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trlProps/ctrlProp4.xml" ContentType="application/vnd.ms-excel.controlpropertie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drawings/drawing5.xml" ContentType="application/vnd.openxmlformats-officedocument.drawing+xml"/>
  <Override PartName="/xl/queryTables/queryTable2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hidePivotFieldList="1"/>
  <bookViews>
    <workbookView xWindow="-195" yWindow="75" windowWidth="4905" windowHeight="4515" tabRatio="747" firstSheet="4" activeTab="4"/>
  </bookViews>
  <sheets>
    <sheet name="SWDATA" sheetId="42" state="hidden" r:id="rId1"/>
    <sheet name="SWNOTEMETA" sheetId="51" state="hidden" r:id="rId2"/>
    <sheet name="Planning Template Checklist" sheetId="52" state="hidden" r:id="rId3"/>
    <sheet name="Configuration" sheetId="55" state="hidden" r:id="rId4"/>
    <sheet name="Planning View" sheetId="12" r:id="rId5"/>
    <sheet name="SWUPDATE" sheetId="9" state="hidden" r:id="rId6"/>
    <sheet name="Metrics &amp; Attributes View" sheetId="41" r:id="rId7"/>
    <sheet name="SCENARIOMETA" sheetId="62" state="hidden" r:id="rId8"/>
    <sheet name="Notes" sheetId="54" r:id="rId9"/>
    <sheet name="Drilldown" sheetId="53" r:id="rId10"/>
    <sheet name="RELATIONSHIP_INFO" sheetId="56" state="hidden" r:id="rId11"/>
    <sheet name="SWMETA2" sheetId="57" state="hidden" r:id="rId12"/>
    <sheet name="SWMETA3" sheetId="63" state="hidden" r:id="rId13"/>
    <sheet name="FilteringCriteria" sheetId="45" state="hidden" r:id="rId14"/>
    <sheet name="SWMETA" sheetId="43" state="hidden" r:id="rId15"/>
    <sheet name="SWSHEETMETA" sheetId="33" state="hidden" r:id="rId16"/>
  </sheets>
  <externalReferences>
    <externalReference r:id="rId17"/>
  </externalReferences>
  <definedNames>
    <definedName name="_xlnm._FilterDatabase" localSheetId="6" hidden="1">'Metrics &amp; Attributes View'!$F$15:$L$75</definedName>
    <definedName name="_xlnm._FilterDatabase" localSheetId="8" hidden="1">Notes!$C$3:$G$3</definedName>
    <definedName name="_xlnm._FilterDatabase" localSheetId="4" hidden="1">'Planning View'!$J$18:$P$41</definedName>
    <definedName name="AbsRef">"$"</definedName>
    <definedName name="Blank">" "</definedName>
    <definedName name="cd_data_names">Drilldown!$D$10</definedName>
    <definedName name="cd_data_range">Drilldown!$D$11</definedName>
    <definedName name="cd_debug">Drilldown!$C$2</definedName>
    <definedName name="cd_header_names">Drilldown!$C$3:$C$8</definedName>
    <definedName name="cd_header_range">Drilldown!$E$3:$E$8</definedName>
    <definedName name="cd_item_description">'Planning View'!$P$2</definedName>
    <definedName name="currencies_available" localSheetId="12">OFFSET(SWMETA3!$A$1,0,0,COUNTA(SWMETA3!$A:$A),1)</definedName>
    <definedName name="currencies_available">OFFSET(SWMETA2!$A$1,0,0,COUNTA(SWMETA2!$A:$A),1)</definedName>
    <definedName name="currencies_range" localSheetId="12">OFFSET(SWMETA3!$C$1,0,0,COUNTA(SWMETA3!$C:$C),1)</definedName>
    <definedName name="currencies_range">OFFSET(SWMETA2!$C$1,0,0,COUNTA(SWMETA2!$C:$C),1)</definedName>
    <definedName name="currency_selected" localSheetId="12">INDEX(SWMETA3!currencies_available,'Planning View'!$M$2)</definedName>
    <definedName name="currency_selected">INDEX(currencies_available,'Planning View'!$M$2)</definedName>
    <definedName name="current_date">'Planning View'!$DU$1</definedName>
    <definedName name="Current_Period">'Planning View'!$AC$1:$AI$1</definedName>
    <definedName name="Current_Period_Link">"#'"&amp;INDIRECT("Configuration!$F$10")</definedName>
    <definedName name="Display_By">Configuration!$K$16:$K$18</definedName>
    <definedName name="EndOfList">9999999</definedName>
    <definedName name="ExternalData_1" localSheetId="10">RELATIONSHIP_INFO!$A$1:$D$3</definedName>
    <definedName name="ExternalData_1" localSheetId="0">SWDATA!$A$1:$BI$17</definedName>
    <definedName name="ExternalData_1" localSheetId="14">SWMETA!$A$1:$BI$101</definedName>
    <definedName name="ExternalData_1" localSheetId="11">SWMETA2!$A$1:$D$14</definedName>
    <definedName name="ExternalData_1" localSheetId="12">SWMETA3!$A$1:$D$14</definedName>
    <definedName name="ExternalData_2" localSheetId="10">RELATIONSHIP_INFO!$A$1:$D$4</definedName>
    <definedName name="ExternalData_2" localSheetId="11">SWMETA2!$A$1:$D$17</definedName>
    <definedName name="ExternalData_2" localSheetId="12">SWMETA3!$A$1:$D$17</definedName>
    <definedName name="ExternalData_3" localSheetId="10">RELATIONSHIP_INFO!$A$1:$D$2</definedName>
    <definedName name="ExternalData_3" localSheetId="11">SWMETA2!$A$1:$D$17</definedName>
    <definedName name="ExternalData_3" localSheetId="12">SWMETA3!$A$1:$D$17</definedName>
    <definedName name="ExternalData_4" localSheetId="10">RELATIONSHIP_INFO!$A$1:$D$2</definedName>
    <definedName name="ExternalData_4" localSheetId="11">SWMETA2!$A$1:$D$17</definedName>
    <definedName name="ExternalData_4" localSheetId="12">SWMETA3!$A$1:$D$17</definedName>
    <definedName name="ExternalData_5" localSheetId="10">RELATIONSHIP_INFO!$A$1:$D$3</definedName>
    <definedName name="ExternalData_5" localSheetId="11">SWMETA2!$A$1:$D$14</definedName>
    <definedName name="ExternalData_5" localSheetId="12">SWMETA3!$A$1:$D$14</definedName>
    <definedName name="ExternalData_6" localSheetId="10">RELATIONSHIP_INFO!$A$1:$D$3</definedName>
    <definedName name="ExternalData_6" localSheetId="11">SWMETA2!$A$1:$D$14</definedName>
    <definedName name="ExternalData_6" localSheetId="12">SWMETA3!$A$1:$D$14</definedName>
    <definedName name="ExternalData_7" localSheetId="10">RELATIONSHIP_INFO!$A$1:$D$4</definedName>
    <definedName name="ExternalData_7" localSheetId="11">SWMETA2!$A$1:$D$17</definedName>
    <definedName name="ExternalData_7" localSheetId="12">SWMETA3!$A$1:$D$17</definedName>
    <definedName name="ExternalData_8" localSheetId="10">RELATIONSHIP_INFO!$A$1:$E$2</definedName>
    <definedName name="ExternalData_9" localSheetId="10">RELATIONSHIP_INFO!$A$1:$D$4</definedName>
    <definedName name="FFF">SWUPDATE!$L$3</definedName>
    <definedName name="First_Item_Row">'Planning View'!$S$16</definedName>
    <definedName name="Forecast_Start_Key">IF(Is_Loading_Old=TRUE,SWMETA!$B$7-4,SWMETA!$B$7)</definedName>
    <definedName name="Graph_Start_Date">OFFSET(INDIRECT("'Planning View'!$DU$15"),0,0,MAX(COUNTA(INDIRECT("'Planning View'!$DU:$DU")),1)-11,COUNTA(INDIRECT("'Planning View'!$15:$15"))-16)</definedName>
    <definedName name="Is_Loading">IF(Configuration!$F$14="YES",FALSE,FALSE)</definedName>
    <definedName name="Is_Loading_Old">IF(Configuration!$F$14="YES",FALSE,ISERROR(LEN(INDIRECT("Ambassador_Data!A1"))&gt;1))</definedName>
    <definedName name="Items_Filtered">'Planning View'!$U$13</definedName>
    <definedName name="Last_downloaded_item_row">'Planning View'!$S$14</definedName>
    <definedName name="max_items">Configuration!$F$4</definedName>
    <definedName name="MAXR">9999999</definedName>
    <definedName name="Metric_Name">OFFSET(INDIRECT("'Metrics &amp; Attributes View'!$F$16"),0,0,MAX(COUNTIF(INDIRECT("'Metrics &amp; Attributes View'!$I:$I"),"Search Metric (All)"),7),1)</definedName>
    <definedName name="notes_headers">Notes!$C$2:$G$2</definedName>
    <definedName name="notes_range">Notes!$C$4:$G$4</definedName>
    <definedName name="notes_reasons">OFFSET(SWNOTEMETA!$A$1,0,0,(COUNTBLANK(SWNOTEMETA!$B:$B)-COUNTBLANK(SWNOTEMETA!$A:$A)),1)</definedName>
    <definedName name="NULL">SWUPDATE!$V$13</definedName>
    <definedName name="Number_of_Items">COUNTA(SWMETA!$B$102:$B$325)</definedName>
    <definedName name="Platform">[1]Ambassador!$A$13:$A$23</definedName>
    <definedName name="_xlnm.Print_Area" localSheetId="0">SWDATA!$C$5:$M$17</definedName>
    <definedName name="ScenarioType">SWUPDATE!$JE$18</definedName>
    <definedName name="small_num">0.0000000000002</definedName>
    <definedName name="small_num2">0.000000001</definedName>
    <definedName name="SW_META3_UOM">IF(ISERROR(SW_UOM_TYPE),"",INDEX(SWMETA3!$A:$A,SW_UOM_TYPE))</definedName>
    <definedName name="SW_UOM_TYPE">MATCH(1,SWMETA3!$B:$B,0)</definedName>
    <definedName name="SWDISTINCTSCENARIO">OFFSET(SWUPDATE!$JD$4, 0, 0, SWUPDATE!$JE$2, 1)</definedName>
    <definedName name="SWSCENARIO_BS_MAP">OFFSET(SWUPDATE!$JF$24, 0, 0, SWUPDATE!$JE$19, 4)</definedName>
    <definedName name="SWUPD_CHGBOOLEANRANGE">OFFSET(SWUPDATE!$BN$27, 0, 0, SWUPDATE!$L$7, SWUPDATE!$L$12)</definedName>
    <definedName name="SWUPD_COLUMNS">OFFSET(SWUPDATE!$H$23, 0, 0, 1, SWUPDATE!$L$12)</definedName>
    <definedName name="SWUPD_NPILL_COLUMNS">OFFSET(SWUPDATE!$H$21, 0, IF(LOWER(SWUPDATE!$Z$11)="yes",SWUPDATE!$Z$13,0), 1, IF(LOWER(SWUPDATE!$Z$11)="yes",SWUPDATE!$L$12-SWUPDATE!$AK$72-SWUPDATE!$Z$13,SWUPDATE!$L$12))</definedName>
    <definedName name="SWUPD_NPILL_ROW">SWUPDATE!$F$21</definedName>
    <definedName name="SWUPD_NUMCHANGES">SWUPDATE!$V$12</definedName>
    <definedName name="SWUPD_NUMUPDROWS">SWUPDATE!$L$7</definedName>
    <definedName name="SWUPD_OVERRIDE_CURRENCY">SWSHEETMETA!$D$1</definedName>
    <definedName name="SWUPD_OVERRIDE_ID">SWUPDATE!$R$9</definedName>
    <definedName name="SWUPD_OVERRIDE_UOM">SWSHEETMETA!$H$1</definedName>
    <definedName name="SWUPD_PERIODIDS">OFFSET(SWUPDATE!$H$17, 0, 0, 1, SWUPDATE!$L$12)</definedName>
    <definedName name="SWUPD_REFRESH_CURRENCY">SWUPDATE!$AB$5</definedName>
    <definedName name="SWUPD_REFRESH_UOM">SWUPDATE!$AF$5</definedName>
    <definedName name="SWUPD_ROWKEYS">OFFSET(SWUPDATE!$F$27, 0, 0, SWUPDATE!$L$7, 1)</definedName>
    <definedName name="SWUPD_ROWNUMS">OFFSET(SWUPDATE!$E$27, 0, 0, SWUPDATE!$L$7, 1)</definedName>
    <definedName name="SWUPD_UPDRANGE">OFFSET(SWUPDATE!$H$27, 0, 0, SWUPDATE!$L$7, SWUPDATE!$L$12)</definedName>
    <definedName name="SWUPD_XLSROW_NUMCHANGES">SWUPDATE!$V$11</definedName>
    <definedName name="TemplateVersion">Configuration!$I$4</definedName>
    <definedName name="TS_Count">Configuration!$I$7</definedName>
    <definedName name="TS_Hidden">Configuration!$I$10</definedName>
    <definedName name="TS_Name">OFFSET(INDIRECT("SWDATA!$C$4"),0,0,MAX(COUNTIF(INDIRECT("SWDATA!$E:$E"),"PARENT00001"),1),1)</definedName>
    <definedName name="UOM_Available">OFFSET(SWMETA3!$A$1,0,0,COUNTA(SWMETA3!$A:$A),1)</definedName>
    <definedName name="UOM_Range">OFFSET(SWMETA3!$B$1,0,0,COUNTA(SWMETA3!$B:$B),1)</definedName>
    <definedName name="UOM_Selected">INDEX(UOM_Available,'Planning View'!$M$2)</definedName>
    <definedName name="UpdateIntegrityFlag">SWUPDATE!$C$16</definedName>
    <definedName name="WorksheetTemplateVersion" localSheetId="11">"6.0"</definedName>
    <definedName name="WorksheetTemplateVersion" localSheetId="12">"6.0"</definedName>
  </definedNames>
  <calcPr calcId="145621"/>
  <fileRecoveryPr autoRecover="0"/>
</workbook>
</file>

<file path=xl/calcChain.xml><?xml version="1.0" encoding="utf-8"?>
<calcChain xmlns="http://schemas.openxmlformats.org/spreadsheetml/2006/main">
  <c r="EF1168" i="12" l="1"/>
  <c r="EI1168" i="12" s="1"/>
  <c r="EL1168" i="12" s="1"/>
  <c r="EO1168" i="12" s="1"/>
  <c r="ER1168" i="12" s="1"/>
  <c r="EU1168" i="12" s="1"/>
  <c r="EX1168" i="12" s="1"/>
  <c r="FA1168" i="12" s="1"/>
  <c r="FD1168" i="12" s="1"/>
  <c r="EA1168" i="12"/>
  <c r="ED1168" i="12" s="1"/>
  <c r="EG1168" i="12" s="1"/>
  <c r="EJ1168" i="12" s="1"/>
  <c r="EM1168" i="12" s="1"/>
  <c r="EP1168" i="12" s="1"/>
  <c r="ES1168" i="12" s="1"/>
  <c r="EV1168" i="12" s="1"/>
  <c r="EY1168" i="12" s="1"/>
  <c r="FB1168" i="12" s="1"/>
  <c r="DZ1168" i="12"/>
  <c r="EC1168" i="12" s="1"/>
  <c r="DY1168" i="12"/>
  <c r="EB1168" i="12" s="1"/>
  <c r="EE1168" i="12" s="1"/>
  <c r="EH1168" i="12" s="1"/>
  <c r="EK1168" i="12" s="1"/>
  <c r="EN1168" i="12" s="1"/>
  <c r="EQ1168" i="12" s="1"/>
  <c r="ET1168" i="12" s="1"/>
  <c r="EW1168" i="12" s="1"/>
  <c r="EZ1168" i="12" s="1"/>
  <c r="FC1168" i="12" s="1"/>
  <c r="P1168" i="12"/>
  <c r="Q1168" i="12" s="1"/>
  <c r="O1168" i="12"/>
  <c r="N1168" i="12"/>
  <c r="G1168" i="12"/>
  <c r="F1168" i="12"/>
  <c r="D1168" i="12"/>
  <c r="C1168" i="12"/>
  <c r="B1168" i="12"/>
  <c r="A1168" i="12"/>
  <c r="AT1168" i="12" s="1"/>
  <c r="EA1167" i="12"/>
  <c r="ED1167" i="12" s="1"/>
  <c r="EG1167" i="12" s="1"/>
  <c r="EJ1167" i="12" s="1"/>
  <c r="EM1167" i="12" s="1"/>
  <c r="EP1167" i="12" s="1"/>
  <c r="ES1167" i="12" s="1"/>
  <c r="EV1167" i="12" s="1"/>
  <c r="EY1167" i="12" s="1"/>
  <c r="FB1167" i="12" s="1"/>
  <c r="DZ1167" i="12"/>
  <c r="EC1167" i="12" s="1"/>
  <c r="EF1167" i="12" s="1"/>
  <c r="EI1167" i="12" s="1"/>
  <c r="EL1167" i="12" s="1"/>
  <c r="EO1167" i="12" s="1"/>
  <c r="ER1167" i="12" s="1"/>
  <c r="EU1167" i="12" s="1"/>
  <c r="EX1167" i="12" s="1"/>
  <c r="FA1167" i="12" s="1"/>
  <c r="FD1167" i="12" s="1"/>
  <c r="DY1167" i="12"/>
  <c r="EB1167" i="12" s="1"/>
  <c r="EE1167" i="12" s="1"/>
  <c r="EH1167" i="12" s="1"/>
  <c r="EK1167" i="12" s="1"/>
  <c r="EN1167" i="12" s="1"/>
  <c r="EQ1167" i="12" s="1"/>
  <c r="ET1167" i="12" s="1"/>
  <c r="EW1167" i="12" s="1"/>
  <c r="EZ1167" i="12" s="1"/>
  <c r="FC1167" i="12" s="1"/>
  <c r="BA1167" i="12"/>
  <c r="AY1167" i="12"/>
  <c r="AS1167" i="12"/>
  <c r="AR1167" i="12"/>
  <c r="AN1167" i="12"/>
  <c r="AM1167" i="12"/>
  <c r="AI1167" i="12"/>
  <c r="AG1167" i="12"/>
  <c r="AC1167" i="12"/>
  <c r="AB1167" i="12"/>
  <c r="X1167" i="12"/>
  <c r="W1167" i="12"/>
  <c r="P1167" i="12"/>
  <c r="G1167" i="12" s="1"/>
  <c r="O1167" i="12"/>
  <c r="N1167" i="12"/>
  <c r="J1167" i="12"/>
  <c r="F1167" i="12"/>
  <c r="D1167" i="12"/>
  <c r="C1167" i="12"/>
  <c r="B1167" i="12"/>
  <c r="E1167" i="12" s="1"/>
  <c r="A1167" i="12"/>
  <c r="BD1167" i="12" s="1"/>
  <c r="ED1166" i="12"/>
  <c r="EG1166" i="12" s="1"/>
  <c r="EJ1166" i="12" s="1"/>
  <c r="EM1166" i="12" s="1"/>
  <c r="EP1166" i="12" s="1"/>
  <c r="ES1166" i="12" s="1"/>
  <c r="EV1166" i="12" s="1"/>
  <c r="EY1166" i="12" s="1"/>
  <c r="FB1166" i="12" s="1"/>
  <c r="EB1166" i="12"/>
  <c r="EE1166" i="12" s="1"/>
  <c r="EH1166" i="12" s="1"/>
  <c r="EK1166" i="12" s="1"/>
  <c r="EN1166" i="12" s="1"/>
  <c r="EQ1166" i="12" s="1"/>
  <c r="ET1166" i="12" s="1"/>
  <c r="EW1166" i="12" s="1"/>
  <c r="EZ1166" i="12" s="1"/>
  <c r="FC1166" i="12" s="1"/>
  <c r="EA1166" i="12"/>
  <c r="DZ1166" i="12"/>
  <c r="EC1166" i="12" s="1"/>
  <c r="EF1166" i="12" s="1"/>
  <c r="EI1166" i="12" s="1"/>
  <c r="EL1166" i="12" s="1"/>
  <c r="EO1166" i="12" s="1"/>
  <c r="ER1166" i="12" s="1"/>
  <c r="EU1166" i="12" s="1"/>
  <c r="EX1166" i="12" s="1"/>
  <c r="FA1166" i="12" s="1"/>
  <c r="FD1166" i="12" s="1"/>
  <c r="DY1166" i="12"/>
  <c r="P1166" i="12"/>
  <c r="F1166" i="12" s="1"/>
  <c r="O1166" i="12"/>
  <c r="N1166" i="12"/>
  <c r="G1166" i="12"/>
  <c r="E1166" i="12"/>
  <c r="D1166" i="12"/>
  <c r="C1166" i="12"/>
  <c r="B1166" i="12"/>
  <c r="A1166" i="12"/>
  <c r="EC1165" i="12"/>
  <c r="EF1165" i="12" s="1"/>
  <c r="EI1165" i="12" s="1"/>
  <c r="EL1165" i="12" s="1"/>
  <c r="EO1165" i="12" s="1"/>
  <c r="ER1165" i="12" s="1"/>
  <c r="EU1165" i="12" s="1"/>
  <c r="EX1165" i="12" s="1"/>
  <c r="FA1165" i="12" s="1"/>
  <c r="FD1165" i="12" s="1"/>
  <c r="EA1165" i="12"/>
  <c r="ED1165" i="12" s="1"/>
  <c r="EG1165" i="12" s="1"/>
  <c r="EJ1165" i="12" s="1"/>
  <c r="EM1165" i="12" s="1"/>
  <c r="EP1165" i="12" s="1"/>
  <c r="ES1165" i="12" s="1"/>
  <c r="EV1165" i="12" s="1"/>
  <c r="EY1165" i="12" s="1"/>
  <c r="FB1165" i="12" s="1"/>
  <c r="DZ1165" i="12"/>
  <c r="DY1165" i="12"/>
  <c r="EB1165" i="12" s="1"/>
  <c r="EE1165" i="12" s="1"/>
  <c r="EH1165" i="12" s="1"/>
  <c r="EK1165" i="12" s="1"/>
  <c r="EN1165" i="12" s="1"/>
  <c r="EQ1165" i="12" s="1"/>
  <c r="ET1165" i="12" s="1"/>
  <c r="EW1165" i="12" s="1"/>
  <c r="EZ1165" i="12" s="1"/>
  <c r="FC1165" i="12" s="1"/>
  <c r="BE1165" i="12"/>
  <c r="AY1165" i="12"/>
  <c r="AW1165" i="12"/>
  <c r="AQ1165" i="12"/>
  <c r="AO1165" i="12"/>
  <c r="AI1165" i="12"/>
  <c r="AG1165" i="12"/>
  <c r="AA1165" i="12"/>
  <c r="Y1165" i="12"/>
  <c r="P1165" i="12"/>
  <c r="O1165" i="12"/>
  <c r="N1165" i="12"/>
  <c r="D1165" i="12"/>
  <c r="C1165" i="12"/>
  <c r="B1165" i="12"/>
  <c r="E1165" i="12" s="1"/>
  <c r="A1165" i="12"/>
  <c r="BF1165" i="12" s="1"/>
  <c r="ED1164" i="12"/>
  <c r="EG1164" i="12" s="1"/>
  <c r="EJ1164" i="12" s="1"/>
  <c r="EM1164" i="12" s="1"/>
  <c r="EP1164" i="12" s="1"/>
  <c r="ES1164" i="12" s="1"/>
  <c r="EV1164" i="12" s="1"/>
  <c r="EY1164" i="12" s="1"/>
  <c r="FB1164" i="12" s="1"/>
  <c r="EA1164" i="12"/>
  <c r="DZ1164" i="12"/>
  <c r="EC1164" i="12" s="1"/>
  <c r="EF1164" i="12" s="1"/>
  <c r="EI1164" i="12" s="1"/>
  <c r="EL1164" i="12" s="1"/>
  <c r="EO1164" i="12" s="1"/>
  <c r="ER1164" i="12" s="1"/>
  <c r="EU1164" i="12" s="1"/>
  <c r="EX1164" i="12" s="1"/>
  <c r="FA1164" i="12" s="1"/>
  <c r="FD1164" i="12" s="1"/>
  <c r="DY1164" i="12"/>
  <c r="EB1164" i="12" s="1"/>
  <c r="EE1164" i="12" s="1"/>
  <c r="EH1164" i="12" s="1"/>
  <c r="EK1164" i="12" s="1"/>
  <c r="EN1164" i="12" s="1"/>
  <c r="EQ1164" i="12" s="1"/>
  <c r="ET1164" i="12" s="1"/>
  <c r="EW1164" i="12" s="1"/>
  <c r="EZ1164" i="12" s="1"/>
  <c r="FC1164" i="12" s="1"/>
  <c r="Q1164" i="12"/>
  <c r="P1164" i="12"/>
  <c r="O1164" i="12"/>
  <c r="N1164" i="12"/>
  <c r="K1164" i="12"/>
  <c r="G1164" i="12"/>
  <c r="F1164" i="12"/>
  <c r="E1164" i="12"/>
  <c r="D1164" i="12"/>
  <c r="C1164" i="12"/>
  <c r="B1164" i="12"/>
  <c r="A1164" i="12"/>
  <c r="BB1164" i="12" s="1"/>
  <c r="FA1163" i="12"/>
  <c r="FD1163" i="12" s="1"/>
  <c r="EG1163" i="12"/>
  <c r="EJ1163" i="12" s="1"/>
  <c r="EM1163" i="12" s="1"/>
  <c r="EP1163" i="12" s="1"/>
  <c r="ES1163" i="12" s="1"/>
  <c r="EV1163" i="12" s="1"/>
  <c r="EY1163" i="12" s="1"/>
  <c r="FB1163" i="12" s="1"/>
  <c r="EC1163" i="12"/>
  <c r="EF1163" i="12" s="1"/>
  <c r="EI1163" i="12" s="1"/>
  <c r="EL1163" i="12" s="1"/>
  <c r="EO1163" i="12" s="1"/>
  <c r="ER1163" i="12" s="1"/>
  <c r="EU1163" i="12" s="1"/>
  <c r="EX1163" i="12" s="1"/>
  <c r="EA1163" i="12"/>
  <c r="ED1163" i="12" s="1"/>
  <c r="DZ1163" i="12"/>
  <c r="DY1163" i="12"/>
  <c r="EB1163" i="12" s="1"/>
  <c r="EE1163" i="12" s="1"/>
  <c r="EH1163" i="12" s="1"/>
  <c r="EK1163" i="12" s="1"/>
  <c r="EN1163" i="12" s="1"/>
  <c r="EQ1163" i="12" s="1"/>
  <c r="ET1163" i="12" s="1"/>
  <c r="EW1163" i="12" s="1"/>
  <c r="EZ1163" i="12" s="1"/>
  <c r="FC1163" i="12" s="1"/>
  <c r="BA1163" i="12"/>
  <c r="AZ1163" i="12"/>
  <c r="AV1163" i="12"/>
  <c r="AQ1163" i="12"/>
  <c r="AO1163" i="12"/>
  <c r="AK1163" i="12"/>
  <c r="AF1163" i="12"/>
  <c r="AE1163" i="12"/>
  <c r="AA1163" i="12"/>
  <c r="P1163" i="12"/>
  <c r="F1163" i="12" s="1"/>
  <c r="O1163" i="12"/>
  <c r="N1163" i="12"/>
  <c r="D1163" i="12"/>
  <c r="C1163" i="12"/>
  <c r="B1163" i="12"/>
  <c r="E1163" i="12" s="1"/>
  <c r="A1163" i="12"/>
  <c r="EA1162" i="12"/>
  <c r="ED1162" i="12" s="1"/>
  <c r="EG1162" i="12" s="1"/>
  <c r="EJ1162" i="12" s="1"/>
  <c r="EM1162" i="12" s="1"/>
  <c r="EP1162" i="12" s="1"/>
  <c r="ES1162" i="12" s="1"/>
  <c r="EV1162" i="12" s="1"/>
  <c r="EY1162" i="12" s="1"/>
  <c r="FB1162" i="12" s="1"/>
  <c r="DZ1162" i="12"/>
  <c r="EC1162" i="12" s="1"/>
  <c r="EF1162" i="12" s="1"/>
  <c r="EI1162" i="12" s="1"/>
  <c r="EL1162" i="12" s="1"/>
  <c r="EO1162" i="12" s="1"/>
  <c r="ER1162" i="12" s="1"/>
  <c r="EU1162" i="12" s="1"/>
  <c r="EX1162" i="12" s="1"/>
  <c r="FA1162" i="12" s="1"/>
  <c r="FD1162" i="12" s="1"/>
  <c r="DY1162" i="12"/>
  <c r="EB1162" i="12" s="1"/>
  <c r="EE1162" i="12" s="1"/>
  <c r="EH1162" i="12" s="1"/>
  <c r="EK1162" i="12" s="1"/>
  <c r="EN1162" i="12" s="1"/>
  <c r="EQ1162" i="12" s="1"/>
  <c r="ET1162" i="12" s="1"/>
  <c r="EW1162" i="12" s="1"/>
  <c r="EZ1162" i="12" s="1"/>
  <c r="FC1162" i="12" s="1"/>
  <c r="AX1162" i="12"/>
  <c r="AP1162" i="12"/>
  <c r="Q1162" i="12"/>
  <c r="P1162" i="12"/>
  <c r="F1162" i="12" s="1"/>
  <c r="O1162" i="12"/>
  <c r="N1162" i="12"/>
  <c r="K1162" i="12"/>
  <c r="G1162" i="12"/>
  <c r="D1162" i="12"/>
  <c r="C1162" i="12"/>
  <c r="B1162" i="12"/>
  <c r="E1162" i="12" s="1"/>
  <c r="A1162" i="12"/>
  <c r="AZ1162" i="12" s="1"/>
  <c r="EF1161" i="12"/>
  <c r="EI1161" i="12" s="1"/>
  <c r="EL1161" i="12" s="1"/>
  <c r="EO1161" i="12" s="1"/>
  <c r="ER1161" i="12" s="1"/>
  <c r="EU1161" i="12" s="1"/>
  <c r="EX1161" i="12" s="1"/>
  <c r="FA1161" i="12" s="1"/>
  <c r="FD1161" i="12" s="1"/>
  <c r="EE1161" i="12"/>
  <c r="EH1161" i="12" s="1"/>
  <c r="EK1161" i="12" s="1"/>
  <c r="EN1161" i="12" s="1"/>
  <c r="EQ1161" i="12" s="1"/>
  <c r="ET1161" i="12" s="1"/>
  <c r="EW1161" i="12" s="1"/>
  <c r="EZ1161" i="12" s="1"/>
  <c r="FC1161" i="12" s="1"/>
  <c r="EA1161" i="12"/>
  <c r="ED1161" i="12" s="1"/>
  <c r="EG1161" i="12" s="1"/>
  <c r="EJ1161" i="12" s="1"/>
  <c r="EM1161" i="12" s="1"/>
  <c r="EP1161" i="12" s="1"/>
  <c r="ES1161" i="12" s="1"/>
  <c r="EV1161" i="12" s="1"/>
  <c r="EY1161" i="12" s="1"/>
  <c r="FB1161" i="12" s="1"/>
  <c r="DZ1161" i="12"/>
  <c r="EC1161" i="12" s="1"/>
  <c r="DY1161" i="12"/>
  <c r="EB1161" i="12" s="1"/>
  <c r="AY1161" i="12"/>
  <c r="P1161" i="12"/>
  <c r="G1161" i="12" s="1"/>
  <c r="O1161" i="12"/>
  <c r="N1161" i="12"/>
  <c r="F1161" i="12"/>
  <c r="D1161" i="12"/>
  <c r="C1161" i="12"/>
  <c r="B1161" i="12"/>
  <c r="E1161" i="12" s="1"/>
  <c r="A1161" i="12"/>
  <c r="EA1160" i="12"/>
  <c r="ED1160" i="12" s="1"/>
  <c r="EG1160" i="12" s="1"/>
  <c r="EJ1160" i="12" s="1"/>
  <c r="EM1160" i="12" s="1"/>
  <c r="EP1160" i="12" s="1"/>
  <c r="ES1160" i="12" s="1"/>
  <c r="EV1160" i="12" s="1"/>
  <c r="EY1160" i="12" s="1"/>
  <c r="FB1160" i="12" s="1"/>
  <c r="DZ1160" i="12"/>
  <c r="EC1160" i="12" s="1"/>
  <c r="EF1160" i="12" s="1"/>
  <c r="EI1160" i="12" s="1"/>
  <c r="EL1160" i="12" s="1"/>
  <c r="EO1160" i="12" s="1"/>
  <c r="ER1160" i="12" s="1"/>
  <c r="EU1160" i="12" s="1"/>
  <c r="EX1160" i="12" s="1"/>
  <c r="FA1160" i="12" s="1"/>
  <c r="FD1160" i="12" s="1"/>
  <c r="DY1160" i="12"/>
  <c r="EB1160" i="12" s="1"/>
  <c r="EE1160" i="12" s="1"/>
  <c r="EH1160" i="12" s="1"/>
  <c r="EK1160" i="12" s="1"/>
  <c r="EN1160" i="12" s="1"/>
  <c r="EQ1160" i="12" s="1"/>
  <c r="ET1160" i="12" s="1"/>
  <c r="EW1160" i="12" s="1"/>
  <c r="EZ1160" i="12" s="1"/>
  <c r="FC1160" i="12" s="1"/>
  <c r="AY1160" i="12"/>
  <c r="AT1160" i="12"/>
  <c r="Q1160" i="12"/>
  <c r="P1160" i="12"/>
  <c r="O1160" i="12"/>
  <c r="N1160" i="12"/>
  <c r="K1160" i="12"/>
  <c r="G1160" i="12"/>
  <c r="F1160" i="12"/>
  <c r="D1160" i="12"/>
  <c r="C1160" i="12"/>
  <c r="B1160" i="12"/>
  <c r="E1160" i="12" s="1"/>
  <c r="A1160" i="12"/>
  <c r="X1160" i="12" s="1"/>
  <c r="EA1159" i="12"/>
  <c r="ED1159" i="12" s="1"/>
  <c r="EG1159" i="12" s="1"/>
  <c r="EJ1159" i="12" s="1"/>
  <c r="EM1159" i="12" s="1"/>
  <c r="EP1159" i="12" s="1"/>
  <c r="ES1159" i="12" s="1"/>
  <c r="EV1159" i="12" s="1"/>
  <c r="EY1159" i="12" s="1"/>
  <c r="FB1159" i="12" s="1"/>
  <c r="DZ1159" i="12"/>
  <c r="EC1159" i="12" s="1"/>
  <c r="EF1159" i="12" s="1"/>
  <c r="EI1159" i="12" s="1"/>
  <c r="EL1159" i="12" s="1"/>
  <c r="EO1159" i="12" s="1"/>
  <c r="ER1159" i="12" s="1"/>
  <c r="EU1159" i="12" s="1"/>
  <c r="EX1159" i="12" s="1"/>
  <c r="FA1159" i="12" s="1"/>
  <c r="FD1159" i="12" s="1"/>
  <c r="DY1159" i="12"/>
  <c r="EB1159" i="12" s="1"/>
  <c r="EE1159" i="12" s="1"/>
  <c r="EH1159" i="12" s="1"/>
  <c r="EK1159" i="12" s="1"/>
  <c r="EN1159" i="12" s="1"/>
  <c r="EQ1159" i="12" s="1"/>
  <c r="ET1159" i="12" s="1"/>
  <c r="EW1159" i="12" s="1"/>
  <c r="EZ1159" i="12" s="1"/>
  <c r="FC1159" i="12" s="1"/>
  <c r="BA1159" i="12"/>
  <c r="AZ1159" i="12"/>
  <c r="AV1159" i="12"/>
  <c r="AQ1159" i="12"/>
  <c r="AO1159" i="12"/>
  <c r="AK1159" i="12"/>
  <c r="AF1159" i="12"/>
  <c r="AE1159" i="12"/>
  <c r="AA1159" i="12"/>
  <c r="P1159" i="12"/>
  <c r="G1159" i="12" s="1"/>
  <c r="O1159" i="12"/>
  <c r="N1159" i="12"/>
  <c r="D1159" i="12"/>
  <c r="C1159" i="12"/>
  <c r="B1159" i="12"/>
  <c r="E1159" i="12" s="1"/>
  <c r="A1159" i="12"/>
  <c r="EI1158" i="12"/>
  <c r="EL1158" i="12" s="1"/>
  <c r="EO1158" i="12" s="1"/>
  <c r="ER1158" i="12" s="1"/>
  <c r="EU1158" i="12" s="1"/>
  <c r="EX1158" i="12" s="1"/>
  <c r="FA1158" i="12" s="1"/>
  <c r="FD1158" i="12" s="1"/>
  <c r="EB1158" i="12"/>
  <c r="EE1158" i="12" s="1"/>
  <c r="EH1158" i="12" s="1"/>
  <c r="EK1158" i="12" s="1"/>
  <c r="EN1158" i="12" s="1"/>
  <c r="EQ1158" i="12" s="1"/>
  <c r="ET1158" i="12" s="1"/>
  <c r="EW1158" i="12" s="1"/>
  <c r="EZ1158" i="12" s="1"/>
  <c r="FC1158" i="12" s="1"/>
  <c r="EA1158" i="12"/>
  <c r="ED1158" i="12" s="1"/>
  <c r="EG1158" i="12" s="1"/>
  <c r="EJ1158" i="12" s="1"/>
  <c r="EM1158" i="12" s="1"/>
  <c r="EP1158" i="12" s="1"/>
  <c r="ES1158" i="12" s="1"/>
  <c r="EV1158" i="12" s="1"/>
  <c r="EY1158" i="12" s="1"/>
  <c r="FB1158" i="12" s="1"/>
  <c r="DZ1158" i="12"/>
  <c r="EC1158" i="12" s="1"/>
  <c r="EF1158" i="12" s="1"/>
  <c r="DY1158" i="12"/>
  <c r="BF1158" i="12"/>
  <c r="AW1158" i="12"/>
  <c r="AR1158" i="12"/>
  <c r="AJ1158" i="12"/>
  <c r="AD1158" i="12"/>
  <c r="P1158" i="12"/>
  <c r="F1158" i="12" s="1"/>
  <c r="O1158" i="12"/>
  <c r="N1158" i="12"/>
  <c r="E1158" i="12"/>
  <c r="D1158" i="12"/>
  <c r="C1158" i="12"/>
  <c r="B1158" i="12"/>
  <c r="A1158" i="12"/>
  <c r="AZ1158" i="12" s="1"/>
  <c r="EB1157" i="12"/>
  <c r="EE1157" i="12" s="1"/>
  <c r="EH1157" i="12" s="1"/>
  <c r="EK1157" i="12" s="1"/>
  <c r="EN1157" i="12" s="1"/>
  <c r="EQ1157" i="12" s="1"/>
  <c r="ET1157" i="12" s="1"/>
  <c r="EW1157" i="12" s="1"/>
  <c r="EZ1157" i="12" s="1"/>
  <c r="FC1157" i="12" s="1"/>
  <c r="EA1157" i="12"/>
  <c r="ED1157" i="12" s="1"/>
  <c r="EG1157" i="12" s="1"/>
  <c r="EJ1157" i="12" s="1"/>
  <c r="EM1157" i="12" s="1"/>
  <c r="EP1157" i="12" s="1"/>
  <c r="ES1157" i="12" s="1"/>
  <c r="EV1157" i="12" s="1"/>
  <c r="EY1157" i="12" s="1"/>
  <c r="FB1157" i="12" s="1"/>
  <c r="DZ1157" i="12"/>
  <c r="EC1157" i="12" s="1"/>
  <c r="EF1157" i="12" s="1"/>
  <c r="EI1157" i="12" s="1"/>
  <c r="EL1157" i="12" s="1"/>
  <c r="EO1157" i="12" s="1"/>
  <c r="ER1157" i="12" s="1"/>
  <c r="EU1157" i="12" s="1"/>
  <c r="EX1157" i="12" s="1"/>
  <c r="FA1157" i="12" s="1"/>
  <c r="FD1157" i="12" s="1"/>
  <c r="DY1157" i="12"/>
  <c r="BF1157" i="12"/>
  <c r="BE1157" i="12"/>
  <c r="AY1157" i="12"/>
  <c r="AW1157" i="12"/>
  <c r="AQ1157" i="12"/>
  <c r="AP1157" i="12"/>
  <c r="AO1157" i="12"/>
  <c r="AK1157" i="12"/>
  <c r="AI1157" i="12"/>
  <c r="AG1157" i="12"/>
  <c r="AD1157" i="12"/>
  <c r="AA1157" i="12"/>
  <c r="Z1157" i="12"/>
  <c r="P1157" i="12"/>
  <c r="G1157" i="12" s="1"/>
  <c r="O1157" i="12"/>
  <c r="N1157" i="12"/>
  <c r="D1157" i="12"/>
  <c r="C1157" i="12"/>
  <c r="B1157" i="12"/>
  <c r="E1157" i="12" s="1"/>
  <c r="A1157" i="12"/>
  <c r="BB1157" i="12" s="1"/>
  <c r="ED1156" i="12"/>
  <c r="EG1156" i="12" s="1"/>
  <c r="EJ1156" i="12" s="1"/>
  <c r="EM1156" i="12" s="1"/>
  <c r="EP1156" i="12" s="1"/>
  <c r="ES1156" i="12" s="1"/>
  <c r="EV1156" i="12" s="1"/>
  <c r="EY1156" i="12" s="1"/>
  <c r="FB1156" i="12" s="1"/>
  <c r="EA1156" i="12"/>
  <c r="DZ1156" i="12"/>
  <c r="EC1156" i="12" s="1"/>
  <c r="EF1156" i="12" s="1"/>
  <c r="EI1156" i="12" s="1"/>
  <c r="EL1156" i="12" s="1"/>
  <c r="EO1156" i="12" s="1"/>
  <c r="ER1156" i="12" s="1"/>
  <c r="EU1156" i="12" s="1"/>
  <c r="EX1156" i="12" s="1"/>
  <c r="FA1156" i="12" s="1"/>
  <c r="FD1156" i="12" s="1"/>
  <c r="DY1156" i="12"/>
  <c r="EB1156" i="12" s="1"/>
  <c r="EE1156" i="12" s="1"/>
  <c r="EH1156" i="12" s="1"/>
  <c r="EK1156" i="12" s="1"/>
  <c r="EN1156" i="12" s="1"/>
  <c r="EQ1156" i="12" s="1"/>
  <c r="ET1156" i="12" s="1"/>
  <c r="EW1156" i="12" s="1"/>
  <c r="EZ1156" i="12" s="1"/>
  <c r="FC1156" i="12" s="1"/>
  <c r="BD1156" i="12"/>
  <c r="AU1156" i="12"/>
  <c r="AP1156" i="12"/>
  <c r="AF1156" i="12"/>
  <c r="AA1156" i="12"/>
  <c r="P1156" i="12"/>
  <c r="O1156" i="12"/>
  <c r="N1156" i="12"/>
  <c r="G1156" i="12"/>
  <c r="F1156" i="12"/>
  <c r="D1156" i="12"/>
  <c r="C1156" i="12"/>
  <c r="B1156" i="12"/>
  <c r="A1156" i="12"/>
  <c r="EC1155" i="12"/>
  <c r="EF1155" i="12" s="1"/>
  <c r="EI1155" i="12" s="1"/>
  <c r="EL1155" i="12" s="1"/>
  <c r="EO1155" i="12" s="1"/>
  <c r="ER1155" i="12" s="1"/>
  <c r="EU1155" i="12" s="1"/>
  <c r="EX1155" i="12" s="1"/>
  <c r="FA1155" i="12" s="1"/>
  <c r="FD1155" i="12" s="1"/>
  <c r="EA1155" i="12"/>
  <c r="ED1155" i="12" s="1"/>
  <c r="EG1155" i="12" s="1"/>
  <c r="EJ1155" i="12" s="1"/>
  <c r="EM1155" i="12" s="1"/>
  <c r="EP1155" i="12" s="1"/>
  <c r="ES1155" i="12" s="1"/>
  <c r="EV1155" i="12" s="1"/>
  <c r="EY1155" i="12" s="1"/>
  <c r="FB1155" i="12" s="1"/>
  <c r="DZ1155" i="12"/>
  <c r="DY1155" i="12"/>
  <c r="EB1155" i="12" s="1"/>
  <c r="EE1155" i="12" s="1"/>
  <c r="EH1155" i="12" s="1"/>
  <c r="EK1155" i="12" s="1"/>
  <c r="EN1155" i="12" s="1"/>
  <c r="EQ1155" i="12" s="1"/>
  <c r="ET1155" i="12" s="1"/>
  <c r="EW1155" i="12" s="1"/>
  <c r="EZ1155" i="12" s="1"/>
  <c r="FC1155" i="12" s="1"/>
  <c r="BE1155" i="12"/>
  <c r="BD1155" i="12"/>
  <c r="AU1155" i="12"/>
  <c r="AS1155" i="12"/>
  <c r="AJ1155" i="12"/>
  <c r="AI1155" i="12"/>
  <c r="Y1155" i="12"/>
  <c r="X1155" i="12"/>
  <c r="P1155" i="12"/>
  <c r="O1155" i="12"/>
  <c r="N1155" i="12"/>
  <c r="G1155" i="12"/>
  <c r="F1155" i="12"/>
  <c r="D1155" i="12"/>
  <c r="C1155" i="12"/>
  <c r="B1155" i="12"/>
  <c r="E1155" i="12" s="1"/>
  <c r="A1155" i="12"/>
  <c r="AY1155" i="12" s="1"/>
  <c r="ED1154" i="12"/>
  <c r="EG1154" i="12" s="1"/>
  <c r="EJ1154" i="12" s="1"/>
  <c r="EM1154" i="12" s="1"/>
  <c r="EP1154" i="12" s="1"/>
  <c r="ES1154" i="12" s="1"/>
  <c r="EV1154" i="12" s="1"/>
  <c r="EY1154" i="12" s="1"/>
  <c r="FB1154" i="12" s="1"/>
  <c r="EA1154" i="12"/>
  <c r="DZ1154" i="12"/>
  <c r="EC1154" i="12" s="1"/>
  <c r="EF1154" i="12" s="1"/>
  <c r="EI1154" i="12" s="1"/>
  <c r="EL1154" i="12" s="1"/>
  <c r="EO1154" i="12" s="1"/>
  <c r="ER1154" i="12" s="1"/>
  <c r="EU1154" i="12" s="1"/>
  <c r="EX1154" i="12" s="1"/>
  <c r="FA1154" i="12" s="1"/>
  <c r="FD1154" i="12" s="1"/>
  <c r="DY1154" i="12"/>
  <c r="EB1154" i="12" s="1"/>
  <c r="EE1154" i="12" s="1"/>
  <c r="EH1154" i="12" s="1"/>
  <c r="EK1154" i="12" s="1"/>
  <c r="EN1154" i="12" s="1"/>
  <c r="EQ1154" i="12" s="1"/>
  <c r="ET1154" i="12" s="1"/>
  <c r="EW1154" i="12" s="1"/>
  <c r="EZ1154" i="12" s="1"/>
  <c r="FC1154" i="12" s="1"/>
  <c r="P1154" i="12"/>
  <c r="Q1154" i="12" s="1"/>
  <c r="O1154" i="12"/>
  <c r="N1154" i="12"/>
  <c r="D1154" i="12"/>
  <c r="C1154" i="12"/>
  <c r="B1154" i="12"/>
  <c r="A1154" i="12"/>
  <c r="AV1154" i="12" s="1"/>
  <c r="EB1153" i="12"/>
  <c r="EE1153" i="12" s="1"/>
  <c r="EH1153" i="12" s="1"/>
  <c r="EK1153" i="12" s="1"/>
  <c r="EN1153" i="12" s="1"/>
  <c r="EQ1153" i="12" s="1"/>
  <c r="ET1153" i="12" s="1"/>
  <c r="EW1153" i="12" s="1"/>
  <c r="EZ1153" i="12" s="1"/>
  <c r="FC1153" i="12" s="1"/>
  <c r="EA1153" i="12"/>
  <c r="ED1153" i="12" s="1"/>
  <c r="EG1153" i="12" s="1"/>
  <c r="EJ1153" i="12" s="1"/>
  <c r="EM1153" i="12" s="1"/>
  <c r="EP1153" i="12" s="1"/>
  <c r="ES1153" i="12" s="1"/>
  <c r="EV1153" i="12" s="1"/>
  <c r="EY1153" i="12" s="1"/>
  <c r="FB1153" i="12" s="1"/>
  <c r="DZ1153" i="12"/>
  <c r="EC1153" i="12" s="1"/>
  <c r="EF1153" i="12" s="1"/>
  <c r="EI1153" i="12" s="1"/>
  <c r="EL1153" i="12" s="1"/>
  <c r="EO1153" i="12" s="1"/>
  <c r="ER1153" i="12" s="1"/>
  <c r="EU1153" i="12" s="1"/>
  <c r="EX1153" i="12" s="1"/>
  <c r="FA1153" i="12" s="1"/>
  <c r="FD1153" i="12" s="1"/>
  <c r="DY1153" i="12"/>
  <c r="AO1153" i="12"/>
  <c r="AK1153" i="12"/>
  <c r="P1153" i="12"/>
  <c r="O1153" i="12"/>
  <c r="N1153" i="12"/>
  <c r="E1153" i="12"/>
  <c r="D1153" i="12"/>
  <c r="C1153" i="12"/>
  <c r="B1153" i="12"/>
  <c r="A1153" i="12"/>
  <c r="EF1152" i="12"/>
  <c r="EI1152" i="12" s="1"/>
  <c r="EL1152" i="12" s="1"/>
  <c r="EO1152" i="12" s="1"/>
  <c r="ER1152" i="12" s="1"/>
  <c r="EU1152" i="12" s="1"/>
  <c r="EX1152" i="12" s="1"/>
  <c r="FA1152" i="12" s="1"/>
  <c r="FD1152" i="12" s="1"/>
  <c r="EB1152" i="12"/>
  <c r="EE1152" i="12" s="1"/>
  <c r="EH1152" i="12" s="1"/>
  <c r="EK1152" i="12" s="1"/>
  <c r="EN1152" i="12" s="1"/>
  <c r="EQ1152" i="12" s="1"/>
  <c r="ET1152" i="12" s="1"/>
  <c r="EW1152" i="12" s="1"/>
  <c r="EZ1152" i="12" s="1"/>
  <c r="FC1152" i="12" s="1"/>
  <c r="EA1152" i="12"/>
  <c r="ED1152" i="12" s="1"/>
  <c r="EG1152" i="12" s="1"/>
  <c r="EJ1152" i="12" s="1"/>
  <c r="EM1152" i="12" s="1"/>
  <c r="EP1152" i="12" s="1"/>
  <c r="ES1152" i="12" s="1"/>
  <c r="EV1152" i="12" s="1"/>
  <c r="EY1152" i="12" s="1"/>
  <c r="FB1152" i="12" s="1"/>
  <c r="DZ1152" i="12"/>
  <c r="EC1152" i="12" s="1"/>
  <c r="DY1152" i="12"/>
  <c r="P1152" i="12"/>
  <c r="G1152" i="12" s="1"/>
  <c r="O1152" i="12"/>
  <c r="N1152" i="12"/>
  <c r="F1152" i="12"/>
  <c r="E1152" i="12"/>
  <c r="D1152" i="12"/>
  <c r="C1152" i="12"/>
  <c r="B1152" i="12"/>
  <c r="A1152" i="12"/>
  <c r="BB1152" i="12" s="1"/>
  <c r="ED1151" i="12"/>
  <c r="EG1151" i="12" s="1"/>
  <c r="EJ1151" i="12" s="1"/>
  <c r="EM1151" i="12" s="1"/>
  <c r="EP1151" i="12" s="1"/>
  <c r="ES1151" i="12" s="1"/>
  <c r="EV1151" i="12" s="1"/>
  <c r="EY1151" i="12" s="1"/>
  <c r="FB1151" i="12" s="1"/>
  <c r="EC1151" i="12"/>
  <c r="EF1151" i="12" s="1"/>
  <c r="EI1151" i="12" s="1"/>
  <c r="EL1151" i="12" s="1"/>
  <c r="EO1151" i="12" s="1"/>
  <c r="ER1151" i="12" s="1"/>
  <c r="EU1151" i="12" s="1"/>
  <c r="EX1151" i="12" s="1"/>
  <c r="FA1151" i="12" s="1"/>
  <c r="FD1151" i="12" s="1"/>
  <c r="EA1151" i="12"/>
  <c r="DZ1151" i="12"/>
  <c r="DY1151" i="12"/>
  <c r="EB1151" i="12" s="1"/>
  <c r="EE1151" i="12" s="1"/>
  <c r="EH1151" i="12" s="1"/>
  <c r="EK1151" i="12" s="1"/>
  <c r="EN1151" i="12" s="1"/>
  <c r="EQ1151" i="12" s="1"/>
  <c r="ET1151" i="12" s="1"/>
  <c r="EW1151" i="12" s="1"/>
  <c r="EZ1151" i="12" s="1"/>
  <c r="FC1151" i="12" s="1"/>
  <c r="P1151" i="12"/>
  <c r="Q1151" i="12" s="1"/>
  <c r="O1151" i="12"/>
  <c r="N1151" i="12"/>
  <c r="G1151" i="12"/>
  <c r="F1151" i="12"/>
  <c r="D1151" i="12"/>
  <c r="C1151" i="12"/>
  <c r="B1151" i="12"/>
  <c r="E1151" i="12" s="1"/>
  <c r="A1151" i="12"/>
  <c r="BE1151" i="12" s="1"/>
  <c r="EA1150" i="12"/>
  <c r="ED1150" i="12" s="1"/>
  <c r="EG1150" i="12" s="1"/>
  <c r="EJ1150" i="12" s="1"/>
  <c r="EM1150" i="12" s="1"/>
  <c r="EP1150" i="12" s="1"/>
  <c r="ES1150" i="12" s="1"/>
  <c r="EV1150" i="12" s="1"/>
  <c r="EY1150" i="12" s="1"/>
  <c r="FB1150" i="12" s="1"/>
  <c r="DZ1150" i="12"/>
  <c r="EC1150" i="12" s="1"/>
  <c r="EF1150" i="12" s="1"/>
  <c r="EI1150" i="12" s="1"/>
  <c r="EL1150" i="12" s="1"/>
  <c r="EO1150" i="12" s="1"/>
  <c r="ER1150" i="12" s="1"/>
  <c r="EU1150" i="12" s="1"/>
  <c r="EX1150" i="12" s="1"/>
  <c r="FA1150" i="12" s="1"/>
  <c r="FD1150" i="12" s="1"/>
  <c r="DY1150" i="12"/>
  <c r="EB1150" i="12" s="1"/>
  <c r="EE1150" i="12" s="1"/>
  <c r="EH1150" i="12" s="1"/>
  <c r="EK1150" i="12" s="1"/>
  <c r="EN1150" i="12" s="1"/>
  <c r="EQ1150" i="12" s="1"/>
  <c r="ET1150" i="12" s="1"/>
  <c r="EW1150" i="12" s="1"/>
  <c r="EZ1150" i="12" s="1"/>
  <c r="FC1150" i="12" s="1"/>
  <c r="DQ1150" i="12"/>
  <c r="X1151" i="12" l="1"/>
  <c r="AF1151" i="12"/>
  <c r="AN1151" i="12"/>
  <c r="AV1151" i="12"/>
  <c r="BD1151" i="12"/>
  <c r="AF1154" i="12"/>
  <c r="AQ1154" i="12"/>
  <c r="BA1154" i="12"/>
  <c r="BE1166" i="12"/>
  <c r="AZ1166" i="12"/>
  <c r="AJ1166" i="12"/>
  <c r="AV1166" i="12"/>
  <c r="AF1166" i="12"/>
  <c r="AA1151" i="12"/>
  <c r="AI1151" i="12"/>
  <c r="AQ1151" i="12"/>
  <c r="AY1151" i="12"/>
  <c r="W1154" i="12"/>
  <c r="AG1154" i="12"/>
  <c r="BC1154" i="12"/>
  <c r="BF1161" i="12"/>
  <c r="AO1161" i="12"/>
  <c r="BE1161" i="12"/>
  <c r="AI1161" i="12"/>
  <c r="K1151" i="12"/>
  <c r="AB1151" i="12"/>
  <c r="AJ1151" i="12"/>
  <c r="AR1151" i="12"/>
  <c r="AZ1151" i="12"/>
  <c r="K1152" i="12"/>
  <c r="Q1152" i="12"/>
  <c r="BC1153" i="12"/>
  <c r="AW1153" i="12"/>
  <c r="AG1153" i="12"/>
  <c r="AS1153" i="12"/>
  <c r="AC1153" i="12"/>
  <c r="BA1153" i="12"/>
  <c r="AA1154" i="12"/>
  <c r="AK1154" i="12"/>
  <c r="AC1155" i="12"/>
  <c r="AN1155" i="12"/>
  <c r="AZ1156" i="12"/>
  <c r="AT1156" i="12"/>
  <c r="AL1156" i="12"/>
  <c r="AE1156" i="12"/>
  <c r="X1156" i="12"/>
  <c r="BF1156" i="12"/>
  <c r="AY1156" i="12"/>
  <c r="AQ1156" i="12"/>
  <c r="AJ1156" i="12"/>
  <c r="AD1156" i="12"/>
  <c r="Q1156" i="12"/>
  <c r="K1156" i="12"/>
  <c r="AI1156" i="12"/>
  <c r="AV1156" i="12"/>
  <c r="AK1158" i="12"/>
  <c r="BF1159" i="12"/>
  <c r="BD1159" i="12"/>
  <c r="AY1159" i="12"/>
  <c r="AS1159" i="12"/>
  <c r="AN1159" i="12"/>
  <c r="AI1159" i="12"/>
  <c r="AC1159" i="12"/>
  <c r="X1159" i="12"/>
  <c r="BC1159" i="12"/>
  <c r="AW1159" i="12"/>
  <c r="AR1159" i="12"/>
  <c r="AM1159" i="12"/>
  <c r="AG1159" i="12"/>
  <c r="AB1159" i="12"/>
  <c r="W1159" i="12"/>
  <c r="J1159" i="12"/>
  <c r="Y1159" i="12"/>
  <c r="AJ1159" i="12"/>
  <c r="AU1159" i="12"/>
  <c r="BE1159" i="12"/>
  <c r="AD1161" i="12"/>
  <c r="BF1163" i="12"/>
  <c r="BD1163" i="12"/>
  <c r="AY1163" i="12"/>
  <c r="AS1163" i="12"/>
  <c r="AN1163" i="12"/>
  <c r="AI1163" i="12"/>
  <c r="AC1163" i="12"/>
  <c r="X1163" i="12"/>
  <c r="BC1163" i="12"/>
  <c r="AW1163" i="12"/>
  <c r="AR1163" i="12"/>
  <c r="AM1163" i="12"/>
  <c r="AG1163" i="12"/>
  <c r="AB1163" i="12"/>
  <c r="W1163" i="12"/>
  <c r="J1163" i="12"/>
  <c r="Y1163" i="12"/>
  <c r="AJ1163" i="12"/>
  <c r="AU1163" i="12"/>
  <c r="BE1163" i="12"/>
  <c r="AB1166" i="12"/>
  <c r="AX1152" i="12"/>
  <c r="BF1154" i="12"/>
  <c r="BE1154" i="12"/>
  <c r="AZ1154" i="12"/>
  <c r="AU1154" i="12"/>
  <c r="AO1154" i="12"/>
  <c r="AJ1154" i="12"/>
  <c r="AE1154" i="12"/>
  <c r="Y1154" i="12"/>
  <c r="BD1154" i="12"/>
  <c r="AY1154" i="12"/>
  <c r="AS1154" i="12"/>
  <c r="AN1154" i="12"/>
  <c r="AI1154" i="12"/>
  <c r="AC1154" i="12"/>
  <c r="X1154" i="12"/>
  <c r="G1154" i="12"/>
  <c r="AR1166" i="12"/>
  <c r="J1154" i="12"/>
  <c r="AR1154" i="12"/>
  <c r="Y1161" i="12"/>
  <c r="AX1164" i="12"/>
  <c r="AL1164" i="12"/>
  <c r="AH1164" i="12"/>
  <c r="X1166" i="12"/>
  <c r="BD1166" i="12"/>
  <c r="W1151" i="12"/>
  <c r="AE1151" i="12"/>
  <c r="AM1151" i="12"/>
  <c r="AU1151" i="12"/>
  <c r="BC1151" i="12"/>
  <c r="AH1152" i="12"/>
  <c r="J1153" i="12"/>
  <c r="Y1153" i="12"/>
  <c r="BE1153" i="12"/>
  <c r="AB1154" i="12"/>
  <c r="AM1154" i="12"/>
  <c r="AW1154" i="12"/>
  <c r="BF1155" i="12"/>
  <c r="BC1155" i="12"/>
  <c r="AW1155" i="12"/>
  <c r="AR1155" i="12"/>
  <c r="AM1155" i="12"/>
  <c r="AG1155" i="12"/>
  <c r="AB1155" i="12"/>
  <c r="W1155" i="12"/>
  <c r="J1155" i="12"/>
  <c r="BA1155" i="12"/>
  <c r="AV1155" i="12"/>
  <c r="AQ1155" i="12"/>
  <c r="AK1155" i="12"/>
  <c r="AF1155" i="12"/>
  <c r="AA1155" i="12"/>
  <c r="AE1155" i="12"/>
  <c r="AO1155" i="12"/>
  <c r="AZ1155" i="12"/>
  <c r="Z1156" i="12"/>
  <c r="AN1156" i="12"/>
  <c r="BB1156" i="12"/>
  <c r="BB1158" i="12"/>
  <c r="AV1158" i="12"/>
  <c r="AO1158" i="12"/>
  <c r="AG1158" i="12"/>
  <c r="Z1158" i="12"/>
  <c r="BA1158" i="12"/>
  <c r="AT1158" i="12"/>
  <c r="AL1158" i="12"/>
  <c r="AF1158" i="12"/>
  <c r="Y1158" i="12"/>
  <c r="J1158" i="12"/>
  <c r="AB1158" i="12"/>
  <c r="AP1158" i="12"/>
  <c r="BE1158" i="12"/>
  <c r="BF1160" i="12"/>
  <c r="AN1160" i="12"/>
  <c r="BD1160" i="12"/>
  <c r="AI1160" i="12"/>
  <c r="AD1160" i="12"/>
  <c r="AT1161" i="12"/>
  <c r="AN1166" i="12"/>
  <c r="J1157" i="12"/>
  <c r="Y1157" i="12"/>
  <c r="AE1157" i="12"/>
  <c r="AL1157" i="12"/>
  <c r="AT1157" i="12"/>
  <c r="BA1157" i="12"/>
  <c r="Z1162" i="12"/>
  <c r="BF1162" i="12"/>
  <c r="AC1165" i="12"/>
  <c r="AK1165" i="12"/>
  <c r="AS1165" i="12"/>
  <c r="BA1165" i="12"/>
  <c r="Y1167" i="12"/>
  <c r="AE1167" i="12"/>
  <c r="AJ1167" i="12"/>
  <c r="AO1167" i="12"/>
  <c r="AU1167" i="12"/>
  <c r="BC1167" i="12"/>
  <c r="AU1157" i="12"/>
  <c r="AH1162" i="12"/>
  <c r="J1165" i="12"/>
  <c r="W1165" i="12"/>
  <c r="AE1165" i="12"/>
  <c r="AM1165" i="12"/>
  <c r="AU1165" i="12"/>
  <c r="BC1165" i="12"/>
  <c r="K1166" i="12"/>
  <c r="Q1166" i="12"/>
  <c r="AA1167" i="12"/>
  <c r="AF1167" i="12"/>
  <c r="AK1167" i="12"/>
  <c r="AQ1167" i="12"/>
  <c r="AW1167" i="12"/>
  <c r="K1168" i="12"/>
  <c r="AL1152" i="12"/>
  <c r="BD1152" i="12"/>
  <c r="AZ1152" i="12"/>
  <c r="AV1152" i="12"/>
  <c r="AR1152" i="12"/>
  <c r="AN1152" i="12"/>
  <c r="AJ1152" i="12"/>
  <c r="AF1152" i="12"/>
  <c r="AB1152" i="12"/>
  <c r="X1152" i="12"/>
  <c r="BA1152" i="12"/>
  <c r="AW1152" i="12"/>
  <c r="AO1152" i="12"/>
  <c r="AK1152" i="12"/>
  <c r="AC1152" i="12"/>
  <c r="BE1152" i="12"/>
  <c r="AS1152" i="12"/>
  <c r="AG1152" i="12"/>
  <c r="Y1152" i="12"/>
  <c r="J1152" i="12"/>
  <c r="BC1152" i="12"/>
  <c r="AY1152" i="12"/>
  <c r="AU1152" i="12"/>
  <c r="AQ1152" i="12"/>
  <c r="AM1152" i="12"/>
  <c r="AI1152" i="12"/>
  <c r="AE1152" i="12"/>
  <c r="AA1152" i="12"/>
  <c r="W1152" i="12"/>
  <c r="F1153" i="12"/>
  <c r="G1153" i="12"/>
  <c r="Q1153" i="12"/>
  <c r="K1153" i="12"/>
  <c r="AD1152" i="12"/>
  <c r="AT1152" i="12"/>
  <c r="Z1152" i="12"/>
  <c r="AP1152" i="12"/>
  <c r="BF1152" i="12"/>
  <c r="BC1164" i="12"/>
  <c r="AY1164" i="12"/>
  <c r="AU1164" i="12"/>
  <c r="AQ1164" i="12"/>
  <c r="AM1164" i="12"/>
  <c r="AI1164" i="12"/>
  <c r="AE1164" i="12"/>
  <c r="AA1164" i="12"/>
  <c r="W1164" i="12"/>
  <c r="BD1164" i="12"/>
  <c r="AZ1164" i="12"/>
  <c r="AV1164" i="12"/>
  <c r="AR1164" i="12"/>
  <c r="AN1164" i="12"/>
  <c r="AJ1164" i="12"/>
  <c r="AF1164" i="12"/>
  <c r="AB1164" i="12"/>
  <c r="X1164" i="12"/>
  <c r="BE1164" i="12"/>
  <c r="BA1164" i="12"/>
  <c r="AW1164" i="12"/>
  <c r="AS1164" i="12"/>
  <c r="AO1164" i="12"/>
  <c r="AK1164" i="12"/>
  <c r="AG1164" i="12"/>
  <c r="AC1164" i="12"/>
  <c r="Y1164" i="12"/>
  <c r="J1164" i="12"/>
  <c r="Q1165" i="12"/>
  <c r="K1165" i="12"/>
  <c r="F1165" i="12"/>
  <c r="G1165" i="12"/>
  <c r="Z1153" i="12"/>
  <c r="AD1153" i="12"/>
  <c r="AH1153" i="12"/>
  <c r="AL1153" i="12"/>
  <c r="AP1153" i="12"/>
  <c r="AT1153" i="12"/>
  <c r="AX1153" i="12"/>
  <c r="BB1153" i="12"/>
  <c r="BF1153" i="12"/>
  <c r="K1157" i="12"/>
  <c r="Q1157" i="12"/>
  <c r="K1158" i="12"/>
  <c r="Q1158" i="12"/>
  <c r="Z1160" i="12"/>
  <c r="AE1160" i="12"/>
  <c r="AJ1160" i="12"/>
  <c r="AP1160" i="12"/>
  <c r="AU1160" i="12"/>
  <c r="AZ1160" i="12"/>
  <c r="J1161" i="12"/>
  <c r="Z1161" i="12"/>
  <c r="AE1161" i="12"/>
  <c r="AK1161" i="12"/>
  <c r="AP1161" i="12"/>
  <c r="AU1161" i="12"/>
  <c r="BA1161" i="12"/>
  <c r="J1162" i="12"/>
  <c r="AB1162" i="12"/>
  <c r="AJ1162" i="12"/>
  <c r="AR1162" i="12"/>
  <c r="Z1164" i="12"/>
  <c r="AP1164" i="12"/>
  <c r="BF1164" i="12"/>
  <c r="AD1168" i="12"/>
  <c r="BC1168" i="12"/>
  <c r="AY1168" i="12"/>
  <c r="AU1168" i="12"/>
  <c r="AQ1168" i="12"/>
  <c r="AM1168" i="12"/>
  <c r="AI1168" i="12"/>
  <c r="AE1168" i="12"/>
  <c r="AA1168" i="12"/>
  <c r="W1168" i="12"/>
  <c r="BD1168" i="12"/>
  <c r="AZ1168" i="12"/>
  <c r="AV1168" i="12"/>
  <c r="AR1168" i="12"/>
  <c r="AN1168" i="12"/>
  <c r="AJ1168" i="12"/>
  <c r="AF1168" i="12"/>
  <c r="AB1168" i="12"/>
  <c r="X1168" i="12"/>
  <c r="BE1168" i="12"/>
  <c r="BA1168" i="12"/>
  <c r="AW1168" i="12"/>
  <c r="AS1168" i="12"/>
  <c r="AO1168" i="12"/>
  <c r="AK1168" i="12"/>
  <c r="AG1168" i="12"/>
  <c r="AC1168" i="12"/>
  <c r="Y1168" i="12"/>
  <c r="J1168" i="12"/>
  <c r="Q1159" i="12"/>
  <c r="K1159" i="12"/>
  <c r="BE1160" i="12"/>
  <c r="BA1160" i="12"/>
  <c r="AW1160" i="12"/>
  <c r="AS1160" i="12"/>
  <c r="AO1160" i="12"/>
  <c r="AK1160" i="12"/>
  <c r="AG1160" i="12"/>
  <c r="AC1160" i="12"/>
  <c r="Y1160" i="12"/>
  <c r="J1160" i="12"/>
  <c r="BD1161" i="12"/>
  <c r="AZ1161" i="12"/>
  <c r="AV1161" i="12"/>
  <c r="AR1161" i="12"/>
  <c r="AN1161" i="12"/>
  <c r="AJ1161" i="12"/>
  <c r="AF1161" i="12"/>
  <c r="AB1161" i="12"/>
  <c r="X1161" i="12"/>
  <c r="BE1162" i="12"/>
  <c r="BA1162" i="12"/>
  <c r="AW1162" i="12"/>
  <c r="AS1162" i="12"/>
  <c r="AO1162" i="12"/>
  <c r="AK1162" i="12"/>
  <c r="AG1162" i="12"/>
  <c r="AC1162" i="12"/>
  <c r="Y1162" i="12"/>
  <c r="BC1162" i="12"/>
  <c r="AY1162" i="12"/>
  <c r="AU1162" i="12"/>
  <c r="AQ1162" i="12"/>
  <c r="AM1162" i="12"/>
  <c r="AI1162" i="12"/>
  <c r="AE1162" i="12"/>
  <c r="AA1162" i="12"/>
  <c r="W1162" i="12"/>
  <c r="G1163" i="12"/>
  <c r="Q1163" i="12"/>
  <c r="K1163" i="12"/>
  <c r="AD1151" i="12"/>
  <c r="AT1151" i="12"/>
  <c r="BF1151" i="12"/>
  <c r="AF1153" i="12"/>
  <c r="AR1153" i="12"/>
  <c r="BD1153" i="12"/>
  <c r="F1154" i="12"/>
  <c r="F1157" i="12"/>
  <c r="G1158" i="12"/>
  <c r="W1160" i="12"/>
  <c r="AB1160" i="12"/>
  <c r="AH1160" i="12"/>
  <c r="AM1160" i="12"/>
  <c r="AR1160" i="12"/>
  <c r="AX1160" i="12"/>
  <c r="BC1160" i="12"/>
  <c r="W1161" i="12"/>
  <c r="AC1161" i="12"/>
  <c r="AH1161" i="12"/>
  <c r="AM1161" i="12"/>
  <c r="AS1161" i="12"/>
  <c r="AX1161" i="12"/>
  <c r="BC1161" i="12"/>
  <c r="X1162" i="12"/>
  <c r="AF1162" i="12"/>
  <c r="AN1162" i="12"/>
  <c r="AV1162" i="12"/>
  <c r="BD1162" i="12"/>
  <c r="AL1168" i="12"/>
  <c r="BB1168" i="12"/>
  <c r="Q1155" i="12"/>
  <c r="K1155" i="12"/>
  <c r="BE1156" i="12"/>
  <c r="BA1156" i="12"/>
  <c r="AW1156" i="12"/>
  <c r="AS1156" i="12"/>
  <c r="AO1156" i="12"/>
  <c r="AK1156" i="12"/>
  <c r="AG1156" i="12"/>
  <c r="AC1156" i="12"/>
  <c r="Y1156" i="12"/>
  <c r="J1156" i="12"/>
  <c r="BD1157" i="12"/>
  <c r="AZ1157" i="12"/>
  <c r="AV1157" i="12"/>
  <c r="AR1157" i="12"/>
  <c r="AN1157" i="12"/>
  <c r="AJ1157" i="12"/>
  <c r="AF1157" i="12"/>
  <c r="AB1157" i="12"/>
  <c r="X1157" i="12"/>
  <c r="BC1158" i="12"/>
  <c r="AY1158" i="12"/>
  <c r="AU1158" i="12"/>
  <c r="AQ1158" i="12"/>
  <c r="AM1158" i="12"/>
  <c r="AI1158" i="12"/>
  <c r="AE1158" i="12"/>
  <c r="AA1158" i="12"/>
  <c r="W1158" i="12"/>
  <c r="Z1168" i="12"/>
  <c r="AP1168" i="12"/>
  <c r="BF1168" i="12"/>
  <c r="Z1151" i="12"/>
  <c r="AH1151" i="12"/>
  <c r="AL1151" i="12"/>
  <c r="AP1151" i="12"/>
  <c r="AX1151" i="12"/>
  <c r="BB1151" i="12"/>
  <c r="X1153" i="12"/>
  <c r="AB1153" i="12"/>
  <c r="AJ1153" i="12"/>
  <c r="AN1153" i="12"/>
  <c r="AV1153" i="12"/>
  <c r="AZ1153" i="12"/>
  <c r="J1151" i="12"/>
  <c r="Y1151" i="12"/>
  <c r="AC1151" i="12"/>
  <c r="AG1151" i="12"/>
  <c r="AK1151" i="12"/>
  <c r="AO1151" i="12"/>
  <c r="AS1151" i="12"/>
  <c r="AW1151" i="12"/>
  <c r="BA1151" i="12"/>
  <c r="W1153" i="12"/>
  <c r="AA1153" i="12"/>
  <c r="AE1153" i="12"/>
  <c r="AI1153" i="12"/>
  <c r="AM1153" i="12"/>
  <c r="AQ1153" i="12"/>
  <c r="AU1153" i="12"/>
  <c r="AY1153" i="12"/>
  <c r="K1154" i="12"/>
  <c r="Z1154" i="12"/>
  <c r="AD1154" i="12"/>
  <c r="AH1154" i="12"/>
  <c r="AL1154" i="12"/>
  <c r="AP1154" i="12"/>
  <c r="AT1154" i="12"/>
  <c r="AX1154" i="12"/>
  <c r="BB1154" i="12"/>
  <c r="W1156" i="12"/>
  <c r="AB1156" i="12"/>
  <c r="AH1156" i="12"/>
  <c r="AM1156" i="12"/>
  <c r="AR1156" i="12"/>
  <c r="AX1156" i="12"/>
  <c r="BC1156" i="12"/>
  <c r="W1157" i="12"/>
  <c r="AC1157" i="12"/>
  <c r="AH1157" i="12"/>
  <c r="AM1157" i="12"/>
  <c r="AS1157" i="12"/>
  <c r="AX1157" i="12"/>
  <c r="BC1157" i="12"/>
  <c r="X1158" i="12"/>
  <c r="AC1158" i="12"/>
  <c r="AH1158" i="12"/>
  <c r="AN1158" i="12"/>
  <c r="AS1158" i="12"/>
  <c r="AX1158" i="12"/>
  <c r="BD1158" i="12"/>
  <c r="F1159" i="12"/>
  <c r="AA1160" i="12"/>
  <c r="AF1160" i="12"/>
  <c r="AL1160" i="12"/>
  <c r="AQ1160" i="12"/>
  <c r="AV1160" i="12"/>
  <c r="BB1160" i="12"/>
  <c r="K1161" i="12"/>
  <c r="Q1161" i="12"/>
  <c r="AA1161" i="12"/>
  <c r="AG1161" i="12"/>
  <c r="AL1161" i="12"/>
  <c r="AQ1161" i="12"/>
  <c r="AW1161" i="12"/>
  <c r="BB1161" i="12"/>
  <c r="AD1162" i="12"/>
  <c r="AL1162" i="12"/>
  <c r="AT1162" i="12"/>
  <c r="BB1162" i="12"/>
  <c r="AD1164" i="12"/>
  <c r="AT1164" i="12"/>
  <c r="AH1168" i="12"/>
  <c r="AX1168" i="12"/>
  <c r="Z1155" i="12"/>
  <c r="AD1155" i="12"/>
  <c r="AH1155" i="12"/>
  <c r="AL1155" i="12"/>
  <c r="AP1155" i="12"/>
  <c r="AT1155" i="12"/>
  <c r="AX1155" i="12"/>
  <c r="BB1155" i="12"/>
  <c r="Z1159" i="12"/>
  <c r="AD1159" i="12"/>
  <c r="AH1159" i="12"/>
  <c r="AL1159" i="12"/>
  <c r="AP1159" i="12"/>
  <c r="AT1159" i="12"/>
  <c r="AX1159" i="12"/>
  <c r="BB1159" i="12"/>
  <c r="Z1163" i="12"/>
  <c r="AD1163" i="12"/>
  <c r="AH1163" i="12"/>
  <c r="AL1163" i="12"/>
  <c r="AP1163" i="12"/>
  <c r="AT1163" i="12"/>
  <c r="AX1163" i="12"/>
  <c r="BB1163" i="12"/>
  <c r="X1165" i="12"/>
  <c r="AB1165" i="12"/>
  <c r="AF1165" i="12"/>
  <c r="AJ1165" i="12"/>
  <c r="AN1165" i="12"/>
  <c r="AR1165" i="12"/>
  <c r="AV1165" i="12"/>
  <c r="AZ1165" i="12"/>
  <c r="BD1165" i="12"/>
  <c r="W1166" i="12"/>
  <c r="AA1166" i="12"/>
  <c r="AE1166" i="12"/>
  <c r="AI1166" i="12"/>
  <c r="AM1166" i="12"/>
  <c r="AQ1166" i="12"/>
  <c r="AU1166" i="12"/>
  <c r="AY1166" i="12"/>
  <c r="BC1166" i="12"/>
  <c r="K1167" i="12"/>
  <c r="Q1167" i="12"/>
  <c r="Z1167" i="12"/>
  <c r="AD1167" i="12"/>
  <c r="AH1167" i="12"/>
  <c r="AL1167" i="12"/>
  <c r="AP1167" i="12"/>
  <c r="AT1167" i="12"/>
  <c r="AX1167" i="12"/>
  <c r="BB1167" i="12"/>
  <c r="BF1167" i="12"/>
  <c r="Z1166" i="12"/>
  <c r="AD1166" i="12"/>
  <c r="AH1166" i="12"/>
  <c r="AL1166" i="12"/>
  <c r="AP1166" i="12"/>
  <c r="AT1166" i="12"/>
  <c r="AX1166" i="12"/>
  <c r="BB1166" i="12"/>
  <c r="BF1166" i="12"/>
  <c r="BE1167" i="12"/>
  <c r="Z1165" i="12"/>
  <c r="AD1165" i="12"/>
  <c r="AH1165" i="12"/>
  <c r="AL1165" i="12"/>
  <c r="AP1165" i="12"/>
  <c r="AT1165" i="12"/>
  <c r="AX1165" i="12"/>
  <c r="BB1165" i="12"/>
  <c r="J1166" i="12"/>
  <c r="Y1166" i="12"/>
  <c r="AC1166" i="12"/>
  <c r="AG1166" i="12"/>
  <c r="AK1166" i="12"/>
  <c r="AO1166" i="12"/>
  <c r="AS1166" i="12"/>
  <c r="AW1166" i="12"/>
  <c r="BA1166" i="12"/>
  <c r="AV1167" i="12"/>
  <c r="AZ1167" i="12"/>
  <c r="BE1150" i="12"/>
  <c r="AO1150" i="12"/>
  <c r="AJ1150" i="12"/>
  <c r="P1150" i="12"/>
  <c r="Q1150" i="12" s="1"/>
  <c r="O1150" i="12"/>
  <c r="N1150" i="12"/>
  <c r="F1150" i="12"/>
  <c r="D1150" i="12"/>
  <c r="C1150" i="12"/>
  <c r="B1150" i="12"/>
  <c r="E1150" i="12" s="1"/>
  <c r="A1150" i="12"/>
  <c r="ED1149" i="12"/>
  <c r="EG1149" i="12" s="1"/>
  <c r="EJ1149" i="12" s="1"/>
  <c r="EM1149" i="12" s="1"/>
  <c r="EP1149" i="12" s="1"/>
  <c r="ES1149" i="12" s="1"/>
  <c r="EV1149" i="12" s="1"/>
  <c r="EY1149" i="12" s="1"/>
  <c r="FB1149" i="12" s="1"/>
  <c r="EB1149" i="12"/>
  <c r="EE1149" i="12" s="1"/>
  <c r="EH1149" i="12" s="1"/>
  <c r="EK1149" i="12" s="1"/>
  <c r="EN1149" i="12" s="1"/>
  <c r="EQ1149" i="12" s="1"/>
  <c r="ET1149" i="12" s="1"/>
  <c r="EW1149" i="12" s="1"/>
  <c r="EZ1149" i="12" s="1"/>
  <c r="FC1149" i="12" s="1"/>
  <c r="EA1149" i="12"/>
  <c r="DZ1149" i="12"/>
  <c r="EC1149" i="12" s="1"/>
  <c r="EF1149" i="12" s="1"/>
  <c r="EI1149" i="12" s="1"/>
  <c r="EL1149" i="12" s="1"/>
  <c r="EO1149" i="12" s="1"/>
  <c r="ER1149" i="12" s="1"/>
  <c r="EU1149" i="12" s="1"/>
  <c r="EX1149" i="12" s="1"/>
  <c r="FA1149" i="12" s="1"/>
  <c r="FD1149" i="12" s="1"/>
  <c r="DY1149" i="12"/>
  <c r="BD1149" i="12"/>
  <c r="AZ1149" i="12"/>
  <c r="AR1149" i="12"/>
  <c r="AN1149" i="12"/>
  <c r="AK1149" i="12"/>
  <c r="AG1149" i="12"/>
  <c r="AF1149" i="12"/>
  <c r="AC1149" i="12"/>
  <c r="Y1149" i="12"/>
  <c r="X1149" i="12"/>
  <c r="P1149" i="12"/>
  <c r="Q1149" i="12" s="1"/>
  <c r="O1149" i="12"/>
  <c r="N1149" i="12"/>
  <c r="J1149" i="12"/>
  <c r="G1149" i="12"/>
  <c r="D1149" i="12"/>
  <c r="C1149" i="12"/>
  <c r="B1149" i="12"/>
  <c r="E1149" i="12" s="1"/>
  <c r="A1149" i="12"/>
  <c r="BE1149" i="12" s="1"/>
  <c r="EF1148" i="12"/>
  <c r="EI1148" i="12" s="1"/>
  <c r="EL1148" i="12" s="1"/>
  <c r="EO1148" i="12" s="1"/>
  <c r="ER1148" i="12" s="1"/>
  <c r="EU1148" i="12" s="1"/>
  <c r="EX1148" i="12" s="1"/>
  <c r="FA1148" i="12" s="1"/>
  <c r="FD1148" i="12" s="1"/>
  <c r="EB1148" i="12"/>
  <c r="EE1148" i="12" s="1"/>
  <c r="EH1148" i="12" s="1"/>
  <c r="EK1148" i="12" s="1"/>
  <c r="EN1148" i="12" s="1"/>
  <c r="EQ1148" i="12" s="1"/>
  <c r="ET1148" i="12" s="1"/>
  <c r="EW1148" i="12" s="1"/>
  <c r="EZ1148" i="12" s="1"/>
  <c r="FC1148" i="12" s="1"/>
  <c r="EA1148" i="12"/>
  <c r="ED1148" i="12" s="1"/>
  <c r="EG1148" i="12" s="1"/>
  <c r="EJ1148" i="12" s="1"/>
  <c r="EM1148" i="12" s="1"/>
  <c r="EP1148" i="12" s="1"/>
  <c r="ES1148" i="12" s="1"/>
  <c r="EV1148" i="12" s="1"/>
  <c r="EY1148" i="12" s="1"/>
  <c r="FB1148" i="12" s="1"/>
  <c r="DZ1148" i="12"/>
  <c r="EC1148" i="12" s="1"/>
  <c r="DY1148" i="12"/>
  <c r="BA1148" i="12"/>
  <c r="P1148" i="12"/>
  <c r="O1148" i="12"/>
  <c r="N1148" i="12"/>
  <c r="E1148" i="12"/>
  <c r="D1148" i="12"/>
  <c r="C1148" i="12"/>
  <c r="B1148" i="12"/>
  <c r="A1148" i="12"/>
  <c r="DX1147" i="12"/>
  <c r="DY1147" i="12" s="1"/>
  <c r="DZ1147" i="12" s="1"/>
  <c r="DU1147" i="12"/>
  <c r="DV1147" i="12" s="1"/>
  <c r="DW1147" i="12" s="1"/>
  <c r="AX1147" i="12"/>
  <c r="AH1147" i="12"/>
  <c r="P1147" i="12"/>
  <c r="Q1147" i="12" s="1"/>
  <c r="O1147" i="12"/>
  <c r="N1147" i="12"/>
  <c r="F1147" i="12"/>
  <c r="D1147" i="12"/>
  <c r="C1147" i="12"/>
  <c r="B1147" i="12"/>
  <c r="E1147" i="12" s="1"/>
  <c r="A1147" i="12"/>
  <c r="AT1147" i="12" s="1"/>
  <c r="DQ1146" i="12"/>
  <c r="BE1146" i="12"/>
  <c r="BD1146" i="12"/>
  <c r="BA1146" i="12"/>
  <c r="AW1146" i="12"/>
  <c r="AV1146" i="12"/>
  <c r="AS1146" i="12"/>
  <c r="AO1146" i="12"/>
  <c r="AN1146" i="12"/>
  <c r="AK1146" i="12"/>
  <c r="AG1146" i="12"/>
  <c r="AF1146" i="12"/>
  <c r="AC1146" i="12"/>
  <c r="Y1146" i="12"/>
  <c r="X1146" i="12"/>
  <c r="P1146" i="12"/>
  <c r="Q1146" i="12" s="1"/>
  <c r="O1146" i="12"/>
  <c r="N1146" i="12"/>
  <c r="J1146" i="12"/>
  <c r="G1146" i="12"/>
  <c r="D1146" i="12"/>
  <c r="C1146" i="12"/>
  <c r="B1146" i="12"/>
  <c r="E1146" i="12" s="1"/>
  <c r="A1146" i="12"/>
  <c r="BF1146" i="12" s="1"/>
  <c r="EM1145" i="12"/>
  <c r="EP1145" i="12" s="1"/>
  <c r="ES1145" i="12" s="1"/>
  <c r="EV1145" i="12" s="1"/>
  <c r="EY1145" i="12" s="1"/>
  <c r="FB1145" i="12" s="1"/>
  <c r="EC1145" i="12"/>
  <c r="EF1145" i="12" s="1"/>
  <c r="EI1145" i="12" s="1"/>
  <c r="EL1145" i="12" s="1"/>
  <c r="EO1145" i="12" s="1"/>
  <c r="ER1145" i="12" s="1"/>
  <c r="EU1145" i="12" s="1"/>
  <c r="EX1145" i="12" s="1"/>
  <c r="FA1145" i="12" s="1"/>
  <c r="FD1145" i="12" s="1"/>
  <c r="EB1145" i="12"/>
  <c r="EE1145" i="12" s="1"/>
  <c r="EH1145" i="12" s="1"/>
  <c r="EK1145" i="12" s="1"/>
  <c r="EN1145" i="12" s="1"/>
  <c r="EQ1145" i="12" s="1"/>
  <c r="ET1145" i="12" s="1"/>
  <c r="EW1145" i="12" s="1"/>
  <c r="EZ1145" i="12" s="1"/>
  <c r="FC1145" i="12" s="1"/>
  <c r="EA1145" i="12"/>
  <c r="ED1145" i="12" s="1"/>
  <c r="EG1145" i="12" s="1"/>
  <c r="EJ1145" i="12" s="1"/>
  <c r="DZ1145" i="12"/>
  <c r="DY1145" i="12"/>
  <c r="P1145" i="12"/>
  <c r="O1145" i="12"/>
  <c r="N1145" i="12"/>
  <c r="D1145" i="12"/>
  <c r="C1145" i="12"/>
  <c r="B1145" i="12"/>
  <c r="A1145" i="12"/>
  <c r="EF1144" i="12"/>
  <c r="EI1144" i="12" s="1"/>
  <c r="EL1144" i="12" s="1"/>
  <c r="EO1144" i="12" s="1"/>
  <c r="ER1144" i="12" s="1"/>
  <c r="EU1144" i="12" s="1"/>
  <c r="EX1144" i="12" s="1"/>
  <c r="FA1144" i="12" s="1"/>
  <c r="FD1144" i="12" s="1"/>
  <c r="EB1144" i="12"/>
  <c r="EE1144" i="12" s="1"/>
  <c r="EH1144" i="12" s="1"/>
  <c r="EK1144" i="12" s="1"/>
  <c r="EN1144" i="12" s="1"/>
  <c r="EQ1144" i="12" s="1"/>
  <c r="ET1144" i="12" s="1"/>
  <c r="EW1144" i="12" s="1"/>
  <c r="EZ1144" i="12" s="1"/>
  <c r="FC1144" i="12" s="1"/>
  <c r="EA1144" i="12"/>
  <c r="ED1144" i="12" s="1"/>
  <c r="EG1144" i="12" s="1"/>
  <c r="EJ1144" i="12" s="1"/>
  <c r="EM1144" i="12" s="1"/>
  <c r="EP1144" i="12" s="1"/>
  <c r="ES1144" i="12" s="1"/>
  <c r="EV1144" i="12" s="1"/>
  <c r="EY1144" i="12" s="1"/>
  <c r="FB1144" i="12" s="1"/>
  <c r="DZ1144" i="12"/>
  <c r="EC1144" i="12" s="1"/>
  <c r="DY1144" i="12"/>
  <c r="P1144" i="12"/>
  <c r="O1144" i="12"/>
  <c r="N1144" i="12"/>
  <c r="G1144" i="12"/>
  <c r="D1144" i="12"/>
  <c r="C1144" i="12"/>
  <c r="B1144" i="12"/>
  <c r="E1144" i="12" s="1"/>
  <c r="A1144" i="12"/>
  <c r="EK1143" i="12"/>
  <c r="EN1143" i="12" s="1"/>
  <c r="EQ1143" i="12" s="1"/>
  <c r="ET1143" i="12" s="1"/>
  <c r="EW1143" i="12" s="1"/>
  <c r="EZ1143" i="12" s="1"/>
  <c r="FC1143" i="12" s="1"/>
  <c r="EA1143" i="12"/>
  <c r="ED1143" i="12" s="1"/>
  <c r="EG1143" i="12" s="1"/>
  <c r="EJ1143" i="12" s="1"/>
  <c r="EM1143" i="12" s="1"/>
  <c r="EP1143" i="12" s="1"/>
  <c r="ES1143" i="12" s="1"/>
  <c r="EV1143" i="12" s="1"/>
  <c r="EY1143" i="12" s="1"/>
  <c r="FB1143" i="12" s="1"/>
  <c r="DZ1143" i="12"/>
  <c r="EC1143" i="12" s="1"/>
  <c r="EF1143" i="12" s="1"/>
  <c r="EI1143" i="12" s="1"/>
  <c r="EL1143" i="12" s="1"/>
  <c r="EO1143" i="12" s="1"/>
  <c r="ER1143" i="12" s="1"/>
  <c r="EU1143" i="12" s="1"/>
  <c r="EX1143" i="12" s="1"/>
  <c r="FA1143" i="12" s="1"/>
  <c r="FD1143" i="12" s="1"/>
  <c r="DY1143" i="12"/>
  <c r="EB1143" i="12" s="1"/>
  <c r="EE1143" i="12" s="1"/>
  <c r="EH1143" i="12" s="1"/>
  <c r="BD1143" i="12"/>
  <c r="BC1143" i="12"/>
  <c r="BA1143" i="12"/>
  <c r="AY1143" i="12"/>
  <c r="AW1143" i="12"/>
  <c r="AV1143" i="12"/>
  <c r="AS1143" i="12"/>
  <c r="AR1143" i="12"/>
  <c r="AQ1143" i="12"/>
  <c r="AN1143" i="12"/>
  <c r="AM1143" i="12"/>
  <c r="AK1143" i="12"/>
  <c r="AI1143" i="12"/>
  <c r="AG1143" i="12"/>
  <c r="AF1143" i="12"/>
  <c r="AC1143" i="12"/>
  <c r="AB1143" i="12"/>
  <c r="AA1143" i="12"/>
  <c r="X1143" i="12"/>
  <c r="W1143" i="12"/>
  <c r="P1143" i="12"/>
  <c r="Q1143" i="12" s="1"/>
  <c r="O1143" i="12"/>
  <c r="N1143" i="12"/>
  <c r="J1143" i="12"/>
  <c r="G1143" i="12"/>
  <c r="D1143" i="12"/>
  <c r="C1143" i="12"/>
  <c r="B1143" i="12"/>
  <c r="E1143" i="12" s="1"/>
  <c r="A1143" i="12"/>
  <c r="BF1143" i="12" s="1"/>
  <c r="EL1142" i="12"/>
  <c r="EO1142" i="12" s="1"/>
  <c r="ER1142" i="12" s="1"/>
  <c r="EU1142" i="12" s="1"/>
  <c r="EX1142" i="12" s="1"/>
  <c r="FA1142" i="12" s="1"/>
  <c r="FD1142" i="12" s="1"/>
  <c r="EH1142" i="12"/>
  <c r="EK1142" i="12" s="1"/>
  <c r="EN1142" i="12" s="1"/>
  <c r="EQ1142" i="12" s="1"/>
  <c r="ET1142" i="12" s="1"/>
  <c r="EW1142" i="12" s="1"/>
  <c r="EZ1142" i="12" s="1"/>
  <c r="FC1142" i="12" s="1"/>
  <c r="EB1142" i="12"/>
  <c r="EE1142" i="12" s="1"/>
  <c r="EA1142" i="12"/>
  <c r="ED1142" i="12" s="1"/>
  <c r="EG1142" i="12" s="1"/>
  <c r="EJ1142" i="12" s="1"/>
  <c r="EM1142" i="12" s="1"/>
  <c r="EP1142" i="12" s="1"/>
  <c r="ES1142" i="12" s="1"/>
  <c r="EV1142" i="12" s="1"/>
  <c r="EY1142" i="12" s="1"/>
  <c r="FB1142" i="12" s="1"/>
  <c r="DZ1142" i="12"/>
  <c r="EC1142" i="12" s="1"/>
  <c r="EF1142" i="12" s="1"/>
  <c r="EI1142" i="12" s="1"/>
  <c r="DY1142" i="12"/>
  <c r="BE1142" i="12"/>
  <c r="BD1142" i="12"/>
  <c r="BA1142" i="12"/>
  <c r="AW1142" i="12"/>
  <c r="AV1142" i="12"/>
  <c r="AS1142" i="12"/>
  <c r="AO1142" i="12"/>
  <c r="AN1142" i="12"/>
  <c r="AK1142" i="12"/>
  <c r="AG1142" i="12"/>
  <c r="AF1142" i="12"/>
  <c r="AC1142" i="12"/>
  <c r="Y1142" i="12"/>
  <c r="X1142" i="12"/>
  <c r="P1142" i="12"/>
  <c r="Q1142" i="12" s="1"/>
  <c r="O1142" i="12"/>
  <c r="N1142" i="12"/>
  <c r="J1142" i="12"/>
  <c r="G1142" i="12"/>
  <c r="D1142" i="12"/>
  <c r="C1142" i="12"/>
  <c r="B1142" i="12"/>
  <c r="E1142" i="12" s="1"/>
  <c r="A1142" i="12"/>
  <c r="BF1142" i="12" s="1"/>
  <c r="EM1141" i="12"/>
  <c r="EP1141" i="12" s="1"/>
  <c r="ES1141" i="12" s="1"/>
  <c r="EV1141" i="12" s="1"/>
  <c r="EY1141" i="12" s="1"/>
  <c r="FB1141" i="12" s="1"/>
  <c r="EC1141" i="12"/>
  <c r="EF1141" i="12" s="1"/>
  <c r="EI1141" i="12" s="1"/>
  <c r="EL1141" i="12" s="1"/>
  <c r="EO1141" i="12" s="1"/>
  <c r="ER1141" i="12" s="1"/>
  <c r="EU1141" i="12" s="1"/>
  <c r="EX1141" i="12" s="1"/>
  <c r="FA1141" i="12" s="1"/>
  <c r="FD1141" i="12" s="1"/>
  <c r="EA1141" i="12"/>
  <c r="ED1141" i="12" s="1"/>
  <c r="EG1141" i="12" s="1"/>
  <c r="EJ1141" i="12" s="1"/>
  <c r="DZ1141" i="12"/>
  <c r="DY1141" i="12"/>
  <c r="EB1141" i="12" s="1"/>
  <c r="EE1141" i="12" s="1"/>
  <c r="EH1141" i="12" s="1"/>
  <c r="EK1141" i="12" s="1"/>
  <c r="EN1141" i="12" s="1"/>
  <c r="EQ1141" i="12" s="1"/>
  <c r="ET1141" i="12" s="1"/>
  <c r="EW1141" i="12" s="1"/>
  <c r="EZ1141" i="12" s="1"/>
  <c r="FC1141" i="12" s="1"/>
  <c r="BE1141" i="12"/>
  <c r="AW1141" i="12"/>
  <c r="AS1141" i="12"/>
  <c r="AO1141" i="12"/>
  <c r="AG1141" i="12"/>
  <c r="AC1141" i="12"/>
  <c r="Y1141" i="12"/>
  <c r="P1141" i="12"/>
  <c r="O1141" i="12"/>
  <c r="N1141" i="12"/>
  <c r="J1141" i="12"/>
  <c r="D1141" i="12"/>
  <c r="C1141" i="12"/>
  <c r="B1141" i="12"/>
  <c r="E1141" i="12" s="1"/>
  <c r="A1141" i="12"/>
  <c r="BF1141" i="12" s="1"/>
  <c r="ED1140" i="12"/>
  <c r="EG1140" i="12" s="1"/>
  <c r="EJ1140" i="12" s="1"/>
  <c r="EM1140" i="12" s="1"/>
  <c r="EP1140" i="12" s="1"/>
  <c r="ES1140" i="12" s="1"/>
  <c r="EV1140" i="12" s="1"/>
  <c r="EY1140" i="12" s="1"/>
  <c r="FB1140" i="12" s="1"/>
  <c r="EA1140" i="12"/>
  <c r="DZ1140" i="12"/>
  <c r="EC1140" i="12" s="1"/>
  <c r="EF1140" i="12" s="1"/>
  <c r="EI1140" i="12" s="1"/>
  <c r="EL1140" i="12" s="1"/>
  <c r="EO1140" i="12" s="1"/>
  <c r="ER1140" i="12" s="1"/>
  <c r="EU1140" i="12" s="1"/>
  <c r="EX1140" i="12" s="1"/>
  <c r="FA1140" i="12" s="1"/>
  <c r="FD1140" i="12" s="1"/>
  <c r="DY1140" i="12"/>
  <c r="EB1140" i="12" s="1"/>
  <c r="EE1140" i="12" s="1"/>
  <c r="EH1140" i="12" s="1"/>
  <c r="EK1140" i="12" s="1"/>
  <c r="EN1140" i="12" s="1"/>
  <c r="EQ1140" i="12" s="1"/>
  <c r="ET1140" i="12" s="1"/>
  <c r="EW1140" i="12" s="1"/>
  <c r="EZ1140" i="12" s="1"/>
  <c r="FC1140" i="12" s="1"/>
  <c r="Q1140" i="12"/>
  <c r="P1140" i="12"/>
  <c r="F1140" i="12" s="1"/>
  <c r="O1140" i="12"/>
  <c r="N1140" i="12"/>
  <c r="K1140" i="12"/>
  <c r="G1140" i="12"/>
  <c r="E1140" i="12"/>
  <c r="D1140" i="12"/>
  <c r="C1140" i="12"/>
  <c r="B1140" i="12"/>
  <c r="A1140" i="12"/>
  <c r="AT1140" i="12" s="1"/>
  <c r="EG1139" i="12"/>
  <c r="EJ1139" i="12" s="1"/>
  <c r="EM1139" i="12" s="1"/>
  <c r="EP1139" i="12" s="1"/>
  <c r="ES1139" i="12" s="1"/>
  <c r="EV1139" i="12" s="1"/>
  <c r="EY1139" i="12" s="1"/>
  <c r="FB1139" i="12" s="1"/>
  <c r="EA1139" i="12"/>
  <c r="ED1139" i="12" s="1"/>
  <c r="DZ1139" i="12"/>
  <c r="EC1139" i="12" s="1"/>
  <c r="EF1139" i="12" s="1"/>
  <c r="EI1139" i="12" s="1"/>
  <c r="EL1139" i="12" s="1"/>
  <c r="EO1139" i="12" s="1"/>
  <c r="ER1139" i="12" s="1"/>
  <c r="EU1139" i="12" s="1"/>
  <c r="EX1139" i="12" s="1"/>
  <c r="FA1139" i="12" s="1"/>
  <c r="FD1139" i="12" s="1"/>
  <c r="DY1139" i="12"/>
  <c r="EB1139" i="12" s="1"/>
  <c r="EE1139" i="12" s="1"/>
  <c r="EH1139" i="12" s="1"/>
  <c r="EK1139" i="12" s="1"/>
  <c r="EN1139" i="12" s="1"/>
  <c r="EQ1139" i="12" s="1"/>
  <c r="ET1139" i="12" s="1"/>
  <c r="EW1139" i="12" s="1"/>
  <c r="EZ1139" i="12" s="1"/>
  <c r="FC1139" i="12" s="1"/>
  <c r="BD1139" i="12"/>
  <c r="BC1139" i="12"/>
  <c r="BA1139" i="12"/>
  <c r="AY1139" i="12"/>
  <c r="AW1139" i="12"/>
  <c r="AV1139" i="12"/>
  <c r="AS1139" i="12"/>
  <c r="AR1139" i="12"/>
  <c r="AQ1139" i="12"/>
  <c r="AN1139" i="12"/>
  <c r="AM1139" i="12"/>
  <c r="AK1139" i="12"/>
  <c r="AI1139" i="12"/>
  <c r="AG1139" i="12"/>
  <c r="AF1139" i="12"/>
  <c r="AC1139" i="12"/>
  <c r="AB1139" i="12"/>
  <c r="AA1139" i="12"/>
  <c r="X1139" i="12"/>
  <c r="W1139" i="12"/>
  <c r="P1139" i="12"/>
  <c r="Q1139" i="12" s="1"/>
  <c r="O1139" i="12"/>
  <c r="N1139" i="12"/>
  <c r="J1139" i="12"/>
  <c r="G1139" i="12"/>
  <c r="D1139" i="12"/>
  <c r="C1139" i="12"/>
  <c r="B1139" i="12"/>
  <c r="E1139" i="12" s="1"/>
  <c r="A1139" i="12"/>
  <c r="BF1139" i="12" s="1"/>
  <c r="EA1138" i="12"/>
  <c r="ED1138" i="12" s="1"/>
  <c r="EG1138" i="12" s="1"/>
  <c r="EJ1138" i="12" s="1"/>
  <c r="EM1138" i="12" s="1"/>
  <c r="EP1138" i="12" s="1"/>
  <c r="ES1138" i="12" s="1"/>
  <c r="EV1138" i="12" s="1"/>
  <c r="EY1138" i="12" s="1"/>
  <c r="FB1138" i="12" s="1"/>
  <c r="DZ1138" i="12"/>
  <c r="EC1138" i="12" s="1"/>
  <c r="EF1138" i="12" s="1"/>
  <c r="EI1138" i="12" s="1"/>
  <c r="EL1138" i="12" s="1"/>
  <c r="EO1138" i="12" s="1"/>
  <c r="ER1138" i="12" s="1"/>
  <c r="EU1138" i="12" s="1"/>
  <c r="EX1138" i="12" s="1"/>
  <c r="FA1138" i="12" s="1"/>
  <c r="FD1138" i="12" s="1"/>
  <c r="DY1138" i="12"/>
  <c r="EB1138" i="12" s="1"/>
  <c r="EE1138" i="12" s="1"/>
  <c r="EH1138" i="12" s="1"/>
  <c r="EK1138" i="12" s="1"/>
  <c r="EN1138" i="12" s="1"/>
  <c r="EQ1138" i="12" s="1"/>
  <c r="ET1138" i="12" s="1"/>
  <c r="EW1138" i="12" s="1"/>
  <c r="EZ1138" i="12" s="1"/>
  <c r="FC1138" i="12" s="1"/>
  <c r="BD1138" i="12"/>
  <c r="BA1138" i="12"/>
  <c r="AV1138" i="12"/>
  <c r="AS1138" i="12"/>
  <c r="AN1138" i="12"/>
  <c r="AK1138" i="12"/>
  <c r="AF1138" i="12"/>
  <c r="AC1138" i="12"/>
  <c r="X1138" i="12"/>
  <c r="P1138" i="12"/>
  <c r="Q1138" i="12" s="1"/>
  <c r="O1138" i="12"/>
  <c r="N1138" i="12"/>
  <c r="J1138" i="12"/>
  <c r="G1138" i="12"/>
  <c r="D1138" i="12"/>
  <c r="C1138" i="12"/>
  <c r="B1138" i="12"/>
  <c r="E1138" i="12" s="1"/>
  <c r="A1138" i="12"/>
  <c r="BF1138" i="12" s="1"/>
  <c r="EF1137" i="12"/>
  <c r="EI1137" i="12" s="1"/>
  <c r="EL1137" i="12" s="1"/>
  <c r="EO1137" i="12" s="1"/>
  <c r="ER1137" i="12" s="1"/>
  <c r="EU1137" i="12" s="1"/>
  <c r="EX1137" i="12" s="1"/>
  <c r="FA1137" i="12" s="1"/>
  <c r="FD1137" i="12" s="1"/>
  <c r="EE1137" i="12"/>
  <c r="EH1137" i="12" s="1"/>
  <c r="EK1137" i="12" s="1"/>
  <c r="EN1137" i="12" s="1"/>
  <c r="EQ1137" i="12" s="1"/>
  <c r="ET1137" i="12" s="1"/>
  <c r="EW1137" i="12" s="1"/>
  <c r="EZ1137" i="12" s="1"/>
  <c r="FC1137" i="12" s="1"/>
  <c r="EA1137" i="12"/>
  <c r="ED1137" i="12" s="1"/>
  <c r="EG1137" i="12" s="1"/>
  <c r="EJ1137" i="12" s="1"/>
  <c r="EM1137" i="12" s="1"/>
  <c r="EP1137" i="12" s="1"/>
  <c r="ES1137" i="12" s="1"/>
  <c r="EV1137" i="12" s="1"/>
  <c r="EY1137" i="12" s="1"/>
  <c r="FB1137" i="12" s="1"/>
  <c r="DZ1137" i="12"/>
  <c r="EC1137" i="12" s="1"/>
  <c r="DY1137" i="12"/>
  <c r="EB1137" i="12" s="1"/>
  <c r="BA1137" i="12"/>
  <c r="P1137" i="12"/>
  <c r="O1137" i="12"/>
  <c r="N1137" i="12"/>
  <c r="E1137" i="12"/>
  <c r="D1137" i="12"/>
  <c r="C1137" i="12"/>
  <c r="B1137" i="12"/>
  <c r="A1137" i="12"/>
  <c r="EA1136" i="12"/>
  <c r="ED1136" i="12" s="1"/>
  <c r="EG1136" i="12" s="1"/>
  <c r="EJ1136" i="12" s="1"/>
  <c r="EM1136" i="12" s="1"/>
  <c r="EP1136" i="12" s="1"/>
  <c r="ES1136" i="12" s="1"/>
  <c r="EV1136" i="12" s="1"/>
  <c r="EY1136" i="12" s="1"/>
  <c r="FB1136" i="12" s="1"/>
  <c r="DZ1136" i="12"/>
  <c r="EC1136" i="12" s="1"/>
  <c r="EF1136" i="12" s="1"/>
  <c r="EI1136" i="12" s="1"/>
  <c r="EL1136" i="12" s="1"/>
  <c r="EO1136" i="12" s="1"/>
  <c r="ER1136" i="12" s="1"/>
  <c r="EU1136" i="12" s="1"/>
  <c r="EX1136" i="12" s="1"/>
  <c r="FA1136" i="12" s="1"/>
  <c r="FD1136" i="12" s="1"/>
  <c r="DY1136" i="12"/>
  <c r="EB1136" i="12" s="1"/>
  <c r="EE1136" i="12" s="1"/>
  <c r="EH1136" i="12" s="1"/>
  <c r="EK1136" i="12" s="1"/>
  <c r="EN1136" i="12" s="1"/>
  <c r="EQ1136" i="12" s="1"/>
  <c r="ET1136" i="12" s="1"/>
  <c r="EW1136" i="12" s="1"/>
  <c r="EZ1136" i="12" s="1"/>
  <c r="FC1136" i="12" s="1"/>
  <c r="BB1136" i="12"/>
  <c r="AX1136" i="12"/>
  <c r="AH1136" i="12"/>
  <c r="AD1136" i="12"/>
  <c r="P1136" i="12"/>
  <c r="F1136" i="12" s="1"/>
  <c r="O1136" i="12"/>
  <c r="N1136" i="12"/>
  <c r="G1136" i="12"/>
  <c r="D1136" i="12"/>
  <c r="C1136" i="12"/>
  <c r="B1136" i="12"/>
  <c r="E1136" i="12" s="1"/>
  <c r="A1136" i="12"/>
  <c r="AP1136" i="12" s="1"/>
  <c r="ED1135" i="12"/>
  <c r="EG1135" i="12" s="1"/>
  <c r="EJ1135" i="12" s="1"/>
  <c r="EM1135" i="12" s="1"/>
  <c r="EP1135" i="12" s="1"/>
  <c r="ES1135" i="12" s="1"/>
  <c r="EV1135" i="12" s="1"/>
  <c r="EY1135" i="12" s="1"/>
  <c r="FB1135" i="12" s="1"/>
  <c r="EC1135" i="12"/>
  <c r="EF1135" i="12" s="1"/>
  <c r="EI1135" i="12" s="1"/>
  <c r="EL1135" i="12" s="1"/>
  <c r="EO1135" i="12" s="1"/>
  <c r="ER1135" i="12" s="1"/>
  <c r="EU1135" i="12" s="1"/>
  <c r="EX1135" i="12" s="1"/>
  <c r="FA1135" i="12" s="1"/>
  <c r="FD1135" i="12" s="1"/>
  <c r="EA1135" i="12"/>
  <c r="DZ1135" i="12"/>
  <c r="DY1135" i="12"/>
  <c r="EB1135" i="12" s="1"/>
  <c r="EE1135" i="12" s="1"/>
  <c r="EH1135" i="12" s="1"/>
  <c r="EK1135" i="12" s="1"/>
  <c r="EN1135" i="12" s="1"/>
  <c r="EQ1135" i="12" s="1"/>
  <c r="ET1135" i="12" s="1"/>
  <c r="EW1135" i="12" s="1"/>
  <c r="EZ1135" i="12" s="1"/>
  <c r="FC1135" i="12" s="1"/>
  <c r="BE1135" i="12"/>
  <c r="AZ1135" i="12"/>
  <c r="AV1135" i="12"/>
  <c r="AU1135" i="12"/>
  <c r="AO1135" i="12"/>
  <c r="AK1135" i="12"/>
  <c r="AJ1135" i="12"/>
  <c r="AE1135" i="12"/>
  <c r="AA1135" i="12"/>
  <c r="Y1135" i="12"/>
  <c r="P1135" i="12"/>
  <c r="Q1135" i="12" s="1"/>
  <c r="O1135" i="12"/>
  <c r="N1135" i="12"/>
  <c r="G1135" i="12"/>
  <c r="F1135" i="12"/>
  <c r="D1135" i="12"/>
  <c r="C1135" i="12"/>
  <c r="B1135" i="12"/>
  <c r="E1135" i="12" s="1"/>
  <c r="A1135" i="12"/>
  <c r="EB1134" i="12"/>
  <c r="EE1134" i="12" s="1"/>
  <c r="EH1134" i="12" s="1"/>
  <c r="EK1134" i="12" s="1"/>
  <c r="EN1134" i="12" s="1"/>
  <c r="EQ1134" i="12" s="1"/>
  <c r="ET1134" i="12" s="1"/>
  <c r="EW1134" i="12" s="1"/>
  <c r="EZ1134" i="12" s="1"/>
  <c r="FC1134" i="12" s="1"/>
  <c r="EA1134" i="12"/>
  <c r="ED1134" i="12" s="1"/>
  <c r="EG1134" i="12" s="1"/>
  <c r="EJ1134" i="12" s="1"/>
  <c r="EM1134" i="12" s="1"/>
  <c r="EP1134" i="12" s="1"/>
  <c r="ES1134" i="12" s="1"/>
  <c r="EV1134" i="12" s="1"/>
  <c r="EY1134" i="12" s="1"/>
  <c r="FB1134" i="12" s="1"/>
  <c r="DZ1134" i="12"/>
  <c r="EC1134" i="12" s="1"/>
  <c r="EF1134" i="12" s="1"/>
  <c r="EI1134" i="12" s="1"/>
  <c r="EL1134" i="12" s="1"/>
  <c r="EO1134" i="12" s="1"/>
  <c r="ER1134" i="12" s="1"/>
  <c r="EU1134" i="12" s="1"/>
  <c r="EX1134" i="12" s="1"/>
  <c r="FA1134" i="12" s="1"/>
  <c r="FD1134" i="12" s="1"/>
  <c r="DY1134" i="12"/>
  <c r="BE1134" i="12"/>
  <c r="BD1134" i="12"/>
  <c r="AW1134" i="12"/>
  <c r="AV1134" i="12"/>
  <c r="AO1134" i="12"/>
  <c r="AN1134" i="12"/>
  <c r="AG1134" i="12"/>
  <c r="AF1134" i="12"/>
  <c r="Y1134" i="12"/>
  <c r="X1134" i="12"/>
  <c r="P1134" i="12"/>
  <c r="O1134" i="12"/>
  <c r="N1134" i="12"/>
  <c r="J1134" i="12"/>
  <c r="D1134" i="12"/>
  <c r="C1134" i="12"/>
  <c r="B1134" i="12"/>
  <c r="E1134" i="12" s="1"/>
  <c r="A1134" i="12"/>
  <c r="BF1134" i="12" s="1"/>
  <c r="EA1133" i="12"/>
  <c r="ED1133" i="12" s="1"/>
  <c r="EG1133" i="12" s="1"/>
  <c r="EJ1133" i="12" s="1"/>
  <c r="EM1133" i="12" s="1"/>
  <c r="EP1133" i="12" s="1"/>
  <c r="ES1133" i="12" s="1"/>
  <c r="EV1133" i="12" s="1"/>
  <c r="EY1133" i="12" s="1"/>
  <c r="FB1133" i="12" s="1"/>
  <c r="DZ1133" i="12"/>
  <c r="EC1133" i="12" s="1"/>
  <c r="EF1133" i="12" s="1"/>
  <c r="EI1133" i="12" s="1"/>
  <c r="EL1133" i="12" s="1"/>
  <c r="EO1133" i="12" s="1"/>
  <c r="ER1133" i="12" s="1"/>
  <c r="EU1133" i="12" s="1"/>
  <c r="EX1133" i="12" s="1"/>
  <c r="FA1133" i="12" s="1"/>
  <c r="FD1133" i="12" s="1"/>
  <c r="DY1133" i="12"/>
  <c r="EB1133" i="12" s="1"/>
  <c r="EE1133" i="12" s="1"/>
  <c r="EH1133" i="12" s="1"/>
  <c r="EK1133" i="12" s="1"/>
  <c r="EN1133" i="12" s="1"/>
  <c r="EQ1133" i="12" s="1"/>
  <c r="ET1133" i="12" s="1"/>
  <c r="EW1133" i="12" s="1"/>
  <c r="EZ1133" i="12" s="1"/>
  <c r="FC1133" i="12" s="1"/>
  <c r="BA1133" i="12"/>
  <c r="AS1133" i="12"/>
  <c r="AD1133" i="12"/>
  <c r="Q1133" i="12"/>
  <c r="P1133" i="12"/>
  <c r="O1133" i="12"/>
  <c r="N1133" i="12"/>
  <c r="K1133" i="12"/>
  <c r="D1133" i="12"/>
  <c r="C1133" i="12"/>
  <c r="B1133" i="12"/>
  <c r="A1133" i="12"/>
  <c r="BB1133" i="12" s="1"/>
  <c r="EG1132" i="12"/>
  <c r="EJ1132" i="12" s="1"/>
  <c r="EM1132" i="12" s="1"/>
  <c r="EP1132" i="12" s="1"/>
  <c r="ES1132" i="12" s="1"/>
  <c r="EV1132" i="12" s="1"/>
  <c r="EY1132" i="12" s="1"/>
  <c r="FB1132" i="12" s="1"/>
  <c r="EC1132" i="12"/>
  <c r="EF1132" i="12" s="1"/>
  <c r="EI1132" i="12" s="1"/>
  <c r="EL1132" i="12" s="1"/>
  <c r="EO1132" i="12" s="1"/>
  <c r="ER1132" i="12" s="1"/>
  <c r="EU1132" i="12" s="1"/>
  <c r="EX1132" i="12" s="1"/>
  <c r="FA1132" i="12" s="1"/>
  <c r="FD1132" i="12" s="1"/>
  <c r="EA1132" i="12"/>
  <c r="ED1132" i="12" s="1"/>
  <c r="DZ1132" i="12"/>
  <c r="DY1132" i="12"/>
  <c r="EB1132" i="12" s="1"/>
  <c r="EE1132" i="12" s="1"/>
  <c r="EH1132" i="12" s="1"/>
  <c r="EK1132" i="12" s="1"/>
  <c r="EN1132" i="12" s="1"/>
  <c r="EQ1132" i="12" s="1"/>
  <c r="ET1132" i="12" s="1"/>
  <c r="EW1132" i="12" s="1"/>
  <c r="EZ1132" i="12" s="1"/>
  <c r="FC1132" i="12" s="1"/>
  <c r="Q1132" i="12"/>
  <c r="P1132" i="12"/>
  <c r="O1132" i="12"/>
  <c r="N1132" i="12"/>
  <c r="K1132" i="12"/>
  <c r="G1132" i="12"/>
  <c r="F1132" i="12"/>
  <c r="D1132" i="12"/>
  <c r="C1132" i="12"/>
  <c r="B1132" i="12"/>
  <c r="E1132" i="12" s="1"/>
  <c r="A1132" i="12"/>
  <c r="EA1131" i="12"/>
  <c r="ED1131" i="12" s="1"/>
  <c r="EG1131" i="12" s="1"/>
  <c r="EJ1131" i="12" s="1"/>
  <c r="EM1131" i="12" s="1"/>
  <c r="EP1131" i="12" s="1"/>
  <c r="ES1131" i="12" s="1"/>
  <c r="EV1131" i="12" s="1"/>
  <c r="EY1131" i="12" s="1"/>
  <c r="FB1131" i="12" s="1"/>
  <c r="DZ1131" i="12"/>
  <c r="EC1131" i="12" s="1"/>
  <c r="EF1131" i="12" s="1"/>
  <c r="EI1131" i="12" s="1"/>
  <c r="EL1131" i="12" s="1"/>
  <c r="EO1131" i="12" s="1"/>
  <c r="ER1131" i="12" s="1"/>
  <c r="EU1131" i="12" s="1"/>
  <c r="EX1131" i="12" s="1"/>
  <c r="FA1131" i="12" s="1"/>
  <c r="FD1131" i="12" s="1"/>
  <c r="DY1131" i="12"/>
  <c r="EB1131" i="12" s="1"/>
  <c r="EE1131" i="12" s="1"/>
  <c r="EH1131" i="12" s="1"/>
  <c r="EK1131" i="12" s="1"/>
  <c r="EN1131" i="12" s="1"/>
  <c r="EQ1131" i="12" s="1"/>
  <c r="ET1131" i="12" s="1"/>
  <c r="EW1131" i="12" s="1"/>
  <c r="EZ1131" i="12" s="1"/>
  <c r="FC1131" i="12" s="1"/>
  <c r="BD1131" i="12"/>
  <c r="BC1131" i="12"/>
  <c r="BA1131" i="12"/>
  <c r="AY1131" i="12"/>
  <c r="AW1131" i="12"/>
  <c r="AV1131" i="12"/>
  <c r="AS1131" i="12"/>
  <c r="AR1131" i="12"/>
  <c r="AQ1131" i="12"/>
  <c r="AN1131" i="12"/>
  <c r="AM1131" i="12"/>
  <c r="AK1131" i="12"/>
  <c r="AI1131" i="12"/>
  <c r="AG1131" i="12"/>
  <c r="AF1131" i="12"/>
  <c r="AC1131" i="12"/>
  <c r="AB1131" i="12"/>
  <c r="AA1131" i="12"/>
  <c r="X1131" i="12"/>
  <c r="W1131" i="12"/>
  <c r="P1131" i="12"/>
  <c r="F1131" i="12" s="1"/>
  <c r="O1131" i="12"/>
  <c r="N1131" i="12"/>
  <c r="J1131" i="12"/>
  <c r="G1131" i="12"/>
  <c r="D1131" i="12"/>
  <c r="C1131" i="12"/>
  <c r="B1131" i="12"/>
  <c r="A1131" i="12"/>
  <c r="BF1131" i="12" s="1"/>
  <c r="EE1130" i="12"/>
  <c r="EH1130" i="12" s="1"/>
  <c r="EK1130" i="12" s="1"/>
  <c r="EN1130" i="12" s="1"/>
  <c r="EQ1130" i="12" s="1"/>
  <c r="ET1130" i="12" s="1"/>
  <c r="EW1130" i="12" s="1"/>
  <c r="EZ1130" i="12" s="1"/>
  <c r="FC1130" i="12" s="1"/>
  <c r="EA1130" i="12"/>
  <c r="ED1130" i="12" s="1"/>
  <c r="EG1130" i="12" s="1"/>
  <c r="EJ1130" i="12" s="1"/>
  <c r="EM1130" i="12" s="1"/>
  <c r="EP1130" i="12" s="1"/>
  <c r="ES1130" i="12" s="1"/>
  <c r="EV1130" i="12" s="1"/>
  <c r="EY1130" i="12" s="1"/>
  <c r="FB1130" i="12" s="1"/>
  <c r="DZ1130" i="12"/>
  <c r="EC1130" i="12" s="1"/>
  <c r="EF1130" i="12" s="1"/>
  <c r="EI1130" i="12" s="1"/>
  <c r="EL1130" i="12" s="1"/>
  <c r="EO1130" i="12" s="1"/>
  <c r="ER1130" i="12" s="1"/>
  <c r="EU1130" i="12" s="1"/>
  <c r="EX1130" i="12" s="1"/>
  <c r="FA1130" i="12" s="1"/>
  <c r="FD1130" i="12" s="1"/>
  <c r="DY1130" i="12"/>
  <c r="EB1130" i="12" s="1"/>
  <c r="P1130" i="12"/>
  <c r="O1130" i="12"/>
  <c r="N1130" i="12"/>
  <c r="E1130" i="12"/>
  <c r="D1130" i="12"/>
  <c r="C1130" i="12"/>
  <c r="B1130" i="12"/>
  <c r="A1130" i="12"/>
  <c r="EA1129" i="12"/>
  <c r="ED1129" i="12" s="1"/>
  <c r="EG1129" i="12" s="1"/>
  <c r="EJ1129" i="12" s="1"/>
  <c r="EM1129" i="12" s="1"/>
  <c r="EP1129" i="12" s="1"/>
  <c r="ES1129" i="12" s="1"/>
  <c r="EV1129" i="12" s="1"/>
  <c r="EY1129" i="12" s="1"/>
  <c r="FB1129" i="12" s="1"/>
  <c r="DZ1129" i="12"/>
  <c r="EC1129" i="12" s="1"/>
  <c r="EF1129" i="12" s="1"/>
  <c r="EI1129" i="12" s="1"/>
  <c r="EL1129" i="12" s="1"/>
  <c r="EO1129" i="12" s="1"/>
  <c r="ER1129" i="12" s="1"/>
  <c r="EU1129" i="12" s="1"/>
  <c r="EX1129" i="12" s="1"/>
  <c r="FA1129" i="12" s="1"/>
  <c r="FD1129" i="12" s="1"/>
  <c r="DY1129" i="12"/>
  <c r="EB1129" i="12" s="1"/>
  <c r="EE1129" i="12" s="1"/>
  <c r="EH1129" i="12" s="1"/>
  <c r="EK1129" i="12" s="1"/>
  <c r="EN1129" i="12" s="1"/>
  <c r="EQ1129" i="12" s="1"/>
  <c r="ET1129" i="12" s="1"/>
  <c r="EW1129" i="12" s="1"/>
  <c r="EZ1129" i="12" s="1"/>
  <c r="FC1129" i="12" s="1"/>
  <c r="P1129" i="12"/>
  <c r="O1129" i="12"/>
  <c r="N1129" i="12"/>
  <c r="E1129" i="12"/>
  <c r="D1129" i="12"/>
  <c r="C1129" i="12"/>
  <c r="B1129" i="12"/>
  <c r="A1129" i="12"/>
  <c r="BA1129" i="12" s="1"/>
  <c r="ED1128" i="12"/>
  <c r="EG1128" i="12" s="1"/>
  <c r="EJ1128" i="12" s="1"/>
  <c r="EM1128" i="12" s="1"/>
  <c r="EP1128" i="12" s="1"/>
  <c r="ES1128" i="12" s="1"/>
  <c r="EV1128" i="12" s="1"/>
  <c r="EY1128" i="12" s="1"/>
  <c r="FB1128" i="12" s="1"/>
  <c r="EA1128" i="12"/>
  <c r="DZ1128" i="12"/>
  <c r="EC1128" i="12" s="1"/>
  <c r="EF1128" i="12" s="1"/>
  <c r="EI1128" i="12" s="1"/>
  <c r="EL1128" i="12" s="1"/>
  <c r="EO1128" i="12" s="1"/>
  <c r="ER1128" i="12" s="1"/>
  <c r="EU1128" i="12" s="1"/>
  <c r="EX1128" i="12" s="1"/>
  <c r="FA1128" i="12" s="1"/>
  <c r="FD1128" i="12" s="1"/>
  <c r="DY1128" i="12"/>
  <c r="EB1128" i="12" s="1"/>
  <c r="EE1128" i="12" s="1"/>
  <c r="EH1128" i="12" s="1"/>
  <c r="EK1128" i="12" s="1"/>
  <c r="EN1128" i="12" s="1"/>
  <c r="EQ1128" i="12" s="1"/>
  <c r="ET1128" i="12" s="1"/>
  <c r="EW1128" i="12" s="1"/>
  <c r="EZ1128" i="12" s="1"/>
  <c r="FC1128" i="12" s="1"/>
  <c r="Q1128" i="12"/>
  <c r="P1128" i="12"/>
  <c r="F1128" i="12" s="1"/>
  <c r="O1128" i="12"/>
  <c r="N1128" i="12"/>
  <c r="K1128" i="12"/>
  <c r="G1128" i="12"/>
  <c r="E1128" i="12"/>
  <c r="D1128" i="12"/>
  <c r="C1128" i="12"/>
  <c r="B1128" i="12"/>
  <c r="A1128" i="12"/>
  <c r="BF1128" i="12" s="1"/>
  <c r="EA1127" i="12"/>
  <c r="ED1127" i="12" s="1"/>
  <c r="EG1127" i="12" s="1"/>
  <c r="EJ1127" i="12" s="1"/>
  <c r="EM1127" i="12" s="1"/>
  <c r="EP1127" i="12" s="1"/>
  <c r="ES1127" i="12" s="1"/>
  <c r="EV1127" i="12" s="1"/>
  <c r="EY1127" i="12" s="1"/>
  <c r="FB1127" i="12" s="1"/>
  <c r="DZ1127" i="12"/>
  <c r="EC1127" i="12" s="1"/>
  <c r="EF1127" i="12" s="1"/>
  <c r="EI1127" i="12" s="1"/>
  <c r="EL1127" i="12" s="1"/>
  <c r="EO1127" i="12" s="1"/>
  <c r="ER1127" i="12" s="1"/>
  <c r="EU1127" i="12" s="1"/>
  <c r="EX1127" i="12" s="1"/>
  <c r="FA1127" i="12" s="1"/>
  <c r="FD1127" i="12" s="1"/>
  <c r="DY1127" i="12"/>
  <c r="EB1127" i="12" s="1"/>
  <c r="EE1127" i="12" s="1"/>
  <c r="EH1127" i="12" s="1"/>
  <c r="EK1127" i="12" s="1"/>
  <c r="EN1127" i="12" s="1"/>
  <c r="EQ1127" i="12" s="1"/>
  <c r="ET1127" i="12" s="1"/>
  <c r="EW1127" i="12" s="1"/>
  <c r="EZ1127" i="12" s="1"/>
  <c r="FC1127" i="12" s="1"/>
  <c r="DQ1127" i="12"/>
  <c r="AY1132" i="12" l="1"/>
  <c r="AQ1132" i="12"/>
  <c r="AJ1132" i="12"/>
  <c r="AD1132" i="12"/>
  <c r="AV1132" i="12"/>
  <c r="AP1132" i="12"/>
  <c r="AI1132" i="12"/>
  <c r="AA1132" i="12"/>
  <c r="Z1132" i="12"/>
  <c r="G1129" i="12"/>
  <c r="Q1129" i="12"/>
  <c r="K1129" i="12"/>
  <c r="F1130" i="12"/>
  <c r="Q1130" i="12"/>
  <c r="K1130" i="12"/>
  <c r="AE1132" i="12"/>
  <c r="BF1137" i="12"/>
  <c r="AS1137" i="12"/>
  <c r="AC1137" i="12"/>
  <c r="BE1137" i="12"/>
  <c r="AO1137" i="12"/>
  <c r="Y1137" i="12"/>
  <c r="J1137" i="12"/>
  <c r="AG1137" i="12"/>
  <c r="BF1145" i="12"/>
  <c r="BA1145" i="12"/>
  <c r="AK1145" i="12"/>
  <c r="AS1145" i="12"/>
  <c r="AC1145" i="12"/>
  <c r="AW1145" i="12"/>
  <c r="AG1145" i="12"/>
  <c r="Y1145" i="12"/>
  <c r="AF1132" i="12"/>
  <c r="AU1132" i="12"/>
  <c r="AG1133" i="12"/>
  <c r="BF1135" i="12"/>
  <c r="BD1135" i="12"/>
  <c r="AY1135" i="12"/>
  <c r="AS1135" i="12"/>
  <c r="AN1135" i="12"/>
  <c r="AI1135" i="12"/>
  <c r="AC1135" i="12"/>
  <c r="X1135" i="12"/>
  <c r="BC1135" i="12"/>
  <c r="AW1135" i="12"/>
  <c r="AR1135" i="12"/>
  <c r="AM1135" i="12"/>
  <c r="AG1135" i="12"/>
  <c r="AB1135" i="12"/>
  <c r="W1135" i="12"/>
  <c r="J1135" i="12"/>
  <c r="AF1135" i="12"/>
  <c r="AQ1135" i="12"/>
  <c r="BA1135" i="12"/>
  <c r="K1136" i="12"/>
  <c r="Q1136" i="12"/>
  <c r="AK1137" i="12"/>
  <c r="AO1145" i="12"/>
  <c r="BF1150" i="12"/>
  <c r="BD1150" i="12"/>
  <c r="AY1150" i="12"/>
  <c r="AS1150" i="12"/>
  <c r="AN1150" i="12"/>
  <c r="AI1150" i="12"/>
  <c r="AC1150" i="12"/>
  <c r="X1150" i="12"/>
  <c r="BA1150" i="12"/>
  <c r="AV1150" i="12"/>
  <c r="AQ1150" i="12"/>
  <c r="AK1150" i="12"/>
  <c r="AF1150" i="12"/>
  <c r="BC1150" i="12"/>
  <c r="AW1150" i="12"/>
  <c r="AR1150" i="12"/>
  <c r="AM1150" i="12"/>
  <c r="AG1150" i="12"/>
  <c r="AB1150" i="12"/>
  <c r="W1150" i="12"/>
  <c r="J1150" i="12"/>
  <c r="AA1150" i="12"/>
  <c r="Y1150" i="12"/>
  <c r="AU1150" i="12"/>
  <c r="AN1132" i="12"/>
  <c r="BC1132" i="12"/>
  <c r="AT1132" i="12"/>
  <c r="J1145" i="12"/>
  <c r="X1132" i="12"/>
  <c r="AL1132" i="12"/>
  <c r="BB1132" i="12"/>
  <c r="AW1133" i="12"/>
  <c r="AL1133" i="12"/>
  <c r="AC1133" i="12"/>
  <c r="BE1133" i="12"/>
  <c r="AT1133" i="12"/>
  <c r="AK1133" i="12"/>
  <c r="Y1133" i="12"/>
  <c r="J1133" i="12"/>
  <c r="AO1133" i="12"/>
  <c r="AW1137" i="12"/>
  <c r="F1144" i="12"/>
  <c r="Q1144" i="12"/>
  <c r="K1144" i="12"/>
  <c r="BE1145" i="12"/>
  <c r="BF1148" i="12"/>
  <c r="AW1148" i="12"/>
  <c r="AG1148" i="12"/>
  <c r="BE1148" i="12"/>
  <c r="Y1148" i="12"/>
  <c r="AS1148" i="12"/>
  <c r="AC1148" i="12"/>
  <c r="AO1148" i="12"/>
  <c r="J1148" i="12"/>
  <c r="AK1148" i="12"/>
  <c r="AE1150" i="12"/>
  <c r="AZ1150" i="12"/>
  <c r="G1147" i="12"/>
  <c r="G1150" i="12"/>
  <c r="Y1131" i="12"/>
  <c r="AE1131" i="12"/>
  <c r="AJ1131" i="12"/>
  <c r="AO1131" i="12"/>
  <c r="AU1131" i="12"/>
  <c r="AZ1131" i="12"/>
  <c r="BE1131" i="12"/>
  <c r="AB1134" i="12"/>
  <c r="AJ1134" i="12"/>
  <c r="AR1134" i="12"/>
  <c r="AZ1134" i="12"/>
  <c r="Z1136" i="12"/>
  <c r="AL1136" i="12"/>
  <c r="BF1136" i="12"/>
  <c r="Y1138" i="12"/>
  <c r="AG1138" i="12"/>
  <c r="AO1138" i="12"/>
  <c r="AW1138" i="12"/>
  <c r="BE1138" i="12"/>
  <c r="F1139" i="12"/>
  <c r="Y1139" i="12"/>
  <c r="AE1139" i="12"/>
  <c r="AJ1139" i="12"/>
  <c r="AO1139" i="12"/>
  <c r="AU1139" i="12"/>
  <c r="AZ1139" i="12"/>
  <c r="BE1139" i="12"/>
  <c r="AX1140" i="12"/>
  <c r="AK1141" i="12"/>
  <c r="BA1141" i="12"/>
  <c r="AB1142" i="12"/>
  <c r="AJ1142" i="12"/>
  <c r="AR1142" i="12"/>
  <c r="AZ1142" i="12"/>
  <c r="F1143" i="12"/>
  <c r="Y1143" i="12"/>
  <c r="AE1143" i="12"/>
  <c r="AJ1143" i="12"/>
  <c r="AO1143" i="12"/>
  <c r="AU1143" i="12"/>
  <c r="AZ1143" i="12"/>
  <c r="BE1143" i="12"/>
  <c r="AB1146" i="12"/>
  <c r="AJ1146" i="12"/>
  <c r="AR1146" i="12"/>
  <c r="AZ1146" i="12"/>
  <c r="K1147" i="12"/>
  <c r="AB1149" i="12"/>
  <c r="AJ1149" i="12"/>
  <c r="AV1149" i="12"/>
  <c r="AH1140" i="12"/>
  <c r="AC1134" i="12"/>
  <c r="AK1134" i="12"/>
  <c r="AS1134" i="12"/>
  <c r="BA1134" i="12"/>
  <c r="AA1136" i="12"/>
  <c r="AB1138" i="12"/>
  <c r="AJ1138" i="12"/>
  <c r="AR1138" i="12"/>
  <c r="AZ1138" i="12"/>
  <c r="AD1147" i="12"/>
  <c r="EA1147" i="12"/>
  <c r="EB1147" i="12" s="1"/>
  <c r="EC1147" i="12" s="1"/>
  <c r="ED1147" i="12" s="1"/>
  <c r="EE1147" i="12" s="1"/>
  <c r="EF1147" i="12" s="1"/>
  <c r="EG1147" i="12" s="1"/>
  <c r="EH1147" i="12" s="1"/>
  <c r="EI1147" i="12" s="1"/>
  <c r="EJ1147" i="12" s="1"/>
  <c r="EK1147" i="12" s="1"/>
  <c r="EL1147" i="12" s="1"/>
  <c r="EM1147" i="12" s="1"/>
  <c r="EN1147" i="12" s="1"/>
  <c r="EO1147" i="12" s="1"/>
  <c r="EP1147" i="12" s="1"/>
  <c r="EQ1147" i="12" s="1"/>
  <c r="ER1147" i="12" s="1"/>
  <c r="ES1147" i="12" s="1"/>
  <c r="ET1147" i="12" s="1"/>
  <c r="EU1147" i="12" s="1"/>
  <c r="EV1147" i="12" s="1"/>
  <c r="EW1147" i="12" s="1"/>
  <c r="EX1147" i="12" s="1"/>
  <c r="EY1147" i="12" s="1"/>
  <c r="EZ1147" i="12" s="1"/>
  <c r="FA1147" i="12" s="1"/>
  <c r="FB1147" i="12" s="1"/>
  <c r="FC1147" i="12" s="1"/>
  <c r="FD1147" i="12" s="1"/>
  <c r="BC1130" i="12"/>
  <c r="AY1130" i="12"/>
  <c r="AU1130" i="12"/>
  <c r="AQ1130" i="12"/>
  <c r="AM1130" i="12"/>
  <c r="AI1130" i="12"/>
  <c r="AE1130" i="12"/>
  <c r="AA1130" i="12"/>
  <c r="W1130" i="12"/>
  <c r="BC1144" i="12"/>
  <c r="AY1144" i="12"/>
  <c r="AU1144" i="12"/>
  <c r="AQ1144" i="12"/>
  <c r="AM1144" i="12"/>
  <c r="AI1144" i="12"/>
  <c r="AE1144" i="12"/>
  <c r="AA1144" i="12"/>
  <c r="W1144" i="12"/>
  <c r="BD1144" i="12"/>
  <c r="AZ1144" i="12"/>
  <c r="AV1144" i="12"/>
  <c r="AR1144" i="12"/>
  <c r="AN1144" i="12"/>
  <c r="AJ1144" i="12"/>
  <c r="AF1144" i="12"/>
  <c r="AB1144" i="12"/>
  <c r="X1144" i="12"/>
  <c r="BE1144" i="12"/>
  <c r="BA1144" i="12"/>
  <c r="AW1144" i="12"/>
  <c r="AS1144" i="12"/>
  <c r="AO1144" i="12"/>
  <c r="AK1144" i="12"/>
  <c r="AG1144" i="12"/>
  <c r="AC1144" i="12"/>
  <c r="Y1144" i="12"/>
  <c r="J1144" i="12"/>
  <c r="Q1137" i="12"/>
  <c r="K1137" i="12"/>
  <c r="F1137" i="12"/>
  <c r="G1137" i="12"/>
  <c r="AM1128" i="12"/>
  <c r="AX1128" i="12"/>
  <c r="W1129" i="12"/>
  <c r="AS1129" i="12"/>
  <c r="AN1130" i="12"/>
  <c r="AX1130" i="12"/>
  <c r="Z1144" i="12"/>
  <c r="AP1144" i="12"/>
  <c r="AA1128" i="12"/>
  <c r="AQ1128" i="12"/>
  <c r="BB1128" i="12"/>
  <c r="AA1129" i="12"/>
  <c r="AQ1129" i="12"/>
  <c r="AG1130" i="12"/>
  <c r="AL1130" i="12"/>
  <c r="AD1140" i="12"/>
  <c r="AL1144" i="12"/>
  <c r="BB1144" i="12"/>
  <c r="Q1134" i="12"/>
  <c r="K1134" i="12"/>
  <c r="F1134" i="12"/>
  <c r="BC1140" i="12"/>
  <c r="AY1140" i="12"/>
  <c r="AU1140" i="12"/>
  <c r="AQ1140" i="12"/>
  <c r="AM1140" i="12"/>
  <c r="AI1140" i="12"/>
  <c r="AE1140" i="12"/>
  <c r="AA1140" i="12"/>
  <c r="W1140" i="12"/>
  <c r="BD1140" i="12"/>
  <c r="AZ1140" i="12"/>
  <c r="AV1140" i="12"/>
  <c r="AR1140" i="12"/>
  <c r="AN1140" i="12"/>
  <c r="AJ1140" i="12"/>
  <c r="AF1140" i="12"/>
  <c r="AB1140" i="12"/>
  <c r="X1140" i="12"/>
  <c r="BE1140" i="12"/>
  <c r="BA1140" i="12"/>
  <c r="AW1140" i="12"/>
  <c r="AS1140" i="12"/>
  <c r="AO1140" i="12"/>
  <c r="AK1140" i="12"/>
  <c r="AG1140" i="12"/>
  <c r="AC1140" i="12"/>
  <c r="Y1140" i="12"/>
  <c r="J1140" i="12"/>
  <c r="Q1145" i="12"/>
  <c r="K1145" i="12"/>
  <c r="F1145" i="12"/>
  <c r="G1145" i="12"/>
  <c r="BC1147" i="12"/>
  <c r="AY1147" i="12"/>
  <c r="AU1147" i="12"/>
  <c r="AQ1147" i="12"/>
  <c r="AM1147" i="12"/>
  <c r="AI1147" i="12"/>
  <c r="AE1147" i="12"/>
  <c r="AA1147" i="12"/>
  <c r="W1147" i="12"/>
  <c r="BD1147" i="12"/>
  <c r="AZ1147" i="12"/>
  <c r="AV1147" i="12"/>
  <c r="AR1147" i="12"/>
  <c r="AN1147" i="12"/>
  <c r="AJ1147" i="12"/>
  <c r="AF1147" i="12"/>
  <c r="AB1147" i="12"/>
  <c r="X1147" i="12"/>
  <c r="BE1147" i="12"/>
  <c r="BA1147" i="12"/>
  <c r="AW1147" i="12"/>
  <c r="AS1147" i="12"/>
  <c r="AO1147" i="12"/>
  <c r="AK1147" i="12"/>
  <c r="AG1147" i="12"/>
  <c r="AC1147" i="12"/>
  <c r="Y1147" i="12"/>
  <c r="J1147" i="12"/>
  <c r="W1128" i="12"/>
  <c r="AR1128" i="12"/>
  <c r="AM1129" i="12"/>
  <c r="AX1129" i="12"/>
  <c r="X1130" i="12"/>
  <c r="AH1130" i="12"/>
  <c r="AF1128" i="12"/>
  <c r="AV1128" i="12"/>
  <c r="AB1130" i="12"/>
  <c r="AW1130" i="12"/>
  <c r="AE1128" i="12"/>
  <c r="AU1128" i="12"/>
  <c r="J1129" i="12"/>
  <c r="AE1129" i="12"/>
  <c r="J1130" i="12"/>
  <c r="AF1130" i="12"/>
  <c r="AV1130" i="12"/>
  <c r="Z1140" i="12"/>
  <c r="AP1140" i="12"/>
  <c r="BF1140" i="12"/>
  <c r="AH1144" i="12"/>
  <c r="AX1144" i="12"/>
  <c r="Z1147" i="12"/>
  <c r="AP1147" i="12"/>
  <c r="BF1147" i="12"/>
  <c r="BE1128" i="12"/>
  <c r="BA1128" i="12"/>
  <c r="AW1128" i="12"/>
  <c r="AS1128" i="12"/>
  <c r="AO1128" i="12"/>
  <c r="AK1128" i="12"/>
  <c r="AG1128" i="12"/>
  <c r="AC1128" i="12"/>
  <c r="Y1128" i="12"/>
  <c r="J1128" i="12"/>
  <c r="BD1129" i="12"/>
  <c r="AZ1129" i="12"/>
  <c r="AV1129" i="12"/>
  <c r="AR1129" i="12"/>
  <c r="AN1129" i="12"/>
  <c r="AJ1129" i="12"/>
  <c r="AF1129" i="12"/>
  <c r="AB1129" i="12"/>
  <c r="X1129" i="12"/>
  <c r="F1133" i="12"/>
  <c r="G1133" i="12"/>
  <c r="Q1131" i="12"/>
  <c r="K1131" i="12"/>
  <c r="BD1132" i="12"/>
  <c r="AZ1132" i="12"/>
  <c r="BE1132" i="12"/>
  <c r="BA1132" i="12"/>
  <c r="AW1132" i="12"/>
  <c r="AS1132" i="12"/>
  <c r="AO1132" i="12"/>
  <c r="AK1132" i="12"/>
  <c r="AG1132" i="12"/>
  <c r="AC1132" i="12"/>
  <c r="Y1132" i="12"/>
  <c r="J1132" i="12"/>
  <c r="BC1133" i="12"/>
  <c r="AY1133" i="12"/>
  <c r="AU1133" i="12"/>
  <c r="AQ1133" i="12"/>
  <c r="AM1133" i="12"/>
  <c r="AI1133" i="12"/>
  <c r="AE1133" i="12"/>
  <c r="AA1133" i="12"/>
  <c r="W1133" i="12"/>
  <c r="BD1133" i="12"/>
  <c r="AZ1133" i="12"/>
  <c r="AV1133" i="12"/>
  <c r="AR1133" i="12"/>
  <c r="AN1133" i="12"/>
  <c r="AJ1133" i="12"/>
  <c r="AF1133" i="12"/>
  <c r="AB1133" i="12"/>
  <c r="X1133" i="12"/>
  <c r="BC1136" i="12"/>
  <c r="AY1136" i="12"/>
  <c r="AU1136" i="12"/>
  <c r="AQ1136" i="12"/>
  <c r="AM1136" i="12"/>
  <c r="AI1136" i="12"/>
  <c r="BD1136" i="12"/>
  <c r="AZ1136" i="12"/>
  <c r="AV1136" i="12"/>
  <c r="AR1136" i="12"/>
  <c r="AN1136" i="12"/>
  <c r="AJ1136" i="12"/>
  <c r="AF1136" i="12"/>
  <c r="AB1136" i="12"/>
  <c r="X1136" i="12"/>
  <c r="BE1136" i="12"/>
  <c r="BA1136" i="12"/>
  <c r="AW1136" i="12"/>
  <c r="AS1136" i="12"/>
  <c r="AO1136" i="12"/>
  <c r="AK1136" i="12"/>
  <c r="AG1136" i="12"/>
  <c r="AC1136" i="12"/>
  <c r="Y1136" i="12"/>
  <c r="J1136" i="12"/>
  <c r="Q1141" i="12"/>
  <c r="K1141" i="12"/>
  <c r="F1141" i="12"/>
  <c r="G1141" i="12"/>
  <c r="Q1148" i="12"/>
  <c r="K1148" i="12"/>
  <c r="F1148" i="12"/>
  <c r="G1148" i="12"/>
  <c r="AB1128" i="12"/>
  <c r="AH1128" i="12"/>
  <c r="BC1128" i="12"/>
  <c r="AC1129" i="12"/>
  <c r="AH1129" i="12"/>
  <c r="BC1129" i="12"/>
  <c r="AC1130" i="12"/>
  <c r="AS1130" i="12"/>
  <c r="BD1130" i="12"/>
  <c r="BF1144" i="12"/>
  <c r="AL1128" i="12"/>
  <c r="AG1129" i="12"/>
  <c r="AL1129" i="12"/>
  <c r="AW1129" i="12"/>
  <c r="BB1129" i="12"/>
  <c r="AR1130" i="12"/>
  <c r="BB1130" i="12"/>
  <c r="Z1128" i="12"/>
  <c r="AJ1128" i="12"/>
  <c r="AP1128" i="12"/>
  <c r="AZ1128" i="12"/>
  <c r="Z1129" i="12"/>
  <c r="AK1129" i="12"/>
  <c r="AP1129" i="12"/>
  <c r="AU1129" i="12"/>
  <c r="BF1129" i="12"/>
  <c r="Z1130" i="12"/>
  <c r="AK1130" i="12"/>
  <c r="AP1130" i="12"/>
  <c r="BA1130" i="12"/>
  <c r="BF1130" i="12"/>
  <c r="G1134" i="12"/>
  <c r="X1128" i="12"/>
  <c r="AD1128" i="12"/>
  <c r="AI1128" i="12"/>
  <c r="AN1128" i="12"/>
  <c r="AT1128" i="12"/>
  <c r="AY1128" i="12"/>
  <c r="BD1128" i="12"/>
  <c r="F1129" i="12"/>
  <c r="Y1129" i="12"/>
  <c r="AD1129" i="12"/>
  <c r="AI1129" i="12"/>
  <c r="AO1129" i="12"/>
  <c r="AT1129" i="12"/>
  <c r="AY1129" i="12"/>
  <c r="BE1129" i="12"/>
  <c r="G1130" i="12"/>
  <c r="Y1130" i="12"/>
  <c r="AD1130" i="12"/>
  <c r="AJ1130" i="12"/>
  <c r="AO1130" i="12"/>
  <c r="AT1130" i="12"/>
  <c r="AZ1130" i="12"/>
  <c r="BE1130" i="12"/>
  <c r="W1132" i="12"/>
  <c r="AB1132" i="12"/>
  <c r="AH1132" i="12"/>
  <c r="AM1132" i="12"/>
  <c r="AR1132" i="12"/>
  <c r="AX1132" i="12"/>
  <c r="BF1132" i="12"/>
  <c r="Z1133" i="12"/>
  <c r="AH1133" i="12"/>
  <c r="AP1133" i="12"/>
  <c r="AX1133" i="12"/>
  <c r="BF1133" i="12"/>
  <c r="W1136" i="12"/>
  <c r="AE1136" i="12"/>
  <c r="AT1136" i="12"/>
  <c r="AL1140" i="12"/>
  <c r="BB1140" i="12"/>
  <c r="AD1144" i="12"/>
  <c r="AT1144" i="12"/>
  <c r="AL1147" i="12"/>
  <c r="BB1147" i="12"/>
  <c r="Z1131" i="12"/>
  <c r="AD1131" i="12"/>
  <c r="AH1131" i="12"/>
  <c r="AL1131" i="12"/>
  <c r="AP1131" i="12"/>
  <c r="AT1131" i="12"/>
  <c r="AX1131" i="12"/>
  <c r="BB1131" i="12"/>
  <c r="W1134" i="12"/>
  <c r="AA1134" i="12"/>
  <c r="AE1134" i="12"/>
  <c r="AI1134" i="12"/>
  <c r="AM1134" i="12"/>
  <c r="AQ1134" i="12"/>
  <c r="AU1134" i="12"/>
  <c r="AY1134" i="12"/>
  <c r="BC1134" i="12"/>
  <c r="K1135" i="12"/>
  <c r="Z1135" i="12"/>
  <c r="AD1135" i="12"/>
  <c r="AH1135" i="12"/>
  <c r="AL1135" i="12"/>
  <c r="AP1135" i="12"/>
  <c r="AT1135" i="12"/>
  <c r="AX1135" i="12"/>
  <c r="BB1135" i="12"/>
  <c r="X1137" i="12"/>
  <c r="AB1137" i="12"/>
  <c r="AF1137" i="12"/>
  <c r="AJ1137" i="12"/>
  <c r="AN1137" i="12"/>
  <c r="AR1137" i="12"/>
  <c r="AV1137" i="12"/>
  <c r="AZ1137" i="12"/>
  <c r="BD1137" i="12"/>
  <c r="F1138" i="12"/>
  <c r="W1138" i="12"/>
  <c r="AA1138" i="12"/>
  <c r="AE1138" i="12"/>
  <c r="AI1138" i="12"/>
  <c r="AM1138" i="12"/>
  <c r="AQ1138" i="12"/>
  <c r="AU1138" i="12"/>
  <c r="AY1138" i="12"/>
  <c r="BC1138" i="12"/>
  <c r="K1139" i="12"/>
  <c r="Z1139" i="12"/>
  <c r="AD1139" i="12"/>
  <c r="AH1139" i="12"/>
  <c r="AL1139" i="12"/>
  <c r="AP1139" i="12"/>
  <c r="AT1139" i="12"/>
  <c r="AX1139" i="12"/>
  <c r="BB1139" i="12"/>
  <c r="X1141" i="12"/>
  <c r="AB1141" i="12"/>
  <c r="AF1141" i="12"/>
  <c r="AJ1141" i="12"/>
  <c r="AN1141" i="12"/>
  <c r="AR1141" i="12"/>
  <c r="AV1141" i="12"/>
  <c r="AZ1141" i="12"/>
  <c r="BD1141" i="12"/>
  <c r="F1142" i="12"/>
  <c r="W1142" i="12"/>
  <c r="AA1142" i="12"/>
  <c r="AE1142" i="12"/>
  <c r="AI1142" i="12"/>
  <c r="AM1142" i="12"/>
  <c r="AQ1142" i="12"/>
  <c r="AU1142" i="12"/>
  <c r="AY1142" i="12"/>
  <c r="BC1142" i="12"/>
  <c r="K1143" i="12"/>
  <c r="Z1143" i="12"/>
  <c r="AD1143" i="12"/>
  <c r="AH1143" i="12"/>
  <c r="AL1143" i="12"/>
  <c r="AP1143" i="12"/>
  <c r="AT1143" i="12"/>
  <c r="AX1143" i="12"/>
  <c r="BB1143" i="12"/>
  <c r="X1145" i="12"/>
  <c r="AB1145" i="12"/>
  <c r="AF1145" i="12"/>
  <c r="AJ1145" i="12"/>
  <c r="AN1145" i="12"/>
  <c r="AR1145" i="12"/>
  <c r="AV1145" i="12"/>
  <c r="AZ1145" i="12"/>
  <c r="BD1145" i="12"/>
  <c r="F1146" i="12"/>
  <c r="W1146" i="12"/>
  <c r="AA1146" i="12"/>
  <c r="AE1146" i="12"/>
  <c r="AI1146" i="12"/>
  <c r="AM1146" i="12"/>
  <c r="AQ1146" i="12"/>
  <c r="AU1146" i="12"/>
  <c r="AY1146" i="12"/>
  <c r="BC1146" i="12"/>
  <c r="X1148" i="12"/>
  <c r="AB1148" i="12"/>
  <c r="AF1148" i="12"/>
  <c r="AJ1148" i="12"/>
  <c r="AN1148" i="12"/>
  <c r="AR1148" i="12"/>
  <c r="AV1148" i="12"/>
  <c r="AZ1148" i="12"/>
  <c r="BD1148" i="12"/>
  <c r="F1149" i="12"/>
  <c r="W1149" i="12"/>
  <c r="AA1149" i="12"/>
  <c r="AE1149" i="12"/>
  <c r="AI1149" i="12"/>
  <c r="AM1149" i="12"/>
  <c r="AQ1149" i="12"/>
  <c r="AU1149" i="12"/>
  <c r="AY1149" i="12"/>
  <c r="BC1149" i="12"/>
  <c r="K1150" i="12"/>
  <c r="Z1150" i="12"/>
  <c r="AD1150" i="12"/>
  <c r="AH1150" i="12"/>
  <c r="AL1150" i="12"/>
  <c r="AP1150" i="12"/>
  <c r="AT1150" i="12"/>
  <c r="AX1150" i="12"/>
  <c r="BB1150" i="12"/>
  <c r="Z1134" i="12"/>
  <c r="AD1134" i="12"/>
  <c r="AH1134" i="12"/>
  <c r="AL1134" i="12"/>
  <c r="AP1134" i="12"/>
  <c r="AT1134" i="12"/>
  <c r="AX1134" i="12"/>
  <c r="BB1134" i="12"/>
  <c r="W1137" i="12"/>
  <c r="AA1137" i="12"/>
  <c r="AE1137" i="12"/>
  <c r="AI1137" i="12"/>
  <c r="AM1137" i="12"/>
  <c r="AQ1137" i="12"/>
  <c r="AU1137" i="12"/>
  <c r="AY1137" i="12"/>
  <c r="BC1137" i="12"/>
  <c r="K1138" i="12"/>
  <c r="Z1138" i="12"/>
  <c r="AD1138" i="12"/>
  <c r="AH1138" i="12"/>
  <c r="AL1138" i="12"/>
  <c r="AP1138" i="12"/>
  <c r="AT1138" i="12"/>
  <c r="AX1138" i="12"/>
  <c r="BB1138" i="12"/>
  <c r="W1141" i="12"/>
  <c r="AA1141" i="12"/>
  <c r="AE1141" i="12"/>
  <c r="AI1141" i="12"/>
  <c r="AM1141" i="12"/>
  <c r="AQ1141" i="12"/>
  <c r="AU1141" i="12"/>
  <c r="AY1141" i="12"/>
  <c r="BC1141" i="12"/>
  <c r="K1142" i="12"/>
  <c r="Z1142" i="12"/>
  <c r="AD1142" i="12"/>
  <c r="AH1142" i="12"/>
  <c r="AL1142" i="12"/>
  <c r="AP1142" i="12"/>
  <c r="AT1142" i="12"/>
  <c r="AX1142" i="12"/>
  <c r="BB1142" i="12"/>
  <c r="W1145" i="12"/>
  <c r="AA1145" i="12"/>
  <c r="AE1145" i="12"/>
  <c r="AI1145" i="12"/>
  <c r="AM1145" i="12"/>
  <c r="AQ1145" i="12"/>
  <c r="AU1145" i="12"/>
  <c r="AY1145" i="12"/>
  <c r="BC1145" i="12"/>
  <c r="K1146" i="12"/>
  <c r="Z1146" i="12"/>
  <c r="AD1146" i="12"/>
  <c r="AH1146" i="12"/>
  <c r="AL1146" i="12"/>
  <c r="AP1146" i="12"/>
  <c r="AT1146" i="12"/>
  <c r="AX1146" i="12"/>
  <c r="BB1146" i="12"/>
  <c r="W1148" i="12"/>
  <c r="AA1148" i="12"/>
  <c r="AE1148" i="12"/>
  <c r="AI1148" i="12"/>
  <c r="AM1148" i="12"/>
  <c r="AQ1148" i="12"/>
  <c r="AU1148" i="12"/>
  <c r="AY1148" i="12"/>
  <c r="BC1148" i="12"/>
  <c r="K1149" i="12"/>
  <c r="Z1149" i="12"/>
  <c r="AD1149" i="12"/>
  <c r="AH1149" i="12"/>
  <c r="AL1149" i="12"/>
  <c r="AP1149" i="12"/>
  <c r="AT1149" i="12"/>
  <c r="AX1149" i="12"/>
  <c r="BB1149" i="12"/>
  <c r="BF1149" i="12"/>
  <c r="Z1137" i="12"/>
  <c r="AD1137" i="12"/>
  <c r="AH1137" i="12"/>
  <c r="AL1137" i="12"/>
  <c r="AP1137" i="12"/>
  <c r="AT1137" i="12"/>
  <c r="AX1137" i="12"/>
  <c r="BB1137" i="12"/>
  <c r="Z1141" i="12"/>
  <c r="AD1141" i="12"/>
  <c r="AH1141" i="12"/>
  <c r="AL1141" i="12"/>
  <c r="AP1141" i="12"/>
  <c r="AT1141" i="12"/>
  <c r="AX1141" i="12"/>
  <c r="BB1141" i="12"/>
  <c r="Z1145" i="12"/>
  <c r="AD1145" i="12"/>
  <c r="AH1145" i="12"/>
  <c r="AL1145" i="12"/>
  <c r="AP1145" i="12"/>
  <c r="AT1145" i="12"/>
  <c r="AX1145" i="12"/>
  <c r="BB1145" i="12"/>
  <c r="Z1148" i="12"/>
  <c r="AD1148" i="12"/>
  <c r="AH1148" i="12"/>
  <c r="AL1148" i="12"/>
  <c r="AP1148" i="12"/>
  <c r="AT1148" i="12"/>
  <c r="AX1148" i="12"/>
  <c r="BB1148" i="12"/>
  <c r="AO1149" i="12"/>
  <c r="AS1149" i="12"/>
  <c r="AW1149" i="12"/>
  <c r="BA1149" i="12"/>
  <c r="AX1127" i="12"/>
  <c r="AP1127" i="12"/>
  <c r="Z1127" i="12"/>
  <c r="Q1127" i="12"/>
  <c r="P1127" i="12"/>
  <c r="F1127" i="12" s="1"/>
  <c r="O1127" i="12"/>
  <c r="N1127" i="12"/>
  <c r="K1127" i="12"/>
  <c r="G1127" i="12"/>
  <c r="E1127" i="12"/>
  <c r="D1127" i="12"/>
  <c r="C1127" i="12"/>
  <c r="B1127" i="12"/>
  <c r="A1127" i="12"/>
  <c r="BF1127" i="12" s="1"/>
  <c r="EK1126" i="12"/>
  <c r="EN1126" i="12" s="1"/>
  <c r="EQ1126" i="12" s="1"/>
  <c r="ET1126" i="12" s="1"/>
  <c r="EW1126" i="12" s="1"/>
  <c r="EZ1126" i="12" s="1"/>
  <c r="FC1126" i="12" s="1"/>
  <c r="EA1126" i="12"/>
  <c r="ED1126" i="12" s="1"/>
  <c r="EG1126" i="12" s="1"/>
  <c r="EJ1126" i="12" s="1"/>
  <c r="EM1126" i="12" s="1"/>
  <c r="EP1126" i="12" s="1"/>
  <c r="ES1126" i="12" s="1"/>
  <c r="EV1126" i="12" s="1"/>
  <c r="EY1126" i="12" s="1"/>
  <c r="FB1126" i="12" s="1"/>
  <c r="DZ1126" i="12"/>
  <c r="EC1126" i="12" s="1"/>
  <c r="EF1126" i="12" s="1"/>
  <c r="EI1126" i="12" s="1"/>
  <c r="EL1126" i="12" s="1"/>
  <c r="EO1126" i="12" s="1"/>
  <c r="ER1126" i="12" s="1"/>
  <c r="EU1126" i="12" s="1"/>
  <c r="EX1126" i="12" s="1"/>
  <c r="FA1126" i="12" s="1"/>
  <c r="FD1126" i="12" s="1"/>
  <c r="DY1126" i="12"/>
  <c r="EB1126" i="12" s="1"/>
  <c r="EE1126" i="12" s="1"/>
  <c r="EH1126" i="12" s="1"/>
  <c r="P1126" i="12"/>
  <c r="G1126" i="12" s="1"/>
  <c r="O1126" i="12"/>
  <c r="N1126" i="12"/>
  <c r="D1126" i="12"/>
  <c r="C1126" i="12"/>
  <c r="B1126" i="12"/>
  <c r="E1126" i="12" s="1"/>
  <c r="A1126" i="12"/>
  <c r="BD1126" i="12" s="1"/>
  <c r="ED1125" i="12"/>
  <c r="EG1125" i="12" s="1"/>
  <c r="EJ1125" i="12" s="1"/>
  <c r="EM1125" i="12" s="1"/>
  <c r="EP1125" i="12" s="1"/>
  <c r="ES1125" i="12" s="1"/>
  <c r="EV1125" i="12" s="1"/>
  <c r="EY1125" i="12" s="1"/>
  <c r="FB1125" i="12" s="1"/>
  <c r="EB1125" i="12"/>
  <c r="EE1125" i="12" s="1"/>
  <c r="EH1125" i="12" s="1"/>
  <c r="EK1125" i="12" s="1"/>
  <c r="EN1125" i="12" s="1"/>
  <c r="EQ1125" i="12" s="1"/>
  <c r="ET1125" i="12" s="1"/>
  <c r="EW1125" i="12" s="1"/>
  <c r="EZ1125" i="12" s="1"/>
  <c r="FC1125" i="12" s="1"/>
  <c r="EA1125" i="12"/>
  <c r="DZ1125" i="12"/>
  <c r="EC1125" i="12" s="1"/>
  <c r="EF1125" i="12" s="1"/>
  <c r="EI1125" i="12" s="1"/>
  <c r="EL1125" i="12" s="1"/>
  <c r="EO1125" i="12" s="1"/>
  <c r="ER1125" i="12" s="1"/>
  <c r="EU1125" i="12" s="1"/>
  <c r="EX1125" i="12" s="1"/>
  <c r="FA1125" i="12" s="1"/>
  <c r="FD1125" i="12" s="1"/>
  <c r="DY1125" i="12"/>
  <c r="P1125" i="12"/>
  <c r="Q1125" i="12" s="1"/>
  <c r="O1125" i="12"/>
  <c r="N1125" i="12"/>
  <c r="G1125" i="12"/>
  <c r="F1125" i="12"/>
  <c r="E1125" i="12"/>
  <c r="D1125" i="12"/>
  <c r="C1125" i="12"/>
  <c r="B1125" i="12"/>
  <c r="A1125" i="12"/>
  <c r="BE1125" i="12" s="1"/>
  <c r="DU1124" i="12"/>
  <c r="DV1124" i="12" s="1"/>
  <c r="DW1124" i="12" s="1"/>
  <c r="DX1124" i="12" s="1"/>
  <c r="P1124" i="12"/>
  <c r="O1124" i="12"/>
  <c r="N1124" i="12"/>
  <c r="D1124" i="12"/>
  <c r="C1124" i="12"/>
  <c r="B1124" i="12"/>
  <c r="E1124" i="12" s="1"/>
  <c r="A1124" i="12"/>
  <c r="BF1124" i="12" s="1"/>
  <c r="DQ1123" i="12"/>
  <c r="AY1123" i="12"/>
  <c r="AU1123" i="12"/>
  <c r="AI1123" i="12"/>
  <c r="AE1123" i="12"/>
  <c r="P1123" i="12"/>
  <c r="G1123" i="12" s="1"/>
  <c r="O1123" i="12"/>
  <c r="N1123" i="12"/>
  <c r="D1123" i="12"/>
  <c r="C1123" i="12"/>
  <c r="B1123" i="12"/>
  <c r="E1123" i="12" s="1"/>
  <c r="A1123" i="12"/>
  <c r="BD1123" i="12" s="1"/>
  <c r="EA1122" i="12"/>
  <c r="ED1122" i="12" s="1"/>
  <c r="EG1122" i="12" s="1"/>
  <c r="EJ1122" i="12" s="1"/>
  <c r="EM1122" i="12" s="1"/>
  <c r="EP1122" i="12" s="1"/>
  <c r="ES1122" i="12" s="1"/>
  <c r="EV1122" i="12" s="1"/>
  <c r="EY1122" i="12" s="1"/>
  <c r="FB1122" i="12" s="1"/>
  <c r="DZ1122" i="12"/>
  <c r="EC1122" i="12" s="1"/>
  <c r="EF1122" i="12" s="1"/>
  <c r="EI1122" i="12" s="1"/>
  <c r="EL1122" i="12" s="1"/>
  <c r="EO1122" i="12" s="1"/>
  <c r="ER1122" i="12" s="1"/>
  <c r="EU1122" i="12" s="1"/>
  <c r="EX1122" i="12" s="1"/>
  <c r="FA1122" i="12" s="1"/>
  <c r="FD1122" i="12" s="1"/>
  <c r="DY1122" i="12"/>
  <c r="EB1122" i="12" s="1"/>
  <c r="EE1122" i="12" s="1"/>
  <c r="EH1122" i="12" s="1"/>
  <c r="EK1122" i="12" s="1"/>
  <c r="EN1122" i="12" s="1"/>
  <c r="EQ1122" i="12" s="1"/>
  <c r="ET1122" i="12" s="1"/>
  <c r="EW1122" i="12" s="1"/>
  <c r="EZ1122" i="12" s="1"/>
  <c r="FC1122" i="12" s="1"/>
  <c r="BD1122" i="12"/>
  <c r="AZ1122" i="12"/>
  <c r="AU1122" i="12"/>
  <c r="AR1122" i="12"/>
  <c r="AM1122" i="12"/>
  <c r="AJ1122" i="12"/>
  <c r="AE1122" i="12"/>
  <c r="AB1122" i="12"/>
  <c r="W1122" i="12"/>
  <c r="Q1122" i="12"/>
  <c r="P1122" i="12"/>
  <c r="O1122" i="12"/>
  <c r="N1122" i="12"/>
  <c r="K1122" i="12"/>
  <c r="G1122" i="12"/>
  <c r="F1122" i="12"/>
  <c r="D1122" i="12"/>
  <c r="C1122" i="12"/>
  <c r="B1122" i="12"/>
  <c r="A1122" i="12"/>
  <c r="BE1122" i="12" s="1"/>
  <c r="EM1121" i="12"/>
  <c r="EP1121" i="12" s="1"/>
  <c r="ES1121" i="12" s="1"/>
  <c r="EV1121" i="12" s="1"/>
  <c r="EY1121" i="12" s="1"/>
  <c r="FB1121" i="12" s="1"/>
  <c r="EE1121" i="12"/>
  <c r="EH1121" i="12" s="1"/>
  <c r="EK1121" i="12" s="1"/>
  <c r="EN1121" i="12" s="1"/>
  <c r="EQ1121" i="12" s="1"/>
  <c r="ET1121" i="12" s="1"/>
  <c r="EW1121" i="12" s="1"/>
  <c r="EZ1121" i="12" s="1"/>
  <c r="FC1121" i="12" s="1"/>
  <c r="EA1121" i="12"/>
  <c r="ED1121" i="12" s="1"/>
  <c r="EG1121" i="12" s="1"/>
  <c r="EJ1121" i="12" s="1"/>
  <c r="DZ1121" i="12"/>
  <c r="EC1121" i="12" s="1"/>
  <c r="EF1121" i="12" s="1"/>
  <c r="EI1121" i="12" s="1"/>
  <c r="EL1121" i="12" s="1"/>
  <c r="EO1121" i="12" s="1"/>
  <c r="ER1121" i="12" s="1"/>
  <c r="EU1121" i="12" s="1"/>
  <c r="EX1121" i="12" s="1"/>
  <c r="FA1121" i="12" s="1"/>
  <c r="FD1121" i="12" s="1"/>
  <c r="DY1121" i="12"/>
  <c r="EB1121" i="12" s="1"/>
  <c r="BE1121" i="12"/>
  <c r="BA1121" i="12"/>
  <c r="AZ1121" i="12"/>
  <c r="AV1121" i="12"/>
  <c r="AU1121" i="12"/>
  <c r="AQ1121" i="12"/>
  <c r="AO1121" i="12"/>
  <c r="AK1121" i="12"/>
  <c r="AJ1121" i="12"/>
  <c r="AF1121" i="12"/>
  <c r="AE1121" i="12"/>
  <c r="AA1121" i="12"/>
  <c r="Y1121" i="12"/>
  <c r="P1121" i="12"/>
  <c r="O1121" i="12"/>
  <c r="N1121" i="12"/>
  <c r="D1121" i="12"/>
  <c r="C1121" i="12"/>
  <c r="B1121" i="12"/>
  <c r="E1121" i="12" s="1"/>
  <c r="A1121" i="12"/>
  <c r="BF1121" i="12" s="1"/>
  <c r="EJ1120" i="12"/>
  <c r="EM1120" i="12" s="1"/>
  <c r="EP1120" i="12" s="1"/>
  <c r="ES1120" i="12" s="1"/>
  <c r="EV1120" i="12" s="1"/>
  <c r="EY1120" i="12" s="1"/>
  <c r="FB1120" i="12" s="1"/>
  <c r="EB1120" i="12"/>
  <c r="EE1120" i="12" s="1"/>
  <c r="EH1120" i="12" s="1"/>
  <c r="EK1120" i="12" s="1"/>
  <c r="EN1120" i="12" s="1"/>
  <c r="EQ1120" i="12" s="1"/>
  <c r="ET1120" i="12" s="1"/>
  <c r="EW1120" i="12" s="1"/>
  <c r="EZ1120" i="12" s="1"/>
  <c r="FC1120" i="12" s="1"/>
  <c r="EA1120" i="12"/>
  <c r="ED1120" i="12" s="1"/>
  <c r="EG1120" i="12" s="1"/>
  <c r="DZ1120" i="12"/>
  <c r="EC1120" i="12" s="1"/>
  <c r="EF1120" i="12" s="1"/>
  <c r="EI1120" i="12" s="1"/>
  <c r="EL1120" i="12" s="1"/>
  <c r="EO1120" i="12" s="1"/>
  <c r="ER1120" i="12" s="1"/>
  <c r="EU1120" i="12" s="1"/>
  <c r="EX1120" i="12" s="1"/>
  <c r="FA1120" i="12" s="1"/>
  <c r="FD1120" i="12" s="1"/>
  <c r="DY1120" i="12"/>
  <c r="BB1120" i="12"/>
  <c r="AL1120" i="12"/>
  <c r="AD1120" i="12"/>
  <c r="P1120" i="12"/>
  <c r="Q1120" i="12" s="1"/>
  <c r="O1120" i="12"/>
  <c r="N1120" i="12"/>
  <c r="E1120" i="12"/>
  <c r="D1120" i="12"/>
  <c r="C1120" i="12"/>
  <c r="B1120" i="12"/>
  <c r="A1120" i="12"/>
  <c r="BA1120" i="12" s="1"/>
  <c r="EC1119" i="12"/>
  <c r="EF1119" i="12" s="1"/>
  <c r="EI1119" i="12" s="1"/>
  <c r="EL1119" i="12" s="1"/>
  <c r="EO1119" i="12" s="1"/>
  <c r="ER1119" i="12" s="1"/>
  <c r="EU1119" i="12" s="1"/>
  <c r="EX1119" i="12" s="1"/>
  <c r="FA1119" i="12" s="1"/>
  <c r="FD1119" i="12" s="1"/>
  <c r="EA1119" i="12"/>
  <c r="ED1119" i="12" s="1"/>
  <c r="EG1119" i="12" s="1"/>
  <c r="EJ1119" i="12" s="1"/>
  <c r="EM1119" i="12" s="1"/>
  <c r="EP1119" i="12" s="1"/>
  <c r="ES1119" i="12" s="1"/>
  <c r="EV1119" i="12" s="1"/>
  <c r="EY1119" i="12" s="1"/>
  <c r="FB1119" i="12" s="1"/>
  <c r="DZ1119" i="12"/>
  <c r="DY1119" i="12"/>
  <c r="EB1119" i="12" s="1"/>
  <c r="EE1119" i="12" s="1"/>
  <c r="EH1119" i="12" s="1"/>
  <c r="EK1119" i="12" s="1"/>
  <c r="EN1119" i="12" s="1"/>
  <c r="EQ1119" i="12" s="1"/>
  <c r="ET1119" i="12" s="1"/>
  <c r="EW1119" i="12" s="1"/>
  <c r="EZ1119" i="12" s="1"/>
  <c r="FC1119" i="12" s="1"/>
  <c r="BC1119" i="12"/>
  <c r="BB1119" i="12"/>
  <c r="AU1119" i="12"/>
  <c r="AT1119" i="12"/>
  <c r="AQ1119" i="12"/>
  <c r="AL1119" i="12"/>
  <c r="AI1119" i="12"/>
  <c r="AE1119" i="12"/>
  <c r="AA1119" i="12"/>
  <c r="W1119" i="12"/>
  <c r="Q1119" i="12"/>
  <c r="P1119" i="12"/>
  <c r="G1119" i="12" s="1"/>
  <c r="O1119" i="12"/>
  <c r="N1119" i="12"/>
  <c r="K1119" i="12"/>
  <c r="F1119" i="12"/>
  <c r="D1119" i="12"/>
  <c r="C1119" i="12"/>
  <c r="B1119" i="12"/>
  <c r="E1119" i="12" s="1"/>
  <c r="A1119" i="12"/>
  <c r="AY1119" i="12" s="1"/>
  <c r="ED1118" i="12"/>
  <c r="EG1118" i="12" s="1"/>
  <c r="EJ1118" i="12" s="1"/>
  <c r="EM1118" i="12" s="1"/>
  <c r="EP1118" i="12" s="1"/>
  <c r="ES1118" i="12" s="1"/>
  <c r="EV1118" i="12" s="1"/>
  <c r="EY1118" i="12" s="1"/>
  <c r="FB1118" i="12" s="1"/>
  <c r="EA1118" i="12"/>
  <c r="DZ1118" i="12"/>
  <c r="EC1118" i="12" s="1"/>
  <c r="EF1118" i="12" s="1"/>
  <c r="EI1118" i="12" s="1"/>
  <c r="EL1118" i="12" s="1"/>
  <c r="EO1118" i="12" s="1"/>
  <c r="ER1118" i="12" s="1"/>
  <c r="EU1118" i="12" s="1"/>
  <c r="EX1118" i="12" s="1"/>
  <c r="FA1118" i="12" s="1"/>
  <c r="FD1118" i="12" s="1"/>
  <c r="DY1118" i="12"/>
  <c r="EB1118" i="12" s="1"/>
  <c r="EE1118" i="12" s="1"/>
  <c r="EH1118" i="12" s="1"/>
  <c r="EK1118" i="12" s="1"/>
  <c r="EN1118" i="12" s="1"/>
  <c r="EQ1118" i="12" s="1"/>
  <c r="ET1118" i="12" s="1"/>
  <c r="EW1118" i="12" s="1"/>
  <c r="EZ1118" i="12" s="1"/>
  <c r="FC1118" i="12" s="1"/>
  <c r="BC1118" i="12"/>
  <c r="AZ1118" i="12"/>
  <c r="AY1118" i="12"/>
  <c r="AU1118" i="12"/>
  <c r="AR1118" i="12"/>
  <c r="AQ1118" i="12"/>
  <c r="AM1118" i="12"/>
  <c r="AJ1118" i="12"/>
  <c r="AI1118" i="12"/>
  <c r="AE1118" i="12"/>
  <c r="AB1118" i="12"/>
  <c r="AA1118" i="12"/>
  <c r="W1118" i="12"/>
  <c r="P1118" i="12"/>
  <c r="F1118" i="12" s="1"/>
  <c r="O1118" i="12"/>
  <c r="N1118" i="12"/>
  <c r="D1118" i="12"/>
  <c r="C1118" i="12"/>
  <c r="B1118" i="12"/>
  <c r="E1118" i="12" s="1"/>
  <c r="A1118" i="12"/>
  <c r="BE1118" i="12" s="1"/>
  <c r="EA1117" i="12"/>
  <c r="ED1117" i="12" s="1"/>
  <c r="EG1117" i="12" s="1"/>
  <c r="EJ1117" i="12" s="1"/>
  <c r="EM1117" i="12" s="1"/>
  <c r="EP1117" i="12" s="1"/>
  <c r="ES1117" i="12" s="1"/>
  <c r="EV1117" i="12" s="1"/>
  <c r="EY1117" i="12" s="1"/>
  <c r="FB1117" i="12" s="1"/>
  <c r="DZ1117" i="12"/>
  <c r="EC1117" i="12" s="1"/>
  <c r="EF1117" i="12" s="1"/>
  <c r="EI1117" i="12" s="1"/>
  <c r="EL1117" i="12" s="1"/>
  <c r="EO1117" i="12" s="1"/>
  <c r="ER1117" i="12" s="1"/>
  <c r="EU1117" i="12" s="1"/>
  <c r="EX1117" i="12" s="1"/>
  <c r="FA1117" i="12" s="1"/>
  <c r="FD1117" i="12" s="1"/>
  <c r="DY1117" i="12"/>
  <c r="EB1117" i="12" s="1"/>
  <c r="EE1117" i="12" s="1"/>
  <c r="EH1117" i="12" s="1"/>
  <c r="EK1117" i="12" s="1"/>
  <c r="EN1117" i="12" s="1"/>
  <c r="EQ1117" i="12" s="1"/>
  <c r="ET1117" i="12" s="1"/>
  <c r="EW1117" i="12" s="1"/>
  <c r="EZ1117" i="12" s="1"/>
  <c r="FC1117" i="12" s="1"/>
  <c r="AY1117" i="12"/>
  <c r="P1117" i="12"/>
  <c r="G1117" i="12" s="1"/>
  <c r="O1117" i="12"/>
  <c r="N1117" i="12"/>
  <c r="D1117" i="12"/>
  <c r="C1117" i="12"/>
  <c r="B1117" i="12"/>
  <c r="E1117" i="12" s="1"/>
  <c r="A1117" i="12"/>
  <c r="BF1117" i="12" s="1"/>
  <c r="EB1116" i="12"/>
  <c r="EE1116" i="12" s="1"/>
  <c r="EH1116" i="12" s="1"/>
  <c r="EK1116" i="12" s="1"/>
  <c r="EN1116" i="12" s="1"/>
  <c r="EQ1116" i="12" s="1"/>
  <c r="ET1116" i="12" s="1"/>
  <c r="EW1116" i="12" s="1"/>
  <c r="EZ1116" i="12" s="1"/>
  <c r="FC1116" i="12" s="1"/>
  <c r="EA1116" i="12"/>
  <c r="ED1116" i="12" s="1"/>
  <c r="EG1116" i="12" s="1"/>
  <c r="EJ1116" i="12" s="1"/>
  <c r="EM1116" i="12" s="1"/>
  <c r="EP1116" i="12" s="1"/>
  <c r="ES1116" i="12" s="1"/>
  <c r="EV1116" i="12" s="1"/>
  <c r="EY1116" i="12" s="1"/>
  <c r="FB1116" i="12" s="1"/>
  <c r="DZ1116" i="12"/>
  <c r="EC1116" i="12" s="1"/>
  <c r="EF1116" i="12" s="1"/>
  <c r="EI1116" i="12" s="1"/>
  <c r="EL1116" i="12" s="1"/>
  <c r="EO1116" i="12" s="1"/>
  <c r="ER1116" i="12" s="1"/>
  <c r="EU1116" i="12" s="1"/>
  <c r="EX1116" i="12" s="1"/>
  <c r="FA1116" i="12" s="1"/>
  <c r="FD1116" i="12" s="1"/>
  <c r="DY1116" i="12"/>
  <c r="AW1116" i="12"/>
  <c r="AG1116" i="12"/>
  <c r="P1116" i="12"/>
  <c r="Q1116" i="12" s="1"/>
  <c r="O1116" i="12"/>
  <c r="N1116" i="12"/>
  <c r="E1116" i="12"/>
  <c r="D1116" i="12"/>
  <c r="C1116" i="12"/>
  <c r="B1116" i="12"/>
  <c r="A1116" i="12"/>
  <c r="BB1116" i="12" s="1"/>
  <c r="EB1115" i="12"/>
  <c r="EE1115" i="12" s="1"/>
  <c r="EH1115" i="12" s="1"/>
  <c r="EK1115" i="12" s="1"/>
  <c r="EN1115" i="12" s="1"/>
  <c r="EQ1115" i="12" s="1"/>
  <c r="ET1115" i="12" s="1"/>
  <c r="EW1115" i="12" s="1"/>
  <c r="EZ1115" i="12" s="1"/>
  <c r="FC1115" i="12" s="1"/>
  <c r="EA1115" i="12"/>
  <c r="ED1115" i="12" s="1"/>
  <c r="EG1115" i="12" s="1"/>
  <c r="EJ1115" i="12" s="1"/>
  <c r="EM1115" i="12" s="1"/>
  <c r="EP1115" i="12" s="1"/>
  <c r="ES1115" i="12" s="1"/>
  <c r="EV1115" i="12" s="1"/>
  <c r="EY1115" i="12" s="1"/>
  <c r="FB1115" i="12" s="1"/>
  <c r="DZ1115" i="12"/>
  <c r="EC1115" i="12" s="1"/>
  <c r="EF1115" i="12" s="1"/>
  <c r="EI1115" i="12" s="1"/>
  <c r="EL1115" i="12" s="1"/>
  <c r="EO1115" i="12" s="1"/>
  <c r="ER1115" i="12" s="1"/>
  <c r="EU1115" i="12" s="1"/>
  <c r="EX1115" i="12" s="1"/>
  <c r="FA1115" i="12" s="1"/>
  <c r="FD1115" i="12" s="1"/>
  <c r="DY1115" i="12"/>
  <c r="P1115" i="12"/>
  <c r="G1115" i="12" s="1"/>
  <c r="O1115" i="12"/>
  <c r="N1115" i="12"/>
  <c r="F1115" i="12"/>
  <c r="E1115" i="12"/>
  <c r="D1115" i="12"/>
  <c r="C1115" i="12"/>
  <c r="B1115" i="12"/>
  <c r="A1115" i="12"/>
  <c r="AX1115" i="12" s="1"/>
  <c r="EC1114" i="12"/>
  <c r="EF1114" i="12" s="1"/>
  <c r="EI1114" i="12" s="1"/>
  <c r="EL1114" i="12" s="1"/>
  <c r="EO1114" i="12" s="1"/>
  <c r="ER1114" i="12" s="1"/>
  <c r="EU1114" i="12" s="1"/>
  <c r="EX1114" i="12" s="1"/>
  <c r="FA1114" i="12" s="1"/>
  <c r="FD1114" i="12" s="1"/>
  <c r="EA1114" i="12"/>
  <c r="ED1114" i="12" s="1"/>
  <c r="EG1114" i="12" s="1"/>
  <c r="EJ1114" i="12" s="1"/>
  <c r="EM1114" i="12" s="1"/>
  <c r="EP1114" i="12" s="1"/>
  <c r="ES1114" i="12" s="1"/>
  <c r="EV1114" i="12" s="1"/>
  <c r="EY1114" i="12" s="1"/>
  <c r="FB1114" i="12" s="1"/>
  <c r="DZ1114" i="12"/>
  <c r="DY1114" i="12"/>
  <c r="EB1114" i="12" s="1"/>
  <c r="EE1114" i="12" s="1"/>
  <c r="EH1114" i="12" s="1"/>
  <c r="EK1114" i="12" s="1"/>
  <c r="EN1114" i="12" s="1"/>
  <c r="EQ1114" i="12" s="1"/>
  <c r="ET1114" i="12" s="1"/>
  <c r="EW1114" i="12" s="1"/>
  <c r="EZ1114" i="12" s="1"/>
  <c r="FC1114" i="12" s="1"/>
  <c r="P1114" i="12"/>
  <c r="F1114" i="12" s="1"/>
  <c r="O1114" i="12"/>
  <c r="N1114" i="12"/>
  <c r="E1114" i="12"/>
  <c r="D1114" i="12"/>
  <c r="C1114" i="12"/>
  <c r="B1114" i="12"/>
  <c r="A1114" i="12"/>
  <c r="BC1114" i="12" s="1"/>
  <c r="ED1113" i="12"/>
  <c r="EG1113" i="12" s="1"/>
  <c r="EJ1113" i="12" s="1"/>
  <c r="EM1113" i="12" s="1"/>
  <c r="EP1113" i="12" s="1"/>
  <c r="ES1113" i="12" s="1"/>
  <c r="EV1113" i="12" s="1"/>
  <c r="EY1113" i="12" s="1"/>
  <c r="FB1113" i="12" s="1"/>
  <c r="EA1113" i="12"/>
  <c r="DZ1113" i="12"/>
  <c r="EC1113" i="12" s="1"/>
  <c r="EF1113" i="12" s="1"/>
  <c r="EI1113" i="12" s="1"/>
  <c r="EL1113" i="12" s="1"/>
  <c r="EO1113" i="12" s="1"/>
  <c r="ER1113" i="12" s="1"/>
  <c r="EU1113" i="12" s="1"/>
  <c r="EX1113" i="12" s="1"/>
  <c r="FA1113" i="12" s="1"/>
  <c r="FD1113" i="12" s="1"/>
  <c r="DY1113" i="12"/>
  <c r="EB1113" i="12" s="1"/>
  <c r="EE1113" i="12" s="1"/>
  <c r="EH1113" i="12" s="1"/>
  <c r="EK1113" i="12" s="1"/>
  <c r="EN1113" i="12" s="1"/>
  <c r="EQ1113" i="12" s="1"/>
  <c r="ET1113" i="12" s="1"/>
  <c r="EW1113" i="12" s="1"/>
  <c r="EZ1113" i="12" s="1"/>
  <c r="FC1113" i="12" s="1"/>
  <c r="BA1113" i="12"/>
  <c r="AV1113" i="12"/>
  <c r="AQ1113" i="12"/>
  <c r="AK1113" i="12"/>
  <c r="AF1113" i="12"/>
  <c r="AA1113" i="12"/>
  <c r="P1113" i="12"/>
  <c r="O1113" i="12"/>
  <c r="N1113" i="12"/>
  <c r="D1113" i="12"/>
  <c r="C1113" i="12"/>
  <c r="B1113" i="12"/>
  <c r="E1113" i="12" s="1"/>
  <c r="A1113" i="12"/>
  <c r="BF1113" i="12" s="1"/>
  <c r="EB1112" i="12"/>
  <c r="EE1112" i="12" s="1"/>
  <c r="EH1112" i="12" s="1"/>
  <c r="EK1112" i="12" s="1"/>
  <c r="EN1112" i="12" s="1"/>
  <c r="EQ1112" i="12" s="1"/>
  <c r="ET1112" i="12" s="1"/>
  <c r="EW1112" i="12" s="1"/>
  <c r="EZ1112" i="12" s="1"/>
  <c r="FC1112" i="12" s="1"/>
  <c r="EA1112" i="12"/>
  <c r="ED1112" i="12" s="1"/>
  <c r="EG1112" i="12" s="1"/>
  <c r="EJ1112" i="12" s="1"/>
  <c r="EM1112" i="12" s="1"/>
  <c r="EP1112" i="12" s="1"/>
  <c r="ES1112" i="12" s="1"/>
  <c r="EV1112" i="12" s="1"/>
  <c r="EY1112" i="12" s="1"/>
  <c r="FB1112" i="12" s="1"/>
  <c r="DZ1112" i="12"/>
  <c r="EC1112" i="12" s="1"/>
  <c r="EF1112" i="12" s="1"/>
  <c r="EI1112" i="12" s="1"/>
  <c r="EL1112" i="12" s="1"/>
  <c r="EO1112" i="12" s="1"/>
  <c r="ER1112" i="12" s="1"/>
  <c r="EU1112" i="12" s="1"/>
  <c r="EX1112" i="12" s="1"/>
  <c r="FA1112" i="12" s="1"/>
  <c r="FD1112" i="12" s="1"/>
  <c r="DY1112" i="12"/>
  <c r="BE1112" i="12"/>
  <c r="BB1112" i="12"/>
  <c r="AZ1112" i="12"/>
  <c r="AT1112" i="12"/>
  <c r="AR1112" i="12"/>
  <c r="AO1112" i="12"/>
  <c r="AJ1112" i="12"/>
  <c r="AG1112" i="12"/>
  <c r="AD1112" i="12"/>
  <c r="Y1112" i="12"/>
  <c r="P1112" i="12"/>
  <c r="F1112" i="12" s="1"/>
  <c r="O1112" i="12"/>
  <c r="N1112" i="12"/>
  <c r="D1112" i="12"/>
  <c r="C1112" i="12"/>
  <c r="B1112" i="12"/>
  <c r="E1112" i="12" s="1"/>
  <c r="A1112" i="12"/>
  <c r="AW1112" i="12" s="1"/>
  <c r="EC1111" i="12"/>
  <c r="EF1111" i="12" s="1"/>
  <c r="EI1111" i="12" s="1"/>
  <c r="EL1111" i="12" s="1"/>
  <c r="EO1111" i="12" s="1"/>
  <c r="ER1111" i="12" s="1"/>
  <c r="EU1111" i="12" s="1"/>
  <c r="EX1111" i="12" s="1"/>
  <c r="FA1111" i="12" s="1"/>
  <c r="FD1111" i="12" s="1"/>
  <c r="EA1111" i="12"/>
  <c r="ED1111" i="12" s="1"/>
  <c r="EG1111" i="12" s="1"/>
  <c r="EJ1111" i="12" s="1"/>
  <c r="EM1111" i="12" s="1"/>
  <c r="EP1111" i="12" s="1"/>
  <c r="ES1111" i="12" s="1"/>
  <c r="EV1111" i="12" s="1"/>
  <c r="EY1111" i="12" s="1"/>
  <c r="FB1111" i="12" s="1"/>
  <c r="DZ1111" i="12"/>
  <c r="DY1111" i="12"/>
  <c r="EB1111" i="12" s="1"/>
  <c r="EE1111" i="12" s="1"/>
  <c r="EH1111" i="12" s="1"/>
  <c r="EK1111" i="12" s="1"/>
  <c r="EN1111" i="12" s="1"/>
  <c r="EQ1111" i="12" s="1"/>
  <c r="ET1111" i="12" s="1"/>
  <c r="EW1111" i="12" s="1"/>
  <c r="EZ1111" i="12" s="1"/>
  <c r="FC1111" i="12" s="1"/>
  <c r="BE1111" i="12"/>
  <c r="BB1111" i="12"/>
  <c r="AW1111" i="12"/>
  <c r="AT1111" i="12"/>
  <c r="AQ1111" i="12"/>
  <c r="AL1111" i="12"/>
  <c r="AI1111" i="12"/>
  <c r="AG1111" i="12"/>
  <c r="AA1111" i="12"/>
  <c r="Y1111" i="12"/>
  <c r="Q1111" i="12"/>
  <c r="P1111" i="12"/>
  <c r="G1111" i="12" s="1"/>
  <c r="O1111" i="12"/>
  <c r="N1111" i="12"/>
  <c r="K1111" i="12"/>
  <c r="F1111" i="12"/>
  <c r="D1111" i="12"/>
  <c r="C1111" i="12"/>
  <c r="B1111" i="12"/>
  <c r="E1111" i="12" s="1"/>
  <c r="A1111" i="12"/>
  <c r="AY1111" i="12" s="1"/>
  <c r="ED1110" i="12"/>
  <c r="EG1110" i="12" s="1"/>
  <c r="EJ1110" i="12" s="1"/>
  <c r="EM1110" i="12" s="1"/>
  <c r="EP1110" i="12" s="1"/>
  <c r="ES1110" i="12" s="1"/>
  <c r="EV1110" i="12" s="1"/>
  <c r="EY1110" i="12" s="1"/>
  <c r="FB1110" i="12" s="1"/>
  <c r="EC1110" i="12"/>
  <c r="EF1110" i="12" s="1"/>
  <c r="EI1110" i="12" s="1"/>
  <c r="EL1110" i="12" s="1"/>
  <c r="EO1110" i="12" s="1"/>
  <c r="ER1110" i="12" s="1"/>
  <c r="EU1110" i="12" s="1"/>
  <c r="EX1110" i="12" s="1"/>
  <c r="FA1110" i="12" s="1"/>
  <c r="FD1110" i="12" s="1"/>
  <c r="EA1110" i="12"/>
  <c r="DZ1110" i="12"/>
  <c r="DY1110" i="12"/>
  <c r="EB1110" i="12" s="1"/>
  <c r="EE1110" i="12" s="1"/>
  <c r="EH1110" i="12" s="1"/>
  <c r="EK1110" i="12" s="1"/>
  <c r="EN1110" i="12" s="1"/>
  <c r="EQ1110" i="12" s="1"/>
  <c r="ET1110" i="12" s="1"/>
  <c r="EW1110" i="12" s="1"/>
  <c r="EZ1110" i="12" s="1"/>
  <c r="FC1110" i="12" s="1"/>
  <c r="BD1110" i="12"/>
  <c r="AT1110" i="12"/>
  <c r="AI1110" i="12"/>
  <c r="X1110" i="12"/>
  <c r="P1110" i="12"/>
  <c r="Q1110" i="12" s="1"/>
  <c r="O1110" i="12"/>
  <c r="N1110" i="12"/>
  <c r="G1110" i="12"/>
  <c r="F1110" i="12"/>
  <c r="D1110" i="12"/>
  <c r="C1110" i="12"/>
  <c r="B1110" i="12"/>
  <c r="A1110" i="12"/>
  <c r="BB1110" i="12" s="1"/>
  <c r="EA1109" i="12"/>
  <c r="ED1109" i="12" s="1"/>
  <c r="EG1109" i="12" s="1"/>
  <c r="EJ1109" i="12" s="1"/>
  <c r="EM1109" i="12" s="1"/>
  <c r="EP1109" i="12" s="1"/>
  <c r="ES1109" i="12" s="1"/>
  <c r="EV1109" i="12" s="1"/>
  <c r="EY1109" i="12" s="1"/>
  <c r="FB1109" i="12" s="1"/>
  <c r="DZ1109" i="12"/>
  <c r="EC1109" i="12" s="1"/>
  <c r="EF1109" i="12" s="1"/>
  <c r="EI1109" i="12" s="1"/>
  <c r="EL1109" i="12" s="1"/>
  <c r="EO1109" i="12" s="1"/>
  <c r="ER1109" i="12" s="1"/>
  <c r="EU1109" i="12" s="1"/>
  <c r="EX1109" i="12" s="1"/>
  <c r="FA1109" i="12" s="1"/>
  <c r="FD1109" i="12" s="1"/>
  <c r="DY1109" i="12"/>
  <c r="EB1109" i="12" s="1"/>
  <c r="EE1109" i="12" s="1"/>
  <c r="EH1109" i="12" s="1"/>
  <c r="EK1109" i="12" s="1"/>
  <c r="EN1109" i="12" s="1"/>
  <c r="EQ1109" i="12" s="1"/>
  <c r="ET1109" i="12" s="1"/>
  <c r="EW1109" i="12" s="1"/>
  <c r="EZ1109" i="12" s="1"/>
  <c r="FC1109" i="12" s="1"/>
  <c r="BD1109" i="12"/>
  <c r="BC1109" i="12"/>
  <c r="BA1109" i="12"/>
  <c r="AY1109" i="12"/>
  <c r="AW1109" i="12"/>
  <c r="AV1109" i="12"/>
  <c r="AS1109" i="12"/>
  <c r="AR1109" i="12"/>
  <c r="AQ1109" i="12"/>
  <c r="AN1109" i="12"/>
  <c r="AM1109" i="12"/>
  <c r="AK1109" i="12"/>
  <c r="AI1109" i="12"/>
  <c r="AG1109" i="12"/>
  <c r="AF1109" i="12"/>
  <c r="AC1109" i="12"/>
  <c r="AB1109" i="12"/>
  <c r="AA1109" i="12"/>
  <c r="X1109" i="12"/>
  <c r="W1109" i="12"/>
  <c r="P1109" i="12"/>
  <c r="F1109" i="12" s="1"/>
  <c r="O1109" i="12"/>
  <c r="N1109" i="12"/>
  <c r="J1109" i="12"/>
  <c r="D1109" i="12"/>
  <c r="C1109" i="12"/>
  <c r="B1109" i="12"/>
  <c r="E1109" i="12" s="1"/>
  <c r="A1109" i="12"/>
  <c r="BF1109" i="12" s="1"/>
  <c r="EB1108" i="12"/>
  <c r="EE1108" i="12" s="1"/>
  <c r="EH1108" i="12" s="1"/>
  <c r="EK1108" i="12" s="1"/>
  <c r="EN1108" i="12" s="1"/>
  <c r="EQ1108" i="12" s="1"/>
  <c r="ET1108" i="12" s="1"/>
  <c r="EW1108" i="12" s="1"/>
  <c r="EZ1108" i="12" s="1"/>
  <c r="FC1108" i="12" s="1"/>
  <c r="EA1108" i="12"/>
  <c r="ED1108" i="12" s="1"/>
  <c r="EG1108" i="12" s="1"/>
  <c r="EJ1108" i="12" s="1"/>
  <c r="EM1108" i="12" s="1"/>
  <c r="EP1108" i="12" s="1"/>
  <c r="ES1108" i="12" s="1"/>
  <c r="EV1108" i="12" s="1"/>
  <c r="EY1108" i="12" s="1"/>
  <c r="FB1108" i="12" s="1"/>
  <c r="DZ1108" i="12"/>
  <c r="EC1108" i="12" s="1"/>
  <c r="EF1108" i="12" s="1"/>
  <c r="EI1108" i="12" s="1"/>
  <c r="EL1108" i="12" s="1"/>
  <c r="EO1108" i="12" s="1"/>
  <c r="ER1108" i="12" s="1"/>
  <c r="EU1108" i="12" s="1"/>
  <c r="EX1108" i="12" s="1"/>
  <c r="FA1108" i="12" s="1"/>
  <c r="FD1108" i="12" s="1"/>
  <c r="DY1108" i="12"/>
  <c r="P1108" i="12"/>
  <c r="F1108" i="12" s="1"/>
  <c r="O1108" i="12"/>
  <c r="N1108" i="12"/>
  <c r="D1108" i="12"/>
  <c r="C1108" i="12"/>
  <c r="B1108" i="12"/>
  <c r="A1108" i="12"/>
  <c r="BE1108" i="12" s="1"/>
  <c r="EC1107" i="12"/>
  <c r="EF1107" i="12" s="1"/>
  <c r="EI1107" i="12" s="1"/>
  <c r="EL1107" i="12" s="1"/>
  <c r="EO1107" i="12" s="1"/>
  <c r="ER1107" i="12" s="1"/>
  <c r="EU1107" i="12" s="1"/>
  <c r="EX1107" i="12" s="1"/>
  <c r="FA1107" i="12" s="1"/>
  <c r="FD1107" i="12" s="1"/>
  <c r="EB1107" i="12"/>
  <c r="EE1107" i="12" s="1"/>
  <c r="EH1107" i="12" s="1"/>
  <c r="EK1107" i="12" s="1"/>
  <c r="EN1107" i="12" s="1"/>
  <c r="EQ1107" i="12" s="1"/>
  <c r="ET1107" i="12" s="1"/>
  <c r="EW1107" i="12" s="1"/>
  <c r="EZ1107" i="12" s="1"/>
  <c r="FC1107" i="12" s="1"/>
  <c r="EA1107" i="12"/>
  <c r="ED1107" i="12" s="1"/>
  <c r="EG1107" i="12" s="1"/>
  <c r="EJ1107" i="12" s="1"/>
  <c r="EM1107" i="12" s="1"/>
  <c r="EP1107" i="12" s="1"/>
  <c r="ES1107" i="12" s="1"/>
  <c r="EV1107" i="12" s="1"/>
  <c r="EY1107" i="12" s="1"/>
  <c r="FB1107" i="12" s="1"/>
  <c r="DZ1107" i="12"/>
  <c r="DY1107" i="12"/>
  <c r="BF1107" i="12"/>
  <c r="AK1107" i="12"/>
  <c r="P1107" i="12"/>
  <c r="G1107" i="12" s="1"/>
  <c r="O1107" i="12"/>
  <c r="N1107" i="12"/>
  <c r="E1107" i="12"/>
  <c r="D1107" i="12"/>
  <c r="C1107" i="12"/>
  <c r="B1107" i="12"/>
  <c r="A1107" i="12"/>
  <c r="BE1107" i="12" s="1"/>
  <c r="EB1106" i="12"/>
  <c r="EE1106" i="12" s="1"/>
  <c r="EH1106" i="12" s="1"/>
  <c r="EK1106" i="12" s="1"/>
  <c r="EN1106" i="12" s="1"/>
  <c r="EQ1106" i="12" s="1"/>
  <c r="ET1106" i="12" s="1"/>
  <c r="EW1106" i="12" s="1"/>
  <c r="EZ1106" i="12" s="1"/>
  <c r="FC1106" i="12" s="1"/>
  <c r="EA1106" i="12"/>
  <c r="ED1106" i="12" s="1"/>
  <c r="EG1106" i="12" s="1"/>
  <c r="EJ1106" i="12" s="1"/>
  <c r="EM1106" i="12" s="1"/>
  <c r="EP1106" i="12" s="1"/>
  <c r="ES1106" i="12" s="1"/>
  <c r="EV1106" i="12" s="1"/>
  <c r="EY1106" i="12" s="1"/>
  <c r="FB1106" i="12" s="1"/>
  <c r="DZ1106" i="12"/>
  <c r="EC1106" i="12" s="1"/>
  <c r="EF1106" i="12" s="1"/>
  <c r="EI1106" i="12" s="1"/>
  <c r="EL1106" i="12" s="1"/>
  <c r="EO1106" i="12" s="1"/>
  <c r="ER1106" i="12" s="1"/>
  <c r="EU1106" i="12" s="1"/>
  <c r="EX1106" i="12" s="1"/>
  <c r="FA1106" i="12" s="1"/>
  <c r="FD1106" i="12" s="1"/>
  <c r="DY1106" i="12"/>
  <c r="P1106" i="12"/>
  <c r="Q1106" i="12" s="1"/>
  <c r="O1106" i="12"/>
  <c r="N1106" i="12"/>
  <c r="G1106" i="12"/>
  <c r="F1106" i="12"/>
  <c r="E1106" i="12"/>
  <c r="D1106" i="12"/>
  <c r="C1106" i="12"/>
  <c r="B1106" i="12"/>
  <c r="A1106" i="12"/>
  <c r="BC1106" i="12" s="1"/>
  <c r="EA1105" i="12"/>
  <c r="ED1105" i="12" s="1"/>
  <c r="EG1105" i="12" s="1"/>
  <c r="EJ1105" i="12" s="1"/>
  <c r="EM1105" i="12" s="1"/>
  <c r="EP1105" i="12" s="1"/>
  <c r="ES1105" i="12" s="1"/>
  <c r="EV1105" i="12" s="1"/>
  <c r="EY1105" i="12" s="1"/>
  <c r="FB1105" i="12" s="1"/>
  <c r="DZ1105" i="12"/>
  <c r="EC1105" i="12" s="1"/>
  <c r="EF1105" i="12" s="1"/>
  <c r="EI1105" i="12" s="1"/>
  <c r="EL1105" i="12" s="1"/>
  <c r="EO1105" i="12" s="1"/>
  <c r="ER1105" i="12" s="1"/>
  <c r="EU1105" i="12" s="1"/>
  <c r="EX1105" i="12" s="1"/>
  <c r="FA1105" i="12" s="1"/>
  <c r="FD1105" i="12" s="1"/>
  <c r="DY1105" i="12"/>
  <c r="EB1105" i="12" s="1"/>
  <c r="EE1105" i="12" s="1"/>
  <c r="EH1105" i="12" s="1"/>
  <c r="EK1105" i="12" s="1"/>
  <c r="EN1105" i="12" s="1"/>
  <c r="EQ1105" i="12" s="1"/>
  <c r="ET1105" i="12" s="1"/>
  <c r="EW1105" i="12" s="1"/>
  <c r="EZ1105" i="12" s="1"/>
  <c r="FC1105" i="12" s="1"/>
  <c r="BE1105" i="12"/>
  <c r="BA1105" i="12"/>
  <c r="AZ1105" i="12"/>
  <c r="AV1105" i="12"/>
  <c r="AU1105" i="12"/>
  <c r="AQ1105" i="12"/>
  <c r="AO1105" i="12"/>
  <c r="AK1105" i="12"/>
  <c r="AJ1105" i="12"/>
  <c r="AF1105" i="12"/>
  <c r="AE1105" i="12"/>
  <c r="AA1105" i="12"/>
  <c r="Y1105" i="12"/>
  <c r="P1105" i="12"/>
  <c r="O1105" i="12"/>
  <c r="N1105" i="12"/>
  <c r="D1105" i="12"/>
  <c r="C1105" i="12"/>
  <c r="B1105" i="12"/>
  <c r="E1105" i="12" s="1"/>
  <c r="A1105" i="12"/>
  <c r="BF1105" i="12" s="1"/>
  <c r="EB1104" i="12"/>
  <c r="EE1104" i="12" s="1"/>
  <c r="EH1104" i="12" s="1"/>
  <c r="EK1104" i="12" s="1"/>
  <c r="EN1104" i="12" s="1"/>
  <c r="EQ1104" i="12" s="1"/>
  <c r="ET1104" i="12" s="1"/>
  <c r="EW1104" i="12" s="1"/>
  <c r="EZ1104" i="12" s="1"/>
  <c r="FC1104" i="12" s="1"/>
  <c r="EA1104" i="12"/>
  <c r="ED1104" i="12" s="1"/>
  <c r="EG1104" i="12" s="1"/>
  <c r="EJ1104" i="12" s="1"/>
  <c r="EM1104" i="12" s="1"/>
  <c r="EP1104" i="12" s="1"/>
  <c r="ES1104" i="12" s="1"/>
  <c r="EV1104" i="12" s="1"/>
  <c r="EY1104" i="12" s="1"/>
  <c r="FB1104" i="12" s="1"/>
  <c r="DZ1104" i="12"/>
  <c r="EC1104" i="12" s="1"/>
  <c r="EF1104" i="12" s="1"/>
  <c r="EI1104" i="12" s="1"/>
  <c r="EL1104" i="12" s="1"/>
  <c r="EO1104" i="12" s="1"/>
  <c r="ER1104" i="12" s="1"/>
  <c r="EU1104" i="12" s="1"/>
  <c r="EX1104" i="12" s="1"/>
  <c r="FA1104" i="12" s="1"/>
  <c r="FD1104" i="12" s="1"/>
  <c r="DY1104" i="12"/>
  <c r="DQ1104" i="12"/>
  <c r="Z1106" i="12" l="1"/>
  <c r="AU1106" i="12"/>
  <c r="J1108" i="12"/>
  <c r="Z1108" i="12"/>
  <c r="AV1108" i="12"/>
  <c r="G1109" i="12"/>
  <c r="G1112" i="12"/>
  <c r="J1117" i="12"/>
  <c r="AB1117" i="12"/>
  <c r="AM1117" i="12"/>
  <c r="AR1117" i="12"/>
  <c r="AW1117" i="12"/>
  <c r="BC1117" i="12"/>
  <c r="G1118" i="12"/>
  <c r="W1124" i="12"/>
  <c r="X1125" i="12"/>
  <c r="F1126" i="12"/>
  <c r="AC1126" i="12"/>
  <c r="AK1126" i="12"/>
  <c r="AS1126" i="12"/>
  <c r="BA1126" i="12"/>
  <c r="AZ1106" i="12"/>
  <c r="AA1110" i="12"/>
  <c r="AL1110" i="12"/>
  <c r="K1112" i="12"/>
  <c r="J1113" i="12"/>
  <c r="AB1113" i="12"/>
  <c r="AG1113" i="12"/>
  <c r="AR1113" i="12"/>
  <c r="AW1113" i="12"/>
  <c r="BC1113" i="12"/>
  <c r="K1114" i="12"/>
  <c r="Q1114" i="12"/>
  <c r="AK1116" i="12"/>
  <c r="BA1116" i="12"/>
  <c r="AN1117" i="12"/>
  <c r="K1118" i="12"/>
  <c r="AI1124" i="12"/>
  <c r="AB1125" i="12"/>
  <c r="J1126" i="12"/>
  <c r="AM1126" i="12"/>
  <c r="J1105" i="12"/>
  <c r="W1105" i="12"/>
  <c r="AB1105" i="12"/>
  <c r="AG1105" i="12"/>
  <c r="AM1105" i="12"/>
  <c r="AR1105" i="12"/>
  <c r="AW1105" i="12"/>
  <c r="BC1105" i="12"/>
  <c r="J1107" i="12"/>
  <c r="AD1110" i="12"/>
  <c r="AN1110" i="12"/>
  <c r="AY1110" i="12"/>
  <c r="X1113" i="12"/>
  <c r="AC1113" i="12"/>
  <c r="AI1113" i="12"/>
  <c r="AN1113" i="12"/>
  <c r="AS1113" i="12"/>
  <c r="AY1113" i="12"/>
  <c r="BD1113" i="12"/>
  <c r="K1115" i="12"/>
  <c r="Q1115" i="12"/>
  <c r="BB1115" i="12"/>
  <c r="J1116" i="12"/>
  <c r="Y1116" i="12"/>
  <c r="AO1116" i="12"/>
  <c r="BE1116" i="12"/>
  <c r="Y1117" i="12"/>
  <c r="AE1117" i="12"/>
  <c r="AJ1117" i="12"/>
  <c r="AO1117" i="12"/>
  <c r="AU1117" i="12"/>
  <c r="AZ1117" i="12"/>
  <c r="BE1117" i="12"/>
  <c r="AT1120" i="12"/>
  <c r="J1121" i="12"/>
  <c r="W1121" i="12"/>
  <c r="AB1121" i="12"/>
  <c r="AG1121" i="12"/>
  <c r="AM1121" i="12"/>
  <c r="AR1121" i="12"/>
  <c r="AW1121" i="12"/>
  <c r="BC1121" i="12"/>
  <c r="X1122" i="12"/>
  <c r="AF1122" i="12"/>
  <c r="AN1122" i="12"/>
  <c r="AV1122" i="12"/>
  <c r="F1123" i="12"/>
  <c r="W1123" i="12"/>
  <c r="AM1123" i="12"/>
  <c r="BC1123" i="12"/>
  <c r="Y1124" i="12"/>
  <c r="AE1124" i="12"/>
  <c r="AJ1124" i="12"/>
  <c r="AO1124" i="12"/>
  <c r="AU1124" i="12"/>
  <c r="AZ1124" i="12"/>
  <c r="BE1124" i="12"/>
  <c r="AF1125" i="12"/>
  <c r="AV1125" i="12"/>
  <c r="Y1126" i="12"/>
  <c r="AG1126" i="12"/>
  <c r="AO1126" i="12"/>
  <c r="AW1126" i="12"/>
  <c r="BE1126" i="12"/>
  <c r="AH1127" i="12"/>
  <c r="BB1127" i="12"/>
  <c r="G1114" i="12"/>
  <c r="AL1115" i="12"/>
  <c r="W1117" i="12"/>
  <c r="AG1117" i="12"/>
  <c r="J1124" i="12"/>
  <c r="AB1124" i="12"/>
  <c r="AG1124" i="12"/>
  <c r="AM1124" i="12"/>
  <c r="AR1124" i="12"/>
  <c r="AW1124" i="12"/>
  <c r="BC1124" i="12"/>
  <c r="AN1125" i="12"/>
  <c r="BD1125" i="12"/>
  <c r="AE1106" i="12"/>
  <c r="AP1107" i="12"/>
  <c r="AF1108" i="12"/>
  <c r="BA1108" i="12"/>
  <c r="AV1110" i="12"/>
  <c r="Q1112" i="12"/>
  <c r="W1113" i="12"/>
  <c r="AM1113" i="12"/>
  <c r="AT1115" i="12"/>
  <c r="X1117" i="12"/>
  <c r="AC1117" i="12"/>
  <c r="AI1117" i="12"/>
  <c r="AS1117" i="12"/>
  <c r="BD1117" i="12"/>
  <c r="Q1118" i="12"/>
  <c r="X1124" i="12"/>
  <c r="AC1124" i="12"/>
  <c r="AN1124" i="12"/>
  <c r="AS1124" i="12"/>
  <c r="AY1124" i="12"/>
  <c r="BD1124" i="12"/>
  <c r="AR1125" i="12"/>
  <c r="W1126" i="12"/>
  <c r="AE1126" i="12"/>
  <c r="AU1126" i="12"/>
  <c r="BC1126" i="12"/>
  <c r="AJ1106" i="12"/>
  <c r="BF1106" i="12"/>
  <c r="Z1107" i="12"/>
  <c r="AU1107" i="12"/>
  <c r="AK1108" i="12"/>
  <c r="BF1108" i="12"/>
  <c r="X1105" i="12"/>
  <c r="AC1105" i="12"/>
  <c r="AI1105" i="12"/>
  <c r="AN1105" i="12"/>
  <c r="AS1105" i="12"/>
  <c r="AY1105" i="12"/>
  <c r="BD1105" i="12"/>
  <c r="K1106" i="12"/>
  <c r="AP1106" i="12"/>
  <c r="AE1107" i="12"/>
  <c r="BA1107" i="12"/>
  <c r="AP1108" i="12"/>
  <c r="Y1109" i="12"/>
  <c r="AE1109" i="12"/>
  <c r="AJ1109" i="12"/>
  <c r="AO1109" i="12"/>
  <c r="AU1109" i="12"/>
  <c r="AZ1109" i="12"/>
  <c r="BE1109" i="12"/>
  <c r="K1110" i="12"/>
  <c r="AF1110" i="12"/>
  <c r="AQ1110" i="12"/>
  <c r="AD1111" i="12"/>
  <c r="AO1111" i="12"/>
  <c r="AB1112" i="12"/>
  <c r="AL1112" i="12"/>
  <c r="Y1113" i="12"/>
  <c r="AE1113" i="12"/>
  <c r="AJ1113" i="12"/>
  <c r="AO1113" i="12"/>
  <c r="AU1113" i="12"/>
  <c r="AZ1113" i="12"/>
  <c r="BE1113" i="12"/>
  <c r="AD1115" i="12"/>
  <c r="AC1116" i="12"/>
  <c r="AS1116" i="12"/>
  <c r="AA1117" i="12"/>
  <c r="AF1117" i="12"/>
  <c r="AK1117" i="12"/>
  <c r="AQ1117" i="12"/>
  <c r="AV1117" i="12"/>
  <c r="BA1117" i="12"/>
  <c r="X1118" i="12"/>
  <c r="AF1118" i="12"/>
  <c r="AN1118" i="12"/>
  <c r="AV1118" i="12"/>
  <c r="BD1118" i="12"/>
  <c r="AD1119" i="12"/>
  <c r="AM1119" i="12"/>
  <c r="K1120" i="12"/>
  <c r="AX1120" i="12"/>
  <c r="X1121" i="12"/>
  <c r="AC1121" i="12"/>
  <c r="AI1121" i="12"/>
  <c r="AN1121" i="12"/>
  <c r="AS1121" i="12"/>
  <c r="AY1121" i="12"/>
  <c r="BD1121" i="12"/>
  <c r="AA1122" i="12"/>
  <c r="AI1122" i="12"/>
  <c r="AQ1122" i="12"/>
  <c r="AY1122" i="12"/>
  <c r="AA1123" i="12"/>
  <c r="AQ1123" i="12"/>
  <c r="AA1124" i="12"/>
  <c r="AF1124" i="12"/>
  <c r="AK1124" i="12"/>
  <c r="AQ1124" i="12"/>
  <c r="AV1124" i="12"/>
  <c r="BA1124" i="12"/>
  <c r="DY1124" i="12"/>
  <c r="DZ1124" i="12" s="1"/>
  <c r="EA1124" i="12" s="1"/>
  <c r="EB1124" i="12" s="1"/>
  <c r="EC1124" i="12" s="1"/>
  <c r="ED1124" i="12" s="1"/>
  <c r="EE1124" i="12" s="1"/>
  <c r="EF1124" i="12" s="1"/>
  <c r="EG1124" i="12" s="1"/>
  <c r="EH1124" i="12" s="1"/>
  <c r="EI1124" i="12" s="1"/>
  <c r="EJ1124" i="12" s="1"/>
  <c r="EK1124" i="12" s="1"/>
  <c r="EL1124" i="12" s="1"/>
  <c r="EM1124" i="12" s="1"/>
  <c r="EN1124" i="12" s="1"/>
  <c r="EO1124" i="12" s="1"/>
  <c r="EP1124" i="12" s="1"/>
  <c r="EQ1124" i="12" s="1"/>
  <c r="ER1124" i="12" s="1"/>
  <c r="ES1124" i="12" s="1"/>
  <c r="ET1124" i="12" s="1"/>
  <c r="EU1124" i="12" s="1"/>
  <c r="EV1124" i="12" s="1"/>
  <c r="EW1124" i="12" s="1"/>
  <c r="EX1124" i="12" s="1"/>
  <c r="EY1124" i="12" s="1"/>
  <c r="EZ1124" i="12" s="1"/>
  <c r="FA1124" i="12" s="1"/>
  <c r="FB1124" i="12" s="1"/>
  <c r="FC1124" i="12" s="1"/>
  <c r="FD1124" i="12" s="1"/>
  <c r="K1125" i="12"/>
  <c r="AJ1125" i="12"/>
  <c r="AZ1125" i="12"/>
  <c r="AA1126" i="12"/>
  <c r="AI1126" i="12"/>
  <c r="AQ1126" i="12"/>
  <c r="AY1126" i="12"/>
  <c r="AL1127" i="12"/>
  <c r="Q1113" i="12"/>
  <c r="K1113" i="12"/>
  <c r="Q1109" i="12"/>
  <c r="K1109" i="12"/>
  <c r="BE1110" i="12"/>
  <c r="BA1110" i="12"/>
  <c r="AW1110" i="12"/>
  <c r="AS1110" i="12"/>
  <c r="AO1110" i="12"/>
  <c r="AK1110" i="12"/>
  <c r="AG1110" i="12"/>
  <c r="AC1110" i="12"/>
  <c r="Y1110" i="12"/>
  <c r="J1110" i="12"/>
  <c r="BD1111" i="12"/>
  <c r="AZ1111" i="12"/>
  <c r="AV1111" i="12"/>
  <c r="AR1111" i="12"/>
  <c r="AN1111" i="12"/>
  <c r="AJ1111" i="12"/>
  <c r="AF1111" i="12"/>
  <c r="AB1111" i="12"/>
  <c r="X1111" i="12"/>
  <c r="BC1112" i="12"/>
  <c r="AY1112" i="12"/>
  <c r="AU1112" i="12"/>
  <c r="AQ1112" i="12"/>
  <c r="AM1112" i="12"/>
  <c r="AI1112" i="12"/>
  <c r="AE1112" i="12"/>
  <c r="AA1112" i="12"/>
  <c r="W1112" i="12"/>
  <c r="BD1119" i="12"/>
  <c r="AZ1119" i="12"/>
  <c r="AV1119" i="12"/>
  <c r="AR1119" i="12"/>
  <c r="AN1119" i="12"/>
  <c r="AJ1119" i="12"/>
  <c r="AF1119" i="12"/>
  <c r="AB1119" i="12"/>
  <c r="X1119" i="12"/>
  <c r="BE1119" i="12"/>
  <c r="AW1119" i="12"/>
  <c r="AS1119" i="12"/>
  <c r="AK1119" i="12"/>
  <c r="AG1119" i="12"/>
  <c r="Y1119" i="12"/>
  <c r="BA1119" i="12"/>
  <c r="AO1119" i="12"/>
  <c r="AC1119" i="12"/>
  <c r="J1119" i="12"/>
  <c r="F1120" i="12"/>
  <c r="G1120" i="12"/>
  <c r="Q1121" i="12"/>
  <c r="K1121" i="12"/>
  <c r="F1121" i="12"/>
  <c r="G1121" i="12"/>
  <c r="BC1127" i="12"/>
  <c r="AY1127" i="12"/>
  <c r="AU1127" i="12"/>
  <c r="AQ1127" i="12"/>
  <c r="AM1127" i="12"/>
  <c r="AI1127" i="12"/>
  <c r="AE1127" i="12"/>
  <c r="AA1127" i="12"/>
  <c r="W1127" i="12"/>
  <c r="BD1127" i="12"/>
  <c r="AZ1127" i="12"/>
  <c r="AV1127" i="12"/>
  <c r="AR1127" i="12"/>
  <c r="AN1127" i="12"/>
  <c r="AJ1127" i="12"/>
  <c r="AF1127" i="12"/>
  <c r="AB1127" i="12"/>
  <c r="X1127" i="12"/>
  <c r="BE1127" i="12"/>
  <c r="BA1127" i="12"/>
  <c r="AW1127" i="12"/>
  <c r="AS1127" i="12"/>
  <c r="AO1127" i="12"/>
  <c r="AK1127" i="12"/>
  <c r="AG1127" i="12"/>
  <c r="AC1127" i="12"/>
  <c r="Y1127" i="12"/>
  <c r="J1127" i="12"/>
  <c r="X1106" i="12"/>
  <c r="AD1106" i="12"/>
  <c r="AI1106" i="12"/>
  <c r="AN1106" i="12"/>
  <c r="AT1106" i="12"/>
  <c r="AY1106" i="12"/>
  <c r="BD1106" i="12"/>
  <c r="F1107" i="12"/>
  <c r="Y1107" i="12"/>
  <c r="AD1107" i="12"/>
  <c r="AI1107" i="12"/>
  <c r="AO1107" i="12"/>
  <c r="AT1107" i="12"/>
  <c r="AY1107" i="12"/>
  <c r="G1108" i="12"/>
  <c r="Y1108" i="12"/>
  <c r="AD1108" i="12"/>
  <c r="AJ1108" i="12"/>
  <c r="AO1108" i="12"/>
  <c r="AT1108" i="12"/>
  <c r="AZ1108" i="12"/>
  <c r="W1110" i="12"/>
  <c r="AB1110" i="12"/>
  <c r="AH1110" i="12"/>
  <c r="AM1110" i="12"/>
  <c r="AR1110" i="12"/>
  <c r="AX1110" i="12"/>
  <c r="BC1110" i="12"/>
  <c r="W1111" i="12"/>
  <c r="AC1111" i="12"/>
  <c r="AH1111" i="12"/>
  <c r="AM1111" i="12"/>
  <c r="AS1111" i="12"/>
  <c r="AX1111" i="12"/>
  <c r="BC1111" i="12"/>
  <c r="X1112" i="12"/>
  <c r="AC1112" i="12"/>
  <c r="AH1112" i="12"/>
  <c r="AN1112" i="12"/>
  <c r="AS1112" i="12"/>
  <c r="AX1112" i="12"/>
  <c r="BD1112" i="12"/>
  <c r="F1113" i="12"/>
  <c r="AA1114" i="12"/>
  <c r="AF1114" i="12"/>
  <c r="AM1114" i="12"/>
  <c r="AU1114" i="12"/>
  <c r="AA1115" i="12"/>
  <c r="AI1115" i="12"/>
  <c r="AQ1115" i="12"/>
  <c r="AY1115" i="12"/>
  <c r="K1116" i="12"/>
  <c r="AD1116" i="12"/>
  <c r="AL1116" i="12"/>
  <c r="AT1116" i="12"/>
  <c r="Z1119" i="12"/>
  <c r="AH1119" i="12"/>
  <c r="AP1119" i="12"/>
  <c r="AX1119" i="12"/>
  <c r="BF1119" i="12"/>
  <c r="J1120" i="12"/>
  <c r="AC1120" i="12"/>
  <c r="AK1120" i="12"/>
  <c r="AS1120" i="12"/>
  <c r="AD1127" i="12"/>
  <c r="AT1127" i="12"/>
  <c r="BE1114" i="12"/>
  <c r="BA1114" i="12"/>
  <c r="AW1114" i="12"/>
  <c r="AS1114" i="12"/>
  <c r="AO1114" i="12"/>
  <c r="AK1114" i="12"/>
  <c r="AG1114" i="12"/>
  <c r="AC1114" i="12"/>
  <c r="Y1114" i="12"/>
  <c r="J1114" i="12"/>
  <c r="BF1114" i="12"/>
  <c r="AX1114" i="12"/>
  <c r="AT1114" i="12"/>
  <c r="AL1114" i="12"/>
  <c r="BB1114" i="12"/>
  <c r="AP1114" i="12"/>
  <c r="Q1124" i="12"/>
  <c r="K1124" i="12"/>
  <c r="F1124" i="12"/>
  <c r="G1124" i="12"/>
  <c r="Q1105" i="12"/>
  <c r="K1105" i="12"/>
  <c r="BD1107" i="12"/>
  <c r="AZ1107" i="12"/>
  <c r="AV1107" i="12"/>
  <c r="AR1107" i="12"/>
  <c r="AN1107" i="12"/>
  <c r="AJ1107" i="12"/>
  <c r="AF1107" i="12"/>
  <c r="AB1107" i="12"/>
  <c r="X1107" i="12"/>
  <c r="BC1108" i="12"/>
  <c r="AY1108" i="12"/>
  <c r="AU1108" i="12"/>
  <c r="AQ1108" i="12"/>
  <c r="AM1108" i="12"/>
  <c r="AI1108" i="12"/>
  <c r="AE1108" i="12"/>
  <c r="AA1108" i="12"/>
  <c r="W1108" i="12"/>
  <c r="F1116" i="12"/>
  <c r="G1116" i="12"/>
  <c r="BC1120" i="12"/>
  <c r="AY1120" i="12"/>
  <c r="AU1120" i="12"/>
  <c r="AQ1120" i="12"/>
  <c r="AM1120" i="12"/>
  <c r="AI1120" i="12"/>
  <c r="AE1120" i="12"/>
  <c r="AA1120" i="12"/>
  <c r="W1120" i="12"/>
  <c r="BD1120" i="12"/>
  <c r="AZ1120" i="12"/>
  <c r="AR1120" i="12"/>
  <c r="AN1120" i="12"/>
  <c r="AF1120" i="12"/>
  <c r="AB1120" i="12"/>
  <c r="AV1120" i="12"/>
  <c r="AJ1120" i="12"/>
  <c r="X1120" i="12"/>
  <c r="W1114" i="12"/>
  <c r="AH1114" i="12"/>
  <c r="BD1114" i="12"/>
  <c r="AM1106" i="12"/>
  <c r="W1107" i="12"/>
  <c r="AC1107" i="12"/>
  <c r="AH1107" i="12"/>
  <c r="AS1107" i="12"/>
  <c r="AX1107" i="12"/>
  <c r="BC1107" i="12"/>
  <c r="X1108" i="12"/>
  <c r="AN1108" i="12"/>
  <c r="AX1108" i="12"/>
  <c r="AE1114" i="12"/>
  <c r="AZ1114" i="12"/>
  <c r="Z1115" i="12"/>
  <c r="Z1120" i="12"/>
  <c r="AH1120" i="12"/>
  <c r="AP1120" i="12"/>
  <c r="BF1120" i="12"/>
  <c r="Q1117" i="12"/>
  <c r="K1117" i="12"/>
  <c r="F1117" i="12"/>
  <c r="BE1106" i="12"/>
  <c r="BA1106" i="12"/>
  <c r="AW1106" i="12"/>
  <c r="AS1106" i="12"/>
  <c r="AO1106" i="12"/>
  <c r="AK1106" i="12"/>
  <c r="AG1106" i="12"/>
  <c r="AC1106" i="12"/>
  <c r="Y1106" i="12"/>
  <c r="J1106" i="12"/>
  <c r="BD1115" i="12"/>
  <c r="AZ1115" i="12"/>
  <c r="AV1115" i="12"/>
  <c r="AR1115" i="12"/>
  <c r="AN1115" i="12"/>
  <c r="AJ1115" i="12"/>
  <c r="AF1115" i="12"/>
  <c r="AB1115" i="12"/>
  <c r="X1115" i="12"/>
  <c r="BE1115" i="12"/>
  <c r="AW1115" i="12"/>
  <c r="AS1115" i="12"/>
  <c r="AK1115" i="12"/>
  <c r="AG1115" i="12"/>
  <c r="Y1115" i="12"/>
  <c r="BA1115" i="12"/>
  <c r="AO1115" i="12"/>
  <c r="AC1115" i="12"/>
  <c r="J1115" i="12"/>
  <c r="BC1116" i="12"/>
  <c r="AY1116" i="12"/>
  <c r="AU1116" i="12"/>
  <c r="AQ1116" i="12"/>
  <c r="AM1116" i="12"/>
  <c r="AI1116" i="12"/>
  <c r="AE1116" i="12"/>
  <c r="AA1116" i="12"/>
  <c r="W1116" i="12"/>
  <c r="AZ1116" i="12"/>
  <c r="AV1116" i="12"/>
  <c r="AN1116" i="12"/>
  <c r="AJ1116" i="12"/>
  <c r="AB1116" i="12"/>
  <c r="X1116" i="12"/>
  <c r="BD1116" i="12"/>
  <c r="AR1116" i="12"/>
  <c r="AF1116" i="12"/>
  <c r="G1113" i="12"/>
  <c r="AB1114" i="12"/>
  <c r="AN1114" i="12"/>
  <c r="AV1114" i="12"/>
  <c r="G1105" i="12"/>
  <c r="W1106" i="12"/>
  <c r="AB1106" i="12"/>
  <c r="AH1106" i="12"/>
  <c r="AR1106" i="12"/>
  <c r="AX1106" i="12"/>
  <c r="AM1107" i="12"/>
  <c r="AC1108" i="12"/>
  <c r="AH1108" i="12"/>
  <c r="AS1108" i="12"/>
  <c r="BD1108" i="12"/>
  <c r="Z1114" i="12"/>
  <c r="AJ1114" i="12"/>
  <c r="AR1114" i="12"/>
  <c r="AH1115" i="12"/>
  <c r="AP1115" i="12"/>
  <c r="BF1115" i="12"/>
  <c r="F1105" i="12"/>
  <c r="AA1106" i="12"/>
  <c r="AF1106" i="12"/>
  <c r="AL1106" i="12"/>
  <c r="AQ1106" i="12"/>
  <c r="AV1106" i="12"/>
  <c r="BB1106" i="12"/>
  <c r="K1107" i="12"/>
  <c r="Q1107" i="12"/>
  <c r="AA1107" i="12"/>
  <c r="AG1107" i="12"/>
  <c r="AL1107" i="12"/>
  <c r="AQ1107" i="12"/>
  <c r="AW1107" i="12"/>
  <c r="BB1107" i="12"/>
  <c r="K1108" i="12"/>
  <c r="Q1108" i="12"/>
  <c r="AB1108" i="12"/>
  <c r="AG1108" i="12"/>
  <c r="AL1108" i="12"/>
  <c r="AR1108" i="12"/>
  <c r="AW1108" i="12"/>
  <c r="BB1108" i="12"/>
  <c r="Z1110" i="12"/>
  <c r="AE1110" i="12"/>
  <c r="AJ1110" i="12"/>
  <c r="AP1110" i="12"/>
  <c r="AU1110" i="12"/>
  <c r="AZ1110" i="12"/>
  <c r="BF1110" i="12"/>
  <c r="J1111" i="12"/>
  <c r="Z1111" i="12"/>
  <c r="AE1111" i="12"/>
  <c r="AK1111" i="12"/>
  <c r="AP1111" i="12"/>
  <c r="AU1111" i="12"/>
  <c r="BA1111" i="12"/>
  <c r="BF1111" i="12"/>
  <c r="J1112" i="12"/>
  <c r="Z1112" i="12"/>
  <c r="AF1112" i="12"/>
  <c r="AK1112" i="12"/>
  <c r="AP1112" i="12"/>
  <c r="AV1112" i="12"/>
  <c r="BA1112" i="12"/>
  <c r="BF1112" i="12"/>
  <c r="X1114" i="12"/>
  <c r="AD1114" i="12"/>
  <c r="AI1114" i="12"/>
  <c r="AQ1114" i="12"/>
  <c r="AY1114" i="12"/>
  <c r="W1115" i="12"/>
  <c r="AE1115" i="12"/>
  <c r="AM1115" i="12"/>
  <c r="AU1115" i="12"/>
  <c r="BC1115" i="12"/>
  <c r="Z1116" i="12"/>
  <c r="AH1116" i="12"/>
  <c r="AP1116" i="12"/>
  <c r="AX1116" i="12"/>
  <c r="BF1116" i="12"/>
  <c r="Y1120" i="12"/>
  <c r="AG1120" i="12"/>
  <c r="AO1120" i="12"/>
  <c r="AW1120" i="12"/>
  <c r="BE1120" i="12"/>
  <c r="BC1122" i="12"/>
  <c r="K1123" i="12"/>
  <c r="Q1123" i="12"/>
  <c r="Z1123" i="12"/>
  <c r="AD1123" i="12"/>
  <c r="AH1123" i="12"/>
  <c r="AL1123" i="12"/>
  <c r="AP1123" i="12"/>
  <c r="AT1123" i="12"/>
  <c r="AX1123" i="12"/>
  <c r="BB1123" i="12"/>
  <c r="BF1123" i="12"/>
  <c r="W1125" i="12"/>
  <c r="AA1125" i="12"/>
  <c r="AE1125" i="12"/>
  <c r="AI1125" i="12"/>
  <c r="AM1125" i="12"/>
  <c r="AQ1125" i="12"/>
  <c r="AU1125" i="12"/>
  <c r="AY1125" i="12"/>
  <c r="BC1125" i="12"/>
  <c r="K1126" i="12"/>
  <c r="Q1126" i="12"/>
  <c r="Z1126" i="12"/>
  <c r="AD1126" i="12"/>
  <c r="AH1126" i="12"/>
  <c r="AL1126" i="12"/>
  <c r="AP1126" i="12"/>
  <c r="AT1126" i="12"/>
  <c r="AX1126" i="12"/>
  <c r="BB1126" i="12"/>
  <c r="BF1126" i="12"/>
  <c r="Z1118" i="12"/>
  <c r="AP1118" i="12"/>
  <c r="BF1118" i="12"/>
  <c r="Z1122" i="12"/>
  <c r="AL1122" i="12"/>
  <c r="BB1122" i="12"/>
  <c r="J1123" i="12"/>
  <c r="Y1123" i="12"/>
  <c r="AG1123" i="12"/>
  <c r="AS1123" i="12"/>
  <c r="BA1123" i="12"/>
  <c r="Z1125" i="12"/>
  <c r="AH1125" i="12"/>
  <c r="AL1125" i="12"/>
  <c r="AP1125" i="12"/>
  <c r="AX1125" i="12"/>
  <c r="BB1125" i="12"/>
  <c r="BF1125" i="12"/>
  <c r="AD1118" i="12"/>
  <c r="AH1118" i="12"/>
  <c r="AL1118" i="12"/>
  <c r="AT1118" i="12"/>
  <c r="AX1118" i="12"/>
  <c r="BB1118" i="12"/>
  <c r="AD1122" i="12"/>
  <c r="AH1122" i="12"/>
  <c r="AP1122" i="12"/>
  <c r="AT1122" i="12"/>
  <c r="AX1122" i="12"/>
  <c r="BF1122" i="12"/>
  <c r="AC1123" i="12"/>
  <c r="AK1123" i="12"/>
  <c r="AO1123" i="12"/>
  <c r="AW1123" i="12"/>
  <c r="BE1123" i="12"/>
  <c r="AD1125" i="12"/>
  <c r="AT1125" i="12"/>
  <c r="Z1105" i="12"/>
  <c r="AD1105" i="12"/>
  <c r="AH1105" i="12"/>
  <c r="AL1105" i="12"/>
  <c r="AP1105" i="12"/>
  <c r="AT1105" i="12"/>
  <c r="AX1105" i="12"/>
  <c r="BB1105" i="12"/>
  <c r="Z1109" i="12"/>
  <c r="AD1109" i="12"/>
  <c r="AH1109" i="12"/>
  <c r="AL1109" i="12"/>
  <c r="AP1109" i="12"/>
  <c r="AT1109" i="12"/>
  <c r="AX1109" i="12"/>
  <c r="BB1109" i="12"/>
  <c r="Z1113" i="12"/>
  <c r="AD1113" i="12"/>
  <c r="AH1113" i="12"/>
  <c r="AL1113" i="12"/>
  <c r="AP1113" i="12"/>
  <c r="AT1113" i="12"/>
  <c r="AX1113" i="12"/>
  <c r="BB1113" i="12"/>
  <c r="Z1117" i="12"/>
  <c r="AD1117" i="12"/>
  <c r="AH1117" i="12"/>
  <c r="AL1117" i="12"/>
  <c r="AP1117" i="12"/>
  <c r="AT1117" i="12"/>
  <c r="AX1117" i="12"/>
  <c r="BB1117" i="12"/>
  <c r="J1118" i="12"/>
  <c r="Y1118" i="12"/>
  <c r="AC1118" i="12"/>
  <c r="AG1118" i="12"/>
  <c r="AK1118" i="12"/>
  <c r="AO1118" i="12"/>
  <c r="AS1118" i="12"/>
  <c r="AW1118" i="12"/>
  <c r="BA1118" i="12"/>
  <c r="Z1121" i="12"/>
  <c r="AD1121" i="12"/>
  <c r="AH1121" i="12"/>
  <c r="AL1121" i="12"/>
  <c r="AP1121" i="12"/>
  <c r="AT1121" i="12"/>
  <c r="AX1121" i="12"/>
  <c r="BB1121" i="12"/>
  <c r="J1122" i="12"/>
  <c r="Y1122" i="12"/>
  <c r="AC1122" i="12"/>
  <c r="AG1122" i="12"/>
  <c r="AK1122" i="12"/>
  <c r="AO1122" i="12"/>
  <c r="AS1122" i="12"/>
  <c r="AW1122" i="12"/>
  <c r="BA1122" i="12"/>
  <c r="X1123" i="12"/>
  <c r="AB1123" i="12"/>
  <c r="AF1123" i="12"/>
  <c r="AJ1123" i="12"/>
  <c r="AN1123" i="12"/>
  <c r="AR1123" i="12"/>
  <c r="AV1123" i="12"/>
  <c r="AZ1123" i="12"/>
  <c r="Z1124" i="12"/>
  <c r="AD1124" i="12"/>
  <c r="AH1124" i="12"/>
  <c r="AL1124" i="12"/>
  <c r="AP1124" i="12"/>
  <c r="AT1124" i="12"/>
  <c r="AX1124" i="12"/>
  <c r="BB1124" i="12"/>
  <c r="J1125" i="12"/>
  <c r="Y1125" i="12"/>
  <c r="AC1125" i="12"/>
  <c r="AG1125" i="12"/>
  <c r="AK1125" i="12"/>
  <c r="AO1125" i="12"/>
  <c r="AS1125" i="12"/>
  <c r="AW1125" i="12"/>
  <c r="BA1125" i="12"/>
  <c r="X1126" i="12"/>
  <c r="AB1126" i="12"/>
  <c r="AF1126" i="12"/>
  <c r="AJ1126" i="12"/>
  <c r="AN1126" i="12"/>
  <c r="AR1126" i="12"/>
  <c r="AV1126" i="12"/>
  <c r="AZ1126" i="12"/>
  <c r="P1104" i="12"/>
  <c r="G1104" i="12" s="1"/>
  <c r="O1104" i="12"/>
  <c r="N1104" i="12"/>
  <c r="F1104" i="12"/>
  <c r="D1104" i="12"/>
  <c r="C1104" i="12"/>
  <c r="B1104" i="12"/>
  <c r="E1104" i="12" s="1"/>
  <c r="A1104" i="12"/>
  <c r="BC1104" i="12" s="1"/>
  <c r="EA1103" i="12"/>
  <c r="ED1103" i="12" s="1"/>
  <c r="EG1103" i="12" s="1"/>
  <c r="EJ1103" i="12" s="1"/>
  <c r="EM1103" i="12" s="1"/>
  <c r="EP1103" i="12" s="1"/>
  <c r="ES1103" i="12" s="1"/>
  <c r="EV1103" i="12" s="1"/>
  <c r="EY1103" i="12" s="1"/>
  <c r="FB1103" i="12" s="1"/>
  <c r="DZ1103" i="12"/>
  <c r="EC1103" i="12" s="1"/>
  <c r="EF1103" i="12" s="1"/>
  <c r="EI1103" i="12" s="1"/>
  <c r="EL1103" i="12" s="1"/>
  <c r="EO1103" i="12" s="1"/>
  <c r="ER1103" i="12" s="1"/>
  <c r="EU1103" i="12" s="1"/>
  <c r="EX1103" i="12" s="1"/>
  <c r="FA1103" i="12" s="1"/>
  <c r="FD1103" i="12" s="1"/>
  <c r="DY1103" i="12"/>
  <c r="EB1103" i="12" s="1"/>
  <c r="EE1103" i="12" s="1"/>
  <c r="EH1103" i="12" s="1"/>
  <c r="EK1103" i="12" s="1"/>
  <c r="EN1103" i="12" s="1"/>
  <c r="EQ1103" i="12" s="1"/>
  <c r="ET1103" i="12" s="1"/>
  <c r="EW1103" i="12" s="1"/>
  <c r="EZ1103" i="12" s="1"/>
  <c r="FC1103" i="12" s="1"/>
  <c r="BD1103" i="12"/>
  <c r="BC1103" i="12"/>
  <c r="AY1103" i="12"/>
  <c r="AW1103" i="12"/>
  <c r="AS1103" i="12"/>
  <c r="AR1103" i="12"/>
  <c r="AN1103" i="12"/>
  <c r="AM1103" i="12"/>
  <c r="AI1103" i="12"/>
  <c r="AG1103" i="12"/>
  <c r="AC1103" i="12"/>
  <c r="AB1103" i="12"/>
  <c r="X1103" i="12"/>
  <c r="W1103" i="12"/>
  <c r="P1103" i="12"/>
  <c r="G1103" i="12" s="1"/>
  <c r="O1103" i="12"/>
  <c r="N1103" i="12"/>
  <c r="J1103" i="12"/>
  <c r="F1103" i="12"/>
  <c r="D1103" i="12"/>
  <c r="C1103" i="12"/>
  <c r="B1103" i="12"/>
  <c r="E1103" i="12" s="1"/>
  <c r="A1103" i="12"/>
  <c r="BF1103" i="12" s="1"/>
  <c r="EB1102" i="12"/>
  <c r="EE1102" i="12" s="1"/>
  <c r="EH1102" i="12" s="1"/>
  <c r="EK1102" i="12" s="1"/>
  <c r="EN1102" i="12" s="1"/>
  <c r="EQ1102" i="12" s="1"/>
  <c r="ET1102" i="12" s="1"/>
  <c r="EW1102" i="12" s="1"/>
  <c r="EZ1102" i="12" s="1"/>
  <c r="FC1102" i="12" s="1"/>
  <c r="EA1102" i="12"/>
  <c r="ED1102" i="12" s="1"/>
  <c r="EG1102" i="12" s="1"/>
  <c r="EJ1102" i="12" s="1"/>
  <c r="EM1102" i="12" s="1"/>
  <c r="EP1102" i="12" s="1"/>
  <c r="ES1102" i="12" s="1"/>
  <c r="EV1102" i="12" s="1"/>
  <c r="EY1102" i="12" s="1"/>
  <c r="FB1102" i="12" s="1"/>
  <c r="DZ1102" i="12"/>
  <c r="EC1102" i="12" s="1"/>
  <c r="EF1102" i="12" s="1"/>
  <c r="EI1102" i="12" s="1"/>
  <c r="EL1102" i="12" s="1"/>
  <c r="EO1102" i="12" s="1"/>
  <c r="ER1102" i="12" s="1"/>
  <c r="EU1102" i="12" s="1"/>
  <c r="EX1102" i="12" s="1"/>
  <c r="FA1102" i="12" s="1"/>
  <c r="FD1102" i="12" s="1"/>
  <c r="DY1102" i="12"/>
  <c r="BD1102" i="12"/>
  <c r="AZ1102" i="12"/>
  <c r="AN1102" i="12"/>
  <c r="AJ1102" i="12"/>
  <c r="X1102" i="12"/>
  <c r="P1102" i="12"/>
  <c r="Q1102" i="12" s="1"/>
  <c r="O1102" i="12"/>
  <c r="N1102" i="12"/>
  <c r="D1102" i="12"/>
  <c r="C1102" i="12"/>
  <c r="B1102" i="12"/>
  <c r="E1102" i="12" s="1"/>
  <c r="A1102" i="12"/>
  <c r="BE1102" i="12" s="1"/>
  <c r="DU1101" i="12"/>
  <c r="DV1101" i="12" s="1"/>
  <c r="DW1101" i="12" s="1"/>
  <c r="DX1101" i="12" s="1"/>
  <c r="DY1101" i="12" s="1"/>
  <c r="P1101" i="12"/>
  <c r="Q1101" i="12" s="1"/>
  <c r="O1101" i="12"/>
  <c r="N1101" i="12"/>
  <c r="D1101" i="12"/>
  <c r="C1101" i="12"/>
  <c r="B1101" i="12"/>
  <c r="E1101" i="12" s="1"/>
  <c r="A1101" i="12"/>
  <c r="BF1101" i="12" s="1"/>
  <c r="DQ1100" i="12"/>
  <c r="BD1100" i="12"/>
  <c r="BC1100" i="12"/>
  <c r="AY1100" i="12"/>
  <c r="AW1100" i="12"/>
  <c r="AS1100" i="12"/>
  <c r="AR1100" i="12"/>
  <c r="AN1100" i="12"/>
  <c r="AM1100" i="12"/>
  <c r="AI1100" i="12"/>
  <c r="AG1100" i="12"/>
  <c r="AC1100" i="12"/>
  <c r="AB1100" i="12"/>
  <c r="X1100" i="12"/>
  <c r="W1100" i="12"/>
  <c r="P1100" i="12"/>
  <c r="G1100" i="12" s="1"/>
  <c r="O1100" i="12"/>
  <c r="N1100" i="12"/>
  <c r="J1100" i="12"/>
  <c r="F1100" i="12"/>
  <c r="D1100" i="12"/>
  <c r="C1100" i="12"/>
  <c r="B1100" i="12"/>
  <c r="E1100" i="12" s="1"/>
  <c r="A1100" i="12"/>
  <c r="BF1100" i="12" s="1"/>
  <c r="EB1099" i="12"/>
  <c r="EE1099" i="12" s="1"/>
  <c r="EH1099" i="12" s="1"/>
  <c r="EK1099" i="12" s="1"/>
  <c r="EN1099" i="12" s="1"/>
  <c r="EQ1099" i="12" s="1"/>
  <c r="ET1099" i="12" s="1"/>
  <c r="EW1099" i="12" s="1"/>
  <c r="EZ1099" i="12" s="1"/>
  <c r="FC1099" i="12" s="1"/>
  <c r="EA1099" i="12"/>
  <c r="ED1099" i="12" s="1"/>
  <c r="EG1099" i="12" s="1"/>
  <c r="EJ1099" i="12" s="1"/>
  <c r="EM1099" i="12" s="1"/>
  <c r="EP1099" i="12" s="1"/>
  <c r="ES1099" i="12" s="1"/>
  <c r="EV1099" i="12" s="1"/>
  <c r="EY1099" i="12" s="1"/>
  <c r="FB1099" i="12" s="1"/>
  <c r="DZ1099" i="12"/>
  <c r="EC1099" i="12" s="1"/>
  <c r="EF1099" i="12" s="1"/>
  <c r="EI1099" i="12" s="1"/>
  <c r="EL1099" i="12" s="1"/>
  <c r="EO1099" i="12" s="1"/>
  <c r="ER1099" i="12" s="1"/>
  <c r="EU1099" i="12" s="1"/>
  <c r="EX1099" i="12" s="1"/>
  <c r="FA1099" i="12" s="1"/>
  <c r="FD1099" i="12" s="1"/>
  <c r="DY1099" i="12"/>
  <c r="BD1099" i="12"/>
  <c r="AZ1099" i="12"/>
  <c r="AN1099" i="12"/>
  <c r="AJ1099" i="12"/>
  <c r="X1099" i="12"/>
  <c r="Q1099" i="12"/>
  <c r="P1099" i="12"/>
  <c r="F1099" i="12" s="1"/>
  <c r="O1099" i="12"/>
  <c r="N1099" i="12"/>
  <c r="K1099" i="12"/>
  <c r="G1099" i="12"/>
  <c r="D1099" i="12"/>
  <c r="C1099" i="12"/>
  <c r="B1099" i="12"/>
  <c r="A1099" i="12"/>
  <c r="BE1099" i="12" s="1"/>
  <c r="EA1098" i="12"/>
  <c r="ED1098" i="12" s="1"/>
  <c r="EG1098" i="12" s="1"/>
  <c r="EJ1098" i="12" s="1"/>
  <c r="EM1098" i="12" s="1"/>
  <c r="EP1098" i="12" s="1"/>
  <c r="ES1098" i="12" s="1"/>
  <c r="EV1098" i="12" s="1"/>
  <c r="EY1098" i="12" s="1"/>
  <c r="FB1098" i="12" s="1"/>
  <c r="DZ1098" i="12"/>
  <c r="EC1098" i="12" s="1"/>
  <c r="EF1098" i="12" s="1"/>
  <c r="EI1098" i="12" s="1"/>
  <c r="EL1098" i="12" s="1"/>
  <c r="EO1098" i="12" s="1"/>
  <c r="ER1098" i="12" s="1"/>
  <c r="EU1098" i="12" s="1"/>
  <c r="EX1098" i="12" s="1"/>
  <c r="FA1098" i="12" s="1"/>
  <c r="FD1098" i="12" s="1"/>
  <c r="DY1098" i="12"/>
  <c r="EB1098" i="12" s="1"/>
  <c r="EE1098" i="12" s="1"/>
  <c r="EH1098" i="12" s="1"/>
  <c r="EK1098" i="12" s="1"/>
  <c r="EN1098" i="12" s="1"/>
  <c r="EQ1098" i="12" s="1"/>
  <c r="ET1098" i="12" s="1"/>
  <c r="EW1098" i="12" s="1"/>
  <c r="EZ1098" i="12" s="1"/>
  <c r="FC1098" i="12" s="1"/>
  <c r="BA1098" i="12"/>
  <c r="AS1098" i="12"/>
  <c r="AK1098" i="12"/>
  <c r="AC1098" i="12"/>
  <c r="P1098" i="12"/>
  <c r="Q1098" i="12" s="1"/>
  <c r="O1098" i="12"/>
  <c r="N1098" i="12"/>
  <c r="D1098" i="12"/>
  <c r="C1098" i="12"/>
  <c r="B1098" i="12"/>
  <c r="E1098" i="12" s="1"/>
  <c r="A1098" i="12"/>
  <c r="BF1098" i="12" s="1"/>
  <c r="ED1097" i="12"/>
  <c r="EG1097" i="12" s="1"/>
  <c r="EJ1097" i="12" s="1"/>
  <c r="EM1097" i="12" s="1"/>
  <c r="EP1097" i="12" s="1"/>
  <c r="ES1097" i="12" s="1"/>
  <c r="EV1097" i="12" s="1"/>
  <c r="EY1097" i="12" s="1"/>
  <c r="FB1097" i="12" s="1"/>
  <c r="EA1097" i="12"/>
  <c r="DZ1097" i="12"/>
  <c r="EC1097" i="12" s="1"/>
  <c r="EF1097" i="12" s="1"/>
  <c r="EI1097" i="12" s="1"/>
  <c r="EL1097" i="12" s="1"/>
  <c r="EO1097" i="12" s="1"/>
  <c r="ER1097" i="12" s="1"/>
  <c r="EU1097" i="12" s="1"/>
  <c r="EX1097" i="12" s="1"/>
  <c r="FA1097" i="12" s="1"/>
  <c r="FD1097" i="12" s="1"/>
  <c r="DY1097" i="12"/>
  <c r="EB1097" i="12" s="1"/>
  <c r="EE1097" i="12" s="1"/>
  <c r="EH1097" i="12" s="1"/>
  <c r="EK1097" i="12" s="1"/>
  <c r="EN1097" i="12" s="1"/>
  <c r="EQ1097" i="12" s="1"/>
  <c r="ET1097" i="12" s="1"/>
  <c r="EW1097" i="12" s="1"/>
  <c r="EZ1097" i="12" s="1"/>
  <c r="FC1097" i="12" s="1"/>
  <c r="Q1097" i="12"/>
  <c r="P1097" i="12"/>
  <c r="O1097" i="12"/>
  <c r="N1097" i="12"/>
  <c r="K1097" i="12"/>
  <c r="G1097" i="12"/>
  <c r="F1097" i="12"/>
  <c r="E1097" i="12"/>
  <c r="D1097" i="12"/>
  <c r="C1097" i="12"/>
  <c r="B1097" i="12"/>
  <c r="A1097" i="12"/>
  <c r="BC1097" i="12" s="1"/>
  <c r="EA1096" i="12"/>
  <c r="ED1096" i="12" s="1"/>
  <c r="EG1096" i="12" s="1"/>
  <c r="EJ1096" i="12" s="1"/>
  <c r="EM1096" i="12" s="1"/>
  <c r="EP1096" i="12" s="1"/>
  <c r="ES1096" i="12" s="1"/>
  <c r="EV1096" i="12" s="1"/>
  <c r="EY1096" i="12" s="1"/>
  <c r="FB1096" i="12" s="1"/>
  <c r="DZ1096" i="12"/>
  <c r="EC1096" i="12" s="1"/>
  <c r="EF1096" i="12" s="1"/>
  <c r="EI1096" i="12" s="1"/>
  <c r="EL1096" i="12" s="1"/>
  <c r="EO1096" i="12" s="1"/>
  <c r="ER1096" i="12" s="1"/>
  <c r="EU1096" i="12" s="1"/>
  <c r="EX1096" i="12" s="1"/>
  <c r="FA1096" i="12" s="1"/>
  <c r="FD1096" i="12" s="1"/>
  <c r="DY1096" i="12"/>
  <c r="EB1096" i="12" s="1"/>
  <c r="EE1096" i="12" s="1"/>
  <c r="EH1096" i="12" s="1"/>
  <c r="EK1096" i="12" s="1"/>
  <c r="EN1096" i="12" s="1"/>
  <c r="EQ1096" i="12" s="1"/>
  <c r="ET1096" i="12" s="1"/>
  <c r="EW1096" i="12" s="1"/>
  <c r="EZ1096" i="12" s="1"/>
  <c r="FC1096" i="12" s="1"/>
  <c r="P1096" i="12"/>
  <c r="G1096" i="12" s="1"/>
  <c r="O1096" i="12"/>
  <c r="N1096" i="12"/>
  <c r="D1096" i="12"/>
  <c r="C1096" i="12"/>
  <c r="B1096" i="12"/>
  <c r="E1096" i="12" s="1"/>
  <c r="A1096" i="12"/>
  <c r="BF1096" i="12" s="1"/>
  <c r="EA1095" i="12"/>
  <c r="ED1095" i="12" s="1"/>
  <c r="EG1095" i="12" s="1"/>
  <c r="EJ1095" i="12" s="1"/>
  <c r="EM1095" i="12" s="1"/>
  <c r="EP1095" i="12" s="1"/>
  <c r="ES1095" i="12" s="1"/>
  <c r="EV1095" i="12" s="1"/>
  <c r="EY1095" i="12" s="1"/>
  <c r="FB1095" i="12" s="1"/>
  <c r="DZ1095" i="12"/>
  <c r="EC1095" i="12" s="1"/>
  <c r="EF1095" i="12" s="1"/>
  <c r="EI1095" i="12" s="1"/>
  <c r="EL1095" i="12" s="1"/>
  <c r="EO1095" i="12" s="1"/>
  <c r="ER1095" i="12" s="1"/>
  <c r="EU1095" i="12" s="1"/>
  <c r="EX1095" i="12" s="1"/>
  <c r="FA1095" i="12" s="1"/>
  <c r="FD1095" i="12" s="1"/>
  <c r="DY1095" i="12"/>
  <c r="EB1095" i="12" s="1"/>
  <c r="EE1095" i="12" s="1"/>
  <c r="EH1095" i="12" s="1"/>
  <c r="EK1095" i="12" s="1"/>
  <c r="EN1095" i="12" s="1"/>
  <c r="EQ1095" i="12" s="1"/>
  <c r="ET1095" i="12" s="1"/>
  <c r="EW1095" i="12" s="1"/>
  <c r="EZ1095" i="12" s="1"/>
  <c r="FC1095" i="12" s="1"/>
  <c r="AZ1095" i="12"/>
  <c r="AV1095" i="12"/>
  <c r="AJ1095" i="12"/>
  <c r="AF1095" i="12"/>
  <c r="P1095" i="12"/>
  <c r="F1095" i="12" s="1"/>
  <c r="O1095" i="12"/>
  <c r="N1095" i="12"/>
  <c r="G1095" i="12"/>
  <c r="D1095" i="12"/>
  <c r="C1095" i="12"/>
  <c r="B1095" i="12"/>
  <c r="E1095" i="12" s="1"/>
  <c r="A1095" i="12"/>
  <c r="BE1095" i="12" s="1"/>
  <c r="EA1094" i="12"/>
  <c r="ED1094" i="12" s="1"/>
  <c r="EG1094" i="12" s="1"/>
  <c r="EJ1094" i="12" s="1"/>
  <c r="EM1094" i="12" s="1"/>
  <c r="EP1094" i="12" s="1"/>
  <c r="ES1094" i="12" s="1"/>
  <c r="EV1094" i="12" s="1"/>
  <c r="EY1094" i="12" s="1"/>
  <c r="FB1094" i="12" s="1"/>
  <c r="DZ1094" i="12"/>
  <c r="EC1094" i="12" s="1"/>
  <c r="EF1094" i="12" s="1"/>
  <c r="EI1094" i="12" s="1"/>
  <c r="EL1094" i="12" s="1"/>
  <c r="EO1094" i="12" s="1"/>
  <c r="ER1094" i="12" s="1"/>
  <c r="EU1094" i="12" s="1"/>
  <c r="EX1094" i="12" s="1"/>
  <c r="FA1094" i="12" s="1"/>
  <c r="FD1094" i="12" s="1"/>
  <c r="DY1094" i="12"/>
  <c r="EB1094" i="12" s="1"/>
  <c r="EE1094" i="12" s="1"/>
  <c r="EH1094" i="12" s="1"/>
  <c r="EK1094" i="12" s="1"/>
  <c r="EN1094" i="12" s="1"/>
  <c r="EQ1094" i="12" s="1"/>
  <c r="ET1094" i="12" s="1"/>
  <c r="EW1094" i="12" s="1"/>
  <c r="EZ1094" i="12" s="1"/>
  <c r="FC1094" i="12" s="1"/>
  <c r="BA1094" i="12"/>
  <c r="AS1094" i="12"/>
  <c r="AK1094" i="12"/>
  <c r="AC1094" i="12"/>
  <c r="P1094" i="12"/>
  <c r="Q1094" i="12" s="1"/>
  <c r="O1094" i="12"/>
  <c r="N1094" i="12"/>
  <c r="D1094" i="12"/>
  <c r="C1094" i="12"/>
  <c r="B1094" i="12"/>
  <c r="E1094" i="12" s="1"/>
  <c r="A1094" i="12"/>
  <c r="BF1094" i="12" s="1"/>
  <c r="ED1093" i="12"/>
  <c r="EG1093" i="12" s="1"/>
  <c r="EJ1093" i="12" s="1"/>
  <c r="EM1093" i="12" s="1"/>
  <c r="EP1093" i="12" s="1"/>
  <c r="ES1093" i="12" s="1"/>
  <c r="EV1093" i="12" s="1"/>
  <c r="EY1093" i="12" s="1"/>
  <c r="FB1093" i="12" s="1"/>
  <c r="EA1093" i="12"/>
  <c r="DZ1093" i="12"/>
  <c r="EC1093" i="12" s="1"/>
  <c r="EF1093" i="12" s="1"/>
  <c r="EI1093" i="12" s="1"/>
  <c r="EL1093" i="12" s="1"/>
  <c r="EO1093" i="12" s="1"/>
  <c r="ER1093" i="12" s="1"/>
  <c r="EU1093" i="12" s="1"/>
  <c r="EX1093" i="12" s="1"/>
  <c r="FA1093" i="12" s="1"/>
  <c r="FD1093" i="12" s="1"/>
  <c r="DY1093" i="12"/>
  <c r="EB1093" i="12" s="1"/>
  <c r="EE1093" i="12" s="1"/>
  <c r="EH1093" i="12" s="1"/>
  <c r="EK1093" i="12" s="1"/>
  <c r="EN1093" i="12" s="1"/>
  <c r="EQ1093" i="12" s="1"/>
  <c r="ET1093" i="12" s="1"/>
  <c r="EW1093" i="12" s="1"/>
  <c r="EZ1093" i="12" s="1"/>
  <c r="FC1093" i="12" s="1"/>
  <c r="Q1093" i="12"/>
  <c r="P1093" i="12"/>
  <c r="O1093" i="12"/>
  <c r="N1093" i="12"/>
  <c r="K1093" i="12"/>
  <c r="G1093" i="12"/>
  <c r="F1093" i="12"/>
  <c r="E1093" i="12"/>
  <c r="D1093" i="12"/>
  <c r="C1093" i="12"/>
  <c r="B1093" i="12"/>
  <c r="A1093" i="12"/>
  <c r="BC1093" i="12" s="1"/>
  <c r="EA1092" i="12"/>
  <c r="ED1092" i="12" s="1"/>
  <c r="EG1092" i="12" s="1"/>
  <c r="EJ1092" i="12" s="1"/>
  <c r="EM1092" i="12" s="1"/>
  <c r="EP1092" i="12" s="1"/>
  <c r="ES1092" i="12" s="1"/>
  <c r="EV1092" i="12" s="1"/>
  <c r="EY1092" i="12" s="1"/>
  <c r="FB1092" i="12" s="1"/>
  <c r="DZ1092" i="12"/>
  <c r="EC1092" i="12" s="1"/>
  <c r="EF1092" i="12" s="1"/>
  <c r="EI1092" i="12" s="1"/>
  <c r="EL1092" i="12" s="1"/>
  <c r="EO1092" i="12" s="1"/>
  <c r="ER1092" i="12" s="1"/>
  <c r="EU1092" i="12" s="1"/>
  <c r="EX1092" i="12" s="1"/>
  <c r="FA1092" i="12" s="1"/>
  <c r="FD1092" i="12" s="1"/>
  <c r="DY1092" i="12"/>
  <c r="EB1092" i="12" s="1"/>
  <c r="EE1092" i="12" s="1"/>
  <c r="EH1092" i="12" s="1"/>
  <c r="EK1092" i="12" s="1"/>
  <c r="EN1092" i="12" s="1"/>
  <c r="EQ1092" i="12" s="1"/>
  <c r="ET1092" i="12" s="1"/>
  <c r="EW1092" i="12" s="1"/>
  <c r="EZ1092" i="12" s="1"/>
  <c r="FC1092" i="12" s="1"/>
  <c r="P1092" i="12"/>
  <c r="G1092" i="12" s="1"/>
  <c r="O1092" i="12"/>
  <c r="N1092" i="12"/>
  <c r="D1092" i="12"/>
  <c r="C1092" i="12"/>
  <c r="B1092" i="12"/>
  <c r="E1092" i="12" s="1"/>
  <c r="A1092" i="12"/>
  <c r="BF1092" i="12" s="1"/>
  <c r="EA1091" i="12"/>
  <c r="ED1091" i="12" s="1"/>
  <c r="EG1091" i="12" s="1"/>
  <c r="EJ1091" i="12" s="1"/>
  <c r="EM1091" i="12" s="1"/>
  <c r="EP1091" i="12" s="1"/>
  <c r="ES1091" i="12" s="1"/>
  <c r="EV1091" i="12" s="1"/>
  <c r="EY1091" i="12" s="1"/>
  <c r="FB1091" i="12" s="1"/>
  <c r="DZ1091" i="12"/>
  <c r="EC1091" i="12" s="1"/>
  <c r="EF1091" i="12" s="1"/>
  <c r="EI1091" i="12" s="1"/>
  <c r="EL1091" i="12" s="1"/>
  <c r="EO1091" i="12" s="1"/>
  <c r="ER1091" i="12" s="1"/>
  <c r="EU1091" i="12" s="1"/>
  <c r="EX1091" i="12" s="1"/>
  <c r="FA1091" i="12" s="1"/>
  <c r="FD1091" i="12" s="1"/>
  <c r="DY1091" i="12"/>
  <c r="EB1091" i="12" s="1"/>
  <c r="EE1091" i="12" s="1"/>
  <c r="EH1091" i="12" s="1"/>
  <c r="EK1091" i="12" s="1"/>
  <c r="EN1091" i="12" s="1"/>
  <c r="EQ1091" i="12" s="1"/>
  <c r="ET1091" i="12" s="1"/>
  <c r="EW1091" i="12" s="1"/>
  <c r="EZ1091" i="12" s="1"/>
  <c r="FC1091" i="12" s="1"/>
  <c r="AZ1091" i="12"/>
  <c r="AV1091" i="12"/>
  <c r="AJ1091" i="12"/>
  <c r="AF1091" i="12"/>
  <c r="P1091" i="12"/>
  <c r="F1091" i="12" s="1"/>
  <c r="O1091" i="12"/>
  <c r="N1091" i="12"/>
  <c r="G1091" i="12"/>
  <c r="D1091" i="12"/>
  <c r="C1091" i="12"/>
  <c r="B1091" i="12"/>
  <c r="E1091" i="12" s="1"/>
  <c r="A1091" i="12"/>
  <c r="BE1091" i="12" s="1"/>
  <c r="EA1090" i="12"/>
  <c r="ED1090" i="12" s="1"/>
  <c r="EG1090" i="12" s="1"/>
  <c r="EJ1090" i="12" s="1"/>
  <c r="EM1090" i="12" s="1"/>
  <c r="EP1090" i="12" s="1"/>
  <c r="ES1090" i="12" s="1"/>
  <c r="EV1090" i="12" s="1"/>
  <c r="EY1090" i="12" s="1"/>
  <c r="FB1090" i="12" s="1"/>
  <c r="DZ1090" i="12"/>
  <c r="EC1090" i="12" s="1"/>
  <c r="EF1090" i="12" s="1"/>
  <c r="EI1090" i="12" s="1"/>
  <c r="EL1090" i="12" s="1"/>
  <c r="EO1090" i="12" s="1"/>
  <c r="ER1090" i="12" s="1"/>
  <c r="EU1090" i="12" s="1"/>
  <c r="EX1090" i="12" s="1"/>
  <c r="FA1090" i="12" s="1"/>
  <c r="FD1090" i="12" s="1"/>
  <c r="DY1090" i="12"/>
  <c r="EB1090" i="12" s="1"/>
  <c r="EE1090" i="12" s="1"/>
  <c r="EH1090" i="12" s="1"/>
  <c r="EK1090" i="12" s="1"/>
  <c r="EN1090" i="12" s="1"/>
  <c r="EQ1090" i="12" s="1"/>
  <c r="ET1090" i="12" s="1"/>
  <c r="EW1090" i="12" s="1"/>
  <c r="EZ1090" i="12" s="1"/>
  <c r="FC1090" i="12" s="1"/>
  <c r="BA1090" i="12"/>
  <c r="AS1090" i="12"/>
  <c r="AK1090" i="12"/>
  <c r="AC1090" i="12"/>
  <c r="P1090" i="12"/>
  <c r="Q1090" i="12" s="1"/>
  <c r="O1090" i="12"/>
  <c r="N1090" i="12"/>
  <c r="D1090" i="12"/>
  <c r="C1090" i="12"/>
  <c r="B1090" i="12"/>
  <c r="E1090" i="12" s="1"/>
  <c r="A1090" i="12"/>
  <c r="BF1090" i="12" s="1"/>
  <c r="EA1089" i="12"/>
  <c r="ED1089" i="12" s="1"/>
  <c r="EG1089" i="12" s="1"/>
  <c r="EJ1089" i="12" s="1"/>
  <c r="EM1089" i="12" s="1"/>
  <c r="EP1089" i="12" s="1"/>
  <c r="ES1089" i="12" s="1"/>
  <c r="EV1089" i="12" s="1"/>
  <c r="EY1089" i="12" s="1"/>
  <c r="FB1089" i="12" s="1"/>
  <c r="DZ1089" i="12"/>
  <c r="EC1089" i="12" s="1"/>
  <c r="EF1089" i="12" s="1"/>
  <c r="EI1089" i="12" s="1"/>
  <c r="EL1089" i="12" s="1"/>
  <c r="EO1089" i="12" s="1"/>
  <c r="ER1089" i="12" s="1"/>
  <c r="EU1089" i="12" s="1"/>
  <c r="EX1089" i="12" s="1"/>
  <c r="FA1089" i="12" s="1"/>
  <c r="FD1089" i="12" s="1"/>
  <c r="DY1089" i="12"/>
  <c r="EB1089" i="12" s="1"/>
  <c r="EE1089" i="12" s="1"/>
  <c r="EH1089" i="12" s="1"/>
  <c r="EK1089" i="12" s="1"/>
  <c r="EN1089" i="12" s="1"/>
  <c r="EQ1089" i="12" s="1"/>
  <c r="ET1089" i="12" s="1"/>
  <c r="EW1089" i="12" s="1"/>
  <c r="EZ1089" i="12" s="1"/>
  <c r="FC1089" i="12" s="1"/>
  <c r="AT1089" i="12"/>
  <c r="AH1089" i="12"/>
  <c r="P1089" i="12"/>
  <c r="Q1089" i="12" s="1"/>
  <c r="O1089" i="12"/>
  <c r="N1089" i="12"/>
  <c r="F1089" i="12"/>
  <c r="D1089" i="12"/>
  <c r="C1089" i="12"/>
  <c r="B1089" i="12"/>
  <c r="E1089" i="12" s="1"/>
  <c r="A1089" i="12"/>
  <c r="AD1089" i="12" s="1"/>
  <c r="EC1088" i="12"/>
  <c r="EF1088" i="12" s="1"/>
  <c r="EI1088" i="12" s="1"/>
  <c r="EL1088" i="12" s="1"/>
  <c r="EO1088" i="12" s="1"/>
  <c r="ER1088" i="12" s="1"/>
  <c r="EU1088" i="12" s="1"/>
  <c r="EX1088" i="12" s="1"/>
  <c r="FA1088" i="12" s="1"/>
  <c r="FD1088" i="12" s="1"/>
  <c r="EA1088" i="12"/>
  <c r="ED1088" i="12" s="1"/>
  <c r="EG1088" i="12" s="1"/>
  <c r="EJ1088" i="12" s="1"/>
  <c r="EM1088" i="12" s="1"/>
  <c r="EP1088" i="12" s="1"/>
  <c r="ES1088" i="12" s="1"/>
  <c r="EV1088" i="12" s="1"/>
  <c r="EY1088" i="12" s="1"/>
  <c r="FB1088" i="12" s="1"/>
  <c r="DZ1088" i="12"/>
  <c r="DY1088" i="12"/>
  <c r="EB1088" i="12" s="1"/>
  <c r="EE1088" i="12" s="1"/>
  <c r="EH1088" i="12" s="1"/>
  <c r="EK1088" i="12" s="1"/>
  <c r="EN1088" i="12" s="1"/>
  <c r="EQ1088" i="12" s="1"/>
  <c r="ET1088" i="12" s="1"/>
  <c r="EW1088" i="12" s="1"/>
  <c r="EZ1088" i="12" s="1"/>
  <c r="FC1088" i="12" s="1"/>
  <c r="BE1088" i="12"/>
  <c r="BD1088" i="12"/>
  <c r="BC1088" i="12"/>
  <c r="AZ1088" i="12"/>
  <c r="AY1088" i="12"/>
  <c r="AW1088" i="12"/>
  <c r="AU1088" i="12"/>
  <c r="AS1088" i="12"/>
  <c r="AR1088" i="12"/>
  <c r="AO1088" i="12"/>
  <c r="AN1088" i="12"/>
  <c r="AM1088" i="12"/>
  <c r="AJ1088" i="12"/>
  <c r="AI1088" i="12"/>
  <c r="AG1088" i="12"/>
  <c r="AE1088" i="12"/>
  <c r="AC1088" i="12"/>
  <c r="AB1088" i="12"/>
  <c r="Y1088" i="12"/>
  <c r="X1088" i="12"/>
  <c r="W1088" i="12"/>
  <c r="P1088" i="12"/>
  <c r="G1088" i="12" s="1"/>
  <c r="O1088" i="12"/>
  <c r="N1088" i="12"/>
  <c r="J1088" i="12"/>
  <c r="F1088" i="12"/>
  <c r="D1088" i="12"/>
  <c r="C1088" i="12"/>
  <c r="B1088" i="12"/>
  <c r="E1088" i="12" s="1"/>
  <c r="A1088" i="12"/>
  <c r="BF1088" i="12" s="1"/>
  <c r="EA1087" i="12"/>
  <c r="ED1087" i="12" s="1"/>
  <c r="EG1087" i="12" s="1"/>
  <c r="EJ1087" i="12" s="1"/>
  <c r="EM1087" i="12" s="1"/>
  <c r="EP1087" i="12" s="1"/>
  <c r="ES1087" i="12" s="1"/>
  <c r="EV1087" i="12" s="1"/>
  <c r="EY1087" i="12" s="1"/>
  <c r="FB1087" i="12" s="1"/>
  <c r="DZ1087" i="12"/>
  <c r="EC1087" i="12" s="1"/>
  <c r="EF1087" i="12" s="1"/>
  <c r="EI1087" i="12" s="1"/>
  <c r="EL1087" i="12" s="1"/>
  <c r="EO1087" i="12" s="1"/>
  <c r="ER1087" i="12" s="1"/>
  <c r="EU1087" i="12" s="1"/>
  <c r="EX1087" i="12" s="1"/>
  <c r="FA1087" i="12" s="1"/>
  <c r="FD1087" i="12" s="1"/>
  <c r="DY1087" i="12"/>
  <c r="EB1087" i="12" s="1"/>
  <c r="EE1087" i="12" s="1"/>
  <c r="EH1087" i="12" s="1"/>
  <c r="EK1087" i="12" s="1"/>
  <c r="EN1087" i="12" s="1"/>
  <c r="EQ1087" i="12" s="1"/>
  <c r="ET1087" i="12" s="1"/>
  <c r="EW1087" i="12" s="1"/>
  <c r="EZ1087" i="12" s="1"/>
  <c r="FC1087" i="12" s="1"/>
  <c r="P1087" i="12"/>
  <c r="F1087" i="12" s="1"/>
  <c r="O1087" i="12"/>
  <c r="N1087" i="12"/>
  <c r="D1087" i="12"/>
  <c r="C1087" i="12"/>
  <c r="B1087" i="12"/>
  <c r="A1087" i="12"/>
  <c r="BE1087" i="12" s="1"/>
  <c r="EA1086" i="12"/>
  <c r="ED1086" i="12" s="1"/>
  <c r="EG1086" i="12" s="1"/>
  <c r="EJ1086" i="12" s="1"/>
  <c r="EM1086" i="12" s="1"/>
  <c r="EP1086" i="12" s="1"/>
  <c r="ES1086" i="12" s="1"/>
  <c r="EV1086" i="12" s="1"/>
  <c r="EY1086" i="12" s="1"/>
  <c r="FB1086" i="12" s="1"/>
  <c r="DZ1086" i="12"/>
  <c r="EC1086" i="12" s="1"/>
  <c r="EF1086" i="12" s="1"/>
  <c r="EI1086" i="12" s="1"/>
  <c r="EL1086" i="12" s="1"/>
  <c r="EO1086" i="12" s="1"/>
  <c r="ER1086" i="12" s="1"/>
  <c r="EU1086" i="12" s="1"/>
  <c r="EX1086" i="12" s="1"/>
  <c r="FA1086" i="12" s="1"/>
  <c r="FD1086" i="12" s="1"/>
  <c r="DY1086" i="12"/>
  <c r="EB1086" i="12" s="1"/>
  <c r="EE1086" i="12" s="1"/>
  <c r="EH1086" i="12" s="1"/>
  <c r="EK1086" i="12" s="1"/>
  <c r="EN1086" i="12" s="1"/>
  <c r="EQ1086" i="12" s="1"/>
  <c r="ET1086" i="12" s="1"/>
  <c r="EW1086" i="12" s="1"/>
  <c r="EZ1086" i="12" s="1"/>
  <c r="FC1086" i="12" s="1"/>
  <c r="BA1086" i="12"/>
  <c r="AS1086" i="12"/>
  <c r="AK1086" i="12"/>
  <c r="AC1086" i="12"/>
  <c r="P1086" i="12"/>
  <c r="O1086" i="12"/>
  <c r="N1086" i="12"/>
  <c r="D1086" i="12"/>
  <c r="C1086" i="12"/>
  <c r="B1086" i="12"/>
  <c r="E1086" i="12" s="1"/>
  <c r="A1086" i="12"/>
  <c r="BF1086" i="12" s="1"/>
  <c r="ED1085" i="12"/>
  <c r="EG1085" i="12" s="1"/>
  <c r="EJ1085" i="12" s="1"/>
  <c r="EM1085" i="12" s="1"/>
  <c r="EP1085" i="12" s="1"/>
  <c r="ES1085" i="12" s="1"/>
  <c r="EV1085" i="12" s="1"/>
  <c r="EY1085" i="12" s="1"/>
  <c r="FB1085" i="12" s="1"/>
  <c r="EA1085" i="12"/>
  <c r="DZ1085" i="12"/>
  <c r="EC1085" i="12" s="1"/>
  <c r="EF1085" i="12" s="1"/>
  <c r="EI1085" i="12" s="1"/>
  <c r="EL1085" i="12" s="1"/>
  <c r="EO1085" i="12" s="1"/>
  <c r="ER1085" i="12" s="1"/>
  <c r="EU1085" i="12" s="1"/>
  <c r="EX1085" i="12" s="1"/>
  <c r="FA1085" i="12" s="1"/>
  <c r="FD1085" i="12" s="1"/>
  <c r="DY1085" i="12"/>
  <c r="EB1085" i="12" s="1"/>
  <c r="EE1085" i="12" s="1"/>
  <c r="EH1085" i="12" s="1"/>
  <c r="EK1085" i="12" s="1"/>
  <c r="EN1085" i="12" s="1"/>
  <c r="EQ1085" i="12" s="1"/>
  <c r="ET1085" i="12" s="1"/>
  <c r="EW1085" i="12" s="1"/>
  <c r="EZ1085" i="12" s="1"/>
  <c r="FC1085" i="12" s="1"/>
  <c r="Q1085" i="12"/>
  <c r="P1085" i="12"/>
  <c r="O1085" i="12"/>
  <c r="N1085" i="12"/>
  <c r="K1085" i="12"/>
  <c r="G1085" i="12"/>
  <c r="F1085" i="12"/>
  <c r="D1085" i="12"/>
  <c r="C1085" i="12"/>
  <c r="B1085" i="12"/>
  <c r="A1085" i="12"/>
  <c r="EA1084" i="12"/>
  <c r="ED1084" i="12" s="1"/>
  <c r="EG1084" i="12" s="1"/>
  <c r="EJ1084" i="12" s="1"/>
  <c r="EM1084" i="12" s="1"/>
  <c r="EP1084" i="12" s="1"/>
  <c r="ES1084" i="12" s="1"/>
  <c r="EV1084" i="12" s="1"/>
  <c r="EY1084" i="12" s="1"/>
  <c r="FB1084" i="12" s="1"/>
  <c r="DZ1084" i="12"/>
  <c r="EC1084" i="12" s="1"/>
  <c r="EF1084" i="12" s="1"/>
  <c r="EI1084" i="12" s="1"/>
  <c r="EL1084" i="12" s="1"/>
  <c r="EO1084" i="12" s="1"/>
  <c r="ER1084" i="12" s="1"/>
  <c r="EU1084" i="12" s="1"/>
  <c r="EX1084" i="12" s="1"/>
  <c r="FA1084" i="12" s="1"/>
  <c r="FD1084" i="12" s="1"/>
  <c r="DY1084" i="12"/>
  <c r="EB1084" i="12" s="1"/>
  <c r="EE1084" i="12" s="1"/>
  <c r="EH1084" i="12" s="1"/>
  <c r="EK1084" i="12" s="1"/>
  <c r="EN1084" i="12" s="1"/>
  <c r="EQ1084" i="12" s="1"/>
  <c r="ET1084" i="12" s="1"/>
  <c r="EW1084" i="12" s="1"/>
  <c r="EZ1084" i="12" s="1"/>
  <c r="FC1084" i="12" s="1"/>
  <c r="BA1084" i="12"/>
  <c r="AQ1084" i="12"/>
  <c r="AF1084" i="12"/>
  <c r="P1084" i="12"/>
  <c r="G1084" i="12" s="1"/>
  <c r="O1084" i="12"/>
  <c r="N1084" i="12"/>
  <c r="D1084" i="12"/>
  <c r="C1084" i="12"/>
  <c r="B1084" i="12"/>
  <c r="E1084" i="12" s="1"/>
  <c r="A1084" i="12"/>
  <c r="ED1083" i="12"/>
  <c r="EG1083" i="12" s="1"/>
  <c r="EJ1083" i="12" s="1"/>
  <c r="EM1083" i="12" s="1"/>
  <c r="EP1083" i="12" s="1"/>
  <c r="ES1083" i="12" s="1"/>
  <c r="EV1083" i="12" s="1"/>
  <c r="EY1083" i="12" s="1"/>
  <c r="FB1083" i="12" s="1"/>
  <c r="EB1083" i="12"/>
  <c r="EE1083" i="12" s="1"/>
  <c r="EH1083" i="12" s="1"/>
  <c r="EK1083" i="12" s="1"/>
  <c r="EN1083" i="12" s="1"/>
  <c r="EQ1083" i="12" s="1"/>
  <c r="ET1083" i="12" s="1"/>
  <c r="EW1083" i="12" s="1"/>
  <c r="EZ1083" i="12" s="1"/>
  <c r="FC1083" i="12" s="1"/>
  <c r="EA1083" i="12"/>
  <c r="DZ1083" i="12"/>
  <c r="EC1083" i="12" s="1"/>
  <c r="EF1083" i="12" s="1"/>
  <c r="EI1083" i="12" s="1"/>
  <c r="EL1083" i="12" s="1"/>
  <c r="EO1083" i="12" s="1"/>
  <c r="ER1083" i="12" s="1"/>
  <c r="EU1083" i="12" s="1"/>
  <c r="EX1083" i="12" s="1"/>
  <c r="FA1083" i="12" s="1"/>
  <c r="FD1083" i="12" s="1"/>
  <c r="DY1083" i="12"/>
  <c r="BD1083" i="12"/>
  <c r="AN1083" i="12"/>
  <c r="X1083" i="12"/>
  <c r="Q1083" i="12"/>
  <c r="P1083" i="12"/>
  <c r="F1083" i="12" s="1"/>
  <c r="O1083" i="12"/>
  <c r="N1083" i="12"/>
  <c r="K1083" i="12"/>
  <c r="G1083" i="12"/>
  <c r="E1083" i="12"/>
  <c r="D1083" i="12"/>
  <c r="C1083" i="12"/>
  <c r="B1083" i="12"/>
  <c r="A1083" i="12"/>
  <c r="BE1083" i="12" s="1"/>
  <c r="EU1082" i="12"/>
  <c r="EX1082" i="12" s="1"/>
  <c r="FA1082" i="12" s="1"/>
  <c r="FD1082" i="12" s="1"/>
  <c r="EA1082" i="12"/>
  <c r="ED1082" i="12" s="1"/>
  <c r="EG1082" i="12" s="1"/>
  <c r="EJ1082" i="12" s="1"/>
  <c r="EM1082" i="12" s="1"/>
  <c r="EP1082" i="12" s="1"/>
  <c r="ES1082" i="12" s="1"/>
  <c r="EV1082" i="12" s="1"/>
  <c r="EY1082" i="12" s="1"/>
  <c r="FB1082" i="12" s="1"/>
  <c r="DZ1082" i="12"/>
  <c r="EC1082" i="12" s="1"/>
  <c r="EF1082" i="12" s="1"/>
  <c r="EI1082" i="12" s="1"/>
  <c r="EL1082" i="12" s="1"/>
  <c r="EO1082" i="12" s="1"/>
  <c r="ER1082" i="12" s="1"/>
  <c r="DY1082" i="12"/>
  <c r="EB1082" i="12" s="1"/>
  <c r="EE1082" i="12" s="1"/>
  <c r="EH1082" i="12" s="1"/>
  <c r="EK1082" i="12" s="1"/>
  <c r="EN1082" i="12" s="1"/>
  <c r="EQ1082" i="12" s="1"/>
  <c r="ET1082" i="12" s="1"/>
  <c r="EW1082" i="12" s="1"/>
  <c r="EZ1082" i="12" s="1"/>
  <c r="FC1082" i="12" s="1"/>
  <c r="BA1082" i="12"/>
  <c r="AS1082" i="12"/>
  <c r="AK1082" i="12"/>
  <c r="AC1082" i="12"/>
  <c r="P1082" i="12"/>
  <c r="O1082" i="12"/>
  <c r="N1082" i="12"/>
  <c r="D1082" i="12"/>
  <c r="C1082" i="12"/>
  <c r="B1082" i="12"/>
  <c r="E1082" i="12" s="1"/>
  <c r="A1082" i="12"/>
  <c r="BF1082" i="12" s="1"/>
  <c r="EJ1081" i="12"/>
  <c r="EM1081" i="12" s="1"/>
  <c r="EP1081" i="12" s="1"/>
  <c r="ES1081" i="12" s="1"/>
  <c r="EV1081" i="12" s="1"/>
  <c r="EY1081" i="12" s="1"/>
  <c r="FB1081" i="12" s="1"/>
  <c r="EA1081" i="12"/>
  <c r="ED1081" i="12" s="1"/>
  <c r="EG1081" i="12" s="1"/>
  <c r="DZ1081" i="12"/>
  <c r="EC1081" i="12" s="1"/>
  <c r="EF1081" i="12" s="1"/>
  <c r="EI1081" i="12" s="1"/>
  <c r="EL1081" i="12" s="1"/>
  <c r="EO1081" i="12" s="1"/>
  <c r="ER1081" i="12" s="1"/>
  <c r="EU1081" i="12" s="1"/>
  <c r="EX1081" i="12" s="1"/>
  <c r="FA1081" i="12" s="1"/>
  <c r="FD1081" i="12" s="1"/>
  <c r="DY1081" i="12"/>
  <c r="EB1081" i="12" s="1"/>
  <c r="EE1081" i="12" s="1"/>
  <c r="EH1081" i="12" s="1"/>
  <c r="EK1081" i="12" s="1"/>
  <c r="EN1081" i="12" s="1"/>
  <c r="EQ1081" i="12" s="1"/>
  <c r="ET1081" i="12" s="1"/>
  <c r="EW1081" i="12" s="1"/>
  <c r="EZ1081" i="12" s="1"/>
  <c r="FC1081" i="12" s="1"/>
  <c r="DQ1081" i="12"/>
  <c r="BF1084" i="12" l="1"/>
  <c r="BE1084" i="12"/>
  <c r="AZ1084" i="12"/>
  <c r="AU1084" i="12"/>
  <c r="AO1084" i="12"/>
  <c r="AJ1084" i="12"/>
  <c r="AE1084" i="12"/>
  <c r="Y1084" i="12"/>
  <c r="AW1084" i="12"/>
  <c r="AM1084" i="12"/>
  <c r="AB1084" i="12"/>
  <c r="J1084" i="12"/>
  <c r="BD1084" i="12"/>
  <c r="AY1084" i="12"/>
  <c r="AS1084" i="12"/>
  <c r="AN1084" i="12"/>
  <c r="AI1084" i="12"/>
  <c r="AC1084" i="12"/>
  <c r="X1084" i="12"/>
  <c r="BC1084" i="12"/>
  <c r="AR1084" i="12"/>
  <c r="AG1084" i="12"/>
  <c r="W1084" i="12"/>
  <c r="F1084" i="12"/>
  <c r="AA1084" i="12"/>
  <c r="AV1084" i="12"/>
  <c r="AK1084" i="12"/>
  <c r="G1087" i="12"/>
  <c r="AF1087" i="12"/>
  <c r="AV1087" i="12"/>
  <c r="F1092" i="12"/>
  <c r="AA1092" i="12"/>
  <c r="AK1092" i="12"/>
  <c r="AQ1092" i="12"/>
  <c r="AV1092" i="12"/>
  <c r="BA1092" i="12"/>
  <c r="F1096" i="12"/>
  <c r="AA1096" i="12"/>
  <c r="W1101" i="12"/>
  <c r="AM1101" i="12"/>
  <c r="AU1101" i="12"/>
  <c r="BC1101" i="12"/>
  <c r="G1102" i="12"/>
  <c r="AE1082" i="12"/>
  <c r="AR1083" i="12"/>
  <c r="J1086" i="12"/>
  <c r="W1086" i="12"/>
  <c r="AE1086" i="12"/>
  <c r="AM1086" i="12"/>
  <c r="AU1086" i="12"/>
  <c r="BC1086" i="12"/>
  <c r="Q1087" i="12"/>
  <c r="AZ1087" i="12"/>
  <c r="G1089" i="12"/>
  <c r="J1090" i="12"/>
  <c r="Q1091" i="12"/>
  <c r="W1092" i="12"/>
  <c r="AB1092" i="12"/>
  <c r="AM1092" i="12"/>
  <c r="AR1092" i="12"/>
  <c r="AW1092" i="12"/>
  <c r="BC1092" i="12"/>
  <c r="J1094" i="12"/>
  <c r="AE1094" i="12"/>
  <c r="AM1094" i="12"/>
  <c r="AU1094" i="12"/>
  <c r="BC1094" i="12"/>
  <c r="Q1095" i="12"/>
  <c r="J1096" i="12"/>
  <c r="AG1096" i="12"/>
  <c r="AR1096" i="12"/>
  <c r="BC1096" i="12"/>
  <c r="J1098" i="12"/>
  <c r="W1098" i="12"/>
  <c r="AE1098" i="12"/>
  <c r="AM1098" i="12"/>
  <c r="AU1098" i="12"/>
  <c r="BC1098" i="12"/>
  <c r="AG1101" i="12"/>
  <c r="AO1101" i="12"/>
  <c r="AW1101" i="12"/>
  <c r="BE1101" i="12"/>
  <c r="Y1082" i="12"/>
  <c r="AG1082" i="12"/>
  <c r="AO1082" i="12"/>
  <c r="AW1082" i="12"/>
  <c r="BE1082" i="12"/>
  <c r="AF1083" i="12"/>
  <c r="AV1083" i="12"/>
  <c r="Y1086" i="12"/>
  <c r="AG1086" i="12"/>
  <c r="AO1086" i="12"/>
  <c r="AW1086" i="12"/>
  <c r="BE1086" i="12"/>
  <c r="X1087" i="12"/>
  <c r="AN1087" i="12"/>
  <c r="BD1087" i="12"/>
  <c r="AA1088" i="12"/>
  <c r="AF1088" i="12"/>
  <c r="AK1088" i="12"/>
  <c r="AQ1088" i="12"/>
  <c r="AV1088" i="12"/>
  <c r="BA1088" i="12"/>
  <c r="K1089" i="12"/>
  <c r="AX1089" i="12"/>
  <c r="Y1090" i="12"/>
  <c r="AG1090" i="12"/>
  <c r="AO1090" i="12"/>
  <c r="AW1090" i="12"/>
  <c r="BE1090" i="12"/>
  <c r="X1091" i="12"/>
  <c r="AN1091" i="12"/>
  <c r="BD1091" i="12"/>
  <c r="X1092" i="12"/>
  <c r="AC1092" i="12"/>
  <c r="AI1092" i="12"/>
  <c r="AN1092" i="12"/>
  <c r="AS1092" i="12"/>
  <c r="AY1092" i="12"/>
  <c r="BD1092" i="12"/>
  <c r="Y1094" i="12"/>
  <c r="AG1094" i="12"/>
  <c r="AO1094" i="12"/>
  <c r="AW1094" i="12"/>
  <c r="BE1094" i="12"/>
  <c r="X1095" i="12"/>
  <c r="AN1095" i="12"/>
  <c r="BD1095" i="12"/>
  <c r="X1096" i="12"/>
  <c r="AC1096" i="12"/>
  <c r="AI1096" i="12"/>
  <c r="AN1096" i="12"/>
  <c r="AS1096" i="12"/>
  <c r="AY1096" i="12"/>
  <c r="BD1096" i="12"/>
  <c r="Y1098" i="12"/>
  <c r="AG1098" i="12"/>
  <c r="AO1098" i="12"/>
  <c r="AW1098" i="12"/>
  <c r="BE1098" i="12"/>
  <c r="AB1099" i="12"/>
  <c r="AR1099" i="12"/>
  <c r="Y1100" i="12"/>
  <c r="AE1100" i="12"/>
  <c r="AJ1100" i="12"/>
  <c r="AO1100" i="12"/>
  <c r="AU1100" i="12"/>
  <c r="AZ1100" i="12"/>
  <c r="BE1100" i="12"/>
  <c r="AA1101" i="12"/>
  <c r="AI1101" i="12"/>
  <c r="AQ1101" i="12"/>
  <c r="AY1101" i="12"/>
  <c r="DZ1101" i="12"/>
  <c r="EA1101" i="12" s="1"/>
  <c r="EB1101" i="12" s="1"/>
  <c r="AB1102" i="12"/>
  <c r="AR1102" i="12"/>
  <c r="Y1103" i="12"/>
  <c r="AE1103" i="12"/>
  <c r="AJ1103" i="12"/>
  <c r="AO1103" i="12"/>
  <c r="AU1103" i="12"/>
  <c r="AZ1103" i="12"/>
  <c r="BE1103" i="12"/>
  <c r="K1104" i="12"/>
  <c r="Q1104" i="12"/>
  <c r="AF1092" i="12"/>
  <c r="AF1096" i="12"/>
  <c r="AK1096" i="12"/>
  <c r="AQ1096" i="12"/>
  <c r="AV1096" i="12"/>
  <c r="BA1096" i="12"/>
  <c r="J1101" i="12"/>
  <c r="AE1101" i="12"/>
  <c r="J1082" i="12"/>
  <c r="W1082" i="12"/>
  <c r="AM1082" i="12"/>
  <c r="AU1082" i="12"/>
  <c r="BC1082" i="12"/>
  <c r="AB1083" i="12"/>
  <c r="K1087" i="12"/>
  <c r="AJ1087" i="12"/>
  <c r="W1090" i="12"/>
  <c r="AE1090" i="12"/>
  <c r="AM1090" i="12"/>
  <c r="AU1090" i="12"/>
  <c r="BC1090" i="12"/>
  <c r="K1091" i="12"/>
  <c r="J1092" i="12"/>
  <c r="AG1092" i="12"/>
  <c r="W1094" i="12"/>
  <c r="K1095" i="12"/>
  <c r="W1096" i="12"/>
  <c r="AB1096" i="12"/>
  <c r="AM1096" i="12"/>
  <c r="AW1096" i="12"/>
  <c r="Y1101" i="12"/>
  <c r="K1102" i="12"/>
  <c r="AA1082" i="12"/>
  <c r="AI1082" i="12"/>
  <c r="AQ1082" i="12"/>
  <c r="AY1082" i="12"/>
  <c r="AJ1083" i="12"/>
  <c r="AZ1083" i="12"/>
  <c r="AA1086" i="12"/>
  <c r="AI1086" i="12"/>
  <c r="AQ1086" i="12"/>
  <c r="AY1086" i="12"/>
  <c r="AB1087" i="12"/>
  <c r="AR1087" i="12"/>
  <c r="AA1090" i="12"/>
  <c r="AI1090" i="12"/>
  <c r="AQ1090" i="12"/>
  <c r="AY1090" i="12"/>
  <c r="AB1091" i="12"/>
  <c r="AR1091" i="12"/>
  <c r="Y1092" i="12"/>
  <c r="AE1092" i="12"/>
  <c r="AJ1092" i="12"/>
  <c r="AO1092" i="12"/>
  <c r="AU1092" i="12"/>
  <c r="AZ1092" i="12"/>
  <c r="BE1092" i="12"/>
  <c r="AA1094" i="12"/>
  <c r="AI1094" i="12"/>
  <c r="AQ1094" i="12"/>
  <c r="AY1094" i="12"/>
  <c r="AB1095" i="12"/>
  <c r="AR1095" i="12"/>
  <c r="Y1096" i="12"/>
  <c r="AE1096" i="12"/>
  <c r="AJ1096" i="12"/>
  <c r="AO1096" i="12"/>
  <c r="AU1096" i="12"/>
  <c r="AZ1096" i="12"/>
  <c r="BE1096" i="12"/>
  <c r="AA1098" i="12"/>
  <c r="AI1098" i="12"/>
  <c r="AQ1098" i="12"/>
  <c r="AY1098" i="12"/>
  <c r="AF1099" i="12"/>
  <c r="AV1099" i="12"/>
  <c r="AA1100" i="12"/>
  <c r="AF1100" i="12"/>
  <c r="AK1100" i="12"/>
  <c r="AQ1100" i="12"/>
  <c r="AV1100" i="12"/>
  <c r="BA1100" i="12"/>
  <c r="AC1101" i="12"/>
  <c r="AK1101" i="12"/>
  <c r="AS1101" i="12"/>
  <c r="BA1101" i="12"/>
  <c r="AF1102" i="12"/>
  <c r="AV1102" i="12"/>
  <c r="AA1103" i="12"/>
  <c r="AF1103" i="12"/>
  <c r="AK1103" i="12"/>
  <c r="AQ1103" i="12"/>
  <c r="AV1103" i="12"/>
  <c r="BA1103" i="12"/>
  <c r="BC1085" i="12"/>
  <c r="AY1085" i="12"/>
  <c r="AU1085" i="12"/>
  <c r="AQ1085" i="12"/>
  <c r="AM1085" i="12"/>
  <c r="AI1085" i="12"/>
  <c r="AE1085" i="12"/>
  <c r="AA1085" i="12"/>
  <c r="W1085" i="12"/>
  <c r="BD1085" i="12"/>
  <c r="AV1085" i="12"/>
  <c r="AN1085" i="12"/>
  <c r="AB1085" i="12"/>
  <c r="AZ1085" i="12"/>
  <c r="AR1085" i="12"/>
  <c r="AJ1085" i="12"/>
  <c r="AF1085" i="12"/>
  <c r="X1085" i="12"/>
  <c r="BE1085" i="12"/>
  <c r="BA1085" i="12"/>
  <c r="AW1085" i="12"/>
  <c r="AS1085" i="12"/>
  <c r="AO1085" i="12"/>
  <c r="AK1085" i="12"/>
  <c r="AG1085" i="12"/>
  <c r="AC1085" i="12"/>
  <c r="Y1085" i="12"/>
  <c r="J1085" i="12"/>
  <c r="AP1085" i="12"/>
  <c r="AL1085" i="12"/>
  <c r="BB1085" i="12"/>
  <c r="BC1089" i="12"/>
  <c r="AY1089" i="12"/>
  <c r="AU1089" i="12"/>
  <c r="AQ1089" i="12"/>
  <c r="AM1089" i="12"/>
  <c r="AI1089" i="12"/>
  <c r="AE1089" i="12"/>
  <c r="AA1089" i="12"/>
  <c r="W1089" i="12"/>
  <c r="BD1089" i="12"/>
  <c r="AZ1089" i="12"/>
  <c r="AV1089" i="12"/>
  <c r="AR1089" i="12"/>
  <c r="AN1089" i="12"/>
  <c r="AJ1089" i="12"/>
  <c r="AF1089" i="12"/>
  <c r="AB1089" i="12"/>
  <c r="X1089" i="12"/>
  <c r="BE1089" i="12"/>
  <c r="BA1089" i="12"/>
  <c r="AW1089" i="12"/>
  <c r="AS1089" i="12"/>
  <c r="AO1089" i="12"/>
  <c r="AK1089" i="12"/>
  <c r="AG1089" i="12"/>
  <c r="AC1089" i="12"/>
  <c r="Y1089" i="12"/>
  <c r="J1089" i="12"/>
  <c r="Z1085" i="12"/>
  <c r="BF1085" i="12"/>
  <c r="AH1085" i="12"/>
  <c r="AX1085" i="12"/>
  <c r="Z1089" i="12"/>
  <c r="AP1089" i="12"/>
  <c r="BF1089" i="12"/>
  <c r="EC1101" i="12"/>
  <c r="ED1101" i="12" s="1"/>
  <c r="EE1101" i="12" s="1"/>
  <c r="EF1101" i="12" s="1"/>
  <c r="EG1101" i="12" s="1"/>
  <c r="EH1101" i="12" s="1"/>
  <c r="EI1101" i="12" s="1"/>
  <c r="EJ1101" i="12" s="1"/>
  <c r="EK1101" i="12" s="1"/>
  <c r="EL1101" i="12" s="1"/>
  <c r="EM1101" i="12" s="1"/>
  <c r="EN1101" i="12" s="1"/>
  <c r="EO1101" i="12" s="1"/>
  <c r="EP1101" i="12" s="1"/>
  <c r="EQ1101" i="12" s="1"/>
  <c r="ER1101" i="12" s="1"/>
  <c r="ES1101" i="12" s="1"/>
  <c r="ET1101" i="12" s="1"/>
  <c r="EU1101" i="12" s="1"/>
  <c r="EV1101" i="12" s="1"/>
  <c r="EW1101" i="12" s="1"/>
  <c r="EX1101" i="12" s="1"/>
  <c r="EY1101" i="12" s="1"/>
  <c r="EZ1101" i="12" s="1"/>
  <c r="FA1101" i="12" s="1"/>
  <c r="FB1101" i="12" s="1"/>
  <c r="FC1101" i="12" s="1"/>
  <c r="FD1101" i="12" s="1"/>
  <c r="Q1086" i="12"/>
  <c r="K1086" i="12"/>
  <c r="F1086" i="12"/>
  <c r="G1086" i="12"/>
  <c r="Q1082" i="12"/>
  <c r="K1082" i="12"/>
  <c r="F1082" i="12"/>
  <c r="G1082" i="12"/>
  <c r="AD1085" i="12"/>
  <c r="AT1085" i="12"/>
  <c r="AL1089" i="12"/>
  <c r="BB1089" i="12"/>
  <c r="Z1093" i="12"/>
  <c r="AD1093" i="12"/>
  <c r="AH1093" i="12"/>
  <c r="AL1093" i="12"/>
  <c r="AP1093" i="12"/>
  <c r="AT1093" i="12"/>
  <c r="AX1093" i="12"/>
  <c r="BB1093" i="12"/>
  <c r="BF1093" i="12"/>
  <c r="Z1097" i="12"/>
  <c r="AD1097" i="12"/>
  <c r="AH1097" i="12"/>
  <c r="AL1097" i="12"/>
  <c r="AP1097" i="12"/>
  <c r="AT1097" i="12"/>
  <c r="AX1097" i="12"/>
  <c r="BB1097" i="12"/>
  <c r="BF1097" i="12"/>
  <c r="Z1104" i="12"/>
  <c r="AD1104" i="12"/>
  <c r="AH1104" i="12"/>
  <c r="AL1104" i="12"/>
  <c r="AP1104" i="12"/>
  <c r="AT1104" i="12"/>
  <c r="AX1104" i="12"/>
  <c r="BB1104" i="12"/>
  <c r="BF1104" i="12"/>
  <c r="X1082" i="12"/>
  <c r="AB1082" i="12"/>
  <c r="AF1082" i="12"/>
  <c r="AJ1082" i="12"/>
  <c r="AN1082" i="12"/>
  <c r="AR1082" i="12"/>
  <c r="AV1082" i="12"/>
  <c r="AZ1082" i="12"/>
  <c r="BD1082" i="12"/>
  <c r="W1083" i="12"/>
  <c r="AA1083" i="12"/>
  <c r="AE1083" i="12"/>
  <c r="AI1083" i="12"/>
  <c r="AM1083" i="12"/>
  <c r="AQ1083" i="12"/>
  <c r="AU1083" i="12"/>
  <c r="AY1083" i="12"/>
  <c r="BC1083" i="12"/>
  <c r="K1084" i="12"/>
  <c r="Q1084" i="12"/>
  <c r="Z1084" i="12"/>
  <c r="AD1084" i="12"/>
  <c r="AH1084" i="12"/>
  <c r="AL1084" i="12"/>
  <c r="AP1084" i="12"/>
  <c r="AT1084" i="12"/>
  <c r="AX1084" i="12"/>
  <c r="BB1084" i="12"/>
  <c r="X1086" i="12"/>
  <c r="AB1086" i="12"/>
  <c r="AF1086" i="12"/>
  <c r="AJ1086" i="12"/>
  <c r="AN1086" i="12"/>
  <c r="AR1086" i="12"/>
  <c r="AV1086" i="12"/>
  <c r="AZ1086" i="12"/>
  <c r="BD1086" i="12"/>
  <c r="W1087" i="12"/>
  <c r="AA1087" i="12"/>
  <c r="AE1087" i="12"/>
  <c r="AI1087" i="12"/>
  <c r="AM1087" i="12"/>
  <c r="AQ1087" i="12"/>
  <c r="AU1087" i="12"/>
  <c r="AY1087" i="12"/>
  <c r="BC1087" i="12"/>
  <c r="K1088" i="12"/>
  <c r="Q1088" i="12"/>
  <c r="Z1088" i="12"/>
  <c r="AD1088" i="12"/>
  <c r="AH1088" i="12"/>
  <c r="AL1088" i="12"/>
  <c r="AP1088" i="12"/>
  <c r="AT1088" i="12"/>
  <c r="AX1088" i="12"/>
  <c r="BB1088" i="12"/>
  <c r="G1090" i="12"/>
  <c r="X1090" i="12"/>
  <c r="AB1090" i="12"/>
  <c r="AF1090" i="12"/>
  <c r="AJ1090" i="12"/>
  <c r="AN1090" i="12"/>
  <c r="AR1090" i="12"/>
  <c r="AV1090" i="12"/>
  <c r="AZ1090" i="12"/>
  <c r="BD1090" i="12"/>
  <c r="W1091" i="12"/>
  <c r="AA1091" i="12"/>
  <c r="AE1091" i="12"/>
  <c r="AI1091" i="12"/>
  <c r="AM1091" i="12"/>
  <c r="AQ1091" i="12"/>
  <c r="AU1091" i="12"/>
  <c r="AY1091" i="12"/>
  <c r="BC1091" i="12"/>
  <c r="K1092" i="12"/>
  <c r="Q1092" i="12"/>
  <c r="Z1092" i="12"/>
  <c r="AD1092" i="12"/>
  <c r="AH1092" i="12"/>
  <c r="AL1092" i="12"/>
  <c r="AP1092" i="12"/>
  <c r="AT1092" i="12"/>
  <c r="AX1092" i="12"/>
  <c r="BB1092" i="12"/>
  <c r="J1093" i="12"/>
  <c r="Y1093" i="12"/>
  <c r="AC1093" i="12"/>
  <c r="AG1093" i="12"/>
  <c r="AK1093" i="12"/>
  <c r="AO1093" i="12"/>
  <c r="AS1093" i="12"/>
  <c r="AW1093" i="12"/>
  <c r="BA1093" i="12"/>
  <c r="BE1093" i="12"/>
  <c r="G1094" i="12"/>
  <c r="X1094" i="12"/>
  <c r="AB1094" i="12"/>
  <c r="AF1094" i="12"/>
  <c r="AJ1094" i="12"/>
  <c r="AN1094" i="12"/>
  <c r="AR1094" i="12"/>
  <c r="AV1094" i="12"/>
  <c r="AZ1094" i="12"/>
  <c r="BD1094" i="12"/>
  <c r="W1095" i="12"/>
  <c r="AA1095" i="12"/>
  <c r="AE1095" i="12"/>
  <c r="AI1095" i="12"/>
  <c r="AM1095" i="12"/>
  <c r="AQ1095" i="12"/>
  <c r="AU1095" i="12"/>
  <c r="AY1095" i="12"/>
  <c r="BC1095" i="12"/>
  <c r="K1096" i="12"/>
  <c r="Q1096" i="12"/>
  <c r="Z1096" i="12"/>
  <c r="AD1096" i="12"/>
  <c r="AH1096" i="12"/>
  <c r="AL1096" i="12"/>
  <c r="AP1096" i="12"/>
  <c r="AT1096" i="12"/>
  <c r="AX1096" i="12"/>
  <c r="BB1096" i="12"/>
  <c r="J1097" i="12"/>
  <c r="Y1097" i="12"/>
  <c r="AC1097" i="12"/>
  <c r="AG1097" i="12"/>
  <c r="AK1097" i="12"/>
  <c r="AO1097" i="12"/>
  <c r="AS1097" i="12"/>
  <c r="AW1097" i="12"/>
  <c r="BA1097" i="12"/>
  <c r="BE1097" i="12"/>
  <c r="G1098" i="12"/>
  <c r="X1098" i="12"/>
  <c r="AB1098" i="12"/>
  <c r="AF1098" i="12"/>
  <c r="AJ1098" i="12"/>
  <c r="AN1098" i="12"/>
  <c r="AR1098" i="12"/>
  <c r="AV1098" i="12"/>
  <c r="AZ1098" i="12"/>
  <c r="BD1098" i="12"/>
  <c r="W1099" i="12"/>
  <c r="AA1099" i="12"/>
  <c r="AE1099" i="12"/>
  <c r="AI1099" i="12"/>
  <c r="AM1099" i="12"/>
  <c r="AQ1099" i="12"/>
  <c r="AU1099" i="12"/>
  <c r="AY1099" i="12"/>
  <c r="BC1099" i="12"/>
  <c r="K1100" i="12"/>
  <c r="Q1100" i="12"/>
  <c r="Z1100" i="12"/>
  <c r="AD1100" i="12"/>
  <c r="AH1100" i="12"/>
  <c r="AL1100" i="12"/>
  <c r="AP1100" i="12"/>
  <c r="AT1100" i="12"/>
  <c r="AX1100" i="12"/>
  <c r="BB1100" i="12"/>
  <c r="G1101" i="12"/>
  <c r="X1101" i="12"/>
  <c r="AB1101" i="12"/>
  <c r="AF1101" i="12"/>
  <c r="AJ1101" i="12"/>
  <c r="AN1101" i="12"/>
  <c r="AR1101" i="12"/>
  <c r="AV1101" i="12"/>
  <c r="AZ1101" i="12"/>
  <c r="BD1101" i="12"/>
  <c r="F1102" i="12"/>
  <c r="W1102" i="12"/>
  <c r="AA1102" i="12"/>
  <c r="AE1102" i="12"/>
  <c r="AI1102" i="12"/>
  <c r="AM1102" i="12"/>
  <c r="AQ1102" i="12"/>
  <c r="AU1102" i="12"/>
  <c r="AY1102" i="12"/>
  <c r="BC1102" i="12"/>
  <c r="K1103" i="12"/>
  <c r="Q1103" i="12"/>
  <c r="Z1103" i="12"/>
  <c r="AD1103" i="12"/>
  <c r="AH1103" i="12"/>
  <c r="AL1103" i="12"/>
  <c r="AP1103" i="12"/>
  <c r="AT1103" i="12"/>
  <c r="AX1103" i="12"/>
  <c r="BB1103" i="12"/>
  <c r="J1104" i="12"/>
  <c r="Y1104" i="12"/>
  <c r="AC1104" i="12"/>
  <c r="AG1104" i="12"/>
  <c r="AK1104" i="12"/>
  <c r="AO1104" i="12"/>
  <c r="AS1104" i="12"/>
  <c r="AW1104" i="12"/>
  <c r="BA1104" i="12"/>
  <c r="BE1104" i="12"/>
  <c r="Z1083" i="12"/>
  <c r="AH1083" i="12"/>
  <c r="AP1083" i="12"/>
  <c r="AX1083" i="12"/>
  <c r="BF1083" i="12"/>
  <c r="Z1087" i="12"/>
  <c r="AH1087" i="12"/>
  <c r="AP1087" i="12"/>
  <c r="AX1087" i="12"/>
  <c r="BF1087" i="12"/>
  <c r="F1090" i="12"/>
  <c r="Z1091" i="12"/>
  <c r="AD1091" i="12"/>
  <c r="AH1091" i="12"/>
  <c r="AL1091" i="12"/>
  <c r="AP1091" i="12"/>
  <c r="AT1091" i="12"/>
  <c r="AX1091" i="12"/>
  <c r="BB1091" i="12"/>
  <c r="BF1091" i="12"/>
  <c r="X1093" i="12"/>
  <c r="AB1093" i="12"/>
  <c r="AF1093" i="12"/>
  <c r="AJ1093" i="12"/>
  <c r="AN1093" i="12"/>
  <c r="AR1093" i="12"/>
  <c r="AV1093" i="12"/>
  <c r="AZ1093" i="12"/>
  <c r="BD1093" i="12"/>
  <c r="F1094" i="12"/>
  <c r="Z1095" i="12"/>
  <c r="AD1095" i="12"/>
  <c r="AH1095" i="12"/>
  <c r="AL1095" i="12"/>
  <c r="AP1095" i="12"/>
  <c r="AT1095" i="12"/>
  <c r="AX1095" i="12"/>
  <c r="BB1095" i="12"/>
  <c r="BF1095" i="12"/>
  <c r="X1097" i="12"/>
  <c r="AB1097" i="12"/>
  <c r="AF1097" i="12"/>
  <c r="AJ1097" i="12"/>
  <c r="AN1097" i="12"/>
  <c r="AR1097" i="12"/>
  <c r="AV1097" i="12"/>
  <c r="AZ1097" i="12"/>
  <c r="BD1097" i="12"/>
  <c r="F1098" i="12"/>
  <c r="Z1099" i="12"/>
  <c r="AD1099" i="12"/>
  <c r="AH1099" i="12"/>
  <c r="AL1099" i="12"/>
  <c r="AP1099" i="12"/>
  <c r="AT1099" i="12"/>
  <c r="AX1099" i="12"/>
  <c r="BB1099" i="12"/>
  <c r="BF1099" i="12"/>
  <c r="F1101" i="12"/>
  <c r="Z1102" i="12"/>
  <c r="AD1102" i="12"/>
  <c r="AH1102" i="12"/>
  <c r="AL1102" i="12"/>
  <c r="AP1102" i="12"/>
  <c r="AT1102" i="12"/>
  <c r="AX1102" i="12"/>
  <c r="BB1102" i="12"/>
  <c r="BF1102" i="12"/>
  <c r="X1104" i="12"/>
  <c r="AB1104" i="12"/>
  <c r="AF1104" i="12"/>
  <c r="AJ1104" i="12"/>
  <c r="AN1104" i="12"/>
  <c r="AR1104" i="12"/>
  <c r="AV1104" i="12"/>
  <c r="AZ1104" i="12"/>
  <c r="BD1104" i="12"/>
  <c r="AD1083" i="12"/>
  <c r="AL1083" i="12"/>
  <c r="AT1083" i="12"/>
  <c r="BB1083" i="12"/>
  <c r="AD1087" i="12"/>
  <c r="AL1087" i="12"/>
  <c r="AT1087" i="12"/>
  <c r="BB1087" i="12"/>
  <c r="Z1082" i="12"/>
  <c r="AD1082" i="12"/>
  <c r="AH1082" i="12"/>
  <c r="AL1082" i="12"/>
  <c r="AP1082" i="12"/>
  <c r="AT1082" i="12"/>
  <c r="AX1082" i="12"/>
  <c r="BB1082" i="12"/>
  <c r="J1083" i="12"/>
  <c r="Y1083" i="12"/>
  <c r="AC1083" i="12"/>
  <c r="AG1083" i="12"/>
  <c r="AK1083" i="12"/>
  <c r="AO1083" i="12"/>
  <c r="AS1083" i="12"/>
  <c r="AW1083" i="12"/>
  <c r="BA1083" i="12"/>
  <c r="Z1086" i="12"/>
  <c r="AD1086" i="12"/>
  <c r="AH1086" i="12"/>
  <c r="AL1086" i="12"/>
  <c r="AP1086" i="12"/>
  <c r="AT1086" i="12"/>
  <c r="AX1086" i="12"/>
  <c r="BB1086" i="12"/>
  <c r="J1087" i="12"/>
  <c r="Y1087" i="12"/>
  <c r="AC1087" i="12"/>
  <c r="AG1087" i="12"/>
  <c r="AK1087" i="12"/>
  <c r="AO1087" i="12"/>
  <c r="AS1087" i="12"/>
  <c r="AW1087" i="12"/>
  <c r="BA1087" i="12"/>
  <c r="K1090" i="12"/>
  <c r="Z1090" i="12"/>
  <c r="AD1090" i="12"/>
  <c r="AH1090" i="12"/>
  <c r="AL1090" i="12"/>
  <c r="AP1090" i="12"/>
  <c r="AT1090" i="12"/>
  <c r="AX1090" i="12"/>
  <c r="BB1090" i="12"/>
  <c r="J1091" i="12"/>
  <c r="Y1091" i="12"/>
  <c r="AC1091" i="12"/>
  <c r="AG1091" i="12"/>
  <c r="AK1091" i="12"/>
  <c r="AO1091" i="12"/>
  <c r="AS1091" i="12"/>
  <c r="AW1091" i="12"/>
  <c r="BA1091" i="12"/>
  <c r="W1093" i="12"/>
  <c r="AA1093" i="12"/>
  <c r="AE1093" i="12"/>
  <c r="AI1093" i="12"/>
  <c r="AM1093" i="12"/>
  <c r="AQ1093" i="12"/>
  <c r="AU1093" i="12"/>
  <c r="AY1093" i="12"/>
  <c r="K1094" i="12"/>
  <c r="Z1094" i="12"/>
  <c r="AD1094" i="12"/>
  <c r="AH1094" i="12"/>
  <c r="AL1094" i="12"/>
  <c r="AP1094" i="12"/>
  <c r="AT1094" i="12"/>
  <c r="AX1094" i="12"/>
  <c r="BB1094" i="12"/>
  <c r="J1095" i="12"/>
  <c r="Y1095" i="12"/>
  <c r="AC1095" i="12"/>
  <c r="AG1095" i="12"/>
  <c r="AK1095" i="12"/>
  <c r="AO1095" i="12"/>
  <c r="AS1095" i="12"/>
  <c r="AW1095" i="12"/>
  <c r="BA1095" i="12"/>
  <c r="W1097" i="12"/>
  <c r="AA1097" i="12"/>
  <c r="AE1097" i="12"/>
  <c r="AI1097" i="12"/>
  <c r="AM1097" i="12"/>
  <c r="AQ1097" i="12"/>
  <c r="AU1097" i="12"/>
  <c r="AY1097" i="12"/>
  <c r="K1098" i="12"/>
  <c r="Z1098" i="12"/>
  <c r="AD1098" i="12"/>
  <c r="AH1098" i="12"/>
  <c r="AL1098" i="12"/>
  <c r="AP1098" i="12"/>
  <c r="AT1098" i="12"/>
  <c r="AX1098" i="12"/>
  <c r="BB1098" i="12"/>
  <c r="J1099" i="12"/>
  <c r="Y1099" i="12"/>
  <c r="AC1099" i="12"/>
  <c r="AG1099" i="12"/>
  <c r="AK1099" i="12"/>
  <c r="AO1099" i="12"/>
  <c r="AS1099" i="12"/>
  <c r="AW1099" i="12"/>
  <c r="BA1099" i="12"/>
  <c r="K1101" i="12"/>
  <c r="Z1101" i="12"/>
  <c r="AD1101" i="12"/>
  <c r="AH1101" i="12"/>
  <c r="AL1101" i="12"/>
  <c r="AP1101" i="12"/>
  <c r="AT1101" i="12"/>
  <c r="AX1101" i="12"/>
  <c r="BB1101" i="12"/>
  <c r="J1102" i="12"/>
  <c r="Y1102" i="12"/>
  <c r="AC1102" i="12"/>
  <c r="AG1102" i="12"/>
  <c r="AK1102" i="12"/>
  <c r="AO1102" i="12"/>
  <c r="AS1102" i="12"/>
  <c r="AW1102" i="12"/>
  <c r="BA1102" i="12"/>
  <c r="W1104" i="12"/>
  <c r="AA1104" i="12"/>
  <c r="AE1104" i="12"/>
  <c r="AI1104" i="12"/>
  <c r="AM1104" i="12"/>
  <c r="AQ1104" i="12"/>
  <c r="AU1104" i="12"/>
  <c r="AY1104" i="12"/>
  <c r="BD1081" i="12"/>
  <c r="AV1081" i="12"/>
  <c r="AN1081" i="12"/>
  <c r="AF1081" i="12"/>
  <c r="X1081" i="12"/>
  <c r="P1081" i="12"/>
  <c r="O1081" i="12"/>
  <c r="N1081" i="12"/>
  <c r="D1081" i="12"/>
  <c r="C1081" i="12"/>
  <c r="B1081" i="12"/>
  <c r="E1081" i="12" s="1"/>
  <c r="A1081" i="12"/>
  <c r="BE1081" i="12" s="1"/>
  <c r="EA1080" i="12"/>
  <c r="ED1080" i="12" s="1"/>
  <c r="EG1080" i="12" s="1"/>
  <c r="EJ1080" i="12" s="1"/>
  <c r="EM1080" i="12" s="1"/>
  <c r="EP1080" i="12" s="1"/>
  <c r="ES1080" i="12" s="1"/>
  <c r="EV1080" i="12" s="1"/>
  <c r="EY1080" i="12" s="1"/>
  <c r="FB1080" i="12" s="1"/>
  <c r="DZ1080" i="12"/>
  <c r="EC1080" i="12" s="1"/>
  <c r="EF1080" i="12" s="1"/>
  <c r="EI1080" i="12" s="1"/>
  <c r="EL1080" i="12" s="1"/>
  <c r="EO1080" i="12" s="1"/>
  <c r="ER1080" i="12" s="1"/>
  <c r="EU1080" i="12" s="1"/>
  <c r="EX1080" i="12" s="1"/>
  <c r="FA1080" i="12" s="1"/>
  <c r="FD1080" i="12" s="1"/>
  <c r="DY1080" i="12"/>
  <c r="EB1080" i="12" s="1"/>
  <c r="EE1080" i="12" s="1"/>
  <c r="EH1080" i="12" s="1"/>
  <c r="EK1080" i="12" s="1"/>
  <c r="EN1080" i="12" s="1"/>
  <c r="EQ1080" i="12" s="1"/>
  <c r="ET1080" i="12" s="1"/>
  <c r="EW1080" i="12" s="1"/>
  <c r="EZ1080" i="12" s="1"/>
  <c r="FC1080" i="12" s="1"/>
  <c r="BE1080" i="12"/>
  <c r="BA1080" i="12"/>
  <c r="AW1080" i="12"/>
  <c r="AS1080" i="12"/>
  <c r="AO1080" i="12"/>
  <c r="AK1080" i="12"/>
  <c r="AG1080" i="12"/>
  <c r="AC1080" i="12"/>
  <c r="Y1080" i="12"/>
  <c r="P1080" i="12"/>
  <c r="Q1080" i="12" s="1"/>
  <c r="O1080" i="12"/>
  <c r="N1080" i="12"/>
  <c r="D1080" i="12"/>
  <c r="C1080" i="12"/>
  <c r="B1080" i="12"/>
  <c r="E1080" i="12" s="1"/>
  <c r="A1080" i="12"/>
  <c r="BF1080" i="12" s="1"/>
  <c r="ED1079" i="12"/>
  <c r="EG1079" i="12" s="1"/>
  <c r="EJ1079" i="12" s="1"/>
  <c r="EM1079" i="12" s="1"/>
  <c r="EP1079" i="12" s="1"/>
  <c r="ES1079" i="12" s="1"/>
  <c r="EV1079" i="12" s="1"/>
  <c r="EY1079" i="12" s="1"/>
  <c r="FB1079" i="12" s="1"/>
  <c r="EA1079" i="12"/>
  <c r="DZ1079" i="12"/>
  <c r="EC1079" i="12" s="1"/>
  <c r="EF1079" i="12" s="1"/>
  <c r="EI1079" i="12" s="1"/>
  <c r="EL1079" i="12" s="1"/>
  <c r="EO1079" i="12" s="1"/>
  <c r="ER1079" i="12" s="1"/>
  <c r="EU1079" i="12" s="1"/>
  <c r="EX1079" i="12" s="1"/>
  <c r="FA1079" i="12" s="1"/>
  <c r="FD1079" i="12" s="1"/>
  <c r="DY1079" i="12"/>
  <c r="EB1079" i="12" s="1"/>
  <c r="EE1079" i="12" s="1"/>
  <c r="EH1079" i="12" s="1"/>
  <c r="EK1079" i="12" s="1"/>
  <c r="EN1079" i="12" s="1"/>
  <c r="EQ1079" i="12" s="1"/>
  <c r="ET1079" i="12" s="1"/>
  <c r="EW1079" i="12" s="1"/>
  <c r="EZ1079" i="12" s="1"/>
  <c r="FC1079" i="12" s="1"/>
  <c r="P1079" i="12"/>
  <c r="O1079" i="12"/>
  <c r="N1079" i="12"/>
  <c r="E1079" i="12"/>
  <c r="D1079" i="12"/>
  <c r="C1079" i="12"/>
  <c r="B1079" i="12"/>
  <c r="A1079" i="12"/>
  <c r="BC1079" i="12" s="1"/>
  <c r="DU1078" i="12"/>
  <c r="DV1078" i="12" s="1"/>
  <c r="DW1078" i="12" s="1"/>
  <c r="DX1078" i="12" s="1"/>
  <c r="BE1078" i="12"/>
  <c r="BC1078" i="12"/>
  <c r="AZ1078" i="12"/>
  <c r="AW1078" i="12"/>
  <c r="AU1078" i="12"/>
  <c r="AR1078" i="12"/>
  <c r="AO1078" i="12"/>
  <c r="AM1078" i="12"/>
  <c r="AJ1078" i="12"/>
  <c r="AG1078" i="12"/>
  <c r="AE1078" i="12"/>
  <c r="AB1078" i="12"/>
  <c r="Y1078" i="12"/>
  <c r="W1078" i="12"/>
  <c r="P1078" i="12"/>
  <c r="G1078" i="12" s="1"/>
  <c r="O1078" i="12"/>
  <c r="N1078" i="12"/>
  <c r="J1078" i="12"/>
  <c r="F1078" i="12"/>
  <c r="D1078" i="12"/>
  <c r="C1078" i="12"/>
  <c r="B1078" i="12"/>
  <c r="E1078" i="12" s="1"/>
  <c r="A1078" i="12"/>
  <c r="BF1078" i="12" s="1"/>
  <c r="DQ1077" i="12"/>
  <c r="P1077" i="12"/>
  <c r="Q1077" i="12" s="1"/>
  <c r="O1077" i="12"/>
  <c r="N1077" i="12"/>
  <c r="D1077" i="12"/>
  <c r="C1077" i="12"/>
  <c r="B1077" i="12"/>
  <c r="E1077" i="12" s="1"/>
  <c r="A1077" i="12"/>
  <c r="AY1077" i="12" s="1"/>
  <c r="ED1076" i="12"/>
  <c r="EG1076" i="12" s="1"/>
  <c r="EJ1076" i="12" s="1"/>
  <c r="EM1076" i="12" s="1"/>
  <c r="EP1076" i="12" s="1"/>
  <c r="ES1076" i="12" s="1"/>
  <c r="EV1076" i="12" s="1"/>
  <c r="EY1076" i="12" s="1"/>
  <c r="FB1076" i="12" s="1"/>
  <c r="EB1076" i="12"/>
  <c r="EE1076" i="12" s="1"/>
  <c r="EH1076" i="12" s="1"/>
  <c r="EK1076" i="12" s="1"/>
  <c r="EN1076" i="12" s="1"/>
  <c r="EQ1076" i="12" s="1"/>
  <c r="ET1076" i="12" s="1"/>
  <c r="EW1076" i="12" s="1"/>
  <c r="EZ1076" i="12" s="1"/>
  <c r="FC1076" i="12" s="1"/>
  <c r="EA1076" i="12"/>
  <c r="DZ1076" i="12"/>
  <c r="EC1076" i="12" s="1"/>
  <c r="EF1076" i="12" s="1"/>
  <c r="EI1076" i="12" s="1"/>
  <c r="EL1076" i="12" s="1"/>
  <c r="EO1076" i="12" s="1"/>
  <c r="ER1076" i="12" s="1"/>
  <c r="EU1076" i="12" s="1"/>
  <c r="EX1076" i="12" s="1"/>
  <c r="FA1076" i="12" s="1"/>
  <c r="FD1076" i="12" s="1"/>
  <c r="DY1076" i="12"/>
  <c r="Q1076" i="12"/>
  <c r="P1076" i="12"/>
  <c r="O1076" i="12"/>
  <c r="N1076" i="12"/>
  <c r="K1076" i="12"/>
  <c r="G1076" i="12"/>
  <c r="F1076" i="12"/>
  <c r="D1076" i="12"/>
  <c r="C1076" i="12"/>
  <c r="B1076" i="12"/>
  <c r="A1076" i="12"/>
  <c r="BC1076" i="12" s="1"/>
  <c r="EC1075" i="12"/>
  <c r="EF1075" i="12" s="1"/>
  <c r="EI1075" i="12" s="1"/>
  <c r="EL1075" i="12" s="1"/>
  <c r="EO1075" i="12" s="1"/>
  <c r="ER1075" i="12" s="1"/>
  <c r="EU1075" i="12" s="1"/>
  <c r="EX1075" i="12" s="1"/>
  <c r="FA1075" i="12" s="1"/>
  <c r="FD1075" i="12" s="1"/>
  <c r="EA1075" i="12"/>
  <c r="ED1075" i="12" s="1"/>
  <c r="EG1075" i="12" s="1"/>
  <c r="EJ1075" i="12" s="1"/>
  <c r="EM1075" i="12" s="1"/>
  <c r="EP1075" i="12" s="1"/>
  <c r="ES1075" i="12" s="1"/>
  <c r="EV1075" i="12" s="1"/>
  <c r="EY1075" i="12" s="1"/>
  <c r="FB1075" i="12" s="1"/>
  <c r="DZ1075" i="12"/>
  <c r="DY1075" i="12"/>
  <c r="EB1075" i="12" s="1"/>
  <c r="EE1075" i="12" s="1"/>
  <c r="EH1075" i="12" s="1"/>
  <c r="EK1075" i="12" s="1"/>
  <c r="EN1075" i="12" s="1"/>
  <c r="EQ1075" i="12" s="1"/>
  <c r="ET1075" i="12" s="1"/>
  <c r="EW1075" i="12" s="1"/>
  <c r="EZ1075" i="12" s="1"/>
  <c r="FC1075" i="12" s="1"/>
  <c r="BA1075" i="12"/>
  <c r="AV1075" i="12"/>
  <c r="AQ1075" i="12"/>
  <c r="AK1075" i="12"/>
  <c r="AF1075" i="12"/>
  <c r="AA1075" i="12"/>
  <c r="P1075" i="12"/>
  <c r="G1075" i="12" s="1"/>
  <c r="O1075" i="12"/>
  <c r="N1075" i="12"/>
  <c r="D1075" i="12"/>
  <c r="C1075" i="12"/>
  <c r="B1075" i="12"/>
  <c r="E1075" i="12" s="1"/>
  <c r="A1075" i="12"/>
  <c r="ED1074" i="12"/>
  <c r="EG1074" i="12" s="1"/>
  <c r="EJ1074" i="12" s="1"/>
  <c r="EM1074" i="12" s="1"/>
  <c r="EP1074" i="12" s="1"/>
  <c r="ES1074" i="12" s="1"/>
  <c r="EV1074" i="12" s="1"/>
  <c r="EY1074" i="12" s="1"/>
  <c r="FB1074" i="12" s="1"/>
  <c r="EB1074" i="12"/>
  <c r="EE1074" i="12" s="1"/>
  <c r="EH1074" i="12" s="1"/>
  <c r="EK1074" i="12" s="1"/>
  <c r="EN1074" i="12" s="1"/>
  <c r="EQ1074" i="12" s="1"/>
  <c r="ET1074" i="12" s="1"/>
  <c r="EW1074" i="12" s="1"/>
  <c r="EZ1074" i="12" s="1"/>
  <c r="FC1074" i="12" s="1"/>
  <c r="EA1074" i="12"/>
  <c r="DZ1074" i="12"/>
  <c r="EC1074" i="12" s="1"/>
  <c r="EF1074" i="12" s="1"/>
  <c r="EI1074" i="12" s="1"/>
  <c r="EL1074" i="12" s="1"/>
  <c r="EO1074" i="12" s="1"/>
  <c r="ER1074" i="12" s="1"/>
  <c r="EU1074" i="12" s="1"/>
  <c r="EX1074" i="12" s="1"/>
  <c r="FA1074" i="12" s="1"/>
  <c r="FD1074" i="12" s="1"/>
  <c r="DY1074" i="12"/>
  <c r="BD1074" i="12"/>
  <c r="AV1074" i="12"/>
  <c r="AN1074" i="12"/>
  <c r="AF1074" i="12"/>
  <c r="X1074" i="12"/>
  <c r="P1074" i="12"/>
  <c r="O1074" i="12"/>
  <c r="N1074" i="12"/>
  <c r="D1074" i="12"/>
  <c r="C1074" i="12"/>
  <c r="B1074" i="12"/>
  <c r="E1074" i="12" s="1"/>
  <c r="A1074" i="12"/>
  <c r="BE1074" i="12" s="1"/>
  <c r="EC1073" i="12"/>
  <c r="EF1073" i="12" s="1"/>
  <c r="EI1073" i="12" s="1"/>
  <c r="EL1073" i="12" s="1"/>
  <c r="EO1073" i="12" s="1"/>
  <c r="ER1073" i="12" s="1"/>
  <c r="EU1073" i="12" s="1"/>
  <c r="EX1073" i="12" s="1"/>
  <c r="FA1073" i="12" s="1"/>
  <c r="FD1073" i="12" s="1"/>
  <c r="EA1073" i="12"/>
  <c r="ED1073" i="12" s="1"/>
  <c r="EG1073" i="12" s="1"/>
  <c r="EJ1073" i="12" s="1"/>
  <c r="EM1073" i="12" s="1"/>
  <c r="EP1073" i="12" s="1"/>
  <c r="ES1073" i="12" s="1"/>
  <c r="EV1073" i="12" s="1"/>
  <c r="EY1073" i="12" s="1"/>
  <c r="FB1073" i="12" s="1"/>
  <c r="DZ1073" i="12"/>
  <c r="DY1073" i="12"/>
  <c r="EB1073" i="12" s="1"/>
  <c r="EE1073" i="12" s="1"/>
  <c r="EH1073" i="12" s="1"/>
  <c r="EK1073" i="12" s="1"/>
  <c r="EN1073" i="12" s="1"/>
  <c r="EQ1073" i="12" s="1"/>
  <c r="ET1073" i="12" s="1"/>
  <c r="EW1073" i="12" s="1"/>
  <c r="EZ1073" i="12" s="1"/>
  <c r="FC1073" i="12" s="1"/>
  <c r="BE1073" i="12"/>
  <c r="BA1073" i="12"/>
  <c r="AY1073" i="12"/>
  <c r="AW1073" i="12"/>
  <c r="AS1073" i="12"/>
  <c r="AQ1073" i="12"/>
  <c r="AO1073" i="12"/>
  <c r="AK1073" i="12"/>
  <c r="AI1073" i="12"/>
  <c r="AG1073" i="12"/>
  <c r="AC1073" i="12"/>
  <c r="AA1073" i="12"/>
  <c r="Y1073" i="12"/>
  <c r="P1073" i="12"/>
  <c r="Q1073" i="12" s="1"/>
  <c r="O1073" i="12"/>
  <c r="N1073" i="12"/>
  <c r="D1073" i="12"/>
  <c r="C1073" i="12"/>
  <c r="B1073" i="12"/>
  <c r="E1073" i="12" s="1"/>
  <c r="A1073" i="12"/>
  <c r="BF1073" i="12" s="1"/>
  <c r="ED1072" i="12"/>
  <c r="EG1072" i="12" s="1"/>
  <c r="EJ1072" i="12" s="1"/>
  <c r="EM1072" i="12" s="1"/>
  <c r="EP1072" i="12" s="1"/>
  <c r="ES1072" i="12" s="1"/>
  <c r="EV1072" i="12" s="1"/>
  <c r="EY1072" i="12" s="1"/>
  <c r="FB1072" i="12" s="1"/>
  <c r="EA1072" i="12"/>
  <c r="DZ1072" i="12"/>
  <c r="EC1072" i="12" s="1"/>
  <c r="EF1072" i="12" s="1"/>
  <c r="EI1072" i="12" s="1"/>
  <c r="EL1072" i="12" s="1"/>
  <c r="EO1072" i="12" s="1"/>
  <c r="ER1072" i="12" s="1"/>
  <c r="EU1072" i="12" s="1"/>
  <c r="EX1072" i="12" s="1"/>
  <c r="FA1072" i="12" s="1"/>
  <c r="FD1072" i="12" s="1"/>
  <c r="DY1072" i="12"/>
  <c r="EB1072" i="12" s="1"/>
  <c r="EE1072" i="12" s="1"/>
  <c r="EH1072" i="12" s="1"/>
  <c r="EK1072" i="12" s="1"/>
  <c r="EN1072" i="12" s="1"/>
  <c r="EQ1072" i="12" s="1"/>
  <c r="ET1072" i="12" s="1"/>
  <c r="EW1072" i="12" s="1"/>
  <c r="EZ1072" i="12" s="1"/>
  <c r="FC1072" i="12" s="1"/>
  <c r="P1072" i="12"/>
  <c r="O1072" i="12"/>
  <c r="N1072" i="12"/>
  <c r="E1072" i="12"/>
  <c r="D1072" i="12"/>
  <c r="C1072" i="12"/>
  <c r="B1072" i="12"/>
  <c r="A1072" i="12"/>
  <c r="BC1072" i="12" s="1"/>
  <c r="EC1071" i="12"/>
  <c r="EF1071" i="12" s="1"/>
  <c r="EI1071" i="12" s="1"/>
  <c r="EL1071" i="12" s="1"/>
  <c r="EO1071" i="12" s="1"/>
  <c r="ER1071" i="12" s="1"/>
  <c r="EU1071" i="12" s="1"/>
  <c r="EX1071" i="12" s="1"/>
  <c r="FA1071" i="12" s="1"/>
  <c r="FD1071" i="12" s="1"/>
  <c r="EA1071" i="12"/>
  <c r="ED1071" i="12" s="1"/>
  <c r="EG1071" i="12" s="1"/>
  <c r="EJ1071" i="12" s="1"/>
  <c r="EM1071" i="12" s="1"/>
  <c r="EP1071" i="12" s="1"/>
  <c r="ES1071" i="12" s="1"/>
  <c r="EV1071" i="12" s="1"/>
  <c r="EY1071" i="12" s="1"/>
  <c r="FB1071" i="12" s="1"/>
  <c r="DZ1071" i="12"/>
  <c r="DY1071" i="12"/>
  <c r="EB1071" i="12" s="1"/>
  <c r="EE1071" i="12" s="1"/>
  <c r="EH1071" i="12" s="1"/>
  <c r="EK1071" i="12" s="1"/>
  <c r="EN1071" i="12" s="1"/>
  <c r="EQ1071" i="12" s="1"/>
  <c r="ET1071" i="12" s="1"/>
  <c r="EW1071" i="12" s="1"/>
  <c r="EZ1071" i="12" s="1"/>
  <c r="FC1071" i="12" s="1"/>
  <c r="BA1071" i="12"/>
  <c r="AV1071" i="12"/>
  <c r="AQ1071" i="12"/>
  <c r="AK1071" i="12"/>
  <c r="AF1071" i="12"/>
  <c r="AA1071" i="12"/>
  <c r="P1071" i="12"/>
  <c r="G1071" i="12" s="1"/>
  <c r="O1071" i="12"/>
  <c r="N1071" i="12"/>
  <c r="D1071" i="12"/>
  <c r="C1071" i="12"/>
  <c r="B1071" i="12"/>
  <c r="E1071" i="12" s="1"/>
  <c r="A1071" i="12"/>
  <c r="ED1070" i="12"/>
  <c r="EG1070" i="12" s="1"/>
  <c r="EJ1070" i="12" s="1"/>
  <c r="EM1070" i="12" s="1"/>
  <c r="EP1070" i="12" s="1"/>
  <c r="ES1070" i="12" s="1"/>
  <c r="EV1070" i="12" s="1"/>
  <c r="EY1070" i="12" s="1"/>
  <c r="FB1070" i="12" s="1"/>
  <c r="EB1070" i="12"/>
  <c r="EE1070" i="12" s="1"/>
  <c r="EH1070" i="12" s="1"/>
  <c r="EK1070" i="12" s="1"/>
  <c r="EN1070" i="12" s="1"/>
  <c r="EQ1070" i="12" s="1"/>
  <c r="ET1070" i="12" s="1"/>
  <c r="EW1070" i="12" s="1"/>
  <c r="EZ1070" i="12" s="1"/>
  <c r="FC1070" i="12" s="1"/>
  <c r="EA1070" i="12"/>
  <c r="DZ1070" i="12"/>
  <c r="EC1070" i="12" s="1"/>
  <c r="EF1070" i="12" s="1"/>
  <c r="EI1070" i="12" s="1"/>
  <c r="EL1070" i="12" s="1"/>
  <c r="EO1070" i="12" s="1"/>
  <c r="ER1070" i="12" s="1"/>
  <c r="EU1070" i="12" s="1"/>
  <c r="EX1070" i="12" s="1"/>
  <c r="FA1070" i="12" s="1"/>
  <c r="FD1070" i="12" s="1"/>
  <c r="DY1070" i="12"/>
  <c r="BD1070" i="12"/>
  <c r="AV1070" i="12"/>
  <c r="AN1070" i="12"/>
  <c r="AF1070" i="12"/>
  <c r="X1070" i="12"/>
  <c r="P1070" i="12"/>
  <c r="O1070" i="12"/>
  <c r="N1070" i="12"/>
  <c r="D1070" i="12"/>
  <c r="C1070" i="12"/>
  <c r="B1070" i="12"/>
  <c r="E1070" i="12" s="1"/>
  <c r="A1070" i="12"/>
  <c r="BE1070" i="12" s="1"/>
  <c r="EC1069" i="12"/>
  <c r="EF1069" i="12" s="1"/>
  <c r="EI1069" i="12" s="1"/>
  <c r="EL1069" i="12" s="1"/>
  <c r="EO1069" i="12" s="1"/>
  <c r="ER1069" i="12" s="1"/>
  <c r="EU1069" i="12" s="1"/>
  <c r="EX1069" i="12" s="1"/>
  <c r="FA1069" i="12" s="1"/>
  <c r="FD1069" i="12" s="1"/>
  <c r="EA1069" i="12"/>
  <c r="ED1069" i="12" s="1"/>
  <c r="EG1069" i="12" s="1"/>
  <c r="EJ1069" i="12" s="1"/>
  <c r="EM1069" i="12" s="1"/>
  <c r="EP1069" i="12" s="1"/>
  <c r="ES1069" i="12" s="1"/>
  <c r="EV1069" i="12" s="1"/>
  <c r="EY1069" i="12" s="1"/>
  <c r="FB1069" i="12" s="1"/>
  <c r="DZ1069" i="12"/>
  <c r="DY1069" i="12"/>
  <c r="EB1069" i="12" s="1"/>
  <c r="EE1069" i="12" s="1"/>
  <c r="EH1069" i="12" s="1"/>
  <c r="EK1069" i="12" s="1"/>
  <c r="EN1069" i="12" s="1"/>
  <c r="EQ1069" i="12" s="1"/>
  <c r="ET1069" i="12" s="1"/>
  <c r="EW1069" i="12" s="1"/>
  <c r="EZ1069" i="12" s="1"/>
  <c r="FC1069" i="12" s="1"/>
  <c r="BE1069" i="12"/>
  <c r="BA1069" i="12"/>
  <c r="AY1069" i="12"/>
  <c r="AW1069" i="12"/>
  <c r="AS1069" i="12"/>
  <c r="AQ1069" i="12"/>
  <c r="AO1069" i="12"/>
  <c r="AK1069" i="12"/>
  <c r="AI1069" i="12"/>
  <c r="AG1069" i="12"/>
  <c r="AC1069" i="12"/>
  <c r="AA1069" i="12"/>
  <c r="Y1069" i="12"/>
  <c r="P1069" i="12"/>
  <c r="Q1069" i="12" s="1"/>
  <c r="O1069" i="12"/>
  <c r="N1069" i="12"/>
  <c r="D1069" i="12"/>
  <c r="C1069" i="12"/>
  <c r="B1069" i="12"/>
  <c r="E1069" i="12" s="1"/>
  <c r="A1069" i="12"/>
  <c r="BF1069" i="12" s="1"/>
  <c r="ED1068" i="12"/>
  <c r="EG1068" i="12" s="1"/>
  <c r="EJ1068" i="12" s="1"/>
  <c r="EM1068" i="12" s="1"/>
  <c r="EP1068" i="12" s="1"/>
  <c r="ES1068" i="12" s="1"/>
  <c r="EV1068" i="12" s="1"/>
  <c r="EY1068" i="12" s="1"/>
  <c r="FB1068" i="12" s="1"/>
  <c r="EA1068" i="12"/>
  <c r="DZ1068" i="12"/>
  <c r="EC1068" i="12" s="1"/>
  <c r="EF1068" i="12" s="1"/>
  <c r="EI1068" i="12" s="1"/>
  <c r="EL1068" i="12" s="1"/>
  <c r="EO1068" i="12" s="1"/>
  <c r="ER1068" i="12" s="1"/>
  <c r="EU1068" i="12" s="1"/>
  <c r="EX1068" i="12" s="1"/>
  <c r="FA1068" i="12" s="1"/>
  <c r="FD1068" i="12" s="1"/>
  <c r="DY1068" i="12"/>
  <c r="EB1068" i="12" s="1"/>
  <c r="EE1068" i="12" s="1"/>
  <c r="EH1068" i="12" s="1"/>
  <c r="EK1068" i="12" s="1"/>
  <c r="EN1068" i="12" s="1"/>
  <c r="EQ1068" i="12" s="1"/>
  <c r="ET1068" i="12" s="1"/>
  <c r="EW1068" i="12" s="1"/>
  <c r="EZ1068" i="12" s="1"/>
  <c r="FC1068" i="12" s="1"/>
  <c r="P1068" i="12"/>
  <c r="O1068" i="12"/>
  <c r="N1068" i="12"/>
  <c r="E1068" i="12"/>
  <c r="D1068" i="12"/>
  <c r="C1068" i="12"/>
  <c r="B1068" i="12"/>
  <c r="A1068" i="12"/>
  <c r="BC1068" i="12" s="1"/>
  <c r="EC1067" i="12"/>
  <c r="EF1067" i="12" s="1"/>
  <c r="EI1067" i="12" s="1"/>
  <c r="EL1067" i="12" s="1"/>
  <c r="EO1067" i="12" s="1"/>
  <c r="ER1067" i="12" s="1"/>
  <c r="EU1067" i="12" s="1"/>
  <c r="EX1067" i="12" s="1"/>
  <c r="FA1067" i="12" s="1"/>
  <c r="FD1067" i="12" s="1"/>
  <c r="EA1067" i="12"/>
  <c r="ED1067" i="12" s="1"/>
  <c r="EG1067" i="12" s="1"/>
  <c r="EJ1067" i="12" s="1"/>
  <c r="EM1067" i="12" s="1"/>
  <c r="EP1067" i="12" s="1"/>
  <c r="ES1067" i="12" s="1"/>
  <c r="EV1067" i="12" s="1"/>
  <c r="EY1067" i="12" s="1"/>
  <c r="FB1067" i="12" s="1"/>
  <c r="DZ1067" i="12"/>
  <c r="DY1067" i="12"/>
  <c r="EB1067" i="12" s="1"/>
  <c r="EE1067" i="12" s="1"/>
  <c r="EH1067" i="12" s="1"/>
  <c r="EK1067" i="12" s="1"/>
  <c r="EN1067" i="12" s="1"/>
  <c r="EQ1067" i="12" s="1"/>
  <c r="ET1067" i="12" s="1"/>
  <c r="EW1067" i="12" s="1"/>
  <c r="EZ1067" i="12" s="1"/>
  <c r="FC1067" i="12" s="1"/>
  <c r="BA1067" i="12"/>
  <c r="AV1067" i="12"/>
  <c r="AQ1067" i="12"/>
  <c r="AK1067" i="12"/>
  <c r="AF1067" i="12"/>
  <c r="AA1067" i="12"/>
  <c r="P1067" i="12"/>
  <c r="G1067" i="12" s="1"/>
  <c r="O1067" i="12"/>
  <c r="N1067" i="12"/>
  <c r="D1067" i="12"/>
  <c r="C1067" i="12"/>
  <c r="B1067" i="12"/>
  <c r="E1067" i="12" s="1"/>
  <c r="A1067" i="12"/>
  <c r="ED1066" i="12"/>
  <c r="EG1066" i="12" s="1"/>
  <c r="EJ1066" i="12" s="1"/>
  <c r="EM1066" i="12" s="1"/>
  <c r="EP1066" i="12" s="1"/>
  <c r="ES1066" i="12" s="1"/>
  <c r="EV1066" i="12" s="1"/>
  <c r="EY1066" i="12" s="1"/>
  <c r="FB1066" i="12" s="1"/>
  <c r="EB1066" i="12"/>
  <c r="EE1066" i="12" s="1"/>
  <c r="EH1066" i="12" s="1"/>
  <c r="EK1066" i="12" s="1"/>
  <c r="EN1066" i="12" s="1"/>
  <c r="EQ1066" i="12" s="1"/>
  <c r="ET1066" i="12" s="1"/>
  <c r="EW1066" i="12" s="1"/>
  <c r="EZ1066" i="12" s="1"/>
  <c r="FC1066" i="12" s="1"/>
  <c r="EA1066" i="12"/>
  <c r="DZ1066" i="12"/>
  <c r="EC1066" i="12" s="1"/>
  <c r="EF1066" i="12" s="1"/>
  <c r="EI1066" i="12" s="1"/>
  <c r="EL1066" i="12" s="1"/>
  <c r="EO1066" i="12" s="1"/>
  <c r="ER1066" i="12" s="1"/>
  <c r="EU1066" i="12" s="1"/>
  <c r="EX1066" i="12" s="1"/>
  <c r="FA1066" i="12" s="1"/>
  <c r="FD1066" i="12" s="1"/>
  <c r="DY1066" i="12"/>
  <c r="BD1066" i="12"/>
  <c r="AV1066" i="12"/>
  <c r="AN1066" i="12"/>
  <c r="AF1066" i="12"/>
  <c r="X1066" i="12"/>
  <c r="P1066" i="12"/>
  <c r="O1066" i="12"/>
  <c r="N1066" i="12"/>
  <c r="D1066" i="12"/>
  <c r="C1066" i="12"/>
  <c r="B1066" i="12"/>
  <c r="E1066" i="12" s="1"/>
  <c r="A1066" i="12"/>
  <c r="BE1066" i="12" s="1"/>
  <c r="EC1065" i="12"/>
  <c r="EF1065" i="12" s="1"/>
  <c r="EI1065" i="12" s="1"/>
  <c r="EL1065" i="12" s="1"/>
  <c r="EO1065" i="12" s="1"/>
  <c r="ER1065" i="12" s="1"/>
  <c r="EU1065" i="12" s="1"/>
  <c r="EX1065" i="12" s="1"/>
  <c r="FA1065" i="12" s="1"/>
  <c r="FD1065" i="12" s="1"/>
  <c r="EA1065" i="12"/>
  <c r="ED1065" i="12" s="1"/>
  <c r="EG1065" i="12" s="1"/>
  <c r="EJ1065" i="12" s="1"/>
  <c r="EM1065" i="12" s="1"/>
  <c r="EP1065" i="12" s="1"/>
  <c r="ES1065" i="12" s="1"/>
  <c r="EV1065" i="12" s="1"/>
  <c r="EY1065" i="12" s="1"/>
  <c r="FB1065" i="12" s="1"/>
  <c r="DZ1065" i="12"/>
  <c r="DY1065" i="12"/>
  <c r="EB1065" i="12" s="1"/>
  <c r="EE1065" i="12" s="1"/>
  <c r="EH1065" i="12" s="1"/>
  <c r="EK1065" i="12" s="1"/>
  <c r="EN1065" i="12" s="1"/>
  <c r="EQ1065" i="12" s="1"/>
  <c r="ET1065" i="12" s="1"/>
  <c r="EW1065" i="12" s="1"/>
  <c r="EZ1065" i="12" s="1"/>
  <c r="FC1065" i="12" s="1"/>
  <c r="BE1065" i="12"/>
  <c r="BA1065" i="12"/>
  <c r="AY1065" i="12"/>
  <c r="AW1065" i="12"/>
  <c r="AS1065" i="12"/>
  <c r="AQ1065" i="12"/>
  <c r="AO1065" i="12"/>
  <c r="AK1065" i="12"/>
  <c r="AI1065" i="12"/>
  <c r="AG1065" i="12"/>
  <c r="AC1065" i="12"/>
  <c r="AA1065" i="12"/>
  <c r="Y1065" i="12"/>
  <c r="P1065" i="12"/>
  <c r="Q1065" i="12" s="1"/>
  <c r="O1065" i="12"/>
  <c r="N1065" i="12"/>
  <c r="D1065" i="12"/>
  <c r="C1065" i="12"/>
  <c r="B1065" i="12"/>
  <c r="E1065" i="12" s="1"/>
  <c r="A1065" i="12"/>
  <c r="BF1065" i="12" s="1"/>
  <c r="EA1064" i="12"/>
  <c r="ED1064" i="12" s="1"/>
  <c r="EG1064" i="12" s="1"/>
  <c r="EJ1064" i="12" s="1"/>
  <c r="EM1064" i="12" s="1"/>
  <c r="EP1064" i="12" s="1"/>
  <c r="ES1064" i="12" s="1"/>
  <c r="EV1064" i="12" s="1"/>
  <c r="EY1064" i="12" s="1"/>
  <c r="FB1064" i="12" s="1"/>
  <c r="DZ1064" i="12"/>
  <c r="EC1064" i="12" s="1"/>
  <c r="EF1064" i="12" s="1"/>
  <c r="EI1064" i="12" s="1"/>
  <c r="EL1064" i="12" s="1"/>
  <c r="EO1064" i="12" s="1"/>
  <c r="ER1064" i="12" s="1"/>
  <c r="EU1064" i="12" s="1"/>
  <c r="EX1064" i="12" s="1"/>
  <c r="FA1064" i="12" s="1"/>
  <c r="FD1064" i="12" s="1"/>
  <c r="DY1064" i="12"/>
  <c r="EB1064" i="12" s="1"/>
  <c r="EE1064" i="12" s="1"/>
  <c r="EH1064" i="12" s="1"/>
  <c r="EK1064" i="12" s="1"/>
  <c r="EN1064" i="12" s="1"/>
  <c r="EQ1064" i="12" s="1"/>
  <c r="ET1064" i="12" s="1"/>
  <c r="EW1064" i="12" s="1"/>
  <c r="EZ1064" i="12" s="1"/>
  <c r="FC1064" i="12" s="1"/>
  <c r="P1064" i="12"/>
  <c r="F1064" i="12" s="1"/>
  <c r="O1064" i="12"/>
  <c r="N1064" i="12"/>
  <c r="G1064" i="12"/>
  <c r="D1064" i="12"/>
  <c r="C1064" i="12"/>
  <c r="B1064" i="12"/>
  <c r="A1064" i="12"/>
  <c r="BC1064" i="12" s="1"/>
  <c r="EA1063" i="12"/>
  <c r="ED1063" i="12" s="1"/>
  <c r="EG1063" i="12" s="1"/>
  <c r="EJ1063" i="12" s="1"/>
  <c r="EM1063" i="12" s="1"/>
  <c r="EP1063" i="12" s="1"/>
  <c r="ES1063" i="12" s="1"/>
  <c r="EV1063" i="12" s="1"/>
  <c r="EY1063" i="12" s="1"/>
  <c r="FB1063" i="12" s="1"/>
  <c r="DZ1063" i="12"/>
  <c r="EC1063" i="12" s="1"/>
  <c r="EF1063" i="12" s="1"/>
  <c r="EI1063" i="12" s="1"/>
  <c r="EL1063" i="12" s="1"/>
  <c r="EO1063" i="12" s="1"/>
  <c r="ER1063" i="12" s="1"/>
  <c r="EU1063" i="12" s="1"/>
  <c r="EX1063" i="12" s="1"/>
  <c r="FA1063" i="12" s="1"/>
  <c r="FD1063" i="12" s="1"/>
  <c r="DY1063" i="12"/>
  <c r="EB1063" i="12" s="1"/>
  <c r="EE1063" i="12" s="1"/>
  <c r="EH1063" i="12" s="1"/>
  <c r="EK1063" i="12" s="1"/>
  <c r="EN1063" i="12" s="1"/>
  <c r="EQ1063" i="12" s="1"/>
  <c r="ET1063" i="12" s="1"/>
  <c r="EW1063" i="12" s="1"/>
  <c r="EZ1063" i="12" s="1"/>
  <c r="FC1063" i="12" s="1"/>
  <c r="BD1063" i="12"/>
  <c r="AZ1063" i="12"/>
  <c r="AW1063" i="12"/>
  <c r="AS1063" i="12"/>
  <c r="AO1063" i="12"/>
  <c r="AM1063" i="12"/>
  <c r="AJ1063" i="12"/>
  <c r="AG1063" i="12"/>
  <c r="AE1063" i="12"/>
  <c r="AB1063" i="12"/>
  <c r="Y1063" i="12"/>
  <c r="W1063" i="12"/>
  <c r="P1063" i="12"/>
  <c r="G1063" i="12" s="1"/>
  <c r="O1063" i="12"/>
  <c r="N1063" i="12"/>
  <c r="J1063" i="12"/>
  <c r="F1063" i="12"/>
  <c r="D1063" i="12"/>
  <c r="C1063" i="12"/>
  <c r="B1063" i="12"/>
  <c r="E1063" i="12" s="1"/>
  <c r="A1063" i="12"/>
  <c r="BC1063" i="12" s="1"/>
  <c r="EA1062" i="12"/>
  <c r="ED1062" i="12" s="1"/>
  <c r="EG1062" i="12" s="1"/>
  <c r="EJ1062" i="12" s="1"/>
  <c r="EM1062" i="12" s="1"/>
  <c r="EP1062" i="12" s="1"/>
  <c r="ES1062" i="12" s="1"/>
  <c r="EV1062" i="12" s="1"/>
  <c r="EY1062" i="12" s="1"/>
  <c r="FB1062" i="12" s="1"/>
  <c r="DZ1062" i="12"/>
  <c r="EC1062" i="12" s="1"/>
  <c r="EF1062" i="12" s="1"/>
  <c r="EI1062" i="12" s="1"/>
  <c r="EL1062" i="12" s="1"/>
  <c r="EO1062" i="12" s="1"/>
  <c r="ER1062" i="12" s="1"/>
  <c r="EU1062" i="12" s="1"/>
  <c r="EX1062" i="12" s="1"/>
  <c r="FA1062" i="12" s="1"/>
  <c r="FD1062" i="12" s="1"/>
  <c r="DY1062" i="12"/>
  <c r="EB1062" i="12" s="1"/>
  <c r="EE1062" i="12" s="1"/>
  <c r="EH1062" i="12" s="1"/>
  <c r="EK1062" i="12" s="1"/>
  <c r="EN1062" i="12" s="1"/>
  <c r="EQ1062" i="12" s="1"/>
  <c r="ET1062" i="12" s="1"/>
  <c r="EW1062" i="12" s="1"/>
  <c r="EZ1062" i="12" s="1"/>
  <c r="FC1062" i="12" s="1"/>
  <c r="AZ1062" i="12"/>
  <c r="AR1062" i="12"/>
  <c r="AJ1062" i="12"/>
  <c r="AB1062" i="12"/>
  <c r="Q1062" i="12"/>
  <c r="P1062" i="12"/>
  <c r="F1062" i="12" s="1"/>
  <c r="O1062" i="12"/>
  <c r="N1062" i="12"/>
  <c r="K1062" i="12"/>
  <c r="G1062" i="12"/>
  <c r="D1062" i="12"/>
  <c r="C1062" i="12"/>
  <c r="B1062" i="12"/>
  <c r="A1062" i="12"/>
  <c r="BE1062" i="12" s="1"/>
  <c r="EA1061" i="12"/>
  <c r="ED1061" i="12" s="1"/>
  <c r="EG1061" i="12" s="1"/>
  <c r="EJ1061" i="12" s="1"/>
  <c r="EM1061" i="12" s="1"/>
  <c r="EP1061" i="12" s="1"/>
  <c r="ES1061" i="12" s="1"/>
  <c r="EV1061" i="12" s="1"/>
  <c r="EY1061" i="12" s="1"/>
  <c r="FB1061" i="12" s="1"/>
  <c r="DZ1061" i="12"/>
  <c r="EC1061" i="12" s="1"/>
  <c r="EF1061" i="12" s="1"/>
  <c r="EI1061" i="12" s="1"/>
  <c r="EL1061" i="12" s="1"/>
  <c r="EO1061" i="12" s="1"/>
  <c r="ER1061" i="12" s="1"/>
  <c r="EU1061" i="12" s="1"/>
  <c r="EX1061" i="12" s="1"/>
  <c r="FA1061" i="12" s="1"/>
  <c r="FD1061" i="12" s="1"/>
  <c r="DY1061" i="12"/>
  <c r="EB1061" i="12" s="1"/>
  <c r="EE1061" i="12" s="1"/>
  <c r="EH1061" i="12" s="1"/>
  <c r="EK1061" i="12" s="1"/>
  <c r="EN1061" i="12" s="1"/>
  <c r="EQ1061" i="12" s="1"/>
  <c r="ET1061" i="12" s="1"/>
  <c r="EW1061" i="12" s="1"/>
  <c r="EZ1061" i="12" s="1"/>
  <c r="FC1061" i="12" s="1"/>
  <c r="BE1061" i="12"/>
  <c r="BA1061" i="12"/>
  <c r="AY1061" i="12"/>
  <c r="AW1061" i="12"/>
  <c r="AS1061" i="12"/>
  <c r="AQ1061" i="12"/>
  <c r="AO1061" i="12"/>
  <c r="AK1061" i="12"/>
  <c r="AI1061" i="12"/>
  <c r="AG1061" i="12"/>
  <c r="AC1061" i="12"/>
  <c r="AA1061" i="12"/>
  <c r="Y1061" i="12"/>
  <c r="P1061" i="12"/>
  <c r="Q1061" i="12" s="1"/>
  <c r="O1061" i="12"/>
  <c r="N1061" i="12"/>
  <c r="D1061" i="12"/>
  <c r="C1061" i="12"/>
  <c r="B1061" i="12"/>
  <c r="E1061" i="12" s="1"/>
  <c r="A1061" i="12"/>
  <c r="BF1061" i="12" s="1"/>
  <c r="ED1060" i="12"/>
  <c r="EG1060" i="12" s="1"/>
  <c r="EJ1060" i="12" s="1"/>
  <c r="EM1060" i="12" s="1"/>
  <c r="EP1060" i="12" s="1"/>
  <c r="ES1060" i="12" s="1"/>
  <c r="EV1060" i="12" s="1"/>
  <c r="EY1060" i="12" s="1"/>
  <c r="FB1060" i="12" s="1"/>
  <c r="EA1060" i="12"/>
  <c r="DZ1060" i="12"/>
  <c r="EC1060" i="12" s="1"/>
  <c r="EF1060" i="12" s="1"/>
  <c r="EI1060" i="12" s="1"/>
  <c r="EL1060" i="12" s="1"/>
  <c r="EO1060" i="12" s="1"/>
  <c r="ER1060" i="12" s="1"/>
  <c r="EU1060" i="12" s="1"/>
  <c r="EX1060" i="12" s="1"/>
  <c r="FA1060" i="12" s="1"/>
  <c r="FD1060" i="12" s="1"/>
  <c r="DY1060" i="12"/>
  <c r="EB1060" i="12" s="1"/>
  <c r="EE1060" i="12" s="1"/>
  <c r="EH1060" i="12" s="1"/>
  <c r="EK1060" i="12" s="1"/>
  <c r="EN1060" i="12" s="1"/>
  <c r="EQ1060" i="12" s="1"/>
  <c r="ET1060" i="12" s="1"/>
  <c r="EW1060" i="12" s="1"/>
  <c r="EZ1060" i="12" s="1"/>
  <c r="FC1060" i="12" s="1"/>
  <c r="P1060" i="12"/>
  <c r="Q1060" i="12" s="1"/>
  <c r="O1060" i="12"/>
  <c r="N1060" i="12"/>
  <c r="E1060" i="12"/>
  <c r="D1060" i="12"/>
  <c r="C1060" i="12"/>
  <c r="B1060" i="12"/>
  <c r="A1060" i="12"/>
  <c r="BC1060" i="12" s="1"/>
  <c r="EC1059" i="12"/>
  <c r="EF1059" i="12" s="1"/>
  <c r="EI1059" i="12" s="1"/>
  <c r="EL1059" i="12" s="1"/>
  <c r="EO1059" i="12" s="1"/>
  <c r="ER1059" i="12" s="1"/>
  <c r="EU1059" i="12" s="1"/>
  <c r="EX1059" i="12" s="1"/>
  <c r="FA1059" i="12" s="1"/>
  <c r="FD1059" i="12" s="1"/>
  <c r="EA1059" i="12"/>
  <c r="ED1059" i="12" s="1"/>
  <c r="EG1059" i="12" s="1"/>
  <c r="EJ1059" i="12" s="1"/>
  <c r="EM1059" i="12" s="1"/>
  <c r="EP1059" i="12" s="1"/>
  <c r="ES1059" i="12" s="1"/>
  <c r="EV1059" i="12" s="1"/>
  <c r="EY1059" i="12" s="1"/>
  <c r="FB1059" i="12" s="1"/>
  <c r="DZ1059" i="12"/>
  <c r="DY1059" i="12"/>
  <c r="EB1059" i="12" s="1"/>
  <c r="EE1059" i="12" s="1"/>
  <c r="EH1059" i="12" s="1"/>
  <c r="EK1059" i="12" s="1"/>
  <c r="EN1059" i="12" s="1"/>
  <c r="EQ1059" i="12" s="1"/>
  <c r="ET1059" i="12" s="1"/>
  <c r="EW1059" i="12" s="1"/>
  <c r="EZ1059" i="12" s="1"/>
  <c r="FC1059" i="12" s="1"/>
  <c r="P1059" i="12"/>
  <c r="G1059" i="12" s="1"/>
  <c r="O1059" i="12"/>
  <c r="N1059" i="12"/>
  <c r="D1059" i="12"/>
  <c r="C1059" i="12"/>
  <c r="B1059" i="12"/>
  <c r="E1059" i="12" s="1"/>
  <c r="A1059" i="12"/>
  <c r="BF1059" i="12" s="1"/>
  <c r="ED1058" i="12"/>
  <c r="EG1058" i="12" s="1"/>
  <c r="EJ1058" i="12" s="1"/>
  <c r="EM1058" i="12" s="1"/>
  <c r="EP1058" i="12" s="1"/>
  <c r="ES1058" i="12" s="1"/>
  <c r="EV1058" i="12" s="1"/>
  <c r="EY1058" i="12" s="1"/>
  <c r="FB1058" i="12" s="1"/>
  <c r="EB1058" i="12"/>
  <c r="EE1058" i="12" s="1"/>
  <c r="EH1058" i="12" s="1"/>
  <c r="EK1058" i="12" s="1"/>
  <c r="EN1058" i="12" s="1"/>
  <c r="EQ1058" i="12" s="1"/>
  <c r="ET1058" i="12" s="1"/>
  <c r="EW1058" i="12" s="1"/>
  <c r="EZ1058" i="12" s="1"/>
  <c r="FC1058" i="12" s="1"/>
  <c r="EA1058" i="12"/>
  <c r="DZ1058" i="12"/>
  <c r="EC1058" i="12" s="1"/>
  <c r="EF1058" i="12" s="1"/>
  <c r="EI1058" i="12" s="1"/>
  <c r="EL1058" i="12" s="1"/>
  <c r="EO1058" i="12" s="1"/>
  <c r="ER1058" i="12" s="1"/>
  <c r="EU1058" i="12" s="1"/>
  <c r="EX1058" i="12" s="1"/>
  <c r="FA1058" i="12" s="1"/>
  <c r="FD1058" i="12" s="1"/>
  <c r="DY1058" i="12"/>
  <c r="DQ1058" i="12"/>
  <c r="AE1077" i="12" l="1"/>
  <c r="AU1077" i="12"/>
  <c r="Q1079" i="12"/>
  <c r="K1079" i="12"/>
  <c r="F1079" i="12"/>
  <c r="F1081" i="12"/>
  <c r="Q1081" i="12"/>
  <c r="K1081" i="12"/>
  <c r="J1059" i="12"/>
  <c r="W1059" i="12"/>
  <c r="AB1059" i="12"/>
  <c r="AG1059" i="12"/>
  <c r="AM1059" i="12"/>
  <c r="AR1059" i="12"/>
  <c r="AW1059" i="12"/>
  <c r="BC1059" i="12"/>
  <c r="F1060" i="12"/>
  <c r="J1061" i="12"/>
  <c r="W1061" i="12"/>
  <c r="AE1061" i="12"/>
  <c r="AM1061" i="12"/>
  <c r="AU1061" i="12"/>
  <c r="BC1061" i="12"/>
  <c r="X1062" i="12"/>
  <c r="AN1062" i="12"/>
  <c r="BD1062" i="12"/>
  <c r="X1063" i="12"/>
  <c r="AC1063" i="12"/>
  <c r="AI1063" i="12"/>
  <c r="AN1063" i="12"/>
  <c r="AU1063" i="12"/>
  <c r="K1064" i="12"/>
  <c r="Q1064" i="12"/>
  <c r="BF1067" i="12"/>
  <c r="BE1067" i="12"/>
  <c r="AZ1067" i="12"/>
  <c r="AU1067" i="12"/>
  <c r="AO1067" i="12"/>
  <c r="AJ1067" i="12"/>
  <c r="AE1067" i="12"/>
  <c r="Y1067" i="12"/>
  <c r="BC1067" i="12"/>
  <c r="AW1067" i="12"/>
  <c r="AR1067" i="12"/>
  <c r="AM1067" i="12"/>
  <c r="AG1067" i="12"/>
  <c r="AB1067" i="12"/>
  <c r="W1067" i="12"/>
  <c r="J1067" i="12"/>
  <c r="F1067" i="12"/>
  <c r="X1067" i="12"/>
  <c r="AI1067" i="12"/>
  <c r="AS1067" i="12"/>
  <c r="BD1067" i="12"/>
  <c r="BF1071" i="12"/>
  <c r="BE1071" i="12"/>
  <c r="AZ1071" i="12"/>
  <c r="AU1071" i="12"/>
  <c r="AO1071" i="12"/>
  <c r="AJ1071" i="12"/>
  <c r="AE1071" i="12"/>
  <c r="Y1071" i="12"/>
  <c r="BC1071" i="12"/>
  <c r="AW1071" i="12"/>
  <c r="AR1071" i="12"/>
  <c r="AM1071" i="12"/>
  <c r="AG1071" i="12"/>
  <c r="AB1071" i="12"/>
  <c r="W1071" i="12"/>
  <c r="J1071" i="12"/>
  <c r="F1071" i="12"/>
  <c r="X1071" i="12"/>
  <c r="AI1071" i="12"/>
  <c r="AS1071" i="12"/>
  <c r="BD1071" i="12"/>
  <c r="BF1075" i="12"/>
  <c r="BE1075" i="12"/>
  <c r="AZ1075" i="12"/>
  <c r="AU1075" i="12"/>
  <c r="AO1075" i="12"/>
  <c r="AJ1075" i="12"/>
  <c r="AE1075" i="12"/>
  <c r="Y1075" i="12"/>
  <c r="BC1075" i="12"/>
  <c r="AW1075" i="12"/>
  <c r="AR1075" i="12"/>
  <c r="AM1075" i="12"/>
  <c r="AG1075" i="12"/>
  <c r="AB1075" i="12"/>
  <c r="W1075" i="12"/>
  <c r="J1075" i="12"/>
  <c r="F1075" i="12"/>
  <c r="X1075" i="12"/>
  <c r="AI1075" i="12"/>
  <c r="AS1075" i="12"/>
  <c r="BD1075" i="12"/>
  <c r="AI1077" i="12"/>
  <c r="G1079" i="12"/>
  <c r="G1081" i="12"/>
  <c r="F1059" i="12"/>
  <c r="AA1059" i="12"/>
  <c r="AK1059" i="12"/>
  <c r="AF1059" i="12"/>
  <c r="AQ1059" i="12"/>
  <c r="AV1059" i="12"/>
  <c r="BA1059" i="12"/>
  <c r="X1059" i="12"/>
  <c r="AC1059" i="12"/>
  <c r="AI1059" i="12"/>
  <c r="AN1059" i="12"/>
  <c r="AS1059" i="12"/>
  <c r="AY1059" i="12"/>
  <c r="BD1059" i="12"/>
  <c r="G1060" i="12"/>
  <c r="F1066" i="12"/>
  <c r="Q1066" i="12"/>
  <c r="K1066" i="12"/>
  <c r="Q1068" i="12"/>
  <c r="K1068" i="12"/>
  <c r="F1068" i="12"/>
  <c r="F1070" i="12"/>
  <c r="Q1070" i="12"/>
  <c r="K1070" i="12"/>
  <c r="Q1072" i="12"/>
  <c r="K1072" i="12"/>
  <c r="F1072" i="12"/>
  <c r="F1074" i="12"/>
  <c r="Q1074" i="12"/>
  <c r="K1074" i="12"/>
  <c r="BF1077" i="12"/>
  <c r="BA1077" i="12"/>
  <c r="AS1077" i="12"/>
  <c r="AK1077" i="12"/>
  <c r="AC1077" i="12"/>
  <c r="BE1077" i="12"/>
  <c r="AW1077" i="12"/>
  <c r="AO1077" i="12"/>
  <c r="AG1077" i="12"/>
  <c r="Y1077" i="12"/>
  <c r="J1077" i="12"/>
  <c r="W1077" i="12"/>
  <c r="AM1077" i="12"/>
  <c r="BC1077" i="12"/>
  <c r="Y1059" i="12"/>
  <c r="AE1059" i="12"/>
  <c r="AJ1059" i="12"/>
  <c r="AO1059" i="12"/>
  <c r="AU1059" i="12"/>
  <c r="AZ1059" i="12"/>
  <c r="BE1059" i="12"/>
  <c r="K1060" i="12"/>
  <c r="AF1062" i="12"/>
  <c r="AV1062" i="12"/>
  <c r="BF1063" i="12"/>
  <c r="BA1063" i="12"/>
  <c r="AV1063" i="12"/>
  <c r="AQ1063" i="12"/>
  <c r="AA1063" i="12"/>
  <c r="AF1063" i="12"/>
  <c r="AK1063" i="12"/>
  <c r="AR1063" i="12"/>
  <c r="AY1063" i="12"/>
  <c r="BE1063" i="12"/>
  <c r="G1066" i="12"/>
  <c r="AC1067" i="12"/>
  <c r="AN1067" i="12"/>
  <c r="AY1067" i="12"/>
  <c r="G1068" i="12"/>
  <c r="G1070" i="12"/>
  <c r="AC1071" i="12"/>
  <c r="AN1071" i="12"/>
  <c r="AY1071" i="12"/>
  <c r="G1072" i="12"/>
  <c r="G1074" i="12"/>
  <c r="AC1075" i="12"/>
  <c r="AN1075" i="12"/>
  <c r="AY1075" i="12"/>
  <c r="AA1077" i="12"/>
  <c r="AQ1077" i="12"/>
  <c r="J1065" i="12"/>
  <c r="W1065" i="12"/>
  <c r="AE1065" i="12"/>
  <c r="AM1065" i="12"/>
  <c r="AU1065" i="12"/>
  <c r="BC1065" i="12"/>
  <c r="AJ1066" i="12"/>
  <c r="AZ1066" i="12"/>
  <c r="J1069" i="12"/>
  <c r="W1069" i="12"/>
  <c r="AE1069" i="12"/>
  <c r="AM1069" i="12"/>
  <c r="AU1069" i="12"/>
  <c r="BC1069" i="12"/>
  <c r="AJ1070" i="12"/>
  <c r="AZ1070" i="12"/>
  <c r="J1073" i="12"/>
  <c r="W1073" i="12"/>
  <c r="AE1073" i="12"/>
  <c r="AM1073" i="12"/>
  <c r="AU1073" i="12"/>
  <c r="BC1073" i="12"/>
  <c r="AJ1074" i="12"/>
  <c r="AZ1074" i="12"/>
  <c r="X1078" i="12"/>
  <c r="AC1078" i="12"/>
  <c r="AI1078" i="12"/>
  <c r="AN1078" i="12"/>
  <c r="AS1078" i="12"/>
  <c r="AY1078" i="12"/>
  <c r="BD1078" i="12"/>
  <c r="J1080" i="12"/>
  <c r="W1080" i="12"/>
  <c r="AE1080" i="12"/>
  <c r="AM1080" i="12"/>
  <c r="AU1080" i="12"/>
  <c r="BC1080" i="12"/>
  <c r="AJ1081" i="12"/>
  <c r="AZ1081" i="12"/>
  <c r="AB1066" i="12"/>
  <c r="AR1066" i="12"/>
  <c r="AB1070" i="12"/>
  <c r="AR1070" i="12"/>
  <c r="AB1074" i="12"/>
  <c r="AR1074" i="12"/>
  <c r="AA1078" i="12"/>
  <c r="AF1078" i="12"/>
  <c r="AK1078" i="12"/>
  <c r="AQ1078" i="12"/>
  <c r="AV1078" i="12"/>
  <c r="BA1078" i="12"/>
  <c r="DY1078" i="12"/>
  <c r="DZ1078" i="12" s="1"/>
  <c r="EA1078" i="12" s="1"/>
  <c r="EB1078" i="12" s="1"/>
  <c r="EC1078" i="12" s="1"/>
  <c r="ED1078" i="12" s="1"/>
  <c r="EE1078" i="12" s="1"/>
  <c r="EF1078" i="12" s="1"/>
  <c r="EG1078" i="12" s="1"/>
  <c r="EH1078" i="12" s="1"/>
  <c r="EI1078" i="12" s="1"/>
  <c r="EJ1078" i="12" s="1"/>
  <c r="EK1078" i="12" s="1"/>
  <c r="EL1078" i="12" s="1"/>
  <c r="EM1078" i="12" s="1"/>
  <c r="EN1078" i="12" s="1"/>
  <c r="EO1078" i="12" s="1"/>
  <c r="EP1078" i="12" s="1"/>
  <c r="EQ1078" i="12" s="1"/>
  <c r="ER1078" i="12" s="1"/>
  <c r="ES1078" i="12" s="1"/>
  <c r="ET1078" i="12" s="1"/>
  <c r="EU1078" i="12" s="1"/>
  <c r="EV1078" i="12" s="1"/>
  <c r="EW1078" i="12" s="1"/>
  <c r="EX1078" i="12" s="1"/>
  <c r="EY1078" i="12" s="1"/>
  <c r="EZ1078" i="12" s="1"/>
  <c r="FA1078" i="12" s="1"/>
  <c r="FB1078" i="12" s="1"/>
  <c r="FC1078" i="12" s="1"/>
  <c r="FD1078" i="12" s="1"/>
  <c r="AA1080" i="12"/>
  <c r="AI1080" i="12"/>
  <c r="AQ1080" i="12"/>
  <c r="AY1080" i="12"/>
  <c r="AB1081" i="12"/>
  <c r="AR1081" i="12"/>
  <c r="Z1060" i="12"/>
  <c r="AH1060" i="12"/>
  <c r="AP1060" i="12"/>
  <c r="AX1060" i="12"/>
  <c r="BF1060" i="12"/>
  <c r="AH1064" i="12"/>
  <c r="AL1064" i="12"/>
  <c r="AX1064" i="12"/>
  <c r="BB1064" i="12"/>
  <c r="Z1068" i="12"/>
  <c r="AD1068" i="12"/>
  <c r="AH1068" i="12"/>
  <c r="AL1068" i="12"/>
  <c r="AP1068" i="12"/>
  <c r="AT1068" i="12"/>
  <c r="AX1068" i="12"/>
  <c r="BB1068" i="12"/>
  <c r="BF1068" i="12"/>
  <c r="Z1072" i="12"/>
  <c r="AD1072" i="12"/>
  <c r="AH1072" i="12"/>
  <c r="AL1072" i="12"/>
  <c r="AP1072" i="12"/>
  <c r="AT1072" i="12"/>
  <c r="AX1072" i="12"/>
  <c r="BB1072" i="12"/>
  <c r="BF1072" i="12"/>
  <c r="Z1076" i="12"/>
  <c r="AD1076" i="12"/>
  <c r="AH1076" i="12"/>
  <c r="AL1076" i="12"/>
  <c r="AP1076" i="12"/>
  <c r="AT1076" i="12"/>
  <c r="AX1076" i="12"/>
  <c r="BB1076" i="12"/>
  <c r="BF1076" i="12"/>
  <c r="Z1079" i="12"/>
  <c r="AD1079" i="12"/>
  <c r="AH1079" i="12"/>
  <c r="AL1079" i="12"/>
  <c r="AP1079" i="12"/>
  <c r="AT1079" i="12"/>
  <c r="AX1079" i="12"/>
  <c r="BB1079" i="12"/>
  <c r="BF1079" i="12"/>
  <c r="K1059" i="12"/>
  <c r="Q1059" i="12"/>
  <c r="Z1059" i="12"/>
  <c r="AD1059" i="12"/>
  <c r="AH1059" i="12"/>
  <c r="AL1059" i="12"/>
  <c r="AP1059" i="12"/>
  <c r="AT1059" i="12"/>
  <c r="AX1059" i="12"/>
  <c r="BB1059" i="12"/>
  <c r="J1060" i="12"/>
  <c r="Y1060" i="12"/>
  <c r="AC1060" i="12"/>
  <c r="AG1060" i="12"/>
  <c r="AK1060" i="12"/>
  <c r="AO1060" i="12"/>
  <c r="AS1060" i="12"/>
  <c r="AW1060" i="12"/>
  <c r="BA1060" i="12"/>
  <c r="BE1060" i="12"/>
  <c r="G1061" i="12"/>
  <c r="X1061" i="12"/>
  <c r="AB1061" i="12"/>
  <c r="AF1061" i="12"/>
  <c r="AJ1061" i="12"/>
  <c r="AN1061" i="12"/>
  <c r="AR1061" i="12"/>
  <c r="AV1061" i="12"/>
  <c r="AZ1061" i="12"/>
  <c r="BD1061" i="12"/>
  <c r="W1062" i="12"/>
  <c r="AA1062" i="12"/>
  <c r="AE1062" i="12"/>
  <c r="AI1062" i="12"/>
  <c r="AM1062" i="12"/>
  <c r="AQ1062" i="12"/>
  <c r="AU1062" i="12"/>
  <c r="AY1062" i="12"/>
  <c r="BC1062" i="12"/>
  <c r="K1063" i="12"/>
  <c r="Q1063" i="12"/>
  <c r="Z1063" i="12"/>
  <c r="AD1063" i="12"/>
  <c r="AH1063" i="12"/>
  <c r="AL1063" i="12"/>
  <c r="AP1063" i="12"/>
  <c r="AT1063" i="12"/>
  <c r="AX1063" i="12"/>
  <c r="BB1063" i="12"/>
  <c r="J1064" i="12"/>
  <c r="Y1064" i="12"/>
  <c r="AC1064" i="12"/>
  <c r="AG1064" i="12"/>
  <c r="AK1064" i="12"/>
  <c r="AO1064" i="12"/>
  <c r="AS1064" i="12"/>
  <c r="AW1064" i="12"/>
  <c r="BA1064" i="12"/>
  <c r="BE1064" i="12"/>
  <c r="G1065" i="12"/>
  <c r="X1065" i="12"/>
  <c r="AB1065" i="12"/>
  <c r="AF1065" i="12"/>
  <c r="AJ1065" i="12"/>
  <c r="AN1065" i="12"/>
  <c r="AR1065" i="12"/>
  <c r="AV1065" i="12"/>
  <c r="AZ1065" i="12"/>
  <c r="BD1065" i="12"/>
  <c r="W1066" i="12"/>
  <c r="AA1066" i="12"/>
  <c r="AE1066" i="12"/>
  <c r="AI1066" i="12"/>
  <c r="AM1066" i="12"/>
  <c r="AQ1066" i="12"/>
  <c r="AU1066" i="12"/>
  <c r="AY1066" i="12"/>
  <c r="BC1066" i="12"/>
  <c r="K1067" i="12"/>
  <c r="Q1067" i="12"/>
  <c r="Z1067" i="12"/>
  <c r="AD1067" i="12"/>
  <c r="AH1067" i="12"/>
  <c r="AL1067" i="12"/>
  <c r="AP1067" i="12"/>
  <c r="AT1067" i="12"/>
  <c r="AX1067" i="12"/>
  <c r="BB1067" i="12"/>
  <c r="J1068" i="12"/>
  <c r="Y1068" i="12"/>
  <c r="AC1068" i="12"/>
  <c r="AG1068" i="12"/>
  <c r="AK1068" i="12"/>
  <c r="AO1068" i="12"/>
  <c r="AS1068" i="12"/>
  <c r="AW1068" i="12"/>
  <c r="BA1068" i="12"/>
  <c r="BE1068" i="12"/>
  <c r="G1069" i="12"/>
  <c r="X1069" i="12"/>
  <c r="AB1069" i="12"/>
  <c r="AF1069" i="12"/>
  <c r="AJ1069" i="12"/>
  <c r="AN1069" i="12"/>
  <c r="AR1069" i="12"/>
  <c r="AV1069" i="12"/>
  <c r="AZ1069" i="12"/>
  <c r="BD1069" i="12"/>
  <c r="W1070" i="12"/>
  <c r="AA1070" i="12"/>
  <c r="AE1070" i="12"/>
  <c r="AI1070" i="12"/>
  <c r="AM1070" i="12"/>
  <c r="AQ1070" i="12"/>
  <c r="AU1070" i="12"/>
  <c r="AY1070" i="12"/>
  <c r="BC1070" i="12"/>
  <c r="K1071" i="12"/>
  <c r="Q1071" i="12"/>
  <c r="Z1071" i="12"/>
  <c r="AD1071" i="12"/>
  <c r="AH1071" i="12"/>
  <c r="AL1071" i="12"/>
  <c r="AP1071" i="12"/>
  <c r="AT1071" i="12"/>
  <c r="AX1071" i="12"/>
  <c r="BB1071" i="12"/>
  <c r="J1072" i="12"/>
  <c r="Y1072" i="12"/>
  <c r="AC1072" i="12"/>
  <c r="AG1072" i="12"/>
  <c r="AK1072" i="12"/>
  <c r="AO1072" i="12"/>
  <c r="AS1072" i="12"/>
  <c r="AW1072" i="12"/>
  <c r="BA1072" i="12"/>
  <c r="BE1072" i="12"/>
  <c r="G1073" i="12"/>
  <c r="X1073" i="12"/>
  <c r="AB1073" i="12"/>
  <c r="AF1073" i="12"/>
  <c r="AJ1073" i="12"/>
  <c r="AN1073" i="12"/>
  <c r="AR1073" i="12"/>
  <c r="AV1073" i="12"/>
  <c r="AZ1073" i="12"/>
  <c r="BD1073" i="12"/>
  <c r="W1074" i="12"/>
  <c r="AA1074" i="12"/>
  <c r="AE1074" i="12"/>
  <c r="AI1074" i="12"/>
  <c r="AM1074" i="12"/>
  <c r="AQ1074" i="12"/>
  <c r="AU1074" i="12"/>
  <c r="AY1074" i="12"/>
  <c r="BC1074" i="12"/>
  <c r="K1075" i="12"/>
  <c r="Q1075" i="12"/>
  <c r="Z1075" i="12"/>
  <c r="AD1075" i="12"/>
  <c r="AH1075" i="12"/>
  <c r="AL1075" i="12"/>
  <c r="AP1075" i="12"/>
  <c r="AT1075" i="12"/>
  <c r="AX1075" i="12"/>
  <c r="BB1075" i="12"/>
  <c r="J1076" i="12"/>
  <c r="Y1076" i="12"/>
  <c r="AC1076" i="12"/>
  <c r="AG1076" i="12"/>
  <c r="AK1076" i="12"/>
  <c r="AO1076" i="12"/>
  <c r="AS1076" i="12"/>
  <c r="AW1076" i="12"/>
  <c r="BA1076" i="12"/>
  <c r="BE1076" i="12"/>
  <c r="G1077" i="12"/>
  <c r="X1077" i="12"/>
  <c r="AB1077" i="12"/>
  <c r="AF1077" i="12"/>
  <c r="AJ1077" i="12"/>
  <c r="AN1077" i="12"/>
  <c r="AR1077" i="12"/>
  <c r="AV1077" i="12"/>
  <c r="AZ1077" i="12"/>
  <c r="BD1077" i="12"/>
  <c r="K1078" i="12"/>
  <c r="Q1078" i="12"/>
  <c r="Z1078" i="12"/>
  <c r="AD1078" i="12"/>
  <c r="AH1078" i="12"/>
  <c r="AL1078" i="12"/>
  <c r="AP1078" i="12"/>
  <c r="AT1078" i="12"/>
  <c r="AX1078" i="12"/>
  <c r="BB1078" i="12"/>
  <c r="J1079" i="12"/>
  <c r="Y1079" i="12"/>
  <c r="AC1079" i="12"/>
  <c r="AG1079" i="12"/>
  <c r="AK1079" i="12"/>
  <c r="AO1079" i="12"/>
  <c r="AS1079" i="12"/>
  <c r="AW1079" i="12"/>
  <c r="BA1079" i="12"/>
  <c r="BE1079" i="12"/>
  <c r="G1080" i="12"/>
  <c r="X1080" i="12"/>
  <c r="AB1080" i="12"/>
  <c r="AF1080" i="12"/>
  <c r="AJ1080" i="12"/>
  <c r="AN1080" i="12"/>
  <c r="AR1080" i="12"/>
  <c r="AV1080" i="12"/>
  <c r="AZ1080" i="12"/>
  <c r="BD1080" i="12"/>
  <c r="W1081" i="12"/>
  <c r="AA1081" i="12"/>
  <c r="AE1081" i="12"/>
  <c r="AI1081" i="12"/>
  <c r="AM1081" i="12"/>
  <c r="AQ1081" i="12"/>
  <c r="AU1081" i="12"/>
  <c r="AY1081" i="12"/>
  <c r="BC1081" i="12"/>
  <c r="AL1060" i="12"/>
  <c r="BB1060" i="12"/>
  <c r="AD1064" i="12"/>
  <c r="AP1064" i="12"/>
  <c r="BF1064" i="12"/>
  <c r="AB1060" i="12"/>
  <c r="AJ1060" i="12"/>
  <c r="AR1060" i="12"/>
  <c r="AZ1060" i="12"/>
  <c r="F1061" i="12"/>
  <c r="AD1062" i="12"/>
  <c r="AL1062" i="12"/>
  <c r="AT1062" i="12"/>
  <c r="BB1062" i="12"/>
  <c r="AB1064" i="12"/>
  <c r="AJ1064" i="12"/>
  <c r="AR1064" i="12"/>
  <c r="AZ1064" i="12"/>
  <c r="F1065" i="12"/>
  <c r="Z1066" i="12"/>
  <c r="AD1066" i="12"/>
  <c r="AH1066" i="12"/>
  <c r="AL1066" i="12"/>
  <c r="AP1066" i="12"/>
  <c r="AT1066" i="12"/>
  <c r="AX1066" i="12"/>
  <c r="BB1066" i="12"/>
  <c r="BF1066" i="12"/>
  <c r="X1068" i="12"/>
  <c r="AB1068" i="12"/>
  <c r="AF1068" i="12"/>
  <c r="AJ1068" i="12"/>
  <c r="AN1068" i="12"/>
  <c r="AR1068" i="12"/>
  <c r="AV1068" i="12"/>
  <c r="AZ1068" i="12"/>
  <c r="BD1068" i="12"/>
  <c r="F1069" i="12"/>
  <c r="Z1070" i="12"/>
  <c r="AD1070" i="12"/>
  <c r="AH1070" i="12"/>
  <c r="AL1070" i="12"/>
  <c r="AP1070" i="12"/>
  <c r="AT1070" i="12"/>
  <c r="AX1070" i="12"/>
  <c r="BB1070" i="12"/>
  <c r="BF1070" i="12"/>
  <c r="X1072" i="12"/>
  <c r="AB1072" i="12"/>
  <c r="AF1072" i="12"/>
  <c r="AJ1072" i="12"/>
  <c r="AN1072" i="12"/>
  <c r="AR1072" i="12"/>
  <c r="AV1072" i="12"/>
  <c r="AZ1072" i="12"/>
  <c r="BD1072" i="12"/>
  <c r="F1073" i="12"/>
  <c r="Z1074" i="12"/>
  <c r="AD1074" i="12"/>
  <c r="AH1074" i="12"/>
  <c r="AL1074" i="12"/>
  <c r="AP1074" i="12"/>
  <c r="AT1074" i="12"/>
  <c r="AX1074" i="12"/>
  <c r="BB1074" i="12"/>
  <c r="BF1074" i="12"/>
  <c r="X1076" i="12"/>
  <c r="AB1076" i="12"/>
  <c r="AF1076" i="12"/>
  <c r="AJ1076" i="12"/>
  <c r="AN1076" i="12"/>
  <c r="AR1076" i="12"/>
  <c r="AV1076" i="12"/>
  <c r="AZ1076" i="12"/>
  <c r="BD1076" i="12"/>
  <c r="F1077" i="12"/>
  <c r="X1079" i="12"/>
  <c r="AB1079" i="12"/>
  <c r="AF1079" i="12"/>
  <c r="AJ1079" i="12"/>
  <c r="AN1079" i="12"/>
  <c r="AR1079" i="12"/>
  <c r="AV1079" i="12"/>
  <c r="AZ1079" i="12"/>
  <c r="BD1079" i="12"/>
  <c r="F1080" i="12"/>
  <c r="Z1081" i="12"/>
  <c r="AD1081" i="12"/>
  <c r="AH1081" i="12"/>
  <c r="AL1081" i="12"/>
  <c r="AP1081" i="12"/>
  <c r="AT1081" i="12"/>
  <c r="AX1081" i="12"/>
  <c r="BB1081" i="12"/>
  <c r="BF1081" i="12"/>
  <c r="AD1060" i="12"/>
  <c r="AT1060" i="12"/>
  <c r="Z1064" i="12"/>
  <c r="AT1064" i="12"/>
  <c r="X1060" i="12"/>
  <c r="AF1060" i="12"/>
  <c r="AN1060" i="12"/>
  <c r="AV1060" i="12"/>
  <c r="BD1060" i="12"/>
  <c r="Z1062" i="12"/>
  <c r="AH1062" i="12"/>
  <c r="AP1062" i="12"/>
  <c r="AX1062" i="12"/>
  <c r="BF1062" i="12"/>
  <c r="X1064" i="12"/>
  <c r="AF1064" i="12"/>
  <c r="AN1064" i="12"/>
  <c r="AV1064" i="12"/>
  <c r="BD1064" i="12"/>
  <c r="W1060" i="12"/>
  <c r="AA1060" i="12"/>
  <c r="AE1060" i="12"/>
  <c r="AI1060" i="12"/>
  <c r="AM1060" i="12"/>
  <c r="AQ1060" i="12"/>
  <c r="AU1060" i="12"/>
  <c r="AY1060" i="12"/>
  <c r="K1061" i="12"/>
  <c r="Z1061" i="12"/>
  <c r="AD1061" i="12"/>
  <c r="AH1061" i="12"/>
  <c r="AL1061" i="12"/>
  <c r="AP1061" i="12"/>
  <c r="AT1061" i="12"/>
  <c r="AX1061" i="12"/>
  <c r="BB1061" i="12"/>
  <c r="J1062" i="12"/>
  <c r="Y1062" i="12"/>
  <c r="AC1062" i="12"/>
  <c r="AG1062" i="12"/>
  <c r="AK1062" i="12"/>
  <c r="AO1062" i="12"/>
  <c r="AS1062" i="12"/>
  <c r="AW1062" i="12"/>
  <c r="BA1062" i="12"/>
  <c r="W1064" i="12"/>
  <c r="AA1064" i="12"/>
  <c r="AE1064" i="12"/>
  <c r="AI1064" i="12"/>
  <c r="AM1064" i="12"/>
  <c r="AQ1064" i="12"/>
  <c r="AU1064" i="12"/>
  <c r="AY1064" i="12"/>
  <c r="K1065" i="12"/>
  <c r="Z1065" i="12"/>
  <c r="AD1065" i="12"/>
  <c r="AH1065" i="12"/>
  <c r="AL1065" i="12"/>
  <c r="AP1065" i="12"/>
  <c r="AT1065" i="12"/>
  <c r="AX1065" i="12"/>
  <c r="BB1065" i="12"/>
  <c r="J1066" i="12"/>
  <c r="Y1066" i="12"/>
  <c r="AC1066" i="12"/>
  <c r="AG1066" i="12"/>
  <c r="AK1066" i="12"/>
  <c r="AO1066" i="12"/>
  <c r="AS1066" i="12"/>
  <c r="AW1066" i="12"/>
  <c r="BA1066" i="12"/>
  <c r="W1068" i="12"/>
  <c r="AA1068" i="12"/>
  <c r="AE1068" i="12"/>
  <c r="AI1068" i="12"/>
  <c r="AM1068" i="12"/>
  <c r="AQ1068" i="12"/>
  <c r="AU1068" i="12"/>
  <c r="AY1068" i="12"/>
  <c r="K1069" i="12"/>
  <c r="Z1069" i="12"/>
  <c r="AD1069" i="12"/>
  <c r="AH1069" i="12"/>
  <c r="AL1069" i="12"/>
  <c r="AP1069" i="12"/>
  <c r="AT1069" i="12"/>
  <c r="AX1069" i="12"/>
  <c r="BB1069" i="12"/>
  <c r="J1070" i="12"/>
  <c r="Y1070" i="12"/>
  <c r="AC1070" i="12"/>
  <c r="AG1070" i="12"/>
  <c r="AK1070" i="12"/>
  <c r="AO1070" i="12"/>
  <c r="AS1070" i="12"/>
  <c r="AW1070" i="12"/>
  <c r="BA1070" i="12"/>
  <c r="W1072" i="12"/>
  <c r="AA1072" i="12"/>
  <c r="AE1072" i="12"/>
  <c r="AI1072" i="12"/>
  <c r="AM1072" i="12"/>
  <c r="AQ1072" i="12"/>
  <c r="AU1072" i="12"/>
  <c r="AY1072" i="12"/>
  <c r="K1073" i="12"/>
  <c r="Z1073" i="12"/>
  <c r="AD1073" i="12"/>
  <c r="AH1073" i="12"/>
  <c r="AL1073" i="12"/>
  <c r="AP1073" i="12"/>
  <c r="AT1073" i="12"/>
  <c r="AX1073" i="12"/>
  <c r="BB1073" i="12"/>
  <c r="J1074" i="12"/>
  <c r="Y1074" i="12"/>
  <c r="AC1074" i="12"/>
  <c r="AG1074" i="12"/>
  <c r="AK1074" i="12"/>
  <c r="AO1074" i="12"/>
  <c r="AS1074" i="12"/>
  <c r="AW1074" i="12"/>
  <c r="BA1074" i="12"/>
  <c r="W1076" i="12"/>
  <c r="AA1076" i="12"/>
  <c r="AE1076" i="12"/>
  <c r="AI1076" i="12"/>
  <c r="AM1076" i="12"/>
  <c r="AQ1076" i="12"/>
  <c r="AU1076" i="12"/>
  <c r="AY1076" i="12"/>
  <c r="K1077" i="12"/>
  <c r="Z1077" i="12"/>
  <c r="AD1077" i="12"/>
  <c r="AH1077" i="12"/>
  <c r="AL1077" i="12"/>
  <c r="AP1077" i="12"/>
  <c r="AT1077" i="12"/>
  <c r="AX1077" i="12"/>
  <c r="BB1077" i="12"/>
  <c r="W1079" i="12"/>
  <c r="AA1079" i="12"/>
  <c r="AE1079" i="12"/>
  <c r="AI1079" i="12"/>
  <c r="AM1079" i="12"/>
  <c r="AQ1079" i="12"/>
  <c r="AU1079" i="12"/>
  <c r="AY1079" i="12"/>
  <c r="K1080" i="12"/>
  <c r="Z1080" i="12"/>
  <c r="AD1080" i="12"/>
  <c r="AH1080" i="12"/>
  <c r="AL1080" i="12"/>
  <c r="AP1080" i="12"/>
  <c r="AT1080" i="12"/>
  <c r="AX1080" i="12"/>
  <c r="BB1080" i="12"/>
  <c r="J1081" i="12"/>
  <c r="Y1081" i="12"/>
  <c r="AC1081" i="12"/>
  <c r="AG1081" i="12"/>
  <c r="AK1081" i="12"/>
  <c r="AO1081" i="12"/>
  <c r="AS1081" i="12"/>
  <c r="AW1081" i="12"/>
  <c r="BA1081" i="12"/>
  <c r="BD1058" i="12"/>
  <c r="AN1058" i="12"/>
  <c r="X1058" i="12"/>
  <c r="Q1058" i="12"/>
  <c r="P1058" i="12"/>
  <c r="O1058" i="12"/>
  <c r="N1058" i="12"/>
  <c r="K1058" i="12"/>
  <c r="G1058" i="12"/>
  <c r="F1058" i="12"/>
  <c r="D1058" i="12"/>
  <c r="C1058" i="12"/>
  <c r="B1058" i="12"/>
  <c r="E1058" i="12" s="1"/>
  <c r="A1058" i="12"/>
  <c r="BE1058" i="12" s="1"/>
  <c r="EA1057" i="12"/>
  <c r="ED1057" i="12" s="1"/>
  <c r="EG1057" i="12" s="1"/>
  <c r="EJ1057" i="12" s="1"/>
  <c r="EM1057" i="12" s="1"/>
  <c r="EP1057" i="12" s="1"/>
  <c r="ES1057" i="12" s="1"/>
  <c r="EV1057" i="12" s="1"/>
  <c r="EY1057" i="12" s="1"/>
  <c r="FB1057" i="12" s="1"/>
  <c r="DZ1057" i="12"/>
  <c r="EC1057" i="12" s="1"/>
  <c r="EF1057" i="12" s="1"/>
  <c r="EI1057" i="12" s="1"/>
  <c r="EL1057" i="12" s="1"/>
  <c r="EO1057" i="12" s="1"/>
  <c r="ER1057" i="12" s="1"/>
  <c r="EU1057" i="12" s="1"/>
  <c r="EX1057" i="12" s="1"/>
  <c r="FA1057" i="12" s="1"/>
  <c r="FD1057" i="12" s="1"/>
  <c r="DY1057" i="12"/>
  <c r="EB1057" i="12" s="1"/>
  <c r="EE1057" i="12" s="1"/>
  <c r="EH1057" i="12" s="1"/>
  <c r="EK1057" i="12" s="1"/>
  <c r="EN1057" i="12" s="1"/>
  <c r="EQ1057" i="12" s="1"/>
  <c r="ET1057" i="12" s="1"/>
  <c r="EW1057" i="12" s="1"/>
  <c r="EZ1057" i="12" s="1"/>
  <c r="FC1057" i="12" s="1"/>
  <c r="BE1057" i="12"/>
  <c r="BD1057" i="12"/>
  <c r="AZ1057" i="12"/>
  <c r="AY1057" i="12"/>
  <c r="AU1057" i="12"/>
  <c r="AS1057" i="12"/>
  <c r="AO1057" i="12"/>
  <c r="AN1057" i="12"/>
  <c r="AJ1057" i="12"/>
  <c r="AI1057" i="12"/>
  <c r="AE1057" i="12"/>
  <c r="AC1057" i="12"/>
  <c r="Y1057" i="12"/>
  <c r="X1057" i="12"/>
  <c r="P1057" i="12"/>
  <c r="Q1057" i="12" s="1"/>
  <c r="O1057" i="12"/>
  <c r="N1057" i="12"/>
  <c r="D1057" i="12"/>
  <c r="C1057" i="12"/>
  <c r="B1057" i="12"/>
  <c r="E1057" i="12" s="1"/>
  <c r="A1057" i="12"/>
  <c r="BF1057" i="12" s="1"/>
  <c r="EA1056" i="12"/>
  <c r="ED1056" i="12" s="1"/>
  <c r="EG1056" i="12" s="1"/>
  <c r="EJ1056" i="12" s="1"/>
  <c r="EM1056" i="12" s="1"/>
  <c r="EP1056" i="12" s="1"/>
  <c r="ES1056" i="12" s="1"/>
  <c r="EV1056" i="12" s="1"/>
  <c r="EY1056" i="12" s="1"/>
  <c r="FB1056" i="12" s="1"/>
  <c r="DZ1056" i="12"/>
  <c r="EC1056" i="12" s="1"/>
  <c r="EF1056" i="12" s="1"/>
  <c r="EI1056" i="12" s="1"/>
  <c r="EL1056" i="12" s="1"/>
  <c r="EO1056" i="12" s="1"/>
  <c r="ER1056" i="12" s="1"/>
  <c r="EU1056" i="12" s="1"/>
  <c r="EX1056" i="12" s="1"/>
  <c r="FA1056" i="12" s="1"/>
  <c r="FD1056" i="12" s="1"/>
  <c r="DY1056" i="12"/>
  <c r="EB1056" i="12" s="1"/>
  <c r="EE1056" i="12" s="1"/>
  <c r="EH1056" i="12" s="1"/>
  <c r="EK1056" i="12" s="1"/>
  <c r="EN1056" i="12" s="1"/>
  <c r="EQ1056" i="12" s="1"/>
  <c r="ET1056" i="12" s="1"/>
  <c r="EW1056" i="12" s="1"/>
  <c r="EZ1056" i="12" s="1"/>
  <c r="FC1056" i="12" s="1"/>
  <c r="P1056" i="12"/>
  <c r="F1056" i="12" s="1"/>
  <c r="O1056" i="12"/>
  <c r="N1056" i="12"/>
  <c r="E1056" i="12"/>
  <c r="D1056" i="12"/>
  <c r="C1056" i="12"/>
  <c r="B1056" i="12"/>
  <c r="A1056" i="12"/>
  <c r="BC1056" i="12" s="1"/>
  <c r="DU1055" i="12"/>
  <c r="DV1055" i="12" s="1"/>
  <c r="DW1055" i="12" s="1"/>
  <c r="DX1055" i="12" s="1"/>
  <c r="DY1055" i="12" s="1"/>
  <c r="DZ1055" i="12" s="1"/>
  <c r="EA1055" i="12" s="1"/>
  <c r="P1055" i="12"/>
  <c r="G1055" i="12" s="1"/>
  <c r="O1055" i="12"/>
  <c r="N1055" i="12"/>
  <c r="F1055" i="12"/>
  <c r="D1055" i="12"/>
  <c r="C1055" i="12"/>
  <c r="B1055" i="12"/>
  <c r="E1055" i="12" s="1"/>
  <c r="A1055" i="12"/>
  <c r="BD1055" i="12" s="1"/>
  <c r="DQ1054" i="12"/>
  <c r="P1054" i="12"/>
  <c r="Q1054" i="12" s="1"/>
  <c r="O1054" i="12"/>
  <c r="N1054" i="12"/>
  <c r="D1054" i="12"/>
  <c r="C1054" i="12"/>
  <c r="B1054" i="12"/>
  <c r="E1054" i="12" s="1"/>
  <c r="A1054" i="12"/>
  <c r="BF1054" i="12" s="1"/>
  <c r="EA1053" i="12"/>
  <c r="ED1053" i="12" s="1"/>
  <c r="EG1053" i="12" s="1"/>
  <c r="EJ1053" i="12" s="1"/>
  <c r="EM1053" i="12" s="1"/>
  <c r="EP1053" i="12" s="1"/>
  <c r="ES1053" i="12" s="1"/>
  <c r="EV1053" i="12" s="1"/>
  <c r="EY1053" i="12" s="1"/>
  <c r="FB1053" i="12" s="1"/>
  <c r="DZ1053" i="12"/>
  <c r="EC1053" i="12" s="1"/>
  <c r="EF1053" i="12" s="1"/>
  <c r="EI1053" i="12" s="1"/>
  <c r="EL1053" i="12" s="1"/>
  <c r="EO1053" i="12" s="1"/>
  <c r="ER1053" i="12" s="1"/>
  <c r="EU1053" i="12" s="1"/>
  <c r="EX1053" i="12" s="1"/>
  <c r="FA1053" i="12" s="1"/>
  <c r="FD1053" i="12" s="1"/>
  <c r="DY1053" i="12"/>
  <c r="EB1053" i="12" s="1"/>
  <c r="EE1053" i="12" s="1"/>
  <c r="EH1053" i="12" s="1"/>
  <c r="EK1053" i="12" s="1"/>
  <c r="EN1053" i="12" s="1"/>
  <c r="EQ1053" i="12" s="1"/>
  <c r="ET1053" i="12" s="1"/>
  <c r="EW1053" i="12" s="1"/>
  <c r="EZ1053" i="12" s="1"/>
  <c r="FC1053" i="12" s="1"/>
  <c r="Q1053" i="12"/>
  <c r="P1053" i="12"/>
  <c r="F1053" i="12" s="1"/>
  <c r="O1053" i="12"/>
  <c r="N1053" i="12"/>
  <c r="K1053" i="12"/>
  <c r="D1053" i="12"/>
  <c r="C1053" i="12"/>
  <c r="B1053" i="12"/>
  <c r="A1053" i="12"/>
  <c r="BC1053" i="12" s="1"/>
  <c r="EA1052" i="12"/>
  <c r="ED1052" i="12" s="1"/>
  <c r="EG1052" i="12" s="1"/>
  <c r="EJ1052" i="12" s="1"/>
  <c r="EM1052" i="12" s="1"/>
  <c r="EP1052" i="12" s="1"/>
  <c r="ES1052" i="12" s="1"/>
  <c r="EV1052" i="12" s="1"/>
  <c r="EY1052" i="12" s="1"/>
  <c r="FB1052" i="12" s="1"/>
  <c r="DZ1052" i="12"/>
  <c r="EC1052" i="12" s="1"/>
  <c r="EF1052" i="12" s="1"/>
  <c r="EI1052" i="12" s="1"/>
  <c r="EL1052" i="12" s="1"/>
  <c r="EO1052" i="12" s="1"/>
  <c r="ER1052" i="12" s="1"/>
  <c r="EU1052" i="12" s="1"/>
  <c r="EX1052" i="12" s="1"/>
  <c r="FA1052" i="12" s="1"/>
  <c r="FD1052" i="12" s="1"/>
  <c r="DY1052" i="12"/>
  <c r="EB1052" i="12" s="1"/>
  <c r="EE1052" i="12" s="1"/>
  <c r="EH1052" i="12" s="1"/>
  <c r="EK1052" i="12" s="1"/>
  <c r="EN1052" i="12" s="1"/>
  <c r="EQ1052" i="12" s="1"/>
  <c r="ET1052" i="12" s="1"/>
  <c r="EW1052" i="12" s="1"/>
  <c r="EZ1052" i="12" s="1"/>
  <c r="FC1052" i="12" s="1"/>
  <c r="AY1052" i="12"/>
  <c r="P1052" i="12"/>
  <c r="G1052" i="12" s="1"/>
  <c r="O1052" i="12"/>
  <c r="N1052" i="12"/>
  <c r="D1052" i="12"/>
  <c r="C1052" i="12"/>
  <c r="B1052" i="12"/>
  <c r="E1052" i="12" s="1"/>
  <c r="A1052" i="12"/>
  <c r="BD1052" i="12" s="1"/>
  <c r="ED1051" i="12"/>
  <c r="EG1051" i="12" s="1"/>
  <c r="EJ1051" i="12" s="1"/>
  <c r="EM1051" i="12" s="1"/>
  <c r="EP1051" i="12" s="1"/>
  <c r="ES1051" i="12" s="1"/>
  <c r="EV1051" i="12" s="1"/>
  <c r="EY1051" i="12" s="1"/>
  <c r="FB1051" i="12" s="1"/>
  <c r="EA1051" i="12"/>
  <c r="DZ1051" i="12"/>
  <c r="EC1051" i="12" s="1"/>
  <c r="EF1051" i="12" s="1"/>
  <c r="EI1051" i="12" s="1"/>
  <c r="EL1051" i="12" s="1"/>
  <c r="EO1051" i="12" s="1"/>
  <c r="ER1051" i="12" s="1"/>
  <c r="EU1051" i="12" s="1"/>
  <c r="EX1051" i="12" s="1"/>
  <c r="FA1051" i="12" s="1"/>
  <c r="FD1051" i="12" s="1"/>
  <c r="DY1051" i="12"/>
  <c r="EB1051" i="12" s="1"/>
  <c r="EE1051" i="12" s="1"/>
  <c r="EH1051" i="12" s="1"/>
  <c r="EK1051" i="12" s="1"/>
  <c r="EN1051" i="12" s="1"/>
  <c r="EQ1051" i="12" s="1"/>
  <c r="ET1051" i="12" s="1"/>
  <c r="EW1051" i="12" s="1"/>
  <c r="EZ1051" i="12" s="1"/>
  <c r="FC1051" i="12" s="1"/>
  <c r="AZ1051" i="12"/>
  <c r="AY1051" i="12"/>
  <c r="AR1051" i="12"/>
  <c r="AQ1051" i="12"/>
  <c r="AJ1051" i="12"/>
  <c r="AI1051" i="12"/>
  <c r="AB1051" i="12"/>
  <c r="AA1051" i="12"/>
  <c r="P1051" i="12"/>
  <c r="F1051" i="12" s="1"/>
  <c r="O1051" i="12"/>
  <c r="N1051" i="12"/>
  <c r="D1051" i="12"/>
  <c r="C1051" i="12"/>
  <c r="B1051" i="12"/>
  <c r="E1051" i="12" s="1"/>
  <c r="A1051" i="12"/>
  <c r="BE1051" i="12" s="1"/>
  <c r="EA1050" i="12"/>
  <c r="ED1050" i="12" s="1"/>
  <c r="EG1050" i="12" s="1"/>
  <c r="EJ1050" i="12" s="1"/>
  <c r="EM1050" i="12" s="1"/>
  <c r="EP1050" i="12" s="1"/>
  <c r="ES1050" i="12" s="1"/>
  <c r="EV1050" i="12" s="1"/>
  <c r="EY1050" i="12" s="1"/>
  <c r="FB1050" i="12" s="1"/>
  <c r="DZ1050" i="12"/>
  <c r="EC1050" i="12" s="1"/>
  <c r="EF1050" i="12" s="1"/>
  <c r="EI1050" i="12" s="1"/>
  <c r="EL1050" i="12" s="1"/>
  <c r="EO1050" i="12" s="1"/>
  <c r="ER1050" i="12" s="1"/>
  <c r="EU1050" i="12" s="1"/>
  <c r="EX1050" i="12" s="1"/>
  <c r="FA1050" i="12" s="1"/>
  <c r="FD1050" i="12" s="1"/>
  <c r="DY1050" i="12"/>
  <c r="EB1050" i="12" s="1"/>
  <c r="EE1050" i="12" s="1"/>
  <c r="EH1050" i="12" s="1"/>
  <c r="EK1050" i="12" s="1"/>
  <c r="EN1050" i="12" s="1"/>
  <c r="EQ1050" i="12" s="1"/>
  <c r="ET1050" i="12" s="1"/>
  <c r="EW1050" i="12" s="1"/>
  <c r="EZ1050" i="12" s="1"/>
  <c r="FC1050" i="12" s="1"/>
  <c r="BA1050" i="12"/>
  <c r="AV1050" i="12"/>
  <c r="AQ1050" i="12"/>
  <c r="AK1050" i="12"/>
  <c r="AF1050" i="12"/>
  <c r="AA1050" i="12"/>
  <c r="P1050" i="12"/>
  <c r="Q1050" i="12" s="1"/>
  <c r="O1050" i="12"/>
  <c r="N1050" i="12"/>
  <c r="D1050" i="12"/>
  <c r="C1050" i="12"/>
  <c r="B1050" i="12"/>
  <c r="E1050" i="12" s="1"/>
  <c r="A1050" i="12"/>
  <c r="BF1050" i="12" s="1"/>
  <c r="EB1049" i="12"/>
  <c r="EE1049" i="12" s="1"/>
  <c r="EH1049" i="12" s="1"/>
  <c r="EK1049" i="12" s="1"/>
  <c r="EN1049" i="12" s="1"/>
  <c r="EQ1049" i="12" s="1"/>
  <c r="ET1049" i="12" s="1"/>
  <c r="EW1049" i="12" s="1"/>
  <c r="EZ1049" i="12" s="1"/>
  <c r="FC1049" i="12" s="1"/>
  <c r="EA1049" i="12"/>
  <c r="ED1049" i="12" s="1"/>
  <c r="EG1049" i="12" s="1"/>
  <c r="EJ1049" i="12" s="1"/>
  <c r="EM1049" i="12" s="1"/>
  <c r="EP1049" i="12" s="1"/>
  <c r="ES1049" i="12" s="1"/>
  <c r="EV1049" i="12" s="1"/>
  <c r="EY1049" i="12" s="1"/>
  <c r="FB1049" i="12" s="1"/>
  <c r="DZ1049" i="12"/>
  <c r="EC1049" i="12" s="1"/>
  <c r="EF1049" i="12" s="1"/>
  <c r="EI1049" i="12" s="1"/>
  <c r="EL1049" i="12" s="1"/>
  <c r="EO1049" i="12" s="1"/>
  <c r="ER1049" i="12" s="1"/>
  <c r="EU1049" i="12" s="1"/>
  <c r="EX1049" i="12" s="1"/>
  <c r="FA1049" i="12" s="1"/>
  <c r="FD1049" i="12" s="1"/>
  <c r="DY1049" i="12"/>
  <c r="Q1049" i="12"/>
  <c r="P1049" i="12"/>
  <c r="F1049" i="12" s="1"/>
  <c r="O1049" i="12"/>
  <c r="N1049" i="12"/>
  <c r="K1049" i="12"/>
  <c r="D1049" i="12"/>
  <c r="C1049" i="12"/>
  <c r="B1049" i="12"/>
  <c r="E1049" i="12" s="1"/>
  <c r="A1049" i="12"/>
  <c r="BC1049" i="12" s="1"/>
  <c r="EA1048" i="12"/>
  <c r="ED1048" i="12" s="1"/>
  <c r="EG1048" i="12" s="1"/>
  <c r="EJ1048" i="12" s="1"/>
  <c r="EM1048" i="12" s="1"/>
  <c r="EP1048" i="12" s="1"/>
  <c r="ES1048" i="12" s="1"/>
  <c r="EV1048" i="12" s="1"/>
  <c r="EY1048" i="12" s="1"/>
  <c r="FB1048" i="12" s="1"/>
  <c r="DZ1048" i="12"/>
  <c r="EC1048" i="12" s="1"/>
  <c r="EF1048" i="12" s="1"/>
  <c r="EI1048" i="12" s="1"/>
  <c r="EL1048" i="12" s="1"/>
  <c r="EO1048" i="12" s="1"/>
  <c r="ER1048" i="12" s="1"/>
  <c r="EU1048" i="12" s="1"/>
  <c r="EX1048" i="12" s="1"/>
  <c r="FA1048" i="12" s="1"/>
  <c r="FD1048" i="12" s="1"/>
  <c r="DY1048" i="12"/>
  <c r="EB1048" i="12" s="1"/>
  <c r="EE1048" i="12" s="1"/>
  <c r="EH1048" i="12" s="1"/>
  <c r="EK1048" i="12" s="1"/>
  <c r="EN1048" i="12" s="1"/>
  <c r="EQ1048" i="12" s="1"/>
  <c r="ET1048" i="12" s="1"/>
  <c r="EW1048" i="12" s="1"/>
  <c r="EZ1048" i="12" s="1"/>
  <c r="FC1048" i="12" s="1"/>
  <c r="P1048" i="12"/>
  <c r="G1048" i="12" s="1"/>
  <c r="O1048" i="12"/>
  <c r="N1048" i="12"/>
  <c r="F1048" i="12"/>
  <c r="D1048" i="12"/>
  <c r="C1048" i="12"/>
  <c r="B1048" i="12"/>
  <c r="E1048" i="12" s="1"/>
  <c r="A1048" i="12"/>
  <c r="BD1048" i="12" s="1"/>
  <c r="ED1047" i="12"/>
  <c r="EG1047" i="12" s="1"/>
  <c r="EJ1047" i="12" s="1"/>
  <c r="EM1047" i="12" s="1"/>
  <c r="EP1047" i="12" s="1"/>
  <c r="ES1047" i="12" s="1"/>
  <c r="EV1047" i="12" s="1"/>
  <c r="EY1047" i="12" s="1"/>
  <c r="FB1047" i="12" s="1"/>
  <c r="EA1047" i="12"/>
  <c r="DZ1047" i="12"/>
  <c r="EC1047" i="12" s="1"/>
  <c r="EF1047" i="12" s="1"/>
  <c r="EI1047" i="12" s="1"/>
  <c r="EL1047" i="12" s="1"/>
  <c r="EO1047" i="12" s="1"/>
  <c r="ER1047" i="12" s="1"/>
  <c r="EU1047" i="12" s="1"/>
  <c r="EX1047" i="12" s="1"/>
  <c r="FA1047" i="12" s="1"/>
  <c r="FD1047" i="12" s="1"/>
  <c r="DY1047" i="12"/>
  <c r="EB1047" i="12" s="1"/>
  <c r="EE1047" i="12" s="1"/>
  <c r="EH1047" i="12" s="1"/>
  <c r="EK1047" i="12" s="1"/>
  <c r="EN1047" i="12" s="1"/>
  <c r="EQ1047" i="12" s="1"/>
  <c r="ET1047" i="12" s="1"/>
  <c r="EW1047" i="12" s="1"/>
  <c r="EZ1047" i="12" s="1"/>
  <c r="FC1047" i="12" s="1"/>
  <c r="AZ1047" i="12"/>
  <c r="AY1047" i="12"/>
  <c r="AR1047" i="12"/>
  <c r="AQ1047" i="12"/>
  <c r="AJ1047" i="12"/>
  <c r="AI1047" i="12"/>
  <c r="AB1047" i="12"/>
  <c r="AA1047" i="12"/>
  <c r="P1047" i="12"/>
  <c r="F1047" i="12" s="1"/>
  <c r="O1047" i="12"/>
  <c r="N1047" i="12"/>
  <c r="G1047" i="12"/>
  <c r="D1047" i="12"/>
  <c r="C1047" i="12"/>
  <c r="B1047" i="12"/>
  <c r="E1047" i="12" s="1"/>
  <c r="A1047" i="12"/>
  <c r="BE1047" i="12" s="1"/>
  <c r="EA1046" i="12"/>
  <c r="ED1046" i="12" s="1"/>
  <c r="EG1046" i="12" s="1"/>
  <c r="EJ1046" i="12" s="1"/>
  <c r="EM1046" i="12" s="1"/>
  <c r="EP1046" i="12" s="1"/>
  <c r="ES1046" i="12" s="1"/>
  <c r="EV1046" i="12" s="1"/>
  <c r="EY1046" i="12" s="1"/>
  <c r="FB1046" i="12" s="1"/>
  <c r="DZ1046" i="12"/>
  <c r="EC1046" i="12" s="1"/>
  <c r="EF1046" i="12" s="1"/>
  <c r="EI1046" i="12" s="1"/>
  <c r="EL1046" i="12" s="1"/>
  <c r="EO1046" i="12" s="1"/>
  <c r="ER1046" i="12" s="1"/>
  <c r="EU1046" i="12" s="1"/>
  <c r="EX1046" i="12" s="1"/>
  <c r="FA1046" i="12" s="1"/>
  <c r="FD1046" i="12" s="1"/>
  <c r="DY1046" i="12"/>
  <c r="EB1046" i="12" s="1"/>
  <c r="EE1046" i="12" s="1"/>
  <c r="EH1046" i="12" s="1"/>
  <c r="EK1046" i="12" s="1"/>
  <c r="EN1046" i="12" s="1"/>
  <c r="EQ1046" i="12" s="1"/>
  <c r="ET1046" i="12" s="1"/>
  <c r="EW1046" i="12" s="1"/>
  <c r="EZ1046" i="12" s="1"/>
  <c r="FC1046" i="12" s="1"/>
  <c r="BA1046" i="12"/>
  <c r="AV1046" i="12"/>
  <c r="AQ1046" i="12"/>
  <c r="AK1046" i="12"/>
  <c r="AF1046" i="12"/>
  <c r="AA1046" i="12"/>
  <c r="P1046" i="12"/>
  <c r="Q1046" i="12" s="1"/>
  <c r="O1046" i="12"/>
  <c r="N1046" i="12"/>
  <c r="D1046" i="12"/>
  <c r="C1046" i="12"/>
  <c r="B1046" i="12"/>
  <c r="E1046" i="12" s="1"/>
  <c r="A1046" i="12"/>
  <c r="BF1046" i="12" s="1"/>
  <c r="EB1045" i="12"/>
  <c r="EE1045" i="12" s="1"/>
  <c r="EH1045" i="12" s="1"/>
  <c r="EK1045" i="12" s="1"/>
  <c r="EN1045" i="12" s="1"/>
  <c r="EQ1045" i="12" s="1"/>
  <c r="ET1045" i="12" s="1"/>
  <c r="EW1045" i="12" s="1"/>
  <c r="EZ1045" i="12" s="1"/>
  <c r="FC1045" i="12" s="1"/>
  <c r="EA1045" i="12"/>
  <c r="ED1045" i="12" s="1"/>
  <c r="EG1045" i="12" s="1"/>
  <c r="EJ1045" i="12" s="1"/>
  <c r="EM1045" i="12" s="1"/>
  <c r="EP1045" i="12" s="1"/>
  <c r="ES1045" i="12" s="1"/>
  <c r="EV1045" i="12" s="1"/>
  <c r="EY1045" i="12" s="1"/>
  <c r="FB1045" i="12" s="1"/>
  <c r="DZ1045" i="12"/>
  <c r="EC1045" i="12" s="1"/>
  <c r="EF1045" i="12" s="1"/>
  <c r="EI1045" i="12" s="1"/>
  <c r="EL1045" i="12" s="1"/>
  <c r="EO1045" i="12" s="1"/>
  <c r="ER1045" i="12" s="1"/>
  <c r="EU1045" i="12" s="1"/>
  <c r="EX1045" i="12" s="1"/>
  <c r="FA1045" i="12" s="1"/>
  <c r="FD1045" i="12" s="1"/>
  <c r="DY1045" i="12"/>
  <c r="Q1045" i="12"/>
  <c r="P1045" i="12"/>
  <c r="F1045" i="12" s="1"/>
  <c r="O1045" i="12"/>
  <c r="N1045" i="12"/>
  <c r="K1045" i="12"/>
  <c r="D1045" i="12"/>
  <c r="C1045" i="12"/>
  <c r="B1045" i="12"/>
  <c r="E1045" i="12" s="1"/>
  <c r="A1045" i="12"/>
  <c r="BC1045" i="12" s="1"/>
  <c r="EA1044" i="12"/>
  <c r="ED1044" i="12" s="1"/>
  <c r="EG1044" i="12" s="1"/>
  <c r="EJ1044" i="12" s="1"/>
  <c r="EM1044" i="12" s="1"/>
  <c r="EP1044" i="12" s="1"/>
  <c r="ES1044" i="12" s="1"/>
  <c r="EV1044" i="12" s="1"/>
  <c r="EY1044" i="12" s="1"/>
  <c r="FB1044" i="12" s="1"/>
  <c r="DZ1044" i="12"/>
  <c r="EC1044" i="12" s="1"/>
  <c r="EF1044" i="12" s="1"/>
  <c r="EI1044" i="12" s="1"/>
  <c r="EL1044" i="12" s="1"/>
  <c r="EO1044" i="12" s="1"/>
  <c r="ER1044" i="12" s="1"/>
  <c r="EU1044" i="12" s="1"/>
  <c r="EX1044" i="12" s="1"/>
  <c r="FA1044" i="12" s="1"/>
  <c r="FD1044" i="12" s="1"/>
  <c r="DY1044" i="12"/>
  <c r="EB1044" i="12" s="1"/>
  <c r="EE1044" i="12" s="1"/>
  <c r="EH1044" i="12" s="1"/>
  <c r="EK1044" i="12" s="1"/>
  <c r="EN1044" i="12" s="1"/>
  <c r="EQ1044" i="12" s="1"/>
  <c r="ET1044" i="12" s="1"/>
  <c r="EW1044" i="12" s="1"/>
  <c r="EZ1044" i="12" s="1"/>
  <c r="FC1044" i="12" s="1"/>
  <c r="P1044" i="12"/>
  <c r="G1044" i="12" s="1"/>
  <c r="O1044" i="12"/>
  <c r="N1044" i="12"/>
  <c r="F1044" i="12"/>
  <c r="D1044" i="12"/>
  <c r="C1044" i="12"/>
  <c r="B1044" i="12"/>
  <c r="E1044" i="12" s="1"/>
  <c r="A1044" i="12"/>
  <c r="BD1044" i="12" s="1"/>
  <c r="ED1043" i="12"/>
  <c r="EG1043" i="12" s="1"/>
  <c r="EJ1043" i="12" s="1"/>
  <c r="EM1043" i="12" s="1"/>
  <c r="EP1043" i="12" s="1"/>
  <c r="ES1043" i="12" s="1"/>
  <c r="EV1043" i="12" s="1"/>
  <c r="EY1043" i="12" s="1"/>
  <c r="FB1043" i="12" s="1"/>
  <c r="EA1043" i="12"/>
  <c r="DZ1043" i="12"/>
  <c r="EC1043" i="12" s="1"/>
  <c r="EF1043" i="12" s="1"/>
  <c r="EI1043" i="12" s="1"/>
  <c r="EL1043" i="12" s="1"/>
  <c r="EO1043" i="12" s="1"/>
  <c r="ER1043" i="12" s="1"/>
  <c r="EU1043" i="12" s="1"/>
  <c r="EX1043" i="12" s="1"/>
  <c r="FA1043" i="12" s="1"/>
  <c r="FD1043" i="12" s="1"/>
  <c r="DY1043" i="12"/>
  <c r="EB1043" i="12" s="1"/>
  <c r="EE1043" i="12" s="1"/>
  <c r="EH1043" i="12" s="1"/>
  <c r="EK1043" i="12" s="1"/>
  <c r="EN1043" i="12" s="1"/>
  <c r="EQ1043" i="12" s="1"/>
  <c r="ET1043" i="12" s="1"/>
  <c r="EW1043" i="12" s="1"/>
  <c r="EZ1043" i="12" s="1"/>
  <c r="FC1043" i="12" s="1"/>
  <c r="AZ1043" i="12"/>
  <c r="AY1043" i="12"/>
  <c r="AR1043" i="12"/>
  <c r="AQ1043" i="12"/>
  <c r="AJ1043" i="12"/>
  <c r="AI1043" i="12"/>
  <c r="AB1043" i="12"/>
  <c r="AA1043" i="12"/>
  <c r="P1043" i="12"/>
  <c r="F1043" i="12" s="1"/>
  <c r="O1043" i="12"/>
  <c r="N1043" i="12"/>
  <c r="G1043" i="12"/>
  <c r="D1043" i="12"/>
  <c r="C1043" i="12"/>
  <c r="B1043" i="12"/>
  <c r="E1043" i="12" s="1"/>
  <c r="A1043" i="12"/>
  <c r="BE1043" i="12" s="1"/>
  <c r="EA1042" i="12"/>
  <c r="ED1042" i="12" s="1"/>
  <c r="EG1042" i="12" s="1"/>
  <c r="EJ1042" i="12" s="1"/>
  <c r="EM1042" i="12" s="1"/>
  <c r="EP1042" i="12" s="1"/>
  <c r="ES1042" i="12" s="1"/>
  <c r="EV1042" i="12" s="1"/>
  <c r="EY1042" i="12" s="1"/>
  <c r="FB1042" i="12" s="1"/>
  <c r="DZ1042" i="12"/>
  <c r="EC1042" i="12" s="1"/>
  <c r="EF1042" i="12" s="1"/>
  <c r="EI1042" i="12" s="1"/>
  <c r="EL1042" i="12" s="1"/>
  <c r="EO1042" i="12" s="1"/>
  <c r="ER1042" i="12" s="1"/>
  <c r="EU1042" i="12" s="1"/>
  <c r="EX1042" i="12" s="1"/>
  <c r="FA1042" i="12" s="1"/>
  <c r="FD1042" i="12" s="1"/>
  <c r="DY1042" i="12"/>
  <c r="EB1042" i="12" s="1"/>
  <c r="EE1042" i="12" s="1"/>
  <c r="EH1042" i="12" s="1"/>
  <c r="EK1042" i="12" s="1"/>
  <c r="EN1042" i="12" s="1"/>
  <c r="EQ1042" i="12" s="1"/>
  <c r="ET1042" i="12" s="1"/>
  <c r="EW1042" i="12" s="1"/>
  <c r="EZ1042" i="12" s="1"/>
  <c r="FC1042" i="12" s="1"/>
  <c r="BA1042" i="12"/>
  <c r="AV1042" i="12"/>
  <c r="AQ1042" i="12"/>
  <c r="AK1042" i="12"/>
  <c r="AF1042" i="12"/>
  <c r="AA1042" i="12"/>
  <c r="P1042" i="12"/>
  <c r="Q1042" i="12" s="1"/>
  <c r="O1042" i="12"/>
  <c r="N1042" i="12"/>
  <c r="D1042" i="12"/>
  <c r="C1042" i="12"/>
  <c r="B1042" i="12"/>
  <c r="E1042" i="12" s="1"/>
  <c r="A1042" i="12"/>
  <c r="BF1042" i="12" s="1"/>
  <c r="EB1041" i="12"/>
  <c r="EE1041" i="12" s="1"/>
  <c r="EH1041" i="12" s="1"/>
  <c r="EK1041" i="12" s="1"/>
  <c r="EN1041" i="12" s="1"/>
  <c r="EQ1041" i="12" s="1"/>
  <c r="ET1041" i="12" s="1"/>
  <c r="EW1041" i="12" s="1"/>
  <c r="EZ1041" i="12" s="1"/>
  <c r="FC1041" i="12" s="1"/>
  <c r="EA1041" i="12"/>
  <c r="ED1041" i="12" s="1"/>
  <c r="EG1041" i="12" s="1"/>
  <c r="EJ1041" i="12" s="1"/>
  <c r="EM1041" i="12" s="1"/>
  <c r="EP1041" i="12" s="1"/>
  <c r="ES1041" i="12" s="1"/>
  <c r="EV1041" i="12" s="1"/>
  <c r="EY1041" i="12" s="1"/>
  <c r="FB1041" i="12" s="1"/>
  <c r="DZ1041" i="12"/>
  <c r="EC1041" i="12" s="1"/>
  <c r="EF1041" i="12" s="1"/>
  <c r="EI1041" i="12" s="1"/>
  <c r="EL1041" i="12" s="1"/>
  <c r="EO1041" i="12" s="1"/>
  <c r="ER1041" i="12" s="1"/>
  <c r="EU1041" i="12" s="1"/>
  <c r="EX1041" i="12" s="1"/>
  <c r="FA1041" i="12" s="1"/>
  <c r="FD1041" i="12" s="1"/>
  <c r="DY1041" i="12"/>
  <c r="Q1041" i="12"/>
  <c r="P1041" i="12"/>
  <c r="F1041" i="12" s="1"/>
  <c r="O1041" i="12"/>
  <c r="N1041" i="12"/>
  <c r="K1041" i="12"/>
  <c r="D1041" i="12"/>
  <c r="C1041" i="12"/>
  <c r="B1041" i="12"/>
  <c r="A1041" i="12"/>
  <c r="BC1041" i="12" s="1"/>
  <c r="EA1040" i="12"/>
  <c r="ED1040" i="12" s="1"/>
  <c r="EG1040" i="12" s="1"/>
  <c r="EJ1040" i="12" s="1"/>
  <c r="EM1040" i="12" s="1"/>
  <c r="EP1040" i="12" s="1"/>
  <c r="ES1040" i="12" s="1"/>
  <c r="EV1040" i="12" s="1"/>
  <c r="EY1040" i="12" s="1"/>
  <c r="FB1040" i="12" s="1"/>
  <c r="DZ1040" i="12"/>
  <c r="EC1040" i="12" s="1"/>
  <c r="EF1040" i="12" s="1"/>
  <c r="EI1040" i="12" s="1"/>
  <c r="EL1040" i="12" s="1"/>
  <c r="EO1040" i="12" s="1"/>
  <c r="ER1040" i="12" s="1"/>
  <c r="EU1040" i="12" s="1"/>
  <c r="EX1040" i="12" s="1"/>
  <c r="FA1040" i="12" s="1"/>
  <c r="FD1040" i="12" s="1"/>
  <c r="DY1040" i="12"/>
  <c r="EB1040" i="12" s="1"/>
  <c r="EE1040" i="12" s="1"/>
  <c r="EH1040" i="12" s="1"/>
  <c r="EK1040" i="12" s="1"/>
  <c r="EN1040" i="12" s="1"/>
  <c r="EQ1040" i="12" s="1"/>
  <c r="ET1040" i="12" s="1"/>
  <c r="EW1040" i="12" s="1"/>
  <c r="EZ1040" i="12" s="1"/>
  <c r="FC1040" i="12" s="1"/>
  <c r="AQ1040" i="12"/>
  <c r="AA1040" i="12"/>
  <c r="P1040" i="12"/>
  <c r="G1040" i="12" s="1"/>
  <c r="O1040" i="12"/>
  <c r="N1040" i="12"/>
  <c r="D1040" i="12"/>
  <c r="C1040" i="12"/>
  <c r="B1040" i="12"/>
  <c r="E1040" i="12" s="1"/>
  <c r="A1040" i="12"/>
  <c r="BD1040" i="12" s="1"/>
  <c r="ED1039" i="12"/>
  <c r="EG1039" i="12" s="1"/>
  <c r="EJ1039" i="12" s="1"/>
  <c r="EM1039" i="12" s="1"/>
  <c r="EP1039" i="12" s="1"/>
  <c r="ES1039" i="12" s="1"/>
  <c r="EV1039" i="12" s="1"/>
  <c r="EY1039" i="12" s="1"/>
  <c r="FB1039" i="12" s="1"/>
  <c r="EA1039" i="12"/>
  <c r="DZ1039" i="12"/>
  <c r="EC1039" i="12" s="1"/>
  <c r="EF1039" i="12" s="1"/>
  <c r="EI1039" i="12" s="1"/>
  <c r="EL1039" i="12" s="1"/>
  <c r="EO1039" i="12" s="1"/>
  <c r="ER1039" i="12" s="1"/>
  <c r="EU1039" i="12" s="1"/>
  <c r="EX1039" i="12" s="1"/>
  <c r="FA1039" i="12" s="1"/>
  <c r="FD1039" i="12" s="1"/>
  <c r="DY1039" i="12"/>
  <c r="EB1039" i="12" s="1"/>
  <c r="EE1039" i="12" s="1"/>
  <c r="EH1039" i="12" s="1"/>
  <c r="EK1039" i="12" s="1"/>
  <c r="EN1039" i="12" s="1"/>
  <c r="EQ1039" i="12" s="1"/>
  <c r="ET1039" i="12" s="1"/>
  <c r="EW1039" i="12" s="1"/>
  <c r="EZ1039" i="12" s="1"/>
  <c r="FC1039" i="12" s="1"/>
  <c r="P1039" i="12"/>
  <c r="Q1039" i="12" s="1"/>
  <c r="O1039" i="12"/>
  <c r="N1039" i="12"/>
  <c r="G1039" i="12"/>
  <c r="F1039" i="12"/>
  <c r="D1039" i="12"/>
  <c r="C1039" i="12"/>
  <c r="B1039" i="12"/>
  <c r="A1039" i="12"/>
  <c r="BE1039" i="12" s="1"/>
  <c r="EA1038" i="12"/>
  <c r="ED1038" i="12" s="1"/>
  <c r="EG1038" i="12" s="1"/>
  <c r="EJ1038" i="12" s="1"/>
  <c r="EM1038" i="12" s="1"/>
  <c r="EP1038" i="12" s="1"/>
  <c r="ES1038" i="12" s="1"/>
  <c r="EV1038" i="12" s="1"/>
  <c r="EY1038" i="12" s="1"/>
  <c r="FB1038" i="12" s="1"/>
  <c r="DZ1038" i="12"/>
  <c r="EC1038" i="12" s="1"/>
  <c r="EF1038" i="12" s="1"/>
  <c r="EI1038" i="12" s="1"/>
  <c r="EL1038" i="12" s="1"/>
  <c r="EO1038" i="12" s="1"/>
  <c r="ER1038" i="12" s="1"/>
  <c r="EU1038" i="12" s="1"/>
  <c r="EX1038" i="12" s="1"/>
  <c r="FA1038" i="12" s="1"/>
  <c r="FD1038" i="12" s="1"/>
  <c r="DY1038" i="12"/>
  <c r="EB1038" i="12" s="1"/>
  <c r="EE1038" i="12" s="1"/>
  <c r="EH1038" i="12" s="1"/>
  <c r="EK1038" i="12" s="1"/>
  <c r="EN1038" i="12" s="1"/>
  <c r="EQ1038" i="12" s="1"/>
  <c r="ET1038" i="12" s="1"/>
  <c r="EW1038" i="12" s="1"/>
  <c r="EZ1038" i="12" s="1"/>
  <c r="FC1038" i="12" s="1"/>
  <c r="BE1038" i="12"/>
  <c r="BD1038" i="12"/>
  <c r="BA1038" i="12"/>
  <c r="AZ1038" i="12"/>
  <c r="AY1038" i="12"/>
  <c r="AV1038" i="12"/>
  <c r="AU1038" i="12"/>
  <c r="AS1038" i="12"/>
  <c r="AQ1038" i="12"/>
  <c r="AO1038" i="12"/>
  <c r="AN1038" i="12"/>
  <c r="AK1038" i="12"/>
  <c r="AJ1038" i="12"/>
  <c r="AI1038" i="12"/>
  <c r="AF1038" i="12"/>
  <c r="AE1038" i="12"/>
  <c r="AC1038" i="12"/>
  <c r="AA1038" i="12"/>
  <c r="Y1038" i="12"/>
  <c r="X1038" i="12"/>
  <c r="P1038" i="12"/>
  <c r="Q1038" i="12" s="1"/>
  <c r="O1038" i="12"/>
  <c r="N1038" i="12"/>
  <c r="D1038" i="12"/>
  <c r="C1038" i="12"/>
  <c r="B1038" i="12"/>
  <c r="E1038" i="12" s="1"/>
  <c r="A1038" i="12"/>
  <c r="BF1038" i="12" s="1"/>
  <c r="EB1037" i="12"/>
  <c r="EE1037" i="12" s="1"/>
  <c r="EH1037" i="12" s="1"/>
  <c r="EK1037" i="12" s="1"/>
  <c r="EN1037" i="12" s="1"/>
  <c r="EQ1037" i="12" s="1"/>
  <c r="ET1037" i="12" s="1"/>
  <c r="EW1037" i="12" s="1"/>
  <c r="EZ1037" i="12" s="1"/>
  <c r="FC1037" i="12" s="1"/>
  <c r="EA1037" i="12"/>
  <c r="ED1037" i="12" s="1"/>
  <c r="EG1037" i="12" s="1"/>
  <c r="EJ1037" i="12" s="1"/>
  <c r="EM1037" i="12" s="1"/>
  <c r="EP1037" i="12" s="1"/>
  <c r="ES1037" i="12" s="1"/>
  <c r="EV1037" i="12" s="1"/>
  <c r="EY1037" i="12" s="1"/>
  <c r="FB1037" i="12" s="1"/>
  <c r="DZ1037" i="12"/>
  <c r="EC1037" i="12" s="1"/>
  <c r="EF1037" i="12" s="1"/>
  <c r="EI1037" i="12" s="1"/>
  <c r="EL1037" i="12" s="1"/>
  <c r="EO1037" i="12" s="1"/>
  <c r="ER1037" i="12" s="1"/>
  <c r="EU1037" i="12" s="1"/>
  <c r="EX1037" i="12" s="1"/>
  <c r="FA1037" i="12" s="1"/>
  <c r="FD1037" i="12" s="1"/>
  <c r="DY1037" i="12"/>
  <c r="P1037" i="12"/>
  <c r="F1037" i="12" s="1"/>
  <c r="O1037" i="12"/>
  <c r="N1037" i="12"/>
  <c r="E1037" i="12"/>
  <c r="D1037" i="12"/>
  <c r="C1037" i="12"/>
  <c r="B1037" i="12"/>
  <c r="A1037" i="12"/>
  <c r="BC1037" i="12" s="1"/>
  <c r="EA1036" i="12"/>
  <c r="ED1036" i="12" s="1"/>
  <c r="EG1036" i="12" s="1"/>
  <c r="EJ1036" i="12" s="1"/>
  <c r="EM1036" i="12" s="1"/>
  <c r="EP1036" i="12" s="1"/>
  <c r="ES1036" i="12" s="1"/>
  <c r="EV1036" i="12" s="1"/>
  <c r="EY1036" i="12" s="1"/>
  <c r="FB1036" i="12" s="1"/>
  <c r="DZ1036" i="12"/>
  <c r="EC1036" i="12" s="1"/>
  <c r="EF1036" i="12" s="1"/>
  <c r="EI1036" i="12" s="1"/>
  <c r="EL1036" i="12" s="1"/>
  <c r="EO1036" i="12" s="1"/>
  <c r="ER1036" i="12" s="1"/>
  <c r="EU1036" i="12" s="1"/>
  <c r="EX1036" i="12" s="1"/>
  <c r="FA1036" i="12" s="1"/>
  <c r="FD1036" i="12" s="1"/>
  <c r="DY1036" i="12"/>
  <c r="EB1036" i="12" s="1"/>
  <c r="EE1036" i="12" s="1"/>
  <c r="EH1036" i="12" s="1"/>
  <c r="EK1036" i="12" s="1"/>
  <c r="EN1036" i="12" s="1"/>
  <c r="EQ1036" i="12" s="1"/>
  <c r="ET1036" i="12" s="1"/>
  <c r="EW1036" i="12" s="1"/>
  <c r="EZ1036" i="12" s="1"/>
  <c r="FC1036" i="12" s="1"/>
  <c r="AQ1036" i="12"/>
  <c r="AA1036" i="12"/>
  <c r="P1036" i="12"/>
  <c r="G1036" i="12" s="1"/>
  <c r="O1036" i="12"/>
  <c r="N1036" i="12"/>
  <c r="D1036" i="12"/>
  <c r="C1036" i="12"/>
  <c r="B1036" i="12"/>
  <c r="E1036" i="12" s="1"/>
  <c r="A1036" i="12"/>
  <c r="BD1036" i="12" s="1"/>
  <c r="ED1035" i="12"/>
  <c r="EG1035" i="12" s="1"/>
  <c r="EJ1035" i="12" s="1"/>
  <c r="EM1035" i="12" s="1"/>
  <c r="EP1035" i="12" s="1"/>
  <c r="ES1035" i="12" s="1"/>
  <c r="EV1035" i="12" s="1"/>
  <c r="EY1035" i="12" s="1"/>
  <c r="FB1035" i="12" s="1"/>
  <c r="EA1035" i="12"/>
  <c r="DZ1035" i="12"/>
  <c r="EC1035" i="12" s="1"/>
  <c r="EF1035" i="12" s="1"/>
  <c r="EI1035" i="12" s="1"/>
  <c r="EL1035" i="12" s="1"/>
  <c r="EO1035" i="12" s="1"/>
  <c r="ER1035" i="12" s="1"/>
  <c r="EU1035" i="12" s="1"/>
  <c r="EX1035" i="12" s="1"/>
  <c r="FA1035" i="12" s="1"/>
  <c r="FD1035" i="12" s="1"/>
  <c r="DY1035" i="12"/>
  <c r="EB1035" i="12" s="1"/>
  <c r="EE1035" i="12" s="1"/>
  <c r="EH1035" i="12" s="1"/>
  <c r="EK1035" i="12" s="1"/>
  <c r="EN1035" i="12" s="1"/>
  <c r="EQ1035" i="12" s="1"/>
  <c r="ET1035" i="12" s="1"/>
  <c r="EW1035" i="12" s="1"/>
  <c r="EZ1035" i="12" s="1"/>
  <c r="FC1035" i="12" s="1"/>
  <c r="DQ1035" i="12"/>
  <c r="AE1048" i="12" l="1"/>
  <c r="AU1048" i="12"/>
  <c r="G1051" i="12"/>
  <c r="AU1052" i="12"/>
  <c r="J1054" i="12"/>
  <c r="AB1054" i="12"/>
  <c r="AM1054" i="12"/>
  <c r="AW1054" i="12"/>
  <c r="BC1054" i="12"/>
  <c r="AC1055" i="12"/>
  <c r="AQ1055" i="12"/>
  <c r="AA1039" i="12"/>
  <c r="AI1039" i="12"/>
  <c r="AQ1039" i="12"/>
  <c r="AY1039" i="12"/>
  <c r="AE1040" i="12"/>
  <c r="J1042" i="12"/>
  <c r="W1042" i="12"/>
  <c r="AB1042" i="12"/>
  <c r="AG1042" i="12"/>
  <c r="AM1042" i="12"/>
  <c r="AR1042" i="12"/>
  <c r="AW1042" i="12"/>
  <c r="BC1042" i="12"/>
  <c r="K1043" i="12"/>
  <c r="Q1043" i="12"/>
  <c r="K1044" i="12"/>
  <c r="Q1044" i="12"/>
  <c r="AI1044" i="12"/>
  <c r="AY1044" i="12"/>
  <c r="J1046" i="12"/>
  <c r="W1046" i="12"/>
  <c r="AB1046" i="12"/>
  <c r="AG1046" i="12"/>
  <c r="AM1046" i="12"/>
  <c r="AR1046" i="12"/>
  <c r="AW1046" i="12"/>
  <c r="BC1046" i="12"/>
  <c r="K1047" i="12"/>
  <c r="Q1047" i="12"/>
  <c r="J1050" i="12"/>
  <c r="W1050" i="12"/>
  <c r="AB1050" i="12"/>
  <c r="AG1050" i="12"/>
  <c r="AM1050" i="12"/>
  <c r="AR1050" i="12"/>
  <c r="AW1050" i="12"/>
  <c r="BC1050" i="12"/>
  <c r="K1051" i="12"/>
  <c r="Q1051" i="12"/>
  <c r="K1052" i="12"/>
  <c r="Q1052" i="12"/>
  <c r="AI1052" i="12"/>
  <c r="X1054" i="12"/>
  <c r="AI1054" i="12"/>
  <c r="AS1054" i="12"/>
  <c r="J1055" i="12"/>
  <c r="W1055" i="12"/>
  <c r="AE1055" i="12"/>
  <c r="AU1055" i="12"/>
  <c r="AB1058" i="12"/>
  <c r="AR1058" i="12"/>
  <c r="K1036" i="12"/>
  <c r="Q1036" i="12"/>
  <c r="AI1036" i="12"/>
  <c r="AY1036" i="12"/>
  <c r="J1038" i="12"/>
  <c r="W1038" i="12"/>
  <c r="AB1038" i="12"/>
  <c r="AG1038" i="12"/>
  <c r="AM1038" i="12"/>
  <c r="AR1038" i="12"/>
  <c r="AW1038" i="12"/>
  <c r="BC1038" i="12"/>
  <c r="K1039" i="12"/>
  <c r="AB1039" i="12"/>
  <c r="AJ1039" i="12"/>
  <c r="AR1039" i="12"/>
  <c r="AZ1039" i="12"/>
  <c r="K1040" i="12"/>
  <c r="Q1040" i="12"/>
  <c r="AI1040" i="12"/>
  <c r="AY1040" i="12"/>
  <c r="X1042" i="12"/>
  <c r="AC1042" i="12"/>
  <c r="AI1042" i="12"/>
  <c r="AN1042" i="12"/>
  <c r="AS1042" i="12"/>
  <c r="AY1042" i="12"/>
  <c r="BD1042" i="12"/>
  <c r="W1043" i="12"/>
  <c r="AE1043" i="12"/>
  <c r="AM1043" i="12"/>
  <c r="AU1043" i="12"/>
  <c r="BC1043" i="12"/>
  <c r="W1044" i="12"/>
  <c r="AM1044" i="12"/>
  <c r="BC1044" i="12"/>
  <c r="X1046" i="12"/>
  <c r="AC1046" i="12"/>
  <c r="AI1046" i="12"/>
  <c r="AN1046" i="12"/>
  <c r="AS1046" i="12"/>
  <c r="AY1046" i="12"/>
  <c r="BD1046" i="12"/>
  <c r="W1047" i="12"/>
  <c r="AE1047" i="12"/>
  <c r="AM1047" i="12"/>
  <c r="AU1047" i="12"/>
  <c r="BC1047" i="12"/>
  <c r="W1048" i="12"/>
  <c r="AM1048" i="12"/>
  <c r="BC1048" i="12"/>
  <c r="X1050" i="12"/>
  <c r="AC1050" i="12"/>
  <c r="AI1050" i="12"/>
  <c r="AN1050" i="12"/>
  <c r="AS1050" i="12"/>
  <c r="AY1050" i="12"/>
  <c r="BD1050" i="12"/>
  <c r="W1051" i="12"/>
  <c r="AE1051" i="12"/>
  <c r="AM1051" i="12"/>
  <c r="AU1051" i="12"/>
  <c r="BC1051" i="12"/>
  <c r="W1052" i="12"/>
  <c r="AM1052" i="12"/>
  <c r="BC1052" i="12"/>
  <c r="Y1054" i="12"/>
  <c r="AE1054" i="12"/>
  <c r="AJ1054" i="12"/>
  <c r="AO1054" i="12"/>
  <c r="AU1054" i="12"/>
  <c r="AZ1054" i="12"/>
  <c r="BE1054" i="12"/>
  <c r="Y1055" i="12"/>
  <c r="AI1055" i="12"/>
  <c r="AY1055" i="12"/>
  <c r="K1056" i="12"/>
  <c r="Q1056" i="12"/>
  <c r="AA1057" i="12"/>
  <c r="AF1057" i="12"/>
  <c r="AK1057" i="12"/>
  <c r="AQ1057" i="12"/>
  <c r="AV1057" i="12"/>
  <c r="BA1057" i="12"/>
  <c r="AF1058" i="12"/>
  <c r="AV1058" i="12"/>
  <c r="X1039" i="12"/>
  <c r="AF1039" i="12"/>
  <c r="AN1039" i="12"/>
  <c r="AV1039" i="12"/>
  <c r="BD1039" i="12"/>
  <c r="AE1044" i="12"/>
  <c r="AU1044" i="12"/>
  <c r="F1052" i="12"/>
  <c r="AE1052" i="12"/>
  <c r="W1054" i="12"/>
  <c r="AG1054" i="12"/>
  <c r="AR1054" i="12"/>
  <c r="EB1055" i="12"/>
  <c r="EC1055" i="12" s="1"/>
  <c r="F1036" i="12"/>
  <c r="AE1036" i="12"/>
  <c r="AU1036" i="12"/>
  <c r="K1037" i="12"/>
  <c r="Q1037" i="12"/>
  <c r="F1040" i="12"/>
  <c r="AU1040" i="12"/>
  <c r="K1048" i="12"/>
  <c r="Q1048" i="12"/>
  <c r="AI1048" i="12"/>
  <c r="AY1048" i="12"/>
  <c r="AC1054" i="12"/>
  <c r="AN1054" i="12"/>
  <c r="AY1054" i="12"/>
  <c r="BD1054" i="12"/>
  <c r="W1036" i="12"/>
  <c r="AM1036" i="12"/>
  <c r="BC1036" i="12"/>
  <c r="W1039" i="12"/>
  <c r="AE1039" i="12"/>
  <c r="AM1039" i="12"/>
  <c r="AU1039" i="12"/>
  <c r="BC1039" i="12"/>
  <c r="W1040" i="12"/>
  <c r="AM1040" i="12"/>
  <c r="BC1040" i="12"/>
  <c r="Y1042" i="12"/>
  <c r="AE1042" i="12"/>
  <c r="AJ1042" i="12"/>
  <c r="AO1042" i="12"/>
  <c r="AU1042" i="12"/>
  <c r="AZ1042" i="12"/>
  <c r="BE1042" i="12"/>
  <c r="X1043" i="12"/>
  <c r="AF1043" i="12"/>
  <c r="AN1043" i="12"/>
  <c r="AV1043" i="12"/>
  <c r="BD1043" i="12"/>
  <c r="AA1044" i="12"/>
  <c r="AQ1044" i="12"/>
  <c r="Y1046" i="12"/>
  <c r="AE1046" i="12"/>
  <c r="AJ1046" i="12"/>
  <c r="AO1046" i="12"/>
  <c r="AU1046" i="12"/>
  <c r="AZ1046" i="12"/>
  <c r="BE1046" i="12"/>
  <c r="X1047" i="12"/>
  <c r="AF1047" i="12"/>
  <c r="AN1047" i="12"/>
  <c r="AV1047" i="12"/>
  <c r="BD1047" i="12"/>
  <c r="AA1048" i="12"/>
  <c r="AQ1048" i="12"/>
  <c r="Y1050" i="12"/>
  <c r="AE1050" i="12"/>
  <c r="AJ1050" i="12"/>
  <c r="AO1050" i="12"/>
  <c r="AU1050" i="12"/>
  <c r="AZ1050" i="12"/>
  <c r="BE1050" i="12"/>
  <c r="X1051" i="12"/>
  <c r="AF1051" i="12"/>
  <c r="AN1051" i="12"/>
  <c r="AV1051" i="12"/>
  <c r="BD1051" i="12"/>
  <c r="AA1052" i="12"/>
  <c r="AQ1052" i="12"/>
  <c r="AA1054" i="12"/>
  <c r="AF1054" i="12"/>
  <c r="AK1054" i="12"/>
  <c r="AQ1054" i="12"/>
  <c r="AV1054" i="12"/>
  <c r="BA1054" i="12"/>
  <c r="AA1055" i="12"/>
  <c r="AM1055" i="12"/>
  <c r="BC1055" i="12"/>
  <c r="J1057" i="12"/>
  <c r="W1057" i="12"/>
  <c r="AB1057" i="12"/>
  <c r="AG1057" i="12"/>
  <c r="AM1057" i="12"/>
  <c r="AR1057" i="12"/>
  <c r="AW1057" i="12"/>
  <c r="BC1057" i="12"/>
  <c r="AJ1058" i="12"/>
  <c r="AZ1058" i="12"/>
  <c r="ED1055" i="12"/>
  <c r="EE1055" i="12" s="1"/>
  <c r="EF1055" i="12" s="1"/>
  <c r="EG1055" i="12" s="1"/>
  <c r="EH1055" i="12" s="1"/>
  <c r="EI1055" i="12" s="1"/>
  <c r="EJ1055" i="12" s="1"/>
  <c r="EK1055" i="12" s="1"/>
  <c r="EL1055" i="12" s="1"/>
  <c r="EM1055" i="12" s="1"/>
  <c r="EN1055" i="12" s="1"/>
  <c r="EO1055" i="12" s="1"/>
  <c r="EP1055" i="12" s="1"/>
  <c r="EQ1055" i="12" s="1"/>
  <c r="ER1055" i="12" s="1"/>
  <c r="ES1055" i="12" s="1"/>
  <c r="ET1055" i="12" s="1"/>
  <c r="EU1055" i="12" s="1"/>
  <c r="EV1055" i="12" s="1"/>
  <c r="EW1055" i="12" s="1"/>
  <c r="EX1055" i="12" s="1"/>
  <c r="EY1055" i="12" s="1"/>
  <c r="EZ1055" i="12" s="1"/>
  <c r="FA1055" i="12" s="1"/>
  <c r="FB1055" i="12" s="1"/>
  <c r="FC1055" i="12" s="1"/>
  <c r="FD1055" i="12" s="1"/>
  <c r="Z1037" i="12"/>
  <c r="AL1037" i="12"/>
  <c r="BB1037" i="12"/>
  <c r="Z1041" i="12"/>
  <c r="AP1041" i="12"/>
  <c r="BF1041" i="12"/>
  <c r="AH1045" i="12"/>
  <c r="AT1045" i="12"/>
  <c r="AD1049" i="12"/>
  <c r="AX1049" i="12"/>
  <c r="AD1053" i="12"/>
  <c r="AP1053" i="12"/>
  <c r="BB1053" i="12"/>
  <c r="AD1056" i="12"/>
  <c r="AT1056" i="12"/>
  <c r="BF1056" i="12"/>
  <c r="AD1036" i="12"/>
  <c r="AP1036" i="12"/>
  <c r="BF1036" i="12"/>
  <c r="J1037" i="12"/>
  <c r="AK1037" i="12"/>
  <c r="BE1037" i="12"/>
  <c r="G1038" i="12"/>
  <c r="Z1040" i="12"/>
  <c r="AL1040" i="12"/>
  <c r="AX1040" i="12"/>
  <c r="BF1040" i="12"/>
  <c r="AK1041" i="12"/>
  <c r="AW1041" i="12"/>
  <c r="G1042" i="12"/>
  <c r="Z1044" i="12"/>
  <c r="AL1044" i="12"/>
  <c r="BB1044" i="12"/>
  <c r="AG1045" i="12"/>
  <c r="AW1045" i="12"/>
  <c r="Z1048" i="12"/>
  <c r="AD1048" i="12"/>
  <c r="AH1048" i="12"/>
  <c r="AL1048" i="12"/>
  <c r="AP1048" i="12"/>
  <c r="AT1048" i="12"/>
  <c r="AX1048" i="12"/>
  <c r="BB1048" i="12"/>
  <c r="BF1048" i="12"/>
  <c r="J1049" i="12"/>
  <c r="Y1049" i="12"/>
  <c r="AC1049" i="12"/>
  <c r="AG1049" i="12"/>
  <c r="AK1049" i="12"/>
  <c r="AO1049" i="12"/>
  <c r="AS1049" i="12"/>
  <c r="AW1049" i="12"/>
  <c r="BA1049" i="12"/>
  <c r="BE1049" i="12"/>
  <c r="G1050" i="12"/>
  <c r="Z1052" i="12"/>
  <c r="AD1052" i="12"/>
  <c r="AH1052" i="12"/>
  <c r="AL1052" i="12"/>
  <c r="AP1052" i="12"/>
  <c r="AT1052" i="12"/>
  <c r="AX1052" i="12"/>
  <c r="BB1052" i="12"/>
  <c r="BF1052" i="12"/>
  <c r="J1053" i="12"/>
  <c r="Y1053" i="12"/>
  <c r="AC1053" i="12"/>
  <c r="AG1053" i="12"/>
  <c r="AK1053" i="12"/>
  <c r="AO1053" i="12"/>
  <c r="AS1053" i="12"/>
  <c r="AW1053" i="12"/>
  <c r="BA1053" i="12"/>
  <c r="BE1053" i="12"/>
  <c r="G1054" i="12"/>
  <c r="K1055" i="12"/>
  <c r="Q1055" i="12"/>
  <c r="Z1055" i="12"/>
  <c r="AD1055" i="12"/>
  <c r="AH1055" i="12"/>
  <c r="AL1055" i="12"/>
  <c r="AP1055" i="12"/>
  <c r="AT1055" i="12"/>
  <c r="AX1055" i="12"/>
  <c r="BB1055" i="12"/>
  <c r="BF1055" i="12"/>
  <c r="J1056" i="12"/>
  <c r="Y1056" i="12"/>
  <c r="AC1056" i="12"/>
  <c r="AG1056" i="12"/>
  <c r="AK1056" i="12"/>
  <c r="AO1056" i="12"/>
  <c r="AS1056" i="12"/>
  <c r="AW1056" i="12"/>
  <c r="BA1056" i="12"/>
  <c r="BE1056" i="12"/>
  <c r="G1057" i="12"/>
  <c r="W1058" i="12"/>
  <c r="AA1058" i="12"/>
  <c r="AE1058" i="12"/>
  <c r="AI1058" i="12"/>
  <c r="AM1058" i="12"/>
  <c r="AQ1058" i="12"/>
  <c r="AU1058" i="12"/>
  <c r="AY1058" i="12"/>
  <c r="BC1058" i="12"/>
  <c r="AD1037" i="12"/>
  <c r="AT1037" i="12"/>
  <c r="AD1041" i="12"/>
  <c r="AL1041" i="12"/>
  <c r="AX1041" i="12"/>
  <c r="AD1045" i="12"/>
  <c r="AP1045" i="12"/>
  <c r="BB1045" i="12"/>
  <c r="AH1049" i="12"/>
  <c r="AT1049" i="12"/>
  <c r="AL1053" i="12"/>
  <c r="AX1053" i="12"/>
  <c r="Z1056" i="12"/>
  <c r="AL1056" i="12"/>
  <c r="AX1056" i="12"/>
  <c r="AH1036" i="12"/>
  <c r="AX1036" i="12"/>
  <c r="AG1037" i="12"/>
  <c r="AW1037" i="12"/>
  <c r="AH1040" i="12"/>
  <c r="AT1040" i="12"/>
  <c r="Y1041" i="12"/>
  <c r="AO1041" i="12"/>
  <c r="BE1041" i="12"/>
  <c r="AD1044" i="12"/>
  <c r="AT1044" i="12"/>
  <c r="BF1044" i="12"/>
  <c r="J1045" i="12"/>
  <c r="AC1045" i="12"/>
  <c r="AO1045" i="12"/>
  <c r="BE1045" i="12"/>
  <c r="G1046" i="12"/>
  <c r="AG1036" i="12"/>
  <c r="AS1036" i="12"/>
  <c r="BE1036" i="12"/>
  <c r="G1037" i="12"/>
  <c r="AB1037" i="12"/>
  <c r="AN1037" i="12"/>
  <c r="AZ1037" i="12"/>
  <c r="AD1039" i="12"/>
  <c r="AP1039" i="12"/>
  <c r="BB1039" i="12"/>
  <c r="AG1040" i="12"/>
  <c r="AS1040" i="12"/>
  <c r="BE1040" i="12"/>
  <c r="G1041" i="12"/>
  <c r="AB1041" i="12"/>
  <c r="AN1041" i="12"/>
  <c r="AZ1041" i="12"/>
  <c r="AD1043" i="12"/>
  <c r="AP1043" i="12"/>
  <c r="BB1043" i="12"/>
  <c r="J1044" i="12"/>
  <c r="AC1044" i="12"/>
  <c r="AO1044" i="12"/>
  <c r="BA1044" i="12"/>
  <c r="G1045" i="12"/>
  <c r="X1045" i="12"/>
  <c r="AJ1045" i="12"/>
  <c r="AV1045" i="12"/>
  <c r="AD1047" i="12"/>
  <c r="AT1047" i="12"/>
  <c r="BF1047" i="12"/>
  <c r="AG1048" i="12"/>
  <c r="AO1048" i="12"/>
  <c r="BA1048" i="12"/>
  <c r="AF1049" i="12"/>
  <c r="AN1049" i="12"/>
  <c r="BD1049" i="12"/>
  <c r="F1050" i="12"/>
  <c r="AL1051" i="12"/>
  <c r="BB1051" i="12"/>
  <c r="J1052" i="12"/>
  <c r="AC1052" i="12"/>
  <c r="AO1052" i="12"/>
  <c r="BA1052" i="12"/>
  <c r="AF1053" i="12"/>
  <c r="AR1053" i="12"/>
  <c r="BD1053" i="12"/>
  <c r="AG1055" i="12"/>
  <c r="AK1055" i="12"/>
  <c r="AO1055" i="12"/>
  <c r="AS1055" i="12"/>
  <c r="AW1055" i="12"/>
  <c r="BA1055" i="12"/>
  <c r="BE1055" i="12"/>
  <c r="G1056" i="12"/>
  <c r="X1056" i="12"/>
  <c r="AB1056" i="12"/>
  <c r="AF1056" i="12"/>
  <c r="AJ1056" i="12"/>
  <c r="AN1056" i="12"/>
  <c r="AR1056" i="12"/>
  <c r="AV1056" i="12"/>
  <c r="AZ1056" i="12"/>
  <c r="BD1056" i="12"/>
  <c r="F1057" i="12"/>
  <c r="Z1058" i="12"/>
  <c r="AD1058" i="12"/>
  <c r="AH1058" i="12"/>
  <c r="AL1058" i="12"/>
  <c r="AP1058" i="12"/>
  <c r="AT1058" i="12"/>
  <c r="AX1058" i="12"/>
  <c r="BB1058" i="12"/>
  <c r="BF1058" i="12"/>
  <c r="AH1037" i="12"/>
  <c r="AP1037" i="12"/>
  <c r="AX1037" i="12"/>
  <c r="BF1037" i="12"/>
  <c r="AH1041" i="12"/>
  <c r="AT1041" i="12"/>
  <c r="BB1041" i="12"/>
  <c r="Z1045" i="12"/>
  <c r="AL1045" i="12"/>
  <c r="AX1045" i="12"/>
  <c r="BF1045" i="12"/>
  <c r="Z1049" i="12"/>
  <c r="AL1049" i="12"/>
  <c r="AP1049" i="12"/>
  <c r="BB1049" i="12"/>
  <c r="BF1049" i="12"/>
  <c r="Z1053" i="12"/>
  <c r="AH1053" i="12"/>
  <c r="AT1053" i="12"/>
  <c r="BF1053" i="12"/>
  <c r="AH1056" i="12"/>
  <c r="AP1056" i="12"/>
  <c r="BB1056" i="12"/>
  <c r="Z1036" i="12"/>
  <c r="AL1036" i="12"/>
  <c r="AT1036" i="12"/>
  <c r="BB1036" i="12"/>
  <c r="Y1037" i="12"/>
  <c r="AC1037" i="12"/>
  <c r="AO1037" i="12"/>
  <c r="AS1037" i="12"/>
  <c r="BA1037" i="12"/>
  <c r="AD1040" i="12"/>
  <c r="AP1040" i="12"/>
  <c r="BB1040" i="12"/>
  <c r="J1041" i="12"/>
  <c r="AC1041" i="12"/>
  <c r="AG1041" i="12"/>
  <c r="AS1041" i="12"/>
  <c r="BA1041" i="12"/>
  <c r="AH1044" i="12"/>
  <c r="AP1044" i="12"/>
  <c r="AX1044" i="12"/>
  <c r="Y1045" i="12"/>
  <c r="AK1045" i="12"/>
  <c r="AS1045" i="12"/>
  <c r="BA1045" i="12"/>
  <c r="J1036" i="12"/>
  <c r="Y1036" i="12"/>
  <c r="AC1036" i="12"/>
  <c r="AK1036" i="12"/>
  <c r="AO1036" i="12"/>
  <c r="AW1036" i="12"/>
  <c r="BA1036" i="12"/>
  <c r="X1037" i="12"/>
  <c r="AF1037" i="12"/>
  <c r="AJ1037" i="12"/>
  <c r="AR1037" i="12"/>
  <c r="AV1037" i="12"/>
  <c r="BD1037" i="12"/>
  <c r="F1038" i="12"/>
  <c r="Z1039" i="12"/>
  <c r="AH1039" i="12"/>
  <c r="AL1039" i="12"/>
  <c r="AT1039" i="12"/>
  <c r="AX1039" i="12"/>
  <c r="BF1039" i="12"/>
  <c r="J1040" i="12"/>
  <c r="Y1040" i="12"/>
  <c r="AC1040" i="12"/>
  <c r="AK1040" i="12"/>
  <c r="AO1040" i="12"/>
  <c r="AW1040" i="12"/>
  <c r="BA1040" i="12"/>
  <c r="X1041" i="12"/>
  <c r="AF1041" i="12"/>
  <c r="AJ1041" i="12"/>
  <c r="AR1041" i="12"/>
  <c r="AV1041" i="12"/>
  <c r="BD1041" i="12"/>
  <c r="F1042" i="12"/>
  <c r="Z1043" i="12"/>
  <c r="AH1043" i="12"/>
  <c r="AL1043" i="12"/>
  <c r="AT1043" i="12"/>
  <c r="AX1043" i="12"/>
  <c r="BF1043" i="12"/>
  <c r="Y1044" i="12"/>
  <c r="AG1044" i="12"/>
  <c r="AK1044" i="12"/>
  <c r="AS1044" i="12"/>
  <c r="AW1044" i="12"/>
  <c r="BE1044" i="12"/>
  <c r="AB1045" i="12"/>
  <c r="AF1045" i="12"/>
  <c r="AN1045" i="12"/>
  <c r="AR1045" i="12"/>
  <c r="AZ1045" i="12"/>
  <c r="BD1045" i="12"/>
  <c r="F1046" i="12"/>
  <c r="Z1047" i="12"/>
  <c r="AH1047" i="12"/>
  <c r="AL1047" i="12"/>
  <c r="AP1047" i="12"/>
  <c r="AX1047" i="12"/>
  <c r="BB1047" i="12"/>
  <c r="J1048" i="12"/>
  <c r="Y1048" i="12"/>
  <c r="AC1048" i="12"/>
  <c r="AK1048" i="12"/>
  <c r="AS1048" i="12"/>
  <c r="AW1048" i="12"/>
  <c r="BE1048" i="12"/>
  <c r="G1049" i="12"/>
  <c r="X1049" i="12"/>
  <c r="AB1049" i="12"/>
  <c r="AJ1049" i="12"/>
  <c r="AR1049" i="12"/>
  <c r="AV1049" i="12"/>
  <c r="AZ1049" i="12"/>
  <c r="Z1051" i="12"/>
  <c r="AD1051" i="12"/>
  <c r="AH1051" i="12"/>
  <c r="AP1051" i="12"/>
  <c r="AT1051" i="12"/>
  <c r="AX1051" i="12"/>
  <c r="BF1051" i="12"/>
  <c r="Y1052" i="12"/>
  <c r="AG1052" i="12"/>
  <c r="AK1052" i="12"/>
  <c r="AS1052" i="12"/>
  <c r="AW1052" i="12"/>
  <c r="BE1052" i="12"/>
  <c r="G1053" i="12"/>
  <c r="X1053" i="12"/>
  <c r="AB1053" i="12"/>
  <c r="AJ1053" i="12"/>
  <c r="AN1053" i="12"/>
  <c r="AV1053" i="12"/>
  <c r="AZ1053" i="12"/>
  <c r="F1054" i="12"/>
  <c r="X1036" i="12"/>
  <c r="AB1036" i="12"/>
  <c r="AF1036" i="12"/>
  <c r="AJ1036" i="12"/>
  <c r="AN1036" i="12"/>
  <c r="AR1036" i="12"/>
  <c r="AV1036" i="12"/>
  <c r="AZ1036" i="12"/>
  <c r="W1037" i="12"/>
  <c r="AA1037" i="12"/>
  <c r="AE1037" i="12"/>
  <c r="AI1037" i="12"/>
  <c r="AM1037" i="12"/>
  <c r="AQ1037" i="12"/>
  <c r="AU1037" i="12"/>
  <c r="AY1037" i="12"/>
  <c r="K1038" i="12"/>
  <c r="Z1038" i="12"/>
  <c r="AD1038" i="12"/>
  <c r="AH1038" i="12"/>
  <c r="AL1038" i="12"/>
  <c r="AP1038" i="12"/>
  <c r="AT1038" i="12"/>
  <c r="AX1038" i="12"/>
  <c r="BB1038" i="12"/>
  <c r="J1039" i="12"/>
  <c r="Y1039" i="12"/>
  <c r="AC1039" i="12"/>
  <c r="AG1039" i="12"/>
  <c r="AK1039" i="12"/>
  <c r="AO1039" i="12"/>
  <c r="AS1039" i="12"/>
  <c r="AW1039" i="12"/>
  <c r="BA1039" i="12"/>
  <c r="X1040" i="12"/>
  <c r="AB1040" i="12"/>
  <c r="AF1040" i="12"/>
  <c r="AJ1040" i="12"/>
  <c r="AN1040" i="12"/>
  <c r="AR1040" i="12"/>
  <c r="AV1040" i="12"/>
  <c r="AZ1040" i="12"/>
  <c r="W1041" i="12"/>
  <c r="AA1041" i="12"/>
  <c r="AE1041" i="12"/>
  <c r="AI1041" i="12"/>
  <c r="AM1041" i="12"/>
  <c r="AQ1041" i="12"/>
  <c r="AU1041" i="12"/>
  <c r="AY1041" i="12"/>
  <c r="K1042" i="12"/>
  <c r="Z1042" i="12"/>
  <c r="AD1042" i="12"/>
  <c r="AH1042" i="12"/>
  <c r="AL1042" i="12"/>
  <c r="AP1042" i="12"/>
  <c r="AT1042" i="12"/>
  <c r="AX1042" i="12"/>
  <c r="BB1042" i="12"/>
  <c r="J1043" i="12"/>
  <c r="Y1043" i="12"/>
  <c r="AC1043" i="12"/>
  <c r="AG1043" i="12"/>
  <c r="AK1043" i="12"/>
  <c r="AO1043" i="12"/>
  <c r="AS1043" i="12"/>
  <c r="AW1043" i="12"/>
  <c r="BA1043" i="12"/>
  <c r="X1044" i="12"/>
  <c r="AB1044" i="12"/>
  <c r="AF1044" i="12"/>
  <c r="AJ1044" i="12"/>
  <c r="AN1044" i="12"/>
  <c r="AR1044" i="12"/>
  <c r="AV1044" i="12"/>
  <c r="AZ1044" i="12"/>
  <c r="W1045" i="12"/>
  <c r="AA1045" i="12"/>
  <c r="AE1045" i="12"/>
  <c r="AI1045" i="12"/>
  <c r="AM1045" i="12"/>
  <c r="AQ1045" i="12"/>
  <c r="AU1045" i="12"/>
  <c r="AY1045" i="12"/>
  <c r="K1046" i="12"/>
  <c r="Z1046" i="12"/>
  <c r="AD1046" i="12"/>
  <c r="AH1046" i="12"/>
  <c r="AL1046" i="12"/>
  <c r="AP1046" i="12"/>
  <c r="AT1046" i="12"/>
  <c r="AX1046" i="12"/>
  <c r="BB1046" i="12"/>
  <c r="J1047" i="12"/>
  <c r="Y1047" i="12"/>
  <c r="AC1047" i="12"/>
  <c r="AG1047" i="12"/>
  <c r="AK1047" i="12"/>
  <c r="AO1047" i="12"/>
  <c r="AS1047" i="12"/>
  <c r="AW1047" i="12"/>
  <c r="BA1047" i="12"/>
  <c r="X1048" i="12"/>
  <c r="AB1048" i="12"/>
  <c r="AF1048" i="12"/>
  <c r="AJ1048" i="12"/>
  <c r="AN1048" i="12"/>
  <c r="AR1048" i="12"/>
  <c r="AV1048" i="12"/>
  <c r="AZ1048" i="12"/>
  <c r="W1049" i="12"/>
  <c r="AA1049" i="12"/>
  <c r="AE1049" i="12"/>
  <c r="AI1049" i="12"/>
  <c r="AM1049" i="12"/>
  <c r="AQ1049" i="12"/>
  <c r="AU1049" i="12"/>
  <c r="AY1049" i="12"/>
  <c r="K1050" i="12"/>
  <c r="Z1050" i="12"/>
  <c r="AD1050" i="12"/>
  <c r="AH1050" i="12"/>
  <c r="AL1050" i="12"/>
  <c r="AP1050" i="12"/>
  <c r="AT1050" i="12"/>
  <c r="AX1050" i="12"/>
  <c r="BB1050" i="12"/>
  <c r="J1051" i="12"/>
  <c r="Y1051" i="12"/>
  <c r="AC1051" i="12"/>
  <c r="AG1051" i="12"/>
  <c r="AK1051" i="12"/>
  <c r="AO1051" i="12"/>
  <c r="AS1051" i="12"/>
  <c r="AW1051" i="12"/>
  <c r="BA1051" i="12"/>
  <c r="X1052" i="12"/>
  <c r="AB1052" i="12"/>
  <c r="AF1052" i="12"/>
  <c r="AJ1052" i="12"/>
  <c r="AN1052" i="12"/>
  <c r="AR1052" i="12"/>
  <c r="AV1052" i="12"/>
  <c r="AZ1052" i="12"/>
  <c r="W1053" i="12"/>
  <c r="AA1053" i="12"/>
  <c r="AE1053" i="12"/>
  <c r="AI1053" i="12"/>
  <c r="AM1053" i="12"/>
  <c r="AQ1053" i="12"/>
  <c r="AU1053" i="12"/>
  <c r="AY1053" i="12"/>
  <c r="K1054" i="12"/>
  <c r="Z1054" i="12"/>
  <c r="AD1054" i="12"/>
  <c r="AH1054" i="12"/>
  <c r="AL1054" i="12"/>
  <c r="AP1054" i="12"/>
  <c r="AT1054" i="12"/>
  <c r="AX1054" i="12"/>
  <c r="BB1054" i="12"/>
  <c r="X1055" i="12"/>
  <c r="AB1055" i="12"/>
  <c r="AF1055" i="12"/>
  <c r="AJ1055" i="12"/>
  <c r="AN1055" i="12"/>
  <c r="AR1055" i="12"/>
  <c r="AV1055" i="12"/>
  <c r="AZ1055" i="12"/>
  <c r="W1056" i="12"/>
  <c r="AA1056" i="12"/>
  <c r="AE1056" i="12"/>
  <c r="AI1056" i="12"/>
  <c r="AM1056" i="12"/>
  <c r="AQ1056" i="12"/>
  <c r="AU1056" i="12"/>
  <c r="AY1056" i="12"/>
  <c r="K1057" i="12"/>
  <c r="Z1057" i="12"/>
  <c r="AD1057" i="12"/>
  <c r="AH1057" i="12"/>
  <c r="AL1057" i="12"/>
  <c r="AP1057" i="12"/>
  <c r="AT1057" i="12"/>
  <c r="AX1057" i="12"/>
  <c r="BB1057" i="12"/>
  <c r="J1058" i="12"/>
  <c r="Y1058" i="12"/>
  <c r="AC1058" i="12"/>
  <c r="AG1058" i="12"/>
  <c r="AK1058" i="12"/>
  <c r="AO1058" i="12"/>
  <c r="AS1058" i="12"/>
  <c r="AW1058" i="12"/>
  <c r="BA1058" i="12"/>
  <c r="Q1035" i="12"/>
  <c r="P1035" i="12"/>
  <c r="F1035" i="12" s="1"/>
  <c r="O1035" i="12"/>
  <c r="N1035" i="12"/>
  <c r="K1035" i="12"/>
  <c r="D1035" i="12"/>
  <c r="C1035" i="12"/>
  <c r="B1035" i="12"/>
  <c r="E1035" i="12" s="1"/>
  <c r="A1035" i="12"/>
  <c r="BC1035" i="12" s="1"/>
  <c r="EA1034" i="12"/>
  <c r="ED1034" i="12" s="1"/>
  <c r="EG1034" i="12" s="1"/>
  <c r="EJ1034" i="12" s="1"/>
  <c r="EM1034" i="12" s="1"/>
  <c r="EP1034" i="12" s="1"/>
  <c r="ES1034" i="12" s="1"/>
  <c r="EV1034" i="12" s="1"/>
  <c r="EY1034" i="12" s="1"/>
  <c r="FB1034" i="12" s="1"/>
  <c r="DZ1034" i="12"/>
  <c r="EC1034" i="12" s="1"/>
  <c r="EF1034" i="12" s="1"/>
  <c r="EI1034" i="12" s="1"/>
  <c r="EL1034" i="12" s="1"/>
  <c r="EO1034" i="12" s="1"/>
  <c r="ER1034" i="12" s="1"/>
  <c r="EU1034" i="12" s="1"/>
  <c r="EX1034" i="12" s="1"/>
  <c r="FA1034" i="12" s="1"/>
  <c r="FD1034" i="12" s="1"/>
  <c r="DY1034" i="12"/>
  <c r="EB1034" i="12" s="1"/>
  <c r="EE1034" i="12" s="1"/>
  <c r="EH1034" i="12" s="1"/>
  <c r="EK1034" i="12" s="1"/>
  <c r="EN1034" i="12" s="1"/>
  <c r="EQ1034" i="12" s="1"/>
  <c r="ET1034" i="12" s="1"/>
  <c r="EW1034" i="12" s="1"/>
  <c r="EZ1034" i="12" s="1"/>
  <c r="FC1034" i="12" s="1"/>
  <c r="AU1034" i="12"/>
  <c r="AE1034" i="12"/>
  <c r="P1034" i="12"/>
  <c r="G1034" i="12" s="1"/>
  <c r="O1034" i="12"/>
  <c r="N1034" i="12"/>
  <c r="D1034" i="12"/>
  <c r="C1034" i="12"/>
  <c r="B1034" i="12"/>
  <c r="E1034" i="12" s="1"/>
  <c r="A1034" i="12"/>
  <c r="BD1034" i="12" s="1"/>
  <c r="ED1033" i="12"/>
  <c r="EG1033" i="12" s="1"/>
  <c r="EJ1033" i="12" s="1"/>
  <c r="EM1033" i="12" s="1"/>
  <c r="EP1033" i="12" s="1"/>
  <c r="ES1033" i="12" s="1"/>
  <c r="EV1033" i="12" s="1"/>
  <c r="EY1033" i="12" s="1"/>
  <c r="FB1033" i="12" s="1"/>
  <c r="EA1033" i="12"/>
  <c r="DZ1033" i="12"/>
  <c r="EC1033" i="12" s="1"/>
  <c r="EF1033" i="12" s="1"/>
  <c r="EI1033" i="12" s="1"/>
  <c r="EL1033" i="12" s="1"/>
  <c r="EO1033" i="12" s="1"/>
  <c r="ER1033" i="12" s="1"/>
  <c r="EU1033" i="12" s="1"/>
  <c r="EX1033" i="12" s="1"/>
  <c r="FA1033" i="12" s="1"/>
  <c r="FD1033" i="12" s="1"/>
  <c r="DY1033" i="12"/>
  <c r="EB1033" i="12" s="1"/>
  <c r="EE1033" i="12" s="1"/>
  <c r="EH1033" i="12" s="1"/>
  <c r="EK1033" i="12" s="1"/>
  <c r="EN1033" i="12" s="1"/>
  <c r="EQ1033" i="12" s="1"/>
  <c r="ET1033" i="12" s="1"/>
  <c r="EW1033" i="12" s="1"/>
  <c r="EZ1033" i="12" s="1"/>
  <c r="FC1033" i="12" s="1"/>
  <c r="AV1033" i="12"/>
  <c r="AR1033" i="12"/>
  <c r="AF1033" i="12"/>
  <c r="AB1033" i="12"/>
  <c r="P1033" i="12"/>
  <c r="G1033" i="12" s="1"/>
  <c r="O1033" i="12"/>
  <c r="N1033" i="12"/>
  <c r="F1033" i="12"/>
  <c r="D1033" i="12"/>
  <c r="C1033" i="12"/>
  <c r="B1033" i="12"/>
  <c r="E1033" i="12" s="1"/>
  <c r="A1033" i="12"/>
  <c r="BE1033" i="12" s="1"/>
  <c r="DU1032" i="12"/>
  <c r="DV1032" i="12" s="1"/>
  <c r="DW1032" i="12" s="1"/>
  <c r="DX1032" i="12" s="1"/>
  <c r="BE1032" i="12"/>
  <c r="BD1032" i="12"/>
  <c r="AZ1032" i="12"/>
  <c r="AY1032" i="12"/>
  <c r="AU1032" i="12"/>
  <c r="AS1032" i="12"/>
  <c r="AO1032" i="12"/>
  <c r="AN1032" i="12"/>
  <c r="AJ1032" i="12"/>
  <c r="AI1032" i="12"/>
  <c r="AE1032" i="12"/>
  <c r="AC1032" i="12"/>
  <c r="Y1032" i="12"/>
  <c r="X1032" i="12"/>
  <c r="P1032" i="12"/>
  <c r="Q1032" i="12" s="1"/>
  <c r="O1032" i="12"/>
  <c r="N1032" i="12"/>
  <c r="D1032" i="12"/>
  <c r="C1032" i="12"/>
  <c r="B1032" i="12"/>
  <c r="E1032" i="12" s="1"/>
  <c r="A1032" i="12"/>
  <c r="BF1032" i="12" s="1"/>
  <c r="DQ1031" i="12"/>
  <c r="BC1031" i="12"/>
  <c r="AY1031" i="12"/>
  <c r="AU1031" i="12"/>
  <c r="AM1031" i="12"/>
  <c r="AI1031" i="12"/>
  <c r="AE1031" i="12"/>
  <c r="AA1031" i="12"/>
  <c r="Y1031" i="12"/>
  <c r="W1031" i="12"/>
  <c r="P1031" i="12"/>
  <c r="G1031" i="12" s="1"/>
  <c r="O1031" i="12"/>
  <c r="N1031" i="12"/>
  <c r="J1031" i="12"/>
  <c r="F1031" i="12"/>
  <c r="D1031" i="12"/>
  <c r="C1031" i="12"/>
  <c r="B1031" i="12"/>
  <c r="E1031" i="12" s="1"/>
  <c r="A1031" i="12"/>
  <c r="BD1031" i="12" s="1"/>
  <c r="ED1030" i="12"/>
  <c r="EG1030" i="12" s="1"/>
  <c r="EJ1030" i="12" s="1"/>
  <c r="EM1030" i="12" s="1"/>
  <c r="EP1030" i="12" s="1"/>
  <c r="ES1030" i="12" s="1"/>
  <c r="EV1030" i="12" s="1"/>
  <c r="EY1030" i="12" s="1"/>
  <c r="FB1030" i="12" s="1"/>
  <c r="EB1030" i="12"/>
  <c r="EE1030" i="12" s="1"/>
  <c r="EH1030" i="12" s="1"/>
  <c r="EK1030" i="12" s="1"/>
  <c r="EN1030" i="12" s="1"/>
  <c r="EQ1030" i="12" s="1"/>
  <c r="ET1030" i="12" s="1"/>
  <c r="EW1030" i="12" s="1"/>
  <c r="EZ1030" i="12" s="1"/>
  <c r="FC1030" i="12" s="1"/>
  <c r="EA1030" i="12"/>
  <c r="DZ1030" i="12"/>
  <c r="EC1030" i="12" s="1"/>
  <c r="EF1030" i="12" s="1"/>
  <c r="EI1030" i="12" s="1"/>
  <c r="EL1030" i="12" s="1"/>
  <c r="EO1030" i="12" s="1"/>
  <c r="ER1030" i="12" s="1"/>
  <c r="EU1030" i="12" s="1"/>
  <c r="EX1030" i="12" s="1"/>
  <c r="FA1030" i="12" s="1"/>
  <c r="FD1030" i="12" s="1"/>
  <c r="DY1030" i="12"/>
  <c r="BD1030" i="12"/>
  <c r="AN1030" i="12"/>
  <c r="X1030" i="12"/>
  <c r="Q1030" i="12"/>
  <c r="P1030" i="12"/>
  <c r="O1030" i="12"/>
  <c r="N1030" i="12"/>
  <c r="K1030" i="12"/>
  <c r="G1030" i="12"/>
  <c r="F1030" i="12"/>
  <c r="D1030" i="12"/>
  <c r="C1030" i="12"/>
  <c r="B1030" i="12"/>
  <c r="A1030" i="12"/>
  <c r="BE1030" i="12" s="1"/>
  <c r="EA1029" i="12"/>
  <c r="ED1029" i="12" s="1"/>
  <c r="EG1029" i="12" s="1"/>
  <c r="EJ1029" i="12" s="1"/>
  <c r="EM1029" i="12" s="1"/>
  <c r="EP1029" i="12" s="1"/>
  <c r="ES1029" i="12" s="1"/>
  <c r="EV1029" i="12" s="1"/>
  <c r="EY1029" i="12" s="1"/>
  <c r="FB1029" i="12" s="1"/>
  <c r="DZ1029" i="12"/>
  <c r="EC1029" i="12" s="1"/>
  <c r="EF1029" i="12" s="1"/>
  <c r="EI1029" i="12" s="1"/>
  <c r="EL1029" i="12" s="1"/>
  <c r="EO1029" i="12" s="1"/>
  <c r="ER1029" i="12" s="1"/>
  <c r="EU1029" i="12" s="1"/>
  <c r="EX1029" i="12" s="1"/>
  <c r="FA1029" i="12" s="1"/>
  <c r="FD1029" i="12" s="1"/>
  <c r="DY1029" i="12"/>
  <c r="EB1029" i="12" s="1"/>
  <c r="EE1029" i="12" s="1"/>
  <c r="EH1029" i="12" s="1"/>
  <c r="EK1029" i="12" s="1"/>
  <c r="EN1029" i="12" s="1"/>
  <c r="EQ1029" i="12" s="1"/>
  <c r="ET1029" i="12" s="1"/>
  <c r="EW1029" i="12" s="1"/>
  <c r="EZ1029" i="12" s="1"/>
  <c r="FC1029" i="12" s="1"/>
  <c r="BE1029" i="12"/>
  <c r="BD1029" i="12"/>
  <c r="AZ1029" i="12"/>
  <c r="AY1029" i="12"/>
  <c r="AU1029" i="12"/>
  <c r="AS1029" i="12"/>
  <c r="AO1029" i="12"/>
  <c r="AN1029" i="12"/>
  <c r="AJ1029" i="12"/>
  <c r="AI1029" i="12"/>
  <c r="AE1029" i="12"/>
  <c r="AC1029" i="12"/>
  <c r="Y1029" i="12"/>
  <c r="X1029" i="12"/>
  <c r="P1029" i="12"/>
  <c r="Q1029" i="12" s="1"/>
  <c r="O1029" i="12"/>
  <c r="N1029" i="12"/>
  <c r="D1029" i="12"/>
  <c r="C1029" i="12"/>
  <c r="B1029" i="12"/>
  <c r="E1029" i="12" s="1"/>
  <c r="A1029" i="12"/>
  <c r="BF1029" i="12" s="1"/>
  <c r="EA1028" i="12"/>
  <c r="ED1028" i="12" s="1"/>
  <c r="EG1028" i="12" s="1"/>
  <c r="EJ1028" i="12" s="1"/>
  <c r="EM1028" i="12" s="1"/>
  <c r="EP1028" i="12" s="1"/>
  <c r="ES1028" i="12" s="1"/>
  <c r="EV1028" i="12" s="1"/>
  <c r="EY1028" i="12" s="1"/>
  <c r="FB1028" i="12" s="1"/>
  <c r="DZ1028" i="12"/>
  <c r="EC1028" i="12" s="1"/>
  <c r="EF1028" i="12" s="1"/>
  <c r="EI1028" i="12" s="1"/>
  <c r="EL1028" i="12" s="1"/>
  <c r="EO1028" i="12" s="1"/>
  <c r="ER1028" i="12" s="1"/>
  <c r="EU1028" i="12" s="1"/>
  <c r="EX1028" i="12" s="1"/>
  <c r="FA1028" i="12" s="1"/>
  <c r="FD1028" i="12" s="1"/>
  <c r="DY1028" i="12"/>
  <c r="EB1028" i="12" s="1"/>
  <c r="EE1028" i="12" s="1"/>
  <c r="EH1028" i="12" s="1"/>
  <c r="EK1028" i="12" s="1"/>
  <c r="EN1028" i="12" s="1"/>
  <c r="EQ1028" i="12" s="1"/>
  <c r="ET1028" i="12" s="1"/>
  <c r="EW1028" i="12" s="1"/>
  <c r="EZ1028" i="12" s="1"/>
  <c r="FC1028" i="12" s="1"/>
  <c r="P1028" i="12"/>
  <c r="F1028" i="12" s="1"/>
  <c r="O1028" i="12"/>
  <c r="N1028" i="12"/>
  <c r="E1028" i="12"/>
  <c r="D1028" i="12"/>
  <c r="C1028" i="12"/>
  <c r="B1028" i="12"/>
  <c r="A1028" i="12"/>
  <c r="BC1028" i="12" s="1"/>
  <c r="EC1027" i="12"/>
  <c r="EF1027" i="12" s="1"/>
  <c r="EI1027" i="12" s="1"/>
  <c r="EL1027" i="12" s="1"/>
  <c r="EO1027" i="12" s="1"/>
  <c r="ER1027" i="12" s="1"/>
  <c r="EU1027" i="12" s="1"/>
  <c r="EX1027" i="12" s="1"/>
  <c r="FA1027" i="12" s="1"/>
  <c r="FD1027" i="12" s="1"/>
  <c r="EA1027" i="12"/>
  <c r="ED1027" i="12" s="1"/>
  <c r="EG1027" i="12" s="1"/>
  <c r="EJ1027" i="12" s="1"/>
  <c r="EM1027" i="12" s="1"/>
  <c r="EP1027" i="12" s="1"/>
  <c r="ES1027" i="12" s="1"/>
  <c r="EV1027" i="12" s="1"/>
  <c r="EY1027" i="12" s="1"/>
  <c r="FB1027" i="12" s="1"/>
  <c r="DZ1027" i="12"/>
  <c r="DY1027" i="12"/>
  <c r="EB1027" i="12" s="1"/>
  <c r="EE1027" i="12" s="1"/>
  <c r="EH1027" i="12" s="1"/>
  <c r="EK1027" i="12" s="1"/>
  <c r="EN1027" i="12" s="1"/>
  <c r="EQ1027" i="12" s="1"/>
  <c r="ET1027" i="12" s="1"/>
  <c r="EW1027" i="12" s="1"/>
  <c r="EZ1027" i="12" s="1"/>
  <c r="FC1027" i="12" s="1"/>
  <c r="BC1027" i="12"/>
  <c r="AY1027" i="12"/>
  <c r="AQ1027" i="12"/>
  <c r="AM1027" i="12"/>
  <c r="AI1027" i="12"/>
  <c r="AA1027" i="12"/>
  <c r="W1027" i="12"/>
  <c r="Q1027" i="12"/>
  <c r="P1027" i="12"/>
  <c r="G1027" i="12" s="1"/>
  <c r="O1027" i="12"/>
  <c r="N1027" i="12"/>
  <c r="K1027" i="12"/>
  <c r="F1027" i="12"/>
  <c r="D1027" i="12"/>
  <c r="C1027" i="12"/>
  <c r="B1027" i="12"/>
  <c r="E1027" i="12" s="1"/>
  <c r="A1027" i="12"/>
  <c r="BD1027" i="12" s="1"/>
  <c r="EA1026" i="12"/>
  <c r="ED1026" i="12" s="1"/>
  <c r="EG1026" i="12" s="1"/>
  <c r="EJ1026" i="12" s="1"/>
  <c r="EM1026" i="12" s="1"/>
  <c r="EP1026" i="12" s="1"/>
  <c r="ES1026" i="12" s="1"/>
  <c r="EV1026" i="12" s="1"/>
  <c r="EY1026" i="12" s="1"/>
  <c r="FB1026" i="12" s="1"/>
  <c r="DZ1026" i="12"/>
  <c r="EC1026" i="12" s="1"/>
  <c r="EF1026" i="12" s="1"/>
  <c r="EI1026" i="12" s="1"/>
  <c r="EL1026" i="12" s="1"/>
  <c r="EO1026" i="12" s="1"/>
  <c r="ER1026" i="12" s="1"/>
  <c r="EU1026" i="12" s="1"/>
  <c r="EX1026" i="12" s="1"/>
  <c r="FA1026" i="12" s="1"/>
  <c r="FD1026" i="12" s="1"/>
  <c r="DY1026" i="12"/>
  <c r="EB1026" i="12" s="1"/>
  <c r="EE1026" i="12" s="1"/>
  <c r="EH1026" i="12" s="1"/>
  <c r="EK1026" i="12" s="1"/>
  <c r="EN1026" i="12" s="1"/>
  <c r="EQ1026" i="12" s="1"/>
  <c r="ET1026" i="12" s="1"/>
  <c r="EW1026" i="12" s="1"/>
  <c r="EZ1026" i="12" s="1"/>
  <c r="FC1026" i="12" s="1"/>
  <c r="BC1026" i="12"/>
  <c r="AU1026" i="12"/>
  <c r="AM1026" i="12"/>
  <c r="AE1026" i="12"/>
  <c r="W1026" i="12"/>
  <c r="Q1026" i="12"/>
  <c r="P1026" i="12"/>
  <c r="O1026" i="12"/>
  <c r="N1026" i="12"/>
  <c r="K1026" i="12"/>
  <c r="G1026" i="12"/>
  <c r="F1026" i="12"/>
  <c r="D1026" i="12"/>
  <c r="C1026" i="12"/>
  <c r="B1026" i="12"/>
  <c r="E1026" i="12" s="1"/>
  <c r="A1026" i="12"/>
  <c r="BE1026" i="12" s="1"/>
  <c r="EA1025" i="12"/>
  <c r="ED1025" i="12" s="1"/>
  <c r="EG1025" i="12" s="1"/>
  <c r="EJ1025" i="12" s="1"/>
  <c r="EM1025" i="12" s="1"/>
  <c r="EP1025" i="12" s="1"/>
  <c r="ES1025" i="12" s="1"/>
  <c r="EV1025" i="12" s="1"/>
  <c r="EY1025" i="12" s="1"/>
  <c r="FB1025" i="12" s="1"/>
  <c r="DZ1025" i="12"/>
  <c r="EC1025" i="12" s="1"/>
  <c r="EF1025" i="12" s="1"/>
  <c r="EI1025" i="12" s="1"/>
  <c r="EL1025" i="12" s="1"/>
  <c r="EO1025" i="12" s="1"/>
  <c r="ER1025" i="12" s="1"/>
  <c r="EU1025" i="12" s="1"/>
  <c r="EX1025" i="12" s="1"/>
  <c r="FA1025" i="12" s="1"/>
  <c r="FD1025" i="12" s="1"/>
  <c r="DY1025" i="12"/>
  <c r="EB1025" i="12" s="1"/>
  <c r="EE1025" i="12" s="1"/>
  <c r="EH1025" i="12" s="1"/>
  <c r="EK1025" i="12" s="1"/>
  <c r="EN1025" i="12" s="1"/>
  <c r="EQ1025" i="12" s="1"/>
  <c r="ET1025" i="12" s="1"/>
  <c r="EW1025" i="12" s="1"/>
  <c r="EZ1025" i="12" s="1"/>
  <c r="FC1025" i="12" s="1"/>
  <c r="BE1025" i="12"/>
  <c r="BD1025" i="12"/>
  <c r="AZ1025" i="12"/>
  <c r="AY1025" i="12"/>
  <c r="AU1025" i="12"/>
  <c r="AS1025" i="12"/>
  <c r="AO1025" i="12"/>
  <c r="AN1025" i="12"/>
  <c r="AJ1025" i="12"/>
  <c r="AI1025" i="12"/>
  <c r="AE1025" i="12"/>
  <c r="AC1025" i="12"/>
  <c r="Y1025" i="12"/>
  <c r="X1025" i="12"/>
  <c r="P1025" i="12"/>
  <c r="Q1025" i="12" s="1"/>
  <c r="O1025" i="12"/>
  <c r="N1025" i="12"/>
  <c r="D1025" i="12"/>
  <c r="C1025" i="12"/>
  <c r="B1025" i="12"/>
  <c r="E1025" i="12" s="1"/>
  <c r="A1025" i="12"/>
  <c r="BF1025" i="12" s="1"/>
  <c r="EA1024" i="12"/>
  <c r="ED1024" i="12" s="1"/>
  <c r="EG1024" i="12" s="1"/>
  <c r="EJ1024" i="12" s="1"/>
  <c r="EM1024" i="12" s="1"/>
  <c r="EP1024" i="12" s="1"/>
  <c r="ES1024" i="12" s="1"/>
  <c r="EV1024" i="12" s="1"/>
  <c r="EY1024" i="12" s="1"/>
  <c r="FB1024" i="12" s="1"/>
  <c r="DZ1024" i="12"/>
  <c r="EC1024" i="12" s="1"/>
  <c r="EF1024" i="12" s="1"/>
  <c r="EI1024" i="12" s="1"/>
  <c r="EL1024" i="12" s="1"/>
  <c r="EO1024" i="12" s="1"/>
  <c r="ER1024" i="12" s="1"/>
  <c r="EU1024" i="12" s="1"/>
  <c r="EX1024" i="12" s="1"/>
  <c r="FA1024" i="12" s="1"/>
  <c r="FD1024" i="12" s="1"/>
  <c r="DY1024" i="12"/>
  <c r="EB1024" i="12" s="1"/>
  <c r="EE1024" i="12" s="1"/>
  <c r="EH1024" i="12" s="1"/>
  <c r="EK1024" i="12" s="1"/>
  <c r="EN1024" i="12" s="1"/>
  <c r="EQ1024" i="12" s="1"/>
  <c r="ET1024" i="12" s="1"/>
  <c r="EW1024" i="12" s="1"/>
  <c r="EZ1024" i="12" s="1"/>
  <c r="FC1024" i="12" s="1"/>
  <c r="P1024" i="12"/>
  <c r="F1024" i="12" s="1"/>
  <c r="O1024" i="12"/>
  <c r="N1024" i="12"/>
  <c r="E1024" i="12"/>
  <c r="D1024" i="12"/>
  <c r="C1024" i="12"/>
  <c r="B1024" i="12"/>
  <c r="A1024" i="12"/>
  <c r="BC1024" i="12" s="1"/>
  <c r="EC1023" i="12"/>
  <c r="EF1023" i="12" s="1"/>
  <c r="EI1023" i="12" s="1"/>
  <c r="EL1023" i="12" s="1"/>
  <c r="EO1023" i="12" s="1"/>
  <c r="ER1023" i="12" s="1"/>
  <c r="EU1023" i="12" s="1"/>
  <c r="EX1023" i="12" s="1"/>
  <c r="FA1023" i="12" s="1"/>
  <c r="FD1023" i="12" s="1"/>
  <c r="EA1023" i="12"/>
  <c r="ED1023" i="12" s="1"/>
  <c r="EG1023" i="12" s="1"/>
  <c r="EJ1023" i="12" s="1"/>
  <c r="EM1023" i="12" s="1"/>
  <c r="EP1023" i="12" s="1"/>
  <c r="ES1023" i="12" s="1"/>
  <c r="EV1023" i="12" s="1"/>
  <c r="EY1023" i="12" s="1"/>
  <c r="FB1023" i="12" s="1"/>
  <c r="DZ1023" i="12"/>
  <c r="DY1023" i="12"/>
  <c r="EB1023" i="12" s="1"/>
  <c r="EE1023" i="12" s="1"/>
  <c r="EH1023" i="12" s="1"/>
  <c r="EK1023" i="12" s="1"/>
  <c r="EN1023" i="12" s="1"/>
  <c r="EQ1023" i="12" s="1"/>
  <c r="ET1023" i="12" s="1"/>
  <c r="EW1023" i="12" s="1"/>
  <c r="EZ1023" i="12" s="1"/>
  <c r="FC1023" i="12" s="1"/>
  <c r="BC1023" i="12"/>
  <c r="AY1023" i="12"/>
  <c r="AQ1023" i="12"/>
  <c r="AM1023" i="12"/>
  <c r="AI1023" i="12"/>
  <c r="AA1023" i="12"/>
  <c r="W1023" i="12"/>
  <c r="Q1023" i="12"/>
  <c r="P1023" i="12"/>
  <c r="G1023" i="12" s="1"/>
  <c r="O1023" i="12"/>
  <c r="N1023" i="12"/>
  <c r="K1023" i="12"/>
  <c r="F1023" i="12"/>
  <c r="D1023" i="12"/>
  <c r="C1023" i="12"/>
  <c r="B1023" i="12"/>
  <c r="E1023" i="12" s="1"/>
  <c r="A1023" i="12"/>
  <c r="BD1023" i="12" s="1"/>
  <c r="EA1022" i="12"/>
  <c r="ED1022" i="12" s="1"/>
  <c r="EG1022" i="12" s="1"/>
  <c r="EJ1022" i="12" s="1"/>
  <c r="EM1022" i="12" s="1"/>
  <c r="EP1022" i="12" s="1"/>
  <c r="ES1022" i="12" s="1"/>
  <c r="EV1022" i="12" s="1"/>
  <c r="EY1022" i="12" s="1"/>
  <c r="FB1022" i="12" s="1"/>
  <c r="DZ1022" i="12"/>
  <c r="EC1022" i="12" s="1"/>
  <c r="EF1022" i="12" s="1"/>
  <c r="EI1022" i="12" s="1"/>
  <c r="EL1022" i="12" s="1"/>
  <c r="EO1022" i="12" s="1"/>
  <c r="ER1022" i="12" s="1"/>
  <c r="EU1022" i="12" s="1"/>
  <c r="EX1022" i="12" s="1"/>
  <c r="FA1022" i="12" s="1"/>
  <c r="FD1022" i="12" s="1"/>
  <c r="DY1022" i="12"/>
  <c r="EB1022" i="12" s="1"/>
  <c r="EE1022" i="12" s="1"/>
  <c r="EH1022" i="12" s="1"/>
  <c r="EK1022" i="12" s="1"/>
  <c r="EN1022" i="12" s="1"/>
  <c r="EQ1022" i="12" s="1"/>
  <c r="ET1022" i="12" s="1"/>
  <c r="EW1022" i="12" s="1"/>
  <c r="EZ1022" i="12" s="1"/>
  <c r="FC1022" i="12" s="1"/>
  <c r="BC1022" i="12"/>
  <c r="AU1022" i="12"/>
  <c r="AM1022" i="12"/>
  <c r="AE1022" i="12"/>
  <c r="W1022" i="12"/>
  <c r="Q1022" i="12"/>
  <c r="P1022" i="12"/>
  <c r="O1022" i="12"/>
  <c r="N1022" i="12"/>
  <c r="K1022" i="12"/>
  <c r="G1022" i="12"/>
  <c r="F1022" i="12"/>
  <c r="D1022" i="12"/>
  <c r="C1022" i="12"/>
  <c r="B1022" i="12"/>
  <c r="E1022" i="12" s="1"/>
  <c r="A1022" i="12"/>
  <c r="BE1022" i="12" s="1"/>
  <c r="EA1021" i="12"/>
  <c r="ED1021" i="12" s="1"/>
  <c r="EG1021" i="12" s="1"/>
  <c r="EJ1021" i="12" s="1"/>
  <c r="EM1021" i="12" s="1"/>
  <c r="EP1021" i="12" s="1"/>
  <c r="ES1021" i="12" s="1"/>
  <c r="EV1021" i="12" s="1"/>
  <c r="EY1021" i="12" s="1"/>
  <c r="FB1021" i="12" s="1"/>
  <c r="DZ1021" i="12"/>
  <c r="EC1021" i="12" s="1"/>
  <c r="EF1021" i="12" s="1"/>
  <c r="EI1021" i="12" s="1"/>
  <c r="EL1021" i="12" s="1"/>
  <c r="EO1021" i="12" s="1"/>
  <c r="ER1021" i="12" s="1"/>
  <c r="EU1021" i="12" s="1"/>
  <c r="EX1021" i="12" s="1"/>
  <c r="FA1021" i="12" s="1"/>
  <c r="FD1021" i="12" s="1"/>
  <c r="DY1021" i="12"/>
  <c r="EB1021" i="12" s="1"/>
  <c r="EE1021" i="12" s="1"/>
  <c r="EH1021" i="12" s="1"/>
  <c r="EK1021" i="12" s="1"/>
  <c r="EN1021" i="12" s="1"/>
  <c r="EQ1021" i="12" s="1"/>
  <c r="ET1021" i="12" s="1"/>
  <c r="EW1021" i="12" s="1"/>
  <c r="EZ1021" i="12" s="1"/>
  <c r="FC1021" i="12" s="1"/>
  <c r="BE1021" i="12"/>
  <c r="BD1021" i="12"/>
  <c r="AZ1021" i="12"/>
  <c r="AY1021" i="12"/>
  <c r="AU1021" i="12"/>
  <c r="AS1021" i="12"/>
  <c r="AO1021" i="12"/>
  <c r="AN1021" i="12"/>
  <c r="AJ1021" i="12"/>
  <c r="AI1021" i="12"/>
  <c r="AE1021" i="12"/>
  <c r="AC1021" i="12"/>
  <c r="Y1021" i="12"/>
  <c r="X1021" i="12"/>
  <c r="P1021" i="12"/>
  <c r="Q1021" i="12" s="1"/>
  <c r="O1021" i="12"/>
  <c r="N1021" i="12"/>
  <c r="D1021" i="12"/>
  <c r="C1021" i="12"/>
  <c r="B1021" i="12"/>
  <c r="E1021" i="12" s="1"/>
  <c r="A1021" i="12"/>
  <c r="BF1021" i="12" s="1"/>
  <c r="EA1020" i="12"/>
  <c r="ED1020" i="12" s="1"/>
  <c r="EG1020" i="12" s="1"/>
  <c r="EJ1020" i="12" s="1"/>
  <c r="EM1020" i="12" s="1"/>
  <c r="EP1020" i="12" s="1"/>
  <c r="ES1020" i="12" s="1"/>
  <c r="EV1020" i="12" s="1"/>
  <c r="EY1020" i="12" s="1"/>
  <c r="FB1020" i="12" s="1"/>
  <c r="DZ1020" i="12"/>
  <c r="EC1020" i="12" s="1"/>
  <c r="EF1020" i="12" s="1"/>
  <c r="EI1020" i="12" s="1"/>
  <c r="EL1020" i="12" s="1"/>
  <c r="EO1020" i="12" s="1"/>
  <c r="ER1020" i="12" s="1"/>
  <c r="EU1020" i="12" s="1"/>
  <c r="EX1020" i="12" s="1"/>
  <c r="FA1020" i="12" s="1"/>
  <c r="FD1020" i="12" s="1"/>
  <c r="DY1020" i="12"/>
  <c r="EB1020" i="12" s="1"/>
  <c r="EE1020" i="12" s="1"/>
  <c r="EH1020" i="12" s="1"/>
  <c r="EK1020" i="12" s="1"/>
  <c r="EN1020" i="12" s="1"/>
  <c r="EQ1020" i="12" s="1"/>
  <c r="ET1020" i="12" s="1"/>
  <c r="EW1020" i="12" s="1"/>
  <c r="EZ1020" i="12" s="1"/>
  <c r="FC1020" i="12" s="1"/>
  <c r="P1020" i="12"/>
  <c r="F1020" i="12" s="1"/>
  <c r="O1020" i="12"/>
  <c r="N1020" i="12"/>
  <c r="E1020" i="12"/>
  <c r="D1020" i="12"/>
  <c r="C1020" i="12"/>
  <c r="B1020" i="12"/>
  <c r="A1020" i="12"/>
  <c r="BC1020" i="12" s="1"/>
  <c r="EC1019" i="12"/>
  <c r="EF1019" i="12" s="1"/>
  <c r="EI1019" i="12" s="1"/>
  <c r="EL1019" i="12" s="1"/>
  <c r="EO1019" i="12" s="1"/>
  <c r="ER1019" i="12" s="1"/>
  <c r="EU1019" i="12" s="1"/>
  <c r="EX1019" i="12" s="1"/>
  <c r="FA1019" i="12" s="1"/>
  <c r="FD1019" i="12" s="1"/>
  <c r="EA1019" i="12"/>
  <c r="ED1019" i="12" s="1"/>
  <c r="EG1019" i="12" s="1"/>
  <c r="EJ1019" i="12" s="1"/>
  <c r="EM1019" i="12" s="1"/>
  <c r="EP1019" i="12" s="1"/>
  <c r="ES1019" i="12" s="1"/>
  <c r="EV1019" i="12" s="1"/>
  <c r="EY1019" i="12" s="1"/>
  <c r="FB1019" i="12" s="1"/>
  <c r="DZ1019" i="12"/>
  <c r="DY1019" i="12"/>
  <c r="EB1019" i="12" s="1"/>
  <c r="EE1019" i="12" s="1"/>
  <c r="EH1019" i="12" s="1"/>
  <c r="EK1019" i="12" s="1"/>
  <c r="EN1019" i="12" s="1"/>
  <c r="EQ1019" i="12" s="1"/>
  <c r="ET1019" i="12" s="1"/>
  <c r="EW1019" i="12" s="1"/>
  <c r="EZ1019" i="12" s="1"/>
  <c r="FC1019" i="12" s="1"/>
  <c r="BC1019" i="12"/>
  <c r="AY1019" i="12"/>
  <c r="AQ1019" i="12"/>
  <c r="AM1019" i="12"/>
  <c r="AI1019" i="12"/>
  <c r="AA1019" i="12"/>
  <c r="W1019" i="12"/>
  <c r="Q1019" i="12"/>
  <c r="P1019" i="12"/>
  <c r="G1019" i="12" s="1"/>
  <c r="O1019" i="12"/>
  <c r="N1019" i="12"/>
  <c r="K1019" i="12"/>
  <c r="F1019" i="12"/>
  <c r="D1019" i="12"/>
  <c r="C1019" i="12"/>
  <c r="B1019" i="12"/>
  <c r="E1019" i="12" s="1"/>
  <c r="A1019" i="12"/>
  <c r="BD1019" i="12" s="1"/>
  <c r="EA1018" i="12"/>
  <c r="ED1018" i="12" s="1"/>
  <c r="EG1018" i="12" s="1"/>
  <c r="EJ1018" i="12" s="1"/>
  <c r="EM1018" i="12" s="1"/>
  <c r="EP1018" i="12" s="1"/>
  <c r="ES1018" i="12" s="1"/>
  <c r="EV1018" i="12" s="1"/>
  <c r="EY1018" i="12" s="1"/>
  <c r="FB1018" i="12" s="1"/>
  <c r="DZ1018" i="12"/>
  <c r="EC1018" i="12" s="1"/>
  <c r="EF1018" i="12" s="1"/>
  <c r="EI1018" i="12" s="1"/>
  <c r="EL1018" i="12" s="1"/>
  <c r="EO1018" i="12" s="1"/>
  <c r="ER1018" i="12" s="1"/>
  <c r="EU1018" i="12" s="1"/>
  <c r="EX1018" i="12" s="1"/>
  <c r="FA1018" i="12" s="1"/>
  <c r="FD1018" i="12" s="1"/>
  <c r="DY1018" i="12"/>
  <c r="EB1018" i="12" s="1"/>
  <c r="EE1018" i="12" s="1"/>
  <c r="EH1018" i="12" s="1"/>
  <c r="EK1018" i="12" s="1"/>
  <c r="EN1018" i="12" s="1"/>
  <c r="EQ1018" i="12" s="1"/>
  <c r="ET1018" i="12" s="1"/>
  <c r="EW1018" i="12" s="1"/>
  <c r="EZ1018" i="12" s="1"/>
  <c r="FC1018" i="12" s="1"/>
  <c r="BC1018" i="12"/>
  <c r="AU1018" i="12"/>
  <c r="AM1018" i="12"/>
  <c r="AE1018" i="12"/>
  <c r="W1018" i="12"/>
  <c r="Q1018" i="12"/>
  <c r="P1018" i="12"/>
  <c r="O1018" i="12"/>
  <c r="N1018" i="12"/>
  <c r="K1018" i="12"/>
  <c r="G1018" i="12"/>
  <c r="F1018" i="12"/>
  <c r="D1018" i="12"/>
  <c r="C1018" i="12"/>
  <c r="B1018" i="12"/>
  <c r="A1018" i="12"/>
  <c r="BE1018" i="12" s="1"/>
  <c r="EA1017" i="12"/>
  <c r="ED1017" i="12" s="1"/>
  <c r="EG1017" i="12" s="1"/>
  <c r="EJ1017" i="12" s="1"/>
  <c r="EM1017" i="12" s="1"/>
  <c r="EP1017" i="12" s="1"/>
  <c r="ES1017" i="12" s="1"/>
  <c r="EV1017" i="12" s="1"/>
  <c r="EY1017" i="12" s="1"/>
  <c r="FB1017" i="12" s="1"/>
  <c r="DZ1017" i="12"/>
  <c r="EC1017" i="12" s="1"/>
  <c r="EF1017" i="12" s="1"/>
  <c r="EI1017" i="12" s="1"/>
  <c r="EL1017" i="12" s="1"/>
  <c r="EO1017" i="12" s="1"/>
  <c r="ER1017" i="12" s="1"/>
  <c r="EU1017" i="12" s="1"/>
  <c r="EX1017" i="12" s="1"/>
  <c r="FA1017" i="12" s="1"/>
  <c r="FD1017" i="12" s="1"/>
  <c r="DY1017" i="12"/>
  <c r="EB1017" i="12" s="1"/>
  <c r="EE1017" i="12" s="1"/>
  <c r="EH1017" i="12" s="1"/>
  <c r="EK1017" i="12" s="1"/>
  <c r="EN1017" i="12" s="1"/>
  <c r="EQ1017" i="12" s="1"/>
  <c r="ET1017" i="12" s="1"/>
  <c r="EW1017" i="12" s="1"/>
  <c r="EZ1017" i="12" s="1"/>
  <c r="FC1017" i="12" s="1"/>
  <c r="BE1017" i="12"/>
  <c r="BD1017" i="12"/>
  <c r="AZ1017" i="12"/>
  <c r="AY1017" i="12"/>
  <c r="AU1017" i="12"/>
  <c r="AS1017" i="12"/>
  <c r="AO1017" i="12"/>
  <c r="AN1017" i="12"/>
  <c r="AJ1017" i="12"/>
  <c r="AI1017" i="12"/>
  <c r="AE1017" i="12"/>
  <c r="AC1017" i="12"/>
  <c r="Y1017" i="12"/>
  <c r="X1017" i="12"/>
  <c r="P1017" i="12"/>
  <c r="Q1017" i="12" s="1"/>
  <c r="O1017" i="12"/>
  <c r="N1017" i="12"/>
  <c r="D1017" i="12"/>
  <c r="C1017" i="12"/>
  <c r="B1017" i="12"/>
  <c r="E1017" i="12" s="1"/>
  <c r="A1017" i="12"/>
  <c r="BF1017" i="12" s="1"/>
  <c r="EA1016" i="12"/>
  <c r="ED1016" i="12" s="1"/>
  <c r="EG1016" i="12" s="1"/>
  <c r="EJ1016" i="12" s="1"/>
  <c r="EM1016" i="12" s="1"/>
  <c r="EP1016" i="12" s="1"/>
  <c r="ES1016" i="12" s="1"/>
  <c r="EV1016" i="12" s="1"/>
  <c r="EY1016" i="12" s="1"/>
  <c r="FB1016" i="12" s="1"/>
  <c r="DZ1016" i="12"/>
  <c r="EC1016" i="12" s="1"/>
  <c r="EF1016" i="12" s="1"/>
  <c r="EI1016" i="12" s="1"/>
  <c r="EL1016" i="12" s="1"/>
  <c r="EO1016" i="12" s="1"/>
  <c r="ER1016" i="12" s="1"/>
  <c r="EU1016" i="12" s="1"/>
  <c r="EX1016" i="12" s="1"/>
  <c r="FA1016" i="12" s="1"/>
  <c r="FD1016" i="12" s="1"/>
  <c r="DY1016" i="12"/>
  <c r="EB1016" i="12" s="1"/>
  <c r="EE1016" i="12" s="1"/>
  <c r="EH1016" i="12" s="1"/>
  <c r="EK1016" i="12" s="1"/>
  <c r="EN1016" i="12" s="1"/>
  <c r="EQ1016" i="12" s="1"/>
  <c r="ET1016" i="12" s="1"/>
  <c r="EW1016" i="12" s="1"/>
  <c r="EZ1016" i="12" s="1"/>
  <c r="FC1016" i="12" s="1"/>
  <c r="P1016" i="12"/>
  <c r="F1016" i="12" s="1"/>
  <c r="O1016" i="12"/>
  <c r="N1016" i="12"/>
  <c r="D1016" i="12"/>
  <c r="C1016" i="12"/>
  <c r="B1016" i="12"/>
  <c r="A1016" i="12"/>
  <c r="BC1016" i="12" s="1"/>
  <c r="EC1015" i="12"/>
  <c r="EF1015" i="12" s="1"/>
  <c r="EI1015" i="12" s="1"/>
  <c r="EL1015" i="12" s="1"/>
  <c r="EO1015" i="12" s="1"/>
  <c r="ER1015" i="12" s="1"/>
  <c r="EU1015" i="12" s="1"/>
  <c r="EX1015" i="12" s="1"/>
  <c r="FA1015" i="12" s="1"/>
  <c r="FD1015" i="12" s="1"/>
  <c r="EA1015" i="12"/>
  <c r="ED1015" i="12" s="1"/>
  <c r="EG1015" i="12" s="1"/>
  <c r="EJ1015" i="12" s="1"/>
  <c r="EM1015" i="12" s="1"/>
  <c r="EP1015" i="12" s="1"/>
  <c r="ES1015" i="12" s="1"/>
  <c r="EV1015" i="12" s="1"/>
  <c r="EY1015" i="12" s="1"/>
  <c r="FB1015" i="12" s="1"/>
  <c r="DZ1015" i="12"/>
  <c r="DY1015" i="12"/>
  <c r="EB1015" i="12" s="1"/>
  <c r="EE1015" i="12" s="1"/>
  <c r="EH1015" i="12" s="1"/>
  <c r="EK1015" i="12" s="1"/>
  <c r="EN1015" i="12" s="1"/>
  <c r="EQ1015" i="12" s="1"/>
  <c r="ET1015" i="12" s="1"/>
  <c r="EW1015" i="12" s="1"/>
  <c r="EZ1015" i="12" s="1"/>
  <c r="FC1015" i="12" s="1"/>
  <c r="BC1015" i="12"/>
  <c r="AY1015" i="12"/>
  <c r="AM1015" i="12"/>
  <c r="AI1015" i="12"/>
  <c r="W1015" i="12"/>
  <c r="Q1015" i="12"/>
  <c r="P1015" i="12"/>
  <c r="G1015" i="12" s="1"/>
  <c r="O1015" i="12"/>
  <c r="N1015" i="12"/>
  <c r="K1015" i="12"/>
  <c r="F1015" i="12"/>
  <c r="D1015" i="12"/>
  <c r="C1015" i="12"/>
  <c r="B1015" i="12"/>
  <c r="E1015" i="12" s="1"/>
  <c r="A1015" i="12"/>
  <c r="BD1015" i="12" s="1"/>
  <c r="EA1014" i="12"/>
  <c r="ED1014" i="12" s="1"/>
  <c r="EG1014" i="12" s="1"/>
  <c r="EJ1014" i="12" s="1"/>
  <c r="EM1014" i="12" s="1"/>
  <c r="EP1014" i="12" s="1"/>
  <c r="ES1014" i="12" s="1"/>
  <c r="EV1014" i="12" s="1"/>
  <c r="EY1014" i="12" s="1"/>
  <c r="FB1014" i="12" s="1"/>
  <c r="DZ1014" i="12"/>
  <c r="EC1014" i="12" s="1"/>
  <c r="EF1014" i="12" s="1"/>
  <c r="EI1014" i="12" s="1"/>
  <c r="EL1014" i="12" s="1"/>
  <c r="EO1014" i="12" s="1"/>
  <c r="ER1014" i="12" s="1"/>
  <c r="EU1014" i="12" s="1"/>
  <c r="EX1014" i="12" s="1"/>
  <c r="FA1014" i="12" s="1"/>
  <c r="FD1014" i="12" s="1"/>
  <c r="DY1014" i="12"/>
  <c r="EB1014" i="12" s="1"/>
  <c r="EE1014" i="12" s="1"/>
  <c r="EH1014" i="12" s="1"/>
  <c r="EK1014" i="12" s="1"/>
  <c r="EN1014" i="12" s="1"/>
  <c r="EQ1014" i="12" s="1"/>
  <c r="ET1014" i="12" s="1"/>
  <c r="EW1014" i="12" s="1"/>
  <c r="EZ1014" i="12" s="1"/>
  <c r="FC1014" i="12" s="1"/>
  <c r="BC1014" i="12"/>
  <c r="AZ1014" i="12"/>
  <c r="AY1014" i="12"/>
  <c r="AU1014" i="12"/>
  <c r="AR1014" i="12"/>
  <c r="AQ1014" i="12"/>
  <c r="AM1014" i="12"/>
  <c r="AJ1014" i="12"/>
  <c r="AI1014" i="12"/>
  <c r="AE1014" i="12"/>
  <c r="AB1014" i="12"/>
  <c r="AA1014" i="12"/>
  <c r="W1014" i="12"/>
  <c r="Q1014" i="12"/>
  <c r="P1014" i="12"/>
  <c r="F1014" i="12" s="1"/>
  <c r="O1014" i="12"/>
  <c r="N1014" i="12"/>
  <c r="K1014" i="12"/>
  <c r="G1014" i="12"/>
  <c r="D1014" i="12"/>
  <c r="C1014" i="12"/>
  <c r="B1014" i="12"/>
  <c r="E1014" i="12" s="1"/>
  <c r="A1014" i="12"/>
  <c r="BE1014" i="12" s="1"/>
  <c r="EA1013" i="12"/>
  <c r="ED1013" i="12" s="1"/>
  <c r="EG1013" i="12" s="1"/>
  <c r="EJ1013" i="12" s="1"/>
  <c r="EM1013" i="12" s="1"/>
  <c r="EP1013" i="12" s="1"/>
  <c r="ES1013" i="12" s="1"/>
  <c r="EV1013" i="12" s="1"/>
  <c r="EY1013" i="12" s="1"/>
  <c r="FB1013" i="12" s="1"/>
  <c r="DZ1013" i="12"/>
  <c r="EC1013" i="12" s="1"/>
  <c r="EF1013" i="12" s="1"/>
  <c r="EI1013" i="12" s="1"/>
  <c r="EL1013" i="12" s="1"/>
  <c r="EO1013" i="12" s="1"/>
  <c r="ER1013" i="12" s="1"/>
  <c r="EU1013" i="12" s="1"/>
  <c r="EX1013" i="12" s="1"/>
  <c r="FA1013" i="12" s="1"/>
  <c r="FD1013" i="12" s="1"/>
  <c r="DY1013" i="12"/>
  <c r="EB1013" i="12" s="1"/>
  <c r="EE1013" i="12" s="1"/>
  <c r="EH1013" i="12" s="1"/>
  <c r="EK1013" i="12" s="1"/>
  <c r="EN1013" i="12" s="1"/>
  <c r="EQ1013" i="12" s="1"/>
  <c r="ET1013" i="12" s="1"/>
  <c r="EW1013" i="12" s="1"/>
  <c r="EZ1013" i="12" s="1"/>
  <c r="FC1013" i="12" s="1"/>
  <c r="P1013" i="12"/>
  <c r="Q1013" i="12" s="1"/>
  <c r="O1013" i="12"/>
  <c r="N1013" i="12"/>
  <c r="D1013" i="12"/>
  <c r="C1013" i="12"/>
  <c r="B1013" i="12"/>
  <c r="E1013" i="12" s="1"/>
  <c r="A1013" i="12"/>
  <c r="BF1013" i="12" s="1"/>
  <c r="EA1012" i="12"/>
  <c r="ED1012" i="12" s="1"/>
  <c r="EG1012" i="12" s="1"/>
  <c r="EJ1012" i="12" s="1"/>
  <c r="EM1012" i="12" s="1"/>
  <c r="EP1012" i="12" s="1"/>
  <c r="ES1012" i="12" s="1"/>
  <c r="EV1012" i="12" s="1"/>
  <c r="EY1012" i="12" s="1"/>
  <c r="FB1012" i="12" s="1"/>
  <c r="DZ1012" i="12"/>
  <c r="EC1012" i="12" s="1"/>
  <c r="EF1012" i="12" s="1"/>
  <c r="EI1012" i="12" s="1"/>
  <c r="EL1012" i="12" s="1"/>
  <c r="EO1012" i="12" s="1"/>
  <c r="ER1012" i="12" s="1"/>
  <c r="EU1012" i="12" s="1"/>
  <c r="EX1012" i="12" s="1"/>
  <c r="FA1012" i="12" s="1"/>
  <c r="FD1012" i="12" s="1"/>
  <c r="DY1012" i="12"/>
  <c r="EB1012" i="12" s="1"/>
  <c r="EE1012" i="12" s="1"/>
  <c r="EH1012" i="12" s="1"/>
  <c r="EK1012" i="12" s="1"/>
  <c r="EN1012" i="12" s="1"/>
  <c r="EQ1012" i="12" s="1"/>
  <c r="ET1012" i="12" s="1"/>
  <c r="EW1012" i="12" s="1"/>
  <c r="EZ1012" i="12" s="1"/>
  <c r="FC1012" i="12" s="1"/>
  <c r="DQ1012" i="12"/>
  <c r="J1013" i="12" l="1"/>
  <c r="AB1013" i="12"/>
  <c r="AM1013" i="12"/>
  <c r="BC1013" i="12"/>
  <c r="X1018" i="12"/>
  <c r="AN1018" i="12"/>
  <c r="BD1018" i="12"/>
  <c r="X1022" i="12"/>
  <c r="AN1022" i="12"/>
  <c r="BD1022" i="12"/>
  <c r="X1026" i="12"/>
  <c r="AN1026" i="12"/>
  <c r="BD1026" i="12"/>
  <c r="AI1034" i="12"/>
  <c r="AY1034" i="12"/>
  <c r="Y1013" i="12"/>
  <c r="AE1013" i="12"/>
  <c r="AJ1013" i="12"/>
  <c r="AO1013" i="12"/>
  <c r="AU1013" i="12"/>
  <c r="AZ1013" i="12"/>
  <c r="BE1013" i="12"/>
  <c r="X1014" i="12"/>
  <c r="AF1014" i="12"/>
  <c r="AN1014" i="12"/>
  <c r="AV1014" i="12"/>
  <c r="BD1014" i="12"/>
  <c r="AA1015" i="12"/>
  <c r="AQ1015" i="12"/>
  <c r="K1016" i="12"/>
  <c r="Q1016" i="12"/>
  <c r="AA1017" i="12"/>
  <c r="AF1017" i="12"/>
  <c r="AK1017" i="12"/>
  <c r="AQ1017" i="12"/>
  <c r="AV1017" i="12"/>
  <c r="BA1017" i="12"/>
  <c r="AA1018" i="12"/>
  <c r="AI1018" i="12"/>
  <c r="AQ1018" i="12"/>
  <c r="AY1018" i="12"/>
  <c r="AE1019" i="12"/>
  <c r="AU1019" i="12"/>
  <c r="K1020" i="12"/>
  <c r="Q1020" i="12"/>
  <c r="AA1021" i="12"/>
  <c r="AF1021" i="12"/>
  <c r="AK1021" i="12"/>
  <c r="AQ1021" i="12"/>
  <c r="AV1021" i="12"/>
  <c r="BA1021" i="12"/>
  <c r="AA1022" i="12"/>
  <c r="AI1022" i="12"/>
  <c r="AQ1022" i="12"/>
  <c r="AY1022" i="12"/>
  <c r="AE1023" i="12"/>
  <c r="AU1023" i="12"/>
  <c r="K1024" i="12"/>
  <c r="Q1024" i="12"/>
  <c r="AA1025" i="12"/>
  <c r="AF1025" i="12"/>
  <c r="AK1025" i="12"/>
  <c r="AQ1025" i="12"/>
  <c r="AV1025" i="12"/>
  <c r="BA1025" i="12"/>
  <c r="AA1026" i="12"/>
  <c r="AI1026" i="12"/>
  <c r="AQ1026" i="12"/>
  <c r="AY1026" i="12"/>
  <c r="AE1027" i="12"/>
  <c r="AU1027" i="12"/>
  <c r="K1028" i="12"/>
  <c r="Q1028" i="12"/>
  <c r="AA1029" i="12"/>
  <c r="AF1029" i="12"/>
  <c r="AK1029" i="12"/>
  <c r="AQ1029" i="12"/>
  <c r="AV1029" i="12"/>
  <c r="BA1029" i="12"/>
  <c r="AF1030" i="12"/>
  <c r="AV1030" i="12"/>
  <c r="AC1031" i="12"/>
  <c r="AQ1031" i="12"/>
  <c r="AA1032" i="12"/>
  <c r="AF1032" i="12"/>
  <c r="AK1032" i="12"/>
  <c r="AQ1032" i="12"/>
  <c r="AV1032" i="12"/>
  <c r="BA1032" i="12"/>
  <c r="DY1032" i="12"/>
  <c r="DZ1032" i="12" s="1"/>
  <c r="EA1032" i="12" s="1"/>
  <c r="EB1032" i="12" s="1"/>
  <c r="K1033" i="12"/>
  <c r="Q1033" i="12"/>
  <c r="AJ1033" i="12"/>
  <c r="AZ1033" i="12"/>
  <c r="J1034" i="12"/>
  <c r="W1034" i="12"/>
  <c r="AM1034" i="12"/>
  <c r="BC1034" i="12"/>
  <c r="W1013" i="12"/>
  <c r="AG1013" i="12"/>
  <c r="AR1013" i="12"/>
  <c r="AW1013" i="12"/>
  <c r="X1013" i="12"/>
  <c r="AC1013" i="12"/>
  <c r="AI1013" i="12"/>
  <c r="AN1013" i="12"/>
  <c r="AS1013" i="12"/>
  <c r="AY1013" i="12"/>
  <c r="BD1013" i="12"/>
  <c r="AF1018" i="12"/>
  <c r="AV1018" i="12"/>
  <c r="AF1022" i="12"/>
  <c r="AV1022" i="12"/>
  <c r="AF1026" i="12"/>
  <c r="AV1026" i="12"/>
  <c r="AB1030" i="12"/>
  <c r="AR1030" i="12"/>
  <c r="F1034" i="12"/>
  <c r="AA1013" i="12"/>
  <c r="AF1013" i="12"/>
  <c r="AK1013" i="12"/>
  <c r="AQ1013" i="12"/>
  <c r="AV1013" i="12"/>
  <c r="BA1013" i="12"/>
  <c r="AE1015" i="12"/>
  <c r="AU1015" i="12"/>
  <c r="J1017" i="12"/>
  <c r="W1017" i="12"/>
  <c r="AB1017" i="12"/>
  <c r="AG1017" i="12"/>
  <c r="AM1017" i="12"/>
  <c r="AR1017" i="12"/>
  <c r="AW1017" i="12"/>
  <c r="BC1017" i="12"/>
  <c r="AB1018" i="12"/>
  <c r="AJ1018" i="12"/>
  <c r="AR1018" i="12"/>
  <c r="AZ1018" i="12"/>
  <c r="J1021" i="12"/>
  <c r="W1021" i="12"/>
  <c r="AB1021" i="12"/>
  <c r="AG1021" i="12"/>
  <c r="AM1021" i="12"/>
  <c r="AR1021" i="12"/>
  <c r="AW1021" i="12"/>
  <c r="BC1021" i="12"/>
  <c r="AB1022" i="12"/>
  <c r="AJ1022" i="12"/>
  <c r="AR1022" i="12"/>
  <c r="AZ1022" i="12"/>
  <c r="J1025" i="12"/>
  <c r="W1025" i="12"/>
  <c r="AB1025" i="12"/>
  <c r="AG1025" i="12"/>
  <c r="AM1025" i="12"/>
  <c r="AR1025" i="12"/>
  <c r="AW1025" i="12"/>
  <c r="BC1025" i="12"/>
  <c r="AB1026" i="12"/>
  <c r="AJ1026" i="12"/>
  <c r="AR1026" i="12"/>
  <c r="AZ1026" i="12"/>
  <c r="J1029" i="12"/>
  <c r="W1029" i="12"/>
  <c r="AB1029" i="12"/>
  <c r="AG1029" i="12"/>
  <c r="AM1029" i="12"/>
  <c r="AR1029" i="12"/>
  <c r="AW1029" i="12"/>
  <c r="BC1029" i="12"/>
  <c r="AJ1030" i="12"/>
  <c r="AZ1030" i="12"/>
  <c r="J1032" i="12"/>
  <c r="W1032" i="12"/>
  <c r="AB1032" i="12"/>
  <c r="AG1032" i="12"/>
  <c r="AM1032" i="12"/>
  <c r="AR1032" i="12"/>
  <c r="AW1032" i="12"/>
  <c r="BC1032" i="12"/>
  <c r="X1033" i="12"/>
  <c r="AN1033" i="12"/>
  <c r="BD1033" i="12"/>
  <c r="AA1034" i="12"/>
  <c r="AQ1034" i="12"/>
  <c r="EC1032" i="12"/>
  <c r="ED1032" i="12" s="1"/>
  <c r="EE1032" i="12" s="1"/>
  <c r="EF1032" i="12" s="1"/>
  <c r="EG1032" i="12" s="1"/>
  <c r="EH1032" i="12" s="1"/>
  <c r="EI1032" i="12" s="1"/>
  <c r="EJ1032" i="12" s="1"/>
  <c r="EK1032" i="12" s="1"/>
  <c r="EL1032" i="12" s="1"/>
  <c r="EM1032" i="12" s="1"/>
  <c r="EN1032" i="12" s="1"/>
  <c r="EO1032" i="12" s="1"/>
  <c r="EP1032" i="12" s="1"/>
  <c r="EQ1032" i="12" s="1"/>
  <c r="ER1032" i="12" s="1"/>
  <c r="ES1032" i="12" s="1"/>
  <c r="ET1032" i="12" s="1"/>
  <c r="EU1032" i="12" s="1"/>
  <c r="EV1032" i="12" s="1"/>
  <c r="EW1032" i="12" s="1"/>
  <c r="EX1032" i="12" s="1"/>
  <c r="EY1032" i="12" s="1"/>
  <c r="EZ1032" i="12" s="1"/>
  <c r="FA1032" i="12" s="1"/>
  <c r="FB1032" i="12" s="1"/>
  <c r="FC1032" i="12" s="1"/>
  <c r="FD1032" i="12" s="1"/>
  <c r="AD1016" i="12"/>
  <c r="AL1016" i="12"/>
  <c r="AX1016" i="12"/>
  <c r="Z1020" i="12"/>
  <c r="AP1020" i="12"/>
  <c r="BF1020" i="12"/>
  <c r="Z1024" i="12"/>
  <c r="AL1024" i="12"/>
  <c r="BF1024" i="12"/>
  <c r="AH1028" i="12"/>
  <c r="AX1028" i="12"/>
  <c r="AH1035" i="12"/>
  <c r="AT1035" i="12"/>
  <c r="BF1035" i="12"/>
  <c r="Z1015" i="12"/>
  <c r="AL1015" i="12"/>
  <c r="BB1015" i="12"/>
  <c r="Y1016" i="12"/>
  <c r="AO1016" i="12"/>
  <c r="BE1016" i="12"/>
  <c r="Z1019" i="12"/>
  <c r="AL1019" i="12"/>
  <c r="BB1019" i="12"/>
  <c r="Y1020" i="12"/>
  <c r="AO1020" i="12"/>
  <c r="BE1020" i="12"/>
  <c r="G1021" i="12"/>
  <c r="AD1023" i="12"/>
  <c r="AT1023" i="12"/>
  <c r="AX1023" i="12"/>
  <c r="BB1023" i="12"/>
  <c r="BF1023" i="12"/>
  <c r="Y1024" i="12"/>
  <c r="AC1024" i="12"/>
  <c r="AG1024" i="12"/>
  <c r="AK1024" i="12"/>
  <c r="AO1024" i="12"/>
  <c r="AS1024" i="12"/>
  <c r="AW1024" i="12"/>
  <c r="BA1024" i="12"/>
  <c r="BE1024" i="12"/>
  <c r="G1025" i="12"/>
  <c r="Z1027" i="12"/>
  <c r="AD1027" i="12"/>
  <c r="AH1027" i="12"/>
  <c r="AL1027" i="12"/>
  <c r="AP1027" i="12"/>
  <c r="AT1027" i="12"/>
  <c r="AX1027" i="12"/>
  <c r="BB1027" i="12"/>
  <c r="BF1027" i="12"/>
  <c r="J1028" i="12"/>
  <c r="Y1028" i="12"/>
  <c r="AC1028" i="12"/>
  <c r="AG1028" i="12"/>
  <c r="AK1028" i="12"/>
  <c r="AO1028" i="12"/>
  <c r="AS1028" i="12"/>
  <c r="AW1028" i="12"/>
  <c r="BA1028" i="12"/>
  <c r="BE1028" i="12"/>
  <c r="G1029" i="12"/>
  <c r="W1030" i="12"/>
  <c r="AA1030" i="12"/>
  <c r="AE1030" i="12"/>
  <c r="AI1030" i="12"/>
  <c r="AM1030" i="12"/>
  <c r="AQ1030" i="12"/>
  <c r="AU1030" i="12"/>
  <c r="AY1030" i="12"/>
  <c r="BC1030" i="12"/>
  <c r="K1031" i="12"/>
  <c r="Q1031" i="12"/>
  <c r="Z1031" i="12"/>
  <c r="AD1031" i="12"/>
  <c r="AH1031" i="12"/>
  <c r="AL1031" i="12"/>
  <c r="AP1031" i="12"/>
  <c r="AT1031" i="12"/>
  <c r="AX1031" i="12"/>
  <c r="BB1031" i="12"/>
  <c r="BF1031" i="12"/>
  <c r="G1032" i="12"/>
  <c r="W1033" i="12"/>
  <c r="AA1033" i="12"/>
  <c r="AE1033" i="12"/>
  <c r="AI1033" i="12"/>
  <c r="AM1033" i="12"/>
  <c r="AQ1033" i="12"/>
  <c r="AU1033" i="12"/>
  <c r="AY1033" i="12"/>
  <c r="BC1033" i="12"/>
  <c r="K1034" i="12"/>
  <c r="Q1034" i="12"/>
  <c r="Z1034" i="12"/>
  <c r="AD1034" i="12"/>
  <c r="AH1034" i="12"/>
  <c r="AL1034" i="12"/>
  <c r="AP1034" i="12"/>
  <c r="AT1034" i="12"/>
  <c r="AX1034" i="12"/>
  <c r="BB1034" i="12"/>
  <c r="BF1034" i="12"/>
  <c r="J1035" i="12"/>
  <c r="Y1035" i="12"/>
  <c r="AC1035" i="12"/>
  <c r="AG1035" i="12"/>
  <c r="AK1035" i="12"/>
  <c r="AO1035" i="12"/>
  <c r="AS1035" i="12"/>
  <c r="AW1035" i="12"/>
  <c r="BA1035" i="12"/>
  <c r="BE1035" i="12"/>
  <c r="Z1016" i="12"/>
  <c r="AP1016" i="12"/>
  <c r="BF1016" i="12"/>
  <c r="AD1020" i="12"/>
  <c r="AT1020" i="12"/>
  <c r="AD1024" i="12"/>
  <c r="AP1024" i="12"/>
  <c r="AX1024" i="12"/>
  <c r="AD1028" i="12"/>
  <c r="AT1028" i="12"/>
  <c r="Z1035" i="12"/>
  <c r="AL1035" i="12"/>
  <c r="AX1035" i="12"/>
  <c r="BB1035" i="12"/>
  <c r="AH1015" i="12"/>
  <c r="AT1015" i="12"/>
  <c r="BF1015" i="12"/>
  <c r="AG1016" i="12"/>
  <c r="AW1016" i="12"/>
  <c r="AD1019" i="12"/>
  <c r="AP1019" i="12"/>
  <c r="BF1019" i="12"/>
  <c r="AG1020" i="12"/>
  <c r="AW1020" i="12"/>
  <c r="AH1014" i="12"/>
  <c r="AT1014" i="12"/>
  <c r="BF1014" i="12"/>
  <c r="J1015" i="12"/>
  <c r="AC1015" i="12"/>
  <c r="AO1015" i="12"/>
  <c r="BE1015" i="12"/>
  <c r="G1016" i="12"/>
  <c r="X1016" i="12"/>
  <c r="AJ1016" i="12"/>
  <c r="AZ1016" i="12"/>
  <c r="AD1018" i="12"/>
  <c r="AP1018" i="12"/>
  <c r="BB1018" i="12"/>
  <c r="AG1019" i="12"/>
  <c r="AS1019" i="12"/>
  <c r="BE1019" i="12"/>
  <c r="G1020" i="12"/>
  <c r="AB1020" i="12"/>
  <c r="AN1020" i="12"/>
  <c r="AZ1020" i="12"/>
  <c r="AH1022" i="12"/>
  <c r="AT1022" i="12"/>
  <c r="BF1022" i="12"/>
  <c r="J1023" i="12"/>
  <c r="Y1023" i="12"/>
  <c r="AG1023" i="12"/>
  <c r="AS1023" i="12"/>
  <c r="BE1023" i="12"/>
  <c r="G1024" i="12"/>
  <c r="AB1024" i="12"/>
  <c r="AN1024" i="12"/>
  <c r="AZ1024" i="12"/>
  <c r="Z1026" i="12"/>
  <c r="AL1026" i="12"/>
  <c r="AT1026" i="12"/>
  <c r="BF1026" i="12"/>
  <c r="J1027" i="12"/>
  <c r="AC1027" i="12"/>
  <c r="AO1027" i="12"/>
  <c r="BA1027" i="12"/>
  <c r="AB1028" i="12"/>
  <c r="AN1028" i="12"/>
  <c r="AZ1028" i="12"/>
  <c r="AD1030" i="12"/>
  <c r="AL1030" i="12"/>
  <c r="AX1030" i="12"/>
  <c r="AG1031" i="12"/>
  <c r="AK1031" i="12"/>
  <c r="AO1031" i="12"/>
  <c r="AS1031" i="12"/>
  <c r="AW1031" i="12"/>
  <c r="BA1031" i="12"/>
  <c r="BE1031" i="12"/>
  <c r="F1032" i="12"/>
  <c r="Z1033" i="12"/>
  <c r="AD1033" i="12"/>
  <c r="AH1033" i="12"/>
  <c r="AL1033" i="12"/>
  <c r="AP1033" i="12"/>
  <c r="AT1033" i="12"/>
  <c r="AX1033" i="12"/>
  <c r="BB1033" i="12"/>
  <c r="BF1033" i="12"/>
  <c r="Y1034" i="12"/>
  <c r="AC1034" i="12"/>
  <c r="AG1034" i="12"/>
  <c r="AK1034" i="12"/>
  <c r="AO1034" i="12"/>
  <c r="AS1034" i="12"/>
  <c r="AW1034" i="12"/>
  <c r="BA1034" i="12"/>
  <c r="BE1034" i="12"/>
  <c r="G1035" i="12"/>
  <c r="X1035" i="12"/>
  <c r="AB1035" i="12"/>
  <c r="AF1035" i="12"/>
  <c r="AJ1035" i="12"/>
  <c r="AN1035" i="12"/>
  <c r="AR1035" i="12"/>
  <c r="AV1035" i="12"/>
  <c r="AZ1035" i="12"/>
  <c r="BD1035" i="12"/>
  <c r="AH1016" i="12"/>
  <c r="AT1016" i="12"/>
  <c r="BB1016" i="12"/>
  <c r="AH1020" i="12"/>
  <c r="AL1020" i="12"/>
  <c r="AX1020" i="12"/>
  <c r="BB1020" i="12"/>
  <c r="AH1024" i="12"/>
  <c r="AT1024" i="12"/>
  <c r="BB1024" i="12"/>
  <c r="Z1028" i="12"/>
  <c r="AL1028" i="12"/>
  <c r="AP1028" i="12"/>
  <c r="BB1028" i="12"/>
  <c r="BF1028" i="12"/>
  <c r="AD1035" i="12"/>
  <c r="AP1035" i="12"/>
  <c r="G1013" i="12"/>
  <c r="AD1015" i="12"/>
  <c r="AP1015" i="12"/>
  <c r="AX1015" i="12"/>
  <c r="J1016" i="12"/>
  <c r="AC1016" i="12"/>
  <c r="AK1016" i="12"/>
  <c r="AS1016" i="12"/>
  <c r="BA1016" i="12"/>
  <c r="G1017" i="12"/>
  <c r="AH1019" i="12"/>
  <c r="AT1019" i="12"/>
  <c r="AX1019" i="12"/>
  <c r="J1020" i="12"/>
  <c r="AC1020" i="12"/>
  <c r="AK1020" i="12"/>
  <c r="AS1020" i="12"/>
  <c r="BA1020" i="12"/>
  <c r="Z1023" i="12"/>
  <c r="AH1023" i="12"/>
  <c r="AL1023" i="12"/>
  <c r="AP1023" i="12"/>
  <c r="J1024" i="12"/>
  <c r="F1013" i="12"/>
  <c r="Z1014" i="12"/>
  <c r="AD1014" i="12"/>
  <c r="AL1014" i="12"/>
  <c r="AP1014" i="12"/>
  <c r="AX1014" i="12"/>
  <c r="BB1014" i="12"/>
  <c r="Y1015" i="12"/>
  <c r="AG1015" i="12"/>
  <c r="AK1015" i="12"/>
  <c r="AS1015" i="12"/>
  <c r="AW1015" i="12"/>
  <c r="BA1015" i="12"/>
  <c r="AB1016" i="12"/>
  <c r="AF1016" i="12"/>
  <c r="AN1016" i="12"/>
  <c r="AR1016" i="12"/>
  <c r="AV1016" i="12"/>
  <c r="BD1016" i="12"/>
  <c r="F1017" i="12"/>
  <c r="Z1018" i="12"/>
  <c r="AH1018" i="12"/>
  <c r="AL1018" i="12"/>
  <c r="AT1018" i="12"/>
  <c r="AX1018" i="12"/>
  <c r="BF1018" i="12"/>
  <c r="J1019" i="12"/>
  <c r="Y1019" i="12"/>
  <c r="AC1019" i="12"/>
  <c r="AK1019" i="12"/>
  <c r="AO1019" i="12"/>
  <c r="AW1019" i="12"/>
  <c r="BA1019" i="12"/>
  <c r="X1020" i="12"/>
  <c r="AF1020" i="12"/>
  <c r="AJ1020" i="12"/>
  <c r="AR1020" i="12"/>
  <c r="AV1020" i="12"/>
  <c r="BD1020" i="12"/>
  <c r="F1021" i="12"/>
  <c r="Z1022" i="12"/>
  <c r="AD1022" i="12"/>
  <c r="AL1022" i="12"/>
  <c r="AP1022" i="12"/>
  <c r="AX1022" i="12"/>
  <c r="BB1022" i="12"/>
  <c r="AC1023" i="12"/>
  <c r="AK1023" i="12"/>
  <c r="AO1023" i="12"/>
  <c r="AW1023" i="12"/>
  <c r="BA1023" i="12"/>
  <c r="X1024" i="12"/>
  <c r="AF1024" i="12"/>
  <c r="AJ1024" i="12"/>
  <c r="AR1024" i="12"/>
  <c r="AV1024" i="12"/>
  <c r="BD1024" i="12"/>
  <c r="F1025" i="12"/>
  <c r="AD1026" i="12"/>
  <c r="AH1026" i="12"/>
  <c r="AP1026" i="12"/>
  <c r="AX1026" i="12"/>
  <c r="BB1026" i="12"/>
  <c r="Y1027" i="12"/>
  <c r="AG1027" i="12"/>
  <c r="AK1027" i="12"/>
  <c r="AS1027" i="12"/>
  <c r="AW1027" i="12"/>
  <c r="BE1027" i="12"/>
  <c r="G1028" i="12"/>
  <c r="X1028" i="12"/>
  <c r="AF1028" i="12"/>
  <c r="AJ1028" i="12"/>
  <c r="AR1028" i="12"/>
  <c r="AV1028" i="12"/>
  <c r="BD1028" i="12"/>
  <c r="F1029" i="12"/>
  <c r="Z1030" i="12"/>
  <c r="AH1030" i="12"/>
  <c r="AP1030" i="12"/>
  <c r="AT1030" i="12"/>
  <c r="BB1030" i="12"/>
  <c r="BF1030" i="12"/>
  <c r="K1013" i="12"/>
  <c r="Z1013" i="12"/>
  <c r="AD1013" i="12"/>
  <c r="AH1013" i="12"/>
  <c r="AL1013" i="12"/>
  <c r="AP1013" i="12"/>
  <c r="AT1013" i="12"/>
  <c r="AX1013" i="12"/>
  <c r="BB1013" i="12"/>
  <c r="J1014" i="12"/>
  <c r="Y1014" i="12"/>
  <c r="AC1014" i="12"/>
  <c r="AG1014" i="12"/>
  <c r="AK1014" i="12"/>
  <c r="AO1014" i="12"/>
  <c r="AS1014" i="12"/>
  <c r="AW1014" i="12"/>
  <c r="BA1014" i="12"/>
  <c r="X1015" i="12"/>
  <c r="AB1015" i="12"/>
  <c r="AF1015" i="12"/>
  <c r="AJ1015" i="12"/>
  <c r="AN1015" i="12"/>
  <c r="AR1015" i="12"/>
  <c r="AV1015" i="12"/>
  <c r="AZ1015" i="12"/>
  <c r="W1016" i="12"/>
  <c r="AA1016" i="12"/>
  <c r="AE1016" i="12"/>
  <c r="AI1016" i="12"/>
  <c r="AM1016" i="12"/>
  <c r="AQ1016" i="12"/>
  <c r="AU1016" i="12"/>
  <c r="AY1016" i="12"/>
  <c r="K1017" i="12"/>
  <c r="Z1017" i="12"/>
  <c r="AD1017" i="12"/>
  <c r="AH1017" i="12"/>
  <c r="AL1017" i="12"/>
  <c r="AP1017" i="12"/>
  <c r="AT1017" i="12"/>
  <c r="AX1017" i="12"/>
  <c r="BB1017" i="12"/>
  <c r="J1018" i="12"/>
  <c r="Y1018" i="12"/>
  <c r="AC1018" i="12"/>
  <c r="AG1018" i="12"/>
  <c r="AK1018" i="12"/>
  <c r="AO1018" i="12"/>
  <c r="AS1018" i="12"/>
  <c r="AW1018" i="12"/>
  <c r="BA1018" i="12"/>
  <c r="X1019" i="12"/>
  <c r="AB1019" i="12"/>
  <c r="AF1019" i="12"/>
  <c r="AJ1019" i="12"/>
  <c r="AN1019" i="12"/>
  <c r="AR1019" i="12"/>
  <c r="AV1019" i="12"/>
  <c r="AZ1019" i="12"/>
  <c r="W1020" i="12"/>
  <c r="AA1020" i="12"/>
  <c r="AE1020" i="12"/>
  <c r="AI1020" i="12"/>
  <c r="AM1020" i="12"/>
  <c r="AQ1020" i="12"/>
  <c r="AU1020" i="12"/>
  <c r="AY1020" i="12"/>
  <c r="K1021" i="12"/>
  <c r="Z1021" i="12"/>
  <c r="AD1021" i="12"/>
  <c r="AH1021" i="12"/>
  <c r="AL1021" i="12"/>
  <c r="AP1021" i="12"/>
  <c r="AT1021" i="12"/>
  <c r="AX1021" i="12"/>
  <c r="BB1021" i="12"/>
  <c r="J1022" i="12"/>
  <c r="Y1022" i="12"/>
  <c r="AC1022" i="12"/>
  <c r="AG1022" i="12"/>
  <c r="AK1022" i="12"/>
  <c r="AO1022" i="12"/>
  <c r="AS1022" i="12"/>
  <c r="AW1022" i="12"/>
  <c r="BA1022" i="12"/>
  <c r="X1023" i="12"/>
  <c r="AB1023" i="12"/>
  <c r="AF1023" i="12"/>
  <c r="AJ1023" i="12"/>
  <c r="AN1023" i="12"/>
  <c r="AR1023" i="12"/>
  <c r="AV1023" i="12"/>
  <c r="AZ1023" i="12"/>
  <c r="W1024" i="12"/>
  <c r="AA1024" i="12"/>
  <c r="AE1024" i="12"/>
  <c r="AI1024" i="12"/>
  <c r="AM1024" i="12"/>
  <c r="AQ1024" i="12"/>
  <c r="AU1024" i="12"/>
  <c r="AY1024" i="12"/>
  <c r="K1025" i="12"/>
  <c r="Z1025" i="12"/>
  <c r="AD1025" i="12"/>
  <c r="AH1025" i="12"/>
  <c r="AL1025" i="12"/>
  <c r="AP1025" i="12"/>
  <c r="AT1025" i="12"/>
  <c r="AX1025" i="12"/>
  <c r="BB1025" i="12"/>
  <c r="J1026" i="12"/>
  <c r="Y1026" i="12"/>
  <c r="AC1026" i="12"/>
  <c r="AG1026" i="12"/>
  <c r="AK1026" i="12"/>
  <c r="AO1026" i="12"/>
  <c r="AS1026" i="12"/>
  <c r="AW1026" i="12"/>
  <c r="BA1026" i="12"/>
  <c r="X1027" i="12"/>
  <c r="AB1027" i="12"/>
  <c r="AF1027" i="12"/>
  <c r="AJ1027" i="12"/>
  <c r="AN1027" i="12"/>
  <c r="AR1027" i="12"/>
  <c r="AV1027" i="12"/>
  <c r="AZ1027" i="12"/>
  <c r="W1028" i="12"/>
  <c r="AA1028" i="12"/>
  <c r="AE1028" i="12"/>
  <c r="AI1028" i="12"/>
  <c r="AM1028" i="12"/>
  <c r="AQ1028" i="12"/>
  <c r="AU1028" i="12"/>
  <c r="AY1028" i="12"/>
  <c r="K1029" i="12"/>
  <c r="Z1029" i="12"/>
  <c r="AD1029" i="12"/>
  <c r="AH1029" i="12"/>
  <c r="AL1029" i="12"/>
  <c r="AP1029" i="12"/>
  <c r="AT1029" i="12"/>
  <c r="AX1029" i="12"/>
  <c r="BB1029" i="12"/>
  <c r="J1030" i="12"/>
  <c r="Y1030" i="12"/>
  <c r="AC1030" i="12"/>
  <c r="AG1030" i="12"/>
  <c r="AK1030" i="12"/>
  <c r="AO1030" i="12"/>
  <c r="AS1030" i="12"/>
  <c r="AW1030" i="12"/>
  <c r="BA1030" i="12"/>
  <c r="X1031" i="12"/>
  <c r="AB1031" i="12"/>
  <c r="AF1031" i="12"/>
  <c r="AJ1031" i="12"/>
  <c r="AN1031" i="12"/>
  <c r="AR1031" i="12"/>
  <c r="AV1031" i="12"/>
  <c r="AZ1031" i="12"/>
  <c r="K1032" i="12"/>
  <c r="Z1032" i="12"/>
  <c r="AD1032" i="12"/>
  <c r="AH1032" i="12"/>
  <c r="AL1032" i="12"/>
  <c r="AP1032" i="12"/>
  <c r="AT1032" i="12"/>
  <c r="AX1032" i="12"/>
  <c r="BB1032" i="12"/>
  <c r="J1033" i="12"/>
  <c r="Y1033" i="12"/>
  <c r="AC1033" i="12"/>
  <c r="AG1033" i="12"/>
  <c r="AK1033" i="12"/>
  <c r="AO1033" i="12"/>
  <c r="AS1033" i="12"/>
  <c r="AW1033" i="12"/>
  <c r="BA1033" i="12"/>
  <c r="X1034" i="12"/>
  <c r="AB1034" i="12"/>
  <c r="AF1034" i="12"/>
  <c r="AJ1034" i="12"/>
  <c r="AN1034" i="12"/>
  <c r="AR1034" i="12"/>
  <c r="AV1034" i="12"/>
  <c r="AZ1034" i="12"/>
  <c r="W1035" i="12"/>
  <c r="AA1035" i="12"/>
  <c r="AE1035" i="12"/>
  <c r="AI1035" i="12"/>
  <c r="AM1035" i="12"/>
  <c r="AQ1035" i="12"/>
  <c r="AU1035" i="12"/>
  <c r="AY1035" i="12"/>
  <c r="Q1012" i="12"/>
  <c r="P1012" i="12"/>
  <c r="F1012" i="12" s="1"/>
  <c r="O1012" i="12"/>
  <c r="N1012" i="12"/>
  <c r="K1012" i="12"/>
  <c r="G1012" i="12"/>
  <c r="E1012" i="12"/>
  <c r="D1012" i="12"/>
  <c r="C1012" i="12"/>
  <c r="B1012" i="12"/>
  <c r="A1012" i="12"/>
  <c r="BC1012" i="12" s="1"/>
  <c r="EA1011" i="12"/>
  <c r="ED1011" i="12" s="1"/>
  <c r="EG1011" i="12" s="1"/>
  <c r="EJ1011" i="12" s="1"/>
  <c r="EM1011" i="12" s="1"/>
  <c r="EP1011" i="12" s="1"/>
  <c r="ES1011" i="12" s="1"/>
  <c r="EV1011" i="12" s="1"/>
  <c r="EY1011" i="12" s="1"/>
  <c r="FB1011" i="12" s="1"/>
  <c r="DZ1011" i="12"/>
  <c r="EC1011" i="12" s="1"/>
  <c r="EF1011" i="12" s="1"/>
  <c r="EI1011" i="12" s="1"/>
  <c r="EL1011" i="12" s="1"/>
  <c r="EO1011" i="12" s="1"/>
  <c r="ER1011" i="12" s="1"/>
  <c r="EU1011" i="12" s="1"/>
  <c r="EX1011" i="12" s="1"/>
  <c r="FA1011" i="12" s="1"/>
  <c r="FD1011" i="12" s="1"/>
  <c r="DY1011" i="12"/>
  <c r="EB1011" i="12" s="1"/>
  <c r="EE1011" i="12" s="1"/>
  <c r="EH1011" i="12" s="1"/>
  <c r="EK1011" i="12" s="1"/>
  <c r="EN1011" i="12" s="1"/>
  <c r="EQ1011" i="12" s="1"/>
  <c r="ET1011" i="12" s="1"/>
  <c r="EW1011" i="12" s="1"/>
  <c r="EZ1011" i="12" s="1"/>
  <c r="FC1011" i="12" s="1"/>
  <c r="BC1011" i="12"/>
  <c r="AY1011" i="12"/>
  <c r="AU1011" i="12"/>
  <c r="AQ1011" i="12"/>
  <c r="AM1011" i="12"/>
  <c r="AI1011" i="12"/>
  <c r="AE1011" i="12"/>
  <c r="AA1011" i="12"/>
  <c r="W1011" i="12"/>
  <c r="P1011" i="12"/>
  <c r="G1011" i="12" s="1"/>
  <c r="O1011" i="12"/>
  <c r="N1011" i="12"/>
  <c r="J1011" i="12"/>
  <c r="F1011" i="12"/>
  <c r="D1011" i="12"/>
  <c r="C1011" i="12"/>
  <c r="B1011" i="12"/>
  <c r="E1011" i="12" s="1"/>
  <c r="A1011" i="12"/>
  <c r="BD1011" i="12" s="1"/>
  <c r="EA1010" i="12"/>
  <c r="ED1010" i="12" s="1"/>
  <c r="EG1010" i="12" s="1"/>
  <c r="EJ1010" i="12" s="1"/>
  <c r="EM1010" i="12" s="1"/>
  <c r="EP1010" i="12" s="1"/>
  <c r="ES1010" i="12" s="1"/>
  <c r="EV1010" i="12" s="1"/>
  <c r="EY1010" i="12" s="1"/>
  <c r="FB1010" i="12" s="1"/>
  <c r="DZ1010" i="12"/>
  <c r="EC1010" i="12" s="1"/>
  <c r="EF1010" i="12" s="1"/>
  <c r="EI1010" i="12" s="1"/>
  <c r="EL1010" i="12" s="1"/>
  <c r="EO1010" i="12" s="1"/>
  <c r="ER1010" i="12" s="1"/>
  <c r="EU1010" i="12" s="1"/>
  <c r="EX1010" i="12" s="1"/>
  <c r="FA1010" i="12" s="1"/>
  <c r="FD1010" i="12" s="1"/>
  <c r="DY1010" i="12"/>
  <c r="EB1010" i="12" s="1"/>
  <c r="EE1010" i="12" s="1"/>
  <c r="EH1010" i="12" s="1"/>
  <c r="EK1010" i="12" s="1"/>
  <c r="EN1010" i="12" s="1"/>
  <c r="EQ1010" i="12" s="1"/>
  <c r="ET1010" i="12" s="1"/>
  <c r="EW1010" i="12" s="1"/>
  <c r="EZ1010" i="12" s="1"/>
  <c r="FC1010" i="12" s="1"/>
  <c r="AZ1010" i="12"/>
  <c r="AV1010" i="12"/>
  <c r="AR1010" i="12"/>
  <c r="AJ1010" i="12"/>
  <c r="AF1010" i="12"/>
  <c r="AB1010" i="12"/>
  <c r="Q1010" i="12"/>
  <c r="P1010" i="12"/>
  <c r="O1010" i="12"/>
  <c r="N1010" i="12"/>
  <c r="K1010" i="12"/>
  <c r="G1010" i="12"/>
  <c r="F1010" i="12"/>
  <c r="D1010" i="12"/>
  <c r="C1010" i="12"/>
  <c r="B1010" i="12"/>
  <c r="E1010" i="12" s="1"/>
  <c r="A1010" i="12"/>
  <c r="BE1010" i="12" s="1"/>
  <c r="DU1009" i="12"/>
  <c r="DV1009" i="12" s="1"/>
  <c r="DW1009" i="12" s="1"/>
  <c r="DX1009" i="12" s="1"/>
  <c r="DY1009" i="12" s="1"/>
  <c r="DZ1009" i="12" s="1"/>
  <c r="EA1009" i="12" s="1"/>
  <c r="BE1009" i="12"/>
  <c r="BD1009" i="12"/>
  <c r="BA1009" i="12"/>
  <c r="AZ1009" i="12"/>
  <c r="AY1009" i="12"/>
  <c r="AV1009" i="12"/>
  <c r="AU1009" i="12"/>
  <c r="AS1009" i="12"/>
  <c r="AQ1009" i="12"/>
  <c r="AO1009" i="12"/>
  <c r="AN1009" i="12"/>
  <c r="AK1009" i="12"/>
  <c r="AJ1009" i="12"/>
  <c r="AI1009" i="12"/>
  <c r="AF1009" i="12"/>
  <c r="AE1009" i="12"/>
  <c r="AC1009" i="12"/>
  <c r="AA1009" i="12"/>
  <c r="Y1009" i="12"/>
  <c r="X1009" i="12"/>
  <c r="P1009" i="12"/>
  <c r="Q1009" i="12" s="1"/>
  <c r="O1009" i="12"/>
  <c r="N1009" i="12"/>
  <c r="D1009" i="12"/>
  <c r="C1009" i="12"/>
  <c r="B1009" i="12"/>
  <c r="E1009" i="12" s="1"/>
  <c r="A1009" i="12"/>
  <c r="BF1009" i="12" s="1"/>
  <c r="DQ1008" i="12"/>
  <c r="BE1008" i="12"/>
  <c r="BC1008" i="12"/>
  <c r="AY1008" i="12"/>
  <c r="AW1008" i="12"/>
  <c r="AU1008" i="12"/>
  <c r="AQ1008" i="12"/>
  <c r="AO1008" i="12"/>
  <c r="AM1008" i="12"/>
  <c r="AI1008" i="12"/>
  <c r="AG1008" i="12"/>
  <c r="AE1008" i="12"/>
  <c r="AA1008" i="12"/>
  <c r="Y1008" i="12"/>
  <c r="W1008" i="12"/>
  <c r="P1008" i="12"/>
  <c r="G1008" i="12" s="1"/>
  <c r="O1008" i="12"/>
  <c r="N1008" i="12"/>
  <c r="J1008" i="12"/>
  <c r="F1008" i="12"/>
  <c r="D1008" i="12"/>
  <c r="C1008" i="12"/>
  <c r="B1008" i="12"/>
  <c r="E1008" i="12" s="1"/>
  <c r="A1008" i="12"/>
  <c r="BD1008" i="12" s="1"/>
  <c r="ED1007" i="12"/>
  <c r="EG1007" i="12" s="1"/>
  <c r="EJ1007" i="12" s="1"/>
  <c r="EM1007" i="12" s="1"/>
  <c r="EP1007" i="12" s="1"/>
  <c r="ES1007" i="12" s="1"/>
  <c r="EV1007" i="12" s="1"/>
  <c r="EY1007" i="12" s="1"/>
  <c r="FB1007" i="12" s="1"/>
  <c r="EA1007" i="12"/>
  <c r="DZ1007" i="12"/>
  <c r="EC1007" i="12" s="1"/>
  <c r="EF1007" i="12" s="1"/>
  <c r="EI1007" i="12" s="1"/>
  <c r="EL1007" i="12" s="1"/>
  <c r="EO1007" i="12" s="1"/>
  <c r="ER1007" i="12" s="1"/>
  <c r="EU1007" i="12" s="1"/>
  <c r="EX1007" i="12" s="1"/>
  <c r="FA1007" i="12" s="1"/>
  <c r="FD1007" i="12" s="1"/>
  <c r="DY1007" i="12"/>
  <c r="EB1007" i="12" s="1"/>
  <c r="EE1007" i="12" s="1"/>
  <c r="EH1007" i="12" s="1"/>
  <c r="EK1007" i="12" s="1"/>
  <c r="EN1007" i="12" s="1"/>
  <c r="EQ1007" i="12" s="1"/>
  <c r="ET1007" i="12" s="1"/>
  <c r="EW1007" i="12" s="1"/>
  <c r="EZ1007" i="12" s="1"/>
  <c r="FC1007" i="12" s="1"/>
  <c r="Q1007" i="12"/>
  <c r="P1007" i="12"/>
  <c r="O1007" i="12"/>
  <c r="N1007" i="12"/>
  <c r="K1007" i="12"/>
  <c r="G1007" i="12"/>
  <c r="F1007" i="12"/>
  <c r="D1007" i="12"/>
  <c r="C1007" i="12"/>
  <c r="B1007" i="12"/>
  <c r="A1007" i="12"/>
  <c r="BE1007" i="12" s="1"/>
  <c r="EC1006" i="12"/>
  <c r="EF1006" i="12" s="1"/>
  <c r="EI1006" i="12" s="1"/>
  <c r="EL1006" i="12" s="1"/>
  <c r="EO1006" i="12" s="1"/>
  <c r="ER1006" i="12" s="1"/>
  <c r="EU1006" i="12" s="1"/>
  <c r="EX1006" i="12" s="1"/>
  <c r="FA1006" i="12" s="1"/>
  <c r="FD1006" i="12" s="1"/>
  <c r="EA1006" i="12"/>
  <c r="ED1006" i="12" s="1"/>
  <c r="EG1006" i="12" s="1"/>
  <c r="EJ1006" i="12" s="1"/>
  <c r="EM1006" i="12" s="1"/>
  <c r="EP1006" i="12" s="1"/>
  <c r="ES1006" i="12" s="1"/>
  <c r="EV1006" i="12" s="1"/>
  <c r="EY1006" i="12" s="1"/>
  <c r="FB1006" i="12" s="1"/>
  <c r="DZ1006" i="12"/>
  <c r="DY1006" i="12"/>
  <c r="EB1006" i="12" s="1"/>
  <c r="EE1006" i="12" s="1"/>
  <c r="EH1006" i="12" s="1"/>
  <c r="EK1006" i="12" s="1"/>
  <c r="EN1006" i="12" s="1"/>
  <c r="EQ1006" i="12" s="1"/>
  <c r="ET1006" i="12" s="1"/>
  <c r="EW1006" i="12" s="1"/>
  <c r="EZ1006" i="12" s="1"/>
  <c r="FC1006" i="12" s="1"/>
  <c r="BE1006" i="12"/>
  <c r="BD1006" i="12"/>
  <c r="BA1006" i="12"/>
  <c r="AZ1006" i="12"/>
  <c r="AY1006" i="12"/>
  <c r="AV1006" i="12"/>
  <c r="AU1006" i="12"/>
  <c r="AS1006" i="12"/>
  <c r="AQ1006" i="12"/>
  <c r="AO1006" i="12"/>
  <c r="AN1006" i="12"/>
  <c r="AK1006" i="12"/>
  <c r="AJ1006" i="12"/>
  <c r="AI1006" i="12"/>
  <c r="AF1006" i="12"/>
  <c r="AE1006" i="12"/>
  <c r="AC1006" i="12"/>
  <c r="AA1006" i="12"/>
  <c r="Y1006" i="12"/>
  <c r="X1006" i="12"/>
  <c r="P1006" i="12"/>
  <c r="Q1006" i="12" s="1"/>
  <c r="O1006" i="12"/>
  <c r="N1006" i="12"/>
  <c r="D1006" i="12"/>
  <c r="C1006" i="12"/>
  <c r="B1006" i="12"/>
  <c r="E1006" i="12" s="1"/>
  <c r="A1006" i="12"/>
  <c r="BF1006" i="12" s="1"/>
  <c r="ED1005" i="12"/>
  <c r="EG1005" i="12" s="1"/>
  <c r="EJ1005" i="12" s="1"/>
  <c r="EM1005" i="12" s="1"/>
  <c r="EP1005" i="12" s="1"/>
  <c r="ES1005" i="12" s="1"/>
  <c r="EV1005" i="12" s="1"/>
  <c r="EY1005" i="12" s="1"/>
  <c r="FB1005" i="12" s="1"/>
  <c r="EA1005" i="12"/>
  <c r="DZ1005" i="12"/>
  <c r="EC1005" i="12" s="1"/>
  <c r="EF1005" i="12" s="1"/>
  <c r="EI1005" i="12" s="1"/>
  <c r="EL1005" i="12" s="1"/>
  <c r="EO1005" i="12" s="1"/>
  <c r="ER1005" i="12" s="1"/>
  <c r="EU1005" i="12" s="1"/>
  <c r="EX1005" i="12" s="1"/>
  <c r="FA1005" i="12" s="1"/>
  <c r="FD1005" i="12" s="1"/>
  <c r="DY1005" i="12"/>
  <c r="EB1005" i="12" s="1"/>
  <c r="EE1005" i="12" s="1"/>
  <c r="EH1005" i="12" s="1"/>
  <c r="EK1005" i="12" s="1"/>
  <c r="EN1005" i="12" s="1"/>
  <c r="EQ1005" i="12" s="1"/>
  <c r="ET1005" i="12" s="1"/>
  <c r="EW1005" i="12" s="1"/>
  <c r="EZ1005" i="12" s="1"/>
  <c r="FC1005" i="12" s="1"/>
  <c r="P1005" i="12"/>
  <c r="F1005" i="12" s="1"/>
  <c r="O1005" i="12"/>
  <c r="N1005" i="12"/>
  <c r="D1005" i="12"/>
  <c r="C1005" i="12"/>
  <c r="B1005" i="12"/>
  <c r="E1005" i="12" s="1"/>
  <c r="A1005" i="12"/>
  <c r="BC1005" i="12" s="1"/>
  <c r="EC1004" i="12"/>
  <c r="EF1004" i="12" s="1"/>
  <c r="EI1004" i="12" s="1"/>
  <c r="EL1004" i="12" s="1"/>
  <c r="EO1004" i="12" s="1"/>
  <c r="ER1004" i="12" s="1"/>
  <c r="EU1004" i="12" s="1"/>
  <c r="EX1004" i="12" s="1"/>
  <c r="FA1004" i="12" s="1"/>
  <c r="FD1004" i="12" s="1"/>
  <c r="EA1004" i="12"/>
  <c r="ED1004" i="12" s="1"/>
  <c r="EG1004" i="12" s="1"/>
  <c r="EJ1004" i="12" s="1"/>
  <c r="EM1004" i="12" s="1"/>
  <c r="EP1004" i="12" s="1"/>
  <c r="ES1004" i="12" s="1"/>
  <c r="EV1004" i="12" s="1"/>
  <c r="EY1004" i="12" s="1"/>
  <c r="FB1004" i="12" s="1"/>
  <c r="DZ1004" i="12"/>
  <c r="DY1004" i="12"/>
  <c r="EB1004" i="12" s="1"/>
  <c r="EE1004" i="12" s="1"/>
  <c r="EH1004" i="12" s="1"/>
  <c r="EK1004" i="12" s="1"/>
  <c r="EN1004" i="12" s="1"/>
  <c r="EQ1004" i="12" s="1"/>
  <c r="ET1004" i="12" s="1"/>
  <c r="EW1004" i="12" s="1"/>
  <c r="EZ1004" i="12" s="1"/>
  <c r="FC1004" i="12" s="1"/>
  <c r="BE1004" i="12"/>
  <c r="AW1004" i="12"/>
  <c r="AO1004" i="12"/>
  <c r="AG1004" i="12"/>
  <c r="Y1004" i="12"/>
  <c r="P1004" i="12"/>
  <c r="G1004" i="12" s="1"/>
  <c r="O1004" i="12"/>
  <c r="N1004" i="12"/>
  <c r="D1004" i="12"/>
  <c r="C1004" i="12"/>
  <c r="B1004" i="12"/>
  <c r="E1004" i="12" s="1"/>
  <c r="A1004" i="12"/>
  <c r="BD1004" i="12" s="1"/>
  <c r="EB1003" i="12"/>
  <c r="EE1003" i="12" s="1"/>
  <c r="EH1003" i="12" s="1"/>
  <c r="EK1003" i="12" s="1"/>
  <c r="EN1003" i="12" s="1"/>
  <c r="EQ1003" i="12" s="1"/>
  <c r="ET1003" i="12" s="1"/>
  <c r="EW1003" i="12" s="1"/>
  <c r="EZ1003" i="12" s="1"/>
  <c r="FC1003" i="12" s="1"/>
  <c r="EA1003" i="12"/>
  <c r="ED1003" i="12" s="1"/>
  <c r="EG1003" i="12" s="1"/>
  <c r="EJ1003" i="12" s="1"/>
  <c r="EM1003" i="12" s="1"/>
  <c r="EP1003" i="12" s="1"/>
  <c r="ES1003" i="12" s="1"/>
  <c r="EV1003" i="12" s="1"/>
  <c r="EY1003" i="12" s="1"/>
  <c r="FB1003" i="12" s="1"/>
  <c r="DZ1003" i="12"/>
  <c r="EC1003" i="12" s="1"/>
  <c r="EF1003" i="12" s="1"/>
  <c r="EI1003" i="12" s="1"/>
  <c r="EL1003" i="12" s="1"/>
  <c r="EO1003" i="12" s="1"/>
  <c r="ER1003" i="12" s="1"/>
  <c r="EU1003" i="12" s="1"/>
  <c r="EX1003" i="12" s="1"/>
  <c r="FA1003" i="12" s="1"/>
  <c r="FD1003" i="12" s="1"/>
  <c r="DY1003" i="12"/>
  <c r="P1003" i="12"/>
  <c r="Q1003" i="12" s="1"/>
  <c r="O1003" i="12"/>
  <c r="N1003" i="12"/>
  <c r="G1003" i="12"/>
  <c r="E1003" i="12"/>
  <c r="D1003" i="12"/>
  <c r="C1003" i="12"/>
  <c r="B1003" i="12"/>
  <c r="A1003" i="12"/>
  <c r="BE1003" i="12" s="1"/>
  <c r="EC1002" i="12"/>
  <c r="EF1002" i="12" s="1"/>
  <c r="EI1002" i="12" s="1"/>
  <c r="EL1002" i="12" s="1"/>
  <c r="EO1002" i="12" s="1"/>
  <c r="ER1002" i="12" s="1"/>
  <c r="EU1002" i="12" s="1"/>
  <c r="EX1002" i="12" s="1"/>
  <c r="FA1002" i="12" s="1"/>
  <c r="FD1002" i="12" s="1"/>
  <c r="EA1002" i="12"/>
  <c r="ED1002" i="12" s="1"/>
  <c r="EG1002" i="12" s="1"/>
  <c r="EJ1002" i="12" s="1"/>
  <c r="EM1002" i="12" s="1"/>
  <c r="EP1002" i="12" s="1"/>
  <c r="ES1002" i="12" s="1"/>
  <c r="EV1002" i="12" s="1"/>
  <c r="EY1002" i="12" s="1"/>
  <c r="FB1002" i="12" s="1"/>
  <c r="DZ1002" i="12"/>
  <c r="DY1002" i="12"/>
  <c r="EB1002" i="12" s="1"/>
  <c r="EE1002" i="12" s="1"/>
  <c r="EH1002" i="12" s="1"/>
  <c r="EK1002" i="12" s="1"/>
  <c r="EN1002" i="12" s="1"/>
  <c r="EQ1002" i="12" s="1"/>
  <c r="ET1002" i="12" s="1"/>
  <c r="EW1002" i="12" s="1"/>
  <c r="EZ1002" i="12" s="1"/>
  <c r="FC1002" i="12" s="1"/>
  <c r="BE1002" i="12"/>
  <c r="BD1002" i="12"/>
  <c r="BA1002" i="12"/>
  <c r="AZ1002" i="12"/>
  <c r="AY1002" i="12"/>
  <c r="AV1002" i="12"/>
  <c r="AU1002" i="12"/>
  <c r="AS1002" i="12"/>
  <c r="AQ1002" i="12"/>
  <c r="AO1002" i="12"/>
  <c r="AN1002" i="12"/>
  <c r="AK1002" i="12"/>
  <c r="AJ1002" i="12"/>
  <c r="AI1002" i="12"/>
  <c r="AF1002" i="12"/>
  <c r="AE1002" i="12"/>
  <c r="AC1002" i="12"/>
  <c r="AA1002" i="12"/>
  <c r="Y1002" i="12"/>
  <c r="X1002" i="12"/>
  <c r="P1002" i="12"/>
  <c r="Q1002" i="12" s="1"/>
  <c r="O1002" i="12"/>
  <c r="N1002" i="12"/>
  <c r="D1002" i="12"/>
  <c r="C1002" i="12"/>
  <c r="B1002" i="12"/>
  <c r="E1002" i="12" s="1"/>
  <c r="A1002" i="12"/>
  <c r="BF1002" i="12" s="1"/>
  <c r="EB1001" i="12"/>
  <c r="EE1001" i="12" s="1"/>
  <c r="EH1001" i="12" s="1"/>
  <c r="EK1001" i="12" s="1"/>
  <c r="EN1001" i="12" s="1"/>
  <c r="EQ1001" i="12" s="1"/>
  <c r="ET1001" i="12" s="1"/>
  <c r="EW1001" i="12" s="1"/>
  <c r="EZ1001" i="12" s="1"/>
  <c r="FC1001" i="12" s="1"/>
  <c r="EA1001" i="12"/>
  <c r="ED1001" i="12" s="1"/>
  <c r="EG1001" i="12" s="1"/>
  <c r="EJ1001" i="12" s="1"/>
  <c r="EM1001" i="12" s="1"/>
  <c r="EP1001" i="12" s="1"/>
  <c r="ES1001" i="12" s="1"/>
  <c r="EV1001" i="12" s="1"/>
  <c r="EY1001" i="12" s="1"/>
  <c r="FB1001" i="12" s="1"/>
  <c r="DZ1001" i="12"/>
  <c r="EC1001" i="12" s="1"/>
  <c r="EF1001" i="12" s="1"/>
  <c r="EI1001" i="12" s="1"/>
  <c r="EL1001" i="12" s="1"/>
  <c r="EO1001" i="12" s="1"/>
  <c r="ER1001" i="12" s="1"/>
  <c r="EU1001" i="12" s="1"/>
  <c r="EX1001" i="12" s="1"/>
  <c r="FA1001" i="12" s="1"/>
  <c r="FD1001" i="12" s="1"/>
  <c r="DY1001" i="12"/>
  <c r="Q1001" i="12"/>
  <c r="P1001" i="12"/>
  <c r="F1001" i="12" s="1"/>
  <c r="O1001" i="12"/>
  <c r="N1001" i="12"/>
  <c r="K1001" i="12"/>
  <c r="D1001" i="12"/>
  <c r="C1001" i="12"/>
  <c r="B1001" i="12"/>
  <c r="E1001" i="12" s="1"/>
  <c r="A1001" i="12"/>
  <c r="BC1001" i="12" s="1"/>
  <c r="EA1000" i="12"/>
  <c r="ED1000" i="12" s="1"/>
  <c r="EG1000" i="12" s="1"/>
  <c r="EJ1000" i="12" s="1"/>
  <c r="EM1000" i="12" s="1"/>
  <c r="EP1000" i="12" s="1"/>
  <c r="ES1000" i="12" s="1"/>
  <c r="EV1000" i="12" s="1"/>
  <c r="EY1000" i="12" s="1"/>
  <c r="FB1000" i="12" s="1"/>
  <c r="DZ1000" i="12"/>
  <c r="EC1000" i="12" s="1"/>
  <c r="EF1000" i="12" s="1"/>
  <c r="EI1000" i="12" s="1"/>
  <c r="EL1000" i="12" s="1"/>
  <c r="EO1000" i="12" s="1"/>
  <c r="ER1000" i="12" s="1"/>
  <c r="EU1000" i="12" s="1"/>
  <c r="EX1000" i="12" s="1"/>
  <c r="FA1000" i="12" s="1"/>
  <c r="FD1000" i="12" s="1"/>
  <c r="DY1000" i="12"/>
  <c r="EB1000" i="12" s="1"/>
  <c r="EE1000" i="12" s="1"/>
  <c r="EH1000" i="12" s="1"/>
  <c r="EK1000" i="12" s="1"/>
  <c r="EN1000" i="12" s="1"/>
  <c r="EQ1000" i="12" s="1"/>
  <c r="ET1000" i="12" s="1"/>
  <c r="EW1000" i="12" s="1"/>
  <c r="EZ1000" i="12" s="1"/>
  <c r="FC1000" i="12" s="1"/>
  <c r="P1000" i="12"/>
  <c r="G1000" i="12" s="1"/>
  <c r="O1000" i="12"/>
  <c r="N1000" i="12"/>
  <c r="F1000" i="12"/>
  <c r="D1000" i="12"/>
  <c r="C1000" i="12"/>
  <c r="B1000" i="12"/>
  <c r="E1000" i="12" s="1"/>
  <c r="A1000" i="12"/>
  <c r="BD1000" i="12" s="1"/>
  <c r="EA999" i="12"/>
  <c r="ED999" i="12" s="1"/>
  <c r="EG999" i="12" s="1"/>
  <c r="EJ999" i="12" s="1"/>
  <c r="EM999" i="12" s="1"/>
  <c r="EP999" i="12" s="1"/>
  <c r="ES999" i="12" s="1"/>
  <c r="EV999" i="12" s="1"/>
  <c r="EY999" i="12" s="1"/>
  <c r="FB999" i="12" s="1"/>
  <c r="DZ999" i="12"/>
  <c r="EC999" i="12" s="1"/>
  <c r="EF999" i="12" s="1"/>
  <c r="EI999" i="12" s="1"/>
  <c r="EL999" i="12" s="1"/>
  <c r="EO999" i="12" s="1"/>
  <c r="ER999" i="12" s="1"/>
  <c r="EU999" i="12" s="1"/>
  <c r="EX999" i="12" s="1"/>
  <c r="FA999" i="12" s="1"/>
  <c r="FD999" i="12" s="1"/>
  <c r="DY999" i="12"/>
  <c r="EB999" i="12" s="1"/>
  <c r="EE999" i="12" s="1"/>
  <c r="EH999" i="12" s="1"/>
  <c r="EK999" i="12" s="1"/>
  <c r="EN999" i="12" s="1"/>
  <c r="EQ999" i="12" s="1"/>
  <c r="ET999" i="12" s="1"/>
  <c r="EW999" i="12" s="1"/>
  <c r="EZ999" i="12" s="1"/>
  <c r="FC999" i="12" s="1"/>
  <c r="BC999" i="12"/>
  <c r="AY999" i="12"/>
  <c r="AU999" i="12"/>
  <c r="AQ999" i="12"/>
  <c r="AM999" i="12"/>
  <c r="AI999" i="12"/>
  <c r="AE999" i="12"/>
  <c r="AA999" i="12"/>
  <c r="W999" i="12"/>
  <c r="P999" i="12"/>
  <c r="F999" i="12" s="1"/>
  <c r="O999" i="12"/>
  <c r="N999" i="12"/>
  <c r="G999" i="12"/>
  <c r="D999" i="12"/>
  <c r="C999" i="12"/>
  <c r="B999" i="12"/>
  <c r="E999" i="12" s="1"/>
  <c r="A999" i="12"/>
  <c r="BE999" i="12" s="1"/>
  <c r="EA998" i="12"/>
  <c r="ED998" i="12" s="1"/>
  <c r="EG998" i="12" s="1"/>
  <c r="EJ998" i="12" s="1"/>
  <c r="EM998" i="12" s="1"/>
  <c r="EP998" i="12" s="1"/>
  <c r="ES998" i="12" s="1"/>
  <c r="EV998" i="12" s="1"/>
  <c r="EY998" i="12" s="1"/>
  <c r="FB998" i="12" s="1"/>
  <c r="DZ998" i="12"/>
  <c r="EC998" i="12" s="1"/>
  <c r="EF998" i="12" s="1"/>
  <c r="EI998" i="12" s="1"/>
  <c r="EL998" i="12" s="1"/>
  <c r="EO998" i="12" s="1"/>
  <c r="ER998" i="12" s="1"/>
  <c r="EU998" i="12" s="1"/>
  <c r="EX998" i="12" s="1"/>
  <c r="FA998" i="12" s="1"/>
  <c r="FD998" i="12" s="1"/>
  <c r="DY998" i="12"/>
  <c r="EB998" i="12" s="1"/>
  <c r="EE998" i="12" s="1"/>
  <c r="EH998" i="12" s="1"/>
  <c r="EK998" i="12" s="1"/>
  <c r="EN998" i="12" s="1"/>
  <c r="EQ998" i="12" s="1"/>
  <c r="ET998" i="12" s="1"/>
  <c r="EW998" i="12" s="1"/>
  <c r="EZ998" i="12" s="1"/>
  <c r="FC998" i="12" s="1"/>
  <c r="BE998" i="12"/>
  <c r="BD998" i="12"/>
  <c r="BA998" i="12"/>
  <c r="AZ998" i="12"/>
  <c r="AY998" i="12"/>
  <c r="AV998" i="12"/>
  <c r="AU998" i="12"/>
  <c r="AS998" i="12"/>
  <c r="AQ998" i="12"/>
  <c r="AO998" i="12"/>
  <c r="AN998" i="12"/>
  <c r="AK998" i="12"/>
  <c r="AJ998" i="12"/>
  <c r="AI998" i="12"/>
  <c r="AF998" i="12"/>
  <c r="AE998" i="12"/>
  <c r="AC998" i="12"/>
  <c r="AA998" i="12"/>
  <c r="Y998" i="12"/>
  <c r="X998" i="12"/>
  <c r="P998" i="12"/>
  <c r="Q998" i="12" s="1"/>
  <c r="O998" i="12"/>
  <c r="N998" i="12"/>
  <c r="D998" i="12"/>
  <c r="C998" i="12"/>
  <c r="B998" i="12"/>
  <c r="E998" i="12" s="1"/>
  <c r="A998" i="12"/>
  <c r="BF998" i="12" s="1"/>
  <c r="EB997" i="12"/>
  <c r="EE997" i="12" s="1"/>
  <c r="EH997" i="12" s="1"/>
  <c r="EK997" i="12" s="1"/>
  <c r="EN997" i="12" s="1"/>
  <c r="EQ997" i="12" s="1"/>
  <c r="ET997" i="12" s="1"/>
  <c r="EW997" i="12" s="1"/>
  <c r="EZ997" i="12" s="1"/>
  <c r="FC997" i="12" s="1"/>
  <c r="EA997" i="12"/>
  <c r="ED997" i="12" s="1"/>
  <c r="EG997" i="12" s="1"/>
  <c r="EJ997" i="12" s="1"/>
  <c r="EM997" i="12" s="1"/>
  <c r="EP997" i="12" s="1"/>
  <c r="ES997" i="12" s="1"/>
  <c r="EV997" i="12" s="1"/>
  <c r="EY997" i="12" s="1"/>
  <c r="FB997" i="12" s="1"/>
  <c r="DZ997" i="12"/>
  <c r="EC997" i="12" s="1"/>
  <c r="EF997" i="12" s="1"/>
  <c r="EI997" i="12" s="1"/>
  <c r="EL997" i="12" s="1"/>
  <c r="EO997" i="12" s="1"/>
  <c r="ER997" i="12" s="1"/>
  <c r="EU997" i="12" s="1"/>
  <c r="EX997" i="12" s="1"/>
  <c r="FA997" i="12" s="1"/>
  <c r="FD997" i="12" s="1"/>
  <c r="DY997" i="12"/>
  <c r="Q997" i="12"/>
  <c r="P997" i="12"/>
  <c r="F997" i="12" s="1"/>
  <c r="O997" i="12"/>
  <c r="N997" i="12"/>
  <c r="K997" i="12"/>
  <c r="D997" i="12"/>
  <c r="C997" i="12"/>
  <c r="B997" i="12"/>
  <c r="E997" i="12" s="1"/>
  <c r="A997" i="12"/>
  <c r="BC997" i="12" s="1"/>
  <c r="EA996" i="12"/>
  <c r="ED996" i="12" s="1"/>
  <c r="EG996" i="12" s="1"/>
  <c r="EJ996" i="12" s="1"/>
  <c r="EM996" i="12" s="1"/>
  <c r="EP996" i="12" s="1"/>
  <c r="ES996" i="12" s="1"/>
  <c r="EV996" i="12" s="1"/>
  <c r="EY996" i="12" s="1"/>
  <c r="FB996" i="12" s="1"/>
  <c r="DZ996" i="12"/>
  <c r="EC996" i="12" s="1"/>
  <c r="EF996" i="12" s="1"/>
  <c r="EI996" i="12" s="1"/>
  <c r="EL996" i="12" s="1"/>
  <c r="EO996" i="12" s="1"/>
  <c r="ER996" i="12" s="1"/>
  <c r="EU996" i="12" s="1"/>
  <c r="EX996" i="12" s="1"/>
  <c r="FA996" i="12" s="1"/>
  <c r="FD996" i="12" s="1"/>
  <c r="DY996" i="12"/>
  <c r="EB996" i="12" s="1"/>
  <c r="EE996" i="12" s="1"/>
  <c r="EH996" i="12" s="1"/>
  <c r="EK996" i="12" s="1"/>
  <c r="EN996" i="12" s="1"/>
  <c r="EQ996" i="12" s="1"/>
  <c r="ET996" i="12" s="1"/>
  <c r="EW996" i="12" s="1"/>
  <c r="EZ996" i="12" s="1"/>
  <c r="FC996" i="12" s="1"/>
  <c r="P996" i="12"/>
  <c r="G996" i="12" s="1"/>
  <c r="O996" i="12"/>
  <c r="N996" i="12"/>
  <c r="F996" i="12"/>
  <c r="D996" i="12"/>
  <c r="C996" i="12"/>
  <c r="B996" i="12"/>
  <c r="E996" i="12" s="1"/>
  <c r="A996" i="12"/>
  <c r="BD996" i="12" s="1"/>
  <c r="EA995" i="12"/>
  <c r="ED995" i="12" s="1"/>
  <c r="EG995" i="12" s="1"/>
  <c r="EJ995" i="12" s="1"/>
  <c r="EM995" i="12" s="1"/>
  <c r="EP995" i="12" s="1"/>
  <c r="ES995" i="12" s="1"/>
  <c r="EV995" i="12" s="1"/>
  <c r="EY995" i="12" s="1"/>
  <c r="FB995" i="12" s="1"/>
  <c r="DZ995" i="12"/>
  <c r="EC995" i="12" s="1"/>
  <c r="EF995" i="12" s="1"/>
  <c r="EI995" i="12" s="1"/>
  <c r="EL995" i="12" s="1"/>
  <c r="EO995" i="12" s="1"/>
  <c r="ER995" i="12" s="1"/>
  <c r="EU995" i="12" s="1"/>
  <c r="EX995" i="12" s="1"/>
  <c r="FA995" i="12" s="1"/>
  <c r="FD995" i="12" s="1"/>
  <c r="DY995" i="12"/>
  <c r="EB995" i="12" s="1"/>
  <c r="EE995" i="12" s="1"/>
  <c r="EH995" i="12" s="1"/>
  <c r="EK995" i="12" s="1"/>
  <c r="EN995" i="12" s="1"/>
  <c r="EQ995" i="12" s="1"/>
  <c r="ET995" i="12" s="1"/>
  <c r="EW995" i="12" s="1"/>
  <c r="EZ995" i="12" s="1"/>
  <c r="FC995" i="12" s="1"/>
  <c r="BC995" i="12"/>
  <c r="AY995" i="12"/>
  <c r="AU995" i="12"/>
  <c r="AQ995" i="12"/>
  <c r="AM995" i="12"/>
  <c r="AI995" i="12"/>
  <c r="AE995" i="12"/>
  <c r="AA995" i="12"/>
  <c r="W995" i="12"/>
  <c r="P995" i="12"/>
  <c r="F995" i="12" s="1"/>
  <c r="O995" i="12"/>
  <c r="N995" i="12"/>
  <c r="G995" i="12"/>
  <c r="D995" i="12"/>
  <c r="C995" i="12"/>
  <c r="B995" i="12"/>
  <c r="A995" i="12"/>
  <c r="BE995" i="12" s="1"/>
  <c r="EA994" i="12"/>
  <c r="ED994" i="12" s="1"/>
  <c r="EG994" i="12" s="1"/>
  <c r="EJ994" i="12" s="1"/>
  <c r="EM994" i="12" s="1"/>
  <c r="EP994" i="12" s="1"/>
  <c r="ES994" i="12" s="1"/>
  <c r="EV994" i="12" s="1"/>
  <c r="EY994" i="12" s="1"/>
  <c r="FB994" i="12" s="1"/>
  <c r="DZ994" i="12"/>
  <c r="EC994" i="12" s="1"/>
  <c r="EF994" i="12" s="1"/>
  <c r="EI994" i="12" s="1"/>
  <c r="EL994" i="12" s="1"/>
  <c r="EO994" i="12" s="1"/>
  <c r="ER994" i="12" s="1"/>
  <c r="EU994" i="12" s="1"/>
  <c r="EX994" i="12" s="1"/>
  <c r="FA994" i="12" s="1"/>
  <c r="FD994" i="12" s="1"/>
  <c r="DY994" i="12"/>
  <c r="EB994" i="12" s="1"/>
  <c r="EE994" i="12" s="1"/>
  <c r="EH994" i="12" s="1"/>
  <c r="EK994" i="12" s="1"/>
  <c r="EN994" i="12" s="1"/>
  <c r="EQ994" i="12" s="1"/>
  <c r="ET994" i="12" s="1"/>
  <c r="EW994" i="12" s="1"/>
  <c r="EZ994" i="12" s="1"/>
  <c r="FC994" i="12" s="1"/>
  <c r="BE994" i="12"/>
  <c r="BD994" i="12"/>
  <c r="BA994" i="12"/>
  <c r="AZ994" i="12"/>
  <c r="AY994" i="12"/>
  <c r="AV994" i="12"/>
  <c r="AU994" i="12"/>
  <c r="AS994" i="12"/>
  <c r="AQ994" i="12"/>
  <c r="AO994" i="12"/>
  <c r="AN994" i="12"/>
  <c r="AK994" i="12"/>
  <c r="AJ994" i="12"/>
  <c r="AI994" i="12"/>
  <c r="AF994" i="12"/>
  <c r="AE994" i="12"/>
  <c r="AC994" i="12"/>
  <c r="AA994" i="12"/>
  <c r="Y994" i="12"/>
  <c r="X994" i="12"/>
  <c r="P994" i="12"/>
  <c r="Q994" i="12" s="1"/>
  <c r="O994" i="12"/>
  <c r="N994" i="12"/>
  <c r="D994" i="12"/>
  <c r="C994" i="12"/>
  <c r="B994" i="12"/>
  <c r="E994" i="12" s="1"/>
  <c r="A994" i="12"/>
  <c r="BF994" i="12" s="1"/>
  <c r="EB993" i="12"/>
  <c r="EE993" i="12" s="1"/>
  <c r="EH993" i="12" s="1"/>
  <c r="EK993" i="12" s="1"/>
  <c r="EN993" i="12" s="1"/>
  <c r="EQ993" i="12" s="1"/>
  <c r="ET993" i="12" s="1"/>
  <c r="EW993" i="12" s="1"/>
  <c r="EZ993" i="12" s="1"/>
  <c r="FC993" i="12" s="1"/>
  <c r="EA993" i="12"/>
  <c r="ED993" i="12" s="1"/>
  <c r="EG993" i="12" s="1"/>
  <c r="EJ993" i="12" s="1"/>
  <c r="EM993" i="12" s="1"/>
  <c r="EP993" i="12" s="1"/>
  <c r="ES993" i="12" s="1"/>
  <c r="EV993" i="12" s="1"/>
  <c r="EY993" i="12" s="1"/>
  <c r="FB993" i="12" s="1"/>
  <c r="DZ993" i="12"/>
  <c r="EC993" i="12" s="1"/>
  <c r="EF993" i="12" s="1"/>
  <c r="EI993" i="12" s="1"/>
  <c r="EL993" i="12" s="1"/>
  <c r="EO993" i="12" s="1"/>
  <c r="ER993" i="12" s="1"/>
  <c r="EU993" i="12" s="1"/>
  <c r="EX993" i="12" s="1"/>
  <c r="FA993" i="12" s="1"/>
  <c r="FD993" i="12" s="1"/>
  <c r="DY993" i="12"/>
  <c r="Q993" i="12"/>
  <c r="P993" i="12"/>
  <c r="F993" i="12" s="1"/>
  <c r="O993" i="12"/>
  <c r="N993" i="12"/>
  <c r="K993" i="12"/>
  <c r="D993" i="12"/>
  <c r="C993" i="12"/>
  <c r="B993" i="12"/>
  <c r="A993" i="12"/>
  <c r="BC993" i="12" s="1"/>
  <c r="EC992" i="12"/>
  <c r="EF992" i="12" s="1"/>
  <c r="EI992" i="12" s="1"/>
  <c r="EL992" i="12" s="1"/>
  <c r="EO992" i="12" s="1"/>
  <c r="ER992" i="12" s="1"/>
  <c r="EU992" i="12" s="1"/>
  <c r="EX992" i="12" s="1"/>
  <c r="FA992" i="12" s="1"/>
  <c r="FD992" i="12" s="1"/>
  <c r="EA992" i="12"/>
  <c r="ED992" i="12" s="1"/>
  <c r="EG992" i="12" s="1"/>
  <c r="EJ992" i="12" s="1"/>
  <c r="EM992" i="12" s="1"/>
  <c r="EP992" i="12" s="1"/>
  <c r="ES992" i="12" s="1"/>
  <c r="EV992" i="12" s="1"/>
  <c r="EY992" i="12" s="1"/>
  <c r="FB992" i="12" s="1"/>
  <c r="DZ992" i="12"/>
  <c r="DY992" i="12"/>
  <c r="EB992" i="12" s="1"/>
  <c r="EE992" i="12" s="1"/>
  <c r="EH992" i="12" s="1"/>
  <c r="EK992" i="12" s="1"/>
  <c r="EN992" i="12" s="1"/>
  <c r="EQ992" i="12" s="1"/>
  <c r="ET992" i="12" s="1"/>
  <c r="EW992" i="12" s="1"/>
  <c r="EZ992" i="12" s="1"/>
  <c r="FC992" i="12" s="1"/>
  <c r="BC992" i="12"/>
  <c r="AY992" i="12"/>
  <c r="AQ992" i="12"/>
  <c r="AM992" i="12"/>
  <c r="AI992" i="12"/>
  <c r="AA992" i="12"/>
  <c r="W992" i="12"/>
  <c r="Q992" i="12"/>
  <c r="P992" i="12"/>
  <c r="G992" i="12" s="1"/>
  <c r="O992" i="12"/>
  <c r="N992" i="12"/>
  <c r="K992" i="12"/>
  <c r="F992" i="12"/>
  <c r="D992" i="12"/>
  <c r="C992" i="12"/>
  <c r="B992" i="12"/>
  <c r="E992" i="12" s="1"/>
  <c r="A992" i="12"/>
  <c r="BD992" i="12" s="1"/>
  <c r="ED991" i="12"/>
  <c r="EG991" i="12" s="1"/>
  <c r="EJ991" i="12" s="1"/>
  <c r="EM991" i="12" s="1"/>
  <c r="EP991" i="12" s="1"/>
  <c r="ES991" i="12" s="1"/>
  <c r="EV991" i="12" s="1"/>
  <c r="EY991" i="12" s="1"/>
  <c r="FB991" i="12" s="1"/>
  <c r="EA991" i="12"/>
  <c r="DZ991" i="12"/>
  <c r="EC991" i="12" s="1"/>
  <c r="EF991" i="12" s="1"/>
  <c r="EI991" i="12" s="1"/>
  <c r="EL991" i="12" s="1"/>
  <c r="EO991" i="12" s="1"/>
  <c r="ER991" i="12" s="1"/>
  <c r="EU991" i="12" s="1"/>
  <c r="EX991" i="12" s="1"/>
  <c r="FA991" i="12" s="1"/>
  <c r="FD991" i="12" s="1"/>
  <c r="DY991" i="12"/>
  <c r="EB991" i="12" s="1"/>
  <c r="EE991" i="12" s="1"/>
  <c r="EH991" i="12" s="1"/>
  <c r="EK991" i="12" s="1"/>
  <c r="EN991" i="12" s="1"/>
  <c r="EQ991" i="12" s="1"/>
  <c r="ET991" i="12" s="1"/>
  <c r="EW991" i="12" s="1"/>
  <c r="EZ991" i="12" s="1"/>
  <c r="FC991" i="12" s="1"/>
  <c r="Q991" i="12"/>
  <c r="P991" i="12"/>
  <c r="O991" i="12"/>
  <c r="N991" i="12"/>
  <c r="K991" i="12"/>
  <c r="G991" i="12"/>
  <c r="F991" i="12"/>
  <c r="D991" i="12"/>
  <c r="C991" i="12"/>
  <c r="B991" i="12"/>
  <c r="E991" i="12" s="1"/>
  <c r="A991" i="12"/>
  <c r="BE991" i="12" s="1"/>
  <c r="EA990" i="12"/>
  <c r="ED990" i="12" s="1"/>
  <c r="EG990" i="12" s="1"/>
  <c r="EJ990" i="12" s="1"/>
  <c r="EM990" i="12" s="1"/>
  <c r="EP990" i="12" s="1"/>
  <c r="ES990" i="12" s="1"/>
  <c r="EV990" i="12" s="1"/>
  <c r="EY990" i="12" s="1"/>
  <c r="FB990" i="12" s="1"/>
  <c r="DZ990" i="12"/>
  <c r="EC990" i="12" s="1"/>
  <c r="EF990" i="12" s="1"/>
  <c r="EI990" i="12" s="1"/>
  <c r="EL990" i="12" s="1"/>
  <c r="EO990" i="12" s="1"/>
  <c r="ER990" i="12" s="1"/>
  <c r="EU990" i="12" s="1"/>
  <c r="EX990" i="12" s="1"/>
  <c r="FA990" i="12" s="1"/>
  <c r="FD990" i="12" s="1"/>
  <c r="DY990" i="12"/>
  <c r="EB990" i="12" s="1"/>
  <c r="EE990" i="12" s="1"/>
  <c r="EH990" i="12" s="1"/>
  <c r="EK990" i="12" s="1"/>
  <c r="EN990" i="12" s="1"/>
  <c r="EQ990" i="12" s="1"/>
  <c r="ET990" i="12" s="1"/>
  <c r="EW990" i="12" s="1"/>
  <c r="EZ990" i="12" s="1"/>
  <c r="FC990" i="12" s="1"/>
  <c r="BE990" i="12"/>
  <c r="AZ990" i="12"/>
  <c r="AU990" i="12"/>
  <c r="AO990" i="12"/>
  <c r="AJ990" i="12"/>
  <c r="AE990" i="12"/>
  <c r="Y990" i="12"/>
  <c r="P990" i="12"/>
  <c r="Q990" i="12" s="1"/>
  <c r="O990" i="12"/>
  <c r="N990" i="12"/>
  <c r="D990" i="12"/>
  <c r="C990" i="12"/>
  <c r="B990" i="12"/>
  <c r="E990" i="12" s="1"/>
  <c r="A990" i="12"/>
  <c r="BF990" i="12" s="1"/>
  <c r="EA989" i="12"/>
  <c r="ED989" i="12" s="1"/>
  <c r="EG989" i="12" s="1"/>
  <c r="EJ989" i="12" s="1"/>
  <c r="EM989" i="12" s="1"/>
  <c r="EP989" i="12" s="1"/>
  <c r="ES989" i="12" s="1"/>
  <c r="EV989" i="12" s="1"/>
  <c r="EY989" i="12" s="1"/>
  <c r="FB989" i="12" s="1"/>
  <c r="DZ989" i="12"/>
  <c r="EC989" i="12" s="1"/>
  <c r="EF989" i="12" s="1"/>
  <c r="EI989" i="12" s="1"/>
  <c r="EL989" i="12" s="1"/>
  <c r="EO989" i="12" s="1"/>
  <c r="ER989" i="12" s="1"/>
  <c r="EU989" i="12" s="1"/>
  <c r="EX989" i="12" s="1"/>
  <c r="FA989" i="12" s="1"/>
  <c r="FD989" i="12" s="1"/>
  <c r="DY989" i="12"/>
  <c r="EB989" i="12" s="1"/>
  <c r="EE989" i="12" s="1"/>
  <c r="EH989" i="12" s="1"/>
  <c r="EK989" i="12" s="1"/>
  <c r="EN989" i="12" s="1"/>
  <c r="EQ989" i="12" s="1"/>
  <c r="ET989" i="12" s="1"/>
  <c r="EW989" i="12" s="1"/>
  <c r="EZ989" i="12" s="1"/>
  <c r="FC989" i="12" s="1"/>
  <c r="DQ989" i="12"/>
  <c r="AA990" i="12" l="1"/>
  <c r="AF990" i="12"/>
  <c r="AK990" i="12"/>
  <c r="AQ990" i="12"/>
  <c r="AV990" i="12"/>
  <c r="BA990" i="12"/>
  <c r="AA991" i="12"/>
  <c r="AI991" i="12"/>
  <c r="AQ991" i="12"/>
  <c r="AY991" i="12"/>
  <c r="AE992" i="12"/>
  <c r="AU992" i="12"/>
  <c r="J994" i="12"/>
  <c r="W994" i="12"/>
  <c r="AB994" i="12"/>
  <c r="AG994" i="12"/>
  <c r="AM994" i="12"/>
  <c r="AR994" i="12"/>
  <c r="AW994" i="12"/>
  <c r="BC994" i="12"/>
  <c r="K995" i="12"/>
  <c r="Q995" i="12"/>
  <c r="AB995" i="12"/>
  <c r="AJ995" i="12"/>
  <c r="AR995" i="12"/>
  <c r="AZ995" i="12"/>
  <c r="K996" i="12"/>
  <c r="Q996" i="12"/>
  <c r="AI996" i="12"/>
  <c r="AY996" i="12"/>
  <c r="J998" i="12"/>
  <c r="W998" i="12"/>
  <c r="AB998" i="12"/>
  <c r="AG998" i="12"/>
  <c r="AM998" i="12"/>
  <c r="AR998" i="12"/>
  <c r="AW998" i="12"/>
  <c r="BC998" i="12"/>
  <c r="K999" i="12"/>
  <c r="Q999" i="12"/>
  <c r="AB999" i="12"/>
  <c r="AJ999" i="12"/>
  <c r="AR999" i="12"/>
  <c r="AZ999" i="12"/>
  <c r="K1000" i="12"/>
  <c r="Q1000" i="12"/>
  <c r="AI1000" i="12"/>
  <c r="AY1000" i="12"/>
  <c r="J1002" i="12"/>
  <c r="W1002" i="12"/>
  <c r="AB1002" i="12"/>
  <c r="AG1002" i="12"/>
  <c r="AM1002" i="12"/>
  <c r="AR1002" i="12"/>
  <c r="AW1002" i="12"/>
  <c r="BC1002" i="12"/>
  <c r="F1003" i="12"/>
  <c r="AB1003" i="12"/>
  <c r="AR1003" i="12"/>
  <c r="AA1004" i="12"/>
  <c r="AI1004" i="12"/>
  <c r="AQ1004" i="12"/>
  <c r="AY1004" i="12"/>
  <c r="J1006" i="12"/>
  <c r="W1006" i="12"/>
  <c r="AB1006" i="12"/>
  <c r="AG1006" i="12"/>
  <c r="AM1006" i="12"/>
  <c r="AR1006" i="12"/>
  <c r="AW1006" i="12"/>
  <c r="BC1006" i="12"/>
  <c r="AF1007" i="12"/>
  <c r="AV1007" i="12"/>
  <c r="AC1008" i="12"/>
  <c r="AK1008" i="12"/>
  <c r="AS1008" i="12"/>
  <c r="BA1008" i="12"/>
  <c r="J1009" i="12"/>
  <c r="W1009" i="12"/>
  <c r="AB1009" i="12"/>
  <c r="AG1009" i="12"/>
  <c r="AM1009" i="12"/>
  <c r="AR1009" i="12"/>
  <c r="AW1009" i="12"/>
  <c r="BC1009" i="12"/>
  <c r="X1010" i="12"/>
  <c r="AN1010" i="12"/>
  <c r="BD1010" i="12"/>
  <c r="Y1011" i="12"/>
  <c r="AG1011" i="12"/>
  <c r="AO1011" i="12"/>
  <c r="AW1011" i="12"/>
  <c r="BE1011" i="12"/>
  <c r="AE1000" i="12"/>
  <c r="AU1000" i="12"/>
  <c r="J990" i="12"/>
  <c r="AB990" i="12"/>
  <c r="AM990" i="12"/>
  <c r="AR990" i="12"/>
  <c r="BC990" i="12"/>
  <c r="AB991" i="12"/>
  <c r="AR991" i="12"/>
  <c r="W996" i="12"/>
  <c r="AM996" i="12"/>
  <c r="BC996" i="12"/>
  <c r="W1000" i="12"/>
  <c r="AM1000" i="12"/>
  <c r="BC1000" i="12"/>
  <c r="AF1003" i="12"/>
  <c r="AV1003" i="12"/>
  <c r="F1004" i="12"/>
  <c r="AJ1007" i="12"/>
  <c r="X991" i="12"/>
  <c r="AF991" i="12"/>
  <c r="AN991" i="12"/>
  <c r="AV991" i="12"/>
  <c r="BD991" i="12"/>
  <c r="AE996" i="12"/>
  <c r="AU996" i="12"/>
  <c r="X1003" i="12"/>
  <c r="AN1003" i="12"/>
  <c r="BD1003" i="12"/>
  <c r="AB1007" i="12"/>
  <c r="AR1007" i="12"/>
  <c r="EB1009" i="12"/>
  <c r="W990" i="12"/>
  <c r="AG990" i="12"/>
  <c r="AW990" i="12"/>
  <c r="AJ991" i="12"/>
  <c r="AZ991" i="12"/>
  <c r="AC1004" i="12"/>
  <c r="AK1004" i="12"/>
  <c r="AS1004" i="12"/>
  <c r="BA1004" i="12"/>
  <c r="G1005" i="12"/>
  <c r="AZ1007" i="12"/>
  <c r="X990" i="12"/>
  <c r="AC990" i="12"/>
  <c r="AI990" i="12"/>
  <c r="AN990" i="12"/>
  <c r="AS990" i="12"/>
  <c r="AY990" i="12"/>
  <c r="BD990" i="12"/>
  <c r="W991" i="12"/>
  <c r="AE991" i="12"/>
  <c r="AM991" i="12"/>
  <c r="AU991" i="12"/>
  <c r="BC991" i="12"/>
  <c r="X995" i="12"/>
  <c r="AF995" i="12"/>
  <c r="AN995" i="12"/>
  <c r="AV995" i="12"/>
  <c r="BD995" i="12"/>
  <c r="AA996" i="12"/>
  <c r="AQ996" i="12"/>
  <c r="X999" i="12"/>
  <c r="AF999" i="12"/>
  <c r="AN999" i="12"/>
  <c r="AV999" i="12"/>
  <c r="BD999" i="12"/>
  <c r="AA1000" i="12"/>
  <c r="AQ1000" i="12"/>
  <c r="K1003" i="12"/>
  <c r="AJ1003" i="12"/>
  <c r="AZ1003" i="12"/>
  <c r="J1004" i="12"/>
  <c r="W1004" i="12"/>
  <c r="AE1004" i="12"/>
  <c r="AM1004" i="12"/>
  <c r="AU1004" i="12"/>
  <c r="BC1004" i="12"/>
  <c r="K1005" i="12"/>
  <c r="Q1005" i="12"/>
  <c r="X1007" i="12"/>
  <c r="AN1007" i="12"/>
  <c r="BD1007" i="12"/>
  <c r="AC1011" i="12"/>
  <c r="AK1011" i="12"/>
  <c r="AS1011" i="12"/>
  <c r="BA1011" i="12"/>
  <c r="EC1009" i="12"/>
  <c r="ED1009" i="12" s="1"/>
  <c r="EE1009" i="12" s="1"/>
  <c r="EF1009" i="12" s="1"/>
  <c r="EG1009" i="12" s="1"/>
  <c r="EH1009" i="12" s="1"/>
  <c r="EI1009" i="12" s="1"/>
  <c r="EJ1009" i="12" s="1"/>
  <c r="EK1009" i="12" s="1"/>
  <c r="EL1009" i="12" s="1"/>
  <c r="EM1009" i="12" s="1"/>
  <c r="EN1009" i="12" s="1"/>
  <c r="EO1009" i="12" s="1"/>
  <c r="EP1009" i="12" s="1"/>
  <c r="EQ1009" i="12" s="1"/>
  <c r="ER1009" i="12" s="1"/>
  <c r="ES1009" i="12" s="1"/>
  <c r="ET1009" i="12" s="1"/>
  <c r="EU1009" i="12" s="1"/>
  <c r="EV1009" i="12" s="1"/>
  <c r="EW1009" i="12" s="1"/>
  <c r="EX1009" i="12" s="1"/>
  <c r="EY1009" i="12" s="1"/>
  <c r="EZ1009" i="12" s="1"/>
  <c r="FA1009" i="12" s="1"/>
  <c r="FB1009" i="12" s="1"/>
  <c r="FC1009" i="12" s="1"/>
  <c r="FD1009" i="12" s="1"/>
  <c r="AH993" i="12"/>
  <c r="AX993" i="12"/>
  <c r="AL997" i="12"/>
  <c r="BB997" i="12"/>
  <c r="AH1001" i="12"/>
  <c r="AT1001" i="12"/>
  <c r="AD1005" i="12"/>
  <c r="AP1005" i="12"/>
  <c r="BF1005" i="12"/>
  <c r="Z1012" i="12"/>
  <c r="AL1012" i="12"/>
  <c r="AT1012" i="12"/>
  <c r="BB1012" i="12"/>
  <c r="BF1012" i="12"/>
  <c r="AD992" i="12"/>
  <c r="AP992" i="12"/>
  <c r="AK993" i="12"/>
  <c r="BA993" i="12"/>
  <c r="G994" i="12"/>
  <c r="Z996" i="12"/>
  <c r="AL996" i="12"/>
  <c r="BB996" i="12"/>
  <c r="J997" i="12"/>
  <c r="AC997" i="12"/>
  <c r="AK997" i="12"/>
  <c r="AO997" i="12"/>
  <c r="AS997" i="12"/>
  <c r="AW997" i="12"/>
  <c r="BA997" i="12"/>
  <c r="G998" i="12"/>
  <c r="Z1000" i="12"/>
  <c r="AD1000" i="12"/>
  <c r="AH1000" i="12"/>
  <c r="AL1000" i="12"/>
  <c r="AP1000" i="12"/>
  <c r="AT1000" i="12"/>
  <c r="AX1000" i="12"/>
  <c r="BB1000" i="12"/>
  <c r="BF1000" i="12"/>
  <c r="J1001" i="12"/>
  <c r="Y1001" i="12"/>
  <c r="AC1001" i="12"/>
  <c r="AG1001" i="12"/>
  <c r="AK1001" i="12"/>
  <c r="AO1001" i="12"/>
  <c r="AS1001" i="12"/>
  <c r="AW1001" i="12"/>
  <c r="BA1001" i="12"/>
  <c r="BE1001" i="12"/>
  <c r="G1002" i="12"/>
  <c r="W1003" i="12"/>
  <c r="AA1003" i="12"/>
  <c r="AE1003" i="12"/>
  <c r="AI1003" i="12"/>
  <c r="AM1003" i="12"/>
  <c r="AQ1003" i="12"/>
  <c r="AU1003" i="12"/>
  <c r="AY1003" i="12"/>
  <c r="BC1003" i="12"/>
  <c r="K1004" i="12"/>
  <c r="Q1004" i="12"/>
  <c r="Z1004" i="12"/>
  <c r="AD1004" i="12"/>
  <c r="AH1004" i="12"/>
  <c r="AL1004" i="12"/>
  <c r="AP1004" i="12"/>
  <c r="AT1004" i="12"/>
  <c r="AX1004" i="12"/>
  <c r="BB1004" i="12"/>
  <c r="BF1004" i="12"/>
  <c r="J1005" i="12"/>
  <c r="Y1005" i="12"/>
  <c r="AC1005" i="12"/>
  <c r="AG1005" i="12"/>
  <c r="AK1005" i="12"/>
  <c r="AO1005" i="12"/>
  <c r="AS1005" i="12"/>
  <c r="AW1005" i="12"/>
  <c r="BA1005" i="12"/>
  <c r="BE1005" i="12"/>
  <c r="G1006" i="12"/>
  <c r="W1007" i="12"/>
  <c r="AA1007" i="12"/>
  <c r="AE1007" i="12"/>
  <c r="AI1007" i="12"/>
  <c r="AM1007" i="12"/>
  <c r="AQ1007" i="12"/>
  <c r="AU1007" i="12"/>
  <c r="AY1007" i="12"/>
  <c r="BC1007" i="12"/>
  <c r="K1008" i="12"/>
  <c r="Q1008" i="12"/>
  <c r="Z1008" i="12"/>
  <c r="AD1008" i="12"/>
  <c r="AH1008" i="12"/>
  <c r="AL1008" i="12"/>
  <c r="AP1008" i="12"/>
  <c r="AT1008" i="12"/>
  <c r="AX1008" i="12"/>
  <c r="BB1008" i="12"/>
  <c r="BF1008" i="12"/>
  <c r="G1009" i="12"/>
  <c r="W1010" i="12"/>
  <c r="AA1010" i="12"/>
  <c r="AE1010" i="12"/>
  <c r="AI1010" i="12"/>
  <c r="AM1010" i="12"/>
  <c r="AQ1010" i="12"/>
  <c r="AU1010" i="12"/>
  <c r="AY1010" i="12"/>
  <c r="BC1010" i="12"/>
  <c r="K1011" i="12"/>
  <c r="Q1011" i="12"/>
  <c r="Z1011" i="12"/>
  <c r="AD1011" i="12"/>
  <c r="AH1011" i="12"/>
  <c r="AL1011" i="12"/>
  <c r="AP1011" i="12"/>
  <c r="AT1011" i="12"/>
  <c r="AX1011" i="12"/>
  <c r="BB1011" i="12"/>
  <c r="BF1011" i="12"/>
  <c r="J1012" i="12"/>
  <c r="Y1012" i="12"/>
  <c r="AC1012" i="12"/>
  <c r="AG1012" i="12"/>
  <c r="AK1012" i="12"/>
  <c r="AO1012" i="12"/>
  <c r="AS1012" i="12"/>
  <c r="AW1012" i="12"/>
  <c r="BA1012" i="12"/>
  <c r="BE1012" i="12"/>
  <c r="Z993" i="12"/>
  <c r="AP993" i="12"/>
  <c r="BB993" i="12"/>
  <c r="AD997" i="12"/>
  <c r="AT997" i="12"/>
  <c r="BF997" i="12"/>
  <c r="AD1001" i="12"/>
  <c r="AP1001" i="12"/>
  <c r="BB1001" i="12"/>
  <c r="Z1005" i="12"/>
  <c r="AL1005" i="12"/>
  <c r="AX1005" i="12"/>
  <c r="AH992" i="12"/>
  <c r="AT992" i="12"/>
  <c r="BF992" i="12"/>
  <c r="J993" i="12"/>
  <c r="AG993" i="12"/>
  <c r="AW993" i="12"/>
  <c r="AH996" i="12"/>
  <c r="AT996" i="12"/>
  <c r="BE997" i="12"/>
  <c r="AH991" i="12"/>
  <c r="AT991" i="12"/>
  <c r="BF991" i="12"/>
  <c r="AG992" i="12"/>
  <c r="AS992" i="12"/>
  <c r="BE992" i="12"/>
  <c r="G993" i="12"/>
  <c r="X993" i="12"/>
  <c r="AN993" i="12"/>
  <c r="AZ993" i="12"/>
  <c r="Z995" i="12"/>
  <c r="AL995" i="12"/>
  <c r="BB995" i="12"/>
  <c r="AG996" i="12"/>
  <c r="AS996" i="12"/>
  <c r="BE996" i="12"/>
  <c r="AF997" i="12"/>
  <c r="AR997" i="12"/>
  <c r="BD997" i="12"/>
  <c r="AD999" i="12"/>
  <c r="AP999" i="12"/>
  <c r="BB999" i="12"/>
  <c r="J1000" i="12"/>
  <c r="AC1000" i="12"/>
  <c r="AO1000" i="12"/>
  <c r="BA1000" i="12"/>
  <c r="AB1001" i="12"/>
  <c r="AN1001" i="12"/>
  <c r="AZ1001" i="12"/>
  <c r="AD1003" i="12"/>
  <c r="AP1003" i="12"/>
  <c r="BB1003" i="12"/>
  <c r="AF1005" i="12"/>
  <c r="AN1005" i="12"/>
  <c r="AZ1005" i="12"/>
  <c r="Z1007" i="12"/>
  <c r="AD1007" i="12"/>
  <c r="AH1007" i="12"/>
  <c r="AL1007" i="12"/>
  <c r="AP1007" i="12"/>
  <c r="AT1007" i="12"/>
  <c r="AX1007" i="12"/>
  <c r="BB1007" i="12"/>
  <c r="BF1007" i="12"/>
  <c r="F1009" i="12"/>
  <c r="Z1010" i="12"/>
  <c r="AD1010" i="12"/>
  <c r="AH1010" i="12"/>
  <c r="AL1010" i="12"/>
  <c r="AP1010" i="12"/>
  <c r="AT1010" i="12"/>
  <c r="AX1010" i="12"/>
  <c r="BB1010" i="12"/>
  <c r="BF1010" i="12"/>
  <c r="X1012" i="12"/>
  <c r="AB1012" i="12"/>
  <c r="AF1012" i="12"/>
  <c r="AJ1012" i="12"/>
  <c r="AN1012" i="12"/>
  <c r="AR1012" i="12"/>
  <c r="AV1012" i="12"/>
  <c r="AZ1012" i="12"/>
  <c r="BD1012" i="12"/>
  <c r="AD993" i="12"/>
  <c r="AL993" i="12"/>
  <c r="AT993" i="12"/>
  <c r="BF993" i="12"/>
  <c r="Z997" i="12"/>
  <c r="AH997" i="12"/>
  <c r="AP997" i="12"/>
  <c r="AX997" i="12"/>
  <c r="Z1001" i="12"/>
  <c r="AL1001" i="12"/>
  <c r="AX1001" i="12"/>
  <c r="BF1001" i="12"/>
  <c r="AH1005" i="12"/>
  <c r="AT1005" i="12"/>
  <c r="BB1005" i="12"/>
  <c r="AD1012" i="12"/>
  <c r="AH1012" i="12"/>
  <c r="AP1012" i="12"/>
  <c r="AX1012" i="12"/>
  <c r="G990" i="12"/>
  <c r="Z992" i="12"/>
  <c r="AL992" i="12"/>
  <c r="AX992" i="12"/>
  <c r="BB992" i="12"/>
  <c r="Y993" i="12"/>
  <c r="AC993" i="12"/>
  <c r="AO993" i="12"/>
  <c r="AS993" i="12"/>
  <c r="BE993" i="12"/>
  <c r="AD996" i="12"/>
  <c r="AP996" i="12"/>
  <c r="AX996" i="12"/>
  <c r="BF996" i="12"/>
  <c r="Y997" i="12"/>
  <c r="AG997" i="12"/>
  <c r="F990" i="12"/>
  <c r="Z991" i="12"/>
  <c r="AD991" i="12"/>
  <c r="AL991" i="12"/>
  <c r="AP991" i="12"/>
  <c r="AX991" i="12"/>
  <c r="BB991" i="12"/>
  <c r="J992" i="12"/>
  <c r="Y992" i="12"/>
  <c r="AC992" i="12"/>
  <c r="AK992" i="12"/>
  <c r="AO992" i="12"/>
  <c r="AW992" i="12"/>
  <c r="BA992" i="12"/>
  <c r="AB993" i="12"/>
  <c r="AF993" i="12"/>
  <c r="AJ993" i="12"/>
  <c r="AR993" i="12"/>
  <c r="AV993" i="12"/>
  <c r="BD993" i="12"/>
  <c r="F994" i="12"/>
  <c r="AD995" i="12"/>
  <c r="AH995" i="12"/>
  <c r="AP995" i="12"/>
  <c r="AT995" i="12"/>
  <c r="AX995" i="12"/>
  <c r="BF995" i="12"/>
  <c r="J996" i="12"/>
  <c r="Y996" i="12"/>
  <c r="AC996" i="12"/>
  <c r="AK996" i="12"/>
  <c r="AO996" i="12"/>
  <c r="AW996" i="12"/>
  <c r="BA996" i="12"/>
  <c r="G997" i="12"/>
  <c r="X997" i="12"/>
  <c r="AB997" i="12"/>
  <c r="AJ997" i="12"/>
  <c r="AN997" i="12"/>
  <c r="AV997" i="12"/>
  <c r="AZ997" i="12"/>
  <c r="F998" i="12"/>
  <c r="Z999" i="12"/>
  <c r="AH999" i="12"/>
  <c r="AL999" i="12"/>
  <c r="AT999" i="12"/>
  <c r="AX999" i="12"/>
  <c r="BF999" i="12"/>
  <c r="Y1000" i="12"/>
  <c r="AG1000" i="12"/>
  <c r="AK1000" i="12"/>
  <c r="AS1000" i="12"/>
  <c r="AW1000" i="12"/>
  <c r="BE1000" i="12"/>
  <c r="G1001" i="12"/>
  <c r="X1001" i="12"/>
  <c r="AF1001" i="12"/>
  <c r="AJ1001" i="12"/>
  <c r="AR1001" i="12"/>
  <c r="AV1001" i="12"/>
  <c r="BD1001" i="12"/>
  <c r="F1002" i="12"/>
  <c r="Z1003" i="12"/>
  <c r="AH1003" i="12"/>
  <c r="AL1003" i="12"/>
  <c r="AT1003" i="12"/>
  <c r="AX1003" i="12"/>
  <c r="BF1003" i="12"/>
  <c r="X1005" i="12"/>
  <c r="AB1005" i="12"/>
  <c r="AJ1005" i="12"/>
  <c r="AR1005" i="12"/>
  <c r="AV1005" i="12"/>
  <c r="BD1005" i="12"/>
  <c r="F1006" i="12"/>
  <c r="K990" i="12"/>
  <c r="Z990" i="12"/>
  <c r="AD990" i="12"/>
  <c r="AH990" i="12"/>
  <c r="AL990" i="12"/>
  <c r="AP990" i="12"/>
  <c r="AT990" i="12"/>
  <c r="AX990" i="12"/>
  <c r="BB990" i="12"/>
  <c r="J991" i="12"/>
  <c r="Y991" i="12"/>
  <c r="AC991" i="12"/>
  <c r="AG991" i="12"/>
  <c r="AK991" i="12"/>
  <c r="AO991" i="12"/>
  <c r="AS991" i="12"/>
  <c r="AW991" i="12"/>
  <c r="BA991" i="12"/>
  <c r="X992" i="12"/>
  <c r="AB992" i="12"/>
  <c r="AF992" i="12"/>
  <c r="AJ992" i="12"/>
  <c r="AN992" i="12"/>
  <c r="AR992" i="12"/>
  <c r="AV992" i="12"/>
  <c r="AZ992" i="12"/>
  <c r="W993" i="12"/>
  <c r="AA993" i="12"/>
  <c r="AE993" i="12"/>
  <c r="AI993" i="12"/>
  <c r="AM993" i="12"/>
  <c r="AQ993" i="12"/>
  <c r="AU993" i="12"/>
  <c r="AY993" i="12"/>
  <c r="K994" i="12"/>
  <c r="Z994" i="12"/>
  <c r="AD994" i="12"/>
  <c r="AH994" i="12"/>
  <c r="AL994" i="12"/>
  <c r="AP994" i="12"/>
  <c r="AT994" i="12"/>
  <c r="AX994" i="12"/>
  <c r="BB994" i="12"/>
  <c r="J995" i="12"/>
  <c r="Y995" i="12"/>
  <c r="AC995" i="12"/>
  <c r="AG995" i="12"/>
  <c r="AK995" i="12"/>
  <c r="AO995" i="12"/>
  <c r="AS995" i="12"/>
  <c r="AW995" i="12"/>
  <c r="BA995" i="12"/>
  <c r="X996" i="12"/>
  <c r="AB996" i="12"/>
  <c r="AF996" i="12"/>
  <c r="AJ996" i="12"/>
  <c r="AN996" i="12"/>
  <c r="AR996" i="12"/>
  <c r="AV996" i="12"/>
  <c r="AZ996" i="12"/>
  <c r="W997" i="12"/>
  <c r="AA997" i="12"/>
  <c r="AE997" i="12"/>
  <c r="AI997" i="12"/>
  <c r="AM997" i="12"/>
  <c r="AQ997" i="12"/>
  <c r="AU997" i="12"/>
  <c r="AY997" i="12"/>
  <c r="K998" i="12"/>
  <c r="Z998" i="12"/>
  <c r="AD998" i="12"/>
  <c r="AH998" i="12"/>
  <c r="AL998" i="12"/>
  <c r="AP998" i="12"/>
  <c r="AT998" i="12"/>
  <c r="AX998" i="12"/>
  <c r="BB998" i="12"/>
  <c r="J999" i="12"/>
  <c r="Y999" i="12"/>
  <c r="AC999" i="12"/>
  <c r="AG999" i="12"/>
  <c r="AK999" i="12"/>
  <c r="AO999" i="12"/>
  <c r="AS999" i="12"/>
  <c r="AW999" i="12"/>
  <c r="BA999" i="12"/>
  <c r="X1000" i="12"/>
  <c r="AB1000" i="12"/>
  <c r="AF1000" i="12"/>
  <c r="AJ1000" i="12"/>
  <c r="AN1000" i="12"/>
  <c r="AR1000" i="12"/>
  <c r="AV1000" i="12"/>
  <c r="AZ1000" i="12"/>
  <c r="W1001" i="12"/>
  <c r="AA1001" i="12"/>
  <c r="AE1001" i="12"/>
  <c r="AI1001" i="12"/>
  <c r="AM1001" i="12"/>
  <c r="AQ1001" i="12"/>
  <c r="AU1001" i="12"/>
  <c r="AY1001" i="12"/>
  <c r="K1002" i="12"/>
  <c r="Z1002" i="12"/>
  <c r="AD1002" i="12"/>
  <c r="AH1002" i="12"/>
  <c r="AL1002" i="12"/>
  <c r="AP1002" i="12"/>
  <c r="AT1002" i="12"/>
  <c r="AX1002" i="12"/>
  <c r="BB1002" i="12"/>
  <c r="J1003" i="12"/>
  <c r="Y1003" i="12"/>
  <c r="AC1003" i="12"/>
  <c r="AG1003" i="12"/>
  <c r="AK1003" i="12"/>
  <c r="AO1003" i="12"/>
  <c r="AS1003" i="12"/>
  <c r="AW1003" i="12"/>
  <c r="BA1003" i="12"/>
  <c r="X1004" i="12"/>
  <c r="AB1004" i="12"/>
  <c r="AF1004" i="12"/>
  <c r="AJ1004" i="12"/>
  <c r="AN1004" i="12"/>
  <c r="AR1004" i="12"/>
  <c r="AV1004" i="12"/>
  <c r="AZ1004" i="12"/>
  <c r="W1005" i="12"/>
  <c r="AA1005" i="12"/>
  <c r="AE1005" i="12"/>
  <c r="AI1005" i="12"/>
  <c r="AM1005" i="12"/>
  <c r="AQ1005" i="12"/>
  <c r="AU1005" i="12"/>
  <c r="AY1005" i="12"/>
  <c r="K1006" i="12"/>
  <c r="Z1006" i="12"/>
  <c r="AD1006" i="12"/>
  <c r="AH1006" i="12"/>
  <c r="AL1006" i="12"/>
  <c r="AP1006" i="12"/>
  <c r="AT1006" i="12"/>
  <c r="AX1006" i="12"/>
  <c r="BB1006" i="12"/>
  <c r="J1007" i="12"/>
  <c r="Y1007" i="12"/>
  <c r="AC1007" i="12"/>
  <c r="AG1007" i="12"/>
  <c r="AK1007" i="12"/>
  <c r="AO1007" i="12"/>
  <c r="AS1007" i="12"/>
  <c r="AW1007" i="12"/>
  <c r="BA1007" i="12"/>
  <c r="X1008" i="12"/>
  <c r="AB1008" i="12"/>
  <c r="AF1008" i="12"/>
  <c r="AJ1008" i="12"/>
  <c r="AN1008" i="12"/>
  <c r="AR1008" i="12"/>
  <c r="AV1008" i="12"/>
  <c r="AZ1008" i="12"/>
  <c r="K1009" i="12"/>
  <c r="Z1009" i="12"/>
  <c r="AD1009" i="12"/>
  <c r="AH1009" i="12"/>
  <c r="AL1009" i="12"/>
  <c r="AP1009" i="12"/>
  <c r="AT1009" i="12"/>
  <c r="AX1009" i="12"/>
  <c r="BB1009" i="12"/>
  <c r="J1010" i="12"/>
  <c r="Y1010" i="12"/>
  <c r="AC1010" i="12"/>
  <c r="AG1010" i="12"/>
  <c r="AK1010" i="12"/>
  <c r="AO1010" i="12"/>
  <c r="AS1010" i="12"/>
  <c r="AW1010" i="12"/>
  <c r="BA1010" i="12"/>
  <c r="X1011" i="12"/>
  <c r="AB1011" i="12"/>
  <c r="AF1011" i="12"/>
  <c r="AJ1011" i="12"/>
  <c r="AN1011" i="12"/>
  <c r="AR1011" i="12"/>
  <c r="AV1011" i="12"/>
  <c r="AZ1011" i="12"/>
  <c r="W1012" i="12"/>
  <c r="AA1012" i="12"/>
  <c r="AE1012" i="12"/>
  <c r="AI1012" i="12"/>
  <c r="AM1012" i="12"/>
  <c r="AQ1012" i="12"/>
  <c r="AU1012" i="12"/>
  <c r="AY1012" i="12"/>
  <c r="AZ989" i="12"/>
  <c r="AV989" i="12"/>
  <c r="AJ989" i="12"/>
  <c r="AF989" i="12"/>
  <c r="P989" i="12"/>
  <c r="F989" i="12" s="1"/>
  <c r="O989" i="12"/>
  <c r="N989" i="12"/>
  <c r="D989" i="12"/>
  <c r="C989" i="12"/>
  <c r="B989" i="12"/>
  <c r="E989" i="12" s="1"/>
  <c r="A989" i="12"/>
  <c r="BE989" i="12" s="1"/>
  <c r="EA988" i="12"/>
  <c r="ED988" i="12" s="1"/>
  <c r="EG988" i="12" s="1"/>
  <c r="EJ988" i="12" s="1"/>
  <c r="EM988" i="12" s="1"/>
  <c r="EP988" i="12" s="1"/>
  <c r="ES988" i="12" s="1"/>
  <c r="EV988" i="12" s="1"/>
  <c r="EY988" i="12" s="1"/>
  <c r="FB988" i="12" s="1"/>
  <c r="DZ988" i="12"/>
  <c r="EC988" i="12" s="1"/>
  <c r="EF988" i="12" s="1"/>
  <c r="EI988" i="12" s="1"/>
  <c r="EL988" i="12" s="1"/>
  <c r="EO988" i="12" s="1"/>
  <c r="ER988" i="12" s="1"/>
  <c r="EU988" i="12" s="1"/>
  <c r="EX988" i="12" s="1"/>
  <c r="FA988" i="12" s="1"/>
  <c r="FD988" i="12" s="1"/>
  <c r="DY988" i="12"/>
  <c r="EB988" i="12" s="1"/>
  <c r="EE988" i="12" s="1"/>
  <c r="EH988" i="12" s="1"/>
  <c r="EK988" i="12" s="1"/>
  <c r="EN988" i="12" s="1"/>
  <c r="EQ988" i="12" s="1"/>
  <c r="ET988" i="12" s="1"/>
  <c r="EW988" i="12" s="1"/>
  <c r="EZ988" i="12" s="1"/>
  <c r="FC988" i="12" s="1"/>
  <c r="BA988" i="12"/>
  <c r="AV988" i="12"/>
  <c r="AQ988" i="12"/>
  <c r="AK988" i="12"/>
  <c r="AF988" i="12"/>
  <c r="AA988" i="12"/>
  <c r="P988" i="12"/>
  <c r="Q988" i="12" s="1"/>
  <c r="O988" i="12"/>
  <c r="N988" i="12"/>
  <c r="D988" i="12"/>
  <c r="C988" i="12"/>
  <c r="B988" i="12"/>
  <c r="E988" i="12" s="1"/>
  <c r="A988" i="12"/>
  <c r="BF988" i="12" s="1"/>
  <c r="EB987" i="12"/>
  <c r="EE987" i="12" s="1"/>
  <c r="EH987" i="12" s="1"/>
  <c r="EK987" i="12" s="1"/>
  <c r="EN987" i="12" s="1"/>
  <c r="EQ987" i="12" s="1"/>
  <c r="ET987" i="12" s="1"/>
  <c r="EW987" i="12" s="1"/>
  <c r="EZ987" i="12" s="1"/>
  <c r="FC987" i="12" s="1"/>
  <c r="EA987" i="12"/>
  <c r="ED987" i="12" s="1"/>
  <c r="EG987" i="12" s="1"/>
  <c r="EJ987" i="12" s="1"/>
  <c r="EM987" i="12" s="1"/>
  <c r="EP987" i="12" s="1"/>
  <c r="ES987" i="12" s="1"/>
  <c r="EV987" i="12" s="1"/>
  <c r="EY987" i="12" s="1"/>
  <c r="FB987" i="12" s="1"/>
  <c r="DZ987" i="12"/>
  <c r="EC987" i="12" s="1"/>
  <c r="EF987" i="12" s="1"/>
  <c r="EI987" i="12" s="1"/>
  <c r="EL987" i="12" s="1"/>
  <c r="EO987" i="12" s="1"/>
  <c r="ER987" i="12" s="1"/>
  <c r="EU987" i="12" s="1"/>
  <c r="EX987" i="12" s="1"/>
  <c r="FA987" i="12" s="1"/>
  <c r="FD987" i="12" s="1"/>
  <c r="DY987" i="12"/>
  <c r="Q987" i="12"/>
  <c r="P987" i="12"/>
  <c r="F987" i="12" s="1"/>
  <c r="O987" i="12"/>
  <c r="N987" i="12"/>
  <c r="K987" i="12"/>
  <c r="D987" i="12"/>
  <c r="C987" i="12"/>
  <c r="B987" i="12"/>
  <c r="E987" i="12" s="1"/>
  <c r="A987" i="12"/>
  <c r="BC987" i="12" s="1"/>
  <c r="DU986" i="12"/>
  <c r="DV986" i="12" s="1"/>
  <c r="DW986" i="12" s="1"/>
  <c r="DX986" i="12" s="1"/>
  <c r="BC986" i="12"/>
  <c r="AY986" i="12"/>
  <c r="AU986" i="12"/>
  <c r="AM986" i="12"/>
  <c r="AI986" i="12"/>
  <c r="AE986" i="12"/>
  <c r="AA986" i="12"/>
  <c r="Y986" i="12"/>
  <c r="W986" i="12"/>
  <c r="P986" i="12"/>
  <c r="G986" i="12" s="1"/>
  <c r="O986" i="12"/>
  <c r="N986" i="12"/>
  <c r="J986" i="12"/>
  <c r="F986" i="12"/>
  <c r="D986" i="12"/>
  <c r="C986" i="12"/>
  <c r="B986" i="12"/>
  <c r="E986" i="12" s="1"/>
  <c r="A986" i="12"/>
  <c r="BD986" i="12" s="1"/>
  <c r="DQ985" i="12"/>
  <c r="BE985" i="12"/>
  <c r="BD985" i="12"/>
  <c r="BA985" i="12"/>
  <c r="AZ985" i="12"/>
  <c r="AY985" i="12"/>
  <c r="AV985" i="12"/>
  <c r="AU985" i="12"/>
  <c r="AS985" i="12"/>
  <c r="AQ985" i="12"/>
  <c r="AO985" i="12"/>
  <c r="AN985" i="12"/>
  <c r="AK985" i="12"/>
  <c r="AJ985" i="12"/>
  <c r="AI985" i="12"/>
  <c r="AF985" i="12"/>
  <c r="AE985" i="12"/>
  <c r="AC985" i="12"/>
  <c r="AA985" i="12"/>
  <c r="Y985" i="12"/>
  <c r="X985" i="12"/>
  <c r="P985" i="12"/>
  <c r="Q985" i="12" s="1"/>
  <c r="O985" i="12"/>
  <c r="N985" i="12"/>
  <c r="D985" i="12"/>
  <c r="C985" i="12"/>
  <c r="B985" i="12"/>
  <c r="E985" i="12" s="1"/>
  <c r="A985" i="12"/>
  <c r="BF985" i="12" s="1"/>
  <c r="ED984" i="12"/>
  <c r="EG984" i="12" s="1"/>
  <c r="EJ984" i="12" s="1"/>
  <c r="EM984" i="12" s="1"/>
  <c r="EP984" i="12" s="1"/>
  <c r="ES984" i="12" s="1"/>
  <c r="EV984" i="12" s="1"/>
  <c r="EY984" i="12" s="1"/>
  <c r="FB984" i="12" s="1"/>
  <c r="EB984" i="12"/>
  <c r="EE984" i="12" s="1"/>
  <c r="EH984" i="12" s="1"/>
  <c r="EK984" i="12" s="1"/>
  <c r="EN984" i="12" s="1"/>
  <c r="EQ984" i="12" s="1"/>
  <c r="ET984" i="12" s="1"/>
  <c r="EW984" i="12" s="1"/>
  <c r="EZ984" i="12" s="1"/>
  <c r="FC984" i="12" s="1"/>
  <c r="EA984" i="12"/>
  <c r="DZ984" i="12"/>
  <c r="EC984" i="12" s="1"/>
  <c r="EF984" i="12" s="1"/>
  <c r="EI984" i="12" s="1"/>
  <c r="EL984" i="12" s="1"/>
  <c r="EO984" i="12" s="1"/>
  <c r="ER984" i="12" s="1"/>
  <c r="EU984" i="12" s="1"/>
  <c r="EX984" i="12" s="1"/>
  <c r="FA984" i="12" s="1"/>
  <c r="FD984" i="12" s="1"/>
  <c r="DY984" i="12"/>
  <c r="Q984" i="12"/>
  <c r="P984" i="12"/>
  <c r="F984" i="12" s="1"/>
  <c r="O984" i="12"/>
  <c r="N984" i="12"/>
  <c r="K984" i="12"/>
  <c r="G984" i="12"/>
  <c r="D984" i="12"/>
  <c r="C984" i="12"/>
  <c r="B984" i="12"/>
  <c r="A984" i="12"/>
  <c r="BC984" i="12" s="1"/>
  <c r="EA983" i="12"/>
  <c r="ED983" i="12" s="1"/>
  <c r="EG983" i="12" s="1"/>
  <c r="EJ983" i="12" s="1"/>
  <c r="EM983" i="12" s="1"/>
  <c r="EP983" i="12" s="1"/>
  <c r="ES983" i="12" s="1"/>
  <c r="EV983" i="12" s="1"/>
  <c r="EY983" i="12" s="1"/>
  <c r="FB983" i="12" s="1"/>
  <c r="DZ983" i="12"/>
  <c r="EC983" i="12" s="1"/>
  <c r="EF983" i="12" s="1"/>
  <c r="EI983" i="12" s="1"/>
  <c r="EL983" i="12" s="1"/>
  <c r="EO983" i="12" s="1"/>
  <c r="ER983" i="12" s="1"/>
  <c r="EU983" i="12" s="1"/>
  <c r="EX983" i="12" s="1"/>
  <c r="FA983" i="12" s="1"/>
  <c r="FD983" i="12" s="1"/>
  <c r="DY983" i="12"/>
  <c r="EB983" i="12" s="1"/>
  <c r="EE983" i="12" s="1"/>
  <c r="EH983" i="12" s="1"/>
  <c r="EK983" i="12" s="1"/>
  <c r="EN983" i="12" s="1"/>
  <c r="EQ983" i="12" s="1"/>
  <c r="ET983" i="12" s="1"/>
  <c r="EW983" i="12" s="1"/>
  <c r="EZ983" i="12" s="1"/>
  <c r="FC983" i="12" s="1"/>
  <c r="P983" i="12"/>
  <c r="G983" i="12" s="1"/>
  <c r="O983" i="12"/>
  <c r="N983" i="12"/>
  <c r="F983" i="12"/>
  <c r="D983" i="12"/>
  <c r="C983" i="12"/>
  <c r="B983" i="12"/>
  <c r="E983" i="12" s="1"/>
  <c r="A983" i="12"/>
  <c r="BD983" i="12" s="1"/>
  <c r="EA982" i="12"/>
  <c r="ED982" i="12" s="1"/>
  <c r="EG982" i="12" s="1"/>
  <c r="EJ982" i="12" s="1"/>
  <c r="EM982" i="12" s="1"/>
  <c r="EP982" i="12" s="1"/>
  <c r="ES982" i="12" s="1"/>
  <c r="EV982" i="12" s="1"/>
  <c r="EY982" i="12" s="1"/>
  <c r="FB982" i="12" s="1"/>
  <c r="DZ982" i="12"/>
  <c r="EC982" i="12" s="1"/>
  <c r="EF982" i="12" s="1"/>
  <c r="EI982" i="12" s="1"/>
  <c r="EL982" i="12" s="1"/>
  <c r="EO982" i="12" s="1"/>
  <c r="ER982" i="12" s="1"/>
  <c r="EU982" i="12" s="1"/>
  <c r="EX982" i="12" s="1"/>
  <c r="FA982" i="12" s="1"/>
  <c r="FD982" i="12" s="1"/>
  <c r="DY982" i="12"/>
  <c r="EB982" i="12" s="1"/>
  <c r="EE982" i="12" s="1"/>
  <c r="EH982" i="12" s="1"/>
  <c r="EK982" i="12" s="1"/>
  <c r="EN982" i="12" s="1"/>
  <c r="EQ982" i="12" s="1"/>
  <c r="ET982" i="12" s="1"/>
  <c r="EW982" i="12" s="1"/>
  <c r="EZ982" i="12" s="1"/>
  <c r="FC982" i="12" s="1"/>
  <c r="AZ982" i="12"/>
  <c r="AV982" i="12"/>
  <c r="AR982" i="12"/>
  <c r="AJ982" i="12"/>
  <c r="AF982" i="12"/>
  <c r="AB982" i="12"/>
  <c r="P982" i="12"/>
  <c r="F982" i="12" s="1"/>
  <c r="O982" i="12"/>
  <c r="N982" i="12"/>
  <c r="G982" i="12"/>
  <c r="D982" i="12"/>
  <c r="C982" i="12"/>
  <c r="B982" i="12"/>
  <c r="E982" i="12" s="1"/>
  <c r="A982" i="12"/>
  <c r="BE982" i="12" s="1"/>
  <c r="EC981" i="12"/>
  <c r="EF981" i="12" s="1"/>
  <c r="EI981" i="12" s="1"/>
  <c r="EL981" i="12" s="1"/>
  <c r="EO981" i="12" s="1"/>
  <c r="ER981" i="12" s="1"/>
  <c r="EU981" i="12" s="1"/>
  <c r="EX981" i="12" s="1"/>
  <c r="FA981" i="12" s="1"/>
  <c r="FD981" i="12" s="1"/>
  <c r="EA981" i="12"/>
  <c r="ED981" i="12" s="1"/>
  <c r="EG981" i="12" s="1"/>
  <c r="EJ981" i="12" s="1"/>
  <c r="EM981" i="12" s="1"/>
  <c r="EP981" i="12" s="1"/>
  <c r="ES981" i="12" s="1"/>
  <c r="EV981" i="12" s="1"/>
  <c r="EY981" i="12" s="1"/>
  <c r="FB981" i="12" s="1"/>
  <c r="DZ981" i="12"/>
  <c r="DY981" i="12"/>
  <c r="EB981" i="12" s="1"/>
  <c r="EE981" i="12" s="1"/>
  <c r="EH981" i="12" s="1"/>
  <c r="EK981" i="12" s="1"/>
  <c r="EN981" i="12" s="1"/>
  <c r="EQ981" i="12" s="1"/>
  <c r="ET981" i="12" s="1"/>
  <c r="EW981" i="12" s="1"/>
  <c r="EZ981" i="12" s="1"/>
  <c r="FC981" i="12" s="1"/>
  <c r="BE981" i="12"/>
  <c r="BD981" i="12"/>
  <c r="AZ981" i="12"/>
  <c r="AY981" i="12"/>
  <c r="AU981" i="12"/>
  <c r="AS981" i="12"/>
  <c r="AO981" i="12"/>
  <c r="AN981" i="12"/>
  <c r="AJ981" i="12"/>
  <c r="AI981" i="12"/>
  <c r="AE981" i="12"/>
  <c r="AC981" i="12"/>
  <c r="Y981" i="12"/>
  <c r="X981" i="12"/>
  <c r="P981" i="12"/>
  <c r="Q981" i="12" s="1"/>
  <c r="O981" i="12"/>
  <c r="N981" i="12"/>
  <c r="D981" i="12"/>
  <c r="C981" i="12"/>
  <c r="B981" i="12"/>
  <c r="E981" i="12" s="1"/>
  <c r="A981" i="12"/>
  <c r="BF981" i="12" s="1"/>
  <c r="EA980" i="12"/>
  <c r="ED980" i="12" s="1"/>
  <c r="EG980" i="12" s="1"/>
  <c r="EJ980" i="12" s="1"/>
  <c r="EM980" i="12" s="1"/>
  <c r="EP980" i="12" s="1"/>
  <c r="ES980" i="12" s="1"/>
  <c r="EV980" i="12" s="1"/>
  <c r="EY980" i="12" s="1"/>
  <c r="FB980" i="12" s="1"/>
  <c r="DZ980" i="12"/>
  <c r="EC980" i="12" s="1"/>
  <c r="EF980" i="12" s="1"/>
  <c r="EI980" i="12" s="1"/>
  <c r="EL980" i="12" s="1"/>
  <c r="EO980" i="12" s="1"/>
  <c r="ER980" i="12" s="1"/>
  <c r="EU980" i="12" s="1"/>
  <c r="EX980" i="12" s="1"/>
  <c r="FA980" i="12" s="1"/>
  <c r="FD980" i="12" s="1"/>
  <c r="DY980" i="12"/>
  <c r="EB980" i="12" s="1"/>
  <c r="EE980" i="12" s="1"/>
  <c r="EH980" i="12" s="1"/>
  <c r="EK980" i="12" s="1"/>
  <c r="EN980" i="12" s="1"/>
  <c r="EQ980" i="12" s="1"/>
  <c r="ET980" i="12" s="1"/>
  <c r="EW980" i="12" s="1"/>
  <c r="EZ980" i="12" s="1"/>
  <c r="FC980" i="12" s="1"/>
  <c r="P980" i="12"/>
  <c r="F980" i="12" s="1"/>
  <c r="O980" i="12"/>
  <c r="N980" i="12"/>
  <c r="E980" i="12"/>
  <c r="D980" i="12"/>
  <c r="C980" i="12"/>
  <c r="B980" i="12"/>
  <c r="A980" i="12"/>
  <c r="BC980" i="12" s="1"/>
  <c r="EC979" i="12"/>
  <c r="EF979" i="12" s="1"/>
  <c r="EI979" i="12" s="1"/>
  <c r="EL979" i="12" s="1"/>
  <c r="EO979" i="12" s="1"/>
  <c r="ER979" i="12" s="1"/>
  <c r="EU979" i="12" s="1"/>
  <c r="EX979" i="12" s="1"/>
  <c r="FA979" i="12" s="1"/>
  <c r="FD979" i="12" s="1"/>
  <c r="EA979" i="12"/>
  <c r="ED979" i="12" s="1"/>
  <c r="EG979" i="12" s="1"/>
  <c r="EJ979" i="12" s="1"/>
  <c r="EM979" i="12" s="1"/>
  <c r="EP979" i="12" s="1"/>
  <c r="ES979" i="12" s="1"/>
  <c r="EV979" i="12" s="1"/>
  <c r="EY979" i="12" s="1"/>
  <c r="FB979" i="12" s="1"/>
  <c r="DZ979" i="12"/>
  <c r="DY979" i="12"/>
  <c r="EB979" i="12" s="1"/>
  <c r="EE979" i="12" s="1"/>
  <c r="EH979" i="12" s="1"/>
  <c r="EK979" i="12" s="1"/>
  <c r="EN979" i="12" s="1"/>
  <c r="EQ979" i="12" s="1"/>
  <c r="ET979" i="12" s="1"/>
  <c r="EW979" i="12" s="1"/>
  <c r="EZ979" i="12" s="1"/>
  <c r="FC979" i="12" s="1"/>
  <c r="BC979" i="12"/>
  <c r="AY979" i="12"/>
  <c r="AQ979" i="12"/>
  <c r="AM979" i="12"/>
  <c r="AI979" i="12"/>
  <c r="AA979" i="12"/>
  <c r="W979" i="12"/>
  <c r="Q979" i="12"/>
  <c r="P979" i="12"/>
  <c r="G979" i="12" s="1"/>
  <c r="O979" i="12"/>
  <c r="N979" i="12"/>
  <c r="K979" i="12"/>
  <c r="F979" i="12"/>
  <c r="D979" i="12"/>
  <c r="C979" i="12"/>
  <c r="B979" i="12"/>
  <c r="E979" i="12" s="1"/>
  <c r="A979" i="12"/>
  <c r="BD979" i="12" s="1"/>
  <c r="EA978" i="12"/>
  <c r="ED978" i="12" s="1"/>
  <c r="EG978" i="12" s="1"/>
  <c r="EJ978" i="12" s="1"/>
  <c r="EM978" i="12" s="1"/>
  <c r="EP978" i="12" s="1"/>
  <c r="ES978" i="12" s="1"/>
  <c r="EV978" i="12" s="1"/>
  <c r="EY978" i="12" s="1"/>
  <c r="FB978" i="12" s="1"/>
  <c r="DZ978" i="12"/>
  <c r="EC978" i="12" s="1"/>
  <c r="EF978" i="12" s="1"/>
  <c r="EI978" i="12" s="1"/>
  <c r="EL978" i="12" s="1"/>
  <c r="EO978" i="12" s="1"/>
  <c r="ER978" i="12" s="1"/>
  <c r="EU978" i="12" s="1"/>
  <c r="EX978" i="12" s="1"/>
  <c r="FA978" i="12" s="1"/>
  <c r="FD978" i="12" s="1"/>
  <c r="DY978" i="12"/>
  <c r="EB978" i="12" s="1"/>
  <c r="EE978" i="12" s="1"/>
  <c r="EH978" i="12" s="1"/>
  <c r="EK978" i="12" s="1"/>
  <c r="EN978" i="12" s="1"/>
  <c r="EQ978" i="12" s="1"/>
  <c r="ET978" i="12" s="1"/>
  <c r="EW978" i="12" s="1"/>
  <c r="EZ978" i="12" s="1"/>
  <c r="FC978" i="12" s="1"/>
  <c r="BC978" i="12"/>
  <c r="AU978" i="12"/>
  <c r="AM978" i="12"/>
  <c r="AE978" i="12"/>
  <c r="W978" i="12"/>
  <c r="Q978" i="12"/>
  <c r="P978" i="12"/>
  <c r="O978" i="12"/>
  <c r="N978" i="12"/>
  <c r="K978" i="12"/>
  <c r="G978" i="12"/>
  <c r="F978" i="12"/>
  <c r="D978" i="12"/>
  <c r="C978" i="12"/>
  <c r="B978" i="12"/>
  <c r="E978" i="12" s="1"/>
  <c r="A978" i="12"/>
  <c r="BE978" i="12" s="1"/>
  <c r="EA977" i="12"/>
  <c r="ED977" i="12" s="1"/>
  <c r="EG977" i="12" s="1"/>
  <c r="EJ977" i="12" s="1"/>
  <c r="EM977" i="12" s="1"/>
  <c r="EP977" i="12" s="1"/>
  <c r="ES977" i="12" s="1"/>
  <c r="EV977" i="12" s="1"/>
  <c r="EY977" i="12" s="1"/>
  <c r="FB977" i="12" s="1"/>
  <c r="DZ977" i="12"/>
  <c r="EC977" i="12" s="1"/>
  <c r="EF977" i="12" s="1"/>
  <c r="EI977" i="12" s="1"/>
  <c r="EL977" i="12" s="1"/>
  <c r="EO977" i="12" s="1"/>
  <c r="ER977" i="12" s="1"/>
  <c r="EU977" i="12" s="1"/>
  <c r="EX977" i="12" s="1"/>
  <c r="FA977" i="12" s="1"/>
  <c r="FD977" i="12" s="1"/>
  <c r="DY977" i="12"/>
  <c r="EB977" i="12" s="1"/>
  <c r="EE977" i="12" s="1"/>
  <c r="EH977" i="12" s="1"/>
  <c r="EK977" i="12" s="1"/>
  <c r="EN977" i="12" s="1"/>
  <c r="EQ977" i="12" s="1"/>
  <c r="ET977" i="12" s="1"/>
  <c r="EW977" i="12" s="1"/>
  <c r="EZ977" i="12" s="1"/>
  <c r="FC977" i="12" s="1"/>
  <c r="BE977" i="12"/>
  <c r="BD977" i="12"/>
  <c r="AZ977" i="12"/>
  <c r="AY977" i="12"/>
  <c r="AU977" i="12"/>
  <c r="AS977" i="12"/>
  <c r="AO977" i="12"/>
  <c r="AN977" i="12"/>
  <c r="AJ977" i="12"/>
  <c r="AI977" i="12"/>
  <c r="AE977" i="12"/>
  <c r="AC977" i="12"/>
  <c r="Y977" i="12"/>
  <c r="X977" i="12"/>
  <c r="P977" i="12"/>
  <c r="Q977" i="12" s="1"/>
  <c r="O977" i="12"/>
  <c r="N977" i="12"/>
  <c r="D977" i="12"/>
  <c r="C977" i="12"/>
  <c r="B977" i="12"/>
  <c r="E977" i="12" s="1"/>
  <c r="A977" i="12"/>
  <c r="BF977" i="12" s="1"/>
  <c r="EA976" i="12"/>
  <c r="ED976" i="12" s="1"/>
  <c r="EG976" i="12" s="1"/>
  <c r="EJ976" i="12" s="1"/>
  <c r="EM976" i="12" s="1"/>
  <c r="EP976" i="12" s="1"/>
  <c r="ES976" i="12" s="1"/>
  <c r="EV976" i="12" s="1"/>
  <c r="EY976" i="12" s="1"/>
  <c r="FB976" i="12" s="1"/>
  <c r="DZ976" i="12"/>
  <c r="EC976" i="12" s="1"/>
  <c r="EF976" i="12" s="1"/>
  <c r="EI976" i="12" s="1"/>
  <c r="EL976" i="12" s="1"/>
  <c r="EO976" i="12" s="1"/>
  <c r="ER976" i="12" s="1"/>
  <c r="EU976" i="12" s="1"/>
  <c r="EX976" i="12" s="1"/>
  <c r="FA976" i="12" s="1"/>
  <c r="FD976" i="12" s="1"/>
  <c r="DY976" i="12"/>
  <c r="EB976" i="12" s="1"/>
  <c r="EE976" i="12" s="1"/>
  <c r="EH976" i="12" s="1"/>
  <c r="EK976" i="12" s="1"/>
  <c r="EN976" i="12" s="1"/>
  <c r="EQ976" i="12" s="1"/>
  <c r="ET976" i="12" s="1"/>
  <c r="EW976" i="12" s="1"/>
  <c r="EZ976" i="12" s="1"/>
  <c r="FC976" i="12" s="1"/>
  <c r="P976" i="12"/>
  <c r="F976" i="12" s="1"/>
  <c r="O976" i="12"/>
  <c r="N976" i="12"/>
  <c r="E976" i="12"/>
  <c r="D976" i="12"/>
  <c r="C976" i="12"/>
  <c r="B976" i="12"/>
  <c r="A976" i="12"/>
  <c r="BC976" i="12" s="1"/>
  <c r="EC975" i="12"/>
  <c r="EF975" i="12" s="1"/>
  <c r="EI975" i="12" s="1"/>
  <c r="EL975" i="12" s="1"/>
  <c r="EO975" i="12" s="1"/>
  <c r="ER975" i="12" s="1"/>
  <c r="EU975" i="12" s="1"/>
  <c r="EX975" i="12" s="1"/>
  <c r="FA975" i="12" s="1"/>
  <c r="FD975" i="12" s="1"/>
  <c r="EA975" i="12"/>
  <c r="ED975" i="12" s="1"/>
  <c r="EG975" i="12" s="1"/>
  <c r="EJ975" i="12" s="1"/>
  <c r="EM975" i="12" s="1"/>
  <c r="EP975" i="12" s="1"/>
  <c r="ES975" i="12" s="1"/>
  <c r="EV975" i="12" s="1"/>
  <c r="EY975" i="12" s="1"/>
  <c r="FB975" i="12" s="1"/>
  <c r="DZ975" i="12"/>
  <c r="DY975" i="12"/>
  <c r="EB975" i="12" s="1"/>
  <c r="EE975" i="12" s="1"/>
  <c r="EH975" i="12" s="1"/>
  <c r="EK975" i="12" s="1"/>
  <c r="EN975" i="12" s="1"/>
  <c r="EQ975" i="12" s="1"/>
  <c r="ET975" i="12" s="1"/>
  <c r="EW975" i="12" s="1"/>
  <c r="EZ975" i="12" s="1"/>
  <c r="FC975" i="12" s="1"/>
  <c r="BC975" i="12"/>
  <c r="AY975" i="12"/>
  <c r="AQ975" i="12"/>
  <c r="AM975" i="12"/>
  <c r="AI975" i="12"/>
  <c r="AA975" i="12"/>
  <c r="W975" i="12"/>
  <c r="Q975" i="12"/>
  <c r="P975" i="12"/>
  <c r="G975" i="12" s="1"/>
  <c r="O975" i="12"/>
  <c r="N975" i="12"/>
  <c r="K975" i="12"/>
  <c r="F975" i="12"/>
  <c r="D975" i="12"/>
  <c r="C975" i="12"/>
  <c r="B975" i="12"/>
  <c r="E975" i="12" s="1"/>
  <c r="A975" i="12"/>
  <c r="BD975" i="12" s="1"/>
  <c r="EA974" i="12"/>
  <c r="ED974" i="12" s="1"/>
  <c r="EG974" i="12" s="1"/>
  <c r="EJ974" i="12" s="1"/>
  <c r="EM974" i="12" s="1"/>
  <c r="EP974" i="12" s="1"/>
  <c r="ES974" i="12" s="1"/>
  <c r="EV974" i="12" s="1"/>
  <c r="EY974" i="12" s="1"/>
  <c r="FB974" i="12" s="1"/>
  <c r="DZ974" i="12"/>
  <c r="EC974" i="12" s="1"/>
  <c r="EF974" i="12" s="1"/>
  <c r="EI974" i="12" s="1"/>
  <c r="EL974" i="12" s="1"/>
  <c r="EO974" i="12" s="1"/>
  <c r="ER974" i="12" s="1"/>
  <c r="EU974" i="12" s="1"/>
  <c r="EX974" i="12" s="1"/>
  <c r="FA974" i="12" s="1"/>
  <c r="FD974" i="12" s="1"/>
  <c r="DY974" i="12"/>
  <c r="EB974" i="12" s="1"/>
  <c r="EE974" i="12" s="1"/>
  <c r="EH974" i="12" s="1"/>
  <c r="EK974" i="12" s="1"/>
  <c r="EN974" i="12" s="1"/>
  <c r="EQ974" i="12" s="1"/>
  <c r="ET974" i="12" s="1"/>
  <c r="EW974" i="12" s="1"/>
  <c r="EZ974" i="12" s="1"/>
  <c r="FC974" i="12" s="1"/>
  <c r="BC974" i="12"/>
  <c r="AU974" i="12"/>
  <c r="AM974" i="12"/>
  <c r="AE974" i="12"/>
  <c r="W974" i="12"/>
  <c r="Q974" i="12"/>
  <c r="P974" i="12"/>
  <c r="O974" i="12"/>
  <c r="N974" i="12"/>
  <c r="K974" i="12"/>
  <c r="G974" i="12"/>
  <c r="F974" i="12"/>
  <c r="D974" i="12"/>
  <c r="C974" i="12"/>
  <c r="B974" i="12"/>
  <c r="E974" i="12" s="1"/>
  <c r="A974" i="12"/>
  <c r="BE974" i="12" s="1"/>
  <c r="EA973" i="12"/>
  <c r="ED973" i="12" s="1"/>
  <c r="EG973" i="12" s="1"/>
  <c r="EJ973" i="12" s="1"/>
  <c r="EM973" i="12" s="1"/>
  <c r="EP973" i="12" s="1"/>
  <c r="ES973" i="12" s="1"/>
  <c r="EV973" i="12" s="1"/>
  <c r="EY973" i="12" s="1"/>
  <c r="FB973" i="12" s="1"/>
  <c r="DZ973" i="12"/>
  <c r="EC973" i="12" s="1"/>
  <c r="EF973" i="12" s="1"/>
  <c r="EI973" i="12" s="1"/>
  <c r="EL973" i="12" s="1"/>
  <c r="EO973" i="12" s="1"/>
  <c r="ER973" i="12" s="1"/>
  <c r="EU973" i="12" s="1"/>
  <c r="EX973" i="12" s="1"/>
  <c r="FA973" i="12" s="1"/>
  <c r="FD973" i="12" s="1"/>
  <c r="DY973" i="12"/>
  <c r="EB973" i="12" s="1"/>
  <c r="EE973" i="12" s="1"/>
  <c r="EH973" i="12" s="1"/>
  <c r="EK973" i="12" s="1"/>
  <c r="EN973" i="12" s="1"/>
  <c r="EQ973" i="12" s="1"/>
  <c r="ET973" i="12" s="1"/>
  <c r="EW973" i="12" s="1"/>
  <c r="EZ973" i="12" s="1"/>
  <c r="FC973" i="12" s="1"/>
  <c r="BE973" i="12"/>
  <c r="BD973" i="12"/>
  <c r="AZ973" i="12"/>
  <c r="AY973" i="12"/>
  <c r="AU973" i="12"/>
  <c r="AS973" i="12"/>
  <c r="AO973" i="12"/>
  <c r="AN973" i="12"/>
  <c r="AJ973" i="12"/>
  <c r="AI973" i="12"/>
  <c r="AE973" i="12"/>
  <c r="AC973" i="12"/>
  <c r="Y973" i="12"/>
  <c r="X973" i="12"/>
  <c r="P973" i="12"/>
  <c r="Q973" i="12" s="1"/>
  <c r="O973" i="12"/>
  <c r="N973" i="12"/>
  <c r="D973" i="12"/>
  <c r="C973" i="12"/>
  <c r="B973" i="12"/>
  <c r="E973" i="12" s="1"/>
  <c r="A973" i="12"/>
  <c r="BF973" i="12" s="1"/>
  <c r="EA972" i="12"/>
  <c r="ED972" i="12" s="1"/>
  <c r="EG972" i="12" s="1"/>
  <c r="EJ972" i="12" s="1"/>
  <c r="EM972" i="12" s="1"/>
  <c r="EP972" i="12" s="1"/>
  <c r="ES972" i="12" s="1"/>
  <c r="EV972" i="12" s="1"/>
  <c r="EY972" i="12" s="1"/>
  <c r="FB972" i="12" s="1"/>
  <c r="DZ972" i="12"/>
  <c r="EC972" i="12" s="1"/>
  <c r="EF972" i="12" s="1"/>
  <c r="EI972" i="12" s="1"/>
  <c r="EL972" i="12" s="1"/>
  <c r="EO972" i="12" s="1"/>
  <c r="ER972" i="12" s="1"/>
  <c r="EU972" i="12" s="1"/>
  <c r="EX972" i="12" s="1"/>
  <c r="FA972" i="12" s="1"/>
  <c r="FD972" i="12" s="1"/>
  <c r="DY972" i="12"/>
  <c r="EB972" i="12" s="1"/>
  <c r="EE972" i="12" s="1"/>
  <c r="EH972" i="12" s="1"/>
  <c r="EK972" i="12" s="1"/>
  <c r="EN972" i="12" s="1"/>
  <c r="EQ972" i="12" s="1"/>
  <c r="ET972" i="12" s="1"/>
  <c r="EW972" i="12" s="1"/>
  <c r="EZ972" i="12" s="1"/>
  <c r="FC972" i="12" s="1"/>
  <c r="P972" i="12"/>
  <c r="F972" i="12" s="1"/>
  <c r="O972" i="12"/>
  <c r="N972" i="12"/>
  <c r="D972" i="12"/>
  <c r="C972" i="12"/>
  <c r="B972" i="12"/>
  <c r="A972" i="12"/>
  <c r="BC972" i="12" s="1"/>
  <c r="EC971" i="12"/>
  <c r="EF971" i="12" s="1"/>
  <c r="EI971" i="12" s="1"/>
  <c r="EL971" i="12" s="1"/>
  <c r="EO971" i="12" s="1"/>
  <c r="ER971" i="12" s="1"/>
  <c r="EU971" i="12" s="1"/>
  <c r="EX971" i="12" s="1"/>
  <c r="FA971" i="12" s="1"/>
  <c r="FD971" i="12" s="1"/>
  <c r="EA971" i="12"/>
  <c r="ED971" i="12" s="1"/>
  <c r="EG971" i="12" s="1"/>
  <c r="EJ971" i="12" s="1"/>
  <c r="EM971" i="12" s="1"/>
  <c r="EP971" i="12" s="1"/>
  <c r="ES971" i="12" s="1"/>
  <c r="EV971" i="12" s="1"/>
  <c r="EY971" i="12" s="1"/>
  <c r="FB971" i="12" s="1"/>
  <c r="DZ971" i="12"/>
  <c r="DY971" i="12"/>
  <c r="EB971" i="12" s="1"/>
  <c r="EE971" i="12" s="1"/>
  <c r="EH971" i="12" s="1"/>
  <c r="EK971" i="12" s="1"/>
  <c r="EN971" i="12" s="1"/>
  <c r="EQ971" i="12" s="1"/>
  <c r="ET971" i="12" s="1"/>
  <c r="EW971" i="12" s="1"/>
  <c r="EZ971" i="12" s="1"/>
  <c r="FC971" i="12" s="1"/>
  <c r="BC971" i="12"/>
  <c r="AY971" i="12"/>
  <c r="AM971" i="12"/>
  <c r="AI971" i="12"/>
  <c r="W971" i="12"/>
  <c r="Q971" i="12"/>
  <c r="P971" i="12"/>
  <c r="G971" i="12" s="1"/>
  <c r="O971" i="12"/>
  <c r="N971" i="12"/>
  <c r="K971" i="12"/>
  <c r="F971" i="12"/>
  <c r="D971" i="12"/>
  <c r="C971" i="12"/>
  <c r="B971" i="12"/>
  <c r="E971" i="12" s="1"/>
  <c r="A971" i="12"/>
  <c r="BD971" i="12" s="1"/>
  <c r="EA970" i="12"/>
  <c r="ED970" i="12" s="1"/>
  <c r="EG970" i="12" s="1"/>
  <c r="EJ970" i="12" s="1"/>
  <c r="EM970" i="12" s="1"/>
  <c r="EP970" i="12" s="1"/>
  <c r="ES970" i="12" s="1"/>
  <c r="EV970" i="12" s="1"/>
  <c r="EY970" i="12" s="1"/>
  <c r="FB970" i="12" s="1"/>
  <c r="DZ970" i="12"/>
  <c r="EC970" i="12" s="1"/>
  <c r="EF970" i="12" s="1"/>
  <c r="EI970" i="12" s="1"/>
  <c r="EL970" i="12" s="1"/>
  <c r="EO970" i="12" s="1"/>
  <c r="ER970" i="12" s="1"/>
  <c r="EU970" i="12" s="1"/>
  <c r="EX970" i="12" s="1"/>
  <c r="FA970" i="12" s="1"/>
  <c r="FD970" i="12" s="1"/>
  <c r="DY970" i="12"/>
  <c r="EB970" i="12" s="1"/>
  <c r="EE970" i="12" s="1"/>
  <c r="EH970" i="12" s="1"/>
  <c r="EK970" i="12" s="1"/>
  <c r="EN970" i="12" s="1"/>
  <c r="EQ970" i="12" s="1"/>
  <c r="ET970" i="12" s="1"/>
  <c r="EW970" i="12" s="1"/>
  <c r="EZ970" i="12" s="1"/>
  <c r="FC970" i="12" s="1"/>
  <c r="BC970" i="12"/>
  <c r="AZ970" i="12"/>
  <c r="AY970" i="12"/>
  <c r="AU970" i="12"/>
  <c r="AR970" i="12"/>
  <c r="AQ970" i="12"/>
  <c r="AM970" i="12"/>
  <c r="AJ970" i="12"/>
  <c r="AI970" i="12"/>
  <c r="AE970" i="12"/>
  <c r="AB970" i="12"/>
  <c r="AA970" i="12"/>
  <c r="W970" i="12"/>
  <c r="Q970" i="12"/>
  <c r="P970" i="12"/>
  <c r="F970" i="12" s="1"/>
  <c r="O970" i="12"/>
  <c r="N970" i="12"/>
  <c r="K970" i="12"/>
  <c r="G970" i="12"/>
  <c r="D970" i="12"/>
  <c r="C970" i="12"/>
  <c r="B970" i="12"/>
  <c r="A970" i="12"/>
  <c r="BE970" i="12" s="1"/>
  <c r="EA969" i="12"/>
  <c r="ED969" i="12" s="1"/>
  <c r="EG969" i="12" s="1"/>
  <c r="EJ969" i="12" s="1"/>
  <c r="EM969" i="12" s="1"/>
  <c r="EP969" i="12" s="1"/>
  <c r="ES969" i="12" s="1"/>
  <c r="EV969" i="12" s="1"/>
  <c r="EY969" i="12" s="1"/>
  <c r="FB969" i="12" s="1"/>
  <c r="DZ969" i="12"/>
  <c r="EC969" i="12" s="1"/>
  <c r="EF969" i="12" s="1"/>
  <c r="EI969" i="12" s="1"/>
  <c r="EL969" i="12" s="1"/>
  <c r="EO969" i="12" s="1"/>
  <c r="ER969" i="12" s="1"/>
  <c r="EU969" i="12" s="1"/>
  <c r="EX969" i="12" s="1"/>
  <c r="FA969" i="12" s="1"/>
  <c r="FD969" i="12" s="1"/>
  <c r="DY969" i="12"/>
  <c r="EB969" i="12" s="1"/>
  <c r="EE969" i="12" s="1"/>
  <c r="EH969" i="12" s="1"/>
  <c r="EK969" i="12" s="1"/>
  <c r="EN969" i="12" s="1"/>
  <c r="EQ969" i="12" s="1"/>
  <c r="ET969" i="12" s="1"/>
  <c r="EW969" i="12" s="1"/>
  <c r="EZ969" i="12" s="1"/>
  <c r="FC969" i="12" s="1"/>
  <c r="P969" i="12"/>
  <c r="Q969" i="12" s="1"/>
  <c r="O969" i="12"/>
  <c r="N969" i="12"/>
  <c r="D969" i="12"/>
  <c r="C969" i="12"/>
  <c r="B969" i="12"/>
  <c r="E969" i="12" s="1"/>
  <c r="A969" i="12"/>
  <c r="BF969" i="12" s="1"/>
  <c r="EA968" i="12"/>
  <c r="ED968" i="12" s="1"/>
  <c r="EG968" i="12" s="1"/>
  <c r="EJ968" i="12" s="1"/>
  <c r="EM968" i="12" s="1"/>
  <c r="EP968" i="12" s="1"/>
  <c r="ES968" i="12" s="1"/>
  <c r="EV968" i="12" s="1"/>
  <c r="EY968" i="12" s="1"/>
  <c r="FB968" i="12" s="1"/>
  <c r="DZ968" i="12"/>
  <c r="EC968" i="12" s="1"/>
  <c r="EF968" i="12" s="1"/>
  <c r="EI968" i="12" s="1"/>
  <c r="EL968" i="12" s="1"/>
  <c r="EO968" i="12" s="1"/>
  <c r="ER968" i="12" s="1"/>
  <c r="EU968" i="12" s="1"/>
  <c r="EX968" i="12" s="1"/>
  <c r="FA968" i="12" s="1"/>
  <c r="FD968" i="12" s="1"/>
  <c r="DY968" i="12"/>
  <c r="EB968" i="12" s="1"/>
  <c r="EE968" i="12" s="1"/>
  <c r="EH968" i="12" s="1"/>
  <c r="EK968" i="12" s="1"/>
  <c r="EN968" i="12" s="1"/>
  <c r="EQ968" i="12" s="1"/>
  <c r="ET968" i="12" s="1"/>
  <c r="EW968" i="12" s="1"/>
  <c r="EZ968" i="12" s="1"/>
  <c r="FC968" i="12" s="1"/>
  <c r="Q968" i="12"/>
  <c r="P968" i="12"/>
  <c r="F968" i="12" s="1"/>
  <c r="O968" i="12"/>
  <c r="N968" i="12"/>
  <c r="K968" i="12"/>
  <c r="D968" i="12"/>
  <c r="C968" i="12"/>
  <c r="B968" i="12"/>
  <c r="E968" i="12" s="1"/>
  <c r="A968" i="12"/>
  <c r="BC968" i="12" s="1"/>
  <c r="EC967" i="12"/>
  <c r="EF967" i="12" s="1"/>
  <c r="EI967" i="12" s="1"/>
  <c r="EL967" i="12" s="1"/>
  <c r="EO967" i="12" s="1"/>
  <c r="ER967" i="12" s="1"/>
  <c r="EU967" i="12" s="1"/>
  <c r="EX967" i="12" s="1"/>
  <c r="FA967" i="12" s="1"/>
  <c r="FD967" i="12" s="1"/>
  <c r="EA967" i="12"/>
  <c r="ED967" i="12" s="1"/>
  <c r="EG967" i="12" s="1"/>
  <c r="EJ967" i="12" s="1"/>
  <c r="EM967" i="12" s="1"/>
  <c r="EP967" i="12" s="1"/>
  <c r="ES967" i="12" s="1"/>
  <c r="EV967" i="12" s="1"/>
  <c r="EY967" i="12" s="1"/>
  <c r="FB967" i="12" s="1"/>
  <c r="DZ967" i="12"/>
  <c r="DY967" i="12"/>
  <c r="EB967" i="12" s="1"/>
  <c r="EE967" i="12" s="1"/>
  <c r="EH967" i="12" s="1"/>
  <c r="EK967" i="12" s="1"/>
  <c r="EN967" i="12" s="1"/>
  <c r="EQ967" i="12" s="1"/>
  <c r="ET967" i="12" s="1"/>
  <c r="EW967" i="12" s="1"/>
  <c r="EZ967" i="12" s="1"/>
  <c r="FC967" i="12" s="1"/>
  <c r="BC967" i="12"/>
  <c r="AY967" i="12"/>
  <c r="AM967" i="12"/>
  <c r="AI967" i="12"/>
  <c r="W967" i="12"/>
  <c r="Q967" i="12"/>
  <c r="P967" i="12"/>
  <c r="G967" i="12" s="1"/>
  <c r="O967" i="12"/>
  <c r="N967" i="12"/>
  <c r="K967" i="12"/>
  <c r="F967" i="12"/>
  <c r="D967" i="12"/>
  <c r="C967" i="12"/>
  <c r="B967" i="12"/>
  <c r="E967" i="12" s="1"/>
  <c r="A967" i="12"/>
  <c r="BD967" i="12" s="1"/>
  <c r="EA966" i="12"/>
  <c r="ED966" i="12" s="1"/>
  <c r="EG966" i="12" s="1"/>
  <c r="EJ966" i="12" s="1"/>
  <c r="EM966" i="12" s="1"/>
  <c r="EP966" i="12" s="1"/>
  <c r="ES966" i="12" s="1"/>
  <c r="EV966" i="12" s="1"/>
  <c r="EY966" i="12" s="1"/>
  <c r="FB966" i="12" s="1"/>
  <c r="DZ966" i="12"/>
  <c r="EC966" i="12" s="1"/>
  <c r="EF966" i="12" s="1"/>
  <c r="EI966" i="12" s="1"/>
  <c r="EL966" i="12" s="1"/>
  <c r="EO966" i="12" s="1"/>
  <c r="ER966" i="12" s="1"/>
  <c r="EU966" i="12" s="1"/>
  <c r="EX966" i="12" s="1"/>
  <c r="FA966" i="12" s="1"/>
  <c r="FD966" i="12" s="1"/>
  <c r="DY966" i="12"/>
  <c r="EB966" i="12" s="1"/>
  <c r="EE966" i="12" s="1"/>
  <c r="EH966" i="12" s="1"/>
  <c r="EK966" i="12" s="1"/>
  <c r="EN966" i="12" s="1"/>
  <c r="EQ966" i="12" s="1"/>
  <c r="ET966" i="12" s="1"/>
  <c r="EW966" i="12" s="1"/>
  <c r="EZ966" i="12" s="1"/>
  <c r="FC966" i="12" s="1"/>
  <c r="DQ966" i="12"/>
  <c r="G989" i="12" l="1"/>
  <c r="W988" i="12"/>
  <c r="K989" i="12"/>
  <c r="AA967" i="12"/>
  <c r="AQ967" i="12"/>
  <c r="Y969" i="12"/>
  <c r="AE969" i="12"/>
  <c r="AJ969" i="12"/>
  <c r="AO969" i="12"/>
  <c r="AU969" i="12"/>
  <c r="AZ969" i="12"/>
  <c r="BE969" i="12"/>
  <c r="X970" i="12"/>
  <c r="AF970" i="12"/>
  <c r="AN970" i="12"/>
  <c r="AV970" i="12"/>
  <c r="BD970" i="12"/>
  <c r="AA971" i="12"/>
  <c r="AQ971" i="12"/>
  <c r="K972" i="12"/>
  <c r="Q972" i="12"/>
  <c r="AA973" i="12"/>
  <c r="AF973" i="12"/>
  <c r="AK973" i="12"/>
  <c r="AQ973" i="12"/>
  <c r="AV973" i="12"/>
  <c r="BA973" i="12"/>
  <c r="AA974" i="12"/>
  <c r="AI974" i="12"/>
  <c r="AQ974" i="12"/>
  <c r="AY974" i="12"/>
  <c r="AE975" i="12"/>
  <c r="AU975" i="12"/>
  <c r="K976" i="12"/>
  <c r="Q976" i="12"/>
  <c r="AA977" i="12"/>
  <c r="AF977" i="12"/>
  <c r="AK977" i="12"/>
  <c r="AQ977" i="12"/>
  <c r="AV977" i="12"/>
  <c r="BA977" i="12"/>
  <c r="AA978" i="12"/>
  <c r="AI978" i="12"/>
  <c r="AQ978" i="12"/>
  <c r="AY978" i="12"/>
  <c r="AE979" i="12"/>
  <c r="AU979" i="12"/>
  <c r="K980" i="12"/>
  <c r="Q980" i="12"/>
  <c r="AA981" i="12"/>
  <c r="AF981" i="12"/>
  <c r="AK981" i="12"/>
  <c r="AQ981" i="12"/>
  <c r="AV981" i="12"/>
  <c r="BA981" i="12"/>
  <c r="X982" i="12"/>
  <c r="AN982" i="12"/>
  <c r="BD982" i="12"/>
  <c r="Y983" i="12"/>
  <c r="AG983" i="12"/>
  <c r="AO983" i="12"/>
  <c r="AW983" i="12"/>
  <c r="BE983" i="12"/>
  <c r="J985" i="12"/>
  <c r="W985" i="12"/>
  <c r="AB985" i="12"/>
  <c r="AG985" i="12"/>
  <c r="AM985" i="12"/>
  <c r="AR985" i="12"/>
  <c r="AW985" i="12"/>
  <c r="BC985" i="12"/>
  <c r="AC986" i="12"/>
  <c r="AQ986" i="12"/>
  <c r="DY986" i="12"/>
  <c r="DZ986" i="12" s="1"/>
  <c r="EA986" i="12" s="1"/>
  <c r="EB986" i="12" s="1"/>
  <c r="EC986" i="12" s="1"/>
  <c r="ED986" i="12" s="1"/>
  <c r="EE986" i="12" s="1"/>
  <c r="EF986" i="12" s="1"/>
  <c r="EG986" i="12" s="1"/>
  <c r="EH986" i="12" s="1"/>
  <c r="EI986" i="12" s="1"/>
  <c r="EJ986" i="12" s="1"/>
  <c r="EK986" i="12" s="1"/>
  <c r="EL986" i="12" s="1"/>
  <c r="EM986" i="12" s="1"/>
  <c r="EN986" i="12" s="1"/>
  <c r="EO986" i="12" s="1"/>
  <c r="EP986" i="12" s="1"/>
  <c r="EQ986" i="12" s="1"/>
  <c r="ER986" i="12" s="1"/>
  <c r="ES986" i="12" s="1"/>
  <c r="ET986" i="12" s="1"/>
  <c r="EU986" i="12" s="1"/>
  <c r="EV986" i="12" s="1"/>
  <c r="EW986" i="12" s="1"/>
  <c r="EX986" i="12" s="1"/>
  <c r="EY986" i="12" s="1"/>
  <c r="EZ986" i="12" s="1"/>
  <c r="FA986" i="12" s="1"/>
  <c r="FB986" i="12" s="1"/>
  <c r="FC986" i="12" s="1"/>
  <c r="FD986" i="12" s="1"/>
  <c r="X988" i="12"/>
  <c r="AC988" i="12"/>
  <c r="AI988" i="12"/>
  <c r="AN988" i="12"/>
  <c r="AS988" i="12"/>
  <c r="AY988" i="12"/>
  <c r="BD988" i="12"/>
  <c r="X989" i="12"/>
  <c r="AN989" i="12"/>
  <c r="BD989" i="12"/>
  <c r="J969" i="12"/>
  <c r="W969" i="12"/>
  <c r="AB969" i="12"/>
  <c r="AG969" i="12"/>
  <c r="AM969" i="12"/>
  <c r="AR969" i="12"/>
  <c r="AW969" i="12"/>
  <c r="BC969" i="12"/>
  <c r="AC983" i="12"/>
  <c r="AK983" i="12"/>
  <c r="AS983" i="12"/>
  <c r="BA983" i="12"/>
  <c r="X969" i="12"/>
  <c r="AC969" i="12"/>
  <c r="AI969" i="12"/>
  <c r="AN969" i="12"/>
  <c r="AS969" i="12"/>
  <c r="AY969" i="12"/>
  <c r="BD969" i="12"/>
  <c r="X974" i="12"/>
  <c r="AF974" i="12"/>
  <c r="AN974" i="12"/>
  <c r="AV974" i="12"/>
  <c r="BD974" i="12"/>
  <c r="X978" i="12"/>
  <c r="AF978" i="12"/>
  <c r="AN978" i="12"/>
  <c r="AV978" i="12"/>
  <c r="BD978" i="12"/>
  <c r="K982" i="12"/>
  <c r="Q982" i="12"/>
  <c r="J983" i="12"/>
  <c r="W983" i="12"/>
  <c r="AE983" i="12"/>
  <c r="AM983" i="12"/>
  <c r="AU983" i="12"/>
  <c r="BC983" i="12"/>
  <c r="J988" i="12"/>
  <c r="AB988" i="12"/>
  <c r="AG988" i="12"/>
  <c r="AM988" i="12"/>
  <c r="AR988" i="12"/>
  <c r="AW988" i="12"/>
  <c r="BC988" i="12"/>
  <c r="Q989" i="12"/>
  <c r="AE967" i="12"/>
  <c r="AU967" i="12"/>
  <c r="AA969" i="12"/>
  <c r="AF969" i="12"/>
  <c r="AK969" i="12"/>
  <c r="AQ969" i="12"/>
  <c r="AV969" i="12"/>
  <c r="BA969" i="12"/>
  <c r="AE971" i="12"/>
  <c r="AU971" i="12"/>
  <c r="J973" i="12"/>
  <c r="W973" i="12"/>
  <c r="AB973" i="12"/>
  <c r="AG973" i="12"/>
  <c r="AM973" i="12"/>
  <c r="AR973" i="12"/>
  <c r="AW973" i="12"/>
  <c r="BC973" i="12"/>
  <c r="AB974" i="12"/>
  <c r="AJ974" i="12"/>
  <c r="AR974" i="12"/>
  <c r="AZ974" i="12"/>
  <c r="J977" i="12"/>
  <c r="W977" i="12"/>
  <c r="AB977" i="12"/>
  <c r="AG977" i="12"/>
  <c r="AM977" i="12"/>
  <c r="AR977" i="12"/>
  <c r="AW977" i="12"/>
  <c r="BC977" i="12"/>
  <c r="AB978" i="12"/>
  <c r="AJ978" i="12"/>
  <c r="AR978" i="12"/>
  <c r="AZ978" i="12"/>
  <c r="J981" i="12"/>
  <c r="W981" i="12"/>
  <c r="AB981" i="12"/>
  <c r="AG981" i="12"/>
  <c r="AM981" i="12"/>
  <c r="AR981" i="12"/>
  <c r="AW981" i="12"/>
  <c r="BC981" i="12"/>
  <c r="AA983" i="12"/>
  <c r="AI983" i="12"/>
  <c r="AQ983" i="12"/>
  <c r="AY983" i="12"/>
  <c r="Y988" i="12"/>
  <c r="AE988" i="12"/>
  <c r="AJ988" i="12"/>
  <c r="AO988" i="12"/>
  <c r="AU988" i="12"/>
  <c r="AZ988" i="12"/>
  <c r="BE988" i="12"/>
  <c r="AB989" i="12"/>
  <c r="AR989" i="12"/>
  <c r="AH968" i="12"/>
  <c r="AX968" i="12"/>
  <c r="AD972" i="12"/>
  <c r="AP972" i="12"/>
  <c r="BF972" i="12"/>
  <c r="AH976" i="12"/>
  <c r="AT976" i="12"/>
  <c r="AD980" i="12"/>
  <c r="AT980" i="12"/>
  <c r="Z984" i="12"/>
  <c r="AL984" i="12"/>
  <c r="BB984" i="12"/>
  <c r="Z987" i="12"/>
  <c r="AH987" i="12"/>
  <c r="AP987" i="12"/>
  <c r="AX987" i="12"/>
  <c r="BF987" i="12"/>
  <c r="Z967" i="12"/>
  <c r="AL967" i="12"/>
  <c r="AX967" i="12"/>
  <c r="AK968" i="12"/>
  <c r="BA968" i="12"/>
  <c r="Z971" i="12"/>
  <c r="AP971" i="12"/>
  <c r="BF971" i="12"/>
  <c r="J972" i="12"/>
  <c r="AK972" i="12"/>
  <c r="AW972" i="12"/>
  <c r="Z975" i="12"/>
  <c r="AH975" i="12"/>
  <c r="AL975" i="12"/>
  <c r="AP975" i="12"/>
  <c r="AT975" i="12"/>
  <c r="AX975" i="12"/>
  <c r="BB975" i="12"/>
  <c r="BF975" i="12"/>
  <c r="Y976" i="12"/>
  <c r="AC976" i="12"/>
  <c r="AG976" i="12"/>
  <c r="AK976" i="12"/>
  <c r="AO976" i="12"/>
  <c r="AS976" i="12"/>
  <c r="AW976" i="12"/>
  <c r="BA976" i="12"/>
  <c r="BE976" i="12"/>
  <c r="G977" i="12"/>
  <c r="Z979" i="12"/>
  <c r="AD979" i="12"/>
  <c r="AH979" i="12"/>
  <c r="AL979" i="12"/>
  <c r="AP979" i="12"/>
  <c r="AT979" i="12"/>
  <c r="AX979" i="12"/>
  <c r="BB979" i="12"/>
  <c r="BF979" i="12"/>
  <c r="J980" i="12"/>
  <c r="Y980" i="12"/>
  <c r="AC980" i="12"/>
  <c r="AG980" i="12"/>
  <c r="AK980" i="12"/>
  <c r="AO980" i="12"/>
  <c r="AS980" i="12"/>
  <c r="AW980" i="12"/>
  <c r="BA980" i="12"/>
  <c r="BE980" i="12"/>
  <c r="G981" i="12"/>
  <c r="W982" i="12"/>
  <c r="AA982" i="12"/>
  <c r="AE982" i="12"/>
  <c r="AI982" i="12"/>
  <c r="AM982" i="12"/>
  <c r="AQ982" i="12"/>
  <c r="AU982" i="12"/>
  <c r="AY982" i="12"/>
  <c r="BC982" i="12"/>
  <c r="K983" i="12"/>
  <c r="Q983" i="12"/>
  <c r="Z983" i="12"/>
  <c r="AD983" i="12"/>
  <c r="AH983" i="12"/>
  <c r="AL983" i="12"/>
  <c r="AP983" i="12"/>
  <c r="AT983" i="12"/>
  <c r="AX983" i="12"/>
  <c r="BB983" i="12"/>
  <c r="BF983" i="12"/>
  <c r="J984" i="12"/>
  <c r="Y984" i="12"/>
  <c r="AC984" i="12"/>
  <c r="AG984" i="12"/>
  <c r="AK984" i="12"/>
  <c r="AO984" i="12"/>
  <c r="AS984" i="12"/>
  <c r="AW984" i="12"/>
  <c r="BA984" i="12"/>
  <c r="BE984" i="12"/>
  <c r="G985" i="12"/>
  <c r="K986" i="12"/>
  <c r="Q986" i="12"/>
  <c r="Z986" i="12"/>
  <c r="AD986" i="12"/>
  <c r="AH986" i="12"/>
  <c r="AL986" i="12"/>
  <c r="AP986" i="12"/>
  <c r="AT986" i="12"/>
  <c r="AX986" i="12"/>
  <c r="BB986" i="12"/>
  <c r="BF986" i="12"/>
  <c r="J987" i="12"/>
  <c r="Y987" i="12"/>
  <c r="AC987" i="12"/>
  <c r="AG987" i="12"/>
  <c r="AK987" i="12"/>
  <c r="AO987" i="12"/>
  <c r="AS987" i="12"/>
  <c r="AW987" i="12"/>
  <c r="BA987" i="12"/>
  <c r="BE987" i="12"/>
  <c r="G988" i="12"/>
  <c r="W989" i="12"/>
  <c r="AA989" i="12"/>
  <c r="AE989" i="12"/>
  <c r="AI989" i="12"/>
  <c r="AM989" i="12"/>
  <c r="AQ989" i="12"/>
  <c r="AU989" i="12"/>
  <c r="AY989" i="12"/>
  <c r="BC989" i="12"/>
  <c r="Z968" i="12"/>
  <c r="AP968" i="12"/>
  <c r="BB968" i="12"/>
  <c r="AH972" i="12"/>
  <c r="AX972" i="12"/>
  <c r="Z976" i="12"/>
  <c r="AL976" i="12"/>
  <c r="BB976" i="12"/>
  <c r="AH980" i="12"/>
  <c r="AP980" i="12"/>
  <c r="BB980" i="12"/>
  <c r="AH984" i="12"/>
  <c r="AX984" i="12"/>
  <c r="AD987" i="12"/>
  <c r="AL987" i="12"/>
  <c r="AT987" i="12"/>
  <c r="BB987" i="12"/>
  <c r="AH967" i="12"/>
  <c r="BB967" i="12"/>
  <c r="Y968" i="12"/>
  <c r="AO968" i="12"/>
  <c r="BE968" i="12"/>
  <c r="AH971" i="12"/>
  <c r="AT971" i="12"/>
  <c r="AG972" i="12"/>
  <c r="BA972" i="12"/>
  <c r="AD975" i="12"/>
  <c r="J976" i="12"/>
  <c r="AG967" i="12"/>
  <c r="AO967" i="12"/>
  <c r="BA967" i="12"/>
  <c r="G968" i="12"/>
  <c r="AB968" i="12"/>
  <c r="AN968" i="12"/>
  <c r="AZ968" i="12"/>
  <c r="Z970" i="12"/>
  <c r="AL970" i="12"/>
  <c r="AX970" i="12"/>
  <c r="J971" i="12"/>
  <c r="AB972" i="12"/>
  <c r="AN972" i="12"/>
  <c r="AZ972" i="12"/>
  <c r="AD974" i="12"/>
  <c r="AP974" i="12"/>
  <c r="BF974" i="12"/>
  <c r="AG975" i="12"/>
  <c r="AS975" i="12"/>
  <c r="BE975" i="12"/>
  <c r="G976" i="12"/>
  <c r="AB976" i="12"/>
  <c r="AN976" i="12"/>
  <c r="AZ976" i="12"/>
  <c r="AD978" i="12"/>
  <c r="AL978" i="12"/>
  <c r="BB978" i="12"/>
  <c r="AG979" i="12"/>
  <c r="AS979" i="12"/>
  <c r="BE979" i="12"/>
  <c r="AB980" i="12"/>
  <c r="AN980" i="12"/>
  <c r="AZ980" i="12"/>
  <c r="Z982" i="12"/>
  <c r="AL982" i="12"/>
  <c r="AT982" i="12"/>
  <c r="BF982" i="12"/>
  <c r="X984" i="12"/>
  <c r="AB984" i="12"/>
  <c r="AF984" i="12"/>
  <c r="AJ984" i="12"/>
  <c r="AN984" i="12"/>
  <c r="AR984" i="12"/>
  <c r="AV984" i="12"/>
  <c r="AZ984" i="12"/>
  <c r="BD984" i="12"/>
  <c r="F985" i="12"/>
  <c r="AG986" i="12"/>
  <c r="AK986" i="12"/>
  <c r="AO986" i="12"/>
  <c r="AS986" i="12"/>
  <c r="AW986" i="12"/>
  <c r="BA986" i="12"/>
  <c r="BE986" i="12"/>
  <c r="G987" i="12"/>
  <c r="X987" i="12"/>
  <c r="AB987" i="12"/>
  <c r="AF987" i="12"/>
  <c r="AJ987" i="12"/>
  <c r="AN987" i="12"/>
  <c r="AR987" i="12"/>
  <c r="AV987" i="12"/>
  <c r="AZ987" i="12"/>
  <c r="BD987" i="12"/>
  <c r="F988" i="12"/>
  <c r="Z989" i="12"/>
  <c r="AD989" i="12"/>
  <c r="AH989" i="12"/>
  <c r="AL989" i="12"/>
  <c r="AP989" i="12"/>
  <c r="AT989" i="12"/>
  <c r="AX989" i="12"/>
  <c r="BB989" i="12"/>
  <c r="BF989" i="12"/>
  <c r="AD968" i="12"/>
  <c r="AL968" i="12"/>
  <c r="AT968" i="12"/>
  <c r="BF968" i="12"/>
  <c r="Z972" i="12"/>
  <c r="AL972" i="12"/>
  <c r="AT972" i="12"/>
  <c r="BB972" i="12"/>
  <c r="AD976" i="12"/>
  <c r="AP976" i="12"/>
  <c r="AX976" i="12"/>
  <c r="BF976" i="12"/>
  <c r="Z980" i="12"/>
  <c r="AL980" i="12"/>
  <c r="AX980" i="12"/>
  <c r="BF980" i="12"/>
  <c r="AD984" i="12"/>
  <c r="AP984" i="12"/>
  <c r="AT984" i="12"/>
  <c r="BF984" i="12"/>
  <c r="AD967" i="12"/>
  <c r="AP967" i="12"/>
  <c r="AT967" i="12"/>
  <c r="BF967" i="12"/>
  <c r="J968" i="12"/>
  <c r="AC968" i="12"/>
  <c r="AG968" i="12"/>
  <c r="AS968" i="12"/>
  <c r="AW968" i="12"/>
  <c r="G969" i="12"/>
  <c r="AD971" i="12"/>
  <c r="AL971" i="12"/>
  <c r="AX971" i="12"/>
  <c r="BB971" i="12"/>
  <c r="Y972" i="12"/>
  <c r="AC972" i="12"/>
  <c r="AO972" i="12"/>
  <c r="AS972" i="12"/>
  <c r="BE972" i="12"/>
  <c r="G973" i="12"/>
  <c r="J967" i="12"/>
  <c r="Y967" i="12"/>
  <c r="AC967" i="12"/>
  <c r="AK967" i="12"/>
  <c r="AS967" i="12"/>
  <c r="AW967" i="12"/>
  <c r="BE967" i="12"/>
  <c r="X968" i="12"/>
  <c r="AF968" i="12"/>
  <c r="AJ968" i="12"/>
  <c r="AR968" i="12"/>
  <c r="AV968" i="12"/>
  <c r="BD968" i="12"/>
  <c r="F969" i="12"/>
  <c r="AD970" i="12"/>
  <c r="AH970" i="12"/>
  <c r="AP970" i="12"/>
  <c r="AT970" i="12"/>
  <c r="BB970" i="12"/>
  <c r="BF970" i="12"/>
  <c r="Y971" i="12"/>
  <c r="AC971" i="12"/>
  <c r="AG971" i="12"/>
  <c r="AK971" i="12"/>
  <c r="AO971" i="12"/>
  <c r="AS971" i="12"/>
  <c r="AW971" i="12"/>
  <c r="BA971" i="12"/>
  <c r="BE971" i="12"/>
  <c r="G972" i="12"/>
  <c r="X972" i="12"/>
  <c r="AF972" i="12"/>
  <c r="AJ972" i="12"/>
  <c r="AR972" i="12"/>
  <c r="AV972" i="12"/>
  <c r="BD972" i="12"/>
  <c r="F973" i="12"/>
  <c r="Z974" i="12"/>
  <c r="AH974" i="12"/>
  <c r="AL974" i="12"/>
  <c r="AT974" i="12"/>
  <c r="AX974" i="12"/>
  <c r="BB974" i="12"/>
  <c r="J975" i="12"/>
  <c r="Y975" i="12"/>
  <c r="AC975" i="12"/>
  <c r="AK975" i="12"/>
  <c r="AO975" i="12"/>
  <c r="AW975" i="12"/>
  <c r="BA975" i="12"/>
  <c r="X976" i="12"/>
  <c r="AF976" i="12"/>
  <c r="AJ976" i="12"/>
  <c r="AR976" i="12"/>
  <c r="AV976" i="12"/>
  <c r="BD976" i="12"/>
  <c r="F977" i="12"/>
  <c r="Z978" i="12"/>
  <c r="AH978" i="12"/>
  <c r="AP978" i="12"/>
  <c r="AT978" i="12"/>
  <c r="AX978" i="12"/>
  <c r="BF978" i="12"/>
  <c r="J979" i="12"/>
  <c r="Y979" i="12"/>
  <c r="AC979" i="12"/>
  <c r="AK979" i="12"/>
  <c r="AO979" i="12"/>
  <c r="AW979" i="12"/>
  <c r="BA979" i="12"/>
  <c r="G980" i="12"/>
  <c r="X980" i="12"/>
  <c r="AF980" i="12"/>
  <c r="AJ980" i="12"/>
  <c r="AR980" i="12"/>
  <c r="AV980" i="12"/>
  <c r="BD980" i="12"/>
  <c r="F981" i="12"/>
  <c r="AD982" i="12"/>
  <c r="AH982" i="12"/>
  <c r="AP982" i="12"/>
  <c r="AX982" i="12"/>
  <c r="BB982" i="12"/>
  <c r="X967" i="12"/>
  <c r="AB967" i="12"/>
  <c r="AF967" i="12"/>
  <c r="AJ967" i="12"/>
  <c r="AN967" i="12"/>
  <c r="AR967" i="12"/>
  <c r="AV967" i="12"/>
  <c r="AZ967" i="12"/>
  <c r="W968" i="12"/>
  <c r="AA968" i="12"/>
  <c r="AE968" i="12"/>
  <c r="AI968" i="12"/>
  <c r="AM968" i="12"/>
  <c r="AQ968" i="12"/>
  <c r="AU968" i="12"/>
  <c r="AY968" i="12"/>
  <c r="K969" i="12"/>
  <c r="Z969" i="12"/>
  <c r="AD969" i="12"/>
  <c r="AH969" i="12"/>
  <c r="AL969" i="12"/>
  <c r="AP969" i="12"/>
  <c r="AT969" i="12"/>
  <c r="AX969" i="12"/>
  <c r="BB969" i="12"/>
  <c r="J970" i="12"/>
  <c r="Y970" i="12"/>
  <c r="AC970" i="12"/>
  <c r="AG970" i="12"/>
  <c r="AK970" i="12"/>
  <c r="AO970" i="12"/>
  <c r="AS970" i="12"/>
  <c r="AW970" i="12"/>
  <c r="BA970" i="12"/>
  <c r="X971" i="12"/>
  <c r="AB971" i="12"/>
  <c r="AF971" i="12"/>
  <c r="AJ971" i="12"/>
  <c r="AN971" i="12"/>
  <c r="AR971" i="12"/>
  <c r="AV971" i="12"/>
  <c r="AZ971" i="12"/>
  <c r="W972" i="12"/>
  <c r="AA972" i="12"/>
  <c r="AE972" i="12"/>
  <c r="AI972" i="12"/>
  <c r="AM972" i="12"/>
  <c r="AQ972" i="12"/>
  <c r="AU972" i="12"/>
  <c r="AY972" i="12"/>
  <c r="K973" i="12"/>
  <c r="Z973" i="12"/>
  <c r="AD973" i="12"/>
  <c r="AH973" i="12"/>
  <c r="AL973" i="12"/>
  <c r="AP973" i="12"/>
  <c r="AT973" i="12"/>
  <c r="AX973" i="12"/>
  <c r="BB973" i="12"/>
  <c r="J974" i="12"/>
  <c r="Y974" i="12"/>
  <c r="AC974" i="12"/>
  <c r="AG974" i="12"/>
  <c r="AK974" i="12"/>
  <c r="AO974" i="12"/>
  <c r="AS974" i="12"/>
  <c r="AW974" i="12"/>
  <c r="BA974" i="12"/>
  <c r="X975" i="12"/>
  <c r="AB975" i="12"/>
  <c r="AF975" i="12"/>
  <c r="AJ975" i="12"/>
  <c r="AN975" i="12"/>
  <c r="AR975" i="12"/>
  <c r="AV975" i="12"/>
  <c r="AZ975" i="12"/>
  <c r="W976" i="12"/>
  <c r="AA976" i="12"/>
  <c r="AE976" i="12"/>
  <c r="AI976" i="12"/>
  <c r="AM976" i="12"/>
  <c r="AQ976" i="12"/>
  <c r="AU976" i="12"/>
  <c r="AY976" i="12"/>
  <c r="K977" i="12"/>
  <c r="Z977" i="12"/>
  <c r="AD977" i="12"/>
  <c r="AH977" i="12"/>
  <c r="AL977" i="12"/>
  <c r="AP977" i="12"/>
  <c r="AT977" i="12"/>
  <c r="AX977" i="12"/>
  <c r="BB977" i="12"/>
  <c r="J978" i="12"/>
  <c r="Y978" i="12"/>
  <c r="AC978" i="12"/>
  <c r="AG978" i="12"/>
  <c r="AK978" i="12"/>
  <c r="AO978" i="12"/>
  <c r="AS978" i="12"/>
  <c r="AW978" i="12"/>
  <c r="BA978" i="12"/>
  <c r="X979" i="12"/>
  <c r="AB979" i="12"/>
  <c r="AF979" i="12"/>
  <c r="AJ979" i="12"/>
  <c r="AN979" i="12"/>
  <c r="AR979" i="12"/>
  <c r="AV979" i="12"/>
  <c r="AZ979" i="12"/>
  <c r="W980" i="12"/>
  <c r="AA980" i="12"/>
  <c r="AE980" i="12"/>
  <c r="AI980" i="12"/>
  <c r="AM980" i="12"/>
  <c r="AQ980" i="12"/>
  <c r="AU980" i="12"/>
  <c r="AY980" i="12"/>
  <c r="K981" i="12"/>
  <c r="Z981" i="12"/>
  <c r="AD981" i="12"/>
  <c r="AH981" i="12"/>
  <c r="AL981" i="12"/>
  <c r="AP981" i="12"/>
  <c r="AT981" i="12"/>
  <c r="AX981" i="12"/>
  <c r="BB981" i="12"/>
  <c r="J982" i="12"/>
  <c r="Y982" i="12"/>
  <c r="AC982" i="12"/>
  <c r="AG982" i="12"/>
  <c r="AK982" i="12"/>
  <c r="AO982" i="12"/>
  <c r="AS982" i="12"/>
  <c r="AW982" i="12"/>
  <c r="BA982" i="12"/>
  <c r="X983" i="12"/>
  <c r="AB983" i="12"/>
  <c r="AF983" i="12"/>
  <c r="AJ983" i="12"/>
  <c r="AN983" i="12"/>
  <c r="AR983" i="12"/>
  <c r="AV983" i="12"/>
  <c r="AZ983" i="12"/>
  <c r="W984" i="12"/>
  <c r="AA984" i="12"/>
  <c r="AE984" i="12"/>
  <c r="AI984" i="12"/>
  <c r="AM984" i="12"/>
  <c r="AQ984" i="12"/>
  <c r="AU984" i="12"/>
  <c r="AY984" i="12"/>
  <c r="K985" i="12"/>
  <c r="Z985" i="12"/>
  <c r="AD985" i="12"/>
  <c r="AH985" i="12"/>
  <c r="AL985" i="12"/>
  <c r="AP985" i="12"/>
  <c r="AT985" i="12"/>
  <c r="AX985" i="12"/>
  <c r="BB985" i="12"/>
  <c r="X986" i="12"/>
  <c r="AB986" i="12"/>
  <c r="AF986" i="12"/>
  <c r="AJ986" i="12"/>
  <c r="AN986" i="12"/>
  <c r="AR986" i="12"/>
  <c r="AV986" i="12"/>
  <c r="AZ986" i="12"/>
  <c r="W987" i="12"/>
  <c r="AA987" i="12"/>
  <c r="AE987" i="12"/>
  <c r="AI987" i="12"/>
  <c r="AM987" i="12"/>
  <c r="AQ987" i="12"/>
  <c r="AU987" i="12"/>
  <c r="AY987" i="12"/>
  <c r="K988" i="12"/>
  <c r="Z988" i="12"/>
  <c r="AD988" i="12"/>
  <c r="AH988" i="12"/>
  <c r="AL988" i="12"/>
  <c r="AP988" i="12"/>
  <c r="AT988" i="12"/>
  <c r="AX988" i="12"/>
  <c r="BB988" i="12"/>
  <c r="J989" i="12"/>
  <c r="Y989" i="12"/>
  <c r="AC989" i="12"/>
  <c r="AG989" i="12"/>
  <c r="AK989" i="12"/>
  <c r="AO989" i="12"/>
  <c r="AS989" i="12"/>
  <c r="AW989" i="12"/>
  <c r="BA989" i="12"/>
  <c r="Q966" i="12"/>
  <c r="P966" i="12"/>
  <c r="F966" i="12" s="1"/>
  <c r="O966" i="12"/>
  <c r="N966" i="12"/>
  <c r="K966" i="12"/>
  <c r="D966" i="12"/>
  <c r="C966" i="12"/>
  <c r="B966" i="12"/>
  <c r="E966" i="12" s="1"/>
  <c r="A966" i="12"/>
  <c r="BC966" i="12" s="1"/>
  <c r="EA965" i="12"/>
  <c r="ED965" i="12" s="1"/>
  <c r="EG965" i="12" s="1"/>
  <c r="EJ965" i="12" s="1"/>
  <c r="EM965" i="12" s="1"/>
  <c r="EP965" i="12" s="1"/>
  <c r="ES965" i="12" s="1"/>
  <c r="EV965" i="12" s="1"/>
  <c r="EY965" i="12" s="1"/>
  <c r="FB965" i="12" s="1"/>
  <c r="DZ965" i="12"/>
  <c r="EC965" i="12" s="1"/>
  <c r="EF965" i="12" s="1"/>
  <c r="EI965" i="12" s="1"/>
  <c r="EL965" i="12" s="1"/>
  <c r="EO965" i="12" s="1"/>
  <c r="ER965" i="12" s="1"/>
  <c r="EU965" i="12" s="1"/>
  <c r="EX965" i="12" s="1"/>
  <c r="FA965" i="12" s="1"/>
  <c r="FD965" i="12" s="1"/>
  <c r="DY965" i="12"/>
  <c r="EB965" i="12" s="1"/>
  <c r="EE965" i="12" s="1"/>
  <c r="EH965" i="12" s="1"/>
  <c r="EK965" i="12" s="1"/>
  <c r="EN965" i="12" s="1"/>
  <c r="EQ965" i="12" s="1"/>
  <c r="ET965" i="12" s="1"/>
  <c r="EW965" i="12" s="1"/>
  <c r="EZ965" i="12" s="1"/>
  <c r="FC965" i="12" s="1"/>
  <c r="BC965" i="12"/>
  <c r="AU965" i="12"/>
  <c r="AM965" i="12"/>
  <c r="AE965" i="12"/>
  <c r="W965" i="12"/>
  <c r="P965" i="12"/>
  <c r="G965" i="12" s="1"/>
  <c r="O965" i="12"/>
  <c r="N965" i="12"/>
  <c r="J965" i="12"/>
  <c r="F965" i="12"/>
  <c r="D965" i="12"/>
  <c r="C965" i="12"/>
  <c r="B965" i="12"/>
  <c r="E965" i="12" s="1"/>
  <c r="A965" i="12"/>
  <c r="BD965" i="12" s="1"/>
  <c r="ED964" i="12"/>
  <c r="EG964" i="12" s="1"/>
  <c r="EJ964" i="12" s="1"/>
  <c r="EM964" i="12" s="1"/>
  <c r="EP964" i="12" s="1"/>
  <c r="ES964" i="12" s="1"/>
  <c r="EV964" i="12" s="1"/>
  <c r="EY964" i="12" s="1"/>
  <c r="FB964" i="12" s="1"/>
  <c r="EA964" i="12"/>
  <c r="DZ964" i="12"/>
  <c r="EC964" i="12" s="1"/>
  <c r="EF964" i="12" s="1"/>
  <c r="EI964" i="12" s="1"/>
  <c r="EL964" i="12" s="1"/>
  <c r="EO964" i="12" s="1"/>
  <c r="ER964" i="12" s="1"/>
  <c r="EU964" i="12" s="1"/>
  <c r="EX964" i="12" s="1"/>
  <c r="FA964" i="12" s="1"/>
  <c r="FD964" i="12" s="1"/>
  <c r="DY964" i="12"/>
  <c r="EB964" i="12" s="1"/>
  <c r="EE964" i="12" s="1"/>
  <c r="EH964" i="12" s="1"/>
  <c r="EK964" i="12" s="1"/>
  <c r="EN964" i="12" s="1"/>
  <c r="EQ964" i="12" s="1"/>
  <c r="ET964" i="12" s="1"/>
  <c r="EW964" i="12" s="1"/>
  <c r="EZ964" i="12" s="1"/>
  <c r="FC964" i="12" s="1"/>
  <c r="AZ964" i="12"/>
  <c r="AV964" i="12"/>
  <c r="AR964" i="12"/>
  <c r="AJ964" i="12"/>
  <c r="AF964" i="12"/>
  <c r="AB964" i="12"/>
  <c r="Q964" i="12"/>
  <c r="P964" i="12"/>
  <c r="O964" i="12"/>
  <c r="N964" i="12"/>
  <c r="K964" i="12"/>
  <c r="G964" i="12"/>
  <c r="F964" i="12"/>
  <c r="D964" i="12"/>
  <c r="C964" i="12"/>
  <c r="B964" i="12"/>
  <c r="E964" i="12" s="1"/>
  <c r="A964" i="12"/>
  <c r="BE964" i="12" s="1"/>
  <c r="DU963" i="12"/>
  <c r="DV963" i="12" s="1"/>
  <c r="DW963" i="12" s="1"/>
  <c r="DX963" i="12" s="1"/>
  <c r="BE963" i="12"/>
  <c r="BD963" i="12"/>
  <c r="BA963" i="12"/>
  <c r="AZ963" i="12"/>
  <c r="AY963" i="12"/>
  <c r="AV963" i="12"/>
  <c r="AU963" i="12"/>
  <c r="AS963" i="12"/>
  <c r="AQ963" i="12"/>
  <c r="AO963" i="12"/>
  <c r="AN963" i="12"/>
  <c r="AK963" i="12"/>
  <c r="AJ963" i="12"/>
  <c r="AI963" i="12"/>
  <c r="AF963" i="12"/>
  <c r="AE963" i="12"/>
  <c r="AC963" i="12"/>
  <c r="AA963" i="12"/>
  <c r="Y963" i="12"/>
  <c r="X963" i="12"/>
  <c r="P963" i="12"/>
  <c r="Q963" i="12" s="1"/>
  <c r="O963" i="12"/>
  <c r="N963" i="12"/>
  <c r="D963" i="12"/>
  <c r="C963" i="12"/>
  <c r="B963" i="12"/>
  <c r="E963" i="12" s="1"/>
  <c r="A963" i="12"/>
  <c r="BF963" i="12" s="1"/>
  <c r="DQ962" i="12"/>
  <c r="AY962" i="12"/>
  <c r="AI962" i="12"/>
  <c r="Y962" i="12"/>
  <c r="P962" i="12"/>
  <c r="G962" i="12" s="1"/>
  <c r="O962" i="12"/>
  <c r="N962" i="12"/>
  <c r="D962" i="12"/>
  <c r="C962" i="12"/>
  <c r="B962" i="12"/>
  <c r="E962" i="12" s="1"/>
  <c r="A962" i="12"/>
  <c r="BD962" i="12" s="1"/>
  <c r="ED961" i="12"/>
  <c r="EG961" i="12" s="1"/>
  <c r="EJ961" i="12" s="1"/>
  <c r="EM961" i="12" s="1"/>
  <c r="EP961" i="12" s="1"/>
  <c r="ES961" i="12" s="1"/>
  <c r="EV961" i="12" s="1"/>
  <c r="EY961" i="12" s="1"/>
  <c r="FB961" i="12" s="1"/>
  <c r="EB961" i="12"/>
  <c r="EE961" i="12" s="1"/>
  <c r="EH961" i="12" s="1"/>
  <c r="EK961" i="12" s="1"/>
  <c r="EN961" i="12" s="1"/>
  <c r="EQ961" i="12" s="1"/>
  <c r="ET961" i="12" s="1"/>
  <c r="EW961" i="12" s="1"/>
  <c r="EZ961" i="12" s="1"/>
  <c r="FC961" i="12" s="1"/>
  <c r="EA961" i="12"/>
  <c r="DZ961" i="12"/>
  <c r="EC961" i="12" s="1"/>
  <c r="EF961" i="12" s="1"/>
  <c r="EI961" i="12" s="1"/>
  <c r="EL961" i="12" s="1"/>
  <c r="EO961" i="12" s="1"/>
  <c r="ER961" i="12" s="1"/>
  <c r="EU961" i="12" s="1"/>
  <c r="EX961" i="12" s="1"/>
  <c r="FA961" i="12" s="1"/>
  <c r="FD961" i="12" s="1"/>
  <c r="DY961" i="12"/>
  <c r="BD961" i="12"/>
  <c r="AV961" i="12"/>
  <c r="AN961" i="12"/>
  <c r="AF961" i="12"/>
  <c r="X961" i="12"/>
  <c r="P961" i="12"/>
  <c r="Q961" i="12" s="1"/>
  <c r="O961" i="12"/>
  <c r="N961" i="12"/>
  <c r="D961" i="12"/>
  <c r="C961" i="12"/>
  <c r="B961" i="12"/>
  <c r="A961" i="12"/>
  <c r="BE961" i="12" s="1"/>
  <c r="EC960" i="12"/>
  <c r="EF960" i="12" s="1"/>
  <c r="EI960" i="12" s="1"/>
  <c r="EL960" i="12" s="1"/>
  <c r="EO960" i="12" s="1"/>
  <c r="ER960" i="12" s="1"/>
  <c r="EU960" i="12" s="1"/>
  <c r="EX960" i="12" s="1"/>
  <c r="FA960" i="12" s="1"/>
  <c r="FD960" i="12" s="1"/>
  <c r="EA960" i="12"/>
  <c r="ED960" i="12" s="1"/>
  <c r="EG960" i="12" s="1"/>
  <c r="EJ960" i="12" s="1"/>
  <c r="EM960" i="12" s="1"/>
  <c r="EP960" i="12" s="1"/>
  <c r="ES960" i="12" s="1"/>
  <c r="EV960" i="12" s="1"/>
  <c r="EY960" i="12" s="1"/>
  <c r="FB960" i="12" s="1"/>
  <c r="DZ960" i="12"/>
  <c r="DY960" i="12"/>
  <c r="EB960" i="12" s="1"/>
  <c r="EE960" i="12" s="1"/>
  <c r="EH960" i="12" s="1"/>
  <c r="EK960" i="12" s="1"/>
  <c r="EN960" i="12" s="1"/>
  <c r="EQ960" i="12" s="1"/>
  <c r="ET960" i="12" s="1"/>
  <c r="EW960" i="12" s="1"/>
  <c r="EZ960" i="12" s="1"/>
  <c r="FC960" i="12" s="1"/>
  <c r="BE960" i="12"/>
  <c r="AZ960" i="12"/>
  <c r="AU960" i="12"/>
  <c r="AO960" i="12"/>
  <c r="AJ960" i="12"/>
  <c r="AE960" i="12"/>
  <c r="Y960" i="12"/>
  <c r="P960" i="12"/>
  <c r="Q960" i="12" s="1"/>
  <c r="O960" i="12"/>
  <c r="N960" i="12"/>
  <c r="D960" i="12"/>
  <c r="C960" i="12"/>
  <c r="B960" i="12"/>
  <c r="E960" i="12" s="1"/>
  <c r="A960" i="12"/>
  <c r="BF960" i="12" s="1"/>
  <c r="ED959" i="12"/>
  <c r="EG959" i="12" s="1"/>
  <c r="EJ959" i="12" s="1"/>
  <c r="EM959" i="12" s="1"/>
  <c r="EP959" i="12" s="1"/>
  <c r="ES959" i="12" s="1"/>
  <c r="EV959" i="12" s="1"/>
  <c r="EY959" i="12" s="1"/>
  <c r="FB959" i="12" s="1"/>
  <c r="EB959" i="12"/>
  <c r="EE959" i="12" s="1"/>
  <c r="EH959" i="12" s="1"/>
  <c r="EK959" i="12" s="1"/>
  <c r="EN959" i="12" s="1"/>
  <c r="EQ959" i="12" s="1"/>
  <c r="ET959" i="12" s="1"/>
  <c r="EW959" i="12" s="1"/>
  <c r="EZ959" i="12" s="1"/>
  <c r="FC959" i="12" s="1"/>
  <c r="EA959" i="12"/>
  <c r="DZ959" i="12"/>
  <c r="EC959" i="12" s="1"/>
  <c r="EF959" i="12" s="1"/>
  <c r="EI959" i="12" s="1"/>
  <c r="EL959" i="12" s="1"/>
  <c r="EO959" i="12" s="1"/>
  <c r="ER959" i="12" s="1"/>
  <c r="EU959" i="12" s="1"/>
  <c r="EX959" i="12" s="1"/>
  <c r="FA959" i="12" s="1"/>
  <c r="FD959" i="12" s="1"/>
  <c r="DY959" i="12"/>
  <c r="Q959" i="12"/>
  <c r="P959" i="12"/>
  <c r="F959" i="12" s="1"/>
  <c r="O959" i="12"/>
  <c r="N959" i="12"/>
  <c r="K959" i="12"/>
  <c r="G959" i="12"/>
  <c r="E959" i="12"/>
  <c r="D959" i="12"/>
  <c r="C959" i="12"/>
  <c r="B959" i="12"/>
  <c r="A959" i="12"/>
  <c r="BC959" i="12" s="1"/>
  <c r="EC958" i="12"/>
  <c r="EF958" i="12" s="1"/>
  <c r="EI958" i="12" s="1"/>
  <c r="EL958" i="12" s="1"/>
  <c r="EO958" i="12" s="1"/>
  <c r="ER958" i="12" s="1"/>
  <c r="EU958" i="12" s="1"/>
  <c r="EX958" i="12" s="1"/>
  <c r="FA958" i="12" s="1"/>
  <c r="FD958" i="12" s="1"/>
  <c r="EA958" i="12"/>
  <c r="ED958" i="12" s="1"/>
  <c r="EG958" i="12" s="1"/>
  <c r="EJ958" i="12" s="1"/>
  <c r="EM958" i="12" s="1"/>
  <c r="EP958" i="12" s="1"/>
  <c r="ES958" i="12" s="1"/>
  <c r="EV958" i="12" s="1"/>
  <c r="EY958" i="12" s="1"/>
  <c r="FB958" i="12" s="1"/>
  <c r="DZ958" i="12"/>
  <c r="DY958" i="12"/>
  <c r="EB958" i="12" s="1"/>
  <c r="EE958" i="12" s="1"/>
  <c r="EH958" i="12" s="1"/>
  <c r="EK958" i="12" s="1"/>
  <c r="EN958" i="12" s="1"/>
  <c r="EQ958" i="12" s="1"/>
  <c r="ET958" i="12" s="1"/>
  <c r="EW958" i="12" s="1"/>
  <c r="EZ958" i="12" s="1"/>
  <c r="FC958" i="12" s="1"/>
  <c r="BE958" i="12"/>
  <c r="BC958" i="12"/>
  <c r="AY958" i="12"/>
  <c r="AW958" i="12"/>
  <c r="AU958" i="12"/>
  <c r="AQ958" i="12"/>
  <c r="AO958" i="12"/>
  <c r="AM958" i="12"/>
  <c r="AI958" i="12"/>
  <c r="AG958" i="12"/>
  <c r="AE958" i="12"/>
  <c r="AA958" i="12"/>
  <c r="Y958" i="12"/>
  <c r="W958" i="12"/>
  <c r="P958" i="12"/>
  <c r="G958" i="12" s="1"/>
  <c r="O958" i="12"/>
  <c r="N958" i="12"/>
  <c r="J958" i="12"/>
  <c r="F958" i="12"/>
  <c r="D958" i="12"/>
  <c r="C958" i="12"/>
  <c r="B958" i="12"/>
  <c r="E958" i="12" s="1"/>
  <c r="A958" i="12"/>
  <c r="BD958" i="12" s="1"/>
  <c r="EA957" i="12"/>
  <c r="ED957" i="12" s="1"/>
  <c r="EG957" i="12" s="1"/>
  <c r="EJ957" i="12" s="1"/>
  <c r="EM957" i="12" s="1"/>
  <c r="EP957" i="12" s="1"/>
  <c r="ES957" i="12" s="1"/>
  <c r="EV957" i="12" s="1"/>
  <c r="EY957" i="12" s="1"/>
  <c r="FB957" i="12" s="1"/>
  <c r="DZ957" i="12"/>
  <c r="EC957" i="12" s="1"/>
  <c r="EF957" i="12" s="1"/>
  <c r="EI957" i="12" s="1"/>
  <c r="EL957" i="12" s="1"/>
  <c r="EO957" i="12" s="1"/>
  <c r="ER957" i="12" s="1"/>
  <c r="EU957" i="12" s="1"/>
  <c r="EX957" i="12" s="1"/>
  <c r="FA957" i="12" s="1"/>
  <c r="FD957" i="12" s="1"/>
  <c r="DY957" i="12"/>
  <c r="EB957" i="12" s="1"/>
  <c r="EE957" i="12" s="1"/>
  <c r="EH957" i="12" s="1"/>
  <c r="EK957" i="12" s="1"/>
  <c r="EN957" i="12" s="1"/>
  <c r="EQ957" i="12" s="1"/>
  <c r="ET957" i="12" s="1"/>
  <c r="EW957" i="12" s="1"/>
  <c r="EZ957" i="12" s="1"/>
  <c r="FC957" i="12" s="1"/>
  <c r="AZ957" i="12"/>
  <c r="AR957" i="12"/>
  <c r="AJ957" i="12"/>
  <c r="AB957" i="12"/>
  <c r="Q957" i="12"/>
  <c r="P957" i="12"/>
  <c r="O957" i="12"/>
  <c r="N957" i="12"/>
  <c r="K957" i="12"/>
  <c r="G957" i="12"/>
  <c r="F957" i="12"/>
  <c r="D957" i="12"/>
  <c r="C957" i="12"/>
  <c r="B957" i="12"/>
  <c r="E957" i="12" s="1"/>
  <c r="A957" i="12"/>
  <c r="BE957" i="12" s="1"/>
  <c r="EC956" i="12"/>
  <c r="EF956" i="12" s="1"/>
  <c r="EI956" i="12" s="1"/>
  <c r="EL956" i="12" s="1"/>
  <c r="EO956" i="12" s="1"/>
  <c r="ER956" i="12" s="1"/>
  <c r="EU956" i="12" s="1"/>
  <c r="EX956" i="12" s="1"/>
  <c r="FA956" i="12" s="1"/>
  <c r="FD956" i="12" s="1"/>
  <c r="EA956" i="12"/>
  <c r="ED956" i="12" s="1"/>
  <c r="EG956" i="12" s="1"/>
  <c r="EJ956" i="12" s="1"/>
  <c r="EM956" i="12" s="1"/>
  <c r="EP956" i="12" s="1"/>
  <c r="ES956" i="12" s="1"/>
  <c r="EV956" i="12" s="1"/>
  <c r="EY956" i="12" s="1"/>
  <c r="FB956" i="12" s="1"/>
  <c r="DZ956" i="12"/>
  <c r="DY956" i="12"/>
  <c r="EB956" i="12" s="1"/>
  <c r="EE956" i="12" s="1"/>
  <c r="EH956" i="12" s="1"/>
  <c r="EK956" i="12" s="1"/>
  <c r="EN956" i="12" s="1"/>
  <c r="EQ956" i="12" s="1"/>
  <c r="ET956" i="12" s="1"/>
  <c r="EW956" i="12" s="1"/>
  <c r="EZ956" i="12" s="1"/>
  <c r="FC956" i="12" s="1"/>
  <c r="BE956" i="12"/>
  <c r="AZ956" i="12"/>
  <c r="AU956" i="12"/>
  <c r="AO956" i="12"/>
  <c r="AJ956" i="12"/>
  <c r="AE956" i="12"/>
  <c r="Y956" i="12"/>
  <c r="P956" i="12"/>
  <c r="Q956" i="12" s="1"/>
  <c r="O956" i="12"/>
  <c r="N956" i="12"/>
  <c r="D956" i="12"/>
  <c r="C956" i="12"/>
  <c r="B956" i="12"/>
  <c r="E956" i="12" s="1"/>
  <c r="A956" i="12"/>
  <c r="BF956" i="12" s="1"/>
  <c r="EA955" i="12"/>
  <c r="ED955" i="12" s="1"/>
  <c r="EG955" i="12" s="1"/>
  <c r="EJ955" i="12" s="1"/>
  <c r="EM955" i="12" s="1"/>
  <c r="EP955" i="12" s="1"/>
  <c r="ES955" i="12" s="1"/>
  <c r="EV955" i="12" s="1"/>
  <c r="EY955" i="12" s="1"/>
  <c r="FB955" i="12" s="1"/>
  <c r="DZ955" i="12"/>
  <c r="EC955" i="12" s="1"/>
  <c r="EF955" i="12" s="1"/>
  <c r="EI955" i="12" s="1"/>
  <c r="EL955" i="12" s="1"/>
  <c r="EO955" i="12" s="1"/>
  <c r="ER955" i="12" s="1"/>
  <c r="EU955" i="12" s="1"/>
  <c r="EX955" i="12" s="1"/>
  <c r="FA955" i="12" s="1"/>
  <c r="FD955" i="12" s="1"/>
  <c r="DY955" i="12"/>
  <c r="EB955" i="12" s="1"/>
  <c r="EE955" i="12" s="1"/>
  <c r="EH955" i="12" s="1"/>
  <c r="EK955" i="12" s="1"/>
  <c r="EN955" i="12" s="1"/>
  <c r="EQ955" i="12" s="1"/>
  <c r="ET955" i="12" s="1"/>
  <c r="EW955" i="12" s="1"/>
  <c r="EZ955" i="12" s="1"/>
  <c r="FC955" i="12" s="1"/>
  <c r="P955" i="12"/>
  <c r="F955" i="12" s="1"/>
  <c r="O955" i="12"/>
  <c r="N955" i="12"/>
  <c r="E955" i="12"/>
  <c r="D955" i="12"/>
  <c r="C955" i="12"/>
  <c r="B955" i="12"/>
  <c r="A955" i="12"/>
  <c r="BC955" i="12" s="1"/>
  <c r="EA954" i="12"/>
  <c r="ED954" i="12" s="1"/>
  <c r="EG954" i="12" s="1"/>
  <c r="EJ954" i="12" s="1"/>
  <c r="EM954" i="12" s="1"/>
  <c r="EP954" i="12" s="1"/>
  <c r="ES954" i="12" s="1"/>
  <c r="EV954" i="12" s="1"/>
  <c r="EY954" i="12" s="1"/>
  <c r="FB954" i="12" s="1"/>
  <c r="DZ954" i="12"/>
  <c r="EC954" i="12" s="1"/>
  <c r="EF954" i="12" s="1"/>
  <c r="EI954" i="12" s="1"/>
  <c r="EL954" i="12" s="1"/>
  <c r="EO954" i="12" s="1"/>
  <c r="ER954" i="12" s="1"/>
  <c r="EU954" i="12" s="1"/>
  <c r="EX954" i="12" s="1"/>
  <c r="FA954" i="12" s="1"/>
  <c r="FD954" i="12" s="1"/>
  <c r="DY954" i="12"/>
  <c r="EB954" i="12" s="1"/>
  <c r="EE954" i="12" s="1"/>
  <c r="EH954" i="12" s="1"/>
  <c r="EK954" i="12" s="1"/>
  <c r="EN954" i="12" s="1"/>
  <c r="EQ954" i="12" s="1"/>
  <c r="ET954" i="12" s="1"/>
  <c r="EW954" i="12" s="1"/>
  <c r="EZ954" i="12" s="1"/>
  <c r="FC954" i="12" s="1"/>
  <c r="AY954" i="12"/>
  <c r="AQ954" i="12"/>
  <c r="AI954" i="12"/>
  <c r="AA954" i="12"/>
  <c r="Q954" i="12"/>
  <c r="P954" i="12"/>
  <c r="G954" i="12" s="1"/>
  <c r="O954" i="12"/>
  <c r="N954" i="12"/>
  <c r="K954" i="12"/>
  <c r="F954" i="12"/>
  <c r="D954" i="12"/>
  <c r="C954" i="12"/>
  <c r="B954" i="12"/>
  <c r="E954" i="12" s="1"/>
  <c r="A954" i="12"/>
  <c r="BD954" i="12" s="1"/>
  <c r="ED953" i="12"/>
  <c r="EG953" i="12" s="1"/>
  <c r="EJ953" i="12" s="1"/>
  <c r="EM953" i="12" s="1"/>
  <c r="EP953" i="12" s="1"/>
  <c r="ES953" i="12" s="1"/>
  <c r="EV953" i="12" s="1"/>
  <c r="EY953" i="12" s="1"/>
  <c r="FB953" i="12" s="1"/>
  <c r="EA953" i="12"/>
  <c r="DZ953" i="12"/>
  <c r="EC953" i="12" s="1"/>
  <c r="EF953" i="12" s="1"/>
  <c r="EI953" i="12" s="1"/>
  <c r="EL953" i="12" s="1"/>
  <c r="EO953" i="12" s="1"/>
  <c r="ER953" i="12" s="1"/>
  <c r="EU953" i="12" s="1"/>
  <c r="EX953" i="12" s="1"/>
  <c r="FA953" i="12" s="1"/>
  <c r="FD953" i="12" s="1"/>
  <c r="DY953" i="12"/>
  <c r="EB953" i="12" s="1"/>
  <c r="EE953" i="12" s="1"/>
  <c r="EH953" i="12" s="1"/>
  <c r="EK953" i="12" s="1"/>
  <c r="EN953" i="12" s="1"/>
  <c r="EQ953" i="12" s="1"/>
  <c r="ET953" i="12" s="1"/>
  <c r="EW953" i="12" s="1"/>
  <c r="EZ953" i="12" s="1"/>
  <c r="FC953" i="12" s="1"/>
  <c r="Q953" i="12"/>
  <c r="P953" i="12"/>
  <c r="O953" i="12"/>
  <c r="N953" i="12"/>
  <c r="K953" i="12"/>
  <c r="G953" i="12"/>
  <c r="F953" i="12"/>
  <c r="D953" i="12"/>
  <c r="C953" i="12"/>
  <c r="B953" i="12"/>
  <c r="E953" i="12" s="1"/>
  <c r="A953" i="12"/>
  <c r="BE953" i="12" s="1"/>
  <c r="EA952" i="12"/>
  <c r="ED952" i="12" s="1"/>
  <c r="EG952" i="12" s="1"/>
  <c r="EJ952" i="12" s="1"/>
  <c r="EM952" i="12" s="1"/>
  <c r="EP952" i="12" s="1"/>
  <c r="ES952" i="12" s="1"/>
  <c r="EV952" i="12" s="1"/>
  <c r="EY952" i="12" s="1"/>
  <c r="FB952" i="12" s="1"/>
  <c r="DZ952" i="12"/>
  <c r="EC952" i="12" s="1"/>
  <c r="EF952" i="12" s="1"/>
  <c r="EI952" i="12" s="1"/>
  <c r="EL952" i="12" s="1"/>
  <c r="EO952" i="12" s="1"/>
  <c r="ER952" i="12" s="1"/>
  <c r="EU952" i="12" s="1"/>
  <c r="EX952" i="12" s="1"/>
  <c r="FA952" i="12" s="1"/>
  <c r="FD952" i="12" s="1"/>
  <c r="DY952" i="12"/>
  <c r="EB952" i="12" s="1"/>
  <c r="EE952" i="12" s="1"/>
  <c r="EH952" i="12" s="1"/>
  <c r="EK952" i="12" s="1"/>
  <c r="EN952" i="12" s="1"/>
  <c r="EQ952" i="12" s="1"/>
  <c r="ET952" i="12" s="1"/>
  <c r="EW952" i="12" s="1"/>
  <c r="EZ952" i="12" s="1"/>
  <c r="FC952" i="12" s="1"/>
  <c r="BE952" i="12"/>
  <c r="AZ952" i="12"/>
  <c r="AU952" i="12"/>
  <c r="AO952" i="12"/>
  <c r="AJ952" i="12"/>
  <c r="AE952" i="12"/>
  <c r="Y952" i="12"/>
  <c r="P952" i="12"/>
  <c r="Q952" i="12" s="1"/>
  <c r="O952" i="12"/>
  <c r="N952" i="12"/>
  <c r="D952" i="12"/>
  <c r="C952" i="12"/>
  <c r="B952" i="12"/>
  <c r="E952" i="12" s="1"/>
  <c r="A952" i="12"/>
  <c r="BF952" i="12" s="1"/>
  <c r="EA951" i="12"/>
  <c r="ED951" i="12" s="1"/>
  <c r="EG951" i="12" s="1"/>
  <c r="EJ951" i="12" s="1"/>
  <c r="EM951" i="12" s="1"/>
  <c r="EP951" i="12" s="1"/>
  <c r="ES951" i="12" s="1"/>
  <c r="EV951" i="12" s="1"/>
  <c r="EY951" i="12" s="1"/>
  <c r="FB951" i="12" s="1"/>
  <c r="DZ951" i="12"/>
  <c r="EC951" i="12" s="1"/>
  <c r="EF951" i="12" s="1"/>
  <c r="EI951" i="12" s="1"/>
  <c r="EL951" i="12" s="1"/>
  <c r="EO951" i="12" s="1"/>
  <c r="ER951" i="12" s="1"/>
  <c r="EU951" i="12" s="1"/>
  <c r="EX951" i="12" s="1"/>
  <c r="FA951" i="12" s="1"/>
  <c r="FD951" i="12" s="1"/>
  <c r="DY951" i="12"/>
  <c r="EB951" i="12" s="1"/>
  <c r="EE951" i="12" s="1"/>
  <c r="EH951" i="12" s="1"/>
  <c r="EK951" i="12" s="1"/>
  <c r="EN951" i="12" s="1"/>
  <c r="EQ951" i="12" s="1"/>
  <c r="ET951" i="12" s="1"/>
  <c r="EW951" i="12" s="1"/>
  <c r="EZ951" i="12" s="1"/>
  <c r="FC951" i="12" s="1"/>
  <c r="P951" i="12"/>
  <c r="F951" i="12" s="1"/>
  <c r="O951" i="12"/>
  <c r="N951" i="12"/>
  <c r="E951" i="12"/>
  <c r="D951" i="12"/>
  <c r="C951" i="12"/>
  <c r="B951" i="12"/>
  <c r="A951" i="12"/>
  <c r="BC951" i="12" s="1"/>
  <c r="EA950" i="12"/>
  <c r="ED950" i="12" s="1"/>
  <c r="EG950" i="12" s="1"/>
  <c r="EJ950" i="12" s="1"/>
  <c r="EM950" i="12" s="1"/>
  <c r="EP950" i="12" s="1"/>
  <c r="ES950" i="12" s="1"/>
  <c r="EV950" i="12" s="1"/>
  <c r="EY950" i="12" s="1"/>
  <c r="FB950" i="12" s="1"/>
  <c r="DZ950" i="12"/>
  <c r="EC950" i="12" s="1"/>
  <c r="EF950" i="12" s="1"/>
  <c r="EI950" i="12" s="1"/>
  <c r="EL950" i="12" s="1"/>
  <c r="EO950" i="12" s="1"/>
  <c r="ER950" i="12" s="1"/>
  <c r="EU950" i="12" s="1"/>
  <c r="EX950" i="12" s="1"/>
  <c r="FA950" i="12" s="1"/>
  <c r="FD950" i="12" s="1"/>
  <c r="DY950" i="12"/>
  <c r="EB950" i="12" s="1"/>
  <c r="EE950" i="12" s="1"/>
  <c r="EH950" i="12" s="1"/>
  <c r="EK950" i="12" s="1"/>
  <c r="EN950" i="12" s="1"/>
  <c r="EQ950" i="12" s="1"/>
  <c r="ET950" i="12" s="1"/>
  <c r="EW950" i="12" s="1"/>
  <c r="EZ950" i="12" s="1"/>
  <c r="FC950" i="12" s="1"/>
  <c r="AY950" i="12"/>
  <c r="AQ950" i="12"/>
  <c r="AI950" i="12"/>
  <c r="AA950" i="12"/>
  <c r="Q950" i="12"/>
  <c r="P950" i="12"/>
  <c r="G950" i="12" s="1"/>
  <c r="O950" i="12"/>
  <c r="N950" i="12"/>
  <c r="K950" i="12"/>
  <c r="F950" i="12"/>
  <c r="D950" i="12"/>
  <c r="C950" i="12"/>
  <c r="B950" i="12"/>
  <c r="E950" i="12" s="1"/>
  <c r="A950" i="12"/>
  <c r="BD950" i="12" s="1"/>
  <c r="ED949" i="12"/>
  <c r="EG949" i="12" s="1"/>
  <c r="EJ949" i="12" s="1"/>
  <c r="EM949" i="12" s="1"/>
  <c r="EP949" i="12" s="1"/>
  <c r="ES949" i="12" s="1"/>
  <c r="EV949" i="12" s="1"/>
  <c r="EY949" i="12" s="1"/>
  <c r="FB949" i="12" s="1"/>
  <c r="EA949" i="12"/>
  <c r="DZ949" i="12"/>
  <c r="EC949" i="12" s="1"/>
  <c r="EF949" i="12" s="1"/>
  <c r="EI949" i="12" s="1"/>
  <c r="EL949" i="12" s="1"/>
  <c r="EO949" i="12" s="1"/>
  <c r="ER949" i="12" s="1"/>
  <c r="EU949" i="12" s="1"/>
  <c r="EX949" i="12" s="1"/>
  <c r="FA949" i="12" s="1"/>
  <c r="FD949" i="12" s="1"/>
  <c r="DY949" i="12"/>
  <c r="EB949" i="12" s="1"/>
  <c r="EE949" i="12" s="1"/>
  <c r="EH949" i="12" s="1"/>
  <c r="EK949" i="12" s="1"/>
  <c r="EN949" i="12" s="1"/>
  <c r="EQ949" i="12" s="1"/>
  <c r="ET949" i="12" s="1"/>
  <c r="EW949" i="12" s="1"/>
  <c r="EZ949" i="12" s="1"/>
  <c r="FC949" i="12" s="1"/>
  <c r="Q949" i="12"/>
  <c r="P949" i="12"/>
  <c r="O949" i="12"/>
  <c r="N949" i="12"/>
  <c r="K949" i="12"/>
  <c r="G949" i="12"/>
  <c r="F949" i="12"/>
  <c r="D949" i="12"/>
  <c r="C949" i="12"/>
  <c r="B949" i="12"/>
  <c r="A949" i="12"/>
  <c r="BE949" i="12" s="1"/>
  <c r="EA948" i="12"/>
  <c r="ED948" i="12" s="1"/>
  <c r="EG948" i="12" s="1"/>
  <c r="EJ948" i="12" s="1"/>
  <c r="EM948" i="12" s="1"/>
  <c r="EP948" i="12" s="1"/>
  <c r="ES948" i="12" s="1"/>
  <c r="EV948" i="12" s="1"/>
  <c r="EY948" i="12" s="1"/>
  <c r="FB948" i="12" s="1"/>
  <c r="DZ948" i="12"/>
  <c r="EC948" i="12" s="1"/>
  <c r="EF948" i="12" s="1"/>
  <c r="EI948" i="12" s="1"/>
  <c r="EL948" i="12" s="1"/>
  <c r="EO948" i="12" s="1"/>
  <c r="ER948" i="12" s="1"/>
  <c r="EU948" i="12" s="1"/>
  <c r="EX948" i="12" s="1"/>
  <c r="FA948" i="12" s="1"/>
  <c r="FD948" i="12" s="1"/>
  <c r="DY948" i="12"/>
  <c r="EB948" i="12" s="1"/>
  <c r="EE948" i="12" s="1"/>
  <c r="EH948" i="12" s="1"/>
  <c r="EK948" i="12" s="1"/>
  <c r="EN948" i="12" s="1"/>
  <c r="EQ948" i="12" s="1"/>
  <c r="ET948" i="12" s="1"/>
  <c r="EW948" i="12" s="1"/>
  <c r="EZ948" i="12" s="1"/>
  <c r="FC948" i="12" s="1"/>
  <c r="BE948" i="12"/>
  <c r="AZ948" i="12"/>
  <c r="AU948" i="12"/>
  <c r="AO948" i="12"/>
  <c r="AJ948" i="12"/>
  <c r="AE948" i="12"/>
  <c r="Y948" i="12"/>
  <c r="P948" i="12"/>
  <c r="Q948" i="12" s="1"/>
  <c r="O948" i="12"/>
  <c r="N948" i="12"/>
  <c r="D948" i="12"/>
  <c r="C948" i="12"/>
  <c r="B948" i="12"/>
  <c r="E948" i="12" s="1"/>
  <c r="A948" i="12"/>
  <c r="BF948" i="12" s="1"/>
  <c r="EA947" i="12"/>
  <c r="ED947" i="12" s="1"/>
  <c r="EG947" i="12" s="1"/>
  <c r="EJ947" i="12" s="1"/>
  <c r="EM947" i="12" s="1"/>
  <c r="EP947" i="12" s="1"/>
  <c r="ES947" i="12" s="1"/>
  <c r="EV947" i="12" s="1"/>
  <c r="EY947" i="12" s="1"/>
  <c r="FB947" i="12" s="1"/>
  <c r="DZ947" i="12"/>
  <c r="EC947" i="12" s="1"/>
  <c r="EF947" i="12" s="1"/>
  <c r="EI947" i="12" s="1"/>
  <c r="EL947" i="12" s="1"/>
  <c r="EO947" i="12" s="1"/>
  <c r="ER947" i="12" s="1"/>
  <c r="EU947" i="12" s="1"/>
  <c r="EX947" i="12" s="1"/>
  <c r="FA947" i="12" s="1"/>
  <c r="FD947" i="12" s="1"/>
  <c r="DY947" i="12"/>
  <c r="EB947" i="12" s="1"/>
  <c r="EE947" i="12" s="1"/>
  <c r="EH947" i="12" s="1"/>
  <c r="EK947" i="12" s="1"/>
  <c r="EN947" i="12" s="1"/>
  <c r="EQ947" i="12" s="1"/>
  <c r="ET947" i="12" s="1"/>
  <c r="EW947" i="12" s="1"/>
  <c r="EZ947" i="12" s="1"/>
  <c r="FC947" i="12" s="1"/>
  <c r="P947" i="12"/>
  <c r="F947" i="12" s="1"/>
  <c r="O947" i="12"/>
  <c r="N947" i="12"/>
  <c r="D947" i="12"/>
  <c r="C947" i="12"/>
  <c r="B947" i="12"/>
  <c r="A947" i="12"/>
  <c r="BC947" i="12" s="1"/>
  <c r="EC946" i="12"/>
  <c r="EF946" i="12" s="1"/>
  <c r="EI946" i="12" s="1"/>
  <c r="EL946" i="12" s="1"/>
  <c r="EO946" i="12" s="1"/>
  <c r="ER946" i="12" s="1"/>
  <c r="EU946" i="12" s="1"/>
  <c r="EX946" i="12" s="1"/>
  <c r="FA946" i="12" s="1"/>
  <c r="FD946" i="12" s="1"/>
  <c r="EA946" i="12"/>
  <c r="ED946" i="12" s="1"/>
  <c r="EG946" i="12" s="1"/>
  <c r="EJ946" i="12" s="1"/>
  <c r="EM946" i="12" s="1"/>
  <c r="EP946" i="12" s="1"/>
  <c r="ES946" i="12" s="1"/>
  <c r="EV946" i="12" s="1"/>
  <c r="EY946" i="12" s="1"/>
  <c r="FB946" i="12" s="1"/>
  <c r="DZ946" i="12"/>
  <c r="DY946" i="12"/>
  <c r="EB946" i="12" s="1"/>
  <c r="EE946" i="12" s="1"/>
  <c r="EH946" i="12" s="1"/>
  <c r="EK946" i="12" s="1"/>
  <c r="EN946" i="12" s="1"/>
  <c r="EQ946" i="12" s="1"/>
  <c r="ET946" i="12" s="1"/>
  <c r="EW946" i="12" s="1"/>
  <c r="EZ946" i="12" s="1"/>
  <c r="FC946" i="12" s="1"/>
  <c r="BC946" i="12"/>
  <c r="AM946" i="12"/>
  <c r="W946" i="12"/>
  <c r="P946" i="12"/>
  <c r="G946" i="12" s="1"/>
  <c r="O946" i="12"/>
  <c r="N946" i="12"/>
  <c r="D946" i="12"/>
  <c r="C946" i="12"/>
  <c r="B946" i="12"/>
  <c r="E946" i="12" s="1"/>
  <c r="A946" i="12"/>
  <c r="BD946" i="12" s="1"/>
  <c r="EA945" i="12"/>
  <c r="ED945" i="12" s="1"/>
  <c r="EG945" i="12" s="1"/>
  <c r="EJ945" i="12" s="1"/>
  <c r="EM945" i="12" s="1"/>
  <c r="EP945" i="12" s="1"/>
  <c r="ES945" i="12" s="1"/>
  <c r="EV945" i="12" s="1"/>
  <c r="EY945" i="12" s="1"/>
  <c r="FB945" i="12" s="1"/>
  <c r="DZ945" i="12"/>
  <c r="EC945" i="12" s="1"/>
  <c r="EF945" i="12" s="1"/>
  <c r="EI945" i="12" s="1"/>
  <c r="EL945" i="12" s="1"/>
  <c r="EO945" i="12" s="1"/>
  <c r="ER945" i="12" s="1"/>
  <c r="EU945" i="12" s="1"/>
  <c r="EX945" i="12" s="1"/>
  <c r="FA945" i="12" s="1"/>
  <c r="FD945" i="12" s="1"/>
  <c r="DY945" i="12"/>
  <c r="EB945" i="12" s="1"/>
  <c r="EE945" i="12" s="1"/>
  <c r="EH945" i="12" s="1"/>
  <c r="EK945" i="12" s="1"/>
  <c r="EN945" i="12" s="1"/>
  <c r="EQ945" i="12" s="1"/>
  <c r="ET945" i="12" s="1"/>
  <c r="EW945" i="12" s="1"/>
  <c r="EZ945" i="12" s="1"/>
  <c r="FC945" i="12" s="1"/>
  <c r="BC945" i="12"/>
  <c r="AY945" i="12"/>
  <c r="AU945" i="12"/>
  <c r="AQ945" i="12"/>
  <c r="AM945" i="12"/>
  <c r="AI945" i="12"/>
  <c r="AE945" i="12"/>
  <c r="AA945" i="12"/>
  <c r="W945" i="12"/>
  <c r="P945" i="12"/>
  <c r="Q945" i="12" s="1"/>
  <c r="O945" i="12"/>
  <c r="N945" i="12"/>
  <c r="G945" i="12"/>
  <c r="D945" i="12"/>
  <c r="C945" i="12"/>
  <c r="B945" i="12"/>
  <c r="E945" i="12" s="1"/>
  <c r="A945" i="12"/>
  <c r="BE945" i="12" s="1"/>
  <c r="EA944" i="12"/>
  <c r="ED944" i="12" s="1"/>
  <c r="EG944" i="12" s="1"/>
  <c r="EJ944" i="12" s="1"/>
  <c r="EM944" i="12" s="1"/>
  <c r="EP944" i="12" s="1"/>
  <c r="ES944" i="12" s="1"/>
  <c r="EV944" i="12" s="1"/>
  <c r="EY944" i="12" s="1"/>
  <c r="FB944" i="12" s="1"/>
  <c r="DZ944" i="12"/>
  <c r="EC944" i="12" s="1"/>
  <c r="EF944" i="12" s="1"/>
  <c r="EI944" i="12" s="1"/>
  <c r="EL944" i="12" s="1"/>
  <c r="EO944" i="12" s="1"/>
  <c r="ER944" i="12" s="1"/>
  <c r="EU944" i="12" s="1"/>
  <c r="EX944" i="12" s="1"/>
  <c r="FA944" i="12" s="1"/>
  <c r="FD944" i="12" s="1"/>
  <c r="DY944" i="12"/>
  <c r="EB944" i="12" s="1"/>
  <c r="EE944" i="12" s="1"/>
  <c r="EH944" i="12" s="1"/>
  <c r="EK944" i="12" s="1"/>
  <c r="EN944" i="12" s="1"/>
  <c r="EQ944" i="12" s="1"/>
  <c r="ET944" i="12" s="1"/>
  <c r="EW944" i="12" s="1"/>
  <c r="EZ944" i="12" s="1"/>
  <c r="FC944" i="12" s="1"/>
  <c r="BE944" i="12"/>
  <c r="BD944" i="12"/>
  <c r="BA944" i="12"/>
  <c r="AZ944" i="12"/>
  <c r="AY944" i="12"/>
  <c r="AV944" i="12"/>
  <c r="AU944" i="12"/>
  <c r="AS944" i="12"/>
  <c r="AQ944" i="12"/>
  <c r="AO944" i="12"/>
  <c r="AN944" i="12"/>
  <c r="AK944" i="12"/>
  <c r="AJ944" i="12"/>
  <c r="AI944" i="12"/>
  <c r="AF944" i="12"/>
  <c r="AE944" i="12"/>
  <c r="AC944" i="12"/>
  <c r="AA944" i="12"/>
  <c r="Y944" i="12"/>
  <c r="X944" i="12"/>
  <c r="P944" i="12"/>
  <c r="Q944" i="12" s="1"/>
  <c r="O944" i="12"/>
  <c r="N944" i="12"/>
  <c r="D944" i="12"/>
  <c r="C944" i="12"/>
  <c r="B944" i="12"/>
  <c r="E944" i="12" s="1"/>
  <c r="A944" i="12"/>
  <c r="BF944" i="12" s="1"/>
  <c r="EB943" i="12"/>
  <c r="EE943" i="12" s="1"/>
  <c r="EH943" i="12" s="1"/>
  <c r="EK943" i="12" s="1"/>
  <c r="EN943" i="12" s="1"/>
  <c r="EQ943" i="12" s="1"/>
  <c r="ET943" i="12" s="1"/>
  <c r="EW943" i="12" s="1"/>
  <c r="EZ943" i="12" s="1"/>
  <c r="FC943" i="12" s="1"/>
  <c r="EA943" i="12"/>
  <c r="ED943" i="12" s="1"/>
  <c r="EG943" i="12" s="1"/>
  <c r="EJ943" i="12" s="1"/>
  <c r="EM943" i="12" s="1"/>
  <c r="EP943" i="12" s="1"/>
  <c r="ES943" i="12" s="1"/>
  <c r="EV943" i="12" s="1"/>
  <c r="EY943" i="12" s="1"/>
  <c r="FB943" i="12" s="1"/>
  <c r="DZ943" i="12"/>
  <c r="EC943" i="12" s="1"/>
  <c r="EF943" i="12" s="1"/>
  <c r="EI943" i="12" s="1"/>
  <c r="EL943" i="12" s="1"/>
  <c r="EO943" i="12" s="1"/>
  <c r="ER943" i="12" s="1"/>
  <c r="EU943" i="12" s="1"/>
  <c r="EX943" i="12" s="1"/>
  <c r="FA943" i="12" s="1"/>
  <c r="FD943" i="12" s="1"/>
  <c r="DY943" i="12"/>
  <c r="DQ943" i="12"/>
  <c r="F945" i="12" l="1"/>
  <c r="X945" i="12"/>
  <c r="AF945" i="12"/>
  <c r="AN945" i="12"/>
  <c r="AV945" i="12"/>
  <c r="BD945" i="12"/>
  <c r="AA946" i="12"/>
  <c r="AQ946" i="12"/>
  <c r="K947" i="12"/>
  <c r="Q947" i="12"/>
  <c r="AA948" i="12"/>
  <c r="AF948" i="12"/>
  <c r="AK948" i="12"/>
  <c r="AQ948" i="12"/>
  <c r="AV948" i="12"/>
  <c r="BA948" i="12"/>
  <c r="AA949" i="12"/>
  <c r="AI949" i="12"/>
  <c r="AQ949" i="12"/>
  <c r="AY949" i="12"/>
  <c r="AE950" i="12"/>
  <c r="AU950" i="12"/>
  <c r="K951" i="12"/>
  <c r="Q951" i="12"/>
  <c r="AA952" i="12"/>
  <c r="AF952" i="12"/>
  <c r="AK952" i="12"/>
  <c r="AQ952" i="12"/>
  <c r="AV952" i="12"/>
  <c r="BA952" i="12"/>
  <c r="AA953" i="12"/>
  <c r="AI953" i="12"/>
  <c r="AQ953" i="12"/>
  <c r="AY953" i="12"/>
  <c r="AE954" i="12"/>
  <c r="AU954" i="12"/>
  <c r="K955" i="12"/>
  <c r="Q955" i="12"/>
  <c r="AA956" i="12"/>
  <c r="AF956" i="12"/>
  <c r="AK956" i="12"/>
  <c r="AQ956" i="12"/>
  <c r="AV956" i="12"/>
  <c r="BA956" i="12"/>
  <c r="X957" i="12"/>
  <c r="AN957" i="12"/>
  <c r="BD957" i="12"/>
  <c r="AA960" i="12"/>
  <c r="AF960" i="12"/>
  <c r="AK960" i="12"/>
  <c r="AQ960" i="12"/>
  <c r="AV960" i="12"/>
  <c r="BA960" i="12"/>
  <c r="F961" i="12"/>
  <c r="AB961" i="12"/>
  <c r="AR961" i="12"/>
  <c r="AA962" i="12"/>
  <c r="AM962" i="12"/>
  <c r="BC962" i="12"/>
  <c r="AI965" i="12"/>
  <c r="AY965" i="12"/>
  <c r="AU946" i="12"/>
  <c r="J948" i="12"/>
  <c r="AB948" i="12"/>
  <c r="AM948" i="12"/>
  <c r="AW948" i="12"/>
  <c r="AB949" i="12"/>
  <c r="AJ949" i="12"/>
  <c r="AZ949" i="12"/>
  <c r="W952" i="12"/>
  <c r="AG952" i="12"/>
  <c r="AR952" i="12"/>
  <c r="BC952" i="12"/>
  <c r="AJ953" i="12"/>
  <c r="J956" i="12"/>
  <c r="AB956" i="12"/>
  <c r="AM956" i="12"/>
  <c r="J960" i="12"/>
  <c r="AB960" i="12"/>
  <c r="AM960" i="12"/>
  <c r="AW960" i="12"/>
  <c r="G961" i="12"/>
  <c r="AC962" i="12"/>
  <c r="AQ962" i="12"/>
  <c r="DY963" i="12"/>
  <c r="DZ963" i="12" s="1"/>
  <c r="EA963" i="12" s="1"/>
  <c r="EB963" i="12" s="1"/>
  <c r="X949" i="12"/>
  <c r="AF949" i="12"/>
  <c r="AN949" i="12"/>
  <c r="AV949" i="12"/>
  <c r="BD949" i="12"/>
  <c r="X953" i="12"/>
  <c r="AF953" i="12"/>
  <c r="AN953" i="12"/>
  <c r="AV953" i="12"/>
  <c r="BD953" i="12"/>
  <c r="F946" i="12"/>
  <c r="AE946" i="12"/>
  <c r="W948" i="12"/>
  <c r="AG948" i="12"/>
  <c r="AR948" i="12"/>
  <c r="BC948" i="12"/>
  <c r="AR949" i="12"/>
  <c r="J952" i="12"/>
  <c r="AB952" i="12"/>
  <c r="AM952" i="12"/>
  <c r="AW952" i="12"/>
  <c r="AB953" i="12"/>
  <c r="AR953" i="12"/>
  <c r="AZ953" i="12"/>
  <c r="W956" i="12"/>
  <c r="AG956" i="12"/>
  <c r="AR956" i="12"/>
  <c r="AW956" i="12"/>
  <c r="BC956" i="12"/>
  <c r="W960" i="12"/>
  <c r="AG960" i="12"/>
  <c r="AR960" i="12"/>
  <c r="BC960" i="12"/>
  <c r="F962" i="12"/>
  <c r="J944" i="12"/>
  <c r="W944" i="12"/>
  <c r="AB944" i="12"/>
  <c r="AG944" i="12"/>
  <c r="AM944" i="12"/>
  <c r="AR944" i="12"/>
  <c r="AW944" i="12"/>
  <c r="BC944" i="12"/>
  <c r="K945" i="12"/>
  <c r="AB945" i="12"/>
  <c r="AJ945" i="12"/>
  <c r="AR945" i="12"/>
  <c r="AZ945" i="12"/>
  <c r="K946" i="12"/>
  <c r="Q946" i="12"/>
  <c r="AI946" i="12"/>
  <c r="AY946" i="12"/>
  <c r="X948" i="12"/>
  <c r="AC948" i="12"/>
  <c r="AI948" i="12"/>
  <c r="AN948" i="12"/>
  <c r="AS948" i="12"/>
  <c r="AY948" i="12"/>
  <c r="BD948" i="12"/>
  <c r="W949" i="12"/>
  <c r="AE949" i="12"/>
  <c r="AM949" i="12"/>
  <c r="AU949" i="12"/>
  <c r="BC949" i="12"/>
  <c r="W950" i="12"/>
  <c r="AM950" i="12"/>
  <c r="BC950" i="12"/>
  <c r="X952" i="12"/>
  <c r="AC952" i="12"/>
  <c r="AI952" i="12"/>
  <c r="AN952" i="12"/>
  <c r="AS952" i="12"/>
  <c r="AY952" i="12"/>
  <c r="BD952" i="12"/>
  <c r="W953" i="12"/>
  <c r="AE953" i="12"/>
  <c r="AM953" i="12"/>
  <c r="AU953" i="12"/>
  <c r="BC953" i="12"/>
  <c r="W954" i="12"/>
  <c r="AM954" i="12"/>
  <c r="BC954" i="12"/>
  <c r="X956" i="12"/>
  <c r="AC956" i="12"/>
  <c r="AI956" i="12"/>
  <c r="AN956" i="12"/>
  <c r="AS956" i="12"/>
  <c r="AY956" i="12"/>
  <c r="BD956" i="12"/>
  <c r="AF957" i="12"/>
  <c r="AV957" i="12"/>
  <c r="AC958" i="12"/>
  <c r="AK958" i="12"/>
  <c r="AS958" i="12"/>
  <c r="BA958" i="12"/>
  <c r="X960" i="12"/>
  <c r="AC960" i="12"/>
  <c r="AI960" i="12"/>
  <c r="AN960" i="12"/>
  <c r="AS960" i="12"/>
  <c r="AY960" i="12"/>
  <c r="BD960" i="12"/>
  <c r="K961" i="12"/>
  <c r="AJ961" i="12"/>
  <c r="AZ961" i="12"/>
  <c r="J962" i="12"/>
  <c r="W962" i="12"/>
  <c r="AE962" i="12"/>
  <c r="AU962" i="12"/>
  <c r="J963" i="12"/>
  <c r="W963" i="12"/>
  <c r="AB963" i="12"/>
  <c r="AG963" i="12"/>
  <c r="AM963" i="12"/>
  <c r="AR963" i="12"/>
  <c r="AW963" i="12"/>
  <c r="BC963" i="12"/>
  <c r="X964" i="12"/>
  <c r="AN964" i="12"/>
  <c r="BD964" i="12"/>
  <c r="AA965" i="12"/>
  <c r="AQ965" i="12"/>
  <c r="EC963" i="12"/>
  <c r="ED963" i="12" s="1"/>
  <c r="EE963" i="12" s="1"/>
  <c r="EF963" i="12" s="1"/>
  <c r="EG963" i="12" s="1"/>
  <c r="EH963" i="12" s="1"/>
  <c r="EI963" i="12" s="1"/>
  <c r="EJ963" i="12" s="1"/>
  <c r="EK963" i="12" s="1"/>
  <c r="EL963" i="12" s="1"/>
  <c r="EM963" i="12" s="1"/>
  <c r="EN963" i="12" s="1"/>
  <c r="EO963" i="12" s="1"/>
  <c r="EP963" i="12" s="1"/>
  <c r="EQ963" i="12" s="1"/>
  <c r="ER963" i="12" s="1"/>
  <c r="ES963" i="12" s="1"/>
  <c r="ET963" i="12" s="1"/>
  <c r="EU963" i="12" s="1"/>
  <c r="EV963" i="12" s="1"/>
  <c r="EW963" i="12" s="1"/>
  <c r="EX963" i="12" s="1"/>
  <c r="EY963" i="12" s="1"/>
  <c r="EZ963" i="12" s="1"/>
  <c r="FA963" i="12" s="1"/>
  <c r="FB963" i="12" s="1"/>
  <c r="FC963" i="12" s="1"/>
  <c r="FD963" i="12" s="1"/>
  <c r="AH947" i="12"/>
  <c r="AT947" i="12"/>
  <c r="BF947" i="12"/>
  <c r="AH951" i="12"/>
  <c r="AX951" i="12"/>
  <c r="Z955" i="12"/>
  <c r="AL955" i="12"/>
  <c r="BB955" i="12"/>
  <c r="AD959" i="12"/>
  <c r="AL959" i="12"/>
  <c r="AX959" i="12"/>
  <c r="Z946" i="12"/>
  <c r="AL946" i="12"/>
  <c r="BF946" i="12"/>
  <c r="J947" i="12"/>
  <c r="AG947" i="12"/>
  <c r="AW947" i="12"/>
  <c r="Z950" i="12"/>
  <c r="AL950" i="12"/>
  <c r="BB950" i="12"/>
  <c r="Y951" i="12"/>
  <c r="AK951" i="12"/>
  <c r="AW951" i="12"/>
  <c r="BE951" i="12"/>
  <c r="G952" i="12"/>
  <c r="Z954" i="12"/>
  <c r="AD954" i="12"/>
  <c r="AH954" i="12"/>
  <c r="AL954" i="12"/>
  <c r="AP954" i="12"/>
  <c r="AT954" i="12"/>
  <c r="AX954" i="12"/>
  <c r="BB954" i="12"/>
  <c r="BF954" i="12"/>
  <c r="J955" i="12"/>
  <c r="Y955" i="12"/>
  <c r="AC955" i="12"/>
  <c r="AG955" i="12"/>
  <c r="AK955" i="12"/>
  <c r="AO955" i="12"/>
  <c r="AS955" i="12"/>
  <c r="AW955" i="12"/>
  <c r="BA955" i="12"/>
  <c r="BE955" i="12"/>
  <c r="G956" i="12"/>
  <c r="W957" i="12"/>
  <c r="AA957" i="12"/>
  <c r="AE957" i="12"/>
  <c r="AI957" i="12"/>
  <c r="AM957" i="12"/>
  <c r="AQ957" i="12"/>
  <c r="AU957" i="12"/>
  <c r="AY957" i="12"/>
  <c r="BC957" i="12"/>
  <c r="K958" i="12"/>
  <c r="Q958" i="12"/>
  <c r="Z958" i="12"/>
  <c r="AD958" i="12"/>
  <c r="AH958" i="12"/>
  <c r="AL958" i="12"/>
  <c r="AP958" i="12"/>
  <c r="AT958" i="12"/>
  <c r="AX958" i="12"/>
  <c r="BB958" i="12"/>
  <c r="BF958" i="12"/>
  <c r="J959" i="12"/>
  <c r="Y959" i="12"/>
  <c r="AC959" i="12"/>
  <c r="AG959" i="12"/>
  <c r="AK959" i="12"/>
  <c r="AO959" i="12"/>
  <c r="AS959" i="12"/>
  <c r="AW959" i="12"/>
  <c r="BA959" i="12"/>
  <c r="BE959" i="12"/>
  <c r="G960" i="12"/>
  <c r="W961" i="12"/>
  <c r="AA961" i="12"/>
  <c r="AE961" i="12"/>
  <c r="AI961" i="12"/>
  <c r="AM961" i="12"/>
  <c r="AQ961" i="12"/>
  <c r="AU961" i="12"/>
  <c r="AY961" i="12"/>
  <c r="BC961" i="12"/>
  <c r="K962" i="12"/>
  <c r="Q962" i="12"/>
  <c r="Z962" i="12"/>
  <c r="AD962" i="12"/>
  <c r="AH962" i="12"/>
  <c r="AL962" i="12"/>
  <c r="AP962" i="12"/>
  <c r="AT962" i="12"/>
  <c r="AX962" i="12"/>
  <c r="BB962" i="12"/>
  <c r="BF962" i="12"/>
  <c r="G963" i="12"/>
  <c r="W964" i="12"/>
  <c r="AA964" i="12"/>
  <c r="AE964" i="12"/>
  <c r="AI964" i="12"/>
  <c r="AM964" i="12"/>
  <c r="AQ964" i="12"/>
  <c r="AU964" i="12"/>
  <c r="AY964" i="12"/>
  <c r="BC964" i="12"/>
  <c r="K965" i="12"/>
  <c r="Q965" i="12"/>
  <c r="Z965" i="12"/>
  <c r="AD965" i="12"/>
  <c r="AH965" i="12"/>
  <c r="AL965" i="12"/>
  <c r="AP965" i="12"/>
  <c r="AT965" i="12"/>
  <c r="AX965" i="12"/>
  <c r="BB965" i="12"/>
  <c r="BF965" i="12"/>
  <c r="J966" i="12"/>
  <c r="Y966" i="12"/>
  <c r="AC966" i="12"/>
  <c r="AG966" i="12"/>
  <c r="AK966" i="12"/>
  <c r="AO966" i="12"/>
  <c r="AS966" i="12"/>
  <c r="AW966" i="12"/>
  <c r="BA966" i="12"/>
  <c r="BE966" i="12"/>
  <c r="Z947" i="12"/>
  <c r="AP947" i="12"/>
  <c r="BB947" i="12"/>
  <c r="Z951" i="12"/>
  <c r="AL951" i="12"/>
  <c r="AT951" i="12"/>
  <c r="BF951" i="12"/>
  <c r="AD955" i="12"/>
  <c r="AT955" i="12"/>
  <c r="Z959" i="12"/>
  <c r="AP959" i="12"/>
  <c r="BF959" i="12"/>
  <c r="AD966" i="12"/>
  <c r="AL966" i="12"/>
  <c r="AT966" i="12"/>
  <c r="AX966" i="12"/>
  <c r="BB966" i="12"/>
  <c r="BF966" i="12"/>
  <c r="AD946" i="12"/>
  <c r="AP946" i="12"/>
  <c r="BB946" i="12"/>
  <c r="AK947" i="12"/>
  <c r="BA947" i="12"/>
  <c r="AD950" i="12"/>
  <c r="AP950" i="12"/>
  <c r="BF950" i="12"/>
  <c r="J951" i="12"/>
  <c r="AG951" i="12"/>
  <c r="F944" i="12"/>
  <c r="AH945" i="12"/>
  <c r="AT945" i="12"/>
  <c r="BF945" i="12"/>
  <c r="J946" i="12"/>
  <c r="AC946" i="12"/>
  <c r="AO946" i="12"/>
  <c r="BA946" i="12"/>
  <c r="AF947" i="12"/>
  <c r="AR947" i="12"/>
  <c r="BD947" i="12"/>
  <c r="AD949" i="12"/>
  <c r="AP949" i="12"/>
  <c r="BB949" i="12"/>
  <c r="J950" i="12"/>
  <c r="AC950" i="12"/>
  <c r="AO950" i="12"/>
  <c r="BA950" i="12"/>
  <c r="G951" i="12"/>
  <c r="AB951" i="12"/>
  <c r="AN951" i="12"/>
  <c r="AZ951" i="12"/>
  <c r="F952" i="12"/>
  <c r="Z953" i="12"/>
  <c r="AL953" i="12"/>
  <c r="AT953" i="12"/>
  <c r="BF953" i="12"/>
  <c r="J954" i="12"/>
  <c r="AC954" i="12"/>
  <c r="AO954" i="12"/>
  <c r="BE954" i="12"/>
  <c r="AF955" i="12"/>
  <c r="AR955" i="12"/>
  <c r="BD955" i="12"/>
  <c r="AH957" i="12"/>
  <c r="AP957" i="12"/>
  <c r="BB957" i="12"/>
  <c r="AB959" i="12"/>
  <c r="AN959" i="12"/>
  <c r="AZ959" i="12"/>
  <c r="Z961" i="12"/>
  <c r="AD961" i="12"/>
  <c r="AH961" i="12"/>
  <c r="AL961" i="12"/>
  <c r="AP961" i="12"/>
  <c r="AT961" i="12"/>
  <c r="AX961" i="12"/>
  <c r="BB961" i="12"/>
  <c r="BF961" i="12"/>
  <c r="AG962" i="12"/>
  <c r="AK962" i="12"/>
  <c r="AO962" i="12"/>
  <c r="AS962" i="12"/>
  <c r="AW962" i="12"/>
  <c r="BA962" i="12"/>
  <c r="BE962" i="12"/>
  <c r="F963" i="12"/>
  <c r="Z964" i="12"/>
  <c r="AD964" i="12"/>
  <c r="AH964" i="12"/>
  <c r="AL964" i="12"/>
  <c r="AP964" i="12"/>
  <c r="AT964" i="12"/>
  <c r="AX964" i="12"/>
  <c r="BB964" i="12"/>
  <c r="BF964" i="12"/>
  <c r="Y965" i="12"/>
  <c r="AC965" i="12"/>
  <c r="AG965" i="12"/>
  <c r="AK965" i="12"/>
  <c r="AO965" i="12"/>
  <c r="AS965" i="12"/>
  <c r="AW965" i="12"/>
  <c r="BA965" i="12"/>
  <c r="BE965" i="12"/>
  <c r="G966" i="12"/>
  <c r="X966" i="12"/>
  <c r="AB966" i="12"/>
  <c r="AF966" i="12"/>
  <c r="AJ966" i="12"/>
  <c r="AN966" i="12"/>
  <c r="AR966" i="12"/>
  <c r="AV966" i="12"/>
  <c r="AZ966" i="12"/>
  <c r="BD966" i="12"/>
  <c r="AD947" i="12"/>
  <c r="AL947" i="12"/>
  <c r="AX947" i="12"/>
  <c r="AD951" i="12"/>
  <c r="AP951" i="12"/>
  <c r="BB951" i="12"/>
  <c r="AH955" i="12"/>
  <c r="AP955" i="12"/>
  <c r="AX955" i="12"/>
  <c r="BF955" i="12"/>
  <c r="AH959" i="12"/>
  <c r="AT959" i="12"/>
  <c r="BB959" i="12"/>
  <c r="Z966" i="12"/>
  <c r="AH966" i="12"/>
  <c r="AP966" i="12"/>
  <c r="G944" i="12"/>
  <c r="AH946" i="12"/>
  <c r="AT946" i="12"/>
  <c r="AX946" i="12"/>
  <c r="Y947" i="12"/>
  <c r="AC947" i="12"/>
  <c r="AO947" i="12"/>
  <c r="AS947" i="12"/>
  <c r="BE947" i="12"/>
  <c r="G948" i="12"/>
  <c r="AH950" i="12"/>
  <c r="AT950" i="12"/>
  <c r="AX950" i="12"/>
  <c r="AC951" i="12"/>
  <c r="AO951" i="12"/>
  <c r="AS951" i="12"/>
  <c r="BA951" i="12"/>
  <c r="Z945" i="12"/>
  <c r="AD945" i="12"/>
  <c r="AL945" i="12"/>
  <c r="AP945" i="12"/>
  <c r="AX945" i="12"/>
  <c r="BB945" i="12"/>
  <c r="Y946" i="12"/>
  <c r="AG946" i="12"/>
  <c r="AK946" i="12"/>
  <c r="AS946" i="12"/>
  <c r="AW946" i="12"/>
  <c r="BE946" i="12"/>
  <c r="G947" i="12"/>
  <c r="X947" i="12"/>
  <c r="AB947" i="12"/>
  <c r="AJ947" i="12"/>
  <c r="AN947" i="12"/>
  <c r="AV947" i="12"/>
  <c r="AZ947" i="12"/>
  <c r="F948" i="12"/>
  <c r="Z949" i="12"/>
  <c r="AH949" i="12"/>
  <c r="AL949" i="12"/>
  <c r="AT949" i="12"/>
  <c r="AX949" i="12"/>
  <c r="BF949" i="12"/>
  <c r="Y950" i="12"/>
  <c r="AG950" i="12"/>
  <c r="AK950" i="12"/>
  <c r="AS950" i="12"/>
  <c r="AW950" i="12"/>
  <c r="BE950" i="12"/>
  <c r="X951" i="12"/>
  <c r="AF951" i="12"/>
  <c r="AJ951" i="12"/>
  <c r="AR951" i="12"/>
  <c r="AV951" i="12"/>
  <c r="BD951" i="12"/>
  <c r="AD953" i="12"/>
  <c r="AH953" i="12"/>
  <c r="AP953" i="12"/>
  <c r="AX953" i="12"/>
  <c r="BB953" i="12"/>
  <c r="Y954" i="12"/>
  <c r="AG954" i="12"/>
  <c r="AK954" i="12"/>
  <c r="AS954" i="12"/>
  <c r="AW954" i="12"/>
  <c r="BA954" i="12"/>
  <c r="G955" i="12"/>
  <c r="X955" i="12"/>
  <c r="AB955" i="12"/>
  <c r="AJ955" i="12"/>
  <c r="AN955" i="12"/>
  <c r="AV955" i="12"/>
  <c r="AZ955" i="12"/>
  <c r="F956" i="12"/>
  <c r="Z957" i="12"/>
  <c r="AD957" i="12"/>
  <c r="AL957" i="12"/>
  <c r="AT957" i="12"/>
  <c r="AX957" i="12"/>
  <c r="BF957" i="12"/>
  <c r="X959" i="12"/>
  <c r="AF959" i="12"/>
  <c r="AJ959" i="12"/>
  <c r="AR959" i="12"/>
  <c r="AV959" i="12"/>
  <c r="BD959" i="12"/>
  <c r="F960" i="12"/>
  <c r="K944" i="12"/>
  <c r="Z944" i="12"/>
  <c r="AD944" i="12"/>
  <c r="AH944" i="12"/>
  <c r="AL944" i="12"/>
  <c r="AP944" i="12"/>
  <c r="AT944" i="12"/>
  <c r="AX944" i="12"/>
  <c r="BB944" i="12"/>
  <c r="J945" i="12"/>
  <c r="Y945" i="12"/>
  <c r="AC945" i="12"/>
  <c r="AG945" i="12"/>
  <c r="AK945" i="12"/>
  <c r="AO945" i="12"/>
  <c r="AS945" i="12"/>
  <c r="AW945" i="12"/>
  <c r="BA945" i="12"/>
  <c r="X946" i="12"/>
  <c r="AB946" i="12"/>
  <c r="AF946" i="12"/>
  <c r="AJ946" i="12"/>
  <c r="AN946" i="12"/>
  <c r="AR946" i="12"/>
  <c r="AV946" i="12"/>
  <c r="AZ946" i="12"/>
  <c r="W947" i="12"/>
  <c r="AA947" i="12"/>
  <c r="AE947" i="12"/>
  <c r="AI947" i="12"/>
  <c r="AM947" i="12"/>
  <c r="AQ947" i="12"/>
  <c r="AU947" i="12"/>
  <c r="AY947" i="12"/>
  <c r="K948" i="12"/>
  <c r="Z948" i="12"/>
  <c r="AD948" i="12"/>
  <c r="AH948" i="12"/>
  <c r="AL948" i="12"/>
  <c r="AP948" i="12"/>
  <c r="AT948" i="12"/>
  <c r="AX948" i="12"/>
  <c r="BB948" i="12"/>
  <c r="J949" i="12"/>
  <c r="Y949" i="12"/>
  <c r="AC949" i="12"/>
  <c r="AG949" i="12"/>
  <c r="AK949" i="12"/>
  <c r="AO949" i="12"/>
  <c r="AS949" i="12"/>
  <c r="AW949" i="12"/>
  <c r="BA949" i="12"/>
  <c r="X950" i="12"/>
  <c r="AB950" i="12"/>
  <c r="AF950" i="12"/>
  <c r="AJ950" i="12"/>
  <c r="AN950" i="12"/>
  <c r="AR950" i="12"/>
  <c r="AV950" i="12"/>
  <c r="AZ950" i="12"/>
  <c r="W951" i="12"/>
  <c r="AA951" i="12"/>
  <c r="AE951" i="12"/>
  <c r="AI951" i="12"/>
  <c r="AM951" i="12"/>
  <c r="AQ951" i="12"/>
  <c r="AU951" i="12"/>
  <c r="AY951" i="12"/>
  <c r="K952" i="12"/>
  <c r="Z952" i="12"/>
  <c r="AD952" i="12"/>
  <c r="AH952" i="12"/>
  <c r="AL952" i="12"/>
  <c r="AP952" i="12"/>
  <c r="AT952" i="12"/>
  <c r="AX952" i="12"/>
  <c r="BB952" i="12"/>
  <c r="J953" i="12"/>
  <c r="Y953" i="12"/>
  <c r="AC953" i="12"/>
  <c r="AG953" i="12"/>
  <c r="AK953" i="12"/>
  <c r="AO953" i="12"/>
  <c r="AS953" i="12"/>
  <c r="AW953" i="12"/>
  <c r="BA953" i="12"/>
  <c r="X954" i="12"/>
  <c r="AB954" i="12"/>
  <c r="AF954" i="12"/>
  <c r="AJ954" i="12"/>
  <c r="AN954" i="12"/>
  <c r="AR954" i="12"/>
  <c r="AV954" i="12"/>
  <c r="AZ954" i="12"/>
  <c r="W955" i="12"/>
  <c r="AA955" i="12"/>
  <c r="AE955" i="12"/>
  <c r="AI955" i="12"/>
  <c r="AM955" i="12"/>
  <c r="AQ955" i="12"/>
  <c r="AU955" i="12"/>
  <c r="AY955" i="12"/>
  <c r="K956" i="12"/>
  <c r="Z956" i="12"/>
  <c r="AD956" i="12"/>
  <c r="AH956" i="12"/>
  <c r="AL956" i="12"/>
  <c r="AP956" i="12"/>
  <c r="AT956" i="12"/>
  <c r="AX956" i="12"/>
  <c r="BB956" i="12"/>
  <c r="J957" i="12"/>
  <c r="Y957" i="12"/>
  <c r="AC957" i="12"/>
  <c r="AG957" i="12"/>
  <c r="AK957" i="12"/>
  <c r="AO957" i="12"/>
  <c r="AS957" i="12"/>
  <c r="AW957" i="12"/>
  <c r="BA957" i="12"/>
  <c r="X958" i="12"/>
  <c r="AB958" i="12"/>
  <c r="AF958" i="12"/>
  <c r="AJ958" i="12"/>
  <c r="AN958" i="12"/>
  <c r="AR958" i="12"/>
  <c r="AV958" i="12"/>
  <c r="AZ958" i="12"/>
  <c r="W959" i="12"/>
  <c r="AA959" i="12"/>
  <c r="AE959" i="12"/>
  <c r="AI959" i="12"/>
  <c r="AM959" i="12"/>
  <c r="AQ959" i="12"/>
  <c r="AU959" i="12"/>
  <c r="AY959" i="12"/>
  <c r="K960" i="12"/>
  <c r="Z960" i="12"/>
  <c r="AD960" i="12"/>
  <c r="AH960" i="12"/>
  <c r="AL960" i="12"/>
  <c r="AP960" i="12"/>
  <c r="AT960" i="12"/>
  <c r="AX960" i="12"/>
  <c r="BB960" i="12"/>
  <c r="J961" i="12"/>
  <c r="Y961" i="12"/>
  <c r="AC961" i="12"/>
  <c r="AG961" i="12"/>
  <c r="AK961" i="12"/>
  <c r="AO961" i="12"/>
  <c r="AS961" i="12"/>
  <c r="AW961" i="12"/>
  <c r="BA961" i="12"/>
  <c r="X962" i="12"/>
  <c r="AB962" i="12"/>
  <c r="AF962" i="12"/>
  <c r="AJ962" i="12"/>
  <c r="AN962" i="12"/>
  <c r="AR962" i="12"/>
  <c r="AV962" i="12"/>
  <c r="AZ962" i="12"/>
  <c r="K963" i="12"/>
  <c r="Z963" i="12"/>
  <c r="AD963" i="12"/>
  <c r="AH963" i="12"/>
  <c r="AL963" i="12"/>
  <c r="AP963" i="12"/>
  <c r="AT963" i="12"/>
  <c r="AX963" i="12"/>
  <c r="BB963" i="12"/>
  <c r="J964" i="12"/>
  <c r="Y964" i="12"/>
  <c r="AC964" i="12"/>
  <c r="AG964" i="12"/>
  <c r="AK964" i="12"/>
  <c r="AO964" i="12"/>
  <c r="AS964" i="12"/>
  <c r="AW964" i="12"/>
  <c r="BA964" i="12"/>
  <c r="X965" i="12"/>
  <c r="AB965" i="12"/>
  <c r="AF965" i="12"/>
  <c r="AJ965" i="12"/>
  <c r="AN965" i="12"/>
  <c r="AR965" i="12"/>
  <c r="AV965" i="12"/>
  <c r="AZ965" i="12"/>
  <c r="W966" i="12"/>
  <c r="AA966" i="12"/>
  <c r="AE966" i="12"/>
  <c r="AI966" i="12"/>
  <c r="AM966" i="12"/>
  <c r="AQ966" i="12"/>
  <c r="AU966" i="12"/>
  <c r="AY966" i="12"/>
  <c r="BA943" i="12"/>
  <c r="AV943" i="12"/>
  <c r="AQ943" i="12"/>
  <c r="AK943" i="12"/>
  <c r="AF943" i="12"/>
  <c r="AA943" i="12"/>
  <c r="P943" i="12"/>
  <c r="Q943" i="12" s="1"/>
  <c r="O943" i="12"/>
  <c r="N943" i="12"/>
  <c r="D943" i="12"/>
  <c r="C943" i="12"/>
  <c r="B943" i="12"/>
  <c r="E943" i="12" s="1"/>
  <c r="A943" i="12"/>
  <c r="BF943" i="12" s="1"/>
  <c r="EB942" i="12"/>
  <c r="EE942" i="12" s="1"/>
  <c r="EH942" i="12" s="1"/>
  <c r="EK942" i="12" s="1"/>
  <c r="EN942" i="12" s="1"/>
  <c r="EQ942" i="12" s="1"/>
  <c r="ET942" i="12" s="1"/>
  <c r="EW942" i="12" s="1"/>
  <c r="EZ942" i="12" s="1"/>
  <c r="FC942" i="12" s="1"/>
  <c r="EA942" i="12"/>
  <c r="ED942" i="12" s="1"/>
  <c r="EG942" i="12" s="1"/>
  <c r="EJ942" i="12" s="1"/>
  <c r="EM942" i="12" s="1"/>
  <c r="EP942" i="12" s="1"/>
  <c r="ES942" i="12" s="1"/>
  <c r="EV942" i="12" s="1"/>
  <c r="EY942" i="12" s="1"/>
  <c r="FB942" i="12" s="1"/>
  <c r="DZ942" i="12"/>
  <c r="EC942" i="12" s="1"/>
  <c r="EF942" i="12" s="1"/>
  <c r="EI942" i="12" s="1"/>
  <c r="EL942" i="12" s="1"/>
  <c r="EO942" i="12" s="1"/>
  <c r="ER942" i="12" s="1"/>
  <c r="EU942" i="12" s="1"/>
  <c r="EX942" i="12" s="1"/>
  <c r="FA942" i="12" s="1"/>
  <c r="FD942" i="12" s="1"/>
  <c r="DY942" i="12"/>
  <c r="Q942" i="12"/>
  <c r="P942" i="12"/>
  <c r="F942" i="12" s="1"/>
  <c r="O942" i="12"/>
  <c r="N942" i="12"/>
  <c r="K942" i="12"/>
  <c r="D942" i="12"/>
  <c r="C942" i="12"/>
  <c r="B942" i="12"/>
  <c r="E942" i="12" s="1"/>
  <c r="A942" i="12"/>
  <c r="BC942" i="12" s="1"/>
  <c r="EA941" i="12"/>
  <c r="ED941" i="12" s="1"/>
  <c r="EG941" i="12" s="1"/>
  <c r="EJ941" i="12" s="1"/>
  <c r="EM941" i="12" s="1"/>
  <c r="EP941" i="12" s="1"/>
  <c r="ES941" i="12" s="1"/>
  <c r="EV941" i="12" s="1"/>
  <c r="EY941" i="12" s="1"/>
  <c r="FB941" i="12" s="1"/>
  <c r="DZ941" i="12"/>
  <c r="EC941" i="12" s="1"/>
  <c r="EF941" i="12" s="1"/>
  <c r="EI941" i="12" s="1"/>
  <c r="EL941" i="12" s="1"/>
  <c r="EO941" i="12" s="1"/>
  <c r="ER941" i="12" s="1"/>
  <c r="EU941" i="12" s="1"/>
  <c r="EX941" i="12" s="1"/>
  <c r="FA941" i="12" s="1"/>
  <c r="FD941" i="12" s="1"/>
  <c r="DY941" i="12"/>
  <c r="EB941" i="12" s="1"/>
  <c r="EE941" i="12" s="1"/>
  <c r="EH941" i="12" s="1"/>
  <c r="EK941" i="12" s="1"/>
  <c r="EN941" i="12" s="1"/>
  <c r="EQ941" i="12" s="1"/>
  <c r="ET941" i="12" s="1"/>
  <c r="EW941" i="12" s="1"/>
  <c r="EZ941" i="12" s="1"/>
  <c r="FC941" i="12" s="1"/>
  <c r="AI941" i="12"/>
  <c r="P941" i="12"/>
  <c r="G941" i="12" s="1"/>
  <c r="O941" i="12"/>
  <c r="N941" i="12"/>
  <c r="F941" i="12"/>
  <c r="D941" i="12"/>
  <c r="C941" i="12"/>
  <c r="B941" i="12"/>
  <c r="E941" i="12" s="1"/>
  <c r="A941" i="12"/>
  <c r="BD941" i="12" s="1"/>
  <c r="DV940" i="12"/>
  <c r="DW940" i="12" s="1"/>
  <c r="DX940" i="12" s="1"/>
  <c r="DY940" i="12" s="1"/>
  <c r="DU940" i="12"/>
  <c r="BD940" i="12"/>
  <c r="AZ940" i="12"/>
  <c r="AN940" i="12"/>
  <c r="AJ940" i="12"/>
  <c r="AB940" i="12"/>
  <c r="AA940" i="12"/>
  <c r="P940" i="12"/>
  <c r="F940" i="12" s="1"/>
  <c r="O940" i="12"/>
  <c r="N940" i="12"/>
  <c r="D940" i="12"/>
  <c r="C940" i="12"/>
  <c r="B940" i="12"/>
  <c r="E940" i="12" s="1"/>
  <c r="A940" i="12"/>
  <c r="BE940" i="12" s="1"/>
  <c r="DQ939" i="12"/>
  <c r="P939" i="12"/>
  <c r="F939" i="12" s="1"/>
  <c r="O939" i="12"/>
  <c r="N939" i="12"/>
  <c r="E939" i="12"/>
  <c r="D939" i="12"/>
  <c r="C939" i="12"/>
  <c r="B939" i="12"/>
  <c r="A939" i="12"/>
  <c r="BC939" i="12" s="1"/>
  <c r="EA938" i="12"/>
  <c r="ED938" i="12" s="1"/>
  <c r="EG938" i="12" s="1"/>
  <c r="EJ938" i="12" s="1"/>
  <c r="EM938" i="12" s="1"/>
  <c r="EP938" i="12" s="1"/>
  <c r="ES938" i="12" s="1"/>
  <c r="EV938" i="12" s="1"/>
  <c r="EY938" i="12" s="1"/>
  <c r="FB938" i="12" s="1"/>
  <c r="DZ938" i="12"/>
  <c r="EC938" i="12" s="1"/>
  <c r="EF938" i="12" s="1"/>
  <c r="EI938" i="12" s="1"/>
  <c r="EL938" i="12" s="1"/>
  <c r="EO938" i="12" s="1"/>
  <c r="ER938" i="12" s="1"/>
  <c r="EU938" i="12" s="1"/>
  <c r="EX938" i="12" s="1"/>
  <c r="FA938" i="12" s="1"/>
  <c r="FD938" i="12" s="1"/>
  <c r="DY938" i="12"/>
  <c r="EB938" i="12" s="1"/>
  <c r="EE938" i="12" s="1"/>
  <c r="EH938" i="12" s="1"/>
  <c r="EK938" i="12" s="1"/>
  <c r="EN938" i="12" s="1"/>
  <c r="EQ938" i="12" s="1"/>
  <c r="ET938" i="12" s="1"/>
  <c r="EW938" i="12" s="1"/>
  <c r="EZ938" i="12" s="1"/>
  <c r="FC938" i="12" s="1"/>
  <c r="AQ938" i="12"/>
  <c r="AA938" i="12"/>
  <c r="P938" i="12"/>
  <c r="G938" i="12" s="1"/>
  <c r="O938" i="12"/>
  <c r="N938" i="12"/>
  <c r="D938" i="12"/>
  <c r="C938" i="12"/>
  <c r="B938" i="12"/>
  <c r="A938" i="12"/>
  <c r="BD938" i="12" s="1"/>
  <c r="ED937" i="12"/>
  <c r="EG937" i="12" s="1"/>
  <c r="EJ937" i="12" s="1"/>
  <c r="EM937" i="12" s="1"/>
  <c r="EP937" i="12" s="1"/>
  <c r="ES937" i="12" s="1"/>
  <c r="EV937" i="12" s="1"/>
  <c r="EY937" i="12" s="1"/>
  <c r="FB937" i="12" s="1"/>
  <c r="EA937" i="12"/>
  <c r="DZ937" i="12"/>
  <c r="EC937" i="12" s="1"/>
  <c r="EF937" i="12" s="1"/>
  <c r="EI937" i="12" s="1"/>
  <c r="EL937" i="12" s="1"/>
  <c r="EO937" i="12" s="1"/>
  <c r="ER937" i="12" s="1"/>
  <c r="EU937" i="12" s="1"/>
  <c r="EX937" i="12" s="1"/>
  <c r="FA937" i="12" s="1"/>
  <c r="FD937" i="12" s="1"/>
  <c r="DY937" i="12"/>
  <c r="EB937" i="12" s="1"/>
  <c r="EE937" i="12" s="1"/>
  <c r="EH937" i="12" s="1"/>
  <c r="EK937" i="12" s="1"/>
  <c r="EN937" i="12" s="1"/>
  <c r="EQ937" i="12" s="1"/>
  <c r="ET937" i="12" s="1"/>
  <c r="EW937" i="12" s="1"/>
  <c r="EZ937" i="12" s="1"/>
  <c r="FC937" i="12" s="1"/>
  <c r="P937" i="12"/>
  <c r="Q937" i="12" s="1"/>
  <c r="O937" i="12"/>
  <c r="N937" i="12"/>
  <c r="G937" i="12"/>
  <c r="F937" i="12"/>
  <c r="D937" i="12"/>
  <c r="C937" i="12"/>
  <c r="B937" i="12"/>
  <c r="E937" i="12" s="1"/>
  <c r="A937" i="12"/>
  <c r="BE937" i="12" s="1"/>
  <c r="EA936" i="12"/>
  <c r="ED936" i="12" s="1"/>
  <c r="EG936" i="12" s="1"/>
  <c r="EJ936" i="12" s="1"/>
  <c r="EM936" i="12" s="1"/>
  <c r="EP936" i="12" s="1"/>
  <c r="ES936" i="12" s="1"/>
  <c r="EV936" i="12" s="1"/>
  <c r="EY936" i="12" s="1"/>
  <c r="FB936" i="12" s="1"/>
  <c r="DZ936" i="12"/>
  <c r="EC936" i="12" s="1"/>
  <c r="EF936" i="12" s="1"/>
  <c r="EI936" i="12" s="1"/>
  <c r="EL936" i="12" s="1"/>
  <c r="EO936" i="12" s="1"/>
  <c r="ER936" i="12" s="1"/>
  <c r="EU936" i="12" s="1"/>
  <c r="EX936" i="12" s="1"/>
  <c r="FA936" i="12" s="1"/>
  <c r="FD936" i="12" s="1"/>
  <c r="DY936" i="12"/>
  <c r="EB936" i="12" s="1"/>
  <c r="EE936" i="12" s="1"/>
  <c r="EH936" i="12" s="1"/>
  <c r="EK936" i="12" s="1"/>
  <c r="EN936" i="12" s="1"/>
  <c r="EQ936" i="12" s="1"/>
  <c r="ET936" i="12" s="1"/>
  <c r="EW936" i="12" s="1"/>
  <c r="EZ936" i="12" s="1"/>
  <c r="FC936" i="12" s="1"/>
  <c r="BE936" i="12"/>
  <c r="BD936" i="12"/>
  <c r="BA936" i="12"/>
  <c r="AZ936" i="12"/>
  <c r="AY936" i="12"/>
  <c r="AV936" i="12"/>
  <c r="AU936" i="12"/>
  <c r="AS936" i="12"/>
  <c r="AQ936" i="12"/>
  <c r="AO936" i="12"/>
  <c r="AN936" i="12"/>
  <c r="AK936" i="12"/>
  <c r="AJ936" i="12"/>
  <c r="AI936" i="12"/>
  <c r="AF936" i="12"/>
  <c r="AE936" i="12"/>
  <c r="AC936" i="12"/>
  <c r="AA936" i="12"/>
  <c r="Y936" i="12"/>
  <c r="X936" i="12"/>
  <c r="P936" i="12"/>
  <c r="Q936" i="12" s="1"/>
  <c r="O936" i="12"/>
  <c r="N936" i="12"/>
  <c r="D936" i="12"/>
  <c r="C936" i="12"/>
  <c r="B936" i="12"/>
  <c r="E936" i="12" s="1"/>
  <c r="A936" i="12"/>
  <c r="BF936" i="12" s="1"/>
  <c r="EB935" i="12"/>
  <c r="EE935" i="12" s="1"/>
  <c r="EH935" i="12" s="1"/>
  <c r="EK935" i="12" s="1"/>
  <c r="EN935" i="12" s="1"/>
  <c r="EQ935" i="12" s="1"/>
  <c r="ET935" i="12" s="1"/>
  <c r="EW935" i="12" s="1"/>
  <c r="EZ935" i="12" s="1"/>
  <c r="FC935" i="12" s="1"/>
  <c r="EA935" i="12"/>
  <c r="ED935" i="12" s="1"/>
  <c r="EG935" i="12" s="1"/>
  <c r="EJ935" i="12" s="1"/>
  <c r="EM935" i="12" s="1"/>
  <c r="EP935" i="12" s="1"/>
  <c r="ES935" i="12" s="1"/>
  <c r="EV935" i="12" s="1"/>
  <c r="EY935" i="12" s="1"/>
  <c r="FB935" i="12" s="1"/>
  <c r="DZ935" i="12"/>
  <c r="EC935" i="12" s="1"/>
  <c r="EF935" i="12" s="1"/>
  <c r="EI935" i="12" s="1"/>
  <c r="EL935" i="12" s="1"/>
  <c r="EO935" i="12" s="1"/>
  <c r="ER935" i="12" s="1"/>
  <c r="EU935" i="12" s="1"/>
  <c r="EX935" i="12" s="1"/>
  <c r="FA935" i="12" s="1"/>
  <c r="FD935" i="12" s="1"/>
  <c r="DY935" i="12"/>
  <c r="P935" i="12"/>
  <c r="F935" i="12" s="1"/>
  <c r="O935" i="12"/>
  <c r="N935" i="12"/>
  <c r="E935" i="12"/>
  <c r="D935" i="12"/>
  <c r="C935" i="12"/>
  <c r="B935" i="12"/>
  <c r="A935" i="12"/>
  <c r="BC935" i="12" s="1"/>
  <c r="EA934" i="12"/>
  <c r="ED934" i="12" s="1"/>
  <c r="EG934" i="12" s="1"/>
  <c r="EJ934" i="12" s="1"/>
  <c r="EM934" i="12" s="1"/>
  <c r="EP934" i="12" s="1"/>
  <c r="ES934" i="12" s="1"/>
  <c r="EV934" i="12" s="1"/>
  <c r="EY934" i="12" s="1"/>
  <c r="FB934" i="12" s="1"/>
  <c r="DZ934" i="12"/>
  <c r="EC934" i="12" s="1"/>
  <c r="EF934" i="12" s="1"/>
  <c r="EI934" i="12" s="1"/>
  <c r="EL934" i="12" s="1"/>
  <c r="EO934" i="12" s="1"/>
  <c r="ER934" i="12" s="1"/>
  <c r="EU934" i="12" s="1"/>
  <c r="EX934" i="12" s="1"/>
  <c r="FA934" i="12" s="1"/>
  <c r="FD934" i="12" s="1"/>
  <c r="DY934" i="12"/>
  <c r="EB934" i="12" s="1"/>
  <c r="EE934" i="12" s="1"/>
  <c r="EH934" i="12" s="1"/>
  <c r="EK934" i="12" s="1"/>
  <c r="EN934" i="12" s="1"/>
  <c r="EQ934" i="12" s="1"/>
  <c r="ET934" i="12" s="1"/>
  <c r="EW934" i="12" s="1"/>
  <c r="EZ934" i="12" s="1"/>
  <c r="FC934" i="12" s="1"/>
  <c r="AQ934" i="12"/>
  <c r="AA934" i="12"/>
  <c r="P934" i="12"/>
  <c r="G934" i="12" s="1"/>
  <c r="O934" i="12"/>
  <c r="N934" i="12"/>
  <c r="D934" i="12"/>
  <c r="C934" i="12"/>
  <c r="B934" i="12"/>
  <c r="E934" i="12" s="1"/>
  <c r="A934" i="12"/>
  <c r="BD934" i="12" s="1"/>
  <c r="ED933" i="12"/>
  <c r="EG933" i="12" s="1"/>
  <c r="EJ933" i="12" s="1"/>
  <c r="EM933" i="12" s="1"/>
  <c r="EP933" i="12" s="1"/>
  <c r="ES933" i="12" s="1"/>
  <c r="EV933" i="12" s="1"/>
  <c r="EY933" i="12" s="1"/>
  <c r="FB933" i="12" s="1"/>
  <c r="EA933" i="12"/>
  <c r="DZ933" i="12"/>
  <c r="EC933" i="12" s="1"/>
  <c r="EF933" i="12" s="1"/>
  <c r="EI933" i="12" s="1"/>
  <c r="EL933" i="12" s="1"/>
  <c r="EO933" i="12" s="1"/>
  <c r="ER933" i="12" s="1"/>
  <c r="EU933" i="12" s="1"/>
  <c r="EX933" i="12" s="1"/>
  <c r="FA933" i="12" s="1"/>
  <c r="FD933" i="12" s="1"/>
  <c r="DY933" i="12"/>
  <c r="EB933" i="12" s="1"/>
  <c r="EE933" i="12" s="1"/>
  <c r="EH933" i="12" s="1"/>
  <c r="EK933" i="12" s="1"/>
  <c r="EN933" i="12" s="1"/>
  <c r="EQ933" i="12" s="1"/>
  <c r="ET933" i="12" s="1"/>
  <c r="EW933" i="12" s="1"/>
  <c r="EZ933" i="12" s="1"/>
  <c r="FC933" i="12" s="1"/>
  <c r="P933" i="12"/>
  <c r="Q933" i="12" s="1"/>
  <c r="O933" i="12"/>
  <c r="N933" i="12"/>
  <c r="G933" i="12"/>
  <c r="F933" i="12"/>
  <c r="D933" i="12"/>
  <c r="C933" i="12"/>
  <c r="B933" i="12"/>
  <c r="E933" i="12" s="1"/>
  <c r="A933" i="12"/>
  <c r="BE933" i="12" s="1"/>
  <c r="EA932" i="12"/>
  <c r="ED932" i="12" s="1"/>
  <c r="EG932" i="12" s="1"/>
  <c r="EJ932" i="12" s="1"/>
  <c r="EM932" i="12" s="1"/>
  <c r="EP932" i="12" s="1"/>
  <c r="ES932" i="12" s="1"/>
  <c r="EV932" i="12" s="1"/>
  <c r="EY932" i="12" s="1"/>
  <c r="FB932" i="12" s="1"/>
  <c r="DZ932" i="12"/>
  <c r="EC932" i="12" s="1"/>
  <c r="EF932" i="12" s="1"/>
  <c r="EI932" i="12" s="1"/>
  <c r="EL932" i="12" s="1"/>
  <c r="EO932" i="12" s="1"/>
  <c r="ER932" i="12" s="1"/>
  <c r="EU932" i="12" s="1"/>
  <c r="EX932" i="12" s="1"/>
  <c r="FA932" i="12" s="1"/>
  <c r="FD932" i="12" s="1"/>
  <c r="DY932" i="12"/>
  <c r="EB932" i="12" s="1"/>
  <c r="EE932" i="12" s="1"/>
  <c r="EH932" i="12" s="1"/>
  <c r="EK932" i="12" s="1"/>
  <c r="EN932" i="12" s="1"/>
  <c r="EQ932" i="12" s="1"/>
  <c r="ET932" i="12" s="1"/>
  <c r="EW932" i="12" s="1"/>
  <c r="EZ932" i="12" s="1"/>
  <c r="FC932" i="12" s="1"/>
  <c r="BE932" i="12"/>
  <c r="BD932" i="12"/>
  <c r="BA932" i="12"/>
  <c r="AZ932" i="12"/>
  <c r="AY932" i="12"/>
  <c r="AV932" i="12"/>
  <c r="AU932" i="12"/>
  <c r="AS932" i="12"/>
  <c r="AQ932" i="12"/>
  <c r="AO932" i="12"/>
  <c r="AN932" i="12"/>
  <c r="AK932" i="12"/>
  <c r="AJ932" i="12"/>
  <c r="AI932" i="12"/>
  <c r="AF932" i="12"/>
  <c r="AE932" i="12"/>
  <c r="AC932" i="12"/>
  <c r="AA932" i="12"/>
  <c r="Y932" i="12"/>
  <c r="X932" i="12"/>
  <c r="P932" i="12"/>
  <c r="Q932" i="12" s="1"/>
  <c r="O932" i="12"/>
  <c r="N932" i="12"/>
  <c r="D932" i="12"/>
  <c r="C932" i="12"/>
  <c r="B932" i="12"/>
  <c r="E932" i="12" s="1"/>
  <c r="A932" i="12"/>
  <c r="BF932" i="12" s="1"/>
  <c r="EB931" i="12"/>
  <c r="EE931" i="12" s="1"/>
  <c r="EH931" i="12" s="1"/>
  <c r="EK931" i="12" s="1"/>
  <c r="EN931" i="12" s="1"/>
  <c r="EQ931" i="12" s="1"/>
  <c r="ET931" i="12" s="1"/>
  <c r="EW931" i="12" s="1"/>
  <c r="EZ931" i="12" s="1"/>
  <c r="FC931" i="12" s="1"/>
  <c r="EA931" i="12"/>
  <c r="ED931" i="12" s="1"/>
  <c r="EG931" i="12" s="1"/>
  <c r="EJ931" i="12" s="1"/>
  <c r="EM931" i="12" s="1"/>
  <c r="EP931" i="12" s="1"/>
  <c r="ES931" i="12" s="1"/>
  <c r="EV931" i="12" s="1"/>
  <c r="EY931" i="12" s="1"/>
  <c r="FB931" i="12" s="1"/>
  <c r="DZ931" i="12"/>
  <c r="EC931" i="12" s="1"/>
  <c r="EF931" i="12" s="1"/>
  <c r="EI931" i="12" s="1"/>
  <c r="EL931" i="12" s="1"/>
  <c r="EO931" i="12" s="1"/>
  <c r="ER931" i="12" s="1"/>
  <c r="EU931" i="12" s="1"/>
  <c r="EX931" i="12" s="1"/>
  <c r="FA931" i="12" s="1"/>
  <c r="FD931" i="12" s="1"/>
  <c r="DY931" i="12"/>
  <c r="P931" i="12"/>
  <c r="F931" i="12" s="1"/>
  <c r="O931" i="12"/>
  <c r="N931" i="12"/>
  <c r="E931" i="12"/>
  <c r="D931" i="12"/>
  <c r="C931" i="12"/>
  <c r="B931" i="12"/>
  <c r="A931" i="12"/>
  <c r="BC931" i="12" s="1"/>
  <c r="EA930" i="12"/>
  <c r="ED930" i="12" s="1"/>
  <c r="EG930" i="12" s="1"/>
  <c r="EJ930" i="12" s="1"/>
  <c r="EM930" i="12" s="1"/>
  <c r="EP930" i="12" s="1"/>
  <c r="ES930" i="12" s="1"/>
  <c r="EV930" i="12" s="1"/>
  <c r="EY930" i="12" s="1"/>
  <c r="FB930" i="12" s="1"/>
  <c r="DZ930" i="12"/>
  <c r="EC930" i="12" s="1"/>
  <c r="EF930" i="12" s="1"/>
  <c r="EI930" i="12" s="1"/>
  <c r="EL930" i="12" s="1"/>
  <c r="EO930" i="12" s="1"/>
  <c r="ER930" i="12" s="1"/>
  <c r="EU930" i="12" s="1"/>
  <c r="EX930" i="12" s="1"/>
  <c r="FA930" i="12" s="1"/>
  <c r="FD930" i="12" s="1"/>
  <c r="DY930" i="12"/>
  <c r="EB930" i="12" s="1"/>
  <c r="EE930" i="12" s="1"/>
  <c r="EH930" i="12" s="1"/>
  <c r="EK930" i="12" s="1"/>
  <c r="EN930" i="12" s="1"/>
  <c r="EQ930" i="12" s="1"/>
  <c r="ET930" i="12" s="1"/>
  <c r="EW930" i="12" s="1"/>
  <c r="EZ930" i="12" s="1"/>
  <c r="FC930" i="12" s="1"/>
  <c r="AQ930" i="12"/>
  <c r="AA930" i="12"/>
  <c r="P930" i="12"/>
  <c r="G930" i="12" s="1"/>
  <c r="O930" i="12"/>
  <c r="N930" i="12"/>
  <c r="D930" i="12"/>
  <c r="C930" i="12"/>
  <c r="B930" i="12"/>
  <c r="E930" i="12" s="1"/>
  <c r="A930" i="12"/>
  <c r="BD930" i="12" s="1"/>
  <c r="ED929" i="12"/>
  <c r="EG929" i="12" s="1"/>
  <c r="EJ929" i="12" s="1"/>
  <c r="EM929" i="12" s="1"/>
  <c r="EP929" i="12" s="1"/>
  <c r="ES929" i="12" s="1"/>
  <c r="EV929" i="12" s="1"/>
  <c r="EY929" i="12" s="1"/>
  <c r="FB929" i="12" s="1"/>
  <c r="EA929" i="12"/>
  <c r="DZ929" i="12"/>
  <c r="EC929" i="12" s="1"/>
  <c r="EF929" i="12" s="1"/>
  <c r="EI929" i="12" s="1"/>
  <c r="EL929" i="12" s="1"/>
  <c r="EO929" i="12" s="1"/>
  <c r="ER929" i="12" s="1"/>
  <c r="EU929" i="12" s="1"/>
  <c r="EX929" i="12" s="1"/>
  <c r="FA929" i="12" s="1"/>
  <c r="FD929" i="12" s="1"/>
  <c r="DY929" i="12"/>
  <c r="EB929" i="12" s="1"/>
  <c r="EE929" i="12" s="1"/>
  <c r="EH929" i="12" s="1"/>
  <c r="EK929" i="12" s="1"/>
  <c r="EN929" i="12" s="1"/>
  <c r="EQ929" i="12" s="1"/>
  <c r="ET929" i="12" s="1"/>
  <c r="EW929" i="12" s="1"/>
  <c r="EZ929" i="12" s="1"/>
  <c r="FC929" i="12" s="1"/>
  <c r="P929" i="12"/>
  <c r="Q929" i="12" s="1"/>
  <c r="O929" i="12"/>
  <c r="N929" i="12"/>
  <c r="G929" i="12"/>
  <c r="F929" i="12"/>
  <c r="D929" i="12"/>
  <c r="C929" i="12"/>
  <c r="B929" i="12"/>
  <c r="E929" i="12" s="1"/>
  <c r="A929" i="12"/>
  <c r="BE929" i="12" s="1"/>
  <c r="EA928" i="12"/>
  <c r="ED928" i="12" s="1"/>
  <c r="EG928" i="12" s="1"/>
  <c r="EJ928" i="12" s="1"/>
  <c r="EM928" i="12" s="1"/>
  <c r="EP928" i="12" s="1"/>
  <c r="ES928" i="12" s="1"/>
  <c r="EV928" i="12" s="1"/>
  <c r="EY928" i="12" s="1"/>
  <c r="FB928" i="12" s="1"/>
  <c r="DZ928" i="12"/>
  <c r="EC928" i="12" s="1"/>
  <c r="EF928" i="12" s="1"/>
  <c r="EI928" i="12" s="1"/>
  <c r="EL928" i="12" s="1"/>
  <c r="EO928" i="12" s="1"/>
  <c r="ER928" i="12" s="1"/>
  <c r="EU928" i="12" s="1"/>
  <c r="EX928" i="12" s="1"/>
  <c r="FA928" i="12" s="1"/>
  <c r="FD928" i="12" s="1"/>
  <c r="DY928" i="12"/>
  <c r="EB928" i="12" s="1"/>
  <c r="EE928" i="12" s="1"/>
  <c r="EH928" i="12" s="1"/>
  <c r="EK928" i="12" s="1"/>
  <c r="EN928" i="12" s="1"/>
  <c r="EQ928" i="12" s="1"/>
  <c r="ET928" i="12" s="1"/>
  <c r="EW928" i="12" s="1"/>
  <c r="EZ928" i="12" s="1"/>
  <c r="FC928" i="12" s="1"/>
  <c r="BE928" i="12"/>
  <c r="BD928" i="12"/>
  <c r="BA928" i="12"/>
  <c r="AZ928" i="12"/>
  <c r="AY928" i="12"/>
  <c r="AV928" i="12"/>
  <c r="AU928" i="12"/>
  <c r="AS928" i="12"/>
  <c r="AQ928" i="12"/>
  <c r="AO928" i="12"/>
  <c r="AN928" i="12"/>
  <c r="AK928" i="12"/>
  <c r="AJ928" i="12"/>
  <c r="AI928" i="12"/>
  <c r="AF928" i="12"/>
  <c r="AE928" i="12"/>
  <c r="AC928" i="12"/>
  <c r="AA928" i="12"/>
  <c r="Y928" i="12"/>
  <c r="X928" i="12"/>
  <c r="P928" i="12"/>
  <c r="Q928" i="12" s="1"/>
  <c r="O928" i="12"/>
  <c r="N928" i="12"/>
  <c r="D928" i="12"/>
  <c r="C928" i="12"/>
  <c r="B928" i="12"/>
  <c r="E928" i="12" s="1"/>
  <c r="A928" i="12"/>
  <c r="BF928" i="12" s="1"/>
  <c r="EB927" i="12"/>
  <c r="EE927" i="12" s="1"/>
  <c r="EH927" i="12" s="1"/>
  <c r="EK927" i="12" s="1"/>
  <c r="EN927" i="12" s="1"/>
  <c r="EQ927" i="12" s="1"/>
  <c r="ET927" i="12" s="1"/>
  <c r="EW927" i="12" s="1"/>
  <c r="EZ927" i="12" s="1"/>
  <c r="FC927" i="12" s="1"/>
  <c r="EA927" i="12"/>
  <c r="ED927" i="12" s="1"/>
  <c r="EG927" i="12" s="1"/>
  <c r="EJ927" i="12" s="1"/>
  <c r="EM927" i="12" s="1"/>
  <c r="EP927" i="12" s="1"/>
  <c r="ES927" i="12" s="1"/>
  <c r="EV927" i="12" s="1"/>
  <c r="EY927" i="12" s="1"/>
  <c r="FB927" i="12" s="1"/>
  <c r="DZ927" i="12"/>
  <c r="EC927" i="12" s="1"/>
  <c r="EF927" i="12" s="1"/>
  <c r="EI927" i="12" s="1"/>
  <c r="EL927" i="12" s="1"/>
  <c r="EO927" i="12" s="1"/>
  <c r="ER927" i="12" s="1"/>
  <c r="EU927" i="12" s="1"/>
  <c r="EX927" i="12" s="1"/>
  <c r="FA927" i="12" s="1"/>
  <c r="FD927" i="12" s="1"/>
  <c r="DY927" i="12"/>
  <c r="P927" i="12"/>
  <c r="F927" i="12" s="1"/>
  <c r="O927" i="12"/>
  <c r="N927" i="12"/>
  <c r="E927" i="12"/>
  <c r="D927" i="12"/>
  <c r="C927" i="12"/>
  <c r="B927" i="12"/>
  <c r="A927" i="12"/>
  <c r="BC927" i="12" s="1"/>
  <c r="EA926" i="12"/>
  <c r="ED926" i="12" s="1"/>
  <c r="EG926" i="12" s="1"/>
  <c r="EJ926" i="12" s="1"/>
  <c r="EM926" i="12" s="1"/>
  <c r="EP926" i="12" s="1"/>
  <c r="ES926" i="12" s="1"/>
  <c r="EV926" i="12" s="1"/>
  <c r="EY926" i="12" s="1"/>
  <c r="FB926" i="12" s="1"/>
  <c r="DZ926" i="12"/>
  <c r="EC926" i="12" s="1"/>
  <c r="EF926" i="12" s="1"/>
  <c r="EI926" i="12" s="1"/>
  <c r="EL926" i="12" s="1"/>
  <c r="EO926" i="12" s="1"/>
  <c r="ER926" i="12" s="1"/>
  <c r="EU926" i="12" s="1"/>
  <c r="EX926" i="12" s="1"/>
  <c r="FA926" i="12" s="1"/>
  <c r="FD926" i="12" s="1"/>
  <c r="DY926" i="12"/>
  <c r="EB926" i="12" s="1"/>
  <c r="EE926" i="12" s="1"/>
  <c r="EH926" i="12" s="1"/>
  <c r="EK926" i="12" s="1"/>
  <c r="EN926" i="12" s="1"/>
  <c r="EQ926" i="12" s="1"/>
  <c r="ET926" i="12" s="1"/>
  <c r="EW926" i="12" s="1"/>
  <c r="EZ926" i="12" s="1"/>
  <c r="FC926" i="12" s="1"/>
  <c r="AQ926" i="12"/>
  <c r="AA926" i="12"/>
  <c r="P926" i="12"/>
  <c r="G926" i="12" s="1"/>
  <c r="O926" i="12"/>
  <c r="N926" i="12"/>
  <c r="D926" i="12"/>
  <c r="C926" i="12"/>
  <c r="B926" i="12"/>
  <c r="A926" i="12"/>
  <c r="BD926" i="12" s="1"/>
  <c r="ED925" i="12"/>
  <c r="EG925" i="12" s="1"/>
  <c r="EJ925" i="12" s="1"/>
  <c r="EM925" i="12" s="1"/>
  <c r="EP925" i="12" s="1"/>
  <c r="ES925" i="12" s="1"/>
  <c r="EV925" i="12" s="1"/>
  <c r="EY925" i="12" s="1"/>
  <c r="FB925" i="12" s="1"/>
  <c r="EA925" i="12"/>
  <c r="DZ925" i="12"/>
  <c r="EC925" i="12" s="1"/>
  <c r="EF925" i="12" s="1"/>
  <c r="EI925" i="12" s="1"/>
  <c r="EL925" i="12" s="1"/>
  <c r="EO925" i="12" s="1"/>
  <c r="ER925" i="12" s="1"/>
  <c r="EU925" i="12" s="1"/>
  <c r="EX925" i="12" s="1"/>
  <c r="FA925" i="12" s="1"/>
  <c r="FD925" i="12" s="1"/>
  <c r="DY925" i="12"/>
  <c r="EB925" i="12" s="1"/>
  <c r="EE925" i="12" s="1"/>
  <c r="EH925" i="12" s="1"/>
  <c r="EK925" i="12" s="1"/>
  <c r="EN925" i="12" s="1"/>
  <c r="EQ925" i="12" s="1"/>
  <c r="ET925" i="12" s="1"/>
  <c r="EW925" i="12" s="1"/>
  <c r="EZ925" i="12" s="1"/>
  <c r="FC925" i="12" s="1"/>
  <c r="P925" i="12"/>
  <c r="Q925" i="12" s="1"/>
  <c r="O925" i="12"/>
  <c r="N925" i="12"/>
  <c r="G925" i="12"/>
  <c r="F925" i="12"/>
  <c r="D925" i="12"/>
  <c r="C925" i="12"/>
  <c r="B925" i="12"/>
  <c r="E925" i="12" s="1"/>
  <c r="A925" i="12"/>
  <c r="BE925" i="12" s="1"/>
  <c r="EA924" i="12"/>
  <c r="ED924" i="12" s="1"/>
  <c r="EG924" i="12" s="1"/>
  <c r="EJ924" i="12" s="1"/>
  <c r="EM924" i="12" s="1"/>
  <c r="EP924" i="12" s="1"/>
  <c r="ES924" i="12" s="1"/>
  <c r="EV924" i="12" s="1"/>
  <c r="EY924" i="12" s="1"/>
  <c r="FB924" i="12" s="1"/>
  <c r="DZ924" i="12"/>
  <c r="EC924" i="12" s="1"/>
  <c r="EF924" i="12" s="1"/>
  <c r="EI924" i="12" s="1"/>
  <c r="EL924" i="12" s="1"/>
  <c r="EO924" i="12" s="1"/>
  <c r="ER924" i="12" s="1"/>
  <c r="EU924" i="12" s="1"/>
  <c r="EX924" i="12" s="1"/>
  <c r="FA924" i="12" s="1"/>
  <c r="FD924" i="12" s="1"/>
  <c r="DY924" i="12"/>
  <c r="EB924" i="12" s="1"/>
  <c r="EE924" i="12" s="1"/>
  <c r="EH924" i="12" s="1"/>
  <c r="EK924" i="12" s="1"/>
  <c r="EN924" i="12" s="1"/>
  <c r="EQ924" i="12" s="1"/>
  <c r="ET924" i="12" s="1"/>
  <c r="EW924" i="12" s="1"/>
  <c r="EZ924" i="12" s="1"/>
  <c r="FC924" i="12" s="1"/>
  <c r="BE924" i="12"/>
  <c r="BD924" i="12"/>
  <c r="BA924" i="12"/>
  <c r="AZ924" i="12"/>
  <c r="AY924" i="12"/>
  <c r="AV924" i="12"/>
  <c r="AU924" i="12"/>
  <c r="AS924" i="12"/>
  <c r="AQ924" i="12"/>
  <c r="AO924" i="12"/>
  <c r="AN924" i="12"/>
  <c r="AK924" i="12"/>
  <c r="AJ924" i="12"/>
  <c r="AI924" i="12"/>
  <c r="AF924" i="12"/>
  <c r="AE924" i="12"/>
  <c r="AC924" i="12"/>
  <c r="AA924" i="12"/>
  <c r="Y924" i="12"/>
  <c r="X924" i="12"/>
  <c r="P924" i="12"/>
  <c r="Q924" i="12" s="1"/>
  <c r="O924" i="12"/>
  <c r="N924" i="12"/>
  <c r="D924" i="12"/>
  <c r="C924" i="12"/>
  <c r="B924" i="12"/>
  <c r="A924" i="12"/>
  <c r="BF924" i="12" s="1"/>
  <c r="EB923" i="12"/>
  <c r="EE923" i="12" s="1"/>
  <c r="EH923" i="12" s="1"/>
  <c r="EK923" i="12" s="1"/>
  <c r="EN923" i="12" s="1"/>
  <c r="EQ923" i="12" s="1"/>
  <c r="ET923" i="12" s="1"/>
  <c r="EW923" i="12" s="1"/>
  <c r="EZ923" i="12" s="1"/>
  <c r="FC923" i="12" s="1"/>
  <c r="EA923" i="12"/>
  <c r="ED923" i="12" s="1"/>
  <c r="EG923" i="12" s="1"/>
  <c r="EJ923" i="12" s="1"/>
  <c r="EM923" i="12" s="1"/>
  <c r="EP923" i="12" s="1"/>
  <c r="ES923" i="12" s="1"/>
  <c r="EV923" i="12" s="1"/>
  <c r="EY923" i="12" s="1"/>
  <c r="FB923" i="12" s="1"/>
  <c r="DZ923" i="12"/>
  <c r="EC923" i="12" s="1"/>
  <c r="EF923" i="12" s="1"/>
  <c r="EI923" i="12" s="1"/>
  <c r="EL923" i="12" s="1"/>
  <c r="EO923" i="12" s="1"/>
  <c r="ER923" i="12" s="1"/>
  <c r="EU923" i="12" s="1"/>
  <c r="EX923" i="12" s="1"/>
  <c r="FA923" i="12" s="1"/>
  <c r="FD923" i="12" s="1"/>
  <c r="DY923" i="12"/>
  <c r="P923" i="12"/>
  <c r="F923" i="12" s="1"/>
  <c r="O923" i="12"/>
  <c r="N923" i="12"/>
  <c r="E923" i="12"/>
  <c r="D923" i="12"/>
  <c r="C923" i="12"/>
  <c r="B923" i="12"/>
  <c r="A923" i="12"/>
  <c r="BC923" i="12" s="1"/>
  <c r="EA922" i="12"/>
  <c r="ED922" i="12" s="1"/>
  <c r="EG922" i="12" s="1"/>
  <c r="EJ922" i="12" s="1"/>
  <c r="EM922" i="12" s="1"/>
  <c r="EP922" i="12" s="1"/>
  <c r="ES922" i="12" s="1"/>
  <c r="EV922" i="12" s="1"/>
  <c r="EY922" i="12" s="1"/>
  <c r="FB922" i="12" s="1"/>
  <c r="DZ922" i="12"/>
  <c r="EC922" i="12" s="1"/>
  <c r="EF922" i="12" s="1"/>
  <c r="EI922" i="12" s="1"/>
  <c r="EL922" i="12" s="1"/>
  <c r="EO922" i="12" s="1"/>
  <c r="ER922" i="12" s="1"/>
  <c r="EU922" i="12" s="1"/>
  <c r="EX922" i="12" s="1"/>
  <c r="FA922" i="12" s="1"/>
  <c r="FD922" i="12" s="1"/>
  <c r="DY922" i="12"/>
  <c r="EB922" i="12" s="1"/>
  <c r="EE922" i="12" s="1"/>
  <c r="EH922" i="12" s="1"/>
  <c r="EK922" i="12" s="1"/>
  <c r="EN922" i="12" s="1"/>
  <c r="EQ922" i="12" s="1"/>
  <c r="ET922" i="12" s="1"/>
  <c r="EW922" i="12" s="1"/>
  <c r="EZ922" i="12" s="1"/>
  <c r="FC922" i="12" s="1"/>
  <c r="AQ922" i="12"/>
  <c r="AA922" i="12"/>
  <c r="P922" i="12"/>
  <c r="G922" i="12" s="1"/>
  <c r="O922" i="12"/>
  <c r="N922" i="12"/>
  <c r="D922" i="12"/>
  <c r="C922" i="12"/>
  <c r="B922" i="12"/>
  <c r="E922" i="12" s="1"/>
  <c r="A922" i="12"/>
  <c r="BD922" i="12" s="1"/>
  <c r="ED921" i="12"/>
  <c r="EG921" i="12" s="1"/>
  <c r="EJ921" i="12" s="1"/>
  <c r="EM921" i="12" s="1"/>
  <c r="EP921" i="12" s="1"/>
  <c r="ES921" i="12" s="1"/>
  <c r="EV921" i="12" s="1"/>
  <c r="EY921" i="12" s="1"/>
  <c r="FB921" i="12" s="1"/>
  <c r="EA921" i="12"/>
  <c r="DZ921" i="12"/>
  <c r="EC921" i="12" s="1"/>
  <c r="EF921" i="12" s="1"/>
  <c r="EI921" i="12" s="1"/>
  <c r="EL921" i="12" s="1"/>
  <c r="EO921" i="12" s="1"/>
  <c r="ER921" i="12" s="1"/>
  <c r="EU921" i="12" s="1"/>
  <c r="EX921" i="12" s="1"/>
  <c r="FA921" i="12" s="1"/>
  <c r="FD921" i="12" s="1"/>
  <c r="DY921" i="12"/>
  <c r="EB921" i="12" s="1"/>
  <c r="EE921" i="12" s="1"/>
  <c r="EH921" i="12" s="1"/>
  <c r="EK921" i="12" s="1"/>
  <c r="EN921" i="12" s="1"/>
  <c r="EQ921" i="12" s="1"/>
  <c r="ET921" i="12" s="1"/>
  <c r="EW921" i="12" s="1"/>
  <c r="EZ921" i="12" s="1"/>
  <c r="FC921" i="12" s="1"/>
  <c r="P921" i="12"/>
  <c r="Q921" i="12" s="1"/>
  <c r="O921" i="12"/>
  <c r="N921" i="12"/>
  <c r="G921" i="12"/>
  <c r="F921" i="12"/>
  <c r="D921" i="12"/>
  <c r="C921" i="12"/>
  <c r="B921" i="12"/>
  <c r="E921" i="12" s="1"/>
  <c r="A921" i="12"/>
  <c r="BE921" i="12" s="1"/>
  <c r="EA920" i="12"/>
  <c r="ED920" i="12" s="1"/>
  <c r="EG920" i="12" s="1"/>
  <c r="EJ920" i="12" s="1"/>
  <c r="EM920" i="12" s="1"/>
  <c r="EP920" i="12" s="1"/>
  <c r="ES920" i="12" s="1"/>
  <c r="EV920" i="12" s="1"/>
  <c r="EY920" i="12" s="1"/>
  <c r="FB920" i="12" s="1"/>
  <c r="DZ920" i="12"/>
  <c r="EC920" i="12" s="1"/>
  <c r="EF920" i="12" s="1"/>
  <c r="EI920" i="12" s="1"/>
  <c r="EL920" i="12" s="1"/>
  <c r="EO920" i="12" s="1"/>
  <c r="ER920" i="12" s="1"/>
  <c r="EU920" i="12" s="1"/>
  <c r="EX920" i="12" s="1"/>
  <c r="FA920" i="12" s="1"/>
  <c r="FD920" i="12" s="1"/>
  <c r="DY920" i="12"/>
  <c r="EB920" i="12" s="1"/>
  <c r="EE920" i="12" s="1"/>
  <c r="EH920" i="12" s="1"/>
  <c r="EK920" i="12" s="1"/>
  <c r="EN920" i="12" s="1"/>
  <c r="EQ920" i="12" s="1"/>
  <c r="ET920" i="12" s="1"/>
  <c r="EW920" i="12" s="1"/>
  <c r="EZ920" i="12" s="1"/>
  <c r="FC920" i="12" s="1"/>
  <c r="DQ920" i="12"/>
  <c r="X925" i="12" l="1"/>
  <c r="AF925" i="12"/>
  <c r="AN925" i="12"/>
  <c r="AV925" i="12"/>
  <c r="BD925" i="12"/>
  <c r="X933" i="12"/>
  <c r="AF933" i="12"/>
  <c r="AN933" i="12"/>
  <c r="AV933" i="12"/>
  <c r="BD933" i="12"/>
  <c r="AE941" i="12"/>
  <c r="AU941" i="12"/>
  <c r="AA921" i="12"/>
  <c r="AI921" i="12"/>
  <c r="AQ921" i="12"/>
  <c r="AY921" i="12"/>
  <c r="F922" i="12"/>
  <c r="AE922" i="12"/>
  <c r="AU922" i="12"/>
  <c r="K923" i="12"/>
  <c r="Q923" i="12"/>
  <c r="F926" i="12"/>
  <c r="AE926" i="12"/>
  <c r="AU926" i="12"/>
  <c r="K927" i="12"/>
  <c r="Q927" i="12"/>
  <c r="F930" i="12"/>
  <c r="AE930" i="12"/>
  <c r="AU930" i="12"/>
  <c r="K931" i="12"/>
  <c r="Q931" i="12"/>
  <c r="AA933" i="12"/>
  <c r="AI933" i="12"/>
  <c r="AQ933" i="12"/>
  <c r="AY933" i="12"/>
  <c r="F934" i="12"/>
  <c r="F938" i="12"/>
  <c r="AE938" i="12"/>
  <c r="Q940" i="12"/>
  <c r="AY941" i="12"/>
  <c r="W943" i="12"/>
  <c r="AB943" i="12"/>
  <c r="AM943" i="12"/>
  <c r="AW943" i="12"/>
  <c r="K921" i="12"/>
  <c r="AB921" i="12"/>
  <c r="AJ921" i="12"/>
  <c r="AR921" i="12"/>
  <c r="AZ921" i="12"/>
  <c r="K922" i="12"/>
  <c r="Q922" i="12"/>
  <c r="AI922" i="12"/>
  <c r="AY922" i="12"/>
  <c r="J924" i="12"/>
  <c r="W924" i="12"/>
  <c r="AB924" i="12"/>
  <c r="AG924" i="12"/>
  <c r="AM924" i="12"/>
  <c r="AR924" i="12"/>
  <c r="AW924" i="12"/>
  <c r="BC924" i="12"/>
  <c r="K925" i="12"/>
  <c r="AB925" i="12"/>
  <c r="AJ925" i="12"/>
  <c r="AR925" i="12"/>
  <c r="AZ925" i="12"/>
  <c r="K926" i="12"/>
  <c r="Q926" i="12"/>
  <c r="AI926" i="12"/>
  <c r="AY926" i="12"/>
  <c r="J928" i="12"/>
  <c r="W928" i="12"/>
  <c r="AB928" i="12"/>
  <c r="AG928" i="12"/>
  <c r="AM928" i="12"/>
  <c r="AR928" i="12"/>
  <c r="AW928" i="12"/>
  <c r="BC928" i="12"/>
  <c r="K929" i="12"/>
  <c r="AB929" i="12"/>
  <c r="AJ929" i="12"/>
  <c r="AR929" i="12"/>
  <c r="AZ929" i="12"/>
  <c r="K930" i="12"/>
  <c r="Q930" i="12"/>
  <c r="AI930" i="12"/>
  <c r="AY930" i="12"/>
  <c r="J932" i="12"/>
  <c r="W932" i="12"/>
  <c r="AB932" i="12"/>
  <c r="AG932" i="12"/>
  <c r="AM932" i="12"/>
  <c r="AR932" i="12"/>
  <c r="AW932" i="12"/>
  <c r="BC932" i="12"/>
  <c r="K933" i="12"/>
  <c r="AB933" i="12"/>
  <c r="AJ933" i="12"/>
  <c r="AR933" i="12"/>
  <c r="AZ933" i="12"/>
  <c r="K934" i="12"/>
  <c r="Q934" i="12"/>
  <c r="AI934" i="12"/>
  <c r="AY934" i="12"/>
  <c r="J936" i="12"/>
  <c r="W936" i="12"/>
  <c r="AB936" i="12"/>
  <c r="AG936" i="12"/>
  <c r="AM936" i="12"/>
  <c r="AR936" i="12"/>
  <c r="AW936" i="12"/>
  <c r="BC936" i="12"/>
  <c r="K937" i="12"/>
  <c r="AB937" i="12"/>
  <c r="AJ937" i="12"/>
  <c r="AR937" i="12"/>
  <c r="AZ937" i="12"/>
  <c r="K938" i="12"/>
  <c r="Q938" i="12"/>
  <c r="AI938" i="12"/>
  <c r="AY938" i="12"/>
  <c r="W940" i="12"/>
  <c r="AE940" i="12"/>
  <c r="AR940" i="12"/>
  <c r="W941" i="12"/>
  <c r="AM941" i="12"/>
  <c r="BC941" i="12"/>
  <c r="X943" i="12"/>
  <c r="AC943" i="12"/>
  <c r="AI943" i="12"/>
  <c r="AN943" i="12"/>
  <c r="AS943" i="12"/>
  <c r="AY943" i="12"/>
  <c r="BD943" i="12"/>
  <c r="X921" i="12"/>
  <c r="AF921" i="12"/>
  <c r="AN921" i="12"/>
  <c r="AV921" i="12"/>
  <c r="BD921" i="12"/>
  <c r="X929" i="12"/>
  <c r="AF929" i="12"/>
  <c r="AN929" i="12"/>
  <c r="AV929" i="12"/>
  <c r="BD929" i="12"/>
  <c r="X937" i="12"/>
  <c r="AF937" i="12"/>
  <c r="AN937" i="12"/>
  <c r="AV937" i="12"/>
  <c r="BD937" i="12"/>
  <c r="G940" i="12"/>
  <c r="AA925" i="12"/>
  <c r="AI925" i="12"/>
  <c r="AQ925" i="12"/>
  <c r="AY925" i="12"/>
  <c r="AA929" i="12"/>
  <c r="AI929" i="12"/>
  <c r="AQ929" i="12"/>
  <c r="AY929" i="12"/>
  <c r="AE934" i="12"/>
  <c r="AU934" i="12"/>
  <c r="K935" i="12"/>
  <c r="Q935" i="12"/>
  <c r="AA937" i="12"/>
  <c r="AI937" i="12"/>
  <c r="AQ937" i="12"/>
  <c r="AY937" i="12"/>
  <c r="AU938" i="12"/>
  <c r="K939" i="12"/>
  <c r="Q939" i="12"/>
  <c r="K940" i="12"/>
  <c r="K941" i="12"/>
  <c r="Q941" i="12"/>
  <c r="J943" i="12"/>
  <c r="AG943" i="12"/>
  <c r="AR943" i="12"/>
  <c r="BC943" i="12"/>
  <c r="W921" i="12"/>
  <c r="AE921" i="12"/>
  <c r="AM921" i="12"/>
  <c r="AU921" i="12"/>
  <c r="BC921" i="12"/>
  <c r="W922" i="12"/>
  <c r="AM922" i="12"/>
  <c r="BC922" i="12"/>
  <c r="W925" i="12"/>
  <c r="AE925" i="12"/>
  <c r="AM925" i="12"/>
  <c r="AU925" i="12"/>
  <c r="BC925" i="12"/>
  <c r="W926" i="12"/>
  <c r="AM926" i="12"/>
  <c r="BC926" i="12"/>
  <c r="W929" i="12"/>
  <c r="AE929" i="12"/>
  <c r="AM929" i="12"/>
  <c r="AU929" i="12"/>
  <c r="BC929" i="12"/>
  <c r="W930" i="12"/>
  <c r="AM930" i="12"/>
  <c r="BC930" i="12"/>
  <c r="W933" i="12"/>
  <c r="AE933" i="12"/>
  <c r="AM933" i="12"/>
  <c r="AU933" i="12"/>
  <c r="BC933" i="12"/>
  <c r="W934" i="12"/>
  <c r="AM934" i="12"/>
  <c r="BC934" i="12"/>
  <c r="W937" i="12"/>
  <c r="AE937" i="12"/>
  <c r="AM937" i="12"/>
  <c r="AU937" i="12"/>
  <c r="BC937" i="12"/>
  <c r="W938" i="12"/>
  <c r="AM938" i="12"/>
  <c r="BC938" i="12"/>
  <c r="X940" i="12"/>
  <c r="AF940" i="12"/>
  <c r="AV940" i="12"/>
  <c r="DZ940" i="12"/>
  <c r="EA940" i="12" s="1"/>
  <c r="EB940" i="12" s="1"/>
  <c r="EC940" i="12" s="1"/>
  <c r="ED940" i="12" s="1"/>
  <c r="EE940" i="12" s="1"/>
  <c r="EF940" i="12" s="1"/>
  <c r="EG940" i="12" s="1"/>
  <c r="EH940" i="12" s="1"/>
  <c r="EI940" i="12" s="1"/>
  <c r="EJ940" i="12" s="1"/>
  <c r="EK940" i="12" s="1"/>
  <c r="EL940" i="12" s="1"/>
  <c r="EM940" i="12" s="1"/>
  <c r="EN940" i="12" s="1"/>
  <c r="EO940" i="12" s="1"/>
  <c r="EP940" i="12" s="1"/>
  <c r="EQ940" i="12" s="1"/>
  <c r="ER940" i="12" s="1"/>
  <c r="ES940" i="12" s="1"/>
  <c r="ET940" i="12" s="1"/>
  <c r="EU940" i="12" s="1"/>
  <c r="EV940" i="12" s="1"/>
  <c r="EW940" i="12" s="1"/>
  <c r="EX940" i="12" s="1"/>
  <c r="EY940" i="12" s="1"/>
  <c r="EZ940" i="12" s="1"/>
  <c r="FA940" i="12" s="1"/>
  <c r="FB940" i="12" s="1"/>
  <c r="FC940" i="12" s="1"/>
  <c r="FD940" i="12" s="1"/>
  <c r="AA941" i="12"/>
  <c r="AQ941" i="12"/>
  <c r="Y943" i="12"/>
  <c r="AE943" i="12"/>
  <c r="AJ943" i="12"/>
  <c r="AO943" i="12"/>
  <c r="AU943" i="12"/>
  <c r="AZ943" i="12"/>
  <c r="BE943" i="12"/>
  <c r="AD923" i="12"/>
  <c r="AT923" i="12"/>
  <c r="AD927" i="12"/>
  <c r="AT927" i="12"/>
  <c r="BF927" i="12"/>
  <c r="AD931" i="12"/>
  <c r="AP931" i="12"/>
  <c r="AX931" i="12"/>
  <c r="AD935" i="12"/>
  <c r="AP935" i="12"/>
  <c r="BB935" i="12"/>
  <c r="Z939" i="12"/>
  <c r="AP939" i="12"/>
  <c r="AH942" i="12"/>
  <c r="AP942" i="12"/>
  <c r="BF942" i="12"/>
  <c r="AH922" i="12"/>
  <c r="AT922" i="12"/>
  <c r="AG923" i="12"/>
  <c r="BA923" i="12"/>
  <c r="G924" i="12"/>
  <c r="Z926" i="12"/>
  <c r="AP926" i="12"/>
  <c r="BB926" i="12"/>
  <c r="Y927" i="12"/>
  <c r="AK927" i="12"/>
  <c r="AW927" i="12"/>
  <c r="Z930" i="12"/>
  <c r="AL930" i="12"/>
  <c r="AX930" i="12"/>
  <c r="AC931" i="12"/>
  <c r="AG931" i="12"/>
  <c r="AK931" i="12"/>
  <c r="AO931" i="12"/>
  <c r="AW931" i="12"/>
  <c r="BA931" i="12"/>
  <c r="BE931" i="12"/>
  <c r="G932" i="12"/>
  <c r="Z934" i="12"/>
  <c r="AD934" i="12"/>
  <c r="AH934" i="12"/>
  <c r="AL934" i="12"/>
  <c r="AP934" i="12"/>
  <c r="AT934" i="12"/>
  <c r="AX934" i="12"/>
  <c r="BB934" i="12"/>
  <c r="BF934" i="12"/>
  <c r="J935" i="12"/>
  <c r="Y935" i="12"/>
  <c r="AC935" i="12"/>
  <c r="AG935" i="12"/>
  <c r="AK935" i="12"/>
  <c r="AO935" i="12"/>
  <c r="AS935" i="12"/>
  <c r="AW935" i="12"/>
  <c r="BA935" i="12"/>
  <c r="BE935" i="12"/>
  <c r="G936" i="12"/>
  <c r="Z938" i="12"/>
  <c r="AD938" i="12"/>
  <c r="AH938" i="12"/>
  <c r="AL938" i="12"/>
  <c r="AP938" i="12"/>
  <c r="AT938" i="12"/>
  <c r="AX938" i="12"/>
  <c r="BB938" i="12"/>
  <c r="BF938" i="12"/>
  <c r="J939" i="12"/>
  <c r="Y939" i="12"/>
  <c r="AC939" i="12"/>
  <c r="AG939" i="12"/>
  <c r="AK939" i="12"/>
  <c r="AO939" i="12"/>
  <c r="AS939" i="12"/>
  <c r="AW939" i="12"/>
  <c r="BA939" i="12"/>
  <c r="BE939" i="12"/>
  <c r="AI940" i="12"/>
  <c r="AM940" i="12"/>
  <c r="AQ940" i="12"/>
  <c r="AU940" i="12"/>
  <c r="AY940" i="12"/>
  <c r="BC940" i="12"/>
  <c r="Z941" i="12"/>
  <c r="AD941" i="12"/>
  <c r="AH941" i="12"/>
  <c r="AL941" i="12"/>
  <c r="AP941" i="12"/>
  <c r="AT941" i="12"/>
  <c r="AX941" i="12"/>
  <c r="BB941" i="12"/>
  <c r="BF941" i="12"/>
  <c r="J942" i="12"/>
  <c r="Y942" i="12"/>
  <c r="AC942" i="12"/>
  <c r="AG942" i="12"/>
  <c r="AK942" i="12"/>
  <c r="AO942" i="12"/>
  <c r="AS942" i="12"/>
  <c r="AW942" i="12"/>
  <c r="BA942" i="12"/>
  <c r="BE942" i="12"/>
  <c r="G943" i="12"/>
  <c r="Z923" i="12"/>
  <c r="AL923" i="12"/>
  <c r="AX923" i="12"/>
  <c r="BF923" i="12"/>
  <c r="Z927" i="12"/>
  <c r="AP927" i="12"/>
  <c r="BB927" i="12"/>
  <c r="Z931" i="12"/>
  <c r="AL931" i="12"/>
  <c r="BB931" i="12"/>
  <c r="Z935" i="12"/>
  <c r="AL935" i="12"/>
  <c r="AX935" i="12"/>
  <c r="AH939" i="12"/>
  <c r="AD942" i="12"/>
  <c r="AT942" i="12"/>
  <c r="BB942" i="12"/>
  <c r="AL922" i="12"/>
  <c r="AX922" i="12"/>
  <c r="Y923" i="12"/>
  <c r="AK923" i="12"/>
  <c r="AW923" i="12"/>
  <c r="AH926" i="12"/>
  <c r="AX926" i="12"/>
  <c r="AG927" i="12"/>
  <c r="BA927" i="12"/>
  <c r="AS931" i="12"/>
  <c r="AD921" i="12"/>
  <c r="AP921" i="12"/>
  <c r="BB921" i="12"/>
  <c r="J922" i="12"/>
  <c r="AC922" i="12"/>
  <c r="AO922" i="12"/>
  <c r="BE922" i="12"/>
  <c r="AF923" i="12"/>
  <c r="AR923" i="12"/>
  <c r="BD923" i="12"/>
  <c r="F924" i="12"/>
  <c r="Z925" i="12"/>
  <c r="AD925" i="12"/>
  <c r="AH925" i="12"/>
  <c r="AL925" i="12"/>
  <c r="AP925" i="12"/>
  <c r="AT925" i="12"/>
  <c r="AX925" i="12"/>
  <c r="BB925" i="12"/>
  <c r="BF925" i="12"/>
  <c r="J926" i="12"/>
  <c r="AC926" i="12"/>
  <c r="AO926" i="12"/>
  <c r="BA926" i="12"/>
  <c r="G927" i="12"/>
  <c r="AB927" i="12"/>
  <c r="AN927" i="12"/>
  <c r="AZ927" i="12"/>
  <c r="AH929" i="12"/>
  <c r="AT929" i="12"/>
  <c r="BF929" i="12"/>
  <c r="AC930" i="12"/>
  <c r="AO930" i="12"/>
  <c r="BA930" i="12"/>
  <c r="AF931" i="12"/>
  <c r="AR931" i="12"/>
  <c r="BD931" i="12"/>
  <c r="Z933" i="12"/>
  <c r="AL933" i="12"/>
  <c r="AX933" i="12"/>
  <c r="AC934" i="12"/>
  <c r="AO934" i="12"/>
  <c r="BA934" i="12"/>
  <c r="AB935" i="12"/>
  <c r="AJ935" i="12"/>
  <c r="AN935" i="12"/>
  <c r="AR935" i="12"/>
  <c r="AV935" i="12"/>
  <c r="AZ935" i="12"/>
  <c r="BD935" i="12"/>
  <c r="Z937" i="12"/>
  <c r="AD937" i="12"/>
  <c r="AH937" i="12"/>
  <c r="AL937" i="12"/>
  <c r="AP937" i="12"/>
  <c r="AT937" i="12"/>
  <c r="AX937" i="12"/>
  <c r="BB937" i="12"/>
  <c r="BF937" i="12"/>
  <c r="J938" i="12"/>
  <c r="Y938" i="12"/>
  <c r="AC938" i="12"/>
  <c r="AG938" i="12"/>
  <c r="AK938" i="12"/>
  <c r="AO938" i="12"/>
  <c r="AS938" i="12"/>
  <c r="AW938" i="12"/>
  <c r="BA938" i="12"/>
  <c r="BE938" i="12"/>
  <c r="G939" i="12"/>
  <c r="X939" i="12"/>
  <c r="AB939" i="12"/>
  <c r="AF939" i="12"/>
  <c r="AJ939" i="12"/>
  <c r="AN939" i="12"/>
  <c r="AR939" i="12"/>
  <c r="AV939" i="12"/>
  <c r="AZ939" i="12"/>
  <c r="BD939" i="12"/>
  <c r="Z940" i="12"/>
  <c r="AD940" i="12"/>
  <c r="AH940" i="12"/>
  <c r="AL940" i="12"/>
  <c r="AP940" i="12"/>
  <c r="AT940" i="12"/>
  <c r="AX940" i="12"/>
  <c r="BB940" i="12"/>
  <c r="BF940" i="12"/>
  <c r="J941" i="12"/>
  <c r="Y941" i="12"/>
  <c r="AC941" i="12"/>
  <c r="AG941" i="12"/>
  <c r="AK941" i="12"/>
  <c r="AO941" i="12"/>
  <c r="AS941" i="12"/>
  <c r="AW941" i="12"/>
  <c r="BA941" i="12"/>
  <c r="BE941" i="12"/>
  <c r="G942" i="12"/>
  <c r="X942" i="12"/>
  <c r="AB942" i="12"/>
  <c r="AF942" i="12"/>
  <c r="AJ942" i="12"/>
  <c r="AN942" i="12"/>
  <c r="AR942" i="12"/>
  <c r="AV942" i="12"/>
  <c r="AZ942" i="12"/>
  <c r="BD942" i="12"/>
  <c r="F943" i="12"/>
  <c r="AH923" i="12"/>
  <c r="AP923" i="12"/>
  <c r="BB923" i="12"/>
  <c r="AH927" i="12"/>
  <c r="AL927" i="12"/>
  <c r="AX927" i="12"/>
  <c r="AH931" i="12"/>
  <c r="AT931" i="12"/>
  <c r="BF931" i="12"/>
  <c r="AH935" i="12"/>
  <c r="AT935" i="12"/>
  <c r="BF935" i="12"/>
  <c r="AD939" i="12"/>
  <c r="AL939" i="12"/>
  <c r="AT939" i="12"/>
  <c r="AX939" i="12"/>
  <c r="BB939" i="12"/>
  <c r="BF939" i="12"/>
  <c r="Z942" i="12"/>
  <c r="AL942" i="12"/>
  <c r="AX942" i="12"/>
  <c r="Z922" i="12"/>
  <c r="AD922" i="12"/>
  <c r="AP922" i="12"/>
  <c r="BB922" i="12"/>
  <c r="BF922" i="12"/>
  <c r="J923" i="12"/>
  <c r="AC923" i="12"/>
  <c r="AO923" i="12"/>
  <c r="AS923" i="12"/>
  <c r="BE923" i="12"/>
  <c r="AD926" i="12"/>
  <c r="AL926" i="12"/>
  <c r="AT926" i="12"/>
  <c r="BF926" i="12"/>
  <c r="J927" i="12"/>
  <c r="AC927" i="12"/>
  <c r="AO927" i="12"/>
  <c r="AS927" i="12"/>
  <c r="BE927" i="12"/>
  <c r="G928" i="12"/>
  <c r="AD930" i="12"/>
  <c r="AH930" i="12"/>
  <c r="AP930" i="12"/>
  <c r="AT930" i="12"/>
  <c r="BB930" i="12"/>
  <c r="BF930" i="12"/>
  <c r="J931" i="12"/>
  <c r="Y931" i="12"/>
  <c r="Z921" i="12"/>
  <c r="AH921" i="12"/>
  <c r="AL921" i="12"/>
  <c r="AT921" i="12"/>
  <c r="AX921" i="12"/>
  <c r="BF921" i="12"/>
  <c r="Y922" i="12"/>
  <c r="AG922" i="12"/>
  <c r="AK922" i="12"/>
  <c r="AS922" i="12"/>
  <c r="AW922" i="12"/>
  <c r="BA922" i="12"/>
  <c r="G923" i="12"/>
  <c r="X923" i="12"/>
  <c r="AB923" i="12"/>
  <c r="AJ923" i="12"/>
  <c r="AN923" i="12"/>
  <c r="AV923" i="12"/>
  <c r="AZ923" i="12"/>
  <c r="Y926" i="12"/>
  <c r="AG926" i="12"/>
  <c r="AK926" i="12"/>
  <c r="AS926" i="12"/>
  <c r="AW926" i="12"/>
  <c r="BE926" i="12"/>
  <c r="X927" i="12"/>
  <c r="AF927" i="12"/>
  <c r="AJ927" i="12"/>
  <c r="AR927" i="12"/>
  <c r="AV927" i="12"/>
  <c r="BD927" i="12"/>
  <c r="F928" i="12"/>
  <c r="Z929" i="12"/>
  <c r="AD929" i="12"/>
  <c r="AL929" i="12"/>
  <c r="AP929" i="12"/>
  <c r="AX929" i="12"/>
  <c r="BB929" i="12"/>
  <c r="J930" i="12"/>
  <c r="Y930" i="12"/>
  <c r="AG930" i="12"/>
  <c r="AK930" i="12"/>
  <c r="AS930" i="12"/>
  <c r="AW930" i="12"/>
  <c r="BE930" i="12"/>
  <c r="G931" i="12"/>
  <c r="X931" i="12"/>
  <c r="AB931" i="12"/>
  <c r="AJ931" i="12"/>
  <c r="AN931" i="12"/>
  <c r="AV931" i="12"/>
  <c r="AZ931" i="12"/>
  <c r="F932" i="12"/>
  <c r="AD933" i="12"/>
  <c r="AH933" i="12"/>
  <c r="AP933" i="12"/>
  <c r="AT933" i="12"/>
  <c r="BB933" i="12"/>
  <c r="BF933" i="12"/>
  <c r="J934" i="12"/>
  <c r="Y934" i="12"/>
  <c r="AG934" i="12"/>
  <c r="AK934" i="12"/>
  <c r="AS934" i="12"/>
  <c r="AW934" i="12"/>
  <c r="BE934" i="12"/>
  <c r="G935" i="12"/>
  <c r="X935" i="12"/>
  <c r="AF935" i="12"/>
  <c r="F936" i="12"/>
  <c r="J921" i="12"/>
  <c r="Y921" i="12"/>
  <c r="AC921" i="12"/>
  <c r="AG921" i="12"/>
  <c r="AK921" i="12"/>
  <c r="AO921" i="12"/>
  <c r="AS921" i="12"/>
  <c r="AW921" i="12"/>
  <c r="BA921" i="12"/>
  <c r="X922" i="12"/>
  <c r="AB922" i="12"/>
  <c r="AF922" i="12"/>
  <c r="AJ922" i="12"/>
  <c r="AN922" i="12"/>
  <c r="AR922" i="12"/>
  <c r="AV922" i="12"/>
  <c r="AZ922" i="12"/>
  <c r="W923" i="12"/>
  <c r="AA923" i="12"/>
  <c r="AE923" i="12"/>
  <c r="AI923" i="12"/>
  <c r="AM923" i="12"/>
  <c r="AQ923" i="12"/>
  <c r="AU923" i="12"/>
  <c r="AY923" i="12"/>
  <c r="K924" i="12"/>
  <c r="Z924" i="12"/>
  <c r="AD924" i="12"/>
  <c r="AH924" i="12"/>
  <c r="AL924" i="12"/>
  <c r="AP924" i="12"/>
  <c r="AT924" i="12"/>
  <c r="AX924" i="12"/>
  <c r="BB924" i="12"/>
  <c r="J925" i="12"/>
  <c r="Y925" i="12"/>
  <c r="AC925" i="12"/>
  <c r="AG925" i="12"/>
  <c r="AK925" i="12"/>
  <c r="AO925" i="12"/>
  <c r="AS925" i="12"/>
  <c r="AW925" i="12"/>
  <c r="BA925" i="12"/>
  <c r="X926" i="12"/>
  <c r="AB926" i="12"/>
  <c r="AF926" i="12"/>
  <c r="AJ926" i="12"/>
  <c r="AN926" i="12"/>
  <c r="AR926" i="12"/>
  <c r="AV926" i="12"/>
  <c r="AZ926" i="12"/>
  <c r="W927" i="12"/>
  <c r="AA927" i="12"/>
  <c r="AE927" i="12"/>
  <c r="AI927" i="12"/>
  <c r="AM927" i="12"/>
  <c r="AQ927" i="12"/>
  <c r="AU927" i="12"/>
  <c r="AY927" i="12"/>
  <c r="K928" i="12"/>
  <c r="Z928" i="12"/>
  <c r="AD928" i="12"/>
  <c r="AH928" i="12"/>
  <c r="AL928" i="12"/>
  <c r="AP928" i="12"/>
  <c r="AT928" i="12"/>
  <c r="AX928" i="12"/>
  <c r="BB928" i="12"/>
  <c r="J929" i="12"/>
  <c r="Y929" i="12"/>
  <c r="AC929" i="12"/>
  <c r="AG929" i="12"/>
  <c r="AK929" i="12"/>
  <c r="AO929" i="12"/>
  <c r="AS929" i="12"/>
  <c r="AW929" i="12"/>
  <c r="BA929" i="12"/>
  <c r="X930" i="12"/>
  <c r="AB930" i="12"/>
  <c r="AF930" i="12"/>
  <c r="AJ930" i="12"/>
  <c r="AN930" i="12"/>
  <c r="AR930" i="12"/>
  <c r="AV930" i="12"/>
  <c r="AZ930" i="12"/>
  <c r="W931" i="12"/>
  <c r="AA931" i="12"/>
  <c r="AE931" i="12"/>
  <c r="AI931" i="12"/>
  <c r="AM931" i="12"/>
  <c r="AQ931" i="12"/>
  <c r="AU931" i="12"/>
  <c r="AY931" i="12"/>
  <c r="K932" i="12"/>
  <c r="Z932" i="12"/>
  <c r="AD932" i="12"/>
  <c r="AH932" i="12"/>
  <c r="AL932" i="12"/>
  <c r="AP932" i="12"/>
  <c r="AT932" i="12"/>
  <c r="AX932" i="12"/>
  <c r="BB932" i="12"/>
  <c r="J933" i="12"/>
  <c r="Y933" i="12"/>
  <c r="AC933" i="12"/>
  <c r="AG933" i="12"/>
  <c r="AK933" i="12"/>
  <c r="AO933" i="12"/>
  <c r="AS933" i="12"/>
  <c r="AW933" i="12"/>
  <c r="BA933" i="12"/>
  <c r="X934" i="12"/>
  <c r="AB934" i="12"/>
  <c r="AF934" i="12"/>
  <c r="AJ934" i="12"/>
  <c r="AN934" i="12"/>
  <c r="AR934" i="12"/>
  <c r="AV934" i="12"/>
  <c r="AZ934" i="12"/>
  <c r="W935" i="12"/>
  <c r="AA935" i="12"/>
  <c r="AE935" i="12"/>
  <c r="AI935" i="12"/>
  <c r="AM935" i="12"/>
  <c r="AQ935" i="12"/>
  <c r="AU935" i="12"/>
  <c r="AY935" i="12"/>
  <c r="K936" i="12"/>
  <c r="Z936" i="12"/>
  <c r="AD936" i="12"/>
  <c r="AH936" i="12"/>
  <c r="AL936" i="12"/>
  <c r="AP936" i="12"/>
  <c r="AT936" i="12"/>
  <c r="AX936" i="12"/>
  <c r="BB936" i="12"/>
  <c r="J937" i="12"/>
  <c r="Y937" i="12"/>
  <c r="AC937" i="12"/>
  <c r="AG937" i="12"/>
  <c r="AK937" i="12"/>
  <c r="AO937" i="12"/>
  <c r="AS937" i="12"/>
  <c r="AW937" i="12"/>
  <c r="BA937" i="12"/>
  <c r="X938" i="12"/>
  <c r="AB938" i="12"/>
  <c r="AF938" i="12"/>
  <c r="AJ938" i="12"/>
  <c r="AN938" i="12"/>
  <c r="AR938" i="12"/>
  <c r="AV938" i="12"/>
  <c r="AZ938" i="12"/>
  <c r="W939" i="12"/>
  <c r="AA939" i="12"/>
  <c r="AE939" i="12"/>
  <c r="AI939" i="12"/>
  <c r="AM939" i="12"/>
  <c r="AQ939" i="12"/>
  <c r="AU939" i="12"/>
  <c r="AY939" i="12"/>
  <c r="J940" i="12"/>
  <c r="Y940" i="12"/>
  <c r="AC940" i="12"/>
  <c r="AG940" i="12"/>
  <c r="AK940" i="12"/>
  <c r="AO940" i="12"/>
  <c r="AS940" i="12"/>
  <c r="AW940" i="12"/>
  <c r="BA940" i="12"/>
  <c r="X941" i="12"/>
  <c r="AB941" i="12"/>
  <c r="AF941" i="12"/>
  <c r="AJ941" i="12"/>
  <c r="AN941" i="12"/>
  <c r="AR941" i="12"/>
  <c r="AV941" i="12"/>
  <c r="AZ941" i="12"/>
  <c r="W942" i="12"/>
  <c r="AA942" i="12"/>
  <c r="AE942" i="12"/>
  <c r="AI942" i="12"/>
  <c r="AM942" i="12"/>
  <c r="AQ942" i="12"/>
  <c r="AU942" i="12"/>
  <c r="AY942" i="12"/>
  <c r="K943" i="12"/>
  <c r="Z943" i="12"/>
  <c r="AD943" i="12"/>
  <c r="AH943" i="12"/>
  <c r="AL943" i="12"/>
  <c r="AP943" i="12"/>
  <c r="AT943" i="12"/>
  <c r="AX943" i="12"/>
  <c r="BB943" i="12"/>
  <c r="P920" i="12"/>
  <c r="Q920" i="12" s="1"/>
  <c r="O920" i="12"/>
  <c r="N920" i="12"/>
  <c r="D920" i="12"/>
  <c r="C920" i="12"/>
  <c r="B920" i="12"/>
  <c r="E920" i="12" s="1"/>
  <c r="A920" i="12"/>
  <c r="BF920" i="12" s="1"/>
  <c r="EA919" i="12"/>
  <c r="ED919" i="12" s="1"/>
  <c r="EG919" i="12" s="1"/>
  <c r="EJ919" i="12" s="1"/>
  <c r="EM919" i="12" s="1"/>
  <c r="EP919" i="12" s="1"/>
  <c r="ES919" i="12" s="1"/>
  <c r="EV919" i="12" s="1"/>
  <c r="EY919" i="12" s="1"/>
  <c r="FB919" i="12" s="1"/>
  <c r="DZ919" i="12"/>
  <c r="EC919" i="12" s="1"/>
  <c r="EF919" i="12" s="1"/>
  <c r="EI919" i="12" s="1"/>
  <c r="EL919" i="12" s="1"/>
  <c r="EO919" i="12" s="1"/>
  <c r="ER919" i="12" s="1"/>
  <c r="EU919" i="12" s="1"/>
  <c r="EX919" i="12" s="1"/>
  <c r="FA919" i="12" s="1"/>
  <c r="FD919" i="12" s="1"/>
  <c r="DY919" i="12"/>
  <c r="EB919" i="12" s="1"/>
  <c r="EE919" i="12" s="1"/>
  <c r="EH919" i="12" s="1"/>
  <c r="EK919" i="12" s="1"/>
  <c r="EN919" i="12" s="1"/>
  <c r="EQ919" i="12" s="1"/>
  <c r="ET919" i="12" s="1"/>
  <c r="EW919" i="12" s="1"/>
  <c r="EZ919" i="12" s="1"/>
  <c r="FC919" i="12" s="1"/>
  <c r="P919" i="12"/>
  <c r="F919" i="12" s="1"/>
  <c r="O919" i="12"/>
  <c r="N919" i="12"/>
  <c r="E919" i="12"/>
  <c r="D919" i="12"/>
  <c r="C919" i="12"/>
  <c r="B919" i="12"/>
  <c r="A919" i="12"/>
  <c r="BC919" i="12" s="1"/>
  <c r="EC918" i="12"/>
  <c r="EF918" i="12" s="1"/>
  <c r="EI918" i="12" s="1"/>
  <c r="EL918" i="12" s="1"/>
  <c r="EO918" i="12" s="1"/>
  <c r="ER918" i="12" s="1"/>
  <c r="EU918" i="12" s="1"/>
  <c r="EX918" i="12" s="1"/>
  <c r="FA918" i="12" s="1"/>
  <c r="FD918" i="12" s="1"/>
  <c r="EA918" i="12"/>
  <c r="ED918" i="12" s="1"/>
  <c r="EG918" i="12" s="1"/>
  <c r="EJ918" i="12" s="1"/>
  <c r="EM918" i="12" s="1"/>
  <c r="EP918" i="12" s="1"/>
  <c r="ES918" i="12" s="1"/>
  <c r="EV918" i="12" s="1"/>
  <c r="EY918" i="12" s="1"/>
  <c r="FB918" i="12" s="1"/>
  <c r="DZ918" i="12"/>
  <c r="DY918" i="12"/>
  <c r="EB918" i="12" s="1"/>
  <c r="EE918" i="12" s="1"/>
  <c r="EH918" i="12" s="1"/>
  <c r="EK918" i="12" s="1"/>
  <c r="EN918" i="12" s="1"/>
  <c r="EQ918" i="12" s="1"/>
  <c r="ET918" i="12" s="1"/>
  <c r="EW918" i="12" s="1"/>
  <c r="EZ918" i="12" s="1"/>
  <c r="FC918" i="12" s="1"/>
  <c r="BC918" i="12"/>
  <c r="AY918" i="12"/>
  <c r="AM918" i="12"/>
  <c r="AI918" i="12"/>
  <c r="AA918" i="12"/>
  <c r="Y918" i="12"/>
  <c r="P918" i="12"/>
  <c r="G918" i="12" s="1"/>
  <c r="O918" i="12"/>
  <c r="N918" i="12"/>
  <c r="F918" i="12"/>
  <c r="D918" i="12"/>
  <c r="C918" i="12"/>
  <c r="B918" i="12"/>
  <c r="E918" i="12" s="1"/>
  <c r="A918" i="12"/>
  <c r="BD918" i="12" s="1"/>
  <c r="DU917" i="12"/>
  <c r="DV917" i="12" s="1"/>
  <c r="DW917" i="12" s="1"/>
  <c r="DX917" i="12" s="1"/>
  <c r="DY917" i="12" s="1"/>
  <c r="DZ917" i="12" s="1"/>
  <c r="EA917" i="12" s="1"/>
  <c r="AZ917" i="12"/>
  <c r="AV917" i="12"/>
  <c r="AR917" i="12"/>
  <c r="AJ917" i="12"/>
  <c r="AF917" i="12"/>
  <c r="AB917" i="12"/>
  <c r="P917" i="12"/>
  <c r="G917" i="12" s="1"/>
  <c r="O917" i="12"/>
  <c r="N917" i="12"/>
  <c r="F917" i="12"/>
  <c r="D917" i="12"/>
  <c r="C917" i="12"/>
  <c r="B917" i="12"/>
  <c r="E917" i="12" s="1"/>
  <c r="A917" i="12"/>
  <c r="BE917" i="12" s="1"/>
  <c r="DQ916" i="12"/>
  <c r="P916" i="12"/>
  <c r="F916" i="12" s="1"/>
  <c r="O916" i="12"/>
  <c r="N916" i="12"/>
  <c r="G916" i="12"/>
  <c r="D916" i="12"/>
  <c r="C916" i="12"/>
  <c r="B916" i="12"/>
  <c r="E916" i="12" s="1"/>
  <c r="A916" i="12"/>
  <c r="BC916" i="12" s="1"/>
  <c r="EA915" i="12"/>
  <c r="ED915" i="12" s="1"/>
  <c r="EG915" i="12" s="1"/>
  <c r="EJ915" i="12" s="1"/>
  <c r="EM915" i="12" s="1"/>
  <c r="EP915" i="12" s="1"/>
  <c r="ES915" i="12" s="1"/>
  <c r="EV915" i="12" s="1"/>
  <c r="EY915" i="12" s="1"/>
  <c r="FB915" i="12" s="1"/>
  <c r="DZ915" i="12"/>
  <c r="EC915" i="12" s="1"/>
  <c r="EF915" i="12" s="1"/>
  <c r="EI915" i="12" s="1"/>
  <c r="EL915" i="12" s="1"/>
  <c r="EO915" i="12" s="1"/>
  <c r="ER915" i="12" s="1"/>
  <c r="EU915" i="12" s="1"/>
  <c r="EX915" i="12" s="1"/>
  <c r="FA915" i="12" s="1"/>
  <c r="FD915" i="12" s="1"/>
  <c r="DY915" i="12"/>
  <c r="EB915" i="12" s="1"/>
  <c r="EE915" i="12" s="1"/>
  <c r="EH915" i="12" s="1"/>
  <c r="EK915" i="12" s="1"/>
  <c r="EN915" i="12" s="1"/>
  <c r="EQ915" i="12" s="1"/>
  <c r="ET915" i="12" s="1"/>
  <c r="EW915" i="12" s="1"/>
  <c r="EZ915" i="12" s="1"/>
  <c r="FC915" i="12" s="1"/>
  <c r="P915" i="12"/>
  <c r="G915" i="12" s="1"/>
  <c r="O915" i="12"/>
  <c r="N915" i="12"/>
  <c r="D915" i="12"/>
  <c r="C915" i="12"/>
  <c r="B915" i="12"/>
  <c r="A915" i="12"/>
  <c r="BD915" i="12" s="1"/>
  <c r="EB914" i="12"/>
  <c r="EE914" i="12" s="1"/>
  <c r="EH914" i="12" s="1"/>
  <c r="EK914" i="12" s="1"/>
  <c r="EN914" i="12" s="1"/>
  <c r="EQ914" i="12" s="1"/>
  <c r="ET914" i="12" s="1"/>
  <c r="EW914" i="12" s="1"/>
  <c r="EZ914" i="12" s="1"/>
  <c r="FC914" i="12" s="1"/>
  <c r="EA914" i="12"/>
  <c r="ED914" i="12" s="1"/>
  <c r="EG914" i="12" s="1"/>
  <c r="EJ914" i="12" s="1"/>
  <c r="EM914" i="12" s="1"/>
  <c r="EP914" i="12" s="1"/>
  <c r="ES914" i="12" s="1"/>
  <c r="EV914" i="12" s="1"/>
  <c r="EY914" i="12" s="1"/>
  <c r="FB914" i="12" s="1"/>
  <c r="DZ914" i="12"/>
  <c r="EC914" i="12" s="1"/>
  <c r="EF914" i="12" s="1"/>
  <c r="EI914" i="12" s="1"/>
  <c r="EL914" i="12" s="1"/>
  <c r="EO914" i="12" s="1"/>
  <c r="ER914" i="12" s="1"/>
  <c r="EU914" i="12" s="1"/>
  <c r="EX914" i="12" s="1"/>
  <c r="FA914" i="12" s="1"/>
  <c r="FD914" i="12" s="1"/>
  <c r="DY914" i="12"/>
  <c r="AZ914" i="12"/>
  <c r="AV914" i="12"/>
  <c r="AJ914" i="12"/>
  <c r="AF914" i="12"/>
  <c r="P914" i="12"/>
  <c r="F914" i="12" s="1"/>
  <c r="O914" i="12"/>
  <c r="N914" i="12"/>
  <c r="G914" i="12"/>
  <c r="E914" i="12"/>
  <c r="D914" i="12"/>
  <c r="C914" i="12"/>
  <c r="B914" i="12"/>
  <c r="A914" i="12"/>
  <c r="BE914" i="12" s="1"/>
  <c r="EC913" i="12"/>
  <c r="EF913" i="12" s="1"/>
  <c r="EI913" i="12" s="1"/>
  <c r="EL913" i="12" s="1"/>
  <c r="EO913" i="12" s="1"/>
  <c r="ER913" i="12" s="1"/>
  <c r="EU913" i="12" s="1"/>
  <c r="EX913" i="12" s="1"/>
  <c r="FA913" i="12" s="1"/>
  <c r="FD913" i="12" s="1"/>
  <c r="EA913" i="12"/>
  <c r="ED913" i="12" s="1"/>
  <c r="EG913" i="12" s="1"/>
  <c r="EJ913" i="12" s="1"/>
  <c r="EM913" i="12" s="1"/>
  <c r="EP913" i="12" s="1"/>
  <c r="ES913" i="12" s="1"/>
  <c r="EV913" i="12" s="1"/>
  <c r="EY913" i="12" s="1"/>
  <c r="FB913" i="12" s="1"/>
  <c r="DZ913" i="12"/>
  <c r="DY913" i="12"/>
  <c r="EB913" i="12" s="1"/>
  <c r="EE913" i="12" s="1"/>
  <c r="EH913" i="12" s="1"/>
  <c r="EK913" i="12" s="1"/>
  <c r="EN913" i="12" s="1"/>
  <c r="EQ913" i="12" s="1"/>
  <c r="ET913" i="12" s="1"/>
  <c r="EW913" i="12" s="1"/>
  <c r="EZ913" i="12" s="1"/>
  <c r="FC913" i="12" s="1"/>
  <c r="BE913" i="12"/>
  <c r="BD913" i="12"/>
  <c r="BA913" i="12"/>
  <c r="AZ913" i="12"/>
  <c r="AY913" i="12"/>
  <c r="AV913" i="12"/>
  <c r="AU913" i="12"/>
  <c r="AS913" i="12"/>
  <c r="AQ913" i="12"/>
  <c r="AO913" i="12"/>
  <c r="AN913" i="12"/>
  <c r="AK913" i="12"/>
  <c r="AJ913" i="12"/>
  <c r="AI913" i="12"/>
  <c r="AF913" i="12"/>
  <c r="AE913" i="12"/>
  <c r="AC913" i="12"/>
  <c r="AA913" i="12"/>
  <c r="Y913" i="12"/>
  <c r="X913" i="12"/>
  <c r="P913" i="12"/>
  <c r="Q913" i="12" s="1"/>
  <c r="O913" i="12"/>
  <c r="N913" i="12"/>
  <c r="D913" i="12"/>
  <c r="C913" i="12"/>
  <c r="B913" i="12"/>
  <c r="E913" i="12" s="1"/>
  <c r="A913" i="12"/>
  <c r="BF913" i="12" s="1"/>
  <c r="EB912" i="12"/>
  <c r="EE912" i="12" s="1"/>
  <c r="EH912" i="12" s="1"/>
  <c r="EK912" i="12" s="1"/>
  <c r="EN912" i="12" s="1"/>
  <c r="EQ912" i="12" s="1"/>
  <c r="ET912" i="12" s="1"/>
  <c r="EW912" i="12" s="1"/>
  <c r="EZ912" i="12" s="1"/>
  <c r="FC912" i="12" s="1"/>
  <c r="EA912" i="12"/>
  <c r="ED912" i="12" s="1"/>
  <c r="EG912" i="12" s="1"/>
  <c r="EJ912" i="12" s="1"/>
  <c r="EM912" i="12" s="1"/>
  <c r="EP912" i="12" s="1"/>
  <c r="ES912" i="12" s="1"/>
  <c r="EV912" i="12" s="1"/>
  <c r="EY912" i="12" s="1"/>
  <c r="FB912" i="12" s="1"/>
  <c r="DZ912" i="12"/>
  <c r="EC912" i="12" s="1"/>
  <c r="EF912" i="12" s="1"/>
  <c r="EI912" i="12" s="1"/>
  <c r="EL912" i="12" s="1"/>
  <c r="EO912" i="12" s="1"/>
  <c r="ER912" i="12" s="1"/>
  <c r="EU912" i="12" s="1"/>
  <c r="EX912" i="12" s="1"/>
  <c r="FA912" i="12" s="1"/>
  <c r="FD912" i="12" s="1"/>
  <c r="DY912" i="12"/>
  <c r="P912" i="12"/>
  <c r="F912" i="12" s="1"/>
  <c r="O912" i="12"/>
  <c r="N912" i="12"/>
  <c r="D912" i="12"/>
  <c r="C912" i="12"/>
  <c r="B912" i="12"/>
  <c r="E912" i="12" s="1"/>
  <c r="A912" i="12"/>
  <c r="BC912" i="12" s="1"/>
  <c r="EA911" i="12"/>
  <c r="ED911" i="12" s="1"/>
  <c r="EG911" i="12" s="1"/>
  <c r="EJ911" i="12" s="1"/>
  <c r="EM911" i="12" s="1"/>
  <c r="EP911" i="12" s="1"/>
  <c r="ES911" i="12" s="1"/>
  <c r="EV911" i="12" s="1"/>
  <c r="EY911" i="12" s="1"/>
  <c r="FB911" i="12" s="1"/>
  <c r="DZ911" i="12"/>
  <c r="EC911" i="12" s="1"/>
  <c r="EF911" i="12" s="1"/>
  <c r="EI911" i="12" s="1"/>
  <c r="EL911" i="12" s="1"/>
  <c r="EO911" i="12" s="1"/>
  <c r="ER911" i="12" s="1"/>
  <c r="EU911" i="12" s="1"/>
  <c r="EX911" i="12" s="1"/>
  <c r="FA911" i="12" s="1"/>
  <c r="FD911" i="12" s="1"/>
  <c r="DY911" i="12"/>
  <c r="EB911" i="12" s="1"/>
  <c r="EE911" i="12" s="1"/>
  <c r="EH911" i="12" s="1"/>
  <c r="EK911" i="12" s="1"/>
  <c r="EN911" i="12" s="1"/>
  <c r="EQ911" i="12" s="1"/>
  <c r="ET911" i="12" s="1"/>
  <c r="EW911" i="12" s="1"/>
  <c r="EZ911" i="12" s="1"/>
  <c r="FC911" i="12" s="1"/>
  <c r="P911" i="12"/>
  <c r="G911" i="12" s="1"/>
  <c r="O911" i="12"/>
  <c r="N911" i="12"/>
  <c r="F911" i="12"/>
  <c r="D911" i="12"/>
  <c r="C911" i="12"/>
  <c r="B911" i="12"/>
  <c r="E911" i="12" s="1"/>
  <c r="A911" i="12"/>
  <c r="BD911" i="12" s="1"/>
  <c r="EB910" i="12"/>
  <c r="EE910" i="12" s="1"/>
  <c r="EH910" i="12" s="1"/>
  <c r="EK910" i="12" s="1"/>
  <c r="EN910" i="12" s="1"/>
  <c r="EQ910" i="12" s="1"/>
  <c r="ET910" i="12" s="1"/>
  <c r="EW910" i="12" s="1"/>
  <c r="EZ910" i="12" s="1"/>
  <c r="FC910" i="12" s="1"/>
  <c r="EA910" i="12"/>
  <c r="ED910" i="12" s="1"/>
  <c r="EG910" i="12" s="1"/>
  <c r="EJ910" i="12" s="1"/>
  <c r="EM910" i="12" s="1"/>
  <c r="EP910" i="12" s="1"/>
  <c r="ES910" i="12" s="1"/>
  <c r="EV910" i="12" s="1"/>
  <c r="EY910" i="12" s="1"/>
  <c r="FB910" i="12" s="1"/>
  <c r="DZ910" i="12"/>
  <c r="EC910" i="12" s="1"/>
  <c r="EF910" i="12" s="1"/>
  <c r="EI910" i="12" s="1"/>
  <c r="EL910" i="12" s="1"/>
  <c r="EO910" i="12" s="1"/>
  <c r="ER910" i="12" s="1"/>
  <c r="EU910" i="12" s="1"/>
  <c r="EX910" i="12" s="1"/>
  <c r="FA910" i="12" s="1"/>
  <c r="FD910" i="12" s="1"/>
  <c r="DY910" i="12"/>
  <c r="BD910" i="12"/>
  <c r="AZ910" i="12"/>
  <c r="AV910" i="12"/>
  <c r="AN910" i="12"/>
  <c r="AJ910" i="12"/>
  <c r="AF910" i="12"/>
  <c r="X910" i="12"/>
  <c r="P910" i="12"/>
  <c r="F910" i="12" s="1"/>
  <c r="O910" i="12"/>
  <c r="N910" i="12"/>
  <c r="G910" i="12"/>
  <c r="D910" i="12"/>
  <c r="C910" i="12"/>
  <c r="B910" i="12"/>
  <c r="E910" i="12" s="1"/>
  <c r="A910" i="12"/>
  <c r="BE910" i="12" s="1"/>
  <c r="EA909" i="12"/>
  <c r="ED909" i="12" s="1"/>
  <c r="EG909" i="12" s="1"/>
  <c r="EJ909" i="12" s="1"/>
  <c r="EM909" i="12" s="1"/>
  <c r="EP909" i="12" s="1"/>
  <c r="ES909" i="12" s="1"/>
  <c r="EV909" i="12" s="1"/>
  <c r="EY909" i="12" s="1"/>
  <c r="FB909" i="12" s="1"/>
  <c r="DZ909" i="12"/>
  <c r="EC909" i="12" s="1"/>
  <c r="EF909" i="12" s="1"/>
  <c r="EI909" i="12" s="1"/>
  <c r="EL909" i="12" s="1"/>
  <c r="EO909" i="12" s="1"/>
  <c r="ER909" i="12" s="1"/>
  <c r="EU909" i="12" s="1"/>
  <c r="EX909" i="12" s="1"/>
  <c r="FA909" i="12" s="1"/>
  <c r="FD909" i="12" s="1"/>
  <c r="DY909" i="12"/>
  <c r="EB909" i="12" s="1"/>
  <c r="EE909" i="12" s="1"/>
  <c r="EH909" i="12" s="1"/>
  <c r="EK909" i="12" s="1"/>
  <c r="EN909" i="12" s="1"/>
  <c r="EQ909" i="12" s="1"/>
  <c r="ET909" i="12" s="1"/>
  <c r="EW909" i="12" s="1"/>
  <c r="EZ909" i="12" s="1"/>
  <c r="FC909" i="12" s="1"/>
  <c r="BA909" i="12"/>
  <c r="AV909" i="12"/>
  <c r="AQ909" i="12"/>
  <c r="AK909" i="12"/>
  <c r="AF909" i="12"/>
  <c r="AA909" i="12"/>
  <c r="P909" i="12"/>
  <c r="Q909" i="12" s="1"/>
  <c r="O909" i="12"/>
  <c r="N909" i="12"/>
  <c r="D909" i="12"/>
  <c r="C909" i="12"/>
  <c r="B909" i="12"/>
  <c r="E909" i="12" s="1"/>
  <c r="A909" i="12"/>
  <c r="BF909" i="12" s="1"/>
  <c r="EB908" i="12"/>
  <c r="EE908" i="12" s="1"/>
  <c r="EH908" i="12" s="1"/>
  <c r="EK908" i="12" s="1"/>
  <c r="EN908" i="12" s="1"/>
  <c r="EQ908" i="12" s="1"/>
  <c r="ET908" i="12" s="1"/>
  <c r="EW908" i="12" s="1"/>
  <c r="EZ908" i="12" s="1"/>
  <c r="FC908" i="12" s="1"/>
  <c r="EA908" i="12"/>
  <c r="ED908" i="12" s="1"/>
  <c r="EG908" i="12" s="1"/>
  <c r="EJ908" i="12" s="1"/>
  <c r="EM908" i="12" s="1"/>
  <c r="EP908" i="12" s="1"/>
  <c r="ES908" i="12" s="1"/>
  <c r="EV908" i="12" s="1"/>
  <c r="EY908" i="12" s="1"/>
  <c r="FB908" i="12" s="1"/>
  <c r="DZ908" i="12"/>
  <c r="EC908" i="12" s="1"/>
  <c r="EF908" i="12" s="1"/>
  <c r="EI908" i="12" s="1"/>
  <c r="EL908" i="12" s="1"/>
  <c r="EO908" i="12" s="1"/>
  <c r="ER908" i="12" s="1"/>
  <c r="EU908" i="12" s="1"/>
  <c r="EX908" i="12" s="1"/>
  <c r="FA908" i="12" s="1"/>
  <c r="FD908" i="12" s="1"/>
  <c r="DY908" i="12"/>
  <c r="Q908" i="12"/>
  <c r="P908" i="12"/>
  <c r="F908" i="12" s="1"/>
  <c r="O908" i="12"/>
  <c r="N908" i="12"/>
  <c r="K908" i="12"/>
  <c r="D908" i="12"/>
  <c r="C908" i="12"/>
  <c r="B908" i="12"/>
  <c r="E908" i="12" s="1"/>
  <c r="A908" i="12"/>
  <c r="BC908" i="12" s="1"/>
  <c r="EA907" i="12"/>
  <c r="ED907" i="12" s="1"/>
  <c r="EG907" i="12" s="1"/>
  <c r="EJ907" i="12" s="1"/>
  <c r="EM907" i="12" s="1"/>
  <c r="EP907" i="12" s="1"/>
  <c r="ES907" i="12" s="1"/>
  <c r="EV907" i="12" s="1"/>
  <c r="EY907" i="12" s="1"/>
  <c r="FB907" i="12" s="1"/>
  <c r="DZ907" i="12"/>
  <c r="EC907" i="12" s="1"/>
  <c r="EF907" i="12" s="1"/>
  <c r="EI907" i="12" s="1"/>
  <c r="EL907" i="12" s="1"/>
  <c r="EO907" i="12" s="1"/>
  <c r="ER907" i="12" s="1"/>
  <c r="EU907" i="12" s="1"/>
  <c r="EX907" i="12" s="1"/>
  <c r="FA907" i="12" s="1"/>
  <c r="FD907" i="12" s="1"/>
  <c r="DY907" i="12"/>
  <c r="EB907" i="12" s="1"/>
  <c r="EE907" i="12" s="1"/>
  <c r="EH907" i="12" s="1"/>
  <c r="EK907" i="12" s="1"/>
  <c r="EN907" i="12" s="1"/>
  <c r="EQ907" i="12" s="1"/>
  <c r="ET907" i="12" s="1"/>
  <c r="EW907" i="12" s="1"/>
  <c r="EZ907" i="12" s="1"/>
  <c r="FC907" i="12" s="1"/>
  <c r="P907" i="12"/>
  <c r="G907" i="12" s="1"/>
  <c r="O907" i="12"/>
  <c r="N907" i="12"/>
  <c r="F907" i="12"/>
  <c r="D907" i="12"/>
  <c r="C907" i="12"/>
  <c r="B907" i="12"/>
  <c r="E907" i="12" s="1"/>
  <c r="A907" i="12"/>
  <c r="BD907" i="12" s="1"/>
  <c r="EA906" i="12"/>
  <c r="ED906" i="12" s="1"/>
  <c r="EG906" i="12" s="1"/>
  <c r="EJ906" i="12" s="1"/>
  <c r="EM906" i="12" s="1"/>
  <c r="EP906" i="12" s="1"/>
  <c r="ES906" i="12" s="1"/>
  <c r="EV906" i="12" s="1"/>
  <c r="EY906" i="12" s="1"/>
  <c r="FB906" i="12" s="1"/>
  <c r="DZ906" i="12"/>
  <c r="EC906" i="12" s="1"/>
  <c r="EF906" i="12" s="1"/>
  <c r="EI906" i="12" s="1"/>
  <c r="EL906" i="12" s="1"/>
  <c r="EO906" i="12" s="1"/>
  <c r="ER906" i="12" s="1"/>
  <c r="EU906" i="12" s="1"/>
  <c r="EX906" i="12" s="1"/>
  <c r="FA906" i="12" s="1"/>
  <c r="FD906" i="12" s="1"/>
  <c r="DY906" i="12"/>
  <c r="EB906" i="12" s="1"/>
  <c r="EE906" i="12" s="1"/>
  <c r="EH906" i="12" s="1"/>
  <c r="EK906" i="12" s="1"/>
  <c r="EN906" i="12" s="1"/>
  <c r="EQ906" i="12" s="1"/>
  <c r="ET906" i="12" s="1"/>
  <c r="EW906" i="12" s="1"/>
  <c r="EZ906" i="12" s="1"/>
  <c r="FC906" i="12" s="1"/>
  <c r="BC906" i="12"/>
  <c r="AZ906" i="12"/>
  <c r="AY906" i="12"/>
  <c r="AU906" i="12"/>
  <c r="AR906" i="12"/>
  <c r="AQ906" i="12"/>
  <c r="AM906" i="12"/>
  <c r="AJ906" i="12"/>
  <c r="AI906" i="12"/>
  <c r="AE906" i="12"/>
  <c r="AB906" i="12"/>
  <c r="AA906" i="12"/>
  <c r="W906" i="12"/>
  <c r="P906" i="12"/>
  <c r="F906" i="12" s="1"/>
  <c r="O906" i="12"/>
  <c r="N906" i="12"/>
  <c r="G906" i="12"/>
  <c r="D906" i="12"/>
  <c r="C906" i="12"/>
  <c r="B906" i="12"/>
  <c r="E906" i="12" s="1"/>
  <c r="A906" i="12"/>
  <c r="BE906" i="12" s="1"/>
  <c r="EA905" i="12"/>
  <c r="ED905" i="12" s="1"/>
  <c r="EG905" i="12" s="1"/>
  <c r="EJ905" i="12" s="1"/>
  <c r="EM905" i="12" s="1"/>
  <c r="EP905" i="12" s="1"/>
  <c r="ES905" i="12" s="1"/>
  <c r="EV905" i="12" s="1"/>
  <c r="EY905" i="12" s="1"/>
  <c r="FB905" i="12" s="1"/>
  <c r="DZ905" i="12"/>
  <c r="EC905" i="12" s="1"/>
  <c r="EF905" i="12" s="1"/>
  <c r="EI905" i="12" s="1"/>
  <c r="EL905" i="12" s="1"/>
  <c r="EO905" i="12" s="1"/>
  <c r="ER905" i="12" s="1"/>
  <c r="EU905" i="12" s="1"/>
  <c r="EX905" i="12" s="1"/>
  <c r="FA905" i="12" s="1"/>
  <c r="FD905" i="12" s="1"/>
  <c r="DY905" i="12"/>
  <c r="EB905" i="12" s="1"/>
  <c r="EE905" i="12" s="1"/>
  <c r="EH905" i="12" s="1"/>
  <c r="EK905" i="12" s="1"/>
  <c r="EN905" i="12" s="1"/>
  <c r="EQ905" i="12" s="1"/>
  <c r="ET905" i="12" s="1"/>
  <c r="EW905" i="12" s="1"/>
  <c r="EZ905" i="12" s="1"/>
  <c r="FC905" i="12" s="1"/>
  <c r="BA905" i="12"/>
  <c r="AV905" i="12"/>
  <c r="AQ905" i="12"/>
  <c r="AK905" i="12"/>
  <c r="AF905" i="12"/>
  <c r="AA905" i="12"/>
  <c r="P905" i="12"/>
  <c r="Q905" i="12" s="1"/>
  <c r="O905" i="12"/>
  <c r="N905" i="12"/>
  <c r="D905" i="12"/>
  <c r="C905" i="12"/>
  <c r="B905" i="12"/>
  <c r="E905" i="12" s="1"/>
  <c r="A905" i="12"/>
  <c r="BF905" i="12" s="1"/>
  <c r="EB904" i="12"/>
  <c r="EE904" i="12" s="1"/>
  <c r="EH904" i="12" s="1"/>
  <c r="EK904" i="12" s="1"/>
  <c r="EN904" i="12" s="1"/>
  <c r="EQ904" i="12" s="1"/>
  <c r="ET904" i="12" s="1"/>
  <c r="EW904" i="12" s="1"/>
  <c r="EZ904" i="12" s="1"/>
  <c r="FC904" i="12" s="1"/>
  <c r="EA904" i="12"/>
  <c r="ED904" i="12" s="1"/>
  <c r="EG904" i="12" s="1"/>
  <c r="EJ904" i="12" s="1"/>
  <c r="EM904" i="12" s="1"/>
  <c r="EP904" i="12" s="1"/>
  <c r="ES904" i="12" s="1"/>
  <c r="EV904" i="12" s="1"/>
  <c r="EY904" i="12" s="1"/>
  <c r="FB904" i="12" s="1"/>
  <c r="DZ904" i="12"/>
  <c r="EC904" i="12" s="1"/>
  <c r="EF904" i="12" s="1"/>
  <c r="EI904" i="12" s="1"/>
  <c r="EL904" i="12" s="1"/>
  <c r="EO904" i="12" s="1"/>
  <c r="ER904" i="12" s="1"/>
  <c r="EU904" i="12" s="1"/>
  <c r="EX904" i="12" s="1"/>
  <c r="FA904" i="12" s="1"/>
  <c r="FD904" i="12" s="1"/>
  <c r="DY904" i="12"/>
  <c r="Q904" i="12"/>
  <c r="P904" i="12"/>
  <c r="F904" i="12" s="1"/>
  <c r="O904" i="12"/>
  <c r="N904" i="12"/>
  <c r="K904" i="12"/>
  <c r="D904" i="12"/>
  <c r="C904" i="12"/>
  <c r="B904" i="12"/>
  <c r="E904" i="12" s="1"/>
  <c r="A904" i="12"/>
  <c r="BC904" i="12" s="1"/>
  <c r="EA903" i="12"/>
  <c r="ED903" i="12" s="1"/>
  <c r="EG903" i="12" s="1"/>
  <c r="EJ903" i="12" s="1"/>
  <c r="EM903" i="12" s="1"/>
  <c r="EP903" i="12" s="1"/>
  <c r="ES903" i="12" s="1"/>
  <c r="EV903" i="12" s="1"/>
  <c r="EY903" i="12" s="1"/>
  <c r="FB903" i="12" s="1"/>
  <c r="DZ903" i="12"/>
  <c r="EC903" i="12" s="1"/>
  <c r="EF903" i="12" s="1"/>
  <c r="EI903" i="12" s="1"/>
  <c r="EL903" i="12" s="1"/>
  <c r="EO903" i="12" s="1"/>
  <c r="ER903" i="12" s="1"/>
  <c r="EU903" i="12" s="1"/>
  <c r="EX903" i="12" s="1"/>
  <c r="FA903" i="12" s="1"/>
  <c r="FD903" i="12" s="1"/>
  <c r="DY903" i="12"/>
  <c r="EB903" i="12" s="1"/>
  <c r="EE903" i="12" s="1"/>
  <c r="EH903" i="12" s="1"/>
  <c r="EK903" i="12" s="1"/>
  <c r="EN903" i="12" s="1"/>
  <c r="EQ903" i="12" s="1"/>
  <c r="ET903" i="12" s="1"/>
  <c r="EW903" i="12" s="1"/>
  <c r="EZ903" i="12" s="1"/>
  <c r="FC903" i="12" s="1"/>
  <c r="P903" i="12"/>
  <c r="G903" i="12" s="1"/>
  <c r="O903" i="12"/>
  <c r="N903" i="12"/>
  <c r="F903" i="12"/>
  <c r="D903" i="12"/>
  <c r="C903" i="12"/>
  <c r="B903" i="12"/>
  <c r="A903" i="12"/>
  <c r="BD903" i="12" s="1"/>
  <c r="EA902" i="12"/>
  <c r="ED902" i="12" s="1"/>
  <c r="EG902" i="12" s="1"/>
  <c r="EJ902" i="12" s="1"/>
  <c r="EM902" i="12" s="1"/>
  <c r="EP902" i="12" s="1"/>
  <c r="ES902" i="12" s="1"/>
  <c r="EV902" i="12" s="1"/>
  <c r="EY902" i="12" s="1"/>
  <c r="FB902" i="12" s="1"/>
  <c r="DZ902" i="12"/>
  <c r="EC902" i="12" s="1"/>
  <c r="EF902" i="12" s="1"/>
  <c r="EI902" i="12" s="1"/>
  <c r="EL902" i="12" s="1"/>
  <c r="EO902" i="12" s="1"/>
  <c r="ER902" i="12" s="1"/>
  <c r="EU902" i="12" s="1"/>
  <c r="EX902" i="12" s="1"/>
  <c r="FA902" i="12" s="1"/>
  <c r="FD902" i="12" s="1"/>
  <c r="DY902" i="12"/>
  <c r="EB902" i="12" s="1"/>
  <c r="EE902" i="12" s="1"/>
  <c r="EH902" i="12" s="1"/>
  <c r="EK902" i="12" s="1"/>
  <c r="EN902" i="12" s="1"/>
  <c r="EQ902" i="12" s="1"/>
  <c r="ET902" i="12" s="1"/>
  <c r="EW902" i="12" s="1"/>
  <c r="EZ902" i="12" s="1"/>
  <c r="FC902" i="12" s="1"/>
  <c r="BC902" i="12"/>
  <c r="AZ902" i="12"/>
  <c r="AY902" i="12"/>
  <c r="AU902" i="12"/>
  <c r="AR902" i="12"/>
  <c r="AQ902" i="12"/>
  <c r="AM902" i="12"/>
  <c r="AJ902" i="12"/>
  <c r="AI902" i="12"/>
  <c r="AE902" i="12"/>
  <c r="AB902" i="12"/>
  <c r="AA902" i="12"/>
  <c r="W902" i="12"/>
  <c r="P902" i="12"/>
  <c r="F902" i="12" s="1"/>
  <c r="O902" i="12"/>
  <c r="N902" i="12"/>
  <c r="G902" i="12"/>
  <c r="D902" i="12"/>
  <c r="C902" i="12"/>
  <c r="B902" i="12"/>
  <c r="E902" i="12" s="1"/>
  <c r="A902" i="12"/>
  <c r="BE902" i="12" s="1"/>
  <c r="EA901" i="12"/>
  <c r="ED901" i="12" s="1"/>
  <c r="EG901" i="12" s="1"/>
  <c r="EJ901" i="12" s="1"/>
  <c r="EM901" i="12" s="1"/>
  <c r="EP901" i="12" s="1"/>
  <c r="ES901" i="12" s="1"/>
  <c r="EV901" i="12" s="1"/>
  <c r="EY901" i="12" s="1"/>
  <c r="FB901" i="12" s="1"/>
  <c r="DZ901" i="12"/>
  <c r="EC901" i="12" s="1"/>
  <c r="EF901" i="12" s="1"/>
  <c r="EI901" i="12" s="1"/>
  <c r="EL901" i="12" s="1"/>
  <c r="EO901" i="12" s="1"/>
  <c r="ER901" i="12" s="1"/>
  <c r="EU901" i="12" s="1"/>
  <c r="EX901" i="12" s="1"/>
  <c r="FA901" i="12" s="1"/>
  <c r="FD901" i="12" s="1"/>
  <c r="DY901" i="12"/>
  <c r="EB901" i="12" s="1"/>
  <c r="EE901" i="12" s="1"/>
  <c r="EH901" i="12" s="1"/>
  <c r="EK901" i="12" s="1"/>
  <c r="EN901" i="12" s="1"/>
  <c r="EQ901" i="12" s="1"/>
  <c r="ET901" i="12" s="1"/>
  <c r="EW901" i="12" s="1"/>
  <c r="EZ901" i="12" s="1"/>
  <c r="FC901" i="12" s="1"/>
  <c r="BA901" i="12"/>
  <c r="AV901" i="12"/>
  <c r="AQ901" i="12"/>
  <c r="AK901" i="12"/>
  <c r="AF901" i="12"/>
  <c r="AA901" i="12"/>
  <c r="P901" i="12"/>
  <c r="Q901" i="12" s="1"/>
  <c r="O901" i="12"/>
  <c r="N901" i="12"/>
  <c r="D901" i="12"/>
  <c r="C901" i="12"/>
  <c r="B901" i="12"/>
  <c r="A901" i="12"/>
  <c r="BF901" i="12" s="1"/>
  <c r="EB900" i="12"/>
  <c r="EE900" i="12" s="1"/>
  <c r="EH900" i="12" s="1"/>
  <c r="EK900" i="12" s="1"/>
  <c r="EN900" i="12" s="1"/>
  <c r="EQ900" i="12" s="1"/>
  <c r="ET900" i="12" s="1"/>
  <c r="EW900" i="12" s="1"/>
  <c r="EZ900" i="12" s="1"/>
  <c r="FC900" i="12" s="1"/>
  <c r="EA900" i="12"/>
  <c r="ED900" i="12" s="1"/>
  <c r="EG900" i="12" s="1"/>
  <c r="EJ900" i="12" s="1"/>
  <c r="EM900" i="12" s="1"/>
  <c r="EP900" i="12" s="1"/>
  <c r="ES900" i="12" s="1"/>
  <c r="EV900" i="12" s="1"/>
  <c r="EY900" i="12" s="1"/>
  <c r="FB900" i="12" s="1"/>
  <c r="DZ900" i="12"/>
  <c r="EC900" i="12" s="1"/>
  <c r="EF900" i="12" s="1"/>
  <c r="EI900" i="12" s="1"/>
  <c r="EL900" i="12" s="1"/>
  <c r="EO900" i="12" s="1"/>
  <c r="ER900" i="12" s="1"/>
  <c r="EU900" i="12" s="1"/>
  <c r="EX900" i="12" s="1"/>
  <c r="FA900" i="12" s="1"/>
  <c r="FD900" i="12" s="1"/>
  <c r="DY900" i="12"/>
  <c r="Q900" i="12"/>
  <c r="P900" i="12"/>
  <c r="F900" i="12" s="1"/>
  <c r="O900" i="12"/>
  <c r="N900" i="12"/>
  <c r="K900" i="12"/>
  <c r="D900" i="12"/>
  <c r="C900" i="12"/>
  <c r="B900" i="12"/>
  <c r="E900" i="12" s="1"/>
  <c r="A900" i="12"/>
  <c r="BC900" i="12" s="1"/>
  <c r="EA899" i="12"/>
  <c r="ED899" i="12" s="1"/>
  <c r="EG899" i="12" s="1"/>
  <c r="EJ899" i="12" s="1"/>
  <c r="EM899" i="12" s="1"/>
  <c r="EP899" i="12" s="1"/>
  <c r="ES899" i="12" s="1"/>
  <c r="EV899" i="12" s="1"/>
  <c r="EY899" i="12" s="1"/>
  <c r="FB899" i="12" s="1"/>
  <c r="DZ899" i="12"/>
  <c r="EC899" i="12" s="1"/>
  <c r="EF899" i="12" s="1"/>
  <c r="EI899" i="12" s="1"/>
  <c r="EL899" i="12" s="1"/>
  <c r="EO899" i="12" s="1"/>
  <c r="ER899" i="12" s="1"/>
  <c r="EU899" i="12" s="1"/>
  <c r="EX899" i="12" s="1"/>
  <c r="FA899" i="12" s="1"/>
  <c r="FD899" i="12" s="1"/>
  <c r="DY899" i="12"/>
  <c r="EB899" i="12" s="1"/>
  <c r="EE899" i="12" s="1"/>
  <c r="EH899" i="12" s="1"/>
  <c r="EK899" i="12" s="1"/>
  <c r="EN899" i="12" s="1"/>
  <c r="EQ899" i="12" s="1"/>
  <c r="ET899" i="12" s="1"/>
  <c r="EW899" i="12" s="1"/>
  <c r="EZ899" i="12" s="1"/>
  <c r="FC899" i="12" s="1"/>
  <c r="P899" i="12"/>
  <c r="G899" i="12" s="1"/>
  <c r="O899" i="12"/>
  <c r="N899" i="12"/>
  <c r="F899" i="12"/>
  <c r="D899" i="12"/>
  <c r="C899" i="12"/>
  <c r="B899" i="12"/>
  <c r="E899" i="12" s="1"/>
  <c r="A899" i="12"/>
  <c r="BD899" i="12" s="1"/>
  <c r="EA898" i="12"/>
  <c r="ED898" i="12" s="1"/>
  <c r="EG898" i="12" s="1"/>
  <c r="EJ898" i="12" s="1"/>
  <c r="EM898" i="12" s="1"/>
  <c r="EP898" i="12" s="1"/>
  <c r="ES898" i="12" s="1"/>
  <c r="EV898" i="12" s="1"/>
  <c r="EY898" i="12" s="1"/>
  <c r="FB898" i="12" s="1"/>
  <c r="DZ898" i="12"/>
  <c r="EC898" i="12" s="1"/>
  <c r="EF898" i="12" s="1"/>
  <c r="EI898" i="12" s="1"/>
  <c r="EL898" i="12" s="1"/>
  <c r="EO898" i="12" s="1"/>
  <c r="ER898" i="12" s="1"/>
  <c r="EU898" i="12" s="1"/>
  <c r="EX898" i="12" s="1"/>
  <c r="FA898" i="12" s="1"/>
  <c r="FD898" i="12" s="1"/>
  <c r="DY898" i="12"/>
  <c r="EB898" i="12" s="1"/>
  <c r="EE898" i="12" s="1"/>
  <c r="EH898" i="12" s="1"/>
  <c r="EK898" i="12" s="1"/>
  <c r="EN898" i="12" s="1"/>
  <c r="EQ898" i="12" s="1"/>
  <c r="ET898" i="12" s="1"/>
  <c r="EW898" i="12" s="1"/>
  <c r="EZ898" i="12" s="1"/>
  <c r="FC898" i="12" s="1"/>
  <c r="BC898" i="12"/>
  <c r="AZ898" i="12"/>
  <c r="AY898" i="12"/>
  <c r="AU898" i="12"/>
  <c r="AR898" i="12"/>
  <c r="AQ898" i="12"/>
  <c r="AM898" i="12"/>
  <c r="AJ898" i="12"/>
  <c r="AI898" i="12"/>
  <c r="AE898" i="12"/>
  <c r="AB898" i="12"/>
  <c r="AA898" i="12"/>
  <c r="W898" i="12"/>
  <c r="P898" i="12"/>
  <c r="F898" i="12" s="1"/>
  <c r="O898" i="12"/>
  <c r="N898" i="12"/>
  <c r="G898" i="12"/>
  <c r="D898" i="12"/>
  <c r="C898" i="12"/>
  <c r="B898" i="12"/>
  <c r="E898" i="12" s="1"/>
  <c r="A898" i="12"/>
  <c r="BE898" i="12" s="1"/>
  <c r="EA897" i="12"/>
  <c r="ED897" i="12" s="1"/>
  <c r="EG897" i="12" s="1"/>
  <c r="EJ897" i="12" s="1"/>
  <c r="EM897" i="12" s="1"/>
  <c r="EP897" i="12" s="1"/>
  <c r="ES897" i="12" s="1"/>
  <c r="EV897" i="12" s="1"/>
  <c r="EY897" i="12" s="1"/>
  <c r="FB897" i="12" s="1"/>
  <c r="DZ897" i="12"/>
  <c r="EC897" i="12" s="1"/>
  <c r="EF897" i="12" s="1"/>
  <c r="EI897" i="12" s="1"/>
  <c r="EL897" i="12" s="1"/>
  <c r="EO897" i="12" s="1"/>
  <c r="ER897" i="12" s="1"/>
  <c r="EU897" i="12" s="1"/>
  <c r="EX897" i="12" s="1"/>
  <c r="FA897" i="12" s="1"/>
  <c r="FD897" i="12" s="1"/>
  <c r="DY897" i="12"/>
  <c r="EB897" i="12" s="1"/>
  <c r="EE897" i="12" s="1"/>
  <c r="EH897" i="12" s="1"/>
  <c r="EK897" i="12" s="1"/>
  <c r="EN897" i="12" s="1"/>
  <c r="EQ897" i="12" s="1"/>
  <c r="ET897" i="12" s="1"/>
  <c r="EW897" i="12" s="1"/>
  <c r="EZ897" i="12" s="1"/>
  <c r="FC897" i="12" s="1"/>
  <c r="DQ897" i="12"/>
  <c r="AE899" i="12" l="1"/>
  <c r="AU899" i="12"/>
  <c r="AE903" i="12"/>
  <c r="AU903" i="12"/>
  <c r="AC911" i="12"/>
  <c r="AK911" i="12"/>
  <c r="AU911" i="12"/>
  <c r="G912" i="12"/>
  <c r="F915" i="12"/>
  <c r="AC915" i="12"/>
  <c r="BA915" i="12"/>
  <c r="W920" i="12"/>
  <c r="AG920" i="12"/>
  <c r="AW920" i="12"/>
  <c r="J901" i="12"/>
  <c r="K902" i="12"/>
  <c r="Q902" i="12"/>
  <c r="K903" i="12"/>
  <c r="Q903" i="12"/>
  <c r="AI903" i="12"/>
  <c r="AY903" i="12"/>
  <c r="W905" i="12"/>
  <c r="K906" i="12"/>
  <c r="Q906" i="12"/>
  <c r="K907" i="12"/>
  <c r="Q907" i="12"/>
  <c r="AI907" i="12"/>
  <c r="AY907" i="12"/>
  <c r="W909" i="12"/>
  <c r="AB909" i="12"/>
  <c r="AG909" i="12"/>
  <c r="AM909" i="12"/>
  <c r="AR909" i="12"/>
  <c r="AW909" i="12"/>
  <c r="BC909" i="12"/>
  <c r="Q910" i="12"/>
  <c r="J911" i="12"/>
  <c r="W911" i="12"/>
  <c r="AE911" i="12"/>
  <c r="AM911" i="12"/>
  <c r="AY911" i="12"/>
  <c r="Q914" i="12"/>
  <c r="K916" i="12"/>
  <c r="Q916" i="12"/>
  <c r="X920" i="12"/>
  <c r="AI920" i="12"/>
  <c r="AS920" i="12"/>
  <c r="AY920" i="12"/>
  <c r="W899" i="12"/>
  <c r="AM899" i="12"/>
  <c r="BC899" i="12"/>
  <c r="X901" i="12"/>
  <c r="AC901" i="12"/>
  <c r="AI901" i="12"/>
  <c r="AN901" i="12"/>
  <c r="AS901" i="12"/>
  <c r="AY901" i="12"/>
  <c r="BD901" i="12"/>
  <c r="W903" i="12"/>
  <c r="AM903" i="12"/>
  <c r="BC903" i="12"/>
  <c r="X905" i="12"/>
  <c r="AC905" i="12"/>
  <c r="AI905" i="12"/>
  <c r="AN905" i="12"/>
  <c r="AS905" i="12"/>
  <c r="AY905" i="12"/>
  <c r="BD905" i="12"/>
  <c r="W907" i="12"/>
  <c r="AM907" i="12"/>
  <c r="BC907" i="12"/>
  <c r="X909" i="12"/>
  <c r="AC909" i="12"/>
  <c r="AI909" i="12"/>
  <c r="AN909" i="12"/>
  <c r="AS909" i="12"/>
  <c r="AY909" i="12"/>
  <c r="BD909" i="12"/>
  <c r="Y911" i="12"/>
  <c r="AG911" i="12"/>
  <c r="AO911" i="12"/>
  <c r="BC911" i="12"/>
  <c r="X914" i="12"/>
  <c r="AN914" i="12"/>
  <c r="BD914" i="12"/>
  <c r="Y915" i="12"/>
  <c r="AG915" i="12"/>
  <c r="AO915" i="12"/>
  <c r="AW915" i="12"/>
  <c r="BE915" i="12"/>
  <c r="K917" i="12"/>
  <c r="Q917" i="12"/>
  <c r="AC918" i="12"/>
  <c r="AQ918" i="12"/>
  <c r="Y920" i="12"/>
  <c r="AE920" i="12"/>
  <c r="AJ920" i="12"/>
  <c r="AO920" i="12"/>
  <c r="AU920" i="12"/>
  <c r="AZ920" i="12"/>
  <c r="BE920" i="12"/>
  <c r="AE907" i="12"/>
  <c r="AU907" i="12"/>
  <c r="AK915" i="12"/>
  <c r="AS915" i="12"/>
  <c r="J920" i="12"/>
  <c r="AB920" i="12"/>
  <c r="AM920" i="12"/>
  <c r="AR920" i="12"/>
  <c r="BC920" i="12"/>
  <c r="K898" i="12"/>
  <c r="Q898" i="12"/>
  <c r="K899" i="12"/>
  <c r="Q899" i="12"/>
  <c r="AI899" i="12"/>
  <c r="AY899" i="12"/>
  <c r="W901" i="12"/>
  <c r="AB901" i="12"/>
  <c r="AG901" i="12"/>
  <c r="AM901" i="12"/>
  <c r="AR901" i="12"/>
  <c r="AW901" i="12"/>
  <c r="BC901" i="12"/>
  <c r="J905" i="12"/>
  <c r="AB905" i="12"/>
  <c r="AG905" i="12"/>
  <c r="AM905" i="12"/>
  <c r="AR905" i="12"/>
  <c r="AW905" i="12"/>
  <c r="BC905" i="12"/>
  <c r="J909" i="12"/>
  <c r="K910" i="12"/>
  <c r="K912" i="12"/>
  <c r="Q912" i="12"/>
  <c r="K914" i="12"/>
  <c r="J915" i="12"/>
  <c r="W915" i="12"/>
  <c r="AE915" i="12"/>
  <c r="AM915" i="12"/>
  <c r="AU915" i="12"/>
  <c r="BC915" i="12"/>
  <c r="AC920" i="12"/>
  <c r="AN920" i="12"/>
  <c r="BD920" i="12"/>
  <c r="X898" i="12"/>
  <c r="AF898" i="12"/>
  <c r="AN898" i="12"/>
  <c r="AV898" i="12"/>
  <c r="BD898" i="12"/>
  <c r="AA899" i="12"/>
  <c r="AQ899" i="12"/>
  <c r="Y901" i="12"/>
  <c r="AE901" i="12"/>
  <c r="AJ901" i="12"/>
  <c r="AO901" i="12"/>
  <c r="AU901" i="12"/>
  <c r="AZ901" i="12"/>
  <c r="BE901" i="12"/>
  <c r="X902" i="12"/>
  <c r="AF902" i="12"/>
  <c r="AN902" i="12"/>
  <c r="AV902" i="12"/>
  <c r="BD902" i="12"/>
  <c r="AA903" i="12"/>
  <c r="AQ903" i="12"/>
  <c r="Y905" i="12"/>
  <c r="AE905" i="12"/>
  <c r="AJ905" i="12"/>
  <c r="AO905" i="12"/>
  <c r="AU905" i="12"/>
  <c r="AZ905" i="12"/>
  <c r="BE905" i="12"/>
  <c r="X906" i="12"/>
  <c r="AF906" i="12"/>
  <c r="AN906" i="12"/>
  <c r="AV906" i="12"/>
  <c r="BD906" i="12"/>
  <c r="AA907" i="12"/>
  <c r="AQ907" i="12"/>
  <c r="Y909" i="12"/>
  <c r="AE909" i="12"/>
  <c r="AJ909" i="12"/>
  <c r="AO909" i="12"/>
  <c r="AU909" i="12"/>
  <c r="AZ909" i="12"/>
  <c r="BE909" i="12"/>
  <c r="AB910" i="12"/>
  <c r="AR910" i="12"/>
  <c r="AA911" i="12"/>
  <c r="AI911" i="12"/>
  <c r="AQ911" i="12"/>
  <c r="J913" i="12"/>
  <c r="W913" i="12"/>
  <c r="AB913" i="12"/>
  <c r="AG913" i="12"/>
  <c r="AM913" i="12"/>
  <c r="AR913" i="12"/>
  <c r="AW913" i="12"/>
  <c r="BC913" i="12"/>
  <c r="AB914" i="12"/>
  <c r="AR914" i="12"/>
  <c r="AA915" i="12"/>
  <c r="AI915" i="12"/>
  <c r="AQ915" i="12"/>
  <c r="AY915" i="12"/>
  <c r="X917" i="12"/>
  <c r="AN917" i="12"/>
  <c r="BD917" i="12"/>
  <c r="J918" i="12"/>
  <c r="W918" i="12"/>
  <c r="AE918" i="12"/>
  <c r="AU918" i="12"/>
  <c r="K919" i="12"/>
  <c r="Q919" i="12"/>
  <c r="AA920" i="12"/>
  <c r="AF920" i="12"/>
  <c r="AK920" i="12"/>
  <c r="AQ920" i="12"/>
  <c r="AV920" i="12"/>
  <c r="BA920" i="12"/>
  <c r="EB917" i="12"/>
  <c r="EC917" i="12" s="1"/>
  <c r="ED917" i="12" s="1"/>
  <c r="EE917" i="12" s="1"/>
  <c r="EF917" i="12" s="1"/>
  <c r="EG917" i="12" s="1"/>
  <c r="EH917" i="12" s="1"/>
  <c r="EI917" i="12" s="1"/>
  <c r="EJ917" i="12" s="1"/>
  <c r="EK917" i="12" s="1"/>
  <c r="EL917" i="12" s="1"/>
  <c r="EM917" i="12" s="1"/>
  <c r="EN917" i="12" s="1"/>
  <c r="EO917" i="12" s="1"/>
  <c r="EP917" i="12" s="1"/>
  <c r="EQ917" i="12" s="1"/>
  <c r="ER917" i="12" s="1"/>
  <c r="ES917" i="12" s="1"/>
  <c r="ET917" i="12" s="1"/>
  <c r="EU917" i="12" s="1"/>
  <c r="EV917" i="12" s="1"/>
  <c r="EW917" i="12" s="1"/>
  <c r="EX917" i="12" s="1"/>
  <c r="EY917" i="12" s="1"/>
  <c r="EZ917" i="12" s="1"/>
  <c r="FA917" i="12" s="1"/>
  <c r="FB917" i="12" s="1"/>
  <c r="FC917" i="12" s="1"/>
  <c r="FD917" i="12" s="1"/>
  <c r="AH900" i="12"/>
  <c r="AX900" i="12"/>
  <c r="AL904" i="12"/>
  <c r="AX904" i="12"/>
  <c r="AD908" i="12"/>
  <c r="AL908" i="12"/>
  <c r="AT908" i="12"/>
  <c r="BB908" i="12"/>
  <c r="AT916" i="12"/>
  <c r="Z919" i="12"/>
  <c r="AL919" i="12"/>
  <c r="AX919" i="12"/>
  <c r="AD899" i="12"/>
  <c r="AP899" i="12"/>
  <c r="BB899" i="12"/>
  <c r="AK900" i="12"/>
  <c r="BA900" i="12"/>
  <c r="AH903" i="12"/>
  <c r="AX903" i="12"/>
  <c r="J904" i="12"/>
  <c r="AG904" i="12"/>
  <c r="BA904" i="12"/>
  <c r="Z907" i="12"/>
  <c r="AD907" i="12"/>
  <c r="AH907" i="12"/>
  <c r="AL907" i="12"/>
  <c r="AP907" i="12"/>
  <c r="AT907" i="12"/>
  <c r="AX907" i="12"/>
  <c r="BB907" i="12"/>
  <c r="BF907" i="12"/>
  <c r="J908" i="12"/>
  <c r="Y908" i="12"/>
  <c r="AC908" i="12"/>
  <c r="AG908" i="12"/>
  <c r="AK908" i="12"/>
  <c r="AO908" i="12"/>
  <c r="AS908" i="12"/>
  <c r="AW908" i="12"/>
  <c r="BA908" i="12"/>
  <c r="BE908" i="12"/>
  <c r="G909" i="12"/>
  <c r="W910" i="12"/>
  <c r="AA910" i="12"/>
  <c r="AE910" i="12"/>
  <c r="AI910" i="12"/>
  <c r="AM910" i="12"/>
  <c r="AQ910" i="12"/>
  <c r="AU910" i="12"/>
  <c r="AY910" i="12"/>
  <c r="BC910" i="12"/>
  <c r="K911" i="12"/>
  <c r="Q911" i="12"/>
  <c r="Z911" i="12"/>
  <c r="AD911" i="12"/>
  <c r="AH911" i="12"/>
  <c r="AL911" i="12"/>
  <c r="AP911" i="12"/>
  <c r="AT911" i="12"/>
  <c r="AX911" i="12"/>
  <c r="BB911" i="12"/>
  <c r="BF911" i="12"/>
  <c r="J912" i="12"/>
  <c r="Y912" i="12"/>
  <c r="AC912" i="12"/>
  <c r="AG912" i="12"/>
  <c r="AK912" i="12"/>
  <c r="AO912" i="12"/>
  <c r="AS912" i="12"/>
  <c r="AW912" i="12"/>
  <c r="BA912" i="12"/>
  <c r="BE912" i="12"/>
  <c r="G913" i="12"/>
  <c r="W914" i="12"/>
  <c r="AA914" i="12"/>
  <c r="AE914" i="12"/>
  <c r="AI914" i="12"/>
  <c r="AM914" i="12"/>
  <c r="AQ914" i="12"/>
  <c r="AU914" i="12"/>
  <c r="AY914" i="12"/>
  <c r="BC914" i="12"/>
  <c r="K915" i="12"/>
  <c r="Q915" i="12"/>
  <c r="Z915" i="12"/>
  <c r="AD915" i="12"/>
  <c r="AH915" i="12"/>
  <c r="AL915" i="12"/>
  <c r="AP915" i="12"/>
  <c r="AT915" i="12"/>
  <c r="AX915" i="12"/>
  <c r="BB915" i="12"/>
  <c r="BF915" i="12"/>
  <c r="J916" i="12"/>
  <c r="Y916" i="12"/>
  <c r="AC916" i="12"/>
  <c r="AG916" i="12"/>
  <c r="AK916" i="12"/>
  <c r="AO916" i="12"/>
  <c r="AS916" i="12"/>
  <c r="AW916" i="12"/>
  <c r="BA916" i="12"/>
  <c r="BE916" i="12"/>
  <c r="W917" i="12"/>
  <c r="AA917" i="12"/>
  <c r="AE917" i="12"/>
  <c r="AI917" i="12"/>
  <c r="AM917" i="12"/>
  <c r="AQ917" i="12"/>
  <c r="AU917" i="12"/>
  <c r="AY917" i="12"/>
  <c r="BC917" i="12"/>
  <c r="K918" i="12"/>
  <c r="Q918" i="12"/>
  <c r="Z918" i="12"/>
  <c r="AD918" i="12"/>
  <c r="AH918" i="12"/>
  <c r="AL918" i="12"/>
  <c r="AP918" i="12"/>
  <c r="AT918" i="12"/>
  <c r="AX918" i="12"/>
  <c r="BB918" i="12"/>
  <c r="BF918" i="12"/>
  <c r="J919" i="12"/>
  <c r="Y919" i="12"/>
  <c r="AC919" i="12"/>
  <c r="AG919" i="12"/>
  <c r="AK919" i="12"/>
  <c r="AO919" i="12"/>
  <c r="AS919" i="12"/>
  <c r="AW919" i="12"/>
  <c r="BA919" i="12"/>
  <c r="BE919" i="12"/>
  <c r="G920" i="12"/>
  <c r="AD900" i="12"/>
  <c r="AP900" i="12"/>
  <c r="BB900" i="12"/>
  <c r="AD904" i="12"/>
  <c r="AT904" i="12"/>
  <c r="BF904" i="12"/>
  <c r="AD912" i="12"/>
  <c r="AL912" i="12"/>
  <c r="AX912" i="12"/>
  <c r="AD916" i="12"/>
  <c r="AP916" i="12"/>
  <c r="AD919" i="12"/>
  <c r="AT919" i="12"/>
  <c r="BF919" i="12"/>
  <c r="AH899" i="12"/>
  <c r="AT899" i="12"/>
  <c r="J900" i="12"/>
  <c r="AG900" i="12"/>
  <c r="AW900" i="12"/>
  <c r="Z903" i="12"/>
  <c r="AP903" i="12"/>
  <c r="BF903" i="12"/>
  <c r="Y904" i="12"/>
  <c r="AK904" i="12"/>
  <c r="AW904" i="12"/>
  <c r="AD898" i="12"/>
  <c r="AL898" i="12"/>
  <c r="BB898" i="12"/>
  <c r="AC899" i="12"/>
  <c r="AO899" i="12"/>
  <c r="BA899" i="12"/>
  <c r="G900" i="12"/>
  <c r="AB900" i="12"/>
  <c r="AN900" i="12"/>
  <c r="AZ900" i="12"/>
  <c r="AD902" i="12"/>
  <c r="AP902" i="12"/>
  <c r="BB902" i="12"/>
  <c r="AG903" i="12"/>
  <c r="AS903" i="12"/>
  <c r="BE903" i="12"/>
  <c r="G904" i="12"/>
  <c r="AB904" i="12"/>
  <c r="AN904" i="12"/>
  <c r="AZ904" i="12"/>
  <c r="Z906" i="12"/>
  <c r="AH906" i="12"/>
  <c r="AT906" i="12"/>
  <c r="AG907" i="12"/>
  <c r="AO907" i="12"/>
  <c r="BA907" i="12"/>
  <c r="G908" i="12"/>
  <c r="AB908" i="12"/>
  <c r="AN908" i="12"/>
  <c r="BD908" i="12"/>
  <c r="Z910" i="12"/>
  <c r="AH910" i="12"/>
  <c r="AP910" i="12"/>
  <c r="AX910" i="12"/>
  <c r="BA911" i="12"/>
  <c r="X912" i="12"/>
  <c r="AF912" i="12"/>
  <c r="AR912" i="12"/>
  <c r="BD912" i="12"/>
  <c r="Z914" i="12"/>
  <c r="AD914" i="12"/>
  <c r="AH914" i="12"/>
  <c r="AL914" i="12"/>
  <c r="AP914" i="12"/>
  <c r="AT914" i="12"/>
  <c r="AX914" i="12"/>
  <c r="BB914" i="12"/>
  <c r="BF914" i="12"/>
  <c r="X916" i="12"/>
  <c r="AB916" i="12"/>
  <c r="AF916" i="12"/>
  <c r="AJ916" i="12"/>
  <c r="AN916" i="12"/>
  <c r="AR916" i="12"/>
  <c r="AV916" i="12"/>
  <c r="AZ916" i="12"/>
  <c r="BD916" i="12"/>
  <c r="Z917" i="12"/>
  <c r="AD917" i="12"/>
  <c r="AH917" i="12"/>
  <c r="AL917" i="12"/>
  <c r="AP917" i="12"/>
  <c r="AT917" i="12"/>
  <c r="AX917" i="12"/>
  <c r="BB917" i="12"/>
  <c r="BF917" i="12"/>
  <c r="AG918" i="12"/>
  <c r="AK918" i="12"/>
  <c r="AO918" i="12"/>
  <c r="AS918" i="12"/>
  <c r="AW918" i="12"/>
  <c r="BA918" i="12"/>
  <c r="BE918" i="12"/>
  <c r="G919" i="12"/>
  <c r="X919" i="12"/>
  <c r="AB919" i="12"/>
  <c r="AF919" i="12"/>
  <c r="AJ919" i="12"/>
  <c r="AN919" i="12"/>
  <c r="AR919" i="12"/>
  <c r="AV919" i="12"/>
  <c r="AZ919" i="12"/>
  <c r="BD919" i="12"/>
  <c r="F920" i="12"/>
  <c r="Z900" i="12"/>
  <c r="AL900" i="12"/>
  <c r="AT900" i="12"/>
  <c r="BF900" i="12"/>
  <c r="Z904" i="12"/>
  <c r="AH904" i="12"/>
  <c r="AP904" i="12"/>
  <c r="BB904" i="12"/>
  <c r="Z908" i="12"/>
  <c r="AH908" i="12"/>
  <c r="AP908" i="12"/>
  <c r="AX908" i="12"/>
  <c r="BF908" i="12"/>
  <c r="Z912" i="12"/>
  <c r="AH912" i="12"/>
  <c r="AP912" i="12"/>
  <c r="AT912" i="12"/>
  <c r="BB912" i="12"/>
  <c r="BF912" i="12"/>
  <c r="Z916" i="12"/>
  <c r="AH916" i="12"/>
  <c r="AL916" i="12"/>
  <c r="AX916" i="12"/>
  <c r="BB916" i="12"/>
  <c r="BF916" i="12"/>
  <c r="AH919" i="12"/>
  <c r="AP919" i="12"/>
  <c r="BB919" i="12"/>
  <c r="Z899" i="12"/>
  <c r="AL899" i="12"/>
  <c r="AX899" i="12"/>
  <c r="BF899" i="12"/>
  <c r="Y900" i="12"/>
  <c r="AC900" i="12"/>
  <c r="AO900" i="12"/>
  <c r="AS900" i="12"/>
  <c r="BE900" i="12"/>
  <c r="G901" i="12"/>
  <c r="AD903" i="12"/>
  <c r="AL903" i="12"/>
  <c r="AT903" i="12"/>
  <c r="BB903" i="12"/>
  <c r="AC904" i="12"/>
  <c r="AO904" i="12"/>
  <c r="AS904" i="12"/>
  <c r="BE904" i="12"/>
  <c r="G905" i="12"/>
  <c r="Z898" i="12"/>
  <c r="AH898" i="12"/>
  <c r="AP898" i="12"/>
  <c r="AT898" i="12"/>
  <c r="AX898" i="12"/>
  <c r="BF898" i="12"/>
  <c r="J899" i="12"/>
  <c r="Y899" i="12"/>
  <c r="AG899" i="12"/>
  <c r="AK899" i="12"/>
  <c r="AS899" i="12"/>
  <c r="AW899" i="12"/>
  <c r="BE899" i="12"/>
  <c r="X900" i="12"/>
  <c r="AF900" i="12"/>
  <c r="AJ900" i="12"/>
  <c r="AR900" i="12"/>
  <c r="AV900" i="12"/>
  <c r="BD900" i="12"/>
  <c r="F901" i="12"/>
  <c r="Z902" i="12"/>
  <c r="AH902" i="12"/>
  <c r="AL902" i="12"/>
  <c r="AT902" i="12"/>
  <c r="AX902" i="12"/>
  <c r="BF902" i="12"/>
  <c r="J903" i="12"/>
  <c r="Y903" i="12"/>
  <c r="AC903" i="12"/>
  <c r="AK903" i="12"/>
  <c r="AO903" i="12"/>
  <c r="AW903" i="12"/>
  <c r="BA903" i="12"/>
  <c r="X904" i="12"/>
  <c r="AF904" i="12"/>
  <c r="AJ904" i="12"/>
  <c r="AR904" i="12"/>
  <c r="AV904" i="12"/>
  <c r="BD904" i="12"/>
  <c r="F905" i="12"/>
  <c r="AD906" i="12"/>
  <c r="AL906" i="12"/>
  <c r="AP906" i="12"/>
  <c r="AX906" i="12"/>
  <c r="BB906" i="12"/>
  <c r="BF906" i="12"/>
  <c r="J907" i="12"/>
  <c r="Y907" i="12"/>
  <c r="AC907" i="12"/>
  <c r="AK907" i="12"/>
  <c r="AS907" i="12"/>
  <c r="AW907" i="12"/>
  <c r="BE907" i="12"/>
  <c r="X908" i="12"/>
  <c r="AF908" i="12"/>
  <c r="AJ908" i="12"/>
  <c r="AR908" i="12"/>
  <c r="AV908" i="12"/>
  <c r="AZ908" i="12"/>
  <c r="F909" i="12"/>
  <c r="AD910" i="12"/>
  <c r="AL910" i="12"/>
  <c r="AT910" i="12"/>
  <c r="BB910" i="12"/>
  <c r="BF910" i="12"/>
  <c r="AS911" i="12"/>
  <c r="AW911" i="12"/>
  <c r="BE911" i="12"/>
  <c r="AB912" i="12"/>
  <c r="AJ912" i="12"/>
  <c r="AN912" i="12"/>
  <c r="AV912" i="12"/>
  <c r="AZ912" i="12"/>
  <c r="F913" i="12"/>
  <c r="J898" i="12"/>
  <c r="Y898" i="12"/>
  <c r="AC898" i="12"/>
  <c r="AG898" i="12"/>
  <c r="AK898" i="12"/>
  <c r="AO898" i="12"/>
  <c r="AS898" i="12"/>
  <c r="AW898" i="12"/>
  <c r="BA898" i="12"/>
  <c r="X899" i="12"/>
  <c r="AB899" i="12"/>
  <c r="AF899" i="12"/>
  <c r="AJ899" i="12"/>
  <c r="AN899" i="12"/>
  <c r="AR899" i="12"/>
  <c r="AV899" i="12"/>
  <c r="AZ899" i="12"/>
  <c r="W900" i="12"/>
  <c r="AA900" i="12"/>
  <c r="AE900" i="12"/>
  <c r="AI900" i="12"/>
  <c r="AM900" i="12"/>
  <c r="AQ900" i="12"/>
  <c r="AU900" i="12"/>
  <c r="AY900" i="12"/>
  <c r="K901" i="12"/>
  <c r="Z901" i="12"/>
  <c r="AD901" i="12"/>
  <c r="AH901" i="12"/>
  <c r="AL901" i="12"/>
  <c r="AP901" i="12"/>
  <c r="AT901" i="12"/>
  <c r="AX901" i="12"/>
  <c r="BB901" i="12"/>
  <c r="J902" i="12"/>
  <c r="Y902" i="12"/>
  <c r="AC902" i="12"/>
  <c r="AG902" i="12"/>
  <c r="AK902" i="12"/>
  <c r="AO902" i="12"/>
  <c r="AS902" i="12"/>
  <c r="AW902" i="12"/>
  <c r="BA902" i="12"/>
  <c r="X903" i="12"/>
  <c r="AB903" i="12"/>
  <c r="AF903" i="12"/>
  <c r="AJ903" i="12"/>
  <c r="AN903" i="12"/>
  <c r="AR903" i="12"/>
  <c r="AV903" i="12"/>
  <c r="AZ903" i="12"/>
  <c r="W904" i="12"/>
  <c r="AA904" i="12"/>
  <c r="AE904" i="12"/>
  <c r="AI904" i="12"/>
  <c r="AM904" i="12"/>
  <c r="AQ904" i="12"/>
  <c r="AU904" i="12"/>
  <c r="AY904" i="12"/>
  <c r="K905" i="12"/>
  <c r="Z905" i="12"/>
  <c r="AD905" i="12"/>
  <c r="AH905" i="12"/>
  <c r="AL905" i="12"/>
  <c r="AP905" i="12"/>
  <c r="AT905" i="12"/>
  <c r="AX905" i="12"/>
  <c r="BB905" i="12"/>
  <c r="J906" i="12"/>
  <c r="Y906" i="12"/>
  <c r="AC906" i="12"/>
  <c r="AG906" i="12"/>
  <c r="AK906" i="12"/>
  <c r="AO906" i="12"/>
  <c r="AS906" i="12"/>
  <c r="AW906" i="12"/>
  <c r="BA906" i="12"/>
  <c r="X907" i="12"/>
  <c r="AB907" i="12"/>
  <c r="AF907" i="12"/>
  <c r="AJ907" i="12"/>
  <c r="AN907" i="12"/>
  <c r="AR907" i="12"/>
  <c r="AV907" i="12"/>
  <c r="AZ907" i="12"/>
  <c r="W908" i="12"/>
  <c r="AA908" i="12"/>
  <c r="AE908" i="12"/>
  <c r="AI908" i="12"/>
  <c r="AM908" i="12"/>
  <c r="AQ908" i="12"/>
  <c r="AU908" i="12"/>
  <c r="AY908" i="12"/>
  <c r="K909" i="12"/>
  <c r="Z909" i="12"/>
  <c r="AD909" i="12"/>
  <c r="AH909" i="12"/>
  <c r="AL909" i="12"/>
  <c r="AP909" i="12"/>
  <c r="AT909" i="12"/>
  <c r="AX909" i="12"/>
  <c r="BB909" i="12"/>
  <c r="J910" i="12"/>
  <c r="Y910" i="12"/>
  <c r="AC910" i="12"/>
  <c r="AG910" i="12"/>
  <c r="AK910" i="12"/>
  <c r="AO910" i="12"/>
  <c r="AS910" i="12"/>
  <c r="AW910" i="12"/>
  <c r="BA910" i="12"/>
  <c r="X911" i="12"/>
  <c r="AB911" i="12"/>
  <c r="AF911" i="12"/>
  <c r="AJ911" i="12"/>
  <c r="AN911" i="12"/>
  <c r="AR911" i="12"/>
  <c r="AV911" i="12"/>
  <c r="AZ911" i="12"/>
  <c r="W912" i="12"/>
  <c r="AA912" i="12"/>
  <c r="AE912" i="12"/>
  <c r="AI912" i="12"/>
  <c r="AM912" i="12"/>
  <c r="AQ912" i="12"/>
  <c r="AU912" i="12"/>
  <c r="AY912" i="12"/>
  <c r="K913" i="12"/>
  <c r="Z913" i="12"/>
  <c r="AD913" i="12"/>
  <c r="AH913" i="12"/>
  <c r="AL913" i="12"/>
  <c r="AP913" i="12"/>
  <c r="AT913" i="12"/>
  <c r="AX913" i="12"/>
  <c r="BB913" i="12"/>
  <c r="J914" i="12"/>
  <c r="Y914" i="12"/>
  <c r="AC914" i="12"/>
  <c r="AG914" i="12"/>
  <c r="AK914" i="12"/>
  <c r="AO914" i="12"/>
  <c r="AS914" i="12"/>
  <c r="AW914" i="12"/>
  <c r="BA914" i="12"/>
  <c r="X915" i="12"/>
  <c r="AB915" i="12"/>
  <c r="AF915" i="12"/>
  <c r="AJ915" i="12"/>
  <c r="AN915" i="12"/>
  <c r="AR915" i="12"/>
  <c r="AV915" i="12"/>
  <c r="AZ915" i="12"/>
  <c r="W916" i="12"/>
  <c r="AA916" i="12"/>
  <c r="AE916" i="12"/>
  <c r="AI916" i="12"/>
  <c r="AM916" i="12"/>
  <c r="AQ916" i="12"/>
  <c r="AU916" i="12"/>
  <c r="AY916" i="12"/>
  <c r="J917" i="12"/>
  <c r="Y917" i="12"/>
  <c r="AC917" i="12"/>
  <c r="AG917" i="12"/>
  <c r="AK917" i="12"/>
  <c r="AO917" i="12"/>
  <c r="AS917" i="12"/>
  <c r="AW917" i="12"/>
  <c r="BA917" i="12"/>
  <c r="X918" i="12"/>
  <c r="AB918" i="12"/>
  <c r="AF918" i="12"/>
  <c r="AJ918" i="12"/>
  <c r="AN918" i="12"/>
  <c r="AR918" i="12"/>
  <c r="AV918" i="12"/>
  <c r="AZ918" i="12"/>
  <c r="W919" i="12"/>
  <c r="AA919" i="12"/>
  <c r="AE919" i="12"/>
  <c r="AI919" i="12"/>
  <c r="AM919" i="12"/>
  <c r="AQ919" i="12"/>
  <c r="AU919" i="12"/>
  <c r="AY919" i="12"/>
  <c r="K920" i="12"/>
  <c r="Z920" i="12"/>
  <c r="AD920" i="12"/>
  <c r="AH920" i="12"/>
  <c r="AL920" i="12"/>
  <c r="AP920" i="12"/>
  <c r="AT920" i="12"/>
  <c r="AX920" i="12"/>
  <c r="BB920" i="12"/>
  <c r="AY897" i="12"/>
  <c r="AQ897" i="12"/>
  <c r="AI897" i="12"/>
  <c r="AA897" i="12"/>
  <c r="Q897" i="12"/>
  <c r="P897" i="12"/>
  <c r="G897" i="12" s="1"/>
  <c r="O897" i="12"/>
  <c r="N897" i="12"/>
  <c r="K897" i="12"/>
  <c r="F897" i="12"/>
  <c r="D897" i="12"/>
  <c r="C897" i="12"/>
  <c r="B897" i="12"/>
  <c r="E897" i="12" s="1"/>
  <c r="A897" i="12"/>
  <c r="BD897" i="12" s="1"/>
  <c r="ED896" i="12"/>
  <c r="EG896" i="12" s="1"/>
  <c r="EJ896" i="12" s="1"/>
  <c r="EM896" i="12" s="1"/>
  <c r="EP896" i="12" s="1"/>
  <c r="ES896" i="12" s="1"/>
  <c r="EV896" i="12" s="1"/>
  <c r="EY896" i="12" s="1"/>
  <c r="FB896" i="12" s="1"/>
  <c r="EA896" i="12"/>
  <c r="DZ896" i="12"/>
  <c r="EC896" i="12" s="1"/>
  <c r="EF896" i="12" s="1"/>
  <c r="EI896" i="12" s="1"/>
  <c r="EL896" i="12" s="1"/>
  <c r="EO896" i="12" s="1"/>
  <c r="ER896" i="12" s="1"/>
  <c r="EU896" i="12" s="1"/>
  <c r="EX896" i="12" s="1"/>
  <c r="FA896" i="12" s="1"/>
  <c r="FD896" i="12" s="1"/>
  <c r="DY896" i="12"/>
  <c r="EB896" i="12" s="1"/>
  <c r="EE896" i="12" s="1"/>
  <c r="EH896" i="12" s="1"/>
  <c r="EK896" i="12" s="1"/>
  <c r="EN896" i="12" s="1"/>
  <c r="EQ896" i="12" s="1"/>
  <c r="ET896" i="12" s="1"/>
  <c r="EW896" i="12" s="1"/>
  <c r="EZ896" i="12" s="1"/>
  <c r="FC896" i="12" s="1"/>
  <c r="Q896" i="12"/>
  <c r="P896" i="12"/>
  <c r="O896" i="12"/>
  <c r="N896" i="12"/>
  <c r="K896" i="12"/>
  <c r="G896" i="12"/>
  <c r="F896" i="12"/>
  <c r="D896" i="12"/>
  <c r="C896" i="12"/>
  <c r="B896" i="12"/>
  <c r="E896" i="12" s="1"/>
  <c r="A896" i="12"/>
  <c r="BE896" i="12" s="1"/>
  <c r="EA895" i="12"/>
  <c r="ED895" i="12" s="1"/>
  <c r="EG895" i="12" s="1"/>
  <c r="EJ895" i="12" s="1"/>
  <c r="EM895" i="12" s="1"/>
  <c r="EP895" i="12" s="1"/>
  <c r="ES895" i="12" s="1"/>
  <c r="EV895" i="12" s="1"/>
  <c r="EY895" i="12" s="1"/>
  <c r="FB895" i="12" s="1"/>
  <c r="DZ895" i="12"/>
  <c r="EC895" i="12" s="1"/>
  <c r="EF895" i="12" s="1"/>
  <c r="EI895" i="12" s="1"/>
  <c r="EL895" i="12" s="1"/>
  <c r="EO895" i="12" s="1"/>
  <c r="ER895" i="12" s="1"/>
  <c r="EU895" i="12" s="1"/>
  <c r="EX895" i="12" s="1"/>
  <c r="FA895" i="12" s="1"/>
  <c r="FD895" i="12" s="1"/>
  <c r="DY895" i="12"/>
  <c r="EB895" i="12" s="1"/>
  <c r="EE895" i="12" s="1"/>
  <c r="EH895" i="12" s="1"/>
  <c r="EK895" i="12" s="1"/>
  <c r="EN895" i="12" s="1"/>
  <c r="EQ895" i="12" s="1"/>
  <c r="ET895" i="12" s="1"/>
  <c r="EW895" i="12" s="1"/>
  <c r="EZ895" i="12" s="1"/>
  <c r="FC895" i="12" s="1"/>
  <c r="P895" i="12"/>
  <c r="Q895" i="12" s="1"/>
  <c r="O895" i="12"/>
  <c r="N895" i="12"/>
  <c r="D895" i="12"/>
  <c r="C895" i="12"/>
  <c r="B895" i="12"/>
  <c r="E895" i="12" s="1"/>
  <c r="A895" i="12"/>
  <c r="BF895" i="12" s="1"/>
  <c r="DU894" i="12"/>
  <c r="DV894" i="12" s="1"/>
  <c r="DW894" i="12" s="1"/>
  <c r="DX894" i="12" s="1"/>
  <c r="DY894" i="12" s="1"/>
  <c r="DZ894" i="12" s="1"/>
  <c r="EA894" i="12" s="1"/>
  <c r="EB894" i="12" s="1"/>
  <c r="EC894" i="12" s="1"/>
  <c r="ED894" i="12" s="1"/>
  <c r="EE894" i="12" s="1"/>
  <c r="EF894" i="12" s="1"/>
  <c r="EG894" i="12" s="1"/>
  <c r="EH894" i="12" s="1"/>
  <c r="EI894" i="12" s="1"/>
  <c r="EJ894" i="12" s="1"/>
  <c r="EK894" i="12" s="1"/>
  <c r="EL894" i="12" s="1"/>
  <c r="EM894" i="12" s="1"/>
  <c r="EN894" i="12" s="1"/>
  <c r="EO894" i="12" s="1"/>
  <c r="EP894" i="12" s="1"/>
  <c r="EQ894" i="12" s="1"/>
  <c r="ER894" i="12" s="1"/>
  <c r="ES894" i="12" s="1"/>
  <c r="ET894" i="12" s="1"/>
  <c r="EU894" i="12" s="1"/>
  <c r="EV894" i="12" s="1"/>
  <c r="EW894" i="12" s="1"/>
  <c r="EX894" i="12" s="1"/>
  <c r="EY894" i="12" s="1"/>
  <c r="EZ894" i="12" s="1"/>
  <c r="FA894" i="12" s="1"/>
  <c r="FB894" i="12" s="1"/>
  <c r="FC894" i="12" s="1"/>
  <c r="FD894" i="12" s="1"/>
  <c r="P894" i="12"/>
  <c r="F894" i="12" s="1"/>
  <c r="O894" i="12"/>
  <c r="N894" i="12"/>
  <c r="E894" i="12"/>
  <c r="D894" i="12"/>
  <c r="C894" i="12"/>
  <c r="B894" i="12"/>
  <c r="A894" i="12"/>
  <c r="BC894" i="12" s="1"/>
  <c r="DQ893" i="12"/>
  <c r="AR893" i="12"/>
  <c r="AJ893" i="12"/>
  <c r="AB893" i="12"/>
  <c r="Q893" i="12"/>
  <c r="P893" i="12"/>
  <c r="O893" i="12"/>
  <c r="N893" i="12"/>
  <c r="K893" i="12"/>
  <c r="G893" i="12"/>
  <c r="F893" i="12"/>
  <c r="D893" i="12"/>
  <c r="C893" i="12"/>
  <c r="B893" i="12"/>
  <c r="E893" i="12" s="1"/>
  <c r="A893" i="12"/>
  <c r="BE893" i="12" s="1"/>
  <c r="EA892" i="12"/>
  <c r="ED892" i="12" s="1"/>
  <c r="EG892" i="12" s="1"/>
  <c r="EJ892" i="12" s="1"/>
  <c r="EM892" i="12" s="1"/>
  <c r="EP892" i="12" s="1"/>
  <c r="ES892" i="12" s="1"/>
  <c r="EV892" i="12" s="1"/>
  <c r="EY892" i="12" s="1"/>
  <c r="FB892" i="12" s="1"/>
  <c r="DZ892" i="12"/>
  <c r="EC892" i="12" s="1"/>
  <c r="EF892" i="12" s="1"/>
  <c r="EI892" i="12" s="1"/>
  <c r="EL892" i="12" s="1"/>
  <c r="EO892" i="12" s="1"/>
  <c r="ER892" i="12" s="1"/>
  <c r="EU892" i="12" s="1"/>
  <c r="EX892" i="12" s="1"/>
  <c r="FA892" i="12" s="1"/>
  <c r="FD892" i="12" s="1"/>
  <c r="DY892" i="12"/>
  <c r="EB892" i="12" s="1"/>
  <c r="EE892" i="12" s="1"/>
  <c r="EH892" i="12" s="1"/>
  <c r="EK892" i="12" s="1"/>
  <c r="EN892" i="12" s="1"/>
  <c r="EQ892" i="12" s="1"/>
  <c r="ET892" i="12" s="1"/>
  <c r="EW892" i="12" s="1"/>
  <c r="EZ892" i="12" s="1"/>
  <c r="FC892" i="12" s="1"/>
  <c r="P892" i="12"/>
  <c r="Q892" i="12" s="1"/>
  <c r="O892" i="12"/>
  <c r="N892" i="12"/>
  <c r="D892" i="12"/>
  <c r="C892" i="12"/>
  <c r="B892" i="12"/>
  <c r="A892" i="12"/>
  <c r="BF892" i="12" s="1"/>
  <c r="EA891" i="12"/>
  <c r="ED891" i="12" s="1"/>
  <c r="EG891" i="12" s="1"/>
  <c r="EJ891" i="12" s="1"/>
  <c r="EM891" i="12" s="1"/>
  <c r="EP891" i="12" s="1"/>
  <c r="ES891" i="12" s="1"/>
  <c r="EV891" i="12" s="1"/>
  <c r="EY891" i="12" s="1"/>
  <c r="FB891" i="12" s="1"/>
  <c r="DZ891" i="12"/>
  <c r="EC891" i="12" s="1"/>
  <c r="EF891" i="12" s="1"/>
  <c r="EI891" i="12" s="1"/>
  <c r="EL891" i="12" s="1"/>
  <c r="EO891" i="12" s="1"/>
  <c r="ER891" i="12" s="1"/>
  <c r="EU891" i="12" s="1"/>
  <c r="EX891" i="12" s="1"/>
  <c r="FA891" i="12" s="1"/>
  <c r="FD891" i="12" s="1"/>
  <c r="DY891" i="12"/>
  <c r="EB891" i="12" s="1"/>
  <c r="EE891" i="12" s="1"/>
  <c r="EH891" i="12" s="1"/>
  <c r="EK891" i="12" s="1"/>
  <c r="EN891" i="12" s="1"/>
  <c r="EQ891" i="12" s="1"/>
  <c r="ET891" i="12" s="1"/>
  <c r="EW891" i="12" s="1"/>
  <c r="EZ891" i="12" s="1"/>
  <c r="FC891" i="12" s="1"/>
  <c r="P891" i="12"/>
  <c r="F891" i="12" s="1"/>
  <c r="O891" i="12"/>
  <c r="N891" i="12"/>
  <c r="E891" i="12"/>
  <c r="D891" i="12"/>
  <c r="C891" i="12"/>
  <c r="B891" i="12"/>
  <c r="A891" i="12"/>
  <c r="BC891" i="12" s="1"/>
  <c r="EC890" i="12"/>
  <c r="EF890" i="12" s="1"/>
  <c r="EI890" i="12" s="1"/>
  <c r="EL890" i="12" s="1"/>
  <c r="EO890" i="12" s="1"/>
  <c r="ER890" i="12" s="1"/>
  <c r="EU890" i="12" s="1"/>
  <c r="EX890" i="12" s="1"/>
  <c r="FA890" i="12" s="1"/>
  <c r="FD890" i="12" s="1"/>
  <c r="EA890" i="12"/>
  <c r="ED890" i="12" s="1"/>
  <c r="EG890" i="12" s="1"/>
  <c r="EJ890" i="12" s="1"/>
  <c r="EM890" i="12" s="1"/>
  <c r="EP890" i="12" s="1"/>
  <c r="ES890" i="12" s="1"/>
  <c r="EV890" i="12" s="1"/>
  <c r="EY890" i="12" s="1"/>
  <c r="FB890" i="12" s="1"/>
  <c r="DZ890" i="12"/>
  <c r="DY890" i="12"/>
  <c r="EB890" i="12" s="1"/>
  <c r="EE890" i="12" s="1"/>
  <c r="EH890" i="12" s="1"/>
  <c r="EK890" i="12" s="1"/>
  <c r="EN890" i="12" s="1"/>
  <c r="EQ890" i="12" s="1"/>
  <c r="ET890" i="12" s="1"/>
  <c r="EW890" i="12" s="1"/>
  <c r="EZ890" i="12" s="1"/>
  <c r="FC890" i="12" s="1"/>
  <c r="BC890" i="12"/>
  <c r="AY890" i="12"/>
  <c r="AQ890" i="12"/>
  <c r="AM890" i="12"/>
  <c r="AI890" i="12"/>
  <c r="AA890" i="12"/>
  <c r="W890" i="12"/>
  <c r="Q890" i="12"/>
  <c r="P890" i="12"/>
  <c r="G890" i="12" s="1"/>
  <c r="O890" i="12"/>
  <c r="N890" i="12"/>
  <c r="K890" i="12"/>
  <c r="F890" i="12"/>
  <c r="D890" i="12"/>
  <c r="C890" i="12"/>
  <c r="B890" i="12"/>
  <c r="E890" i="12" s="1"/>
  <c r="A890" i="12"/>
  <c r="BD890" i="12" s="1"/>
  <c r="ED889" i="12"/>
  <c r="EG889" i="12" s="1"/>
  <c r="EJ889" i="12" s="1"/>
  <c r="EM889" i="12" s="1"/>
  <c r="EP889" i="12" s="1"/>
  <c r="ES889" i="12" s="1"/>
  <c r="EV889" i="12" s="1"/>
  <c r="EY889" i="12" s="1"/>
  <c r="FB889" i="12" s="1"/>
  <c r="EA889" i="12"/>
  <c r="DZ889" i="12"/>
  <c r="EC889" i="12" s="1"/>
  <c r="EF889" i="12" s="1"/>
  <c r="EI889" i="12" s="1"/>
  <c r="EL889" i="12" s="1"/>
  <c r="EO889" i="12" s="1"/>
  <c r="ER889" i="12" s="1"/>
  <c r="EU889" i="12" s="1"/>
  <c r="EX889" i="12" s="1"/>
  <c r="FA889" i="12" s="1"/>
  <c r="FD889" i="12" s="1"/>
  <c r="DY889" i="12"/>
  <c r="EB889" i="12" s="1"/>
  <c r="EE889" i="12" s="1"/>
  <c r="EH889" i="12" s="1"/>
  <c r="EK889" i="12" s="1"/>
  <c r="EN889" i="12" s="1"/>
  <c r="EQ889" i="12" s="1"/>
  <c r="ET889" i="12" s="1"/>
  <c r="EW889" i="12" s="1"/>
  <c r="EZ889" i="12" s="1"/>
  <c r="FC889" i="12" s="1"/>
  <c r="AZ889" i="12"/>
  <c r="AR889" i="12"/>
  <c r="AJ889" i="12"/>
  <c r="AB889" i="12"/>
  <c r="Q889" i="12"/>
  <c r="P889" i="12"/>
  <c r="O889" i="12"/>
  <c r="N889" i="12"/>
  <c r="K889" i="12"/>
  <c r="G889" i="12"/>
  <c r="F889" i="12"/>
  <c r="D889" i="12"/>
  <c r="C889" i="12"/>
  <c r="B889" i="12"/>
  <c r="E889" i="12" s="1"/>
  <c r="A889" i="12"/>
  <c r="BE889" i="12" s="1"/>
  <c r="EA888" i="12"/>
  <c r="ED888" i="12" s="1"/>
  <c r="EG888" i="12" s="1"/>
  <c r="EJ888" i="12" s="1"/>
  <c r="EM888" i="12" s="1"/>
  <c r="EP888" i="12" s="1"/>
  <c r="ES888" i="12" s="1"/>
  <c r="EV888" i="12" s="1"/>
  <c r="EY888" i="12" s="1"/>
  <c r="FB888" i="12" s="1"/>
  <c r="DZ888" i="12"/>
  <c r="EC888" i="12" s="1"/>
  <c r="EF888" i="12" s="1"/>
  <c r="EI888" i="12" s="1"/>
  <c r="EL888" i="12" s="1"/>
  <c r="EO888" i="12" s="1"/>
  <c r="ER888" i="12" s="1"/>
  <c r="EU888" i="12" s="1"/>
  <c r="EX888" i="12" s="1"/>
  <c r="FA888" i="12" s="1"/>
  <c r="FD888" i="12" s="1"/>
  <c r="DY888" i="12"/>
  <c r="EB888" i="12" s="1"/>
  <c r="EE888" i="12" s="1"/>
  <c r="EH888" i="12" s="1"/>
  <c r="EK888" i="12" s="1"/>
  <c r="EN888" i="12" s="1"/>
  <c r="EQ888" i="12" s="1"/>
  <c r="ET888" i="12" s="1"/>
  <c r="EW888" i="12" s="1"/>
  <c r="EZ888" i="12" s="1"/>
  <c r="FC888" i="12" s="1"/>
  <c r="P888" i="12"/>
  <c r="Q888" i="12" s="1"/>
  <c r="O888" i="12"/>
  <c r="N888" i="12"/>
  <c r="D888" i="12"/>
  <c r="C888" i="12"/>
  <c r="B888" i="12"/>
  <c r="E888" i="12" s="1"/>
  <c r="A888" i="12"/>
  <c r="BF888" i="12" s="1"/>
  <c r="EA887" i="12"/>
  <c r="ED887" i="12" s="1"/>
  <c r="EG887" i="12" s="1"/>
  <c r="EJ887" i="12" s="1"/>
  <c r="EM887" i="12" s="1"/>
  <c r="EP887" i="12" s="1"/>
  <c r="ES887" i="12" s="1"/>
  <c r="EV887" i="12" s="1"/>
  <c r="EY887" i="12" s="1"/>
  <c r="FB887" i="12" s="1"/>
  <c r="DZ887" i="12"/>
  <c r="EC887" i="12" s="1"/>
  <c r="EF887" i="12" s="1"/>
  <c r="EI887" i="12" s="1"/>
  <c r="EL887" i="12" s="1"/>
  <c r="EO887" i="12" s="1"/>
  <c r="ER887" i="12" s="1"/>
  <c r="EU887" i="12" s="1"/>
  <c r="EX887" i="12" s="1"/>
  <c r="FA887" i="12" s="1"/>
  <c r="FD887" i="12" s="1"/>
  <c r="DY887" i="12"/>
  <c r="EB887" i="12" s="1"/>
  <c r="EE887" i="12" s="1"/>
  <c r="EH887" i="12" s="1"/>
  <c r="EK887" i="12" s="1"/>
  <c r="EN887" i="12" s="1"/>
  <c r="EQ887" i="12" s="1"/>
  <c r="ET887" i="12" s="1"/>
  <c r="EW887" i="12" s="1"/>
  <c r="EZ887" i="12" s="1"/>
  <c r="FC887" i="12" s="1"/>
  <c r="P887" i="12"/>
  <c r="F887" i="12" s="1"/>
  <c r="O887" i="12"/>
  <c r="N887" i="12"/>
  <c r="E887" i="12"/>
  <c r="D887" i="12"/>
  <c r="C887" i="12"/>
  <c r="B887" i="12"/>
  <c r="A887" i="12"/>
  <c r="BC887" i="12" s="1"/>
  <c r="EC886" i="12"/>
  <c r="EF886" i="12" s="1"/>
  <c r="EI886" i="12" s="1"/>
  <c r="EL886" i="12" s="1"/>
  <c r="EO886" i="12" s="1"/>
  <c r="ER886" i="12" s="1"/>
  <c r="EU886" i="12" s="1"/>
  <c r="EX886" i="12" s="1"/>
  <c r="FA886" i="12" s="1"/>
  <c r="FD886" i="12" s="1"/>
  <c r="EA886" i="12"/>
  <c r="ED886" i="12" s="1"/>
  <c r="EG886" i="12" s="1"/>
  <c r="EJ886" i="12" s="1"/>
  <c r="EM886" i="12" s="1"/>
  <c r="EP886" i="12" s="1"/>
  <c r="ES886" i="12" s="1"/>
  <c r="EV886" i="12" s="1"/>
  <c r="EY886" i="12" s="1"/>
  <c r="FB886" i="12" s="1"/>
  <c r="DZ886" i="12"/>
  <c r="DY886" i="12"/>
  <c r="EB886" i="12" s="1"/>
  <c r="EE886" i="12" s="1"/>
  <c r="EH886" i="12" s="1"/>
  <c r="EK886" i="12" s="1"/>
  <c r="EN886" i="12" s="1"/>
  <c r="EQ886" i="12" s="1"/>
  <c r="ET886" i="12" s="1"/>
  <c r="EW886" i="12" s="1"/>
  <c r="EZ886" i="12" s="1"/>
  <c r="FC886" i="12" s="1"/>
  <c r="BC886" i="12"/>
  <c r="AY886" i="12"/>
  <c r="AQ886" i="12"/>
  <c r="AM886" i="12"/>
  <c r="AI886" i="12"/>
  <c r="AA886" i="12"/>
  <c r="W886" i="12"/>
  <c r="Q886" i="12"/>
  <c r="P886" i="12"/>
  <c r="G886" i="12" s="1"/>
  <c r="O886" i="12"/>
  <c r="N886" i="12"/>
  <c r="K886" i="12"/>
  <c r="F886" i="12"/>
  <c r="D886" i="12"/>
  <c r="C886" i="12"/>
  <c r="B886" i="12"/>
  <c r="E886" i="12" s="1"/>
  <c r="A886" i="12"/>
  <c r="BD886" i="12" s="1"/>
  <c r="ED885" i="12"/>
  <c r="EG885" i="12" s="1"/>
  <c r="EJ885" i="12" s="1"/>
  <c r="EM885" i="12" s="1"/>
  <c r="EP885" i="12" s="1"/>
  <c r="ES885" i="12" s="1"/>
  <c r="EV885" i="12" s="1"/>
  <c r="EY885" i="12" s="1"/>
  <c r="FB885" i="12" s="1"/>
  <c r="EA885" i="12"/>
  <c r="DZ885" i="12"/>
  <c r="EC885" i="12" s="1"/>
  <c r="EF885" i="12" s="1"/>
  <c r="EI885" i="12" s="1"/>
  <c r="EL885" i="12" s="1"/>
  <c r="EO885" i="12" s="1"/>
  <c r="ER885" i="12" s="1"/>
  <c r="EU885" i="12" s="1"/>
  <c r="EX885" i="12" s="1"/>
  <c r="FA885" i="12" s="1"/>
  <c r="FD885" i="12" s="1"/>
  <c r="DY885" i="12"/>
  <c r="EB885" i="12" s="1"/>
  <c r="EE885" i="12" s="1"/>
  <c r="EH885" i="12" s="1"/>
  <c r="EK885" i="12" s="1"/>
  <c r="EN885" i="12" s="1"/>
  <c r="EQ885" i="12" s="1"/>
  <c r="ET885" i="12" s="1"/>
  <c r="EW885" i="12" s="1"/>
  <c r="EZ885" i="12" s="1"/>
  <c r="FC885" i="12" s="1"/>
  <c r="AZ885" i="12"/>
  <c r="AR885" i="12"/>
  <c r="AJ885" i="12"/>
  <c r="AB885" i="12"/>
  <c r="Q885" i="12"/>
  <c r="P885" i="12"/>
  <c r="O885" i="12"/>
  <c r="N885" i="12"/>
  <c r="K885" i="12"/>
  <c r="G885" i="12"/>
  <c r="F885" i="12"/>
  <c r="D885" i="12"/>
  <c r="C885" i="12"/>
  <c r="B885" i="12"/>
  <c r="E885" i="12" s="1"/>
  <c r="A885" i="12"/>
  <c r="BE885" i="12" s="1"/>
  <c r="EA884" i="12"/>
  <c r="ED884" i="12" s="1"/>
  <c r="EG884" i="12" s="1"/>
  <c r="EJ884" i="12" s="1"/>
  <c r="EM884" i="12" s="1"/>
  <c r="EP884" i="12" s="1"/>
  <c r="ES884" i="12" s="1"/>
  <c r="EV884" i="12" s="1"/>
  <c r="EY884" i="12" s="1"/>
  <c r="FB884" i="12" s="1"/>
  <c r="DZ884" i="12"/>
  <c r="EC884" i="12" s="1"/>
  <c r="EF884" i="12" s="1"/>
  <c r="EI884" i="12" s="1"/>
  <c r="EL884" i="12" s="1"/>
  <c r="EO884" i="12" s="1"/>
  <c r="ER884" i="12" s="1"/>
  <c r="EU884" i="12" s="1"/>
  <c r="EX884" i="12" s="1"/>
  <c r="FA884" i="12" s="1"/>
  <c r="FD884" i="12" s="1"/>
  <c r="DY884" i="12"/>
  <c r="EB884" i="12" s="1"/>
  <c r="EE884" i="12" s="1"/>
  <c r="EH884" i="12" s="1"/>
  <c r="EK884" i="12" s="1"/>
  <c r="EN884" i="12" s="1"/>
  <c r="EQ884" i="12" s="1"/>
  <c r="ET884" i="12" s="1"/>
  <c r="EW884" i="12" s="1"/>
  <c r="EZ884" i="12" s="1"/>
  <c r="FC884" i="12" s="1"/>
  <c r="P884" i="12"/>
  <c r="Q884" i="12" s="1"/>
  <c r="O884" i="12"/>
  <c r="N884" i="12"/>
  <c r="D884" i="12"/>
  <c r="C884" i="12"/>
  <c r="B884" i="12"/>
  <c r="E884" i="12" s="1"/>
  <c r="A884" i="12"/>
  <c r="BF884" i="12" s="1"/>
  <c r="EA883" i="12"/>
  <c r="ED883" i="12" s="1"/>
  <c r="EG883" i="12" s="1"/>
  <c r="EJ883" i="12" s="1"/>
  <c r="EM883" i="12" s="1"/>
  <c r="EP883" i="12" s="1"/>
  <c r="ES883" i="12" s="1"/>
  <c r="EV883" i="12" s="1"/>
  <c r="EY883" i="12" s="1"/>
  <c r="FB883" i="12" s="1"/>
  <c r="DZ883" i="12"/>
  <c r="EC883" i="12" s="1"/>
  <c r="EF883" i="12" s="1"/>
  <c r="EI883" i="12" s="1"/>
  <c r="EL883" i="12" s="1"/>
  <c r="EO883" i="12" s="1"/>
  <c r="ER883" i="12" s="1"/>
  <c r="EU883" i="12" s="1"/>
  <c r="EX883" i="12" s="1"/>
  <c r="FA883" i="12" s="1"/>
  <c r="FD883" i="12" s="1"/>
  <c r="DY883" i="12"/>
  <c r="EB883" i="12" s="1"/>
  <c r="EE883" i="12" s="1"/>
  <c r="EH883" i="12" s="1"/>
  <c r="EK883" i="12" s="1"/>
  <c r="EN883" i="12" s="1"/>
  <c r="EQ883" i="12" s="1"/>
  <c r="ET883" i="12" s="1"/>
  <c r="EW883" i="12" s="1"/>
  <c r="EZ883" i="12" s="1"/>
  <c r="FC883" i="12" s="1"/>
  <c r="P883" i="12"/>
  <c r="F883" i="12" s="1"/>
  <c r="O883" i="12"/>
  <c r="N883" i="12"/>
  <c r="E883" i="12"/>
  <c r="D883" i="12"/>
  <c r="C883" i="12"/>
  <c r="B883" i="12"/>
  <c r="A883" i="12"/>
  <c r="BC883" i="12" s="1"/>
  <c r="EC882" i="12"/>
  <c r="EF882" i="12" s="1"/>
  <c r="EI882" i="12" s="1"/>
  <c r="EL882" i="12" s="1"/>
  <c r="EO882" i="12" s="1"/>
  <c r="ER882" i="12" s="1"/>
  <c r="EU882" i="12" s="1"/>
  <c r="EX882" i="12" s="1"/>
  <c r="FA882" i="12" s="1"/>
  <c r="FD882" i="12" s="1"/>
  <c r="EA882" i="12"/>
  <c r="ED882" i="12" s="1"/>
  <c r="EG882" i="12" s="1"/>
  <c r="EJ882" i="12" s="1"/>
  <c r="EM882" i="12" s="1"/>
  <c r="EP882" i="12" s="1"/>
  <c r="ES882" i="12" s="1"/>
  <c r="EV882" i="12" s="1"/>
  <c r="EY882" i="12" s="1"/>
  <c r="FB882" i="12" s="1"/>
  <c r="DZ882" i="12"/>
  <c r="DY882" i="12"/>
  <c r="EB882" i="12" s="1"/>
  <c r="EE882" i="12" s="1"/>
  <c r="EH882" i="12" s="1"/>
  <c r="EK882" i="12" s="1"/>
  <c r="EN882" i="12" s="1"/>
  <c r="EQ882" i="12" s="1"/>
  <c r="ET882" i="12" s="1"/>
  <c r="EW882" i="12" s="1"/>
  <c r="EZ882" i="12" s="1"/>
  <c r="FC882" i="12" s="1"/>
  <c r="BC882" i="12"/>
  <c r="AY882" i="12"/>
  <c r="AQ882" i="12"/>
  <c r="AM882" i="12"/>
  <c r="AI882" i="12"/>
  <c r="AA882" i="12"/>
  <c r="W882" i="12"/>
  <c r="Q882" i="12"/>
  <c r="P882" i="12"/>
  <c r="G882" i="12" s="1"/>
  <c r="O882" i="12"/>
  <c r="N882" i="12"/>
  <c r="K882" i="12"/>
  <c r="F882" i="12"/>
  <c r="D882" i="12"/>
  <c r="C882" i="12"/>
  <c r="B882" i="12"/>
  <c r="E882" i="12" s="1"/>
  <c r="A882" i="12"/>
  <c r="BD882" i="12" s="1"/>
  <c r="ED881" i="12"/>
  <c r="EG881" i="12" s="1"/>
  <c r="EJ881" i="12" s="1"/>
  <c r="EM881" i="12" s="1"/>
  <c r="EP881" i="12" s="1"/>
  <c r="ES881" i="12" s="1"/>
  <c r="EV881" i="12" s="1"/>
  <c r="EY881" i="12" s="1"/>
  <c r="FB881" i="12" s="1"/>
  <c r="EA881" i="12"/>
  <c r="DZ881" i="12"/>
  <c r="EC881" i="12" s="1"/>
  <c r="EF881" i="12" s="1"/>
  <c r="EI881" i="12" s="1"/>
  <c r="EL881" i="12" s="1"/>
  <c r="EO881" i="12" s="1"/>
  <c r="ER881" i="12" s="1"/>
  <c r="EU881" i="12" s="1"/>
  <c r="EX881" i="12" s="1"/>
  <c r="FA881" i="12" s="1"/>
  <c r="FD881" i="12" s="1"/>
  <c r="DY881" i="12"/>
  <c r="EB881" i="12" s="1"/>
  <c r="EE881" i="12" s="1"/>
  <c r="EH881" i="12" s="1"/>
  <c r="EK881" i="12" s="1"/>
  <c r="EN881" i="12" s="1"/>
  <c r="EQ881" i="12" s="1"/>
  <c r="ET881" i="12" s="1"/>
  <c r="EW881" i="12" s="1"/>
  <c r="EZ881" i="12" s="1"/>
  <c r="FC881" i="12" s="1"/>
  <c r="AZ881" i="12"/>
  <c r="AR881" i="12"/>
  <c r="AJ881" i="12"/>
  <c r="AB881" i="12"/>
  <c r="Q881" i="12"/>
  <c r="P881" i="12"/>
  <c r="O881" i="12"/>
  <c r="N881" i="12"/>
  <c r="K881" i="12"/>
  <c r="G881" i="12"/>
  <c r="F881" i="12"/>
  <c r="D881" i="12"/>
  <c r="C881" i="12"/>
  <c r="B881" i="12"/>
  <c r="E881" i="12" s="1"/>
  <c r="A881" i="12"/>
  <c r="BE881" i="12" s="1"/>
  <c r="EA880" i="12"/>
  <c r="ED880" i="12" s="1"/>
  <c r="EG880" i="12" s="1"/>
  <c r="EJ880" i="12" s="1"/>
  <c r="EM880" i="12" s="1"/>
  <c r="EP880" i="12" s="1"/>
  <c r="ES880" i="12" s="1"/>
  <c r="EV880" i="12" s="1"/>
  <c r="EY880" i="12" s="1"/>
  <c r="FB880" i="12" s="1"/>
  <c r="DZ880" i="12"/>
  <c r="EC880" i="12" s="1"/>
  <c r="EF880" i="12" s="1"/>
  <c r="EI880" i="12" s="1"/>
  <c r="EL880" i="12" s="1"/>
  <c r="EO880" i="12" s="1"/>
  <c r="ER880" i="12" s="1"/>
  <c r="EU880" i="12" s="1"/>
  <c r="EX880" i="12" s="1"/>
  <c r="FA880" i="12" s="1"/>
  <c r="FD880" i="12" s="1"/>
  <c r="DY880" i="12"/>
  <c r="EB880" i="12" s="1"/>
  <c r="EE880" i="12" s="1"/>
  <c r="EH880" i="12" s="1"/>
  <c r="EK880" i="12" s="1"/>
  <c r="EN880" i="12" s="1"/>
  <c r="EQ880" i="12" s="1"/>
  <c r="ET880" i="12" s="1"/>
  <c r="EW880" i="12" s="1"/>
  <c r="EZ880" i="12" s="1"/>
  <c r="FC880" i="12" s="1"/>
  <c r="P880" i="12"/>
  <c r="Q880" i="12" s="1"/>
  <c r="O880" i="12"/>
  <c r="N880" i="12"/>
  <c r="D880" i="12"/>
  <c r="C880" i="12"/>
  <c r="B880" i="12"/>
  <c r="A880" i="12"/>
  <c r="BF880" i="12" s="1"/>
  <c r="EA879" i="12"/>
  <c r="ED879" i="12" s="1"/>
  <c r="EG879" i="12" s="1"/>
  <c r="EJ879" i="12" s="1"/>
  <c r="EM879" i="12" s="1"/>
  <c r="EP879" i="12" s="1"/>
  <c r="ES879" i="12" s="1"/>
  <c r="EV879" i="12" s="1"/>
  <c r="EY879" i="12" s="1"/>
  <c r="FB879" i="12" s="1"/>
  <c r="DZ879" i="12"/>
  <c r="EC879" i="12" s="1"/>
  <c r="EF879" i="12" s="1"/>
  <c r="EI879" i="12" s="1"/>
  <c r="EL879" i="12" s="1"/>
  <c r="EO879" i="12" s="1"/>
  <c r="ER879" i="12" s="1"/>
  <c r="EU879" i="12" s="1"/>
  <c r="EX879" i="12" s="1"/>
  <c r="FA879" i="12" s="1"/>
  <c r="FD879" i="12" s="1"/>
  <c r="DY879" i="12"/>
  <c r="EB879" i="12" s="1"/>
  <c r="EE879" i="12" s="1"/>
  <c r="EH879" i="12" s="1"/>
  <c r="EK879" i="12" s="1"/>
  <c r="EN879" i="12" s="1"/>
  <c r="EQ879" i="12" s="1"/>
  <c r="ET879" i="12" s="1"/>
  <c r="EW879" i="12" s="1"/>
  <c r="EZ879" i="12" s="1"/>
  <c r="FC879" i="12" s="1"/>
  <c r="P879" i="12"/>
  <c r="F879" i="12" s="1"/>
  <c r="O879" i="12"/>
  <c r="N879" i="12"/>
  <c r="E879" i="12"/>
  <c r="D879" i="12"/>
  <c r="C879" i="12"/>
  <c r="B879" i="12"/>
  <c r="A879" i="12"/>
  <c r="BC879" i="12" s="1"/>
  <c r="EC878" i="12"/>
  <c r="EF878" i="12" s="1"/>
  <c r="EI878" i="12" s="1"/>
  <c r="EL878" i="12" s="1"/>
  <c r="EO878" i="12" s="1"/>
  <c r="ER878" i="12" s="1"/>
  <c r="EU878" i="12" s="1"/>
  <c r="EX878" i="12" s="1"/>
  <c r="FA878" i="12" s="1"/>
  <c r="FD878" i="12" s="1"/>
  <c r="EA878" i="12"/>
  <c r="ED878" i="12" s="1"/>
  <c r="EG878" i="12" s="1"/>
  <c r="EJ878" i="12" s="1"/>
  <c r="EM878" i="12" s="1"/>
  <c r="EP878" i="12" s="1"/>
  <c r="ES878" i="12" s="1"/>
  <c r="EV878" i="12" s="1"/>
  <c r="EY878" i="12" s="1"/>
  <c r="FB878" i="12" s="1"/>
  <c r="DZ878" i="12"/>
  <c r="DY878" i="12"/>
  <c r="EB878" i="12" s="1"/>
  <c r="EE878" i="12" s="1"/>
  <c r="EH878" i="12" s="1"/>
  <c r="EK878" i="12" s="1"/>
  <c r="EN878" i="12" s="1"/>
  <c r="EQ878" i="12" s="1"/>
  <c r="ET878" i="12" s="1"/>
  <c r="EW878" i="12" s="1"/>
  <c r="EZ878" i="12" s="1"/>
  <c r="FC878" i="12" s="1"/>
  <c r="BC878" i="12"/>
  <c r="AY878" i="12"/>
  <c r="AQ878" i="12"/>
  <c r="AM878" i="12"/>
  <c r="AI878" i="12"/>
  <c r="AA878" i="12"/>
  <c r="W878" i="12"/>
  <c r="Q878" i="12"/>
  <c r="P878" i="12"/>
  <c r="G878" i="12" s="1"/>
  <c r="O878" i="12"/>
  <c r="N878" i="12"/>
  <c r="K878" i="12"/>
  <c r="F878" i="12"/>
  <c r="D878" i="12"/>
  <c r="C878" i="12"/>
  <c r="B878" i="12"/>
  <c r="A878" i="12"/>
  <c r="BD878" i="12" s="1"/>
  <c r="ED877" i="12"/>
  <c r="EG877" i="12" s="1"/>
  <c r="EJ877" i="12" s="1"/>
  <c r="EM877" i="12" s="1"/>
  <c r="EP877" i="12" s="1"/>
  <c r="ES877" i="12" s="1"/>
  <c r="EV877" i="12" s="1"/>
  <c r="EY877" i="12" s="1"/>
  <c r="FB877" i="12" s="1"/>
  <c r="EA877" i="12"/>
  <c r="DZ877" i="12"/>
  <c r="EC877" i="12" s="1"/>
  <c r="EF877" i="12" s="1"/>
  <c r="EI877" i="12" s="1"/>
  <c r="EL877" i="12" s="1"/>
  <c r="EO877" i="12" s="1"/>
  <c r="ER877" i="12" s="1"/>
  <c r="EU877" i="12" s="1"/>
  <c r="EX877" i="12" s="1"/>
  <c r="FA877" i="12" s="1"/>
  <c r="FD877" i="12" s="1"/>
  <c r="DY877" i="12"/>
  <c r="EB877" i="12" s="1"/>
  <c r="EE877" i="12" s="1"/>
  <c r="EH877" i="12" s="1"/>
  <c r="EK877" i="12" s="1"/>
  <c r="EN877" i="12" s="1"/>
  <c r="EQ877" i="12" s="1"/>
  <c r="ET877" i="12" s="1"/>
  <c r="EW877" i="12" s="1"/>
  <c r="EZ877" i="12" s="1"/>
  <c r="FC877" i="12" s="1"/>
  <c r="AZ877" i="12"/>
  <c r="AR877" i="12"/>
  <c r="AJ877" i="12"/>
  <c r="AB877" i="12"/>
  <c r="Q877" i="12"/>
  <c r="P877" i="12"/>
  <c r="O877" i="12"/>
  <c r="N877" i="12"/>
  <c r="K877" i="12"/>
  <c r="G877" i="12"/>
  <c r="F877" i="12"/>
  <c r="D877" i="12"/>
  <c r="C877" i="12"/>
  <c r="B877" i="12"/>
  <c r="E877" i="12" s="1"/>
  <c r="A877" i="12"/>
  <c r="BE877" i="12" s="1"/>
  <c r="EA876" i="12"/>
  <c r="ED876" i="12" s="1"/>
  <c r="EG876" i="12" s="1"/>
  <c r="EJ876" i="12" s="1"/>
  <c r="EM876" i="12" s="1"/>
  <c r="EP876" i="12" s="1"/>
  <c r="ES876" i="12" s="1"/>
  <c r="EV876" i="12" s="1"/>
  <c r="EY876" i="12" s="1"/>
  <c r="FB876" i="12" s="1"/>
  <c r="DZ876" i="12"/>
  <c r="EC876" i="12" s="1"/>
  <c r="EF876" i="12" s="1"/>
  <c r="EI876" i="12" s="1"/>
  <c r="EL876" i="12" s="1"/>
  <c r="EO876" i="12" s="1"/>
  <c r="ER876" i="12" s="1"/>
  <c r="EU876" i="12" s="1"/>
  <c r="EX876" i="12" s="1"/>
  <c r="FA876" i="12" s="1"/>
  <c r="FD876" i="12" s="1"/>
  <c r="DY876" i="12"/>
  <c r="EB876" i="12" s="1"/>
  <c r="EE876" i="12" s="1"/>
  <c r="EH876" i="12" s="1"/>
  <c r="EK876" i="12" s="1"/>
  <c r="EN876" i="12" s="1"/>
  <c r="EQ876" i="12" s="1"/>
  <c r="ET876" i="12" s="1"/>
  <c r="EW876" i="12" s="1"/>
  <c r="EZ876" i="12" s="1"/>
  <c r="FC876" i="12" s="1"/>
  <c r="P876" i="12"/>
  <c r="Q876" i="12" s="1"/>
  <c r="O876" i="12"/>
  <c r="N876" i="12"/>
  <c r="D876" i="12"/>
  <c r="C876" i="12"/>
  <c r="B876" i="12"/>
  <c r="E876" i="12" s="1"/>
  <c r="A876" i="12"/>
  <c r="BF876" i="12" s="1"/>
  <c r="EA875" i="12"/>
  <c r="ED875" i="12" s="1"/>
  <c r="EG875" i="12" s="1"/>
  <c r="EJ875" i="12" s="1"/>
  <c r="EM875" i="12" s="1"/>
  <c r="EP875" i="12" s="1"/>
  <c r="ES875" i="12" s="1"/>
  <c r="EV875" i="12" s="1"/>
  <c r="EY875" i="12" s="1"/>
  <c r="FB875" i="12" s="1"/>
  <c r="DZ875" i="12"/>
  <c r="EC875" i="12" s="1"/>
  <c r="EF875" i="12" s="1"/>
  <c r="EI875" i="12" s="1"/>
  <c r="EL875" i="12" s="1"/>
  <c r="EO875" i="12" s="1"/>
  <c r="ER875" i="12" s="1"/>
  <c r="EU875" i="12" s="1"/>
  <c r="EX875" i="12" s="1"/>
  <c r="FA875" i="12" s="1"/>
  <c r="FD875" i="12" s="1"/>
  <c r="DY875" i="12"/>
  <c r="EB875" i="12" s="1"/>
  <c r="EE875" i="12" s="1"/>
  <c r="EH875" i="12" s="1"/>
  <c r="EK875" i="12" s="1"/>
  <c r="EN875" i="12" s="1"/>
  <c r="EQ875" i="12" s="1"/>
  <c r="ET875" i="12" s="1"/>
  <c r="EW875" i="12" s="1"/>
  <c r="EZ875" i="12" s="1"/>
  <c r="FC875" i="12" s="1"/>
  <c r="P875" i="12"/>
  <c r="F875" i="12" s="1"/>
  <c r="O875" i="12"/>
  <c r="N875" i="12"/>
  <c r="E875" i="12"/>
  <c r="D875" i="12"/>
  <c r="C875" i="12"/>
  <c r="B875" i="12"/>
  <c r="A875" i="12"/>
  <c r="BC875" i="12" s="1"/>
  <c r="EC874" i="12"/>
  <c r="EF874" i="12" s="1"/>
  <c r="EI874" i="12" s="1"/>
  <c r="EL874" i="12" s="1"/>
  <c r="EO874" i="12" s="1"/>
  <c r="ER874" i="12" s="1"/>
  <c r="EU874" i="12" s="1"/>
  <c r="EX874" i="12" s="1"/>
  <c r="FA874" i="12" s="1"/>
  <c r="FD874" i="12" s="1"/>
  <c r="EA874" i="12"/>
  <c r="ED874" i="12" s="1"/>
  <c r="EG874" i="12" s="1"/>
  <c r="EJ874" i="12" s="1"/>
  <c r="EM874" i="12" s="1"/>
  <c r="EP874" i="12" s="1"/>
  <c r="ES874" i="12" s="1"/>
  <c r="EV874" i="12" s="1"/>
  <c r="EY874" i="12" s="1"/>
  <c r="FB874" i="12" s="1"/>
  <c r="DZ874" i="12"/>
  <c r="DY874" i="12"/>
  <c r="EB874" i="12" s="1"/>
  <c r="EE874" i="12" s="1"/>
  <c r="EH874" i="12" s="1"/>
  <c r="EK874" i="12" s="1"/>
  <c r="EN874" i="12" s="1"/>
  <c r="EQ874" i="12" s="1"/>
  <c r="ET874" i="12" s="1"/>
  <c r="EW874" i="12" s="1"/>
  <c r="EZ874" i="12" s="1"/>
  <c r="FC874" i="12" s="1"/>
  <c r="W876" i="12" l="1"/>
  <c r="AG876" i="12"/>
  <c r="AR876" i="12"/>
  <c r="BC876" i="12"/>
  <c r="Y876" i="12"/>
  <c r="AE876" i="12"/>
  <c r="AJ876" i="12"/>
  <c r="AO876" i="12"/>
  <c r="AU876" i="12"/>
  <c r="AZ876" i="12"/>
  <c r="BE876" i="12"/>
  <c r="X877" i="12"/>
  <c r="AF877" i="12"/>
  <c r="AN877" i="12"/>
  <c r="AV877" i="12"/>
  <c r="BD877" i="12"/>
  <c r="Y880" i="12"/>
  <c r="AE880" i="12"/>
  <c r="AJ880" i="12"/>
  <c r="AO880" i="12"/>
  <c r="AU880" i="12"/>
  <c r="AZ880" i="12"/>
  <c r="BE880" i="12"/>
  <c r="X881" i="12"/>
  <c r="AF881" i="12"/>
  <c r="AN881" i="12"/>
  <c r="AV881" i="12"/>
  <c r="BD881" i="12"/>
  <c r="Y884" i="12"/>
  <c r="AE884" i="12"/>
  <c r="AJ884" i="12"/>
  <c r="AO884" i="12"/>
  <c r="AU884" i="12"/>
  <c r="AZ884" i="12"/>
  <c r="BE884" i="12"/>
  <c r="X885" i="12"/>
  <c r="AF885" i="12"/>
  <c r="AN885" i="12"/>
  <c r="AV885" i="12"/>
  <c r="BD885" i="12"/>
  <c r="Y888" i="12"/>
  <c r="AE888" i="12"/>
  <c r="AJ888" i="12"/>
  <c r="AO888" i="12"/>
  <c r="AU888" i="12"/>
  <c r="AZ888" i="12"/>
  <c r="BE888" i="12"/>
  <c r="X889" i="12"/>
  <c r="AF889" i="12"/>
  <c r="AN889" i="12"/>
  <c r="AV889" i="12"/>
  <c r="BD889" i="12"/>
  <c r="Y892" i="12"/>
  <c r="AE892" i="12"/>
  <c r="AJ892" i="12"/>
  <c r="AO892" i="12"/>
  <c r="AU892" i="12"/>
  <c r="AZ892" i="12"/>
  <c r="BE892" i="12"/>
  <c r="X893" i="12"/>
  <c r="AF893" i="12"/>
  <c r="AN893" i="12"/>
  <c r="AV893" i="12"/>
  <c r="BD893" i="12"/>
  <c r="J895" i="12"/>
  <c r="W895" i="12"/>
  <c r="AB895" i="12"/>
  <c r="AG895" i="12"/>
  <c r="AM895" i="12"/>
  <c r="AR895" i="12"/>
  <c r="AW895" i="12"/>
  <c r="BC895" i="12"/>
  <c r="AB896" i="12"/>
  <c r="AJ896" i="12"/>
  <c r="AR896" i="12"/>
  <c r="AZ896" i="12"/>
  <c r="K875" i="12"/>
  <c r="Q875" i="12"/>
  <c r="AA876" i="12"/>
  <c r="AF876" i="12"/>
  <c r="AK876" i="12"/>
  <c r="AQ876" i="12"/>
  <c r="AV876" i="12"/>
  <c r="BA876" i="12"/>
  <c r="AA877" i="12"/>
  <c r="AI877" i="12"/>
  <c r="AQ877" i="12"/>
  <c r="AY877" i="12"/>
  <c r="AE878" i="12"/>
  <c r="AU878" i="12"/>
  <c r="K879" i="12"/>
  <c r="Q879" i="12"/>
  <c r="AA880" i="12"/>
  <c r="AF880" i="12"/>
  <c r="AK880" i="12"/>
  <c r="AQ880" i="12"/>
  <c r="AV880" i="12"/>
  <c r="BA880" i="12"/>
  <c r="AA881" i="12"/>
  <c r="AI881" i="12"/>
  <c r="AQ881" i="12"/>
  <c r="AY881" i="12"/>
  <c r="AE882" i="12"/>
  <c r="AU882" i="12"/>
  <c r="K883" i="12"/>
  <c r="Q883" i="12"/>
  <c r="AA884" i="12"/>
  <c r="AF884" i="12"/>
  <c r="AK884" i="12"/>
  <c r="AQ884" i="12"/>
  <c r="AV884" i="12"/>
  <c r="BA884" i="12"/>
  <c r="AA885" i="12"/>
  <c r="AI885" i="12"/>
  <c r="AQ885" i="12"/>
  <c r="AY885" i="12"/>
  <c r="AE886" i="12"/>
  <c r="AU886" i="12"/>
  <c r="K887" i="12"/>
  <c r="Q887" i="12"/>
  <c r="AA888" i="12"/>
  <c r="AF888" i="12"/>
  <c r="AK888" i="12"/>
  <c r="AQ888" i="12"/>
  <c r="AV888" i="12"/>
  <c r="BA888" i="12"/>
  <c r="AA889" i="12"/>
  <c r="AI889" i="12"/>
  <c r="AQ889" i="12"/>
  <c r="AY889" i="12"/>
  <c r="AE890" i="12"/>
  <c r="AU890" i="12"/>
  <c r="K891" i="12"/>
  <c r="Q891" i="12"/>
  <c r="AA892" i="12"/>
  <c r="AF892" i="12"/>
  <c r="AK892" i="12"/>
  <c r="AQ892" i="12"/>
  <c r="AV892" i="12"/>
  <c r="BA892" i="12"/>
  <c r="AA893" i="12"/>
  <c r="AI893" i="12"/>
  <c r="AQ893" i="12"/>
  <c r="AY893" i="12"/>
  <c r="X895" i="12"/>
  <c r="AC895" i="12"/>
  <c r="AI895" i="12"/>
  <c r="AN895" i="12"/>
  <c r="AS895" i="12"/>
  <c r="AY895" i="12"/>
  <c r="BD895" i="12"/>
  <c r="W896" i="12"/>
  <c r="AE896" i="12"/>
  <c r="AM896" i="12"/>
  <c r="AU896" i="12"/>
  <c r="BC896" i="12"/>
  <c r="W897" i="12"/>
  <c r="AM897" i="12"/>
  <c r="BC897" i="12"/>
  <c r="J876" i="12"/>
  <c r="AB876" i="12"/>
  <c r="AM876" i="12"/>
  <c r="AW876" i="12"/>
  <c r="J880" i="12"/>
  <c r="W880" i="12"/>
  <c r="AB880" i="12"/>
  <c r="AG880" i="12"/>
  <c r="AM880" i="12"/>
  <c r="AR880" i="12"/>
  <c r="AW880" i="12"/>
  <c r="BC880" i="12"/>
  <c r="J884" i="12"/>
  <c r="W884" i="12"/>
  <c r="AB884" i="12"/>
  <c r="AG884" i="12"/>
  <c r="AM884" i="12"/>
  <c r="AR884" i="12"/>
  <c r="AW884" i="12"/>
  <c r="BC884" i="12"/>
  <c r="J888" i="12"/>
  <c r="W888" i="12"/>
  <c r="AB888" i="12"/>
  <c r="AG888" i="12"/>
  <c r="AM888" i="12"/>
  <c r="AR888" i="12"/>
  <c r="AW888" i="12"/>
  <c r="BC888" i="12"/>
  <c r="J892" i="12"/>
  <c r="W892" i="12"/>
  <c r="AB892" i="12"/>
  <c r="AG892" i="12"/>
  <c r="AM892" i="12"/>
  <c r="AR892" i="12"/>
  <c r="AW892" i="12"/>
  <c r="BC892" i="12"/>
  <c r="AZ893" i="12"/>
  <c r="Y895" i="12"/>
  <c r="AE895" i="12"/>
  <c r="AJ895" i="12"/>
  <c r="AO895" i="12"/>
  <c r="AU895" i="12"/>
  <c r="AZ895" i="12"/>
  <c r="BE895" i="12"/>
  <c r="X896" i="12"/>
  <c r="AF896" i="12"/>
  <c r="AN896" i="12"/>
  <c r="AV896" i="12"/>
  <c r="BD896" i="12"/>
  <c r="X876" i="12"/>
  <c r="AC876" i="12"/>
  <c r="AI876" i="12"/>
  <c r="AN876" i="12"/>
  <c r="AS876" i="12"/>
  <c r="AY876" i="12"/>
  <c r="BD876" i="12"/>
  <c r="W877" i="12"/>
  <c r="AE877" i="12"/>
  <c r="AM877" i="12"/>
  <c r="AU877" i="12"/>
  <c r="BC877" i="12"/>
  <c r="X880" i="12"/>
  <c r="AC880" i="12"/>
  <c r="AI880" i="12"/>
  <c r="AN880" i="12"/>
  <c r="AS880" i="12"/>
  <c r="AY880" i="12"/>
  <c r="BD880" i="12"/>
  <c r="W881" i="12"/>
  <c r="AE881" i="12"/>
  <c r="AM881" i="12"/>
  <c r="AU881" i="12"/>
  <c r="BC881" i="12"/>
  <c r="X884" i="12"/>
  <c r="AC884" i="12"/>
  <c r="AI884" i="12"/>
  <c r="AN884" i="12"/>
  <c r="AS884" i="12"/>
  <c r="AY884" i="12"/>
  <c r="BD884" i="12"/>
  <c r="W885" i="12"/>
  <c r="AE885" i="12"/>
  <c r="AM885" i="12"/>
  <c r="AU885" i="12"/>
  <c r="BC885" i="12"/>
  <c r="X888" i="12"/>
  <c r="AC888" i="12"/>
  <c r="AI888" i="12"/>
  <c r="AN888" i="12"/>
  <c r="AS888" i="12"/>
  <c r="AY888" i="12"/>
  <c r="BD888" i="12"/>
  <c r="W889" i="12"/>
  <c r="AE889" i="12"/>
  <c r="AM889" i="12"/>
  <c r="AU889" i="12"/>
  <c r="BC889" i="12"/>
  <c r="X892" i="12"/>
  <c r="AC892" i="12"/>
  <c r="AI892" i="12"/>
  <c r="AN892" i="12"/>
  <c r="AS892" i="12"/>
  <c r="AY892" i="12"/>
  <c r="BD892" i="12"/>
  <c r="W893" i="12"/>
  <c r="AE893" i="12"/>
  <c r="AM893" i="12"/>
  <c r="AU893" i="12"/>
  <c r="BC893" i="12"/>
  <c r="K894" i="12"/>
  <c r="Q894" i="12"/>
  <c r="AA895" i="12"/>
  <c r="AF895" i="12"/>
  <c r="AK895" i="12"/>
  <c r="AQ895" i="12"/>
  <c r="AV895" i="12"/>
  <c r="BA895" i="12"/>
  <c r="AA896" i="12"/>
  <c r="AI896" i="12"/>
  <c r="AQ896" i="12"/>
  <c r="AY896" i="12"/>
  <c r="AE897" i="12"/>
  <c r="AU897" i="12"/>
  <c r="AD875" i="12"/>
  <c r="AH875" i="12"/>
  <c r="AP875" i="12"/>
  <c r="AT875" i="12"/>
  <c r="BB875" i="12"/>
  <c r="BF875" i="12"/>
  <c r="Z879" i="12"/>
  <c r="AL879" i="12"/>
  <c r="AX879" i="12"/>
  <c r="Z883" i="12"/>
  <c r="AH883" i="12"/>
  <c r="AT883" i="12"/>
  <c r="BB883" i="12"/>
  <c r="AD887" i="12"/>
  <c r="AL887" i="12"/>
  <c r="AX887" i="12"/>
  <c r="BF887" i="12"/>
  <c r="Z891" i="12"/>
  <c r="AH891" i="12"/>
  <c r="AT891" i="12"/>
  <c r="BB891" i="12"/>
  <c r="AD894" i="12"/>
  <c r="AP894" i="12"/>
  <c r="AX894" i="12"/>
  <c r="BF894" i="12"/>
  <c r="AG875" i="12"/>
  <c r="AO875" i="12"/>
  <c r="BA875" i="12"/>
  <c r="G876" i="12"/>
  <c r="Z878" i="12"/>
  <c r="AL878" i="12"/>
  <c r="AT878" i="12"/>
  <c r="BF878" i="12"/>
  <c r="J879" i="12"/>
  <c r="Y879" i="12"/>
  <c r="AG879" i="12"/>
  <c r="AS879" i="12"/>
  <c r="BE879" i="12"/>
  <c r="G880" i="12"/>
  <c r="AD882" i="12"/>
  <c r="AL882" i="12"/>
  <c r="AT882" i="12"/>
  <c r="BF882" i="12"/>
  <c r="J883" i="12"/>
  <c r="Y883" i="12"/>
  <c r="AG883" i="12"/>
  <c r="AS883" i="12"/>
  <c r="BE883" i="12"/>
  <c r="Z886" i="12"/>
  <c r="AL886" i="12"/>
  <c r="AT886" i="12"/>
  <c r="BF886" i="12"/>
  <c r="J887" i="12"/>
  <c r="Y887" i="12"/>
  <c r="AG887" i="12"/>
  <c r="AO887" i="12"/>
  <c r="BA887" i="12"/>
  <c r="Z890" i="12"/>
  <c r="AH890" i="12"/>
  <c r="AP890" i="12"/>
  <c r="AX890" i="12"/>
  <c r="BF890" i="12"/>
  <c r="J891" i="12"/>
  <c r="Y891" i="12"/>
  <c r="AK891" i="12"/>
  <c r="AS891" i="12"/>
  <c r="BE891" i="12"/>
  <c r="AG894" i="12"/>
  <c r="AO894" i="12"/>
  <c r="BA894" i="12"/>
  <c r="Z897" i="12"/>
  <c r="AL897" i="12"/>
  <c r="AT897" i="12"/>
  <c r="BF897" i="12"/>
  <c r="G875" i="12"/>
  <c r="AB875" i="12"/>
  <c r="AN875" i="12"/>
  <c r="AZ875" i="12"/>
  <c r="AD877" i="12"/>
  <c r="AP877" i="12"/>
  <c r="BB877" i="12"/>
  <c r="AG878" i="12"/>
  <c r="AO878" i="12"/>
  <c r="BA878" i="12"/>
  <c r="AB879" i="12"/>
  <c r="AN879" i="12"/>
  <c r="AZ879" i="12"/>
  <c r="F880" i="12"/>
  <c r="AH881" i="12"/>
  <c r="AT881" i="12"/>
  <c r="BF881" i="12"/>
  <c r="J882" i="12"/>
  <c r="AC882" i="12"/>
  <c r="AO882" i="12"/>
  <c r="BA882" i="12"/>
  <c r="AB883" i="12"/>
  <c r="AJ883" i="12"/>
  <c r="AZ883" i="12"/>
  <c r="Z885" i="12"/>
  <c r="AL885" i="12"/>
  <c r="AX885" i="12"/>
  <c r="J886" i="12"/>
  <c r="Y886" i="12"/>
  <c r="AK886" i="12"/>
  <c r="AS886" i="12"/>
  <c r="BE886" i="12"/>
  <c r="G887" i="12"/>
  <c r="X887" i="12"/>
  <c r="AF887" i="12"/>
  <c r="AR887" i="12"/>
  <c r="BD887" i="12"/>
  <c r="AH889" i="12"/>
  <c r="AT889" i="12"/>
  <c r="BF889" i="12"/>
  <c r="AC890" i="12"/>
  <c r="AO890" i="12"/>
  <c r="BA890" i="12"/>
  <c r="G891" i="12"/>
  <c r="AB891" i="12"/>
  <c r="AJ891" i="12"/>
  <c r="AR891" i="12"/>
  <c r="AZ891" i="12"/>
  <c r="F892" i="12"/>
  <c r="Z893" i="12"/>
  <c r="AD893" i="12"/>
  <c r="AH893" i="12"/>
  <c r="AL893" i="12"/>
  <c r="AP893" i="12"/>
  <c r="AT893" i="12"/>
  <c r="AX893" i="12"/>
  <c r="BB893" i="12"/>
  <c r="BF893" i="12"/>
  <c r="G894" i="12"/>
  <c r="X894" i="12"/>
  <c r="AB894" i="12"/>
  <c r="AF894" i="12"/>
  <c r="AJ894" i="12"/>
  <c r="AN894" i="12"/>
  <c r="AR894" i="12"/>
  <c r="AV894" i="12"/>
  <c r="AZ894" i="12"/>
  <c r="BD894" i="12"/>
  <c r="F895" i="12"/>
  <c r="Z896" i="12"/>
  <c r="AD896" i="12"/>
  <c r="AH896" i="12"/>
  <c r="AL896" i="12"/>
  <c r="AP896" i="12"/>
  <c r="AT896" i="12"/>
  <c r="AX896" i="12"/>
  <c r="BB896" i="12"/>
  <c r="BF896" i="12"/>
  <c r="J897" i="12"/>
  <c r="Y897" i="12"/>
  <c r="AC897" i="12"/>
  <c r="AG897" i="12"/>
  <c r="AK897" i="12"/>
  <c r="AO897" i="12"/>
  <c r="AS897" i="12"/>
  <c r="AW897" i="12"/>
  <c r="BA897" i="12"/>
  <c r="BE897" i="12"/>
  <c r="Z875" i="12"/>
  <c r="AL875" i="12"/>
  <c r="AX875" i="12"/>
  <c r="AD879" i="12"/>
  <c r="AH879" i="12"/>
  <c r="AP879" i="12"/>
  <c r="AT879" i="12"/>
  <c r="BB879" i="12"/>
  <c r="BF879" i="12"/>
  <c r="AD883" i="12"/>
  <c r="AL883" i="12"/>
  <c r="AP883" i="12"/>
  <c r="AX883" i="12"/>
  <c r="BF883" i="12"/>
  <c r="Z887" i="12"/>
  <c r="AH887" i="12"/>
  <c r="AP887" i="12"/>
  <c r="AT887" i="12"/>
  <c r="BB887" i="12"/>
  <c r="AD891" i="12"/>
  <c r="AL891" i="12"/>
  <c r="AP891" i="12"/>
  <c r="AX891" i="12"/>
  <c r="BF891" i="12"/>
  <c r="Z894" i="12"/>
  <c r="AH894" i="12"/>
  <c r="AL894" i="12"/>
  <c r="AT894" i="12"/>
  <c r="BB894" i="12"/>
  <c r="J875" i="12"/>
  <c r="Y875" i="12"/>
  <c r="AC875" i="12"/>
  <c r="AK875" i="12"/>
  <c r="AS875" i="12"/>
  <c r="AW875" i="12"/>
  <c r="BE875" i="12"/>
  <c r="AD878" i="12"/>
  <c r="AH878" i="12"/>
  <c r="AP878" i="12"/>
  <c r="AX878" i="12"/>
  <c r="BB878" i="12"/>
  <c r="AC879" i="12"/>
  <c r="AK879" i="12"/>
  <c r="AO879" i="12"/>
  <c r="AW879" i="12"/>
  <c r="BA879" i="12"/>
  <c r="Z882" i="12"/>
  <c r="AH882" i="12"/>
  <c r="AP882" i="12"/>
  <c r="AX882" i="12"/>
  <c r="BB882" i="12"/>
  <c r="AC883" i="12"/>
  <c r="AK883" i="12"/>
  <c r="AO883" i="12"/>
  <c r="AW883" i="12"/>
  <c r="BA883" i="12"/>
  <c r="G884" i="12"/>
  <c r="AD886" i="12"/>
  <c r="AH886" i="12"/>
  <c r="AP886" i="12"/>
  <c r="AX886" i="12"/>
  <c r="BB886" i="12"/>
  <c r="AC887" i="12"/>
  <c r="AK887" i="12"/>
  <c r="AS887" i="12"/>
  <c r="AW887" i="12"/>
  <c r="BE887" i="12"/>
  <c r="G888" i="12"/>
  <c r="AD890" i="12"/>
  <c r="AL890" i="12"/>
  <c r="AT890" i="12"/>
  <c r="BB890" i="12"/>
  <c r="AC891" i="12"/>
  <c r="AG891" i="12"/>
  <c r="AO891" i="12"/>
  <c r="AW891" i="12"/>
  <c r="BA891" i="12"/>
  <c r="G892" i="12"/>
  <c r="J894" i="12"/>
  <c r="Y894" i="12"/>
  <c r="AC894" i="12"/>
  <c r="AK894" i="12"/>
  <c r="AS894" i="12"/>
  <c r="AW894" i="12"/>
  <c r="BE894" i="12"/>
  <c r="G895" i="12"/>
  <c r="AD897" i="12"/>
  <c r="AH897" i="12"/>
  <c r="AP897" i="12"/>
  <c r="AX897" i="12"/>
  <c r="BB897" i="12"/>
  <c r="X875" i="12"/>
  <c r="AF875" i="12"/>
  <c r="AJ875" i="12"/>
  <c r="AR875" i="12"/>
  <c r="AV875" i="12"/>
  <c r="BD875" i="12"/>
  <c r="F876" i="12"/>
  <c r="Z877" i="12"/>
  <c r="AH877" i="12"/>
  <c r="AL877" i="12"/>
  <c r="AT877" i="12"/>
  <c r="AX877" i="12"/>
  <c r="BF877" i="12"/>
  <c r="J878" i="12"/>
  <c r="Y878" i="12"/>
  <c r="AC878" i="12"/>
  <c r="AK878" i="12"/>
  <c r="AS878" i="12"/>
  <c r="AW878" i="12"/>
  <c r="BE878" i="12"/>
  <c r="G879" i="12"/>
  <c r="X879" i="12"/>
  <c r="AF879" i="12"/>
  <c r="AJ879" i="12"/>
  <c r="AR879" i="12"/>
  <c r="AV879" i="12"/>
  <c r="BD879" i="12"/>
  <c r="Z881" i="12"/>
  <c r="AD881" i="12"/>
  <c r="AL881" i="12"/>
  <c r="AP881" i="12"/>
  <c r="AX881" i="12"/>
  <c r="BB881" i="12"/>
  <c r="Y882" i="12"/>
  <c r="AG882" i="12"/>
  <c r="AK882" i="12"/>
  <c r="AS882" i="12"/>
  <c r="AW882" i="12"/>
  <c r="BE882" i="12"/>
  <c r="G883" i="12"/>
  <c r="X883" i="12"/>
  <c r="AF883" i="12"/>
  <c r="AN883" i="12"/>
  <c r="AR883" i="12"/>
  <c r="AV883" i="12"/>
  <c r="BD883" i="12"/>
  <c r="F884" i="12"/>
  <c r="AD885" i="12"/>
  <c r="AH885" i="12"/>
  <c r="AP885" i="12"/>
  <c r="AT885" i="12"/>
  <c r="BB885" i="12"/>
  <c r="BF885" i="12"/>
  <c r="AC886" i="12"/>
  <c r="AG886" i="12"/>
  <c r="AO886" i="12"/>
  <c r="AW886" i="12"/>
  <c r="BA886" i="12"/>
  <c r="AB887" i="12"/>
  <c r="AJ887" i="12"/>
  <c r="AN887" i="12"/>
  <c r="AV887" i="12"/>
  <c r="AZ887" i="12"/>
  <c r="F888" i="12"/>
  <c r="Z889" i="12"/>
  <c r="AD889" i="12"/>
  <c r="AL889" i="12"/>
  <c r="AP889" i="12"/>
  <c r="AX889" i="12"/>
  <c r="BB889" i="12"/>
  <c r="J890" i="12"/>
  <c r="Y890" i="12"/>
  <c r="AG890" i="12"/>
  <c r="AK890" i="12"/>
  <c r="AS890" i="12"/>
  <c r="AW890" i="12"/>
  <c r="BE890" i="12"/>
  <c r="X891" i="12"/>
  <c r="AF891" i="12"/>
  <c r="AN891" i="12"/>
  <c r="AV891" i="12"/>
  <c r="BD891" i="12"/>
  <c r="W875" i="12"/>
  <c r="AA875" i="12"/>
  <c r="AE875" i="12"/>
  <c r="AI875" i="12"/>
  <c r="AM875" i="12"/>
  <c r="AQ875" i="12"/>
  <c r="AU875" i="12"/>
  <c r="AY875" i="12"/>
  <c r="K876" i="12"/>
  <c r="Z876" i="12"/>
  <c r="AD876" i="12"/>
  <c r="AH876" i="12"/>
  <c r="AL876" i="12"/>
  <c r="AP876" i="12"/>
  <c r="AT876" i="12"/>
  <c r="AX876" i="12"/>
  <c r="BB876" i="12"/>
  <c r="J877" i="12"/>
  <c r="Y877" i="12"/>
  <c r="AC877" i="12"/>
  <c r="AG877" i="12"/>
  <c r="AK877" i="12"/>
  <c r="AO877" i="12"/>
  <c r="AS877" i="12"/>
  <c r="AW877" i="12"/>
  <c r="BA877" i="12"/>
  <c r="X878" i="12"/>
  <c r="AB878" i="12"/>
  <c r="AF878" i="12"/>
  <c r="AJ878" i="12"/>
  <c r="AN878" i="12"/>
  <c r="AR878" i="12"/>
  <c r="AV878" i="12"/>
  <c r="AZ878" i="12"/>
  <c r="W879" i="12"/>
  <c r="AA879" i="12"/>
  <c r="AE879" i="12"/>
  <c r="AI879" i="12"/>
  <c r="AM879" i="12"/>
  <c r="AQ879" i="12"/>
  <c r="AU879" i="12"/>
  <c r="AY879" i="12"/>
  <c r="K880" i="12"/>
  <c r="Z880" i="12"/>
  <c r="AD880" i="12"/>
  <c r="AH880" i="12"/>
  <c r="AL880" i="12"/>
  <c r="AP880" i="12"/>
  <c r="AT880" i="12"/>
  <c r="AX880" i="12"/>
  <c r="BB880" i="12"/>
  <c r="J881" i="12"/>
  <c r="Y881" i="12"/>
  <c r="AC881" i="12"/>
  <c r="AG881" i="12"/>
  <c r="AK881" i="12"/>
  <c r="AO881" i="12"/>
  <c r="AS881" i="12"/>
  <c r="AW881" i="12"/>
  <c r="BA881" i="12"/>
  <c r="X882" i="12"/>
  <c r="AB882" i="12"/>
  <c r="AF882" i="12"/>
  <c r="AJ882" i="12"/>
  <c r="AN882" i="12"/>
  <c r="AR882" i="12"/>
  <c r="AV882" i="12"/>
  <c r="AZ882" i="12"/>
  <c r="W883" i="12"/>
  <c r="AA883" i="12"/>
  <c r="AE883" i="12"/>
  <c r="AI883" i="12"/>
  <c r="AM883" i="12"/>
  <c r="AQ883" i="12"/>
  <c r="AU883" i="12"/>
  <c r="AY883" i="12"/>
  <c r="K884" i="12"/>
  <c r="Z884" i="12"/>
  <c r="AD884" i="12"/>
  <c r="AH884" i="12"/>
  <c r="AL884" i="12"/>
  <c r="AP884" i="12"/>
  <c r="AT884" i="12"/>
  <c r="AX884" i="12"/>
  <c r="BB884" i="12"/>
  <c r="J885" i="12"/>
  <c r="Y885" i="12"/>
  <c r="AC885" i="12"/>
  <c r="AG885" i="12"/>
  <c r="AK885" i="12"/>
  <c r="AO885" i="12"/>
  <c r="AS885" i="12"/>
  <c r="AW885" i="12"/>
  <c r="BA885" i="12"/>
  <c r="X886" i="12"/>
  <c r="AB886" i="12"/>
  <c r="AF886" i="12"/>
  <c r="AJ886" i="12"/>
  <c r="AN886" i="12"/>
  <c r="AR886" i="12"/>
  <c r="AV886" i="12"/>
  <c r="AZ886" i="12"/>
  <c r="W887" i="12"/>
  <c r="AA887" i="12"/>
  <c r="AE887" i="12"/>
  <c r="AI887" i="12"/>
  <c r="AM887" i="12"/>
  <c r="AQ887" i="12"/>
  <c r="AU887" i="12"/>
  <c r="AY887" i="12"/>
  <c r="K888" i="12"/>
  <c r="Z888" i="12"/>
  <c r="AD888" i="12"/>
  <c r="AH888" i="12"/>
  <c r="AL888" i="12"/>
  <c r="AP888" i="12"/>
  <c r="AT888" i="12"/>
  <c r="AX888" i="12"/>
  <c r="BB888" i="12"/>
  <c r="J889" i="12"/>
  <c r="Y889" i="12"/>
  <c r="AC889" i="12"/>
  <c r="AG889" i="12"/>
  <c r="AK889" i="12"/>
  <c r="AO889" i="12"/>
  <c r="AS889" i="12"/>
  <c r="AW889" i="12"/>
  <c r="BA889" i="12"/>
  <c r="X890" i="12"/>
  <c r="AB890" i="12"/>
  <c r="AF890" i="12"/>
  <c r="AJ890" i="12"/>
  <c r="AN890" i="12"/>
  <c r="AR890" i="12"/>
  <c r="AV890" i="12"/>
  <c r="AZ890" i="12"/>
  <c r="W891" i="12"/>
  <c r="AA891" i="12"/>
  <c r="AE891" i="12"/>
  <c r="AI891" i="12"/>
  <c r="AM891" i="12"/>
  <c r="AQ891" i="12"/>
  <c r="AU891" i="12"/>
  <c r="AY891" i="12"/>
  <c r="K892" i="12"/>
  <c r="Z892" i="12"/>
  <c r="AD892" i="12"/>
  <c r="AH892" i="12"/>
  <c r="AL892" i="12"/>
  <c r="AP892" i="12"/>
  <c r="AT892" i="12"/>
  <c r="AX892" i="12"/>
  <c r="BB892" i="12"/>
  <c r="J893" i="12"/>
  <c r="Y893" i="12"/>
  <c r="AC893" i="12"/>
  <c r="AG893" i="12"/>
  <c r="AK893" i="12"/>
  <c r="AO893" i="12"/>
  <c r="AS893" i="12"/>
  <c r="AW893" i="12"/>
  <c r="BA893" i="12"/>
  <c r="W894" i="12"/>
  <c r="AA894" i="12"/>
  <c r="AE894" i="12"/>
  <c r="AI894" i="12"/>
  <c r="AM894" i="12"/>
  <c r="AQ894" i="12"/>
  <c r="AU894" i="12"/>
  <c r="AY894" i="12"/>
  <c r="K895" i="12"/>
  <c r="Z895" i="12"/>
  <c r="AD895" i="12"/>
  <c r="AH895" i="12"/>
  <c r="AL895" i="12"/>
  <c r="AP895" i="12"/>
  <c r="AT895" i="12"/>
  <c r="AX895" i="12"/>
  <c r="BB895" i="12"/>
  <c r="J896" i="12"/>
  <c r="Y896" i="12"/>
  <c r="AC896" i="12"/>
  <c r="AG896" i="12"/>
  <c r="AK896" i="12"/>
  <c r="AO896" i="12"/>
  <c r="AS896" i="12"/>
  <c r="AW896" i="12"/>
  <c r="BA896" i="12"/>
  <c r="X897" i="12"/>
  <c r="AB897" i="12"/>
  <c r="AF897" i="12"/>
  <c r="AJ897" i="12"/>
  <c r="AN897" i="12"/>
  <c r="AR897" i="12"/>
  <c r="AV897" i="12"/>
  <c r="AZ897" i="12"/>
  <c r="Q874" i="12"/>
  <c r="P874" i="12"/>
  <c r="F874" i="12" s="1"/>
  <c r="O874" i="12"/>
  <c r="N874" i="12"/>
  <c r="K874" i="12"/>
  <c r="G874" i="12"/>
  <c r="E874" i="12"/>
  <c r="D874" i="12"/>
  <c r="C874" i="12"/>
  <c r="B874" i="12"/>
  <c r="A874" i="12"/>
  <c r="BC874" i="12" s="1"/>
  <c r="EC873" i="12"/>
  <c r="EF873" i="12" s="1"/>
  <c r="EI873" i="12" s="1"/>
  <c r="EL873" i="12" s="1"/>
  <c r="EO873" i="12" s="1"/>
  <c r="ER873" i="12" s="1"/>
  <c r="EU873" i="12" s="1"/>
  <c r="EX873" i="12" s="1"/>
  <c r="FA873" i="12" s="1"/>
  <c r="FD873" i="12" s="1"/>
  <c r="EA873" i="12"/>
  <c r="ED873" i="12" s="1"/>
  <c r="EG873" i="12" s="1"/>
  <c r="EJ873" i="12" s="1"/>
  <c r="EM873" i="12" s="1"/>
  <c r="EP873" i="12" s="1"/>
  <c r="ES873" i="12" s="1"/>
  <c r="EV873" i="12" s="1"/>
  <c r="EY873" i="12" s="1"/>
  <c r="FB873" i="12" s="1"/>
  <c r="DZ873" i="12"/>
  <c r="DY873" i="12"/>
  <c r="EB873" i="12" s="1"/>
  <c r="EE873" i="12" s="1"/>
  <c r="EH873" i="12" s="1"/>
  <c r="EK873" i="12" s="1"/>
  <c r="EN873" i="12" s="1"/>
  <c r="EQ873" i="12" s="1"/>
  <c r="ET873" i="12" s="1"/>
  <c r="EW873" i="12" s="1"/>
  <c r="EZ873" i="12" s="1"/>
  <c r="FC873" i="12" s="1"/>
  <c r="BE873" i="12"/>
  <c r="AZ873" i="12"/>
  <c r="AU873" i="12"/>
  <c r="AO873" i="12"/>
  <c r="AJ873" i="12"/>
  <c r="AE873" i="12"/>
  <c r="Y873" i="12"/>
  <c r="P873" i="12"/>
  <c r="G873" i="12" s="1"/>
  <c r="O873" i="12"/>
  <c r="N873" i="12"/>
  <c r="D873" i="12"/>
  <c r="C873" i="12"/>
  <c r="B873" i="12"/>
  <c r="E873" i="12" s="1"/>
  <c r="A873" i="12"/>
  <c r="BF873" i="12" s="1"/>
  <c r="ED872" i="12"/>
  <c r="EG872" i="12" s="1"/>
  <c r="EJ872" i="12" s="1"/>
  <c r="EM872" i="12" s="1"/>
  <c r="EP872" i="12" s="1"/>
  <c r="ES872" i="12" s="1"/>
  <c r="EV872" i="12" s="1"/>
  <c r="EY872" i="12" s="1"/>
  <c r="FB872" i="12" s="1"/>
  <c r="EA872" i="12"/>
  <c r="DZ872" i="12"/>
  <c r="EC872" i="12" s="1"/>
  <c r="EF872" i="12" s="1"/>
  <c r="EI872" i="12" s="1"/>
  <c r="EL872" i="12" s="1"/>
  <c r="EO872" i="12" s="1"/>
  <c r="ER872" i="12" s="1"/>
  <c r="EU872" i="12" s="1"/>
  <c r="EX872" i="12" s="1"/>
  <c r="FA872" i="12" s="1"/>
  <c r="FD872" i="12" s="1"/>
  <c r="DY872" i="12"/>
  <c r="EB872" i="12" s="1"/>
  <c r="EE872" i="12" s="1"/>
  <c r="EH872" i="12" s="1"/>
  <c r="EK872" i="12" s="1"/>
  <c r="EN872" i="12" s="1"/>
  <c r="EQ872" i="12" s="1"/>
  <c r="ET872" i="12" s="1"/>
  <c r="EW872" i="12" s="1"/>
  <c r="EZ872" i="12" s="1"/>
  <c r="FC872" i="12" s="1"/>
  <c r="P872" i="12"/>
  <c r="F872" i="12" s="1"/>
  <c r="O872" i="12"/>
  <c r="N872" i="12"/>
  <c r="G872" i="12"/>
  <c r="E872" i="12"/>
  <c r="D872" i="12"/>
  <c r="C872" i="12"/>
  <c r="B872" i="12"/>
  <c r="A872" i="12"/>
  <c r="BE872" i="12" s="1"/>
  <c r="DU871" i="12"/>
  <c r="DV871" i="12" s="1"/>
  <c r="DW871" i="12" s="1"/>
  <c r="DX871" i="12" s="1"/>
  <c r="BA871" i="12"/>
  <c r="AS871" i="12"/>
  <c r="AK871" i="12"/>
  <c r="AC871" i="12"/>
  <c r="P871" i="12"/>
  <c r="Q871" i="12" s="1"/>
  <c r="O871" i="12"/>
  <c r="N871" i="12"/>
  <c r="D871" i="12"/>
  <c r="C871" i="12"/>
  <c r="B871" i="12"/>
  <c r="E871" i="12" s="1"/>
  <c r="A871" i="12"/>
  <c r="BF871" i="12" s="1"/>
  <c r="DQ870" i="12"/>
  <c r="P870" i="12"/>
  <c r="G870" i="12" s="1"/>
  <c r="O870" i="12"/>
  <c r="N870" i="12"/>
  <c r="D870" i="12"/>
  <c r="C870" i="12"/>
  <c r="B870" i="12"/>
  <c r="E870" i="12" s="1"/>
  <c r="A870" i="12"/>
  <c r="BF870" i="12" s="1"/>
  <c r="EA869" i="12"/>
  <c r="ED869" i="12" s="1"/>
  <c r="EG869" i="12" s="1"/>
  <c r="EJ869" i="12" s="1"/>
  <c r="EM869" i="12" s="1"/>
  <c r="EP869" i="12" s="1"/>
  <c r="ES869" i="12" s="1"/>
  <c r="EV869" i="12" s="1"/>
  <c r="EY869" i="12" s="1"/>
  <c r="FB869" i="12" s="1"/>
  <c r="DZ869" i="12"/>
  <c r="EC869" i="12" s="1"/>
  <c r="EF869" i="12" s="1"/>
  <c r="EI869" i="12" s="1"/>
  <c r="EL869" i="12" s="1"/>
  <c r="EO869" i="12" s="1"/>
  <c r="ER869" i="12" s="1"/>
  <c r="EU869" i="12" s="1"/>
  <c r="EX869" i="12" s="1"/>
  <c r="FA869" i="12" s="1"/>
  <c r="FD869" i="12" s="1"/>
  <c r="DY869" i="12"/>
  <c r="EB869" i="12" s="1"/>
  <c r="EE869" i="12" s="1"/>
  <c r="EH869" i="12" s="1"/>
  <c r="EK869" i="12" s="1"/>
  <c r="EN869" i="12" s="1"/>
  <c r="EQ869" i="12" s="1"/>
  <c r="ET869" i="12" s="1"/>
  <c r="EW869" i="12" s="1"/>
  <c r="EZ869" i="12" s="1"/>
  <c r="FC869" i="12" s="1"/>
  <c r="P869" i="12"/>
  <c r="F869" i="12" s="1"/>
  <c r="O869" i="12"/>
  <c r="N869" i="12"/>
  <c r="G869" i="12"/>
  <c r="D869" i="12"/>
  <c r="C869" i="12"/>
  <c r="B869" i="12"/>
  <c r="A869" i="12"/>
  <c r="BE869" i="12" s="1"/>
  <c r="EA868" i="12"/>
  <c r="ED868" i="12" s="1"/>
  <c r="EG868" i="12" s="1"/>
  <c r="EJ868" i="12" s="1"/>
  <c r="EM868" i="12" s="1"/>
  <c r="EP868" i="12" s="1"/>
  <c r="ES868" i="12" s="1"/>
  <c r="EV868" i="12" s="1"/>
  <c r="EY868" i="12" s="1"/>
  <c r="FB868" i="12" s="1"/>
  <c r="DZ868" i="12"/>
  <c r="EC868" i="12" s="1"/>
  <c r="EF868" i="12" s="1"/>
  <c r="EI868" i="12" s="1"/>
  <c r="EL868" i="12" s="1"/>
  <c r="EO868" i="12" s="1"/>
  <c r="ER868" i="12" s="1"/>
  <c r="EU868" i="12" s="1"/>
  <c r="EX868" i="12" s="1"/>
  <c r="FA868" i="12" s="1"/>
  <c r="FD868" i="12" s="1"/>
  <c r="DY868" i="12"/>
  <c r="EB868" i="12" s="1"/>
  <c r="EE868" i="12" s="1"/>
  <c r="EH868" i="12" s="1"/>
  <c r="EK868" i="12" s="1"/>
  <c r="EN868" i="12" s="1"/>
  <c r="EQ868" i="12" s="1"/>
  <c r="ET868" i="12" s="1"/>
  <c r="EW868" i="12" s="1"/>
  <c r="EZ868" i="12" s="1"/>
  <c r="FC868" i="12" s="1"/>
  <c r="BE868" i="12"/>
  <c r="BA868" i="12"/>
  <c r="AY868" i="12"/>
  <c r="AW868" i="12"/>
  <c r="AS868" i="12"/>
  <c r="AQ868" i="12"/>
  <c r="AO868" i="12"/>
  <c r="AK868" i="12"/>
  <c r="AI868" i="12"/>
  <c r="AG868" i="12"/>
  <c r="AC868" i="12"/>
  <c r="AA868" i="12"/>
  <c r="Y868" i="12"/>
  <c r="P868" i="12"/>
  <c r="Q868" i="12" s="1"/>
  <c r="O868" i="12"/>
  <c r="N868" i="12"/>
  <c r="D868" i="12"/>
  <c r="C868" i="12"/>
  <c r="B868" i="12"/>
  <c r="E868" i="12" s="1"/>
  <c r="A868" i="12"/>
  <c r="BF868" i="12" s="1"/>
  <c r="ED867" i="12"/>
  <c r="EG867" i="12" s="1"/>
  <c r="EJ867" i="12" s="1"/>
  <c r="EM867" i="12" s="1"/>
  <c r="EP867" i="12" s="1"/>
  <c r="ES867" i="12" s="1"/>
  <c r="EV867" i="12" s="1"/>
  <c r="EY867" i="12" s="1"/>
  <c r="FB867" i="12" s="1"/>
  <c r="EB867" i="12"/>
  <c r="EE867" i="12" s="1"/>
  <c r="EH867" i="12" s="1"/>
  <c r="EK867" i="12" s="1"/>
  <c r="EN867" i="12" s="1"/>
  <c r="EQ867" i="12" s="1"/>
  <c r="ET867" i="12" s="1"/>
  <c r="EW867" i="12" s="1"/>
  <c r="EZ867" i="12" s="1"/>
  <c r="FC867" i="12" s="1"/>
  <c r="EA867" i="12"/>
  <c r="DZ867" i="12"/>
  <c r="EC867" i="12" s="1"/>
  <c r="EF867" i="12" s="1"/>
  <c r="EI867" i="12" s="1"/>
  <c r="EL867" i="12" s="1"/>
  <c r="EO867" i="12" s="1"/>
  <c r="ER867" i="12" s="1"/>
  <c r="EU867" i="12" s="1"/>
  <c r="EX867" i="12" s="1"/>
  <c r="FA867" i="12" s="1"/>
  <c r="FD867" i="12" s="1"/>
  <c r="DY867" i="12"/>
  <c r="Q867" i="12"/>
  <c r="P867" i="12"/>
  <c r="F867" i="12" s="1"/>
  <c r="O867" i="12"/>
  <c r="N867" i="12"/>
  <c r="K867" i="12"/>
  <c r="G867" i="12"/>
  <c r="E867" i="12"/>
  <c r="D867" i="12"/>
  <c r="C867" i="12"/>
  <c r="B867" i="12"/>
  <c r="A867" i="12"/>
  <c r="BC867" i="12" s="1"/>
  <c r="EC866" i="12"/>
  <c r="EF866" i="12" s="1"/>
  <c r="EI866" i="12" s="1"/>
  <c r="EL866" i="12" s="1"/>
  <c r="EO866" i="12" s="1"/>
  <c r="ER866" i="12" s="1"/>
  <c r="EU866" i="12" s="1"/>
  <c r="EX866" i="12" s="1"/>
  <c r="FA866" i="12" s="1"/>
  <c r="FD866" i="12" s="1"/>
  <c r="EA866" i="12"/>
  <c r="ED866" i="12" s="1"/>
  <c r="EG866" i="12" s="1"/>
  <c r="EJ866" i="12" s="1"/>
  <c r="EM866" i="12" s="1"/>
  <c r="EP866" i="12" s="1"/>
  <c r="ES866" i="12" s="1"/>
  <c r="EV866" i="12" s="1"/>
  <c r="EY866" i="12" s="1"/>
  <c r="FB866" i="12" s="1"/>
  <c r="DZ866" i="12"/>
  <c r="DY866" i="12"/>
  <c r="EB866" i="12" s="1"/>
  <c r="EE866" i="12" s="1"/>
  <c r="EH866" i="12" s="1"/>
  <c r="EK866" i="12" s="1"/>
  <c r="EN866" i="12" s="1"/>
  <c r="EQ866" i="12" s="1"/>
  <c r="ET866" i="12" s="1"/>
  <c r="EW866" i="12" s="1"/>
  <c r="EZ866" i="12" s="1"/>
  <c r="FC866" i="12" s="1"/>
  <c r="BE866" i="12"/>
  <c r="AZ866" i="12"/>
  <c r="AU866" i="12"/>
  <c r="AO866" i="12"/>
  <c r="AJ866" i="12"/>
  <c r="AE866" i="12"/>
  <c r="Y866" i="12"/>
  <c r="P866" i="12"/>
  <c r="G866" i="12" s="1"/>
  <c r="O866" i="12"/>
  <c r="N866" i="12"/>
  <c r="D866" i="12"/>
  <c r="C866" i="12"/>
  <c r="B866" i="12"/>
  <c r="E866" i="12" s="1"/>
  <c r="A866" i="12"/>
  <c r="BF866" i="12" s="1"/>
  <c r="ED865" i="12"/>
  <c r="EG865" i="12" s="1"/>
  <c r="EJ865" i="12" s="1"/>
  <c r="EM865" i="12" s="1"/>
  <c r="EP865" i="12" s="1"/>
  <c r="ES865" i="12" s="1"/>
  <c r="EV865" i="12" s="1"/>
  <c r="EY865" i="12" s="1"/>
  <c r="FB865" i="12" s="1"/>
  <c r="EA865" i="12"/>
  <c r="DZ865" i="12"/>
  <c r="EC865" i="12" s="1"/>
  <c r="EF865" i="12" s="1"/>
  <c r="EI865" i="12" s="1"/>
  <c r="EL865" i="12" s="1"/>
  <c r="EO865" i="12" s="1"/>
  <c r="ER865" i="12" s="1"/>
  <c r="EU865" i="12" s="1"/>
  <c r="EX865" i="12" s="1"/>
  <c r="FA865" i="12" s="1"/>
  <c r="FD865" i="12" s="1"/>
  <c r="DY865" i="12"/>
  <c r="EB865" i="12" s="1"/>
  <c r="EE865" i="12" s="1"/>
  <c r="EH865" i="12" s="1"/>
  <c r="EK865" i="12" s="1"/>
  <c r="EN865" i="12" s="1"/>
  <c r="EQ865" i="12" s="1"/>
  <c r="ET865" i="12" s="1"/>
  <c r="EW865" i="12" s="1"/>
  <c r="EZ865" i="12" s="1"/>
  <c r="FC865" i="12" s="1"/>
  <c r="P865" i="12"/>
  <c r="F865" i="12" s="1"/>
  <c r="O865" i="12"/>
  <c r="N865" i="12"/>
  <c r="G865" i="12"/>
  <c r="E865" i="12"/>
  <c r="D865" i="12"/>
  <c r="C865" i="12"/>
  <c r="B865" i="12"/>
  <c r="A865" i="12"/>
  <c r="BE865" i="12" s="1"/>
  <c r="EA864" i="12"/>
  <c r="ED864" i="12" s="1"/>
  <c r="EG864" i="12" s="1"/>
  <c r="EJ864" i="12" s="1"/>
  <c r="EM864" i="12" s="1"/>
  <c r="EP864" i="12" s="1"/>
  <c r="ES864" i="12" s="1"/>
  <c r="EV864" i="12" s="1"/>
  <c r="EY864" i="12" s="1"/>
  <c r="FB864" i="12" s="1"/>
  <c r="DZ864" i="12"/>
  <c r="EC864" i="12" s="1"/>
  <c r="EF864" i="12" s="1"/>
  <c r="EI864" i="12" s="1"/>
  <c r="EL864" i="12" s="1"/>
  <c r="EO864" i="12" s="1"/>
  <c r="ER864" i="12" s="1"/>
  <c r="EU864" i="12" s="1"/>
  <c r="EX864" i="12" s="1"/>
  <c r="FA864" i="12" s="1"/>
  <c r="FD864" i="12" s="1"/>
  <c r="DY864" i="12"/>
  <c r="EB864" i="12" s="1"/>
  <c r="EE864" i="12" s="1"/>
  <c r="EH864" i="12" s="1"/>
  <c r="EK864" i="12" s="1"/>
  <c r="EN864" i="12" s="1"/>
  <c r="EQ864" i="12" s="1"/>
  <c r="ET864" i="12" s="1"/>
  <c r="EW864" i="12" s="1"/>
  <c r="EZ864" i="12" s="1"/>
  <c r="FC864" i="12" s="1"/>
  <c r="BE864" i="12"/>
  <c r="BA864" i="12"/>
  <c r="AY864" i="12"/>
  <c r="AW864" i="12"/>
  <c r="AS864" i="12"/>
  <c r="AQ864" i="12"/>
  <c r="AO864" i="12"/>
  <c r="AK864" i="12"/>
  <c r="AI864" i="12"/>
  <c r="AG864" i="12"/>
  <c r="AC864" i="12"/>
  <c r="AA864" i="12"/>
  <c r="Y864" i="12"/>
  <c r="P864" i="12"/>
  <c r="Q864" i="12" s="1"/>
  <c r="O864" i="12"/>
  <c r="N864" i="12"/>
  <c r="D864" i="12"/>
  <c r="C864" i="12"/>
  <c r="B864" i="12"/>
  <c r="E864" i="12" s="1"/>
  <c r="A864" i="12"/>
  <c r="BF864" i="12" s="1"/>
  <c r="ED863" i="12"/>
  <c r="EG863" i="12" s="1"/>
  <c r="EJ863" i="12" s="1"/>
  <c r="EM863" i="12" s="1"/>
  <c r="EP863" i="12" s="1"/>
  <c r="ES863" i="12" s="1"/>
  <c r="EV863" i="12" s="1"/>
  <c r="EY863" i="12" s="1"/>
  <c r="FB863" i="12" s="1"/>
  <c r="EA863" i="12"/>
  <c r="DZ863" i="12"/>
  <c r="EC863" i="12" s="1"/>
  <c r="EF863" i="12" s="1"/>
  <c r="EI863" i="12" s="1"/>
  <c r="EL863" i="12" s="1"/>
  <c r="EO863" i="12" s="1"/>
  <c r="ER863" i="12" s="1"/>
  <c r="EU863" i="12" s="1"/>
  <c r="EX863" i="12" s="1"/>
  <c r="FA863" i="12" s="1"/>
  <c r="FD863" i="12" s="1"/>
  <c r="DY863" i="12"/>
  <c r="EB863" i="12" s="1"/>
  <c r="EE863" i="12" s="1"/>
  <c r="EH863" i="12" s="1"/>
  <c r="EK863" i="12" s="1"/>
  <c r="EN863" i="12" s="1"/>
  <c r="EQ863" i="12" s="1"/>
  <c r="ET863" i="12" s="1"/>
  <c r="EW863" i="12" s="1"/>
  <c r="EZ863" i="12" s="1"/>
  <c r="FC863" i="12" s="1"/>
  <c r="Q863" i="12"/>
  <c r="P863" i="12"/>
  <c r="F863" i="12" s="1"/>
  <c r="O863" i="12"/>
  <c r="N863" i="12"/>
  <c r="K863" i="12"/>
  <c r="G863" i="12"/>
  <c r="E863" i="12"/>
  <c r="D863" i="12"/>
  <c r="C863" i="12"/>
  <c r="B863" i="12"/>
  <c r="A863" i="12"/>
  <c r="BC863" i="12" s="1"/>
  <c r="EC862" i="12"/>
  <c r="EF862" i="12" s="1"/>
  <c r="EI862" i="12" s="1"/>
  <c r="EL862" i="12" s="1"/>
  <c r="EO862" i="12" s="1"/>
  <c r="ER862" i="12" s="1"/>
  <c r="EU862" i="12" s="1"/>
  <c r="EX862" i="12" s="1"/>
  <c r="FA862" i="12" s="1"/>
  <c r="FD862" i="12" s="1"/>
  <c r="EA862" i="12"/>
  <c r="ED862" i="12" s="1"/>
  <c r="EG862" i="12" s="1"/>
  <c r="EJ862" i="12" s="1"/>
  <c r="EM862" i="12" s="1"/>
  <c r="EP862" i="12" s="1"/>
  <c r="ES862" i="12" s="1"/>
  <c r="EV862" i="12" s="1"/>
  <c r="EY862" i="12" s="1"/>
  <c r="FB862" i="12" s="1"/>
  <c r="DZ862" i="12"/>
  <c r="DY862" i="12"/>
  <c r="EB862" i="12" s="1"/>
  <c r="EE862" i="12" s="1"/>
  <c r="EH862" i="12" s="1"/>
  <c r="EK862" i="12" s="1"/>
  <c r="EN862" i="12" s="1"/>
  <c r="EQ862" i="12" s="1"/>
  <c r="ET862" i="12" s="1"/>
  <c r="EW862" i="12" s="1"/>
  <c r="EZ862" i="12" s="1"/>
  <c r="FC862" i="12" s="1"/>
  <c r="BE862" i="12"/>
  <c r="AZ862" i="12"/>
  <c r="AU862" i="12"/>
  <c r="AO862" i="12"/>
  <c r="AJ862" i="12"/>
  <c r="AE862" i="12"/>
  <c r="Y862" i="12"/>
  <c r="P862" i="12"/>
  <c r="G862" i="12" s="1"/>
  <c r="O862" i="12"/>
  <c r="N862" i="12"/>
  <c r="F862" i="12"/>
  <c r="D862" i="12"/>
  <c r="C862" i="12"/>
  <c r="B862" i="12"/>
  <c r="E862" i="12" s="1"/>
  <c r="A862" i="12"/>
  <c r="BF862" i="12" s="1"/>
  <c r="ED861" i="12"/>
  <c r="EG861" i="12" s="1"/>
  <c r="EJ861" i="12" s="1"/>
  <c r="EM861" i="12" s="1"/>
  <c r="EP861" i="12" s="1"/>
  <c r="ES861" i="12" s="1"/>
  <c r="EV861" i="12" s="1"/>
  <c r="EY861" i="12" s="1"/>
  <c r="FB861" i="12" s="1"/>
  <c r="EA861" i="12"/>
  <c r="DZ861" i="12"/>
  <c r="EC861" i="12" s="1"/>
  <c r="EF861" i="12" s="1"/>
  <c r="EI861" i="12" s="1"/>
  <c r="EL861" i="12" s="1"/>
  <c r="EO861" i="12" s="1"/>
  <c r="ER861" i="12" s="1"/>
  <c r="EU861" i="12" s="1"/>
  <c r="EX861" i="12" s="1"/>
  <c r="FA861" i="12" s="1"/>
  <c r="FD861" i="12" s="1"/>
  <c r="DY861" i="12"/>
  <c r="EB861" i="12" s="1"/>
  <c r="EE861" i="12" s="1"/>
  <c r="EH861" i="12" s="1"/>
  <c r="EK861" i="12" s="1"/>
  <c r="EN861" i="12" s="1"/>
  <c r="EQ861" i="12" s="1"/>
  <c r="ET861" i="12" s="1"/>
  <c r="EW861" i="12" s="1"/>
  <c r="EZ861" i="12" s="1"/>
  <c r="FC861" i="12" s="1"/>
  <c r="P861" i="12"/>
  <c r="F861" i="12" s="1"/>
  <c r="O861" i="12"/>
  <c r="N861" i="12"/>
  <c r="G861" i="12"/>
  <c r="E861" i="12"/>
  <c r="D861" i="12"/>
  <c r="C861" i="12"/>
  <c r="B861" i="12"/>
  <c r="A861" i="12"/>
  <c r="BE861" i="12" s="1"/>
  <c r="EA860" i="12"/>
  <c r="ED860" i="12" s="1"/>
  <c r="EG860" i="12" s="1"/>
  <c r="EJ860" i="12" s="1"/>
  <c r="EM860" i="12" s="1"/>
  <c r="EP860" i="12" s="1"/>
  <c r="ES860" i="12" s="1"/>
  <c r="EV860" i="12" s="1"/>
  <c r="EY860" i="12" s="1"/>
  <c r="FB860" i="12" s="1"/>
  <c r="DZ860" i="12"/>
  <c r="EC860" i="12" s="1"/>
  <c r="EF860" i="12" s="1"/>
  <c r="EI860" i="12" s="1"/>
  <c r="EL860" i="12" s="1"/>
  <c r="EO860" i="12" s="1"/>
  <c r="ER860" i="12" s="1"/>
  <c r="EU860" i="12" s="1"/>
  <c r="EX860" i="12" s="1"/>
  <c r="FA860" i="12" s="1"/>
  <c r="FD860" i="12" s="1"/>
  <c r="DY860" i="12"/>
  <c r="EB860" i="12" s="1"/>
  <c r="EE860" i="12" s="1"/>
  <c r="EH860" i="12" s="1"/>
  <c r="EK860" i="12" s="1"/>
  <c r="EN860" i="12" s="1"/>
  <c r="EQ860" i="12" s="1"/>
  <c r="ET860" i="12" s="1"/>
  <c r="EW860" i="12" s="1"/>
  <c r="EZ860" i="12" s="1"/>
  <c r="FC860" i="12" s="1"/>
  <c r="BE860" i="12"/>
  <c r="BA860" i="12"/>
  <c r="AY860" i="12"/>
  <c r="AW860" i="12"/>
  <c r="AS860" i="12"/>
  <c r="AQ860" i="12"/>
  <c r="AO860" i="12"/>
  <c r="AK860" i="12"/>
  <c r="AI860" i="12"/>
  <c r="AG860" i="12"/>
  <c r="AC860" i="12"/>
  <c r="AA860" i="12"/>
  <c r="Y860" i="12"/>
  <c r="P860" i="12"/>
  <c r="Q860" i="12" s="1"/>
  <c r="O860" i="12"/>
  <c r="N860" i="12"/>
  <c r="D860" i="12"/>
  <c r="C860" i="12"/>
  <c r="B860" i="12"/>
  <c r="E860" i="12" s="1"/>
  <c r="A860" i="12"/>
  <c r="BF860" i="12" s="1"/>
  <c r="ED859" i="12"/>
  <c r="EG859" i="12" s="1"/>
  <c r="EJ859" i="12" s="1"/>
  <c r="EM859" i="12" s="1"/>
  <c r="EP859" i="12" s="1"/>
  <c r="ES859" i="12" s="1"/>
  <c r="EV859" i="12" s="1"/>
  <c r="EY859" i="12" s="1"/>
  <c r="FB859" i="12" s="1"/>
  <c r="EB859" i="12"/>
  <c r="EE859" i="12" s="1"/>
  <c r="EH859" i="12" s="1"/>
  <c r="EK859" i="12" s="1"/>
  <c r="EN859" i="12" s="1"/>
  <c r="EQ859" i="12" s="1"/>
  <c r="ET859" i="12" s="1"/>
  <c r="EW859" i="12" s="1"/>
  <c r="EZ859" i="12" s="1"/>
  <c r="FC859" i="12" s="1"/>
  <c r="EA859" i="12"/>
  <c r="DZ859" i="12"/>
  <c r="EC859" i="12" s="1"/>
  <c r="EF859" i="12" s="1"/>
  <c r="EI859" i="12" s="1"/>
  <c r="EL859" i="12" s="1"/>
  <c r="EO859" i="12" s="1"/>
  <c r="ER859" i="12" s="1"/>
  <c r="EU859" i="12" s="1"/>
  <c r="EX859" i="12" s="1"/>
  <c r="FA859" i="12" s="1"/>
  <c r="FD859" i="12" s="1"/>
  <c r="DY859" i="12"/>
  <c r="Q859" i="12"/>
  <c r="P859" i="12"/>
  <c r="F859" i="12" s="1"/>
  <c r="O859" i="12"/>
  <c r="N859" i="12"/>
  <c r="K859" i="12"/>
  <c r="G859" i="12"/>
  <c r="E859" i="12"/>
  <c r="D859" i="12"/>
  <c r="C859" i="12"/>
  <c r="B859" i="12"/>
  <c r="A859" i="12"/>
  <c r="BC859" i="12" s="1"/>
  <c r="EC858" i="12"/>
  <c r="EF858" i="12" s="1"/>
  <c r="EI858" i="12" s="1"/>
  <c r="EL858" i="12" s="1"/>
  <c r="EO858" i="12" s="1"/>
  <c r="ER858" i="12" s="1"/>
  <c r="EU858" i="12" s="1"/>
  <c r="EX858" i="12" s="1"/>
  <c r="FA858" i="12" s="1"/>
  <c r="FD858" i="12" s="1"/>
  <c r="EA858" i="12"/>
  <c r="ED858" i="12" s="1"/>
  <c r="EG858" i="12" s="1"/>
  <c r="EJ858" i="12" s="1"/>
  <c r="EM858" i="12" s="1"/>
  <c r="EP858" i="12" s="1"/>
  <c r="ES858" i="12" s="1"/>
  <c r="EV858" i="12" s="1"/>
  <c r="EY858" i="12" s="1"/>
  <c r="FB858" i="12" s="1"/>
  <c r="DZ858" i="12"/>
  <c r="DY858" i="12"/>
  <c r="EB858" i="12" s="1"/>
  <c r="EE858" i="12" s="1"/>
  <c r="EH858" i="12" s="1"/>
  <c r="EK858" i="12" s="1"/>
  <c r="EN858" i="12" s="1"/>
  <c r="EQ858" i="12" s="1"/>
  <c r="ET858" i="12" s="1"/>
  <c r="EW858" i="12" s="1"/>
  <c r="EZ858" i="12" s="1"/>
  <c r="FC858" i="12" s="1"/>
  <c r="BE858" i="12"/>
  <c r="AZ858" i="12"/>
  <c r="AU858" i="12"/>
  <c r="AO858" i="12"/>
  <c r="AJ858" i="12"/>
  <c r="AE858" i="12"/>
  <c r="Y858" i="12"/>
  <c r="P858" i="12"/>
  <c r="G858" i="12" s="1"/>
  <c r="O858" i="12"/>
  <c r="N858" i="12"/>
  <c r="D858" i="12"/>
  <c r="C858" i="12"/>
  <c r="B858" i="12"/>
  <c r="E858" i="12" s="1"/>
  <c r="A858" i="12"/>
  <c r="BF858" i="12" s="1"/>
  <c r="ED857" i="12"/>
  <c r="EG857" i="12" s="1"/>
  <c r="EJ857" i="12" s="1"/>
  <c r="EM857" i="12" s="1"/>
  <c r="EP857" i="12" s="1"/>
  <c r="ES857" i="12" s="1"/>
  <c r="EV857" i="12" s="1"/>
  <c r="EY857" i="12" s="1"/>
  <c r="FB857" i="12" s="1"/>
  <c r="EA857" i="12"/>
  <c r="DZ857" i="12"/>
  <c r="EC857" i="12" s="1"/>
  <c r="EF857" i="12" s="1"/>
  <c r="EI857" i="12" s="1"/>
  <c r="EL857" i="12" s="1"/>
  <c r="EO857" i="12" s="1"/>
  <c r="ER857" i="12" s="1"/>
  <c r="EU857" i="12" s="1"/>
  <c r="EX857" i="12" s="1"/>
  <c r="FA857" i="12" s="1"/>
  <c r="FD857" i="12" s="1"/>
  <c r="DY857" i="12"/>
  <c r="EB857" i="12" s="1"/>
  <c r="EE857" i="12" s="1"/>
  <c r="EH857" i="12" s="1"/>
  <c r="EK857" i="12" s="1"/>
  <c r="EN857" i="12" s="1"/>
  <c r="EQ857" i="12" s="1"/>
  <c r="ET857" i="12" s="1"/>
  <c r="EW857" i="12" s="1"/>
  <c r="EZ857" i="12" s="1"/>
  <c r="FC857" i="12" s="1"/>
  <c r="AR857" i="12"/>
  <c r="AB857" i="12"/>
  <c r="P857" i="12"/>
  <c r="F857" i="12" s="1"/>
  <c r="O857" i="12"/>
  <c r="N857" i="12"/>
  <c r="G857" i="12"/>
  <c r="D857" i="12"/>
  <c r="C857" i="12"/>
  <c r="B857" i="12"/>
  <c r="A857" i="12"/>
  <c r="BE857" i="12" s="1"/>
  <c r="EC856" i="12"/>
  <c r="EF856" i="12" s="1"/>
  <c r="EI856" i="12" s="1"/>
  <c r="EL856" i="12" s="1"/>
  <c r="EO856" i="12" s="1"/>
  <c r="ER856" i="12" s="1"/>
  <c r="EU856" i="12" s="1"/>
  <c r="EX856" i="12" s="1"/>
  <c r="FA856" i="12" s="1"/>
  <c r="FD856" i="12" s="1"/>
  <c r="EA856" i="12"/>
  <c r="ED856" i="12" s="1"/>
  <c r="EG856" i="12" s="1"/>
  <c r="EJ856" i="12" s="1"/>
  <c r="EM856" i="12" s="1"/>
  <c r="EP856" i="12" s="1"/>
  <c r="ES856" i="12" s="1"/>
  <c r="EV856" i="12" s="1"/>
  <c r="EY856" i="12" s="1"/>
  <c r="FB856" i="12" s="1"/>
  <c r="DZ856" i="12"/>
  <c r="DY856" i="12"/>
  <c r="EB856" i="12" s="1"/>
  <c r="EE856" i="12" s="1"/>
  <c r="EH856" i="12" s="1"/>
  <c r="EK856" i="12" s="1"/>
  <c r="EN856" i="12" s="1"/>
  <c r="EQ856" i="12" s="1"/>
  <c r="ET856" i="12" s="1"/>
  <c r="EW856" i="12" s="1"/>
  <c r="EZ856" i="12" s="1"/>
  <c r="FC856" i="12" s="1"/>
  <c r="BE856" i="12"/>
  <c r="AY856" i="12"/>
  <c r="AW856" i="12"/>
  <c r="AQ856" i="12"/>
  <c r="AO856" i="12"/>
  <c r="AI856" i="12"/>
  <c r="AG856" i="12"/>
  <c r="AA856" i="12"/>
  <c r="Y856" i="12"/>
  <c r="P856" i="12"/>
  <c r="Q856" i="12" s="1"/>
  <c r="O856" i="12"/>
  <c r="N856" i="12"/>
  <c r="D856" i="12"/>
  <c r="C856" i="12"/>
  <c r="B856" i="12"/>
  <c r="E856" i="12" s="1"/>
  <c r="A856" i="12"/>
  <c r="BF856" i="12" s="1"/>
  <c r="EB855" i="12"/>
  <c r="EE855" i="12" s="1"/>
  <c r="EH855" i="12" s="1"/>
  <c r="EK855" i="12" s="1"/>
  <c r="EN855" i="12" s="1"/>
  <c r="EQ855" i="12" s="1"/>
  <c r="ET855" i="12" s="1"/>
  <c r="EW855" i="12" s="1"/>
  <c r="EZ855" i="12" s="1"/>
  <c r="FC855" i="12" s="1"/>
  <c r="EA855" i="12"/>
  <c r="ED855" i="12" s="1"/>
  <c r="EG855" i="12" s="1"/>
  <c r="EJ855" i="12" s="1"/>
  <c r="EM855" i="12" s="1"/>
  <c r="EP855" i="12" s="1"/>
  <c r="ES855" i="12" s="1"/>
  <c r="EV855" i="12" s="1"/>
  <c r="EY855" i="12" s="1"/>
  <c r="FB855" i="12" s="1"/>
  <c r="DZ855" i="12"/>
  <c r="EC855" i="12" s="1"/>
  <c r="EF855" i="12" s="1"/>
  <c r="EI855" i="12" s="1"/>
  <c r="EL855" i="12" s="1"/>
  <c r="EO855" i="12" s="1"/>
  <c r="ER855" i="12" s="1"/>
  <c r="EU855" i="12" s="1"/>
  <c r="EX855" i="12" s="1"/>
  <c r="FA855" i="12" s="1"/>
  <c r="FD855" i="12" s="1"/>
  <c r="DY855" i="12"/>
  <c r="P855" i="12"/>
  <c r="F855" i="12" s="1"/>
  <c r="O855" i="12"/>
  <c r="N855" i="12"/>
  <c r="D855" i="12"/>
  <c r="C855" i="12"/>
  <c r="B855" i="12"/>
  <c r="A855" i="12"/>
  <c r="BC855" i="12" s="1"/>
  <c r="EA854" i="12"/>
  <c r="ED854" i="12" s="1"/>
  <c r="EG854" i="12" s="1"/>
  <c r="EJ854" i="12" s="1"/>
  <c r="EM854" i="12" s="1"/>
  <c r="EP854" i="12" s="1"/>
  <c r="ES854" i="12" s="1"/>
  <c r="EV854" i="12" s="1"/>
  <c r="EY854" i="12" s="1"/>
  <c r="FB854" i="12" s="1"/>
  <c r="DZ854" i="12"/>
  <c r="EC854" i="12" s="1"/>
  <c r="EF854" i="12" s="1"/>
  <c r="EI854" i="12" s="1"/>
  <c r="EL854" i="12" s="1"/>
  <c r="EO854" i="12" s="1"/>
  <c r="ER854" i="12" s="1"/>
  <c r="EU854" i="12" s="1"/>
  <c r="EX854" i="12" s="1"/>
  <c r="FA854" i="12" s="1"/>
  <c r="FD854" i="12" s="1"/>
  <c r="DY854" i="12"/>
  <c r="EB854" i="12" s="1"/>
  <c r="EE854" i="12" s="1"/>
  <c r="EH854" i="12" s="1"/>
  <c r="EK854" i="12" s="1"/>
  <c r="EN854" i="12" s="1"/>
  <c r="EQ854" i="12" s="1"/>
  <c r="ET854" i="12" s="1"/>
  <c r="EW854" i="12" s="1"/>
  <c r="EZ854" i="12" s="1"/>
  <c r="FC854" i="12" s="1"/>
  <c r="BD854" i="12"/>
  <c r="BC854" i="12"/>
  <c r="AY854" i="12"/>
  <c r="AW854" i="12"/>
  <c r="AS854" i="12"/>
  <c r="AR854" i="12"/>
  <c r="AN854" i="12"/>
  <c r="AM854" i="12"/>
  <c r="AI854" i="12"/>
  <c r="AG854" i="12"/>
  <c r="AC854" i="12"/>
  <c r="AB854" i="12"/>
  <c r="X854" i="12"/>
  <c r="W854" i="12"/>
  <c r="P854" i="12"/>
  <c r="G854" i="12" s="1"/>
  <c r="O854" i="12"/>
  <c r="N854" i="12"/>
  <c r="J854" i="12"/>
  <c r="F854" i="12"/>
  <c r="D854" i="12"/>
  <c r="C854" i="12"/>
  <c r="B854" i="12"/>
  <c r="E854" i="12" s="1"/>
  <c r="A854" i="12"/>
  <c r="BF854" i="12" s="1"/>
  <c r="EB853" i="12"/>
  <c r="EE853" i="12" s="1"/>
  <c r="EH853" i="12" s="1"/>
  <c r="EK853" i="12" s="1"/>
  <c r="EN853" i="12" s="1"/>
  <c r="EQ853" i="12" s="1"/>
  <c r="ET853" i="12" s="1"/>
  <c r="EW853" i="12" s="1"/>
  <c r="EZ853" i="12" s="1"/>
  <c r="FC853" i="12" s="1"/>
  <c r="EA853" i="12"/>
  <c r="ED853" i="12" s="1"/>
  <c r="EG853" i="12" s="1"/>
  <c r="EJ853" i="12" s="1"/>
  <c r="EM853" i="12" s="1"/>
  <c r="EP853" i="12" s="1"/>
  <c r="ES853" i="12" s="1"/>
  <c r="EV853" i="12" s="1"/>
  <c r="EY853" i="12" s="1"/>
  <c r="FB853" i="12" s="1"/>
  <c r="DZ853" i="12"/>
  <c r="EC853" i="12" s="1"/>
  <c r="EF853" i="12" s="1"/>
  <c r="EI853" i="12" s="1"/>
  <c r="EL853" i="12" s="1"/>
  <c r="EO853" i="12" s="1"/>
  <c r="ER853" i="12" s="1"/>
  <c r="EU853" i="12" s="1"/>
  <c r="EX853" i="12" s="1"/>
  <c r="FA853" i="12" s="1"/>
  <c r="FD853" i="12" s="1"/>
  <c r="DY853" i="12"/>
  <c r="BD853" i="12"/>
  <c r="AZ853" i="12"/>
  <c r="AV853" i="12"/>
  <c r="AN853" i="12"/>
  <c r="AJ853" i="12"/>
  <c r="AF853" i="12"/>
  <c r="X853" i="12"/>
  <c r="Q853" i="12"/>
  <c r="P853" i="12"/>
  <c r="F853" i="12" s="1"/>
  <c r="O853" i="12"/>
  <c r="N853" i="12"/>
  <c r="K853" i="12"/>
  <c r="G853" i="12"/>
  <c r="D853" i="12"/>
  <c r="C853" i="12"/>
  <c r="B853" i="12"/>
  <c r="E853" i="12" s="1"/>
  <c r="A853" i="12"/>
  <c r="BE853" i="12" s="1"/>
  <c r="EC852" i="12"/>
  <c r="EF852" i="12" s="1"/>
  <c r="EI852" i="12" s="1"/>
  <c r="EL852" i="12" s="1"/>
  <c r="EO852" i="12" s="1"/>
  <c r="ER852" i="12" s="1"/>
  <c r="EU852" i="12" s="1"/>
  <c r="EX852" i="12" s="1"/>
  <c r="FA852" i="12" s="1"/>
  <c r="FD852" i="12" s="1"/>
  <c r="EA852" i="12"/>
  <c r="ED852" i="12" s="1"/>
  <c r="EG852" i="12" s="1"/>
  <c r="EJ852" i="12" s="1"/>
  <c r="EM852" i="12" s="1"/>
  <c r="EP852" i="12" s="1"/>
  <c r="ES852" i="12" s="1"/>
  <c r="EV852" i="12" s="1"/>
  <c r="EY852" i="12" s="1"/>
  <c r="FB852" i="12" s="1"/>
  <c r="DZ852" i="12"/>
  <c r="DY852" i="12"/>
  <c r="EB852" i="12" s="1"/>
  <c r="EE852" i="12" s="1"/>
  <c r="EH852" i="12" s="1"/>
  <c r="EK852" i="12" s="1"/>
  <c r="EN852" i="12" s="1"/>
  <c r="EQ852" i="12" s="1"/>
  <c r="ET852" i="12" s="1"/>
  <c r="EW852" i="12" s="1"/>
  <c r="EZ852" i="12" s="1"/>
  <c r="FC852" i="12" s="1"/>
  <c r="P852" i="12"/>
  <c r="Q852" i="12" s="1"/>
  <c r="O852" i="12"/>
  <c r="N852" i="12"/>
  <c r="D852" i="12"/>
  <c r="C852" i="12"/>
  <c r="B852" i="12"/>
  <c r="E852" i="12" s="1"/>
  <c r="A852" i="12"/>
  <c r="BF852" i="12" s="1"/>
  <c r="EA851" i="12"/>
  <c r="ED851" i="12" s="1"/>
  <c r="EG851" i="12" s="1"/>
  <c r="EJ851" i="12" s="1"/>
  <c r="EM851" i="12" s="1"/>
  <c r="EP851" i="12" s="1"/>
  <c r="ES851" i="12" s="1"/>
  <c r="EV851" i="12" s="1"/>
  <c r="EY851" i="12" s="1"/>
  <c r="FB851" i="12" s="1"/>
  <c r="DZ851" i="12"/>
  <c r="EC851" i="12" s="1"/>
  <c r="EF851" i="12" s="1"/>
  <c r="EI851" i="12" s="1"/>
  <c r="EL851" i="12" s="1"/>
  <c r="EO851" i="12" s="1"/>
  <c r="ER851" i="12" s="1"/>
  <c r="EU851" i="12" s="1"/>
  <c r="EX851" i="12" s="1"/>
  <c r="FA851" i="12" s="1"/>
  <c r="FD851" i="12" s="1"/>
  <c r="DY851" i="12"/>
  <c r="EB851" i="12" s="1"/>
  <c r="EE851" i="12" s="1"/>
  <c r="EH851" i="12" s="1"/>
  <c r="EK851" i="12" s="1"/>
  <c r="EN851" i="12" s="1"/>
  <c r="EQ851" i="12" s="1"/>
  <c r="ET851" i="12" s="1"/>
  <c r="EW851" i="12" s="1"/>
  <c r="EZ851" i="12" s="1"/>
  <c r="FC851" i="12" s="1"/>
  <c r="DQ851" i="12"/>
  <c r="W852" i="12" l="1"/>
  <c r="AE852" i="12"/>
  <c r="AU852" i="12"/>
  <c r="G855" i="12"/>
  <c r="AB861" i="12"/>
  <c r="AR861" i="12"/>
  <c r="AF869" i="12"/>
  <c r="AV869" i="12"/>
  <c r="AF870" i="12"/>
  <c r="AQ870" i="12"/>
  <c r="BA870" i="12"/>
  <c r="K855" i="12"/>
  <c r="Q855" i="12"/>
  <c r="F858" i="12"/>
  <c r="AA858" i="12"/>
  <c r="AF858" i="12"/>
  <c r="AQ858" i="12"/>
  <c r="AV858" i="12"/>
  <c r="BA858" i="12"/>
  <c r="AA862" i="12"/>
  <c r="AF862" i="12"/>
  <c r="AK862" i="12"/>
  <c r="AQ862" i="12"/>
  <c r="AV862" i="12"/>
  <c r="BA862" i="12"/>
  <c r="AF865" i="12"/>
  <c r="AV865" i="12"/>
  <c r="AF866" i="12"/>
  <c r="AQ866" i="12"/>
  <c r="AV866" i="12"/>
  <c r="BA866" i="12"/>
  <c r="Q869" i="12"/>
  <c r="AZ869" i="12"/>
  <c r="J870" i="12"/>
  <c r="AB870" i="12"/>
  <c r="AM870" i="12"/>
  <c r="W871" i="12"/>
  <c r="AM871" i="12"/>
  <c r="BC871" i="12"/>
  <c r="AF872" i="12"/>
  <c r="AV872" i="12"/>
  <c r="AA873" i="12"/>
  <c r="AK873" i="12"/>
  <c r="AQ873" i="12"/>
  <c r="AV873" i="12"/>
  <c r="BA873" i="12"/>
  <c r="AA852" i="12"/>
  <c r="AI852" i="12"/>
  <c r="AQ852" i="12"/>
  <c r="AY852" i="12"/>
  <c r="AB853" i="12"/>
  <c r="AR853" i="12"/>
  <c r="Y854" i="12"/>
  <c r="AE854" i="12"/>
  <c r="AJ854" i="12"/>
  <c r="AO854" i="12"/>
  <c r="AU854" i="12"/>
  <c r="AZ854" i="12"/>
  <c r="BE854" i="12"/>
  <c r="AC856" i="12"/>
  <c r="AK856" i="12"/>
  <c r="AS856" i="12"/>
  <c r="BA856" i="12"/>
  <c r="K857" i="12"/>
  <c r="Q857" i="12"/>
  <c r="AJ857" i="12"/>
  <c r="AZ857" i="12"/>
  <c r="J858" i="12"/>
  <c r="W858" i="12"/>
  <c r="AB858" i="12"/>
  <c r="AG858" i="12"/>
  <c r="AM858" i="12"/>
  <c r="AR858" i="12"/>
  <c r="AW858" i="12"/>
  <c r="BC858" i="12"/>
  <c r="J860" i="12"/>
  <c r="W860" i="12"/>
  <c r="AE860" i="12"/>
  <c r="AM860" i="12"/>
  <c r="AU860" i="12"/>
  <c r="BC860" i="12"/>
  <c r="K861" i="12"/>
  <c r="Q861" i="12"/>
  <c r="AJ861" i="12"/>
  <c r="AZ861" i="12"/>
  <c r="J862" i="12"/>
  <c r="W862" i="12"/>
  <c r="AB862" i="12"/>
  <c r="AG862" i="12"/>
  <c r="AM862" i="12"/>
  <c r="AR862" i="12"/>
  <c r="AW862" i="12"/>
  <c r="BC862" i="12"/>
  <c r="J864" i="12"/>
  <c r="W864" i="12"/>
  <c r="AE864" i="12"/>
  <c r="AM864" i="12"/>
  <c r="AU864" i="12"/>
  <c r="BC864" i="12"/>
  <c r="K865" i="12"/>
  <c r="Q865" i="12"/>
  <c r="AJ865" i="12"/>
  <c r="AZ865" i="12"/>
  <c r="J866" i="12"/>
  <c r="W866" i="12"/>
  <c r="AB866" i="12"/>
  <c r="AG866" i="12"/>
  <c r="AM866" i="12"/>
  <c r="AR866" i="12"/>
  <c r="AW866" i="12"/>
  <c r="BC866" i="12"/>
  <c r="J868" i="12"/>
  <c r="W868" i="12"/>
  <c r="AE868" i="12"/>
  <c r="AM868" i="12"/>
  <c r="AU868" i="12"/>
  <c r="BC868" i="12"/>
  <c r="X869" i="12"/>
  <c r="AN869" i="12"/>
  <c r="BD869" i="12"/>
  <c r="X870" i="12"/>
  <c r="AC870" i="12"/>
  <c r="AI870" i="12"/>
  <c r="AN870" i="12"/>
  <c r="AS870" i="12"/>
  <c r="AY870" i="12"/>
  <c r="BD870" i="12"/>
  <c r="Y871" i="12"/>
  <c r="AG871" i="12"/>
  <c r="AO871" i="12"/>
  <c r="AW871" i="12"/>
  <c r="BE871" i="12"/>
  <c r="K872" i="12"/>
  <c r="Q872" i="12"/>
  <c r="AJ872" i="12"/>
  <c r="AZ872" i="12"/>
  <c r="J873" i="12"/>
  <c r="W873" i="12"/>
  <c r="AB873" i="12"/>
  <c r="AG873" i="12"/>
  <c r="AM873" i="12"/>
  <c r="AR873" i="12"/>
  <c r="AW873" i="12"/>
  <c r="BC873" i="12"/>
  <c r="J852" i="12"/>
  <c r="AM852" i="12"/>
  <c r="BC852" i="12"/>
  <c r="AB865" i="12"/>
  <c r="AR865" i="12"/>
  <c r="F870" i="12"/>
  <c r="AA870" i="12"/>
  <c r="AK870" i="12"/>
  <c r="AV870" i="12"/>
  <c r="AB872" i="12"/>
  <c r="AR872" i="12"/>
  <c r="Y852" i="12"/>
  <c r="AG852" i="12"/>
  <c r="AO852" i="12"/>
  <c r="AW852" i="12"/>
  <c r="BE852" i="12"/>
  <c r="AF857" i="12"/>
  <c r="AV857" i="12"/>
  <c r="AK858" i="12"/>
  <c r="AF861" i="12"/>
  <c r="AV861" i="12"/>
  <c r="F866" i="12"/>
  <c r="AA866" i="12"/>
  <c r="AK866" i="12"/>
  <c r="K869" i="12"/>
  <c r="AJ869" i="12"/>
  <c r="W870" i="12"/>
  <c r="AG870" i="12"/>
  <c r="AR870" i="12"/>
  <c r="AW870" i="12"/>
  <c r="BC870" i="12"/>
  <c r="J871" i="12"/>
  <c r="AE871" i="12"/>
  <c r="AU871" i="12"/>
  <c r="F873" i="12"/>
  <c r="AF873" i="12"/>
  <c r="AC852" i="12"/>
  <c r="AK852" i="12"/>
  <c r="AS852" i="12"/>
  <c r="BA852" i="12"/>
  <c r="AA854" i="12"/>
  <c r="AF854" i="12"/>
  <c r="AK854" i="12"/>
  <c r="AQ854" i="12"/>
  <c r="AV854" i="12"/>
  <c r="BA854" i="12"/>
  <c r="J856" i="12"/>
  <c r="W856" i="12"/>
  <c r="AE856" i="12"/>
  <c r="AM856" i="12"/>
  <c r="AU856" i="12"/>
  <c r="BC856" i="12"/>
  <c r="X857" i="12"/>
  <c r="AN857" i="12"/>
  <c r="BD857" i="12"/>
  <c r="X858" i="12"/>
  <c r="AC858" i="12"/>
  <c r="AI858" i="12"/>
  <c r="AN858" i="12"/>
  <c r="AS858" i="12"/>
  <c r="AY858" i="12"/>
  <c r="BD858" i="12"/>
  <c r="X861" i="12"/>
  <c r="AN861" i="12"/>
  <c r="BD861" i="12"/>
  <c r="X862" i="12"/>
  <c r="AC862" i="12"/>
  <c r="AI862" i="12"/>
  <c r="AN862" i="12"/>
  <c r="AS862" i="12"/>
  <c r="AY862" i="12"/>
  <c r="BD862" i="12"/>
  <c r="X865" i="12"/>
  <c r="AN865" i="12"/>
  <c r="BD865" i="12"/>
  <c r="X866" i="12"/>
  <c r="AC866" i="12"/>
  <c r="AI866" i="12"/>
  <c r="AN866" i="12"/>
  <c r="AS866" i="12"/>
  <c r="AY866" i="12"/>
  <c r="BD866" i="12"/>
  <c r="AB869" i="12"/>
  <c r="AR869" i="12"/>
  <c r="Y870" i="12"/>
  <c r="AE870" i="12"/>
  <c r="AJ870" i="12"/>
  <c r="AO870" i="12"/>
  <c r="AU870" i="12"/>
  <c r="AZ870" i="12"/>
  <c r="BE870" i="12"/>
  <c r="AA871" i="12"/>
  <c r="AI871" i="12"/>
  <c r="AQ871" i="12"/>
  <c r="AY871" i="12"/>
  <c r="DY871" i="12"/>
  <c r="DZ871" i="12" s="1"/>
  <c r="EA871" i="12" s="1"/>
  <c r="EB871" i="12" s="1"/>
  <c r="EC871" i="12" s="1"/>
  <c r="ED871" i="12" s="1"/>
  <c r="EE871" i="12" s="1"/>
  <c r="EF871" i="12" s="1"/>
  <c r="EG871" i="12" s="1"/>
  <c r="EH871" i="12" s="1"/>
  <c r="EI871" i="12" s="1"/>
  <c r="EJ871" i="12" s="1"/>
  <c r="EK871" i="12" s="1"/>
  <c r="EL871" i="12" s="1"/>
  <c r="EM871" i="12" s="1"/>
  <c r="EN871" i="12" s="1"/>
  <c r="EO871" i="12" s="1"/>
  <c r="EP871" i="12" s="1"/>
  <c r="EQ871" i="12" s="1"/>
  <c r="ER871" i="12" s="1"/>
  <c r="ES871" i="12" s="1"/>
  <c r="ET871" i="12" s="1"/>
  <c r="EU871" i="12" s="1"/>
  <c r="EV871" i="12" s="1"/>
  <c r="EW871" i="12" s="1"/>
  <c r="EX871" i="12" s="1"/>
  <c r="EY871" i="12" s="1"/>
  <c r="EZ871" i="12" s="1"/>
  <c r="FA871" i="12" s="1"/>
  <c r="FB871" i="12" s="1"/>
  <c r="FC871" i="12" s="1"/>
  <c r="FD871" i="12" s="1"/>
  <c r="X872" i="12"/>
  <c r="AN872" i="12"/>
  <c r="BD872" i="12"/>
  <c r="X873" i="12"/>
  <c r="AC873" i="12"/>
  <c r="AI873" i="12"/>
  <c r="AN873" i="12"/>
  <c r="AS873" i="12"/>
  <c r="AY873" i="12"/>
  <c r="BD873" i="12"/>
  <c r="AD855" i="12"/>
  <c r="AP855" i="12"/>
  <c r="BB855" i="12"/>
  <c r="Z859" i="12"/>
  <c r="AD859" i="12"/>
  <c r="AH859" i="12"/>
  <c r="AL859" i="12"/>
  <c r="AP859" i="12"/>
  <c r="AT859" i="12"/>
  <c r="AX859" i="12"/>
  <c r="BB859" i="12"/>
  <c r="BF859" i="12"/>
  <c r="Z863" i="12"/>
  <c r="AD863" i="12"/>
  <c r="AH863" i="12"/>
  <c r="AL863" i="12"/>
  <c r="AP863" i="12"/>
  <c r="AT863" i="12"/>
  <c r="AX863" i="12"/>
  <c r="BB863" i="12"/>
  <c r="BF863" i="12"/>
  <c r="Z867" i="12"/>
  <c r="AD867" i="12"/>
  <c r="AH867" i="12"/>
  <c r="AL867" i="12"/>
  <c r="AP867" i="12"/>
  <c r="AT867" i="12"/>
  <c r="AX867" i="12"/>
  <c r="BB867" i="12"/>
  <c r="BF867" i="12"/>
  <c r="Z874" i="12"/>
  <c r="AD874" i="12"/>
  <c r="AH874" i="12"/>
  <c r="AL874" i="12"/>
  <c r="AP874" i="12"/>
  <c r="AT874" i="12"/>
  <c r="AX874" i="12"/>
  <c r="BB874" i="12"/>
  <c r="BF874" i="12"/>
  <c r="G852" i="12"/>
  <c r="X852" i="12"/>
  <c r="AB852" i="12"/>
  <c r="AF852" i="12"/>
  <c r="AJ852" i="12"/>
  <c r="AN852" i="12"/>
  <c r="AR852" i="12"/>
  <c r="AV852" i="12"/>
  <c r="AZ852" i="12"/>
  <c r="BD852" i="12"/>
  <c r="W853" i="12"/>
  <c r="AA853" i="12"/>
  <c r="AE853" i="12"/>
  <c r="AI853" i="12"/>
  <c r="AM853" i="12"/>
  <c r="AQ853" i="12"/>
  <c r="AU853" i="12"/>
  <c r="AY853" i="12"/>
  <c r="BC853" i="12"/>
  <c r="K854" i="12"/>
  <c r="Q854" i="12"/>
  <c r="Z854" i="12"/>
  <c r="AD854" i="12"/>
  <c r="AH854" i="12"/>
  <c r="AL854" i="12"/>
  <c r="AP854" i="12"/>
  <c r="AT854" i="12"/>
  <c r="AX854" i="12"/>
  <c r="BB854" i="12"/>
  <c r="J855" i="12"/>
  <c r="Y855" i="12"/>
  <c r="AC855" i="12"/>
  <c r="AG855" i="12"/>
  <c r="AK855" i="12"/>
  <c r="AO855" i="12"/>
  <c r="AS855" i="12"/>
  <c r="AW855" i="12"/>
  <c r="BA855" i="12"/>
  <c r="BE855" i="12"/>
  <c r="G856" i="12"/>
  <c r="X856" i="12"/>
  <c r="AB856" i="12"/>
  <c r="AF856" i="12"/>
  <c r="AJ856" i="12"/>
  <c r="AN856" i="12"/>
  <c r="AR856" i="12"/>
  <c r="AV856" i="12"/>
  <c r="AZ856" i="12"/>
  <c r="BD856" i="12"/>
  <c r="W857" i="12"/>
  <c r="AA857" i="12"/>
  <c r="AE857" i="12"/>
  <c r="AI857" i="12"/>
  <c r="AM857" i="12"/>
  <c r="AQ857" i="12"/>
  <c r="AU857" i="12"/>
  <c r="AY857" i="12"/>
  <c r="BC857" i="12"/>
  <c r="K858" i="12"/>
  <c r="Q858" i="12"/>
  <c r="Z858" i="12"/>
  <c r="AD858" i="12"/>
  <c r="AH858" i="12"/>
  <c r="AL858" i="12"/>
  <c r="AP858" i="12"/>
  <c r="AT858" i="12"/>
  <c r="AX858" i="12"/>
  <c r="BB858" i="12"/>
  <c r="J859" i="12"/>
  <c r="Y859" i="12"/>
  <c r="AC859" i="12"/>
  <c r="AG859" i="12"/>
  <c r="AK859" i="12"/>
  <c r="AO859" i="12"/>
  <c r="AS859" i="12"/>
  <c r="AW859" i="12"/>
  <c r="BA859" i="12"/>
  <c r="BE859" i="12"/>
  <c r="G860" i="12"/>
  <c r="X860" i="12"/>
  <c r="AB860" i="12"/>
  <c r="AF860" i="12"/>
  <c r="AJ860" i="12"/>
  <c r="AN860" i="12"/>
  <c r="AR860" i="12"/>
  <c r="AV860" i="12"/>
  <c r="AZ860" i="12"/>
  <c r="BD860" i="12"/>
  <c r="W861" i="12"/>
  <c r="AA861" i="12"/>
  <c r="AE861" i="12"/>
  <c r="AI861" i="12"/>
  <c r="AM861" i="12"/>
  <c r="AQ861" i="12"/>
  <c r="AU861" i="12"/>
  <c r="AY861" i="12"/>
  <c r="BC861" i="12"/>
  <c r="K862" i="12"/>
  <c r="Q862" i="12"/>
  <c r="Z862" i="12"/>
  <c r="AD862" i="12"/>
  <c r="AH862" i="12"/>
  <c r="AL862" i="12"/>
  <c r="AP862" i="12"/>
  <c r="AT862" i="12"/>
  <c r="AX862" i="12"/>
  <c r="BB862" i="12"/>
  <c r="J863" i="12"/>
  <c r="Y863" i="12"/>
  <c r="AC863" i="12"/>
  <c r="AG863" i="12"/>
  <c r="AK863" i="12"/>
  <c r="AO863" i="12"/>
  <c r="AS863" i="12"/>
  <c r="AW863" i="12"/>
  <c r="BA863" i="12"/>
  <c r="BE863" i="12"/>
  <c r="G864" i="12"/>
  <c r="X864" i="12"/>
  <c r="AB864" i="12"/>
  <c r="AF864" i="12"/>
  <c r="AJ864" i="12"/>
  <c r="AN864" i="12"/>
  <c r="AR864" i="12"/>
  <c r="AV864" i="12"/>
  <c r="AZ864" i="12"/>
  <c r="BD864" i="12"/>
  <c r="W865" i="12"/>
  <c r="AA865" i="12"/>
  <c r="AE865" i="12"/>
  <c r="AI865" i="12"/>
  <c r="AM865" i="12"/>
  <c r="AQ865" i="12"/>
  <c r="AU865" i="12"/>
  <c r="AY865" i="12"/>
  <c r="BC865" i="12"/>
  <c r="K866" i="12"/>
  <c r="Q866" i="12"/>
  <c r="Z866" i="12"/>
  <c r="AD866" i="12"/>
  <c r="AH866" i="12"/>
  <c r="AL866" i="12"/>
  <c r="AP866" i="12"/>
  <c r="AT866" i="12"/>
  <c r="AX866" i="12"/>
  <c r="BB866" i="12"/>
  <c r="J867" i="12"/>
  <c r="Y867" i="12"/>
  <c r="AC867" i="12"/>
  <c r="AG867" i="12"/>
  <c r="AK867" i="12"/>
  <c r="AO867" i="12"/>
  <c r="AS867" i="12"/>
  <c r="AW867" i="12"/>
  <c r="BA867" i="12"/>
  <c r="BE867" i="12"/>
  <c r="G868" i="12"/>
  <c r="X868" i="12"/>
  <c r="AB868" i="12"/>
  <c r="AF868" i="12"/>
  <c r="AJ868" i="12"/>
  <c r="AN868" i="12"/>
  <c r="AR868" i="12"/>
  <c r="AV868" i="12"/>
  <c r="AZ868" i="12"/>
  <c r="BD868" i="12"/>
  <c r="W869" i="12"/>
  <c r="AA869" i="12"/>
  <c r="AE869" i="12"/>
  <c r="AI869" i="12"/>
  <c r="AM869" i="12"/>
  <c r="AQ869" i="12"/>
  <c r="AU869" i="12"/>
  <c r="AY869" i="12"/>
  <c r="BC869" i="12"/>
  <c r="K870" i="12"/>
  <c r="Q870" i="12"/>
  <c r="Z870" i="12"/>
  <c r="AD870" i="12"/>
  <c r="AH870" i="12"/>
  <c r="AL870" i="12"/>
  <c r="AP870" i="12"/>
  <c r="AT870" i="12"/>
  <c r="AX870" i="12"/>
  <c r="BB870" i="12"/>
  <c r="G871" i="12"/>
  <c r="X871" i="12"/>
  <c r="AB871" i="12"/>
  <c r="AF871" i="12"/>
  <c r="AJ871" i="12"/>
  <c r="AN871" i="12"/>
  <c r="AR871" i="12"/>
  <c r="AV871" i="12"/>
  <c r="AZ871" i="12"/>
  <c r="BD871" i="12"/>
  <c r="W872" i="12"/>
  <c r="AA872" i="12"/>
  <c r="AE872" i="12"/>
  <c r="AI872" i="12"/>
  <c r="AM872" i="12"/>
  <c r="AQ872" i="12"/>
  <c r="AU872" i="12"/>
  <c r="AY872" i="12"/>
  <c r="BC872" i="12"/>
  <c r="K873" i="12"/>
  <c r="Q873" i="12"/>
  <c r="Z873" i="12"/>
  <c r="AD873" i="12"/>
  <c r="AH873" i="12"/>
  <c r="AL873" i="12"/>
  <c r="AP873" i="12"/>
  <c r="AT873" i="12"/>
  <c r="AX873" i="12"/>
  <c r="BB873" i="12"/>
  <c r="J874" i="12"/>
  <c r="Y874" i="12"/>
  <c r="AC874" i="12"/>
  <c r="AG874" i="12"/>
  <c r="AK874" i="12"/>
  <c r="AO874" i="12"/>
  <c r="AS874" i="12"/>
  <c r="AW874" i="12"/>
  <c r="BA874" i="12"/>
  <c r="BE874" i="12"/>
  <c r="AH855" i="12"/>
  <c r="AT855" i="12"/>
  <c r="BF855" i="12"/>
  <c r="AD853" i="12"/>
  <c r="AL853" i="12"/>
  <c r="AT853" i="12"/>
  <c r="BB853" i="12"/>
  <c r="AB855" i="12"/>
  <c r="AJ855" i="12"/>
  <c r="AV855" i="12"/>
  <c r="BD855" i="12"/>
  <c r="F856" i="12"/>
  <c r="AD857" i="12"/>
  <c r="AL857" i="12"/>
  <c r="AT857" i="12"/>
  <c r="BB857" i="12"/>
  <c r="X859" i="12"/>
  <c r="AB859" i="12"/>
  <c r="AF859" i="12"/>
  <c r="AJ859" i="12"/>
  <c r="AN859" i="12"/>
  <c r="AR859" i="12"/>
  <c r="AV859" i="12"/>
  <c r="AZ859" i="12"/>
  <c r="BD859" i="12"/>
  <c r="F860" i="12"/>
  <c r="Z861" i="12"/>
  <c r="AD861" i="12"/>
  <c r="AH861" i="12"/>
  <c r="AL861" i="12"/>
  <c r="AP861" i="12"/>
  <c r="AT861" i="12"/>
  <c r="AX861" i="12"/>
  <c r="BB861" i="12"/>
  <c r="BF861" i="12"/>
  <c r="X863" i="12"/>
  <c r="AB863" i="12"/>
  <c r="AF863" i="12"/>
  <c r="AJ863" i="12"/>
  <c r="AN863" i="12"/>
  <c r="AR863" i="12"/>
  <c r="AV863" i="12"/>
  <c r="AZ863" i="12"/>
  <c r="BD863" i="12"/>
  <c r="F864" i="12"/>
  <c r="Z865" i="12"/>
  <c r="AD865" i="12"/>
  <c r="AH865" i="12"/>
  <c r="AL865" i="12"/>
  <c r="AP865" i="12"/>
  <c r="AT865" i="12"/>
  <c r="AX865" i="12"/>
  <c r="BB865" i="12"/>
  <c r="BF865" i="12"/>
  <c r="X867" i="12"/>
  <c r="AB867" i="12"/>
  <c r="AF867" i="12"/>
  <c r="AJ867" i="12"/>
  <c r="AN867" i="12"/>
  <c r="AR867" i="12"/>
  <c r="AV867" i="12"/>
  <c r="AZ867" i="12"/>
  <c r="BD867" i="12"/>
  <c r="F868" i="12"/>
  <c r="Z869" i="12"/>
  <c r="AD869" i="12"/>
  <c r="AH869" i="12"/>
  <c r="AL869" i="12"/>
  <c r="AP869" i="12"/>
  <c r="AT869" i="12"/>
  <c r="AX869" i="12"/>
  <c r="BB869" i="12"/>
  <c r="BF869" i="12"/>
  <c r="F871" i="12"/>
  <c r="Z872" i="12"/>
  <c r="AD872" i="12"/>
  <c r="AH872" i="12"/>
  <c r="AL872" i="12"/>
  <c r="AP872" i="12"/>
  <c r="AT872" i="12"/>
  <c r="AX872" i="12"/>
  <c r="BB872" i="12"/>
  <c r="BF872" i="12"/>
  <c r="X874" i="12"/>
  <c r="AB874" i="12"/>
  <c r="AF874" i="12"/>
  <c r="AJ874" i="12"/>
  <c r="AN874" i="12"/>
  <c r="AR874" i="12"/>
  <c r="AV874" i="12"/>
  <c r="AZ874" i="12"/>
  <c r="BD874" i="12"/>
  <c r="Z855" i="12"/>
  <c r="AL855" i="12"/>
  <c r="AX855" i="12"/>
  <c r="F852" i="12"/>
  <c r="Z853" i="12"/>
  <c r="AH853" i="12"/>
  <c r="AP853" i="12"/>
  <c r="AX853" i="12"/>
  <c r="BF853" i="12"/>
  <c r="X855" i="12"/>
  <c r="AF855" i="12"/>
  <c r="AN855" i="12"/>
  <c r="AR855" i="12"/>
  <c r="AZ855" i="12"/>
  <c r="Z857" i="12"/>
  <c r="AH857" i="12"/>
  <c r="AP857" i="12"/>
  <c r="AX857" i="12"/>
  <c r="BF857" i="12"/>
  <c r="K852" i="12"/>
  <c r="Z852" i="12"/>
  <c r="AD852" i="12"/>
  <c r="AH852" i="12"/>
  <c r="AL852" i="12"/>
  <c r="AP852" i="12"/>
  <c r="AT852" i="12"/>
  <c r="AX852" i="12"/>
  <c r="BB852" i="12"/>
  <c r="J853" i="12"/>
  <c r="Y853" i="12"/>
  <c r="AC853" i="12"/>
  <c r="AG853" i="12"/>
  <c r="AK853" i="12"/>
  <c r="AO853" i="12"/>
  <c r="AS853" i="12"/>
  <c r="AW853" i="12"/>
  <c r="BA853" i="12"/>
  <c r="W855" i="12"/>
  <c r="AA855" i="12"/>
  <c r="AE855" i="12"/>
  <c r="AI855" i="12"/>
  <c r="AM855" i="12"/>
  <c r="AQ855" i="12"/>
  <c r="AU855" i="12"/>
  <c r="AY855" i="12"/>
  <c r="K856" i="12"/>
  <c r="Z856" i="12"/>
  <c r="AD856" i="12"/>
  <c r="AH856" i="12"/>
  <c r="AL856" i="12"/>
  <c r="AP856" i="12"/>
  <c r="AT856" i="12"/>
  <c r="AX856" i="12"/>
  <c r="BB856" i="12"/>
  <c r="J857" i="12"/>
  <c r="Y857" i="12"/>
  <c r="AC857" i="12"/>
  <c r="AG857" i="12"/>
  <c r="AK857" i="12"/>
  <c r="AO857" i="12"/>
  <c r="AS857" i="12"/>
  <c r="AW857" i="12"/>
  <c r="BA857" i="12"/>
  <c r="W859" i="12"/>
  <c r="AA859" i="12"/>
  <c r="AE859" i="12"/>
  <c r="AI859" i="12"/>
  <c r="AM859" i="12"/>
  <c r="AQ859" i="12"/>
  <c r="AU859" i="12"/>
  <c r="AY859" i="12"/>
  <c r="K860" i="12"/>
  <c r="Z860" i="12"/>
  <c r="AD860" i="12"/>
  <c r="AH860" i="12"/>
  <c r="AL860" i="12"/>
  <c r="AP860" i="12"/>
  <c r="AT860" i="12"/>
  <c r="AX860" i="12"/>
  <c r="BB860" i="12"/>
  <c r="J861" i="12"/>
  <c r="Y861" i="12"/>
  <c r="AC861" i="12"/>
  <c r="AG861" i="12"/>
  <c r="AK861" i="12"/>
  <c r="AO861" i="12"/>
  <c r="AS861" i="12"/>
  <c r="AW861" i="12"/>
  <c r="BA861" i="12"/>
  <c r="W863" i="12"/>
  <c r="AA863" i="12"/>
  <c r="AE863" i="12"/>
  <c r="AI863" i="12"/>
  <c r="AM863" i="12"/>
  <c r="AQ863" i="12"/>
  <c r="AU863" i="12"/>
  <c r="AY863" i="12"/>
  <c r="K864" i="12"/>
  <c r="Z864" i="12"/>
  <c r="AD864" i="12"/>
  <c r="AH864" i="12"/>
  <c r="AL864" i="12"/>
  <c r="AP864" i="12"/>
  <c r="AT864" i="12"/>
  <c r="AX864" i="12"/>
  <c r="BB864" i="12"/>
  <c r="J865" i="12"/>
  <c r="Y865" i="12"/>
  <c r="AC865" i="12"/>
  <c r="AG865" i="12"/>
  <c r="AK865" i="12"/>
  <c r="AO865" i="12"/>
  <c r="AS865" i="12"/>
  <c r="AW865" i="12"/>
  <c r="BA865" i="12"/>
  <c r="W867" i="12"/>
  <c r="AA867" i="12"/>
  <c r="AE867" i="12"/>
  <c r="AI867" i="12"/>
  <c r="AM867" i="12"/>
  <c r="AQ867" i="12"/>
  <c r="AU867" i="12"/>
  <c r="AY867" i="12"/>
  <c r="K868" i="12"/>
  <c r="Z868" i="12"/>
  <c r="AD868" i="12"/>
  <c r="AH868" i="12"/>
  <c r="AL868" i="12"/>
  <c r="AP868" i="12"/>
  <c r="AT868" i="12"/>
  <c r="AX868" i="12"/>
  <c r="BB868" i="12"/>
  <c r="J869" i="12"/>
  <c r="Y869" i="12"/>
  <c r="AC869" i="12"/>
  <c r="AG869" i="12"/>
  <c r="AK869" i="12"/>
  <c r="AO869" i="12"/>
  <c r="AS869" i="12"/>
  <c r="AW869" i="12"/>
  <c r="BA869" i="12"/>
  <c r="K871" i="12"/>
  <c r="Z871" i="12"/>
  <c r="AD871" i="12"/>
  <c r="AH871" i="12"/>
  <c r="AL871" i="12"/>
  <c r="AP871" i="12"/>
  <c r="AT871" i="12"/>
  <c r="AX871" i="12"/>
  <c r="BB871" i="12"/>
  <c r="J872" i="12"/>
  <c r="Y872" i="12"/>
  <c r="AC872" i="12"/>
  <c r="AG872" i="12"/>
  <c r="AK872" i="12"/>
  <c r="AO872" i="12"/>
  <c r="AS872" i="12"/>
  <c r="AW872" i="12"/>
  <c r="BA872" i="12"/>
  <c r="W874" i="12"/>
  <c r="AA874" i="12"/>
  <c r="AE874" i="12"/>
  <c r="AI874" i="12"/>
  <c r="AM874" i="12"/>
  <c r="AQ874" i="12"/>
  <c r="AU874" i="12"/>
  <c r="AY874" i="12"/>
  <c r="P851" i="12"/>
  <c r="Q851" i="12" s="1"/>
  <c r="O851" i="12"/>
  <c r="N851" i="12"/>
  <c r="G851" i="12"/>
  <c r="F851" i="12"/>
  <c r="D851" i="12"/>
  <c r="C851" i="12"/>
  <c r="B851" i="12"/>
  <c r="E851" i="12" s="1"/>
  <c r="A851" i="12"/>
  <c r="BF851" i="12" s="1"/>
  <c r="EB850" i="12"/>
  <c r="EE850" i="12" s="1"/>
  <c r="EH850" i="12" s="1"/>
  <c r="EK850" i="12" s="1"/>
  <c r="EN850" i="12" s="1"/>
  <c r="EQ850" i="12" s="1"/>
  <c r="ET850" i="12" s="1"/>
  <c r="EW850" i="12" s="1"/>
  <c r="EZ850" i="12" s="1"/>
  <c r="FC850" i="12" s="1"/>
  <c r="EA850" i="12"/>
  <c r="ED850" i="12" s="1"/>
  <c r="EG850" i="12" s="1"/>
  <c r="EJ850" i="12" s="1"/>
  <c r="EM850" i="12" s="1"/>
  <c r="EP850" i="12" s="1"/>
  <c r="ES850" i="12" s="1"/>
  <c r="EV850" i="12" s="1"/>
  <c r="EY850" i="12" s="1"/>
  <c r="FB850" i="12" s="1"/>
  <c r="DZ850" i="12"/>
  <c r="EC850" i="12" s="1"/>
  <c r="EF850" i="12" s="1"/>
  <c r="EI850" i="12" s="1"/>
  <c r="EL850" i="12" s="1"/>
  <c r="EO850" i="12" s="1"/>
  <c r="ER850" i="12" s="1"/>
  <c r="EU850" i="12" s="1"/>
  <c r="EX850" i="12" s="1"/>
  <c r="FA850" i="12" s="1"/>
  <c r="FD850" i="12" s="1"/>
  <c r="DY850" i="12"/>
  <c r="BE850" i="12"/>
  <c r="BA850" i="12"/>
  <c r="AW850" i="12"/>
  <c r="AS850" i="12"/>
  <c r="AO850" i="12"/>
  <c r="AK850" i="12"/>
  <c r="AG850" i="12"/>
  <c r="AC850" i="12"/>
  <c r="Y850" i="12"/>
  <c r="P850" i="12"/>
  <c r="Q850" i="12" s="1"/>
  <c r="O850" i="12"/>
  <c r="N850" i="12"/>
  <c r="G850" i="12"/>
  <c r="D850" i="12"/>
  <c r="C850" i="12"/>
  <c r="B850" i="12"/>
  <c r="E850" i="12" s="1"/>
  <c r="A850" i="12"/>
  <c r="BF850" i="12" s="1"/>
  <c r="EB849" i="12"/>
  <c r="EE849" i="12" s="1"/>
  <c r="EH849" i="12" s="1"/>
  <c r="EK849" i="12" s="1"/>
  <c r="EN849" i="12" s="1"/>
  <c r="EQ849" i="12" s="1"/>
  <c r="ET849" i="12" s="1"/>
  <c r="EW849" i="12" s="1"/>
  <c r="EZ849" i="12" s="1"/>
  <c r="FC849" i="12" s="1"/>
  <c r="EA849" i="12"/>
  <c r="ED849" i="12" s="1"/>
  <c r="EG849" i="12" s="1"/>
  <c r="EJ849" i="12" s="1"/>
  <c r="EM849" i="12" s="1"/>
  <c r="EP849" i="12" s="1"/>
  <c r="ES849" i="12" s="1"/>
  <c r="EV849" i="12" s="1"/>
  <c r="EY849" i="12" s="1"/>
  <c r="FB849" i="12" s="1"/>
  <c r="DZ849" i="12"/>
  <c r="EC849" i="12" s="1"/>
  <c r="EF849" i="12" s="1"/>
  <c r="EI849" i="12" s="1"/>
  <c r="EL849" i="12" s="1"/>
  <c r="EO849" i="12" s="1"/>
  <c r="ER849" i="12" s="1"/>
  <c r="EU849" i="12" s="1"/>
  <c r="EX849" i="12" s="1"/>
  <c r="FA849" i="12" s="1"/>
  <c r="FD849" i="12" s="1"/>
  <c r="DY849" i="12"/>
  <c r="BE849" i="12"/>
  <c r="AW849" i="12"/>
  <c r="AO849" i="12"/>
  <c r="AG849" i="12"/>
  <c r="Y849" i="12"/>
  <c r="P849" i="12"/>
  <c r="Q849" i="12" s="1"/>
  <c r="O849" i="12"/>
  <c r="N849" i="12"/>
  <c r="J849" i="12"/>
  <c r="D849" i="12"/>
  <c r="C849" i="12"/>
  <c r="B849" i="12"/>
  <c r="E849" i="12" s="1"/>
  <c r="A849" i="12"/>
  <c r="BF849" i="12" s="1"/>
  <c r="DU848" i="12"/>
  <c r="DV848" i="12" s="1"/>
  <c r="DW848" i="12" s="1"/>
  <c r="DX848" i="12" s="1"/>
  <c r="DY848" i="12" s="1"/>
  <c r="DZ848" i="12" s="1"/>
  <c r="EA848" i="12" s="1"/>
  <c r="P848" i="12"/>
  <c r="F848" i="12" s="1"/>
  <c r="O848" i="12"/>
  <c r="N848" i="12"/>
  <c r="E848" i="12"/>
  <c r="D848" i="12"/>
  <c r="C848" i="12"/>
  <c r="B848" i="12"/>
  <c r="A848" i="12"/>
  <c r="BC848" i="12" s="1"/>
  <c r="DQ847" i="12"/>
  <c r="BE847" i="12"/>
  <c r="BA847" i="12"/>
  <c r="AW847" i="12"/>
  <c r="AS847" i="12"/>
  <c r="AO847" i="12"/>
  <c r="AK847" i="12"/>
  <c r="AG847" i="12"/>
  <c r="AF847" i="12"/>
  <c r="AC847" i="12"/>
  <c r="Y847" i="12"/>
  <c r="X847" i="12"/>
  <c r="P847" i="12"/>
  <c r="Q847" i="12" s="1"/>
  <c r="O847" i="12"/>
  <c r="N847" i="12"/>
  <c r="J847" i="12"/>
  <c r="D847" i="12"/>
  <c r="C847" i="12"/>
  <c r="B847" i="12"/>
  <c r="E847" i="12" s="1"/>
  <c r="A847" i="12"/>
  <c r="BF847" i="12" s="1"/>
  <c r="EB846" i="12"/>
  <c r="EE846" i="12" s="1"/>
  <c r="EH846" i="12" s="1"/>
  <c r="EK846" i="12" s="1"/>
  <c r="EN846" i="12" s="1"/>
  <c r="EQ846" i="12" s="1"/>
  <c r="ET846" i="12" s="1"/>
  <c r="EW846" i="12" s="1"/>
  <c r="EZ846" i="12" s="1"/>
  <c r="FC846" i="12" s="1"/>
  <c r="EA846" i="12"/>
  <c r="ED846" i="12" s="1"/>
  <c r="EG846" i="12" s="1"/>
  <c r="EJ846" i="12" s="1"/>
  <c r="EM846" i="12" s="1"/>
  <c r="EP846" i="12" s="1"/>
  <c r="ES846" i="12" s="1"/>
  <c r="EV846" i="12" s="1"/>
  <c r="EY846" i="12" s="1"/>
  <c r="FB846" i="12" s="1"/>
  <c r="DZ846" i="12"/>
  <c r="EC846" i="12" s="1"/>
  <c r="EF846" i="12" s="1"/>
  <c r="EI846" i="12" s="1"/>
  <c r="EL846" i="12" s="1"/>
  <c r="EO846" i="12" s="1"/>
  <c r="ER846" i="12" s="1"/>
  <c r="EU846" i="12" s="1"/>
  <c r="EX846" i="12" s="1"/>
  <c r="FA846" i="12" s="1"/>
  <c r="FD846" i="12" s="1"/>
  <c r="DY846" i="12"/>
  <c r="P846" i="12"/>
  <c r="Q846" i="12" s="1"/>
  <c r="O846" i="12"/>
  <c r="N846" i="12"/>
  <c r="D846" i="12"/>
  <c r="C846" i="12"/>
  <c r="B846" i="12"/>
  <c r="A846" i="12"/>
  <c r="BF846" i="12" s="1"/>
  <c r="ED845" i="12"/>
  <c r="EG845" i="12" s="1"/>
  <c r="EJ845" i="12" s="1"/>
  <c r="EM845" i="12" s="1"/>
  <c r="EP845" i="12" s="1"/>
  <c r="ES845" i="12" s="1"/>
  <c r="EV845" i="12" s="1"/>
  <c r="EY845" i="12" s="1"/>
  <c r="FB845" i="12" s="1"/>
  <c r="EB845" i="12"/>
  <c r="EE845" i="12" s="1"/>
  <c r="EH845" i="12" s="1"/>
  <c r="EK845" i="12" s="1"/>
  <c r="EN845" i="12" s="1"/>
  <c r="EQ845" i="12" s="1"/>
  <c r="ET845" i="12" s="1"/>
  <c r="EW845" i="12" s="1"/>
  <c r="EZ845" i="12" s="1"/>
  <c r="FC845" i="12" s="1"/>
  <c r="EA845" i="12"/>
  <c r="DZ845" i="12"/>
  <c r="EC845" i="12" s="1"/>
  <c r="EF845" i="12" s="1"/>
  <c r="EI845" i="12" s="1"/>
  <c r="EL845" i="12" s="1"/>
  <c r="EO845" i="12" s="1"/>
  <c r="ER845" i="12" s="1"/>
  <c r="EU845" i="12" s="1"/>
  <c r="EX845" i="12" s="1"/>
  <c r="FA845" i="12" s="1"/>
  <c r="FD845" i="12" s="1"/>
  <c r="DY845" i="12"/>
  <c r="Q845" i="12"/>
  <c r="P845" i="12"/>
  <c r="O845" i="12"/>
  <c r="N845" i="12"/>
  <c r="K845" i="12"/>
  <c r="G845" i="12"/>
  <c r="F845" i="12"/>
  <c r="D845" i="12"/>
  <c r="C845" i="12"/>
  <c r="B845" i="12"/>
  <c r="E845" i="12" s="1"/>
  <c r="A845" i="12"/>
  <c r="BC845" i="12" s="1"/>
  <c r="EC844" i="12"/>
  <c r="EF844" i="12" s="1"/>
  <c r="EI844" i="12" s="1"/>
  <c r="EL844" i="12" s="1"/>
  <c r="EO844" i="12" s="1"/>
  <c r="ER844" i="12" s="1"/>
  <c r="EU844" i="12" s="1"/>
  <c r="EX844" i="12" s="1"/>
  <c r="FA844" i="12" s="1"/>
  <c r="FD844" i="12" s="1"/>
  <c r="EA844" i="12"/>
  <c r="ED844" i="12" s="1"/>
  <c r="EG844" i="12" s="1"/>
  <c r="EJ844" i="12" s="1"/>
  <c r="EM844" i="12" s="1"/>
  <c r="EP844" i="12" s="1"/>
  <c r="ES844" i="12" s="1"/>
  <c r="EV844" i="12" s="1"/>
  <c r="EY844" i="12" s="1"/>
  <c r="FB844" i="12" s="1"/>
  <c r="DZ844" i="12"/>
  <c r="DY844" i="12"/>
  <c r="EB844" i="12" s="1"/>
  <c r="EE844" i="12" s="1"/>
  <c r="EH844" i="12" s="1"/>
  <c r="EK844" i="12" s="1"/>
  <c r="EN844" i="12" s="1"/>
  <c r="EQ844" i="12" s="1"/>
  <c r="ET844" i="12" s="1"/>
  <c r="EW844" i="12" s="1"/>
  <c r="EZ844" i="12" s="1"/>
  <c r="FC844" i="12" s="1"/>
  <c r="P844" i="12"/>
  <c r="Q844" i="12" s="1"/>
  <c r="O844" i="12"/>
  <c r="N844" i="12"/>
  <c r="G844" i="12"/>
  <c r="F844" i="12"/>
  <c r="D844" i="12"/>
  <c r="C844" i="12"/>
  <c r="B844" i="12"/>
  <c r="E844" i="12" s="1"/>
  <c r="A844" i="12"/>
  <c r="BF844" i="12" s="1"/>
  <c r="EB843" i="12"/>
  <c r="EE843" i="12" s="1"/>
  <c r="EH843" i="12" s="1"/>
  <c r="EK843" i="12" s="1"/>
  <c r="EN843" i="12" s="1"/>
  <c r="EQ843" i="12" s="1"/>
  <c r="ET843" i="12" s="1"/>
  <c r="EW843" i="12" s="1"/>
  <c r="EZ843" i="12" s="1"/>
  <c r="FC843" i="12" s="1"/>
  <c r="EA843" i="12"/>
  <c r="ED843" i="12" s="1"/>
  <c r="EG843" i="12" s="1"/>
  <c r="EJ843" i="12" s="1"/>
  <c r="EM843" i="12" s="1"/>
  <c r="EP843" i="12" s="1"/>
  <c r="ES843" i="12" s="1"/>
  <c r="EV843" i="12" s="1"/>
  <c r="EY843" i="12" s="1"/>
  <c r="FB843" i="12" s="1"/>
  <c r="DZ843" i="12"/>
  <c r="EC843" i="12" s="1"/>
  <c r="EF843" i="12" s="1"/>
  <c r="EI843" i="12" s="1"/>
  <c r="EL843" i="12" s="1"/>
  <c r="EO843" i="12" s="1"/>
  <c r="ER843" i="12" s="1"/>
  <c r="EU843" i="12" s="1"/>
  <c r="EX843" i="12" s="1"/>
  <c r="FA843" i="12" s="1"/>
  <c r="FD843" i="12" s="1"/>
  <c r="DY843" i="12"/>
  <c r="BE843" i="12"/>
  <c r="BA843" i="12"/>
  <c r="AW843" i="12"/>
  <c r="AS843" i="12"/>
  <c r="AO843" i="12"/>
  <c r="AK843" i="12"/>
  <c r="AG843" i="12"/>
  <c r="AC843" i="12"/>
  <c r="Y843" i="12"/>
  <c r="P843" i="12"/>
  <c r="Q843" i="12" s="1"/>
  <c r="O843" i="12"/>
  <c r="N843" i="12"/>
  <c r="G843" i="12"/>
  <c r="D843" i="12"/>
  <c r="C843" i="12"/>
  <c r="B843" i="12"/>
  <c r="E843" i="12" s="1"/>
  <c r="A843" i="12"/>
  <c r="BF843" i="12" s="1"/>
  <c r="EB842" i="12"/>
  <c r="EE842" i="12" s="1"/>
  <c r="EH842" i="12" s="1"/>
  <c r="EK842" i="12" s="1"/>
  <c r="EN842" i="12" s="1"/>
  <c r="EQ842" i="12" s="1"/>
  <c r="ET842" i="12" s="1"/>
  <c r="EW842" i="12" s="1"/>
  <c r="EZ842" i="12" s="1"/>
  <c r="FC842" i="12" s="1"/>
  <c r="EA842" i="12"/>
  <c r="ED842" i="12" s="1"/>
  <c r="EG842" i="12" s="1"/>
  <c r="EJ842" i="12" s="1"/>
  <c r="EM842" i="12" s="1"/>
  <c r="EP842" i="12" s="1"/>
  <c r="ES842" i="12" s="1"/>
  <c r="EV842" i="12" s="1"/>
  <c r="EY842" i="12" s="1"/>
  <c r="FB842" i="12" s="1"/>
  <c r="DZ842" i="12"/>
  <c r="EC842" i="12" s="1"/>
  <c r="EF842" i="12" s="1"/>
  <c r="EI842" i="12" s="1"/>
  <c r="EL842" i="12" s="1"/>
  <c r="EO842" i="12" s="1"/>
  <c r="ER842" i="12" s="1"/>
  <c r="EU842" i="12" s="1"/>
  <c r="EX842" i="12" s="1"/>
  <c r="FA842" i="12" s="1"/>
  <c r="FD842" i="12" s="1"/>
  <c r="DY842" i="12"/>
  <c r="BE842" i="12"/>
  <c r="AW842" i="12"/>
  <c r="AO842" i="12"/>
  <c r="AG842" i="12"/>
  <c r="Y842" i="12"/>
  <c r="P842" i="12"/>
  <c r="Q842" i="12" s="1"/>
  <c r="O842" i="12"/>
  <c r="N842" i="12"/>
  <c r="J842" i="12"/>
  <c r="D842" i="12"/>
  <c r="C842" i="12"/>
  <c r="B842" i="12"/>
  <c r="E842" i="12" s="1"/>
  <c r="A842" i="12"/>
  <c r="BF842" i="12" s="1"/>
  <c r="EF841" i="12"/>
  <c r="EI841" i="12" s="1"/>
  <c r="EL841" i="12" s="1"/>
  <c r="EO841" i="12" s="1"/>
  <c r="ER841" i="12" s="1"/>
  <c r="EU841" i="12" s="1"/>
  <c r="EX841" i="12" s="1"/>
  <c r="FA841" i="12" s="1"/>
  <c r="FD841" i="12" s="1"/>
  <c r="EC841" i="12"/>
  <c r="EA841" i="12"/>
  <c r="ED841" i="12" s="1"/>
  <c r="EG841" i="12" s="1"/>
  <c r="EJ841" i="12" s="1"/>
  <c r="EM841" i="12" s="1"/>
  <c r="EP841" i="12" s="1"/>
  <c r="ES841" i="12" s="1"/>
  <c r="EV841" i="12" s="1"/>
  <c r="EY841" i="12" s="1"/>
  <c r="FB841" i="12" s="1"/>
  <c r="DZ841" i="12"/>
  <c r="DY841" i="12"/>
  <c r="EB841" i="12" s="1"/>
  <c r="EE841" i="12" s="1"/>
  <c r="EH841" i="12" s="1"/>
  <c r="EK841" i="12" s="1"/>
  <c r="EN841" i="12" s="1"/>
  <c r="EQ841" i="12" s="1"/>
  <c r="ET841" i="12" s="1"/>
  <c r="EW841" i="12" s="1"/>
  <c r="EZ841" i="12" s="1"/>
  <c r="FC841" i="12" s="1"/>
  <c r="P841" i="12"/>
  <c r="F841" i="12" s="1"/>
  <c r="O841" i="12"/>
  <c r="N841" i="12"/>
  <c r="G841" i="12"/>
  <c r="E841" i="12"/>
  <c r="D841" i="12"/>
  <c r="C841" i="12"/>
  <c r="B841" i="12"/>
  <c r="A841" i="12"/>
  <c r="BC841" i="12" s="1"/>
  <c r="ED840" i="12"/>
  <c r="EG840" i="12" s="1"/>
  <c r="EJ840" i="12" s="1"/>
  <c r="EM840" i="12" s="1"/>
  <c r="EP840" i="12" s="1"/>
  <c r="ES840" i="12" s="1"/>
  <c r="EV840" i="12" s="1"/>
  <c r="EY840" i="12" s="1"/>
  <c r="FB840" i="12" s="1"/>
  <c r="EC840" i="12"/>
  <c r="EF840" i="12" s="1"/>
  <c r="EI840" i="12" s="1"/>
  <c r="EL840" i="12" s="1"/>
  <c r="EO840" i="12" s="1"/>
  <c r="ER840" i="12" s="1"/>
  <c r="EU840" i="12" s="1"/>
  <c r="EX840" i="12" s="1"/>
  <c r="FA840" i="12" s="1"/>
  <c r="FD840" i="12" s="1"/>
  <c r="EA840" i="12"/>
  <c r="DZ840" i="12"/>
  <c r="DY840" i="12"/>
  <c r="EB840" i="12" s="1"/>
  <c r="EE840" i="12" s="1"/>
  <c r="EH840" i="12" s="1"/>
  <c r="EK840" i="12" s="1"/>
  <c r="EN840" i="12" s="1"/>
  <c r="EQ840" i="12" s="1"/>
  <c r="ET840" i="12" s="1"/>
  <c r="EW840" i="12" s="1"/>
  <c r="EZ840" i="12" s="1"/>
  <c r="FC840" i="12" s="1"/>
  <c r="BD840" i="12"/>
  <c r="BA840" i="12"/>
  <c r="AY840" i="12"/>
  <c r="AV840" i="12"/>
  <c r="AS840" i="12"/>
  <c r="AQ840" i="12"/>
  <c r="AN840" i="12"/>
  <c r="AK840" i="12"/>
  <c r="AI840" i="12"/>
  <c r="AF840" i="12"/>
  <c r="AC840" i="12"/>
  <c r="AA840" i="12"/>
  <c r="X840" i="12"/>
  <c r="P840" i="12"/>
  <c r="Q840" i="12" s="1"/>
  <c r="O840" i="12"/>
  <c r="N840" i="12"/>
  <c r="G840" i="12"/>
  <c r="D840" i="12"/>
  <c r="C840" i="12"/>
  <c r="B840" i="12"/>
  <c r="E840" i="12" s="1"/>
  <c r="A840" i="12"/>
  <c r="BF840" i="12" s="1"/>
  <c r="ED839" i="12"/>
  <c r="EG839" i="12" s="1"/>
  <c r="EJ839" i="12" s="1"/>
  <c r="EM839" i="12" s="1"/>
  <c r="EP839" i="12" s="1"/>
  <c r="ES839" i="12" s="1"/>
  <c r="EV839" i="12" s="1"/>
  <c r="EY839" i="12" s="1"/>
  <c r="FB839" i="12" s="1"/>
  <c r="EA839" i="12"/>
  <c r="DZ839" i="12"/>
  <c r="EC839" i="12" s="1"/>
  <c r="EF839" i="12" s="1"/>
  <c r="EI839" i="12" s="1"/>
  <c r="EL839" i="12" s="1"/>
  <c r="EO839" i="12" s="1"/>
  <c r="ER839" i="12" s="1"/>
  <c r="EU839" i="12" s="1"/>
  <c r="EX839" i="12" s="1"/>
  <c r="FA839" i="12" s="1"/>
  <c r="FD839" i="12" s="1"/>
  <c r="DY839" i="12"/>
  <c r="EB839" i="12" s="1"/>
  <c r="EE839" i="12" s="1"/>
  <c r="EH839" i="12" s="1"/>
  <c r="EK839" i="12" s="1"/>
  <c r="EN839" i="12" s="1"/>
  <c r="EQ839" i="12" s="1"/>
  <c r="ET839" i="12" s="1"/>
  <c r="EW839" i="12" s="1"/>
  <c r="EZ839" i="12" s="1"/>
  <c r="FC839" i="12" s="1"/>
  <c r="P839" i="12"/>
  <c r="Q839" i="12" s="1"/>
  <c r="O839" i="12"/>
  <c r="N839" i="12"/>
  <c r="G839" i="12"/>
  <c r="E839" i="12"/>
  <c r="D839" i="12"/>
  <c r="C839" i="12"/>
  <c r="B839" i="12"/>
  <c r="A839" i="12"/>
  <c r="BF839" i="12" s="1"/>
  <c r="EC838" i="12"/>
  <c r="EF838" i="12" s="1"/>
  <c r="EI838" i="12" s="1"/>
  <c r="EL838" i="12" s="1"/>
  <c r="EO838" i="12" s="1"/>
  <c r="ER838" i="12" s="1"/>
  <c r="EU838" i="12" s="1"/>
  <c r="EX838" i="12" s="1"/>
  <c r="FA838" i="12" s="1"/>
  <c r="FD838" i="12" s="1"/>
  <c r="EA838" i="12"/>
  <c r="ED838" i="12" s="1"/>
  <c r="EG838" i="12" s="1"/>
  <c r="EJ838" i="12" s="1"/>
  <c r="EM838" i="12" s="1"/>
  <c r="EP838" i="12" s="1"/>
  <c r="ES838" i="12" s="1"/>
  <c r="EV838" i="12" s="1"/>
  <c r="EY838" i="12" s="1"/>
  <c r="FB838" i="12" s="1"/>
  <c r="DZ838" i="12"/>
  <c r="DY838" i="12"/>
  <c r="EB838" i="12" s="1"/>
  <c r="EE838" i="12" s="1"/>
  <c r="EH838" i="12" s="1"/>
  <c r="EK838" i="12" s="1"/>
  <c r="EN838" i="12" s="1"/>
  <c r="EQ838" i="12" s="1"/>
  <c r="ET838" i="12" s="1"/>
  <c r="EW838" i="12" s="1"/>
  <c r="EZ838" i="12" s="1"/>
  <c r="FC838" i="12" s="1"/>
  <c r="AS838" i="12"/>
  <c r="AC838" i="12"/>
  <c r="P838" i="12"/>
  <c r="Q838" i="12" s="1"/>
  <c r="O838" i="12"/>
  <c r="N838" i="12"/>
  <c r="E838" i="12"/>
  <c r="D838" i="12"/>
  <c r="C838" i="12"/>
  <c r="B838" i="12"/>
  <c r="A838" i="12"/>
  <c r="BF838" i="12" s="1"/>
  <c r="EG837" i="12"/>
  <c r="EJ837" i="12" s="1"/>
  <c r="EM837" i="12" s="1"/>
  <c r="EP837" i="12" s="1"/>
  <c r="ES837" i="12" s="1"/>
  <c r="EV837" i="12" s="1"/>
  <c r="EY837" i="12" s="1"/>
  <c r="FB837" i="12" s="1"/>
  <c r="ED837" i="12"/>
  <c r="EB837" i="12"/>
  <c r="EE837" i="12" s="1"/>
  <c r="EH837" i="12" s="1"/>
  <c r="EK837" i="12" s="1"/>
  <c r="EN837" i="12" s="1"/>
  <c r="EQ837" i="12" s="1"/>
  <c r="ET837" i="12" s="1"/>
  <c r="EW837" i="12" s="1"/>
  <c r="EZ837" i="12" s="1"/>
  <c r="FC837" i="12" s="1"/>
  <c r="EA837" i="12"/>
  <c r="DZ837" i="12"/>
  <c r="EC837" i="12" s="1"/>
  <c r="EF837" i="12" s="1"/>
  <c r="EI837" i="12" s="1"/>
  <c r="EL837" i="12" s="1"/>
  <c r="EO837" i="12" s="1"/>
  <c r="ER837" i="12" s="1"/>
  <c r="EU837" i="12" s="1"/>
  <c r="EX837" i="12" s="1"/>
  <c r="FA837" i="12" s="1"/>
  <c r="FD837" i="12" s="1"/>
  <c r="DY837" i="12"/>
  <c r="Q837" i="12"/>
  <c r="P837" i="12"/>
  <c r="O837" i="12"/>
  <c r="N837" i="12"/>
  <c r="K837" i="12"/>
  <c r="G837" i="12"/>
  <c r="F837" i="12"/>
  <c r="D837" i="12"/>
  <c r="C837" i="12"/>
  <c r="B837" i="12"/>
  <c r="E837" i="12" s="1"/>
  <c r="A837" i="12"/>
  <c r="BC837" i="12" s="1"/>
  <c r="EA836" i="12"/>
  <c r="ED836" i="12" s="1"/>
  <c r="EG836" i="12" s="1"/>
  <c r="EJ836" i="12" s="1"/>
  <c r="EM836" i="12" s="1"/>
  <c r="EP836" i="12" s="1"/>
  <c r="ES836" i="12" s="1"/>
  <c r="EV836" i="12" s="1"/>
  <c r="EY836" i="12" s="1"/>
  <c r="FB836" i="12" s="1"/>
  <c r="DZ836" i="12"/>
  <c r="EC836" i="12" s="1"/>
  <c r="EF836" i="12" s="1"/>
  <c r="EI836" i="12" s="1"/>
  <c r="EL836" i="12" s="1"/>
  <c r="EO836" i="12" s="1"/>
  <c r="ER836" i="12" s="1"/>
  <c r="EU836" i="12" s="1"/>
  <c r="EX836" i="12" s="1"/>
  <c r="FA836" i="12" s="1"/>
  <c r="FD836" i="12" s="1"/>
  <c r="DY836" i="12"/>
  <c r="EB836" i="12" s="1"/>
  <c r="EE836" i="12" s="1"/>
  <c r="EH836" i="12" s="1"/>
  <c r="EK836" i="12" s="1"/>
  <c r="EN836" i="12" s="1"/>
  <c r="EQ836" i="12" s="1"/>
  <c r="ET836" i="12" s="1"/>
  <c r="EW836" i="12" s="1"/>
  <c r="EZ836" i="12" s="1"/>
  <c r="FC836" i="12" s="1"/>
  <c r="BC836" i="12"/>
  <c r="AW836" i="12"/>
  <c r="AR836" i="12"/>
  <c r="AM836" i="12"/>
  <c r="AG836" i="12"/>
  <c r="AB836" i="12"/>
  <c r="W836" i="12"/>
  <c r="P836" i="12"/>
  <c r="Q836" i="12" s="1"/>
  <c r="O836" i="12"/>
  <c r="N836" i="12"/>
  <c r="J836" i="12"/>
  <c r="G836" i="12"/>
  <c r="F836" i="12"/>
  <c r="D836" i="12"/>
  <c r="C836" i="12"/>
  <c r="B836" i="12"/>
  <c r="E836" i="12" s="1"/>
  <c r="A836" i="12"/>
  <c r="BF836" i="12" s="1"/>
  <c r="EE835" i="12"/>
  <c r="EH835" i="12" s="1"/>
  <c r="EK835" i="12" s="1"/>
  <c r="EN835" i="12" s="1"/>
  <c r="EQ835" i="12" s="1"/>
  <c r="ET835" i="12" s="1"/>
  <c r="EW835" i="12" s="1"/>
  <c r="EZ835" i="12" s="1"/>
  <c r="FC835" i="12" s="1"/>
  <c r="ED835" i="12"/>
  <c r="EG835" i="12" s="1"/>
  <c r="EJ835" i="12" s="1"/>
  <c r="EM835" i="12" s="1"/>
  <c r="EP835" i="12" s="1"/>
  <c r="ES835" i="12" s="1"/>
  <c r="EV835" i="12" s="1"/>
  <c r="EY835" i="12" s="1"/>
  <c r="FB835" i="12" s="1"/>
  <c r="EB835" i="12"/>
  <c r="EA835" i="12"/>
  <c r="DZ835" i="12"/>
  <c r="EC835" i="12" s="1"/>
  <c r="EF835" i="12" s="1"/>
  <c r="EI835" i="12" s="1"/>
  <c r="EL835" i="12" s="1"/>
  <c r="EO835" i="12" s="1"/>
  <c r="ER835" i="12" s="1"/>
  <c r="EU835" i="12" s="1"/>
  <c r="EX835" i="12" s="1"/>
  <c r="FA835" i="12" s="1"/>
  <c r="FD835" i="12" s="1"/>
  <c r="DY835" i="12"/>
  <c r="BE835" i="12"/>
  <c r="BA835" i="12"/>
  <c r="AW835" i="12"/>
  <c r="AS835" i="12"/>
  <c r="AO835" i="12"/>
  <c r="AK835" i="12"/>
  <c r="AG835" i="12"/>
  <c r="AC835" i="12"/>
  <c r="Y835" i="12"/>
  <c r="P835" i="12"/>
  <c r="Q835" i="12" s="1"/>
  <c r="O835" i="12"/>
  <c r="N835" i="12"/>
  <c r="G835" i="12"/>
  <c r="D835" i="12"/>
  <c r="C835" i="12"/>
  <c r="B835" i="12"/>
  <c r="E835" i="12" s="1"/>
  <c r="A835" i="12"/>
  <c r="BF835" i="12" s="1"/>
  <c r="EE834" i="12"/>
  <c r="EH834" i="12" s="1"/>
  <c r="EK834" i="12" s="1"/>
  <c r="EN834" i="12" s="1"/>
  <c r="EQ834" i="12" s="1"/>
  <c r="ET834" i="12" s="1"/>
  <c r="EW834" i="12" s="1"/>
  <c r="EZ834" i="12" s="1"/>
  <c r="FC834" i="12" s="1"/>
  <c r="EB834" i="12"/>
  <c r="EA834" i="12"/>
  <c r="ED834" i="12" s="1"/>
  <c r="EG834" i="12" s="1"/>
  <c r="EJ834" i="12" s="1"/>
  <c r="EM834" i="12" s="1"/>
  <c r="EP834" i="12" s="1"/>
  <c r="ES834" i="12" s="1"/>
  <c r="EV834" i="12" s="1"/>
  <c r="EY834" i="12" s="1"/>
  <c r="FB834" i="12" s="1"/>
  <c r="DZ834" i="12"/>
  <c r="EC834" i="12" s="1"/>
  <c r="EF834" i="12" s="1"/>
  <c r="EI834" i="12" s="1"/>
  <c r="EL834" i="12" s="1"/>
  <c r="EO834" i="12" s="1"/>
  <c r="ER834" i="12" s="1"/>
  <c r="EU834" i="12" s="1"/>
  <c r="EX834" i="12" s="1"/>
  <c r="FA834" i="12" s="1"/>
  <c r="FD834" i="12" s="1"/>
  <c r="DY834" i="12"/>
  <c r="AW834" i="12"/>
  <c r="AG834" i="12"/>
  <c r="P834" i="12"/>
  <c r="Q834" i="12" s="1"/>
  <c r="O834" i="12"/>
  <c r="N834" i="12"/>
  <c r="D834" i="12"/>
  <c r="C834" i="12"/>
  <c r="B834" i="12"/>
  <c r="A834" i="12"/>
  <c r="BF834" i="12" s="1"/>
  <c r="EG833" i="12"/>
  <c r="EJ833" i="12" s="1"/>
  <c r="EM833" i="12" s="1"/>
  <c r="EP833" i="12" s="1"/>
  <c r="ES833" i="12" s="1"/>
  <c r="EV833" i="12" s="1"/>
  <c r="EY833" i="12" s="1"/>
  <c r="FB833" i="12" s="1"/>
  <c r="ED833" i="12"/>
  <c r="EB833" i="12"/>
  <c r="EE833" i="12" s="1"/>
  <c r="EH833" i="12" s="1"/>
  <c r="EK833" i="12" s="1"/>
  <c r="EN833" i="12" s="1"/>
  <c r="EQ833" i="12" s="1"/>
  <c r="ET833" i="12" s="1"/>
  <c r="EW833" i="12" s="1"/>
  <c r="EZ833" i="12" s="1"/>
  <c r="FC833" i="12" s="1"/>
  <c r="EA833" i="12"/>
  <c r="DZ833" i="12"/>
  <c r="EC833" i="12" s="1"/>
  <c r="EF833" i="12" s="1"/>
  <c r="EI833" i="12" s="1"/>
  <c r="EL833" i="12" s="1"/>
  <c r="EO833" i="12" s="1"/>
  <c r="ER833" i="12" s="1"/>
  <c r="EU833" i="12" s="1"/>
  <c r="EX833" i="12" s="1"/>
  <c r="FA833" i="12" s="1"/>
  <c r="FD833" i="12" s="1"/>
  <c r="DY833" i="12"/>
  <c r="Q833" i="12"/>
  <c r="P833" i="12"/>
  <c r="O833" i="12"/>
  <c r="N833" i="12"/>
  <c r="K833" i="12"/>
  <c r="G833" i="12"/>
  <c r="F833" i="12"/>
  <c r="D833" i="12"/>
  <c r="C833" i="12"/>
  <c r="B833" i="12"/>
  <c r="E833" i="12" s="1"/>
  <c r="A833" i="12"/>
  <c r="BC833" i="12" s="1"/>
  <c r="EG832" i="12"/>
  <c r="EJ832" i="12" s="1"/>
  <c r="EM832" i="12" s="1"/>
  <c r="EP832" i="12" s="1"/>
  <c r="ES832" i="12" s="1"/>
  <c r="EV832" i="12" s="1"/>
  <c r="EY832" i="12" s="1"/>
  <c r="FB832" i="12" s="1"/>
  <c r="ED832" i="12"/>
  <c r="EA832" i="12"/>
  <c r="DZ832" i="12"/>
  <c r="EC832" i="12" s="1"/>
  <c r="EF832" i="12" s="1"/>
  <c r="EI832" i="12" s="1"/>
  <c r="EL832" i="12" s="1"/>
  <c r="EO832" i="12" s="1"/>
  <c r="ER832" i="12" s="1"/>
  <c r="EU832" i="12" s="1"/>
  <c r="EX832" i="12" s="1"/>
  <c r="FA832" i="12" s="1"/>
  <c r="FD832" i="12" s="1"/>
  <c r="DY832" i="12"/>
  <c r="EB832" i="12" s="1"/>
  <c r="EE832" i="12" s="1"/>
  <c r="EH832" i="12" s="1"/>
  <c r="EK832" i="12" s="1"/>
  <c r="EN832" i="12" s="1"/>
  <c r="EQ832" i="12" s="1"/>
  <c r="ET832" i="12" s="1"/>
  <c r="EW832" i="12" s="1"/>
  <c r="EZ832" i="12" s="1"/>
  <c r="FC832" i="12" s="1"/>
  <c r="BC832" i="12"/>
  <c r="AW832" i="12"/>
  <c r="AR832" i="12"/>
  <c r="AM832" i="12"/>
  <c r="AG832" i="12"/>
  <c r="AB832" i="12"/>
  <c r="W832" i="12"/>
  <c r="P832" i="12"/>
  <c r="Q832" i="12" s="1"/>
  <c r="O832" i="12"/>
  <c r="N832" i="12"/>
  <c r="J832" i="12"/>
  <c r="G832" i="12"/>
  <c r="F832" i="12"/>
  <c r="D832" i="12"/>
  <c r="C832" i="12"/>
  <c r="B832" i="12"/>
  <c r="A832" i="12"/>
  <c r="BF832" i="12" s="1"/>
  <c r="EE831" i="12"/>
  <c r="EH831" i="12" s="1"/>
  <c r="EK831" i="12" s="1"/>
  <c r="EN831" i="12" s="1"/>
  <c r="EQ831" i="12" s="1"/>
  <c r="ET831" i="12" s="1"/>
  <c r="EW831" i="12" s="1"/>
  <c r="EZ831" i="12" s="1"/>
  <c r="FC831" i="12" s="1"/>
  <c r="ED831" i="12"/>
  <c r="EG831" i="12" s="1"/>
  <c r="EJ831" i="12" s="1"/>
  <c r="EM831" i="12" s="1"/>
  <c r="EP831" i="12" s="1"/>
  <c r="ES831" i="12" s="1"/>
  <c r="EV831" i="12" s="1"/>
  <c r="EY831" i="12" s="1"/>
  <c r="FB831" i="12" s="1"/>
  <c r="EB831" i="12"/>
  <c r="EA831" i="12"/>
  <c r="DZ831" i="12"/>
  <c r="EC831" i="12" s="1"/>
  <c r="EF831" i="12" s="1"/>
  <c r="EI831" i="12" s="1"/>
  <c r="EL831" i="12" s="1"/>
  <c r="EO831" i="12" s="1"/>
  <c r="ER831" i="12" s="1"/>
  <c r="EU831" i="12" s="1"/>
  <c r="EX831" i="12" s="1"/>
  <c r="FA831" i="12" s="1"/>
  <c r="FD831" i="12" s="1"/>
  <c r="DY831" i="12"/>
  <c r="BE831" i="12"/>
  <c r="BA831" i="12"/>
  <c r="AW831" i="12"/>
  <c r="AS831" i="12"/>
  <c r="AO831" i="12"/>
  <c r="AK831" i="12"/>
  <c r="AG831" i="12"/>
  <c r="AC831" i="12"/>
  <c r="Y831" i="12"/>
  <c r="P831" i="12"/>
  <c r="Q831" i="12" s="1"/>
  <c r="O831" i="12"/>
  <c r="N831" i="12"/>
  <c r="G831" i="12"/>
  <c r="D831" i="12"/>
  <c r="C831" i="12"/>
  <c r="B831" i="12"/>
  <c r="E831" i="12" s="1"/>
  <c r="A831" i="12"/>
  <c r="BF831" i="12" s="1"/>
  <c r="EE830" i="12"/>
  <c r="EH830" i="12" s="1"/>
  <c r="EK830" i="12" s="1"/>
  <c r="EN830" i="12" s="1"/>
  <c r="EQ830" i="12" s="1"/>
  <c r="ET830" i="12" s="1"/>
  <c r="EW830" i="12" s="1"/>
  <c r="EZ830" i="12" s="1"/>
  <c r="FC830" i="12" s="1"/>
  <c r="EB830" i="12"/>
  <c r="EA830" i="12"/>
  <c r="ED830" i="12" s="1"/>
  <c r="EG830" i="12" s="1"/>
  <c r="EJ830" i="12" s="1"/>
  <c r="EM830" i="12" s="1"/>
  <c r="EP830" i="12" s="1"/>
  <c r="ES830" i="12" s="1"/>
  <c r="EV830" i="12" s="1"/>
  <c r="EY830" i="12" s="1"/>
  <c r="FB830" i="12" s="1"/>
  <c r="DZ830" i="12"/>
  <c r="EC830" i="12" s="1"/>
  <c r="EF830" i="12" s="1"/>
  <c r="EI830" i="12" s="1"/>
  <c r="EL830" i="12" s="1"/>
  <c r="EO830" i="12" s="1"/>
  <c r="ER830" i="12" s="1"/>
  <c r="EU830" i="12" s="1"/>
  <c r="EX830" i="12" s="1"/>
  <c r="FA830" i="12" s="1"/>
  <c r="FD830" i="12" s="1"/>
  <c r="DY830" i="12"/>
  <c r="BE830" i="12"/>
  <c r="AW830" i="12"/>
  <c r="AS830" i="12"/>
  <c r="AO830" i="12"/>
  <c r="AG830" i="12"/>
  <c r="AC830" i="12"/>
  <c r="Y830" i="12"/>
  <c r="P830" i="12"/>
  <c r="Q830" i="12" s="1"/>
  <c r="O830" i="12"/>
  <c r="N830" i="12"/>
  <c r="J830" i="12"/>
  <c r="D830" i="12"/>
  <c r="C830" i="12"/>
  <c r="B830" i="12"/>
  <c r="E830" i="12" s="1"/>
  <c r="A830" i="12"/>
  <c r="BF830" i="12" s="1"/>
  <c r="EC829" i="12"/>
  <c r="EF829" i="12" s="1"/>
  <c r="EI829" i="12" s="1"/>
  <c r="EL829" i="12" s="1"/>
  <c r="EO829" i="12" s="1"/>
  <c r="ER829" i="12" s="1"/>
  <c r="EU829" i="12" s="1"/>
  <c r="EX829" i="12" s="1"/>
  <c r="FA829" i="12" s="1"/>
  <c r="FD829" i="12" s="1"/>
  <c r="EA829" i="12"/>
  <c r="ED829" i="12" s="1"/>
  <c r="EG829" i="12" s="1"/>
  <c r="EJ829" i="12" s="1"/>
  <c r="EM829" i="12" s="1"/>
  <c r="EP829" i="12" s="1"/>
  <c r="ES829" i="12" s="1"/>
  <c r="EV829" i="12" s="1"/>
  <c r="EY829" i="12" s="1"/>
  <c r="FB829" i="12" s="1"/>
  <c r="DZ829" i="12"/>
  <c r="DY829" i="12"/>
  <c r="EB829" i="12" s="1"/>
  <c r="EE829" i="12" s="1"/>
  <c r="EH829" i="12" s="1"/>
  <c r="EK829" i="12" s="1"/>
  <c r="EN829" i="12" s="1"/>
  <c r="EQ829" i="12" s="1"/>
  <c r="ET829" i="12" s="1"/>
  <c r="EW829" i="12" s="1"/>
  <c r="EZ829" i="12" s="1"/>
  <c r="FC829" i="12" s="1"/>
  <c r="P829" i="12"/>
  <c r="Q829" i="12" s="1"/>
  <c r="O829" i="12"/>
  <c r="N829" i="12"/>
  <c r="E829" i="12"/>
  <c r="D829" i="12"/>
  <c r="C829" i="12"/>
  <c r="B829" i="12"/>
  <c r="A829" i="12"/>
  <c r="BC829" i="12" s="1"/>
  <c r="EA828" i="12"/>
  <c r="ED828" i="12" s="1"/>
  <c r="EG828" i="12" s="1"/>
  <c r="EJ828" i="12" s="1"/>
  <c r="EM828" i="12" s="1"/>
  <c r="EP828" i="12" s="1"/>
  <c r="ES828" i="12" s="1"/>
  <c r="EV828" i="12" s="1"/>
  <c r="EY828" i="12" s="1"/>
  <c r="FB828" i="12" s="1"/>
  <c r="DZ828" i="12"/>
  <c r="EC828" i="12" s="1"/>
  <c r="EF828" i="12" s="1"/>
  <c r="EI828" i="12" s="1"/>
  <c r="EL828" i="12" s="1"/>
  <c r="EO828" i="12" s="1"/>
  <c r="ER828" i="12" s="1"/>
  <c r="EU828" i="12" s="1"/>
  <c r="EX828" i="12" s="1"/>
  <c r="FA828" i="12" s="1"/>
  <c r="FD828" i="12" s="1"/>
  <c r="DY828" i="12"/>
  <c r="EB828" i="12" s="1"/>
  <c r="EE828" i="12" s="1"/>
  <c r="EH828" i="12" s="1"/>
  <c r="EK828" i="12" s="1"/>
  <c r="EN828" i="12" s="1"/>
  <c r="EQ828" i="12" s="1"/>
  <c r="ET828" i="12" s="1"/>
  <c r="EW828" i="12" s="1"/>
  <c r="EZ828" i="12" s="1"/>
  <c r="FC828" i="12" s="1"/>
  <c r="DQ828" i="12"/>
  <c r="F829" i="12" l="1"/>
  <c r="AK830" i="12"/>
  <c r="BA830" i="12"/>
  <c r="J831" i="12"/>
  <c r="X831" i="12"/>
  <c r="AF831" i="12"/>
  <c r="AN831" i="12"/>
  <c r="AV831" i="12"/>
  <c r="BD831" i="12"/>
  <c r="X832" i="12"/>
  <c r="AC832" i="12"/>
  <c r="AI832" i="12"/>
  <c r="AN832" i="12"/>
  <c r="AS832" i="12"/>
  <c r="AY832" i="12"/>
  <c r="BD832" i="12"/>
  <c r="AK834" i="12"/>
  <c r="BA834" i="12"/>
  <c r="J835" i="12"/>
  <c r="X835" i="12"/>
  <c r="AF835" i="12"/>
  <c r="AN835" i="12"/>
  <c r="AV835" i="12"/>
  <c r="BD835" i="12"/>
  <c r="X836" i="12"/>
  <c r="AC836" i="12"/>
  <c r="AI836" i="12"/>
  <c r="AN836" i="12"/>
  <c r="AS836" i="12"/>
  <c r="AY836" i="12"/>
  <c r="BD836" i="12"/>
  <c r="AG838" i="12"/>
  <c r="AW838" i="12"/>
  <c r="AC839" i="12"/>
  <c r="AK839" i="12"/>
  <c r="AS839" i="12"/>
  <c r="BA839" i="12"/>
  <c r="J840" i="12"/>
  <c r="W840" i="12"/>
  <c r="AB840" i="12"/>
  <c r="AG840" i="12"/>
  <c r="AM840" i="12"/>
  <c r="AR840" i="12"/>
  <c r="AW840" i="12"/>
  <c r="BC840" i="12"/>
  <c r="K841" i="12"/>
  <c r="Q841" i="12"/>
  <c r="AC842" i="12"/>
  <c r="AS842" i="12"/>
  <c r="AB843" i="12"/>
  <c r="AJ843" i="12"/>
  <c r="AR843" i="12"/>
  <c r="AZ843" i="12"/>
  <c r="AA844" i="12"/>
  <c r="AF844" i="12"/>
  <c r="AK844" i="12"/>
  <c r="AQ844" i="12"/>
  <c r="AV844" i="12"/>
  <c r="BA844" i="12"/>
  <c r="AC846" i="12"/>
  <c r="AS846" i="12"/>
  <c r="AB847" i="12"/>
  <c r="AJ847" i="12"/>
  <c r="AR847" i="12"/>
  <c r="AZ847" i="12"/>
  <c r="K848" i="12"/>
  <c r="Q848" i="12"/>
  <c r="AC849" i="12"/>
  <c r="AS849" i="12"/>
  <c r="AB850" i="12"/>
  <c r="AJ850" i="12"/>
  <c r="AR850" i="12"/>
  <c r="AZ850" i="12"/>
  <c r="AA851" i="12"/>
  <c r="AF851" i="12"/>
  <c r="AK851" i="12"/>
  <c r="AQ851" i="12"/>
  <c r="AV851" i="12"/>
  <c r="BA851" i="12"/>
  <c r="AE844" i="12"/>
  <c r="J846" i="12"/>
  <c r="AO846" i="12"/>
  <c r="G848" i="12"/>
  <c r="Y851" i="12"/>
  <c r="AJ851" i="12"/>
  <c r="AU851" i="12"/>
  <c r="BE851" i="12"/>
  <c r="G829" i="12"/>
  <c r="AE832" i="12"/>
  <c r="AU832" i="12"/>
  <c r="Y834" i="12"/>
  <c r="BE834" i="12"/>
  <c r="AE836" i="12"/>
  <c r="AO836" i="12"/>
  <c r="J839" i="12"/>
  <c r="AF839" i="12"/>
  <c r="AN839" i="12"/>
  <c r="BD839" i="12"/>
  <c r="J844" i="12"/>
  <c r="AB844" i="12"/>
  <c r="AG844" i="12"/>
  <c r="AM844" i="12"/>
  <c r="AR844" i="12"/>
  <c r="AW844" i="12"/>
  <c r="BC844" i="12"/>
  <c r="AW846" i="12"/>
  <c r="G847" i="12"/>
  <c r="EB848" i="12"/>
  <c r="EC848" i="12" s="1"/>
  <c r="ED848" i="12" s="1"/>
  <c r="EE848" i="12" s="1"/>
  <c r="EF848" i="12" s="1"/>
  <c r="EG848" i="12" s="1"/>
  <c r="EH848" i="12" s="1"/>
  <c r="EI848" i="12" s="1"/>
  <c r="EJ848" i="12" s="1"/>
  <c r="EK848" i="12" s="1"/>
  <c r="EL848" i="12" s="1"/>
  <c r="EM848" i="12" s="1"/>
  <c r="EN848" i="12" s="1"/>
  <c r="EO848" i="12" s="1"/>
  <c r="EP848" i="12" s="1"/>
  <c r="EQ848" i="12" s="1"/>
  <c r="ER848" i="12" s="1"/>
  <c r="ES848" i="12" s="1"/>
  <c r="ET848" i="12" s="1"/>
  <c r="EU848" i="12" s="1"/>
  <c r="EV848" i="12" s="1"/>
  <c r="EW848" i="12" s="1"/>
  <c r="EX848" i="12" s="1"/>
  <c r="EY848" i="12" s="1"/>
  <c r="EZ848" i="12" s="1"/>
  <c r="FA848" i="12" s="1"/>
  <c r="FB848" i="12" s="1"/>
  <c r="FC848" i="12" s="1"/>
  <c r="FD848" i="12" s="1"/>
  <c r="J851" i="12"/>
  <c r="AB851" i="12"/>
  <c r="AM851" i="12"/>
  <c r="AW851" i="12"/>
  <c r="AB839" i="12"/>
  <c r="AJ839" i="12"/>
  <c r="AR839" i="12"/>
  <c r="AZ839" i="12"/>
  <c r="Y844" i="12"/>
  <c r="AJ844" i="12"/>
  <c r="AO844" i="12"/>
  <c r="AU844" i="12"/>
  <c r="AZ844" i="12"/>
  <c r="BE844" i="12"/>
  <c r="Y846" i="12"/>
  <c r="BE846" i="12"/>
  <c r="AE851" i="12"/>
  <c r="AO851" i="12"/>
  <c r="AZ851" i="12"/>
  <c r="Y832" i="12"/>
  <c r="AJ832" i="12"/>
  <c r="AO832" i="12"/>
  <c r="AZ832" i="12"/>
  <c r="BE832" i="12"/>
  <c r="J834" i="12"/>
  <c r="AO834" i="12"/>
  <c r="Y836" i="12"/>
  <c r="AJ836" i="12"/>
  <c r="AU836" i="12"/>
  <c r="AZ836" i="12"/>
  <c r="BE836" i="12"/>
  <c r="AK838" i="12"/>
  <c r="BA838" i="12"/>
  <c r="X839" i="12"/>
  <c r="AV839" i="12"/>
  <c r="W844" i="12"/>
  <c r="AG846" i="12"/>
  <c r="W851" i="12"/>
  <c r="AG851" i="12"/>
  <c r="AR851" i="12"/>
  <c r="BC851" i="12"/>
  <c r="K829" i="12"/>
  <c r="AB831" i="12"/>
  <c r="AJ831" i="12"/>
  <c r="AR831" i="12"/>
  <c r="AZ831" i="12"/>
  <c r="AA832" i="12"/>
  <c r="AF832" i="12"/>
  <c r="AK832" i="12"/>
  <c r="AQ832" i="12"/>
  <c r="AV832" i="12"/>
  <c r="BA832" i="12"/>
  <c r="AC834" i="12"/>
  <c r="AS834" i="12"/>
  <c r="AB835" i="12"/>
  <c r="AJ835" i="12"/>
  <c r="AR835" i="12"/>
  <c r="AZ835" i="12"/>
  <c r="AA836" i="12"/>
  <c r="AF836" i="12"/>
  <c r="AK836" i="12"/>
  <c r="AQ836" i="12"/>
  <c r="AV836" i="12"/>
  <c r="BA836" i="12"/>
  <c r="J838" i="12"/>
  <c r="Y838" i="12"/>
  <c r="AO838" i="12"/>
  <c r="BE838" i="12"/>
  <c r="Y839" i="12"/>
  <c r="AG839" i="12"/>
  <c r="AO839" i="12"/>
  <c r="AW839" i="12"/>
  <c r="BE839" i="12"/>
  <c r="F840" i="12"/>
  <c r="Y840" i="12"/>
  <c r="AE840" i="12"/>
  <c r="AJ840" i="12"/>
  <c r="AO840" i="12"/>
  <c r="AU840" i="12"/>
  <c r="AZ840" i="12"/>
  <c r="BE840" i="12"/>
  <c r="AK842" i="12"/>
  <c r="BA842" i="12"/>
  <c r="J843" i="12"/>
  <c r="X843" i="12"/>
  <c r="AF843" i="12"/>
  <c r="AN843" i="12"/>
  <c r="AV843" i="12"/>
  <c r="BD843" i="12"/>
  <c r="X844" i="12"/>
  <c r="AC844" i="12"/>
  <c r="AI844" i="12"/>
  <c r="AN844" i="12"/>
  <c r="AS844" i="12"/>
  <c r="AY844" i="12"/>
  <c r="BD844" i="12"/>
  <c r="AK846" i="12"/>
  <c r="BA846" i="12"/>
  <c r="AN847" i="12"/>
  <c r="AV847" i="12"/>
  <c r="BD847" i="12"/>
  <c r="AK849" i="12"/>
  <c r="BA849" i="12"/>
  <c r="J850" i="12"/>
  <c r="X850" i="12"/>
  <c r="AF850" i="12"/>
  <c r="AN850" i="12"/>
  <c r="AV850" i="12"/>
  <c r="BD850" i="12"/>
  <c r="X851" i="12"/>
  <c r="AC851" i="12"/>
  <c r="AI851" i="12"/>
  <c r="AN851" i="12"/>
  <c r="AS851" i="12"/>
  <c r="AY851" i="12"/>
  <c r="BD851" i="12"/>
  <c r="Z829" i="12"/>
  <c r="AH829" i="12"/>
  <c r="AL829" i="12"/>
  <c r="AT829" i="12"/>
  <c r="BB829" i="12"/>
  <c r="BF829" i="12"/>
  <c r="Z833" i="12"/>
  <c r="AH833" i="12"/>
  <c r="AP833" i="12"/>
  <c r="AT833" i="12"/>
  <c r="BB833" i="12"/>
  <c r="BF833" i="12"/>
  <c r="AD837" i="12"/>
  <c r="AH837" i="12"/>
  <c r="AP837" i="12"/>
  <c r="AT837" i="12"/>
  <c r="BB837" i="12"/>
  <c r="BF837" i="12"/>
  <c r="Z841" i="12"/>
  <c r="AH841" i="12"/>
  <c r="AL841" i="12"/>
  <c r="AT841" i="12"/>
  <c r="AX841" i="12"/>
  <c r="BF841" i="12"/>
  <c r="Z845" i="12"/>
  <c r="AD845" i="12"/>
  <c r="AH845" i="12"/>
  <c r="AL845" i="12"/>
  <c r="AP845" i="12"/>
  <c r="AT845" i="12"/>
  <c r="AX845" i="12"/>
  <c r="BB845" i="12"/>
  <c r="BF845" i="12"/>
  <c r="Z848" i="12"/>
  <c r="AD848" i="12"/>
  <c r="AH848" i="12"/>
  <c r="AL848" i="12"/>
  <c r="AP848" i="12"/>
  <c r="AT848" i="12"/>
  <c r="AX848" i="12"/>
  <c r="BB848" i="12"/>
  <c r="BF848" i="12"/>
  <c r="J829" i="12"/>
  <c r="Y829" i="12"/>
  <c r="AC829" i="12"/>
  <c r="AG829" i="12"/>
  <c r="AK829" i="12"/>
  <c r="AO829" i="12"/>
  <c r="AS829" i="12"/>
  <c r="AW829" i="12"/>
  <c r="BA829" i="12"/>
  <c r="BE829" i="12"/>
  <c r="G830" i="12"/>
  <c r="X830" i="12"/>
  <c r="AB830" i="12"/>
  <c r="AF830" i="12"/>
  <c r="AJ830" i="12"/>
  <c r="AN830" i="12"/>
  <c r="AR830" i="12"/>
  <c r="AV830" i="12"/>
  <c r="AZ830" i="12"/>
  <c r="BD830" i="12"/>
  <c r="F831" i="12"/>
  <c r="W831" i="12"/>
  <c r="AA831" i="12"/>
  <c r="AE831" i="12"/>
  <c r="AI831" i="12"/>
  <c r="AM831" i="12"/>
  <c r="AQ831" i="12"/>
  <c r="AU831" i="12"/>
  <c r="AY831" i="12"/>
  <c r="BC831" i="12"/>
  <c r="K832" i="12"/>
  <c r="Z832" i="12"/>
  <c r="AD832" i="12"/>
  <c r="AH832" i="12"/>
  <c r="AL832" i="12"/>
  <c r="AP832" i="12"/>
  <c r="AT832" i="12"/>
  <c r="AX832" i="12"/>
  <c r="BB832" i="12"/>
  <c r="J833" i="12"/>
  <c r="Y833" i="12"/>
  <c r="AC833" i="12"/>
  <c r="AG833" i="12"/>
  <c r="AK833" i="12"/>
  <c r="AO833" i="12"/>
  <c r="AS833" i="12"/>
  <c r="AW833" i="12"/>
  <c r="BA833" i="12"/>
  <c r="BE833" i="12"/>
  <c r="G834" i="12"/>
  <c r="X834" i="12"/>
  <c r="AB834" i="12"/>
  <c r="AF834" i="12"/>
  <c r="AJ834" i="12"/>
  <c r="AN834" i="12"/>
  <c r="AR834" i="12"/>
  <c r="AV834" i="12"/>
  <c r="AZ834" i="12"/>
  <c r="BD834" i="12"/>
  <c r="F835" i="12"/>
  <c r="W835" i="12"/>
  <c r="AA835" i="12"/>
  <c r="AE835" i="12"/>
  <c r="AI835" i="12"/>
  <c r="AM835" i="12"/>
  <c r="AQ835" i="12"/>
  <c r="AU835" i="12"/>
  <c r="AY835" i="12"/>
  <c r="BC835" i="12"/>
  <c r="K836" i="12"/>
  <c r="Z836" i="12"/>
  <c r="AD836" i="12"/>
  <c r="AH836" i="12"/>
  <c r="AL836" i="12"/>
  <c r="AP836" i="12"/>
  <c r="AT836" i="12"/>
  <c r="AX836" i="12"/>
  <c r="BB836" i="12"/>
  <c r="J837" i="12"/>
  <c r="Y837" i="12"/>
  <c r="AC837" i="12"/>
  <c r="AG837" i="12"/>
  <c r="AK837" i="12"/>
  <c r="AO837" i="12"/>
  <c r="AS837" i="12"/>
  <c r="AW837" i="12"/>
  <c r="BA837" i="12"/>
  <c r="BE837" i="12"/>
  <c r="G838" i="12"/>
  <c r="X838" i="12"/>
  <c r="AB838" i="12"/>
  <c r="AF838" i="12"/>
  <c r="AJ838" i="12"/>
  <c r="AN838" i="12"/>
  <c r="AR838" i="12"/>
  <c r="AV838" i="12"/>
  <c r="AZ838" i="12"/>
  <c r="BD838" i="12"/>
  <c r="F839" i="12"/>
  <c r="W839" i="12"/>
  <c r="AA839" i="12"/>
  <c r="AE839" i="12"/>
  <c r="AI839" i="12"/>
  <c r="AM839" i="12"/>
  <c r="AQ839" i="12"/>
  <c r="AU839" i="12"/>
  <c r="AY839" i="12"/>
  <c r="BC839" i="12"/>
  <c r="K840" i="12"/>
  <c r="Z840" i="12"/>
  <c r="AD840" i="12"/>
  <c r="AH840" i="12"/>
  <c r="AL840" i="12"/>
  <c r="AP840" i="12"/>
  <c r="AT840" i="12"/>
  <c r="AX840" i="12"/>
  <c r="BB840" i="12"/>
  <c r="J841" i="12"/>
  <c r="Y841" i="12"/>
  <c r="AC841" i="12"/>
  <c r="AG841" i="12"/>
  <c r="AK841" i="12"/>
  <c r="AO841" i="12"/>
  <c r="AS841" i="12"/>
  <c r="AW841" i="12"/>
  <c r="BA841" i="12"/>
  <c r="BE841" i="12"/>
  <c r="G842" i="12"/>
  <c r="X842" i="12"/>
  <c r="AB842" i="12"/>
  <c r="AF842" i="12"/>
  <c r="AJ842" i="12"/>
  <c r="AN842" i="12"/>
  <c r="AR842" i="12"/>
  <c r="AV842" i="12"/>
  <c r="AZ842" i="12"/>
  <c r="BD842" i="12"/>
  <c r="F843" i="12"/>
  <c r="W843" i="12"/>
  <c r="AA843" i="12"/>
  <c r="AE843" i="12"/>
  <c r="AI843" i="12"/>
  <c r="AM843" i="12"/>
  <c r="AQ843" i="12"/>
  <c r="AU843" i="12"/>
  <c r="AY843" i="12"/>
  <c r="BC843" i="12"/>
  <c r="K844" i="12"/>
  <c r="Z844" i="12"/>
  <c r="AD844" i="12"/>
  <c r="AH844" i="12"/>
  <c r="AL844" i="12"/>
  <c r="AP844" i="12"/>
  <c r="AT844" i="12"/>
  <c r="AX844" i="12"/>
  <c r="BB844" i="12"/>
  <c r="J845" i="12"/>
  <c r="Y845" i="12"/>
  <c r="AC845" i="12"/>
  <c r="AG845" i="12"/>
  <c r="AK845" i="12"/>
  <c r="AO845" i="12"/>
  <c r="AS845" i="12"/>
  <c r="AW845" i="12"/>
  <c r="BA845" i="12"/>
  <c r="BE845" i="12"/>
  <c r="G846" i="12"/>
  <c r="X846" i="12"/>
  <c r="AB846" i="12"/>
  <c r="AF846" i="12"/>
  <c r="AJ846" i="12"/>
  <c r="AN846" i="12"/>
  <c r="AR846" i="12"/>
  <c r="AV846" i="12"/>
  <c r="AZ846" i="12"/>
  <c r="BD846" i="12"/>
  <c r="F847" i="12"/>
  <c r="W847" i="12"/>
  <c r="AA847" i="12"/>
  <c r="AE847" i="12"/>
  <c r="AI847" i="12"/>
  <c r="AM847" i="12"/>
  <c r="AQ847" i="12"/>
  <c r="AU847" i="12"/>
  <c r="AY847" i="12"/>
  <c r="BC847" i="12"/>
  <c r="J848" i="12"/>
  <c r="Y848" i="12"/>
  <c r="AC848" i="12"/>
  <c r="AG848" i="12"/>
  <c r="AK848" i="12"/>
  <c r="AO848" i="12"/>
  <c r="AS848" i="12"/>
  <c r="AW848" i="12"/>
  <c r="BA848" i="12"/>
  <c r="BE848" i="12"/>
  <c r="G849" i="12"/>
  <c r="X849" i="12"/>
  <c r="AB849" i="12"/>
  <c r="AF849" i="12"/>
  <c r="AJ849" i="12"/>
  <c r="AN849" i="12"/>
  <c r="AR849" i="12"/>
  <c r="AV849" i="12"/>
  <c r="AZ849" i="12"/>
  <c r="BD849" i="12"/>
  <c r="F850" i="12"/>
  <c r="W850" i="12"/>
  <c r="AA850" i="12"/>
  <c r="AE850" i="12"/>
  <c r="AI850" i="12"/>
  <c r="AM850" i="12"/>
  <c r="AQ850" i="12"/>
  <c r="AU850" i="12"/>
  <c r="AY850" i="12"/>
  <c r="BC850" i="12"/>
  <c r="K851" i="12"/>
  <c r="Z851" i="12"/>
  <c r="AD851" i="12"/>
  <c r="AH851" i="12"/>
  <c r="AL851" i="12"/>
  <c r="AP851" i="12"/>
  <c r="AT851" i="12"/>
  <c r="AX851" i="12"/>
  <c r="BB851" i="12"/>
  <c r="AD829" i="12"/>
  <c r="AP829" i="12"/>
  <c r="AX829" i="12"/>
  <c r="AD833" i="12"/>
  <c r="AL833" i="12"/>
  <c r="AX833" i="12"/>
  <c r="Z837" i="12"/>
  <c r="AL837" i="12"/>
  <c r="AX837" i="12"/>
  <c r="AD841" i="12"/>
  <c r="AP841" i="12"/>
  <c r="BB841" i="12"/>
  <c r="X829" i="12"/>
  <c r="AB829" i="12"/>
  <c r="AF829" i="12"/>
  <c r="AJ829" i="12"/>
  <c r="AN829" i="12"/>
  <c r="AR829" i="12"/>
  <c r="AV829" i="12"/>
  <c r="AZ829" i="12"/>
  <c r="BD829" i="12"/>
  <c r="F830" i="12"/>
  <c r="W830" i="12"/>
  <c r="AA830" i="12"/>
  <c r="AE830" i="12"/>
  <c r="AI830" i="12"/>
  <c r="AM830" i="12"/>
  <c r="AQ830" i="12"/>
  <c r="AU830" i="12"/>
  <c r="AY830" i="12"/>
  <c r="BC830" i="12"/>
  <c r="K831" i="12"/>
  <c r="Z831" i="12"/>
  <c r="AD831" i="12"/>
  <c r="AH831" i="12"/>
  <c r="AL831" i="12"/>
  <c r="AP831" i="12"/>
  <c r="AT831" i="12"/>
  <c r="AX831" i="12"/>
  <c r="BB831" i="12"/>
  <c r="X833" i="12"/>
  <c r="AB833" i="12"/>
  <c r="AF833" i="12"/>
  <c r="AJ833" i="12"/>
  <c r="AN833" i="12"/>
  <c r="AR833" i="12"/>
  <c r="AV833" i="12"/>
  <c r="AZ833" i="12"/>
  <c r="BD833" i="12"/>
  <c r="F834" i="12"/>
  <c r="W834" i="12"/>
  <c r="AA834" i="12"/>
  <c r="AE834" i="12"/>
  <c r="AI834" i="12"/>
  <c r="AM834" i="12"/>
  <c r="AQ834" i="12"/>
  <c r="AU834" i="12"/>
  <c r="AY834" i="12"/>
  <c r="BC834" i="12"/>
  <c r="K835" i="12"/>
  <c r="Z835" i="12"/>
  <c r="AD835" i="12"/>
  <c r="AH835" i="12"/>
  <c r="AL835" i="12"/>
  <c r="AP835" i="12"/>
  <c r="AT835" i="12"/>
  <c r="AX835" i="12"/>
  <c r="BB835" i="12"/>
  <c r="X837" i="12"/>
  <c r="AB837" i="12"/>
  <c r="AF837" i="12"/>
  <c r="AJ837" i="12"/>
  <c r="AN837" i="12"/>
  <c r="AR837" i="12"/>
  <c r="AV837" i="12"/>
  <c r="AZ837" i="12"/>
  <c r="BD837" i="12"/>
  <c r="F838" i="12"/>
  <c r="W838" i="12"/>
  <c r="AA838" i="12"/>
  <c r="AE838" i="12"/>
  <c r="AI838" i="12"/>
  <c r="AM838" i="12"/>
  <c r="AQ838" i="12"/>
  <c r="AU838" i="12"/>
  <c r="AY838" i="12"/>
  <c r="BC838" i="12"/>
  <c r="K839" i="12"/>
  <c r="Z839" i="12"/>
  <c r="AD839" i="12"/>
  <c r="AH839" i="12"/>
  <c r="AL839" i="12"/>
  <c r="AP839" i="12"/>
  <c r="AT839" i="12"/>
  <c r="AX839" i="12"/>
  <c r="BB839" i="12"/>
  <c r="X841" i="12"/>
  <c r="AB841" i="12"/>
  <c r="AF841" i="12"/>
  <c r="AJ841" i="12"/>
  <c r="AN841" i="12"/>
  <c r="AR841" i="12"/>
  <c r="AV841" i="12"/>
  <c r="AZ841" i="12"/>
  <c r="BD841" i="12"/>
  <c r="F842" i="12"/>
  <c r="W842" i="12"/>
  <c r="AA842" i="12"/>
  <c r="AE842" i="12"/>
  <c r="AI842" i="12"/>
  <c r="AM842" i="12"/>
  <c r="AQ842" i="12"/>
  <c r="AU842" i="12"/>
  <c r="AY842" i="12"/>
  <c r="BC842" i="12"/>
  <c r="K843" i="12"/>
  <c r="Z843" i="12"/>
  <c r="AD843" i="12"/>
  <c r="AH843" i="12"/>
  <c r="AL843" i="12"/>
  <c r="AP843" i="12"/>
  <c r="AT843" i="12"/>
  <c r="AX843" i="12"/>
  <c r="BB843" i="12"/>
  <c r="X845" i="12"/>
  <c r="AB845" i="12"/>
  <c r="AF845" i="12"/>
  <c r="AJ845" i="12"/>
  <c r="AN845" i="12"/>
  <c r="AR845" i="12"/>
  <c r="AV845" i="12"/>
  <c r="AZ845" i="12"/>
  <c r="BD845" i="12"/>
  <c r="F846" i="12"/>
  <c r="W846" i="12"/>
  <c r="AA846" i="12"/>
  <c r="AE846" i="12"/>
  <c r="AI846" i="12"/>
  <c r="AM846" i="12"/>
  <c r="AQ846" i="12"/>
  <c r="AU846" i="12"/>
  <c r="AY846" i="12"/>
  <c r="BC846" i="12"/>
  <c r="K847" i="12"/>
  <c r="Z847" i="12"/>
  <c r="AD847" i="12"/>
  <c r="AH847" i="12"/>
  <c r="AL847" i="12"/>
  <c r="AP847" i="12"/>
  <c r="AT847" i="12"/>
  <c r="AX847" i="12"/>
  <c r="BB847" i="12"/>
  <c r="X848" i="12"/>
  <c r="AB848" i="12"/>
  <c r="AF848" i="12"/>
  <c r="AJ848" i="12"/>
  <c r="AN848" i="12"/>
  <c r="AR848" i="12"/>
  <c r="AV848" i="12"/>
  <c r="AZ848" i="12"/>
  <c r="BD848" i="12"/>
  <c r="F849" i="12"/>
  <c r="W849" i="12"/>
  <c r="AA849" i="12"/>
  <c r="AE849" i="12"/>
  <c r="AI849" i="12"/>
  <c r="AM849" i="12"/>
  <c r="AQ849" i="12"/>
  <c r="AU849" i="12"/>
  <c r="AY849" i="12"/>
  <c r="BC849" i="12"/>
  <c r="K850" i="12"/>
  <c r="Z850" i="12"/>
  <c r="AD850" i="12"/>
  <c r="AH850" i="12"/>
  <c r="AL850" i="12"/>
  <c r="AP850" i="12"/>
  <c r="AT850" i="12"/>
  <c r="AX850" i="12"/>
  <c r="BB850" i="12"/>
  <c r="W829" i="12"/>
  <c r="AA829" i="12"/>
  <c r="AE829" i="12"/>
  <c r="AI829" i="12"/>
  <c r="AM829" i="12"/>
  <c r="AQ829" i="12"/>
  <c r="AU829" i="12"/>
  <c r="AY829" i="12"/>
  <c r="K830" i="12"/>
  <c r="Z830" i="12"/>
  <c r="AD830" i="12"/>
  <c r="AH830" i="12"/>
  <c r="AL830" i="12"/>
  <c r="AP830" i="12"/>
  <c r="AT830" i="12"/>
  <c r="AX830" i="12"/>
  <c r="BB830" i="12"/>
  <c r="W833" i="12"/>
  <c r="AA833" i="12"/>
  <c r="AE833" i="12"/>
  <c r="AI833" i="12"/>
  <c r="AM833" i="12"/>
  <c r="AQ833" i="12"/>
  <c r="AU833" i="12"/>
  <c r="AY833" i="12"/>
  <c r="K834" i="12"/>
  <c r="Z834" i="12"/>
  <c r="AD834" i="12"/>
  <c r="AH834" i="12"/>
  <c r="AL834" i="12"/>
  <c r="AP834" i="12"/>
  <c r="AT834" i="12"/>
  <c r="AX834" i="12"/>
  <c r="BB834" i="12"/>
  <c r="W837" i="12"/>
  <c r="AA837" i="12"/>
  <c r="AE837" i="12"/>
  <c r="AI837" i="12"/>
  <c r="AM837" i="12"/>
  <c r="AQ837" i="12"/>
  <c r="AU837" i="12"/>
  <c r="AY837" i="12"/>
  <c r="K838" i="12"/>
  <c r="Z838" i="12"/>
  <c r="AD838" i="12"/>
  <c r="AH838" i="12"/>
  <c r="AL838" i="12"/>
  <c r="AP838" i="12"/>
  <c r="AT838" i="12"/>
  <c r="AX838" i="12"/>
  <c r="BB838" i="12"/>
  <c r="W841" i="12"/>
  <c r="AA841" i="12"/>
  <c r="AE841" i="12"/>
  <c r="AI841" i="12"/>
  <c r="AM841" i="12"/>
  <c r="AQ841" i="12"/>
  <c r="AU841" i="12"/>
  <c r="AY841" i="12"/>
  <c r="K842" i="12"/>
  <c r="Z842" i="12"/>
  <c r="AD842" i="12"/>
  <c r="AH842" i="12"/>
  <c r="AL842" i="12"/>
  <c r="AP842" i="12"/>
  <c r="AT842" i="12"/>
  <c r="AX842" i="12"/>
  <c r="BB842" i="12"/>
  <c r="W845" i="12"/>
  <c r="AA845" i="12"/>
  <c r="AE845" i="12"/>
  <c r="AI845" i="12"/>
  <c r="AM845" i="12"/>
  <c r="AQ845" i="12"/>
  <c r="AU845" i="12"/>
  <c r="AY845" i="12"/>
  <c r="K846" i="12"/>
  <c r="Z846" i="12"/>
  <c r="AD846" i="12"/>
  <c r="AH846" i="12"/>
  <c r="AL846" i="12"/>
  <c r="AP846" i="12"/>
  <c r="AT846" i="12"/>
  <c r="AX846" i="12"/>
  <c r="BB846" i="12"/>
  <c r="W848" i="12"/>
  <c r="AA848" i="12"/>
  <c r="AE848" i="12"/>
  <c r="AI848" i="12"/>
  <c r="AM848" i="12"/>
  <c r="AQ848" i="12"/>
  <c r="AU848" i="12"/>
  <c r="AY848" i="12"/>
  <c r="K849" i="12"/>
  <c r="Z849" i="12"/>
  <c r="AD849" i="12"/>
  <c r="AH849" i="12"/>
  <c r="AL849" i="12"/>
  <c r="AP849" i="12"/>
  <c r="AT849" i="12"/>
  <c r="AX849" i="12"/>
  <c r="BB849" i="12"/>
  <c r="BD828" i="12"/>
  <c r="AZ828" i="12"/>
  <c r="AV828" i="12"/>
  <c r="AN828" i="12"/>
  <c r="AJ828" i="12"/>
  <c r="AF828" i="12"/>
  <c r="X828" i="12"/>
  <c r="P828" i="12"/>
  <c r="Q828" i="12" s="1"/>
  <c r="O828" i="12"/>
  <c r="N828" i="12"/>
  <c r="D828" i="12"/>
  <c r="C828" i="12"/>
  <c r="B828" i="12"/>
  <c r="E828" i="12" s="1"/>
  <c r="A828" i="12"/>
  <c r="BE828" i="12" s="1"/>
  <c r="EA827" i="12"/>
  <c r="ED827" i="12" s="1"/>
  <c r="EG827" i="12" s="1"/>
  <c r="EJ827" i="12" s="1"/>
  <c r="EM827" i="12" s="1"/>
  <c r="EP827" i="12" s="1"/>
  <c r="ES827" i="12" s="1"/>
  <c r="EV827" i="12" s="1"/>
  <c r="EY827" i="12" s="1"/>
  <c r="FB827" i="12" s="1"/>
  <c r="DZ827" i="12"/>
  <c r="EC827" i="12" s="1"/>
  <c r="EF827" i="12" s="1"/>
  <c r="EI827" i="12" s="1"/>
  <c r="EL827" i="12" s="1"/>
  <c r="EO827" i="12" s="1"/>
  <c r="ER827" i="12" s="1"/>
  <c r="EU827" i="12" s="1"/>
  <c r="EX827" i="12" s="1"/>
  <c r="FA827" i="12" s="1"/>
  <c r="FD827" i="12" s="1"/>
  <c r="DY827" i="12"/>
  <c r="EB827" i="12" s="1"/>
  <c r="EE827" i="12" s="1"/>
  <c r="EH827" i="12" s="1"/>
  <c r="EK827" i="12" s="1"/>
  <c r="EN827" i="12" s="1"/>
  <c r="EQ827" i="12" s="1"/>
  <c r="ET827" i="12" s="1"/>
  <c r="EW827" i="12" s="1"/>
  <c r="EZ827" i="12" s="1"/>
  <c r="FC827" i="12" s="1"/>
  <c r="BD827" i="12"/>
  <c r="BA827" i="12"/>
  <c r="AY827" i="12"/>
  <c r="AV827" i="12"/>
  <c r="AS827" i="12"/>
  <c r="AQ827" i="12"/>
  <c r="AN827" i="12"/>
  <c r="AK827" i="12"/>
  <c r="AI827" i="12"/>
  <c r="AF827" i="12"/>
  <c r="AC827" i="12"/>
  <c r="AA827" i="12"/>
  <c r="X827" i="12"/>
  <c r="P827" i="12"/>
  <c r="Q827" i="12" s="1"/>
  <c r="O827" i="12"/>
  <c r="N827" i="12"/>
  <c r="D827" i="12"/>
  <c r="C827" i="12"/>
  <c r="B827" i="12"/>
  <c r="E827" i="12" s="1"/>
  <c r="A827" i="12"/>
  <c r="BF827" i="12" s="1"/>
  <c r="EB826" i="12"/>
  <c r="EE826" i="12" s="1"/>
  <c r="EH826" i="12" s="1"/>
  <c r="EK826" i="12" s="1"/>
  <c r="EN826" i="12" s="1"/>
  <c r="EQ826" i="12" s="1"/>
  <c r="ET826" i="12" s="1"/>
  <c r="EW826" i="12" s="1"/>
  <c r="EZ826" i="12" s="1"/>
  <c r="FC826" i="12" s="1"/>
  <c r="EA826" i="12"/>
  <c r="ED826" i="12" s="1"/>
  <c r="EG826" i="12" s="1"/>
  <c r="EJ826" i="12" s="1"/>
  <c r="EM826" i="12" s="1"/>
  <c r="EP826" i="12" s="1"/>
  <c r="ES826" i="12" s="1"/>
  <c r="EV826" i="12" s="1"/>
  <c r="EY826" i="12" s="1"/>
  <c r="FB826" i="12" s="1"/>
  <c r="DZ826" i="12"/>
  <c r="EC826" i="12" s="1"/>
  <c r="EF826" i="12" s="1"/>
  <c r="EI826" i="12" s="1"/>
  <c r="EL826" i="12" s="1"/>
  <c r="EO826" i="12" s="1"/>
  <c r="ER826" i="12" s="1"/>
  <c r="EU826" i="12" s="1"/>
  <c r="EX826" i="12" s="1"/>
  <c r="FA826" i="12" s="1"/>
  <c r="FD826" i="12" s="1"/>
  <c r="DY826" i="12"/>
  <c r="Q826" i="12"/>
  <c r="P826" i="12"/>
  <c r="F826" i="12" s="1"/>
  <c r="O826" i="12"/>
  <c r="N826" i="12"/>
  <c r="K826" i="12"/>
  <c r="D826" i="12"/>
  <c r="C826" i="12"/>
  <c r="B826" i="12"/>
  <c r="E826" i="12" s="1"/>
  <c r="A826" i="12"/>
  <c r="BC826" i="12" s="1"/>
  <c r="DU825" i="12"/>
  <c r="DV825" i="12" s="1"/>
  <c r="DW825" i="12" s="1"/>
  <c r="DX825" i="12" s="1"/>
  <c r="DY825" i="12" s="1"/>
  <c r="DZ825" i="12" s="1"/>
  <c r="EA825" i="12" s="1"/>
  <c r="EB825" i="12" s="1"/>
  <c r="EC825" i="12" s="1"/>
  <c r="P825" i="12"/>
  <c r="G825" i="12" s="1"/>
  <c r="O825" i="12"/>
  <c r="N825" i="12"/>
  <c r="F825" i="12"/>
  <c r="D825" i="12"/>
  <c r="C825" i="12"/>
  <c r="B825" i="12"/>
  <c r="E825" i="12" s="1"/>
  <c r="A825" i="12"/>
  <c r="BD825" i="12" s="1"/>
  <c r="DQ824" i="12"/>
  <c r="P824" i="12"/>
  <c r="Q824" i="12" s="1"/>
  <c r="O824" i="12"/>
  <c r="N824" i="12"/>
  <c r="D824" i="12"/>
  <c r="C824" i="12"/>
  <c r="B824" i="12"/>
  <c r="E824" i="12" s="1"/>
  <c r="A824" i="12"/>
  <c r="BF824" i="12" s="1"/>
  <c r="ED823" i="12"/>
  <c r="EG823" i="12" s="1"/>
  <c r="EJ823" i="12" s="1"/>
  <c r="EM823" i="12" s="1"/>
  <c r="EP823" i="12" s="1"/>
  <c r="ES823" i="12" s="1"/>
  <c r="EV823" i="12" s="1"/>
  <c r="EY823" i="12" s="1"/>
  <c r="FB823" i="12" s="1"/>
  <c r="EB823" i="12"/>
  <c r="EE823" i="12" s="1"/>
  <c r="EH823" i="12" s="1"/>
  <c r="EK823" i="12" s="1"/>
  <c r="EN823" i="12" s="1"/>
  <c r="EQ823" i="12" s="1"/>
  <c r="ET823" i="12" s="1"/>
  <c r="EW823" i="12" s="1"/>
  <c r="EZ823" i="12" s="1"/>
  <c r="FC823" i="12" s="1"/>
  <c r="EA823" i="12"/>
  <c r="DZ823" i="12"/>
  <c r="EC823" i="12" s="1"/>
  <c r="EF823" i="12" s="1"/>
  <c r="EI823" i="12" s="1"/>
  <c r="EL823" i="12" s="1"/>
  <c r="EO823" i="12" s="1"/>
  <c r="ER823" i="12" s="1"/>
  <c r="EU823" i="12" s="1"/>
  <c r="EX823" i="12" s="1"/>
  <c r="FA823" i="12" s="1"/>
  <c r="FD823" i="12" s="1"/>
  <c r="DY823" i="12"/>
  <c r="Q823" i="12"/>
  <c r="P823" i="12"/>
  <c r="F823" i="12" s="1"/>
  <c r="O823" i="12"/>
  <c r="N823" i="12"/>
  <c r="K823" i="12"/>
  <c r="G823" i="12"/>
  <c r="D823" i="12"/>
  <c r="C823" i="12"/>
  <c r="B823" i="12"/>
  <c r="A823" i="12"/>
  <c r="BC823" i="12" s="1"/>
  <c r="EC822" i="12"/>
  <c r="EF822" i="12" s="1"/>
  <c r="EI822" i="12" s="1"/>
  <c r="EL822" i="12" s="1"/>
  <c r="EO822" i="12" s="1"/>
  <c r="ER822" i="12" s="1"/>
  <c r="EU822" i="12" s="1"/>
  <c r="EX822" i="12" s="1"/>
  <c r="FA822" i="12" s="1"/>
  <c r="FD822" i="12" s="1"/>
  <c r="EA822" i="12"/>
  <c r="ED822" i="12" s="1"/>
  <c r="EG822" i="12" s="1"/>
  <c r="EJ822" i="12" s="1"/>
  <c r="EM822" i="12" s="1"/>
  <c r="EP822" i="12" s="1"/>
  <c r="ES822" i="12" s="1"/>
  <c r="EV822" i="12" s="1"/>
  <c r="EY822" i="12" s="1"/>
  <c r="FB822" i="12" s="1"/>
  <c r="DZ822" i="12"/>
  <c r="DY822" i="12"/>
  <c r="EB822" i="12" s="1"/>
  <c r="EE822" i="12" s="1"/>
  <c r="EH822" i="12" s="1"/>
  <c r="EK822" i="12" s="1"/>
  <c r="EN822" i="12" s="1"/>
  <c r="EQ822" i="12" s="1"/>
  <c r="ET822" i="12" s="1"/>
  <c r="EW822" i="12" s="1"/>
  <c r="EZ822" i="12" s="1"/>
  <c r="FC822" i="12" s="1"/>
  <c r="BE822" i="12"/>
  <c r="AW822" i="12"/>
  <c r="AO822" i="12"/>
  <c r="AG822" i="12"/>
  <c r="Y822" i="12"/>
  <c r="P822" i="12"/>
  <c r="G822" i="12" s="1"/>
  <c r="O822" i="12"/>
  <c r="N822" i="12"/>
  <c r="F822" i="12"/>
  <c r="D822" i="12"/>
  <c r="C822" i="12"/>
  <c r="B822" i="12"/>
  <c r="E822" i="12" s="1"/>
  <c r="A822" i="12"/>
  <c r="BD822" i="12" s="1"/>
  <c r="EB821" i="12"/>
  <c r="EE821" i="12" s="1"/>
  <c r="EH821" i="12" s="1"/>
  <c r="EK821" i="12" s="1"/>
  <c r="EN821" i="12" s="1"/>
  <c r="EQ821" i="12" s="1"/>
  <c r="ET821" i="12" s="1"/>
  <c r="EW821" i="12" s="1"/>
  <c r="EZ821" i="12" s="1"/>
  <c r="FC821" i="12" s="1"/>
  <c r="EA821" i="12"/>
  <c r="ED821" i="12" s="1"/>
  <c r="EG821" i="12" s="1"/>
  <c r="EJ821" i="12" s="1"/>
  <c r="EM821" i="12" s="1"/>
  <c r="EP821" i="12" s="1"/>
  <c r="ES821" i="12" s="1"/>
  <c r="EV821" i="12" s="1"/>
  <c r="EY821" i="12" s="1"/>
  <c r="FB821" i="12" s="1"/>
  <c r="DZ821" i="12"/>
  <c r="EC821" i="12" s="1"/>
  <c r="EF821" i="12" s="1"/>
  <c r="EI821" i="12" s="1"/>
  <c r="EL821" i="12" s="1"/>
  <c r="EO821" i="12" s="1"/>
  <c r="ER821" i="12" s="1"/>
  <c r="EU821" i="12" s="1"/>
  <c r="EX821" i="12" s="1"/>
  <c r="FA821" i="12" s="1"/>
  <c r="FD821" i="12" s="1"/>
  <c r="DY821" i="12"/>
  <c r="P821" i="12"/>
  <c r="Q821" i="12" s="1"/>
  <c r="O821" i="12"/>
  <c r="N821" i="12"/>
  <c r="E821" i="12"/>
  <c r="D821" i="12"/>
  <c r="C821" i="12"/>
  <c r="B821" i="12"/>
  <c r="A821" i="12"/>
  <c r="BE821" i="12" s="1"/>
  <c r="EC820" i="12"/>
  <c r="EF820" i="12" s="1"/>
  <c r="EI820" i="12" s="1"/>
  <c r="EL820" i="12" s="1"/>
  <c r="EO820" i="12" s="1"/>
  <c r="ER820" i="12" s="1"/>
  <c r="EU820" i="12" s="1"/>
  <c r="EX820" i="12" s="1"/>
  <c r="FA820" i="12" s="1"/>
  <c r="FD820" i="12" s="1"/>
  <c r="EA820" i="12"/>
  <c r="ED820" i="12" s="1"/>
  <c r="EG820" i="12" s="1"/>
  <c r="EJ820" i="12" s="1"/>
  <c r="EM820" i="12" s="1"/>
  <c r="EP820" i="12" s="1"/>
  <c r="ES820" i="12" s="1"/>
  <c r="EV820" i="12" s="1"/>
  <c r="EY820" i="12" s="1"/>
  <c r="FB820" i="12" s="1"/>
  <c r="DZ820" i="12"/>
  <c r="DY820" i="12"/>
  <c r="EB820" i="12" s="1"/>
  <c r="EE820" i="12" s="1"/>
  <c r="EH820" i="12" s="1"/>
  <c r="EK820" i="12" s="1"/>
  <c r="EN820" i="12" s="1"/>
  <c r="EQ820" i="12" s="1"/>
  <c r="ET820" i="12" s="1"/>
  <c r="EW820" i="12" s="1"/>
  <c r="EZ820" i="12" s="1"/>
  <c r="FC820" i="12" s="1"/>
  <c r="BE820" i="12"/>
  <c r="BD820" i="12"/>
  <c r="BA820" i="12"/>
  <c r="AZ820" i="12"/>
  <c r="AY820" i="12"/>
  <c r="AV820" i="12"/>
  <c r="AU820" i="12"/>
  <c r="AS820" i="12"/>
  <c r="AQ820" i="12"/>
  <c r="AO820" i="12"/>
  <c r="AN820" i="12"/>
  <c r="AK820" i="12"/>
  <c r="AJ820" i="12"/>
  <c r="AI820" i="12"/>
  <c r="AF820" i="12"/>
  <c r="AE820" i="12"/>
  <c r="AC820" i="12"/>
  <c r="AA820" i="12"/>
  <c r="Y820" i="12"/>
  <c r="X820" i="12"/>
  <c r="P820" i="12"/>
  <c r="Q820" i="12" s="1"/>
  <c r="O820" i="12"/>
  <c r="N820" i="12"/>
  <c r="D820" i="12"/>
  <c r="C820" i="12"/>
  <c r="B820" i="12"/>
  <c r="E820" i="12" s="1"/>
  <c r="A820" i="12"/>
  <c r="BF820" i="12" s="1"/>
  <c r="EB819" i="12"/>
  <c r="EE819" i="12" s="1"/>
  <c r="EH819" i="12" s="1"/>
  <c r="EK819" i="12" s="1"/>
  <c r="EN819" i="12" s="1"/>
  <c r="EQ819" i="12" s="1"/>
  <c r="ET819" i="12" s="1"/>
  <c r="EW819" i="12" s="1"/>
  <c r="EZ819" i="12" s="1"/>
  <c r="FC819" i="12" s="1"/>
  <c r="EA819" i="12"/>
  <c r="ED819" i="12" s="1"/>
  <c r="EG819" i="12" s="1"/>
  <c r="EJ819" i="12" s="1"/>
  <c r="EM819" i="12" s="1"/>
  <c r="EP819" i="12" s="1"/>
  <c r="ES819" i="12" s="1"/>
  <c r="EV819" i="12" s="1"/>
  <c r="EY819" i="12" s="1"/>
  <c r="FB819" i="12" s="1"/>
  <c r="DZ819" i="12"/>
  <c r="EC819" i="12" s="1"/>
  <c r="EF819" i="12" s="1"/>
  <c r="EI819" i="12" s="1"/>
  <c r="EL819" i="12" s="1"/>
  <c r="EO819" i="12" s="1"/>
  <c r="ER819" i="12" s="1"/>
  <c r="EU819" i="12" s="1"/>
  <c r="EX819" i="12" s="1"/>
  <c r="FA819" i="12" s="1"/>
  <c r="FD819" i="12" s="1"/>
  <c r="DY819" i="12"/>
  <c r="Q819" i="12"/>
  <c r="P819" i="12"/>
  <c r="F819" i="12" s="1"/>
  <c r="O819" i="12"/>
  <c r="N819" i="12"/>
  <c r="K819" i="12"/>
  <c r="D819" i="12"/>
  <c r="C819" i="12"/>
  <c r="B819" i="12"/>
  <c r="E819" i="12" s="1"/>
  <c r="A819" i="12"/>
  <c r="BC819" i="12" s="1"/>
  <c r="EA818" i="12"/>
  <c r="ED818" i="12" s="1"/>
  <c r="EG818" i="12" s="1"/>
  <c r="EJ818" i="12" s="1"/>
  <c r="EM818" i="12" s="1"/>
  <c r="EP818" i="12" s="1"/>
  <c r="ES818" i="12" s="1"/>
  <c r="EV818" i="12" s="1"/>
  <c r="EY818" i="12" s="1"/>
  <c r="FB818" i="12" s="1"/>
  <c r="DZ818" i="12"/>
  <c r="EC818" i="12" s="1"/>
  <c r="EF818" i="12" s="1"/>
  <c r="EI818" i="12" s="1"/>
  <c r="EL818" i="12" s="1"/>
  <c r="EO818" i="12" s="1"/>
  <c r="ER818" i="12" s="1"/>
  <c r="EU818" i="12" s="1"/>
  <c r="EX818" i="12" s="1"/>
  <c r="FA818" i="12" s="1"/>
  <c r="FD818" i="12" s="1"/>
  <c r="DY818" i="12"/>
  <c r="EB818" i="12" s="1"/>
  <c r="EE818" i="12" s="1"/>
  <c r="EH818" i="12" s="1"/>
  <c r="EK818" i="12" s="1"/>
  <c r="EN818" i="12" s="1"/>
  <c r="EQ818" i="12" s="1"/>
  <c r="ET818" i="12" s="1"/>
  <c r="EW818" i="12" s="1"/>
  <c r="EZ818" i="12" s="1"/>
  <c r="FC818" i="12" s="1"/>
  <c r="P818" i="12"/>
  <c r="G818" i="12" s="1"/>
  <c r="O818" i="12"/>
  <c r="N818" i="12"/>
  <c r="F818" i="12"/>
  <c r="D818" i="12"/>
  <c r="C818" i="12"/>
  <c r="B818" i="12"/>
  <c r="E818" i="12" s="1"/>
  <c r="A818" i="12"/>
  <c r="BD818" i="12" s="1"/>
  <c r="EA817" i="12"/>
  <c r="ED817" i="12" s="1"/>
  <c r="EG817" i="12" s="1"/>
  <c r="EJ817" i="12" s="1"/>
  <c r="EM817" i="12" s="1"/>
  <c r="EP817" i="12" s="1"/>
  <c r="ES817" i="12" s="1"/>
  <c r="EV817" i="12" s="1"/>
  <c r="EY817" i="12" s="1"/>
  <c r="FB817" i="12" s="1"/>
  <c r="DZ817" i="12"/>
  <c r="EC817" i="12" s="1"/>
  <c r="EF817" i="12" s="1"/>
  <c r="EI817" i="12" s="1"/>
  <c r="EL817" i="12" s="1"/>
  <c r="EO817" i="12" s="1"/>
  <c r="ER817" i="12" s="1"/>
  <c r="EU817" i="12" s="1"/>
  <c r="EX817" i="12" s="1"/>
  <c r="FA817" i="12" s="1"/>
  <c r="FD817" i="12" s="1"/>
  <c r="DY817" i="12"/>
  <c r="EB817" i="12" s="1"/>
  <c r="EE817" i="12" s="1"/>
  <c r="EH817" i="12" s="1"/>
  <c r="EK817" i="12" s="1"/>
  <c r="EN817" i="12" s="1"/>
  <c r="EQ817" i="12" s="1"/>
  <c r="ET817" i="12" s="1"/>
  <c r="EW817" i="12" s="1"/>
  <c r="EZ817" i="12" s="1"/>
  <c r="FC817" i="12" s="1"/>
  <c r="BC817" i="12"/>
  <c r="AY817" i="12"/>
  <c r="AU817" i="12"/>
  <c r="AQ817" i="12"/>
  <c r="AM817" i="12"/>
  <c r="AI817" i="12"/>
  <c r="AE817" i="12"/>
  <c r="AA817" i="12"/>
  <c r="W817" i="12"/>
  <c r="P817" i="12"/>
  <c r="F817" i="12" s="1"/>
  <c r="O817" i="12"/>
  <c r="N817" i="12"/>
  <c r="G817" i="12"/>
  <c r="D817" i="12"/>
  <c r="C817" i="12"/>
  <c r="B817" i="12"/>
  <c r="E817" i="12" s="1"/>
  <c r="A817" i="12"/>
  <c r="BE817" i="12" s="1"/>
  <c r="EA816" i="12"/>
  <c r="ED816" i="12" s="1"/>
  <c r="EG816" i="12" s="1"/>
  <c r="EJ816" i="12" s="1"/>
  <c r="EM816" i="12" s="1"/>
  <c r="EP816" i="12" s="1"/>
  <c r="ES816" i="12" s="1"/>
  <c r="EV816" i="12" s="1"/>
  <c r="EY816" i="12" s="1"/>
  <c r="FB816" i="12" s="1"/>
  <c r="DZ816" i="12"/>
  <c r="EC816" i="12" s="1"/>
  <c r="EF816" i="12" s="1"/>
  <c r="EI816" i="12" s="1"/>
  <c r="EL816" i="12" s="1"/>
  <c r="EO816" i="12" s="1"/>
  <c r="ER816" i="12" s="1"/>
  <c r="EU816" i="12" s="1"/>
  <c r="EX816" i="12" s="1"/>
  <c r="FA816" i="12" s="1"/>
  <c r="FD816" i="12" s="1"/>
  <c r="DY816" i="12"/>
  <c r="EB816" i="12" s="1"/>
  <c r="EE816" i="12" s="1"/>
  <c r="EH816" i="12" s="1"/>
  <c r="EK816" i="12" s="1"/>
  <c r="EN816" i="12" s="1"/>
  <c r="EQ816" i="12" s="1"/>
  <c r="ET816" i="12" s="1"/>
  <c r="EW816" i="12" s="1"/>
  <c r="EZ816" i="12" s="1"/>
  <c r="FC816" i="12" s="1"/>
  <c r="BE816" i="12"/>
  <c r="BD816" i="12"/>
  <c r="BA816" i="12"/>
  <c r="AZ816" i="12"/>
  <c r="AY816" i="12"/>
  <c r="AV816" i="12"/>
  <c r="AU816" i="12"/>
  <c r="AS816" i="12"/>
  <c r="AQ816" i="12"/>
  <c r="AO816" i="12"/>
  <c r="AN816" i="12"/>
  <c r="AK816" i="12"/>
  <c r="AJ816" i="12"/>
  <c r="AI816" i="12"/>
  <c r="AF816" i="12"/>
  <c r="AE816" i="12"/>
  <c r="AC816" i="12"/>
  <c r="AA816" i="12"/>
  <c r="Y816" i="12"/>
  <c r="X816" i="12"/>
  <c r="P816" i="12"/>
  <c r="Q816" i="12" s="1"/>
  <c r="O816" i="12"/>
  <c r="N816" i="12"/>
  <c r="D816" i="12"/>
  <c r="C816" i="12"/>
  <c r="B816" i="12"/>
  <c r="E816" i="12" s="1"/>
  <c r="A816" i="12"/>
  <c r="BF816" i="12" s="1"/>
  <c r="EB815" i="12"/>
  <c r="EE815" i="12" s="1"/>
  <c r="EH815" i="12" s="1"/>
  <c r="EK815" i="12" s="1"/>
  <c r="EN815" i="12" s="1"/>
  <c r="EQ815" i="12" s="1"/>
  <c r="ET815" i="12" s="1"/>
  <c r="EW815" i="12" s="1"/>
  <c r="EZ815" i="12" s="1"/>
  <c r="FC815" i="12" s="1"/>
  <c r="EA815" i="12"/>
  <c r="ED815" i="12" s="1"/>
  <c r="EG815" i="12" s="1"/>
  <c r="EJ815" i="12" s="1"/>
  <c r="EM815" i="12" s="1"/>
  <c r="EP815" i="12" s="1"/>
  <c r="ES815" i="12" s="1"/>
  <c r="EV815" i="12" s="1"/>
  <c r="EY815" i="12" s="1"/>
  <c r="FB815" i="12" s="1"/>
  <c r="DZ815" i="12"/>
  <c r="EC815" i="12" s="1"/>
  <c r="EF815" i="12" s="1"/>
  <c r="EI815" i="12" s="1"/>
  <c r="EL815" i="12" s="1"/>
  <c r="EO815" i="12" s="1"/>
  <c r="ER815" i="12" s="1"/>
  <c r="EU815" i="12" s="1"/>
  <c r="EX815" i="12" s="1"/>
  <c r="FA815" i="12" s="1"/>
  <c r="FD815" i="12" s="1"/>
  <c r="DY815" i="12"/>
  <c r="Q815" i="12"/>
  <c r="P815" i="12"/>
  <c r="F815" i="12" s="1"/>
  <c r="O815" i="12"/>
  <c r="N815" i="12"/>
  <c r="K815" i="12"/>
  <c r="D815" i="12"/>
  <c r="C815" i="12"/>
  <c r="B815" i="12"/>
  <c r="E815" i="12" s="1"/>
  <c r="A815" i="12"/>
  <c r="BC815" i="12" s="1"/>
  <c r="EA814" i="12"/>
  <c r="ED814" i="12" s="1"/>
  <c r="EG814" i="12" s="1"/>
  <c r="EJ814" i="12" s="1"/>
  <c r="EM814" i="12" s="1"/>
  <c r="EP814" i="12" s="1"/>
  <c r="ES814" i="12" s="1"/>
  <c r="EV814" i="12" s="1"/>
  <c r="EY814" i="12" s="1"/>
  <c r="FB814" i="12" s="1"/>
  <c r="DZ814" i="12"/>
  <c r="EC814" i="12" s="1"/>
  <c r="EF814" i="12" s="1"/>
  <c r="EI814" i="12" s="1"/>
  <c r="EL814" i="12" s="1"/>
  <c r="EO814" i="12" s="1"/>
  <c r="ER814" i="12" s="1"/>
  <c r="EU814" i="12" s="1"/>
  <c r="EX814" i="12" s="1"/>
  <c r="FA814" i="12" s="1"/>
  <c r="FD814" i="12" s="1"/>
  <c r="DY814" i="12"/>
  <c r="EB814" i="12" s="1"/>
  <c r="EE814" i="12" s="1"/>
  <c r="EH814" i="12" s="1"/>
  <c r="EK814" i="12" s="1"/>
  <c r="EN814" i="12" s="1"/>
  <c r="EQ814" i="12" s="1"/>
  <c r="ET814" i="12" s="1"/>
  <c r="EW814" i="12" s="1"/>
  <c r="EZ814" i="12" s="1"/>
  <c r="FC814" i="12" s="1"/>
  <c r="P814" i="12"/>
  <c r="G814" i="12" s="1"/>
  <c r="O814" i="12"/>
  <c r="N814" i="12"/>
  <c r="F814" i="12"/>
  <c r="D814" i="12"/>
  <c r="C814" i="12"/>
  <c r="B814" i="12"/>
  <c r="E814" i="12" s="1"/>
  <c r="A814" i="12"/>
  <c r="BD814" i="12" s="1"/>
  <c r="EA813" i="12"/>
  <c r="ED813" i="12" s="1"/>
  <c r="EG813" i="12" s="1"/>
  <c r="EJ813" i="12" s="1"/>
  <c r="EM813" i="12" s="1"/>
  <c r="EP813" i="12" s="1"/>
  <c r="ES813" i="12" s="1"/>
  <c r="EV813" i="12" s="1"/>
  <c r="EY813" i="12" s="1"/>
  <c r="FB813" i="12" s="1"/>
  <c r="DZ813" i="12"/>
  <c r="EC813" i="12" s="1"/>
  <c r="EF813" i="12" s="1"/>
  <c r="EI813" i="12" s="1"/>
  <c r="EL813" i="12" s="1"/>
  <c r="EO813" i="12" s="1"/>
  <c r="ER813" i="12" s="1"/>
  <c r="EU813" i="12" s="1"/>
  <c r="EX813" i="12" s="1"/>
  <c r="FA813" i="12" s="1"/>
  <c r="FD813" i="12" s="1"/>
  <c r="DY813" i="12"/>
  <c r="EB813" i="12" s="1"/>
  <c r="EE813" i="12" s="1"/>
  <c r="EH813" i="12" s="1"/>
  <c r="EK813" i="12" s="1"/>
  <c r="EN813" i="12" s="1"/>
  <c r="EQ813" i="12" s="1"/>
  <c r="ET813" i="12" s="1"/>
  <c r="EW813" i="12" s="1"/>
  <c r="EZ813" i="12" s="1"/>
  <c r="FC813" i="12" s="1"/>
  <c r="BC813" i="12"/>
  <c r="AY813" i="12"/>
  <c r="AU813" i="12"/>
  <c r="AQ813" i="12"/>
  <c r="AM813" i="12"/>
  <c r="AI813" i="12"/>
  <c r="AE813" i="12"/>
  <c r="AA813" i="12"/>
  <c r="W813" i="12"/>
  <c r="P813" i="12"/>
  <c r="F813" i="12" s="1"/>
  <c r="O813" i="12"/>
  <c r="N813" i="12"/>
  <c r="G813" i="12"/>
  <c r="D813" i="12"/>
  <c r="C813" i="12"/>
  <c r="B813" i="12"/>
  <c r="E813" i="12" s="1"/>
  <c r="A813" i="12"/>
  <c r="BE813" i="12" s="1"/>
  <c r="EA812" i="12"/>
  <c r="ED812" i="12" s="1"/>
  <c r="EG812" i="12" s="1"/>
  <c r="EJ812" i="12" s="1"/>
  <c r="EM812" i="12" s="1"/>
  <c r="EP812" i="12" s="1"/>
  <c r="ES812" i="12" s="1"/>
  <c r="EV812" i="12" s="1"/>
  <c r="EY812" i="12" s="1"/>
  <c r="FB812" i="12" s="1"/>
  <c r="DZ812" i="12"/>
  <c r="EC812" i="12" s="1"/>
  <c r="EF812" i="12" s="1"/>
  <c r="EI812" i="12" s="1"/>
  <c r="EL812" i="12" s="1"/>
  <c r="EO812" i="12" s="1"/>
  <c r="ER812" i="12" s="1"/>
  <c r="EU812" i="12" s="1"/>
  <c r="EX812" i="12" s="1"/>
  <c r="FA812" i="12" s="1"/>
  <c r="FD812" i="12" s="1"/>
  <c r="DY812" i="12"/>
  <c r="EB812" i="12" s="1"/>
  <c r="EE812" i="12" s="1"/>
  <c r="EH812" i="12" s="1"/>
  <c r="EK812" i="12" s="1"/>
  <c r="EN812" i="12" s="1"/>
  <c r="EQ812" i="12" s="1"/>
  <c r="ET812" i="12" s="1"/>
  <c r="EW812" i="12" s="1"/>
  <c r="EZ812" i="12" s="1"/>
  <c r="FC812" i="12" s="1"/>
  <c r="BE812" i="12"/>
  <c r="BD812" i="12"/>
  <c r="BA812" i="12"/>
  <c r="AZ812" i="12"/>
  <c r="AY812" i="12"/>
  <c r="AV812" i="12"/>
  <c r="AU812" i="12"/>
  <c r="AS812" i="12"/>
  <c r="AQ812" i="12"/>
  <c r="AO812" i="12"/>
  <c r="AN812" i="12"/>
  <c r="AK812" i="12"/>
  <c r="AJ812" i="12"/>
  <c r="AI812" i="12"/>
  <c r="AF812" i="12"/>
  <c r="AE812" i="12"/>
  <c r="AC812" i="12"/>
  <c r="AA812" i="12"/>
  <c r="Y812" i="12"/>
  <c r="X812" i="12"/>
  <c r="P812" i="12"/>
  <c r="Q812" i="12" s="1"/>
  <c r="O812" i="12"/>
  <c r="N812" i="12"/>
  <c r="D812" i="12"/>
  <c r="C812" i="12"/>
  <c r="B812" i="12"/>
  <c r="E812" i="12" s="1"/>
  <c r="A812" i="12"/>
  <c r="BF812" i="12" s="1"/>
  <c r="EB811" i="12"/>
  <c r="EE811" i="12" s="1"/>
  <c r="EH811" i="12" s="1"/>
  <c r="EK811" i="12" s="1"/>
  <c r="EN811" i="12" s="1"/>
  <c r="EQ811" i="12" s="1"/>
  <c r="ET811" i="12" s="1"/>
  <c r="EW811" i="12" s="1"/>
  <c r="EZ811" i="12" s="1"/>
  <c r="FC811" i="12" s="1"/>
  <c r="EA811" i="12"/>
  <c r="ED811" i="12" s="1"/>
  <c r="EG811" i="12" s="1"/>
  <c r="EJ811" i="12" s="1"/>
  <c r="EM811" i="12" s="1"/>
  <c r="EP811" i="12" s="1"/>
  <c r="ES811" i="12" s="1"/>
  <c r="EV811" i="12" s="1"/>
  <c r="EY811" i="12" s="1"/>
  <c r="FB811" i="12" s="1"/>
  <c r="DZ811" i="12"/>
  <c r="EC811" i="12" s="1"/>
  <c r="EF811" i="12" s="1"/>
  <c r="EI811" i="12" s="1"/>
  <c r="EL811" i="12" s="1"/>
  <c r="EO811" i="12" s="1"/>
  <c r="ER811" i="12" s="1"/>
  <c r="EU811" i="12" s="1"/>
  <c r="EX811" i="12" s="1"/>
  <c r="FA811" i="12" s="1"/>
  <c r="FD811" i="12" s="1"/>
  <c r="DY811" i="12"/>
  <c r="Q811" i="12"/>
  <c r="P811" i="12"/>
  <c r="F811" i="12" s="1"/>
  <c r="O811" i="12"/>
  <c r="N811" i="12"/>
  <c r="K811" i="12"/>
  <c r="D811" i="12"/>
  <c r="C811" i="12"/>
  <c r="B811" i="12"/>
  <c r="A811" i="12"/>
  <c r="BC811" i="12" s="1"/>
  <c r="EC810" i="12"/>
  <c r="EF810" i="12" s="1"/>
  <c r="EI810" i="12" s="1"/>
  <c r="EL810" i="12" s="1"/>
  <c r="EO810" i="12" s="1"/>
  <c r="ER810" i="12" s="1"/>
  <c r="EU810" i="12" s="1"/>
  <c r="EX810" i="12" s="1"/>
  <c r="FA810" i="12" s="1"/>
  <c r="FD810" i="12" s="1"/>
  <c r="EA810" i="12"/>
  <c r="ED810" i="12" s="1"/>
  <c r="EG810" i="12" s="1"/>
  <c r="EJ810" i="12" s="1"/>
  <c r="EM810" i="12" s="1"/>
  <c r="EP810" i="12" s="1"/>
  <c r="ES810" i="12" s="1"/>
  <c r="EV810" i="12" s="1"/>
  <c r="EY810" i="12" s="1"/>
  <c r="FB810" i="12" s="1"/>
  <c r="DZ810" i="12"/>
  <c r="DY810" i="12"/>
  <c r="EB810" i="12" s="1"/>
  <c r="EE810" i="12" s="1"/>
  <c r="EH810" i="12" s="1"/>
  <c r="EK810" i="12" s="1"/>
  <c r="EN810" i="12" s="1"/>
  <c r="EQ810" i="12" s="1"/>
  <c r="ET810" i="12" s="1"/>
  <c r="EW810" i="12" s="1"/>
  <c r="EZ810" i="12" s="1"/>
  <c r="FC810" i="12" s="1"/>
  <c r="BC810" i="12"/>
  <c r="AY810" i="12"/>
  <c r="AQ810" i="12"/>
  <c r="AM810" i="12"/>
  <c r="AI810" i="12"/>
  <c r="AA810" i="12"/>
  <c r="W810" i="12"/>
  <c r="Q810" i="12"/>
  <c r="P810" i="12"/>
  <c r="G810" i="12" s="1"/>
  <c r="O810" i="12"/>
  <c r="N810" i="12"/>
  <c r="K810" i="12"/>
  <c r="F810" i="12"/>
  <c r="D810" i="12"/>
  <c r="C810" i="12"/>
  <c r="B810" i="12"/>
  <c r="E810" i="12" s="1"/>
  <c r="A810" i="12"/>
  <c r="BD810" i="12" s="1"/>
  <c r="ED809" i="12"/>
  <c r="EG809" i="12" s="1"/>
  <c r="EJ809" i="12" s="1"/>
  <c r="EM809" i="12" s="1"/>
  <c r="EP809" i="12" s="1"/>
  <c r="ES809" i="12" s="1"/>
  <c r="EV809" i="12" s="1"/>
  <c r="EY809" i="12" s="1"/>
  <c r="FB809" i="12" s="1"/>
  <c r="EA809" i="12"/>
  <c r="DZ809" i="12"/>
  <c r="EC809" i="12" s="1"/>
  <c r="EF809" i="12" s="1"/>
  <c r="EI809" i="12" s="1"/>
  <c r="EL809" i="12" s="1"/>
  <c r="EO809" i="12" s="1"/>
  <c r="ER809" i="12" s="1"/>
  <c r="EU809" i="12" s="1"/>
  <c r="EX809" i="12" s="1"/>
  <c r="FA809" i="12" s="1"/>
  <c r="FD809" i="12" s="1"/>
  <c r="DY809" i="12"/>
  <c r="EB809" i="12" s="1"/>
  <c r="EE809" i="12" s="1"/>
  <c r="EH809" i="12" s="1"/>
  <c r="EK809" i="12" s="1"/>
  <c r="EN809" i="12" s="1"/>
  <c r="EQ809" i="12" s="1"/>
  <c r="ET809" i="12" s="1"/>
  <c r="EW809" i="12" s="1"/>
  <c r="EZ809" i="12" s="1"/>
  <c r="FC809" i="12" s="1"/>
  <c r="Q809" i="12"/>
  <c r="P809" i="12"/>
  <c r="O809" i="12"/>
  <c r="N809" i="12"/>
  <c r="K809" i="12"/>
  <c r="G809" i="12"/>
  <c r="F809" i="12"/>
  <c r="D809" i="12"/>
  <c r="C809" i="12"/>
  <c r="B809" i="12"/>
  <c r="A809" i="12"/>
  <c r="BE809" i="12" s="1"/>
  <c r="EA808" i="12"/>
  <c r="ED808" i="12" s="1"/>
  <c r="EG808" i="12" s="1"/>
  <c r="EJ808" i="12" s="1"/>
  <c r="EM808" i="12" s="1"/>
  <c r="EP808" i="12" s="1"/>
  <c r="ES808" i="12" s="1"/>
  <c r="EV808" i="12" s="1"/>
  <c r="EY808" i="12" s="1"/>
  <c r="FB808" i="12" s="1"/>
  <c r="DZ808" i="12"/>
  <c r="EC808" i="12" s="1"/>
  <c r="EF808" i="12" s="1"/>
  <c r="EI808" i="12" s="1"/>
  <c r="EL808" i="12" s="1"/>
  <c r="EO808" i="12" s="1"/>
  <c r="ER808" i="12" s="1"/>
  <c r="EU808" i="12" s="1"/>
  <c r="EX808" i="12" s="1"/>
  <c r="FA808" i="12" s="1"/>
  <c r="FD808" i="12" s="1"/>
  <c r="DY808" i="12"/>
  <c r="EB808" i="12" s="1"/>
  <c r="EE808" i="12" s="1"/>
  <c r="EH808" i="12" s="1"/>
  <c r="EK808" i="12" s="1"/>
  <c r="EN808" i="12" s="1"/>
  <c r="EQ808" i="12" s="1"/>
  <c r="ET808" i="12" s="1"/>
  <c r="EW808" i="12" s="1"/>
  <c r="EZ808" i="12" s="1"/>
  <c r="FC808" i="12" s="1"/>
  <c r="BE808" i="12"/>
  <c r="AZ808" i="12"/>
  <c r="AU808" i="12"/>
  <c r="AO808" i="12"/>
  <c r="AJ808" i="12"/>
  <c r="AE808" i="12"/>
  <c r="Y808" i="12"/>
  <c r="P808" i="12"/>
  <c r="Q808" i="12" s="1"/>
  <c r="O808" i="12"/>
  <c r="N808" i="12"/>
  <c r="D808" i="12"/>
  <c r="C808" i="12"/>
  <c r="B808" i="12"/>
  <c r="E808" i="12" s="1"/>
  <c r="A808" i="12"/>
  <c r="BF808" i="12" s="1"/>
  <c r="EA807" i="12"/>
  <c r="ED807" i="12" s="1"/>
  <c r="EG807" i="12" s="1"/>
  <c r="EJ807" i="12" s="1"/>
  <c r="EM807" i="12" s="1"/>
  <c r="EP807" i="12" s="1"/>
  <c r="ES807" i="12" s="1"/>
  <c r="EV807" i="12" s="1"/>
  <c r="EY807" i="12" s="1"/>
  <c r="FB807" i="12" s="1"/>
  <c r="DZ807" i="12"/>
  <c r="EC807" i="12" s="1"/>
  <c r="EF807" i="12" s="1"/>
  <c r="EI807" i="12" s="1"/>
  <c r="EL807" i="12" s="1"/>
  <c r="EO807" i="12" s="1"/>
  <c r="ER807" i="12" s="1"/>
  <c r="EU807" i="12" s="1"/>
  <c r="EX807" i="12" s="1"/>
  <c r="FA807" i="12" s="1"/>
  <c r="FD807" i="12" s="1"/>
  <c r="DY807" i="12"/>
  <c r="EB807" i="12" s="1"/>
  <c r="EE807" i="12" s="1"/>
  <c r="EH807" i="12" s="1"/>
  <c r="EK807" i="12" s="1"/>
  <c r="EN807" i="12" s="1"/>
  <c r="EQ807" i="12" s="1"/>
  <c r="ET807" i="12" s="1"/>
  <c r="EW807" i="12" s="1"/>
  <c r="EZ807" i="12" s="1"/>
  <c r="FC807" i="12" s="1"/>
  <c r="P807" i="12"/>
  <c r="F807" i="12" s="1"/>
  <c r="O807" i="12"/>
  <c r="N807" i="12"/>
  <c r="E807" i="12"/>
  <c r="D807" i="12"/>
  <c r="C807" i="12"/>
  <c r="B807" i="12"/>
  <c r="A807" i="12"/>
  <c r="BC807" i="12" s="1"/>
  <c r="EC806" i="12"/>
  <c r="EF806" i="12" s="1"/>
  <c r="EI806" i="12" s="1"/>
  <c r="EL806" i="12" s="1"/>
  <c r="EO806" i="12" s="1"/>
  <c r="ER806" i="12" s="1"/>
  <c r="EU806" i="12" s="1"/>
  <c r="EX806" i="12" s="1"/>
  <c r="FA806" i="12" s="1"/>
  <c r="FD806" i="12" s="1"/>
  <c r="EA806" i="12"/>
  <c r="ED806" i="12" s="1"/>
  <c r="EG806" i="12" s="1"/>
  <c r="EJ806" i="12" s="1"/>
  <c r="EM806" i="12" s="1"/>
  <c r="EP806" i="12" s="1"/>
  <c r="ES806" i="12" s="1"/>
  <c r="EV806" i="12" s="1"/>
  <c r="EY806" i="12" s="1"/>
  <c r="FB806" i="12" s="1"/>
  <c r="DZ806" i="12"/>
  <c r="DY806" i="12"/>
  <c r="EB806" i="12" s="1"/>
  <c r="EE806" i="12" s="1"/>
  <c r="EH806" i="12" s="1"/>
  <c r="EK806" i="12" s="1"/>
  <c r="EN806" i="12" s="1"/>
  <c r="EQ806" i="12" s="1"/>
  <c r="ET806" i="12" s="1"/>
  <c r="EW806" i="12" s="1"/>
  <c r="EZ806" i="12" s="1"/>
  <c r="FC806" i="12" s="1"/>
  <c r="BC806" i="12"/>
  <c r="AY806" i="12"/>
  <c r="AQ806" i="12"/>
  <c r="AM806" i="12"/>
  <c r="AI806" i="12"/>
  <c r="AA806" i="12"/>
  <c r="W806" i="12"/>
  <c r="Q806" i="12"/>
  <c r="P806" i="12"/>
  <c r="G806" i="12" s="1"/>
  <c r="O806" i="12"/>
  <c r="N806" i="12"/>
  <c r="K806" i="12"/>
  <c r="F806" i="12"/>
  <c r="D806" i="12"/>
  <c r="C806" i="12"/>
  <c r="B806" i="12"/>
  <c r="E806" i="12" s="1"/>
  <c r="A806" i="12"/>
  <c r="BD806" i="12" s="1"/>
  <c r="ED805" i="12"/>
  <c r="EG805" i="12" s="1"/>
  <c r="EJ805" i="12" s="1"/>
  <c r="EM805" i="12" s="1"/>
  <c r="EP805" i="12" s="1"/>
  <c r="ES805" i="12" s="1"/>
  <c r="EV805" i="12" s="1"/>
  <c r="EY805" i="12" s="1"/>
  <c r="FB805" i="12" s="1"/>
  <c r="EA805" i="12"/>
  <c r="DZ805" i="12"/>
  <c r="EC805" i="12" s="1"/>
  <c r="EF805" i="12" s="1"/>
  <c r="EI805" i="12" s="1"/>
  <c r="EL805" i="12" s="1"/>
  <c r="EO805" i="12" s="1"/>
  <c r="ER805" i="12" s="1"/>
  <c r="EU805" i="12" s="1"/>
  <c r="EX805" i="12" s="1"/>
  <c r="FA805" i="12" s="1"/>
  <c r="FD805" i="12" s="1"/>
  <c r="DY805" i="12"/>
  <c r="EB805" i="12" s="1"/>
  <c r="EE805" i="12" s="1"/>
  <c r="EH805" i="12" s="1"/>
  <c r="EK805" i="12" s="1"/>
  <c r="EN805" i="12" s="1"/>
  <c r="EQ805" i="12" s="1"/>
  <c r="ET805" i="12" s="1"/>
  <c r="EW805" i="12" s="1"/>
  <c r="EZ805" i="12" s="1"/>
  <c r="FC805" i="12" s="1"/>
  <c r="DQ805" i="12"/>
  <c r="AE806" i="12" l="1"/>
  <c r="AU806" i="12"/>
  <c r="K807" i="12"/>
  <c r="Q807" i="12"/>
  <c r="AA808" i="12"/>
  <c r="AF808" i="12"/>
  <c r="AK808" i="12"/>
  <c r="AQ808" i="12"/>
  <c r="AV808" i="12"/>
  <c r="BA808" i="12"/>
  <c r="AA809" i="12"/>
  <c r="AI809" i="12"/>
  <c r="AQ809" i="12"/>
  <c r="AY809" i="12"/>
  <c r="AE810" i="12"/>
  <c r="AU810" i="12"/>
  <c r="J812" i="12"/>
  <c r="W812" i="12"/>
  <c r="AB812" i="12"/>
  <c r="AG812" i="12"/>
  <c r="AM812" i="12"/>
  <c r="AR812" i="12"/>
  <c r="AW812" i="12"/>
  <c r="BC812" i="12"/>
  <c r="K813" i="12"/>
  <c r="Q813" i="12"/>
  <c r="AB813" i="12"/>
  <c r="AJ813" i="12"/>
  <c r="AR813" i="12"/>
  <c r="AZ813" i="12"/>
  <c r="K814" i="12"/>
  <c r="Q814" i="12"/>
  <c r="AI814" i="12"/>
  <c r="AY814" i="12"/>
  <c r="J816" i="12"/>
  <c r="W816" i="12"/>
  <c r="AB816" i="12"/>
  <c r="AG816" i="12"/>
  <c r="AM816" i="12"/>
  <c r="AR816" i="12"/>
  <c r="AW816" i="12"/>
  <c r="BC816" i="12"/>
  <c r="K817" i="12"/>
  <c r="Q817" i="12"/>
  <c r="AB817" i="12"/>
  <c r="AJ817" i="12"/>
  <c r="AR817" i="12"/>
  <c r="AZ817" i="12"/>
  <c r="K818" i="12"/>
  <c r="Q818" i="12"/>
  <c r="AI818" i="12"/>
  <c r="AY818" i="12"/>
  <c r="J820" i="12"/>
  <c r="W820" i="12"/>
  <c r="AB820" i="12"/>
  <c r="AG820" i="12"/>
  <c r="AM820" i="12"/>
  <c r="AR820" i="12"/>
  <c r="AW820" i="12"/>
  <c r="BC820" i="12"/>
  <c r="F821" i="12"/>
  <c r="AB821" i="12"/>
  <c r="AR821" i="12"/>
  <c r="AA822" i="12"/>
  <c r="AI822" i="12"/>
  <c r="AQ822" i="12"/>
  <c r="AY822" i="12"/>
  <c r="X824" i="12"/>
  <c r="AC824" i="12"/>
  <c r="AI824" i="12"/>
  <c r="AN824" i="12"/>
  <c r="AS824" i="12"/>
  <c r="AY824" i="12"/>
  <c r="BD824" i="12"/>
  <c r="J825" i="12"/>
  <c r="W825" i="12"/>
  <c r="AE825" i="12"/>
  <c r="AU825" i="12"/>
  <c r="Y827" i="12"/>
  <c r="AE827" i="12"/>
  <c r="AJ827" i="12"/>
  <c r="AO827" i="12"/>
  <c r="AU827" i="12"/>
  <c r="AZ827" i="12"/>
  <c r="BE827" i="12"/>
  <c r="F828" i="12"/>
  <c r="AB828" i="12"/>
  <c r="AR828" i="12"/>
  <c r="X821" i="12"/>
  <c r="AN821" i="12"/>
  <c r="BD821" i="12"/>
  <c r="W824" i="12"/>
  <c r="AG824" i="12"/>
  <c r="AM824" i="12"/>
  <c r="AW824" i="12"/>
  <c r="BC824" i="12"/>
  <c r="AC825" i="12"/>
  <c r="AQ825" i="12"/>
  <c r="W808" i="12"/>
  <c r="AG808" i="12"/>
  <c r="AR808" i="12"/>
  <c r="BC808" i="12"/>
  <c r="AB809" i="12"/>
  <c r="AR809" i="12"/>
  <c r="AM814" i="12"/>
  <c r="BC814" i="12"/>
  <c r="W818" i="12"/>
  <c r="AM818" i="12"/>
  <c r="BC818" i="12"/>
  <c r="AF821" i="12"/>
  <c r="AV821" i="12"/>
  <c r="AC822" i="12"/>
  <c r="AK822" i="12"/>
  <c r="AS822" i="12"/>
  <c r="BA822" i="12"/>
  <c r="AE824" i="12"/>
  <c r="AO824" i="12"/>
  <c r="AU824" i="12"/>
  <c r="AZ824" i="12"/>
  <c r="BE824" i="12"/>
  <c r="X809" i="12"/>
  <c r="AF809" i="12"/>
  <c r="AN809" i="12"/>
  <c r="AV809" i="12"/>
  <c r="BD809" i="12"/>
  <c r="AE814" i="12"/>
  <c r="AU814" i="12"/>
  <c r="AE818" i="12"/>
  <c r="AU818" i="12"/>
  <c r="J824" i="12"/>
  <c r="AB824" i="12"/>
  <c r="AR824" i="12"/>
  <c r="J808" i="12"/>
  <c r="AB808" i="12"/>
  <c r="AM808" i="12"/>
  <c r="AW808" i="12"/>
  <c r="AJ809" i="12"/>
  <c r="AZ809" i="12"/>
  <c r="W814" i="12"/>
  <c r="G821" i="12"/>
  <c r="Y824" i="12"/>
  <c r="AJ824" i="12"/>
  <c r="Y825" i="12"/>
  <c r="AI825" i="12"/>
  <c r="AY825" i="12"/>
  <c r="G828" i="12"/>
  <c r="X808" i="12"/>
  <c r="AC808" i="12"/>
  <c r="AI808" i="12"/>
  <c r="AN808" i="12"/>
  <c r="AS808" i="12"/>
  <c r="AY808" i="12"/>
  <c r="BD808" i="12"/>
  <c r="W809" i="12"/>
  <c r="AE809" i="12"/>
  <c r="AM809" i="12"/>
  <c r="AU809" i="12"/>
  <c r="BC809" i="12"/>
  <c r="X813" i="12"/>
  <c r="AF813" i="12"/>
  <c r="AN813" i="12"/>
  <c r="AV813" i="12"/>
  <c r="BD813" i="12"/>
  <c r="AA814" i="12"/>
  <c r="AQ814" i="12"/>
  <c r="X817" i="12"/>
  <c r="AF817" i="12"/>
  <c r="AN817" i="12"/>
  <c r="AV817" i="12"/>
  <c r="BD817" i="12"/>
  <c r="AA818" i="12"/>
  <c r="AQ818" i="12"/>
  <c r="K821" i="12"/>
  <c r="AJ821" i="12"/>
  <c r="AZ821" i="12"/>
  <c r="J822" i="12"/>
  <c r="W822" i="12"/>
  <c r="AE822" i="12"/>
  <c r="AM822" i="12"/>
  <c r="AU822" i="12"/>
  <c r="BC822" i="12"/>
  <c r="AA824" i="12"/>
  <c r="AF824" i="12"/>
  <c r="AK824" i="12"/>
  <c r="AQ824" i="12"/>
  <c r="AV824" i="12"/>
  <c r="BA824" i="12"/>
  <c r="AA825" i="12"/>
  <c r="AM825" i="12"/>
  <c r="BC825" i="12"/>
  <c r="J827" i="12"/>
  <c r="W827" i="12"/>
  <c r="AB827" i="12"/>
  <c r="AG827" i="12"/>
  <c r="AM827" i="12"/>
  <c r="AR827" i="12"/>
  <c r="AW827" i="12"/>
  <c r="BC827" i="12"/>
  <c r="K828" i="12"/>
  <c r="ED825" i="12"/>
  <c r="EE825" i="12" s="1"/>
  <c r="EF825" i="12" s="1"/>
  <c r="EG825" i="12" s="1"/>
  <c r="EH825" i="12" s="1"/>
  <c r="EI825" i="12" s="1"/>
  <c r="EJ825" i="12" s="1"/>
  <c r="EK825" i="12" s="1"/>
  <c r="EL825" i="12" s="1"/>
  <c r="EM825" i="12" s="1"/>
  <c r="EN825" i="12" s="1"/>
  <c r="EO825" i="12" s="1"/>
  <c r="EP825" i="12" s="1"/>
  <c r="EQ825" i="12" s="1"/>
  <c r="ER825" i="12" s="1"/>
  <c r="ES825" i="12" s="1"/>
  <c r="ET825" i="12" s="1"/>
  <c r="EU825" i="12" s="1"/>
  <c r="EV825" i="12" s="1"/>
  <c r="EW825" i="12" s="1"/>
  <c r="EX825" i="12" s="1"/>
  <c r="EY825" i="12" s="1"/>
  <c r="EZ825" i="12" s="1"/>
  <c r="FA825" i="12" s="1"/>
  <c r="FB825" i="12" s="1"/>
  <c r="FC825" i="12" s="1"/>
  <c r="FD825" i="12" s="1"/>
  <c r="AD807" i="12"/>
  <c r="AL807" i="12"/>
  <c r="AX807" i="12"/>
  <c r="Z815" i="12"/>
  <c r="AL815" i="12"/>
  <c r="BB815" i="12"/>
  <c r="AH819" i="12"/>
  <c r="AT819" i="12"/>
  <c r="Z823" i="12"/>
  <c r="AL823" i="12"/>
  <c r="AX823" i="12"/>
  <c r="AD826" i="12"/>
  <c r="AT826" i="12"/>
  <c r="Z806" i="12"/>
  <c r="AT806" i="12"/>
  <c r="AK807" i="12"/>
  <c r="AW807" i="12"/>
  <c r="Z810" i="12"/>
  <c r="AT810" i="12"/>
  <c r="BF810" i="12"/>
  <c r="J811" i="12"/>
  <c r="AG811" i="12"/>
  <c r="BA811" i="12"/>
  <c r="Z814" i="12"/>
  <c r="AD814" i="12"/>
  <c r="AH814" i="12"/>
  <c r="AL814" i="12"/>
  <c r="AP814" i="12"/>
  <c r="AT814" i="12"/>
  <c r="AX814" i="12"/>
  <c r="BB814" i="12"/>
  <c r="BF814" i="12"/>
  <c r="J815" i="12"/>
  <c r="Y815" i="12"/>
  <c r="AC815" i="12"/>
  <c r="AG815" i="12"/>
  <c r="AK815" i="12"/>
  <c r="AO815" i="12"/>
  <c r="AS815" i="12"/>
  <c r="AW815" i="12"/>
  <c r="BA815" i="12"/>
  <c r="BE815" i="12"/>
  <c r="G816" i="12"/>
  <c r="Z818" i="12"/>
  <c r="AD818" i="12"/>
  <c r="AH818" i="12"/>
  <c r="AL818" i="12"/>
  <c r="AP818" i="12"/>
  <c r="AT818" i="12"/>
  <c r="AX818" i="12"/>
  <c r="BB818" i="12"/>
  <c r="BF818" i="12"/>
  <c r="J819" i="12"/>
  <c r="Y819" i="12"/>
  <c r="AC819" i="12"/>
  <c r="AG819" i="12"/>
  <c r="AK819" i="12"/>
  <c r="AO819" i="12"/>
  <c r="AS819" i="12"/>
  <c r="AW819" i="12"/>
  <c r="BA819" i="12"/>
  <c r="BE819" i="12"/>
  <c r="G820" i="12"/>
  <c r="W821" i="12"/>
  <c r="AA821" i="12"/>
  <c r="AE821" i="12"/>
  <c r="AI821" i="12"/>
  <c r="AM821" i="12"/>
  <c r="AQ821" i="12"/>
  <c r="AU821" i="12"/>
  <c r="AY821" i="12"/>
  <c r="BC821" i="12"/>
  <c r="K822" i="12"/>
  <c r="Q822" i="12"/>
  <c r="Z822" i="12"/>
  <c r="AD822" i="12"/>
  <c r="AH822" i="12"/>
  <c r="AL822" i="12"/>
  <c r="AP822" i="12"/>
  <c r="AT822" i="12"/>
  <c r="AX822" i="12"/>
  <c r="BB822" i="12"/>
  <c r="BF822" i="12"/>
  <c r="J823" i="12"/>
  <c r="Y823" i="12"/>
  <c r="AC823" i="12"/>
  <c r="AG823" i="12"/>
  <c r="AK823" i="12"/>
  <c r="AO823" i="12"/>
  <c r="AS823" i="12"/>
  <c r="AW823" i="12"/>
  <c r="BA823" i="12"/>
  <c r="BE823" i="12"/>
  <c r="G824" i="12"/>
  <c r="K825" i="12"/>
  <c r="Q825" i="12"/>
  <c r="Z825" i="12"/>
  <c r="AD825" i="12"/>
  <c r="AH825" i="12"/>
  <c r="AL825" i="12"/>
  <c r="AP825" i="12"/>
  <c r="AT825" i="12"/>
  <c r="AX825" i="12"/>
  <c r="BB825" i="12"/>
  <c r="BF825" i="12"/>
  <c r="J826" i="12"/>
  <c r="Y826" i="12"/>
  <c r="AC826" i="12"/>
  <c r="AG826" i="12"/>
  <c r="AK826" i="12"/>
  <c r="AO826" i="12"/>
  <c r="AS826" i="12"/>
  <c r="AW826" i="12"/>
  <c r="BA826" i="12"/>
  <c r="BE826" i="12"/>
  <c r="G827" i="12"/>
  <c r="W828" i="12"/>
  <c r="AA828" i="12"/>
  <c r="AE828" i="12"/>
  <c r="AI828" i="12"/>
  <c r="AM828" i="12"/>
  <c r="AQ828" i="12"/>
  <c r="AU828" i="12"/>
  <c r="AY828" i="12"/>
  <c r="BC828" i="12"/>
  <c r="Z807" i="12"/>
  <c r="AP807" i="12"/>
  <c r="BF807" i="12"/>
  <c r="AD811" i="12"/>
  <c r="AL811" i="12"/>
  <c r="BB811" i="12"/>
  <c r="AD815" i="12"/>
  <c r="AP815" i="12"/>
  <c r="AX815" i="12"/>
  <c r="AD819" i="12"/>
  <c r="AX819" i="12"/>
  <c r="AH823" i="12"/>
  <c r="AT823" i="12"/>
  <c r="BF823" i="12"/>
  <c r="Z826" i="12"/>
  <c r="AP826" i="12"/>
  <c r="BB826" i="12"/>
  <c r="AD806" i="12"/>
  <c r="AP806" i="12"/>
  <c r="BB806" i="12"/>
  <c r="Y807" i="12"/>
  <c r="AO807" i="12"/>
  <c r="BE807" i="12"/>
  <c r="AL810" i="12"/>
  <c r="BB810" i="12"/>
  <c r="Y811" i="12"/>
  <c r="AK811" i="12"/>
  <c r="AW811" i="12"/>
  <c r="AC806" i="12"/>
  <c r="AO806" i="12"/>
  <c r="BA806" i="12"/>
  <c r="AF807" i="12"/>
  <c r="AR807" i="12"/>
  <c r="BD807" i="12"/>
  <c r="Z809" i="12"/>
  <c r="AL809" i="12"/>
  <c r="AX809" i="12"/>
  <c r="AG810" i="12"/>
  <c r="AO810" i="12"/>
  <c r="BA810" i="12"/>
  <c r="G811" i="12"/>
  <c r="X811" i="12"/>
  <c r="AJ811" i="12"/>
  <c r="AV811" i="12"/>
  <c r="AH813" i="12"/>
  <c r="AT813" i="12"/>
  <c r="BF813" i="12"/>
  <c r="J814" i="12"/>
  <c r="AC814" i="12"/>
  <c r="AO814" i="12"/>
  <c r="BA814" i="12"/>
  <c r="AF815" i="12"/>
  <c r="AR815" i="12"/>
  <c r="BD815" i="12"/>
  <c r="Z817" i="12"/>
  <c r="AL817" i="12"/>
  <c r="BB817" i="12"/>
  <c r="J818" i="12"/>
  <c r="AC818" i="12"/>
  <c r="AO818" i="12"/>
  <c r="BA818" i="12"/>
  <c r="AF819" i="12"/>
  <c r="AR819" i="12"/>
  <c r="AZ819" i="12"/>
  <c r="Z821" i="12"/>
  <c r="AL821" i="12"/>
  <c r="AX821" i="12"/>
  <c r="X823" i="12"/>
  <c r="AB823" i="12"/>
  <c r="AF823" i="12"/>
  <c r="AJ823" i="12"/>
  <c r="AN823" i="12"/>
  <c r="AR823" i="12"/>
  <c r="AV823" i="12"/>
  <c r="AZ823" i="12"/>
  <c r="BD823" i="12"/>
  <c r="F824" i="12"/>
  <c r="AG825" i="12"/>
  <c r="AK825" i="12"/>
  <c r="AO825" i="12"/>
  <c r="AS825" i="12"/>
  <c r="AW825" i="12"/>
  <c r="BA825" i="12"/>
  <c r="BE825" i="12"/>
  <c r="G826" i="12"/>
  <c r="X826" i="12"/>
  <c r="AB826" i="12"/>
  <c r="AF826" i="12"/>
  <c r="AJ826" i="12"/>
  <c r="AN826" i="12"/>
  <c r="AR826" i="12"/>
  <c r="AV826" i="12"/>
  <c r="AZ826" i="12"/>
  <c r="BD826" i="12"/>
  <c r="F827" i="12"/>
  <c r="Z828" i="12"/>
  <c r="AD828" i="12"/>
  <c r="AH828" i="12"/>
  <c r="AL828" i="12"/>
  <c r="AP828" i="12"/>
  <c r="AT828" i="12"/>
  <c r="AX828" i="12"/>
  <c r="BB828" i="12"/>
  <c r="BF828" i="12"/>
  <c r="AH807" i="12"/>
  <c r="AT807" i="12"/>
  <c r="BB807" i="12"/>
  <c r="Z811" i="12"/>
  <c r="AH811" i="12"/>
  <c r="AP811" i="12"/>
  <c r="AT811" i="12"/>
  <c r="AX811" i="12"/>
  <c r="BF811" i="12"/>
  <c r="AH815" i="12"/>
  <c r="AT815" i="12"/>
  <c r="BF815" i="12"/>
  <c r="Z819" i="12"/>
  <c r="AL819" i="12"/>
  <c r="AP819" i="12"/>
  <c r="BB819" i="12"/>
  <c r="BF819" i="12"/>
  <c r="AD823" i="12"/>
  <c r="AP823" i="12"/>
  <c r="BB823" i="12"/>
  <c r="AH826" i="12"/>
  <c r="AL826" i="12"/>
  <c r="AX826" i="12"/>
  <c r="BF826" i="12"/>
  <c r="AH806" i="12"/>
  <c r="AL806" i="12"/>
  <c r="AX806" i="12"/>
  <c r="BF806" i="12"/>
  <c r="J807" i="12"/>
  <c r="AC807" i="12"/>
  <c r="AG807" i="12"/>
  <c r="AS807" i="12"/>
  <c r="BA807" i="12"/>
  <c r="G808" i="12"/>
  <c r="AD810" i="12"/>
  <c r="AH810" i="12"/>
  <c r="AP810" i="12"/>
  <c r="AX810" i="12"/>
  <c r="AC811" i="12"/>
  <c r="AO811" i="12"/>
  <c r="AS811" i="12"/>
  <c r="BE811" i="12"/>
  <c r="G812" i="12"/>
  <c r="J806" i="12"/>
  <c r="Y806" i="12"/>
  <c r="AG806" i="12"/>
  <c r="AK806" i="12"/>
  <c r="AS806" i="12"/>
  <c r="AW806" i="12"/>
  <c r="BE806" i="12"/>
  <c r="G807" i="12"/>
  <c r="X807" i="12"/>
  <c r="AB807" i="12"/>
  <c r="AJ807" i="12"/>
  <c r="AN807" i="12"/>
  <c r="AV807" i="12"/>
  <c r="AZ807" i="12"/>
  <c r="F808" i="12"/>
  <c r="AD809" i="12"/>
  <c r="AH809" i="12"/>
  <c r="AP809" i="12"/>
  <c r="AT809" i="12"/>
  <c r="BB809" i="12"/>
  <c r="BF809" i="12"/>
  <c r="J810" i="12"/>
  <c r="Y810" i="12"/>
  <c r="AC810" i="12"/>
  <c r="AK810" i="12"/>
  <c r="AS810" i="12"/>
  <c r="AW810" i="12"/>
  <c r="BE810" i="12"/>
  <c r="AB811" i="12"/>
  <c r="AF811" i="12"/>
  <c r="AN811" i="12"/>
  <c r="AR811" i="12"/>
  <c r="AZ811" i="12"/>
  <c r="BD811" i="12"/>
  <c r="F812" i="12"/>
  <c r="Z813" i="12"/>
  <c r="AD813" i="12"/>
  <c r="AL813" i="12"/>
  <c r="AP813" i="12"/>
  <c r="AX813" i="12"/>
  <c r="BB813" i="12"/>
  <c r="Y814" i="12"/>
  <c r="AG814" i="12"/>
  <c r="AK814" i="12"/>
  <c r="AS814" i="12"/>
  <c r="AW814" i="12"/>
  <c r="BE814" i="12"/>
  <c r="G815" i="12"/>
  <c r="X815" i="12"/>
  <c r="AB815" i="12"/>
  <c r="AJ815" i="12"/>
  <c r="AN815" i="12"/>
  <c r="AV815" i="12"/>
  <c r="AZ815" i="12"/>
  <c r="F816" i="12"/>
  <c r="AD817" i="12"/>
  <c r="AH817" i="12"/>
  <c r="AP817" i="12"/>
  <c r="AT817" i="12"/>
  <c r="AX817" i="12"/>
  <c r="BF817" i="12"/>
  <c r="Y818" i="12"/>
  <c r="AG818" i="12"/>
  <c r="AK818" i="12"/>
  <c r="AS818" i="12"/>
  <c r="AW818" i="12"/>
  <c r="BE818" i="12"/>
  <c r="G819" i="12"/>
  <c r="X819" i="12"/>
  <c r="AB819" i="12"/>
  <c r="AJ819" i="12"/>
  <c r="AN819" i="12"/>
  <c r="AV819" i="12"/>
  <c r="BD819" i="12"/>
  <c r="F820" i="12"/>
  <c r="AD821" i="12"/>
  <c r="AH821" i="12"/>
  <c r="AP821" i="12"/>
  <c r="AT821" i="12"/>
  <c r="BB821" i="12"/>
  <c r="BF821" i="12"/>
  <c r="X806" i="12"/>
  <c r="AB806" i="12"/>
  <c r="AF806" i="12"/>
  <c r="AJ806" i="12"/>
  <c r="AN806" i="12"/>
  <c r="AR806" i="12"/>
  <c r="AV806" i="12"/>
  <c r="AZ806" i="12"/>
  <c r="W807" i="12"/>
  <c r="AA807" i="12"/>
  <c r="AE807" i="12"/>
  <c r="AI807" i="12"/>
  <c r="AM807" i="12"/>
  <c r="AQ807" i="12"/>
  <c r="AU807" i="12"/>
  <c r="AY807" i="12"/>
  <c r="K808" i="12"/>
  <c r="Z808" i="12"/>
  <c r="AD808" i="12"/>
  <c r="AH808" i="12"/>
  <c r="AL808" i="12"/>
  <c r="AP808" i="12"/>
  <c r="AT808" i="12"/>
  <c r="AX808" i="12"/>
  <c r="BB808" i="12"/>
  <c r="J809" i="12"/>
  <c r="Y809" i="12"/>
  <c r="AC809" i="12"/>
  <c r="AG809" i="12"/>
  <c r="AK809" i="12"/>
  <c r="AO809" i="12"/>
  <c r="AS809" i="12"/>
  <c r="AW809" i="12"/>
  <c r="BA809" i="12"/>
  <c r="X810" i="12"/>
  <c r="AB810" i="12"/>
  <c r="AF810" i="12"/>
  <c r="AJ810" i="12"/>
  <c r="AN810" i="12"/>
  <c r="AR810" i="12"/>
  <c r="AV810" i="12"/>
  <c r="AZ810" i="12"/>
  <c r="W811" i="12"/>
  <c r="AA811" i="12"/>
  <c r="AE811" i="12"/>
  <c r="AI811" i="12"/>
  <c r="AM811" i="12"/>
  <c r="AQ811" i="12"/>
  <c r="AU811" i="12"/>
  <c r="AY811" i="12"/>
  <c r="K812" i="12"/>
  <c r="Z812" i="12"/>
  <c r="AD812" i="12"/>
  <c r="AH812" i="12"/>
  <c r="AL812" i="12"/>
  <c r="AP812" i="12"/>
  <c r="AT812" i="12"/>
  <c r="AX812" i="12"/>
  <c r="BB812" i="12"/>
  <c r="J813" i="12"/>
  <c r="Y813" i="12"/>
  <c r="AC813" i="12"/>
  <c r="AG813" i="12"/>
  <c r="AK813" i="12"/>
  <c r="AO813" i="12"/>
  <c r="AS813" i="12"/>
  <c r="AW813" i="12"/>
  <c r="BA813" i="12"/>
  <c r="X814" i="12"/>
  <c r="AB814" i="12"/>
  <c r="AF814" i="12"/>
  <c r="AJ814" i="12"/>
  <c r="AN814" i="12"/>
  <c r="AR814" i="12"/>
  <c r="AV814" i="12"/>
  <c r="AZ814" i="12"/>
  <c r="W815" i="12"/>
  <c r="AA815" i="12"/>
  <c r="AE815" i="12"/>
  <c r="AI815" i="12"/>
  <c r="AM815" i="12"/>
  <c r="AQ815" i="12"/>
  <c r="AU815" i="12"/>
  <c r="AY815" i="12"/>
  <c r="K816" i="12"/>
  <c r="Z816" i="12"/>
  <c r="AD816" i="12"/>
  <c r="AH816" i="12"/>
  <c r="AL816" i="12"/>
  <c r="AP816" i="12"/>
  <c r="AT816" i="12"/>
  <c r="AX816" i="12"/>
  <c r="BB816" i="12"/>
  <c r="J817" i="12"/>
  <c r="Y817" i="12"/>
  <c r="AC817" i="12"/>
  <c r="AG817" i="12"/>
  <c r="AK817" i="12"/>
  <c r="AO817" i="12"/>
  <c r="AS817" i="12"/>
  <c r="AW817" i="12"/>
  <c r="BA817" i="12"/>
  <c r="X818" i="12"/>
  <c r="AB818" i="12"/>
  <c r="AF818" i="12"/>
  <c r="AJ818" i="12"/>
  <c r="AN818" i="12"/>
  <c r="AR818" i="12"/>
  <c r="AV818" i="12"/>
  <c r="AZ818" i="12"/>
  <c r="W819" i="12"/>
  <c r="AA819" i="12"/>
  <c r="AE819" i="12"/>
  <c r="AI819" i="12"/>
  <c r="AM819" i="12"/>
  <c r="AQ819" i="12"/>
  <c r="AU819" i="12"/>
  <c r="AY819" i="12"/>
  <c r="K820" i="12"/>
  <c r="Z820" i="12"/>
  <c r="AD820" i="12"/>
  <c r="AH820" i="12"/>
  <c r="AL820" i="12"/>
  <c r="AP820" i="12"/>
  <c r="AT820" i="12"/>
  <c r="AX820" i="12"/>
  <c r="BB820" i="12"/>
  <c r="J821" i="12"/>
  <c r="Y821" i="12"/>
  <c r="AC821" i="12"/>
  <c r="AG821" i="12"/>
  <c r="AK821" i="12"/>
  <c r="AO821" i="12"/>
  <c r="AS821" i="12"/>
  <c r="AW821" i="12"/>
  <c r="BA821" i="12"/>
  <c r="X822" i="12"/>
  <c r="AB822" i="12"/>
  <c r="AF822" i="12"/>
  <c r="AJ822" i="12"/>
  <c r="AN822" i="12"/>
  <c r="AR822" i="12"/>
  <c r="AV822" i="12"/>
  <c r="AZ822" i="12"/>
  <c r="W823" i="12"/>
  <c r="AA823" i="12"/>
  <c r="AE823" i="12"/>
  <c r="AI823" i="12"/>
  <c r="AM823" i="12"/>
  <c r="AQ823" i="12"/>
  <c r="AU823" i="12"/>
  <c r="AY823" i="12"/>
  <c r="K824" i="12"/>
  <c r="Z824" i="12"/>
  <c r="AD824" i="12"/>
  <c r="AH824" i="12"/>
  <c r="AL824" i="12"/>
  <c r="AP824" i="12"/>
  <c r="AT824" i="12"/>
  <c r="AX824" i="12"/>
  <c r="BB824" i="12"/>
  <c r="X825" i="12"/>
  <c r="AB825" i="12"/>
  <c r="AF825" i="12"/>
  <c r="AJ825" i="12"/>
  <c r="AN825" i="12"/>
  <c r="AR825" i="12"/>
  <c r="AV825" i="12"/>
  <c r="AZ825" i="12"/>
  <c r="W826" i="12"/>
  <c r="AA826" i="12"/>
  <c r="AE826" i="12"/>
  <c r="AI826" i="12"/>
  <c r="AM826" i="12"/>
  <c r="AQ826" i="12"/>
  <c r="AU826" i="12"/>
  <c r="AY826" i="12"/>
  <c r="K827" i="12"/>
  <c r="Z827" i="12"/>
  <c r="AD827" i="12"/>
  <c r="AH827" i="12"/>
  <c r="AL827" i="12"/>
  <c r="AP827" i="12"/>
  <c r="AT827" i="12"/>
  <c r="AX827" i="12"/>
  <c r="BB827" i="12"/>
  <c r="J828" i="12"/>
  <c r="Y828" i="12"/>
  <c r="AC828" i="12"/>
  <c r="AG828" i="12"/>
  <c r="AK828" i="12"/>
  <c r="AO828" i="12"/>
  <c r="AS828" i="12"/>
  <c r="AW828" i="12"/>
  <c r="BA828" i="12"/>
  <c r="P805" i="12"/>
  <c r="F805" i="12" s="1"/>
  <c r="O805" i="12"/>
  <c r="N805" i="12"/>
  <c r="D805" i="12"/>
  <c r="C805" i="12"/>
  <c r="B805" i="12"/>
  <c r="E805" i="12" s="1"/>
  <c r="A805" i="12"/>
  <c r="BC805" i="12" s="1"/>
  <c r="EA804" i="12"/>
  <c r="ED804" i="12" s="1"/>
  <c r="EG804" i="12" s="1"/>
  <c r="EJ804" i="12" s="1"/>
  <c r="EM804" i="12" s="1"/>
  <c r="EP804" i="12" s="1"/>
  <c r="ES804" i="12" s="1"/>
  <c r="EV804" i="12" s="1"/>
  <c r="EY804" i="12" s="1"/>
  <c r="FB804" i="12" s="1"/>
  <c r="DZ804" i="12"/>
  <c r="EC804" i="12" s="1"/>
  <c r="EF804" i="12" s="1"/>
  <c r="EI804" i="12" s="1"/>
  <c r="EL804" i="12" s="1"/>
  <c r="EO804" i="12" s="1"/>
  <c r="ER804" i="12" s="1"/>
  <c r="EU804" i="12" s="1"/>
  <c r="EX804" i="12" s="1"/>
  <c r="FA804" i="12" s="1"/>
  <c r="FD804" i="12" s="1"/>
  <c r="DY804" i="12"/>
  <c r="EB804" i="12" s="1"/>
  <c r="EE804" i="12" s="1"/>
  <c r="EH804" i="12" s="1"/>
  <c r="EK804" i="12" s="1"/>
  <c r="EN804" i="12" s="1"/>
  <c r="EQ804" i="12" s="1"/>
  <c r="ET804" i="12" s="1"/>
  <c r="EW804" i="12" s="1"/>
  <c r="EZ804" i="12" s="1"/>
  <c r="FC804" i="12" s="1"/>
  <c r="BC804" i="12"/>
  <c r="AU804" i="12"/>
  <c r="AQ804" i="12"/>
  <c r="AM804" i="12"/>
  <c r="AI804" i="12"/>
  <c r="AE804" i="12"/>
  <c r="AA804" i="12"/>
  <c r="W804" i="12"/>
  <c r="P804" i="12"/>
  <c r="G804" i="12" s="1"/>
  <c r="O804" i="12"/>
  <c r="N804" i="12"/>
  <c r="J804" i="12"/>
  <c r="F804" i="12"/>
  <c r="D804" i="12"/>
  <c r="C804" i="12"/>
  <c r="B804" i="12"/>
  <c r="E804" i="12" s="1"/>
  <c r="A804" i="12"/>
  <c r="BD804" i="12" s="1"/>
  <c r="EA803" i="12"/>
  <c r="ED803" i="12" s="1"/>
  <c r="EG803" i="12" s="1"/>
  <c r="EJ803" i="12" s="1"/>
  <c r="EM803" i="12" s="1"/>
  <c r="EP803" i="12" s="1"/>
  <c r="ES803" i="12" s="1"/>
  <c r="EV803" i="12" s="1"/>
  <c r="EY803" i="12" s="1"/>
  <c r="FB803" i="12" s="1"/>
  <c r="DZ803" i="12"/>
  <c r="EC803" i="12" s="1"/>
  <c r="EF803" i="12" s="1"/>
  <c r="EI803" i="12" s="1"/>
  <c r="EL803" i="12" s="1"/>
  <c r="EO803" i="12" s="1"/>
  <c r="ER803" i="12" s="1"/>
  <c r="EU803" i="12" s="1"/>
  <c r="EX803" i="12" s="1"/>
  <c r="FA803" i="12" s="1"/>
  <c r="FD803" i="12" s="1"/>
  <c r="DY803" i="12"/>
  <c r="EB803" i="12" s="1"/>
  <c r="EE803" i="12" s="1"/>
  <c r="EH803" i="12" s="1"/>
  <c r="EK803" i="12" s="1"/>
  <c r="EN803" i="12" s="1"/>
  <c r="EQ803" i="12" s="1"/>
  <c r="ET803" i="12" s="1"/>
  <c r="EW803" i="12" s="1"/>
  <c r="EZ803" i="12" s="1"/>
  <c r="FC803" i="12" s="1"/>
  <c r="AZ803" i="12"/>
  <c r="AV803" i="12"/>
  <c r="AR803" i="12"/>
  <c r="AJ803" i="12"/>
  <c r="AF803" i="12"/>
  <c r="AB803" i="12"/>
  <c r="Q803" i="12"/>
  <c r="P803" i="12"/>
  <c r="O803" i="12"/>
  <c r="N803" i="12"/>
  <c r="K803" i="12"/>
  <c r="G803" i="12"/>
  <c r="F803" i="12"/>
  <c r="D803" i="12"/>
  <c r="C803" i="12"/>
  <c r="B803" i="12"/>
  <c r="E803" i="12" s="1"/>
  <c r="A803" i="12"/>
  <c r="BE803" i="12" s="1"/>
  <c r="DU802" i="12"/>
  <c r="DV802" i="12" s="1"/>
  <c r="DW802" i="12" s="1"/>
  <c r="DX802" i="12" s="1"/>
  <c r="DY802" i="12" s="1"/>
  <c r="DZ802" i="12" s="1"/>
  <c r="EA802" i="12" s="1"/>
  <c r="BE802" i="12"/>
  <c r="BD802" i="12"/>
  <c r="BA802" i="12"/>
  <c r="AZ802" i="12"/>
  <c r="AY802" i="12"/>
  <c r="AV802" i="12"/>
  <c r="AU802" i="12"/>
  <c r="AS802" i="12"/>
  <c r="AQ802" i="12"/>
  <c r="AO802" i="12"/>
  <c r="AN802" i="12"/>
  <c r="AK802" i="12"/>
  <c r="AJ802" i="12"/>
  <c r="AI802" i="12"/>
  <c r="AF802" i="12"/>
  <c r="AE802" i="12"/>
  <c r="AC802" i="12"/>
  <c r="AA802" i="12"/>
  <c r="Y802" i="12"/>
  <c r="X802" i="12"/>
  <c r="P802" i="12"/>
  <c r="Q802" i="12" s="1"/>
  <c r="O802" i="12"/>
  <c r="N802" i="12"/>
  <c r="D802" i="12"/>
  <c r="C802" i="12"/>
  <c r="B802" i="12"/>
  <c r="E802" i="12" s="1"/>
  <c r="A802" i="12"/>
  <c r="BF802" i="12" s="1"/>
  <c r="DQ801" i="12"/>
  <c r="BE801" i="12"/>
  <c r="BC801" i="12"/>
  <c r="AY801" i="12"/>
  <c r="AW801" i="12"/>
  <c r="AU801" i="12"/>
  <c r="AQ801" i="12"/>
  <c r="AO801" i="12"/>
  <c r="AM801" i="12"/>
  <c r="AI801" i="12"/>
  <c r="AG801" i="12"/>
  <c r="AE801" i="12"/>
  <c r="AA801" i="12"/>
  <c r="Y801" i="12"/>
  <c r="W801" i="12"/>
  <c r="P801" i="12"/>
  <c r="G801" i="12" s="1"/>
  <c r="O801" i="12"/>
  <c r="N801" i="12"/>
  <c r="J801" i="12"/>
  <c r="F801" i="12"/>
  <c r="D801" i="12"/>
  <c r="C801" i="12"/>
  <c r="B801" i="12"/>
  <c r="E801" i="12" s="1"/>
  <c r="A801" i="12"/>
  <c r="BD801" i="12" s="1"/>
  <c r="ED800" i="12"/>
  <c r="EG800" i="12" s="1"/>
  <c r="EJ800" i="12" s="1"/>
  <c r="EM800" i="12" s="1"/>
  <c r="EP800" i="12" s="1"/>
  <c r="ES800" i="12" s="1"/>
  <c r="EV800" i="12" s="1"/>
  <c r="EY800" i="12" s="1"/>
  <c r="FB800" i="12" s="1"/>
  <c r="EA800" i="12"/>
  <c r="DZ800" i="12"/>
  <c r="EC800" i="12" s="1"/>
  <c r="EF800" i="12" s="1"/>
  <c r="EI800" i="12" s="1"/>
  <c r="EL800" i="12" s="1"/>
  <c r="EO800" i="12" s="1"/>
  <c r="ER800" i="12" s="1"/>
  <c r="EU800" i="12" s="1"/>
  <c r="EX800" i="12" s="1"/>
  <c r="FA800" i="12" s="1"/>
  <c r="FD800" i="12" s="1"/>
  <c r="DY800" i="12"/>
  <c r="EB800" i="12" s="1"/>
  <c r="EE800" i="12" s="1"/>
  <c r="EH800" i="12" s="1"/>
  <c r="EK800" i="12" s="1"/>
  <c r="EN800" i="12" s="1"/>
  <c r="EQ800" i="12" s="1"/>
  <c r="ET800" i="12" s="1"/>
  <c r="EW800" i="12" s="1"/>
  <c r="EZ800" i="12" s="1"/>
  <c r="FC800" i="12" s="1"/>
  <c r="Q800" i="12"/>
  <c r="P800" i="12"/>
  <c r="O800" i="12"/>
  <c r="N800" i="12"/>
  <c r="K800" i="12"/>
  <c r="G800" i="12"/>
  <c r="F800" i="12"/>
  <c r="D800" i="12"/>
  <c r="C800" i="12"/>
  <c r="B800" i="12"/>
  <c r="A800" i="12"/>
  <c r="BE800" i="12" s="1"/>
  <c r="EC799" i="12"/>
  <c r="EF799" i="12" s="1"/>
  <c r="EI799" i="12" s="1"/>
  <c r="EL799" i="12" s="1"/>
  <c r="EO799" i="12" s="1"/>
  <c r="ER799" i="12" s="1"/>
  <c r="EU799" i="12" s="1"/>
  <c r="EX799" i="12" s="1"/>
  <c r="FA799" i="12" s="1"/>
  <c r="FD799" i="12" s="1"/>
  <c r="EA799" i="12"/>
  <c r="ED799" i="12" s="1"/>
  <c r="EG799" i="12" s="1"/>
  <c r="EJ799" i="12" s="1"/>
  <c r="EM799" i="12" s="1"/>
  <c r="EP799" i="12" s="1"/>
  <c r="ES799" i="12" s="1"/>
  <c r="EV799" i="12" s="1"/>
  <c r="EY799" i="12" s="1"/>
  <c r="FB799" i="12" s="1"/>
  <c r="DZ799" i="12"/>
  <c r="DY799" i="12"/>
  <c r="EB799" i="12" s="1"/>
  <c r="EE799" i="12" s="1"/>
  <c r="EH799" i="12" s="1"/>
  <c r="EK799" i="12" s="1"/>
  <c r="EN799" i="12" s="1"/>
  <c r="EQ799" i="12" s="1"/>
  <c r="ET799" i="12" s="1"/>
  <c r="EW799" i="12" s="1"/>
  <c r="EZ799" i="12" s="1"/>
  <c r="FC799" i="12" s="1"/>
  <c r="BE799" i="12"/>
  <c r="BD799" i="12"/>
  <c r="BA799" i="12"/>
  <c r="AZ799" i="12"/>
  <c r="AY799" i="12"/>
  <c r="AV799" i="12"/>
  <c r="AU799" i="12"/>
  <c r="AS799" i="12"/>
  <c r="AQ799" i="12"/>
  <c r="AO799" i="12"/>
  <c r="AN799" i="12"/>
  <c r="AK799" i="12"/>
  <c r="AJ799" i="12"/>
  <c r="AI799" i="12"/>
  <c r="AF799" i="12"/>
  <c r="AE799" i="12"/>
  <c r="AC799" i="12"/>
  <c r="AA799" i="12"/>
  <c r="Y799" i="12"/>
  <c r="X799" i="12"/>
  <c r="P799" i="12"/>
  <c r="Q799" i="12" s="1"/>
  <c r="O799" i="12"/>
  <c r="N799" i="12"/>
  <c r="D799" i="12"/>
  <c r="C799" i="12"/>
  <c r="B799" i="12"/>
  <c r="E799" i="12" s="1"/>
  <c r="A799" i="12"/>
  <c r="BF799" i="12" s="1"/>
  <c r="ED798" i="12"/>
  <c r="EG798" i="12" s="1"/>
  <c r="EJ798" i="12" s="1"/>
  <c r="EM798" i="12" s="1"/>
  <c r="EP798" i="12" s="1"/>
  <c r="ES798" i="12" s="1"/>
  <c r="EV798" i="12" s="1"/>
  <c r="EY798" i="12" s="1"/>
  <c r="FB798" i="12" s="1"/>
  <c r="EA798" i="12"/>
  <c r="DZ798" i="12"/>
  <c r="EC798" i="12" s="1"/>
  <c r="EF798" i="12" s="1"/>
  <c r="EI798" i="12" s="1"/>
  <c r="EL798" i="12" s="1"/>
  <c r="EO798" i="12" s="1"/>
  <c r="ER798" i="12" s="1"/>
  <c r="EU798" i="12" s="1"/>
  <c r="EX798" i="12" s="1"/>
  <c r="FA798" i="12" s="1"/>
  <c r="FD798" i="12" s="1"/>
  <c r="DY798" i="12"/>
  <c r="EB798" i="12" s="1"/>
  <c r="EE798" i="12" s="1"/>
  <c r="EH798" i="12" s="1"/>
  <c r="EK798" i="12" s="1"/>
  <c r="EN798" i="12" s="1"/>
  <c r="EQ798" i="12" s="1"/>
  <c r="ET798" i="12" s="1"/>
  <c r="EW798" i="12" s="1"/>
  <c r="EZ798" i="12" s="1"/>
  <c r="FC798" i="12" s="1"/>
  <c r="P798" i="12"/>
  <c r="F798" i="12" s="1"/>
  <c r="O798" i="12"/>
  <c r="N798" i="12"/>
  <c r="D798" i="12"/>
  <c r="C798" i="12"/>
  <c r="B798" i="12"/>
  <c r="E798" i="12" s="1"/>
  <c r="A798" i="12"/>
  <c r="BC798" i="12" s="1"/>
  <c r="EC797" i="12"/>
  <c r="EF797" i="12" s="1"/>
  <c r="EI797" i="12" s="1"/>
  <c r="EL797" i="12" s="1"/>
  <c r="EO797" i="12" s="1"/>
  <c r="ER797" i="12" s="1"/>
  <c r="EU797" i="12" s="1"/>
  <c r="EX797" i="12" s="1"/>
  <c r="FA797" i="12" s="1"/>
  <c r="FD797" i="12" s="1"/>
  <c r="EA797" i="12"/>
  <c r="ED797" i="12" s="1"/>
  <c r="EG797" i="12" s="1"/>
  <c r="EJ797" i="12" s="1"/>
  <c r="EM797" i="12" s="1"/>
  <c r="EP797" i="12" s="1"/>
  <c r="ES797" i="12" s="1"/>
  <c r="EV797" i="12" s="1"/>
  <c r="EY797" i="12" s="1"/>
  <c r="FB797" i="12" s="1"/>
  <c r="DZ797" i="12"/>
  <c r="DY797" i="12"/>
  <c r="EB797" i="12" s="1"/>
  <c r="EE797" i="12" s="1"/>
  <c r="EH797" i="12" s="1"/>
  <c r="EK797" i="12" s="1"/>
  <c r="EN797" i="12" s="1"/>
  <c r="EQ797" i="12" s="1"/>
  <c r="ET797" i="12" s="1"/>
  <c r="EW797" i="12" s="1"/>
  <c r="EZ797" i="12" s="1"/>
  <c r="FC797" i="12" s="1"/>
  <c r="BE797" i="12"/>
  <c r="AW797" i="12"/>
  <c r="AO797" i="12"/>
  <c r="AG797" i="12"/>
  <c r="Y797" i="12"/>
  <c r="P797" i="12"/>
  <c r="G797" i="12" s="1"/>
  <c r="O797" i="12"/>
  <c r="N797" i="12"/>
  <c r="F797" i="12"/>
  <c r="D797" i="12"/>
  <c r="C797" i="12"/>
  <c r="B797" i="12"/>
  <c r="E797" i="12" s="1"/>
  <c r="A797" i="12"/>
  <c r="BD797" i="12" s="1"/>
  <c r="EB796" i="12"/>
  <c r="EE796" i="12" s="1"/>
  <c r="EH796" i="12" s="1"/>
  <c r="EK796" i="12" s="1"/>
  <c r="EN796" i="12" s="1"/>
  <c r="EQ796" i="12" s="1"/>
  <c r="ET796" i="12" s="1"/>
  <c r="EW796" i="12" s="1"/>
  <c r="EZ796" i="12" s="1"/>
  <c r="FC796" i="12" s="1"/>
  <c r="EA796" i="12"/>
  <c r="ED796" i="12" s="1"/>
  <c r="EG796" i="12" s="1"/>
  <c r="EJ796" i="12" s="1"/>
  <c r="EM796" i="12" s="1"/>
  <c r="EP796" i="12" s="1"/>
  <c r="ES796" i="12" s="1"/>
  <c r="EV796" i="12" s="1"/>
  <c r="EY796" i="12" s="1"/>
  <c r="FB796" i="12" s="1"/>
  <c r="DZ796" i="12"/>
  <c r="EC796" i="12" s="1"/>
  <c r="EF796" i="12" s="1"/>
  <c r="EI796" i="12" s="1"/>
  <c r="EL796" i="12" s="1"/>
  <c r="EO796" i="12" s="1"/>
  <c r="ER796" i="12" s="1"/>
  <c r="EU796" i="12" s="1"/>
  <c r="EX796" i="12" s="1"/>
  <c r="FA796" i="12" s="1"/>
  <c r="FD796" i="12" s="1"/>
  <c r="DY796" i="12"/>
  <c r="P796" i="12"/>
  <c r="Q796" i="12" s="1"/>
  <c r="O796" i="12"/>
  <c r="N796" i="12"/>
  <c r="E796" i="12"/>
  <c r="D796" i="12"/>
  <c r="C796" i="12"/>
  <c r="B796" i="12"/>
  <c r="A796" i="12"/>
  <c r="BE796" i="12" s="1"/>
  <c r="EC795" i="12"/>
  <c r="EF795" i="12" s="1"/>
  <c r="EI795" i="12" s="1"/>
  <c r="EL795" i="12" s="1"/>
  <c r="EO795" i="12" s="1"/>
  <c r="ER795" i="12" s="1"/>
  <c r="EU795" i="12" s="1"/>
  <c r="EX795" i="12" s="1"/>
  <c r="FA795" i="12" s="1"/>
  <c r="FD795" i="12" s="1"/>
  <c r="EA795" i="12"/>
  <c r="ED795" i="12" s="1"/>
  <c r="EG795" i="12" s="1"/>
  <c r="EJ795" i="12" s="1"/>
  <c r="EM795" i="12" s="1"/>
  <c r="EP795" i="12" s="1"/>
  <c r="ES795" i="12" s="1"/>
  <c r="EV795" i="12" s="1"/>
  <c r="EY795" i="12" s="1"/>
  <c r="FB795" i="12" s="1"/>
  <c r="DZ795" i="12"/>
  <c r="DY795" i="12"/>
  <c r="EB795" i="12" s="1"/>
  <c r="EE795" i="12" s="1"/>
  <c r="EH795" i="12" s="1"/>
  <c r="EK795" i="12" s="1"/>
  <c r="EN795" i="12" s="1"/>
  <c r="EQ795" i="12" s="1"/>
  <c r="ET795" i="12" s="1"/>
  <c r="EW795" i="12" s="1"/>
  <c r="EZ795" i="12" s="1"/>
  <c r="FC795" i="12" s="1"/>
  <c r="BE795" i="12"/>
  <c r="BD795" i="12"/>
  <c r="BA795" i="12"/>
  <c r="AZ795" i="12"/>
  <c r="AY795" i="12"/>
  <c r="AV795" i="12"/>
  <c r="AU795" i="12"/>
  <c r="AS795" i="12"/>
  <c r="AQ795" i="12"/>
  <c r="AO795" i="12"/>
  <c r="AN795" i="12"/>
  <c r="AK795" i="12"/>
  <c r="AJ795" i="12"/>
  <c r="AI795" i="12"/>
  <c r="AF795" i="12"/>
  <c r="AE795" i="12"/>
  <c r="AC795" i="12"/>
  <c r="AA795" i="12"/>
  <c r="Y795" i="12"/>
  <c r="X795" i="12"/>
  <c r="P795" i="12"/>
  <c r="Q795" i="12" s="1"/>
  <c r="O795" i="12"/>
  <c r="N795" i="12"/>
  <c r="D795" i="12"/>
  <c r="C795" i="12"/>
  <c r="B795" i="12"/>
  <c r="E795" i="12" s="1"/>
  <c r="A795" i="12"/>
  <c r="BF795" i="12" s="1"/>
  <c r="EB794" i="12"/>
  <c r="EE794" i="12" s="1"/>
  <c r="EH794" i="12" s="1"/>
  <c r="EK794" i="12" s="1"/>
  <c r="EN794" i="12" s="1"/>
  <c r="EQ794" i="12" s="1"/>
  <c r="ET794" i="12" s="1"/>
  <c r="EW794" i="12" s="1"/>
  <c r="EZ794" i="12" s="1"/>
  <c r="FC794" i="12" s="1"/>
  <c r="EA794" i="12"/>
  <c r="ED794" i="12" s="1"/>
  <c r="EG794" i="12" s="1"/>
  <c r="EJ794" i="12" s="1"/>
  <c r="EM794" i="12" s="1"/>
  <c r="EP794" i="12" s="1"/>
  <c r="ES794" i="12" s="1"/>
  <c r="EV794" i="12" s="1"/>
  <c r="EY794" i="12" s="1"/>
  <c r="FB794" i="12" s="1"/>
  <c r="DZ794" i="12"/>
  <c r="EC794" i="12" s="1"/>
  <c r="EF794" i="12" s="1"/>
  <c r="EI794" i="12" s="1"/>
  <c r="EL794" i="12" s="1"/>
  <c r="EO794" i="12" s="1"/>
  <c r="ER794" i="12" s="1"/>
  <c r="EU794" i="12" s="1"/>
  <c r="EX794" i="12" s="1"/>
  <c r="FA794" i="12" s="1"/>
  <c r="FD794" i="12" s="1"/>
  <c r="DY794" i="12"/>
  <c r="Q794" i="12"/>
  <c r="P794" i="12"/>
  <c r="F794" i="12" s="1"/>
  <c r="O794" i="12"/>
  <c r="N794" i="12"/>
  <c r="K794" i="12"/>
  <c r="D794" i="12"/>
  <c r="C794" i="12"/>
  <c r="B794" i="12"/>
  <c r="E794" i="12" s="1"/>
  <c r="A794" i="12"/>
  <c r="BC794" i="12" s="1"/>
  <c r="EA793" i="12"/>
  <c r="ED793" i="12" s="1"/>
  <c r="EG793" i="12" s="1"/>
  <c r="EJ793" i="12" s="1"/>
  <c r="EM793" i="12" s="1"/>
  <c r="EP793" i="12" s="1"/>
  <c r="ES793" i="12" s="1"/>
  <c r="EV793" i="12" s="1"/>
  <c r="EY793" i="12" s="1"/>
  <c r="FB793" i="12" s="1"/>
  <c r="DZ793" i="12"/>
  <c r="EC793" i="12" s="1"/>
  <c r="EF793" i="12" s="1"/>
  <c r="EI793" i="12" s="1"/>
  <c r="EL793" i="12" s="1"/>
  <c r="EO793" i="12" s="1"/>
  <c r="ER793" i="12" s="1"/>
  <c r="EU793" i="12" s="1"/>
  <c r="EX793" i="12" s="1"/>
  <c r="FA793" i="12" s="1"/>
  <c r="FD793" i="12" s="1"/>
  <c r="DY793" i="12"/>
  <c r="EB793" i="12" s="1"/>
  <c r="EE793" i="12" s="1"/>
  <c r="EH793" i="12" s="1"/>
  <c r="EK793" i="12" s="1"/>
  <c r="EN793" i="12" s="1"/>
  <c r="EQ793" i="12" s="1"/>
  <c r="ET793" i="12" s="1"/>
  <c r="EW793" i="12" s="1"/>
  <c r="EZ793" i="12" s="1"/>
  <c r="FC793" i="12" s="1"/>
  <c r="P793" i="12"/>
  <c r="G793" i="12" s="1"/>
  <c r="O793" i="12"/>
  <c r="N793" i="12"/>
  <c r="F793" i="12"/>
  <c r="D793" i="12"/>
  <c r="C793" i="12"/>
  <c r="B793" i="12"/>
  <c r="E793" i="12" s="1"/>
  <c r="A793" i="12"/>
  <c r="BD793" i="12" s="1"/>
  <c r="EA792" i="12"/>
  <c r="ED792" i="12" s="1"/>
  <c r="EG792" i="12" s="1"/>
  <c r="EJ792" i="12" s="1"/>
  <c r="EM792" i="12" s="1"/>
  <c r="EP792" i="12" s="1"/>
  <c r="ES792" i="12" s="1"/>
  <c r="EV792" i="12" s="1"/>
  <c r="EY792" i="12" s="1"/>
  <c r="FB792" i="12" s="1"/>
  <c r="DZ792" i="12"/>
  <c r="EC792" i="12" s="1"/>
  <c r="EF792" i="12" s="1"/>
  <c r="EI792" i="12" s="1"/>
  <c r="EL792" i="12" s="1"/>
  <c r="EO792" i="12" s="1"/>
  <c r="ER792" i="12" s="1"/>
  <c r="EU792" i="12" s="1"/>
  <c r="EX792" i="12" s="1"/>
  <c r="FA792" i="12" s="1"/>
  <c r="FD792" i="12" s="1"/>
  <c r="DY792" i="12"/>
  <c r="EB792" i="12" s="1"/>
  <c r="EE792" i="12" s="1"/>
  <c r="EH792" i="12" s="1"/>
  <c r="EK792" i="12" s="1"/>
  <c r="EN792" i="12" s="1"/>
  <c r="EQ792" i="12" s="1"/>
  <c r="ET792" i="12" s="1"/>
  <c r="EW792" i="12" s="1"/>
  <c r="EZ792" i="12" s="1"/>
  <c r="FC792" i="12" s="1"/>
  <c r="BC792" i="12"/>
  <c r="AY792" i="12"/>
  <c r="AU792" i="12"/>
  <c r="AQ792" i="12"/>
  <c r="AM792" i="12"/>
  <c r="AI792" i="12"/>
  <c r="AE792" i="12"/>
  <c r="AA792" i="12"/>
  <c r="W792" i="12"/>
  <c r="P792" i="12"/>
  <c r="F792" i="12" s="1"/>
  <c r="O792" i="12"/>
  <c r="N792" i="12"/>
  <c r="G792" i="12"/>
  <c r="D792" i="12"/>
  <c r="C792" i="12"/>
  <c r="B792" i="12"/>
  <c r="E792" i="12" s="1"/>
  <c r="A792" i="12"/>
  <c r="BE792" i="12" s="1"/>
  <c r="EA791" i="12"/>
  <c r="ED791" i="12" s="1"/>
  <c r="EG791" i="12" s="1"/>
  <c r="EJ791" i="12" s="1"/>
  <c r="EM791" i="12" s="1"/>
  <c r="EP791" i="12" s="1"/>
  <c r="ES791" i="12" s="1"/>
  <c r="EV791" i="12" s="1"/>
  <c r="EY791" i="12" s="1"/>
  <c r="FB791" i="12" s="1"/>
  <c r="DZ791" i="12"/>
  <c r="EC791" i="12" s="1"/>
  <c r="EF791" i="12" s="1"/>
  <c r="EI791" i="12" s="1"/>
  <c r="EL791" i="12" s="1"/>
  <c r="EO791" i="12" s="1"/>
  <c r="ER791" i="12" s="1"/>
  <c r="EU791" i="12" s="1"/>
  <c r="EX791" i="12" s="1"/>
  <c r="FA791" i="12" s="1"/>
  <c r="FD791" i="12" s="1"/>
  <c r="DY791" i="12"/>
  <c r="EB791" i="12" s="1"/>
  <c r="EE791" i="12" s="1"/>
  <c r="EH791" i="12" s="1"/>
  <c r="EK791" i="12" s="1"/>
  <c r="EN791" i="12" s="1"/>
  <c r="EQ791" i="12" s="1"/>
  <c r="ET791" i="12" s="1"/>
  <c r="EW791" i="12" s="1"/>
  <c r="EZ791" i="12" s="1"/>
  <c r="FC791" i="12" s="1"/>
  <c r="BE791" i="12"/>
  <c r="BD791" i="12"/>
  <c r="BA791" i="12"/>
  <c r="AZ791" i="12"/>
  <c r="AY791" i="12"/>
  <c r="AV791" i="12"/>
  <c r="AU791" i="12"/>
  <c r="AS791" i="12"/>
  <c r="AQ791" i="12"/>
  <c r="AO791" i="12"/>
  <c r="AN791" i="12"/>
  <c r="AK791" i="12"/>
  <c r="AJ791" i="12"/>
  <c r="AI791" i="12"/>
  <c r="AF791" i="12"/>
  <c r="AE791" i="12"/>
  <c r="AC791" i="12"/>
  <c r="AA791" i="12"/>
  <c r="Y791" i="12"/>
  <c r="X791" i="12"/>
  <c r="P791" i="12"/>
  <c r="Q791" i="12" s="1"/>
  <c r="O791" i="12"/>
  <c r="N791" i="12"/>
  <c r="D791" i="12"/>
  <c r="C791" i="12"/>
  <c r="B791" i="12"/>
  <c r="E791" i="12" s="1"/>
  <c r="A791" i="12"/>
  <c r="BF791" i="12" s="1"/>
  <c r="EB790" i="12"/>
  <c r="EE790" i="12" s="1"/>
  <c r="EH790" i="12" s="1"/>
  <c r="EK790" i="12" s="1"/>
  <c r="EN790" i="12" s="1"/>
  <c r="EQ790" i="12" s="1"/>
  <c r="ET790" i="12" s="1"/>
  <c r="EW790" i="12" s="1"/>
  <c r="EZ790" i="12" s="1"/>
  <c r="FC790" i="12" s="1"/>
  <c r="EA790" i="12"/>
  <c r="ED790" i="12" s="1"/>
  <c r="EG790" i="12" s="1"/>
  <c r="EJ790" i="12" s="1"/>
  <c r="EM790" i="12" s="1"/>
  <c r="EP790" i="12" s="1"/>
  <c r="ES790" i="12" s="1"/>
  <c r="EV790" i="12" s="1"/>
  <c r="EY790" i="12" s="1"/>
  <c r="FB790" i="12" s="1"/>
  <c r="DZ790" i="12"/>
  <c r="EC790" i="12" s="1"/>
  <c r="EF790" i="12" s="1"/>
  <c r="EI790" i="12" s="1"/>
  <c r="EL790" i="12" s="1"/>
  <c r="EO790" i="12" s="1"/>
  <c r="ER790" i="12" s="1"/>
  <c r="EU790" i="12" s="1"/>
  <c r="EX790" i="12" s="1"/>
  <c r="FA790" i="12" s="1"/>
  <c r="FD790" i="12" s="1"/>
  <c r="DY790" i="12"/>
  <c r="Q790" i="12"/>
  <c r="P790" i="12"/>
  <c r="F790" i="12" s="1"/>
  <c r="O790" i="12"/>
  <c r="N790" i="12"/>
  <c r="K790" i="12"/>
  <c r="D790" i="12"/>
  <c r="C790" i="12"/>
  <c r="B790" i="12"/>
  <c r="E790" i="12" s="1"/>
  <c r="A790" i="12"/>
  <c r="BC790" i="12" s="1"/>
  <c r="EA789" i="12"/>
  <c r="ED789" i="12" s="1"/>
  <c r="EG789" i="12" s="1"/>
  <c r="EJ789" i="12" s="1"/>
  <c r="EM789" i="12" s="1"/>
  <c r="EP789" i="12" s="1"/>
  <c r="ES789" i="12" s="1"/>
  <c r="EV789" i="12" s="1"/>
  <c r="EY789" i="12" s="1"/>
  <c r="FB789" i="12" s="1"/>
  <c r="DZ789" i="12"/>
  <c r="EC789" i="12" s="1"/>
  <c r="EF789" i="12" s="1"/>
  <c r="EI789" i="12" s="1"/>
  <c r="EL789" i="12" s="1"/>
  <c r="EO789" i="12" s="1"/>
  <c r="ER789" i="12" s="1"/>
  <c r="EU789" i="12" s="1"/>
  <c r="EX789" i="12" s="1"/>
  <c r="FA789" i="12" s="1"/>
  <c r="FD789" i="12" s="1"/>
  <c r="DY789" i="12"/>
  <c r="EB789" i="12" s="1"/>
  <c r="EE789" i="12" s="1"/>
  <c r="EH789" i="12" s="1"/>
  <c r="EK789" i="12" s="1"/>
  <c r="EN789" i="12" s="1"/>
  <c r="EQ789" i="12" s="1"/>
  <c r="ET789" i="12" s="1"/>
  <c r="EW789" i="12" s="1"/>
  <c r="EZ789" i="12" s="1"/>
  <c r="FC789" i="12" s="1"/>
  <c r="P789" i="12"/>
  <c r="G789" i="12" s="1"/>
  <c r="O789" i="12"/>
  <c r="N789" i="12"/>
  <c r="F789" i="12"/>
  <c r="D789" i="12"/>
  <c r="C789" i="12"/>
  <c r="B789" i="12"/>
  <c r="E789" i="12" s="1"/>
  <c r="A789" i="12"/>
  <c r="BD789" i="12" s="1"/>
  <c r="EA788" i="12"/>
  <c r="ED788" i="12" s="1"/>
  <c r="EG788" i="12" s="1"/>
  <c r="EJ788" i="12" s="1"/>
  <c r="EM788" i="12" s="1"/>
  <c r="EP788" i="12" s="1"/>
  <c r="ES788" i="12" s="1"/>
  <c r="EV788" i="12" s="1"/>
  <c r="EY788" i="12" s="1"/>
  <c r="FB788" i="12" s="1"/>
  <c r="DZ788" i="12"/>
  <c r="EC788" i="12" s="1"/>
  <c r="EF788" i="12" s="1"/>
  <c r="EI788" i="12" s="1"/>
  <c r="EL788" i="12" s="1"/>
  <c r="EO788" i="12" s="1"/>
  <c r="ER788" i="12" s="1"/>
  <c r="EU788" i="12" s="1"/>
  <c r="EX788" i="12" s="1"/>
  <c r="FA788" i="12" s="1"/>
  <c r="FD788" i="12" s="1"/>
  <c r="DY788" i="12"/>
  <c r="EB788" i="12" s="1"/>
  <c r="EE788" i="12" s="1"/>
  <c r="EH788" i="12" s="1"/>
  <c r="EK788" i="12" s="1"/>
  <c r="EN788" i="12" s="1"/>
  <c r="EQ788" i="12" s="1"/>
  <c r="ET788" i="12" s="1"/>
  <c r="EW788" i="12" s="1"/>
  <c r="EZ788" i="12" s="1"/>
  <c r="FC788" i="12" s="1"/>
  <c r="BC788" i="12"/>
  <c r="AY788" i="12"/>
  <c r="AU788" i="12"/>
  <c r="AQ788" i="12"/>
  <c r="AM788" i="12"/>
  <c r="AI788" i="12"/>
  <c r="AE788" i="12"/>
  <c r="AA788" i="12"/>
  <c r="W788" i="12"/>
  <c r="P788" i="12"/>
  <c r="F788" i="12" s="1"/>
  <c r="O788" i="12"/>
  <c r="N788" i="12"/>
  <c r="G788" i="12"/>
  <c r="D788" i="12"/>
  <c r="C788" i="12"/>
  <c r="B788" i="12"/>
  <c r="A788" i="12"/>
  <c r="BE788" i="12" s="1"/>
  <c r="EA787" i="12"/>
  <c r="ED787" i="12" s="1"/>
  <c r="EG787" i="12" s="1"/>
  <c r="EJ787" i="12" s="1"/>
  <c r="EM787" i="12" s="1"/>
  <c r="EP787" i="12" s="1"/>
  <c r="ES787" i="12" s="1"/>
  <c r="EV787" i="12" s="1"/>
  <c r="EY787" i="12" s="1"/>
  <c r="FB787" i="12" s="1"/>
  <c r="DZ787" i="12"/>
  <c r="EC787" i="12" s="1"/>
  <c r="EF787" i="12" s="1"/>
  <c r="EI787" i="12" s="1"/>
  <c r="EL787" i="12" s="1"/>
  <c r="EO787" i="12" s="1"/>
  <c r="ER787" i="12" s="1"/>
  <c r="EU787" i="12" s="1"/>
  <c r="EX787" i="12" s="1"/>
  <c r="FA787" i="12" s="1"/>
  <c r="FD787" i="12" s="1"/>
  <c r="DY787" i="12"/>
  <c r="EB787" i="12" s="1"/>
  <c r="EE787" i="12" s="1"/>
  <c r="EH787" i="12" s="1"/>
  <c r="EK787" i="12" s="1"/>
  <c r="EN787" i="12" s="1"/>
  <c r="EQ787" i="12" s="1"/>
  <c r="ET787" i="12" s="1"/>
  <c r="EW787" i="12" s="1"/>
  <c r="EZ787" i="12" s="1"/>
  <c r="FC787" i="12" s="1"/>
  <c r="BE787" i="12"/>
  <c r="BD787" i="12"/>
  <c r="BA787" i="12"/>
  <c r="AZ787" i="12"/>
  <c r="AY787" i="12"/>
  <c r="AV787" i="12"/>
  <c r="AU787" i="12"/>
  <c r="AS787" i="12"/>
  <c r="AQ787" i="12"/>
  <c r="AO787" i="12"/>
  <c r="AN787" i="12"/>
  <c r="AK787" i="12"/>
  <c r="AJ787" i="12"/>
  <c r="AI787" i="12"/>
  <c r="AF787" i="12"/>
  <c r="AE787" i="12"/>
  <c r="AC787" i="12"/>
  <c r="AA787" i="12"/>
  <c r="Y787" i="12"/>
  <c r="X787" i="12"/>
  <c r="P787" i="12"/>
  <c r="Q787" i="12" s="1"/>
  <c r="O787" i="12"/>
  <c r="N787" i="12"/>
  <c r="D787" i="12"/>
  <c r="C787" i="12"/>
  <c r="B787" i="12"/>
  <c r="E787" i="12" s="1"/>
  <c r="A787" i="12"/>
  <c r="BF787" i="12" s="1"/>
  <c r="EB786" i="12"/>
  <c r="EE786" i="12" s="1"/>
  <c r="EH786" i="12" s="1"/>
  <c r="EK786" i="12" s="1"/>
  <c r="EN786" i="12" s="1"/>
  <c r="EQ786" i="12" s="1"/>
  <c r="ET786" i="12" s="1"/>
  <c r="EW786" i="12" s="1"/>
  <c r="EZ786" i="12" s="1"/>
  <c r="FC786" i="12" s="1"/>
  <c r="EA786" i="12"/>
  <c r="ED786" i="12" s="1"/>
  <c r="EG786" i="12" s="1"/>
  <c r="EJ786" i="12" s="1"/>
  <c r="EM786" i="12" s="1"/>
  <c r="EP786" i="12" s="1"/>
  <c r="ES786" i="12" s="1"/>
  <c r="EV786" i="12" s="1"/>
  <c r="EY786" i="12" s="1"/>
  <c r="FB786" i="12" s="1"/>
  <c r="DZ786" i="12"/>
  <c r="EC786" i="12" s="1"/>
  <c r="EF786" i="12" s="1"/>
  <c r="EI786" i="12" s="1"/>
  <c r="EL786" i="12" s="1"/>
  <c r="EO786" i="12" s="1"/>
  <c r="ER786" i="12" s="1"/>
  <c r="EU786" i="12" s="1"/>
  <c r="EX786" i="12" s="1"/>
  <c r="FA786" i="12" s="1"/>
  <c r="FD786" i="12" s="1"/>
  <c r="DY786" i="12"/>
  <c r="Q786" i="12"/>
  <c r="P786" i="12"/>
  <c r="F786" i="12" s="1"/>
  <c r="O786" i="12"/>
  <c r="N786" i="12"/>
  <c r="K786" i="12"/>
  <c r="D786" i="12"/>
  <c r="C786" i="12"/>
  <c r="B786" i="12"/>
  <c r="A786" i="12"/>
  <c r="BC786" i="12" s="1"/>
  <c r="EC785" i="12"/>
  <c r="EF785" i="12" s="1"/>
  <c r="EI785" i="12" s="1"/>
  <c r="EL785" i="12" s="1"/>
  <c r="EO785" i="12" s="1"/>
  <c r="ER785" i="12" s="1"/>
  <c r="EU785" i="12" s="1"/>
  <c r="EX785" i="12" s="1"/>
  <c r="FA785" i="12" s="1"/>
  <c r="FD785" i="12" s="1"/>
  <c r="EA785" i="12"/>
  <c r="ED785" i="12" s="1"/>
  <c r="EG785" i="12" s="1"/>
  <c r="EJ785" i="12" s="1"/>
  <c r="EM785" i="12" s="1"/>
  <c r="EP785" i="12" s="1"/>
  <c r="ES785" i="12" s="1"/>
  <c r="EV785" i="12" s="1"/>
  <c r="EY785" i="12" s="1"/>
  <c r="FB785" i="12" s="1"/>
  <c r="DZ785" i="12"/>
  <c r="DY785" i="12"/>
  <c r="EB785" i="12" s="1"/>
  <c r="EE785" i="12" s="1"/>
  <c r="EH785" i="12" s="1"/>
  <c r="EK785" i="12" s="1"/>
  <c r="EN785" i="12" s="1"/>
  <c r="EQ785" i="12" s="1"/>
  <c r="ET785" i="12" s="1"/>
  <c r="EW785" i="12" s="1"/>
  <c r="EZ785" i="12" s="1"/>
  <c r="FC785" i="12" s="1"/>
  <c r="BC785" i="12"/>
  <c r="AY785" i="12"/>
  <c r="AQ785" i="12"/>
  <c r="AM785" i="12"/>
  <c r="AI785" i="12"/>
  <c r="AA785" i="12"/>
  <c r="W785" i="12"/>
  <c r="Q785" i="12"/>
  <c r="P785" i="12"/>
  <c r="G785" i="12" s="1"/>
  <c r="O785" i="12"/>
  <c r="N785" i="12"/>
  <c r="K785" i="12"/>
  <c r="F785" i="12"/>
  <c r="D785" i="12"/>
  <c r="C785" i="12"/>
  <c r="B785" i="12"/>
  <c r="E785" i="12" s="1"/>
  <c r="A785" i="12"/>
  <c r="BD785" i="12" s="1"/>
  <c r="ED784" i="12"/>
  <c r="EG784" i="12" s="1"/>
  <c r="EJ784" i="12" s="1"/>
  <c r="EM784" i="12" s="1"/>
  <c r="EP784" i="12" s="1"/>
  <c r="ES784" i="12" s="1"/>
  <c r="EV784" i="12" s="1"/>
  <c r="EY784" i="12" s="1"/>
  <c r="FB784" i="12" s="1"/>
  <c r="EA784" i="12"/>
  <c r="DZ784" i="12"/>
  <c r="EC784" i="12" s="1"/>
  <c r="EF784" i="12" s="1"/>
  <c r="EI784" i="12" s="1"/>
  <c r="EL784" i="12" s="1"/>
  <c r="EO784" i="12" s="1"/>
  <c r="ER784" i="12" s="1"/>
  <c r="EU784" i="12" s="1"/>
  <c r="EX784" i="12" s="1"/>
  <c r="FA784" i="12" s="1"/>
  <c r="FD784" i="12" s="1"/>
  <c r="DY784" i="12"/>
  <c r="EB784" i="12" s="1"/>
  <c r="EE784" i="12" s="1"/>
  <c r="EH784" i="12" s="1"/>
  <c r="EK784" i="12" s="1"/>
  <c r="EN784" i="12" s="1"/>
  <c r="EQ784" i="12" s="1"/>
  <c r="ET784" i="12" s="1"/>
  <c r="EW784" i="12" s="1"/>
  <c r="EZ784" i="12" s="1"/>
  <c r="FC784" i="12" s="1"/>
  <c r="Q784" i="12"/>
  <c r="P784" i="12"/>
  <c r="O784" i="12"/>
  <c r="N784" i="12"/>
  <c r="K784" i="12"/>
  <c r="G784" i="12"/>
  <c r="F784" i="12"/>
  <c r="D784" i="12"/>
  <c r="C784" i="12"/>
  <c r="B784" i="12"/>
  <c r="E784" i="12" s="1"/>
  <c r="A784" i="12"/>
  <c r="BE784" i="12" s="1"/>
  <c r="EA783" i="12"/>
  <c r="ED783" i="12" s="1"/>
  <c r="EG783" i="12" s="1"/>
  <c r="EJ783" i="12" s="1"/>
  <c r="EM783" i="12" s="1"/>
  <c r="EP783" i="12" s="1"/>
  <c r="ES783" i="12" s="1"/>
  <c r="EV783" i="12" s="1"/>
  <c r="EY783" i="12" s="1"/>
  <c r="FB783" i="12" s="1"/>
  <c r="DZ783" i="12"/>
  <c r="EC783" i="12" s="1"/>
  <c r="EF783" i="12" s="1"/>
  <c r="EI783" i="12" s="1"/>
  <c r="EL783" i="12" s="1"/>
  <c r="EO783" i="12" s="1"/>
  <c r="ER783" i="12" s="1"/>
  <c r="EU783" i="12" s="1"/>
  <c r="EX783" i="12" s="1"/>
  <c r="FA783" i="12" s="1"/>
  <c r="FD783" i="12" s="1"/>
  <c r="DY783" i="12"/>
  <c r="EB783" i="12" s="1"/>
  <c r="EE783" i="12" s="1"/>
  <c r="EH783" i="12" s="1"/>
  <c r="EK783" i="12" s="1"/>
  <c r="EN783" i="12" s="1"/>
  <c r="EQ783" i="12" s="1"/>
  <c r="ET783" i="12" s="1"/>
  <c r="EW783" i="12" s="1"/>
  <c r="EZ783" i="12" s="1"/>
  <c r="FC783" i="12" s="1"/>
  <c r="BE783" i="12"/>
  <c r="AZ783" i="12"/>
  <c r="AU783" i="12"/>
  <c r="AO783" i="12"/>
  <c r="AJ783" i="12"/>
  <c r="AE783" i="12"/>
  <c r="Y783" i="12"/>
  <c r="P783" i="12"/>
  <c r="Q783" i="12" s="1"/>
  <c r="O783" i="12"/>
  <c r="N783" i="12"/>
  <c r="D783" i="12"/>
  <c r="C783" i="12"/>
  <c r="B783" i="12"/>
  <c r="E783" i="12" s="1"/>
  <c r="A783" i="12"/>
  <c r="BF783" i="12" s="1"/>
  <c r="EA782" i="12"/>
  <c r="ED782" i="12" s="1"/>
  <c r="EG782" i="12" s="1"/>
  <c r="EJ782" i="12" s="1"/>
  <c r="EM782" i="12" s="1"/>
  <c r="EP782" i="12" s="1"/>
  <c r="ES782" i="12" s="1"/>
  <c r="EV782" i="12" s="1"/>
  <c r="EY782" i="12" s="1"/>
  <c r="FB782" i="12" s="1"/>
  <c r="DZ782" i="12"/>
  <c r="EC782" i="12" s="1"/>
  <c r="EF782" i="12" s="1"/>
  <c r="EI782" i="12" s="1"/>
  <c r="EL782" i="12" s="1"/>
  <c r="EO782" i="12" s="1"/>
  <c r="ER782" i="12" s="1"/>
  <c r="EU782" i="12" s="1"/>
  <c r="EX782" i="12" s="1"/>
  <c r="FA782" i="12" s="1"/>
  <c r="FD782" i="12" s="1"/>
  <c r="DY782" i="12"/>
  <c r="EB782" i="12" s="1"/>
  <c r="EE782" i="12" s="1"/>
  <c r="EH782" i="12" s="1"/>
  <c r="EK782" i="12" s="1"/>
  <c r="EN782" i="12" s="1"/>
  <c r="EQ782" i="12" s="1"/>
  <c r="ET782" i="12" s="1"/>
  <c r="EW782" i="12" s="1"/>
  <c r="EZ782" i="12" s="1"/>
  <c r="FC782" i="12" s="1"/>
  <c r="DQ782" i="12"/>
  <c r="AA783" i="12" l="1"/>
  <c r="AF783" i="12"/>
  <c r="AK783" i="12"/>
  <c r="AQ783" i="12"/>
  <c r="AV783" i="12"/>
  <c r="BA783" i="12"/>
  <c r="AA784" i="12"/>
  <c r="AI784" i="12"/>
  <c r="AQ784" i="12"/>
  <c r="AY784" i="12"/>
  <c r="AE785" i="12"/>
  <c r="AU785" i="12"/>
  <c r="J787" i="12"/>
  <c r="W787" i="12"/>
  <c r="AB787" i="12"/>
  <c r="AG787" i="12"/>
  <c r="AM787" i="12"/>
  <c r="AR787" i="12"/>
  <c r="AW787" i="12"/>
  <c r="BC787" i="12"/>
  <c r="K788" i="12"/>
  <c r="Q788" i="12"/>
  <c r="AB788" i="12"/>
  <c r="AJ788" i="12"/>
  <c r="AR788" i="12"/>
  <c r="AZ788" i="12"/>
  <c r="K789" i="12"/>
  <c r="Q789" i="12"/>
  <c r="AI789" i="12"/>
  <c r="AY789" i="12"/>
  <c r="J791" i="12"/>
  <c r="W791" i="12"/>
  <c r="AB791" i="12"/>
  <c r="AG791" i="12"/>
  <c r="AM791" i="12"/>
  <c r="AR791" i="12"/>
  <c r="AW791" i="12"/>
  <c r="BC791" i="12"/>
  <c r="K792" i="12"/>
  <c r="Q792" i="12"/>
  <c r="AB792" i="12"/>
  <c r="AJ792" i="12"/>
  <c r="AR792" i="12"/>
  <c r="AZ792" i="12"/>
  <c r="K793" i="12"/>
  <c r="Q793" i="12"/>
  <c r="AI793" i="12"/>
  <c r="AY793" i="12"/>
  <c r="J795" i="12"/>
  <c r="W795" i="12"/>
  <c r="AB795" i="12"/>
  <c r="AG795" i="12"/>
  <c r="AM795" i="12"/>
  <c r="AR795" i="12"/>
  <c r="AW795" i="12"/>
  <c r="BC795" i="12"/>
  <c r="F796" i="12"/>
  <c r="AB796" i="12"/>
  <c r="AR796" i="12"/>
  <c r="AA797" i="12"/>
  <c r="AI797" i="12"/>
  <c r="AQ797" i="12"/>
  <c r="AY797" i="12"/>
  <c r="J799" i="12"/>
  <c r="W799" i="12"/>
  <c r="AB799" i="12"/>
  <c r="AG799" i="12"/>
  <c r="AM799" i="12"/>
  <c r="AR799" i="12"/>
  <c r="AW799" i="12"/>
  <c r="BC799" i="12"/>
  <c r="AF800" i="12"/>
  <c r="AV800" i="12"/>
  <c r="AC801" i="12"/>
  <c r="AK801" i="12"/>
  <c r="AS801" i="12"/>
  <c r="BA801" i="12"/>
  <c r="J802" i="12"/>
  <c r="W802" i="12"/>
  <c r="AB802" i="12"/>
  <c r="AG802" i="12"/>
  <c r="AM802" i="12"/>
  <c r="AR802" i="12"/>
  <c r="AW802" i="12"/>
  <c r="BC802" i="12"/>
  <c r="X803" i="12"/>
  <c r="AN803" i="12"/>
  <c r="BD803" i="12"/>
  <c r="Y804" i="12"/>
  <c r="AG804" i="12"/>
  <c r="AO804" i="12"/>
  <c r="AY804" i="12"/>
  <c r="K805" i="12"/>
  <c r="Q805" i="12"/>
  <c r="X784" i="12"/>
  <c r="AF784" i="12"/>
  <c r="AN784" i="12"/>
  <c r="AV784" i="12"/>
  <c r="BD784" i="12"/>
  <c r="AE789" i="12"/>
  <c r="AU789" i="12"/>
  <c r="AE793" i="12"/>
  <c r="AU793" i="12"/>
  <c r="EB802" i="12"/>
  <c r="EC802" i="12" s="1"/>
  <c r="ED802" i="12" s="1"/>
  <c r="EE802" i="12" s="1"/>
  <c r="EF802" i="12" s="1"/>
  <c r="EG802" i="12" s="1"/>
  <c r="EH802" i="12" s="1"/>
  <c r="EI802" i="12" s="1"/>
  <c r="EJ802" i="12" s="1"/>
  <c r="EK802" i="12" s="1"/>
  <c r="EL802" i="12" s="1"/>
  <c r="EM802" i="12" s="1"/>
  <c r="EN802" i="12" s="1"/>
  <c r="EO802" i="12" s="1"/>
  <c r="EP802" i="12" s="1"/>
  <c r="EQ802" i="12" s="1"/>
  <c r="ER802" i="12" s="1"/>
  <c r="ES802" i="12" s="1"/>
  <c r="ET802" i="12" s="1"/>
  <c r="EU802" i="12" s="1"/>
  <c r="EV802" i="12" s="1"/>
  <c r="EW802" i="12" s="1"/>
  <c r="EX802" i="12" s="1"/>
  <c r="EY802" i="12" s="1"/>
  <c r="EZ802" i="12" s="1"/>
  <c r="FA802" i="12" s="1"/>
  <c r="FB802" i="12" s="1"/>
  <c r="FC802" i="12" s="1"/>
  <c r="FD802" i="12" s="1"/>
  <c r="G805" i="12"/>
  <c r="W783" i="12"/>
  <c r="AG783" i="12"/>
  <c r="AR783" i="12"/>
  <c r="BC783" i="12"/>
  <c r="AJ784" i="12"/>
  <c r="AZ784" i="12"/>
  <c r="AM789" i="12"/>
  <c r="BC789" i="12"/>
  <c r="W793" i="12"/>
  <c r="AM793" i="12"/>
  <c r="BC793" i="12"/>
  <c r="G796" i="12"/>
  <c r="AJ800" i="12"/>
  <c r="X796" i="12"/>
  <c r="AN796" i="12"/>
  <c r="BD796" i="12"/>
  <c r="AB800" i="12"/>
  <c r="AR800" i="12"/>
  <c r="J783" i="12"/>
  <c r="AB783" i="12"/>
  <c r="AM783" i="12"/>
  <c r="AW783" i="12"/>
  <c r="AB784" i="12"/>
  <c r="AR784" i="12"/>
  <c r="W789" i="12"/>
  <c r="AF796" i="12"/>
  <c r="AV796" i="12"/>
  <c r="AC797" i="12"/>
  <c r="AK797" i="12"/>
  <c r="AS797" i="12"/>
  <c r="BA797" i="12"/>
  <c r="G798" i="12"/>
  <c r="AZ800" i="12"/>
  <c r="X783" i="12"/>
  <c r="AC783" i="12"/>
  <c r="AI783" i="12"/>
  <c r="AN783" i="12"/>
  <c r="AS783" i="12"/>
  <c r="AY783" i="12"/>
  <c r="BD783" i="12"/>
  <c r="W784" i="12"/>
  <c r="AE784" i="12"/>
  <c r="AM784" i="12"/>
  <c r="AU784" i="12"/>
  <c r="BC784" i="12"/>
  <c r="X788" i="12"/>
  <c r="AF788" i="12"/>
  <c r="AN788" i="12"/>
  <c r="AV788" i="12"/>
  <c r="BD788" i="12"/>
  <c r="AA789" i="12"/>
  <c r="AQ789" i="12"/>
  <c r="X792" i="12"/>
  <c r="AF792" i="12"/>
  <c r="AN792" i="12"/>
  <c r="AV792" i="12"/>
  <c r="BD792" i="12"/>
  <c r="AA793" i="12"/>
  <c r="AQ793" i="12"/>
  <c r="K796" i="12"/>
  <c r="AJ796" i="12"/>
  <c r="AZ796" i="12"/>
  <c r="J797" i="12"/>
  <c r="W797" i="12"/>
  <c r="AE797" i="12"/>
  <c r="AM797" i="12"/>
  <c r="AU797" i="12"/>
  <c r="BC797" i="12"/>
  <c r="K798" i="12"/>
  <c r="Q798" i="12"/>
  <c r="X800" i="12"/>
  <c r="AN800" i="12"/>
  <c r="BD800" i="12"/>
  <c r="AC804" i="12"/>
  <c r="AK804" i="12"/>
  <c r="AS804" i="12"/>
  <c r="AD786" i="12"/>
  <c r="AP786" i="12"/>
  <c r="BB786" i="12"/>
  <c r="AH790" i="12"/>
  <c r="AT790" i="12"/>
  <c r="BB790" i="12"/>
  <c r="Z794" i="12"/>
  <c r="AH794" i="12"/>
  <c r="AT794" i="12"/>
  <c r="BB794" i="12"/>
  <c r="AD798" i="12"/>
  <c r="AP798" i="12"/>
  <c r="BF798" i="12"/>
  <c r="G783" i="12"/>
  <c r="Z785" i="12"/>
  <c r="AP785" i="12"/>
  <c r="BF785" i="12"/>
  <c r="AO786" i="12"/>
  <c r="BA786" i="12"/>
  <c r="AH789" i="12"/>
  <c r="AT789" i="12"/>
  <c r="AG790" i="12"/>
  <c r="AS790" i="12"/>
  <c r="BE790" i="12"/>
  <c r="G791" i="12"/>
  <c r="Z793" i="12"/>
  <c r="AD793" i="12"/>
  <c r="AH793" i="12"/>
  <c r="AL793" i="12"/>
  <c r="AP793" i="12"/>
  <c r="AT793" i="12"/>
  <c r="AX793" i="12"/>
  <c r="BB793" i="12"/>
  <c r="BF793" i="12"/>
  <c r="J794" i="12"/>
  <c r="Y794" i="12"/>
  <c r="AC794" i="12"/>
  <c r="AG794" i="12"/>
  <c r="AK794" i="12"/>
  <c r="AO794" i="12"/>
  <c r="AS794" i="12"/>
  <c r="AW794" i="12"/>
  <c r="BA794" i="12"/>
  <c r="BE794" i="12"/>
  <c r="G795" i="12"/>
  <c r="W796" i="12"/>
  <c r="AA796" i="12"/>
  <c r="AE796" i="12"/>
  <c r="AI796" i="12"/>
  <c r="AM796" i="12"/>
  <c r="AQ796" i="12"/>
  <c r="AU796" i="12"/>
  <c r="AY796" i="12"/>
  <c r="BC796" i="12"/>
  <c r="K797" i="12"/>
  <c r="Q797" i="12"/>
  <c r="Z797" i="12"/>
  <c r="AD797" i="12"/>
  <c r="AH797" i="12"/>
  <c r="AL797" i="12"/>
  <c r="AP797" i="12"/>
  <c r="AT797" i="12"/>
  <c r="AX797" i="12"/>
  <c r="BB797" i="12"/>
  <c r="BF797" i="12"/>
  <c r="J798" i="12"/>
  <c r="Y798" i="12"/>
  <c r="AC798" i="12"/>
  <c r="AG798" i="12"/>
  <c r="AK798" i="12"/>
  <c r="AO798" i="12"/>
  <c r="AS798" i="12"/>
  <c r="AW798" i="12"/>
  <c r="BA798" i="12"/>
  <c r="BE798" i="12"/>
  <c r="G799" i="12"/>
  <c r="W800" i="12"/>
  <c r="AA800" i="12"/>
  <c r="AE800" i="12"/>
  <c r="AI800" i="12"/>
  <c r="AM800" i="12"/>
  <c r="AQ800" i="12"/>
  <c r="AU800" i="12"/>
  <c r="AY800" i="12"/>
  <c r="BC800" i="12"/>
  <c r="K801" i="12"/>
  <c r="Q801" i="12"/>
  <c r="Z801" i="12"/>
  <c r="AD801" i="12"/>
  <c r="AH801" i="12"/>
  <c r="AL801" i="12"/>
  <c r="AP801" i="12"/>
  <c r="AT801" i="12"/>
  <c r="AX801" i="12"/>
  <c r="BB801" i="12"/>
  <c r="BF801" i="12"/>
  <c r="G802" i="12"/>
  <c r="W803" i="12"/>
  <c r="AA803" i="12"/>
  <c r="AE803" i="12"/>
  <c r="AI803" i="12"/>
  <c r="AM803" i="12"/>
  <c r="AQ803" i="12"/>
  <c r="AU803" i="12"/>
  <c r="AY803" i="12"/>
  <c r="BC803" i="12"/>
  <c r="K804" i="12"/>
  <c r="Q804" i="12"/>
  <c r="Z804" i="12"/>
  <c r="AD804" i="12"/>
  <c r="AH804" i="12"/>
  <c r="AL804" i="12"/>
  <c r="AP804" i="12"/>
  <c r="AT804" i="12"/>
  <c r="AX804" i="12"/>
  <c r="BB804" i="12"/>
  <c r="BF804" i="12"/>
  <c r="J805" i="12"/>
  <c r="Y805" i="12"/>
  <c r="AC805" i="12"/>
  <c r="AG805" i="12"/>
  <c r="AK805" i="12"/>
  <c r="AO805" i="12"/>
  <c r="AS805" i="12"/>
  <c r="AW805" i="12"/>
  <c r="BA805" i="12"/>
  <c r="BE805" i="12"/>
  <c r="AH786" i="12"/>
  <c r="AT786" i="12"/>
  <c r="BF786" i="12"/>
  <c r="Z790" i="12"/>
  <c r="AP790" i="12"/>
  <c r="Z798" i="12"/>
  <c r="AL798" i="12"/>
  <c r="AX798" i="12"/>
  <c r="AH785" i="12"/>
  <c r="AX785" i="12"/>
  <c r="Y786" i="12"/>
  <c r="AK786" i="12"/>
  <c r="BE786" i="12"/>
  <c r="Z789" i="12"/>
  <c r="AL789" i="12"/>
  <c r="BB789" i="12"/>
  <c r="AC790" i="12"/>
  <c r="AW790" i="12"/>
  <c r="Z784" i="12"/>
  <c r="AL784" i="12"/>
  <c r="BB784" i="12"/>
  <c r="AG785" i="12"/>
  <c r="AS785" i="12"/>
  <c r="BE785" i="12"/>
  <c r="G786" i="12"/>
  <c r="AB786" i="12"/>
  <c r="AN786" i="12"/>
  <c r="AZ786" i="12"/>
  <c r="AH788" i="12"/>
  <c r="AT788" i="12"/>
  <c r="BF788" i="12"/>
  <c r="AG789" i="12"/>
  <c r="AS789" i="12"/>
  <c r="BA789" i="12"/>
  <c r="G790" i="12"/>
  <c r="X790" i="12"/>
  <c r="AN790" i="12"/>
  <c r="AZ790" i="12"/>
  <c r="Z792" i="12"/>
  <c r="AH792" i="12"/>
  <c r="AT792" i="12"/>
  <c r="BF792" i="12"/>
  <c r="J793" i="12"/>
  <c r="Y793" i="12"/>
  <c r="AK793" i="12"/>
  <c r="BA793" i="12"/>
  <c r="G794" i="12"/>
  <c r="AB794" i="12"/>
  <c r="AN794" i="12"/>
  <c r="AZ794" i="12"/>
  <c r="AH796" i="12"/>
  <c r="AP796" i="12"/>
  <c r="AX796" i="12"/>
  <c r="AF798" i="12"/>
  <c r="AR798" i="12"/>
  <c r="AZ798" i="12"/>
  <c r="F799" i="12"/>
  <c r="Z800" i="12"/>
  <c r="AD800" i="12"/>
  <c r="AH800" i="12"/>
  <c r="AL800" i="12"/>
  <c r="AP800" i="12"/>
  <c r="AT800" i="12"/>
  <c r="AX800" i="12"/>
  <c r="BB800" i="12"/>
  <c r="BF800" i="12"/>
  <c r="F802" i="12"/>
  <c r="Z803" i="12"/>
  <c r="AD803" i="12"/>
  <c r="AH803" i="12"/>
  <c r="AL803" i="12"/>
  <c r="AP803" i="12"/>
  <c r="AT803" i="12"/>
  <c r="AX803" i="12"/>
  <c r="BB803" i="12"/>
  <c r="BF803" i="12"/>
  <c r="AW804" i="12"/>
  <c r="BA804" i="12"/>
  <c r="BE804" i="12"/>
  <c r="X805" i="12"/>
  <c r="AB805" i="12"/>
  <c r="AF805" i="12"/>
  <c r="AJ805" i="12"/>
  <c r="AN805" i="12"/>
  <c r="AR805" i="12"/>
  <c r="AV805" i="12"/>
  <c r="AZ805" i="12"/>
  <c r="BD805" i="12"/>
  <c r="Z786" i="12"/>
  <c r="AL786" i="12"/>
  <c r="AX786" i="12"/>
  <c r="AD790" i="12"/>
  <c r="AL790" i="12"/>
  <c r="AX790" i="12"/>
  <c r="BF790" i="12"/>
  <c r="AD794" i="12"/>
  <c r="AL794" i="12"/>
  <c r="AP794" i="12"/>
  <c r="AX794" i="12"/>
  <c r="BF794" i="12"/>
  <c r="AH798" i="12"/>
  <c r="AT798" i="12"/>
  <c r="BB798" i="12"/>
  <c r="Z805" i="12"/>
  <c r="AD805" i="12"/>
  <c r="AH805" i="12"/>
  <c r="AL805" i="12"/>
  <c r="AP805" i="12"/>
  <c r="AT805" i="12"/>
  <c r="AX805" i="12"/>
  <c r="BB805" i="12"/>
  <c r="BF805" i="12"/>
  <c r="AD785" i="12"/>
  <c r="AL785" i="12"/>
  <c r="AT785" i="12"/>
  <c r="BB785" i="12"/>
  <c r="J786" i="12"/>
  <c r="AC786" i="12"/>
  <c r="AG786" i="12"/>
  <c r="AS786" i="12"/>
  <c r="AW786" i="12"/>
  <c r="G787" i="12"/>
  <c r="AD789" i="12"/>
  <c r="AP789" i="12"/>
  <c r="AX789" i="12"/>
  <c r="BF789" i="12"/>
  <c r="J790" i="12"/>
  <c r="Y790" i="12"/>
  <c r="AK790" i="12"/>
  <c r="AO790" i="12"/>
  <c r="BA790" i="12"/>
  <c r="F783" i="12"/>
  <c r="AD784" i="12"/>
  <c r="AH784" i="12"/>
  <c r="AP784" i="12"/>
  <c r="AT784" i="12"/>
  <c r="AX784" i="12"/>
  <c r="BF784" i="12"/>
  <c r="J785" i="12"/>
  <c r="Y785" i="12"/>
  <c r="AC785" i="12"/>
  <c r="AK785" i="12"/>
  <c r="AO785" i="12"/>
  <c r="AW785" i="12"/>
  <c r="BA785" i="12"/>
  <c r="X786" i="12"/>
  <c r="AF786" i="12"/>
  <c r="AJ786" i="12"/>
  <c r="AR786" i="12"/>
  <c r="AV786" i="12"/>
  <c r="BD786" i="12"/>
  <c r="F787" i="12"/>
  <c r="Z788" i="12"/>
  <c r="AD788" i="12"/>
  <c r="AL788" i="12"/>
  <c r="AP788" i="12"/>
  <c r="AX788" i="12"/>
  <c r="BB788" i="12"/>
  <c r="J789" i="12"/>
  <c r="Y789" i="12"/>
  <c r="AC789" i="12"/>
  <c r="AK789" i="12"/>
  <c r="AO789" i="12"/>
  <c r="AW789" i="12"/>
  <c r="BE789" i="12"/>
  <c r="AB790" i="12"/>
  <c r="AF790" i="12"/>
  <c r="AJ790" i="12"/>
  <c r="AR790" i="12"/>
  <c r="AV790" i="12"/>
  <c r="BD790" i="12"/>
  <c r="F791" i="12"/>
  <c r="AD792" i="12"/>
  <c r="AL792" i="12"/>
  <c r="AP792" i="12"/>
  <c r="AX792" i="12"/>
  <c r="BB792" i="12"/>
  <c r="AC793" i="12"/>
  <c r="AG793" i="12"/>
  <c r="AO793" i="12"/>
  <c r="AS793" i="12"/>
  <c r="AW793" i="12"/>
  <c r="BE793" i="12"/>
  <c r="X794" i="12"/>
  <c r="AF794" i="12"/>
  <c r="AJ794" i="12"/>
  <c r="AR794" i="12"/>
  <c r="AV794" i="12"/>
  <c r="BD794" i="12"/>
  <c r="F795" i="12"/>
  <c r="Z796" i="12"/>
  <c r="AD796" i="12"/>
  <c r="AL796" i="12"/>
  <c r="AT796" i="12"/>
  <c r="BB796" i="12"/>
  <c r="BF796" i="12"/>
  <c r="X798" i="12"/>
  <c r="AB798" i="12"/>
  <c r="AJ798" i="12"/>
  <c r="AN798" i="12"/>
  <c r="AV798" i="12"/>
  <c r="BD798" i="12"/>
  <c r="K783" i="12"/>
  <c r="Z783" i="12"/>
  <c r="AD783" i="12"/>
  <c r="AH783" i="12"/>
  <c r="AL783" i="12"/>
  <c r="AP783" i="12"/>
  <c r="AT783" i="12"/>
  <c r="AX783" i="12"/>
  <c r="BB783" i="12"/>
  <c r="J784" i="12"/>
  <c r="Y784" i="12"/>
  <c r="AC784" i="12"/>
  <c r="AG784" i="12"/>
  <c r="AK784" i="12"/>
  <c r="AO784" i="12"/>
  <c r="AS784" i="12"/>
  <c r="AW784" i="12"/>
  <c r="BA784" i="12"/>
  <c r="X785" i="12"/>
  <c r="AB785" i="12"/>
  <c r="AF785" i="12"/>
  <c r="AJ785" i="12"/>
  <c r="AN785" i="12"/>
  <c r="AR785" i="12"/>
  <c r="AV785" i="12"/>
  <c r="AZ785" i="12"/>
  <c r="W786" i="12"/>
  <c r="AA786" i="12"/>
  <c r="AE786" i="12"/>
  <c r="AI786" i="12"/>
  <c r="AM786" i="12"/>
  <c r="AQ786" i="12"/>
  <c r="AU786" i="12"/>
  <c r="AY786" i="12"/>
  <c r="K787" i="12"/>
  <c r="Z787" i="12"/>
  <c r="AD787" i="12"/>
  <c r="AH787" i="12"/>
  <c r="AL787" i="12"/>
  <c r="AP787" i="12"/>
  <c r="AT787" i="12"/>
  <c r="AX787" i="12"/>
  <c r="BB787" i="12"/>
  <c r="J788" i="12"/>
  <c r="Y788" i="12"/>
  <c r="AC788" i="12"/>
  <c r="AG788" i="12"/>
  <c r="AK788" i="12"/>
  <c r="AO788" i="12"/>
  <c r="AS788" i="12"/>
  <c r="AW788" i="12"/>
  <c r="BA788" i="12"/>
  <c r="X789" i="12"/>
  <c r="AB789" i="12"/>
  <c r="AF789" i="12"/>
  <c r="AJ789" i="12"/>
  <c r="AN789" i="12"/>
  <c r="AR789" i="12"/>
  <c r="AV789" i="12"/>
  <c r="AZ789" i="12"/>
  <c r="W790" i="12"/>
  <c r="AA790" i="12"/>
  <c r="AE790" i="12"/>
  <c r="AI790" i="12"/>
  <c r="AM790" i="12"/>
  <c r="AQ790" i="12"/>
  <c r="AU790" i="12"/>
  <c r="AY790" i="12"/>
  <c r="K791" i="12"/>
  <c r="Z791" i="12"/>
  <c r="AD791" i="12"/>
  <c r="AH791" i="12"/>
  <c r="AL791" i="12"/>
  <c r="AP791" i="12"/>
  <c r="AT791" i="12"/>
  <c r="AX791" i="12"/>
  <c r="BB791" i="12"/>
  <c r="J792" i="12"/>
  <c r="Y792" i="12"/>
  <c r="AC792" i="12"/>
  <c r="AG792" i="12"/>
  <c r="AK792" i="12"/>
  <c r="AO792" i="12"/>
  <c r="AS792" i="12"/>
  <c r="AW792" i="12"/>
  <c r="BA792" i="12"/>
  <c r="X793" i="12"/>
  <c r="AB793" i="12"/>
  <c r="AF793" i="12"/>
  <c r="AJ793" i="12"/>
  <c r="AN793" i="12"/>
  <c r="AR793" i="12"/>
  <c r="AV793" i="12"/>
  <c r="AZ793" i="12"/>
  <c r="W794" i="12"/>
  <c r="AA794" i="12"/>
  <c r="AE794" i="12"/>
  <c r="AI794" i="12"/>
  <c r="AM794" i="12"/>
  <c r="AQ794" i="12"/>
  <c r="AU794" i="12"/>
  <c r="AY794" i="12"/>
  <c r="K795" i="12"/>
  <c r="Z795" i="12"/>
  <c r="AD795" i="12"/>
  <c r="AH795" i="12"/>
  <c r="AL795" i="12"/>
  <c r="AP795" i="12"/>
  <c r="AT795" i="12"/>
  <c r="AX795" i="12"/>
  <c r="BB795" i="12"/>
  <c r="J796" i="12"/>
  <c r="Y796" i="12"/>
  <c r="AC796" i="12"/>
  <c r="AG796" i="12"/>
  <c r="AK796" i="12"/>
  <c r="AO796" i="12"/>
  <c r="AS796" i="12"/>
  <c r="AW796" i="12"/>
  <c r="BA796" i="12"/>
  <c r="X797" i="12"/>
  <c r="AB797" i="12"/>
  <c r="AF797" i="12"/>
  <c r="AJ797" i="12"/>
  <c r="AN797" i="12"/>
  <c r="AR797" i="12"/>
  <c r="AV797" i="12"/>
  <c r="AZ797" i="12"/>
  <c r="W798" i="12"/>
  <c r="AA798" i="12"/>
  <c r="AE798" i="12"/>
  <c r="AI798" i="12"/>
  <c r="AM798" i="12"/>
  <c r="AQ798" i="12"/>
  <c r="AU798" i="12"/>
  <c r="AY798" i="12"/>
  <c r="K799" i="12"/>
  <c r="Z799" i="12"/>
  <c r="AD799" i="12"/>
  <c r="AH799" i="12"/>
  <c r="AL799" i="12"/>
  <c r="AP799" i="12"/>
  <c r="AT799" i="12"/>
  <c r="AX799" i="12"/>
  <c r="BB799" i="12"/>
  <c r="J800" i="12"/>
  <c r="Y800" i="12"/>
  <c r="AC800" i="12"/>
  <c r="AG800" i="12"/>
  <c r="AK800" i="12"/>
  <c r="AO800" i="12"/>
  <c r="AS800" i="12"/>
  <c r="AW800" i="12"/>
  <c r="BA800" i="12"/>
  <c r="X801" i="12"/>
  <c r="AB801" i="12"/>
  <c r="AF801" i="12"/>
  <c r="AJ801" i="12"/>
  <c r="AN801" i="12"/>
  <c r="AR801" i="12"/>
  <c r="AV801" i="12"/>
  <c r="AZ801" i="12"/>
  <c r="K802" i="12"/>
  <c r="Z802" i="12"/>
  <c r="AD802" i="12"/>
  <c r="AH802" i="12"/>
  <c r="AL802" i="12"/>
  <c r="AP802" i="12"/>
  <c r="AT802" i="12"/>
  <c r="AX802" i="12"/>
  <c r="BB802" i="12"/>
  <c r="J803" i="12"/>
  <c r="Y803" i="12"/>
  <c r="AC803" i="12"/>
  <c r="AG803" i="12"/>
  <c r="AK803" i="12"/>
  <c r="AO803" i="12"/>
  <c r="AS803" i="12"/>
  <c r="AW803" i="12"/>
  <c r="BA803" i="12"/>
  <c r="X804" i="12"/>
  <c r="AB804" i="12"/>
  <c r="AF804" i="12"/>
  <c r="AJ804" i="12"/>
  <c r="AN804" i="12"/>
  <c r="AR804" i="12"/>
  <c r="AV804" i="12"/>
  <c r="AZ804" i="12"/>
  <c r="W805" i="12"/>
  <c r="AA805" i="12"/>
  <c r="AE805" i="12"/>
  <c r="AI805" i="12"/>
  <c r="AM805" i="12"/>
  <c r="AQ805" i="12"/>
  <c r="AU805" i="12"/>
  <c r="AY805" i="12"/>
  <c r="P782" i="12"/>
  <c r="Q782" i="12" s="1"/>
  <c r="O782" i="12"/>
  <c r="N782" i="12"/>
  <c r="E782" i="12"/>
  <c r="D782" i="12"/>
  <c r="C782" i="12"/>
  <c r="B782" i="12"/>
  <c r="A782" i="12"/>
  <c r="BC782" i="12" s="1"/>
  <c r="EA781" i="12"/>
  <c r="ED781" i="12" s="1"/>
  <c r="EG781" i="12" s="1"/>
  <c r="EJ781" i="12" s="1"/>
  <c r="EM781" i="12" s="1"/>
  <c r="EP781" i="12" s="1"/>
  <c r="ES781" i="12" s="1"/>
  <c r="EV781" i="12" s="1"/>
  <c r="EY781" i="12" s="1"/>
  <c r="FB781" i="12" s="1"/>
  <c r="DZ781" i="12"/>
  <c r="EC781" i="12" s="1"/>
  <c r="EF781" i="12" s="1"/>
  <c r="EI781" i="12" s="1"/>
  <c r="EL781" i="12" s="1"/>
  <c r="EO781" i="12" s="1"/>
  <c r="ER781" i="12" s="1"/>
  <c r="EU781" i="12" s="1"/>
  <c r="EX781" i="12" s="1"/>
  <c r="FA781" i="12" s="1"/>
  <c r="FD781" i="12" s="1"/>
  <c r="DY781" i="12"/>
  <c r="EB781" i="12" s="1"/>
  <c r="EE781" i="12" s="1"/>
  <c r="EH781" i="12" s="1"/>
  <c r="EK781" i="12" s="1"/>
  <c r="EN781" i="12" s="1"/>
  <c r="EQ781" i="12" s="1"/>
  <c r="ET781" i="12" s="1"/>
  <c r="EW781" i="12" s="1"/>
  <c r="EZ781" i="12" s="1"/>
  <c r="FC781" i="12" s="1"/>
  <c r="P781" i="12"/>
  <c r="G781" i="12" s="1"/>
  <c r="O781" i="12"/>
  <c r="N781" i="12"/>
  <c r="D781" i="12"/>
  <c r="C781" i="12"/>
  <c r="B781" i="12"/>
  <c r="E781" i="12" s="1"/>
  <c r="A781" i="12"/>
  <c r="BF781" i="12" s="1"/>
  <c r="ED780" i="12"/>
  <c r="EG780" i="12" s="1"/>
  <c r="EJ780" i="12" s="1"/>
  <c r="EM780" i="12" s="1"/>
  <c r="EP780" i="12" s="1"/>
  <c r="ES780" i="12" s="1"/>
  <c r="EV780" i="12" s="1"/>
  <c r="EY780" i="12" s="1"/>
  <c r="FB780" i="12" s="1"/>
  <c r="EB780" i="12"/>
  <c r="EE780" i="12" s="1"/>
  <c r="EH780" i="12" s="1"/>
  <c r="EK780" i="12" s="1"/>
  <c r="EN780" i="12" s="1"/>
  <c r="EQ780" i="12" s="1"/>
  <c r="ET780" i="12" s="1"/>
  <c r="EW780" i="12" s="1"/>
  <c r="EZ780" i="12" s="1"/>
  <c r="FC780" i="12" s="1"/>
  <c r="EA780" i="12"/>
  <c r="DZ780" i="12"/>
  <c r="EC780" i="12" s="1"/>
  <c r="EF780" i="12" s="1"/>
  <c r="EI780" i="12" s="1"/>
  <c r="EL780" i="12" s="1"/>
  <c r="EO780" i="12" s="1"/>
  <c r="ER780" i="12" s="1"/>
  <c r="EU780" i="12" s="1"/>
  <c r="EX780" i="12" s="1"/>
  <c r="FA780" i="12" s="1"/>
  <c r="FD780" i="12" s="1"/>
  <c r="DY780" i="12"/>
  <c r="BD780" i="12"/>
  <c r="AV780" i="12"/>
  <c r="AN780" i="12"/>
  <c r="AF780" i="12"/>
  <c r="X780" i="12"/>
  <c r="P780" i="12"/>
  <c r="F780" i="12" s="1"/>
  <c r="O780" i="12"/>
  <c r="N780" i="12"/>
  <c r="G780" i="12"/>
  <c r="D780" i="12"/>
  <c r="C780" i="12"/>
  <c r="B780" i="12"/>
  <c r="E780" i="12" s="1"/>
  <c r="A780" i="12"/>
  <c r="BE780" i="12" s="1"/>
  <c r="DU779" i="12"/>
  <c r="DV779" i="12" s="1"/>
  <c r="DW779" i="12" s="1"/>
  <c r="DX779" i="12" s="1"/>
  <c r="DY779" i="12" s="1"/>
  <c r="P779" i="12"/>
  <c r="Q779" i="12" s="1"/>
  <c r="O779" i="12"/>
  <c r="N779" i="12"/>
  <c r="D779" i="12"/>
  <c r="C779" i="12"/>
  <c r="B779" i="12"/>
  <c r="E779" i="12" s="1"/>
  <c r="A779" i="12"/>
  <c r="BF779" i="12" s="1"/>
  <c r="DQ778" i="12"/>
  <c r="BE778" i="12"/>
  <c r="BC778" i="12"/>
  <c r="AZ778" i="12"/>
  <c r="AW778" i="12"/>
  <c r="AU778" i="12"/>
  <c r="AR778" i="12"/>
  <c r="AO778" i="12"/>
  <c r="AM778" i="12"/>
  <c r="AJ778" i="12"/>
  <c r="AG778" i="12"/>
  <c r="AE778" i="12"/>
  <c r="AB778" i="12"/>
  <c r="Y778" i="12"/>
  <c r="W778" i="12"/>
  <c r="P778" i="12"/>
  <c r="G778" i="12" s="1"/>
  <c r="O778" i="12"/>
  <c r="N778" i="12"/>
  <c r="J778" i="12"/>
  <c r="F778" i="12"/>
  <c r="D778" i="12"/>
  <c r="C778" i="12"/>
  <c r="B778" i="12"/>
  <c r="E778" i="12" s="1"/>
  <c r="A778" i="12"/>
  <c r="BF778" i="12" s="1"/>
  <c r="EA777" i="12"/>
  <c r="ED777" i="12" s="1"/>
  <c r="EG777" i="12" s="1"/>
  <c r="EJ777" i="12" s="1"/>
  <c r="EM777" i="12" s="1"/>
  <c r="EP777" i="12" s="1"/>
  <c r="ES777" i="12" s="1"/>
  <c r="EV777" i="12" s="1"/>
  <c r="EY777" i="12" s="1"/>
  <c r="FB777" i="12" s="1"/>
  <c r="DZ777" i="12"/>
  <c r="EC777" i="12" s="1"/>
  <c r="EF777" i="12" s="1"/>
  <c r="EI777" i="12" s="1"/>
  <c r="EL777" i="12" s="1"/>
  <c r="EO777" i="12" s="1"/>
  <c r="ER777" i="12" s="1"/>
  <c r="EU777" i="12" s="1"/>
  <c r="EX777" i="12" s="1"/>
  <c r="FA777" i="12" s="1"/>
  <c r="FD777" i="12" s="1"/>
  <c r="DY777" i="12"/>
  <c r="EB777" i="12" s="1"/>
  <c r="EE777" i="12" s="1"/>
  <c r="EH777" i="12" s="1"/>
  <c r="EK777" i="12" s="1"/>
  <c r="EN777" i="12" s="1"/>
  <c r="EQ777" i="12" s="1"/>
  <c r="ET777" i="12" s="1"/>
  <c r="EW777" i="12" s="1"/>
  <c r="EZ777" i="12" s="1"/>
  <c r="FC777" i="12" s="1"/>
  <c r="AZ777" i="12"/>
  <c r="AV777" i="12"/>
  <c r="AR777" i="12"/>
  <c r="AJ777" i="12"/>
  <c r="AF777" i="12"/>
  <c r="AB777" i="12"/>
  <c r="P777" i="12"/>
  <c r="Q777" i="12" s="1"/>
  <c r="O777" i="12"/>
  <c r="N777" i="12"/>
  <c r="D777" i="12"/>
  <c r="C777" i="12"/>
  <c r="B777" i="12"/>
  <c r="A777" i="12"/>
  <c r="BE777" i="12" s="1"/>
  <c r="EC776" i="12"/>
  <c r="EF776" i="12" s="1"/>
  <c r="EI776" i="12" s="1"/>
  <c r="EL776" i="12" s="1"/>
  <c r="EO776" i="12" s="1"/>
  <c r="ER776" i="12" s="1"/>
  <c r="EU776" i="12" s="1"/>
  <c r="EX776" i="12" s="1"/>
  <c r="FA776" i="12" s="1"/>
  <c r="FD776" i="12" s="1"/>
  <c r="EA776" i="12"/>
  <c r="ED776" i="12" s="1"/>
  <c r="EG776" i="12" s="1"/>
  <c r="EJ776" i="12" s="1"/>
  <c r="EM776" i="12" s="1"/>
  <c r="EP776" i="12" s="1"/>
  <c r="ES776" i="12" s="1"/>
  <c r="EV776" i="12" s="1"/>
  <c r="EY776" i="12" s="1"/>
  <c r="FB776" i="12" s="1"/>
  <c r="DZ776" i="12"/>
  <c r="DY776" i="12"/>
  <c r="EB776" i="12" s="1"/>
  <c r="EE776" i="12" s="1"/>
  <c r="EH776" i="12" s="1"/>
  <c r="EK776" i="12" s="1"/>
  <c r="EN776" i="12" s="1"/>
  <c r="EQ776" i="12" s="1"/>
  <c r="ET776" i="12" s="1"/>
  <c r="EW776" i="12" s="1"/>
  <c r="EZ776" i="12" s="1"/>
  <c r="FC776" i="12" s="1"/>
  <c r="BE776" i="12"/>
  <c r="BA776" i="12"/>
  <c r="AW776" i="12"/>
  <c r="AO776" i="12"/>
  <c r="AK776" i="12"/>
  <c r="AG776" i="12"/>
  <c r="AC776" i="12"/>
  <c r="AA776" i="12"/>
  <c r="Y776" i="12"/>
  <c r="P776" i="12"/>
  <c r="Q776" i="12" s="1"/>
  <c r="O776" i="12"/>
  <c r="N776" i="12"/>
  <c r="D776" i="12"/>
  <c r="C776" i="12"/>
  <c r="B776" i="12"/>
  <c r="E776" i="12" s="1"/>
  <c r="A776" i="12"/>
  <c r="BF776" i="12" s="1"/>
  <c r="ED775" i="12"/>
  <c r="EG775" i="12" s="1"/>
  <c r="EJ775" i="12" s="1"/>
  <c r="EM775" i="12" s="1"/>
  <c r="EP775" i="12" s="1"/>
  <c r="ES775" i="12" s="1"/>
  <c r="EV775" i="12" s="1"/>
  <c r="EY775" i="12" s="1"/>
  <c r="FB775" i="12" s="1"/>
  <c r="EA775" i="12"/>
  <c r="DZ775" i="12"/>
  <c r="EC775" i="12" s="1"/>
  <c r="EF775" i="12" s="1"/>
  <c r="EI775" i="12" s="1"/>
  <c r="EL775" i="12" s="1"/>
  <c r="EO775" i="12" s="1"/>
  <c r="ER775" i="12" s="1"/>
  <c r="EU775" i="12" s="1"/>
  <c r="EX775" i="12" s="1"/>
  <c r="FA775" i="12" s="1"/>
  <c r="FD775" i="12" s="1"/>
  <c r="DY775" i="12"/>
  <c r="EB775" i="12" s="1"/>
  <c r="EE775" i="12" s="1"/>
  <c r="EH775" i="12" s="1"/>
  <c r="EK775" i="12" s="1"/>
  <c r="EN775" i="12" s="1"/>
  <c r="EQ775" i="12" s="1"/>
  <c r="ET775" i="12" s="1"/>
  <c r="EW775" i="12" s="1"/>
  <c r="EZ775" i="12" s="1"/>
  <c r="FC775" i="12" s="1"/>
  <c r="P775" i="12"/>
  <c r="Q775" i="12" s="1"/>
  <c r="O775" i="12"/>
  <c r="N775" i="12"/>
  <c r="E775" i="12"/>
  <c r="D775" i="12"/>
  <c r="C775" i="12"/>
  <c r="B775" i="12"/>
  <c r="A775" i="12"/>
  <c r="BC775" i="12" s="1"/>
  <c r="EC774" i="12"/>
  <c r="EF774" i="12" s="1"/>
  <c r="EI774" i="12" s="1"/>
  <c r="EL774" i="12" s="1"/>
  <c r="EO774" i="12" s="1"/>
  <c r="ER774" i="12" s="1"/>
  <c r="EU774" i="12" s="1"/>
  <c r="EX774" i="12" s="1"/>
  <c r="FA774" i="12" s="1"/>
  <c r="FD774" i="12" s="1"/>
  <c r="EA774" i="12"/>
  <c r="ED774" i="12" s="1"/>
  <c r="EG774" i="12" s="1"/>
  <c r="EJ774" i="12" s="1"/>
  <c r="EM774" i="12" s="1"/>
  <c r="EP774" i="12" s="1"/>
  <c r="ES774" i="12" s="1"/>
  <c r="EV774" i="12" s="1"/>
  <c r="EY774" i="12" s="1"/>
  <c r="FB774" i="12" s="1"/>
  <c r="DZ774" i="12"/>
  <c r="DY774" i="12"/>
  <c r="EB774" i="12" s="1"/>
  <c r="EE774" i="12" s="1"/>
  <c r="EH774" i="12" s="1"/>
  <c r="EK774" i="12" s="1"/>
  <c r="EN774" i="12" s="1"/>
  <c r="EQ774" i="12" s="1"/>
  <c r="ET774" i="12" s="1"/>
  <c r="EW774" i="12" s="1"/>
  <c r="EZ774" i="12" s="1"/>
  <c r="FC774" i="12" s="1"/>
  <c r="P774" i="12"/>
  <c r="G774" i="12" s="1"/>
  <c r="O774" i="12"/>
  <c r="N774" i="12"/>
  <c r="D774" i="12"/>
  <c r="C774" i="12"/>
  <c r="B774" i="12"/>
  <c r="E774" i="12" s="1"/>
  <c r="A774" i="12"/>
  <c r="BF774" i="12" s="1"/>
  <c r="ED773" i="12"/>
  <c r="EG773" i="12" s="1"/>
  <c r="EJ773" i="12" s="1"/>
  <c r="EM773" i="12" s="1"/>
  <c r="EP773" i="12" s="1"/>
  <c r="ES773" i="12" s="1"/>
  <c r="EV773" i="12" s="1"/>
  <c r="EY773" i="12" s="1"/>
  <c r="FB773" i="12" s="1"/>
  <c r="EB773" i="12"/>
  <c r="EE773" i="12" s="1"/>
  <c r="EH773" i="12" s="1"/>
  <c r="EK773" i="12" s="1"/>
  <c r="EN773" i="12" s="1"/>
  <c r="EQ773" i="12" s="1"/>
  <c r="ET773" i="12" s="1"/>
  <c r="EW773" i="12" s="1"/>
  <c r="EZ773" i="12" s="1"/>
  <c r="FC773" i="12" s="1"/>
  <c r="EA773" i="12"/>
  <c r="DZ773" i="12"/>
  <c r="EC773" i="12" s="1"/>
  <c r="EF773" i="12" s="1"/>
  <c r="EI773" i="12" s="1"/>
  <c r="EL773" i="12" s="1"/>
  <c r="EO773" i="12" s="1"/>
  <c r="ER773" i="12" s="1"/>
  <c r="EU773" i="12" s="1"/>
  <c r="EX773" i="12" s="1"/>
  <c r="FA773" i="12" s="1"/>
  <c r="FD773" i="12" s="1"/>
  <c r="DY773" i="12"/>
  <c r="BD773" i="12"/>
  <c r="AV773" i="12"/>
  <c r="AN773" i="12"/>
  <c r="AF773" i="12"/>
  <c r="X773" i="12"/>
  <c r="P773" i="12"/>
  <c r="F773" i="12" s="1"/>
  <c r="O773" i="12"/>
  <c r="N773" i="12"/>
  <c r="G773" i="12"/>
  <c r="D773" i="12"/>
  <c r="C773" i="12"/>
  <c r="B773" i="12"/>
  <c r="E773" i="12" s="1"/>
  <c r="A773" i="12"/>
  <c r="BE773" i="12" s="1"/>
  <c r="EA772" i="12"/>
  <c r="ED772" i="12" s="1"/>
  <c r="EG772" i="12" s="1"/>
  <c r="EJ772" i="12" s="1"/>
  <c r="EM772" i="12" s="1"/>
  <c r="EP772" i="12" s="1"/>
  <c r="ES772" i="12" s="1"/>
  <c r="EV772" i="12" s="1"/>
  <c r="EY772" i="12" s="1"/>
  <c r="FB772" i="12" s="1"/>
  <c r="DZ772" i="12"/>
  <c r="EC772" i="12" s="1"/>
  <c r="EF772" i="12" s="1"/>
  <c r="EI772" i="12" s="1"/>
  <c r="EL772" i="12" s="1"/>
  <c r="EO772" i="12" s="1"/>
  <c r="ER772" i="12" s="1"/>
  <c r="EU772" i="12" s="1"/>
  <c r="EX772" i="12" s="1"/>
  <c r="FA772" i="12" s="1"/>
  <c r="FD772" i="12" s="1"/>
  <c r="DY772" i="12"/>
  <c r="EB772" i="12" s="1"/>
  <c r="EE772" i="12" s="1"/>
  <c r="EH772" i="12" s="1"/>
  <c r="EK772" i="12" s="1"/>
  <c r="EN772" i="12" s="1"/>
  <c r="EQ772" i="12" s="1"/>
  <c r="ET772" i="12" s="1"/>
  <c r="EW772" i="12" s="1"/>
  <c r="EZ772" i="12" s="1"/>
  <c r="FC772" i="12" s="1"/>
  <c r="BE772" i="12"/>
  <c r="BA772" i="12"/>
  <c r="AY772" i="12"/>
  <c r="AW772" i="12"/>
  <c r="AS772" i="12"/>
  <c r="AQ772" i="12"/>
  <c r="AO772" i="12"/>
  <c r="AK772" i="12"/>
  <c r="AI772" i="12"/>
  <c r="AG772" i="12"/>
  <c r="AC772" i="12"/>
  <c r="AA772" i="12"/>
  <c r="Y772" i="12"/>
  <c r="P772" i="12"/>
  <c r="Q772" i="12" s="1"/>
  <c r="O772" i="12"/>
  <c r="N772" i="12"/>
  <c r="D772" i="12"/>
  <c r="C772" i="12"/>
  <c r="B772" i="12"/>
  <c r="E772" i="12" s="1"/>
  <c r="A772" i="12"/>
  <c r="BF772" i="12" s="1"/>
  <c r="ED771" i="12"/>
  <c r="EG771" i="12" s="1"/>
  <c r="EJ771" i="12" s="1"/>
  <c r="EM771" i="12" s="1"/>
  <c r="EP771" i="12" s="1"/>
  <c r="ES771" i="12" s="1"/>
  <c r="EV771" i="12" s="1"/>
  <c r="EY771" i="12" s="1"/>
  <c r="FB771" i="12" s="1"/>
  <c r="EA771" i="12"/>
  <c r="DZ771" i="12"/>
  <c r="EC771" i="12" s="1"/>
  <c r="EF771" i="12" s="1"/>
  <c r="EI771" i="12" s="1"/>
  <c r="EL771" i="12" s="1"/>
  <c r="EO771" i="12" s="1"/>
  <c r="ER771" i="12" s="1"/>
  <c r="EU771" i="12" s="1"/>
  <c r="EX771" i="12" s="1"/>
  <c r="FA771" i="12" s="1"/>
  <c r="FD771" i="12" s="1"/>
  <c r="DY771" i="12"/>
  <c r="EB771" i="12" s="1"/>
  <c r="EE771" i="12" s="1"/>
  <c r="EH771" i="12" s="1"/>
  <c r="EK771" i="12" s="1"/>
  <c r="EN771" i="12" s="1"/>
  <c r="EQ771" i="12" s="1"/>
  <c r="ET771" i="12" s="1"/>
  <c r="EW771" i="12" s="1"/>
  <c r="EZ771" i="12" s="1"/>
  <c r="FC771" i="12" s="1"/>
  <c r="P771" i="12"/>
  <c r="Q771" i="12" s="1"/>
  <c r="O771" i="12"/>
  <c r="N771" i="12"/>
  <c r="E771" i="12"/>
  <c r="D771" i="12"/>
  <c r="C771" i="12"/>
  <c r="B771" i="12"/>
  <c r="A771" i="12"/>
  <c r="BC771" i="12" s="1"/>
  <c r="EC770" i="12"/>
  <c r="EF770" i="12" s="1"/>
  <c r="EI770" i="12" s="1"/>
  <c r="EL770" i="12" s="1"/>
  <c r="EO770" i="12" s="1"/>
  <c r="ER770" i="12" s="1"/>
  <c r="EU770" i="12" s="1"/>
  <c r="EX770" i="12" s="1"/>
  <c r="FA770" i="12" s="1"/>
  <c r="FD770" i="12" s="1"/>
  <c r="EA770" i="12"/>
  <c r="ED770" i="12" s="1"/>
  <c r="EG770" i="12" s="1"/>
  <c r="EJ770" i="12" s="1"/>
  <c r="EM770" i="12" s="1"/>
  <c r="EP770" i="12" s="1"/>
  <c r="ES770" i="12" s="1"/>
  <c r="EV770" i="12" s="1"/>
  <c r="EY770" i="12" s="1"/>
  <c r="FB770" i="12" s="1"/>
  <c r="DZ770" i="12"/>
  <c r="DY770" i="12"/>
  <c r="EB770" i="12" s="1"/>
  <c r="EE770" i="12" s="1"/>
  <c r="EH770" i="12" s="1"/>
  <c r="EK770" i="12" s="1"/>
  <c r="EN770" i="12" s="1"/>
  <c r="EQ770" i="12" s="1"/>
  <c r="ET770" i="12" s="1"/>
  <c r="EW770" i="12" s="1"/>
  <c r="EZ770" i="12" s="1"/>
  <c r="FC770" i="12" s="1"/>
  <c r="P770" i="12"/>
  <c r="G770" i="12" s="1"/>
  <c r="O770" i="12"/>
  <c r="N770" i="12"/>
  <c r="D770" i="12"/>
  <c r="C770" i="12"/>
  <c r="B770" i="12"/>
  <c r="E770" i="12" s="1"/>
  <c r="A770" i="12"/>
  <c r="BF770" i="12" s="1"/>
  <c r="ED769" i="12"/>
  <c r="EG769" i="12" s="1"/>
  <c r="EJ769" i="12" s="1"/>
  <c r="EM769" i="12" s="1"/>
  <c r="EP769" i="12" s="1"/>
  <c r="ES769" i="12" s="1"/>
  <c r="EV769" i="12" s="1"/>
  <c r="EY769" i="12" s="1"/>
  <c r="FB769" i="12" s="1"/>
  <c r="EB769" i="12"/>
  <c r="EE769" i="12" s="1"/>
  <c r="EH769" i="12" s="1"/>
  <c r="EK769" i="12" s="1"/>
  <c r="EN769" i="12" s="1"/>
  <c r="EQ769" i="12" s="1"/>
  <c r="ET769" i="12" s="1"/>
  <c r="EW769" i="12" s="1"/>
  <c r="EZ769" i="12" s="1"/>
  <c r="FC769" i="12" s="1"/>
  <c r="EA769" i="12"/>
  <c r="DZ769" i="12"/>
  <c r="EC769" i="12" s="1"/>
  <c r="EF769" i="12" s="1"/>
  <c r="EI769" i="12" s="1"/>
  <c r="EL769" i="12" s="1"/>
  <c r="EO769" i="12" s="1"/>
  <c r="ER769" i="12" s="1"/>
  <c r="EU769" i="12" s="1"/>
  <c r="EX769" i="12" s="1"/>
  <c r="FA769" i="12" s="1"/>
  <c r="FD769" i="12" s="1"/>
  <c r="DY769" i="12"/>
  <c r="BD769" i="12"/>
  <c r="AV769" i="12"/>
  <c r="AN769" i="12"/>
  <c r="AF769" i="12"/>
  <c r="X769" i="12"/>
  <c r="P769" i="12"/>
  <c r="F769" i="12" s="1"/>
  <c r="O769" i="12"/>
  <c r="N769" i="12"/>
  <c r="G769" i="12"/>
  <c r="D769" i="12"/>
  <c r="C769" i="12"/>
  <c r="B769" i="12"/>
  <c r="E769" i="12" s="1"/>
  <c r="A769" i="12"/>
  <c r="BE769" i="12" s="1"/>
  <c r="EA768" i="12"/>
  <c r="ED768" i="12" s="1"/>
  <c r="EG768" i="12" s="1"/>
  <c r="EJ768" i="12" s="1"/>
  <c r="EM768" i="12" s="1"/>
  <c r="EP768" i="12" s="1"/>
  <c r="ES768" i="12" s="1"/>
  <c r="EV768" i="12" s="1"/>
  <c r="EY768" i="12" s="1"/>
  <c r="FB768" i="12" s="1"/>
  <c r="DZ768" i="12"/>
  <c r="EC768" i="12" s="1"/>
  <c r="EF768" i="12" s="1"/>
  <c r="EI768" i="12" s="1"/>
  <c r="EL768" i="12" s="1"/>
  <c r="EO768" i="12" s="1"/>
  <c r="ER768" i="12" s="1"/>
  <c r="EU768" i="12" s="1"/>
  <c r="EX768" i="12" s="1"/>
  <c r="FA768" i="12" s="1"/>
  <c r="FD768" i="12" s="1"/>
  <c r="DY768" i="12"/>
  <c r="EB768" i="12" s="1"/>
  <c r="EE768" i="12" s="1"/>
  <c r="EH768" i="12" s="1"/>
  <c r="EK768" i="12" s="1"/>
  <c r="EN768" i="12" s="1"/>
  <c r="EQ768" i="12" s="1"/>
  <c r="ET768" i="12" s="1"/>
  <c r="EW768" i="12" s="1"/>
  <c r="EZ768" i="12" s="1"/>
  <c r="FC768" i="12" s="1"/>
  <c r="BE768" i="12"/>
  <c r="BA768" i="12"/>
  <c r="AY768" i="12"/>
  <c r="AW768" i="12"/>
  <c r="AS768" i="12"/>
  <c r="AQ768" i="12"/>
  <c r="AO768" i="12"/>
  <c r="AK768" i="12"/>
  <c r="AI768" i="12"/>
  <c r="AG768" i="12"/>
  <c r="AC768" i="12"/>
  <c r="AA768" i="12"/>
  <c r="Y768" i="12"/>
  <c r="P768" i="12"/>
  <c r="Q768" i="12" s="1"/>
  <c r="O768" i="12"/>
  <c r="N768" i="12"/>
  <c r="D768" i="12"/>
  <c r="C768" i="12"/>
  <c r="B768" i="12"/>
  <c r="E768" i="12" s="1"/>
  <c r="A768" i="12"/>
  <c r="BF768" i="12" s="1"/>
  <c r="ED767" i="12"/>
  <c r="EG767" i="12" s="1"/>
  <c r="EJ767" i="12" s="1"/>
  <c r="EM767" i="12" s="1"/>
  <c r="EP767" i="12" s="1"/>
  <c r="ES767" i="12" s="1"/>
  <c r="EV767" i="12" s="1"/>
  <c r="EY767" i="12" s="1"/>
  <c r="FB767" i="12" s="1"/>
  <c r="EA767" i="12"/>
  <c r="DZ767" i="12"/>
  <c r="EC767" i="12" s="1"/>
  <c r="EF767" i="12" s="1"/>
  <c r="EI767" i="12" s="1"/>
  <c r="EL767" i="12" s="1"/>
  <c r="EO767" i="12" s="1"/>
  <c r="ER767" i="12" s="1"/>
  <c r="EU767" i="12" s="1"/>
  <c r="EX767" i="12" s="1"/>
  <c r="FA767" i="12" s="1"/>
  <c r="FD767" i="12" s="1"/>
  <c r="DY767" i="12"/>
  <c r="EB767" i="12" s="1"/>
  <c r="EE767" i="12" s="1"/>
  <c r="EH767" i="12" s="1"/>
  <c r="EK767" i="12" s="1"/>
  <c r="EN767" i="12" s="1"/>
  <c r="EQ767" i="12" s="1"/>
  <c r="ET767" i="12" s="1"/>
  <c r="EW767" i="12" s="1"/>
  <c r="EZ767" i="12" s="1"/>
  <c r="FC767" i="12" s="1"/>
  <c r="P767" i="12"/>
  <c r="Q767" i="12" s="1"/>
  <c r="O767" i="12"/>
  <c r="N767" i="12"/>
  <c r="E767" i="12"/>
  <c r="D767" i="12"/>
  <c r="C767" i="12"/>
  <c r="B767" i="12"/>
  <c r="A767" i="12"/>
  <c r="BC767" i="12" s="1"/>
  <c r="EC766" i="12"/>
  <c r="EF766" i="12" s="1"/>
  <c r="EI766" i="12" s="1"/>
  <c r="EL766" i="12" s="1"/>
  <c r="EO766" i="12" s="1"/>
  <c r="ER766" i="12" s="1"/>
  <c r="EU766" i="12" s="1"/>
  <c r="EX766" i="12" s="1"/>
  <c r="FA766" i="12" s="1"/>
  <c r="FD766" i="12" s="1"/>
  <c r="EA766" i="12"/>
  <c r="ED766" i="12" s="1"/>
  <c r="EG766" i="12" s="1"/>
  <c r="EJ766" i="12" s="1"/>
  <c r="EM766" i="12" s="1"/>
  <c r="EP766" i="12" s="1"/>
  <c r="ES766" i="12" s="1"/>
  <c r="EV766" i="12" s="1"/>
  <c r="EY766" i="12" s="1"/>
  <c r="FB766" i="12" s="1"/>
  <c r="DZ766" i="12"/>
  <c r="DY766" i="12"/>
  <c r="EB766" i="12" s="1"/>
  <c r="EE766" i="12" s="1"/>
  <c r="EH766" i="12" s="1"/>
  <c r="EK766" i="12" s="1"/>
  <c r="EN766" i="12" s="1"/>
  <c r="EQ766" i="12" s="1"/>
  <c r="ET766" i="12" s="1"/>
  <c r="EW766" i="12" s="1"/>
  <c r="EZ766" i="12" s="1"/>
  <c r="FC766" i="12" s="1"/>
  <c r="P766" i="12"/>
  <c r="G766" i="12" s="1"/>
  <c r="O766" i="12"/>
  <c r="N766" i="12"/>
  <c r="D766" i="12"/>
  <c r="C766" i="12"/>
  <c r="B766" i="12"/>
  <c r="E766" i="12" s="1"/>
  <c r="A766" i="12"/>
  <c r="BF766" i="12" s="1"/>
  <c r="ED765" i="12"/>
  <c r="EG765" i="12" s="1"/>
  <c r="EJ765" i="12" s="1"/>
  <c r="EM765" i="12" s="1"/>
  <c r="EP765" i="12" s="1"/>
  <c r="ES765" i="12" s="1"/>
  <c r="EV765" i="12" s="1"/>
  <c r="EY765" i="12" s="1"/>
  <c r="FB765" i="12" s="1"/>
  <c r="EB765" i="12"/>
  <c r="EE765" i="12" s="1"/>
  <c r="EH765" i="12" s="1"/>
  <c r="EK765" i="12" s="1"/>
  <c r="EN765" i="12" s="1"/>
  <c r="EQ765" i="12" s="1"/>
  <c r="ET765" i="12" s="1"/>
  <c r="EW765" i="12" s="1"/>
  <c r="EZ765" i="12" s="1"/>
  <c r="FC765" i="12" s="1"/>
  <c r="EA765" i="12"/>
  <c r="DZ765" i="12"/>
  <c r="EC765" i="12" s="1"/>
  <c r="EF765" i="12" s="1"/>
  <c r="EI765" i="12" s="1"/>
  <c r="EL765" i="12" s="1"/>
  <c r="EO765" i="12" s="1"/>
  <c r="ER765" i="12" s="1"/>
  <c r="EU765" i="12" s="1"/>
  <c r="EX765" i="12" s="1"/>
  <c r="FA765" i="12" s="1"/>
  <c r="FD765" i="12" s="1"/>
  <c r="DY765" i="12"/>
  <c r="P765" i="12"/>
  <c r="F765" i="12" s="1"/>
  <c r="O765" i="12"/>
  <c r="N765" i="12"/>
  <c r="G765" i="12"/>
  <c r="D765" i="12"/>
  <c r="C765" i="12"/>
  <c r="B765" i="12"/>
  <c r="A765" i="12"/>
  <c r="BE765" i="12" s="1"/>
  <c r="EC764" i="12"/>
  <c r="EF764" i="12" s="1"/>
  <c r="EI764" i="12" s="1"/>
  <c r="EL764" i="12" s="1"/>
  <c r="EO764" i="12" s="1"/>
  <c r="ER764" i="12" s="1"/>
  <c r="EU764" i="12" s="1"/>
  <c r="EX764" i="12" s="1"/>
  <c r="FA764" i="12" s="1"/>
  <c r="FD764" i="12" s="1"/>
  <c r="EA764" i="12"/>
  <c r="ED764" i="12" s="1"/>
  <c r="EG764" i="12" s="1"/>
  <c r="EJ764" i="12" s="1"/>
  <c r="EM764" i="12" s="1"/>
  <c r="EP764" i="12" s="1"/>
  <c r="ES764" i="12" s="1"/>
  <c r="EV764" i="12" s="1"/>
  <c r="EY764" i="12" s="1"/>
  <c r="FB764" i="12" s="1"/>
  <c r="DZ764" i="12"/>
  <c r="DY764" i="12"/>
  <c r="EB764" i="12" s="1"/>
  <c r="EE764" i="12" s="1"/>
  <c r="EH764" i="12" s="1"/>
  <c r="EK764" i="12" s="1"/>
  <c r="EN764" i="12" s="1"/>
  <c r="EQ764" i="12" s="1"/>
  <c r="ET764" i="12" s="1"/>
  <c r="EW764" i="12" s="1"/>
  <c r="EZ764" i="12" s="1"/>
  <c r="FC764" i="12" s="1"/>
  <c r="AY764" i="12"/>
  <c r="AQ764" i="12"/>
  <c r="AI764" i="12"/>
  <c r="AA764" i="12"/>
  <c r="P764" i="12"/>
  <c r="Q764" i="12" s="1"/>
  <c r="O764" i="12"/>
  <c r="N764" i="12"/>
  <c r="D764" i="12"/>
  <c r="C764" i="12"/>
  <c r="B764" i="12"/>
  <c r="E764" i="12" s="1"/>
  <c r="A764" i="12"/>
  <c r="BF764" i="12" s="1"/>
  <c r="EB763" i="12"/>
  <c r="EE763" i="12" s="1"/>
  <c r="EH763" i="12" s="1"/>
  <c r="EK763" i="12" s="1"/>
  <c r="EN763" i="12" s="1"/>
  <c r="EQ763" i="12" s="1"/>
  <c r="ET763" i="12" s="1"/>
  <c r="EW763" i="12" s="1"/>
  <c r="EZ763" i="12" s="1"/>
  <c r="FC763" i="12" s="1"/>
  <c r="EA763" i="12"/>
  <c r="ED763" i="12" s="1"/>
  <c r="EG763" i="12" s="1"/>
  <c r="EJ763" i="12" s="1"/>
  <c r="EM763" i="12" s="1"/>
  <c r="EP763" i="12" s="1"/>
  <c r="ES763" i="12" s="1"/>
  <c r="EV763" i="12" s="1"/>
  <c r="EY763" i="12" s="1"/>
  <c r="FB763" i="12" s="1"/>
  <c r="DZ763" i="12"/>
  <c r="EC763" i="12" s="1"/>
  <c r="EF763" i="12" s="1"/>
  <c r="EI763" i="12" s="1"/>
  <c r="EL763" i="12" s="1"/>
  <c r="EO763" i="12" s="1"/>
  <c r="ER763" i="12" s="1"/>
  <c r="EU763" i="12" s="1"/>
  <c r="EX763" i="12" s="1"/>
  <c r="FA763" i="12" s="1"/>
  <c r="FD763" i="12" s="1"/>
  <c r="DY763" i="12"/>
  <c r="Q763" i="12"/>
  <c r="P763" i="12"/>
  <c r="O763" i="12"/>
  <c r="N763" i="12"/>
  <c r="K763" i="12"/>
  <c r="G763" i="12"/>
  <c r="F763" i="12"/>
  <c r="D763" i="12"/>
  <c r="C763" i="12"/>
  <c r="B763" i="12"/>
  <c r="A763" i="12"/>
  <c r="BC763" i="12" s="1"/>
  <c r="EA762" i="12"/>
  <c r="ED762" i="12" s="1"/>
  <c r="EG762" i="12" s="1"/>
  <c r="EJ762" i="12" s="1"/>
  <c r="EM762" i="12" s="1"/>
  <c r="EP762" i="12" s="1"/>
  <c r="ES762" i="12" s="1"/>
  <c r="EV762" i="12" s="1"/>
  <c r="EY762" i="12" s="1"/>
  <c r="FB762" i="12" s="1"/>
  <c r="DZ762" i="12"/>
  <c r="EC762" i="12" s="1"/>
  <c r="EF762" i="12" s="1"/>
  <c r="EI762" i="12" s="1"/>
  <c r="EL762" i="12" s="1"/>
  <c r="EO762" i="12" s="1"/>
  <c r="ER762" i="12" s="1"/>
  <c r="EU762" i="12" s="1"/>
  <c r="EX762" i="12" s="1"/>
  <c r="FA762" i="12" s="1"/>
  <c r="FD762" i="12" s="1"/>
  <c r="DY762" i="12"/>
  <c r="EB762" i="12" s="1"/>
  <c r="EE762" i="12" s="1"/>
  <c r="EH762" i="12" s="1"/>
  <c r="EK762" i="12" s="1"/>
  <c r="EN762" i="12" s="1"/>
  <c r="EQ762" i="12" s="1"/>
  <c r="ET762" i="12" s="1"/>
  <c r="EW762" i="12" s="1"/>
  <c r="EZ762" i="12" s="1"/>
  <c r="FC762" i="12" s="1"/>
  <c r="BD762" i="12"/>
  <c r="AY762" i="12"/>
  <c r="AS762" i="12"/>
  <c r="AN762" i="12"/>
  <c r="AI762" i="12"/>
  <c r="AC762" i="12"/>
  <c r="X762" i="12"/>
  <c r="P762" i="12"/>
  <c r="G762" i="12" s="1"/>
  <c r="O762" i="12"/>
  <c r="N762" i="12"/>
  <c r="D762" i="12"/>
  <c r="C762" i="12"/>
  <c r="B762" i="12"/>
  <c r="E762" i="12" s="1"/>
  <c r="A762" i="12"/>
  <c r="BF762" i="12" s="1"/>
  <c r="EB761" i="12"/>
  <c r="EE761" i="12" s="1"/>
  <c r="EH761" i="12" s="1"/>
  <c r="EK761" i="12" s="1"/>
  <c r="EN761" i="12" s="1"/>
  <c r="EQ761" i="12" s="1"/>
  <c r="ET761" i="12" s="1"/>
  <c r="EW761" i="12" s="1"/>
  <c r="EZ761" i="12" s="1"/>
  <c r="FC761" i="12" s="1"/>
  <c r="EA761" i="12"/>
  <c r="ED761" i="12" s="1"/>
  <c r="EG761" i="12" s="1"/>
  <c r="EJ761" i="12" s="1"/>
  <c r="EM761" i="12" s="1"/>
  <c r="EP761" i="12" s="1"/>
  <c r="ES761" i="12" s="1"/>
  <c r="EV761" i="12" s="1"/>
  <c r="EY761" i="12" s="1"/>
  <c r="FB761" i="12" s="1"/>
  <c r="DZ761" i="12"/>
  <c r="EC761" i="12" s="1"/>
  <c r="EF761" i="12" s="1"/>
  <c r="EI761" i="12" s="1"/>
  <c r="EL761" i="12" s="1"/>
  <c r="EO761" i="12" s="1"/>
  <c r="ER761" i="12" s="1"/>
  <c r="EU761" i="12" s="1"/>
  <c r="EX761" i="12" s="1"/>
  <c r="FA761" i="12" s="1"/>
  <c r="FD761" i="12" s="1"/>
  <c r="DY761" i="12"/>
  <c r="BD761" i="12"/>
  <c r="AZ761" i="12"/>
  <c r="AV761" i="12"/>
  <c r="AN761" i="12"/>
  <c r="AJ761" i="12"/>
  <c r="AF761" i="12"/>
  <c r="X761" i="12"/>
  <c r="P761" i="12"/>
  <c r="F761" i="12" s="1"/>
  <c r="O761" i="12"/>
  <c r="N761" i="12"/>
  <c r="G761" i="12"/>
  <c r="D761" i="12"/>
  <c r="C761" i="12"/>
  <c r="B761" i="12"/>
  <c r="E761" i="12" s="1"/>
  <c r="A761" i="12"/>
  <c r="BE761" i="12" s="1"/>
  <c r="EC760" i="12"/>
  <c r="EF760" i="12" s="1"/>
  <c r="EI760" i="12" s="1"/>
  <c r="EL760" i="12" s="1"/>
  <c r="EO760" i="12" s="1"/>
  <c r="ER760" i="12" s="1"/>
  <c r="EU760" i="12" s="1"/>
  <c r="EX760" i="12" s="1"/>
  <c r="FA760" i="12" s="1"/>
  <c r="FD760" i="12" s="1"/>
  <c r="EA760" i="12"/>
  <c r="ED760" i="12" s="1"/>
  <c r="EG760" i="12" s="1"/>
  <c r="EJ760" i="12" s="1"/>
  <c r="EM760" i="12" s="1"/>
  <c r="EP760" i="12" s="1"/>
  <c r="ES760" i="12" s="1"/>
  <c r="EV760" i="12" s="1"/>
  <c r="EY760" i="12" s="1"/>
  <c r="FB760" i="12" s="1"/>
  <c r="DZ760" i="12"/>
  <c r="DY760" i="12"/>
  <c r="EB760" i="12" s="1"/>
  <c r="EE760" i="12" s="1"/>
  <c r="EH760" i="12" s="1"/>
  <c r="EK760" i="12" s="1"/>
  <c r="EN760" i="12" s="1"/>
  <c r="EQ760" i="12" s="1"/>
  <c r="ET760" i="12" s="1"/>
  <c r="EW760" i="12" s="1"/>
  <c r="EZ760" i="12" s="1"/>
  <c r="FC760" i="12" s="1"/>
  <c r="BE760" i="12"/>
  <c r="BA760" i="12"/>
  <c r="AW760" i="12"/>
  <c r="AS760" i="12"/>
  <c r="AO760" i="12"/>
  <c r="AK760" i="12"/>
  <c r="AG760" i="12"/>
  <c r="AC760" i="12"/>
  <c r="Y760" i="12"/>
  <c r="P760" i="12"/>
  <c r="Q760" i="12" s="1"/>
  <c r="O760" i="12"/>
  <c r="N760" i="12"/>
  <c r="D760" i="12"/>
  <c r="C760" i="12"/>
  <c r="B760" i="12"/>
  <c r="E760" i="12" s="1"/>
  <c r="A760" i="12"/>
  <c r="BF760" i="12" s="1"/>
  <c r="EA759" i="12"/>
  <c r="ED759" i="12" s="1"/>
  <c r="EG759" i="12" s="1"/>
  <c r="EJ759" i="12" s="1"/>
  <c r="EM759" i="12" s="1"/>
  <c r="EP759" i="12" s="1"/>
  <c r="ES759" i="12" s="1"/>
  <c r="EV759" i="12" s="1"/>
  <c r="EY759" i="12" s="1"/>
  <c r="FB759" i="12" s="1"/>
  <c r="DZ759" i="12"/>
  <c r="EC759" i="12" s="1"/>
  <c r="EF759" i="12" s="1"/>
  <c r="EI759" i="12" s="1"/>
  <c r="EL759" i="12" s="1"/>
  <c r="EO759" i="12" s="1"/>
  <c r="ER759" i="12" s="1"/>
  <c r="EU759" i="12" s="1"/>
  <c r="EX759" i="12" s="1"/>
  <c r="FA759" i="12" s="1"/>
  <c r="FD759" i="12" s="1"/>
  <c r="DY759" i="12"/>
  <c r="EB759" i="12" s="1"/>
  <c r="EE759" i="12" s="1"/>
  <c r="EH759" i="12" s="1"/>
  <c r="EK759" i="12" s="1"/>
  <c r="EN759" i="12" s="1"/>
  <c r="EQ759" i="12" s="1"/>
  <c r="ET759" i="12" s="1"/>
  <c r="EW759" i="12" s="1"/>
  <c r="EZ759" i="12" s="1"/>
  <c r="FC759" i="12" s="1"/>
  <c r="DQ759" i="12"/>
  <c r="AA760" i="12" l="1"/>
  <c r="AI760" i="12"/>
  <c r="AQ760" i="12"/>
  <c r="AY760" i="12"/>
  <c r="AB761" i="12"/>
  <c r="AR761" i="12"/>
  <c r="Y762" i="12"/>
  <c r="AE762" i="12"/>
  <c r="AJ762" i="12"/>
  <c r="AO762" i="12"/>
  <c r="AU762" i="12"/>
  <c r="AZ762" i="12"/>
  <c r="BE762" i="12"/>
  <c r="AC764" i="12"/>
  <c r="AK764" i="12"/>
  <c r="AS764" i="12"/>
  <c r="BA764" i="12"/>
  <c r="K765" i="12"/>
  <c r="Q765" i="12"/>
  <c r="AJ765" i="12"/>
  <c r="AZ765" i="12"/>
  <c r="J766" i="12"/>
  <c r="W766" i="12"/>
  <c r="AB766" i="12"/>
  <c r="AG766" i="12"/>
  <c r="AM766" i="12"/>
  <c r="AR766" i="12"/>
  <c r="AW766" i="12"/>
  <c r="BC766" i="12"/>
  <c r="F767" i="12"/>
  <c r="J768" i="12"/>
  <c r="W768" i="12"/>
  <c r="AE768" i="12"/>
  <c r="AM768" i="12"/>
  <c r="AU768" i="12"/>
  <c r="BC768" i="12"/>
  <c r="K769" i="12"/>
  <c r="Q769" i="12"/>
  <c r="AJ769" i="12"/>
  <c r="AZ769" i="12"/>
  <c r="J770" i="12"/>
  <c r="W770" i="12"/>
  <c r="AB770" i="12"/>
  <c r="AG770" i="12"/>
  <c r="AM770" i="12"/>
  <c r="AR770" i="12"/>
  <c r="AW770" i="12"/>
  <c r="BC770" i="12"/>
  <c r="F771" i="12"/>
  <c r="J772" i="12"/>
  <c r="W772" i="12"/>
  <c r="AE772" i="12"/>
  <c r="AM772" i="12"/>
  <c r="AU772" i="12"/>
  <c r="BC772" i="12"/>
  <c r="K773" i="12"/>
  <c r="Q773" i="12"/>
  <c r="AJ773" i="12"/>
  <c r="AZ773" i="12"/>
  <c r="J774" i="12"/>
  <c r="W774" i="12"/>
  <c r="AB774" i="12"/>
  <c r="AG774" i="12"/>
  <c r="AM774" i="12"/>
  <c r="AR774" i="12"/>
  <c r="AW774" i="12"/>
  <c r="BC774" i="12"/>
  <c r="F775" i="12"/>
  <c r="J776" i="12"/>
  <c r="W776" i="12"/>
  <c r="AE776" i="12"/>
  <c r="AS776" i="12"/>
  <c r="G777" i="12"/>
  <c r="X777" i="12"/>
  <c r="AN777" i="12"/>
  <c r="BD777" i="12"/>
  <c r="X778" i="12"/>
  <c r="AC778" i="12"/>
  <c r="AI778" i="12"/>
  <c r="AN778" i="12"/>
  <c r="AS778" i="12"/>
  <c r="AY778" i="12"/>
  <c r="BD778" i="12"/>
  <c r="Y779" i="12"/>
  <c r="AO779" i="12"/>
  <c r="BE779" i="12"/>
  <c r="K780" i="12"/>
  <c r="Q780" i="12"/>
  <c r="AJ780" i="12"/>
  <c r="AZ780" i="12"/>
  <c r="J781" i="12"/>
  <c r="W781" i="12"/>
  <c r="AB781" i="12"/>
  <c r="AG781" i="12"/>
  <c r="AM781" i="12"/>
  <c r="AR781" i="12"/>
  <c r="AW781" i="12"/>
  <c r="BC781" i="12"/>
  <c r="F782" i="12"/>
  <c r="AF765" i="12"/>
  <c r="AV765" i="12"/>
  <c r="AF766" i="12"/>
  <c r="AQ766" i="12"/>
  <c r="AV766" i="12"/>
  <c r="BA766" i="12"/>
  <c r="F770" i="12"/>
  <c r="AF770" i="12"/>
  <c r="F774" i="12"/>
  <c r="AA774" i="12"/>
  <c r="AF774" i="12"/>
  <c r="AQ774" i="12"/>
  <c r="AV774" i="12"/>
  <c r="BA774" i="12"/>
  <c r="W779" i="12"/>
  <c r="BA779" i="12"/>
  <c r="F781" i="12"/>
  <c r="AA781" i="12"/>
  <c r="F762" i="12"/>
  <c r="J764" i="12"/>
  <c r="W764" i="12"/>
  <c r="AE764" i="12"/>
  <c r="AM764" i="12"/>
  <c r="AU764" i="12"/>
  <c r="BC764" i="12"/>
  <c r="X765" i="12"/>
  <c r="AN765" i="12"/>
  <c r="BD765" i="12"/>
  <c r="X766" i="12"/>
  <c r="X774" i="12"/>
  <c r="AC774" i="12"/>
  <c r="AI774" i="12"/>
  <c r="AN774" i="12"/>
  <c r="AS774" i="12"/>
  <c r="AY774" i="12"/>
  <c r="BD774" i="12"/>
  <c r="G775" i="12"/>
  <c r="DZ779" i="12"/>
  <c r="EA779" i="12" s="1"/>
  <c r="EB779" i="12" s="1"/>
  <c r="EC779" i="12" s="1"/>
  <c r="ED779" i="12" s="1"/>
  <c r="EE779" i="12" s="1"/>
  <c r="EF779" i="12" s="1"/>
  <c r="EG779" i="12" s="1"/>
  <c r="EH779" i="12" s="1"/>
  <c r="EI779" i="12" s="1"/>
  <c r="EJ779" i="12" s="1"/>
  <c r="EK779" i="12" s="1"/>
  <c r="EL779" i="12" s="1"/>
  <c r="EM779" i="12" s="1"/>
  <c r="EN779" i="12" s="1"/>
  <c r="EO779" i="12" s="1"/>
  <c r="EP779" i="12" s="1"/>
  <c r="EQ779" i="12" s="1"/>
  <c r="ER779" i="12" s="1"/>
  <c r="ES779" i="12" s="1"/>
  <c r="ET779" i="12" s="1"/>
  <c r="EU779" i="12" s="1"/>
  <c r="EV779" i="12" s="1"/>
  <c r="EW779" i="12" s="1"/>
  <c r="EX779" i="12" s="1"/>
  <c r="EY779" i="12" s="1"/>
  <c r="EZ779" i="12" s="1"/>
  <c r="FA779" i="12" s="1"/>
  <c r="FB779" i="12" s="1"/>
  <c r="FC779" i="12" s="1"/>
  <c r="FD779" i="12" s="1"/>
  <c r="F766" i="12"/>
  <c r="AA766" i="12"/>
  <c r="AK766" i="12"/>
  <c r="AA770" i="12"/>
  <c r="AK770" i="12"/>
  <c r="AQ770" i="12"/>
  <c r="AV770" i="12"/>
  <c r="BA770" i="12"/>
  <c r="AK774" i="12"/>
  <c r="J779" i="12"/>
  <c r="AK779" i="12"/>
  <c r="AF781" i="12"/>
  <c r="AK781" i="12"/>
  <c r="AQ781" i="12"/>
  <c r="AV781" i="12"/>
  <c r="BA781" i="12"/>
  <c r="AA762" i="12"/>
  <c r="AF762" i="12"/>
  <c r="AK762" i="12"/>
  <c r="AQ762" i="12"/>
  <c r="AV762" i="12"/>
  <c r="BA762" i="12"/>
  <c r="AC766" i="12"/>
  <c r="AI766" i="12"/>
  <c r="AN766" i="12"/>
  <c r="AS766" i="12"/>
  <c r="AY766" i="12"/>
  <c r="BD766" i="12"/>
  <c r="G767" i="12"/>
  <c r="X770" i="12"/>
  <c r="AC770" i="12"/>
  <c r="AI770" i="12"/>
  <c r="AN770" i="12"/>
  <c r="AS770" i="12"/>
  <c r="AY770" i="12"/>
  <c r="BD770" i="12"/>
  <c r="G771" i="12"/>
  <c r="AC779" i="12"/>
  <c r="AS779" i="12"/>
  <c r="X781" i="12"/>
  <c r="AC781" i="12"/>
  <c r="AI781" i="12"/>
  <c r="AN781" i="12"/>
  <c r="AS781" i="12"/>
  <c r="AY781" i="12"/>
  <c r="BD781" i="12"/>
  <c r="G782" i="12"/>
  <c r="J760" i="12"/>
  <c r="W760" i="12"/>
  <c r="AE760" i="12"/>
  <c r="AM760" i="12"/>
  <c r="AU760" i="12"/>
  <c r="BC760" i="12"/>
  <c r="K761" i="12"/>
  <c r="Q761" i="12"/>
  <c r="J762" i="12"/>
  <c r="W762" i="12"/>
  <c r="AB762" i="12"/>
  <c r="AG762" i="12"/>
  <c r="AM762" i="12"/>
  <c r="AR762" i="12"/>
  <c r="AW762" i="12"/>
  <c r="BC762" i="12"/>
  <c r="Y764" i="12"/>
  <c r="AG764" i="12"/>
  <c r="AO764" i="12"/>
  <c r="AW764" i="12"/>
  <c r="BE764" i="12"/>
  <c r="AB765" i="12"/>
  <c r="AR765" i="12"/>
  <c r="Y766" i="12"/>
  <c r="AE766" i="12"/>
  <c r="AJ766" i="12"/>
  <c r="AO766" i="12"/>
  <c r="AU766" i="12"/>
  <c r="AZ766" i="12"/>
  <c r="BE766" i="12"/>
  <c r="K767" i="12"/>
  <c r="AB769" i="12"/>
  <c r="AR769" i="12"/>
  <c r="Y770" i="12"/>
  <c r="AE770" i="12"/>
  <c r="AJ770" i="12"/>
  <c r="AO770" i="12"/>
  <c r="AU770" i="12"/>
  <c r="AZ770" i="12"/>
  <c r="BE770" i="12"/>
  <c r="K771" i="12"/>
  <c r="AB773" i="12"/>
  <c r="AR773" i="12"/>
  <c r="Y774" i="12"/>
  <c r="AE774" i="12"/>
  <c r="AJ774" i="12"/>
  <c r="AO774" i="12"/>
  <c r="AU774" i="12"/>
  <c r="AZ774" i="12"/>
  <c r="BE774" i="12"/>
  <c r="K775" i="12"/>
  <c r="AA778" i="12"/>
  <c r="AF778" i="12"/>
  <c r="AK778" i="12"/>
  <c r="AQ778" i="12"/>
  <c r="AV778" i="12"/>
  <c r="BA778" i="12"/>
  <c r="AG779" i="12"/>
  <c r="AW779" i="12"/>
  <c r="AB780" i="12"/>
  <c r="AR780" i="12"/>
  <c r="Y781" i="12"/>
  <c r="AE781" i="12"/>
  <c r="AJ781" i="12"/>
  <c r="AO781" i="12"/>
  <c r="AU781" i="12"/>
  <c r="AZ781" i="12"/>
  <c r="BE781" i="12"/>
  <c r="K782" i="12"/>
  <c r="AH763" i="12"/>
  <c r="AT763" i="12"/>
  <c r="BF763" i="12"/>
  <c r="Z767" i="12"/>
  <c r="AD767" i="12"/>
  <c r="AH767" i="12"/>
  <c r="AL767" i="12"/>
  <c r="AP767" i="12"/>
  <c r="AT767" i="12"/>
  <c r="AX767" i="12"/>
  <c r="BB767" i="12"/>
  <c r="BF767" i="12"/>
  <c r="Z771" i="12"/>
  <c r="AD771" i="12"/>
  <c r="AH771" i="12"/>
  <c r="AL771" i="12"/>
  <c r="AP771" i="12"/>
  <c r="AT771" i="12"/>
  <c r="AX771" i="12"/>
  <c r="BB771" i="12"/>
  <c r="BF771" i="12"/>
  <c r="Z775" i="12"/>
  <c r="AD775" i="12"/>
  <c r="AH775" i="12"/>
  <c r="AL775" i="12"/>
  <c r="AP775" i="12"/>
  <c r="AT775" i="12"/>
  <c r="AX775" i="12"/>
  <c r="BB775" i="12"/>
  <c r="BF775" i="12"/>
  <c r="Z782" i="12"/>
  <c r="AD782" i="12"/>
  <c r="AH782" i="12"/>
  <c r="AL782" i="12"/>
  <c r="AP782" i="12"/>
  <c r="AT782" i="12"/>
  <c r="AX782" i="12"/>
  <c r="BB782" i="12"/>
  <c r="BF782" i="12"/>
  <c r="G760" i="12"/>
  <c r="X760" i="12"/>
  <c r="AB760" i="12"/>
  <c r="AF760" i="12"/>
  <c r="AJ760" i="12"/>
  <c r="AN760" i="12"/>
  <c r="AR760" i="12"/>
  <c r="AV760" i="12"/>
  <c r="AZ760" i="12"/>
  <c r="BD760" i="12"/>
  <c r="W761" i="12"/>
  <c r="AA761" i="12"/>
  <c r="AE761" i="12"/>
  <c r="AI761" i="12"/>
  <c r="AM761" i="12"/>
  <c r="AQ761" i="12"/>
  <c r="AU761" i="12"/>
  <c r="AY761" i="12"/>
  <c r="BC761" i="12"/>
  <c r="K762" i="12"/>
  <c r="Q762" i="12"/>
  <c r="Z762" i="12"/>
  <c r="AD762" i="12"/>
  <c r="AH762" i="12"/>
  <c r="AL762" i="12"/>
  <c r="AP762" i="12"/>
  <c r="AT762" i="12"/>
  <c r="AX762" i="12"/>
  <c r="BB762" i="12"/>
  <c r="J763" i="12"/>
  <c r="Y763" i="12"/>
  <c r="AC763" i="12"/>
  <c r="AG763" i="12"/>
  <c r="AK763" i="12"/>
  <c r="AO763" i="12"/>
  <c r="AS763" i="12"/>
  <c r="AW763" i="12"/>
  <c r="BA763" i="12"/>
  <c r="BE763" i="12"/>
  <c r="G764" i="12"/>
  <c r="X764" i="12"/>
  <c r="AB764" i="12"/>
  <c r="AF764" i="12"/>
  <c r="AJ764" i="12"/>
  <c r="AN764" i="12"/>
  <c r="AR764" i="12"/>
  <c r="AV764" i="12"/>
  <c r="AZ764" i="12"/>
  <c r="BD764" i="12"/>
  <c r="W765" i="12"/>
  <c r="AA765" i="12"/>
  <c r="AE765" i="12"/>
  <c r="AI765" i="12"/>
  <c r="AM765" i="12"/>
  <c r="AQ765" i="12"/>
  <c r="AU765" i="12"/>
  <c r="AY765" i="12"/>
  <c r="BC765" i="12"/>
  <c r="K766" i="12"/>
  <c r="Q766" i="12"/>
  <c r="Z766" i="12"/>
  <c r="AD766" i="12"/>
  <c r="AH766" i="12"/>
  <c r="AL766" i="12"/>
  <c r="AP766" i="12"/>
  <c r="AT766" i="12"/>
  <c r="AX766" i="12"/>
  <c r="BB766" i="12"/>
  <c r="J767" i="12"/>
  <c r="Y767" i="12"/>
  <c r="AC767" i="12"/>
  <c r="AG767" i="12"/>
  <c r="AK767" i="12"/>
  <c r="AO767" i="12"/>
  <c r="AS767" i="12"/>
  <c r="AW767" i="12"/>
  <c r="BA767" i="12"/>
  <c r="BE767" i="12"/>
  <c r="G768" i="12"/>
  <c r="X768" i="12"/>
  <c r="AB768" i="12"/>
  <c r="AF768" i="12"/>
  <c r="AJ768" i="12"/>
  <c r="AN768" i="12"/>
  <c r="AR768" i="12"/>
  <c r="AV768" i="12"/>
  <c r="AZ768" i="12"/>
  <c r="BD768" i="12"/>
  <c r="W769" i="12"/>
  <c r="AA769" i="12"/>
  <c r="AE769" i="12"/>
  <c r="AI769" i="12"/>
  <c r="AM769" i="12"/>
  <c r="AQ769" i="12"/>
  <c r="AU769" i="12"/>
  <c r="AY769" i="12"/>
  <c r="BC769" i="12"/>
  <c r="K770" i="12"/>
  <c r="Q770" i="12"/>
  <c r="Z770" i="12"/>
  <c r="AD770" i="12"/>
  <c r="AH770" i="12"/>
  <c r="AL770" i="12"/>
  <c r="AP770" i="12"/>
  <c r="AT770" i="12"/>
  <c r="AX770" i="12"/>
  <c r="BB770" i="12"/>
  <c r="J771" i="12"/>
  <c r="Y771" i="12"/>
  <c r="AC771" i="12"/>
  <c r="AG771" i="12"/>
  <c r="AK771" i="12"/>
  <c r="AO771" i="12"/>
  <c r="AS771" i="12"/>
  <c r="AW771" i="12"/>
  <c r="BA771" i="12"/>
  <c r="BE771" i="12"/>
  <c r="G772" i="12"/>
  <c r="X772" i="12"/>
  <c r="AB772" i="12"/>
  <c r="AF772" i="12"/>
  <c r="AJ772" i="12"/>
  <c r="AN772" i="12"/>
  <c r="AR772" i="12"/>
  <c r="AV772" i="12"/>
  <c r="AZ772" i="12"/>
  <c r="BD772" i="12"/>
  <c r="W773" i="12"/>
  <c r="AA773" i="12"/>
  <c r="AE773" i="12"/>
  <c r="AI773" i="12"/>
  <c r="AM773" i="12"/>
  <c r="AQ773" i="12"/>
  <c r="AU773" i="12"/>
  <c r="AY773" i="12"/>
  <c r="BC773" i="12"/>
  <c r="K774" i="12"/>
  <c r="Q774" i="12"/>
  <c r="Z774" i="12"/>
  <c r="AD774" i="12"/>
  <c r="AH774" i="12"/>
  <c r="AL774" i="12"/>
  <c r="AP774" i="12"/>
  <c r="AT774" i="12"/>
  <c r="AX774" i="12"/>
  <c r="BB774" i="12"/>
  <c r="J775" i="12"/>
  <c r="Y775" i="12"/>
  <c r="AC775" i="12"/>
  <c r="AG775" i="12"/>
  <c r="AK775" i="12"/>
  <c r="AO775" i="12"/>
  <c r="AS775" i="12"/>
  <c r="AW775" i="12"/>
  <c r="BA775" i="12"/>
  <c r="BE775" i="12"/>
  <c r="G776" i="12"/>
  <c r="X776" i="12"/>
  <c r="AB776" i="12"/>
  <c r="AF776" i="12"/>
  <c r="AJ776" i="12"/>
  <c r="AN776" i="12"/>
  <c r="AR776" i="12"/>
  <c r="AV776" i="12"/>
  <c r="AZ776" i="12"/>
  <c r="BD776" i="12"/>
  <c r="F777" i="12"/>
  <c r="W777" i="12"/>
  <c r="AA777" i="12"/>
  <c r="AE777" i="12"/>
  <c r="AI777" i="12"/>
  <c r="AM777" i="12"/>
  <c r="AQ777" i="12"/>
  <c r="AU777" i="12"/>
  <c r="AY777" i="12"/>
  <c r="BC777" i="12"/>
  <c r="K778" i="12"/>
  <c r="Q778" i="12"/>
  <c r="Z778" i="12"/>
  <c r="AD778" i="12"/>
  <c r="AH778" i="12"/>
  <c r="AL778" i="12"/>
  <c r="AP778" i="12"/>
  <c r="AT778" i="12"/>
  <c r="AX778" i="12"/>
  <c r="BB778" i="12"/>
  <c r="G779" i="12"/>
  <c r="X779" i="12"/>
  <c r="AB779" i="12"/>
  <c r="AF779" i="12"/>
  <c r="AJ779" i="12"/>
  <c r="AN779" i="12"/>
  <c r="AR779" i="12"/>
  <c r="AV779" i="12"/>
  <c r="AZ779" i="12"/>
  <c r="BD779" i="12"/>
  <c r="W780" i="12"/>
  <c r="AA780" i="12"/>
  <c r="AE780" i="12"/>
  <c r="AI780" i="12"/>
  <c r="AM780" i="12"/>
  <c r="AQ780" i="12"/>
  <c r="AU780" i="12"/>
  <c r="AY780" i="12"/>
  <c r="BC780" i="12"/>
  <c r="K781" i="12"/>
  <c r="Q781" i="12"/>
  <c r="Z781" i="12"/>
  <c r="AD781" i="12"/>
  <c r="AH781" i="12"/>
  <c r="AL781" i="12"/>
  <c r="AP781" i="12"/>
  <c r="AT781" i="12"/>
  <c r="AX781" i="12"/>
  <c r="BB781" i="12"/>
  <c r="J782" i="12"/>
  <c r="Y782" i="12"/>
  <c r="AC782" i="12"/>
  <c r="AG782" i="12"/>
  <c r="AK782" i="12"/>
  <c r="AO782" i="12"/>
  <c r="AS782" i="12"/>
  <c r="AW782" i="12"/>
  <c r="BA782" i="12"/>
  <c r="BE782" i="12"/>
  <c r="Z763" i="12"/>
  <c r="AL763" i="12"/>
  <c r="AX763" i="12"/>
  <c r="F760" i="12"/>
  <c r="AD761" i="12"/>
  <c r="AL761" i="12"/>
  <c r="AT761" i="12"/>
  <c r="BB761" i="12"/>
  <c r="AB763" i="12"/>
  <c r="AJ763" i="12"/>
  <c r="AV763" i="12"/>
  <c r="BD763" i="12"/>
  <c r="F764" i="12"/>
  <c r="Z765" i="12"/>
  <c r="AD765" i="12"/>
  <c r="AH765" i="12"/>
  <c r="AL765" i="12"/>
  <c r="AP765" i="12"/>
  <c r="AT765" i="12"/>
  <c r="AX765" i="12"/>
  <c r="BB765" i="12"/>
  <c r="BF765" i="12"/>
  <c r="X767" i="12"/>
  <c r="AB767" i="12"/>
  <c r="AF767" i="12"/>
  <c r="AJ767" i="12"/>
  <c r="AN767" i="12"/>
  <c r="AR767" i="12"/>
  <c r="AV767" i="12"/>
  <c r="AZ767" i="12"/>
  <c r="BD767" i="12"/>
  <c r="F768" i="12"/>
  <c r="Z769" i="12"/>
  <c r="AD769" i="12"/>
  <c r="AH769" i="12"/>
  <c r="AL769" i="12"/>
  <c r="AP769" i="12"/>
  <c r="AT769" i="12"/>
  <c r="AX769" i="12"/>
  <c r="BB769" i="12"/>
  <c r="BF769" i="12"/>
  <c r="X771" i="12"/>
  <c r="AB771" i="12"/>
  <c r="AF771" i="12"/>
  <c r="AJ771" i="12"/>
  <c r="AN771" i="12"/>
  <c r="AR771" i="12"/>
  <c r="AV771" i="12"/>
  <c r="AZ771" i="12"/>
  <c r="BD771" i="12"/>
  <c r="F772" i="12"/>
  <c r="Z773" i="12"/>
  <c r="AD773" i="12"/>
  <c r="AH773" i="12"/>
  <c r="AL773" i="12"/>
  <c r="AP773" i="12"/>
  <c r="AT773" i="12"/>
  <c r="AX773" i="12"/>
  <c r="BB773" i="12"/>
  <c r="BF773" i="12"/>
  <c r="X775" i="12"/>
  <c r="AB775" i="12"/>
  <c r="AF775" i="12"/>
  <c r="AJ775" i="12"/>
  <c r="AN775" i="12"/>
  <c r="AR775" i="12"/>
  <c r="AV775" i="12"/>
  <c r="AZ775" i="12"/>
  <c r="BD775" i="12"/>
  <c r="F776" i="12"/>
  <c r="AI776" i="12"/>
  <c r="AM776" i="12"/>
  <c r="AQ776" i="12"/>
  <c r="AU776" i="12"/>
  <c r="AY776" i="12"/>
  <c r="BC776" i="12"/>
  <c r="K777" i="12"/>
  <c r="Z777" i="12"/>
  <c r="AD777" i="12"/>
  <c r="AH777" i="12"/>
  <c r="AL777" i="12"/>
  <c r="AP777" i="12"/>
  <c r="AT777" i="12"/>
  <c r="AX777" i="12"/>
  <c r="BB777" i="12"/>
  <c r="BF777" i="12"/>
  <c r="F779" i="12"/>
  <c r="AA779" i="12"/>
  <c r="AE779" i="12"/>
  <c r="AI779" i="12"/>
  <c r="AM779" i="12"/>
  <c r="AQ779" i="12"/>
  <c r="AU779" i="12"/>
  <c r="AY779" i="12"/>
  <c r="BC779" i="12"/>
  <c r="Z780" i="12"/>
  <c r="AD780" i="12"/>
  <c r="AH780" i="12"/>
  <c r="AL780" i="12"/>
  <c r="AP780" i="12"/>
  <c r="AT780" i="12"/>
  <c r="AX780" i="12"/>
  <c r="BB780" i="12"/>
  <c r="BF780" i="12"/>
  <c r="X782" i="12"/>
  <c r="AB782" i="12"/>
  <c r="AF782" i="12"/>
  <c r="AJ782" i="12"/>
  <c r="AN782" i="12"/>
  <c r="AR782" i="12"/>
  <c r="AV782" i="12"/>
  <c r="AZ782" i="12"/>
  <c r="BD782" i="12"/>
  <c r="AD763" i="12"/>
  <c r="AP763" i="12"/>
  <c r="BB763" i="12"/>
  <c r="Z761" i="12"/>
  <c r="AH761" i="12"/>
  <c r="AP761" i="12"/>
  <c r="AX761" i="12"/>
  <c r="BF761" i="12"/>
  <c r="X763" i="12"/>
  <c r="AF763" i="12"/>
  <c r="AN763" i="12"/>
  <c r="AR763" i="12"/>
  <c r="AZ763" i="12"/>
  <c r="K760" i="12"/>
  <c r="Z760" i="12"/>
  <c r="AD760" i="12"/>
  <c r="AH760" i="12"/>
  <c r="AL760" i="12"/>
  <c r="AP760" i="12"/>
  <c r="AT760" i="12"/>
  <c r="AX760" i="12"/>
  <c r="BB760" i="12"/>
  <c r="J761" i="12"/>
  <c r="Y761" i="12"/>
  <c r="AC761" i="12"/>
  <c r="AG761" i="12"/>
  <c r="AK761" i="12"/>
  <c r="AO761" i="12"/>
  <c r="AS761" i="12"/>
  <c r="AW761" i="12"/>
  <c r="BA761" i="12"/>
  <c r="W763" i="12"/>
  <c r="AA763" i="12"/>
  <c r="AE763" i="12"/>
  <c r="AI763" i="12"/>
  <c r="AM763" i="12"/>
  <c r="AQ763" i="12"/>
  <c r="AU763" i="12"/>
  <c r="AY763" i="12"/>
  <c r="K764" i="12"/>
  <c r="Z764" i="12"/>
  <c r="AD764" i="12"/>
  <c r="AH764" i="12"/>
  <c r="AL764" i="12"/>
  <c r="AP764" i="12"/>
  <c r="AT764" i="12"/>
  <c r="AX764" i="12"/>
  <c r="BB764" i="12"/>
  <c r="J765" i="12"/>
  <c r="Y765" i="12"/>
  <c r="AC765" i="12"/>
  <c r="AG765" i="12"/>
  <c r="AK765" i="12"/>
  <c r="AO765" i="12"/>
  <c r="AS765" i="12"/>
  <c r="AW765" i="12"/>
  <c r="BA765" i="12"/>
  <c r="W767" i="12"/>
  <c r="AA767" i="12"/>
  <c r="AE767" i="12"/>
  <c r="AI767" i="12"/>
  <c r="AM767" i="12"/>
  <c r="AQ767" i="12"/>
  <c r="AU767" i="12"/>
  <c r="AY767" i="12"/>
  <c r="K768" i="12"/>
  <c r="Z768" i="12"/>
  <c r="AD768" i="12"/>
  <c r="AH768" i="12"/>
  <c r="AL768" i="12"/>
  <c r="AP768" i="12"/>
  <c r="AT768" i="12"/>
  <c r="AX768" i="12"/>
  <c r="BB768" i="12"/>
  <c r="J769" i="12"/>
  <c r="Y769" i="12"/>
  <c r="AC769" i="12"/>
  <c r="AG769" i="12"/>
  <c r="AK769" i="12"/>
  <c r="AO769" i="12"/>
  <c r="AS769" i="12"/>
  <c r="AW769" i="12"/>
  <c r="BA769" i="12"/>
  <c r="W771" i="12"/>
  <c r="AA771" i="12"/>
  <c r="AE771" i="12"/>
  <c r="AI771" i="12"/>
  <c r="AM771" i="12"/>
  <c r="AQ771" i="12"/>
  <c r="AU771" i="12"/>
  <c r="AY771" i="12"/>
  <c r="K772" i="12"/>
  <c r="Z772" i="12"/>
  <c r="AD772" i="12"/>
  <c r="AH772" i="12"/>
  <c r="AL772" i="12"/>
  <c r="AP772" i="12"/>
  <c r="AT772" i="12"/>
  <c r="AX772" i="12"/>
  <c r="BB772" i="12"/>
  <c r="J773" i="12"/>
  <c r="Y773" i="12"/>
  <c r="AC773" i="12"/>
  <c r="AG773" i="12"/>
  <c r="AK773" i="12"/>
  <c r="AO773" i="12"/>
  <c r="AS773" i="12"/>
  <c r="AW773" i="12"/>
  <c r="BA773" i="12"/>
  <c r="W775" i="12"/>
  <c r="AA775" i="12"/>
  <c r="AE775" i="12"/>
  <c r="AI775" i="12"/>
  <c r="AM775" i="12"/>
  <c r="AQ775" i="12"/>
  <c r="AU775" i="12"/>
  <c r="AY775" i="12"/>
  <c r="K776" i="12"/>
  <c r="Z776" i="12"/>
  <c r="AD776" i="12"/>
  <c r="AH776" i="12"/>
  <c r="AL776" i="12"/>
  <c r="AP776" i="12"/>
  <c r="AT776" i="12"/>
  <c r="AX776" i="12"/>
  <c r="BB776" i="12"/>
  <c r="J777" i="12"/>
  <c r="Y777" i="12"/>
  <c r="AC777" i="12"/>
  <c r="AG777" i="12"/>
  <c r="AK777" i="12"/>
  <c r="AO777" i="12"/>
  <c r="AS777" i="12"/>
  <c r="AW777" i="12"/>
  <c r="BA777" i="12"/>
  <c r="K779" i="12"/>
  <c r="Z779" i="12"/>
  <c r="AD779" i="12"/>
  <c r="AH779" i="12"/>
  <c r="AL779" i="12"/>
  <c r="AP779" i="12"/>
  <c r="AT779" i="12"/>
  <c r="AX779" i="12"/>
  <c r="BB779" i="12"/>
  <c r="J780" i="12"/>
  <c r="Y780" i="12"/>
  <c r="AC780" i="12"/>
  <c r="AG780" i="12"/>
  <c r="AK780" i="12"/>
  <c r="AO780" i="12"/>
  <c r="AS780" i="12"/>
  <c r="AW780" i="12"/>
  <c r="BA780" i="12"/>
  <c r="W782" i="12"/>
  <c r="AA782" i="12"/>
  <c r="AE782" i="12"/>
  <c r="AI782" i="12"/>
  <c r="AM782" i="12"/>
  <c r="AQ782" i="12"/>
  <c r="AU782" i="12"/>
  <c r="AY782" i="12"/>
  <c r="BD759" i="12"/>
  <c r="BC759" i="12"/>
  <c r="AY759" i="12"/>
  <c r="AW759" i="12"/>
  <c r="AS759" i="12"/>
  <c r="AR759" i="12"/>
  <c r="AN759" i="12"/>
  <c r="AM759" i="12"/>
  <c r="AI759" i="12"/>
  <c r="AG759" i="12"/>
  <c r="AC759" i="12"/>
  <c r="AB759" i="12"/>
  <c r="X759" i="12"/>
  <c r="W759" i="12"/>
  <c r="P759" i="12"/>
  <c r="Q759" i="12" s="1"/>
  <c r="O759" i="12"/>
  <c r="N759" i="12"/>
  <c r="J759" i="12"/>
  <c r="G759" i="12"/>
  <c r="F759" i="12"/>
  <c r="D759" i="12"/>
  <c r="C759" i="12"/>
  <c r="B759" i="12"/>
  <c r="E759" i="12" s="1"/>
  <c r="A759" i="12"/>
  <c r="BF759" i="12" s="1"/>
  <c r="EA758" i="12"/>
  <c r="ED758" i="12" s="1"/>
  <c r="EG758" i="12" s="1"/>
  <c r="EJ758" i="12" s="1"/>
  <c r="EM758" i="12" s="1"/>
  <c r="EP758" i="12" s="1"/>
  <c r="ES758" i="12" s="1"/>
  <c r="EV758" i="12" s="1"/>
  <c r="EY758" i="12" s="1"/>
  <c r="FB758" i="12" s="1"/>
  <c r="DZ758" i="12"/>
  <c r="EC758" i="12" s="1"/>
  <c r="EF758" i="12" s="1"/>
  <c r="EI758" i="12" s="1"/>
  <c r="EL758" i="12" s="1"/>
  <c r="EO758" i="12" s="1"/>
  <c r="ER758" i="12" s="1"/>
  <c r="EU758" i="12" s="1"/>
  <c r="EX758" i="12" s="1"/>
  <c r="FA758" i="12" s="1"/>
  <c r="FD758" i="12" s="1"/>
  <c r="DY758" i="12"/>
  <c r="EB758" i="12" s="1"/>
  <c r="EE758" i="12" s="1"/>
  <c r="EH758" i="12" s="1"/>
  <c r="EK758" i="12" s="1"/>
  <c r="EN758" i="12" s="1"/>
  <c r="EQ758" i="12" s="1"/>
  <c r="ET758" i="12" s="1"/>
  <c r="EW758" i="12" s="1"/>
  <c r="EZ758" i="12" s="1"/>
  <c r="FC758" i="12" s="1"/>
  <c r="BD758" i="12"/>
  <c r="BA758" i="12"/>
  <c r="AV758" i="12"/>
  <c r="AS758" i="12"/>
  <c r="AN758" i="12"/>
  <c r="AK758" i="12"/>
  <c r="AF758" i="12"/>
  <c r="AC758" i="12"/>
  <c r="X758" i="12"/>
  <c r="P758" i="12"/>
  <c r="Q758" i="12" s="1"/>
  <c r="O758" i="12"/>
  <c r="N758" i="12"/>
  <c r="J758" i="12"/>
  <c r="D758" i="12"/>
  <c r="C758" i="12"/>
  <c r="B758" i="12"/>
  <c r="E758" i="12" s="1"/>
  <c r="A758" i="12"/>
  <c r="BF758" i="12" s="1"/>
  <c r="EA757" i="12"/>
  <c r="ED757" i="12" s="1"/>
  <c r="EG757" i="12" s="1"/>
  <c r="EJ757" i="12" s="1"/>
  <c r="EM757" i="12" s="1"/>
  <c r="EP757" i="12" s="1"/>
  <c r="ES757" i="12" s="1"/>
  <c r="EV757" i="12" s="1"/>
  <c r="EY757" i="12" s="1"/>
  <c r="FB757" i="12" s="1"/>
  <c r="DZ757" i="12"/>
  <c r="EC757" i="12" s="1"/>
  <c r="EF757" i="12" s="1"/>
  <c r="EI757" i="12" s="1"/>
  <c r="EL757" i="12" s="1"/>
  <c r="EO757" i="12" s="1"/>
  <c r="ER757" i="12" s="1"/>
  <c r="EU757" i="12" s="1"/>
  <c r="EX757" i="12" s="1"/>
  <c r="FA757" i="12" s="1"/>
  <c r="FD757" i="12" s="1"/>
  <c r="DY757" i="12"/>
  <c r="EB757" i="12" s="1"/>
  <c r="EE757" i="12" s="1"/>
  <c r="EH757" i="12" s="1"/>
  <c r="EK757" i="12" s="1"/>
  <c r="EN757" i="12" s="1"/>
  <c r="EQ757" i="12" s="1"/>
  <c r="ET757" i="12" s="1"/>
  <c r="EW757" i="12" s="1"/>
  <c r="EZ757" i="12" s="1"/>
  <c r="FC757" i="12" s="1"/>
  <c r="AW757" i="12"/>
  <c r="AG757" i="12"/>
  <c r="P757" i="12"/>
  <c r="Q757" i="12" s="1"/>
  <c r="O757" i="12"/>
  <c r="N757" i="12"/>
  <c r="E757" i="12"/>
  <c r="D757" i="12"/>
  <c r="C757" i="12"/>
  <c r="B757" i="12"/>
  <c r="A757" i="12"/>
  <c r="BF757" i="12" s="1"/>
  <c r="DU756" i="12"/>
  <c r="DV756" i="12" s="1"/>
  <c r="DW756" i="12" s="1"/>
  <c r="DX756" i="12" s="1"/>
  <c r="DY756" i="12" s="1"/>
  <c r="DZ756" i="12" s="1"/>
  <c r="EA756" i="12" s="1"/>
  <c r="Q756" i="12"/>
  <c r="P756" i="12"/>
  <c r="O756" i="12"/>
  <c r="N756" i="12"/>
  <c r="K756" i="12"/>
  <c r="G756" i="12"/>
  <c r="F756" i="12"/>
  <c r="E756" i="12"/>
  <c r="D756" i="12"/>
  <c r="C756" i="12"/>
  <c r="B756" i="12"/>
  <c r="A756" i="12"/>
  <c r="BC756" i="12" s="1"/>
  <c r="DQ755" i="12"/>
  <c r="BD755" i="12"/>
  <c r="BA755" i="12"/>
  <c r="AV755" i="12"/>
  <c r="AS755" i="12"/>
  <c r="AN755" i="12"/>
  <c r="AK755" i="12"/>
  <c r="AF755" i="12"/>
  <c r="AC755" i="12"/>
  <c r="X755" i="12"/>
  <c r="P755" i="12"/>
  <c r="Q755" i="12" s="1"/>
  <c r="O755" i="12"/>
  <c r="N755" i="12"/>
  <c r="J755" i="12"/>
  <c r="G755" i="12"/>
  <c r="D755" i="12"/>
  <c r="C755" i="12"/>
  <c r="B755" i="12"/>
  <c r="E755" i="12" s="1"/>
  <c r="A755" i="12"/>
  <c r="BF755" i="12" s="1"/>
  <c r="EA754" i="12"/>
  <c r="ED754" i="12" s="1"/>
  <c r="EG754" i="12" s="1"/>
  <c r="EJ754" i="12" s="1"/>
  <c r="EM754" i="12" s="1"/>
  <c r="EP754" i="12" s="1"/>
  <c r="ES754" i="12" s="1"/>
  <c r="EV754" i="12" s="1"/>
  <c r="EY754" i="12" s="1"/>
  <c r="FB754" i="12" s="1"/>
  <c r="DZ754" i="12"/>
  <c r="EC754" i="12" s="1"/>
  <c r="EF754" i="12" s="1"/>
  <c r="EI754" i="12" s="1"/>
  <c r="EL754" i="12" s="1"/>
  <c r="EO754" i="12" s="1"/>
  <c r="ER754" i="12" s="1"/>
  <c r="EU754" i="12" s="1"/>
  <c r="EX754" i="12" s="1"/>
  <c r="FA754" i="12" s="1"/>
  <c r="FD754" i="12" s="1"/>
  <c r="DY754" i="12"/>
  <c r="EB754" i="12" s="1"/>
  <c r="EE754" i="12" s="1"/>
  <c r="EH754" i="12" s="1"/>
  <c r="EK754" i="12" s="1"/>
  <c r="EN754" i="12" s="1"/>
  <c r="EQ754" i="12" s="1"/>
  <c r="ET754" i="12" s="1"/>
  <c r="EW754" i="12" s="1"/>
  <c r="EZ754" i="12" s="1"/>
  <c r="FC754" i="12" s="1"/>
  <c r="BA754" i="12"/>
  <c r="AW754" i="12"/>
  <c r="AS754" i="12"/>
  <c r="AK754" i="12"/>
  <c r="AG754" i="12"/>
  <c r="AC754" i="12"/>
  <c r="P754" i="12"/>
  <c r="Q754" i="12" s="1"/>
  <c r="O754" i="12"/>
  <c r="N754" i="12"/>
  <c r="D754" i="12"/>
  <c r="C754" i="12"/>
  <c r="B754" i="12"/>
  <c r="A754" i="12"/>
  <c r="BF754" i="12" s="1"/>
  <c r="EC753" i="12"/>
  <c r="EF753" i="12" s="1"/>
  <c r="EI753" i="12" s="1"/>
  <c r="EL753" i="12" s="1"/>
  <c r="EO753" i="12" s="1"/>
  <c r="ER753" i="12" s="1"/>
  <c r="EU753" i="12" s="1"/>
  <c r="EX753" i="12" s="1"/>
  <c r="FA753" i="12" s="1"/>
  <c r="FD753" i="12" s="1"/>
  <c r="EB753" i="12"/>
  <c r="EE753" i="12" s="1"/>
  <c r="EH753" i="12" s="1"/>
  <c r="EK753" i="12" s="1"/>
  <c r="EN753" i="12" s="1"/>
  <c r="EQ753" i="12" s="1"/>
  <c r="ET753" i="12" s="1"/>
  <c r="EW753" i="12" s="1"/>
  <c r="EZ753" i="12" s="1"/>
  <c r="FC753" i="12" s="1"/>
  <c r="EA753" i="12"/>
  <c r="ED753" i="12" s="1"/>
  <c r="EG753" i="12" s="1"/>
  <c r="EJ753" i="12" s="1"/>
  <c r="EM753" i="12" s="1"/>
  <c r="EP753" i="12" s="1"/>
  <c r="ES753" i="12" s="1"/>
  <c r="EV753" i="12" s="1"/>
  <c r="EY753" i="12" s="1"/>
  <c r="FB753" i="12" s="1"/>
  <c r="DZ753" i="12"/>
  <c r="DY753" i="12"/>
  <c r="Q753" i="12"/>
  <c r="P753" i="12"/>
  <c r="F753" i="12" s="1"/>
  <c r="O753" i="12"/>
  <c r="N753" i="12"/>
  <c r="K753" i="12"/>
  <c r="G753" i="12"/>
  <c r="E753" i="12"/>
  <c r="D753" i="12"/>
  <c r="C753" i="12"/>
  <c r="B753" i="12"/>
  <c r="A753" i="12"/>
  <c r="BC753" i="12" s="1"/>
  <c r="EA752" i="12"/>
  <c r="ED752" i="12" s="1"/>
  <c r="EG752" i="12" s="1"/>
  <c r="EJ752" i="12" s="1"/>
  <c r="EM752" i="12" s="1"/>
  <c r="EP752" i="12" s="1"/>
  <c r="ES752" i="12" s="1"/>
  <c r="EV752" i="12" s="1"/>
  <c r="EY752" i="12" s="1"/>
  <c r="FB752" i="12" s="1"/>
  <c r="DZ752" i="12"/>
  <c r="EC752" i="12" s="1"/>
  <c r="EF752" i="12" s="1"/>
  <c r="EI752" i="12" s="1"/>
  <c r="EL752" i="12" s="1"/>
  <c r="EO752" i="12" s="1"/>
  <c r="ER752" i="12" s="1"/>
  <c r="EU752" i="12" s="1"/>
  <c r="EX752" i="12" s="1"/>
  <c r="FA752" i="12" s="1"/>
  <c r="FD752" i="12" s="1"/>
  <c r="DY752" i="12"/>
  <c r="EB752" i="12" s="1"/>
  <c r="EE752" i="12" s="1"/>
  <c r="EH752" i="12" s="1"/>
  <c r="EK752" i="12" s="1"/>
  <c r="EN752" i="12" s="1"/>
  <c r="EQ752" i="12" s="1"/>
  <c r="ET752" i="12" s="1"/>
  <c r="EW752" i="12" s="1"/>
  <c r="EZ752" i="12" s="1"/>
  <c r="FC752" i="12" s="1"/>
  <c r="BD752" i="12"/>
  <c r="BC752" i="12"/>
  <c r="BA752" i="12"/>
  <c r="AY752" i="12"/>
  <c r="AW752" i="12"/>
  <c r="AV752" i="12"/>
  <c r="AS752" i="12"/>
  <c r="AR752" i="12"/>
  <c r="AQ752" i="12"/>
  <c r="AN752" i="12"/>
  <c r="AM752" i="12"/>
  <c r="AK752" i="12"/>
  <c r="AI752" i="12"/>
  <c r="AG752" i="12"/>
  <c r="AF752" i="12"/>
  <c r="AC752" i="12"/>
  <c r="AB752" i="12"/>
  <c r="AA752" i="12"/>
  <c r="X752" i="12"/>
  <c r="W752" i="12"/>
  <c r="P752" i="12"/>
  <c r="Q752" i="12" s="1"/>
  <c r="O752" i="12"/>
  <c r="N752" i="12"/>
  <c r="J752" i="12"/>
  <c r="G752" i="12"/>
  <c r="D752" i="12"/>
  <c r="C752" i="12"/>
  <c r="B752" i="12"/>
  <c r="E752" i="12" s="1"/>
  <c r="A752" i="12"/>
  <c r="BF752" i="12" s="1"/>
  <c r="EA751" i="12"/>
  <c r="ED751" i="12" s="1"/>
  <c r="EG751" i="12" s="1"/>
  <c r="EJ751" i="12" s="1"/>
  <c r="EM751" i="12" s="1"/>
  <c r="EP751" i="12" s="1"/>
  <c r="ES751" i="12" s="1"/>
  <c r="EV751" i="12" s="1"/>
  <c r="EY751" i="12" s="1"/>
  <c r="FB751" i="12" s="1"/>
  <c r="DZ751" i="12"/>
  <c r="EC751" i="12" s="1"/>
  <c r="EF751" i="12" s="1"/>
  <c r="EI751" i="12" s="1"/>
  <c r="EL751" i="12" s="1"/>
  <c r="EO751" i="12" s="1"/>
  <c r="ER751" i="12" s="1"/>
  <c r="EU751" i="12" s="1"/>
  <c r="EX751" i="12" s="1"/>
  <c r="FA751" i="12" s="1"/>
  <c r="FD751" i="12" s="1"/>
  <c r="DY751" i="12"/>
  <c r="EB751" i="12" s="1"/>
  <c r="EE751" i="12" s="1"/>
  <c r="EH751" i="12" s="1"/>
  <c r="EK751" i="12" s="1"/>
  <c r="EN751" i="12" s="1"/>
  <c r="EQ751" i="12" s="1"/>
  <c r="ET751" i="12" s="1"/>
  <c r="EW751" i="12" s="1"/>
  <c r="EZ751" i="12" s="1"/>
  <c r="FC751" i="12" s="1"/>
  <c r="BD751" i="12"/>
  <c r="BA751" i="12"/>
  <c r="AV751" i="12"/>
  <c r="AS751" i="12"/>
  <c r="AN751" i="12"/>
  <c r="AK751" i="12"/>
  <c r="AF751" i="12"/>
  <c r="AC751" i="12"/>
  <c r="X751" i="12"/>
  <c r="P751" i="12"/>
  <c r="Q751" i="12" s="1"/>
  <c r="O751" i="12"/>
  <c r="N751" i="12"/>
  <c r="J751" i="12"/>
  <c r="D751" i="12"/>
  <c r="C751" i="12"/>
  <c r="B751" i="12"/>
  <c r="E751" i="12" s="1"/>
  <c r="A751" i="12"/>
  <c r="BF751" i="12" s="1"/>
  <c r="EA750" i="12"/>
  <c r="ED750" i="12" s="1"/>
  <c r="EG750" i="12" s="1"/>
  <c r="EJ750" i="12" s="1"/>
  <c r="EM750" i="12" s="1"/>
  <c r="EP750" i="12" s="1"/>
  <c r="ES750" i="12" s="1"/>
  <c r="EV750" i="12" s="1"/>
  <c r="EY750" i="12" s="1"/>
  <c r="FB750" i="12" s="1"/>
  <c r="DZ750" i="12"/>
  <c r="EC750" i="12" s="1"/>
  <c r="EF750" i="12" s="1"/>
  <c r="EI750" i="12" s="1"/>
  <c r="EL750" i="12" s="1"/>
  <c r="EO750" i="12" s="1"/>
  <c r="ER750" i="12" s="1"/>
  <c r="EU750" i="12" s="1"/>
  <c r="EX750" i="12" s="1"/>
  <c r="FA750" i="12" s="1"/>
  <c r="FD750" i="12" s="1"/>
  <c r="DY750" i="12"/>
  <c r="EB750" i="12" s="1"/>
  <c r="EE750" i="12" s="1"/>
  <c r="EH750" i="12" s="1"/>
  <c r="EK750" i="12" s="1"/>
  <c r="EN750" i="12" s="1"/>
  <c r="EQ750" i="12" s="1"/>
  <c r="ET750" i="12" s="1"/>
  <c r="EW750" i="12" s="1"/>
  <c r="EZ750" i="12" s="1"/>
  <c r="FC750" i="12" s="1"/>
  <c r="AW750" i="12"/>
  <c r="AG750" i="12"/>
  <c r="P750" i="12"/>
  <c r="Q750" i="12" s="1"/>
  <c r="O750" i="12"/>
  <c r="N750" i="12"/>
  <c r="E750" i="12"/>
  <c r="D750" i="12"/>
  <c r="C750" i="12"/>
  <c r="B750" i="12"/>
  <c r="A750" i="12"/>
  <c r="BF750" i="12" s="1"/>
  <c r="ED749" i="12"/>
  <c r="EG749" i="12" s="1"/>
  <c r="EJ749" i="12" s="1"/>
  <c r="EM749" i="12" s="1"/>
  <c r="EP749" i="12" s="1"/>
  <c r="ES749" i="12" s="1"/>
  <c r="EV749" i="12" s="1"/>
  <c r="EY749" i="12" s="1"/>
  <c r="FB749" i="12" s="1"/>
  <c r="EC749" i="12"/>
  <c r="EF749" i="12" s="1"/>
  <c r="EI749" i="12" s="1"/>
  <c r="EL749" i="12" s="1"/>
  <c r="EO749" i="12" s="1"/>
  <c r="ER749" i="12" s="1"/>
  <c r="EU749" i="12" s="1"/>
  <c r="EX749" i="12" s="1"/>
  <c r="FA749" i="12" s="1"/>
  <c r="FD749" i="12" s="1"/>
  <c r="EA749" i="12"/>
  <c r="DZ749" i="12"/>
  <c r="DY749" i="12"/>
  <c r="EB749" i="12" s="1"/>
  <c r="EE749" i="12" s="1"/>
  <c r="EH749" i="12" s="1"/>
  <c r="EK749" i="12" s="1"/>
  <c r="EN749" i="12" s="1"/>
  <c r="EQ749" i="12" s="1"/>
  <c r="ET749" i="12" s="1"/>
  <c r="EW749" i="12" s="1"/>
  <c r="EZ749" i="12" s="1"/>
  <c r="FC749" i="12" s="1"/>
  <c r="Q749" i="12"/>
  <c r="P749" i="12"/>
  <c r="O749" i="12"/>
  <c r="N749" i="12"/>
  <c r="K749" i="12"/>
  <c r="G749" i="12"/>
  <c r="F749" i="12"/>
  <c r="E749" i="12"/>
  <c r="D749" i="12"/>
  <c r="C749" i="12"/>
  <c r="B749" i="12"/>
  <c r="A749" i="12"/>
  <c r="BC749" i="12" s="1"/>
  <c r="EC748" i="12"/>
  <c r="EF748" i="12" s="1"/>
  <c r="EI748" i="12" s="1"/>
  <c r="EL748" i="12" s="1"/>
  <c r="EO748" i="12" s="1"/>
  <c r="ER748" i="12" s="1"/>
  <c r="EU748" i="12" s="1"/>
  <c r="EX748" i="12" s="1"/>
  <c r="FA748" i="12" s="1"/>
  <c r="FD748" i="12" s="1"/>
  <c r="EA748" i="12"/>
  <c r="ED748" i="12" s="1"/>
  <c r="EG748" i="12" s="1"/>
  <c r="EJ748" i="12" s="1"/>
  <c r="EM748" i="12" s="1"/>
  <c r="EP748" i="12" s="1"/>
  <c r="ES748" i="12" s="1"/>
  <c r="EV748" i="12" s="1"/>
  <c r="EY748" i="12" s="1"/>
  <c r="FB748" i="12" s="1"/>
  <c r="DZ748" i="12"/>
  <c r="DY748" i="12"/>
  <c r="EB748" i="12" s="1"/>
  <c r="EE748" i="12" s="1"/>
  <c r="EH748" i="12" s="1"/>
  <c r="EK748" i="12" s="1"/>
  <c r="EN748" i="12" s="1"/>
  <c r="EQ748" i="12" s="1"/>
  <c r="ET748" i="12" s="1"/>
  <c r="EW748" i="12" s="1"/>
  <c r="EZ748" i="12" s="1"/>
  <c r="FC748" i="12" s="1"/>
  <c r="BD748" i="12"/>
  <c r="AY748" i="12"/>
  <c r="AS748" i="12"/>
  <c r="AN748" i="12"/>
  <c r="AI748" i="12"/>
  <c r="AC748" i="12"/>
  <c r="X748" i="12"/>
  <c r="P748" i="12"/>
  <c r="Q748" i="12" s="1"/>
  <c r="O748" i="12"/>
  <c r="N748" i="12"/>
  <c r="G748" i="12"/>
  <c r="F748" i="12"/>
  <c r="D748" i="12"/>
  <c r="C748" i="12"/>
  <c r="B748" i="12"/>
  <c r="E748" i="12" s="1"/>
  <c r="A748" i="12"/>
  <c r="BF748" i="12" s="1"/>
  <c r="EB747" i="12"/>
  <c r="EE747" i="12" s="1"/>
  <c r="EH747" i="12" s="1"/>
  <c r="EK747" i="12" s="1"/>
  <c r="EN747" i="12" s="1"/>
  <c r="EQ747" i="12" s="1"/>
  <c r="ET747" i="12" s="1"/>
  <c r="EW747" i="12" s="1"/>
  <c r="EZ747" i="12" s="1"/>
  <c r="FC747" i="12" s="1"/>
  <c r="EA747" i="12"/>
  <c r="ED747" i="12" s="1"/>
  <c r="EG747" i="12" s="1"/>
  <c r="EJ747" i="12" s="1"/>
  <c r="EM747" i="12" s="1"/>
  <c r="EP747" i="12" s="1"/>
  <c r="ES747" i="12" s="1"/>
  <c r="EV747" i="12" s="1"/>
  <c r="EY747" i="12" s="1"/>
  <c r="FB747" i="12" s="1"/>
  <c r="DZ747" i="12"/>
  <c r="EC747" i="12" s="1"/>
  <c r="EF747" i="12" s="1"/>
  <c r="EI747" i="12" s="1"/>
  <c r="EL747" i="12" s="1"/>
  <c r="EO747" i="12" s="1"/>
  <c r="ER747" i="12" s="1"/>
  <c r="EU747" i="12" s="1"/>
  <c r="EX747" i="12" s="1"/>
  <c r="FA747" i="12" s="1"/>
  <c r="FD747" i="12" s="1"/>
  <c r="DY747" i="12"/>
  <c r="BE747" i="12"/>
  <c r="BD747" i="12"/>
  <c r="BA747" i="12"/>
  <c r="AW747" i="12"/>
  <c r="AV747" i="12"/>
  <c r="AS747" i="12"/>
  <c r="AO747" i="12"/>
  <c r="AN747" i="12"/>
  <c r="AK747" i="12"/>
  <c r="AG747" i="12"/>
  <c r="AF747" i="12"/>
  <c r="AC747" i="12"/>
  <c r="Y747" i="12"/>
  <c r="X747" i="12"/>
  <c r="P747" i="12"/>
  <c r="Q747" i="12" s="1"/>
  <c r="O747" i="12"/>
  <c r="N747" i="12"/>
  <c r="J747" i="12"/>
  <c r="G747" i="12"/>
  <c r="D747" i="12"/>
  <c r="C747" i="12"/>
  <c r="B747" i="12"/>
  <c r="E747" i="12" s="1"/>
  <c r="A747" i="12"/>
  <c r="BF747" i="12" s="1"/>
  <c r="EB746" i="12"/>
  <c r="EE746" i="12" s="1"/>
  <c r="EH746" i="12" s="1"/>
  <c r="EK746" i="12" s="1"/>
  <c r="EN746" i="12" s="1"/>
  <c r="EQ746" i="12" s="1"/>
  <c r="ET746" i="12" s="1"/>
  <c r="EW746" i="12" s="1"/>
  <c r="EZ746" i="12" s="1"/>
  <c r="FC746" i="12" s="1"/>
  <c r="EA746" i="12"/>
  <c r="ED746" i="12" s="1"/>
  <c r="EG746" i="12" s="1"/>
  <c r="EJ746" i="12" s="1"/>
  <c r="EM746" i="12" s="1"/>
  <c r="EP746" i="12" s="1"/>
  <c r="ES746" i="12" s="1"/>
  <c r="EV746" i="12" s="1"/>
  <c r="EY746" i="12" s="1"/>
  <c r="FB746" i="12" s="1"/>
  <c r="DZ746" i="12"/>
  <c r="EC746" i="12" s="1"/>
  <c r="EF746" i="12" s="1"/>
  <c r="EI746" i="12" s="1"/>
  <c r="EL746" i="12" s="1"/>
  <c r="EO746" i="12" s="1"/>
  <c r="ER746" i="12" s="1"/>
  <c r="EU746" i="12" s="1"/>
  <c r="EX746" i="12" s="1"/>
  <c r="FA746" i="12" s="1"/>
  <c r="FD746" i="12" s="1"/>
  <c r="DY746" i="12"/>
  <c r="P746" i="12"/>
  <c r="Q746" i="12" s="1"/>
  <c r="O746" i="12"/>
  <c r="N746" i="12"/>
  <c r="E746" i="12"/>
  <c r="D746" i="12"/>
  <c r="C746" i="12"/>
  <c r="B746" i="12"/>
  <c r="A746" i="12"/>
  <c r="BF746" i="12" s="1"/>
  <c r="ED745" i="12"/>
  <c r="EG745" i="12" s="1"/>
  <c r="EJ745" i="12" s="1"/>
  <c r="EM745" i="12" s="1"/>
  <c r="EP745" i="12" s="1"/>
  <c r="ES745" i="12" s="1"/>
  <c r="EV745" i="12" s="1"/>
  <c r="EY745" i="12" s="1"/>
  <c r="FB745" i="12" s="1"/>
  <c r="EA745" i="12"/>
  <c r="DZ745" i="12"/>
  <c r="EC745" i="12" s="1"/>
  <c r="EF745" i="12" s="1"/>
  <c r="EI745" i="12" s="1"/>
  <c r="EL745" i="12" s="1"/>
  <c r="EO745" i="12" s="1"/>
  <c r="ER745" i="12" s="1"/>
  <c r="EU745" i="12" s="1"/>
  <c r="EX745" i="12" s="1"/>
  <c r="FA745" i="12" s="1"/>
  <c r="FD745" i="12" s="1"/>
  <c r="DY745" i="12"/>
  <c r="EB745" i="12" s="1"/>
  <c r="EE745" i="12" s="1"/>
  <c r="EH745" i="12" s="1"/>
  <c r="EK745" i="12" s="1"/>
  <c r="EN745" i="12" s="1"/>
  <c r="EQ745" i="12" s="1"/>
  <c r="ET745" i="12" s="1"/>
  <c r="EW745" i="12" s="1"/>
  <c r="EZ745" i="12" s="1"/>
  <c r="FC745" i="12" s="1"/>
  <c r="P745" i="12"/>
  <c r="Q745" i="12" s="1"/>
  <c r="O745" i="12"/>
  <c r="N745" i="12"/>
  <c r="F745" i="12"/>
  <c r="D745" i="12"/>
  <c r="C745" i="12"/>
  <c r="B745" i="12"/>
  <c r="E745" i="12" s="1"/>
  <c r="A745" i="12"/>
  <c r="BC745" i="12" s="1"/>
  <c r="ED744" i="12"/>
  <c r="EG744" i="12" s="1"/>
  <c r="EJ744" i="12" s="1"/>
  <c r="EM744" i="12" s="1"/>
  <c r="EP744" i="12" s="1"/>
  <c r="ES744" i="12" s="1"/>
  <c r="EV744" i="12" s="1"/>
  <c r="EY744" i="12" s="1"/>
  <c r="FB744" i="12" s="1"/>
  <c r="EC744" i="12"/>
  <c r="EF744" i="12" s="1"/>
  <c r="EI744" i="12" s="1"/>
  <c r="EL744" i="12" s="1"/>
  <c r="EO744" i="12" s="1"/>
  <c r="ER744" i="12" s="1"/>
  <c r="EU744" i="12" s="1"/>
  <c r="EX744" i="12" s="1"/>
  <c r="FA744" i="12" s="1"/>
  <c r="FD744" i="12" s="1"/>
  <c r="EA744" i="12"/>
  <c r="DZ744" i="12"/>
  <c r="DY744" i="12"/>
  <c r="EB744" i="12" s="1"/>
  <c r="EE744" i="12" s="1"/>
  <c r="EH744" i="12" s="1"/>
  <c r="EK744" i="12" s="1"/>
  <c r="EN744" i="12" s="1"/>
  <c r="EQ744" i="12" s="1"/>
  <c r="ET744" i="12" s="1"/>
  <c r="EW744" i="12" s="1"/>
  <c r="EZ744" i="12" s="1"/>
  <c r="FC744" i="12" s="1"/>
  <c r="P744" i="12"/>
  <c r="Q744" i="12" s="1"/>
  <c r="O744" i="12"/>
  <c r="N744" i="12"/>
  <c r="G744" i="12"/>
  <c r="F744" i="12"/>
  <c r="D744" i="12"/>
  <c r="C744" i="12"/>
  <c r="B744" i="12"/>
  <c r="E744" i="12" s="1"/>
  <c r="A744" i="12"/>
  <c r="BF744" i="12" s="1"/>
  <c r="ED743" i="12"/>
  <c r="EG743" i="12" s="1"/>
  <c r="EJ743" i="12" s="1"/>
  <c r="EM743" i="12" s="1"/>
  <c r="EP743" i="12" s="1"/>
  <c r="ES743" i="12" s="1"/>
  <c r="EV743" i="12" s="1"/>
  <c r="EY743" i="12" s="1"/>
  <c r="FB743" i="12" s="1"/>
  <c r="EB743" i="12"/>
  <c r="EE743" i="12" s="1"/>
  <c r="EH743" i="12" s="1"/>
  <c r="EK743" i="12" s="1"/>
  <c r="EN743" i="12" s="1"/>
  <c r="EQ743" i="12" s="1"/>
  <c r="ET743" i="12" s="1"/>
  <c r="EW743" i="12" s="1"/>
  <c r="EZ743" i="12" s="1"/>
  <c r="FC743" i="12" s="1"/>
  <c r="EA743" i="12"/>
  <c r="DZ743" i="12"/>
  <c r="EC743" i="12" s="1"/>
  <c r="EF743" i="12" s="1"/>
  <c r="EI743" i="12" s="1"/>
  <c r="EL743" i="12" s="1"/>
  <c r="EO743" i="12" s="1"/>
  <c r="ER743" i="12" s="1"/>
  <c r="EU743" i="12" s="1"/>
  <c r="EX743" i="12" s="1"/>
  <c r="FA743" i="12" s="1"/>
  <c r="FD743" i="12" s="1"/>
  <c r="DY743" i="12"/>
  <c r="BE743" i="12"/>
  <c r="AW743" i="12"/>
  <c r="AO743" i="12"/>
  <c r="AG743" i="12"/>
  <c r="Y743" i="12"/>
  <c r="P743" i="12"/>
  <c r="Q743" i="12" s="1"/>
  <c r="O743" i="12"/>
  <c r="N743" i="12"/>
  <c r="G743" i="12"/>
  <c r="E743" i="12"/>
  <c r="D743" i="12"/>
  <c r="C743" i="12"/>
  <c r="B743" i="12"/>
  <c r="A743" i="12"/>
  <c r="BF743" i="12" s="1"/>
  <c r="EC742" i="12"/>
  <c r="EF742" i="12" s="1"/>
  <c r="EI742" i="12" s="1"/>
  <c r="EL742" i="12" s="1"/>
  <c r="EO742" i="12" s="1"/>
  <c r="ER742" i="12" s="1"/>
  <c r="EU742" i="12" s="1"/>
  <c r="EX742" i="12" s="1"/>
  <c r="FA742" i="12" s="1"/>
  <c r="FD742" i="12" s="1"/>
  <c r="EB742" i="12"/>
  <c r="EE742" i="12" s="1"/>
  <c r="EH742" i="12" s="1"/>
  <c r="EK742" i="12" s="1"/>
  <c r="EN742" i="12" s="1"/>
  <c r="EQ742" i="12" s="1"/>
  <c r="ET742" i="12" s="1"/>
  <c r="EW742" i="12" s="1"/>
  <c r="EZ742" i="12" s="1"/>
  <c r="FC742" i="12" s="1"/>
  <c r="EA742" i="12"/>
  <c r="ED742" i="12" s="1"/>
  <c r="EG742" i="12" s="1"/>
  <c r="EJ742" i="12" s="1"/>
  <c r="EM742" i="12" s="1"/>
  <c r="EP742" i="12" s="1"/>
  <c r="ES742" i="12" s="1"/>
  <c r="EV742" i="12" s="1"/>
  <c r="EY742" i="12" s="1"/>
  <c r="FB742" i="12" s="1"/>
  <c r="DZ742" i="12"/>
  <c r="DY742" i="12"/>
  <c r="P742" i="12"/>
  <c r="Q742" i="12" s="1"/>
  <c r="O742" i="12"/>
  <c r="N742" i="12"/>
  <c r="D742" i="12"/>
  <c r="C742" i="12"/>
  <c r="B742" i="12"/>
  <c r="A742" i="12"/>
  <c r="BF742" i="12" s="1"/>
  <c r="ED741" i="12"/>
  <c r="EG741" i="12" s="1"/>
  <c r="EJ741" i="12" s="1"/>
  <c r="EM741" i="12" s="1"/>
  <c r="EP741" i="12" s="1"/>
  <c r="ES741" i="12" s="1"/>
  <c r="EV741" i="12" s="1"/>
  <c r="EY741" i="12" s="1"/>
  <c r="FB741" i="12" s="1"/>
  <c r="EA741" i="12"/>
  <c r="DZ741" i="12"/>
  <c r="EC741" i="12" s="1"/>
  <c r="EF741" i="12" s="1"/>
  <c r="EI741" i="12" s="1"/>
  <c r="EL741" i="12" s="1"/>
  <c r="EO741" i="12" s="1"/>
  <c r="ER741" i="12" s="1"/>
  <c r="EU741" i="12" s="1"/>
  <c r="EX741" i="12" s="1"/>
  <c r="FA741" i="12" s="1"/>
  <c r="FD741" i="12" s="1"/>
  <c r="DY741" i="12"/>
  <c r="EB741" i="12" s="1"/>
  <c r="EE741" i="12" s="1"/>
  <c r="EH741" i="12" s="1"/>
  <c r="EK741" i="12" s="1"/>
  <c r="EN741" i="12" s="1"/>
  <c r="EQ741" i="12" s="1"/>
  <c r="ET741" i="12" s="1"/>
  <c r="EW741" i="12" s="1"/>
  <c r="EZ741" i="12" s="1"/>
  <c r="FC741" i="12" s="1"/>
  <c r="P741" i="12"/>
  <c r="G741" i="12" s="1"/>
  <c r="O741" i="12"/>
  <c r="N741" i="12"/>
  <c r="F741" i="12"/>
  <c r="D741" i="12"/>
  <c r="C741" i="12"/>
  <c r="B741" i="12"/>
  <c r="E741" i="12" s="1"/>
  <c r="A741" i="12"/>
  <c r="BC741" i="12" s="1"/>
  <c r="ED740" i="12"/>
  <c r="EG740" i="12" s="1"/>
  <c r="EJ740" i="12" s="1"/>
  <c r="EM740" i="12" s="1"/>
  <c r="EP740" i="12" s="1"/>
  <c r="ES740" i="12" s="1"/>
  <c r="EV740" i="12" s="1"/>
  <c r="EY740" i="12" s="1"/>
  <c r="FB740" i="12" s="1"/>
  <c r="EC740" i="12"/>
  <c r="EF740" i="12" s="1"/>
  <c r="EI740" i="12" s="1"/>
  <c r="EL740" i="12" s="1"/>
  <c r="EO740" i="12" s="1"/>
  <c r="ER740" i="12" s="1"/>
  <c r="EU740" i="12" s="1"/>
  <c r="EX740" i="12" s="1"/>
  <c r="FA740" i="12" s="1"/>
  <c r="FD740" i="12" s="1"/>
  <c r="EA740" i="12"/>
  <c r="DZ740" i="12"/>
  <c r="DY740" i="12"/>
  <c r="EB740" i="12" s="1"/>
  <c r="EE740" i="12" s="1"/>
  <c r="EH740" i="12" s="1"/>
  <c r="EK740" i="12" s="1"/>
  <c r="EN740" i="12" s="1"/>
  <c r="EQ740" i="12" s="1"/>
  <c r="ET740" i="12" s="1"/>
  <c r="EW740" i="12" s="1"/>
  <c r="EZ740" i="12" s="1"/>
  <c r="FC740" i="12" s="1"/>
  <c r="P740" i="12"/>
  <c r="Q740" i="12" s="1"/>
  <c r="O740" i="12"/>
  <c r="N740" i="12"/>
  <c r="G740" i="12"/>
  <c r="F740" i="12"/>
  <c r="D740" i="12"/>
  <c r="C740" i="12"/>
  <c r="B740" i="12"/>
  <c r="A740" i="12"/>
  <c r="BF740" i="12" s="1"/>
  <c r="ED739" i="12"/>
  <c r="EG739" i="12" s="1"/>
  <c r="EJ739" i="12" s="1"/>
  <c r="EM739" i="12" s="1"/>
  <c r="EP739" i="12" s="1"/>
  <c r="ES739" i="12" s="1"/>
  <c r="EV739" i="12" s="1"/>
  <c r="EY739" i="12" s="1"/>
  <c r="FB739" i="12" s="1"/>
  <c r="EB739" i="12"/>
  <c r="EE739" i="12" s="1"/>
  <c r="EH739" i="12" s="1"/>
  <c r="EK739" i="12" s="1"/>
  <c r="EN739" i="12" s="1"/>
  <c r="EQ739" i="12" s="1"/>
  <c r="ET739" i="12" s="1"/>
  <c r="EW739" i="12" s="1"/>
  <c r="EZ739" i="12" s="1"/>
  <c r="FC739" i="12" s="1"/>
  <c r="EA739" i="12"/>
  <c r="DZ739" i="12"/>
  <c r="EC739" i="12" s="1"/>
  <c r="EF739" i="12" s="1"/>
  <c r="EI739" i="12" s="1"/>
  <c r="EL739" i="12" s="1"/>
  <c r="EO739" i="12" s="1"/>
  <c r="ER739" i="12" s="1"/>
  <c r="EU739" i="12" s="1"/>
  <c r="EX739" i="12" s="1"/>
  <c r="FA739" i="12" s="1"/>
  <c r="FD739" i="12" s="1"/>
  <c r="DY739" i="12"/>
  <c r="BE739" i="12"/>
  <c r="AW739" i="12"/>
  <c r="AO739" i="12"/>
  <c r="AG739" i="12"/>
  <c r="Y739" i="12"/>
  <c r="P739" i="12"/>
  <c r="Q739" i="12" s="1"/>
  <c r="O739" i="12"/>
  <c r="N739" i="12"/>
  <c r="G739" i="12"/>
  <c r="E739" i="12"/>
  <c r="D739" i="12"/>
  <c r="C739" i="12"/>
  <c r="B739" i="12"/>
  <c r="A739" i="12"/>
  <c r="BF739" i="12" s="1"/>
  <c r="EC738" i="12"/>
  <c r="EF738" i="12" s="1"/>
  <c r="EI738" i="12" s="1"/>
  <c r="EL738" i="12" s="1"/>
  <c r="EO738" i="12" s="1"/>
  <c r="ER738" i="12" s="1"/>
  <c r="EU738" i="12" s="1"/>
  <c r="EX738" i="12" s="1"/>
  <c r="FA738" i="12" s="1"/>
  <c r="FD738" i="12" s="1"/>
  <c r="EB738" i="12"/>
  <c r="EE738" i="12" s="1"/>
  <c r="EH738" i="12" s="1"/>
  <c r="EK738" i="12" s="1"/>
  <c r="EN738" i="12" s="1"/>
  <c r="EQ738" i="12" s="1"/>
  <c r="ET738" i="12" s="1"/>
  <c r="EW738" i="12" s="1"/>
  <c r="EZ738" i="12" s="1"/>
  <c r="FC738" i="12" s="1"/>
  <c r="EA738" i="12"/>
  <c r="ED738" i="12" s="1"/>
  <c r="EG738" i="12" s="1"/>
  <c r="EJ738" i="12" s="1"/>
  <c r="EM738" i="12" s="1"/>
  <c r="EP738" i="12" s="1"/>
  <c r="ES738" i="12" s="1"/>
  <c r="EV738" i="12" s="1"/>
  <c r="EY738" i="12" s="1"/>
  <c r="FB738" i="12" s="1"/>
  <c r="DZ738" i="12"/>
  <c r="DY738" i="12"/>
  <c r="BE738" i="12"/>
  <c r="AS738" i="12"/>
  <c r="AO738" i="12"/>
  <c r="AC738" i="12"/>
  <c r="Y738" i="12"/>
  <c r="P738" i="12"/>
  <c r="Q738" i="12" s="1"/>
  <c r="O738" i="12"/>
  <c r="N738" i="12"/>
  <c r="J738" i="12"/>
  <c r="D738" i="12"/>
  <c r="C738" i="12"/>
  <c r="B738" i="12"/>
  <c r="E738" i="12" s="1"/>
  <c r="A738" i="12"/>
  <c r="BF738" i="12" s="1"/>
  <c r="EB737" i="12"/>
  <c r="EE737" i="12" s="1"/>
  <c r="EH737" i="12" s="1"/>
  <c r="EK737" i="12" s="1"/>
  <c r="EN737" i="12" s="1"/>
  <c r="EQ737" i="12" s="1"/>
  <c r="ET737" i="12" s="1"/>
  <c r="EW737" i="12" s="1"/>
  <c r="EZ737" i="12" s="1"/>
  <c r="FC737" i="12" s="1"/>
  <c r="EA737" i="12"/>
  <c r="ED737" i="12" s="1"/>
  <c r="EG737" i="12" s="1"/>
  <c r="EJ737" i="12" s="1"/>
  <c r="EM737" i="12" s="1"/>
  <c r="EP737" i="12" s="1"/>
  <c r="ES737" i="12" s="1"/>
  <c r="EV737" i="12" s="1"/>
  <c r="EY737" i="12" s="1"/>
  <c r="FB737" i="12" s="1"/>
  <c r="DZ737" i="12"/>
  <c r="EC737" i="12" s="1"/>
  <c r="EF737" i="12" s="1"/>
  <c r="EI737" i="12" s="1"/>
  <c r="EL737" i="12" s="1"/>
  <c r="EO737" i="12" s="1"/>
  <c r="ER737" i="12" s="1"/>
  <c r="EU737" i="12" s="1"/>
  <c r="EX737" i="12" s="1"/>
  <c r="FA737" i="12" s="1"/>
  <c r="FD737" i="12" s="1"/>
  <c r="DY737" i="12"/>
  <c r="P737" i="12"/>
  <c r="F737" i="12" s="1"/>
  <c r="O737" i="12"/>
  <c r="N737" i="12"/>
  <c r="D737" i="12"/>
  <c r="C737" i="12"/>
  <c r="B737" i="12"/>
  <c r="E737" i="12" s="1"/>
  <c r="A737" i="12"/>
  <c r="BC737" i="12" s="1"/>
  <c r="ED736" i="12"/>
  <c r="EG736" i="12" s="1"/>
  <c r="EJ736" i="12" s="1"/>
  <c r="EM736" i="12" s="1"/>
  <c r="EP736" i="12" s="1"/>
  <c r="ES736" i="12" s="1"/>
  <c r="EV736" i="12" s="1"/>
  <c r="EY736" i="12" s="1"/>
  <c r="FB736" i="12" s="1"/>
  <c r="EA736" i="12"/>
  <c r="DZ736" i="12"/>
  <c r="EC736" i="12" s="1"/>
  <c r="EF736" i="12" s="1"/>
  <c r="EI736" i="12" s="1"/>
  <c r="EL736" i="12" s="1"/>
  <c r="EO736" i="12" s="1"/>
  <c r="ER736" i="12" s="1"/>
  <c r="EU736" i="12" s="1"/>
  <c r="EX736" i="12" s="1"/>
  <c r="FA736" i="12" s="1"/>
  <c r="FD736" i="12" s="1"/>
  <c r="DY736" i="12"/>
  <c r="EB736" i="12" s="1"/>
  <c r="EE736" i="12" s="1"/>
  <c r="EH736" i="12" s="1"/>
  <c r="EK736" i="12" s="1"/>
  <c r="EN736" i="12" s="1"/>
  <c r="EQ736" i="12" s="1"/>
  <c r="ET736" i="12" s="1"/>
  <c r="EW736" i="12" s="1"/>
  <c r="EZ736" i="12" s="1"/>
  <c r="FC736" i="12" s="1"/>
  <c r="DQ736" i="12"/>
  <c r="AE740" i="12" l="1"/>
  <c r="AJ740" i="12"/>
  <c r="AO740" i="12"/>
  <c r="AU740" i="12"/>
  <c r="AZ740" i="12"/>
  <c r="BE740" i="12"/>
  <c r="Y742" i="12"/>
  <c r="BE742" i="12"/>
  <c r="AE744" i="12"/>
  <c r="AK746" i="12"/>
  <c r="BA746" i="12"/>
  <c r="G751" i="12"/>
  <c r="G758" i="12"/>
  <c r="AB739" i="12"/>
  <c r="AJ739" i="12"/>
  <c r="AR739" i="12"/>
  <c r="AZ739" i="12"/>
  <c r="AS742" i="12"/>
  <c r="AA744" i="12"/>
  <c r="AF744" i="12"/>
  <c r="AK744" i="12"/>
  <c r="AQ744" i="12"/>
  <c r="AV744" i="12"/>
  <c r="BA744" i="12"/>
  <c r="G745" i="12"/>
  <c r="Y746" i="12"/>
  <c r="BE746" i="12"/>
  <c r="Y748" i="12"/>
  <c r="AE748" i="12"/>
  <c r="AJ748" i="12"/>
  <c r="AO748" i="12"/>
  <c r="AU748" i="12"/>
  <c r="AZ748" i="12"/>
  <c r="BE748" i="12"/>
  <c r="AK750" i="12"/>
  <c r="BA750" i="12"/>
  <c r="AG738" i="12"/>
  <c r="AW738" i="12"/>
  <c r="AC739" i="12"/>
  <c r="AK739" i="12"/>
  <c r="AS739" i="12"/>
  <c r="BA739" i="12"/>
  <c r="J740" i="12"/>
  <c r="W740" i="12"/>
  <c r="AB740" i="12"/>
  <c r="AG740" i="12"/>
  <c r="AM740" i="12"/>
  <c r="AR740" i="12"/>
  <c r="AW740" i="12"/>
  <c r="BC740" i="12"/>
  <c r="K741" i="12"/>
  <c r="Q741" i="12"/>
  <c r="AG742" i="12"/>
  <c r="AW742" i="12"/>
  <c r="AC743" i="12"/>
  <c r="AK743" i="12"/>
  <c r="AS743" i="12"/>
  <c r="BA743" i="12"/>
  <c r="J744" i="12"/>
  <c r="W744" i="12"/>
  <c r="AB744" i="12"/>
  <c r="AG744" i="12"/>
  <c r="AM744" i="12"/>
  <c r="AR744" i="12"/>
  <c r="AW744" i="12"/>
  <c r="BC744" i="12"/>
  <c r="K745" i="12"/>
  <c r="AC746" i="12"/>
  <c r="AS746" i="12"/>
  <c r="AB747" i="12"/>
  <c r="AJ747" i="12"/>
  <c r="AR747" i="12"/>
  <c r="AZ747" i="12"/>
  <c r="AA748" i="12"/>
  <c r="AF748" i="12"/>
  <c r="AK748" i="12"/>
  <c r="AQ748" i="12"/>
  <c r="AV748" i="12"/>
  <c r="BA748" i="12"/>
  <c r="J750" i="12"/>
  <c r="Y750" i="12"/>
  <c r="AO750" i="12"/>
  <c r="BE750" i="12"/>
  <c r="Y751" i="12"/>
  <c r="AG751" i="12"/>
  <c r="AO751" i="12"/>
  <c r="AW751" i="12"/>
  <c r="BE751" i="12"/>
  <c r="F752" i="12"/>
  <c r="Y752" i="12"/>
  <c r="AE752" i="12"/>
  <c r="AJ752" i="12"/>
  <c r="AO752" i="12"/>
  <c r="AU752" i="12"/>
  <c r="AZ752" i="12"/>
  <c r="BE752" i="12"/>
  <c r="J754" i="12"/>
  <c r="Y754" i="12"/>
  <c r="AO754" i="12"/>
  <c r="BE754" i="12"/>
  <c r="Y755" i="12"/>
  <c r="AG755" i="12"/>
  <c r="AO755" i="12"/>
  <c r="AW755" i="12"/>
  <c r="BE755" i="12"/>
  <c r="J757" i="12"/>
  <c r="Y757" i="12"/>
  <c r="AO757" i="12"/>
  <c r="BE757" i="12"/>
  <c r="Y758" i="12"/>
  <c r="AG758" i="12"/>
  <c r="AO758" i="12"/>
  <c r="AW758" i="12"/>
  <c r="BE758" i="12"/>
  <c r="Y759" i="12"/>
  <c r="AE759" i="12"/>
  <c r="AJ759" i="12"/>
  <c r="AO759" i="12"/>
  <c r="AU759" i="12"/>
  <c r="AZ759" i="12"/>
  <c r="BE759" i="12"/>
  <c r="G737" i="12"/>
  <c r="Y740" i="12"/>
  <c r="J742" i="12"/>
  <c r="AO742" i="12"/>
  <c r="Y744" i="12"/>
  <c r="AJ744" i="12"/>
  <c r="AO744" i="12"/>
  <c r="AU744" i="12"/>
  <c r="AZ744" i="12"/>
  <c r="BE744" i="12"/>
  <c r="EB756" i="12"/>
  <c r="EC756" i="12" s="1"/>
  <c r="ED756" i="12" s="1"/>
  <c r="EE756" i="12" s="1"/>
  <c r="EF756" i="12" s="1"/>
  <c r="EG756" i="12" s="1"/>
  <c r="EH756" i="12" s="1"/>
  <c r="EI756" i="12" s="1"/>
  <c r="EJ756" i="12" s="1"/>
  <c r="EK756" i="12" s="1"/>
  <c r="K737" i="12"/>
  <c r="Q737" i="12"/>
  <c r="AA740" i="12"/>
  <c r="AF740" i="12"/>
  <c r="AK740" i="12"/>
  <c r="AQ740" i="12"/>
  <c r="AV740" i="12"/>
  <c r="BA740" i="12"/>
  <c r="AC742" i="12"/>
  <c r="AB743" i="12"/>
  <c r="AJ743" i="12"/>
  <c r="AR743" i="12"/>
  <c r="AZ743" i="12"/>
  <c r="J746" i="12"/>
  <c r="AO746" i="12"/>
  <c r="AK757" i="12"/>
  <c r="BA757" i="12"/>
  <c r="AK738" i="12"/>
  <c r="BA738" i="12"/>
  <c r="J739" i="12"/>
  <c r="X739" i="12"/>
  <c r="AF739" i="12"/>
  <c r="AN739" i="12"/>
  <c r="AV739" i="12"/>
  <c r="BD739" i="12"/>
  <c r="X740" i="12"/>
  <c r="AC740" i="12"/>
  <c r="AI740" i="12"/>
  <c r="AN740" i="12"/>
  <c r="AS740" i="12"/>
  <c r="AY740" i="12"/>
  <c r="BD740" i="12"/>
  <c r="AK742" i="12"/>
  <c r="BA742" i="12"/>
  <c r="J743" i="12"/>
  <c r="X743" i="12"/>
  <c r="AF743" i="12"/>
  <c r="AN743" i="12"/>
  <c r="AV743" i="12"/>
  <c r="BD743" i="12"/>
  <c r="X744" i="12"/>
  <c r="AC744" i="12"/>
  <c r="AI744" i="12"/>
  <c r="AN744" i="12"/>
  <c r="AS744" i="12"/>
  <c r="AY744" i="12"/>
  <c r="BD744" i="12"/>
  <c r="AG746" i="12"/>
  <c r="AW746" i="12"/>
  <c r="J748" i="12"/>
  <c r="W748" i="12"/>
  <c r="AB748" i="12"/>
  <c r="AG748" i="12"/>
  <c r="AM748" i="12"/>
  <c r="AR748" i="12"/>
  <c r="AW748" i="12"/>
  <c r="BC748" i="12"/>
  <c r="AC750" i="12"/>
  <c r="AS750" i="12"/>
  <c r="AB751" i="12"/>
  <c r="AJ751" i="12"/>
  <c r="AR751" i="12"/>
  <c r="AZ751" i="12"/>
  <c r="AB755" i="12"/>
  <c r="AJ755" i="12"/>
  <c r="AR755" i="12"/>
  <c r="AZ755" i="12"/>
  <c r="AC757" i="12"/>
  <c r="AS757" i="12"/>
  <c r="AB758" i="12"/>
  <c r="AJ758" i="12"/>
  <c r="AR758" i="12"/>
  <c r="AZ758" i="12"/>
  <c r="AA759" i="12"/>
  <c r="AF759" i="12"/>
  <c r="AK759" i="12"/>
  <c r="AQ759" i="12"/>
  <c r="AV759" i="12"/>
  <c r="BA759" i="12"/>
  <c r="EL756" i="12"/>
  <c r="EM756" i="12" s="1"/>
  <c r="EN756" i="12" s="1"/>
  <c r="EO756" i="12" s="1"/>
  <c r="EP756" i="12" s="1"/>
  <c r="EQ756" i="12" s="1"/>
  <c r="ER756" i="12" s="1"/>
  <c r="ES756" i="12" s="1"/>
  <c r="ET756" i="12" s="1"/>
  <c r="EU756" i="12" s="1"/>
  <c r="EV756" i="12" s="1"/>
  <c r="EW756" i="12" s="1"/>
  <c r="EX756" i="12" s="1"/>
  <c r="EY756" i="12" s="1"/>
  <c r="EZ756" i="12" s="1"/>
  <c r="FA756" i="12" s="1"/>
  <c r="FB756" i="12" s="1"/>
  <c r="FC756" i="12" s="1"/>
  <c r="FD756" i="12" s="1"/>
  <c r="Z737" i="12"/>
  <c r="AL737" i="12"/>
  <c r="AX737" i="12"/>
  <c r="Z741" i="12"/>
  <c r="AH741" i="12"/>
  <c r="AL741" i="12"/>
  <c r="AT741" i="12"/>
  <c r="AX741" i="12"/>
  <c r="BF741" i="12"/>
  <c r="Z745" i="12"/>
  <c r="AD745" i="12"/>
  <c r="AL745" i="12"/>
  <c r="AT745" i="12"/>
  <c r="AX745" i="12"/>
  <c r="BF745" i="12"/>
  <c r="Z749" i="12"/>
  <c r="AD749" i="12"/>
  <c r="AH749" i="12"/>
  <c r="AL749" i="12"/>
  <c r="AP749" i="12"/>
  <c r="AT749" i="12"/>
  <c r="AX749" i="12"/>
  <c r="BB749" i="12"/>
  <c r="BF749" i="12"/>
  <c r="Z753" i="12"/>
  <c r="AD753" i="12"/>
  <c r="AH753" i="12"/>
  <c r="AL753" i="12"/>
  <c r="AP753" i="12"/>
  <c r="AT753" i="12"/>
  <c r="AX753" i="12"/>
  <c r="BB753" i="12"/>
  <c r="BF753" i="12"/>
  <c r="Z756" i="12"/>
  <c r="AD756" i="12"/>
  <c r="AH756" i="12"/>
  <c r="AL756" i="12"/>
  <c r="AP756" i="12"/>
  <c r="AT756" i="12"/>
  <c r="AX756" i="12"/>
  <c r="BB756" i="12"/>
  <c r="BF756" i="12"/>
  <c r="J737" i="12"/>
  <c r="Y737" i="12"/>
  <c r="AC737" i="12"/>
  <c r="AG737" i="12"/>
  <c r="AK737" i="12"/>
  <c r="AO737" i="12"/>
  <c r="AS737" i="12"/>
  <c r="AW737" i="12"/>
  <c r="BA737" i="12"/>
  <c r="BE737" i="12"/>
  <c r="G738" i="12"/>
  <c r="X738" i="12"/>
  <c r="AB738" i="12"/>
  <c r="AF738" i="12"/>
  <c r="AJ738" i="12"/>
  <c r="AN738" i="12"/>
  <c r="AR738" i="12"/>
  <c r="AV738" i="12"/>
  <c r="AZ738" i="12"/>
  <c r="BD738" i="12"/>
  <c r="F739" i="12"/>
  <c r="W739" i="12"/>
  <c r="AA739" i="12"/>
  <c r="AE739" i="12"/>
  <c r="AI739" i="12"/>
  <c r="AM739" i="12"/>
  <c r="AQ739" i="12"/>
  <c r="AU739" i="12"/>
  <c r="AY739" i="12"/>
  <c r="BC739" i="12"/>
  <c r="K740" i="12"/>
  <c r="Z740" i="12"/>
  <c r="AD740" i="12"/>
  <c r="AH740" i="12"/>
  <c r="AL740" i="12"/>
  <c r="AP740" i="12"/>
  <c r="AT740" i="12"/>
  <c r="AX740" i="12"/>
  <c r="BB740" i="12"/>
  <c r="J741" i="12"/>
  <c r="Y741" i="12"/>
  <c r="AC741" i="12"/>
  <c r="AG741" i="12"/>
  <c r="AK741" i="12"/>
  <c r="AO741" i="12"/>
  <c r="AS741" i="12"/>
  <c r="AW741" i="12"/>
  <c r="BA741" i="12"/>
  <c r="BE741" i="12"/>
  <c r="G742" i="12"/>
  <c r="X742" i="12"/>
  <c r="AB742" i="12"/>
  <c r="AF742" i="12"/>
  <c r="AJ742" i="12"/>
  <c r="AN742" i="12"/>
  <c r="AR742" i="12"/>
  <c r="AV742" i="12"/>
  <c r="AZ742" i="12"/>
  <c r="BD742" i="12"/>
  <c r="F743" i="12"/>
  <c r="W743" i="12"/>
  <c r="AA743" i="12"/>
  <c r="AE743" i="12"/>
  <c r="AI743" i="12"/>
  <c r="AM743" i="12"/>
  <c r="AQ743" i="12"/>
  <c r="AU743" i="12"/>
  <c r="AY743" i="12"/>
  <c r="BC743" i="12"/>
  <c r="K744" i="12"/>
  <c r="Z744" i="12"/>
  <c r="AD744" i="12"/>
  <c r="AH744" i="12"/>
  <c r="AL744" i="12"/>
  <c r="AP744" i="12"/>
  <c r="AT744" i="12"/>
  <c r="AX744" i="12"/>
  <c r="BB744" i="12"/>
  <c r="J745" i="12"/>
  <c r="Y745" i="12"/>
  <c r="AC745" i="12"/>
  <c r="AG745" i="12"/>
  <c r="AK745" i="12"/>
  <c r="AO745" i="12"/>
  <c r="AS745" i="12"/>
  <c r="AW745" i="12"/>
  <c r="BA745" i="12"/>
  <c r="BE745" i="12"/>
  <c r="G746" i="12"/>
  <c r="X746" i="12"/>
  <c r="AB746" i="12"/>
  <c r="AF746" i="12"/>
  <c r="AJ746" i="12"/>
  <c r="AN746" i="12"/>
  <c r="AR746" i="12"/>
  <c r="AV746" i="12"/>
  <c r="AZ746" i="12"/>
  <c r="BD746" i="12"/>
  <c r="F747" i="12"/>
  <c r="W747" i="12"/>
  <c r="AA747" i="12"/>
  <c r="AE747" i="12"/>
  <c r="AI747" i="12"/>
  <c r="AM747" i="12"/>
  <c r="AQ747" i="12"/>
  <c r="AU747" i="12"/>
  <c r="AY747" i="12"/>
  <c r="BC747" i="12"/>
  <c r="K748" i="12"/>
  <c r="Z748" i="12"/>
  <c r="AD748" i="12"/>
  <c r="AH748" i="12"/>
  <c r="AL748" i="12"/>
  <c r="AP748" i="12"/>
  <c r="AT748" i="12"/>
  <c r="AX748" i="12"/>
  <c r="BB748" i="12"/>
  <c r="J749" i="12"/>
  <c r="Y749" i="12"/>
  <c r="AC749" i="12"/>
  <c r="AG749" i="12"/>
  <c r="AK749" i="12"/>
  <c r="AO749" i="12"/>
  <c r="AS749" i="12"/>
  <c r="AW749" i="12"/>
  <c r="BA749" i="12"/>
  <c r="BE749" i="12"/>
  <c r="G750" i="12"/>
  <c r="X750" i="12"/>
  <c r="AB750" i="12"/>
  <c r="AF750" i="12"/>
  <c r="AJ750" i="12"/>
  <c r="AN750" i="12"/>
  <c r="AR750" i="12"/>
  <c r="AV750" i="12"/>
  <c r="AZ750" i="12"/>
  <c r="BD750" i="12"/>
  <c r="F751" i="12"/>
  <c r="W751" i="12"/>
  <c r="AA751" i="12"/>
  <c r="AE751" i="12"/>
  <c r="AI751" i="12"/>
  <c r="AM751" i="12"/>
  <c r="AQ751" i="12"/>
  <c r="AU751" i="12"/>
  <c r="AY751" i="12"/>
  <c r="BC751" i="12"/>
  <c r="K752" i="12"/>
  <c r="Z752" i="12"/>
  <c r="AD752" i="12"/>
  <c r="AH752" i="12"/>
  <c r="AL752" i="12"/>
  <c r="AP752" i="12"/>
  <c r="AT752" i="12"/>
  <c r="AX752" i="12"/>
  <c r="BB752" i="12"/>
  <c r="J753" i="12"/>
  <c r="Y753" i="12"/>
  <c r="AC753" i="12"/>
  <c r="AG753" i="12"/>
  <c r="AK753" i="12"/>
  <c r="AO753" i="12"/>
  <c r="AS753" i="12"/>
  <c r="AW753" i="12"/>
  <c r="BA753" i="12"/>
  <c r="BE753" i="12"/>
  <c r="G754" i="12"/>
  <c r="X754" i="12"/>
  <c r="AB754" i="12"/>
  <c r="AF754" i="12"/>
  <c r="AJ754" i="12"/>
  <c r="AN754" i="12"/>
  <c r="AR754" i="12"/>
  <c r="AV754" i="12"/>
  <c r="AZ754" i="12"/>
  <c r="BD754" i="12"/>
  <c r="F755" i="12"/>
  <c r="W755" i="12"/>
  <c r="AA755" i="12"/>
  <c r="AE755" i="12"/>
  <c r="AI755" i="12"/>
  <c r="AM755" i="12"/>
  <c r="AQ755" i="12"/>
  <c r="AU755" i="12"/>
  <c r="AY755" i="12"/>
  <c r="BC755" i="12"/>
  <c r="J756" i="12"/>
  <c r="Y756" i="12"/>
  <c r="AC756" i="12"/>
  <c r="AG756" i="12"/>
  <c r="AK756" i="12"/>
  <c r="AO756" i="12"/>
  <c r="AS756" i="12"/>
  <c r="AW756" i="12"/>
  <c r="BA756" i="12"/>
  <c r="BE756" i="12"/>
  <c r="G757" i="12"/>
  <c r="X757" i="12"/>
  <c r="AB757" i="12"/>
  <c r="AF757" i="12"/>
  <c r="AJ757" i="12"/>
  <c r="AN757" i="12"/>
  <c r="AR757" i="12"/>
  <c r="AV757" i="12"/>
  <c r="AZ757" i="12"/>
  <c r="BD757" i="12"/>
  <c r="F758" i="12"/>
  <c r="W758" i="12"/>
  <c r="AA758" i="12"/>
  <c r="AE758" i="12"/>
  <c r="AI758" i="12"/>
  <c r="AM758" i="12"/>
  <c r="AQ758" i="12"/>
  <c r="AU758" i="12"/>
  <c r="AY758" i="12"/>
  <c r="BC758" i="12"/>
  <c r="K759" i="12"/>
  <c r="Z759" i="12"/>
  <c r="AD759" i="12"/>
  <c r="AH759" i="12"/>
  <c r="AL759" i="12"/>
  <c r="AP759" i="12"/>
  <c r="AT759" i="12"/>
  <c r="AX759" i="12"/>
  <c r="BB759" i="12"/>
  <c r="AH737" i="12"/>
  <c r="AT737" i="12"/>
  <c r="BF737" i="12"/>
  <c r="AD741" i="12"/>
  <c r="AP741" i="12"/>
  <c r="BB741" i="12"/>
  <c r="AH745" i="12"/>
  <c r="AP745" i="12"/>
  <c r="BB745" i="12"/>
  <c r="X737" i="12"/>
  <c r="AB737" i="12"/>
  <c r="AF737" i="12"/>
  <c r="AJ737" i="12"/>
  <c r="AN737" i="12"/>
  <c r="AR737" i="12"/>
  <c r="AV737" i="12"/>
  <c r="AZ737" i="12"/>
  <c r="BD737" i="12"/>
  <c r="F738" i="12"/>
  <c r="W738" i="12"/>
  <c r="AA738" i="12"/>
  <c r="AE738" i="12"/>
  <c r="AI738" i="12"/>
  <c r="AM738" i="12"/>
  <c r="AQ738" i="12"/>
  <c r="AU738" i="12"/>
  <c r="AY738" i="12"/>
  <c r="BC738" i="12"/>
  <c r="K739" i="12"/>
  <c r="Z739" i="12"/>
  <c r="AD739" i="12"/>
  <c r="AH739" i="12"/>
  <c r="AL739" i="12"/>
  <c r="AP739" i="12"/>
  <c r="AT739" i="12"/>
  <c r="AX739" i="12"/>
  <c r="BB739" i="12"/>
  <c r="X741" i="12"/>
  <c r="AB741" i="12"/>
  <c r="AF741" i="12"/>
  <c r="AJ741" i="12"/>
  <c r="AN741" i="12"/>
  <c r="AR741" i="12"/>
  <c r="AV741" i="12"/>
  <c r="AZ741" i="12"/>
  <c r="BD741" i="12"/>
  <c r="F742" i="12"/>
  <c r="W742" i="12"/>
  <c r="AA742" i="12"/>
  <c r="AE742" i="12"/>
  <c r="AI742" i="12"/>
  <c r="AM742" i="12"/>
  <c r="AQ742" i="12"/>
  <c r="AU742" i="12"/>
  <c r="AY742" i="12"/>
  <c r="BC742" i="12"/>
  <c r="K743" i="12"/>
  <c r="Z743" i="12"/>
  <c r="AD743" i="12"/>
  <c r="AH743" i="12"/>
  <c r="AL743" i="12"/>
  <c r="AP743" i="12"/>
  <c r="AT743" i="12"/>
  <c r="AX743" i="12"/>
  <c r="BB743" i="12"/>
  <c r="X745" i="12"/>
  <c r="AB745" i="12"/>
  <c r="AF745" i="12"/>
  <c r="AJ745" i="12"/>
  <c r="AN745" i="12"/>
  <c r="AR745" i="12"/>
  <c r="AV745" i="12"/>
  <c r="AZ745" i="12"/>
  <c r="BD745" i="12"/>
  <c r="F746" i="12"/>
  <c r="W746" i="12"/>
  <c r="AA746" i="12"/>
  <c r="AE746" i="12"/>
  <c r="AI746" i="12"/>
  <c r="AM746" i="12"/>
  <c r="AQ746" i="12"/>
  <c r="AU746" i="12"/>
  <c r="AY746" i="12"/>
  <c r="BC746" i="12"/>
  <c r="K747" i="12"/>
  <c r="Z747" i="12"/>
  <c r="AD747" i="12"/>
  <c r="AH747" i="12"/>
  <c r="AL747" i="12"/>
  <c r="AP747" i="12"/>
  <c r="AT747" i="12"/>
  <c r="AX747" i="12"/>
  <c r="BB747" i="12"/>
  <c r="X749" i="12"/>
  <c r="AB749" i="12"/>
  <c r="AF749" i="12"/>
  <c r="AJ749" i="12"/>
  <c r="AN749" i="12"/>
  <c r="AR749" i="12"/>
  <c r="AV749" i="12"/>
  <c r="AZ749" i="12"/>
  <c r="BD749" i="12"/>
  <c r="F750" i="12"/>
  <c r="W750" i="12"/>
  <c r="AA750" i="12"/>
  <c r="AE750" i="12"/>
  <c r="AI750" i="12"/>
  <c r="AM750" i="12"/>
  <c r="AQ750" i="12"/>
  <c r="AU750" i="12"/>
  <c r="AY750" i="12"/>
  <c r="BC750" i="12"/>
  <c r="K751" i="12"/>
  <c r="Z751" i="12"/>
  <c r="AD751" i="12"/>
  <c r="AH751" i="12"/>
  <c r="AL751" i="12"/>
  <c r="AP751" i="12"/>
  <c r="AT751" i="12"/>
  <c r="AX751" i="12"/>
  <c r="BB751" i="12"/>
  <c r="X753" i="12"/>
  <c r="AB753" i="12"/>
  <c r="AF753" i="12"/>
  <c r="AJ753" i="12"/>
  <c r="AN753" i="12"/>
  <c r="AR753" i="12"/>
  <c r="AV753" i="12"/>
  <c r="AZ753" i="12"/>
  <c r="BD753" i="12"/>
  <c r="F754" i="12"/>
  <c r="W754" i="12"/>
  <c r="AA754" i="12"/>
  <c r="AE754" i="12"/>
  <c r="AI754" i="12"/>
  <c r="AM754" i="12"/>
  <c r="AQ754" i="12"/>
  <c r="AU754" i="12"/>
  <c r="AY754" i="12"/>
  <c r="BC754" i="12"/>
  <c r="K755" i="12"/>
  <c r="Z755" i="12"/>
  <c r="AD755" i="12"/>
  <c r="AH755" i="12"/>
  <c r="AL755" i="12"/>
  <c r="AP755" i="12"/>
  <c r="AT755" i="12"/>
  <c r="AX755" i="12"/>
  <c r="BB755" i="12"/>
  <c r="X756" i="12"/>
  <c r="AB756" i="12"/>
  <c r="AF756" i="12"/>
  <c r="AJ756" i="12"/>
  <c r="AN756" i="12"/>
  <c r="AR756" i="12"/>
  <c r="AV756" i="12"/>
  <c r="AZ756" i="12"/>
  <c r="BD756" i="12"/>
  <c r="F757" i="12"/>
  <c r="W757" i="12"/>
  <c r="AA757" i="12"/>
  <c r="AE757" i="12"/>
  <c r="AI757" i="12"/>
  <c r="AM757" i="12"/>
  <c r="AQ757" i="12"/>
  <c r="AU757" i="12"/>
  <c r="AY757" i="12"/>
  <c r="BC757" i="12"/>
  <c r="K758" i="12"/>
  <c r="Z758" i="12"/>
  <c r="AD758" i="12"/>
  <c r="AH758" i="12"/>
  <c r="AL758" i="12"/>
  <c r="AP758" i="12"/>
  <c r="AT758" i="12"/>
  <c r="AX758" i="12"/>
  <c r="BB758" i="12"/>
  <c r="AD737" i="12"/>
  <c r="AP737" i="12"/>
  <c r="BB737" i="12"/>
  <c r="W737" i="12"/>
  <c r="AA737" i="12"/>
  <c r="AE737" i="12"/>
  <c r="AI737" i="12"/>
  <c r="AM737" i="12"/>
  <c r="AQ737" i="12"/>
  <c r="AU737" i="12"/>
  <c r="AY737" i="12"/>
  <c r="K738" i="12"/>
  <c r="Z738" i="12"/>
  <c r="AD738" i="12"/>
  <c r="AH738" i="12"/>
  <c r="AL738" i="12"/>
  <c r="AP738" i="12"/>
  <c r="AT738" i="12"/>
  <c r="AX738" i="12"/>
  <c r="BB738" i="12"/>
  <c r="W741" i="12"/>
  <c r="AA741" i="12"/>
  <c r="AE741" i="12"/>
  <c r="AI741" i="12"/>
  <c r="AM741" i="12"/>
  <c r="AQ741" i="12"/>
  <c r="AU741" i="12"/>
  <c r="AY741" i="12"/>
  <c r="K742" i="12"/>
  <c r="Z742" i="12"/>
  <c r="AD742" i="12"/>
  <c r="AH742" i="12"/>
  <c r="AL742" i="12"/>
  <c r="AP742" i="12"/>
  <c r="AT742" i="12"/>
  <c r="AX742" i="12"/>
  <c r="BB742" i="12"/>
  <c r="W745" i="12"/>
  <c r="AA745" i="12"/>
  <c r="AE745" i="12"/>
  <c r="AI745" i="12"/>
  <c r="AM745" i="12"/>
  <c r="AQ745" i="12"/>
  <c r="AU745" i="12"/>
  <c r="AY745" i="12"/>
  <c r="K746" i="12"/>
  <c r="Z746" i="12"/>
  <c r="AD746" i="12"/>
  <c r="AH746" i="12"/>
  <c r="AL746" i="12"/>
  <c r="AP746" i="12"/>
  <c r="AT746" i="12"/>
  <c r="AX746" i="12"/>
  <c r="BB746" i="12"/>
  <c r="W749" i="12"/>
  <c r="AA749" i="12"/>
  <c r="AE749" i="12"/>
  <c r="AI749" i="12"/>
  <c r="AM749" i="12"/>
  <c r="AQ749" i="12"/>
  <c r="AU749" i="12"/>
  <c r="AY749" i="12"/>
  <c r="K750" i="12"/>
  <c r="Z750" i="12"/>
  <c r="AD750" i="12"/>
  <c r="AH750" i="12"/>
  <c r="AL750" i="12"/>
  <c r="AP750" i="12"/>
  <c r="AT750" i="12"/>
  <c r="AX750" i="12"/>
  <c r="BB750" i="12"/>
  <c r="W753" i="12"/>
  <c r="AA753" i="12"/>
  <c r="AE753" i="12"/>
  <c r="AI753" i="12"/>
  <c r="AM753" i="12"/>
  <c r="AQ753" i="12"/>
  <c r="AU753" i="12"/>
  <c r="AY753" i="12"/>
  <c r="K754" i="12"/>
  <c r="Z754" i="12"/>
  <c r="AD754" i="12"/>
  <c r="AH754" i="12"/>
  <c r="AL754" i="12"/>
  <c r="AP754" i="12"/>
  <c r="AT754" i="12"/>
  <c r="AX754" i="12"/>
  <c r="BB754" i="12"/>
  <c r="W756" i="12"/>
  <c r="AA756" i="12"/>
  <c r="AE756" i="12"/>
  <c r="AI756" i="12"/>
  <c r="AM756" i="12"/>
  <c r="AQ756" i="12"/>
  <c r="AU756" i="12"/>
  <c r="AY756" i="12"/>
  <c r="K757" i="12"/>
  <c r="Z757" i="12"/>
  <c r="AD757" i="12"/>
  <c r="AH757" i="12"/>
  <c r="AL757" i="12"/>
  <c r="AP757" i="12"/>
  <c r="AT757" i="12"/>
  <c r="AX757" i="12"/>
  <c r="BB757" i="12"/>
  <c r="AY736" i="12"/>
  <c r="AQ736" i="12"/>
  <c r="AI736" i="12"/>
  <c r="AA736" i="12"/>
  <c r="P736" i="12"/>
  <c r="Q736" i="12" s="1"/>
  <c r="O736" i="12"/>
  <c r="N736" i="12"/>
  <c r="D736" i="12"/>
  <c r="C736" i="12"/>
  <c r="B736" i="12"/>
  <c r="E736" i="12" s="1"/>
  <c r="A736" i="12"/>
  <c r="BF736" i="12" s="1"/>
  <c r="ED735" i="12"/>
  <c r="EG735" i="12" s="1"/>
  <c r="EJ735" i="12" s="1"/>
  <c r="EM735" i="12" s="1"/>
  <c r="EP735" i="12" s="1"/>
  <c r="ES735" i="12" s="1"/>
  <c r="EV735" i="12" s="1"/>
  <c r="EY735" i="12" s="1"/>
  <c r="FB735" i="12" s="1"/>
  <c r="EB735" i="12"/>
  <c r="EE735" i="12" s="1"/>
  <c r="EH735" i="12" s="1"/>
  <c r="EK735" i="12" s="1"/>
  <c r="EN735" i="12" s="1"/>
  <c r="EQ735" i="12" s="1"/>
  <c r="ET735" i="12" s="1"/>
  <c r="EW735" i="12" s="1"/>
  <c r="EZ735" i="12" s="1"/>
  <c r="FC735" i="12" s="1"/>
  <c r="EA735" i="12"/>
  <c r="DZ735" i="12"/>
  <c r="EC735" i="12" s="1"/>
  <c r="EF735" i="12" s="1"/>
  <c r="EI735" i="12" s="1"/>
  <c r="EL735" i="12" s="1"/>
  <c r="EO735" i="12" s="1"/>
  <c r="ER735" i="12" s="1"/>
  <c r="EU735" i="12" s="1"/>
  <c r="EX735" i="12" s="1"/>
  <c r="FA735" i="12" s="1"/>
  <c r="FD735" i="12" s="1"/>
  <c r="DY735" i="12"/>
  <c r="Q735" i="12"/>
  <c r="P735" i="12"/>
  <c r="O735" i="12"/>
  <c r="N735" i="12"/>
  <c r="K735" i="12"/>
  <c r="G735" i="12"/>
  <c r="F735" i="12"/>
  <c r="D735" i="12"/>
  <c r="C735" i="12"/>
  <c r="B735" i="12"/>
  <c r="E735" i="12" s="1"/>
  <c r="A735" i="12"/>
  <c r="BC735" i="12" s="1"/>
  <c r="EC734" i="12"/>
  <c r="EF734" i="12" s="1"/>
  <c r="EI734" i="12" s="1"/>
  <c r="EL734" i="12" s="1"/>
  <c r="EO734" i="12" s="1"/>
  <c r="ER734" i="12" s="1"/>
  <c r="EU734" i="12" s="1"/>
  <c r="EX734" i="12" s="1"/>
  <c r="FA734" i="12" s="1"/>
  <c r="FD734" i="12" s="1"/>
  <c r="EA734" i="12"/>
  <c r="ED734" i="12" s="1"/>
  <c r="EG734" i="12" s="1"/>
  <c r="EJ734" i="12" s="1"/>
  <c r="EM734" i="12" s="1"/>
  <c r="EP734" i="12" s="1"/>
  <c r="ES734" i="12" s="1"/>
  <c r="EV734" i="12" s="1"/>
  <c r="EY734" i="12" s="1"/>
  <c r="FB734" i="12" s="1"/>
  <c r="DZ734" i="12"/>
  <c r="DY734" i="12"/>
  <c r="EB734" i="12" s="1"/>
  <c r="EE734" i="12" s="1"/>
  <c r="EH734" i="12" s="1"/>
  <c r="EK734" i="12" s="1"/>
  <c r="EN734" i="12" s="1"/>
  <c r="EQ734" i="12" s="1"/>
  <c r="ET734" i="12" s="1"/>
  <c r="EW734" i="12" s="1"/>
  <c r="EZ734" i="12" s="1"/>
  <c r="FC734" i="12" s="1"/>
  <c r="BE734" i="12"/>
  <c r="BC734" i="12"/>
  <c r="AZ734" i="12"/>
  <c r="AW734" i="12"/>
  <c r="AU734" i="12"/>
  <c r="AR734" i="12"/>
  <c r="AO734" i="12"/>
  <c r="AM734" i="12"/>
  <c r="AJ734" i="12"/>
  <c r="AG734" i="12"/>
  <c r="AE734" i="12"/>
  <c r="AB734" i="12"/>
  <c r="Y734" i="12"/>
  <c r="W734" i="12"/>
  <c r="P734" i="12"/>
  <c r="G734" i="12" s="1"/>
  <c r="O734" i="12"/>
  <c r="N734" i="12"/>
  <c r="J734" i="12"/>
  <c r="F734" i="12"/>
  <c r="D734" i="12"/>
  <c r="C734" i="12"/>
  <c r="B734" i="12"/>
  <c r="E734" i="12" s="1"/>
  <c r="A734" i="12"/>
  <c r="BF734" i="12" s="1"/>
  <c r="DV733" i="12"/>
  <c r="DW733" i="12" s="1"/>
  <c r="DX733" i="12" s="1"/>
  <c r="DY733" i="12" s="1"/>
  <c r="DZ733" i="12" s="1"/>
  <c r="EA733" i="12" s="1"/>
  <c r="EB733" i="12" s="1"/>
  <c r="EC733" i="12" s="1"/>
  <c r="ED733" i="12" s="1"/>
  <c r="EE733" i="12" s="1"/>
  <c r="EF733" i="12" s="1"/>
  <c r="EG733" i="12" s="1"/>
  <c r="EH733" i="12" s="1"/>
  <c r="EI733" i="12" s="1"/>
  <c r="EJ733" i="12" s="1"/>
  <c r="EK733" i="12" s="1"/>
  <c r="EL733" i="12" s="1"/>
  <c r="EM733" i="12" s="1"/>
  <c r="EN733" i="12" s="1"/>
  <c r="EO733" i="12" s="1"/>
  <c r="EP733" i="12" s="1"/>
  <c r="EQ733" i="12" s="1"/>
  <c r="ER733" i="12" s="1"/>
  <c r="ES733" i="12" s="1"/>
  <c r="ET733" i="12" s="1"/>
  <c r="EU733" i="12" s="1"/>
  <c r="EV733" i="12" s="1"/>
  <c r="EW733" i="12" s="1"/>
  <c r="EX733" i="12" s="1"/>
  <c r="EY733" i="12" s="1"/>
  <c r="EZ733" i="12" s="1"/>
  <c r="FA733" i="12" s="1"/>
  <c r="FB733" i="12" s="1"/>
  <c r="FC733" i="12" s="1"/>
  <c r="FD733" i="12" s="1"/>
  <c r="DU733" i="12"/>
  <c r="BD733" i="12"/>
  <c r="AZ733" i="12"/>
  <c r="AV733" i="12"/>
  <c r="AN733" i="12"/>
  <c r="AJ733" i="12"/>
  <c r="AF733" i="12"/>
  <c r="X733" i="12"/>
  <c r="P733" i="12"/>
  <c r="F733" i="12" s="1"/>
  <c r="O733" i="12"/>
  <c r="N733" i="12"/>
  <c r="G733" i="12"/>
  <c r="D733" i="12"/>
  <c r="C733" i="12"/>
  <c r="B733" i="12"/>
  <c r="E733" i="12" s="1"/>
  <c r="A733" i="12"/>
  <c r="BE733" i="12" s="1"/>
  <c r="DQ732" i="12"/>
  <c r="P732" i="12"/>
  <c r="Q732" i="12" s="1"/>
  <c r="O732" i="12"/>
  <c r="N732" i="12"/>
  <c r="G732" i="12"/>
  <c r="E732" i="12"/>
  <c r="D732" i="12"/>
  <c r="C732" i="12"/>
  <c r="B732" i="12"/>
  <c r="A732" i="12"/>
  <c r="BC732" i="12" s="1"/>
  <c r="EC731" i="12"/>
  <c r="EF731" i="12" s="1"/>
  <c r="EI731" i="12" s="1"/>
  <c r="EL731" i="12" s="1"/>
  <c r="EO731" i="12" s="1"/>
  <c r="ER731" i="12" s="1"/>
  <c r="EU731" i="12" s="1"/>
  <c r="EX731" i="12" s="1"/>
  <c r="FA731" i="12" s="1"/>
  <c r="FD731" i="12" s="1"/>
  <c r="EA731" i="12"/>
  <c r="ED731" i="12" s="1"/>
  <c r="EG731" i="12" s="1"/>
  <c r="EJ731" i="12" s="1"/>
  <c r="EM731" i="12" s="1"/>
  <c r="EP731" i="12" s="1"/>
  <c r="ES731" i="12" s="1"/>
  <c r="EV731" i="12" s="1"/>
  <c r="EY731" i="12" s="1"/>
  <c r="FB731" i="12" s="1"/>
  <c r="DZ731" i="12"/>
  <c r="DY731" i="12"/>
  <c r="EB731" i="12" s="1"/>
  <c r="EE731" i="12" s="1"/>
  <c r="EH731" i="12" s="1"/>
  <c r="EK731" i="12" s="1"/>
  <c r="EN731" i="12" s="1"/>
  <c r="EQ731" i="12" s="1"/>
  <c r="ET731" i="12" s="1"/>
  <c r="EW731" i="12" s="1"/>
  <c r="EZ731" i="12" s="1"/>
  <c r="FC731" i="12" s="1"/>
  <c r="BD731" i="12"/>
  <c r="AY731" i="12"/>
  <c r="AS731" i="12"/>
  <c r="AN731" i="12"/>
  <c r="AI731" i="12"/>
  <c r="AC731" i="12"/>
  <c r="X731" i="12"/>
  <c r="P731" i="12"/>
  <c r="G731" i="12" s="1"/>
  <c r="O731" i="12"/>
  <c r="N731" i="12"/>
  <c r="F731" i="12"/>
  <c r="D731" i="12"/>
  <c r="C731" i="12"/>
  <c r="B731" i="12"/>
  <c r="A731" i="12"/>
  <c r="BF731" i="12" s="1"/>
  <c r="ED730" i="12"/>
  <c r="EG730" i="12" s="1"/>
  <c r="EJ730" i="12" s="1"/>
  <c r="EM730" i="12" s="1"/>
  <c r="EP730" i="12" s="1"/>
  <c r="ES730" i="12" s="1"/>
  <c r="EV730" i="12" s="1"/>
  <c r="EY730" i="12" s="1"/>
  <c r="FB730" i="12" s="1"/>
  <c r="EB730" i="12"/>
  <c r="EE730" i="12" s="1"/>
  <c r="EH730" i="12" s="1"/>
  <c r="EK730" i="12" s="1"/>
  <c r="EN730" i="12" s="1"/>
  <c r="EQ730" i="12" s="1"/>
  <c r="ET730" i="12" s="1"/>
  <c r="EW730" i="12" s="1"/>
  <c r="EZ730" i="12" s="1"/>
  <c r="FC730" i="12" s="1"/>
  <c r="EA730" i="12"/>
  <c r="DZ730" i="12"/>
  <c r="EC730" i="12" s="1"/>
  <c r="EF730" i="12" s="1"/>
  <c r="EI730" i="12" s="1"/>
  <c r="EL730" i="12" s="1"/>
  <c r="EO730" i="12" s="1"/>
  <c r="ER730" i="12" s="1"/>
  <c r="EU730" i="12" s="1"/>
  <c r="EX730" i="12" s="1"/>
  <c r="FA730" i="12" s="1"/>
  <c r="FD730" i="12" s="1"/>
  <c r="DY730" i="12"/>
  <c r="BD730" i="12"/>
  <c r="AV730" i="12"/>
  <c r="AN730" i="12"/>
  <c r="AF730" i="12"/>
  <c r="X730" i="12"/>
  <c r="P730" i="12"/>
  <c r="F730" i="12" s="1"/>
  <c r="O730" i="12"/>
  <c r="N730" i="12"/>
  <c r="G730" i="12"/>
  <c r="D730" i="12"/>
  <c r="C730" i="12"/>
  <c r="B730" i="12"/>
  <c r="E730" i="12" s="1"/>
  <c r="A730" i="12"/>
  <c r="BE730" i="12" s="1"/>
  <c r="EC729" i="12"/>
  <c r="EF729" i="12" s="1"/>
  <c r="EI729" i="12" s="1"/>
  <c r="EL729" i="12" s="1"/>
  <c r="EO729" i="12" s="1"/>
  <c r="ER729" i="12" s="1"/>
  <c r="EU729" i="12" s="1"/>
  <c r="EX729" i="12" s="1"/>
  <c r="FA729" i="12" s="1"/>
  <c r="FD729" i="12" s="1"/>
  <c r="EA729" i="12"/>
  <c r="ED729" i="12" s="1"/>
  <c r="EG729" i="12" s="1"/>
  <c r="EJ729" i="12" s="1"/>
  <c r="EM729" i="12" s="1"/>
  <c r="EP729" i="12" s="1"/>
  <c r="ES729" i="12" s="1"/>
  <c r="EV729" i="12" s="1"/>
  <c r="EY729" i="12" s="1"/>
  <c r="FB729" i="12" s="1"/>
  <c r="DZ729" i="12"/>
  <c r="DY729" i="12"/>
  <c r="EB729" i="12" s="1"/>
  <c r="EE729" i="12" s="1"/>
  <c r="EH729" i="12" s="1"/>
  <c r="EK729" i="12" s="1"/>
  <c r="EN729" i="12" s="1"/>
  <c r="EQ729" i="12" s="1"/>
  <c r="ET729" i="12" s="1"/>
  <c r="EW729" i="12" s="1"/>
  <c r="EZ729" i="12" s="1"/>
  <c r="FC729" i="12" s="1"/>
  <c r="BE729" i="12"/>
  <c r="BA729" i="12"/>
  <c r="AY729" i="12"/>
  <c r="AW729" i="12"/>
  <c r="AS729" i="12"/>
  <c r="AQ729" i="12"/>
  <c r="AO729" i="12"/>
  <c r="AK729" i="12"/>
  <c r="AI729" i="12"/>
  <c r="AG729" i="12"/>
  <c r="AC729" i="12"/>
  <c r="AA729" i="12"/>
  <c r="Y729" i="12"/>
  <c r="P729" i="12"/>
  <c r="Q729" i="12" s="1"/>
  <c r="O729" i="12"/>
  <c r="N729" i="12"/>
  <c r="D729" i="12"/>
  <c r="C729" i="12"/>
  <c r="B729" i="12"/>
  <c r="E729" i="12" s="1"/>
  <c r="A729" i="12"/>
  <c r="BF729" i="12" s="1"/>
  <c r="EA728" i="12"/>
  <c r="ED728" i="12" s="1"/>
  <c r="EG728" i="12" s="1"/>
  <c r="EJ728" i="12" s="1"/>
  <c r="EM728" i="12" s="1"/>
  <c r="EP728" i="12" s="1"/>
  <c r="ES728" i="12" s="1"/>
  <c r="EV728" i="12" s="1"/>
  <c r="EY728" i="12" s="1"/>
  <c r="FB728" i="12" s="1"/>
  <c r="DZ728" i="12"/>
  <c r="EC728" i="12" s="1"/>
  <c r="EF728" i="12" s="1"/>
  <c r="EI728" i="12" s="1"/>
  <c r="EL728" i="12" s="1"/>
  <c r="EO728" i="12" s="1"/>
  <c r="ER728" i="12" s="1"/>
  <c r="EU728" i="12" s="1"/>
  <c r="EX728" i="12" s="1"/>
  <c r="FA728" i="12" s="1"/>
  <c r="FD728" i="12" s="1"/>
  <c r="DY728" i="12"/>
  <c r="EB728" i="12" s="1"/>
  <c r="EE728" i="12" s="1"/>
  <c r="EH728" i="12" s="1"/>
  <c r="EK728" i="12" s="1"/>
  <c r="EN728" i="12" s="1"/>
  <c r="EQ728" i="12" s="1"/>
  <c r="ET728" i="12" s="1"/>
  <c r="EW728" i="12" s="1"/>
  <c r="EZ728" i="12" s="1"/>
  <c r="FC728" i="12" s="1"/>
  <c r="P728" i="12"/>
  <c r="Q728" i="12" s="1"/>
  <c r="O728" i="12"/>
  <c r="N728" i="12"/>
  <c r="G728" i="12"/>
  <c r="E728" i="12"/>
  <c r="D728" i="12"/>
  <c r="C728" i="12"/>
  <c r="B728" i="12"/>
  <c r="A728" i="12"/>
  <c r="BC728" i="12" s="1"/>
  <c r="EC727" i="12"/>
  <c r="EF727" i="12" s="1"/>
  <c r="EI727" i="12" s="1"/>
  <c r="EL727" i="12" s="1"/>
  <c r="EO727" i="12" s="1"/>
  <c r="ER727" i="12" s="1"/>
  <c r="EU727" i="12" s="1"/>
  <c r="EX727" i="12" s="1"/>
  <c r="FA727" i="12" s="1"/>
  <c r="FD727" i="12" s="1"/>
  <c r="EA727" i="12"/>
  <c r="ED727" i="12" s="1"/>
  <c r="EG727" i="12" s="1"/>
  <c r="EJ727" i="12" s="1"/>
  <c r="EM727" i="12" s="1"/>
  <c r="EP727" i="12" s="1"/>
  <c r="ES727" i="12" s="1"/>
  <c r="EV727" i="12" s="1"/>
  <c r="EY727" i="12" s="1"/>
  <c r="FB727" i="12" s="1"/>
  <c r="DZ727" i="12"/>
  <c r="DY727" i="12"/>
  <c r="EB727" i="12" s="1"/>
  <c r="EE727" i="12" s="1"/>
  <c r="EH727" i="12" s="1"/>
  <c r="EK727" i="12" s="1"/>
  <c r="EN727" i="12" s="1"/>
  <c r="EQ727" i="12" s="1"/>
  <c r="ET727" i="12" s="1"/>
  <c r="EW727" i="12" s="1"/>
  <c r="EZ727" i="12" s="1"/>
  <c r="FC727" i="12" s="1"/>
  <c r="BD727" i="12"/>
  <c r="AY727" i="12"/>
  <c r="AS727" i="12"/>
  <c r="AN727" i="12"/>
  <c r="AI727" i="12"/>
  <c r="AC727" i="12"/>
  <c r="X727" i="12"/>
  <c r="P727" i="12"/>
  <c r="G727" i="12" s="1"/>
  <c r="O727" i="12"/>
  <c r="N727" i="12"/>
  <c r="F727" i="12"/>
  <c r="D727" i="12"/>
  <c r="C727" i="12"/>
  <c r="B727" i="12"/>
  <c r="E727" i="12" s="1"/>
  <c r="A727" i="12"/>
  <c r="BF727" i="12" s="1"/>
  <c r="ED726" i="12"/>
  <c r="EG726" i="12" s="1"/>
  <c r="EJ726" i="12" s="1"/>
  <c r="EM726" i="12" s="1"/>
  <c r="EP726" i="12" s="1"/>
  <c r="ES726" i="12" s="1"/>
  <c r="EV726" i="12" s="1"/>
  <c r="EY726" i="12" s="1"/>
  <c r="FB726" i="12" s="1"/>
  <c r="EB726" i="12"/>
  <c r="EE726" i="12" s="1"/>
  <c r="EH726" i="12" s="1"/>
  <c r="EK726" i="12" s="1"/>
  <c r="EN726" i="12" s="1"/>
  <c r="EQ726" i="12" s="1"/>
  <c r="ET726" i="12" s="1"/>
  <c r="EW726" i="12" s="1"/>
  <c r="EZ726" i="12" s="1"/>
  <c r="FC726" i="12" s="1"/>
  <c r="EA726" i="12"/>
  <c r="DZ726" i="12"/>
  <c r="EC726" i="12" s="1"/>
  <c r="EF726" i="12" s="1"/>
  <c r="EI726" i="12" s="1"/>
  <c r="EL726" i="12" s="1"/>
  <c r="EO726" i="12" s="1"/>
  <c r="ER726" i="12" s="1"/>
  <c r="EU726" i="12" s="1"/>
  <c r="EX726" i="12" s="1"/>
  <c r="FA726" i="12" s="1"/>
  <c r="FD726" i="12" s="1"/>
  <c r="DY726" i="12"/>
  <c r="BD726" i="12"/>
  <c r="AV726" i="12"/>
  <c r="AN726" i="12"/>
  <c r="AF726" i="12"/>
  <c r="X726" i="12"/>
  <c r="P726" i="12"/>
  <c r="F726" i="12" s="1"/>
  <c r="O726" i="12"/>
  <c r="N726" i="12"/>
  <c r="G726" i="12"/>
  <c r="D726" i="12"/>
  <c r="C726" i="12"/>
  <c r="B726" i="12"/>
  <c r="E726" i="12" s="1"/>
  <c r="A726" i="12"/>
  <c r="BE726" i="12" s="1"/>
  <c r="EC725" i="12"/>
  <c r="EF725" i="12" s="1"/>
  <c r="EI725" i="12" s="1"/>
  <c r="EL725" i="12" s="1"/>
  <c r="EO725" i="12" s="1"/>
  <c r="ER725" i="12" s="1"/>
  <c r="EU725" i="12" s="1"/>
  <c r="EX725" i="12" s="1"/>
  <c r="FA725" i="12" s="1"/>
  <c r="FD725" i="12" s="1"/>
  <c r="EA725" i="12"/>
  <c r="ED725" i="12" s="1"/>
  <c r="EG725" i="12" s="1"/>
  <c r="EJ725" i="12" s="1"/>
  <c r="EM725" i="12" s="1"/>
  <c r="EP725" i="12" s="1"/>
  <c r="ES725" i="12" s="1"/>
  <c r="EV725" i="12" s="1"/>
  <c r="EY725" i="12" s="1"/>
  <c r="FB725" i="12" s="1"/>
  <c r="DZ725" i="12"/>
  <c r="DY725" i="12"/>
  <c r="EB725" i="12" s="1"/>
  <c r="EE725" i="12" s="1"/>
  <c r="EH725" i="12" s="1"/>
  <c r="EK725" i="12" s="1"/>
  <c r="EN725" i="12" s="1"/>
  <c r="EQ725" i="12" s="1"/>
  <c r="ET725" i="12" s="1"/>
  <c r="EW725" i="12" s="1"/>
  <c r="EZ725" i="12" s="1"/>
  <c r="FC725" i="12" s="1"/>
  <c r="BE725" i="12"/>
  <c r="BA725" i="12"/>
  <c r="AY725" i="12"/>
  <c r="AW725" i="12"/>
  <c r="AS725" i="12"/>
  <c r="AQ725" i="12"/>
  <c r="AO725" i="12"/>
  <c r="AK725" i="12"/>
  <c r="AI725" i="12"/>
  <c r="AG725" i="12"/>
  <c r="AC725" i="12"/>
  <c r="AA725" i="12"/>
  <c r="Y725" i="12"/>
  <c r="P725" i="12"/>
  <c r="Q725" i="12" s="1"/>
  <c r="O725" i="12"/>
  <c r="N725" i="12"/>
  <c r="D725" i="12"/>
  <c r="C725" i="12"/>
  <c r="B725" i="12"/>
  <c r="E725" i="12" s="1"/>
  <c r="A725" i="12"/>
  <c r="BF725" i="12" s="1"/>
  <c r="EA724" i="12"/>
  <c r="ED724" i="12" s="1"/>
  <c r="EG724" i="12" s="1"/>
  <c r="EJ724" i="12" s="1"/>
  <c r="EM724" i="12" s="1"/>
  <c r="EP724" i="12" s="1"/>
  <c r="ES724" i="12" s="1"/>
  <c r="EV724" i="12" s="1"/>
  <c r="EY724" i="12" s="1"/>
  <c r="FB724" i="12" s="1"/>
  <c r="DZ724" i="12"/>
  <c r="EC724" i="12" s="1"/>
  <c r="EF724" i="12" s="1"/>
  <c r="EI724" i="12" s="1"/>
  <c r="EL724" i="12" s="1"/>
  <c r="EO724" i="12" s="1"/>
  <c r="ER724" i="12" s="1"/>
  <c r="EU724" i="12" s="1"/>
  <c r="EX724" i="12" s="1"/>
  <c r="FA724" i="12" s="1"/>
  <c r="FD724" i="12" s="1"/>
  <c r="DY724" i="12"/>
  <c r="EB724" i="12" s="1"/>
  <c r="EE724" i="12" s="1"/>
  <c r="EH724" i="12" s="1"/>
  <c r="EK724" i="12" s="1"/>
  <c r="EN724" i="12" s="1"/>
  <c r="EQ724" i="12" s="1"/>
  <c r="ET724" i="12" s="1"/>
  <c r="EW724" i="12" s="1"/>
  <c r="EZ724" i="12" s="1"/>
  <c r="FC724" i="12" s="1"/>
  <c r="P724" i="12"/>
  <c r="Q724" i="12" s="1"/>
  <c r="O724" i="12"/>
  <c r="N724" i="12"/>
  <c r="G724" i="12"/>
  <c r="E724" i="12"/>
  <c r="D724" i="12"/>
  <c r="C724" i="12"/>
  <c r="B724" i="12"/>
  <c r="A724" i="12"/>
  <c r="BC724" i="12" s="1"/>
  <c r="EC723" i="12"/>
  <c r="EF723" i="12" s="1"/>
  <c r="EI723" i="12" s="1"/>
  <c r="EL723" i="12" s="1"/>
  <c r="EO723" i="12" s="1"/>
  <c r="ER723" i="12" s="1"/>
  <c r="EU723" i="12" s="1"/>
  <c r="EX723" i="12" s="1"/>
  <c r="FA723" i="12" s="1"/>
  <c r="FD723" i="12" s="1"/>
  <c r="EA723" i="12"/>
  <c r="ED723" i="12" s="1"/>
  <c r="EG723" i="12" s="1"/>
  <c r="EJ723" i="12" s="1"/>
  <c r="EM723" i="12" s="1"/>
  <c r="EP723" i="12" s="1"/>
  <c r="ES723" i="12" s="1"/>
  <c r="EV723" i="12" s="1"/>
  <c r="EY723" i="12" s="1"/>
  <c r="FB723" i="12" s="1"/>
  <c r="DZ723" i="12"/>
  <c r="DY723" i="12"/>
  <c r="EB723" i="12" s="1"/>
  <c r="EE723" i="12" s="1"/>
  <c r="EH723" i="12" s="1"/>
  <c r="EK723" i="12" s="1"/>
  <c r="EN723" i="12" s="1"/>
  <c r="EQ723" i="12" s="1"/>
  <c r="ET723" i="12" s="1"/>
  <c r="EW723" i="12" s="1"/>
  <c r="EZ723" i="12" s="1"/>
  <c r="FC723" i="12" s="1"/>
  <c r="BD723" i="12"/>
  <c r="AY723" i="12"/>
  <c r="AS723" i="12"/>
  <c r="AN723" i="12"/>
  <c r="AI723" i="12"/>
  <c r="AC723" i="12"/>
  <c r="X723" i="12"/>
  <c r="P723" i="12"/>
  <c r="G723" i="12" s="1"/>
  <c r="O723" i="12"/>
  <c r="N723" i="12"/>
  <c r="F723" i="12"/>
  <c r="D723" i="12"/>
  <c r="C723" i="12"/>
  <c r="B723" i="12"/>
  <c r="E723" i="12" s="1"/>
  <c r="A723" i="12"/>
  <c r="BF723" i="12" s="1"/>
  <c r="ED722" i="12"/>
  <c r="EG722" i="12" s="1"/>
  <c r="EJ722" i="12" s="1"/>
  <c r="EM722" i="12" s="1"/>
  <c r="EP722" i="12" s="1"/>
  <c r="ES722" i="12" s="1"/>
  <c r="EV722" i="12" s="1"/>
  <c r="EY722" i="12" s="1"/>
  <c r="FB722" i="12" s="1"/>
  <c r="EB722" i="12"/>
  <c r="EE722" i="12" s="1"/>
  <c r="EH722" i="12" s="1"/>
  <c r="EK722" i="12" s="1"/>
  <c r="EN722" i="12" s="1"/>
  <c r="EQ722" i="12" s="1"/>
  <c r="ET722" i="12" s="1"/>
  <c r="EW722" i="12" s="1"/>
  <c r="EZ722" i="12" s="1"/>
  <c r="FC722" i="12" s="1"/>
  <c r="EA722" i="12"/>
  <c r="DZ722" i="12"/>
  <c r="EC722" i="12" s="1"/>
  <c r="EF722" i="12" s="1"/>
  <c r="EI722" i="12" s="1"/>
  <c r="EL722" i="12" s="1"/>
  <c r="EO722" i="12" s="1"/>
  <c r="ER722" i="12" s="1"/>
  <c r="EU722" i="12" s="1"/>
  <c r="EX722" i="12" s="1"/>
  <c r="FA722" i="12" s="1"/>
  <c r="FD722" i="12" s="1"/>
  <c r="DY722" i="12"/>
  <c r="BD722" i="12"/>
  <c r="AV722" i="12"/>
  <c r="AN722" i="12"/>
  <c r="AF722" i="12"/>
  <c r="X722" i="12"/>
  <c r="P722" i="12"/>
  <c r="F722" i="12" s="1"/>
  <c r="O722" i="12"/>
  <c r="N722" i="12"/>
  <c r="G722" i="12"/>
  <c r="D722" i="12"/>
  <c r="C722" i="12"/>
  <c r="B722" i="12"/>
  <c r="E722" i="12" s="1"/>
  <c r="A722" i="12"/>
  <c r="BE722" i="12" s="1"/>
  <c r="EC721" i="12"/>
  <c r="EF721" i="12" s="1"/>
  <c r="EI721" i="12" s="1"/>
  <c r="EL721" i="12" s="1"/>
  <c r="EO721" i="12" s="1"/>
  <c r="ER721" i="12" s="1"/>
  <c r="EU721" i="12" s="1"/>
  <c r="EX721" i="12" s="1"/>
  <c r="FA721" i="12" s="1"/>
  <c r="FD721" i="12" s="1"/>
  <c r="EA721" i="12"/>
  <c r="ED721" i="12" s="1"/>
  <c r="EG721" i="12" s="1"/>
  <c r="EJ721" i="12" s="1"/>
  <c r="EM721" i="12" s="1"/>
  <c r="EP721" i="12" s="1"/>
  <c r="ES721" i="12" s="1"/>
  <c r="EV721" i="12" s="1"/>
  <c r="EY721" i="12" s="1"/>
  <c r="FB721" i="12" s="1"/>
  <c r="DZ721" i="12"/>
  <c r="DY721" i="12"/>
  <c r="EB721" i="12" s="1"/>
  <c r="EE721" i="12" s="1"/>
  <c r="EH721" i="12" s="1"/>
  <c r="EK721" i="12" s="1"/>
  <c r="EN721" i="12" s="1"/>
  <c r="EQ721" i="12" s="1"/>
  <c r="ET721" i="12" s="1"/>
  <c r="EW721" i="12" s="1"/>
  <c r="EZ721" i="12" s="1"/>
  <c r="FC721" i="12" s="1"/>
  <c r="BE721" i="12"/>
  <c r="BA721" i="12"/>
  <c r="AY721" i="12"/>
  <c r="AW721" i="12"/>
  <c r="AS721" i="12"/>
  <c r="AQ721" i="12"/>
  <c r="AO721" i="12"/>
  <c r="AK721" i="12"/>
  <c r="AI721" i="12"/>
  <c r="AG721" i="12"/>
  <c r="AC721" i="12"/>
  <c r="AA721" i="12"/>
  <c r="Y721" i="12"/>
  <c r="P721" i="12"/>
  <c r="Q721" i="12" s="1"/>
  <c r="O721" i="12"/>
  <c r="N721" i="12"/>
  <c r="D721" i="12"/>
  <c r="C721" i="12"/>
  <c r="B721" i="12"/>
  <c r="E721" i="12" s="1"/>
  <c r="A721" i="12"/>
  <c r="BF721" i="12" s="1"/>
  <c r="EA720" i="12"/>
  <c r="ED720" i="12" s="1"/>
  <c r="EG720" i="12" s="1"/>
  <c r="EJ720" i="12" s="1"/>
  <c r="EM720" i="12" s="1"/>
  <c r="EP720" i="12" s="1"/>
  <c r="ES720" i="12" s="1"/>
  <c r="EV720" i="12" s="1"/>
  <c r="EY720" i="12" s="1"/>
  <c r="FB720" i="12" s="1"/>
  <c r="DZ720" i="12"/>
  <c r="EC720" i="12" s="1"/>
  <c r="EF720" i="12" s="1"/>
  <c r="EI720" i="12" s="1"/>
  <c r="EL720" i="12" s="1"/>
  <c r="EO720" i="12" s="1"/>
  <c r="ER720" i="12" s="1"/>
  <c r="EU720" i="12" s="1"/>
  <c r="EX720" i="12" s="1"/>
  <c r="FA720" i="12" s="1"/>
  <c r="FD720" i="12" s="1"/>
  <c r="DY720" i="12"/>
  <c r="EB720" i="12" s="1"/>
  <c r="EE720" i="12" s="1"/>
  <c r="EH720" i="12" s="1"/>
  <c r="EK720" i="12" s="1"/>
  <c r="EN720" i="12" s="1"/>
  <c r="EQ720" i="12" s="1"/>
  <c r="ET720" i="12" s="1"/>
  <c r="EW720" i="12" s="1"/>
  <c r="EZ720" i="12" s="1"/>
  <c r="FC720" i="12" s="1"/>
  <c r="P720" i="12"/>
  <c r="Q720" i="12" s="1"/>
  <c r="O720" i="12"/>
  <c r="N720" i="12"/>
  <c r="E720" i="12"/>
  <c r="D720" i="12"/>
  <c r="C720" i="12"/>
  <c r="B720" i="12"/>
  <c r="A720" i="12"/>
  <c r="BC720" i="12" s="1"/>
  <c r="EC719" i="12"/>
  <c r="EF719" i="12" s="1"/>
  <c r="EI719" i="12" s="1"/>
  <c r="EL719" i="12" s="1"/>
  <c r="EO719" i="12" s="1"/>
  <c r="ER719" i="12" s="1"/>
  <c r="EU719" i="12" s="1"/>
  <c r="EX719" i="12" s="1"/>
  <c r="FA719" i="12" s="1"/>
  <c r="FD719" i="12" s="1"/>
  <c r="EA719" i="12"/>
  <c r="ED719" i="12" s="1"/>
  <c r="EG719" i="12" s="1"/>
  <c r="EJ719" i="12" s="1"/>
  <c r="EM719" i="12" s="1"/>
  <c r="EP719" i="12" s="1"/>
  <c r="ES719" i="12" s="1"/>
  <c r="EV719" i="12" s="1"/>
  <c r="EY719" i="12" s="1"/>
  <c r="FB719" i="12" s="1"/>
  <c r="DZ719" i="12"/>
  <c r="DY719" i="12"/>
  <c r="EB719" i="12" s="1"/>
  <c r="EE719" i="12" s="1"/>
  <c r="EH719" i="12" s="1"/>
  <c r="EK719" i="12" s="1"/>
  <c r="EN719" i="12" s="1"/>
  <c r="EQ719" i="12" s="1"/>
  <c r="ET719" i="12" s="1"/>
  <c r="EW719" i="12" s="1"/>
  <c r="EZ719" i="12" s="1"/>
  <c r="FC719" i="12" s="1"/>
  <c r="BD719" i="12"/>
  <c r="AY719" i="12"/>
  <c r="AS719" i="12"/>
  <c r="AN719" i="12"/>
  <c r="AI719" i="12"/>
  <c r="AC719" i="12"/>
  <c r="X719" i="12"/>
  <c r="P719" i="12"/>
  <c r="G719" i="12" s="1"/>
  <c r="O719" i="12"/>
  <c r="N719" i="12"/>
  <c r="F719" i="12"/>
  <c r="D719" i="12"/>
  <c r="C719" i="12"/>
  <c r="B719" i="12"/>
  <c r="A719" i="12"/>
  <c r="BF719" i="12" s="1"/>
  <c r="ED718" i="12"/>
  <c r="EG718" i="12" s="1"/>
  <c r="EJ718" i="12" s="1"/>
  <c r="EM718" i="12" s="1"/>
  <c r="EP718" i="12" s="1"/>
  <c r="ES718" i="12" s="1"/>
  <c r="EV718" i="12" s="1"/>
  <c r="EY718" i="12" s="1"/>
  <c r="FB718" i="12" s="1"/>
  <c r="EB718" i="12"/>
  <c r="EE718" i="12" s="1"/>
  <c r="EH718" i="12" s="1"/>
  <c r="EK718" i="12" s="1"/>
  <c r="EN718" i="12" s="1"/>
  <c r="EQ718" i="12" s="1"/>
  <c r="ET718" i="12" s="1"/>
  <c r="EW718" i="12" s="1"/>
  <c r="EZ718" i="12" s="1"/>
  <c r="FC718" i="12" s="1"/>
  <c r="EA718" i="12"/>
  <c r="DZ718" i="12"/>
  <c r="EC718" i="12" s="1"/>
  <c r="EF718" i="12" s="1"/>
  <c r="EI718" i="12" s="1"/>
  <c r="EL718" i="12" s="1"/>
  <c r="EO718" i="12" s="1"/>
  <c r="ER718" i="12" s="1"/>
  <c r="EU718" i="12" s="1"/>
  <c r="EX718" i="12" s="1"/>
  <c r="FA718" i="12" s="1"/>
  <c r="FD718" i="12" s="1"/>
  <c r="DY718" i="12"/>
  <c r="BD718" i="12"/>
  <c r="AV718" i="12"/>
  <c r="AN718" i="12"/>
  <c r="AF718" i="12"/>
  <c r="X718" i="12"/>
  <c r="P718" i="12"/>
  <c r="F718" i="12" s="1"/>
  <c r="O718" i="12"/>
  <c r="N718" i="12"/>
  <c r="G718" i="12"/>
  <c r="D718" i="12"/>
  <c r="C718" i="12"/>
  <c r="B718" i="12"/>
  <c r="E718" i="12" s="1"/>
  <c r="A718" i="12"/>
  <c r="BE718" i="12" s="1"/>
  <c r="EC717" i="12"/>
  <c r="EF717" i="12" s="1"/>
  <c r="EI717" i="12" s="1"/>
  <c r="EL717" i="12" s="1"/>
  <c r="EO717" i="12" s="1"/>
  <c r="ER717" i="12" s="1"/>
  <c r="EU717" i="12" s="1"/>
  <c r="EX717" i="12" s="1"/>
  <c r="FA717" i="12" s="1"/>
  <c r="FD717" i="12" s="1"/>
  <c r="EA717" i="12"/>
  <c r="ED717" i="12" s="1"/>
  <c r="EG717" i="12" s="1"/>
  <c r="EJ717" i="12" s="1"/>
  <c r="EM717" i="12" s="1"/>
  <c r="EP717" i="12" s="1"/>
  <c r="ES717" i="12" s="1"/>
  <c r="EV717" i="12" s="1"/>
  <c r="EY717" i="12" s="1"/>
  <c r="FB717" i="12" s="1"/>
  <c r="DZ717" i="12"/>
  <c r="DY717" i="12"/>
  <c r="EB717" i="12" s="1"/>
  <c r="EE717" i="12" s="1"/>
  <c r="EH717" i="12" s="1"/>
  <c r="EK717" i="12" s="1"/>
  <c r="EN717" i="12" s="1"/>
  <c r="EQ717" i="12" s="1"/>
  <c r="ET717" i="12" s="1"/>
  <c r="EW717" i="12" s="1"/>
  <c r="EZ717" i="12" s="1"/>
  <c r="FC717" i="12" s="1"/>
  <c r="BE717" i="12"/>
  <c r="BA717" i="12"/>
  <c r="AY717" i="12"/>
  <c r="AW717" i="12"/>
  <c r="AS717" i="12"/>
  <c r="AQ717" i="12"/>
  <c r="AO717" i="12"/>
  <c r="AK717" i="12"/>
  <c r="AI717" i="12"/>
  <c r="AG717" i="12"/>
  <c r="AC717" i="12"/>
  <c r="AA717" i="12"/>
  <c r="Y717" i="12"/>
  <c r="P717" i="12"/>
  <c r="Q717" i="12" s="1"/>
  <c r="O717" i="12"/>
  <c r="N717" i="12"/>
  <c r="D717" i="12"/>
  <c r="C717" i="12"/>
  <c r="B717" i="12"/>
  <c r="A717" i="12"/>
  <c r="BF717" i="12" s="1"/>
  <c r="EA716" i="12"/>
  <c r="ED716" i="12" s="1"/>
  <c r="EG716" i="12" s="1"/>
  <c r="EJ716" i="12" s="1"/>
  <c r="EM716" i="12" s="1"/>
  <c r="EP716" i="12" s="1"/>
  <c r="ES716" i="12" s="1"/>
  <c r="EV716" i="12" s="1"/>
  <c r="EY716" i="12" s="1"/>
  <c r="FB716" i="12" s="1"/>
  <c r="DZ716" i="12"/>
  <c r="EC716" i="12" s="1"/>
  <c r="EF716" i="12" s="1"/>
  <c r="EI716" i="12" s="1"/>
  <c r="EL716" i="12" s="1"/>
  <c r="EO716" i="12" s="1"/>
  <c r="ER716" i="12" s="1"/>
  <c r="EU716" i="12" s="1"/>
  <c r="EX716" i="12" s="1"/>
  <c r="FA716" i="12" s="1"/>
  <c r="FD716" i="12" s="1"/>
  <c r="DY716" i="12"/>
  <c r="EB716" i="12" s="1"/>
  <c r="EE716" i="12" s="1"/>
  <c r="EH716" i="12" s="1"/>
  <c r="EK716" i="12" s="1"/>
  <c r="EN716" i="12" s="1"/>
  <c r="EQ716" i="12" s="1"/>
  <c r="ET716" i="12" s="1"/>
  <c r="EW716" i="12" s="1"/>
  <c r="EZ716" i="12" s="1"/>
  <c r="FC716" i="12" s="1"/>
  <c r="P716" i="12"/>
  <c r="Q716" i="12" s="1"/>
  <c r="O716" i="12"/>
  <c r="N716" i="12"/>
  <c r="E716" i="12"/>
  <c r="D716" i="12"/>
  <c r="C716" i="12"/>
  <c r="B716" i="12"/>
  <c r="A716" i="12"/>
  <c r="BC716" i="12" s="1"/>
  <c r="EC715" i="12"/>
  <c r="EF715" i="12" s="1"/>
  <c r="EI715" i="12" s="1"/>
  <c r="EL715" i="12" s="1"/>
  <c r="EO715" i="12" s="1"/>
  <c r="ER715" i="12" s="1"/>
  <c r="EU715" i="12" s="1"/>
  <c r="EX715" i="12" s="1"/>
  <c r="FA715" i="12" s="1"/>
  <c r="FD715" i="12" s="1"/>
  <c r="EA715" i="12"/>
  <c r="ED715" i="12" s="1"/>
  <c r="EG715" i="12" s="1"/>
  <c r="EJ715" i="12" s="1"/>
  <c r="EM715" i="12" s="1"/>
  <c r="EP715" i="12" s="1"/>
  <c r="ES715" i="12" s="1"/>
  <c r="EV715" i="12" s="1"/>
  <c r="EY715" i="12" s="1"/>
  <c r="FB715" i="12" s="1"/>
  <c r="DZ715" i="12"/>
  <c r="DY715" i="12"/>
  <c r="EB715" i="12" s="1"/>
  <c r="EE715" i="12" s="1"/>
  <c r="EH715" i="12" s="1"/>
  <c r="EK715" i="12" s="1"/>
  <c r="EN715" i="12" s="1"/>
  <c r="EQ715" i="12" s="1"/>
  <c r="ET715" i="12" s="1"/>
  <c r="EW715" i="12" s="1"/>
  <c r="EZ715" i="12" s="1"/>
  <c r="FC715" i="12" s="1"/>
  <c r="BD715" i="12"/>
  <c r="AY715" i="12"/>
  <c r="AS715" i="12"/>
  <c r="AN715" i="12"/>
  <c r="AI715" i="12"/>
  <c r="AC715" i="12"/>
  <c r="X715" i="12"/>
  <c r="P715" i="12"/>
  <c r="G715" i="12" s="1"/>
  <c r="O715" i="12"/>
  <c r="N715" i="12"/>
  <c r="F715" i="12"/>
  <c r="D715" i="12"/>
  <c r="C715" i="12"/>
  <c r="B715" i="12"/>
  <c r="E715" i="12" s="1"/>
  <c r="A715" i="12"/>
  <c r="BF715" i="12" s="1"/>
  <c r="ED714" i="12"/>
  <c r="EG714" i="12" s="1"/>
  <c r="EJ714" i="12" s="1"/>
  <c r="EM714" i="12" s="1"/>
  <c r="EP714" i="12" s="1"/>
  <c r="ES714" i="12" s="1"/>
  <c r="EV714" i="12" s="1"/>
  <c r="EY714" i="12" s="1"/>
  <c r="FB714" i="12" s="1"/>
  <c r="EB714" i="12"/>
  <c r="EE714" i="12" s="1"/>
  <c r="EH714" i="12" s="1"/>
  <c r="EK714" i="12" s="1"/>
  <c r="EN714" i="12" s="1"/>
  <c r="EQ714" i="12" s="1"/>
  <c r="ET714" i="12" s="1"/>
  <c r="EW714" i="12" s="1"/>
  <c r="EZ714" i="12" s="1"/>
  <c r="FC714" i="12" s="1"/>
  <c r="EA714" i="12"/>
  <c r="DZ714" i="12"/>
  <c r="EC714" i="12" s="1"/>
  <c r="EF714" i="12" s="1"/>
  <c r="EI714" i="12" s="1"/>
  <c r="EL714" i="12" s="1"/>
  <c r="EO714" i="12" s="1"/>
  <c r="ER714" i="12" s="1"/>
  <c r="EU714" i="12" s="1"/>
  <c r="EX714" i="12" s="1"/>
  <c r="FA714" i="12" s="1"/>
  <c r="FD714" i="12" s="1"/>
  <c r="DY714" i="12"/>
  <c r="BD714" i="12"/>
  <c r="AV714" i="12"/>
  <c r="AN714" i="12"/>
  <c r="AF714" i="12"/>
  <c r="X714" i="12"/>
  <c r="P714" i="12"/>
  <c r="F714" i="12" s="1"/>
  <c r="O714" i="12"/>
  <c r="N714" i="12"/>
  <c r="G714" i="12"/>
  <c r="D714" i="12"/>
  <c r="C714" i="12"/>
  <c r="B714" i="12"/>
  <c r="E714" i="12" s="1"/>
  <c r="A714" i="12"/>
  <c r="BE714" i="12" s="1"/>
  <c r="EC713" i="12"/>
  <c r="EF713" i="12" s="1"/>
  <c r="EI713" i="12" s="1"/>
  <c r="EL713" i="12" s="1"/>
  <c r="EO713" i="12" s="1"/>
  <c r="ER713" i="12" s="1"/>
  <c r="EU713" i="12" s="1"/>
  <c r="EX713" i="12" s="1"/>
  <c r="FA713" i="12" s="1"/>
  <c r="FD713" i="12" s="1"/>
  <c r="EA713" i="12"/>
  <c r="ED713" i="12" s="1"/>
  <c r="EG713" i="12" s="1"/>
  <c r="EJ713" i="12" s="1"/>
  <c r="EM713" i="12" s="1"/>
  <c r="EP713" i="12" s="1"/>
  <c r="ES713" i="12" s="1"/>
  <c r="EV713" i="12" s="1"/>
  <c r="EY713" i="12" s="1"/>
  <c r="FB713" i="12" s="1"/>
  <c r="DZ713" i="12"/>
  <c r="DY713" i="12"/>
  <c r="EB713" i="12" s="1"/>
  <c r="EE713" i="12" s="1"/>
  <c r="EH713" i="12" s="1"/>
  <c r="EK713" i="12" s="1"/>
  <c r="EN713" i="12" s="1"/>
  <c r="EQ713" i="12" s="1"/>
  <c r="ET713" i="12" s="1"/>
  <c r="EW713" i="12" s="1"/>
  <c r="EZ713" i="12" s="1"/>
  <c r="FC713" i="12" s="1"/>
  <c r="DQ713" i="12"/>
  <c r="G720" i="12" l="1"/>
  <c r="AA715" i="12"/>
  <c r="AF715" i="12"/>
  <c r="AK715" i="12"/>
  <c r="AQ715" i="12"/>
  <c r="AV715" i="12"/>
  <c r="BA715" i="12"/>
  <c r="AA719" i="12"/>
  <c r="AF719" i="12"/>
  <c r="AK719" i="12"/>
  <c r="AQ719" i="12"/>
  <c r="AV719" i="12"/>
  <c r="BA719" i="12"/>
  <c r="AA723" i="12"/>
  <c r="AF723" i="12"/>
  <c r="AK723" i="12"/>
  <c r="AQ723" i="12"/>
  <c r="AV723" i="12"/>
  <c r="BA723" i="12"/>
  <c r="AA727" i="12"/>
  <c r="AF727" i="12"/>
  <c r="AK727" i="12"/>
  <c r="AQ727" i="12"/>
  <c r="AV727" i="12"/>
  <c r="BA727" i="12"/>
  <c r="AA731" i="12"/>
  <c r="AF731" i="12"/>
  <c r="AK731" i="12"/>
  <c r="AQ731" i="12"/>
  <c r="AV731" i="12"/>
  <c r="BA731" i="12"/>
  <c r="J736" i="12"/>
  <c r="W736" i="12"/>
  <c r="AE736" i="12"/>
  <c r="AM736" i="12"/>
  <c r="AU736" i="12"/>
  <c r="BE736" i="12"/>
  <c r="K714" i="12"/>
  <c r="Q714" i="12"/>
  <c r="AJ714" i="12"/>
  <c r="AZ714" i="12"/>
  <c r="J715" i="12"/>
  <c r="W715" i="12"/>
  <c r="AB715" i="12"/>
  <c r="AG715" i="12"/>
  <c r="AM715" i="12"/>
  <c r="AR715" i="12"/>
  <c r="AW715" i="12"/>
  <c r="BC715" i="12"/>
  <c r="F716" i="12"/>
  <c r="J717" i="12"/>
  <c r="W717" i="12"/>
  <c r="AE717" i="12"/>
  <c r="AM717" i="12"/>
  <c r="AU717" i="12"/>
  <c r="BC717" i="12"/>
  <c r="K718" i="12"/>
  <c r="Q718" i="12"/>
  <c r="AJ718" i="12"/>
  <c r="AZ718" i="12"/>
  <c r="J719" i="12"/>
  <c r="W719" i="12"/>
  <c r="AB719" i="12"/>
  <c r="AG719" i="12"/>
  <c r="AM719" i="12"/>
  <c r="AR719" i="12"/>
  <c r="AW719" i="12"/>
  <c r="BC719" i="12"/>
  <c r="F720" i="12"/>
  <c r="J721" i="12"/>
  <c r="W721" i="12"/>
  <c r="AE721" i="12"/>
  <c r="AM721" i="12"/>
  <c r="AU721" i="12"/>
  <c r="BC721" i="12"/>
  <c r="K722" i="12"/>
  <c r="Q722" i="12"/>
  <c r="AJ722" i="12"/>
  <c r="AZ722" i="12"/>
  <c r="J723" i="12"/>
  <c r="W723" i="12"/>
  <c r="AB723" i="12"/>
  <c r="AG723" i="12"/>
  <c r="AM723" i="12"/>
  <c r="AR723" i="12"/>
  <c r="AW723" i="12"/>
  <c r="BC723" i="12"/>
  <c r="F724" i="12"/>
  <c r="J725" i="12"/>
  <c r="W725" i="12"/>
  <c r="AE725" i="12"/>
  <c r="AM725" i="12"/>
  <c r="AU725" i="12"/>
  <c r="BC725" i="12"/>
  <c r="K726" i="12"/>
  <c r="Q726" i="12"/>
  <c r="AJ726" i="12"/>
  <c r="AZ726" i="12"/>
  <c r="J727" i="12"/>
  <c r="W727" i="12"/>
  <c r="AB727" i="12"/>
  <c r="AG727" i="12"/>
  <c r="AM727" i="12"/>
  <c r="AR727" i="12"/>
  <c r="AW727" i="12"/>
  <c r="BC727" i="12"/>
  <c r="F728" i="12"/>
  <c r="J729" i="12"/>
  <c r="W729" i="12"/>
  <c r="AE729" i="12"/>
  <c r="AM729" i="12"/>
  <c r="AU729" i="12"/>
  <c r="BC729" i="12"/>
  <c r="K730" i="12"/>
  <c r="Q730" i="12"/>
  <c r="AJ730" i="12"/>
  <c r="AZ730" i="12"/>
  <c r="J731" i="12"/>
  <c r="W731" i="12"/>
  <c r="AB731" i="12"/>
  <c r="AG731" i="12"/>
  <c r="AM731" i="12"/>
  <c r="AR731" i="12"/>
  <c r="AW731" i="12"/>
  <c r="BC731" i="12"/>
  <c r="F732" i="12"/>
  <c r="AB733" i="12"/>
  <c r="AR733" i="12"/>
  <c r="X734" i="12"/>
  <c r="AC734" i="12"/>
  <c r="AI734" i="12"/>
  <c r="AN734" i="12"/>
  <c r="AS734" i="12"/>
  <c r="AY734" i="12"/>
  <c r="BD734" i="12"/>
  <c r="Y736" i="12"/>
  <c r="AG736" i="12"/>
  <c r="AO736" i="12"/>
  <c r="AW736" i="12"/>
  <c r="G716" i="12"/>
  <c r="AB714" i="12"/>
  <c r="AR714" i="12"/>
  <c r="Y715" i="12"/>
  <c r="AE715" i="12"/>
  <c r="AJ715" i="12"/>
  <c r="AO715" i="12"/>
  <c r="AU715" i="12"/>
  <c r="AZ715" i="12"/>
  <c r="BE715" i="12"/>
  <c r="K716" i="12"/>
  <c r="AB718" i="12"/>
  <c r="AR718" i="12"/>
  <c r="Y719" i="12"/>
  <c r="AE719" i="12"/>
  <c r="AJ719" i="12"/>
  <c r="AO719" i="12"/>
  <c r="AU719" i="12"/>
  <c r="AZ719" i="12"/>
  <c r="BE719" i="12"/>
  <c r="K720" i="12"/>
  <c r="AB722" i="12"/>
  <c r="AR722" i="12"/>
  <c r="Y723" i="12"/>
  <c r="AE723" i="12"/>
  <c r="AJ723" i="12"/>
  <c r="AO723" i="12"/>
  <c r="AU723" i="12"/>
  <c r="AZ723" i="12"/>
  <c r="BE723" i="12"/>
  <c r="K724" i="12"/>
  <c r="AB726" i="12"/>
  <c r="AR726" i="12"/>
  <c r="Y727" i="12"/>
  <c r="AE727" i="12"/>
  <c r="AJ727" i="12"/>
  <c r="AO727" i="12"/>
  <c r="AU727" i="12"/>
  <c r="AZ727" i="12"/>
  <c r="BE727" i="12"/>
  <c r="K728" i="12"/>
  <c r="AB730" i="12"/>
  <c r="AR730" i="12"/>
  <c r="Y731" i="12"/>
  <c r="AE731" i="12"/>
  <c r="AJ731" i="12"/>
  <c r="AO731" i="12"/>
  <c r="AU731" i="12"/>
  <c r="AZ731" i="12"/>
  <c r="BE731" i="12"/>
  <c r="K732" i="12"/>
  <c r="K733" i="12"/>
  <c r="Q733" i="12"/>
  <c r="AA734" i="12"/>
  <c r="AF734" i="12"/>
  <c r="AK734" i="12"/>
  <c r="AQ734" i="12"/>
  <c r="AV734" i="12"/>
  <c r="BA734" i="12"/>
  <c r="AC736" i="12"/>
  <c r="AK736" i="12"/>
  <c r="AS736" i="12"/>
  <c r="BA736" i="12"/>
  <c r="AD716" i="12"/>
  <c r="AP716" i="12"/>
  <c r="BB716" i="12"/>
  <c r="Z720" i="12"/>
  <c r="AD720" i="12"/>
  <c r="AH720" i="12"/>
  <c r="AL720" i="12"/>
  <c r="AP720" i="12"/>
  <c r="AT720" i="12"/>
  <c r="AX720" i="12"/>
  <c r="BB720" i="12"/>
  <c r="BF720" i="12"/>
  <c r="Z724" i="12"/>
  <c r="AD724" i="12"/>
  <c r="AH724" i="12"/>
  <c r="AL724" i="12"/>
  <c r="AP724" i="12"/>
  <c r="AT724" i="12"/>
  <c r="AX724" i="12"/>
  <c r="BB724" i="12"/>
  <c r="BF724" i="12"/>
  <c r="Z728" i="12"/>
  <c r="AD728" i="12"/>
  <c r="AH728" i="12"/>
  <c r="AL728" i="12"/>
  <c r="AP728" i="12"/>
  <c r="AT728" i="12"/>
  <c r="AX728" i="12"/>
  <c r="BB728" i="12"/>
  <c r="BF728" i="12"/>
  <c r="Z732" i="12"/>
  <c r="AD732" i="12"/>
  <c r="AH732" i="12"/>
  <c r="AL732" i="12"/>
  <c r="AP732" i="12"/>
  <c r="AT732" i="12"/>
  <c r="AX732" i="12"/>
  <c r="BB732" i="12"/>
  <c r="BF732" i="12"/>
  <c r="Z735" i="12"/>
  <c r="AD735" i="12"/>
  <c r="AH735" i="12"/>
  <c r="AL735" i="12"/>
  <c r="AP735" i="12"/>
  <c r="AT735" i="12"/>
  <c r="AX735" i="12"/>
  <c r="BB735" i="12"/>
  <c r="BF735" i="12"/>
  <c r="W714" i="12"/>
  <c r="AA714" i="12"/>
  <c r="AE714" i="12"/>
  <c r="AI714" i="12"/>
  <c r="AM714" i="12"/>
  <c r="AQ714" i="12"/>
  <c r="AU714" i="12"/>
  <c r="AY714" i="12"/>
  <c r="BC714" i="12"/>
  <c r="K715" i="12"/>
  <c r="Q715" i="12"/>
  <c r="Z715" i="12"/>
  <c r="AD715" i="12"/>
  <c r="AH715" i="12"/>
  <c r="AL715" i="12"/>
  <c r="AP715" i="12"/>
  <c r="AT715" i="12"/>
  <c r="AX715" i="12"/>
  <c r="BB715" i="12"/>
  <c r="J716" i="12"/>
  <c r="Y716" i="12"/>
  <c r="AC716" i="12"/>
  <c r="AG716" i="12"/>
  <c r="AK716" i="12"/>
  <c r="AO716" i="12"/>
  <c r="AS716" i="12"/>
  <c r="AW716" i="12"/>
  <c r="BA716" i="12"/>
  <c r="BE716" i="12"/>
  <c r="G717" i="12"/>
  <c r="X717" i="12"/>
  <c r="AB717" i="12"/>
  <c r="AF717" i="12"/>
  <c r="AJ717" i="12"/>
  <c r="AN717" i="12"/>
  <c r="AR717" i="12"/>
  <c r="AV717" i="12"/>
  <c r="AZ717" i="12"/>
  <c r="BD717" i="12"/>
  <c r="W718" i="12"/>
  <c r="AA718" i="12"/>
  <c r="AE718" i="12"/>
  <c r="AI718" i="12"/>
  <c r="AM718" i="12"/>
  <c r="AQ718" i="12"/>
  <c r="AU718" i="12"/>
  <c r="AY718" i="12"/>
  <c r="BC718" i="12"/>
  <c r="K719" i="12"/>
  <c r="Q719" i="12"/>
  <c r="Z719" i="12"/>
  <c r="AD719" i="12"/>
  <c r="AH719" i="12"/>
  <c r="AL719" i="12"/>
  <c r="AP719" i="12"/>
  <c r="AT719" i="12"/>
  <c r="AX719" i="12"/>
  <c r="BB719" i="12"/>
  <c r="J720" i="12"/>
  <c r="Y720" i="12"/>
  <c r="AC720" i="12"/>
  <c r="AG720" i="12"/>
  <c r="AK720" i="12"/>
  <c r="AO720" i="12"/>
  <c r="AS720" i="12"/>
  <c r="AW720" i="12"/>
  <c r="BA720" i="12"/>
  <c r="BE720" i="12"/>
  <c r="G721" i="12"/>
  <c r="X721" i="12"/>
  <c r="AB721" i="12"/>
  <c r="AF721" i="12"/>
  <c r="AJ721" i="12"/>
  <c r="AN721" i="12"/>
  <c r="AR721" i="12"/>
  <c r="AV721" i="12"/>
  <c r="AZ721" i="12"/>
  <c r="BD721" i="12"/>
  <c r="W722" i="12"/>
  <c r="AA722" i="12"/>
  <c r="AE722" i="12"/>
  <c r="AI722" i="12"/>
  <c r="AM722" i="12"/>
  <c r="AQ722" i="12"/>
  <c r="AU722" i="12"/>
  <c r="AY722" i="12"/>
  <c r="BC722" i="12"/>
  <c r="K723" i="12"/>
  <c r="Q723" i="12"/>
  <c r="Z723" i="12"/>
  <c r="AD723" i="12"/>
  <c r="AH723" i="12"/>
  <c r="AL723" i="12"/>
  <c r="AP723" i="12"/>
  <c r="AT723" i="12"/>
  <c r="AX723" i="12"/>
  <c r="BB723" i="12"/>
  <c r="J724" i="12"/>
  <c r="Y724" i="12"/>
  <c r="AC724" i="12"/>
  <c r="AG724" i="12"/>
  <c r="AK724" i="12"/>
  <c r="AO724" i="12"/>
  <c r="AS724" i="12"/>
  <c r="AW724" i="12"/>
  <c r="BA724" i="12"/>
  <c r="BE724" i="12"/>
  <c r="G725" i="12"/>
  <c r="X725" i="12"/>
  <c r="AB725" i="12"/>
  <c r="AF725" i="12"/>
  <c r="AJ725" i="12"/>
  <c r="AN725" i="12"/>
  <c r="AR725" i="12"/>
  <c r="AV725" i="12"/>
  <c r="AZ725" i="12"/>
  <c r="BD725" i="12"/>
  <c r="W726" i="12"/>
  <c r="AA726" i="12"/>
  <c r="AE726" i="12"/>
  <c r="AI726" i="12"/>
  <c r="AM726" i="12"/>
  <c r="AQ726" i="12"/>
  <c r="AU726" i="12"/>
  <c r="AY726" i="12"/>
  <c r="BC726" i="12"/>
  <c r="K727" i="12"/>
  <c r="Q727" i="12"/>
  <c r="Z727" i="12"/>
  <c r="AD727" i="12"/>
  <c r="AH727" i="12"/>
  <c r="AL727" i="12"/>
  <c r="AP727" i="12"/>
  <c r="AT727" i="12"/>
  <c r="AX727" i="12"/>
  <c r="BB727" i="12"/>
  <c r="J728" i="12"/>
  <c r="Y728" i="12"/>
  <c r="AC728" i="12"/>
  <c r="AG728" i="12"/>
  <c r="AK728" i="12"/>
  <c r="AO728" i="12"/>
  <c r="AS728" i="12"/>
  <c r="AW728" i="12"/>
  <c r="BA728" i="12"/>
  <c r="BE728" i="12"/>
  <c r="G729" i="12"/>
  <c r="X729" i="12"/>
  <c r="AB729" i="12"/>
  <c r="AF729" i="12"/>
  <c r="AJ729" i="12"/>
  <c r="AN729" i="12"/>
  <c r="AR729" i="12"/>
  <c r="AV729" i="12"/>
  <c r="AZ729" i="12"/>
  <c r="BD729" i="12"/>
  <c r="W730" i="12"/>
  <c r="AA730" i="12"/>
  <c r="AE730" i="12"/>
  <c r="AI730" i="12"/>
  <c r="AM730" i="12"/>
  <c r="AQ730" i="12"/>
  <c r="AU730" i="12"/>
  <c r="AY730" i="12"/>
  <c r="BC730" i="12"/>
  <c r="K731" i="12"/>
  <c r="Q731" i="12"/>
  <c r="Z731" i="12"/>
  <c r="AD731" i="12"/>
  <c r="AH731" i="12"/>
  <c r="AL731" i="12"/>
  <c r="AP731" i="12"/>
  <c r="AT731" i="12"/>
  <c r="AX731" i="12"/>
  <c r="BB731" i="12"/>
  <c r="J732" i="12"/>
  <c r="Y732" i="12"/>
  <c r="AC732" i="12"/>
  <c r="AG732" i="12"/>
  <c r="AK732" i="12"/>
  <c r="AO732" i="12"/>
  <c r="AS732" i="12"/>
  <c r="AW732" i="12"/>
  <c r="BA732" i="12"/>
  <c r="BE732" i="12"/>
  <c r="W733" i="12"/>
  <c r="AA733" i="12"/>
  <c r="AE733" i="12"/>
  <c r="AI733" i="12"/>
  <c r="AM733" i="12"/>
  <c r="AQ733" i="12"/>
  <c r="AU733" i="12"/>
  <c r="AY733" i="12"/>
  <c r="BC733" i="12"/>
  <c r="K734" i="12"/>
  <c r="Q734" i="12"/>
  <c r="Z734" i="12"/>
  <c r="AD734" i="12"/>
  <c r="AH734" i="12"/>
  <c r="AL734" i="12"/>
  <c r="AP734" i="12"/>
  <c r="AT734" i="12"/>
  <c r="AX734" i="12"/>
  <c r="BB734" i="12"/>
  <c r="J735" i="12"/>
  <c r="Y735" i="12"/>
  <c r="AC735" i="12"/>
  <c r="AG735" i="12"/>
  <c r="AK735" i="12"/>
  <c r="AO735" i="12"/>
  <c r="AS735" i="12"/>
  <c r="AW735" i="12"/>
  <c r="BA735" i="12"/>
  <c r="BE735" i="12"/>
  <c r="G736" i="12"/>
  <c r="X736" i="12"/>
  <c r="AB736" i="12"/>
  <c r="AF736" i="12"/>
  <c r="AJ736" i="12"/>
  <c r="AN736" i="12"/>
  <c r="AR736" i="12"/>
  <c r="AV736" i="12"/>
  <c r="AZ736" i="12"/>
  <c r="BD736" i="12"/>
  <c r="Z716" i="12"/>
  <c r="AH716" i="12"/>
  <c r="AT716" i="12"/>
  <c r="AD714" i="12"/>
  <c r="AL714" i="12"/>
  <c r="AT714" i="12"/>
  <c r="BB714" i="12"/>
  <c r="X716" i="12"/>
  <c r="AF716" i="12"/>
  <c r="AN716" i="12"/>
  <c r="AR716" i="12"/>
  <c r="AZ716" i="12"/>
  <c r="F717" i="12"/>
  <c r="AH718" i="12"/>
  <c r="AP718" i="12"/>
  <c r="AX718" i="12"/>
  <c r="BF718" i="12"/>
  <c r="X720" i="12"/>
  <c r="AB720" i="12"/>
  <c r="AF720" i="12"/>
  <c r="AJ720" i="12"/>
  <c r="AN720" i="12"/>
  <c r="AR720" i="12"/>
  <c r="AV720" i="12"/>
  <c r="AZ720" i="12"/>
  <c r="BD720" i="12"/>
  <c r="F721" i="12"/>
  <c r="Z722" i="12"/>
  <c r="AD722" i="12"/>
  <c r="AH722" i="12"/>
  <c r="AL722" i="12"/>
  <c r="AP722" i="12"/>
  <c r="AT722" i="12"/>
  <c r="AX722" i="12"/>
  <c r="BB722" i="12"/>
  <c r="BF722" i="12"/>
  <c r="X724" i="12"/>
  <c r="AB724" i="12"/>
  <c r="AF724" i="12"/>
  <c r="AJ724" i="12"/>
  <c r="AN724" i="12"/>
  <c r="AR724" i="12"/>
  <c r="AV724" i="12"/>
  <c r="AZ724" i="12"/>
  <c r="BD724" i="12"/>
  <c r="F725" i="12"/>
  <c r="Z726" i="12"/>
  <c r="AD726" i="12"/>
  <c r="AH726" i="12"/>
  <c r="AL726" i="12"/>
  <c r="AP726" i="12"/>
  <c r="AT726" i="12"/>
  <c r="AX726" i="12"/>
  <c r="BB726" i="12"/>
  <c r="BF726" i="12"/>
  <c r="X728" i="12"/>
  <c r="AB728" i="12"/>
  <c r="AF728" i="12"/>
  <c r="AJ728" i="12"/>
  <c r="AN728" i="12"/>
  <c r="AR728" i="12"/>
  <c r="AV728" i="12"/>
  <c r="AZ728" i="12"/>
  <c r="BD728" i="12"/>
  <c r="F729" i="12"/>
  <c r="Z730" i="12"/>
  <c r="AD730" i="12"/>
  <c r="AH730" i="12"/>
  <c r="AL730" i="12"/>
  <c r="AP730" i="12"/>
  <c r="AT730" i="12"/>
  <c r="AX730" i="12"/>
  <c r="BB730" i="12"/>
  <c r="BF730" i="12"/>
  <c r="X732" i="12"/>
  <c r="AB732" i="12"/>
  <c r="AF732" i="12"/>
  <c r="AJ732" i="12"/>
  <c r="AN732" i="12"/>
  <c r="AR732" i="12"/>
  <c r="AV732" i="12"/>
  <c r="AZ732" i="12"/>
  <c r="BD732" i="12"/>
  <c r="Z733" i="12"/>
  <c r="AD733" i="12"/>
  <c r="AH733" i="12"/>
  <c r="AL733" i="12"/>
  <c r="AP733" i="12"/>
  <c r="AT733" i="12"/>
  <c r="AX733" i="12"/>
  <c r="BB733" i="12"/>
  <c r="BF733" i="12"/>
  <c r="X735" i="12"/>
  <c r="AB735" i="12"/>
  <c r="AF735" i="12"/>
  <c r="AJ735" i="12"/>
  <c r="AN735" i="12"/>
  <c r="AR735" i="12"/>
  <c r="AV735" i="12"/>
  <c r="AZ735" i="12"/>
  <c r="BD735" i="12"/>
  <c r="F736" i="12"/>
  <c r="BC736" i="12"/>
  <c r="AL716" i="12"/>
  <c r="AX716" i="12"/>
  <c r="BF716" i="12"/>
  <c r="Z714" i="12"/>
  <c r="AH714" i="12"/>
  <c r="AP714" i="12"/>
  <c r="AX714" i="12"/>
  <c r="BF714" i="12"/>
  <c r="AB716" i="12"/>
  <c r="AJ716" i="12"/>
  <c r="AV716" i="12"/>
  <c r="BD716" i="12"/>
  <c r="Z718" i="12"/>
  <c r="AD718" i="12"/>
  <c r="AL718" i="12"/>
  <c r="AT718" i="12"/>
  <c r="BB718" i="12"/>
  <c r="J714" i="12"/>
  <c r="Y714" i="12"/>
  <c r="AC714" i="12"/>
  <c r="AG714" i="12"/>
  <c r="AK714" i="12"/>
  <c r="AO714" i="12"/>
  <c r="AS714" i="12"/>
  <c r="AW714" i="12"/>
  <c r="BA714" i="12"/>
  <c r="W716" i="12"/>
  <c r="AA716" i="12"/>
  <c r="AE716" i="12"/>
  <c r="AI716" i="12"/>
  <c r="AM716" i="12"/>
  <c r="AQ716" i="12"/>
  <c r="AU716" i="12"/>
  <c r="AY716" i="12"/>
  <c r="K717" i="12"/>
  <c r="Z717" i="12"/>
  <c r="AD717" i="12"/>
  <c r="AH717" i="12"/>
  <c r="AL717" i="12"/>
  <c r="AP717" i="12"/>
  <c r="AT717" i="12"/>
  <c r="AX717" i="12"/>
  <c r="BB717" i="12"/>
  <c r="J718" i="12"/>
  <c r="Y718" i="12"/>
  <c r="AC718" i="12"/>
  <c r="AG718" i="12"/>
  <c r="AK718" i="12"/>
  <c r="AO718" i="12"/>
  <c r="AS718" i="12"/>
  <c r="AW718" i="12"/>
  <c r="BA718" i="12"/>
  <c r="W720" i="12"/>
  <c r="AA720" i="12"/>
  <c r="AE720" i="12"/>
  <c r="AI720" i="12"/>
  <c r="AM720" i="12"/>
  <c r="AQ720" i="12"/>
  <c r="AU720" i="12"/>
  <c r="AY720" i="12"/>
  <c r="K721" i="12"/>
  <c r="Z721" i="12"/>
  <c r="AD721" i="12"/>
  <c r="AH721" i="12"/>
  <c r="AL721" i="12"/>
  <c r="AP721" i="12"/>
  <c r="AT721" i="12"/>
  <c r="AX721" i="12"/>
  <c r="BB721" i="12"/>
  <c r="J722" i="12"/>
  <c r="Y722" i="12"/>
  <c r="AC722" i="12"/>
  <c r="AG722" i="12"/>
  <c r="AK722" i="12"/>
  <c r="AO722" i="12"/>
  <c r="AS722" i="12"/>
  <c r="AW722" i="12"/>
  <c r="BA722" i="12"/>
  <c r="W724" i="12"/>
  <c r="AA724" i="12"/>
  <c r="AE724" i="12"/>
  <c r="AI724" i="12"/>
  <c r="AM724" i="12"/>
  <c r="AQ724" i="12"/>
  <c r="AU724" i="12"/>
  <c r="AY724" i="12"/>
  <c r="K725" i="12"/>
  <c r="Z725" i="12"/>
  <c r="AD725" i="12"/>
  <c r="AH725" i="12"/>
  <c r="AL725" i="12"/>
  <c r="AP725" i="12"/>
  <c r="AT725" i="12"/>
  <c r="AX725" i="12"/>
  <c r="BB725" i="12"/>
  <c r="J726" i="12"/>
  <c r="Y726" i="12"/>
  <c r="AC726" i="12"/>
  <c r="AG726" i="12"/>
  <c r="AK726" i="12"/>
  <c r="AO726" i="12"/>
  <c r="AS726" i="12"/>
  <c r="AW726" i="12"/>
  <c r="BA726" i="12"/>
  <c r="W728" i="12"/>
  <c r="AA728" i="12"/>
  <c r="AE728" i="12"/>
  <c r="AI728" i="12"/>
  <c r="AM728" i="12"/>
  <c r="AQ728" i="12"/>
  <c r="AU728" i="12"/>
  <c r="AY728" i="12"/>
  <c r="K729" i="12"/>
  <c r="Z729" i="12"/>
  <c r="AD729" i="12"/>
  <c r="AH729" i="12"/>
  <c r="AL729" i="12"/>
  <c r="AP729" i="12"/>
  <c r="AT729" i="12"/>
  <c r="AX729" i="12"/>
  <c r="BB729" i="12"/>
  <c r="J730" i="12"/>
  <c r="Y730" i="12"/>
  <c r="AC730" i="12"/>
  <c r="AG730" i="12"/>
  <c r="AK730" i="12"/>
  <c r="AO730" i="12"/>
  <c r="AS730" i="12"/>
  <c r="AW730" i="12"/>
  <c r="BA730" i="12"/>
  <c r="W732" i="12"/>
  <c r="AA732" i="12"/>
  <c r="AE732" i="12"/>
  <c r="AI732" i="12"/>
  <c r="AM732" i="12"/>
  <c r="AQ732" i="12"/>
  <c r="AU732" i="12"/>
  <c r="AY732" i="12"/>
  <c r="J733" i="12"/>
  <c r="Y733" i="12"/>
  <c r="AC733" i="12"/>
  <c r="AG733" i="12"/>
  <c r="AK733" i="12"/>
  <c r="AO733" i="12"/>
  <c r="AS733" i="12"/>
  <c r="AW733" i="12"/>
  <c r="BA733" i="12"/>
  <c r="W735" i="12"/>
  <c r="AA735" i="12"/>
  <c r="AE735" i="12"/>
  <c r="AI735" i="12"/>
  <c r="AM735" i="12"/>
  <c r="AQ735" i="12"/>
  <c r="AU735" i="12"/>
  <c r="AY735" i="12"/>
  <c r="K736" i="12"/>
  <c r="Z736" i="12"/>
  <c r="AD736" i="12"/>
  <c r="AH736" i="12"/>
  <c r="AL736" i="12"/>
  <c r="AP736" i="12"/>
  <c r="AT736" i="12"/>
  <c r="AX736" i="12"/>
  <c r="BB736" i="12"/>
  <c r="Q713" i="12"/>
  <c r="P713" i="12"/>
  <c r="O713" i="12"/>
  <c r="N713" i="12"/>
  <c r="K713" i="12"/>
  <c r="G713" i="12"/>
  <c r="F713" i="12"/>
  <c r="E713" i="12"/>
  <c r="D713" i="12"/>
  <c r="C713" i="12"/>
  <c r="B713" i="12"/>
  <c r="A713" i="12"/>
  <c r="BC713" i="12" s="1"/>
  <c r="EC712" i="12"/>
  <c r="EF712" i="12" s="1"/>
  <c r="EI712" i="12" s="1"/>
  <c r="EL712" i="12" s="1"/>
  <c r="EO712" i="12" s="1"/>
  <c r="ER712" i="12" s="1"/>
  <c r="EU712" i="12" s="1"/>
  <c r="EX712" i="12" s="1"/>
  <c r="FA712" i="12" s="1"/>
  <c r="FD712" i="12" s="1"/>
  <c r="EA712" i="12"/>
  <c r="ED712" i="12" s="1"/>
  <c r="EG712" i="12" s="1"/>
  <c r="EJ712" i="12" s="1"/>
  <c r="EM712" i="12" s="1"/>
  <c r="EP712" i="12" s="1"/>
  <c r="ES712" i="12" s="1"/>
  <c r="EV712" i="12" s="1"/>
  <c r="EY712" i="12" s="1"/>
  <c r="FB712" i="12" s="1"/>
  <c r="DZ712" i="12"/>
  <c r="DY712" i="12"/>
  <c r="EB712" i="12" s="1"/>
  <c r="EE712" i="12" s="1"/>
  <c r="EH712" i="12" s="1"/>
  <c r="EK712" i="12" s="1"/>
  <c r="EN712" i="12" s="1"/>
  <c r="EQ712" i="12" s="1"/>
  <c r="ET712" i="12" s="1"/>
  <c r="EW712" i="12" s="1"/>
  <c r="EZ712" i="12" s="1"/>
  <c r="FC712" i="12" s="1"/>
  <c r="P712" i="12"/>
  <c r="Q712" i="12" s="1"/>
  <c r="O712" i="12"/>
  <c r="N712" i="12"/>
  <c r="G712" i="12"/>
  <c r="F712" i="12"/>
  <c r="D712" i="12"/>
  <c r="C712" i="12"/>
  <c r="B712" i="12"/>
  <c r="E712" i="12" s="1"/>
  <c r="A712" i="12"/>
  <c r="BF712" i="12" s="1"/>
  <c r="EB711" i="12"/>
  <c r="EE711" i="12" s="1"/>
  <c r="EH711" i="12" s="1"/>
  <c r="EK711" i="12" s="1"/>
  <c r="EN711" i="12" s="1"/>
  <c r="EQ711" i="12" s="1"/>
  <c r="ET711" i="12" s="1"/>
  <c r="EW711" i="12" s="1"/>
  <c r="EZ711" i="12" s="1"/>
  <c r="FC711" i="12" s="1"/>
  <c r="EA711" i="12"/>
  <c r="ED711" i="12" s="1"/>
  <c r="EG711" i="12" s="1"/>
  <c r="EJ711" i="12" s="1"/>
  <c r="EM711" i="12" s="1"/>
  <c r="EP711" i="12" s="1"/>
  <c r="ES711" i="12" s="1"/>
  <c r="EV711" i="12" s="1"/>
  <c r="EY711" i="12" s="1"/>
  <c r="FB711" i="12" s="1"/>
  <c r="DZ711" i="12"/>
  <c r="EC711" i="12" s="1"/>
  <c r="EF711" i="12" s="1"/>
  <c r="EI711" i="12" s="1"/>
  <c r="EL711" i="12" s="1"/>
  <c r="EO711" i="12" s="1"/>
  <c r="ER711" i="12" s="1"/>
  <c r="EU711" i="12" s="1"/>
  <c r="EX711" i="12" s="1"/>
  <c r="FA711" i="12" s="1"/>
  <c r="FD711" i="12" s="1"/>
  <c r="DY711" i="12"/>
  <c r="AV711" i="12"/>
  <c r="AG711" i="12"/>
  <c r="Y711" i="12"/>
  <c r="P711" i="12"/>
  <c r="Q711" i="12" s="1"/>
  <c r="O711" i="12"/>
  <c r="N711" i="12"/>
  <c r="G711" i="12"/>
  <c r="E711" i="12"/>
  <c r="D711" i="12"/>
  <c r="C711" i="12"/>
  <c r="B711" i="12"/>
  <c r="A711" i="12"/>
  <c r="BE711" i="12" s="1"/>
  <c r="DU710" i="12"/>
  <c r="DV710" i="12" s="1"/>
  <c r="DW710" i="12" s="1"/>
  <c r="DX710" i="12" s="1"/>
  <c r="DY710" i="12" s="1"/>
  <c r="DZ710" i="12" s="1"/>
  <c r="EA710" i="12" s="1"/>
  <c r="EB710" i="12" s="1"/>
  <c r="EC710" i="12" s="1"/>
  <c r="AW710" i="12"/>
  <c r="AS710" i="12"/>
  <c r="AG710" i="12"/>
  <c r="AC710" i="12"/>
  <c r="P710" i="12"/>
  <c r="Q710" i="12" s="1"/>
  <c r="O710" i="12"/>
  <c r="N710" i="12"/>
  <c r="E710" i="12"/>
  <c r="D710" i="12"/>
  <c r="C710" i="12"/>
  <c r="B710" i="12"/>
  <c r="A710" i="12"/>
  <c r="BF710" i="12" s="1"/>
  <c r="DQ709" i="12"/>
  <c r="P709" i="12"/>
  <c r="Q709" i="12" s="1"/>
  <c r="O709" i="12"/>
  <c r="N709" i="12"/>
  <c r="F709" i="12"/>
  <c r="D709" i="12"/>
  <c r="C709" i="12"/>
  <c r="B709" i="12"/>
  <c r="E709" i="12" s="1"/>
  <c r="A709" i="12"/>
  <c r="BF709" i="12" s="1"/>
  <c r="ED708" i="12"/>
  <c r="EG708" i="12" s="1"/>
  <c r="EJ708" i="12" s="1"/>
  <c r="EM708" i="12" s="1"/>
  <c r="EP708" i="12" s="1"/>
  <c r="ES708" i="12" s="1"/>
  <c r="EV708" i="12" s="1"/>
  <c r="EY708" i="12" s="1"/>
  <c r="FB708" i="12" s="1"/>
  <c r="EB708" i="12"/>
  <c r="EE708" i="12" s="1"/>
  <c r="EH708" i="12" s="1"/>
  <c r="EK708" i="12" s="1"/>
  <c r="EN708" i="12" s="1"/>
  <c r="EQ708" i="12" s="1"/>
  <c r="ET708" i="12" s="1"/>
  <c r="EW708" i="12" s="1"/>
  <c r="EZ708" i="12" s="1"/>
  <c r="FC708" i="12" s="1"/>
  <c r="EA708" i="12"/>
  <c r="DZ708" i="12"/>
  <c r="EC708" i="12" s="1"/>
  <c r="EF708" i="12" s="1"/>
  <c r="EI708" i="12" s="1"/>
  <c r="EL708" i="12" s="1"/>
  <c r="EO708" i="12" s="1"/>
  <c r="ER708" i="12" s="1"/>
  <c r="EU708" i="12" s="1"/>
  <c r="EX708" i="12" s="1"/>
  <c r="FA708" i="12" s="1"/>
  <c r="FD708" i="12" s="1"/>
  <c r="DY708" i="12"/>
  <c r="BE708" i="12"/>
  <c r="AZ708" i="12"/>
  <c r="AW708" i="12"/>
  <c r="AR708" i="12"/>
  <c r="AO708" i="12"/>
  <c r="AJ708" i="12"/>
  <c r="AG708" i="12"/>
  <c r="AB708" i="12"/>
  <c r="Y708" i="12"/>
  <c r="P708" i="12"/>
  <c r="Q708" i="12" s="1"/>
  <c r="O708" i="12"/>
  <c r="N708" i="12"/>
  <c r="G708" i="12"/>
  <c r="D708" i="12"/>
  <c r="C708" i="12"/>
  <c r="B708" i="12"/>
  <c r="A708" i="12"/>
  <c r="BF708" i="12" s="1"/>
  <c r="EF707" i="12"/>
  <c r="EI707" i="12" s="1"/>
  <c r="EL707" i="12" s="1"/>
  <c r="EO707" i="12" s="1"/>
  <c r="ER707" i="12" s="1"/>
  <c r="EU707" i="12" s="1"/>
  <c r="EX707" i="12" s="1"/>
  <c r="FA707" i="12" s="1"/>
  <c r="FD707" i="12" s="1"/>
  <c r="EC707" i="12"/>
  <c r="EB707" i="12"/>
  <c r="EE707" i="12" s="1"/>
  <c r="EH707" i="12" s="1"/>
  <c r="EK707" i="12" s="1"/>
  <c r="EN707" i="12" s="1"/>
  <c r="EQ707" i="12" s="1"/>
  <c r="ET707" i="12" s="1"/>
  <c r="EW707" i="12" s="1"/>
  <c r="EZ707" i="12" s="1"/>
  <c r="FC707" i="12" s="1"/>
  <c r="EA707" i="12"/>
  <c r="ED707" i="12" s="1"/>
  <c r="EG707" i="12" s="1"/>
  <c r="EJ707" i="12" s="1"/>
  <c r="EM707" i="12" s="1"/>
  <c r="EP707" i="12" s="1"/>
  <c r="ES707" i="12" s="1"/>
  <c r="EV707" i="12" s="1"/>
  <c r="EY707" i="12" s="1"/>
  <c r="FB707" i="12" s="1"/>
  <c r="DZ707" i="12"/>
  <c r="DY707" i="12"/>
  <c r="P707" i="12"/>
  <c r="Q707" i="12" s="1"/>
  <c r="O707" i="12"/>
  <c r="N707" i="12"/>
  <c r="E707" i="12"/>
  <c r="D707" i="12"/>
  <c r="C707" i="12"/>
  <c r="B707" i="12"/>
  <c r="A707" i="12"/>
  <c r="BF707" i="12" s="1"/>
  <c r="ED706" i="12"/>
  <c r="EG706" i="12" s="1"/>
  <c r="EJ706" i="12" s="1"/>
  <c r="EM706" i="12" s="1"/>
  <c r="EP706" i="12" s="1"/>
  <c r="ES706" i="12" s="1"/>
  <c r="EV706" i="12" s="1"/>
  <c r="EY706" i="12" s="1"/>
  <c r="FB706" i="12" s="1"/>
  <c r="EB706" i="12"/>
  <c r="EE706" i="12" s="1"/>
  <c r="EH706" i="12" s="1"/>
  <c r="EK706" i="12" s="1"/>
  <c r="EN706" i="12" s="1"/>
  <c r="EQ706" i="12" s="1"/>
  <c r="ET706" i="12" s="1"/>
  <c r="EW706" i="12" s="1"/>
  <c r="EZ706" i="12" s="1"/>
  <c r="FC706" i="12" s="1"/>
  <c r="EA706" i="12"/>
  <c r="DZ706" i="12"/>
  <c r="EC706" i="12" s="1"/>
  <c r="EF706" i="12" s="1"/>
  <c r="EI706" i="12" s="1"/>
  <c r="EL706" i="12" s="1"/>
  <c r="EO706" i="12" s="1"/>
  <c r="ER706" i="12" s="1"/>
  <c r="EU706" i="12" s="1"/>
  <c r="EX706" i="12" s="1"/>
  <c r="FA706" i="12" s="1"/>
  <c r="FD706" i="12" s="1"/>
  <c r="DY706" i="12"/>
  <c r="P706" i="12"/>
  <c r="Q706" i="12" s="1"/>
  <c r="O706" i="12"/>
  <c r="N706" i="12"/>
  <c r="F706" i="12"/>
  <c r="D706" i="12"/>
  <c r="C706" i="12"/>
  <c r="B706" i="12"/>
  <c r="E706" i="12" s="1"/>
  <c r="A706" i="12"/>
  <c r="BC706" i="12" s="1"/>
  <c r="ED705" i="12"/>
  <c r="EG705" i="12" s="1"/>
  <c r="EJ705" i="12" s="1"/>
  <c r="EM705" i="12" s="1"/>
  <c r="EP705" i="12" s="1"/>
  <c r="ES705" i="12" s="1"/>
  <c r="EV705" i="12" s="1"/>
  <c r="EY705" i="12" s="1"/>
  <c r="FB705" i="12" s="1"/>
  <c r="EC705" i="12"/>
  <c r="EF705" i="12" s="1"/>
  <c r="EI705" i="12" s="1"/>
  <c r="EL705" i="12" s="1"/>
  <c r="EO705" i="12" s="1"/>
  <c r="ER705" i="12" s="1"/>
  <c r="EU705" i="12" s="1"/>
  <c r="EX705" i="12" s="1"/>
  <c r="FA705" i="12" s="1"/>
  <c r="FD705" i="12" s="1"/>
  <c r="EA705" i="12"/>
  <c r="DZ705" i="12"/>
  <c r="DY705" i="12"/>
  <c r="EB705" i="12" s="1"/>
  <c r="EE705" i="12" s="1"/>
  <c r="EH705" i="12" s="1"/>
  <c r="EK705" i="12" s="1"/>
  <c r="EN705" i="12" s="1"/>
  <c r="EQ705" i="12" s="1"/>
  <c r="ET705" i="12" s="1"/>
  <c r="EW705" i="12" s="1"/>
  <c r="EZ705" i="12" s="1"/>
  <c r="FC705" i="12" s="1"/>
  <c r="P705" i="12"/>
  <c r="Q705" i="12" s="1"/>
  <c r="O705" i="12"/>
  <c r="N705" i="12"/>
  <c r="G705" i="12"/>
  <c r="F705" i="12"/>
  <c r="D705" i="12"/>
  <c r="C705" i="12"/>
  <c r="B705" i="12"/>
  <c r="E705" i="12" s="1"/>
  <c r="A705" i="12"/>
  <c r="BF705" i="12" s="1"/>
  <c r="ED704" i="12"/>
  <c r="EG704" i="12" s="1"/>
  <c r="EJ704" i="12" s="1"/>
  <c r="EM704" i="12" s="1"/>
  <c r="EP704" i="12" s="1"/>
  <c r="ES704" i="12" s="1"/>
  <c r="EV704" i="12" s="1"/>
  <c r="EY704" i="12" s="1"/>
  <c r="FB704" i="12" s="1"/>
  <c r="EB704" i="12"/>
  <c r="EE704" i="12" s="1"/>
  <c r="EH704" i="12" s="1"/>
  <c r="EK704" i="12" s="1"/>
  <c r="EN704" i="12" s="1"/>
  <c r="EQ704" i="12" s="1"/>
  <c r="ET704" i="12" s="1"/>
  <c r="EW704" i="12" s="1"/>
  <c r="EZ704" i="12" s="1"/>
  <c r="FC704" i="12" s="1"/>
  <c r="EA704" i="12"/>
  <c r="DZ704" i="12"/>
  <c r="EC704" i="12" s="1"/>
  <c r="EF704" i="12" s="1"/>
  <c r="EI704" i="12" s="1"/>
  <c r="EL704" i="12" s="1"/>
  <c r="EO704" i="12" s="1"/>
  <c r="ER704" i="12" s="1"/>
  <c r="EU704" i="12" s="1"/>
  <c r="EX704" i="12" s="1"/>
  <c r="FA704" i="12" s="1"/>
  <c r="FD704" i="12" s="1"/>
  <c r="DY704" i="12"/>
  <c r="BE704" i="12"/>
  <c r="AW704" i="12"/>
  <c r="AO704" i="12"/>
  <c r="AG704" i="12"/>
  <c r="Y704" i="12"/>
  <c r="P704" i="12"/>
  <c r="Q704" i="12" s="1"/>
  <c r="O704" i="12"/>
  <c r="N704" i="12"/>
  <c r="G704" i="12"/>
  <c r="E704" i="12"/>
  <c r="D704" i="12"/>
  <c r="C704" i="12"/>
  <c r="B704" i="12"/>
  <c r="A704" i="12"/>
  <c r="BF704" i="12" s="1"/>
  <c r="EC703" i="12"/>
  <c r="EF703" i="12" s="1"/>
  <c r="EI703" i="12" s="1"/>
  <c r="EL703" i="12" s="1"/>
  <c r="EO703" i="12" s="1"/>
  <c r="ER703" i="12" s="1"/>
  <c r="EU703" i="12" s="1"/>
  <c r="EX703" i="12" s="1"/>
  <c r="FA703" i="12" s="1"/>
  <c r="FD703" i="12" s="1"/>
  <c r="EB703" i="12"/>
  <c r="EE703" i="12" s="1"/>
  <c r="EH703" i="12" s="1"/>
  <c r="EK703" i="12" s="1"/>
  <c r="EN703" i="12" s="1"/>
  <c r="EQ703" i="12" s="1"/>
  <c r="ET703" i="12" s="1"/>
  <c r="EW703" i="12" s="1"/>
  <c r="EZ703" i="12" s="1"/>
  <c r="FC703" i="12" s="1"/>
  <c r="EA703" i="12"/>
  <c r="ED703" i="12" s="1"/>
  <c r="EG703" i="12" s="1"/>
  <c r="EJ703" i="12" s="1"/>
  <c r="EM703" i="12" s="1"/>
  <c r="EP703" i="12" s="1"/>
  <c r="ES703" i="12" s="1"/>
  <c r="EV703" i="12" s="1"/>
  <c r="EY703" i="12" s="1"/>
  <c r="FB703" i="12" s="1"/>
  <c r="DZ703" i="12"/>
  <c r="DY703" i="12"/>
  <c r="BE703" i="12"/>
  <c r="AW703" i="12"/>
  <c r="AS703" i="12"/>
  <c r="AO703" i="12"/>
  <c r="AG703" i="12"/>
  <c r="AC703" i="12"/>
  <c r="Y703" i="12"/>
  <c r="P703" i="12"/>
  <c r="Q703" i="12" s="1"/>
  <c r="O703" i="12"/>
  <c r="N703" i="12"/>
  <c r="J703" i="12"/>
  <c r="D703" i="12"/>
  <c r="C703" i="12"/>
  <c r="B703" i="12"/>
  <c r="E703" i="12" s="1"/>
  <c r="A703" i="12"/>
  <c r="BF703" i="12" s="1"/>
  <c r="EF702" i="12"/>
  <c r="EI702" i="12" s="1"/>
  <c r="EL702" i="12" s="1"/>
  <c r="EO702" i="12" s="1"/>
  <c r="ER702" i="12" s="1"/>
  <c r="EU702" i="12" s="1"/>
  <c r="EX702" i="12" s="1"/>
  <c r="FA702" i="12" s="1"/>
  <c r="FD702" i="12" s="1"/>
  <c r="EC702" i="12"/>
  <c r="EB702" i="12"/>
  <c r="EE702" i="12" s="1"/>
  <c r="EH702" i="12" s="1"/>
  <c r="EK702" i="12" s="1"/>
  <c r="EN702" i="12" s="1"/>
  <c r="EQ702" i="12" s="1"/>
  <c r="ET702" i="12" s="1"/>
  <c r="EW702" i="12" s="1"/>
  <c r="EZ702" i="12" s="1"/>
  <c r="FC702" i="12" s="1"/>
  <c r="EA702" i="12"/>
  <c r="ED702" i="12" s="1"/>
  <c r="EG702" i="12" s="1"/>
  <c r="EJ702" i="12" s="1"/>
  <c r="EM702" i="12" s="1"/>
  <c r="EP702" i="12" s="1"/>
  <c r="ES702" i="12" s="1"/>
  <c r="EV702" i="12" s="1"/>
  <c r="EY702" i="12" s="1"/>
  <c r="FB702" i="12" s="1"/>
  <c r="DZ702" i="12"/>
  <c r="DY702" i="12"/>
  <c r="P702" i="12"/>
  <c r="F702" i="12" s="1"/>
  <c r="O702" i="12"/>
  <c r="N702" i="12"/>
  <c r="G702" i="12"/>
  <c r="E702" i="12"/>
  <c r="D702" i="12"/>
  <c r="C702" i="12"/>
  <c r="B702" i="12"/>
  <c r="A702" i="12"/>
  <c r="BC702" i="12" s="1"/>
  <c r="ED701" i="12"/>
  <c r="EG701" i="12" s="1"/>
  <c r="EJ701" i="12" s="1"/>
  <c r="EM701" i="12" s="1"/>
  <c r="EP701" i="12" s="1"/>
  <c r="ES701" i="12" s="1"/>
  <c r="EV701" i="12" s="1"/>
  <c r="EY701" i="12" s="1"/>
  <c r="FB701" i="12" s="1"/>
  <c r="EA701" i="12"/>
  <c r="DZ701" i="12"/>
  <c r="EC701" i="12" s="1"/>
  <c r="EF701" i="12" s="1"/>
  <c r="EI701" i="12" s="1"/>
  <c r="EL701" i="12" s="1"/>
  <c r="EO701" i="12" s="1"/>
  <c r="ER701" i="12" s="1"/>
  <c r="EU701" i="12" s="1"/>
  <c r="EX701" i="12" s="1"/>
  <c r="FA701" i="12" s="1"/>
  <c r="FD701" i="12" s="1"/>
  <c r="DY701" i="12"/>
  <c r="EB701" i="12" s="1"/>
  <c r="EE701" i="12" s="1"/>
  <c r="EH701" i="12" s="1"/>
  <c r="EK701" i="12" s="1"/>
  <c r="EN701" i="12" s="1"/>
  <c r="EQ701" i="12" s="1"/>
  <c r="ET701" i="12" s="1"/>
  <c r="EW701" i="12" s="1"/>
  <c r="EZ701" i="12" s="1"/>
  <c r="FC701" i="12" s="1"/>
  <c r="BD701" i="12"/>
  <c r="BC701" i="12"/>
  <c r="BA701" i="12"/>
  <c r="AY701" i="12"/>
  <c r="AW701" i="12"/>
  <c r="AV701" i="12"/>
  <c r="AS701" i="12"/>
  <c r="AR701" i="12"/>
  <c r="AQ701" i="12"/>
  <c r="AN701" i="12"/>
  <c r="AM701" i="12"/>
  <c r="AK701" i="12"/>
  <c r="AI701" i="12"/>
  <c r="AG701" i="12"/>
  <c r="AF701" i="12"/>
  <c r="AC701" i="12"/>
  <c r="AB701" i="12"/>
  <c r="AA701" i="12"/>
  <c r="X701" i="12"/>
  <c r="W701" i="12"/>
  <c r="P701" i="12"/>
  <c r="Q701" i="12" s="1"/>
  <c r="O701" i="12"/>
  <c r="N701" i="12"/>
  <c r="J701" i="12"/>
  <c r="D701" i="12"/>
  <c r="C701" i="12"/>
  <c r="B701" i="12"/>
  <c r="E701" i="12" s="1"/>
  <c r="A701" i="12"/>
  <c r="BF701" i="12" s="1"/>
  <c r="ED700" i="12"/>
  <c r="EG700" i="12" s="1"/>
  <c r="EJ700" i="12" s="1"/>
  <c r="EM700" i="12" s="1"/>
  <c r="EP700" i="12" s="1"/>
  <c r="ES700" i="12" s="1"/>
  <c r="EV700" i="12" s="1"/>
  <c r="EY700" i="12" s="1"/>
  <c r="FB700" i="12" s="1"/>
  <c r="EA700" i="12"/>
  <c r="DZ700" i="12"/>
  <c r="EC700" i="12" s="1"/>
  <c r="EF700" i="12" s="1"/>
  <c r="EI700" i="12" s="1"/>
  <c r="EL700" i="12" s="1"/>
  <c r="EO700" i="12" s="1"/>
  <c r="ER700" i="12" s="1"/>
  <c r="EU700" i="12" s="1"/>
  <c r="EX700" i="12" s="1"/>
  <c r="FA700" i="12" s="1"/>
  <c r="FD700" i="12" s="1"/>
  <c r="DY700" i="12"/>
  <c r="EB700" i="12" s="1"/>
  <c r="EE700" i="12" s="1"/>
  <c r="EH700" i="12" s="1"/>
  <c r="EK700" i="12" s="1"/>
  <c r="EN700" i="12" s="1"/>
  <c r="EQ700" i="12" s="1"/>
  <c r="ET700" i="12" s="1"/>
  <c r="EW700" i="12" s="1"/>
  <c r="EZ700" i="12" s="1"/>
  <c r="FC700" i="12" s="1"/>
  <c r="P700" i="12"/>
  <c r="Q700" i="12" s="1"/>
  <c r="O700" i="12"/>
  <c r="N700" i="12"/>
  <c r="G700" i="12"/>
  <c r="E700" i="12"/>
  <c r="D700" i="12"/>
  <c r="C700" i="12"/>
  <c r="B700" i="12"/>
  <c r="A700" i="12"/>
  <c r="EC699" i="12"/>
  <c r="EF699" i="12" s="1"/>
  <c r="EI699" i="12" s="1"/>
  <c r="EL699" i="12" s="1"/>
  <c r="EO699" i="12" s="1"/>
  <c r="ER699" i="12" s="1"/>
  <c r="EU699" i="12" s="1"/>
  <c r="EX699" i="12" s="1"/>
  <c r="FA699" i="12" s="1"/>
  <c r="FD699" i="12" s="1"/>
  <c r="EA699" i="12"/>
  <c r="ED699" i="12" s="1"/>
  <c r="EG699" i="12" s="1"/>
  <c r="EJ699" i="12" s="1"/>
  <c r="EM699" i="12" s="1"/>
  <c r="EP699" i="12" s="1"/>
  <c r="ES699" i="12" s="1"/>
  <c r="EV699" i="12" s="1"/>
  <c r="EY699" i="12" s="1"/>
  <c r="FB699" i="12" s="1"/>
  <c r="DZ699" i="12"/>
  <c r="DY699" i="12"/>
  <c r="EB699" i="12" s="1"/>
  <c r="EE699" i="12" s="1"/>
  <c r="EH699" i="12" s="1"/>
  <c r="EK699" i="12" s="1"/>
  <c r="EN699" i="12" s="1"/>
  <c r="EQ699" i="12" s="1"/>
  <c r="ET699" i="12" s="1"/>
  <c r="EW699" i="12" s="1"/>
  <c r="EZ699" i="12" s="1"/>
  <c r="FC699" i="12" s="1"/>
  <c r="AW699" i="12"/>
  <c r="AS699" i="12"/>
  <c r="AG699" i="12"/>
  <c r="AC699" i="12"/>
  <c r="P699" i="12"/>
  <c r="Q699" i="12" s="1"/>
  <c r="O699" i="12"/>
  <c r="N699" i="12"/>
  <c r="E699" i="12"/>
  <c r="D699" i="12"/>
  <c r="C699" i="12"/>
  <c r="B699" i="12"/>
  <c r="A699" i="12"/>
  <c r="BF699" i="12" s="1"/>
  <c r="EG698" i="12"/>
  <c r="EJ698" i="12" s="1"/>
  <c r="EM698" i="12" s="1"/>
  <c r="EP698" i="12" s="1"/>
  <c r="ES698" i="12" s="1"/>
  <c r="EV698" i="12" s="1"/>
  <c r="EY698" i="12" s="1"/>
  <c r="FB698" i="12" s="1"/>
  <c r="ED698" i="12"/>
  <c r="EC698" i="12"/>
  <c r="EF698" i="12" s="1"/>
  <c r="EI698" i="12" s="1"/>
  <c r="EL698" i="12" s="1"/>
  <c r="EO698" i="12" s="1"/>
  <c r="ER698" i="12" s="1"/>
  <c r="EU698" i="12" s="1"/>
  <c r="EX698" i="12" s="1"/>
  <c r="FA698" i="12" s="1"/>
  <c r="FD698" i="12" s="1"/>
  <c r="EB698" i="12"/>
  <c r="EE698" i="12" s="1"/>
  <c r="EH698" i="12" s="1"/>
  <c r="EK698" i="12" s="1"/>
  <c r="EN698" i="12" s="1"/>
  <c r="EQ698" i="12" s="1"/>
  <c r="ET698" i="12" s="1"/>
  <c r="EW698" i="12" s="1"/>
  <c r="EZ698" i="12" s="1"/>
  <c r="FC698" i="12" s="1"/>
  <c r="EA698" i="12"/>
  <c r="DZ698" i="12"/>
  <c r="DY698" i="12"/>
  <c r="Q698" i="12"/>
  <c r="P698" i="12"/>
  <c r="O698" i="12"/>
  <c r="N698" i="12"/>
  <c r="K698" i="12"/>
  <c r="G698" i="12"/>
  <c r="F698" i="12"/>
  <c r="E698" i="12"/>
  <c r="D698" i="12"/>
  <c r="C698" i="12"/>
  <c r="B698" i="12"/>
  <c r="A698" i="12"/>
  <c r="BC698" i="12" s="1"/>
  <c r="EA697" i="12"/>
  <c r="ED697" i="12" s="1"/>
  <c r="EG697" i="12" s="1"/>
  <c r="EJ697" i="12" s="1"/>
  <c r="EM697" i="12" s="1"/>
  <c r="EP697" i="12" s="1"/>
  <c r="ES697" i="12" s="1"/>
  <c r="EV697" i="12" s="1"/>
  <c r="EY697" i="12" s="1"/>
  <c r="FB697" i="12" s="1"/>
  <c r="DZ697" i="12"/>
  <c r="EC697" i="12" s="1"/>
  <c r="EF697" i="12" s="1"/>
  <c r="EI697" i="12" s="1"/>
  <c r="EL697" i="12" s="1"/>
  <c r="EO697" i="12" s="1"/>
  <c r="ER697" i="12" s="1"/>
  <c r="EU697" i="12" s="1"/>
  <c r="EX697" i="12" s="1"/>
  <c r="FA697" i="12" s="1"/>
  <c r="FD697" i="12" s="1"/>
  <c r="DY697" i="12"/>
  <c r="EB697" i="12" s="1"/>
  <c r="EE697" i="12" s="1"/>
  <c r="EH697" i="12" s="1"/>
  <c r="EK697" i="12" s="1"/>
  <c r="EN697" i="12" s="1"/>
  <c r="EQ697" i="12" s="1"/>
  <c r="ET697" i="12" s="1"/>
  <c r="EW697" i="12" s="1"/>
  <c r="EZ697" i="12" s="1"/>
  <c r="FC697" i="12" s="1"/>
  <c r="BD697" i="12"/>
  <c r="BC697" i="12"/>
  <c r="AY697" i="12"/>
  <c r="AW697" i="12"/>
  <c r="AS697" i="12"/>
  <c r="AR697" i="12"/>
  <c r="AN697" i="12"/>
  <c r="AM697" i="12"/>
  <c r="AI697" i="12"/>
  <c r="AG697" i="12"/>
  <c r="AC697" i="12"/>
  <c r="AB697" i="12"/>
  <c r="X697" i="12"/>
  <c r="W697" i="12"/>
  <c r="P697" i="12"/>
  <c r="Q697" i="12" s="1"/>
  <c r="O697" i="12"/>
  <c r="N697" i="12"/>
  <c r="J697" i="12"/>
  <c r="G697" i="12"/>
  <c r="F697" i="12"/>
  <c r="D697" i="12"/>
  <c r="C697" i="12"/>
  <c r="B697" i="12"/>
  <c r="E697" i="12" s="1"/>
  <c r="A697" i="12"/>
  <c r="BF697" i="12" s="1"/>
  <c r="EE696" i="12"/>
  <c r="EH696" i="12" s="1"/>
  <c r="EK696" i="12" s="1"/>
  <c r="EN696" i="12" s="1"/>
  <c r="EQ696" i="12" s="1"/>
  <c r="ET696" i="12" s="1"/>
  <c r="EW696" i="12" s="1"/>
  <c r="EZ696" i="12" s="1"/>
  <c r="FC696" i="12" s="1"/>
  <c r="EB696" i="12"/>
  <c r="EA696" i="12"/>
  <c r="ED696" i="12" s="1"/>
  <c r="EG696" i="12" s="1"/>
  <c r="EJ696" i="12" s="1"/>
  <c r="EM696" i="12" s="1"/>
  <c r="EP696" i="12" s="1"/>
  <c r="ES696" i="12" s="1"/>
  <c r="EV696" i="12" s="1"/>
  <c r="EY696" i="12" s="1"/>
  <c r="FB696" i="12" s="1"/>
  <c r="DZ696" i="12"/>
  <c r="EC696" i="12" s="1"/>
  <c r="EF696" i="12" s="1"/>
  <c r="EI696" i="12" s="1"/>
  <c r="EL696" i="12" s="1"/>
  <c r="EO696" i="12" s="1"/>
  <c r="ER696" i="12" s="1"/>
  <c r="EU696" i="12" s="1"/>
  <c r="EX696" i="12" s="1"/>
  <c r="FA696" i="12" s="1"/>
  <c r="FD696" i="12" s="1"/>
  <c r="DY696" i="12"/>
  <c r="BA696" i="12"/>
  <c r="P696" i="12"/>
  <c r="Q696" i="12" s="1"/>
  <c r="O696" i="12"/>
  <c r="N696" i="12"/>
  <c r="D696" i="12"/>
  <c r="C696" i="12"/>
  <c r="B696" i="12"/>
  <c r="A696" i="12"/>
  <c r="AK696" i="12" s="1"/>
  <c r="EC695" i="12"/>
  <c r="EF695" i="12" s="1"/>
  <c r="EI695" i="12" s="1"/>
  <c r="EL695" i="12" s="1"/>
  <c r="EO695" i="12" s="1"/>
  <c r="ER695" i="12" s="1"/>
  <c r="EU695" i="12" s="1"/>
  <c r="EX695" i="12" s="1"/>
  <c r="FA695" i="12" s="1"/>
  <c r="FD695" i="12" s="1"/>
  <c r="EA695" i="12"/>
  <c r="ED695" i="12" s="1"/>
  <c r="EG695" i="12" s="1"/>
  <c r="EJ695" i="12" s="1"/>
  <c r="EM695" i="12" s="1"/>
  <c r="EP695" i="12" s="1"/>
  <c r="ES695" i="12" s="1"/>
  <c r="EV695" i="12" s="1"/>
  <c r="EY695" i="12" s="1"/>
  <c r="FB695" i="12" s="1"/>
  <c r="DZ695" i="12"/>
  <c r="DY695" i="12"/>
  <c r="EB695" i="12" s="1"/>
  <c r="EE695" i="12" s="1"/>
  <c r="EH695" i="12" s="1"/>
  <c r="EK695" i="12" s="1"/>
  <c r="EN695" i="12" s="1"/>
  <c r="EQ695" i="12" s="1"/>
  <c r="ET695" i="12" s="1"/>
  <c r="EW695" i="12" s="1"/>
  <c r="EZ695" i="12" s="1"/>
  <c r="FC695" i="12" s="1"/>
  <c r="AW695" i="12"/>
  <c r="AS695" i="12"/>
  <c r="AG695" i="12"/>
  <c r="AC695" i="12"/>
  <c r="P695" i="12"/>
  <c r="Q695" i="12" s="1"/>
  <c r="O695" i="12"/>
  <c r="N695" i="12"/>
  <c r="E695" i="12"/>
  <c r="D695" i="12"/>
  <c r="C695" i="12"/>
  <c r="B695" i="12"/>
  <c r="A695" i="12"/>
  <c r="BF695" i="12" s="1"/>
  <c r="EG694" i="12"/>
  <c r="EJ694" i="12" s="1"/>
  <c r="EM694" i="12" s="1"/>
  <c r="EP694" i="12" s="1"/>
  <c r="ES694" i="12" s="1"/>
  <c r="EV694" i="12" s="1"/>
  <c r="EY694" i="12" s="1"/>
  <c r="FB694" i="12" s="1"/>
  <c r="ED694" i="12"/>
  <c r="EC694" i="12"/>
  <c r="EF694" i="12" s="1"/>
  <c r="EI694" i="12" s="1"/>
  <c r="EL694" i="12" s="1"/>
  <c r="EO694" i="12" s="1"/>
  <c r="ER694" i="12" s="1"/>
  <c r="EU694" i="12" s="1"/>
  <c r="EX694" i="12" s="1"/>
  <c r="FA694" i="12" s="1"/>
  <c r="FD694" i="12" s="1"/>
  <c r="EB694" i="12"/>
  <c r="EE694" i="12" s="1"/>
  <c r="EH694" i="12" s="1"/>
  <c r="EK694" i="12" s="1"/>
  <c r="EN694" i="12" s="1"/>
  <c r="EQ694" i="12" s="1"/>
  <c r="ET694" i="12" s="1"/>
  <c r="EW694" i="12" s="1"/>
  <c r="EZ694" i="12" s="1"/>
  <c r="FC694" i="12" s="1"/>
  <c r="EA694" i="12"/>
  <c r="DZ694" i="12"/>
  <c r="DY694" i="12"/>
  <c r="Q694" i="12"/>
  <c r="P694" i="12"/>
  <c r="O694" i="12"/>
  <c r="N694" i="12"/>
  <c r="K694" i="12"/>
  <c r="G694" i="12"/>
  <c r="F694" i="12"/>
  <c r="D694" i="12"/>
  <c r="C694" i="12"/>
  <c r="B694" i="12"/>
  <c r="A694" i="12"/>
  <c r="BC694" i="12" s="1"/>
  <c r="ED693" i="12"/>
  <c r="EG693" i="12" s="1"/>
  <c r="EJ693" i="12" s="1"/>
  <c r="EM693" i="12" s="1"/>
  <c r="EP693" i="12" s="1"/>
  <c r="ES693" i="12" s="1"/>
  <c r="EV693" i="12" s="1"/>
  <c r="EY693" i="12" s="1"/>
  <c r="FB693" i="12" s="1"/>
  <c r="EA693" i="12"/>
  <c r="DZ693" i="12"/>
  <c r="EC693" i="12" s="1"/>
  <c r="EF693" i="12" s="1"/>
  <c r="EI693" i="12" s="1"/>
  <c r="EL693" i="12" s="1"/>
  <c r="EO693" i="12" s="1"/>
  <c r="ER693" i="12" s="1"/>
  <c r="EU693" i="12" s="1"/>
  <c r="EX693" i="12" s="1"/>
  <c r="FA693" i="12" s="1"/>
  <c r="FD693" i="12" s="1"/>
  <c r="DY693" i="12"/>
  <c r="EB693" i="12" s="1"/>
  <c r="EE693" i="12" s="1"/>
  <c r="EH693" i="12" s="1"/>
  <c r="EK693" i="12" s="1"/>
  <c r="EN693" i="12" s="1"/>
  <c r="EQ693" i="12" s="1"/>
  <c r="ET693" i="12" s="1"/>
  <c r="EW693" i="12" s="1"/>
  <c r="EZ693" i="12" s="1"/>
  <c r="FC693" i="12" s="1"/>
  <c r="BD693" i="12"/>
  <c r="BC693" i="12"/>
  <c r="BA693" i="12"/>
  <c r="AY693" i="12"/>
  <c r="AW693" i="12"/>
  <c r="AV693" i="12"/>
  <c r="AS693" i="12"/>
  <c r="AR693" i="12"/>
  <c r="AQ693" i="12"/>
  <c r="AN693" i="12"/>
  <c r="AM693" i="12"/>
  <c r="AK693" i="12"/>
  <c r="AI693" i="12"/>
  <c r="AG693" i="12"/>
  <c r="AF693" i="12"/>
  <c r="AC693" i="12"/>
  <c r="AB693" i="12"/>
  <c r="AA693" i="12"/>
  <c r="X693" i="12"/>
  <c r="W693" i="12"/>
  <c r="P693" i="12"/>
  <c r="O693" i="12"/>
  <c r="N693" i="12"/>
  <c r="J693" i="12"/>
  <c r="G693" i="12"/>
  <c r="D693" i="12"/>
  <c r="C693" i="12"/>
  <c r="B693" i="12"/>
  <c r="E693" i="12" s="1"/>
  <c r="A693" i="12"/>
  <c r="BF693" i="12" s="1"/>
  <c r="ED692" i="12"/>
  <c r="EG692" i="12" s="1"/>
  <c r="EJ692" i="12" s="1"/>
  <c r="EM692" i="12" s="1"/>
  <c r="EP692" i="12" s="1"/>
  <c r="ES692" i="12" s="1"/>
  <c r="EV692" i="12" s="1"/>
  <c r="EY692" i="12" s="1"/>
  <c r="FB692" i="12" s="1"/>
  <c r="EA692" i="12"/>
  <c r="DZ692" i="12"/>
  <c r="EC692" i="12" s="1"/>
  <c r="EF692" i="12" s="1"/>
  <c r="EI692" i="12" s="1"/>
  <c r="EL692" i="12" s="1"/>
  <c r="EO692" i="12" s="1"/>
  <c r="ER692" i="12" s="1"/>
  <c r="EU692" i="12" s="1"/>
  <c r="EX692" i="12" s="1"/>
  <c r="FA692" i="12" s="1"/>
  <c r="FD692" i="12" s="1"/>
  <c r="DY692" i="12"/>
  <c r="EB692" i="12" s="1"/>
  <c r="EE692" i="12" s="1"/>
  <c r="EH692" i="12" s="1"/>
  <c r="EK692" i="12" s="1"/>
  <c r="EN692" i="12" s="1"/>
  <c r="EQ692" i="12" s="1"/>
  <c r="ET692" i="12" s="1"/>
  <c r="EW692" i="12" s="1"/>
  <c r="EZ692" i="12" s="1"/>
  <c r="FC692" i="12" s="1"/>
  <c r="AR692" i="12"/>
  <c r="P692" i="12"/>
  <c r="Q692" i="12" s="1"/>
  <c r="O692" i="12"/>
  <c r="N692" i="12"/>
  <c r="G692" i="12"/>
  <c r="E692" i="12"/>
  <c r="D692" i="12"/>
  <c r="C692" i="12"/>
  <c r="B692" i="12"/>
  <c r="A692" i="12"/>
  <c r="AZ692" i="12" s="1"/>
  <c r="EC691" i="12"/>
  <c r="EF691" i="12" s="1"/>
  <c r="EI691" i="12" s="1"/>
  <c r="EL691" i="12" s="1"/>
  <c r="EO691" i="12" s="1"/>
  <c r="ER691" i="12" s="1"/>
  <c r="EU691" i="12" s="1"/>
  <c r="EX691" i="12" s="1"/>
  <c r="FA691" i="12" s="1"/>
  <c r="FD691" i="12" s="1"/>
  <c r="EA691" i="12"/>
  <c r="ED691" i="12" s="1"/>
  <c r="EG691" i="12" s="1"/>
  <c r="EJ691" i="12" s="1"/>
  <c r="EM691" i="12" s="1"/>
  <c r="EP691" i="12" s="1"/>
  <c r="ES691" i="12" s="1"/>
  <c r="EV691" i="12" s="1"/>
  <c r="EY691" i="12" s="1"/>
  <c r="FB691" i="12" s="1"/>
  <c r="DZ691" i="12"/>
  <c r="DY691" i="12"/>
  <c r="EB691" i="12" s="1"/>
  <c r="EE691" i="12" s="1"/>
  <c r="EH691" i="12" s="1"/>
  <c r="EK691" i="12" s="1"/>
  <c r="EN691" i="12" s="1"/>
  <c r="EQ691" i="12" s="1"/>
  <c r="ET691" i="12" s="1"/>
  <c r="EW691" i="12" s="1"/>
  <c r="EZ691" i="12" s="1"/>
  <c r="FC691" i="12" s="1"/>
  <c r="AW691" i="12"/>
  <c r="AS691" i="12"/>
  <c r="AG691" i="12"/>
  <c r="AC691" i="12"/>
  <c r="P691" i="12"/>
  <c r="Q691" i="12" s="1"/>
  <c r="O691" i="12"/>
  <c r="N691" i="12"/>
  <c r="E691" i="12"/>
  <c r="D691" i="12"/>
  <c r="C691" i="12"/>
  <c r="B691" i="12"/>
  <c r="A691" i="12"/>
  <c r="BF691" i="12" s="1"/>
  <c r="EG690" i="12"/>
  <c r="EJ690" i="12" s="1"/>
  <c r="EM690" i="12" s="1"/>
  <c r="EP690" i="12" s="1"/>
  <c r="ES690" i="12" s="1"/>
  <c r="EV690" i="12" s="1"/>
  <c r="EY690" i="12" s="1"/>
  <c r="FB690" i="12" s="1"/>
  <c r="ED690" i="12"/>
  <c r="EC690" i="12"/>
  <c r="EF690" i="12" s="1"/>
  <c r="EI690" i="12" s="1"/>
  <c r="EL690" i="12" s="1"/>
  <c r="EO690" i="12" s="1"/>
  <c r="ER690" i="12" s="1"/>
  <c r="EU690" i="12" s="1"/>
  <c r="EX690" i="12" s="1"/>
  <c r="FA690" i="12" s="1"/>
  <c r="FD690" i="12" s="1"/>
  <c r="EB690" i="12"/>
  <c r="EE690" i="12" s="1"/>
  <c r="EH690" i="12" s="1"/>
  <c r="EK690" i="12" s="1"/>
  <c r="EN690" i="12" s="1"/>
  <c r="EQ690" i="12" s="1"/>
  <c r="ET690" i="12" s="1"/>
  <c r="EW690" i="12" s="1"/>
  <c r="EZ690" i="12" s="1"/>
  <c r="FC690" i="12" s="1"/>
  <c r="EA690" i="12"/>
  <c r="DZ690" i="12"/>
  <c r="DY690" i="12"/>
  <c r="DQ690" i="12"/>
  <c r="G696" i="12" l="1"/>
  <c r="BF700" i="12"/>
  <c r="BE700" i="12"/>
  <c r="AW700" i="12"/>
  <c r="AO700" i="12"/>
  <c r="AG700" i="12"/>
  <c r="Y700" i="12"/>
  <c r="AZ700" i="12"/>
  <c r="AR700" i="12"/>
  <c r="AJ700" i="12"/>
  <c r="BD700" i="12"/>
  <c r="AV700" i="12"/>
  <c r="AN700" i="12"/>
  <c r="AF700" i="12"/>
  <c r="X700" i="12"/>
  <c r="J700" i="12"/>
  <c r="BA700" i="12"/>
  <c r="AS700" i="12"/>
  <c r="AK700" i="12"/>
  <c r="AC700" i="12"/>
  <c r="Q693" i="12"/>
  <c r="F693" i="12"/>
  <c r="AB700" i="12"/>
  <c r="BF692" i="12"/>
  <c r="BE692" i="12"/>
  <c r="AW692" i="12"/>
  <c r="AO692" i="12"/>
  <c r="AG692" i="12"/>
  <c r="Y692" i="12"/>
  <c r="AV692" i="12"/>
  <c r="AF692" i="12"/>
  <c r="J692" i="12"/>
  <c r="BD692" i="12"/>
  <c r="AN692" i="12"/>
  <c r="X692" i="12"/>
  <c r="BA692" i="12"/>
  <c r="AS692" i="12"/>
  <c r="AK692" i="12"/>
  <c r="AC692" i="12"/>
  <c r="BF696" i="12"/>
  <c r="AZ696" i="12"/>
  <c r="AR696" i="12"/>
  <c r="AJ696" i="12"/>
  <c r="AB696" i="12"/>
  <c r="BD696" i="12"/>
  <c r="AN696" i="12"/>
  <c r="X696" i="12"/>
  <c r="BE696" i="12"/>
  <c r="AW696" i="12"/>
  <c r="AO696" i="12"/>
  <c r="AG696" i="12"/>
  <c r="Y696" i="12"/>
  <c r="AV696" i="12"/>
  <c r="AF696" i="12"/>
  <c r="J696" i="12"/>
  <c r="AC696" i="12"/>
  <c r="AB692" i="12"/>
  <c r="AJ692" i="12"/>
  <c r="AS696" i="12"/>
  <c r="Y705" i="12"/>
  <c r="AJ705" i="12"/>
  <c r="AO705" i="12"/>
  <c r="AU705" i="12"/>
  <c r="AZ705" i="12"/>
  <c r="BE705" i="12"/>
  <c r="AE709" i="12"/>
  <c r="AO709" i="12"/>
  <c r="AZ709" i="12"/>
  <c r="ED710" i="12"/>
  <c r="AE712" i="12"/>
  <c r="AU712" i="12"/>
  <c r="K702" i="12"/>
  <c r="Q702" i="12"/>
  <c r="AA705" i="12"/>
  <c r="AF705" i="12"/>
  <c r="AK705" i="12"/>
  <c r="AQ705" i="12"/>
  <c r="AV705" i="12"/>
  <c r="BA705" i="12"/>
  <c r="G706" i="12"/>
  <c r="Y707" i="12"/>
  <c r="BE707" i="12"/>
  <c r="G709" i="12"/>
  <c r="AA709" i="12"/>
  <c r="AK709" i="12"/>
  <c r="AV709" i="12"/>
  <c r="AJ711" i="12"/>
  <c r="AK691" i="12"/>
  <c r="BA691" i="12"/>
  <c r="AK695" i="12"/>
  <c r="BA695" i="12"/>
  <c r="Y697" i="12"/>
  <c r="AE697" i="12"/>
  <c r="AJ697" i="12"/>
  <c r="AO697" i="12"/>
  <c r="AU697" i="12"/>
  <c r="AZ697" i="12"/>
  <c r="BE697" i="12"/>
  <c r="AK699" i="12"/>
  <c r="BA699" i="12"/>
  <c r="AC704" i="12"/>
  <c r="AK704" i="12"/>
  <c r="AS704" i="12"/>
  <c r="BA704" i="12"/>
  <c r="J705" i="12"/>
  <c r="W705" i="12"/>
  <c r="AB705" i="12"/>
  <c r="AG705" i="12"/>
  <c r="AM705" i="12"/>
  <c r="AR705" i="12"/>
  <c r="AW705" i="12"/>
  <c r="BC705" i="12"/>
  <c r="K706" i="12"/>
  <c r="AC707" i="12"/>
  <c r="AS707" i="12"/>
  <c r="AC708" i="12"/>
  <c r="AK708" i="12"/>
  <c r="AS708" i="12"/>
  <c r="BA708" i="12"/>
  <c r="J709" i="12"/>
  <c r="W709" i="12"/>
  <c r="AB709" i="12"/>
  <c r="AG709" i="12"/>
  <c r="AM709" i="12"/>
  <c r="AR709" i="12"/>
  <c r="AW709" i="12"/>
  <c r="BC709" i="12"/>
  <c r="AK710" i="12"/>
  <c r="BA710" i="12"/>
  <c r="AC711" i="12"/>
  <c r="AN711" i="12"/>
  <c r="BD711" i="12"/>
  <c r="J712" i="12"/>
  <c r="W712" i="12"/>
  <c r="AB712" i="12"/>
  <c r="AG712" i="12"/>
  <c r="AM712" i="12"/>
  <c r="AR712" i="12"/>
  <c r="AW712" i="12"/>
  <c r="BC712" i="12"/>
  <c r="G701" i="12"/>
  <c r="AE705" i="12"/>
  <c r="AK707" i="12"/>
  <c r="BA707" i="12"/>
  <c r="Y709" i="12"/>
  <c r="AJ709" i="12"/>
  <c r="AU709" i="12"/>
  <c r="BE709" i="12"/>
  <c r="Y712" i="12"/>
  <c r="AJ712" i="12"/>
  <c r="AO712" i="12"/>
  <c r="AZ712" i="12"/>
  <c r="BE712" i="12"/>
  <c r="AB704" i="12"/>
  <c r="AJ704" i="12"/>
  <c r="AR704" i="12"/>
  <c r="AZ704" i="12"/>
  <c r="J707" i="12"/>
  <c r="AO707" i="12"/>
  <c r="AF709" i="12"/>
  <c r="AQ709" i="12"/>
  <c r="BA709" i="12"/>
  <c r="AB711" i="12"/>
  <c r="AZ711" i="12"/>
  <c r="AA712" i="12"/>
  <c r="AF712" i="12"/>
  <c r="AK712" i="12"/>
  <c r="AQ712" i="12"/>
  <c r="AV712" i="12"/>
  <c r="BA712" i="12"/>
  <c r="J691" i="12"/>
  <c r="Y691" i="12"/>
  <c r="AO691" i="12"/>
  <c r="BE691" i="12"/>
  <c r="Y693" i="12"/>
  <c r="AE693" i="12"/>
  <c r="AJ693" i="12"/>
  <c r="AO693" i="12"/>
  <c r="AU693" i="12"/>
  <c r="AZ693" i="12"/>
  <c r="BE693" i="12"/>
  <c r="J695" i="12"/>
  <c r="Y695" i="12"/>
  <c r="AO695" i="12"/>
  <c r="BE695" i="12"/>
  <c r="AA697" i="12"/>
  <c r="AF697" i="12"/>
  <c r="AK697" i="12"/>
  <c r="AQ697" i="12"/>
  <c r="AV697" i="12"/>
  <c r="BA697" i="12"/>
  <c r="J699" i="12"/>
  <c r="Y699" i="12"/>
  <c r="AO699" i="12"/>
  <c r="BE699" i="12"/>
  <c r="F701" i="12"/>
  <c r="Y701" i="12"/>
  <c r="AE701" i="12"/>
  <c r="AJ701" i="12"/>
  <c r="AO701" i="12"/>
  <c r="AU701" i="12"/>
  <c r="AZ701" i="12"/>
  <c r="BE701" i="12"/>
  <c r="AK703" i="12"/>
  <c r="BA703" i="12"/>
  <c r="J704" i="12"/>
  <c r="X704" i="12"/>
  <c r="AF704" i="12"/>
  <c r="AN704" i="12"/>
  <c r="AV704" i="12"/>
  <c r="BD704" i="12"/>
  <c r="X705" i="12"/>
  <c r="AC705" i="12"/>
  <c r="AI705" i="12"/>
  <c r="AN705" i="12"/>
  <c r="AS705" i="12"/>
  <c r="AY705" i="12"/>
  <c r="BD705" i="12"/>
  <c r="AG707" i="12"/>
  <c r="AW707" i="12"/>
  <c r="J708" i="12"/>
  <c r="X708" i="12"/>
  <c r="AF708" i="12"/>
  <c r="AN708" i="12"/>
  <c r="AV708" i="12"/>
  <c r="BD708" i="12"/>
  <c r="X709" i="12"/>
  <c r="AC709" i="12"/>
  <c r="AI709" i="12"/>
  <c r="AN709" i="12"/>
  <c r="AS709" i="12"/>
  <c r="AY709" i="12"/>
  <c r="BD709" i="12"/>
  <c r="J710" i="12"/>
  <c r="Y710" i="12"/>
  <c r="AO710" i="12"/>
  <c r="BE710" i="12"/>
  <c r="J711" i="12"/>
  <c r="X711" i="12"/>
  <c r="AF711" i="12"/>
  <c r="AR711" i="12"/>
  <c r="X712" i="12"/>
  <c r="AC712" i="12"/>
  <c r="AI712" i="12"/>
  <c r="AN712" i="12"/>
  <c r="AS712" i="12"/>
  <c r="AY712" i="12"/>
  <c r="BD712" i="12"/>
  <c r="EE710" i="12"/>
  <c r="EF710" i="12" s="1"/>
  <c r="EG710" i="12" s="1"/>
  <c r="EH710" i="12" s="1"/>
  <c r="EI710" i="12" s="1"/>
  <c r="EJ710" i="12" s="1"/>
  <c r="EK710" i="12" s="1"/>
  <c r="EL710" i="12" s="1"/>
  <c r="EM710" i="12" s="1"/>
  <c r="EN710" i="12" s="1"/>
  <c r="EO710" i="12" s="1"/>
  <c r="EP710" i="12" s="1"/>
  <c r="EQ710" i="12" s="1"/>
  <c r="ER710" i="12" s="1"/>
  <c r="ES710" i="12" s="1"/>
  <c r="ET710" i="12" s="1"/>
  <c r="EU710" i="12" s="1"/>
  <c r="EV710" i="12" s="1"/>
  <c r="EW710" i="12" s="1"/>
  <c r="EX710" i="12" s="1"/>
  <c r="EY710" i="12" s="1"/>
  <c r="EZ710" i="12" s="1"/>
  <c r="FA710" i="12" s="1"/>
  <c r="FB710" i="12" s="1"/>
  <c r="FC710" i="12" s="1"/>
  <c r="FD710" i="12" s="1"/>
  <c r="AD694" i="12"/>
  <c r="AL694" i="12"/>
  <c r="AT694" i="12"/>
  <c r="AX694" i="12"/>
  <c r="BF694" i="12"/>
  <c r="Z698" i="12"/>
  <c r="AH698" i="12"/>
  <c r="AL698" i="12"/>
  <c r="AT698" i="12"/>
  <c r="AX698" i="12"/>
  <c r="BF698" i="12"/>
  <c r="Z702" i="12"/>
  <c r="AD702" i="12"/>
  <c r="AH702" i="12"/>
  <c r="AL702" i="12"/>
  <c r="AP702" i="12"/>
  <c r="AT702" i="12"/>
  <c r="AX702" i="12"/>
  <c r="BB702" i="12"/>
  <c r="BF702" i="12"/>
  <c r="Z706" i="12"/>
  <c r="AD706" i="12"/>
  <c r="AH706" i="12"/>
  <c r="AL706" i="12"/>
  <c r="AP706" i="12"/>
  <c r="AT706" i="12"/>
  <c r="AX706" i="12"/>
  <c r="BB706" i="12"/>
  <c r="BF706" i="12"/>
  <c r="Z713" i="12"/>
  <c r="AD713" i="12"/>
  <c r="AH713" i="12"/>
  <c r="AL713" i="12"/>
  <c r="AP713" i="12"/>
  <c r="AT713" i="12"/>
  <c r="AX713" i="12"/>
  <c r="BB713" i="12"/>
  <c r="BF713" i="12"/>
  <c r="G691" i="12"/>
  <c r="X691" i="12"/>
  <c r="AB691" i="12"/>
  <c r="AF691" i="12"/>
  <c r="AJ691" i="12"/>
  <c r="AN691" i="12"/>
  <c r="AR691" i="12"/>
  <c r="AV691" i="12"/>
  <c r="AZ691" i="12"/>
  <c r="BD691" i="12"/>
  <c r="F692" i="12"/>
  <c r="W692" i="12"/>
  <c r="AA692" i="12"/>
  <c r="AE692" i="12"/>
  <c r="AI692" i="12"/>
  <c r="AM692" i="12"/>
  <c r="AQ692" i="12"/>
  <c r="AU692" i="12"/>
  <c r="AY692" i="12"/>
  <c r="BC692" i="12"/>
  <c r="K693" i="12"/>
  <c r="Z693" i="12"/>
  <c r="AD693" i="12"/>
  <c r="AH693" i="12"/>
  <c r="AL693" i="12"/>
  <c r="AP693" i="12"/>
  <c r="AT693" i="12"/>
  <c r="AX693" i="12"/>
  <c r="BB693" i="12"/>
  <c r="J694" i="12"/>
  <c r="Y694" i="12"/>
  <c r="AC694" i="12"/>
  <c r="AG694" i="12"/>
  <c r="AK694" i="12"/>
  <c r="AO694" i="12"/>
  <c r="AS694" i="12"/>
  <c r="AW694" i="12"/>
  <c r="BA694" i="12"/>
  <c r="BE694" i="12"/>
  <c r="G695" i="12"/>
  <c r="X695" i="12"/>
  <c r="AB695" i="12"/>
  <c r="AF695" i="12"/>
  <c r="AJ695" i="12"/>
  <c r="AN695" i="12"/>
  <c r="AR695" i="12"/>
  <c r="AV695" i="12"/>
  <c r="AZ695" i="12"/>
  <c r="BD695" i="12"/>
  <c r="F696" i="12"/>
  <c r="W696" i="12"/>
  <c r="AA696" i="12"/>
  <c r="AE696" i="12"/>
  <c r="AI696" i="12"/>
  <c r="AM696" i="12"/>
  <c r="AQ696" i="12"/>
  <c r="AU696" i="12"/>
  <c r="AY696" i="12"/>
  <c r="BC696" i="12"/>
  <c r="K697" i="12"/>
  <c r="Z697" i="12"/>
  <c r="AD697" i="12"/>
  <c r="AH697" i="12"/>
  <c r="AL697" i="12"/>
  <c r="AP697" i="12"/>
  <c r="AT697" i="12"/>
  <c r="AX697" i="12"/>
  <c r="BB697" i="12"/>
  <c r="J698" i="12"/>
  <c r="Y698" i="12"/>
  <c r="AC698" i="12"/>
  <c r="AG698" i="12"/>
  <c r="AK698" i="12"/>
  <c r="AO698" i="12"/>
  <c r="AS698" i="12"/>
  <c r="AW698" i="12"/>
  <c r="BA698" i="12"/>
  <c r="BE698" i="12"/>
  <c r="G699" i="12"/>
  <c r="X699" i="12"/>
  <c r="AB699" i="12"/>
  <c r="AF699" i="12"/>
  <c r="AJ699" i="12"/>
  <c r="AN699" i="12"/>
  <c r="AR699" i="12"/>
  <c r="AV699" i="12"/>
  <c r="AZ699" i="12"/>
  <c r="BD699" i="12"/>
  <c r="F700" i="12"/>
  <c r="W700" i="12"/>
  <c r="AA700" i="12"/>
  <c r="AE700" i="12"/>
  <c r="AI700" i="12"/>
  <c r="AM700" i="12"/>
  <c r="AQ700" i="12"/>
  <c r="AU700" i="12"/>
  <c r="AY700" i="12"/>
  <c r="BC700" i="12"/>
  <c r="K701" i="12"/>
  <c r="Z701" i="12"/>
  <c r="AD701" i="12"/>
  <c r="AH701" i="12"/>
  <c r="AL701" i="12"/>
  <c r="AP701" i="12"/>
  <c r="AT701" i="12"/>
  <c r="AX701" i="12"/>
  <c r="BB701" i="12"/>
  <c r="J702" i="12"/>
  <c r="Y702" i="12"/>
  <c r="AC702" i="12"/>
  <c r="AG702" i="12"/>
  <c r="AK702" i="12"/>
  <c r="AO702" i="12"/>
  <c r="AS702" i="12"/>
  <c r="AW702" i="12"/>
  <c r="BA702" i="12"/>
  <c r="BE702" i="12"/>
  <c r="G703" i="12"/>
  <c r="X703" i="12"/>
  <c r="AB703" i="12"/>
  <c r="AF703" i="12"/>
  <c r="AJ703" i="12"/>
  <c r="AN703" i="12"/>
  <c r="AR703" i="12"/>
  <c r="AV703" i="12"/>
  <c r="AZ703" i="12"/>
  <c r="BD703" i="12"/>
  <c r="F704" i="12"/>
  <c r="W704" i="12"/>
  <c r="AA704" i="12"/>
  <c r="AE704" i="12"/>
  <c r="AI704" i="12"/>
  <c r="AM704" i="12"/>
  <c r="AQ704" i="12"/>
  <c r="AU704" i="12"/>
  <c r="AY704" i="12"/>
  <c r="BC704" i="12"/>
  <c r="K705" i="12"/>
  <c r="Z705" i="12"/>
  <c r="AD705" i="12"/>
  <c r="AH705" i="12"/>
  <c r="AL705" i="12"/>
  <c r="AP705" i="12"/>
  <c r="AT705" i="12"/>
  <c r="AX705" i="12"/>
  <c r="BB705" i="12"/>
  <c r="J706" i="12"/>
  <c r="Y706" i="12"/>
  <c r="AC706" i="12"/>
  <c r="AG706" i="12"/>
  <c r="AK706" i="12"/>
  <c r="AO706" i="12"/>
  <c r="AS706" i="12"/>
  <c r="AW706" i="12"/>
  <c r="BA706" i="12"/>
  <c r="BE706" i="12"/>
  <c r="G707" i="12"/>
  <c r="X707" i="12"/>
  <c r="AB707" i="12"/>
  <c r="AF707" i="12"/>
  <c r="AJ707" i="12"/>
  <c r="AN707" i="12"/>
  <c r="AR707" i="12"/>
  <c r="AV707" i="12"/>
  <c r="AZ707" i="12"/>
  <c r="BD707" i="12"/>
  <c r="F708" i="12"/>
  <c r="W708" i="12"/>
  <c r="AA708" i="12"/>
  <c r="AE708" i="12"/>
  <c r="AI708" i="12"/>
  <c r="AM708" i="12"/>
  <c r="AQ708" i="12"/>
  <c r="AU708" i="12"/>
  <c r="AY708" i="12"/>
  <c r="BC708" i="12"/>
  <c r="K709" i="12"/>
  <c r="Z709" i="12"/>
  <c r="AD709" i="12"/>
  <c r="AH709" i="12"/>
  <c r="AL709" i="12"/>
  <c r="AP709" i="12"/>
  <c r="AT709" i="12"/>
  <c r="AX709" i="12"/>
  <c r="BB709" i="12"/>
  <c r="G710" i="12"/>
  <c r="X710" i="12"/>
  <c r="AB710" i="12"/>
  <c r="AF710" i="12"/>
  <c r="AJ710" i="12"/>
  <c r="AN710" i="12"/>
  <c r="AR710" i="12"/>
  <c r="AV710" i="12"/>
  <c r="AZ710" i="12"/>
  <c r="BD710" i="12"/>
  <c r="F711" i="12"/>
  <c r="W711" i="12"/>
  <c r="AA711" i="12"/>
  <c r="AE711" i="12"/>
  <c r="AI711" i="12"/>
  <c r="AM711" i="12"/>
  <c r="AQ711" i="12"/>
  <c r="AU711" i="12"/>
  <c r="AY711" i="12"/>
  <c r="BC711" i="12"/>
  <c r="K712" i="12"/>
  <c r="Z712" i="12"/>
  <c r="AD712" i="12"/>
  <c r="AH712" i="12"/>
  <c r="AL712" i="12"/>
  <c r="AP712" i="12"/>
  <c r="AT712" i="12"/>
  <c r="AX712" i="12"/>
  <c r="BB712" i="12"/>
  <c r="J713" i="12"/>
  <c r="Y713" i="12"/>
  <c r="AC713" i="12"/>
  <c r="AG713" i="12"/>
  <c r="AK713" i="12"/>
  <c r="AO713" i="12"/>
  <c r="AS713" i="12"/>
  <c r="AW713" i="12"/>
  <c r="BA713" i="12"/>
  <c r="BE713" i="12"/>
  <c r="Z694" i="12"/>
  <c r="AH694" i="12"/>
  <c r="AP694" i="12"/>
  <c r="BB694" i="12"/>
  <c r="AD698" i="12"/>
  <c r="AP698" i="12"/>
  <c r="BB698" i="12"/>
  <c r="F691" i="12"/>
  <c r="W691" i="12"/>
  <c r="AA691" i="12"/>
  <c r="AE691" i="12"/>
  <c r="AI691" i="12"/>
  <c r="AM691" i="12"/>
  <c r="AQ691" i="12"/>
  <c r="AU691" i="12"/>
  <c r="AY691" i="12"/>
  <c r="BC691" i="12"/>
  <c r="K692" i="12"/>
  <c r="Z692" i="12"/>
  <c r="AD692" i="12"/>
  <c r="AH692" i="12"/>
  <c r="AL692" i="12"/>
  <c r="AP692" i="12"/>
  <c r="AT692" i="12"/>
  <c r="AX692" i="12"/>
  <c r="BB692" i="12"/>
  <c r="X694" i="12"/>
  <c r="AB694" i="12"/>
  <c r="AF694" i="12"/>
  <c r="AJ694" i="12"/>
  <c r="AN694" i="12"/>
  <c r="AR694" i="12"/>
  <c r="AV694" i="12"/>
  <c r="AZ694" i="12"/>
  <c r="BD694" i="12"/>
  <c r="F695" i="12"/>
  <c r="W695" i="12"/>
  <c r="AA695" i="12"/>
  <c r="AE695" i="12"/>
  <c r="AI695" i="12"/>
  <c r="AM695" i="12"/>
  <c r="AQ695" i="12"/>
  <c r="AU695" i="12"/>
  <c r="AY695" i="12"/>
  <c r="BC695" i="12"/>
  <c r="K696" i="12"/>
  <c r="Z696" i="12"/>
  <c r="AD696" i="12"/>
  <c r="AH696" i="12"/>
  <c r="AL696" i="12"/>
  <c r="AP696" i="12"/>
  <c r="AT696" i="12"/>
  <c r="AX696" i="12"/>
  <c r="BB696" i="12"/>
  <c r="X698" i="12"/>
  <c r="AB698" i="12"/>
  <c r="AF698" i="12"/>
  <c r="AJ698" i="12"/>
  <c r="AN698" i="12"/>
  <c r="AR698" i="12"/>
  <c r="AV698" i="12"/>
  <c r="AZ698" i="12"/>
  <c r="BD698" i="12"/>
  <c r="F699" i="12"/>
  <c r="W699" i="12"/>
  <c r="AA699" i="12"/>
  <c r="AE699" i="12"/>
  <c r="AI699" i="12"/>
  <c r="AM699" i="12"/>
  <c r="AQ699" i="12"/>
  <c r="AU699" i="12"/>
  <c r="AY699" i="12"/>
  <c r="BC699" i="12"/>
  <c r="K700" i="12"/>
  <c r="Z700" i="12"/>
  <c r="AD700" i="12"/>
  <c r="AH700" i="12"/>
  <c r="AL700" i="12"/>
  <c r="AP700" i="12"/>
  <c r="AT700" i="12"/>
  <c r="AX700" i="12"/>
  <c r="BB700" i="12"/>
  <c r="X702" i="12"/>
  <c r="AB702" i="12"/>
  <c r="AF702" i="12"/>
  <c r="AJ702" i="12"/>
  <c r="AN702" i="12"/>
  <c r="AR702" i="12"/>
  <c r="AV702" i="12"/>
  <c r="AZ702" i="12"/>
  <c r="BD702" i="12"/>
  <c r="F703" i="12"/>
  <c r="W703" i="12"/>
  <c r="AA703" i="12"/>
  <c r="AE703" i="12"/>
  <c r="AI703" i="12"/>
  <c r="AM703" i="12"/>
  <c r="AQ703" i="12"/>
  <c r="AU703" i="12"/>
  <c r="AY703" i="12"/>
  <c r="BC703" i="12"/>
  <c r="K704" i="12"/>
  <c r="Z704" i="12"/>
  <c r="AD704" i="12"/>
  <c r="AH704" i="12"/>
  <c r="AL704" i="12"/>
  <c r="AP704" i="12"/>
  <c r="AT704" i="12"/>
  <c r="AX704" i="12"/>
  <c r="BB704" i="12"/>
  <c r="X706" i="12"/>
  <c r="AB706" i="12"/>
  <c r="AF706" i="12"/>
  <c r="AJ706" i="12"/>
  <c r="AN706" i="12"/>
  <c r="AR706" i="12"/>
  <c r="AV706" i="12"/>
  <c r="AZ706" i="12"/>
  <c r="BD706" i="12"/>
  <c r="F707" i="12"/>
  <c r="W707" i="12"/>
  <c r="AA707" i="12"/>
  <c r="AE707" i="12"/>
  <c r="AI707" i="12"/>
  <c r="AM707" i="12"/>
  <c r="AQ707" i="12"/>
  <c r="AU707" i="12"/>
  <c r="AY707" i="12"/>
  <c r="BC707" i="12"/>
  <c r="K708" i="12"/>
  <c r="Z708" i="12"/>
  <c r="AD708" i="12"/>
  <c r="AH708" i="12"/>
  <c r="AL708" i="12"/>
  <c r="AP708" i="12"/>
  <c r="AT708" i="12"/>
  <c r="AX708" i="12"/>
  <c r="BB708" i="12"/>
  <c r="F710" i="12"/>
  <c r="W710" i="12"/>
  <c r="AA710" i="12"/>
  <c r="AE710" i="12"/>
  <c r="AI710" i="12"/>
  <c r="AM710" i="12"/>
  <c r="AQ710" i="12"/>
  <c r="AU710" i="12"/>
  <c r="AY710" i="12"/>
  <c r="BC710" i="12"/>
  <c r="K711" i="12"/>
  <c r="Z711" i="12"/>
  <c r="AD711" i="12"/>
  <c r="AH711" i="12"/>
  <c r="AL711" i="12"/>
  <c r="AP711" i="12"/>
  <c r="AT711" i="12"/>
  <c r="AX711" i="12"/>
  <c r="BB711" i="12"/>
  <c r="BF711" i="12"/>
  <c r="X713" i="12"/>
  <c r="AB713" i="12"/>
  <c r="AF713" i="12"/>
  <c r="AJ713" i="12"/>
  <c r="AN713" i="12"/>
  <c r="AR713" i="12"/>
  <c r="AV713" i="12"/>
  <c r="AZ713" i="12"/>
  <c r="BD713" i="12"/>
  <c r="K691" i="12"/>
  <c r="Z691" i="12"/>
  <c r="AD691" i="12"/>
  <c r="AH691" i="12"/>
  <c r="AL691" i="12"/>
  <c r="AP691" i="12"/>
  <c r="AT691" i="12"/>
  <c r="AX691" i="12"/>
  <c r="BB691" i="12"/>
  <c r="W694" i="12"/>
  <c r="AA694" i="12"/>
  <c r="AE694" i="12"/>
  <c r="AI694" i="12"/>
  <c r="AM694" i="12"/>
  <c r="AQ694" i="12"/>
  <c r="AU694" i="12"/>
  <c r="AY694" i="12"/>
  <c r="K695" i="12"/>
  <c r="Z695" i="12"/>
  <c r="AD695" i="12"/>
  <c r="AH695" i="12"/>
  <c r="AL695" i="12"/>
  <c r="AP695" i="12"/>
  <c r="AT695" i="12"/>
  <c r="AX695" i="12"/>
  <c r="BB695" i="12"/>
  <c r="W698" i="12"/>
  <c r="AA698" i="12"/>
  <c r="AE698" i="12"/>
  <c r="AI698" i="12"/>
  <c r="AM698" i="12"/>
  <c r="AQ698" i="12"/>
  <c r="AU698" i="12"/>
  <c r="AY698" i="12"/>
  <c r="K699" i="12"/>
  <c r="Z699" i="12"/>
  <c r="AD699" i="12"/>
  <c r="AH699" i="12"/>
  <c r="AL699" i="12"/>
  <c r="AP699" i="12"/>
  <c r="AT699" i="12"/>
  <c r="AX699" i="12"/>
  <c r="BB699" i="12"/>
  <c r="W702" i="12"/>
  <c r="AA702" i="12"/>
  <c r="AE702" i="12"/>
  <c r="AI702" i="12"/>
  <c r="AM702" i="12"/>
  <c r="AQ702" i="12"/>
  <c r="AU702" i="12"/>
  <c r="AY702" i="12"/>
  <c r="K703" i="12"/>
  <c r="Z703" i="12"/>
  <c r="AD703" i="12"/>
  <c r="AH703" i="12"/>
  <c r="AL703" i="12"/>
  <c r="AP703" i="12"/>
  <c r="AT703" i="12"/>
  <c r="AX703" i="12"/>
  <c r="BB703" i="12"/>
  <c r="W706" i="12"/>
  <c r="AA706" i="12"/>
  <c r="AE706" i="12"/>
  <c r="AI706" i="12"/>
  <c r="AM706" i="12"/>
  <c r="AQ706" i="12"/>
  <c r="AU706" i="12"/>
  <c r="AY706" i="12"/>
  <c r="K707" i="12"/>
  <c r="Z707" i="12"/>
  <c r="AD707" i="12"/>
  <c r="AH707" i="12"/>
  <c r="AL707" i="12"/>
  <c r="AP707" i="12"/>
  <c r="AT707" i="12"/>
  <c r="AX707" i="12"/>
  <c r="BB707" i="12"/>
  <c r="K710" i="12"/>
  <c r="Z710" i="12"/>
  <c r="AD710" i="12"/>
  <c r="AH710" i="12"/>
  <c r="AL710" i="12"/>
  <c r="AP710" i="12"/>
  <c r="AT710" i="12"/>
  <c r="AX710" i="12"/>
  <c r="BB710" i="12"/>
  <c r="AK711" i="12"/>
  <c r="AO711" i="12"/>
  <c r="AS711" i="12"/>
  <c r="AW711" i="12"/>
  <c r="BA711" i="12"/>
  <c r="W713" i="12"/>
  <c r="AA713" i="12"/>
  <c r="AE713" i="12"/>
  <c r="AI713" i="12"/>
  <c r="AM713" i="12"/>
  <c r="AQ713" i="12"/>
  <c r="AU713" i="12"/>
  <c r="AY713" i="12"/>
  <c r="BE690" i="12"/>
  <c r="BC690" i="12"/>
  <c r="AY690" i="12"/>
  <c r="AW690" i="12"/>
  <c r="AU690" i="12"/>
  <c r="AQ690" i="12"/>
  <c r="AO690" i="12"/>
  <c r="AM690" i="12"/>
  <c r="AI690" i="12"/>
  <c r="AG690" i="12"/>
  <c r="AE690" i="12"/>
  <c r="AA690" i="12"/>
  <c r="Y690" i="12"/>
  <c r="W690" i="12"/>
  <c r="P690" i="12"/>
  <c r="G690" i="12" s="1"/>
  <c r="O690" i="12"/>
  <c r="N690" i="12"/>
  <c r="J690" i="12"/>
  <c r="F690" i="12"/>
  <c r="D690" i="12"/>
  <c r="C690" i="12"/>
  <c r="B690" i="12"/>
  <c r="E690" i="12" s="1"/>
  <c r="A690" i="12"/>
  <c r="BD690" i="12" s="1"/>
  <c r="ED689" i="12"/>
  <c r="EG689" i="12" s="1"/>
  <c r="EJ689" i="12" s="1"/>
  <c r="EM689" i="12" s="1"/>
  <c r="EP689" i="12" s="1"/>
  <c r="ES689" i="12" s="1"/>
  <c r="EV689" i="12" s="1"/>
  <c r="EY689" i="12" s="1"/>
  <c r="FB689" i="12" s="1"/>
  <c r="EB689" i="12"/>
  <c r="EE689" i="12" s="1"/>
  <c r="EH689" i="12" s="1"/>
  <c r="EK689" i="12" s="1"/>
  <c r="EN689" i="12" s="1"/>
  <c r="EQ689" i="12" s="1"/>
  <c r="ET689" i="12" s="1"/>
  <c r="EW689" i="12" s="1"/>
  <c r="EZ689" i="12" s="1"/>
  <c r="FC689" i="12" s="1"/>
  <c r="EA689" i="12"/>
  <c r="DZ689" i="12"/>
  <c r="EC689" i="12" s="1"/>
  <c r="EF689" i="12" s="1"/>
  <c r="EI689" i="12" s="1"/>
  <c r="EL689" i="12" s="1"/>
  <c r="EO689" i="12" s="1"/>
  <c r="ER689" i="12" s="1"/>
  <c r="EU689" i="12" s="1"/>
  <c r="EX689" i="12" s="1"/>
  <c r="FA689" i="12" s="1"/>
  <c r="FD689" i="12" s="1"/>
  <c r="DY689" i="12"/>
  <c r="Q689" i="12"/>
  <c r="P689" i="12"/>
  <c r="O689" i="12"/>
  <c r="N689" i="12"/>
  <c r="K689" i="12"/>
  <c r="G689" i="12"/>
  <c r="F689" i="12"/>
  <c r="E689" i="12"/>
  <c r="D689" i="12"/>
  <c r="C689" i="12"/>
  <c r="B689" i="12"/>
  <c r="A689" i="12"/>
  <c r="BE689" i="12" s="1"/>
  <c r="EA688" i="12"/>
  <c r="ED688" i="12" s="1"/>
  <c r="EG688" i="12" s="1"/>
  <c r="EJ688" i="12" s="1"/>
  <c r="EM688" i="12" s="1"/>
  <c r="EP688" i="12" s="1"/>
  <c r="ES688" i="12" s="1"/>
  <c r="EV688" i="12" s="1"/>
  <c r="EY688" i="12" s="1"/>
  <c r="FB688" i="12" s="1"/>
  <c r="DZ688" i="12"/>
  <c r="EC688" i="12" s="1"/>
  <c r="EF688" i="12" s="1"/>
  <c r="EI688" i="12" s="1"/>
  <c r="EL688" i="12" s="1"/>
  <c r="EO688" i="12" s="1"/>
  <c r="ER688" i="12" s="1"/>
  <c r="EU688" i="12" s="1"/>
  <c r="EX688" i="12" s="1"/>
  <c r="FA688" i="12" s="1"/>
  <c r="FD688" i="12" s="1"/>
  <c r="DY688" i="12"/>
  <c r="EB688" i="12" s="1"/>
  <c r="EE688" i="12" s="1"/>
  <c r="EH688" i="12" s="1"/>
  <c r="EK688" i="12" s="1"/>
  <c r="EN688" i="12" s="1"/>
  <c r="EQ688" i="12" s="1"/>
  <c r="ET688" i="12" s="1"/>
  <c r="EW688" i="12" s="1"/>
  <c r="EZ688" i="12" s="1"/>
  <c r="FC688" i="12" s="1"/>
  <c r="BA688" i="12"/>
  <c r="AV688" i="12"/>
  <c r="AQ688" i="12"/>
  <c r="AK688" i="12"/>
  <c r="AF688" i="12"/>
  <c r="AA688" i="12"/>
  <c r="P688" i="12"/>
  <c r="Q688" i="12" s="1"/>
  <c r="O688" i="12"/>
  <c r="N688" i="12"/>
  <c r="D688" i="12"/>
  <c r="C688" i="12"/>
  <c r="B688" i="12"/>
  <c r="E688" i="12" s="1"/>
  <c r="A688" i="12"/>
  <c r="BF688" i="12" s="1"/>
  <c r="DV687" i="12"/>
  <c r="DW687" i="12" s="1"/>
  <c r="DX687" i="12" s="1"/>
  <c r="DY687" i="12" s="1"/>
  <c r="DZ687" i="12" s="1"/>
  <c r="EA687" i="12" s="1"/>
  <c r="EB687" i="12" s="1"/>
  <c r="DU687" i="12"/>
  <c r="P687" i="12"/>
  <c r="F687" i="12" s="1"/>
  <c r="O687" i="12"/>
  <c r="N687" i="12"/>
  <c r="G687" i="12"/>
  <c r="E687" i="12"/>
  <c r="D687" i="12"/>
  <c r="C687" i="12"/>
  <c r="B687" i="12"/>
  <c r="A687" i="12"/>
  <c r="BC687" i="12" s="1"/>
  <c r="DQ686" i="12"/>
  <c r="AZ686" i="12"/>
  <c r="AV686" i="12"/>
  <c r="AR686" i="12"/>
  <c r="AJ686" i="12"/>
  <c r="AF686" i="12"/>
  <c r="AB686" i="12"/>
  <c r="P686" i="12"/>
  <c r="F686" i="12" s="1"/>
  <c r="O686" i="12"/>
  <c r="N686" i="12"/>
  <c r="G686" i="12"/>
  <c r="D686" i="12"/>
  <c r="C686" i="12"/>
  <c r="B686" i="12"/>
  <c r="E686" i="12" s="1"/>
  <c r="A686" i="12"/>
  <c r="BE686" i="12" s="1"/>
  <c r="EC685" i="12"/>
  <c r="EF685" i="12" s="1"/>
  <c r="EI685" i="12" s="1"/>
  <c r="EL685" i="12" s="1"/>
  <c r="EO685" i="12" s="1"/>
  <c r="ER685" i="12" s="1"/>
  <c r="EU685" i="12" s="1"/>
  <c r="EX685" i="12" s="1"/>
  <c r="FA685" i="12" s="1"/>
  <c r="FD685" i="12" s="1"/>
  <c r="EA685" i="12"/>
  <c r="ED685" i="12" s="1"/>
  <c r="EG685" i="12" s="1"/>
  <c r="EJ685" i="12" s="1"/>
  <c r="EM685" i="12" s="1"/>
  <c r="EP685" i="12" s="1"/>
  <c r="ES685" i="12" s="1"/>
  <c r="EV685" i="12" s="1"/>
  <c r="EY685" i="12" s="1"/>
  <c r="FB685" i="12" s="1"/>
  <c r="DZ685" i="12"/>
  <c r="DY685" i="12"/>
  <c r="EB685" i="12" s="1"/>
  <c r="EE685" i="12" s="1"/>
  <c r="EH685" i="12" s="1"/>
  <c r="EK685" i="12" s="1"/>
  <c r="EN685" i="12" s="1"/>
  <c r="EQ685" i="12" s="1"/>
  <c r="ET685" i="12" s="1"/>
  <c r="EW685" i="12" s="1"/>
  <c r="EZ685" i="12" s="1"/>
  <c r="FC685" i="12" s="1"/>
  <c r="BE685" i="12"/>
  <c r="BD685" i="12"/>
  <c r="AZ685" i="12"/>
  <c r="AY685" i="12"/>
  <c r="AU685" i="12"/>
  <c r="AS685" i="12"/>
  <c r="AO685" i="12"/>
  <c r="AN685" i="12"/>
  <c r="AJ685" i="12"/>
  <c r="AI685" i="12"/>
  <c r="AE685" i="12"/>
  <c r="AC685" i="12"/>
  <c r="Y685" i="12"/>
  <c r="X685" i="12"/>
  <c r="P685" i="12"/>
  <c r="Q685" i="12" s="1"/>
  <c r="O685" i="12"/>
  <c r="N685" i="12"/>
  <c r="D685" i="12"/>
  <c r="C685" i="12"/>
  <c r="B685" i="12"/>
  <c r="A685" i="12"/>
  <c r="BF685" i="12" s="1"/>
  <c r="EB684" i="12"/>
  <c r="EE684" i="12" s="1"/>
  <c r="EH684" i="12" s="1"/>
  <c r="EK684" i="12" s="1"/>
  <c r="EN684" i="12" s="1"/>
  <c r="EQ684" i="12" s="1"/>
  <c r="ET684" i="12" s="1"/>
  <c r="EW684" i="12" s="1"/>
  <c r="EZ684" i="12" s="1"/>
  <c r="FC684" i="12" s="1"/>
  <c r="EA684" i="12"/>
  <c r="ED684" i="12" s="1"/>
  <c r="EG684" i="12" s="1"/>
  <c r="EJ684" i="12" s="1"/>
  <c r="EM684" i="12" s="1"/>
  <c r="EP684" i="12" s="1"/>
  <c r="ES684" i="12" s="1"/>
  <c r="EV684" i="12" s="1"/>
  <c r="EY684" i="12" s="1"/>
  <c r="FB684" i="12" s="1"/>
  <c r="DZ684" i="12"/>
  <c r="EC684" i="12" s="1"/>
  <c r="EF684" i="12" s="1"/>
  <c r="EI684" i="12" s="1"/>
  <c r="EL684" i="12" s="1"/>
  <c r="EO684" i="12" s="1"/>
  <c r="ER684" i="12" s="1"/>
  <c r="EU684" i="12" s="1"/>
  <c r="EX684" i="12" s="1"/>
  <c r="FA684" i="12" s="1"/>
  <c r="FD684" i="12" s="1"/>
  <c r="DY684" i="12"/>
  <c r="P684" i="12"/>
  <c r="F684" i="12" s="1"/>
  <c r="O684" i="12"/>
  <c r="N684" i="12"/>
  <c r="D684" i="12"/>
  <c r="C684" i="12"/>
  <c r="B684" i="12"/>
  <c r="E684" i="12" s="1"/>
  <c r="A684" i="12"/>
  <c r="BC684" i="12" s="1"/>
  <c r="EA683" i="12"/>
  <c r="ED683" i="12" s="1"/>
  <c r="EG683" i="12" s="1"/>
  <c r="EJ683" i="12" s="1"/>
  <c r="EM683" i="12" s="1"/>
  <c r="EP683" i="12" s="1"/>
  <c r="ES683" i="12" s="1"/>
  <c r="EV683" i="12" s="1"/>
  <c r="EY683" i="12" s="1"/>
  <c r="FB683" i="12" s="1"/>
  <c r="DZ683" i="12"/>
  <c r="EC683" i="12" s="1"/>
  <c r="EF683" i="12" s="1"/>
  <c r="EI683" i="12" s="1"/>
  <c r="EL683" i="12" s="1"/>
  <c r="EO683" i="12" s="1"/>
  <c r="ER683" i="12" s="1"/>
  <c r="EU683" i="12" s="1"/>
  <c r="EX683" i="12" s="1"/>
  <c r="FA683" i="12" s="1"/>
  <c r="FD683" i="12" s="1"/>
  <c r="DY683" i="12"/>
  <c r="EB683" i="12" s="1"/>
  <c r="EE683" i="12" s="1"/>
  <c r="EH683" i="12" s="1"/>
  <c r="EK683" i="12" s="1"/>
  <c r="EN683" i="12" s="1"/>
  <c r="EQ683" i="12" s="1"/>
  <c r="ET683" i="12" s="1"/>
  <c r="EW683" i="12" s="1"/>
  <c r="EZ683" i="12" s="1"/>
  <c r="FC683" i="12" s="1"/>
  <c r="P683" i="12"/>
  <c r="G683" i="12" s="1"/>
  <c r="O683" i="12"/>
  <c r="N683" i="12"/>
  <c r="F683" i="12"/>
  <c r="D683" i="12"/>
  <c r="C683" i="12"/>
  <c r="B683" i="12"/>
  <c r="E683" i="12" s="1"/>
  <c r="A683" i="12"/>
  <c r="BD683" i="12" s="1"/>
  <c r="EA682" i="12"/>
  <c r="ED682" i="12" s="1"/>
  <c r="EG682" i="12" s="1"/>
  <c r="EJ682" i="12" s="1"/>
  <c r="EM682" i="12" s="1"/>
  <c r="EP682" i="12" s="1"/>
  <c r="ES682" i="12" s="1"/>
  <c r="EV682" i="12" s="1"/>
  <c r="EY682" i="12" s="1"/>
  <c r="FB682" i="12" s="1"/>
  <c r="DZ682" i="12"/>
  <c r="EC682" i="12" s="1"/>
  <c r="EF682" i="12" s="1"/>
  <c r="EI682" i="12" s="1"/>
  <c r="EL682" i="12" s="1"/>
  <c r="EO682" i="12" s="1"/>
  <c r="ER682" i="12" s="1"/>
  <c r="EU682" i="12" s="1"/>
  <c r="EX682" i="12" s="1"/>
  <c r="FA682" i="12" s="1"/>
  <c r="FD682" i="12" s="1"/>
  <c r="DY682" i="12"/>
  <c r="EB682" i="12" s="1"/>
  <c r="EE682" i="12" s="1"/>
  <c r="EH682" i="12" s="1"/>
  <c r="EK682" i="12" s="1"/>
  <c r="EN682" i="12" s="1"/>
  <c r="EQ682" i="12" s="1"/>
  <c r="ET682" i="12" s="1"/>
  <c r="EW682" i="12" s="1"/>
  <c r="EZ682" i="12" s="1"/>
  <c r="FC682" i="12" s="1"/>
  <c r="AZ682" i="12"/>
  <c r="AV682" i="12"/>
  <c r="AR682" i="12"/>
  <c r="AJ682" i="12"/>
  <c r="AF682" i="12"/>
  <c r="AB682" i="12"/>
  <c r="P682" i="12"/>
  <c r="F682" i="12" s="1"/>
  <c r="O682" i="12"/>
  <c r="N682" i="12"/>
  <c r="G682" i="12"/>
  <c r="D682" i="12"/>
  <c r="C682" i="12"/>
  <c r="B682" i="12"/>
  <c r="E682" i="12" s="1"/>
  <c r="A682" i="12"/>
  <c r="BE682" i="12" s="1"/>
  <c r="EC681" i="12"/>
  <c r="EF681" i="12" s="1"/>
  <c r="EI681" i="12" s="1"/>
  <c r="EL681" i="12" s="1"/>
  <c r="EO681" i="12" s="1"/>
  <c r="ER681" i="12" s="1"/>
  <c r="EU681" i="12" s="1"/>
  <c r="EX681" i="12" s="1"/>
  <c r="FA681" i="12" s="1"/>
  <c r="FD681" i="12" s="1"/>
  <c r="EA681" i="12"/>
  <c r="ED681" i="12" s="1"/>
  <c r="EG681" i="12" s="1"/>
  <c r="EJ681" i="12" s="1"/>
  <c r="EM681" i="12" s="1"/>
  <c r="EP681" i="12" s="1"/>
  <c r="ES681" i="12" s="1"/>
  <c r="EV681" i="12" s="1"/>
  <c r="EY681" i="12" s="1"/>
  <c r="FB681" i="12" s="1"/>
  <c r="DZ681" i="12"/>
  <c r="DY681" i="12"/>
  <c r="EB681" i="12" s="1"/>
  <c r="EE681" i="12" s="1"/>
  <c r="EH681" i="12" s="1"/>
  <c r="EK681" i="12" s="1"/>
  <c r="EN681" i="12" s="1"/>
  <c r="EQ681" i="12" s="1"/>
  <c r="ET681" i="12" s="1"/>
  <c r="EW681" i="12" s="1"/>
  <c r="EZ681" i="12" s="1"/>
  <c r="FC681" i="12" s="1"/>
  <c r="BE681" i="12"/>
  <c r="BD681" i="12"/>
  <c r="AZ681" i="12"/>
  <c r="AY681" i="12"/>
  <c r="AU681" i="12"/>
  <c r="AS681" i="12"/>
  <c r="AO681" i="12"/>
  <c r="AN681" i="12"/>
  <c r="AJ681" i="12"/>
  <c r="AI681" i="12"/>
  <c r="AE681" i="12"/>
  <c r="AC681" i="12"/>
  <c r="Y681" i="12"/>
  <c r="X681" i="12"/>
  <c r="P681" i="12"/>
  <c r="Q681" i="12" s="1"/>
  <c r="O681" i="12"/>
  <c r="N681" i="12"/>
  <c r="D681" i="12"/>
  <c r="C681" i="12"/>
  <c r="B681" i="12"/>
  <c r="E681" i="12" s="1"/>
  <c r="A681" i="12"/>
  <c r="BF681" i="12" s="1"/>
  <c r="EA680" i="12"/>
  <c r="ED680" i="12" s="1"/>
  <c r="EG680" i="12" s="1"/>
  <c r="EJ680" i="12" s="1"/>
  <c r="EM680" i="12" s="1"/>
  <c r="EP680" i="12" s="1"/>
  <c r="ES680" i="12" s="1"/>
  <c r="EV680" i="12" s="1"/>
  <c r="EY680" i="12" s="1"/>
  <c r="FB680" i="12" s="1"/>
  <c r="DZ680" i="12"/>
  <c r="EC680" i="12" s="1"/>
  <c r="EF680" i="12" s="1"/>
  <c r="EI680" i="12" s="1"/>
  <c r="EL680" i="12" s="1"/>
  <c r="EO680" i="12" s="1"/>
  <c r="ER680" i="12" s="1"/>
  <c r="EU680" i="12" s="1"/>
  <c r="EX680" i="12" s="1"/>
  <c r="FA680" i="12" s="1"/>
  <c r="FD680" i="12" s="1"/>
  <c r="DY680" i="12"/>
  <c r="EB680" i="12" s="1"/>
  <c r="EE680" i="12" s="1"/>
  <c r="EH680" i="12" s="1"/>
  <c r="EK680" i="12" s="1"/>
  <c r="EN680" i="12" s="1"/>
  <c r="EQ680" i="12" s="1"/>
  <c r="ET680" i="12" s="1"/>
  <c r="EW680" i="12" s="1"/>
  <c r="EZ680" i="12" s="1"/>
  <c r="FC680" i="12" s="1"/>
  <c r="P680" i="12"/>
  <c r="F680" i="12" s="1"/>
  <c r="O680" i="12"/>
  <c r="N680" i="12"/>
  <c r="E680" i="12"/>
  <c r="D680" i="12"/>
  <c r="C680" i="12"/>
  <c r="B680" i="12"/>
  <c r="A680" i="12"/>
  <c r="BC680" i="12" s="1"/>
  <c r="EC679" i="12"/>
  <c r="EF679" i="12" s="1"/>
  <c r="EI679" i="12" s="1"/>
  <c r="EL679" i="12" s="1"/>
  <c r="EO679" i="12" s="1"/>
  <c r="ER679" i="12" s="1"/>
  <c r="EU679" i="12" s="1"/>
  <c r="EX679" i="12" s="1"/>
  <c r="FA679" i="12" s="1"/>
  <c r="FD679" i="12" s="1"/>
  <c r="EA679" i="12"/>
  <c r="ED679" i="12" s="1"/>
  <c r="EG679" i="12" s="1"/>
  <c r="EJ679" i="12" s="1"/>
  <c r="EM679" i="12" s="1"/>
  <c r="EP679" i="12" s="1"/>
  <c r="ES679" i="12" s="1"/>
  <c r="EV679" i="12" s="1"/>
  <c r="EY679" i="12" s="1"/>
  <c r="FB679" i="12" s="1"/>
  <c r="DZ679" i="12"/>
  <c r="DY679" i="12"/>
  <c r="EB679" i="12" s="1"/>
  <c r="EE679" i="12" s="1"/>
  <c r="EH679" i="12" s="1"/>
  <c r="EK679" i="12" s="1"/>
  <c r="EN679" i="12" s="1"/>
  <c r="EQ679" i="12" s="1"/>
  <c r="ET679" i="12" s="1"/>
  <c r="EW679" i="12" s="1"/>
  <c r="EZ679" i="12" s="1"/>
  <c r="FC679" i="12" s="1"/>
  <c r="BC679" i="12"/>
  <c r="AY679" i="12"/>
  <c r="AQ679" i="12"/>
  <c r="AM679" i="12"/>
  <c r="AI679" i="12"/>
  <c r="AA679" i="12"/>
  <c r="W679" i="12"/>
  <c r="Q679" i="12"/>
  <c r="P679" i="12"/>
  <c r="G679" i="12" s="1"/>
  <c r="O679" i="12"/>
  <c r="N679" i="12"/>
  <c r="K679" i="12"/>
  <c r="F679" i="12"/>
  <c r="D679" i="12"/>
  <c r="C679" i="12"/>
  <c r="B679" i="12"/>
  <c r="E679" i="12" s="1"/>
  <c r="A679" i="12"/>
  <c r="BD679" i="12" s="1"/>
  <c r="EA678" i="12"/>
  <c r="ED678" i="12" s="1"/>
  <c r="EG678" i="12" s="1"/>
  <c r="EJ678" i="12" s="1"/>
  <c r="EM678" i="12" s="1"/>
  <c r="EP678" i="12" s="1"/>
  <c r="ES678" i="12" s="1"/>
  <c r="EV678" i="12" s="1"/>
  <c r="EY678" i="12" s="1"/>
  <c r="FB678" i="12" s="1"/>
  <c r="DZ678" i="12"/>
  <c r="EC678" i="12" s="1"/>
  <c r="EF678" i="12" s="1"/>
  <c r="EI678" i="12" s="1"/>
  <c r="EL678" i="12" s="1"/>
  <c r="EO678" i="12" s="1"/>
  <c r="ER678" i="12" s="1"/>
  <c r="EU678" i="12" s="1"/>
  <c r="EX678" i="12" s="1"/>
  <c r="FA678" i="12" s="1"/>
  <c r="FD678" i="12" s="1"/>
  <c r="DY678" i="12"/>
  <c r="EB678" i="12" s="1"/>
  <c r="EE678" i="12" s="1"/>
  <c r="EH678" i="12" s="1"/>
  <c r="EK678" i="12" s="1"/>
  <c r="EN678" i="12" s="1"/>
  <c r="EQ678" i="12" s="1"/>
  <c r="ET678" i="12" s="1"/>
  <c r="EW678" i="12" s="1"/>
  <c r="EZ678" i="12" s="1"/>
  <c r="FC678" i="12" s="1"/>
  <c r="BC678" i="12"/>
  <c r="AU678" i="12"/>
  <c r="AM678" i="12"/>
  <c r="AE678" i="12"/>
  <c r="W678" i="12"/>
  <c r="Q678" i="12"/>
  <c r="P678" i="12"/>
  <c r="O678" i="12"/>
  <c r="N678" i="12"/>
  <c r="K678" i="12"/>
  <c r="G678" i="12"/>
  <c r="F678" i="12"/>
  <c r="D678" i="12"/>
  <c r="C678" i="12"/>
  <c r="B678" i="12"/>
  <c r="E678" i="12" s="1"/>
  <c r="A678" i="12"/>
  <c r="BE678" i="12" s="1"/>
  <c r="EA677" i="12"/>
  <c r="ED677" i="12" s="1"/>
  <c r="EG677" i="12" s="1"/>
  <c r="EJ677" i="12" s="1"/>
  <c r="EM677" i="12" s="1"/>
  <c r="EP677" i="12" s="1"/>
  <c r="ES677" i="12" s="1"/>
  <c r="EV677" i="12" s="1"/>
  <c r="EY677" i="12" s="1"/>
  <c r="FB677" i="12" s="1"/>
  <c r="DZ677" i="12"/>
  <c r="EC677" i="12" s="1"/>
  <c r="EF677" i="12" s="1"/>
  <c r="EI677" i="12" s="1"/>
  <c r="EL677" i="12" s="1"/>
  <c r="EO677" i="12" s="1"/>
  <c r="ER677" i="12" s="1"/>
  <c r="EU677" i="12" s="1"/>
  <c r="EX677" i="12" s="1"/>
  <c r="FA677" i="12" s="1"/>
  <c r="FD677" i="12" s="1"/>
  <c r="DY677" i="12"/>
  <c r="EB677" i="12" s="1"/>
  <c r="EE677" i="12" s="1"/>
  <c r="EH677" i="12" s="1"/>
  <c r="EK677" i="12" s="1"/>
  <c r="EN677" i="12" s="1"/>
  <c r="EQ677" i="12" s="1"/>
  <c r="ET677" i="12" s="1"/>
  <c r="EW677" i="12" s="1"/>
  <c r="EZ677" i="12" s="1"/>
  <c r="FC677" i="12" s="1"/>
  <c r="BE677" i="12"/>
  <c r="BD677" i="12"/>
  <c r="AZ677" i="12"/>
  <c r="AY677" i="12"/>
  <c r="AU677" i="12"/>
  <c r="AS677" i="12"/>
  <c r="AO677" i="12"/>
  <c r="AN677" i="12"/>
  <c r="AJ677" i="12"/>
  <c r="AI677" i="12"/>
  <c r="AE677" i="12"/>
  <c r="AC677" i="12"/>
  <c r="Y677" i="12"/>
  <c r="X677" i="12"/>
  <c r="P677" i="12"/>
  <c r="Q677" i="12" s="1"/>
  <c r="O677" i="12"/>
  <c r="N677" i="12"/>
  <c r="D677" i="12"/>
  <c r="C677" i="12"/>
  <c r="B677" i="12"/>
  <c r="E677" i="12" s="1"/>
  <c r="A677" i="12"/>
  <c r="BF677" i="12" s="1"/>
  <c r="EA676" i="12"/>
  <c r="ED676" i="12" s="1"/>
  <c r="EG676" i="12" s="1"/>
  <c r="EJ676" i="12" s="1"/>
  <c r="EM676" i="12" s="1"/>
  <c r="EP676" i="12" s="1"/>
  <c r="ES676" i="12" s="1"/>
  <c r="EV676" i="12" s="1"/>
  <c r="EY676" i="12" s="1"/>
  <c r="FB676" i="12" s="1"/>
  <c r="DZ676" i="12"/>
  <c r="EC676" i="12" s="1"/>
  <c r="EF676" i="12" s="1"/>
  <c r="EI676" i="12" s="1"/>
  <c r="EL676" i="12" s="1"/>
  <c r="EO676" i="12" s="1"/>
  <c r="ER676" i="12" s="1"/>
  <c r="EU676" i="12" s="1"/>
  <c r="EX676" i="12" s="1"/>
  <c r="FA676" i="12" s="1"/>
  <c r="FD676" i="12" s="1"/>
  <c r="DY676" i="12"/>
  <c r="EB676" i="12" s="1"/>
  <c r="EE676" i="12" s="1"/>
  <c r="EH676" i="12" s="1"/>
  <c r="EK676" i="12" s="1"/>
  <c r="EN676" i="12" s="1"/>
  <c r="EQ676" i="12" s="1"/>
  <c r="ET676" i="12" s="1"/>
  <c r="EW676" i="12" s="1"/>
  <c r="EZ676" i="12" s="1"/>
  <c r="FC676" i="12" s="1"/>
  <c r="P676" i="12"/>
  <c r="F676" i="12" s="1"/>
  <c r="O676" i="12"/>
  <c r="N676" i="12"/>
  <c r="E676" i="12"/>
  <c r="D676" i="12"/>
  <c r="C676" i="12"/>
  <c r="B676" i="12"/>
  <c r="A676" i="12"/>
  <c r="BC676" i="12" s="1"/>
  <c r="EC675" i="12"/>
  <c r="EF675" i="12" s="1"/>
  <c r="EI675" i="12" s="1"/>
  <c r="EL675" i="12" s="1"/>
  <c r="EO675" i="12" s="1"/>
  <c r="ER675" i="12" s="1"/>
  <c r="EU675" i="12" s="1"/>
  <c r="EX675" i="12" s="1"/>
  <c r="FA675" i="12" s="1"/>
  <c r="FD675" i="12" s="1"/>
  <c r="EA675" i="12"/>
  <c r="ED675" i="12" s="1"/>
  <c r="EG675" i="12" s="1"/>
  <c r="EJ675" i="12" s="1"/>
  <c r="EM675" i="12" s="1"/>
  <c r="EP675" i="12" s="1"/>
  <c r="ES675" i="12" s="1"/>
  <c r="EV675" i="12" s="1"/>
  <c r="EY675" i="12" s="1"/>
  <c r="FB675" i="12" s="1"/>
  <c r="DZ675" i="12"/>
  <c r="DY675" i="12"/>
  <c r="EB675" i="12" s="1"/>
  <c r="EE675" i="12" s="1"/>
  <c r="EH675" i="12" s="1"/>
  <c r="EK675" i="12" s="1"/>
  <c r="EN675" i="12" s="1"/>
  <c r="EQ675" i="12" s="1"/>
  <c r="ET675" i="12" s="1"/>
  <c r="EW675" i="12" s="1"/>
  <c r="EZ675" i="12" s="1"/>
  <c r="FC675" i="12" s="1"/>
  <c r="BC675" i="12"/>
  <c r="AY675" i="12"/>
  <c r="AQ675" i="12"/>
  <c r="AM675" i="12"/>
  <c r="AI675" i="12"/>
  <c r="AA675" i="12"/>
  <c r="W675" i="12"/>
  <c r="Q675" i="12"/>
  <c r="P675" i="12"/>
  <c r="G675" i="12" s="1"/>
  <c r="O675" i="12"/>
  <c r="N675" i="12"/>
  <c r="K675" i="12"/>
  <c r="F675" i="12"/>
  <c r="D675" i="12"/>
  <c r="C675" i="12"/>
  <c r="B675" i="12"/>
  <c r="E675" i="12" s="1"/>
  <c r="A675" i="12"/>
  <c r="BD675" i="12" s="1"/>
  <c r="EA674" i="12"/>
  <c r="ED674" i="12" s="1"/>
  <c r="EG674" i="12" s="1"/>
  <c r="EJ674" i="12" s="1"/>
  <c r="EM674" i="12" s="1"/>
  <c r="EP674" i="12" s="1"/>
  <c r="ES674" i="12" s="1"/>
  <c r="EV674" i="12" s="1"/>
  <c r="EY674" i="12" s="1"/>
  <c r="FB674" i="12" s="1"/>
  <c r="DZ674" i="12"/>
  <c r="EC674" i="12" s="1"/>
  <c r="EF674" i="12" s="1"/>
  <c r="EI674" i="12" s="1"/>
  <c r="EL674" i="12" s="1"/>
  <c r="EO674" i="12" s="1"/>
  <c r="ER674" i="12" s="1"/>
  <c r="EU674" i="12" s="1"/>
  <c r="EX674" i="12" s="1"/>
  <c r="FA674" i="12" s="1"/>
  <c r="FD674" i="12" s="1"/>
  <c r="DY674" i="12"/>
  <c r="EB674" i="12" s="1"/>
  <c r="EE674" i="12" s="1"/>
  <c r="EH674" i="12" s="1"/>
  <c r="EK674" i="12" s="1"/>
  <c r="EN674" i="12" s="1"/>
  <c r="EQ674" i="12" s="1"/>
  <c r="ET674" i="12" s="1"/>
  <c r="EW674" i="12" s="1"/>
  <c r="EZ674" i="12" s="1"/>
  <c r="FC674" i="12" s="1"/>
  <c r="BC674" i="12"/>
  <c r="AU674" i="12"/>
  <c r="AM674" i="12"/>
  <c r="AE674" i="12"/>
  <c r="W674" i="12"/>
  <c r="Q674" i="12"/>
  <c r="P674" i="12"/>
  <c r="O674" i="12"/>
  <c r="N674" i="12"/>
  <c r="K674" i="12"/>
  <c r="G674" i="12"/>
  <c r="F674" i="12"/>
  <c r="D674" i="12"/>
  <c r="C674" i="12"/>
  <c r="B674" i="12"/>
  <c r="E674" i="12" s="1"/>
  <c r="A674" i="12"/>
  <c r="BE674" i="12" s="1"/>
  <c r="EA673" i="12"/>
  <c r="ED673" i="12" s="1"/>
  <c r="EG673" i="12" s="1"/>
  <c r="EJ673" i="12" s="1"/>
  <c r="EM673" i="12" s="1"/>
  <c r="EP673" i="12" s="1"/>
  <c r="ES673" i="12" s="1"/>
  <c r="EV673" i="12" s="1"/>
  <c r="EY673" i="12" s="1"/>
  <c r="FB673" i="12" s="1"/>
  <c r="DZ673" i="12"/>
  <c r="EC673" i="12" s="1"/>
  <c r="EF673" i="12" s="1"/>
  <c r="EI673" i="12" s="1"/>
  <c r="EL673" i="12" s="1"/>
  <c r="EO673" i="12" s="1"/>
  <c r="ER673" i="12" s="1"/>
  <c r="EU673" i="12" s="1"/>
  <c r="EX673" i="12" s="1"/>
  <c r="FA673" i="12" s="1"/>
  <c r="FD673" i="12" s="1"/>
  <c r="DY673" i="12"/>
  <c r="EB673" i="12" s="1"/>
  <c r="EE673" i="12" s="1"/>
  <c r="EH673" i="12" s="1"/>
  <c r="EK673" i="12" s="1"/>
  <c r="EN673" i="12" s="1"/>
  <c r="EQ673" i="12" s="1"/>
  <c r="ET673" i="12" s="1"/>
  <c r="EW673" i="12" s="1"/>
  <c r="EZ673" i="12" s="1"/>
  <c r="FC673" i="12" s="1"/>
  <c r="BE673" i="12"/>
  <c r="BD673" i="12"/>
  <c r="AZ673" i="12"/>
  <c r="AY673" i="12"/>
  <c r="AU673" i="12"/>
  <c r="AS673" i="12"/>
  <c r="AO673" i="12"/>
  <c r="AN673" i="12"/>
  <c r="AJ673" i="12"/>
  <c r="AI673" i="12"/>
  <c r="AE673" i="12"/>
  <c r="AC673" i="12"/>
  <c r="Y673" i="12"/>
  <c r="X673" i="12"/>
  <c r="P673" i="12"/>
  <c r="Q673" i="12" s="1"/>
  <c r="O673" i="12"/>
  <c r="N673" i="12"/>
  <c r="D673" i="12"/>
  <c r="C673" i="12"/>
  <c r="B673" i="12"/>
  <c r="A673" i="12"/>
  <c r="BF673" i="12" s="1"/>
  <c r="EA672" i="12"/>
  <c r="ED672" i="12" s="1"/>
  <c r="EG672" i="12" s="1"/>
  <c r="EJ672" i="12" s="1"/>
  <c r="EM672" i="12" s="1"/>
  <c r="EP672" i="12" s="1"/>
  <c r="ES672" i="12" s="1"/>
  <c r="EV672" i="12" s="1"/>
  <c r="EY672" i="12" s="1"/>
  <c r="FB672" i="12" s="1"/>
  <c r="DZ672" i="12"/>
  <c r="EC672" i="12" s="1"/>
  <c r="EF672" i="12" s="1"/>
  <c r="EI672" i="12" s="1"/>
  <c r="EL672" i="12" s="1"/>
  <c r="EO672" i="12" s="1"/>
  <c r="ER672" i="12" s="1"/>
  <c r="EU672" i="12" s="1"/>
  <c r="EX672" i="12" s="1"/>
  <c r="FA672" i="12" s="1"/>
  <c r="FD672" i="12" s="1"/>
  <c r="DY672" i="12"/>
  <c r="EB672" i="12" s="1"/>
  <c r="EE672" i="12" s="1"/>
  <c r="EH672" i="12" s="1"/>
  <c r="EK672" i="12" s="1"/>
  <c r="EN672" i="12" s="1"/>
  <c r="EQ672" i="12" s="1"/>
  <c r="ET672" i="12" s="1"/>
  <c r="EW672" i="12" s="1"/>
  <c r="EZ672" i="12" s="1"/>
  <c r="FC672" i="12" s="1"/>
  <c r="P672" i="12"/>
  <c r="F672" i="12" s="1"/>
  <c r="O672" i="12"/>
  <c r="N672" i="12"/>
  <c r="E672" i="12"/>
  <c r="D672" i="12"/>
  <c r="C672" i="12"/>
  <c r="B672" i="12"/>
  <c r="A672" i="12"/>
  <c r="BC672" i="12" s="1"/>
  <c r="EC671" i="12"/>
  <c r="EF671" i="12" s="1"/>
  <c r="EI671" i="12" s="1"/>
  <c r="EL671" i="12" s="1"/>
  <c r="EO671" i="12" s="1"/>
  <c r="ER671" i="12" s="1"/>
  <c r="EU671" i="12" s="1"/>
  <c r="EX671" i="12" s="1"/>
  <c r="FA671" i="12" s="1"/>
  <c r="FD671" i="12" s="1"/>
  <c r="EA671" i="12"/>
  <c r="ED671" i="12" s="1"/>
  <c r="EG671" i="12" s="1"/>
  <c r="EJ671" i="12" s="1"/>
  <c r="EM671" i="12" s="1"/>
  <c r="EP671" i="12" s="1"/>
  <c r="ES671" i="12" s="1"/>
  <c r="EV671" i="12" s="1"/>
  <c r="EY671" i="12" s="1"/>
  <c r="FB671" i="12" s="1"/>
  <c r="DZ671" i="12"/>
  <c r="DY671" i="12"/>
  <c r="EB671" i="12" s="1"/>
  <c r="EE671" i="12" s="1"/>
  <c r="EH671" i="12" s="1"/>
  <c r="EK671" i="12" s="1"/>
  <c r="EN671" i="12" s="1"/>
  <c r="EQ671" i="12" s="1"/>
  <c r="ET671" i="12" s="1"/>
  <c r="EW671" i="12" s="1"/>
  <c r="EZ671" i="12" s="1"/>
  <c r="FC671" i="12" s="1"/>
  <c r="BC671" i="12"/>
  <c r="AY671" i="12"/>
  <c r="AQ671" i="12"/>
  <c r="AM671" i="12"/>
  <c r="AI671" i="12"/>
  <c r="AA671" i="12"/>
  <c r="W671" i="12"/>
  <c r="Q671" i="12"/>
  <c r="P671" i="12"/>
  <c r="G671" i="12" s="1"/>
  <c r="O671" i="12"/>
  <c r="N671" i="12"/>
  <c r="K671" i="12"/>
  <c r="F671" i="12"/>
  <c r="D671" i="12"/>
  <c r="C671" i="12"/>
  <c r="B671" i="12"/>
  <c r="A671" i="12"/>
  <c r="BD671" i="12" s="1"/>
  <c r="EA670" i="12"/>
  <c r="ED670" i="12" s="1"/>
  <c r="EG670" i="12" s="1"/>
  <c r="EJ670" i="12" s="1"/>
  <c r="EM670" i="12" s="1"/>
  <c r="EP670" i="12" s="1"/>
  <c r="ES670" i="12" s="1"/>
  <c r="EV670" i="12" s="1"/>
  <c r="EY670" i="12" s="1"/>
  <c r="FB670" i="12" s="1"/>
  <c r="DZ670" i="12"/>
  <c r="EC670" i="12" s="1"/>
  <c r="EF670" i="12" s="1"/>
  <c r="EI670" i="12" s="1"/>
  <c r="EL670" i="12" s="1"/>
  <c r="EO670" i="12" s="1"/>
  <c r="ER670" i="12" s="1"/>
  <c r="EU670" i="12" s="1"/>
  <c r="EX670" i="12" s="1"/>
  <c r="FA670" i="12" s="1"/>
  <c r="FD670" i="12" s="1"/>
  <c r="DY670" i="12"/>
  <c r="EB670" i="12" s="1"/>
  <c r="EE670" i="12" s="1"/>
  <c r="EH670" i="12" s="1"/>
  <c r="EK670" i="12" s="1"/>
  <c r="EN670" i="12" s="1"/>
  <c r="EQ670" i="12" s="1"/>
  <c r="ET670" i="12" s="1"/>
  <c r="EW670" i="12" s="1"/>
  <c r="EZ670" i="12" s="1"/>
  <c r="FC670" i="12" s="1"/>
  <c r="BC670" i="12"/>
  <c r="AU670" i="12"/>
  <c r="AM670" i="12"/>
  <c r="AE670" i="12"/>
  <c r="W670" i="12"/>
  <c r="Q670" i="12"/>
  <c r="P670" i="12"/>
  <c r="O670" i="12"/>
  <c r="N670" i="12"/>
  <c r="K670" i="12"/>
  <c r="G670" i="12"/>
  <c r="F670" i="12"/>
  <c r="D670" i="12"/>
  <c r="C670" i="12"/>
  <c r="B670" i="12"/>
  <c r="E670" i="12" s="1"/>
  <c r="A670" i="12"/>
  <c r="BE670" i="12" s="1"/>
  <c r="EA669" i="12"/>
  <c r="ED669" i="12" s="1"/>
  <c r="EG669" i="12" s="1"/>
  <c r="EJ669" i="12" s="1"/>
  <c r="EM669" i="12" s="1"/>
  <c r="EP669" i="12" s="1"/>
  <c r="ES669" i="12" s="1"/>
  <c r="EV669" i="12" s="1"/>
  <c r="EY669" i="12" s="1"/>
  <c r="FB669" i="12" s="1"/>
  <c r="DZ669" i="12"/>
  <c r="EC669" i="12" s="1"/>
  <c r="EF669" i="12" s="1"/>
  <c r="EI669" i="12" s="1"/>
  <c r="EL669" i="12" s="1"/>
  <c r="EO669" i="12" s="1"/>
  <c r="ER669" i="12" s="1"/>
  <c r="EU669" i="12" s="1"/>
  <c r="EX669" i="12" s="1"/>
  <c r="FA669" i="12" s="1"/>
  <c r="FD669" i="12" s="1"/>
  <c r="DY669" i="12"/>
  <c r="EB669" i="12" s="1"/>
  <c r="EE669" i="12" s="1"/>
  <c r="EH669" i="12" s="1"/>
  <c r="EK669" i="12" s="1"/>
  <c r="EN669" i="12" s="1"/>
  <c r="EQ669" i="12" s="1"/>
  <c r="ET669" i="12" s="1"/>
  <c r="EW669" i="12" s="1"/>
  <c r="EZ669" i="12" s="1"/>
  <c r="FC669" i="12" s="1"/>
  <c r="BE669" i="12"/>
  <c r="BD669" i="12"/>
  <c r="AZ669" i="12"/>
  <c r="AY669" i="12"/>
  <c r="AU669" i="12"/>
  <c r="AS669" i="12"/>
  <c r="AO669" i="12"/>
  <c r="AN669" i="12"/>
  <c r="AJ669" i="12"/>
  <c r="AI669" i="12"/>
  <c r="AE669" i="12"/>
  <c r="AC669" i="12"/>
  <c r="Y669" i="12"/>
  <c r="X669" i="12"/>
  <c r="P669" i="12"/>
  <c r="Q669" i="12" s="1"/>
  <c r="O669" i="12"/>
  <c r="N669" i="12"/>
  <c r="D669" i="12"/>
  <c r="C669" i="12"/>
  <c r="B669" i="12"/>
  <c r="E669" i="12" s="1"/>
  <c r="A669" i="12"/>
  <c r="BF669" i="12" s="1"/>
  <c r="EA668" i="12"/>
  <c r="ED668" i="12" s="1"/>
  <c r="EG668" i="12" s="1"/>
  <c r="EJ668" i="12" s="1"/>
  <c r="EM668" i="12" s="1"/>
  <c r="EP668" i="12" s="1"/>
  <c r="ES668" i="12" s="1"/>
  <c r="EV668" i="12" s="1"/>
  <c r="EY668" i="12" s="1"/>
  <c r="FB668" i="12" s="1"/>
  <c r="DZ668" i="12"/>
  <c r="EC668" i="12" s="1"/>
  <c r="EF668" i="12" s="1"/>
  <c r="EI668" i="12" s="1"/>
  <c r="EL668" i="12" s="1"/>
  <c r="EO668" i="12" s="1"/>
  <c r="ER668" i="12" s="1"/>
  <c r="EU668" i="12" s="1"/>
  <c r="EX668" i="12" s="1"/>
  <c r="FA668" i="12" s="1"/>
  <c r="FD668" i="12" s="1"/>
  <c r="DY668" i="12"/>
  <c r="EB668" i="12" s="1"/>
  <c r="EE668" i="12" s="1"/>
  <c r="EH668" i="12" s="1"/>
  <c r="EK668" i="12" s="1"/>
  <c r="EN668" i="12" s="1"/>
  <c r="EQ668" i="12" s="1"/>
  <c r="ET668" i="12" s="1"/>
  <c r="EW668" i="12" s="1"/>
  <c r="EZ668" i="12" s="1"/>
  <c r="FC668" i="12" s="1"/>
  <c r="P668" i="12"/>
  <c r="F668" i="12" s="1"/>
  <c r="O668" i="12"/>
  <c r="N668" i="12"/>
  <c r="E668" i="12"/>
  <c r="D668" i="12"/>
  <c r="C668" i="12"/>
  <c r="B668" i="12"/>
  <c r="A668" i="12"/>
  <c r="BC668" i="12" s="1"/>
  <c r="EC667" i="12"/>
  <c r="EF667" i="12" s="1"/>
  <c r="EI667" i="12" s="1"/>
  <c r="EL667" i="12" s="1"/>
  <c r="EO667" i="12" s="1"/>
  <c r="ER667" i="12" s="1"/>
  <c r="EU667" i="12" s="1"/>
  <c r="EX667" i="12" s="1"/>
  <c r="FA667" i="12" s="1"/>
  <c r="FD667" i="12" s="1"/>
  <c r="EA667" i="12"/>
  <c r="ED667" i="12" s="1"/>
  <c r="EG667" i="12" s="1"/>
  <c r="EJ667" i="12" s="1"/>
  <c r="EM667" i="12" s="1"/>
  <c r="EP667" i="12" s="1"/>
  <c r="ES667" i="12" s="1"/>
  <c r="EV667" i="12" s="1"/>
  <c r="EY667" i="12" s="1"/>
  <c r="FB667" i="12" s="1"/>
  <c r="DZ667" i="12"/>
  <c r="DY667" i="12"/>
  <c r="EB667" i="12" s="1"/>
  <c r="EE667" i="12" s="1"/>
  <c r="EH667" i="12" s="1"/>
  <c r="EK667" i="12" s="1"/>
  <c r="EN667" i="12" s="1"/>
  <c r="EQ667" i="12" s="1"/>
  <c r="ET667" i="12" s="1"/>
  <c r="EW667" i="12" s="1"/>
  <c r="EZ667" i="12" s="1"/>
  <c r="FC667" i="12" s="1"/>
  <c r="DQ667" i="12"/>
  <c r="AC683" i="12" l="1"/>
  <c r="AK683" i="12"/>
  <c r="AS683" i="12"/>
  <c r="BA683" i="12"/>
  <c r="G684" i="12"/>
  <c r="X689" i="12"/>
  <c r="AN689" i="12"/>
  <c r="BD689" i="12"/>
  <c r="AF670" i="12"/>
  <c r="AV670" i="12"/>
  <c r="AF674" i="12"/>
  <c r="AV674" i="12"/>
  <c r="X678" i="12"/>
  <c r="AN678" i="12"/>
  <c r="BD678" i="12"/>
  <c r="Q682" i="12"/>
  <c r="K684" i="12"/>
  <c r="Q684" i="12"/>
  <c r="K686" i="12"/>
  <c r="W688" i="12"/>
  <c r="AG688" i="12"/>
  <c r="AR688" i="12"/>
  <c r="AW688" i="12"/>
  <c r="AB689" i="12"/>
  <c r="K668" i="12"/>
  <c r="Q668" i="12"/>
  <c r="AA669" i="12"/>
  <c r="AF669" i="12"/>
  <c r="AK669" i="12"/>
  <c r="AQ669" i="12"/>
  <c r="AV669" i="12"/>
  <c r="BA669" i="12"/>
  <c r="AA670" i="12"/>
  <c r="AI670" i="12"/>
  <c r="AQ670" i="12"/>
  <c r="AY670" i="12"/>
  <c r="AE671" i="12"/>
  <c r="AU671" i="12"/>
  <c r="K672" i="12"/>
  <c r="Q672" i="12"/>
  <c r="AA673" i="12"/>
  <c r="AF673" i="12"/>
  <c r="AK673" i="12"/>
  <c r="AQ673" i="12"/>
  <c r="AV673" i="12"/>
  <c r="BA673" i="12"/>
  <c r="AA674" i="12"/>
  <c r="AI674" i="12"/>
  <c r="AQ674" i="12"/>
  <c r="AY674" i="12"/>
  <c r="AE675" i="12"/>
  <c r="AU675" i="12"/>
  <c r="K676" i="12"/>
  <c r="Q676" i="12"/>
  <c r="AA677" i="12"/>
  <c r="AF677" i="12"/>
  <c r="AK677" i="12"/>
  <c r="AQ677" i="12"/>
  <c r="AV677" i="12"/>
  <c r="BA677" i="12"/>
  <c r="AA678" i="12"/>
  <c r="AI678" i="12"/>
  <c r="AQ678" i="12"/>
  <c r="AY678" i="12"/>
  <c r="AE679" i="12"/>
  <c r="AU679" i="12"/>
  <c r="K680" i="12"/>
  <c r="Q680" i="12"/>
  <c r="AA681" i="12"/>
  <c r="AF681" i="12"/>
  <c r="AK681" i="12"/>
  <c r="AQ681" i="12"/>
  <c r="AV681" i="12"/>
  <c r="BA681" i="12"/>
  <c r="X682" i="12"/>
  <c r="AN682" i="12"/>
  <c r="BD682" i="12"/>
  <c r="Y683" i="12"/>
  <c r="AG683" i="12"/>
  <c r="AO683" i="12"/>
  <c r="AW683" i="12"/>
  <c r="BE683" i="12"/>
  <c r="AA685" i="12"/>
  <c r="AF685" i="12"/>
  <c r="AK685" i="12"/>
  <c r="AQ685" i="12"/>
  <c r="AV685" i="12"/>
  <c r="BA685" i="12"/>
  <c r="X686" i="12"/>
  <c r="AN686" i="12"/>
  <c r="BD686" i="12"/>
  <c r="K687" i="12"/>
  <c r="Q687" i="12"/>
  <c r="X688" i="12"/>
  <c r="AC688" i="12"/>
  <c r="AI688" i="12"/>
  <c r="AN688" i="12"/>
  <c r="AS688" i="12"/>
  <c r="AY688" i="12"/>
  <c r="BD688" i="12"/>
  <c r="AF689" i="12"/>
  <c r="AV689" i="12"/>
  <c r="AC690" i="12"/>
  <c r="AK690" i="12"/>
  <c r="AS690" i="12"/>
  <c r="BA690" i="12"/>
  <c r="EC687" i="12"/>
  <c r="ED687" i="12" s="1"/>
  <c r="EE687" i="12" s="1"/>
  <c r="EF687" i="12" s="1"/>
  <c r="EG687" i="12" s="1"/>
  <c r="EH687" i="12" s="1"/>
  <c r="EI687" i="12" s="1"/>
  <c r="EJ687" i="12" s="1"/>
  <c r="EK687" i="12" s="1"/>
  <c r="EL687" i="12" s="1"/>
  <c r="EM687" i="12" s="1"/>
  <c r="EN687" i="12" s="1"/>
  <c r="EO687" i="12" s="1"/>
  <c r="EP687" i="12" s="1"/>
  <c r="EQ687" i="12" s="1"/>
  <c r="ER687" i="12" s="1"/>
  <c r="ES687" i="12" s="1"/>
  <c r="ET687" i="12" s="1"/>
  <c r="EU687" i="12" s="1"/>
  <c r="EV687" i="12" s="1"/>
  <c r="EW687" i="12" s="1"/>
  <c r="EX687" i="12" s="1"/>
  <c r="EY687" i="12" s="1"/>
  <c r="EZ687" i="12" s="1"/>
  <c r="FA687" i="12" s="1"/>
  <c r="FB687" i="12" s="1"/>
  <c r="FC687" i="12" s="1"/>
  <c r="FD687" i="12" s="1"/>
  <c r="X670" i="12"/>
  <c r="AN670" i="12"/>
  <c r="BD670" i="12"/>
  <c r="X674" i="12"/>
  <c r="AN674" i="12"/>
  <c r="BD674" i="12"/>
  <c r="AF678" i="12"/>
  <c r="AV678" i="12"/>
  <c r="K682" i="12"/>
  <c r="J683" i="12"/>
  <c r="W683" i="12"/>
  <c r="AE683" i="12"/>
  <c r="AM683" i="12"/>
  <c r="AU683" i="12"/>
  <c r="BC683" i="12"/>
  <c r="Q686" i="12"/>
  <c r="J688" i="12"/>
  <c r="AB688" i="12"/>
  <c r="AM688" i="12"/>
  <c r="BC688" i="12"/>
  <c r="AR689" i="12"/>
  <c r="J669" i="12"/>
  <c r="W669" i="12"/>
  <c r="AB669" i="12"/>
  <c r="AG669" i="12"/>
  <c r="AM669" i="12"/>
  <c r="AR669" i="12"/>
  <c r="AW669" i="12"/>
  <c r="BC669" i="12"/>
  <c r="AB670" i="12"/>
  <c r="AJ670" i="12"/>
  <c r="AR670" i="12"/>
  <c r="AZ670" i="12"/>
  <c r="J673" i="12"/>
  <c r="W673" i="12"/>
  <c r="AB673" i="12"/>
  <c r="AG673" i="12"/>
  <c r="AM673" i="12"/>
  <c r="AR673" i="12"/>
  <c r="AW673" i="12"/>
  <c r="BC673" i="12"/>
  <c r="AB674" i="12"/>
  <c r="AJ674" i="12"/>
  <c r="AR674" i="12"/>
  <c r="AZ674" i="12"/>
  <c r="J677" i="12"/>
  <c r="W677" i="12"/>
  <c r="AB677" i="12"/>
  <c r="AG677" i="12"/>
  <c r="AM677" i="12"/>
  <c r="AR677" i="12"/>
  <c r="AW677" i="12"/>
  <c r="BC677" i="12"/>
  <c r="AB678" i="12"/>
  <c r="AJ678" i="12"/>
  <c r="AR678" i="12"/>
  <c r="AZ678" i="12"/>
  <c r="J681" i="12"/>
  <c r="W681" i="12"/>
  <c r="AB681" i="12"/>
  <c r="AG681" i="12"/>
  <c r="AM681" i="12"/>
  <c r="AR681" i="12"/>
  <c r="AW681" i="12"/>
  <c r="BC681" i="12"/>
  <c r="AA683" i="12"/>
  <c r="AI683" i="12"/>
  <c r="AQ683" i="12"/>
  <c r="AY683" i="12"/>
  <c r="J685" i="12"/>
  <c r="W685" i="12"/>
  <c r="AB685" i="12"/>
  <c r="AG685" i="12"/>
  <c r="AM685" i="12"/>
  <c r="AR685" i="12"/>
  <c r="AW685" i="12"/>
  <c r="BC685" i="12"/>
  <c r="Y688" i="12"/>
  <c r="AE688" i="12"/>
  <c r="AJ688" i="12"/>
  <c r="AO688" i="12"/>
  <c r="AU688" i="12"/>
  <c r="AZ688" i="12"/>
  <c r="BE688" i="12"/>
  <c r="AJ689" i="12"/>
  <c r="AZ689" i="12"/>
  <c r="AH668" i="12"/>
  <c r="AT668" i="12"/>
  <c r="AH672" i="12"/>
  <c r="AX672" i="12"/>
  <c r="AL676" i="12"/>
  <c r="AX676" i="12"/>
  <c r="AL680" i="12"/>
  <c r="BB680" i="12"/>
  <c r="AL684" i="12"/>
  <c r="BF684" i="12"/>
  <c r="Z668" i="12"/>
  <c r="AL668" i="12"/>
  <c r="BB668" i="12"/>
  <c r="AD672" i="12"/>
  <c r="AP672" i="12"/>
  <c r="BF672" i="12"/>
  <c r="AD676" i="12"/>
  <c r="AP676" i="12"/>
  <c r="BB676" i="12"/>
  <c r="AH680" i="12"/>
  <c r="AX680" i="12"/>
  <c r="AD684" i="12"/>
  <c r="AP684" i="12"/>
  <c r="AX684" i="12"/>
  <c r="AH687" i="12"/>
  <c r="AT687" i="12"/>
  <c r="BB687" i="12"/>
  <c r="AG668" i="12"/>
  <c r="AW668" i="12"/>
  <c r="Z671" i="12"/>
  <c r="AL671" i="12"/>
  <c r="BF671" i="12"/>
  <c r="J672" i="12"/>
  <c r="AG672" i="12"/>
  <c r="AW672" i="12"/>
  <c r="Z675" i="12"/>
  <c r="AL675" i="12"/>
  <c r="BF675" i="12"/>
  <c r="AO676" i="12"/>
  <c r="BE676" i="12"/>
  <c r="Z679" i="12"/>
  <c r="AD679" i="12"/>
  <c r="AH679" i="12"/>
  <c r="AL679" i="12"/>
  <c r="AP679" i="12"/>
  <c r="AT679" i="12"/>
  <c r="AX679" i="12"/>
  <c r="BB679" i="12"/>
  <c r="BF679" i="12"/>
  <c r="J680" i="12"/>
  <c r="Y680" i="12"/>
  <c r="AC680" i="12"/>
  <c r="AG680" i="12"/>
  <c r="AK680" i="12"/>
  <c r="AO680" i="12"/>
  <c r="AS680" i="12"/>
  <c r="AW680" i="12"/>
  <c r="BA680" i="12"/>
  <c r="BE680" i="12"/>
  <c r="G681" i="12"/>
  <c r="W682" i="12"/>
  <c r="AA682" i="12"/>
  <c r="AE682" i="12"/>
  <c r="AI682" i="12"/>
  <c r="AM682" i="12"/>
  <c r="AQ682" i="12"/>
  <c r="AU682" i="12"/>
  <c r="AY682" i="12"/>
  <c r="BC682" i="12"/>
  <c r="K683" i="12"/>
  <c r="Q683" i="12"/>
  <c r="Z683" i="12"/>
  <c r="AD683" i="12"/>
  <c r="AH683" i="12"/>
  <c r="AL683" i="12"/>
  <c r="AP683" i="12"/>
  <c r="AT683" i="12"/>
  <c r="AX683" i="12"/>
  <c r="BB683" i="12"/>
  <c r="BF683" i="12"/>
  <c r="J684" i="12"/>
  <c r="Y684" i="12"/>
  <c r="AC684" i="12"/>
  <c r="AG684" i="12"/>
  <c r="AK684" i="12"/>
  <c r="AO684" i="12"/>
  <c r="AS684" i="12"/>
  <c r="AW684" i="12"/>
  <c r="BA684" i="12"/>
  <c r="BE684" i="12"/>
  <c r="G685" i="12"/>
  <c r="W686" i="12"/>
  <c r="AA686" i="12"/>
  <c r="AE686" i="12"/>
  <c r="AI686" i="12"/>
  <c r="AM686" i="12"/>
  <c r="AQ686" i="12"/>
  <c r="AU686" i="12"/>
  <c r="AY686" i="12"/>
  <c r="BC686" i="12"/>
  <c r="J687" i="12"/>
  <c r="Y687" i="12"/>
  <c r="AC687" i="12"/>
  <c r="AG687" i="12"/>
  <c r="AK687" i="12"/>
  <c r="AO687" i="12"/>
  <c r="AS687" i="12"/>
  <c r="AW687" i="12"/>
  <c r="BA687" i="12"/>
  <c r="BE687" i="12"/>
  <c r="G688" i="12"/>
  <c r="W689" i="12"/>
  <c r="AA689" i="12"/>
  <c r="AE689" i="12"/>
  <c r="AI689" i="12"/>
  <c r="AM689" i="12"/>
  <c r="AQ689" i="12"/>
  <c r="AU689" i="12"/>
  <c r="AY689" i="12"/>
  <c r="BC689" i="12"/>
  <c r="K690" i="12"/>
  <c r="Q690" i="12"/>
  <c r="Z690" i="12"/>
  <c r="AD690" i="12"/>
  <c r="AH690" i="12"/>
  <c r="AL690" i="12"/>
  <c r="AP690" i="12"/>
  <c r="AT690" i="12"/>
  <c r="AX690" i="12"/>
  <c r="BB690" i="12"/>
  <c r="BF690" i="12"/>
  <c r="Y668" i="12"/>
  <c r="AO668" i="12"/>
  <c r="BA668" i="12"/>
  <c r="AD671" i="12"/>
  <c r="AP671" i="12"/>
  <c r="BB671" i="12"/>
  <c r="Y672" i="12"/>
  <c r="AO672" i="12"/>
  <c r="BE672" i="12"/>
  <c r="G673" i="12"/>
  <c r="AD675" i="12"/>
  <c r="AP675" i="12"/>
  <c r="BB675" i="12"/>
  <c r="Y676" i="12"/>
  <c r="AK676" i="12"/>
  <c r="AW676" i="12"/>
  <c r="G668" i="12"/>
  <c r="AB668" i="12"/>
  <c r="AN668" i="12"/>
  <c r="AZ668" i="12"/>
  <c r="F669" i="12"/>
  <c r="AH670" i="12"/>
  <c r="AX670" i="12"/>
  <c r="AG671" i="12"/>
  <c r="AO671" i="12"/>
  <c r="BA671" i="12"/>
  <c r="G672" i="12"/>
  <c r="AB672" i="12"/>
  <c r="AJ672" i="12"/>
  <c r="AZ672" i="12"/>
  <c r="AD674" i="12"/>
  <c r="AP674" i="12"/>
  <c r="BB674" i="12"/>
  <c r="AC675" i="12"/>
  <c r="AO675" i="12"/>
  <c r="BE675" i="12"/>
  <c r="G676" i="12"/>
  <c r="X676" i="12"/>
  <c r="AJ676" i="12"/>
  <c r="AZ676" i="12"/>
  <c r="Z678" i="12"/>
  <c r="AL678" i="12"/>
  <c r="AX678" i="12"/>
  <c r="AG679" i="12"/>
  <c r="AO679" i="12"/>
  <c r="BA679" i="12"/>
  <c r="G680" i="12"/>
  <c r="X680" i="12"/>
  <c r="AN680" i="12"/>
  <c r="AZ680" i="12"/>
  <c r="AH682" i="12"/>
  <c r="AP682" i="12"/>
  <c r="AX682" i="12"/>
  <c r="X684" i="12"/>
  <c r="AJ684" i="12"/>
  <c r="AR684" i="12"/>
  <c r="BD684" i="12"/>
  <c r="F685" i="12"/>
  <c r="Z686" i="12"/>
  <c r="AD686" i="12"/>
  <c r="AH686" i="12"/>
  <c r="AL686" i="12"/>
  <c r="AP686" i="12"/>
  <c r="AT686" i="12"/>
  <c r="AX686" i="12"/>
  <c r="BB686" i="12"/>
  <c r="BF686" i="12"/>
  <c r="X687" i="12"/>
  <c r="AB687" i="12"/>
  <c r="AF687" i="12"/>
  <c r="AJ687" i="12"/>
  <c r="AN687" i="12"/>
  <c r="AR687" i="12"/>
  <c r="AV687" i="12"/>
  <c r="AZ687" i="12"/>
  <c r="BD687" i="12"/>
  <c r="F688" i="12"/>
  <c r="Z689" i="12"/>
  <c r="AD689" i="12"/>
  <c r="AH689" i="12"/>
  <c r="AL689" i="12"/>
  <c r="AP689" i="12"/>
  <c r="AT689" i="12"/>
  <c r="AX689" i="12"/>
  <c r="BB689" i="12"/>
  <c r="BF689" i="12"/>
  <c r="AD668" i="12"/>
  <c r="AP668" i="12"/>
  <c r="AX668" i="12"/>
  <c r="BF668" i="12"/>
  <c r="Z672" i="12"/>
  <c r="AL672" i="12"/>
  <c r="AT672" i="12"/>
  <c r="BB672" i="12"/>
  <c r="Z676" i="12"/>
  <c r="AH676" i="12"/>
  <c r="AT676" i="12"/>
  <c r="BF676" i="12"/>
  <c r="Z680" i="12"/>
  <c r="AD680" i="12"/>
  <c r="AP680" i="12"/>
  <c r="AT680" i="12"/>
  <c r="BF680" i="12"/>
  <c r="Z684" i="12"/>
  <c r="AH684" i="12"/>
  <c r="AT684" i="12"/>
  <c r="BB684" i="12"/>
  <c r="Z687" i="12"/>
  <c r="AD687" i="12"/>
  <c r="AL687" i="12"/>
  <c r="AP687" i="12"/>
  <c r="AX687" i="12"/>
  <c r="BF687" i="12"/>
  <c r="J668" i="12"/>
  <c r="AC668" i="12"/>
  <c r="AK668" i="12"/>
  <c r="AS668" i="12"/>
  <c r="BE668" i="12"/>
  <c r="G669" i="12"/>
  <c r="AH671" i="12"/>
  <c r="AT671" i="12"/>
  <c r="AX671" i="12"/>
  <c r="AC672" i="12"/>
  <c r="AK672" i="12"/>
  <c r="AS672" i="12"/>
  <c r="BA672" i="12"/>
  <c r="AH675" i="12"/>
  <c r="AT675" i="12"/>
  <c r="AX675" i="12"/>
  <c r="J676" i="12"/>
  <c r="AC676" i="12"/>
  <c r="AG676" i="12"/>
  <c r="AS676" i="12"/>
  <c r="BA676" i="12"/>
  <c r="G677" i="12"/>
  <c r="X668" i="12"/>
  <c r="AF668" i="12"/>
  <c r="AJ668" i="12"/>
  <c r="AR668" i="12"/>
  <c r="AV668" i="12"/>
  <c r="BD668" i="12"/>
  <c r="Z670" i="12"/>
  <c r="AD670" i="12"/>
  <c r="AL670" i="12"/>
  <c r="AP670" i="12"/>
  <c r="AT670" i="12"/>
  <c r="BB670" i="12"/>
  <c r="BF670" i="12"/>
  <c r="J671" i="12"/>
  <c r="Y671" i="12"/>
  <c r="AC671" i="12"/>
  <c r="AK671" i="12"/>
  <c r="AS671" i="12"/>
  <c r="AW671" i="12"/>
  <c r="BE671" i="12"/>
  <c r="X672" i="12"/>
  <c r="AF672" i="12"/>
  <c r="AN672" i="12"/>
  <c r="AR672" i="12"/>
  <c r="AV672" i="12"/>
  <c r="BD672" i="12"/>
  <c r="F673" i="12"/>
  <c r="Z674" i="12"/>
  <c r="AH674" i="12"/>
  <c r="AL674" i="12"/>
  <c r="AT674" i="12"/>
  <c r="AX674" i="12"/>
  <c r="BF674" i="12"/>
  <c r="J675" i="12"/>
  <c r="Y675" i="12"/>
  <c r="AG675" i="12"/>
  <c r="AK675" i="12"/>
  <c r="AS675" i="12"/>
  <c r="AW675" i="12"/>
  <c r="BA675" i="12"/>
  <c r="AB676" i="12"/>
  <c r="AF676" i="12"/>
  <c r="AN676" i="12"/>
  <c r="AR676" i="12"/>
  <c r="AV676" i="12"/>
  <c r="BD676" i="12"/>
  <c r="F677" i="12"/>
  <c r="AD678" i="12"/>
  <c r="AH678" i="12"/>
  <c r="AP678" i="12"/>
  <c r="AT678" i="12"/>
  <c r="BB678" i="12"/>
  <c r="BF678" i="12"/>
  <c r="J679" i="12"/>
  <c r="Y679" i="12"/>
  <c r="AC679" i="12"/>
  <c r="AK679" i="12"/>
  <c r="AS679" i="12"/>
  <c r="AW679" i="12"/>
  <c r="BE679" i="12"/>
  <c r="AB680" i="12"/>
  <c r="AF680" i="12"/>
  <c r="AJ680" i="12"/>
  <c r="AR680" i="12"/>
  <c r="AV680" i="12"/>
  <c r="BD680" i="12"/>
  <c r="F681" i="12"/>
  <c r="Z682" i="12"/>
  <c r="AD682" i="12"/>
  <c r="AL682" i="12"/>
  <c r="AT682" i="12"/>
  <c r="BB682" i="12"/>
  <c r="BF682" i="12"/>
  <c r="AB684" i="12"/>
  <c r="AF684" i="12"/>
  <c r="AN684" i="12"/>
  <c r="AV684" i="12"/>
  <c r="AZ684" i="12"/>
  <c r="W668" i="12"/>
  <c r="AA668" i="12"/>
  <c r="AE668" i="12"/>
  <c r="AI668" i="12"/>
  <c r="AM668" i="12"/>
  <c r="AQ668" i="12"/>
  <c r="AU668" i="12"/>
  <c r="AY668" i="12"/>
  <c r="K669" i="12"/>
  <c r="Z669" i="12"/>
  <c r="AD669" i="12"/>
  <c r="AH669" i="12"/>
  <c r="AL669" i="12"/>
  <c r="AP669" i="12"/>
  <c r="AT669" i="12"/>
  <c r="AX669" i="12"/>
  <c r="BB669" i="12"/>
  <c r="J670" i="12"/>
  <c r="Y670" i="12"/>
  <c r="AC670" i="12"/>
  <c r="AG670" i="12"/>
  <c r="AK670" i="12"/>
  <c r="AO670" i="12"/>
  <c r="AS670" i="12"/>
  <c r="AW670" i="12"/>
  <c r="BA670" i="12"/>
  <c r="X671" i="12"/>
  <c r="AB671" i="12"/>
  <c r="AF671" i="12"/>
  <c r="AJ671" i="12"/>
  <c r="AN671" i="12"/>
  <c r="AR671" i="12"/>
  <c r="AV671" i="12"/>
  <c r="AZ671" i="12"/>
  <c r="W672" i="12"/>
  <c r="AA672" i="12"/>
  <c r="AE672" i="12"/>
  <c r="AI672" i="12"/>
  <c r="AM672" i="12"/>
  <c r="AQ672" i="12"/>
  <c r="AU672" i="12"/>
  <c r="AY672" i="12"/>
  <c r="K673" i="12"/>
  <c r="Z673" i="12"/>
  <c r="AD673" i="12"/>
  <c r="AH673" i="12"/>
  <c r="AL673" i="12"/>
  <c r="AP673" i="12"/>
  <c r="AT673" i="12"/>
  <c r="AX673" i="12"/>
  <c r="BB673" i="12"/>
  <c r="J674" i="12"/>
  <c r="Y674" i="12"/>
  <c r="AC674" i="12"/>
  <c r="AG674" i="12"/>
  <c r="AK674" i="12"/>
  <c r="AO674" i="12"/>
  <c r="AS674" i="12"/>
  <c r="AW674" i="12"/>
  <c r="BA674" i="12"/>
  <c r="X675" i="12"/>
  <c r="AB675" i="12"/>
  <c r="AF675" i="12"/>
  <c r="AJ675" i="12"/>
  <c r="AN675" i="12"/>
  <c r="AR675" i="12"/>
  <c r="AV675" i="12"/>
  <c r="AZ675" i="12"/>
  <c r="W676" i="12"/>
  <c r="AA676" i="12"/>
  <c r="AE676" i="12"/>
  <c r="AI676" i="12"/>
  <c r="AM676" i="12"/>
  <c r="AQ676" i="12"/>
  <c r="AU676" i="12"/>
  <c r="AY676" i="12"/>
  <c r="K677" i="12"/>
  <c r="Z677" i="12"/>
  <c r="AD677" i="12"/>
  <c r="AH677" i="12"/>
  <c r="AL677" i="12"/>
  <c r="AP677" i="12"/>
  <c r="AT677" i="12"/>
  <c r="AX677" i="12"/>
  <c r="BB677" i="12"/>
  <c r="J678" i="12"/>
  <c r="Y678" i="12"/>
  <c r="AC678" i="12"/>
  <c r="AG678" i="12"/>
  <c r="AK678" i="12"/>
  <c r="AO678" i="12"/>
  <c r="AS678" i="12"/>
  <c r="AW678" i="12"/>
  <c r="BA678" i="12"/>
  <c r="X679" i="12"/>
  <c r="AB679" i="12"/>
  <c r="AF679" i="12"/>
  <c r="AJ679" i="12"/>
  <c r="AN679" i="12"/>
  <c r="AR679" i="12"/>
  <c r="AV679" i="12"/>
  <c r="AZ679" i="12"/>
  <c r="W680" i="12"/>
  <c r="AA680" i="12"/>
  <c r="AE680" i="12"/>
  <c r="AI680" i="12"/>
  <c r="AM680" i="12"/>
  <c r="AQ680" i="12"/>
  <c r="AU680" i="12"/>
  <c r="AY680" i="12"/>
  <c r="K681" i="12"/>
  <c r="Z681" i="12"/>
  <c r="AD681" i="12"/>
  <c r="AH681" i="12"/>
  <c r="AL681" i="12"/>
  <c r="AP681" i="12"/>
  <c r="AT681" i="12"/>
  <c r="AX681" i="12"/>
  <c r="BB681" i="12"/>
  <c r="J682" i="12"/>
  <c r="Y682" i="12"/>
  <c r="AC682" i="12"/>
  <c r="AG682" i="12"/>
  <c r="AK682" i="12"/>
  <c r="AO682" i="12"/>
  <c r="AS682" i="12"/>
  <c r="AW682" i="12"/>
  <c r="BA682" i="12"/>
  <c r="X683" i="12"/>
  <c r="AB683" i="12"/>
  <c r="AF683" i="12"/>
  <c r="AJ683" i="12"/>
  <c r="AN683" i="12"/>
  <c r="AR683" i="12"/>
  <c r="AV683" i="12"/>
  <c r="AZ683" i="12"/>
  <c r="W684" i="12"/>
  <c r="AA684" i="12"/>
  <c r="AE684" i="12"/>
  <c r="AI684" i="12"/>
  <c r="AM684" i="12"/>
  <c r="AQ684" i="12"/>
  <c r="AU684" i="12"/>
  <c r="AY684" i="12"/>
  <c r="K685" i="12"/>
  <c r="Z685" i="12"/>
  <c r="AD685" i="12"/>
  <c r="AH685" i="12"/>
  <c r="AL685" i="12"/>
  <c r="AP685" i="12"/>
  <c r="AT685" i="12"/>
  <c r="AX685" i="12"/>
  <c r="BB685" i="12"/>
  <c r="J686" i="12"/>
  <c r="Y686" i="12"/>
  <c r="AC686" i="12"/>
  <c r="AG686" i="12"/>
  <c r="AK686" i="12"/>
  <c r="AO686" i="12"/>
  <c r="AS686" i="12"/>
  <c r="AW686" i="12"/>
  <c r="BA686" i="12"/>
  <c r="W687" i="12"/>
  <c r="AA687" i="12"/>
  <c r="AE687" i="12"/>
  <c r="AI687" i="12"/>
  <c r="AM687" i="12"/>
  <c r="AQ687" i="12"/>
  <c r="AU687" i="12"/>
  <c r="AY687" i="12"/>
  <c r="K688" i="12"/>
  <c r="Z688" i="12"/>
  <c r="AD688" i="12"/>
  <c r="AH688" i="12"/>
  <c r="AL688" i="12"/>
  <c r="AP688" i="12"/>
  <c r="AT688" i="12"/>
  <c r="AX688" i="12"/>
  <c r="BB688" i="12"/>
  <c r="J689" i="12"/>
  <c r="Y689" i="12"/>
  <c r="AC689" i="12"/>
  <c r="AG689" i="12"/>
  <c r="AK689" i="12"/>
  <c r="AO689" i="12"/>
  <c r="AS689" i="12"/>
  <c r="AW689" i="12"/>
  <c r="BA689" i="12"/>
  <c r="X690" i="12"/>
  <c r="AB690" i="12"/>
  <c r="AF690" i="12"/>
  <c r="AJ690" i="12"/>
  <c r="AN690" i="12"/>
  <c r="AR690" i="12"/>
  <c r="AV690" i="12"/>
  <c r="AZ690" i="12"/>
  <c r="AV667" i="12"/>
  <c r="AR667" i="12"/>
  <c r="AF667" i="12"/>
  <c r="AB667" i="12"/>
  <c r="P667" i="12"/>
  <c r="Q667" i="12" s="1"/>
  <c r="O667" i="12"/>
  <c r="N667" i="12"/>
  <c r="G667" i="12"/>
  <c r="F667" i="12"/>
  <c r="D667" i="12"/>
  <c r="C667" i="12"/>
  <c r="B667" i="12"/>
  <c r="E667" i="12" s="1"/>
  <c r="A667" i="12"/>
  <c r="BE667" i="12" s="1"/>
  <c r="EA666" i="12"/>
  <c r="ED666" i="12" s="1"/>
  <c r="EG666" i="12" s="1"/>
  <c r="EJ666" i="12" s="1"/>
  <c r="EM666" i="12" s="1"/>
  <c r="EP666" i="12" s="1"/>
  <c r="ES666" i="12" s="1"/>
  <c r="EV666" i="12" s="1"/>
  <c r="EY666" i="12" s="1"/>
  <c r="FB666" i="12" s="1"/>
  <c r="DZ666" i="12"/>
  <c r="EC666" i="12" s="1"/>
  <c r="EF666" i="12" s="1"/>
  <c r="EI666" i="12" s="1"/>
  <c r="EL666" i="12" s="1"/>
  <c r="EO666" i="12" s="1"/>
  <c r="ER666" i="12" s="1"/>
  <c r="EU666" i="12" s="1"/>
  <c r="EX666" i="12" s="1"/>
  <c r="FA666" i="12" s="1"/>
  <c r="FD666" i="12" s="1"/>
  <c r="DY666" i="12"/>
  <c r="EB666" i="12" s="1"/>
  <c r="EE666" i="12" s="1"/>
  <c r="EH666" i="12" s="1"/>
  <c r="EK666" i="12" s="1"/>
  <c r="EN666" i="12" s="1"/>
  <c r="EQ666" i="12" s="1"/>
  <c r="ET666" i="12" s="1"/>
  <c r="EW666" i="12" s="1"/>
  <c r="EZ666" i="12" s="1"/>
  <c r="FC666" i="12" s="1"/>
  <c r="P666" i="12"/>
  <c r="Q666" i="12" s="1"/>
  <c r="O666" i="12"/>
  <c r="N666" i="12"/>
  <c r="D666" i="12"/>
  <c r="C666" i="12"/>
  <c r="B666" i="12"/>
  <c r="E666" i="12" s="1"/>
  <c r="A666" i="12"/>
  <c r="BF666" i="12" s="1"/>
  <c r="EA665" i="12"/>
  <c r="ED665" i="12" s="1"/>
  <c r="EG665" i="12" s="1"/>
  <c r="EJ665" i="12" s="1"/>
  <c r="EM665" i="12" s="1"/>
  <c r="EP665" i="12" s="1"/>
  <c r="ES665" i="12" s="1"/>
  <c r="EV665" i="12" s="1"/>
  <c r="EY665" i="12" s="1"/>
  <c r="FB665" i="12" s="1"/>
  <c r="DZ665" i="12"/>
  <c r="EC665" i="12" s="1"/>
  <c r="EF665" i="12" s="1"/>
  <c r="EI665" i="12" s="1"/>
  <c r="EL665" i="12" s="1"/>
  <c r="EO665" i="12" s="1"/>
  <c r="ER665" i="12" s="1"/>
  <c r="EU665" i="12" s="1"/>
  <c r="EX665" i="12" s="1"/>
  <c r="FA665" i="12" s="1"/>
  <c r="FD665" i="12" s="1"/>
  <c r="DY665" i="12"/>
  <c r="EB665" i="12" s="1"/>
  <c r="EE665" i="12" s="1"/>
  <c r="EH665" i="12" s="1"/>
  <c r="EK665" i="12" s="1"/>
  <c r="EN665" i="12" s="1"/>
  <c r="EQ665" i="12" s="1"/>
  <c r="ET665" i="12" s="1"/>
  <c r="EW665" i="12" s="1"/>
  <c r="EZ665" i="12" s="1"/>
  <c r="FC665" i="12" s="1"/>
  <c r="P665" i="12"/>
  <c r="F665" i="12" s="1"/>
  <c r="O665" i="12"/>
  <c r="N665" i="12"/>
  <c r="G665" i="12"/>
  <c r="E665" i="12"/>
  <c r="D665" i="12"/>
  <c r="C665" i="12"/>
  <c r="B665" i="12"/>
  <c r="A665" i="12"/>
  <c r="BC665" i="12" s="1"/>
  <c r="DU664" i="12"/>
  <c r="DV664" i="12" s="1"/>
  <c r="DW664" i="12" s="1"/>
  <c r="DX664" i="12" s="1"/>
  <c r="DY664" i="12" s="1"/>
  <c r="AU664" i="12"/>
  <c r="AI664" i="12"/>
  <c r="AA664" i="12"/>
  <c r="P664" i="12"/>
  <c r="G664" i="12" s="1"/>
  <c r="O664" i="12"/>
  <c r="N664" i="12"/>
  <c r="F664" i="12"/>
  <c r="D664" i="12"/>
  <c r="C664" i="12"/>
  <c r="B664" i="12"/>
  <c r="E664" i="12" s="1"/>
  <c r="A664" i="12"/>
  <c r="BD664" i="12" s="1"/>
  <c r="DQ663" i="12"/>
  <c r="BA663" i="12"/>
  <c r="AV663" i="12"/>
  <c r="AQ663" i="12"/>
  <c r="AK663" i="12"/>
  <c r="AF663" i="12"/>
  <c r="AA663" i="12"/>
  <c r="P663" i="12"/>
  <c r="Q663" i="12" s="1"/>
  <c r="O663" i="12"/>
  <c r="N663" i="12"/>
  <c r="D663" i="12"/>
  <c r="C663" i="12"/>
  <c r="B663" i="12"/>
  <c r="E663" i="12" s="1"/>
  <c r="A663" i="12"/>
  <c r="BF663" i="12" s="1"/>
  <c r="ED662" i="12"/>
  <c r="EG662" i="12" s="1"/>
  <c r="EJ662" i="12" s="1"/>
  <c r="EM662" i="12" s="1"/>
  <c r="EP662" i="12" s="1"/>
  <c r="ES662" i="12" s="1"/>
  <c r="EV662" i="12" s="1"/>
  <c r="EY662" i="12" s="1"/>
  <c r="FB662" i="12" s="1"/>
  <c r="EA662" i="12"/>
  <c r="DZ662" i="12"/>
  <c r="EC662" i="12" s="1"/>
  <c r="EF662" i="12" s="1"/>
  <c r="EI662" i="12" s="1"/>
  <c r="EL662" i="12" s="1"/>
  <c r="EO662" i="12" s="1"/>
  <c r="ER662" i="12" s="1"/>
  <c r="EU662" i="12" s="1"/>
  <c r="EX662" i="12" s="1"/>
  <c r="FA662" i="12" s="1"/>
  <c r="FD662" i="12" s="1"/>
  <c r="DY662" i="12"/>
  <c r="EB662" i="12" s="1"/>
  <c r="EE662" i="12" s="1"/>
  <c r="EH662" i="12" s="1"/>
  <c r="EK662" i="12" s="1"/>
  <c r="EN662" i="12" s="1"/>
  <c r="EQ662" i="12" s="1"/>
  <c r="ET662" i="12" s="1"/>
  <c r="EW662" i="12" s="1"/>
  <c r="EZ662" i="12" s="1"/>
  <c r="FC662" i="12" s="1"/>
  <c r="Q662" i="12"/>
  <c r="P662" i="12"/>
  <c r="F662" i="12" s="1"/>
  <c r="O662" i="12"/>
  <c r="N662" i="12"/>
  <c r="K662" i="12"/>
  <c r="G662" i="12"/>
  <c r="D662" i="12"/>
  <c r="C662" i="12"/>
  <c r="B662" i="12"/>
  <c r="A662" i="12"/>
  <c r="BC662" i="12" s="1"/>
  <c r="EC661" i="12"/>
  <c r="EF661" i="12" s="1"/>
  <c r="EI661" i="12" s="1"/>
  <c r="EL661" i="12" s="1"/>
  <c r="EO661" i="12" s="1"/>
  <c r="ER661" i="12" s="1"/>
  <c r="EU661" i="12" s="1"/>
  <c r="EX661" i="12" s="1"/>
  <c r="FA661" i="12" s="1"/>
  <c r="FD661" i="12" s="1"/>
  <c r="EA661" i="12"/>
  <c r="ED661" i="12" s="1"/>
  <c r="EG661" i="12" s="1"/>
  <c r="EJ661" i="12" s="1"/>
  <c r="EM661" i="12" s="1"/>
  <c r="EP661" i="12" s="1"/>
  <c r="ES661" i="12" s="1"/>
  <c r="EV661" i="12" s="1"/>
  <c r="EY661" i="12" s="1"/>
  <c r="FB661" i="12" s="1"/>
  <c r="DZ661" i="12"/>
  <c r="DY661" i="12"/>
  <c r="EB661" i="12" s="1"/>
  <c r="EE661" i="12" s="1"/>
  <c r="EH661" i="12" s="1"/>
  <c r="EK661" i="12" s="1"/>
  <c r="EN661" i="12" s="1"/>
  <c r="EQ661" i="12" s="1"/>
  <c r="ET661" i="12" s="1"/>
  <c r="EW661" i="12" s="1"/>
  <c r="EZ661" i="12" s="1"/>
  <c r="FC661" i="12" s="1"/>
  <c r="BE661" i="12"/>
  <c r="BC661" i="12"/>
  <c r="AW661" i="12"/>
  <c r="AU661" i="12"/>
  <c r="AO661" i="12"/>
  <c r="AM661" i="12"/>
  <c r="AG661" i="12"/>
  <c r="AE661" i="12"/>
  <c r="Y661" i="12"/>
  <c r="W661" i="12"/>
  <c r="P661" i="12"/>
  <c r="G661" i="12" s="1"/>
  <c r="O661" i="12"/>
  <c r="N661" i="12"/>
  <c r="J661" i="12"/>
  <c r="F661" i="12"/>
  <c r="D661" i="12"/>
  <c r="C661" i="12"/>
  <c r="B661" i="12"/>
  <c r="E661" i="12" s="1"/>
  <c r="A661" i="12"/>
  <c r="BD661" i="12" s="1"/>
  <c r="EB660" i="12"/>
  <c r="EE660" i="12" s="1"/>
  <c r="EH660" i="12" s="1"/>
  <c r="EK660" i="12" s="1"/>
  <c r="EN660" i="12" s="1"/>
  <c r="EQ660" i="12" s="1"/>
  <c r="ET660" i="12" s="1"/>
  <c r="EW660" i="12" s="1"/>
  <c r="EZ660" i="12" s="1"/>
  <c r="FC660" i="12" s="1"/>
  <c r="EA660" i="12"/>
  <c r="ED660" i="12" s="1"/>
  <c r="EG660" i="12" s="1"/>
  <c r="EJ660" i="12" s="1"/>
  <c r="EM660" i="12" s="1"/>
  <c r="EP660" i="12" s="1"/>
  <c r="ES660" i="12" s="1"/>
  <c r="EV660" i="12" s="1"/>
  <c r="EY660" i="12" s="1"/>
  <c r="FB660" i="12" s="1"/>
  <c r="DZ660" i="12"/>
  <c r="EC660" i="12" s="1"/>
  <c r="EF660" i="12" s="1"/>
  <c r="EI660" i="12" s="1"/>
  <c r="EL660" i="12" s="1"/>
  <c r="EO660" i="12" s="1"/>
  <c r="ER660" i="12" s="1"/>
  <c r="EU660" i="12" s="1"/>
  <c r="EX660" i="12" s="1"/>
  <c r="FA660" i="12" s="1"/>
  <c r="FD660" i="12" s="1"/>
  <c r="DY660" i="12"/>
  <c r="AZ660" i="12"/>
  <c r="AJ660" i="12"/>
  <c r="Q660" i="12"/>
  <c r="P660" i="12"/>
  <c r="F660" i="12" s="1"/>
  <c r="O660" i="12"/>
  <c r="N660" i="12"/>
  <c r="K660" i="12"/>
  <c r="G660" i="12"/>
  <c r="E660" i="12"/>
  <c r="D660" i="12"/>
  <c r="C660" i="12"/>
  <c r="B660" i="12"/>
  <c r="A660" i="12"/>
  <c r="BE660" i="12" s="1"/>
  <c r="EC659" i="12"/>
  <c r="EF659" i="12" s="1"/>
  <c r="EI659" i="12" s="1"/>
  <c r="EL659" i="12" s="1"/>
  <c r="EO659" i="12" s="1"/>
  <c r="ER659" i="12" s="1"/>
  <c r="EU659" i="12" s="1"/>
  <c r="EX659" i="12" s="1"/>
  <c r="FA659" i="12" s="1"/>
  <c r="FD659" i="12" s="1"/>
  <c r="EA659" i="12"/>
  <c r="ED659" i="12" s="1"/>
  <c r="EG659" i="12" s="1"/>
  <c r="EJ659" i="12" s="1"/>
  <c r="EM659" i="12" s="1"/>
  <c r="EP659" i="12" s="1"/>
  <c r="ES659" i="12" s="1"/>
  <c r="EV659" i="12" s="1"/>
  <c r="EY659" i="12" s="1"/>
  <c r="FB659" i="12" s="1"/>
  <c r="DZ659" i="12"/>
  <c r="DY659" i="12"/>
  <c r="EB659" i="12" s="1"/>
  <c r="EE659" i="12" s="1"/>
  <c r="EH659" i="12" s="1"/>
  <c r="EK659" i="12" s="1"/>
  <c r="EN659" i="12" s="1"/>
  <c r="EQ659" i="12" s="1"/>
  <c r="ET659" i="12" s="1"/>
  <c r="EW659" i="12" s="1"/>
  <c r="EZ659" i="12" s="1"/>
  <c r="FC659" i="12" s="1"/>
  <c r="BE659" i="12"/>
  <c r="BD659" i="12"/>
  <c r="BA659" i="12"/>
  <c r="AZ659" i="12"/>
  <c r="AY659" i="12"/>
  <c r="AV659" i="12"/>
  <c r="AU659" i="12"/>
  <c r="AS659" i="12"/>
  <c r="AQ659" i="12"/>
  <c r="AO659" i="12"/>
  <c r="AN659" i="12"/>
  <c r="AK659" i="12"/>
  <c r="AJ659" i="12"/>
  <c r="AI659" i="12"/>
  <c r="AF659" i="12"/>
  <c r="AE659" i="12"/>
  <c r="AC659" i="12"/>
  <c r="AA659" i="12"/>
  <c r="Y659" i="12"/>
  <c r="X659" i="12"/>
  <c r="P659" i="12"/>
  <c r="Q659" i="12" s="1"/>
  <c r="O659" i="12"/>
  <c r="N659" i="12"/>
  <c r="D659" i="12"/>
  <c r="C659" i="12"/>
  <c r="B659" i="12"/>
  <c r="E659" i="12" s="1"/>
  <c r="A659" i="12"/>
  <c r="BF659" i="12" s="1"/>
  <c r="EB658" i="12"/>
  <c r="EE658" i="12" s="1"/>
  <c r="EH658" i="12" s="1"/>
  <c r="EK658" i="12" s="1"/>
  <c r="EN658" i="12" s="1"/>
  <c r="EQ658" i="12" s="1"/>
  <c r="ET658" i="12" s="1"/>
  <c r="EW658" i="12" s="1"/>
  <c r="EZ658" i="12" s="1"/>
  <c r="FC658" i="12" s="1"/>
  <c r="EA658" i="12"/>
  <c r="ED658" i="12" s="1"/>
  <c r="EG658" i="12" s="1"/>
  <c r="EJ658" i="12" s="1"/>
  <c r="EM658" i="12" s="1"/>
  <c r="EP658" i="12" s="1"/>
  <c r="ES658" i="12" s="1"/>
  <c r="EV658" i="12" s="1"/>
  <c r="EY658" i="12" s="1"/>
  <c r="FB658" i="12" s="1"/>
  <c r="DZ658" i="12"/>
  <c r="EC658" i="12" s="1"/>
  <c r="EF658" i="12" s="1"/>
  <c r="EI658" i="12" s="1"/>
  <c r="EL658" i="12" s="1"/>
  <c r="EO658" i="12" s="1"/>
  <c r="ER658" i="12" s="1"/>
  <c r="EU658" i="12" s="1"/>
  <c r="EX658" i="12" s="1"/>
  <c r="FA658" i="12" s="1"/>
  <c r="FD658" i="12" s="1"/>
  <c r="DY658" i="12"/>
  <c r="P658" i="12"/>
  <c r="F658" i="12" s="1"/>
  <c r="O658" i="12"/>
  <c r="N658" i="12"/>
  <c r="E658" i="12"/>
  <c r="D658" i="12"/>
  <c r="C658" i="12"/>
  <c r="B658" i="12"/>
  <c r="A658" i="12"/>
  <c r="BC658" i="12" s="1"/>
  <c r="EA657" i="12"/>
  <c r="ED657" i="12" s="1"/>
  <c r="EG657" i="12" s="1"/>
  <c r="EJ657" i="12" s="1"/>
  <c r="EM657" i="12" s="1"/>
  <c r="EP657" i="12" s="1"/>
  <c r="ES657" i="12" s="1"/>
  <c r="EV657" i="12" s="1"/>
  <c r="EY657" i="12" s="1"/>
  <c r="FB657" i="12" s="1"/>
  <c r="DZ657" i="12"/>
  <c r="EC657" i="12" s="1"/>
  <c r="EF657" i="12" s="1"/>
  <c r="EI657" i="12" s="1"/>
  <c r="EL657" i="12" s="1"/>
  <c r="EO657" i="12" s="1"/>
  <c r="ER657" i="12" s="1"/>
  <c r="EU657" i="12" s="1"/>
  <c r="EX657" i="12" s="1"/>
  <c r="FA657" i="12" s="1"/>
  <c r="FD657" i="12" s="1"/>
  <c r="DY657" i="12"/>
  <c r="EB657" i="12" s="1"/>
  <c r="EE657" i="12" s="1"/>
  <c r="EH657" i="12" s="1"/>
  <c r="EK657" i="12" s="1"/>
  <c r="EN657" i="12" s="1"/>
  <c r="EQ657" i="12" s="1"/>
  <c r="ET657" i="12" s="1"/>
  <c r="EW657" i="12" s="1"/>
  <c r="EZ657" i="12" s="1"/>
  <c r="FC657" i="12" s="1"/>
  <c r="AQ657" i="12"/>
  <c r="AA657" i="12"/>
  <c r="P657" i="12"/>
  <c r="G657" i="12" s="1"/>
  <c r="O657" i="12"/>
  <c r="N657" i="12"/>
  <c r="F657" i="12"/>
  <c r="D657" i="12"/>
  <c r="C657" i="12"/>
  <c r="B657" i="12"/>
  <c r="E657" i="12" s="1"/>
  <c r="A657" i="12"/>
  <c r="BD657" i="12" s="1"/>
  <c r="ED656" i="12"/>
  <c r="EG656" i="12" s="1"/>
  <c r="EJ656" i="12" s="1"/>
  <c r="EM656" i="12" s="1"/>
  <c r="EP656" i="12" s="1"/>
  <c r="ES656" i="12" s="1"/>
  <c r="EV656" i="12" s="1"/>
  <c r="EY656" i="12" s="1"/>
  <c r="FB656" i="12" s="1"/>
  <c r="EA656" i="12"/>
  <c r="DZ656" i="12"/>
  <c r="EC656" i="12" s="1"/>
  <c r="EF656" i="12" s="1"/>
  <c r="EI656" i="12" s="1"/>
  <c r="EL656" i="12" s="1"/>
  <c r="EO656" i="12" s="1"/>
  <c r="ER656" i="12" s="1"/>
  <c r="EU656" i="12" s="1"/>
  <c r="EX656" i="12" s="1"/>
  <c r="FA656" i="12" s="1"/>
  <c r="FD656" i="12" s="1"/>
  <c r="DY656" i="12"/>
  <c r="EB656" i="12" s="1"/>
  <c r="EE656" i="12" s="1"/>
  <c r="EH656" i="12" s="1"/>
  <c r="EK656" i="12" s="1"/>
  <c r="EN656" i="12" s="1"/>
  <c r="EQ656" i="12" s="1"/>
  <c r="ET656" i="12" s="1"/>
  <c r="EW656" i="12" s="1"/>
  <c r="EZ656" i="12" s="1"/>
  <c r="FC656" i="12" s="1"/>
  <c r="P656" i="12"/>
  <c r="Q656" i="12" s="1"/>
  <c r="O656" i="12"/>
  <c r="N656" i="12"/>
  <c r="G656" i="12"/>
  <c r="F656" i="12"/>
  <c r="D656" i="12"/>
  <c r="C656" i="12"/>
  <c r="B656" i="12"/>
  <c r="E656" i="12" s="1"/>
  <c r="A656" i="12"/>
  <c r="BE656" i="12" s="1"/>
  <c r="EA655" i="12"/>
  <c r="ED655" i="12" s="1"/>
  <c r="EG655" i="12" s="1"/>
  <c r="EJ655" i="12" s="1"/>
  <c r="EM655" i="12" s="1"/>
  <c r="EP655" i="12" s="1"/>
  <c r="ES655" i="12" s="1"/>
  <c r="EV655" i="12" s="1"/>
  <c r="EY655" i="12" s="1"/>
  <c r="FB655" i="12" s="1"/>
  <c r="DZ655" i="12"/>
  <c r="EC655" i="12" s="1"/>
  <c r="EF655" i="12" s="1"/>
  <c r="EI655" i="12" s="1"/>
  <c r="EL655" i="12" s="1"/>
  <c r="EO655" i="12" s="1"/>
  <c r="ER655" i="12" s="1"/>
  <c r="EU655" i="12" s="1"/>
  <c r="EX655" i="12" s="1"/>
  <c r="FA655" i="12" s="1"/>
  <c r="FD655" i="12" s="1"/>
  <c r="DY655" i="12"/>
  <c r="EB655" i="12" s="1"/>
  <c r="EE655" i="12" s="1"/>
  <c r="EH655" i="12" s="1"/>
  <c r="EK655" i="12" s="1"/>
  <c r="EN655" i="12" s="1"/>
  <c r="EQ655" i="12" s="1"/>
  <c r="ET655" i="12" s="1"/>
  <c r="EW655" i="12" s="1"/>
  <c r="EZ655" i="12" s="1"/>
  <c r="FC655" i="12" s="1"/>
  <c r="BE655" i="12"/>
  <c r="BD655" i="12"/>
  <c r="BA655" i="12"/>
  <c r="AZ655" i="12"/>
  <c r="AY655" i="12"/>
  <c r="AV655" i="12"/>
  <c r="AU655" i="12"/>
  <c r="AS655" i="12"/>
  <c r="AQ655" i="12"/>
  <c r="AO655" i="12"/>
  <c r="AN655" i="12"/>
  <c r="AK655" i="12"/>
  <c r="AJ655" i="12"/>
  <c r="AI655" i="12"/>
  <c r="AF655" i="12"/>
  <c r="AE655" i="12"/>
  <c r="AC655" i="12"/>
  <c r="AA655" i="12"/>
  <c r="Y655" i="12"/>
  <c r="X655" i="12"/>
  <c r="P655" i="12"/>
  <c r="Q655" i="12" s="1"/>
  <c r="O655" i="12"/>
  <c r="N655" i="12"/>
  <c r="D655" i="12"/>
  <c r="C655" i="12"/>
  <c r="B655" i="12"/>
  <c r="E655" i="12" s="1"/>
  <c r="A655" i="12"/>
  <c r="BF655" i="12" s="1"/>
  <c r="EB654" i="12"/>
  <c r="EE654" i="12" s="1"/>
  <c r="EH654" i="12" s="1"/>
  <c r="EK654" i="12" s="1"/>
  <c r="EN654" i="12" s="1"/>
  <c r="EQ654" i="12" s="1"/>
  <c r="ET654" i="12" s="1"/>
  <c r="EW654" i="12" s="1"/>
  <c r="EZ654" i="12" s="1"/>
  <c r="FC654" i="12" s="1"/>
  <c r="EA654" i="12"/>
  <c r="ED654" i="12" s="1"/>
  <c r="EG654" i="12" s="1"/>
  <c r="EJ654" i="12" s="1"/>
  <c r="EM654" i="12" s="1"/>
  <c r="EP654" i="12" s="1"/>
  <c r="ES654" i="12" s="1"/>
  <c r="EV654" i="12" s="1"/>
  <c r="EY654" i="12" s="1"/>
  <c r="FB654" i="12" s="1"/>
  <c r="DZ654" i="12"/>
  <c r="EC654" i="12" s="1"/>
  <c r="EF654" i="12" s="1"/>
  <c r="EI654" i="12" s="1"/>
  <c r="EL654" i="12" s="1"/>
  <c r="EO654" i="12" s="1"/>
  <c r="ER654" i="12" s="1"/>
  <c r="EU654" i="12" s="1"/>
  <c r="EX654" i="12" s="1"/>
  <c r="FA654" i="12" s="1"/>
  <c r="FD654" i="12" s="1"/>
  <c r="DY654" i="12"/>
  <c r="P654" i="12"/>
  <c r="F654" i="12" s="1"/>
  <c r="O654" i="12"/>
  <c r="N654" i="12"/>
  <c r="E654" i="12"/>
  <c r="D654" i="12"/>
  <c r="C654" i="12"/>
  <c r="B654" i="12"/>
  <c r="A654" i="12"/>
  <c r="BC654" i="12" s="1"/>
  <c r="EA653" i="12"/>
  <c r="ED653" i="12" s="1"/>
  <c r="EG653" i="12" s="1"/>
  <c r="EJ653" i="12" s="1"/>
  <c r="EM653" i="12" s="1"/>
  <c r="EP653" i="12" s="1"/>
  <c r="ES653" i="12" s="1"/>
  <c r="EV653" i="12" s="1"/>
  <c r="EY653" i="12" s="1"/>
  <c r="FB653" i="12" s="1"/>
  <c r="DZ653" i="12"/>
  <c r="EC653" i="12" s="1"/>
  <c r="EF653" i="12" s="1"/>
  <c r="EI653" i="12" s="1"/>
  <c r="EL653" i="12" s="1"/>
  <c r="EO653" i="12" s="1"/>
  <c r="ER653" i="12" s="1"/>
  <c r="EU653" i="12" s="1"/>
  <c r="EX653" i="12" s="1"/>
  <c r="FA653" i="12" s="1"/>
  <c r="FD653" i="12" s="1"/>
  <c r="DY653" i="12"/>
  <c r="EB653" i="12" s="1"/>
  <c r="EE653" i="12" s="1"/>
  <c r="EH653" i="12" s="1"/>
  <c r="EK653" i="12" s="1"/>
  <c r="EN653" i="12" s="1"/>
  <c r="EQ653" i="12" s="1"/>
  <c r="ET653" i="12" s="1"/>
  <c r="EW653" i="12" s="1"/>
  <c r="EZ653" i="12" s="1"/>
  <c r="FC653" i="12" s="1"/>
  <c r="AQ653" i="12"/>
  <c r="AA653" i="12"/>
  <c r="P653" i="12"/>
  <c r="G653" i="12" s="1"/>
  <c r="O653" i="12"/>
  <c r="N653" i="12"/>
  <c r="F653" i="12"/>
  <c r="D653" i="12"/>
  <c r="C653" i="12"/>
  <c r="B653" i="12"/>
  <c r="E653" i="12" s="1"/>
  <c r="A653" i="12"/>
  <c r="BD653" i="12" s="1"/>
  <c r="ED652" i="12"/>
  <c r="EG652" i="12" s="1"/>
  <c r="EJ652" i="12" s="1"/>
  <c r="EM652" i="12" s="1"/>
  <c r="EP652" i="12" s="1"/>
  <c r="ES652" i="12" s="1"/>
  <c r="EV652" i="12" s="1"/>
  <c r="EY652" i="12" s="1"/>
  <c r="FB652" i="12" s="1"/>
  <c r="EA652" i="12"/>
  <c r="DZ652" i="12"/>
  <c r="EC652" i="12" s="1"/>
  <c r="EF652" i="12" s="1"/>
  <c r="EI652" i="12" s="1"/>
  <c r="EL652" i="12" s="1"/>
  <c r="EO652" i="12" s="1"/>
  <c r="ER652" i="12" s="1"/>
  <c r="EU652" i="12" s="1"/>
  <c r="EX652" i="12" s="1"/>
  <c r="FA652" i="12" s="1"/>
  <c r="FD652" i="12" s="1"/>
  <c r="DY652" i="12"/>
  <c r="EB652" i="12" s="1"/>
  <c r="EE652" i="12" s="1"/>
  <c r="EH652" i="12" s="1"/>
  <c r="EK652" i="12" s="1"/>
  <c r="EN652" i="12" s="1"/>
  <c r="EQ652" i="12" s="1"/>
  <c r="ET652" i="12" s="1"/>
  <c r="EW652" i="12" s="1"/>
  <c r="EZ652" i="12" s="1"/>
  <c r="FC652" i="12" s="1"/>
  <c r="P652" i="12"/>
  <c r="Q652" i="12" s="1"/>
  <c r="O652" i="12"/>
  <c r="N652" i="12"/>
  <c r="G652" i="12"/>
  <c r="F652" i="12"/>
  <c r="D652" i="12"/>
  <c r="C652" i="12"/>
  <c r="B652" i="12"/>
  <c r="E652" i="12" s="1"/>
  <c r="A652" i="12"/>
  <c r="BE652" i="12" s="1"/>
  <c r="EA651" i="12"/>
  <c r="ED651" i="12" s="1"/>
  <c r="EG651" i="12" s="1"/>
  <c r="EJ651" i="12" s="1"/>
  <c r="EM651" i="12" s="1"/>
  <c r="EP651" i="12" s="1"/>
  <c r="ES651" i="12" s="1"/>
  <c r="EV651" i="12" s="1"/>
  <c r="EY651" i="12" s="1"/>
  <c r="FB651" i="12" s="1"/>
  <c r="DZ651" i="12"/>
  <c r="EC651" i="12" s="1"/>
  <c r="EF651" i="12" s="1"/>
  <c r="EI651" i="12" s="1"/>
  <c r="EL651" i="12" s="1"/>
  <c r="EO651" i="12" s="1"/>
  <c r="ER651" i="12" s="1"/>
  <c r="EU651" i="12" s="1"/>
  <c r="EX651" i="12" s="1"/>
  <c r="FA651" i="12" s="1"/>
  <c r="FD651" i="12" s="1"/>
  <c r="DY651" i="12"/>
  <c r="EB651" i="12" s="1"/>
  <c r="EE651" i="12" s="1"/>
  <c r="EH651" i="12" s="1"/>
  <c r="EK651" i="12" s="1"/>
  <c r="EN651" i="12" s="1"/>
  <c r="EQ651" i="12" s="1"/>
  <c r="ET651" i="12" s="1"/>
  <c r="EW651" i="12" s="1"/>
  <c r="EZ651" i="12" s="1"/>
  <c r="FC651" i="12" s="1"/>
  <c r="BE651" i="12"/>
  <c r="BD651" i="12"/>
  <c r="BA651" i="12"/>
  <c r="AZ651" i="12"/>
  <c r="AY651" i="12"/>
  <c r="AV651" i="12"/>
  <c r="AU651" i="12"/>
  <c r="AS651" i="12"/>
  <c r="AQ651" i="12"/>
  <c r="AO651" i="12"/>
  <c r="AN651" i="12"/>
  <c r="AK651" i="12"/>
  <c r="AJ651" i="12"/>
  <c r="AI651" i="12"/>
  <c r="AF651" i="12"/>
  <c r="AE651" i="12"/>
  <c r="AC651" i="12"/>
  <c r="AA651" i="12"/>
  <c r="Y651" i="12"/>
  <c r="X651" i="12"/>
  <c r="P651" i="12"/>
  <c r="Q651" i="12" s="1"/>
  <c r="O651" i="12"/>
  <c r="N651" i="12"/>
  <c r="D651" i="12"/>
  <c r="C651" i="12"/>
  <c r="B651" i="12"/>
  <c r="E651" i="12" s="1"/>
  <c r="A651" i="12"/>
  <c r="BF651" i="12" s="1"/>
  <c r="EB650" i="12"/>
  <c r="EE650" i="12" s="1"/>
  <c r="EH650" i="12" s="1"/>
  <c r="EK650" i="12" s="1"/>
  <c r="EN650" i="12" s="1"/>
  <c r="EQ650" i="12" s="1"/>
  <c r="ET650" i="12" s="1"/>
  <c r="EW650" i="12" s="1"/>
  <c r="EZ650" i="12" s="1"/>
  <c r="FC650" i="12" s="1"/>
  <c r="EA650" i="12"/>
  <c r="ED650" i="12" s="1"/>
  <c r="EG650" i="12" s="1"/>
  <c r="EJ650" i="12" s="1"/>
  <c r="EM650" i="12" s="1"/>
  <c r="EP650" i="12" s="1"/>
  <c r="ES650" i="12" s="1"/>
  <c r="EV650" i="12" s="1"/>
  <c r="EY650" i="12" s="1"/>
  <c r="FB650" i="12" s="1"/>
  <c r="DZ650" i="12"/>
  <c r="EC650" i="12" s="1"/>
  <c r="EF650" i="12" s="1"/>
  <c r="EI650" i="12" s="1"/>
  <c r="EL650" i="12" s="1"/>
  <c r="EO650" i="12" s="1"/>
  <c r="ER650" i="12" s="1"/>
  <c r="EU650" i="12" s="1"/>
  <c r="EX650" i="12" s="1"/>
  <c r="FA650" i="12" s="1"/>
  <c r="FD650" i="12" s="1"/>
  <c r="DY650" i="12"/>
  <c r="P650" i="12"/>
  <c r="F650" i="12" s="1"/>
  <c r="O650" i="12"/>
  <c r="N650" i="12"/>
  <c r="D650" i="12"/>
  <c r="C650" i="12"/>
  <c r="B650" i="12"/>
  <c r="A650" i="12"/>
  <c r="BC650" i="12" s="1"/>
  <c r="EC649" i="12"/>
  <c r="EF649" i="12" s="1"/>
  <c r="EI649" i="12" s="1"/>
  <c r="EL649" i="12" s="1"/>
  <c r="EO649" i="12" s="1"/>
  <c r="ER649" i="12" s="1"/>
  <c r="EU649" i="12" s="1"/>
  <c r="EX649" i="12" s="1"/>
  <c r="FA649" i="12" s="1"/>
  <c r="FD649" i="12" s="1"/>
  <c r="EA649" i="12"/>
  <c r="ED649" i="12" s="1"/>
  <c r="EG649" i="12" s="1"/>
  <c r="EJ649" i="12" s="1"/>
  <c r="EM649" i="12" s="1"/>
  <c r="EP649" i="12" s="1"/>
  <c r="ES649" i="12" s="1"/>
  <c r="EV649" i="12" s="1"/>
  <c r="EY649" i="12" s="1"/>
  <c r="FB649" i="12" s="1"/>
  <c r="DZ649" i="12"/>
  <c r="DY649" i="12"/>
  <c r="EB649" i="12" s="1"/>
  <c r="EE649" i="12" s="1"/>
  <c r="EH649" i="12" s="1"/>
  <c r="EK649" i="12" s="1"/>
  <c r="EN649" i="12" s="1"/>
  <c r="EQ649" i="12" s="1"/>
  <c r="ET649" i="12" s="1"/>
  <c r="EW649" i="12" s="1"/>
  <c r="EZ649" i="12" s="1"/>
  <c r="FC649" i="12" s="1"/>
  <c r="BC649" i="12"/>
  <c r="AY649" i="12"/>
  <c r="AQ649" i="12"/>
  <c r="AM649" i="12"/>
  <c r="AI649" i="12"/>
  <c r="AA649" i="12"/>
  <c r="W649" i="12"/>
  <c r="Q649" i="12"/>
  <c r="P649" i="12"/>
  <c r="G649" i="12" s="1"/>
  <c r="O649" i="12"/>
  <c r="N649" i="12"/>
  <c r="K649" i="12"/>
  <c r="F649" i="12"/>
  <c r="D649" i="12"/>
  <c r="C649" i="12"/>
  <c r="B649" i="12"/>
  <c r="E649" i="12" s="1"/>
  <c r="A649" i="12"/>
  <c r="BD649" i="12" s="1"/>
  <c r="EA648" i="12"/>
  <c r="ED648" i="12" s="1"/>
  <c r="EG648" i="12" s="1"/>
  <c r="EJ648" i="12" s="1"/>
  <c r="EM648" i="12" s="1"/>
  <c r="EP648" i="12" s="1"/>
  <c r="ES648" i="12" s="1"/>
  <c r="EV648" i="12" s="1"/>
  <c r="EY648" i="12" s="1"/>
  <c r="FB648" i="12" s="1"/>
  <c r="DZ648" i="12"/>
  <c r="EC648" i="12" s="1"/>
  <c r="EF648" i="12" s="1"/>
  <c r="EI648" i="12" s="1"/>
  <c r="EL648" i="12" s="1"/>
  <c r="EO648" i="12" s="1"/>
  <c r="ER648" i="12" s="1"/>
  <c r="EU648" i="12" s="1"/>
  <c r="EX648" i="12" s="1"/>
  <c r="FA648" i="12" s="1"/>
  <c r="FD648" i="12" s="1"/>
  <c r="DY648" i="12"/>
  <c r="EB648" i="12" s="1"/>
  <c r="EE648" i="12" s="1"/>
  <c r="EH648" i="12" s="1"/>
  <c r="EK648" i="12" s="1"/>
  <c r="EN648" i="12" s="1"/>
  <c r="EQ648" i="12" s="1"/>
  <c r="ET648" i="12" s="1"/>
  <c r="EW648" i="12" s="1"/>
  <c r="EZ648" i="12" s="1"/>
  <c r="FC648" i="12" s="1"/>
  <c r="BC648" i="12"/>
  <c r="AU648" i="12"/>
  <c r="AM648" i="12"/>
  <c r="AE648" i="12"/>
  <c r="W648" i="12"/>
  <c r="Q648" i="12"/>
  <c r="P648" i="12"/>
  <c r="O648" i="12"/>
  <c r="N648" i="12"/>
  <c r="K648" i="12"/>
  <c r="G648" i="12"/>
  <c r="F648" i="12"/>
  <c r="D648" i="12"/>
  <c r="C648" i="12"/>
  <c r="B648" i="12"/>
  <c r="A648" i="12"/>
  <c r="BE648" i="12" s="1"/>
  <c r="EA647" i="12"/>
  <c r="ED647" i="12" s="1"/>
  <c r="EG647" i="12" s="1"/>
  <c r="EJ647" i="12" s="1"/>
  <c r="EM647" i="12" s="1"/>
  <c r="EP647" i="12" s="1"/>
  <c r="ES647" i="12" s="1"/>
  <c r="EV647" i="12" s="1"/>
  <c r="EY647" i="12" s="1"/>
  <c r="FB647" i="12" s="1"/>
  <c r="DZ647" i="12"/>
  <c r="EC647" i="12" s="1"/>
  <c r="EF647" i="12" s="1"/>
  <c r="EI647" i="12" s="1"/>
  <c r="EL647" i="12" s="1"/>
  <c r="EO647" i="12" s="1"/>
  <c r="ER647" i="12" s="1"/>
  <c r="EU647" i="12" s="1"/>
  <c r="EX647" i="12" s="1"/>
  <c r="FA647" i="12" s="1"/>
  <c r="FD647" i="12" s="1"/>
  <c r="DY647" i="12"/>
  <c r="EB647" i="12" s="1"/>
  <c r="EE647" i="12" s="1"/>
  <c r="EH647" i="12" s="1"/>
  <c r="EK647" i="12" s="1"/>
  <c r="EN647" i="12" s="1"/>
  <c r="EQ647" i="12" s="1"/>
  <c r="ET647" i="12" s="1"/>
  <c r="EW647" i="12" s="1"/>
  <c r="EZ647" i="12" s="1"/>
  <c r="FC647" i="12" s="1"/>
  <c r="BE647" i="12"/>
  <c r="BD647" i="12"/>
  <c r="AZ647" i="12"/>
  <c r="AY647" i="12"/>
  <c r="AU647" i="12"/>
  <c r="AS647" i="12"/>
  <c r="AO647" i="12"/>
  <c r="AN647" i="12"/>
  <c r="AJ647" i="12"/>
  <c r="AI647" i="12"/>
  <c r="AE647" i="12"/>
  <c r="AC647" i="12"/>
  <c r="Y647" i="12"/>
  <c r="X647" i="12"/>
  <c r="P647" i="12"/>
  <c r="Q647" i="12" s="1"/>
  <c r="O647" i="12"/>
  <c r="N647" i="12"/>
  <c r="D647" i="12"/>
  <c r="C647" i="12"/>
  <c r="B647" i="12"/>
  <c r="E647" i="12" s="1"/>
  <c r="A647" i="12"/>
  <c r="BF647" i="12" s="1"/>
  <c r="EA646" i="12"/>
  <c r="ED646" i="12" s="1"/>
  <c r="EG646" i="12" s="1"/>
  <c r="EJ646" i="12" s="1"/>
  <c r="EM646" i="12" s="1"/>
  <c r="EP646" i="12" s="1"/>
  <c r="ES646" i="12" s="1"/>
  <c r="EV646" i="12" s="1"/>
  <c r="EY646" i="12" s="1"/>
  <c r="FB646" i="12" s="1"/>
  <c r="DZ646" i="12"/>
  <c r="EC646" i="12" s="1"/>
  <c r="EF646" i="12" s="1"/>
  <c r="EI646" i="12" s="1"/>
  <c r="EL646" i="12" s="1"/>
  <c r="EO646" i="12" s="1"/>
  <c r="ER646" i="12" s="1"/>
  <c r="EU646" i="12" s="1"/>
  <c r="EX646" i="12" s="1"/>
  <c r="FA646" i="12" s="1"/>
  <c r="FD646" i="12" s="1"/>
  <c r="DY646" i="12"/>
  <c r="EB646" i="12" s="1"/>
  <c r="EE646" i="12" s="1"/>
  <c r="EH646" i="12" s="1"/>
  <c r="EK646" i="12" s="1"/>
  <c r="EN646" i="12" s="1"/>
  <c r="EQ646" i="12" s="1"/>
  <c r="ET646" i="12" s="1"/>
  <c r="EW646" i="12" s="1"/>
  <c r="EZ646" i="12" s="1"/>
  <c r="FC646" i="12" s="1"/>
  <c r="P646" i="12"/>
  <c r="F646" i="12" s="1"/>
  <c r="O646" i="12"/>
  <c r="N646" i="12"/>
  <c r="E646" i="12"/>
  <c r="D646" i="12"/>
  <c r="C646" i="12"/>
  <c r="B646" i="12"/>
  <c r="A646" i="12"/>
  <c r="BC646" i="12" s="1"/>
  <c r="EC645" i="12"/>
  <c r="EF645" i="12" s="1"/>
  <c r="EI645" i="12" s="1"/>
  <c r="EL645" i="12" s="1"/>
  <c r="EO645" i="12" s="1"/>
  <c r="ER645" i="12" s="1"/>
  <c r="EU645" i="12" s="1"/>
  <c r="EX645" i="12" s="1"/>
  <c r="FA645" i="12" s="1"/>
  <c r="FD645" i="12" s="1"/>
  <c r="EA645" i="12"/>
  <c r="ED645" i="12" s="1"/>
  <c r="EG645" i="12" s="1"/>
  <c r="EJ645" i="12" s="1"/>
  <c r="EM645" i="12" s="1"/>
  <c r="EP645" i="12" s="1"/>
  <c r="ES645" i="12" s="1"/>
  <c r="EV645" i="12" s="1"/>
  <c r="EY645" i="12" s="1"/>
  <c r="FB645" i="12" s="1"/>
  <c r="DZ645" i="12"/>
  <c r="DY645" i="12"/>
  <c r="EB645" i="12" s="1"/>
  <c r="EE645" i="12" s="1"/>
  <c r="EH645" i="12" s="1"/>
  <c r="EK645" i="12" s="1"/>
  <c r="EN645" i="12" s="1"/>
  <c r="EQ645" i="12" s="1"/>
  <c r="ET645" i="12" s="1"/>
  <c r="EW645" i="12" s="1"/>
  <c r="EZ645" i="12" s="1"/>
  <c r="FC645" i="12" s="1"/>
  <c r="BC645" i="12"/>
  <c r="AY645" i="12"/>
  <c r="AQ645" i="12"/>
  <c r="AM645" i="12"/>
  <c r="AI645" i="12"/>
  <c r="AA645" i="12"/>
  <c r="W645" i="12"/>
  <c r="Q645" i="12"/>
  <c r="P645" i="12"/>
  <c r="G645" i="12" s="1"/>
  <c r="O645" i="12"/>
  <c r="N645" i="12"/>
  <c r="K645" i="12"/>
  <c r="F645" i="12"/>
  <c r="D645" i="12"/>
  <c r="C645" i="12"/>
  <c r="B645" i="12"/>
  <c r="E645" i="12" s="1"/>
  <c r="A645" i="12"/>
  <c r="BD645" i="12" s="1"/>
  <c r="EA644" i="12"/>
  <c r="ED644" i="12" s="1"/>
  <c r="EG644" i="12" s="1"/>
  <c r="EJ644" i="12" s="1"/>
  <c r="EM644" i="12" s="1"/>
  <c r="EP644" i="12" s="1"/>
  <c r="ES644" i="12" s="1"/>
  <c r="EV644" i="12" s="1"/>
  <c r="EY644" i="12" s="1"/>
  <c r="FB644" i="12" s="1"/>
  <c r="DZ644" i="12"/>
  <c r="EC644" i="12" s="1"/>
  <c r="EF644" i="12" s="1"/>
  <c r="EI644" i="12" s="1"/>
  <c r="EL644" i="12" s="1"/>
  <c r="EO644" i="12" s="1"/>
  <c r="ER644" i="12" s="1"/>
  <c r="EU644" i="12" s="1"/>
  <c r="EX644" i="12" s="1"/>
  <c r="FA644" i="12" s="1"/>
  <c r="FD644" i="12" s="1"/>
  <c r="DY644" i="12"/>
  <c r="EB644" i="12" s="1"/>
  <c r="EE644" i="12" s="1"/>
  <c r="EH644" i="12" s="1"/>
  <c r="EK644" i="12" s="1"/>
  <c r="EN644" i="12" s="1"/>
  <c r="EQ644" i="12" s="1"/>
  <c r="ET644" i="12" s="1"/>
  <c r="EW644" i="12" s="1"/>
  <c r="EZ644" i="12" s="1"/>
  <c r="FC644" i="12" s="1"/>
  <c r="DQ644" i="12"/>
  <c r="X652" i="12" l="1"/>
  <c r="AF652" i="12"/>
  <c r="AN652" i="12"/>
  <c r="AV652" i="12"/>
  <c r="BD652" i="12"/>
  <c r="X656" i="12"/>
  <c r="AF656" i="12"/>
  <c r="AN656" i="12"/>
  <c r="AV656" i="12"/>
  <c r="BD656" i="12"/>
  <c r="J666" i="12"/>
  <c r="W666" i="12"/>
  <c r="AB666" i="12"/>
  <c r="AG666" i="12"/>
  <c r="AM666" i="12"/>
  <c r="AR666" i="12"/>
  <c r="AW666" i="12"/>
  <c r="BC666" i="12"/>
  <c r="X648" i="12"/>
  <c r="AF648" i="12"/>
  <c r="AN648" i="12"/>
  <c r="AV648" i="12"/>
  <c r="BD648" i="12"/>
  <c r="K650" i="12"/>
  <c r="Q650" i="12"/>
  <c r="AA652" i="12"/>
  <c r="AI652" i="12"/>
  <c r="AQ652" i="12"/>
  <c r="AY652" i="12"/>
  <c r="AE653" i="12"/>
  <c r="AU653" i="12"/>
  <c r="K654" i="12"/>
  <c r="Q654" i="12"/>
  <c r="AA656" i="12"/>
  <c r="AI656" i="12"/>
  <c r="AQ656" i="12"/>
  <c r="AY656" i="12"/>
  <c r="AE657" i="12"/>
  <c r="AU657" i="12"/>
  <c r="K658" i="12"/>
  <c r="Q658" i="12"/>
  <c r="X660" i="12"/>
  <c r="AN660" i="12"/>
  <c r="BD660" i="12"/>
  <c r="J663" i="12"/>
  <c r="W663" i="12"/>
  <c r="AB663" i="12"/>
  <c r="AG663" i="12"/>
  <c r="AM663" i="12"/>
  <c r="AR663" i="12"/>
  <c r="AW663" i="12"/>
  <c r="BC663" i="12"/>
  <c r="AC664" i="12"/>
  <c r="AK664" i="12"/>
  <c r="AY664" i="12"/>
  <c r="X666" i="12"/>
  <c r="AC666" i="12"/>
  <c r="AI666" i="12"/>
  <c r="AN666" i="12"/>
  <c r="AS666" i="12"/>
  <c r="AY666" i="12"/>
  <c r="BD666" i="12"/>
  <c r="AE645" i="12"/>
  <c r="AU645" i="12"/>
  <c r="K646" i="12"/>
  <c r="Q646" i="12"/>
  <c r="AA647" i="12"/>
  <c r="AF647" i="12"/>
  <c r="AK647" i="12"/>
  <c r="AQ647" i="12"/>
  <c r="AV647" i="12"/>
  <c r="BA647" i="12"/>
  <c r="AA648" i="12"/>
  <c r="AI648" i="12"/>
  <c r="AQ648" i="12"/>
  <c r="AY648" i="12"/>
  <c r="AE649" i="12"/>
  <c r="AU649" i="12"/>
  <c r="J651" i="12"/>
  <c r="W651" i="12"/>
  <c r="AB651" i="12"/>
  <c r="AG651" i="12"/>
  <c r="AM651" i="12"/>
  <c r="AR651" i="12"/>
  <c r="AW651" i="12"/>
  <c r="BC651" i="12"/>
  <c r="K652" i="12"/>
  <c r="AB652" i="12"/>
  <c r="AJ652" i="12"/>
  <c r="AR652" i="12"/>
  <c r="AZ652" i="12"/>
  <c r="K653" i="12"/>
  <c r="Q653" i="12"/>
  <c r="AI653" i="12"/>
  <c r="AY653" i="12"/>
  <c r="J655" i="12"/>
  <c r="W655" i="12"/>
  <c r="AB655" i="12"/>
  <c r="AG655" i="12"/>
  <c r="AM655" i="12"/>
  <c r="AR655" i="12"/>
  <c r="AW655" i="12"/>
  <c r="BC655" i="12"/>
  <c r="K656" i="12"/>
  <c r="AB656" i="12"/>
  <c r="AJ656" i="12"/>
  <c r="AR656" i="12"/>
  <c r="AZ656" i="12"/>
  <c r="K657" i="12"/>
  <c r="Q657" i="12"/>
  <c r="AI657" i="12"/>
  <c r="AY657" i="12"/>
  <c r="J659" i="12"/>
  <c r="W659" i="12"/>
  <c r="AB659" i="12"/>
  <c r="AG659" i="12"/>
  <c r="AM659" i="12"/>
  <c r="AR659" i="12"/>
  <c r="AW659" i="12"/>
  <c r="BC659" i="12"/>
  <c r="AB660" i="12"/>
  <c r="AR660" i="12"/>
  <c r="AA661" i="12"/>
  <c r="AI661" i="12"/>
  <c r="AQ661" i="12"/>
  <c r="AY661" i="12"/>
  <c r="X663" i="12"/>
  <c r="AC663" i="12"/>
  <c r="AI663" i="12"/>
  <c r="AN663" i="12"/>
  <c r="AS663" i="12"/>
  <c r="AY663" i="12"/>
  <c r="BD663" i="12"/>
  <c r="J664" i="12"/>
  <c r="W664" i="12"/>
  <c r="AE664" i="12"/>
  <c r="AM664" i="12"/>
  <c r="BC664" i="12"/>
  <c r="K665" i="12"/>
  <c r="Q665" i="12"/>
  <c r="Y666" i="12"/>
  <c r="AE666" i="12"/>
  <c r="AJ666" i="12"/>
  <c r="AO666" i="12"/>
  <c r="AU666" i="12"/>
  <c r="AZ666" i="12"/>
  <c r="BE666" i="12"/>
  <c r="K667" i="12"/>
  <c r="AJ667" i="12"/>
  <c r="AZ667" i="12"/>
  <c r="J647" i="12"/>
  <c r="W647" i="12"/>
  <c r="AB647" i="12"/>
  <c r="AG647" i="12"/>
  <c r="AM647" i="12"/>
  <c r="AR647" i="12"/>
  <c r="AW647" i="12"/>
  <c r="BC647" i="12"/>
  <c r="AB648" i="12"/>
  <c r="AJ648" i="12"/>
  <c r="AR648" i="12"/>
  <c r="AZ648" i="12"/>
  <c r="W652" i="12"/>
  <c r="AE652" i="12"/>
  <c r="AM652" i="12"/>
  <c r="AU652" i="12"/>
  <c r="BC652" i="12"/>
  <c r="W653" i="12"/>
  <c r="AM653" i="12"/>
  <c r="BC653" i="12"/>
  <c r="W656" i="12"/>
  <c r="AE656" i="12"/>
  <c r="AM656" i="12"/>
  <c r="AU656" i="12"/>
  <c r="BC656" i="12"/>
  <c r="W657" i="12"/>
  <c r="AM657" i="12"/>
  <c r="BC657" i="12"/>
  <c r="AF660" i="12"/>
  <c r="AV660" i="12"/>
  <c r="AC661" i="12"/>
  <c r="AK661" i="12"/>
  <c r="AS661" i="12"/>
  <c r="BA661" i="12"/>
  <c r="Y663" i="12"/>
  <c r="AE663" i="12"/>
  <c r="AJ663" i="12"/>
  <c r="AO663" i="12"/>
  <c r="AU663" i="12"/>
  <c r="AZ663" i="12"/>
  <c r="BE663" i="12"/>
  <c r="Y664" i="12"/>
  <c r="AG664" i="12"/>
  <c r="AQ664" i="12"/>
  <c r="DZ664" i="12"/>
  <c r="EA664" i="12" s="1"/>
  <c r="EB664" i="12" s="1"/>
  <c r="EC664" i="12" s="1"/>
  <c r="ED664" i="12" s="1"/>
  <c r="EE664" i="12" s="1"/>
  <c r="EF664" i="12" s="1"/>
  <c r="EG664" i="12" s="1"/>
  <c r="EH664" i="12" s="1"/>
  <c r="EI664" i="12" s="1"/>
  <c r="EJ664" i="12" s="1"/>
  <c r="EK664" i="12" s="1"/>
  <c r="EL664" i="12" s="1"/>
  <c r="EM664" i="12" s="1"/>
  <c r="EN664" i="12" s="1"/>
  <c r="EO664" i="12" s="1"/>
  <c r="EP664" i="12" s="1"/>
  <c r="EQ664" i="12" s="1"/>
  <c r="ER664" i="12" s="1"/>
  <c r="ES664" i="12" s="1"/>
  <c r="ET664" i="12" s="1"/>
  <c r="EU664" i="12" s="1"/>
  <c r="EV664" i="12" s="1"/>
  <c r="EW664" i="12" s="1"/>
  <c r="EX664" i="12" s="1"/>
  <c r="EY664" i="12" s="1"/>
  <c r="EZ664" i="12" s="1"/>
  <c r="FA664" i="12" s="1"/>
  <c r="FB664" i="12" s="1"/>
  <c r="FC664" i="12" s="1"/>
  <c r="FD664" i="12" s="1"/>
  <c r="AA666" i="12"/>
  <c r="AF666" i="12"/>
  <c r="AK666" i="12"/>
  <c r="AQ666" i="12"/>
  <c r="AV666" i="12"/>
  <c r="BA666" i="12"/>
  <c r="X667" i="12"/>
  <c r="AN667" i="12"/>
  <c r="BD667" i="12"/>
  <c r="Z646" i="12"/>
  <c r="AL646" i="12"/>
  <c r="BF646" i="12"/>
  <c r="Z650" i="12"/>
  <c r="AL650" i="12"/>
  <c r="AT650" i="12"/>
  <c r="AL654" i="12"/>
  <c r="BB654" i="12"/>
  <c r="AD658" i="12"/>
  <c r="AP658" i="12"/>
  <c r="BB658" i="12"/>
  <c r="Z662" i="12"/>
  <c r="AH662" i="12"/>
  <c r="AT662" i="12"/>
  <c r="BF662" i="12"/>
  <c r="AH665" i="12"/>
  <c r="AT665" i="12"/>
  <c r="BB665" i="12"/>
  <c r="AD645" i="12"/>
  <c r="AP645" i="12"/>
  <c r="BB645" i="12"/>
  <c r="AO646" i="12"/>
  <c r="BE646" i="12"/>
  <c r="G647" i="12"/>
  <c r="AL649" i="12"/>
  <c r="BB649" i="12"/>
  <c r="J650" i="12"/>
  <c r="AG650" i="12"/>
  <c r="AW650" i="12"/>
  <c r="G651" i="12"/>
  <c r="Z653" i="12"/>
  <c r="AD653" i="12"/>
  <c r="AH653" i="12"/>
  <c r="AP653" i="12"/>
  <c r="AX653" i="12"/>
  <c r="BB653" i="12"/>
  <c r="BF653" i="12"/>
  <c r="J654" i="12"/>
  <c r="Y654" i="12"/>
  <c r="AC654" i="12"/>
  <c r="AG654" i="12"/>
  <c r="AK654" i="12"/>
  <c r="AO654" i="12"/>
  <c r="AS654" i="12"/>
  <c r="AW654" i="12"/>
  <c r="BA654" i="12"/>
  <c r="BE654" i="12"/>
  <c r="G655" i="12"/>
  <c r="Z657" i="12"/>
  <c r="AD657" i="12"/>
  <c r="AH657" i="12"/>
  <c r="AL657" i="12"/>
  <c r="AP657" i="12"/>
  <c r="AT657" i="12"/>
  <c r="AX657" i="12"/>
  <c r="BB657" i="12"/>
  <c r="BF657" i="12"/>
  <c r="J658" i="12"/>
  <c r="Y658" i="12"/>
  <c r="AC658" i="12"/>
  <c r="AG658" i="12"/>
  <c r="AK658" i="12"/>
  <c r="AO658" i="12"/>
  <c r="AS658" i="12"/>
  <c r="AW658" i="12"/>
  <c r="BA658" i="12"/>
  <c r="BE658" i="12"/>
  <c r="G659" i="12"/>
  <c r="W660" i="12"/>
  <c r="AA660" i="12"/>
  <c r="AE660" i="12"/>
  <c r="AI660" i="12"/>
  <c r="AM660" i="12"/>
  <c r="AQ660" i="12"/>
  <c r="AU660" i="12"/>
  <c r="AY660" i="12"/>
  <c r="BC660" i="12"/>
  <c r="K661" i="12"/>
  <c r="Q661" i="12"/>
  <c r="Z661" i="12"/>
  <c r="AD661" i="12"/>
  <c r="AH661" i="12"/>
  <c r="AL661" i="12"/>
  <c r="AP661" i="12"/>
  <c r="AT661" i="12"/>
  <c r="AX661" i="12"/>
  <c r="BB661" i="12"/>
  <c r="BF661" i="12"/>
  <c r="J662" i="12"/>
  <c r="Y662" i="12"/>
  <c r="AC662" i="12"/>
  <c r="AG662" i="12"/>
  <c r="AK662" i="12"/>
  <c r="AO662" i="12"/>
  <c r="AS662" i="12"/>
  <c r="AW662" i="12"/>
  <c r="BA662" i="12"/>
  <c r="BE662" i="12"/>
  <c r="G663" i="12"/>
  <c r="K664" i="12"/>
  <c r="Q664" i="12"/>
  <c r="Z664" i="12"/>
  <c r="AD664" i="12"/>
  <c r="AH664" i="12"/>
  <c r="AL664" i="12"/>
  <c r="AP664" i="12"/>
  <c r="AT664" i="12"/>
  <c r="AX664" i="12"/>
  <c r="BB664" i="12"/>
  <c r="BF664" i="12"/>
  <c r="J665" i="12"/>
  <c r="Y665" i="12"/>
  <c r="AC665" i="12"/>
  <c r="AG665" i="12"/>
  <c r="AK665" i="12"/>
  <c r="AO665" i="12"/>
  <c r="AS665" i="12"/>
  <c r="AW665" i="12"/>
  <c r="BA665" i="12"/>
  <c r="BE665" i="12"/>
  <c r="G666" i="12"/>
  <c r="W667" i="12"/>
  <c r="AA667" i="12"/>
  <c r="AE667" i="12"/>
  <c r="AI667" i="12"/>
  <c r="AM667" i="12"/>
  <c r="AQ667" i="12"/>
  <c r="AU667" i="12"/>
  <c r="AY667" i="12"/>
  <c r="BC667" i="12"/>
  <c r="AH646" i="12"/>
  <c r="AT646" i="12"/>
  <c r="AH650" i="12"/>
  <c r="AX650" i="12"/>
  <c r="Z654" i="12"/>
  <c r="AH654" i="12"/>
  <c r="AT654" i="12"/>
  <c r="AH658" i="12"/>
  <c r="AT658" i="12"/>
  <c r="BF658" i="12"/>
  <c r="AL662" i="12"/>
  <c r="AX662" i="12"/>
  <c r="Z665" i="12"/>
  <c r="AP665" i="12"/>
  <c r="BF665" i="12"/>
  <c r="AH645" i="12"/>
  <c r="AT645" i="12"/>
  <c r="BF645" i="12"/>
  <c r="Y646" i="12"/>
  <c r="AK646" i="12"/>
  <c r="BA646" i="12"/>
  <c r="Z649" i="12"/>
  <c r="AP649" i="12"/>
  <c r="BF649" i="12"/>
  <c r="Y650" i="12"/>
  <c r="AK650" i="12"/>
  <c r="BE650" i="12"/>
  <c r="AL653" i="12"/>
  <c r="J645" i="12"/>
  <c r="AC645" i="12"/>
  <c r="AO645" i="12"/>
  <c r="BA645" i="12"/>
  <c r="G646" i="12"/>
  <c r="AB646" i="12"/>
  <c r="AN646" i="12"/>
  <c r="AZ646" i="12"/>
  <c r="AL648" i="12"/>
  <c r="BB648" i="12"/>
  <c r="AG649" i="12"/>
  <c r="AO649" i="12"/>
  <c r="BA649" i="12"/>
  <c r="AF650" i="12"/>
  <c r="AN650" i="12"/>
  <c r="AZ650" i="12"/>
  <c r="F651" i="12"/>
  <c r="AH652" i="12"/>
  <c r="AT652" i="12"/>
  <c r="BF652" i="12"/>
  <c r="AG653" i="12"/>
  <c r="AS653" i="12"/>
  <c r="BE653" i="12"/>
  <c r="G654" i="12"/>
  <c r="AB654" i="12"/>
  <c r="AN654" i="12"/>
  <c r="AZ654" i="12"/>
  <c r="F655" i="12"/>
  <c r="AH656" i="12"/>
  <c r="AT656" i="12"/>
  <c r="AC657" i="12"/>
  <c r="AO657" i="12"/>
  <c r="BA657" i="12"/>
  <c r="G658" i="12"/>
  <c r="AB658" i="12"/>
  <c r="AN658" i="12"/>
  <c r="AZ658" i="12"/>
  <c r="AD660" i="12"/>
  <c r="AP660" i="12"/>
  <c r="AX660" i="12"/>
  <c r="BF660" i="12"/>
  <c r="X662" i="12"/>
  <c r="AB662" i="12"/>
  <c r="AF662" i="12"/>
  <c r="AJ662" i="12"/>
  <c r="AN662" i="12"/>
  <c r="AR662" i="12"/>
  <c r="AV662" i="12"/>
  <c r="AZ662" i="12"/>
  <c r="BD662" i="12"/>
  <c r="F663" i="12"/>
  <c r="AO664" i="12"/>
  <c r="AS664" i="12"/>
  <c r="AW664" i="12"/>
  <c r="BA664" i="12"/>
  <c r="BE664" i="12"/>
  <c r="X665" i="12"/>
  <c r="AB665" i="12"/>
  <c r="AF665" i="12"/>
  <c r="AJ665" i="12"/>
  <c r="AN665" i="12"/>
  <c r="AR665" i="12"/>
  <c r="AV665" i="12"/>
  <c r="AZ665" i="12"/>
  <c r="BD665" i="12"/>
  <c r="F666" i="12"/>
  <c r="Z667" i="12"/>
  <c r="AD667" i="12"/>
  <c r="AH667" i="12"/>
  <c r="AL667" i="12"/>
  <c r="AP667" i="12"/>
  <c r="AT667" i="12"/>
  <c r="AX667" i="12"/>
  <c r="BB667" i="12"/>
  <c r="BF667" i="12"/>
  <c r="AD646" i="12"/>
  <c r="AP646" i="12"/>
  <c r="AX646" i="12"/>
  <c r="BB646" i="12"/>
  <c r="AD650" i="12"/>
  <c r="AP650" i="12"/>
  <c r="BB650" i="12"/>
  <c r="BF650" i="12"/>
  <c r="AD654" i="12"/>
  <c r="AP654" i="12"/>
  <c r="AX654" i="12"/>
  <c r="BF654" i="12"/>
  <c r="Z658" i="12"/>
  <c r="AL658" i="12"/>
  <c r="AX658" i="12"/>
  <c r="AD662" i="12"/>
  <c r="AP662" i="12"/>
  <c r="BB662" i="12"/>
  <c r="AD665" i="12"/>
  <c r="AL665" i="12"/>
  <c r="AX665" i="12"/>
  <c r="Z645" i="12"/>
  <c r="AL645" i="12"/>
  <c r="AX645" i="12"/>
  <c r="J646" i="12"/>
  <c r="AC646" i="12"/>
  <c r="AG646" i="12"/>
  <c r="AS646" i="12"/>
  <c r="AW646" i="12"/>
  <c r="AD649" i="12"/>
  <c r="AH649" i="12"/>
  <c r="AT649" i="12"/>
  <c r="AX649" i="12"/>
  <c r="AC650" i="12"/>
  <c r="AO650" i="12"/>
  <c r="AS650" i="12"/>
  <c r="BA650" i="12"/>
  <c r="AT653" i="12"/>
  <c r="Y645" i="12"/>
  <c r="AG645" i="12"/>
  <c r="AK645" i="12"/>
  <c r="AS645" i="12"/>
  <c r="AW645" i="12"/>
  <c r="BE645" i="12"/>
  <c r="X646" i="12"/>
  <c r="AF646" i="12"/>
  <c r="AJ646" i="12"/>
  <c r="AR646" i="12"/>
  <c r="AV646" i="12"/>
  <c r="BD646" i="12"/>
  <c r="F647" i="12"/>
  <c r="Z648" i="12"/>
  <c r="AD648" i="12"/>
  <c r="AH648" i="12"/>
  <c r="AP648" i="12"/>
  <c r="AT648" i="12"/>
  <c r="AX648" i="12"/>
  <c r="BF648" i="12"/>
  <c r="J649" i="12"/>
  <c r="Y649" i="12"/>
  <c r="AC649" i="12"/>
  <c r="AK649" i="12"/>
  <c r="AS649" i="12"/>
  <c r="AW649" i="12"/>
  <c r="BE649" i="12"/>
  <c r="G650" i="12"/>
  <c r="X650" i="12"/>
  <c r="AB650" i="12"/>
  <c r="AJ650" i="12"/>
  <c r="AR650" i="12"/>
  <c r="AV650" i="12"/>
  <c r="BD650" i="12"/>
  <c r="Z652" i="12"/>
  <c r="AD652" i="12"/>
  <c r="AL652" i="12"/>
  <c r="AP652" i="12"/>
  <c r="AX652" i="12"/>
  <c r="BB652" i="12"/>
  <c r="J653" i="12"/>
  <c r="Y653" i="12"/>
  <c r="AC653" i="12"/>
  <c r="AK653" i="12"/>
  <c r="AO653" i="12"/>
  <c r="AW653" i="12"/>
  <c r="BA653" i="12"/>
  <c r="X654" i="12"/>
  <c r="AF654" i="12"/>
  <c r="AJ654" i="12"/>
  <c r="AR654" i="12"/>
  <c r="AV654" i="12"/>
  <c r="BD654" i="12"/>
  <c r="Z656" i="12"/>
  <c r="AD656" i="12"/>
  <c r="AL656" i="12"/>
  <c r="AP656" i="12"/>
  <c r="AX656" i="12"/>
  <c r="BB656" i="12"/>
  <c r="BF656" i="12"/>
  <c r="J657" i="12"/>
  <c r="Y657" i="12"/>
  <c r="AG657" i="12"/>
  <c r="AK657" i="12"/>
  <c r="AS657" i="12"/>
  <c r="AW657" i="12"/>
  <c r="BE657" i="12"/>
  <c r="X658" i="12"/>
  <c r="AF658" i="12"/>
  <c r="AJ658" i="12"/>
  <c r="AR658" i="12"/>
  <c r="AV658" i="12"/>
  <c r="BD658" i="12"/>
  <c r="F659" i="12"/>
  <c r="Z660" i="12"/>
  <c r="AH660" i="12"/>
  <c r="AL660" i="12"/>
  <c r="AT660" i="12"/>
  <c r="BB660" i="12"/>
  <c r="X645" i="12"/>
  <c r="AB645" i="12"/>
  <c r="AF645" i="12"/>
  <c r="AJ645" i="12"/>
  <c r="AN645" i="12"/>
  <c r="AR645" i="12"/>
  <c r="AV645" i="12"/>
  <c r="AZ645" i="12"/>
  <c r="W646" i="12"/>
  <c r="AA646" i="12"/>
  <c r="AE646" i="12"/>
  <c r="AI646" i="12"/>
  <c r="AM646" i="12"/>
  <c r="AQ646" i="12"/>
  <c r="AU646" i="12"/>
  <c r="AY646" i="12"/>
  <c r="K647" i="12"/>
  <c r="Z647" i="12"/>
  <c r="AD647" i="12"/>
  <c r="AH647" i="12"/>
  <c r="AL647" i="12"/>
  <c r="AP647" i="12"/>
  <c r="AT647" i="12"/>
  <c r="AX647" i="12"/>
  <c r="BB647" i="12"/>
  <c r="J648" i="12"/>
  <c r="Y648" i="12"/>
  <c r="AC648" i="12"/>
  <c r="AG648" i="12"/>
  <c r="AK648" i="12"/>
  <c r="AO648" i="12"/>
  <c r="AS648" i="12"/>
  <c r="AW648" i="12"/>
  <c r="BA648" i="12"/>
  <c r="X649" i="12"/>
  <c r="AB649" i="12"/>
  <c r="AF649" i="12"/>
  <c r="AJ649" i="12"/>
  <c r="AN649" i="12"/>
  <c r="AR649" i="12"/>
  <c r="AV649" i="12"/>
  <c r="AZ649" i="12"/>
  <c r="W650" i="12"/>
  <c r="AA650" i="12"/>
  <c r="AE650" i="12"/>
  <c r="AI650" i="12"/>
  <c r="AM650" i="12"/>
  <c r="AQ650" i="12"/>
  <c r="AU650" i="12"/>
  <c r="AY650" i="12"/>
  <c r="K651" i="12"/>
  <c r="Z651" i="12"/>
  <c r="AD651" i="12"/>
  <c r="AH651" i="12"/>
  <c r="AL651" i="12"/>
  <c r="AP651" i="12"/>
  <c r="AT651" i="12"/>
  <c r="AX651" i="12"/>
  <c r="BB651" i="12"/>
  <c r="J652" i="12"/>
  <c r="Y652" i="12"/>
  <c r="AC652" i="12"/>
  <c r="AG652" i="12"/>
  <c r="AK652" i="12"/>
  <c r="AO652" i="12"/>
  <c r="AS652" i="12"/>
  <c r="AW652" i="12"/>
  <c r="BA652" i="12"/>
  <c r="X653" i="12"/>
  <c r="AB653" i="12"/>
  <c r="AF653" i="12"/>
  <c r="AJ653" i="12"/>
  <c r="AN653" i="12"/>
  <c r="AR653" i="12"/>
  <c r="AV653" i="12"/>
  <c r="AZ653" i="12"/>
  <c r="W654" i="12"/>
  <c r="AA654" i="12"/>
  <c r="AE654" i="12"/>
  <c r="AI654" i="12"/>
  <c r="AM654" i="12"/>
  <c r="AQ654" i="12"/>
  <c r="AU654" i="12"/>
  <c r="AY654" i="12"/>
  <c r="K655" i="12"/>
  <c r="Z655" i="12"/>
  <c r="AD655" i="12"/>
  <c r="AH655" i="12"/>
  <c r="AL655" i="12"/>
  <c r="AP655" i="12"/>
  <c r="AT655" i="12"/>
  <c r="AX655" i="12"/>
  <c r="BB655" i="12"/>
  <c r="J656" i="12"/>
  <c r="Y656" i="12"/>
  <c r="AC656" i="12"/>
  <c r="AG656" i="12"/>
  <c r="AK656" i="12"/>
  <c r="AO656" i="12"/>
  <c r="AS656" i="12"/>
  <c r="AW656" i="12"/>
  <c r="BA656" i="12"/>
  <c r="X657" i="12"/>
  <c r="AB657" i="12"/>
  <c r="AF657" i="12"/>
  <c r="AJ657" i="12"/>
  <c r="AN657" i="12"/>
  <c r="AR657" i="12"/>
  <c r="AV657" i="12"/>
  <c r="AZ657" i="12"/>
  <c r="W658" i="12"/>
  <c r="AA658" i="12"/>
  <c r="AE658" i="12"/>
  <c r="AI658" i="12"/>
  <c r="AM658" i="12"/>
  <c r="AQ658" i="12"/>
  <c r="AU658" i="12"/>
  <c r="AY658" i="12"/>
  <c r="K659" i="12"/>
  <c r="Z659" i="12"/>
  <c r="AD659" i="12"/>
  <c r="AH659" i="12"/>
  <c r="AL659" i="12"/>
  <c r="AP659" i="12"/>
  <c r="AT659" i="12"/>
  <c r="AX659" i="12"/>
  <c r="BB659" i="12"/>
  <c r="J660" i="12"/>
  <c r="Y660" i="12"/>
  <c r="AC660" i="12"/>
  <c r="AG660" i="12"/>
  <c r="AK660" i="12"/>
  <c r="AO660" i="12"/>
  <c r="AS660" i="12"/>
  <c r="AW660" i="12"/>
  <c r="BA660" i="12"/>
  <c r="X661" i="12"/>
  <c r="AB661" i="12"/>
  <c r="AF661" i="12"/>
  <c r="AJ661" i="12"/>
  <c r="AN661" i="12"/>
  <c r="AR661" i="12"/>
  <c r="AV661" i="12"/>
  <c r="AZ661" i="12"/>
  <c r="W662" i="12"/>
  <c r="AA662" i="12"/>
  <c r="AE662" i="12"/>
  <c r="AI662" i="12"/>
  <c r="AM662" i="12"/>
  <c r="AQ662" i="12"/>
  <c r="AU662" i="12"/>
  <c r="AY662" i="12"/>
  <c r="K663" i="12"/>
  <c r="Z663" i="12"/>
  <c r="AD663" i="12"/>
  <c r="AH663" i="12"/>
  <c r="AL663" i="12"/>
  <c r="AP663" i="12"/>
  <c r="AT663" i="12"/>
  <c r="AX663" i="12"/>
  <c r="BB663" i="12"/>
  <c r="X664" i="12"/>
  <c r="AB664" i="12"/>
  <c r="AF664" i="12"/>
  <c r="AJ664" i="12"/>
  <c r="AN664" i="12"/>
  <c r="AR664" i="12"/>
  <c r="AV664" i="12"/>
  <c r="AZ664" i="12"/>
  <c r="W665" i="12"/>
  <c r="AA665" i="12"/>
  <c r="AE665" i="12"/>
  <c r="AI665" i="12"/>
  <c r="AM665" i="12"/>
  <c r="AQ665" i="12"/>
  <c r="AU665" i="12"/>
  <c r="AY665" i="12"/>
  <c r="K666" i="12"/>
  <c r="Z666" i="12"/>
  <c r="AD666" i="12"/>
  <c r="AH666" i="12"/>
  <c r="AL666" i="12"/>
  <c r="AP666" i="12"/>
  <c r="AT666" i="12"/>
  <c r="AX666" i="12"/>
  <c r="BB666" i="12"/>
  <c r="J667" i="12"/>
  <c r="Y667" i="12"/>
  <c r="AC667" i="12"/>
  <c r="AG667" i="12"/>
  <c r="AK667" i="12"/>
  <c r="AO667" i="12"/>
  <c r="AS667" i="12"/>
  <c r="AW667" i="12"/>
  <c r="BA667" i="12"/>
  <c r="AY644" i="12"/>
  <c r="AQ644" i="12"/>
  <c r="AI644" i="12"/>
  <c r="AA644" i="12"/>
  <c r="P644" i="12"/>
  <c r="G644" i="12" s="1"/>
  <c r="O644" i="12"/>
  <c r="N644" i="12"/>
  <c r="F644" i="12"/>
  <c r="D644" i="12"/>
  <c r="C644" i="12"/>
  <c r="B644" i="12"/>
  <c r="E644" i="12" s="1"/>
  <c r="A644" i="12"/>
  <c r="BD644" i="12" s="1"/>
  <c r="ED643" i="12"/>
  <c r="EG643" i="12" s="1"/>
  <c r="EJ643" i="12" s="1"/>
  <c r="EM643" i="12" s="1"/>
  <c r="EP643" i="12" s="1"/>
  <c r="ES643" i="12" s="1"/>
  <c r="EV643" i="12" s="1"/>
  <c r="EY643" i="12" s="1"/>
  <c r="FB643" i="12" s="1"/>
  <c r="EA643" i="12"/>
  <c r="DZ643" i="12"/>
  <c r="EC643" i="12" s="1"/>
  <c r="EF643" i="12" s="1"/>
  <c r="EI643" i="12" s="1"/>
  <c r="EL643" i="12" s="1"/>
  <c r="EO643" i="12" s="1"/>
  <c r="ER643" i="12" s="1"/>
  <c r="EU643" i="12" s="1"/>
  <c r="EX643" i="12" s="1"/>
  <c r="FA643" i="12" s="1"/>
  <c r="FD643" i="12" s="1"/>
  <c r="DY643" i="12"/>
  <c r="EB643" i="12" s="1"/>
  <c r="EE643" i="12" s="1"/>
  <c r="EH643" i="12" s="1"/>
  <c r="EK643" i="12" s="1"/>
  <c r="EN643" i="12" s="1"/>
  <c r="EQ643" i="12" s="1"/>
  <c r="ET643" i="12" s="1"/>
  <c r="EW643" i="12" s="1"/>
  <c r="EZ643" i="12" s="1"/>
  <c r="FC643" i="12" s="1"/>
  <c r="AV643" i="12"/>
  <c r="AR643" i="12"/>
  <c r="AF643" i="12"/>
  <c r="AB643" i="12"/>
  <c r="P643" i="12"/>
  <c r="Q643" i="12" s="1"/>
  <c r="O643" i="12"/>
  <c r="N643" i="12"/>
  <c r="G643" i="12"/>
  <c r="F643" i="12"/>
  <c r="D643" i="12"/>
  <c r="C643" i="12"/>
  <c r="B643" i="12"/>
  <c r="E643" i="12" s="1"/>
  <c r="A643" i="12"/>
  <c r="BE643" i="12" s="1"/>
  <c r="EA642" i="12"/>
  <c r="ED642" i="12" s="1"/>
  <c r="EG642" i="12" s="1"/>
  <c r="EJ642" i="12" s="1"/>
  <c r="EM642" i="12" s="1"/>
  <c r="EP642" i="12" s="1"/>
  <c r="ES642" i="12" s="1"/>
  <c r="EV642" i="12" s="1"/>
  <c r="EY642" i="12" s="1"/>
  <c r="FB642" i="12" s="1"/>
  <c r="DZ642" i="12"/>
  <c r="EC642" i="12" s="1"/>
  <c r="EF642" i="12" s="1"/>
  <c r="EI642" i="12" s="1"/>
  <c r="EL642" i="12" s="1"/>
  <c r="EO642" i="12" s="1"/>
  <c r="ER642" i="12" s="1"/>
  <c r="EU642" i="12" s="1"/>
  <c r="EX642" i="12" s="1"/>
  <c r="FA642" i="12" s="1"/>
  <c r="FD642" i="12" s="1"/>
  <c r="DY642" i="12"/>
  <c r="EB642" i="12" s="1"/>
  <c r="EE642" i="12" s="1"/>
  <c r="EH642" i="12" s="1"/>
  <c r="EK642" i="12" s="1"/>
  <c r="EN642" i="12" s="1"/>
  <c r="EQ642" i="12" s="1"/>
  <c r="ET642" i="12" s="1"/>
  <c r="EW642" i="12" s="1"/>
  <c r="EZ642" i="12" s="1"/>
  <c r="FC642" i="12" s="1"/>
  <c r="P642" i="12"/>
  <c r="Q642" i="12" s="1"/>
  <c r="O642" i="12"/>
  <c r="N642" i="12"/>
  <c r="D642" i="12"/>
  <c r="C642" i="12"/>
  <c r="B642" i="12"/>
  <c r="E642" i="12" s="1"/>
  <c r="A642" i="12"/>
  <c r="BF642" i="12" s="1"/>
  <c r="DV641" i="12"/>
  <c r="DW641" i="12" s="1"/>
  <c r="DX641" i="12" s="1"/>
  <c r="DY641" i="12" s="1"/>
  <c r="DU641" i="12"/>
  <c r="P641" i="12"/>
  <c r="F641" i="12" s="1"/>
  <c r="O641" i="12"/>
  <c r="N641" i="12"/>
  <c r="G641" i="12"/>
  <c r="D641" i="12"/>
  <c r="C641" i="12"/>
  <c r="B641" i="12"/>
  <c r="E641" i="12" s="1"/>
  <c r="A641" i="12"/>
  <c r="BC641" i="12" s="1"/>
  <c r="DQ640" i="12"/>
  <c r="AZ640" i="12"/>
  <c r="AJ640" i="12"/>
  <c r="Q640" i="12"/>
  <c r="P640" i="12"/>
  <c r="F640" i="12" s="1"/>
  <c r="O640" i="12"/>
  <c r="N640" i="12"/>
  <c r="K640" i="12"/>
  <c r="G640" i="12"/>
  <c r="E640" i="12"/>
  <c r="D640" i="12"/>
  <c r="C640" i="12"/>
  <c r="B640" i="12"/>
  <c r="A640" i="12"/>
  <c r="BE640" i="12" s="1"/>
  <c r="EC639" i="12"/>
  <c r="EF639" i="12" s="1"/>
  <c r="EI639" i="12" s="1"/>
  <c r="EL639" i="12" s="1"/>
  <c r="EO639" i="12" s="1"/>
  <c r="ER639" i="12" s="1"/>
  <c r="EU639" i="12" s="1"/>
  <c r="EX639" i="12" s="1"/>
  <c r="FA639" i="12" s="1"/>
  <c r="FD639" i="12" s="1"/>
  <c r="EA639" i="12"/>
  <c r="ED639" i="12" s="1"/>
  <c r="EG639" i="12" s="1"/>
  <c r="EJ639" i="12" s="1"/>
  <c r="EM639" i="12" s="1"/>
  <c r="EP639" i="12" s="1"/>
  <c r="ES639" i="12" s="1"/>
  <c r="EV639" i="12" s="1"/>
  <c r="EY639" i="12" s="1"/>
  <c r="FB639" i="12" s="1"/>
  <c r="DZ639" i="12"/>
  <c r="DY639" i="12"/>
  <c r="EB639" i="12" s="1"/>
  <c r="EE639" i="12" s="1"/>
  <c r="EH639" i="12" s="1"/>
  <c r="EK639" i="12" s="1"/>
  <c r="EN639" i="12" s="1"/>
  <c r="EQ639" i="12" s="1"/>
  <c r="ET639" i="12" s="1"/>
  <c r="EW639" i="12" s="1"/>
  <c r="EZ639" i="12" s="1"/>
  <c r="FC639" i="12" s="1"/>
  <c r="BE639" i="12"/>
  <c r="BD639" i="12"/>
  <c r="BA639" i="12"/>
  <c r="AZ639" i="12"/>
  <c r="AY639" i="12"/>
  <c r="AV639" i="12"/>
  <c r="AU639" i="12"/>
  <c r="AS639" i="12"/>
  <c r="AQ639" i="12"/>
  <c r="AO639" i="12"/>
  <c r="AN639" i="12"/>
  <c r="AK639" i="12"/>
  <c r="AJ639" i="12"/>
  <c r="AI639" i="12"/>
  <c r="AF639" i="12"/>
  <c r="AE639" i="12"/>
  <c r="AC639" i="12"/>
  <c r="AA639" i="12"/>
  <c r="Y639" i="12"/>
  <c r="X639" i="12"/>
  <c r="P639" i="12"/>
  <c r="Q639" i="12" s="1"/>
  <c r="O639" i="12"/>
  <c r="N639" i="12"/>
  <c r="D639" i="12"/>
  <c r="C639" i="12"/>
  <c r="B639" i="12"/>
  <c r="A639" i="12"/>
  <c r="BF639" i="12" s="1"/>
  <c r="ED638" i="12"/>
  <c r="EG638" i="12" s="1"/>
  <c r="EJ638" i="12" s="1"/>
  <c r="EM638" i="12" s="1"/>
  <c r="EP638" i="12" s="1"/>
  <c r="ES638" i="12" s="1"/>
  <c r="EV638" i="12" s="1"/>
  <c r="EY638" i="12" s="1"/>
  <c r="FB638" i="12" s="1"/>
  <c r="EB638" i="12"/>
  <c r="EE638" i="12" s="1"/>
  <c r="EH638" i="12" s="1"/>
  <c r="EK638" i="12" s="1"/>
  <c r="EN638" i="12" s="1"/>
  <c r="EQ638" i="12" s="1"/>
  <c r="ET638" i="12" s="1"/>
  <c r="EW638" i="12" s="1"/>
  <c r="EZ638" i="12" s="1"/>
  <c r="FC638" i="12" s="1"/>
  <c r="EA638" i="12"/>
  <c r="DZ638" i="12"/>
  <c r="EC638" i="12" s="1"/>
  <c r="EF638" i="12" s="1"/>
  <c r="EI638" i="12" s="1"/>
  <c r="EL638" i="12" s="1"/>
  <c r="EO638" i="12" s="1"/>
  <c r="ER638" i="12" s="1"/>
  <c r="EU638" i="12" s="1"/>
  <c r="EX638" i="12" s="1"/>
  <c r="FA638" i="12" s="1"/>
  <c r="FD638" i="12" s="1"/>
  <c r="DY638" i="12"/>
  <c r="Q638" i="12"/>
  <c r="P638" i="12"/>
  <c r="F638" i="12" s="1"/>
  <c r="O638" i="12"/>
  <c r="N638" i="12"/>
  <c r="K638" i="12"/>
  <c r="G638" i="12"/>
  <c r="D638" i="12"/>
  <c r="C638" i="12"/>
  <c r="B638" i="12"/>
  <c r="E638" i="12" s="1"/>
  <c r="A638" i="12"/>
  <c r="BC638" i="12" s="1"/>
  <c r="EC637" i="12"/>
  <c r="EF637" i="12" s="1"/>
  <c r="EI637" i="12" s="1"/>
  <c r="EL637" i="12" s="1"/>
  <c r="EO637" i="12" s="1"/>
  <c r="ER637" i="12" s="1"/>
  <c r="EU637" i="12" s="1"/>
  <c r="EX637" i="12" s="1"/>
  <c r="FA637" i="12" s="1"/>
  <c r="FD637" i="12" s="1"/>
  <c r="EA637" i="12"/>
  <c r="ED637" i="12" s="1"/>
  <c r="EG637" i="12" s="1"/>
  <c r="EJ637" i="12" s="1"/>
  <c r="EM637" i="12" s="1"/>
  <c r="EP637" i="12" s="1"/>
  <c r="ES637" i="12" s="1"/>
  <c r="EV637" i="12" s="1"/>
  <c r="EY637" i="12" s="1"/>
  <c r="FB637" i="12" s="1"/>
  <c r="DZ637" i="12"/>
  <c r="DY637" i="12"/>
  <c r="EB637" i="12" s="1"/>
  <c r="EE637" i="12" s="1"/>
  <c r="EH637" i="12" s="1"/>
  <c r="EK637" i="12" s="1"/>
  <c r="EN637" i="12" s="1"/>
  <c r="EQ637" i="12" s="1"/>
  <c r="ET637" i="12" s="1"/>
  <c r="EW637" i="12" s="1"/>
  <c r="EZ637" i="12" s="1"/>
  <c r="FC637" i="12" s="1"/>
  <c r="BE637" i="12"/>
  <c r="BC637" i="12"/>
  <c r="AW637" i="12"/>
  <c r="AU637" i="12"/>
  <c r="AO637" i="12"/>
  <c r="AM637" i="12"/>
  <c r="AG637" i="12"/>
  <c r="AE637" i="12"/>
  <c r="Y637" i="12"/>
  <c r="W637" i="12"/>
  <c r="P637" i="12"/>
  <c r="G637" i="12" s="1"/>
  <c r="O637" i="12"/>
  <c r="N637" i="12"/>
  <c r="J637" i="12"/>
  <c r="F637" i="12"/>
  <c r="D637" i="12"/>
  <c r="C637" i="12"/>
  <c r="B637" i="12"/>
  <c r="E637" i="12" s="1"/>
  <c r="A637" i="12"/>
  <c r="BD637" i="12" s="1"/>
  <c r="EB636" i="12"/>
  <c r="EE636" i="12" s="1"/>
  <c r="EH636" i="12" s="1"/>
  <c r="EK636" i="12" s="1"/>
  <c r="EN636" i="12" s="1"/>
  <c r="EQ636" i="12" s="1"/>
  <c r="ET636" i="12" s="1"/>
  <c r="EW636" i="12" s="1"/>
  <c r="EZ636" i="12" s="1"/>
  <c r="FC636" i="12" s="1"/>
  <c r="EA636" i="12"/>
  <c r="ED636" i="12" s="1"/>
  <c r="EG636" i="12" s="1"/>
  <c r="EJ636" i="12" s="1"/>
  <c r="EM636" i="12" s="1"/>
  <c r="EP636" i="12" s="1"/>
  <c r="ES636" i="12" s="1"/>
  <c r="EV636" i="12" s="1"/>
  <c r="EY636" i="12" s="1"/>
  <c r="FB636" i="12" s="1"/>
  <c r="DZ636" i="12"/>
  <c r="EC636" i="12" s="1"/>
  <c r="EF636" i="12" s="1"/>
  <c r="EI636" i="12" s="1"/>
  <c r="EL636" i="12" s="1"/>
  <c r="EO636" i="12" s="1"/>
  <c r="ER636" i="12" s="1"/>
  <c r="EU636" i="12" s="1"/>
  <c r="EX636" i="12" s="1"/>
  <c r="FA636" i="12" s="1"/>
  <c r="FD636" i="12" s="1"/>
  <c r="DY636" i="12"/>
  <c r="AZ636" i="12"/>
  <c r="AJ636" i="12"/>
  <c r="Q636" i="12"/>
  <c r="P636" i="12"/>
  <c r="F636" i="12" s="1"/>
  <c r="O636" i="12"/>
  <c r="N636" i="12"/>
  <c r="K636" i="12"/>
  <c r="G636" i="12"/>
  <c r="E636" i="12"/>
  <c r="D636" i="12"/>
  <c r="C636" i="12"/>
  <c r="B636" i="12"/>
  <c r="A636" i="12"/>
  <c r="BE636" i="12" s="1"/>
  <c r="EC635" i="12"/>
  <c r="EF635" i="12" s="1"/>
  <c r="EI635" i="12" s="1"/>
  <c r="EL635" i="12" s="1"/>
  <c r="EO635" i="12" s="1"/>
  <c r="ER635" i="12" s="1"/>
  <c r="EU635" i="12" s="1"/>
  <c r="EX635" i="12" s="1"/>
  <c r="FA635" i="12" s="1"/>
  <c r="FD635" i="12" s="1"/>
  <c r="EA635" i="12"/>
  <c r="ED635" i="12" s="1"/>
  <c r="EG635" i="12" s="1"/>
  <c r="EJ635" i="12" s="1"/>
  <c r="EM635" i="12" s="1"/>
  <c r="EP635" i="12" s="1"/>
  <c r="ES635" i="12" s="1"/>
  <c r="EV635" i="12" s="1"/>
  <c r="EY635" i="12" s="1"/>
  <c r="FB635" i="12" s="1"/>
  <c r="DZ635" i="12"/>
  <c r="DY635" i="12"/>
  <c r="EB635" i="12" s="1"/>
  <c r="EE635" i="12" s="1"/>
  <c r="EH635" i="12" s="1"/>
  <c r="EK635" i="12" s="1"/>
  <c r="EN635" i="12" s="1"/>
  <c r="EQ635" i="12" s="1"/>
  <c r="ET635" i="12" s="1"/>
  <c r="EW635" i="12" s="1"/>
  <c r="EZ635" i="12" s="1"/>
  <c r="FC635" i="12" s="1"/>
  <c r="BE635" i="12"/>
  <c r="BD635" i="12"/>
  <c r="BA635" i="12"/>
  <c r="AZ635" i="12"/>
  <c r="AY635" i="12"/>
  <c r="AV635" i="12"/>
  <c r="AU635" i="12"/>
  <c r="AS635" i="12"/>
  <c r="AQ635" i="12"/>
  <c r="AO635" i="12"/>
  <c r="AN635" i="12"/>
  <c r="AK635" i="12"/>
  <c r="AJ635" i="12"/>
  <c r="AI635" i="12"/>
  <c r="AF635" i="12"/>
  <c r="AE635" i="12"/>
  <c r="AC635" i="12"/>
  <c r="AA635" i="12"/>
  <c r="Y635" i="12"/>
  <c r="X635" i="12"/>
  <c r="P635" i="12"/>
  <c r="Q635" i="12" s="1"/>
  <c r="O635" i="12"/>
  <c r="N635" i="12"/>
  <c r="D635" i="12"/>
  <c r="C635" i="12"/>
  <c r="B635" i="12"/>
  <c r="E635" i="12" s="1"/>
  <c r="A635" i="12"/>
  <c r="BF635" i="12" s="1"/>
  <c r="EB634" i="12"/>
  <c r="EE634" i="12" s="1"/>
  <c r="EH634" i="12" s="1"/>
  <c r="EK634" i="12" s="1"/>
  <c r="EN634" i="12" s="1"/>
  <c r="EQ634" i="12" s="1"/>
  <c r="ET634" i="12" s="1"/>
  <c r="EW634" i="12" s="1"/>
  <c r="EZ634" i="12" s="1"/>
  <c r="FC634" i="12" s="1"/>
  <c r="EA634" i="12"/>
  <c r="ED634" i="12" s="1"/>
  <c r="EG634" i="12" s="1"/>
  <c r="EJ634" i="12" s="1"/>
  <c r="EM634" i="12" s="1"/>
  <c r="EP634" i="12" s="1"/>
  <c r="ES634" i="12" s="1"/>
  <c r="EV634" i="12" s="1"/>
  <c r="EY634" i="12" s="1"/>
  <c r="FB634" i="12" s="1"/>
  <c r="DZ634" i="12"/>
  <c r="EC634" i="12" s="1"/>
  <c r="EF634" i="12" s="1"/>
  <c r="EI634" i="12" s="1"/>
  <c r="EL634" i="12" s="1"/>
  <c r="EO634" i="12" s="1"/>
  <c r="ER634" i="12" s="1"/>
  <c r="EU634" i="12" s="1"/>
  <c r="EX634" i="12" s="1"/>
  <c r="FA634" i="12" s="1"/>
  <c r="FD634" i="12" s="1"/>
  <c r="DY634" i="12"/>
  <c r="P634" i="12"/>
  <c r="F634" i="12" s="1"/>
  <c r="O634" i="12"/>
  <c r="N634" i="12"/>
  <c r="E634" i="12"/>
  <c r="D634" i="12"/>
  <c r="C634" i="12"/>
  <c r="B634" i="12"/>
  <c r="A634" i="12"/>
  <c r="BC634" i="12" s="1"/>
  <c r="EA633" i="12"/>
  <c r="ED633" i="12" s="1"/>
  <c r="EG633" i="12" s="1"/>
  <c r="EJ633" i="12" s="1"/>
  <c r="EM633" i="12" s="1"/>
  <c r="EP633" i="12" s="1"/>
  <c r="ES633" i="12" s="1"/>
  <c r="EV633" i="12" s="1"/>
  <c r="EY633" i="12" s="1"/>
  <c r="FB633" i="12" s="1"/>
  <c r="DZ633" i="12"/>
  <c r="EC633" i="12" s="1"/>
  <c r="EF633" i="12" s="1"/>
  <c r="EI633" i="12" s="1"/>
  <c r="EL633" i="12" s="1"/>
  <c r="EO633" i="12" s="1"/>
  <c r="ER633" i="12" s="1"/>
  <c r="EU633" i="12" s="1"/>
  <c r="EX633" i="12" s="1"/>
  <c r="FA633" i="12" s="1"/>
  <c r="FD633" i="12" s="1"/>
  <c r="DY633" i="12"/>
  <c r="EB633" i="12" s="1"/>
  <c r="EE633" i="12" s="1"/>
  <c r="EH633" i="12" s="1"/>
  <c r="EK633" i="12" s="1"/>
  <c r="EN633" i="12" s="1"/>
  <c r="EQ633" i="12" s="1"/>
  <c r="ET633" i="12" s="1"/>
  <c r="EW633" i="12" s="1"/>
  <c r="EZ633" i="12" s="1"/>
  <c r="FC633" i="12" s="1"/>
  <c r="AQ633" i="12"/>
  <c r="AA633" i="12"/>
  <c r="P633" i="12"/>
  <c r="G633" i="12" s="1"/>
  <c r="O633" i="12"/>
  <c r="N633" i="12"/>
  <c r="D633" i="12"/>
  <c r="C633" i="12"/>
  <c r="B633" i="12"/>
  <c r="E633" i="12" s="1"/>
  <c r="A633" i="12"/>
  <c r="BD633" i="12" s="1"/>
  <c r="ED632" i="12"/>
  <c r="EG632" i="12" s="1"/>
  <c r="EJ632" i="12" s="1"/>
  <c r="EM632" i="12" s="1"/>
  <c r="EP632" i="12" s="1"/>
  <c r="ES632" i="12" s="1"/>
  <c r="EV632" i="12" s="1"/>
  <c r="EY632" i="12" s="1"/>
  <c r="FB632" i="12" s="1"/>
  <c r="EA632" i="12"/>
  <c r="DZ632" i="12"/>
  <c r="EC632" i="12" s="1"/>
  <c r="EF632" i="12" s="1"/>
  <c r="EI632" i="12" s="1"/>
  <c r="EL632" i="12" s="1"/>
  <c r="EO632" i="12" s="1"/>
  <c r="ER632" i="12" s="1"/>
  <c r="EU632" i="12" s="1"/>
  <c r="EX632" i="12" s="1"/>
  <c r="FA632" i="12" s="1"/>
  <c r="FD632" i="12" s="1"/>
  <c r="DY632" i="12"/>
  <c r="EB632" i="12" s="1"/>
  <c r="EE632" i="12" s="1"/>
  <c r="EH632" i="12" s="1"/>
  <c r="EK632" i="12" s="1"/>
  <c r="EN632" i="12" s="1"/>
  <c r="EQ632" i="12" s="1"/>
  <c r="ET632" i="12" s="1"/>
  <c r="EW632" i="12" s="1"/>
  <c r="EZ632" i="12" s="1"/>
  <c r="FC632" i="12" s="1"/>
  <c r="P632" i="12"/>
  <c r="Q632" i="12" s="1"/>
  <c r="O632" i="12"/>
  <c r="N632" i="12"/>
  <c r="G632" i="12"/>
  <c r="F632" i="12"/>
  <c r="D632" i="12"/>
  <c r="C632" i="12"/>
  <c r="B632" i="12"/>
  <c r="E632" i="12" s="1"/>
  <c r="A632" i="12"/>
  <c r="BE632" i="12" s="1"/>
  <c r="EA631" i="12"/>
  <c r="ED631" i="12" s="1"/>
  <c r="EG631" i="12" s="1"/>
  <c r="EJ631" i="12" s="1"/>
  <c r="EM631" i="12" s="1"/>
  <c r="EP631" i="12" s="1"/>
  <c r="ES631" i="12" s="1"/>
  <c r="EV631" i="12" s="1"/>
  <c r="EY631" i="12" s="1"/>
  <c r="FB631" i="12" s="1"/>
  <c r="DZ631" i="12"/>
  <c r="EC631" i="12" s="1"/>
  <c r="EF631" i="12" s="1"/>
  <c r="EI631" i="12" s="1"/>
  <c r="EL631" i="12" s="1"/>
  <c r="EO631" i="12" s="1"/>
  <c r="ER631" i="12" s="1"/>
  <c r="EU631" i="12" s="1"/>
  <c r="EX631" i="12" s="1"/>
  <c r="FA631" i="12" s="1"/>
  <c r="FD631" i="12" s="1"/>
  <c r="DY631" i="12"/>
  <c r="EB631" i="12" s="1"/>
  <c r="EE631" i="12" s="1"/>
  <c r="EH631" i="12" s="1"/>
  <c r="EK631" i="12" s="1"/>
  <c r="EN631" i="12" s="1"/>
  <c r="EQ631" i="12" s="1"/>
  <c r="ET631" i="12" s="1"/>
  <c r="EW631" i="12" s="1"/>
  <c r="EZ631" i="12" s="1"/>
  <c r="FC631" i="12" s="1"/>
  <c r="BE631" i="12"/>
  <c r="BD631" i="12"/>
  <c r="BA631" i="12"/>
  <c r="AZ631" i="12"/>
  <c r="AY631" i="12"/>
  <c r="AV631" i="12"/>
  <c r="AU631" i="12"/>
  <c r="AS631" i="12"/>
  <c r="AQ631" i="12"/>
  <c r="AO631" i="12"/>
  <c r="AN631" i="12"/>
  <c r="AK631" i="12"/>
  <c r="AJ631" i="12"/>
  <c r="AI631" i="12"/>
  <c r="AF631" i="12"/>
  <c r="AE631" i="12"/>
  <c r="AC631" i="12"/>
  <c r="AA631" i="12"/>
  <c r="Y631" i="12"/>
  <c r="X631" i="12"/>
  <c r="P631" i="12"/>
  <c r="Q631" i="12" s="1"/>
  <c r="O631" i="12"/>
  <c r="N631" i="12"/>
  <c r="D631" i="12"/>
  <c r="C631" i="12"/>
  <c r="B631" i="12"/>
  <c r="E631" i="12" s="1"/>
  <c r="A631" i="12"/>
  <c r="BF631" i="12" s="1"/>
  <c r="EB630" i="12"/>
  <c r="EE630" i="12" s="1"/>
  <c r="EH630" i="12" s="1"/>
  <c r="EK630" i="12" s="1"/>
  <c r="EN630" i="12" s="1"/>
  <c r="EQ630" i="12" s="1"/>
  <c r="ET630" i="12" s="1"/>
  <c r="EW630" i="12" s="1"/>
  <c r="EZ630" i="12" s="1"/>
  <c r="FC630" i="12" s="1"/>
  <c r="EA630" i="12"/>
  <c r="ED630" i="12" s="1"/>
  <c r="EG630" i="12" s="1"/>
  <c r="EJ630" i="12" s="1"/>
  <c r="EM630" i="12" s="1"/>
  <c r="EP630" i="12" s="1"/>
  <c r="ES630" i="12" s="1"/>
  <c r="EV630" i="12" s="1"/>
  <c r="EY630" i="12" s="1"/>
  <c r="FB630" i="12" s="1"/>
  <c r="DZ630" i="12"/>
  <c r="EC630" i="12" s="1"/>
  <c r="EF630" i="12" s="1"/>
  <c r="EI630" i="12" s="1"/>
  <c r="EL630" i="12" s="1"/>
  <c r="EO630" i="12" s="1"/>
  <c r="ER630" i="12" s="1"/>
  <c r="EU630" i="12" s="1"/>
  <c r="EX630" i="12" s="1"/>
  <c r="FA630" i="12" s="1"/>
  <c r="FD630" i="12" s="1"/>
  <c r="DY630" i="12"/>
  <c r="P630" i="12"/>
  <c r="F630" i="12" s="1"/>
  <c r="O630" i="12"/>
  <c r="N630" i="12"/>
  <c r="E630" i="12"/>
  <c r="D630" i="12"/>
  <c r="C630" i="12"/>
  <c r="B630" i="12"/>
  <c r="A630" i="12"/>
  <c r="BC630" i="12" s="1"/>
  <c r="EA629" i="12"/>
  <c r="ED629" i="12" s="1"/>
  <c r="EG629" i="12" s="1"/>
  <c r="EJ629" i="12" s="1"/>
  <c r="EM629" i="12" s="1"/>
  <c r="EP629" i="12" s="1"/>
  <c r="ES629" i="12" s="1"/>
  <c r="EV629" i="12" s="1"/>
  <c r="EY629" i="12" s="1"/>
  <c r="FB629" i="12" s="1"/>
  <c r="DZ629" i="12"/>
  <c r="EC629" i="12" s="1"/>
  <c r="EF629" i="12" s="1"/>
  <c r="EI629" i="12" s="1"/>
  <c r="EL629" i="12" s="1"/>
  <c r="EO629" i="12" s="1"/>
  <c r="ER629" i="12" s="1"/>
  <c r="EU629" i="12" s="1"/>
  <c r="EX629" i="12" s="1"/>
  <c r="FA629" i="12" s="1"/>
  <c r="FD629" i="12" s="1"/>
  <c r="DY629" i="12"/>
  <c r="EB629" i="12" s="1"/>
  <c r="EE629" i="12" s="1"/>
  <c r="EH629" i="12" s="1"/>
  <c r="EK629" i="12" s="1"/>
  <c r="EN629" i="12" s="1"/>
  <c r="EQ629" i="12" s="1"/>
  <c r="ET629" i="12" s="1"/>
  <c r="EW629" i="12" s="1"/>
  <c r="EZ629" i="12" s="1"/>
  <c r="FC629" i="12" s="1"/>
  <c r="AQ629" i="12"/>
  <c r="AA629" i="12"/>
  <c r="P629" i="12"/>
  <c r="G629" i="12" s="1"/>
  <c r="O629" i="12"/>
  <c r="N629" i="12"/>
  <c r="F629" i="12"/>
  <c r="D629" i="12"/>
  <c r="C629" i="12"/>
  <c r="B629" i="12"/>
  <c r="E629" i="12" s="1"/>
  <c r="A629" i="12"/>
  <c r="BD629" i="12" s="1"/>
  <c r="ED628" i="12"/>
  <c r="EG628" i="12" s="1"/>
  <c r="EJ628" i="12" s="1"/>
  <c r="EM628" i="12" s="1"/>
  <c r="EP628" i="12" s="1"/>
  <c r="ES628" i="12" s="1"/>
  <c r="EV628" i="12" s="1"/>
  <c r="EY628" i="12" s="1"/>
  <c r="FB628" i="12" s="1"/>
  <c r="EA628" i="12"/>
  <c r="DZ628" i="12"/>
  <c r="EC628" i="12" s="1"/>
  <c r="EF628" i="12" s="1"/>
  <c r="EI628" i="12" s="1"/>
  <c r="EL628" i="12" s="1"/>
  <c r="EO628" i="12" s="1"/>
  <c r="ER628" i="12" s="1"/>
  <c r="EU628" i="12" s="1"/>
  <c r="EX628" i="12" s="1"/>
  <c r="FA628" i="12" s="1"/>
  <c r="FD628" i="12" s="1"/>
  <c r="DY628" i="12"/>
  <c r="EB628" i="12" s="1"/>
  <c r="EE628" i="12" s="1"/>
  <c r="EH628" i="12" s="1"/>
  <c r="EK628" i="12" s="1"/>
  <c r="EN628" i="12" s="1"/>
  <c r="EQ628" i="12" s="1"/>
  <c r="ET628" i="12" s="1"/>
  <c r="EW628" i="12" s="1"/>
  <c r="EZ628" i="12" s="1"/>
  <c r="FC628" i="12" s="1"/>
  <c r="P628" i="12"/>
  <c r="G628" i="12" s="1"/>
  <c r="O628" i="12"/>
  <c r="N628" i="12"/>
  <c r="F628" i="12"/>
  <c r="D628" i="12"/>
  <c r="C628" i="12"/>
  <c r="B628" i="12"/>
  <c r="E628" i="12" s="1"/>
  <c r="A628" i="12"/>
  <c r="BE628" i="12" s="1"/>
  <c r="EA627" i="12"/>
  <c r="ED627" i="12" s="1"/>
  <c r="EG627" i="12" s="1"/>
  <c r="EJ627" i="12" s="1"/>
  <c r="EM627" i="12" s="1"/>
  <c r="EP627" i="12" s="1"/>
  <c r="ES627" i="12" s="1"/>
  <c r="EV627" i="12" s="1"/>
  <c r="EY627" i="12" s="1"/>
  <c r="FB627" i="12" s="1"/>
  <c r="DZ627" i="12"/>
  <c r="EC627" i="12" s="1"/>
  <c r="EF627" i="12" s="1"/>
  <c r="EI627" i="12" s="1"/>
  <c r="EL627" i="12" s="1"/>
  <c r="EO627" i="12" s="1"/>
  <c r="ER627" i="12" s="1"/>
  <c r="EU627" i="12" s="1"/>
  <c r="EX627" i="12" s="1"/>
  <c r="FA627" i="12" s="1"/>
  <c r="FD627" i="12" s="1"/>
  <c r="DY627" i="12"/>
  <c r="EB627" i="12" s="1"/>
  <c r="EE627" i="12" s="1"/>
  <c r="EH627" i="12" s="1"/>
  <c r="EK627" i="12" s="1"/>
  <c r="EN627" i="12" s="1"/>
  <c r="EQ627" i="12" s="1"/>
  <c r="ET627" i="12" s="1"/>
  <c r="EW627" i="12" s="1"/>
  <c r="EZ627" i="12" s="1"/>
  <c r="FC627" i="12" s="1"/>
  <c r="BE627" i="12"/>
  <c r="BD627" i="12"/>
  <c r="BA627" i="12"/>
  <c r="AZ627" i="12"/>
  <c r="AY627" i="12"/>
  <c r="AV627" i="12"/>
  <c r="AU627" i="12"/>
  <c r="AS627" i="12"/>
  <c r="AQ627" i="12"/>
  <c r="AO627" i="12"/>
  <c r="AN627" i="12"/>
  <c r="AK627" i="12"/>
  <c r="AJ627" i="12"/>
  <c r="AI627" i="12"/>
  <c r="AF627" i="12"/>
  <c r="AE627" i="12"/>
  <c r="AC627" i="12"/>
  <c r="AA627" i="12"/>
  <c r="Y627" i="12"/>
  <c r="X627" i="12"/>
  <c r="P627" i="12"/>
  <c r="Q627" i="12" s="1"/>
  <c r="O627" i="12"/>
  <c r="N627" i="12"/>
  <c r="D627" i="12"/>
  <c r="C627" i="12"/>
  <c r="B627" i="12"/>
  <c r="A627" i="12"/>
  <c r="BF627" i="12" s="1"/>
  <c r="EB626" i="12"/>
  <c r="EE626" i="12" s="1"/>
  <c r="EH626" i="12" s="1"/>
  <c r="EK626" i="12" s="1"/>
  <c r="EN626" i="12" s="1"/>
  <c r="EQ626" i="12" s="1"/>
  <c r="ET626" i="12" s="1"/>
  <c r="EW626" i="12" s="1"/>
  <c r="EZ626" i="12" s="1"/>
  <c r="FC626" i="12" s="1"/>
  <c r="EA626" i="12"/>
  <c r="ED626" i="12" s="1"/>
  <c r="EG626" i="12" s="1"/>
  <c r="EJ626" i="12" s="1"/>
  <c r="EM626" i="12" s="1"/>
  <c r="EP626" i="12" s="1"/>
  <c r="ES626" i="12" s="1"/>
  <c r="EV626" i="12" s="1"/>
  <c r="EY626" i="12" s="1"/>
  <c r="FB626" i="12" s="1"/>
  <c r="DZ626" i="12"/>
  <c r="EC626" i="12" s="1"/>
  <c r="EF626" i="12" s="1"/>
  <c r="EI626" i="12" s="1"/>
  <c r="EL626" i="12" s="1"/>
  <c r="EO626" i="12" s="1"/>
  <c r="ER626" i="12" s="1"/>
  <c r="EU626" i="12" s="1"/>
  <c r="EX626" i="12" s="1"/>
  <c r="FA626" i="12" s="1"/>
  <c r="FD626" i="12" s="1"/>
  <c r="DY626" i="12"/>
  <c r="P626" i="12"/>
  <c r="F626" i="12" s="1"/>
  <c r="O626" i="12"/>
  <c r="N626" i="12"/>
  <c r="E626" i="12"/>
  <c r="D626" i="12"/>
  <c r="C626" i="12"/>
  <c r="B626" i="12"/>
  <c r="A626" i="12"/>
  <c r="BC626" i="12" s="1"/>
  <c r="EA625" i="12"/>
  <c r="ED625" i="12" s="1"/>
  <c r="EG625" i="12" s="1"/>
  <c r="EJ625" i="12" s="1"/>
  <c r="EM625" i="12" s="1"/>
  <c r="EP625" i="12" s="1"/>
  <c r="ES625" i="12" s="1"/>
  <c r="EV625" i="12" s="1"/>
  <c r="EY625" i="12" s="1"/>
  <c r="FB625" i="12" s="1"/>
  <c r="DZ625" i="12"/>
  <c r="EC625" i="12" s="1"/>
  <c r="EF625" i="12" s="1"/>
  <c r="EI625" i="12" s="1"/>
  <c r="EL625" i="12" s="1"/>
  <c r="EO625" i="12" s="1"/>
  <c r="ER625" i="12" s="1"/>
  <c r="EU625" i="12" s="1"/>
  <c r="EX625" i="12" s="1"/>
  <c r="FA625" i="12" s="1"/>
  <c r="FD625" i="12" s="1"/>
  <c r="DY625" i="12"/>
  <c r="EB625" i="12" s="1"/>
  <c r="EE625" i="12" s="1"/>
  <c r="EH625" i="12" s="1"/>
  <c r="EK625" i="12" s="1"/>
  <c r="EN625" i="12" s="1"/>
  <c r="EQ625" i="12" s="1"/>
  <c r="ET625" i="12" s="1"/>
  <c r="EW625" i="12" s="1"/>
  <c r="EZ625" i="12" s="1"/>
  <c r="FC625" i="12" s="1"/>
  <c r="AQ625" i="12"/>
  <c r="AA625" i="12"/>
  <c r="P625" i="12"/>
  <c r="G625" i="12" s="1"/>
  <c r="O625" i="12"/>
  <c r="N625" i="12"/>
  <c r="F625" i="12"/>
  <c r="D625" i="12"/>
  <c r="C625" i="12"/>
  <c r="B625" i="12"/>
  <c r="A625" i="12"/>
  <c r="BD625" i="12" s="1"/>
  <c r="ED624" i="12"/>
  <c r="EG624" i="12" s="1"/>
  <c r="EJ624" i="12" s="1"/>
  <c r="EM624" i="12" s="1"/>
  <c r="EP624" i="12" s="1"/>
  <c r="ES624" i="12" s="1"/>
  <c r="EV624" i="12" s="1"/>
  <c r="EY624" i="12" s="1"/>
  <c r="FB624" i="12" s="1"/>
  <c r="EA624" i="12"/>
  <c r="DZ624" i="12"/>
  <c r="EC624" i="12" s="1"/>
  <c r="EF624" i="12" s="1"/>
  <c r="EI624" i="12" s="1"/>
  <c r="EL624" i="12" s="1"/>
  <c r="EO624" i="12" s="1"/>
  <c r="ER624" i="12" s="1"/>
  <c r="EU624" i="12" s="1"/>
  <c r="EX624" i="12" s="1"/>
  <c r="FA624" i="12" s="1"/>
  <c r="FD624" i="12" s="1"/>
  <c r="DY624" i="12"/>
  <c r="EB624" i="12" s="1"/>
  <c r="EE624" i="12" s="1"/>
  <c r="EH624" i="12" s="1"/>
  <c r="EK624" i="12" s="1"/>
  <c r="EN624" i="12" s="1"/>
  <c r="EQ624" i="12" s="1"/>
  <c r="ET624" i="12" s="1"/>
  <c r="EW624" i="12" s="1"/>
  <c r="EZ624" i="12" s="1"/>
  <c r="FC624" i="12" s="1"/>
  <c r="P624" i="12"/>
  <c r="Q624" i="12" s="1"/>
  <c r="O624" i="12"/>
  <c r="N624" i="12"/>
  <c r="G624" i="12"/>
  <c r="F624" i="12"/>
  <c r="D624" i="12"/>
  <c r="C624" i="12"/>
  <c r="B624" i="12"/>
  <c r="E624" i="12" s="1"/>
  <c r="A624" i="12"/>
  <c r="BE624" i="12" s="1"/>
  <c r="EA623" i="12"/>
  <c r="ED623" i="12" s="1"/>
  <c r="EG623" i="12" s="1"/>
  <c r="EJ623" i="12" s="1"/>
  <c r="EM623" i="12" s="1"/>
  <c r="EP623" i="12" s="1"/>
  <c r="ES623" i="12" s="1"/>
  <c r="EV623" i="12" s="1"/>
  <c r="EY623" i="12" s="1"/>
  <c r="FB623" i="12" s="1"/>
  <c r="DZ623" i="12"/>
  <c r="EC623" i="12" s="1"/>
  <c r="EF623" i="12" s="1"/>
  <c r="EI623" i="12" s="1"/>
  <c r="EL623" i="12" s="1"/>
  <c r="EO623" i="12" s="1"/>
  <c r="ER623" i="12" s="1"/>
  <c r="EU623" i="12" s="1"/>
  <c r="EX623" i="12" s="1"/>
  <c r="FA623" i="12" s="1"/>
  <c r="FD623" i="12" s="1"/>
  <c r="DY623" i="12"/>
  <c r="EB623" i="12" s="1"/>
  <c r="EE623" i="12" s="1"/>
  <c r="EH623" i="12" s="1"/>
  <c r="EK623" i="12" s="1"/>
  <c r="EN623" i="12" s="1"/>
  <c r="EQ623" i="12" s="1"/>
  <c r="ET623" i="12" s="1"/>
  <c r="EW623" i="12" s="1"/>
  <c r="EZ623" i="12" s="1"/>
  <c r="FC623" i="12" s="1"/>
  <c r="BE623" i="12"/>
  <c r="BD623" i="12"/>
  <c r="BA623" i="12"/>
  <c r="AZ623" i="12"/>
  <c r="AY623" i="12"/>
  <c r="AV623" i="12"/>
  <c r="AU623" i="12"/>
  <c r="AS623" i="12"/>
  <c r="AQ623" i="12"/>
  <c r="AO623" i="12"/>
  <c r="AN623" i="12"/>
  <c r="AK623" i="12"/>
  <c r="AJ623" i="12"/>
  <c r="AI623" i="12"/>
  <c r="AF623" i="12"/>
  <c r="AE623" i="12"/>
  <c r="AC623" i="12"/>
  <c r="AA623" i="12"/>
  <c r="Y623" i="12"/>
  <c r="X623" i="12"/>
  <c r="P623" i="12"/>
  <c r="Q623" i="12" s="1"/>
  <c r="O623" i="12"/>
  <c r="N623" i="12"/>
  <c r="D623" i="12"/>
  <c r="C623" i="12"/>
  <c r="B623" i="12"/>
  <c r="E623" i="12" s="1"/>
  <c r="A623" i="12"/>
  <c r="BF623" i="12" s="1"/>
  <c r="EB622" i="12"/>
  <c r="EE622" i="12" s="1"/>
  <c r="EH622" i="12" s="1"/>
  <c r="EK622" i="12" s="1"/>
  <c r="EN622" i="12" s="1"/>
  <c r="EQ622" i="12" s="1"/>
  <c r="ET622" i="12" s="1"/>
  <c r="EW622" i="12" s="1"/>
  <c r="EZ622" i="12" s="1"/>
  <c r="FC622" i="12" s="1"/>
  <c r="EA622" i="12"/>
  <c r="ED622" i="12" s="1"/>
  <c r="EG622" i="12" s="1"/>
  <c r="EJ622" i="12" s="1"/>
  <c r="EM622" i="12" s="1"/>
  <c r="EP622" i="12" s="1"/>
  <c r="ES622" i="12" s="1"/>
  <c r="EV622" i="12" s="1"/>
  <c r="EY622" i="12" s="1"/>
  <c r="FB622" i="12" s="1"/>
  <c r="DZ622" i="12"/>
  <c r="EC622" i="12" s="1"/>
  <c r="EF622" i="12" s="1"/>
  <c r="EI622" i="12" s="1"/>
  <c r="EL622" i="12" s="1"/>
  <c r="EO622" i="12" s="1"/>
  <c r="ER622" i="12" s="1"/>
  <c r="EU622" i="12" s="1"/>
  <c r="EX622" i="12" s="1"/>
  <c r="FA622" i="12" s="1"/>
  <c r="FD622" i="12" s="1"/>
  <c r="DY622" i="12"/>
  <c r="P622" i="12"/>
  <c r="F622" i="12" s="1"/>
  <c r="O622" i="12"/>
  <c r="N622" i="12"/>
  <c r="E622" i="12"/>
  <c r="D622" i="12"/>
  <c r="C622" i="12"/>
  <c r="B622" i="12"/>
  <c r="A622" i="12"/>
  <c r="BC622" i="12" s="1"/>
  <c r="EA621" i="12"/>
  <c r="ED621" i="12" s="1"/>
  <c r="EG621" i="12" s="1"/>
  <c r="EJ621" i="12" s="1"/>
  <c r="EM621" i="12" s="1"/>
  <c r="EP621" i="12" s="1"/>
  <c r="ES621" i="12" s="1"/>
  <c r="EV621" i="12" s="1"/>
  <c r="EY621" i="12" s="1"/>
  <c r="FB621" i="12" s="1"/>
  <c r="DZ621" i="12"/>
  <c r="EC621" i="12" s="1"/>
  <c r="EF621" i="12" s="1"/>
  <c r="EI621" i="12" s="1"/>
  <c r="EL621" i="12" s="1"/>
  <c r="EO621" i="12" s="1"/>
  <c r="ER621" i="12" s="1"/>
  <c r="EU621" i="12" s="1"/>
  <c r="EX621" i="12" s="1"/>
  <c r="FA621" i="12" s="1"/>
  <c r="FD621" i="12" s="1"/>
  <c r="DY621" i="12"/>
  <c r="EB621" i="12" s="1"/>
  <c r="EE621" i="12" s="1"/>
  <c r="EH621" i="12" s="1"/>
  <c r="EK621" i="12" s="1"/>
  <c r="EN621" i="12" s="1"/>
  <c r="EQ621" i="12" s="1"/>
  <c r="ET621" i="12" s="1"/>
  <c r="EW621" i="12" s="1"/>
  <c r="EZ621" i="12" s="1"/>
  <c r="FC621" i="12" s="1"/>
  <c r="DQ621" i="12"/>
  <c r="X628" i="12" l="1"/>
  <c r="AF628" i="12"/>
  <c r="AN628" i="12"/>
  <c r="AV628" i="12"/>
  <c r="BD628" i="12"/>
  <c r="W642" i="12"/>
  <c r="AG642" i="12"/>
  <c r="AR642" i="12"/>
  <c r="AW642" i="12"/>
  <c r="BC642" i="12"/>
  <c r="K622" i="12"/>
  <c r="Q622" i="12"/>
  <c r="AA624" i="12"/>
  <c r="AI624" i="12"/>
  <c r="AQ624" i="12"/>
  <c r="AY624" i="12"/>
  <c r="AE625" i="12"/>
  <c r="AU625" i="12"/>
  <c r="K626" i="12"/>
  <c r="Q626" i="12"/>
  <c r="AA628" i="12"/>
  <c r="AI628" i="12"/>
  <c r="AQ628" i="12"/>
  <c r="AY628" i="12"/>
  <c r="AE629" i="12"/>
  <c r="AU629" i="12"/>
  <c r="AA632" i="12"/>
  <c r="AI632" i="12"/>
  <c r="AQ632" i="12"/>
  <c r="AY632" i="12"/>
  <c r="X636" i="12"/>
  <c r="AN636" i="12"/>
  <c r="BD636" i="12"/>
  <c r="AN640" i="12"/>
  <c r="K641" i="12"/>
  <c r="Q641" i="12"/>
  <c r="X642" i="12"/>
  <c r="AC642" i="12"/>
  <c r="AI642" i="12"/>
  <c r="AN642" i="12"/>
  <c r="AS642" i="12"/>
  <c r="BD642" i="12"/>
  <c r="AC644" i="12"/>
  <c r="AK644" i="12"/>
  <c r="AS644" i="12"/>
  <c r="BA644" i="12"/>
  <c r="J623" i="12"/>
  <c r="W623" i="12"/>
  <c r="AB623" i="12"/>
  <c r="AG623" i="12"/>
  <c r="AM623" i="12"/>
  <c r="AR623" i="12"/>
  <c r="AW623" i="12"/>
  <c r="BC623" i="12"/>
  <c r="K624" i="12"/>
  <c r="AB624" i="12"/>
  <c r="AJ624" i="12"/>
  <c r="AR624" i="12"/>
  <c r="AZ624" i="12"/>
  <c r="K625" i="12"/>
  <c r="Q625" i="12"/>
  <c r="AI625" i="12"/>
  <c r="AY625" i="12"/>
  <c r="J627" i="12"/>
  <c r="W627" i="12"/>
  <c r="AB627" i="12"/>
  <c r="AG627" i="12"/>
  <c r="AM627" i="12"/>
  <c r="AR627" i="12"/>
  <c r="AW627" i="12"/>
  <c r="BC627" i="12"/>
  <c r="K628" i="12"/>
  <c r="Q628" i="12"/>
  <c r="AB628" i="12"/>
  <c r="AJ628" i="12"/>
  <c r="AR628" i="12"/>
  <c r="AZ628" i="12"/>
  <c r="K629" i="12"/>
  <c r="Q629" i="12"/>
  <c r="AI629" i="12"/>
  <c r="AY629" i="12"/>
  <c r="J631" i="12"/>
  <c r="W631" i="12"/>
  <c r="AB631" i="12"/>
  <c r="AG631" i="12"/>
  <c r="AM631" i="12"/>
  <c r="AR631" i="12"/>
  <c r="AW631" i="12"/>
  <c r="BC631" i="12"/>
  <c r="K632" i="12"/>
  <c r="AB632" i="12"/>
  <c r="AJ632" i="12"/>
  <c r="AR632" i="12"/>
  <c r="AZ632" i="12"/>
  <c r="K633" i="12"/>
  <c r="Q633" i="12"/>
  <c r="AI633" i="12"/>
  <c r="AY633" i="12"/>
  <c r="J635" i="12"/>
  <c r="W635" i="12"/>
  <c r="AB635" i="12"/>
  <c r="AG635" i="12"/>
  <c r="AM635" i="12"/>
  <c r="AR635" i="12"/>
  <c r="AW635" i="12"/>
  <c r="BC635" i="12"/>
  <c r="AB636" i="12"/>
  <c r="AR636" i="12"/>
  <c r="AA637" i="12"/>
  <c r="AI637" i="12"/>
  <c r="AQ637" i="12"/>
  <c r="AY637" i="12"/>
  <c r="J639" i="12"/>
  <c r="W639" i="12"/>
  <c r="AB639" i="12"/>
  <c r="AG639" i="12"/>
  <c r="AM639" i="12"/>
  <c r="AR639" i="12"/>
  <c r="AW639" i="12"/>
  <c r="BC639" i="12"/>
  <c r="AB640" i="12"/>
  <c r="AR640" i="12"/>
  <c r="Y642" i="12"/>
  <c r="AE642" i="12"/>
  <c r="AJ642" i="12"/>
  <c r="AO642" i="12"/>
  <c r="AU642" i="12"/>
  <c r="AZ642" i="12"/>
  <c r="BE642" i="12"/>
  <c r="K643" i="12"/>
  <c r="AJ643" i="12"/>
  <c r="AZ643" i="12"/>
  <c r="J644" i="12"/>
  <c r="W644" i="12"/>
  <c r="AE644" i="12"/>
  <c r="AM644" i="12"/>
  <c r="AU644" i="12"/>
  <c r="BC644" i="12"/>
  <c r="X624" i="12"/>
  <c r="AF624" i="12"/>
  <c r="AN624" i="12"/>
  <c r="AV624" i="12"/>
  <c r="BD624" i="12"/>
  <c r="X632" i="12"/>
  <c r="AF632" i="12"/>
  <c r="AN632" i="12"/>
  <c r="AV632" i="12"/>
  <c r="BD632" i="12"/>
  <c r="J642" i="12"/>
  <c r="AB642" i="12"/>
  <c r="AM642" i="12"/>
  <c r="K630" i="12"/>
  <c r="Q630" i="12"/>
  <c r="F633" i="12"/>
  <c r="AE633" i="12"/>
  <c r="AU633" i="12"/>
  <c r="K634" i="12"/>
  <c r="Q634" i="12"/>
  <c r="X640" i="12"/>
  <c r="BD640" i="12"/>
  <c r="AY642" i="12"/>
  <c r="W624" i="12"/>
  <c r="AE624" i="12"/>
  <c r="AM624" i="12"/>
  <c r="AU624" i="12"/>
  <c r="BC624" i="12"/>
  <c r="W625" i="12"/>
  <c r="AM625" i="12"/>
  <c r="BC625" i="12"/>
  <c r="W628" i="12"/>
  <c r="AE628" i="12"/>
  <c r="AM628" i="12"/>
  <c r="AU628" i="12"/>
  <c r="BC628" i="12"/>
  <c r="W629" i="12"/>
  <c r="AM629" i="12"/>
  <c r="BC629" i="12"/>
  <c r="W632" i="12"/>
  <c r="AE632" i="12"/>
  <c r="AM632" i="12"/>
  <c r="AU632" i="12"/>
  <c r="BC632" i="12"/>
  <c r="W633" i="12"/>
  <c r="AM633" i="12"/>
  <c r="BC633" i="12"/>
  <c r="AF636" i="12"/>
  <c r="AV636" i="12"/>
  <c r="AC637" i="12"/>
  <c r="AK637" i="12"/>
  <c r="AS637" i="12"/>
  <c r="BA637" i="12"/>
  <c r="AF640" i="12"/>
  <c r="AV640" i="12"/>
  <c r="DZ641" i="12"/>
  <c r="EA641" i="12" s="1"/>
  <c r="EB641" i="12" s="1"/>
  <c r="EC641" i="12" s="1"/>
  <c r="ED641" i="12" s="1"/>
  <c r="EE641" i="12" s="1"/>
  <c r="EF641" i="12" s="1"/>
  <c r="EG641" i="12" s="1"/>
  <c r="EH641" i="12" s="1"/>
  <c r="EI641" i="12" s="1"/>
  <c r="EJ641" i="12" s="1"/>
  <c r="EK641" i="12" s="1"/>
  <c r="EL641" i="12" s="1"/>
  <c r="EM641" i="12" s="1"/>
  <c r="EN641" i="12" s="1"/>
  <c r="EO641" i="12" s="1"/>
  <c r="EP641" i="12" s="1"/>
  <c r="EQ641" i="12" s="1"/>
  <c r="ER641" i="12" s="1"/>
  <c r="ES641" i="12" s="1"/>
  <c r="ET641" i="12" s="1"/>
  <c r="EU641" i="12" s="1"/>
  <c r="EV641" i="12" s="1"/>
  <c r="EW641" i="12" s="1"/>
  <c r="EX641" i="12" s="1"/>
  <c r="EY641" i="12" s="1"/>
  <c r="EZ641" i="12" s="1"/>
  <c r="FA641" i="12" s="1"/>
  <c r="FB641" i="12" s="1"/>
  <c r="FC641" i="12" s="1"/>
  <c r="FD641" i="12" s="1"/>
  <c r="AA642" i="12"/>
  <c r="AF642" i="12"/>
  <c r="AK642" i="12"/>
  <c r="AQ642" i="12"/>
  <c r="AV642" i="12"/>
  <c r="BA642" i="12"/>
  <c r="X643" i="12"/>
  <c r="AN643" i="12"/>
  <c r="BD643" i="12"/>
  <c r="Y644" i="12"/>
  <c r="AG644" i="12"/>
  <c r="AO644" i="12"/>
  <c r="AW644" i="12"/>
  <c r="BE644" i="12"/>
  <c r="AD622" i="12"/>
  <c r="AL622" i="12"/>
  <c r="BB622" i="12"/>
  <c r="AD626" i="12"/>
  <c r="AT626" i="12"/>
  <c r="BB626" i="12"/>
  <c r="Z630" i="12"/>
  <c r="AP630" i="12"/>
  <c r="BF630" i="12"/>
  <c r="Z634" i="12"/>
  <c r="AL634" i="12"/>
  <c r="AX634" i="12"/>
  <c r="Z638" i="12"/>
  <c r="AL638" i="12"/>
  <c r="AX638" i="12"/>
  <c r="Z641" i="12"/>
  <c r="AL641" i="12"/>
  <c r="AX641" i="12"/>
  <c r="AC622" i="12"/>
  <c r="AO622" i="12"/>
  <c r="BA622" i="12"/>
  <c r="AH625" i="12"/>
  <c r="AT625" i="12"/>
  <c r="BF625" i="12"/>
  <c r="Y626" i="12"/>
  <c r="AO626" i="12"/>
  <c r="BE626" i="12"/>
  <c r="AD629" i="12"/>
  <c r="AH629" i="12"/>
  <c r="AL629" i="12"/>
  <c r="AP629" i="12"/>
  <c r="AT629" i="12"/>
  <c r="AX629" i="12"/>
  <c r="BB629" i="12"/>
  <c r="BF629" i="12"/>
  <c r="Y630" i="12"/>
  <c r="AC630" i="12"/>
  <c r="AG630" i="12"/>
  <c r="AK630" i="12"/>
  <c r="AO630" i="12"/>
  <c r="AS630" i="12"/>
  <c r="AW630" i="12"/>
  <c r="BA630" i="12"/>
  <c r="BE630" i="12"/>
  <c r="G631" i="12"/>
  <c r="Z633" i="12"/>
  <c r="AD633" i="12"/>
  <c r="AH633" i="12"/>
  <c r="AL633" i="12"/>
  <c r="AP633" i="12"/>
  <c r="AT633" i="12"/>
  <c r="AX633" i="12"/>
  <c r="BB633" i="12"/>
  <c r="BF633" i="12"/>
  <c r="J634" i="12"/>
  <c r="Y634" i="12"/>
  <c r="AC634" i="12"/>
  <c r="AG634" i="12"/>
  <c r="AK634" i="12"/>
  <c r="AO634" i="12"/>
  <c r="AS634" i="12"/>
  <c r="AW634" i="12"/>
  <c r="BA634" i="12"/>
  <c r="BE634" i="12"/>
  <c r="G635" i="12"/>
  <c r="W636" i="12"/>
  <c r="AA636" i="12"/>
  <c r="AE636" i="12"/>
  <c r="AI636" i="12"/>
  <c r="AM636" i="12"/>
  <c r="AQ636" i="12"/>
  <c r="AU636" i="12"/>
  <c r="AY636" i="12"/>
  <c r="BC636" i="12"/>
  <c r="K637" i="12"/>
  <c r="Q637" i="12"/>
  <c r="Z637" i="12"/>
  <c r="AD637" i="12"/>
  <c r="AH637" i="12"/>
  <c r="AL637" i="12"/>
  <c r="AP637" i="12"/>
  <c r="AT637" i="12"/>
  <c r="AX637" i="12"/>
  <c r="BB637" i="12"/>
  <c r="BF637" i="12"/>
  <c r="J638" i="12"/>
  <c r="Y638" i="12"/>
  <c r="AC638" i="12"/>
  <c r="AG638" i="12"/>
  <c r="AK638" i="12"/>
  <c r="AO638" i="12"/>
  <c r="AS638" i="12"/>
  <c r="AW638" i="12"/>
  <c r="BA638" i="12"/>
  <c r="BE638" i="12"/>
  <c r="G639" i="12"/>
  <c r="W640" i="12"/>
  <c r="AA640" i="12"/>
  <c r="AE640" i="12"/>
  <c r="AI640" i="12"/>
  <c r="AM640" i="12"/>
  <c r="AQ640" i="12"/>
  <c r="AU640" i="12"/>
  <c r="AY640" i="12"/>
  <c r="BC640" i="12"/>
  <c r="J641" i="12"/>
  <c r="Y641" i="12"/>
  <c r="AC641" i="12"/>
  <c r="AG641" i="12"/>
  <c r="AK641" i="12"/>
  <c r="AO641" i="12"/>
  <c r="AS641" i="12"/>
  <c r="AW641" i="12"/>
  <c r="BA641" i="12"/>
  <c r="BE641" i="12"/>
  <c r="G642" i="12"/>
  <c r="W643" i="12"/>
  <c r="AA643" i="12"/>
  <c r="AE643" i="12"/>
  <c r="AI643" i="12"/>
  <c r="AM643" i="12"/>
  <c r="AQ643" i="12"/>
  <c r="AU643" i="12"/>
  <c r="AY643" i="12"/>
  <c r="BC643" i="12"/>
  <c r="K644" i="12"/>
  <c r="Q644" i="12"/>
  <c r="Z644" i="12"/>
  <c r="AD644" i="12"/>
  <c r="AH644" i="12"/>
  <c r="AL644" i="12"/>
  <c r="AP644" i="12"/>
  <c r="AT644" i="12"/>
  <c r="AX644" i="12"/>
  <c r="BB644" i="12"/>
  <c r="BF644" i="12"/>
  <c r="Z622" i="12"/>
  <c r="AT622" i="12"/>
  <c r="BF622" i="12"/>
  <c r="Z626" i="12"/>
  <c r="AP626" i="12"/>
  <c r="BF626" i="12"/>
  <c r="AL630" i="12"/>
  <c r="AX630" i="12"/>
  <c r="AP634" i="12"/>
  <c r="BF634" i="12"/>
  <c r="AH641" i="12"/>
  <c r="AT641" i="12"/>
  <c r="BF641" i="12"/>
  <c r="AK622" i="12"/>
  <c r="AW622" i="12"/>
  <c r="AL625" i="12"/>
  <c r="AX625" i="12"/>
  <c r="J626" i="12"/>
  <c r="AG626" i="12"/>
  <c r="BA626" i="12"/>
  <c r="AF622" i="12"/>
  <c r="AN622" i="12"/>
  <c r="AZ622" i="12"/>
  <c r="F623" i="12"/>
  <c r="AD624" i="12"/>
  <c r="AT624" i="12"/>
  <c r="BF624" i="12"/>
  <c r="J625" i="12"/>
  <c r="AC625" i="12"/>
  <c r="AO625" i="12"/>
  <c r="BA625" i="12"/>
  <c r="G626" i="12"/>
  <c r="AB626" i="12"/>
  <c r="AN626" i="12"/>
  <c r="BD626" i="12"/>
  <c r="AH628" i="12"/>
  <c r="AX628" i="12"/>
  <c r="AG629" i="12"/>
  <c r="AO629" i="12"/>
  <c r="BA629" i="12"/>
  <c r="G630" i="12"/>
  <c r="AB630" i="12"/>
  <c r="AN630" i="12"/>
  <c r="AZ630" i="12"/>
  <c r="F631" i="12"/>
  <c r="AH632" i="12"/>
  <c r="AT632" i="12"/>
  <c r="BF632" i="12"/>
  <c r="J633" i="12"/>
  <c r="Y633" i="12"/>
  <c r="AK633" i="12"/>
  <c r="AS633" i="12"/>
  <c r="BA633" i="12"/>
  <c r="BE633" i="12"/>
  <c r="G634" i="12"/>
  <c r="AB634" i="12"/>
  <c r="AN634" i="12"/>
  <c r="AZ634" i="12"/>
  <c r="AH636" i="12"/>
  <c r="AT636" i="12"/>
  <c r="BF636" i="12"/>
  <c r="X638" i="12"/>
  <c r="AF638" i="12"/>
  <c r="AR638" i="12"/>
  <c r="AZ638" i="12"/>
  <c r="F639" i="12"/>
  <c r="Z640" i="12"/>
  <c r="AD640" i="12"/>
  <c r="AH640" i="12"/>
  <c r="AL640" i="12"/>
  <c r="AP640" i="12"/>
  <c r="AT640" i="12"/>
  <c r="AX640" i="12"/>
  <c r="BB640" i="12"/>
  <c r="BF640" i="12"/>
  <c r="X641" i="12"/>
  <c r="AB641" i="12"/>
  <c r="AF641" i="12"/>
  <c r="AJ641" i="12"/>
  <c r="AN641" i="12"/>
  <c r="AR641" i="12"/>
  <c r="AV641" i="12"/>
  <c r="AZ641" i="12"/>
  <c r="BD641" i="12"/>
  <c r="F642" i="12"/>
  <c r="Z643" i="12"/>
  <c r="AD643" i="12"/>
  <c r="AH643" i="12"/>
  <c r="AL643" i="12"/>
  <c r="AP643" i="12"/>
  <c r="AT643" i="12"/>
  <c r="AX643" i="12"/>
  <c r="BB643" i="12"/>
  <c r="BF643" i="12"/>
  <c r="AH622" i="12"/>
  <c r="AP622" i="12"/>
  <c r="AX622" i="12"/>
  <c r="AH626" i="12"/>
  <c r="AL626" i="12"/>
  <c r="AX626" i="12"/>
  <c r="AD630" i="12"/>
  <c r="AH630" i="12"/>
  <c r="AT630" i="12"/>
  <c r="BB630" i="12"/>
  <c r="AD634" i="12"/>
  <c r="AH634" i="12"/>
  <c r="AT634" i="12"/>
  <c r="BB634" i="12"/>
  <c r="AD638" i="12"/>
  <c r="AH638" i="12"/>
  <c r="AP638" i="12"/>
  <c r="AT638" i="12"/>
  <c r="BB638" i="12"/>
  <c r="BF638" i="12"/>
  <c r="AD641" i="12"/>
  <c r="AP641" i="12"/>
  <c r="BB641" i="12"/>
  <c r="J622" i="12"/>
  <c r="Y622" i="12"/>
  <c r="AG622" i="12"/>
  <c r="AS622" i="12"/>
  <c r="BE622" i="12"/>
  <c r="G623" i="12"/>
  <c r="Z625" i="12"/>
  <c r="AD625" i="12"/>
  <c r="AP625" i="12"/>
  <c r="BB625" i="12"/>
  <c r="AC626" i="12"/>
  <c r="AK626" i="12"/>
  <c r="AS626" i="12"/>
  <c r="AW626" i="12"/>
  <c r="G627" i="12"/>
  <c r="Z629" i="12"/>
  <c r="J630" i="12"/>
  <c r="G622" i="12"/>
  <c r="X622" i="12"/>
  <c r="AB622" i="12"/>
  <c r="AJ622" i="12"/>
  <c r="AR622" i="12"/>
  <c r="AV622" i="12"/>
  <c r="BD622" i="12"/>
  <c r="Z624" i="12"/>
  <c r="AH624" i="12"/>
  <c r="AL624" i="12"/>
  <c r="AP624" i="12"/>
  <c r="AX624" i="12"/>
  <c r="BB624" i="12"/>
  <c r="Y625" i="12"/>
  <c r="AG625" i="12"/>
  <c r="AK625" i="12"/>
  <c r="AS625" i="12"/>
  <c r="AW625" i="12"/>
  <c r="BE625" i="12"/>
  <c r="X626" i="12"/>
  <c r="AF626" i="12"/>
  <c r="AJ626" i="12"/>
  <c r="AR626" i="12"/>
  <c r="AV626" i="12"/>
  <c r="AZ626" i="12"/>
  <c r="F627" i="12"/>
  <c r="Z628" i="12"/>
  <c r="AD628" i="12"/>
  <c r="AL628" i="12"/>
  <c r="AP628" i="12"/>
  <c r="AT628" i="12"/>
  <c r="BB628" i="12"/>
  <c r="BF628" i="12"/>
  <c r="J629" i="12"/>
  <c r="Y629" i="12"/>
  <c r="AC629" i="12"/>
  <c r="AK629" i="12"/>
  <c r="AS629" i="12"/>
  <c r="AW629" i="12"/>
  <c r="BE629" i="12"/>
  <c r="X630" i="12"/>
  <c r="AF630" i="12"/>
  <c r="AJ630" i="12"/>
  <c r="AR630" i="12"/>
  <c r="AV630" i="12"/>
  <c r="BD630" i="12"/>
  <c r="Z632" i="12"/>
  <c r="AD632" i="12"/>
  <c r="AL632" i="12"/>
  <c r="AP632" i="12"/>
  <c r="AX632" i="12"/>
  <c r="BB632" i="12"/>
  <c r="AC633" i="12"/>
  <c r="AG633" i="12"/>
  <c r="AO633" i="12"/>
  <c r="AW633" i="12"/>
  <c r="X634" i="12"/>
  <c r="AF634" i="12"/>
  <c r="AJ634" i="12"/>
  <c r="AR634" i="12"/>
  <c r="AV634" i="12"/>
  <c r="BD634" i="12"/>
  <c r="F635" i="12"/>
  <c r="Z636" i="12"/>
  <c r="AD636" i="12"/>
  <c r="AL636" i="12"/>
  <c r="AP636" i="12"/>
  <c r="AX636" i="12"/>
  <c r="BB636" i="12"/>
  <c r="AB638" i="12"/>
  <c r="AJ638" i="12"/>
  <c r="AN638" i="12"/>
  <c r="AV638" i="12"/>
  <c r="BD638" i="12"/>
  <c r="W622" i="12"/>
  <c r="AA622" i="12"/>
  <c r="AE622" i="12"/>
  <c r="AI622" i="12"/>
  <c r="AM622" i="12"/>
  <c r="AQ622" i="12"/>
  <c r="AU622" i="12"/>
  <c r="AY622" i="12"/>
  <c r="K623" i="12"/>
  <c r="Z623" i="12"/>
  <c r="AD623" i="12"/>
  <c r="AH623" i="12"/>
  <c r="AL623" i="12"/>
  <c r="AP623" i="12"/>
  <c r="AT623" i="12"/>
  <c r="AX623" i="12"/>
  <c r="BB623" i="12"/>
  <c r="J624" i="12"/>
  <c r="Y624" i="12"/>
  <c r="AC624" i="12"/>
  <c r="AG624" i="12"/>
  <c r="AK624" i="12"/>
  <c r="AO624" i="12"/>
  <c r="AS624" i="12"/>
  <c r="AW624" i="12"/>
  <c r="BA624" i="12"/>
  <c r="X625" i="12"/>
  <c r="AB625" i="12"/>
  <c r="AF625" i="12"/>
  <c r="AJ625" i="12"/>
  <c r="AN625" i="12"/>
  <c r="AR625" i="12"/>
  <c r="AV625" i="12"/>
  <c r="AZ625" i="12"/>
  <c r="W626" i="12"/>
  <c r="AA626" i="12"/>
  <c r="AE626" i="12"/>
  <c r="AI626" i="12"/>
  <c r="AM626" i="12"/>
  <c r="AQ626" i="12"/>
  <c r="AU626" i="12"/>
  <c r="AY626" i="12"/>
  <c r="K627" i="12"/>
  <c r="Z627" i="12"/>
  <c r="AD627" i="12"/>
  <c r="AH627" i="12"/>
  <c r="AL627" i="12"/>
  <c r="AP627" i="12"/>
  <c r="AT627" i="12"/>
  <c r="AX627" i="12"/>
  <c r="BB627" i="12"/>
  <c r="J628" i="12"/>
  <c r="Y628" i="12"/>
  <c r="AC628" i="12"/>
  <c r="AG628" i="12"/>
  <c r="AK628" i="12"/>
  <c r="AO628" i="12"/>
  <c r="AS628" i="12"/>
  <c r="AW628" i="12"/>
  <c r="BA628" i="12"/>
  <c r="X629" i="12"/>
  <c r="AB629" i="12"/>
  <c r="AF629" i="12"/>
  <c r="AJ629" i="12"/>
  <c r="AN629" i="12"/>
  <c r="AR629" i="12"/>
  <c r="AV629" i="12"/>
  <c r="AZ629" i="12"/>
  <c r="W630" i="12"/>
  <c r="AA630" i="12"/>
  <c r="AE630" i="12"/>
  <c r="AI630" i="12"/>
  <c r="AM630" i="12"/>
  <c r="AQ630" i="12"/>
  <c r="AU630" i="12"/>
  <c r="AY630" i="12"/>
  <c r="K631" i="12"/>
  <c r="Z631" i="12"/>
  <c r="AD631" i="12"/>
  <c r="AH631" i="12"/>
  <c r="AL631" i="12"/>
  <c r="AP631" i="12"/>
  <c r="AT631" i="12"/>
  <c r="AX631" i="12"/>
  <c r="BB631" i="12"/>
  <c r="J632" i="12"/>
  <c r="Y632" i="12"/>
  <c r="AC632" i="12"/>
  <c r="AG632" i="12"/>
  <c r="AK632" i="12"/>
  <c r="AO632" i="12"/>
  <c r="AS632" i="12"/>
  <c r="AW632" i="12"/>
  <c r="BA632" i="12"/>
  <c r="X633" i="12"/>
  <c r="AB633" i="12"/>
  <c r="AF633" i="12"/>
  <c r="AJ633" i="12"/>
  <c r="AN633" i="12"/>
  <c r="AR633" i="12"/>
  <c r="AV633" i="12"/>
  <c r="AZ633" i="12"/>
  <c r="W634" i="12"/>
  <c r="AA634" i="12"/>
  <c r="AE634" i="12"/>
  <c r="AI634" i="12"/>
  <c r="AM634" i="12"/>
  <c r="AQ634" i="12"/>
  <c r="AU634" i="12"/>
  <c r="AY634" i="12"/>
  <c r="K635" i="12"/>
  <c r="Z635" i="12"/>
  <c r="AD635" i="12"/>
  <c r="AH635" i="12"/>
  <c r="AL635" i="12"/>
  <c r="AP635" i="12"/>
  <c r="AT635" i="12"/>
  <c r="AX635" i="12"/>
  <c r="BB635" i="12"/>
  <c r="J636" i="12"/>
  <c r="Y636" i="12"/>
  <c r="AC636" i="12"/>
  <c r="AG636" i="12"/>
  <c r="AK636" i="12"/>
  <c r="AO636" i="12"/>
  <c r="AS636" i="12"/>
  <c r="AW636" i="12"/>
  <c r="BA636" i="12"/>
  <c r="X637" i="12"/>
  <c r="AB637" i="12"/>
  <c r="AF637" i="12"/>
  <c r="AJ637" i="12"/>
  <c r="AN637" i="12"/>
  <c r="AR637" i="12"/>
  <c r="AV637" i="12"/>
  <c r="AZ637" i="12"/>
  <c r="W638" i="12"/>
  <c r="AA638" i="12"/>
  <c r="AE638" i="12"/>
  <c r="AI638" i="12"/>
  <c r="AM638" i="12"/>
  <c r="AQ638" i="12"/>
  <c r="AU638" i="12"/>
  <c r="AY638" i="12"/>
  <c r="K639" i="12"/>
  <c r="Z639" i="12"/>
  <c r="AD639" i="12"/>
  <c r="AH639" i="12"/>
  <c r="AL639" i="12"/>
  <c r="AP639" i="12"/>
  <c r="AT639" i="12"/>
  <c r="AX639" i="12"/>
  <c r="BB639" i="12"/>
  <c r="J640" i="12"/>
  <c r="Y640" i="12"/>
  <c r="AC640" i="12"/>
  <c r="AG640" i="12"/>
  <c r="AK640" i="12"/>
  <c r="AO640" i="12"/>
  <c r="AS640" i="12"/>
  <c r="AW640" i="12"/>
  <c r="BA640" i="12"/>
  <c r="W641" i="12"/>
  <c r="AA641" i="12"/>
  <c r="AE641" i="12"/>
  <c r="AI641" i="12"/>
  <c r="AM641" i="12"/>
  <c r="AQ641" i="12"/>
  <c r="AU641" i="12"/>
  <c r="AY641" i="12"/>
  <c r="K642" i="12"/>
  <c r="Z642" i="12"/>
  <c r="AD642" i="12"/>
  <c r="AH642" i="12"/>
  <c r="AL642" i="12"/>
  <c r="AP642" i="12"/>
  <c r="AT642" i="12"/>
  <c r="AX642" i="12"/>
  <c r="BB642" i="12"/>
  <c r="J643" i="12"/>
  <c r="Y643" i="12"/>
  <c r="AC643" i="12"/>
  <c r="AG643" i="12"/>
  <c r="AK643" i="12"/>
  <c r="AO643" i="12"/>
  <c r="AS643" i="12"/>
  <c r="AW643" i="12"/>
  <c r="BA643" i="12"/>
  <c r="X644" i="12"/>
  <c r="AB644" i="12"/>
  <c r="AF644" i="12"/>
  <c r="AJ644" i="12"/>
  <c r="AN644" i="12"/>
  <c r="AR644" i="12"/>
  <c r="AV644" i="12"/>
  <c r="AZ644" i="12"/>
  <c r="BC621" i="12"/>
  <c r="AY621" i="12"/>
  <c r="AQ621" i="12"/>
  <c r="AM621" i="12"/>
  <c r="AI621" i="12"/>
  <c r="AA621" i="12"/>
  <c r="W621" i="12"/>
  <c r="Q621" i="12"/>
  <c r="P621" i="12"/>
  <c r="G621" i="12" s="1"/>
  <c r="O621" i="12"/>
  <c r="N621" i="12"/>
  <c r="K621" i="12"/>
  <c r="F621" i="12"/>
  <c r="D621" i="12"/>
  <c r="C621" i="12"/>
  <c r="B621" i="12"/>
  <c r="E621" i="12" s="1"/>
  <c r="A621" i="12"/>
  <c r="BD621" i="12" s="1"/>
  <c r="EA620" i="12"/>
  <c r="ED620" i="12" s="1"/>
  <c r="EG620" i="12" s="1"/>
  <c r="EJ620" i="12" s="1"/>
  <c r="EM620" i="12" s="1"/>
  <c r="EP620" i="12" s="1"/>
  <c r="ES620" i="12" s="1"/>
  <c r="EV620" i="12" s="1"/>
  <c r="EY620" i="12" s="1"/>
  <c r="FB620" i="12" s="1"/>
  <c r="DZ620" i="12"/>
  <c r="EC620" i="12" s="1"/>
  <c r="EF620" i="12" s="1"/>
  <c r="EI620" i="12" s="1"/>
  <c r="EL620" i="12" s="1"/>
  <c r="EO620" i="12" s="1"/>
  <c r="ER620" i="12" s="1"/>
  <c r="EU620" i="12" s="1"/>
  <c r="EX620" i="12" s="1"/>
  <c r="FA620" i="12" s="1"/>
  <c r="FD620" i="12" s="1"/>
  <c r="DY620" i="12"/>
  <c r="EB620" i="12" s="1"/>
  <c r="EE620" i="12" s="1"/>
  <c r="EH620" i="12" s="1"/>
  <c r="EK620" i="12" s="1"/>
  <c r="EN620" i="12" s="1"/>
  <c r="EQ620" i="12" s="1"/>
  <c r="ET620" i="12" s="1"/>
  <c r="EW620" i="12" s="1"/>
  <c r="EZ620" i="12" s="1"/>
  <c r="FC620" i="12" s="1"/>
  <c r="BD620" i="12"/>
  <c r="AZ620" i="12"/>
  <c r="AY620" i="12"/>
  <c r="AU620" i="12"/>
  <c r="AR620" i="12"/>
  <c r="AQ620" i="12"/>
  <c r="AM620" i="12"/>
  <c r="AJ620" i="12"/>
  <c r="AI620" i="12"/>
  <c r="AE620" i="12"/>
  <c r="AB620" i="12"/>
  <c r="AA620" i="12"/>
  <c r="W620" i="12"/>
  <c r="P620" i="12"/>
  <c r="F620" i="12" s="1"/>
  <c r="O620" i="12"/>
  <c r="N620" i="12"/>
  <c r="D620" i="12"/>
  <c r="C620" i="12"/>
  <c r="B620" i="12"/>
  <c r="E620" i="12" s="1"/>
  <c r="A620" i="12"/>
  <c r="BE620" i="12" s="1"/>
  <c r="EA619" i="12"/>
  <c r="ED619" i="12" s="1"/>
  <c r="EG619" i="12" s="1"/>
  <c r="EJ619" i="12" s="1"/>
  <c r="EM619" i="12" s="1"/>
  <c r="EP619" i="12" s="1"/>
  <c r="ES619" i="12" s="1"/>
  <c r="EV619" i="12" s="1"/>
  <c r="EY619" i="12" s="1"/>
  <c r="FB619" i="12" s="1"/>
  <c r="DZ619" i="12"/>
  <c r="EC619" i="12" s="1"/>
  <c r="EF619" i="12" s="1"/>
  <c r="EI619" i="12" s="1"/>
  <c r="EL619" i="12" s="1"/>
  <c r="EO619" i="12" s="1"/>
  <c r="ER619" i="12" s="1"/>
  <c r="EU619" i="12" s="1"/>
  <c r="EX619" i="12" s="1"/>
  <c r="FA619" i="12" s="1"/>
  <c r="FD619" i="12" s="1"/>
  <c r="DY619" i="12"/>
  <c r="EB619" i="12" s="1"/>
  <c r="EE619" i="12" s="1"/>
  <c r="EH619" i="12" s="1"/>
  <c r="EK619" i="12" s="1"/>
  <c r="EN619" i="12" s="1"/>
  <c r="EQ619" i="12" s="1"/>
  <c r="ET619" i="12" s="1"/>
  <c r="EW619" i="12" s="1"/>
  <c r="EZ619" i="12" s="1"/>
  <c r="FC619" i="12" s="1"/>
  <c r="BA619" i="12"/>
  <c r="AV619" i="12"/>
  <c r="AQ619" i="12"/>
  <c r="AK619" i="12"/>
  <c r="AF619" i="12"/>
  <c r="AA619" i="12"/>
  <c r="P619" i="12"/>
  <c r="Q619" i="12" s="1"/>
  <c r="O619" i="12"/>
  <c r="N619" i="12"/>
  <c r="D619" i="12"/>
  <c r="C619" i="12"/>
  <c r="B619" i="12"/>
  <c r="E619" i="12" s="1"/>
  <c r="A619" i="12"/>
  <c r="BF619" i="12" s="1"/>
  <c r="DU618" i="12"/>
  <c r="DV618" i="12" s="1"/>
  <c r="DW618" i="12" s="1"/>
  <c r="DX618" i="12" s="1"/>
  <c r="DY618" i="12" s="1"/>
  <c r="DZ618" i="12" s="1"/>
  <c r="EA618" i="12" s="1"/>
  <c r="EB618" i="12" s="1"/>
  <c r="EC618" i="12" s="1"/>
  <c r="ED618" i="12" s="1"/>
  <c r="EE618" i="12" s="1"/>
  <c r="EF618" i="12" s="1"/>
  <c r="EG618" i="12" s="1"/>
  <c r="EH618" i="12" s="1"/>
  <c r="EI618" i="12" s="1"/>
  <c r="EJ618" i="12" s="1"/>
  <c r="EK618" i="12" s="1"/>
  <c r="EL618" i="12" s="1"/>
  <c r="EM618" i="12" s="1"/>
  <c r="EN618" i="12" s="1"/>
  <c r="EO618" i="12" s="1"/>
  <c r="EP618" i="12" s="1"/>
  <c r="EQ618" i="12" s="1"/>
  <c r="ER618" i="12" s="1"/>
  <c r="ES618" i="12" s="1"/>
  <c r="ET618" i="12" s="1"/>
  <c r="EU618" i="12" s="1"/>
  <c r="EV618" i="12" s="1"/>
  <c r="EW618" i="12" s="1"/>
  <c r="EX618" i="12" s="1"/>
  <c r="EY618" i="12" s="1"/>
  <c r="EZ618" i="12" s="1"/>
  <c r="FA618" i="12" s="1"/>
  <c r="FB618" i="12" s="1"/>
  <c r="FC618" i="12" s="1"/>
  <c r="FD618" i="12" s="1"/>
  <c r="Q618" i="12"/>
  <c r="P618" i="12"/>
  <c r="F618" i="12" s="1"/>
  <c r="O618" i="12"/>
  <c r="N618" i="12"/>
  <c r="K618" i="12"/>
  <c r="D618" i="12"/>
  <c r="C618" i="12"/>
  <c r="B618" i="12"/>
  <c r="E618" i="12" s="1"/>
  <c r="A618" i="12"/>
  <c r="BC618" i="12" s="1"/>
  <c r="DQ617" i="12"/>
  <c r="BC617" i="12"/>
  <c r="AU617" i="12"/>
  <c r="AM617" i="12"/>
  <c r="AE617" i="12"/>
  <c r="W617" i="12"/>
  <c r="P617" i="12"/>
  <c r="Q617" i="12" s="1"/>
  <c r="O617" i="12"/>
  <c r="N617" i="12"/>
  <c r="G617" i="12"/>
  <c r="F617" i="12"/>
  <c r="D617" i="12"/>
  <c r="C617" i="12"/>
  <c r="B617" i="12"/>
  <c r="E617" i="12" s="1"/>
  <c r="A617" i="12"/>
  <c r="BE617" i="12" s="1"/>
  <c r="EA616" i="12"/>
  <c r="ED616" i="12" s="1"/>
  <c r="EG616" i="12" s="1"/>
  <c r="EJ616" i="12" s="1"/>
  <c r="EM616" i="12" s="1"/>
  <c r="EP616" i="12" s="1"/>
  <c r="ES616" i="12" s="1"/>
  <c r="EV616" i="12" s="1"/>
  <c r="EY616" i="12" s="1"/>
  <c r="FB616" i="12" s="1"/>
  <c r="DZ616" i="12"/>
  <c r="EC616" i="12" s="1"/>
  <c r="EF616" i="12" s="1"/>
  <c r="EI616" i="12" s="1"/>
  <c r="EL616" i="12" s="1"/>
  <c r="EO616" i="12" s="1"/>
  <c r="ER616" i="12" s="1"/>
  <c r="EU616" i="12" s="1"/>
  <c r="EX616" i="12" s="1"/>
  <c r="FA616" i="12" s="1"/>
  <c r="FD616" i="12" s="1"/>
  <c r="DY616" i="12"/>
  <c r="EB616" i="12" s="1"/>
  <c r="EE616" i="12" s="1"/>
  <c r="EH616" i="12" s="1"/>
  <c r="EK616" i="12" s="1"/>
  <c r="EN616" i="12" s="1"/>
  <c r="EQ616" i="12" s="1"/>
  <c r="ET616" i="12" s="1"/>
  <c r="EW616" i="12" s="1"/>
  <c r="EZ616" i="12" s="1"/>
  <c r="FC616" i="12" s="1"/>
  <c r="BE616" i="12"/>
  <c r="BD616" i="12"/>
  <c r="BA616" i="12"/>
  <c r="AZ616" i="12"/>
  <c r="AY616" i="12"/>
  <c r="AV616" i="12"/>
  <c r="AU616" i="12"/>
  <c r="AS616" i="12"/>
  <c r="AQ616" i="12"/>
  <c r="AO616" i="12"/>
  <c r="AN616" i="12"/>
  <c r="AK616" i="12"/>
  <c r="AJ616" i="12"/>
  <c r="AI616" i="12"/>
  <c r="AF616" i="12"/>
  <c r="AE616" i="12"/>
  <c r="AC616" i="12"/>
  <c r="AA616" i="12"/>
  <c r="Y616" i="12"/>
  <c r="X616" i="12"/>
  <c r="P616" i="12"/>
  <c r="Q616" i="12" s="1"/>
  <c r="O616" i="12"/>
  <c r="N616" i="12"/>
  <c r="D616" i="12"/>
  <c r="C616" i="12"/>
  <c r="B616" i="12"/>
  <c r="A616" i="12"/>
  <c r="BF616" i="12" s="1"/>
  <c r="EB615" i="12"/>
  <c r="EE615" i="12" s="1"/>
  <c r="EH615" i="12" s="1"/>
  <c r="EK615" i="12" s="1"/>
  <c r="EN615" i="12" s="1"/>
  <c r="EQ615" i="12" s="1"/>
  <c r="ET615" i="12" s="1"/>
  <c r="EW615" i="12" s="1"/>
  <c r="EZ615" i="12" s="1"/>
  <c r="FC615" i="12" s="1"/>
  <c r="EA615" i="12"/>
  <c r="ED615" i="12" s="1"/>
  <c r="EG615" i="12" s="1"/>
  <c r="EJ615" i="12" s="1"/>
  <c r="EM615" i="12" s="1"/>
  <c r="EP615" i="12" s="1"/>
  <c r="ES615" i="12" s="1"/>
  <c r="EV615" i="12" s="1"/>
  <c r="EY615" i="12" s="1"/>
  <c r="FB615" i="12" s="1"/>
  <c r="DZ615" i="12"/>
  <c r="EC615" i="12" s="1"/>
  <c r="EF615" i="12" s="1"/>
  <c r="EI615" i="12" s="1"/>
  <c r="EL615" i="12" s="1"/>
  <c r="EO615" i="12" s="1"/>
  <c r="ER615" i="12" s="1"/>
  <c r="EU615" i="12" s="1"/>
  <c r="EX615" i="12" s="1"/>
  <c r="FA615" i="12" s="1"/>
  <c r="FD615" i="12" s="1"/>
  <c r="DY615" i="12"/>
  <c r="P615" i="12"/>
  <c r="F615" i="12" s="1"/>
  <c r="O615" i="12"/>
  <c r="N615" i="12"/>
  <c r="E615" i="12"/>
  <c r="D615" i="12"/>
  <c r="C615" i="12"/>
  <c r="B615" i="12"/>
  <c r="A615" i="12"/>
  <c r="BC615" i="12" s="1"/>
  <c r="EC614" i="12"/>
  <c r="EF614" i="12" s="1"/>
  <c r="EI614" i="12" s="1"/>
  <c r="EL614" i="12" s="1"/>
  <c r="EO614" i="12" s="1"/>
  <c r="ER614" i="12" s="1"/>
  <c r="EU614" i="12" s="1"/>
  <c r="EX614" i="12" s="1"/>
  <c r="FA614" i="12" s="1"/>
  <c r="FD614" i="12" s="1"/>
  <c r="EA614" i="12"/>
  <c r="ED614" i="12" s="1"/>
  <c r="EG614" i="12" s="1"/>
  <c r="EJ614" i="12" s="1"/>
  <c r="EM614" i="12" s="1"/>
  <c r="EP614" i="12" s="1"/>
  <c r="ES614" i="12" s="1"/>
  <c r="EV614" i="12" s="1"/>
  <c r="EY614" i="12" s="1"/>
  <c r="FB614" i="12" s="1"/>
  <c r="DZ614" i="12"/>
  <c r="DY614" i="12"/>
  <c r="EB614" i="12" s="1"/>
  <c r="EE614" i="12" s="1"/>
  <c r="EH614" i="12" s="1"/>
  <c r="EK614" i="12" s="1"/>
  <c r="EN614" i="12" s="1"/>
  <c r="EQ614" i="12" s="1"/>
  <c r="ET614" i="12" s="1"/>
  <c r="EW614" i="12" s="1"/>
  <c r="EZ614" i="12" s="1"/>
  <c r="FC614" i="12" s="1"/>
  <c r="BC614" i="12"/>
  <c r="AQ614" i="12"/>
  <c r="AM614" i="12"/>
  <c r="AA614" i="12"/>
  <c r="W614" i="12"/>
  <c r="P614" i="12"/>
  <c r="G614" i="12" s="1"/>
  <c r="O614" i="12"/>
  <c r="N614" i="12"/>
  <c r="F614" i="12"/>
  <c r="D614" i="12"/>
  <c r="C614" i="12"/>
  <c r="B614" i="12"/>
  <c r="E614" i="12" s="1"/>
  <c r="A614" i="12"/>
  <c r="BD614" i="12" s="1"/>
  <c r="EA613" i="12"/>
  <c r="ED613" i="12" s="1"/>
  <c r="EG613" i="12" s="1"/>
  <c r="EJ613" i="12" s="1"/>
  <c r="EM613" i="12" s="1"/>
  <c r="EP613" i="12" s="1"/>
  <c r="ES613" i="12" s="1"/>
  <c r="EV613" i="12" s="1"/>
  <c r="EY613" i="12" s="1"/>
  <c r="FB613" i="12" s="1"/>
  <c r="DZ613" i="12"/>
  <c r="EC613" i="12" s="1"/>
  <c r="EF613" i="12" s="1"/>
  <c r="EI613" i="12" s="1"/>
  <c r="EL613" i="12" s="1"/>
  <c r="EO613" i="12" s="1"/>
  <c r="ER613" i="12" s="1"/>
  <c r="EU613" i="12" s="1"/>
  <c r="EX613" i="12" s="1"/>
  <c r="FA613" i="12" s="1"/>
  <c r="FD613" i="12" s="1"/>
  <c r="DY613" i="12"/>
  <c r="EB613" i="12" s="1"/>
  <c r="EE613" i="12" s="1"/>
  <c r="EH613" i="12" s="1"/>
  <c r="EK613" i="12" s="1"/>
  <c r="EN613" i="12" s="1"/>
  <c r="EQ613" i="12" s="1"/>
  <c r="ET613" i="12" s="1"/>
  <c r="EW613" i="12" s="1"/>
  <c r="EZ613" i="12" s="1"/>
  <c r="FC613" i="12" s="1"/>
  <c r="BC613" i="12"/>
  <c r="AU613" i="12"/>
  <c r="AM613" i="12"/>
  <c r="AE613" i="12"/>
  <c r="W613" i="12"/>
  <c r="P613" i="12"/>
  <c r="Q613" i="12" s="1"/>
  <c r="O613" i="12"/>
  <c r="N613" i="12"/>
  <c r="G613" i="12"/>
  <c r="F613" i="12"/>
  <c r="D613" i="12"/>
  <c r="C613" i="12"/>
  <c r="B613" i="12"/>
  <c r="E613" i="12" s="1"/>
  <c r="A613" i="12"/>
  <c r="BE613" i="12" s="1"/>
  <c r="EA612" i="12"/>
  <c r="ED612" i="12" s="1"/>
  <c r="EG612" i="12" s="1"/>
  <c r="EJ612" i="12" s="1"/>
  <c r="EM612" i="12" s="1"/>
  <c r="EP612" i="12" s="1"/>
  <c r="ES612" i="12" s="1"/>
  <c r="EV612" i="12" s="1"/>
  <c r="EY612" i="12" s="1"/>
  <c r="FB612" i="12" s="1"/>
  <c r="DZ612" i="12"/>
  <c r="EC612" i="12" s="1"/>
  <c r="EF612" i="12" s="1"/>
  <c r="EI612" i="12" s="1"/>
  <c r="EL612" i="12" s="1"/>
  <c r="EO612" i="12" s="1"/>
  <c r="ER612" i="12" s="1"/>
  <c r="EU612" i="12" s="1"/>
  <c r="EX612" i="12" s="1"/>
  <c r="FA612" i="12" s="1"/>
  <c r="FD612" i="12" s="1"/>
  <c r="DY612" i="12"/>
  <c r="EB612" i="12" s="1"/>
  <c r="EE612" i="12" s="1"/>
  <c r="EH612" i="12" s="1"/>
  <c r="EK612" i="12" s="1"/>
  <c r="EN612" i="12" s="1"/>
  <c r="EQ612" i="12" s="1"/>
  <c r="ET612" i="12" s="1"/>
  <c r="EW612" i="12" s="1"/>
  <c r="EZ612" i="12" s="1"/>
  <c r="FC612" i="12" s="1"/>
  <c r="BE612" i="12"/>
  <c r="BD612" i="12"/>
  <c r="BA612" i="12"/>
  <c r="AZ612" i="12"/>
  <c r="AY612" i="12"/>
  <c r="AV612" i="12"/>
  <c r="AU612" i="12"/>
  <c r="AS612" i="12"/>
  <c r="AQ612" i="12"/>
  <c r="AO612" i="12"/>
  <c r="AN612" i="12"/>
  <c r="AK612" i="12"/>
  <c r="AJ612" i="12"/>
  <c r="AI612" i="12"/>
  <c r="AF612" i="12"/>
  <c r="AE612" i="12"/>
  <c r="AC612" i="12"/>
  <c r="AA612" i="12"/>
  <c r="Y612" i="12"/>
  <c r="X612" i="12"/>
  <c r="P612" i="12"/>
  <c r="Q612" i="12" s="1"/>
  <c r="O612" i="12"/>
  <c r="N612" i="12"/>
  <c r="D612" i="12"/>
  <c r="C612" i="12"/>
  <c r="B612" i="12"/>
  <c r="E612" i="12" s="1"/>
  <c r="A612" i="12"/>
  <c r="BF612" i="12" s="1"/>
  <c r="EB611" i="12"/>
  <c r="EE611" i="12" s="1"/>
  <c r="EH611" i="12" s="1"/>
  <c r="EK611" i="12" s="1"/>
  <c r="EN611" i="12" s="1"/>
  <c r="EQ611" i="12" s="1"/>
  <c r="ET611" i="12" s="1"/>
  <c r="EW611" i="12" s="1"/>
  <c r="EZ611" i="12" s="1"/>
  <c r="FC611" i="12" s="1"/>
  <c r="EA611" i="12"/>
  <c r="ED611" i="12" s="1"/>
  <c r="EG611" i="12" s="1"/>
  <c r="EJ611" i="12" s="1"/>
  <c r="EM611" i="12" s="1"/>
  <c r="EP611" i="12" s="1"/>
  <c r="ES611" i="12" s="1"/>
  <c r="EV611" i="12" s="1"/>
  <c r="EY611" i="12" s="1"/>
  <c r="FB611" i="12" s="1"/>
  <c r="DZ611" i="12"/>
  <c r="EC611" i="12" s="1"/>
  <c r="EF611" i="12" s="1"/>
  <c r="EI611" i="12" s="1"/>
  <c r="EL611" i="12" s="1"/>
  <c r="EO611" i="12" s="1"/>
  <c r="ER611" i="12" s="1"/>
  <c r="EU611" i="12" s="1"/>
  <c r="EX611" i="12" s="1"/>
  <c r="FA611" i="12" s="1"/>
  <c r="FD611" i="12" s="1"/>
  <c r="DY611" i="12"/>
  <c r="P611" i="12"/>
  <c r="F611" i="12" s="1"/>
  <c r="O611" i="12"/>
  <c r="N611" i="12"/>
  <c r="E611" i="12"/>
  <c r="D611" i="12"/>
  <c r="C611" i="12"/>
  <c r="B611" i="12"/>
  <c r="A611" i="12"/>
  <c r="BC611" i="12" s="1"/>
  <c r="EC610" i="12"/>
  <c r="EF610" i="12" s="1"/>
  <c r="EI610" i="12" s="1"/>
  <c r="EL610" i="12" s="1"/>
  <c r="EO610" i="12" s="1"/>
  <c r="ER610" i="12" s="1"/>
  <c r="EU610" i="12" s="1"/>
  <c r="EX610" i="12" s="1"/>
  <c r="FA610" i="12" s="1"/>
  <c r="FD610" i="12" s="1"/>
  <c r="EA610" i="12"/>
  <c r="ED610" i="12" s="1"/>
  <c r="EG610" i="12" s="1"/>
  <c r="EJ610" i="12" s="1"/>
  <c r="EM610" i="12" s="1"/>
  <c r="EP610" i="12" s="1"/>
  <c r="ES610" i="12" s="1"/>
  <c r="EV610" i="12" s="1"/>
  <c r="EY610" i="12" s="1"/>
  <c r="FB610" i="12" s="1"/>
  <c r="DZ610" i="12"/>
  <c r="DY610" i="12"/>
  <c r="EB610" i="12" s="1"/>
  <c r="EE610" i="12" s="1"/>
  <c r="EH610" i="12" s="1"/>
  <c r="EK610" i="12" s="1"/>
  <c r="EN610" i="12" s="1"/>
  <c r="EQ610" i="12" s="1"/>
  <c r="ET610" i="12" s="1"/>
  <c r="EW610" i="12" s="1"/>
  <c r="EZ610" i="12" s="1"/>
  <c r="FC610" i="12" s="1"/>
  <c r="BC610" i="12"/>
  <c r="AQ610" i="12"/>
  <c r="AM610" i="12"/>
  <c r="AA610" i="12"/>
  <c r="W610" i="12"/>
  <c r="P610" i="12"/>
  <c r="G610" i="12" s="1"/>
  <c r="O610" i="12"/>
  <c r="N610" i="12"/>
  <c r="F610" i="12"/>
  <c r="D610" i="12"/>
  <c r="C610" i="12"/>
  <c r="B610" i="12"/>
  <c r="E610" i="12" s="1"/>
  <c r="A610" i="12"/>
  <c r="BD610" i="12" s="1"/>
  <c r="EA609" i="12"/>
  <c r="ED609" i="12" s="1"/>
  <c r="EG609" i="12" s="1"/>
  <c r="EJ609" i="12" s="1"/>
  <c r="EM609" i="12" s="1"/>
  <c r="EP609" i="12" s="1"/>
  <c r="ES609" i="12" s="1"/>
  <c r="EV609" i="12" s="1"/>
  <c r="EY609" i="12" s="1"/>
  <c r="FB609" i="12" s="1"/>
  <c r="DZ609" i="12"/>
  <c r="EC609" i="12" s="1"/>
  <c r="EF609" i="12" s="1"/>
  <c r="EI609" i="12" s="1"/>
  <c r="EL609" i="12" s="1"/>
  <c r="EO609" i="12" s="1"/>
  <c r="ER609" i="12" s="1"/>
  <c r="EU609" i="12" s="1"/>
  <c r="EX609" i="12" s="1"/>
  <c r="FA609" i="12" s="1"/>
  <c r="FD609" i="12" s="1"/>
  <c r="DY609" i="12"/>
  <c r="EB609" i="12" s="1"/>
  <c r="EE609" i="12" s="1"/>
  <c r="EH609" i="12" s="1"/>
  <c r="EK609" i="12" s="1"/>
  <c r="EN609" i="12" s="1"/>
  <c r="EQ609" i="12" s="1"/>
  <c r="ET609" i="12" s="1"/>
  <c r="EW609" i="12" s="1"/>
  <c r="EZ609" i="12" s="1"/>
  <c r="FC609" i="12" s="1"/>
  <c r="BC609" i="12"/>
  <c r="AU609" i="12"/>
  <c r="AM609" i="12"/>
  <c r="AE609" i="12"/>
  <c r="W609" i="12"/>
  <c r="P609" i="12"/>
  <c r="Q609" i="12" s="1"/>
  <c r="O609" i="12"/>
  <c r="N609" i="12"/>
  <c r="G609" i="12"/>
  <c r="F609" i="12"/>
  <c r="D609" i="12"/>
  <c r="C609" i="12"/>
  <c r="B609" i="12"/>
  <c r="E609" i="12" s="1"/>
  <c r="A609" i="12"/>
  <c r="BE609" i="12" s="1"/>
  <c r="EA608" i="12"/>
  <c r="ED608" i="12" s="1"/>
  <c r="EG608" i="12" s="1"/>
  <c r="EJ608" i="12" s="1"/>
  <c r="EM608" i="12" s="1"/>
  <c r="EP608" i="12" s="1"/>
  <c r="ES608" i="12" s="1"/>
  <c r="EV608" i="12" s="1"/>
  <c r="EY608" i="12" s="1"/>
  <c r="FB608" i="12" s="1"/>
  <c r="DZ608" i="12"/>
  <c r="EC608" i="12" s="1"/>
  <c r="EF608" i="12" s="1"/>
  <c r="EI608" i="12" s="1"/>
  <c r="EL608" i="12" s="1"/>
  <c r="EO608" i="12" s="1"/>
  <c r="ER608" i="12" s="1"/>
  <c r="EU608" i="12" s="1"/>
  <c r="EX608" i="12" s="1"/>
  <c r="FA608" i="12" s="1"/>
  <c r="FD608" i="12" s="1"/>
  <c r="DY608" i="12"/>
  <c r="EB608" i="12" s="1"/>
  <c r="EE608" i="12" s="1"/>
  <c r="EH608" i="12" s="1"/>
  <c r="EK608" i="12" s="1"/>
  <c r="EN608" i="12" s="1"/>
  <c r="EQ608" i="12" s="1"/>
  <c r="ET608" i="12" s="1"/>
  <c r="EW608" i="12" s="1"/>
  <c r="EZ608" i="12" s="1"/>
  <c r="FC608" i="12" s="1"/>
  <c r="BE608" i="12"/>
  <c r="BD608" i="12"/>
  <c r="BA608" i="12"/>
  <c r="AZ608" i="12"/>
  <c r="AY608" i="12"/>
  <c r="AV608" i="12"/>
  <c r="AU608" i="12"/>
  <c r="AS608" i="12"/>
  <c r="AQ608" i="12"/>
  <c r="AO608" i="12"/>
  <c r="AN608" i="12"/>
  <c r="AK608" i="12"/>
  <c r="AJ608" i="12"/>
  <c r="AI608" i="12"/>
  <c r="AF608" i="12"/>
  <c r="AE608" i="12"/>
  <c r="AC608" i="12"/>
  <c r="AA608" i="12"/>
  <c r="Y608" i="12"/>
  <c r="X608" i="12"/>
  <c r="P608" i="12"/>
  <c r="Q608" i="12" s="1"/>
  <c r="O608" i="12"/>
  <c r="N608" i="12"/>
  <c r="D608" i="12"/>
  <c r="C608" i="12"/>
  <c r="B608" i="12"/>
  <c r="E608" i="12" s="1"/>
  <c r="A608" i="12"/>
  <c r="BF608" i="12" s="1"/>
  <c r="EB607" i="12"/>
  <c r="EE607" i="12" s="1"/>
  <c r="EH607" i="12" s="1"/>
  <c r="EK607" i="12" s="1"/>
  <c r="EN607" i="12" s="1"/>
  <c r="EQ607" i="12" s="1"/>
  <c r="ET607" i="12" s="1"/>
  <c r="EW607" i="12" s="1"/>
  <c r="EZ607" i="12" s="1"/>
  <c r="FC607" i="12" s="1"/>
  <c r="EA607" i="12"/>
  <c r="ED607" i="12" s="1"/>
  <c r="EG607" i="12" s="1"/>
  <c r="EJ607" i="12" s="1"/>
  <c r="EM607" i="12" s="1"/>
  <c r="EP607" i="12" s="1"/>
  <c r="ES607" i="12" s="1"/>
  <c r="EV607" i="12" s="1"/>
  <c r="EY607" i="12" s="1"/>
  <c r="FB607" i="12" s="1"/>
  <c r="DZ607" i="12"/>
  <c r="EC607" i="12" s="1"/>
  <c r="EF607" i="12" s="1"/>
  <c r="EI607" i="12" s="1"/>
  <c r="EL607" i="12" s="1"/>
  <c r="EO607" i="12" s="1"/>
  <c r="ER607" i="12" s="1"/>
  <c r="EU607" i="12" s="1"/>
  <c r="EX607" i="12" s="1"/>
  <c r="FA607" i="12" s="1"/>
  <c r="FD607" i="12" s="1"/>
  <c r="DY607" i="12"/>
  <c r="P607" i="12"/>
  <c r="F607" i="12" s="1"/>
  <c r="O607" i="12"/>
  <c r="N607" i="12"/>
  <c r="E607" i="12"/>
  <c r="D607" i="12"/>
  <c r="C607" i="12"/>
  <c r="B607" i="12"/>
  <c r="A607" i="12"/>
  <c r="BC607" i="12" s="1"/>
  <c r="EC606" i="12"/>
  <c r="EF606" i="12" s="1"/>
  <c r="EI606" i="12" s="1"/>
  <c r="EL606" i="12" s="1"/>
  <c r="EO606" i="12" s="1"/>
  <c r="ER606" i="12" s="1"/>
  <c r="EU606" i="12" s="1"/>
  <c r="EX606" i="12" s="1"/>
  <c r="FA606" i="12" s="1"/>
  <c r="FD606" i="12" s="1"/>
  <c r="EA606" i="12"/>
  <c r="ED606" i="12" s="1"/>
  <c r="EG606" i="12" s="1"/>
  <c r="EJ606" i="12" s="1"/>
  <c r="EM606" i="12" s="1"/>
  <c r="EP606" i="12" s="1"/>
  <c r="ES606" i="12" s="1"/>
  <c r="EV606" i="12" s="1"/>
  <c r="EY606" i="12" s="1"/>
  <c r="FB606" i="12" s="1"/>
  <c r="DZ606" i="12"/>
  <c r="DY606" i="12"/>
  <c r="EB606" i="12" s="1"/>
  <c r="EE606" i="12" s="1"/>
  <c r="EH606" i="12" s="1"/>
  <c r="EK606" i="12" s="1"/>
  <c r="EN606" i="12" s="1"/>
  <c r="EQ606" i="12" s="1"/>
  <c r="ET606" i="12" s="1"/>
  <c r="EW606" i="12" s="1"/>
  <c r="EZ606" i="12" s="1"/>
  <c r="FC606" i="12" s="1"/>
  <c r="BC606" i="12"/>
  <c r="AQ606" i="12"/>
  <c r="AM606" i="12"/>
  <c r="AA606" i="12"/>
  <c r="W606" i="12"/>
  <c r="P606" i="12"/>
  <c r="G606" i="12" s="1"/>
  <c r="O606" i="12"/>
  <c r="N606" i="12"/>
  <c r="F606" i="12"/>
  <c r="D606" i="12"/>
  <c r="C606" i="12"/>
  <c r="B606" i="12"/>
  <c r="E606" i="12" s="1"/>
  <c r="A606" i="12"/>
  <c r="BD606" i="12" s="1"/>
  <c r="EA605" i="12"/>
  <c r="ED605" i="12" s="1"/>
  <c r="EG605" i="12" s="1"/>
  <c r="EJ605" i="12" s="1"/>
  <c r="EM605" i="12" s="1"/>
  <c r="EP605" i="12" s="1"/>
  <c r="ES605" i="12" s="1"/>
  <c r="EV605" i="12" s="1"/>
  <c r="EY605" i="12" s="1"/>
  <c r="FB605" i="12" s="1"/>
  <c r="DZ605" i="12"/>
  <c r="EC605" i="12" s="1"/>
  <c r="EF605" i="12" s="1"/>
  <c r="EI605" i="12" s="1"/>
  <c r="EL605" i="12" s="1"/>
  <c r="EO605" i="12" s="1"/>
  <c r="ER605" i="12" s="1"/>
  <c r="EU605" i="12" s="1"/>
  <c r="EX605" i="12" s="1"/>
  <c r="FA605" i="12" s="1"/>
  <c r="FD605" i="12" s="1"/>
  <c r="DY605" i="12"/>
  <c r="EB605" i="12" s="1"/>
  <c r="EE605" i="12" s="1"/>
  <c r="EH605" i="12" s="1"/>
  <c r="EK605" i="12" s="1"/>
  <c r="EN605" i="12" s="1"/>
  <c r="EQ605" i="12" s="1"/>
  <c r="ET605" i="12" s="1"/>
  <c r="EW605" i="12" s="1"/>
  <c r="EZ605" i="12" s="1"/>
  <c r="FC605" i="12" s="1"/>
  <c r="BC605" i="12"/>
  <c r="AU605" i="12"/>
  <c r="AM605" i="12"/>
  <c r="AE605" i="12"/>
  <c r="W605" i="12"/>
  <c r="P605" i="12"/>
  <c r="Q605" i="12" s="1"/>
  <c r="O605" i="12"/>
  <c r="N605" i="12"/>
  <c r="F605" i="12"/>
  <c r="D605" i="12"/>
  <c r="C605" i="12"/>
  <c r="B605" i="12"/>
  <c r="E605" i="12" s="1"/>
  <c r="A605" i="12"/>
  <c r="BE605" i="12" s="1"/>
  <c r="EA604" i="12"/>
  <c r="ED604" i="12" s="1"/>
  <c r="EG604" i="12" s="1"/>
  <c r="EJ604" i="12" s="1"/>
  <c r="EM604" i="12" s="1"/>
  <c r="EP604" i="12" s="1"/>
  <c r="ES604" i="12" s="1"/>
  <c r="EV604" i="12" s="1"/>
  <c r="EY604" i="12" s="1"/>
  <c r="FB604" i="12" s="1"/>
  <c r="DZ604" i="12"/>
  <c r="EC604" i="12" s="1"/>
  <c r="EF604" i="12" s="1"/>
  <c r="EI604" i="12" s="1"/>
  <c r="EL604" i="12" s="1"/>
  <c r="EO604" i="12" s="1"/>
  <c r="ER604" i="12" s="1"/>
  <c r="EU604" i="12" s="1"/>
  <c r="EX604" i="12" s="1"/>
  <c r="FA604" i="12" s="1"/>
  <c r="FD604" i="12" s="1"/>
  <c r="DY604" i="12"/>
  <c r="EB604" i="12" s="1"/>
  <c r="EE604" i="12" s="1"/>
  <c r="EH604" i="12" s="1"/>
  <c r="EK604" i="12" s="1"/>
  <c r="EN604" i="12" s="1"/>
  <c r="EQ604" i="12" s="1"/>
  <c r="ET604" i="12" s="1"/>
  <c r="EW604" i="12" s="1"/>
  <c r="EZ604" i="12" s="1"/>
  <c r="FC604" i="12" s="1"/>
  <c r="BE604" i="12"/>
  <c r="BD604" i="12"/>
  <c r="BA604" i="12"/>
  <c r="AZ604" i="12"/>
  <c r="AY604" i="12"/>
  <c r="AV604" i="12"/>
  <c r="AU604" i="12"/>
  <c r="AS604" i="12"/>
  <c r="AQ604" i="12"/>
  <c r="AO604" i="12"/>
  <c r="AN604" i="12"/>
  <c r="AK604" i="12"/>
  <c r="AJ604" i="12"/>
  <c r="AI604" i="12"/>
  <c r="AF604" i="12"/>
  <c r="AE604" i="12"/>
  <c r="AC604" i="12"/>
  <c r="AA604" i="12"/>
  <c r="Y604" i="12"/>
  <c r="X604" i="12"/>
  <c r="P604" i="12"/>
  <c r="Q604" i="12" s="1"/>
  <c r="O604" i="12"/>
  <c r="N604" i="12"/>
  <c r="D604" i="12"/>
  <c r="C604" i="12"/>
  <c r="B604" i="12"/>
  <c r="A604" i="12"/>
  <c r="BF604" i="12" s="1"/>
  <c r="EB603" i="12"/>
  <c r="EE603" i="12" s="1"/>
  <c r="EH603" i="12" s="1"/>
  <c r="EK603" i="12" s="1"/>
  <c r="EN603" i="12" s="1"/>
  <c r="EQ603" i="12" s="1"/>
  <c r="ET603" i="12" s="1"/>
  <c r="EW603" i="12" s="1"/>
  <c r="EZ603" i="12" s="1"/>
  <c r="FC603" i="12" s="1"/>
  <c r="EA603" i="12"/>
  <c r="ED603" i="12" s="1"/>
  <c r="EG603" i="12" s="1"/>
  <c r="EJ603" i="12" s="1"/>
  <c r="EM603" i="12" s="1"/>
  <c r="EP603" i="12" s="1"/>
  <c r="ES603" i="12" s="1"/>
  <c r="EV603" i="12" s="1"/>
  <c r="EY603" i="12" s="1"/>
  <c r="FB603" i="12" s="1"/>
  <c r="DZ603" i="12"/>
  <c r="EC603" i="12" s="1"/>
  <c r="EF603" i="12" s="1"/>
  <c r="EI603" i="12" s="1"/>
  <c r="EL603" i="12" s="1"/>
  <c r="EO603" i="12" s="1"/>
  <c r="ER603" i="12" s="1"/>
  <c r="EU603" i="12" s="1"/>
  <c r="EX603" i="12" s="1"/>
  <c r="FA603" i="12" s="1"/>
  <c r="FD603" i="12" s="1"/>
  <c r="DY603" i="12"/>
  <c r="P603" i="12"/>
  <c r="F603" i="12" s="1"/>
  <c r="O603" i="12"/>
  <c r="N603" i="12"/>
  <c r="E603" i="12"/>
  <c r="D603" i="12"/>
  <c r="C603" i="12"/>
  <c r="B603" i="12"/>
  <c r="A603" i="12"/>
  <c r="BC603" i="12" s="1"/>
  <c r="EC602" i="12"/>
  <c r="EF602" i="12" s="1"/>
  <c r="EI602" i="12" s="1"/>
  <c r="EL602" i="12" s="1"/>
  <c r="EO602" i="12" s="1"/>
  <c r="ER602" i="12" s="1"/>
  <c r="EU602" i="12" s="1"/>
  <c r="EX602" i="12" s="1"/>
  <c r="FA602" i="12" s="1"/>
  <c r="FD602" i="12" s="1"/>
  <c r="EA602" i="12"/>
  <c r="ED602" i="12" s="1"/>
  <c r="EG602" i="12" s="1"/>
  <c r="EJ602" i="12" s="1"/>
  <c r="EM602" i="12" s="1"/>
  <c r="EP602" i="12" s="1"/>
  <c r="ES602" i="12" s="1"/>
  <c r="EV602" i="12" s="1"/>
  <c r="EY602" i="12" s="1"/>
  <c r="FB602" i="12" s="1"/>
  <c r="DZ602" i="12"/>
  <c r="DY602" i="12"/>
  <c r="EB602" i="12" s="1"/>
  <c r="EE602" i="12" s="1"/>
  <c r="EH602" i="12" s="1"/>
  <c r="EK602" i="12" s="1"/>
  <c r="EN602" i="12" s="1"/>
  <c r="EQ602" i="12" s="1"/>
  <c r="ET602" i="12" s="1"/>
  <c r="EW602" i="12" s="1"/>
  <c r="EZ602" i="12" s="1"/>
  <c r="FC602" i="12" s="1"/>
  <c r="BC602" i="12"/>
  <c r="AQ602" i="12"/>
  <c r="AM602" i="12"/>
  <c r="AA602" i="12"/>
  <c r="W602" i="12"/>
  <c r="P602" i="12"/>
  <c r="G602" i="12" s="1"/>
  <c r="O602" i="12"/>
  <c r="N602" i="12"/>
  <c r="D602" i="12"/>
  <c r="C602" i="12"/>
  <c r="B602" i="12"/>
  <c r="A602" i="12"/>
  <c r="BD602" i="12" s="1"/>
  <c r="EA601" i="12"/>
  <c r="ED601" i="12" s="1"/>
  <c r="EG601" i="12" s="1"/>
  <c r="EJ601" i="12" s="1"/>
  <c r="EM601" i="12" s="1"/>
  <c r="EP601" i="12" s="1"/>
  <c r="ES601" i="12" s="1"/>
  <c r="EV601" i="12" s="1"/>
  <c r="EY601" i="12" s="1"/>
  <c r="FB601" i="12" s="1"/>
  <c r="DZ601" i="12"/>
  <c r="EC601" i="12" s="1"/>
  <c r="EF601" i="12" s="1"/>
  <c r="EI601" i="12" s="1"/>
  <c r="EL601" i="12" s="1"/>
  <c r="EO601" i="12" s="1"/>
  <c r="ER601" i="12" s="1"/>
  <c r="EU601" i="12" s="1"/>
  <c r="EX601" i="12" s="1"/>
  <c r="FA601" i="12" s="1"/>
  <c r="FD601" i="12" s="1"/>
  <c r="DY601" i="12"/>
  <c r="EB601" i="12" s="1"/>
  <c r="EE601" i="12" s="1"/>
  <c r="EH601" i="12" s="1"/>
  <c r="EK601" i="12" s="1"/>
  <c r="EN601" i="12" s="1"/>
  <c r="EQ601" i="12" s="1"/>
  <c r="ET601" i="12" s="1"/>
  <c r="EW601" i="12" s="1"/>
  <c r="EZ601" i="12" s="1"/>
  <c r="FC601" i="12" s="1"/>
  <c r="BC601" i="12"/>
  <c r="AU601" i="12"/>
  <c r="AM601" i="12"/>
  <c r="AE601" i="12"/>
  <c r="W601" i="12"/>
  <c r="P601" i="12"/>
  <c r="Q601" i="12" s="1"/>
  <c r="O601" i="12"/>
  <c r="N601" i="12"/>
  <c r="G601" i="12"/>
  <c r="F601" i="12"/>
  <c r="D601" i="12"/>
  <c r="C601" i="12"/>
  <c r="B601" i="12"/>
  <c r="E601" i="12" s="1"/>
  <c r="A601" i="12"/>
  <c r="BE601" i="12" s="1"/>
  <c r="EA600" i="12"/>
  <c r="ED600" i="12" s="1"/>
  <c r="EG600" i="12" s="1"/>
  <c r="EJ600" i="12" s="1"/>
  <c r="EM600" i="12" s="1"/>
  <c r="EP600" i="12" s="1"/>
  <c r="ES600" i="12" s="1"/>
  <c r="EV600" i="12" s="1"/>
  <c r="EY600" i="12" s="1"/>
  <c r="FB600" i="12" s="1"/>
  <c r="DZ600" i="12"/>
  <c r="EC600" i="12" s="1"/>
  <c r="EF600" i="12" s="1"/>
  <c r="EI600" i="12" s="1"/>
  <c r="EL600" i="12" s="1"/>
  <c r="EO600" i="12" s="1"/>
  <c r="ER600" i="12" s="1"/>
  <c r="EU600" i="12" s="1"/>
  <c r="EX600" i="12" s="1"/>
  <c r="FA600" i="12" s="1"/>
  <c r="FD600" i="12" s="1"/>
  <c r="DY600" i="12"/>
  <c r="EB600" i="12" s="1"/>
  <c r="EE600" i="12" s="1"/>
  <c r="EH600" i="12" s="1"/>
  <c r="EK600" i="12" s="1"/>
  <c r="EN600" i="12" s="1"/>
  <c r="EQ600" i="12" s="1"/>
  <c r="ET600" i="12" s="1"/>
  <c r="EW600" i="12" s="1"/>
  <c r="EZ600" i="12" s="1"/>
  <c r="FC600" i="12" s="1"/>
  <c r="BE600" i="12"/>
  <c r="BD600" i="12"/>
  <c r="BA600" i="12"/>
  <c r="AZ600" i="12"/>
  <c r="AY600" i="12"/>
  <c r="AV600" i="12"/>
  <c r="AU600" i="12"/>
  <c r="AS600" i="12"/>
  <c r="AQ600" i="12"/>
  <c r="AO600" i="12"/>
  <c r="AN600" i="12"/>
  <c r="AK600" i="12"/>
  <c r="AJ600" i="12"/>
  <c r="AI600" i="12"/>
  <c r="AF600" i="12"/>
  <c r="AE600" i="12"/>
  <c r="AC600" i="12"/>
  <c r="AA600" i="12"/>
  <c r="Y600" i="12"/>
  <c r="X600" i="12"/>
  <c r="P600" i="12"/>
  <c r="Q600" i="12" s="1"/>
  <c r="O600" i="12"/>
  <c r="N600" i="12"/>
  <c r="D600" i="12"/>
  <c r="C600" i="12"/>
  <c r="B600" i="12"/>
  <c r="E600" i="12" s="1"/>
  <c r="A600" i="12"/>
  <c r="BF600" i="12" s="1"/>
  <c r="EB599" i="12"/>
  <c r="EE599" i="12" s="1"/>
  <c r="EH599" i="12" s="1"/>
  <c r="EK599" i="12" s="1"/>
  <c r="EN599" i="12" s="1"/>
  <c r="EQ599" i="12" s="1"/>
  <c r="ET599" i="12" s="1"/>
  <c r="EW599" i="12" s="1"/>
  <c r="EZ599" i="12" s="1"/>
  <c r="FC599" i="12" s="1"/>
  <c r="EA599" i="12"/>
  <c r="ED599" i="12" s="1"/>
  <c r="EG599" i="12" s="1"/>
  <c r="EJ599" i="12" s="1"/>
  <c r="EM599" i="12" s="1"/>
  <c r="EP599" i="12" s="1"/>
  <c r="ES599" i="12" s="1"/>
  <c r="EV599" i="12" s="1"/>
  <c r="EY599" i="12" s="1"/>
  <c r="FB599" i="12" s="1"/>
  <c r="DZ599" i="12"/>
  <c r="EC599" i="12" s="1"/>
  <c r="EF599" i="12" s="1"/>
  <c r="EI599" i="12" s="1"/>
  <c r="EL599" i="12" s="1"/>
  <c r="EO599" i="12" s="1"/>
  <c r="ER599" i="12" s="1"/>
  <c r="EU599" i="12" s="1"/>
  <c r="EX599" i="12" s="1"/>
  <c r="FA599" i="12" s="1"/>
  <c r="FD599" i="12" s="1"/>
  <c r="DY599" i="12"/>
  <c r="P599" i="12"/>
  <c r="F599" i="12" s="1"/>
  <c r="O599" i="12"/>
  <c r="N599" i="12"/>
  <c r="E599" i="12"/>
  <c r="D599" i="12"/>
  <c r="C599" i="12"/>
  <c r="B599" i="12"/>
  <c r="A599" i="12"/>
  <c r="BC599" i="12" s="1"/>
  <c r="EC598" i="12"/>
  <c r="EF598" i="12" s="1"/>
  <c r="EI598" i="12" s="1"/>
  <c r="EL598" i="12" s="1"/>
  <c r="EO598" i="12" s="1"/>
  <c r="ER598" i="12" s="1"/>
  <c r="EU598" i="12" s="1"/>
  <c r="EX598" i="12" s="1"/>
  <c r="FA598" i="12" s="1"/>
  <c r="FD598" i="12" s="1"/>
  <c r="EA598" i="12"/>
  <c r="ED598" i="12" s="1"/>
  <c r="EG598" i="12" s="1"/>
  <c r="EJ598" i="12" s="1"/>
  <c r="EM598" i="12" s="1"/>
  <c r="EP598" i="12" s="1"/>
  <c r="ES598" i="12" s="1"/>
  <c r="EV598" i="12" s="1"/>
  <c r="EY598" i="12" s="1"/>
  <c r="FB598" i="12" s="1"/>
  <c r="DZ598" i="12"/>
  <c r="DY598" i="12"/>
  <c r="EB598" i="12" s="1"/>
  <c r="EE598" i="12" s="1"/>
  <c r="EH598" i="12" s="1"/>
  <c r="EK598" i="12" s="1"/>
  <c r="EN598" i="12" s="1"/>
  <c r="EQ598" i="12" s="1"/>
  <c r="ET598" i="12" s="1"/>
  <c r="EW598" i="12" s="1"/>
  <c r="EZ598" i="12" s="1"/>
  <c r="FC598" i="12" s="1"/>
  <c r="DQ598" i="12"/>
  <c r="G620" i="12" l="1"/>
  <c r="X601" i="12"/>
  <c r="AN601" i="12"/>
  <c r="BD601" i="12"/>
  <c r="X605" i="12"/>
  <c r="AN605" i="12"/>
  <c r="BD605" i="12"/>
  <c r="AF609" i="12"/>
  <c r="AV609" i="12"/>
  <c r="X613" i="12"/>
  <c r="AN613" i="12"/>
  <c r="BD613" i="12"/>
  <c r="AF617" i="12"/>
  <c r="AV617" i="12"/>
  <c r="BD617" i="12"/>
  <c r="J619" i="12"/>
  <c r="AB619" i="12"/>
  <c r="AG619" i="12"/>
  <c r="AM619" i="12"/>
  <c r="AR619" i="12"/>
  <c r="AW619" i="12"/>
  <c r="BC619" i="12"/>
  <c r="Q620" i="12"/>
  <c r="K599" i="12"/>
  <c r="Q599" i="12"/>
  <c r="F602" i="12"/>
  <c r="AE602" i="12"/>
  <c r="AU602" i="12"/>
  <c r="K603" i="12"/>
  <c r="Q603" i="12"/>
  <c r="AA605" i="12"/>
  <c r="AI605" i="12"/>
  <c r="AQ605" i="12"/>
  <c r="AY605" i="12"/>
  <c r="AE606" i="12"/>
  <c r="AU606" i="12"/>
  <c r="K607" i="12"/>
  <c r="Q607" i="12"/>
  <c r="AA609" i="12"/>
  <c r="AI609" i="12"/>
  <c r="AQ609" i="12"/>
  <c r="AY609" i="12"/>
  <c r="AE610" i="12"/>
  <c r="AU610" i="12"/>
  <c r="K611" i="12"/>
  <c r="Q611" i="12"/>
  <c r="AA613" i="12"/>
  <c r="AI613" i="12"/>
  <c r="AQ613" i="12"/>
  <c r="AY613" i="12"/>
  <c r="AE614" i="12"/>
  <c r="AU614" i="12"/>
  <c r="K615" i="12"/>
  <c r="Q615" i="12"/>
  <c r="AA617" i="12"/>
  <c r="AI617" i="12"/>
  <c r="AQ617" i="12"/>
  <c r="AY617" i="12"/>
  <c r="X619" i="12"/>
  <c r="AC619" i="12"/>
  <c r="AI619" i="12"/>
  <c r="AN619" i="12"/>
  <c r="AS619" i="12"/>
  <c r="AY619" i="12"/>
  <c r="BD619" i="12"/>
  <c r="AF601" i="12"/>
  <c r="AV601" i="12"/>
  <c r="AF605" i="12"/>
  <c r="AV605" i="12"/>
  <c r="X609" i="12"/>
  <c r="AN609" i="12"/>
  <c r="BD609" i="12"/>
  <c r="AF613" i="12"/>
  <c r="AV613" i="12"/>
  <c r="X617" i="12"/>
  <c r="AN617" i="12"/>
  <c r="W619" i="12"/>
  <c r="K620" i="12"/>
  <c r="AA601" i="12"/>
  <c r="AI601" i="12"/>
  <c r="AQ601" i="12"/>
  <c r="AY601" i="12"/>
  <c r="G605" i="12"/>
  <c r="J600" i="12"/>
  <c r="W600" i="12"/>
  <c r="AB600" i="12"/>
  <c r="AG600" i="12"/>
  <c r="AM600" i="12"/>
  <c r="AR600" i="12"/>
  <c r="AW600" i="12"/>
  <c r="BC600" i="12"/>
  <c r="K601" i="12"/>
  <c r="AB601" i="12"/>
  <c r="AJ601" i="12"/>
  <c r="AR601" i="12"/>
  <c r="AZ601" i="12"/>
  <c r="K602" i="12"/>
  <c r="Q602" i="12"/>
  <c r="AI602" i="12"/>
  <c r="AY602" i="12"/>
  <c r="J604" i="12"/>
  <c r="W604" i="12"/>
  <c r="AB604" i="12"/>
  <c r="AG604" i="12"/>
  <c r="AM604" i="12"/>
  <c r="AR604" i="12"/>
  <c r="AW604" i="12"/>
  <c r="BC604" i="12"/>
  <c r="K605" i="12"/>
  <c r="AB605" i="12"/>
  <c r="AJ605" i="12"/>
  <c r="AR605" i="12"/>
  <c r="AZ605" i="12"/>
  <c r="K606" i="12"/>
  <c r="Q606" i="12"/>
  <c r="AI606" i="12"/>
  <c r="AY606" i="12"/>
  <c r="J608" i="12"/>
  <c r="W608" i="12"/>
  <c r="AB608" i="12"/>
  <c r="AG608" i="12"/>
  <c r="AM608" i="12"/>
  <c r="AR608" i="12"/>
  <c r="AW608" i="12"/>
  <c r="BC608" i="12"/>
  <c r="K609" i="12"/>
  <c r="AB609" i="12"/>
  <c r="AJ609" i="12"/>
  <c r="AR609" i="12"/>
  <c r="AZ609" i="12"/>
  <c r="K610" i="12"/>
  <c r="Q610" i="12"/>
  <c r="AI610" i="12"/>
  <c r="AY610" i="12"/>
  <c r="J612" i="12"/>
  <c r="W612" i="12"/>
  <c r="AB612" i="12"/>
  <c r="AG612" i="12"/>
  <c r="AM612" i="12"/>
  <c r="AR612" i="12"/>
  <c r="AW612" i="12"/>
  <c r="BC612" i="12"/>
  <c r="K613" i="12"/>
  <c r="AB613" i="12"/>
  <c r="AJ613" i="12"/>
  <c r="AR613" i="12"/>
  <c r="AZ613" i="12"/>
  <c r="K614" i="12"/>
  <c r="Q614" i="12"/>
  <c r="AI614" i="12"/>
  <c r="AY614" i="12"/>
  <c r="J616" i="12"/>
  <c r="W616" i="12"/>
  <c r="AB616" i="12"/>
  <c r="AG616" i="12"/>
  <c r="AM616" i="12"/>
  <c r="AR616" i="12"/>
  <c r="AW616" i="12"/>
  <c r="BC616" i="12"/>
  <c r="K617" i="12"/>
  <c r="AB617" i="12"/>
  <c r="AJ617" i="12"/>
  <c r="AR617" i="12"/>
  <c r="AZ617" i="12"/>
  <c r="Y619" i="12"/>
  <c r="AE619" i="12"/>
  <c r="AJ619" i="12"/>
  <c r="AO619" i="12"/>
  <c r="AU619" i="12"/>
  <c r="AZ619" i="12"/>
  <c r="BE619" i="12"/>
  <c r="X620" i="12"/>
  <c r="AF620" i="12"/>
  <c r="AN620" i="12"/>
  <c r="AV620" i="12"/>
  <c r="AE621" i="12"/>
  <c r="AU621" i="12"/>
  <c r="Z599" i="12"/>
  <c r="AL599" i="12"/>
  <c r="AX599" i="12"/>
  <c r="AD603" i="12"/>
  <c r="AT603" i="12"/>
  <c r="Z607" i="12"/>
  <c r="AP607" i="12"/>
  <c r="Z611" i="12"/>
  <c r="AL611" i="12"/>
  <c r="BB611" i="12"/>
  <c r="Z615" i="12"/>
  <c r="AH615" i="12"/>
  <c r="AP615" i="12"/>
  <c r="BB615" i="12"/>
  <c r="Z618" i="12"/>
  <c r="AL618" i="12"/>
  <c r="AX618" i="12"/>
  <c r="BF618" i="12"/>
  <c r="AG599" i="12"/>
  <c r="AW599" i="12"/>
  <c r="AH602" i="12"/>
  <c r="AT602" i="12"/>
  <c r="AG603" i="12"/>
  <c r="BA603" i="12"/>
  <c r="Z606" i="12"/>
  <c r="AL606" i="12"/>
  <c r="AX606" i="12"/>
  <c r="AK607" i="12"/>
  <c r="BA607" i="12"/>
  <c r="G608" i="12"/>
  <c r="Z610" i="12"/>
  <c r="AD610" i="12"/>
  <c r="AH610" i="12"/>
  <c r="AL610" i="12"/>
  <c r="AP610" i="12"/>
  <c r="AT610" i="12"/>
  <c r="AX610" i="12"/>
  <c r="BF610" i="12"/>
  <c r="J611" i="12"/>
  <c r="Y611" i="12"/>
  <c r="AC611" i="12"/>
  <c r="AG611" i="12"/>
  <c r="AK611" i="12"/>
  <c r="AO611" i="12"/>
  <c r="AS611" i="12"/>
  <c r="AW611" i="12"/>
  <c r="BA611" i="12"/>
  <c r="BE611" i="12"/>
  <c r="G612" i="12"/>
  <c r="Z614" i="12"/>
  <c r="AD614" i="12"/>
  <c r="AH614" i="12"/>
  <c r="AL614" i="12"/>
  <c r="AP614" i="12"/>
  <c r="AT614" i="12"/>
  <c r="AX614" i="12"/>
  <c r="BB614" i="12"/>
  <c r="BF614" i="12"/>
  <c r="J615" i="12"/>
  <c r="Y615" i="12"/>
  <c r="AC615" i="12"/>
  <c r="AG615" i="12"/>
  <c r="AK615" i="12"/>
  <c r="AO615" i="12"/>
  <c r="AS615" i="12"/>
  <c r="AW615" i="12"/>
  <c r="BA615" i="12"/>
  <c r="BE615" i="12"/>
  <c r="G616" i="12"/>
  <c r="J618" i="12"/>
  <c r="Y618" i="12"/>
  <c r="AC618" i="12"/>
  <c r="AG618" i="12"/>
  <c r="AK618" i="12"/>
  <c r="AO618" i="12"/>
  <c r="AS618" i="12"/>
  <c r="AW618" i="12"/>
  <c r="BA618" i="12"/>
  <c r="BE618" i="12"/>
  <c r="G619" i="12"/>
  <c r="BC620" i="12"/>
  <c r="Z621" i="12"/>
  <c r="AD621" i="12"/>
  <c r="AH621" i="12"/>
  <c r="AL621" i="12"/>
  <c r="AP621" i="12"/>
  <c r="AT621" i="12"/>
  <c r="AX621" i="12"/>
  <c r="BB621" i="12"/>
  <c r="BF621" i="12"/>
  <c r="AD599" i="12"/>
  <c r="AP599" i="12"/>
  <c r="BB599" i="12"/>
  <c r="AH603" i="12"/>
  <c r="AX603" i="12"/>
  <c r="AH607" i="12"/>
  <c r="AT607" i="12"/>
  <c r="BF607" i="12"/>
  <c r="AD611" i="12"/>
  <c r="AP611" i="12"/>
  <c r="AX611" i="12"/>
  <c r="AD615" i="12"/>
  <c r="AL615" i="12"/>
  <c r="AX615" i="12"/>
  <c r="BF615" i="12"/>
  <c r="AD618" i="12"/>
  <c r="AP618" i="12"/>
  <c r="BB618" i="12"/>
  <c r="Y599" i="12"/>
  <c r="AO599" i="12"/>
  <c r="BA599" i="12"/>
  <c r="AD602" i="12"/>
  <c r="AP602" i="12"/>
  <c r="BB602" i="12"/>
  <c r="Y603" i="12"/>
  <c r="AK603" i="12"/>
  <c r="AW603" i="12"/>
  <c r="G604" i="12"/>
  <c r="AD606" i="12"/>
  <c r="AP606" i="12"/>
  <c r="BB606" i="12"/>
  <c r="Y607" i="12"/>
  <c r="AO607" i="12"/>
  <c r="BE607" i="12"/>
  <c r="BB610" i="12"/>
  <c r="AF599" i="12"/>
  <c r="AR599" i="12"/>
  <c r="BD599" i="12"/>
  <c r="F600" i="12"/>
  <c r="AH601" i="12"/>
  <c r="AX601" i="12"/>
  <c r="AG602" i="12"/>
  <c r="AS602" i="12"/>
  <c r="BE602" i="12"/>
  <c r="G603" i="12"/>
  <c r="AB603" i="12"/>
  <c r="AN603" i="12"/>
  <c r="AZ603" i="12"/>
  <c r="AD605" i="12"/>
  <c r="AP605" i="12"/>
  <c r="BF605" i="12"/>
  <c r="AG606" i="12"/>
  <c r="AS606" i="12"/>
  <c r="BA606" i="12"/>
  <c r="AF607" i="12"/>
  <c r="AR607" i="12"/>
  <c r="BD607" i="12"/>
  <c r="F608" i="12"/>
  <c r="AH609" i="12"/>
  <c r="AX609" i="12"/>
  <c r="AG610" i="12"/>
  <c r="AS610" i="12"/>
  <c r="BE610" i="12"/>
  <c r="G611" i="12"/>
  <c r="AB611" i="12"/>
  <c r="AN611" i="12"/>
  <c r="AZ611" i="12"/>
  <c r="Z613" i="12"/>
  <c r="AP613" i="12"/>
  <c r="BB613" i="12"/>
  <c r="J614" i="12"/>
  <c r="Y614" i="12"/>
  <c r="AC614" i="12"/>
  <c r="AG614" i="12"/>
  <c r="AK614" i="12"/>
  <c r="AO614" i="12"/>
  <c r="AS614" i="12"/>
  <c r="BA614" i="12"/>
  <c r="BE614" i="12"/>
  <c r="G615" i="12"/>
  <c r="X615" i="12"/>
  <c r="AB615" i="12"/>
  <c r="AF615" i="12"/>
  <c r="AJ615" i="12"/>
  <c r="AN615" i="12"/>
  <c r="AR615" i="12"/>
  <c r="AV615" i="12"/>
  <c r="AZ615" i="12"/>
  <c r="BD615" i="12"/>
  <c r="F616" i="12"/>
  <c r="Z617" i="12"/>
  <c r="AD617" i="12"/>
  <c r="AH617" i="12"/>
  <c r="AL617" i="12"/>
  <c r="AP617" i="12"/>
  <c r="AT617" i="12"/>
  <c r="AX617" i="12"/>
  <c r="BB617" i="12"/>
  <c r="BF617" i="12"/>
  <c r="G618" i="12"/>
  <c r="X618" i="12"/>
  <c r="AB618" i="12"/>
  <c r="AF618" i="12"/>
  <c r="AJ618" i="12"/>
  <c r="AN618" i="12"/>
  <c r="AR618" i="12"/>
  <c r="AV618" i="12"/>
  <c r="AZ618" i="12"/>
  <c r="BD618" i="12"/>
  <c r="F619" i="12"/>
  <c r="Z620" i="12"/>
  <c r="AD620" i="12"/>
  <c r="AH620" i="12"/>
  <c r="AL620" i="12"/>
  <c r="AP620" i="12"/>
  <c r="AT620" i="12"/>
  <c r="AX620" i="12"/>
  <c r="BB620" i="12"/>
  <c r="BF620" i="12"/>
  <c r="J621" i="12"/>
  <c r="Y621" i="12"/>
  <c r="AC621" i="12"/>
  <c r="AG621" i="12"/>
  <c r="AK621" i="12"/>
  <c r="AO621" i="12"/>
  <c r="AS621" i="12"/>
  <c r="AW621" i="12"/>
  <c r="BA621" i="12"/>
  <c r="BE621" i="12"/>
  <c r="AH599" i="12"/>
  <c r="AT599" i="12"/>
  <c r="BF599" i="12"/>
  <c r="Z603" i="12"/>
  <c r="AL603" i="12"/>
  <c r="AP603" i="12"/>
  <c r="BB603" i="12"/>
  <c r="BF603" i="12"/>
  <c r="AD607" i="12"/>
  <c r="AL607" i="12"/>
  <c r="AX607" i="12"/>
  <c r="BB607" i="12"/>
  <c r="AH611" i="12"/>
  <c r="AT611" i="12"/>
  <c r="BF611" i="12"/>
  <c r="AT615" i="12"/>
  <c r="AH618" i="12"/>
  <c r="AT618" i="12"/>
  <c r="J599" i="12"/>
  <c r="AC599" i="12"/>
  <c r="AK599" i="12"/>
  <c r="AS599" i="12"/>
  <c r="BE599" i="12"/>
  <c r="G600" i="12"/>
  <c r="Z602" i="12"/>
  <c r="AL602" i="12"/>
  <c r="AX602" i="12"/>
  <c r="BF602" i="12"/>
  <c r="J603" i="12"/>
  <c r="AC603" i="12"/>
  <c r="AO603" i="12"/>
  <c r="AS603" i="12"/>
  <c r="BE603" i="12"/>
  <c r="AH606" i="12"/>
  <c r="AT606" i="12"/>
  <c r="BF606" i="12"/>
  <c r="J607" i="12"/>
  <c r="AC607" i="12"/>
  <c r="AG607" i="12"/>
  <c r="AS607" i="12"/>
  <c r="AW607" i="12"/>
  <c r="G599" i="12"/>
  <c r="X599" i="12"/>
  <c r="AB599" i="12"/>
  <c r="AJ599" i="12"/>
  <c r="AN599" i="12"/>
  <c r="AV599" i="12"/>
  <c r="AZ599" i="12"/>
  <c r="Z601" i="12"/>
  <c r="AD601" i="12"/>
  <c r="AL601" i="12"/>
  <c r="AP601" i="12"/>
  <c r="AT601" i="12"/>
  <c r="BB601" i="12"/>
  <c r="BF601" i="12"/>
  <c r="J602" i="12"/>
  <c r="Y602" i="12"/>
  <c r="AC602" i="12"/>
  <c r="AK602" i="12"/>
  <c r="AO602" i="12"/>
  <c r="AW602" i="12"/>
  <c r="BA602" i="12"/>
  <c r="X603" i="12"/>
  <c r="AF603" i="12"/>
  <c r="AJ603" i="12"/>
  <c r="AR603" i="12"/>
  <c r="AV603" i="12"/>
  <c r="BD603" i="12"/>
  <c r="F604" i="12"/>
  <c r="Z605" i="12"/>
  <c r="AH605" i="12"/>
  <c r="AL605" i="12"/>
  <c r="AT605" i="12"/>
  <c r="AX605" i="12"/>
  <c r="BB605" i="12"/>
  <c r="J606" i="12"/>
  <c r="Y606" i="12"/>
  <c r="AC606" i="12"/>
  <c r="AK606" i="12"/>
  <c r="AO606" i="12"/>
  <c r="AW606" i="12"/>
  <c r="BE606" i="12"/>
  <c r="G607" i="12"/>
  <c r="X607" i="12"/>
  <c r="AB607" i="12"/>
  <c r="AJ607" i="12"/>
  <c r="AN607" i="12"/>
  <c r="AV607" i="12"/>
  <c r="AZ607" i="12"/>
  <c r="Z609" i="12"/>
  <c r="AD609" i="12"/>
  <c r="AL609" i="12"/>
  <c r="AP609" i="12"/>
  <c r="AT609" i="12"/>
  <c r="BB609" i="12"/>
  <c r="BF609" i="12"/>
  <c r="J610" i="12"/>
  <c r="Y610" i="12"/>
  <c r="AC610" i="12"/>
  <c r="AK610" i="12"/>
  <c r="AO610" i="12"/>
  <c r="AW610" i="12"/>
  <c r="BA610" i="12"/>
  <c r="X611" i="12"/>
  <c r="AF611" i="12"/>
  <c r="AJ611" i="12"/>
  <c r="AR611" i="12"/>
  <c r="AV611" i="12"/>
  <c r="BD611" i="12"/>
  <c r="F612" i="12"/>
  <c r="AD613" i="12"/>
  <c r="AH613" i="12"/>
  <c r="AL613" i="12"/>
  <c r="AT613" i="12"/>
  <c r="AX613" i="12"/>
  <c r="BF613" i="12"/>
  <c r="AW614" i="12"/>
  <c r="W599" i="12"/>
  <c r="AA599" i="12"/>
  <c r="AE599" i="12"/>
  <c r="AI599" i="12"/>
  <c r="AM599" i="12"/>
  <c r="AQ599" i="12"/>
  <c r="AU599" i="12"/>
  <c r="AY599" i="12"/>
  <c r="K600" i="12"/>
  <c r="Z600" i="12"/>
  <c r="AD600" i="12"/>
  <c r="AH600" i="12"/>
  <c r="AL600" i="12"/>
  <c r="AP600" i="12"/>
  <c r="AT600" i="12"/>
  <c r="AX600" i="12"/>
  <c r="BB600" i="12"/>
  <c r="J601" i="12"/>
  <c r="Y601" i="12"/>
  <c r="AC601" i="12"/>
  <c r="AG601" i="12"/>
  <c r="AK601" i="12"/>
  <c r="AO601" i="12"/>
  <c r="AS601" i="12"/>
  <c r="AW601" i="12"/>
  <c r="BA601" i="12"/>
  <c r="X602" i="12"/>
  <c r="AB602" i="12"/>
  <c r="AF602" i="12"/>
  <c r="AJ602" i="12"/>
  <c r="AN602" i="12"/>
  <c r="AR602" i="12"/>
  <c r="AV602" i="12"/>
  <c r="AZ602" i="12"/>
  <c r="W603" i="12"/>
  <c r="AA603" i="12"/>
  <c r="AE603" i="12"/>
  <c r="AI603" i="12"/>
  <c r="AM603" i="12"/>
  <c r="AQ603" i="12"/>
  <c r="AU603" i="12"/>
  <c r="AY603" i="12"/>
  <c r="K604" i="12"/>
  <c r="Z604" i="12"/>
  <c r="AD604" i="12"/>
  <c r="AH604" i="12"/>
  <c r="AL604" i="12"/>
  <c r="AP604" i="12"/>
  <c r="AT604" i="12"/>
  <c r="AX604" i="12"/>
  <c r="BB604" i="12"/>
  <c r="J605" i="12"/>
  <c r="Y605" i="12"/>
  <c r="AC605" i="12"/>
  <c r="AG605" i="12"/>
  <c r="AK605" i="12"/>
  <c r="AO605" i="12"/>
  <c r="AS605" i="12"/>
  <c r="AW605" i="12"/>
  <c r="BA605" i="12"/>
  <c r="X606" i="12"/>
  <c r="AB606" i="12"/>
  <c r="AF606" i="12"/>
  <c r="AJ606" i="12"/>
  <c r="AN606" i="12"/>
  <c r="AR606" i="12"/>
  <c r="AV606" i="12"/>
  <c r="AZ606" i="12"/>
  <c r="W607" i="12"/>
  <c r="AA607" i="12"/>
  <c r="AE607" i="12"/>
  <c r="AI607" i="12"/>
  <c r="AM607" i="12"/>
  <c r="AQ607" i="12"/>
  <c r="AU607" i="12"/>
  <c r="AY607" i="12"/>
  <c r="K608" i="12"/>
  <c r="Z608" i="12"/>
  <c r="AD608" i="12"/>
  <c r="AH608" i="12"/>
  <c r="AL608" i="12"/>
  <c r="AP608" i="12"/>
  <c r="AT608" i="12"/>
  <c r="AX608" i="12"/>
  <c r="BB608" i="12"/>
  <c r="J609" i="12"/>
  <c r="Y609" i="12"/>
  <c r="AC609" i="12"/>
  <c r="AG609" i="12"/>
  <c r="AK609" i="12"/>
  <c r="AO609" i="12"/>
  <c r="AS609" i="12"/>
  <c r="AW609" i="12"/>
  <c r="BA609" i="12"/>
  <c r="X610" i="12"/>
  <c r="AB610" i="12"/>
  <c r="AF610" i="12"/>
  <c r="AJ610" i="12"/>
  <c r="AN610" i="12"/>
  <c r="AR610" i="12"/>
  <c r="AV610" i="12"/>
  <c r="AZ610" i="12"/>
  <c r="W611" i="12"/>
  <c r="AA611" i="12"/>
  <c r="AE611" i="12"/>
  <c r="AI611" i="12"/>
  <c r="AM611" i="12"/>
  <c r="AQ611" i="12"/>
  <c r="AU611" i="12"/>
  <c r="AY611" i="12"/>
  <c r="K612" i="12"/>
  <c r="Z612" i="12"/>
  <c r="AD612" i="12"/>
  <c r="AH612" i="12"/>
  <c r="AL612" i="12"/>
  <c r="AP612" i="12"/>
  <c r="AT612" i="12"/>
  <c r="AX612" i="12"/>
  <c r="BB612" i="12"/>
  <c r="J613" i="12"/>
  <c r="Y613" i="12"/>
  <c r="AC613" i="12"/>
  <c r="AG613" i="12"/>
  <c r="AK613" i="12"/>
  <c r="AO613" i="12"/>
  <c r="AS613" i="12"/>
  <c r="AW613" i="12"/>
  <c r="BA613" i="12"/>
  <c r="X614" i="12"/>
  <c r="AB614" i="12"/>
  <c r="AF614" i="12"/>
  <c r="AJ614" i="12"/>
  <c r="AN614" i="12"/>
  <c r="AR614" i="12"/>
  <c r="AV614" i="12"/>
  <c r="AZ614" i="12"/>
  <c r="W615" i="12"/>
  <c r="AA615" i="12"/>
  <c r="AE615" i="12"/>
  <c r="AI615" i="12"/>
  <c r="AM615" i="12"/>
  <c r="AQ615" i="12"/>
  <c r="AU615" i="12"/>
  <c r="AY615" i="12"/>
  <c r="K616" i="12"/>
  <c r="Z616" i="12"/>
  <c r="AD616" i="12"/>
  <c r="AH616" i="12"/>
  <c r="AL616" i="12"/>
  <c r="AP616" i="12"/>
  <c r="AT616" i="12"/>
  <c r="AX616" i="12"/>
  <c r="BB616" i="12"/>
  <c r="J617" i="12"/>
  <c r="Y617" i="12"/>
  <c r="AC617" i="12"/>
  <c r="AG617" i="12"/>
  <c r="AK617" i="12"/>
  <c r="AO617" i="12"/>
  <c r="AS617" i="12"/>
  <c r="AW617" i="12"/>
  <c r="BA617" i="12"/>
  <c r="W618" i="12"/>
  <c r="AA618" i="12"/>
  <c r="AE618" i="12"/>
  <c r="AI618" i="12"/>
  <c r="AM618" i="12"/>
  <c r="AQ618" i="12"/>
  <c r="AU618" i="12"/>
  <c r="AY618" i="12"/>
  <c r="K619" i="12"/>
  <c r="Z619" i="12"/>
  <c r="AD619" i="12"/>
  <c r="AH619" i="12"/>
  <c r="AL619" i="12"/>
  <c r="AP619" i="12"/>
  <c r="AT619" i="12"/>
  <c r="AX619" i="12"/>
  <c r="BB619" i="12"/>
  <c r="J620" i="12"/>
  <c r="Y620" i="12"/>
  <c r="AC620" i="12"/>
  <c r="AG620" i="12"/>
  <c r="AK620" i="12"/>
  <c r="AO620" i="12"/>
  <c r="AS620" i="12"/>
  <c r="AW620" i="12"/>
  <c r="BA620" i="12"/>
  <c r="X621" i="12"/>
  <c r="AB621" i="12"/>
  <c r="AF621" i="12"/>
  <c r="AJ621" i="12"/>
  <c r="AN621" i="12"/>
  <c r="AR621" i="12"/>
  <c r="AV621" i="12"/>
  <c r="AZ621" i="12"/>
  <c r="BC598" i="12"/>
  <c r="AQ598" i="12"/>
  <c r="AM598" i="12"/>
  <c r="AA598" i="12"/>
  <c r="W598" i="12"/>
  <c r="P598" i="12"/>
  <c r="G598" i="12" s="1"/>
  <c r="O598" i="12"/>
  <c r="N598" i="12"/>
  <c r="J598" i="12"/>
  <c r="F598" i="12"/>
  <c r="D598" i="12"/>
  <c r="C598" i="12"/>
  <c r="B598" i="12"/>
  <c r="E598" i="12" s="1"/>
  <c r="A598" i="12"/>
  <c r="BD598" i="12" s="1"/>
  <c r="EB597" i="12"/>
  <c r="EE597" i="12" s="1"/>
  <c r="EH597" i="12" s="1"/>
  <c r="EK597" i="12" s="1"/>
  <c r="EN597" i="12" s="1"/>
  <c r="EQ597" i="12" s="1"/>
  <c r="ET597" i="12" s="1"/>
  <c r="EW597" i="12" s="1"/>
  <c r="EZ597" i="12" s="1"/>
  <c r="FC597" i="12" s="1"/>
  <c r="EA597" i="12"/>
  <c r="ED597" i="12" s="1"/>
  <c r="EG597" i="12" s="1"/>
  <c r="EJ597" i="12" s="1"/>
  <c r="EM597" i="12" s="1"/>
  <c r="EP597" i="12" s="1"/>
  <c r="ES597" i="12" s="1"/>
  <c r="EV597" i="12" s="1"/>
  <c r="EY597" i="12" s="1"/>
  <c r="FB597" i="12" s="1"/>
  <c r="DZ597" i="12"/>
  <c r="EC597" i="12" s="1"/>
  <c r="EF597" i="12" s="1"/>
  <c r="EI597" i="12" s="1"/>
  <c r="EL597" i="12" s="1"/>
  <c r="EO597" i="12" s="1"/>
  <c r="ER597" i="12" s="1"/>
  <c r="EU597" i="12" s="1"/>
  <c r="EX597" i="12" s="1"/>
  <c r="FA597" i="12" s="1"/>
  <c r="FD597" i="12" s="1"/>
  <c r="DY597" i="12"/>
  <c r="AZ597" i="12"/>
  <c r="AJ597" i="12"/>
  <c r="Q597" i="12"/>
  <c r="P597" i="12"/>
  <c r="F597" i="12" s="1"/>
  <c r="O597" i="12"/>
  <c r="N597" i="12"/>
  <c r="K597" i="12"/>
  <c r="G597" i="12"/>
  <c r="E597" i="12"/>
  <c r="D597" i="12"/>
  <c r="C597" i="12"/>
  <c r="B597" i="12"/>
  <c r="A597" i="12"/>
  <c r="BE597" i="12" s="1"/>
  <c r="EC596" i="12"/>
  <c r="EF596" i="12" s="1"/>
  <c r="EI596" i="12" s="1"/>
  <c r="EL596" i="12" s="1"/>
  <c r="EO596" i="12" s="1"/>
  <c r="ER596" i="12" s="1"/>
  <c r="EU596" i="12" s="1"/>
  <c r="EX596" i="12" s="1"/>
  <c r="FA596" i="12" s="1"/>
  <c r="FD596" i="12" s="1"/>
  <c r="EA596" i="12"/>
  <c r="ED596" i="12" s="1"/>
  <c r="EG596" i="12" s="1"/>
  <c r="EJ596" i="12" s="1"/>
  <c r="EM596" i="12" s="1"/>
  <c r="EP596" i="12" s="1"/>
  <c r="ES596" i="12" s="1"/>
  <c r="EV596" i="12" s="1"/>
  <c r="EY596" i="12" s="1"/>
  <c r="FB596" i="12" s="1"/>
  <c r="DZ596" i="12"/>
  <c r="DY596" i="12"/>
  <c r="EB596" i="12" s="1"/>
  <c r="EE596" i="12" s="1"/>
  <c r="EH596" i="12" s="1"/>
  <c r="EK596" i="12" s="1"/>
  <c r="EN596" i="12" s="1"/>
  <c r="EQ596" i="12" s="1"/>
  <c r="ET596" i="12" s="1"/>
  <c r="EW596" i="12" s="1"/>
  <c r="EZ596" i="12" s="1"/>
  <c r="FC596" i="12" s="1"/>
  <c r="BE596" i="12"/>
  <c r="BD596" i="12"/>
  <c r="BA596" i="12"/>
  <c r="AZ596" i="12"/>
  <c r="AY596" i="12"/>
  <c r="AV596" i="12"/>
  <c r="AU596" i="12"/>
  <c r="AS596" i="12"/>
  <c r="AQ596" i="12"/>
  <c r="AO596" i="12"/>
  <c r="AN596" i="12"/>
  <c r="AK596" i="12"/>
  <c r="AJ596" i="12"/>
  <c r="AI596" i="12"/>
  <c r="AF596" i="12"/>
  <c r="AE596" i="12"/>
  <c r="AC596" i="12"/>
  <c r="AA596" i="12"/>
  <c r="Y596" i="12"/>
  <c r="X596" i="12"/>
  <c r="P596" i="12"/>
  <c r="Q596" i="12" s="1"/>
  <c r="O596" i="12"/>
  <c r="N596" i="12"/>
  <c r="D596" i="12"/>
  <c r="C596" i="12"/>
  <c r="B596" i="12"/>
  <c r="E596" i="12" s="1"/>
  <c r="A596" i="12"/>
  <c r="BF596" i="12" s="1"/>
  <c r="DU595" i="12"/>
  <c r="DV595" i="12" s="1"/>
  <c r="DW595" i="12" s="1"/>
  <c r="DX595" i="12" s="1"/>
  <c r="DY595" i="12" s="1"/>
  <c r="DZ595" i="12" s="1"/>
  <c r="EA595" i="12" s="1"/>
  <c r="EB595" i="12" s="1"/>
  <c r="EC595" i="12" s="1"/>
  <c r="Q595" i="12"/>
  <c r="P595" i="12"/>
  <c r="F595" i="12" s="1"/>
  <c r="O595" i="12"/>
  <c r="N595" i="12"/>
  <c r="K595" i="12"/>
  <c r="G595" i="12"/>
  <c r="E595" i="12"/>
  <c r="D595" i="12"/>
  <c r="C595" i="12"/>
  <c r="B595" i="12"/>
  <c r="A595" i="12"/>
  <c r="BC595" i="12" s="1"/>
  <c r="DQ594" i="12"/>
  <c r="P594" i="12"/>
  <c r="Q594" i="12" s="1"/>
  <c r="O594" i="12"/>
  <c r="N594" i="12"/>
  <c r="F594" i="12"/>
  <c r="D594" i="12"/>
  <c r="C594" i="12"/>
  <c r="B594" i="12"/>
  <c r="E594" i="12" s="1"/>
  <c r="A594" i="12"/>
  <c r="BE594" i="12" s="1"/>
  <c r="EA593" i="12"/>
  <c r="ED593" i="12" s="1"/>
  <c r="EG593" i="12" s="1"/>
  <c r="EJ593" i="12" s="1"/>
  <c r="EM593" i="12" s="1"/>
  <c r="EP593" i="12" s="1"/>
  <c r="ES593" i="12" s="1"/>
  <c r="EV593" i="12" s="1"/>
  <c r="EY593" i="12" s="1"/>
  <c r="FB593" i="12" s="1"/>
  <c r="DZ593" i="12"/>
  <c r="EC593" i="12" s="1"/>
  <c r="EF593" i="12" s="1"/>
  <c r="EI593" i="12" s="1"/>
  <c r="EL593" i="12" s="1"/>
  <c r="EO593" i="12" s="1"/>
  <c r="ER593" i="12" s="1"/>
  <c r="EU593" i="12" s="1"/>
  <c r="EX593" i="12" s="1"/>
  <c r="FA593" i="12" s="1"/>
  <c r="FD593" i="12" s="1"/>
  <c r="DY593" i="12"/>
  <c r="EB593" i="12" s="1"/>
  <c r="EE593" i="12" s="1"/>
  <c r="EH593" i="12" s="1"/>
  <c r="EK593" i="12" s="1"/>
  <c r="EN593" i="12" s="1"/>
  <c r="EQ593" i="12" s="1"/>
  <c r="ET593" i="12" s="1"/>
  <c r="EW593" i="12" s="1"/>
  <c r="EZ593" i="12" s="1"/>
  <c r="FC593" i="12" s="1"/>
  <c r="BE593" i="12"/>
  <c r="BD593" i="12"/>
  <c r="BA593" i="12"/>
  <c r="AZ593" i="12"/>
  <c r="AY593" i="12"/>
  <c r="AV593" i="12"/>
  <c r="AU593" i="12"/>
  <c r="AS593" i="12"/>
  <c r="AQ593" i="12"/>
  <c r="AO593" i="12"/>
  <c r="AN593" i="12"/>
  <c r="AK593" i="12"/>
  <c r="AJ593" i="12"/>
  <c r="AI593" i="12"/>
  <c r="AF593" i="12"/>
  <c r="AE593" i="12"/>
  <c r="AC593" i="12"/>
  <c r="AA593" i="12"/>
  <c r="Y593" i="12"/>
  <c r="X593" i="12"/>
  <c r="P593" i="12"/>
  <c r="Q593" i="12" s="1"/>
  <c r="O593" i="12"/>
  <c r="N593" i="12"/>
  <c r="D593" i="12"/>
  <c r="C593" i="12"/>
  <c r="B593" i="12"/>
  <c r="A593" i="12"/>
  <c r="BF593" i="12" s="1"/>
  <c r="EB592" i="12"/>
  <c r="EE592" i="12" s="1"/>
  <c r="EH592" i="12" s="1"/>
  <c r="EK592" i="12" s="1"/>
  <c r="EN592" i="12" s="1"/>
  <c r="EQ592" i="12" s="1"/>
  <c r="ET592" i="12" s="1"/>
  <c r="EW592" i="12" s="1"/>
  <c r="EZ592" i="12" s="1"/>
  <c r="FC592" i="12" s="1"/>
  <c r="EA592" i="12"/>
  <c r="ED592" i="12" s="1"/>
  <c r="EG592" i="12" s="1"/>
  <c r="EJ592" i="12" s="1"/>
  <c r="EM592" i="12" s="1"/>
  <c r="EP592" i="12" s="1"/>
  <c r="ES592" i="12" s="1"/>
  <c r="EV592" i="12" s="1"/>
  <c r="EY592" i="12" s="1"/>
  <c r="FB592" i="12" s="1"/>
  <c r="DZ592" i="12"/>
  <c r="EC592" i="12" s="1"/>
  <c r="EF592" i="12" s="1"/>
  <c r="EI592" i="12" s="1"/>
  <c r="EL592" i="12" s="1"/>
  <c r="EO592" i="12" s="1"/>
  <c r="ER592" i="12" s="1"/>
  <c r="EU592" i="12" s="1"/>
  <c r="EX592" i="12" s="1"/>
  <c r="FA592" i="12" s="1"/>
  <c r="FD592" i="12" s="1"/>
  <c r="DY592" i="12"/>
  <c r="P592" i="12"/>
  <c r="F592" i="12" s="1"/>
  <c r="O592" i="12"/>
  <c r="N592" i="12"/>
  <c r="G592" i="12"/>
  <c r="D592" i="12"/>
  <c r="C592" i="12"/>
  <c r="B592" i="12"/>
  <c r="E592" i="12" s="1"/>
  <c r="A592" i="12"/>
  <c r="BC592" i="12" s="1"/>
  <c r="EA591" i="12"/>
  <c r="ED591" i="12" s="1"/>
  <c r="EG591" i="12" s="1"/>
  <c r="EJ591" i="12" s="1"/>
  <c r="EM591" i="12" s="1"/>
  <c r="EP591" i="12" s="1"/>
  <c r="ES591" i="12" s="1"/>
  <c r="EV591" i="12" s="1"/>
  <c r="EY591" i="12" s="1"/>
  <c r="FB591" i="12" s="1"/>
  <c r="DZ591" i="12"/>
  <c r="EC591" i="12" s="1"/>
  <c r="EF591" i="12" s="1"/>
  <c r="EI591" i="12" s="1"/>
  <c r="EL591" i="12" s="1"/>
  <c r="EO591" i="12" s="1"/>
  <c r="ER591" i="12" s="1"/>
  <c r="EU591" i="12" s="1"/>
  <c r="EX591" i="12" s="1"/>
  <c r="FA591" i="12" s="1"/>
  <c r="FD591" i="12" s="1"/>
  <c r="DY591" i="12"/>
  <c r="EB591" i="12" s="1"/>
  <c r="EE591" i="12" s="1"/>
  <c r="EH591" i="12" s="1"/>
  <c r="EK591" i="12" s="1"/>
  <c r="EN591" i="12" s="1"/>
  <c r="EQ591" i="12" s="1"/>
  <c r="ET591" i="12" s="1"/>
  <c r="EW591" i="12" s="1"/>
  <c r="EZ591" i="12" s="1"/>
  <c r="FC591" i="12" s="1"/>
  <c r="P591" i="12"/>
  <c r="G591" i="12" s="1"/>
  <c r="O591" i="12"/>
  <c r="N591" i="12"/>
  <c r="D591" i="12"/>
  <c r="C591" i="12"/>
  <c r="B591" i="12"/>
  <c r="E591" i="12" s="1"/>
  <c r="A591" i="12"/>
  <c r="BD591" i="12" s="1"/>
  <c r="EA590" i="12"/>
  <c r="ED590" i="12" s="1"/>
  <c r="EG590" i="12" s="1"/>
  <c r="EJ590" i="12" s="1"/>
  <c r="EM590" i="12" s="1"/>
  <c r="EP590" i="12" s="1"/>
  <c r="ES590" i="12" s="1"/>
  <c r="EV590" i="12" s="1"/>
  <c r="EY590" i="12" s="1"/>
  <c r="FB590" i="12" s="1"/>
  <c r="DZ590" i="12"/>
  <c r="EC590" i="12" s="1"/>
  <c r="EF590" i="12" s="1"/>
  <c r="EI590" i="12" s="1"/>
  <c r="EL590" i="12" s="1"/>
  <c r="EO590" i="12" s="1"/>
  <c r="ER590" i="12" s="1"/>
  <c r="EU590" i="12" s="1"/>
  <c r="EX590" i="12" s="1"/>
  <c r="FA590" i="12" s="1"/>
  <c r="FD590" i="12" s="1"/>
  <c r="DY590" i="12"/>
  <c r="EB590" i="12" s="1"/>
  <c r="EE590" i="12" s="1"/>
  <c r="EH590" i="12" s="1"/>
  <c r="EK590" i="12" s="1"/>
  <c r="EN590" i="12" s="1"/>
  <c r="EQ590" i="12" s="1"/>
  <c r="ET590" i="12" s="1"/>
  <c r="EW590" i="12" s="1"/>
  <c r="EZ590" i="12" s="1"/>
  <c r="FC590" i="12" s="1"/>
  <c r="AZ590" i="12"/>
  <c r="AV590" i="12"/>
  <c r="AR590" i="12"/>
  <c r="AJ590" i="12"/>
  <c r="AF590" i="12"/>
  <c r="AB590" i="12"/>
  <c r="P590" i="12"/>
  <c r="F590" i="12" s="1"/>
  <c r="O590" i="12"/>
  <c r="N590" i="12"/>
  <c r="D590" i="12"/>
  <c r="C590" i="12"/>
  <c r="B590" i="12"/>
  <c r="E590" i="12" s="1"/>
  <c r="A590" i="12"/>
  <c r="BE590" i="12" s="1"/>
  <c r="EC589" i="12"/>
  <c r="EF589" i="12" s="1"/>
  <c r="EI589" i="12" s="1"/>
  <c r="EL589" i="12" s="1"/>
  <c r="EO589" i="12" s="1"/>
  <c r="ER589" i="12" s="1"/>
  <c r="EU589" i="12" s="1"/>
  <c r="EX589" i="12" s="1"/>
  <c r="FA589" i="12" s="1"/>
  <c r="FD589" i="12" s="1"/>
  <c r="EA589" i="12"/>
  <c r="ED589" i="12" s="1"/>
  <c r="EG589" i="12" s="1"/>
  <c r="EJ589" i="12" s="1"/>
  <c r="EM589" i="12" s="1"/>
  <c r="EP589" i="12" s="1"/>
  <c r="ES589" i="12" s="1"/>
  <c r="EV589" i="12" s="1"/>
  <c r="EY589" i="12" s="1"/>
  <c r="FB589" i="12" s="1"/>
  <c r="DZ589" i="12"/>
  <c r="DY589" i="12"/>
  <c r="EB589" i="12" s="1"/>
  <c r="EE589" i="12" s="1"/>
  <c r="EH589" i="12" s="1"/>
  <c r="EK589" i="12" s="1"/>
  <c r="EN589" i="12" s="1"/>
  <c r="EQ589" i="12" s="1"/>
  <c r="ET589" i="12" s="1"/>
  <c r="EW589" i="12" s="1"/>
  <c r="EZ589" i="12" s="1"/>
  <c r="FC589" i="12" s="1"/>
  <c r="BE589" i="12"/>
  <c r="BD589" i="12"/>
  <c r="AZ589" i="12"/>
  <c r="AY589" i="12"/>
  <c r="AU589" i="12"/>
  <c r="AS589" i="12"/>
  <c r="AO589" i="12"/>
  <c r="AN589" i="12"/>
  <c r="AJ589" i="12"/>
  <c r="AI589" i="12"/>
  <c r="AE589" i="12"/>
  <c r="AC589" i="12"/>
  <c r="Y589" i="12"/>
  <c r="X589" i="12"/>
  <c r="P589" i="12"/>
  <c r="Q589" i="12" s="1"/>
  <c r="O589" i="12"/>
  <c r="N589" i="12"/>
  <c r="D589" i="12"/>
  <c r="C589" i="12"/>
  <c r="B589" i="12"/>
  <c r="E589" i="12" s="1"/>
  <c r="A589" i="12"/>
  <c r="BF589" i="12" s="1"/>
  <c r="EA588" i="12"/>
  <c r="ED588" i="12" s="1"/>
  <c r="EG588" i="12" s="1"/>
  <c r="EJ588" i="12" s="1"/>
  <c r="EM588" i="12" s="1"/>
  <c r="EP588" i="12" s="1"/>
  <c r="ES588" i="12" s="1"/>
  <c r="EV588" i="12" s="1"/>
  <c r="EY588" i="12" s="1"/>
  <c r="FB588" i="12" s="1"/>
  <c r="DZ588" i="12"/>
  <c r="EC588" i="12" s="1"/>
  <c r="EF588" i="12" s="1"/>
  <c r="EI588" i="12" s="1"/>
  <c r="EL588" i="12" s="1"/>
  <c r="EO588" i="12" s="1"/>
  <c r="ER588" i="12" s="1"/>
  <c r="EU588" i="12" s="1"/>
  <c r="EX588" i="12" s="1"/>
  <c r="FA588" i="12" s="1"/>
  <c r="FD588" i="12" s="1"/>
  <c r="DY588" i="12"/>
  <c r="EB588" i="12" s="1"/>
  <c r="EE588" i="12" s="1"/>
  <c r="EH588" i="12" s="1"/>
  <c r="EK588" i="12" s="1"/>
  <c r="EN588" i="12" s="1"/>
  <c r="EQ588" i="12" s="1"/>
  <c r="ET588" i="12" s="1"/>
  <c r="EW588" i="12" s="1"/>
  <c r="EZ588" i="12" s="1"/>
  <c r="FC588" i="12" s="1"/>
  <c r="P588" i="12"/>
  <c r="F588" i="12" s="1"/>
  <c r="O588" i="12"/>
  <c r="N588" i="12"/>
  <c r="E588" i="12"/>
  <c r="D588" i="12"/>
  <c r="C588" i="12"/>
  <c r="B588" i="12"/>
  <c r="A588" i="12"/>
  <c r="BC588" i="12" s="1"/>
  <c r="EC587" i="12"/>
  <c r="EF587" i="12" s="1"/>
  <c r="EI587" i="12" s="1"/>
  <c r="EL587" i="12" s="1"/>
  <c r="EO587" i="12" s="1"/>
  <c r="ER587" i="12" s="1"/>
  <c r="EU587" i="12" s="1"/>
  <c r="EX587" i="12" s="1"/>
  <c r="FA587" i="12" s="1"/>
  <c r="FD587" i="12" s="1"/>
  <c r="EA587" i="12"/>
  <c r="ED587" i="12" s="1"/>
  <c r="EG587" i="12" s="1"/>
  <c r="EJ587" i="12" s="1"/>
  <c r="EM587" i="12" s="1"/>
  <c r="EP587" i="12" s="1"/>
  <c r="ES587" i="12" s="1"/>
  <c r="EV587" i="12" s="1"/>
  <c r="EY587" i="12" s="1"/>
  <c r="FB587" i="12" s="1"/>
  <c r="DZ587" i="12"/>
  <c r="DY587" i="12"/>
  <c r="EB587" i="12" s="1"/>
  <c r="EE587" i="12" s="1"/>
  <c r="EH587" i="12" s="1"/>
  <c r="EK587" i="12" s="1"/>
  <c r="EN587" i="12" s="1"/>
  <c r="EQ587" i="12" s="1"/>
  <c r="ET587" i="12" s="1"/>
  <c r="EW587" i="12" s="1"/>
  <c r="EZ587" i="12" s="1"/>
  <c r="FC587" i="12" s="1"/>
  <c r="BC587" i="12"/>
  <c r="AY587" i="12"/>
  <c r="AQ587" i="12"/>
  <c r="AM587" i="12"/>
  <c r="AI587" i="12"/>
  <c r="AA587" i="12"/>
  <c r="W587" i="12"/>
  <c r="Q587" i="12"/>
  <c r="P587" i="12"/>
  <c r="G587" i="12" s="1"/>
  <c r="O587" i="12"/>
  <c r="N587" i="12"/>
  <c r="K587" i="12"/>
  <c r="F587" i="12"/>
  <c r="D587" i="12"/>
  <c r="C587" i="12"/>
  <c r="B587" i="12"/>
  <c r="E587" i="12" s="1"/>
  <c r="A587" i="12"/>
  <c r="BD587" i="12" s="1"/>
  <c r="EA586" i="12"/>
  <c r="ED586" i="12" s="1"/>
  <c r="EG586" i="12" s="1"/>
  <c r="EJ586" i="12" s="1"/>
  <c r="EM586" i="12" s="1"/>
  <c r="EP586" i="12" s="1"/>
  <c r="ES586" i="12" s="1"/>
  <c r="EV586" i="12" s="1"/>
  <c r="EY586" i="12" s="1"/>
  <c r="FB586" i="12" s="1"/>
  <c r="DZ586" i="12"/>
  <c r="EC586" i="12" s="1"/>
  <c r="EF586" i="12" s="1"/>
  <c r="EI586" i="12" s="1"/>
  <c r="EL586" i="12" s="1"/>
  <c r="EO586" i="12" s="1"/>
  <c r="ER586" i="12" s="1"/>
  <c r="EU586" i="12" s="1"/>
  <c r="EX586" i="12" s="1"/>
  <c r="FA586" i="12" s="1"/>
  <c r="FD586" i="12" s="1"/>
  <c r="DY586" i="12"/>
  <c r="EB586" i="12" s="1"/>
  <c r="EE586" i="12" s="1"/>
  <c r="EH586" i="12" s="1"/>
  <c r="EK586" i="12" s="1"/>
  <c r="EN586" i="12" s="1"/>
  <c r="EQ586" i="12" s="1"/>
  <c r="ET586" i="12" s="1"/>
  <c r="EW586" i="12" s="1"/>
  <c r="EZ586" i="12" s="1"/>
  <c r="FC586" i="12" s="1"/>
  <c r="BC586" i="12"/>
  <c r="AU586" i="12"/>
  <c r="AM586" i="12"/>
  <c r="AE586" i="12"/>
  <c r="W586" i="12"/>
  <c r="Q586" i="12"/>
  <c r="P586" i="12"/>
  <c r="O586" i="12"/>
  <c r="N586" i="12"/>
  <c r="K586" i="12"/>
  <c r="G586" i="12"/>
  <c r="F586" i="12"/>
  <c r="D586" i="12"/>
  <c r="C586" i="12"/>
  <c r="B586" i="12"/>
  <c r="E586" i="12" s="1"/>
  <c r="A586" i="12"/>
  <c r="BE586" i="12" s="1"/>
  <c r="EA585" i="12"/>
  <c r="ED585" i="12" s="1"/>
  <c r="EG585" i="12" s="1"/>
  <c r="EJ585" i="12" s="1"/>
  <c r="EM585" i="12" s="1"/>
  <c r="EP585" i="12" s="1"/>
  <c r="ES585" i="12" s="1"/>
  <c r="EV585" i="12" s="1"/>
  <c r="EY585" i="12" s="1"/>
  <c r="FB585" i="12" s="1"/>
  <c r="DZ585" i="12"/>
  <c r="EC585" i="12" s="1"/>
  <c r="EF585" i="12" s="1"/>
  <c r="EI585" i="12" s="1"/>
  <c r="EL585" i="12" s="1"/>
  <c r="EO585" i="12" s="1"/>
  <c r="ER585" i="12" s="1"/>
  <c r="EU585" i="12" s="1"/>
  <c r="EX585" i="12" s="1"/>
  <c r="FA585" i="12" s="1"/>
  <c r="FD585" i="12" s="1"/>
  <c r="DY585" i="12"/>
  <c r="EB585" i="12" s="1"/>
  <c r="EE585" i="12" s="1"/>
  <c r="EH585" i="12" s="1"/>
  <c r="EK585" i="12" s="1"/>
  <c r="EN585" i="12" s="1"/>
  <c r="EQ585" i="12" s="1"/>
  <c r="ET585" i="12" s="1"/>
  <c r="EW585" i="12" s="1"/>
  <c r="EZ585" i="12" s="1"/>
  <c r="FC585" i="12" s="1"/>
  <c r="BE585" i="12"/>
  <c r="BD585" i="12"/>
  <c r="AZ585" i="12"/>
  <c r="AY585" i="12"/>
  <c r="AU585" i="12"/>
  <c r="AS585" i="12"/>
  <c r="AO585" i="12"/>
  <c r="AN585" i="12"/>
  <c r="AJ585" i="12"/>
  <c r="AI585" i="12"/>
  <c r="AE585" i="12"/>
  <c r="AC585" i="12"/>
  <c r="Y585" i="12"/>
  <c r="X585" i="12"/>
  <c r="P585" i="12"/>
  <c r="Q585" i="12" s="1"/>
  <c r="O585" i="12"/>
  <c r="N585" i="12"/>
  <c r="D585" i="12"/>
  <c r="C585" i="12"/>
  <c r="B585" i="12"/>
  <c r="E585" i="12" s="1"/>
  <c r="A585" i="12"/>
  <c r="BF585" i="12" s="1"/>
  <c r="EA584" i="12"/>
  <c r="ED584" i="12" s="1"/>
  <c r="EG584" i="12" s="1"/>
  <c r="EJ584" i="12" s="1"/>
  <c r="EM584" i="12" s="1"/>
  <c r="EP584" i="12" s="1"/>
  <c r="ES584" i="12" s="1"/>
  <c r="EV584" i="12" s="1"/>
  <c r="EY584" i="12" s="1"/>
  <c r="FB584" i="12" s="1"/>
  <c r="DZ584" i="12"/>
  <c r="EC584" i="12" s="1"/>
  <c r="EF584" i="12" s="1"/>
  <c r="EI584" i="12" s="1"/>
  <c r="EL584" i="12" s="1"/>
  <c r="EO584" i="12" s="1"/>
  <c r="ER584" i="12" s="1"/>
  <c r="EU584" i="12" s="1"/>
  <c r="EX584" i="12" s="1"/>
  <c r="FA584" i="12" s="1"/>
  <c r="FD584" i="12" s="1"/>
  <c r="DY584" i="12"/>
  <c r="EB584" i="12" s="1"/>
  <c r="EE584" i="12" s="1"/>
  <c r="EH584" i="12" s="1"/>
  <c r="EK584" i="12" s="1"/>
  <c r="EN584" i="12" s="1"/>
  <c r="EQ584" i="12" s="1"/>
  <c r="ET584" i="12" s="1"/>
  <c r="EW584" i="12" s="1"/>
  <c r="EZ584" i="12" s="1"/>
  <c r="FC584" i="12" s="1"/>
  <c r="P584" i="12"/>
  <c r="F584" i="12" s="1"/>
  <c r="O584" i="12"/>
  <c r="N584" i="12"/>
  <c r="E584" i="12"/>
  <c r="D584" i="12"/>
  <c r="C584" i="12"/>
  <c r="B584" i="12"/>
  <c r="A584" i="12"/>
  <c r="BC584" i="12" s="1"/>
  <c r="EC583" i="12"/>
  <c r="EF583" i="12" s="1"/>
  <c r="EI583" i="12" s="1"/>
  <c r="EL583" i="12" s="1"/>
  <c r="EO583" i="12" s="1"/>
  <c r="ER583" i="12" s="1"/>
  <c r="EU583" i="12" s="1"/>
  <c r="EX583" i="12" s="1"/>
  <c r="FA583" i="12" s="1"/>
  <c r="FD583" i="12" s="1"/>
  <c r="EA583" i="12"/>
  <c r="ED583" i="12" s="1"/>
  <c r="EG583" i="12" s="1"/>
  <c r="EJ583" i="12" s="1"/>
  <c r="EM583" i="12" s="1"/>
  <c r="EP583" i="12" s="1"/>
  <c r="ES583" i="12" s="1"/>
  <c r="EV583" i="12" s="1"/>
  <c r="EY583" i="12" s="1"/>
  <c r="FB583" i="12" s="1"/>
  <c r="DZ583" i="12"/>
  <c r="DY583" i="12"/>
  <c r="EB583" i="12" s="1"/>
  <c r="EE583" i="12" s="1"/>
  <c r="EH583" i="12" s="1"/>
  <c r="EK583" i="12" s="1"/>
  <c r="EN583" i="12" s="1"/>
  <c r="EQ583" i="12" s="1"/>
  <c r="ET583" i="12" s="1"/>
  <c r="EW583" i="12" s="1"/>
  <c r="EZ583" i="12" s="1"/>
  <c r="FC583" i="12" s="1"/>
  <c r="BC583" i="12"/>
  <c r="AY583" i="12"/>
  <c r="AQ583" i="12"/>
  <c r="AM583" i="12"/>
  <c r="AI583" i="12"/>
  <c r="AA583" i="12"/>
  <c r="W583" i="12"/>
  <c r="Q583" i="12"/>
  <c r="P583" i="12"/>
  <c r="G583" i="12" s="1"/>
  <c r="O583" i="12"/>
  <c r="N583" i="12"/>
  <c r="K583" i="12"/>
  <c r="F583" i="12"/>
  <c r="D583" i="12"/>
  <c r="C583" i="12"/>
  <c r="B583" i="12"/>
  <c r="E583" i="12" s="1"/>
  <c r="A583" i="12"/>
  <c r="BD583" i="12" s="1"/>
  <c r="EA582" i="12"/>
  <c r="ED582" i="12" s="1"/>
  <c r="EG582" i="12" s="1"/>
  <c r="EJ582" i="12" s="1"/>
  <c r="EM582" i="12" s="1"/>
  <c r="EP582" i="12" s="1"/>
  <c r="ES582" i="12" s="1"/>
  <c r="EV582" i="12" s="1"/>
  <c r="EY582" i="12" s="1"/>
  <c r="FB582" i="12" s="1"/>
  <c r="DZ582" i="12"/>
  <c r="EC582" i="12" s="1"/>
  <c r="EF582" i="12" s="1"/>
  <c r="EI582" i="12" s="1"/>
  <c r="EL582" i="12" s="1"/>
  <c r="EO582" i="12" s="1"/>
  <c r="ER582" i="12" s="1"/>
  <c r="EU582" i="12" s="1"/>
  <c r="EX582" i="12" s="1"/>
  <c r="FA582" i="12" s="1"/>
  <c r="FD582" i="12" s="1"/>
  <c r="DY582" i="12"/>
  <c r="EB582" i="12" s="1"/>
  <c r="EE582" i="12" s="1"/>
  <c r="EH582" i="12" s="1"/>
  <c r="EK582" i="12" s="1"/>
  <c r="EN582" i="12" s="1"/>
  <c r="EQ582" i="12" s="1"/>
  <c r="ET582" i="12" s="1"/>
  <c r="EW582" i="12" s="1"/>
  <c r="EZ582" i="12" s="1"/>
  <c r="FC582" i="12" s="1"/>
  <c r="BC582" i="12"/>
  <c r="AU582" i="12"/>
  <c r="AM582" i="12"/>
  <c r="AE582" i="12"/>
  <c r="W582" i="12"/>
  <c r="Q582" i="12"/>
  <c r="P582" i="12"/>
  <c r="O582" i="12"/>
  <c r="N582" i="12"/>
  <c r="K582" i="12"/>
  <c r="G582" i="12"/>
  <c r="F582" i="12"/>
  <c r="D582" i="12"/>
  <c r="C582" i="12"/>
  <c r="B582" i="12"/>
  <c r="E582" i="12" s="1"/>
  <c r="A582" i="12"/>
  <c r="BE582" i="12" s="1"/>
  <c r="EA581" i="12"/>
  <c r="ED581" i="12" s="1"/>
  <c r="EG581" i="12" s="1"/>
  <c r="EJ581" i="12" s="1"/>
  <c r="EM581" i="12" s="1"/>
  <c r="EP581" i="12" s="1"/>
  <c r="ES581" i="12" s="1"/>
  <c r="EV581" i="12" s="1"/>
  <c r="EY581" i="12" s="1"/>
  <c r="FB581" i="12" s="1"/>
  <c r="DZ581" i="12"/>
  <c r="EC581" i="12" s="1"/>
  <c r="EF581" i="12" s="1"/>
  <c r="EI581" i="12" s="1"/>
  <c r="EL581" i="12" s="1"/>
  <c r="EO581" i="12" s="1"/>
  <c r="ER581" i="12" s="1"/>
  <c r="EU581" i="12" s="1"/>
  <c r="EX581" i="12" s="1"/>
  <c r="FA581" i="12" s="1"/>
  <c r="FD581" i="12" s="1"/>
  <c r="DY581" i="12"/>
  <c r="EB581" i="12" s="1"/>
  <c r="EE581" i="12" s="1"/>
  <c r="EH581" i="12" s="1"/>
  <c r="EK581" i="12" s="1"/>
  <c r="EN581" i="12" s="1"/>
  <c r="EQ581" i="12" s="1"/>
  <c r="ET581" i="12" s="1"/>
  <c r="EW581" i="12" s="1"/>
  <c r="EZ581" i="12" s="1"/>
  <c r="FC581" i="12" s="1"/>
  <c r="BE581" i="12"/>
  <c r="BD581" i="12"/>
  <c r="AZ581" i="12"/>
  <c r="AY581" i="12"/>
  <c r="AU581" i="12"/>
  <c r="AS581" i="12"/>
  <c r="AO581" i="12"/>
  <c r="AN581" i="12"/>
  <c r="AJ581" i="12"/>
  <c r="AI581" i="12"/>
  <c r="AE581" i="12"/>
  <c r="AC581" i="12"/>
  <c r="Y581" i="12"/>
  <c r="X581" i="12"/>
  <c r="P581" i="12"/>
  <c r="Q581" i="12" s="1"/>
  <c r="O581" i="12"/>
  <c r="N581" i="12"/>
  <c r="D581" i="12"/>
  <c r="C581" i="12"/>
  <c r="B581" i="12"/>
  <c r="A581" i="12"/>
  <c r="BF581" i="12" s="1"/>
  <c r="EA580" i="12"/>
  <c r="ED580" i="12" s="1"/>
  <c r="EG580" i="12" s="1"/>
  <c r="EJ580" i="12" s="1"/>
  <c r="EM580" i="12" s="1"/>
  <c r="EP580" i="12" s="1"/>
  <c r="ES580" i="12" s="1"/>
  <c r="EV580" i="12" s="1"/>
  <c r="EY580" i="12" s="1"/>
  <c r="FB580" i="12" s="1"/>
  <c r="DZ580" i="12"/>
  <c r="EC580" i="12" s="1"/>
  <c r="EF580" i="12" s="1"/>
  <c r="EI580" i="12" s="1"/>
  <c r="EL580" i="12" s="1"/>
  <c r="EO580" i="12" s="1"/>
  <c r="ER580" i="12" s="1"/>
  <c r="EU580" i="12" s="1"/>
  <c r="EX580" i="12" s="1"/>
  <c r="FA580" i="12" s="1"/>
  <c r="FD580" i="12" s="1"/>
  <c r="DY580" i="12"/>
  <c r="EB580" i="12" s="1"/>
  <c r="EE580" i="12" s="1"/>
  <c r="EH580" i="12" s="1"/>
  <c r="EK580" i="12" s="1"/>
  <c r="EN580" i="12" s="1"/>
  <c r="EQ580" i="12" s="1"/>
  <c r="ET580" i="12" s="1"/>
  <c r="EW580" i="12" s="1"/>
  <c r="EZ580" i="12" s="1"/>
  <c r="FC580" i="12" s="1"/>
  <c r="P580" i="12"/>
  <c r="F580" i="12" s="1"/>
  <c r="O580" i="12"/>
  <c r="N580" i="12"/>
  <c r="E580" i="12"/>
  <c r="D580" i="12"/>
  <c r="C580" i="12"/>
  <c r="B580" i="12"/>
  <c r="A580" i="12"/>
  <c r="BC580" i="12" s="1"/>
  <c r="EC579" i="12"/>
  <c r="EF579" i="12" s="1"/>
  <c r="EI579" i="12" s="1"/>
  <c r="EL579" i="12" s="1"/>
  <c r="EO579" i="12" s="1"/>
  <c r="ER579" i="12" s="1"/>
  <c r="EU579" i="12" s="1"/>
  <c r="EX579" i="12" s="1"/>
  <c r="FA579" i="12" s="1"/>
  <c r="FD579" i="12" s="1"/>
  <c r="EA579" i="12"/>
  <c r="ED579" i="12" s="1"/>
  <c r="EG579" i="12" s="1"/>
  <c r="EJ579" i="12" s="1"/>
  <c r="EM579" i="12" s="1"/>
  <c r="EP579" i="12" s="1"/>
  <c r="ES579" i="12" s="1"/>
  <c r="EV579" i="12" s="1"/>
  <c r="EY579" i="12" s="1"/>
  <c r="FB579" i="12" s="1"/>
  <c r="DZ579" i="12"/>
  <c r="DY579" i="12"/>
  <c r="EB579" i="12" s="1"/>
  <c r="EE579" i="12" s="1"/>
  <c r="EH579" i="12" s="1"/>
  <c r="EK579" i="12" s="1"/>
  <c r="EN579" i="12" s="1"/>
  <c r="EQ579" i="12" s="1"/>
  <c r="ET579" i="12" s="1"/>
  <c r="EW579" i="12" s="1"/>
  <c r="EZ579" i="12" s="1"/>
  <c r="FC579" i="12" s="1"/>
  <c r="BC579" i="12"/>
  <c r="AY579" i="12"/>
  <c r="AQ579" i="12"/>
  <c r="AM579" i="12"/>
  <c r="AI579" i="12"/>
  <c r="AA579" i="12"/>
  <c r="W579" i="12"/>
  <c r="Q579" i="12"/>
  <c r="P579" i="12"/>
  <c r="G579" i="12" s="1"/>
  <c r="O579" i="12"/>
  <c r="N579" i="12"/>
  <c r="K579" i="12"/>
  <c r="F579" i="12"/>
  <c r="D579" i="12"/>
  <c r="C579" i="12"/>
  <c r="B579" i="12"/>
  <c r="A579" i="12"/>
  <c r="BD579" i="12" s="1"/>
  <c r="EA578" i="12"/>
  <c r="ED578" i="12" s="1"/>
  <c r="EG578" i="12" s="1"/>
  <c r="EJ578" i="12" s="1"/>
  <c r="EM578" i="12" s="1"/>
  <c r="EP578" i="12" s="1"/>
  <c r="ES578" i="12" s="1"/>
  <c r="EV578" i="12" s="1"/>
  <c r="EY578" i="12" s="1"/>
  <c r="FB578" i="12" s="1"/>
  <c r="DZ578" i="12"/>
  <c r="EC578" i="12" s="1"/>
  <c r="EF578" i="12" s="1"/>
  <c r="EI578" i="12" s="1"/>
  <c r="EL578" i="12" s="1"/>
  <c r="EO578" i="12" s="1"/>
  <c r="ER578" i="12" s="1"/>
  <c r="EU578" i="12" s="1"/>
  <c r="EX578" i="12" s="1"/>
  <c r="FA578" i="12" s="1"/>
  <c r="FD578" i="12" s="1"/>
  <c r="DY578" i="12"/>
  <c r="EB578" i="12" s="1"/>
  <c r="EE578" i="12" s="1"/>
  <c r="EH578" i="12" s="1"/>
  <c r="EK578" i="12" s="1"/>
  <c r="EN578" i="12" s="1"/>
  <c r="EQ578" i="12" s="1"/>
  <c r="ET578" i="12" s="1"/>
  <c r="EW578" i="12" s="1"/>
  <c r="EZ578" i="12" s="1"/>
  <c r="FC578" i="12" s="1"/>
  <c r="BC578" i="12"/>
  <c r="AU578" i="12"/>
  <c r="AM578" i="12"/>
  <c r="AE578" i="12"/>
  <c r="W578" i="12"/>
  <c r="Q578" i="12"/>
  <c r="P578" i="12"/>
  <c r="O578" i="12"/>
  <c r="N578" i="12"/>
  <c r="K578" i="12"/>
  <c r="G578" i="12"/>
  <c r="F578" i="12"/>
  <c r="D578" i="12"/>
  <c r="C578" i="12"/>
  <c r="B578" i="12"/>
  <c r="E578" i="12" s="1"/>
  <c r="A578" i="12"/>
  <c r="BE578" i="12" s="1"/>
  <c r="EA577" i="12"/>
  <c r="ED577" i="12" s="1"/>
  <c r="EG577" i="12" s="1"/>
  <c r="EJ577" i="12" s="1"/>
  <c r="EM577" i="12" s="1"/>
  <c r="EP577" i="12" s="1"/>
  <c r="ES577" i="12" s="1"/>
  <c r="EV577" i="12" s="1"/>
  <c r="EY577" i="12" s="1"/>
  <c r="FB577" i="12" s="1"/>
  <c r="DZ577" i="12"/>
  <c r="EC577" i="12" s="1"/>
  <c r="EF577" i="12" s="1"/>
  <c r="EI577" i="12" s="1"/>
  <c r="EL577" i="12" s="1"/>
  <c r="EO577" i="12" s="1"/>
  <c r="ER577" i="12" s="1"/>
  <c r="EU577" i="12" s="1"/>
  <c r="EX577" i="12" s="1"/>
  <c r="FA577" i="12" s="1"/>
  <c r="FD577" i="12" s="1"/>
  <c r="DY577" i="12"/>
  <c r="EB577" i="12" s="1"/>
  <c r="EE577" i="12" s="1"/>
  <c r="EH577" i="12" s="1"/>
  <c r="EK577" i="12" s="1"/>
  <c r="EN577" i="12" s="1"/>
  <c r="EQ577" i="12" s="1"/>
  <c r="ET577" i="12" s="1"/>
  <c r="EW577" i="12" s="1"/>
  <c r="EZ577" i="12" s="1"/>
  <c r="FC577" i="12" s="1"/>
  <c r="BE577" i="12"/>
  <c r="BD577" i="12"/>
  <c r="AZ577" i="12"/>
  <c r="AY577" i="12"/>
  <c r="AU577" i="12"/>
  <c r="AS577" i="12"/>
  <c r="AO577" i="12"/>
  <c r="AN577" i="12"/>
  <c r="AJ577" i="12"/>
  <c r="AI577" i="12"/>
  <c r="AE577" i="12"/>
  <c r="AC577" i="12"/>
  <c r="Y577" i="12"/>
  <c r="X577" i="12"/>
  <c r="P577" i="12"/>
  <c r="Q577" i="12" s="1"/>
  <c r="O577" i="12"/>
  <c r="N577" i="12"/>
  <c r="D577" i="12"/>
  <c r="C577" i="12"/>
  <c r="B577" i="12"/>
  <c r="E577" i="12" s="1"/>
  <c r="A577" i="12"/>
  <c r="BF577" i="12" s="1"/>
  <c r="EA576" i="12"/>
  <c r="ED576" i="12" s="1"/>
  <c r="EG576" i="12" s="1"/>
  <c r="EJ576" i="12" s="1"/>
  <c r="EM576" i="12" s="1"/>
  <c r="EP576" i="12" s="1"/>
  <c r="ES576" i="12" s="1"/>
  <c r="EV576" i="12" s="1"/>
  <c r="EY576" i="12" s="1"/>
  <c r="FB576" i="12" s="1"/>
  <c r="DZ576" i="12"/>
  <c r="EC576" i="12" s="1"/>
  <c r="EF576" i="12" s="1"/>
  <c r="EI576" i="12" s="1"/>
  <c r="EL576" i="12" s="1"/>
  <c r="EO576" i="12" s="1"/>
  <c r="ER576" i="12" s="1"/>
  <c r="EU576" i="12" s="1"/>
  <c r="EX576" i="12" s="1"/>
  <c r="FA576" i="12" s="1"/>
  <c r="FD576" i="12" s="1"/>
  <c r="DY576" i="12"/>
  <c r="EB576" i="12" s="1"/>
  <c r="EE576" i="12" s="1"/>
  <c r="EH576" i="12" s="1"/>
  <c r="EK576" i="12" s="1"/>
  <c r="EN576" i="12" s="1"/>
  <c r="EQ576" i="12" s="1"/>
  <c r="ET576" i="12" s="1"/>
  <c r="EW576" i="12" s="1"/>
  <c r="EZ576" i="12" s="1"/>
  <c r="FC576" i="12" s="1"/>
  <c r="P576" i="12"/>
  <c r="F576" i="12" s="1"/>
  <c r="O576" i="12"/>
  <c r="N576" i="12"/>
  <c r="E576" i="12"/>
  <c r="D576" i="12"/>
  <c r="C576" i="12"/>
  <c r="B576" i="12"/>
  <c r="A576" i="12"/>
  <c r="BC576" i="12" s="1"/>
  <c r="EC575" i="12"/>
  <c r="EF575" i="12" s="1"/>
  <c r="EI575" i="12" s="1"/>
  <c r="EL575" i="12" s="1"/>
  <c r="EO575" i="12" s="1"/>
  <c r="ER575" i="12" s="1"/>
  <c r="EU575" i="12" s="1"/>
  <c r="EX575" i="12" s="1"/>
  <c r="FA575" i="12" s="1"/>
  <c r="FD575" i="12" s="1"/>
  <c r="EA575" i="12"/>
  <c r="ED575" i="12" s="1"/>
  <c r="EG575" i="12" s="1"/>
  <c r="EJ575" i="12" s="1"/>
  <c r="EM575" i="12" s="1"/>
  <c r="EP575" i="12" s="1"/>
  <c r="ES575" i="12" s="1"/>
  <c r="EV575" i="12" s="1"/>
  <c r="EY575" i="12" s="1"/>
  <c r="FB575" i="12" s="1"/>
  <c r="DZ575" i="12"/>
  <c r="DY575" i="12"/>
  <c r="EB575" i="12" s="1"/>
  <c r="EE575" i="12" s="1"/>
  <c r="EH575" i="12" s="1"/>
  <c r="EK575" i="12" s="1"/>
  <c r="EN575" i="12" s="1"/>
  <c r="EQ575" i="12" s="1"/>
  <c r="ET575" i="12" s="1"/>
  <c r="EW575" i="12" s="1"/>
  <c r="EZ575" i="12" s="1"/>
  <c r="FC575" i="12" s="1"/>
  <c r="DQ575" i="12"/>
  <c r="G590" i="12" l="1"/>
  <c r="AK591" i="12"/>
  <c r="AB594" i="12"/>
  <c r="X578" i="12"/>
  <c r="AN578" i="12"/>
  <c r="BD578" i="12"/>
  <c r="AF582" i="12"/>
  <c r="AV582" i="12"/>
  <c r="X586" i="12"/>
  <c r="AN586" i="12"/>
  <c r="BD586" i="12"/>
  <c r="K590" i="12"/>
  <c r="J591" i="12"/>
  <c r="W591" i="12"/>
  <c r="AE591" i="12"/>
  <c r="AM591" i="12"/>
  <c r="BA591" i="12"/>
  <c r="G594" i="12"/>
  <c r="K576" i="12"/>
  <c r="Q576" i="12"/>
  <c r="AA577" i="12"/>
  <c r="AF577" i="12"/>
  <c r="AK577" i="12"/>
  <c r="AQ577" i="12"/>
  <c r="AV577" i="12"/>
  <c r="BA577" i="12"/>
  <c r="AA578" i="12"/>
  <c r="AI578" i="12"/>
  <c r="AQ578" i="12"/>
  <c r="AY578" i="12"/>
  <c r="AE579" i="12"/>
  <c r="AU579" i="12"/>
  <c r="K580" i="12"/>
  <c r="Q580" i="12"/>
  <c r="AA581" i="12"/>
  <c r="AF581" i="12"/>
  <c r="AK581" i="12"/>
  <c r="AQ581" i="12"/>
  <c r="AV581" i="12"/>
  <c r="BA581" i="12"/>
  <c r="AA582" i="12"/>
  <c r="AI582" i="12"/>
  <c r="AQ582" i="12"/>
  <c r="AY582" i="12"/>
  <c r="AE583" i="12"/>
  <c r="AU583" i="12"/>
  <c r="K584" i="12"/>
  <c r="Q584" i="12"/>
  <c r="AA585" i="12"/>
  <c r="AF585" i="12"/>
  <c r="AK585" i="12"/>
  <c r="AQ585" i="12"/>
  <c r="AV585" i="12"/>
  <c r="BA585" i="12"/>
  <c r="AA586" i="12"/>
  <c r="AI586" i="12"/>
  <c r="AQ586" i="12"/>
  <c r="AY586" i="12"/>
  <c r="AE587" i="12"/>
  <c r="AU587" i="12"/>
  <c r="K588" i="12"/>
  <c r="Q588" i="12"/>
  <c r="AA589" i="12"/>
  <c r="AF589" i="12"/>
  <c r="AK589" i="12"/>
  <c r="AQ589" i="12"/>
  <c r="AV589" i="12"/>
  <c r="BA589" i="12"/>
  <c r="X590" i="12"/>
  <c r="AN590" i="12"/>
  <c r="BD590" i="12"/>
  <c r="Y591" i="12"/>
  <c r="AG591" i="12"/>
  <c r="AQ591" i="12"/>
  <c r="BC591" i="12"/>
  <c r="J593" i="12"/>
  <c r="W593" i="12"/>
  <c r="AB593" i="12"/>
  <c r="AG593" i="12"/>
  <c r="AM593" i="12"/>
  <c r="AR593" i="12"/>
  <c r="AW593" i="12"/>
  <c r="BC593" i="12"/>
  <c r="K594" i="12"/>
  <c r="AJ594" i="12"/>
  <c r="AZ594" i="12"/>
  <c r="J596" i="12"/>
  <c r="W596" i="12"/>
  <c r="AB596" i="12"/>
  <c r="AG596" i="12"/>
  <c r="AM596" i="12"/>
  <c r="AR596" i="12"/>
  <c r="AW596" i="12"/>
  <c r="BC596" i="12"/>
  <c r="AB597" i="12"/>
  <c r="AR597" i="12"/>
  <c r="AE598" i="12"/>
  <c r="AU598" i="12"/>
  <c r="F591" i="12"/>
  <c r="AC591" i="12"/>
  <c r="AY591" i="12"/>
  <c r="AR594" i="12"/>
  <c r="AF578" i="12"/>
  <c r="AV578" i="12"/>
  <c r="X582" i="12"/>
  <c r="AN582" i="12"/>
  <c r="BD582" i="12"/>
  <c r="AF586" i="12"/>
  <c r="AV586" i="12"/>
  <c r="Q590" i="12"/>
  <c r="K592" i="12"/>
  <c r="Q592" i="12"/>
  <c r="AF594" i="12"/>
  <c r="AV594" i="12"/>
  <c r="X597" i="12"/>
  <c r="AN597" i="12"/>
  <c r="BD597" i="12"/>
  <c r="J577" i="12"/>
  <c r="W577" i="12"/>
  <c r="AB577" i="12"/>
  <c r="AG577" i="12"/>
  <c r="AM577" i="12"/>
  <c r="AR577" i="12"/>
  <c r="AW577" i="12"/>
  <c r="BC577" i="12"/>
  <c r="AB578" i="12"/>
  <c r="AJ578" i="12"/>
  <c r="AR578" i="12"/>
  <c r="AZ578" i="12"/>
  <c r="J581" i="12"/>
  <c r="W581" i="12"/>
  <c r="AB581" i="12"/>
  <c r="AG581" i="12"/>
  <c r="AM581" i="12"/>
  <c r="AR581" i="12"/>
  <c r="AW581" i="12"/>
  <c r="BC581" i="12"/>
  <c r="AB582" i="12"/>
  <c r="AJ582" i="12"/>
  <c r="AR582" i="12"/>
  <c r="AZ582" i="12"/>
  <c r="J585" i="12"/>
  <c r="W585" i="12"/>
  <c r="AB585" i="12"/>
  <c r="AG585" i="12"/>
  <c r="AM585" i="12"/>
  <c r="AR585" i="12"/>
  <c r="AW585" i="12"/>
  <c r="BC585" i="12"/>
  <c r="AB586" i="12"/>
  <c r="AJ586" i="12"/>
  <c r="AR586" i="12"/>
  <c r="AZ586" i="12"/>
  <c r="J589" i="12"/>
  <c r="W589" i="12"/>
  <c r="AB589" i="12"/>
  <c r="AG589" i="12"/>
  <c r="AM589" i="12"/>
  <c r="AR589" i="12"/>
  <c r="AW589" i="12"/>
  <c r="BC589" i="12"/>
  <c r="AA591" i="12"/>
  <c r="AI591" i="12"/>
  <c r="AU591" i="12"/>
  <c r="X594" i="12"/>
  <c r="AN594" i="12"/>
  <c r="BD594" i="12"/>
  <c r="AF597" i="12"/>
  <c r="AV597" i="12"/>
  <c r="AI598" i="12"/>
  <c r="AY598" i="12"/>
  <c r="ED595" i="12"/>
  <c r="EE595" i="12" s="1"/>
  <c r="EF595" i="12" s="1"/>
  <c r="EG595" i="12" s="1"/>
  <c r="EH595" i="12" s="1"/>
  <c r="EI595" i="12" s="1"/>
  <c r="EJ595" i="12" s="1"/>
  <c r="EK595" i="12" s="1"/>
  <c r="EL595" i="12" s="1"/>
  <c r="EM595" i="12" s="1"/>
  <c r="EN595" i="12" s="1"/>
  <c r="EO595" i="12" s="1"/>
  <c r="EP595" i="12" s="1"/>
  <c r="EQ595" i="12" s="1"/>
  <c r="ER595" i="12" s="1"/>
  <c r="ES595" i="12" s="1"/>
  <c r="ET595" i="12" s="1"/>
  <c r="EU595" i="12" s="1"/>
  <c r="EV595" i="12" s="1"/>
  <c r="EW595" i="12" s="1"/>
  <c r="EX595" i="12" s="1"/>
  <c r="EY595" i="12" s="1"/>
  <c r="EZ595" i="12" s="1"/>
  <c r="FA595" i="12" s="1"/>
  <c r="FB595" i="12" s="1"/>
  <c r="FC595" i="12" s="1"/>
  <c r="FD595" i="12" s="1"/>
  <c r="AD576" i="12"/>
  <c r="AL576" i="12"/>
  <c r="AX576" i="12"/>
  <c r="Z580" i="12"/>
  <c r="AL580" i="12"/>
  <c r="BB580" i="12"/>
  <c r="AD584" i="12"/>
  <c r="AP584" i="12"/>
  <c r="BF584" i="12"/>
  <c r="AP588" i="12"/>
  <c r="BF588" i="12"/>
  <c r="Z592" i="12"/>
  <c r="AH592" i="12"/>
  <c r="AP592" i="12"/>
  <c r="AX592" i="12"/>
  <c r="BF592" i="12"/>
  <c r="AL595" i="12"/>
  <c r="BB595" i="12"/>
  <c r="J576" i="12"/>
  <c r="AG576" i="12"/>
  <c r="BA576" i="12"/>
  <c r="G577" i="12"/>
  <c r="AD579" i="12"/>
  <c r="AT579" i="12"/>
  <c r="BF579" i="12"/>
  <c r="Y580" i="12"/>
  <c r="AK580" i="12"/>
  <c r="AW580" i="12"/>
  <c r="AL583" i="12"/>
  <c r="AX583" i="12"/>
  <c r="Y584" i="12"/>
  <c r="AO584" i="12"/>
  <c r="BA584" i="12"/>
  <c r="Z587" i="12"/>
  <c r="AD587" i="12"/>
  <c r="AH587" i="12"/>
  <c r="AL587" i="12"/>
  <c r="AP587" i="12"/>
  <c r="AT587" i="12"/>
  <c r="AX587" i="12"/>
  <c r="BB587" i="12"/>
  <c r="BF587" i="12"/>
  <c r="J588" i="12"/>
  <c r="Y588" i="12"/>
  <c r="AC588" i="12"/>
  <c r="AG588" i="12"/>
  <c r="AK588" i="12"/>
  <c r="AO588" i="12"/>
  <c r="AS588" i="12"/>
  <c r="AW588" i="12"/>
  <c r="BA588" i="12"/>
  <c r="BE588" i="12"/>
  <c r="G589" i="12"/>
  <c r="W590" i="12"/>
  <c r="AA590" i="12"/>
  <c r="AE590" i="12"/>
  <c r="AI590" i="12"/>
  <c r="AM590" i="12"/>
  <c r="AQ590" i="12"/>
  <c r="AU590" i="12"/>
  <c r="AY590" i="12"/>
  <c r="BC590" i="12"/>
  <c r="K591" i="12"/>
  <c r="Q591" i="12"/>
  <c r="Z591" i="12"/>
  <c r="AD591" i="12"/>
  <c r="AH591" i="12"/>
  <c r="AL591" i="12"/>
  <c r="AP591" i="12"/>
  <c r="AT591" i="12"/>
  <c r="AX591" i="12"/>
  <c r="BB591" i="12"/>
  <c r="BF591" i="12"/>
  <c r="J592" i="12"/>
  <c r="Y592" i="12"/>
  <c r="AC592" i="12"/>
  <c r="AG592" i="12"/>
  <c r="AK592" i="12"/>
  <c r="AO592" i="12"/>
  <c r="AS592" i="12"/>
  <c r="AW592" i="12"/>
  <c r="BA592" i="12"/>
  <c r="BE592" i="12"/>
  <c r="G593" i="12"/>
  <c r="W594" i="12"/>
  <c r="AA594" i="12"/>
  <c r="AE594" i="12"/>
  <c r="AI594" i="12"/>
  <c r="AM594" i="12"/>
  <c r="AQ594" i="12"/>
  <c r="AU594" i="12"/>
  <c r="AY594" i="12"/>
  <c r="BC594" i="12"/>
  <c r="J595" i="12"/>
  <c r="Y595" i="12"/>
  <c r="AC595" i="12"/>
  <c r="AG595" i="12"/>
  <c r="AK595" i="12"/>
  <c r="AO595" i="12"/>
  <c r="AS595" i="12"/>
  <c r="AW595" i="12"/>
  <c r="BA595" i="12"/>
  <c r="BE595" i="12"/>
  <c r="G596" i="12"/>
  <c r="W597" i="12"/>
  <c r="AA597" i="12"/>
  <c r="AE597" i="12"/>
  <c r="AI597" i="12"/>
  <c r="AM597" i="12"/>
  <c r="AQ597" i="12"/>
  <c r="AU597" i="12"/>
  <c r="AY597" i="12"/>
  <c r="BC597" i="12"/>
  <c r="K598" i="12"/>
  <c r="Q598" i="12"/>
  <c r="Z598" i="12"/>
  <c r="AD598" i="12"/>
  <c r="AH598" i="12"/>
  <c r="AL598" i="12"/>
  <c r="AP598" i="12"/>
  <c r="AT598" i="12"/>
  <c r="AX598" i="12"/>
  <c r="BB598" i="12"/>
  <c r="BF598" i="12"/>
  <c r="AP576" i="12"/>
  <c r="BB576" i="12"/>
  <c r="AD580" i="12"/>
  <c r="AP580" i="12"/>
  <c r="AX580" i="12"/>
  <c r="AL584" i="12"/>
  <c r="BB584" i="12"/>
  <c r="AD588" i="12"/>
  <c r="AL588" i="12"/>
  <c r="BB588" i="12"/>
  <c r="AD592" i="12"/>
  <c r="AL592" i="12"/>
  <c r="AT592" i="12"/>
  <c r="BB592" i="12"/>
  <c r="AH595" i="12"/>
  <c r="AT595" i="12"/>
  <c r="Y576" i="12"/>
  <c r="AK576" i="12"/>
  <c r="AW576" i="12"/>
  <c r="AL579" i="12"/>
  <c r="AX579" i="12"/>
  <c r="J580" i="12"/>
  <c r="AG580" i="12"/>
  <c r="BA580" i="12"/>
  <c r="AH583" i="12"/>
  <c r="AT583" i="12"/>
  <c r="BF583" i="12"/>
  <c r="AC584" i="12"/>
  <c r="AS584" i="12"/>
  <c r="BE584" i="12"/>
  <c r="G585" i="12"/>
  <c r="AF576" i="12"/>
  <c r="AN576" i="12"/>
  <c r="AZ576" i="12"/>
  <c r="AH578" i="12"/>
  <c r="AX578" i="12"/>
  <c r="AG579" i="12"/>
  <c r="AS579" i="12"/>
  <c r="BE579" i="12"/>
  <c r="G580" i="12"/>
  <c r="X580" i="12"/>
  <c r="AJ580" i="12"/>
  <c r="AV580" i="12"/>
  <c r="Z582" i="12"/>
  <c r="AL582" i="12"/>
  <c r="AX582" i="12"/>
  <c r="AG583" i="12"/>
  <c r="AS583" i="12"/>
  <c r="BE583" i="12"/>
  <c r="G584" i="12"/>
  <c r="X584" i="12"/>
  <c r="AJ584" i="12"/>
  <c r="AZ584" i="12"/>
  <c r="AD586" i="12"/>
  <c r="AP586" i="12"/>
  <c r="BB586" i="12"/>
  <c r="AC587" i="12"/>
  <c r="AO587" i="12"/>
  <c r="BA587" i="12"/>
  <c r="G588" i="12"/>
  <c r="AB588" i="12"/>
  <c r="AN588" i="12"/>
  <c r="BD588" i="12"/>
  <c r="AD590" i="12"/>
  <c r="AP590" i="12"/>
  <c r="BB590" i="12"/>
  <c r="AO591" i="12"/>
  <c r="AS591" i="12"/>
  <c r="AW591" i="12"/>
  <c r="BE591" i="12"/>
  <c r="X592" i="12"/>
  <c r="AB592" i="12"/>
  <c r="AF592" i="12"/>
  <c r="AJ592" i="12"/>
  <c r="AN592" i="12"/>
  <c r="AR592" i="12"/>
  <c r="AV592" i="12"/>
  <c r="AZ592" i="12"/>
  <c r="BD592" i="12"/>
  <c r="F593" i="12"/>
  <c r="Z594" i="12"/>
  <c r="AD594" i="12"/>
  <c r="AH594" i="12"/>
  <c r="AL594" i="12"/>
  <c r="AP594" i="12"/>
  <c r="AT594" i="12"/>
  <c r="AX594" i="12"/>
  <c r="BB594" i="12"/>
  <c r="BF594" i="12"/>
  <c r="X595" i="12"/>
  <c r="AB595" i="12"/>
  <c r="AF595" i="12"/>
  <c r="AJ595" i="12"/>
  <c r="AN595" i="12"/>
  <c r="AR595" i="12"/>
  <c r="AV595" i="12"/>
  <c r="AZ595" i="12"/>
  <c r="BD595" i="12"/>
  <c r="F596" i="12"/>
  <c r="Z597" i="12"/>
  <c r="AD597" i="12"/>
  <c r="AH597" i="12"/>
  <c r="AL597" i="12"/>
  <c r="AP597" i="12"/>
  <c r="AT597" i="12"/>
  <c r="AX597" i="12"/>
  <c r="BB597" i="12"/>
  <c r="BF597" i="12"/>
  <c r="Y598" i="12"/>
  <c r="AC598" i="12"/>
  <c r="AG598" i="12"/>
  <c r="AK598" i="12"/>
  <c r="AO598" i="12"/>
  <c r="AS598" i="12"/>
  <c r="AW598" i="12"/>
  <c r="BA598" i="12"/>
  <c r="BE598" i="12"/>
  <c r="Z576" i="12"/>
  <c r="AH576" i="12"/>
  <c r="AT576" i="12"/>
  <c r="BF576" i="12"/>
  <c r="AH580" i="12"/>
  <c r="AT580" i="12"/>
  <c r="BF580" i="12"/>
  <c r="Z584" i="12"/>
  <c r="AH584" i="12"/>
  <c r="AT584" i="12"/>
  <c r="AX584" i="12"/>
  <c r="Z588" i="12"/>
  <c r="AH588" i="12"/>
  <c r="AT588" i="12"/>
  <c r="AX588" i="12"/>
  <c r="Z595" i="12"/>
  <c r="AD595" i="12"/>
  <c r="AP595" i="12"/>
  <c r="AX595" i="12"/>
  <c r="BF595" i="12"/>
  <c r="AC576" i="12"/>
  <c r="AO576" i="12"/>
  <c r="AS576" i="12"/>
  <c r="BE576" i="12"/>
  <c r="Z579" i="12"/>
  <c r="AH579" i="12"/>
  <c r="AP579" i="12"/>
  <c r="BB579" i="12"/>
  <c r="AC580" i="12"/>
  <c r="AO580" i="12"/>
  <c r="AS580" i="12"/>
  <c r="BE580" i="12"/>
  <c r="G581" i="12"/>
  <c r="Z583" i="12"/>
  <c r="AD583" i="12"/>
  <c r="AP583" i="12"/>
  <c r="BB583" i="12"/>
  <c r="J584" i="12"/>
  <c r="AG584" i="12"/>
  <c r="AK584" i="12"/>
  <c r="AW584" i="12"/>
  <c r="G576" i="12"/>
  <c r="X576" i="12"/>
  <c r="AB576" i="12"/>
  <c r="AJ576" i="12"/>
  <c r="AR576" i="12"/>
  <c r="AV576" i="12"/>
  <c r="BD576" i="12"/>
  <c r="F577" i="12"/>
  <c r="Z578" i="12"/>
  <c r="AD578" i="12"/>
  <c r="AL578" i="12"/>
  <c r="AP578" i="12"/>
  <c r="AT578" i="12"/>
  <c r="BB578" i="12"/>
  <c r="BF578" i="12"/>
  <c r="J579" i="12"/>
  <c r="Y579" i="12"/>
  <c r="AC579" i="12"/>
  <c r="AK579" i="12"/>
  <c r="AO579" i="12"/>
  <c r="AW579" i="12"/>
  <c r="BA579" i="12"/>
  <c r="AB580" i="12"/>
  <c r="AF580" i="12"/>
  <c r="AN580" i="12"/>
  <c r="AR580" i="12"/>
  <c r="AZ580" i="12"/>
  <c r="BD580" i="12"/>
  <c r="F581" i="12"/>
  <c r="AD582" i="12"/>
  <c r="AH582" i="12"/>
  <c r="AP582" i="12"/>
  <c r="AT582" i="12"/>
  <c r="BB582" i="12"/>
  <c r="BF582" i="12"/>
  <c r="J583" i="12"/>
  <c r="Y583" i="12"/>
  <c r="AC583" i="12"/>
  <c r="AK583" i="12"/>
  <c r="AO583" i="12"/>
  <c r="AW583" i="12"/>
  <c r="BA583" i="12"/>
  <c r="AB584" i="12"/>
  <c r="AF584" i="12"/>
  <c r="AN584" i="12"/>
  <c r="AR584" i="12"/>
  <c r="AV584" i="12"/>
  <c r="BD584" i="12"/>
  <c r="F585" i="12"/>
  <c r="Z586" i="12"/>
  <c r="AH586" i="12"/>
  <c r="AL586" i="12"/>
  <c r="AT586" i="12"/>
  <c r="AX586" i="12"/>
  <c r="BF586" i="12"/>
  <c r="J587" i="12"/>
  <c r="Y587" i="12"/>
  <c r="AG587" i="12"/>
  <c r="AK587" i="12"/>
  <c r="AS587" i="12"/>
  <c r="AW587" i="12"/>
  <c r="BE587" i="12"/>
  <c r="X588" i="12"/>
  <c r="AF588" i="12"/>
  <c r="AJ588" i="12"/>
  <c r="AR588" i="12"/>
  <c r="AV588" i="12"/>
  <c r="AZ588" i="12"/>
  <c r="F589" i="12"/>
  <c r="Z590" i="12"/>
  <c r="AH590" i="12"/>
  <c r="AL590" i="12"/>
  <c r="AT590" i="12"/>
  <c r="AX590" i="12"/>
  <c r="BF590" i="12"/>
  <c r="W576" i="12"/>
  <c r="AA576" i="12"/>
  <c r="AE576" i="12"/>
  <c r="AI576" i="12"/>
  <c r="AM576" i="12"/>
  <c r="AQ576" i="12"/>
  <c r="AU576" i="12"/>
  <c r="AY576" i="12"/>
  <c r="K577" i="12"/>
  <c r="Z577" i="12"/>
  <c r="AD577" i="12"/>
  <c r="AH577" i="12"/>
  <c r="AL577" i="12"/>
  <c r="AP577" i="12"/>
  <c r="AT577" i="12"/>
  <c r="AX577" i="12"/>
  <c r="BB577" i="12"/>
  <c r="J578" i="12"/>
  <c r="Y578" i="12"/>
  <c r="AC578" i="12"/>
  <c r="AG578" i="12"/>
  <c r="AK578" i="12"/>
  <c r="AO578" i="12"/>
  <c r="AS578" i="12"/>
  <c r="AW578" i="12"/>
  <c r="BA578" i="12"/>
  <c r="X579" i="12"/>
  <c r="AB579" i="12"/>
  <c r="AF579" i="12"/>
  <c r="AJ579" i="12"/>
  <c r="AN579" i="12"/>
  <c r="AR579" i="12"/>
  <c r="AV579" i="12"/>
  <c r="AZ579" i="12"/>
  <c r="W580" i="12"/>
  <c r="AA580" i="12"/>
  <c r="AE580" i="12"/>
  <c r="AI580" i="12"/>
  <c r="AM580" i="12"/>
  <c r="AQ580" i="12"/>
  <c r="AU580" i="12"/>
  <c r="AY580" i="12"/>
  <c r="K581" i="12"/>
  <c r="Z581" i="12"/>
  <c r="AD581" i="12"/>
  <c r="AH581" i="12"/>
  <c r="AL581" i="12"/>
  <c r="AP581" i="12"/>
  <c r="AT581" i="12"/>
  <c r="AX581" i="12"/>
  <c r="BB581" i="12"/>
  <c r="J582" i="12"/>
  <c r="Y582" i="12"/>
  <c r="AC582" i="12"/>
  <c r="AG582" i="12"/>
  <c r="AK582" i="12"/>
  <c r="AO582" i="12"/>
  <c r="AS582" i="12"/>
  <c r="AW582" i="12"/>
  <c r="BA582" i="12"/>
  <c r="X583" i="12"/>
  <c r="AB583" i="12"/>
  <c r="AF583" i="12"/>
  <c r="AJ583" i="12"/>
  <c r="AN583" i="12"/>
  <c r="AR583" i="12"/>
  <c r="AV583" i="12"/>
  <c r="AZ583" i="12"/>
  <c r="W584" i="12"/>
  <c r="AA584" i="12"/>
  <c r="AE584" i="12"/>
  <c r="AI584" i="12"/>
  <c r="AM584" i="12"/>
  <c r="AQ584" i="12"/>
  <c r="AU584" i="12"/>
  <c r="AY584" i="12"/>
  <c r="K585" i="12"/>
  <c r="Z585" i="12"/>
  <c r="AD585" i="12"/>
  <c r="AH585" i="12"/>
  <c r="AL585" i="12"/>
  <c r="AP585" i="12"/>
  <c r="AT585" i="12"/>
  <c r="AX585" i="12"/>
  <c r="BB585" i="12"/>
  <c r="J586" i="12"/>
  <c r="Y586" i="12"/>
  <c r="AC586" i="12"/>
  <c r="AG586" i="12"/>
  <c r="AK586" i="12"/>
  <c r="AO586" i="12"/>
  <c r="AS586" i="12"/>
  <c r="AW586" i="12"/>
  <c r="BA586" i="12"/>
  <c r="X587" i="12"/>
  <c r="AB587" i="12"/>
  <c r="AF587" i="12"/>
  <c r="AJ587" i="12"/>
  <c r="AN587" i="12"/>
  <c r="AR587" i="12"/>
  <c r="AV587" i="12"/>
  <c r="AZ587" i="12"/>
  <c r="W588" i="12"/>
  <c r="AA588" i="12"/>
  <c r="AE588" i="12"/>
  <c r="AI588" i="12"/>
  <c r="AM588" i="12"/>
  <c r="AQ588" i="12"/>
  <c r="AU588" i="12"/>
  <c r="AY588" i="12"/>
  <c r="K589" i="12"/>
  <c r="Z589" i="12"/>
  <c r="AD589" i="12"/>
  <c r="AH589" i="12"/>
  <c r="AL589" i="12"/>
  <c r="AP589" i="12"/>
  <c r="AT589" i="12"/>
  <c r="AX589" i="12"/>
  <c r="BB589" i="12"/>
  <c r="J590" i="12"/>
  <c r="Y590" i="12"/>
  <c r="AC590" i="12"/>
  <c r="AG590" i="12"/>
  <c r="AK590" i="12"/>
  <c r="AO590" i="12"/>
  <c r="AS590" i="12"/>
  <c r="AW590" i="12"/>
  <c r="BA590" i="12"/>
  <c r="X591" i="12"/>
  <c r="AB591" i="12"/>
  <c r="AF591" i="12"/>
  <c r="AJ591" i="12"/>
  <c r="AN591" i="12"/>
  <c r="AR591" i="12"/>
  <c r="AV591" i="12"/>
  <c r="AZ591" i="12"/>
  <c r="W592" i="12"/>
  <c r="AA592" i="12"/>
  <c r="AE592" i="12"/>
  <c r="AI592" i="12"/>
  <c r="AM592" i="12"/>
  <c r="AQ592" i="12"/>
  <c r="AU592" i="12"/>
  <c r="AY592" i="12"/>
  <c r="K593" i="12"/>
  <c r="Z593" i="12"/>
  <c r="AD593" i="12"/>
  <c r="AH593" i="12"/>
  <c r="AL593" i="12"/>
  <c r="AP593" i="12"/>
  <c r="AT593" i="12"/>
  <c r="AX593" i="12"/>
  <c r="BB593" i="12"/>
  <c r="J594" i="12"/>
  <c r="Y594" i="12"/>
  <c r="AC594" i="12"/>
  <c r="AG594" i="12"/>
  <c r="AK594" i="12"/>
  <c r="AO594" i="12"/>
  <c r="AS594" i="12"/>
  <c r="AW594" i="12"/>
  <c r="BA594" i="12"/>
  <c r="W595" i="12"/>
  <c r="AA595" i="12"/>
  <c r="AE595" i="12"/>
  <c r="AI595" i="12"/>
  <c r="AM595" i="12"/>
  <c r="AQ595" i="12"/>
  <c r="AU595" i="12"/>
  <c r="AY595" i="12"/>
  <c r="K596" i="12"/>
  <c r="Z596" i="12"/>
  <c r="AD596" i="12"/>
  <c r="AH596" i="12"/>
  <c r="AL596" i="12"/>
  <c r="AP596" i="12"/>
  <c r="AT596" i="12"/>
  <c r="AX596" i="12"/>
  <c r="BB596" i="12"/>
  <c r="J597" i="12"/>
  <c r="Y597" i="12"/>
  <c r="AC597" i="12"/>
  <c r="AG597" i="12"/>
  <c r="AK597" i="12"/>
  <c r="AO597" i="12"/>
  <c r="AS597" i="12"/>
  <c r="AW597" i="12"/>
  <c r="BA597" i="12"/>
  <c r="X598" i="12"/>
  <c r="AB598" i="12"/>
  <c r="AF598" i="12"/>
  <c r="AJ598" i="12"/>
  <c r="AN598" i="12"/>
  <c r="AR598" i="12"/>
  <c r="AV598" i="12"/>
  <c r="AZ598" i="12"/>
  <c r="BE575" i="12"/>
  <c r="BD575" i="12"/>
  <c r="BA575" i="12"/>
  <c r="AZ575" i="12"/>
  <c r="AY575" i="12"/>
  <c r="AV575" i="12"/>
  <c r="AU575" i="12"/>
  <c r="AS575" i="12"/>
  <c r="AQ575" i="12"/>
  <c r="AO575" i="12"/>
  <c r="AN575" i="12"/>
  <c r="AK575" i="12"/>
  <c r="AJ575" i="12"/>
  <c r="AI575" i="12"/>
  <c r="AF575" i="12"/>
  <c r="AE575" i="12"/>
  <c r="AC575" i="12"/>
  <c r="AA575" i="12"/>
  <c r="Y575" i="12"/>
  <c r="X575" i="12"/>
  <c r="P575" i="12"/>
  <c r="Q575" i="12" s="1"/>
  <c r="O575" i="12"/>
  <c r="N575" i="12"/>
  <c r="D575" i="12"/>
  <c r="C575" i="12"/>
  <c r="B575" i="12"/>
  <c r="E575" i="12" s="1"/>
  <c r="A575" i="12"/>
  <c r="BF575" i="12" s="1"/>
  <c r="ED574" i="12"/>
  <c r="EG574" i="12" s="1"/>
  <c r="EJ574" i="12" s="1"/>
  <c r="EM574" i="12" s="1"/>
  <c r="EP574" i="12" s="1"/>
  <c r="ES574" i="12" s="1"/>
  <c r="EV574" i="12" s="1"/>
  <c r="EY574" i="12" s="1"/>
  <c r="FB574" i="12" s="1"/>
  <c r="EB574" i="12"/>
  <c r="EE574" i="12" s="1"/>
  <c r="EH574" i="12" s="1"/>
  <c r="EK574" i="12" s="1"/>
  <c r="EN574" i="12" s="1"/>
  <c r="EQ574" i="12" s="1"/>
  <c r="ET574" i="12" s="1"/>
  <c r="EW574" i="12" s="1"/>
  <c r="EZ574" i="12" s="1"/>
  <c r="FC574" i="12" s="1"/>
  <c r="EA574" i="12"/>
  <c r="DZ574" i="12"/>
  <c r="EC574" i="12" s="1"/>
  <c r="EF574" i="12" s="1"/>
  <c r="EI574" i="12" s="1"/>
  <c r="EL574" i="12" s="1"/>
  <c r="EO574" i="12" s="1"/>
  <c r="ER574" i="12" s="1"/>
  <c r="EU574" i="12" s="1"/>
  <c r="EX574" i="12" s="1"/>
  <c r="FA574" i="12" s="1"/>
  <c r="FD574" i="12" s="1"/>
  <c r="DY574" i="12"/>
  <c r="Q574" i="12"/>
  <c r="P574" i="12"/>
  <c r="F574" i="12" s="1"/>
  <c r="O574" i="12"/>
  <c r="N574" i="12"/>
  <c r="K574" i="12"/>
  <c r="G574" i="12"/>
  <c r="D574" i="12"/>
  <c r="C574" i="12"/>
  <c r="B574" i="12"/>
  <c r="E574" i="12" s="1"/>
  <c r="A574" i="12"/>
  <c r="BC574" i="12" s="1"/>
  <c r="EC573" i="12"/>
  <c r="EF573" i="12" s="1"/>
  <c r="EI573" i="12" s="1"/>
  <c r="EL573" i="12" s="1"/>
  <c r="EO573" i="12" s="1"/>
  <c r="ER573" i="12" s="1"/>
  <c r="EU573" i="12" s="1"/>
  <c r="EX573" i="12" s="1"/>
  <c r="FA573" i="12" s="1"/>
  <c r="FD573" i="12" s="1"/>
  <c r="EA573" i="12"/>
  <c r="ED573" i="12" s="1"/>
  <c r="EG573" i="12" s="1"/>
  <c r="EJ573" i="12" s="1"/>
  <c r="EM573" i="12" s="1"/>
  <c r="EP573" i="12" s="1"/>
  <c r="ES573" i="12" s="1"/>
  <c r="EV573" i="12" s="1"/>
  <c r="EY573" i="12" s="1"/>
  <c r="FB573" i="12" s="1"/>
  <c r="DZ573" i="12"/>
  <c r="DY573" i="12"/>
  <c r="EB573" i="12" s="1"/>
  <c r="EE573" i="12" s="1"/>
  <c r="EH573" i="12" s="1"/>
  <c r="EK573" i="12" s="1"/>
  <c r="EN573" i="12" s="1"/>
  <c r="EQ573" i="12" s="1"/>
  <c r="ET573" i="12" s="1"/>
  <c r="EW573" i="12" s="1"/>
  <c r="EZ573" i="12" s="1"/>
  <c r="FC573" i="12" s="1"/>
  <c r="BE573" i="12"/>
  <c r="BC573" i="12"/>
  <c r="AW573" i="12"/>
  <c r="AU573" i="12"/>
  <c r="AO573" i="12"/>
  <c r="AM573" i="12"/>
  <c r="AG573" i="12"/>
  <c r="AE573" i="12"/>
  <c r="Y573" i="12"/>
  <c r="W573" i="12"/>
  <c r="P573" i="12"/>
  <c r="G573" i="12" s="1"/>
  <c r="O573" i="12"/>
  <c r="N573" i="12"/>
  <c r="J573" i="12"/>
  <c r="F573" i="12"/>
  <c r="D573" i="12"/>
  <c r="C573" i="12"/>
  <c r="B573" i="12"/>
  <c r="E573" i="12" s="1"/>
  <c r="A573" i="12"/>
  <c r="BD573" i="12" s="1"/>
  <c r="DU572" i="12"/>
  <c r="DV572" i="12" s="1"/>
  <c r="DW572" i="12" s="1"/>
  <c r="DX572" i="12" s="1"/>
  <c r="DY572" i="12" s="1"/>
  <c r="DZ572" i="12" s="1"/>
  <c r="EA572" i="12" s="1"/>
  <c r="EB572" i="12" s="1"/>
  <c r="EC572" i="12" s="1"/>
  <c r="Q572" i="12"/>
  <c r="P572" i="12"/>
  <c r="O572" i="12"/>
  <c r="N572" i="12"/>
  <c r="K572" i="12"/>
  <c r="G572" i="12"/>
  <c r="F572" i="12"/>
  <c r="E572" i="12"/>
  <c r="D572" i="12"/>
  <c r="C572" i="12"/>
  <c r="B572" i="12"/>
  <c r="A572" i="12"/>
  <c r="BE572" i="12" s="1"/>
  <c r="DQ571" i="12"/>
  <c r="P571" i="12"/>
  <c r="F571" i="12" s="1"/>
  <c r="O571" i="12"/>
  <c r="N571" i="12"/>
  <c r="G571" i="12"/>
  <c r="E571" i="12"/>
  <c r="D571" i="12"/>
  <c r="C571" i="12"/>
  <c r="B571" i="12"/>
  <c r="A571" i="12"/>
  <c r="BC571" i="12" s="1"/>
  <c r="EA570" i="12"/>
  <c r="ED570" i="12" s="1"/>
  <c r="EG570" i="12" s="1"/>
  <c r="EJ570" i="12" s="1"/>
  <c r="EM570" i="12" s="1"/>
  <c r="EP570" i="12" s="1"/>
  <c r="ES570" i="12" s="1"/>
  <c r="EV570" i="12" s="1"/>
  <c r="EY570" i="12" s="1"/>
  <c r="FB570" i="12" s="1"/>
  <c r="DZ570" i="12"/>
  <c r="EC570" i="12" s="1"/>
  <c r="EF570" i="12" s="1"/>
  <c r="EI570" i="12" s="1"/>
  <c r="EL570" i="12" s="1"/>
  <c r="EO570" i="12" s="1"/>
  <c r="ER570" i="12" s="1"/>
  <c r="EU570" i="12" s="1"/>
  <c r="EX570" i="12" s="1"/>
  <c r="FA570" i="12" s="1"/>
  <c r="FD570" i="12" s="1"/>
  <c r="DY570" i="12"/>
  <c r="EB570" i="12" s="1"/>
  <c r="EE570" i="12" s="1"/>
  <c r="EH570" i="12" s="1"/>
  <c r="EK570" i="12" s="1"/>
  <c r="EN570" i="12" s="1"/>
  <c r="EQ570" i="12" s="1"/>
  <c r="ET570" i="12" s="1"/>
  <c r="EW570" i="12" s="1"/>
  <c r="EZ570" i="12" s="1"/>
  <c r="FC570" i="12" s="1"/>
  <c r="AY570" i="12"/>
  <c r="AQ570" i="12"/>
  <c r="AI570" i="12"/>
  <c r="AA570" i="12"/>
  <c r="P570" i="12"/>
  <c r="G570" i="12" s="1"/>
  <c r="O570" i="12"/>
  <c r="N570" i="12"/>
  <c r="D570" i="12"/>
  <c r="C570" i="12"/>
  <c r="B570" i="12"/>
  <c r="A570" i="12"/>
  <c r="BD570" i="12" s="1"/>
  <c r="ED569" i="12"/>
  <c r="EG569" i="12" s="1"/>
  <c r="EJ569" i="12" s="1"/>
  <c r="EM569" i="12" s="1"/>
  <c r="EP569" i="12" s="1"/>
  <c r="ES569" i="12" s="1"/>
  <c r="EV569" i="12" s="1"/>
  <c r="EY569" i="12" s="1"/>
  <c r="FB569" i="12" s="1"/>
  <c r="EA569" i="12"/>
  <c r="DZ569" i="12"/>
  <c r="EC569" i="12" s="1"/>
  <c r="EF569" i="12" s="1"/>
  <c r="EI569" i="12" s="1"/>
  <c r="EL569" i="12" s="1"/>
  <c r="EO569" i="12" s="1"/>
  <c r="ER569" i="12" s="1"/>
  <c r="EU569" i="12" s="1"/>
  <c r="EX569" i="12" s="1"/>
  <c r="FA569" i="12" s="1"/>
  <c r="FD569" i="12" s="1"/>
  <c r="DY569" i="12"/>
  <c r="EB569" i="12" s="1"/>
  <c r="EE569" i="12" s="1"/>
  <c r="EH569" i="12" s="1"/>
  <c r="EK569" i="12" s="1"/>
  <c r="EN569" i="12" s="1"/>
  <c r="EQ569" i="12" s="1"/>
  <c r="ET569" i="12" s="1"/>
  <c r="EW569" i="12" s="1"/>
  <c r="EZ569" i="12" s="1"/>
  <c r="FC569" i="12" s="1"/>
  <c r="AV569" i="12"/>
  <c r="AR569" i="12"/>
  <c r="AF569" i="12"/>
  <c r="AB569" i="12"/>
  <c r="P569" i="12"/>
  <c r="Q569" i="12" s="1"/>
  <c r="O569" i="12"/>
  <c r="N569" i="12"/>
  <c r="F569" i="12"/>
  <c r="D569" i="12"/>
  <c r="C569" i="12"/>
  <c r="B569" i="12"/>
  <c r="E569" i="12" s="1"/>
  <c r="A569" i="12"/>
  <c r="BE569" i="12" s="1"/>
  <c r="EA568" i="12"/>
  <c r="ED568" i="12" s="1"/>
  <c r="EG568" i="12" s="1"/>
  <c r="EJ568" i="12" s="1"/>
  <c r="EM568" i="12" s="1"/>
  <c r="EP568" i="12" s="1"/>
  <c r="ES568" i="12" s="1"/>
  <c r="EV568" i="12" s="1"/>
  <c r="EY568" i="12" s="1"/>
  <c r="FB568" i="12" s="1"/>
  <c r="DZ568" i="12"/>
  <c r="EC568" i="12" s="1"/>
  <c r="EF568" i="12" s="1"/>
  <c r="EI568" i="12" s="1"/>
  <c r="EL568" i="12" s="1"/>
  <c r="EO568" i="12" s="1"/>
  <c r="ER568" i="12" s="1"/>
  <c r="EU568" i="12" s="1"/>
  <c r="EX568" i="12" s="1"/>
  <c r="FA568" i="12" s="1"/>
  <c r="FD568" i="12" s="1"/>
  <c r="DY568" i="12"/>
  <c r="EB568" i="12" s="1"/>
  <c r="EE568" i="12" s="1"/>
  <c r="EH568" i="12" s="1"/>
  <c r="EK568" i="12" s="1"/>
  <c r="EN568" i="12" s="1"/>
  <c r="EQ568" i="12" s="1"/>
  <c r="ET568" i="12" s="1"/>
  <c r="EW568" i="12" s="1"/>
  <c r="EZ568" i="12" s="1"/>
  <c r="FC568" i="12" s="1"/>
  <c r="P568" i="12"/>
  <c r="Q568" i="12" s="1"/>
  <c r="O568" i="12"/>
  <c r="N568" i="12"/>
  <c r="D568" i="12"/>
  <c r="C568" i="12"/>
  <c r="B568" i="12"/>
  <c r="E568" i="12" s="1"/>
  <c r="A568" i="12"/>
  <c r="BF568" i="12" s="1"/>
  <c r="EA567" i="12"/>
  <c r="ED567" i="12" s="1"/>
  <c r="EG567" i="12" s="1"/>
  <c r="EJ567" i="12" s="1"/>
  <c r="EM567" i="12" s="1"/>
  <c r="EP567" i="12" s="1"/>
  <c r="ES567" i="12" s="1"/>
  <c r="EV567" i="12" s="1"/>
  <c r="EY567" i="12" s="1"/>
  <c r="FB567" i="12" s="1"/>
  <c r="DZ567" i="12"/>
  <c r="EC567" i="12" s="1"/>
  <c r="EF567" i="12" s="1"/>
  <c r="EI567" i="12" s="1"/>
  <c r="EL567" i="12" s="1"/>
  <c r="EO567" i="12" s="1"/>
  <c r="ER567" i="12" s="1"/>
  <c r="EU567" i="12" s="1"/>
  <c r="EX567" i="12" s="1"/>
  <c r="FA567" i="12" s="1"/>
  <c r="FD567" i="12" s="1"/>
  <c r="DY567" i="12"/>
  <c r="EB567" i="12" s="1"/>
  <c r="EE567" i="12" s="1"/>
  <c r="EH567" i="12" s="1"/>
  <c r="EK567" i="12" s="1"/>
  <c r="EN567" i="12" s="1"/>
  <c r="EQ567" i="12" s="1"/>
  <c r="ET567" i="12" s="1"/>
  <c r="EW567" i="12" s="1"/>
  <c r="EZ567" i="12" s="1"/>
  <c r="FC567" i="12" s="1"/>
  <c r="P567" i="12"/>
  <c r="F567" i="12" s="1"/>
  <c r="O567" i="12"/>
  <c r="N567" i="12"/>
  <c r="E567" i="12"/>
  <c r="D567" i="12"/>
  <c r="C567" i="12"/>
  <c r="B567" i="12"/>
  <c r="A567" i="12"/>
  <c r="BC567" i="12" s="1"/>
  <c r="EA566" i="12"/>
  <c r="ED566" i="12" s="1"/>
  <c r="EG566" i="12" s="1"/>
  <c r="EJ566" i="12" s="1"/>
  <c r="EM566" i="12" s="1"/>
  <c r="EP566" i="12" s="1"/>
  <c r="ES566" i="12" s="1"/>
  <c r="EV566" i="12" s="1"/>
  <c r="EY566" i="12" s="1"/>
  <c r="FB566" i="12" s="1"/>
  <c r="DZ566" i="12"/>
  <c r="EC566" i="12" s="1"/>
  <c r="EF566" i="12" s="1"/>
  <c r="EI566" i="12" s="1"/>
  <c r="EL566" i="12" s="1"/>
  <c r="EO566" i="12" s="1"/>
  <c r="ER566" i="12" s="1"/>
  <c r="EU566" i="12" s="1"/>
  <c r="EX566" i="12" s="1"/>
  <c r="FA566" i="12" s="1"/>
  <c r="FD566" i="12" s="1"/>
  <c r="DY566" i="12"/>
  <c r="EB566" i="12" s="1"/>
  <c r="EE566" i="12" s="1"/>
  <c r="EH566" i="12" s="1"/>
  <c r="EK566" i="12" s="1"/>
  <c r="EN566" i="12" s="1"/>
  <c r="EQ566" i="12" s="1"/>
  <c r="ET566" i="12" s="1"/>
  <c r="EW566" i="12" s="1"/>
  <c r="EZ566" i="12" s="1"/>
  <c r="FC566" i="12" s="1"/>
  <c r="AY566" i="12"/>
  <c r="AQ566" i="12"/>
  <c r="AI566" i="12"/>
  <c r="AA566" i="12"/>
  <c r="P566" i="12"/>
  <c r="G566" i="12" s="1"/>
  <c r="O566" i="12"/>
  <c r="N566" i="12"/>
  <c r="F566" i="12"/>
  <c r="D566" i="12"/>
  <c r="C566" i="12"/>
  <c r="B566" i="12"/>
  <c r="E566" i="12" s="1"/>
  <c r="A566" i="12"/>
  <c r="BD566" i="12" s="1"/>
  <c r="ED565" i="12"/>
  <c r="EG565" i="12" s="1"/>
  <c r="EJ565" i="12" s="1"/>
  <c r="EM565" i="12" s="1"/>
  <c r="EP565" i="12" s="1"/>
  <c r="ES565" i="12" s="1"/>
  <c r="EV565" i="12" s="1"/>
  <c r="EY565" i="12" s="1"/>
  <c r="FB565" i="12" s="1"/>
  <c r="EA565" i="12"/>
  <c r="DZ565" i="12"/>
  <c r="EC565" i="12" s="1"/>
  <c r="EF565" i="12" s="1"/>
  <c r="EI565" i="12" s="1"/>
  <c r="EL565" i="12" s="1"/>
  <c r="EO565" i="12" s="1"/>
  <c r="ER565" i="12" s="1"/>
  <c r="EU565" i="12" s="1"/>
  <c r="EX565" i="12" s="1"/>
  <c r="FA565" i="12" s="1"/>
  <c r="FD565" i="12" s="1"/>
  <c r="DY565" i="12"/>
  <c r="EB565" i="12" s="1"/>
  <c r="EE565" i="12" s="1"/>
  <c r="EH565" i="12" s="1"/>
  <c r="EK565" i="12" s="1"/>
  <c r="EN565" i="12" s="1"/>
  <c r="EQ565" i="12" s="1"/>
  <c r="ET565" i="12" s="1"/>
  <c r="EW565" i="12" s="1"/>
  <c r="EZ565" i="12" s="1"/>
  <c r="FC565" i="12" s="1"/>
  <c r="AV565" i="12"/>
  <c r="AR565" i="12"/>
  <c r="AF565" i="12"/>
  <c r="AB565" i="12"/>
  <c r="P565" i="12"/>
  <c r="Q565" i="12" s="1"/>
  <c r="O565" i="12"/>
  <c r="N565" i="12"/>
  <c r="G565" i="12"/>
  <c r="F565" i="12"/>
  <c r="D565" i="12"/>
  <c r="C565" i="12"/>
  <c r="B565" i="12"/>
  <c r="E565" i="12" s="1"/>
  <c r="A565" i="12"/>
  <c r="BE565" i="12" s="1"/>
  <c r="EA564" i="12"/>
  <c r="ED564" i="12" s="1"/>
  <c r="EG564" i="12" s="1"/>
  <c r="EJ564" i="12" s="1"/>
  <c r="EM564" i="12" s="1"/>
  <c r="EP564" i="12" s="1"/>
  <c r="ES564" i="12" s="1"/>
  <c r="EV564" i="12" s="1"/>
  <c r="EY564" i="12" s="1"/>
  <c r="FB564" i="12" s="1"/>
  <c r="DZ564" i="12"/>
  <c r="EC564" i="12" s="1"/>
  <c r="EF564" i="12" s="1"/>
  <c r="EI564" i="12" s="1"/>
  <c r="EL564" i="12" s="1"/>
  <c r="EO564" i="12" s="1"/>
  <c r="ER564" i="12" s="1"/>
  <c r="EU564" i="12" s="1"/>
  <c r="EX564" i="12" s="1"/>
  <c r="FA564" i="12" s="1"/>
  <c r="FD564" i="12" s="1"/>
  <c r="DY564" i="12"/>
  <c r="EB564" i="12" s="1"/>
  <c r="EE564" i="12" s="1"/>
  <c r="EH564" i="12" s="1"/>
  <c r="EK564" i="12" s="1"/>
  <c r="EN564" i="12" s="1"/>
  <c r="EQ564" i="12" s="1"/>
  <c r="ET564" i="12" s="1"/>
  <c r="EW564" i="12" s="1"/>
  <c r="EZ564" i="12" s="1"/>
  <c r="FC564" i="12" s="1"/>
  <c r="P564" i="12"/>
  <c r="Q564" i="12" s="1"/>
  <c r="O564" i="12"/>
  <c r="N564" i="12"/>
  <c r="D564" i="12"/>
  <c r="C564" i="12"/>
  <c r="B564" i="12"/>
  <c r="E564" i="12" s="1"/>
  <c r="A564" i="12"/>
  <c r="BF564" i="12" s="1"/>
  <c r="EA563" i="12"/>
  <c r="ED563" i="12" s="1"/>
  <c r="EG563" i="12" s="1"/>
  <c r="EJ563" i="12" s="1"/>
  <c r="EM563" i="12" s="1"/>
  <c r="EP563" i="12" s="1"/>
  <c r="ES563" i="12" s="1"/>
  <c r="EV563" i="12" s="1"/>
  <c r="EY563" i="12" s="1"/>
  <c r="FB563" i="12" s="1"/>
  <c r="DZ563" i="12"/>
  <c r="EC563" i="12" s="1"/>
  <c r="EF563" i="12" s="1"/>
  <c r="EI563" i="12" s="1"/>
  <c r="EL563" i="12" s="1"/>
  <c r="EO563" i="12" s="1"/>
  <c r="ER563" i="12" s="1"/>
  <c r="EU563" i="12" s="1"/>
  <c r="EX563" i="12" s="1"/>
  <c r="FA563" i="12" s="1"/>
  <c r="FD563" i="12" s="1"/>
  <c r="DY563" i="12"/>
  <c r="EB563" i="12" s="1"/>
  <c r="EE563" i="12" s="1"/>
  <c r="EH563" i="12" s="1"/>
  <c r="EK563" i="12" s="1"/>
  <c r="EN563" i="12" s="1"/>
  <c r="EQ563" i="12" s="1"/>
  <c r="ET563" i="12" s="1"/>
  <c r="EW563" i="12" s="1"/>
  <c r="EZ563" i="12" s="1"/>
  <c r="FC563" i="12" s="1"/>
  <c r="P563" i="12"/>
  <c r="F563" i="12" s="1"/>
  <c r="O563" i="12"/>
  <c r="N563" i="12"/>
  <c r="E563" i="12"/>
  <c r="D563" i="12"/>
  <c r="C563" i="12"/>
  <c r="B563" i="12"/>
  <c r="A563" i="12"/>
  <c r="BC563" i="12" s="1"/>
  <c r="EA562" i="12"/>
  <c r="ED562" i="12" s="1"/>
  <c r="EG562" i="12" s="1"/>
  <c r="EJ562" i="12" s="1"/>
  <c r="EM562" i="12" s="1"/>
  <c r="EP562" i="12" s="1"/>
  <c r="ES562" i="12" s="1"/>
  <c r="EV562" i="12" s="1"/>
  <c r="EY562" i="12" s="1"/>
  <c r="FB562" i="12" s="1"/>
  <c r="DZ562" i="12"/>
  <c r="EC562" i="12" s="1"/>
  <c r="EF562" i="12" s="1"/>
  <c r="EI562" i="12" s="1"/>
  <c r="EL562" i="12" s="1"/>
  <c r="EO562" i="12" s="1"/>
  <c r="ER562" i="12" s="1"/>
  <c r="EU562" i="12" s="1"/>
  <c r="EX562" i="12" s="1"/>
  <c r="FA562" i="12" s="1"/>
  <c r="FD562" i="12" s="1"/>
  <c r="DY562" i="12"/>
  <c r="EB562" i="12" s="1"/>
  <c r="EE562" i="12" s="1"/>
  <c r="EH562" i="12" s="1"/>
  <c r="EK562" i="12" s="1"/>
  <c r="EN562" i="12" s="1"/>
  <c r="EQ562" i="12" s="1"/>
  <c r="ET562" i="12" s="1"/>
  <c r="EW562" i="12" s="1"/>
  <c r="EZ562" i="12" s="1"/>
  <c r="FC562" i="12" s="1"/>
  <c r="AY562" i="12"/>
  <c r="AQ562" i="12"/>
  <c r="AI562" i="12"/>
  <c r="AA562" i="12"/>
  <c r="P562" i="12"/>
  <c r="G562" i="12" s="1"/>
  <c r="O562" i="12"/>
  <c r="N562" i="12"/>
  <c r="F562" i="12"/>
  <c r="D562" i="12"/>
  <c r="C562" i="12"/>
  <c r="B562" i="12"/>
  <c r="E562" i="12" s="1"/>
  <c r="A562" i="12"/>
  <c r="BD562" i="12" s="1"/>
  <c r="ED561" i="12"/>
  <c r="EG561" i="12" s="1"/>
  <c r="EJ561" i="12" s="1"/>
  <c r="EM561" i="12" s="1"/>
  <c r="EP561" i="12" s="1"/>
  <c r="ES561" i="12" s="1"/>
  <c r="EV561" i="12" s="1"/>
  <c r="EY561" i="12" s="1"/>
  <c r="FB561" i="12" s="1"/>
  <c r="EA561" i="12"/>
  <c r="DZ561" i="12"/>
  <c r="EC561" i="12" s="1"/>
  <c r="EF561" i="12" s="1"/>
  <c r="EI561" i="12" s="1"/>
  <c r="EL561" i="12" s="1"/>
  <c r="EO561" i="12" s="1"/>
  <c r="ER561" i="12" s="1"/>
  <c r="EU561" i="12" s="1"/>
  <c r="EX561" i="12" s="1"/>
  <c r="FA561" i="12" s="1"/>
  <c r="FD561" i="12" s="1"/>
  <c r="DY561" i="12"/>
  <c r="EB561" i="12" s="1"/>
  <c r="EE561" i="12" s="1"/>
  <c r="EH561" i="12" s="1"/>
  <c r="EK561" i="12" s="1"/>
  <c r="EN561" i="12" s="1"/>
  <c r="EQ561" i="12" s="1"/>
  <c r="ET561" i="12" s="1"/>
  <c r="EW561" i="12" s="1"/>
  <c r="EZ561" i="12" s="1"/>
  <c r="FC561" i="12" s="1"/>
  <c r="AV561" i="12"/>
  <c r="AR561" i="12"/>
  <c r="AF561" i="12"/>
  <c r="AB561" i="12"/>
  <c r="P561" i="12"/>
  <c r="Q561" i="12" s="1"/>
  <c r="O561" i="12"/>
  <c r="N561" i="12"/>
  <c r="G561" i="12"/>
  <c r="F561" i="12"/>
  <c r="D561" i="12"/>
  <c r="C561" i="12"/>
  <c r="B561" i="12"/>
  <c r="E561" i="12" s="1"/>
  <c r="A561" i="12"/>
  <c r="BE561" i="12" s="1"/>
  <c r="EA560" i="12"/>
  <c r="ED560" i="12" s="1"/>
  <c r="EG560" i="12" s="1"/>
  <c r="EJ560" i="12" s="1"/>
  <c r="EM560" i="12" s="1"/>
  <c r="EP560" i="12" s="1"/>
  <c r="ES560" i="12" s="1"/>
  <c r="EV560" i="12" s="1"/>
  <c r="EY560" i="12" s="1"/>
  <c r="FB560" i="12" s="1"/>
  <c r="DZ560" i="12"/>
  <c r="EC560" i="12" s="1"/>
  <c r="EF560" i="12" s="1"/>
  <c r="EI560" i="12" s="1"/>
  <c r="EL560" i="12" s="1"/>
  <c r="EO560" i="12" s="1"/>
  <c r="ER560" i="12" s="1"/>
  <c r="EU560" i="12" s="1"/>
  <c r="EX560" i="12" s="1"/>
  <c r="FA560" i="12" s="1"/>
  <c r="FD560" i="12" s="1"/>
  <c r="DY560" i="12"/>
  <c r="EB560" i="12" s="1"/>
  <c r="EE560" i="12" s="1"/>
  <c r="EH560" i="12" s="1"/>
  <c r="EK560" i="12" s="1"/>
  <c r="EN560" i="12" s="1"/>
  <c r="EQ560" i="12" s="1"/>
  <c r="ET560" i="12" s="1"/>
  <c r="EW560" i="12" s="1"/>
  <c r="EZ560" i="12" s="1"/>
  <c r="FC560" i="12" s="1"/>
  <c r="P560" i="12"/>
  <c r="Q560" i="12" s="1"/>
  <c r="O560" i="12"/>
  <c r="N560" i="12"/>
  <c r="D560" i="12"/>
  <c r="C560" i="12"/>
  <c r="B560" i="12"/>
  <c r="E560" i="12" s="1"/>
  <c r="A560" i="12"/>
  <c r="BF560" i="12" s="1"/>
  <c r="EA559" i="12"/>
  <c r="ED559" i="12" s="1"/>
  <c r="EG559" i="12" s="1"/>
  <c r="EJ559" i="12" s="1"/>
  <c r="EM559" i="12" s="1"/>
  <c r="EP559" i="12" s="1"/>
  <c r="ES559" i="12" s="1"/>
  <c r="EV559" i="12" s="1"/>
  <c r="EY559" i="12" s="1"/>
  <c r="FB559" i="12" s="1"/>
  <c r="DZ559" i="12"/>
  <c r="EC559" i="12" s="1"/>
  <c r="EF559" i="12" s="1"/>
  <c r="EI559" i="12" s="1"/>
  <c r="EL559" i="12" s="1"/>
  <c r="EO559" i="12" s="1"/>
  <c r="ER559" i="12" s="1"/>
  <c r="EU559" i="12" s="1"/>
  <c r="EX559" i="12" s="1"/>
  <c r="FA559" i="12" s="1"/>
  <c r="FD559" i="12" s="1"/>
  <c r="DY559" i="12"/>
  <c r="EB559" i="12" s="1"/>
  <c r="EE559" i="12" s="1"/>
  <c r="EH559" i="12" s="1"/>
  <c r="EK559" i="12" s="1"/>
  <c r="EN559" i="12" s="1"/>
  <c r="EQ559" i="12" s="1"/>
  <c r="ET559" i="12" s="1"/>
  <c r="EW559" i="12" s="1"/>
  <c r="EZ559" i="12" s="1"/>
  <c r="FC559" i="12" s="1"/>
  <c r="P559" i="12"/>
  <c r="F559" i="12" s="1"/>
  <c r="O559" i="12"/>
  <c r="N559" i="12"/>
  <c r="E559" i="12"/>
  <c r="D559" i="12"/>
  <c r="C559" i="12"/>
  <c r="B559" i="12"/>
  <c r="A559" i="12"/>
  <c r="BC559" i="12" s="1"/>
  <c r="EA558" i="12"/>
  <c r="ED558" i="12" s="1"/>
  <c r="EG558" i="12" s="1"/>
  <c r="EJ558" i="12" s="1"/>
  <c r="EM558" i="12" s="1"/>
  <c r="EP558" i="12" s="1"/>
  <c r="ES558" i="12" s="1"/>
  <c r="EV558" i="12" s="1"/>
  <c r="EY558" i="12" s="1"/>
  <c r="FB558" i="12" s="1"/>
  <c r="DZ558" i="12"/>
  <c r="EC558" i="12" s="1"/>
  <c r="EF558" i="12" s="1"/>
  <c r="EI558" i="12" s="1"/>
  <c r="EL558" i="12" s="1"/>
  <c r="EO558" i="12" s="1"/>
  <c r="ER558" i="12" s="1"/>
  <c r="EU558" i="12" s="1"/>
  <c r="EX558" i="12" s="1"/>
  <c r="FA558" i="12" s="1"/>
  <c r="FD558" i="12" s="1"/>
  <c r="DY558" i="12"/>
  <c r="EB558" i="12" s="1"/>
  <c r="EE558" i="12" s="1"/>
  <c r="EH558" i="12" s="1"/>
  <c r="EK558" i="12" s="1"/>
  <c r="EN558" i="12" s="1"/>
  <c r="EQ558" i="12" s="1"/>
  <c r="ET558" i="12" s="1"/>
  <c r="EW558" i="12" s="1"/>
  <c r="EZ558" i="12" s="1"/>
  <c r="FC558" i="12" s="1"/>
  <c r="AY558" i="12"/>
  <c r="AQ558" i="12"/>
  <c r="AI558" i="12"/>
  <c r="AA558" i="12"/>
  <c r="P558" i="12"/>
  <c r="G558" i="12" s="1"/>
  <c r="O558" i="12"/>
  <c r="N558" i="12"/>
  <c r="F558" i="12"/>
  <c r="D558" i="12"/>
  <c r="C558" i="12"/>
  <c r="B558" i="12"/>
  <c r="A558" i="12"/>
  <c r="BD558" i="12" s="1"/>
  <c r="ED557" i="12"/>
  <c r="EG557" i="12" s="1"/>
  <c r="EJ557" i="12" s="1"/>
  <c r="EM557" i="12" s="1"/>
  <c r="EP557" i="12" s="1"/>
  <c r="ES557" i="12" s="1"/>
  <c r="EV557" i="12" s="1"/>
  <c r="EY557" i="12" s="1"/>
  <c r="FB557" i="12" s="1"/>
  <c r="EA557" i="12"/>
  <c r="DZ557" i="12"/>
  <c r="EC557" i="12" s="1"/>
  <c r="EF557" i="12" s="1"/>
  <c r="EI557" i="12" s="1"/>
  <c r="EL557" i="12" s="1"/>
  <c r="EO557" i="12" s="1"/>
  <c r="ER557" i="12" s="1"/>
  <c r="EU557" i="12" s="1"/>
  <c r="EX557" i="12" s="1"/>
  <c r="FA557" i="12" s="1"/>
  <c r="FD557" i="12" s="1"/>
  <c r="DY557" i="12"/>
  <c r="EB557" i="12" s="1"/>
  <c r="EE557" i="12" s="1"/>
  <c r="EH557" i="12" s="1"/>
  <c r="EK557" i="12" s="1"/>
  <c r="EN557" i="12" s="1"/>
  <c r="EQ557" i="12" s="1"/>
  <c r="ET557" i="12" s="1"/>
  <c r="EW557" i="12" s="1"/>
  <c r="EZ557" i="12" s="1"/>
  <c r="FC557" i="12" s="1"/>
  <c r="AV557" i="12"/>
  <c r="AR557" i="12"/>
  <c r="AF557" i="12"/>
  <c r="AB557" i="12"/>
  <c r="P557" i="12"/>
  <c r="Q557" i="12" s="1"/>
  <c r="O557" i="12"/>
  <c r="N557" i="12"/>
  <c r="G557" i="12"/>
  <c r="F557" i="12"/>
  <c r="D557" i="12"/>
  <c r="C557" i="12"/>
  <c r="B557" i="12"/>
  <c r="E557" i="12" s="1"/>
  <c r="A557" i="12"/>
  <c r="BE557" i="12" s="1"/>
  <c r="EA556" i="12"/>
  <c r="ED556" i="12" s="1"/>
  <c r="EG556" i="12" s="1"/>
  <c r="EJ556" i="12" s="1"/>
  <c r="EM556" i="12" s="1"/>
  <c r="EP556" i="12" s="1"/>
  <c r="ES556" i="12" s="1"/>
  <c r="EV556" i="12" s="1"/>
  <c r="EY556" i="12" s="1"/>
  <c r="FB556" i="12" s="1"/>
  <c r="DZ556" i="12"/>
  <c r="EC556" i="12" s="1"/>
  <c r="EF556" i="12" s="1"/>
  <c r="EI556" i="12" s="1"/>
  <c r="EL556" i="12" s="1"/>
  <c r="EO556" i="12" s="1"/>
  <c r="ER556" i="12" s="1"/>
  <c r="EU556" i="12" s="1"/>
  <c r="EX556" i="12" s="1"/>
  <c r="FA556" i="12" s="1"/>
  <c r="FD556" i="12" s="1"/>
  <c r="DY556" i="12"/>
  <c r="EB556" i="12" s="1"/>
  <c r="EE556" i="12" s="1"/>
  <c r="EH556" i="12" s="1"/>
  <c r="EK556" i="12" s="1"/>
  <c r="EN556" i="12" s="1"/>
  <c r="EQ556" i="12" s="1"/>
  <c r="ET556" i="12" s="1"/>
  <c r="EW556" i="12" s="1"/>
  <c r="EZ556" i="12" s="1"/>
  <c r="FC556" i="12" s="1"/>
  <c r="AN556" i="12"/>
  <c r="P556" i="12"/>
  <c r="Q556" i="12" s="1"/>
  <c r="O556" i="12"/>
  <c r="N556" i="12"/>
  <c r="D556" i="12"/>
  <c r="C556" i="12"/>
  <c r="B556" i="12"/>
  <c r="A556" i="12"/>
  <c r="BF556" i="12" s="1"/>
  <c r="EA555" i="12"/>
  <c r="ED555" i="12" s="1"/>
  <c r="EG555" i="12" s="1"/>
  <c r="EJ555" i="12" s="1"/>
  <c r="EM555" i="12" s="1"/>
  <c r="EP555" i="12" s="1"/>
  <c r="ES555" i="12" s="1"/>
  <c r="EV555" i="12" s="1"/>
  <c r="EY555" i="12" s="1"/>
  <c r="FB555" i="12" s="1"/>
  <c r="DZ555" i="12"/>
  <c r="EC555" i="12" s="1"/>
  <c r="EF555" i="12" s="1"/>
  <c r="EI555" i="12" s="1"/>
  <c r="EL555" i="12" s="1"/>
  <c r="EO555" i="12" s="1"/>
  <c r="ER555" i="12" s="1"/>
  <c r="EU555" i="12" s="1"/>
  <c r="EX555" i="12" s="1"/>
  <c r="FA555" i="12" s="1"/>
  <c r="FD555" i="12" s="1"/>
  <c r="DY555" i="12"/>
  <c r="EB555" i="12" s="1"/>
  <c r="EE555" i="12" s="1"/>
  <c r="EH555" i="12" s="1"/>
  <c r="EK555" i="12" s="1"/>
  <c r="EN555" i="12" s="1"/>
  <c r="EQ555" i="12" s="1"/>
  <c r="ET555" i="12" s="1"/>
  <c r="EW555" i="12" s="1"/>
  <c r="EZ555" i="12" s="1"/>
  <c r="FC555" i="12" s="1"/>
  <c r="Q555" i="12"/>
  <c r="P555" i="12"/>
  <c r="F555" i="12" s="1"/>
  <c r="O555" i="12"/>
  <c r="N555" i="12"/>
  <c r="K555" i="12"/>
  <c r="D555" i="12"/>
  <c r="C555" i="12"/>
  <c r="B555" i="12"/>
  <c r="E555" i="12" s="1"/>
  <c r="A555" i="12"/>
  <c r="BC555" i="12" s="1"/>
  <c r="EC554" i="12"/>
  <c r="EF554" i="12" s="1"/>
  <c r="EI554" i="12" s="1"/>
  <c r="EL554" i="12" s="1"/>
  <c r="EO554" i="12" s="1"/>
  <c r="ER554" i="12" s="1"/>
  <c r="EU554" i="12" s="1"/>
  <c r="EX554" i="12" s="1"/>
  <c r="FA554" i="12" s="1"/>
  <c r="FD554" i="12" s="1"/>
  <c r="EA554" i="12"/>
  <c r="ED554" i="12" s="1"/>
  <c r="EG554" i="12" s="1"/>
  <c r="EJ554" i="12" s="1"/>
  <c r="EM554" i="12" s="1"/>
  <c r="EP554" i="12" s="1"/>
  <c r="ES554" i="12" s="1"/>
  <c r="EV554" i="12" s="1"/>
  <c r="EY554" i="12" s="1"/>
  <c r="FB554" i="12" s="1"/>
  <c r="DZ554" i="12"/>
  <c r="DY554" i="12"/>
  <c r="EB554" i="12" s="1"/>
  <c r="EE554" i="12" s="1"/>
  <c r="EH554" i="12" s="1"/>
  <c r="EK554" i="12" s="1"/>
  <c r="EN554" i="12" s="1"/>
  <c r="EQ554" i="12" s="1"/>
  <c r="ET554" i="12" s="1"/>
  <c r="EW554" i="12" s="1"/>
  <c r="EZ554" i="12" s="1"/>
  <c r="FC554" i="12" s="1"/>
  <c r="BC554" i="12"/>
  <c r="AY554" i="12"/>
  <c r="AM554" i="12"/>
  <c r="AI554" i="12"/>
  <c r="W554" i="12"/>
  <c r="Q554" i="12"/>
  <c r="P554" i="12"/>
  <c r="G554" i="12" s="1"/>
  <c r="O554" i="12"/>
  <c r="N554" i="12"/>
  <c r="K554" i="12"/>
  <c r="F554" i="12"/>
  <c r="D554" i="12"/>
  <c r="C554" i="12"/>
  <c r="B554" i="12"/>
  <c r="E554" i="12" s="1"/>
  <c r="A554" i="12"/>
  <c r="BD554" i="12" s="1"/>
  <c r="EA553" i="12"/>
  <c r="ED553" i="12" s="1"/>
  <c r="EG553" i="12" s="1"/>
  <c r="EJ553" i="12" s="1"/>
  <c r="EM553" i="12" s="1"/>
  <c r="EP553" i="12" s="1"/>
  <c r="ES553" i="12" s="1"/>
  <c r="EV553" i="12" s="1"/>
  <c r="EY553" i="12" s="1"/>
  <c r="FB553" i="12" s="1"/>
  <c r="DZ553" i="12"/>
  <c r="EC553" i="12" s="1"/>
  <c r="EF553" i="12" s="1"/>
  <c r="EI553" i="12" s="1"/>
  <c r="EL553" i="12" s="1"/>
  <c r="EO553" i="12" s="1"/>
  <c r="ER553" i="12" s="1"/>
  <c r="EU553" i="12" s="1"/>
  <c r="EX553" i="12" s="1"/>
  <c r="FA553" i="12" s="1"/>
  <c r="FD553" i="12" s="1"/>
  <c r="DY553" i="12"/>
  <c r="EB553" i="12" s="1"/>
  <c r="EE553" i="12" s="1"/>
  <c r="EH553" i="12" s="1"/>
  <c r="EK553" i="12" s="1"/>
  <c r="EN553" i="12" s="1"/>
  <c r="EQ553" i="12" s="1"/>
  <c r="ET553" i="12" s="1"/>
  <c r="EW553" i="12" s="1"/>
  <c r="EZ553" i="12" s="1"/>
  <c r="FC553" i="12" s="1"/>
  <c r="BC553" i="12"/>
  <c r="AZ553" i="12"/>
  <c r="AY553" i="12"/>
  <c r="AU553" i="12"/>
  <c r="AR553" i="12"/>
  <c r="AQ553" i="12"/>
  <c r="AM553" i="12"/>
  <c r="AJ553" i="12"/>
  <c r="AI553" i="12"/>
  <c r="AE553" i="12"/>
  <c r="AB553" i="12"/>
  <c r="AA553" i="12"/>
  <c r="W553" i="12"/>
  <c r="Q553" i="12"/>
  <c r="P553" i="12"/>
  <c r="F553" i="12" s="1"/>
  <c r="O553" i="12"/>
  <c r="N553" i="12"/>
  <c r="K553" i="12"/>
  <c r="G553" i="12"/>
  <c r="D553" i="12"/>
  <c r="C553" i="12"/>
  <c r="B553" i="12"/>
  <c r="E553" i="12" s="1"/>
  <c r="A553" i="12"/>
  <c r="BE553" i="12" s="1"/>
  <c r="EA552" i="12"/>
  <c r="ED552" i="12" s="1"/>
  <c r="EG552" i="12" s="1"/>
  <c r="EJ552" i="12" s="1"/>
  <c r="EM552" i="12" s="1"/>
  <c r="EP552" i="12" s="1"/>
  <c r="ES552" i="12" s="1"/>
  <c r="EV552" i="12" s="1"/>
  <c r="EY552" i="12" s="1"/>
  <c r="FB552" i="12" s="1"/>
  <c r="DZ552" i="12"/>
  <c r="EC552" i="12" s="1"/>
  <c r="EF552" i="12" s="1"/>
  <c r="EI552" i="12" s="1"/>
  <c r="EL552" i="12" s="1"/>
  <c r="EO552" i="12" s="1"/>
  <c r="ER552" i="12" s="1"/>
  <c r="EU552" i="12" s="1"/>
  <c r="EX552" i="12" s="1"/>
  <c r="FA552" i="12" s="1"/>
  <c r="FD552" i="12" s="1"/>
  <c r="DY552" i="12"/>
  <c r="EB552" i="12" s="1"/>
  <c r="EE552" i="12" s="1"/>
  <c r="EH552" i="12" s="1"/>
  <c r="EK552" i="12" s="1"/>
  <c r="EN552" i="12" s="1"/>
  <c r="EQ552" i="12" s="1"/>
  <c r="ET552" i="12" s="1"/>
  <c r="EW552" i="12" s="1"/>
  <c r="EZ552" i="12" s="1"/>
  <c r="FC552" i="12" s="1"/>
  <c r="DQ552" i="12"/>
  <c r="W556" i="12" l="1"/>
  <c r="AB556" i="12"/>
  <c r="AM556" i="12"/>
  <c r="AR556" i="12"/>
  <c r="AW556" i="12"/>
  <c r="BC556" i="12"/>
  <c r="J560" i="12"/>
  <c r="W560" i="12"/>
  <c r="AG560" i="12"/>
  <c r="AR560" i="12"/>
  <c r="AW560" i="12"/>
  <c r="BC560" i="12"/>
  <c r="J564" i="12"/>
  <c r="W564" i="12"/>
  <c r="AG564" i="12"/>
  <c r="AR564" i="12"/>
  <c r="AW564" i="12"/>
  <c r="BC564" i="12"/>
  <c r="W568" i="12"/>
  <c r="AG568" i="12"/>
  <c r="AM568" i="12"/>
  <c r="AR568" i="12"/>
  <c r="AW568" i="12"/>
  <c r="BC568" i="12"/>
  <c r="AN572" i="12"/>
  <c r="AI556" i="12"/>
  <c r="AC562" i="12"/>
  <c r="AK562" i="12"/>
  <c r="AS562" i="12"/>
  <c r="BA562" i="12"/>
  <c r="G563" i="12"/>
  <c r="AC568" i="12"/>
  <c r="G569" i="12"/>
  <c r="AK570" i="12"/>
  <c r="BA570" i="12"/>
  <c r="AR572" i="12"/>
  <c r="X553" i="12"/>
  <c r="AF553" i="12"/>
  <c r="AN553" i="12"/>
  <c r="AV553" i="12"/>
  <c r="BD553" i="12"/>
  <c r="AA554" i="12"/>
  <c r="AQ554" i="12"/>
  <c r="Y556" i="12"/>
  <c r="AE556" i="12"/>
  <c r="AJ556" i="12"/>
  <c r="AO556" i="12"/>
  <c r="AU556" i="12"/>
  <c r="AZ556" i="12"/>
  <c r="BE556" i="12"/>
  <c r="K557" i="12"/>
  <c r="AJ557" i="12"/>
  <c r="AZ557" i="12"/>
  <c r="J558" i="12"/>
  <c r="W558" i="12"/>
  <c r="AE558" i="12"/>
  <c r="AM558" i="12"/>
  <c r="AU558" i="12"/>
  <c r="BC558" i="12"/>
  <c r="K559" i="12"/>
  <c r="Q559" i="12"/>
  <c r="Y560" i="12"/>
  <c r="AE560" i="12"/>
  <c r="AJ560" i="12"/>
  <c r="AO560" i="12"/>
  <c r="AU560" i="12"/>
  <c r="AZ560" i="12"/>
  <c r="BE560" i="12"/>
  <c r="K561" i="12"/>
  <c r="AJ561" i="12"/>
  <c r="AZ561" i="12"/>
  <c r="J562" i="12"/>
  <c r="W562" i="12"/>
  <c r="AE562" i="12"/>
  <c r="AM562" i="12"/>
  <c r="AU562" i="12"/>
  <c r="BC562" i="12"/>
  <c r="K563" i="12"/>
  <c r="Q563" i="12"/>
  <c r="Y564" i="12"/>
  <c r="AE564" i="12"/>
  <c r="AJ564" i="12"/>
  <c r="AO564" i="12"/>
  <c r="AU564" i="12"/>
  <c r="AZ564" i="12"/>
  <c r="BE564" i="12"/>
  <c r="K565" i="12"/>
  <c r="AJ565" i="12"/>
  <c r="AZ565" i="12"/>
  <c r="J566" i="12"/>
  <c r="W566" i="12"/>
  <c r="AE566" i="12"/>
  <c r="AM566" i="12"/>
  <c r="AU566" i="12"/>
  <c r="BC566" i="12"/>
  <c r="K567" i="12"/>
  <c r="Q567" i="12"/>
  <c r="Y568" i="12"/>
  <c r="AE568" i="12"/>
  <c r="AJ568" i="12"/>
  <c r="AO568" i="12"/>
  <c r="AU568" i="12"/>
  <c r="AZ568" i="12"/>
  <c r="BE568" i="12"/>
  <c r="K569" i="12"/>
  <c r="AJ569" i="12"/>
  <c r="AZ569" i="12"/>
  <c r="J570" i="12"/>
  <c r="W570" i="12"/>
  <c r="AE570" i="12"/>
  <c r="AM570" i="12"/>
  <c r="AU570" i="12"/>
  <c r="BC570" i="12"/>
  <c r="K571" i="12"/>
  <c r="Q571" i="12"/>
  <c r="AF572" i="12"/>
  <c r="AV572" i="12"/>
  <c r="AA573" i="12"/>
  <c r="AI573" i="12"/>
  <c r="AQ573" i="12"/>
  <c r="AY573" i="12"/>
  <c r="J575" i="12"/>
  <c r="W575" i="12"/>
  <c r="AB575" i="12"/>
  <c r="AG575" i="12"/>
  <c r="AM575" i="12"/>
  <c r="AR575" i="12"/>
  <c r="AW575" i="12"/>
  <c r="BC575" i="12"/>
  <c r="J556" i="12"/>
  <c r="AG556" i="12"/>
  <c r="AB560" i="12"/>
  <c r="AM560" i="12"/>
  <c r="AB564" i="12"/>
  <c r="AM564" i="12"/>
  <c r="J568" i="12"/>
  <c r="AB568" i="12"/>
  <c r="X572" i="12"/>
  <c r="BD572" i="12"/>
  <c r="X556" i="12"/>
  <c r="AC556" i="12"/>
  <c r="AS556" i="12"/>
  <c r="AY556" i="12"/>
  <c r="BD556" i="12"/>
  <c r="AC558" i="12"/>
  <c r="AK558" i="12"/>
  <c r="AS558" i="12"/>
  <c r="BA558" i="12"/>
  <c r="G559" i="12"/>
  <c r="X560" i="12"/>
  <c r="AC560" i="12"/>
  <c r="AI560" i="12"/>
  <c r="AN560" i="12"/>
  <c r="AS560" i="12"/>
  <c r="AY560" i="12"/>
  <c r="BD560" i="12"/>
  <c r="X564" i="12"/>
  <c r="AC564" i="12"/>
  <c r="AI564" i="12"/>
  <c r="AN564" i="12"/>
  <c r="AS564" i="12"/>
  <c r="AY564" i="12"/>
  <c r="BD564" i="12"/>
  <c r="AC566" i="12"/>
  <c r="AK566" i="12"/>
  <c r="AS566" i="12"/>
  <c r="BA566" i="12"/>
  <c r="G567" i="12"/>
  <c r="X568" i="12"/>
  <c r="AI568" i="12"/>
  <c r="AN568" i="12"/>
  <c r="AS568" i="12"/>
  <c r="AY568" i="12"/>
  <c r="BD568" i="12"/>
  <c r="F570" i="12"/>
  <c r="AC570" i="12"/>
  <c r="AS570" i="12"/>
  <c r="AB572" i="12"/>
  <c r="AE554" i="12"/>
  <c r="AU554" i="12"/>
  <c r="AA556" i="12"/>
  <c r="AF556" i="12"/>
  <c r="AK556" i="12"/>
  <c r="AQ556" i="12"/>
  <c r="AV556" i="12"/>
  <c r="BA556" i="12"/>
  <c r="X557" i="12"/>
  <c r="AN557" i="12"/>
  <c r="BD557" i="12"/>
  <c r="Y558" i="12"/>
  <c r="AG558" i="12"/>
  <c r="AO558" i="12"/>
  <c r="AW558" i="12"/>
  <c r="BE558" i="12"/>
  <c r="AA560" i="12"/>
  <c r="AF560" i="12"/>
  <c r="AK560" i="12"/>
  <c r="AQ560" i="12"/>
  <c r="AV560" i="12"/>
  <c r="BA560" i="12"/>
  <c r="X561" i="12"/>
  <c r="AN561" i="12"/>
  <c r="BD561" i="12"/>
  <c r="Y562" i="12"/>
  <c r="AG562" i="12"/>
  <c r="AO562" i="12"/>
  <c r="AW562" i="12"/>
  <c r="BE562" i="12"/>
  <c r="AA564" i="12"/>
  <c r="AF564" i="12"/>
  <c r="AK564" i="12"/>
  <c r="AQ564" i="12"/>
  <c r="AV564" i="12"/>
  <c r="BA564" i="12"/>
  <c r="X565" i="12"/>
  <c r="AN565" i="12"/>
  <c r="BD565" i="12"/>
  <c r="Y566" i="12"/>
  <c r="AG566" i="12"/>
  <c r="AO566" i="12"/>
  <c r="AW566" i="12"/>
  <c r="BE566" i="12"/>
  <c r="AA568" i="12"/>
  <c r="AF568" i="12"/>
  <c r="AK568" i="12"/>
  <c r="AQ568" i="12"/>
  <c r="AV568" i="12"/>
  <c r="BA568" i="12"/>
  <c r="X569" i="12"/>
  <c r="AN569" i="12"/>
  <c r="BD569" i="12"/>
  <c r="Y570" i="12"/>
  <c r="AG570" i="12"/>
  <c r="AO570" i="12"/>
  <c r="AW570" i="12"/>
  <c r="BE570" i="12"/>
  <c r="AJ572" i="12"/>
  <c r="AZ572" i="12"/>
  <c r="AC573" i="12"/>
  <c r="AK573" i="12"/>
  <c r="AS573" i="12"/>
  <c r="BA573" i="12"/>
  <c r="ED572" i="12"/>
  <c r="EE572" i="12" s="1"/>
  <c r="EF572" i="12" s="1"/>
  <c r="EG572" i="12" s="1"/>
  <c r="EH572" i="12" s="1"/>
  <c r="EI572" i="12" s="1"/>
  <c r="EJ572" i="12" s="1"/>
  <c r="EK572" i="12" s="1"/>
  <c r="EL572" i="12" s="1"/>
  <c r="EM572" i="12" s="1"/>
  <c r="EN572" i="12" s="1"/>
  <c r="EO572" i="12" s="1"/>
  <c r="EP572" i="12" s="1"/>
  <c r="EQ572" i="12" s="1"/>
  <c r="ER572" i="12" s="1"/>
  <c r="ES572" i="12" s="1"/>
  <c r="ET572" i="12" s="1"/>
  <c r="EU572" i="12" s="1"/>
  <c r="EV572" i="12" s="1"/>
  <c r="EW572" i="12" s="1"/>
  <c r="EX572" i="12" s="1"/>
  <c r="EY572" i="12" s="1"/>
  <c r="EZ572" i="12" s="1"/>
  <c r="FA572" i="12" s="1"/>
  <c r="FB572" i="12" s="1"/>
  <c r="FC572" i="12" s="1"/>
  <c r="FD572" i="12" s="1"/>
  <c r="AD555" i="12"/>
  <c r="AP555" i="12"/>
  <c r="BB555" i="12"/>
  <c r="AD559" i="12"/>
  <c r="AP559" i="12"/>
  <c r="BB559" i="12"/>
  <c r="Z563" i="12"/>
  <c r="AL563" i="12"/>
  <c r="AX563" i="12"/>
  <c r="AH567" i="12"/>
  <c r="AX567" i="12"/>
  <c r="Z571" i="12"/>
  <c r="AH571" i="12"/>
  <c r="AT571" i="12"/>
  <c r="BF571" i="12"/>
  <c r="AD574" i="12"/>
  <c r="AL574" i="12"/>
  <c r="AX574" i="12"/>
  <c r="Z554" i="12"/>
  <c r="AL554" i="12"/>
  <c r="BB554" i="12"/>
  <c r="AG555" i="12"/>
  <c r="AK555" i="12"/>
  <c r="AO555" i="12"/>
  <c r="AW555" i="12"/>
  <c r="BA555" i="12"/>
  <c r="BE555" i="12"/>
  <c r="G556" i="12"/>
  <c r="W557" i="12"/>
  <c r="AA557" i="12"/>
  <c r="AE557" i="12"/>
  <c r="AI557" i="12"/>
  <c r="AM557" i="12"/>
  <c r="AQ557" i="12"/>
  <c r="AU557" i="12"/>
  <c r="AY557" i="12"/>
  <c r="BC557" i="12"/>
  <c r="K558" i="12"/>
  <c r="Q558" i="12"/>
  <c r="Z558" i="12"/>
  <c r="AD558" i="12"/>
  <c r="AH558" i="12"/>
  <c r="AL558" i="12"/>
  <c r="AP558" i="12"/>
  <c r="AT558" i="12"/>
  <c r="AX558" i="12"/>
  <c r="BB558" i="12"/>
  <c r="BF558" i="12"/>
  <c r="J559" i="12"/>
  <c r="Y559" i="12"/>
  <c r="AC559" i="12"/>
  <c r="AG559" i="12"/>
  <c r="AK559" i="12"/>
  <c r="AO559" i="12"/>
  <c r="AS559" i="12"/>
  <c r="AW559" i="12"/>
  <c r="BA559" i="12"/>
  <c r="BE559" i="12"/>
  <c r="G560" i="12"/>
  <c r="W561" i="12"/>
  <c r="AA561" i="12"/>
  <c r="AE561" i="12"/>
  <c r="AI561" i="12"/>
  <c r="AM561" i="12"/>
  <c r="AQ561" i="12"/>
  <c r="AU561" i="12"/>
  <c r="AY561" i="12"/>
  <c r="BC561" i="12"/>
  <c r="K562" i="12"/>
  <c r="Q562" i="12"/>
  <c r="Z562" i="12"/>
  <c r="AD562" i="12"/>
  <c r="AH562" i="12"/>
  <c r="AL562" i="12"/>
  <c r="AP562" i="12"/>
  <c r="AT562" i="12"/>
  <c r="AX562" i="12"/>
  <c r="BB562" i="12"/>
  <c r="BF562" i="12"/>
  <c r="J563" i="12"/>
  <c r="Y563" i="12"/>
  <c r="AC563" i="12"/>
  <c r="AG563" i="12"/>
  <c r="AK563" i="12"/>
  <c r="AO563" i="12"/>
  <c r="AS563" i="12"/>
  <c r="AW563" i="12"/>
  <c r="BA563" i="12"/>
  <c r="BE563" i="12"/>
  <c r="G564" i="12"/>
  <c r="W565" i="12"/>
  <c r="AA565" i="12"/>
  <c r="AE565" i="12"/>
  <c r="AI565" i="12"/>
  <c r="AM565" i="12"/>
  <c r="AQ565" i="12"/>
  <c r="AU565" i="12"/>
  <c r="AY565" i="12"/>
  <c r="BC565" i="12"/>
  <c r="K566" i="12"/>
  <c r="Q566" i="12"/>
  <c r="Z566" i="12"/>
  <c r="AD566" i="12"/>
  <c r="AH566" i="12"/>
  <c r="AL566" i="12"/>
  <c r="AP566" i="12"/>
  <c r="AT566" i="12"/>
  <c r="AX566" i="12"/>
  <c r="BB566" i="12"/>
  <c r="BF566" i="12"/>
  <c r="J567" i="12"/>
  <c r="Y567" i="12"/>
  <c r="AC567" i="12"/>
  <c r="AG567" i="12"/>
  <c r="AK567" i="12"/>
  <c r="AO567" i="12"/>
  <c r="AS567" i="12"/>
  <c r="AW567" i="12"/>
  <c r="BA567" i="12"/>
  <c r="BE567" i="12"/>
  <c r="G568" i="12"/>
  <c r="W569" i="12"/>
  <c r="AA569" i="12"/>
  <c r="AE569" i="12"/>
  <c r="AI569" i="12"/>
  <c r="AM569" i="12"/>
  <c r="AQ569" i="12"/>
  <c r="AU569" i="12"/>
  <c r="AY569" i="12"/>
  <c r="BC569" i="12"/>
  <c r="K570" i="12"/>
  <c r="Q570" i="12"/>
  <c r="Z570" i="12"/>
  <c r="AD570" i="12"/>
  <c r="AH570" i="12"/>
  <c r="AL570" i="12"/>
  <c r="AP570" i="12"/>
  <c r="AT570" i="12"/>
  <c r="AX570" i="12"/>
  <c r="BB570" i="12"/>
  <c r="BF570" i="12"/>
  <c r="J571" i="12"/>
  <c r="Y571" i="12"/>
  <c r="AC571" i="12"/>
  <c r="AG571" i="12"/>
  <c r="AK571" i="12"/>
  <c r="AO571" i="12"/>
  <c r="AS571" i="12"/>
  <c r="AW571" i="12"/>
  <c r="BA571" i="12"/>
  <c r="BE571" i="12"/>
  <c r="W572" i="12"/>
  <c r="AA572" i="12"/>
  <c r="AE572" i="12"/>
  <c r="AI572" i="12"/>
  <c r="AM572" i="12"/>
  <c r="AQ572" i="12"/>
  <c r="AU572" i="12"/>
  <c r="AY572" i="12"/>
  <c r="BC572" i="12"/>
  <c r="K573" i="12"/>
  <c r="Q573" i="12"/>
  <c r="Z573" i="12"/>
  <c r="AD573" i="12"/>
  <c r="AH573" i="12"/>
  <c r="AL573" i="12"/>
  <c r="AP573" i="12"/>
  <c r="AT573" i="12"/>
  <c r="AX573" i="12"/>
  <c r="BB573" i="12"/>
  <c r="BF573" i="12"/>
  <c r="J574" i="12"/>
  <c r="Y574" i="12"/>
  <c r="AC574" i="12"/>
  <c r="AG574" i="12"/>
  <c r="AK574" i="12"/>
  <c r="AO574" i="12"/>
  <c r="AS574" i="12"/>
  <c r="AW574" i="12"/>
  <c r="BA574" i="12"/>
  <c r="BE574" i="12"/>
  <c r="G575" i="12"/>
  <c r="Z555" i="12"/>
  <c r="AL555" i="12"/>
  <c r="AX555" i="12"/>
  <c r="AP563" i="12"/>
  <c r="BF563" i="12"/>
  <c r="Z567" i="12"/>
  <c r="AL567" i="12"/>
  <c r="AT567" i="12"/>
  <c r="BF567" i="12"/>
  <c r="AL571" i="12"/>
  <c r="Z574" i="12"/>
  <c r="AP574" i="12"/>
  <c r="BF574" i="12"/>
  <c r="AD554" i="12"/>
  <c r="AP554" i="12"/>
  <c r="BF554" i="12"/>
  <c r="Z553" i="12"/>
  <c r="AL553" i="12"/>
  <c r="AX553" i="12"/>
  <c r="AF555" i="12"/>
  <c r="AN555" i="12"/>
  <c r="AZ555" i="12"/>
  <c r="Z557" i="12"/>
  <c r="AH557" i="12"/>
  <c r="AP557" i="12"/>
  <c r="AX557" i="12"/>
  <c r="AB559" i="12"/>
  <c r="AN559" i="12"/>
  <c r="AZ559" i="12"/>
  <c r="Z561" i="12"/>
  <c r="AL561" i="12"/>
  <c r="AT561" i="12"/>
  <c r="BF561" i="12"/>
  <c r="AB563" i="12"/>
  <c r="AN563" i="12"/>
  <c r="AZ563" i="12"/>
  <c r="Z565" i="12"/>
  <c r="AL565" i="12"/>
  <c r="AT565" i="12"/>
  <c r="BF565" i="12"/>
  <c r="AF567" i="12"/>
  <c r="AR567" i="12"/>
  <c r="BD567" i="12"/>
  <c r="AH569" i="12"/>
  <c r="AP569" i="12"/>
  <c r="BB569" i="12"/>
  <c r="AD572" i="12"/>
  <c r="AL572" i="12"/>
  <c r="AT572" i="12"/>
  <c r="BB572" i="12"/>
  <c r="BF572" i="12"/>
  <c r="X574" i="12"/>
  <c r="AB574" i="12"/>
  <c r="AF574" i="12"/>
  <c r="AJ574" i="12"/>
  <c r="AN574" i="12"/>
  <c r="AR574" i="12"/>
  <c r="AV574" i="12"/>
  <c r="AZ574" i="12"/>
  <c r="BD574" i="12"/>
  <c r="F575" i="12"/>
  <c r="AH555" i="12"/>
  <c r="AT555" i="12"/>
  <c r="BF555" i="12"/>
  <c r="Z559" i="12"/>
  <c r="AH559" i="12"/>
  <c r="AL559" i="12"/>
  <c r="AT559" i="12"/>
  <c r="AX559" i="12"/>
  <c r="BF559" i="12"/>
  <c r="AD563" i="12"/>
  <c r="AH563" i="12"/>
  <c r="AT563" i="12"/>
  <c r="BB563" i="12"/>
  <c r="AD567" i="12"/>
  <c r="AP567" i="12"/>
  <c r="BB567" i="12"/>
  <c r="AD571" i="12"/>
  <c r="AP571" i="12"/>
  <c r="AX571" i="12"/>
  <c r="BB571" i="12"/>
  <c r="AH574" i="12"/>
  <c r="AT574" i="12"/>
  <c r="BB574" i="12"/>
  <c r="AH554" i="12"/>
  <c r="AT554" i="12"/>
  <c r="AX554" i="12"/>
  <c r="J555" i="12"/>
  <c r="Y555" i="12"/>
  <c r="AC555" i="12"/>
  <c r="AS555" i="12"/>
  <c r="AD553" i="12"/>
  <c r="AH553" i="12"/>
  <c r="AP553" i="12"/>
  <c r="AT553" i="12"/>
  <c r="BB553" i="12"/>
  <c r="BF553" i="12"/>
  <c r="J554" i="12"/>
  <c r="Y554" i="12"/>
  <c r="AC554" i="12"/>
  <c r="AG554" i="12"/>
  <c r="AK554" i="12"/>
  <c r="AO554" i="12"/>
  <c r="AS554" i="12"/>
  <c r="AW554" i="12"/>
  <c r="BA554" i="12"/>
  <c r="BE554" i="12"/>
  <c r="G555" i="12"/>
  <c r="X555" i="12"/>
  <c r="AB555" i="12"/>
  <c r="AJ555" i="12"/>
  <c r="AR555" i="12"/>
  <c r="AV555" i="12"/>
  <c r="BD555" i="12"/>
  <c r="F556" i="12"/>
  <c r="AD557" i="12"/>
  <c r="AL557" i="12"/>
  <c r="AT557" i="12"/>
  <c r="BB557" i="12"/>
  <c r="BF557" i="12"/>
  <c r="X559" i="12"/>
  <c r="AF559" i="12"/>
  <c r="AJ559" i="12"/>
  <c r="AR559" i="12"/>
  <c r="AV559" i="12"/>
  <c r="BD559" i="12"/>
  <c r="F560" i="12"/>
  <c r="AD561" i="12"/>
  <c r="AH561" i="12"/>
  <c r="AP561" i="12"/>
  <c r="AX561" i="12"/>
  <c r="BB561" i="12"/>
  <c r="X563" i="12"/>
  <c r="AF563" i="12"/>
  <c r="AJ563" i="12"/>
  <c r="AR563" i="12"/>
  <c r="AV563" i="12"/>
  <c r="BD563" i="12"/>
  <c r="F564" i="12"/>
  <c r="AD565" i="12"/>
  <c r="AH565" i="12"/>
  <c r="AP565" i="12"/>
  <c r="AX565" i="12"/>
  <c r="BB565" i="12"/>
  <c r="X567" i="12"/>
  <c r="AB567" i="12"/>
  <c r="AJ567" i="12"/>
  <c r="AN567" i="12"/>
  <c r="AV567" i="12"/>
  <c r="AZ567" i="12"/>
  <c r="F568" i="12"/>
  <c r="Z569" i="12"/>
  <c r="AD569" i="12"/>
  <c r="AL569" i="12"/>
  <c r="AT569" i="12"/>
  <c r="AX569" i="12"/>
  <c r="BF569" i="12"/>
  <c r="X571" i="12"/>
  <c r="AB571" i="12"/>
  <c r="AF571" i="12"/>
  <c r="AJ571" i="12"/>
  <c r="AN571" i="12"/>
  <c r="AR571" i="12"/>
  <c r="AV571" i="12"/>
  <c r="AZ571" i="12"/>
  <c r="BD571" i="12"/>
  <c r="Z572" i="12"/>
  <c r="AH572" i="12"/>
  <c r="AP572" i="12"/>
  <c r="AX572" i="12"/>
  <c r="J553" i="12"/>
  <c r="Y553" i="12"/>
  <c r="AC553" i="12"/>
  <c r="AG553" i="12"/>
  <c r="AK553" i="12"/>
  <c r="AO553" i="12"/>
  <c r="AS553" i="12"/>
  <c r="AW553" i="12"/>
  <c r="BA553" i="12"/>
  <c r="X554" i="12"/>
  <c r="AB554" i="12"/>
  <c r="AF554" i="12"/>
  <c r="AJ554" i="12"/>
  <c r="AN554" i="12"/>
  <c r="AR554" i="12"/>
  <c r="AV554" i="12"/>
  <c r="AZ554" i="12"/>
  <c r="W555" i="12"/>
  <c r="AA555" i="12"/>
  <c r="AE555" i="12"/>
  <c r="AI555" i="12"/>
  <c r="AM555" i="12"/>
  <c r="AQ555" i="12"/>
  <c r="AU555" i="12"/>
  <c r="AY555" i="12"/>
  <c r="K556" i="12"/>
  <c r="Z556" i="12"/>
  <c r="AD556" i="12"/>
  <c r="AH556" i="12"/>
  <c r="AL556" i="12"/>
  <c r="AP556" i="12"/>
  <c r="AT556" i="12"/>
  <c r="AX556" i="12"/>
  <c r="BB556" i="12"/>
  <c r="J557" i="12"/>
  <c r="Y557" i="12"/>
  <c r="AC557" i="12"/>
  <c r="AG557" i="12"/>
  <c r="AK557" i="12"/>
  <c r="AO557" i="12"/>
  <c r="AS557" i="12"/>
  <c r="AW557" i="12"/>
  <c r="BA557" i="12"/>
  <c r="X558" i="12"/>
  <c r="AB558" i="12"/>
  <c r="AF558" i="12"/>
  <c r="AJ558" i="12"/>
  <c r="AN558" i="12"/>
  <c r="AR558" i="12"/>
  <c r="AV558" i="12"/>
  <c r="AZ558" i="12"/>
  <c r="W559" i="12"/>
  <c r="AA559" i="12"/>
  <c r="AE559" i="12"/>
  <c r="AI559" i="12"/>
  <c r="AM559" i="12"/>
  <c r="AQ559" i="12"/>
  <c r="AU559" i="12"/>
  <c r="AY559" i="12"/>
  <c r="K560" i="12"/>
  <c r="Z560" i="12"/>
  <c r="AD560" i="12"/>
  <c r="AH560" i="12"/>
  <c r="AL560" i="12"/>
  <c r="AP560" i="12"/>
  <c r="AT560" i="12"/>
  <c r="AX560" i="12"/>
  <c r="BB560" i="12"/>
  <c r="J561" i="12"/>
  <c r="Y561" i="12"/>
  <c r="AC561" i="12"/>
  <c r="AG561" i="12"/>
  <c r="AK561" i="12"/>
  <c r="AO561" i="12"/>
  <c r="AS561" i="12"/>
  <c r="AW561" i="12"/>
  <c r="BA561" i="12"/>
  <c r="X562" i="12"/>
  <c r="AB562" i="12"/>
  <c r="AF562" i="12"/>
  <c r="AJ562" i="12"/>
  <c r="AN562" i="12"/>
  <c r="AR562" i="12"/>
  <c r="AV562" i="12"/>
  <c r="AZ562" i="12"/>
  <c r="W563" i="12"/>
  <c r="AA563" i="12"/>
  <c r="AE563" i="12"/>
  <c r="AI563" i="12"/>
  <c r="AM563" i="12"/>
  <c r="AQ563" i="12"/>
  <c r="AU563" i="12"/>
  <c r="AY563" i="12"/>
  <c r="K564" i="12"/>
  <c r="Z564" i="12"/>
  <c r="AD564" i="12"/>
  <c r="AH564" i="12"/>
  <c r="AL564" i="12"/>
  <c r="AP564" i="12"/>
  <c r="AT564" i="12"/>
  <c r="AX564" i="12"/>
  <c r="BB564" i="12"/>
  <c r="J565" i="12"/>
  <c r="Y565" i="12"/>
  <c r="AC565" i="12"/>
  <c r="AG565" i="12"/>
  <c r="AK565" i="12"/>
  <c r="AO565" i="12"/>
  <c r="AS565" i="12"/>
  <c r="AW565" i="12"/>
  <c r="BA565" i="12"/>
  <c r="X566" i="12"/>
  <c r="AB566" i="12"/>
  <c r="AF566" i="12"/>
  <c r="AJ566" i="12"/>
  <c r="AN566" i="12"/>
  <c r="AR566" i="12"/>
  <c r="AV566" i="12"/>
  <c r="AZ566" i="12"/>
  <c r="W567" i="12"/>
  <c r="AA567" i="12"/>
  <c r="AE567" i="12"/>
  <c r="AI567" i="12"/>
  <c r="AM567" i="12"/>
  <c r="AQ567" i="12"/>
  <c r="AU567" i="12"/>
  <c r="AY567" i="12"/>
  <c r="K568" i="12"/>
  <c r="Z568" i="12"/>
  <c r="AD568" i="12"/>
  <c r="AH568" i="12"/>
  <c r="AL568" i="12"/>
  <c r="AP568" i="12"/>
  <c r="AT568" i="12"/>
  <c r="AX568" i="12"/>
  <c r="BB568" i="12"/>
  <c r="J569" i="12"/>
  <c r="Y569" i="12"/>
  <c r="AC569" i="12"/>
  <c r="AG569" i="12"/>
  <c r="AK569" i="12"/>
  <c r="AO569" i="12"/>
  <c r="AS569" i="12"/>
  <c r="AW569" i="12"/>
  <c r="BA569" i="12"/>
  <c r="X570" i="12"/>
  <c r="AB570" i="12"/>
  <c r="AF570" i="12"/>
  <c r="AJ570" i="12"/>
  <c r="AN570" i="12"/>
  <c r="AR570" i="12"/>
  <c r="AV570" i="12"/>
  <c r="AZ570" i="12"/>
  <c r="W571" i="12"/>
  <c r="AA571" i="12"/>
  <c r="AE571" i="12"/>
  <c r="AI571" i="12"/>
  <c r="AM571" i="12"/>
  <c r="AQ571" i="12"/>
  <c r="AU571" i="12"/>
  <c r="AY571" i="12"/>
  <c r="J572" i="12"/>
  <c r="Y572" i="12"/>
  <c r="AC572" i="12"/>
  <c r="AG572" i="12"/>
  <c r="AK572" i="12"/>
  <c r="AO572" i="12"/>
  <c r="AS572" i="12"/>
  <c r="AW572" i="12"/>
  <c r="BA572" i="12"/>
  <c r="X573" i="12"/>
  <c r="AB573" i="12"/>
  <c r="AF573" i="12"/>
  <c r="AJ573" i="12"/>
  <c r="AN573" i="12"/>
  <c r="AR573" i="12"/>
  <c r="AV573" i="12"/>
  <c r="AZ573" i="12"/>
  <c r="W574" i="12"/>
  <c r="AA574" i="12"/>
  <c r="AE574" i="12"/>
  <c r="AI574" i="12"/>
  <c r="AM574" i="12"/>
  <c r="AQ574" i="12"/>
  <c r="AU574" i="12"/>
  <c r="AY574" i="12"/>
  <c r="K575" i="12"/>
  <c r="Z575" i="12"/>
  <c r="AD575" i="12"/>
  <c r="AH575" i="12"/>
  <c r="AL575" i="12"/>
  <c r="AP575" i="12"/>
  <c r="AT575" i="12"/>
  <c r="AX575" i="12"/>
  <c r="BB575" i="12"/>
  <c r="AQ552" i="12"/>
  <c r="AA552" i="12"/>
  <c r="P552" i="12"/>
  <c r="G552" i="12" s="1"/>
  <c r="O552" i="12"/>
  <c r="N552" i="12"/>
  <c r="D552" i="12"/>
  <c r="C552" i="12"/>
  <c r="B552" i="12"/>
  <c r="E552" i="12" s="1"/>
  <c r="A552" i="12"/>
  <c r="BD552" i="12" s="1"/>
  <c r="ED551" i="12"/>
  <c r="EG551" i="12" s="1"/>
  <c r="EJ551" i="12" s="1"/>
  <c r="EM551" i="12" s="1"/>
  <c r="EP551" i="12" s="1"/>
  <c r="ES551" i="12" s="1"/>
  <c r="EV551" i="12" s="1"/>
  <c r="EY551" i="12" s="1"/>
  <c r="FB551" i="12" s="1"/>
  <c r="EB551" i="12"/>
  <c r="EE551" i="12" s="1"/>
  <c r="EH551" i="12" s="1"/>
  <c r="EK551" i="12" s="1"/>
  <c r="EN551" i="12" s="1"/>
  <c r="EQ551" i="12" s="1"/>
  <c r="ET551" i="12" s="1"/>
  <c r="EW551" i="12" s="1"/>
  <c r="EZ551" i="12" s="1"/>
  <c r="FC551" i="12" s="1"/>
  <c r="EA551" i="12"/>
  <c r="DZ551" i="12"/>
  <c r="EC551" i="12" s="1"/>
  <c r="EF551" i="12" s="1"/>
  <c r="EI551" i="12" s="1"/>
  <c r="EL551" i="12" s="1"/>
  <c r="EO551" i="12" s="1"/>
  <c r="ER551" i="12" s="1"/>
  <c r="EU551" i="12" s="1"/>
  <c r="EX551" i="12" s="1"/>
  <c r="FA551" i="12" s="1"/>
  <c r="FD551" i="12" s="1"/>
  <c r="DY551" i="12"/>
  <c r="P551" i="12"/>
  <c r="Q551" i="12" s="1"/>
  <c r="O551" i="12"/>
  <c r="N551" i="12"/>
  <c r="G551" i="12"/>
  <c r="E551" i="12"/>
  <c r="D551" i="12"/>
  <c r="C551" i="12"/>
  <c r="B551" i="12"/>
  <c r="A551" i="12"/>
  <c r="BE551" i="12" s="1"/>
  <c r="EA550" i="12"/>
  <c r="ED550" i="12" s="1"/>
  <c r="EG550" i="12" s="1"/>
  <c r="EJ550" i="12" s="1"/>
  <c r="EM550" i="12" s="1"/>
  <c r="EP550" i="12" s="1"/>
  <c r="ES550" i="12" s="1"/>
  <c r="EV550" i="12" s="1"/>
  <c r="EY550" i="12" s="1"/>
  <c r="FB550" i="12" s="1"/>
  <c r="DZ550" i="12"/>
  <c r="EC550" i="12" s="1"/>
  <c r="EF550" i="12" s="1"/>
  <c r="EI550" i="12" s="1"/>
  <c r="EL550" i="12" s="1"/>
  <c r="EO550" i="12" s="1"/>
  <c r="ER550" i="12" s="1"/>
  <c r="EU550" i="12" s="1"/>
  <c r="EX550" i="12" s="1"/>
  <c r="FA550" i="12" s="1"/>
  <c r="FD550" i="12" s="1"/>
  <c r="DY550" i="12"/>
  <c r="EB550" i="12" s="1"/>
  <c r="EE550" i="12" s="1"/>
  <c r="EH550" i="12" s="1"/>
  <c r="EK550" i="12" s="1"/>
  <c r="EN550" i="12" s="1"/>
  <c r="EQ550" i="12" s="1"/>
  <c r="ET550" i="12" s="1"/>
  <c r="EW550" i="12" s="1"/>
  <c r="EZ550" i="12" s="1"/>
  <c r="FC550" i="12" s="1"/>
  <c r="BD550" i="12"/>
  <c r="BA550" i="12"/>
  <c r="AY550" i="12"/>
  <c r="AV550" i="12"/>
  <c r="AS550" i="12"/>
  <c r="AQ550" i="12"/>
  <c r="AN550" i="12"/>
  <c r="AK550" i="12"/>
  <c r="AI550" i="12"/>
  <c r="AF550" i="12"/>
  <c r="AC550" i="12"/>
  <c r="AA550" i="12"/>
  <c r="X550" i="12"/>
  <c r="P550" i="12"/>
  <c r="Q550" i="12" s="1"/>
  <c r="O550" i="12"/>
  <c r="N550" i="12"/>
  <c r="D550" i="12"/>
  <c r="C550" i="12"/>
  <c r="B550" i="12"/>
  <c r="E550" i="12" s="1"/>
  <c r="A550" i="12"/>
  <c r="BF550" i="12" s="1"/>
  <c r="DV549" i="12"/>
  <c r="DW549" i="12" s="1"/>
  <c r="DX549" i="12" s="1"/>
  <c r="DY549" i="12" s="1"/>
  <c r="DZ549" i="12" s="1"/>
  <c r="EA549" i="12" s="1"/>
  <c r="EB549" i="12" s="1"/>
  <c r="DU549" i="12"/>
  <c r="Q549" i="12"/>
  <c r="P549" i="12"/>
  <c r="F549" i="12" s="1"/>
  <c r="O549" i="12"/>
  <c r="N549" i="12"/>
  <c r="K549" i="12"/>
  <c r="G549" i="12"/>
  <c r="E549" i="12"/>
  <c r="D549" i="12"/>
  <c r="C549" i="12"/>
  <c r="B549" i="12"/>
  <c r="A549" i="12"/>
  <c r="BC549" i="12" s="1"/>
  <c r="DQ548" i="12"/>
  <c r="BD548" i="12"/>
  <c r="AZ548" i="12"/>
  <c r="AV548" i="12"/>
  <c r="AN548" i="12"/>
  <c r="AJ548" i="12"/>
  <c r="AF548" i="12"/>
  <c r="X548" i="12"/>
  <c r="P548" i="12"/>
  <c r="F548" i="12" s="1"/>
  <c r="O548" i="12"/>
  <c r="N548" i="12"/>
  <c r="G548" i="12"/>
  <c r="D548" i="12"/>
  <c r="C548" i="12"/>
  <c r="B548" i="12"/>
  <c r="E548" i="12" s="1"/>
  <c r="A548" i="12"/>
  <c r="BE548" i="12" s="1"/>
  <c r="EA547" i="12"/>
  <c r="ED547" i="12" s="1"/>
  <c r="EG547" i="12" s="1"/>
  <c r="EJ547" i="12" s="1"/>
  <c r="EM547" i="12" s="1"/>
  <c r="EP547" i="12" s="1"/>
  <c r="ES547" i="12" s="1"/>
  <c r="EV547" i="12" s="1"/>
  <c r="EY547" i="12" s="1"/>
  <c r="FB547" i="12" s="1"/>
  <c r="DZ547" i="12"/>
  <c r="EC547" i="12" s="1"/>
  <c r="EF547" i="12" s="1"/>
  <c r="EI547" i="12" s="1"/>
  <c r="EL547" i="12" s="1"/>
  <c r="EO547" i="12" s="1"/>
  <c r="ER547" i="12" s="1"/>
  <c r="EU547" i="12" s="1"/>
  <c r="EX547" i="12" s="1"/>
  <c r="FA547" i="12" s="1"/>
  <c r="FD547" i="12" s="1"/>
  <c r="DY547" i="12"/>
  <c r="EB547" i="12" s="1"/>
  <c r="EE547" i="12" s="1"/>
  <c r="EH547" i="12" s="1"/>
  <c r="EK547" i="12" s="1"/>
  <c r="EN547" i="12" s="1"/>
  <c r="EQ547" i="12" s="1"/>
  <c r="ET547" i="12" s="1"/>
  <c r="EW547" i="12" s="1"/>
  <c r="EZ547" i="12" s="1"/>
  <c r="FC547" i="12" s="1"/>
  <c r="BD547" i="12"/>
  <c r="BA547" i="12"/>
  <c r="AY547" i="12"/>
  <c r="AV547" i="12"/>
  <c r="AS547" i="12"/>
  <c r="AQ547" i="12"/>
  <c r="AN547" i="12"/>
  <c r="AK547" i="12"/>
  <c r="AI547" i="12"/>
  <c r="AF547" i="12"/>
  <c r="AC547" i="12"/>
  <c r="AA547" i="12"/>
  <c r="X547" i="12"/>
  <c r="P547" i="12"/>
  <c r="Q547" i="12" s="1"/>
  <c r="O547" i="12"/>
  <c r="N547" i="12"/>
  <c r="D547" i="12"/>
  <c r="C547" i="12"/>
  <c r="B547" i="12"/>
  <c r="A547" i="12"/>
  <c r="BF547" i="12" s="1"/>
  <c r="EB546" i="12"/>
  <c r="EE546" i="12" s="1"/>
  <c r="EH546" i="12" s="1"/>
  <c r="EK546" i="12" s="1"/>
  <c r="EN546" i="12" s="1"/>
  <c r="EQ546" i="12" s="1"/>
  <c r="ET546" i="12" s="1"/>
  <c r="EW546" i="12" s="1"/>
  <c r="EZ546" i="12" s="1"/>
  <c r="FC546" i="12" s="1"/>
  <c r="EA546" i="12"/>
  <c r="ED546" i="12" s="1"/>
  <c r="EG546" i="12" s="1"/>
  <c r="EJ546" i="12" s="1"/>
  <c r="EM546" i="12" s="1"/>
  <c r="EP546" i="12" s="1"/>
  <c r="ES546" i="12" s="1"/>
  <c r="EV546" i="12" s="1"/>
  <c r="EY546" i="12" s="1"/>
  <c r="FB546" i="12" s="1"/>
  <c r="DZ546" i="12"/>
  <c r="EC546" i="12" s="1"/>
  <c r="EF546" i="12" s="1"/>
  <c r="EI546" i="12" s="1"/>
  <c r="EL546" i="12" s="1"/>
  <c r="EO546" i="12" s="1"/>
  <c r="ER546" i="12" s="1"/>
  <c r="EU546" i="12" s="1"/>
  <c r="EX546" i="12" s="1"/>
  <c r="FA546" i="12" s="1"/>
  <c r="FD546" i="12" s="1"/>
  <c r="DY546" i="12"/>
  <c r="Q546" i="12"/>
  <c r="P546" i="12"/>
  <c r="F546" i="12" s="1"/>
  <c r="O546" i="12"/>
  <c r="N546" i="12"/>
  <c r="K546" i="12"/>
  <c r="D546" i="12"/>
  <c r="C546" i="12"/>
  <c r="B546" i="12"/>
  <c r="E546" i="12" s="1"/>
  <c r="A546" i="12"/>
  <c r="BC546" i="12" s="1"/>
  <c r="EA545" i="12"/>
  <c r="ED545" i="12" s="1"/>
  <c r="EG545" i="12" s="1"/>
  <c r="EJ545" i="12" s="1"/>
  <c r="EM545" i="12" s="1"/>
  <c r="EP545" i="12" s="1"/>
  <c r="ES545" i="12" s="1"/>
  <c r="EV545" i="12" s="1"/>
  <c r="EY545" i="12" s="1"/>
  <c r="FB545" i="12" s="1"/>
  <c r="DZ545" i="12"/>
  <c r="EC545" i="12" s="1"/>
  <c r="EF545" i="12" s="1"/>
  <c r="EI545" i="12" s="1"/>
  <c r="EL545" i="12" s="1"/>
  <c r="EO545" i="12" s="1"/>
  <c r="ER545" i="12" s="1"/>
  <c r="EU545" i="12" s="1"/>
  <c r="EX545" i="12" s="1"/>
  <c r="FA545" i="12" s="1"/>
  <c r="FD545" i="12" s="1"/>
  <c r="DY545" i="12"/>
  <c r="EB545" i="12" s="1"/>
  <c r="EE545" i="12" s="1"/>
  <c r="EH545" i="12" s="1"/>
  <c r="EK545" i="12" s="1"/>
  <c r="EN545" i="12" s="1"/>
  <c r="EQ545" i="12" s="1"/>
  <c r="ET545" i="12" s="1"/>
  <c r="EW545" i="12" s="1"/>
  <c r="EZ545" i="12" s="1"/>
  <c r="FC545" i="12" s="1"/>
  <c r="AU545" i="12"/>
  <c r="AE545" i="12"/>
  <c r="P545" i="12"/>
  <c r="G545" i="12" s="1"/>
  <c r="O545" i="12"/>
  <c r="N545" i="12"/>
  <c r="F545" i="12"/>
  <c r="D545" i="12"/>
  <c r="C545" i="12"/>
  <c r="B545" i="12"/>
  <c r="E545" i="12" s="1"/>
  <c r="A545" i="12"/>
  <c r="BD545" i="12" s="1"/>
  <c r="EA544" i="12"/>
  <c r="ED544" i="12" s="1"/>
  <c r="EG544" i="12" s="1"/>
  <c r="EJ544" i="12" s="1"/>
  <c r="EM544" i="12" s="1"/>
  <c r="EP544" i="12" s="1"/>
  <c r="ES544" i="12" s="1"/>
  <c r="EV544" i="12" s="1"/>
  <c r="EY544" i="12" s="1"/>
  <c r="FB544" i="12" s="1"/>
  <c r="DZ544" i="12"/>
  <c r="EC544" i="12" s="1"/>
  <c r="EF544" i="12" s="1"/>
  <c r="EI544" i="12" s="1"/>
  <c r="EL544" i="12" s="1"/>
  <c r="EO544" i="12" s="1"/>
  <c r="ER544" i="12" s="1"/>
  <c r="EU544" i="12" s="1"/>
  <c r="EX544" i="12" s="1"/>
  <c r="FA544" i="12" s="1"/>
  <c r="FD544" i="12" s="1"/>
  <c r="DY544" i="12"/>
  <c r="EB544" i="12" s="1"/>
  <c r="EE544" i="12" s="1"/>
  <c r="EH544" i="12" s="1"/>
  <c r="EK544" i="12" s="1"/>
  <c r="EN544" i="12" s="1"/>
  <c r="EQ544" i="12" s="1"/>
  <c r="ET544" i="12" s="1"/>
  <c r="EW544" i="12" s="1"/>
  <c r="EZ544" i="12" s="1"/>
  <c r="FC544" i="12" s="1"/>
  <c r="Q544" i="12"/>
  <c r="P544" i="12"/>
  <c r="O544" i="12"/>
  <c r="N544" i="12"/>
  <c r="K544" i="12"/>
  <c r="G544" i="12"/>
  <c r="F544" i="12"/>
  <c r="D544" i="12"/>
  <c r="C544" i="12"/>
  <c r="B544" i="12"/>
  <c r="E544" i="12" s="1"/>
  <c r="A544" i="12"/>
  <c r="BE544" i="12" s="1"/>
  <c r="EA543" i="12"/>
  <c r="ED543" i="12" s="1"/>
  <c r="EG543" i="12" s="1"/>
  <c r="EJ543" i="12" s="1"/>
  <c r="EM543" i="12" s="1"/>
  <c r="EP543" i="12" s="1"/>
  <c r="ES543" i="12" s="1"/>
  <c r="EV543" i="12" s="1"/>
  <c r="EY543" i="12" s="1"/>
  <c r="FB543" i="12" s="1"/>
  <c r="DZ543" i="12"/>
  <c r="EC543" i="12" s="1"/>
  <c r="EF543" i="12" s="1"/>
  <c r="EI543" i="12" s="1"/>
  <c r="EL543" i="12" s="1"/>
  <c r="EO543" i="12" s="1"/>
  <c r="ER543" i="12" s="1"/>
  <c r="EU543" i="12" s="1"/>
  <c r="EX543" i="12" s="1"/>
  <c r="FA543" i="12" s="1"/>
  <c r="FD543" i="12" s="1"/>
  <c r="DY543" i="12"/>
  <c r="EB543" i="12" s="1"/>
  <c r="EE543" i="12" s="1"/>
  <c r="EH543" i="12" s="1"/>
  <c r="EK543" i="12" s="1"/>
  <c r="EN543" i="12" s="1"/>
  <c r="EQ543" i="12" s="1"/>
  <c r="ET543" i="12" s="1"/>
  <c r="EW543" i="12" s="1"/>
  <c r="EZ543" i="12" s="1"/>
  <c r="FC543" i="12" s="1"/>
  <c r="BE543" i="12"/>
  <c r="AZ543" i="12"/>
  <c r="AU543" i="12"/>
  <c r="AO543" i="12"/>
  <c r="AJ543" i="12"/>
  <c r="AE543" i="12"/>
  <c r="Y543" i="12"/>
  <c r="P543" i="12"/>
  <c r="Q543" i="12" s="1"/>
  <c r="O543" i="12"/>
  <c r="N543" i="12"/>
  <c r="D543" i="12"/>
  <c r="C543" i="12"/>
  <c r="B543" i="12"/>
  <c r="E543" i="12" s="1"/>
  <c r="A543" i="12"/>
  <c r="BF543" i="12" s="1"/>
  <c r="EA542" i="12"/>
  <c r="ED542" i="12" s="1"/>
  <c r="EG542" i="12" s="1"/>
  <c r="EJ542" i="12" s="1"/>
  <c r="EM542" i="12" s="1"/>
  <c r="EP542" i="12" s="1"/>
  <c r="ES542" i="12" s="1"/>
  <c r="EV542" i="12" s="1"/>
  <c r="EY542" i="12" s="1"/>
  <c r="FB542" i="12" s="1"/>
  <c r="DZ542" i="12"/>
  <c r="EC542" i="12" s="1"/>
  <c r="EF542" i="12" s="1"/>
  <c r="EI542" i="12" s="1"/>
  <c r="EL542" i="12" s="1"/>
  <c r="EO542" i="12" s="1"/>
  <c r="ER542" i="12" s="1"/>
  <c r="EU542" i="12" s="1"/>
  <c r="EX542" i="12" s="1"/>
  <c r="FA542" i="12" s="1"/>
  <c r="FD542" i="12" s="1"/>
  <c r="DY542" i="12"/>
  <c r="EB542" i="12" s="1"/>
  <c r="EE542" i="12" s="1"/>
  <c r="EH542" i="12" s="1"/>
  <c r="EK542" i="12" s="1"/>
  <c r="EN542" i="12" s="1"/>
  <c r="EQ542" i="12" s="1"/>
  <c r="ET542" i="12" s="1"/>
  <c r="EW542" i="12" s="1"/>
  <c r="EZ542" i="12" s="1"/>
  <c r="FC542" i="12" s="1"/>
  <c r="P542" i="12"/>
  <c r="F542" i="12" s="1"/>
  <c r="O542" i="12"/>
  <c r="N542" i="12"/>
  <c r="E542" i="12"/>
  <c r="D542" i="12"/>
  <c r="C542" i="12"/>
  <c r="B542" i="12"/>
  <c r="A542" i="12"/>
  <c r="BC542" i="12" s="1"/>
  <c r="EA541" i="12"/>
  <c r="ED541" i="12" s="1"/>
  <c r="EG541" i="12" s="1"/>
  <c r="EJ541" i="12" s="1"/>
  <c r="EM541" i="12" s="1"/>
  <c r="EP541" i="12" s="1"/>
  <c r="ES541" i="12" s="1"/>
  <c r="EV541" i="12" s="1"/>
  <c r="EY541" i="12" s="1"/>
  <c r="FB541" i="12" s="1"/>
  <c r="DZ541" i="12"/>
  <c r="EC541" i="12" s="1"/>
  <c r="EF541" i="12" s="1"/>
  <c r="EI541" i="12" s="1"/>
  <c r="EL541" i="12" s="1"/>
  <c r="EO541" i="12" s="1"/>
  <c r="ER541" i="12" s="1"/>
  <c r="EU541" i="12" s="1"/>
  <c r="EX541" i="12" s="1"/>
  <c r="FA541" i="12" s="1"/>
  <c r="FD541" i="12" s="1"/>
  <c r="DY541" i="12"/>
  <c r="EB541" i="12" s="1"/>
  <c r="EE541" i="12" s="1"/>
  <c r="EH541" i="12" s="1"/>
  <c r="EK541" i="12" s="1"/>
  <c r="EN541" i="12" s="1"/>
  <c r="EQ541" i="12" s="1"/>
  <c r="ET541" i="12" s="1"/>
  <c r="EW541" i="12" s="1"/>
  <c r="EZ541" i="12" s="1"/>
  <c r="FC541" i="12" s="1"/>
  <c r="AY541" i="12"/>
  <c r="AQ541" i="12"/>
  <c r="AI541" i="12"/>
  <c r="AA541" i="12"/>
  <c r="Q541" i="12"/>
  <c r="P541" i="12"/>
  <c r="G541" i="12" s="1"/>
  <c r="O541" i="12"/>
  <c r="N541" i="12"/>
  <c r="K541" i="12"/>
  <c r="F541" i="12"/>
  <c r="D541" i="12"/>
  <c r="C541" i="12"/>
  <c r="B541" i="12"/>
  <c r="E541" i="12" s="1"/>
  <c r="A541" i="12"/>
  <c r="BD541" i="12" s="1"/>
  <c r="ED540" i="12"/>
  <c r="EG540" i="12" s="1"/>
  <c r="EJ540" i="12" s="1"/>
  <c r="EM540" i="12" s="1"/>
  <c r="EP540" i="12" s="1"/>
  <c r="ES540" i="12" s="1"/>
  <c r="EV540" i="12" s="1"/>
  <c r="EY540" i="12" s="1"/>
  <c r="FB540" i="12" s="1"/>
  <c r="EA540" i="12"/>
  <c r="DZ540" i="12"/>
  <c r="EC540" i="12" s="1"/>
  <c r="EF540" i="12" s="1"/>
  <c r="EI540" i="12" s="1"/>
  <c r="EL540" i="12" s="1"/>
  <c r="EO540" i="12" s="1"/>
  <c r="ER540" i="12" s="1"/>
  <c r="EU540" i="12" s="1"/>
  <c r="EX540" i="12" s="1"/>
  <c r="FA540" i="12" s="1"/>
  <c r="FD540" i="12" s="1"/>
  <c r="DY540" i="12"/>
  <c r="EB540" i="12" s="1"/>
  <c r="EE540" i="12" s="1"/>
  <c r="EH540" i="12" s="1"/>
  <c r="EK540" i="12" s="1"/>
  <c r="EN540" i="12" s="1"/>
  <c r="EQ540" i="12" s="1"/>
  <c r="ET540" i="12" s="1"/>
  <c r="EW540" i="12" s="1"/>
  <c r="EZ540" i="12" s="1"/>
  <c r="FC540" i="12" s="1"/>
  <c r="Q540" i="12"/>
  <c r="P540" i="12"/>
  <c r="O540" i="12"/>
  <c r="N540" i="12"/>
  <c r="K540" i="12"/>
  <c r="G540" i="12"/>
  <c r="F540" i="12"/>
  <c r="D540" i="12"/>
  <c r="C540" i="12"/>
  <c r="B540" i="12"/>
  <c r="E540" i="12" s="1"/>
  <c r="A540" i="12"/>
  <c r="BE540" i="12" s="1"/>
  <c r="EA539" i="12"/>
  <c r="ED539" i="12" s="1"/>
  <c r="EG539" i="12" s="1"/>
  <c r="EJ539" i="12" s="1"/>
  <c r="EM539" i="12" s="1"/>
  <c r="EP539" i="12" s="1"/>
  <c r="ES539" i="12" s="1"/>
  <c r="EV539" i="12" s="1"/>
  <c r="EY539" i="12" s="1"/>
  <c r="FB539" i="12" s="1"/>
  <c r="DZ539" i="12"/>
  <c r="EC539" i="12" s="1"/>
  <c r="EF539" i="12" s="1"/>
  <c r="EI539" i="12" s="1"/>
  <c r="EL539" i="12" s="1"/>
  <c r="EO539" i="12" s="1"/>
  <c r="ER539" i="12" s="1"/>
  <c r="EU539" i="12" s="1"/>
  <c r="EX539" i="12" s="1"/>
  <c r="FA539" i="12" s="1"/>
  <c r="FD539" i="12" s="1"/>
  <c r="DY539" i="12"/>
  <c r="EB539" i="12" s="1"/>
  <c r="EE539" i="12" s="1"/>
  <c r="EH539" i="12" s="1"/>
  <c r="EK539" i="12" s="1"/>
  <c r="EN539" i="12" s="1"/>
  <c r="EQ539" i="12" s="1"/>
  <c r="ET539" i="12" s="1"/>
  <c r="EW539" i="12" s="1"/>
  <c r="EZ539" i="12" s="1"/>
  <c r="FC539" i="12" s="1"/>
  <c r="BE539" i="12"/>
  <c r="AZ539" i="12"/>
  <c r="AU539" i="12"/>
  <c r="AO539" i="12"/>
  <c r="AJ539" i="12"/>
  <c r="AE539" i="12"/>
  <c r="Y539" i="12"/>
  <c r="P539" i="12"/>
  <c r="Q539" i="12" s="1"/>
  <c r="O539" i="12"/>
  <c r="N539" i="12"/>
  <c r="D539" i="12"/>
  <c r="C539" i="12"/>
  <c r="B539" i="12"/>
  <c r="E539" i="12" s="1"/>
  <c r="A539" i="12"/>
  <c r="BF539" i="12" s="1"/>
  <c r="EA538" i="12"/>
  <c r="ED538" i="12" s="1"/>
  <c r="EG538" i="12" s="1"/>
  <c r="EJ538" i="12" s="1"/>
  <c r="EM538" i="12" s="1"/>
  <c r="EP538" i="12" s="1"/>
  <c r="ES538" i="12" s="1"/>
  <c r="EV538" i="12" s="1"/>
  <c r="EY538" i="12" s="1"/>
  <c r="FB538" i="12" s="1"/>
  <c r="DZ538" i="12"/>
  <c r="EC538" i="12" s="1"/>
  <c r="EF538" i="12" s="1"/>
  <c r="EI538" i="12" s="1"/>
  <c r="EL538" i="12" s="1"/>
  <c r="EO538" i="12" s="1"/>
  <c r="ER538" i="12" s="1"/>
  <c r="EU538" i="12" s="1"/>
  <c r="EX538" i="12" s="1"/>
  <c r="FA538" i="12" s="1"/>
  <c r="FD538" i="12" s="1"/>
  <c r="DY538" i="12"/>
  <c r="EB538" i="12" s="1"/>
  <c r="EE538" i="12" s="1"/>
  <c r="EH538" i="12" s="1"/>
  <c r="EK538" i="12" s="1"/>
  <c r="EN538" i="12" s="1"/>
  <c r="EQ538" i="12" s="1"/>
  <c r="ET538" i="12" s="1"/>
  <c r="EW538" i="12" s="1"/>
  <c r="EZ538" i="12" s="1"/>
  <c r="FC538" i="12" s="1"/>
  <c r="P538" i="12"/>
  <c r="F538" i="12" s="1"/>
  <c r="O538" i="12"/>
  <c r="N538" i="12"/>
  <c r="E538" i="12"/>
  <c r="D538" i="12"/>
  <c r="C538" i="12"/>
  <c r="B538" i="12"/>
  <c r="A538" i="12"/>
  <c r="BC538" i="12" s="1"/>
  <c r="EA537" i="12"/>
  <c r="ED537" i="12" s="1"/>
  <c r="EG537" i="12" s="1"/>
  <c r="EJ537" i="12" s="1"/>
  <c r="EM537" i="12" s="1"/>
  <c r="EP537" i="12" s="1"/>
  <c r="ES537" i="12" s="1"/>
  <c r="EV537" i="12" s="1"/>
  <c r="EY537" i="12" s="1"/>
  <c r="FB537" i="12" s="1"/>
  <c r="DZ537" i="12"/>
  <c r="EC537" i="12" s="1"/>
  <c r="EF537" i="12" s="1"/>
  <c r="EI537" i="12" s="1"/>
  <c r="EL537" i="12" s="1"/>
  <c r="EO537" i="12" s="1"/>
  <c r="ER537" i="12" s="1"/>
  <c r="EU537" i="12" s="1"/>
  <c r="EX537" i="12" s="1"/>
  <c r="FA537" i="12" s="1"/>
  <c r="FD537" i="12" s="1"/>
  <c r="DY537" i="12"/>
  <c r="EB537" i="12" s="1"/>
  <c r="EE537" i="12" s="1"/>
  <c r="EH537" i="12" s="1"/>
  <c r="EK537" i="12" s="1"/>
  <c r="EN537" i="12" s="1"/>
  <c r="EQ537" i="12" s="1"/>
  <c r="ET537" i="12" s="1"/>
  <c r="EW537" i="12" s="1"/>
  <c r="EZ537" i="12" s="1"/>
  <c r="FC537" i="12" s="1"/>
  <c r="AY537" i="12"/>
  <c r="AQ537" i="12"/>
  <c r="AI537" i="12"/>
  <c r="AA537" i="12"/>
  <c r="Q537" i="12"/>
  <c r="P537" i="12"/>
  <c r="G537" i="12" s="1"/>
  <c r="O537" i="12"/>
  <c r="N537" i="12"/>
  <c r="K537" i="12"/>
  <c r="F537" i="12"/>
  <c r="D537" i="12"/>
  <c r="C537" i="12"/>
  <c r="B537" i="12"/>
  <c r="E537" i="12" s="1"/>
  <c r="A537" i="12"/>
  <c r="BD537" i="12" s="1"/>
  <c r="ED536" i="12"/>
  <c r="EG536" i="12" s="1"/>
  <c r="EJ536" i="12" s="1"/>
  <c r="EM536" i="12" s="1"/>
  <c r="EP536" i="12" s="1"/>
  <c r="ES536" i="12" s="1"/>
  <c r="EV536" i="12" s="1"/>
  <c r="EY536" i="12" s="1"/>
  <c r="FB536" i="12" s="1"/>
  <c r="EA536" i="12"/>
  <c r="DZ536" i="12"/>
  <c r="EC536" i="12" s="1"/>
  <c r="EF536" i="12" s="1"/>
  <c r="EI536" i="12" s="1"/>
  <c r="EL536" i="12" s="1"/>
  <c r="EO536" i="12" s="1"/>
  <c r="ER536" i="12" s="1"/>
  <c r="EU536" i="12" s="1"/>
  <c r="EX536" i="12" s="1"/>
  <c r="FA536" i="12" s="1"/>
  <c r="FD536" i="12" s="1"/>
  <c r="DY536" i="12"/>
  <c r="EB536" i="12" s="1"/>
  <c r="EE536" i="12" s="1"/>
  <c r="EH536" i="12" s="1"/>
  <c r="EK536" i="12" s="1"/>
  <c r="EN536" i="12" s="1"/>
  <c r="EQ536" i="12" s="1"/>
  <c r="ET536" i="12" s="1"/>
  <c r="EW536" i="12" s="1"/>
  <c r="EZ536" i="12" s="1"/>
  <c r="FC536" i="12" s="1"/>
  <c r="Q536" i="12"/>
  <c r="P536" i="12"/>
  <c r="O536" i="12"/>
  <c r="N536" i="12"/>
  <c r="K536" i="12"/>
  <c r="G536" i="12"/>
  <c r="F536" i="12"/>
  <c r="D536" i="12"/>
  <c r="C536" i="12"/>
  <c r="B536" i="12"/>
  <c r="E536" i="12" s="1"/>
  <c r="A536" i="12"/>
  <c r="BE536" i="12" s="1"/>
  <c r="EA535" i="12"/>
  <c r="ED535" i="12" s="1"/>
  <c r="EG535" i="12" s="1"/>
  <c r="EJ535" i="12" s="1"/>
  <c r="EM535" i="12" s="1"/>
  <c r="EP535" i="12" s="1"/>
  <c r="ES535" i="12" s="1"/>
  <c r="EV535" i="12" s="1"/>
  <c r="EY535" i="12" s="1"/>
  <c r="FB535" i="12" s="1"/>
  <c r="DZ535" i="12"/>
  <c r="EC535" i="12" s="1"/>
  <c r="EF535" i="12" s="1"/>
  <c r="EI535" i="12" s="1"/>
  <c r="EL535" i="12" s="1"/>
  <c r="EO535" i="12" s="1"/>
  <c r="ER535" i="12" s="1"/>
  <c r="EU535" i="12" s="1"/>
  <c r="EX535" i="12" s="1"/>
  <c r="FA535" i="12" s="1"/>
  <c r="FD535" i="12" s="1"/>
  <c r="DY535" i="12"/>
  <c r="EB535" i="12" s="1"/>
  <c r="EE535" i="12" s="1"/>
  <c r="EH535" i="12" s="1"/>
  <c r="EK535" i="12" s="1"/>
  <c r="EN535" i="12" s="1"/>
  <c r="EQ535" i="12" s="1"/>
  <c r="ET535" i="12" s="1"/>
  <c r="EW535" i="12" s="1"/>
  <c r="EZ535" i="12" s="1"/>
  <c r="FC535" i="12" s="1"/>
  <c r="BE535" i="12"/>
  <c r="AZ535" i="12"/>
  <c r="AU535" i="12"/>
  <c r="AO535" i="12"/>
  <c r="AJ535" i="12"/>
  <c r="AE535" i="12"/>
  <c r="Y535" i="12"/>
  <c r="P535" i="12"/>
  <c r="Q535" i="12" s="1"/>
  <c r="O535" i="12"/>
  <c r="N535" i="12"/>
  <c r="D535" i="12"/>
  <c r="C535" i="12"/>
  <c r="B535" i="12"/>
  <c r="A535" i="12"/>
  <c r="BF535" i="12" s="1"/>
  <c r="EA534" i="12"/>
  <c r="ED534" i="12" s="1"/>
  <c r="EG534" i="12" s="1"/>
  <c r="EJ534" i="12" s="1"/>
  <c r="EM534" i="12" s="1"/>
  <c r="EP534" i="12" s="1"/>
  <c r="ES534" i="12" s="1"/>
  <c r="EV534" i="12" s="1"/>
  <c r="EY534" i="12" s="1"/>
  <c r="FB534" i="12" s="1"/>
  <c r="DZ534" i="12"/>
  <c r="EC534" i="12" s="1"/>
  <c r="EF534" i="12" s="1"/>
  <c r="EI534" i="12" s="1"/>
  <c r="EL534" i="12" s="1"/>
  <c r="EO534" i="12" s="1"/>
  <c r="ER534" i="12" s="1"/>
  <c r="EU534" i="12" s="1"/>
  <c r="EX534" i="12" s="1"/>
  <c r="FA534" i="12" s="1"/>
  <c r="FD534" i="12" s="1"/>
  <c r="DY534" i="12"/>
  <c r="EB534" i="12" s="1"/>
  <c r="EE534" i="12" s="1"/>
  <c r="EH534" i="12" s="1"/>
  <c r="EK534" i="12" s="1"/>
  <c r="EN534" i="12" s="1"/>
  <c r="EQ534" i="12" s="1"/>
  <c r="ET534" i="12" s="1"/>
  <c r="EW534" i="12" s="1"/>
  <c r="EZ534" i="12" s="1"/>
  <c r="FC534" i="12" s="1"/>
  <c r="P534" i="12"/>
  <c r="F534" i="12" s="1"/>
  <c r="O534" i="12"/>
  <c r="N534" i="12"/>
  <c r="E534" i="12"/>
  <c r="D534" i="12"/>
  <c r="C534" i="12"/>
  <c r="B534" i="12"/>
  <c r="A534" i="12"/>
  <c r="BC534" i="12" s="1"/>
  <c r="EA533" i="12"/>
  <c r="ED533" i="12" s="1"/>
  <c r="EG533" i="12" s="1"/>
  <c r="EJ533" i="12" s="1"/>
  <c r="EM533" i="12" s="1"/>
  <c r="EP533" i="12" s="1"/>
  <c r="ES533" i="12" s="1"/>
  <c r="EV533" i="12" s="1"/>
  <c r="EY533" i="12" s="1"/>
  <c r="FB533" i="12" s="1"/>
  <c r="DZ533" i="12"/>
  <c r="EC533" i="12" s="1"/>
  <c r="EF533" i="12" s="1"/>
  <c r="EI533" i="12" s="1"/>
  <c r="EL533" i="12" s="1"/>
  <c r="EO533" i="12" s="1"/>
  <c r="ER533" i="12" s="1"/>
  <c r="EU533" i="12" s="1"/>
  <c r="EX533" i="12" s="1"/>
  <c r="FA533" i="12" s="1"/>
  <c r="FD533" i="12" s="1"/>
  <c r="DY533" i="12"/>
  <c r="EB533" i="12" s="1"/>
  <c r="EE533" i="12" s="1"/>
  <c r="EH533" i="12" s="1"/>
  <c r="EK533" i="12" s="1"/>
  <c r="EN533" i="12" s="1"/>
  <c r="EQ533" i="12" s="1"/>
  <c r="ET533" i="12" s="1"/>
  <c r="EW533" i="12" s="1"/>
  <c r="EZ533" i="12" s="1"/>
  <c r="FC533" i="12" s="1"/>
  <c r="AY533" i="12"/>
  <c r="AQ533" i="12"/>
  <c r="AI533" i="12"/>
  <c r="AA533" i="12"/>
  <c r="Q533" i="12"/>
  <c r="P533" i="12"/>
  <c r="G533" i="12" s="1"/>
  <c r="O533" i="12"/>
  <c r="N533" i="12"/>
  <c r="K533" i="12"/>
  <c r="F533" i="12"/>
  <c r="D533" i="12"/>
  <c r="C533" i="12"/>
  <c r="B533" i="12"/>
  <c r="A533" i="12"/>
  <c r="BD533" i="12" s="1"/>
  <c r="ED532" i="12"/>
  <c r="EG532" i="12" s="1"/>
  <c r="EJ532" i="12" s="1"/>
  <c r="EM532" i="12" s="1"/>
  <c r="EP532" i="12" s="1"/>
  <c r="ES532" i="12" s="1"/>
  <c r="EV532" i="12" s="1"/>
  <c r="EY532" i="12" s="1"/>
  <c r="FB532" i="12" s="1"/>
  <c r="EA532" i="12"/>
  <c r="DZ532" i="12"/>
  <c r="EC532" i="12" s="1"/>
  <c r="EF532" i="12" s="1"/>
  <c r="EI532" i="12" s="1"/>
  <c r="EL532" i="12" s="1"/>
  <c r="EO532" i="12" s="1"/>
  <c r="ER532" i="12" s="1"/>
  <c r="EU532" i="12" s="1"/>
  <c r="EX532" i="12" s="1"/>
  <c r="FA532" i="12" s="1"/>
  <c r="FD532" i="12" s="1"/>
  <c r="DY532" i="12"/>
  <c r="EB532" i="12" s="1"/>
  <c r="EE532" i="12" s="1"/>
  <c r="EH532" i="12" s="1"/>
  <c r="EK532" i="12" s="1"/>
  <c r="EN532" i="12" s="1"/>
  <c r="EQ532" i="12" s="1"/>
  <c r="ET532" i="12" s="1"/>
  <c r="EW532" i="12" s="1"/>
  <c r="EZ532" i="12" s="1"/>
  <c r="FC532" i="12" s="1"/>
  <c r="Q532" i="12"/>
  <c r="P532" i="12"/>
  <c r="O532" i="12"/>
  <c r="N532" i="12"/>
  <c r="K532" i="12"/>
  <c r="G532" i="12"/>
  <c r="F532" i="12"/>
  <c r="D532" i="12"/>
  <c r="C532" i="12"/>
  <c r="B532" i="12"/>
  <c r="E532" i="12" s="1"/>
  <c r="A532" i="12"/>
  <c r="BE532" i="12" s="1"/>
  <c r="EA531" i="12"/>
  <c r="ED531" i="12" s="1"/>
  <c r="EG531" i="12" s="1"/>
  <c r="EJ531" i="12" s="1"/>
  <c r="EM531" i="12" s="1"/>
  <c r="EP531" i="12" s="1"/>
  <c r="ES531" i="12" s="1"/>
  <c r="EV531" i="12" s="1"/>
  <c r="EY531" i="12" s="1"/>
  <c r="FB531" i="12" s="1"/>
  <c r="DZ531" i="12"/>
  <c r="EC531" i="12" s="1"/>
  <c r="EF531" i="12" s="1"/>
  <c r="EI531" i="12" s="1"/>
  <c r="EL531" i="12" s="1"/>
  <c r="EO531" i="12" s="1"/>
  <c r="ER531" i="12" s="1"/>
  <c r="EU531" i="12" s="1"/>
  <c r="EX531" i="12" s="1"/>
  <c r="FA531" i="12" s="1"/>
  <c r="FD531" i="12" s="1"/>
  <c r="DY531" i="12"/>
  <c r="EB531" i="12" s="1"/>
  <c r="EE531" i="12" s="1"/>
  <c r="EH531" i="12" s="1"/>
  <c r="EK531" i="12" s="1"/>
  <c r="EN531" i="12" s="1"/>
  <c r="EQ531" i="12" s="1"/>
  <c r="ET531" i="12" s="1"/>
  <c r="EW531" i="12" s="1"/>
  <c r="EZ531" i="12" s="1"/>
  <c r="FC531" i="12" s="1"/>
  <c r="BE531" i="12"/>
  <c r="AZ531" i="12"/>
  <c r="AU531" i="12"/>
  <c r="AO531" i="12"/>
  <c r="AJ531" i="12"/>
  <c r="AE531" i="12"/>
  <c r="Y531" i="12"/>
  <c r="P531" i="12"/>
  <c r="Q531" i="12" s="1"/>
  <c r="O531" i="12"/>
  <c r="N531" i="12"/>
  <c r="D531" i="12"/>
  <c r="C531" i="12"/>
  <c r="B531" i="12"/>
  <c r="E531" i="12" s="1"/>
  <c r="A531" i="12"/>
  <c r="BF531" i="12" s="1"/>
  <c r="EA530" i="12"/>
  <c r="ED530" i="12" s="1"/>
  <c r="EG530" i="12" s="1"/>
  <c r="EJ530" i="12" s="1"/>
  <c r="EM530" i="12" s="1"/>
  <c r="EP530" i="12" s="1"/>
  <c r="ES530" i="12" s="1"/>
  <c r="EV530" i="12" s="1"/>
  <c r="EY530" i="12" s="1"/>
  <c r="FB530" i="12" s="1"/>
  <c r="DZ530" i="12"/>
  <c r="EC530" i="12" s="1"/>
  <c r="EF530" i="12" s="1"/>
  <c r="EI530" i="12" s="1"/>
  <c r="EL530" i="12" s="1"/>
  <c r="EO530" i="12" s="1"/>
  <c r="ER530" i="12" s="1"/>
  <c r="EU530" i="12" s="1"/>
  <c r="EX530" i="12" s="1"/>
  <c r="FA530" i="12" s="1"/>
  <c r="FD530" i="12" s="1"/>
  <c r="DY530" i="12"/>
  <c r="EB530" i="12" s="1"/>
  <c r="EE530" i="12" s="1"/>
  <c r="EH530" i="12" s="1"/>
  <c r="EK530" i="12" s="1"/>
  <c r="EN530" i="12" s="1"/>
  <c r="EQ530" i="12" s="1"/>
  <c r="ET530" i="12" s="1"/>
  <c r="EW530" i="12" s="1"/>
  <c r="EZ530" i="12" s="1"/>
  <c r="FC530" i="12" s="1"/>
  <c r="P530" i="12"/>
  <c r="F530" i="12" s="1"/>
  <c r="O530" i="12"/>
  <c r="N530" i="12"/>
  <c r="E530" i="12"/>
  <c r="D530" i="12"/>
  <c r="C530" i="12"/>
  <c r="B530" i="12"/>
  <c r="A530" i="12"/>
  <c r="BC530" i="12" s="1"/>
  <c r="EA529" i="12"/>
  <c r="ED529" i="12" s="1"/>
  <c r="EG529" i="12" s="1"/>
  <c r="EJ529" i="12" s="1"/>
  <c r="EM529" i="12" s="1"/>
  <c r="EP529" i="12" s="1"/>
  <c r="ES529" i="12" s="1"/>
  <c r="EV529" i="12" s="1"/>
  <c r="EY529" i="12" s="1"/>
  <c r="FB529" i="12" s="1"/>
  <c r="DZ529" i="12"/>
  <c r="EC529" i="12" s="1"/>
  <c r="EF529" i="12" s="1"/>
  <c r="EI529" i="12" s="1"/>
  <c r="EL529" i="12" s="1"/>
  <c r="EO529" i="12" s="1"/>
  <c r="ER529" i="12" s="1"/>
  <c r="EU529" i="12" s="1"/>
  <c r="EX529" i="12" s="1"/>
  <c r="FA529" i="12" s="1"/>
  <c r="FD529" i="12" s="1"/>
  <c r="DY529" i="12"/>
  <c r="EB529" i="12" s="1"/>
  <c r="EE529" i="12" s="1"/>
  <c r="EH529" i="12" s="1"/>
  <c r="EK529" i="12" s="1"/>
  <c r="EN529" i="12" s="1"/>
  <c r="EQ529" i="12" s="1"/>
  <c r="ET529" i="12" s="1"/>
  <c r="EW529" i="12" s="1"/>
  <c r="EZ529" i="12" s="1"/>
  <c r="FC529" i="12" s="1"/>
  <c r="DQ529" i="12"/>
  <c r="K530" i="12" l="1"/>
  <c r="Q530" i="12"/>
  <c r="AA531" i="12"/>
  <c r="AF531" i="12"/>
  <c r="AK531" i="12"/>
  <c r="AQ531" i="12"/>
  <c r="AV531" i="12"/>
  <c r="BA531" i="12"/>
  <c r="AA532" i="12"/>
  <c r="AI532" i="12"/>
  <c r="AQ532" i="12"/>
  <c r="AY532" i="12"/>
  <c r="AE533" i="12"/>
  <c r="AU533" i="12"/>
  <c r="K534" i="12"/>
  <c r="Q534" i="12"/>
  <c r="AA535" i="12"/>
  <c r="AF535" i="12"/>
  <c r="AK535" i="12"/>
  <c r="AQ535" i="12"/>
  <c r="AV535" i="12"/>
  <c r="BA535" i="12"/>
  <c r="AA536" i="12"/>
  <c r="AI536" i="12"/>
  <c r="AQ536" i="12"/>
  <c r="AY536" i="12"/>
  <c r="AE537" i="12"/>
  <c r="AU537" i="12"/>
  <c r="K538" i="12"/>
  <c r="Q538" i="12"/>
  <c r="AA539" i="12"/>
  <c r="AF539" i="12"/>
  <c r="AK539" i="12"/>
  <c r="AQ539" i="12"/>
  <c r="AV539" i="12"/>
  <c r="BA539" i="12"/>
  <c r="AA540" i="12"/>
  <c r="AI540" i="12"/>
  <c r="AQ540" i="12"/>
  <c r="AY540" i="12"/>
  <c r="AE541" i="12"/>
  <c r="AU541" i="12"/>
  <c r="K542" i="12"/>
  <c r="Q542" i="12"/>
  <c r="AA543" i="12"/>
  <c r="AF543" i="12"/>
  <c r="AK543" i="12"/>
  <c r="AQ543" i="12"/>
  <c r="AV543" i="12"/>
  <c r="BA543" i="12"/>
  <c r="AA544" i="12"/>
  <c r="AI544" i="12"/>
  <c r="AQ544" i="12"/>
  <c r="BD544" i="12"/>
  <c r="AI545" i="12"/>
  <c r="AY545" i="12"/>
  <c r="J547" i="12"/>
  <c r="W547" i="12"/>
  <c r="AB547" i="12"/>
  <c r="AG547" i="12"/>
  <c r="AM547" i="12"/>
  <c r="AR547" i="12"/>
  <c r="AW547" i="12"/>
  <c r="BC547" i="12"/>
  <c r="K548" i="12"/>
  <c r="Q548" i="12"/>
  <c r="J550" i="12"/>
  <c r="W550" i="12"/>
  <c r="AB550" i="12"/>
  <c r="AG550" i="12"/>
  <c r="AM550" i="12"/>
  <c r="AR550" i="12"/>
  <c r="AW550" i="12"/>
  <c r="BC550" i="12"/>
  <c r="F551" i="12"/>
  <c r="AB551" i="12"/>
  <c r="AR551" i="12"/>
  <c r="AE552" i="12"/>
  <c r="AU552" i="12"/>
  <c r="X536" i="12"/>
  <c r="AF536" i="12"/>
  <c r="AN536" i="12"/>
  <c r="AV536" i="12"/>
  <c r="BD536" i="12"/>
  <c r="X544" i="12"/>
  <c r="AN544" i="12"/>
  <c r="AZ544" i="12"/>
  <c r="EC549" i="12"/>
  <c r="ED549" i="12" s="1"/>
  <c r="EE549" i="12" s="1"/>
  <c r="EF549" i="12" s="1"/>
  <c r="EG549" i="12" s="1"/>
  <c r="EH549" i="12" s="1"/>
  <c r="EI549" i="12" s="1"/>
  <c r="EJ549" i="12" s="1"/>
  <c r="EK549" i="12" s="1"/>
  <c r="EL549" i="12" s="1"/>
  <c r="EM549" i="12" s="1"/>
  <c r="EN549" i="12" s="1"/>
  <c r="EO549" i="12" s="1"/>
  <c r="EP549" i="12" s="1"/>
  <c r="EQ549" i="12" s="1"/>
  <c r="ER549" i="12" s="1"/>
  <c r="ES549" i="12" s="1"/>
  <c r="ET549" i="12" s="1"/>
  <c r="EU549" i="12" s="1"/>
  <c r="EV549" i="12" s="1"/>
  <c r="EW549" i="12" s="1"/>
  <c r="EX549" i="12" s="1"/>
  <c r="EY549" i="12" s="1"/>
  <c r="EZ549" i="12" s="1"/>
  <c r="FA549" i="12" s="1"/>
  <c r="FB549" i="12" s="1"/>
  <c r="FC549" i="12" s="1"/>
  <c r="FD549" i="12" s="1"/>
  <c r="X551" i="12"/>
  <c r="AN551" i="12"/>
  <c r="BD551" i="12"/>
  <c r="W531" i="12"/>
  <c r="AG531" i="12"/>
  <c r="AR531" i="12"/>
  <c r="BC531" i="12"/>
  <c r="AJ532" i="12"/>
  <c r="AZ532" i="12"/>
  <c r="J535" i="12"/>
  <c r="AB535" i="12"/>
  <c r="AM535" i="12"/>
  <c r="AJ536" i="12"/>
  <c r="AZ536" i="12"/>
  <c r="W539" i="12"/>
  <c r="AG539" i="12"/>
  <c r="AR539" i="12"/>
  <c r="AJ540" i="12"/>
  <c r="AZ540" i="12"/>
  <c r="W543" i="12"/>
  <c r="AG543" i="12"/>
  <c r="AR543" i="12"/>
  <c r="AW543" i="12"/>
  <c r="BC543" i="12"/>
  <c r="AB544" i="12"/>
  <c r="AJ544" i="12"/>
  <c r="AR544" i="12"/>
  <c r="AM545" i="12"/>
  <c r="AF551" i="12"/>
  <c r="AV551" i="12"/>
  <c r="AI552" i="12"/>
  <c r="X532" i="12"/>
  <c r="AF532" i="12"/>
  <c r="AN532" i="12"/>
  <c r="AV532" i="12"/>
  <c r="BD532" i="12"/>
  <c r="X540" i="12"/>
  <c r="AF540" i="12"/>
  <c r="AN540" i="12"/>
  <c r="AV540" i="12"/>
  <c r="BD540" i="12"/>
  <c r="AF544" i="12"/>
  <c r="J531" i="12"/>
  <c r="AB531" i="12"/>
  <c r="AM531" i="12"/>
  <c r="AW531" i="12"/>
  <c r="AB532" i="12"/>
  <c r="AR532" i="12"/>
  <c r="W535" i="12"/>
  <c r="AG535" i="12"/>
  <c r="AR535" i="12"/>
  <c r="AW535" i="12"/>
  <c r="BC535" i="12"/>
  <c r="AB536" i="12"/>
  <c r="AR536" i="12"/>
  <c r="J539" i="12"/>
  <c r="AB539" i="12"/>
  <c r="AM539" i="12"/>
  <c r="AW539" i="12"/>
  <c r="BC539" i="12"/>
  <c r="AB540" i="12"/>
  <c r="AR540" i="12"/>
  <c r="J543" i="12"/>
  <c r="AB543" i="12"/>
  <c r="AM543" i="12"/>
  <c r="W545" i="12"/>
  <c r="BC545" i="12"/>
  <c r="F552" i="12"/>
  <c r="AY552" i="12"/>
  <c r="X531" i="12"/>
  <c r="AC531" i="12"/>
  <c r="AI531" i="12"/>
  <c r="AN531" i="12"/>
  <c r="AS531" i="12"/>
  <c r="AY531" i="12"/>
  <c r="BD531" i="12"/>
  <c r="W532" i="12"/>
  <c r="AE532" i="12"/>
  <c r="AM532" i="12"/>
  <c r="AU532" i="12"/>
  <c r="BC532" i="12"/>
  <c r="W533" i="12"/>
  <c r="AM533" i="12"/>
  <c r="BC533" i="12"/>
  <c r="X535" i="12"/>
  <c r="AC535" i="12"/>
  <c r="AI535" i="12"/>
  <c r="AN535" i="12"/>
  <c r="AS535" i="12"/>
  <c r="AY535" i="12"/>
  <c r="BD535" i="12"/>
  <c r="W536" i="12"/>
  <c r="AE536" i="12"/>
  <c r="AM536" i="12"/>
  <c r="AU536" i="12"/>
  <c r="BC536" i="12"/>
  <c r="W537" i="12"/>
  <c r="AM537" i="12"/>
  <c r="BC537" i="12"/>
  <c r="X539" i="12"/>
  <c r="AC539" i="12"/>
  <c r="AI539" i="12"/>
  <c r="AN539" i="12"/>
  <c r="AS539" i="12"/>
  <c r="AY539" i="12"/>
  <c r="BD539" i="12"/>
  <c r="W540" i="12"/>
  <c r="AE540" i="12"/>
  <c r="AM540" i="12"/>
  <c r="AU540" i="12"/>
  <c r="BC540" i="12"/>
  <c r="W541" i="12"/>
  <c r="AM541" i="12"/>
  <c r="BC541" i="12"/>
  <c r="X543" i="12"/>
  <c r="AC543" i="12"/>
  <c r="AI543" i="12"/>
  <c r="AN543" i="12"/>
  <c r="AS543" i="12"/>
  <c r="AY543" i="12"/>
  <c r="BD543" i="12"/>
  <c r="W544" i="12"/>
  <c r="AE544" i="12"/>
  <c r="AM544" i="12"/>
  <c r="AV544" i="12"/>
  <c r="AA545" i="12"/>
  <c r="AQ545" i="12"/>
  <c r="Y547" i="12"/>
  <c r="AE547" i="12"/>
  <c r="AJ547" i="12"/>
  <c r="AO547" i="12"/>
  <c r="AU547" i="12"/>
  <c r="AZ547" i="12"/>
  <c r="BE547" i="12"/>
  <c r="AB548" i="12"/>
  <c r="AR548" i="12"/>
  <c r="Y550" i="12"/>
  <c r="AE550" i="12"/>
  <c r="AJ550" i="12"/>
  <c r="AO550" i="12"/>
  <c r="AU550" i="12"/>
  <c r="AZ550" i="12"/>
  <c r="BE550" i="12"/>
  <c r="K551" i="12"/>
  <c r="AJ551" i="12"/>
  <c r="AZ551" i="12"/>
  <c r="J552" i="12"/>
  <c r="W552" i="12"/>
  <c r="AM552" i="12"/>
  <c r="BC552" i="12"/>
  <c r="AH530" i="12"/>
  <c r="AX530" i="12"/>
  <c r="AD534" i="12"/>
  <c r="AP534" i="12"/>
  <c r="BB534" i="12"/>
  <c r="AD538" i="12"/>
  <c r="AX538" i="12"/>
  <c r="BF538" i="12"/>
  <c r="AL542" i="12"/>
  <c r="AX542" i="12"/>
  <c r="Z546" i="12"/>
  <c r="AL546" i="12"/>
  <c r="AX546" i="12"/>
  <c r="BF546" i="12"/>
  <c r="AH549" i="12"/>
  <c r="AX549" i="12"/>
  <c r="Y530" i="12"/>
  <c r="AO530" i="12"/>
  <c r="BE530" i="12"/>
  <c r="AL533" i="12"/>
  <c r="AX533" i="12"/>
  <c r="Y534" i="12"/>
  <c r="AO534" i="12"/>
  <c r="BA534" i="12"/>
  <c r="AD537" i="12"/>
  <c r="AT537" i="12"/>
  <c r="BF537" i="12"/>
  <c r="Y538" i="12"/>
  <c r="AK538" i="12"/>
  <c r="BA538" i="12"/>
  <c r="Z541" i="12"/>
  <c r="AD541" i="12"/>
  <c r="AH541" i="12"/>
  <c r="AL541" i="12"/>
  <c r="AP541" i="12"/>
  <c r="AT541" i="12"/>
  <c r="AX541" i="12"/>
  <c r="BB541" i="12"/>
  <c r="BF541" i="12"/>
  <c r="J542" i="12"/>
  <c r="Y542" i="12"/>
  <c r="AC542" i="12"/>
  <c r="AG542" i="12"/>
  <c r="AK542" i="12"/>
  <c r="AO542" i="12"/>
  <c r="AS542" i="12"/>
  <c r="AW542" i="12"/>
  <c r="BA542" i="12"/>
  <c r="BE542" i="12"/>
  <c r="G543" i="12"/>
  <c r="AU544" i="12"/>
  <c r="AY544" i="12"/>
  <c r="BC544" i="12"/>
  <c r="K545" i="12"/>
  <c r="Q545" i="12"/>
  <c r="Z545" i="12"/>
  <c r="AD545" i="12"/>
  <c r="AH545" i="12"/>
  <c r="AL545" i="12"/>
  <c r="AP545" i="12"/>
  <c r="AT545" i="12"/>
  <c r="AX545" i="12"/>
  <c r="BB545" i="12"/>
  <c r="BF545" i="12"/>
  <c r="J546" i="12"/>
  <c r="Y546" i="12"/>
  <c r="AC546" i="12"/>
  <c r="AG546" i="12"/>
  <c r="AK546" i="12"/>
  <c r="AO546" i="12"/>
  <c r="AS546" i="12"/>
  <c r="AW546" i="12"/>
  <c r="BA546" i="12"/>
  <c r="BE546" i="12"/>
  <c r="G547" i="12"/>
  <c r="W548" i="12"/>
  <c r="AA548" i="12"/>
  <c r="AE548" i="12"/>
  <c r="AI548" i="12"/>
  <c r="AM548" i="12"/>
  <c r="AQ548" i="12"/>
  <c r="AU548" i="12"/>
  <c r="AY548" i="12"/>
  <c r="BC548" i="12"/>
  <c r="J549" i="12"/>
  <c r="Y549" i="12"/>
  <c r="AC549" i="12"/>
  <c r="AG549" i="12"/>
  <c r="AK549" i="12"/>
  <c r="AO549" i="12"/>
  <c r="AS549" i="12"/>
  <c r="AW549" i="12"/>
  <c r="BA549" i="12"/>
  <c r="BE549" i="12"/>
  <c r="G550" i="12"/>
  <c r="W551" i="12"/>
  <c r="AA551" i="12"/>
  <c r="AE551" i="12"/>
  <c r="AI551" i="12"/>
  <c r="AM551" i="12"/>
  <c r="AQ551" i="12"/>
  <c r="AU551" i="12"/>
  <c r="AY551" i="12"/>
  <c r="BC551" i="12"/>
  <c r="K552" i="12"/>
  <c r="Q552" i="12"/>
  <c r="Z552" i="12"/>
  <c r="AD552" i="12"/>
  <c r="AH552" i="12"/>
  <c r="AL552" i="12"/>
  <c r="AP552" i="12"/>
  <c r="AT552" i="12"/>
  <c r="AX552" i="12"/>
  <c r="BB552" i="12"/>
  <c r="BF552" i="12"/>
  <c r="AD530" i="12"/>
  <c r="AP530" i="12"/>
  <c r="BB530" i="12"/>
  <c r="AL534" i="12"/>
  <c r="AX534" i="12"/>
  <c r="AH538" i="12"/>
  <c r="AT538" i="12"/>
  <c r="AD542" i="12"/>
  <c r="AP542" i="12"/>
  <c r="BB542" i="12"/>
  <c r="AD546" i="12"/>
  <c r="AP546" i="12"/>
  <c r="AD549" i="12"/>
  <c r="AT549" i="12"/>
  <c r="BF549" i="12"/>
  <c r="J530" i="12"/>
  <c r="AG530" i="12"/>
  <c r="AW530" i="12"/>
  <c r="AH533" i="12"/>
  <c r="AT533" i="12"/>
  <c r="BF533" i="12"/>
  <c r="AG534" i="12"/>
  <c r="AW534" i="12"/>
  <c r="Z537" i="12"/>
  <c r="AL537" i="12"/>
  <c r="AX537" i="12"/>
  <c r="AG538" i="12"/>
  <c r="AW538" i="12"/>
  <c r="G530" i="12"/>
  <c r="AB530" i="12"/>
  <c r="AN530" i="12"/>
  <c r="AZ530" i="12"/>
  <c r="AD532" i="12"/>
  <c r="AP532" i="12"/>
  <c r="BB532" i="12"/>
  <c r="J533" i="12"/>
  <c r="AC533" i="12"/>
  <c r="AO533" i="12"/>
  <c r="BA533" i="12"/>
  <c r="G534" i="12"/>
  <c r="AB534" i="12"/>
  <c r="AN534" i="12"/>
  <c r="AZ534" i="12"/>
  <c r="AH536" i="12"/>
  <c r="AT536" i="12"/>
  <c r="BB536" i="12"/>
  <c r="J537" i="12"/>
  <c r="AC537" i="12"/>
  <c r="AO537" i="12"/>
  <c r="BA537" i="12"/>
  <c r="G538" i="12"/>
  <c r="AB538" i="12"/>
  <c r="AN538" i="12"/>
  <c r="BD538" i="12"/>
  <c r="Z540" i="12"/>
  <c r="AL540" i="12"/>
  <c r="BB540" i="12"/>
  <c r="AG541" i="12"/>
  <c r="AS541" i="12"/>
  <c r="BE541" i="12"/>
  <c r="G542" i="12"/>
  <c r="AB542" i="12"/>
  <c r="AN542" i="12"/>
  <c r="AZ542" i="12"/>
  <c r="Z544" i="12"/>
  <c r="AH544" i="12"/>
  <c r="AP544" i="12"/>
  <c r="BB544" i="12"/>
  <c r="AC545" i="12"/>
  <c r="AO545" i="12"/>
  <c r="AW545" i="12"/>
  <c r="BA545" i="12"/>
  <c r="BE545" i="12"/>
  <c r="G546" i="12"/>
  <c r="X546" i="12"/>
  <c r="AF546" i="12"/>
  <c r="AJ546" i="12"/>
  <c r="AN546" i="12"/>
  <c r="AR546" i="12"/>
  <c r="AV546" i="12"/>
  <c r="AZ546" i="12"/>
  <c r="BD546" i="12"/>
  <c r="F547" i="12"/>
  <c r="Z548" i="12"/>
  <c r="AD548" i="12"/>
  <c r="AH548" i="12"/>
  <c r="AL548" i="12"/>
  <c r="AP548" i="12"/>
  <c r="AT548" i="12"/>
  <c r="AX548" i="12"/>
  <c r="BB548" i="12"/>
  <c r="BF548" i="12"/>
  <c r="X549" i="12"/>
  <c r="AB549" i="12"/>
  <c r="AF549" i="12"/>
  <c r="AJ549" i="12"/>
  <c r="AN549" i="12"/>
  <c r="AR549" i="12"/>
  <c r="AV549" i="12"/>
  <c r="AZ549" i="12"/>
  <c r="BD549" i="12"/>
  <c r="F550" i="12"/>
  <c r="Z551" i="12"/>
  <c r="AD551" i="12"/>
  <c r="AH551" i="12"/>
  <c r="AL551" i="12"/>
  <c r="AP551" i="12"/>
  <c r="AT551" i="12"/>
  <c r="AX551" i="12"/>
  <c r="BB551" i="12"/>
  <c r="BF551" i="12"/>
  <c r="Y552" i="12"/>
  <c r="AC552" i="12"/>
  <c r="AG552" i="12"/>
  <c r="AK552" i="12"/>
  <c r="AO552" i="12"/>
  <c r="AS552" i="12"/>
  <c r="AW552" i="12"/>
  <c r="BA552" i="12"/>
  <c r="BE552" i="12"/>
  <c r="Z530" i="12"/>
  <c r="AL530" i="12"/>
  <c r="AT530" i="12"/>
  <c r="BF530" i="12"/>
  <c r="Z534" i="12"/>
  <c r="AH534" i="12"/>
  <c r="AT534" i="12"/>
  <c r="BF534" i="12"/>
  <c r="Z538" i="12"/>
  <c r="AL538" i="12"/>
  <c r="AP538" i="12"/>
  <c r="BB538" i="12"/>
  <c r="Z542" i="12"/>
  <c r="AH542" i="12"/>
  <c r="AT542" i="12"/>
  <c r="BF542" i="12"/>
  <c r="AH546" i="12"/>
  <c r="AT546" i="12"/>
  <c r="BB546" i="12"/>
  <c r="Z549" i="12"/>
  <c r="AL549" i="12"/>
  <c r="AP549" i="12"/>
  <c r="BB549" i="12"/>
  <c r="AC530" i="12"/>
  <c r="AK530" i="12"/>
  <c r="AS530" i="12"/>
  <c r="BA530" i="12"/>
  <c r="G531" i="12"/>
  <c r="Z533" i="12"/>
  <c r="AD533" i="12"/>
  <c r="AP533" i="12"/>
  <c r="BB533" i="12"/>
  <c r="J534" i="12"/>
  <c r="AC534" i="12"/>
  <c r="AK534" i="12"/>
  <c r="AS534" i="12"/>
  <c r="BE534" i="12"/>
  <c r="G535" i="12"/>
  <c r="AH537" i="12"/>
  <c r="AP537" i="12"/>
  <c r="BB537" i="12"/>
  <c r="J538" i="12"/>
  <c r="AC538" i="12"/>
  <c r="AO538" i="12"/>
  <c r="AS538" i="12"/>
  <c r="BE538" i="12"/>
  <c r="G539" i="12"/>
  <c r="X530" i="12"/>
  <c r="AF530" i="12"/>
  <c r="AJ530" i="12"/>
  <c r="AR530" i="12"/>
  <c r="AV530" i="12"/>
  <c r="BD530" i="12"/>
  <c r="F531" i="12"/>
  <c r="Z532" i="12"/>
  <c r="AH532" i="12"/>
  <c r="AL532" i="12"/>
  <c r="AT532" i="12"/>
  <c r="AX532" i="12"/>
  <c r="BF532" i="12"/>
  <c r="Y533" i="12"/>
  <c r="AG533" i="12"/>
  <c r="AK533" i="12"/>
  <c r="AS533" i="12"/>
  <c r="AW533" i="12"/>
  <c r="BE533" i="12"/>
  <c r="X534" i="12"/>
  <c r="AF534" i="12"/>
  <c r="AJ534" i="12"/>
  <c r="AR534" i="12"/>
  <c r="AV534" i="12"/>
  <c r="BD534" i="12"/>
  <c r="F535" i="12"/>
  <c r="Z536" i="12"/>
  <c r="AD536" i="12"/>
  <c r="AL536" i="12"/>
  <c r="AP536" i="12"/>
  <c r="AX536" i="12"/>
  <c r="BF536" i="12"/>
  <c r="Y537" i="12"/>
  <c r="AG537" i="12"/>
  <c r="AK537" i="12"/>
  <c r="AS537" i="12"/>
  <c r="AW537" i="12"/>
  <c r="BE537" i="12"/>
  <c r="X538" i="12"/>
  <c r="AF538" i="12"/>
  <c r="AJ538" i="12"/>
  <c r="AR538" i="12"/>
  <c r="AV538" i="12"/>
  <c r="AZ538" i="12"/>
  <c r="F539" i="12"/>
  <c r="AD540" i="12"/>
  <c r="AH540" i="12"/>
  <c r="AP540" i="12"/>
  <c r="AT540" i="12"/>
  <c r="AX540" i="12"/>
  <c r="BF540" i="12"/>
  <c r="J541" i="12"/>
  <c r="Y541" i="12"/>
  <c r="AC541" i="12"/>
  <c r="AK541" i="12"/>
  <c r="AO541" i="12"/>
  <c r="AW541" i="12"/>
  <c r="BA541" i="12"/>
  <c r="X542" i="12"/>
  <c r="AF542" i="12"/>
  <c r="AJ542" i="12"/>
  <c r="AR542" i="12"/>
  <c r="AV542" i="12"/>
  <c r="BD542" i="12"/>
  <c r="F543" i="12"/>
  <c r="AD544" i="12"/>
  <c r="AL544" i="12"/>
  <c r="AT544" i="12"/>
  <c r="AX544" i="12"/>
  <c r="BF544" i="12"/>
  <c r="J545" i="12"/>
  <c r="Y545" i="12"/>
  <c r="AG545" i="12"/>
  <c r="AK545" i="12"/>
  <c r="AS545" i="12"/>
  <c r="AB546" i="12"/>
  <c r="W530" i="12"/>
  <c r="AA530" i="12"/>
  <c r="AE530" i="12"/>
  <c r="AI530" i="12"/>
  <c r="AM530" i="12"/>
  <c r="AQ530" i="12"/>
  <c r="AU530" i="12"/>
  <c r="AY530" i="12"/>
  <c r="K531" i="12"/>
  <c r="Z531" i="12"/>
  <c r="AD531" i="12"/>
  <c r="AH531" i="12"/>
  <c r="AL531" i="12"/>
  <c r="AP531" i="12"/>
  <c r="AT531" i="12"/>
  <c r="AX531" i="12"/>
  <c r="BB531" i="12"/>
  <c r="J532" i="12"/>
  <c r="Y532" i="12"/>
  <c r="AC532" i="12"/>
  <c r="AG532" i="12"/>
  <c r="AK532" i="12"/>
  <c r="AO532" i="12"/>
  <c r="AS532" i="12"/>
  <c r="AW532" i="12"/>
  <c r="BA532" i="12"/>
  <c r="X533" i="12"/>
  <c r="AB533" i="12"/>
  <c r="AF533" i="12"/>
  <c r="AJ533" i="12"/>
  <c r="AN533" i="12"/>
  <c r="AR533" i="12"/>
  <c r="AV533" i="12"/>
  <c r="AZ533" i="12"/>
  <c r="W534" i="12"/>
  <c r="AA534" i="12"/>
  <c r="AE534" i="12"/>
  <c r="AI534" i="12"/>
  <c r="AM534" i="12"/>
  <c r="AQ534" i="12"/>
  <c r="AU534" i="12"/>
  <c r="AY534" i="12"/>
  <c r="K535" i="12"/>
  <c r="Z535" i="12"/>
  <c r="AD535" i="12"/>
  <c r="AH535" i="12"/>
  <c r="AL535" i="12"/>
  <c r="AP535" i="12"/>
  <c r="AT535" i="12"/>
  <c r="AX535" i="12"/>
  <c r="BB535" i="12"/>
  <c r="J536" i="12"/>
  <c r="Y536" i="12"/>
  <c r="AC536" i="12"/>
  <c r="AG536" i="12"/>
  <c r="AK536" i="12"/>
  <c r="AO536" i="12"/>
  <c r="AS536" i="12"/>
  <c r="AW536" i="12"/>
  <c r="BA536" i="12"/>
  <c r="X537" i="12"/>
  <c r="AB537" i="12"/>
  <c r="AF537" i="12"/>
  <c r="AJ537" i="12"/>
  <c r="AN537" i="12"/>
  <c r="AR537" i="12"/>
  <c r="AV537" i="12"/>
  <c r="AZ537" i="12"/>
  <c r="W538" i="12"/>
  <c r="AA538" i="12"/>
  <c r="AE538" i="12"/>
  <c r="AI538" i="12"/>
  <c r="AM538" i="12"/>
  <c r="AQ538" i="12"/>
  <c r="AU538" i="12"/>
  <c r="AY538" i="12"/>
  <c r="K539" i="12"/>
  <c r="Z539" i="12"/>
  <c r="AD539" i="12"/>
  <c r="AH539" i="12"/>
  <c r="AL539" i="12"/>
  <c r="AP539" i="12"/>
  <c r="AT539" i="12"/>
  <c r="AX539" i="12"/>
  <c r="BB539" i="12"/>
  <c r="J540" i="12"/>
  <c r="Y540" i="12"/>
  <c r="AC540" i="12"/>
  <c r="AG540" i="12"/>
  <c r="AK540" i="12"/>
  <c r="AO540" i="12"/>
  <c r="AS540" i="12"/>
  <c r="AW540" i="12"/>
  <c r="BA540" i="12"/>
  <c r="X541" i="12"/>
  <c r="AB541" i="12"/>
  <c r="AF541" i="12"/>
  <c r="AJ541" i="12"/>
  <c r="AN541" i="12"/>
  <c r="AR541" i="12"/>
  <c r="AV541" i="12"/>
  <c r="AZ541" i="12"/>
  <c r="W542" i="12"/>
  <c r="AA542" i="12"/>
  <c r="AE542" i="12"/>
  <c r="AI542" i="12"/>
  <c r="AM542" i="12"/>
  <c r="AQ542" i="12"/>
  <c r="AU542" i="12"/>
  <c r="AY542" i="12"/>
  <c r="K543" i="12"/>
  <c r="Z543" i="12"/>
  <c r="AD543" i="12"/>
  <c r="AH543" i="12"/>
  <c r="AL543" i="12"/>
  <c r="AP543" i="12"/>
  <c r="AT543" i="12"/>
  <c r="AX543" i="12"/>
  <c r="BB543" i="12"/>
  <c r="J544" i="12"/>
  <c r="Y544" i="12"/>
  <c r="AC544" i="12"/>
  <c r="AG544" i="12"/>
  <c r="AK544" i="12"/>
  <c r="AO544" i="12"/>
  <c r="AS544" i="12"/>
  <c r="AW544" i="12"/>
  <c r="BA544" i="12"/>
  <c r="X545" i="12"/>
  <c r="AB545" i="12"/>
  <c r="AF545" i="12"/>
  <c r="AJ545" i="12"/>
  <c r="AN545" i="12"/>
  <c r="AR545" i="12"/>
  <c r="AV545" i="12"/>
  <c r="AZ545" i="12"/>
  <c r="W546" i="12"/>
  <c r="AA546" i="12"/>
  <c r="AE546" i="12"/>
  <c r="AI546" i="12"/>
  <c r="AM546" i="12"/>
  <c r="AQ546" i="12"/>
  <c r="AU546" i="12"/>
  <c r="AY546" i="12"/>
  <c r="K547" i="12"/>
  <c r="Z547" i="12"/>
  <c r="AD547" i="12"/>
  <c r="AH547" i="12"/>
  <c r="AL547" i="12"/>
  <c r="AP547" i="12"/>
  <c r="AT547" i="12"/>
  <c r="AX547" i="12"/>
  <c r="BB547" i="12"/>
  <c r="J548" i="12"/>
  <c r="Y548" i="12"/>
  <c r="AC548" i="12"/>
  <c r="AG548" i="12"/>
  <c r="AK548" i="12"/>
  <c r="AO548" i="12"/>
  <c r="AS548" i="12"/>
  <c r="AW548" i="12"/>
  <c r="BA548" i="12"/>
  <c r="W549" i="12"/>
  <c r="AA549" i="12"/>
  <c r="AE549" i="12"/>
  <c r="AI549" i="12"/>
  <c r="AM549" i="12"/>
  <c r="AQ549" i="12"/>
  <c r="AU549" i="12"/>
  <c r="AY549" i="12"/>
  <c r="K550" i="12"/>
  <c r="Z550" i="12"/>
  <c r="AD550" i="12"/>
  <c r="AH550" i="12"/>
  <c r="AL550" i="12"/>
  <c r="AP550" i="12"/>
  <c r="AT550" i="12"/>
  <c r="AX550" i="12"/>
  <c r="BB550" i="12"/>
  <c r="J551" i="12"/>
  <c r="Y551" i="12"/>
  <c r="AC551" i="12"/>
  <c r="AG551" i="12"/>
  <c r="AK551" i="12"/>
  <c r="AO551" i="12"/>
  <c r="AS551" i="12"/>
  <c r="AW551" i="12"/>
  <c r="BA551" i="12"/>
  <c r="X552" i="12"/>
  <c r="AB552" i="12"/>
  <c r="AF552" i="12"/>
  <c r="AJ552" i="12"/>
  <c r="AN552" i="12"/>
  <c r="AR552" i="12"/>
  <c r="AV552" i="12"/>
  <c r="AZ552" i="12"/>
  <c r="Q529" i="12"/>
  <c r="P529" i="12"/>
  <c r="F529" i="12" s="1"/>
  <c r="O529" i="12"/>
  <c r="N529" i="12"/>
  <c r="K529" i="12"/>
  <c r="G529" i="12"/>
  <c r="E529" i="12"/>
  <c r="D529" i="12"/>
  <c r="C529" i="12"/>
  <c r="B529" i="12"/>
  <c r="A529" i="12"/>
  <c r="BC529" i="12" s="1"/>
  <c r="EA528" i="12"/>
  <c r="ED528" i="12" s="1"/>
  <c r="EG528" i="12" s="1"/>
  <c r="EJ528" i="12" s="1"/>
  <c r="EM528" i="12" s="1"/>
  <c r="EP528" i="12" s="1"/>
  <c r="ES528" i="12" s="1"/>
  <c r="EV528" i="12" s="1"/>
  <c r="EY528" i="12" s="1"/>
  <c r="FB528" i="12" s="1"/>
  <c r="DZ528" i="12"/>
  <c r="EC528" i="12" s="1"/>
  <c r="EF528" i="12" s="1"/>
  <c r="EI528" i="12" s="1"/>
  <c r="EL528" i="12" s="1"/>
  <c r="EO528" i="12" s="1"/>
  <c r="ER528" i="12" s="1"/>
  <c r="EU528" i="12" s="1"/>
  <c r="EX528" i="12" s="1"/>
  <c r="FA528" i="12" s="1"/>
  <c r="FD528" i="12" s="1"/>
  <c r="DY528" i="12"/>
  <c r="EB528" i="12" s="1"/>
  <c r="EE528" i="12" s="1"/>
  <c r="EH528" i="12" s="1"/>
  <c r="EK528" i="12" s="1"/>
  <c r="EN528" i="12" s="1"/>
  <c r="EQ528" i="12" s="1"/>
  <c r="ET528" i="12" s="1"/>
  <c r="EW528" i="12" s="1"/>
  <c r="EZ528" i="12" s="1"/>
  <c r="FC528" i="12" s="1"/>
  <c r="BC528" i="12"/>
  <c r="AY528" i="12"/>
  <c r="AU528" i="12"/>
  <c r="AQ528" i="12"/>
  <c r="AM528" i="12"/>
  <c r="AI528" i="12"/>
  <c r="AE528" i="12"/>
  <c r="AA528" i="12"/>
  <c r="W528" i="12"/>
  <c r="P528" i="12"/>
  <c r="G528" i="12" s="1"/>
  <c r="O528" i="12"/>
  <c r="N528" i="12"/>
  <c r="J528" i="12"/>
  <c r="F528" i="12"/>
  <c r="D528" i="12"/>
  <c r="C528" i="12"/>
  <c r="B528" i="12"/>
  <c r="E528" i="12" s="1"/>
  <c r="A528" i="12"/>
  <c r="BD528" i="12" s="1"/>
  <c r="ED527" i="12"/>
  <c r="EG527" i="12" s="1"/>
  <c r="EJ527" i="12" s="1"/>
  <c r="EM527" i="12" s="1"/>
  <c r="EP527" i="12" s="1"/>
  <c r="ES527" i="12" s="1"/>
  <c r="EV527" i="12" s="1"/>
  <c r="EY527" i="12" s="1"/>
  <c r="FB527" i="12" s="1"/>
  <c r="EA527" i="12"/>
  <c r="DZ527" i="12"/>
  <c r="EC527" i="12" s="1"/>
  <c r="EF527" i="12" s="1"/>
  <c r="EI527" i="12" s="1"/>
  <c r="EL527" i="12" s="1"/>
  <c r="EO527" i="12" s="1"/>
  <c r="ER527" i="12" s="1"/>
  <c r="EU527" i="12" s="1"/>
  <c r="EX527" i="12" s="1"/>
  <c r="FA527" i="12" s="1"/>
  <c r="FD527" i="12" s="1"/>
  <c r="DY527" i="12"/>
  <c r="EB527" i="12" s="1"/>
  <c r="EE527" i="12" s="1"/>
  <c r="EH527" i="12" s="1"/>
  <c r="EK527" i="12" s="1"/>
  <c r="EN527" i="12" s="1"/>
  <c r="EQ527" i="12" s="1"/>
  <c r="ET527" i="12" s="1"/>
  <c r="EW527" i="12" s="1"/>
  <c r="EZ527" i="12" s="1"/>
  <c r="FC527" i="12" s="1"/>
  <c r="AZ527" i="12"/>
  <c r="AV527" i="12"/>
  <c r="AR527" i="12"/>
  <c r="AJ527" i="12"/>
  <c r="AF527" i="12"/>
  <c r="AB527" i="12"/>
  <c r="Q527" i="12"/>
  <c r="P527" i="12"/>
  <c r="O527" i="12"/>
  <c r="N527" i="12"/>
  <c r="K527" i="12"/>
  <c r="G527" i="12"/>
  <c r="F527" i="12"/>
  <c r="D527" i="12"/>
  <c r="C527" i="12"/>
  <c r="B527" i="12"/>
  <c r="E527" i="12" s="1"/>
  <c r="A527" i="12"/>
  <c r="BE527" i="12" s="1"/>
  <c r="DU526" i="12"/>
  <c r="DV526" i="12" s="1"/>
  <c r="DW526" i="12" s="1"/>
  <c r="DX526" i="12" s="1"/>
  <c r="BE526" i="12"/>
  <c r="BD526" i="12"/>
  <c r="BA526" i="12"/>
  <c r="AZ526" i="12"/>
  <c r="AY526" i="12"/>
  <c r="AV526" i="12"/>
  <c r="AU526" i="12"/>
  <c r="AS526" i="12"/>
  <c r="AQ526" i="12"/>
  <c r="AO526" i="12"/>
  <c r="AN526" i="12"/>
  <c r="AK526" i="12"/>
  <c r="AJ526" i="12"/>
  <c r="AI526" i="12"/>
  <c r="AF526" i="12"/>
  <c r="AE526" i="12"/>
  <c r="AC526" i="12"/>
  <c r="AA526" i="12"/>
  <c r="Y526" i="12"/>
  <c r="X526" i="12"/>
  <c r="P526" i="12"/>
  <c r="Q526" i="12" s="1"/>
  <c r="O526" i="12"/>
  <c r="N526" i="12"/>
  <c r="D526" i="12"/>
  <c r="C526" i="12"/>
  <c r="B526" i="12"/>
  <c r="E526" i="12" s="1"/>
  <c r="A526" i="12"/>
  <c r="BF526" i="12" s="1"/>
  <c r="DQ525" i="12"/>
  <c r="BE525" i="12"/>
  <c r="BC525" i="12"/>
  <c r="AY525" i="12"/>
  <c r="AW525" i="12"/>
  <c r="AU525" i="12"/>
  <c r="AQ525" i="12"/>
  <c r="AO525" i="12"/>
  <c r="AM525" i="12"/>
  <c r="AI525" i="12"/>
  <c r="AG525" i="12"/>
  <c r="AE525" i="12"/>
  <c r="AA525" i="12"/>
  <c r="Y525" i="12"/>
  <c r="W525" i="12"/>
  <c r="P525" i="12"/>
  <c r="G525" i="12" s="1"/>
  <c r="O525" i="12"/>
  <c r="N525" i="12"/>
  <c r="J525" i="12"/>
  <c r="F525" i="12"/>
  <c r="D525" i="12"/>
  <c r="C525" i="12"/>
  <c r="B525" i="12"/>
  <c r="E525" i="12" s="1"/>
  <c r="A525" i="12"/>
  <c r="BD525" i="12" s="1"/>
  <c r="EA524" i="12"/>
  <c r="ED524" i="12" s="1"/>
  <c r="EG524" i="12" s="1"/>
  <c r="EJ524" i="12" s="1"/>
  <c r="EM524" i="12" s="1"/>
  <c r="EP524" i="12" s="1"/>
  <c r="ES524" i="12" s="1"/>
  <c r="EV524" i="12" s="1"/>
  <c r="EY524" i="12" s="1"/>
  <c r="FB524" i="12" s="1"/>
  <c r="DZ524" i="12"/>
  <c r="EC524" i="12" s="1"/>
  <c r="EF524" i="12" s="1"/>
  <c r="EI524" i="12" s="1"/>
  <c r="EL524" i="12" s="1"/>
  <c r="EO524" i="12" s="1"/>
  <c r="ER524" i="12" s="1"/>
  <c r="EU524" i="12" s="1"/>
  <c r="EX524" i="12" s="1"/>
  <c r="FA524" i="12" s="1"/>
  <c r="FD524" i="12" s="1"/>
  <c r="DY524" i="12"/>
  <c r="EB524" i="12" s="1"/>
  <c r="EE524" i="12" s="1"/>
  <c r="EH524" i="12" s="1"/>
  <c r="EK524" i="12" s="1"/>
  <c r="EN524" i="12" s="1"/>
  <c r="EQ524" i="12" s="1"/>
  <c r="ET524" i="12" s="1"/>
  <c r="EW524" i="12" s="1"/>
  <c r="EZ524" i="12" s="1"/>
  <c r="FC524" i="12" s="1"/>
  <c r="AZ524" i="12"/>
  <c r="AJ524" i="12"/>
  <c r="Q524" i="12"/>
  <c r="P524" i="12"/>
  <c r="O524" i="12"/>
  <c r="N524" i="12"/>
  <c r="K524" i="12"/>
  <c r="G524" i="12"/>
  <c r="F524" i="12"/>
  <c r="D524" i="12"/>
  <c r="C524" i="12"/>
  <c r="B524" i="12"/>
  <c r="A524" i="12"/>
  <c r="BE524" i="12" s="1"/>
  <c r="EC523" i="12"/>
  <c r="EF523" i="12" s="1"/>
  <c r="EI523" i="12" s="1"/>
  <c r="EL523" i="12" s="1"/>
  <c r="EO523" i="12" s="1"/>
  <c r="ER523" i="12" s="1"/>
  <c r="EU523" i="12" s="1"/>
  <c r="EX523" i="12" s="1"/>
  <c r="FA523" i="12" s="1"/>
  <c r="FD523" i="12" s="1"/>
  <c r="EA523" i="12"/>
  <c r="ED523" i="12" s="1"/>
  <c r="EG523" i="12" s="1"/>
  <c r="EJ523" i="12" s="1"/>
  <c r="EM523" i="12" s="1"/>
  <c r="EP523" i="12" s="1"/>
  <c r="ES523" i="12" s="1"/>
  <c r="EV523" i="12" s="1"/>
  <c r="EY523" i="12" s="1"/>
  <c r="FB523" i="12" s="1"/>
  <c r="DZ523" i="12"/>
  <c r="DY523" i="12"/>
  <c r="EB523" i="12" s="1"/>
  <c r="EE523" i="12" s="1"/>
  <c r="EH523" i="12" s="1"/>
  <c r="EK523" i="12" s="1"/>
  <c r="EN523" i="12" s="1"/>
  <c r="EQ523" i="12" s="1"/>
  <c r="ET523" i="12" s="1"/>
  <c r="EW523" i="12" s="1"/>
  <c r="EZ523" i="12" s="1"/>
  <c r="FC523" i="12" s="1"/>
  <c r="BE523" i="12"/>
  <c r="BD523" i="12"/>
  <c r="BA523" i="12"/>
  <c r="AZ523" i="12"/>
  <c r="AY523" i="12"/>
  <c r="AV523" i="12"/>
  <c r="AU523" i="12"/>
  <c r="AS523" i="12"/>
  <c r="AQ523" i="12"/>
  <c r="AO523" i="12"/>
  <c r="AN523" i="12"/>
  <c r="AK523" i="12"/>
  <c r="AJ523" i="12"/>
  <c r="AI523" i="12"/>
  <c r="AF523" i="12"/>
  <c r="AE523" i="12"/>
  <c r="AC523" i="12"/>
  <c r="AA523" i="12"/>
  <c r="Y523" i="12"/>
  <c r="X523" i="12"/>
  <c r="P523" i="12"/>
  <c r="Q523" i="12" s="1"/>
  <c r="O523" i="12"/>
  <c r="N523" i="12"/>
  <c r="D523" i="12"/>
  <c r="C523" i="12"/>
  <c r="B523" i="12"/>
  <c r="E523" i="12" s="1"/>
  <c r="A523" i="12"/>
  <c r="BF523" i="12" s="1"/>
  <c r="EA522" i="12"/>
  <c r="ED522" i="12" s="1"/>
  <c r="EG522" i="12" s="1"/>
  <c r="EJ522" i="12" s="1"/>
  <c r="EM522" i="12" s="1"/>
  <c r="EP522" i="12" s="1"/>
  <c r="ES522" i="12" s="1"/>
  <c r="EV522" i="12" s="1"/>
  <c r="EY522" i="12" s="1"/>
  <c r="FB522" i="12" s="1"/>
  <c r="DZ522" i="12"/>
  <c r="EC522" i="12" s="1"/>
  <c r="EF522" i="12" s="1"/>
  <c r="EI522" i="12" s="1"/>
  <c r="EL522" i="12" s="1"/>
  <c r="EO522" i="12" s="1"/>
  <c r="ER522" i="12" s="1"/>
  <c r="EU522" i="12" s="1"/>
  <c r="EX522" i="12" s="1"/>
  <c r="FA522" i="12" s="1"/>
  <c r="FD522" i="12" s="1"/>
  <c r="DY522" i="12"/>
  <c r="EB522" i="12" s="1"/>
  <c r="EE522" i="12" s="1"/>
  <c r="EH522" i="12" s="1"/>
  <c r="EK522" i="12" s="1"/>
  <c r="EN522" i="12" s="1"/>
  <c r="EQ522" i="12" s="1"/>
  <c r="ET522" i="12" s="1"/>
  <c r="EW522" i="12" s="1"/>
  <c r="EZ522" i="12" s="1"/>
  <c r="FC522" i="12" s="1"/>
  <c r="P522" i="12"/>
  <c r="F522" i="12" s="1"/>
  <c r="O522" i="12"/>
  <c r="N522" i="12"/>
  <c r="G522" i="12"/>
  <c r="D522" i="12"/>
  <c r="C522" i="12"/>
  <c r="B522" i="12"/>
  <c r="E522" i="12" s="1"/>
  <c r="A522" i="12"/>
  <c r="BC522" i="12" s="1"/>
  <c r="EA521" i="12"/>
  <c r="ED521" i="12" s="1"/>
  <c r="EG521" i="12" s="1"/>
  <c r="EJ521" i="12" s="1"/>
  <c r="EM521" i="12" s="1"/>
  <c r="EP521" i="12" s="1"/>
  <c r="ES521" i="12" s="1"/>
  <c r="EV521" i="12" s="1"/>
  <c r="EY521" i="12" s="1"/>
  <c r="FB521" i="12" s="1"/>
  <c r="DZ521" i="12"/>
  <c r="EC521" i="12" s="1"/>
  <c r="EF521" i="12" s="1"/>
  <c r="EI521" i="12" s="1"/>
  <c r="EL521" i="12" s="1"/>
  <c r="EO521" i="12" s="1"/>
  <c r="ER521" i="12" s="1"/>
  <c r="EU521" i="12" s="1"/>
  <c r="EX521" i="12" s="1"/>
  <c r="FA521" i="12" s="1"/>
  <c r="FD521" i="12" s="1"/>
  <c r="DY521" i="12"/>
  <c r="EB521" i="12" s="1"/>
  <c r="EE521" i="12" s="1"/>
  <c r="EH521" i="12" s="1"/>
  <c r="EK521" i="12" s="1"/>
  <c r="EN521" i="12" s="1"/>
  <c r="EQ521" i="12" s="1"/>
  <c r="ET521" i="12" s="1"/>
  <c r="EW521" i="12" s="1"/>
  <c r="EZ521" i="12" s="1"/>
  <c r="FC521" i="12" s="1"/>
  <c r="P521" i="12"/>
  <c r="G521" i="12" s="1"/>
  <c r="O521" i="12"/>
  <c r="N521" i="12"/>
  <c r="F521" i="12"/>
  <c r="D521" i="12"/>
  <c r="C521" i="12"/>
  <c r="B521" i="12"/>
  <c r="E521" i="12" s="1"/>
  <c r="A521" i="12"/>
  <c r="BD521" i="12" s="1"/>
  <c r="EB520" i="12"/>
  <c r="EE520" i="12" s="1"/>
  <c r="EH520" i="12" s="1"/>
  <c r="EK520" i="12" s="1"/>
  <c r="EN520" i="12" s="1"/>
  <c r="EQ520" i="12" s="1"/>
  <c r="ET520" i="12" s="1"/>
  <c r="EW520" i="12" s="1"/>
  <c r="EZ520" i="12" s="1"/>
  <c r="FC520" i="12" s="1"/>
  <c r="EA520" i="12"/>
  <c r="ED520" i="12" s="1"/>
  <c r="EG520" i="12" s="1"/>
  <c r="EJ520" i="12" s="1"/>
  <c r="EM520" i="12" s="1"/>
  <c r="EP520" i="12" s="1"/>
  <c r="ES520" i="12" s="1"/>
  <c r="EV520" i="12" s="1"/>
  <c r="EY520" i="12" s="1"/>
  <c r="FB520" i="12" s="1"/>
  <c r="DZ520" i="12"/>
  <c r="EC520" i="12" s="1"/>
  <c r="EF520" i="12" s="1"/>
  <c r="EI520" i="12" s="1"/>
  <c r="EL520" i="12" s="1"/>
  <c r="EO520" i="12" s="1"/>
  <c r="ER520" i="12" s="1"/>
  <c r="EU520" i="12" s="1"/>
  <c r="EX520" i="12" s="1"/>
  <c r="FA520" i="12" s="1"/>
  <c r="FD520" i="12" s="1"/>
  <c r="DY520" i="12"/>
  <c r="AV520" i="12"/>
  <c r="AF520" i="12"/>
  <c r="P520" i="12"/>
  <c r="Q520" i="12" s="1"/>
  <c r="O520" i="12"/>
  <c r="N520" i="12"/>
  <c r="G520" i="12"/>
  <c r="E520" i="12"/>
  <c r="D520" i="12"/>
  <c r="C520" i="12"/>
  <c r="B520" i="12"/>
  <c r="A520" i="12"/>
  <c r="BE520" i="12" s="1"/>
  <c r="EC519" i="12"/>
  <c r="EF519" i="12" s="1"/>
  <c r="EI519" i="12" s="1"/>
  <c r="EL519" i="12" s="1"/>
  <c r="EO519" i="12" s="1"/>
  <c r="ER519" i="12" s="1"/>
  <c r="EU519" i="12" s="1"/>
  <c r="EX519" i="12" s="1"/>
  <c r="FA519" i="12" s="1"/>
  <c r="FD519" i="12" s="1"/>
  <c r="EA519" i="12"/>
  <c r="ED519" i="12" s="1"/>
  <c r="EG519" i="12" s="1"/>
  <c r="EJ519" i="12" s="1"/>
  <c r="EM519" i="12" s="1"/>
  <c r="EP519" i="12" s="1"/>
  <c r="ES519" i="12" s="1"/>
  <c r="EV519" i="12" s="1"/>
  <c r="EY519" i="12" s="1"/>
  <c r="FB519" i="12" s="1"/>
  <c r="DZ519" i="12"/>
  <c r="DY519" i="12"/>
  <c r="EB519" i="12" s="1"/>
  <c r="EE519" i="12" s="1"/>
  <c r="EH519" i="12" s="1"/>
  <c r="EK519" i="12" s="1"/>
  <c r="EN519" i="12" s="1"/>
  <c r="EQ519" i="12" s="1"/>
  <c r="ET519" i="12" s="1"/>
  <c r="EW519" i="12" s="1"/>
  <c r="EZ519" i="12" s="1"/>
  <c r="FC519" i="12" s="1"/>
  <c r="BE519" i="12"/>
  <c r="BD519" i="12"/>
  <c r="BA519" i="12"/>
  <c r="AZ519" i="12"/>
  <c r="AY519" i="12"/>
  <c r="AV519" i="12"/>
  <c r="AU519" i="12"/>
  <c r="AS519" i="12"/>
  <c r="AQ519" i="12"/>
  <c r="AO519" i="12"/>
  <c r="AN519" i="12"/>
  <c r="AK519" i="12"/>
  <c r="AJ519" i="12"/>
  <c r="AI519" i="12"/>
  <c r="AF519" i="12"/>
  <c r="AE519" i="12"/>
  <c r="AC519" i="12"/>
  <c r="AA519" i="12"/>
  <c r="Y519" i="12"/>
  <c r="X519" i="12"/>
  <c r="P519" i="12"/>
  <c r="Q519" i="12" s="1"/>
  <c r="O519" i="12"/>
  <c r="N519" i="12"/>
  <c r="D519" i="12"/>
  <c r="C519" i="12"/>
  <c r="B519" i="12"/>
  <c r="E519" i="12" s="1"/>
  <c r="A519" i="12"/>
  <c r="BF519" i="12" s="1"/>
  <c r="EA518" i="12"/>
  <c r="ED518" i="12" s="1"/>
  <c r="EG518" i="12" s="1"/>
  <c r="EJ518" i="12" s="1"/>
  <c r="EM518" i="12" s="1"/>
  <c r="EP518" i="12" s="1"/>
  <c r="ES518" i="12" s="1"/>
  <c r="EV518" i="12" s="1"/>
  <c r="EY518" i="12" s="1"/>
  <c r="FB518" i="12" s="1"/>
  <c r="DZ518" i="12"/>
  <c r="EC518" i="12" s="1"/>
  <c r="EF518" i="12" s="1"/>
  <c r="EI518" i="12" s="1"/>
  <c r="EL518" i="12" s="1"/>
  <c r="EO518" i="12" s="1"/>
  <c r="ER518" i="12" s="1"/>
  <c r="EU518" i="12" s="1"/>
  <c r="EX518" i="12" s="1"/>
  <c r="FA518" i="12" s="1"/>
  <c r="FD518" i="12" s="1"/>
  <c r="DY518" i="12"/>
  <c r="EB518" i="12" s="1"/>
  <c r="EE518" i="12" s="1"/>
  <c r="EH518" i="12" s="1"/>
  <c r="EK518" i="12" s="1"/>
  <c r="EN518" i="12" s="1"/>
  <c r="EQ518" i="12" s="1"/>
  <c r="ET518" i="12" s="1"/>
  <c r="EW518" i="12" s="1"/>
  <c r="EZ518" i="12" s="1"/>
  <c r="FC518" i="12" s="1"/>
  <c r="P518" i="12"/>
  <c r="F518" i="12" s="1"/>
  <c r="O518" i="12"/>
  <c r="N518" i="12"/>
  <c r="G518" i="12"/>
  <c r="D518" i="12"/>
  <c r="C518" i="12"/>
  <c r="B518" i="12"/>
  <c r="E518" i="12" s="1"/>
  <c r="A518" i="12"/>
  <c r="BC518" i="12" s="1"/>
  <c r="EA517" i="12"/>
  <c r="ED517" i="12" s="1"/>
  <c r="EG517" i="12" s="1"/>
  <c r="EJ517" i="12" s="1"/>
  <c r="EM517" i="12" s="1"/>
  <c r="EP517" i="12" s="1"/>
  <c r="ES517" i="12" s="1"/>
  <c r="EV517" i="12" s="1"/>
  <c r="EY517" i="12" s="1"/>
  <c r="FB517" i="12" s="1"/>
  <c r="DZ517" i="12"/>
  <c r="EC517" i="12" s="1"/>
  <c r="EF517" i="12" s="1"/>
  <c r="EI517" i="12" s="1"/>
  <c r="EL517" i="12" s="1"/>
  <c r="EO517" i="12" s="1"/>
  <c r="ER517" i="12" s="1"/>
  <c r="EU517" i="12" s="1"/>
  <c r="EX517" i="12" s="1"/>
  <c r="FA517" i="12" s="1"/>
  <c r="FD517" i="12" s="1"/>
  <c r="DY517" i="12"/>
  <c r="EB517" i="12" s="1"/>
  <c r="EE517" i="12" s="1"/>
  <c r="EH517" i="12" s="1"/>
  <c r="EK517" i="12" s="1"/>
  <c r="EN517" i="12" s="1"/>
  <c r="EQ517" i="12" s="1"/>
  <c r="ET517" i="12" s="1"/>
  <c r="EW517" i="12" s="1"/>
  <c r="EZ517" i="12" s="1"/>
  <c r="FC517" i="12" s="1"/>
  <c r="AU517" i="12"/>
  <c r="AE517" i="12"/>
  <c r="P517" i="12"/>
  <c r="G517" i="12" s="1"/>
  <c r="O517" i="12"/>
  <c r="N517" i="12"/>
  <c r="F517" i="12"/>
  <c r="D517" i="12"/>
  <c r="C517" i="12"/>
  <c r="B517" i="12"/>
  <c r="E517" i="12" s="1"/>
  <c r="A517" i="12"/>
  <c r="BD517" i="12" s="1"/>
  <c r="EA516" i="12"/>
  <c r="ED516" i="12" s="1"/>
  <c r="EG516" i="12" s="1"/>
  <c r="EJ516" i="12" s="1"/>
  <c r="EM516" i="12" s="1"/>
  <c r="EP516" i="12" s="1"/>
  <c r="ES516" i="12" s="1"/>
  <c r="EV516" i="12" s="1"/>
  <c r="EY516" i="12" s="1"/>
  <c r="FB516" i="12" s="1"/>
  <c r="DZ516" i="12"/>
  <c r="EC516" i="12" s="1"/>
  <c r="EF516" i="12" s="1"/>
  <c r="EI516" i="12" s="1"/>
  <c r="EL516" i="12" s="1"/>
  <c r="EO516" i="12" s="1"/>
  <c r="ER516" i="12" s="1"/>
  <c r="EU516" i="12" s="1"/>
  <c r="EX516" i="12" s="1"/>
  <c r="FA516" i="12" s="1"/>
  <c r="FD516" i="12" s="1"/>
  <c r="DY516" i="12"/>
  <c r="EB516" i="12" s="1"/>
  <c r="EE516" i="12" s="1"/>
  <c r="EH516" i="12" s="1"/>
  <c r="EK516" i="12" s="1"/>
  <c r="EN516" i="12" s="1"/>
  <c r="EQ516" i="12" s="1"/>
  <c r="ET516" i="12" s="1"/>
  <c r="EW516" i="12" s="1"/>
  <c r="EZ516" i="12" s="1"/>
  <c r="FC516" i="12" s="1"/>
  <c r="BC516" i="12"/>
  <c r="AY516" i="12"/>
  <c r="AU516" i="12"/>
  <c r="AQ516" i="12"/>
  <c r="AM516" i="12"/>
  <c r="AI516" i="12"/>
  <c r="AE516" i="12"/>
  <c r="AA516" i="12"/>
  <c r="W516" i="12"/>
  <c r="P516" i="12"/>
  <c r="F516" i="12" s="1"/>
  <c r="O516" i="12"/>
  <c r="N516" i="12"/>
  <c r="G516" i="12"/>
  <c r="D516" i="12"/>
  <c r="C516" i="12"/>
  <c r="B516" i="12"/>
  <c r="E516" i="12" s="1"/>
  <c r="A516" i="12"/>
  <c r="BE516" i="12" s="1"/>
  <c r="EA515" i="12"/>
  <c r="ED515" i="12" s="1"/>
  <c r="EG515" i="12" s="1"/>
  <c r="EJ515" i="12" s="1"/>
  <c r="EM515" i="12" s="1"/>
  <c r="EP515" i="12" s="1"/>
  <c r="ES515" i="12" s="1"/>
  <c r="EV515" i="12" s="1"/>
  <c r="EY515" i="12" s="1"/>
  <c r="FB515" i="12" s="1"/>
  <c r="DZ515" i="12"/>
  <c r="EC515" i="12" s="1"/>
  <c r="EF515" i="12" s="1"/>
  <c r="EI515" i="12" s="1"/>
  <c r="EL515" i="12" s="1"/>
  <c r="EO515" i="12" s="1"/>
  <c r="ER515" i="12" s="1"/>
  <c r="EU515" i="12" s="1"/>
  <c r="EX515" i="12" s="1"/>
  <c r="FA515" i="12" s="1"/>
  <c r="FD515" i="12" s="1"/>
  <c r="DY515" i="12"/>
  <c r="EB515" i="12" s="1"/>
  <c r="EE515" i="12" s="1"/>
  <c r="EH515" i="12" s="1"/>
  <c r="EK515" i="12" s="1"/>
  <c r="EN515" i="12" s="1"/>
  <c r="EQ515" i="12" s="1"/>
  <c r="ET515" i="12" s="1"/>
  <c r="EW515" i="12" s="1"/>
  <c r="EZ515" i="12" s="1"/>
  <c r="FC515" i="12" s="1"/>
  <c r="BE515" i="12"/>
  <c r="BD515" i="12"/>
  <c r="BA515" i="12"/>
  <c r="AZ515" i="12"/>
  <c r="AY515" i="12"/>
  <c r="AV515" i="12"/>
  <c r="AU515" i="12"/>
  <c r="AS515" i="12"/>
  <c r="AQ515" i="12"/>
  <c r="AO515" i="12"/>
  <c r="AN515" i="12"/>
  <c r="AK515" i="12"/>
  <c r="AJ515" i="12"/>
  <c r="AI515" i="12"/>
  <c r="AF515" i="12"/>
  <c r="AE515" i="12"/>
  <c r="AC515" i="12"/>
  <c r="AA515" i="12"/>
  <c r="Y515" i="12"/>
  <c r="X515" i="12"/>
  <c r="P515" i="12"/>
  <c r="Q515" i="12" s="1"/>
  <c r="O515" i="12"/>
  <c r="N515" i="12"/>
  <c r="D515" i="12"/>
  <c r="C515" i="12"/>
  <c r="B515" i="12"/>
  <c r="E515" i="12" s="1"/>
  <c r="A515" i="12"/>
  <c r="BF515" i="12" s="1"/>
  <c r="EB514" i="12"/>
  <c r="EE514" i="12" s="1"/>
  <c r="EH514" i="12" s="1"/>
  <c r="EK514" i="12" s="1"/>
  <c r="EN514" i="12" s="1"/>
  <c r="EQ514" i="12" s="1"/>
  <c r="ET514" i="12" s="1"/>
  <c r="EW514" i="12" s="1"/>
  <c r="EZ514" i="12" s="1"/>
  <c r="FC514" i="12" s="1"/>
  <c r="EA514" i="12"/>
  <c r="ED514" i="12" s="1"/>
  <c r="EG514" i="12" s="1"/>
  <c r="EJ514" i="12" s="1"/>
  <c r="EM514" i="12" s="1"/>
  <c r="EP514" i="12" s="1"/>
  <c r="ES514" i="12" s="1"/>
  <c r="EV514" i="12" s="1"/>
  <c r="EY514" i="12" s="1"/>
  <c r="FB514" i="12" s="1"/>
  <c r="DZ514" i="12"/>
  <c r="EC514" i="12" s="1"/>
  <c r="EF514" i="12" s="1"/>
  <c r="EI514" i="12" s="1"/>
  <c r="EL514" i="12" s="1"/>
  <c r="EO514" i="12" s="1"/>
  <c r="ER514" i="12" s="1"/>
  <c r="EU514" i="12" s="1"/>
  <c r="EX514" i="12" s="1"/>
  <c r="FA514" i="12" s="1"/>
  <c r="FD514" i="12" s="1"/>
  <c r="DY514" i="12"/>
  <c r="Q514" i="12"/>
  <c r="P514" i="12"/>
  <c r="F514" i="12" s="1"/>
  <c r="O514" i="12"/>
  <c r="N514" i="12"/>
  <c r="K514" i="12"/>
  <c r="D514" i="12"/>
  <c r="C514" i="12"/>
  <c r="B514" i="12"/>
  <c r="E514" i="12" s="1"/>
  <c r="A514" i="12"/>
  <c r="BC514" i="12" s="1"/>
  <c r="EC513" i="12"/>
  <c r="EF513" i="12" s="1"/>
  <c r="EI513" i="12" s="1"/>
  <c r="EL513" i="12" s="1"/>
  <c r="EO513" i="12" s="1"/>
  <c r="ER513" i="12" s="1"/>
  <c r="EU513" i="12" s="1"/>
  <c r="EX513" i="12" s="1"/>
  <c r="FA513" i="12" s="1"/>
  <c r="FD513" i="12" s="1"/>
  <c r="EA513" i="12"/>
  <c r="ED513" i="12" s="1"/>
  <c r="EG513" i="12" s="1"/>
  <c r="EJ513" i="12" s="1"/>
  <c r="EM513" i="12" s="1"/>
  <c r="EP513" i="12" s="1"/>
  <c r="ES513" i="12" s="1"/>
  <c r="EV513" i="12" s="1"/>
  <c r="EY513" i="12" s="1"/>
  <c r="FB513" i="12" s="1"/>
  <c r="DZ513" i="12"/>
  <c r="DY513" i="12"/>
  <c r="EB513" i="12" s="1"/>
  <c r="EE513" i="12" s="1"/>
  <c r="EH513" i="12" s="1"/>
  <c r="EK513" i="12" s="1"/>
  <c r="EN513" i="12" s="1"/>
  <c r="EQ513" i="12" s="1"/>
  <c r="ET513" i="12" s="1"/>
  <c r="EW513" i="12" s="1"/>
  <c r="EZ513" i="12" s="1"/>
  <c r="FC513" i="12" s="1"/>
  <c r="BC513" i="12"/>
  <c r="AM513" i="12"/>
  <c r="W513" i="12"/>
  <c r="P513" i="12"/>
  <c r="G513" i="12" s="1"/>
  <c r="O513" i="12"/>
  <c r="N513" i="12"/>
  <c r="F513" i="12"/>
  <c r="D513" i="12"/>
  <c r="C513" i="12"/>
  <c r="B513" i="12"/>
  <c r="E513" i="12" s="1"/>
  <c r="A513" i="12"/>
  <c r="BD513" i="12" s="1"/>
  <c r="EA512" i="12"/>
  <c r="ED512" i="12" s="1"/>
  <c r="EG512" i="12" s="1"/>
  <c r="EJ512" i="12" s="1"/>
  <c r="EM512" i="12" s="1"/>
  <c r="EP512" i="12" s="1"/>
  <c r="ES512" i="12" s="1"/>
  <c r="EV512" i="12" s="1"/>
  <c r="EY512" i="12" s="1"/>
  <c r="FB512" i="12" s="1"/>
  <c r="DZ512" i="12"/>
  <c r="EC512" i="12" s="1"/>
  <c r="EF512" i="12" s="1"/>
  <c r="EI512" i="12" s="1"/>
  <c r="EL512" i="12" s="1"/>
  <c r="EO512" i="12" s="1"/>
  <c r="ER512" i="12" s="1"/>
  <c r="EU512" i="12" s="1"/>
  <c r="EX512" i="12" s="1"/>
  <c r="FA512" i="12" s="1"/>
  <c r="FD512" i="12" s="1"/>
  <c r="DY512" i="12"/>
  <c r="EB512" i="12" s="1"/>
  <c r="EE512" i="12" s="1"/>
  <c r="EH512" i="12" s="1"/>
  <c r="EK512" i="12" s="1"/>
  <c r="EN512" i="12" s="1"/>
  <c r="EQ512" i="12" s="1"/>
  <c r="ET512" i="12" s="1"/>
  <c r="EW512" i="12" s="1"/>
  <c r="EZ512" i="12" s="1"/>
  <c r="FC512" i="12" s="1"/>
  <c r="BC512" i="12"/>
  <c r="AY512" i="12"/>
  <c r="AU512" i="12"/>
  <c r="AQ512" i="12"/>
  <c r="AM512" i="12"/>
  <c r="AI512" i="12"/>
  <c r="AE512" i="12"/>
  <c r="AA512" i="12"/>
  <c r="W512" i="12"/>
  <c r="P512" i="12"/>
  <c r="F512" i="12" s="1"/>
  <c r="O512" i="12"/>
  <c r="N512" i="12"/>
  <c r="G512" i="12"/>
  <c r="D512" i="12"/>
  <c r="C512" i="12"/>
  <c r="B512" i="12"/>
  <c r="A512" i="12"/>
  <c r="BE512" i="12" s="1"/>
  <c r="EA511" i="12"/>
  <c r="ED511" i="12" s="1"/>
  <c r="EG511" i="12" s="1"/>
  <c r="EJ511" i="12" s="1"/>
  <c r="EM511" i="12" s="1"/>
  <c r="EP511" i="12" s="1"/>
  <c r="ES511" i="12" s="1"/>
  <c r="EV511" i="12" s="1"/>
  <c r="EY511" i="12" s="1"/>
  <c r="FB511" i="12" s="1"/>
  <c r="DZ511" i="12"/>
  <c r="EC511" i="12" s="1"/>
  <c r="EF511" i="12" s="1"/>
  <c r="EI511" i="12" s="1"/>
  <c r="EL511" i="12" s="1"/>
  <c r="EO511" i="12" s="1"/>
  <c r="ER511" i="12" s="1"/>
  <c r="EU511" i="12" s="1"/>
  <c r="EX511" i="12" s="1"/>
  <c r="FA511" i="12" s="1"/>
  <c r="FD511" i="12" s="1"/>
  <c r="DY511" i="12"/>
  <c r="EB511" i="12" s="1"/>
  <c r="EE511" i="12" s="1"/>
  <c r="EH511" i="12" s="1"/>
  <c r="EK511" i="12" s="1"/>
  <c r="EN511" i="12" s="1"/>
  <c r="EQ511" i="12" s="1"/>
  <c r="ET511" i="12" s="1"/>
  <c r="EW511" i="12" s="1"/>
  <c r="EZ511" i="12" s="1"/>
  <c r="FC511" i="12" s="1"/>
  <c r="BE511" i="12"/>
  <c r="BD511" i="12"/>
  <c r="BA511" i="12"/>
  <c r="AZ511" i="12"/>
  <c r="AY511" i="12"/>
  <c r="AV511" i="12"/>
  <c r="AU511" i="12"/>
  <c r="AS511" i="12"/>
  <c r="AQ511" i="12"/>
  <c r="AO511" i="12"/>
  <c r="AN511" i="12"/>
  <c r="AK511" i="12"/>
  <c r="AJ511" i="12"/>
  <c r="AI511" i="12"/>
  <c r="AF511" i="12"/>
  <c r="AE511" i="12"/>
  <c r="AC511" i="12"/>
  <c r="AA511" i="12"/>
  <c r="Y511" i="12"/>
  <c r="X511" i="12"/>
  <c r="P511" i="12"/>
  <c r="Q511" i="12" s="1"/>
  <c r="O511" i="12"/>
  <c r="N511" i="12"/>
  <c r="D511" i="12"/>
  <c r="C511" i="12"/>
  <c r="B511" i="12"/>
  <c r="E511" i="12" s="1"/>
  <c r="A511" i="12"/>
  <c r="BF511" i="12" s="1"/>
  <c r="EB510" i="12"/>
  <c r="EE510" i="12" s="1"/>
  <c r="EH510" i="12" s="1"/>
  <c r="EK510" i="12" s="1"/>
  <c r="EN510" i="12" s="1"/>
  <c r="EQ510" i="12" s="1"/>
  <c r="ET510" i="12" s="1"/>
  <c r="EW510" i="12" s="1"/>
  <c r="EZ510" i="12" s="1"/>
  <c r="FC510" i="12" s="1"/>
  <c r="EA510" i="12"/>
  <c r="ED510" i="12" s="1"/>
  <c r="EG510" i="12" s="1"/>
  <c r="EJ510" i="12" s="1"/>
  <c r="EM510" i="12" s="1"/>
  <c r="EP510" i="12" s="1"/>
  <c r="ES510" i="12" s="1"/>
  <c r="EV510" i="12" s="1"/>
  <c r="EY510" i="12" s="1"/>
  <c r="FB510" i="12" s="1"/>
  <c r="DZ510" i="12"/>
  <c r="EC510" i="12" s="1"/>
  <c r="EF510" i="12" s="1"/>
  <c r="EI510" i="12" s="1"/>
  <c r="EL510" i="12" s="1"/>
  <c r="EO510" i="12" s="1"/>
  <c r="ER510" i="12" s="1"/>
  <c r="EU510" i="12" s="1"/>
  <c r="EX510" i="12" s="1"/>
  <c r="FA510" i="12" s="1"/>
  <c r="FD510" i="12" s="1"/>
  <c r="DY510" i="12"/>
  <c r="Q510" i="12"/>
  <c r="P510" i="12"/>
  <c r="F510" i="12" s="1"/>
  <c r="O510" i="12"/>
  <c r="N510" i="12"/>
  <c r="K510" i="12"/>
  <c r="D510" i="12"/>
  <c r="C510" i="12"/>
  <c r="B510" i="12"/>
  <c r="A510" i="12"/>
  <c r="BC510" i="12" s="1"/>
  <c r="EC509" i="12"/>
  <c r="EF509" i="12" s="1"/>
  <c r="EI509" i="12" s="1"/>
  <c r="EL509" i="12" s="1"/>
  <c r="EO509" i="12" s="1"/>
  <c r="ER509" i="12" s="1"/>
  <c r="EU509" i="12" s="1"/>
  <c r="EX509" i="12" s="1"/>
  <c r="FA509" i="12" s="1"/>
  <c r="FD509" i="12" s="1"/>
  <c r="EA509" i="12"/>
  <c r="ED509" i="12" s="1"/>
  <c r="EG509" i="12" s="1"/>
  <c r="EJ509" i="12" s="1"/>
  <c r="EM509" i="12" s="1"/>
  <c r="EP509" i="12" s="1"/>
  <c r="ES509" i="12" s="1"/>
  <c r="EV509" i="12" s="1"/>
  <c r="EY509" i="12" s="1"/>
  <c r="FB509" i="12" s="1"/>
  <c r="DZ509" i="12"/>
  <c r="DY509" i="12"/>
  <c r="EB509" i="12" s="1"/>
  <c r="EE509" i="12" s="1"/>
  <c r="EH509" i="12" s="1"/>
  <c r="EK509" i="12" s="1"/>
  <c r="EN509" i="12" s="1"/>
  <c r="EQ509" i="12" s="1"/>
  <c r="ET509" i="12" s="1"/>
  <c r="EW509" i="12" s="1"/>
  <c r="EZ509" i="12" s="1"/>
  <c r="FC509" i="12" s="1"/>
  <c r="BC509" i="12"/>
  <c r="AY509" i="12"/>
  <c r="AQ509" i="12"/>
  <c r="AM509" i="12"/>
  <c r="AI509" i="12"/>
  <c r="AA509" i="12"/>
  <c r="W509" i="12"/>
  <c r="Q509" i="12"/>
  <c r="P509" i="12"/>
  <c r="G509" i="12" s="1"/>
  <c r="O509" i="12"/>
  <c r="N509" i="12"/>
  <c r="K509" i="12"/>
  <c r="F509" i="12"/>
  <c r="D509" i="12"/>
  <c r="C509" i="12"/>
  <c r="B509" i="12"/>
  <c r="E509" i="12" s="1"/>
  <c r="A509" i="12"/>
  <c r="BD509" i="12" s="1"/>
  <c r="ED508" i="12"/>
  <c r="EG508" i="12" s="1"/>
  <c r="EJ508" i="12" s="1"/>
  <c r="EM508" i="12" s="1"/>
  <c r="EP508" i="12" s="1"/>
  <c r="ES508" i="12" s="1"/>
  <c r="EV508" i="12" s="1"/>
  <c r="EY508" i="12" s="1"/>
  <c r="FB508" i="12" s="1"/>
  <c r="EA508" i="12"/>
  <c r="DZ508" i="12"/>
  <c r="EC508" i="12" s="1"/>
  <c r="EF508" i="12" s="1"/>
  <c r="EI508" i="12" s="1"/>
  <c r="EL508" i="12" s="1"/>
  <c r="EO508" i="12" s="1"/>
  <c r="ER508" i="12" s="1"/>
  <c r="EU508" i="12" s="1"/>
  <c r="EX508" i="12" s="1"/>
  <c r="FA508" i="12" s="1"/>
  <c r="FD508" i="12" s="1"/>
  <c r="DY508" i="12"/>
  <c r="EB508" i="12" s="1"/>
  <c r="EE508" i="12" s="1"/>
  <c r="EH508" i="12" s="1"/>
  <c r="EK508" i="12" s="1"/>
  <c r="EN508" i="12" s="1"/>
  <c r="EQ508" i="12" s="1"/>
  <c r="ET508" i="12" s="1"/>
  <c r="EW508" i="12" s="1"/>
  <c r="EZ508" i="12" s="1"/>
  <c r="FC508" i="12" s="1"/>
  <c r="AZ508" i="12"/>
  <c r="AR508" i="12"/>
  <c r="AJ508" i="12"/>
  <c r="AB508" i="12"/>
  <c r="Q508" i="12"/>
  <c r="P508" i="12"/>
  <c r="O508" i="12"/>
  <c r="N508" i="12"/>
  <c r="K508" i="12"/>
  <c r="G508" i="12"/>
  <c r="F508" i="12"/>
  <c r="D508" i="12"/>
  <c r="C508" i="12"/>
  <c r="B508" i="12"/>
  <c r="E508" i="12" s="1"/>
  <c r="A508" i="12"/>
  <c r="BE508" i="12" s="1"/>
  <c r="EA507" i="12"/>
  <c r="ED507" i="12" s="1"/>
  <c r="EG507" i="12" s="1"/>
  <c r="EJ507" i="12" s="1"/>
  <c r="EM507" i="12" s="1"/>
  <c r="EP507" i="12" s="1"/>
  <c r="ES507" i="12" s="1"/>
  <c r="EV507" i="12" s="1"/>
  <c r="EY507" i="12" s="1"/>
  <c r="FB507" i="12" s="1"/>
  <c r="DZ507" i="12"/>
  <c r="EC507" i="12" s="1"/>
  <c r="EF507" i="12" s="1"/>
  <c r="EI507" i="12" s="1"/>
  <c r="EL507" i="12" s="1"/>
  <c r="EO507" i="12" s="1"/>
  <c r="ER507" i="12" s="1"/>
  <c r="EU507" i="12" s="1"/>
  <c r="EX507" i="12" s="1"/>
  <c r="FA507" i="12" s="1"/>
  <c r="FD507" i="12" s="1"/>
  <c r="DY507" i="12"/>
  <c r="EB507" i="12" s="1"/>
  <c r="EE507" i="12" s="1"/>
  <c r="EH507" i="12" s="1"/>
  <c r="EK507" i="12" s="1"/>
  <c r="EN507" i="12" s="1"/>
  <c r="EQ507" i="12" s="1"/>
  <c r="ET507" i="12" s="1"/>
  <c r="EW507" i="12" s="1"/>
  <c r="EZ507" i="12" s="1"/>
  <c r="FC507" i="12" s="1"/>
  <c r="P507" i="12"/>
  <c r="Q507" i="12" s="1"/>
  <c r="O507" i="12"/>
  <c r="N507" i="12"/>
  <c r="D507" i="12"/>
  <c r="C507" i="12"/>
  <c r="B507" i="12"/>
  <c r="E507" i="12" s="1"/>
  <c r="A507" i="12"/>
  <c r="BF507" i="12" s="1"/>
  <c r="EA506" i="12"/>
  <c r="ED506" i="12" s="1"/>
  <c r="EG506" i="12" s="1"/>
  <c r="EJ506" i="12" s="1"/>
  <c r="EM506" i="12" s="1"/>
  <c r="EP506" i="12" s="1"/>
  <c r="ES506" i="12" s="1"/>
  <c r="EV506" i="12" s="1"/>
  <c r="EY506" i="12" s="1"/>
  <c r="FB506" i="12" s="1"/>
  <c r="DZ506" i="12"/>
  <c r="EC506" i="12" s="1"/>
  <c r="EF506" i="12" s="1"/>
  <c r="EI506" i="12" s="1"/>
  <c r="EL506" i="12" s="1"/>
  <c r="EO506" i="12" s="1"/>
  <c r="ER506" i="12" s="1"/>
  <c r="EU506" i="12" s="1"/>
  <c r="EX506" i="12" s="1"/>
  <c r="FA506" i="12" s="1"/>
  <c r="FD506" i="12" s="1"/>
  <c r="DY506" i="12"/>
  <c r="EB506" i="12" s="1"/>
  <c r="EE506" i="12" s="1"/>
  <c r="EH506" i="12" s="1"/>
  <c r="EK506" i="12" s="1"/>
  <c r="EN506" i="12" s="1"/>
  <c r="EQ506" i="12" s="1"/>
  <c r="ET506" i="12" s="1"/>
  <c r="EW506" i="12" s="1"/>
  <c r="EZ506" i="12" s="1"/>
  <c r="FC506" i="12" s="1"/>
  <c r="DQ506" i="12"/>
  <c r="W507" i="12" l="1"/>
  <c r="AG507" i="12"/>
  <c r="AM507" i="12"/>
  <c r="AW507" i="12"/>
  <c r="Y507" i="12"/>
  <c r="AE507" i="12"/>
  <c r="AJ507" i="12"/>
  <c r="AO507" i="12"/>
  <c r="AU507" i="12"/>
  <c r="AZ507" i="12"/>
  <c r="BE507" i="12"/>
  <c r="X508" i="12"/>
  <c r="AF508" i="12"/>
  <c r="AN508" i="12"/>
  <c r="AV508" i="12"/>
  <c r="BD508" i="12"/>
  <c r="AE513" i="12"/>
  <c r="AU513" i="12"/>
  <c r="W517" i="12"/>
  <c r="AM517" i="12"/>
  <c r="BC517" i="12"/>
  <c r="X520" i="12"/>
  <c r="AN520" i="12"/>
  <c r="BD520" i="12"/>
  <c r="Y521" i="12"/>
  <c r="AG521" i="12"/>
  <c r="AO521" i="12"/>
  <c r="AW521" i="12"/>
  <c r="BE521" i="12"/>
  <c r="AB524" i="12"/>
  <c r="AR524" i="12"/>
  <c r="DY526" i="12"/>
  <c r="DZ526" i="12" s="1"/>
  <c r="EA526" i="12" s="1"/>
  <c r="EB526" i="12" s="1"/>
  <c r="AA507" i="12"/>
  <c r="AF507" i="12"/>
  <c r="AK507" i="12"/>
  <c r="AQ507" i="12"/>
  <c r="AV507" i="12"/>
  <c r="BA507" i="12"/>
  <c r="AA508" i="12"/>
  <c r="AI508" i="12"/>
  <c r="AQ508" i="12"/>
  <c r="AY508" i="12"/>
  <c r="AE509" i="12"/>
  <c r="AU509" i="12"/>
  <c r="J511" i="12"/>
  <c r="W511" i="12"/>
  <c r="AB511" i="12"/>
  <c r="AG511" i="12"/>
  <c r="AM511" i="12"/>
  <c r="AR511" i="12"/>
  <c r="AW511" i="12"/>
  <c r="BC511" i="12"/>
  <c r="K512" i="12"/>
  <c r="Q512" i="12"/>
  <c r="AB512" i="12"/>
  <c r="AJ512" i="12"/>
  <c r="AR512" i="12"/>
  <c r="AZ512" i="12"/>
  <c r="K513" i="12"/>
  <c r="Q513" i="12"/>
  <c r="AI513" i="12"/>
  <c r="AY513" i="12"/>
  <c r="J515" i="12"/>
  <c r="W515" i="12"/>
  <c r="AB515" i="12"/>
  <c r="AG515" i="12"/>
  <c r="AM515" i="12"/>
  <c r="AR515" i="12"/>
  <c r="AW515" i="12"/>
  <c r="BC515" i="12"/>
  <c r="K516" i="12"/>
  <c r="Q516" i="12"/>
  <c r="AB516" i="12"/>
  <c r="AJ516" i="12"/>
  <c r="AR516" i="12"/>
  <c r="AZ516" i="12"/>
  <c r="AA517" i="12"/>
  <c r="AQ517" i="12"/>
  <c r="J519" i="12"/>
  <c r="W519" i="12"/>
  <c r="AB519" i="12"/>
  <c r="AG519" i="12"/>
  <c r="AM519" i="12"/>
  <c r="AR519" i="12"/>
  <c r="AW519" i="12"/>
  <c r="BC519" i="12"/>
  <c r="F520" i="12"/>
  <c r="AB520" i="12"/>
  <c r="AR520" i="12"/>
  <c r="AA521" i="12"/>
  <c r="AI521" i="12"/>
  <c r="AQ521" i="12"/>
  <c r="AY521" i="12"/>
  <c r="J523" i="12"/>
  <c r="W523" i="12"/>
  <c r="AB523" i="12"/>
  <c r="AG523" i="12"/>
  <c r="AM523" i="12"/>
  <c r="AR523" i="12"/>
  <c r="AW523" i="12"/>
  <c r="BC523" i="12"/>
  <c r="AF524" i="12"/>
  <c r="AV524" i="12"/>
  <c r="AC525" i="12"/>
  <c r="AK525" i="12"/>
  <c r="AS525" i="12"/>
  <c r="BA525" i="12"/>
  <c r="J526" i="12"/>
  <c r="W526" i="12"/>
  <c r="AB526" i="12"/>
  <c r="AG526" i="12"/>
  <c r="AM526" i="12"/>
  <c r="AR526" i="12"/>
  <c r="AW526" i="12"/>
  <c r="BC526" i="12"/>
  <c r="X527" i="12"/>
  <c r="AN527" i="12"/>
  <c r="BD527" i="12"/>
  <c r="Y528" i="12"/>
  <c r="AG528" i="12"/>
  <c r="AO528" i="12"/>
  <c r="AW528" i="12"/>
  <c r="BE528" i="12"/>
  <c r="J507" i="12"/>
  <c r="AB507" i="12"/>
  <c r="AR507" i="12"/>
  <c r="BC507" i="12"/>
  <c r="AC521" i="12"/>
  <c r="AK521" i="12"/>
  <c r="AS521" i="12"/>
  <c r="BA521" i="12"/>
  <c r="X507" i="12"/>
  <c r="AC507" i="12"/>
  <c r="AI507" i="12"/>
  <c r="AN507" i="12"/>
  <c r="AS507" i="12"/>
  <c r="AY507" i="12"/>
  <c r="BD507" i="12"/>
  <c r="W508" i="12"/>
  <c r="AE508" i="12"/>
  <c r="AM508" i="12"/>
  <c r="AU508" i="12"/>
  <c r="BC508" i="12"/>
  <c r="X512" i="12"/>
  <c r="AF512" i="12"/>
  <c r="AN512" i="12"/>
  <c r="AV512" i="12"/>
  <c r="BD512" i="12"/>
  <c r="AA513" i="12"/>
  <c r="AQ513" i="12"/>
  <c r="X516" i="12"/>
  <c r="AF516" i="12"/>
  <c r="AN516" i="12"/>
  <c r="AV516" i="12"/>
  <c r="BD516" i="12"/>
  <c r="AI517" i="12"/>
  <c r="AY517" i="12"/>
  <c r="K518" i="12"/>
  <c r="Q518" i="12"/>
  <c r="K520" i="12"/>
  <c r="AJ520" i="12"/>
  <c r="AZ520" i="12"/>
  <c r="J521" i="12"/>
  <c r="W521" i="12"/>
  <c r="AE521" i="12"/>
  <c r="AM521" i="12"/>
  <c r="AU521" i="12"/>
  <c r="BC521" i="12"/>
  <c r="K522" i="12"/>
  <c r="Q522" i="12"/>
  <c r="X524" i="12"/>
  <c r="AN524" i="12"/>
  <c r="BD524" i="12"/>
  <c r="AC528" i="12"/>
  <c r="AK528" i="12"/>
  <c r="AS528" i="12"/>
  <c r="BA528" i="12"/>
  <c r="EC526" i="12"/>
  <c r="ED526" i="12" s="1"/>
  <c r="EE526" i="12" s="1"/>
  <c r="EF526" i="12" s="1"/>
  <c r="EG526" i="12" s="1"/>
  <c r="EH526" i="12" s="1"/>
  <c r="EI526" i="12" s="1"/>
  <c r="EJ526" i="12" s="1"/>
  <c r="EK526" i="12" s="1"/>
  <c r="EL526" i="12" s="1"/>
  <c r="EM526" i="12" s="1"/>
  <c r="EN526" i="12" s="1"/>
  <c r="EO526" i="12" s="1"/>
  <c r="EP526" i="12" s="1"/>
  <c r="EQ526" i="12" s="1"/>
  <c r="ER526" i="12" s="1"/>
  <c r="ES526" i="12" s="1"/>
  <c r="ET526" i="12" s="1"/>
  <c r="EU526" i="12" s="1"/>
  <c r="EV526" i="12" s="1"/>
  <c r="EW526" i="12" s="1"/>
  <c r="EX526" i="12" s="1"/>
  <c r="EY526" i="12" s="1"/>
  <c r="EZ526" i="12" s="1"/>
  <c r="FA526" i="12" s="1"/>
  <c r="FB526" i="12" s="1"/>
  <c r="FC526" i="12" s="1"/>
  <c r="FD526" i="12" s="1"/>
  <c r="AL510" i="12"/>
  <c r="AX510" i="12"/>
  <c r="AH514" i="12"/>
  <c r="AP514" i="12"/>
  <c r="BB514" i="12"/>
  <c r="AD518" i="12"/>
  <c r="AP518" i="12"/>
  <c r="BF518" i="12"/>
  <c r="AH522" i="12"/>
  <c r="AX522" i="12"/>
  <c r="AD529" i="12"/>
  <c r="AP529" i="12"/>
  <c r="AX529" i="12"/>
  <c r="BF529" i="12"/>
  <c r="AL509" i="12"/>
  <c r="BF509" i="12"/>
  <c r="Y510" i="12"/>
  <c r="AO510" i="12"/>
  <c r="BA510" i="12"/>
  <c r="Z513" i="12"/>
  <c r="AD513" i="12"/>
  <c r="AH513" i="12"/>
  <c r="AL513" i="12"/>
  <c r="AP513" i="12"/>
  <c r="AT513" i="12"/>
  <c r="AX513" i="12"/>
  <c r="BB513" i="12"/>
  <c r="BF513" i="12"/>
  <c r="J514" i="12"/>
  <c r="Y514" i="12"/>
  <c r="AC514" i="12"/>
  <c r="AG514" i="12"/>
  <c r="AK514" i="12"/>
  <c r="AO514" i="12"/>
  <c r="AS514" i="12"/>
  <c r="AW514" i="12"/>
  <c r="BA514" i="12"/>
  <c r="BE514" i="12"/>
  <c r="G515" i="12"/>
  <c r="K517" i="12"/>
  <c r="Q517" i="12"/>
  <c r="Z517" i="12"/>
  <c r="AD517" i="12"/>
  <c r="AH517" i="12"/>
  <c r="AL517" i="12"/>
  <c r="AP517" i="12"/>
  <c r="AT517" i="12"/>
  <c r="AX517" i="12"/>
  <c r="BB517" i="12"/>
  <c r="BF517" i="12"/>
  <c r="J518" i="12"/>
  <c r="Y518" i="12"/>
  <c r="AC518" i="12"/>
  <c r="AG518" i="12"/>
  <c r="AK518" i="12"/>
  <c r="AO518" i="12"/>
  <c r="AS518" i="12"/>
  <c r="AW518" i="12"/>
  <c r="BA518" i="12"/>
  <c r="BE518" i="12"/>
  <c r="G519" i="12"/>
  <c r="W520" i="12"/>
  <c r="AA520" i="12"/>
  <c r="AE520" i="12"/>
  <c r="AI520" i="12"/>
  <c r="AM520" i="12"/>
  <c r="AQ520" i="12"/>
  <c r="AU520" i="12"/>
  <c r="AY520" i="12"/>
  <c r="BC520" i="12"/>
  <c r="K521" i="12"/>
  <c r="Q521" i="12"/>
  <c r="Z521" i="12"/>
  <c r="AD521" i="12"/>
  <c r="AH521" i="12"/>
  <c r="AL521" i="12"/>
  <c r="AP521" i="12"/>
  <c r="AT521" i="12"/>
  <c r="AX521" i="12"/>
  <c r="BB521" i="12"/>
  <c r="BF521" i="12"/>
  <c r="J522" i="12"/>
  <c r="Y522" i="12"/>
  <c r="AC522" i="12"/>
  <c r="AG522" i="12"/>
  <c r="AK522" i="12"/>
  <c r="AO522" i="12"/>
  <c r="AS522" i="12"/>
  <c r="AW522" i="12"/>
  <c r="BA522" i="12"/>
  <c r="BE522" i="12"/>
  <c r="G523" i="12"/>
  <c r="W524" i="12"/>
  <c r="AA524" i="12"/>
  <c r="AE524" i="12"/>
  <c r="AI524" i="12"/>
  <c r="AM524" i="12"/>
  <c r="AQ524" i="12"/>
  <c r="AU524" i="12"/>
  <c r="AY524" i="12"/>
  <c r="BC524" i="12"/>
  <c r="K525" i="12"/>
  <c r="Q525" i="12"/>
  <c r="Z525" i="12"/>
  <c r="AD525" i="12"/>
  <c r="AH525" i="12"/>
  <c r="AL525" i="12"/>
  <c r="AP525" i="12"/>
  <c r="AT525" i="12"/>
  <c r="AX525" i="12"/>
  <c r="BB525" i="12"/>
  <c r="BF525" i="12"/>
  <c r="G526" i="12"/>
  <c r="W527" i="12"/>
  <c r="AA527" i="12"/>
  <c r="AE527" i="12"/>
  <c r="AI527" i="12"/>
  <c r="AM527" i="12"/>
  <c r="AQ527" i="12"/>
  <c r="AU527" i="12"/>
  <c r="AY527" i="12"/>
  <c r="BC527" i="12"/>
  <c r="K528" i="12"/>
  <c r="Q528" i="12"/>
  <c r="Z528" i="12"/>
  <c r="AD528" i="12"/>
  <c r="AH528" i="12"/>
  <c r="AL528" i="12"/>
  <c r="AP528" i="12"/>
  <c r="AT528" i="12"/>
  <c r="AX528" i="12"/>
  <c r="BB528" i="12"/>
  <c r="BF528" i="12"/>
  <c r="J529" i="12"/>
  <c r="Y529" i="12"/>
  <c r="AC529" i="12"/>
  <c r="AG529" i="12"/>
  <c r="AK529" i="12"/>
  <c r="AO529" i="12"/>
  <c r="AS529" i="12"/>
  <c r="AW529" i="12"/>
  <c r="BA529" i="12"/>
  <c r="BE529" i="12"/>
  <c r="AH510" i="12"/>
  <c r="AT510" i="12"/>
  <c r="BF510" i="12"/>
  <c r="Z514" i="12"/>
  <c r="AL514" i="12"/>
  <c r="AT514" i="12"/>
  <c r="BF514" i="12"/>
  <c r="Z518" i="12"/>
  <c r="AL518" i="12"/>
  <c r="AX518" i="12"/>
  <c r="AD522" i="12"/>
  <c r="AP522" i="12"/>
  <c r="BF522" i="12"/>
  <c r="AD509" i="12"/>
  <c r="AT509" i="12"/>
  <c r="BB509" i="12"/>
  <c r="AG510" i="12"/>
  <c r="AW510" i="12"/>
  <c r="Z508" i="12"/>
  <c r="AH508" i="12"/>
  <c r="AP508" i="12"/>
  <c r="BF508" i="12"/>
  <c r="AG509" i="12"/>
  <c r="AS509" i="12"/>
  <c r="BE509" i="12"/>
  <c r="AF510" i="12"/>
  <c r="AR510" i="12"/>
  <c r="BD510" i="12"/>
  <c r="AD512" i="12"/>
  <c r="AP512" i="12"/>
  <c r="BB512" i="12"/>
  <c r="AG513" i="12"/>
  <c r="AS513" i="12"/>
  <c r="BE513" i="12"/>
  <c r="G514" i="12"/>
  <c r="X514" i="12"/>
  <c r="AJ514" i="12"/>
  <c r="AZ514" i="12"/>
  <c r="Z516" i="12"/>
  <c r="AL516" i="12"/>
  <c r="AX516" i="12"/>
  <c r="BF516" i="12"/>
  <c r="J517" i="12"/>
  <c r="AC517" i="12"/>
  <c r="AO517" i="12"/>
  <c r="BA517" i="12"/>
  <c r="AF518" i="12"/>
  <c r="AR518" i="12"/>
  <c r="BD518" i="12"/>
  <c r="Z520" i="12"/>
  <c r="AH520" i="12"/>
  <c r="AP520" i="12"/>
  <c r="BB520" i="12"/>
  <c r="AF522" i="12"/>
  <c r="AN522" i="12"/>
  <c r="AZ522" i="12"/>
  <c r="Z524" i="12"/>
  <c r="AD524" i="12"/>
  <c r="AH524" i="12"/>
  <c r="AL524" i="12"/>
  <c r="AP524" i="12"/>
  <c r="AT524" i="12"/>
  <c r="AX524" i="12"/>
  <c r="BB524" i="12"/>
  <c r="BF524" i="12"/>
  <c r="F526" i="12"/>
  <c r="Z527" i="12"/>
  <c r="AD527" i="12"/>
  <c r="AH527" i="12"/>
  <c r="AL527" i="12"/>
  <c r="AP527" i="12"/>
  <c r="AT527" i="12"/>
  <c r="AX527" i="12"/>
  <c r="BB527" i="12"/>
  <c r="BF527" i="12"/>
  <c r="X529" i="12"/>
  <c r="AB529" i="12"/>
  <c r="AF529" i="12"/>
  <c r="AJ529" i="12"/>
  <c r="AN529" i="12"/>
  <c r="AR529" i="12"/>
  <c r="AV529" i="12"/>
  <c r="AZ529" i="12"/>
  <c r="BD529" i="12"/>
  <c r="Z510" i="12"/>
  <c r="AD510" i="12"/>
  <c r="AP510" i="12"/>
  <c r="BB510" i="12"/>
  <c r="AD514" i="12"/>
  <c r="AX514" i="12"/>
  <c r="AH518" i="12"/>
  <c r="AT518" i="12"/>
  <c r="BB518" i="12"/>
  <c r="Z522" i="12"/>
  <c r="AL522" i="12"/>
  <c r="AT522" i="12"/>
  <c r="BB522" i="12"/>
  <c r="Z529" i="12"/>
  <c r="AH529" i="12"/>
  <c r="AL529" i="12"/>
  <c r="AT529" i="12"/>
  <c r="BB529" i="12"/>
  <c r="G507" i="12"/>
  <c r="Z509" i="12"/>
  <c r="AH509" i="12"/>
  <c r="AP509" i="12"/>
  <c r="AX509" i="12"/>
  <c r="J510" i="12"/>
  <c r="AC510" i="12"/>
  <c r="AK510" i="12"/>
  <c r="AS510" i="12"/>
  <c r="BE510" i="12"/>
  <c r="G511" i="12"/>
  <c r="F507" i="12"/>
  <c r="AD508" i="12"/>
  <c r="AL508" i="12"/>
  <c r="AT508" i="12"/>
  <c r="AX508" i="12"/>
  <c r="BB508" i="12"/>
  <c r="J509" i="12"/>
  <c r="Y509" i="12"/>
  <c r="AC509" i="12"/>
  <c r="AK509" i="12"/>
  <c r="AO509" i="12"/>
  <c r="AW509" i="12"/>
  <c r="BA509" i="12"/>
  <c r="G510" i="12"/>
  <c r="X510" i="12"/>
  <c r="AB510" i="12"/>
  <c r="AJ510" i="12"/>
  <c r="AN510" i="12"/>
  <c r="AV510" i="12"/>
  <c r="AZ510" i="12"/>
  <c r="F511" i="12"/>
  <c r="Z512" i="12"/>
  <c r="AH512" i="12"/>
  <c r="AL512" i="12"/>
  <c r="AT512" i="12"/>
  <c r="AX512" i="12"/>
  <c r="BF512" i="12"/>
  <c r="J513" i="12"/>
  <c r="Y513" i="12"/>
  <c r="AC513" i="12"/>
  <c r="AK513" i="12"/>
  <c r="AO513" i="12"/>
  <c r="AW513" i="12"/>
  <c r="BA513" i="12"/>
  <c r="AB514" i="12"/>
  <c r="AF514" i="12"/>
  <c r="AN514" i="12"/>
  <c r="AR514" i="12"/>
  <c r="AV514" i="12"/>
  <c r="BD514" i="12"/>
  <c r="F515" i="12"/>
  <c r="AD516" i="12"/>
  <c r="AH516" i="12"/>
  <c r="AP516" i="12"/>
  <c r="AT516" i="12"/>
  <c r="BB516" i="12"/>
  <c r="Y517" i="12"/>
  <c r="AG517" i="12"/>
  <c r="AK517" i="12"/>
  <c r="AS517" i="12"/>
  <c r="AW517" i="12"/>
  <c r="BE517" i="12"/>
  <c r="X518" i="12"/>
  <c r="AB518" i="12"/>
  <c r="AJ518" i="12"/>
  <c r="AN518" i="12"/>
  <c r="AV518" i="12"/>
  <c r="AZ518" i="12"/>
  <c r="F519" i="12"/>
  <c r="AD520" i="12"/>
  <c r="AL520" i="12"/>
  <c r="AT520" i="12"/>
  <c r="AX520" i="12"/>
  <c r="BF520" i="12"/>
  <c r="X522" i="12"/>
  <c r="AB522" i="12"/>
  <c r="AJ522" i="12"/>
  <c r="AR522" i="12"/>
  <c r="AV522" i="12"/>
  <c r="BD522" i="12"/>
  <c r="F523" i="12"/>
  <c r="K507" i="12"/>
  <c r="Z507" i="12"/>
  <c r="AD507" i="12"/>
  <c r="AH507" i="12"/>
  <c r="AL507" i="12"/>
  <c r="AP507" i="12"/>
  <c r="AT507" i="12"/>
  <c r="AX507" i="12"/>
  <c r="BB507" i="12"/>
  <c r="J508" i="12"/>
  <c r="Y508" i="12"/>
  <c r="AC508" i="12"/>
  <c r="AG508" i="12"/>
  <c r="AK508" i="12"/>
  <c r="AO508" i="12"/>
  <c r="AS508" i="12"/>
  <c r="AW508" i="12"/>
  <c r="BA508" i="12"/>
  <c r="X509" i="12"/>
  <c r="AB509" i="12"/>
  <c r="AF509" i="12"/>
  <c r="AJ509" i="12"/>
  <c r="AN509" i="12"/>
  <c r="AR509" i="12"/>
  <c r="AV509" i="12"/>
  <c r="AZ509" i="12"/>
  <c r="W510" i="12"/>
  <c r="AA510" i="12"/>
  <c r="AE510" i="12"/>
  <c r="AI510" i="12"/>
  <c r="AM510" i="12"/>
  <c r="AQ510" i="12"/>
  <c r="AU510" i="12"/>
  <c r="AY510" i="12"/>
  <c r="K511" i="12"/>
  <c r="Z511" i="12"/>
  <c r="AD511" i="12"/>
  <c r="AH511" i="12"/>
  <c r="AL511" i="12"/>
  <c r="AP511" i="12"/>
  <c r="AT511" i="12"/>
  <c r="AX511" i="12"/>
  <c r="BB511" i="12"/>
  <c r="J512" i="12"/>
  <c r="Y512" i="12"/>
  <c r="AC512" i="12"/>
  <c r="AG512" i="12"/>
  <c r="AK512" i="12"/>
  <c r="AO512" i="12"/>
  <c r="AS512" i="12"/>
  <c r="AW512" i="12"/>
  <c r="BA512" i="12"/>
  <c r="X513" i="12"/>
  <c r="AB513" i="12"/>
  <c r="AF513" i="12"/>
  <c r="AJ513" i="12"/>
  <c r="AN513" i="12"/>
  <c r="AR513" i="12"/>
  <c r="AV513" i="12"/>
  <c r="AZ513" i="12"/>
  <c r="W514" i="12"/>
  <c r="AA514" i="12"/>
  <c r="AE514" i="12"/>
  <c r="AI514" i="12"/>
  <c r="AM514" i="12"/>
  <c r="AQ514" i="12"/>
  <c r="AU514" i="12"/>
  <c r="AY514" i="12"/>
  <c r="K515" i="12"/>
  <c r="Z515" i="12"/>
  <c r="AD515" i="12"/>
  <c r="AH515" i="12"/>
  <c r="AL515" i="12"/>
  <c r="AP515" i="12"/>
  <c r="AT515" i="12"/>
  <c r="AX515" i="12"/>
  <c r="BB515" i="12"/>
  <c r="J516" i="12"/>
  <c r="Y516" i="12"/>
  <c r="AC516" i="12"/>
  <c r="AG516" i="12"/>
  <c r="AK516" i="12"/>
  <c r="AO516" i="12"/>
  <c r="AS516" i="12"/>
  <c r="AW516" i="12"/>
  <c r="BA516" i="12"/>
  <c r="X517" i="12"/>
  <c r="AB517" i="12"/>
  <c r="AF517" i="12"/>
  <c r="AJ517" i="12"/>
  <c r="AN517" i="12"/>
  <c r="AR517" i="12"/>
  <c r="AV517" i="12"/>
  <c r="AZ517" i="12"/>
  <c r="W518" i="12"/>
  <c r="AA518" i="12"/>
  <c r="AE518" i="12"/>
  <c r="AI518" i="12"/>
  <c r="AM518" i="12"/>
  <c r="AQ518" i="12"/>
  <c r="AU518" i="12"/>
  <c r="AY518" i="12"/>
  <c r="K519" i="12"/>
  <c r="Z519" i="12"/>
  <c r="AD519" i="12"/>
  <c r="AH519" i="12"/>
  <c r="AL519" i="12"/>
  <c r="AP519" i="12"/>
  <c r="AT519" i="12"/>
  <c r="AX519" i="12"/>
  <c r="BB519" i="12"/>
  <c r="J520" i="12"/>
  <c r="Y520" i="12"/>
  <c r="AC520" i="12"/>
  <c r="AG520" i="12"/>
  <c r="AK520" i="12"/>
  <c r="AO520" i="12"/>
  <c r="AS520" i="12"/>
  <c r="AW520" i="12"/>
  <c r="BA520" i="12"/>
  <c r="X521" i="12"/>
  <c r="AB521" i="12"/>
  <c r="AF521" i="12"/>
  <c r="AJ521" i="12"/>
  <c r="AN521" i="12"/>
  <c r="AR521" i="12"/>
  <c r="AV521" i="12"/>
  <c r="AZ521" i="12"/>
  <c r="W522" i="12"/>
  <c r="AA522" i="12"/>
  <c r="AE522" i="12"/>
  <c r="AI522" i="12"/>
  <c r="AM522" i="12"/>
  <c r="AQ522" i="12"/>
  <c r="AU522" i="12"/>
  <c r="AY522" i="12"/>
  <c r="K523" i="12"/>
  <c r="Z523" i="12"/>
  <c r="AD523" i="12"/>
  <c r="AH523" i="12"/>
  <c r="AL523" i="12"/>
  <c r="AP523" i="12"/>
  <c r="AT523" i="12"/>
  <c r="AX523" i="12"/>
  <c r="BB523" i="12"/>
  <c r="J524" i="12"/>
  <c r="Y524" i="12"/>
  <c r="AC524" i="12"/>
  <c r="AG524" i="12"/>
  <c r="AK524" i="12"/>
  <c r="AO524" i="12"/>
  <c r="AS524" i="12"/>
  <c r="AW524" i="12"/>
  <c r="BA524" i="12"/>
  <c r="X525" i="12"/>
  <c r="AB525" i="12"/>
  <c r="AF525" i="12"/>
  <c r="AJ525" i="12"/>
  <c r="AN525" i="12"/>
  <c r="AR525" i="12"/>
  <c r="AV525" i="12"/>
  <c r="AZ525" i="12"/>
  <c r="K526" i="12"/>
  <c r="Z526" i="12"/>
  <c r="AD526" i="12"/>
  <c r="AH526" i="12"/>
  <c r="AL526" i="12"/>
  <c r="AP526" i="12"/>
  <c r="AT526" i="12"/>
  <c r="AX526" i="12"/>
  <c r="BB526" i="12"/>
  <c r="J527" i="12"/>
  <c r="Y527" i="12"/>
  <c r="AC527" i="12"/>
  <c r="AG527" i="12"/>
  <c r="AK527" i="12"/>
  <c r="AO527" i="12"/>
  <c r="AS527" i="12"/>
  <c r="AW527" i="12"/>
  <c r="BA527" i="12"/>
  <c r="X528" i="12"/>
  <c r="AB528" i="12"/>
  <c r="AF528" i="12"/>
  <c r="AJ528" i="12"/>
  <c r="AN528" i="12"/>
  <c r="AR528" i="12"/>
  <c r="AV528" i="12"/>
  <c r="AZ528" i="12"/>
  <c r="W529" i="12"/>
  <c r="AA529" i="12"/>
  <c r="AE529" i="12"/>
  <c r="AI529" i="12"/>
  <c r="AM529" i="12"/>
  <c r="AQ529" i="12"/>
  <c r="AU529" i="12"/>
  <c r="AY529" i="12"/>
  <c r="Q506" i="12"/>
  <c r="P506" i="12"/>
  <c r="G506" i="12" s="1"/>
  <c r="O506" i="12"/>
  <c r="N506" i="12"/>
  <c r="K506" i="12"/>
  <c r="F506" i="12"/>
  <c r="E506" i="12"/>
  <c r="D506" i="12"/>
  <c r="C506" i="12"/>
  <c r="B506" i="12"/>
  <c r="A506" i="12"/>
  <c r="BC506" i="12" s="1"/>
  <c r="ED505" i="12"/>
  <c r="EG505" i="12" s="1"/>
  <c r="EJ505" i="12" s="1"/>
  <c r="EM505" i="12" s="1"/>
  <c r="EP505" i="12" s="1"/>
  <c r="ES505" i="12" s="1"/>
  <c r="EV505" i="12" s="1"/>
  <c r="EY505" i="12" s="1"/>
  <c r="FB505" i="12" s="1"/>
  <c r="EC505" i="12"/>
  <c r="EF505" i="12" s="1"/>
  <c r="EI505" i="12" s="1"/>
  <c r="EL505" i="12" s="1"/>
  <c r="EO505" i="12" s="1"/>
  <c r="ER505" i="12" s="1"/>
  <c r="EU505" i="12" s="1"/>
  <c r="EX505" i="12" s="1"/>
  <c r="FA505" i="12" s="1"/>
  <c r="FD505" i="12" s="1"/>
  <c r="EA505" i="12"/>
  <c r="DZ505" i="12"/>
  <c r="DY505" i="12"/>
  <c r="EB505" i="12" s="1"/>
  <c r="EE505" i="12" s="1"/>
  <c r="EH505" i="12" s="1"/>
  <c r="EK505" i="12" s="1"/>
  <c r="EN505" i="12" s="1"/>
  <c r="EQ505" i="12" s="1"/>
  <c r="ET505" i="12" s="1"/>
  <c r="EW505" i="12" s="1"/>
  <c r="EZ505" i="12" s="1"/>
  <c r="FC505" i="12" s="1"/>
  <c r="Q505" i="12"/>
  <c r="P505" i="12"/>
  <c r="O505" i="12"/>
  <c r="N505" i="12"/>
  <c r="K505" i="12"/>
  <c r="G505" i="12"/>
  <c r="F505" i="12"/>
  <c r="D505" i="12"/>
  <c r="C505" i="12"/>
  <c r="B505" i="12"/>
  <c r="E505" i="12" s="1"/>
  <c r="A505" i="12"/>
  <c r="BD505" i="12" s="1"/>
  <c r="EA504" i="12"/>
  <c r="ED504" i="12" s="1"/>
  <c r="EG504" i="12" s="1"/>
  <c r="EJ504" i="12" s="1"/>
  <c r="EM504" i="12" s="1"/>
  <c r="EP504" i="12" s="1"/>
  <c r="ES504" i="12" s="1"/>
  <c r="EV504" i="12" s="1"/>
  <c r="EY504" i="12" s="1"/>
  <c r="FB504" i="12" s="1"/>
  <c r="DZ504" i="12"/>
  <c r="EC504" i="12" s="1"/>
  <c r="EF504" i="12" s="1"/>
  <c r="EI504" i="12" s="1"/>
  <c r="EL504" i="12" s="1"/>
  <c r="EO504" i="12" s="1"/>
  <c r="ER504" i="12" s="1"/>
  <c r="EU504" i="12" s="1"/>
  <c r="EX504" i="12" s="1"/>
  <c r="FA504" i="12" s="1"/>
  <c r="FD504" i="12" s="1"/>
  <c r="DY504" i="12"/>
  <c r="EB504" i="12" s="1"/>
  <c r="EE504" i="12" s="1"/>
  <c r="EH504" i="12" s="1"/>
  <c r="EK504" i="12" s="1"/>
  <c r="EN504" i="12" s="1"/>
  <c r="EQ504" i="12" s="1"/>
  <c r="ET504" i="12" s="1"/>
  <c r="EW504" i="12" s="1"/>
  <c r="EZ504" i="12" s="1"/>
  <c r="FC504" i="12" s="1"/>
  <c r="P504" i="12"/>
  <c r="Q504" i="12" s="1"/>
  <c r="O504" i="12"/>
  <c r="N504" i="12"/>
  <c r="D504" i="12"/>
  <c r="C504" i="12"/>
  <c r="B504" i="12"/>
  <c r="E504" i="12" s="1"/>
  <c r="A504" i="12"/>
  <c r="BF504" i="12" s="1"/>
  <c r="DV503" i="12"/>
  <c r="DW503" i="12" s="1"/>
  <c r="DX503" i="12" s="1"/>
  <c r="DY503" i="12" s="1"/>
  <c r="DZ503" i="12" s="1"/>
  <c r="EA503" i="12" s="1"/>
  <c r="EB503" i="12" s="1"/>
  <c r="EC503" i="12" s="1"/>
  <c r="ED503" i="12" s="1"/>
  <c r="EE503" i="12" s="1"/>
  <c r="EF503" i="12" s="1"/>
  <c r="EG503" i="12" s="1"/>
  <c r="EH503" i="12" s="1"/>
  <c r="EI503" i="12" s="1"/>
  <c r="EJ503" i="12" s="1"/>
  <c r="EK503" i="12" s="1"/>
  <c r="EL503" i="12" s="1"/>
  <c r="EM503" i="12" s="1"/>
  <c r="EN503" i="12" s="1"/>
  <c r="EO503" i="12" s="1"/>
  <c r="EP503" i="12" s="1"/>
  <c r="EQ503" i="12" s="1"/>
  <c r="ER503" i="12" s="1"/>
  <c r="ES503" i="12" s="1"/>
  <c r="ET503" i="12" s="1"/>
  <c r="EU503" i="12" s="1"/>
  <c r="EV503" i="12" s="1"/>
  <c r="EW503" i="12" s="1"/>
  <c r="EX503" i="12" s="1"/>
  <c r="EY503" i="12" s="1"/>
  <c r="EZ503" i="12" s="1"/>
  <c r="FA503" i="12" s="1"/>
  <c r="FB503" i="12" s="1"/>
  <c r="FC503" i="12" s="1"/>
  <c r="FD503" i="12" s="1"/>
  <c r="DU503" i="12"/>
  <c r="BE503" i="12"/>
  <c r="AW503" i="12"/>
  <c r="AO503" i="12"/>
  <c r="AG503" i="12"/>
  <c r="Y503" i="12"/>
  <c r="P503" i="12"/>
  <c r="Q503" i="12" s="1"/>
  <c r="O503" i="12"/>
  <c r="N503" i="12"/>
  <c r="J503" i="12"/>
  <c r="D503" i="12"/>
  <c r="C503" i="12"/>
  <c r="B503" i="12"/>
  <c r="E503" i="12" s="1"/>
  <c r="A503" i="12"/>
  <c r="BF503" i="12" s="1"/>
  <c r="DQ502" i="12"/>
  <c r="BC502" i="12"/>
  <c r="AZ502" i="12"/>
  <c r="AY502" i="12"/>
  <c r="AU502" i="12"/>
  <c r="AR502" i="12"/>
  <c r="AQ502" i="12"/>
  <c r="AM502" i="12"/>
  <c r="AJ502" i="12"/>
  <c r="AI502" i="12"/>
  <c r="AE502" i="12"/>
  <c r="AB502" i="12"/>
  <c r="AA502" i="12"/>
  <c r="W502" i="12"/>
  <c r="P502" i="12"/>
  <c r="Q502" i="12" s="1"/>
  <c r="O502" i="12"/>
  <c r="N502" i="12"/>
  <c r="D502" i="12"/>
  <c r="C502" i="12"/>
  <c r="B502" i="12"/>
  <c r="E502" i="12" s="1"/>
  <c r="A502" i="12"/>
  <c r="BE502" i="12" s="1"/>
  <c r="ED501" i="12"/>
  <c r="EG501" i="12" s="1"/>
  <c r="EJ501" i="12" s="1"/>
  <c r="EM501" i="12" s="1"/>
  <c r="EP501" i="12" s="1"/>
  <c r="ES501" i="12" s="1"/>
  <c r="EV501" i="12" s="1"/>
  <c r="EY501" i="12" s="1"/>
  <c r="FB501" i="12" s="1"/>
  <c r="EA501" i="12"/>
  <c r="DZ501" i="12"/>
  <c r="EC501" i="12" s="1"/>
  <c r="EF501" i="12" s="1"/>
  <c r="EI501" i="12" s="1"/>
  <c r="EL501" i="12" s="1"/>
  <c r="EO501" i="12" s="1"/>
  <c r="ER501" i="12" s="1"/>
  <c r="EU501" i="12" s="1"/>
  <c r="EX501" i="12" s="1"/>
  <c r="FA501" i="12" s="1"/>
  <c r="FD501" i="12" s="1"/>
  <c r="DY501" i="12"/>
  <c r="EB501" i="12" s="1"/>
  <c r="EE501" i="12" s="1"/>
  <c r="EH501" i="12" s="1"/>
  <c r="EK501" i="12" s="1"/>
  <c r="EN501" i="12" s="1"/>
  <c r="EQ501" i="12" s="1"/>
  <c r="ET501" i="12" s="1"/>
  <c r="EW501" i="12" s="1"/>
  <c r="EZ501" i="12" s="1"/>
  <c r="FC501" i="12" s="1"/>
  <c r="BE501" i="12"/>
  <c r="BD501" i="12"/>
  <c r="BC501" i="12"/>
  <c r="AZ501" i="12"/>
  <c r="AY501" i="12"/>
  <c r="AW501" i="12"/>
  <c r="AU501" i="12"/>
  <c r="AS501" i="12"/>
  <c r="AR501" i="12"/>
  <c r="AO501" i="12"/>
  <c r="AN501" i="12"/>
  <c r="AM501" i="12"/>
  <c r="AJ501" i="12"/>
  <c r="AI501" i="12"/>
  <c r="AG501" i="12"/>
  <c r="AE501" i="12"/>
  <c r="AC501" i="12"/>
  <c r="AB501" i="12"/>
  <c r="Y501" i="12"/>
  <c r="X501" i="12"/>
  <c r="W501" i="12"/>
  <c r="P501" i="12"/>
  <c r="Q501" i="12" s="1"/>
  <c r="O501" i="12"/>
  <c r="N501" i="12"/>
  <c r="J501" i="12"/>
  <c r="G501" i="12"/>
  <c r="D501" i="12"/>
  <c r="C501" i="12"/>
  <c r="B501" i="12"/>
  <c r="A501" i="12"/>
  <c r="BF501" i="12" s="1"/>
  <c r="EA500" i="12"/>
  <c r="ED500" i="12" s="1"/>
  <c r="EG500" i="12" s="1"/>
  <c r="EJ500" i="12" s="1"/>
  <c r="EM500" i="12" s="1"/>
  <c r="EP500" i="12" s="1"/>
  <c r="ES500" i="12" s="1"/>
  <c r="EV500" i="12" s="1"/>
  <c r="EY500" i="12" s="1"/>
  <c r="FB500" i="12" s="1"/>
  <c r="DZ500" i="12"/>
  <c r="EC500" i="12" s="1"/>
  <c r="EF500" i="12" s="1"/>
  <c r="EI500" i="12" s="1"/>
  <c r="EL500" i="12" s="1"/>
  <c r="EO500" i="12" s="1"/>
  <c r="ER500" i="12" s="1"/>
  <c r="EU500" i="12" s="1"/>
  <c r="EX500" i="12" s="1"/>
  <c r="FA500" i="12" s="1"/>
  <c r="FD500" i="12" s="1"/>
  <c r="DY500" i="12"/>
  <c r="EB500" i="12" s="1"/>
  <c r="EE500" i="12" s="1"/>
  <c r="EH500" i="12" s="1"/>
  <c r="EK500" i="12" s="1"/>
  <c r="EN500" i="12" s="1"/>
  <c r="EQ500" i="12" s="1"/>
  <c r="ET500" i="12" s="1"/>
  <c r="EW500" i="12" s="1"/>
  <c r="EZ500" i="12" s="1"/>
  <c r="FC500" i="12" s="1"/>
  <c r="AS500" i="12"/>
  <c r="AC500" i="12"/>
  <c r="P500" i="12"/>
  <c r="Q500" i="12" s="1"/>
  <c r="O500" i="12"/>
  <c r="N500" i="12"/>
  <c r="E500" i="12"/>
  <c r="D500" i="12"/>
  <c r="C500" i="12"/>
  <c r="B500" i="12"/>
  <c r="A500" i="12"/>
  <c r="BF500" i="12" s="1"/>
  <c r="EC499" i="12"/>
  <c r="EF499" i="12" s="1"/>
  <c r="EI499" i="12" s="1"/>
  <c r="EL499" i="12" s="1"/>
  <c r="EO499" i="12" s="1"/>
  <c r="ER499" i="12" s="1"/>
  <c r="EU499" i="12" s="1"/>
  <c r="EX499" i="12" s="1"/>
  <c r="FA499" i="12" s="1"/>
  <c r="FD499" i="12" s="1"/>
  <c r="EA499" i="12"/>
  <c r="ED499" i="12" s="1"/>
  <c r="EG499" i="12" s="1"/>
  <c r="EJ499" i="12" s="1"/>
  <c r="EM499" i="12" s="1"/>
  <c r="EP499" i="12" s="1"/>
  <c r="ES499" i="12" s="1"/>
  <c r="EV499" i="12" s="1"/>
  <c r="EY499" i="12" s="1"/>
  <c r="FB499" i="12" s="1"/>
  <c r="DZ499" i="12"/>
  <c r="DY499" i="12"/>
  <c r="EB499" i="12" s="1"/>
  <c r="EE499" i="12" s="1"/>
  <c r="EH499" i="12" s="1"/>
  <c r="EK499" i="12" s="1"/>
  <c r="EN499" i="12" s="1"/>
  <c r="EQ499" i="12" s="1"/>
  <c r="ET499" i="12" s="1"/>
  <c r="EW499" i="12" s="1"/>
  <c r="EZ499" i="12" s="1"/>
  <c r="FC499" i="12" s="1"/>
  <c r="P499" i="12"/>
  <c r="G499" i="12" s="1"/>
  <c r="O499" i="12"/>
  <c r="N499" i="12"/>
  <c r="F499" i="12"/>
  <c r="D499" i="12"/>
  <c r="C499" i="12"/>
  <c r="B499" i="12"/>
  <c r="E499" i="12" s="1"/>
  <c r="A499" i="12"/>
  <c r="BC499" i="12" s="1"/>
  <c r="EG498" i="12"/>
  <c r="EJ498" i="12" s="1"/>
  <c r="EM498" i="12" s="1"/>
  <c r="EP498" i="12" s="1"/>
  <c r="ES498" i="12" s="1"/>
  <c r="EV498" i="12" s="1"/>
  <c r="EY498" i="12" s="1"/>
  <c r="FB498" i="12" s="1"/>
  <c r="ED498" i="12"/>
  <c r="EA498" i="12"/>
  <c r="DZ498" i="12"/>
  <c r="EC498" i="12" s="1"/>
  <c r="EF498" i="12" s="1"/>
  <c r="EI498" i="12" s="1"/>
  <c r="EL498" i="12" s="1"/>
  <c r="EO498" i="12" s="1"/>
  <c r="ER498" i="12" s="1"/>
  <c r="EU498" i="12" s="1"/>
  <c r="EX498" i="12" s="1"/>
  <c r="FA498" i="12" s="1"/>
  <c r="FD498" i="12" s="1"/>
  <c r="DY498" i="12"/>
  <c r="EB498" i="12" s="1"/>
  <c r="EE498" i="12" s="1"/>
  <c r="EH498" i="12" s="1"/>
  <c r="EK498" i="12" s="1"/>
  <c r="EN498" i="12" s="1"/>
  <c r="EQ498" i="12" s="1"/>
  <c r="ET498" i="12" s="1"/>
  <c r="EW498" i="12" s="1"/>
  <c r="EZ498" i="12" s="1"/>
  <c r="FC498" i="12" s="1"/>
  <c r="AZ498" i="12"/>
  <c r="AR498" i="12"/>
  <c r="AJ498" i="12"/>
  <c r="AB498" i="12"/>
  <c r="Q498" i="12"/>
  <c r="P498" i="12"/>
  <c r="O498" i="12"/>
  <c r="N498" i="12"/>
  <c r="K498" i="12"/>
  <c r="G498" i="12"/>
  <c r="F498" i="12"/>
  <c r="D498" i="12"/>
  <c r="C498" i="12"/>
  <c r="B498" i="12"/>
  <c r="E498" i="12" s="1"/>
  <c r="A498" i="12"/>
  <c r="BE498" i="12" s="1"/>
  <c r="EA497" i="12"/>
  <c r="ED497" i="12" s="1"/>
  <c r="EG497" i="12" s="1"/>
  <c r="EJ497" i="12" s="1"/>
  <c r="EM497" i="12" s="1"/>
  <c r="EP497" i="12" s="1"/>
  <c r="ES497" i="12" s="1"/>
  <c r="EV497" i="12" s="1"/>
  <c r="EY497" i="12" s="1"/>
  <c r="FB497" i="12" s="1"/>
  <c r="DZ497" i="12"/>
  <c r="EC497" i="12" s="1"/>
  <c r="EF497" i="12" s="1"/>
  <c r="EI497" i="12" s="1"/>
  <c r="EL497" i="12" s="1"/>
  <c r="EO497" i="12" s="1"/>
  <c r="ER497" i="12" s="1"/>
  <c r="EU497" i="12" s="1"/>
  <c r="EX497" i="12" s="1"/>
  <c r="FA497" i="12" s="1"/>
  <c r="FD497" i="12" s="1"/>
  <c r="DY497" i="12"/>
  <c r="EB497" i="12" s="1"/>
  <c r="EE497" i="12" s="1"/>
  <c r="EH497" i="12" s="1"/>
  <c r="EK497" i="12" s="1"/>
  <c r="EN497" i="12" s="1"/>
  <c r="EQ497" i="12" s="1"/>
  <c r="ET497" i="12" s="1"/>
  <c r="EW497" i="12" s="1"/>
  <c r="EZ497" i="12" s="1"/>
  <c r="FC497" i="12" s="1"/>
  <c r="BD497" i="12"/>
  <c r="AY497" i="12"/>
  <c r="AS497" i="12"/>
  <c r="AN497" i="12"/>
  <c r="AI497" i="12"/>
  <c r="AC497" i="12"/>
  <c r="X497" i="12"/>
  <c r="P497" i="12"/>
  <c r="Q497" i="12" s="1"/>
  <c r="O497" i="12"/>
  <c r="N497" i="12"/>
  <c r="D497" i="12"/>
  <c r="C497" i="12"/>
  <c r="B497" i="12"/>
  <c r="E497" i="12" s="1"/>
  <c r="A497" i="12"/>
  <c r="BF497" i="12" s="1"/>
  <c r="EB496" i="12"/>
  <c r="EE496" i="12" s="1"/>
  <c r="EH496" i="12" s="1"/>
  <c r="EK496" i="12" s="1"/>
  <c r="EN496" i="12" s="1"/>
  <c r="EQ496" i="12" s="1"/>
  <c r="ET496" i="12" s="1"/>
  <c r="EW496" i="12" s="1"/>
  <c r="EZ496" i="12" s="1"/>
  <c r="FC496" i="12" s="1"/>
  <c r="EA496" i="12"/>
  <c r="ED496" i="12" s="1"/>
  <c r="EG496" i="12" s="1"/>
  <c r="EJ496" i="12" s="1"/>
  <c r="EM496" i="12" s="1"/>
  <c r="EP496" i="12" s="1"/>
  <c r="ES496" i="12" s="1"/>
  <c r="EV496" i="12" s="1"/>
  <c r="EY496" i="12" s="1"/>
  <c r="FB496" i="12" s="1"/>
  <c r="DZ496" i="12"/>
  <c r="EC496" i="12" s="1"/>
  <c r="EF496" i="12" s="1"/>
  <c r="EI496" i="12" s="1"/>
  <c r="EL496" i="12" s="1"/>
  <c r="EO496" i="12" s="1"/>
  <c r="ER496" i="12" s="1"/>
  <c r="EU496" i="12" s="1"/>
  <c r="EX496" i="12" s="1"/>
  <c r="FA496" i="12" s="1"/>
  <c r="FD496" i="12" s="1"/>
  <c r="DY496" i="12"/>
  <c r="BE496" i="12"/>
  <c r="AW496" i="12"/>
  <c r="AO496" i="12"/>
  <c r="AG496" i="12"/>
  <c r="Y496" i="12"/>
  <c r="P496" i="12"/>
  <c r="Q496" i="12" s="1"/>
  <c r="O496" i="12"/>
  <c r="N496" i="12"/>
  <c r="J496" i="12"/>
  <c r="D496" i="12"/>
  <c r="C496" i="12"/>
  <c r="B496" i="12"/>
  <c r="E496" i="12" s="1"/>
  <c r="A496" i="12"/>
  <c r="BF496" i="12" s="1"/>
  <c r="EB495" i="12"/>
  <c r="EE495" i="12" s="1"/>
  <c r="EH495" i="12" s="1"/>
  <c r="EK495" i="12" s="1"/>
  <c r="EN495" i="12" s="1"/>
  <c r="EQ495" i="12" s="1"/>
  <c r="ET495" i="12" s="1"/>
  <c r="EW495" i="12" s="1"/>
  <c r="EZ495" i="12" s="1"/>
  <c r="FC495" i="12" s="1"/>
  <c r="EA495" i="12"/>
  <c r="ED495" i="12" s="1"/>
  <c r="EG495" i="12" s="1"/>
  <c r="EJ495" i="12" s="1"/>
  <c r="EM495" i="12" s="1"/>
  <c r="EP495" i="12" s="1"/>
  <c r="ES495" i="12" s="1"/>
  <c r="EV495" i="12" s="1"/>
  <c r="EY495" i="12" s="1"/>
  <c r="FB495" i="12" s="1"/>
  <c r="DZ495" i="12"/>
  <c r="EC495" i="12" s="1"/>
  <c r="EF495" i="12" s="1"/>
  <c r="EI495" i="12" s="1"/>
  <c r="EL495" i="12" s="1"/>
  <c r="EO495" i="12" s="1"/>
  <c r="ER495" i="12" s="1"/>
  <c r="EU495" i="12" s="1"/>
  <c r="EX495" i="12" s="1"/>
  <c r="FA495" i="12" s="1"/>
  <c r="FD495" i="12" s="1"/>
  <c r="DY495" i="12"/>
  <c r="Q495" i="12"/>
  <c r="P495" i="12"/>
  <c r="G495" i="12" s="1"/>
  <c r="O495" i="12"/>
  <c r="N495" i="12"/>
  <c r="K495" i="12"/>
  <c r="F495" i="12"/>
  <c r="E495" i="12"/>
  <c r="D495" i="12"/>
  <c r="C495" i="12"/>
  <c r="B495" i="12"/>
  <c r="A495" i="12"/>
  <c r="BC495" i="12" s="1"/>
  <c r="ED494" i="12"/>
  <c r="EG494" i="12" s="1"/>
  <c r="EJ494" i="12" s="1"/>
  <c r="EM494" i="12" s="1"/>
  <c r="EP494" i="12" s="1"/>
  <c r="ES494" i="12" s="1"/>
  <c r="EV494" i="12" s="1"/>
  <c r="EY494" i="12" s="1"/>
  <c r="FB494" i="12" s="1"/>
  <c r="EC494" i="12"/>
  <c r="EF494" i="12" s="1"/>
  <c r="EI494" i="12" s="1"/>
  <c r="EL494" i="12" s="1"/>
  <c r="EO494" i="12" s="1"/>
  <c r="ER494" i="12" s="1"/>
  <c r="EU494" i="12" s="1"/>
  <c r="EX494" i="12" s="1"/>
  <c r="FA494" i="12" s="1"/>
  <c r="FD494" i="12" s="1"/>
  <c r="EA494" i="12"/>
  <c r="DZ494" i="12"/>
  <c r="DY494" i="12"/>
  <c r="EB494" i="12" s="1"/>
  <c r="EE494" i="12" s="1"/>
  <c r="EH494" i="12" s="1"/>
  <c r="EK494" i="12" s="1"/>
  <c r="EN494" i="12" s="1"/>
  <c r="EQ494" i="12" s="1"/>
  <c r="ET494" i="12" s="1"/>
  <c r="EW494" i="12" s="1"/>
  <c r="EZ494" i="12" s="1"/>
  <c r="FC494" i="12" s="1"/>
  <c r="BC494" i="12"/>
  <c r="AY494" i="12"/>
  <c r="AU494" i="12"/>
  <c r="AQ494" i="12"/>
  <c r="AM494" i="12"/>
  <c r="AI494" i="12"/>
  <c r="AE494" i="12"/>
  <c r="AA494" i="12"/>
  <c r="W494" i="12"/>
  <c r="P494" i="12"/>
  <c r="F494" i="12" s="1"/>
  <c r="O494" i="12"/>
  <c r="N494" i="12"/>
  <c r="G494" i="12"/>
  <c r="D494" i="12"/>
  <c r="C494" i="12"/>
  <c r="B494" i="12"/>
  <c r="E494" i="12" s="1"/>
  <c r="A494" i="12"/>
  <c r="BE494" i="12" s="1"/>
  <c r="ED493" i="12"/>
  <c r="EG493" i="12" s="1"/>
  <c r="EJ493" i="12" s="1"/>
  <c r="EM493" i="12" s="1"/>
  <c r="EP493" i="12" s="1"/>
  <c r="ES493" i="12" s="1"/>
  <c r="EV493" i="12" s="1"/>
  <c r="EY493" i="12" s="1"/>
  <c r="FB493" i="12" s="1"/>
  <c r="EA493" i="12"/>
  <c r="DZ493" i="12"/>
  <c r="EC493" i="12" s="1"/>
  <c r="EF493" i="12" s="1"/>
  <c r="EI493" i="12" s="1"/>
  <c r="EL493" i="12" s="1"/>
  <c r="EO493" i="12" s="1"/>
  <c r="ER493" i="12" s="1"/>
  <c r="EU493" i="12" s="1"/>
  <c r="EX493" i="12" s="1"/>
  <c r="FA493" i="12" s="1"/>
  <c r="FD493" i="12" s="1"/>
  <c r="DY493" i="12"/>
  <c r="EB493" i="12" s="1"/>
  <c r="EE493" i="12" s="1"/>
  <c r="EH493" i="12" s="1"/>
  <c r="EK493" i="12" s="1"/>
  <c r="EN493" i="12" s="1"/>
  <c r="EQ493" i="12" s="1"/>
  <c r="ET493" i="12" s="1"/>
  <c r="EW493" i="12" s="1"/>
  <c r="EZ493" i="12" s="1"/>
  <c r="FC493" i="12" s="1"/>
  <c r="BE493" i="12"/>
  <c r="BC493" i="12"/>
  <c r="AZ493" i="12"/>
  <c r="AW493" i="12"/>
  <c r="AU493" i="12"/>
  <c r="AR493" i="12"/>
  <c r="AO493" i="12"/>
  <c r="AM493" i="12"/>
  <c r="AJ493" i="12"/>
  <c r="AG493" i="12"/>
  <c r="AE493" i="12"/>
  <c r="AB493" i="12"/>
  <c r="Y493" i="12"/>
  <c r="W493" i="12"/>
  <c r="P493" i="12"/>
  <c r="Q493" i="12" s="1"/>
  <c r="O493" i="12"/>
  <c r="N493" i="12"/>
  <c r="J493" i="12"/>
  <c r="G493" i="12"/>
  <c r="D493" i="12"/>
  <c r="C493" i="12"/>
  <c r="B493" i="12"/>
  <c r="E493" i="12" s="1"/>
  <c r="A493" i="12"/>
  <c r="BF493" i="12" s="1"/>
  <c r="EA492" i="12"/>
  <c r="ED492" i="12" s="1"/>
  <c r="EG492" i="12" s="1"/>
  <c r="EJ492" i="12" s="1"/>
  <c r="EM492" i="12" s="1"/>
  <c r="EP492" i="12" s="1"/>
  <c r="ES492" i="12" s="1"/>
  <c r="EV492" i="12" s="1"/>
  <c r="EY492" i="12" s="1"/>
  <c r="FB492" i="12" s="1"/>
  <c r="DZ492" i="12"/>
  <c r="EC492" i="12" s="1"/>
  <c r="EF492" i="12" s="1"/>
  <c r="EI492" i="12" s="1"/>
  <c r="EL492" i="12" s="1"/>
  <c r="EO492" i="12" s="1"/>
  <c r="ER492" i="12" s="1"/>
  <c r="EU492" i="12" s="1"/>
  <c r="EX492" i="12" s="1"/>
  <c r="FA492" i="12" s="1"/>
  <c r="FD492" i="12" s="1"/>
  <c r="DY492" i="12"/>
  <c r="EB492" i="12" s="1"/>
  <c r="EE492" i="12" s="1"/>
  <c r="EH492" i="12" s="1"/>
  <c r="EK492" i="12" s="1"/>
  <c r="EN492" i="12" s="1"/>
  <c r="EQ492" i="12" s="1"/>
  <c r="ET492" i="12" s="1"/>
  <c r="EW492" i="12" s="1"/>
  <c r="EZ492" i="12" s="1"/>
  <c r="FC492" i="12" s="1"/>
  <c r="P492" i="12"/>
  <c r="Q492" i="12" s="1"/>
  <c r="O492" i="12"/>
  <c r="N492" i="12"/>
  <c r="E492" i="12"/>
  <c r="D492" i="12"/>
  <c r="C492" i="12"/>
  <c r="B492" i="12"/>
  <c r="A492" i="12"/>
  <c r="BF492" i="12" s="1"/>
  <c r="EC491" i="12"/>
  <c r="EF491" i="12" s="1"/>
  <c r="EI491" i="12" s="1"/>
  <c r="EL491" i="12" s="1"/>
  <c r="EO491" i="12" s="1"/>
  <c r="ER491" i="12" s="1"/>
  <c r="EU491" i="12" s="1"/>
  <c r="EX491" i="12" s="1"/>
  <c r="FA491" i="12" s="1"/>
  <c r="FD491" i="12" s="1"/>
  <c r="EA491" i="12"/>
  <c r="ED491" i="12" s="1"/>
  <c r="EG491" i="12" s="1"/>
  <c r="EJ491" i="12" s="1"/>
  <c r="EM491" i="12" s="1"/>
  <c r="EP491" i="12" s="1"/>
  <c r="ES491" i="12" s="1"/>
  <c r="EV491" i="12" s="1"/>
  <c r="EY491" i="12" s="1"/>
  <c r="FB491" i="12" s="1"/>
  <c r="DZ491" i="12"/>
  <c r="DY491" i="12"/>
  <c r="EB491" i="12" s="1"/>
  <c r="EE491" i="12" s="1"/>
  <c r="EH491" i="12" s="1"/>
  <c r="EK491" i="12" s="1"/>
  <c r="EN491" i="12" s="1"/>
  <c r="EQ491" i="12" s="1"/>
  <c r="ET491" i="12" s="1"/>
  <c r="EW491" i="12" s="1"/>
  <c r="EZ491" i="12" s="1"/>
  <c r="FC491" i="12" s="1"/>
  <c r="P491" i="12"/>
  <c r="G491" i="12" s="1"/>
  <c r="O491" i="12"/>
  <c r="N491" i="12"/>
  <c r="F491" i="12"/>
  <c r="D491" i="12"/>
  <c r="C491" i="12"/>
  <c r="B491" i="12"/>
  <c r="E491" i="12" s="1"/>
  <c r="A491" i="12"/>
  <c r="BC491" i="12" s="1"/>
  <c r="EC490" i="12"/>
  <c r="EF490" i="12" s="1"/>
  <c r="EI490" i="12" s="1"/>
  <c r="EL490" i="12" s="1"/>
  <c r="EO490" i="12" s="1"/>
  <c r="ER490" i="12" s="1"/>
  <c r="EU490" i="12" s="1"/>
  <c r="EX490" i="12" s="1"/>
  <c r="FA490" i="12" s="1"/>
  <c r="FD490" i="12" s="1"/>
  <c r="EA490" i="12"/>
  <c r="ED490" i="12" s="1"/>
  <c r="EG490" i="12" s="1"/>
  <c r="EJ490" i="12" s="1"/>
  <c r="EM490" i="12" s="1"/>
  <c r="EP490" i="12" s="1"/>
  <c r="ES490" i="12" s="1"/>
  <c r="EV490" i="12" s="1"/>
  <c r="EY490" i="12" s="1"/>
  <c r="FB490" i="12" s="1"/>
  <c r="DZ490" i="12"/>
  <c r="DY490" i="12"/>
  <c r="EB490" i="12" s="1"/>
  <c r="EE490" i="12" s="1"/>
  <c r="EH490" i="12" s="1"/>
  <c r="EK490" i="12" s="1"/>
  <c r="EN490" i="12" s="1"/>
  <c r="EQ490" i="12" s="1"/>
  <c r="ET490" i="12" s="1"/>
  <c r="EW490" i="12" s="1"/>
  <c r="EZ490" i="12" s="1"/>
  <c r="FC490" i="12" s="1"/>
  <c r="Q490" i="12"/>
  <c r="P490" i="12"/>
  <c r="O490" i="12"/>
  <c r="N490" i="12"/>
  <c r="K490" i="12"/>
  <c r="G490" i="12"/>
  <c r="F490" i="12"/>
  <c r="D490" i="12"/>
  <c r="C490" i="12"/>
  <c r="B490" i="12"/>
  <c r="E490" i="12" s="1"/>
  <c r="A490" i="12"/>
  <c r="BE490" i="12" s="1"/>
  <c r="EA489" i="12"/>
  <c r="ED489" i="12" s="1"/>
  <c r="EG489" i="12" s="1"/>
  <c r="EJ489" i="12" s="1"/>
  <c r="EM489" i="12" s="1"/>
  <c r="EP489" i="12" s="1"/>
  <c r="ES489" i="12" s="1"/>
  <c r="EV489" i="12" s="1"/>
  <c r="EY489" i="12" s="1"/>
  <c r="FB489" i="12" s="1"/>
  <c r="DZ489" i="12"/>
  <c r="EC489" i="12" s="1"/>
  <c r="EF489" i="12" s="1"/>
  <c r="EI489" i="12" s="1"/>
  <c r="EL489" i="12" s="1"/>
  <c r="EO489" i="12" s="1"/>
  <c r="ER489" i="12" s="1"/>
  <c r="EU489" i="12" s="1"/>
  <c r="EX489" i="12" s="1"/>
  <c r="FA489" i="12" s="1"/>
  <c r="FD489" i="12" s="1"/>
  <c r="DY489" i="12"/>
  <c r="EB489" i="12" s="1"/>
  <c r="EE489" i="12" s="1"/>
  <c r="EH489" i="12" s="1"/>
  <c r="EK489" i="12" s="1"/>
  <c r="EN489" i="12" s="1"/>
  <c r="EQ489" i="12" s="1"/>
  <c r="ET489" i="12" s="1"/>
  <c r="EW489" i="12" s="1"/>
  <c r="EZ489" i="12" s="1"/>
  <c r="FC489" i="12" s="1"/>
  <c r="P489" i="12"/>
  <c r="Q489" i="12" s="1"/>
  <c r="O489" i="12"/>
  <c r="N489" i="12"/>
  <c r="D489" i="12"/>
  <c r="C489" i="12"/>
  <c r="B489" i="12"/>
  <c r="A489" i="12"/>
  <c r="BF489" i="12" s="1"/>
  <c r="EB488" i="12"/>
  <c r="EE488" i="12" s="1"/>
  <c r="EH488" i="12" s="1"/>
  <c r="EK488" i="12" s="1"/>
  <c r="EN488" i="12" s="1"/>
  <c r="EQ488" i="12" s="1"/>
  <c r="ET488" i="12" s="1"/>
  <c r="EW488" i="12" s="1"/>
  <c r="EZ488" i="12" s="1"/>
  <c r="FC488" i="12" s="1"/>
  <c r="EA488" i="12"/>
  <c r="ED488" i="12" s="1"/>
  <c r="EG488" i="12" s="1"/>
  <c r="EJ488" i="12" s="1"/>
  <c r="EM488" i="12" s="1"/>
  <c r="EP488" i="12" s="1"/>
  <c r="ES488" i="12" s="1"/>
  <c r="EV488" i="12" s="1"/>
  <c r="EY488" i="12" s="1"/>
  <c r="FB488" i="12" s="1"/>
  <c r="DZ488" i="12"/>
  <c r="EC488" i="12" s="1"/>
  <c r="EF488" i="12" s="1"/>
  <c r="EI488" i="12" s="1"/>
  <c r="EL488" i="12" s="1"/>
  <c r="EO488" i="12" s="1"/>
  <c r="ER488" i="12" s="1"/>
  <c r="EU488" i="12" s="1"/>
  <c r="EX488" i="12" s="1"/>
  <c r="FA488" i="12" s="1"/>
  <c r="FD488" i="12" s="1"/>
  <c r="DY488" i="12"/>
  <c r="BE488" i="12"/>
  <c r="AW488" i="12"/>
  <c r="AS488" i="12"/>
  <c r="AO488" i="12"/>
  <c r="AG488" i="12"/>
  <c r="AC488" i="12"/>
  <c r="Y488" i="12"/>
  <c r="P488" i="12"/>
  <c r="Q488" i="12" s="1"/>
  <c r="O488" i="12"/>
  <c r="N488" i="12"/>
  <c r="J488" i="12"/>
  <c r="D488" i="12"/>
  <c r="C488" i="12"/>
  <c r="B488" i="12"/>
  <c r="E488" i="12" s="1"/>
  <c r="A488" i="12"/>
  <c r="BF488" i="12" s="1"/>
  <c r="EB487" i="12"/>
  <c r="EE487" i="12" s="1"/>
  <c r="EH487" i="12" s="1"/>
  <c r="EK487" i="12" s="1"/>
  <c r="EN487" i="12" s="1"/>
  <c r="EQ487" i="12" s="1"/>
  <c r="ET487" i="12" s="1"/>
  <c r="EW487" i="12" s="1"/>
  <c r="EZ487" i="12" s="1"/>
  <c r="FC487" i="12" s="1"/>
  <c r="EA487" i="12"/>
  <c r="ED487" i="12" s="1"/>
  <c r="EG487" i="12" s="1"/>
  <c r="EJ487" i="12" s="1"/>
  <c r="EM487" i="12" s="1"/>
  <c r="EP487" i="12" s="1"/>
  <c r="ES487" i="12" s="1"/>
  <c r="EV487" i="12" s="1"/>
  <c r="EY487" i="12" s="1"/>
  <c r="FB487" i="12" s="1"/>
  <c r="DZ487" i="12"/>
  <c r="EC487" i="12" s="1"/>
  <c r="EF487" i="12" s="1"/>
  <c r="EI487" i="12" s="1"/>
  <c r="EL487" i="12" s="1"/>
  <c r="EO487" i="12" s="1"/>
  <c r="ER487" i="12" s="1"/>
  <c r="EU487" i="12" s="1"/>
  <c r="EX487" i="12" s="1"/>
  <c r="FA487" i="12" s="1"/>
  <c r="FD487" i="12" s="1"/>
  <c r="DY487" i="12"/>
  <c r="Q487" i="12"/>
  <c r="P487" i="12"/>
  <c r="G487" i="12" s="1"/>
  <c r="O487" i="12"/>
  <c r="N487" i="12"/>
  <c r="K487" i="12"/>
  <c r="F487" i="12"/>
  <c r="D487" i="12"/>
  <c r="C487" i="12"/>
  <c r="B487" i="12"/>
  <c r="A487" i="12"/>
  <c r="BC487" i="12" s="1"/>
  <c r="EG486" i="12"/>
  <c r="EJ486" i="12" s="1"/>
  <c r="EM486" i="12" s="1"/>
  <c r="EP486" i="12" s="1"/>
  <c r="ES486" i="12" s="1"/>
  <c r="EV486" i="12" s="1"/>
  <c r="EY486" i="12" s="1"/>
  <c r="FB486" i="12" s="1"/>
  <c r="ED486" i="12"/>
  <c r="EA486" i="12"/>
  <c r="DZ486" i="12"/>
  <c r="EC486" i="12" s="1"/>
  <c r="EF486" i="12" s="1"/>
  <c r="EI486" i="12" s="1"/>
  <c r="EL486" i="12" s="1"/>
  <c r="EO486" i="12" s="1"/>
  <c r="ER486" i="12" s="1"/>
  <c r="EU486" i="12" s="1"/>
  <c r="EX486" i="12" s="1"/>
  <c r="FA486" i="12" s="1"/>
  <c r="FD486" i="12" s="1"/>
  <c r="DY486" i="12"/>
  <c r="EB486" i="12" s="1"/>
  <c r="EE486" i="12" s="1"/>
  <c r="EH486" i="12" s="1"/>
  <c r="EK486" i="12" s="1"/>
  <c r="EN486" i="12" s="1"/>
  <c r="EQ486" i="12" s="1"/>
  <c r="ET486" i="12" s="1"/>
  <c r="EW486" i="12" s="1"/>
  <c r="EZ486" i="12" s="1"/>
  <c r="FC486" i="12" s="1"/>
  <c r="AZ486" i="12"/>
  <c r="AR486" i="12"/>
  <c r="AJ486" i="12"/>
  <c r="AB486" i="12"/>
  <c r="Q486" i="12"/>
  <c r="P486" i="12"/>
  <c r="O486" i="12"/>
  <c r="N486" i="12"/>
  <c r="K486" i="12"/>
  <c r="G486" i="12"/>
  <c r="F486" i="12"/>
  <c r="D486" i="12"/>
  <c r="C486" i="12"/>
  <c r="B486" i="12"/>
  <c r="E486" i="12" s="1"/>
  <c r="A486" i="12"/>
  <c r="BE486" i="12" s="1"/>
  <c r="EA485" i="12"/>
  <c r="ED485" i="12" s="1"/>
  <c r="EG485" i="12" s="1"/>
  <c r="EJ485" i="12" s="1"/>
  <c r="EM485" i="12" s="1"/>
  <c r="EP485" i="12" s="1"/>
  <c r="ES485" i="12" s="1"/>
  <c r="EV485" i="12" s="1"/>
  <c r="EY485" i="12" s="1"/>
  <c r="FB485" i="12" s="1"/>
  <c r="DZ485" i="12"/>
  <c r="EC485" i="12" s="1"/>
  <c r="EF485" i="12" s="1"/>
  <c r="EI485" i="12" s="1"/>
  <c r="EL485" i="12" s="1"/>
  <c r="EO485" i="12" s="1"/>
  <c r="ER485" i="12" s="1"/>
  <c r="EU485" i="12" s="1"/>
  <c r="EX485" i="12" s="1"/>
  <c r="FA485" i="12" s="1"/>
  <c r="FD485" i="12" s="1"/>
  <c r="DY485" i="12"/>
  <c r="EB485" i="12" s="1"/>
  <c r="EE485" i="12" s="1"/>
  <c r="EH485" i="12" s="1"/>
  <c r="EK485" i="12" s="1"/>
  <c r="EN485" i="12" s="1"/>
  <c r="EQ485" i="12" s="1"/>
  <c r="ET485" i="12" s="1"/>
  <c r="EW485" i="12" s="1"/>
  <c r="EZ485" i="12" s="1"/>
  <c r="FC485" i="12" s="1"/>
  <c r="BD485" i="12"/>
  <c r="AY485" i="12"/>
  <c r="AS485" i="12"/>
  <c r="AN485" i="12"/>
  <c r="AI485" i="12"/>
  <c r="AC485" i="12"/>
  <c r="X485" i="12"/>
  <c r="P485" i="12"/>
  <c r="Q485" i="12" s="1"/>
  <c r="O485" i="12"/>
  <c r="N485" i="12"/>
  <c r="G485" i="12"/>
  <c r="D485" i="12"/>
  <c r="C485" i="12"/>
  <c r="B485" i="12"/>
  <c r="E485" i="12" s="1"/>
  <c r="A485" i="12"/>
  <c r="BF485" i="12" s="1"/>
  <c r="EB484" i="12"/>
  <c r="EE484" i="12" s="1"/>
  <c r="EH484" i="12" s="1"/>
  <c r="EK484" i="12" s="1"/>
  <c r="EN484" i="12" s="1"/>
  <c r="EQ484" i="12" s="1"/>
  <c r="ET484" i="12" s="1"/>
  <c r="EW484" i="12" s="1"/>
  <c r="EZ484" i="12" s="1"/>
  <c r="FC484" i="12" s="1"/>
  <c r="EA484" i="12"/>
  <c r="ED484" i="12" s="1"/>
  <c r="EG484" i="12" s="1"/>
  <c r="EJ484" i="12" s="1"/>
  <c r="EM484" i="12" s="1"/>
  <c r="EP484" i="12" s="1"/>
  <c r="ES484" i="12" s="1"/>
  <c r="EV484" i="12" s="1"/>
  <c r="EY484" i="12" s="1"/>
  <c r="FB484" i="12" s="1"/>
  <c r="DZ484" i="12"/>
  <c r="EC484" i="12" s="1"/>
  <c r="EF484" i="12" s="1"/>
  <c r="EI484" i="12" s="1"/>
  <c r="EL484" i="12" s="1"/>
  <c r="EO484" i="12" s="1"/>
  <c r="ER484" i="12" s="1"/>
  <c r="EU484" i="12" s="1"/>
  <c r="EX484" i="12" s="1"/>
  <c r="FA484" i="12" s="1"/>
  <c r="FD484" i="12" s="1"/>
  <c r="DY484" i="12"/>
  <c r="BE484" i="12"/>
  <c r="AW484" i="12"/>
  <c r="AO484" i="12"/>
  <c r="AG484" i="12"/>
  <c r="Y484" i="12"/>
  <c r="P484" i="12"/>
  <c r="Q484" i="12" s="1"/>
  <c r="O484" i="12"/>
  <c r="N484" i="12"/>
  <c r="J484" i="12"/>
  <c r="D484" i="12"/>
  <c r="C484" i="12"/>
  <c r="B484" i="12"/>
  <c r="E484" i="12" s="1"/>
  <c r="A484" i="12"/>
  <c r="BF484" i="12" s="1"/>
  <c r="EB483" i="12"/>
  <c r="EE483" i="12" s="1"/>
  <c r="EH483" i="12" s="1"/>
  <c r="EK483" i="12" s="1"/>
  <c r="EN483" i="12" s="1"/>
  <c r="EQ483" i="12" s="1"/>
  <c r="ET483" i="12" s="1"/>
  <c r="EW483" i="12" s="1"/>
  <c r="EZ483" i="12" s="1"/>
  <c r="FC483" i="12" s="1"/>
  <c r="EA483" i="12"/>
  <c r="ED483" i="12" s="1"/>
  <c r="EG483" i="12" s="1"/>
  <c r="EJ483" i="12" s="1"/>
  <c r="EM483" i="12" s="1"/>
  <c r="EP483" i="12" s="1"/>
  <c r="ES483" i="12" s="1"/>
  <c r="EV483" i="12" s="1"/>
  <c r="EY483" i="12" s="1"/>
  <c r="FB483" i="12" s="1"/>
  <c r="DZ483" i="12"/>
  <c r="EC483" i="12" s="1"/>
  <c r="EF483" i="12" s="1"/>
  <c r="EI483" i="12" s="1"/>
  <c r="EL483" i="12" s="1"/>
  <c r="EO483" i="12" s="1"/>
  <c r="ER483" i="12" s="1"/>
  <c r="EU483" i="12" s="1"/>
  <c r="EX483" i="12" s="1"/>
  <c r="FA483" i="12" s="1"/>
  <c r="FD483" i="12" s="1"/>
  <c r="DY483" i="12"/>
  <c r="DQ483" i="12"/>
  <c r="AC484" i="12" l="1"/>
  <c r="AS484" i="12"/>
  <c r="Y485" i="12"/>
  <c r="AE485" i="12"/>
  <c r="AJ485" i="12"/>
  <c r="AO485" i="12"/>
  <c r="AU485" i="12"/>
  <c r="AZ485" i="12"/>
  <c r="BE485" i="12"/>
  <c r="W486" i="12"/>
  <c r="AE486" i="12"/>
  <c r="AM486" i="12"/>
  <c r="AU486" i="12"/>
  <c r="BC486" i="12"/>
  <c r="AK488" i="12"/>
  <c r="BA488" i="12"/>
  <c r="J489" i="12"/>
  <c r="W489" i="12"/>
  <c r="AB489" i="12"/>
  <c r="AG489" i="12"/>
  <c r="AM489" i="12"/>
  <c r="AR489" i="12"/>
  <c r="AW489" i="12"/>
  <c r="BC489" i="12"/>
  <c r="AA490" i="12"/>
  <c r="AI490" i="12"/>
  <c r="AQ490" i="12"/>
  <c r="AY490" i="12"/>
  <c r="K491" i="12"/>
  <c r="Q491" i="12"/>
  <c r="J492" i="12"/>
  <c r="Y492" i="12"/>
  <c r="AO492" i="12"/>
  <c r="BE492" i="12"/>
  <c r="X493" i="12"/>
  <c r="AC493" i="12"/>
  <c r="AI493" i="12"/>
  <c r="AN493" i="12"/>
  <c r="AS493" i="12"/>
  <c r="AY493" i="12"/>
  <c r="BD493" i="12"/>
  <c r="K494" i="12"/>
  <c r="Q494" i="12"/>
  <c r="AB494" i="12"/>
  <c r="AJ494" i="12"/>
  <c r="AR494" i="12"/>
  <c r="AZ494" i="12"/>
  <c r="AC496" i="12"/>
  <c r="AS496" i="12"/>
  <c r="Y497" i="12"/>
  <c r="AE497" i="12"/>
  <c r="AJ497" i="12"/>
  <c r="AO497" i="12"/>
  <c r="AU497" i="12"/>
  <c r="AZ497" i="12"/>
  <c r="BE497" i="12"/>
  <c r="W498" i="12"/>
  <c r="AE498" i="12"/>
  <c r="AM498" i="12"/>
  <c r="AU498" i="12"/>
  <c r="BC498" i="12"/>
  <c r="AG500" i="12"/>
  <c r="AW500" i="12"/>
  <c r="AA501" i="12"/>
  <c r="AF501" i="12"/>
  <c r="AK501" i="12"/>
  <c r="AQ501" i="12"/>
  <c r="AV501" i="12"/>
  <c r="BA501" i="12"/>
  <c r="F502" i="12"/>
  <c r="X502" i="12"/>
  <c r="AF502" i="12"/>
  <c r="AN502" i="12"/>
  <c r="AV502" i="12"/>
  <c r="BD502" i="12"/>
  <c r="AC503" i="12"/>
  <c r="AS503" i="12"/>
  <c r="J504" i="12"/>
  <c r="W504" i="12"/>
  <c r="AB504" i="12"/>
  <c r="AG504" i="12"/>
  <c r="AM504" i="12"/>
  <c r="AR504" i="12"/>
  <c r="AW504" i="12"/>
  <c r="BC504" i="12"/>
  <c r="AE505" i="12"/>
  <c r="AU505" i="12"/>
  <c r="AA489" i="12"/>
  <c r="AF489" i="12"/>
  <c r="AK489" i="12"/>
  <c r="AQ489" i="12"/>
  <c r="AV489" i="12"/>
  <c r="BA489" i="12"/>
  <c r="AK492" i="12"/>
  <c r="BA492" i="12"/>
  <c r="AA504" i="12"/>
  <c r="AF504" i="12"/>
  <c r="AK504" i="12"/>
  <c r="AQ504" i="12"/>
  <c r="AV504" i="12"/>
  <c r="BA504" i="12"/>
  <c r="AQ505" i="12"/>
  <c r="AA485" i="12"/>
  <c r="AF485" i="12"/>
  <c r="AK485" i="12"/>
  <c r="AQ485" i="12"/>
  <c r="AV485" i="12"/>
  <c r="BA485" i="12"/>
  <c r="X486" i="12"/>
  <c r="AF486" i="12"/>
  <c r="AN486" i="12"/>
  <c r="AV486" i="12"/>
  <c r="BD486" i="12"/>
  <c r="AB490" i="12"/>
  <c r="AR490" i="12"/>
  <c r="AZ490" i="12"/>
  <c r="AC492" i="12"/>
  <c r="G497" i="12"/>
  <c r="AF498" i="12"/>
  <c r="G489" i="12"/>
  <c r="X490" i="12"/>
  <c r="AF490" i="12"/>
  <c r="AN490" i="12"/>
  <c r="AV490" i="12"/>
  <c r="BD490" i="12"/>
  <c r="G504" i="12"/>
  <c r="AA505" i="12"/>
  <c r="X489" i="12"/>
  <c r="AC489" i="12"/>
  <c r="AI489" i="12"/>
  <c r="AN489" i="12"/>
  <c r="AS489" i="12"/>
  <c r="AY489" i="12"/>
  <c r="BD489" i="12"/>
  <c r="AJ490" i="12"/>
  <c r="AS492" i="12"/>
  <c r="AA497" i="12"/>
  <c r="AF497" i="12"/>
  <c r="AK497" i="12"/>
  <c r="AQ497" i="12"/>
  <c r="AV497" i="12"/>
  <c r="BA497" i="12"/>
  <c r="X498" i="12"/>
  <c r="AN498" i="12"/>
  <c r="AV498" i="12"/>
  <c r="BD498" i="12"/>
  <c r="AK500" i="12"/>
  <c r="BA500" i="12"/>
  <c r="G502" i="12"/>
  <c r="X504" i="12"/>
  <c r="AC504" i="12"/>
  <c r="AI504" i="12"/>
  <c r="AN504" i="12"/>
  <c r="AS504" i="12"/>
  <c r="AY504" i="12"/>
  <c r="BD504" i="12"/>
  <c r="AI505" i="12"/>
  <c r="AY505" i="12"/>
  <c r="AK484" i="12"/>
  <c r="BA484" i="12"/>
  <c r="J485" i="12"/>
  <c r="W485" i="12"/>
  <c r="AB485" i="12"/>
  <c r="AG485" i="12"/>
  <c r="AM485" i="12"/>
  <c r="AR485" i="12"/>
  <c r="AW485" i="12"/>
  <c r="BC485" i="12"/>
  <c r="AA486" i="12"/>
  <c r="AI486" i="12"/>
  <c r="AQ486" i="12"/>
  <c r="AY486" i="12"/>
  <c r="Y489" i="12"/>
  <c r="AE489" i="12"/>
  <c r="AJ489" i="12"/>
  <c r="AO489" i="12"/>
  <c r="AU489" i="12"/>
  <c r="AZ489" i="12"/>
  <c r="BE489" i="12"/>
  <c r="W490" i="12"/>
  <c r="AE490" i="12"/>
  <c r="AM490" i="12"/>
  <c r="AU490" i="12"/>
  <c r="BC490" i="12"/>
  <c r="AG492" i="12"/>
  <c r="AW492" i="12"/>
  <c r="AA493" i="12"/>
  <c r="AF493" i="12"/>
  <c r="AK493" i="12"/>
  <c r="AQ493" i="12"/>
  <c r="AV493" i="12"/>
  <c r="BA493" i="12"/>
  <c r="X494" i="12"/>
  <c r="AF494" i="12"/>
  <c r="AN494" i="12"/>
  <c r="AV494" i="12"/>
  <c r="BD494" i="12"/>
  <c r="AK496" i="12"/>
  <c r="BA496" i="12"/>
  <c r="J497" i="12"/>
  <c r="W497" i="12"/>
  <c r="AB497" i="12"/>
  <c r="AG497" i="12"/>
  <c r="AM497" i="12"/>
  <c r="AR497" i="12"/>
  <c r="AW497" i="12"/>
  <c r="BC497" i="12"/>
  <c r="AA498" i="12"/>
  <c r="AI498" i="12"/>
  <c r="AQ498" i="12"/>
  <c r="AY498" i="12"/>
  <c r="K499" i="12"/>
  <c r="Q499" i="12"/>
  <c r="J500" i="12"/>
  <c r="Y500" i="12"/>
  <c r="AO500" i="12"/>
  <c r="BE500" i="12"/>
  <c r="K502" i="12"/>
  <c r="AK503" i="12"/>
  <c r="BA503" i="12"/>
  <c r="Y504" i="12"/>
  <c r="AE504" i="12"/>
  <c r="AJ504" i="12"/>
  <c r="AO504" i="12"/>
  <c r="AU504" i="12"/>
  <c r="AZ504" i="12"/>
  <c r="BE504" i="12"/>
  <c r="W505" i="12"/>
  <c r="AM505" i="12"/>
  <c r="BC505" i="12"/>
  <c r="AH487" i="12"/>
  <c r="AP487" i="12"/>
  <c r="BB487" i="12"/>
  <c r="Z495" i="12"/>
  <c r="AL495" i="12"/>
  <c r="AX495" i="12"/>
  <c r="BF495" i="12"/>
  <c r="AH499" i="12"/>
  <c r="AT499" i="12"/>
  <c r="BB499" i="12"/>
  <c r="Z506" i="12"/>
  <c r="AL506" i="12"/>
  <c r="AT506" i="12"/>
  <c r="BF506" i="12"/>
  <c r="G484" i="12"/>
  <c r="X484" i="12"/>
  <c r="AJ484" i="12"/>
  <c r="AZ484" i="12"/>
  <c r="AH486" i="12"/>
  <c r="AT486" i="12"/>
  <c r="BF486" i="12"/>
  <c r="J487" i="12"/>
  <c r="AC487" i="12"/>
  <c r="AO487" i="12"/>
  <c r="BA487" i="12"/>
  <c r="G488" i="12"/>
  <c r="AB488" i="12"/>
  <c r="AN488" i="12"/>
  <c r="AZ488" i="12"/>
  <c r="F489" i="12"/>
  <c r="Z490" i="12"/>
  <c r="AH490" i="12"/>
  <c r="AT490" i="12"/>
  <c r="BF490" i="12"/>
  <c r="AC491" i="12"/>
  <c r="AO491" i="12"/>
  <c r="BA491" i="12"/>
  <c r="G492" i="12"/>
  <c r="X492" i="12"/>
  <c r="AJ492" i="12"/>
  <c r="AZ492" i="12"/>
  <c r="AD494" i="12"/>
  <c r="AP494" i="12"/>
  <c r="BB494" i="12"/>
  <c r="J495" i="12"/>
  <c r="AC495" i="12"/>
  <c r="AO495" i="12"/>
  <c r="BA495" i="12"/>
  <c r="G496" i="12"/>
  <c r="AB496" i="12"/>
  <c r="AJ496" i="12"/>
  <c r="AV496" i="12"/>
  <c r="Z498" i="12"/>
  <c r="AL498" i="12"/>
  <c r="BB498" i="12"/>
  <c r="J499" i="12"/>
  <c r="AC499" i="12"/>
  <c r="AO499" i="12"/>
  <c r="BA499" i="12"/>
  <c r="G500" i="12"/>
  <c r="X500" i="12"/>
  <c r="AJ500" i="12"/>
  <c r="AR500" i="12"/>
  <c r="BD500" i="12"/>
  <c r="F501" i="12"/>
  <c r="AL502" i="12"/>
  <c r="BB502" i="12"/>
  <c r="AF503" i="12"/>
  <c r="AR503" i="12"/>
  <c r="BD503" i="12"/>
  <c r="Z505" i="12"/>
  <c r="AD505" i="12"/>
  <c r="AH505" i="12"/>
  <c r="AL505" i="12"/>
  <c r="AP505" i="12"/>
  <c r="AT505" i="12"/>
  <c r="AX505" i="12"/>
  <c r="BB505" i="12"/>
  <c r="BF505" i="12"/>
  <c r="J506" i="12"/>
  <c r="Y506" i="12"/>
  <c r="AC506" i="12"/>
  <c r="AG506" i="12"/>
  <c r="AK506" i="12"/>
  <c r="AO506" i="12"/>
  <c r="AS506" i="12"/>
  <c r="AW506" i="12"/>
  <c r="BA506" i="12"/>
  <c r="BE506" i="12"/>
  <c r="Z487" i="12"/>
  <c r="AL487" i="12"/>
  <c r="AX487" i="12"/>
  <c r="BF487" i="12"/>
  <c r="Z491" i="12"/>
  <c r="AD491" i="12"/>
  <c r="AH491" i="12"/>
  <c r="AL491" i="12"/>
  <c r="AP491" i="12"/>
  <c r="AT491" i="12"/>
  <c r="AX491" i="12"/>
  <c r="BB491" i="12"/>
  <c r="BF491" i="12"/>
  <c r="AD495" i="12"/>
  <c r="AH495" i="12"/>
  <c r="AP495" i="12"/>
  <c r="AT495" i="12"/>
  <c r="BB495" i="12"/>
  <c r="Z499" i="12"/>
  <c r="AD499" i="12"/>
  <c r="AL499" i="12"/>
  <c r="AP499" i="12"/>
  <c r="AX499" i="12"/>
  <c r="BF499" i="12"/>
  <c r="AD506" i="12"/>
  <c r="AH506" i="12"/>
  <c r="AP506" i="12"/>
  <c r="AX506" i="12"/>
  <c r="BB506" i="12"/>
  <c r="AB484" i="12"/>
  <c r="AF484" i="12"/>
  <c r="AN484" i="12"/>
  <c r="AR484" i="12"/>
  <c r="AV484" i="12"/>
  <c r="BD484" i="12"/>
  <c r="F485" i="12"/>
  <c r="Z486" i="12"/>
  <c r="AD486" i="12"/>
  <c r="AL486" i="12"/>
  <c r="AP486" i="12"/>
  <c r="AX486" i="12"/>
  <c r="BB486" i="12"/>
  <c r="Y487" i="12"/>
  <c r="AG487" i="12"/>
  <c r="AK487" i="12"/>
  <c r="AS487" i="12"/>
  <c r="AW487" i="12"/>
  <c r="BE487" i="12"/>
  <c r="X488" i="12"/>
  <c r="AF488" i="12"/>
  <c r="AJ488" i="12"/>
  <c r="AR488" i="12"/>
  <c r="AV488" i="12"/>
  <c r="BD488" i="12"/>
  <c r="AD490" i="12"/>
  <c r="AL490" i="12"/>
  <c r="AP490" i="12"/>
  <c r="AX490" i="12"/>
  <c r="BB490" i="12"/>
  <c r="J491" i="12"/>
  <c r="Y491" i="12"/>
  <c r="AG491" i="12"/>
  <c r="AK491" i="12"/>
  <c r="AS491" i="12"/>
  <c r="AW491" i="12"/>
  <c r="BE491" i="12"/>
  <c r="AB492" i="12"/>
  <c r="AF492" i="12"/>
  <c r="AN492" i="12"/>
  <c r="AR492" i="12"/>
  <c r="AV492" i="12"/>
  <c r="BD492" i="12"/>
  <c r="F493" i="12"/>
  <c r="Z494" i="12"/>
  <c r="AH494" i="12"/>
  <c r="AL494" i="12"/>
  <c r="AT494" i="12"/>
  <c r="AX494" i="12"/>
  <c r="BF494" i="12"/>
  <c r="Y495" i="12"/>
  <c r="AG495" i="12"/>
  <c r="AK495" i="12"/>
  <c r="AS495" i="12"/>
  <c r="AW495" i="12"/>
  <c r="BE495" i="12"/>
  <c r="X496" i="12"/>
  <c r="AF496" i="12"/>
  <c r="AN496" i="12"/>
  <c r="AR496" i="12"/>
  <c r="AZ496" i="12"/>
  <c r="BD496" i="12"/>
  <c r="F497" i="12"/>
  <c r="AD498" i="12"/>
  <c r="AH498" i="12"/>
  <c r="AP498" i="12"/>
  <c r="AT498" i="12"/>
  <c r="AX498" i="12"/>
  <c r="BF498" i="12"/>
  <c r="Y499" i="12"/>
  <c r="AG499" i="12"/>
  <c r="AK499" i="12"/>
  <c r="AS499" i="12"/>
  <c r="AW499" i="12"/>
  <c r="BE499" i="12"/>
  <c r="AB500" i="12"/>
  <c r="AF500" i="12"/>
  <c r="AN500" i="12"/>
  <c r="AV500" i="12"/>
  <c r="AZ500" i="12"/>
  <c r="Z502" i="12"/>
  <c r="AD502" i="12"/>
  <c r="AH502" i="12"/>
  <c r="AP502" i="12"/>
  <c r="AT502" i="12"/>
  <c r="AX502" i="12"/>
  <c r="BF502" i="12"/>
  <c r="G503" i="12"/>
  <c r="X503" i="12"/>
  <c r="AB503" i="12"/>
  <c r="AJ503" i="12"/>
  <c r="AN503" i="12"/>
  <c r="AV503" i="12"/>
  <c r="AZ503" i="12"/>
  <c r="F504" i="12"/>
  <c r="F484" i="12"/>
  <c r="W484" i="12"/>
  <c r="AA484" i="12"/>
  <c r="AE484" i="12"/>
  <c r="AI484" i="12"/>
  <c r="AM484" i="12"/>
  <c r="AQ484" i="12"/>
  <c r="AU484" i="12"/>
  <c r="AY484" i="12"/>
  <c r="BC484" i="12"/>
  <c r="K485" i="12"/>
  <c r="Z485" i="12"/>
  <c r="AD485" i="12"/>
  <c r="AH485" i="12"/>
  <c r="AL485" i="12"/>
  <c r="AP485" i="12"/>
  <c r="AT485" i="12"/>
  <c r="AX485" i="12"/>
  <c r="BB485" i="12"/>
  <c r="J486" i="12"/>
  <c r="Y486" i="12"/>
  <c r="AC486" i="12"/>
  <c r="AG486" i="12"/>
  <c r="AK486" i="12"/>
  <c r="AO486" i="12"/>
  <c r="AS486" i="12"/>
  <c r="AW486" i="12"/>
  <c r="BA486" i="12"/>
  <c r="X487" i="12"/>
  <c r="AB487" i="12"/>
  <c r="AF487" i="12"/>
  <c r="AJ487" i="12"/>
  <c r="AN487" i="12"/>
  <c r="AR487" i="12"/>
  <c r="AV487" i="12"/>
  <c r="AZ487" i="12"/>
  <c r="BD487" i="12"/>
  <c r="F488" i="12"/>
  <c r="W488" i="12"/>
  <c r="AA488" i="12"/>
  <c r="AE488" i="12"/>
  <c r="AI488" i="12"/>
  <c r="AM488" i="12"/>
  <c r="AQ488" i="12"/>
  <c r="AU488" i="12"/>
  <c r="AY488" i="12"/>
  <c r="BC488" i="12"/>
  <c r="K489" i="12"/>
  <c r="Z489" i="12"/>
  <c r="AD489" i="12"/>
  <c r="AH489" i="12"/>
  <c r="AL489" i="12"/>
  <c r="AP489" i="12"/>
  <c r="AT489" i="12"/>
  <c r="AX489" i="12"/>
  <c r="BB489" i="12"/>
  <c r="J490" i="12"/>
  <c r="Y490" i="12"/>
  <c r="AC490" i="12"/>
  <c r="AG490" i="12"/>
  <c r="AK490" i="12"/>
  <c r="AO490" i="12"/>
  <c r="AS490" i="12"/>
  <c r="AW490" i="12"/>
  <c r="BA490" i="12"/>
  <c r="X491" i="12"/>
  <c r="AB491" i="12"/>
  <c r="AF491" i="12"/>
  <c r="AJ491" i="12"/>
  <c r="AN491" i="12"/>
  <c r="AR491" i="12"/>
  <c r="AV491" i="12"/>
  <c r="AZ491" i="12"/>
  <c r="BD491" i="12"/>
  <c r="F492" i="12"/>
  <c r="W492" i="12"/>
  <c r="AA492" i="12"/>
  <c r="AE492" i="12"/>
  <c r="AI492" i="12"/>
  <c r="AM492" i="12"/>
  <c r="AQ492" i="12"/>
  <c r="AU492" i="12"/>
  <c r="AY492" i="12"/>
  <c r="BC492" i="12"/>
  <c r="K493" i="12"/>
  <c r="Z493" i="12"/>
  <c r="AD493" i="12"/>
  <c r="AH493" i="12"/>
  <c r="AL493" i="12"/>
  <c r="AP493" i="12"/>
  <c r="AT493" i="12"/>
  <c r="AX493" i="12"/>
  <c r="BB493" i="12"/>
  <c r="J494" i="12"/>
  <c r="Y494" i="12"/>
  <c r="AC494" i="12"/>
  <c r="AG494" i="12"/>
  <c r="AK494" i="12"/>
  <c r="AO494" i="12"/>
  <c r="AS494" i="12"/>
  <c r="AW494" i="12"/>
  <c r="BA494" i="12"/>
  <c r="X495" i="12"/>
  <c r="AB495" i="12"/>
  <c r="AF495" i="12"/>
  <c r="AJ495" i="12"/>
  <c r="AN495" i="12"/>
  <c r="AR495" i="12"/>
  <c r="AV495" i="12"/>
  <c r="AZ495" i="12"/>
  <c r="BD495" i="12"/>
  <c r="F496" i="12"/>
  <c r="W496" i="12"/>
  <c r="AA496" i="12"/>
  <c r="AE496" i="12"/>
  <c r="AI496" i="12"/>
  <c r="AM496" i="12"/>
  <c r="AQ496" i="12"/>
  <c r="AU496" i="12"/>
  <c r="AY496" i="12"/>
  <c r="BC496" i="12"/>
  <c r="K497" i="12"/>
  <c r="Z497" i="12"/>
  <c r="AD497" i="12"/>
  <c r="AH497" i="12"/>
  <c r="AL497" i="12"/>
  <c r="AP497" i="12"/>
  <c r="AT497" i="12"/>
  <c r="AX497" i="12"/>
  <c r="BB497" i="12"/>
  <c r="J498" i="12"/>
  <c r="Y498" i="12"/>
  <c r="AC498" i="12"/>
  <c r="AG498" i="12"/>
  <c r="AK498" i="12"/>
  <c r="AO498" i="12"/>
  <c r="AS498" i="12"/>
  <c r="AW498" i="12"/>
  <c r="BA498" i="12"/>
  <c r="X499" i="12"/>
  <c r="AB499" i="12"/>
  <c r="AF499" i="12"/>
  <c r="AJ499" i="12"/>
  <c r="AN499" i="12"/>
  <c r="AR499" i="12"/>
  <c r="AV499" i="12"/>
  <c r="AZ499" i="12"/>
  <c r="BD499" i="12"/>
  <c r="F500" i="12"/>
  <c r="W500" i="12"/>
  <c r="AA500" i="12"/>
  <c r="AE500" i="12"/>
  <c r="AI500" i="12"/>
  <c r="AM500" i="12"/>
  <c r="AQ500" i="12"/>
  <c r="AU500" i="12"/>
  <c r="AY500" i="12"/>
  <c r="BC500" i="12"/>
  <c r="K501" i="12"/>
  <c r="Z501" i="12"/>
  <c r="AD501" i="12"/>
  <c r="AH501" i="12"/>
  <c r="AL501" i="12"/>
  <c r="AP501" i="12"/>
  <c r="AT501" i="12"/>
  <c r="AX501" i="12"/>
  <c r="BB501" i="12"/>
  <c r="J502" i="12"/>
  <c r="Y502" i="12"/>
  <c r="AC502" i="12"/>
  <c r="AG502" i="12"/>
  <c r="AK502" i="12"/>
  <c r="AO502" i="12"/>
  <c r="AS502" i="12"/>
  <c r="AW502" i="12"/>
  <c r="BA502" i="12"/>
  <c r="F503" i="12"/>
  <c r="W503" i="12"/>
  <c r="AA503" i="12"/>
  <c r="AE503" i="12"/>
  <c r="AI503" i="12"/>
  <c r="AM503" i="12"/>
  <c r="AQ503" i="12"/>
  <c r="AU503" i="12"/>
  <c r="AY503" i="12"/>
  <c r="BC503" i="12"/>
  <c r="K504" i="12"/>
  <c r="Z504" i="12"/>
  <c r="AD504" i="12"/>
  <c r="AH504" i="12"/>
  <c r="AL504" i="12"/>
  <c r="AP504" i="12"/>
  <c r="AT504" i="12"/>
  <c r="AX504" i="12"/>
  <c r="BB504" i="12"/>
  <c r="J505" i="12"/>
  <c r="Y505" i="12"/>
  <c r="AC505" i="12"/>
  <c r="AG505" i="12"/>
  <c r="AK505" i="12"/>
  <c r="AO505" i="12"/>
  <c r="AS505" i="12"/>
  <c r="AW505" i="12"/>
  <c r="BA505" i="12"/>
  <c r="BE505" i="12"/>
  <c r="X506" i="12"/>
  <c r="AB506" i="12"/>
  <c r="AF506" i="12"/>
  <c r="AJ506" i="12"/>
  <c r="AN506" i="12"/>
  <c r="AR506" i="12"/>
  <c r="AV506" i="12"/>
  <c r="AZ506" i="12"/>
  <c r="BD506" i="12"/>
  <c r="AD487" i="12"/>
  <c r="AT487" i="12"/>
  <c r="K484" i="12"/>
  <c r="Z484" i="12"/>
  <c r="AD484" i="12"/>
  <c r="AH484" i="12"/>
  <c r="AL484" i="12"/>
  <c r="AP484" i="12"/>
  <c r="AT484" i="12"/>
  <c r="AX484" i="12"/>
  <c r="BB484" i="12"/>
  <c r="W487" i="12"/>
  <c r="AA487" i="12"/>
  <c r="AE487" i="12"/>
  <c r="AI487" i="12"/>
  <c r="AM487" i="12"/>
  <c r="AQ487" i="12"/>
  <c r="AU487" i="12"/>
  <c r="AY487" i="12"/>
  <c r="K488" i="12"/>
  <c r="Z488" i="12"/>
  <c r="AD488" i="12"/>
  <c r="AH488" i="12"/>
  <c r="AL488" i="12"/>
  <c r="AP488" i="12"/>
  <c r="AT488" i="12"/>
  <c r="AX488" i="12"/>
  <c r="BB488" i="12"/>
  <c r="W491" i="12"/>
  <c r="AA491" i="12"/>
  <c r="AE491" i="12"/>
  <c r="AI491" i="12"/>
  <c r="AM491" i="12"/>
  <c r="AQ491" i="12"/>
  <c r="AU491" i="12"/>
  <c r="AY491" i="12"/>
  <c r="K492" i="12"/>
  <c r="Z492" i="12"/>
  <c r="AD492" i="12"/>
  <c r="AH492" i="12"/>
  <c r="AL492" i="12"/>
  <c r="AP492" i="12"/>
  <c r="AT492" i="12"/>
  <c r="AX492" i="12"/>
  <c r="BB492" i="12"/>
  <c r="W495" i="12"/>
  <c r="AA495" i="12"/>
  <c r="AE495" i="12"/>
  <c r="AI495" i="12"/>
  <c r="AM495" i="12"/>
  <c r="AQ495" i="12"/>
  <c r="AU495" i="12"/>
  <c r="AY495" i="12"/>
  <c r="K496" i="12"/>
  <c r="Z496" i="12"/>
  <c r="AD496" i="12"/>
  <c r="AH496" i="12"/>
  <c r="AL496" i="12"/>
  <c r="AP496" i="12"/>
  <c r="AT496" i="12"/>
  <c r="AX496" i="12"/>
  <c r="BB496" i="12"/>
  <c r="W499" i="12"/>
  <c r="AA499" i="12"/>
  <c r="AE499" i="12"/>
  <c r="AI499" i="12"/>
  <c r="AM499" i="12"/>
  <c r="AQ499" i="12"/>
  <c r="AU499" i="12"/>
  <c r="AY499" i="12"/>
  <c r="K500" i="12"/>
  <c r="Z500" i="12"/>
  <c r="AD500" i="12"/>
  <c r="AH500" i="12"/>
  <c r="AL500" i="12"/>
  <c r="AP500" i="12"/>
  <c r="AT500" i="12"/>
  <c r="AX500" i="12"/>
  <c r="BB500" i="12"/>
  <c r="K503" i="12"/>
  <c r="Z503" i="12"/>
  <c r="AD503" i="12"/>
  <c r="AH503" i="12"/>
  <c r="AL503" i="12"/>
  <c r="AP503" i="12"/>
  <c r="AT503" i="12"/>
  <c r="AX503" i="12"/>
  <c r="BB503" i="12"/>
  <c r="X505" i="12"/>
  <c r="AB505" i="12"/>
  <c r="AF505" i="12"/>
  <c r="AJ505" i="12"/>
  <c r="AN505" i="12"/>
  <c r="AR505" i="12"/>
  <c r="AV505" i="12"/>
  <c r="AZ505" i="12"/>
  <c r="W506" i="12"/>
  <c r="AA506" i="12"/>
  <c r="AE506" i="12"/>
  <c r="AI506" i="12"/>
  <c r="AM506" i="12"/>
  <c r="AQ506" i="12"/>
  <c r="AU506" i="12"/>
  <c r="AY506" i="12"/>
  <c r="BE483" i="12"/>
  <c r="AZ483" i="12"/>
  <c r="AU483" i="12"/>
  <c r="AO483" i="12"/>
  <c r="AJ483" i="12"/>
  <c r="AE483" i="12"/>
  <c r="Y483" i="12"/>
  <c r="P483" i="12"/>
  <c r="Q483" i="12" s="1"/>
  <c r="O483" i="12"/>
  <c r="N483" i="12"/>
  <c r="D483" i="12"/>
  <c r="C483" i="12"/>
  <c r="B483" i="12"/>
  <c r="E483" i="12" s="1"/>
  <c r="A483" i="12"/>
  <c r="BF483" i="12" s="1"/>
  <c r="EA482" i="12"/>
  <c r="ED482" i="12" s="1"/>
  <c r="EG482" i="12" s="1"/>
  <c r="EJ482" i="12" s="1"/>
  <c r="EM482" i="12" s="1"/>
  <c r="EP482" i="12" s="1"/>
  <c r="ES482" i="12" s="1"/>
  <c r="EV482" i="12" s="1"/>
  <c r="EY482" i="12" s="1"/>
  <c r="FB482" i="12" s="1"/>
  <c r="DZ482" i="12"/>
  <c r="EC482" i="12" s="1"/>
  <c r="EF482" i="12" s="1"/>
  <c r="EI482" i="12" s="1"/>
  <c r="EL482" i="12" s="1"/>
  <c r="EO482" i="12" s="1"/>
  <c r="ER482" i="12" s="1"/>
  <c r="EU482" i="12" s="1"/>
  <c r="EX482" i="12" s="1"/>
  <c r="FA482" i="12" s="1"/>
  <c r="FD482" i="12" s="1"/>
  <c r="DY482" i="12"/>
  <c r="EB482" i="12" s="1"/>
  <c r="EE482" i="12" s="1"/>
  <c r="EH482" i="12" s="1"/>
  <c r="EK482" i="12" s="1"/>
  <c r="EN482" i="12" s="1"/>
  <c r="EQ482" i="12" s="1"/>
  <c r="ET482" i="12" s="1"/>
  <c r="EW482" i="12" s="1"/>
  <c r="EZ482" i="12" s="1"/>
  <c r="FC482" i="12" s="1"/>
  <c r="P482" i="12"/>
  <c r="F482" i="12" s="1"/>
  <c r="O482" i="12"/>
  <c r="N482" i="12"/>
  <c r="G482" i="12"/>
  <c r="D482" i="12"/>
  <c r="C482" i="12"/>
  <c r="B482" i="12"/>
  <c r="E482" i="12" s="1"/>
  <c r="A482" i="12"/>
  <c r="BC482" i="12" s="1"/>
  <c r="EA481" i="12"/>
  <c r="ED481" i="12" s="1"/>
  <c r="EG481" i="12" s="1"/>
  <c r="EJ481" i="12" s="1"/>
  <c r="EM481" i="12" s="1"/>
  <c r="EP481" i="12" s="1"/>
  <c r="ES481" i="12" s="1"/>
  <c r="EV481" i="12" s="1"/>
  <c r="EY481" i="12" s="1"/>
  <c r="FB481" i="12" s="1"/>
  <c r="DZ481" i="12"/>
  <c r="EC481" i="12" s="1"/>
  <c r="EF481" i="12" s="1"/>
  <c r="EI481" i="12" s="1"/>
  <c r="EL481" i="12" s="1"/>
  <c r="EO481" i="12" s="1"/>
  <c r="ER481" i="12" s="1"/>
  <c r="EU481" i="12" s="1"/>
  <c r="EX481" i="12" s="1"/>
  <c r="FA481" i="12" s="1"/>
  <c r="FD481" i="12" s="1"/>
  <c r="DY481" i="12"/>
  <c r="EB481" i="12" s="1"/>
  <c r="EE481" i="12" s="1"/>
  <c r="EH481" i="12" s="1"/>
  <c r="EK481" i="12" s="1"/>
  <c r="EN481" i="12" s="1"/>
  <c r="EQ481" i="12" s="1"/>
  <c r="ET481" i="12" s="1"/>
  <c r="EW481" i="12" s="1"/>
  <c r="EZ481" i="12" s="1"/>
  <c r="FC481" i="12" s="1"/>
  <c r="P481" i="12"/>
  <c r="G481" i="12" s="1"/>
  <c r="O481" i="12"/>
  <c r="N481" i="12"/>
  <c r="D481" i="12"/>
  <c r="C481" i="12"/>
  <c r="B481" i="12"/>
  <c r="E481" i="12" s="1"/>
  <c r="A481" i="12"/>
  <c r="BD481" i="12" s="1"/>
  <c r="DU480" i="12"/>
  <c r="DV480" i="12" s="1"/>
  <c r="DW480" i="12" s="1"/>
  <c r="DX480" i="12" s="1"/>
  <c r="DY480" i="12" s="1"/>
  <c r="DZ480" i="12" s="1"/>
  <c r="EA480" i="12" s="1"/>
  <c r="EB480" i="12" s="1"/>
  <c r="AZ480" i="12"/>
  <c r="AV480" i="12"/>
  <c r="AR480" i="12"/>
  <c r="AJ480" i="12"/>
  <c r="AF480" i="12"/>
  <c r="AB480" i="12"/>
  <c r="Q480" i="12"/>
  <c r="P480" i="12"/>
  <c r="O480" i="12"/>
  <c r="N480" i="12"/>
  <c r="K480" i="12"/>
  <c r="G480" i="12"/>
  <c r="F480" i="12"/>
  <c r="D480" i="12"/>
  <c r="C480" i="12"/>
  <c r="B480" i="12"/>
  <c r="E480" i="12" s="1"/>
  <c r="A480" i="12"/>
  <c r="BE480" i="12" s="1"/>
  <c r="DQ479" i="12"/>
  <c r="P479" i="12"/>
  <c r="F479" i="12" s="1"/>
  <c r="O479" i="12"/>
  <c r="N479" i="12"/>
  <c r="G479" i="12"/>
  <c r="D479" i="12"/>
  <c r="C479" i="12"/>
  <c r="B479" i="12"/>
  <c r="E479" i="12" s="1"/>
  <c r="A479" i="12"/>
  <c r="BC479" i="12" s="1"/>
  <c r="EC478" i="12"/>
  <c r="EF478" i="12" s="1"/>
  <c r="EI478" i="12" s="1"/>
  <c r="EL478" i="12" s="1"/>
  <c r="EO478" i="12" s="1"/>
  <c r="ER478" i="12" s="1"/>
  <c r="EU478" i="12" s="1"/>
  <c r="EX478" i="12" s="1"/>
  <c r="FA478" i="12" s="1"/>
  <c r="FD478" i="12" s="1"/>
  <c r="EA478" i="12"/>
  <c r="ED478" i="12" s="1"/>
  <c r="EG478" i="12" s="1"/>
  <c r="EJ478" i="12" s="1"/>
  <c r="EM478" i="12" s="1"/>
  <c r="EP478" i="12" s="1"/>
  <c r="ES478" i="12" s="1"/>
  <c r="EV478" i="12" s="1"/>
  <c r="EY478" i="12" s="1"/>
  <c r="FB478" i="12" s="1"/>
  <c r="DZ478" i="12"/>
  <c r="DY478" i="12"/>
  <c r="EB478" i="12" s="1"/>
  <c r="EE478" i="12" s="1"/>
  <c r="EH478" i="12" s="1"/>
  <c r="EK478" i="12" s="1"/>
  <c r="EN478" i="12" s="1"/>
  <c r="EQ478" i="12" s="1"/>
  <c r="ET478" i="12" s="1"/>
  <c r="EW478" i="12" s="1"/>
  <c r="EZ478" i="12" s="1"/>
  <c r="FC478" i="12" s="1"/>
  <c r="BE478" i="12"/>
  <c r="AW478" i="12"/>
  <c r="AO478" i="12"/>
  <c r="AG478" i="12"/>
  <c r="Y478" i="12"/>
  <c r="P478" i="12"/>
  <c r="G478" i="12" s="1"/>
  <c r="O478" i="12"/>
  <c r="N478" i="12"/>
  <c r="D478" i="12"/>
  <c r="C478" i="12"/>
  <c r="B478" i="12"/>
  <c r="A478" i="12"/>
  <c r="BD478" i="12" s="1"/>
  <c r="EB477" i="12"/>
  <c r="EE477" i="12" s="1"/>
  <c r="EH477" i="12" s="1"/>
  <c r="EK477" i="12" s="1"/>
  <c r="EN477" i="12" s="1"/>
  <c r="EQ477" i="12" s="1"/>
  <c r="ET477" i="12" s="1"/>
  <c r="EW477" i="12" s="1"/>
  <c r="EZ477" i="12" s="1"/>
  <c r="FC477" i="12" s="1"/>
  <c r="EA477" i="12"/>
  <c r="ED477" i="12" s="1"/>
  <c r="EG477" i="12" s="1"/>
  <c r="EJ477" i="12" s="1"/>
  <c r="EM477" i="12" s="1"/>
  <c r="EP477" i="12" s="1"/>
  <c r="ES477" i="12" s="1"/>
  <c r="EV477" i="12" s="1"/>
  <c r="EY477" i="12" s="1"/>
  <c r="FB477" i="12" s="1"/>
  <c r="DZ477" i="12"/>
  <c r="EC477" i="12" s="1"/>
  <c r="EF477" i="12" s="1"/>
  <c r="EI477" i="12" s="1"/>
  <c r="EL477" i="12" s="1"/>
  <c r="EO477" i="12" s="1"/>
  <c r="ER477" i="12" s="1"/>
  <c r="EU477" i="12" s="1"/>
  <c r="EX477" i="12" s="1"/>
  <c r="FA477" i="12" s="1"/>
  <c r="FD477" i="12" s="1"/>
  <c r="DY477" i="12"/>
  <c r="P477" i="12"/>
  <c r="Q477" i="12" s="1"/>
  <c r="O477" i="12"/>
  <c r="N477" i="12"/>
  <c r="G477" i="12"/>
  <c r="E477" i="12"/>
  <c r="D477" i="12"/>
  <c r="C477" i="12"/>
  <c r="B477" i="12"/>
  <c r="A477" i="12"/>
  <c r="BE477" i="12" s="1"/>
  <c r="EA476" i="12"/>
  <c r="ED476" i="12" s="1"/>
  <c r="EG476" i="12" s="1"/>
  <c r="EJ476" i="12" s="1"/>
  <c r="EM476" i="12" s="1"/>
  <c r="EP476" i="12" s="1"/>
  <c r="ES476" i="12" s="1"/>
  <c r="EV476" i="12" s="1"/>
  <c r="EY476" i="12" s="1"/>
  <c r="FB476" i="12" s="1"/>
  <c r="DZ476" i="12"/>
  <c r="EC476" i="12" s="1"/>
  <c r="EF476" i="12" s="1"/>
  <c r="EI476" i="12" s="1"/>
  <c r="EL476" i="12" s="1"/>
  <c r="EO476" i="12" s="1"/>
  <c r="ER476" i="12" s="1"/>
  <c r="EU476" i="12" s="1"/>
  <c r="EX476" i="12" s="1"/>
  <c r="FA476" i="12" s="1"/>
  <c r="FD476" i="12" s="1"/>
  <c r="DY476" i="12"/>
  <c r="EB476" i="12" s="1"/>
  <c r="EE476" i="12" s="1"/>
  <c r="EH476" i="12" s="1"/>
  <c r="EK476" i="12" s="1"/>
  <c r="EN476" i="12" s="1"/>
  <c r="EQ476" i="12" s="1"/>
  <c r="ET476" i="12" s="1"/>
  <c r="EW476" i="12" s="1"/>
  <c r="EZ476" i="12" s="1"/>
  <c r="FC476" i="12" s="1"/>
  <c r="BD476" i="12"/>
  <c r="BA476" i="12"/>
  <c r="AY476" i="12"/>
  <c r="AV476" i="12"/>
  <c r="AS476" i="12"/>
  <c r="AQ476" i="12"/>
  <c r="AN476" i="12"/>
  <c r="AK476" i="12"/>
  <c r="AI476" i="12"/>
  <c r="AF476" i="12"/>
  <c r="AC476" i="12"/>
  <c r="AA476" i="12"/>
  <c r="X476" i="12"/>
  <c r="P476" i="12"/>
  <c r="Q476" i="12" s="1"/>
  <c r="O476" i="12"/>
  <c r="N476" i="12"/>
  <c r="D476" i="12"/>
  <c r="C476" i="12"/>
  <c r="B476" i="12"/>
  <c r="E476" i="12" s="1"/>
  <c r="A476" i="12"/>
  <c r="BF476" i="12" s="1"/>
  <c r="ED475" i="12"/>
  <c r="EG475" i="12" s="1"/>
  <c r="EJ475" i="12" s="1"/>
  <c r="EM475" i="12" s="1"/>
  <c r="EP475" i="12" s="1"/>
  <c r="ES475" i="12" s="1"/>
  <c r="EV475" i="12" s="1"/>
  <c r="EY475" i="12" s="1"/>
  <c r="FB475" i="12" s="1"/>
  <c r="EA475" i="12"/>
  <c r="DZ475" i="12"/>
  <c r="EC475" i="12" s="1"/>
  <c r="EF475" i="12" s="1"/>
  <c r="EI475" i="12" s="1"/>
  <c r="EL475" i="12" s="1"/>
  <c r="EO475" i="12" s="1"/>
  <c r="ER475" i="12" s="1"/>
  <c r="EU475" i="12" s="1"/>
  <c r="EX475" i="12" s="1"/>
  <c r="FA475" i="12" s="1"/>
  <c r="FD475" i="12" s="1"/>
  <c r="DY475" i="12"/>
  <c r="EB475" i="12" s="1"/>
  <c r="EE475" i="12" s="1"/>
  <c r="EH475" i="12" s="1"/>
  <c r="EK475" i="12" s="1"/>
  <c r="EN475" i="12" s="1"/>
  <c r="EQ475" i="12" s="1"/>
  <c r="ET475" i="12" s="1"/>
  <c r="EW475" i="12" s="1"/>
  <c r="EZ475" i="12" s="1"/>
  <c r="FC475" i="12" s="1"/>
  <c r="P475" i="12"/>
  <c r="F475" i="12" s="1"/>
  <c r="O475" i="12"/>
  <c r="N475" i="12"/>
  <c r="D475" i="12"/>
  <c r="C475" i="12"/>
  <c r="B475" i="12"/>
  <c r="E475" i="12" s="1"/>
  <c r="A475" i="12"/>
  <c r="BC475" i="12" s="1"/>
  <c r="EC474" i="12"/>
  <c r="EF474" i="12" s="1"/>
  <c r="EI474" i="12" s="1"/>
  <c r="EL474" i="12" s="1"/>
  <c r="EO474" i="12" s="1"/>
  <c r="ER474" i="12" s="1"/>
  <c r="EU474" i="12" s="1"/>
  <c r="EX474" i="12" s="1"/>
  <c r="FA474" i="12" s="1"/>
  <c r="FD474" i="12" s="1"/>
  <c r="EA474" i="12"/>
  <c r="ED474" i="12" s="1"/>
  <c r="EG474" i="12" s="1"/>
  <c r="EJ474" i="12" s="1"/>
  <c r="EM474" i="12" s="1"/>
  <c r="EP474" i="12" s="1"/>
  <c r="ES474" i="12" s="1"/>
  <c r="EV474" i="12" s="1"/>
  <c r="EY474" i="12" s="1"/>
  <c r="FB474" i="12" s="1"/>
  <c r="DZ474" i="12"/>
  <c r="DY474" i="12"/>
  <c r="EB474" i="12" s="1"/>
  <c r="EE474" i="12" s="1"/>
  <c r="EH474" i="12" s="1"/>
  <c r="EK474" i="12" s="1"/>
  <c r="EN474" i="12" s="1"/>
  <c r="EQ474" i="12" s="1"/>
  <c r="ET474" i="12" s="1"/>
  <c r="EW474" i="12" s="1"/>
  <c r="EZ474" i="12" s="1"/>
  <c r="FC474" i="12" s="1"/>
  <c r="BE474" i="12"/>
  <c r="AW474" i="12"/>
  <c r="AO474" i="12"/>
  <c r="AG474" i="12"/>
  <c r="Y474" i="12"/>
  <c r="P474" i="12"/>
  <c r="G474" i="12" s="1"/>
  <c r="O474" i="12"/>
  <c r="N474" i="12"/>
  <c r="F474" i="12"/>
  <c r="D474" i="12"/>
  <c r="C474" i="12"/>
  <c r="B474" i="12"/>
  <c r="E474" i="12" s="1"/>
  <c r="A474" i="12"/>
  <c r="BD474" i="12" s="1"/>
  <c r="ED473" i="12"/>
  <c r="EG473" i="12" s="1"/>
  <c r="EJ473" i="12" s="1"/>
  <c r="EM473" i="12" s="1"/>
  <c r="EP473" i="12" s="1"/>
  <c r="ES473" i="12" s="1"/>
  <c r="EV473" i="12" s="1"/>
  <c r="EY473" i="12" s="1"/>
  <c r="FB473" i="12" s="1"/>
  <c r="EB473" i="12"/>
  <c r="EE473" i="12" s="1"/>
  <c r="EH473" i="12" s="1"/>
  <c r="EK473" i="12" s="1"/>
  <c r="EN473" i="12" s="1"/>
  <c r="EQ473" i="12" s="1"/>
  <c r="ET473" i="12" s="1"/>
  <c r="EW473" i="12" s="1"/>
  <c r="EZ473" i="12" s="1"/>
  <c r="FC473" i="12" s="1"/>
  <c r="EA473" i="12"/>
  <c r="DZ473" i="12"/>
  <c r="EC473" i="12" s="1"/>
  <c r="EF473" i="12" s="1"/>
  <c r="EI473" i="12" s="1"/>
  <c r="EL473" i="12" s="1"/>
  <c r="EO473" i="12" s="1"/>
  <c r="ER473" i="12" s="1"/>
  <c r="EU473" i="12" s="1"/>
  <c r="EX473" i="12" s="1"/>
  <c r="FA473" i="12" s="1"/>
  <c r="FD473" i="12" s="1"/>
  <c r="DY473" i="12"/>
  <c r="P473" i="12"/>
  <c r="Q473" i="12" s="1"/>
  <c r="O473" i="12"/>
  <c r="N473" i="12"/>
  <c r="E473" i="12"/>
  <c r="D473" i="12"/>
  <c r="C473" i="12"/>
  <c r="B473" i="12"/>
  <c r="A473" i="12"/>
  <c r="BE473" i="12" s="1"/>
  <c r="EA472" i="12"/>
  <c r="ED472" i="12" s="1"/>
  <c r="EG472" i="12" s="1"/>
  <c r="EJ472" i="12" s="1"/>
  <c r="EM472" i="12" s="1"/>
  <c r="EP472" i="12" s="1"/>
  <c r="ES472" i="12" s="1"/>
  <c r="EV472" i="12" s="1"/>
  <c r="EY472" i="12" s="1"/>
  <c r="FB472" i="12" s="1"/>
  <c r="DZ472" i="12"/>
  <c r="EC472" i="12" s="1"/>
  <c r="EF472" i="12" s="1"/>
  <c r="EI472" i="12" s="1"/>
  <c r="EL472" i="12" s="1"/>
  <c r="EO472" i="12" s="1"/>
  <c r="ER472" i="12" s="1"/>
  <c r="EU472" i="12" s="1"/>
  <c r="EX472" i="12" s="1"/>
  <c r="FA472" i="12" s="1"/>
  <c r="FD472" i="12" s="1"/>
  <c r="DY472" i="12"/>
  <c r="EB472" i="12" s="1"/>
  <c r="EE472" i="12" s="1"/>
  <c r="EH472" i="12" s="1"/>
  <c r="EK472" i="12" s="1"/>
  <c r="EN472" i="12" s="1"/>
  <c r="EQ472" i="12" s="1"/>
  <c r="ET472" i="12" s="1"/>
  <c r="EW472" i="12" s="1"/>
  <c r="EZ472" i="12" s="1"/>
  <c r="FC472" i="12" s="1"/>
  <c r="BD472" i="12"/>
  <c r="BA472" i="12"/>
  <c r="AY472" i="12"/>
  <c r="AV472" i="12"/>
  <c r="AS472" i="12"/>
  <c r="AQ472" i="12"/>
  <c r="AN472" i="12"/>
  <c r="AK472" i="12"/>
  <c r="AI472" i="12"/>
  <c r="AF472" i="12"/>
  <c r="AC472" i="12"/>
  <c r="AA472" i="12"/>
  <c r="X472" i="12"/>
  <c r="P472" i="12"/>
  <c r="Q472" i="12" s="1"/>
  <c r="O472" i="12"/>
  <c r="N472" i="12"/>
  <c r="D472" i="12"/>
  <c r="C472" i="12"/>
  <c r="B472" i="12"/>
  <c r="E472" i="12" s="1"/>
  <c r="A472" i="12"/>
  <c r="BF472" i="12" s="1"/>
  <c r="EB471" i="12"/>
  <c r="EE471" i="12" s="1"/>
  <c r="EH471" i="12" s="1"/>
  <c r="EK471" i="12" s="1"/>
  <c r="EN471" i="12" s="1"/>
  <c r="EQ471" i="12" s="1"/>
  <c r="ET471" i="12" s="1"/>
  <c r="EW471" i="12" s="1"/>
  <c r="EZ471" i="12" s="1"/>
  <c r="FC471" i="12" s="1"/>
  <c r="EA471" i="12"/>
  <c r="ED471" i="12" s="1"/>
  <c r="EG471" i="12" s="1"/>
  <c r="EJ471" i="12" s="1"/>
  <c r="EM471" i="12" s="1"/>
  <c r="EP471" i="12" s="1"/>
  <c r="ES471" i="12" s="1"/>
  <c r="EV471" i="12" s="1"/>
  <c r="EY471" i="12" s="1"/>
  <c r="FB471" i="12" s="1"/>
  <c r="DZ471" i="12"/>
  <c r="EC471" i="12" s="1"/>
  <c r="EF471" i="12" s="1"/>
  <c r="EI471" i="12" s="1"/>
  <c r="EL471" i="12" s="1"/>
  <c r="EO471" i="12" s="1"/>
  <c r="ER471" i="12" s="1"/>
  <c r="EU471" i="12" s="1"/>
  <c r="EX471" i="12" s="1"/>
  <c r="FA471" i="12" s="1"/>
  <c r="FD471" i="12" s="1"/>
  <c r="DY471" i="12"/>
  <c r="Q471" i="12"/>
  <c r="P471" i="12"/>
  <c r="F471" i="12" s="1"/>
  <c r="O471" i="12"/>
  <c r="N471" i="12"/>
  <c r="K471" i="12"/>
  <c r="D471" i="12"/>
  <c r="C471" i="12"/>
  <c r="B471" i="12"/>
  <c r="E471" i="12" s="1"/>
  <c r="A471" i="12"/>
  <c r="BC471" i="12" s="1"/>
  <c r="EA470" i="12"/>
  <c r="ED470" i="12" s="1"/>
  <c r="EG470" i="12" s="1"/>
  <c r="EJ470" i="12" s="1"/>
  <c r="EM470" i="12" s="1"/>
  <c r="EP470" i="12" s="1"/>
  <c r="ES470" i="12" s="1"/>
  <c r="EV470" i="12" s="1"/>
  <c r="EY470" i="12" s="1"/>
  <c r="FB470" i="12" s="1"/>
  <c r="DZ470" i="12"/>
  <c r="EC470" i="12" s="1"/>
  <c r="EF470" i="12" s="1"/>
  <c r="EI470" i="12" s="1"/>
  <c r="EL470" i="12" s="1"/>
  <c r="EO470" i="12" s="1"/>
  <c r="ER470" i="12" s="1"/>
  <c r="EU470" i="12" s="1"/>
  <c r="EX470" i="12" s="1"/>
  <c r="FA470" i="12" s="1"/>
  <c r="FD470" i="12" s="1"/>
  <c r="DY470" i="12"/>
  <c r="EB470" i="12" s="1"/>
  <c r="EE470" i="12" s="1"/>
  <c r="EH470" i="12" s="1"/>
  <c r="EK470" i="12" s="1"/>
  <c r="EN470" i="12" s="1"/>
  <c r="EQ470" i="12" s="1"/>
  <c r="ET470" i="12" s="1"/>
  <c r="EW470" i="12" s="1"/>
  <c r="EZ470" i="12" s="1"/>
  <c r="FC470" i="12" s="1"/>
  <c r="P470" i="12"/>
  <c r="G470" i="12" s="1"/>
  <c r="O470" i="12"/>
  <c r="N470" i="12"/>
  <c r="F470" i="12"/>
  <c r="D470" i="12"/>
  <c r="C470" i="12"/>
  <c r="B470" i="12"/>
  <c r="E470" i="12" s="1"/>
  <c r="A470" i="12"/>
  <c r="BD470" i="12" s="1"/>
  <c r="EA469" i="12"/>
  <c r="ED469" i="12" s="1"/>
  <c r="EG469" i="12" s="1"/>
  <c r="EJ469" i="12" s="1"/>
  <c r="EM469" i="12" s="1"/>
  <c r="EP469" i="12" s="1"/>
  <c r="ES469" i="12" s="1"/>
  <c r="EV469" i="12" s="1"/>
  <c r="EY469" i="12" s="1"/>
  <c r="FB469" i="12" s="1"/>
  <c r="DZ469" i="12"/>
  <c r="EC469" i="12" s="1"/>
  <c r="EF469" i="12" s="1"/>
  <c r="EI469" i="12" s="1"/>
  <c r="EL469" i="12" s="1"/>
  <c r="EO469" i="12" s="1"/>
  <c r="ER469" i="12" s="1"/>
  <c r="EU469" i="12" s="1"/>
  <c r="EX469" i="12" s="1"/>
  <c r="FA469" i="12" s="1"/>
  <c r="FD469" i="12" s="1"/>
  <c r="DY469" i="12"/>
  <c r="EB469" i="12" s="1"/>
  <c r="EE469" i="12" s="1"/>
  <c r="EH469" i="12" s="1"/>
  <c r="EK469" i="12" s="1"/>
  <c r="EN469" i="12" s="1"/>
  <c r="EQ469" i="12" s="1"/>
  <c r="ET469" i="12" s="1"/>
  <c r="EW469" i="12" s="1"/>
  <c r="EZ469" i="12" s="1"/>
  <c r="FC469" i="12" s="1"/>
  <c r="BC469" i="12"/>
  <c r="AY469" i="12"/>
  <c r="AU469" i="12"/>
  <c r="AQ469" i="12"/>
  <c r="AM469" i="12"/>
  <c r="AI469" i="12"/>
  <c r="AE469" i="12"/>
  <c r="AA469" i="12"/>
  <c r="W469" i="12"/>
  <c r="P469" i="12"/>
  <c r="F469" i="12" s="1"/>
  <c r="O469" i="12"/>
  <c r="N469" i="12"/>
  <c r="G469" i="12"/>
  <c r="D469" i="12"/>
  <c r="C469" i="12"/>
  <c r="B469" i="12"/>
  <c r="E469" i="12" s="1"/>
  <c r="A469" i="12"/>
  <c r="BE469" i="12" s="1"/>
  <c r="EA468" i="12"/>
  <c r="ED468" i="12" s="1"/>
  <c r="EG468" i="12" s="1"/>
  <c r="EJ468" i="12" s="1"/>
  <c r="EM468" i="12" s="1"/>
  <c r="EP468" i="12" s="1"/>
  <c r="ES468" i="12" s="1"/>
  <c r="EV468" i="12" s="1"/>
  <c r="EY468" i="12" s="1"/>
  <c r="FB468" i="12" s="1"/>
  <c r="DZ468" i="12"/>
  <c r="EC468" i="12" s="1"/>
  <c r="EF468" i="12" s="1"/>
  <c r="EI468" i="12" s="1"/>
  <c r="EL468" i="12" s="1"/>
  <c r="EO468" i="12" s="1"/>
  <c r="ER468" i="12" s="1"/>
  <c r="EU468" i="12" s="1"/>
  <c r="EX468" i="12" s="1"/>
  <c r="FA468" i="12" s="1"/>
  <c r="FD468" i="12" s="1"/>
  <c r="DY468" i="12"/>
  <c r="EB468" i="12" s="1"/>
  <c r="EE468" i="12" s="1"/>
  <c r="EH468" i="12" s="1"/>
  <c r="EK468" i="12" s="1"/>
  <c r="EN468" i="12" s="1"/>
  <c r="EQ468" i="12" s="1"/>
  <c r="ET468" i="12" s="1"/>
  <c r="EW468" i="12" s="1"/>
  <c r="EZ468" i="12" s="1"/>
  <c r="FC468" i="12" s="1"/>
  <c r="BD468" i="12"/>
  <c r="BA468" i="12"/>
  <c r="AY468" i="12"/>
  <c r="AV468" i="12"/>
  <c r="AS468" i="12"/>
  <c r="AQ468" i="12"/>
  <c r="AN468" i="12"/>
  <c r="AK468" i="12"/>
  <c r="AI468" i="12"/>
  <c r="AF468" i="12"/>
  <c r="AC468" i="12"/>
  <c r="AA468" i="12"/>
  <c r="X468" i="12"/>
  <c r="P468" i="12"/>
  <c r="Q468" i="12" s="1"/>
  <c r="O468" i="12"/>
  <c r="N468" i="12"/>
  <c r="D468" i="12"/>
  <c r="C468" i="12"/>
  <c r="B468" i="12"/>
  <c r="E468" i="12" s="1"/>
  <c r="A468" i="12"/>
  <c r="BF468" i="12" s="1"/>
  <c r="EB467" i="12"/>
  <c r="EE467" i="12" s="1"/>
  <c r="EH467" i="12" s="1"/>
  <c r="EK467" i="12" s="1"/>
  <c r="EN467" i="12" s="1"/>
  <c r="EQ467" i="12" s="1"/>
  <c r="ET467" i="12" s="1"/>
  <c r="EW467" i="12" s="1"/>
  <c r="EZ467" i="12" s="1"/>
  <c r="FC467" i="12" s="1"/>
  <c r="EA467" i="12"/>
  <c r="ED467" i="12" s="1"/>
  <c r="EG467" i="12" s="1"/>
  <c r="EJ467" i="12" s="1"/>
  <c r="EM467" i="12" s="1"/>
  <c r="EP467" i="12" s="1"/>
  <c r="ES467" i="12" s="1"/>
  <c r="EV467" i="12" s="1"/>
  <c r="EY467" i="12" s="1"/>
  <c r="FB467" i="12" s="1"/>
  <c r="DZ467" i="12"/>
  <c r="EC467" i="12" s="1"/>
  <c r="EF467" i="12" s="1"/>
  <c r="EI467" i="12" s="1"/>
  <c r="EL467" i="12" s="1"/>
  <c r="EO467" i="12" s="1"/>
  <c r="ER467" i="12" s="1"/>
  <c r="EU467" i="12" s="1"/>
  <c r="EX467" i="12" s="1"/>
  <c r="FA467" i="12" s="1"/>
  <c r="FD467" i="12" s="1"/>
  <c r="DY467" i="12"/>
  <c r="Q467" i="12"/>
  <c r="P467" i="12"/>
  <c r="F467" i="12" s="1"/>
  <c r="O467" i="12"/>
  <c r="N467" i="12"/>
  <c r="K467" i="12"/>
  <c r="D467" i="12"/>
  <c r="C467" i="12"/>
  <c r="B467" i="12"/>
  <c r="E467" i="12" s="1"/>
  <c r="A467" i="12"/>
  <c r="BC467" i="12" s="1"/>
  <c r="EA466" i="12"/>
  <c r="ED466" i="12" s="1"/>
  <c r="EG466" i="12" s="1"/>
  <c r="EJ466" i="12" s="1"/>
  <c r="EM466" i="12" s="1"/>
  <c r="EP466" i="12" s="1"/>
  <c r="ES466" i="12" s="1"/>
  <c r="EV466" i="12" s="1"/>
  <c r="EY466" i="12" s="1"/>
  <c r="FB466" i="12" s="1"/>
  <c r="DZ466" i="12"/>
  <c r="EC466" i="12" s="1"/>
  <c r="EF466" i="12" s="1"/>
  <c r="EI466" i="12" s="1"/>
  <c r="EL466" i="12" s="1"/>
  <c r="EO466" i="12" s="1"/>
  <c r="ER466" i="12" s="1"/>
  <c r="EU466" i="12" s="1"/>
  <c r="EX466" i="12" s="1"/>
  <c r="FA466" i="12" s="1"/>
  <c r="FD466" i="12" s="1"/>
  <c r="DY466" i="12"/>
  <c r="EB466" i="12" s="1"/>
  <c r="EE466" i="12" s="1"/>
  <c r="EH466" i="12" s="1"/>
  <c r="EK466" i="12" s="1"/>
  <c r="EN466" i="12" s="1"/>
  <c r="EQ466" i="12" s="1"/>
  <c r="ET466" i="12" s="1"/>
  <c r="EW466" i="12" s="1"/>
  <c r="EZ466" i="12" s="1"/>
  <c r="FC466" i="12" s="1"/>
  <c r="P466" i="12"/>
  <c r="G466" i="12" s="1"/>
  <c r="O466" i="12"/>
  <c r="N466" i="12"/>
  <c r="F466" i="12"/>
  <c r="D466" i="12"/>
  <c r="C466" i="12"/>
  <c r="B466" i="12"/>
  <c r="A466" i="12"/>
  <c r="BD466" i="12" s="1"/>
  <c r="EA465" i="12"/>
  <c r="ED465" i="12" s="1"/>
  <c r="EG465" i="12" s="1"/>
  <c r="EJ465" i="12" s="1"/>
  <c r="EM465" i="12" s="1"/>
  <c r="EP465" i="12" s="1"/>
  <c r="ES465" i="12" s="1"/>
  <c r="EV465" i="12" s="1"/>
  <c r="EY465" i="12" s="1"/>
  <c r="FB465" i="12" s="1"/>
  <c r="DZ465" i="12"/>
  <c r="EC465" i="12" s="1"/>
  <c r="EF465" i="12" s="1"/>
  <c r="EI465" i="12" s="1"/>
  <c r="EL465" i="12" s="1"/>
  <c r="EO465" i="12" s="1"/>
  <c r="ER465" i="12" s="1"/>
  <c r="EU465" i="12" s="1"/>
  <c r="EX465" i="12" s="1"/>
  <c r="FA465" i="12" s="1"/>
  <c r="FD465" i="12" s="1"/>
  <c r="DY465" i="12"/>
  <c r="EB465" i="12" s="1"/>
  <c r="EE465" i="12" s="1"/>
  <c r="EH465" i="12" s="1"/>
  <c r="EK465" i="12" s="1"/>
  <c r="EN465" i="12" s="1"/>
  <c r="EQ465" i="12" s="1"/>
  <c r="ET465" i="12" s="1"/>
  <c r="EW465" i="12" s="1"/>
  <c r="EZ465" i="12" s="1"/>
  <c r="FC465" i="12" s="1"/>
  <c r="BC465" i="12"/>
  <c r="AY465" i="12"/>
  <c r="AU465" i="12"/>
  <c r="AQ465" i="12"/>
  <c r="AM465" i="12"/>
  <c r="AI465" i="12"/>
  <c r="AE465" i="12"/>
  <c r="AA465" i="12"/>
  <c r="W465" i="12"/>
  <c r="P465" i="12"/>
  <c r="F465" i="12" s="1"/>
  <c r="O465" i="12"/>
  <c r="N465" i="12"/>
  <c r="G465" i="12"/>
  <c r="D465" i="12"/>
  <c r="C465" i="12"/>
  <c r="B465" i="12"/>
  <c r="E465" i="12" s="1"/>
  <c r="A465" i="12"/>
  <c r="BE465" i="12" s="1"/>
  <c r="EA464" i="12"/>
  <c r="ED464" i="12" s="1"/>
  <c r="EG464" i="12" s="1"/>
  <c r="EJ464" i="12" s="1"/>
  <c r="EM464" i="12" s="1"/>
  <c r="EP464" i="12" s="1"/>
  <c r="ES464" i="12" s="1"/>
  <c r="EV464" i="12" s="1"/>
  <c r="EY464" i="12" s="1"/>
  <c r="FB464" i="12" s="1"/>
  <c r="DZ464" i="12"/>
  <c r="EC464" i="12" s="1"/>
  <c r="EF464" i="12" s="1"/>
  <c r="EI464" i="12" s="1"/>
  <c r="EL464" i="12" s="1"/>
  <c r="EO464" i="12" s="1"/>
  <c r="ER464" i="12" s="1"/>
  <c r="EU464" i="12" s="1"/>
  <c r="EX464" i="12" s="1"/>
  <c r="FA464" i="12" s="1"/>
  <c r="FD464" i="12" s="1"/>
  <c r="DY464" i="12"/>
  <c r="EB464" i="12" s="1"/>
  <c r="EE464" i="12" s="1"/>
  <c r="EH464" i="12" s="1"/>
  <c r="EK464" i="12" s="1"/>
  <c r="EN464" i="12" s="1"/>
  <c r="EQ464" i="12" s="1"/>
  <c r="ET464" i="12" s="1"/>
  <c r="EW464" i="12" s="1"/>
  <c r="EZ464" i="12" s="1"/>
  <c r="FC464" i="12" s="1"/>
  <c r="BD464" i="12"/>
  <c r="BA464" i="12"/>
  <c r="AY464" i="12"/>
  <c r="AV464" i="12"/>
  <c r="AS464" i="12"/>
  <c r="AQ464" i="12"/>
  <c r="AN464" i="12"/>
  <c r="AK464" i="12"/>
  <c r="AI464" i="12"/>
  <c r="AF464" i="12"/>
  <c r="AC464" i="12"/>
  <c r="AA464" i="12"/>
  <c r="X464" i="12"/>
  <c r="P464" i="12"/>
  <c r="Q464" i="12" s="1"/>
  <c r="O464" i="12"/>
  <c r="N464" i="12"/>
  <c r="D464" i="12"/>
  <c r="C464" i="12"/>
  <c r="B464" i="12"/>
  <c r="A464" i="12"/>
  <c r="BF464" i="12" s="1"/>
  <c r="EB463" i="12"/>
  <c r="EE463" i="12" s="1"/>
  <c r="EH463" i="12" s="1"/>
  <c r="EK463" i="12" s="1"/>
  <c r="EN463" i="12" s="1"/>
  <c r="EQ463" i="12" s="1"/>
  <c r="ET463" i="12" s="1"/>
  <c r="EW463" i="12" s="1"/>
  <c r="EZ463" i="12" s="1"/>
  <c r="FC463" i="12" s="1"/>
  <c r="EA463" i="12"/>
  <c r="ED463" i="12" s="1"/>
  <c r="EG463" i="12" s="1"/>
  <c r="EJ463" i="12" s="1"/>
  <c r="EM463" i="12" s="1"/>
  <c r="EP463" i="12" s="1"/>
  <c r="ES463" i="12" s="1"/>
  <c r="EV463" i="12" s="1"/>
  <c r="EY463" i="12" s="1"/>
  <c r="FB463" i="12" s="1"/>
  <c r="DZ463" i="12"/>
  <c r="EC463" i="12" s="1"/>
  <c r="EF463" i="12" s="1"/>
  <c r="EI463" i="12" s="1"/>
  <c r="EL463" i="12" s="1"/>
  <c r="EO463" i="12" s="1"/>
  <c r="ER463" i="12" s="1"/>
  <c r="EU463" i="12" s="1"/>
  <c r="EX463" i="12" s="1"/>
  <c r="FA463" i="12" s="1"/>
  <c r="FD463" i="12" s="1"/>
  <c r="DY463" i="12"/>
  <c r="Q463" i="12"/>
  <c r="P463" i="12"/>
  <c r="F463" i="12" s="1"/>
  <c r="O463" i="12"/>
  <c r="N463" i="12"/>
  <c r="K463" i="12"/>
  <c r="D463" i="12"/>
  <c r="C463" i="12"/>
  <c r="B463" i="12"/>
  <c r="E463" i="12" s="1"/>
  <c r="A463" i="12"/>
  <c r="BC463" i="12" s="1"/>
  <c r="EA462" i="12"/>
  <c r="ED462" i="12" s="1"/>
  <c r="EG462" i="12" s="1"/>
  <c r="EJ462" i="12" s="1"/>
  <c r="EM462" i="12" s="1"/>
  <c r="EP462" i="12" s="1"/>
  <c r="ES462" i="12" s="1"/>
  <c r="EV462" i="12" s="1"/>
  <c r="EY462" i="12" s="1"/>
  <c r="FB462" i="12" s="1"/>
  <c r="DZ462" i="12"/>
  <c r="EC462" i="12" s="1"/>
  <c r="EF462" i="12" s="1"/>
  <c r="EI462" i="12" s="1"/>
  <c r="EL462" i="12" s="1"/>
  <c r="EO462" i="12" s="1"/>
  <c r="ER462" i="12" s="1"/>
  <c r="EU462" i="12" s="1"/>
  <c r="EX462" i="12" s="1"/>
  <c r="FA462" i="12" s="1"/>
  <c r="FD462" i="12" s="1"/>
  <c r="DY462" i="12"/>
  <c r="EB462" i="12" s="1"/>
  <c r="EE462" i="12" s="1"/>
  <c r="EH462" i="12" s="1"/>
  <c r="EK462" i="12" s="1"/>
  <c r="EN462" i="12" s="1"/>
  <c r="EQ462" i="12" s="1"/>
  <c r="ET462" i="12" s="1"/>
  <c r="EW462" i="12" s="1"/>
  <c r="EZ462" i="12" s="1"/>
  <c r="FC462" i="12" s="1"/>
  <c r="P462" i="12"/>
  <c r="G462" i="12" s="1"/>
  <c r="O462" i="12"/>
  <c r="N462" i="12"/>
  <c r="F462" i="12"/>
  <c r="D462" i="12"/>
  <c r="C462" i="12"/>
  <c r="B462" i="12"/>
  <c r="E462" i="12" s="1"/>
  <c r="A462" i="12"/>
  <c r="BD462" i="12" s="1"/>
  <c r="EA461" i="12"/>
  <c r="ED461" i="12" s="1"/>
  <c r="EG461" i="12" s="1"/>
  <c r="EJ461" i="12" s="1"/>
  <c r="EM461" i="12" s="1"/>
  <c r="EP461" i="12" s="1"/>
  <c r="ES461" i="12" s="1"/>
  <c r="EV461" i="12" s="1"/>
  <c r="EY461" i="12" s="1"/>
  <c r="FB461" i="12" s="1"/>
  <c r="DZ461" i="12"/>
  <c r="EC461" i="12" s="1"/>
  <c r="EF461" i="12" s="1"/>
  <c r="EI461" i="12" s="1"/>
  <c r="EL461" i="12" s="1"/>
  <c r="EO461" i="12" s="1"/>
  <c r="ER461" i="12" s="1"/>
  <c r="EU461" i="12" s="1"/>
  <c r="EX461" i="12" s="1"/>
  <c r="FA461" i="12" s="1"/>
  <c r="FD461" i="12" s="1"/>
  <c r="DY461" i="12"/>
  <c r="EB461" i="12" s="1"/>
  <c r="EE461" i="12" s="1"/>
  <c r="EH461" i="12" s="1"/>
  <c r="EK461" i="12" s="1"/>
  <c r="EN461" i="12" s="1"/>
  <c r="EQ461" i="12" s="1"/>
  <c r="ET461" i="12" s="1"/>
  <c r="EW461" i="12" s="1"/>
  <c r="EZ461" i="12" s="1"/>
  <c r="FC461" i="12" s="1"/>
  <c r="BC461" i="12"/>
  <c r="AY461" i="12"/>
  <c r="AU461" i="12"/>
  <c r="AQ461" i="12"/>
  <c r="AM461" i="12"/>
  <c r="AI461" i="12"/>
  <c r="AE461" i="12"/>
  <c r="AA461" i="12"/>
  <c r="W461" i="12"/>
  <c r="P461" i="12"/>
  <c r="F461" i="12" s="1"/>
  <c r="O461" i="12"/>
  <c r="N461" i="12"/>
  <c r="G461" i="12"/>
  <c r="D461" i="12"/>
  <c r="C461" i="12"/>
  <c r="B461" i="12"/>
  <c r="E461" i="12" s="1"/>
  <c r="A461" i="12"/>
  <c r="BE461" i="12" s="1"/>
  <c r="EA460" i="12"/>
  <c r="ED460" i="12" s="1"/>
  <c r="EG460" i="12" s="1"/>
  <c r="EJ460" i="12" s="1"/>
  <c r="EM460" i="12" s="1"/>
  <c r="EP460" i="12" s="1"/>
  <c r="ES460" i="12" s="1"/>
  <c r="EV460" i="12" s="1"/>
  <c r="EY460" i="12" s="1"/>
  <c r="FB460" i="12" s="1"/>
  <c r="DZ460" i="12"/>
  <c r="EC460" i="12" s="1"/>
  <c r="EF460" i="12" s="1"/>
  <c r="EI460" i="12" s="1"/>
  <c r="EL460" i="12" s="1"/>
  <c r="EO460" i="12" s="1"/>
  <c r="ER460" i="12" s="1"/>
  <c r="EU460" i="12" s="1"/>
  <c r="EX460" i="12" s="1"/>
  <c r="FA460" i="12" s="1"/>
  <c r="FD460" i="12" s="1"/>
  <c r="DY460" i="12"/>
  <c r="EB460" i="12" s="1"/>
  <c r="EE460" i="12" s="1"/>
  <c r="EH460" i="12" s="1"/>
  <c r="EK460" i="12" s="1"/>
  <c r="EN460" i="12" s="1"/>
  <c r="EQ460" i="12" s="1"/>
  <c r="ET460" i="12" s="1"/>
  <c r="EW460" i="12" s="1"/>
  <c r="EZ460" i="12" s="1"/>
  <c r="FC460" i="12" s="1"/>
  <c r="DQ460" i="12"/>
  <c r="EC480" i="12" l="1"/>
  <c r="K461" i="12"/>
  <c r="Q461" i="12"/>
  <c r="AB461" i="12"/>
  <c r="AJ461" i="12"/>
  <c r="AR461" i="12"/>
  <c r="AZ461" i="12"/>
  <c r="K462" i="12"/>
  <c r="Q462" i="12"/>
  <c r="AI462" i="12"/>
  <c r="AY462" i="12"/>
  <c r="J464" i="12"/>
  <c r="W464" i="12"/>
  <c r="AB464" i="12"/>
  <c r="AG464" i="12"/>
  <c r="AM464" i="12"/>
  <c r="AR464" i="12"/>
  <c r="AW464" i="12"/>
  <c r="BC464" i="12"/>
  <c r="K465" i="12"/>
  <c r="Q465" i="12"/>
  <c r="AB465" i="12"/>
  <c r="AJ465" i="12"/>
  <c r="AR465" i="12"/>
  <c r="AZ465" i="12"/>
  <c r="K466" i="12"/>
  <c r="Q466" i="12"/>
  <c r="AI466" i="12"/>
  <c r="AY466" i="12"/>
  <c r="J468" i="12"/>
  <c r="W468" i="12"/>
  <c r="AB468" i="12"/>
  <c r="AG468" i="12"/>
  <c r="AM468" i="12"/>
  <c r="AR468" i="12"/>
  <c r="AW468" i="12"/>
  <c r="BC468" i="12"/>
  <c r="K469" i="12"/>
  <c r="Q469" i="12"/>
  <c r="AB469" i="12"/>
  <c r="AJ469" i="12"/>
  <c r="AR469" i="12"/>
  <c r="AZ469" i="12"/>
  <c r="K470" i="12"/>
  <c r="Q470" i="12"/>
  <c r="AI470" i="12"/>
  <c r="AY470" i="12"/>
  <c r="J472" i="12"/>
  <c r="W472" i="12"/>
  <c r="AB472" i="12"/>
  <c r="AG472" i="12"/>
  <c r="AM472" i="12"/>
  <c r="AR472" i="12"/>
  <c r="AW472" i="12"/>
  <c r="BC472" i="12"/>
  <c r="F473" i="12"/>
  <c r="AB473" i="12"/>
  <c r="AR473" i="12"/>
  <c r="AA474" i="12"/>
  <c r="AI474" i="12"/>
  <c r="AQ474" i="12"/>
  <c r="AY474" i="12"/>
  <c r="J476" i="12"/>
  <c r="W476" i="12"/>
  <c r="AB476" i="12"/>
  <c r="AG476" i="12"/>
  <c r="AM476" i="12"/>
  <c r="AR476" i="12"/>
  <c r="AW476" i="12"/>
  <c r="BC476" i="12"/>
  <c r="F477" i="12"/>
  <c r="AB477" i="12"/>
  <c r="AR477" i="12"/>
  <c r="AA478" i="12"/>
  <c r="AI478" i="12"/>
  <c r="AQ478" i="12"/>
  <c r="AY478" i="12"/>
  <c r="X480" i="12"/>
  <c r="AN480" i="12"/>
  <c r="BD480" i="12"/>
  <c r="J481" i="12"/>
  <c r="W481" i="12"/>
  <c r="AI481" i="12"/>
  <c r="AY481" i="12"/>
  <c r="K482" i="12"/>
  <c r="Q482" i="12"/>
  <c r="AA483" i="12"/>
  <c r="AF483" i="12"/>
  <c r="AK483" i="12"/>
  <c r="AQ483" i="12"/>
  <c r="AV483" i="12"/>
  <c r="BA483" i="12"/>
  <c r="AE466" i="12"/>
  <c r="AU466" i="12"/>
  <c r="AE470" i="12"/>
  <c r="AU470" i="12"/>
  <c r="X477" i="12"/>
  <c r="AN477" i="12"/>
  <c r="BD477" i="12"/>
  <c r="AU481" i="12"/>
  <c r="AM466" i="12"/>
  <c r="G473" i="12"/>
  <c r="F478" i="12"/>
  <c r="AC478" i="12"/>
  <c r="AS478" i="12"/>
  <c r="AM481" i="12"/>
  <c r="J483" i="12"/>
  <c r="AB483" i="12"/>
  <c r="AG483" i="12"/>
  <c r="AR483" i="12"/>
  <c r="AW483" i="12"/>
  <c r="BC483" i="12"/>
  <c r="AE462" i="12"/>
  <c r="AU462" i="12"/>
  <c r="X473" i="12"/>
  <c r="AN473" i="12"/>
  <c r="BD473" i="12"/>
  <c r="F481" i="12"/>
  <c r="AE481" i="12"/>
  <c r="W462" i="12"/>
  <c r="AM462" i="12"/>
  <c r="BC462" i="12"/>
  <c r="W466" i="12"/>
  <c r="BC466" i="12"/>
  <c r="W470" i="12"/>
  <c r="AM470" i="12"/>
  <c r="BC470" i="12"/>
  <c r="AF473" i="12"/>
  <c r="AV473" i="12"/>
  <c r="AC474" i="12"/>
  <c r="AK474" i="12"/>
  <c r="AS474" i="12"/>
  <c r="BA474" i="12"/>
  <c r="G475" i="12"/>
  <c r="AF477" i="12"/>
  <c r="AV477" i="12"/>
  <c r="AK478" i="12"/>
  <c r="BA478" i="12"/>
  <c r="Y481" i="12"/>
  <c r="BC481" i="12"/>
  <c r="W483" i="12"/>
  <c r="AM483" i="12"/>
  <c r="X461" i="12"/>
  <c r="AF461" i="12"/>
  <c r="AN461" i="12"/>
  <c r="AV461" i="12"/>
  <c r="BD461" i="12"/>
  <c r="AA462" i="12"/>
  <c r="AQ462" i="12"/>
  <c r="Y464" i="12"/>
  <c r="AE464" i="12"/>
  <c r="AJ464" i="12"/>
  <c r="AO464" i="12"/>
  <c r="AU464" i="12"/>
  <c r="AZ464" i="12"/>
  <c r="BE464" i="12"/>
  <c r="X465" i="12"/>
  <c r="AF465" i="12"/>
  <c r="AN465" i="12"/>
  <c r="AV465" i="12"/>
  <c r="BD465" i="12"/>
  <c r="AA466" i="12"/>
  <c r="AQ466" i="12"/>
  <c r="Y468" i="12"/>
  <c r="AE468" i="12"/>
  <c r="AJ468" i="12"/>
  <c r="AO468" i="12"/>
  <c r="AU468" i="12"/>
  <c r="AZ468" i="12"/>
  <c r="BE468" i="12"/>
  <c r="X469" i="12"/>
  <c r="AF469" i="12"/>
  <c r="AN469" i="12"/>
  <c r="AV469" i="12"/>
  <c r="BD469" i="12"/>
  <c r="AA470" i="12"/>
  <c r="AQ470" i="12"/>
  <c r="Y472" i="12"/>
  <c r="AE472" i="12"/>
  <c r="AJ472" i="12"/>
  <c r="AO472" i="12"/>
  <c r="AU472" i="12"/>
  <c r="AZ472" i="12"/>
  <c r="BE472" i="12"/>
  <c r="K473" i="12"/>
  <c r="AJ473" i="12"/>
  <c r="AZ473" i="12"/>
  <c r="J474" i="12"/>
  <c r="W474" i="12"/>
  <c r="AE474" i="12"/>
  <c r="AM474" i="12"/>
  <c r="AU474" i="12"/>
  <c r="BC474" i="12"/>
  <c r="K475" i="12"/>
  <c r="Q475" i="12"/>
  <c r="Y476" i="12"/>
  <c r="AE476" i="12"/>
  <c r="AJ476" i="12"/>
  <c r="AO476" i="12"/>
  <c r="AU476" i="12"/>
  <c r="AZ476" i="12"/>
  <c r="BE476" i="12"/>
  <c r="K477" i="12"/>
  <c r="AJ477" i="12"/>
  <c r="AZ477" i="12"/>
  <c r="J478" i="12"/>
  <c r="W478" i="12"/>
  <c r="AE478" i="12"/>
  <c r="AM478" i="12"/>
  <c r="AU478" i="12"/>
  <c r="BC478" i="12"/>
  <c r="K479" i="12"/>
  <c r="Q479" i="12"/>
  <c r="AA481" i="12"/>
  <c r="AQ481" i="12"/>
  <c r="X483" i="12"/>
  <c r="AC483" i="12"/>
  <c r="AI483" i="12"/>
  <c r="AN483" i="12"/>
  <c r="AS483" i="12"/>
  <c r="AY483" i="12"/>
  <c r="BD483" i="12"/>
  <c r="ED480" i="12"/>
  <c r="EE480" i="12" s="1"/>
  <c r="EF480" i="12" s="1"/>
  <c r="EG480" i="12" s="1"/>
  <c r="EH480" i="12" s="1"/>
  <c r="EI480" i="12" s="1"/>
  <c r="EJ480" i="12" s="1"/>
  <c r="EK480" i="12" s="1"/>
  <c r="EL480" i="12" s="1"/>
  <c r="EM480" i="12" s="1"/>
  <c r="EN480" i="12" s="1"/>
  <c r="EO480" i="12" s="1"/>
  <c r="EP480" i="12" s="1"/>
  <c r="EQ480" i="12" s="1"/>
  <c r="ER480" i="12" s="1"/>
  <c r="ES480" i="12" s="1"/>
  <c r="ET480" i="12" s="1"/>
  <c r="EU480" i="12" s="1"/>
  <c r="EV480" i="12" s="1"/>
  <c r="EW480" i="12" s="1"/>
  <c r="EX480" i="12" s="1"/>
  <c r="EY480" i="12" s="1"/>
  <c r="EZ480" i="12" s="1"/>
  <c r="FA480" i="12" s="1"/>
  <c r="FB480" i="12" s="1"/>
  <c r="FC480" i="12" s="1"/>
  <c r="FD480" i="12" s="1"/>
  <c r="AH463" i="12"/>
  <c r="AX463" i="12"/>
  <c r="AH467" i="12"/>
  <c r="AT467" i="12"/>
  <c r="AD471" i="12"/>
  <c r="AP471" i="12"/>
  <c r="BB471" i="12"/>
  <c r="Z475" i="12"/>
  <c r="AL475" i="12"/>
  <c r="AX475" i="12"/>
  <c r="AD479" i="12"/>
  <c r="AP479" i="12"/>
  <c r="BB479" i="12"/>
  <c r="Z482" i="12"/>
  <c r="AL482" i="12"/>
  <c r="AX482" i="12"/>
  <c r="AH462" i="12"/>
  <c r="AT462" i="12"/>
  <c r="BF462" i="12"/>
  <c r="AK463" i="12"/>
  <c r="AW463" i="12"/>
  <c r="Z466" i="12"/>
  <c r="AL466" i="12"/>
  <c r="BB466" i="12"/>
  <c r="Y467" i="12"/>
  <c r="AG467" i="12"/>
  <c r="AW467" i="12"/>
  <c r="Z470" i="12"/>
  <c r="AD470" i="12"/>
  <c r="AH470" i="12"/>
  <c r="AL470" i="12"/>
  <c r="AP470" i="12"/>
  <c r="AT470" i="12"/>
  <c r="AX470" i="12"/>
  <c r="BB470" i="12"/>
  <c r="BF470" i="12"/>
  <c r="J471" i="12"/>
  <c r="Y471" i="12"/>
  <c r="AC471" i="12"/>
  <c r="AG471" i="12"/>
  <c r="AK471" i="12"/>
  <c r="AO471" i="12"/>
  <c r="AS471" i="12"/>
  <c r="AW471" i="12"/>
  <c r="BA471" i="12"/>
  <c r="BE471" i="12"/>
  <c r="G472" i="12"/>
  <c r="W473" i="12"/>
  <c r="AA473" i="12"/>
  <c r="AE473" i="12"/>
  <c r="AI473" i="12"/>
  <c r="AM473" i="12"/>
  <c r="AQ473" i="12"/>
  <c r="AU473" i="12"/>
  <c r="AY473" i="12"/>
  <c r="BC473" i="12"/>
  <c r="K474" i="12"/>
  <c r="Q474" i="12"/>
  <c r="Z474" i="12"/>
  <c r="AD474" i="12"/>
  <c r="AH474" i="12"/>
  <c r="AL474" i="12"/>
  <c r="AP474" i="12"/>
  <c r="AT474" i="12"/>
  <c r="AX474" i="12"/>
  <c r="BB474" i="12"/>
  <c r="BF474" i="12"/>
  <c r="J475" i="12"/>
  <c r="Y475" i="12"/>
  <c r="AC475" i="12"/>
  <c r="AG475" i="12"/>
  <c r="AK475" i="12"/>
  <c r="AO475" i="12"/>
  <c r="AS475" i="12"/>
  <c r="AW475" i="12"/>
  <c r="BA475" i="12"/>
  <c r="BE475" i="12"/>
  <c r="G476" i="12"/>
  <c r="W477" i="12"/>
  <c r="AA477" i="12"/>
  <c r="AE477" i="12"/>
  <c r="AI477" i="12"/>
  <c r="AM477" i="12"/>
  <c r="AQ477" i="12"/>
  <c r="AU477" i="12"/>
  <c r="AY477" i="12"/>
  <c r="BC477" i="12"/>
  <c r="K478" i="12"/>
  <c r="Q478" i="12"/>
  <c r="Z478" i="12"/>
  <c r="AD478" i="12"/>
  <c r="AH478" i="12"/>
  <c r="AL478" i="12"/>
  <c r="AP478" i="12"/>
  <c r="AT478" i="12"/>
  <c r="AX478" i="12"/>
  <c r="BB478" i="12"/>
  <c r="BF478" i="12"/>
  <c r="J479" i="12"/>
  <c r="Y479" i="12"/>
  <c r="AC479" i="12"/>
  <c r="AG479" i="12"/>
  <c r="AK479" i="12"/>
  <c r="AO479" i="12"/>
  <c r="AS479" i="12"/>
  <c r="AW479" i="12"/>
  <c r="BA479" i="12"/>
  <c r="BE479" i="12"/>
  <c r="W480" i="12"/>
  <c r="AA480" i="12"/>
  <c r="AE480" i="12"/>
  <c r="AI480" i="12"/>
  <c r="AM480" i="12"/>
  <c r="AQ480" i="12"/>
  <c r="AU480" i="12"/>
  <c r="AY480" i="12"/>
  <c r="BC480" i="12"/>
  <c r="K481" i="12"/>
  <c r="Q481" i="12"/>
  <c r="Z481" i="12"/>
  <c r="AD481" i="12"/>
  <c r="AH481" i="12"/>
  <c r="AL481" i="12"/>
  <c r="AP481" i="12"/>
  <c r="AT481" i="12"/>
  <c r="AX481" i="12"/>
  <c r="BB481" i="12"/>
  <c r="BF481" i="12"/>
  <c r="J482" i="12"/>
  <c r="Y482" i="12"/>
  <c r="AC482" i="12"/>
  <c r="AG482" i="12"/>
  <c r="AK482" i="12"/>
  <c r="AO482" i="12"/>
  <c r="AS482" i="12"/>
  <c r="AW482" i="12"/>
  <c r="BA482" i="12"/>
  <c r="BE482" i="12"/>
  <c r="G483" i="12"/>
  <c r="AD463" i="12"/>
  <c r="AP463" i="12"/>
  <c r="BB463" i="12"/>
  <c r="AD467" i="12"/>
  <c r="AP467" i="12"/>
  <c r="BB467" i="12"/>
  <c r="AH471" i="12"/>
  <c r="AT471" i="12"/>
  <c r="BF471" i="12"/>
  <c r="AD475" i="12"/>
  <c r="AP475" i="12"/>
  <c r="BF475" i="12"/>
  <c r="Z479" i="12"/>
  <c r="AL479" i="12"/>
  <c r="AT479" i="12"/>
  <c r="BF479" i="12"/>
  <c r="AD482" i="12"/>
  <c r="AP482" i="12"/>
  <c r="BF482" i="12"/>
  <c r="Z462" i="12"/>
  <c r="AL462" i="12"/>
  <c r="AX462" i="12"/>
  <c r="AC463" i="12"/>
  <c r="AO463" i="12"/>
  <c r="BE463" i="12"/>
  <c r="AD466" i="12"/>
  <c r="AP466" i="12"/>
  <c r="AK467" i="12"/>
  <c r="BA467" i="12"/>
  <c r="Z461" i="12"/>
  <c r="AL461" i="12"/>
  <c r="AX461" i="12"/>
  <c r="J462" i="12"/>
  <c r="AC462" i="12"/>
  <c r="AO462" i="12"/>
  <c r="BA462" i="12"/>
  <c r="G463" i="12"/>
  <c r="AB463" i="12"/>
  <c r="AN463" i="12"/>
  <c r="AZ463" i="12"/>
  <c r="AD465" i="12"/>
  <c r="AP465" i="12"/>
  <c r="BB465" i="12"/>
  <c r="J466" i="12"/>
  <c r="Y466" i="12"/>
  <c r="AG466" i="12"/>
  <c r="AS466" i="12"/>
  <c r="BE466" i="12"/>
  <c r="G467" i="12"/>
  <c r="AB467" i="12"/>
  <c r="AN467" i="12"/>
  <c r="AZ467" i="12"/>
  <c r="Z469" i="12"/>
  <c r="AL469" i="12"/>
  <c r="AX469" i="12"/>
  <c r="AG470" i="12"/>
  <c r="AO470" i="12"/>
  <c r="BE470" i="12"/>
  <c r="AF471" i="12"/>
  <c r="AN471" i="12"/>
  <c r="AZ471" i="12"/>
  <c r="AH473" i="12"/>
  <c r="AP473" i="12"/>
  <c r="BB473" i="12"/>
  <c r="X475" i="12"/>
  <c r="AB475" i="12"/>
  <c r="AJ475" i="12"/>
  <c r="AN475" i="12"/>
  <c r="AR475" i="12"/>
  <c r="AV475" i="12"/>
  <c r="AZ475" i="12"/>
  <c r="BD475" i="12"/>
  <c r="F476" i="12"/>
  <c r="Z477" i="12"/>
  <c r="AD477" i="12"/>
  <c r="AH477" i="12"/>
  <c r="AL477" i="12"/>
  <c r="AP477" i="12"/>
  <c r="AT477" i="12"/>
  <c r="AX477" i="12"/>
  <c r="BB477" i="12"/>
  <c r="BF477" i="12"/>
  <c r="X479" i="12"/>
  <c r="AB479" i="12"/>
  <c r="AF479" i="12"/>
  <c r="AJ479" i="12"/>
  <c r="AN479" i="12"/>
  <c r="AR479" i="12"/>
  <c r="AV479" i="12"/>
  <c r="AZ479" i="12"/>
  <c r="BD479" i="12"/>
  <c r="Z480" i="12"/>
  <c r="AD480" i="12"/>
  <c r="AH480" i="12"/>
  <c r="AL480" i="12"/>
  <c r="AP480" i="12"/>
  <c r="AT480" i="12"/>
  <c r="AX480" i="12"/>
  <c r="BB480" i="12"/>
  <c r="BF480" i="12"/>
  <c r="AC481" i="12"/>
  <c r="AG481" i="12"/>
  <c r="AK481" i="12"/>
  <c r="AO481" i="12"/>
  <c r="AS481" i="12"/>
  <c r="AW481" i="12"/>
  <c r="BA481" i="12"/>
  <c r="BE481" i="12"/>
  <c r="X482" i="12"/>
  <c r="AB482" i="12"/>
  <c r="AF482" i="12"/>
  <c r="AJ482" i="12"/>
  <c r="AN482" i="12"/>
  <c r="AR482" i="12"/>
  <c r="AV482" i="12"/>
  <c r="AZ482" i="12"/>
  <c r="BD482" i="12"/>
  <c r="F483" i="12"/>
  <c r="Z463" i="12"/>
  <c r="AL463" i="12"/>
  <c r="AT463" i="12"/>
  <c r="BF463" i="12"/>
  <c r="Z467" i="12"/>
  <c r="AL467" i="12"/>
  <c r="AX467" i="12"/>
  <c r="BF467" i="12"/>
  <c r="Z471" i="12"/>
  <c r="AL471" i="12"/>
  <c r="AX471" i="12"/>
  <c r="AH475" i="12"/>
  <c r="AT475" i="12"/>
  <c r="BB475" i="12"/>
  <c r="AH479" i="12"/>
  <c r="AX479" i="12"/>
  <c r="AH482" i="12"/>
  <c r="AT482" i="12"/>
  <c r="BB482" i="12"/>
  <c r="AD462" i="12"/>
  <c r="AP462" i="12"/>
  <c r="BB462" i="12"/>
  <c r="J463" i="12"/>
  <c r="Y463" i="12"/>
  <c r="AG463" i="12"/>
  <c r="AS463" i="12"/>
  <c r="BA463" i="12"/>
  <c r="G464" i="12"/>
  <c r="AH466" i="12"/>
  <c r="AT466" i="12"/>
  <c r="AX466" i="12"/>
  <c r="BF466" i="12"/>
  <c r="J467" i="12"/>
  <c r="AC467" i="12"/>
  <c r="AO467" i="12"/>
  <c r="AS467" i="12"/>
  <c r="BE467" i="12"/>
  <c r="G468" i="12"/>
  <c r="AD461" i="12"/>
  <c r="AH461" i="12"/>
  <c r="AP461" i="12"/>
  <c r="AT461" i="12"/>
  <c r="BB461" i="12"/>
  <c r="BF461" i="12"/>
  <c r="Y462" i="12"/>
  <c r="AG462" i="12"/>
  <c r="AK462" i="12"/>
  <c r="AS462" i="12"/>
  <c r="AW462" i="12"/>
  <c r="BE462" i="12"/>
  <c r="X463" i="12"/>
  <c r="AF463" i="12"/>
  <c r="AJ463" i="12"/>
  <c r="AR463" i="12"/>
  <c r="AV463" i="12"/>
  <c r="BD463" i="12"/>
  <c r="F464" i="12"/>
  <c r="Z465" i="12"/>
  <c r="AH465" i="12"/>
  <c r="AL465" i="12"/>
  <c r="AT465" i="12"/>
  <c r="AX465" i="12"/>
  <c r="BF465" i="12"/>
  <c r="AC466" i="12"/>
  <c r="AK466" i="12"/>
  <c r="AO466" i="12"/>
  <c r="AW466" i="12"/>
  <c r="BA466" i="12"/>
  <c r="X467" i="12"/>
  <c r="AF467" i="12"/>
  <c r="AJ467" i="12"/>
  <c r="AR467" i="12"/>
  <c r="AV467" i="12"/>
  <c r="BD467" i="12"/>
  <c r="F468" i="12"/>
  <c r="AD469" i="12"/>
  <c r="AH469" i="12"/>
  <c r="AP469" i="12"/>
  <c r="AT469" i="12"/>
  <c r="BB469" i="12"/>
  <c r="BF469" i="12"/>
  <c r="J470" i="12"/>
  <c r="Y470" i="12"/>
  <c r="AC470" i="12"/>
  <c r="AK470" i="12"/>
  <c r="AS470" i="12"/>
  <c r="AW470" i="12"/>
  <c r="BA470" i="12"/>
  <c r="G471" i="12"/>
  <c r="X471" i="12"/>
  <c r="AB471" i="12"/>
  <c r="AJ471" i="12"/>
  <c r="AR471" i="12"/>
  <c r="AV471" i="12"/>
  <c r="BD471" i="12"/>
  <c r="F472" i="12"/>
  <c r="Z473" i="12"/>
  <c r="AD473" i="12"/>
  <c r="AL473" i="12"/>
  <c r="AT473" i="12"/>
  <c r="AX473" i="12"/>
  <c r="BF473" i="12"/>
  <c r="AF475" i="12"/>
  <c r="J461" i="12"/>
  <c r="Y461" i="12"/>
  <c r="AC461" i="12"/>
  <c r="AG461" i="12"/>
  <c r="AK461" i="12"/>
  <c r="AO461" i="12"/>
  <c r="AS461" i="12"/>
  <c r="AW461" i="12"/>
  <c r="BA461" i="12"/>
  <c r="X462" i="12"/>
  <c r="AB462" i="12"/>
  <c r="AF462" i="12"/>
  <c r="AJ462" i="12"/>
  <c r="AN462" i="12"/>
  <c r="AR462" i="12"/>
  <c r="AV462" i="12"/>
  <c r="AZ462" i="12"/>
  <c r="W463" i="12"/>
  <c r="AA463" i="12"/>
  <c r="AE463" i="12"/>
  <c r="AI463" i="12"/>
  <c r="AM463" i="12"/>
  <c r="AQ463" i="12"/>
  <c r="AU463" i="12"/>
  <c r="AY463" i="12"/>
  <c r="K464" i="12"/>
  <c r="Z464" i="12"/>
  <c r="AD464" i="12"/>
  <c r="AH464" i="12"/>
  <c r="AL464" i="12"/>
  <c r="AP464" i="12"/>
  <c r="AT464" i="12"/>
  <c r="AX464" i="12"/>
  <c r="BB464" i="12"/>
  <c r="J465" i="12"/>
  <c r="Y465" i="12"/>
  <c r="AC465" i="12"/>
  <c r="AG465" i="12"/>
  <c r="AK465" i="12"/>
  <c r="AO465" i="12"/>
  <c r="AS465" i="12"/>
  <c r="AW465" i="12"/>
  <c r="BA465" i="12"/>
  <c r="X466" i="12"/>
  <c r="AB466" i="12"/>
  <c r="AF466" i="12"/>
  <c r="AJ466" i="12"/>
  <c r="AN466" i="12"/>
  <c r="AR466" i="12"/>
  <c r="AV466" i="12"/>
  <c r="AZ466" i="12"/>
  <c r="W467" i="12"/>
  <c r="AA467" i="12"/>
  <c r="AE467" i="12"/>
  <c r="AI467" i="12"/>
  <c r="AM467" i="12"/>
  <c r="AQ467" i="12"/>
  <c r="AU467" i="12"/>
  <c r="AY467" i="12"/>
  <c r="K468" i="12"/>
  <c r="Z468" i="12"/>
  <c r="AD468" i="12"/>
  <c r="AH468" i="12"/>
  <c r="AL468" i="12"/>
  <c r="AP468" i="12"/>
  <c r="AT468" i="12"/>
  <c r="AX468" i="12"/>
  <c r="BB468" i="12"/>
  <c r="J469" i="12"/>
  <c r="Y469" i="12"/>
  <c r="AC469" i="12"/>
  <c r="AG469" i="12"/>
  <c r="AK469" i="12"/>
  <c r="AO469" i="12"/>
  <c r="AS469" i="12"/>
  <c r="AW469" i="12"/>
  <c r="BA469" i="12"/>
  <c r="X470" i="12"/>
  <c r="AB470" i="12"/>
  <c r="AF470" i="12"/>
  <c r="AJ470" i="12"/>
  <c r="AN470" i="12"/>
  <c r="AR470" i="12"/>
  <c r="AV470" i="12"/>
  <c r="AZ470" i="12"/>
  <c r="W471" i="12"/>
  <c r="AA471" i="12"/>
  <c r="AE471" i="12"/>
  <c r="AI471" i="12"/>
  <c r="AM471" i="12"/>
  <c r="AQ471" i="12"/>
  <c r="AU471" i="12"/>
  <c r="AY471" i="12"/>
  <c r="K472" i="12"/>
  <c r="Z472" i="12"/>
  <c r="AD472" i="12"/>
  <c r="AH472" i="12"/>
  <c r="AL472" i="12"/>
  <c r="AP472" i="12"/>
  <c r="AT472" i="12"/>
  <c r="AX472" i="12"/>
  <c r="BB472" i="12"/>
  <c r="J473" i="12"/>
  <c r="Y473" i="12"/>
  <c r="AC473" i="12"/>
  <c r="AG473" i="12"/>
  <c r="AK473" i="12"/>
  <c r="AO473" i="12"/>
  <c r="AS473" i="12"/>
  <c r="AW473" i="12"/>
  <c r="BA473" i="12"/>
  <c r="X474" i="12"/>
  <c r="AB474" i="12"/>
  <c r="AF474" i="12"/>
  <c r="AJ474" i="12"/>
  <c r="AN474" i="12"/>
  <c r="AR474" i="12"/>
  <c r="AV474" i="12"/>
  <c r="AZ474" i="12"/>
  <c r="W475" i="12"/>
  <c r="AA475" i="12"/>
  <c r="AE475" i="12"/>
  <c r="AI475" i="12"/>
  <c r="AM475" i="12"/>
  <c r="AQ475" i="12"/>
  <c r="AU475" i="12"/>
  <c r="AY475" i="12"/>
  <c r="K476" i="12"/>
  <c r="Z476" i="12"/>
  <c r="AD476" i="12"/>
  <c r="AH476" i="12"/>
  <c r="AL476" i="12"/>
  <c r="AP476" i="12"/>
  <c r="AT476" i="12"/>
  <c r="AX476" i="12"/>
  <c r="BB476" i="12"/>
  <c r="J477" i="12"/>
  <c r="Y477" i="12"/>
  <c r="AC477" i="12"/>
  <c r="AG477" i="12"/>
  <c r="AK477" i="12"/>
  <c r="AO477" i="12"/>
  <c r="AS477" i="12"/>
  <c r="AW477" i="12"/>
  <c r="BA477" i="12"/>
  <c r="X478" i="12"/>
  <c r="AB478" i="12"/>
  <c r="AF478" i="12"/>
  <c r="AJ478" i="12"/>
  <c r="AN478" i="12"/>
  <c r="AR478" i="12"/>
  <c r="AV478" i="12"/>
  <c r="AZ478" i="12"/>
  <c r="W479" i="12"/>
  <c r="AA479" i="12"/>
  <c r="AE479" i="12"/>
  <c r="AI479" i="12"/>
  <c r="AM479" i="12"/>
  <c r="AQ479" i="12"/>
  <c r="AU479" i="12"/>
  <c r="AY479" i="12"/>
  <c r="J480" i="12"/>
  <c r="Y480" i="12"/>
  <c r="AC480" i="12"/>
  <c r="AG480" i="12"/>
  <c r="AK480" i="12"/>
  <c r="AO480" i="12"/>
  <c r="AS480" i="12"/>
  <c r="AW480" i="12"/>
  <c r="BA480" i="12"/>
  <c r="X481" i="12"/>
  <c r="AB481" i="12"/>
  <c r="AF481" i="12"/>
  <c r="AJ481" i="12"/>
  <c r="AN481" i="12"/>
  <c r="AR481" i="12"/>
  <c r="AV481" i="12"/>
  <c r="AZ481" i="12"/>
  <c r="W482" i="12"/>
  <c r="AA482" i="12"/>
  <c r="AE482" i="12"/>
  <c r="AI482" i="12"/>
  <c r="AM482" i="12"/>
  <c r="AQ482" i="12"/>
  <c r="AU482" i="12"/>
  <c r="AY482" i="12"/>
  <c r="K483" i="12"/>
  <c r="Z483" i="12"/>
  <c r="AD483" i="12"/>
  <c r="AH483" i="12"/>
  <c r="AL483" i="12"/>
  <c r="AP483" i="12"/>
  <c r="AT483" i="12"/>
  <c r="AX483" i="12"/>
  <c r="BB483" i="12"/>
  <c r="AY460" i="12"/>
  <c r="AU460" i="12"/>
  <c r="AQ460" i="12"/>
  <c r="AI460" i="12"/>
  <c r="AE460" i="12"/>
  <c r="AA460" i="12"/>
  <c r="P460" i="12"/>
  <c r="G460" i="12" s="1"/>
  <c r="O460" i="12"/>
  <c r="N460" i="12"/>
  <c r="D460" i="12"/>
  <c r="C460" i="12"/>
  <c r="B460" i="12"/>
  <c r="E460" i="12" s="1"/>
  <c r="A460" i="12"/>
  <c r="BD460" i="12" s="1"/>
  <c r="ED459" i="12"/>
  <c r="EG459" i="12" s="1"/>
  <c r="EJ459" i="12" s="1"/>
  <c r="EM459" i="12" s="1"/>
  <c r="EP459" i="12" s="1"/>
  <c r="ES459" i="12" s="1"/>
  <c r="EV459" i="12" s="1"/>
  <c r="EY459" i="12" s="1"/>
  <c r="FB459" i="12" s="1"/>
  <c r="EA459" i="12"/>
  <c r="DZ459" i="12"/>
  <c r="EC459" i="12" s="1"/>
  <c r="EF459" i="12" s="1"/>
  <c r="EI459" i="12" s="1"/>
  <c r="EL459" i="12" s="1"/>
  <c r="EO459" i="12" s="1"/>
  <c r="ER459" i="12" s="1"/>
  <c r="EU459" i="12" s="1"/>
  <c r="EX459" i="12" s="1"/>
  <c r="FA459" i="12" s="1"/>
  <c r="FD459" i="12" s="1"/>
  <c r="DY459" i="12"/>
  <c r="EB459" i="12" s="1"/>
  <c r="EE459" i="12" s="1"/>
  <c r="EH459" i="12" s="1"/>
  <c r="EK459" i="12" s="1"/>
  <c r="EN459" i="12" s="1"/>
  <c r="EQ459" i="12" s="1"/>
  <c r="ET459" i="12" s="1"/>
  <c r="EW459" i="12" s="1"/>
  <c r="EZ459" i="12" s="1"/>
  <c r="FC459" i="12" s="1"/>
  <c r="BD459" i="12"/>
  <c r="AZ459" i="12"/>
  <c r="AV459" i="12"/>
  <c r="AN459" i="12"/>
  <c r="AJ459" i="12"/>
  <c r="AF459" i="12"/>
  <c r="X459" i="12"/>
  <c r="P459" i="12"/>
  <c r="F459" i="12" s="1"/>
  <c r="O459" i="12"/>
  <c r="N459" i="12"/>
  <c r="D459" i="12"/>
  <c r="C459" i="12"/>
  <c r="B459" i="12"/>
  <c r="E459" i="12" s="1"/>
  <c r="A459" i="12"/>
  <c r="BE459" i="12" s="1"/>
  <c r="EA458" i="12"/>
  <c r="ED458" i="12" s="1"/>
  <c r="EG458" i="12" s="1"/>
  <c r="EJ458" i="12" s="1"/>
  <c r="EM458" i="12" s="1"/>
  <c r="EP458" i="12" s="1"/>
  <c r="ES458" i="12" s="1"/>
  <c r="EV458" i="12" s="1"/>
  <c r="EY458" i="12" s="1"/>
  <c r="FB458" i="12" s="1"/>
  <c r="DZ458" i="12"/>
  <c r="EC458" i="12" s="1"/>
  <c r="EF458" i="12" s="1"/>
  <c r="EI458" i="12" s="1"/>
  <c r="EL458" i="12" s="1"/>
  <c r="EO458" i="12" s="1"/>
  <c r="ER458" i="12" s="1"/>
  <c r="EU458" i="12" s="1"/>
  <c r="EX458" i="12" s="1"/>
  <c r="FA458" i="12" s="1"/>
  <c r="FD458" i="12" s="1"/>
  <c r="DY458" i="12"/>
  <c r="EB458" i="12" s="1"/>
  <c r="EE458" i="12" s="1"/>
  <c r="EH458" i="12" s="1"/>
  <c r="EK458" i="12" s="1"/>
  <c r="EN458" i="12" s="1"/>
  <c r="EQ458" i="12" s="1"/>
  <c r="ET458" i="12" s="1"/>
  <c r="EW458" i="12" s="1"/>
  <c r="EZ458" i="12" s="1"/>
  <c r="FC458" i="12" s="1"/>
  <c r="BD458" i="12"/>
  <c r="BA458" i="12"/>
  <c r="AY458" i="12"/>
  <c r="AV458" i="12"/>
  <c r="AS458" i="12"/>
  <c r="AQ458" i="12"/>
  <c r="AN458" i="12"/>
  <c r="AK458" i="12"/>
  <c r="AI458" i="12"/>
  <c r="AF458" i="12"/>
  <c r="AC458" i="12"/>
  <c r="AA458" i="12"/>
  <c r="X458" i="12"/>
  <c r="P458" i="12"/>
  <c r="Q458" i="12" s="1"/>
  <c r="O458" i="12"/>
  <c r="N458" i="12"/>
  <c r="D458" i="12"/>
  <c r="C458" i="12"/>
  <c r="B458" i="12"/>
  <c r="E458" i="12" s="1"/>
  <c r="A458" i="12"/>
  <c r="BF458" i="12" s="1"/>
  <c r="DV457" i="12"/>
  <c r="DW457" i="12" s="1"/>
  <c r="DX457" i="12" s="1"/>
  <c r="DY457" i="12" s="1"/>
  <c r="DZ457" i="12" s="1"/>
  <c r="EA457" i="12" s="1"/>
  <c r="EB457" i="12" s="1"/>
  <c r="DU457" i="12"/>
  <c r="Q457" i="12"/>
  <c r="P457" i="12"/>
  <c r="F457" i="12" s="1"/>
  <c r="O457" i="12"/>
  <c r="N457" i="12"/>
  <c r="K457" i="12"/>
  <c r="D457" i="12"/>
  <c r="C457" i="12"/>
  <c r="B457" i="12"/>
  <c r="E457" i="12" s="1"/>
  <c r="A457" i="12"/>
  <c r="BC457" i="12" s="1"/>
  <c r="DQ456" i="12"/>
  <c r="AZ456" i="12"/>
  <c r="AJ456" i="12"/>
  <c r="Q456" i="12"/>
  <c r="P456" i="12"/>
  <c r="O456" i="12"/>
  <c r="N456" i="12"/>
  <c r="K456" i="12"/>
  <c r="G456" i="12"/>
  <c r="F456" i="12"/>
  <c r="D456" i="12"/>
  <c r="C456" i="12"/>
  <c r="B456" i="12"/>
  <c r="E456" i="12" s="1"/>
  <c r="A456" i="12"/>
  <c r="BE456" i="12" s="1"/>
  <c r="EA455" i="12"/>
  <c r="ED455" i="12" s="1"/>
  <c r="EG455" i="12" s="1"/>
  <c r="EJ455" i="12" s="1"/>
  <c r="EM455" i="12" s="1"/>
  <c r="EP455" i="12" s="1"/>
  <c r="ES455" i="12" s="1"/>
  <c r="EV455" i="12" s="1"/>
  <c r="EY455" i="12" s="1"/>
  <c r="FB455" i="12" s="1"/>
  <c r="DZ455" i="12"/>
  <c r="EC455" i="12" s="1"/>
  <c r="EF455" i="12" s="1"/>
  <c r="EI455" i="12" s="1"/>
  <c r="EL455" i="12" s="1"/>
  <c r="EO455" i="12" s="1"/>
  <c r="ER455" i="12" s="1"/>
  <c r="EU455" i="12" s="1"/>
  <c r="EX455" i="12" s="1"/>
  <c r="FA455" i="12" s="1"/>
  <c r="FD455" i="12" s="1"/>
  <c r="DY455" i="12"/>
  <c r="EB455" i="12" s="1"/>
  <c r="EE455" i="12" s="1"/>
  <c r="EH455" i="12" s="1"/>
  <c r="EK455" i="12" s="1"/>
  <c r="EN455" i="12" s="1"/>
  <c r="EQ455" i="12" s="1"/>
  <c r="ET455" i="12" s="1"/>
  <c r="EW455" i="12" s="1"/>
  <c r="EZ455" i="12" s="1"/>
  <c r="FC455" i="12" s="1"/>
  <c r="P455" i="12"/>
  <c r="Q455" i="12" s="1"/>
  <c r="O455" i="12"/>
  <c r="N455" i="12"/>
  <c r="D455" i="12"/>
  <c r="C455" i="12"/>
  <c r="B455" i="12"/>
  <c r="A455" i="12"/>
  <c r="BF455" i="12" s="1"/>
  <c r="EA454" i="12"/>
  <c r="ED454" i="12" s="1"/>
  <c r="EG454" i="12" s="1"/>
  <c r="EJ454" i="12" s="1"/>
  <c r="EM454" i="12" s="1"/>
  <c r="EP454" i="12" s="1"/>
  <c r="ES454" i="12" s="1"/>
  <c r="EV454" i="12" s="1"/>
  <c r="EY454" i="12" s="1"/>
  <c r="FB454" i="12" s="1"/>
  <c r="DZ454" i="12"/>
  <c r="EC454" i="12" s="1"/>
  <c r="EF454" i="12" s="1"/>
  <c r="EI454" i="12" s="1"/>
  <c r="EL454" i="12" s="1"/>
  <c r="EO454" i="12" s="1"/>
  <c r="ER454" i="12" s="1"/>
  <c r="EU454" i="12" s="1"/>
  <c r="EX454" i="12" s="1"/>
  <c r="FA454" i="12" s="1"/>
  <c r="FD454" i="12" s="1"/>
  <c r="DY454" i="12"/>
  <c r="EB454" i="12" s="1"/>
  <c r="EE454" i="12" s="1"/>
  <c r="EH454" i="12" s="1"/>
  <c r="EK454" i="12" s="1"/>
  <c r="EN454" i="12" s="1"/>
  <c r="EQ454" i="12" s="1"/>
  <c r="ET454" i="12" s="1"/>
  <c r="EW454" i="12" s="1"/>
  <c r="EZ454" i="12" s="1"/>
  <c r="FC454" i="12" s="1"/>
  <c r="P454" i="12"/>
  <c r="F454" i="12" s="1"/>
  <c r="O454" i="12"/>
  <c r="N454" i="12"/>
  <c r="E454" i="12"/>
  <c r="D454" i="12"/>
  <c r="C454" i="12"/>
  <c r="B454" i="12"/>
  <c r="A454" i="12"/>
  <c r="BC454" i="12" s="1"/>
  <c r="EC453" i="12"/>
  <c r="EF453" i="12" s="1"/>
  <c r="EI453" i="12" s="1"/>
  <c r="EL453" i="12" s="1"/>
  <c r="EO453" i="12" s="1"/>
  <c r="ER453" i="12" s="1"/>
  <c r="EU453" i="12" s="1"/>
  <c r="EX453" i="12" s="1"/>
  <c r="FA453" i="12" s="1"/>
  <c r="FD453" i="12" s="1"/>
  <c r="EA453" i="12"/>
  <c r="ED453" i="12" s="1"/>
  <c r="EG453" i="12" s="1"/>
  <c r="EJ453" i="12" s="1"/>
  <c r="EM453" i="12" s="1"/>
  <c r="EP453" i="12" s="1"/>
  <c r="ES453" i="12" s="1"/>
  <c r="EV453" i="12" s="1"/>
  <c r="EY453" i="12" s="1"/>
  <c r="FB453" i="12" s="1"/>
  <c r="DZ453" i="12"/>
  <c r="DY453" i="12"/>
  <c r="EB453" i="12" s="1"/>
  <c r="EE453" i="12" s="1"/>
  <c r="EH453" i="12" s="1"/>
  <c r="EK453" i="12" s="1"/>
  <c r="EN453" i="12" s="1"/>
  <c r="EQ453" i="12" s="1"/>
  <c r="ET453" i="12" s="1"/>
  <c r="EW453" i="12" s="1"/>
  <c r="EZ453" i="12" s="1"/>
  <c r="FC453" i="12" s="1"/>
  <c r="AY453" i="12"/>
  <c r="AQ453" i="12"/>
  <c r="AI453" i="12"/>
  <c r="AA453" i="12"/>
  <c r="Q453" i="12"/>
  <c r="P453" i="12"/>
  <c r="G453" i="12" s="1"/>
  <c r="O453" i="12"/>
  <c r="N453" i="12"/>
  <c r="K453" i="12"/>
  <c r="F453" i="12"/>
  <c r="D453" i="12"/>
  <c r="C453" i="12"/>
  <c r="B453" i="12"/>
  <c r="E453" i="12" s="1"/>
  <c r="A453" i="12"/>
  <c r="BD453" i="12" s="1"/>
  <c r="ED452" i="12"/>
  <c r="EG452" i="12" s="1"/>
  <c r="EJ452" i="12" s="1"/>
  <c r="EM452" i="12" s="1"/>
  <c r="EP452" i="12" s="1"/>
  <c r="ES452" i="12" s="1"/>
  <c r="EV452" i="12" s="1"/>
  <c r="EY452" i="12" s="1"/>
  <c r="FB452" i="12" s="1"/>
  <c r="EA452" i="12"/>
  <c r="DZ452" i="12"/>
  <c r="EC452" i="12" s="1"/>
  <c r="EF452" i="12" s="1"/>
  <c r="EI452" i="12" s="1"/>
  <c r="EL452" i="12" s="1"/>
  <c r="EO452" i="12" s="1"/>
  <c r="ER452" i="12" s="1"/>
  <c r="EU452" i="12" s="1"/>
  <c r="EX452" i="12" s="1"/>
  <c r="FA452" i="12" s="1"/>
  <c r="FD452" i="12" s="1"/>
  <c r="DY452" i="12"/>
  <c r="EB452" i="12" s="1"/>
  <c r="EE452" i="12" s="1"/>
  <c r="EH452" i="12" s="1"/>
  <c r="EK452" i="12" s="1"/>
  <c r="EN452" i="12" s="1"/>
  <c r="EQ452" i="12" s="1"/>
  <c r="ET452" i="12" s="1"/>
  <c r="EW452" i="12" s="1"/>
  <c r="EZ452" i="12" s="1"/>
  <c r="FC452" i="12" s="1"/>
  <c r="AZ452" i="12"/>
  <c r="AR452" i="12"/>
  <c r="AJ452" i="12"/>
  <c r="AB452" i="12"/>
  <c r="Q452" i="12"/>
  <c r="P452" i="12"/>
  <c r="O452" i="12"/>
  <c r="N452" i="12"/>
  <c r="K452" i="12"/>
  <c r="G452" i="12"/>
  <c r="F452" i="12"/>
  <c r="D452" i="12"/>
  <c r="C452" i="12"/>
  <c r="B452" i="12"/>
  <c r="E452" i="12" s="1"/>
  <c r="A452" i="12"/>
  <c r="BE452" i="12" s="1"/>
  <c r="EA451" i="12"/>
  <c r="ED451" i="12" s="1"/>
  <c r="EG451" i="12" s="1"/>
  <c r="EJ451" i="12" s="1"/>
  <c r="EM451" i="12" s="1"/>
  <c r="EP451" i="12" s="1"/>
  <c r="ES451" i="12" s="1"/>
  <c r="EV451" i="12" s="1"/>
  <c r="EY451" i="12" s="1"/>
  <c r="FB451" i="12" s="1"/>
  <c r="DZ451" i="12"/>
  <c r="EC451" i="12" s="1"/>
  <c r="EF451" i="12" s="1"/>
  <c r="EI451" i="12" s="1"/>
  <c r="EL451" i="12" s="1"/>
  <c r="EO451" i="12" s="1"/>
  <c r="ER451" i="12" s="1"/>
  <c r="EU451" i="12" s="1"/>
  <c r="EX451" i="12" s="1"/>
  <c r="FA451" i="12" s="1"/>
  <c r="FD451" i="12" s="1"/>
  <c r="DY451" i="12"/>
  <c r="EB451" i="12" s="1"/>
  <c r="EE451" i="12" s="1"/>
  <c r="EH451" i="12" s="1"/>
  <c r="EK451" i="12" s="1"/>
  <c r="EN451" i="12" s="1"/>
  <c r="EQ451" i="12" s="1"/>
  <c r="ET451" i="12" s="1"/>
  <c r="EW451" i="12" s="1"/>
  <c r="EZ451" i="12" s="1"/>
  <c r="FC451" i="12" s="1"/>
  <c r="P451" i="12"/>
  <c r="Q451" i="12" s="1"/>
  <c r="O451" i="12"/>
  <c r="N451" i="12"/>
  <c r="D451" i="12"/>
  <c r="C451" i="12"/>
  <c r="B451" i="12"/>
  <c r="E451" i="12" s="1"/>
  <c r="A451" i="12"/>
  <c r="BF451" i="12" s="1"/>
  <c r="EA450" i="12"/>
  <c r="ED450" i="12" s="1"/>
  <c r="EG450" i="12" s="1"/>
  <c r="EJ450" i="12" s="1"/>
  <c r="EM450" i="12" s="1"/>
  <c r="EP450" i="12" s="1"/>
  <c r="ES450" i="12" s="1"/>
  <c r="EV450" i="12" s="1"/>
  <c r="EY450" i="12" s="1"/>
  <c r="FB450" i="12" s="1"/>
  <c r="DZ450" i="12"/>
  <c r="EC450" i="12" s="1"/>
  <c r="EF450" i="12" s="1"/>
  <c r="EI450" i="12" s="1"/>
  <c r="EL450" i="12" s="1"/>
  <c r="EO450" i="12" s="1"/>
  <c r="ER450" i="12" s="1"/>
  <c r="EU450" i="12" s="1"/>
  <c r="EX450" i="12" s="1"/>
  <c r="FA450" i="12" s="1"/>
  <c r="FD450" i="12" s="1"/>
  <c r="DY450" i="12"/>
  <c r="EB450" i="12" s="1"/>
  <c r="EE450" i="12" s="1"/>
  <c r="EH450" i="12" s="1"/>
  <c r="EK450" i="12" s="1"/>
  <c r="EN450" i="12" s="1"/>
  <c r="EQ450" i="12" s="1"/>
  <c r="ET450" i="12" s="1"/>
  <c r="EW450" i="12" s="1"/>
  <c r="EZ450" i="12" s="1"/>
  <c r="FC450" i="12" s="1"/>
  <c r="P450" i="12"/>
  <c r="F450" i="12" s="1"/>
  <c r="O450" i="12"/>
  <c r="N450" i="12"/>
  <c r="E450" i="12"/>
  <c r="D450" i="12"/>
  <c r="C450" i="12"/>
  <c r="B450" i="12"/>
  <c r="A450" i="12"/>
  <c r="BC450" i="12" s="1"/>
  <c r="EC449" i="12"/>
  <c r="EF449" i="12" s="1"/>
  <c r="EI449" i="12" s="1"/>
  <c r="EL449" i="12" s="1"/>
  <c r="EO449" i="12" s="1"/>
  <c r="ER449" i="12" s="1"/>
  <c r="EU449" i="12" s="1"/>
  <c r="EX449" i="12" s="1"/>
  <c r="FA449" i="12" s="1"/>
  <c r="FD449" i="12" s="1"/>
  <c r="EA449" i="12"/>
  <c r="ED449" i="12" s="1"/>
  <c r="EG449" i="12" s="1"/>
  <c r="EJ449" i="12" s="1"/>
  <c r="EM449" i="12" s="1"/>
  <c r="EP449" i="12" s="1"/>
  <c r="ES449" i="12" s="1"/>
  <c r="EV449" i="12" s="1"/>
  <c r="EY449" i="12" s="1"/>
  <c r="FB449" i="12" s="1"/>
  <c r="DZ449" i="12"/>
  <c r="DY449" i="12"/>
  <c r="EB449" i="12" s="1"/>
  <c r="EE449" i="12" s="1"/>
  <c r="EH449" i="12" s="1"/>
  <c r="EK449" i="12" s="1"/>
  <c r="EN449" i="12" s="1"/>
  <c r="EQ449" i="12" s="1"/>
  <c r="ET449" i="12" s="1"/>
  <c r="EW449" i="12" s="1"/>
  <c r="EZ449" i="12" s="1"/>
  <c r="FC449" i="12" s="1"/>
  <c r="AY449" i="12"/>
  <c r="AQ449" i="12"/>
  <c r="AI449" i="12"/>
  <c r="AA449" i="12"/>
  <c r="Q449" i="12"/>
  <c r="P449" i="12"/>
  <c r="G449" i="12" s="1"/>
  <c r="O449" i="12"/>
  <c r="N449" i="12"/>
  <c r="K449" i="12"/>
  <c r="F449" i="12"/>
  <c r="D449" i="12"/>
  <c r="C449" i="12"/>
  <c r="B449" i="12"/>
  <c r="E449" i="12" s="1"/>
  <c r="A449" i="12"/>
  <c r="BD449" i="12" s="1"/>
  <c r="ED448" i="12"/>
  <c r="EG448" i="12" s="1"/>
  <c r="EJ448" i="12" s="1"/>
  <c r="EM448" i="12" s="1"/>
  <c r="EP448" i="12" s="1"/>
  <c r="ES448" i="12" s="1"/>
  <c r="EV448" i="12" s="1"/>
  <c r="EY448" i="12" s="1"/>
  <c r="FB448" i="12" s="1"/>
  <c r="EA448" i="12"/>
  <c r="DZ448" i="12"/>
  <c r="EC448" i="12" s="1"/>
  <c r="EF448" i="12" s="1"/>
  <c r="EI448" i="12" s="1"/>
  <c r="EL448" i="12" s="1"/>
  <c r="EO448" i="12" s="1"/>
  <c r="ER448" i="12" s="1"/>
  <c r="EU448" i="12" s="1"/>
  <c r="EX448" i="12" s="1"/>
  <c r="FA448" i="12" s="1"/>
  <c r="FD448" i="12" s="1"/>
  <c r="DY448" i="12"/>
  <c r="EB448" i="12" s="1"/>
  <c r="EE448" i="12" s="1"/>
  <c r="EH448" i="12" s="1"/>
  <c r="EK448" i="12" s="1"/>
  <c r="EN448" i="12" s="1"/>
  <c r="EQ448" i="12" s="1"/>
  <c r="ET448" i="12" s="1"/>
  <c r="EW448" i="12" s="1"/>
  <c r="EZ448" i="12" s="1"/>
  <c r="FC448" i="12" s="1"/>
  <c r="AZ448" i="12"/>
  <c r="AR448" i="12"/>
  <c r="AJ448" i="12"/>
  <c r="AB448" i="12"/>
  <c r="Q448" i="12"/>
  <c r="P448" i="12"/>
  <c r="O448" i="12"/>
  <c r="N448" i="12"/>
  <c r="K448" i="12"/>
  <c r="G448" i="12"/>
  <c r="F448" i="12"/>
  <c r="D448" i="12"/>
  <c r="C448" i="12"/>
  <c r="B448" i="12"/>
  <c r="E448" i="12" s="1"/>
  <c r="A448" i="12"/>
  <c r="BE448" i="12" s="1"/>
  <c r="EA447" i="12"/>
  <c r="ED447" i="12" s="1"/>
  <c r="EG447" i="12" s="1"/>
  <c r="EJ447" i="12" s="1"/>
  <c r="EM447" i="12" s="1"/>
  <c r="EP447" i="12" s="1"/>
  <c r="ES447" i="12" s="1"/>
  <c r="EV447" i="12" s="1"/>
  <c r="EY447" i="12" s="1"/>
  <c r="FB447" i="12" s="1"/>
  <c r="DZ447" i="12"/>
  <c r="EC447" i="12" s="1"/>
  <c r="EF447" i="12" s="1"/>
  <c r="EI447" i="12" s="1"/>
  <c r="EL447" i="12" s="1"/>
  <c r="EO447" i="12" s="1"/>
  <c r="ER447" i="12" s="1"/>
  <c r="EU447" i="12" s="1"/>
  <c r="EX447" i="12" s="1"/>
  <c r="FA447" i="12" s="1"/>
  <c r="FD447" i="12" s="1"/>
  <c r="DY447" i="12"/>
  <c r="EB447" i="12" s="1"/>
  <c r="EE447" i="12" s="1"/>
  <c r="EH447" i="12" s="1"/>
  <c r="EK447" i="12" s="1"/>
  <c r="EN447" i="12" s="1"/>
  <c r="EQ447" i="12" s="1"/>
  <c r="ET447" i="12" s="1"/>
  <c r="EW447" i="12" s="1"/>
  <c r="EZ447" i="12" s="1"/>
  <c r="FC447" i="12" s="1"/>
  <c r="P447" i="12"/>
  <c r="Q447" i="12" s="1"/>
  <c r="O447" i="12"/>
  <c r="N447" i="12"/>
  <c r="D447" i="12"/>
  <c r="C447" i="12"/>
  <c r="B447" i="12"/>
  <c r="E447" i="12" s="1"/>
  <c r="A447" i="12"/>
  <c r="BF447" i="12" s="1"/>
  <c r="EA446" i="12"/>
  <c r="ED446" i="12" s="1"/>
  <c r="EG446" i="12" s="1"/>
  <c r="EJ446" i="12" s="1"/>
  <c r="EM446" i="12" s="1"/>
  <c r="EP446" i="12" s="1"/>
  <c r="ES446" i="12" s="1"/>
  <c r="EV446" i="12" s="1"/>
  <c r="EY446" i="12" s="1"/>
  <c r="FB446" i="12" s="1"/>
  <c r="DZ446" i="12"/>
  <c r="EC446" i="12" s="1"/>
  <c r="EF446" i="12" s="1"/>
  <c r="EI446" i="12" s="1"/>
  <c r="EL446" i="12" s="1"/>
  <c r="EO446" i="12" s="1"/>
  <c r="ER446" i="12" s="1"/>
  <c r="EU446" i="12" s="1"/>
  <c r="EX446" i="12" s="1"/>
  <c r="FA446" i="12" s="1"/>
  <c r="FD446" i="12" s="1"/>
  <c r="DY446" i="12"/>
  <c r="EB446" i="12" s="1"/>
  <c r="EE446" i="12" s="1"/>
  <c r="EH446" i="12" s="1"/>
  <c r="EK446" i="12" s="1"/>
  <c r="EN446" i="12" s="1"/>
  <c r="EQ446" i="12" s="1"/>
  <c r="ET446" i="12" s="1"/>
  <c r="EW446" i="12" s="1"/>
  <c r="EZ446" i="12" s="1"/>
  <c r="FC446" i="12" s="1"/>
  <c r="P446" i="12"/>
  <c r="F446" i="12" s="1"/>
  <c r="O446" i="12"/>
  <c r="N446" i="12"/>
  <c r="E446" i="12"/>
  <c r="D446" i="12"/>
  <c r="C446" i="12"/>
  <c r="B446" i="12"/>
  <c r="A446" i="12"/>
  <c r="BC446" i="12" s="1"/>
  <c r="EA445" i="12"/>
  <c r="ED445" i="12" s="1"/>
  <c r="EG445" i="12" s="1"/>
  <c r="EJ445" i="12" s="1"/>
  <c r="EM445" i="12" s="1"/>
  <c r="EP445" i="12" s="1"/>
  <c r="ES445" i="12" s="1"/>
  <c r="EV445" i="12" s="1"/>
  <c r="EY445" i="12" s="1"/>
  <c r="FB445" i="12" s="1"/>
  <c r="DZ445" i="12"/>
  <c r="EC445" i="12" s="1"/>
  <c r="EF445" i="12" s="1"/>
  <c r="EI445" i="12" s="1"/>
  <c r="EL445" i="12" s="1"/>
  <c r="EO445" i="12" s="1"/>
  <c r="ER445" i="12" s="1"/>
  <c r="EU445" i="12" s="1"/>
  <c r="EX445" i="12" s="1"/>
  <c r="FA445" i="12" s="1"/>
  <c r="FD445" i="12" s="1"/>
  <c r="DY445" i="12"/>
  <c r="EB445" i="12" s="1"/>
  <c r="EE445" i="12" s="1"/>
  <c r="EH445" i="12" s="1"/>
  <c r="EK445" i="12" s="1"/>
  <c r="EN445" i="12" s="1"/>
  <c r="EQ445" i="12" s="1"/>
  <c r="ET445" i="12" s="1"/>
  <c r="EW445" i="12" s="1"/>
  <c r="EZ445" i="12" s="1"/>
  <c r="FC445" i="12" s="1"/>
  <c r="AY445" i="12"/>
  <c r="AQ445" i="12"/>
  <c r="AI445" i="12"/>
  <c r="AA445" i="12"/>
  <c r="Q445" i="12"/>
  <c r="P445" i="12"/>
  <c r="G445" i="12" s="1"/>
  <c r="O445" i="12"/>
  <c r="N445" i="12"/>
  <c r="K445" i="12"/>
  <c r="F445" i="12"/>
  <c r="D445" i="12"/>
  <c r="C445" i="12"/>
  <c r="B445" i="12"/>
  <c r="E445" i="12" s="1"/>
  <c r="A445" i="12"/>
  <c r="BD445" i="12" s="1"/>
  <c r="ED444" i="12"/>
  <c r="EG444" i="12" s="1"/>
  <c r="EJ444" i="12" s="1"/>
  <c r="EM444" i="12" s="1"/>
  <c r="EP444" i="12" s="1"/>
  <c r="ES444" i="12" s="1"/>
  <c r="EV444" i="12" s="1"/>
  <c r="EY444" i="12" s="1"/>
  <c r="FB444" i="12" s="1"/>
  <c r="EA444" i="12"/>
  <c r="DZ444" i="12"/>
  <c r="EC444" i="12" s="1"/>
  <c r="EF444" i="12" s="1"/>
  <c r="EI444" i="12" s="1"/>
  <c r="EL444" i="12" s="1"/>
  <c r="EO444" i="12" s="1"/>
  <c r="ER444" i="12" s="1"/>
  <c r="EU444" i="12" s="1"/>
  <c r="EX444" i="12" s="1"/>
  <c r="FA444" i="12" s="1"/>
  <c r="FD444" i="12" s="1"/>
  <c r="DY444" i="12"/>
  <c r="EB444" i="12" s="1"/>
  <c r="EE444" i="12" s="1"/>
  <c r="EH444" i="12" s="1"/>
  <c r="EK444" i="12" s="1"/>
  <c r="EN444" i="12" s="1"/>
  <c r="EQ444" i="12" s="1"/>
  <c r="ET444" i="12" s="1"/>
  <c r="EW444" i="12" s="1"/>
  <c r="EZ444" i="12" s="1"/>
  <c r="FC444" i="12" s="1"/>
  <c r="AZ444" i="12"/>
  <c r="AR444" i="12"/>
  <c r="AJ444" i="12"/>
  <c r="AB444" i="12"/>
  <c r="Q444" i="12"/>
  <c r="P444" i="12"/>
  <c r="O444" i="12"/>
  <c r="N444" i="12"/>
  <c r="K444" i="12"/>
  <c r="G444" i="12"/>
  <c r="F444" i="12"/>
  <c r="D444" i="12"/>
  <c r="C444" i="12"/>
  <c r="B444" i="12"/>
  <c r="E444" i="12" s="1"/>
  <c r="A444" i="12"/>
  <c r="BE444" i="12" s="1"/>
  <c r="EA443" i="12"/>
  <c r="ED443" i="12" s="1"/>
  <c r="EG443" i="12" s="1"/>
  <c r="EJ443" i="12" s="1"/>
  <c r="EM443" i="12" s="1"/>
  <c r="EP443" i="12" s="1"/>
  <c r="ES443" i="12" s="1"/>
  <c r="EV443" i="12" s="1"/>
  <c r="EY443" i="12" s="1"/>
  <c r="FB443" i="12" s="1"/>
  <c r="DZ443" i="12"/>
  <c r="EC443" i="12" s="1"/>
  <c r="EF443" i="12" s="1"/>
  <c r="EI443" i="12" s="1"/>
  <c r="EL443" i="12" s="1"/>
  <c r="EO443" i="12" s="1"/>
  <c r="ER443" i="12" s="1"/>
  <c r="EU443" i="12" s="1"/>
  <c r="EX443" i="12" s="1"/>
  <c r="FA443" i="12" s="1"/>
  <c r="FD443" i="12" s="1"/>
  <c r="DY443" i="12"/>
  <c r="EB443" i="12" s="1"/>
  <c r="EE443" i="12" s="1"/>
  <c r="EH443" i="12" s="1"/>
  <c r="EK443" i="12" s="1"/>
  <c r="EN443" i="12" s="1"/>
  <c r="EQ443" i="12" s="1"/>
  <c r="ET443" i="12" s="1"/>
  <c r="EW443" i="12" s="1"/>
  <c r="EZ443" i="12" s="1"/>
  <c r="FC443" i="12" s="1"/>
  <c r="P443" i="12"/>
  <c r="Q443" i="12" s="1"/>
  <c r="O443" i="12"/>
  <c r="N443" i="12"/>
  <c r="D443" i="12"/>
  <c r="C443" i="12"/>
  <c r="B443" i="12"/>
  <c r="A443" i="12"/>
  <c r="BF443" i="12" s="1"/>
  <c r="EA442" i="12"/>
  <c r="ED442" i="12" s="1"/>
  <c r="EG442" i="12" s="1"/>
  <c r="EJ442" i="12" s="1"/>
  <c r="EM442" i="12" s="1"/>
  <c r="EP442" i="12" s="1"/>
  <c r="ES442" i="12" s="1"/>
  <c r="EV442" i="12" s="1"/>
  <c r="EY442" i="12" s="1"/>
  <c r="FB442" i="12" s="1"/>
  <c r="DZ442" i="12"/>
  <c r="EC442" i="12" s="1"/>
  <c r="EF442" i="12" s="1"/>
  <c r="EI442" i="12" s="1"/>
  <c r="EL442" i="12" s="1"/>
  <c r="EO442" i="12" s="1"/>
  <c r="ER442" i="12" s="1"/>
  <c r="EU442" i="12" s="1"/>
  <c r="EX442" i="12" s="1"/>
  <c r="FA442" i="12" s="1"/>
  <c r="FD442" i="12" s="1"/>
  <c r="DY442" i="12"/>
  <c r="EB442" i="12" s="1"/>
  <c r="EE442" i="12" s="1"/>
  <c r="EH442" i="12" s="1"/>
  <c r="EK442" i="12" s="1"/>
  <c r="EN442" i="12" s="1"/>
  <c r="EQ442" i="12" s="1"/>
  <c r="ET442" i="12" s="1"/>
  <c r="EW442" i="12" s="1"/>
  <c r="EZ442" i="12" s="1"/>
  <c r="FC442" i="12" s="1"/>
  <c r="P442" i="12"/>
  <c r="F442" i="12" s="1"/>
  <c r="O442" i="12"/>
  <c r="N442" i="12"/>
  <c r="E442" i="12"/>
  <c r="D442" i="12"/>
  <c r="C442" i="12"/>
  <c r="B442" i="12"/>
  <c r="A442" i="12"/>
  <c r="BC442" i="12" s="1"/>
  <c r="EA441" i="12"/>
  <c r="ED441" i="12" s="1"/>
  <c r="EG441" i="12" s="1"/>
  <c r="EJ441" i="12" s="1"/>
  <c r="EM441" i="12" s="1"/>
  <c r="EP441" i="12" s="1"/>
  <c r="ES441" i="12" s="1"/>
  <c r="EV441" i="12" s="1"/>
  <c r="EY441" i="12" s="1"/>
  <c r="FB441" i="12" s="1"/>
  <c r="DZ441" i="12"/>
  <c r="EC441" i="12" s="1"/>
  <c r="EF441" i="12" s="1"/>
  <c r="EI441" i="12" s="1"/>
  <c r="EL441" i="12" s="1"/>
  <c r="EO441" i="12" s="1"/>
  <c r="ER441" i="12" s="1"/>
  <c r="EU441" i="12" s="1"/>
  <c r="EX441" i="12" s="1"/>
  <c r="FA441" i="12" s="1"/>
  <c r="FD441" i="12" s="1"/>
  <c r="DY441" i="12"/>
  <c r="EB441" i="12" s="1"/>
  <c r="EE441" i="12" s="1"/>
  <c r="EH441" i="12" s="1"/>
  <c r="EK441" i="12" s="1"/>
  <c r="EN441" i="12" s="1"/>
  <c r="EQ441" i="12" s="1"/>
  <c r="ET441" i="12" s="1"/>
  <c r="EW441" i="12" s="1"/>
  <c r="EZ441" i="12" s="1"/>
  <c r="FC441" i="12" s="1"/>
  <c r="AY441" i="12"/>
  <c r="AQ441" i="12"/>
  <c r="AI441" i="12"/>
  <c r="AA441" i="12"/>
  <c r="Q441" i="12"/>
  <c r="P441" i="12"/>
  <c r="G441" i="12" s="1"/>
  <c r="O441" i="12"/>
  <c r="N441" i="12"/>
  <c r="K441" i="12"/>
  <c r="F441" i="12"/>
  <c r="D441" i="12"/>
  <c r="C441" i="12"/>
  <c r="B441" i="12"/>
  <c r="A441" i="12"/>
  <c r="BD441" i="12" s="1"/>
  <c r="ED440" i="12"/>
  <c r="EG440" i="12" s="1"/>
  <c r="EJ440" i="12" s="1"/>
  <c r="EM440" i="12" s="1"/>
  <c r="EP440" i="12" s="1"/>
  <c r="ES440" i="12" s="1"/>
  <c r="EV440" i="12" s="1"/>
  <c r="EY440" i="12" s="1"/>
  <c r="FB440" i="12" s="1"/>
  <c r="EA440" i="12"/>
  <c r="DZ440" i="12"/>
  <c r="EC440" i="12" s="1"/>
  <c r="EF440" i="12" s="1"/>
  <c r="EI440" i="12" s="1"/>
  <c r="EL440" i="12" s="1"/>
  <c r="EO440" i="12" s="1"/>
  <c r="ER440" i="12" s="1"/>
  <c r="EU440" i="12" s="1"/>
  <c r="EX440" i="12" s="1"/>
  <c r="FA440" i="12" s="1"/>
  <c r="FD440" i="12" s="1"/>
  <c r="DY440" i="12"/>
  <c r="EB440" i="12" s="1"/>
  <c r="EE440" i="12" s="1"/>
  <c r="EH440" i="12" s="1"/>
  <c r="EK440" i="12" s="1"/>
  <c r="EN440" i="12" s="1"/>
  <c r="EQ440" i="12" s="1"/>
  <c r="ET440" i="12" s="1"/>
  <c r="EW440" i="12" s="1"/>
  <c r="EZ440" i="12" s="1"/>
  <c r="FC440" i="12" s="1"/>
  <c r="AZ440" i="12"/>
  <c r="AR440" i="12"/>
  <c r="AJ440" i="12"/>
  <c r="AB440" i="12"/>
  <c r="Q440" i="12"/>
  <c r="P440" i="12"/>
  <c r="O440" i="12"/>
  <c r="N440" i="12"/>
  <c r="K440" i="12"/>
  <c r="G440" i="12"/>
  <c r="F440" i="12"/>
  <c r="D440" i="12"/>
  <c r="C440" i="12"/>
  <c r="B440" i="12"/>
  <c r="E440" i="12" s="1"/>
  <c r="A440" i="12"/>
  <c r="BE440" i="12" s="1"/>
  <c r="EA439" i="12"/>
  <c r="ED439" i="12" s="1"/>
  <c r="EG439" i="12" s="1"/>
  <c r="EJ439" i="12" s="1"/>
  <c r="EM439" i="12" s="1"/>
  <c r="EP439" i="12" s="1"/>
  <c r="ES439" i="12" s="1"/>
  <c r="EV439" i="12" s="1"/>
  <c r="EY439" i="12" s="1"/>
  <c r="FB439" i="12" s="1"/>
  <c r="DZ439" i="12"/>
  <c r="EC439" i="12" s="1"/>
  <c r="EF439" i="12" s="1"/>
  <c r="EI439" i="12" s="1"/>
  <c r="EL439" i="12" s="1"/>
  <c r="EO439" i="12" s="1"/>
  <c r="ER439" i="12" s="1"/>
  <c r="EU439" i="12" s="1"/>
  <c r="EX439" i="12" s="1"/>
  <c r="FA439" i="12" s="1"/>
  <c r="FD439" i="12" s="1"/>
  <c r="DY439" i="12"/>
  <c r="EB439" i="12" s="1"/>
  <c r="EE439" i="12" s="1"/>
  <c r="EH439" i="12" s="1"/>
  <c r="EK439" i="12" s="1"/>
  <c r="EN439" i="12" s="1"/>
  <c r="EQ439" i="12" s="1"/>
  <c r="ET439" i="12" s="1"/>
  <c r="EW439" i="12" s="1"/>
  <c r="EZ439" i="12" s="1"/>
  <c r="FC439" i="12" s="1"/>
  <c r="P439" i="12"/>
  <c r="Q439" i="12" s="1"/>
  <c r="O439" i="12"/>
  <c r="N439" i="12"/>
  <c r="D439" i="12"/>
  <c r="C439" i="12"/>
  <c r="B439" i="12"/>
  <c r="E439" i="12" s="1"/>
  <c r="A439" i="12"/>
  <c r="BF439" i="12" s="1"/>
  <c r="EA438" i="12"/>
  <c r="ED438" i="12" s="1"/>
  <c r="EG438" i="12" s="1"/>
  <c r="EJ438" i="12" s="1"/>
  <c r="EM438" i="12" s="1"/>
  <c r="EP438" i="12" s="1"/>
  <c r="ES438" i="12" s="1"/>
  <c r="EV438" i="12" s="1"/>
  <c r="EY438" i="12" s="1"/>
  <c r="FB438" i="12" s="1"/>
  <c r="DZ438" i="12"/>
  <c r="EC438" i="12" s="1"/>
  <c r="EF438" i="12" s="1"/>
  <c r="EI438" i="12" s="1"/>
  <c r="EL438" i="12" s="1"/>
  <c r="EO438" i="12" s="1"/>
  <c r="ER438" i="12" s="1"/>
  <c r="EU438" i="12" s="1"/>
  <c r="EX438" i="12" s="1"/>
  <c r="FA438" i="12" s="1"/>
  <c r="FD438" i="12" s="1"/>
  <c r="DY438" i="12"/>
  <c r="EB438" i="12" s="1"/>
  <c r="EE438" i="12" s="1"/>
  <c r="EH438" i="12" s="1"/>
  <c r="EK438" i="12" s="1"/>
  <c r="EN438" i="12" s="1"/>
  <c r="EQ438" i="12" s="1"/>
  <c r="ET438" i="12" s="1"/>
  <c r="EW438" i="12" s="1"/>
  <c r="EZ438" i="12" s="1"/>
  <c r="FC438" i="12" s="1"/>
  <c r="P438" i="12"/>
  <c r="F438" i="12" s="1"/>
  <c r="O438" i="12"/>
  <c r="N438" i="12"/>
  <c r="E438" i="12"/>
  <c r="D438" i="12"/>
  <c r="C438" i="12"/>
  <c r="B438" i="12"/>
  <c r="A438" i="12"/>
  <c r="BC438" i="12" s="1"/>
  <c r="EA437" i="12"/>
  <c r="ED437" i="12" s="1"/>
  <c r="EG437" i="12" s="1"/>
  <c r="EJ437" i="12" s="1"/>
  <c r="EM437" i="12" s="1"/>
  <c r="EP437" i="12" s="1"/>
  <c r="ES437" i="12" s="1"/>
  <c r="EV437" i="12" s="1"/>
  <c r="EY437" i="12" s="1"/>
  <c r="FB437" i="12" s="1"/>
  <c r="DZ437" i="12"/>
  <c r="EC437" i="12" s="1"/>
  <c r="EF437" i="12" s="1"/>
  <c r="EI437" i="12" s="1"/>
  <c r="EL437" i="12" s="1"/>
  <c r="EO437" i="12" s="1"/>
  <c r="ER437" i="12" s="1"/>
  <c r="EU437" i="12" s="1"/>
  <c r="EX437" i="12" s="1"/>
  <c r="FA437" i="12" s="1"/>
  <c r="FD437" i="12" s="1"/>
  <c r="DY437" i="12"/>
  <c r="EB437" i="12" s="1"/>
  <c r="EE437" i="12" s="1"/>
  <c r="EH437" i="12" s="1"/>
  <c r="EK437" i="12" s="1"/>
  <c r="EN437" i="12" s="1"/>
  <c r="EQ437" i="12" s="1"/>
  <c r="ET437" i="12" s="1"/>
  <c r="EW437" i="12" s="1"/>
  <c r="EZ437" i="12" s="1"/>
  <c r="FC437" i="12" s="1"/>
  <c r="X439" i="12" l="1"/>
  <c r="AC439" i="12"/>
  <c r="AI439" i="12"/>
  <c r="AN439" i="12"/>
  <c r="AS439" i="12"/>
  <c r="AY439" i="12"/>
  <c r="BD439" i="12"/>
  <c r="W440" i="12"/>
  <c r="AE440" i="12"/>
  <c r="AM440" i="12"/>
  <c r="AU440" i="12"/>
  <c r="BC440" i="12"/>
  <c r="W441" i="12"/>
  <c r="AM441" i="12"/>
  <c r="BC441" i="12"/>
  <c r="X443" i="12"/>
  <c r="AC443" i="12"/>
  <c r="AI443" i="12"/>
  <c r="AN443" i="12"/>
  <c r="AS443" i="12"/>
  <c r="AY443" i="12"/>
  <c r="BD443" i="12"/>
  <c r="W444" i="12"/>
  <c r="AE444" i="12"/>
  <c r="AM444" i="12"/>
  <c r="AU444" i="12"/>
  <c r="BC444" i="12"/>
  <c r="W445" i="12"/>
  <c r="AM445" i="12"/>
  <c r="BC445" i="12"/>
  <c r="X447" i="12"/>
  <c r="AC447" i="12"/>
  <c r="AI447" i="12"/>
  <c r="AN447" i="12"/>
  <c r="AS447" i="12"/>
  <c r="AY447" i="12"/>
  <c r="BD447" i="12"/>
  <c r="W448" i="12"/>
  <c r="AE448" i="12"/>
  <c r="AM448" i="12"/>
  <c r="AU448" i="12"/>
  <c r="BC448" i="12"/>
  <c r="W449" i="12"/>
  <c r="AM449" i="12"/>
  <c r="BC449" i="12"/>
  <c r="X451" i="12"/>
  <c r="AC451" i="12"/>
  <c r="AI451" i="12"/>
  <c r="AN451" i="12"/>
  <c r="AS451" i="12"/>
  <c r="AY451" i="12"/>
  <c r="BD451" i="12"/>
  <c r="W452" i="12"/>
  <c r="AE452" i="12"/>
  <c r="AM452" i="12"/>
  <c r="AU452" i="12"/>
  <c r="BC452" i="12"/>
  <c r="W453" i="12"/>
  <c r="AM453" i="12"/>
  <c r="BC453" i="12"/>
  <c r="X455" i="12"/>
  <c r="AC455" i="12"/>
  <c r="AI455" i="12"/>
  <c r="AN455" i="12"/>
  <c r="AS455" i="12"/>
  <c r="AY455" i="12"/>
  <c r="BD455" i="12"/>
  <c r="X456" i="12"/>
  <c r="AN456" i="12"/>
  <c r="BD456" i="12"/>
  <c r="J458" i="12"/>
  <c r="W458" i="12"/>
  <c r="AB458" i="12"/>
  <c r="AG458" i="12"/>
  <c r="AM458" i="12"/>
  <c r="AR458" i="12"/>
  <c r="AW458" i="12"/>
  <c r="BC458" i="12"/>
  <c r="K459" i="12"/>
  <c r="Q459" i="12"/>
  <c r="W439" i="12"/>
  <c r="AG439" i="12"/>
  <c r="AR439" i="12"/>
  <c r="BC439" i="12"/>
  <c r="W443" i="12"/>
  <c r="AG443" i="12"/>
  <c r="AR443" i="12"/>
  <c r="BC443" i="12"/>
  <c r="W447" i="12"/>
  <c r="AB447" i="12"/>
  <c r="AM447" i="12"/>
  <c r="AW447" i="12"/>
  <c r="J451" i="12"/>
  <c r="AB451" i="12"/>
  <c r="AM451" i="12"/>
  <c r="BC451" i="12"/>
  <c r="J455" i="12"/>
  <c r="AB455" i="12"/>
  <c r="AM455" i="12"/>
  <c r="AW455" i="12"/>
  <c r="G459" i="12"/>
  <c r="AE439" i="12"/>
  <c r="AO439" i="12"/>
  <c r="AZ439" i="12"/>
  <c r="X440" i="12"/>
  <c r="AF440" i="12"/>
  <c r="AN440" i="12"/>
  <c r="AV440" i="12"/>
  <c r="BD440" i="12"/>
  <c r="Y443" i="12"/>
  <c r="AJ443" i="12"/>
  <c r="AU443" i="12"/>
  <c r="BE443" i="12"/>
  <c r="AE447" i="12"/>
  <c r="AO447" i="12"/>
  <c r="AZ447" i="12"/>
  <c r="X448" i="12"/>
  <c r="AF448" i="12"/>
  <c r="AN448" i="12"/>
  <c r="AV448" i="12"/>
  <c r="BD448" i="12"/>
  <c r="AE451" i="12"/>
  <c r="AO451" i="12"/>
  <c r="AZ451" i="12"/>
  <c r="X452" i="12"/>
  <c r="AF452" i="12"/>
  <c r="AN452" i="12"/>
  <c r="AV452" i="12"/>
  <c r="BD452" i="12"/>
  <c r="Y455" i="12"/>
  <c r="AE455" i="12"/>
  <c r="AO455" i="12"/>
  <c r="AU455" i="12"/>
  <c r="AZ455" i="12"/>
  <c r="BE455" i="12"/>
  <c r="AB456" i="12"/>
  <c r="J439" i="12"/>
  <c r="AB439" i="12"/>
  <c r="AM439" i="12"/>
  <c r="AW439" i="12"/>
  <c r="J443" i="12"/>
  <c r="AB443" i="12"/>
  <c r="AM443" i="12"/>
  <c r="AW443" i="12"/>
  <c r="J447" i="12"/>
  <c r="AG447" i="12"/>
  <c r="AR447" i="12"/>
  <c r="BC447" i="12"/>
  <c r="W451" i="12"/>
  <c r="AG451" i="12"/>
  <c r="AR451" i="12"/>
  <c r="AW451" i="12"/>
  <c r="W455" i="12"/>
  <c r="AG455" i="12"/>
  <c r="AR455" i="12"/>
  <c r="BC455" i="12"/>
  <c r="Y439" i="12"/>
  <c r="AJ439" i="12"/>
  <c r="AU439" i="12"/>
  <c r="BE439" i="12"/>
  <c r="AE443" i="12"/>
  <c r="AO443" i="12"/>
  <c r="AZ443" i="12"/>
  <c r="X444" i="12"/>
  <c r="AF444" i="12"/>
  <c r="AN444" i="12"/>
  <c r="AV444" i="12"/>
  <c r="BD444" i="12"/>
  <c r="Y447" i="12"/>
  <c r="AJ447" i="12"/>
  <c r="AU447" i="12"/>
  <c r="BE447" i="12"/>
  <c r="Y451" i="12"/>
  <c r="AJ451" i="12"/>
  <c r="AU451" i="12"/>
  <c r="BE451" i="12"/>
  <c r="AJ455" i="12"/>
  <c r="AR456" i="12"/>
  <c r="K438" i="12"/>
  <c r="Q438" i="12"/>
  <c r="AA439" i="12"/>
  <c r="AF439" i="12"/>
  <c r="AK439" i="12"/>
  <c r="AQ439" i="12"/>
  <c r="AV439" i="12"/>
  <c r="BA439" i="12"/>
  <c r="AA440" i="12"/>
  <c r="AI440" i="12"/>
  <c r="AQ440" i="12"/>
  <c r="AY440" i="12"/>
  <c r="AE441" i="12"/>
  <c r="AU441" i="12"/>
  <c r="K442" i="12"/>
  <c r="Q442" i="12"/>
  <c r="AA443" i="12"/>
  <c r="AF443" i="12"/>
  <c r="AK443" i="12"/>
  <c r="AQ443" i="12"/>
  <c r="AV443" i="12"/>
  <c r="BA443" i="12"/>
  <c r="AA444" i="12"/>
  <c r="AI444" i="12"/>
  <c r="AQ444" i="12"/>
  <c r="AY444" i="12"/>
  <c r="AE445" i="12"/>
  <c r="AU445" i="12"/>
  <c r="K446" i="12"/>
  <c r="Q446" i="12"/>
  <c r="AA447" i="12"/>
  <c r="AF447" i="12"/>
  <c r="AK447" i="12"/>
  <c r="AQ447" i="12"/>
  <c r="AV447" i="12"/>
  <c r="BA447" i="12"/>
  <c r="AA448" i="12"/>
  <c r="AI448" i="12"/>
  <c r="AQ448" i="12"/>
  <c r="AY448" i="12"/>
  <c r="AE449" i="12"/>
  <c r="AU449" i="12"/>
  <c r="K450" i="12"/>
  <c r="Q450" i="12"/>
  <c r="AA451" i="12"/>
  <c r="AF451" i="12"/>
  <c r="AK451" i="12"/>
  <c r="AQ451" i="12"/>
  <c r="AV451" i="12"/>
  <c r="BA451" i="12"/>
  <c r="AA452" i="12"/>
  <c r="AI452" i="12"/>
  <c r="AQ452" i="12"/>
  <c r="AY452" i="12"/>
  <c r="AE453" i="12"/>
  <c r="AU453" i="12"/>
  <c r="K454" i="12"/>
  <c r="Q454" i="12"/>
  <c r="AA455" i="12"/>
  <c r="AF455" i="12"/>
  <c r="AK455" i="12"/>
  <c r="AQ455" i="12"/>
  <c r="AV455" i="12"/>
  <c r="BA455" i="12"/>
  <c r="AF456" i="12"/>
  <c r="AV456" i="12"/>
  <c r="Y458" i="12"/>
  <c r="AE458" i="12"/>
  <c r="AJ458" i="12"/>
  <c r="AO458" i="12"/>
  <c r="AU458" i="12"/>
  <c r="AZ458" i="12"/>
  <c r="BE458" i="12"/>
  <c r="AB459" i="12"/>
  <c r="AR459" i="12"/>
  <c r="F460" i="12"/>
  <c r="W460" i="12"/>
  <c r="AM460" i="12"/>
  <c r="BC460" i="12"/>
  <c r="EC457" i="12"/>
  <c r="ED457" i="12" s="1"/>
  <c r="EE457" i="12" s="1"/>
  <c r="EF457" i="12" s="1"/>
  <c r="EG457" i="12" s="1"/>
  <c r="EH457" i="12" s="1"/>
  <c r="EI457" i="12" s="1"/>
  <c r="EJ457" i="12" s="1"/>
  <c r="EK457" i="12" s="1"/>
  <c r="EL457" i="12" s="1"/>
  <c r="EM457" i="12" s="1"/>
  <c r="EN457" i="12" s="1"/>
  <c r="EO457" i="12" s="1"/>
  <c r="EP457" i="12" s="1"/>
  <c r="EQ457" i="12" s="1"/>
  <c r="ER457" i="12" s="1"/>
  <c r="ES457" i="12" s="1"/>
  <c r="ET457" i="12" s="1"/>
  <c r="EU457" i="12" s="1"/>
  <c r="EV457" i="12" s="1"/>
  <c r="EW457" i="12" s="1"/>
  <c r="EX457" i="12" s="1"/>
  <c r="EY457" i="12" s="1"/>
  <c r="EZ457" i="12" s="1"/>
  <c r="FA457" i="12" s="1"/>
  <c r="FB457" i="12" s="1"/>
  <c r="FC457" i="12" s="1"/>
  <c r="FD457" i="12" s="1"/>
  <c r="AH438" i="12"/>
  <c r="AT438" i="12"/>
  <c r="AD442" i="12"/>
  <c r="AT442" i="12"/>
  <c r="AD446" i="12"/>
  <c r="AP446" i="12"/>
  <c r="BF446" i="12"/>
  <c r="AP450" i="12"/>
  <c r="AX450" i="12"/>
  <c r="AD454" i="12"/>
  <c r="AP454" i="12"/>
  <c r="BF454" i="12"/>
  <c r="AD457" i="12"/>
  <c r="AP457" i="12"/>
  <c r="BB457" i="12"/>
  <c r="Y438" i="12"/>
  <c r="AO438" i="12"/>
  <c r="BA438" i="12"/>
  <c r="AH441" i="12"/>
  <c r="AT441" i="12"/>
  <c r="BF441" i="12"/>
  <c r="Y442" i="12"/>
  <c r="AK442" i="12"/>
  <c r="BA442" i="12"/>
  <c r="G443" i="12"/>
  <c r="AD445" i="12"/>
  <c r="AP445" i="12"/>
  <c r="BB445" i="12"/>
  <c r="Y446" i="12"/>
  <c r="AK446" i="12"/>
  <c r="AW446" i="12"/>
  <c r="Z449" i="12"/>
  <c r="AD449" i="12"/>
  <c r="AH449" i="12"/>
  <c r="AL449" i="12"/>
  <c r="AP449" i="12"/>
  <c r="AT449" i="12"/>
  <c r="AX449" i="12"/>
  <c r="BB449" i="12"/>
  <c r="BF449" i="12"/>
  <c r="J450" i="12"/>
  <c r="Y450" i="12"/>
  <c r="AC450" i="12"/>
  <c r="AG450" i="12"/>
  <c r="AK450" i="12"/>
  <c r="AO450" i="12"/>
  <c r="AS450" i="12"/>
  <c r="AW450" i="12"/>
  <c r="BA450" i="12"/>
  <c r="BE450" i="12"/>
  <c r="G451" i="12"/>
  <c r="Z453" i="12"/>
  <c r="AD453" i="12"/>
  <c r="AH453" i="12"/>
  <c r="AL453" i="12"/>
  <c r="AP453" i="12"/>
  <c r="AT453" i="12"/>
  <c r="AX453" i="12"/>
  <c r="BB453" i="12"/>
  <c r="BF453" i="12"/>
  <c r="J454" i="12"/>
  <c r="Y454" i="12"/>
  <c r="AC454" i="12"/>
  <c r="AG454" i="12"/>
  <c r="AK454" i="12"/>
  <c r="AO454" i="12"/>
  <c r="AS454" i="12"/>
  <c r="AW454" i="12"/>
  <c r="BA454" i="12"/>
  <c r="BE454" i="12"/>
  <c r="G455" i="12"/>
  <c r="W456" i="12"/>
  <c r="AA456" i="12"/>
  <c r="AE456" i="12"/>
  <c r="AI456" i="12"/>
  <c r="AM456" i="12"/>
  <c r="AQ456" i="12"/>
  <c r="AU456" i="12"/>
  <c r="AY456" i="12"/>
  <c r="BC456" i="12"/>
  <c r="J457" i="12"/>
  <c r="Y457" i="12"/>
  <c r="AC457" i="12"/>
  <c r="AG457" i="12"/>
  <c r="AK457" i="12"/>
  <c r="AO457" i="12"/>
  <c r="AS457" i="12"/>
  <c r="AW457" i="12"/>
  <c r="BA457" i="12"/>
  <c r="BE457" i="12"/>
  <c r="G458" i="12"/>
  <c r="W459" i="12"/>
  <c r="AA459" i="12"/>
  <c r="AE459" i="12"/>
  <c r="AI459" i="12"/>
  <c r="AM459" i="12"/>
  <c r="AQ459" i="12"/>
  <c r="AU459" i="12"/>
  <c r="AY459" i="12"/>
  <c r="BC459" i="12"/>
  <c r="K460" i="12"/>
  <c r="Q460" i="12"/>
  <c r="Z460" i="12"/>
  <c r="AD460" i="12"/>
  <c r="AH460" i="12"/>
  <c r="AL460" i="12"/>
  <c r="AP460" i="12"/>
  <c r="AT460" i="12"/>
  <c r="AX460" i="12"/>
  <c r="BB460" i="12"/>
  <c r="BF460" i="12"/>
  <c r="Z438" i="12"/>
  <c r="AL438" i="12"/>
  <c r="BB438" i="12"/>
  <c r="AH442" i="12"/>
  <c r="AX442" i="12"/>
  <c r="Z446" i="12"/>
  <c r="AL446" i="12"/>
  <c r="AX446" i="12"/>
  <c r="Z450" i="12"/>
  <c r="AH450" i="12"/>
  <c r="BB450" i="12"/>
  <c r="Z454" i="12"/>
  <c r="AL454" i="12"/>
  <c r="AX454" i="12"/>
  <c r="Z457" i="12"/>
  <c r="AL457" i="12"/>
  <c r="AT457" i="12"/>
  <c r="AX457" i="12"/>
  <c r="BF457" i="12"/>
  <c r="J438" i="12"/>
  <c r="AG438" i="12"/>
  <c r="AW438" i="12"/>
  <c r="AL441" i="12"/>
  <c r="AX441" i="12"/>
  <c r="J442" i="12"/>
  <c r="AC442" i="12"/>
  <c r="AO442" i="12"/>
  <c r="BE442" i="12"/>
  <c r="AG446" i="12"/>
  <c r="BE446" i="12"/>
  <c r="G438" i="12"/>
  <c r="AB438" i="12"/>
  <c r="AN438" i="12"/>
  <c r="AZ438" i="12"/>
  <c r="Z440" i="12"/>
  <c r="AL440" i="12"/>
  <c r="BB440" i="12"/>
  <c r="J441" i="12"/>
  <c r="AG441" i="12"/>
  <c r="AO441" i="12"/>
  <c r="BA441" i="12"/>
  <c r="G442" i="12"/>
  <c r="AB442" i="12"/>
  <c r="AN442" i="12"/>
  <c r="AZ442" i="12"/>
  <c r="AD444" i="12"/>
  <c r="AP444" i="12"/>
  <c r="BB444" i="12"/>
  <c r="AG445" i="12"/>
  <c r="AS445" i="12"/>
  <c r="BA445" i="12"/>
  <c r="AF446" i="12"/>
  <c r="AN446" i="12"/>
  <c r="AZ446" i="12"/>
  <c r="Z448" i="12"/>
  <c r="AL448" i="12"/>
  <c r="BB448" i="12"/>
  <c r="J449" i="12"/>
  <c r="Y449" i="12"/>
  <c r="AG449" i="12"/>
  <c r="AS449" i="12"/>
  <c r="BE449" i="12"/>
  <c r="G450" i="12"/>
  <c r="X450" i="12"/>
  <c r="AF450" i="12"/>
  <c r="AR450" i="12"/>
  <c r="BD450" i="12"/>
  <c r="Z452" i="12"/>
  <c r="AH452" i="12"/>
  <c r="AT452" i="12"/>
  <c r="BF452" i="12"/>
  <c r="AG453" i="12"/>
  <c r="AO453" i="12"/>
  <c r="BA453" i="12"/>
  <c r="G454" i="12"/>
  <c r="X454" i="12"/>
  <c r="AB454" i="12"/>
  <c r="AF454" i="12"/>
  <c r="AJ454" i="12"/>
  <c r="AN454" i="12"/>
  <c r="AR454" i="12"/>
  <c r="AV454" i="12"/>
  <c r="BD454" i="12"/>
  <c r="F455" i="12"/>
  <c r="Z456" i="12"/>
  <c r="AD456" i="12"/>
  <c r="AH456" i="12"/>
  <c r="AL456" i="12"/>
  <c r="AP456" i="12"/>
  <c r="AT456" i="12"/>
  <c r="AX456" i="12"/>
  <c r="BB456" i="12"/>
  <c r="BF456" i="12"/>
  <c r="G457" i="12"/>
  <c r="X457" i="12"/>
  <c r="AB457" i="12"/>
  <c r="AF457" i="12"/>
  <c r="AJ457" i="12"/>
  <c r="AN457" i="12"/>
  <c r="AR457" i="12"/>
  <c r="AV457" i="12"/>
  <c r="AZ457" i="12"/>
  <c r="BD457" i="12"/>
  <c r="F458" i="12"/>
  <c r="Z459" i="12"/>
  <c r="AD459" i="12"/>
  <c r="AH459" i="12"/>
  <c r="AL459" i="12"/>
  <c r="AP459" i="12"/>
  <c r="AT459" i="12"/>
  <c r="AX459" i="12"/>
  <c r="BB459" i="12"/>
  <c r="BF459" i="12"/>
  <c r="J460" i="12"/>
  <c r="Y460" i="12"/>
  <c r="AC460" i="12"/>
  <c r="AG460" i="12"/>
  <c r="AK460" i="12"/>
  <c r="AO460" i="12"/>
  <c r="AS460" i="12"/>
  <c r="AW460" i="12"/>
  <c r="BA460" i="12"/>
  <c r="BE460" i="12"/>
  <c r="AD438" i="12"/>
  <c r="AP438" i="12"/>
  <c r="AX438" i="12"/>
  <c r="BF438" i="12"/>
  <c r="Z442" i="12"/>
  <c r="AL442" i="12"/>
  <c r="AP442" i="12"/>
  <c r="BB442" i="12"/>
  <c r="BF442" i="12"/>
  <c r="AH446" i="12"/>
  <c r="AT446" i="12"/>
  <c r="BB446" i="12"/>
  <c r="AD450" i="12"/>
  <c r="AL450" i="12"/>
  <c r="AT450" i="12"/>
  <c r="BF450" i="12"/>
  <c r="AH454" i="12"/>
  <c r="AT454" i="12"/>
  <c r="BB454" i="12"/>
  <c r="AH457" i="12"/>
  <c r="AC438" i="12"/>
  <c r="AK438" i="12"/>
  <c r="AS438" i="12"/>
  <c r="BE438" i="12"/>
  <c r="G439" i="12"/>
  <c r="Z441" i="12"/>
  <c r="AD441" i="12"/>
  <c r="AP441" i="12"/>
  <c r="BB441" i="12"/>
  <c r="AG442" i="12"/>
  <c r="AS442" i="12"/>
  <c r="AW442" i="12"/>
  <c r="Z445" i="12"/>
  <c r="AH445" i="12"/>
  <c r="AL445" i="12"/>
  <c r="AT445" i="12"/>
  <c r="AX445" i="12"/>
  <c r="BF445" i="12"/>
  <c r="J446" i="12"/>
  <c r="AC446" i="12"/>
  <c r="AO446" i="12"/>
  <c r="AS446" i="12"/>
  <c r="BA446" i="12"/>
  <c r="G447" i="12"/>
  <c r="X438" i="12"/>
  <c r="AF438" i="12"/>
  <c r="AJ438" i="12"/>
  <c r="AR438" i="12"/>
  <c r="AV438" i="12"/>
  <c r="BD438" i="12"/>
  <c r="F439" i="12"/>
  <c r="AD440" i="12"/>
  <c r="AH440" i="12"/>
  <c r="AP440" i="12"/>
  <c r="AT440" i="12"/>
  <c r="AX440" i="12"/>
  <c r="BF440" i="12"/>
  <c r="Y441" i="12"/>
  <c r="AC441" i="12"/>
  <c r="AK441" i="12"/>
  <c r="AS441" i="12"/>
  <c r="AW441" i="12"/>
  <c r="BE441" i="12"/>
  <c r="X442" i="12"/>
  <c r="AF442" i="12"/>
  <c r="AJ442" i="12"/>
  <c r="AR442" i="12"/>
  <c r="AV442" i="12"/>
  <c r="BD442" i="12"/>
  <c r="F443" i="12"/>
  <c r="Z444" i="12"/>
  <c r="AH444" i="12"/>
  <c r="AL444" i="12"/>
  <c r="AT444" i="12"/>
  <c r="AX444" i="12"/>
  <c r="BF444" i="12"/>
  <c r="J445" i="12"/>
  <c r="Y445" i="12"/>
  <c r="AC445" i="12"/>
  <c r="AK445" i="12"/>
  <c r="AO445" i="12"/>
  <c r="AW445" i="12"/>
  <c r="BE445" i="12"/>
  <c r="G446" i="12"/>
  <c r="X446" i="12"/>
  <c r="AB446" i="12"/>
  <c r="AJ446" i="12"/>
  <c r="AR446" i="12"/>
  <c r="AV446" i="12"/>
  <c r="BD446" i="12"/>
  <c r="F447" i="12"/>
  <c r="AD448" i="12"/>
  <c r="AH448" i="12"/>
  <c r="AP448" i="12"/>
  <c r="AT448" i="12"/>
  <c r="AX448" i="12"/>
  <c r="BF448" i="12"/>
  <c r="AC449" i="12"/>
  <c r="AK449" i="12"/>
  <c r="AO449" i="12"/>
  <c r="AW449" i="12"/>
  <c r="BA449" i="12"/>
  <c r="AB450" i="12"/>
  <c r="AJ450" i="12"/>
  <c r="AN450" i="12"/>
  <c r="AV450" i="12"/>
  <c r="AZ450" i="12"/>
  <c r="F451" i="12"/>
  <c r="AD452" i="12"/>
  <c r="AL452" i="12"/>
  <c r="AP452" i="12"/>
  <c r="AX452" i="12"/>
  <c r="BB452" i="12"/>
  <c r="J453" i="12"/>
  <c r="Y453" i="12"/>
  <c r="AC453" i="12"/>
  <c r="AK453" i="12"/>
  <c r="AS453" i="12"/>
  <c r="AW453" i="12"/>
  <c r="BE453" i="12"/>
  <c r="AZ454" i="12"/>
  <c r="W438" i="12"/>
  <c r="AA438" i="12"/>
  <c r="AE438" i="12"/>
  <c r="AI438" i="12"/>
  <c r="AM438" i="12"/>
  <c r="AQ438" i="12"/>
  <c r="AU438" i="12"/>
  <c r="AY438" i="12"/>
  <c r="K439" i="12"/>
  <c r="Z439" i="12"/>
  <c r="AD439" i="12"/>
  <c r="AH439" i="12"/>
  <c r="AL439" i="12"/>
  <c r="AP439" i="12"/>
  <c r="AT439" i="12"/>
  <c r="AX439" i="12"/>
  <c r="BB439" i="12"/>
  <c r="J440" i="12"/>
  <c r="Y440" i="12"/>
  <c r="AC440" i="12"/>
  <c r="AG440" i="12"/>
  <c r="AK440" i="12"/>
  <c r="AO440" i="12"/>
  <c r="AS440" i="12"/>
  <c r="AW440" i="12"/>
  <c r="BA440" i="12"/>
  <c r="X441" i="12"/>
  <c r="AB441" i="12"/>
  <c r="AF441" i="12"/>
  <c r="AJ441" i="12"/>
  <c r="AN441" i="12"/>
  <c r="AR441" i="12"/>
  <c r="AV441" i="12"/>
  <c r="AZ441" i="12"/>
  <c r="W442" i="12"/>
  <c r="AA442" i="12"/>
  <c r="AE442" i="12"/>
  <c r="AI442" i="12"/>
  <c r="AM442" i="12"/>
  <c r="AQ442" i="12"/>
  <c r="AU442" i="12"/>
  <c r="AY442" i="12"/>
  <c r="K443" i="12"/>
  <c r="Z443" i="12"/>
  <c r="AD443" i="12"/>
  <c r="AH443" i="12"/>
  <c r="AL443" i="12"/>
  <c r="AP443" i="12"/>
  <c r="AT443" i="12"/>
  <c r="AX443" i="12"/>
  <c r="BB443" i="12"/>
  <c r="J444" i="12"/>
  <c r="Y444" i="12"/>
  <c r="AC444" i="12"/>
  <c r="AG444" i="12"/>
  <c r="AK444" i="12"/>
  <c r="AO444" i="12"/>
  <c r="AS444" i="12"/>
  <c r="AW444" i="12"/>
  <c r="BA444" i="12"/>
  <c r="X445" i="12"/>
  <c r="AB445" i="12"/>
  <c r="AF445" i="12"/>
  <c r="AJ445" i="12"/>
  <c r="AN445" i="12"/>
  <c r="AR445" i="12"/>
  <c r="AV445" i="12"/>
  <c r="AZ445" i="12"/>
  <c r="W446" i="12"/>
  <c r="AA446" i="12"/>
  <c r="AE446" i="12"/>
  <c r="AI446" i="12"/>
  <c r="AM446" i="12"/>
  <c r="AQ446" i="12"/>
  <c r="AU446" i="12"/>
  <c r="AY446" i="12"/>
  <c r="K447" i="12"/>
  <c r="Z447" i="12"/>
  <c r="AD447" i="12"/>
  <c r="AH447" i="12"/>
  <c r="AL447" i="12"/>
  <c r="AP447" i="12"/>
  <c r="AT447" i="12"/>
  <c r="AX447" i="12"/>
  <c r="BB447" i="12"/>
  <c r="J448" i="12"/>
  <c r="Y448" i="12"/>
  <c r="AC448" i="12"/>
  <c r="AG448" i="12"/>
  <c r="AK448" i="12"/>
  <c r="AO448" i="12"/>
  <c r="AS448" i="12"/>
  <c r="AW448" i="12"/>
  <c r="BA448" i="12"/>
  <c r="X449" i="12"/>
  <c r="AB449" i="12"/>
  <c r="AF449" i="12"/>
  <c r="AJ449" i="12"/>
  <c r="AN449" i="12"/>
  <c r="AR449" i="12"/>
  <c r="AV449" i="12"/>
  <c r="AZ449" i="12"/>
  <c r="W450" i="12"/>
  <c r="AA450" i="12"/>
  <c r="AE450" i="12"/>
  <c r="AI450" i="12"/>
  <c r="AM450" i="12"/>
  <c r="AQ450" i="12"/>
  <c r="AU450" i="12"/>
  <c r="AY450" i="12"/>
  <c r="K451" i="12"/>
  <c r="Z451" i="12"/>
  <c r="AD451" i="12"/>
  <c r="AH451" i="12"/>
  <c r="AL451" i="12"/>
  <c r="AP451" i="12"/>
  <c r="AT451" i="12"/>
  <c r="AX451" i="12"/>
  <c r="BB451" i="12"/>
  <c r="J452" i="12"/>
  <c r="Y452" i="12"/>
  <c r="AC452" i="12"/>
  <c r="AG452" i="12"/>
  <c r="AK452" i="12"/>
  <c r="AO452" i="12"/>
  <c r="AS452" i="12"/>
  <c r="AW452" i="12"/>
  <c r="BA452" i="12"/>
  <c r="X453" i="12"/>
  <c r="AB453" i="12"/>
  <c r="AF453" i="12"/>
  <c r="AJ453" i="12"/>
  <c r="AN453" i="12"/>
  <c r="AR453" i="12"/>
  <c r="AV453" i="12"/>
  <c r="AZ453" i="12"/>
  <c r="W454" i="12"/>
  <c r="AA454" i="12"/>
  <c r="AE454" i="12"/>
  <c r="AI454" i="12"/>
  <c r="AM454" i="12"/>
  <c r="AQ454" i="12"/>
  <c r="AU454" i="12"/>
  <c r="AY454" i="12"/>
  <c r="K455" i="12"/>
  <c r="Z455" i="12"/>
  <c r="AD455" i="12"/>
  <c r="AH455" i="12"/>
  <c r="AL455" i="12"/>
  <c r="AP455" i="12"/>
  <c r="AT455" i="12"/>
  <c r="AX455" i="12"/>
  <c r="BB455" i="12"/>
  <c r="J456" i="12"/>
  <c r="Y456" i="12"/>
  <c r="AC456" i="12"/>
  <c r="AG456" i="12"/>
  <c r="AK456" i="12"/>
  <c r="AO456" i="12"/>
  <c r="AS456" i="12"/>
  <c r="AW456" i="12"/>
  <c r="BA456" i="12"/>
  <c r="W457" i="12"/>
  <c r="AA457" i="12"/>
  <c r="AE457" i="12"/>
  <c r="AI457" i="12"/>
  <c r="AM457" i="12"/>
  <c r="AQ457" i="12"/>
  <c r="AU457" i="12"/>
  <c r="AY457" i="12"/>
  <c r="K458" i="12"/>
  <c r="Z458" i="12"/>
  <c r="AD458" i="12"/>
  <c r="AH458" i="12"/>
  <c r="AL458" i="12"/>
  <c r="AP458" i="12"/>
  <c r="AT458" i="12"/>
  <c r="AX458" i="12"/>
  <c r="BB458" i="12"/>
  <c r="J459" i="12"/>
  <c r="Y459" i="12"/>
  <c r="AC459" i="12"/>
  <c r="AG459" i="12"/>
  <c r="AK459" i="12"/>
  <c r="AO459" i="12"/>
  <c r="AS459" i="12"/>
  <c r="AW459" i="12"/>
  <c r="BA459" i="12"/>
  <c r="X460" i="12"/>
  <c r="AB460" i="12"/>
  <c r="AF460" i="12"/>
  <c r="AJ460" i="12"/>
  <c r="AN460" i="12"/>
  <c r="AR460" i="12"/>
  <c r="AV460" i="12"/>
  <c r="AZ460" i="12"/>
  <c r="BC437" i="12"/>
  <c r="AU437" i="12"/>
  <c r="AM437" i="12"/>
  <c r="AE437" i="12"/>
  <c r="W437" i="12"/>
  <c r="P437" i="12"/>
  <c r="G437" i="12" s="1"/>
  <c r="O437" i="12"/>
  <c r="N437" i="12"/>
  <c r="J437" i="12"/>
  <c r="F437" i="12"/>
  <c r="D437" i="12"/>
  <c r="C437" i="12"/>
  <c r="B437" i="12"/>
  <c r="E437" i="12" s="1"/>
  <c r="A437" i="12"/>
  <c r="BD437" i="12" s="1"/>
  <c r="ED436" i="12"/>
  <c r="EG436" i="12" s="1"/>
  <c r="EJ436" i="12" s="1"/>
  <c r="EM436" i="12" s="1"/>
  <c r="EP436" i="12" s="1"/>
  <c r="ES436" i="12" s="1"/>
  <c r="EV436" i="12" s="1"/>
  <c r="EY436" i="12" s="1"/>
  <c r="FB436" i="12" s="1"/>
  <c r="EA436" i="12"/>
  <c r="DZ436" i="12"/>
  <c r="EC436" i="12" s="1"/>
  <c r="EF436" i="12" s="1"/>
  <c r="EI436" i="12" s="1"/>
  <c r="EL436" i="12" s="1"/>
  <c r="EO436" i="12" s="1"/>
  <c r="ER436" i="12" s="1"/>
  <c r="EU436" i="12" s="1"/>
  <c r="EX436" i="12" s="1"/>
  <c r="FA436" i="12" s="1"/>
  <c r="FD436" i="12" s="1"/>
  <c r="DY436" i="12"/>
  <c r="EB436" i="12" s="1"/>
  <c r="EE436" i="12" s="1"/>
  <c r="EH436" i="12" s="1"/>
  <c r="EK436" i="12" s="1"/>
  <c r="EN436" i="12" s="1"/>
  <c r="EQ436" i="12" s="1"/>
  <c r="ET436" i="12" s="1"/>
  <c r="EW436" i="12" s="1"/>
  <c r="EZ436" i="12" s="1"/>
  <c r="FC436" i="12" s="1"/>
  <c r="AZ436" i="12"/>
  <c r="AV436" i="12"/>
  <c r="AR436" i="12"/>
  <c r="AJ436" i="12"/>
  <c r="AF436" i="12"/>
  <c r="AB436" i="12"/>
  <c r="Q436" i="12"/>
  <c r="P436" i="12"/>
  <c r="O436" i="12"/>
  <c r="N436" i="12"/>
  <c r="K436" i="12"/>
  <c r="G436" i="12"/>
  <c r="F436" i="12"/>
  <c r="D436" i="12"/>
  <c r="C436" i="12"/>
  <c r="B436" i="12"/>
  <c r="E436" i="12" s="1"/>
  <c r="A436" i="12"/>
  <c r="BE436" i="12" s="1"/>
  <c r="EA435" i="12"/>
  <c r="ED435" i="12" s="1"/>
  <c r="EG435" i="12" s="1"/>
  <c r="EJ435" i="12" s="1"/>
  <c r="EM435" i="12" s="1"/>
  <c r="EP435" i="12" s="1"/>
  <c r="ES435" i="12" s="1"/>
  <c r="EV435" i="12" s="1"/>
  <c r="EY435" i="12" s="1"/>
  <c r="FB435" i="12" s="1"/>
  <c r="DZ435" i="12"/>
  <c r="EC435" i="12" s="1"/>
  <c r="EF435" i="12" s="1"/>
  <c r="EI435" i="12" s="1"/>
  <c r="EL435" i="12" s="1"/>
  <c r="EO435" i="12" s="1"/>
  <c r="ER435" i="12" s="1"/>
  <c r="EU435" i="12" s="1"/>
  <c r="EX435" i="12" s="1"/>
  <c r="FA435" i="12" s="1"/>
  <c r="FD435" i="12" s="1"/>
  <c r="DY435" i="12"/>
  <c r="EB435" i="12" s="1"/>
  <c r="EE435" i="12" s="1"/>
  <c r="EH435" i="12" s="1"/>
  <c r="EK435" i="12" s="1"/>
  <c r="EN435" i="12" s="1"/>
  <c r="EQ435" i="12" s="1"/>
  <c r="ET435" i="12" s="1"/>
  <c r="EW435" i="12" s="1"/>
  <c r="EZ435" i="12" s="1"/>
  <c r="FC435" i="12" s="1"/>
  <c r="P435" i="12"/>
  <c r="Q435" i="12" s="1"/>
  <c r="O435" i="12"/>
  <c r="N435" i="12"/>
  <c r="D435" i="12"/>
  <c r="C435" i="12"/>
  <c r="B435" i="12"/>
  <c r="E435" i="12" s="1"/>
  <c r="A435" i="12"/>
  <c r="BF435" i="12" s="1"/>
  <c r="DU434" i="12"/>
  <c r="DV434" i="12" s="1"/>
  <c r="DW434" i="12" s="1"/>
  <c r="DX434" i="12" s="1"/>
  <c r="DY434" i="12" s="1"/>
  <c r="DZ434" i="12" s="1"/>
  <c r="EA434" i="12" s="1"/>
  <c r="EB434" i="12" s="1"/>
  <c r="EC434" i="12" s="1"/>
  <c r="P434" i="12"/>
  <c r="F434" i="12" s="1"/>
  <c r="O434" i="12"/>
  <c r="N434" i="12"/>
  <c r="G434" i="12"/>
  <c r="D434" i="12"/>
  <c r="C434" i="12"/>
  <c r="B434" i="12"/>
  <c r="E434" i="12" s="1"/>
  <c r="A434" i="12"/>
  <c r="BC434" i="12" s="1"/>
  <c r="DQ433" i="12"/>
  <c r="AZ433" i="12"/>
  <c r="AJ433" i="12"/>
  <c r="Q433" i="12"/>
  <c r="P433" i="12"/>
  <c r="O433" i="12"/>
  <c r="N433" i="12"/>
  <c r="K433" i="12"/>
  <c r="G433" i="12"/>
  <c r="F433" i="12"/>
  <c r="D433" i="12"/>
  <c r="C433" i="12"/>
  <c r="B433" i="12"/>
  <c r="E433" i="12" s="1"/>
  <c r="A433" i="12"/>
  <c r="BE433" i="12" s="1"/>
  <c r="EA432" i="12"/>
  <c r="ED432" i="12" s="1"/>
  <c r="EG432" i="12" s="1"/>
  <c r="EJ432" i="12" s="1"/>
  <c r="EM432" i="12" s="1"/>
  <c r="EP432" i="12" s="1"/>
  <c r="ES432" i="12" s="1"/>
  <c r="EV432" i="12" s="1"/>
  <c r="EY432" i="12" s="1"/>
  <c r="FB432" i="12" s="1"/>
  <c r="DZ432" i="12"/>
  <c r="EC432" i="12" s="1"/>
  <c r="EF432" i="12" s="1"/>
  <c r="EI432" i="12" s="1"/>
  <c r="EL432" i="12" s="1"/>
  <c r="EO432" i="12" s="1"/>
  <c r="ER432" i="12" s="1"/>
  <c r="EU432" i="12" s="1"/>
  <c r="EX432" i="12" s="1"/>
  <c r="FA432" i="12" s="1"/>
  <c r="FD432" i="12" s="1"/>
  <c r="DY432" i="12"/>
  <c r="EB432" i="12" s="1"/>
  <c r="EE432" i="12" s="1"/>
  <c r="EH432" i="12" s="1"/>
  <c r="EK432" i="12" s="1"/>
  <c r="EN432" i="12" s="1"/>
  <c r="EQ432" i="12" s="1"/>
  <c r="ET432" i="12" s="1"/>
  <c r="EW432" i="12" s="1"/>
  <c r="EZ432" i="12" s="1"/>
  <c r="FC432" i="12" s="1"/>
  <c r="P432" i="12"/>
  <c r="Q432" i="12" s="1"/>
  <c r="O432" i="12"/>
  <c r="N432" i="12"/>
  <c r="D432" i="12"/>
  <c r="C432" i="12"/>
  <c r="B432" i="12"/>
  <c r="A432" i="12"/>
  <c r="BF432" i="12" s="1"/>
  <c r="EA431" i="12"/>
  <c r="ED431" i="12" s="1"/>
  <c r="EG431" i="12" s="1"/>
  <c r="EJ431" i="12" s="1"/>
  <c r="EM431" i="12" s="1"/>
  <c r="EP431" i="12" s="1"/>
  <c r="ES431" i="12" s="1"/>
  <c r="EV431" i="12" s="1"/>
  <c r="EY431" i="12" s="1"/>
  <c r="FB431" i="12" s="1"/>
  <c r="DZ431" i="12"/>
  <c r="EC431" i="12" s="1"/>
  <c r="EF431" i="12" s="1"/>
  <c r="EI431" i="12" s="1"/>
  <c r="EL431" i="12" s="1"/>
  <c r="EO431" i="12" s="1"/>
  <c r="ER431" i="12" s="1"/>
  <c r="EU431" i="12" s="1"/>
  <c r="EX431" i="12" s="1"/>
  <c r="FA431" i="12" s="1"/>
  <c r="FD431" i="12" s="1"/>
  <c r="DY431" i="12"/>
  <c r="EB431" i="12" s="1"/>
  <c r="EE431" i="12" s="1"/>
  <c r="EH431" i="12" s="1"/>
  <c r="EK431" i="12" s="1"/>
  <c r="EN431" i="12" s="1"/>
  <c r="EQ431" i="12" s="1"/>
  <c r="ET431" i="12" s="1"/>
  <c r="EW431" i="12" s="1"/>
  <c r="EZ431" i="12" s="1"/>
  <c r="FC431" i="12" s="1"/>
  <c r="P431" i="12"/>
  <c r="F431" i="12" s="1"/>
  <c r="O431" i="12"/>
  <c r="N431" i="12"/>
  <c r="E431" i="12"/>
  <c r="D431" i="12"/>
  <c r="C431" i="12"/>
  <c r="B431" i="12"/>
  <c r="A431" i="12"/>
  <c r="BC431" i="12" s="1"/>
  <c r="EC430" i="12"/>
  <c r="EF430" i="12" s="1"/>
  <c r="EI430" i="12" s="1"/>
  <c r="EL430" i="12" s="1"/>
  <c r="EO430" i="12" s="1"/>
  <c r="ER430" i="12" s="1"/>
  <c r="EU430" i="12" s="1"/>
  <c r="EX430" i="12" s="1"/>
  <c r="FA430" i="12" s="1"/>
  <c r="FD430" i="12" s="1"/>
  <c r="EA430" i="12"/>
  <c r="ED430" i="12" s="1"/>
  <c r="EG430" i="12" s="1"/>
  <c r="EJ430" i="12" s="1"/>
  <c r="EM430" i="12" s="1"/>
  <c r="EP430" i="12" s="1"/>
  <c r="ES430" i="12" s="1"/>
  <c r="EV430" i="12" s="1"/>
  <c r="EY430" i="12" s="1"/>
  <c r="FB430" i="12" s="1"/>
  <c r="DZ430" i="12"/>
  <c r="DY430" i="12"/>
  <c r="EB430" i="12" s="1"/>
  <c r="EE430" i="12" s="1"/>
  <c r="EH430" i="12" s="1"/>
  <c r="EK430" i="12" s="1"/>
  <c r="EN430" i="12" s="1"/>
  <c r="EQ430" i="12" s="1"/>
  <c r="ET430" i="12" s="1"/>
  <c r="EW430" i="12" s="1"/>
  <c r="EZ430" i="12" s="1"/>
  <c r="FC430" i="12" s="1"/>
  <c r="AY430" i="12"/>
  <c r="AI430" i="12"/>
  <c r="Y430" i="12"/>
  <c r="P430" i="12"/>
  <c r="G430" i="12" s="1"/>
  <c r="O430" i="12"/>
  <c r="N430" i="12"/>
  <c r="F430" i="12"/>
  <c r="D430" i="12"/>
  <c r="C430" i="12"/>
  <c r="B430" i="12"/>
  <c r="E430" i="12" s="1"/>
  <c r="A430" i="12"/>
  <c r="BD430" i="12" s="1"/>
  <c r="ED429" i="12"/>
  <c r="EG429" i="12" s="1"/>
  <c r="EJ429" i="12" s="1"/>
  <c r="EM429" i="12" s="1"/>
  <c r="EP429" i="12" s="1"/>
  <c r="ES429" i="12" s="1"/>
  <c r="EV429" i="12" s="1"/>
  <c r="EY429" i="12" s="1"/>
  <c r="FB429" i="12" s="1"/>
  <c r="EB429" i="12"/>
  <c r="EE429" i="12" s="1"/>
  <c r="EH429" i="12" s="1"/>
  <c r="EK429" i="12" s="1"/>
  <c r="EN429" i="12" s="1"/>
  <c r="EQ429" i="12" s="1"/>
  <c r="ET429" i="12" s="1"/>
  <c r="EW429" i="12" s="1"/>
  <c r="EZ429" i="12" s="1"/>
  <c r="FC429" i="12" s="1"/>
  <c r="EA429" i="12"/>
  <c r="DZ429" i="12"/>
  <c r="EC429" i="12" s="1"/>
  <c r="EF429" i="12" s="1"/>
  <c r="EI429" i="12" s="1"/>
  <c r="EL429" i="12" s="1"/>
  <c r="EO429" i="12" s="1"/>
  <c r="ER429" i="12" s="1"/>
  <c r="EU429" i="12" s="1"/>
  <c r="EX429" i="12" s="1"/>
  <c r="FA429" i="12" s="1"/>
  <c r="FD429" i="12" s="1"/>
  <c r="DY429" i="12"/>
  <c r="BD429" i="12"/>
  <c r="AV429" i="12"/>
  <c r="AN429" i="12"/>
  <c r="AF429" i="12"/>
  <c r="X429" i="12"/>
  <c r="P429" i="12"/>
  <c r="F429" i="12" s="1"/>
  <c r="O429" i="12"/>
  <c r="N429" i="12"/>
  <c r="G429" i="12"/>
  <c r="D429" i="12"/>
  <c r="C429" i="12"/>
  <c r="B429" i="12"/>
  <c r="E429" i="12" s="1"/>
  <c r="A429" i="12"/>
  <c r="BE429" i="12" s="1"/>
  <c r="EA428" i="12"/>
  <c r="ED428" i="12" s="1"/>
  <c r="EG428" i="12" s="1"/>
  <c r="EJ428" i="12" s="1"/>
  <c r="EM428" i="12" s="1"/>
  <c r="EP428" i="12" s="1"/>
  <c r="ES428" i="12" s="1"/>
  <c r="EV428" i="12" s="1"/>
  <c r="EY428" i="12" s="1"/>
  <c r="FB428" i="12" s="1"/>
  <c r="DZ428" i="12"/>
  <c r="EC428" i="12" s="1"/>
  <c r="EF428" i="12" s="1"/>
  <c r="EI428" i="12" s="1"/>
  <c r="EL428" i="12" s="1"/>
  <c r="EO428" i="12" s="1"/>
  <c r="ER428" i="12" s="1"/>
  <c r="EU428" i="12" s="1"/>
  <c r="EX428" i="12" s="1"/>
  <c r="FA428" i="12" s="1"/>
  <c r="FD428" i="12" s="1"/>
  <c r="DY428" i="12"/>
  <c r="EB428" i="12" s="1"/>
  <c r="EE428" i="12" s="1"/>
  <c r="EH428" i="12" s="1"/>
  <c r="EK428" i="12" s="1"/>
  <c r="EN428" i="12" s="1"/>
  <c r="EQ428" i="12" s="1"/>
  <c r="ET428" i="12" s="1"/>
  <c r="EW428" i="12" s="1"/>
  <c r="EZ428" i="12" s="1"/>
  <c r="FC428" i="12" s="1"/>
  <c r="BE428" i="12"/>
  <c r="BD428" i="12"/>
  <c r="BA428" i="12"/>
  <c r="AZ428" i="12"/>
  <c r="AY428" i="12"/>
  <c r="AV428" i="12"/>
  <c r="AU428" i="12"/>
  <c r="AS428" i="12"/>
  <c r="AQ428" i="12"/>
  <c r="AO428" i="12"/>
  <c r="AN428" i="12"/>
  <c r="AK428" i="12"/>
  <c r="AJ428" i="12"/>
  <c r="AI428" i="12"/>
  <c r="AF428" i="12"/>
  <c r="AE428" i="12"/>
  <c r="AC428" i="12"/>
  <c r="AA428" i="12"/>
  <c r="Y428" i="12"/>
  <c r="X428" i="12"/>
  <c r="P428" i="12"/>
  <c r="Q428" i="12" s="1"/>
  <c r="O428" i="12"/>
  <c r="N428" i="12"/>
  <c r="D428" i="12"/>
  <c r="C428" i="12"/>
  <c r="B428" i="12"/>
  <c r="E428" i="12" s="1"/>
  <c r="A428" i="12"/>
  <c r="BF428" i="12" s="1"/>
  <c r="EB427" i="12"/>
  <c r="EE427" i="12" s="1"/>
  <c r="EH427" i="12" s="1"/>
  <c r="EK427" i="12" s="1"/>
  <c r="EN427" i="12" s="1"/>
  <c r="EQ427" i="12" s="1"/>
  <c r="ET427" i="12" s="1"/>
  <c r="EW427" i="12" s="1"/>
  <c r="EZ427" i="12" s="1"/>
  <c r="FC427" i="12" s="1"/>
  <c r="EA427" i="12"/>
  <c r="ED427" i="12" s="1"/>
  <c r="EG427" i="12" s="1"/>
  <c r="EJ427" i="12" s="1"/>
  <c r="EM427" i="12" s="1"/>
  <c r="EP427" i="12" s="1"/>
  <c r="ES427" i="12" s="1"/>
  <c r="EV427" i="12" s="1"/>
  <c r="EY427" i="12" s="1"/>
  <c r="FB427" i="12" s="1"/>
  <c r="DZ427" i="12"/>
  <c r="EC427" i="12" s="1"/>
  <c r="EF427" i="12" s="1"/>
  <c r="EI427" i="12" s="1"/>
  <c r="EL427" i="12" s="1"/>
  <c r="EO427" i="12" s="1"/>
  <c r="ER427" i="12" s="1"/>
  <c r="EU427" i="12" s="1"/>
  <c r="EX427" i="12" s="1"/>
  <c r="FA427" i="12" s="1"/>
  <c r="FD427" i="12" s="1"/>
  <c r="DY427" i="12"/>
  <c r="Q427" i="12"/>
  <c r="P427" i="12"/>
  <c r="F427" i="12" s="1"/>
  <c r="O427" i="12"/>
  <c r="N427" i="12"/>
  <c r="K427" i="12"/>
  <c r="D427" i="12"/>
  <c r="C427" i="12"/>
  <c r="B427" i="12"/>
  <c r="E427" i="12" s="1"/>
  <c r="A427" i="12"/>
  <c r="BC427" i="12" s="1"/>
  <c r="EC426" i="12"/>
  <c r="EF426" i="12" s="1"/>
  <c r="EI426" i="12" s="1"/>
  <c r="EL426" i="12" s="1"/>
  <c r="EO426" i="12" s="1"/>
  <c r="ER426" i="12" s="1"/>
  <c r="EU426" i="12" s="1"/>
  <c r="EX426" i="12" s="1"/>
  <c r="FA426" i="12" s="1"/>
  <c r="FD426" i="12" s="1"/>
  <c r="EA426" i="12"/>
  <c r="ED426" i="12" s="1"/>
  <c r="EG426" i="12" s="1"/>
  <c r="EJ426" i="12" s="1"/>
  <c r="EM426" i="12" s="1"/>
  <c r="EP426" i="12" s="1"/>
  <c r="ES426" i="12" s="1"/>
  <c r="EV426" i="12" s="1"/>
  <c r="EY426" i="12" s="1"/>
  <c r="FB426" i="12" s="1"/>
  <c r="DZ426" i="12"/>
  <c r="DY426" i="12"/>
  <c r="EB426" i="12" s="1"/>
  <c r="EE426" i="12" s="1"/>
  <c r="EH426" i="12" s="1"/>
  <c r="EK426" i="12" s="1"/>
  <c r="EN426" i="12" s="1"/>
  <c r="EQ426" i="12" s="1"/>
  <c r="ET426" i="12" s="1"/>
  <c r="EW426" i="12" s="1"/>
  <c r="EZ426" i="12" s="1"/>
  <c r="FC426" i="12" s="1"/>
  <c r="BC426" i="12"/>
  <c r="AM426" i="12"/>
  <c r="W426" i="12"/>
  <c r="P426" i="12"/>
  <c r="G426" i="12" s="1"/>
  <c r="O426" i="12"/>
  <c r="N426" i="12"/>
  <c r="F426" i="12"/>
  <c r="D426" i="12"/>
  <c r="C426" i="12"/>
  <c r="B426" i="12"/>
  <c r="E426" i="12" s="1"/>
  <c r="A426" i="12"/>
  <c r="BD426" i="12" s="1"/>
  <c r="EA425" i="12"/>
  <c r="ED425" i="12" s="1"/>
  <c r="EG425" i="12" s="1"/>
  <c r="EJ425" i="12" s="1"/>
  <c r="EM425" i="12" s="1"/>
  <c r="EP425" i="12" s="1"/>
  <c r="ES425" i="12" s="1"/>
  <c r="EV425" i="12" s="1"/>
  <c r="EY425" i="12" s="1"/>
  <c r="FB425" i="12" s="1"/>
  <c r="DZ425" i="12"/>
  <c r="EC425" i="12" s="1"/>
  <c r="EF425" i="12" s="1"/>
  <c r="EI425" i="12" s="1"/>
  <c r="EL425" i="12" s="1"/>
  <c r="EO425" i="12" s="1"/>
  <c r="ER425" i="12" s="1"/>
  <c r="EU425" i="12" s="1"/>
  <c r="EX425" i="12" s="1"/>
  <c r="FA425" i="12" s="1"/>
  <c r="FD425" i="12" s="1"/>
  <c r="DY425" i="12"/>
  <c r="EB425" i="12" s="1"/>
  <c r="EE425" i="12" s="1"/>
  <c r="EH425" i="12" s="1"/>
  <c r="EK425" i="12" s="1"/>
  <c r="EN425" i="12" s="1"/>
  <c r="EQ425" i="12" s="1"/>
  <c r="ET425" i="12" s="1"/>
  <c r="EW425" i="12" s="1"/>
  <c r="EZ425" i="12" s="1"/>
  <c r="FC425" i="12" s="1"/>
  <c r="BC425" i="12"/>
  <c r="AY425" i="12"/>
  <c r="AU425" i="12"/>
  <c r="AQ425" i="12"/>
  <c r="AM425" i="12"/>
  <c r="AI425" i="12"/>
  <c r="AE425" i="12"/>
  <c r="AA425" i="12"/>
  <c r="W425" i="12"/>
  <c r="P425" i="12"/>
  <c r="F425" i="12" s="1"/>
  <c r="O425" i="12"/>
  <c r="N425" i="12"/>
  <c r="G425" i="12"/>
  <c r="D425" i="12"/>
  <c r="C425" i="12"/>
  <c r="B425" i="12"/>
  <c r="E425" i="12" s="1"/>
  <c r="A425" i="12"/>
  <c r="BE425" i="12" s="1"/>
  <c r="EA424" i="12"/>
  <c r="ED424" i="12" s="1"/>
  <c r="EG424" i="12" s="1"/>
  <c r="EJ424" i="12" s="1"/>
  <c r="EM424" i="12" s="1"/>
  <c r="EP424" i="12" s="1"/>
  <c r="ES424" i="12" s="1"/>
  <c r="EV424" i="12" s="1"/>
  <c r="EY424" i="12" s="1"/>
  <c r="FB424" i="12" s="1"/>
  <c r="DZ424" i="12"/>
  <c r="EC424" i="12" s="1"/>
  <c r="EF424" i="12" s="1"/>
  <c r="EI424" i="12" s="1"/>
  <c r="EL424" i="12" s="1"/>
  <c r="EO424" i="12" s="1"/>
  <c r="ER424" i="12" s="1"/>
  <c r="EU424" i="12" s="1"/>
  <c r="EX424" i="12" s="1"/>
  <c r="FA424" i="12" s="1"/>
  <c r="FD424" i="12" s="1"/>
  <c r="DY424" i="12"/>
  <c r="EB424" i="12" s="1"/>
  <c r="EE424" i="12" s="1"/>
  <c r="EH424" i="12" s="1"/>
  <c r="EK424" i="12" s="1"/>
  <c r="EN424" i="12" s="1"/>
  <c r="EQ424" i="12" s="1"/>
  <c r="ET424" i="12" s="1"/>
  <c r="EW424" i="12" s="1"/>
  <c r="EZ424" i="12" s="1"/>
  <c r="FC424" i="12" s="1"/>
  <c r="BE424" i="12"/>
  <c r="BD424" i="12"/>
  <c r="BA424" i="12"/>
  <c r="AZ424" i="12"/>
  <c r="AY424" i="12"/>
  <c r="AV424" i="12"/>
  <c r="AU424" i="12"/>
  <c r="AS424" i="12"/>
  <c r="AQ424" i="12"/>
  <c r="AO424" i="12"/>
  <c r="AN424" i="12"/>
  <c r="AK424" i="12"/>
  <c r="AJ424" i="12"/>
  <c r="AI424" i="12"/>
  <c r="AF424" i="12"/>
  <c r="AE424" i="12"/>
  <c r="AC424" i="12"/>
  <c r="AA424" i="12"/>
  <c r="Y424" i="12"/>
  <c r="X424" i="12"/>
  <c r="P424" i="12"/>
  <c r="Q424" i="12" s="1"/>
  <c r="O424" i="12"/>
  <c r="N424" i="12"/>
  <c r="D424" i="12"/>
  <c r="C424" i="12"/>
  <c r="B424" i="12"/>
  <c r="E424" i="12" s="1"/>
  <c r="A424" i="12"/>
  <c r="BF424" i="12" s="1"/>
  <c r="EB423" i="12"/>
  <c r="EE423" i="12" s="1"/>
  <c r="EH423" i="12" s="1"/>
  <c r="EK423" i="12" s="1"/>
  <c r="EN423" i="12" s="1"/>
  <c r="EQ423" i="12" s="1"/>
  <c r="ET423" i="12" s="1"/>
  <c r="EW423" i="12" s="1"/>
  <c r="EZ423" i="12" s="1"/>
  <c r="FC423" i="12" s="1"/>
  <c r="EA423" i="12"/>
  <c r="ED423" i="12" s="1"/>
  <c r="EG423" i="12" s="1"/>
  <c r="EJ423" i="12" s="1"/>
  <c r="EM423" i="12" s="1"/>
  <c r="EP423" i="12" s="1"/>
  <c r="ES423" i="12" s="1"/>
  <c r="EV423" i="12" s="1"/>
  <c r="EY423" i="12" s="1"/>
  <c r="FB423" i="12" s="1"/>
  <c r="DZ423" i="12"/>
  <c r="EC423" i="12" s="1"/>
  <c r="EF423" i="12" s="1"/>
  <c r="EI423" i="12" s="1"/>
  <c r="EL423" i="12" s="1"/>
  <c r="EO423" i="12" s="1"/>
  <c r="ER423" i="12" s="1"/>
  <c r="EU423" i="12" s="1"/>
  <c r="EX423" i="12" s="1"/>
  <c r="FA423" i="12" s="1"/>
  <c r="FD423" i="12" s="1"/>
  <c r="DY423" i="12"/>
  <c r="Q423" i="12"/>
  <c r="P423" i="12"/>
  <c r="F423" i="12" s="1"/>
  <c r="O423" i="12"/>
  <c r="N423" i="12"/>
  <c r="K423" i="12"/>
  <c r="D423" i="12"/>
  <c r="C423" i="12"/>
  <c r="B423" i="12"/>
  <c r="E423" i="12" s="1"/>
  <c r="A423" i="12"/>
  <c r="BC423" i="12" s="1"/>
  <c r="EC422" i="12"/>
  <c r="EF422" i="12" s="1"/>
  <c r="EI422" i="12" s="1"/>
  <c r="EL422" i="12" s="1"/>
  <c r="EO422" i="12" s="1"/>
  <c r="ER422" i="12" s="1"/>
  <c r="EU422" i="12" s="1"/>
  <c r="EX422" i="12" s="1"/>
  <c r="FA422" i="12" s="1"/>
  <c r="FD422" i="12" s="1"/>
  <c r="EA422" i="12"/>
  <c r="ED422" i="12" s="1"/>
  <c r="EG422" i="12" s="1"/>
  <c r="EJ422" i="12" s="1"/>
  <c r="EM422" i="12" s="1"/>
  <c r="EP422" i="12" s="1"/>
  <c r="ES422" i="12" s="1"/>
  <c r="EV422" i="12" s="1"/>
  <c r="EY422" i="12" s="1"/>
  <c r="FB422" i="12" s="1"/>
  <c r="DZ422" i="12"/>
  <c r="DY422" i="12"/>
  <c r="EB422" i="12" s="1"/>
  <c r="EE422" i="12" s="1"/>
  <c r="EH422" i="12" s="1"/>
  <c r="EK422" i="12" s="1"/>
  <c r="EN422" i="12" s="1"/>
  <c r="EQ422" i="12" s="1"/>
  <c r="ET422" i="12" s="1"/>
  <c r="EW422" i="12" s="1"/>
  <c r="EZ422" i="12" s="1"/>
  <c r="FC422" i="12" s="1"/>
  <c r="BC422" i="12"/>
  <c r="AM422" i="12"/>
  <c r="W422" i="12"/>
  <c r="P422" i="12"/>
  <c r="G422" i="12" s="1"/>
  <c r="O422" i="12"/>
  <c r="N422" i="12"/>
  <c r="F422" i="12"/>
  <c r="D422" i="12"/>
  <c r="C422" i="12"/>
  <c r="B422" i="12"/>
  <c r="E422" i="12" s="1"/>
  <c r="A422" i="12"/>
  <c r="BD422" i="12" s="1"/>
  <c r="EA421" i="12"/>
  <c r="ED421" i="12" s="1"/>
  <c r="EG421" i="12" s="1"/>
  <c r="EJ421" i="12" s="1"/>
  <c r="EM421" i="12" s="1"/>
  <c r="EP421" i="12" s="1"/>
  <c r="ES421" i="12" s="1"/>
  <c r="EV421" i="12" s="1"/>
  <c r="EY421" i="12" s="1"/>
  <c r="FB421" i="12" s="1"/>
  <c r="DZ421" i="12"/>
  <c r="EC421" i="12" s="1"/>
  <c r="EF421" i="12" s="1"/>
  <c r="EI421" i="12" s="1"/>
  <c r="EL421" i="12" s="1"/>
  <c r="EO421" i="12" s="1"/>
  <c r="ER421" i="12" s="1"/>
  <c r="EU421" i="12" s="1"/>
  <c r="EX421" i="12" s="1"/>
  <c r="FA421" i="12" s="1"/>
  <c r="FD421" i="12" s="1"/>
  <c r="DY421" i="12"/>
  <c r="EB421" i="12" s="1"/>
  <c r="EE421" i="12" s="1"/>
  <c r="EH421" i="12" s="1"/>
  <c r="EK421" i="12" s="1"/>
  <c r="EN421" i="12" s="1"/>
  <c r="EQ421" i="12" s="1"/>
  <c r="ET421" i="12" s="1"/>
  <c r="EW421" i="12" s="1"/>
  <c r="EZ421" i="12" s="1"/>
  <c r="FC421" i="12" s="1"/>
  <c r="BC421" i="12"/>
  <c r="AY421" i="12"/>
  <c r="AU421" i="12"/>
  <c r="AQ421" i="12"/>
  <c r="AM421" i="12"/>
  <c r="AI421" i="12"/>
  <c r="AE421" i="12"/>
  <c r="AA421" i="12"/>
  <c r="W421" i="12"/>
  <c r="P421" i="12"/>
  <c r="F421" i="12" s="1"/>
  <c r="O421" i="12"/>
  <c r="N421" i="12"/>
  <c r="G421" i="12"/>
  <c r="D421" i="12"/>
  <c r="C421" i="12"/>
  <c r="B421" i="12"/>
  <c r="E421" i="12" s="1"/>
  <c r="A421" i="12"/>
  <c r="BE421" i="12" s="1"/>
  <c r="EA420" i="12"/>
  <c r="ED420" i="12" s="1"/>
  <c r="EG420" i="12" s="1"/>
  <c r="EJ420" i="12" s="1"/>
  <c r="EM420" i="12" s="1"/>
  <c r="EP420" i="12" s="1"/>
  <c r="ES420" i="12" s="1"/>
  <c r="EV420" i="12" s="1"/>
  <c r="EY420" i="12" s="1"/>
  <c r="FB420" i="12" s="1"/>
  <c r="DZ420" i="12"/>
  <c r="EC420" i="12" s="1"/>
  <c r="EF420" i="12" s="1"/>
  <c r="EI420" i="12" s="1"/>
  <c r="EL420" i="12" s="1"/>
  <c r="EO420" i="12" s="1"/>
  <c r="ER420" i="12" s="1"/>
  <c r="EU420" i="12" s="1"/>
  <c r="EX420" i="12" s="1"/>
  <c r="FA420" i="12" s="1"/>
  <c r="FD420" i="12" s="1"/>
  <c r="DY420" i="12"/>
  <c r="EB420" i="12" s="1"/>
  <c r="EE420" i="12" s="1"/>
  <c r="EH420" i="12" s="1"/>
  <c r="EK420" i="12" s="1"/>
  <c r="EN420" i="12" s="1"/>
  <c r="EQ420" i="12" s="1"/>
  <c r="ET420" i="12" s="1"/>
  <c r="EW420" i="12" s="1"/>
  <c r="EZ420" i="12" s="1"/>
  <c r="FC420" i="12" s="1"/>
  <c r="BE420" i="12"/>
  <c r="BD420" i="12"/>
  <c r="BA420" i="12"/>
  <c r="AZ420" i="12"/>
  <c r="AY420" i="12"/>
  <c r="AV420" i="12"/>
  <c r="AU420" i="12"/>
  <c r="AS420" i="12"/>
  <c r="AQ420" i="12"/>
  <c r="AO420" i="12"/>
  <c r="AN420" i="12"/>
  <c r="AK420" i="12"/>
  <c r="AJ420" i="12"/>
  <c r="AI420" i="12"/>
  <c r="AF420" i="12"/>
  <c r="AE420" i="12"/>
  <c r="AC420" i="12"/>
  <c r="AA420" i="12"/>
  <c r="Y420" i="12"/>
  <c r="X420" i="12"/>
  <c r="P420" i="12"/>
  <c r="Q420" i="12" s="1"/>
  <c r="O420" i="12"/>
  <c r="N420" i="12"/>
  <c r="D420" i="12"/>
  <c r="C420" i="12"/>
  <c r="B420" i="12"/>
  <c r="A420" i="12"/>
  <c r="BF420" i="12" s="1"/>
  <c r="EB419" i="12"/>
  <c r="EE419" i="12" s="1"/>
  <c r="EH419" i="12" s="1"/>
  <c r="EK419" i="12" s="1"/>
  <c r="EN419" i="12" s="1"/>
  <c r="EQ419" i="12" s="1"/>
  <c r="ET419" i="12" s="1"/>
  <c r="EW419" i="12" s="1"/>
  <c r="EZ419" i="12" s="1"/>
  <c r="FC419" i="12" s="1"/>
  <c r="EA419" i="12"/>
  <c r="ED419" i="12" s="1"/>
  <c r="EG419" i="12" s="1"/>
  <c r="EJ419" i="12" s="1"/>
  <c r="EM419" i="12" s="1"/>
  <c r="EP419" i="12" s="1"/>
  <c r="ES419" i="12" s="1"/>
  <c r="EV419" i="12" s="1"/>
  <c r="EY419" i="12" s="1"/>
  <c r="FB419" i="12" s="1"/>
  <c r="DZ419" i="12"/>
  <c r="EC419" i="12" s="1"/>
  <c r="EF419" i="12" s="1"/>
  <c r="EI419" i="12" s="1"/>
  <c r="EL419" i="12" s="1"/>
  <c r="EO419" i="12" s="1"/>
  <c r="ER419" i="12" s="1"/>
  <c r="EU419" i="12" s="1"/>
  <c r="EX419" i="12" s="1"/>
  <c r="FA419" i="12" s="1"/>
  <c r="FD419" i="12" s="1"/>
  <c r="DY419" i="12"/>
  <c r="Q419" i="12"/>
  <c r="P419" i="12"/>
  <c r="F419" i="12" s="1"/>
  <c r="O419" i="12"/>
  <c r="N419" i="12"/>
  <c r="K419" i="12"/>
  <c r="D419" i="12"/>
  <c r="C419" i="12"/>
  <c r="B419" i="12"/>
  <c r="E419" i="12" s="1"/>
  <c r="A419" i="12"/>
  <c r="BC419" i="12" s="1"/>
  <c r="EC418" i="12"/>
  <c r="EF418" i="12" s="1"/>
  <c r="EI418" i="12" s="1"/>
  <c r="EL418" i="12" s="1"/>
  <c r="EO418" i="12" s="1"/>
  <c r="ER418" i="12" s="1"/>
  <c r="EU418" i="12" s="1"/>
  <c r="EX418" i="12" s="1"/>
  <c r="FA418" i="12" s="1"/>
  <c r="FD418" i="12" s="1"/>
  <c r="EA418" i="12"/>
  <c r="ED418" i="12" s="1"/>
  <c r="EG418" i="12" s="1"/>
  <c r="EJ418" i="12" s="1"/>
  <c r="EM418" i="12" s="1"/>
  <c r="EP418" i="12" s="1"/>
  <c r="ES418" i="12" s="1"/>
  <c r="EV418" i="12" s="1"/>
  <c r="EY418" i="12" s="1"/>
  <c r="FB418" i="12" s="1"/>
  <c r="DZ418" i="12"/>
  <c r="DY418" i="12"/>
  <c r="EB418" i="12" s="1"/>
  <c r="EE418" i="12" s="1"/>
  <c r="EH418" i="12" s="1"/>
  <c r="EK418" i="12" s="1"/>
  <c r="EN418" i="12" s="1"/>
  <c r="EQ418" i="12" s="1"/>
  <c r="ET418" i="12" s="1"/>
  <c r="EW418" i="12" s="1"/>
  <c r="EZ418" i="12" s="1"/>
  <c r="FC418" i="12" s="1"/>
  <c r="BC418" i="12"/>
  <c r="AM418" i="12"/>
  <c r="W418" i="12"/>
  <c r="P418" i="12"/>
  <c r="G418" i="12" s="1"/>
  <c r="O418" i="12"/>
  <c r="N418" i="12"/>
  <c r="F418" i="12"/>
  <c r="D418" i="12"/>
  <c r="C418" i="12"/>
  <c r="B418" i="12"/>
  <c r="A418" i="12"/>
  <c r="BD418" i="12" s="1"/>
  <c r="EA417" i="12"/>
  <c r="ED417" i="12" s="1"/>
  <c r="EG417" i="12" s="1"/>
  <c r="EJ417" i="12" s="1"/>
  <c r="EM417" i="12" s="1"/>
  <c r="EP417" i="12" s="1"/>
  <c r="ES417" i="12" s="1"/>
  <c r="EV417" i="12" s="1"/>
  <c r="EY417" i="12" s="1"/>
  <c r="FB417" i="12" s="1"/>
  <c r="DZ417" i="12"/>
  <c r="EC417" i="12" s="1"/>
  <c r="EF417" i="12" s="1"/>
  <c r="EI417" i="12" s="1"/>
  <c r="EL417" i="12" s="1"/>
  <c r="EO417" i="12" s="1"/>
  <c r="ER417" i="12" s="1"/>
  <c r="EU417" i="12" s="1"/>
  <c r="EX417" i="12" s="1"/>
  <c r="FA417" i="12" s="1"/>
  <c r="FD417" i="12" s="1"/>
  <c r="DY417" i="12"/>
  <c r="EB417" i="12" s="1"/>
  <c r="EE417" i="12" s="1"/>
  <c r="EH417" i="12" s="1"/>
  <c r="EK417" i="12" s="1"/>
  <c r="EN417" i="12" s="1"/>
  <c r="EQ417" i="12" s="1"/>
  <c r="ET417" i="12" s="1"/>
  <c r="EW417" i="12" s="1"/>
  <c r="EZ417" i="12" s="1"/>
  <c r="FC417" i="12" s="1"/>
  <c r="BC417" i="12"/>
  <c r="AY417" i="12"/>
  <c r="AU417" i="12"/>
  <c r="AQ417" i="12"/>
  <c r="AM417" i="12"/>
  <c r="AI417" i="12"/>
  <c r="AE417" i="12"/>
  <c r="AA417" i="12"/>
  <c r="W417" i="12"/>
  <c r="P417" i="12"/>
  <c r="F417" i="12" s="1"/>
  <c r="O417" i="12"/>
  <c r="N417" i="12"/>
  <c r="G417" i="12"/>
  <c r="D417" i="12"/>
  <c r="C417" i="12"/>
  <c r="B417" i="12"/>
  <c r="E417" i="12" s="1"/>
  <c r="A417" i="12"/>
  <c r="BE417" i="12" s="1"/>
  <c r="EA416" i="12"/>
  <c r="ED416" i="12" s="1"/>
  <c r="EG416" i="12" s="1"/>
  <c r="EJ416" i="12" s="1"/>
  <c r="EM416" i="12" s="1"/>
  <c r="EP416" i="12" s="1"/>
  <c r="ES416" i="12" s="1"/>
  <c r="EV416" i="12" s="1"/>
  <c r="EY416" i="12" s="1"/>
  <c r="FB416" i="12" s="1"/>
  <c r="DZ416" i="12"/>
  <c r="EC416" i="12" s="1"/>
  <c r="EF416" i="12" s="1"/>
  <c r="EI416" i="12" s="1"/>
  <c r="EL416" i="12" s="1"/>
  <c r="EO416" i="12" s="1"/>
  <c r="ER416" i="12" s="1"/>
  <c r="EU416" i="12" s="1"/>
  <c r="EX416" i="12" s="1"/>
  <c r="FA416" i="12" s="1"/>
  <c r="FD416" i="12" s="1"/>
  <c r="DY416" i="12"/>
  <c r="EB416" i="12" s="1"/>
  <c r="EE416" i="12" s="1"/>
  <c r="EH416" i="12" s="1"/>
  <c r="EK416" i="12" s="1"/>
  <c r="EN416" i="12" s="1"/>
  <c r="EQ416" i="12" s="1"/>
  <c r="ET416" i="12" s="1"/>
  <c r="EW416" i="12" s="1"/>
  <c r="EZ416" i="12" s="1"/>
  <c r="FC416" i="12" s="1"/>
  <c r="BE416" i="12"/>
  <c r="BD416" i="12"/>
  <c r="BA416" i="12"/>
  <c r="AZ416" i="12"/>
  <c r="AY416" i="12"/>
  <c r="AV416" i="12"/>
  <c r="AU416" i="12"/>
  <c r="AS416" i="12"/>
  <c r="AQ416" i="12"/>
  <c r="AO416" i="12"/>
  <c r="AN416" i="12"/>
  <c r="AK416" i="12"/>
  <c r="AJ416" i="12"/>
  <c r="AI416" i="12"/>
  <c r="AF416" i="12"/>
  <c r="AE416" i="12"/>
  <c r="AC416" i="12"/>
  <c r="AA416" i="12"/>
  <c r="Y416" i="12"/>
  <c r="X416" i="12"/>
  <c r="P416" i="12"/>
  <c r="Q416" i="12" s="1"/>
  <c r="O416" i="12"/>
  <c r="N416" i="12"/>
  <c r="D416" i="12"/>
  <c r="C416" i="12"/>
  <c r="B416" i="12"/>
  <c r="E416" i="12" s="1"/>
  <c r="A416" i="12"/>
  <c r="BF416" i="12" s="1"/>
  <c r="EB415" i="12"/>
  <c r="EE415" i="12" s="1"/>
  <c r="EH415" i="12" s="1"/>
  <c r="EK415" i="12" s="1"/>
  <c r="EN415" i="12" s="1"/>
  <c r="EQ415" i="12" s="1"/>
  <c r="ET415" i="12" s="1"/>
  <c r="EW415" i="12" s="1"/>
  <c r="EZ415" i="12" s="1"/>
  <c r="FC415" i="12" s="1"/>
  <c r="EA415" i="12"/>
  <c r="ED415" i="12" s="1"/>
  <c r="EG415" i="12" s="1"/>
  <c r="EJ415" i="12" s="1"/>
  <c r="EM415" i="12" s="1"/>
  <c r="EP415" i="12" s="1"/>
  <c r="ES415" i="12" s="1"/>
  <c r="EV415" i="12" s="1"/>
  <c r="EY415" i="12" s="1"/>
  <c r="FB415" i="12" s="1"/>
  <c r="DZ415" i="12"/>
  <c r="EC415" i="12" s="1"/>
  <c r="EF415" i="12" s="1"/>
  <c r="EI415" i="12" s="1"/>
  <c r="EL415" i="12" s="1"/>
  <c r="EO415" i="12" s="1"/>
  <c r="ER415" i="12" s="1"/>
  <c r="EU415" i="12" s="1"/>
  <c r="EX415" i="12" s="1"/>
  <c r="FA415" i="12" s="1"/>
  <c r="FD415" i="12" s="1"/>
  <c r="DY415" i="12"/>
  <c r="Q415" i="12"/>
  <c r="P415" i="12"/>
  <c r="F415" i="12" s="1"/>
  <c r="O415" i="12"/>
  <c r="N415" i="12"/>
  <c r="K415" i="12"/>
  <c r="D415" i="12"/>
  <c r="C415" i="12"/>
  <c r="B415" i="12"/>
  <c r="E415" i="12" s="1"/>
  <c r="A415" i="12"/>
  <c r="BC415" i="12" s="1"/>
  <c r="EC414" i="12"/>
  <c r="EF414" i="12" s="1"/>
  <c r="EI414" i="12" s="1"/>
  <c r="EL414" i="12" s="1"/>
  <c r="EO414" i="12" s="1"/>
  <c r="ER414" i="12" s="1"/>
  <c r="EU414" i="12" s="1"/>
  <c r="EX414" i="12" s="1"/>
  <c r="FA414" i="12" s="1"/>
  <c r="FD414" i="12" s="1"/>
  <c r="EA414" i="12"/>
  <c r="ED414" i="12" s="1"/>
  <c r="EG414" i="12" s="1"/>
  <c r="EJ414" i="12" s="1"/>
  <c r="EM414" i="12" s="1"/>
  <c r="EP414" i="12" s="1"/>
  <c r="ES414" i="12" s="1"/>
  <c r="EV414" i="12" s="1"/>
  <c r="EY414" i="12" s="1"/>
  <c r="FB414" i="12" s="1"/>
  <c r="DZ414" i="12"/>
  <c r="DY414" i="12"/>
  <c r="EB414" i="12" s="1"/>
  <c r="EE414" i="12" s="1"/>
  <c r="EH414" i="12" s="1"/>
  <c r="EK414" i="12" s="1"/>
  <c r="EN414" i="12" s="1"/>
  <c r="EQ414" i="12" s="1"/>
  <c r="ET414" i="12" s="1"/>
  <c r="EW414" i="12" s="1"/>
  <c r="EZ414" i="12" s="1"/>
  <c r="FC414" i="12" s="1"/>
  <c r="DQ414" i="12"/>
  <c r="AE418" i="12" l="1"/>
  <c r="AU418" i="12"/>
  <c r="AE422" i="12"/>
  <c r="AU422" i="12"/>
  <c r="AE426" i="12"/>
  <c r="AU426" i="12"/>
  <c r="AC430" i="12"/>
  <c r="AQ430" i="12"/>
  <c r="Y432" i="12"/>
  <c r="AE432" i="12"/>
  <c r="AJ432" i="12"/>
  <c r="AO432" i="12"/>
  <c r="AU432" i="12"/>
  <c r="AZ432" i="12"/>
  <c r="BE432" i="12"/>
  <c r="AB433" i="12"/>
  <c r="AR433" i="12"/>
  <c r="Y435" i="12"/>
  <c r="AE435" i="12"/>
  <c r="AJ435" i="12"/>
  <c r="AO435" i="12"/>
  <c r="AU435" i="12"/>
  <c r="AZ435" i="12"/>
  <c r="BE435" i="12"/>
  <c r="J416" i="12"/>
  <c r="W416" i="12"/>
  <c r="AB416" i="12"/>
  <c r="AG416" i="12"/>
  <c r="AM416" i="12"/>
  <c r="AR416" i="12"/>
  <c r="AW416" i="12"/>
  <c r="BC416" i="12"/>
  <c r="K417" i="12"/>
  <c r="Q417" i="12"/>
  <c r="AB417" i="12"/>
  <c r="AJ417" i="12"/>
  <c r="AR417" i="12"/>
  <c r="AZ417" i="12"/>
  <c r="K418" i="12"/>
  <c r="Q418" i="12"/>
  <c r="AI418" i="12"/>
  <c r="AY418" i="12"/>
  <c r="J420" i="12"/>
  <c r="W420" i="12"/>
  <c r="AB420" i="12"/>
  <c r="AG420" i="12"/>
  <c r="AM420" i="12"/>
  <c r="AR420" i="12"/>
  <c r="AW420" i="12"/>
  <c r="BC420" i="12"/>
  <c r="K421" i="12"/>
  <c r="Q421" i="12"/>
  <c r="AB421" i="12"/>
  <c r="AJ421" i="12"/>
  <c r="AR421" i="12"/>
  <c r="AZ421" i="12"/>
  <c r="K422" i="12"/>
  <c r="Q422" i="12"/>
  <c r="AI422" i="12"/>
  <c r="AY422" i="12"/>
  <c r="J424" i="12"/>
  <c r="W424" i="12"/>
  <c r="AB424" i="12"/>
  <c r="AG424" i="12"/>
  <c r="AM424" i="12"/>
  <c r="AR424" i="12"/>
  <c r="AW424" i="12"/>
  <c r="BC424" i="12"/>
  <c r="K425" i="12"/>
  <c r="Q425" i="12"/>
  <c r="AB425" i="12"/>
  <c r="AJ425" i="12"/>
  <c r="AR425" i="12"/>
  <c r="AZ425" i="12"/>
  <c r="K426" i="12"/>
  <c r="Q426" i="12"/>
  <c r="AI426" i="12"/>
  <c r="AY426" i="12"/>
  <c r="J428" i="12"/>
  <c r="W428" i="12"/>
  <c r="AB428" i="12"/>
  <c r="AG428" i="12"/>
  <c r="AM428" i="12"/>
  <c r="AR428" i="12"/>
  <c r="AW428" i="12"/>
  <c r="BC428" i="12"/>
  <c r="K429" i="12"/>
  <c r="Q429" i="12"/>
  <c r="AJ429" i="12"/>
  <c r="AZ429" i="12"/>
  <c r="J430" i="12"/>
  <c r="W430" i="12"/>
  <c r="AE430" i="12"/>
  <c r="AU430" i="12"/>
  <c r="K431" i="12"/>
  <c r="Q431" i="12"/>
  <c r="AA432" i="12"/>
  <c r="AF432" i="12"/>
  <c r="AK432" i="12"/>
  <c r="AQ432" i="12"/>
  <c r="AV432" i="12"/>
  <c r="BA432" i="12"/>
  <c r="AF433" i="12"/>
  <c r="AV433" i="12"/>
  <c r="AA435" i="12"/>
  <c r="AF435" i="12"/>
  <c r="AK435" i="12"/>
  <c r="AQ435" i="12"/>
  <c r="AV435" i="12"/>
  <c r="BA435" i="12"/>
  <c r="X436" i="12"/>
  <c r="AN436" i="12"/>
  <c r="BD436" i="12"/>
  <c r="AA437" i="12"/>
  <c r="AQ437" i="12"/>
  <c r="J432" i="12"/>
  <c r="W432" i="12"/>
  <c r="AB432" i="12"/>
  <c r="AG432" i="12"/>
  <c r="AM432" i="12"/>
  <c r="AR432" i="12"/>
  <c r="AW432" i="12"/>
  <c r="BC432" i="12"/>
  <c r="J435" i="12"/>
  <c r="W435" i="12"/>
  <c r="AB435" i="12"/>
  <c r="AG435" i="12"/>
  <c r="AM435" i="12"/>
  <c r="AR435" i="12"/>
  <c r="AW435" i="12"/>
  <c r="BC435" i="12"/>
  <c r="X417" i="12"/>
  <c r="AF417" i="12"/>
  <c r="AN417" i="12"/>
  <c r="AV417" i="12"/>
  <c r="BD417" i="12"/>
  <c r="AA418" i="12"/>
  <c r="AQ418" i="12"/>
  <c r="X421" i="12"/>
  <c r="AF421" i="12"/>
  <c r="AN421" i="12"/>
  <c r="AV421" i="12"/>
  <c r="BD421" i="12"/>
  <c r="AA422" i="12"/>
  <c r="AQ422" i="12"/>
  <c r="X425" i="12"/>
  <c r="AF425" i="12"/>
  <c r="AN425" i="12"/>
  <c r="AV425" i="12"/>
  <c r="BD425" i="12"/>
  <c r="AA426" i="12"/>
  <c r="AQ426" i="12"/>
  <c r="AB429" i="12"/>
  <c r="AR429" i="12"/>
  <c r="AA430" i="12"/>
  <c r="AM430" i="12"/>
  <c r="BC430" i="12"/>
  <c r="X432" i="12"/>
  <c r="AC432" i="12"/>
  <c r="AI432" i="12"/>
  <c r="AN432" i="12"/>
  <c r="AS432" i="12"/>
  <c r="AY432" i="12"/>
  <c r="BD432" i="12"/>
  <c r="X433" i="12"/>
  <c r="AN433" i="12"/>
  <c r="BD433" i="12"/>
  <c r="K434" i="12"/>
  <c r="Q434" i="12"/>
  <c r="X435" i="12"/>
  <c r="AC435" i="12"/>
  <c r="AI435" i="12"/>
  <c r="AN435" i="12"/>
  <c r="AS435" i="12"/>
  <c r="AY435" i="12"/>
  <c r="BD435" i="12"/>
  <c r="AI437" i="12"/>
  <c r="AY437" i="12"/>
  <c r="ED434" i="12"/>
  <c r="EE434" i="12" s="1"/>
  <c r="EF434" i="12" s="1"/>
  <c r="EG434" i="12" s="1"/>
  <c r="EH434" i="12" s="1"/>
  <c r="EI434" i="12" s="1"/>
  <c r="EJ434" i="12" s="1"/>
  <c r="EK434" i="12" s="1"/>
  <c r="EL434" i="12" s="1"/>
  <c r="EM434" i="12" s="1"/>
  <c r="EN434" i="12" s="1"/>
  <c r="EO434" i="12" s="1"/>
  <c r="EP434" i="12" s="1"/>
  <c r="EQ434" i="12" s="1"/>
  <c r="ER434" i="12" s="1"/>
  <c r="ES434" i="12" s="1"/>
  <c r="ET434" i="12" s="1"/>
  <c r="EU434" i="12" s="1"/>
  <c r="EV434" i="12" s="1"/>
  <c r="EW434" i="12" s="1"/>
  <c r="EX434" i="12" s="1"/>
  <c r="EY434" i="12" s="1"/>
  <c r="EZ434" i="12" s="1"/>
  <c r="FA434" i="12" s="1"/>
  <c r="FB434" i="12" s="1"/>
  <c r="FC434" i="12" s="1"/>
  <c r="FD434" i="12" s="1"/>
  <c r="AD415" i="12"/>
  <c r="AP415" i="12"/>
  <c r="BF415" i="12"/>
  <c r="AH419" i="12"/>
  <c r="AT419" i="12"/>
  <c r="AH423" i="12"/>
  <c r="AT423" i="12"/>
  <c r="AH431" i="12"/>
  <c r="AX431" i="12"/>
  <c r="Z434" i="12"/>
  <c r="AH434" i="12"/>
  <c r="AT434" i="12"/>
  <c r="BB434" i="12"/>
  <c r="AK415" i="12"/>
  <c r="BE415" i="12"/>
  <c r="AD418" i="12"/>
  <c r="AT418" i="12"/>
  <c r="BF418" i="12"/>
  <c r="Y419" i="12"/>
  <c r="AO419" i="12"/>
  <c r="BE419" i="12"/>
  <c r="AH422" i="12"/>
  <c r="AX422" i="12"/>
  <c r="J423" i="12"/>
  <c r="AC423" i="12"/>
  <c r="AO423" i="12"/>
  <c r="BA423" i="12"/>
  <c r="G424" i="12"/>
  <c r="Z426" i="12"/>
  <c r="AD426" i="12"/>
  <c r="AH426" i="12"/>
  <c r="AL426" i="12"/>
  <c r="AP426" i="12"/>
  <c r="AT426" i="12"/>
  <c r="AX426" i="12"/>
  <c r="BB426" i="12"/>
  <c r="BF426" i="12"/>
  <c r="J427" i="12"/>
  <c r="Y427" i="12"/>
  <c r="AC427" i="12"/>
  <c r="AG427" i="12"/>
  <c r="AK427" i="12"/>
  <c r="AO427" i="12"/>
  <c r="AS427" i="12"/>
  <c r="AW427" i="12"/>
  <c r="BA427" i="12"/>
  <c r="BE427" i="12"/>
  <c r="G428" i="12"/>
  <c r="W429" i="12"/>
  <c r="AA429" i="12"/>
  <c r="AE429" i="12"/>
  <c r="AI429" i="12"/>
  <c r="AM429" i="12"/>
  <c r="AQ429" i="12"/>
  <c r="AU429" i="12"/>
  <c r="AY429" i="12"/>
  <c r="BC429" i="12"/>
  <c r="K430" i="12"/>
  <c r="Q430" i="12"/>
  <c r="Z430" i="12"/>
  <c r="AD430" i="12"/>
  <c r="AH430" i="12"/>
  <c r="AL430" i="12"/>
  <c r="AP430" i="12"/>
  <c r="AT430" i="12"/>
  <c r="AX430" i="12"/>
  <c r="BB430" i="12"/>
  <c r="BF430" i="12"/>
  <c r="J431" i="12"/>
  <c r="Y431" i="12"/>
  <c r="AC431" i="12"/>
  <c r="AG431" i="12"/>
  <c r="AK431" i="12"/>
  <c r="AO431" i="12"/>
  <c r="AS431" i="12"/>
  <c r="AW431" i="12"/>
  <c r="BA431" i="12"/>
  <c r="BE431" i="12"/>
  <c r="G432" i="12"/>
  <c r="W433" i="12"/>
  <c r="AA433" i="12"/>
  <c r="AE433" i="12"/>
  <c r="AI433" i="12"/>
  <c r="AM433" i="12"/>
  <c r="AQ433" i="12"/>
  <c r="AU433" i="12"/>
  <c r="AY433" i="12"/>
  <c r="BC433" i="12"/>
  <c r="J434" i="12"/>
  <c r="Y434" i="12"/>
  <c r="AC434" i="12"/>
  <c r="AG434" i="12"/>
  <c r="AK434" i="12"/>
  <c r="AO434" i="12"/>
  <c r="AS434" i="12"/>
  <c r="AW434" i="12"/>
  <c r="BA434" i="12"/>
  <c r="BE434" i="12"/>
  <c r="G435" i="12"/>
  <c r="W436" i="12"/>
  <c r="AA436" i="12"/>
  <c r="AE436" i="12"/>
  <c r="AI436" i="12"/>
  <c r="AM436" i="12"/>
  <c r="AQ436" i="12"/>
  <c r="AU436" i="12"/>
  <c r="AY436" i="12"/>
  <c r="BC436" i="12"/>
  <c r="K437" i="12"/>
  <c r="Q437" i="12"/>
  <c r="Z437" i="12"/>
  <c r="AD437" i="12"/>
  <c r="AH437" i="12"/>
  <c r="AL437" i="12"/>
  <c r="AP437" i="12"/>
  <c r="AT437" i="12"/>
  <c r="AX437" i="12"/>
  <c r="BB437" i="12"/>
  <c r="BF437" i="12"/>
  <c r="AH415" i="12"/>
  <c r="AX415" i="12"/>
  <c r="Z419" i="12"/>
  <c r="AL419" i="12"/>
  <c r="AX419" i="12"/>
  <c r="BF419" i="12"/>
  <c r="Z423" i="12"/>
  <c r="AL423" i="12"/>
  <c r="AX423" i="12"/>
  <c r="BF423" i="12"/>
  <c r="AH427" i="12"/>
  <c r="AP427" i="12"/>
  <c r="BB427" i="12"/>
  <c r="AD431" i="12"/>
  <c r="AP431" i="12"/>
  <c r="BF431" i="12"/>
  <c r="AD434" i="12"/>
  <c r="AL434" i="12"/>
  <c r="AX434" i="12"/>
  <c r="BF434" i="12"/>
  <c r="Y415" i="12"/>
  <c r="AO415" i="12"/>
  <c r="BA415" i="12"/>
  <c r="Z418" i="12"/>
  <c r="AP418" i="12"/>
  <c r="BB418" i="12"/>
  <c r="J419" i="12"/>
  <c r="AG419" i="12"/>
  <c r="AW419" i="12"/>
  <c r="Z422" i="12"/>
  <c r="AL422" i="12"/>
  <c r="BB422" i="12"/>
  <c r="AG423" i="12"/>
  <c r="AW423" i="12"/>
  <c r="G415" i="12"/>
  <c r="AB415" i="12"/>
  <c r="AJ415" i="12"/>
  <c r="AR415" i="12"/>
  <c r="AV415" i="12"/>
  <c r="AZ415" i="12"/>
  <c r="BD415" i="12"/>
  <c r="F416" i="12"/>
  <c r="AD417" i="12"/>
  <c r="AP417" i="12"/>
  <c r="BB417" i="12"/>
  <c r="J418" i="12"/>
  <c r="AC418" i="12"/>
  <c r="AO418" i="12"/>
  <c r="BA418" i="12"/>
  <c r="AB419" i="12"/>
  <c r="AN419" i="12"/>
  <c r="BD419" i="12"/>
  <c r="F420" i="12"/>
  <c r="Z421" i="12"/>
  <c r="AL421" i="12"/>
  <c r="BB421" i="12"/>
  <c r="AC422" i="12"/>
  <c r="AO422" i="12"/>
  <c r="BA422" i="12"/>
  <c r="G423" i="12"/>
  <c r="X423" i="12"/>
  <c r="AJ423" i="12"/>
  <c r="AZ423" i="12"/>
  <c r="AD425" i="12"/>
  <c r="AL425" i="12"/>
  <c r="BB425" i="12"/>
  <c r="J426" i="12"/>
  <c r="AC426" i="12"/>
  <c r="AO426" i="12"/>
  <c r="BA426" i="12"/>
  <c r="G427" i="12"/>
  <c r="AF427" i="12"/>
  <c r="AR427" i="12"/>
  <c r="AZ427" i="12"/>
  <c r="AD429" i="12"/>
  <c r="AP429" i="12"/>
  <c r="AX429" i="12"/>
  <c r="BF429" i="12"/>
  <c r="AG430" i="12"/>
  <c r="AK430" i="12"/>
  <c r="AO430" i="12"/>
  <c r="AS430" i="12"/>
  <c r="AW430" i="12"/>
  <c r="BA430" i="12"/>
  <c r="BE430" i="12"/>
  <c r="G431" i="12"/>
  <c r="X431" i="12"/>
  <c r="AB431" i="12"/>
  <c r="AF431" i="12"/>
  <c r="AJ431" i="12"/>
  <c r="AN431" i="12"/>
  <c r="AR431" i="12"/>
  <c r="AV431" i="12"/>
  <c r="AZ431" i="12"/>
  <c r="BD431" i="12"/>
  <c r="F432" i="12"/>
  <c r="Z433" i="12"/>
  <c r="AD433" i="12"/>
  <c r="AH433" i="12"/>
  <c r="AL433" i="12"/>
  <c r="AP433" i="12"/>
  <c r="AT433" i="12"/>
  <c r="AX433" i="12"/>
  <c r="BB433" i="12"/>
  <c r="BF433" i="12"/>
  <c r="X434" i="12"/>
  <c r="AB434" i="12"/>
  <c r="AF434" i="12"/>
  <c r="AJ434" i="12"/>
  <c r="AN434" i="12"/>
  <c r="AR434" i="12"/>
  <c r="AV434" i="12"/>
  <c r="AZ434" i="12"/>
  <c r="BD434" i="12"/>
  <c r="F435" i="12"/>
  <c r="Z436" i="12"/>
  <c r="AD436" i="12"/>
  <c r="AH436" i="12"/>
  <c r="AL436" i="12"/>
  <c r="AP436" i="12"/>
  <c r="AT436" i="12"/>
  <c r="AX436" i="12"/>
  <c r="BB436" i="12"/>
  <c r="BF436" i="12"/>
  <c r="Y437" i="12"/>
  <c r="AC437" i="12"/>
  <c r="AG437" i="12"/>
  <c r="AK437" i="12"/>
  <c r="AO437" i="12"/>
  <c r="AS437" i="12"/>
  <c r="AW437" i="12"/>
  <c r="BA437" i="12"/>
  <c r="BE437" i="12"/>
  <c r="Z415" i="12"/>
  <c r="AL415" i="12"/>
  <c r="AT415" i="12"/>
  <c r="BB415" i="12"/>
  <c r="AD419" i="12"/>
  <c r="AP419" i="12"/>
  <c r="BB419" i="12"/>
  <c r="AD423" i="12"/>
  <c r="AP423" i="12"/>
  <c r="BB423" i="12"/>
  <c r="Z427" i="12"/>
  <c r="AD427" i="12"/>
  <c r="AL427" i="12"/>
  <c r="AT427" i="12"/>
  <c r="AX427" i="12"/>
  <c r="BF427" i="12"/>
  <c r="Z431" i="12"/>
  <c r="AL431" i="12"/>
  <c r="AT431" i="12"/>
  <c r="BB431" i="12"/>
  <c r="AP434" i="12"/>
  <c r="J415" i="12"/>
  <c r="AC415" i="12"/>
  <c r="AG415" i="12"/>
  <c r="AS415" i="12"/>
  <c r="AW415" i="12"/>
  <c r="G416" i="12"/>
  <c r="AH418" i="12"/>
  <c r="AL418" i="12"/>
  <c r="AX418" i="12"/>
  <c r="AC419" i="12"/>
  <c r="AK419" i="12"/>
  <c r="AS419" i="12"/>
  <c r="BA419" i="12"/>
  <c r="G420" i="12"/>
  <c r="AD422" i="12"/>
  <c r="AP422" i="12"/>
  <c r="AT422" i="12"/>
  <c r="BF422" i="12"/>
  <c r="Y423" i="12"/>
  <c r="AK423" i="12"/>
  <c r="AS423" i="12"/>
  <c r="BE423" i="12"/>
  <c r="X415" i="12"/>
  <c r="AF415" i="12"/>
  <c r="AN415" i="12"/>
  <c r="Z417" i="12"/>
  <c r="AH417" i="12"/>
  <c r="AL417" i="12"/>
  <c r="AT417" i="12"/>
  <c r="AX417" i="12"/>
  <c r="BF417" i="12"/>
  <c r="Y418" i="12"/>
  <c r="AG418" i="12"/>
  <c r="AK418" i="12"/>
  <c r="AS418" i="12"/>
  <c r="AW418" i="12"/>
  <c r="BE418" i="12"/>
  <c r="G419" i="12"/>
  <c r="X419" i="12"/>
  <c r="AF419" i="12"/>
  <c r="AJ419" i="12"/>
  <c r="AR419" i="12"/>
  <c r="AV419" i="12"/>
  <c r="AZ419" i="12"/>
  <c r="AD421" i="12"/>
  <c r="AH421" i="12"/>
  <c r="AP421" i="12"/>
  <c r="AT421" i="12"/>
  <c r="AX421" i="12"/>
  <c r="BF421" i="12"/>
  <c r="J422" i="12"/>
  <c r="Y422" i="12"/>
  <c r="AG422" i="12"/>
  <c r="AK422" i="12"/>
  <c r="AS422" i="12"/>
  <c r="AW422" i="12"/>
  <c r="BE422" i="12"/>
  <c r="AB423" i="12"/>
  <c r="AF423" i="12"/>
  <c r="AN423" i="12"/>
  <c r="AR423" i="12"/>
  <c r="AV423" i="12"/>
  <c r="BD423" i="12"/>
  <c r="F424" i="12"/>
  <c r="Z425" i="12"/>
  <c r="AH425" i="12"/>
  <c r="AP425" i="12"/>
  <c r="AT425" i="12"/>
  <c r="AX425" i="12"/>
  <c r="BF425" i="12"/>
  <c r="Y426" i="12"/>
  <c r="AG426" i="12"/>
  <c r="AK426" i="12"/>
  <c r="AS426" i="12"/>
  <c r="AW426" i="12"/>
  <c r="BE426" i="12"/>
  <c r="X427" i="12"/>
  <c r="AB427" i="12"/>
  <c r="AJ427" i="12"/>
  <c r="AN427" i="12"/>
  <c r="AV427" i="12"/>
  <c r="BD427" i="12"/>
  <c r="F428" i="12"/>
  <c r="Z429" i="12"/>
  <c r="AH429" i="12"/>
  <c r="AL429" i="12"/>
  <c r="AT429" i="12"/>
  <c r="BB429" i="12"/>
  <c r="W415" i="12"/>
  <c r="AA415" i="12"/>
  <c r="AE415" i="12"/>
  <c r="AI415" i="12"/>
  <c r="AM415" i="12"/>
  <c r="AQ415" i="12"/>
  <c r="AU415" i="12"/>
  <c r="AY415" i="12"/>
  <c r="K416" i="12"/>
  <c r="Z416" i="12"/>
  <c r="AD416" i="12"/>
  <c r="AH416" i="12"/>
  <c r="AL416" i="12"/>
  <c r="AP416" i="12"/>
  <c r="AT416" i="12"/>
  <c r="AX416" i="12"/>
  <c r="BB416" i="12"/>
  <c r="J417" i="12"/>
  <c r="Y417" i="12"/>
  <c r="AC417" i="12"/>
  <c r="AG417" i="12"/>
  <c r="AK417" i="12"/>
  <c r="AO417" i="12"/>
  <c r="AS417" i="12"/>
  <c r="AW417" i="12"/>
  <c r="BA417" i="12"/>
  <c r="X418" i="12"/>
  <c r="AB418" i="12"/>
  <c r="AF418" i="12"/>
  <c r="AJ418" i="12"/>
  <c r="AN418" i="12"/>
  <c r="AR418" i="12"/>
  <c r="AV418" i="12"/>
  <c r="AZ418" i="12"/>
  <c r="W419" i="12"/>
  <c r="AA419" i="12"/>
  <c r="AE419" i="12"/>
  <c r="AI419" i="12"/>
  <c r="AM419" i="12"/>
  <c r="AQ419" i="12"/>
  <c r="AU419" i="12"/>
  <c r="AY419" i="12"/>
  <c r="K420" i="12"/>
  <c r="Z420" i="12"/>
  <c r="AD420" i="12"/>
  <c r="AH420" i="12"/>
  <c r="AL420" i="12"/>
  <c r="AP420" i="12"/>
  <c r="AT420" i="12"/>
  <c r="AX420" i="12"/>
  <c r="BB420" i="12"/>
  <c r="J421" i="12"/>
  <c r="Y421" i="12"/>
  <c r="AC421" i="12"/>
  <c r="AG421" i="12"/>
  <c r="AK421" i="12"/>
  <c r="AO421" i="12"/>
  <c r="AS421" i="12"/>
  <c r="AW421" i="12"/>
  <c r="BA421" i="12"/>
  <c r="X422" i="12"/>
  <c r="AB422" i="12"/>
  <c r="AF422" i="12"/>
  <c r="AJ422" i="12"/>
  <c r="AN422" i="12"/>
  <c r="AR422" i="12"/>
  <c r="AV422" i="12"/>
  <c r="AZ422" i="12"/>
  <c r="W423" i="12"/>
  <c r="AA423" i="12"/>
  <c r="AE423" i="12"/>
  <c r="AI423" i="12"/>
  <c r="AM423" i="12"/>
  <c r="AQ423" i="12"/>
  <c r="AU423" i="12"/>
  <c r="AY423" i="12"/>
  <c r="K424" i="12"/>
  <c r="Z424" i="12"/>
  <c r="AD424" i="12"/>
  <c r="AH424" i="12"/>
  <c r="AL424" i="12"/>
  <c r="AP424" i="12"/>
  <c r="AT424" i="12"/>
  <c r="AX424" i="12"/>
  <c r="BB424" i="12"/>
  <c r="J425" i="12"/>
  <c r="Y425" i="12"/>
  <c r="AC425" i="12"/>
  <c r="AG425" i="12"/>
  <c r="AK425" i="12"/>
  <c r="AO425" i="12"/>
  <c r="AS425" i="12"/>
  <c r="AW425" i="12"/>
  <c r="BA425" i="12"/>
  <c r="X426" i="12"/>
  <c r="AB426" i="12"/>
  <c r="AF426" i="12"/>
  <c r="AJ426" i="12"/>
  <c r="AN426" i="12"/>
  <c r="AR426" i="12"/>
  <c r="AV426" i="12"/>
  <c r="AZ426" i="12"/>
  <c r="W427" i="12"/>
  <c r="AA427" i="12"/>
  <c r="AE427" i="12"/>
  <c r="AI427" i="12"/>
  <c r="AM427" i="12"/>
  <c r="AQ427" i="12"/>
  <c r="AU427" i="12"/>
  <c r="AY427" i="12"/>
  <c r="K428" i="12"/>
  <c r="Z428" i="12"/>
  <c r="AD428" i="12"/>
  <c r="AH428" i="12"/>
  <c r="AL428" i="12"/>
  <c r="AP428" i="12"/>
  <c r="AT428" i="12"/>
  <c r="AX428" i="12"/>
  <c r="BB428" i="12"/>
  <c r="J429" i="12"/>
  <c r="Y429" i="12"/>
  <c r="AC429" i="12"/>
  <c r="AG429" i="12"/>
  <c r="AK429" i="12"/>
  <c r="AO429" i="12"/>
  <c r="AS429" i="12"/>
  <c r="AW429" i="12"/>
  <c r="BA429" i="12"/>
  <c r="X430" i="12"/>
  <c r="AB430" i="12"/>
  <c r="AF430" i="12"/>
  <c r="AJ430" i="12"/>
  <c r="AN430" i="12"/>
  <c r="AR430" i="12"/>
  <c r="AV430" i="12"/>
  <c r="AZ430" i="12"/>
  <c r="W431" i="12"/>
  <c r="AA431" i="12"/>
  <c r="AE431" i="12"/>
  <c r="AI431" i="12"/>
  <c r="AM431" i="12"/>
  <c r="AQ431" i="12"/>
  <c r="AU431" i="12"/>
  <c r="AY431" i="12"/>
  <c r="K432" i="12"/>
  <c r="Z432" i="12"/>
  <c r="AD432" i="12"/>
  <c r="AH432" i="12"/>
  <c r="AL432" i="12"/>
  <c r="AP432" i="12"/>
  <c r="AT432" i="12"/>
  <c r="AX432" i="12"/>
  <c r="BB432" i="12"/>
  <c r="J433" i="12"/>
  <c r="Y433" i="12"/>
  <c r="AC433" i="12"/>
  <c r="AG433" i="12"/>
  <c r="AK433" i="12"/>
  <c r="AO433" i="12"/>
  <c r="AS433" i="12"/>
  <c r="AW433" i="12"/>
  <c r="BA433" i="12"/>
  <c r="W434" i="12"/>
  <c r="AA434" i="12"/>
  <c r="AE434" i="12"/>
  <c r="AI434" i="12"/>
  <c r="AM434" i="12"/>
  <c r="AQ434" i="12"/>
  <c r="AU434" i="12"/>
  <c r="AY434" i="12"/>
  <c r="K435" i="12"/>
  <c r="Z435" i="12"/>
  <c r="AD435" i="12"/>
  <c r="AH435" i="12"/>
  <c r="AL435" i="12"/>
  <c r="AP435" i="12"/>
  <c r="AT435" i="12"/>
  <c r="AX435" i="12"/>
  <c r="BB435" i="12"/>
  <c r="J436" i="12"/>
  <c r="Y436" i="12"/>
  <c r="AC436" i="12"/>
  <c r="AG436" i="12"/>
  <c r="AK436" i="12"/>
  <c r="AO436" i="12"/>
  <c r="AS436" i="12"/>
  <c r="AW436" i="12"/>
  <c r="BA436" i="12"/>
  <c r="X437" i="12"/>
  <c r="AB437" i="12"/>
  <c r="AF437" i="12"/>
  <c r="AJ437" i="12"/>
  <c r="AN437" i="12"/>
  <c r="AR437" i="12"/>
  <c r="AV437" i="12"/>
  <c r="AZ437" i="12"/>
  <c r="BE414" i="12"/>
  <c r="BD414" i="12"/>
  <c r="AZ414" i="12"/>
  <c r="AY414" i="12"/>
  <c r="AU414" i="12"/>
  <c r="AS414" i="12"/>
  <c r="AO414" i="12"/>
  <c r="AN414" i="12"/>
  <c r="AJ414" i="12"/>
  <c r="AI414" i="12"/>
  <c r="AE414" i="12"/>
  <c r="AC414" i="12"/>
  <c r="Y414" i="12"/>
  <c r="X414" i="12"/>
  <c r="P414" i="12"/>
  <c r="Q414" i="12" s="1"/>
  <c r="O414" i="12"/>
  <c r="N414" i="12"/>
  <c r="D414" i="12"/>
  <c r="C414" i="12"/>
  <c r="B414" i="12"/>
  <c r="E414" i="12" s="1"/>
  <c r="A414" i="12"/>
  <c r="BF414" i="12" s="1"/>
  <c r="EA413" i="12"/>
  <c r="ED413" i="12" s="1"/>
  <c r="EG413" i="12" s="1"/>
  <c r="EJ413" i="12" s="1"/>
  <c r="EM413" i="12" s="1"/>
  <c r="EP413" i="12" s="1"/>
  <c r="ES413" i="12" s="1"/>
  <c r="EV413" i="12" s="1"/>
  <c r="EY413" i="12" s="1"/>
  <c r="FB413" i="12" s="1"/>
  <c r="DZ413" i="12"/>
  <c r="EC413" i="12" s="1"/>
  <c r="EF413" i="12" s="1"/>
  <c r="EI413" i="12" s="1"/>
  <c r="EL413" i="12" s="1"/>
  <c r="EO413" i="12" s="1"/>
  <c r="ER413" i="12" s="1"/>
  <c r="EU413" i="12" s="1"/>
  <c r="EX413" i="12" s="1"/>
  <c r="FA413" i="12" s="1"/>
  <c r="FD413" i="12" s="1"/>
  <c r="DY413" i="12"/>
  <c r="EB413" i="12" s="1"/>
  <c r="EE413" i="12" s="1"/>
  <c r="EH413" i="12" s="1"/>
  <c r="EK413" i="12" s="1"/>
  <c r="EN413" i="12" s="1"/>
  <c r="EQ413" i="12" s="1"/>
  <c r="ET413" i="12" s="1"/>
  <c r="EW413" i="12" s="1"/>
  <c r="EZ413" i="12" s="1"/>
  <c r="FC413" i="12" s="1"/>
  <c r="P413" i="12"/>
  <c r="F413" i="12" s="1"/>
  <c r="O413" i="12"/>
  <c r="N413" i="12"/>
  <c r="E413" i="12"/>
  <c r="D413" i="12"/>
  <c r="C413" i="12"/>
  <c r="B413" i="12"/>
  <c r="A413" i="12"/>
  <c r="BC413" i="12" s="1"/>
  <c r="EC412" i="12"/>
  <c r="EF412" i="12" s="1"/>
  <c r="EI412" i="12" s="1"/>
  <c r="EL412" i="12" s="1"/>
  <c r="EO412" i="12" s="1"/>
  <c r="ER412" i="12" s="1"/>
  <c r="EU412" i="12" s="1"/>
  <c r="EX412" i="12" s="1"/>
  <c r="FA412" i="12" s="1"/>
  <c r="FD412" i="12" s="1"/>
  <c r="EA412" i="12"/>
  <c r="ED412" i="12" s="1"/>
  <c r="EG412" i="12" s="1"/>
  <c r="EJ412" i="12" s="1"/>
  <c r="EM412" i="12" s="1"/>
  <c r="EP412" i="12" s="1"/>
  <c r="ES412" i="12" s="1"/>
  <c r="EV412" i="12" s="1"/>
  <c r="EY412" i="12" s="1"/>
  <c r="FB412" i="12" s="1"/>
  <c r="DZ412" i="12"/>
  <c r="DY412" i="12"/>
  <c r="EB412" i="12" s="1"/>
  <c r="EE412" i="12" s="1"/>
  <c r="EH412" i="12" s="1"/>
  <c r="EK412" i="12" s="1"/>
  <c r="EN412" i="12" s="1"/>
  <c r="EQ412" i="12" s="1"/>
  <c r="ET412" i="12" s="1"/>
  <c r="EW412" i="12" s="1"/>
  <c r="EZ412" i="12" s="1"/>
  <c r="FC412" i="12" s="1"/>
  <c r="P412" i="12"/>
  <c r="G412" i="12" s="1"/>
  <c r="O412" i="12"/>
  <c r="N412" i="12"/>
  <c r="F412" i="12"/>
  <c r="D412" i="12"/>
  <c r="C412" i="12"/>
  <c r="B412" i="12"/>
  <c r="E412" i="12" s="1"/>
  <c r="A412" i="12"/>
  <c r="BD412" i="12" s="1"/>
  <c r="DV411" i="12"/>
  <c r="DW411" i="12" s="1"/>
  <c r="DX411" i="12" s="1"/>
  <c r="DU411" i="12"/>
  <c r="BD411" i="12"/>
  <c r="AZ411" i="12"/>
  <c r="AV411" i="12"/>
  <c r="AN411" i="12"/>
  <c r="AJ411" i="12"/>
  <c r="AF411" i="12"/>
  <c r="X411" i="12"/>
  <c r="Q411" i="12"/>
  <c r="P411" i="12"/>
  <c r="F411" i="12" s="1"/>
  <c r="O411" i="12"/>
  <c r="N411" i="12"/>
  <c r="K411" i="12"/>
  <c r="G411" i="12"/>
  <c r="D411" i="12"/>
  <c r="C411" i="12"/>
  <c r="B411" i="12"/>
  <c r="E411" i="12" s="1"/>
  <c r="A411" i="12"/>
  <c r="BE411" i="12" s="1"/>
  <c r="DQ410" i="12"/>
  <c r="Q410" i="12"/>
  <c r="P410" i="12"/>
  <c r="F410" i="12" s="1"/>
  <c r="O410" i="12"/>
  <c r="N410" i="12"/>
  <c r="K410" i="12"/>
  <c r="G410" i="12"/>
  <c r="D410" i="12"/>
  <c r="C410" i="12"/>
  <c r="B410" i="12"/>
  <c r="E410" i="12" s="1"/>
  <c r="A410" i="12"/>
  <c r="BC410" i="12" s="1"/>
  <c r="EC409" i="12"/>
  <c r="EF409" i="12" s="1"/>
  <c r="EI409" i="12" s="1"/>
  <c r="EL409" i="12" s="1"/>
  <c r="EO409" i="12" s="1"/>
  <c r="ER409" i="12" s="1"/>
  <c r="EU409" i="12" s="1"/>
  <c r="EX409" i="12" s="1"/>
  <c r="FA409" i="12" s="1"/>
  <c r="FD409" i="12" s="1"/>
  <c r="EA409" i="12"/>
  <c r="ED409" i="12" s="1"/>
  <c r="EG409" i="12" s="1"/>
  <c r="EJ409" i="12" s="1"/>
  <c r="EM409" i="12" s="1"/>
  <c r="EP409" i="12" s="1"/>
  <c r="ES409" i="12" s="1"/>
  <c r="EV409" i="12" s="1"/>
  <c r="EY409" i="12" s="1"/>
  <c r="FB409" i="12" s="1"/>
  <c r="DZ409" i="12"/>
  <c r="DY409" i="12"/>
  <c r="EB409" i="12" s="1"/>
  <c r="EE409" i="12" s="1"/>
  <c r="EH409" i="12" s="1"/>
  <c r="EK409" i="12" s="1"/>
  <c r="EN409" i="12" s="1"/>
  <c r="EQ409" i="12" s="1"/>
  <c r="ET409" i="12" s="1"/>
  <c r="EW409" i="12" s="1"/>
  <c r="EZ409" i="12" s="1"/>
  <c r="FC409" i="12" s="1"/>
  <c r="BC409" i="12"/>
  <c r="AY409" i="12"/>
  <c r="AU409" i="12"/>
  <c r="AQ409" i="12"/>
  <c r="AO409" i="12"/>
  <c r="AM409" i="12"/>
  <c r="AI409" i="12"/>
  <c r="AG409" i="12"/>
  <c r="AE409" i="12"/>
  <c r="AA409" i="12"/>
  <c r="Y409" i="12"/>
  <c r="W409" i="12"/>
  <c r="P409" i="12"/>
  <c r="G409" i="12" s="1"/>
  <c r="O409" i="12"/>
  <c r="N409" i="12"/>
  <c r="J409" i="12"/>
  <c r="F409" i="12"/>
  <c r="D409" i="12"/>
  <c r="C409" i="12"/>
  <c r="B409" i="12"/>
  <c r="A409" i="12"/>
  <c r="BD409" i="12" s="1"/>
  <c r="ED408" i="12"/>
  <c r="EG408" i="12" s="1"/>
  <c r="EJ408" i="12" s="1"/>
  <c r="EM408" i="12" s="1"/>
  <c r="EP408" i="12" s="1"/>
  <c r="ES408" i="12" s="1"/>
  <c r="EV408" i="12" s="1"/>
  <c r="EY408" i="12" s="1"/>
  <c r="FB408" i="12" s="1"/>
  <c r="EB408" i="12"/>
  <c r="EE408" i="12" s="1"/>
  <c r="EH408" i="12" s="1"/>
  <c r="EK408" i="12" s="1"/>
  <c r="EN408" i="12" s="1"/>
  <c r="EQ408" i="12" s="1"/>
  <c r="ET408" i="12" s="1"/>
  <c r="EW408" i="12" s="1"/>
  <c r="EZ408" i="12" s="1"/>
  <c r="FC408" i="12" s="1"/>
  <c r="EA408" i="12"/>
  <c r="DZ408" i="12"/>
  <c r="EC408" i="12" s="1"/>
  <c r="EF408" i="12" s="1"/>
  <c r="EI408" i="12" s="1"/>
  <c r="EL408" i="12" s="1"/>
  <c r="EO408" i="12" s="1"/>
  <c r="ER408" i="12" s="1"/>
  <c r="EU408" i="12" s="1"/>
  <c r="EX408" i="12" s="1"/>
  <c r="FA408" i="12" s="1"/>
  <c r="FD408" i="12" s="1"/>
  <c r="DY408" i="12"/>
  <c r="Q408" i="12"/>
  <c r="P408" i="12"/>
  <c r="O408" i="12"/>
  <c r="N408" i="12"/>
  <c r="K408" i="12"/>
  <c r="G408" i="12"/>
  <c r="F408" i="12"/>
  <c r="E408" i="12"/>
  <c r="D408" i="12"/>
  <c r="C408" i="12"/>
  <c r="B408" i="12"/>
  <c r="A408" i="12"/>
  <c r="BE408" i="12" s="1"/>
  <c r="EA407" i="12"/>
  <c r="ED407" i="12" s="1"/>
  <c r="EG407" i="12" s="1"/>
  <c r="EJ407" i="12" s="1"/>
  <c r="EM407" i="12" s="1"/>
  <c r="EP407" i="12" s="1"/>
  <c r="ES407" i="12" s="1"/>
  <c r="EV407" i="12" s="1"/>
  <c r="EY407" i="12" s="1"/>
  <c r="FB407" i="12" s="1"/>
  <c r="DZ407" i="12"/>
  <c r="EC407" i="12" s="1"/>
  <c r="EF407" i="12" s="1"/>
  <c r="EI407" i="12" s="1"/>
  <c r="EL407" i="12" s="1"/>
  <c r="EO407" i="12" s="1"/>
  <c r="ER407" i="12" s="1"/>
  <c r="EU407" i="12" s="1"/>
  <c r="EX407" i="12" s="1"/>
  <c r="FA407" i="12" s="1"/>
  <c r="FD407" i="12" s="1"/>
  <c r="DY407" i="12"/>
  <c r="EB407" i="12" s="1"/>
  <c r="EE407" i="12" s="1"/>
  <c r="EH407" i="12" s="1"/>
  <c r="EK407" i="12" s="1"/>
  <c r="EN407" i="12" s="1"/>
  <c r="EQ407" i="12" s="1"/>
  <c r="ET407" i="12" s="1"/>
  <c r="EW407" i="12" s="1"/>
  <c r="EZ407" i="12" s="1"/>
  <c r="FC407" i="12" s="1"/>
  <c r="BA407" i="12"/>
  <c r="AV407" i="12"/>
  <c r="AQ407" i="12"/>
  <c r="AK407" i="12"/>
  <c r="AF407" i="12"/>
  <c r="AA407" i="12"/>
  <c r="P407" i="12"/>
  <c r="Q407" i="12" s="1"/>
  <c r="O407" i="12"/>
  <c r="N407" i="12"/>
  <c r="D407" i="12"/>
  <c r="C407" i="12"/>
  <c r="B407" i="12"/>
  <c r="E407" i="12" s="1"/>
  <c r="A407" i="12"/>
  <c r="BF407" i="12" s="1"/>
  <c r="ED406" i="12"/>
  <c r="EG406" i="12" s="1"/>
  <c r="EJ406" i="12" s="1"/>
  <c r="EM406" i="12" s="1"/>
  <c r="EP406" i="12" s="1"/>
  <c r="ES406" i="12" s="1"/>
  <c r="EV406" i="12" s="1"/>
  <c r="EY406" i="12" s="1"/>
  <c r="FB406" i="12" s="1"/>
  <c r="EA406" i="12"/>
  <c r="DZ406" i="12"/>
  <c r="EC406" i="12" s="1"/>
  <c r="EF406" i="12" s="1"/>
  <c r="EI406" i="12" s="1"/>
  <c r="EL406" i="12" s="1"/>
  <c r="EO406" i="12" s="1"/>
  <c r="ER406" i="12" s="1"/>
  <c r="EU406" i="12" s="1"/>
  <c r="EX406" i="12" s="1"/>
  <c r="FA406" i="12" s="1"/>
  <c r="FD406" i="12" s="1"/>
  <c r="DY406" i="12"/>
  <c r="EB406" i="12" s="1"/>
  <c r="EE406" i="12" s="1"/>
  <c r="EH406" i="12" s="1"/>
  <c r="EK406" i="12" s="1"/>
  <c r="EN406" i="12" s="1"/>
  <c r="EQ406" i="12" s="1"/>
  <c r="ET406" i="12" s="1"/>
  <c r="EW406" i="12" s="1"/>
  <c r="EZ406" i="12" s="1"/>
  <c r="FC406" i="12" s="1"/>
  <c r="Q406" i="12"/>
  <c r="P406" i="12"/>
  <c r="F406" i="12" s="1"/>
  <c r="O406" i="12"/>
  <c r="N406" i="12"/>
  <c r="K406" i="12"/>
  <c r="G406" i="12"/>
  <c r="E406" i="12"/>
  <c r="D406" i="12"/>
  <c r="C406" i="12"/>
  <c r="B406" i="12"/>
  <c r="A406" i="12"/>
  <c r="BC406" i="12" s="1"/>
  <c r="EC405" i="12"/>
  <c r="EF405" i="12" s="1"/>
  <c r="EI405" i="12" s="1"/>
  <c r="EL405" i="12" s="1"/>
  <c r="EO405" i="12" s="1"/>
  <c r="ER405" i="12" s="1"/>
  <c r="EU405" i="12" s="1"/>
  <c r="EX405" i="12" s="1"/>
  <c r="FA405" i="12" s="1"/>
  <c r="FD405" i="12" s="1"/>
  <c r="EA405" i="12"/>
  <c r="ED405" i="12" s="1"/>
  <c r="EG405" i="12" s="1"/>
  <c r="EJ405" i="12" s="1"/>
  <c r="EM405" i="12" s="1"/>
  <c r="EP405" i="12" s="1"/>
  <c r="ES405" i="12" s="1"/>
  <c r="EV405" i="12" s="1"/>
  <c r="EY405" i="12" s="1"/>
  <c r="FB405" i="12" s="1"/>
  <c r="DZ405" i="12"/>
  <c r="DY405" i="12"/>
  <c r="EB405" i="12" s="1"/>
  <c r="EE405" i="12" s="1"/>
  <c r="EH405" i="12" s="1"/>
  <c r="EK405" i="12" s="1"/>
  <c r="EN405" i="12" s="1"/>
  <c r="EQ405" i="12" s="1"/>
  <c r="ET405" i="12" s="1"/>
  <c r="EW405" i="12" s="1"/>
  <c r="EZ405" i="12" s="1"/>
  <c r="FC405" i="12" s="1"/>
  <c r="BC405" i="12"/>
  <c r="AY405" i="12"/>
  <c r="AQ405" i="12"/>
  <c r="AO405" i="12"/>
  <c r="AM405" i="12"/>
  <c r="AI405" i="12"/>
  <c r="AG405" i="12"/>
  <c r="AE405" i="12"/>
  <c r="AA405" i="12"/>
  <c r="Y405" i="12"/>
  <c r="W405" i="12"/>
  <c r="P405" i="12"/>
  <c r="G405" i="12" s="1"/>
  <c r="O405" i="12"/>
  <c r="N405" i="12"/>
  <c r="J405" i="12"/>
  <c r="F405" i="12"/>
  <c r="D405" i="12"/>
  <c r="C405" i="12"/>
  <c r="B405" i="12"/>
  <c r="E405" i="12" s="1"/>
  <c r="A405" i="12"/>
  <c r="BD405" i="12" s="1"/>
  <c r="ED404" i="12"/>
  <c r="EG404" i="12" s="1"/>
  <c r="EJ404" i="12" s="1"/>
  <c r="EM404" i="12" s="1"/>
  <c r="EP404" i="12" s="1"/>
  <c r="ES404" i="12" s="1"/>
  <c r="EV404" i="12" s="1"/>
  <c r="EY404" i="12" s="1"/>
  <c r="FB404" i="12" s="1"/>
  <c r="EB404" i="12"/>
  <c r="EE404" i="12" s="1"/>
  <c r="EH404" i="12" s="1"/>
  <c r="EK404" i="12" s="1"/>
  <c r="EN404" i="12" s="1"/>
  <c r="EQ404" i="12" s="1"/>
  <c r="ET404" i="12" s="1"/>
  <c r="EW404" i="12" s="1"/>
  <c r="EZ404" i="12" s="1"/>
  <c r="FC404" i="12" s="1"/>
  <c r="EA404" i="12"/>
  <c r="DZ404" i="12"/>
  <c r="EC404" i="12" s="1"/>
  <c r="EF404" i="12" s="1"/>
  <c r="EI404" i="12" s="1"/>
  <c r="EL404" i="12" s="1"/>
  <c r="EO404" i="12" s="1"/>
  <c r="ER404" i="12" s="1"/>
  <c r="EU404" i="12" s="1"/>
  <c r="EX404" i="12" s="1"/>
  <c r="FA404" i="12" s="1"/>
  <c r="FD404" i="12" s="1"/>
  <c r="DY404" i="12"/>
  <c r="BD404" i="12"/>
  <c r="AN404" i="12"/>
  <c r="X404" i="12"/>
  <c r="Q404" i="12"/>
  <c r="P404" i="12"/>
  <c r="O404" i="12"/>
  <c r="N404" i="12"/>
  <c r="K404" i="12"/>
  <c r="G404" i="12"/>
  <c r="F404" i="12"/>
  <c r="D404" i="12"/>
  <c r="C404" i="12"/>
  <c r="B404" i="12"/>
  <c r="E404" i="12" s="1"/>
  <c r="A404" i="12"/>
  <c r="BE404" i="12" s="1"/>
  <c r="EA403" i="12"/>
  <c r="ED403" i="12" s="1"/>
  <c r="EG403" i="12" s="1"/>
  <c r="EJ403" i="12" s="1"/>
  <c r="EM403" i="12" s="1"/>
  <c r="EP403" i="12" s="1"/>
  <c r="ES403" i="12" s="1"/>
  <c r="EV403" i="12" s="1"/>
  <c r="EY403" i="12" s="1"/>
  <c r="FB403" i="12" s="1"/>
  <c r="DZ403" i="12"/>
  <c r="EC403" i="12" s="1"/>
  <c r="EF403" i="12" s="1"/>
  <c r="EI403" i="12" s="1"/>
  <c r="EL403" i="12" s="1"/>
  <c r="EO403" i="12" s="1"/>
  <c r="ER403" i="12" s="1"/>
  <c r="EU403" i="12" s="1"/>
  <c r="EX403" i="12" s="1"/>
  <c r="FA403" i="12" s="1"/>
  <c r="FD403" i="12" s="1"/>
  <c r="DY403" i="12"/>
  <c r="EB403" i="12" s="1"/>
  <c r="EE403" i="12" s="1"/>
  <c r="EH403" i="12" s="1"/>
  <c r="EK403" i="12" s="1"/>
  <c r="EN403" i="12" s="1"/>
  <c r="EQ403" i="12" s="1"/>
  <c r="ET403" i="12" s="1"/>
  <c r="EW403" i="12" s="1"/>
  <c r="EZ403" i="12" s="1"/>
  <c r="FC403" i="12" s="1"/>
  <c r="BE403" i="12"/>
  <c r="BD403" i="12"/>
  <c r="AZ403" i="12"/>
  <c r="AY403" i="12"/>
  <c r="AU403" i="12"/>
  <c r="AS403" i="12"/>
  <c r="AO403" i="12"/>
  <c r="AN403" i="12"/>
  <c r="AJ403" i="12"/>
  <c r="AI403" i="12"/>
  <c r="AE403" i="12"/>
  <c r="AC403" i="12"/>
  <c r="Y403" i="12"/>
  <c r="X403" i="12"/>
  <c r="P403" i="12"/>
  <c r="Q403" i="12" s="1"/>
  <c r="O403" i="12"/>
  <c r="N403" i="12"/>
  <c r="D403" i="12"/>
  <c r="C403" i="12"/>
  <c r="B403" i="12"/>
  <c r="E403" i="12" s="1"/>
  <c r="A403" i="12"/>
  <c r="BF403" i="12" s="1"/>
  <c r="EA402" i="12"/>
  <c r="ED402" i="12" s="1"/>
  <c r="EG402" i="12" s="1"/>
  <c r="EJ402" i="12" s="1"/>
  <c r="EM402" i="12" s="1"/>
  <c r="EP402" i="12" s="1"/>
  <c r="ES402" i="12" s="1"/>
  <c r="EV402" i="12" s="1"/>
  <c r="EY402" i="12" s="1"/>
  <c r="FB402" i="12" s="1"/>
  <c r="DZ402" i="12"/>
  <c r="EC402" i="12" s="1"/>
  <c r="EF402" i="12" s="1"/>
  <c r="EI402" i="12" s="1"/>
  <c r="EL402" i="12" s="1"/>
  <c r="EO402" i="12" s="1"/>
  <c r="ER402" i="12" s="1"/>
  <c r="EU402" i="12" s="1"/>
  <c r="EX402" i="12" s="1"/>
  <c r="FA402" i="12" s="1"/>
  <c r="FD402" i="12" s="1"/>
  <c r="DY402" i="12"/>
  <c r="EB402" i="12" s="1"/>
  <c r="EE402" i="12" s="1"/>
  <c r="EH402" i="12" s="1"/>
  <c r="EK402" i="12" s="1"/>
  <c r="EN402" i="12" s="1"/>
  <c r="EQ402" i="12" s="1"/>
  <c r="ET402" i="12" s="1"/>
  <c r="EW402" i="12" s="1"/>
  <c r="EZ402" i="12" s="1"/>
  <c r="FC402" i="12" s="1"/>
  <c r="P402" i="12"/>
  <c r="F402" i="12" s="1"/>
  <c r="O402" i="12"/>
  <c r="N402" i="12"/>
  <c r="E402" i="12"/>
  <c r="D402" i="12"/>
  <c r="C402" i="12"/>
  <c r="B402" i="12"/>
  <c r="A402" i="12"/>
  <c r="BC402" i="12" s="1"/>
  <c r="EC401" i="12"/>
  <c r="EF401" i="12" s="1"/>
  <c r="EI401" i="12" s="1"/>
  <c r="EL401" i="12" s="1"/>
  <c r="EO401" i="12" s="1"/>
  <c r="ER401" i="12" s="1"/>
  <c r="EU401" i="12" s="1"/>
  <c r="EX401" i="12" s="1"/>
  <c r="FA401" i="12" s="1"/>
  <c r="FD401" i="12" s="1"/>
  <c r="EA401" i="12"/>
  <c r="ED401" i="12" s="1"/>
  <c r="EG401" i="12" s="1"/>
  <c r="EJ401" i="12" s="1"/>
  <c r="EM401" i="12" s="1"/>
  <c r="EP401" i="12" s="1"/>
  <c r="ES401" i="12" s="1"/>
  <c r="EV401" i="12" s="1"/>
  <c r="EY401" i="12" s="1"/>
  <c r="FB401" i="12" s="1"/>
  <c r="DZ401" i="12"/>
  <c r="DY401" i="12"/>
  <c r="EB401" i="12" s="1"/>
  <c r="EE401" i="12" s="1"/>
  <c r="EH401" i="12" s="1"/>
  <c r="EK401" i="12" s="1"/>
  <c r="EN401" i="12" s="1"/>
  <c r="EQ401" i="12" s="1"/>
  <c r="ET401" i="12" s="1"/>
  <c r="EW401" i="12" s="1"/>
  <c r="EZ401" i="12" s="1"/>
  <c r="FC401" i="12" s="1"/>
  <c r="BC401" i="12"/>
  <c r="AY401" i="12"/>
  <c r="AQ401" i="12"/>
  <c r="AM401" i="12"/>
  <c r="AI401" i="12"/>
  <c r="AA401" i="12"/>
  <c r="W401" i="12"/>
  <c r="Q401" i="12"/>
  <c r="P401" i="12"/>
  <c r="G401" i="12" s="1"/>
  <c r="O401" i="12"/>
  <c r="N401" i="12"/>
  <c r="K401" i="12"/>
  <c r="F401" i="12"/>
  <c r="D401" i="12"/>
  <c r="C401" i="12"/>
  <c r="B401" i="12"/>
  <c r="E401" i="12" s="1"/>
  <c r="A401" i="12"/>
  <c r="BD401" i="12" s="1"/>
  <c r="EA400" i="12"/>
  <c r="ED400" i="12" s="1"/>
  <c r="EG400" i="12" s="1"/>
  <c r="EJ400" i="12" s="1"/>
  <c r="EM400" i="12" s="1"/>
  <c r="EP400" i="12" s="1"/>
  <c r="ES400" i="12" s="1"/>
  <c r="EV400" i="12" s="1"/>
  <c r="EY400" i="12" s="1"/>
  <c r="FB400" i="12" s="1"/>
  <c r="DZ400" i="12"/>
  <c r="EC400" i="12" s="1"/>
  <c r="EF400" i="12" s="1"/>
  <c r="EI400" i="12" s="1"/>
  <c r="EL400" i="12" s="1"/>
  <c r="EO400" i="12" s="1"/>
  <c r="ER400" i="12" s="1"/>
  <c r="EU400" i="12" s="1"/>
  <c r="EX400" i="12" s="1"/>
  <c r="FA400" i="12" s="1"/>
  <c r="FD400" i="12" s="1"/>
  <c r="DY400" i="12"/>
  <c r="EB400" i="12" s="1"/>
  <c r="EE400" i="12" s="1"/>
  <c r="EH400" i="12" s="1"/>
  <c r="EK400" i="12" s="1"/>
  <c r="EN400" i="12" s="1"/>
  <c r="EQ400" i="12" s="1"/>
  <c r="ET400" i="12" s="1"/>
  <c r="EW400" i="12" s="1"/>
  <c r="EZ400" i="12" s="1"/>
  <c r="FC400" i="12" s="1"/>
  <c r="BC400" i="12"/>
  <c r="AU400" i="12"/>
  <c r="AM400" i="12"/>
  <c r="AE400" i="12"/>
  <c r="W400" i="12"/>
  <c r="Q400" i="12"/>
  <c r="P400" i="12"/>
  <c r="O400" i="12"/>
  <c r="N400" i="12"/>
  <c r="K400" i="12"/>
  <c r="G400" i="12"/>
  <c r="F400" i="12"/>
  <c r="D400" i="12"/>
  <c r="C400" i="12"/>
  <c r="B400" i="12"/>
  <c r="E400" i="12" s="1"/>
  <c r="A400" i="12"/>
  <c r="BE400" i="12" s="1"/>
  <c r="EA399" i="12"/>
  <c r="ED399" i="12" s="1"/>
  <c r="EG399" i="12" s="1"/>
  <c r="EJ399" i="12" s="1"/>
  <c r="EM399" i="12" s="1"/>
  <c r="EP399" i="12" s="1"/>
  <c r="ES399" i="12" s="1"/>
  <c r="EV399" i="12" s="1"/>
  <c r="EY399" i="12" s="1"/>
  <c r="FB399" i="12" s="1"/>
  <c r="DZ399" i="12"/>
  <c r="EC399" i="12" s="1"/>
  <c r="EF399" i="12" s="1"/>
  <c r="EI399" i="12" s="1"/>
  <c r="EL399" i="12" s="1"/>
  <c r="EO399" i="12" s="1"/>
  <c r="ER399" i="12" s="1"/>
  <c r="EU399" i="12" s="1"/>
  <c r="EX399" i="12" s="1"/>
  <c r="FA399" i="12" s="1"/>
  <c r="FD399" i="12" s="1"/>
  <c r="DY399" i="12"/>
  <c r="EB399" i="12" s="1"/>
  <c r="EE399" i="12" s="1"/>
  <c r="EH399" i="12" s="1"/>
  <c r="EK399" i="12" s="1"/>
  <c r="EN399" i="12" s="1"/>
  <c r="EQ399" i="12" s="1"/>
  <c r="ET399" i="12" s="1"/>
  <c r="EW399" i="12" s="1"/>
  <c r="EZ399" i="12" s="1"/>
  <c r="FC399" i="12" s="1"/>
  <c r="BE399" i="12"/>
  <c r="BD399" i="12"/>
  <c r="AZ399" i="12"/>
  <c r="AY399" i="12"/>
  <c r="AU399" i="12"/>
  <c r="AS399" i="12"/>
  <c r="AO399" i="12"/>
  <c r="AN399" i="12"/>
  <c r="AJ399" i="12"/>
  <c r="AI399" i="12"/>
  <c r="AE399" i="12"/>
  <c r="AC399" i="12"/>
  <c r="Y399" i="12"/>
  <c r="X399" i="12"/>
  <c r="P399" i="12"/>
  <c r="Q399" i="12" s="1"/>
  <c r="O399" i="12"/>
  <c r="N399" i="12"/>
  <c r="D399" i="12"/>
  <c r="C399" i="12"/>
  <c r="B399" i="12"/>
  <c r="E399" i="12" s="1"/>
  <c r="A399" i="12"/>
  <c r="BF399" i="12" s="1"/>
  <c r="EA398" i="12"/>
  <c r="ED398" i="12" s="1"/>
  <c r="EG398" i="12" s="1"/>
  <c r="EJ398" i="12" s="1"/>
  <c r="EM398" i="12" s="1"/>
  <c r="EP398" i="12" s="1"/>
  <c r="ES398" i="12" s="1"/>
  <c r="EV398" i="12" s="1"/>
  <c r="EY398" i="12" s="1"/>
  <c r="FB398" i="12" s="1"/>
  <c r="DZ398" i="12"/>
  <c r="EC398" i="12" s="1"/>
  <c r="EF398" i="12" s="1"/>
  <c r="EI398" i="12" s="1"/>
  <c r="EL398" i="12" s="1"/>
  <c r="EO398" i="12" s="1"/>
  <c r="ER398" i="12" s="1"/>
  <c r="EU398" i="12" s="1"/>
  <c r="EX398" i="12" s="1"/>
  <c r="FA398" i="12" s="1"/>
  <c r="FD398" i="12" s="1"/>
  <c r="DY398" i="12"/>
  <c r="EB398" i="12" s="1"/>
  <c r="EE398" i="12" s="1"/>
  <c r="EH398" i="12" s="1"/>
  <c r="EK398" i="12" s="1"/>
  <c r="EN398" i="12" s="1"/>
  <c r="EQ398" i="12" s="1"/>
  <c r="ET398" i="12" s="1"/>
  <c r="EW398" i="12" s="1"/>
  <c r="EZ398" i="12" s="1"/>
  <c r="FC398" i="12" s="1"/>
  <c r="P398" i="12"/>
  <c r="F398" i="12" s="1"/>
  <c r="O398" i="12"/>
  <c r="N398" i="12"/>
  <c r="E398" i="12"/>
  <c r="D398" i="12"/>
  <c r="C398" i="12"/>
  <c r="B398" i="12"/>
  <c r="A398" i="12"/>
  <c r="BC398" i="12" s="1"/>
  <c r="EC397" i="12"/>
  <c r="EF397" i="12" s="1"/>
  <c r="EI397" i="12" s="1"/>
  <c r="EL397" i="12" s="1"/>
  <c r="EO397" i="12" s="1"/>
  <c r="ER397" i="12" s="1"/>
  <c r="EU397" i="12" s="1"/>
  <c r="EX397" i="12" s="1"/>
  <c r="FA397" i="12" s="1"/>
  <c r="FD397" i="12" s="1"/>
  <c r="EA397" i="12"/>
  <c r="ED397" i="12" s="1"/>
  <c r="EG397" i="12" s="1"/>
  <c r="EJ397" i="12" s="1"/>
  <c r="EM397" i="12" s="1"/>
  <c r="EP397" i="12" s="1"/>
  <c r="ES397" i="12" s="1"/>
  <c r="EV397" i="12" s="1"/>
  <c r="EY397" i="12" s="1"/>
  <c r="FB397" i="12" s="1"/>
  <c r="DZ397" i="12"/>
  <c r="DY397" i="12"/>
  <c r="EB397" i="12" s="1"/>
  <c r="EE397" i="12" s="1"/>
  <c r="EH397" i="12" s="1"/>
  <c r="EK397" i="12" s="1"/>
  <c r="EN397" i="12" s="1"/>
  <c r="EQ397" i="12" s="1"/>
  <c r="ET397" i="12" s="1"/>
  <c r="EW397" i="12" s="1"/>
  <c r="EZ397" i="12" s="1"/>
  <c r="FC397" i="12" s="1"/>
  <c r="BC397" i="12"/>
  <c r="AY397" i="12"/>
  <c r="AQ397" i="12"/>
  <c r="AM397" i="12"/>
  <c r="AI397" i="12"/>
  <c r="AA397" i="12"/>
  <c r="W397" i="12"/>
  <c r="Q397" i="12"/>
  <c r="P397" i="12"/>
  <c r="G397" i="12" s="1"/>
  <c r="O397" i="12"/>
  <c r="N397" i="12"/>
  <c r="K397" i="12"/>
  <c r="F397" i="12"/>
  <c r="D397" i="12"/>
  <c r="C397" i="12"/>
  <c r="B397" i="12"/>
  <c r="A397" i="12"/>
  <c r="BD397" i="12" s="1"/>
  <c r="EA396" i="12"/>
  <c r="ED396" i="12" s="1"/>
  <c r="EG396" i="12" s="1"/>
  <c r="EJ396" i="12" s="1"/>
  <c r="EM396" i="12" s="1"/>
  <c r="EP396" i="12" s="1"/>
  <c r="ES396" i="12" s="1"/>
  <c r="EV396" i="12" s="1"/>
  <c r="EY396" i="12" s="1"/>
  <c r="FB396" i="12" s="1"/>
  <c r="DZ396" i="12"/>
  <c r="EC396" i="12" s="1"/>
  <c r="EF396" i="12" s="1"/>
  <c r="EI396" i="12" s="1"/>
  <c r="EL396" i="12" s="1"/>
  <c r="EO396" i="12" s="1"/>
  <c r="ER396" i="12" s="1"/>
  <c r="EU396" i="12" s="1"/>
  <c r="EX396" i="12" s="1"/>
  <c r="FA396" i="12" s="1"/>
  <c r="FD396" i="12" s="1"/>
  <c r="DY396" i="12"/>
  <c r="EB396" i="12" s="1"/>
  <c r="EE396" i="12" s="1"/>
  <c r="EH396" i="12" s="1"/>
  <c r="EK396" i="12" s="1"/>
  <c r="EN396" i="12" s="1"/>
  <c r="EQ396" i="12" s="1"/>
  <c r="ET396" i="12" s="1"/>
  <c r="EW396" i="12" s="1"/>
  <c r="EZ396" i="12" s="1"/>
  <c r="FC396" i="12" s="1"/>
  <c r="BC396" i="12"/>
  <c r="AU396" i="12"/>
  <c r="AM396" i="12"/>
  <c r="AE396" i="12"/>
  <c r="W396" i="12"/>
  <c r="Q396" i="12"/>
  <c r="P396" i="12"/>
  <c r="O396" i="12"/>
  <c r="N396" i="12"/>
  <c r="K396" i="12"/>
  <c r="G396" i="12"/>
  <c r="F396" i="12"/>
  <c r="D396" i="12"/>
  <c r="C396" i="12"/>
  <c r="B396" i="12"/>
  <c r="E396" i="12" s="1"/>
  <c r="A396" i="12"/>
  <c r="BE396" i="12" s="1"/>
  <c r="EA395" i="12"/>
  <c r="ED395" i="12" s="1"/>
  <c r="EG395" i="12" s="1"/>
  <c r="EJ395" i="12" s="1"/>
  <c r="EM395" i="12" s="1"/>
  <c r="EP395" i="12" s="1"/>
  <c r="ES395" i="12" s="1"/>
  <c r="EV395" i="12" s="1"/>
  <c r="EY395" i="12" s="1"/>
  <c r="FB395" i="12" s="1"/>
  <c r="DZ395" i="12"/>
  <c r="EC395" i="12" s="1"/>
  <c r="EF395" i="12" s="1"/>
  <c r="EI395" i="12" s="1"/>
  <c r="EL395" i="12" s="1"/>
  <c r="EO395" i="12" s="1"/>
  <c r="ER395" i="12" s="1"/>
  <c r="EU395" i="12" s="1"/>
  <c r="EX395" i="12" s="1"/>
  <c r="FA395" i="12" s="1"/>
  <c r="FD395" i="12" s="1"/>
  <c r="DY395" i="12"/>
  <c r="EB395" i="12" s="1"/>
  <c r="EE395" i="12" s="1"/>
  <c r="EH395" i="12" s="1"/>
  <c r="EK395" i="12" s="1"/>
  <c r="EN395" i="12" s="1"/>
  <c r="EQ395" i="12" s="1"/>
  <c r="ET395" i="12" s="1"/>
  <c r="EW395" i="12" s="1"/>
  <c r="EZ395" i="12" s="1"/>
  <c r="FC395" i="12" s="1"/>
  <c r="BE395" i="12"/>
  <c r="BD395" i="12"/>
  <c r="AZ395" i="12"/>
  <c r="AY395" i="12"/>
  <c r="AU395" i="12"/>
  <c r="AS395" i="12"/>
  <c r="AO395" i="12"/>
  <c r="AN395" i="12"/>
  <c r="AJ395" i="12"/>
  <c r="AI395" i="12"/>
  <c r="AE395" i="12"/>
  <c r="AC395" i="12"/>
  <c r="Y395" i="12"/>
  <c r="X395" i="12"/>
  <c r="P395" i="12"/>
  <c r="Q395" i="12" s="1"/>
  <c r="O395" i="12"/>
  <c r="N395" i="12"/>
  <c r="D395" i="12"/>
  <c r="C395" i="12"/>
  <c r="B395" i="12"/>
  <c r="A395" i="12"/>
  <c r="BF395" i="12" s="1"/>
  <c r="EA394" i="12"/>
  <c r="ED394" i="12" s="1"/>
  <c r="EG394" i="12" s="1"/>
  <c r="EJ394" i="12" s="1"/>
  <c r="EM394" i="12" s="1"/>
  <c r="EP394" i="12" s="1"/>
  <c r="ES394" i="12" s="1"/>
  <c r="EV394" i="12" s="1"/>
  <c r="EY394" i="12" s="1"/>
  <c r="FB394" i="12" s="1"/>
  <c r="DZ394" i="12"/>
  <c r="EC394" i="12" s="1"/>
  <c r="EF394" i="12" s="1"/>
  <c r="EI394" i="12" s="1"/>
  <c r="EL394" i="12" s="1"/>
  <c r="EO394" i="12" s="1"/>
  <c r="ER394" i="12" s="1"/>
  <c r="EU394" i="12" s="1"/>
  <c r="EX394" i="12" s="1"/>
  <c r="FA394" i="12" s="1"/>
  <c r="FD394" i="12" s="1"/>
  <c r="DY394" i="12"/>
  <c r="EB394" i="12" s="1"/>
  <c r="EE394" i="12" s="1"/>
  <c r="EH394" i="12" s="1"/>
  <c r="EK394" i="12" s="1"/>
  <c r="EN394" i="12" s="1"/>
  <c r="EQ394" i="12" s="1"/>
  <c r="ET394" i="12" s="1"/>
  <c r="EW394" i="12" s="1"/>
  <c r="EZ394" i="12" s="1"/>
  <c r="FC394" i="12" s="1"/>
  <c r="P394" i="12"/>
  <c r="F394" i="12" s="1"/>
  <c r="O394" i="12"/>
  <c r="N394" i="12"/>
  <c r="E394" i="12"/>
  <c r="D394" i="12"/>
  <c r="C394" i="12"/>
  <c r="B394" i="12"/>
  <c r="A394" i="12"/>
  <c r="BC394" i="12" s="1"/>
  <c r="EC393" i="12"/>
  <c r="EF393" i="12" s="1"/>
  <c r="EI393" i="12" s="1"/>
  <c r="EL393" i="12" s="1"/>
  <c r="EO393" i="12" s="1"/>
  <c r="ER393" i="12" s="1"/>
  <c r="EU393" i="12" s="1"/>
  <c r="EX393" i="12" s="1"/>
  <c r="FA393" i="12" s="1"/>
  <c r="FD393" i="12" s="1"/>
  <c r="EA393" i="12"/>
  <c r="ED393" i="12" s="1"/>
  <c r="EG393" i="12" s="1"/>
  <c r="EJ393" i="12" s="1"/>
  <c r="EM393" i="12" s="1"/>
  <c r="EP393" i="12" s="1"/>
  <c r="ES393" i="12" s="1"/>
  <c r="EV393" i="12" s="1"/>
  <c r="EY393" i="12" s="1"/>
  <c r="FB393" i="12" s="1"/>
  <c r="DZ393" i="12"/>
  <c r="DY393" i="12"/>
  <c r="EB393" i="12" s="1"/>
  <c r="EE393" i="12" s="1"/>
  <c r="EH393" i="12" s="1"/>
  <c r="EK393" i="12" s="1"/>
  <c r="EN393" i="12" s="1"/>
  <c r="EQ393" i="12" s="1"/>
  <c r="ET393" i="12" s="1"/>
  <c r="EW393" i="12" s="1"/>
  <c r="EZ393" i="12" s="1"/>
  <c r="FC393" i="12" s="1"/>
  <c r="BC393" i="12"/>
  <c r="AY393" i="12"/>
  <c r="AQ393" i="12"/>
  <c r="AM393" i="12"/>
  <c r="AI393" i="12"/>
  <c r="AA393" i="12"/>
  <c r="W393" i="12"/>
  <c r="Q393" i="12"/>
  <c r="P393" i="12"/>
  <c r="G393" i="12" s="1"/>
  <c r="O393" i="12"/>
  <c r="N393" i="12"/>
  <c r="K393" i="12"/>
  <c r="F393" i="12"/>
  <c r="D393" i="12"/>
  <c r="C393" i="12"/>
  <c r="B393" i="12"/>
  <c r="E393" i="12" s="1"/>
  <c r="A393" i="12"/>
  <c r="BD393" i="12" s="1"/>
  <c r="EA392" i="12"/>
  <c r="ED392" i="12" s="1"/>
  <c r="EG392" i="12" s="1"/>
  <c r="EJ392" i="12" s="1"/>
  <c r="EM392" i="12" s="1"/>
  <c r="EP392" i="12" s="1"/>
  <c r="ES392" i="12" s="1"/>
  <c r="EV392" i="12" s="1"/>
  <c r="EY392" i="12" s="1"/>
  <c r="FB392" i="12" s="1"/>
  <c r="DZ392" i="12"/>
  <c r="EC392" i="12" s="1"/>
  <c r="EF392" i="12" s="1"/>
  <c r="EI392" i="12" s="1"/>
  <c r="EL392" i="12" s="1"/>
  <c r="EO392" i="12" s="1"/>
  <c r="ER392" i="12" s="1"/>
  <c r="EU392" i="12" s="1"/>
  <c r="EX392" i="12" s="1"/>
  <c r="FA392" i="12" s="1"/>
  <c r="FD392" i="12" s="1"/>
  <c r="DY392" i="12"/>
  <c r="EB392" i="12" s="1"/>
  <c r="EE392" i="12" s="1"/>
  <c r="EH392" i="12" s="1"/>
  <c r="EK392" i="12" s="1"/>
  <c r="EN392" i="12" s="1"/>
  <c r="EQ392" i="12" s="1"/>
  <c r="ET392" i="12" s="1"/>
  <c r="EW392" i="12" s="1"/>
  <c r="EZ392" i="12" s="1"/>
  <c r="FC392" i="12" s="1"/>
  <c r="BC392" i="12"/>
  <c r="AU392" i="12"/>
  <c r="AM392" i="12"/>
  <c r="AE392" i="12"/>
  <c r="W392" i="12"/>
  <c r="Q392" i="12"/>
  <c r="P392" i="12"/>
  <c r="O392" i="12"/>
  <c r="N392" i="12"/>
  <c r="K392" i="12"/>
  <c r="G392" i="12"/>
  <c r="F392" i="12"/>
  <c r="D392" i="12"/>
  <c r="C392" i="12"/>
  <c r="B392" i="12"/>
  <c r="E392" i="12" s="1"/>
  <c r="A392" i="12"/>
  <c r="BE392" i="12" s="1"/>
  <c r="EA391" i="12"/>
  <c r="ED391" i="12" s="1"/>
  <c r="EG391" i="12" s="1"/>
  <c r="EJ391" i="12" s="1"/>
  <c r="EM391" i="12" s="1"/>
  <c r="EP391" i="12" s="1"/>
  <c r="ES391" i="12" s="1"/>
  <c r="EV391" i="12" s="1"/>
  <c r="EY391" i="12" s="1"/>
  <c r="FB391" i="12" s="1"/>
  <c r="DZ391" i="12"/>
  <c r="EC391" i="12" s="1"/>
  <c r="EF391" i="12" s="1"/>
  <c r="EI391" i="12" s="1"/>
  <c r="EL391" i="12" s="1"/>
  <c r="EO391" i="12" s="1"/>
  <c r="ER391" i="12" s="1"/>
  <c r="EU391" i="12" s="1"/>
  <c r="EX391" i="12" s="1"/>
  <c r="FA391" i="12" s="1"/>
  <c r="FD391" i="12" s="1"/>
  <c r="DY391" i="12"/>
  <c r="EB391" i="12" s="1"/>
  <c r="EE391" i="12" s="1"/>
  <c r="EH391" i="12" s="1"/>
  <c r="EK391" i="12" s="1"/>
  <c r="EN391" i="12" s="1"/>
  <c r="EQ391" i="12" s="1"/>
  <c r="ET391" i="12" s="1"/>
  <c r="EW391" i="12" s="1"/>
  <c r="EZ391" i="12" s="1"/>
  <c r="FC391" i="12" s="1"/>
  <c r="DQ391" i="12"/>
  <c r="X392" i="12" l="1"/>
  <c r="AN392" i="12"/>
  <c r="BD392" i="12"/>
  <c r="X396" i="12"/>
  <c r="AN396" i="12"/>
  <c r="BD396" i="12"/>
  <c r="X400" i="12"/>
  <c r="AF400" i="12"/>
  <c r="AN400" i="12"/>
  <c r="AV400" i="12"/>
  <c r="BD400" i="12"/>
  <c r="AB404" i="12"/>
  <c r="AR404" i="12"/>
  <c r="J407" i="12"/>
  <c r="W407" i="12"/>
  <c r="AB407" i="12"/>
  <c r="AG407" i="12"/>
  <c r="AM407" i="12"/>
  <c r="AR407" i="12"/>
  <c r="AW407" i="12"/>
  <c r="BC407" i="12"/>
  <c r="AB408" i="12"/>
  <c r="AR408" i="12"/>
  <c r="AA412" i="12"/>
  <c r="AQ412" i="12"/>
  <c r="AA392" i="12"/>
  <c r="AI392" i="12"/>
  <c r="AQ392" i="12"/>
  <c r="AY392" i="12"/>
  <c r="AE393" i="12"/>
  <c r="AU393" i="12"/>
  <c r="K394" i="12"/>
  <c r="Q394" i="12"/>
  <c r="AA395" i="12"/>
  <c r="AF395" i="12"/>
  <c r="AK395" i="12"/>
  <c r="AQ395" i="12"/>
  <c r="AV395" i="12"/>
  <c r="BA395" i="12"/>
  <c r="AA396" i="12"/>
  <c r="AI396" i="12"/>
  <c r="AQ396" i="12"/>
  <c r="AY396" i="12"/>
  <c r="AE397" i="12"/>
  <c r="AU397" i="12"/>
  <c r="K398" i="12"/>
  <c r="Q398" i="12"/>
  <c r="AA399" i="12"/>
  <c r="AF399" i="12"/>
  <c r="AK399" i="12"/>
  <c r="AQ399" i="12"/>
  <c r="AV399" i="12"/>
  <c r="BA399" i="12"/>
  <c r="AA400" i="12"/>
  <c r="AI400" i="12"/>
  <c r="AQ400" i="12"/>
  <c r="AY400" i="12"/>
  <c r="AE401" i="12"/>
  <c r="AU401" i="12"/>
  <c r="K402" i="12"/>
  <c r="Q402" i="12"/>
  <c r="AA403" i="12"/>
  <c r="AF403" i="12"/>
  <c r="AK403" i="12"/>
  <c r="AQ403" i="12"/>
  <c r="AV403" i="12"/>
  <c r="BA403" i="12"/>
  <c r="AF404" i="12"/>
  <c r="AV404" i="12"/>
  <c r="AC405" i="12"/>
  <c r="AK405" i="12"/>
  <c r="AU405" i="12"/>
  <c r="X407" i="12"/>
  <c r="AC407" i="12"/>
  <c r="AI407" i="12"/>
  <c r="AN407" i="12"/>
  <c r="AS407" i="12"/>
  <c r="AY407" i="12"/>
  <c r="BD407" i="12"/>
  <c r="AF408" i="12"/>
  <c r="AV408" i="12"/>
  <c r="AC409" i="12"/>
  <c r="AK409" i="12"/>
  <c r="AS409" i="12"/>
  <c r="AB411" i="12"/>
  <c r="AR411" i="12"/>
  <c r="AE412" i="12"/>
  <c r="AU412" i="12"/>
  <c r="K413" i="12"/>
  <c r="Q413" i="12"/>
  <c r="AA414" i="12"/>
  <c r="AF414" i="12"/>
  <c r="AK414" i="12"/>
  <c r="AQ414" i="12"/>
  <c r="AV414" i="12"/>
  <c r="BA414" i="12"/>
  <c r="X408" i="12"/>
  <c r="AN408" i="12"/>
  <c r="BD408" i="12"/>
  <c r="W412" i="12"/>
  <c r="AM412" i="12"/>
  <c r="BC412" i="12"/>
  <c r="AF392" i="12"/>
  <c r="AV392" i="12"/>
  <c r="AF396" i="12"/>
  <c r="AV396" i="12"/>
  <c r="AB392" i="12"/>
  <c r="AJ392" i="12"/>
  <c r="AR392" i="12"/>
  <c r="AZ392" i="12"/>
  <c r="J395" i="12"/>
  <c r="W395" i="12"/>
  <c r="AB395" i="12"/>
  <c r="AG395" i="12"/>
  <c r="AM395" i="12"/>
  <c r="AR395" i="12"/>
  <c r="AW395" i="12"/>
  <c r="BC395" i="12"/>
  <c r="AB396" i="12"/>
  <c r="AJ396" i="12"/>
  <c r="AR396" i="12"/>
  <c r="AZ396" i="12"/>
  <c r="J399" i="12"/>
  <c r="W399" i="12"/>
  <c r="AB399" i="12"/>
  <c r="AG399" i="12"/>
  <c r="AM399" i="12"/>
  <c r="AR399" i="12"/>
  <c r="AW399" i="12"/>
  <c r="BC399" i="12"/>
  <c r="AB400" i="12"/>
  <c r="AJ400" i="12"/>
  <c r="AR400" i="12"/>
  <c r="AZ400" i="12"/>
  <c r="J403" i="12"/>
  <c r="W403" i="12"/>
  <c r="AB403" i="12"/>
  <c r="AG403" i="12"/>
  <c r="AM403" i="12"/>
  <c r="AR403" i="12"/>
  <c r="AW403" i="12"/>
  <c r="BC403" i="12"/>
  <c r="AJ404" i="12"/>
  <c r="AZ404" i="12"/>
  <c r="Y407" i="12"/>
  <c r="AE407" i="12"/>
  <c r="AJ407" i="12"/>
  <c r="AO407" i="12"/>
  <c r="AU407" i="12"/>
  <c r="AZ407" i="12"/>
  <c r="BE407" i="12"/>
  <c r="AJ408" i="12"/>
  <c r="AZ408" i="12"/>
  <c r="DY411" i="12"/>
  <c r="DZ411" i="12" s="1"/>
  <c r="EA411" i="12" s="1"/>
  <c r="AI412" i="12"/>
  <c r="AY412" i="12"/>
  <c r="J414" i="12"/>
  <c r="W414" i="12"/>
  <c r="AB414" i="12"/>
  <c r="AG414" i="12"/>
  <c r="AM414" i="12"/>
  <c r="AR414" i="12"/>
  <c r="AW414" i="12"/>
  <c r="BC414" i="12"/>
  <c r="EB411" i="12"/>
  <c r="EC411" i="12" s="1"/>
  <c r="ED411" i="12" s="1"/>
  <c r="EE411" i="12" s="1"/>
  <c r="EF411" i="12" s="1"/>
  <c r="EG411" i="12" s="1"/>
  <c r="EH411" i="12" s="1"/>
  <c r="EI411" i="12" s="1"/>
  <c r="EJ411" i="12" s="1"/>
  <c r="EK411" i="12" s="1"/>
  <c r="EL411" i="12" s="1"/>
  <c r="EM411" i="12" s="1"/>
  <c r="EN411" i="12" s="1"/>
  <c r="EO411" i="12" s="1"/>
  <c r="EP411" i="12" s="1"/>
  <c r="EQ411" i="12" s="1"/>
  <c r="ER411" i="12" s="1"/>
  <c r="ES411" i="12" s="1"/>
  <c r="ET411" i="12" s="1"/>
  <c r="EU411" i="12" s="1"/>
  <c r="EV411" i="12" s="1"/>
  <c r="EW411" i="12" s="1"/>
  <c r="EX411" i="12" s="1"/>
  <c r="EY411" i="12" s="1"/>
  <c r="EZ411" i="12" s="1"/>
  <c r="FA411" i="12" s="1"/>
  <c r="FB411" i="12" s="1"/>
  <c r="FC411" i="12" s="1"/>
  <c r="FD411" i="12" s="1"/>
  <c r="Z394" i="12"/>
  <c r="AP394" i="12"/>
  <c r="Z398" i="12"/>
  <c r="AH398" i="12"/>
  <c r="AX398" i="12"/>
  <c r="AH402" i="12"/>
  <c r="AT402" i="12"/>
  <c r="AD406" i="12"/>
  <c r="AT406" i="12"/>
  <c r="Z410" i="12"/>
  <c r="AT410" i="12"/>
  <c r="AD413" i="12"/>
  <c r="AP413" i="12"/>
  <c r="BB413" i="12"/>
  <c r="AD393" i="12"/>
  <c r="AP393" i="12"/>
  <c r="BB393" i="12"/>
  <c r="AG394" i="12"/>
  <c r="BA394" i="12"/>
  <c r="AP397" i="12"/>
  <c r="BF397" i="12"/>
  <c r="J398" i="12"/>
  <c r="AG398" i="12"/>
  <c r="BA398" i="12"/>
  <c r="Z401" i="12"/>
  <c r="AD401" i="12"/>
  <c r="AH401" i="12"/>
  <c r="AL401" i="12"/>
  <c r="AP401" i="12"/>
  <c r="AT401" i="12"/>
  <c r="AX401" i="12"/>
  <c r="BB401" i="12"/>
  <c r="BF401" i="12"/>
  <c r="J402" i="12"/>
  <c r="Y402" i="12"/>
  <c r="AC402" i="12"/>
  <c r="AG402" i="12"/>
  <c r="AK402" i="12"/>
  <c r="AO402" i="12"/>
  <c r="AS402" i="12"/>
  <c r="AW402" i="12"/>
  <c r="BA402" i="12"/>
  <c r="BE402" i="12"/>
  <c r="G403" i="12"/>
  <c r="W404" i="12"/>
  <c r="AA404" i="12"/>
  <c r="AE404" i="12"/>
  <c r="AI404" i="12"/>
  <c r="AM404" i="12"/>
  <c r="AQ404" i="12"/>
  <c r="AU404" i="12"/>
  <c r="AY404" i="12"/>
  <c r="BC404" i="12"/>
  <c r="K405" i="12"/>
  <c r="Q405" i="12"/>
  <c r="Z405" i="12"/>
  <c r="AD405" i="12"/>
  <c r="AH405" i="12"/>
  <c r="AL405" i="12"/>
  <c r="AP405" i="12"/>
  <c r="AT405" i="12"/>
  <c r="AX405" i="12"/>
  <c r="BB405" i="12"/>
  <c r="BF405" i="12"/>
  <c r="J406" i="12"/>
  <c r="Y406" i="12"/>
  <c r="AC406" i="12"/>
  <c r="AG406" i="12"/>
  <c r="AK406" i="12"/>
  <c r="AO406" i="12"/>
  <c r="AS406" i="12"/>
  <c r="AW406" i="12"/>
  <c r="BA406" i="12"/>
  <c r="BE406" i="12"/>
  <c r="G407" i="12"/>
  <c r="W408" i="12"/>
  <c r="AA408" i="12"/>
  <c r="AE408" i="12"/>
  <c r="AI408" i="12"/>
  <c r="AM408" i="12"/>
  <c r="AQ408" i="12"/>
  <c r="AU408" i="12"/>
  <c r="AY408" i="12"/>
  <c r="BC408" i="12"/>
  <c r="K409" i="12"/>
  <c r="Q409" i="12"/>
  <c r="Z409" i="12"/>
  <c r="AD409" i="12"/>
  <c r="AH409" i="12"/>
  <c r="AL409" i="12"/>
  <c r="AP409" i="12"/>
  <c r="AT409" i="12"/>
  <c r="AX409" i="12"/>
  <c r="BB409" i="12"/>
  <c r="BF409" i="12"/>
  <c r="J410" i="12"/>
  <c r="Y410" i="12"/>
  <c r="AC410" i="12"/>
  <c r="AG410" i="12"/>
  <c r="AK410" i="12"/>
  <c r="AO410" i="12"/>
  <c r="AS410" i="12"/>
  <c r="AW410" i="12"/>
  <c r="BA410" i="12"/>
  <c r="BE410" i="12"/>
  <c r="W411" i="12"/>
  <c r="AA411" i="12"/>
  <c r="AE411" i="12"/>
  <c r="AI411" i="12"/>
  <c r="AM411" i="12"/>
  <c r="AQ411" i="12"/>
  <c r="AU411" i="12"/>
  <c r="AY411" i="12"/>
  <c r="BC411" i="12"/>
  <c r="K412" i="12"/>
  <c r="Q412" i="12"/>
  <c r="Z412" i="12"/>
  <c r="AD412" i="12"/>
  <c r="AH412" i="12"/>
  <c r="AL412" i="12"/>
  <c r="AP412" i="12"/>
  <c r="AT412" i="12"/>
  <c r="AX412" i="12"/>
  <c r="BB412" i="12"/>
  <c r="BF412" i="12"/>
  <c r="J413" i="12"/>
  <c r="Y413" i="12"/>
  <c r="AC413" i="12"/>
  <c r="AG413" i="12"/>
  <c r="AK413" i="12"/>
  <c r="AO413" i="12"/>
  <c r="AS413" i="12"/>
  <c r="AW413" i="12"/>
  <c r="BA413" i="12"/>
  <c r="BE413" i="12"/>
  <c r="G414" i="12"/>
  <c r="AD394" i="12"/>
  <c r="AL394" i="12"/>
  <c r="BB394" i="12"/>
  <c r="AL398" i="12"/>
  <c r="BB398" i="12"/>
  <c r="AL402" i="12"/>
  <c r="BB402" i="12"/>
  <c r="AH406" i="12"/>
  <c r="AP406" i="12"/>
  <c r="BB406" i="12"/>
  <c r="AH410" i="12"/>
  <c r="AH413" i="12"/>
  <c r="AT413" i="12"/>
  <c r="BF413" i="12"/>
  <c r="AH393" i="12"/>
  <c r="AT393" i="12"/>
  <c r="BF393" i="12"/>
  <c r="Y394" i="12"/>
  <c r="AK394" i="12"/>
  <c r="AW394" i="12"/>
  <c r="AD397" i="12"/>
  <c r="AL397" i="12"/>
  <c r="AX397" i="12"/>
  <c r="Y398" i="12"/>
  <c r="AK398" i="12"/>
  <c r="AW398" i="12"/>
  <c r="G399" i="12"/>
  <c r="AH392" i="12"/>
  <c r="AT392" i="12"/>
  <c r="BF392" i="12"/>
  <c r="J393" i="12"/>
  <c r="AC393" i="12"/>
  <c r="AO393" i="12"/>
  <c r="BA393" i="12"/>
  <c r="AB394" i="12"/>
  <c r="AN394" i="12"/>
  <c r="AZ394" i="12"/>
  <c r="AD396" i="12"/>
  <c r="AT396" i="12"/>
  <c r="BF396" i="12"/>
  <c r="J397" i="12"/>
  <c r="AC397" i="12"/>
  <c r="AO397" i="12"/>
  <c r="BE397" i="12"/>
  <c r="AF398" i="12"/>
  <c r="AR398" i="12"/>
  <c r="BD398" i="12"/>
  <c r="F399" i="12"/>
  <c r="AH400" i="12"/>
  <c r="AP400" i="12"/>
  <c r="BB400" i="12"/>
  <c r="AG401" i="12"/>
  <c r="AS401" i="12"/>
  <c r="BE401" i="12"/>
  <c r="G402" i="12"/>
  <c r="AB402" i="12"/>
  <c r="AN402" i="12"/>
  <c r="AZ402" i="12"/>
  <c r="Z404" i="12"/>
  <c r="AL404" i="12"/>
  <c r="AX404" i="12"/>
  <c r="BA405" i="12"/>
  <c r="X406" i="12"/>
  <c r="AJ406" i="12"/>
  <c r="AV406" i="12"/>
  <c r="Z408" i="12"/>
  <c r="AD408" i="12"/>
  <c r="AH408" i="12"/>
  <c r="AL408" i="12"/>
  <c r="AP408" i="12"/>
  <c r="AT408" i="12"/>
  <c r="AX408" i="12"/>
  <c r="BB408" i="12"/>
  <c r="BF408" i="12"/>
  <c r="AW409" i="12"/>
  <c r="BA409" i="12"/>
  <c r="BE409" i="12"/>
  <c r="X410" i="12"/>
  <c r="AB410" i="12"/>
  <c r="AF410" i="12"/>
  <c r="AJ410" i="12"/>
  <c r="AN410" i="12"/>
  <c r="AR410" i="12"/>
  <c r="AV410" i="12"/>
  <c r="AZ410" i="12"/>
  <c r="BD410" i="12"/>
  <c r="Z411" i="12"/>
  <c r="AD411" i="12"/>
  <c r="AH411" i="12"/>
  <c r="AL411" i="12"/>
  <c r="AP411" i="12"/>
  <c r="AT411" i="12"/>
  <c r="AX411" i="12"/>
  <c r="BB411" i="12"/>
  <c r="BF411" i="12"/>
  <c r="J412" i="12"/>
  <c r="Y412" i="12"/>
  <c r="AC412" i="12"/>
  <c r="AG412" i="12"/>
  <c r="AK412" i="12"/>
  <c r="AO412" i="12"/>
  <c r="AS412" i="12"/>
  <c r="AW412" i="12"/>
  <c r="BA412" i="12"/>
  <c r="BE412" i="12"/>
  <c r="G413" i="12"/>
  <c r="X413" i="12"/>
  <c r="AB413" i="12"/>
  <c r="AF413" i="12"/>
  <c r="AJ413" i="12"/>
  <c r="AN413" i="12"/>
  <c r="AR413" i="12"/>
  <c r="AV413" i="12"/>
  <c r="AZ413" i="12"/>
  <c r="BD413" i="12"/>
  <c r="F414" i="12"/>
  <c r="AH394" i="12"/>
  <c r="AT394" i="12"/>
  <c r="AX394" i="12"/>
  <c r="BF394" i="12"/>
  <c r="AD398" i="12"/>
  <c r="AP398" i="12"/>
  <c r="AT398" i="12"/>
  <c r="BF398" i="12"/>
  <c r="Z402" i="12"/>
  <c r="AD402" i="12"/>
  <c r="AP402" i="12"/>
  <c r="AX402" i="12"/>
  <c r="BF402" i="12"/>
  <c r="Z406" i="12"/>
  <c r="AL406" i="12"/>
  <c r="AX406" i="12"/>
  <c r="BF406" i="12"/>
  <c r="AD410" i="12"/>
  <c r="AL410" i="12"/>
  <c r="AP410" i="12"/>
  <c r="AX410" i="12"/>
  <c r="BB410" i="12"/>
  <c r="BF410" i="12"/>
  <c r="Z413" i="12"/>
  <c r="AL413" i="12"/>
  <c r="AX413" i="12"/>
  <c r="Z393" i="12"/>
  <c r="AL393" i="12"/>
  <c r="AX393" i="12"/>
  <c r="J394" i="12"/>
  <c r="AC394" i="12"/>
  <c r="AO394" i="12"/>
  <c r="AS394" i="12"/>
  <c r="BE394" i="12"/>
  <c r="G395" i="12"/>
  <c r="Z397" i="12"/>
  <c r="AH397" i="12"/>
  <c r="AT397" i="12"/>
  <c r="BB397" i="12"/>
  <c r="AC398" i="12"/>
  <c r="AO398" i="12"/>
  <c r="AS398" i="12"/>
  <c r="BE398" i="12"/>
  <c r="Z392" i="12"/>
  <c r="AD392" i="12"/>
  <c r="AL392" i="12"/>
  <c r="AP392" i="12"/>
  <c r="AX392" i="12"/>
  <c r="BB392" i="12"/>
  <c r="Y393" i="12"/>
  <c r="AG393" i="12"/>
  <c r="AK393" i="12"/>
  <c r="AS393" i="12"/>
  <c r="AW393" i="12"/>
  <c r="BE393" i="12"/>
  <c r="G394" i="12"/>
  <c r="X394" i="12"/>
  <c r="AF394" i="12"/>
  <c r="AJ394" i="12"/>
  <c r="AR394" i="12"/>
  <c r="AV394" i="12"/>
  <c r="BD394" i="12"/>
  <c r="F395" i="12"/>
  <c r="Z396" i="12"/>
  <c r="AH396" i="12"/>
  <c r="AL396" i="12"/>
  <c r="AP396" i="12"/>
  <c r="AX396" i="12"/>
  <c r="BB396" i="12"/>
  <c r="Y397" i="12"/>
  <c r="AG397" i="12"/>
  <c r="AK397" i="12"/>
  <c r="AS397" i="12"/>
  <c r="AW397" i="12"/>
  <c r="BA397" i="12"/>
  <c r="G398" i="12"/>
  <c r="X398" i="12"/>
  <c r="AB398" i="12"/>
  <c r="AJ398" i="12"/>
  <c r="AN398" i="12"/>
  <c r="AV398" i="12"/>
  <c r="AZ398" i="12"/>
  <c r="Z400" i="12"/>
  <c r="AD400" i="12"/>
  <c r="AL400" i="12"/>
  <c r="AT400" i="12"/>
  <c r="AX400" i="12"/>
  <c r="BF400" i="12"/>
  <c r="J401" i="12"/>
  <c r="Y401" i="12"/>
  <c r="AC401" i="12"/>
  <c r="AK401" i="12"/>
  <c r="AO401" i="12"/>
  <c r="AW401" i="12"/>
  <c r="BA401" i="12"/>
  <c r="X402" i="12"/>
  <c r="AF402" i="12"/>
  <c r="AJ402" i="12"/>
  <c r="AR402" i="12"/>
  <c r="AV402" i="12"/>
  <c r="BD402" i="12"/>
  <c r="F403" i="12"/>
  <c r="AD404" i="12"/>
  <c r="AH404" i="12"/>
  <c r="AP404" i="12"/>
  <c r="AT404" i="12"/>
  <c r="BB404" i="12"/>
  <c r="BF404" i="12"/>
  <c r="AS405" i="12"/>
  <c r="AW405" i="12"/>
  <c r="BE405" i="12"/>
  <c r="AB406" i="12"/>
  <c r="AF406" i="12"/>
  <c r="AN406" i="12"/>
  <c r="AR406" i="12"/>
  <c r="AZ406" i="12"/>
  <c r="BD406" i="12"/>
  <c r="F407" i="12"/>
  <c r="J392" i="12"/>
  <c r="Y392" i="12"/>
  <c r="AC392" i="12"/>
  <c r="AG392" i="12"/>
  <c r="AK392" i="12"/>
  <c r="AO392" i="12"/>
  <c r="AS392" i="12"/>
  <c r="AW392" i="12"/>
  <c r="BA392" i="12"/>
  <c r="X393" i="12"/>
  <c r="AB393" i="12"/>
  <c r="AF393" i="12"/>
  <c r="AJ393" i="12"/>
  <c r="AN393" i="12"/>
  <c r="AR393" i="12"/>
  <c r="AV393" i="12"/>
  <c r="AZ393" i="12"/>
  <c r="W394" i="12"/>
  <c r="AA394" i="12"/>
  <c r="AE394" i="12"/>
  <c r="AI394" i="12"/>
  <c r="AM394" i="12"/>
  <c r="AQ394" i="12"/>
  <c r="AU394" i="12"/>
  <c r="AY394" i="12"/>
  <c r="K395" i="12"/>
  <c r="Z395" i="12"/>
  <c r="AD395" i="12"/>
  <c r="AH395" i="12"/>
  <c r="AL395" i="12"/>
  <c r="AP395" i="12"/>
  <c r="AT395" i="12"/>
  <c r="AX395" i="12"/>
  <c r="BB395" i="12"/>
  <c r="J396" i="12"/>
  <c r="Y396" i="12"/>
  <c r="AC396" i="12"/>
  <c r="AG396" i="12"/>
  <c r="AK396" i="12"/>
  <c r="AO396" i="12"/>
  <c r="AS396" i="12"/>
  <c r="AW396" i="12"/>
  <c r="BA396" i="12"/>
  <c r="X397" i="12"/>
  <c r="AB397" i="12"/>
  <c r="AF397" i="12"/>
  <c r="AJ397" i="12"/>
  <c r="AN397" i="12"/>
  <c r="AR397" i="12"/>
  <c r="AV397" i="12"/>
  <c r="AZ397" i="12"/>
  <c r="W398" i="12"/>
  <c r="AA398" i="12"/>
  <c r="AE398" i="12"/>
  <c r="AI398" i="12"/>
  <c r="AM398" i="12"/>
  <c r="AQ398" i="12"/>
  <c r="AU398" i="12"/>
  <c r="AY398" i="12"/>
  <c r="K399" i="12"/>
  <c r="Z399" i="12"/>
  <c r="AD399" i="12"/>
  <c r="AH399" i="12"/>
  <c r="AL399" i="12"/>
  <c r="AP399" i="12"/>
  <c r="AT399" i="12"/>
  <c r="AX399" i="12"/>
  <c r="BB399" i="12"/>
  <c r="J400" i="12"/>
  <c r="Y400" i="12"/>
  <c r="AC400" i="12"/>
  <c r="AG400" i="12"/>
  <c r="AK400" i="12"/>
  <c r="AO400" i="12"/>
  <c r="AS400" i="12"/>
  <c r="AW400" i="12"/>
  <c r="BA400" i="12"/>
  <c r="X401" i="12"/>
  <c r="AB401" i="12"/>
  <c r="AF401" i="12"/>
  <c r="AJ401" i="12"/>
  <c r="AN401" i="12"/>
  <c r="AR401" i="12"/>
  <c r="AV401" i="12"/>
  <c r="AZ401" i="12"/>
  <c r="W402" i="12"/>
  <c r="AA402" i="12"/>
  <c r="AE402" i="12"/>
  <c r="AI402" i="12"/>
  <c r="AM402" i="12"/>
  <c r="AQ402" i="12"/>
  <c r="AU402" i="12"/>
  <c r="AY402" i="12"/>
  <c r="K403" i="12"/>
  <c r="Z403" i="12"/>
  <c r="AD403" i="12"/>
  <c r="AH403" i="12"/>
  <c r="AL403" i="12"/>
  <c r="AP403" i="12"/>
  <c r="AT403" i="12"/>
  <c r="AX403" i="12"/>
  <c r="BB403" i="12"/>
  <c r="J404" i="12"/>
  <c r="Y404" i="12"/>
  <c r="AC404" i="12"/>
  <c r="AG404" i="12"/>
  <c r="AK404" i="12"/>
  <c r="AO404" i="12"/>
  <c r="AS404" i="12"/>
  <c r="AW404" i="12"/>
  <c r="BA404" i="12"/>
  <c r="X405" i="12"/>
  <c r="AB405" i="12"/>
  <c r="AF405" i="12"/>
  <c r="AJ405" i="12"/>
  <c r="AN405" i="12"/>
  <c r="AR405" i="12"/>
  <c r="AV405" i="12"/>
  <c r="AZ405" i="12"/>
  <c r="W406" i="12"/>
  <c r="AA406" i="12"/>
  <c r="AE406" i="12"/>
  <c r="AI406" i="12"/>
  <c r="AM406" i="12"/>
  <c r="AQ406" i="12"/>
  <c r="AU406" i="12"/>
  <c r="AY406" i="12"/>
  <c r="K407" i="12"/>
  <c r="Z407" i="12"/>
  <c r="AD407" i="12"/>
  <c r="AH407" i="12"/>
  <c r="AL407" i="12"/>
  <c r="AP407" i="12"/>
  <c r="AT407" i="12"/>
  <c r="AX407" i="12"/>
  <c r="BB407" i="12"/>
  <c r="J408" i="12"/>
  <c r="Y408" i="12"/>
  <c r="AC408" i="12"/>
  <c r="AG408" i="12"/>
  <c r="AK408" i="12"/>
  <c r="AO408" i="12"/>
  <c r="AS408" i="12"/>
  <c r="AW408" i="12"/>
  <c r="BA408" i="12"/>
  <c r="X409" i="12"/>
  <c r="AB409" i="12"/>
  <c r="AF409" i="12"/>
  <c r="AJ409" i="12"/>
  <c r="AN409" i="12"/>
  <c r="AR409" i="12"/>
  <c r="AV409" i="12"/>
  <c r="AZ409" i="12"/>
  <c r="W410" i="12"/>
  <c r="AA410" i="12"/>
  <c r="AE410" i="12"/>
  <c r="AI410" i="12"/>
  <c r="AM410" i="12"/>
  <c r="AQ410" i="12"/>
  <c r="AU410" i="12"/>
  <c r="AY410" i="12"/>
  <c r="J411" i="12"/>
  <c r="Y411" i="12"/>
  <c r="AC411" i="12"/>
  <c r="AG411" i="12"/>
  <c r="AK411" i="12"/>
  <c r="AO411" i="12"/>
  <c r="AS411" i="12"/>
  <c r="AW411" i="12"/>
  <c r="BA411" i="12"/>
  <c r="X412" i="12"/>
  <c r="AB412" i="12"/>
  <c r="AF412" i="12"/>
  <c r="AJ412" i="12"/>
  <c r="AN412" i="12"/>
  <c r="AR412" i="12"/>
  <c r="AV412" i="12"/>
  <c r="AZ412" i="12"/>
  <c r="W413" i="12"/>
  <c r="AA413" i="12"/>
  <c r="AE413" i="12"/>
  <c r="AI413" i="12"/>
  <c r="AM413" i="12"/>
  <c r="AQ413" i="12"/>
  <c r="AU413" i="12"/>
  <c r="AY413" i="12"/>
  <c r="K414" i="12"/>
  <c r="Z414" i="12"/>
  <c r="AD414" i="12"/>
  <c r="AH414" i="12"/>
  <c r="AL414" i="12"/>
  <c r="AP414" i="12"/>
  <c r="AT414" i="12"/>
  <c r="AX414" i="12"/>
  <c r="BB414" i="12"/>
  <c r="BA391" i="12"/>
  <c r="AV391" i="12"/>
  <c r="AQ391" i="12"/>
  <c r="AK391" i="12"/>
  <c r="AF391" i="12"/>
  <c r="AA391" i="12"/>
  <c r="P391" i="12"/>
  <c r="Q391" i="12" s="1"/>
  <c r="O391" i="12"/>
  <c r="N391" i="12"/>
  <c r="D391" i="12"/>
  <c r="C391" i="12"/>
  <c r="B391" i="12"/>
  <c r="E391" i="12" s="1"/>
  <c r="A391" i="12"/>
  <c r="BF391" i="12" s="1"/>
  <c r="EB390" i="12"/>
  <c r="EE390" i="12" s="1"/>
  <c r="EH390" i="12" s="1"/>
  <c r="EK390" i="12" s="1"/>
  <c r="EN390" i="12" s="1"/>
  <c r="EQ390" i="12" s="1"/>
  <c r="ET390" i="12" s="1"/>
  <c r="EW390" i="12" s="1"/>
  <c r="EZ390" i="12" s="1"/>
  <c r="FC390" i="12" s="1"/>
  <c r="EA390" i="12"/>
  <c r="ED390" i="12" s="1"/>
  <c r="EG390" i="12" s="1"/>
  <c r="EJ390" i="12" s="1"/>
  <c r="EM390" i="12" s="1"/>
  <c r="EP390" i="12" s="1"/>
  <c r="ES390" i="12" s="1"/>
  <c r="EV390" i="12" s="1"/>
  <c r="EY390" i="12" s="1"/>
  <c r="FB390" i="12" s="1"/>
  <c r="DZ390" i="12"/>
  <c r="EC390" i="12" s="1"/>
  <c r="EF390" i="12" s="1"/>
  <c r="EI390" i="12" s="1"/>
  <c r="EL390" i="12" s="1"/>
  <c r="EO390" i="12" s="1"/>
  <c r="ER390" i="12" s="1"/>
  <c r="EU390" i="12" s="1"/>
  <c r="EX390" i="12" s="1"/>
  <c r="FA390" i="12" s="1"/>
  <c r="FD390" i="12" s="1"/>
  <c r="DY390" i="12"/>
  <c r="Q390" i="12"/>
  <c r="P390" i="12"/>
  <c r="F390" i="12" s="1"/>
  <c r="O390" i="12"/>
  <c r="N390" i="12"/>
  <c r="K390" i="12"/>
  <c r="G390" i="12"/>
  <c r="D390" i="12"/>
  <c r="C390" i="12"/>
  <c r="B390" i="12"/>
  <c r="E390" i="12" s="1"/>
  <c r="A390" i="12"/>
  <c r="BC390" i="12" s="1"/>
  <c r="EC389" i="12"/>
  <c r="EF389" i="12" s="1"/>
  <c r="EI389" i="12" s="1"/>
  <c r="EL389" i="12" s="1"/>
  <c r="EO389" i="12" s="1"/>
  <c r="ER389" i="12" s="1"/>
  <c r="EU389" i="12" s="1"/>
  <c r="EX389" i="12" s="1"/>
  <c r="FA389" i="12" s="1"/>
  <c r="FD389" i="12" s="1"/>
  <c r="EA389" i="12"/>
  <c r="ED389" i="12" s="1"/>
  <c r="EG389" i="12" s="1"/>
  <c r="EJ389" i="12" s="1"/>
  <c r="EM389" i="12" s="1"/>
  <c r="EP389" i="12" s="1"/>
  <c r="ES389" i="12" s="1"/>
  <c r="EV389" i="12" s="1"/>
  <c r="EY389" i="12" s="1"/>
  <c r="FB389" i="12" s="1"/>
  <c r="DZ389" i="12"/>
  <c r="DY389" i="12"/>
  <c r="EB389" i="12" s="1"/>
  <c r="EE389" i="12" s="1"/>
  <c r="EH389" i="12" s="1"/>
  <c r="EK389" i="12" s="1"/>
  <c r="EN389" i="12" s="1"/>
  <c r="EQ389" i="12" s="1"/>
  <c r="ET389" i="12" s="1"/>
  <c r="EW389" i="12" s="1"/>
  <c r="EZ389" i="12" s="1"/>
  <c r="FC389" i="12" s="1"/>
  <c r="BC389" i="12"/>
  <c r="AY389" i="12"/>
  <c r="AO389" i="12"/>
  <c r="AM389" i="12"/>
  <c r="AG389" i="12"/>
  <c r="AE389" i="12"/>
  <c r="Y389" i="12"/>
  <c r="W389" i="12"/>
  <c r="P389" i="12"/>
  <c r="G389" i="12" s="1"/>
  <c r="O389" i="12"/>
  <c r="N389" i="12"/>
  <c r="J389" i="12"/>
  <c r="F389" i="12"/>
  <c r="D389" i="12"/>
  <c r="C389" i="12"/>
  <c r="B389" i="12"/>
  <c r="E389" i="12" s="1"/>
  <c r="A389" i="12"/>
  <c r="BD389" i="12" s="1"/>
  <c r="DU388" i="12"/>
  <c r="DV388" i="12" s="1"/>
  <c r="DW388" i="12" s="1"/>
  <c r="DX388" i="12" s="1"/>
  <c r="DY388" i="12" s="1"/>
  <c r="DZ388" i="12" s="1"/>
  <c r="EA388" i="12" s="1"/>
  <c r="EB388" i="12" s="1"/>
  <c r="EC388" i="12" s="1"/>
  <c r="Q388" i="12"/>
  <c r="P388" i="12"/>
  <c r="O388" i="12"/>
  <c r="N388" i="12"/>
  <c r="K388" i="12"/>
  <c r="G388" i="12"/>
  <c r="F388" i="12"/>
  <c r="E388" i="12"/>
  <c r="D388" i="12"/>
  <c r="C388" i="12"/>
  <c r="B388" i="12"/>
  <c r="A388" i="12"/>
  <c r="BE388" i="12" s="1"/>
  <c r="DQ387" i="12"/>
  <c r="P387" i="12"/>
  <c r="F387" i="12" s="1"/>
  <c r="O387" i="12"/>
  <c r="N387" i="12"/>
  <c r="G387" i="12"/>
  <c r="E387" i="12"/>
  <c r="D387" i="12"/>
  <c r="C387" i="12"/>
  <c r="B387" i="12"/>
  <c r="A387" i="12"/>
  <c r="BC387" i="12" s="1"/>
  <c r="EA386" i="12"/>
  <c r="ED386" i="12" s="1"/>
  <c r="EG386" i="12" s="1"/>
  <c r="EJ386" i="12" s="1"/>
  <c r="EM386" i="12" s="1"/>
  <c r="EP386" i="12" s="1"/>
  <c r="ES386" i="12" s="1"/>
  <c r="EV386" i="12" s="1"/>
  <c r="EY386" i="12" s="1"/>
  <c r="FB386" i="12" s="1"/>
  <c r="DZ386" i="12"/>
  <c r="EC386" i="12" s="1"/>
  <c r="EF386" i="12" s="1"/>
  <c r="EI386" i="12" s="1"/>
  <c r="EL386" i="12" s="1"/>
  <c r="EO386" i="12" s="1"/>
  <c r="ER386" i="12" s="1"/>
  <c r="EU386" i="12" s="1"/>
  <c r="EX386" i="12" s="1"/>
  <c r="FA386" i="12" s="1"/>
  <c r="FD386" i="12" s="1"/>
  <c r="DY386" i="12"/>
  <c r="EB386" i="12" s="1"/>
  <c r="EE386" i="12" s="1"/>
  <c r="EH386" i="12" s="1"/>
  <c r="EK386" i="12" s="1"/>
  <c r="EN386" i="12" s="1"/>
  <c r="EQ386" i="12" s="1"/>
  <c r="ET386" i="12" s="1"/>
  <c r="EW386" i="12" s="1"/>
  <c r="EZ386" i="12" s="1"/>
  <c r="FC386" i="12" s="1"/>
  <c r="AY386" i="12"/>
  <c r="AQ386" i="12"/>
  <c r="AI386" i="12"/>
  <c r="AA386" i="12"/>
  <c r="P386" i="12"/>
  <c r="G386" i="12" s="1"/>
  <c r="O386" i="12"/>
  <c r="N386" i="12"/>
  <c r="D386" i="12"/>
  <c r="C386" i="12"/>
  <c r="B386" i="12"/>
  <c r="A386" i="12"/>
  <c r="BD386" i="12" s="1"/>
  <c r="ED385" i="12"/>
  <c r="EG385" i="12" s="1"/>
  <c r="EJ385" i="12" s="1"/>
  <c r="EM385" i="12" s="1"/>
  <c r="EP385" i="12" s="1"/>
  <c r="ES385" i="12" s="1"/>
  <c r="EV385" i="12" s="1"/>
  <c r="EY385" i="12" s="1"/>
  <c r="FB385" i="12" s="1"/>
  <c r="EA385" i="12"/>
  <c r="DZ385" i="12"/>
  <c r="EC385" i="12" s="1"/>
  <c r="EF385" i="12" s="1"/>
  <c r="EI385" i="12" s="1"/>
  <c r="EL385" i="12" s="1"/>
  <c r="EO385" i="12" s="1"/>
  <c r="ER385" i="12" s="1"/>
  <c r="EU385" i="12" s="1"/>
  <c r="EX385" i="12" s="1"/>
  <c r="FA385" i="12" s="1"/>
  <c r="FD385" i="12" s="1"/>
  <c r="DY385" i="12"/>
  <c r="EB385" i="12" s="1"/>
  <c r="EE385" i="12" s="1"/>
  <c r="EH385" i="12" s="1"/>
  <c r="EK385" i="12" s="1"/>
  <c r="EN385" i="12" s="1"/>
  <c r="EQ385" i="12" s="1"/>
  <c r="ET385" i="12" s="1"/>
  <c r="EW385" i="12" s="1"/>
  <c r="EZ385" i="12" s="1"/>
  <c r="FC385" i="12" s="1"/>
  <c r="AV385" i="12"/>
  <c r="AR385" i="12"/>
  <c r="AF385" i="12"/>
  <c r="AB385" i="12"/>
  <c r="P385" i="12"/>
  <c r="G385" i="12" s="1"/>
  <c r="O385" i="12"/>
  <c r="N385" i="12"/>
  <c r="F385" i="12"/>
  <c r="D385" i="12"/>
  <c r="C385" i="12"/>
  <c r="B385" i="12"/>
  <c r="E385" i="12" s="1"/>
  <c r="A385" i="12"/>
  <c r="BE385" i="12" s="1"/>
  <c r="EA384" i="12"/>
  <c r="ED384" i="12" s="1"/>
  <c r="EG384" i="12" s="1"/>
  <c r="EJ384" i="12" s="1"/>
  <c r="EM384" i="12" s="1"/>
  <c r="EP384" i="12" s="1"/>
  <c r="ES384" i="12" s="1"/>
  <c r="EV384" i="12" s="1"/>
  <c r="EY384" i="12" s="1"/>
  <c r="FB384" i="12" s="1"/>
  <c r="DZ384" i="12"/>
  <c r="EC384" i="12" s="1"/>
  <c r="EF384" i="12" s="1"/>
  <c r="EI384" i="12" s="1"/>
  <c r="EL384" i="12" s="1"/>
  <c r="EO384" i="12" s="1"/>
  <c r="ER384" i="12" s="1"/>
  <c r="EU384" i="12" s="1"/>
  <c r="EX384" i="12" s="1"/>
  <c r="FA384" i="12" s="1"/>
  <c r="FD384" i="12" s="1"/>
  <c r="DY384" i="12"/>
  <c r="EB384" i="12" s="1"/>
  <c r="EE384" i="12" s="1"/>
  <c r="EH384" i="12" s="1"/>
  <c r="EK384" i="12" s="1"/>
  <c r="EN384" i="12" s="1"/>
  <c r="EQ384" i="12" s="1"/>
  <c r="ET384" i="12" s="1"/>
  <c r="EW384" i="12" s="1"/>
  <c r="EZ384" i="12" s="1"/>
  <c r="FC384" i="12" s="1"/>
  <c r="P384" i="12"/>
  <c r="Q384" i="12" s="1"/>
  <c r="O384" i="12"/>
  <c r="N384" i="12"/>
  <c r="D384" i="12"/>
  <c r="C384" i="12"/>
  <c r="B384" i="12"/>
  <c r="E384" i="12" s="1"/>
  <c r="A384" i="12"/>
  <c r="BF384" i="12" s="1"/>
  <c r="EA383" i="12"/>
  <c r="ED383" i="12" s="1"/>
  <c r="EG383" i="12" s="1"/>
  <c r="EJ383" i="12" s="1"/>
  <c r="EM383" i="12" s="1"/>
  <c r="EP383" i="12" s="1"/>
  <c r="ES383" i="12" s="1"/>
  <c r="EV383" i="12" s="1"/>
  <c r="EY383" i="12" s="1"/>
  <c r="FB383" i="12" s="1"/>
  <c r="DZ383" i="12"/>
  <c r="EC383" i="12" s="1"/>
  <c r="EF383" i="12" s="1"/>
  <c r="EI383" i="12" s="1"/>
  <c r="EL383" i="12" s="1"/>
  <c r="EO383" i="12" s="1"/>
  <c r="ER383" i="12" s="1"/>
  <c r="EU383" i="12" s="1"/>
  <c r="EX383" i="12" s="1"/>
  <c r="FA383" i="12" s="1"/>
  <c r="FD383" i="12" s="1"/>
  <c r="DY383" i="12"/>
  <c r="EB383" i="12" s="1"/>
  <c r="EE383" i="12" s="1"/>
  <c r="EH383" i="12" s="1"/>
  <c r="EK383" i="12" s="1"/>
  <c r="EN383" i="12" s="1"/>
  <c r="EQ383" i="12" s="1"/>
  <c r="ET383" i="12" s="1"/>
  <c r="EW383" i="12" s="1"/>
  <c r="EZ383" i="12" s="1"/>
  <c r="FC383" i="12" s="1"/>
  <c r="P383" i="12"/>
  <c r="F383" i="12" s="1"/>
  <c r="O383" i="12"/>
  <c r="N383" i="12"/>
  <c r="G383" i="12"/>
  <c r="E383" i="12"/>
  <c r="D383" i="12"/>
  <c r="C383" i="12"/>
  <c r="B383" i="12"/>
  <c r="A383" i="12"/>
  <c r="BC383" i="12" s="1"/>
  <c r="EA382" i="12"/>
  <c r="ED382" i="12" s="1"/>
  <c r="EG382" i="12" s="1"/>
  <c r="EJ382" i="12" s="1"/>
  <c r="EM382" i="12" s="1"/>
  <c r="EP382" i="12" s="1"/>
  <c r="ES382" i="12" s="1"/>
  <c r="EV382" i="12" s="1"/>
  <c r="EY382" i="12" s="1"/>
  <c r="FB382" i="12" s="1"/>
  <c r="DZ382" i="12"/>
  <c r="EC382" i="12" s="1"/>
  <c r="EF382" i="12" s="1"/>
  <c r="EI382" i="12" s="1"/>
  <c r="EL382" i="12" s="1"/>
  <c r="EO382" i="12" s="1"/>
  <c r="ER382" i="12" s="1"/>
  <c r="EU382" i="12" s="1"/>
  <c r="EX382" i="12" s="1"/>
  <c r="FA382" i="12" s="1"/>
  <c r="FD382" i="12" s="1"/>
  <c r="DY382" i="12"/>
  <c r="EB382" i="12" s="1"/>
  <c r="EE382" i="12" s="1"/>
  <c r="EH382" i="12" s="1"/>
  <c r="EK382" i="12" s="1"/>
  <c r="EN382" i="12" s="1"/>
  <c r="EQ382" i="12" s="1"/>
  <c r="ET382" i="12" s="1"/>
  <c r="EW382" i="12" s="1"/>
  <c r="EZ382" i="12" s="1"/>
  <c r="FC382" i="12" s="1"/>
  <c r="AY382" i="12"/>
  <c r="AQ382" i="12"/>
  <c r="AI382" i="12"/>
  <c r="AA382" i="12"/>
  <c r="P382" i="12"/>
  <c r="G382" i="12" s="1"/>
  <c r="O382" i="12"/>
  <c r="N382" i="12"/>
  <c r="D382" i="12"/>
  <c r="C382" i="12"/>
  <c r="B382" i="12"/>
  <c r="E382" i="12" s="1"/>
  <c r="A382" i="12"/>
  <c r="BD382" i="12" s="1"/>
  <c r="ED381" i="12"/>
  <c r="EG381" i="12" s="1"/>
  <c r="EJ381" i="12" s="1"/>
  <c r="EM381" i="12" s="1"/>
  <c r="EP381" i="12" s="1"/>
  <c r="ES381" i="12" s="1"/>
  <c r="EV381" i="12" s="1"/>
  <c r="EY381" i="12" s="1"/>
  <c r="FB381" i="12" s="1"/>
  <c r="EA381" i="12"/>
  <c r="DZ381" i="12"/>
  <c r="EC381" i="12" s="1"/>
  <c r="EF381" i="12" s="1"/>
  <c r="EI381" i="12" s="1"/>
  <c r="EL381" i="12" s="1"/>
  <c r="EO381" i="12" s="1"/>
  <c r="ER381" i="12" s="1"/>
  <c r="EU381" i="12" s="1"/>
  <c r="EX381" i="12" s="1"/>
  <c r="FA381" i="12" s="1"/>
  <c r="FD381" i="12" s="1"/>
  <c r="DY381" i="12"/>
  <c r="EB381" i="12" s="1"/>
  <c r="EE381" i="12" s="1"/>
  <c r="EH381" i="12" s="1"/>
  <c r="EK381" i="12" s="1"/>
  <c r="EN381" i="12" s="1"/>
  <c r="EQ381" i="12" s="1"/>
  <c r="ET381" i="12" s="1"/>
  <c r="EW381" i="12" s="1"/>
  <c r="EZ381" i="12" s="1"/>
  <c r="FC381" i="12" s="1"/>
  <c r="AV381" i="12"/>
  <c r="AR381" i="12"/>
  <c r="AF381" i="12"/>
  <c r="AB381" i="12"/>
  <c r="P381" i="12"/>
  <c r="Q381" i="12" s="1"/>
  <c r="O381" i="12"/>
  <c r="N381" i="12"/>
  <c r="G381" i="12"/>
  <c r="F381" i="12"/>
  <c r="D381" i="12"/>
  <c r="C381" i="12"/>
  <c r="B381" i="12"/>
  <c r="E381" i="12" s="1"/>
  <c r="A381" i="12"/>
  <c r="BE381" i="12" s="1"/>
  <c r="EA380" i="12"/>
  <c r="ED380" i="12" s="1"/>
  <c r="EG380" i="12" s="1"/>
  <c r="EJ380" i="12" s="1"/>
  <c r="EM380" i="12" s="1"/>
  <c r="EP380" i="12" s="1"/>
  <c r="ES380" i="12" s="1"/>
  <c r="EV380" i="12" s="1"/>
  <c r="EY380" i="12" s="1"/>
  <c r="FB380" i="12" s="1"/>
  <c r="DZ380" i="12"/>
  <c r="EC380" i="12" s="1"/>
  <c r="EF380" i="12" s="1"/>
  <c r="EI380" i="12" s="1"/>
  <c r="EL380" i="12" s="1"/>
  <c r="EO380" i="12" s="1"/>
  <c r="ER380" i="12" s="1"/>
  <c r="EU380" i="12" s="1"/>
  <c r="EX380" i="12" s="1"/>
  <c r="FA380" i="12" s="1"/>
  <c r="FD380" i="12" s="1"/>
  <c r="DY380" i="12"/>
  <c r="EB380" i="12" s="1"/>
  <c r="EE380" i="12" s="1"/>
  <c r="EH380" i="12" s="1"/>
  <c r="EK380" i="12" s="1"/>
  <c r="EN380" i="12" s="1"/>
  <c r="EQ380" i="12" s="1"/>
  <c r="ET380" i="12" s="1"/>
  <c r="EW380" i="12" s="1"/>
  <c r="EZ380" i="12" s="1"/>
  <c r="FC380" i="12" s="1"/>
  <c r="P380" i="12"/>
  <c r="Q380" i="12" s="1"/>
  <c r="O380" i="12"/>
  <c r="N380" i="12"/>
  <c r="D380" i="12"/>
  <c r="C380" i="12"/>
  <c r="B380" i="12"/>
  <c r="E380" i="12" s="1"/>
  <c r="A380" i="12"/>
  <c r="BF380" i="12" s="1"/>
  <c r="EA379" i="12"/>
  <c r="ED379" i="12" s="1"/>
  <c r="EG379" i="12" s="1"/>
  <c r="EJ379" i="12" s="1"/>
  <c r="EM379" i="12" s="1"/>
  <c r="EP379" i="12" s="1"/>
  <c r="ES379" i="12" s="1"/>
  <c r="EV379" i="12" s="1"/>
  <c r="EY379" i="12" s="1"/>
  <c r="FB379" i="12" s="1"/>
  <c r="DZ379" i="12"/>
  <c r="EC379" i="12" s="1"/>
  <c r="EF379" i="12" s="1"/>
  <c r="EI379" i="12" s="1"/>
  <c r="EL379" i="12" s="1"/>
  <c r="EO379" i="12" s="1"/>
  <c r="ER379" i="12" s="1"/>
  <c r="EU379" i="12" s="1"/>
  <c r="EX379" i="12" s="1"/>
  <c r="FA379" i="12" s="1"/>
  <c r="FD379" i="12" s="1"/>
  <c r="DY379" i="12"/>
  <c r="EB379" i="12" s="1"/>
  <c r="EE379" i="12" s="1"/>
  <c r="EH379" i="12" s="1"/>
  <c r="EK379" i="12" s="1"/>
  <c r="EN379" i="12" s="1"/>
  <c r="EQ379" i="12" s="1"/>
  <c r="ET379" i="12" s="1"/>
  <c r="EW379" i="12" s="1"/>
  <c r="EZ379" i="12" s="1"/>
  <c r="FC379" i="12" s="1"/>
  <c r="P379" i="12"/>
  <c r="F379" i="12" s="1"/>
  <c r="O379" i="12"/>
  <c r="N379" i="12"/>
  <c r="E379" i="12"/>
  <c r="D379" i="12"/>
  <c r="C379" i="12"/>
  <c r="B379" i="12"/>
  <c r="A379" i="12"/>
  <c r="BC379" i="12" s="1"/>
  <c r="EC378" i="12"/>
  <c r="EF378" i="12" s="1"/>
  <c r="EI378" i="12" s="1"/>
  <c r="EL378" i="12" s="1"/>
  <c r="EO378" i="12" s="1"/>
  <c r="ER378" i="12" s="1"/>
  <c r="EU378" i="12" s="1"/>
  <c r="EX378" i="12" s="1"/>
  <c r="FA378" i="12" s="1"/>
  <c r="FD378" i="12" s="1"/>
  <c r="EA378" i="12"/>
  <c r="ED378" i="12" s="1"/>
  <c r="EG378" i="12" s="1"/>
  <c r="EJ378" i="12" s="1"/>
  <c r="EM378" i="12" s="1"/>
  <c r="EP378" i="12" s="1"/>
  <c r="ES378" i="12" s="1"/>
  <c r="EV378" i="12" s="1"/>
  <c r="EY378" i="12" s="1"/>
  <c r="FB378" i="12" s="1"/>
  <c r="DZ378" i="12"/>
  <c r="DY378" i="12"/>
  <c r="EB378" i="12" s="1"/>
  <c r="EE378" i="12" s="1"/>
  <c r="EH378" i="12" s="1"/>
  <c r="EK378" i="12" s="1"/>
  <c r="EN378" i="12" s="1"/>
  <c r="EQ378" i="12" s="1"/>
  <c r="ET378" i="12" s="1"/>
  <c r="EW378" i="12" s="1"/>
  <c r="EZ378" i="12" s="1"/>
  <c r="FC378" i="12" s="1"/>
  <c r="BC378" i="12"/>
  <c r="AY378" i="12"/>
  <c r="AQ378" i="12"/>
  <c r="AM378" i="12"/>
  <c r="AI378" i="12"/>
  <c r="AA378" i="12"/>
  <c r="W378" i="12"/>
  <c r="Q378" i="12"/>
  <c r="P378" i="12"/>
  <c r="G378" i="12" s="1"/>
  <c r="O378" i="12"/>
  <c r="N378" i="12"/>
  <c r="K378" i="12"/>
  <c r="F378" i="12"/>
  <c r="D378" i="12"/>
  <c r="C378" i="12"/>
  <c r="B378" i="12"/>
  <c r="E378" i="12" s="1"/>
  <c r="A378" i="12"/>
  <c r="BD378" i="12" s="1"/>
  <c r="EA377" i="12"/>
  <c r="ED377" i="12" s="1"/>
  <c r="EG377" i="12" s="1"/>
  <c r="EJ377" i="12" s="1"/>
  <c r="EM377" i="12" s="1"/>
  <c r="EP377" i="12" s="1"/>
  <c r="ES377" i="12" s="1"/>
  <c r="EV377" i="12" s="1"/>
  <c r="EY377" i="12" s="1"/>
  <c r="FB377" i="12" s="1"/>
  <c r="DZ377" i="12"/>
  <c r="EC377" i="12" s="1"/>
  <c r="EF377" i="12" s="1"/>
  <c r="EI377" i="12" s="1"/>
  <c r="EL377" i="12" s="1"/>
  <c r="EO377" i="12" s="1"/>
  <c r="ER377" i="12" s="1"/>
  <c r="EU377" i="12" s="1"/>
  <c r="EX377" i="12" s="1"/>
  <c r="FA377" i="12" s="1"/>
  <c r="FD377" i="12" s="1"/>
  <c r="DY377" i="12"/>
  <c r="EB377" i="12" s="1"/>
  <c r="EE377" i="12" s="1"/>
  <c r="EH377" i="12" s="1"/>
  <c r="EK377" i="12" s="1"/>
  <c r="EN377" i="12" s="1"/>
  <c r="EQ377" i="12" s="1"/>
  <c r="ET377" i="12" s="1"/>
  <c r="EW377" i="12" s="1"/>
  <c r="EZ377" i="12" s="1"/>
  <c r="FC377" i="12" s="1"/>
  <c r="BC377" i="12"/>
  <c r="AU377" i="12"/>
  <c r="AM377" i="12"/>
  <c r="AE377" i="12"/>
  <c r="W377" i="12"/>
  <c r="Q377" i="12"/>
  <c r="P377" i="12"/>
  <c r="O377" i="12"/>
  <c r="N377" i="12"/>
  <c r="K377" i="12"/>
  <c r="G377" i="12"/>
  <c r="F377" i="12"/>
  <c r="D377" i="12"/>
  <c r="C377" i="12"/>
  <c r="B377" i="12"/>
  <c r="E377" i="12" s="1"/>
  <c r="A377" i="12"/>
  <c r="BE377" i="12" s="1"/>
  <c r="EA376" i="12"/>
  <c r="ED376" i="12" s="1"/>
  <c r="EG376" i="12" s="1"/>
  <c r="EJ376" i="12" s="1"/>
  <c r="EM376" i="12" s="1"/>
  <c r="EP376" i="12" s="1"/>
  <c r="ES376" i="12" s="1"/>
  <c r="EV376" i="12" s="1"/>
  <c r="EY376" i="12" s="1"/>
  <c r="FB376" i="12" s="1"/>
  <c r="DZ376" i="12"/>
  <c r="EC376" i="12" s="1"/>
  <c r="EF376" i="12" s="1"/>
  <c r="EI376" i="12" s="1"/>
  <c r="EL376" i="12" s="1"/>
  <c r="EO376" i="12" s="1"/>
  <c r="ER376" i="12" s="1"/>
  <c r="EU376" i="12" s="1"/>
  <c r="EX376" i="12" s="1"/>
  <c r="FA376" i="12" s="1"/>
  <c r="FD376" i="12" s="1"/>
  <c r="DY376" i="12"/>
  <c r="EB376" i="12" s="1"/>
  <c r="EE376" i="12" s="1"/>
  <c r="EH376" i="12" s="1"/>
  <c r="EK376" i="12" s="1"/>
  <c r="EN376" i="12" s="1"/>
  <c r="EQ376" i="12" s="1"/>
  <c r="ET376" i="12" s="1"/>
  <c r="EW376" i="12" s="1"/>
  <c r="EZ376" i="12" s="1"/>
  <c r="FC376" i="12" s="1"/>
  <c r="BE376" i="12"/>
  <c r="BD376" i="12"/>
  <c r="AZ376" i="12"/>
  <c r="AY376" i="12"/>
  <c r="AU376" i="12"/>
  <c r="AS376" i="12"/>
  <c r="AO376" i="12"/>
  <c r="AN376" i="12"/>
  <c r="AJ376" i="12"/>
  <c r="AI376" i="12"/>
  <c r="AE376" i="12"/>
  <c r="AC376" i="12"/>
  <c r="Y376" i="12"/>
  <c r="X376" i="12"/>
  <c r="P376" i="12"/>
  <c r="Q376" i="12" s="1"/>
  <c r="O376" i="12"/>
  <c r="N376" i="12"/>
  <c r="D376" i="12"/>
  <c r="C376" i="12"/>
  <c r="B376" i="12"/>
  <c r="E376" i="12" s="1"/>
  <c r="A376" i="12"/>
  <c r="BF376" i="12" s="1"/>
  <c r="EA375" i="12"/>
  <c r="ED375" i="12" s="1"/>
  <c r="EG375" i="12" s="1"/>
  <c r="EJ375" i="12" s="1"/>
  <c r="EM375" i="12" s="1"/>
  <c r="EP375" i="12" s="1"/>
  <c r="ES375" i="12" s="1"/>
  <c r="EV375" i="12" s="1"/>
  <c r="EY375" i="12" s="1"/>
  <c r="FB375" i="12" s="1"/>
  <c r="DZ375" i="12"/>
  <c r="EC375" i="12" s="1"/>
  <c r="EF375" i="12" s="1"/>
  <c r="EI375" i="12" s="1"/>
  <c r="EL375" i="12" s="1"/>
  <c r="EO375" i="12" s="1"/>
  <c r="ER375" i="12" s="1"/>
  <c r="EU375" i="12" s="1"/>
  <c r="EX375" i="12" s="1"/>
  <c r="FA375" i="12" s="1"/>
  <c r="FD375" i="12" s="1"/>
  <c r="DY375" i="12"/>
  <c r="EB375" i="12" s="1"/>
  <c r="EE375" i="12" s="1"/>
  <c r="EH375" i="12" s="1"/>
  <c r="EK375" i="12" s="1"/>
  <c r="EN375" i="12" s="1"/>
  <c r="EQ375" i="12" s="1"/>
  <c r="ET375" i="12" s="1"/>
  <c r="EW375" i="12" s="1"/>
  <c r="EZ375" i="12" s="1"/>
  <c r="FC375" i="12" s="1"/>
  <c r="P375" i="12"/>
  <c r="F375" i="12" s="1"/>
  <c r="O375" i="12"/>
  <c r="N375" i="12"/>
  <c r="E375" i="12"/>
  <c r="D375" i="12"/>
  <c r="C375" i="12"/>
  <c r="B375" i="12"/>
  <c r="A375" i="12"/>
  <c r="BC375" i="12" s="1"/>
  <c r="EC374" i="12"/>
  <c r="EF374" i="12" s="1"/>
  <c r="EI374" i="12" s="1"/>
  <c r="EL374" i="12" s="1"/>
  <c r="EO374" i="12" s="1"/>
  <c r="ER374" i="12" s="1"/>
  <c r="EU374" i="12" s="1"/>
  <c r="EX374" i="12" s="1"/>
  <c r="FA374" i="12" s="1"/>
  <c r="FD374" i="12" s="1"/>
  <c r="EA374" i="12"/>
  <c r="ED374" i="12" s="1"/>
  <c r="EG374" i="12" s="1"/>
  <c r="EJ374" i="12" s="1"/>
  <c r="EM374" i="12" s="1"/>
  <c r="EP374" i="12" s="1"/>
  <c r="ES374" i="12" s="1"/>
  <c r="EV374" i="12" s="1"/>
  <c r="EY374" i="12" s="1"/>
  <c r="FB374" i="12" s="1"/>
  <c r="DZ374" i="12"/>
  <c r="DY374" i="12"/>
  <c r="EB374" i="12" s="1"/>
  <c r="EE374" i="12" s="1"/>
  <c r="EH374" i="12" s="1"/>
  <c r="EK374" i="12" s="1"/>
  <c r="EN374" i="12" s="1"/>
  <c r="EQ374" i="12" s="1"/>
  <c r="ET374" i="12" s="1"/>
  <c r="EW374" i="12" s="1"/>
  <c r="EZ374" i="12" s="1"/>
  <c r="FC374" i="12" s="1"/>
  <c r="BC374" i="12"/>
  <c r="AY374" i="12"/>
  <c r="AQ374" i="12"/>
  <c r="AM374" i="12"/>
  <c r="AI374" i="12"/>
  <c r="AA374" i="12"/>
  <c r="W374" i="12"/>
  <c r="Q374" i="12"/>
  <c r="P374" i="12"/>
  <c r="G374" i="12" s="1"/>
  <c r="O374" i="12"/>
  <c r="N374" i="12"/>
  <c r="K374" i="12"/>
  <c r="F374" i="12"/>
  <c r="D374" i="12"/>
  <c r="C374" i="12"/>
  <c r="B374" i="12"/>
  <c r="A374" i="12"/>
  <c r="BD374" i="12" s="1"/>
  <c r="EA373" i="12"/>
  <c r="ED373" i="12" s="1"/>
  <c r="EG373" i="12" s="1"/>
  <c r="EJ373" i="12" s="1"/>
  <c r="EM373" i="12" s="1"/>
  <c r="EP373" i="12" s="1"/>
  <c r="ES373" i="12" s="1"/>
  <c r="EV373" i="12" s="1"/>
  <c r="EY373" i="12" s="1"/>
  <c r="FB373" i="12" s="1"/>
  <c r="DZ373" i="12"/>
  <c r="EC373" i="12" s="1"/>
  <c r="EF373" i="12" s="1"/>
  <c r="EI373" i="12" s="1"/>
  <c r="EL373" i="12" s="1"/>
  <c r="EO373" i="12" s="1"/>
  <c r="ER373" i="12" s="1"/>
  <c r="EU373" i="12" s="1"/>
  <c r="EX373" i="12" s="1"/>
  <c r="FA373" i="12" s="1"/>
  <c r="FD373" i="12" s="1"/>
  <c r="DY373" i="12"/>
  <c r="EB373" i="12" s="1"/>
  <c r="EE373" i="12" s="1"/>
  <c r="EH373" i="12" s="1"/>
  <c r="EK373" i="12" s="1"/>
  <c r="EN373" i="12" s="1"/>
  <c r="EQ373" i="12" s="1"/>
  <c r="ET373" i="12" s="1"/>
  <c r="EW373" i="12" s="1"/>
  <c r="EZ373" i="12" s="1"/>
  <c r="FC373" i="12" s="1"/>
  <c r="BC373" i="12"/>
  <c r="AU373" i="12"/>
  <c r="AM373" i="12"/>
  <c r="AE373" i="12"/>
  <c r="W373" i="12"/>
  <c r="Q373" i="12"/>
  <c r="P373" i="12"/>
  <c r="O373" i="12"/>
  <c r="N373" i="12"/>
  <c r="K373" i="12"/>
  <c r="G373" i="12"/>
  <c r="F373" i="12"/>
  <c r="D373" i="12"/>
  <c r="C373" i="12"/>
  <c r="B373" i="12"/>
  <c r="E373" i="12" s="1"/>
  <c r="A373" i="12"/>
  <c r="BE373" i="12" s="1"/>
  <c r="EA372" i="12"/>
  <c r="ED372" i="12" s="1"/>
  <c r="EG372" i="12" s="1"/>
  <c r="EJ372" i="12" s="1"/>
  <c r="EM372" i="12" s="1"/>
  <c r="EP372" i="12" s="1"/>
  <c r="ES372" i="12" s="1"/>
  <c r="EV372" i="12" s="1"/>
  <c r="EY372" i="12" s="1"/>
  <c r="FB372" i="12" s="1"/>
  <c r="DZ372" i="12"/>
  <c r="EC372" i="12" s="1"/>
  <c r="EF372" i="12" s="1"/>
  <c r="EI372" i="12" s="1"/>
  <c r="EL372" i="12" s="1"/>
  <c r="EO372" i="12" s="1"/>
  <c r="ER372" i="12" s="1"/>
  <c r="EU372" i="12" s="1"/>
  <c r="EX372" i="12" s="1"/>
  <c r="FA372" i="12" s="1"/>
  <c r="FD372" i="12" s="1"/>
  <c r="DY372" i="12"/>
  <c r="EB372" i="12" s="1"/>
  <c r="EE372" i="12" s="1"/>
  <c r="EH372" i="12" s="1"/>
  <c r="EK372" i="12" s="1"/>
  <c r="EN372" i="12" s="1"/>
  <c r="EQ372" i="12" s="1"/>
  <c r="ET372" i="12" s="1"/>
  <c r="EW372" i="12" s="1"/>
  <c r="EZ372" i="12" s="1"/>
  <c r="FC372" i="12" s="1"/>
  <c r="BE372" i="12"/>
  <c r="BD372" i="12"/>
  <c r="AZ372" i="12"/>
  <c r="AY372" i="12"/>
  <c r="AU372" i="12"/>
  <c r="AS372" i="12"/>
  <c r="AO372" i="12"/>
  <c r="AN372" i="12"/>
  <c r="AJ372" i="12"/>
  <c r="AI372" i="12"/>
  <c r="AE372" i="12"/>
  <c r="AC372" i="12"/>
  <c r="Y372" i="12"/>
  <c r="X372" i="12"/>
  <c r="P372" i="12"/>
  <c r="Q372" i="12" s="1"/>
  <c r="O372" i="12"/>
  <c r="N372" i="12"/>
  <c r="D372" i="12"/>
  <c r="C372" i="12"/>
  <c r="B372" i="12"/>
  <c r="A372" i="12"/>
  <c r="BF372" i="12" s="1"/>
  <c r="EA371" i="12"/>
  <c r="ED371" i="12" s="1"/>
  <c r="EG371" i="12" s="1"/>
  <c r="EJ371" i="12" s="1"/>
  <c r="EM371" i="12" s="1"/>
  <c r="EP371" i="12" s="1"/>
  <c r="ES371" i="12" s="1"/>
  <c r="EV371" i="12" s="1"/>
  <c r="EY371" i="12" s="1"/>
  <c r="FB371" i="12" s="1"/>
  <c r="DZ371" i="12"/>
  <c r="EC371" i="12" s="1"/>
  <c r="EF371" i="12" s="1"/>
  <c r="EI371" i="12" s="1"/>
  <c r="EL371" i="12" s="1"/>
  <c r="EO371" i="12" s="1"/>
  <c r="ER371" i="12" s="1"/>
  <c r="EU371" i="12" s="1"/>
  <c r="EX371" i="12" s="1"/>
  <c r="FA371" i="12" s="1"/>
  <c r="FD371" i="12" s="1"/>
  <c r="DY371" i="12"/>
  <c r="EB371" i="12" s="1"/>
  <c r="EE371" i="12" s="1"/>
  <c r="EH371" i="12" s="1"/>
  <c r="EK371" i="12" s="1"/>
  <c r="EN371" i="12" s="1"/>
  <c r="EQ371" i="12" s="1"/>
  <c r="ET371" i="12" s="1"/>
  <c r="EW371" i="12" s="1"/>
  <c r="EZ371" i="12" s="1"/>
  <c r="FC371" i="12" s="1"/>
  <c r="P371" i="12"/>
  <c r="F371" i="12" s="1"/>
  <c r="O371" i="12"/>
  <c r="N371" i="12"/>
  <c r="E371" i="12"/>
  <c r="D371" i="12"/>
  <c r="C371" i="12"/>
  <c r="B371" i="12"/>
  <c r="A371" i="12"/>
  <c r="BC371" i="12" s="1"/>
  <c r="EC370" i="12"/>
  <c r="EF370" i="12" s="1"/>
  <c r="EI370" i="12" s="1"/>
  <c r="EL370" i="12" s="1"/>
  <c r="EO370" i="12" s="1"/>
  <c r="ER370" i="12" s="1"/>
  <c r="EU370" i="12" s="1"/>
  <c r="EX370" i="12" s="1"/>
  <c r="FA370" i="12" s="1"/>
  <c r="FD370" i="12" s="1"/>
  <c r="EA370" i="12"/>
  <c r="ED370" i="12" s="1"/>
  <c r="EG370" i="12" s="1"/>
  <c r="EJ370" i="12" s="1"/>
  <c r="EM370" i="12" s="1"/>
  <c r="EP370" i="12" s="1"/>
  <c r="ES370" i="12" s="1"/>
  <c r="EV370" i="12" s="1"/>
  <c r="EY370" i="12" s="1"/>
  <c r="FB370" i="12" s="1"/>
  <c r="DZ370" i="12"/>
  <c r="DY370" i="12"/>
  <c r="EB370" i="12" s="1"/>
  <c r="EE370" i="12" s="1"/>
  <c r="EH370" i="12" s="1"/>
  <c r="EK370" i="12" s="1"/>
  <c r="EN370" i="12" s="1"/>
  <c r="EQ370" i="12" s="1"/>
  <c r="ET370" i="12" s="1"/>
  <c r="EW370" i="12" s="1"/>
  <c r="EZ370" i="12" s="1"/>
  <c r="FC370" i="12" s="1"/>
  <c r="BC370" i="12"/>
  <c r="AY370" i="12"/>
  <c r="AQ370" i="12"/>
  <c r="AM370" i="12"/>
  <c r="AI370" i="12"/>
  <c r="AA370" i="12"/>
  <c r="W370" i="12"/>
  <c r="Q370" i="12"/>
  <c r="P370" i="12"/>
  <c r="G370" i="12" s="1"/>
  <c r="O370" i="12"/>
  <c r="N370" i="12"/>
  <c r="K370" i="12"/>
  <c r="F370" i="12"/>
  <c r="D370" i="12"/>
  <c r="C370" i="12"/>
  <c r="B370" i="12"/>
  <c r="E370" i="12" s="1"/>
  <c r="A370" i="12"/>
  <c r="BD370" i="12" s="1"/>
  <c r="EA369" i="12"/>
  <c r="ED369" i="12" s="1"/>
  <c r="EG369" i="12" s="1"/>
  <c r="EJ369" i="12" s="1"/>
  <c r="EM369" i="12" s="1"/>
  <c r="EP369" i="12" s="1"/>
  <c r="ES369" i="12" s="1"/>
  <c r="EV369" i="12" s="1"/>
  <c r="EY369" i="12" s="1"/>
  <c r="FB369" i="12" s="1"/>
  <c r="DZ369" i="12"/>
  <c r="EC369" i="12" s="1"/>
  <c r="EF369" i="12" s="1"/>
  <c r="EI369" i="12" s="1"/>
  <c r="EL369" i="12" s="1"/>
  <c r="EO369" i="12" s="1"/>
  <c r="ER369" i="12" s="1"/>
  <c r="EU369" i="12" s="1"/>
  <c r="EX369" i="12" s="1"/>
  <c r="FA369" i="12" s="1"/>
  <c r="FD369" i="12" s="1"/>
  <c r="DY369" i="12"/>
  <c r="EB369" i="12" s="1"/>
  <c r="EE369" i="12" s="1"/>
  <c r="EH369" i="12" s="1"/>
  <c r="EK369" i="12" s="1"/>
  <c r="EN369" i="12" s="1"/>
  <c r="EQ369" i="12" s="1"/>
  <c r="ET369" i="12" s="1"/>
  <c r="EW369" i="12" s="1"/>
  <c r="EZ369" i="12" s="1"/>
  <c r="FC369" i="12" s="1"/>
  <c r="BC369" i="12"/>
  <c r="AU369" i="12"/>
  <c r="AM369" i="12"/>
  <c r="AE369" i="12"/>
  <c r="W369" i="12"/>
  <c r="Q369" i="12"/>
  <c r="P369" i="12"/>
  <c r="O369" i="12"/>
  <c r="N369" i="12"/>
  <c r="K369" i="12"/>
  <c r="G369" i="12"/>
  <c r="F369" i="12"/>
  <c r="D369" i="12"/>
  <c r="C369" i="12"/>
  <c r="B369" i="12"/>
  <c r="E369" i="12" s="1"/>
  <c r="A369" i="12"/>
  <c r="BE369" i="12" s="1"/>
  <c r="EA368" i="12"/>
  <c r="ED368" i="12" s="1"/>
  <c r="EG368" i="12" s="1"/>
  <c r="EJ368" i="12" s="1"/>
  <c r="EM368" i="12" s="1"/>
  <c r="EP368" i="12" s="1"/>
  <c r="ES368" i="12" s="1"/>
  <c r="EV368" i="12" s="1"/>
  <c r="EY368" i="12" s="1"/>
  <c r="FB368" i="12" s="1"/>
  <c r="DZ368" i="12"/>
  <c r="EC368" i="12" s="1"/>
  <c r="EF368" i="12" s="1"/>
  <c r="EI368" i="12" s="1"/>
  <c r="EL368" i="12" s="1"/>
  <c r="EO368" i="12" s="1"/>
  <c r="ER368" i="12" s="1"/>
  <c r="EU368" i="12" s="1"/>
  <c r="EX368" i="12" s="1"/>
  <c r="FA368" i="12" s="1"/>
  <c r="FD368" i="12" s="1"/>
  <c r="DY368" i="12"/>
  <c r="EB368" i="12" s="1"/>
  <c r="EE368" i="12" s="1"/>
  <c r="EH368" i="12" s="1"/>
  <c r="EK368" i="12" s="1"/>
  <c r="EN368" i="12" s="1"/>
  <c r="EQ368" i="12" s="1"/>
  <c r="ET368" i="12" s="1"/>
  <c r="EW368" i="12" s="1"/>
  <c r="EZ368" i="12" s="1"/>
  <c r="FC368" i="12" s="1"/>
  <c r="DQ368" i="12"/>
  <c r="J384" i="12" l="1"/>
  <c r="AG384" i="12"/>
  <c r="X388" i="12"/>
  <c r="AF369" i="12"/>
  <c r="AV369" i="12"/>
  <c r="X373" i="12"/>
  <c r="AN373" i="12"/>
  <c r="BD373" i="12"/>
  <c r="AF377" i="12"/>
  <c r="AV377" i="12"/>
  <c r="X380" i="12"/>
  <c r="AC380" i="12"/>
  <c r="AI380" i="12"/>
  <c r="AN380" i="12"/>
  <c r="AS380" i="12"/>
  <c r="AY380" i="12"/>
  <c r="BD380" i="12"/>
  <c r="AS382" i="12"/>
  <c r="X384" i="12"/>
  <c r="AI384" i="12"/>
  <c r="AS384" i="12"/>
  <c r="BD384" i="12"/>
  <c r="AK386" i="12"/>
  <c r="BA386" i="12"/>
  <c r="AR388" i="12"/>
  <c r="J391" i="12"/>
  <c r="AB391" i="12"/>
  <c r="AM391" i="12"/>
  <c r="AW391" i="12"/>
  <c r="AA369" i="12"/>
  <c r="AI369" i="12"/>
  <c r="AQ369" i="12"/>
  <c r="AY369" i="12"/>
  <c r="AE370" i="12"/>
  <c r="AU370" i="12"/>
  <c r="K371" i="12"/>
  <c r="Q371" i="12"/>
  <c r="AA372" i="12"/>
  <c r="AF372" i="12"/>
  <c r="AK372" i="12"/>
  <c r="AQ372" i="12"/>
  <c r="AV372" i="12"/>
  <c r="BA372" i="12"/>
  <c r="AA373" i="12"/>
  <c r="AI373" i="12"/>
  <c r="AQ373" i="12"/>
  <c r="AY373" i="12"/>
  <c r="AE374" i="12"/>
  <c r="AU374" i="12"/>
  <c r="K375" i="12"/>
  <c r="Q375" i="12"/>
  <c r="AA376" i="12"/>
  <c r="AF376" i="12"/>
  <c r="AK376" i="12"/>
  <c r="AQ376" i="12"/>
  <c r="AV376" i="12"/>
  <c r="BA376" i="12"/>
  <c r="AA377" i="12"/>
  <c r="AI377" i="12"/>
  <c r="AQ377" i="12"/>
  <c r="AY377" i="12"/>
  <c r="AE378" i="12"/>
  <c r="AU378" i="12"/>
  <c r="K379" i="12"/>
  <c r="Q379" i="12"/>
  <c r="Y380" i="12"/>
  <c r="AE380" i="12"/>
  <c r="AJ380" i="12"/>
  <c r="AO380" i="12"/>
  <c r="AU380" i="12"/>
  <c r="AZ380" i="12"/>
  <c r="BE380" i="12"/>
  <c r="K381" i="12"/>
  <c r="AJ381" i="12"/>
  <c r="AZ381" i="12"/>
  <c r="J382" i="12"/>
  <c r="W382" i="12"/>
  <c r="AE382" i="12"/>
  <c r="AM382" i="12"/>
  <c r="AU382" i="12"/>
  <c r="BC382" i="12"/>
  <c r="K383" i="12"/>
  <c r="Q383" i="12"/>
  <c r="Y384" i="12"/>
  <c r="AE384" i="12"/>
  <c r="AJ384" i="12"/>
  <c r="AO384" i="12"/>
  <c r="AU384" i="12"/>
  <c r="AZ384" i="12"/>
  <c r="BE384" i="12"/>
  <c r="K385" i="12"/>
  <c r="Q385" i="12"/>
  <c r="AJ385" i="12"/>
  <c r="AZ385" i="12"/>
  <c r="J386" i="12"/>
  <c r="W386" i="12"/>
  <c r="AE386" i="12"/>
  <c r="AM386" i="12"/>
  <c r="AU386" i="12"/>
  <c r="BC386" i="12"/>
  <c r="K387" i="12"/>
  <c r="Q387" i="12"/>
  <c r="AF388" i="12"/>
  <c r="AV388" i="12"/>
  <c r="AA389" i="12"/>
  <c r="AI389" i="12"/>
  <c r="AQ389" i="12"/>
  <c r="X391" i="12"/>
  <c r="AC391" i="12"/>
  <c r="AI391" i="12"/>
  <c r="AN391" i="12"/>
  <c r="AS391" i="12"/>
  <c r="AY391" i="12"/>
  <c r="BD391" i="12"/>
  <c r="J380" i="12"/>
  <c r="W380" i="12"/>
  <c r="AB380" i="12"/>
  <c r="AG380" i="12"/>
  <c r="AM380" i="12"/>
  <c r="AR380" i="12"/>
  <c r="AW380" i="12"/>
  <c r="BC380" i="12"/>
  <c r="W384" i="12"/>
  <c r="AB384" i="12"/>
  <c r="AM384" i="12"/>
  <c r="AR384" i="12"/>
  <c r="AW384" i="12"/>
  <c r="BC384" i="12"/>
  <c r="AN388" i="12"/>
  <c r="BD388" i="12"/>
  <c r="X369" i="12"/>
  <c r="AN369" i="12"/>
  <c r="BD369" i="12"/>
  <c r="AF373" i="12"/>
  <c r="AV373" i="12"/>
  <c r="X377" i="12"/>
  <c r="AN377" i="12"/>
  <c r="BD377" i="12"/>
  <c r="F382" i="12"/>
  <c r="AC382" i="12"/>
  <c r="AK382" i="12"/>
  <c r="BA382" i="12"/>
  <c r="AC384" i="12"/>
  <c r="AN384" i="12"/>
  <c r="AY384" i="12"/>
  <c r="F386" i="12"/>
  <c r="AC386" i="12"/>
  <c r="AS386" i="12"/>
  <c r="AB388" i="12"/>
  <c r="W391" i="12"/>
  <c r="AG391" i="12"/>
  <c r="AR391" i="12"/>
  <c r="BC391" i="12"/>
  <c r="AB369" i="12"/>
  <c r="AJ369" i="12"/>
  <c r="AR369" i="12"/>
  <c r="AZ369" i="12"/>
  <c r="J372" i="12"/>
  <c r="W372" i="12"/>
  <c r="AB372" i="12"/>
  <c r="AG372" i="12"/>
  <c r="AM372" i="12"/>
  <c r="AR372" i="12"/>
  <c r="AW372" i="12"/>
  <c r="BC372" i="12"/>
  <c r="AB373" i="12"/>
  <c r="AJ373" i="12"/>
  <c r="AR373" i="12"/>
  <c r="AZ373" i="12"/>
  <c r="J376" i="12"/>
  <c r="W376" i="12"/>
  <c r="AB376" i="12"/>
  <c r="AG376" i="12"/>
  <c r="AM376" i="12"/>
  <c r="AR376" i="12"/>
  <c r="AW376" i="12"/>
  <c r="BC376" i="12"/>
  <c r="AB377" i="12"/>
  <c r="AJ377" i="12"/>
  <c r="AR377" i="12"/>
  <c r="AZ377" i="12"/>
  <c r="AA380" i="12"/>
  <c r="AF380" i="12"/>
  <c r="AK380" i="12"/>
  <c r="AQ380" i="12"/>
  <c r="AV380" i="12"/>
  <c r="BA380" i="12"/>
  <c r="X381" i="12"/>
  <c r="AN381" i="12"/>
  <c r="BD381" i="12"/>
  <c r="Y382" i="12"/>
  <c r="AG382" i="12"/>
  <c r="AO382" i="12"/>
  <c r="AW382" i="12"/>
  <c r="BE382" i="12"/>
  <c r="AA384" i="12"/>
  <c r="AF384" i="12"/>
  <c r="AK384" i="12"/>
  <c r="AQ384" i="12"/>
  <c r="AV384" i="12"/>
  <c r="BA384" i="12"/>
  <c r="X385" i="12"/>
  <c r="AN385" i="12"/>
  <c r="BD385" i="12"/>
  <c r="Y386" i="12"/>
  <c r="AG386" i="12"/>
  <c r="AO386" i="12"/>
  <c r="AW386" i="12"/>
  <c r="BE386" i="12"/>
  <c r="AJ388" i="12"/>
  <c r="AZ388" i="12"/>
  <c r="AC389" i="12"/>
  <c r="AK389" i="12"/>
  <c r="AU389" i="12"/>
  <c r="Y391" i="12"/>
  <c r="AE391" i="12"/>
  <c r="AJ391" i="12"/>
  <c r="AO391" i="12"/>
  <c r="AU391" i="12"/>
  <c r="AZ391" i="12"/>
  <c r="BE391" i="12"/>
  <c r="ED388" i="12"/>
  <c r="EE388" i="12" s="1"/>
  <c r="EF388" i="12" s="1"/>
  <c r="EG388" i="12" s="1"/>
  <c r="EH388" i="12" s="1"/>
  <c r="EI388" i="12" s="1"/>
  <c r="EJ388" i="12" s="1"/>
  <c r="EK388" i="12" s="1"/>
  <c r="EL388" i="12" s="1"/>
  <c r="EM388" i="12" s="1"/>
  <c r="EN388" i="12" s="1"/>
  <c r="EO388" i="12" s="1"/>
  <c r="EP388" i="12" s="1"/>
  <c r="EQ388" i="12" s="1"/>
  <c r="ER388" i="12" s="1"/>
  <c r="ES388" i="12" s="1"/>
  <c r="ET388" i="12" s="1"/>
  <c r="EU388" i="12" s="1"/>
  <c r="EV388" i="12" s="1"/>
  <c r="EW388" i="12" s="1"/>
  <c r="EX388" i="12" s="1"/>
  <c r="EY388" i="12" s="1"/>
  <c r="EZ388" i="12" s="1"/>
  <c r="FA388" i="12" s="1"/>
  <c r="FB388" i="12" s="1"/>
  <c r="FC388" i="12" s="1"/>
  <c r="FD388" i="12" s="1"/>
  <c r="AD371" i="12"/>
  <c r="AP371" i="12"/>
  <c r="BB371" i="12"/>
  <c r="Z375" i="12"/>
  <c r="AL375" i="12"/>
  <c r="AX375" i="12"/>
  <c r="AD379" i="12"/>
  <c r="AL379" i="12"/>
  <c r="AX379" i="12"/>
  <c r="Z383" i="12"/>
  <c r="AH383" i="12"/>
  <c r="AP383" i="12"/>
  <c r="BB383" i="12"/>
  <c r="AD387" i="12"/>
  <c r="AP387" i="12"/>
  <c r="AX387" i="12"/>
  <c r="BF387" i="12"/>
  <c r="AD390" i="12"/>
  <c r="AP390" i="12"/>
  <c r="BB390" i="12"/>
  <c r="AH370" i="12"/>
  <c r="AT370" i="12"/>
  <c r="BF370" i="12"/>
  <c r="AG371" i="12"/>
  <c r="AW371" i="12"/>
  <c r="G372" i="12"/>
  <c r="AL374" i="12"/>
  <c r="AK375" i="12"/>
  <c r="BA375" i="12"/>
  <c r="Z378" i="12"/>
  <c r="AD378" i="12"/>
  <c r="AH378" i="12"/>
  <c r="AL378" i="12"/>
  <c r="AP378" i="12"/>
  <c r="AT378" i="12"/>
  <c r="AX378" i="12"/>
  <c r="BB378" i="12"/>
  <c r="BF378" i="12"/>
  <c r="J379" i="12"/>
  <c r="Y379" i="12"/>
  <c r="AC379" i="12"/>
  <c r="AG379" i="12"/>
  <c r="AK379" i="12"/>
  <c r="AO379" i="12"/>
  <c r="AS379" i="12"/>
  <c r="AW379" i="12"/>
  <c r="BA379" i="12"/>
  <c r="BE379" i="12"/>
  <c r="G380" i="12"/>
  <c r="W381" i="12"/>
  <c r="AA381" i="12"/>
  <c r="AE381" i="12"/>
  <c r="AI381" i="12"/>
  <c r="AM381" i="12"/>
  <c r="AQ381" i="12"/>
  <c r="AU381" i="12"/>
  <c r="AY381" i="12"/>
  <c r="BC381" i="12"/>
  <c r="K382" i="12"/>
  <c r="Q382" i="12"/>
  <c r="Z382" i="12"/>
  <c r="AD382" i="12"/>
  <c r="AH382" i="12"/>
  <c r="AL382" i="12"/>
  <c r="AP382" i="12"/>
  <c r="AT382" i="12"/>
  <c r="AX382" i="12"/>
  <c r="BB382" i="12"/>
  <c r="BF382" i="12"/>
  <c r="J383" i="12"/>
  <c r="Y383" i="12"/>
  <c r="AC383" i="12"/>
  <c r="AG383" i="12"/>
  <c r="AK383" i="12"/>
  <c r="AO383" i="12"/>
  <c r="AS383" i="12"/>
  <c r="AW383" i="12"/>
  <c r="BA383" i="12"/>
  <c r="BE383" i="12"/>
  <c r="G384" i="12"/>
  <c r="W385" i="12"/>
  <c r="AA385" i="12"/>
  <c r="AE385" i="12"/>
  <c r="AI385" i="12"/>
  <c r="AM385" i="12"/>
  <c r="AQ385" i="12"/>
  <c r="AU385" i="12"/>
  <c r="AY385" i="12"/>
  <c r="BC385" i="12"/>
  <c r="K386" i="12"/>
  <c r="Q386" i="12"/>
  <c r="Z386" i="12"/>
  <c r="AD386" i="12"/>
  <c r="AH386" i="12"/>
  <c r="AL386" i="12"/>
  <c r="AP386" i="12"/>
  <c r="AT386" i="12"/>
  <c r="AX386" i="12"/>
  <c r="BB386" i="12"/>
  <c r="BF386" i="12"/>
  <c r="J387" i="12"/>
  <c r="Y387" i="12"/>
  <c r="AC387" i="12"/>
  <c r="AG387" i="12"/>
  <c r="AK387" i="12"/>
  <c r="AO387" i="12"/>
  <c r="AS387" i="12"/>
  <c r="AW387" i="12"/>
  <c r="BA387" i="12"/>
  <c r="BE387" i="12"/>
  <c r="W388" i="12"/>
  <c r="AA388" i="12"/>
  <c r="AE388" i="12"/>
  <c r="AI388" i="12"/>
  <c r="AM388" i="12"/>
  <c r="AQ388" i="12"/>
  <c r="AU388" i="12"/>
  <c r="AY388" i="12"/>
  <c r="BC388" i="12"/>
  <c r="K389" i="12"/>
  <c r="Q389" i="12"/>
  <c r="Z389" i="12"/>
  <c r="AD389" i="12"/>
  <c r="AH389" i="12"/>
  <c r="AL389" i="12"/>
  <c r="AP389" i="12"/>
  <c r="AT389" i="12"/>
  <c r="AX389" i="12"/>
  <c r="BB389" i="12"/>
  <c r="BF389" i="12"/>
  <c r="J390" i="12"/>
  <c r="Y390" i="12"/>
  <c r="AC390" i="12"/>
  <c r="AG390" i="12"/>
  <c r="AK390" i="12"/>
  <c r="AO390" i="12"/>
  <c r="AS390" i="12"/>
  <c r="AW390" i="12"/>
  <c r="BA390" i="12"/>
  <c r="BE390" i="12"/>
  <c r="G391" i="12"/>
  <c r="AL371" i="12"/>
  <c r="AX371" i="12"/>
  <c r="AD375" i="12"/>
  <c r="AP375" i="12"/>
  <c r="BB375" i="12"/>
  <c r="Z379" i="12"/>
  <c r="AP379" i="12"/>
  <c r="BF379" i="12"/>
  <c r="AD383" i="12"/>
  <c r="AL383" i="12"/>
  <c r="AT383" i="12"/>
  <c r="AX383" i="12"/>
  <c r="BF383" i="12"/>
  <c r="Z387" i="12"/>
  <c r="AL387" i="12"/>
  <c r="BB387" i="12"/>
  <c r="AH390" i="12"/>
  <c r="AT390" i="12"/>
  <c r="BF390" i="12"/>
  <c r="Z370" i="12"/>
  <c r="AL370" i="12"/>
  <c r="AX370" i="12"/>
  <c r="J371" i="12"/>
  <c r="AK371" i="12"/>
  <c r="BA371" i="12"/>
  <c r="AD374" i="12"/>
  <c r="AP374" i="12"/>
  <c r="BB374" i="12"/>
  <c r="J375" i="12"/>
  <c r="AG375" i="12"/>
  <c r="AW375" i="12"/>
  <c r="G376" i="12"/>
  <c r="AD369" i="12"/>
  <c r="AT369" i="12"/>
  <c r="AG370" i="12"/>
  <c r="AS370" i="12"/>
  <c r="BE370" i="12"/>
  <c r="G371" i="12"/>
  <c r="AB371" i="12"/>
  <c r="AN371" i="12"/>
  <c r="AZ371" i="12"/>
  <c r="AH373" i="12"/>
  <c r="AT373" i="12"/>
  <c r="BF373" i="12"/>
  <c r="J374" i="12"/>
  <c r="AC374" i="12"/>
  <c r="AO374" i="12"/>
  <c r="BA374" i="12"/>
  <c r="G375" i="12"/>
  <c r="AB375" i="12"/>
  <c r="AN375" i="12"/>
  <c r="AZ375" i="12"/>
  <c r="Z377" i="12"/>
  <c r="AL377" i="12"/>
  <c r="BB377" i="12"/>
  <c r="J378" i="12"/>
  <c r="AC378" i="12"/>
  <c r="AO378" i="12"/>
  <c r="BA378" i="12"/>
  <c r="G379" i="12"/>
  <c r="AB379" i="12"/>
  <c r="AN379" i="12"/>
  <c r="AZ379" i="12"/>
  <c r="F380" i="12"/>
  <c r="AH381" i="12"/>
  <c r="AF383" i="12"/>
  <c r="AN383" i="12"/>
  <c r="AZ383" i="12"/>
  <c r="AD385" i="12"/>
  <c r="AT385" i="12"/>
  <c r="BB385" i="12"/>
  <c r="X387" i="12"/>
  <c r="AB387" i="12"/>
  <c r="AF387" i="12"/>
  <c r="AJ387" i="12"/>
  <c r="AN387" i="12"/>
  <c r="AR387" i="12"/>
  <c r="AV387" i="12"/>
  <c r="AZ387" i="12"/>
  <c r="BD387" i="12"/>
  <c r="Z388" i="12"/>
  <c r="AD388" i="12"/>
  <c r="AH388" i="12"/>
  <c r="AL388" i="12"/>
  <c r="AP388" i="12"/>
  <c r="AT388" i="12"/>
  <c r="AX388" i="12"/>
  <c r="BB388" i="12"/>
  <c r="BF388" i="12"/>
  <c r="AS389" i="12"/>
  <c r="AW389" i="12"/>
  <c r="BA389" i="12"/>
  <c r="BE389" i="12"/>
  <c r="X390" i="12"/>
  <c r="AB390" i="12"/>
  <c r="AF390" i="12"/>
  <c r="AJ390" i="12"/>
  <c r="AN390" i="12"/>
  <c r="AR390" i="12"/>
  <c r="AV390" i="12"/>
  <c r="AZ390" i="12"/>
  <c r="BD390" i="12"/>
  <c r="F391" i="12"/>
  <c r="Z371" i="12"/>
  <c r="AH371" i="12"/>
  <c r="AT371" i="12"/>
  <c r="BF371" i="12"/>
  <c r="AH375" i="12"/>
  <c r="AT375" i="12"/>
  <c r="BF375" i="12"/>
  <c r="AH379" i="12"/>
  <c r="AT379" i="12"/>
  <c r="BB379" i="12"/>
  <c r="AH387" i="12"/>
  <c r="AT387" i="12"/>
  <c r="Z390" i="12"/>
  <c r="AL390" i="12"/>
  <c r="AX390" i="12"/>
  <c r="AD370" i="12"/>
  <c r="AP370" i="12"/>
  <c r="BB370" i="12"/>
  <c r="Y371" i="12"/>
  <c r="AC371" i="12"/>
  <c r="AO371" i="12"/>
  <c r="AS371" i="12"/>
  <c r="BE371" i="12"/>
  <c r="Z374" i="12"/>
  <c r="AH374" i="12"/>
  <c r="AT374" i="12"/>
  <c r="AX374" i="12"/>
  <c r="BF374" i="12"/>
  <c r="Y375" i="12"/>
  <c r="AC375" i="12"/>
  <c r="AO375" i="12"/>
  <c r="AS375" i="12"/>
  <c r="BE375" i="12"/>
  <c r="Z369" i="12"/>
  <c r="AH369" i="12"/>
  <c r="AL369" i="12"/>
  <c r="AP369" i="12"/>
  <c r="AX369" i="12"/>
  <c r="BB369" i="12"/>
  <c r="BF369" i="12"/>
  <c r="J370" i="12"/>
  <c r="Y370" i="12"/>
  <c r="AC370" i="12"/>
  <c r="AK370" i="12"/>
  <c r="AO370" i="12"/>
  <c r="AW370" i="12"/>
  <c r="BA370" i="12"/>
  <c r="X371" i="12"/>
  <c r="AF371" i="12"/>
  <c r="AJ371" i="12"/>
  <c r="AR371" i="12"/>
  <c r="AV371" i="12"/>
  <c r="BD371" i="12"/>
  <c r="F372" i="12"/>
  <c r="Z373" i="12"/>
  <c r="AD373" i="12"/>
  <c r="AL373" i="12"/>
  <c r="AP373" i="12"/>
  <c r="AX373" i="12"/>
  <c r="BB373" i="12"/>
  <c r="Y374" i="12"/>
  <c r="AG374" i="12"/>
  <c r="AK374" i="12"/>
  <c r="AS374" i="12"/>
  <c r="AW374" i="12"/>
  <c r="BE374" i="12"/>
  <c r="X375" i="12"/>
  <c r="AF375" i="12"/>
  <c r="AJ375" i="12"/>
  <c r="AR375" i="12"/>
  <c r="AV375" i="12"/>
  <c r="BD375" i="12"/>
  <c r="F376" i="12"/>
  <c r="AD377" i="12"/>
  <c r="AH377" i="12"/>
  <c r="AP377" i="12"/>
  <c r="AT377" i="12"/>
  <c r="AX377" i="12"/>
  <c r="BF377" i="12"/>
  <c r="Y378" i="12"/>
  <c r="AG378" i="12"/>
  <c r="AK378" i="12"/>
  <c r="AS378" i="12"/>
  <c r="AW378" i="12"/>
  <c r="BE378" i="12"/>
  <c r="X379" i="12"/>
  <c r="AF379" i="12"/>
  <c r="AJ379" i="12"/>
  <c r="AR379" i="12"/>
  <c r="AV379" i="12"/>
  <c r="BD379" i="12"/>
  <c r="Z381" i="12"/>
  <c r="AD381" i="12"/>
  <c r="AL381" i="12"/>
  <c r="AP381" i="12"/>
  <c r="AT381" i="12"/>
  <c r="AX381" i="12"/>
  <c r="BB381" i="12"/>
  <c r="BF381" i="12"/>
  <c r="X383" i="12"/>
  <c r="AB383" i="12"/>
  <c r="AJ383" i="12"/>
  <c r="AR383" i="12"/>
  <c r="AV383" i="12"/>
  <c r="BD383" i="12"/>
  <c r="F384" i="12"/>
  <c r="Z385" i="12"/>
  <c r="AH385" i="12"/>
  <c r="AL385" i="12"/>
  <c r="AP385" i="12"/>
  <c r="AX385" i="12"/>
  <c r="BF385" i="12"/>
  <c r="J369" i="12"/>
  <c r="Y369" i="12"/>
  <c r="AC369" i="12"/>
  <c r="AG369" i="12"/>
  <c r="AK369" i="12"/>
  <c r="AO369" i="12"/>
  <c r="AS369" i="12"/>
  <c r="AW369" i="12"/>
  <c r="BA369" i="12"/>
  <c r="X370" i="12"/>
  <c r="AB370" i="12"/>
  <c r="AF370" i="12"/>
  <c r="AJ370" i="12"/>
  <c r="AN370" i="12"/>
  <c r="AR370" i="12"/>
  <c r="AV370" i="12"/>
  <c r="AZ370" i="12"/>
  <c r="W371" i="12"/>
  <c r="AA371" i="12"/>
  <c r="AE371" i="12"/>
  <c r="AI371" i="12"/>
  <c r="AM371" i="12"/>
  <c r="AQ371" i="12"/>
  <c r="AU371" i="12"/>
  <c r="AY371" i="12"/>
  <c r="K372" i="12"/>
  <c r="Z372" i="12"/>
  <c r="AD372" i="12"/>
  <c r="AH372" i="12"/>
  <c r="AL372" i="12"/>
  <c r="AP372" i="12"/>
  <c r="AT372" i="12"/>
  <c r="AX372" i="12"/>
  <c r="BB372" i="12"/>
  <c r="J373" i="12"/>
  <c r="Y373" i="12"/>
  <c r="AC373" i="12"/>
  <c r="AG373" i="12"/>
  <c r="AK373" i="12"/>
  <c r="AO373" i="12"/>
  <c r="AS373" i="12"/>
  <c r="AW373" i="12"/>
  <c r="BA373" i="12"/>
  <c r="X374" i="12"/>
  <c r="AB374" i="12"/>
  <c r="AF374" i="12"/>
  <c r="AJ374" i="12"/>
  <c r="AN374" i="12"/>
  <c r="AR374" i="12"/>
  <c r="AV374" i="12"/>
  <c r="AZ374" i="12"/>
  <c r="W375" i="12"/>
  <c r="AA375" i="12"/>
  <c r="AE375" i="12"/>
  <c r="AI375" i="12"/>
  <c r="AM375" i="12"/>
  <c r="AQ375" i="12"/>
  <c r="AU375" i="12"/>
  <c r="AY375" i="12"/>
  <c r="K376" i="12"/>
  <c r="Z376" i="12"/>
  <c r="AD376" i="12"/>
  <c r="AH376" i="12"/>
  <c r="AL376" i="12"/>
  <c r="AP376" i="12"/>
  <c r="AT376" i="12"/>
  <c r="AX376" i="12"/>
  <c r="BB376" i="12"/>
  <c r="J377" i="12"/>
  <c r="Y377" i="12"/>
  <c r="AC377" i="12"/>
  <c r="AG377" i="12"/>
  <c r="AK377" i="12"/>
  <c r="AO377" i="12"/>
  <c r="AS377" i="12"/>
  <c r="AW377" i="12"/>
  <c r="BA377" i="12"/>
  <c r="X378" i="12"/>
  <c r="AB378" i="12"/>
  <c r="AF378" i="12"/>
  <c r="AJ378" i="12"/>
  <c r="AN378" i="12"/>
  <c r="AR378" i="12"/>
  <c r="AV378" i="12"/>
  <c r="AZ378" i="12"/>
  <c r="W379" i="12"/>
  <c r="AA379" i="12"/>
  <c r="AE379" i="12"/>
  <c r="AI379" i="12"/>
  <c r="AM379" i="12"/>
  <c r="AQ379" i="12"/>
  <c r="AU379" i="12"/>
  <c r="AY379" i="12"/>
  <c r="K380" i="12"/>
  <c r="Z380" i="12"/>
  <c r="AD380" i="12"/>
  <c r="AH380" i="12"/>
  <c r="AL380" i="12"/>
  <c r="AP380" i="12"/>
  <c r="AT380" i="12"/>
  <c r="AX380" i="12"/>
  <c r="BB380" i="12"/>
  <c r="J381" i="12"/>
  <c r="Y381" i="12"/>
  <c r="AC381" i="12"/>
  <c r="AG381" i="12"/>
  <c r="AK381" i="12"/>
  <c r="AO381" i="12"/>
  <c r="AS381" i="12"/>
  <c r="AW381" i="12"/>
  <c r="BA381" i="12"/>
  <c r="X382" i="12"/>
  <c r="AB382" i="12"/>
  <c r="AF382" i="12"/>
  <c r="AJ382" i="12"/>
  <c r="AN382" i="12"/>
  <c r="AR382" i="12"/>
  <c r="AV382" i="12"/>
  <c r="AZ382" i="12"/>
  <c r="W383" i="12"/>
  <c r="AA383" i="12"/>
  <c r="AE383" i="12"/>
  <c r="AI383" i="12"/>
  <c r="AM383" i="12"/>
  <c r="AQ383" i="12"/>
  <c r="AU383" i="12"/>
  <c r="AY383" i="12"/>
  <c r="K384" i="12"/>
  <c r="Z384" i="12"/>
  <c r="AD384" i="12"/>
  <c r="AH384" i="12"/>
  <c r="AL384" i="12"/>
  <c r="AP384" i="12"/>
  <c r="AT384" i="12"/>
  <c r="AX384" i="12"/>
  <c r="BB384" i="12"/>
  <c r="J385" i="12"/>
  <c r="Y385" i="12"/>
  <c r="AC385" i="12"/>
  <c r="AG385" i="12"/>
  <c r="AK385" i="12"/>
  <c r="AO385" i="12"/>
  <c r="AS385" i="12"/>
  <c r="AW385" i="12"/>
  <c r="BA385" i="12"/>
  <c r="X386" i="12"/>
  <c r="AB386" i="12"/>
  <c r="AF386" i="12"/>
  <c r="AJ386" i="12"/>
  <c r="AN386" i="12"/>
  <c r="AR386" i="12"/>
  <c r="AV386" i="12"/>
  <c r="AZ386" i="12"/>
  <c r="W387" i="12"/>
  <c r="AA387" i="12"/>
  <c r="AE387" i="12"/>
  <c r="AI387" i="12"/>
  <c r="AM387" i="12"/>
  <c r="AQ387" i="12"/>
  <c r="AU387" i="12"/>
  <c r="AY387" i="12"/>
  <c r="J388" i="12"/>
  <c r="Y388" i="12"/>
  <c r="AC388" i="12"/>
  <c r="AG388" i="12"/>
  <c r="AK388" i="12"/>
  <c r="AO388" i="12"/>
  <c r="AS388" i="12"/>
  <c r="AW388" i="12"/>
  <c r="BA388" i="12"/>
  <c r="X389" i="12"/>
  <c r="AB389" i="12"/>
  <c r="AF389" i="12"/>
  <c r="AJ389" i="12"/>
  <c r="AN389" i="12"/>
  <c r="AR389" i="12"/>
  <c r="AV389" i="12"/>
  <c r="AZ389" i="12"/>
  <c r="W390" i="12"/>
  <c r="AA390" i="12"/>
  <c r="AE390" i="12"/>
  <c r="AI390" i="12"/>
  <c r="AM390" i="12"/>
  <c r="AQ390" i="12"/>
  <c r="AU390" i="12"/>
  <c r="AY390" i="12"/>
  <c r="K391" i="12"/>
  <c r="Z391" i="12"/>
  <c r="AD391" i="12"/>
  <c r="AH391" i="12"/>
  <c r="AL391" i="12"/>
  <c r="AP391" i="12"/>
  <c r="AT391" i="12"/>
  <c r="AX391" i="12"/>
  <c r="BB391" i="12"/>
  <c r="BE368" i="12"/>
  <c r="AZ368" i="12"/>
  <c r="AU368" i="12"/>
  <c r="AO368" i="12"/>
  <c r="AJ368" i="12"/>
  <c r="AE368" i="12"/>
  <c r="Y368" i="12"/>
  <c r="P368" i="12"/>
  <c r="G368" i="12" s="1"/>
  <c r="O368" i="12"/>
  <c r="N368" i="12"/>
  <c r="F368" i="12"/>
  <c r="D368" i="12"/>
  <c r="C368" i="12"/>
  <c r="B368" i="12"/>
  <c r="E368" i="12" s="1"/>
  <c r="A368" i="12"/>
  <c r="BF368" i="12" s="1"/>
  <c r="ED367" i="12"/>
  <c r="EG367" i="12" s="1"/>
  <c r="EJ367" i="12" s="1"/>
  <c r="EM367" i="12" s="1"/>
  <c r="EP367" i="12" s="1"/>
  <c r="ES367" i="12" s="1"/>
  <c r="EV367" i="12" s="1"/>
  <c r="EY367" i="12" s="1"/>
  <c r="FB367" i="12" s="1"/>
  <c r="EA367" i="12"/>
  <c r="DZ367" i="12"/>
  <c r="EC367" i="12" s="1"/>
  <c r="EF367" i="12" s="1"/>
  <c r="EI367" i="12" s="1"/>
  <c r="EL367" i="12" s="1"/>
  <c r="EO367" i="12" s="1"/>
  <c r="ER367" i="12" s="1"/>
  <c r="EU367" i="12" s="1"/>
  <c r="EX367" i="12" s="1"/>
  <c r="FA367" i="12" s="1"/>
  <c r="FD367" i="12" s="1"/>
  <c r="DY367" i="12"/>
  <c r="EB367" i="12" s="1"/>
  <c r="EE367" i="12" s="1"/>
  <c r="EH367" i="12" s="1"/>
  <c r="EK367" i="12" s="1"/>
  <c r="EN367" i="12" s="1"/>
  <c r="EQ367" i="12" s="1"/>
  <c r="ET367" i="12" s="1"/>
  <c r="EW367" i="12" s="1"/>
  <c r="EZ367" i="12" s="1"/>
  <c r="FC367" i="12" s="1"/>
  <c r="AR367" i="12"/>
  <c r="AB367" i="12"/>
  <c r="P367" i="12"/>
  <c r="Q367" i="12" s="1"/>
  <c r="O367" i="12"/>
  <c r="N367" i="12"/>
  <c r="G367" i="12"/>
  <c r="E367" i="12"/>
  <c r="D367" i="12"/>
  <c r="C367" i="12"/>
  <c r="B367" i="12"/>
  <c r="A367" i="12"/>
  <c r="BE367" i="12" s="1"/>
  <c r="EC366" i="12"/>
  <c r="EF366" i="12" s="1"/>
  <c r="EI366" i="12" s="1"/>
  <c r="EL366" i="12" s="1"/>
  <c r="EO366" i="12" s="1"/>
  <c r="ER366" i="12" s="1"/>
  <c r="EU366" i="12" s="1"/>
  <c r="EX366" i="12" s="1"/>
  <c r="FA366" i="12" s="1"/>
  <c r="FD366" i="12" s="1"/>
  <c r="EB366" i="12"/>
  <c r="EE366" i="12" s="1"/>
  <c r="EH366" i="12" s="1"/>
  <c r="EK366" i="12" s="1"/>
  <c r="EN366" i="12" s="1"/>
  <c r="EQ366" i="12" s="1"/>
  <c r="ET366" i="12" s="1"/>
  <c r="EW366" i="12" s="1"/>
  <c r="EZ366" i="12" s="1"/>
  <c r="FC366" i="12" s="1"/>
  <c r="EA366" i="12"/>
  <c r="ED366" i="12" s="1"/>
  <c r="EG366" i="12" s="1"/>
  <c r="EJ366" i="12" s="1"/>
  <c r="EM366" i="12" s="1"/>
  <c r="EP366" i="12" s="1"/>
  <c r="ES366" i="12" s="1"/>
  <c r="EV366" i="12" s="1"/>
  <c r="EY366" i="12" s="1"/>
  <c r="FB366" i="12" s="1"/>
  <c r="DZ366" i="12"/>
  <c r="DY366" i="12"/>
  <c r="P366" i="12"/>
  <c r="Q366" i="12" s="1"/>
  <c r="O366" i="12"/>
  <c r="N366" i="12"/>
  <c r="D366" i="12"/>
  <c r="C366" i="12"/>
  <c r="B366" i="12"/>
  <c r="E366" i="12" s="1"/>
  <c r="A366" i="12"/>
  <c r="BF366" i="12" s="1"/>
  <c r="DU365" i="12"/>
  <c r="DV365" i="12" s="1"/>
  <c r="DW365" i="12" s="1"/>
  <c r="DX365" i="12" s="1"/>
  <c r="P365" i="12"/>
  <c r="G365" i="12" s="1"/>
  <c r="O365" i="12"/>
  <c r="N365" i="12"/>
  <c r="F365" i="12"/>
  <c r="D365" i="12"/>
  <c r="C365" i="12"/>
  <c r="B365" i="12"/>
  <c r="E365" i="12" s="1"/>
  <c r="A365" i="12"/>
  <c r="BC365" i="12" s="1"/>
  <c r="DQ364" i="12"/>
  <c r="AZ364" i="12"/>
  <c r="AJ364" i="12"/>
  <c r="Y364" i="12"/>
  <c r="P364" i="12"/>
  <c r="Q364" i="12" s="1"/>
  <c r="O364" i="12"/>
  <c r="N364" i="12"/>
  <c r="G364" i="12"/>
  <c r="E364" i="12"/>
  <c r="D364" i="12"/>
  <c r="C364" i="12"/>
  <c r="B364" i="12"/>
  <c r="A364" i="12"/>
  <c r="BE364" i="12" s="1"/>
  <c r="EC363" i="12"/>
  <c r="EF363" i="12" s="1"/>
  <c r="EI363" i="12" s="1"/>
  <c r="EL363" i="12" s="1"/>
  <c r="EO363" i="12" s="1"/>
  <c r="ER363" i="12" s="1"/>
  <c r="EU363" i="12" s="1"/>
  <c r="EX363" i="12" s="1"/>
  <c r="FA363" i="12" s="1"/>
  <c r="FD363" i="12" s="1"/>
  <c r="EB363" i="12"/>
  <c r="EE363" i="12" s="1"/>
  <c r="EH363" i="12" s="1"/>
  <c r="EK363" i="12" s="1"/>
  <c r="EN363" i="12" s="1"/>
  <c r="EQ363" i="12" s="1"/>
  <c r="ET363" i="12" s="1"/>
  <c r="EW363" i="12" s="1"/>
  <c r="EZ363" i="12" s="1"/>
  <c r="FC363" i="12" s="1"/>
  <c r="EA363" i="12"/>
  <c r="ED363" i="12" s="1"/>
  <c r="EG363" i="12" s="1"/>
  <c r="EJ363" i="12" s="1"/>
  <c r="EM363" i="12" s="1"/>
  <c r="EP363" i="12" s="1"/>
  <c r="ES363" i="12" s="1"/>
  <c r="EV363" i="12" s="1"/>
  <c r="EY363" i="12" s="1"/>
  <c r="FB363" i="12" s="1"/>
  <c r="DZ363" i="12"/>
  <c r="DY363" i="12"/>
  <c r="P363" i="12"/>
  <c r="Q363" i="12" s="1"/>
  <c r="O363" i="12"/>
  <c r="N363" i="12"/>
  <c r="D363" i="12"/>
  <c r="C363" i="12"/>
  <c r="B363" i="12"/>
  <c r="A363" i="12"/>
  <c r="BF363" i="12" s="1"/>
  <c r="ED362" i="12"/>
  <c r="EG362" i="12" s="1"/>
  <c r="EJ362" i="12" s="1"/>
  <c r="EM362" i="12" s="1"/>
  <c r="EP362" i="12" s="1"/>
  <c r="ES362" i="12" s="1"/>
  <c r="EV362" i="12" s="1"/>
  <c r="EY362" i="12" s="1"/>
  <c r="FB362" i="12" s="1"/>
  <c r="EA362" i="12"/>
  <c r="DZ362" i="12"/>
  <c r="EC362" i="12" s="1"/>
  <c r="EF362" i="12" s="1"/>
  <c r="EI362" i="12" s="1"/>
  <c r="EL362" i="12" s="1"/>
  <c r="EO362" i="12" s="1"/>
  <c r="ER362" i="12" s="1"/>
  <c r="EU362" i="12" s="1"/>
  <c r="EX362" i="12" s="1"/>
  <c r="FA362" i="12" s="1"/>
  <c r="FD362" i="12" s="1"/>
  <c r="DY362" i="12"/>
  <c r="EB362" i="12" s="1"/>
  <c r="EE362" i="12" s="1"/>
  <c r="EH362" i="12" s="1"/>
  <c r="EK362" i="12" s="1"/>
  <c r="EN362" i="12" s="1"/>
  <c r="EQ362" i="12" s="1"/>
  <c r="ET362" i="12" s="1"/>
  <c r="EW362" i="12" s="1"/>
  <c r="EZ362" i="12" s="1"/>
  <c r="FC362" i="12" s="1"/>
  <c r="P362" i="12"/>
  <c r="Q362" i="12" s="1"/>
  <c r="O362" i="12"/>
  <c r="N362" i="12"/>
  <c r="F362" i="12"/>
  <c r="D362" i="12"/>
  <c r="C362" i="12"/>
  <c r="B362" i="12"/>
  <c r="E362" i="12" s="1"/>
  <c r="A362" i="12"/>
  <c r="BC362" i="12" s="1"/>
  <c r="ED361" i="12"/>
  <c r="EG361" i="12" s="1"/>
  <c r="EJ361" i="12" s="1"/>
  <c r="EM361" i="12" s="1"/>
  <c r="EP361" i="12" s="1"/>
  <c r="ES361" i="12" s="1"/>
  <c r="EV361" i="12" s="1"/>
  <c r="EY361" i="12" s="1"/>
  <c r="FB361" i="12" s="1"/>
  <c r="EC361" i="12"/>
  <c r="EF361" i="12" s="1"/>
  <c r="EI361" i="12" s="1"/>
  <c r="EL361" i="12" s="1"/>
  <c r="EO361" i="12" s="1"/>
  <c r="ER361" i="12" s="1"/>
  <c r="EU361" i="12" s="1"/>
  <c r="EX361" i="12" s="1"/>
  <c r="FA361" i="12" s="1"/>
  <c r="FD361" i="12" s="1"/>
  <c r="EA361" i="12"/>
  <c r="DZ361" i="12"/>
  <c r="DY361" i="12"/>
  <c r="EB361" i="12" s="1"/>
  <c r="EE361" i="12" s="1"/>
  <c r="EH361" i="12" s="1"/>
  <c r="EK361" i="12" s="1"/>
  <c r="EN361" i="12" s="1"/>
  <c r="EQ361" i="12" s="1"/>
  <c r="ET361" i="12" s="1"/>
  <c r="EW361" i="12" s="1"/>
  <c r="EZ361" i="12" s="1"/>
  <c r="FC361" i="12" s="1"/>
  <c r="P361" i="12"/>
  <c r="Q361" i="12" s="1"/>
  <c r="O361" i="12"/>
  <c r="N361" i="12"/>
  <c r="G361" i="12"/>
  <c r="F361" i="12"/>
  <c r="D361" i="12"/>
  <c r="C361" i="12"/>
  <c r="B361" i="12"/>
  <c r="E361" i="12" s="1"/>
  <c r="A361" i="12"/>
  <c r="BF361" i="12" s="1"/>
  <c r="ED360" i="12"/>
  <c r="EG360" i="12" s="1"/>
  <c r="EJ360" i="12" s="1"/>
  <c r="EM360" i="12" s="1"/>
  <c r="EP360" i="12" s="1"/>
  <c r="ES360" i="12" s="1"/>
  <c r="EV360" i="12" s="1"/>
  <c r="EY360" i="12" s="1"/>
  <c r="FB360" i="12" s="1"/>
  <c r="EB360" i="12"/>
  <c r="EE360" i="12" s="1"/>
  <c r="EH360" i="12" s="1"/>
  <c r="EK360" i="12" s="1"/>
  <c r="EN360" i="12" s="1"/>
  <c r="EQ360" i="12" s="1"/>
  <c r="ET360" i="12" s="1"/>
  <c r="EW360" i="12" s="1"/>
  <c r="EZ360" i="12" s="1"/>
  <c r="FC360" i="12" s="1"/>
  <c r="EA360" i="12"/>
  <c r="DZ360" i="12"/>
  <c r="EC360" i="12" s="1"/>
  <c r="EF360" i="12" s="1"/>
  <c r="EI360" i="12" s="1"/>
  <c r="EL360" i="12" s="1"/>
  <c r="EO360" i="12" s="1"/>
  <c r="ER360" i="12" s="1"/>
  <c r="EU360" i="12" s="1"/>
  <c r="EX360" i="12" s="1"/>
  <c r="FA360" i="12" s="1"/>
  <c r="FD360" i="12" s="1"/>
  <c r="DY360" i="12"/>
  <c r="BE360" i="12"/>
  <c r="AW360" i="12"/>
  <c r="AO360" i="12"/>
  <c r="AG360" i="12"/>
  <c r="Y360" i="12"/>
  <c r="P360" i="12"/>
  <c r="Q360" i="12" s="1"/>
  <c r="O360" i="12"/>
  <c r="N360" i="12"/>
  <c r="G360" i="12"/>
  <c r="E360" i="12"/>
  <c r="D360" i="12"/>
  <c r="C360" i="12"/>
  <c r="B360" i="12"/>
  <c r="A360" i="12"/>
  <c r="BF360" i="12" s="1"/>
  <c r="EC359" i="12"/>
  <c r="EF359" i="12" s="1"/>
  <c r="EI359" i="12" s="1"/>
  <c r="EL359" i="12" s="1"/>
  <c r="EO359" i="12" s="1"/>
  <c r="ER359" i="12" s="1"/>
  <c r="EU359" i="12" s="1"/>
  <c r="EX359" i="12" s="1"/>
  <c r="FA359" i="12" s="1"/>
  <c r="FD359" i="12" s="1"/>
  <c r="EB359" i="12"/>
  <c r="EE359" i="12" s="1"/>
  <c r="EH359" i="12" s="1"/>
  <c r="EK359" i="12" s="1"/>
  <c r="EN359" i="12" s="1"/>
  <c r="EQ359" i="12" s="1"/>
  <c r="ET359" i="12" s="1"/>
  <c r="EW359" i="12" s="1"/>
  <c r="EZ359" i="12" s="1"/>
  <c r="FC359" i="12" s="1"/>
  <c r="EA359" i="12"/>
  <c r="ED359" i="12" s="1"/>
  <c r="EG359" i="12" s="1"/>
  <c r="EJ359" i="12" s="1"/>
  <c r="EM359" i="12" s="1"/>
  <c r="EP359" i="12" s="1"/>
  <c r="ES359" i="12" s="1"/>
  <c r="EV359" i="12" s="1"/>
  <c r="EY359" i="12" s="1"/>
  <c r="FB359" i="12" s="1"/>
  <c r="DZ359" i="12"/>
  <c r="DY359" i="12"/>
  <c r="BE359" i="12"/>
  <c r="AS359" i="12"/>
  <c r="AO359" i="12"/>
  <c r="AC359" i="12"/>
  <c r="Y359" i="12"/>
  <c r="P359" i="12"/>
  <c r="Q359" i="12" s="1"/>
  <c r="O359" i="12"/>
  <c r="N359" i="12"/>
  <c r="J359" i="12"/>
  <c r="D359" i="12"/>
  <c r="C359" i="12"/>
  <c r="B359" i="12"/>
  <c r="E359" i="12" s="1"/>
  <c r="A359" i="12"/>
  <c r="BF359" i="12" s="1"/>
  <c r="EB358" i="12"/>
  <c r="EE358" i="12" s="1"/>
  <c r="EH358" i="12" s="1"/>
  <c r="EK358" i="12" s="1"/>
  <c r="EN358" i="12" s="1"/>
  <c r="EQ358" i="12" s="1"/>
  <c r="ET358" i="12" s="1"/>
  <c r="EW358" i="12" s="1"/>
  <c r="EZ358" i="12" s="1"/>
  <c r="FC358" i="12" s="1"/>
  <c r="EA358" i="12"/>
  <c r="ED358" i="12" s="1"/>
  <c r="EG358" i="12" s="1"/>
  <c r="EJ358" i="12" s="1"/>
  <c r="EM358" i="12" s="1"/>
  <c r="EP358" i="12" s="1"/>
  <c r="ES358" i="12" s="1"/>
  <c r="EV358" i="12" s="1"/>
  <c r="EY358" i="12" s="1"/>
  <c r="FB358" i="12" s="1"/>
  <c r="DZ358" i="12"/>
  <c r="EC358" i="12" s="1"/>
  <c r="EF358" i="12" s="1"/>
  <c r="EI358" i="12" s="1"/>
  <c r="EL358" i="12" s="1"/>
  <c r="EO358" i="12" s="1"/>
  <c r="ER358" i="12" s="1"/>
  <c r="EU358" i="12" s="1"/>
  <c r="EX358" i="12" s="1"/>
  <c r="FA358" i="12" s="1"/>
  <c r="FD358" i="12" s="1"/>
  <c r="DY358" i="12"/>
  <c r="P358" i="12"/>
  <c r="F358" i="12" s="1"/>
  <c r="O358" i="12"/>
  <c r="N358" i="12"/>
  <c r="D358" i="12"/>
  <c r="C358" i="12"/>
  <c r="B358" i="12"/>
  <c r="E358" i="12" s="1"/>
  <c r="A358" i="12"/>
  <c r="BC358" i="12" s="1"/>
  <c r="ED357" i="12"/>
  <c r="EG357" i="12" s="1"/>
  <c r="EJ357" i="12" s="1"/>
  <c r="EM357" i="12" s="1"/>
  <c r="EP357" i="12" s="1"/>
  <c r="ES357" i="12" s="1"/>
  <c r="EV357" i="12" s="1"/>
  <c r="EY357" i="12" s="1"/>
  <c r="FB357" i="12" s="1"/>
  <c r="EA357" i="12"/>
  <c r="DZ357" i="12"/>
  <c r="EC357" i="12" s="1"/>
  <c r="EF357" i="12" s="1"/>
  <c r="EI357" i="12" s="1"/>
  <c r="EL357" i="12" s="1"/>
  <c r="EO357" i="12" s="1"/>
  <c r="ER357" i="12" s="1"/>
  <c r="EU357" i="12" s="1"/>
  <c r="EX357" i="12" s="1"/>
  <c r="FA357" i="12" s="1"/>
  <c r="FD357" i="12" s="1"/>
  <c r="DY357" i="12"/>
  <c r="EB357" i="12" s="1"/>
  <c r="EE357" i="12" s="1"/>
  <c r="EH357" i="12" s="1"/>
  <c r="EK357" i="12" s="1"/>
  <c r="EN357" i="12" s="1"/>
  <c r="EQ357" i="12" s="1"/>
  <c r="ET357" i="12" s="1"/>
  <c r="EW357" i="12" s="1"/>
  <c r="EZ357" i="12" s="1"/>
  <c r="FC357" i="12" s="1"/>
  <c r="BC357" i="12"/>
  <c r="BA357" i="12"/>
  <c r="AW357" i="12"/>
  <c r="AV357" i="12"/>
  <c r="AR357" i="12"/>
  <c r="AQ357" i="12"/>
  <c r="AM357" i="12"/>
  <c r="AK357" i="12"/>
  <c r="AG357" i="12"/>
  <c r="AF357" i="12"/>
  <c r="AB357" i="12"/>
  <c r="AA357" i="12"/>
  <c r="W357" i="12"/>
  <c r="P357" i="12"/>
  <c r="Q357" i="12" s="1"/>
  <c r="O357" i="12"/>
  <c r="N357" i="12"/>
  <c r="J357" i="12"/>
  <c r="G357" i="12"/>
  <c r="D357" i="12"/>
  <c r="C357" i="12"/>
  <c r="B357" i="12"/>
  <c r="E357" i="12" s="1"/>
  <c r="A357" i="12"/>
  <c r="BF357" i="12" s="1"/>
  <c r="ED356" i="12"/>
  <c r="EG356" i="12" s="1"/>
  <c r="EJ356" i="12" s="1"/>
  <c r="EM356" i="12" s="1"/>
  <c r="EP356" i="12" s="1"/>
  <c r="ES356" i="12" s="1"/>
  <c r="EV356" i="12" s="1"/>
  <c r="EY356" i="12" s="1"/>
  <c r="FB356" i="12" s="1"/>
  <c r="EA356" i="12"/>
  <c r="DZ356" i="12"/>
  <c r="EC356" i="12" s="1"/>
  <c r="EF356" i="12" s="1"/>
  <c r="EI356" i="12" s="1"/>
  <c r="EL356" i="12" s="1"/>
  <c r="EO356" i="12" s="1"/>
  <c r="ER356" i="12" s="1"/>
  <c r="EU356" i="12" s="1"/>
  <c r="EX356" i="12" s="1"/>
  <c r="FA356" i="12" s="1"/>
  <c r="FD356" i="12" s="1"/>
  <c r="DY356" i="12"/>
  <c r="EB356" i="12" s="1"/>
  <c r="EE356" i="12" s="1"/>
  <c r="EH356" i="12" s="1"/>
  <c r="EK356" i="12" s="1"/>
  <c r="EN356" i="12" s="1"/>
  <c r="EQ356" i="12" s="1"/>
  <c r="ET356" i="12" s="1"/>
  <c r="EW356" i="12" s="1"/>
  <c r="EZ356" i="12" s="1"/>
  <c r="FC356" i="12" s="1"/>
  <c r="P356" i="12"/>
  <c r="Q356" i="12" s="1"/>
  <c r="O356" i="12"/>
  <c r="N356" i="12"/>
  <c r="G356" i="12"/>
  <c r="E356" i="12"/>
  <c r="D356" i="12"/>
  <c r="C356" i="12"/>
  <c r="B356" i="12"/>
  <c r="A356" i="12"/>
  <c r="BF356" i="12" s="1"/>
  <c r="EC355" i="12"/>
  <c r="EF355" i="12" s="1"/>
  <c r="EI355" i="12" s="1"/>
  <c r="EL355" i="12" s="1"/>
  <c r="EO355" i="12" s="1"/>
  <c r="ER355" i="12" s="1"/>
  <c r="EU355" i="12" s="1"/>
  <c r="EX355" i="12" s="1"/>
  <c r="FA355" i="12" s="1"/>
  <c r="FD355" i="12" s="1"/>
  <c r="EA355" i="12"/>
  <c r="ED355" i="12" s="1"/>
  <c r="EG355" i="12" s="1"/>
  <c r="EJ355" i="12" s="1"/>
  <c r="EM355" i="12" s="1"/>
  <c r="EP355" i="12" s="1"/>
  <c r="ES355" i="12" s="1"/>
  <c r="EV355" i="12" s="1"/>
  <c r="EY355" i="12" s="1"/>
  <c r="FB355" i="12" s="1"/>
  <c r="DZ355" i="12"/>
  <c r="DY355" i="12"/>
  <c r="EB355" i="12" s="1"/>
  <c r="EE355" i="12" s="1"/>
  <c r="EH355" i="12" s="1"/>
  <c r="EK355" i="12" s="1"/>
  <c r="EN355" i="12" s="1"/>
  <c r="EQ355" i="12" s="1"/>
  <c r="ET355" i="12" s="1"/>
  <c r="EW355" i="12" s="1"/>
  <c r="EZ355" i="12" s="1"/>
  <c r="FC355" i="12" s="1"/>
  <c r="AW355" i="12"/>
  <c r="AS355" i="12"/>
  <c r="AG355" i="12"/>
  <c r="AC355" i="12"/>
  <c r="P355" i="12"/>
  <c r="Q355" i="12" s="1"/>
  <c r="O355" i="12"/>
  <c r="N355" i="12"/>
  <c r="E355" i="12"/>
  <c r="D355" i="12"/>
  <c r="C355" i="12"/>
  <c r="B355" i="12"/>
  <c r="A355" i="12"/>
  <c r="BF355" i="12" s="1"/>
  <c r="EG354" i="12"/>
  <c r="EJ354" i="12" s="1"/>
  <c r="EM354" i="12" s="1"/>
  <c r="EP354" i="12" s="1"/>
  <c r="ES354" i="12" s="1"/>
  <c r="EV354" i="12" s="1"/>
  <c r="EY354" i="12" s="1"/>
  <c r="FB354" i="12" s="1"/>
  <c r="ED354" i="12"/>
  <c r="EC354" i="12"/>
  <c r="EF354" i="12" s="1"/>
  <c r="EI354" i="12" s="1"/>
  <c r="EL354" i="12" s="1"/>
  <c r="EO354" i="12" s="1"/>
  <c r="ER354" i="12" s="1"/>
  <c r="EU354" i="12" s="1"/>
  <c r="EX354" i="12" s="1"/>
  <c r="FA354" i="12" s="1"/>
  <c r="FD354" i="12" s="1"/>
  <c r="EB354" i="12"/>
  <c r="EE354" i="12" s="1"/>
  <c r="EH354" i="12" s="1"/>
  <c r="EK354" i="12" s="1"/>
  <c r="EN354" i="12" s="1"/>
  <c r="EQ354" i="12" s="1"/>
  <c r="ET354" i="12" s="1"/>
  <c r="EW354" i="12" s="1"/>
  <c r="EZ354" i="12" s="1"/>
  <c r="FC354" i="12" s="1"/>
  <c r="EA354" i="12"/>
  <c r="DZ354" i="12"/>
  <c r="DY354" i="12"/>
  <c r="Q354" i="12"/>
  <c r="P354" i="12"/>
  <c r="O354" i="12"/>
  <c r="N354" i="12"/>
  <c r="K354" i="12"/>
  <c r="G354" i="12"/>
  <c r="F354" i="12"/>
  <c r="E354" i="12"/>
  <c r="D354" i="12"/>
  <c r="C354" i="12"/>
  <c r="B354" i="12"/>
  <c r="A354" i="12"/>
  <c r="BC354" i="12" s="1"/>
  <c r="EA353" i="12"/>
  <c r="ED353" i="12" s="1"/>
  <c r="EG353" i="12" s="1"/>
  <c r="EJ353" i="12" s="1"/>
  <c r="EM353" i="12" s="1"/>
  <c r="EP353" i="12" s="1"/>
  <c r="ES353" i="12" s="1"/>
  <c r="EV353" i="12" s="1"/>
  <c r="EY353" i="12" s="1"/>
  <c r="FB353" i="12" s="1"/>
  <c r="DZ353" i="12"/>
  <c r="EC353" i="12" s="1"/>
  <c r="EF353" i="12" s="1"/>
  <c r="EI353" i="12" s="1"/>
  <c r="EL353" i="12" s="1"/>
  <c r="EO353" i="12" s="1"/>
  <c r="ER353" i="12" s="1"/>
  <c r="EU353" i="12" s="1"/>
  <c r="EX353" i="12" s="1"/>
  <c r="FA353" i="12" s="1"/>
  <c r="FD353" i="12" s="1"/>
  <c r="DY353" i="12"/>
  <c r="EB353" i="12" s="1"/>
  <c r="EE353" i="12" s="1"/>
  <c r="EH353" i="12" s="1"/>
  <c r="EK353" i="12" s="1"/>
  <c r="EN353" i="12" s="1"/>
  <c r="EQ353" i="12" s="1"/>
  <c r="ET353" i="12" s="1"/>
  <c r="EW353" i="12" s="1"/>
  <c r="EZ353" i="12" s="1"/>
  <c r="FC353" i="12" s="1"/>
  <c r="BD353" i="12"/>
  <c r="BC353" i="12"/>
  <c r="AY353" i="12"/>
  <c r="AW353" i="12"/>
  <c r="AS353" i="12"/>
  <c r="AR353" i="12"/>
  <c r="AN353" i="12"/>
  <c r="AM353" i="12"/>
  <c r="AI353" i="12"/>
  <c r="AG353" i="12"/>
  <c r="AC353" i="12"/>
  <c r="AB353" i="12"/>
  <c r="X353" i="12"/>
  <c r="W353" i="12"/>
  <c r="P353" i="12"/>
  <c r="Q353" i="12" s="1"/>
  <c r="O353" i="12"/>
  <c r="N353" i="12"/>
  <c r="J353" i="12"/>
  <c r="G353" i="12"/>
  <c r="F353" i="12"/>
  <c r="D353" i="12"/>
  <c r="C353" i="12"/>
  <c r="B353" i="12"/>
  <c r="E353" i="12" s="1"/>
  <c r="A353" i="12"/>
  <c r="BF353" i="12" s="1"/>
  <c r="EA352" i="12"/>
  <c r="ED352" i="12" s="1"/>
  <c r="EG352" i="12" s="1"/>
  <c r="EJ352" i="12" s="1"/>
  <c r="EM352" i="12" s="1"/>
  <c r="EP352" i="12" s="1"/>
  <c r="ES352" i="12" s="1"/>
  <c r="EV352" i="12" s="1"/>
  <c r="EY352" i="12" s="1"/>
  <c r="FB352" i="12" s="1"/>
  <c r="DZ352" i="12"/>
  <c r="EC352" i="12" s="1"/>
  <c r="EF352" i="12" s="1"/>
  <c r="EI352" i="12" s="1"/>
  <c r="EL352" i="12" s="1"/>
  <c r="EO352" i="12" s="1"/>
  <c r="ER352" i="12" s="1"/>
  <c r="EU352" i="12" s="1"/>
  <c r="EX352" i="12" s="1"/>
  <c r="FA352" i="12" s="1"/>
  <c r="FD352" i="12" s="1"/>
  <c r="DY352" i="12"/>
  <c r="EB352" i="12" s="1"/>
  <c r="EE352" i="12" s="1"/>
  <c r="EH352" i="12" s="1"/>
  <c r="EK352" i="12" s="1"/>
  <c r="EN352" i="12" s="1"/>
  <c r="EQ352" i="12" s="1"/>
  <c r="ET352" i="12" s="1"/>
  <c r="EW352" i="12" s="1"/>
  <c r="EZ352" i="12" s="1"/>
  <c r="FC352" i="12" s="1"/>
  <c r="BD352" i="12"/>
  <c r="BA352" i="12"/>
  <c r="AV352" i="12"/>
  <c r="AS352" i="12"/>
  <c r="AN352" i="12"/>
  <c r="AK352" i="12"/>
  <c r="AF352" i="12"/>
  <c r="AC352" i="12"/>
  <c r="X352" i="12"/>
  <c r="P352" i="12"/>
  <c r="Q352" i="12" s="1"/>
  <c r="O352" i="12"/>
  <c r="N352" i="12"/>
  <c r="J352" i="12"/>
  <c r="D352" i="12"/>
  <c r="C352" i="12"/>
  <c r="B352" i="12"/>
  <c r="E352" i="12" s="1"/>
  <c r="A352" i="12"/>
  <c r="BF352" i="12" s="1"/>
  <c r="EA351" i="12"/>
  <c r="ED351" i="12" s="1"/>
  <c r="EG351" i="12" s="1"/>
  <c r="EJ351" i="12" s="1"/>
  <c r="EM351" i="12" s="1"/>
  <c r="EP351" i="12" s="1"/>
  <c r="ES351" i="12" s="1"/>
  <c r="EV351" i="12" s="1"/>
  <c r="EY351" i="12" s="1"/>
  <c r="FB351" i="12" s="1"/>
  <c r="DZ351" i="12"/>
  <c r="EC351" i="12" s="1"/>
  <c r="EF351" i="12" s="1"/>
  <c r="EI351" i="12" s="1"/>
  <c r="EL351" i="12" s="1"/>
  <c r="EO351" i="12" s="1"/>
  <c r="ER351" i="12" s="1"/>
  <c r="EU351" i="12" s="1"/>
  <c r="EX351" i="12" s="1"/>
  <c r="FA351" i="12" s="1"/>
  <c r="FD351" i="12" s="1"/>
  <c r="DY351" i="12"/>
  <c r="EB351" i="12" s="1"/>
  <c r="EE351" i="12" s="1"/>
  <c r="EH351" i="12" s="1"/>
  <c r="EK351" i="12" s="1"/>
  <c r="EN351" i="12" s="1"/>
  <c r="EQ351" i="12" s="1"/>
  <c r="ET351" i="12" s="1"/>
  <c r="EW351" i="12" s="1"/>
  <c r="EZ351" i="12" s="1"/>
  <c r="FC351" i="12" s="1"/>
  <c r="BA351" i="12"/>
  <c r="AW351" i="12"/>
  <c r="AK351" i="12"/>
  <c r="AG351" i="12"/>
  <c r="P351" i="12"/>
  <c r="Q351" i="12" s="1"/>
  <c r="O351" i="12"/>
  <c r="N351" i="12"/>
  <c r="D351" i="12"/>
  <c r="C351" i="12"/>
  <c r="B351" i="12"/>
  <c r="A351" i="12"/>
  <c r="BF351" i="12" s="1"/>
  <c r="EC350" i="12"/>
  <c r="EF350" i="12" s="1"/>
  <c r="EI350" i="12" s="1"/>
  <c r="EL350" i="12" s="1"/>
  <c r="EO350" i="12" s="1"/>
  <c r="ER350" i="12" s="1"/>
  <c r="EU350" i="12" s="1"/>
  <c r="EX350" i="12" s="1"/>
  <c r="FA350" i="12" s="1"/>
  <c r="FD350" i="12" s="1"/>
  <c r="EB350" i="12"/>
  <c r="EE350" i="12" s="1"/>
  <c r="EH350" i="12" s="1"/>
  <c r="EK350" i="12" s="1"/>
  <c r="EN350" i="12" s="1"/>
  <c r="EQ350" i="12" s="1"/>
  <c r="ET350" i="12" s="1"/>
  <c r="EW350" i="12" s="1"/>
  <c r="EZ350" i="12" s="1"/>
  <c r="FC350" i="12" s="1"/>
  <c r="EA350" i="12"/>
  <c r="ED350" i="12" s="1"/>
  <c r="EG350" i="12" s="1"/>
  <c r="EJ350" i="12" s="1"/>
  <c r="EM350" i="12" s="1"/>
  <c r="EP350" i="12" s="1"/>
  <c r="ES350" i="12" s="1"/>
  <c r="EV350" i="12" s="1"/>
  <c r="EY350" i="12" s="1"/>
  <c r="FB350" i="12" s="1"/>
  <c r="DZ350" i="12"/>
  <c r="DY350" i="12"/>
  <c r="Q350" i="12"/>
  <c r="P350" i="12"/>
  <c r="O350" i="12"/>
  <c r="N350" i="12"/>
  <c r="K350" i="12"/>
  <c r="G350" i="12"/>
  <c r="F350" i="12"/>
  <c r="E350" i="12"/>
  <c r="D350" i="12"/>
  <c r="C350" i="12"/>
  <c r="B350" i="12"/>
  <c r="A350" i="12"/>
  <c r="BC350" i="12" s="1"/>
  <c r="EA349" i="12"/>
  <c r="ED349" i="12" s="1"/>
  <c r="EG349" i="12" s="1"/>
  <c r="EJ349" i="12" s="1"/>
  <c r="EM349" i="12" s="1"/>
  <c r="EP349" i="12" s="1"/>
  <c r="ES349" i="12" s="1"/>
  <c r="EV349" i="12" s="1"/>
  <c r="EY349" i="12" s="1"/>
  <c r="FB349" i="12" s="1"/>
  <c r="DZ349" i="12"/>
  <c r="EC349" i="12" s="1"/>
  <c r="EF349" i="12" s="1"/>
  <c r="EI349" i="12" s="1"/>
  <c r="EL349" i="12" s="1"/>
  <c r="EO349" i="12" s="1"/>
  <c r="ER349" i="12" s="1"/>
  <c r="EU349" i="12" s="1"/>
  <c r="EX349" i="12" s="1"/>
  <c r="FA349" i="12" s="1"/>
  <c r="FD349" i="12" s="1"/>
  <c r="DY349" i="12"/>
  <c r="EB349" i="12" s="1"/>
  <c r="EE349" i="12" s="1"/>
  <c r="EH349" i="12" s="1"/>
  <c r="EK349" i="12" s="1"/>
  <c r="EN349" i="12" s="1"/>
  <c r="EQ349" i="12" s="1"/>
  <c r="ET349" i="12" s="1"/>
  <c r="EW349" i="12" s="1"/>
  <c r="EZ349" i="12" s="1"/>
  <c r="FC349" i="12" s="1"/>
  <c r="BD349" i="12"/>
  <c r="BC349" i="12"/>
  <c r="AY349" i="12"/>
  <c r="AW349" i="12"/>
  <c r="AS349" i="12"/>
  <c r="AR349" i="12"/>
  <c r="AN349" i="12"/>
  <c r="AM349" i="12"/>
  <c r="AK349" i="12"/>
  <c r="AI349" i="12"/>
  <c r="AG349" i="12"/>
  <c r="AF349" i="12"/>
  <c r="AC349" i="12"/>
  <c r="AB349" i="12"/>
  <c r="AA349" i="12"/>
  <c r="X349" i="12"/>
  <c r="W349" i="12"/>
  <c r="P349" i="12"/>
  <c r="Q349" i="12" s="1"/>
  <c r="O349" i="12"/>
  <c r="N349" i="12"/>
  <c r="J349" i="12"/>
  <c r="G349" i="12"/>
  <c r="D349" i="12"/>
  <c r="C349" i="12"/>
  <c r="B349" i="12"/>
  <c r="A349" i="12"/>
  <c r="BF349" i="12" s="1"/>
  <c r="EA348" i="12"/>
  <c r="ED348" i="12" s="1"/>
  <c r="EG348" i="12" s="1"/>
  <c r="EJ348" i="12" s="1"/>
  <c r="EM348" i="12" s="1"/>
  <c r="EP348" i="12" s="1"/>
  <c r="ES348" i="12" s="1"/>
  <c r="EV348" i="12" s="1"/>
  <c r="EY348" i="12" s="1"/>
  <c r="FB348" i="12" s="1"/>
  <c r="DZ348" i="12"/>
  <c r="EC348" i="12" s="1"/>
  <c r="EF348" i="12" s="1"/>
  <c r="EI348" i="12" s="1"/>
  <c r="EL348" i="12" s="1"/>
  <c r="EO348" i="12" s="1"/>
  <c r="ER348" i="12" s="1"/>
  <c r="EU348" i="12" s="1"/>
  <c r="EX348" i="12" s="1"/>
  <c r="FA348" i="12" s="1"/>
  <c r="FD348" i="12" s="1"/>
  <c r="DY348" i="12"/>
  <c r="EB348" i="12" s="1"/>
  <c r="EE348" i="12" s="1"/>
  <c r="EH348" i="12" s="1"/>
  <c r="EK348" i="12" s="1"/>
  <c r="EN348" i="12" s="1"/>
  <c r="EQ348" i="12" s="1"/>
  <c r="ET348" i="12" s="1"/>
  <c r="EW348" i="12" s="1"/>
  <c r="EZ348" i="12" s="1"/>
  <c r="FC348" i="12" s="1"/>
  <c r="BD348" i="12"/>
  <c r="BA348" i="12"/>
  <c r="AV348" i="12"/>
  <c r="AS348" i="12"/>
  <c r="AN348" i="12"/>
  <c r="AK348" i="12"/>
  <c r="AF348" i="12"/>
  <c r="AC348" i="12"/>
  <c r="X348" i="12"/>
  <c r="P348" i="12"/>
  <c r="Q348" i="12" s="1"/>
  <c r="O348" i="12"/>
  <c r="N348" i="12"/>
  <c r="J348" i="12"/>
  <c r="G348" i="12"/>
  <c r="D348" i="12"/>
  <c r="C348" i="12"/>
  <c r="B348" i="12"/>
  <c r="E348" i="12" s="1"/>
  <c r="A348" i="12"/>
  <c r="BF348" i="12" s="1"/>
  <c r="EA347" i="12"/>
  <c r="ED347" i="12" s="1"/>
  <c r="EG347" i="12" s="1"/>
  <c r="EJ347" i="12" s="1"/>
  <c r="EM347" i="12" s="1"/>
  <c r="EP347" i="12" s="1"/>
  <c r="ES347" i="12" s="1"/>
  <c r="EV347" i="12" s="1"/>
  <c r="EY347" i="12" s="1"/>
  <c r="FB347" i="12" s="1"/>
  <c r="DZ347" i="12"/>
  <c r="EC347" i="12" s="1"/>
  <c r="EF347" i="12" s="1"/>
  <c r="EI347" i="12" s="1"/>
  <c r="EL347" i="12" s="1"/>
  <c r="EO347" i="12" s="1"/>
  <c r="ER347" i="12" s="1"/>
  <c r="EU347" i="12" s="1"/>
  <c r="EX347" i="12" s="1"/>
  <c r="FA347" i="12" s="1"/>
  <c r="FD347" i="12" s="1"/>
  <c r="DY347" i="12"/>
  <c r="EB347" i="12" s="1"/>
  <c r="EE347" i="12" s="1"/>
  <c r="EH347" i="12" s="1"/>
  <c r="EK347" i="12" s="1"/>
  <c r="EN347" i="12" s="1"/>
  <c r="EQ347" i="12" s="1"/>
  <c r="ET347" i="12" s="1"/>
  <c r="EW347" i="12" s="1"/>
  <c r="EZ347" i="12" s="1"/>
  <c r="FC347" i="12" s="1"/>
  <c r="AW347" i="12"/>
  <c r="AG347" i="12"/>
  <c r="P347" i="12"/>
  <c r="Q347" i="12" s="1"/>
  <c r="O347" i="12"/>
  <c r="N347" i="12"/>
  <c r="E347" i="12"/>
  <c r="D347" i="12"/>
  <c r="C347" i="12"/>
  <c r="B347" i="12"/>
  <c r="A347" i="12"/>
  <c r="BF347" i="12" s="1"/>
  <c r="ED346" i="12"/>
  <c r="EG346" i="12" s="1"/>
  <c r="EJ346" i="12" s="1"/>
  <c r="EM346" i="12" s="1"/>
  <c r="EP346" i="12" s="1"/>
  <c r="ES346" i="12" s="1"/>
  <c r="EV346" i="12" s="1"/>
  <c r="EY346" i="12" s="1"/>
  <c r="FB346" i="12" s="1"/>
  <c r="EC346" i="12"/>
  <c r="EF346" i="12" s="1"/>
  <c r="EI346" i="12" s="1"/>
  <c r="EL346" i="12" s="1"/>
  <c r="EO346" i="12" s="1"/>
  <c r="ER346" i="12" s="1"/>
  <c r="EU346" i="12" s="1"/>
  <c r="EX346" i="12" s="1"/>
  <c r="FA346" i="12" s="1"/>
  <c r="FD346" i="12" s="1"/>
  <c r="EA346" i="12"/>
  <c r="DZ346" i="12"/>
  <c r="DY346" i="12"/>
  <c r="EB346" i="12" s="1"/>
  <c r="EE346" i="12" s="1"/>
  <c r="EH346" i="12" s="1"/>
  <c r="EK346" i="12" s="1"/>
  <c r="EN346" i="12" s="1"/>
  <c r="EQ346" i="12" s="1"/>
  <c r="ET346" i="12" s="1"/>
  <c r="EW346" i="12" s="1"/>
  <c r="EZ346" i="12" s="1"/>
  <c r="FC346" i="12" s="1"/>
  <c r="Q346" i="12"/>
  <c r="P346" i="12"/>
  <c r="O346" i="12"/>
  <c r="N346" i="12"/>
  <c r="K346" i="12"/>
  <c r="G346" i="12"/>
  <c r="F346" i="12"/>
  <c r="E346" i="12"/>
  <c r="D346" i="12"/>
  <c r="C346" i="12"/>
  <c r="B346" i="12"/>
  <c r="A346" i="12"/>
  <c r="BC346" i="12" s="1"/>
  <c r="EC345" i="12"/>
  <c r="EF345" i="12" s="1"/>
  <c r="EI345" i="12" s="1"/>
  <c r="EL345" i="12" s="1"/>
  <c r="EO345" i="12" s="1"/>
  <c r="ER345" i="12" s="1"/>
  <c r="EU345" i="12" s="1"/>
  <c r="EX345" i="12" s="1"/>
  <c r="FA345" i="12" s="1"/>
  <c r="FD345" i="12" s="1"/>
  <c r="EA345" i="12"/>
  <c r="ED345" i="12" s="1"/>
  <c r="EG345" i="12" s="1"/>
  <c r="EJ345" i="12" s="1"/>
  <c r="EM345" i="12" s="1"/>
  <c r="EP345" i="12" s="1"/>
  <c r="ES345" i="12" s="1"/>
  <c r="EV345" i="12" s="1"/>
  <c r="EY345" i="12" s="1"/>
  <c r="FB345" i="12" s="1"/>
  <c r="DZ345" i="12"/>
  <c r="DY345" i="12"/>
  <c r="EB345" i="12" s="1"/>
  <c r="EE345" i="12" s="1"/>
  <c r="EH345" i="12" s="1"/>
  <c r="EK345" i="12" s="1"/>
  <c r="EN345" i="12" s="1"/>
  <c r="EQ345" i="12" s="1"/>
  <c r="ET345" i="12" s="1"/>
  <c r="EW345" i="12" s="1"/>
  <c r="EZ345" i="12" s="1"/>
  <c r="FC345" i="12" s="1"/>
  <c r="Y361" i="12" l="1"/>
  <c r="AJ361" i="12"/>
  <c r="AO361" i="12"/>
  <c r="AU361" i="12"/>
  <c r="AZ361" i="12"/>
  <c r="BE361" i="12"/>
  <c r="Y363" i="12"/>
  <c r="BE363" i="12"/>
  <c r="Y366" i="12"/>
  <c r="AO366" i="12"/>
  <c r="AC356" i="12"/>
  <c r="AK356" i="12"/>
  <c r="AS356" i="12"/>
  <c r="BA356" i="12"/>
  <c r="K358" i="12"/>
  <c r="Q358" i="12"/>
  <c r="AB360" i="12"/>
  <c r="AJ360" i="12"/>
  <c r="AR360" i="12"/>
  <c r="AZ360" i="12"/>
  <c r="AA361" i="12"/>
  <c r="AF361" i="12"/>
  <c r="AK361" i="12"/>
  <c r="AQ361" i="12"/>
  <c r="AV361" i="12"/>
  <c r="BA361" i="12"/>
  <c r="G362" i="12"/>
  <c r="AB364" i="12"/>
  <c r="AN364" i="12"/>
  <c r="BD364" i="12"/>
  <c r="AF367" i="12"/>
  <c r="AV367" i="12"/>
  <c r="AA368" i="12"/>
  <c r="AF368" i="12"/>
  <c r="AK368" i="12"/>
  <c r="AQ368" i="12"/>
  <c r="AV368" i="12"/>
  <c r="BA368" i="12"/>
  <c r="J347" i="12"/>
  <c r="Y347" i="12"/>
  <c r="AO347" i="12"/>
  <c r="BE347" i="12"/>
  <c r="Y348" i="12"/>
  <c r="AG348" i="12"/>
  <c r="AO348" i="12"/>
  <c r="AW348" i="12"/>
  <c r="BE348" i="12"/>
  <c r="F349" i="12"/>
  <c r="Y349" i="12"/>
  <c r="AE349" i="12"/>
  <c r="AJ349" i="12"/>
  <c r="AO349" i="12"/>
  <c r="AU349" i="12"/>
  <c r="AZ349" i="12"/>
  <c r="BE349" i="12"/>
  <c r="J351" i="12"/>
  <c r="Y351" i="12"/>
  <c r="AO351" i="12"/>
  <c r="BE351" i="12"/>
  <c r="Y352" i="12"/>
  <c r="AG352" i="12"/>
  <c r="AO352" i="12"/>
  <c r="AW352" i="12"/>
  <c r="BE352" i="12"/>
  <c r="Y353" i="12"/>
  <c r="AE353" i="12"/>
  <c r="AJ353" i="12"/>
  <c r="AO353" i="12"/>
  <c r="AU353" i="12"/>
  <c r="AZ353" i="12"/>
  <c r="BE353" i="12"/>
  <c r="AK355" i="12"/>
  <c r="BA355" i="12"/>
  <c r="J356" i="12"/>
  <c r="X356" i="12"/>
  <c r="AF356" i="12"/>
  <c r="AN356" i="12"/>
  <c r="AV356" i="12"/>
  <c r="BD356" i="12"/>
  <c r="X357" i="12"/>
  <c r="AC357" i="12"/>
  <c r="AI357" i="12"/>
  <c r="AN357" i="12"/>
  <c r="AS357" i="12"/>
  <c r="AY357" i="12"/>
  <c r="BD357" i="12"/>
  <c r="AG359" i="12"/>
  <c r="AW359" i="12"/>
  <c r="AC360" i="12"/>
  <c r="AK360" i="12"/>
  <c r="AS360" i="12"/>
  <c r="BA360" i="12"/>
  <c r="J361" i="12"/>
  <c r="W361" i="12"/>
  <c r="AB361" i="12"/>
  <c r="AG361" i="12"/>
  <c r="AM361" i="12"/>
  <c r="AR361" i="12"/>
  <c r="AW361" i="12"/>
  <c r="BC361" i="12"/>
  <c r="K362" i="12"/>
  <c r="AG363" i="12"/>
  <c r="AW363" i="12"/>
  <c r="AC364" i="12"/>
  <c r="AR364" i="12"/>
  <c r="K365" i="12"/>
  <c r="Q365" i="12"/>
  <c r="AG366" i="12"/>
  <c r="AW366" i="12"/>
  <c r="AJ367" i="12"/>
  <c r="AZ367" i="12"/>
  <c r="J368" i="12"/>
  <c r="W368" i="12"/>
  <c r="AB368" i="12"/>
  <c r="AG368" i="12"/>
  <c r="AM368" i="12"/>
  <c r="AR368" i="12"/>
  <c r="AW368" i="12"/>
  <c r="BC368" i="12"/>
  <c r="G352" i="12"/>
  <c r="AB356" i="12"/>
  <c r="AJ356" i="12"/>
  <c r="AR356" i="12"/>
  <c r="AZ356" i="12"/>
  <c r="G358" i="12"/>
  <c r="AE361" i="12"/>
  <c r="J363" i="12"/>
  <c r="AO363" i="12"/>
  <c r="J366" i="12"/>
  <c r="BE366" i="12"/>
  <c r="AK347" i="12"/>
  <c r="BA347" i="12"/>
  <c r="AC363" i="12"/>
  <c r="AS363" i="12"/>
  <c r="AC366" i="12"/>
  <c r="AS366" i="12"/>
  <c r="AC347" i="12"/>
  <c r="AS347" i="12"/>
  <c r="AB348" i="12"/>
  <c r="AJ348" i="12"/>
  <c r="AR348" i="12"/>
  <c r="AZ348" i="12"/>
  <c r="AQ349" i="12"/>
  <c r="AV349" i="12"/>
  <c r="BA349" i="12"/>
  <c r="AC351" i="12"/>
  <c r="AS351" i="12"/>
  <c r="AB352" i="12"/>
  <c r="AJ352" i="12"/>
  <c r="AR352" i="12"/>
  <c r="AZ352" i="12"/>
  <c r="AA353" i="12"/>
  <c r="AF353" i="12"/>
  <c r="AK353" i="12"/>
  <c r="AQ353" i="12"/>
  <c r="AV353" i="12"/>
  <c r="BA353" i="12"/>
  <c r="J355" i="12"/>
  <c r="Y355" i="12"/>
  <c r="AO355" i="12"/>
  <c r="BE355" i="12"/>
  <c r="Y356" i="12"/>
  <c r="AG356" i="12"/>
  <c r="AO356" i="12"/>
  <c r="AW356" i="12"/>
  <c r="BE356" i="12"/>
  <c r="F357" i="12"/>
  <c r="Y357" i="12"/>
  <c r="AE357" i="12"/>
  <c r="AJ357" i="12"/>
  <c r="AO357" i="12"/>
  <c r="AU357" i="12"/>
  <c r="AZ357" i="12"/>
  <c r="BE357" i="12"/>
  <c r="AK359" i="12"/>
  <c r="BA359" i="12"/>
  <c r="J360" i="12"/>
  <c r="X360" i="12"/>
  <c r="AF360" i="12"/>
  <c r="AN360" i="12"/>
  <c r="AV360" i="12"/>
  <c r="BD360" i="12"/>
  <c r="X361" i="12"/>
  <c r="AC361" i="12"/>
  <c r="AI361" i="12"/>
  <c r="AN361" i="12"/>
  <c r="AS361" i="12"/>
  <c r="AY361" i="12"/>
  <c r="BD361" i="12"/>
  <c r="AK363" i="12"/>
  <c r="BA363" i="12"/>
  <c r="J364" i="12"/>
  <c r="X364" i="12"/>
  <c r="AF364" i="12"/>
  <c r="AV364" i="12"/>
  <c r="DY365" i="12"/>
  <c r="DZ365" i="12" s="1"/>
  <c r="EA365" i="12" s="1"/>
  <c r="EB365" i="12" s="1"/>
  <c r="EC365" i="12" s="1"/>
  <c r="ED365" i="12" s="1"/>
  <c r="EE365" i="12" s="1"/>
  <c r="EF365" i="12" s="1"/>
  <c r="EG365" i="12" s="1"/>
  <c r="EH365" i="12" s="1"/>
  <c r="EI365" i="12" s="1"/>
  <c r="EJ365" i="12" s="1"/>
  <c r="EK365" i="12" s="1"/>
  <c r="EL365" i="12" s="1"/>
  <c r="EM365" i="12" s="1"/>
  <c r="EN365" i="12" s="1"/>
  <c r="EO365" i="12" s="1"/>
  <c r="EP365" i="12" s="1"/>
  <c r="EQ365" i="12" s="1"/>
  <c r="ER365" i="12" s="1"/>
  <c r="ES365" i="12" s="1"/>
  <c r="ET365" i="12" s="1"/>
  <c r="EU365" i="12" s="1"/>
  <c r="EV365" i="12" s="1"/>
  <c r="EW365" i="12" s="1"/>
  <c r="EX365" i="12" s="1"/>
  <c r="EY365" i="12" s="1"/>
  <c r="EZ365" i="12" s="1"/>
  <c r="FA365" i="12" s="1"/>
  <c r="FB365" i="12" s="1"/>
  <c r="FC365" i="12" s="1"/>
  <c r="FD365" i="12" s="1"/>
  <c r="AK366" i="12"/>
  <c r="BA366" i="12"/>
  <c r="J367" i="12"/>
  <c r="X367" i="12"/>
  <c r="AN367" i="12"/>
  <c r="BD367" i="12"/>
  <c r="X368" i="12"/>
  <c r="AC368" i="12"/>
  <c r="AI368" i="12"/>
  <c r="AN368" i="12"/>
  <c r="AS368" i="12"/>
  <c r="AY368" i="12"/>
  <c r="BD368" i="12"/>
  <c r="Z346" i="12"/>
  <c r="BB346" i="12"/>
  <c r="AD350" i="12"/>
  <c r="AP350" i="12"/>
  <c r="AX350" i="12"/>
  <c r="BF350" i="12"/>
  <c r="Z354" i="12"/>
  <c r="AL354" i="12"/>
  <c r="AX354" i="12"/>
  <c r="Z358" i="12"/>
  <c r="AH358" i="12"/>
  <c r="AP358" i="12"/>
  <c r="AX358" i="12"/>
  <c r="BF358" i="12"/>
  <c r="AD362" i="12"/>
  <c r="AL362" i="12"/>
  <c r="AT362" i="12"/>
  <c r="BB362" i="12"/>
  <c r="AD365" i="12"/>
  <c r="AL365" i="12"/>
  <c r="AT365" i="12"/>
  <c r="BB365" i="12"/>
  <c r="AH346" i="12"/>
  <c r="AX346" i="12"/>
  <c r="Z350" i="12"/>
  <c r="AH350" i="12"/>
  <c r="AT350" i="12"/>
  <c r="AD354" i="12"/>
  <c r="AP354" i="12"/>
  <c r="BB354" i="12"/>
  <c r="AD358" i="12"/>
  <c r="AL358" i="12"/>
  <c r="AT358" i="12"/>
  <c r="BB358" i="12"/>
  <c r="Z362" i="12"/>
  <c r="AH362" i="12"/>
  <c r="AP362" i="12"/>
  <c r="AX362" i="12"/>
  <c r="BF362" i="12"/>
  <c r="Z365" i="12"/>
  <c r="AH365" i="12"/>
  <c r="AP365" i="12"/>
  <c r="AX365" i="12"/>
  <c r="BF365" i="12"/>
  <c r="J346" i="12"/>
  <c r="Y346" i="12"/>
  <c r="AC346" i="12"/>
  <c r="AG346" i="12"/>
  <c r="AK346" i="12"/>
  <c r="AO346" i="12"/>
  <c r="AS346" i="12"/>
  <c r="AW346" i="12"/>
  <c r="BA346" i="12"/>
  <c r="BE346" i="12"/>
  <c r="G347" i="12"/>
  <c r="X347" i="12"/>
  <c r="AB347" i="12"/>
  <c r="AF347" i="12"/>
  <c r="AJ347" i="12"/>
  <c r="AN347" i="12"/>
  <c r="AR347" i="12"/>
  <c r="AV347" i="12"/>
  <c r="AZ347" i="12"/>
  <c r="BD347" i="12"/>
  <c r="F348" i="12"/>
  <c r="W348" i="12"/>
  <c r="AA348" i="12"/>
  <c r="AE348" i="12"/>
  <c r="AI348" i="12"/>
  <c r="AM348" i="12"/>
  <c r="AQ348" i="12"/>
  <c r="AU348" i="12"/>
  <c r="AY348" i="12"/>
  <c r="BC348" i="12"/>
  <c r="K349" i="12"/>
  <c r="Z349" i="12"/>
  <c r="AD349" i="12"/>
  <c r="AH349" i="12"/>
  <c r="AL349" i="12"/>
  <c r="AP349" i="12"/>
  <c r="AT349" i="12"/>
  <c r="AX349" i="12"/>
  <c r="BB349" i="12"/>
  <c r="J350" i="12"/>
  <c r="Y350" i="12"/>
  <c r="AC350" i="12"/>
  <c r="AG350" i="12"/>
  <c r="AK350" i="12"/>
  <c r="AO350" i="12"/>
  <c r="AS350" i="12"/>
  <c r="AW350" i="12"/>
  <c r="BA350" i="12"/>
  <c r="BE350" i="12"/>
  <c r="G351" i="12"/>
  <c r="X351" i="12"/>
  <c r="AB351" i="12"/>
  <c r="AF351" i="12"/>
  <c r="AJ351" i="12"/>
  <c r="AN351" i="12"/>
  <c r="AR351" i="12"/>
  <c r="AV351" i="12"/>
  <c r="AZ351" i="12"/>
  <c r="BD351" i="12"/>
  <c r="F352" i="12"/>
  <c r="W352" i="12"/>
  <c r="AA352" i="12"/>
  <c r="AE352" i="12"/>
  <c r="AI352" i="12"/>
  <c r="AM352" i="12"/>
  <c r="AQ352" i="12"/>
  <c r="AU352" i="12"/>
  <c r="AY352" i="12"/>
  <c r="BC352" i="12"/>
  <c r="K353" i="12"/>
  <c r="Z353" i="12"/>
  <c r="AD353" i="12"/>
  <c r="AH353" i="12"/>
  <c r="AL353" i="12"/>
  <c r="AP353" i="12"/>
  <c r="AT353" i="12"/>
  <c r="AX353" i="12"/>
  <c r="BB353" i="12"/>
  <c r="J354" i="12"/>
  <c r="Y354" i="12"/>
  <c r="AC354" i="12"/>
  <c r="AG354" i="12"/>
  <c r="AK354" i="12"/>
  <c r="AO354" i="12"/>
  <c r="AS354" i="12"/>
  <c r="AW354" i="12"/>
  <c r="BA354" i="12"/>
  <c r="BE354" i="12"/>
  <c r="G355" i="12"/>
  <c r="X355" i="12"/>
  <c r="AB355" i="12"/>
  <c r="AF355" i="12"/>
  <c r="AJ355" i="12"/>
  <c r="AN355" i="12"/>
  <c r="AR355" i="12"/>
  <c r="AV355" i="12"/>
  <c r="AZ355" i="12"/>
  <c r="BD355" i="12"/>
  <c r="F356" i="12"/>
  <c r="W356" i="12"/>
  <c r="AA356" i="12"/>
  <c r="AE356" i="12"/>
  <c r="AI356" i="12"/>
  <c r="AM356" i="12"/>
  <c r="AQ356" i="12"/>
  <c r="AU356" i="12"/>
  <c r="AY356" i="12"/>
  <c r="BC356" i="12"/>
  <c r="K357" i="12"/>
  <c r="Z357" i="12"/>
  <c r="AD357" i="12"/>
  <c r="AH357" i="12"/>
  <c r="AL357" i="12"/>
  <c r="AP357" i="12"/>
  <c r="AT357" i="12"/>
  <c r="AX357" i="12"/>
  <c r="BB357" i="12"/>
  <c r="J358" i="12"/>
  <c r="Y358" i="12"/>
  <c r="AC358" i="12"/>
  <c r="AG358" i="12"/>
  <c r="AK358" i="12"/>
  <c r="AO358" i="12"/>
  <c r="AS358" i="12"/>
  <c r="AW358" i="12"/>
  <c r="BA358" i="12"/>
  <c r="BE358" i="12"/>
  <c r="G359" i="12"/>
  <c r="X359" i="12"/>
  <c r="AB359" i="12"/>
  <c r="AF359" i="12"/>
  <c r="AJ359" i="12"/>
  <c r="AN359" i="12"/>
  <c r="AR359" i="12"/>
  <c r="AV359" i="12"/>
  <c r="AZ359" i="12"/>
  <c r="BD359" i="12"/>
  <c r="F360" i="12"/>
  <c r="W360" i="12"/>
  <c r="AA360" i="12"/>
  <c r="AE360" i="12"/>
  <c r="AI360" i="12"/>
  <c r="AM360" i="12"/>
  <c r="AQ360" i="12"/>
  <c r="AU360" i="12"/>
  <c r="AY360" i="12"/>
  <c r="BC360" i="12"/>
  <c r="K361" i="12"/>
  <c r="Z361" i="12"/>
  <c r="AD361" i="12"/>
  <c r="AH361" i="12"/>
  <c r="AL361" i="12"/>
  <c r="AP361" i="12"/>
  <c r="AT361" i="12"/>
  <c r="AX361" i="12"/>
  <c r="BB361" i="12"/>
  <c r="J362" i="12"/>
  <c r="Y362" i="12"/>
  <c r="AC362" i="12"/>
  <c r="AG362" i="12"/>
  <c r="AK362" i="12"/>
  <c r="AO362" i="12"/>
  <c r="AS362" i="12"/>
  <c r="AW362" i="12"/>
  <c r="BA362" i="12"/>
  <c r="BE362" i="12"/>
  <c r="G363" i="12"/>
  <c r="X363" i="12"/>
  <c r="AB363" i="12"/>
  <c r="AF363" i="12"/>
  <c r="AJ363" i="12"/>
  <c r="AN363" i="12"/>
  <c r="AR363" i="12"/>
  <c r="AV363" i="12"/>
  <c r="AZ363" i="12"/>
  <c r="BD363" i="12"/>
  <c r="F364" i="12"/>
  <c r="W364" i="12"/>
  <c r="AA364" i="12"/>
  <c r="AE364" i="12"/>
  <c r="AI364" i="12"/>
  <c r="AM364" i="12"/>
  <c r="AQ364" i="12"/>
  <c r="AU364" i="12"/>
  <c r="AY364" i="12"/>
  <c r="BC364" i="12"/>
  <c r="J365" i="12"/>
  <c r="Y365" i="12"/>
  <c r="AC365" i="12"/>
  <c r="AG365" i="12"/>
  <c r="AK365" i="12"/>
  <c r="AO365" i="12"/>
  <c r="AS365" i="12"/>
  <c r="AW365" i="12"/>
  <c r="BA365" i="12"/>
  <c r="BE365" i="12"/>
  <c r="G366" i="12"/>
  <c r="X366" i="12"/>
  <c r="AB366" i="12"/>
  <c r="AF366" i="12"/>
  <c r="AJ366" i="12"/>
  <c r="AN366" i="12"/>
  <c r="AR366" i="12"/>
  <c r="AV366" i="12"/>
  <c r="AZ366" i="12"/>
  <c r="BD366" i="12"/>
  <c r="F367" i="12"/>
  <c r="W367" i="12"/>
  <c r="AA367" i="12"/>
  <c r="AE367" i="12"/>
  <c r="AI367" i="12"/>
  <c r="AM367" i="12"/>
  <c r="AQ367" i="12"/>
  <c r="AU367" i="12"/>
  <c r="AY367" i="12"/>
  <c r="BC367" i="12"/>
  <c r="K368" i="12"/>
  <c r="Q368" i="12"/>
  <c r="Z368" i="12"/>
  <c r="AD368" i="12"/>
  <c r="AH368" i="12"/>
  <c r="AL368" i="12"/>
  <c r="AP368" i="12"/>
  <c r="AT368" i="12"/>
  <c r="AX368" i="12"/>
  <c r="BB368" i="12"/>
  <c r="AD346" i="12"/>
  <c r="AP346" i="12"/>
  <c r="BF346" i="12"/>
  <c r="AL350" i="12"/>
  <c r="BB350" i="12"/>
  <c r="AH354" i="12"/>
  <c r="AT354" i="12"/>
  <c r="BF354" i="12"/>
  <c r="X346" i="12"/>
  <c r="AB346" i="12"/>
  <c r="AF346" i="12"/>
  <c r="AJ346" i="12"/>
  <c r="AN346" i="12"/>
  <c r="AR346" i="12"/>
  <c r="AV346" i="12"/>
  <c r="AZ346" i="12"/>
  <c r="BD346" i="12"/>
  <c r="F347" i="12"/>
  <c r="W347" i="12"/>
  <c r="AA347" i="12"/>
  <c r="AE347" i="12"/>
  <c r="AI347" i="12"/>
  <c r="AM347" i="12"/>
  <c r="AQ347" i="12"/>
  <c r="AU347" i="12"/>
  <c r="AY347" i="12"/>
  <c r="BC347" i="12"/>
  <c r="K348" i="12"/>
  <c r="Z348" i="12"/>
  <c r="AD348" i="12"/>
  <c r="AH348" i="12"/>
  <c r="AL348" i="12"/>
  <c r="AP348" i="12"/>
  <c r="AT348" i="12"/>
  <c r="AX348" i="12"/>
  <c r="BB348" i="12"/>
  <c r="X350" i="12"/>
  <c r="AB350" i="12"/>
  <c r="AF350" i="12"/>
  <c r="AJ350" i="12"/>
  <c r="AN350" i="12"/>
  <c r="AR350" i="12"/>
  <c r="AV350" i="12"/>
  <c r="AZ350" i="12"/>
  <c r="BD350" i="12"/>
  <c r="F351" i="12"/>
  <c r="W351" i="12"/>
  <c r="AA351" i="12"/>
  <c r="AE351" i="12"/>
  <c r="AI351" i="12"/>
  <c r="AM351" i="12"/>
  <c r="AQ351" i="12"/>
  <c r="AU351" i="12"/>
  <c r="AY351" i="12"/>
  <c r="BC351" i="12"/>
  <c r="K352" i="12"/>
  <c r="Z352" i="12"/>
  <c r="AD352" i="12"/>
  <c r="AH352" i="12"/>
  <c r="AL352" i="12"/>
  <c r="AP352" i="12"/>
  <c r="AT352" i="12"/>
  <c r="AX352" i="12"/>
  <c r="BB352" i="12"/>
  <c r="X354" i="12"/>
  <c r="AB354" i="12"/>
  <c r="AF354" i="12"/>
  <c r="AJ354" i="12"/>
  <c r="AN354" i="12"/>
  <c r="AR354" i="12"/>
  <c r="AV354" i="12"/>
  <c r="AZ354" i="12"/>
  <c r="BD354" i="12"/>
  <c r="F355" i="12"/>
  <c r="W355" i="12"/>
  <c r="AA355" i="12"/>
  <c r="AE355" i="12"/>
  <c r="AI355" i="12"/>
  <c r="AM355" i="12"/>
  <c r="AQ355" i="12"/>
  <c r="AU355" i="12"/>
  <c r="AY355" i="12"/>
  <c r="BC355" i="12"/>
  <c r="K356" i="12"/>
  <c r="Z356" i="12"/>
  <c r="AD356" i="12"/>
  <c r="AH356" i="12"/>
  <c r="AL356" i="12"/>
  <c r="AP356" i="12"/>
  <c r="AT356" i="12"/>
  <c r="AX356" i="12"/>
  <c r="BB356" i="12"/>
  <c r="X358" i="12"/>
  <c r="AB358" i="12"/>
  <c r="AF358" i="12"/>
  <c r="AJ358" i="12"/>
  <c r="AN358" i="12"/>
  <c r="AR358" i="12"/>
  <c r="AV358" i="12"/>
  <c r="AZ358" i="12"/>
  <c r="BD358" i="12"/>
  <c r="F359" i="12"/>
  <c r="W359" i="12"/>
  <c r="AA359" i="12"/>
  <c r="AE359" i="12"/>
  <c r="AI359" i="12"/>
  <c r="AM359" i="12"/>
  <c r="AQ359" i="12"/>
  <c r="AU359" i="12"/>
  <c r="AY359" i="12"/>
  <c r="BC359" i="12"/>
  <c r="K360" i="12"/>
  <c r="Z360" i="12"/>
  <c r="AD360" i="12"/>
  <c r="AH360" i="12"/>
  <c r="AL360" i="12"/>
  <c r="AP360" i="12"/>
  <c r="AT360" i="12"/>
  <c r="AX360" i="12"/>
  <c r="BB360" i="12"/>
  <c r="X362" i="12"/>
  <c r="AB362" i="12"/>
  <c r="AF362" i="12"/>
  <c r="AJ362" i="12"/>
  <c r="AN362" i="12"/>
  <c r="AR362" i="12"/>
  <c r="AV362" i="12"/>
  <c r="AZ362" i="12"/>
  <c r="BD362" i="12"/>
  <c r="F363" i="12"/>
  <c r="W363" i="12"/>
  <c r="AA363" i="12"/>
  <c r="AE363" i="12"/>
  <c r="AI363" i="12"/>
  <c r="AM363" i="12"/>
  <c r="AQ363" i="12"/>
  <c r="AU363" i="12"/>
  <c r="AY363" i="12"/>
  <c r="BC363" i="12"/>
  <c r="K364" i="12"/>
  <c r="Z364" i="12"/>
  <c r="AD364" i="12"/>
  <c r="AH364" i="12"/>
  <c r="AL364" i="12"/>
  <c r="AP364" i="12"/>
  <c r="AT364" i="12"/>
  <c r="AX364" i="12"/>
  <c r="BB364" i="12"/>
  <c r="BF364" i="12"/>
  <c r="X365" i="12"/>
  <c r="AB365" i="12"/>
  <c r="AF365" i="12"/>
  <c r="AJ365" i="12"/>
  <c r="AN365" i="12"/>
  <c r="AR365" i="12"/>
  <c r="AV365" i="12"/>
  <c r="AZ365" i="12"/>
  <c r="BD365" i="12"/>
  <c r="F366" i="12"/>
  <c r="W366" i="12"/>
  <c r="AA366" i="12"/>
  <c r="AE366" i="12"/>
  <c r="AI366" i="12"/>
  <c r="AM366" i="12"/>
  <c r="AQ366" i="12"/>
  <c r="AU366" i="12"/>
  <c r="AY366" i="12"/>
  <c r="BC366" i="12"/>
  <c r="K367" i="12"/>
  <c r="Z367" i="12"/>
  <c r="AD367" i="12"/>
  <c r="AH367" i="12"/>
  <c r="AL367" i="12"/>
  <c r="AP367" i="12"/>
  <c r="AT367" i="12"/>
  <c r="AX367" i="12"/>
  <c r="BB367" i="12"/>
  <c r="BF367" i="12"/>
  <c r="AL346" i="12"/>
  <c r="AT346" i="12"/>
  <c r="W346" i="12"/>
  <c r="AA346" i="12"/>
  <c r="AE346" i="12"/>
  <c r="AI346" i="12"/>
  <c r="AM346" i="12"/>
  <c r="AQ346" i="12"/>
  <c r="AU346" i="12"/>
  <c r="AY346" i="12"/>
  <c r="K347" i="12"/>
  <c r="Z347" i="12"/>
  <c r="AD347" i="12"/>
  <c r="AH347" i="12"/>
  <c r="AL347" i="12"/>
  <c r="AP347" i="12"/>
  <c r="AT347" i="12"/>
  <c r="AX347" i="12"/>
  <c r="BB347" i="12"/>
  <c r="W350" i="12"/>
  <c r="AA350" i="12"/>
  <c r="AE350" i="12"/>
  <c r="AI350" i="12"/>
  <c r="AM350" i="12"/>
  <c r="AQ350" i="12"/>
  <c r="AU350" i="12"/>
  <c r="AY350" i="12"/>
  <c r="K351" i="12"/>
  <c r="Z351" i="12"/>
  <c r="AD351" i="12"/>
  <c r="AH351" i="12"/>
  <c r="AL351" i="12"/>
  <c r="AP351" i="12"/>
  <c r="AT351" i="12"/>
  <c r="AX351" i="12"/>
  <c r="BB351" i="12"/>
  <c r="W354" i="12"/>
  <c r="AA354" i="12"/>
  <c r="AE354" i="12"/>
  <c r="AI354" i="12"/>
  <c r="AM354" i="12"/>
  <c r="AQ354" i="12"/>
  <c r="AU354" i="12"/>
  <c r="AY354" i="12"/>
  <c r="K355" i="12"/>
  <c r="Z355" i="12"/>
  <c r="AD355" i="12"/>
  <c r="AH355" i="12"/>
  <c r="AL355" i="12"/>
  <c r="AP355" i="12"/>
  <c r="AT355" i="12"/>
  <c r="AX355" i="12"/>
  <c r="BB355" i="12"/>
  <c r="W358" i="12"/>
  <c r="AA358" i="12"/>
  <c r="AE358" i="12"/>
  <c r="AI358" i="12"/>
  <c r="AM358" i="12"/>
  <c r="AQ358" i="12"/>
  <c r="AU358" i="12"/>
  <c r="AY358" i="12"/>
  <c r="K359" i="12"/>
  <c r="Z359" i="12"/>
  <c r="AD359" i="12"/>
  <c r="AH359" i="12"/>
  <c r="AL359" i="12"/>
  <c r="AP359" i="12"/>
  <c r="AT359" i="12"/>
  <c r="AX359" i="12"/>
  <c r="BB359" i="12"/>
  <c r="W362" i="12"/>
  <c r="AA362" i="12"/>
  <c r="AE362" i="12"/>
  <c r="AI362" i="12"/>
  <c r="AM362" i="12"/>
  <c r="AQ362" i="12"/>
  <c r="AU362" i="12"/>
  <c r="AY362" i="12"/>
  <c r="K363" i="12"/>
  <c r="Z363" i="12"/>
  <c r="AD363" i="12"/>
  <c r="AH363" i="12"/>
  <c r="AL363" i="12"/>
  <c r="AP363" i="12"/>
  <c r="AT363" i="12"/>
  <c r="AX363" i="12"/>
  <c r="BB363" i="12"/>
  <c r="AG364" i="12"/>
  <c r="AK364" i="12"/>
  <c r="AO364" i="12"/>
  <c r="AS364" i="12"/>
  <c r="AW364" i="12"/>
  <c r="BA364" i="12"/>
  <c r="W365" i="12"/>
  <c r="AA365" i="12"/>
  <c r="AE365" i="12"/>
  <c r="AI365" i="12"/>
  <c r="AM365" i="12"/>
  <c r="AQ365" i="12"/>
  <c r="AU365" i="12"/>
  <c r="AY365" i="12"/>
  <c r="K366" i="12"/>
  <c r="Z366" i="12"/>
  <c r="AD366" i="12"/>
  <c r="AH366" i="12"/>
  <c r="AL366" i="12"/>
  <c r="AP366" i="12"/>
  <c r="AT366" i="12"/>
  <c r="AX366" i="12"/>
  <c r="BB366" i="12"/>
  <c r="Y367" i="12"/>
  <c r="AC367" i="12"/>
  <c r="AG367" i="12"/>
  <c r="AK367" i="12"/>
  <c r="AO367" i="12"/>
  <c r="AS367" i="12"/>
  <c r="AW367" i="12"/>
  <c r="BA367" i="12"/>
  <c r="P345" i="12"/>
  <c r="G345" i="12" s="1"/>
  <c r="O345" i="12"/>
  <c r="N345" i="12"/>
  <c r="F345" i="12"/>
  <c r="D345" i="12"/>
  <c r="C345" i="12"/>
  <c r="B345" i="12"/>
  <c r="E345" i="12" s="1"/>
  <c r="A345" i="12"/>
  <c r="BF345" i="12" s="1"/>
  <c r="EA344" i="12"/>
  <c r="ED344" i="12" s="1"/>
  <c r="EG344" i="12" s="1"/>
  <c r="EJ344" i="12" s="1"/>
  <c r="EM344" i="12" s="1"/>
  <c r="EP344" i="12" s="1"/>
  <c r="ES344" i="12" s="1"/>
  <c r="EV344" i="12" s="1"/>
  <c r="EY344" i="12" s="1"/>
  <c r="FB344" i="12" s="1"/>
  <c r="DZ344" i="12"/>
  <c r="EC344" i="12" s="1"/>
  <c r="EF344" i="12" s="1"/>
  <c r="EI344" i="12" s="1"/>
  <c r="EL344" i="12" s="1"/>
  <c r="EO344" i="12" s="1"/>
  <c r="ER344" i="12" s="1"/>
  <c r="EU344" i="12" s="1"/>
  <c r="EX344" i="12" s="1"/>
  <c r="FA344" i="12" s="1"/>
  <c r="FD344" i="12" s="1"/>
  <c r="DY344" i="12"/>
  <c r="EB344" i="12" s="1"/>
  <c r="EE344" i="12" s="1"/>
  <c r="EH344" i="12" s="1"/>
  <c r="EK344" i="12" s="1"/>
  <c r="EN344" i="12" s="1"/>
  <c r="EQ344" i="12" s="1"/>
  <c r="ET344" i="12" s="1"/>
  <c r="EW344" i="12" s="1"/>
  <c r="EZ344" i="12" s="1"/>
  <c r="FC344" i="12" s="1"/>
  <c r="BD344" i="12"/>
  <c r="BC344" i="12"/>
  <c r="AY344" i="12"/>
  <c r="AW344" i="12"/>
  <c r="AS344" i="12"/>
  <c r="AR344" i="12"/>
  <c r="AN344" i="12"/>
  <c r="AM344" i="12"/>
  <c r="AI344" i="12"/>
  <c r="AG344" i="12"/>
  <c r="AC344" i="12"/>
  <c r="AB344" i="12"/>
  <c r="X344" i="12"/>
  <c r="W344" i="12"/>
  <c r="P344" i="12"/>
  <c r="G344" i="12" s="1"/>
  <c r="O344" i="12"/>
  <c r="N344" i="12"/>
  <c r="J344" i="12"/>
  <c r="F344" i="12"/>
  <c r="D344" i="12"/>
  <c r="C344" i="12"/>
  <c r="B344" i="12"/>
  <c r="E344" i="12" s="1"/>
  <c r="A344" i="12"/>
  <c r="BF344" i="12" s="1"/>
  <c r="EB343" i="12"/>
  <c r="EE343" i="12" s="1"/>
  <c r="EH343" i="12" s="1"/>
  <c r="EK343" i="12" s="1"/>
  <c r="EN343" i="12" s="1"/>
  <c r="EQ343" i="12" s="1"/>
  <c r="ET343" i="12" s="1"/>
  <c r="EW343" i="12" s="1"/>
  <c r="EZ343" i="12" s="1"/>
  <c r="FC343" i="12" s="1"/>
  <c r="EA343" i="12"/>
  <c r="ED343" i="12" s="1"/>
  <c r="EG343" i="12" s="1"/>
  <c r="EJ343" i="12" s="1"/>
  <c r="EM343" i="12" s="1"/>
  <c r="EP343" i="12" s="1"/>
  <c r="ES343" i="12" s="1"/>
  <c r="EV343" i="12" s="1"/>
  <c r="EY343" i="12" s="1"/>
  <c r="FB343" i="12" s="1"/>
  <c r="DZ343" i="12"/>
  <c r="EC343" i="12" s="1"/>
  <c r="EF343" i="12" s="1"/>
  <c r="EI343" i="12" s="1"/>
  <c r="EL343" i="12" s="1"/>
  <c r="EO343" i="12" s="1"/>
  <c r="ER343" i="12" s="1"/>
  <c r="EU343" i="12" s="1"/>
  <c r="EX343" i="12" s="1"/>
  <c r="FA343" i="12" s="1"/>
  <c r="FD343" i="12" s="1"/>
  <c r="DY343" i="12"/>
  <c r="P343" i="12"/>
  <c r="F343" i="12" s="1"/>
  <c r="O343" i="12"/>
  <c r="N343" i="12"/>
  <c r="D343" i="12"/>
  <c r="C343" i="12"/>
  <c r="B343" i="12"/>
  <c r="E343" i="12" s="1"/>
  <c r="A343" i="12"/>
  <c r="BD343" i="12" s="1"/>
  <c r="DU342" i="12"/>
  <c r="DV342" i="12" s="1"/>
  <c r="DW342" i="12" s="1"/>
  <c r="DX342" i="12" s="1"/>
  <c r="DY342" i="12" s="1"/>
  <c r="BE342" i="12"/>
  <c r="BC342" i="12"/>
  <c r="AW342" i="12"/>
  <c r="AU342" i="12"/>
  <c r="AO342" i="12"/>
  <c r="AM342" i="12"/>
  <c r="AG342" i="12"/>
  <c r="AE342" i="12"/>
  <c r="Y342" i="12"/>
  <c r="W342" i="12"/>
  <c r="P342" i="12"/>
  <c r="Q342" i="12" s="1"/>
  <c r="O342" i="12"/>
  <c r="N342" i="12"/>
  <c r="J342" i="12"/>
  <c r="F342" i="12"/>
  <c r="D342" i="12"/>
  <c r="C342" i="12"/>
  <c r="B342" i="12"/>
  <c r="E342" i="12" s="1"/>
  <c r="A342" i="12"/>
  <c r="BF342" i="12" s="1"/>
  <c r="DQ341" i="12"/>
  <c r="BE341" i="12"/>
  <c r="BD341" i="12"/>
  <c r="BC341" i="12"/>
  <c r="AZ341" i="12"/>
  <c r="AY341" i="12"/>
  <c r="AW341" i="12"/>
  <c r="AU341" i="12"/>
  <c r="AS341" i="12"/>
  <c r="AR341" i="12"/>
  <c r="AO341" i="12"/>
  <c r="AN341" i="12"/>
  <c r="AM341" i="12"/>
  <c r="AJ341" i="12"/>
  <c r="AI341" i="12"/>
  <c r="AG341" i="12"/>
  <c r="AE341" i="12"/>
  <c r="AC341" i="12"/>
  <c r="AB341" i="12"/>
  <c r="Y341" i="12"/>
  <c r="X341" i="12"/>
  <c r="W341" i="12"/>
  <c r="P341" i="12"/>
  <c r="G341" i="12" s="1"/>
  <c r="O341" i="12"/>
  <c r="N341" i="12"/>
  <c r="J341" i="12"/>
  <c r="F341" i="12"/>
  <c r="D341" i="12"/>
  <c r="C341" i="12"/>
  <c r="B341" i="12"/>
  <c r="E341" i="12" s="1"/>
  <c r="A341" i="12"/>
  <c r="BF341" i="12" s="1"/>
  <c r="ED340" i="12"/>
  <c r="EG340" i="12" s="1"/>
  <c r="EJ340" i="12" s="1"/>
  <c r="EM340" i="12" s="1"/>
  <c r="EP340" i="12" s="1"/>
  <c r="ES340" i="12" s="1"/>
  <c r="EV340" i="12" s="1"/>
  <c r="EY340" i="12" s="1"/>
  <c r="FB340" i="12" s="1"/>
  <c r="EB340" i="12"/>
  <c r="EE340" i="12" s="1"/>
  <c r="EH340" i="12" s="1"/>
  <c r="EK340" i="12" s="1"/>
  <c r="EN340" i="12" s="1"/>
  <c r="EQ340" i="12" s="1"/>
  <c r="ET340" i="12" s="1"/>
  <c r="EW340" i="12" s="1"/>
  <c r="EZ340" i="12" s="1"/>
  <c r="FC340" i="12" s="1"/>
  <c r="EA340" i="12"/>
  <c r="DZ340" i="12"/>
  <c r="EC340" i="12" s="1"/>
  <c r="EF340" i="12" s="1"/>
  <c r="EI340" i="12" s="1"/>
  <c r="EL340" i="12" s="1"/>
  <c r="EO340" i="12" s="1"/>
  <c r="ER340" i="12" s="1"/>
  <c r="EU340" i="12" s="1"/>
  <c r="EX340" i="12" s="1"/>
  <c r="FA340" i="12" s="1"/>
  <c r="FD340" i="12" s="1"/>
  <c r="DY340" i="12"/>
  <c r="Q340" i="12"/>
  <c r="P340" i="12"/>
  <c r="F340" i="12" s="1"/>
  <c r="O340" i="12"/>
  <c r="N340" i="12"/>
  <c r="K340" i="12"/>
  <c r="G340" i="12"/>
  <c r="D340" i="12"/>
  <c r="C340" i="12"/>
  <c r="B340" i="12"/>
  <c r="A340" i="12"/>
  <c r="AF340" i="12" s="1"/>
  <c r="EC339" i="12"/>
  <c r="EF339" i="12" s="1"/>
  <c r="EI339" i="12" s="1"/>
  <c r="EL339" i="12" s="1"/>
  <c r="EO339" i="12" s="1"/>
  <c r="ER339" i="12" s="1"/>
  <c r="EU339" i="12" s="1"/>
  <c r="EX339" i="12" s="1"/>
  <c r="FA339" i="12" s="1"/>
  <c r="FD339" i="12" s="1"/>
  <c r="EA339" i="12"/>
  <c r="ED339" i="12" s="1"/>
  <c r="EG339" i="12" s="1"/>
  <c r="EJ339" i="12" s="1"/>
  <c r="EM339" i="12" s="1"/>
  <c r="EP339" i="12" s="1"/>
  <c r="ES339" i="12" s="1"/>
  <c r="EV339" i="12" s="1"/>
  <c r="EY339" i="12" s="1"/>
  <c r="FB339" i="12" s="1"/>
  <c r="DZ339" i="12"/>
  <c r="DY339" i="12"/>
  <c r="EB339" i="12" s="1"/>
  <c r="EE339" i="12" s="1"/>
  <c r="EH339" i="12" s="1"/>
  <c r="EK339" i="12" s="1"/>
  <c r="EN339" i="12" s="1"/>
  <c r="EQ339" i="12" s="1"/>
  <c r="ET339" i="12" s="1"/>
  <c r="EW339" i="12" s="1"/>
  <c r="EZ339" i="12" s="1"/>
  <c r="FC339" i="12" s="1"/>
  <c r="BE339" i="12"/>
  <c r="BC339" i="12"/>
  <c r="AW339" i="12"/>
  <c r="AU339" i="12"/>
  <c r="AO339" i="12"/>
  <c r="AM339" i="12"/>
  <c r="AG339" i="12"/>
  <c r="AE339" i="12"/>
  <c r="Y339" i="12"/>
  <c r="W339" i="12"/>
  <c r="P339" i="12"/>
  <c r="O339" i="12"/>
  <c r="N339" i="12"/>
  <c r="J339" i="12"/>
  <c r="F339" i="12"/>
  <c r="D339" i="12"/>
  <c r="C339" i="12"/>
  <c r="B339" i="12"/>
  <c r="E339" i="12" s="1"/>
  <c r="A339" i="12"/>
  <c r="BF339" i="12" s="1"/>
  <c r="ED338" i="12"/>
  <c r="EG338" i="12" s="1"/>
  <c r="EJ338" i="12" s="1"/>
  <c r="EM338" i="12" s="1"/>
  <c r="EP338" i="12" s="1"/>
  <c r="ES338" i="12" s="1"/>
  <c r="EV338" i="12" s="1"/>
  <c r="EY338" i="12" s="1"/>
  <c r="FB338" i="12" s="1"/>
  <c r="EB338" i="12"/>
  <c r="EE338" i="12" s="1"/>
  <c r="EH338" i="12" s="1"/>
  <c r="EK338" i="12" s="1"/>
  <c r="EN338" i="12" s="1"/>
  <c r="EQ338" i="12" s="1"/>
  <c r="ET338" i="12" s="1"/>
  <c r="EW338" i="12" s="1"/>
  <c r="EZ338" i="12" s="1"/>
  <c r="FC338" i="12" s="1"/>
  <c r="EA338" i="12"/>
  <c r="DZ338" i="12"/>
  <c r="EC338" i="12" s="1"/>
  <c r="EF338" i="12" s="1"/>
  <c r="EI338" i="12" s="1"/>
  <c r="EL338" i="12" s="1"/>
  <c r="EO338" i="12" s="1"/>
  <c r="ER338" i="12" s="1"/>
  <c r="EU338" i="12" s="1"/>
  <c r="EX338" i="12" s="1"/>
  <c r="FA338" i="12" s="1"/>
  <c r="FD338" i="12" s="1"/>
  <c r="DY338" i="12"/>
  <c r="Q338" i="12"/>
  <c r="P338" i="12"/>
  <c r="F338" i="12" s="1"/>
  <c r="O338" i="12"/>
  <c r="N338" i="12"/>
  <c r="K338" i="12"/>
  <c r="G338" i="12"/>
  <c r="E338" i="12"/>
  <c r="D338" i="12"/>
  <c r="C338" i="12"/>
  <c r="B338" i="12"/>
  <c r="A338" i="12"/>
  <c r="BF338" i="12" s="1"/>
  <c r="EG337" i="12"/>
  <c r="EJ337" i="12" s="1"/>
  <c r="EM337" i="12" s="1"/>
  <c r="EP337" i="12" s="1"/>
  <c r="ES337" i="12" s="1"/>
  <c r="EV337" i="12" s="1"/>
  <c r="EY337" i="12" s="1"/>
  <c r="FB337" i="12" s="1"/>
  <c r="EA337" i="12"/>
  <c r="ED337" i="12" s="1"/>
  <c r="DZ337" i="12"/>
  <c r="EC337" i="12" s="1"/>
  <c r="EF337" i="12" s="1"/>
  <c r="EI337" i="12" s="1"/>
  <c r="EL337" i="12" s="1"/>
  <c r="EO337" i="12" s="1"/>
  <c r="ER337" i="12" s="1"/>
  <c r="EU337" i="12" s="1"/>
  <c r="EX337" i="12" s="1"/>
  <c r="FA337" i="12" s="1"/>
  <c r="FD337" i="12" s="1"/>
  <c r="DY337" i="12"/>
  <c r="EB337" i="12" s="1"/>
  <c r="EE337" i="12" s="1"/>
  <c r="EH337" i="12" s="1"/>
  <c r="EK337" i="12" s="1"/>
  <c r="EN337" i="12" s="1"/>
  <c r="EQ337" i="12" s="1"/>
  <c r="ET337" i="12" s="1"/>
  <c r="EW337" i="12" s="1"/>
  <c r="EZ337" i="12" s="1"/>
  <c r="FC337" i="12" s="1"/>
  <c r="P337" i="12"/>
  <c r="F337" i="12" s="1"/>
  <c r="O337" i="12"/>
  <c r="N337" i="12"/>
  <c r="D337" i="12"/>
  <c r="C337" i="12"/>
  <c r="B337" i="12"/>
  <c r="E337" i="12" s="1"/>
  <c r="A337" i="12"/>
  <c r="BF337" i="12" s="1"/>
  <c r="EB336" i="12"/>
  <c r="EE336" i="12" s="1"/>
  <c r="EH336" i="12" s="1"/>
  <c r="EK336" i="12" s="1"/>
  <c r="EN336" i="12" s="1"/>
  <c r="EQ336" i="12" s="1"/>
  <c r="ET336" i="12" s="1"/>
  <c r="EW336" i="12" s="1"/>
  <c r="EZ336" i="12" s="1"/>
  <c r="FC336" i="12" s="1"/>
  <c r="EA336" i="12"/>
  <c r="ED336" i="12" s="1"/>
  <c r="EG336" i="12" s="1"/>
  <c r="EJ336" i="12" s="1"/>
  <c r="EM336" i="12" s="1"/>
  <c r="EP336" i="12" s="1"/>
  <c r="ES336" i="12" s="1"/>
  <c r="EV336" i="12" s="1"/>
  <c r="EY336" i="12" s="1"/>
  <c r="FB336" i="12" s="1"/>
  <c r="DZ336" i="12"/>
  <c r="EC336" i="12" s="1"/>
  <c r="EF336" i="12" s="1"/>
  <c r="EI336" i="12" s="1"/>
  <c r="EL336" i="12" s="1"/>
  <c r="EO336" i="12" s="1"/>
  <c r="ER336" i="12" s="1"/>
  <c r="EU336" i="12" s="1"/>
  <c r="EX336" i="12" s="1"/>
  <c r="FA336" i="12" s="1"/>
  <c r="FD336" i="12" s="1"/>
  <c r="DY336" i="12"/>
  <c r="P336" i="12"/>
  <c r="F336" i="12" s="1"/>
  <c r="O336" i="12"/>
  <c r="N336" i="12"/>
  <c r="D336" i="12"/>
  <c r="C336" i="12"/>
  <c r="B336" i="12"/>
  <c r="E336" i="12" s="1"/>
  <c r="A336" i="12"/>
  <c r="AZ336" i="12" s="1"/>
  <c r="EB335" i="12"/>
  <c r="EE335" i="12" s="1"/>
  <c r="EH335" i="12" s="1"/>
  <c r="EK335" i="12" s="1"/>
  <c r="EN335" i="12" s="1"/>
  <c r="EQ335" i="12" s="1"/>
  <c r="ET335" i="12" s="1"/>
  <c r="EW335" i="12" s="1"/>
  <c r="EZ335" i="12" s="1"/>
  <c r="FC335" i="12" s="1"/>
  <c r="EA335" i="12"/>
  <c r="ED335" i="12" s="1"/>
  <c r="EG335" i="12" s="1"/>
  <c r="EJ335" i="12" s="1"/>
  <c r="EM335" i="12" s="1"/>
  <c r="EP335" i="12" s="1"/>
  <c r="ES335" i="12" s="1"/>
  <c r="EV335" i="12" s="1"/>
  <c r="EY335" i="12" s="1"/>
  <c r="FB335" i="12" s="1"/>
  <c r="DZ335" i="12"/>
  <c r="EC335" i="12" s="1"/>
  <c r="EF335" i="12" s="1"/>
  <c r="EI335" i="12" s="1"/>
  <c r="EL335" i="12" s="1"/>
  <c r="EO335" i="12" s="1"/>
  <c r="ER335" i="12" s="1"/>
  <c r="EU335" i="12" s="1"/>
  <c r="EX335" i="12" s="1"/>
  <c r="FA335" i="12" s="1"/>
  <c r="FD335" i="12" s="1"/>
  <c r="DY335" i="12"/>
  <c r="P335" i="12"/>
  <c r="G335" i="12" s="1"/>
  <c r="O335" i="12"/>
  <c r="N335" i="12"/>
  <c r="D335" i="12"/>
  <c r="C335" i="12"/>
  <c r="B335" i="12"/>
  <c r="E335" i="12" s="1"/>
  <c r="A335" i="12"/>
  <c r="BE335" i="12" s="1"/>
  <c r="ED334" i="12"/>
  <c r="EG334" i="12" s="1"/>
  <c r="EJ334" i="12" s="1"/>
  <c r="EM334" i="12" s="1"/>
  <c r="EP334" i="12" s="1"/>
  <c r="ES334" i="12" s="1"/>
  <c r="EV334" i="12" s="1"/>
  <c r="EY334" i="12" s="1"/>
  <c r="FB334" i="12" s="1"/>
  <c r="EB334" i="12"/>
  <c r="EE334" i="12" s="1"/>
  <c r="EH334" i="12" s="1"/>
  <c r="EK334" i="12" s="1"/>
  <c r="EN334" i="12" s="1"/>
  <c r="EQ334" i="12" s="1"/>
  <c r="ET334" i="12" s="1"/>
  <c r="EW334" i="12" s="1"/>
  <c r="EZ334" i="12" s="1"/>
  <c r="FC334" i="12" s="1"/>
  <c r="EA334" i="12"/>
  <c r="DZ334" i="12"/>
  <c r="EC334" i="12" s="1"/>
  <c r="EF334" i="12" s="1"/>
  <c r="EI334" i="12" s="1"/>
  <c r="EL334" i="12" s="1"/>
  <c r="EO334" i="12" s="1"/>
  <c r="ER334" i="12" s="1"/>
  <c r="EU334" i="12" s="1"/>
  <c r="EX334" i="12" s="1"/>
  <c r="FA334" i="12" s="1"/>
  <c r="FD334" i="12" s="1"/>
  <c r="DY334" i="12"/>
  <c r="Q334" i="12"/>
  <c r="P334" i="12"/>
  <c r="F334" i="12" s="1"/>
  <c r="O334" i="12"/>
  <c r="N334" i="12"/>
  <c r="K334" i="12"/>
  <c r="G334" i="12"/>
  <c r="E334" i="12"/>
  <c r="D334" i="12"/>
  <c r="C334" i="12"/>
  <c r="B334" i="12"/>
  <c r="A334" i="12"/>
  <c r="BD334" i="12" s="1"/>
  <c r="ED333" i="12"/>
  <c r="EG333" i="12" s="1"/>
  <c r="EJ333" i="12" s="1"/>
  <c r="EM333" i="12" s="1"/>
  <c r="EP333" i="12" s="1"/>
  <c r="ES333" i="12" s="1"/>
  <c r="EV333" i="12" s="1"/>
  <c r="EY333" i="12" s="1"/>
  <c r="FB333" i="12" s="1"/>
  <c r="EA333" i="12"/>
  <c r="DZ333" i="12"/>
  <c r="EC333" i="12" s="1"/>
  <c r="EF333" i="12" s="1"/>
  <c r="EI333" i="12" s="1"/>
  <c r="EL333" i="12" s="1"/>
  <c r="EO333" i="12" s="1"/>
  <c r="ER333" i="12" s="1"/>
  <c r="EU333" i="12" s="1"/>
  <c r="EX333" i="12" s="1"/>
  <c r="FA333" i="12" s="1"/>
  <c r="FD333" i="12" s="1"/>
  <c r="DY333" i="12"/>
  <c r="EB333" i="12" s="1"/>
  <c r="EE333" i="12" s="1"/>
  <c r="EH333" i="12" s="1"/>
  <c r="EK333" i="12" s="1"/>
  <c r="EN333" i="12" s="1"/>
  <c r="EQ333" i="12" s="1"/>
  <c r="ET333" i="12" s="1"/>
  <c r="EW333" i="12" s="1"/>
  <c r="EZ333" i="12" s="1"/>
  <c r="FC333" i="12" s="1"/>
  <c r="BE333" i="12"/>
  <c r="AZ333" i="12"/>
  <c r="AV333" i="12"/>
  <c r="AU333" i="12"/>
  <c r="AO333" i="12"/>
  <c r="AJ333" i="12"/>
  <c r="AE333" i="12"/>
  <c r="Y333" i="12"/>
  <c r="P333" i="12"/>
  <c r="F333" i="12" s="1"/>
  <c r="O333" i="12"/>
  <c r="N333" i="12"/>
  <c r="D333" i="12"/>
  <c r="C333" i="12"/>
  <c r="B333" i="12"/>
  <c r="E333" i="12" s="1"/>
  <c r="A333" i="12"/>
  <c r="BF333" i="12" s="1"/>
  <c r="EA332" i="12"/>
  <c r="ED332" i="12" s="1"/>
  <c r="EG332" i="12" s="1"/>
  <c r="EJ332" i="12" s="1"/>
  <c r="EM332" i="12" s="1"/>
  <c r="EP332" i="12" s="1"/>
  <c r="ES332" i="12" s="1"/>
  <c r="EV332" i="12" s="1"/>
  <c r="EY332" i="12" s="1"/>
  <c r="FB332" i="12" s="1"/>
  <c r="DZ332" i="12"/>
  <c r="EC332" i="12" s="1"/>
  <c r="EF332" i="12" s="1"/>
  <c r="EI332" i="12" s="1"/>
  <c r="EL332" i="12" s="1"/>
  <c r="EO332" i="12" s="1"/>
  <c r="ER332" i="12" s="1"/>
  <c r="EU332" i="12" s="1"/>
  <c r="EX332" i="12" s="1"/>
  <c r="FA332" i="12" s="1"/>
  <c r="FD332" i="12" s="1"/>
  <c r="DY332" i="12"/>
  <c r="EB332" i="12" s="1"/>
  <c r="EE332" i="12" s="1"/>
  <c r="EH332" i="12" s="1"/>
  <c r="EK332" i="12" s="1"/>
  <c r="EN332" i="12" s="1"/>
  <c r="EQ332" i="12" s="1"/>
  <c r="ET332" i="12" s="1"/>
  <c r="EW332" i="12" s="1"/>
  <c r="EZ332" i="12" s="1"/>
  <c r="FC332" i="12" s="1"/>
  <c r="BB332" i="12"/>
  <c r="AZ332" i="12"/>
  <c r="AR332" i="12"/>
  <c r="AO332" i="12"/>
  <c r="AG332" i="12"/>
  <c r="AD332" i="12"/>
  <c r="P332" i="12"/>
  <c r="F332" i="12" s="1"/>
  <c r="O332" i="12"/>
  <c r="N332" i="12"/>
  <c r="D332" i="12"/>
  <c r="C332" i="12"/>
  <c r="B332" i="12"/>
  <c r="E332" i="12" s="1"/>
  <c r="A332" i="12"/>
  <c r="AW332" i="12" s="1"/>
  <c r="EA331" i="12"/>
  <c r="ED331" i="12" s="1"/>
  <c r="EG331" i="12" s="1"/>
  <c r="EJ331" i="12" s="1"/>
  <c r="EM331" i="12" s="1"/>
  <c r="EP331" i="12" s="1"/>
  <c r="ES331" i="12" s="1"/>
  <c r="EV331" i="12" s="1"/>
  <c r="EY331" i="12" s="1"/>
  <c r="FB331" i="12" s="1"/>
  <c r="DZ331" i="12"/>
  <c r="EC331" i="12" s="1"/>
  <c r="EF331" i="12" s="1"/>
  <c r="EI331" i="12" s="1"/>
  <c r="EL331" i="12" s="1"/>
  <c r="EO331" i="12" s="1"/>
  <c r="ER331" i="12" s="1"/>
  <c r="EU331" i="12" s="1"/>
  <c r="EX331" i="12" s="1"/>
  <c r="FA331" i="12" s="1"/>
  <c r="FD331" i="12" s="1"/>
  <c r="DY331" i="12"/>
  <c r="EB331" i="12" s="1"/>
  <c r="EE331" i="12" s="1"/>
  <c r="EH331" i="12" s="1"/>
  <c r="EK331" i="12" s="1"/>
  <c r="EN331" i="12" s="1"/>
  <c r="EQ331" i="12" s="1"/>
  <c r="ET331" i="12" s="1"/>
  <c r="EW331" i="12" s="1"/>
  <c r="EZ331" i="12" s="1"/>
  <c r="FC331" i="12" s="1"/>
  <c r="P331" i="12"/>
  <c r="G331" i="12" s="1"/>
  <c r="O331" i="12"/>
  <c r="N331" i="12"/>
  <c r="D331" i="12"/>
  <c r="C331" i="12"/>
  <c r="B331" i="12"/>
  <c r="E331" i="12" s="1"/>
  <c r="A331" i="12"/>
  <c r="AW331" i="12" s="1"/>
  <c r="EA330" i="12"/>
  <c r="ED330" i="12" s="1"/>
  <c r="EG330" i="12" s="1"/>
  <c r="EJ330" i="12" s="1"/>
  <c r="EM330" i="12" s="1"/>
  <c r="EP330" i="12" s="1"/>
  <c r="ES330" i="12" s="1"/>
  <c r="EV330" i="12" s="1"/>
  <c r="EY330" i="12" s="1"/>
  <c r="FB330" i="12" s="1"/>
  <c r="DZ330" i="12"/>
  <c r="EC330" i="12" s="1"/>
  <c r="EF330" i="12" s="1"/>
  <c r="EI330" i="12" s="1"/>
  <c r="EL330" i="12" s="1"/>
  <c r="EO330" i="12" s="1"/>
  <c r="ER330" i="12" s="1"/>
  <c r="EU330" i="12" s="1"/>
  <c r="EX330" i="12" s="1"/>
  <c r="FA330" i="12" s="1"/>
  <c r="FD330" i="12" s="1"/>
  <c r="DY330" i="12"/>
  <c r="EB330" i="12" s="1"/>
  <c r="EE330" i="12" s="1"/>
  <c r="EH330" i="12" s="1"/>
  <c r="EK330" i="12" s="1"/>
  <c r="EN330" i="12" s="1"/>
  <c r="EQ330" i="12" s="1"/>
  <c r="ET330" i="12" s="1"/>
  <c r="EW330" i="12" s="1"/>
  <c r="EZ330" i="12" s="1"/>
  <c r="FC330" i="12" s="1"/>
  <c r="P330" i="12"/>
  <c r="G330" i="12" s="1"/>
  <c r="O330" i="12"/>
  <c r="N330" i="12"/>
  <c r="D330" i="12"/>
  <c r="C330" i="12"/>
  <c r="B330" i="12"/>
  <c r="E330" i="12" s="1"/>
  <c r="A330" i="12"/>
  <c r="BD330" i="12" s="1"/>
  <c r="EA329" i="12"/>
  <c r="ED329" i="12" s="1"/>
  <c r="EG329" i="12" s="1"/>
  <c r="EJ329" i="12" s="1"/>
  <c r="EM329" i="12" s="1"/>
  <c r="EP329" i="12" s="1"/>
  <c r="ES329" i="12" s="1"/>
  <c r="EV329" i="12" s="1"/>
  <c r="EY329" i="12" s="1"/>
  <c r="FB329" i="12" s="1"/>
  <c r="DZ329" i="12"/>
  <c r="EC329" i="12" s="1"/>
  <c r="EF329" i="12" s="1"/>
  <c r="EI329" i="12" s="1"/>
  <c r="EL329" i="12" s="1"/>
  <c r="EO329" i="12" s="1"/>
  <c r="ER329" i="12" s="1"/>
  <c r="EU329" i="12" s="1"/>
  <c r="EX329" i="12" s="1"/>
  <c r="FA329" i="12" s="1"/>
  <c r="FD329" i="12" s="1"/>
  <c r="DY329" i="12"/>
  <c r="EB329" i="12" s="1"/>
  <c r="EE329" i="12" s="1"/>
  <c r="EH329" i="12" s="1"/>
  <c r="EK329" i="12" s="1"/>
  <c r="EN329" i="12" s="1"/>
  <c r="EQ329" i="12" s="1"/>
  <c r="ET329" i="12" s="1"/>
  <c r="EW329" i="12" s="1"/>
  <c r="EZ329" i="12" s="1"/>
  <c r="FC329" i="12" s="1"/>
  <c r="P329" i="12"/>
  <c r="F329" i="12" s="1"/>
  <c r="O329" i="12"/>
  <c r="N329" i="12"/>
  <c r="E329" i="12"/>
  <c r="D329" i="12"/>
  <c r="C329" i="12"/>
  <c r="B329" i="12"/>
  <c r="A329" i="12"/>
  <c r="BD329" i="12" s="1"/>
  <c r="EA328" i="12"/>
  <c r="ED328" i="12" s="1"/>
  <c r="EG328" i="12" s="1"/>
  <c r="EJ328" i="12" s="1"/>
  <c r="EM328" i="12" s="1"/>
  <c r="EP328" i="12" s="1"/>
  <c r="ES328" i="12" s="1"/>
  <c r="EV328" i="12" s="1"/>
  <c r="EY328" i="12" s="1"/>
  <c r="FB328" i="12" s="1"/>
  <c r="DZ328" i="12"/>
  <c r="EC328" i="12" s="1"/>
  <c r="EF328" i="12" s="1"/>
  <c r="EI328" i="12" s="1"/>
  <c r="EL328" i="12" s="1"/>
  <c r="EO328" i="12" s="1"/>
  <c r="ER328" i="12" s="1"/>
  <c r="EU328" i="12" s="1"/>
  <c r="EX328" i="12" s="1"/>
  <c r="FA328" i="12" s="1"/>
  <c r="FD328" i="12" s="1"/>
  <c r="DY328" i="12"/>
  <c r="EB328" i="12" s="1"/>
  <c r="EE328" i="12" s="1"/>
  <c r="EH328" i="12" s="1"/>
  <c r="EK328" i="12" s="1"/>
  <c r="EN328" i="12" s="1"/>
  <c r="EQ328" i="12" s="1"/>
  <c r="ET328" i="12" s="1"/>
  <c r="EW328" i="12" s="1"/>
  <c r="EZ328" i="12" s="1"/>
  <c r="FC328" i="12" s="1"/>
  <c r="AY328" i="12"/>
  <c r="AQ328" i="12"/>
  <c r="AI328" i="12"/>
  <c r="AA328" i="12"/>
  <c r="P328" i="12"/>
  <c r="Q328" i="12" s="1"/>
  <c r="O328" i="12"/>
  <c r="N328" i="12"/>
  <c r="F328" i="12"/>
  <c r="D328" i="12"/>
  <c r="C328" i="12"/>
  <c r="B328" i="12"/>
  <c r="A328" i="12"/>
  <c r="BF328" i="12" s="1"/>
  <c r="ED327" i="12"/>
  <c r="EG327" i="12" s="1"/>
  <c r="EJ327" i="12" s="1"/>
  <c r="EM327" i="12" s="1"/>
  <c r="EP327" i="12" s="1"/>
  <c r="ES327" i="12" s="1"/>
  <c r="EV327" i="12" s="1"/>
  <c r="EY327" i="12" s="1"/>
  <c r="FB327" i="12" s="1"/>
  <c r="EA327" i="12"/>
  <c r="DZ327" i="12"/>
  <c r="EC327" i="12" s="1"/>
  <c r="EF327" i="12" s="1"/>
  <c r="EI327" i="12" s="1"/>
  <c r="EL327" i="12" s="1"/>
  <c r="EO327" i="12" s="1"/>
  <c r="ER327" i="12" s="1"/>
  <c r="EU327" i="12" s="1"/>
  <c r="EX327" i="12" s="1"/>
  <c r="FA327" i="12" s="1"/>
  <c r="FD327" i="12" s="1"/>
  <c r="DY327" i="12"/>
  <c r="EB327" i="12" s="1"/>
  <c r="EE327" i="12" s="1"/>
  <c r="EH327" i="12" s="1"/>
  <c r="EK327" i="12" s="1"/>
  <c r="EN327" i="12" s="1"/>
  <c r="EQ327" i="12" s="1"/>
  <c r="ET327" i="12" s="1"/>
  <c r="EW327" i="12" s="1"/>
  <c r="EZ327" i="12" s="1"/>
  <c r="FC327" i="12" s="1"/>
  <c r="Q327" i="12"/>
  <c r="P327" i="12"/>
  <c r="F327" i="12" s="1"/>
  <c r="O327" i="12"/>
  <c r="N327" i="12"/>
  <c r="K327" i="12"/>
  <c r="G327" i="12"/>
  <c r="E327" i="12"/>
  <c r="D327" i="12"/>
  <c r="C327" i="12"/>
  <c r="B327" i="12"/>
  <c r="A327" i="12"/>
  <c r="AX327" i="12" s="1"/>
  <c r="EC326" i="12"/>
  <c r="EF326" i="12" s="1"/>
  <c r="EI326" i="12" s="1"/>
  <c r="EL326" i="12" s="1"/>
  <c r="EO326" i="12" s="1"/>
  <c r="ER326" i="12" s="1"/>
  <c r="EU326" i="12" s="1"/>
  <c r="EX326" i="12" s="1"/>
  <c r="FA326" i="12" s="1"/>
  <c r="FD326" i="12" s="1"/>
  <c r="EA326" i="12"/>
  <c r="ED326" i="12" s="1"/>
  <c r="EG326" i="12" s="1"/>
  <c r="EJ326" i="12" s="1"/>
  <c r="EM326" i="12" s="1"/>
  <c r="EP326" i="12" s="1"/>
  <c r="ES326" i="12" s="1"/>
  <c r="EV326" i="12" s="1"/>
  <c r="EY326" i="12" s="1"/>
  <c r="FB326" i="12" s="1"/>
  <c r="DZ326" i="12"/>
  <c r="DY326" i="12"/>
  <c r="EB326" i="12" s="1"/>
  <c r="EE326" i="12" s="1"/>
  <c r="EH326" i="12" s="1"/>
  <c r="EK326" i="12" s="1"/>
  <c r="EN326" i="12" s="1"/>
  <c r="EQ326" i="12" s="1"/>
  <c r="ET326" i="12" s="1"/>
  <c r="EW326" i="12" s="1"/>
  <c r="EZ326" i="12" s="1"/>
  <c r="FC326" i="12" s="1"/>
  <c r="BE326" i="12"/>
  <c r="AY326" i="12"/>
  <c r="AW326" i="12"/>
  <c r="AQ326" i="12"/>
  <c r="AO326" i="12"/>
  <c r="AJ326" i="12"/>
  <c r="AI326" i="12"/>
  <c r="AE326" i="12"/>
  <c r="AC326" i="12"/>
  <c r="Y326" i="12"/>
  <c r="X326" i="12"/>
  <c r="P326" i="12"/>
  <c r="G326" i="12" s="1"/>
  <c r="O326" i="12"/>
  <c r="N326" i="12"/>
  <c r="D326" i="12"/>
  <c r="C326" i="12"/>
  <c r="B326" i="12"/>
  <c r="A326" i="12"/>
  <c r="BD326" i="12" s="1"/>
  <c r="EB325" i="12"/>
  <c r="EE325" i="12" s="1"/>
  <c r="EH325" i="12" s="1"/>
  <c r="EK325" i="12" s="1"/>
  <c r="EN325" i="12" s="1"/>
  <c r="EQ325" i="12" s="1"/>
  <c r="ET325" i="12" s="1"/>
  <c r="EW325" i="12" s="1"/>
  <c r="EZ325" i="12" s="1"/>
  <c r="FC325" i="12" s="1"/>
  <c r="EA325" i="12"/>
  <c r="ED325" i="12" s="1"/>
  <c r="EG325" i="12" s="1"/>
  <c r="EJ325" i="12" s="1"/>
  <c r="EM325" i="12" s="1"/>
  <c r="EP325" i="12" s="1"/>
  <c r="ES325" i="12" s="1"/>
  <c r="EV325" i="12" s="1"/>
  <c r="EY325" i="12" s="1"/>
  <c r="FB325" i="12" s="1"/>
  <c r="DZ325" i="12"/>
  <c r="EC325" i="12" s="1"/>
  <c r="EF325" i="12" s="1"/>
  <c r="EI325" i="12" s="1"/>
  <c r="EL325" i="12" s="1"/>
  <c r="EO325" i="12" s="1"/>
  <c r="ER325" i="12" s="1"/>
  <c r="EU325" i="12" s="1"/>
  <c r="EX325" i="12" s="1"/>
  <c r="FA325" i="12" s="1"/>
  <c r="FD325" i="12" s="1"/>
  <c r="DY325" i="12"/>
  <c r="P325" i="12"/>
  <c r="F325" i="12" s="1"/>
  <c r="O325" i="12"/>
  <c r="N325" i="12"/>
  <c r="D325" i="12"/>
  <c r="C325" i="12"/>
  <c r="B325" i="12"/>
  <c r="E325" i="12" s="1"/>
  <c r="A325" i="12"/>
  <c r="AZ325" i="12" s="1"/>
  <c r="EA324" i="12"/>
  <c r="ED324" i="12" s="1"/>
  <c r="EG324" i="12" s="1"/>
  <c r="EJ324" i="12" s="1"/>
  <c r="EM324" i="12" s="1"/>
  <c r="EP324" i="12" s="1"/>
  <c r="ES324" i="12" s="1"/>
  <c r="EV324" i="12" s="1"/>
  <c r="EY324" i="12" s="1"/>
  <c r="FB324" i="12" s="1"/>
  <c r="DZ324" i="12"/>
  <c r="EC324" i="12" s="1"/>
  <c r="EF324" i="12" s="1"/>
  <c r="EI324" i="12" s="1"/>
  <c r="EL324" i="12" s="1"/>
  <c r="EO324" i="12" s="1"/>
  <c r="ER324" i="12" s="1"/>
  <c r="EU324" i="12" s="1"/>
  <c r="EX324" i="12" s="1"/>
  <c r="FA324" i="12" s="1"/>
  <c r="FD324" i="12" s="1"/>
  <c r="DY324" i="12"/>
  <c r="EB324" i="12" s="1"/>
  <c r="EE324" i="12" s="1"/>
  <c r="EH324" i="12" s="1"/>
  <c r="EK324" i="12" s="1"/>
  <c r="EN324" i="12" s="1"/>
  <c r="EQ324" i="12" s="1"/>
  <c r="ET324" i="12" s="1"/>
  <c r="EW324" i="12" s="1"/>
  <c r="EZ324" i="12" s="1"/>
  <c r="FC324" i="12" s="1"/>
  <c r="P324" i="12"/>
  <c r="Q324" i="12" s="1"/>
  <c r="O324" i="12"/>
  <c r="N324" i="12"/>
  <c r="D324" i="12"/>
  <c r="C324" i="12"/>
  <c r="B324" i="12"/>
  <c r="E324" i="12" s="1"/>
  <c r="A324" i="12"/>
  <c r="BF324" i="12" s="1"/>
  <c r="EA323" i="12"/>
  <c r="ED323" i="12" s="1"/>
  <c r="EG323" i="12" s="1"/>
  <c r="EJ323" i="12" s="1"/>
  <c r="EM323" i="12" s="1"/>
  <c r="EP323" i="12" s="1"/>
  <c r="ES323" i="12" s="1"/>
  <c r="EV323" i="12" s="1"/>
  <c r="EY323" i="12" s="1"/>
  <c r="FB323" i="12" s="1"/>
  <c r="DZ323" i="12"/>
  <c r="EC323" i="12" s="1"/>
  <c r="EF323" i="12" s="1"/>
  <c r="EI323" i="12" s="1"/>
  <c r="EL323" i="12" s="1"/>
  <c r="EO323" i="12" s="1"/>
  <c r="ER323" i="12" s="1"/>
  <c r="EU323" i="12" s="1"/>
  <c r="EX323" i="12" s="1"/>
  <c r="FA323" i="12" s="1"/>
  <c r="FD323" i="12" s="1"/>
  <c r="DY323" i="12"/>
  <c r="EB323" i="12" s="1"/>
  <c r="EE323" i="12" s="1"/>
  <c r="EH323" i="12" s="1"/>
  <c r="EK323" i="12" s="1"/>
  <c r="EN323" i="12" s="1"/>
  <c r="EQ323" i="12" s="1"/>
  <c r="ET323" i="12" s="1"/>
  <c r="EW323" i="12" s="1"/>
  <c r="EZ323" i="12" s="1"/>
  <c r="FC323" i="12" s="1"/>
  <c r="Q323" i="12"/>
  <c r="P323" i="12"/>
  <c r="O323" i="12"/>
  <c r="N323" i="12"/>
  <c r="K323" i="12"/>
  <c r="G323" i="12"/>
  <c r="F323" i="12"/>
  <c r="E323" i="12"/>
  <c r="D323" i="12"/>
  <c r="C323" i="12"/>
  <c r="B323" i="12"/>
  <c r="A323" i="12"/>
  <c r="BB323" i="12" s="1"/>
  <c r="EA322" i="12"/>
  <c r="ED322" i="12" s="1"/>
  <c r="EG322" i="12" s="1"/>
  <c r="EJ322" i="12" s="1"/>
  <c r="EM322" i="12" s="1"/>
  <c r="EP322" i="12" s="1"/>
  <c r="ES322" i="12" s="1"/>
  <c r="EV322" i="12" s="1"/>
  <c r="EY322" i="12" s="1"/>
  <c r="FB322" i="12" s="1"/>
  <c r="DZ322" i="12"/>
  <c r="EC322" i="12" s="1"/>
  <c r="EF322" i="12" s="1"/>
  <c r="EI322" i="12" s="1"/>
  <c r="EL322" i="12" s="1"/>
  <c r="EO322" i="12" s="1"/>
  <c r="ER322" i="12" s="1"/>
  <c r="EU322" i="12" s="1"/>
  <c r="EX322" i="12" s="1"/>
  <c r="FA322" i="12" s="1"/>
  <c r="FD322" i="12" s="1"/>
  <c r="DY322" i="12"/>
  <c r="EB322" i="12" s="1"/>
  <c r="EE322" i="12" s="1"/>
  <c r="EH322" i="12" s="1"/>
  <c r="EK322" i="12" s="1"/>
  <c r="EN322" i="12" s="1"/>
  <c r="EQ322" i="12" s="1"/>
  <c r="ET322" i="12" s="1"/>
  <c r="EW322" i="12" s="1"/>
  <c r="EZ322" i="12" s="1"/>
  <c r="FC322" i="12" s="1"/>
  <c r="DQ322" i="12"/>
  <c r="X323" i="12" l="1"/>
  <c r="AN323" i="12"/>
  <c r="F324" i="12"/>
  <c r="F331" i="12"/>
  <c r="AA337" i="12"/>
  <c r="AF337" i="12"/>
  <c r="AK337" i="12"/>
  <c r="AQ337" i="12"/>
  <c r="AV337" i="12"/>
  <c r="BA337" i="12"/>
  <c r="G343" i="12"/>
  <c r="AR323" i="12"/>
  <c r="K325" i="12"/>
  <c r="Q325" i="12"/>
  <c r="AC328" i="12"/>
  <c r="AK328" i="12"/>
  <c r="AS328" i="12"/>
  <c r="BA328" i="12"/>
  <c r="G329" i="12"/>
  <c r="AC330" i="12"/>
  <c r="AS330" i="12"/>
  <c r="Q331" i="12"/>
  <c r="AG331" i="12"/>
  <c r="AQ331" i="12"/>
  <c r="BB331" i="12"/>
  <c r="Q332" i="12"/>
  <c r="AF333" i="12"/>
  <c r="AQ333" i="12"/>
  <c r="J337" i="12"/>
  <c r="AB337" i="12"/>
  <c r="AM337" i="12"/>
  <c r="AW337" i="12"/>
  <c r="K343" i="12"/>
  <c r="Q343" i="12"/>
  <c r="AF323" i="12"/>
  <c r="AV323" i="12"/>
  <c r="Y324" i="12"/>
  <c r="AG324" i="12"/>
  <c r="AO324" i="12"/>
  <c r="AW324" i="12"/>
  <c r="BE324" i="12"/>
  <c r="AA326" i="12"/>
  <c r="AF326" i="12"/>
  <c r="AK326" i="12"/>
  <c r="AS326" i="12"/>
  <c r="BA326" i="12"/>
  <c r="AB327" i="12"/>
  <c r="J328" i="12"/>
  <c r="W328" i="12"/>
  <c r="AE328" i="12"/>
  <c r="AM328" i="12"/>
  <c r="AU328" i="12"/>
  <c r="BC328" i="12"/>
  <c r="K329" i="12"/>
  <c r="Q329" i="12"/>
  <c r="Y330" i="12"/>
  <c r="AE330" i="12"/>
  <c r="AM330" i="12"/>
  <c r="AU330" i="12"/>
  <c r="BC330" i="12"/>
  <c r="Y331" i="12"/>
  <c r="AI331" i="12"/>
  <c r="AT331" i="12"/>
  <c r="BE331" i="12"/>
  <c r="Y332" i="12"/>
  <c r="AJ332" i="12"/>
  <c r="AT332" i="12"/>
  <c r="BE332" i="12"/>
  <c r="J333" i="12"/>
  <c r="W333" i="12"/>
  <c r="AB333" i="12"/>
  <c r="AG333" i="12"/>
  <c r="AM333" i="12"/>
  <c r="AR333" i="12"/>
  <c r="AW333" i="12"/>
  <c r="BC333" i="12"/>
  <c r="X337" i="12"/>
  <c r="AC337" i="12"/>
  <c r="AI337" i="12"/>
  <c r="AN337" i="12"/>
  <c r="AS337" i="12"/>
  <c r="AY337" i="12"/>
  <c r="BD337" i="12"/>
  <c r="AA339" i="12"/>
  <c r="AI339" i="12"/>
  <c r="AQ339" i="12"/>
  <c r="AY339" i="12"/>
  <c r="AA341" i="12"/>
  <c r="AF341" i="12"/>
  <c r="AK341" i="12"/>
  <c r="AQ341" i="12"/>
  <c r="AV341" i="12"/>
  <c r="BA341" i="12"/>
  <c r="AA342" i="12"/>
  <c r="AI342" i="12"/>
  <c r="AQ342" i="12"/>
  <c r="AY342" i="12"/>
  <c r="DZ342" i="12"/>
  <c r="EA342" i="12" s="1"/>
  <c r="EB342" i="12" s="1"/>
  <c r="Y344" i="12"/>
  <c r="AE344" i="12"/>
  <c r="AJ344" i="12"/>
  <c r="AO344" i="12"/>
  <c r="AU344" i="12"/>
  <c r="AZ344" i="12"/>
  <c r="BE344" i="12"/>
  <c r="K345" i="12"/>
  <c r="Q345" i="12"/>
  <c r="AC324" i="12"/>
  <c r="AK324" i="12"/>
  <c r="AS324" i="12"/>
  <c r="BA324" i="12"/>
  <c r="G325" i="12"/>
  <c r="J330" i="12"/>
  <c r="W330" i="12"/>
  <c r="AB330" i="12"/>
  <c r="AI330" i="12"/>
  <c r="AQ330" i="12"/>
  <c r="AY330" i="12"/>
  <c r="AD331" i="12"/>
  <c r="AO331" i="12"/>
  <c r="AY331" i="12"/>
  <c r="G332" i="12"/>
  <c r="G336" i="12"/>
  <c r="AB323" i="12"/>
  <c r="J324" i="12"/>
  <c r="W324" i="12"/>
  <c r="AE324" i="12"/>
  <c r="AM324" i="12"/>
  <c r="AU324" i="12"/>
  <c r="BC324" i="12"/>
  <c r="X327" i="12"/>
  <c r="X330" i="12"/>
  <c r="AK330" i="12"/>
  <c r="BA330" i="12"/>
  <c r="K331" i="12"/>
  <c r="K332" i="12"/>
  <c r="G333" i="12"/>
  <c r="AA333" i="12"/>
  <c r="AK333" i="12"/>
  <c r="BA333" i="12"/>
  <c r="K336" i="12"/>
  <c r="Q336" i="12"/>
  <c r="W337" i="12"/>
  <c r="AG337" i="12"/>
  <c r="AR337" i="12"/>
  <c r="BC337" i="12"/>
  <c r="AJ323" i="12"/>
  <c r="AA324" i="12"/>
  <c r="AI324" i="12"/>
  <c r="AQ324" i="12"/>
  <c r="AY324" i="12"/>
  <c r="J326" i="12"/>
  <c r="W326" i="12"/>
  <c r="AB326" i="12"/>
  <c r="AG326" i="12"/>
  <c r="AM326" i="12"/>
  <c r="AU326" i="12"/>
  <c r="BC326" i="12"/>
  <c r="AF327" i="12"/>
  <c r="Y328" i="12"/>
  <c r="AG328" i="12"/>
  <c r="AO328" i="12"/>
  <c r="AW328" i="12"/>
  <c r="BE328" i="12"/>
  <c r="AA330" i="12"/>
  <c r="AG330" i="12"/>
  <c r="AO330" i="12"/>
  <c r="AW330" i="12"/>
  <c r="BE330" i="12"/>
  <c r="AA331" i="12"/>
  <c r="AL331" i="12"/>
  <c r="AB332" i="12"/>
  <c r="AL332" i="12"/>
  <c r="X333" i="12"/>
  <c r="AC333" i="12"/>
  <c r="AI333" i="12"/>
  <c r="AN333" i="12"/>
  <c r="AS333" i="12"/>
  <c r="AY333" i="12"/>
  <c r="BD333" i="12"/>
  <c r="Y337" i="12"/>
  <c r="AE337" i="12"/>
  <c r="AJ337" i="12"/>
  <c r="AO337" i="12"/>
  <c r="AU337" i="12"/>
  <c r="AZ337" i="12"/>
  <c r="BE337" i="12"/>
  <c r="AC339" i="12"/>
  <c r="AK339" i="12"/>
  <c r="AS339" i="12"/>
  <c r="BA339" i="12"/>
  <c r="AC342" i="12"/>
  <c r="AK342" i="12"/>
  <c r="AS342" i="12"/>
  <c r="BA342" i="12"/>
  <c r="AA344" i="12"/>
  <c r="AF344" i="12"/>
  <c r="AK344" i="12"/>
  <c r="AQ344" i="12"/>
  <c r="AV344" i="12"/>
  <c r="BA344" i="12"/>
  <c r="BD331" i="12"/>
  <c r="AZ331" i="12"/>
  <c r="AV331" i="12"/>
  <c r="AR331" i="12"/>
  <c r="AN331" i="12"/>
  <c r="AJ331" i="12"/>
  <c r="AF331" i="12"/>
  <c r="AB331" i="12"/>
  <c r="X331" i="12"/>
  <c r="BC332" i="12"/>
  <c r="AY332" i="12"/>
  <c r="AU332" i="12"/>
  <c r="AQ332" i="12"/>
  <c r="AM332" i="12"/>
  <c r="AI332" i="12"/>
  <c r="AE332" i="12"/>
  <c r="AA332" i="12"/>
  <c r="W332" i="12"/>
  <c r="G337" i="12"/>
  <c r="Q337" i="12"/>
  <c r="K337" i="12"/>
  <c r="Z323" i="12"/>
  <c r="AH323" i="12"/>
  <c r="AP323" i="12"/>
  <c r="AX323" i="12"/>
  <c r="BF323" i="12"/>
  <c r="X325" i="12"/>
  <c r="AF325" i="12"/>
  <c r="AN325" i="12"/>
  <c r="AV325" i="12"/>
  <c r="BD325" i="12"/>
  <c r="F326" i="12"/>
  <c r="Z327" i="12"/>
  <c r="AH327" i="12"/>
  <c r="AP327" i="12"/>
  <c r="AT327" i="12"/>
  <c r="BB327" i="12"/>
  <c r="BF327" i="12"/>
  <c r="X329" i="12"/>
  <c r="AF329" i="12"/>
  <c r="AN329" i="12"/>
  <c r="AV329" i="12"/>
  <c r="AZ329" i="12"/>
  <c r="F330" i="12"/>
  <c r="J323" i="12"/>
  <c r="Y323" i="12"/>
  <c r="AC323" i="12"/>
  <c r="AG323" i="12"/>
  <c r="AK323" i="12"/>
  <c r="AO323" i="12"/>
  <c r="AS323" i="12"/>
  <c r="AW323" i="12"/>
  <c r="BA323" i="12"/>
  <c r="BE323" i="12"/>
  <c r="G324" i="12"/>
  <c r="X324" i="12"/>
  <c r="AB324" i="12"/>
  <c r="AF324" i="12"/>
  <c r="AJ324" i="12"/>
  <c r="AN324" i="12"/>
  <c r="AR324" i="12"/>
  <c r="AV324" i="12"/>
  <c r="AZ324" i="12"/>
  <c r="BD324" i="12"/>
  <c r="W325" i="12"/>
  <c r="AA325" i="12"/>
  <c r="AE325" i="12"/>
  <c r="AI325" i="12"/>
  <c r="AM325" i="12"/>
  <c r="AQ325" i="12"/>
  <c r="AU325" i="12"/>
  <c r="AY325" i="12"/>
  <c r="BC325" i="12"/>
  <c r="K326" i="12"/>
  <c r="Q326" i="12"/>
  <c r="Z326" i="12"/>
  <c r="AD326" i="12"/>
  <c r="AH326" i="12"/>
  <c r="AL326" i="12"/>
  <c r="AP326" i="12"/>
  <c r="AT326" i="12"/>
  <c r="AX326" i="12"/>
  <c r="BB326" i="12"/>
  <c r="BF326" i="12"/>
  <c r="J327" i="12"/>
  <c r="Y327" i="12"/>
  <c r="AC327" i="12"/>
  <c r="AG327" i="12"/>
  <c r="AK327" i="12"/>
  <c r="AO327" i="12"/>
  <c r="AS327" i="12"/>
  <c r="AW327" i="12"/>
  <c r="BA327" i="12"/>
  <c r="BE327" i="12"/>
  <c r="G328" i="12"/>
  <c r="X328" i="12"/>
  <c r="AB328" i="12"/>
  <c r="AF328" i="12"/>
  <c r="AJ328" i="12"/>
  <c r="AN328" i="12"/>
  <c r="AR328" i="12"/>
  <c r="AV328" i="12"/>
  <c r="AZ328" i="12"/>
  <c r="BD328" i="12"/>
  <c r="W329" i="12"/>
  <c r="AA329" i="12"/>
  <c r="AE329" i="12"/>
  <c r="AI329" i="12"/>
  <c r="AM329" i="12"/>
  <c r="AQ329" i="12"/>
  <c r="AU329" i="12"/>
  <c r="AY329" i="12"/>
  <c r="BC329" i="12"/>
  <c r="K330" i="12"/>
  <c r="Q330" i="12"/>
  <c r="Z330" i="12"/>
  <c r="AD330" i="12"/>
  <c r="AH330" i="12"/>
  <c r="AL330" i="12"/>
  <c r="AP330" i="12"/>
  <c r="AT330" i="12"/>
  <c r="AX330" i="12"/>
  <c r="BB330" i="12"/>
  <c r="BF330" i="12"/>
  <c r="W331" i="12"/>
  <c r="AC331" i="12"/>
  <c r="AH331" i="12"/>
  <c r="AM331" i="12"/>
  <c r="AS331" i="12"/>
  <c r="AX331" i="12"/>
  <c r="BC331" i="12"/>
  <c r="X332" i="12"/>
  <c r="AC332" i="12"/>
  <c r="AH332" i="12"/>
  <c r="AN332" i="12"/>
  <c r="AS332" i="12"/>
  <c r="AX332" i="12"/>
  <c r="BD332" i="12"/>
  <c r="AA334" i="12"/>
  <c r="AF334" i="12"/>
  <c r="AL334" i="12"/>
  <c r="AQ334" i="12"/>
  <c r="AV334" i="12"/>
  <c r="BB334" i="12"/>
  <c r="K335" i="12"/>
  <c r="Q335" i="12"/>
  <c r="AA335" i="12"/>
  <c r="AG335" i="12"/>
  <c r="AL335" i="12"/>
  <c r="AQ335" i="12"/>
  <c r="AW335" i="12"/>
  <c r="BB335" i="12"/>
  <c r="X336" i="12"/>
  <c r="AF336" i="12"/>
  <c r="AN336" i="12"/>
  <c r="AV336" i="12"/>
  <c r="BD336" i="12"/>
  <c r="AD338" i="12"/>
  <c r="AL338" i="12"/>
  <c r="AT338" i="12"/>
  <c r="BB338" i="12"/>
  <c r="X340" i="12"/>
  <c r="EC342" i="12"/>
  <c r="ED342" i="12" s="1"/>
  <c r="EE342" i="12" s="1"/>
  <c r="EF342" i="12" s="1"/>
  <c r="EG342" i="12" s="1"/>
  <c r="EH342" i="12" s="1"/>
  <c r="EI342" i="12" s="1"/>
  <c r="EJ342" i="12" s="1"/>
  <c r="EK342" i="12" s="1"/>
  <c r="EL342" i="12" s="1"/>
  <c r="EM342" i="12" s="1"/>
  <c r="EN342" i="12" s="1"/>
  <c r="EO342" i="12" s="1"/>
  <c r="EP342" i="12" s="1"/>
  <c r="EQ342" i="12" s="1"/>
  <c r="ER342" i="12" s="1"/>
  <c r="ES342" i="12" s="1"/>
  <c r="ET342" i="12" s="1"/>
  <c r="EU342" i="12" s="1"/>
  <c r="EV342" i="12" s="1"/>
  <c r="EW342" i="12" s="1"/>
  <c r="EX342" i="12" s="1"/>
  <c r="EY342" i="12" s="1"/>
  <c r="EZ342" i="12" s="1"/>
  <c r="FA342" i="12" s="1"/>
  <c r="FB342" i="12" s="1"/>
  <c r="FC342" i="12" s="1"/>
  <c r="FD342" i="12" s="1"/>
  <c r="BD323" i="12"/>
  <c r="Z325" i="12"/>
  <c r="AH325" i="12"/>
  <c r="AP325" i="12"/>
  <c r="AX325" i="12"/>
  <c r="BF325" i="12"/>
  <c r="AJ327" i="12"/>
  <c r="AR327" i="12"/>
  <c r="AZ327" i="12"/>
  <c r="AH329" i="12"/>
  <c r="AP329" i="12"/>
  <c r="AX329" i="12"/>
  <c r="BB329" i="12"/>
  <c r="Z334" i="12"/>
  <c r="AE334" i="12"/>
  <c r="AJ334" i="12"/>
  <c r="AP334" i="12"/>
  <c r="AU334" i="12"/>
  <c r="AZ334" i="12"/>
  <c r="BF334" i="12"/>
  <c r="J335" i="12"/>
  <c r="Z335" i="12"/>
  <c r="AE335" i="12"/>
  <c r="AK335" i="12"/>
  <c r="AP335" i="12"/>
  <c r="AU335" i="12"/>
  <c r="BA335" i="12"/>
  <c r="BF335" i="12"/>
  <c r="AD336" i="12"/>
  <c r="AL336" i="12"/>
  <c r="AT336" i="12"/>
  <c r="BB336" i="12"/>
  <c r="AB338" i="12"/>
  <c r="AJ338" i="12"/>
  <c r="AR338" i="12"/>
  <c r="AZ338" i="12"/>
  <c r="AZ323" i="12"/>
  <c r="AD325" i="12"/>
  <c r="AL325" i="12"/>
  <c r="AT325" i="12"/>
  <c r="BB325" i="12"/>
  <c r="AN327" i="12"/>
  <c r="AV327" i="12"/>
  <c r="BD327" i="12"/>
  <c r="Z329" i="12"/>
  <c r="AD329" i="12"/>
  <c r="AL329" i="12"/>
  <c r="AT329" i="12"/>
  <c r="BF329" i="12"/>
  <c r="W323" i="12"/>
  <c r="AA323" i="12"/>
  <c r="AE323" i="12"/>
  <c r="AI323" i="12"/>
  <c r="AM323" i="12"/>
  <c r="AQ323" i="12"/>
  <c r="AU323" i="12"/>
  <c r="AY323" i="12"/>
  <c r="BC323" i="12"/>
  <c r="K324" i="12"/>
  <c r="Z324" i="12"/>
  <c r="AD324" i="12"/>
  <c r="AH324" i="12"/>
  <c r="AL324" i="12"/>
  <c r="AP324" i="12"/>
  <c r="AT324" i="12"/>
  <c r="AX324" i="12"/>
  <c r="BB324" i="12"/>
  <c r="J325" i="12"/>
  <c r="Y325" i="12"/>
  <c r="AC325" i="12"/>
  <c r="AG325" i="12"/>
  <c r="AK325" i="12"/>
  <c r="AO325" i="12"/>
  <c r="AS325" i="12"/>
  <c r="AW325" i="12"/>
  <c r="BA325" i="12"/>
  <c r="BE325" i="12"/>
  <c r="AN326" i="12"/>
  <c r="AR326" i="12"/>
  <c r="AV326" i="12"/>
  <c r="AZ326" i="12"/>
  <c r="W327" i="12"/>
  <c r="AA327" i="12"/>
  <c r="AE327" i="12"/>
  <c r="AI327" i="12"/>
  <c r="AM327" i="12"/>
  <c r="AQ327" i="12"/>
  <c r="AU327" i="12"/>
  <c r="AY327" i="12"/>
  <c r="BC327" i="12"/>
  <c r="K328" i="12"/>
  <c r="Z328" i="12"/>
  <c r="AD328" i="12"/>
  <c r="AH328" i="12"/>
  <c r="AL328" i="12"/>
  <c r="AP328" i="12"/>
  <c r="AT328" i="12"/>
  <c r="AX328" i="12"/>
  <c r="BB328" i="12"/>
  <c r="J329" i="12"/>
  <c r="Y329" i="12"/>
  <c r="AC329" i="12"/>
  <c r="AG329" i="12"/>
  <c r="AK329" i="12"/>
  <c r="AO329" i="12"/>
  <c r="AS329" i="12"/>
  <c r="AW329" i="12"/>
  <c r="BA329" i="12"/>
  <c r="BE329" i="12"/>
  <c r="AF330" i="12"/>
  <c r="AJ330" i="12"/>
  <c r="AN330" i="12"/>
  <c r="AR330" i="12"/>
  <c r="AV330" i="12"/>
  <c r="AZ330" i="12"/>
  <c r="J331" i="12"/>
  <c r="Z331" i="12"/>
  <c r="AE331" i="12"/>
  <c r="AK331" i="12"/>
  <c r="AP331" i="12"/>
  <c r="AU331" i="12"/>
  <c r="BA331" i="12"/>
  <c r="BF331" i="12"/>
  <c r="J332" i="12"/>
  <c r="Z332" i="12"/>
  <c r="AF332" i="12"/>
  <c r="AK332" i="12"/>
  <c r="AP332" i="12"/>
  <c r="AV332" i="12"/>
  <c r="BA332" i="12"/>
  <c r="BF332" i="12"/>
  <c r="X334" i="12"/>
  <c r="AD334" i="12"/>
  <c r="AI334" i="12"/>
  <c r="AN334" i="12"/>
  <c r="AT334" i="12"/>
  <c r="AY334" i="12"/>
  <c r="F335" i="12"/>
  <c r="Y335" i="12"/>
  <c r="AD335" i="12"/>
  <c r="AI335" i="12"/>
  <c r="AO335" i="12"/>
  <c r="AT335" i="12"/>
  <c r="AY335" i="12"/>
  <c r="AB336" i="12"/>
  <c r="AJ336" i="12"/>
  <c r="AR336" i="12"/>
  <c r="Z338" i="12"/>
  <c r="AH338" i="12"/>
  <c r="AP338" i="12"/>
  <c r="AX338" i="12"/>
  <c r="Q333" i="12"/>
  <c r="K333" i="12"/>
  <c r="BE334" i="12"/>
  <c r="BA334" i="12"/>
  <c r="AW334" i="12"/>
  <c r="AS334" i="12"/>
  <c r="AO334" i="12"/>
  <c r="AK334" i="12"/>
  <c r="AG334" i="12"/>
  <c r="AC334" i="12"/>
  <c r="Y334" i="12"/>
  <c r="J334" i="12"/>
  <c r="BD335" i="12"/>
  <c r="AZ335" i="12"/>
  <c r="AV335" i="12"/>
  <c r="AR335" i="12"/>
  <c r="AN335" i="12"/>
  <c r="AJ335" i="12"/>
  <c r="AF335" i="12"/>
  <c r="AB335" i="12"/>
  <c r="X335" i="12"/>
  <c r="BE336" i="12"/>
  <c r="BA336" i="12"/>
  <c r="AW336" i="12"/>
  <c r="AS336" i="12"/>
  <c r="AO336" i="12"/>
  <c r="AK336" i="12"/>
  <c r="AG336" i="12"/>
  <c r="AC336" i="12"/>
  <c r="Y336" i="12"/>
  <c r="J336" i="12"/>
  <c r="BC336" i="12"/>
  <c r="AY336" i="12"/>
  <c r="AU336" i="12"/>
  <c r="AQ336" i="12"/>
  <c r="AM336" i="12"/>
  <c r="AI336" i="12"/>
  <c r="AE336" i="12"/>
  <c r="AA336" i="12"/>
  <c r="W336" i="12"/>
  <c r="BC338" i="12"/>
  <c r="AY338" i="12"/>
  <c r="AU338" i="12"/>
  <c r="AQ338" i="12"/>
  <c r="AM338" i="12"/>
  <c r="AI338" i="12"/>
  <c r="AE338" i="12"/>
  <c r="AA338" i="12"/>
  <c r="W338" i="12"/>
  <c r="BE338" i="12"/>
  <c r="BA338" i="12"/>
  <c r="AW338" i="12"/>
  <c r="AS338" i="12"/>
  <c r="AO338" i="12"/>
  <c r="AK338" i="12"/>
  <c r="AG338" i="12"/>
  <c r="AC338" i="12"/>
  <c r="Y338" i="12"/>
  <c r="J338" i="12"/>
  <c r="Q339" i="12"/>
  <c r="K339" i="12"/>
  <c r="G339" i="12"/>
  <c r="BD340" i="12"/>
  <c r="AZ340" i="12"/>
  <c r="AV340" i="12"/>
  <c r="AR340" i="12"/>
  <c r="AN340" i="12"/>
  <c r="AJ340" i="12"/>
  <c r="BE340" i="12"/>
  <c r="BA340" i="12"/>
  <c r="AW340" i="12"/>
  <c r="AS340" i="12"/>
  <c r="AO340" i="12"/>
  <c r="AK340" i="12"/>
  <c r="AG340" i="12"/>
  <c r="AC340" i="12"/>
  <c r="Y340" i="12"/>
  <c r="J340" i="12"/>
  <c r="BF340" i="12"/>
  <c r="BB340" i="12"/>
  <c r="AX340" i="12"/>
  <c r="AT340" i="12"/>
  <c r="AP340" i="12"/>
  <c r="AL340" i="12"/>
  <c r="AH340" i="12"/>
  <c r="AD340" i="12"/>
  <c r="Z340" i="12"/>
  <c r="BC340" i="12"/>
  <c r="AY340" i="12"/>
  <c r="AU340" i="12"/>
  <c r="AQ340" i="12"/>
  <c r="AM340" i="12"/>
  <c r="AI340" i="12"/>
  <c r="AE340" i="12"/>
  <c r="AA340" i="12"/>
  <c r="W340" i="12"/>
  <c r="AD323" i="12"/>
  <c r="AL323" i="12"/>
  <c r="AT323" i="12"/>
  <c r="AB325" i="12"/>
  <c r="AJ325" i="12"/>
  <c r="AR325" i="12"/>
  <c r="AD327" i="12"/>
  <c r="AL327" i="12"/>
  <c r="AB329" i="12"/>
  <c r="AJ329" i="12"/>
  <c r="AR329" i="12"/>
  <c r="W334" i="12"/>
  <c r="AB334" i="12"/>
  <c r="AH334" i="12"/>
  <c r="AM334" i="12"/>
  <c r="AR334" i="12"/>
  <c r="AX334" i="12"/>
  <c r="BC334" i="12"/>
  <c r="W335" i="12"/>
  <c r="AC335" i="12"/>
  <c r="AH335" i="12"/>
  <c r="AM335" i="12"/>
  <c r="AS335" i="12"/>
  <c r="AX335" i="12"/>
  <c r="BC335" i="12"/>
  <c r="Z336" i="12"/>
  <c r="AH336" i="12"/>
  <c r="AP336" i="12"/>
  <c r="AX336" i="12"/>
  <c r="BF336" i="12"/>
  <c r="X338" i="12"/>
  <c r="AF338" i="12"/>
  <c r="AN338" i="12"/>
  <c r="AV338" i="12"/>
  <c r="BD338" i="12"/>
  <c r="AB340" i="12"/>
  <c r="Z333" i="12"/>
  <c r="AD333" i="12"/>
  <c r="AH333" i="12"/>
  <c r="AL333" i="12"/>
  <c r="AP333" i="12"/>
  <c r="AT333" i="12"/>
  <c r="AX333" i="12"/>
  <c r="BB333" i="12"/>
  <c r="Z337" i="12"/>
  <c r="AD337" i="12"/>
  <c r="AH337" i="12"/>
  <c r="AL337" i="12"/>
  <c r="AP337" i="12"/>
  <c r="AT337" i="12"/>
  <c r="AX337" i="12"/>
  <c r="BB337" i="12"/>
  <c r="X339" i="12"/>
  <c r="AB339" i="12"/>
  <c r="AF339" i="12"/>
  <c r="AJ339" i="12"/>
  <c r="AN339" i="12"/>
  <c r="AR339" i="12"/>
  <c r="AV339" i="12"/>
  <c r="AZ339" i="12"/>
  <c r="BD339" i="12"/>
  <c r="K341" i="12"/>
  <c r="Q341" i="12"/>
  <c r="Z341" i="12"/>
  <c r="AD341" i="12"/>
  <c r="AH341" i="12"/>
  <c r="AL341" i="12"/>
  <c r="AP341" i="12"/>
  <c r="AT341" i="12"/>
  <c r="AX341" i="12"/>
  <c r="BB341" i="12"/>
  <c r="G342" i="12"/>
  <c r="X342" i="12"/>
  <c r="AB342" i="12"/>
  <c r="AF342" i="12"/>
  <c r="AJ342" i="12"/>
  <c r="AN342" i="12"/>
  <c r="AR342" i="12"/>
  <c r="AV342" i="12"/>
  <c r="AZ342" i="12"/>
  <c r="BD342" i="12"/>
  <c r="W343" i="12"/>
  <c r="AA343" i="12"/>
  <c r="AE343" i="12"/>
  <c r="AI343" i="12"/>
  <c r="AM343" i="12"/>
  <c r="AQ343" i="12"/>
  <c r="AU343" i="12"/>
  <c r="AY343" i="12"/>
  <c r="BC343" i="12"/>
  <c r="K344" i="12"/>
  <c r="Q344" i="12"/>
  <c r="Z344" i="12"/>
  <c r="AD344" i="12"/>
  <c r="AH344" i="12"/>
  <c r="AL344" i="12"/>
  <c r="AP344" i="12"/>
  <c r="AT344" i="12"/>
  <c r="AX344" i="12"/>
  <c r="BB344" i="12"/>
  <c r="J345" i="12"/>
  <c r="Y345" i="12"/>
  <c r="AC345" i="12"/>
  <c r="AG345" i="12"/>
  <c r="AK345" i="12"/>
  <c r="AO345" i="12"/>
  <c r="AS345" i="12"/>
  <c r="AW345" i="12"/>
  <c r="BA345" i="12"/>
  <c r="BE345" i="12"/>
  <c r="Z343" i="12"/>
  <c r="AD343" i="12"/>
  <c r="AH343" i="12"/>
  <c r="AL343" i="12"/>
  <c r="AP343" i="12"/>
  <c r="AT343" i="12"/>
  <c r="AX343" i="12"/>
  <c r="BB343" i="12"/>
  <c r="BF343" i="12"/>
  <c r="X345" i="12"/>
  <c r="AB345" i="12"/>
  <c r="AF345" i="12"/>
  <c r="AJ345" i="12"/>
  <c r="AN345" i="12"/>
  <c r="AR345" i="12"/>
  <c r="AV345" i="12"/>
  <c r="AZ345" i="12"/>
  <c r="BD345" i="12"/>
  <c r="Z339" i="12"/>
  <c r="AD339" i="12"/>
  <c r="AH339" i="12"/>
  <c r="AL339" i="12"/>
  <c r="AP339" i="12"/>
  <c r="AT339" i="12"/>
  <c r="AX339" i="12"/>
  <c r="BB339" i="12"/>
  <c r="K342" i="12"/>
  <c r="Z342" i="12"/>
  <c r="AD342" i="12"/>
  <c r="AH342" i="12"/>
  <c r="AL342" i="12"/>
  <c r="AP342" i="12"/>
  <c r="AT342" i="12"/>
  <c r="AX342" i="12"/>
  <c r="BB342" i="12"/>
  <c r="J343" i="12"/>
  <c r="Y343" i="12"/>
  <c r="AC343" i="12"/>
  <c r="AG343" i="12"/>
  <c r="AK343" i="12"/>
  <c r="AO343" i="12"/>
  <c r="AS343" i="12"/>
  <c r="AW343" i="12"/>
  <c r="BA343" i="12"/>
  <c r="BE343" i="12"/>
  <c r="W345" i="12"/>
  <c r="AA345" i="12"/>
  <c r="AE345" i="12"/>
  <c r="AI345" i="12"/>
  <c r="AM345" i="12"/>
  <c r="AQ345" i="12"/>
  <c r="AU345" i="12"/>
  <c r="AY345" i="12"/>
  <c r="BC345" i="12"/>
  <c r="X343" i="12"/>
  <c r="AB343" i="12"/>
  <c r="AF343" i="12"/>
  <c r="AJ343" i="12"/>
  <c r="AN343" i="12"/>
  <c r="AR343" i="12"/>
  <c r="AV343" i="12"/>
  <c r="AZ343" i="12"/>
  <c r="Z345" i="12"/>
  <c r="AD345" i="12"/>
  <c r="AH345" i="12"/>
  <c r="AL345" i="12"/>
  <c r="AP345" i="12"/>
  <c r="AT345" i="12"/>
  <c r="AX345" i="12"/>
  <c r="BB345" i="12"/>
  <c r="P322" i="12"/>
  <c r="Q322" i="12" s="1"/>
  <c r="O322" i="12"/>
  <c r="N322" i="12"/>
  <c r="E322" i="12"/>
  <c r="D322" i="12"/>
  <c r="C322" i="12"/>
  <c r="B322" i="12"/>
  <c r="A322" i="12"/>
  <c r="BE322" i="12" s="1"/>
  <c r="EC321" i="12"/>
  <c r="EF321" i="12" s="1"/>
  <c r="EI321" i="12" s="1"/>
  <c r="EL321" i="12" s="1"/>
  <c r="EO321" i="12" s="1"/>
  <c r="ER321" i="12" s="1"/>
  <c r="EU321" i="12" s="1"/>
  <c r="EX321" i="12" s="1"/>
  <c r="FA321" i="12" s="1"/>
  <c r="FD321" i="12" s="1"/>
  <c r="EA321" i="12"/>
  <c r="ED321" i="12" s="1"/>
  <c r="EG321" i="12" s="1"/>
  <c r="EJ321" i="12" s="1"/>
  <c r="EM321" i="12" s="1"/>
  <c r="EP321" i="12" s="1"/>
  <c r="ES321" i="12" s="1"/>
  <c r="EV321" i="12" s="1"/>
  <c r="EY321" i="12" s="1"/>
  <c r="FB321" i="12" s="1"/>
  <c r="DZ321" i="12"/>
  <c r="DY321" i="12"/>
  <c r="EB321" i="12" s="1"/>
  <c r="EE321" i="12" s="1"/>
  <c r="EH321" i="12" s="1"/>
  <c r="EK321" i="12" s="1"/>
  <c r="EN321" i="12" s="1"/>
  <c r="EQ321" i="12" s="1"/>
  <c r="ET321" i="12" s="1"/>
  <c r="EW321" i="12" s="1"/>
  <c r="EZ321" i="12" s="1"/>
  <c r="FC321" i="12" s="1"/>
  <c r="P321" i="12"/>
  <c r="G321" i="12" s="1"/>
  <c r="O321" i="12"/>
  <c r="N321" i="12"/>
  <c r="F321" i="12"/>
  <c r="E321" i="12"/>
  <c r="D321" i="12"/>
  <c r="C321" i="12"/>
  <c r="B321" i="12"/>
  <c r="A321" i="12"/>
  <c r="BF321" i="12" s="1"/>
  <c r="EA320" i="12"/>
  <c r="ED320" i="12" s="1"/>
  <c r="EG320" i="12" s="1"/>
  <c r="EJ320" i="12" s="1"/>
  <c r="EM320" i="12" s="1"/>
  <c r="EP320" i="12" s="1"/>
  <c r="ES320" i="12" s="1"/>
  <c r="EV320" i="12" s="1"/>
  <c r="EY320" i="12" s="1"/>
  <c r="FB320" i="12" s="1"/>
  <c r="DZ320" i="12"/>
  <c r="EC320" i="12" s="1"/>
  <c r="EF320" i="12" s="1"/>
  <c r="EI320" i="12" s="1"/>
  <c r="EL320" i="12" s="1"/>
  <c r="EO320" i="12" s="1"/>
  <c r="ER320" i="12" s="1"/>
  <c r="EU320" i="12" s="1"/>
  <c r="EX320" i="12" s="1"/>
  <c r="FA320" i="12" s="1"/>
  <c r="FD320" i="12" s="1"/>
  <c r="DY320" i="12"/>
  <c r="EB320" i="12" s="1"/>
  <c r="EE320" i="12" s="1"/>
  <c r="EH320" i="12" s="1"/>
  <c r="EK320" i="12" s="1"/>
  <c r="EN320" i="12" s="1"/>
  <c r="EQ320" i="12" s="1"/>
  <c r="ET320" i="12" s="1"/>
  <c r="EW320" i="12" s="1"/>
  <c r="EZ320" i="12" s="1"/>
  <c r="FC320" i="12" s="1"/>
  <c r="BD320" i="12"/>
  <c r="BC320" i="12"/>
  <c r="AZ320" i="12"/>
  <c r="AV320" i="12"/>
  <c r="AU320" i="12"/>
  <c r="AR320" i="12"/>
  <c r="AN320" i="12"/>
  <c r="AM320" i="12"/>
  <c r="AJ320" i="12"/>
  <c r="AF320" i="12"/>
  <c r="AE320" i="12"/>
  <c r="AB320" i="12"/>
  <c r="X320" i="12"/>
  <c r="W320" i="12"/>
  <c r="P320" i="12"/>
  <c r="Q320" i="12" s="1"/>
  <c r="O320" i="12"/>
  <c r="N320" i="12"/>
  <c r="J320" i="12"/>
  <c r="D320" i="12"/>
  <c r="C320" i="12"/>
  <c r="B320" i="12"/>
  <c r="E320" i="12" s="1"/>
  <c r="A320" i="12"/>
  <c r="BE320" i="12" s="1"/>
  <c r="DU319" i="12"/>
  <c r="DV319" i="12" s="1"/>
  <c r="DW319" i="12" s="1"/>
  <c r="DX319" i="12" s="1"/>
  <c r="DY319" i="12" s="1"/>
  <c r="DZ319" i="12" s="1"/>
  <c r="EA319" i="12" s="1"/>
  <c r="BE319" i="12"/>
  <c r="AZ319" i="12"/>
  <c r="AW319" i="12"/>
  <c r="AR319" i="12"/>
  <c r="AO319" i="12"/>
  <c r="AJ319" i="12"/>
  <c r="AG319" i="12"/>
  <c r="AB319" i="12"/>
  <c r="Y319" i="12"/>
  <c r="P319" i="12"/>
  <c r="Q319" i="12" s="1"/>
  <c r="O319" i="12"/>
  <c r="N319" i="12"/>
  <c r="G319" i="12"/>
  <c r="D319" i="12"/>
  <c r="C319" i="12"/>
  <c r="B319" i="12"/>
  <c r="E319" i="12" s="1"/>
  <c r="A319" i="12"/>
  <c r="BF319" i="12" s="1"/>
  <c r="DQ318" i="12"/>
  <c r="Q318" i="12"/>
  <c r="P318" i="12"/>
  <c r="G318" i="12" s="1"/>
  <c r="O318" i="12"/>
  <c r="N318" i="12"/>
  <c r="K318" i="12"/>
  <c r="F318" i="12"/>
  <c r="D318" i="12"/>
  <c r="C318" i="12"/>
  <c r="B318" i="12"/>
  <c r="E318" i="12" s="1"/>
  <c r="A318" i="12"/>
  <c r="BF318" i="12" s="1"/>
  <c r="ED317" i="12"/>
  <c r="EG317" i="12" s="1"/>
  <c r="EJ317" i="12" s="1"/>
  <c r="EM317" i="12" s="1"/>
  <c r="EP317" i="12" s="1"/>
  <c r="ES317" i="12" s="1"/>
  <c r="EV317" i="12" s="1"/>
  <c r="EY317" i="12" s="1"/>
  <c r="FB317" i="12" s="1"/>
  <c r="EC317" i="12"/>
  <c r="EF317" i="12" s="1"/>
  <c r="EI317" i="12" s="1"/>
  <c r="EL317" i="12" s="1"/>
  <c r="EO317" i="12" s="1"/>
  <c r="ER317" i="12" s="1"/>
  <c r="EU317" i="12" s="1"/>
  <c r="EX317" i="12" s="1"/>
  <c r="FA317" i="12" s="1"/>
  <c r="FD317" i="12" s="1"/>
  <c r="EA317" i="12"/>
  <c r="DZ317" i="12"/>
  <c r="DY317" i="12"/>
  <c r="EB317" i="12" s="1"/>
  <c r="EE317" i="12" s="1"/>
  <c r="EH317" i="12" s="1"/>
  <c r="EK317" i="12" s="1"/>
  <c r="EN317" i="12" s="1"/>
  <c r="EQ317" i="12" s="1"/>
  <c r="ET317" i="12" s="1"/>
  <c r="EW317" i="12" s="1"/>
  <c r="EZ317" i="12" s="1"/>
  <c r="FC317" i="12" s="1"/>
  <c r="BD317" i="12"/>
  <c r="AV317" i="12"/>
  <c r="AN317" i="12"/>
  <c r="AF317" i="12"/>
  <c r="AA317" i="12"/>
  <c r="X317" i="12"/>
  <c r="P317" i="12"/>
  <c r="Q317" i="12" s="1"/>
  <c r="O317" i="12"/>
  <c r="N317" i="12"/>
  <c r="G317" i="12"/>
  <c r="F317" i="12"/>
  <c r="D317" i="12"/>
  <c r="C317" i="12"/>
  <c r="B317" i="12"/>
  <c r="A317" i="12"/>
  <c r="BE317" i="12" s="1"/>
  <c r="EB316" i="12"/>
  <c r="EE316" i="12" s="1"/>
  <c r="EH316" i="12" s="1"/>
  <c r="EK316" i="12" s="1"/>
  <c r="EN316" i="12" s="1"/>
  <c r="EQ316" i="12" s="1"/>
  <c r="ET316" i="12" s="1"/>
  <c r="EW316" i="12" s="1"/>
  <c r="EZ316" i="12" s="1"/>
  <c r="FC316" i="12" s="1"/>
  <c r="EA316" i="12"/>
  <c r="ED316" i="12" s="1"/>
  <c r="EG316" i="12" s="1"/>
  <c r="EJ316" i="12" s="1"/>
  <c r="EM316" i="12" s="1"/>
  <c r="EP316" i="12" s="1"/>
  <c r="ES316" i="12" s="1"/>
  <c r="EV316" i="12" s="1"/>
  <c r="EY316" i="12" s="1"/>
  <c r="FB316" i="12" s="1"/>
  <c r="DZ316" i="12"/>
  <c r="EC316" i="12" s="1"/>
  <c r="EF316" i="12" s="1"/>
  <c r="EI316" i="12" s="1"/>
  <c r="EL316" i="12" s="1"/>
  <c r="EO316" i="12" s="1"/>
  <c r="ER316" i="12" s="1"/>
  <c r="EU316" i="12" s="1"/>
  <c r="EX316" i="12" s="1"/>
  <c r="FA316" i="12" s="1"/>
  <c r="FD316" i="12" s="1"/>
  <c r="DY316" i="12"/>
  <c r="BE316" i="12"/>
  <c r="BD316" i="12"/>
  <c r="AW316" i="12"/>
  <c r="AV316" i="12"/>
  <c r="AO316" i="12"/>
  <c r="AN316" i="12"/>
  <c r="AG316" i="12"/>
  <c r="AF316" i="12"/>
  <c r="AB316" i="12"/>
  <c r="Y316" i="12"/>
  <c r="X316" i="12"/>
  <c r="P316" i="12"/>
  <c r="Q316" i="12" s="1"/>
  <c r="O316" i="12"/>
  <c r="N316" i="12"/>
  <c r="J316" i="12"/>
  <c r="G316" i="12"/>
  <c r="D316" i="12"/>
  <c r="C316" i="12"/>
  <c r="B316" i="12"/>
  <c r="E316" i="12" s="1"/>
  <c r="A316" i="12"/>
  <c r="BF316" i="12" s="1"/>
  <c r="EB315" i="12"/>
  <c r="EE315" i="12" s="1"/>
  <c r="EH315" i="12" s="1"/>
  <c r="EK315" i="12" s="1"/>
  <c r="EN315" i="12" s="1"/>
  <c r="EQ315" i="12" s="1"/>
  <c r="ET315" i="12" s="1"/>
  <c r="EW315" i="12" s="1"/>
  <c r="EZ315" i="12" s="1"/>
  <c r="FC315" i="12" s="1"/>
  <c r="EA315" i="12"/>
  <c r="ED315" i="12" s="1"/>
  <c r="EG315" i="12" s="1"/>
  <c r="EJ315" i="12" s="1"/>
  <c r="EM315" i="12" s="1"/>
  <c r="EP315" i="12" s="1"/>
  <c r="ES315" i="12" s="1"/>
  <c r="EV315" i="12" s="1"/>
  <c r="EY315" i="12" s="1"/>
  <c r="FB315" i="12" s="1"/>
  <c r="DZ315" i="12"/>
  <c r="EC315" i="12" s="1"/>
  <c r="EF315" i="12" s="1"/>
  <c r="EI315" i="12" s="1"/>
  <c r="EL315" i="12" s="1"/>
  <c r="EO315" i="12" s="1"/>
  <c r="ER315" i="12" s="1"/>
  <c r="EU315" i="12" s="1"/>
  <c r="EX315" i="12" s="1"/>
  <c r="FA315" i="12" s="1"/>
  <c r="FD315" i="12" s="1"/>
  <c r="DY315" i="12"/>
  <c r="AG315" i="12"/>
  <c r="AC315" i="12"/>
  <c r="P315" i="12"/>
  <c r="Q315" i="12" s="1"/>
  <c r="O315" i="12"/>
  <c r="N315" i="12"/>
  <c r="E315" i="12"/>
  <c r="D315" i="12"/>
  <c r="C315" i="12"/>
  <c r="B315" i="12"/>
  <c r="A315" i="12"/>
  <c r="BE315" i="12" s="1"/>
  <c r="EC314" i="12"/>
  <c r="EF314" i="12" s="1"/>
  <c r="EI314" i="12" s="1"/>
  <c r="EL314" i="12" s="1"/>
  <c r="EO314" i="12" s="1"/>
  <c r="ER314" i="12" s="1"/>
  <c r="EU314" i="12" s="1"/>
  <c r="EX314" i="12" s="1"/>
  <c r="FA314" i="12" s="1"/>
  <c r="FD314" i="12" s="1"/>
  <c r="EA314" i="12"/>
  <c r="ED314" i="12" s="1"/>
  <c r="EG314" i="12" s="1"/>
  <c r="EJ314" i="12" s="1"/>
  <c r="EM314" i="12" s="1"/>
  <c r="EP314" i="12" s="1"/>
  <c r="ES314" i="12" s="1"/>
  <c r="EV314" i="12" s="1"/>
  <c r="EY314" i="12" s="1"/>
  <c r="FB314" i="12" s="1"/>
  <c r="DZ314" i="12"/>
  <c r="DY314" i="12"/>
  <c r="EB314" i="12" s="1"/>
  <c r="EE314" i="12" s="1"/>
  <c r="EH314" i="12" s="1"/>
  <c r="EK314" i="12" s="1"/>
  <c r="EN314" i="12" s="1"/>
  <c r="EQ314" i="12" s="1"/>
  <c r="ET314" i="12" s="1"/>
  <c r="EW314" i="12" s="1"/>
  <c r="EZ314" i="12" s="1"/>
  <c r="FC314" i="12" s="1"/>
  <c r="P314" i="12"/>
  <c r="Q314" i="12" s="1"/>
  <c r="O314" i="12"/>
  <c r="N314" i="12"/>
  <c r="G314" i="12"/>
  <c r="F314" i="12"/>
  <c r="E314" i="12"/>
  <c r="D314" i="12"/>
  <c r="C314" i="12"/>
  <c r="B314" i="12"/>
  <c r="A314" i="12"/>
  <c r="BF314" i="12" s="1"/>
  <c r="EC313" i="12"/>
  <c r="EF313" i="12" s="1"/>
  <c r="EI313" i="12" s="1"/>
  <c r="EL313" i="12" s="1"/>
  <c r="EO313" i="12" s="1"/>
  <c r="ER313" i="12" s="1"/>
  <c r="EU313" i="12" s="1"/>
  <c r="EX313" i="12" s="1"/>
  <c r="FA313" i="12" s="1"/>
  <c r="FD313" i="12" s="1"/>
  <c r="EA313" i="12"/>
  <c r="ED313" i="12" s="1"/>
  <c r="EG313" i="12" s="1"/>
  <c r="EJ313" i="12" s="1"/>
  <c r="EM313" i="12" s="1"/>
  <c r="EP313" i="12" s="1"/>
  <c r="ES313" i="12" s="1"/>
  <c r="EV313" i="12" s="1"/>
  <c r="EY313" i="12" s="1"/>
  <c r="FB313" i="12" s="1"/>
  <c r="DZ313" i="12"/>
  <c r="DY313" i="12"/>
  <c r="EB313" i="12" s="1"/>
  <c r="EE313" i="12" s="1"/>
  <c r="EH313" i="12" s="1"/>
  <c r="EK313" i="12" s="1"/>
  <c r="EN313" i="12" s="1"/>
  <c r="EQ313" i="12" s="1"/>
  <c r="ET313" i="12" s="1"/>
  <c r="EW313" i="12" s="1"/>
  <c r="EZ313" i="12" s="1"/>
  <c r="FC313" i="12" s="1"/>
  <c r="BD313" i="12"/>
  <c r="BC313" i="12"/>
  <c r="AV313" i="12"/>
  <c r="AU313" i="12"/>
  <c r="AN313" i="12"/>
  <c r="AM313" i="12"/>
  <c r="AI313" i="12"/>
  <c r="AG313" i="12"/>
  <c r="AC313" i="12"/>
  <c r="AB313" i="12"/>
  <c r="X313" i="12"/>
  <c r="W313" i="12"/>
  <c r="P313" i="12"/>
  <c r="Q313" i="12" s="1"/>
  <c r="O313" i="12"/>
  <c r="N313" i="12"/>
  <c r="J313" i="12"/>
  <c r="G313" i="12"/>
  <c r="F313" i="12"/>
  <c r="D313" i="12"/>
  <c r="C313" i="12"/>
  <c r="B313" i="12"/>
  <c r="E313" i="12" s="1"/>
  <c r="A313" i="12"/>
  <c r="BE313" i="12" s="1"/>
  <c r="EE312" i="12"/>
  <c r="EH312" i="12" s="1"/>
  <c r="EK312" i="12" s="1"/>
  <c r="EN312" i="12" s="1"/>
  <c r="EQ312" i="12" s="1"/>
  <c r="ET312" i="12" s="1"/>
  <c r="EW312" i="12" s="1"/>
  <c r="EZ312" i="12" s="1"/>
  <c r="FC312" i="12" s="1"/>
  <c r="EB312" i="12"/>
  <c r="EA312" i="12"/>
  <c r="ED312" i="12" s="1"/>
  <c r="EG312" i="12" s="1"/>
  <c r="EJ312" i="12" s="1"/>
  <c r="EM312" i="12" s="1"/>
  <c r="EP312" i="12" s="1"/>
  <c r="ES312" i="12" s="1"/>
  <c r="EV312" i="12" s="1"/>
  <c r="EY312" i="12" s="1"/>
  <c r="FB312" i="12" s="1"/>
  <c r="DZ312" i="12"/>
  <c r="EC312" i="12" s="1"/>
  <c r="EF312" i="12" s="1"/>
  <c r="EI312" i="12" s="1"/>
  <c r="EL312" i="12" s="1"/>
  <c r="EO312" i="12" s="1"/>
  <c r="ER312" i="12" s="1"/>
  <c r="EU312" i="12" s="1"/>
  <c r="EX312" i="12" s="1"/>
  <c r="FA312" i="12" s="1"/>
  <c r="FD312" i="12" s="1"/>
  <c r="DY312" i="12"/>
  <c r="BE312" i="12"/>
  <c r="BD312" i="12"/>
  <c r="BA312" i="12"/>
  <c r="AW312" i="12"/>
  <c r="AV312" i="12"/>
  <c r="AS312" i="12"/>
  <c r="AO312" i="12"/>
  <c r="AN312" i="12"/>
  <c r="AK312" i="12"/>
  <c r="AG312" i="12"/>
  <c r="AF312" i="12"/>
  <c r="AC312" i="12"/>
  <c r="Y312" i="12"/>
  <c r="X312" i="12"/>
  <c r="P312" i="12"/>
  <c r="Q312" i="12" s="1"/>
  <c r="O312" i="12"/>
  <c r="N312" i="12"/>
  <c r="J312" i="12"/>
  <c r="D312" i="12"/>
  <c r="C312" i="12"/>
  <c r="B312" i="12"/>
  <c r="E312" i="12" s="1"/>
  <c r="A312" i="12"/>
  <c r="BF312" i="12" s="1"/>
  <c r="EC311" i="12"/>
  <c r="EF311" i="12" s="1"/>
  <c r="EI311" i="12" s="1"/>
  <c r="EL311" i="12" s="1"/>
  <c r="EO311" i="12" s="1"/>
  <c r="ER311" i="12" s="1"/>
  <c r="EU311" i="12" s="1"/>
  <c r="EX311" i="12" s="1"/>
  <c r="FA311" i="12" s="1"/>
  <c r="FD311" i="12" s="1"/>
  <c r="EB311" i="12"/>
  <c r="EE311" i="12" s="1"/>
  <c r="EH311" i="12" s="1"/>
  <c r="EK311" i="12" s="1"/>
  <c r="EN311" i="12" s="1"/>
  <c r="EQ311" i="12" s="1"/>
  <c r="ET311" i="12" s="1"/>
  <c r="EW311" i="12" s="1"/>
  <c r="EZ311" i="12" s="1"/>
  <c r="FC311" i="12" s="1"/>
  <c r="EA311" i="12"/>
  <c r="ED311" i="12" s="1"/>
  <c r="EG311" i="12" s="1"/>
  <c r="EJ311" i="12" s="1"/>
  <c r="EM311" i="12" s="1"/>
  <c r="EP311" i="12" s="1"/>
  <c r="ES311" i="12" s="1"/>
  <c r="EV311" i="12" s="1"/>
  <c r="EY311" i="12" s="1"/>
  <c r="FB311" i="12" s="1"/>
  <c r="DZ311" i="12"/>
  <c r="DY311" i="12"/>
  <c r="Q311" i="12"/>
  <c r="P311" i="12"/>
  <c r="F311" i="12" s="1"/>
  <c r="O311" i="12"/>
  <c r="N311" i="12"/>
  <c r="K311" i="12"/>
  <c r="D311" i="12"/>
  <c r="C311" i="12"/>
  <c r="B311" i="12"/>
  <c r="E311" i="12" s="1"/>
  <c r="A311" i="12"/>
  <c r="BE311" i="12" s="1"/>
  <c r="ED310" i="12"/>
  <c r="EG310" i="12" s="1"/>
  <c r="EJ310" i="12" s="1"/>
  <c r="EM310" i="12" s="1"/>
  <c r="EP310" i="12" s="1"/>
  <c r="ES310" i="12" s="1"/>
  <c r="EV310" i="12" s="1"/>
  <c r="EY310" i="12" s="1"/>
  <c r="FB310" i="12" s="1"/>
  <c r="EC310" i="12"/>
  <c r="EF310" i="12" s="1"/>
  <c r="EI310" i="12" s="1"/>
  <c r="EL310" i="12" s="1"/>
  <c r="EO310" i="12" s="1"/>
  <c r="ER310" i="12" s="1"/>
  <c r="EU310" i="12" s="1"/>
  <c r="EX310" i="12" s="1"/>
  <c r="FA310" i="12" s="1"/>
  <c r="FD310" i="12" s="1"/>
  <c r="EA310" i="12"/>
  <c r="DZ310" i="12"/>
  <c r="DY310" i="12"/>
  <c r="EB310" i="12" s="1"/>
  <c r="EE310" i="12" s="1"/>
  <c r="EH310" i="12" s="1"/>
  <c r="EK310" i="12" s="1"/>
  <c r="EN310" i="12" s="1"/>
  <c r="EQ310" i="12" s="1"/>
  <c r="ET310" i="12" s="1"/>
  <c r="EW310" i="12" s="1"/>
  <c r="EZ310" i="12" s="1"/>
  <c r="FC310" i="12" s="1"/>
  <c r="BC310" i="12"/>
  <c r="AM310" i="12"/>
  <c r="W310" i="12"/>
  <c r="P310" i="12"/>
  <c r="Q310" i="12" s="1"/>
  <c r="O310" i="12"/>
  <c r="N310" i="12"/>
  <c r="G310" i="12"/>
  <c r="F310" i="12"/>
  <c r="D310" i="12"/>
  <c r="C310" i="12"/>
  <c r="B310" i="12"/>
  <c r="E310" i="12" s="1"/>
  <c r="A310" i="12"/>
  <c r="BF310" i="12" s="1"/>
  <c r="ED309" i="12"/>
  <c r="EG309" i="12" s="1"/>
  <c r="EJ309" i="12" s="1"/>
  <c r="EM309" i="12" s="1"/>
  <c r="EP309" i="12" s="1"/>
  <c r="ES309" i="12" s="1"/>
  <c r="EV309" i="12" s="1"/>
  <c r="EY309" i="12" s="1"/>
  <c r="FB309" i="12" s="1"/>
  <c r="EA309" i="12"/>
  <c r="DZ309" i="12"/>
  <c r="EC309" i="12" s="1"/>
  <c r="EF309" i="12" s="1"/>
  <c r="EI309" i="12" s="1"/>
  <c r="EL309" i="12" s="1"/>
  <c r="EO309" i="12" s="1"/>
  <c r="ER309" i="12" s="1"/>
  <c r="EU309" i="12" s="1"/>
  <c r="EX309" i="12" s="1"/>
  <c r="FA309" i="12" s="1"/>
  <c r="FD309" i="12" s="1"/>
  <c r="DY309" i="12"/>
  <c r="EB309" i="12" s="1"/>
  <c r="EE309" i="12" s="1"/>
  <c r="EH309" i="12" s="1"/>
  <c r="EK309" i="12" s="1"/>
  <c r="EN309" i="12" s="1"/>
  <c r="EQ309" i="12" s="1"/>
  <c r="ET309" i="12" s="1"/>
  <c r="EW309" i="12" s="1"/>
  <c r="EZ309" i="12" s="1"/>
  <c r="FC309" i="12" s="1"/>
  <c r="BD309" i="12"/>
  <c r="AZ309" i="12"/>
  <c r="AY309" i="12"/>
  <c r="AV309" i="12"/>
  <c r="AR309" i="12"/>
  <c r="AQ309" i="12"/>
  <c r="AN309" i="12"/>
  <c r="AJ309" i="12"/>
  <c r="AI309" i="12"/>
  <c r="AF309" i="12"/>
  <c r="AC309" i="12"/>
  <c r="AB309" i="12"/>
  <c r="AA309" i="12"/>
  <c r="X309" i="12"/>
  <c r="W309" i="12"/>
  <c r="P309" i="12"/>
  <c r="Q309" i="12" s="1"/>
  <c r="O309" i="12"/>
  <c r="N309" i="12"/>
  <c r="J309" i="12"/>
  <c r="D309" i="12"/>
  <c r="C309" i="12"/>
  <c r="B309" i="12"/>
  <c r="E309" i="12" s="1"/>
  <c r="A309" i="12"/>
  <c r="BE309" i="12" s="1"/>
  <c r="EB308" i="12"/>
  <c r="EE308" i="12" s="1"/>
  <c r="EH308" i="12" s="1"/>
  <c r="EK308" i="12" s="1"/>
  <c r="EN308" i="12" s="1"/>
  <c r="EQ308" i="12" s="1"/>
  <c r="ET308" i="12" s="1"/>
  <c r="EW308" i="12" s="1"/>
  <c r="EZ308" i="12" s="1"/>
  <c r="FC308" i="12" s="1"/>
  <c r="EA308" i="12"/>
  <c r="ED308" i="12" s="1"/>
  <c r="EG308" i="12" s="1"/>
  <c r="EJ308" i="12" s="1"/>
  <c r="EM308" i="12" s="1"/>
  <c r="EP308" i="12" s="1"/>
  <c r="ES308" i="12" s="1"/>
  <c r="EV308" i="12" s="1"/>
  <c r="EY308" i="12" s="1"/>
  <c r="FB308" i="12" s="1"/>
  <c r="DZ308" i="12"/>
  <c r="EC308" i="12" s="1"/>
  <c r="EF308" i="12" s="1"/>
  <c r="EI308" i="12" s="1"/>
  <c r="EL308" i="12" s="1"/>
  <c r="EO308" i="12" s="1"/>
  <c r="ER308" i="12" s="1"/>
  <c r="EU308" i="12" s="1"/>
  <c r="EX308" i="12" s="1"/>
  <c r="FA308" i="12" s="1"/>
  <c r="FD308" i="12" s="1"/>
  <c r="DY308" i="12"/>
  <c r="BE308" i="12"/>
  <c r="BD308" i="12"/>
  <c r="AZ308" i="12"/>
  <c r="AW308" i="12"/>
  <c r="AV308" i="12"/>
  <c r="AR308" i="12"/>
  <c r="AO308" i="12"/>
  <c r="AN308" i="12"/>
  <c r="AJ308" i="12"/>
  <c r="AG308" i="12"/>
  <c r="AF308" i="12"/>
  <c r="AB308" i="12"/>
  <c r="Y308" i="12"/>
  <c r="X308" i="12"/>
  <c r="P308" i="12"/>
  <c r="G308" i="12" s="1"/>
  <c r="O308" i="12"/>
  <c r="N308" i="12"/>
  <c r="J308" i="12"/>
  <c r="D308" i="12"/>
  <c r="C308" i="12"/>
  <c r="B308" i="12"/>
  <c r="E308" i="12" s="1"/>
  <c r="A308" i="12"/>
  <c r="BF308" i="12" s="1"/>
  <c r="EC307" i="12"/>
  <c r="EF307" i="12" s="1"/>
  <c r="EI307" i="12" s="1"/>
  <c r="EL307" i="12" s="1"/>
  <c r="EO307" i="12" s="1"/>
  <c r="ER307" i="12" s="1"/>
  <c r="EU307" i="12" s="1"/>
  <c r="EX307" i="12" s="1"/>
  <c r="FA307" i="12" s="1"/>
  <c r="FD307" i="12" s="1"/>
  <c r="EB307" i="12"/>
  <c r="EE307" i="12" s="1"/>
  <c r="EH307" i="12" s="1"/>
  <c r="EK307" i="12" s="1"/>
  <c r="EN307" i="12" s="1"/>
  <c r="EQ307" i="12" s="1"/>
  <c r="ET307" i="12" s="1"/>
  <c r="EW307" i="12" s="1"/>
  <c r="EZ307" i="12" s="1"/>
  <c r="FC307" i="12" s="1"/>
  <c r="EA307" i="12"/>
  <c r="ED307" i="12" s="1"/>
  <c r="EG307" i="12" s="1"/>
  <c r="EJ307" i="12" s="1"/>
  <c r="EM307" i="12" s="1"/>
  <c r="EP307" i="12" s="1"/>
  <c r="ES307" i="12" s="1"/>
  <c r="EV307" i="12" s="1"/>
  <c r="EY307" i="12" s="1"/>
  <c r="FB307" i="12" s="1"/>
  <c r="DZ307" i="12"/>
  <c r="DY307" i="12"/>
  <c r="Q307" i="12"/>
  <c r="P307" i="12"/>
  <c r="F307" i="12" s="1"/>
  <c r="O307" i="12"/>
  <c r="N307" i="12"/>
  <c r="K307" i="12"/>
  <c r="D307" i="12"/>
  <c r="C307" i="12"/>
  <c r="B307" i="12"/>
  <c r="E307" i="12" s="1"/>
  <c r="A307" i="12"/>
  <c r="AW307" i="12" s="1"/>
  <c r="ED306" i="12"/>
  <c r="EG306" i="12" s="1"/>
  <c r="EJ306" i="12" s="1"/>
  <c r="EM306" i="12" s="1"/>
  <c r="EP306" i="12" s="1"/>
  <c r="ES306" i="12" s="1"/>
  <c r="EV306" i="12" s="1"/>
  <c r="EY306" i="12" s="1"/>
  <c r="FB306" i="12" s="1"/>
  <c r="EC306" i="12"/>
  <c r="EF306" i="12" s="1"/>
  <c r="EI306" i="12" s="1"/>
  <c r="EL306" i="12" s="1"/>
  <c r="EO306" i="12" s="1"/>
  <c r="ER306" i="12" s="1"/>
  <c r="EU306" i="12" s="1"/>
  <c r="EX306" i="12" s="1"/>
  <c r="FA306" i="12" s="1"/>
  <c r="FD306" i="12" s="1"/>
  <c r="EA306" i="12"/>
  <c r="DZ306" i="12"/>
  <c r="DY306" i="12"/>
  <c r="EB306" i="12" s="1"/>
  <c r="EE306" i="12" s="1"/>
  <c r="EH306" i="12" s="1"/>
  <c r="EK306" i="12" s="1"/>
  <c r="EN306" i="12" s="1"/>
  <c r="EQ306" i="12" s="1"/>
  <c r="ET306" i="12" s="1"/>
  <c r="EW306" i="12" s="1"/>
  <c r="EZ306" i="12" s="1"/>
  <c r="FC306" i="12" s="1"/>
  <c r="BC306" i="12"/>
  <c r="AM306" i="12"/>
  <c r="W306" i="12"/>
  <c r="P306" i="12"/>
  <c r="Q306" i="12" s="1"/>
  <c r="O306" i="12"/>
  <c r="N306" i="12"/>
  <c r="G306" i="12"/>
  <c r="F306" i="12"/>
  <c r="D306" i="12"/>
  <c r="C306" i="12"/>
  <c r="B306" i="12"/>
  <c r="E306" i="12" s="1"/>
  <c r="A306" i="12"/>
  <c r="BF306" i="12" s="1"/>
  <c r="ED305" i="12"/>
  <c r="EG305" i="12" s="1"/>
  <c r="EJ305" i="12" s="1"/>
  <c r="EM305" i="12" s="1"/>
  <c r="EP305" i="12" s="1"/>
  <c r="ES305" i="12" s="1"/>
  <c r="EV305" i="12" s="1"/>
  <c r="EY305" i="12" s="1"/>
  <c r="FB305" i="12" s="1"/>
  <c r="EA305" i="12"/>
  <c r="DZ305" i="12"/>
  <c r="EC305" i="12" s="1"/>
  <c r="EF305" i="12" s="1"/>
  <c r="EI305" i="12" s="1"/>
  <c r="EL305" i="12" s="1"/>
  <c r="EO305" i="12" s="1"/>
  <c r="ER305" i="12" s="1"/>
  <c r="EU305" i="12" s="1"/>
  <c r="EX305" i="12" s="1"/>
  <c r="FA305" i="12" s="1"/>
  <c r="FD305" i="12" s="1"/>
  <c r="DY305" i="12"/>
  <c r="EB305" i="12" s="1"/>
  <c r="EE305" i="12" s="1"/>
  <c r="EH305" i="12" s="1"/>
  <c r="EK305" i="12" s="1"/>
  <c r="EN305" i="12" s="1"/>
  <c r="EQ305" i="12" s="1"/>
  <c r="ET305" i="12" s="1"/>
  <c r="EW305" i="12" s="1"/>
  <c r="EZ305" i="12" s="1"/>
  <c r="FC305" i="12" s="1"/>
  <c r="BD305" i="12"/>
  <c r="AY305" i="12"/>
  <c r="AV305" i="12"/>
  <c r="AQ305" i="12"/>
  <c r="AN305" i="12"/>
  <c r="AI305" i="12"/>
  <c r="AG305" i="12"/>
  <c r="AC305" i="12"/>
  <c r="AB305" i="12"/>
  <c r="X305" i="12"/>
  <c r="W305" i="12"/>
  <c r="P305" i="12"/>
  <c r="Q305" i="12" s="1"/>
  <c r="O305" i="12"/>
  <c r="N305" i="12"/>
  <c r="J305" i="12"/>
  <c r="G305" i="12"/>
  <c r="F305" i="12"/>
  <c r="D305" i="12"/>
  <c r="C305" i="12"/>
  <c r="B305" i="12"/>
  <c r="A305" i="12"/>
  <c r="BE305" i="12" s="1"/>
  <c r="EB304" i="12"/>
  <c r="EE304" i="12" s="1"/>
  <c r="EH304" i="12" s="1"/>
  <c r="EK304" i="12" s="1"/>
  <c r="EN304" i="12" s="1"/>
  <c r="EQ304" i="12" s="1"/>
  <c r="ET304" i="12" s="1"/>
  <c r="EW304" i="12" s="1"/>
  <c r="EZ304" i="12" s="1"/>
  <c r="FC304" i="12" s="1"/>
  <c r="EA304" i="12"/>
  <c r="ED304" i="12" s="1"/>
  <c r="EG304" i="12" s="1"/>
  <c r="EJ304" i="12" s="1"/>
  <c r="EM304" i="12" s="1"/>
  <c r="EP304" i="12" s="1"/>
  <c r="ES304" i="12" s="1"/>
  <c r="EV304" i="12" s="1"/>
  <c r="EY304" i="12" s="1"/>
  <c r="FB304" i="12" s="1"/>
  <c r="DZ304" i="12"/>
  <c r="EC304" i="12" s="1"/>
  <c r="EF304" i="12" s="1"/>
  <c r="EI304" i="12" s="1"/>
  <c r="EL304" i="12" s="1"/>
  <c r="EO304" i="12" s="1"/>
  <c r="ER304" i="12" s="1"/>
  <c r="EU304" i="12" s="1"/>
  <c r="EX304" i="12" s="1"/>
  <c r="FA304" i="12" s="1"/>
  <c r="FD304" i="12" s="1"/>
  <c r="DY304" i="12"/>
  <c r="BE304" i="12"/>
  <c r="AZ304" i="12"/>
  <c r="AW304" i="12"/>
  <c r="AR304" i="12"/>
  <c r="AO304" i="12"/>
  <c r="AJ304" i="12"/>
  <c r="AG304" i="12"/>
  <c r="AB304" i="12"/>
  <c r="Y304" i="12"/>
  <c r="P304" i="12"/>
  <c r="Q304" i="12" s="1"/>
  <c r="O304" i="12"/>
  <c r="N304" i="12"/>
  <c r="E304" i="12"/>
  <c r="D304" i="12"/>
  <c r="C304" i="12"/>
  <c r="B304" i="12"/>
  <c r="A304" i="12"/>
  <c r="BF304" i="12" s="1"/>
  <c r="EC303" i="12"/>
  <c r="EF303" i="12" s="1"/>
  <c r="EI303" i="12" s="1"/>
  <c r="EL303" i="12" s="1"/>
  <c r="EO303" i="12" s="1"/>
  <c r="ER303" i="12" s="1"/>
  <c r="EU303" i="12" s="1"/>
  <c r="EX303" i="12" s="1"/>
  <c r="FA303" i="12" s="1"/>
  <c r="FD303" i="12" s="1"/>
  <c r="EA303" i="12"/>
  <c r="ED303" i="12" s="1"/>
  <c r="EG303" i="12" s="1"/>
  <c r="EJ303" i="12" s="1"/>
  <c r="EM303" i="12" s="1"/>
  <c r="EP303" i="12" s="1"/>
  <c r="ES303" i="12" s="1"/>
  <c r="EV303" i="12" s="1"/>
  <c r="EY303" i="12" s="1"/>
  <c r="FB303" i="12" s="1"/>
  <c r="DZ303" i="12"/>
  <c r="DY303" i="12"/>
  <c r="EB303" i="12" s="1"/>
  <c r="EE303" i="12" s="1"/>
  <c r="EH303" i="12" s="1"/>
  <c r="EK303" i="12" s="1"/>
  <c r="EN303" i="12" s="1"/>
  <c r="EQ303" i="12" s="1"/>
  <c r="ET303" i="12" s="1"/>
  <c r="EW303" i="12" s="1"/>
  <c r="EZ303" i="12" s="1"/>
  <c r="FC303" i="12" s="1"/>
  <c r="P303" i="12"/>
  <c r="F303" i="12" s="1"/>
  <c r="O303" i="12"/>
  <c r="N303" i="12"/>
  <c r="D303" i="12"/>
  <c r="C303" i="12"/>
  <c r="B303" i="12"/>
  <c r="A303" i="12"/>
  <c r="BE303" i="12" s="1"/>
  <c r="ED302" i="12"/>
  <c r="EG302" i="12" s="1"/>
  <c r="EJ302" i="12" s="1"/>
  <c r="EM302" i="12" s="1"/>
  <c r="EP302" i="12" s="1"/>
  <c r="ES302" i="12" s="1"/>
  <c r="EV302" i="12" s="1"/>
  <c r="EY302" i="12" s="1"/>
  <c r="FB302" i="12" s="1"/>
  <c r="EC302" i="12"/>
  <c r="EF302" i="12" s="1"/>
  <c r="EI302" i="12" s="1"/>
  <c r="EL302" i="12" s="1"/>
  <c r="EO302" i="12" s="1"/>
  <c r="ER302" i="12" s="1"/>
  <c r="EU302" i="12" s="1"/>
  <c r="EX302" i="12" s="1"/>
  <c r="FA302" i="12" s="1"/>
  <c r="FD302" i="12" s="1"/>
  <c r="EA302" i="12"/>
  <c r="DZ302" i="12"/>
  <c r="DY302" i="12"/>
  <c r="EB302" i="12" s="1"/>
  <c r="EE302" i="12" s="1"/>
  <c r="EH302" i="12" s="1"/>
  <c r="EK302" i="12" s="1"/>
  <c r="EN302" i="12" s="1"/>
  <c r="EQ302" i="12" s="1"/>
  <c r="ET302" i="12" s="1"/>
  <c r="EW302" i="12" s="1"/>
  <c r="EZ302" i="12" s="1"/>
  <c r="FC302" i="12" s="1"/>
  <c r="BC302" i="12"/>
  <c r="AM302" i="12"/>
  <c r="W302" i="12"/>
  <c r="P302" i="12"/>
  <c r="Q302" i="12" s="1"/>
  <c r="O302" i="12"/>
  <c r="N302" i="12"/>
  <c r="F302" i="12"/>
  <c r="D302" i="12"/>
  <c r="C302" i="12"/>
  <c r="B302" i="12"/>
  <c r="E302" i="12" s="1"/>
  <c r="A302" i="12"/>
  <c r="AT302" i="12" s="1"/>
  <c r="ED301" i="12"/>
  <c r="EG301" i="12" s="1"/>
  <c r="EJ301" i="12" s="1"/>
  <c r="EM301" i="12" s="1"/>
  <c r="EP301" i="12" s="1"/>
  <c r="ES301" i="12" s="1"/>
  <c r="EV301" i="12" s="1"/>
  <c r="EY301" i="12" s="1"/>
  <c r="FB301" i="12" s="1"/>
  <c r="EA301" i="12"/>
  <c r="DZ301" i="12"/>
  <c r="EC301" i="12" s="1"/>
  <c r="EF301" i="12" s="1"/>
  <c r="EI301" i="12" s="1"/>
  <c r="EL301" i="12" s="1"/>
  <c r="EO301" i="12" s="1"/>
  <c r="ER301" i="12" s="1"/>
  <c r="EU301" i="12" s="1"/>
  <c r="EX301" i="12" s="1"/>
  <c r="FA301" i="12" s="1"/>
  <c r="FD301" i="12" s="1"/>
  <c r="DY301" i="12"/>
  <c r="EB301" i="12" s="1"/>
  <c r="EE301" i="12" s="1"/>
  <c r="EH301" i="12" s="1"/>
  <c r="EK301" i="12" s="1"/>
  <c r="EN301" i="12" s="1"/>
  <c r="EQ301" i="12" s="1"/>
  <c r="ET301" i="12" s="1"/>
  <c r="EW301" i="12" s="1"/>
  <c r="EZ301" i="12" s="1"/>
  <c r="FC301" i="12" s="1"/>
  <c r="P301" i="12"/>
  <c r="Q301" i="12" s="1"/>
  <c r="O301" i="12"/>
  <c r="N301" i="12"/>
  <c r="G301" i="12"/>
  <c r="F301" i="12"/>
  <c r="D301" i="12"/>
  <c r="C301" i="12"/>
  <c r="B301" i="12"/>
  <c r="E301" i="12" s="1"/>
  <c r="A301" i="12"/>
  <c r="BF301" i="12" s="1"/>
  <c r="EB300" i="12"/>
  <c r="EE300" i="12" s="1"/>
  <c r="EH300" i="12" s="1"/>
  <c r="EK300" i="12" s="1"/>
  <c r="EN300" i="12" s="1"/>
  <c r="EQ300" i="12" s="1"/>
  <c r="ET300" i="12" s="1"/>
  <c r="EW300" i="12" s="1"/>
  <c r="EZ300" i="12" s="1"/>
  <c r="FC300" i="12" s="1"/>
  <c r="EA300" i="12"/>
  <c r="ED300" i="12" s="1"/>
  <c r="EG300" i="12" s="1"/>
  <c r="EJ300" i="12" s="1"/>
  <c r="EM300" i="12" s="1"/>
  <c r="EP300" i="12" s="1"/>
  <c r="ES300" i="12" s="1"/>
  <c r="EV300" i="12" s="1"/>
  <c r="EY300" i="12" s="1"/>
  <c r="FB300" i="12" s="1"/>
  <c r="DZ300" i="12"/>
  <c r="EC300" i="12" s="1"/>
  <c r="EF300" i="12" s="1"/>
  <c r="EI300" i="12" s="1"/>
  <c r="EL300" i="12" s="1"/>
  <c r="EO300" i="12" s="1"/>
  <c r="ER300" i="12" s="1"/>
  <c r="EU300" i="12" s="1"/>
  <c r="EX300" i="12" s="1"/>
  <c r="FA300" i="12" s="1"/>
  <c r="FD300" i="12" s="1"/>
  <c r="DY300" i="12"/>
  <c r="P300" i="12"/>
  <c r="Q300" i="12" s="1"/>
  <c r="O300" i="12"/>
  <c r="N300" i="12"/>
  <c r="E300" i="12"/>
  <c r="D300" i="12"/>
  <c r="C300" i="12"/>
  <c r="B300" i="12"/>
  <c r="A300" i="12"/>
  <c r="BF300" i="12" s="1"/>
  <c r="EC299" i="12"/>
  <c r="EF299" i="12" s="1"/>
  <c r="EI299" i="12" s="1"/>
  <c r="EL299" i="12" s="1"/>
  <c r="EO299" i="12" s="1"/>
  <c r="ER299" i="12" s="1"/>
  <c r="EU299" i="12" s="1"/>
  <c r="EX299" i="12" s="1"/>
  <c r="FA299" i="12" s="1"/>
  <c r="FD299" i="12" s="1"/>
  <c r="EB299" i="12"/>
  <c r="EE299" i="12" s="1"/>
  <c r="EH299" i="12" s="1"/>
  <c r="EK299" i="12" s="1"/>
  <c r="EN299" i="12" s="1"/>
  <c r="EQ299" i="12" s="1"/>
  <c r="ET299" i="12" s="1"/>
  <c r="EW299" i="12" s="1"/>
  <c r="EZ299" i="12" s="1"/>
  <c r="FC299" i="12" s="1"/>
  <c r="EA299" i="12"/>
  <c r="ED299" i="12" s="1"/>
  <c r="EG299" i="12" s="1"/>
  <c r="EJ299" i="12" s="1"/>
  <c r="EM299" i="12" s="1"/>
  <c r="EP299" i="12" s="1"/>
  <c r="ES299" i="12" s="1"/>
  <c r="EV299" i="12" s="1"/>
  <c r="EY299" i="12" s="1"/>
  <c r="FB299" i="12" s="1"/>
  <c r="DZ299" i="12"/>
  <c r="DY299" i="12"/>
  <c r="AC300" i="12" l="1"/>
  <c r="AK300" i="12"/>
  <c r="AS300" i="12"/>
  <c r="BA300" i="12"/>
  <c r="G312" i="12"/>
  <c r="G320" i="12"/>
  <c r="AA301" i="12"/>
  <c r="AF301" i="12"/>
  <c r="AK301" i="12"/>
  <c r="AQ301" i="12"/>
  <c r="AV301" i="12"/>
  <c r="BA301" i="12"/>
  <c r="AA302" i="12"/>
  <c r="AQ302" i="12"/>
  <c r="AA306" i="12"/>
  <c r="AQ306" i="12"/>
  <c r="AG300" i="12"/>
  <c r="AW300" i="12"/>
  <c r="BE300" i="12"/>
  <c r="AU302" i="12"/>
  <c r="AC304" i="12"/>
  <c r="AK304" i="12"/>
  <c r="AS304" i="12"/>
  <c r="BA304" i="12"/>
  <c r="Y305" i="12"/>
  <c r="AE305" i="12"/>
  <c r="AJ305" i="12"/>
  <c r="AR305" i="12"/>
  <c r="AZ305" i="12"/>
  <c r="AE306" i="12"/>
  <c r="AU306" i="12"/>
  <c r="AE310" i="12"/>
  <c r="AU310" i="12"/>
  <c r="Y313" i="12"/>
  <c r="AE313" i="12"/>
  <c r="AJ313" i="12"/>
  <c r="AQ313" i="12"/>
  <c r="AY313" i="12"/>
  <c r="AK315" i="12"/>
  <c r="AJ316" i="12"/>
  <c r="AR316" i="12"/>
  <c r="AZ316" i="12"/>
  <c r="AB317" i="12"/>
  <c r="AJ317" i="12"/>
  <c r="AR317" i="12"/>
  <c r="AZ317" i="12"/>
  <c r="AC319" i="12"/>
  <c r="AK319" i="12"/>
  <c r="AS319" i="12"/>
  <c r="BA319" i="12"/>
  <c r="Y301" i="12"/>
  <c r="AE301" i="12"/>
  <c r="AJ301" i="12"/>
  <c r="AO301" i="12"/>
  <c r="AU301" i="12"/>
  <c r="AZ301" i="12"/>
  <c r="BE301" i="12"/>
  <c r="G309" i="12"/>
  <c r="J300" i="12"/>
  <c r="X300" i="12"/>
  <c r="AF300" i="12"/>
  <c r="AN300" i="12"/>
  <c r="AV300" i="12"/>
  <c r="BD300" i="12"/>
  <c r="AA310" i="12"/>
  <c r="AQ310" i="12"/>
  <c r="AI317" i="12"/>
  <c r="AQ317" i="12"/>
  <c r="AY317" i="12"/>
  <c r="Y300" i="12"/>
  <c r="AO300" i="12"/>
  <c r="J301" i="12"/>
  <c r="W301" i="12"/>
  <c r="AB301" i="12"/>
  <c r="AG301" i="12"/>
  <c r="AM301" i="12"/>
  <c r="AR301" i="12"/>
  <c r="AW301" i="12"/>
  <c r="BC301" i="12"/>
  <c r="G302" i="12"/>
  <c r="AE302" i="12"/>
  <c r="AB300" i="12"/>
  <c r="AJ300" i="12"/>
  <c r="AR300" i="12"/>
  <c r="AZ300" i="12"/>
  <c r="X301" i="12"/>
  <c r="AC301" i="12"/>
  <c r="AI301" i="12"/>
  <c r="AN301" i="12"/>
  <c r="AS301" i="12"/>
  <c r="AY301" i="12"/>
  <c r="BD301" i="12"/>
  <c r="K302" i="12"/>
  <c r="AI302" i="12"/>
  <c r="AY302" i="12"/>
  <c r="K303" i="12"/>
  <c r="Q303" i="12"/>
  <c r="J304" i="12"/>
  <c r="X304" i="12"/>
  <c r="AF304" i="12"/>
  <c r="AN304" i="12"/>
  <c r="AV304" i="12"/>
  <c r="BD304" i="12"/>
  <c r="AA305" i="12"/>
  <c r="AF305" i="12"/>
  <c r="AM305" i="12"/>
  <c r="AU305" i="12"/>
  <c r="BC305" i="12"/>
  <c r="K306" i="12"/>
  <c r="AI306" i="12"/>
  <c r="AY306" i="12"/>
  <c r="AC308" i="12"/>
  <c r="AK308" i="12"/>
  <c r="AS308" i="12"/>
  <c r="BA308" i="12"/>
  <c r="F309" i="12"/>
  <c r="Y309" i="12"/>
  <c r="AE309" i="12"/>
  <c r="AM309" i="12"/>
  <c r="AU309" i="12"/>
  <c r="BC309" i="12"/>
  <c r="K310" i="12"/>
  <c r="AI310" i="12"/>
  <c r="AY310" i="12"/>
  <c r="AB312" i="12"/>
  <c r="AJ312" i="12"/>
  <c r="AR312" i="12"/>
  <c r="AZ312" i="12"/>
  <c r="AA313" i="12"/>
  <c r="AF313" i="12"/>
  <c r="AK313" i="12"/>
  <c r="AR313" i="12"/>
  <c r="AZ313" i="12"/>
  <c r="K314" i="12"/>
  <c r="J315" i="12"/>
  <c r="Y315" i="12"/>
  <c r="AC316" i="12"/>
  <c r="AK316" i="12"/>
  <c r="AS316" i="12"/>
  <c r="BA316" i="12"/>
  <c r="J317" i="12"/>
  <c r="W317" i="12"/>
  <c r="AE317" i="12"/>
  <c r="AM317" i="12"/>
  <c r="AU317" i="12"/>
  <c r="BC317" i="12"/>
  <c r="J319" i="12"/>
  <c r="X319" i="12"/>
  <c r="AF319" i="12"/>
  <c r="AN319" i="12"/>
  <c r="AV319" i="12"/>
  <c r="BD319" i="12"/>
  <c r="F320" i="12"/>
  <c r="AA320" i="12"/>
  <c r="AI320" i="12"/>
  <c r="AQ320" i="12"/>
  <c r="AY320" i="12"/>
  <c r="K321" i="12"/>
  <c r="Q321" i="12"/>
  <c r="J322" i="12"/>
  <c r="EB319" i="12"/>
  <c r="EC319" i="12" s="1"/>
  <c r="ED319" i="12" s="1"/>
  <c r="EE319" i="12" s="1"/>
  <c r="EF319" i="12" s="1"/>
  <c r="EG319" i="12" s="1"/>
  <c r="EH319" i="12" s="1"/>
  <c r="EI319" i="12" s="1"/>
  <c r="EJ319" i="12" s="1"/>
  <c r="EK319" i="12" s="1"/>
  <c r="EL319" i="12" s="1"/>
  <c r="EM319" i="12" s="1"/>
  <c r="EN319" i="12" s="1"/>
  <c r="EO319" i="12" s="1"/>
  <c r="EP319" i="12" s="1"/>
  <c r="EQ319" i="12" s="1"/>
  <c r="ER319" i="12" s="1"/>
  <c r="ES319" i="12" s="1"/>
  <c r="ET319" i="12" s="1"/>
  <c r="EU319" i="12" s="1"/>
  <c r="EV319" i="12" s="1"/>
  <c r="EW319" i="12" s="1"/>
  <c r="EX319" i="12" s="1"/>
  <c r="EY319" i="12" s="1"/>
  <c r="EZ319" i="12" s="1"/>
  <c r="FA319" i="12" s="1"/>
  <c r="FB319" i="12" s="1"/>
  <c r="FC319" i="12" s="1"/>
  <c r="FD319" i="12" s="1"/>
  <c r="AH303" i="12"/>
  <c r="BB303" i="12"/>
  <c r="Z307" i="12"/>
  <c r="Z302" i="12"/>
  <c r="AL302" i="12"/>
  <c r="AX302" i="12"/>
  <c r="BF302" i="12"/>
  <c r="AG303" i="12"/>
  <c r="AS303" i="12"/>
  <c r="BA303" i="12"/>
  <c r="G304" i="12"/>
  <c r="Z306" i="12"/>
  <c r="AL306" i="12"/>
  <c r="AX306" i="12"/>
  <c r="AG307" i="12"/>
  <c r="AO307" i="12"/>
  <c r="BA307" i="12"/>
  <c r="Z310" i="12"/>
  <c r="AP310" i="12"/>
  <c r="BB310" i="12"/>
  <c r="AC311" i="12"/>
  <c r="AK311" i="12"/>
  <c r="AS311" i="12"/>
  <c r="BA311" i="12"/>
  <c r="F300" i="12"/>
  <c r="W300" i="12"/>
  <c r="AA300" i="12"/>
  <c r="AE300" i="12"/>
  <c r="AI300" i="12"/>
  <c r="AM300" i="12"/>
  <c r="AQ300" i="12"/>
  <c r="AU300" i="12"/>
  <c r="AY300" i="12"/>
  <c r="BC300" i="12"/>
  <c r="K301" i="12"/>
  <c r="Z301" i="12"/>
  <c r="AD301" i="12"/>
  <c r="AH301" i="12"/>
  <c r="AL301" i="12"/>
  <c r="AP301" i="12"/>
  <c r="AT301" i="12"/>
  <c r="AX301" i="12"/>
  <c r="BB301" i="12"/>
  <c r="J302" i="12"/>
  <c r="Y302" i="12"/>
  <c r="AC302" i="12"/>
  <c r="AG302" i="12"/>
  <c r="AK302" i="12"/>
  <c r="AO302" i="12"/>
  <c r="AS302" i="12"/>
  <c r="AW302" i="12"/>
  <c r="BA302" i="12"/>
  <c r="BE302" i="12"/>
  <c r="G303" i="12"/>
  <c r="X303" i="12"/>
  <c r="AB303" i="12"/>
  <c r="AF303" i="12"/>
  <c r="AJ303" i="12"/>
  <c r="AN303" i="12"/>
  <c r="AR303" i="12"/>
  <c r="AV303" i="12"/>
  <c r="AZ303" i="12"/>
  <c r="BD303" i="12"/>
  <c r="F304" i="12"/>
  <c r="W304" i="12"/>
  <c r="AA304" i="12"/>
  <c r="AE304" i="12"/>
  <c r="AI304" i="12"/>
  <c r="AM304" i="12"/>
  <c r="AQ304" i="12"/>
  <c r="AU304" i="12"/>
  <c r="AY304" i="12"/>
  <c r="BC304" i="12"/>
  <c r="K305" i="12"/>
  <c r="Z305" i="12"/>
  <c r="AD305" i="12"/>
  <c r="AH305" i="12"/>
  <c r="AL305" i="12"/>
  <c r="AP305" i="12"/>
  <c r="AT305" i="12"/>
  <c r="AX305" i="12"/>
  <c r="BB305" i="12"/>
  <c r="BF305" i="12"/>
  <c r="J306" i="12"/>
  <c r="Y306" i="12"/>
  <c r="AC306" i="12"/>
  <c r="AG306" i="12"/>
  <c r="AK306" i="12"/>
  <c r="AO306" i="12"/>
  <c r="AS306" i="12"/>
  <c r="AW306" i="12"/>
  <c r="BA306" i="12"/>
  <c r="BE306" i="12"/>
  <c r="G307" i="12"/>
  <c r="X307" i="12"/>
  <c r="AB307" i="12"/>
  <c r="AF307" i="12"/>
  <c r="AJ307" i="12"/>
  <c r="AN307" i="12"/>
  <c r="AR307" i="12"/>
  <c r="AV307" i="12"/>
  <c r="AZ307" i="12"/>
  <c r="BD307" i="12"/>
  <c r="F308" i="12"/>
  <c r="W308" i="12"/>
  <c r="AA308" i="12"/>
  <c r="AE308" i="12"/>
  <c r="AI308" i="12"/>
  <c r="AM308" i="12"/>
  <c r="AQ308" i="12"/>
  <c r="AU308" i="12"/>
  <c r="AY308" i="12"/>
  <c r="BC308" i="12"/>
  <c r="K309" i="12"/>
  <c r="Z309" i="12"/>
  <c r="AD309" i="12"/>
  <c r="AH309" i="12"/>
  <c r="AL309" i="12"/>
  <c r="AP309" i="12"/>
  <c r="AT309" i="12"/>
  <c r="AX309" i="12"/>
  <c r="BB309" i="12"/>
  <c r="BF309" i="12"/>
  <c r="J310" i="12"/>
  <c r="Y310" i="12"/>
  <c r="AC310" i="12"/>
  <c r="AG310" i="12"/>
  <c r="AK310" i="12"/>
  <c r="AO310" i="12"/>
  <c r="AS310" i="12"/>
  <c r="AW310" i="12"/>
  <c r="BA310" i="12"/>
  <c r="BE310" i="12"/>
  <c r="G311" i="12"/>
  <c r="X311" i="12"/>
  <c r="AB311" i="12"/>
  <c r="AF311" i="12"/>
  <c r="AJ311" i="12"/>
  <c r="AN311" i="12"/>
  <c r="AR311" i="12"/>
  <c r="AV311" i="12"/>
  <c r="AZ311" i="12"/>
  <c r="BD311" i="12"/>
  <c r="F312" i="12"/>
  <c r="W312" i="12"/>
  <c r="AA312" i="12"/>
  <c r="AE312" i="12"/>
  <c r="AI312" i="12"/>
  <c r="AM312" i="12"/>
  <c r="AQ312" i="12"/>
  <c r="AU312" i="12"/>
  <c r="AY312" i="12"/>
  <c r="BC312" i="12"/>
  <c r="K313" i="12"/>
  <c r="Z313" i="12"/>
  <c r="AD313" i="12"/>
  <c r="AH313" i="12"/>
  <c r="AL313" i="12"/>
  <c r="AP313" i="12"/>
  <c r="AT313" i="12"/>
  <c r="AX313" i="12"/>
  <c r="BB313" i="12"/>
  <c r="BF313" i="12"/>
  <c r="J314" i="12"/>
  <c r="Y314" i="12"/>
  <c r="AC314" i="12"/>
  <c r="AG314" i="12"/>
  <c r="AK314" i="12"/>
  <c r="AO314" i="12"/>
  <c r="AS314" i="12"/>
  <c r="AW314" i="12"/>
  <c r="BA314" i="12"/>
  <c r="BE314" i="12"/>
  <c r="G315" i="12"/>
  <c r="X315" i="12"/>
  <c r="AB315" i="12"/>
  <c r="AF315" i="12"/>
  <c r="AJ315" i="12"/>
  <c r="AN315" i="12"/>
  <c r="AR315" i="12"/>
  <c r="AV315" i="12"/>
  <c r="AZ315" i="12"/>
  <c r="BD315" i="12"/>
  <c r="F316" i="12"/>
  <c r="W316" i="12"/>
  <c r="AA316" i="12"/>
  <c r="AE316" i="12"/>
  <c r="AI316" i="12"/>
  <c r="AM316" i="12"/>
  <c r="AQ316" i="12"/>
  <c r="AU316" i="12"/>
  <c r="AY316" i="12"/>
  <c r="BC316" i="12"/>
  <c r="K317" i="12"/>
  <c r="Z317" i="12"/>
  <c r="AD317" i="12"/>
  <c r="AH317" i="12"/>
  <c r="AL317" i="12"/>
  <c r="AP317" i="12"/>
  <c r="AT317" i="12"/>
  <c r="AX317" i="12"/>
  <c r="BB317" i="12"/>
  <c r="BF317" i="12"/>
  <c r="J318" i="12"/>
  <c r="Y318" i="12"/>
  <c r="AC318" i="12"/>
  <c r="AG318" i="12"/>
  <c r="AK318" i="12"/>
  <c r="AO318" i="12"/>
  <c r="AS318" i="12"/>
  <c r="AW318" i="12"/>
  <c r="BA318" i="12"/>
  <c r="BE318" i="12"/>
  <c r="F319" i="12"/>
  <c r="W319" i="12"/>
  <c r="AA319" i="12"/>
  <c r="AE319" i="12"/>
  <c r="AI319" i="12"/>
  <c r="AM319" i="12"/>
  <c r="AQ319" i="12"/>
  <c r="AU319" i="12"/>
  <c r="AY319" i="12"/>
  <c r="BC319" i="12"/>
  <c r="K320" i="12"/>
  <c r="Z320" i="12"/>
  <c r="AD320" i="12"/>
  <c r="AH320" i="12"/>
  <c r="AL320" i="12"/>
  <c r="AP320" i="12"/>
  <c r="AT320" i="12"/>
  <c r="AX320" i="12"/>
  <c r="BB320" i="12"/>
  <c r="BF320" i="12"/>
  <c r="J321" i="12"/>
  <c r="Y321" i="12"/>
  <c r="AC321" i="12"/>
  <c r="AG321" i="12"/>
  <c r="AK321" i="12"/>
  <c r="AO321" i="12"/>
  <c r="AS321" i="12"/>
  <c r="AW321" i="12"/>
  <c r="BA321" i="12"/>
  <c r="BE321" i="12"/>
  <c r="G322" i="12"/>
  <c r="X322" i="12"/>
  <c r="AB322" i="12"/>
  <c r="AF322" i="12"/>
  <c r="AJ322" i="12"/>
  <c r="AN322" i="12"/>
  <c r="AR322" i="12"/>
  <c r="AV322" i="12"/>
  <c r="AZ322" i="12"/>
  <c r="BD322" i="12"/>
  <c r="AL303" i="12"/>
  <c r="AX303" i="12"/>
  <c r="G300" i="12"/>
  <c r="AH302" i="12"/>
  <c r="AP302" i="12"/>
  <c r="BB302" i="12"/>
  <c r="Y303" i="12"/>
  <c r="AK303" i="12"/>
  <c r="AW303" i="12"/>
  <c r="AD306" i="12"/>
  <c r="AP306" i="12"/>
  <c r="BB306" i="12"/>
  <c r="J307" i="12"/>
  <c r="AC307" i="12"/>
  <c r="AS307" i="12"/>
  <c r="BE307" i="12"/>
  <c r="AD310" i="12"/>
  <c r="AL310" i="12"/>
  <c r="AX310" i="12"/>
  <c r="K300" i="12"/>
  <c r="Z300" i="12"/>
  <c r="AD300" i="12"/>
  <c r="AH300" i="12"/>
  <c r="AL300" i="12"/>
  <c r="AP300" i="12"/>
  <c r="AT300" i="12"/>
  <c r="AX300" i="12"/>
  <c r="BB300" i="12"/>
  <c r="X302" i="12"/>
  <c r="AB302" i="12"/>
  <c r="AF302" i="12"/>
  <c r="AJ302" i="12"/>
  <c r="AN302" i="12"/>
  <c r="AR302" i="12"/>
  <c r="AV302" i="12"/>
  <c r="AZ302" i="12"/>
  <c r="BD302" i="12"/>
  <c r="W303" i="12"/>
  <c r="AA303" i="12"/>
  <c r="AE303" i="12"/>
  <c r="AI303" i="12"/>
  <c r="AM303" i="12"/>
  <c r="AQ303" i="12"/>
  <c r="AU303" i="12"/>
  <c r="AY303" i="12"/>
  <c r="BC303" i="12"/>
  <c r="K304" i="12"/>
  <c r="Z304" i="12"/>
  <c r="AD304" i="12"/>
  <c r="AH304" i="12"/>
  <c r="AL304" i="12"/>
  <c r="AP304" i="12"/>
  <c r="AT304" i="12"/>
  <c r="AX304" i="12"/>
  <c r="BB304" i="12"/>
  <c r="AK305" i="12"/>
  <c r="AO305" i="12"/>
  <c r="AS305" i="12"/>
  <c r="AW305" i="12"/>
  <c r="BA305" i="12"/>
  <c r="X306" i="12"/>
  <c r="AB306" i="12"/>
  <c r="AF306" i="12"/>
  <c r="AJ306" i="12"/>
  <c r="AN306" i="12"/>
  <c r="AR306" i="12"/>
  <c r="AV306" i="12"/>
  <c r="AZ306" i="12"/>
  <c r="BD306" i="12"/>
  <c r="W307" i="12"/>
  <c r="AA307" i="12"/>
  <c r="AE307" i="12"/>
  <c r="AI307" i="12"/>
  <c r="AM307" i="12"/>
  <c r="AQ307" i="12"/>
  <c r="AU307" i="12"/>
  <c r="AY307" i="12"/>
  <c r="BC307" i="12"/>
  <c r="K308" i="12"/>
  <c r="Q308" i="12"/>
  <c r="Z308" i="12"/>
  <c r="AD308" i="12"/>
  <c r="AH308" i="12"/>
  <c r="AL308" i="12"/>
  <c r="AP308" i="12"/>
  <c r="AT308" i="12"/>
  <c r="AX308" i="12"/>
  <c r="BB308" i="12"/>
  <c r="AG309" i="12"/>
  <c r="AK309" i="12"/>
  <c r="AO309" i="12"/>
  <c r="AS309" i="12"/>
  <c r="AW309" i="12"/>
  <c r="BA309" i="12"/>
  <c r="X310" i="12"/>
  <c r="AB310" i="12"/>
  <c r="AF310" i="12"/>
  <c r="AJ310" i="12"/>
  <c r="AN310" i="12"/>
  <c r="AR310" i="12"/>
  <c r="AV310" i="12"/>
  <c r="AZ310" i="12"/>
  <c r="BD310" i="12"/>
  <c r="W311" i="12"/>
  <c r="AA311" i="12"/>
  <c r="AE311" i="12"/>
  <c r="AI311" i="12"/>
  <c r="AM311" i="12"/>
  <c r="AQ311" i="12"/>
  <c r="AU311" i="12"/>
  <c r="AY311" i="12"/>
  <c r="BC311" i="12"/>
  <c r="K312" i="12"/>
  <c r="Z312" i="12"/>
  <c r="AD312" i="12"/>
  <c r="AH312" i="12"/>
  <c r="AL312" i="12"/>
  <c r="AP312" i="12"/>
  <c r="AT312" i="12"/>
  <c r="AX312" i="12"/>
  <c r="BB312" i="12"/>
  <c r="AO313" i="12"/>
  <c r="AS313" i="12"/>
  <c r="AW313" i="12"/>
  <c r="BA313" i="12"/>
  <c r="X314" i="12"/>
  <c r="AB314" i="12"/>
  <c r="AF314" i="12"/>
  <c r="AJ314" i="12"/>
  <c r="AN314" i="12"/>
  <c r="AR314" i="12"/>
  <c r="AV314" i="12"/>
  <c r="AZ314" i="12"/>
  <c r="BD314" i="12"/>
  <c r="F315" i="12"/>
  <c r="W315" i="12"/>
  <c r="AA315" i="12"/>
  <c r="AE315" i="12"/>
  <c r="AI315" i="12"/>
  <c r="AM315" i="12"/>
  <c r="AQ315" i="12"/>
  <c r="AU315" i="12"/>
  <c r="AY315" i="12"/>
  <c r="BC315" i="12"/>
  <c r="K316" i="12"/>
  <c r="Z316" i="12"/>
  <c r="AD316" i="12"/>
  <c r="AH316" i="12"/>
  <c r="AL316" i="12"/>
  <c r="AP316" i="12"/>
  <c r="AT316" i="12"/>
  <c r="AX316" i="12"/>
  <c r="BB316" i="12"/>
  <c r="Y317" i="12"/>
  <c r="AC317" i="12"/>
  <c r="AG317" i="12"/>
  <c r="AK317" i="12"/>
  <c r="AO317" i="12"/>
  <c r="AS317" i="12"/>
  <c r="AW317" i="12"/>
  <c r="BA317" i="12"/>
  <c r="X318" i="12"/>
  <c r="AB318" i="12"/>
  <c r="AF318" i="12"/>
  <c r="AJ318" i="12"/>
  <c r="AN318" i="12"/>
  <c r="AR318" i="12"/>
  <c r="AV318" i="12"/>
  <c r="AZ318" i="12"/>
  <c r="BD318" i="12"/>
  <c r="K319" i="12"/>
  <c r="Z319" i="12"/>
  <c r="AD319" i="12"/>
  <c r="AH319" i="12"/>
  <c r="AL319" i="12"/>
  <c r="AP319" i="12"/>
  <c r="AT319" i="12"/>
  <c r="AX319" i="12"/>
  <c r="BB319" i="12"/>
  <c r="Y320" i="12"/>
  <c r="AC320" i="12"/>
  <c r="AG320" i="12"/>
  <c r="AK320" i="12"/>
  <c r="AO320" i="12"/>
  <c r="AS320" i="12"/>
  <c r="AW320" i="12"/>
  <c r="BA320" i="12"/>
  <c r="X321" i="12"/>
  <c r="AB321" i="12"/>
  <c r="AF321" i="12"/>
  <c r="AJ321" i="12"/>
  <c r="AN321" i="12"/>
  <c r="AR321" i="12"/>
  <c r="AV321" i="12"/>
  <c r="AZ321" i="12"/>
  <c r="BD321" i="12"/>
  <c r="F322" i="12"/>
  <c r="W322" i="12"/>
  <c r="AA322" i="12"/>
  <c r="AE322" i="12"/>
  <c r="AI322" i="12"/>
  <c r="AM322" i="12"/>
  <c r="AQ322" i="12"/>
  <c r="AU322" i="12"/>
  <c r="AY322" i="12"/>
  <c r="BC322" i="12"/>
  <c r="Z303" i="12"/>
  <c r="AP303" i="12"/>
  <c r="AD307" i="12"/>
  <c r="AH307" i="12"/>
  <c r="AL307" i="12"/>
  <c r="AP307" i="12"/>
  <c r="AT307" i="12"/>
  <c r="AX307" i="12"/>
  <c r="BB307" i="12"/>
  <c r="BF307" i="12"/>
  <c r="Z311" i="12"/>
  <c r="AD311" i="12"/>
  <c r="AH311" i="12"/>
  <c r="AL311" i="12"/>
  <c r="AP311" i="12"/>
  <c r="AT311" i="12"/>
  <c r="AX311" i="12"/>
  <c r="BB311" i="12"/>
  <c r="BF311" i="12"/>
  <c r="W314" i="12"/>
  <c r="AA314" i="12"/>
  <c r="AE314" i="12"/>
  <c r="AI314" i="12"/>
  <c r="AM314" i="12"/>
  <c r="AQ314" i="12"/>
  <c r="AU314" i="12"/>
  <c r="AY314" i="12"/>
  <c r="BC314" i="12"/>
  <c r="K315" i="12"/>
  <c r="Z315" i="12"/>
  <c r="AD315" i="12"/>
  <c r="AH315" i="12"/>
  <c r="AL315" i="12"/>
  <c r="AP315" i="12"/>
  <c r="AT315" i="12"/>
  <c r="AX315" i="12"/>
  <c r="BB315" i="12"/>
  <c r="BF315" i="12"/>
  <c r="W318" i="12"/>
  <c r="AA318" i="12"/>
  <c r="AE318" i="12"/>
  <c r="AI318" i="12"/>
  <c r="AM318" i="12"/>
  <c r="AQ318" i="12"/>
  <c r="AU318" i="12"/>
  <c r="AY318" i="12"/>
  <c r="BC318" i="12"/>
  <c r="W321" i="12"/>
  <c r="AA321" i="12"/>
  <c r="AE321" i="12"/>
  <c r="AI321" i="12"/>
  <c r="AM321" i="12"/>
  <c r="AQ321" i="12"/>
  <c r="AU321" i="12"/>
  <c r="AY321" i="12"/>
  <c r="BC321" i="12"/>
  <c r="K322" i="12"/>
  <c r="Z322" i="12"/>
  <c r="AD322" i="12"/>
  <c r="AH322" i="12"/>
  <c r="AL322" i="12"/>
  <c r="AP322" i="12"/>
  <c r="AT322" i="12"/>
  <c r="AX322" i="12"/>
  <c r="BB322" i="12"/>
  <c r="BF322" i="12"/>
  <c r="AD303" i="12"/>
  <c r="AT303" i="12"/>
  <c r="BF303" i="12"/>
  <c r="AD302" i="12"/>
  <c r="J303" i="12"/>
  <c r="AC303" i="12"/>
  <c r="AO303" i="12"/>
  <c r="AH306" i="12"/>
  <c r="AT306" i="12"/>
  <c r="Y307" i="12"/>
  <c r="AK307" i="12"/>
  <c r="AH310" i="12"/>
  <c r="AT310" i="12"/>
  <c r="J311" i="12"/>
  <c r="Y311" i="12"/>
  <c r="AG311" i="12"/>
  <c r="AO311" i="12"/>
  <c r="AW311" i="12"/>
  <c r="Z314" i="12"/>
  <c r="AD314" i="12"/>
  <c r="AH314" i="12"/>
  <c r="AL314" i="12"/>
  <c r="AP314" i="12"/>
  <c r="AT314" i="12"/>
  <c r="AX314" i="12"/>
  <c r="BB314" i="12"/>
  <c r="AO315" i="12"/>
  <c r="AS315" i="12"/>
  <c r="AW315" i="12"/>
  <c r="BA315" i="12"/>
  <c r="Z318" i="12"/>
  <c r="AD318" i="12"/>
  <c r="AH318" i="12"/>
  <c r="AL318" i="12"/>
  <c r="AP318" i="12"/>
  <c r="AT318" i="12"/>
  <c r="AX318" i="12"/>
  <c r="BB318" i="12"/>
  <c r="Z321" i="12"/>
  <c r="AD321" i="12"/>
  <c r="AH321" i="12"/>
  <c r="AL321" i="12"/>
  <c r="AP321" i="12"/>
  <c r="AT321" i="12"/>
  <c r="AX321" i="12"/>
  <c r="BB321" i="12"/>
  <c r="Y322" i="12"/>
  <c r="AC322" i="12"/>
  <c r="AG322" i="12"/>
  <c r="AK322" i="12"/>
  <c r="AO322" i="12"/>
  <c r="AS322" i="12"/>
  <c r="AW322" i="12"/>
  <c r="BA322" i="12"/>
  <c r="BC299" i="12"/>
  <c r="AU299" i="12"/>
  <c r="AM299" i="12"/>
  <c r="AE299" i="12"/>
  <c r="W299" i="12"/>
  <c r="Q299" i="12"/>
  <c r="P299" i="12"/>
  <c r="O299" i="12"/>
  <c r="N299" i="12"/>
  <c r="K299" i="12"/>
  <c r="G299" i="12"/>
  <c r="F299" i="12"/>
  <c r="D299" i="12"/>
  <c r="C299" i="12"/>
  <c r="B299" i="12"/>
  <c r="E299" i="12" s="1"/>
  <c r="A299" i="12"/>
  <c r="BE299" i="12" s="1"/>
  <c r="EA298" i="12"/>
  <c r="ED298" i="12" s="1"/>
  <c r="EG298" i="12" s="1"/>
  <c r="EJ298" i="12" s="1"/>
  <c r="EM298" i="12" s="1"/>
  <c r="EP298" i="12" s="1"/>
  <c r="ES298" i="12" s="1"/>
  <c r="EV298" i="12" s="1"/>
  <c r="EY298" i="12" s="1"/>
  <c r="FB298" i="12" s="1"/>
  <c r="DZ298" i="12"/>
  <c r="EC298" i="12" s="1"/>
  <c r="EF298" i="12" s="1"/>
  <c r="EI298" i="12" s="1"/>
  <c r="EL298" i="12" s="1"/>
  <c r="EO298" i="12" s="1"/>
  <c r="ER298" i="12" s="1"/>
  <c r="EU298" i="12" s="1"/>
  <c r="EX298" i="12" s="1"/>
  <c r="FA298" i="12" s="1"/>
  <c r="FD298" i="12" s="1"/>
  <c r="DY298" i="12"/>
  <c r="EB298" i="12" s="1"/>
  <c r="EE298" i="12" s="1"/>
  <c r="EH298" i="12" s="1"/>
  <c r="EK298" i="12" s="1"/>
  <c r="EN298" i="12" s="1"/>
  <c r="EQ298" i="12" s="1"/>
  <c r="ET298" i="12" s="1"/>
  <c r="EW298" i="12" s="1"/>
  <c r="EZ298" i="12" s="1"/>
  <c r="FC298" i="12" s="1"/>
  <c r="BE298" i="12"/>
  <c r="BD298" i="12"/>
  <c r="AZ298" i="12"/>
  <c r="AY298" i="12"/>
  <c r="AU298" i="12"/>
  <c r="AS298" i="12"/>
  <c r="AO298" i="12"/>
  <c r="AN298" i="12"/>
  <c r="AJ298" i="12"/>
  <c r="AI298" i="12"/>
  <c r="AE298" i="12"/>
  <c r="AC298" i="12"/>
  <c r="Y298" i="12"/>
  <c r="X298" i="12"/>
  <c r="P298" i="12"/>
  <c r="G298" i="12" s="1"/>
  <c r="O298" i="12"/>
  <c r="N298" i="12"/>
  <c r="D298" i="12"/>
  <c r="C298" i="12"/>
  <c r="B298" i="12"/>
  <c r="E298" i="12" s="1"/>
  <c r="A298" i="12"/>
  <c r="BF298" i="12" s="1"/>
  <c r="EA297" i="12"/>
  <c r="ED297" i="12" s="1"/>
  <c r="EG297" i="12" s="1"/>
  <c r="EJ297" i="12" s="1"/>
  <c r="EM297" i="12" s="1"/>
  <c r="EP297" i="12" s="1"/>
  <c r="ES297" i="12" s="1"/>
  <c r="EV297" i="12" s="1"/>
  <c r="EY297" i="12" s="1"/>
  <c r="FB297" i="12" s="1"/>
  <c r="DZ297" i="12"/>
  <c r="EC297" i="12" s="1"/>
  <c r="EF297" i="12" s="1"/>
  <c r="EI297" i="12" s="1"/>
  <c r="EL297" i="12" s="1"/>
  <c r="EO297" i="12" s="1"/>
  <c r="ER297" i="12" s="1"/>
  <c r="EU297" i="12" s="1"/>
  <c r="EX297" i="12" s="1"/>
  <c r="FA297" i="12" s="1"/>
  <c r="FD297" i="12" s="1"/>
  <c r="DY297" i="12"/>
  <c r="EB297" i="12" s="1"/>
  <c r="EE297" i="12" s="1"/>
  <c r="EH297" i="12" s="1"/>
  <c r="EK297" i="12" s="1"/>
  <c r="EN297" i="12" s="1"/>
  <c r="EQ297" i="12" s="1"/>
  <c r="ET297" i="12" s="1"/>
  <c r="EW297" i="12" s="1"/>
  <c r="EZ297" i="12" s="1"/>
  <c r="FC297" i="12" s="1"/>
  <c r="P297" i="12"/>
  <c r="Q297" i="12" s="1"/>
  <c r="O297" i="12"/>
  <c r="N297" i="12"/>
  <c r="J297" i="12"/>
  <c r="D297" i="12"/>
  <c r="C297" i="12"/>
  <c r="B297" i="12"/>
  <c r="E297" i="12" s="1"/>
  <c r="A297" i="12"/>
  <c r="BE297" i="12" s="1"/>
  <c r="DU296" i="12"/>
  <c r="DV296" i="12" s="1"/>
  <c r="DW296" i="12" s="1"/>
  <c r="DX296" i="12" s="1"/>
  <c r="DY296" i="12" s="1"/>
  <c r="Q296" i="12"/>
  <c r="P296" i="12"/>
  <c r="G296" i="12" s="1"/>
  <c r="O296" i="12"/>
  <c r="N296" i="12"/>
  <c r="K296" i="12"/>
  <c r="F296" i="12"/>
  <c r="D296" i="12"/>
  <c r="C296" i="12"/>
  <c r="B296" i="12"/>
  <c r="E296" i="12" s="1"/>
  <c r="A296" i="12"/>
  <c r="BF296" i="12" s="1"/>
  <c r="DQ295" i="12"/>
  <c r="BE295" i="12"/>
  <c r="AZ295" i="12"/>
  <c r="AU295" i="12"/>
  <c r="AO295" i="12"/>
  <c r="AJ295" i="12"/>
  <c r="AE295" i="12"/>
  <c r="Y295" i="12"/>
  <c r="P295" i="12"/>
  <c r="Q295" i="12" s="1"/>
  <c r="O295" i="12"/>
  <c r="N295" i="12"/>
  <c r="D295" i="12"/>
  <c r="C295" i="12"/>
  <c r="B295" i="12"/>
  <c r="E295" i="12" s="1"/>
  <c r="A295" i="12"/>
  <c r="BF295" i="12" s="1"/>
  <c r="EA294" i="12"/>
  <c r="ED294" i="12" s="1"/>
  <c r="EG294" i="12" s="1"/>
  <c r="EJ294" i="12" s="1"/>
  <c r="EM294" i="12" s="1"/>
  <c r="EP294" i="12" s="1"/>
  <c r="ES294" i="12" s="1"/>
  <c r="EV294" i="12" s="1"/>
  <c r="EY294" i="12" s="1"/>
  <c r="FB294" i="12" s="1"/>
  <c r="DZ294" i="12"/>
  <c r="EC294" i="12" s="1"/>
  <c r="EF294" i="12" s="1"/>
  <c r="EI294" i="12" s="1"/>
  <c r="EL294" i="12" s="1"/>
  <c r="EO294" i="12" s="1"/>
  <c r="ER294" i="12" s="1"/>
  <c r="EU294" i="12" s="1"/>
  <c r="EX294" i="12" s="1"/>
  <c r="FA294" i="12" s="1"/>
  <c r="FD294" i="12" s="1"/>
  <c r="DY294" i="12"/>
  <c r="EB294" i="12" s="1"/>
  <c r="EE294" i="12" s="1"/>
  <c r="EH294" i="12" s="1"/>
  <c r="EK294" i="12" s="1"/>
  <c r="EN294" i="12" s="1"/>
  <c r="EQ294" i="12" s="1"/>
  <c r="ET294" i="12" s="1"/>
  <c r="EW294" i="12" s="1"/>
  <c r="EZ294" i="12" s="1"/>
  <c r="FC294" i="12" s="1"/>
  <c r="AS294" i="12"/>
  <c r="AK294" i="12"/>
  <c r="AG294" i="12"/>
  <c r="AC294" i="12"/>
  <c r="P294" i="12"/>
  <c r="Q294" i="12" s="1"/>
  <c r="O294" i="12"/>
  <c r="N294" i="12"/>
  <c r="D294" i="12"/>
  <c r="C294" i="12"/>
  <c r="B294" i="12"/>
  <c r="A294" i="12"/>
  <c r="BE294" i="12" s="1"/>
  <c r="EC293" i="12"/>
  <c r="EF293" i="12" s="1"/>
  <c r="EI293" i="12" s="1"/>
  <c r="EL293" i="12" s="1"/>
  <c r="EO293" i="12" s="1"/>
  <c r="ER293" i="12" s="1"/>
  <c r="EU293" i="12" s="1"/>
  <c r="EX293" i="12" s="1"/>
  <c r="FA293" i="12" s="1"/>
  <c r="FD293" i="12" s="1"/>
  <c r="EA293" i="12"/>
  <c r="ED293" i="12" s="1"/>
  <c r="EG293" i="12" s="1"/>
  <c r="EJ293" i="12" s="1"/>
  <c r="EM293" i="12" s="1"/>
  <c r="EP293" i="12" s="1"/>
  <c r="ES293" i="12" s="1"/>
  <c r="EV293" i="12" s="1"/>
  <c r="EY293" i="12" s="1"/>
  <c r="FB293" i="12" s="1"/>
  <c r="DZ293" i="12"/>
  <c r="DY293" i="12"/>
  <c r="EB293" i="12" s="1"/>
  <c r="EE293" i="12" s="1"/>
  <c r="EH293" i="12" s="1"/>
  <c r="EK293" i="12" s="1"/>
  <c r="EN293" i="12" s="1"/>
  <c r="EQ293" i="12" s="1"/>
  <c r="ET293" i="12" s="1"/>
  <c r="EW293" i="12" s="1"/>
  <c r="EZ293" i="12" s="1"/>
  <c r="FC293" i="12" s="1"/>
  <c r="Q293" i="12"/>
  <c r="P293" i="12"/>
  <c r="G293" i="12" s="1"/>
  <c r="O293" i="12"/>
  <c r="N293" i="12"/>
  <c r="K293" i="12"/>
  <c r="F293" i="12"/>
  <c r="E293" i="12"/>
  <c r="D293" i="12"/>
  <c r="C293" i="12"/>
  <c r="B293" i="12"/>
  <c r="A293" i="12"/>
  <c r="BF293" i="12" s="1"/>
  <c r="EA292" i="12"/>
  <c r="ED292" i="12" s="1"/>
  <c r="EG292" i="12" s="1"/>
  <c r="EJ292" i="12" s="1"/>
  <c r="EM292" i="12" s="1"/>
  <c r="EP292" i="12" s="1"/>
  <c r="ES292" i="12" s="1"/>
  <c r="EV292" i="12" s="1"/>
  <c r="EY292" i="12" s="1"/>
  <c r="FB292" i="12" s="1"/>
  <c r="DZ292" i="12"/>
  <c r="EC292" i="12" s="1"/>
  <c r="EF292" i="12" s="1"/>
  <c r="EI292" i="12" s="1"/>
  <c r="EL292" i="12" s="1"/>
  <c r="EO292" i="12" s="1"/>
  <c r="ER292" i="12" s="1"/>
  <c r="EU292" i="12" s="1"/>
  <c r="EX292" i="12" s="1"/>
  <c r="FA292" i="12" s="1"/>
  <c r="FD292" i="12" s="1"/>
  <c r="DY292" i="12"/>
  <c r="EB292" i="12" s="1"/>
  <c r="EE292" i="12" s="1"/>
  <c r="EH292" i="12" s="1"/>
  <c r="EK292" i="12" s="1"/>
  <c r="EN292" i="12" s="1"/>
  <c r="EQ292" i="12" s="1"/>
  <c r="ET292" i="12" s="1"/>
  <c r="EW292" i="12" s="1"/>
  <c r="EZ292" i="12" s="1"/>
  <c r="FC292" i="12" s="1"/>
  <c r="BC292" i="12"/>
  <c r="AZ292" i="12"/>
  <c r="AY292" i="12"/>
  <c r="AU292" i="12"/>
  <c r="AR292" i="12"/>
  <c r="AQ292" i="12"/>
  <c r="AM292" i="12"/>
  <c r="AJ292" i="12"/>
  <c r="AI292" i="12"/>
  <c r="AE292" i="12"/>
  <c r="AB292" i="12"/>
  <c r="AA292" i="12"/>
  <c r="W292" i="12"/>
  <c r="Q292" i="12"/>
  <c r="P292" i="12"/>
  <c r="F292" i="12" s="1"/>
  <c r="O292" i="12"/>
  <c r="N292" i="12"/>
  <c r="K292" i="12"/>
  <c r="G292" i="12"/>
  <c r="D292" i="12"/>
  <c r="C292" i="12"/>
  <c r="B292" i="12"/>
  <c r="E292" i="12" s="1"/>
  <c r="A292" i="12"/>
  <c r="BE292" i="12" s="1"/>
  <c r="EA291" i="12"/>
  <c r="ED291" i="12" s="1"/>
  <c r="EG291" i="12" s="1"/>
  <c r="EJ291" i="12" s="1"/>
  <c r="EM291" i="12" s="1"/>
  <c r="EP291" i="12" s="1"/>
  <c r="ES291" i="12" s="1"/>
  <c r="EV291" i="12" s="1"/>
  <c r="EY291" i="12" s="1"/>
  <c r="FB291" i="12" s="1"/>
  <c r="DZ291" i="12"/>
  <c r="EC291" i="12" s="1"/>
  <c r="EF291" i="12" s="1"/>
  <c r="EI291" i="12" s="1"/>
  <c r="EL291" i="12" s="1"/>
  <c r="EO291" i="12" s="1"/>
  <c r="ER291" i="12" s="1"/>
  <c r="EU291" i="12" s="1"/>
  <c r="EX291" i="12" s="1"/>
  <c r="FA291" i="12" s="1"/>
  <c r="FD291" i="12" s="1"/>
  <c r="DY291" i="12"/>
  <c r="EB291" i="12" s="1"/>
  <c r="EE291" i="12" s="1"/>
  <c r="EH291" i="12" s="1"/>
  <c r="EK291" i="12" s="1"/>
  <c r="EN291" i="12" s="1"/>
  <c r="EQ291" i="12" s="1"/>
  <c r="ET291" i="12" s="1"/>
  <c r="EW291" i="12" s="1"/>
  <c r="EZ291" i="12" s="1"/>
  <c r="FC291" i="12" s="1"/>
  <c r="BE291" i="12"/>
  <c r="BD291" i="12"/>
  <c r="BC291" i="12"/>
  <c r="AZ291" i="12"/>
  <c r="AY291" i="12"/>
  <c r="AW291" i="12"/>
  <c r="AU291" i="12"/>
  <c r="AS291" i="12"/>
  <c r="AR291" i="12"/>
  <c r="AO291" i="12"/>
  <c r="AN291" i="12"/>
  <c r="AM291" i="12"/>
  <c r="AJ291" i="12"/>
  <c r="AI291" i="12"/>
  <c r="AG291" i="12"/>
  <c r="AE291" i="12"/>
  <c r="AC291" i="12"/>
  <c r="AB291" i="12"/>
  <c r="Y291" i="12"/>
  <c r="X291" i="12"/>
  <c r="W291" i="12"/>
  <c r="P291" i="12"/>
  <c r="Q291" i="12" s="1"/>
  <c r="O291" i="12"/>
  <c r="N291" i="12"/>
  <c r="J291" i="12"/>
  <c r="G291" i="12"/>
  <c r="D291" i="12"/>
  <c r="C291" i="12"/>
  <c r="B291" i="12"/>
  <c r="E291" i="12" s="1"/>
  <c r="A291" i="12"/>
  <c r="BF291" i="12" s="1"/>
  <c r="EB290" i="12"/>
  <c r="EE290" i="12" s="1"/>
  <c r="EH290" i="12" s="1"/>
  <c r="EK290" i="12" s="1"/>
  <c r="EN290" i="12" s="1"/>
  <c r="EQ290" i="12" s="1"/>
  <c r="ET290" i="12" s="1"/>
  <c r="EW290" i="12" s="1"/>
  <c r="EZ290" i="12" s="1"/>
  <c r="FC290" i="12" s="1"/>
  <c r="EA290" i="12"/>
  <c r="ED290" i="12" s="1"/>
  <c r="EG290" i="12" s="1"/>
  <c r="EJ290" i="12" s="1"/>
  <c r="EM290" i="12" s="1"/>
  <c r="EP290" i="12" s="1"/>
  <c r="ES290" i="12" s="1"/>
  <c r="EV290" i="12" s="1"/>
  <c r="EY290" i="12" s="1"/>
  <c r="FB290" i="12" s="1"/>
  <c r="DZ290" i="12"/>
  <c r="EC290" i="12" s="1"/>
  <c r="EF290" i="12" s="1"/>
  <c r="EI290" i="12" s="1"/>
  <c r="EL290" i="12" s="1"/>
  <c r="EO290" i="12" s="1"/>
  <c r="ER290" i="12" s="1"/>
  <c r="EU290" i="12" s="1"/>
  <c r="EX290" i="12" s="1"/>
  <c r="FA290" i="12" s="1"/>
  <c r="FD290" i="12" s="1"/>
  <c r="DY290" i="12"/>
  <c r="BE290" i="12"/>
  <c r="AS290" i="12"/>
  <c r="AO290" i="12"/>
  <c r="AC290" i="12"/>
  <c r="Y290" i="12"/>
  <c r="P290" i="12"/>
  <c r="Q290" i="12" s="1"/>
  <c r="O290" i="12"/>
  <c r="N290" i="12"/>
  <c r="J290" i="12"/>
  <c r="D290" i="12"/>
  <c r="C290" i="12"/>
  <c r="B290" i="12"/>
  <c r="E290" i="12" s="1"/>
  <c r="A290" i="12"/>
  <c r="BF290" i="12" s="1"/>
  <c r="EC289" i="12"/>
  <c r="EF289" i="12" s="1"/>
  <c r="EI289" i="12" s="1"/>
  <c r="EL289" i="12" s="1"/>
  <c r="EO289" i="12" s="1"/>
  <c r="ER289" i="12" s="1"/>
  <c r="EU289" i="12" s="1"/>
  <c r="EX289" i="12" s="1"/>
  <c r="FA289" i="12" s="1"/>
  <c r="FD289" i="12" s="1"/>
  <c r="EB289" i="12"/>
  <c r="EE289" i="12" s="1"/>
  <c r="EH289" i="12" s="1"/>
  <c r="EK289" i="12" s="1"/>
  <c r="EN289" i="12" s="1"/>
  <c r="EQ289" i="12" s="1"/>
  <c r="ET289" i="12" s="1"/>
  <c r="EW289" i="12" s="1"/>
  <c r="EZ289" i="12" s="1"/>
  <c r="FC289" i="12" s="1"/>
  <c r="EA289" i="12"/>
  <c r="ED289" i="12" s="1"/>
  <c r="EG289" i="12" s="1"/>
  <c r="EJ289" i="12" s="1"/>
  <c r="EM289" i="12" s="1"/>
  <c r="EP289" i="12" s="1"/>
  <c r="ES289" i="12" s="1"/>
  <c r="EV289" i="12" s="1"/>
  <c r="EY289" i="12" s="1"/>
  <c r="FB289" i="12" s="1"/>
  <c r="DZ289" i="12"/>
  <c r="DY289" i="12"/>
  <c r="Q289" i="12"/>
  <c r="P289" i="12"/>
  <c r="G289" i="12" s="1"/>
  <c r="O289" i="12"/>
  <c r="N289" i="12"/>
  <c r="K289" i="12"/>
  <c r="F289" i="12"/>
  <c r="D289" i="12"/>
  <c r="C289" i="12"/>
  <c r="B289" i="12"/>
  <c r="E289" i="12" s="1"/>
  <c r="A289" i="12"/>
  <c r="BF289" i="12" s="1"/>
  <c r="ED288" i="12"/>
  <c r="EG288" i="12" s="1"/>
  <c r="EJ288" i="12" s="1"/>
  <c r="EM288" i="12" s="1"/>
  <c r="EP288" i="12" s="1"/>
  <c r="ES288" i="12" s="1"/>
  <c r="EV288" i="12" s="1"/>
  <c r="EY288" i="12" s="1"/>
  <c r="FB288" i="12" s="1"/>
  <c r="EA288" i="12"/>
  <c r="DZ288" i="12"/>
  <c r="EC288" i="12" s="1"/>
  <c r="EF288" i="12" s="1"/>
  <c r="EI288" i="12" s="1"/>
  <c r="EL288" i="12" s="1"/>
  <c r="EO288" i="12" s="1"/>
  <c r="ER288" i="12" s="1"/>
  <c r="EU288" i="12" s="1"/>
  <c r="EX288" i="12" s="1"/>
  <c r="FA288" i="12" s="1"/>
  <c r="FD288" i="12" s="1"/>
  <c r="DY288" i="12"/>
  <c r="EB288" i="12" s="1"/>
  <c r="EE288" i="12" s="1"/>
  <c r="EH288" i="12" s="1"/>
  <c r="EK288" i="12" s="1"/>
  <c r="EN288" i="12" s="1"/>
  <c r="EQ288" i="12" s="1"/>
  <c r="ET288" i="12" s="1"/>
  <c r="EW288" i="12" s="1"/>
  <c r="EZ288" i="12" s="1"/>
  <c r="FC288" i="12" s="1"/>
  <c r="AZ288" i="12"/>
  <c r="AY288" i="12"/>
  <c r="AR288" i="12"/>
  <c r="AQ288" i="12"/>
  <c r="AJ288" i="12"/>
  <c r="AI288" i="12"/>
  <c r="AB288" i="12"/>
  <c r="AA288" i="12"/>
  <c r="P288" i="12"/>
  <c r="F288" i="12" s="1"/>
  <c r="O288" i="12"/>
  <c r="N288" i="12"/>
  <c r="G288" i="12"/>
  <c r="D288" i="12"/>
  <c r="C288" i="12"/>
  <c r="B288" i="12"/>
  <c r="E288" i="12" s="1"/>
  <c r="A288" i="12"/>
  <c r="BE288" i="12" s="1"/>
  <c r="EA287" i="12"/>
  <c r="ED287" i="12" s="1"/>
  <c r="EG287" i="12" s="1"/>
  <c r="EJ287" i="12" s="1"/>
  <c r="EM287" i="12" s="1"/>
  <c r="EP287" i="12" s="1"/>
  <c r="ES287" i="12" s="1"/>
  <c r="EV287" i="12" s="1"/>
  <c r="EY287" i="12" s="1"/>
  <c r="FB287" i="12" s="1"/>
  <c r="DZ287" i="12"/>
  <c r="EC287" i="12" s="1"/>
  <c r="EF287" i="12" s="1"/>
  <c r="EI287" i="12" s="1"/>
  <c r="EL287" i="12" s="1"/>
  <c r="EO287" i="12" s="1"/>
  <c r="ER287" i="12" s="1"/>
  <c r="EU287" i="12" s="1"/>
  <c r="EX287" i="12" s="1"/>
  <c r="FA287" i="12" s="1"/>
  <c r="FD287" i="12" s="1"/>
  <c r="DY287" i="12"/>
  <c r="EB287" i="12" s="1"/>
  <c r="EE287" i="12" s="1"/>
  <c r="EH287" i="12" s="1"/>
  <c r="EK287" i="12" s="1"/>
  <c r="EN287" i="12" s="1"/>
  <c r="EQ287" i="12" s="1"/>
  <c r="ET287" i="12" s="1"/>
  <c r="EW287" i="12" s="1"/>
  <c r="EZ287" i="12" s="1"/>
  <c r="FC287" i="12" s="1"/>
  <c r="BD287" i="12"/>
  <c r="BC287" i="12"/>
  <c r="AY287" i="12"/>
  <c r="AW287" i="12"/>
  <c r="AS287" i="12"/>
  <c r="AR287" i="12"/>
  <c r="AN287" i="12"/>
  <c r="AM287" i="12"/>
  <c r="AI287" i="12"/>
  <c r="AG287" i="12"/>
  <c r="AC287" i="12"/>
  <c r="AB287" i="12"/>
  <c r="X287" i="12"/>
  <c r="W287" i="12"/>
  <c r="P287" i="12"/>
  <c r="Q287" i="12" s="1"/>
  <c r="O287" i="12"/>
  <c r="N287" i="12"/>
  <c r="J287" i="12"/>
  <c r="G287" i="12"/>
  <c r="D287" i="12"/>
  <c r="C287" i="12"/>
  <c r="B287" i="12"/>
  <c r="E287" i="12" s="1"/>
  <c r="A287" i="12"/>
  <c r="BF287" i="12" s="1"/>
  <c r="EB286" i="12"/>
  <c r="EE286" i="12" s="1"/>
  <c r="EH286" i="12" s="1"/>
  <c r="EK286" i="12" s="1"/>
  <c r="EN286" i="12" s="1"/>
  <c r="EQ286" i="12" s="1"/>
  <c r="ET286" i="12" s="1"/>
  <c r="EW286" i="12" s="1"/>
  <c r="EZ286" i="12" s="1"/>
  <c r="FC286" i="12" s="1"/>
  <c r="EA286" i="12"/>
  <c r="ED286" i="12" s="1"/>
  <c r="EG286" i="12" s="1"/>
  <c r="EJ286" i="12" s="1"/>
  <c r="EM286" i="12" s="1"/>
  <c r="EP286" i="12" s="1"/>
  <c r="ES286" i="12" s="1"/>
  <c r="EV286" i="12" s="1"/>
  <c r="EY286" i="12" s="1"/>
  <c r="FB286" i="12" s="1"/>
  <c r="DZ286" i="12"/>
  <c r="EC286" i="12" s="1"/>
  <c r="EF286" i="12" s="1"/>
  <c r="EI286" i="12" s="1"/>
  <c r="EL286" i="12" s="1"/>
  <c r="EO286" i="12" s="1"/>
  <c r="ER286" i="12" s="1"/>
  <c r="EU286" i="12" s="1"/>
  <c r="EX286" i="12" s="1"/>
  <c r="FA286" i="12" s="1"/>
  <c r="FD286" i="12" s="1"/>
  <c r="DY286" i="12"/>
  <c r="P286" i="12"/>
  <c r="Q286" i="12" s="1"/>
  <c r="O286" i="12"/>
  <c r="N286" i="12"/>
  <c r="E286" i="12"/>
  <c r="D286" i="12"/>
  <c r="C286" i="12"/>
  <c r="B286" i="12"/>
  <c r="A286" i="12"/>
  <c r="BF286" i="12" s="1"/>
  <c r="EB285" i="12"/>
  <c r="EE285" i="12" s="1"/>
  <c r="EH285" i="12" s="1"/>
  <c r="EK285" i="12" s="1"/>
  <c r="EN285" i="12" s="1"/>
  <c r="EQ285" i="12" s="1"/>
  <c r="ET285" i="12" s="1"/>
  <c r="EW285" i="12" s="1"/>
  <c r="EZ285" i="12" s="1"/>
  <c r="FC285" i="12" s="1"/>
  <c r="EA285" i="12"/>
  <c r="ED285" i="12" s="1"/>
  <c r="EG285" i="12" s="1"/>
  <c r="EJ285" i="12" s="1"/>
  <c r="EM285" i="12" s="1"/>
  <c r="EP285" i="12" s="1"/>
  <c r="ES285" i="12" s="1"/>
  <c r="EV285" i="12" s="1"/>
  <c r="EY285" i="12" s="1"/>
  <c r="FB285" i="12" s="1"/>
  <c r="DZ285" i="12"/>
  <c r="EC285" i="12" s="1"/>
  <c r="EF285" i="12" s="1"/>
  <c r="EI285" i="12" s="1"/>
  <c r="EL285" i="12" s="1"/>
  <c r="EO285" i="12" s="1"/>
  <c r="ER285" i="12" s="1"/>
  <c r="EU285" i="12" s="1"/>
  <c r="EX285" i="12" s="1"/>
  <c r="FA285" i="12" s="1"/>
  <c r="FD285" i="12" s="1"/>
  <c r="DY285" i="12"/>
  <c r="P285" i="12"/>
  <c r="G285" i="12" s="1"/>
  <c r="O285" i="12"/>
  <c r="N285" i="12"/>
  <c r="F285" i="12"/>
  <c r="D285" i="12"/>
  <c r="C285" i="12"/>
  <c r="B285" i="12"/>
  <c r="E285" i="12" s="1"/>
  <c r="A285" i="12"/>
  <c r="BF285" i="12" s="1"/>
  <c r="ED284" i="12"/>
  <c r="EG284" i="12" s="1"/>
  <c r="EJ284" i="12" s="1"/>
  <c r="EM284" i="12" s="1"/>
  <c r="EP284" i="12" s="1"/>
  <c r="ES284" i="12" s="1"/>
  <c r="EV284" i="12" s="1"/>
  <c r="EY284" i="12" s="1"/>
  <c r="FB284" i="12" s="1"/>
  <c r="EC284" i="12"/>
  <c r="EF284" i="12" s="1"/>
  <c r="EI284" i="12" s="1"/>
  <c r="EL284" i="12" s="1"/>
  <c r="EO284" i="12" s="1"/>
  <c r="ER284" i="12" s="1"/>
  <c r="EU284" i="12" s="1"/>
  <c r="EX284" i="12" s="1"/>
  <c r="FA284" i="12" s="1"/>
  <c r="FD284" i="12" s="1"/>
  <c r="EA284" i="12"/>
  <c r="DZ284" i="12"/>
  <c r="DY284" i="12"/>
  <c r="EB284" i="12" s="1"/>
  <c r="EE284" i="12" s="1"/>
  <c r="EH284" i="12" s="1"/>
  <c r="EK284" i="12" s="1"/>
  <c r="EN284" i="12" s="1"/>
  <c r="EQ284" i="12" s="1"/>
  <c r="ET284" i="12" s="1"/>
  <c r="EW284" i="12" s="1"/>
  <c r="EZ284" i="12" s="1"/>
  <c r="FC284" i="12" s="1"/>
  <c r="P284" i="12"/>
  <c r="Q284" i="12" s="1"/>
  <c r="O284" i="12"/>
  <c r="N284" i="12"/>
  <c r="G284" i="12"/>
  <c r="F284" i="12"/>
  <c r="D284" i="12"/>
  <c r="C284" i="12"/>
  <c r="B284" i="12"/>
  <c r="E284" i="12" s="1"/>
  <c r="A284" i="12"/>
  <c r="BE284" i="12" s="1"/>
  <c r="EA283" i="12"/>
  <c r="ED283" i="12" s="1"/>
  <c r="EG283" i="12" s="1"/>
  <c r="EJ283" i="12" s="1"/>
  <c r="EM283" i="12" s="1"/>
  <c r="EP283" i="12" s="1"/>
  <c r="ES283" i="12" s="1"/>
  <c r="EV283" i="12" s="1"/>
  <c r="EY283" i="12" s="1"/>
  <c r="FB283" i="12" s="1"/>
  <c r="DZ283" i="12"/>
  <c r="EC283" i="12" s="1"/>
  <c r="EF283" i="12" s="1"/>
  <c r="EI283" i="12" s="1"/>
  <c r="EL283" i="12" s="1"/>
  <c r="EO283" i="12" s="1"/>
  <c r="ER283" i="12" s="1"/>
  <c r="EU283" i="12" s="1"/>
  <c r="EX283" i="12" s="1"/>
  <c r="FA283" i="12" s="1"/>
  <c r="FD283" i="12" s="1"/>
  <c r="DY283" i="12"/>
  <c r="EB283" i="12" s="1"/>
  <c r="EE283" i="12" s="1"/>
  <c r="EH283" i="12" s="1"/>
  <c r="EK283" i="12" s="1"/>
  <c r="EN283" i="12" s="1"/>
  <c r="EQ283" i="12" s="1"/>
  <c r="ET283" i="12" s="1"/>
  <c r="EW283" i="12" s="1"/>
  <c r="EZ283" i="12" s="1"/>
  <c r="FC283" i="12" s="1"/>
  <c r="BE283" i="12"/>
  <c r="BD283" i="12"/>
  <c r="BA283" i="12"/>
  <c r="AZ283" i="12"/>
  <c r="AY283" i="12"/>
  <c r="AV283" i="12"/>
  <c r="AU283" i="12"/>
  <c r="AS283" i="12"/>
  <c r="AQ283" i="12"/>
  <c r="AO283" i="12"/>
  <c r="AN283" i="12"/>
  <c r="AK283" i="12"/>
  <c r="AJ283" i="12"/>
  <c r="AI283" i="12"/>
  <c r="AF283" i="12"/>
  <c r="AE283" i="12"/>
  <c r="AC283" i="12"/>
  <c r="AA283" i="12"/>
  <c r="Y283" i="12"/>
  <c r="X283" i="12"/>
  <c r="P283" i="12"/>
  <c r="Q283" i="12" s="1"/>
  <c r="O283" i="12"/>
  <c r="N283" i="12"/>
  <c r="D283" i="12"/>
  <c r="C283" i="12"/>
  <c r="B283" i="12"/>
  <c r="E283" i="12" s="1"/>
  <c r="A283" i="12"/>
  <c r="BF283" i="12" s="1"/>
  <c r="EB282" i="12"/>
  <c r="EE282" i="12" s="1"/>
  <c r="EH282" i="12" s="1"/>
  <c r="EK282" i="12" s="1"/>
  <c r="EN282" i="12" s="1"/>
  <c r="EQ282" i="12" s="1"/>
  <c r="ET282" i="12" s="1"/>
  <c r="EW282" i="12" s="1"/>
  <c r="EZ282" i="12" s="1"/>
  <c r="FC282" i="12" s="1"/>
  <c r="EA282" i="12"/>
  <c r="ED282" i="12" s="1"/>
  <c r="EG282" i="12" s="1"/>
  <c r="EJ282" i="12" s="1"/>
  <c r="EM282" i="12" s="1"/>
  <c r="EP282" i="12" s="1"/>
  <c r="ES282" i="12" s="1"/>
  <c r="EV282" i="12" s="1"/>
  <c r="EY282" i="12" s="1"/>
  <c r="FB282" i="12" s="1"/>
  <c r="DZ282" i="12"/>
  <c r="EC282" i="12" s="1"/>
  <c r="EF282" i="12" s="1"/>
  <c r="EI282" i="12" s="1"/>
  <c r="EL282" i="12" s="1"/>
  <c r="EO282" i="12" s="1"/>
  <c r="ER282" i="12" s="1"/>
  <c r="EU282" i="12" s="1"/>
  <c r="EX282" i="12" s="1"/>
  <c r="FA282" i="12" s="1"/>
  <c r="FD282" i="12" s="1"/>
  <c r="DY282" i="12"/>
  <c r="P282" i="12"/>
  <c r="F282" i="12" s="1"/>
  <c r="O282" i="12"/>
  <c r="N282" i="12"/>
  <c r="D282" i="12"/>
  <c r="C282" i="12"/>
  <c r="B282" i="12"/>
  <c r="A282" i="12"/>
  <c r="AW282" i="12" s="1"/>
  <c r="EC281" i="12"/>
  <c r="EF281" i="12" s="1"/>
  <c r="EI281" i="12" s="1"/>
  <c r="EL281" i="12" s="1"/>
  <c r="EO281" i="12" s="1"/>
  <c r="ER281" i="12" s="1"/>
  <c r="EU281" i="12" s="1"/>
  <c r="EX281" i="12" s="1"/>
  <c r="FA281" i="12" s="1"/>
  <c r="FD281" i="12" s="1"/>
  <c r="EA281" i="12"/>
  <c r="ED281" i="12" s="1"/>
  <c r="EG281" i="12" s="1"/>
  <c r="EJ281" i="12" s="1"/>
  <c r="EM281" i="12" s="1"/>
  <c r="EP281" i="12" s="1"/>
  <c r="ES281" i="12" s="1"/>
  <c r="EV281" i="12" s="1"/>
  <c r="EY281" i="12" s="1"/>
  <c r="FB281" i="12" s="1"/>
  <c r="DZ281" i="12"/>
  <c r="DY281" i="12"/>
  <c r="EB281" i="12" s="1"/>
  <c r="EE281" i="12" s="1"/>
  <c r="EH281" i="12" s="1"/>
  <c r="EK281" i="12" s="1"/>
  <c r="EN281" i="12" s="1"/>
  <c r="EQ281" i="12" s="1"/>
  <c r="ET281" i="12" s="1"/>
  <c r="EW281" i="12" s="1"/>
  <c r="EZ281" i="12" s="1"/>
  <c r="FC281" i="12" s="1"/>
  <c r="BC281" i="12"/>
  <c r="AY281" i="12"/>
  <c r="AQ281" i="12"/>
  <c r="AM281" i="12"/>
  <c r="AI281" i="12"/>
  <c r="AA281" i="12"/>
  <c r="W281" i="12"/>
  <c r="Q281" i="12"/>
  <c r="P281" i="12"/>
  <c r="G281" i="12" s="1"/>
  <c r="O281" i="12"/>
  <c r="N281" i="12"/>
  <c r="K281" i="12"/>
  <c r="F281" i="12"/>
  <c r="D281" i="12"/>
  <c r="C281" i="12"/>
  <c r="B281" i="12"/>
  <c r="E281" i="12" s="1"/>
  <c r="A281" i="12"/>
  <c r="AX281" i="12" s="1"/>
  <c r="EA280" i="12"/>
  <c r="ED280" i="12" s="1"/>
  <c r="EG280" i="12" s="1"/>
  <c r="EJ280" i="12" s="1"/>
  <c r="EM280" i="12" s="1"/>
  <c r="EP280" i="12" s="1"/>
  <c r="ES280" i="12" s="1"/>
  <c r="EV280" i="12" s="1"/>
  <c r="EY280" i="12" s="1"/>
  <c r="FB280" i="12" s="1"/>
  <c r="DZ280" i="12"/>
  <c r="EC280" i="12" s="1"/>
  <c r="EF280" i="12" s="1"/>
  <c r="EI280" i="12" s="1"/>
  <c r="EL280" i="12" s="1"/>
  <c r="EO280" i="12" s="1"/>
  <c r="ER280" i="12" s="1"/>
  <c r="EU280" i="12" s="1"/>
  <c r="EX280" i="12" s="1"/>
  <c r="FA280" i="12" s="1"/>
  <c r="FD280" i="12" s="1"/>
  <c r="DY280" i="12"/>
  <c r="EB280" i="12" s="1"/>
  <c r="EE280" i="12" s="1"/>
  <c r="EH280" i="12" s="1"/>
  <c r="EK280" i="12" s="1"/>
  <c r="EN280" i="12" s="1"/>
  <c r="EQ280" i="12" s="1"/>
  <c r="ET280" i="12" s="1"/>
  <c r="EW280" i="12" s="1"/>
  <c r="EZ280" i="12" s="1"/>
  <c r="FC280" i="12" s="1"/>
  <c r="BC280" i="12"/>
  <c r="AU280" i="12"/>
  <c r="AM280" i="12"/>
  <c r="AE280" i="12"/>
  <c r="W280" i="12"/>
  <c r="Q280" i="12"/>
  <c r="P280" i="12"/>
  <c r="O280" i="12"/>
  <c r="N280" i="12"/>
  <c r="K280" i="12"/>
  <c r="G280" i="12"/>
  <c r="F280" i="12"/>
  <c r="D280" i="12"/>
  <c r="C280" i="12"/>
  <c r="B280" i="12"/>
  <c r="A280" i="12"/>
  <c r="BE280" i="12" s="1"/>
  <c r="EA279" i="12"/>
  <c r="ED279" i="12" s="1"/>
  <c r="EG279" i="12" s="1"/>
  <c r="EJ279" i="12" s="1"/>
  <c r="EM279" i="12" s="1"/>
  <c r="EP279" i="12" s="1"/>
  <c r="ES279" i="12" s="1"/>
  <c r="EV279" i="12" s="1"/>
  <c r="EY279" i="12" s="1"/>
  <c r="FB279" i="12" s="1"/>
  <c r="DZ279" i="12"/>
  <c r="EC279" i="12" s="1"/>
  <c r="EF279" i="12" s="1"/>
  <c r="EI279" i="12" s="1"/>
  <c r="EL279" i="12" s="1"/>
  <c r="EO279" i="12" s="1"/>
  <c r="ER279" i="12" s="1"/>
  <c r="EU279" i="12" s="1"/>
  <c r="EX279" i="12" s="1"/>
  <c r="FA279" i="12" s="1"/>
  <c r="FD279" i="12" s="1"/>
  <c r="DY279" i="12"/>
  <c r="EB279" i="12" s="1"/>
  <c r="EE279" i="12" s="1"/>
  <c r="EH279" i="12" s="1"/>
  <c r="EK279" i="12" s="1"/>
  <c r="EN279" i="12" s="1"/>
  <c r="EQ279" i="12" s="1"/>
  <c r="ET279" i="12" s="1"/>
  <c r="EW279" i="12" s="1"/>
  <c r="EZ279" i="12" s="1"/>
  <c r="FC279" i="12" s="1"/>
  <c r="BE279" i="12"/>
  <c r="BD279" i="12"/>
  <c r="AZ279" i="12"/>
  <c r="AY279" i="12"/>
  <c r="AU279" i="12"/>
  <c r="AS279" i="12"/>
  <c r="AO279" i="12"/>
  <c r="AN279" i="12"/>
  <c r="AJ279" i="12"/>
  <c r="AI279" i="12"/>
  <c r="AE279" i="12"/>
  <c r="AC279" i="12"/>
  <c r="Y279" i="12"/>
  <c r="X279" i="12"/>
  <c r="P279" i="12"/>
  <c r="Q279" i="12" s="1"/>
  <c r="O279" i="12"/>
  <c r="N279" i="12"/>
  <c r="D279" i="12"/>
  <c r="C279" i="12"/>
  <c r="B279" i="12"/>
  <c r="E279" i="12" s="1"/>
  <c r="A279" i="12"/>
  <c r="BF279" i="12" s="1"/>
  <c r="EA278" i="12"/>
  <c r="ED278" i="12" s="1"/>
  <c r="EG278" i="12" s="1"/>
  <c r="EJ278" i="12" s="1"/>
  <c r="EM278" i="12" s="1"/>
  <c r="EP278" i="12" s="1"/>
  <c r="ES278" i="12" s="1"/>
  <c r="EV278" i="12" s="1"/>
  <c r="EY278" i="12" s="1"/>
  <c r="FB278" i="12" s="1"/>
  <c r="DZ278" i="12"/>
  <c r="EC278" i="12" s="1"/>
  <c r="EF278" i="12" s="1"/>
  <c r="EI278" i="12" s="1"/>
  <c r="EL278" i="12" s="1"/>
  <c r="EO278" i="12" s="1"/>
  <c r="ER278" i="12" s="1"/>
  <c r="EU278" i="12" s="1"/>
  <c r="EX278" i="12" s="1"/>
  <c r="FA278" i="12" s="1"/>
  <c r="FD278" i="12" s="1"/>
  <c r="DY278" i="12"/>
  <c r="EB278" i="12" s="1"/>
  <c r="EE278" i="12" s="1"/>
  <c r="EH278" i="12" s="1"/>
  <c r="EK278" i="12" s="1"/>
  <c r="EN278" i="12" s="1"/>
  <c r="EQ278" i="12" s="1"/>
  <c r="ET278" i="12" s="1"/>
  <c r="EW278" i="12" s="1"/>
  <c r="EZ278" i="12" s="1"/>
  <c r="FC278" i="12" s="1"/>
  <c r="P278" i="12"/>
  <c r="F278" i="12" s="1"/>
  <c r="O278" i="12"/>
  <c r="N278" i="12"/>
  <c r="E278" i="12"/>
  <c r="D278" i="12"/>
  <c r="C278" i="12"/>
  <c r="B278" i="12"/>
  <c r="A278" i="12"/>
  <c r="BE278" i="12" s="1"/>
  <c r="EC277" i="12"/>
  <c r="EF277" i="12" s="1"/>
  <c r="EI277" i="12" s="1"/>
  <c r="EL277" i="12" s="1"/>
  <c r="EO277" i="12" s="1"/>
  <c r="ER277" i="12" s="1"/>
  <c r="EU277" i="12" s="1"/>
  <c r="EX277" i="12" s="1"/>
  <c r="FA277" i="12" s="1"/>
  <c r="FD277" i="12" s="1"/>
  <c r="EA277" i="12"/>
  <c r="ED277" i="12" s="1"/>
  <c r="EG277" i="12" s="1"/>
  <c r="EJ277" i="12" s="1"/>
  <c r="EM277" i="12" s="1"/>
  <c r="EP277" i="12" s="1"/>
  <c r="ES277" i="12" s="1"/>
  <c r="EV277" i="12" s="1"/>
  <c r="EY277" i="12" s="1"/>
  <c r="FB277" i="12" s="1"/>
  <c r="DZ277" i="12"/>
  <c r="DY277" i="12"/>
  <c r="EB277" i="12" s="1"/>
  <c r="EE277" i="12" s="1"/>
  <c r="EH277" i="12" s="1"/>
  <c r="EK277" i="12" s="1"/>
  <c r="EN277" i="12" s="1"/>
  <c r="EQ277" i="12" s="1"/>
  <c r="ET277" i="12" s="1"/>
  <c r="EW277" i="12" s="1"/>
  <c r="EZ277" i="12" s="1"/>
  <c r="FC277" i="12" s="1"/>
  <c r="BC277" i="12"/>
  <c r="AY277" i="12"/>
  <c r="AQ277" i="12"/>
  <c r="AM277" i="12"/>
  <c r="AI277" i="12"/>
  <c r="AA277" i="12"/>
  <c r="W277" i="12"/>
  <c r="Q277" i="12"/>
  <c r="P277" i="12"/>
  <c r="G277" i="12" s="1"/>
  <c r="O277" i="12"/>
  <c r="N277" i="12"/>
  <c r="K277" i="12"/>
  <c r="F277" i="12"/>
  <c r="D277" i="12"/>
  <c r="C277" i="12"/>
  <c r="B277" i="12"/>
  <c r="E277" i="12" s="1"/>
  <c r="A277" i="12"/>
  <c r="AX277" i="12" s="1"/>
  <c r="EA276" i="12"/>
  <c r="ED276" i="12" s="1"/>
  <c r="EG276" i="12" s="1"/>
  <c r="EJ276" i="12" s="1"/>
  <c r="EM276" i="12" s="1"/>
  <c r="EP276" i="12" s="1"/>
  <c r="ES276" i="12" s="1"/>
  <c r="EV276" i="12" s="1"/>
  <c r="EY276" i="12" s="1"/>
  <c r="FB276" i="12" s="1"/>
  <c r="DZ276" i="12"/>
  <c r="EC276" i="12" s="1"/>
  <c r="EF276" i="12" s="1"/>
  <c r="EI276" i="12" s="1"/>
  <c r="EL276" i="12" s="1"/>
  <c r="EO276" i="12" s="1"/>
  <c r="ER276" i="12" s="1"/>
  <c r="EU276" i="12" s="1"/>
  <c r="EX276" i="12" s="1"/>
  <c r="FA276" i="12" s="1"/>
  <c r="FD276" i="12" s="1"/>
  <c r="DY276" i="12"/>
  <c r="EB276" i="12" s="1"/>
  <c r="EE276" i="12" s="1"/>
  <c r="EH276" i="12" s="1"/>
  <c r="EK276" i="12" s="1"/>
  <c r="EN276" i="12" s="1"/>
  <c r="EQ276" i="12" s="1"/>
  <c r="ET276" i="12" s="1"/>
  <c r="EW276" i="12" s="1"/>
  <c r="EZ276" i="12" s="1"/>
  <c r="FC276" i="12" s="1"/>
  <c r="AK286" i="12" l="1"/>
  <c r="BA286" i="12"/>
  <c r="X280" i="12"/>
  <c r="AN280" i="12"/>
  <c r="BD280" i="12"/>
  <c r="K285" i="12"/>
  <c r="Q285" i="12"/>
  <c r="Y286" i="12"/>
  <c r="Q288" i="12"/>
  <c r="G295" i="12"/>
  <c r="AA295" i="12"/>
  <c r="DZ296" i="12"/>
  <c r="EA296" i="12" s="1"/>
  <c r="EB296" i="12" s="1"/>
  <c r="EC296" i="12" s="1"/>
  <c r="ED296" i="12" s="1"/>
  <c r="EE296" i="12" s="1"/>
  <c r="EF296" i="12" s="1"/>
  <c r="EG296" i="12" s="1"/>
  <c r="EH296" i="12" s="1"/>
  <c r="EI296" i="12" s="1"/>
  <c r="EJ296" i="12" s="1"/>
  <c r="EK296" i="12" s="1"/>
  <c r="EL296" i="12" s="1"/>
  <c r="EM296" i="12" s="1"/>
  <c r="EN296" i="12" s="1"/>
  <c r="EO296" i="12" s="1"/>
  <c r="EP296" i="12" s="1"/>
  <c r="EQ296" i="12" s="1"/>
  <c r="ER296" i="12" s="1"/>
  <c r="ES296" i="12" s="1"/>
  <c r="ET296" i="12" s="1"/>
  <c r="EU296" i="12" s="1"/>
  <c r="EV296" i="12" s="1"/>
  <c r="EW296" i="12" s="1"/>
  <c r="EX296" i="12" s="1"/>
  <c r="EY296" i="12" s="1"/>
  <c r="EZ296" i="12" s="1"/>
  <c r="FA296" i="12" s="1"/>
  <c r="FB296" i="12" s="1"/>
  <c r="FC296" i="12" s="1"/>
  <c r="FD296" i="12" s="1"/>
  <c r="AF299" i="12"/>
  <c r="AV299" i="12"/>
  <c r="AE277" i="12"/>
  <c r="AU277" i="12"/>
  <c r="K278" i="12"/>
  <c r="Q278" i="12"/>
  <c r="AA279" i="12"/>
  <c r="AF279" i="12"/>
  <c r="AK279" i="12"/>
  <c r="AQ279" i="12"/>
  <c r="AV279" i="12"/>
  <c r="BA279" i="12"/>
  <c r="AA280" i="12"/>
  <c r="AI280" i="12"/>
  <c r="AQ280" i="12"/>
  <c r="AY280" i="12"/>
  <c r="AE281" i="12"/>
  <c r="AU281" i="12"/>
  <c r="J283" i="12"/>
  <c r="W283" i="12"/>
  <c r="AB283" i="12"/>
  <c r="AG283" i="12"/>
  <c r="AM283" i="12"/>
  <c r="AR283" i="12"/>
  <c r="AW283" i="12"/>
  <c r="BC283" i="12"/>
  <c r="K284" i="12"/>
  <c r="AB284" i="12"/>
  <c r="AJ284" i="12"/>
  <c r="AR284" i="12"/>
  <c r="AZ284" i="12"/>
  <c r="AC286" i="12"/>
  <c r="AS286" i="12"/>
  <c r="Y287" i="12"/>
  <c r="AE287" i="12"/>
  <c r="AJ287" i="12"/>
  <c r="AO287" i="12"/>
  <c r="AU287" i="12"/>
  <c r="AZ287" i="12"/>
  <c r="BE287" i="12"/>
  <c r="W288" i="12"/>
  <c r="AE288" i="12"/>
  <c r="AM288" i="12"/>
  <c r="AU288" i="12"/>
  <c r="BC288" i="12"/>
  <c r="AG290" i="12"/>
  <c r="AW290" i="12"/>
  <c r="AA291" i="12"/>
  <c r="AF291" i="12"/>
  <c r="AK291" i="12"/>
  <c r="AQ291" i="12"/>
  <c r="AV291" i="12"/>
  <c r="BA291" i="12"/>
  <c r="X292" i="12"/>
  <c r="AF292" i="12"/>
  <c r="AN292" i="12"/>
  <c r="AV292" i="12"/>
  <c r="BD292" i="12"/>
  <c r="J294" i="12"/>
  <c r="Y294" i="12"/>
  <c r="AO294" i="12"/>
  <c r="J295" i="12"/>
  <c r="W295" i="12"/>
  <c r="AB295" i="12"/>
  <c r="AG295" i="12"/>
  <c r="AM295" i="12"/>
  <c r="AR295" i="12"/>
  <c r="AW295" i="12"/>
  <c r="BC295" i="12"/>
  <c r="AA298" i="12"/>
  <c r="AF298" i="12"/>
  <c r="AK298" i="12"/>
  <c r="AQ298" i="12"/>
  <c r="AV298" i="12"/>
  <c r="BA298" i="12"/>
  <c r="AA299" i="12"/>
  <c r="AI299" i="12"/>
  <c r="AQ299" i="12"/>
  <c r="AY299" i="12"/>
  <c r="X284" i="12"/>
  <c r="AF284" i="12"/>
  <c r="AN284" i="12"/>
  <c r="AV284" i="12"/>
  <c r="BD284" i="12"/>
  <c r="AF280" i="12"/>
  <c r="AV280" i="12"/>
  <c r="K282" i="12"/>
  <c r="Q282" i="12"/>
  <c r="AA284" i="12"/>
  <c r="AI284" i="12"/>
  <c r="AQ284" i="12"/>
  <c r="AY284" i="12"/>
  <c r="J286" i="12"/>
  <c r="AO286" i="12"/>
  <c r="BE286" i="12"/>
  <c r="K288" i="12"/>
  <c r="AF295" i="12"/>
  <c r="AK295" i="12"/>
  <c r="AQ295" i="12"/>
  <c r="AV295" i="12"/>
  <c r="BA295" i="12"/>
  <c r="X299" i="12"/>
  <c r="AN299" i="12"/>
  <c r="BD299" i="12"/>
  <c r="J279" i="12"/>
  <c r="W279" i="12"/>
  <c r="AB279" i="12"/>
  <c r="AG279" i="12"/>
  <c r="AM279" i="12"/>
  <c r="AR279" i="12"/>
  <c r="AW279" i="12"/>
  <c r="BC279" i="12"/>
  <c r="AB280" i="12"/>
  <c r="AJ280" i="12"/>
  <c r="AR280" i="12"/>
  <c r="AZ280" i="12"/>
  <c r="W284" i="12"/>
  <c r="AE284" i="12"/>
  <c r="AM284" i="12"/>
  <c r="AU284" i="12"/>
  <c r="BC284" i="12"/>
  <c r="AG286" i="12"/>
  <c r="AW286" i="12"/>
  <c r="AA287" i="12"/>
  <c r="AF287" i="12"/>
  <c r="AK287" i="12"/>
  <c r="AQ287" i="12"/>
  <c r="AV287" i="12"/>
  <c r="BA287" i="12"/>
  <c r="X288" i="12"/>
  <c r="AF288" i="12"/>
  <c r="AN288" i="12"/>
  <c r="AV288" i="12"/>
  <c r="BD288" i="12"/>
  <c r="AK290" i="12"/>
  <c r="BA290" i="12"/>
  <c r="X295" i="12"/>
  <c r="AC295" i="12"/>
  <c r="AI295" i="12"/>
  <c r="AN295" i="12"/>
  <c r="AS295" i="12"/>
  <c r="AY295" i="12"/>
  <c r="BD295" i="12"/>
  <c r="J298" i="12"/>
  <c r="W298" i="12"/>
  <c r="AB298" i="12"/>
  <c r="AG298" i="12"/>
  <c r="AM298" i="12"/>
  <c r="AR298" i="12"/>
  <c r="AW298" i="12"/>
  <c r="BC298" i="12"/>
  <c r="AB299" i="12"/>
  <c r="AJ299" i="12"/>
  <c r="AR299" i="12"/>
  <c r="AZ299" i="12"/>
  <c r="AH278" i="12"/>
  <c r="AT278" i="12"/>
  <c r="BF278" i="12"/>
  <c r="AH277" i="12"/>
  <c r="AP277" i="12"/>
  <c r="BB277" i="12"/>
  <c r="BF277" i="12"/>
  <c r="J278" i="12"/>
  <c r="AC278" i="12"/>
  <c r="AK278" i="12"/>
  <c r="BA278" i="12"/>
  <c r="G279" i="12"/>
  <c r="AD281" i="12"/>
  <c r="AL281" i="12"/>
  <c r="AT281" i="12"/>
  <c r="BF281" i="12"/>
  <c r="AG282" i="12"/>
  <c r="AS282" i="12"/>
  <c r="BE282" i="12"/>
  <c r="AH285" i="12"/>
  <c r="AT285" i="12"/>
  <c r="J277" i="12"/>
  <c r="Y277" i="12"/>
  <c r="AG277" i="12"/>
  <c r="AO277" i="12"/>
  <c r="AW277" i="12"/>
  <c r="BA277" i="12"/>
  <c r="G278" i="12"/>
  <c r="X278" i="12"/>
  <c r="AF278" i="12"/>
  <c r="AN278" i="12"/>
  <c r="AV278" i="12"/>
  <c r="BD278" i="12"/>
  <c r="F279" i="12"/>
  <c r="Z280" i="12"/>
  <c r="AH280" i="12"/>
  <c r="AP280" i="12"/>
  <c r="AT280" i="12"/>
  <c r="BB280" i="12"/>
  <c r="J281" i="12"/>
  <c r="Y281" i="12"/>
  <c r="AG281" i="12"/>
  <c r="AO281" i="12"/>
  <c r="AW281" i="12"/>
  <c r="BE281" i="12"/>
  <c r="G282" i="12"/>
  <c r="X282" i="12"/>
  <c r="AF282" i="12"/>
  <c r="AN282" i="12"/>
  <c r="AV282" i="12"/>
  <c r="AZ282" i="12"/>
  <c r="F283" i="12"/>
  <c r="Z284" i="12"/>
  <c r="AD284" i="12"/>
  <c r="AH284" i="12"/>
  <c r="AL284" i="12"/>
  <c r="AP284" i="12"/>
  <c r="AT284" i="12"/>
  <c r="AX284" i="12"/>
  <c r="BB284" i="12"/>
  <c r="BF284" i="12"/>
  <c r="J285" i="12"/>
  <c r="Y285" i="12"/>
  <c r="AC285" i="12"/>
  <c r="AG285" i="12"/>
  <c r="AK285" i="12"/>
  <c r="AO285" i="12"/>
  <c r="AS285" i="12"/>
  <c r="AW285" i="12"/>
  <c r="BA285" i="12"/>
  <c r="BE285" i="12"/>
  <c r="G286" i="12"/>
  <c r="X286" i="12"/>
  <c r="AB286" i="12"/>
  <c r="AF286" i="12"/>
  <c r="AJ286" i="12"/>
  <c r="AN286" i="12"/>
  <c r="AR286" i="12"/>
  <c r="AV286" i="12"/>
  <c r="AZ286" i="12"/>
  <c r="BD286" i="12"/>
  <c r="F287" i="12"/>
  <c r="Z288" i="12"/>
  <c r="AD288" i="12"/>
  <c r="AH288" i="12"/>
  <c r="AL288" i="12"/>
  <c r="AP288" i="12"/>
  <c r="AT288" i="12"/>
  <c r="AX288" i="12"/>
  <c r="BB288" i="12"/>
  <c r="BF288" i="12"/>
  <c r="J289" i="12"/>
  <c r="Y289" i="12"/>
  <c r="AC289" i="12"/>
  <c r="AG289" i="12"/>
  <c r="AK289" i="12"/>
  <c r="AO289" i="12"/>
  <c r="AS289" i="12"/>
  <c r="AW289" i="12"/>
  <c r="BA289" i="12"/>
  <c r="BE289" i="12"/>
  <c r="G290" i="12"/>
  <c r="X290" i="12"/>
  <c r="AB290" i="12"/>
  <c r="AF290" i="12"/>
  <c r="AJ290" i="12"/>
  <c r="AN290" i="12"/>
  <c r="AR290" i="12"/>
  <c r="AV290" i="12"/>
  <c r="AZ290" i="12"/>
  <c r="BD290" i="12"/>
  <c r="F291" i="12"/>
  <c r="Z292" i="12"/>
  <c r="AD292" i="12"/>
  <c r="AH292" i="12"/>
  <c r="AL292" i="12"/>
  <c r="AP292" i="12"/>
  <c r="AT292" i="12"/>
  <c r="AX292" i="12"/>
  <c r="BB292" i="12"/>
  <c r="BF292" i="12"/>
  <c r="J293" i="12"/>
  <c r="Y293" i="12"/>
  <c r="AC293" i="12"/>
  <c r="AG293" i="12"/>
  <c r="AK293" i="12"/>
  <c r="AO293" i="12"/>
  <c r="AS293" i="12"/>
  <c r="AW293" i="12"/>
  <c r="BA293" i="12"/>
  <c r="BE293" i="12"/>
  <c r="G294" i="12"/>
  <c r="X294" i="12"/>
  <c r="AB294" i="12"/>
  <c r="AF294" i="12"/>
  <c r="AJ294" i="12"/>
  <c r="AN294" i="12"/>
  <c r="AR294" i="12"/>
  <c r="AV294" i="12"/>
  <c r="AZ294" i="12"/>
  <c r="BD294" i="12"/>
  <c r="F295" i="12"/>
  <c r="J296" i="12"/>
  <c r="Y296" i="12"/>
  <c r="AC296" i="12"/>
  <c r="AG296" i="12"/>
  <c r="AK296" i="12"/>
  <c r="AO296" i="12"/>
  <c r="AS296" i="12"/>
  <c r="AW296" i="12"/>
  <c r="BA296" i="12"/>
  <c r="BE296" i="12"/>
  <c r="G297" i="12"/>
  <c r="X297" i="12"/>
  <c r="AB297" i="12"/>
  <c r="AF297" i="12"/>
  <c r="AJ297" i="12"/>
  <c r="AN297" i="12"/>
  <c r="AR297" i="12"/>
  <c r="AV297" i="12"/>
  <c r="AZ297" i="12"/>
  <c r="BD297" i="12"/>
  <c r="F298" i="12"/>
  <c r="Z299" i="12"/>
  <c r="AD299" i="12"/>
  <c r="AH299" i="12"/>
  <c r="AL299" i="12"/>
  <c r="AP299" i="12"/>
  <c r="AT299" i="12"/>
  <c r="AX299" i="12"/>
  <c r="BB299" i="12"/>
  <c r="BF299" i="12"/>
  <c r="AD278" i="12"/>
  <c r="AL278" i="12"/>
  <c r="AX278" i="12"/>
  <c r="Z277" i="12"/>
  <c r="AL277" i="12"/>
  <c r="AT277" i="12"/>
  <c r="AG278" i="12"/>
  <c r="AO278" i="12"/>
  <c r="AW278" i="12"/>
  <c r="AH281" i="12"/>
  <c r="AP281" i="12"/>
  <c r="BB281" i="12"/>
  <c r="J282" i="12"/>
  <c r="AC282" i="12"/>
  <c r="AO282" i="12"/>
  <c r="BA282" i="12"/>
  <c r="G283" i="12"/>
  <c r="AD285" i="12"/>
  <c r="AP285" i="12"/>
  <c r="BB285" i="12"/>
  <c r="AC277" i="12"/>
  <c r="AK277" i="12"/>
  <c r="AS277" i="12"/>
  <c r="BE277" i="12"/>
  <c r="AB278" i="12"/>
  <c r="AJ278" i="12"/>
  <c r="AR278" i="12"/>
  <c r="AZ278" i="12"/>
  <c r="AD280" i="12"/>
  <c r="AL280" i="12"/>
  <c r="AX280" i="12"/>
  <c r="BF280" i="12"/>
  <c r="AC281" i="12"/>
  <c r="AK281" i="12"/>
  <c r="AS281" i="12"/>
  <c r="BA281" i="12"/>
  <c r="AB282" i="12"/>
  <c r="AJ282" i="12"/>
  <c r="AR282" i="12"/>
  <c r="BD282" i="12"/>
  <c r="X277" i="12"/>
  <c r="AB277" i="12"/>
  <c r="AF277" i="12"/>
  <c r="AJ277" i="12"/>
  <c r="AN277" i="12"/>
  <c r="AR277" i="12"/>
  <c r="AV277" i="12"/>
  <c r="AZ277" i="12"/>
  <c r="BD277" i="12"/>
  <c r="W278" i="12"/>
  <c r="AA278" i="12"/>
  <c r="AE278" i="12"/>
  <c r="AI278" i="12"/>
  <c r="AM278" i="12"/>
  <c r="AQ278" i="12"/>
  <c r="AU278" i="12"/>
  <c r="AY278" i="12"/>
  <c r="BC278" i="12"/>
  <c r="K279" i="12"/>
  <c r="Z279" i="12"/>
  <c r="AD279" i="12"/>
  <c r="AH279" i="12"/>
  <c r="AL279" i="12"/>
  <c r="AP279" i="12"/>
  <c r="AT279" i="12"/>
  <c r="AX279" i="12"/>
  <c r="BB279" i="12"/>
  <c r="J280" i="12"/>
  <c r="Y280" i="12"/>
  <c r="AC280" i="12"/>
  <c r="AG280" i="12"/>
  <c r="AK280" i="12"/>
  <c r="AO280" i="12"/>
  <c r="AS280" i="12"/>
  <c r="AW280" i="12"/>
  <c r="BA280" i="12"/>
  <c r="X281" i="12"/>
  <c r="AB281" i="12"/>
  <c r="AF281" i="12"/>
  <c r="AJ281" i="12"/>
  <c r="AN281" i="12"/>
  <c r="AR281" i="12"/>
  <c r="AV281" i="12"/>
  <c r="AZ281" i="12"/>
  <c r="BD281" i="12"/>
  <c r="W282" i="12"/>
  <c r="AA282" i="12"/>
  <c r="AE282" i="12"/>
  <c r="AI282" i="12"/>
  <c r="AM282" i="12"/>
  <c r="AQ282" i="12"/>
  <c r="AU282" i="12"/>
  <c r="AY282" i="12"/>
  <c r="BC282" i="12"/>
  <c r="K283" i="12"/>
  <c r="Z283" i="12"/>
  <c r="AD283" i="12"/>
  <c r="AH283" i="12"/>
  <c r="AL283" i="12"/>
  <c r="AP283" i="12"/>
  <c r="AT283" i="12"/>
  <c r="AX283" i="12"/>
  <c r="BB283" i="12"/>
  <c r="J284" i="12"/>
  <c r="Y284" i="12"/>
  <c r="AC284" i="12"/>
  <c r="AG284" i="12"/>
  <c r="AK284" i="12"/>
  <c r="AO284" i="12"/>
  <c r="AS284" i="12"/>
  <c r="AW284" i="12"/>
  <c r="BA284" i="12"/>
  <c r="X285" i="12"/>
  <c r="AB285" i="12"/>
  <c r="AF285" i="12"/>
  <c r="AJ285" i="12"/>
  <c r="AN285" i="12"/>
  <c r="AR285" i="12"/>
  <c r="AV285" i="12"/>
  <c r="AZ285" i="12"/>
  <c r="BD285" i="12"/>
  <c r="F286" i="12"/>
  <c r="W286" i="12"/>
  <c r="AA286" i="12"/>
  <c r="AE286" i="12"/>
  <c r="AI286" i="12"/>
  <c r="AM286" i="12"/>
  <c r="AQ286" i="12"/>
  <c r="AU286" i="12"/>
  <c r="AY286" i="12"/>
  <c r="BC286" i="12"/>
  <c r="K287" i="12"/>
  <c r="Z287" i="12"/>
  <c r="AD287" i="12"/>
  <c r="AH287" i="12"/>
  <c r="AL287" i="12"/>
  <c r="AP287" i="12"/>
  <c r="AT287" i="12"/>
  <c r="AX287" i="12"/>
  <c r="BB287" i="12"/>
  <c r="J288" i="12"/>
  <c r="Y288" i="12"/>
  <c r="AC288" i="12"/>
  <c r="AG288" i="12"/>
  <c r="AK288" i="12"/>
  <c r="AO288" i="12"/>
  <c r="AS288" i="12"/>
  <c r="AW288" i="12"/>
  <c r="BA288" i="12"/>
  <c r="X289" i="12"/>
  <c r="AB289" i="12"/>
  <c r="AF289" i="12"/>
  <c r="AJ289" i="12"/>
  <c r="AN289" i="12"/>
  <c r="AR289" i="12"/>
  <c r="AV289" i="12"/>
  <c r="AZ289" i="12"/>
  <c r="BD289" i="12"/>
  <c r="F290" i="12"/>
  <c r="W290" i="12"/>
  <c r="AA290" i="12"/>
  <c r="AE290" i="12"/>
  <c r="AI290" i="12"/>
  <c r="AM290" i="12"/>
  <c r="AQ290" i="12"/>
  <c r="AU290" i="12"/>
  <c r="AY290" i="12"/>
  <c r="BC290" i="12"/>
  <c r="K291" i="12"/>
  <c r="Z291" i="12"/>
  <c r="AD291" i="12"/>
  <c r="AH291" i="12"/>
  <c r="AL291" i="12"/>
  <c r="AP291" i="12"/>
  <c r="AT291" i="12"/>
  <c r="AX291" i="12"/>
  <c r="BB291" i="12"/>
  <c r="J292" i="12"/>
  <c r="Y292" i="12"/>
  <c r="AC292" i="12"/>
  <c r="AG292" i="12"/>
  <c r="AK292" i="12"/>
  <c r="AO292" i="12"/>
  <c r="AS292" i="12"/>
  <c r="AW292" i="12"/>
  <c r="BA292" i="12"/>
  <c r="X293" i="12"/>
  <c r="AB293" i="12"/>
  <c r="AF293" i="12"/>
  <c r="AJ293" i="12"/>
  <c r="AN293" i="12"/>
  <c r="AR293" i="12"/>
  <c r="AV293" i="12"/>
  <c r="AZ293" i="12"/>
  <c r="BD293" i="12"/>
  <c r="F294" i="12"/>
  <c r="W294" i="12"/>
  <c r="AA294" i="12"/>
  <c r="AE294" i="12"/>
  <c r="AI294" i="12"/>
  <c r="AM294" i="12"/>
  <c r="AQ294" i="12"/>
  <c r="AU294" i="12"/>
  <c r="AY294" i="12"/>
  <c r="BC294" i="12"/>
  <c r="K295" i="12"/>
  <c r="Z295" i="12"/>
  <c r="AD295" i="12"/>
  <c r="AH295" i="12"/>
  <c r="AL295" i="12"/>
  <c r="AP295" i="12"/>
  <c r="AT295" i="12"/>
  <c r="AX295" i="12"/>
  <c r="BB295" i="12"/>
  <c r="X296" i="12"/>
  <c r="AB296" i="12"/>
  <c r="AF296" i="12"/>
  <c r="AJ296" i="12"/>
  <c r="AN296" i="12"/>
  <c r="AR296" i="12"/>
  <c r="AV296" i="12"/>
  <c r="AZ296" i="12"/>
  <c r="BD296" i="12"/>
  <c r="F297" i="12"/>
  <c r="W297" i="12"/>
  <c r="AA297" i="12"/>
  <c r="AE297" i="12"/>
  <c r="AI297" i="12"/>
  <c r="AM297" i="12"/>
  <c r="AQ297" i="12"/>
  <c r="AU297" i="12"/>
  <c r="AY297" i="12"/>
  <c r="BC297" i="12"/>
  <c r="K298" i="12"/>
  <c r="Q298" i="12"/>
  <c r="Z298" i="12"/>
  <c r="AD298" i="12"/>
  <c r="AH298" i="12"/>
  <c r="AL298" i="12"/>
  <c r="AP298" i="12"/>
  <c r="AT298" i="12"/>
  <c r="AX298" i="12"/>
  <c r="BB298" i="12"/>
  <c r="J299" i="12"/>
  <c r="Y299" i="12"/>
  <c r="AC299" i="12"/>
  <c r="AG299" i="12"/>
  <c r="AK299" i="12"/>
  <c r="AO299" i="12"/>
  <c r="AS299" i="12"/>
  <c r="AW299" i="12"/>
  <c r="BA299" i="12"/>
  <c r="Z282" i="12"/>
  <c r="AD282" i="12"/>
  <c r="AH282" i="12"/>
  <c r="AL282" i="12"/>
  <c r="AP282" i="12"/>
  <c r="AT282" i="12"/>
  <c r="AX282" i="12"/>
  <c r="BB282" i="12"/>
  <c r="BF282" i="12"/>
  <c r="W285" i="12"/>
  <c r="AA285" i="12"/>
  <c r="AE285" i="12"/>
  <c r="AI285" i="12"/>
  <c r="AM285" i="12"/>
  <c r="AQ285" i="12"/>
  <c r="AU285" i="12"/>
  <c r="AY285" i="12"/>
  <c r="BC285" i="12"/>
  <c r="K286" i="12"/>
  <c r="Z286" i="12"/>
  <c r="AD286" i="12"/>
  <c r="AH286" i="12"/>
  <c r="AL286" i="12"/>
  <c r="AP286" i="12"/>
  <c r="AT286" i="12"/>
  <c r="AX286" i="12"/>
  <c r="BB286" i="12"/>
  <c r="W289" i="12"/>
  <c r="AA289" i="12"/>
  <c r="AE289" i="12"/>
  <c r="AI289" i="12"/>
  <c r="AM289" i="12"/>
  <c r="AQ289" i="12"/>
  <c r="AU289" i="12"/>
  <c r="AY289" i="12"/>
  <c r="BC289" i="12"/>
  <c r="K290" i="12"/>
  <c r="Z290" i="12"/>
  <c r="AD290" i="12"/>
  <c r="AH290" i="12"/>
  <c r="AL290" i="12"/>
  <c r="AP290" i="12"/>
  <c r="AT290" i="12"/>
  <c r="AX290" i="12"/>
  <c r="BB290" i="12"/>
  <c r="W293" i="12"/>
  <c r="AA293" i="12"/>
  <c r="AE293" i="12"/>
  <c r="AI293" i="12"/>
  <c r="AM293" i="12"/>
  <c r="AQ293" i="12"/>
  <c r="AU293" i="12"/>
  <c r="AY293" i="12"/>
  <c r="BC293" i="12"/>
  <c r="K294" i="12"/>
  <c r="Z294" i="12"/>
  <c r="AD294" i="12"/>
  <c r="AH294" i="12"/>
  <c r="AL294" i="12"/>
  <c r="AP294" i="12"/>
  <c r="AT294" i="12"/>
  <c r="AX294" i="12"/>
  <c r="BB294" i="12"/>
  <c r="BF294" i="12"/>
  <c r="W296" i="12"/>
  <c r="AA296" i="12"/>
  <c r="AE296" i="12"/>
  <c r="AI296" i="12"/>
  <c r="AM296" i="12"/>
  <c r="AQ296" i="12"/>
  <c r="AU296" i="12"/>
  <c r="AY296" i="12"/>
  <c r="BC296" i="12"/>
  <c r="K297" i="12"/>
  <c r="Z297" i="12"/>
  <c r="AD297" i="12"/>
  <c r="AH297" i="12"/>
  <c r="AL297" i="12"/>
  <c r="AP297" i="12"/>
  <c r="AT297" i="12"/>
  <c r="AX297" i="12"/>
  <c r="BB297" i="12"/>
  <c r="BF297" i="12"/>
  <c r="Z278" i="12"/>
  <c r="AP278" i="12"/>
  <c r="BB278" i="12"/>
  <c r="AD277" i="12"/>
  <c r="Y278" i="12"/>
  <c r="AS278" i="12"/>
  <c r="Z281" i="12"/>
  <c r="Y282" i="12"/>
  <c r="AK282" i="12"/>
  <c r="Z285" i="12"/>
  <c r="AL285" i="12"/>
  <c r="AX285" i="12"/>
  <c r="Z289" i="12"/>
  <c r="AD289" i="12"/>
  <c r="AH289" i="12"/>
  <c r="AL289" i="12"/>
  <c r="AP289" i="12"/>
  <c r="AT289" i="12"/>
  <c r="AX289" i="12"/>
  <c r="BB289" i="12"/>
  <c r="Z293" i="12"/>
  <c r="AD293" i="12"/>
  <c r="AH293" i="12"/>
  <c r="AL293" i="12"/>
  <c r="AP293" i="12"/>
  <c r="AT293" i="12"/>
  <c r="AX293" i="12"/>
  <c r="BB293" i="12"/>
  <c r="AW294" i="12"/>
  <c r="BA294" i="12"/>
  <c r="Z296" i="12"/>
  <c r="AD296" i="12"/>
  <c r="AH296" i="12"/>
  <c r="AL296" i="12"/>
  <c r="AP296" i="12"/>
  <c r="AT296" i="12"/>
  <c r="AX296" i="12"/>
  <c r="BB296" i="12"/>
  <c r="Y297" i="12"/>
  <c r="AC297" i="12"/>
  <c r="AG297" i="12"/>
  <c r="AK297" i="12"/>
  <c r="AO297" i="12"/>
  <c r="AS297" i="12"/>
  <c r="AW297" i="12"/>
  <c r="BA297" i="12"/>
  <c r="BE276" i="12"/>
  <c r="BD276" i="12"/>
  <c r="AZ276" i="12"/>
  <c r="AY276" i="12"/>
  <c r="AU276" i="12"/>
  <c r="AS276" i="12"/>
  <c r="AO276" i="12"/>
  <c r="AN276" i="12"/>
  <c r="AJ276" i="12"/>
  <c r="AI276" i="12"/>
  <c r="AE276" i="12"/>
  <c r="AC276" i="12"/>
  <c r="Y276" i="12"/>
  <c r="X276" i="12"/>
  <c r="P276" i="12"/>
  <c r="Q276" i="12" s="1"/>
  <c r="O276" i="12"/>
  <c r="N276" i="12"/>
  <c r="G276" i="12"/>
  <c r="D276" i="12"/>
  <c r="C276" i="12"/>
  <c r="B276" i="12"/>
  <c r="E276" i="12" s="1"/>
  <c r="A276" i="12"/>
  <c r="BF276" i="12" s="1"/>
  <c r="EB275" i="12"/>
  <c r="EE275" i="12" s="1"/>
  <c r="EH275" i="12" s="1"/>
  <c r="EK275" i="12" s="1"/>
  <c r="EN275" i="12" s="1"/>
  <c r="EQ275" i="12" s="1"/>
  <c r="ET275" i="12" s="1"/>
  <c r="EW275" i="12" s="1"/>
  <c r="EZ275" i="12" s="1"/>
  <c r="FC275" i="12" s="1"/>
  <c r="EA275" i="12"/>
  <c r="ED275" i="12" s="1"/>
  <c r="EG275" i="12" s="1"/>
  <c r="EJ275" i="12" s="1"/>
  <c r="EM275" i="12" s="1"/>
  <c r="EP275" i="12" s="1"/>
  <c r="ES275" i="12" s="1"/>
  <c r="EV275" i="12" s="1"/>
  <c r="EY275" i="12" s="1"/>
  <c r="FB275" i="12" s="1"/>
  <c r="DZ275" i="12"/>
  <c r="EC275" i="12" s="1"/>
  <c r="EF275" i="12" s="1"/>
  <c r="EI275" i="12" s="1"/>
  <c r="EL275" i="12" s="1"/>
  <c r="EO275" i="12" s="1"/>
  <c r="ER275" i="12" s="1"/>
  <c r="EU275" i="12" s="1"/>
  <c r="EX275" i="12" s="1"/>
  <c r="FA275" i="12" s="1"/>
  <c r="FD275" i="12" s="1"/>
  <c r="DY275" i="12"/>
  <c r="AG275" i="12"/>
  <c r="AC275" i="12"/>
  <c r="P275" i="12"/>
  <c r="Q275" i="12" s="1"/>
  <c r="O275" i="12"/>
  <c r="N275" i="12"/>
  <c r="E275" i="12"/>
  <c r="D275" i="12"/>
  <c r="C275" i="12"/>
  <c r="B275" i="12"/>
  <c r="A275" i="12"/>
  <c r="BE275" i="12" s="1"/>
  <c r="EC274" i="12"/>
  <c r="EF274" i="12" s="1"/>
  <c r="EI274" i="12" s="1"/>
  <c r="EL274" i="12" s="1"/>
  <c r="EO274" i="12" s="1"/>
  <c r="ER274" i="12" s="1"/>
  <c r="EU274" i="12" s="1"/>
  <c r="EX274" i="12" s="1"/>
  <c r="FA274" i="12" s="1"/>
  <c r="FD274" i="12" s="1"/>
  <c r="EA274" i="12"/>
  <c r="ED274" i="12" s="1"/>
  <c r="EG274" i="12" s="1"/>
  <c r="EJ274" i="12" s="1"/>
  <c r="EM274" i="12" s="1"/>
  <c r="EP274" i="12" s="1"/>
  <c r="ES274" i="12" s="1"/>
  <c r="EV274" i="12" s="1"/>
  <c r="EY274" i="12" s="1"/>
  <c r="FB274" i="12" s="1"/>
  <c r="DZ274" i="12"/>
  <c r="DY274" i="12"/>
  <c r="EB274" i="12" s="1"/>
  <c r="EE274" i="12" s="1"/>
  <c r="EH274" i="12" s="1"/>
  <c r="EK274" i="12" s="1"/>
  <c r="EN274" i="12" s="1"/>
  <c r="EQ274" i="12" s="1"/>
  <c r="ET274" i="12" s="1"/>
  <c r="EW274" i="12" s="1"/>
  <c r="EZ274" i="12" s="1"/>
  <c r="FC274" i="12" s="1"/>
  <c r="P274" i="12"/>
  <c r="G274" i="12" s="1"/>
  <c r="O274" i="12"/>
  <c r="N274" i="12"/>
  <c r="F274" i="12"/>
  <c r="E274" i="12"/>
  <c r="D274" i="12"/>
  <c r="C274" i="12"/>
  <c r="B274" i="12"/>
  <c r="A274" i="12"/>
  <c r="BF274" i="12" s="1"/>
  <c r="DU273" i="12"/>
  <c r="DV273" i="12" s="1"/>
  <c r="DW273" i="12" s="1"/>
  <c r="DX273" i="12" s="1"/>
  <c r="DY273" i="12" s="1"/>
  <c r="DZ273" i="12" s="1"/>
  <c r="EA273" i="12" s="1"/>
  <c r="BC273" i="12"/>
  <c r="AZ273" i="12"/>
  <c r="AY273" i="12"/>
  <c r="AU273" i="12"/>
  <c r="AR273" i="12"/>
  <c r="AQ273" i="12"/>
  <c r="AM273" i="12"/>
  <c r="AJ273" i="12"/>
  <c r="AI273" i="12"/>
  <c r="AE273" i="12"/>
  <c r="AB273" i="12"/>
  <c r="AA273" i="12"/>
  <c r="W273" i="12"/>
  <c r="P273" i="12"/>
  <c r="F273" i="12" s="1"/>
  <c r="O273" i="12"/>
  <c r="N273" i="12"/>
  <c r="D273" i="12"/>
  <c r="C273" i="12"/>
  <c r="B273" i="12"/>
  <c r="E273" i="12" s="1"/>
  <c r="A273" i="12"/>
  <c r="BE273" i="12" s="1"/>
  <c r="DQ272" i="12"/>
  <c r="P272" i="12"/>
  <c r="Q272" i="12" s="1"/>
  <c r="O272" i="12"/>
  <c r="N272" i="12"/>
  <c r="E272" i="12"/>
  <c r="D272" i="12"/>
  <c r="C272" i="12"/>
  <c r="B272" i="12"/>
  <c r="A272" i="12"/>
  <c r="BF272" i="12" s="1"/>
  <c r="EC271" i="12"/>
  <c r="EF271" i="12" s="1"/>
  <c r="EI271" i="12" s="1"/>
  <c r="EL271" i="12" s="1"/>
  <c r="EO271" i="12" s="1"/>
  <c r="ER271" i="12" s="1"/>
  <c r="EU271" i="12" s="1"/>
  <c r="EX271" i="12" s="1"/>
  <c r="FA271" i="12" s="1"/>
  <c r="FD271" i="12" s="1"/>
  <c r="EB271" i="12"/>
  <c r="EE271" i="12" s="1"/>
  <c r="EH271" i="12" s="1"/>
  <c r="EK271" i="12" s="1"/>
  <c r="EN271" i="12" s="1"/>
  <c r="EQ271" i="12" s="1"/>
  <c r="ET271" i="12" s="1"/>
  <c r="EW271" i="12" s="1"/>
  <c r="EZ271" i="12" s="1"/>
  <c r="FC271" i="12" s="1"/>
  <c r="EA271" i="12"/>
  <c r="ED271" i="12" s="1"/>
  <c r="EG271" i="12" s="1"/>
  <c r="EJ271" i="12" s="1"/>
  <c r="EM271" i="12" s="1"/>
  <c r="EP271" i="12" s="1"/>
  <c r="ES271" i="12" s="1"/>
  <c r="EV271" i="12" s="1"/>
  <c r="EY271" i="12" s="1"/>
  <c r="FB271" i="12" s="1"/>
  <c r="DZ271" i="12"/>
  <c r="DY271" i="12"/>
  <c r="P271" i="12"/>
  <c r="G271" i="12" s="1"/>
  <c r="O271" i="12"/>
  <c r="N271" i="12"/>
  <c r="F271" i="12"/>
  <c r="D271" i="12"/>
  <c r="C271" i="12"/>
  <c r="B271" i="12"/>
  <c r="A271" i="12"/>
  <c r="BF271" i="12" s="1"/>
  <c r="EC270" i="12"/>
  <c r="EF270" i="12" s="1"/>
  <c r="EI270" i="12" s="1"/>
  <c r="EL270" i="12" s="1"/>
  <c r="EO270" i="12" s="1"/>
  <c r="ER270" i="12" s="1"/>
  <c r="EU270" i="12" s="1"/>
  <c r="EX270" i="12" s="1"/>
  <c r="FA270" i="12" s="1"/>
  <c r="FD270" i="12" s="1"/>
  <c r="EA270" i="12"/>
  <c r="ED270" i="12" s="1"/>
  <c r="EG270" i="12" s="1"/>
  <c r="EJ270" i="12" s="1"/>
  <c r="EM270" i="12" s="1"/>
  <c r="EP270" i="12" s="1"/>
  <c r="ES270" i="12" s="1"/>
  <c r="EV270" i="12" s="1"/>
  <c r="EY270" i="12" s="1"/>
  <c r="FB270" i="12" s="1"/>
  <c r="DZ270" i="12"/>
  <c r="DY270" i="12"/>
  <c r="EB270" i="12" s="1"/>
  <c r="EE270" i="12" s="1"/>
  <c r="EH270" i="12" s="1"/>
  <c r="EK270" i="12" s="1"/>
  <c r="EN270" i="12" s="1"/>
  <c r="EQ270" i="12" s="1"/>
  <c r="ET270" i="12" s="1"/>
  <c r="EW270" i="12" s="1"/>
  <c r="EZ270" i="12" s="1"/>
  <c r="FC270" i="12" s="1"/>
  <c r="BC270" i="12"/>
  <c r="AU270" i="12"/>
  <c r="AM270" i="12"/>
  <c r="AE270" i="12"/>
  <c r="W270" i="12"/>
  <c r="P270" i="12"/>
  <c r="Q270" i="12" s="1"/>
  <c r="O270" i="12"/>
  <c r="N270" i="12"/>
  <c r="G270" i="12"/>
  <c r="F270" i="12"/>
  <c r="D270" i="12"/>
  <c r="C270" i="12"/>
  <c r="B270" i="12"/>
  <c r="E270" i="12" s="1"/>
  <c r="A270" i="12"/>
  <c r="BE270" i="12" s="1"/>
  <c r="ED269" i="12"/>
  <c r="EG269" i="12" s="1"/>
  <c r="EJ269" i="12" s="1"/>
  <c r="EM269" i="12" s="1"/>
  <c r="EP269" i="12" s="1"/>
  <c r="ES269" i="12" s="1"/>
  <c r="EV269" i="12" s="1"/>
  <c r="EY269" i="12" s="1"/>
  <c r="FB269" i="12" s="1"/>
  <c r="EA269" i="12"/>
  <c r="DZ269" i="12"/>
  <c r="EC269" i="12" s="1"/>
  <c r="EF269" i="12" s="1"/>
  <c r="EI269" i="12" s="1"/>
  <c r="EL269" i="12" s="1"/>
  <c r="EO269" i="12" s="1"/>
  <c r="ER269" i="12" s="1"/>
  <c r="EU269" i="12" s="1"/>
  <c r="EX269" i="12" s="1"/>
  <c r="FA269" i="12" s="1"/>
  <c r="FD269" i="12" s="1"/>
  <c r="DY269" i="12"/>
  <c r="EB269" i="12" s="1"/>
  <c r="EE269" i="12" s="1"/>
  <c r="EH269" i="12" s="1"/>
  <c r="EK269" i="12" s="1"/>
  <c r="EN269" i="12" s="1"/>
  <c r="EQ269" i="12" s="1"/>
  <c r="ET269" i="12" s="1"/>
  <c r="EW269" i="12" s="1"/>
  <c r="EZ269" i="12" s="1"/>
  <c r="FC269" i="12" s="1"/>
  <c r="BE269" i="12"/>
  <c r="AZ269" i="12"/>
  <c r="AU269" i="12"/>
  <c r="AO269" i="12"/>
  <c r="AJ269" i="12"/>
  <c r="AE269" i="12"/>
  <c r="Y269" i="12"/>
  <c r="P269" i="12"/>
  <c r="Q269" i="12" s="1"/>
  <c r="O269" i="12"/>
  <c r="N269" i="12"/>
  <c r="D269" i="12"/>
  <c r="C269" i="12"/>
  <c r="B269" i="12"/>
  <c r="E269" i="12" s="1"/>
  <c r="A269" i="12"/>
  <c r="BF269" i="12" s="1"/>
  <c r="EA268" i="12"/>
  <c r="ED268" i="12" s="1"/>
  <c r="EG268" i="12" s="1"/>
  <c r="EJ268" i="12" s="1"/>
  <c r="EM268" i="12" s="1"/>
  <c r="EP268" i="12" s="1"/>
  <c r="ES268" i="12" s="1"/>
  <c r="EV268" i="12" s="1"/>
  <c r="EY268" i="12" s="1"/>
  <c r="FB268" i="12" s="1"/>
  <c r="DZ268" i="12"/>
  <c r="EC268" i="12" s="1"/>
  <c r="EF268" i="12" s="1"/>
  <c r="EI268" i="12" s="1"/>
  <c r="EL268" i="12" s="1"/>
  <c r="EO268" i="12" s="1"/>
  <c r="ER268" i="12" s="1"/>
  <c r="EU268" i="12" s="1"/>
  <c r="EX268" i="12" s="1"/>
  <c r="FA268" i="12" s="1"/>
  <c r="FD268" i="12" s="1"/>
  <c r="DY268" i="12"/>
  <c r="EB268" i="12" s="1"/>
  <c r="EE268" i="12" s="1"/>
  <c r="EH268" i="12" s="1"/>
  <c r="EK268" i="12" s="1"/>
  <c r="EN268" i="12" s="1"/>
  <c r="EQ268" i="12" s="1"/>
  <c r="ET268" i="12" s="1"/>
  <c r="EW268" i="12" s="1"/>
  <c r="EZ268" i="12" s="1"/>
  <c r="FC268" i="12" s="1"/>
  <c r="AW268" i="12"/>
  <c r="AS268" i="12"/>
  <c r="AG268" i="12"/>
  <c r="AC268" i="12"/>
  <c r="P268" i="12"/>
  <c r="Q268" i="12" s="1"/>
  <c r="O268" i="12"/>
  <c r="N268" i="12"/>
  <c r="E268" i="12"/>
  <c r="D268" i="12"/>
  <c r="C268" i="12"/>
  <c r="B268" i="12"/>
  <c r="A268" i="12"/>
  <c r="BF268" i="12" s="1"/>
  <c r="EC267" i="12"/>
  <c r="EF267" i="12" s="1"/>
  <c r="EI267" i="12" s="1"/>
  <c r="EL267" i="12" s="1"/>
  <c r="EO267" i="12" s="1"/>
  <c r="ER267" i="12" s="1"/>
  <c r="EU267" i="12" s="1"/>
  <c r="EX267" i="12" s="1"/>
  <c r="FA267" i="12" s="1"/>
  <c r="FD267" i="12" s="1"/>
  <c r="EA267" i="12"/>
  <c r="ED267" i="12" s="1"/>
  <c r="EG267" i="12" s="1"/>
  <c r="EJ267" i="12" s="1"/>
  <c r="EM267" i="12" s="1"/>
  <c r="EP267" i="12" s="1"/>
  <c r="ES267" i="12" s="1"/>
  <c r="EV267" i="12" s="1"/>
  <c r="EY267" i="12" s="1"/>
  <c r="FB267" i="12" s="1"/>
  <c r="DZ267" i="12"/>
  <c r="DY267" i="12"/>
  <c r="EB267" i="12" s="1"/>
  <c r="EE267" i="12" s="1"/>
  <c r="EH267" i="12" s="1"/>
  <c r="EK267" i="12" s="1"/>
  <c r="EN267" i="12" s="1"/>
  <c r="EQ267" i="12" s="1"/>
  <c r="ET267" i="12" s="1"/>
  <c r="EW267" i="12" s="1"/>
  <c r="EZ267" i="12" s="1"/>
  <c r="FC267" i="12" s="1"/>
  <c r="P267" i="12"/>
  <c r="G267" i="12" s="1"/>
  <c r="O267" i="12"/>
  <c r="N267" i="12"/>
  <c r="F267" i="12"/>
  <c r="E267" i="12"/>
  <c r="D267" i="12"/>
  <c r="C267" i="12"/>
  <c r="B267" i="12"/>
  <c r="A267" i="12"/>
  <c r="BF267" i="12" s="1"/>
  <c r="EA266" i="12"/>
  <c r="ED266" i="12" s="1"/>
  <c r="EG266" i="12" s="1"/>
  <c r="EJ266" i="12" s="1"/>
  <c r="EM266" i="12" s="1"/>
  <c r="EP266" i="12" s="1"/>
  <c r="ES266" i="12" s="1"/>
  <c r="EV266" i="12" s="1"/>
  <c r="EY266" i="12" s="1"/>
  <c r="FB266" i="12" s="1"/>
  <c r="DZ266" i="12"/>
  <c r="EC266" i="12" s="1"/>
  <c r="EF266" i="12" s="1"/>
  <c r="EI266" i="12" s="1"/>
  <c r="EL266" i="12" s="1"/>
  <c r="EO266" i="12" s="1"/>
  <c r="ER266" i="12" s="1"/>
  <c r="EU266" i="12" s="1"/>
  <c r="EX266" i="12" s="1"/>
  <c r="FA266" i="12" s="1"/>
  <c r="FD266" i="12" s="1"/>
  <c r="DY266" i="12"/>
  <c r="EB266" i="12" s="1"/>
  <c r="EE266" i="12" s="1"/>
  <c r="EH266" i="12" s="1"/>
  <c r="EK266" i="12" s="1"/>
  <c r="EN266" i="12" s="1"/>
  <c r="EQ266" i="12" s="1"/>
  <c r="ET266" i="12" s="1"/>
  <c r="EW266" i="12" s="1"/>
  <c r="EZ266" i="12" s="1"/>
  <c r="FC266" i="12" s="1"/>
  <c r="BC266" i="12"/>
  <c r="AZ266" i="12"/>
  <c r="AU266" i="12"/>
  <c r="AR266" i="12"/>
  <c r="AM266" i="12"/>
  <c r="AJ266" i="12"/>
  <c r="AE266" i="12"/>
  <c r="AB266" i="12"/>
  <c r="W266" i="12"/>
  <c r="Q266" i="12"/>
  <c r="P266" i="12"/>
  <c r="O266" i="12"/>
  <c r="N266" i="12"/>
  <c r="K266" i="12"/>
  <c r="G266" i="12"/>
  <c r="F266" i="12"/>
  <c r="D266" i="12"/>
  <c r="C266" i="12"/>
  <c r="B266" i="12"/>
  <c r="E266" i="12" s="1"/>
  <c r="A266" i="12"/>
  <c r="BE266" i="12" s="1"/>
  <c r="EA265" i="12"/>
  <c r="ED265" i="12" s="1"/>
  <c r="EG265" i="12" s="1"/>
  <c r="EJ265" i="12" s="1"/>
  <c r="EM265" i="12" s="1"/>
  <c r="EP265" i="12" s="1"/>
  <c r="ES265" i="12" s="1"/>
  <c r="EV265" i="12" s="1"/>
  <c r="EY265" i="12" s="1"/>
  <c r="FB265" i="12" s="1"/>
  <c r="DZ265" i="12"/>
  <c r="EC265" i="12" s="1"/>
  <c r="EF265" i="12" s="1"/>
  <c r="EI265" i="12" s="1"/>
  <c r="EL265" i="12" s="1"/>
  <c r="EO265" i="12" s="1"/>
  <c r="ER265" i="12" s="1"/>
  <c r="EU265" i="12" s="1"/>
  <c r="EX265" i="12" s="1"/>
  <c r="FA265" i="12" s="1"/>
  <c r="FD265" i="12" s="1"/>
  <c r="DY265" i="12"/>
  <c r="EB265" i="12" s="1"/>
  <c r="EE265" i="12" s="1"/>
  <c r="EH265" i="12" s="1"/>
  <c r="EK265" i="12" s="1"/>
  <c r="EN265" i="12" s="1"/>
  <c r="EQ265" i="12" s="1"/>
  <c r="ET265" i="12" s="1"/>
  <c r="EW265" i="12" s="1"/>
  <c r="EZ265" i="12" s="1"/>
  <c r="FC265" i="12" s="1"/>
  <c r="BE265" i="12"/>
  <c r="BD265" i="12"/>
  <c r="AZ265" i="12"/>
  <c r="AY265" i="12"/>
  <c r="AU265" i="12"/>
  <c r="AS265" i="12"/>
  <c r="AO265" i="12"/>
  <c r="AN265" i="12"/>
  <c r="AJ265" i="12"/>
  <c r="AI265" i="12"/>
  <c r="AE265" i="12"/>
  <c r="AC265" i="12"/>
  <c r="Y265" i="12"/>
  <c r="X265" i="12"/>
  <c r="P265" i="12"/>
  <c r="Q265" i="12" s="1"/>
  <c r="O265" i="12"/>
  <c r="N265" i="12"/>
  <c r="G265" i="12"/>
  <c r="D265" i="12"/>
  <c r="C265" i="12"/>
  <c r="B265" i="12"/>
  <c r="E265" i="12" s="1"/>
  <c r="A265" i="12"/>
  <c r="BF265" i="12" s="1"/>
  <c r="EB264" i="12"/>
  <c r="EE264" i="12" s="1"/>
  <c r="EH264" i="12" s="1"/>
  <c r="EK264" i="12" s="1"/>
  <c r="EN264" i="12" s="1"/>
  <c r="EQ264" i="12" s="1"/>
  <c r="ET264" i="12" s="1"/>
  <c r="EW264" i="12" s="1"/>
  <c r="EZ264" i="12" s="1"/>
  <c r="FC264" i="12" s="1"/>
  <c r="EA264" i="12"/>
  <c r="ED264" i="12" s="1"/>
  <c r="EG264" i="12" s="1"/>
  <c r="EJ264" i="12" s="1"/>
  <c r="EM264" i="12" s="1"/>
  <c r="EP264" i="12" s="1"/>
  <c r="ES264" i="12" s="1"/>
  <c r="EV264" i="12" s="1"/>
  <c r="EY264" i="12" s="1"/>
  <c r="FB264" i="12" s="1"/>
  <c r="DZ264" i="12"/>
  <c r="EC264" i="12" s="1"/>
  <c r="EF264" i="12" s="1"/>
  <c r="EI264" i="12" s="1"/>
  <c r="EL264" i="12" s="1"/>
  <c r="EO264" i="12" s="1"/>
  <c r="ER264" i="12" s="1"/>
  <c r="EU264" i="12" s="1"/>
  <c r="EX264" i="12" s="1"/>
  <c r="FA264" i="12" s="1"/>
  <c r="FD264" i="12" s="1"/>
  <c r="DY264" i="12"/>
  <c r="BE264" i="12"/>
  <c r="AW264" i="12"/>
  <c r="AS264" i="12"/>
  <c r="AO264" i="12"/>
  <c r="AG264" i="12"/>
  <c r="AC264" i="12"/>
  <c r="Y264" i="12"/>
  <c r="P264" i="12"/>
  <c r="Q264" i="12" s="1"/>
  <c r="O264" i="12"/>
  <c r="N264" i="12"/>
  <c r="J264" i="12"/>
  <c r="D264" i="12"/>
  <c r="C264" i="12"/>
  <c r="B264" i="12"/>
  <c r="E264" i="12" s="1"/>
  <c r="A264" i="12"/>
  <c r="BF264" i="12" s="1"/>
  <c r="EC263" i="12"/>
  <c r="EF263" i="12" s="1"/>
  <c r="EI263" i="12" s="1"/>
  <c r="EL263" i="12" s="1"/>
  <c r="EO263" i="12" s="1"/>
  <c r="ER263" i="12" s="1"/>
  <c r="EU263" i="12" s="1"/>
  <c r="EX263" i="12" s="1"/>
  <c r="FA263" i="12" s="1"/>
  <c r="FD263" i="12" s="1"/>
  <c r="EB263" i="12"/>
  <c r="EE263" i="12" s="1"/>
  <c r="EH263" i="12" s="1"/>
  <c r="EK263" i="12" s="1"/>
  <c r="EN263" i="12" s="1"/>
  <c r="EQ263" i="12" s="1"/>
  <c r="ET263" i="12" s="1"/>
  <c r="EW263" i="12" s="1"/>
  <c r="EZ263" i="12" s="1"/>
  <c r="FC263" i="12" s="1"/>
  <c r="EA263" i="12"/>
  <c r="ED263" i="12" s="1"/>
  <c r="EG263" i="12" s="1"/>
  <c r="EJ263" i="12" s="1"/>
  <c r="EM263" i="12" s="1"/>
  <c r="EP263" i="12" s="1"/>
  <c r="ES263" i="12" s="1"/>
  <c r="EV263" i="12" s="1"/>
  <c r="EY263" i="12" s="1"/>
  <c r="FB263" i="12" s="1"/>
  <c r="DZ263" i="12"/>
  <c r="DY263" i="12"/>
  <c r="Q263" i="12"/>
  <c r="P263" i="12"/>
  <c r="G263" i="12" s="1"/>
  <c r="O263" i="12"/>
  <c r="N263" i="12"/>
  <c r="K263" i="12"/>
  <c r="F263" i="12"/>
  <c r="E263" i="12"/>
  <c r="D263" i="12"/>
  <c r="C263" i="12"/>
  <c r="B263" i="12"/>
  <c r="A263" i="12"/>
  <c r="BF263" i="12" s="1"/>
  <c r="ED262" i="12"/>
  <c r="EG262" i="12" s="1"/>
  <c r="EJ262" i="12" s="1"/>
  <c r="EM262" i="12" s="1"/>
  <c r="EP262" i="12" s="1"/>
  <c r="ES262" i="12" s="1"/>
  <c r="EV262" i="12" s="1"/>
  <c r="EY262" i="12" s="1"/>
  <c r="FB262" i="12" s="1"/>
  <c r="EA262" i="12"/>
  <c r="DZ262" i="12"/>
  <c r="EC262" i="12" s="1"/>
  <c r="EF262" i="12" s="1"/>
  <c r="EI262" i="12" s="1"/>
  <c r="EL262" i="12" s="1"/>
  <c r="EO262" i="12" s="1"/>
  <c r="ER262" i="12" s="1"/>
  <c r="EU262" i="12" s="1"/>
  <c r="EX262" i="12" s="1"/>
  <c r="FA262" i="12" s="1"/>
  <c r="FD262" i="12" s="1"/>
  <c r="DY262" i="12"/>
  <c r="EB262" i="12" s="1"/>
  <c r="EE262" i="12" s="1"/>
  <c r="EH262" i="12" s="1"/>
  <c r="EK262" i="12" s="1"/>
  <c r="EN262" i="12" s="1"/>
  <c r="EQ262" i="12" s="1"/>
  <c r="ET262" i="12" s="1"/>
  <c r="EW262" i="12" s="1"/>
  <c r="EZ262" i="12" s="1"/>
  <c r="FC262" i="12" s="1"/>
  <c r="BC262" i="12"/>
  <c r="AZ262" i="12"/>
  <c r="AY262" i="12"/>
  <c r="AU262" i="12"/>
  <c r="AR262" i="12"/>
  <c r="AQ262" i="12"/>
  <c r="AM262" i="12"/>
  <c r="AJ262" i="12"/>
  <c r="AI262" i="12"/>
  <c r="AE262" i="12"/>
  <c r="AB262" i="12"/>
  <c r="AA262" i="12"/>
  <c r="W262" i="12"/>
  <c r="P262" i="12"/>
  <c r="F262" i="12" s="1"/>
  <c r="O262" i="12"/>
  <c r="N262" i="12"/>
  <c r="G262" i="12"/>
  <c r="D262" i="12"/>
  <c r="C262" i="12"/>
  <c r="B262" i="12"/>
  <c r="E262" i="12" s="1"/>
  <c r="A262" i="12"/>
  <c r="BE262" i="12" s="1"/>
  <c r="EA261" i="12"/>
  <c r="ED261" i="12" s="1"/>
  <c r="EG261" i="12" s="1"/>
  <c r="EJ261" i="12" s="1"/>
  <c r="EM261" i="12" s="1"/>
  <c r="EP261" i="12" s="1"/>
  <c r="ES261" i="12" s="1"/>
  <c r="EV261" i="12" s="1"/>
  <c r="EY261" i="12" s="1"/>
  <c r="FB261" i="12" s="1"/>
  <c r="DZ261" i="12"/>
  <c r="EC261" i="12" s="1"/>
  <c r="EF261" i="12" s="1"/>
  <c r="EI261" i="12" s="1"/>
  <c r="EL261" i="12" s="1"/>
  <c r="EO261" i="12" s="1"/>
  <c r="ER261" i="12" s="1"/>
  <c r="EU261" i="12" s="1"/>
  <c r="EX261" i="12" s="1"/>
  <c r="FA261" i="12" s="1"/>
  <c r="FD261" i="12" s="1"/>
  <c r="DY261" i="12"/>
  <c r="EB261" i="12" s="1"/>
  <c r="EE261" i="12" s="1"/>
  <c r="EH261" i="12" s="1"/>
  <c r="EK261" i="12" s="1"/>
  <c r="EN261" i="12" s="1"/>
  <c r="EQ261" i="12" s="1"/>
  <c r="ET261" i="12" s="1"/>
  <c r="EW261" i="12" s="1"/>
  <c r="EZ261" i="12" s="1"/>
  <c r="FC261" i="12" s="1"/>
  <c r="P261" i="12"/>
  <c r="Q261" i="12" s="1"/>
  <c r="O261" i="12"/>
  <c r="N261" i="12"/>
  <c r="D261" i="12"/>
  <c r="C261" i="12"/>
  <c r="B261" i="12"/>
  <c r="E261" i="12" s="1"/>
  <c r="A261" i="12"/>
  <c r="BF261" i="12" s="1"/>
  <c r="EA260" i="12"/>
  <c r="ED260" i="12" s="1"/>
  <c r="EG260" i="12" s="1"/>
  <c r="EJ260" i="12" s="1"/>
  <c r="EM260" i="12" s="1"/>
  <c r="EP260" i="12" s="1"/>
  <c r="ES260" i="12" s="1"/>
  <c r="EV260" i="12" s="1"/>
  <c r="EY260" i="12" s="1"/>
  <c r="FB260" i="12" s="1"/>
  <c r="DZ260" i="12"/>
  <c r="EC260" i="12" s="1"/>
  <c r="EF260" i="12" s="1"/>
  <c r="EI260" i="12" s="1"/>
  <c r="EL260" i="12" s="1"/>
  <c r="EO260" i="12" s="1"/>
  <c r="ER260" i="12" s="1"/>
  <c r="EU260" i="12" s="1"/>
  <c r="EX260" i="12" s="1"/>
  <c r="FA260" i="12" s="1"/>
  <c r="FD260" i="12" s="1"/>
  <c r="DY260" i="12"/>
  <c r="EB260" i="12" s="1"/>
  <c r="EE260" i="12" s="1"/>
  <c r="EH260" i="12" s="1"/>
  <c r="EK260" i="12" s="1"/>
  <c r="EN260" i="12" s="1"/>
  <c r="EQ260" i="12" s="1"/>
  <c r="ET260" i="12" s="1"/>
  <c r="EW260" i="12" s="1"/>
  <c r="EZ260" i="12" s="1"/>
  <c r="FC260" i="12" s="1"/>
  <c r="P260" i="12"/>
  <c r="F260" i="12" s="1"/>
  <c r="O260" i="12"/>
  <c r="N260" i="12"/>
  <c r="E260" i="12"/>
  <c r="D260" i="12"/>
  <c r="C260" i="12"/>
  <c r="B260" i="12"/>
  <c r="A260" i="12"/>
  <c r="AW260" i="12" s="1"/>
  <c r="EC259" i="12"/>
  <c r="EF259" i="12" s="1"/>
  <c r="EI259" i="12" s="1"/>
  <c r="EL259" i="12" s="1"/>
  <c r="EO259" i="12" s="1"/>
  <c r="ER259" i="12" s="1"/>
  <c r="EU259" i="12" s="1"/>
  <c r="EX259" i="12" s="1"/>
  <c r="FA259" i="12" s="1"/>
  <c r="FD259" i="12" s="1"/>
  <c r="EA259" i="12"/>
  <c r="ED259" i="12" s="1"/>
  <c r="EG259" i="12" s="1"/>
  <c r="EJ259" i="12" s="1"/>
  <c r="EM259" i="12" s="1"/>
  <c r="EP259" i="12" s="1"/>
  <c r="ES259" i="12" s="1"/>
  <c r="EV259" i="12" s="1"/>
  <c r="EY259" i="12" s="1"/>
  <c r="FB259" i="12" s="1"/>
  <c r="DZ259" i="12"/>
  <c r="DY259" i="12"/>
  <c r="EB259" i="12" s="1"/>
  <c r="EE259" i="12" s="1"/>
  <c r="EH259" i="12" s="1"/>
  <c r="EK259" i="12" s="1"/>
  <c r="EN259" i="12" s="1"/>
  <c r="EQ259" i="12" s="1"/>
  <c r="ET259" i="12" s="1"/>
  <c r="EW259" i="12" s="1"/>
  <c r="EZ259" i="12" s="1"/>
  <c r="FC259" i="12" s="1"/>
  <c r="BC259" i="12"/>
  <c r="AY259" i="12"/>
  <c r="AQ259" i="12"/>
  <c r="AM259" i="12"/>
  <c r="AI259" i="12"/>
  <c r="AA259" i="12"/>
  <c r="W259" i="12"/>
  <c r="Q259" i="12"/>
  <c r="P259" i="12"/>
  <c r="G259" i="12" s="1"/>
  <c r="O259" i="12"/>
  <c r="N259" i="12"/>
  <c r="K259" i="12"/>
  <c r="F259" i="12"/>
  <c r="D259" i="12"/>
  <c r="C259" i="12"/>
  <c r="B259" i="12"/>
  <c r="A259" i="12"/>
  <c r="BB259" i="12" s="1"/>
  <c r="EA258" i="12"/>
  <c r="ED258" i="12" s="1"/>
  <c r="EG258" i="12" s="1"/>
  <c r="EJ258" i="12" s="1"/>
  <c r="EM258" i="12" s="1"/>
  <c r="EP258" i="12" s="1"/>
  <c r="ES258" i="12" s="1"/>
  <c r="EV258" i="12" s="1"/>
  <c r="EY258" i="12" s="1"/>
  <c r="FB258" i="12" s="1"/>
  <c r="DZ258" i="12"/>
  <c r="EC258" i="12" s="1"/>
  <c r="EF258" i="12" s="1"/>
  <c r="EI258" i="12" s="1"/>
  <c r="EL258" i="12" s="1"/>
  <c r="EO258" i="12" s="1"/>
  <c r="ER258" i="12" s="1"/>
  <c r="EU258" i="12" s="1"/>
  <c r="EX258" i="12" s="1"/>
  <c r="FA258" i="12" s="1"/>
  <c r="FD258" i="12" s="1"/>
  <c r="DY258" i="12"/>
  <c r="EB258" i="12" s="1"/>
  <c r="EE258" i="12" s="1"/>
  <c r="EH258" i="12" s="1"/>
  <c r="EK258" i="12" s="1"/>
  <c r="EN258" i="12" s="1"/>
  <c r="EQ258" i="12" s="1"/>
  <c r="ET258" i="12" s="1"/>
  <c r="EW258" i="12" s="1"/>
  <c r="EZ258" i="12" s="1"/>
  <c r="FC258" i="12" s="1"/>
  <c r="BC258" i="12"/>
  <c r="AZ258" i="12"/>
  <c r="AU258" i="12"/>
  <c r="AR258" i="12"/>
  <c r="AM258" i="12"/>
  <c r="AJ258" i="12"/>
  <c r="AE258" i="12"/>
  <c r="AB258" i="12"/>
  <c r="W258" i="12"/>
  <c r="Q258" i="12"/>
  <c r="P258" i="12"/>
  <c r="O258" i="12"/>
  <c r="N258" i="12"/>
  <c r="K258" i="12"/>
  <c r="G258" i="12"/>
  <c r="F258" i="12"/>
  <c r="D258" i="12"/>
  <c r="C258" i="12"/>
  <c r="B258" i="12"/>
  <c r="E258" i="12" s="1"/>
  <c r="A258" i="12"/>
  <c r="BE258" i="12" s="1"/>
  <c r="EA257" i="12"/>
  <c r="ED257" i="12" s="1"/>
  <c r="EG257" i="12" s="1"/>
  <c r="EJ257" i="12" s="1"/>
  <c r="EM257" i="12" s="1"/>
  <c r="EP257" i="12" s="1"/>
  <c r="ES257" i="12" s="1"/>
  <c r="EV257" i="12" s="1"/>
  <c r="EY257" i="12" s="1"/>
  <c r="FB257" i="12" s="1"/>
  <c r="DZ257" i="12"/>
  <c r="EC257" i="12" s="1"/>
  <c r="EF257" i="12" s="1"/>
  <c r="EI257" i="12" s="1"/>
  <c r="EL257" i="12" s="1"/>
  <c r="EO257" i="12" s="1"/>
  <c r="ER257" i="12" s="1"/>
  <c r="EU257" i="12" s="1"/>
  <c r="EX257" i="12" s="1"/>
  <c r="FA257" i="12" s="1"/>
  <c r="FD257" i="12" s="1"/>
  <c r="DY257" i="12"/>
  <c r="EB257" i="12" s="1"/>
  <c r="EE257" i="12" s="1"/>
  <c r="EH257" i="12" s="1"/>
  <c r="EK257" i="12" s="1"/>
  <c r="EN257" i="12" s="1"/>
  <c r="EQ257" i="12" s="1"/>
  <c r="ET257" i="12" s="1"/>
  <c r="EW257" i="12" s="1"/>
  <c r="EZ257" i="12" s="1"/>
  <c r="FC257" i="12" s="1"/>
  <c r="P257" i="12"/>
  <c r="Q257" i="12" s="1"/>
  <c r="O257" i="12"/>
  <c r="N257" i="12"/>
  <c r="D257" i="12"/>
  <c r="C257" i="12"/>
  <c r="B257" i="12"/>
  <c r="A257" i="12"/>
  <c r="BF257" i="12" s="1"/>
  <c r="EA256" i="12"/>
  <c r="ED256" i="12" s="1"/>
  <c r="EG256" i="12" s="1"/>
  <c r="EJ256" i="12" s="1"/>
  <c r="EM256" i="12" s="1"/>
  <c r="EP256" i="12" s="1"/>
  <c r="ES256" i="12" s="1"/>
  <c r="EV256" i="12" s="1"/>
  <c r="EY256" i="12" s="1"/>
  <c r="FB256" i="12" s="1"/>
  <c r="DZ256" i="12"/>
  <c r="EC256" i="12" s="1"/>
  <c r="EF256" i="12" s="1"/>
  <c r="EI256" i="12" s="1"/>
  <c r="EL256" i="12" s="1"/>
  <c r="EO256" i="12" s="1"/>
  <c r="ER256" i="12" s="1"/>
  <c r="EU256" i="12" s="1"/>
  <c r="EX256" i="12" s="1"/>
  <c r="FA256" i="12" s="1"/>
  <c r="FD256" i="12" s="1"/>
  <c r="DY256" i="12"/>
  <c r="EB256" i="12" s="1"/>
  <c r="EE256" i="12" s="1"/>
  <c r="EH256" i="12" s="1"/>
  <c r="EK256" i="12" s="1"/>
  <c r="EN256" i="12" s="1"/>
  <c r="EQ256" i="12" s="1"/>
  <c r="ET256" i="12" s="1"/>
  <c r="EW256" i="12" s="1"/>
  <c r="EZ256" i="12" s="1"/>
  <c r="FC256" i="12" s="1"/>
  <c r="P256" i="12"/>
  <c r="F256" i="12" s="1"/>
  <c r="O256" i="12"/>
  <c r="N256" i="12"/>
  <c r="E256" i="12"/>
  <c r="D256" i="12"/>
  <c r="C256" i="12"/>
  <c r="B256" i="12"/>
  <c r="A256" i="12"/>
  <c r="AW256" i="12" s="1"/>
  <c r="EC255" i="12"/>
  <c r="EF255" i="12" s="1"/>
  <c r="EI255" i="12" s="1"/>
  <c r="EL255" i="12" s="1"/>
  <c r="EO255" i="12" s="1"/>
  <c r="ER255" i="12" s="1"/>
  <c r="EU255" i="12" s="1"/>
  <c r="EX255" i="12" s="1"/>
  <c r="FA255" i="12" s="1"/>
  <c r="FD255" i="12" s="1"/>
  <c r="EA255" i="12"/>
  <c r="ED255" i="12" s="1"/>
  <c r="EG255" i="12" s="1"/>
  <c r="EJ255" i="12" s="1"/>
  <c r="EM255" i="12" s="1"/>
  <c r="EP255" i="12" s="1"/>
  <c r="ES255" i="12" s="1"/>
  <c r="EV255" i="12" s="1"/>
  <c r="EY255" i="12" s="1"/>
  <c r="FB255" i="12" s="1"/>
  <c r="DZ255" i="12"/>
  <c r="DY255" i="12"/>
  <c r="EB255" i="12" s="1"/>
  <c r="EE255" i="12" s="1"/>
  <c r="EH255" i="12" s="1"/>
  <c r="EK255" i="12" s="1"/>
  <c r="EN255" i="12" s="1"/>
  <c r="EQ255" i="12" s="1"/>
  <c r="ET255" i="12" s="1"/>
  <c r="EW255" i="12" s="1"/>
  <c r="EZ255" i="12" s="1"/>
  <c r="FC255" i="12" s="1"/>
  <c r="BC255" i="12"/>
  <c r="AY255" i="12"/>
  <c r="AQ255" i="12"/>
  <c r="AM255" i="12"/>
  <c r="AI255" i="12"/>
  <c r="AA255" i="12"/>
  <c r="W255" i="12"/>
  <c r="Q255" i="12"/>
  <c r="P255" i="12"/>
  <c r="G255" i="12" s="1"/>
  <c r="O255" i="12"/>
  <c r="N255" i="12"/>
  <c r="K255" i="12"/>
  <c r="F255" i="12"/>
  <c r="D255" i="12"/>
  <c r="C255" i="12"/>
  <c r="B255" i="12"/>
  <c r="E255" i="12" s="1"/>
  <c r="A255" i="12"/>
  <c r="AX255" i="12" s="1"/>
  <c r="EA254" i="12"/>
  <c r="ED254" i="12" s="1"/>
  <c r="EG254" i="12" s="1"/>
  <c r="EJ254" i="12" s="1"/>
  <c r="EM254" i="12" s="1"/>
  <c r="EP254" i="12" s="1"/>
  <c r="ES254" i="12" s="1"/>
  <c r="EV254" i="12" s="1"/>
  <c r="EY254" i="12" s="1"/>
  <c r="FB254" i="12" s="1"/>
  <c r="DZ254" i="12"/>
  <c r="EC254" i="12" s="1"/>
  <c r="EF254" i="12" s="1"/>
  <c r="EI254" i="12" s="1"/>
  <c r="EL254" i="12" s="1"/>
  <c r="EO254" i="12" s="1"/>
  <c r="ER254" i="12" s="1"/>
  <c r="EU254" i="12" s="1"/>
  <c r="EX254" i="12" s="1"/>
  <c r="FA254" i="12" s="1"/>
  <c r="FD254" i="12" s="1"/>
  <c r="DY254" i="12"/>
  <c r="EB254" i="12" s="1"/>
  <c r="EE254" i="12" s="1"/>
  <c r="EH254" i="12" s="1"/>
  <c r="EK254" i="12" s="1"/>
  <c r="EN254" i="12" s="1"/>
  <c r="EQ254" i="12" s="1"/>
  <c r="ET254" i="12" s="1"/>
  <c r="EW254" i="12" s="1"/>
  <c r="EZ254" i="12" s="1"/>
  <c r="FC254" i="12" s="1"/>
  <c r="BC254" i="12"/>
  <c r="AZ254" i="12"/>
  <c r="AU254" i="12"/>
  <c r="AR254" i="12"/>
  <c r="AM254" i="12"/>
  <c r="AJ254" i="12"/>
  <c r="AE254" i="12"/>
  <c r="AB254" i="12"/>
  <c r="W254" i="12"/>
  <c r="Q254" i="12"/>
  <c r="P254" i="12"/>
  <c r="O254" i="12"/>
  <c r="N254" i="12"/>
  <c r="K254" i="12"/>
  <c r="G254" i="12"/>
  <c r="F254" i="12"/>
  <c r="D254" i="12"/>
  <c r="C254" i="12"/>
  <c r="B254" i="12"/>
  <c r="E254" i="12" s="1"/>
  <c r="A254" i="12"/>
  <c r="BE254" i="12" s="1"/>
  <c r="EA253" i="12"/>
  <c r="ED253" i="12" s="1"/>
  <c r="EG253" i="12" s="1"/>
  <c r="EJ253" i="12" s="1"/>
  <c r="EM253" i="12" s="1"/>
  <c r="EP253" i="12" s="1"/>
  <c r="ES253" i="12" s="1"/>
  <c r="EV253" i="12" s="1"/>
  <c r="EY253" i="12" s="1"/>
  <c r="FB253" i="12" s="1"/>
  <c r="DZ253" i="12"/>
  <c r="EC253" i="12" s="1"/>
  <c r="EF253" i="12" s="1"/>
  <c r="EI253" i="12" s="1"/>
  <c r="EL253" i="12" s="1"/>
  <c r="EO253" i="12" s="1"/>
  <c r="ER253" i="12" s="1"/>
  <c r="EU253" i="12" s="1"/>
  <c r="EX253" i="12" s="1"/>
  <c r="FA253" i="12" s="1"/>
  <c r="FD253" i="12" s="1"/>
  <c r="DY253" i="12"/>
  <c r="EB253" i="12" s="1"/>
  <c r="EE253" i="12" s="1"/>
  <c r="EH253" i="12" s="1"/>
  <c r="EK253" i="12" s="1"/>
  <c r="EN253" i="12" s="1"/>
  <c r="EQ253" i="12" s="1"/>
  <c r="ET253" i="12" s="1"/>
  <c r="EW253" i="12" s="1"/>
  <c r="EZ253" i="12" s="1"/>
  <c r="FC253" i="12" s="1"/>
  <c r="J257" i="12" l="1"/>
  <c r="AB257" i="12"/>
  <c r="AM257" i="12"/>
  <c r="AW257" i="12"/>
  <c r="W261" i="12"/>
  <c r="AB261" i="12"/>
  <c r="AG261" i="12"/>
  <c r="AM261" i="12"/>
  <c r="AR261" i="12"/>
  <c r="AW261" i="12"/>
  <c r="BC261" i="12"/>
  <c r="G273" i="12"/>
  <c r="EB273" i="12"/>
  <c r="EC273" i="12" s="1"/>
  <c r="AC261" i="12"/>
  <c r="AI261" i="12"/>
  <c r="AS261" i="12"/>
  <c r="AY261" i="12"/>
  <c r="BD261" i="12"/>
  <c r="K262" i="12"/>
  <c r="G269" i="12"/>
  <c r="X270" i="12"/>
  <c r="AN270" i="12"/>
  <c r="AV270" i="12"/>
  <c r="BD270" i="12"/>
  <c r="Y272" i="12"/>
  <c r="AO272" i="12"/>
  <c r="BE272" i="12"/>
  <c r="K273" i="12"/>
  <c r="X254" i="12"/>
  <c r="AN254" i="12"/>
  <c r="BD254" i="12"/>
  <c r="Y257" i="12"/>
  <c r="AJ257" i="12"/>
  <c r="AO257" i="12"/>
  <c r="AZ257" i="12"/>
  <c r="BE257" i="12"/>
  <c r="X258" i="12"/>
  <c r="AN258" i="12"/>
  <c r="AV258" i="12"/>
  <c r="Y261" i="12"/>
  <c r="AJ261" i="12"/>
  <c r="AU261" i="12"/>
  <c r="BE261" i="12"/>
  <c r="AA265" i="12"/>
  <c r="AF265" i="12"/>
  <c r="AK265" i="12"/>
  <c r="AQ265" i="12"/>
  <c r="AV265" i="12"/>
  <c r="BA265" i="12"/>
  <c r="X266" i="12"/>
  <c r="AF266" i="12"/>
  <c r="AN266" i="12"/>
  <c r="AV266" i="12"/>
  <c r="BD266" i="12"/>
  <c r="AK268" i="12"/>
  <c r="BA268" i="12"/>
  <c r="J269" i="12"/>
  <c r="W269" i="12"/>
  <c r="AB269" i="12"/>
  <c r="AG269" i="12"/>
  <c r="AM269" i="12"/>
  <c r="AR269" i="12"/>
  <c r="AW269" i="12"/>
  <c r="BC269" i="12"/>
  <c r="AA270" i="12"/>
  <c r="AI270" i="12"/>
  <c r="AQ270" i="12"/>
  <c r="AY270" i="12"/>
  <c r="AC272" i="12"/>
  <c r="AS272" i="12"/>
  <c r="AA276" i="12"/>
  <c r="AF276" i="12"/>
  <c r="AK276" i="12"/>
  <c r="AQ276" i="12"/>
  <c r="AV276" i="12"/>
  <c r="BA276" i="12"/>
  <c r="W257" i="12"/>
  <c r="AG257" i="12"/>
  <c r="AR257" i="12"/>
  <c r="BC257" i="12"/>
  <c r="J261" i="12"/>
  <c r="AK272" i="12"/>
  <c r="BA272" i="12"/>
  <c r="X257" i="12"/>
  <c r="AC257" i="12"/>
  <c r="AI257" i="12"/>
  <c r="AN257" i="12"/>
  <c r="AS257" i="12"/>
  <c r="AY257" i="12"/>
  <c r="BD257" i="12"/>
  <c r="X261" i="12"/>
  <c r="AN261" i="12"/>
  <c r="Q262" i="12"/>
  <c r="AA269" i="12"/>
  <c r="AF269" i="12"/>
  <c r="AK269" i="12"/>
  <c r="AQ269" i="12"/>
  <c r="AV269" i="12"/>
  <c r="BA269" i="12"/>
  <c r="AF270" i="12"/>
  <c r="K271" i="12"/>
  <c r="Q271" i="12"/>
  <c r="J272" i="12"/>
  <c r="Q273" i="12"/>
  <c r="AF254" i="12"/>
  <c r="AV254" i="12"/>
  <c r="AE257" i="12"/>
  <c r="AU257" i="12"/>
  <c r="AF258" i="12"/>
  <c r="BD258" i="12"/>
  <c r="AE261" i="12"/>
  <c r="AO261" i="12"/>
  <c r="AZ261" i="12"/>
  <c r="AA254" i="12"/>
  <c r="AI254" i="12"/>
  <c r="AQ254" i="12"/>
  <c r="AY254" i="12"/>
  <c r="AE255" i="12"/>
  <c r="AU255" i="12"/>
  <c r="K256" i="12"/>
  <c r="Q256" i="12"/>
  <c r="AA257" i="12"/>
  <c r="AF257" i="12"/>
  <c r="AK257" i="12"/>
  <c r="AQ257" i="12"/>
  <c r="AV257" i="12"/>
  <c r="BA257" i="12"/>
  <c r="AA258" i="12"/>
  <c r="AI258" i="12"/>
  <c r="AQ258" i="12"/>
  <c r="AY258" i="12"/>
  <c r="AE259" i="12"/>
  <c r="AU259" i="12"/>
  <c r="K260" i="12"/>
  <c r="Q260" i="12"/>
  <c r="AA261" i="12"/>
  <c r="AF261" i="12"/>
  <c r="AK261" i="12"/>
  <c r="AQ261" i="12"/>
  <c r="AV261" i="12"/>
  <c r="BA261" i="12"/>
  <c r="X262" i="12"/>
  <c r="AF262" i="12"/>
  <c r="AN262" i="12"/>
  <c r="AV262" i="12"/>
  <c r="BD262" i="12"/>
  <c r="AK264" i="12"/>
  <c r="BA264" i="12"/>
  <c r="J265" i="12"/>
  <c r="W265" i="12"/>
  <c r="AB265" i="12"/>
  <c r="AG265" i="12"/>
  <c r="AM265" i="12"/>
  <c r="AR265" i="12"/>
  <c r="AW265" i="12"/>
  <c r="BC265" i="12"/>
  <c r="AA266" i="12"/>
  <c r="AI266" i="12"/>
  <c r="AQ266" i="12"/>
  <c r="AY266" i="12"/>
  <c r="K267" i="12"/>
  <c r="Q267" i="12"/>
  <c r="J268" i="12"/>
  <c r="Y268" i="12"/>
  <c r="AO268" i="12"/>
  <c r="BE268" i="12"/>
  <c r="X269" i="12"/>
  <c r="AC269" i="12"/>
  <c r="AI269" i="12"/>
  <c r="AN269" i="12"/>
  <c r="AS269" i="12"/>
  <c r="AY269" i="12"/>
  <c r="BD269" i="12"/>
  <c r="K270" i="12"/>
  <c r="AB270" i="12"/>
  <c r="AJ270" i="12"/>
  <c r="AR270" i="12"/>
  <c r="AZ270" i="12"/>
  <c r="AG272" i="12"/>
  <c r="AW272" i="12"/>
  <c r="X273" i="12"/>
  <c r="AF273" i="12"/>
  <c r="AN273" i="12"/>
  <c r="AV273" i="12"/>
  <c r="BD273" i="12"/>
  <c r="K274" i="12"/>
  <c r="Q274" i="12"/>
  <c r="J275" i="12"/>
  <c r="Y275" i="12"/>
  <c r="J276" i="12"/>
  <c r="W276" i="12"/>
  <c r="AB276" i="12"/>
  <c r="AG276" i="12"/>
  <c r="AM276" i="12"/>
  <c r="AR276" i="12"/>
  <c r="AW276" i="12"/>
  <c r="BC276" i="12"/>
  <c r="ED273" i="12"/>
  <c r="EE273" i="12" s="1"/>
  <c r="EF273" i="12" s="1"/>
  <c r="EG273" i="12" s="1"/>
  <c r="EH273" i="12" s="1"/>
  <c r="EI273" i="12" s="1"/>
  <c r="EJ273" i="12" s="1"/>
  <c r="EK273" i="12" s="1"/>
  <c r="EL273" i="12" s="1"/>
  <c r="EM273" i="12" s="1"/>
  <c r="EN273" i="12" s="1"/>
  <c r="EO273" i="12" s="1"/>
  <c r="EP273" i="12" s="1"/>
  <c r="EQ273" i="12" s="1"/>
  <c r="ER273" i="12" s="1"/>
  <c r="ES273" i="12" s="1"/>
  <c r="ET273" i="12" s="1"/>
  <c r="EU273" i="12" s="1"/>
  <c r="EV273" i="12" s="1"/>
  <c r="EW273" i="12" s="1"/>
  <c r="EX273" i="12" s="1"/>
  <c r="EY273" i="12" s="1"/>
  <c r="EZ273" i="12" s="1"/>
  <c r="FA273" i="12" s="1"/>
  <c r="FB273" i="12" s="1"/>
  <c r="FC273" i="12" s="1"/>
  <c r="FD273" i="12" s="1"/>
  <c r="AH256" i="12"/>
  <c r="AX256" i="12"/>
  <c r="AD255" i="12"/>
  <c r="AP255" i="12"/>
  <c r="BB255" i="12"/>
  <c r="BF255" i="12"/>
  <c r="Y256" i="12"/>
  <c r="AK256" i="12"/>
  <c r="AS256" i="12"/>
  <c r="BE256" i="12"/>
  <c r="Z259" i="12"/>
  <c r="AP259" i="12"/>
  <c r="AX259" i="12"/>
  <c r="J260" i="12"/>
  <c r="AC260" i="12"/>
  <c r="AO260" i="12"/>
  <c r="BA260" i="12"/>
  <c r="Z263" i="12"/>
  <c r="AL263" i="12"/>
  <c r="AX263" i="12"/>
  <c r="AD254" i="12"/>
  <c r="AL254" i="12"/>
  <c r="AX254" i="12"/>
  <c r="BB254" i="12"/>
  <c r="J255" i="12"/>
  <c r="Y255" i="12"/>
  <c r="AG255" i="12"/>
  <c r="AO255" i="12"/>
  <c r="AW255" i="12"/>
  <c r="BE255" i="12"/>
  <c r="G256" i="12"/>
  <c r="X256" i="12"/>
  <c r="AF256" i="12"/>
  <c r="AN256" i="12"/>
  <c r="AV256" i="12"/>
  <c r="BD256" i="12"/>
  <c r="F257" i="12"/>
  <c r="Z258" i="12"/>
  <c r="AD258" i="12"/>
  <c r="AL258" i="12"/>
  <c r="AP258" i="12"/>
  <c r="AT258" i="12"/>
  <c r="AX258" i="12"/>
  <c r="BB258" i="12"/>
  <c r="BF258" i="12"/>
  <c r="J259" i="12"/>
  <c r="Y259" i="12"/>
  <c r="AC259" i="12"/>
  <c r="AG259" i="12"/>
  <c r="AK259" i="12"/>
  <c r="AO259" i="12"/>
  <c r="AS259" i="12"/>
  <c r="AW259" i="12"/>
  <c r="BA259" i="12"/>
  <c r="BE259" i="12"/>
  <c r="G260" i="12"/>
  <c r="X260" i="12"/>
  <c r="AB260" i="12"/>
  <c r="AF260" i="12"/>
  <c r="AJ260" i="12"/>
  <c r="AN260" i="12"/>
  <c r="AR260" i="12"/>
  <c r="AV260" i="12"/>
  <c r="AZ260" i="12"/>
  <c r="BD260" i="12"/>
  <c r="F261" i="12"/>
  <c r="Z262" i="12"/>
  <c r="AD262" i="12"/>
  <c r="AH262" i="12"/>
  <c r="AL262" i="12"/>
  <c r="AP262" i="12"/>
  <c r="AT262" i="12"/>
  <c r="AX262" i="12"/>
  <c r="BB262" i="12"/>
  <c r="BF262" i="12"/>
  <c r="J263" i="12"/>
  <c r="Y263" i="12"/>
  <c r="AC263" i="12"/>
  <c r="AG263" i="12"/>
  <c r="AK263" i="12"/>
  <c r="AO263" i="12"/>
  <c r="AS263" i="12"/>
  <c r="AW263" i="12"/>
  <c r="BA263" i="12"/>
  <c r="BE263" i="12"/>
  <c r="G264" i="12"/>
  <c r="X264" i="12"/>
  <c r="AB264" i="12"/>
  <c r="AF264" i="12"/>
  <c r="AJ264" i="12"/>
  <c r="AN264" i="12"/>
  <c r="AR264" i="12"/>
  <c r="AV264" i="12"/>
  <c r="AZ264" i="12"/>
  <c r="BD264" i="12"/>
  <c r="F265" i="12"/>
  <c r="Z266" i="12"/>
  <c r="AD266" i="12"/>
  <c r="AH266" i="12"/>
  <c r="AL266" i="12"/>
  <c r="AP266" i="12"/>
  <c r="AT266" i="12"/>
  <c r="AX266" i="12"/>
  <c r="BB266" i="12"/>
  <c r="BF266" i="12"/>
  <c r="J267" i="12"/>
  <c r="Y267" i="12"/>
  <c r="AC267" i="12"/>
  <c r="AG267" i="12"/>
  <c r="AK267" i="12"/>
  <c r="AO267" i="12"/>
  <c r="AS267" i="12"/>
  <c r="AW267" i="12"/>
  <c r="BA267" i="12"/>
  <c r="BE267" i="12"/>
  <c r="G268" i="12"/>
  <c r="X268" i="12"/>
  <c r="AB268" i="12"/>
  <c r="AF268" i="12"/>
  <c r="AJ268" i="12"/>
  <c r="AN268" i="12"/>
  <c r="AR268" i="12"/>
  <c r="AV268" i="12"/>
  <c r="AZ268" i="12"/>
  <c r="BD268" i="12"/>
  <c r="F269" i="12"/>
  <c r="Z270" i="12"/>
  <c r="AD270" i="12"/>
  <c r="AH270" i="12"/>
  <c r="AL270" i="12"/>
  <c r="AP270" i="12"/>
  <c r="AT270" i="12"/>
  <c r="AX270" i="12"/>
  <c r="BB270" i="12"/>
  <c r="BF270" i="12"/>
  <c r="J271" i="12"/>
  <c r="Y271" i="12"/>
  <c r="AC271" i="12"/>
  <c r="AG271" i="12"/>
  <c r="AK271" i="12"/>
  <c r="AO271" i="12"/>
  <c r="AS271" i="12"/>
  <c r="AW271" i="12"/>
  <c r="BA271" i="12"/>
  <c r="BE271" i="12"/>
  <c r="G272" i="12"/>
  <c r="X272" i="12"/>
  <c r="AB272" i="12"/>
  <c r="AF272" i="12"/>
  <c r="AJ272" i="12"/>
  <c r="AN272" i="12"/>
  <c r="AR272" i="12"/>
  <c r="AV272" i="12"/>
  <c r="AZ272" i="12"/>
  <c r="BD272" i="12"/>
  <c r="Z273" i="12"/>
  <c r="AD273" i="12"/>
  <c r="AH273" i="12"/>
  <c r="AL273" i="12"/>
  <c r="AP273" i="12"/>
  <c r="AT273" i="12"/>
  <c r="AX273" i="12"/>
  <c r="BB273" i="12"/>
  <c r="BF273" i="12"/>
  <c r="J274" i="12"/>
  <c r="Y274" i="12"/>
  <c r="AC274" i="12"/>
  <c r="AG274" i="12"/>
  <c r="AK274" i="12"/>
  <c r="AO274" i="12"/>
  <c r="AS274" i="12"/>
  <c r="AW274" i="12"/>
  <c r="BA274" i="12"/>
  <c r="BE274" i="12"/>
  <c r="G275" i="12"/>
  <c r="X275" i="12"/>
  <c r="AB275" i="12"/>
  <c r="AF275" i="12"/>
  <c r="AJ275" i="12"/>
  <c r="AN275" i="12"/>
  <c r="AR275" i="12"/>
  <c r="AV275" i="12"/>
  <c r="AZ275" i="12"/>
  <c r="BD275" i="12"/>
  <c r="F276" i="12"/>
  <c r="Z256" i="12"/>
  <c r="AP256" i="12"/>
  <c r="BB256" i="12"/>
  <c r="Z255" i="12"/>
  <c r="AL255" i="12"/>
  <c r="AT255" i="12"/>
  <c r="AC256" i="12"/>
  <c r="AO256" i="12"/>
  <c r="BA256" i="12"/>
  <c r="G257" i="12"/>
  <c r="AD259" i="12"/>
  <c r="AL259" i="12"/>
  <c r="AT259" i="12"/>
  <c r="BF259" i="12"/>
  <c r="Y260" i="12"/>
  <c r="AG260" i="12"/>
  <c r="AS260" i="12"/>
  <c r="BE260" i="12"/>
  <c r="G261" i="12"/>
  <c r="AD263" i="12"/>
  <c r="AP263" i="12"/>
  <c r="BB263" i="12"/>
  <c r="Z254" i="12"/>
  <c r="AH254" i="12"/>
  <c r="AP254" i="12"/>
  <c r="AT254" i="12"/>
  <c r="BF254" i="12"/>
  <c r="AC255" i="12"/>
  <c r="AK255" i="12"/>
  <c r="AS255" i="12"/>
  <c r="BA255" i="12"/>
  <c r="AB256" i="12"/>
  <c r="AJ256" i="12"/>
  <c r="AR256" i="12"/>
  <c r="AZ256" i="12"/>
  <c r="AH258" i="12"/>
  <c r="J254" i="12"/>
  <c r="Y254" i="12"/>
  <c r="AC254" i="12"/>
  <c r="AG254" i="12"/>
  <c r="AK254" i="12"/>
  <c r="AO254" i="12"/>
  <c r="AS254" i="12"/>
  <c r="AW254" i="12"/>
  <c r="BA254" i="12"/>
  <c r="X255" i="12"/>
  <c r="AB255" i="12"/>
  <c r="AF255" i="12"/>
  <c r="AJ255" i="12"/>
  <c r="AN255" i="12"/>
  <c r="AR255" i="12"/>
  <c r="AV255" i="12"/>
  <c r="AZ255" i="12"/>
  <c r="BD255" i="12"/>
  <c r="W256" i="12"/>
  <c r="AA256" i="12"/>
  <c r="AE256" i="12"/>
  <c r="AI256" i="12"/>
  <c r="AM256" i="12"/>
  <c r="AQ256" i="12"/>
  <c r="AU256" i="12"/>
  <c r="AY256" i="12"/>
  <c r="BC256" i="12"/>
  <c r="K257" i="12"/>
  <c r="Z257" i="12"/>
  <c r="AD257" i="12"/>
  <c r="AH257" i="12"/>
  <c r="AL257" i="12"/>
  <c r="AP257" i="12"/>
  <c r="AT257" i="12"/>
  <c r="AX257" i="12"/>
  <c r="BB257" i="12"/>
  <c r="J258" i="12"/>
  <c r="Y258" i="12"/>
  <c r="AC258" i="12"/>
  <c r="AG258" i="12"/>
  <c r="AK258" i="12"/>
  <c r="AO258" i="12"/>
  <c r="AS258" i="12"/>
  <c r="AW258" i="12"/>
  <c r="BA258" i="12"/>
  <c r="X259" i="12"/>
  <c r="AB259" i="12"/>
  <c r="AF259" i="12"/>
  <c r="AJ259" i="12"/>
  <c r="AN259" i="12"/>
  <c r="AR259" i="12"/>
  <c r="AV259" i="12"/>
  <c r="AZ259" i="12"/>
  <c r="BD259" i="12"/>
  <c r="W260" i="12"/>
  <c r="AA260" i="12"/>
  <c r="AE260" i="12"/>
  <c r="AI260" i="12"/>
  <c r="AM260" i="12"/>
  <c r="AQ260" i="12"/>
  <c r="AU260" i="12"/>
  <c r="AY260" i="12"/>
  <c r="BC260" i="12"/>
  <c r="K261" i="12"/>
  <c r="Z261" i="12"/>
  <c r="AD261" i="12"/>
  <c r="AH261" i="12"/>
  <c r="AL261" i="12"/>
  <c r="AP261" i="12"/>
  <c r="AT261" i="12"/>
  <c r="AX261" i="12"/>
  <c r="BB261" i="12"/>
  <c r="J262" i="12"/>
  <c r="Y262" i="12"/>
  <c r="AC262" i="12"/>
  <c r="AG262" i="12"/>
  <c r="AK262" i="12"/>
  <c r="AO262" i="12"/>
  <c r="AS262" i="12"/>
  <c r="AW262" i="12"/>
  <c r="BA262" i="12"/>
  <c r="X263" i="12"/>
  <c r="AB263" i="12"/>
  <c r="AF263" i="12"/>
  <c r="AJ263" i="12"/>
  <c r="AN263" i="12"/>
  <c r="AR263" i="12"/>
  <c r="AV263" i="12"/>
  <c r="AZ263" i="12"/>
  <c r="BD263" i="12"/>
  <c r="F264" i="12"/>
  <c r="W264" i="12"/>
  <c r="AA264" i="12"/>
  <c r="AE264" i="12"/>
  <c r="AI264" i="12"/>
  <c r="AM264" i="12"/>
  <c r="AQ264" i="12"/>
  <c r="AU264" i="12"/>
  <c r="AY264" i="12"/>
  <c r="BC264" i="12"/>
  <c r="K265" i="12"/>
  <c r="Z265" i="12"/>
  <c r="AD265" i="12"/>
  <c r="AH265" i="12"/>
  <c r="AL265" i="12"/>
  <c r="AP265" i="12"/>
  <c r="AT265" i="12"/>
  <c r="AX265" i="12"/>
  <c r="BB265" i="12"/>
  <c r="J266" i="12"/>
  <c r="Y266" i="12"/>
  <c r="AC266" i="12"/>
  <c r="AG266" i="12"/>
  <c r="AK266" i="12"/>
  <c r="AO266" i="12"/>
  <c r="AS266" i="12"/>
  <c r="AW266" i="12"/>
  <c r="BA266" i="12"/>
  <c r="X267" i="12"/>
  <c r="AB267" i="12"/>
  <c r="AF267" i="12"/>
  <c r="AJ267" i="12"/>
  <c r="AN267" i="12"/>
  <c r="AR267" i="12"/>
  <c r="AV267" i="12"/>
  <c r="AZ267" i="12"/>
  <c r="BD267" i="12"/>
  <c r="F268" i="12"/>
  <c r="W268" i="12"/>
  <c r="AA268" i="12"/>
  <c r="AE268" i="12"/>
  <c r="AI268" i="12"/>
  <c r="AM268" i="12"/>
  <c r="AQ268" i="12"/>
  <c r="AU268" i="12"/>
  <c r="AY268" i="12"/>
  <c r="BC268" i="12"/>
  <c r="K269" i="12"/>
  <c r="Z269" i="12"/>
  <c r="AD269" i="12"/>
  <c r="AH269" i="12"/>
  <c r="AL269" i="12"/>
  <c r="AP269" i="12"/>
  <c r="AT269" i="12"/>
  <c r="AX269" i="12"/>
  <c r="BB269" i="12"/>
  <c r="J270" i="12"/>
  <c r="Y270" i="12"/>
  <c r="AC270" i="12"/>
  <c r="AG270" i="12"/>
  <c r="AK270" i="12"/>
  <c r="AO270" i="12"/>
  <c r="AS270" i="12"/>
  <c r="AW270" i="12"/>
  <c r="BA270" i="12"/>
  <c r="X271" i="12"/>
  <c r="AB271" i="12"/>
  <c r="AF271" i="12"/>
  <c r="AJ271" i="12"/>
  <c r="AN271" i="12"/>
  <c r="AR271" i="12"/>
  <c r="AV271" i="12"/>
  <c r="AZ271" i="12"/>
  <c r="BD271" i="12"/>
  <c r="F272" i="12"/>
  <c r="W272" i="12"/>
  <c r="AA272" i="12"/>
  <c r="AE272" i="12"/>
  <c r="AI272" i="12"/>
  <c r="AM272" i="12"/>
  <c r="AQ272" i="12"/>
  <c r="AU272" i="12"/>
  <c r="AY272" i="12"/>
  <c r="BC272" i="12"/>
  <c r="J273" i="12"/>
  <c r="Y273" i="12"/>
  <c r="AC273" i="12"/>
  <c r="AG273" i="12"/>
  <c r="AK273" i="12"/>
  <c r="AO273" i="12"/>
  <c r="AS273" i="12"/>
  <c r="AW273" i="12"/>
  <c r="BA273" i="12"/>
  <c r="X274" i="12"/>
  <c r="AB274" i="12"/>
  <c r="AF274" i="12"/>
  <c r="AJ274" i="12"/>
  <c r="AN274" i="12"/>
  <c r="AR274" i="12"/>
  <c r="AV274" i="12"/>
  <c r="AZ274" i="12"/>
  <c r="BD274" i="12"/>
  <c r="F275" i="12"/>
  <c r="W275" i="12"/>
  <c r="AA275" i="12"/>
  <c r="AE275" i="12"/>
  <c r="AI275" i="12"/>
  <c r="AM275" i="12"/>
  <c r="AQ275" i="12"/>
  <c r="AU275" i="12"/>
  <c r="AY275" i="12"/>
  <c r="BC275" i="12"/>
  <c r="K276" i="12"/>
  <c r="Z276" i="12"/>
  <c r="AD276" i="12"/>
  <c r="AH276" i="12"/>
  <c r="AL276" i="12"/>
  <c r="AP276" i="12"/>
  <c r="AT276" i="12"/>
  <c r="AX276" i="12"/>
  <c r="BB276" i="12"/>
  <c r="AL256" i="12"/>
  <c r="BF256" i="12"/>
  <c r="Z260" i="12"/>
  <c r="AD260" i="12"/>
  <c r="AH260" i="12"/>
  <c r="AL260" i="12"/>
  <c r="AP260" i="12"/>
  <c r="AT260" i="12"/>
  <c r="AX260" i="12"/>
  <c r="BB260" i="12"/>
  <c r="BF260" i="12"/>
  <c r="W263" i="12"/>
  <c r="AA263" i="12"/>
  <c r="AE263" i="12"/>
  <c r="AI263" i="12"/>
  <c r="AM263" i="12"/>
  <c r="AQ263" i="12"/>
  <c r="AU263" i="12"/>
  <c r="AY263" i="12"/>
  <c r="BC263" i="12"/>
  <c r="K264" i="12"/>
  <c r="Z264" i="12"/>
  <c r="AD264" i="12"/>
  <c r="AH264" i="12"/>
  <c r="AL264" i="12"/>
  <c r="AP264" i="12"/>
  <c r="AT264" i="12"/>
  <c r="AX264" i="12"/>
  <c r="BB264" i="12"/>
  <c r="W267" i="12"/>
  <c r="AA267" i="12"/>
  <c r="AE267" i="12"/>
  <c r="AI267" i="12"/>
  <c r="AM267" i="12"/>
  <c r="AQ267" i="12"/>
  <c r="AU267" i="12"/>
  <c r="AY267" i="12"/>
  <c r="BC267" i="12"/>
  <c r="K268" i="12"/>
  <c r="Z268" i="12"/>
  <c r="AD268" i="12"/>
  <c r="AH268" i="12"/>
  <c r="AL268" i="12"/>
  <c r="AP268" i="12"/>
  <c r="AT268" i="12"/>
  <c r="AX268" i="12"/>
  <c r="BB268" i="12"/>
  <c r="W271" i="12"/>
  <c r="AA271" i="12"/>
  <c r="AE271" i="12"/>
  <c r="AI271" i="12"/>
  <c r="AM271" i="12"/>
  <c r="AQ271" i="12"/>
  <c r="AU271" i="12"/>
  <c r="AY271" i="12"/>
  <c r="BC271" i="12"/>
  <c r="K272" i="12"/>
  <c r="Z272" i="12"/>
  <c r="AD272" i="12"/>
  <c r="AH272" i="12"/>
  <c r="AL272" i="12"/>
  <c r="AP272" i="12"/>
  <c r="AT272" i="12"/>
  <c r="AX272" i="12"/>
  <c r="BB272" i="12"/>
  <c r="W274" i="12"/>
  <c r="AA274" i="12"/>
  <c r="AE274" i="12"/>
  <c r="AI274" i="12"/>
  <c r="AM274" i="12"/>
  <c r="AQ274" i="12"/>
  <c r="AU274" i="12"/>
  <c r="AY274" i="12"/>
  <c r="BC274" i="12"/>
  <c r="K275" i="12"/>
  <c r="Z275" i="12"/>
  <c r="AD275" i="12"/>
  <c r="AH275" i="12"/>
  <c r="AL275" i="12"/>
  <c r="AP275" i="12"/>
  <c r="AT275" i="12"/>
  <c r="AX275" i="12"/>
  <c r="BB275" i="12"/>
  <c r="BF275" i="12"/>
  <c r="AD256" i="12"/>
  <c r="AT256" i="12"/>
  <c r="AH255" i="12"/>
  <c r="J256" i="12"/>
  <c r="AG256" i="12"/>
  <c r="AH259" i="12"/>
  <c r="AK260" i="12"/>
  <c r="AH263" i="12"/>
  <c r="AT263" i="12"/>
  <c r="Z267" i="12"/>
  <c r="AD267" i="12"/>
  <c r="AH267" i="12"/>
  <c r="AL267" i="12"/>
  <c r="AP267" i="12"/>
  <c r="AT267" i="12"/>
  <c r="AX267" i="12"/>
  <c r="BB267" i="12"/>
  <c r="Z271" i="12"/>
  <c r="AD271" i="12"/>
  <c r="AH271" i="12"/>
  <c r="AL271" i="12"/>
  <c r="AP271" i="12"/>
  <c r="AT271" i="12"/>
  <c r="AX271" i="12"/>
  <c r="BB271" i="12"/>
  <c r="Z274" i="12"/>
  <c r="AD274" i="12"/>
  <c r="AH274" i="12"/>
  <c r="AL274" i="12"/>
  <c r="AP274" i="12"/>
  <c r="AT274" i="12"/>
  <c r="AX274" i="12"/>
  <c r="BB274" i="12"/>
  <c r="AK275" i="12"/>
  <c r="AO275" i="12"/>
  <c r="AS275" i="12"/>
  <c r="AW275" i="12"/>
  <c r="BA275" i="12"/>
  <c r="P253" i="12"/>
  <c r="F253" i="12" s="1"/>
  <c r="O253" i="12"/>
  <c r="N253" i="12"/>
  <c r="G253" i="12"/>
  <c r="E253" i="12"/>
  <c r="D253" i="12"/>
  <c r="C253" i="12"/>
  <c r="B253" i="12"/>
  <c r="A253" i="12"/>
  <c r="BF253" i="12" s="1"/>
  <c r="ED252" i="12"/>
  <c r="EG252" i="12" s="1"/>
  <c r="EJ252" i="12" s="1"/>
  <c r="EM252" i="12" s="1"/>
  <c r="EP252" i="12" s="1"/>
  <c r="ES252" i="12" s="1"/>
  <c r="EV252" i="12" s="1"/>
  <c r="EY252" i="12" s="1"/>
  <c r="FB252" i="12" s="1"/>
  <c r="EA252" i="12"/>
  <c r="DZ252" i="12"/>
  <c r="EC252" i="12" s="1"/>
  <c r="EF252" i="12" s="1"/>
  <c r="EI252" i="12" s="1"/>
  <c r="EL252" i="12" s="1"/>
  <c r="EO252" i="12" s="1"/>
  <c r="ER252" i="12" s="1"/>
  <c r="EU252" i="12" s="1"/>
  <c r="EX252" i="12" s="1"/>
  <c r="FA252" i="12" s="1"/>
  <c r="FD252" i="12" s="1"/>
  <c r="DY252" i="12"/>
  <c r="EB252" i="12" s="1"/>
  <c r="EE252" i="12" s="1"/>
  <c r="EH252" i="12" s="1"/>
  <c r="EK252" i="12" s="1"/>
  <c r="EN252" i="12" s="1"/>
  <c r="EQ252" i="12" s="1"/>
  <c r="ET252" i="12" s="1"/>
  <c r="EW252" i="12" s="1"/>
  <c r="EZ252" i="12" s="1"/>
  <c r="FC252" i="12" s="1"/>
  <c r="BD252" i="12"/>
  <c r="BC252" i="12"/>
  <c r="BA252" i="12"/>
  <c r="AY252" i="12"/>
  <c r="AW252" i="12"/>
  <c r="AV252" i="12"/>
  <c r="AS252" i="12"/>
  <c r="AR252" i="12"/>
  <c r="AQ252" i="12"/>
  <c r="AN252" i="12"/>
  <c r="AM252" i="12"/>
  <c r="AK252" i="12"/>
  <c r="AI252" i="12"/>
  <c r="AG252" i="12"/>
  <c r="AF252" i="12"/>
  <c r="AC252" i="12"/>
  <c r="AB252" i="12"/>
  <c r="AA252" i="12"/>
  <c r="X252" i="12"/>
  <c r="W252" i="12"/>
  <c r="P252" i="12"/>
  <c r="Q252" i="12" s="1"/>
  <c r="O252" i="12"/>
  <c r="N252" i="12"/>
  <c r="J252" i="12"/>
  <c r="D252" i="12"/>
  <c r="C252" i="12"/>
  <c r="B252" i="12"/>
  <c r="E252" i="12" s="1"/>
  <c r="A252" i="12"/>
  <c r="BF252" i="12" s="1"/>
  <c r="EA251" i="12"/>
  <c r="ED251" i="12" s="1"/>
  <c r="EG251" i="12" s="1"/>
  <c r="EJ251" i="12" s="1"/>
  <c r="EM251" i="12" s="1"/>
  <c r="EP251" i="12" s="1"/>
  <c r="ES251" i="12" s="1"/>
  <c r="EV251" i="12" s="1"/>
  <c r="EY251" i="12" s="1"/>
  <c r="FB251" i="12" s="1"/>
  <c r="DZ251" i="12"/>
  <c r="EC251" i="12" s="1"/>
  <c r="EF251" i="12" s="1"/>
  <c r="EI251" i="12" s="1"/>
  <c r="EL251" i="12" s="1"/>
  <c r="EO251" i="12" s="1"/>
  <c r="ER251" i="12" s="1"/>
  <c r="EU251" i="12" s="1"/>
  <c r="EX251" i="12" s="1"/>
  <c r="FA251" i="12" s="1"/>
  <c r="FD251" i="12" s="1"/>
  <c r="DY251" i="12"/>
  <c r="EB251" i="12" s="1"/>
  <c r="EE251" i="12" s="1"/>
  <c r="EH251" i="12" s="1"/>
  <c r="EK251" i="12" s="1"/>
  <c r="EN251" i="12" s="1"/>
  <c r="EQ251" i="12" s="1"/>
  <c r="ET251" i="12" s="1"/>
  <c r="EW251" i="12" s="1"/>
  <c r="EZ251" i="12" s="1"/>
  <c r="FC251" i="12" s="1"/>
  <c r="BD251" i="12"/>
  <c r="AV251" i="12"/>
  <c r="AN251" i="12"/>
  <c r="AF251" i="12"/>
  <c r="X251" i="12"/>
  <c r="P251" i="12"/>
  <c r="Q251" i="12" s="1"/>
  <c r="O251" i="12"/>
  <c r="N251" i="12"/>
  <c r="J251" i="12"/>
  <c r="G251" i="12"/>
  <c r="E251" i="12"/>
  <c r="D251" i="12"/>
  <c r="C251" i="12"/>
  <c r="B251" i="12"/>
  <c r="A251" i="12"/>
  <c r="BF251" i="12" s="1"/>
  <c r="DU250" i="12"/>
  <c r="DV250" i="12" s="1"/>
  <c r="DW250" i="12" s="1"/>
  <c r="DX250" i="12" s="1"/>
  <c r="AC250" i="12"/>
  <c r="P250" i="12"/>
  <c r="Q250" i="12" s="1"/>
  <c r="O250" i="12"/>
  <c r="N250" i="12"/>
  <c r="E250" i="12"/>
  <c r="D250" i="12"/>
  <c r="C250" i="12"/>
  <c r="B250" i="12"/>
  <c r="A250" i="12"/>
  <c r="BE250" i="12" s="1"/>
  <c r="DQ249" i="12"/>
  <c r="P249" i="12"/>
  <c r="Q249" i="12" s="1"/>
  <c r="O249" i="12"/>
  <c r="N249" i="12"/>
  <c r="G249" i="12"/>
  <c r="F249" i="12"/>
  <c r="D249" i="12"/>
  <c r="C249" i="12"/>
  <c r="B249" i="12"/>
  <c r="E249" i="12" s="1"/>
  <c r="A249" i="12"/>
  <c r="BF249" i="12" s="1"/>
  <c r="ED248" i="12"/>
  <c r="EG248" i="12" s="1"/>
  <c r="EJ248" i="12" s="1"/>
  <c r="EM248" i="12" s="1"/>
  <c r="EP248" i="12" s="1"/>
  <c r="ES248" i="12" s="1"/>
  <c r="EV248" i="12" s="1"/>
  <c r="EY248" i="12" s="1"/>
  <c r="FB248" i="12" s="1"/>
  <c r="EB248" i="12"/>
  <c r="EE248" i="12" s="1"/>
  <c r="EH248" i="12" s="1"/>
  <c r="EK248" i="12" s="1"/>
  <c r="EN248" i="12" s="1"/>
  <c r="EQ248" i="12" s="1"/>
  <c r="ET248" i="12" s="1"/>
  <c r="EW248" i="12" s="1"/>
  <c r="EZ248" i="12" s="1"/>
  <c r="FC248" i="12" s="1"/>
  <c r="EA248" i="12"/>
  <c r="DZ248" i="12"/>
  <c r="EC248" i="12" s="1"/>
  <c r="EF248" i="12" s="1"/>
  <c r="EI248" i="12" s="1"/>
  <c r="EL248" i="12" s="1"/>
  <c r="EO248" i="12" s="1"/>
  <c r="ER248" i="12" s="1"/>
  <c r="EU248" i="12" s="1"/>
  <c r="EX248" i="12" s="1"/>
  <c r="FA248" i="12" s="1"/>
  <c r="FD248" i="12" s="1"/>
  <c r="DY248" i="12"/>
  <c r="BE248" i="12"/>
  <c r="AW248" i="12"/>
  <c r="AO248" i="12"/>
  <c r="AG248" i="12"/>
  <c r="Y248" i="12"/>
  <c r="P248" i="12"/>
  <c r="Q248" i="12" s="1"/>
  <c r="O248" i="12"/>
  <c r="N248" i="12"/>
  <c r="G248" i="12"/>
  <c r="D248" i="12"/>
  <c r="C248" i="12"/>
  <c r="B248" i="12"/>
  <c r="A248" i="12"/>
  <c r="BF248" i="12" s="1"/>
  <c r="EF247" i="12"/>
  <c r="EI247" i="12" s="1"/>
  <c r="EL247" i="12" s="1"/>
  <c r="EO247" i="12" s="1"/>
  <c r="ER247" i="12" s="1"/>
  <c r="EU247" i="12" s="1"/>
  <c r="EX247" i="12" s="1"/>
  <c r="FA247" i="12" s="1"/>
  <c r="FD247" i="12" s="1"/>
  <c r="EC247" i="12"/>
  <c r="EA247" i="12"/>
  <c r="ED247" i="12" s="1"/>
  <c r="EG247" i="12" s="1"/>
  <c r="EJ247" i="12" s="1"/>
  <c r="EM247" i="12" s="1"/>
  <c r="EP247" i="12" s="1"/>
  <c r="ES247" i="12" s="1"/>
  <c r="EV247" i="12" s="1"/>
  <c r="EY247" i="12" s="1"/>
  <c r="FB247" i="12" s="1"/>
  <c r="DZ247" i="12"/>
  <c r="DY247" i="12"/>
  <c r="EB247" i="12" s="1"/>
  <c r="EE247" i="12" s="1"/>
  <c r="EH247" i="12" s="1"/>
  <c r="EK247" i="12" s="1"/>
  <c r="EN247" i="12" s="1"/>
  <c r="EQ247" i="12" s="1"/>
  <c r="ET247" i="12" s="1"/>
  <c r="EW247" i="12" s="1"/>
  <c r="EZ247" i="12" s="1"/>
  <c r="FC247" i="12" s="1"/>
  <c r="P247" i="12"/>
  <c r="Q247" i="12" s="1"/>
  <c r="O247" i="12"/>
  <c r="N247" i="12"/>
  <c r="E247" i="12"/>
  <c r="D247" i="12"/>
  <c r="C247" i="12"/>
  <c r="B247" i="12"/>
  <c r="A247" i="12"/>
  <c r="BF247" i="12" s="1"/>
  <c r="ED246" i="12"/>
  <c r="EG246" i="12" s="1"/>
  <c r="EJ246" i="12" s="1"/>
  <c r="EM246" i="12" s="1"/>
  <c r="EP246" i="12" s="1"/>
  <c r="ES246" i="12" s="1"/>
  <c r="EV246" i="12" s="1"/>
  <c r="EY246" i="12" s="1"/>
  <c r="FB246" i="12" s="1"/>
  <c r="EB246" i="12"/>
  <c r="EE246" i="12" s="1"/>
  <c r="EH246" i="12" s="1"/>
  <c r="EK246" i="12" s="1"/>
  <c r="EN246" i="12" s="1"/>
  <c r="EQ246" i="12" s="1"/>
  <c r="ET246" i="12" s="1"/>
  <c r="EW246" i="12" s="1"/>
  <c r="EZ246" i="12" s="1"/>
  <c r="FC246" i="12" s="1"/>
  <c r="EA246" i="12"/>
  <c r="DZ246" i="12"/>
  <c r="EC246" i="12" s="1"/>
  <c r="EF246" i="12" s="1"/>
  <c r="EI246" i="12" s="1"/>
  <c r="EL246" i="12" s="1"/>
  <c r="EO246" i="12" s="1"/>
  <c r="ER246" i="12" s="1"/>
  <c r="EU246" i="12" s="1"/>
  <c r="EX246" i="12" s="1"/>
  <c r="FA246" i="12" s="1"/>
  <c r="FD246" i="12" s="1"/>
  <c r="DY246" i="12"/>
  <c r="Q246" i="12"/>
  <c r="P246" i="12"/>
  <c r="O246" i="12"/>
  <c r="N246" i="12"/>
  <c r="K246" i="12"/>
  <c r="G246" i="12"/>
  <c r="F246" i="12"/>
  <c r="D246" i="12"/>
  <c r="C246" i="12"/>
  <c r="B246" i="12"/>
  <c r="E246" i="12" s="1"/>
  <c r="A246" i="12"/>
  <c r="BF246" i="12" s="1"/>
  <c r="EG245" i="12"/>
  <c r="EJ245" i="12" s="1"/>
  <c r="EM245" i="12" s="1"/>
  <c r="EP245" i="12" s="1"/>
  <c r="ES245" i="12" s="1"/>
  <c r="EV245" i="12" s="1"/>
  <c r="EY245" i="12" s="1"/>
  <c r="FB245" i="12" s="1"/>
  <c r="ED245" i="12"/>
  <c r="EC245" i="12"/>
  <c r="EF245" i="12" s="1"/>
  <c r="EI245" i="12" s="1"/>
  <c r="EL245" i="12" s="1"/>
  <c r="EO245" i="12" s="1"/>
  <c r="ER245" i="12" s="1"/>
  <c r="EU245" i="12" s="1"/>
  <c r="EX245" i="12" s="1"/>
  <c r="FA245" i="12" s="1"/>
  <c r="FD245" i="12" s="1"/>
  <c r="EA245" i="12"/>
  <c r="DZ245" i="12"/>
  <c r="DY245" i="12"/>
  <c r="EB245" i="12" s="1"/>
  <c r="EE245" i="12" s="1"/>
  <c r="EH245" i="12" s="1"/>
  <c r="EK245" i="12" s="1"/>
  <c r="EN245" i="12" s="1"/>
  <c r="EQ245" i="12" s="1"/>
  <c r="ET245" i="12" s="1"/>
  <c r="EW245" i="12" s="1"/>
  <c r="EZ245" i="12" s="1"/>
  <c r="FC245" i="12" s="1"/>
  <c r="P245" i="12"/>
  <c r="Q245" i="12" s="1"/>
  <c r="O245" i="12"/>
  <c r="N245" i="12"/>
  <c r="G245" i="12"/>
  <c r="F245" i="12"/>
  <c r="D245" i="12"/>
  <c r="C245" i="12"/>
  <c r="B245" i="12"/>
  <c r="E245" i="12" s="1"/>
  <c r="A245" i="12"/>
  <c r="BF245" i="12" s="1"/>
  <c r="ED244" i="12"/>
  <c r="EG244" i="12" s="1"/>
  <c r="EJ244" i="12" s="1"/>
  <c r="EM244" i="12" s="1"/>
  <c r="EP244" i="12" s="1"/>
  <c r="ES244" i="12" s="1"/>
  <c r="EV244" i="12" s="1"/>
  <c r="EY244" i="12" s="1"/>
  <c r="FB244" i="12" s="1"/>
  <c r="EB244" i="12"/>
  <c r="EE244" i="12" s="1"/>
  <c r="EH244" i="12" s="1"/>
  <c r="EK244" i="12" s="1"/>
  <c r="EN244" i="12" s="1"/>
  <c r="EQ244" i="12" s="1"/>
  <c r="ET244" i="12" s="1"/>
  <c r="EW244" i="12" s="1"/>
  <c r="EZ244" i="12" s="1"/>
  <c r="FC244" i="12" s="1"/>
  <c r="EA244" i="12"/>
  <c r="DZ244" i="12"/>
  <c r="EC244" i="12" s="1"/>
  <c r="EF244" i="12" s="1"/>
  <c r="EI244" i="12" s="1"/>
  <c r="EL244" i="12" s="1"/>
  <c r="EO244" i="12" s="1"/>
  <c r="ER244" i="12" s="1"/>
  <c r="EU244" i="12" s="1"/>
  <c r="EX244" i="12" s="1"/>
  <c r="FA244" i="12" s="1"/>
  <c r="FD244" i="12" s="1"/>
  <c r="DY244" i="12"/>
  <c r="BE244" i="12"/>
  <c r="BA244" i="12"/>
  <c r="AW244" i="12"/>
  <c r="AS244" i="12"/>
  <c r="AO244" i="12"/>
  <c r="AK244" i="12"/>
  <c r="AG244" i="12"/>
  <c r="AC244" i="12"/>
  <c r="Y244" i="12"/>
  <c r="P244" i="12"/>
  <c r="Q244" i="12" s="1"/>
  <c r="O244" i="12"/>
  <c r="N244" i="12"/>
  <c r="G244" i="12"/>
  <c r="D244" i="12"/>
  <c r="C244" i="12"/>
  <c r="B244" i="12"/>
  <c r="E244" i="12" s="1"/>
  <c r="A244" i="12"/>
  <c r="BF244" i="12" s="1"/>
  <c r="EB243" i="12"/>
  <c r="EE243" i="12" s="1"/>
  <c r="EH243" i="12" s="1"/>
  <c r="EK243" i="12" s="1"/>
  <c r="EN243" i="12" s="1"/>
  <c r="EQ243" i="12" s="1"/>
  <c r="ET243" i="12" s="1"/>
  <c r="EW243" i="12" s="1"/>
  <c r="EZ243" i="12" s="1"/>
  <c r="FC243" i="12" s="1"/>
  <c r="EA243" i="12"/>
  <c r="ED243" i="12" s="1"/>
  <c r="EG243" i="12" s="1"/>
  <c r="EJ243" i="12" s="1"/>
  <c r="EM243" i="12" s="1"/>
  <c r="EP243" i="12" s="1"/>
  <c r="ES243" i="12" s="1"/>
  <c r="EV243" i="12" s="1"/>
  <c r="EY243" i="12" s="1"/>
  <c r="FB243" i="12" s="1"/>
  <c r="DZ243" i="12"/>
  <c r="EC243" i="12" s="1"/>
  <c r="EF243" i="12" s="1"/>
  <c r="EI243" i="12" s="1"/>
  <c r="EL243" i="12" s="1"/>
  <c r="EO243" i="12" s="1"/>
  <c r="ER243" i="12" s="1"/>
  <c r="EU243" i="12" s="1"/>
  <c r="EX243" i="12" s="1"/>
  <c r="FA243" i="12" s="1"/>
  <c r="FD243" i="12" s="1"/>
  <c r="DY243" i="12"/>
  <c r="BE243" i="12"/>
  <c r="AW243" i="12"/>
  <c r="AS243" i="12"/>
  <c r="AO243" i="12"/>
  <c r="AG243" i="12"/>
  <c r="AC243" i="12"/>
  <c r="Y243" i="12"/>
  <c r="P243" i="12"/>
  <c r="Q243" i="12" s="1"/>
  <c r="O243" i="12"/>
  <c r="N243" i="12"/>
  <c r="J243" i="12"/>
  <c r="D243" i="12"/>
  <c r="C243" i="12"/>
  <c r="B243" i="12"/>
  <c r="E243" i="12" s="1"/>
  <c r="A243" i="12"/>
  <c r="BF243" i="12" s="1"/>
  <c r="EF242" i="12"/>
  <c r="EI242" i="12" s="1"/>
  <c r="EL242" i="12" s="1"/>
  <c r="EO242" i="12" s="1"/>
  <c r="ER242" i="12" s="1"/>
  <c r="EU242" i="12" s="1"/>
  <c r="EX242" i="12" s="1"/>
  <c r="FA242" i="12" s="1"/>
  <c r="FD242" i="12" s="1"/>
  <c r="EC242" i="12"/>
  <c r="EA242" i="12"/>
  <c r="ED242" i="12" s="1"/>
  <c r="EG242" i="12" s="1"/>
  <c r="EJ242" i="12" s="1"/>
  <c r="EM242" i="12" s="1"/>
  <c r="EP242" i="12" s="1"/>
  <c r="ES242" i="12" s="1"/>
  <c r="EV242" i="12" s="1"/>
  <c r="EY242" i="12" s="1"/>
  <c r="FB242" i="12" s="1"/>
  <c r="DZ242" i="12"/>
  <c r="DY242" i="12"/>
  <c r="EB242" i="12" s="1"/>
  <c r="EE242" i="12" s="1"/>
  <c r="EH242" i="12" s="1"/>
  <c r="EK242" i="12" s="1"/>
  <c r="EN242" i="12" s="1"/>
  <c r="EQ242" i="12" s="1"/>
  <c r="ET242" i="12" s="1"/>
  <c r="EW242" i="12" s="1"/>
  <c r="EZ242" i="12" s="1"/>
  <c r="FC242" i="12" s="1"/>
  <c r="P242" i="12"/>
  <c r="F242" i="12" s="1"/>
  <c r="O242" i="12"/>
  <c r="N242" i="12"/>
  <c r="G242" i="12"/>
  <c r="E242" i="12"/>
  <c r="D242" i="12"/>
  <c r="C242" i="12"/>
  <c r="B242" i="12"/>
  <c r="A242" i="12"/>
  <c r="BB242" i="12" s="1"/>
  <c r="ED241" i="12"/>
  <c r="EG241" i="12" s="1"/>
  <c r="EJ241" i="12" s="1"/>
  <c r="EM241" i="12" s="1"/>
  <c r="EP241" i="12" s="1"/>
  <c r="ES241" i="12" s="1"/>
  <c r="EV241" i="12" s="1"/>
  <c r="EY241" i="12" s="1"/>
  <c r="FB241" i="12" s="1"/>
  <c r="EA241" i="12"/>
  <c r="DZ241" i="12"/>
  <c r="EC241" i="12" s="1"/>
  <c r="EF241" i="12" s="1"/>
  <c r="EI241" i="12" s="1"/>
  <c r="EL241" i="12" s="1"/>
  <c r="EO241" i="12" s="1"/>
  <c r="ER241" i="12" s="1"/>
  <c r="EU241" i="12" s="1"/>
  <c r="EX241" i="12" s="1"/>
  <c r="FA241" i="12" s="1"/>
  <c r="FD241" i="12" s="1"/>
  <c r="DY241" i="12"/>
  <c r="EB241" i="12" s="1"/>
  <c r="EE241" i="12" s="1"/>
  <c r="EH241" i="12" s="1"/>
  <c r="EK241" i="12" s="1"/>
  <c r="EN241" i="12" s="1"/>
  <c r="EQ241" i="12" s="1"/>
  <c r="ET241" i="12" s="1"/>
  <c r="EW241" i="12" s="1"/>
  <c r="EZ241" i="12" s="1"/>
  <c r="FC241" i="12" s="1"/>
  <c r="BD241" i="12"/>
  <c r="BC241" i="12"/>
  <c r="BA241" i="12"/>
  <c r="AY241" i="12"/>
  <c r="AW241" i="12"/>
  <c r="AV241" i="12"/>
  <c r="AS241" i="12"/>
  <c r="AR241" i="12"/>
  <c r="AQ241" i="12"/>
  <c r="AN241" i="12"/>
  <c r="AM241" i="12"/>
  <c r="AK241" i="12"/>
  <c r="AI241" i="12"/>
  <c r="AG241" i="12"/>
  <c r="AF241" i="12"/>
  <c r="AC241" i="12"/>
  <c r="AB241" i="12"/>
  <c r="AA241" i="12"/>
  <c r="X241" i="12"/>
  <c r="W241" i="12"/>
  <c r="P241" i="12"/>
  <c r="Q241" i="12" s="1"/>
  <c r="O241" i="12"/>
  <c r="N241" i="12"/>
  <c r="J241" i="12"/>
  <c r="G241" i="12"/>
  <c r="D241" i="12"/>
  <c r="C241" i="12"/>
  <c r="B241" i="12"/>
  <c r="E241" i="12" s="1"/>
  <c r="A241" i="12"/>
  <c r="BF241" i="12" s="1"/>
  <c r="ED240" i="12"/>
  <c r="EG240" i="12" s="1"/>
  <c r="EJ240" i="12" s="1"/>
  <c r="EM240" i="12" s="1"/>
  <c r="EP240" i="12" s="1"/>
  <c r="ES240" i="12" s="1"/>
  <c r="EV240" i="12" s="1"/>
  <c r="EY240" i="12" s="1"/>
  <c r="FB240" i="12" s="1"/>
  <c r="EA240" i="12"/>
  <c r="DZ240" i="12"/>
  <c r="EC240" i="12" s="1"/>
  <c r="EF240" i="12" s="1"/>
  <c r="EI240" i="12" s="1"/>
  <c r="EL240" i="12" s="1"/>
  <c r="EO240" i="12" s="1"/>
  <c r="ER240" i="12" s="1"/>
  <c r="EU240" i="12" s="1"/>
  <c r="EX240" i="12" s="1"/>
  <c r="FA240" i="12" s="1"/>
  <c r="FD240" i="12" s="1"/>
  <c r="DY240" i="12"/>
  <c r="EB240" i="12" s="1"/>
  <c r="EE240" i="12" s="1"/>
  <c r="EH240" i="12" s="1"/>
  <c r="EK240" i="12" s="1"/>
  <c r="EN240" i="12" s="1"/>
  <c r="EQ240" i="12" s="1"/>
  <c r="ET240" i="12" s="1"/>
  <c r="EW240" i="12" s="1"/>
  <c r="EZ240" i="12" s="1"/>
  <c r="FC240" i="12" s="1"/>
  <c r="BD240" i="12"/>
  <c r="AZ240" i="12"/>
  <c r="AV240" i="12"/>
  <c r="AR240" i="12"/>
  <c r="AN240" i="12"/>
  <c r="AJ240" i="12"/>
  <c r="AF240" i="12"/>
  <c r="AB240" i="12"/>
  <c r="X240" i="12"/>
  <c r="P240" i="12"/>
  <c r="G240" i="12" s="1"/>
  <c r="O240" i="12"/>
  <c r="N240" i="12"/>
  <c r="J240" i="12"/>
  <c r="D240" i="12"/>
  <c r="C240" i="12"/>
  <c r="B240" i="12"/>
  <c r="E240" i="12" s="1"/>
  <c r="A240" i="12"/>
  <c r="BF240" i="12" s="1"/>
  <c r="EB239" i="12"/>
  <c r="EE239" i="12" s="1"/>
  <c r="EH239" i="12" s="1"/>
  <c r="EK239" i="12" s="1"/>
  <c r="EN239" i="12" s="1"/>
  <c r="EQ239" i="12" s="1"/>
  <c r="ET239" i="12" s="1"/>
  <c r="EW239" i="12" s="1"/>
  <c r="EZ239" i="12" s="1"/>
  <c r="FC239" i="12" s="1"/>
  <c r="EA239" i="12"/>
  <c r="ED239" i="12" s="1"/>
  <c r="EG239" i="12" s="1"/>
  <c r="EJ239" i="12" s="1"/>
  <c r="EM239" i="12" s="1"/>
  <c r="EP239" i="12" s="1"/>
  <c r="ES239" i="12" s="1"/>
  <c r="EV239" i="12" s="1"/>
  <c r="EY239" i="12" s="1"/>
  <c r="FB239" i="12" s="1"/>
  <c r="DZ239" i="12"/>
  <c r="EC239" i="12" s="1"/>
  <c r="EF239" i="12" s="1"/>
  <c r="EI239" i="12" s="1"/>
  <c r="EL239" i="12" s="1"/>
  <c r="EO239" i="12" s="1"/>
  <c r="ER239" i="12" s="1"/>
  <c r="EU239" i="12" s="1"/>
  <c r="EX239" i="12" s="1"/>
  <c r="FA239" i="12" s="1"/>
  <c r="FD239" i="12" s="1"/>
  <c r="DY239" i="12"/>
  <c r="Q239" i="12"/>
  <c r="P239" i="12"/>
  <c r="F239" i="12" s="1"/>
  <c r="O239" i="12"/>
  <c r="N239" i="12"/>
  <c r="K239" i="12"/>
  <c r="D239" i="12"/>
  <c r="C239" i="12"/>
  <c r="B239" i="12"/>
  <c r="E239" i="12" s="1"/>
  <c r="A239" i="12"/>
  <c r="BA239" i="12" s="1"/>
  <c r="EA238" i="12"/>
  <c r="ED238" i="12" s="1"/>
  <c r="EG238" i="12" s="1"/>
  <c r="EJ238" i="12" s="1"/>
  <c r="EM238" i="12" s="1"/>
  <c r="EP238" i="12" s="1"/>
  <c r="ES238" i="12" s="1"/>
  <c r="EV238" i="12" s="1"/>
  <c r="EY238" i="12" s="1"/>
  <c r="FB238" i="12" s="1"/>
  <c r="DZ238" i="12"/>
  <c r="EC238" i="12" s="1"/>
  <c r="EF238" i="12" s="1"/>
  <c r="EI238" i="12" s="1"/>
  <c r="EL238" i="12" s="1"/>
  <c r="EO238" i="12" s="1"/>
  <c r="ER238" i="12" s="1"/>
  <c r="EU238" i="12" s="1"/>
  <c r="EX238" i="12" s="1"/>
  <c r="FA238" i="12" s="1"/>
  <c r="FD238" i="12" s="1"/>
  <c r="DY238" i="12"/>
  <c r="EB238" i="12" s="1"/>
  <c r="EE238" i="12" s="1"/>
  <c r="EH238" i="12" s="1"/>
  <c r="EK238" i="12" s="1"/>
  <c r="EN238" i="12" s="1"/>
  <c r="EQ238" i="12" s="1"/>
  <c r="ET238" i="12" s="1"/>
  <c r="EW238" i="12" s="1"/>
  <c r="EZ238" i="12" s="1"/>
  <c r="FC238" i="12" s="1"/>
  <c r="BC238" i="12"/>
  <c r="AY238" i="12"/>
  <c r="AU238" i="12"/>
  <c r="AM238" i="12"/>
  <c r="AI238" i="12"/>
  <c r="AE238" i="12"/>
  <c r="W238" i="12"/>
  <c r="P238" i="12"/>
  <c r="F238" i="12" s="1"/>
  <c r="O238" i="12"/>
  <c r="N238" i="12"/>
  <c r="D238" i="12"/>
  <c r="C238" i="12"/>
  <c r="B238" i="12"/>
  <c r="E238" i="12" s="1"/>
  <c r="A238" i="12"/>
  <c r="BB238" i="12" s="1"/>
  <c r="ED237" i="12"/>
  <c r="EG237" i="12" s="1"/>
  <c r="EJ237" i="12" s="1"/>
  <c r="EM237" i="12" s="1"/>
  <c r="EP237" i="12" s="1"/>
  <c r="ES237" i="12" s="1"/>
  <c r="EV237" i="12" s="1"/>
  <c r="EY237" i="12" s="1"/>
  <c r="FB237" i="12" s="1"/>
  <c r="EA237" i="12"/>
  <c r="DZ237" i="12"/>
  <c r="EC237" i="12" s="1"/>
  <c r="EF237" i="12" s="1"/>
  <c r="EI237" i="12" s="1"/>
  <c r="EL237" i="12" s="1"/>
  <c r="EO237" i="12" s="1"/>
  <c r="ER237" i="12" s="1"/>
  <c r="EU237" i="12" s="1"/>
  <c r="EX237" i="12" s="1"/>
  <c r="FA237" i="12" s="1"/>
  <c r="FD237" i="12" s="1"/>
  <c r="DY237" i="12"/>
  <c r="EB237" i="12" s="1"/>
  <c r="EE237" i="12" s="1"/>
  <c r="EH237" i="12" s="1"/>
  <c r="EK237" i="12" s="1"/>
  <c r="EN237" i="12" s="1"/>
  <c r="EQ237" i="12" s="1"/>
  <c r="ET237" i="12" s="1"/>
  <c r="EW237" i="12" s="1"/>
  <c r="EZ237" i="12" s="1"/>
  <c r="FC237" i="12" s="1"/>
  <c r="BC237" i="12"/>
  <c r="AW237" i="12"/>
  <c r="AR237" i="12"/>
  <c r="AM237" i="12"/>
  <c r="AG237" i="12"/>
  <c r="AB237" i="12"/>
  <c r="W237" i="12"/>
  <c r="P237" i="12"/>
  <c r="Q237" i="12" s="1"/>
  <c r="O237" i="12"/>
  <c r="N237" i="12"/>
  <c r="J237" i="12"/>
  <c r="G237" i="12"/>
  <c r="F237" i="12"/>
  <c r="D237" i="12"/>
  <c r="C237" i="12"/>
  <c r="B237" i="12"/>
  <c r="E237" i="12" s="1"/>
  <c r="A237" i="12"/>
  <c r="BF237" i="12" s="1"/>
  <c r="EB236" i="12"/>
  <c r="EE236" i="12" s="1"/>
  <c r="EH236" i="12" s="1"/>
  <c r="EK236" i="12" s="1"/>
  <c r="EN236" i="12" s="1"/>
  <c r="EQ236" i="12" s="1"/>
  <c r="ET236" i="12" s="1"/>
  <c r="EW236" i="12" s="1"/>
  <c r="EZ236" i="12" s="1"/>
  <c r="FC236" i="12" s="1"/>
  <c r="EA236" i="12"/>
  <c r="ED236" i="12" s="1"/>
  <c r="EG236" i="12" s="1"/>
  <c r="EJ236" i="12" s="1"/>
  <c r="EM236" i="12" s="1"/>
  <c r="EP236" i="12" s="1"/>
  <c r="ES236" i="12" s="1"/>
  <c r="EV236" i="12" s="1"/>
  <c r="EY236" i="12" s="1"/>
  <c r="FB236" i="12" s="1"/>
  <c r="DZ236" i="12"/>
  <c r="EC236" i="12" s="1"/>
  <c r="EF236" i="12" s="1"/>
  <c r="EI236" i="12" s="1"/>
  <c r="EL236" i="12" s="1"/>
  <c r="EO236" i="12" s="1"/>
  <c r="ER236" i="12" s="1"/>
  <c r="EU236" i="12" s="1"/>
  <c r="EX236" i="12" s="1"/>
  <c r="FA236" i="12" s="1"/>
  <c r="FD236" i="12" s="1"/>
  <c r="DY236" i="12"/>
  <c r="BE236" i="12"/>
  <c r="BA236" i="12"/>
  <c r="AZ236" i="12"/>
  <c r="AW236" i="12"/>
  <c r="AS236" i="12"/>
  <c r="AR236" i="12"/>
  <c r="AO236" i="12"/>
  <c r="AK236" i="12"/>
  <c r="AJ236" i="12"/>
  <c r="AG236" i="12"/>
  <c r="AC236" i="12"/>
  <c r="AB236" i="12"/>
  <c r="Y236" i="12"/>
  <c r="P236" i="12"/>
  <c r="Q236" i="12" s="1"/>
  <c r="O236" i="12"/>
  <c r="N236" i="12"/>
  <c r="D236" i="12"/>
  <c r="C236" i="12"/>
  <c r="B236" i="12"/>
  <c r="A236" i="12"/>
  <c r="BF236" i="12" s="1"/>
  <c r="EB235" i="12"/>
  <c r="EE235" i="12" s="1"/>
  <c r="EH235" i="12" s="1"/>
  <c r="EK235" i="12" s="1"/>
  <c r="EN235" i="12" s="1"/>
  <c r="EQ235" i="12" s="1"/>
  <c r="ET235" i="12" s="1"/>
  <c r="EW235" i="12" s="1"/>
  <c r="EZ235" i="12" s="1"/>
  <c r="FC235" i="12" s="1"/>
  <c r="EA235" i="12"/>
  <c r="ED235" i="12" s="1"/>
  <c r="EG235" i="12" s="1"/>
  <c r="EJ235" i="12" s="1"/>
  <c r="EM235" i="12" s="1"/>
  <c r="EP235" i="12" s="1"/>
  <c r="ES235" i="12" s="1"/>
  <c r="EV235" i="12" s="1"/>
  <c r="EY235" i="12" s="1"/>
  <c r="FB235" i="12" s="1"/>
  <c r="DZ235" i="12"/>
  <c r="EC235" i="12" s="1"/>
  <c r="EF235" i="12" s="1"/>
  <c r="EI235" i="12" s="1"/>
  <c r="EL235" i="12" s="1"/>
  <c r="EO235" i="12" s="1"/>
  <c r="ER235" i="12" s="1"/>
  <c r="EU235" i="12" s="1"/>
  <c r="EX235" i="12" s="1"/>
  <c r="FA235" i="12" s="1"/>
  <c r="FD235" i="12" s="1"/>
  <c r="DY235" i="12"/>
  <c r="Q235" i="12"/>
  <c r="P235" i="12"/>
  <c r="F235" i="12" s="1"/>
  <c r="O235" i="12"/>
  <c r="N235" i="12"/>
  <c r="K235" i="12"/>
  <c r="D235" i="12"/>
  <c r="C235" i="12"/>
  <c r="B235" i="12"/>
  <c r="E235" i="12" s="1"/>
  <c r="A235" i="12"/>
  <c r="BE235" i="12" s="1"/>
  <c r="EG234" i="12"/>
  <c r="EJ234" i="12" s="1"/>
  <c r="EM234" i="12" s="1"/>
  <c r="EP234" i="12" s="1"/>
  <c r="ES234" i="12" s="1"/>
  <c r="EV234" i="12" s="1"/>
  <c r="EY234" i="12" s="1"/>
  <c r="FB234" i="12" s="1"/>
  <c r="ED234" i="12"/>
  <c r="EC234" i="12"/>
  <c r="EF234" i="12" s="1"/>
  <c r="EI234" i="12" s="1"/>
  <c r="EL234" i="12" s="1"/>
  <c r="EO234" i="12" s="1"/>
  <c r="ER234" i="12" s="1"/>
  <c r="EU234" i="12" s="1"/>
  <c r="EX234" i="12" s="1"/>
  <c r="FA234" i="12" s="1"/>
  <c r="FD234" i="12" s="1"/>
  <c r="EA234" i="12"/>
  <c r="DZ234" i="12"/>
  <c r="DY234" i="12"/>
  <c r="EB234" i="12" s="1"/>
  <c r="EE234" i="12" s="1"/>
  <c r="EH234" i="12" s="1"/>
  <c r="EK234" i="12" s="1"/>
  <c r="EN234" i="12" s="1"/>
  <c r="EQ234" i="12" s="1"/>
  <c r="ET234" i="12" s="1"/>
  <c r="EW234" i="12" s="1"/>
  <c r="EZ234" i="12" s="1"/>
  <c r="FC234" i="12" s="1"/>
  <c r="BC234" i="12"/>
  <c r="AU234" i="12"/>
  <c r="AM234" i="12"/>
  <c r="AE234" i="12"/>
  <c r="W234" i="12"/>
  <c r="P234" i="12"/>
  <c r="Q234" i="12" s="1"/>
  <c r="O234" i="12"/>
  <c r="N234" i="12"/>
  <c r="G234" i="12"/>
  <c r="D234" i="12"/>
  <c r="C234" i="12"/>
  <c r="B234" i="12"/>
  <c r="A234" i="12"/>
  <c r="AH234" i="12" s="1"/>
  <c r="ED233" i="12"/>
  <c r="EG233" i="12" s="1"/>
  <c r="EJ233" i="12" s="1"/>
  <c r="EM233" i="12" s="1"/>
  <c r="EP233" i="12" s="1"/>
  <c r="ES233" i="12" s="1"/>
  <c r="EV233" i="12" s="1"/>
  <c r="EY233" i="12" s="1"/>
  <c r="FB233" i="12" s="1"/>
  <c r="EA233" i="12"/>
  <c r="DZ233" i="12"/>
  <c r="EC233" i="12" s="1"/>
  <c r="EF233" i="12" s="1"/>
  <c r="EI233" i="12" s="1"/>
  <c r="EL233" i="12" s="1"/>
  <c r="EO233" i="12" s="1"/>
  <c r="ER233" i="12" s="1"/>
  <c r="EU233" i="12" s="1"/>
  <c r="EX233" i="12" s="1"/>
  <c r="FA233" i="12" s="1"/>
  <c r="FD233" i="12" s="1"/>
  <c r="DY233" i="12"/>
  <c r="EB233" i="12" s="1"/>
  <c r="EE233" i="12" s="1"/>
  <c r="EH233" i="12" s="1"/>
  <c r="EK233" i="12" s="1"/>
  <c r="EN233" i="12" s="1"/>
  <c r="EQ233" i="12" s="1"/>
  <c r="ET233" i="12" s="1"/>
  <c r="EW233" i="12" s="1"/>
  <c r="EZ233" i="12" s="1"/>
  <c r="FC233" i="12" s="1"/>
  <c r="P233" i="12"/>
  <c r="Q233" i="12" s="1"/>
  <c r="O233" i="12"/>
  <c r="N233" i="12"/>
  <c r="G233" i="12"/>
  <c r="F233" i="12"/>
  <c r="D233" i="12"/>
  <c r="C233" i="12"/>
  <c r="B233" i="12"/>
  <c r="E233" i="12" s="1"/>
  <c r="A233" i="12"/>
  <c r="BF233" i="12" s="1"/>
  <c r="EB232" i="12"/>
  <c r="EE232" i="12" s="1"/>
  <c r="EH232" i="12" s="1"/>
  <c r="EK232" i="12" s="1"/>
  <c r="EN232" i="12" s="1"/>
  <c r="EQ232" i="12" s="1"/>
  <c r="ET232" i="12" s="1"/>
  <c r="EW232" i="12" s="1"/>
  <c r="EZ232" i="12" s="1"/>
  <c r="FC232" i="12" s="1"/>
  <c r="EA232" i="12"/>
  <c r="ED232" i="12" s="1"/>
  <c r="EG232" i="12" s="1"/>
  <c r="EJ232" i="12" s="1"/>
  <c r="EM232" i="12" s="1"/>
  <c r="EP232" i="12" s="1"/>
  <c r="ES232" i="12" s="1"/>
  <c r="EV232" i="12" s="1"/>
  <c r="EY232" i="12" s="1"/>
  <c r="FB232" i="12" s="1"/>
  <c r="DZ232" i="12"/>
  <c r="EC232" i="12" s="1"/>
  <c r="EF232" i="12" s="1"/>
  <c r="EI232" i="12" s="1"/>
  <c r="EL232" i="12" s="1"/>
  <c r="EO232" i="12" s="1"/>
  <c r="ER232" i="12" s="1"/>
  <c r="EU232" i="12" s="1"/>
  <c r="EX232" i="12" s="1"/>
  <c r="FA232" i="12" s="1"/>
  <c r="FD232" i="12" s="1"/>
  <c r="DY232" i="12"/>
  <c r="P232" i="12"/>
  <c r="Q232" i="12" s="1"/>
  <c r="O232" i="12"/>
  <c r="N232" i="12"/>
  <c r="E232" i="12"/>
  <c r="D232" i="12"/>
  <c r="C232" i="12"/>
  <c r="B232" i="12"/>
  <c r="A232" i="12"/>
  <c r="BF232" i="12" s="1"/>
  <c r="EC231" i="12"/>
  <c r="EF231" i="12" s="1"/>
  <c r="EI231" i="12" s="1"/>
  <c r="EL231" i="12" s="1"/>
  <c r="EO231" i="12" s="1"/>
  <c r="ER231" i="12" s="1"/>
  <c r="EU231" i="12" s="1"/>
  <c r="EX231" i="12" s="1"/>
  <c r="FA231" i="12" s="1"/>
  <c r="FD231" i="12" s="1"/>
  <c r="EA231" i="12"/>
  <c r="ED231" i="12" s="1"/>
  <c r="EG231" i="12" s="1"/>
  <c r="EJ231" i="12" s="1"/>
  <c r="EM231" i="12" s="1"/>
  <c r="EP231" i="12" s="1"/>
  <c r="ES231" i="12" s="1"/>
  <c r="EV231" i="12" s="1"/>
  <c r="EY231" i="12" s="1"/>
  <c r="FB231" i="12" s="1"/>
  <c r="DZ231" i="12"/>
  <c r="DY231" i="12"/>
  <c r="EB231" i="12" s="1"/>
  <c r="EE231" i="12" s="1"/>
  <c r="EH231" i="12" s="1"/>
  <c r="EK231" i="12" s="1"/>
  <c r="EN231" i="12" s="1"/>
  <c r="EQ231" i="12" s="1"/>
  <c r="ET231" i="12" s="1"/>
  <c r="EW231" i="12" s="1"/>
  <c r="EZ231" i="12" s="1"/>
  <c r="FC231" i="12" s="1"/>
  <c r="P231" i="12"/>
  <c r="F231" i="12" s="1"/>
  <c r="O231" i="12"/>
  <c r="N231" i="12"/>
  <c r="E231" i="12"/>
  <c r="D231" i="12"/>
  <c r="C231" i="12"/>
  <c r="B231" i="12"/>
  <c r="A231" i="12"/>
  <c r="AW231" i="12" s="1"/>
  <c r="EC230" i="12"/>
  <c r="EF230" i="12" s="1"/>
  <c r="EI230" i="12" s="1"/>
  <c r="EL230" i="12" s="1"/>
  <c r="EO230" i="12" s="1"/>
  <c r="ER230" i="12" s="1"/>
  <c r="EU230" i="12" s="1"/>
  <c r="EX230" i="12" s="1"/>
  <c r="FA230" i="12" s="1"/>
  <c r="FD230" i="12" s="1"/>
  <c r="EA230" i="12"/>
  <c r="ED230" i="12" s="1"/>
  <c r="EG230" i="12" s="1"/>
  <c r="EJ230" i="12" s="1"/>
  <c r="EM230" i="12" s="1"/>
  <c r="EP230" i="12" s="1"/>
  <c r="ES230" i="12" s="1"/>
  <c r="EV230" i="12" s="1"/>
  <c r="EY230" i="12" s="1"/>
  <c r="FB230" i="12" s="1"/>
  <c r="DZ230" i="12"/>
  <c r="DY230" i="12"/>
  <c r="EB230" i="12" s="1"/>
  <c r="EE230" i="12" s="1"/>
  <c r="EH230" i="12" s="1"/>
  <c r="EK230" i="12" s="1"/>
  <c r="EN230" i="12" s="1"/>
  <c r="EQ230" i="12" s="1"/>
  <c r="ET230" i="12" s="1"/>
  <c r="EW230" i="12" s="1"/>
  <c r="EZ230" i="12" s="1"/>
  <c r="FC230" i="12" s="1"/>
  <c r="K231" i="12" l="1"/>
  <c r="Q231" i="12"/>
  <c r="J232" i="12"/>
  <c r="X232" i="12"/>
  <c r="AF232" i="12"/>
  <c r="AN232" i="12"/>
  <c r="AV232" i="12"/>
  <c r="BD232" i="12"/>
  <c r="AA233" i="12"/>
  <c r="AF233" i="12"/>
  <c r="AK233" i="12"/>
  <c r="AQ233" i="12"/>
  <c r="AV233" i="12"/>
  <c r="BA233" i="12"/>
  <c r="F234" i="12"/>
  <c r="AA234" i="12"/>
  <c r="AQ234" i="12"/>
  <c r="X237" i="12"/>
  <c r="AC237" i="12"/>
  <c r="AI237" i="12"/>
  <c r="AN237" i="12"/>
  <c r="AS237" i="12"/>
  <c r="AY237" i="12"/>
  <c r="BD237" i="12"/>
  <c r="K238" i="12"/>
  <c r="Q238" i="12"/>
  <c r="AC240" i="12"/>
  <c r="AK240" i="12"/>
  <c r="AS240" i="12"/>
  <c r="BA240" i="12"/>
  <c r="K242" i="12"/>
  <c r="Q242" i="12"/>
  <c r="AB244" i="12"/>
  <c r="AJ244" i="12"/>
  <c r="AR244" i="12"/>
  <c r="AZ244" i="12"/>
  <c r="AA245" i="12"/>
  <c r="AF245" i="12"/>
  <c r="AK245" i="12"/>
  <c r="AQ245" i="12"/>
  <c r="AV245" i="12"/>
  <c r="BA245" i="12"/>
  <c r="J247" i="12"/>
  <c r="Y247" i="12"/>
  <c r="AO247" i="12"/>
  <c r="BE247" i="12"/>
  <c r="AB248" i="12"/>
  <c r="AJ248" i="12"/>
  <c r="AR248" i="12"/>
  <c r="AZ248" i="12"/>
  <c r="AA249" i="12"/>
  <c r="AF249" i="12"/>
  <c r="AK249" i="12"/>
  <c r="AQ249" i="12"/>
  <c r="AV249" i="12"/>
  <c r="BA249" i="12"/>
  <c r="DY250" i="12"/>
  <c r="DZ250" i="12" s="1"/>
  <c r="EA250" i="12" s="1"/>
  <c r="EB250" i="12" s="1"/>
  <c r="EC250" i="12" s="1"/>
  <c r="ED250" i="12" s="1"/>
  <c r="EE250" i="12" s="1"/>
  <c r="EF250" i="12" s="1"/>
  <c r="EG250" i="12" s="1"/>
  <c r="EH250" i="12" s="1"/>
  <c r="EI250" i="12" s="1"/>
  <c r="EJ250" i="12" s="1"/>
  <c r="EK250" i="12" s="1"/>
  <c r="EL250" i="12" s="1"/>
  <c r="EM250" i="12" s="1"/>
  <c r="EN250" i="12" s="1"/>
  <c r="EO250" i="12" s="1"/>
  <c r="EP250" i="12" s="1"/>
  <c r="EQ250" i="12" s="1"/>
  <c r="ER250" i="12" s="1"/>
  <c r="ES250" i="12" s="1"/>
  <c r="ET250" i="12" s="1"/>
  <c r="EU250" i="12" s="1"/>
  <c r="EV250" i="12" s="1"/>
  <c r="EW250" i="12" s="1"/>
  <c r="EX250" i="12" s="1"/>
  <c r="EY250" i="12" s="1"/>
  <c r="EZ250" i="12" s="1"/>
  <c r="FA250" i="12" s="1"/>
  <c r="FB250" i="12" s="1"/>
  <c r="FC250" i="12" s="1"/>
  <c r="FD250" i="12" s="1"/>
  <c r="Y251" i="12"/>
  <c r="AG251" i="12"/>
  <c r="AO251" i="12"/>
  <c r="AW251" i="12"/>
  <c r="BE251" i="12"/>
  <c r="K253" i="12"/>
  <c r="Q253" i="12"/>
  <c r="AC232" i="12"/>
  <c r="AK232" i="12"/>
  <c r="AS232" i="12"/>
  <c r="BA232" i="12"/>
  <c r="G238" i="12"/>
  <c r="AE245" i="12"/>
  <c r="Y249" i="12"/>
  <c r="AJ249" i="12"/>
  <c r="G252" i="12"/>
  <c r="Y232" i="12"/>
  <c r="AO232" i="12"/>
  <c r="AW232" i="12"/>
  <c r="BE232" i="12"/>
  <c r="J233" i="12"/>
  <c r="AB233" i="12"/>
  <c r="AG233" i="12"/>
  <c r="AM233" i="12"/>
  <c r="AR233" i="12"/>
  <c r="AW233" i="12"/>
  <c r="BC233" i="12"/>
  <c r="Y237" i="12"/>
  <c r="AE237" i="12"/>
  <c r="AJ237" i="12"/>
  <c r="AO237" i="12"/>
  <c r="AU237" i="12"/>
  <c r="AZ237" i="12"/>
  <c r="BE237" i="12"/>
  <c r="J245" i="12"/>
  <c r="AB245" i="12"/>
  <c r="AM245" i="12"/>
  <c r="AW245" i="12"/>
  <c r="AC247" i="12"/>
  <c r="AC248" i="12"/>
  <c r="AK248" i="12"/>
  <c r="AS248" i="12"/>
  <c r="BA248" i="12"/>
  <c r="J249" i="12"/>
  <c r="AB249" i="12"/>
  <c r="AG249" i="12"/>
  <c r="AM249" i="12"/>
  <c r="AR249" i="12"/>
  <c r="AW249" i="12"/>
  <c r="BC249" i="12"/>
  <c r="AB251" i="12"/>
  <c r="AR251" i="12"/>
  <c r="Y233" i="12"/>
  <c r="AE233" i="12"/>
  <c r="AJ233" i="12"/>
  <c r="AO233" i="12"/>
  <c r="AU233" i="12"/>
  <c r="AZ233" i="12"/>
  <c r="BE233" i="12"/>
  <c r="Y245" i="12"/>
  <c r="AJ245" i="12"/>
  <c r="AO245" i="12"/>
  <c r="AU245" i="12"/>
  <c r="AZ245" i="12"/>
  <c r="BE245" i="12"/>
  <c r="AK247" i="12"/>
  <c r="BA247" i="12"/>
  <c r="AE249" i="12"/>
  <c r="AO249" i="12"/>
  <c r="AU249" i="12"/>
  <c r="AZ249" i="12"/>
  <c r="BE249" i="12"/>
  <c r="AG232" i="12"/>
  <c r="W233" i="12"/>
  <c r="W245" i="12"/>
  <c r="AG245" i="12"/>
  <c r="AR245" i="12"/>
  <c r="BC245" i="12"/>
  <c r="AS247" i="12"/>
  <c r="W249" i="12"/>
  <c r="AJ251" i="12"/>
  <c r="AZ251" i="12"/>
  <c r="AB232" i="12"/>
  <c r="AJ232" i="12"/>
  <c r="AR232" i="12"/>
  <c r="AZ232" i="12"/>
  <c r="X233" i="12"/>
  <c r="AC233" i="12"/>
  <c r="AI233" i="12"/>
  <c r="AN233" i="12"/>
  <c r="AS233" i="12"/>
  <c r="AY233" i="12"/>
  <c r="BD233" i="12"/>
  <c r="K234" i="12"/>
  <c r="AI234" i="12"/>
  <c r="AY234" i="12"/>
  <c r="J236" i="12"/>
  <c r="X236" i="12"/>
  <c r="AF236" i="12"/>
  <c r="AN236" i="12"/>
  <c r="AV236" i="12"/>
  <c r="BD236" i="12"/>
  <c r="AA237" i="12"/>
  <c r="AF237" i="12"/>
  <c r="AK237" i="12"/>
  <c r="AQ237" i="12"/>
  <c r="AV237" i="12"/>
  <c r="BA237" i="12"/>
  <c r="AA238" i="12"/>
  <c r="AQ238" i="12"/>
  <c r="Y240" i="12"/>
  <c r="AG240" i="12"/>
  <c r="AO240" i="12"/>
  <c r="AW240" i="12"/>
  <c r="BE240" i="12"/>
  <c r="F241" i="12"/>
  <c r="Y241" i="12"/>
  <c r="AE241" i="12"/>
  <c r="AJ241" i="12"/>
  <c r="AO241" i="12"/>
  <c r="AU241" i="12"/>
  <c r="AZ241" i="12"/>
  <c r="BE241" i="12"/>
  <c r="AK243" i="12"/>
  <c r="BA243" i="12"/>
  <c r="J244" i="12"/>
  <c r="X244" i="12"/>
  <c r="AF244" i="12"/>
  <c r="AN244" i="12"/>
  <c r="AV244" i="12"/>
  <c r="BD244" i="12"/>
  <c r="X245" i="12"/>
  <c r="AC245" i="12"/>
  <c r="AI245" i="12"/>
  <c r="AN245" i="12"/>
  <c r="AS245" i="12"/>
  <c r="AY245" i="12"/>
  <c r="BD245" i="12"/>
  <c r="AG247" i="12"/>
  <c r="AW247" i="12"/>
  <c r="J248" i="12"/>
  <c r="X248" i="12"/>
  <c r="AF248" i="12"/>
  <c r="AN248" i="12"/>
  <c r="AV248" i="12"/>
  <c r="BD248" i="12"/>
  <c r="X249" i="12"/>
  <c r="AC249" i="12"/>
  <c r="AI249" i="12"/>
  <c r="AN249" i="12"/>
  <c r="AS249" i="12"/>
  <c r="AY249" i="12"/>
  <c r="BD249" i="12"/>
  <c r="J250" i="12"/>
  <c r="Y250" i="12"/>
  <c r="AC251" i="12"/>
  <c r="AK251" i="12"/>
  <c r="AS251" i="12"/>
  <c r="BA251" i="12"/>
  <c r="F252" i="12"/>
  <c r="Y252" i="12"/>
  <c r="AE252" i="12"/>
  <c r="AJ252" i="12"/>
  <c r="AO252" i="12"/>
  <c r="AU252" i="12"/>
  <c r="AZ252" i="12"/>
  <c r="BE252" i="12"/>
  <c r="AD231" i="12"/>
  <c r="AT231" i="12"/>
  <c r="BF231" i="12"/>
  <c r="AD235" i="12"/>
  <c r="AX235" i="12"/>
  <c r="J231" i="12"/>
  <c r="AG231" i="12"/>
  <c r="AO231" i="12"/>
  <c r="BA231" i="12"/>
  <c r="G232" i="12"/>
  <c r="AD234" i="12"/>
  <c r="AP234" i="12"/>
  <c r="AX234" i="12"/>
  <c r="BF234" i="12"/>
  <c r="Y235" i="12"/>
  <c r="AK235" i="12"/>
  <c r="BA235" i="12"/>
  <c r="Z238" i="12"/>
  <c r="AH238" i="12"/>
  <c r="AP238" i="12"/>
  <c r="AX238" i="12"/>
  <c r="BF238" i="12"/>
  <c r="J239" i="12"/>
  <c r="Y239" i="12"/>
  <c r="AG239" i="12"/>
  <c r="AO239" i="12"/>
  <c r="AW239" i="12"/>
  <c r="BE239" i="12"/>
  <c r="Z242" i="12"/>
  <c r="AH242" i="12"/>
  <c r="AP242" i="12"/>
  <c r="AX242" i="12"/>
  <c r="BF242" i="12"/>
  <c r="G231" i="12"/>
  <c r="X231" i="12"/>
  <c r="AB231" i="12"/>
  <c r="AF231" i="12"/>
  <c r="AJ231" i="12"/>
  <c r="AN231" i="12"/>
  <c r="AR231" i="12"/>
  <c r="AV231" i="12"/>
  <c r="AZ231" i="12"/>
  <c r="BD231" i="12"/>
  <c r="F232" i="12"/>
  <c r="W232" i="12"/>
  <c r="AA232" i="12"/>
  <c r="AE232" i="12"/>
  <c r="AI232" i="12"/>
  <c r="AM232" i="12"/>
  <c r="AQ232" i="12"/>
  <c r="AU232" i="12"/>
  <c r="AY232" i="12"/>
  <c r="BC232" i="12"/>
  <c r="K233" i="12"/>
  <c r="Z233" i="12"/>
  <c r="AD233" i="12"/>
  <c r="AH233" i="12"/>
  <c r="AL233" i="12"/>
  <c r="AP233" i="12"/>
  <c r="AT233" i="12"/>
  <c r="AX233" i="12"/>
  <c r="BB233" i="12"/>
  <c r="J234" i="12"/>
  <c r="Y234" i="12"/>
  <c r="AC234" i="12"/>
  <c r="AG234" i="12"/>
  <c r="AK234" i="12"/>
  <c r="AO234" i="12"/>
  <c r="AS234" i="12"/>
  <c r="AW234" i="12"/>
  <c r="BA234" i="12"/>
  <c r="BE234" i="12"/>
  <c r="G235" i="12"/>
  <c r="X235" i="12"/>
  <c r="AB235" i="12"/>
  <c r="AF235" i="12"/>
  <c r="AJ235" i="12"/>
  <c r="AN235" i="12"/>
  <c r="AR235" i="12"/>
  <c r="AV235" i="12"/>
  <c r="AZ235" i="12"/>
  <c r="BD235" i="12"/>
  <c r="F236" i="12"/>
  <c r="W236" i="12"/>
  <c r="AA236" i="12"/>
  <c r="AE236" i="12"/>
  <c r="AI236" i="12"/>
  <c r="AM236" i="12"/>
  <c r="AQ236" i="12"/>
  <c r="AU236" i="12"/>
  <c r="AY236" i="12"/>
  <c r="BC236" i="12"/>
  <c r="K237" i="12"/>
  <c r="Z237" i="12"/>
  <c r="AD237" i="12"/>
  <c r="AH237" i="12"/>
  <c r="AL237" i="12"/>
  <c r="AP237" i="12"/>
  <c r="AT237" i="12"/>
  <c r="AX237" i="12"/>
  <c r="BB237" i="12"/>
  <c r="J238" i="12"/>
  <c r="Y238" i="12"/>
  <c r="AC238" i="12"/>
  <c r="AG238" i="12"/>
  <c r="AK238" i="12"/>
  <c r="AO238" i="12"/>
  <c r="AS238" i="12"/>
  <c r="AW238" i="12"/>
  <c r="BA238" i="12"/>
  <c r="BE238" i="12"/>
  <c r="G239" i="12"/>
  <c r="X239" i="12"/>
  <c r="AB239" i="12"/>
  <c r="AF239" i="12"/>
  <c r="AJ239" i="12"/>
  <c r="AN239" i="12"/>
  <c r="AR239" i="12"/>
  <c r="AV239" i="12"/>
  <c r="AZ239" i="12"/>
  <c r="BD239" i="12"/>
  <c r="F240" i="12"/>
  <c r="W240" i="12"/>
  <c r="AA240" i="12"/>
  <c r="AE240" i="12"/>
  <c r="AI240" i="12"/>
  <c r="AM240" i="12"/>
  <c r="AQ240" i="12"/>
  <c r="AU240" i="12"/>
  <c r="AY240" i="12"/>
  <c r="BC240" i="12"/>
  <c r="K241" i="12"/>
  <c r="Z241" i="12"/>
  <c r="AD241" i="12"/>
  <c r="AH241" i="12"/>
  <c r="AL241" i="12"/>
  <c r="AP241" i="12"/>
  <c r="AT241" i="12"/>
  <c r="AX241" i="12"/>
  <c r="BB241" i="12"/>
  <c r="J242" i="12"/>
  <c r="Y242" i="12"/>
  <c r="AC242" i="12"/>
  <c r="AG242" i="12"/>
  <c r="AK242" i="12"/>
  <c r="AO242" i="12"/>
  <c r="AS242" i="12"/>
  <c r="AW242" i="12"/>
  <c r="BA242" i="12"/>
  <c r="BE242" i="12"/>
  <c r="G243" i="12"/>
  <c r="X243" i="12"/>
  <c r="AB243" i="12"/>
  <c r="AF243" i="12"/>
  <c r="AJ243" i="12"/>
  <c r="AN243" i="12"/>
  <c r="AR243" i="12"/>
  <c r="AV243" i="12"/>
  <c r="AZ243" i="12"/>
  <c r="BD243" i="12"/>
  <c r="F244" i="12"/>
  <c r="W244" i="12"/>
  <c r="AA244" i="12"/>
  <c r="AE244" i="12"/>
  <c r="AI244" i="12"/>
  <c r="AM244" i="12"/>
  <c r="AQ244" i="12"/>
  <c r="AU244" i="12"/>
  <c r="AY244" i="12"/>
  <c r="BC244" i="12"/>
  <c r="K245" i="12"/>
  <c r="Z245" i="12"/>
  <c r="AD245" i="12"/>
  <c r="AH245" i="12"/>
  <c r="AL245" i="12"/>
  <c r="AP245" i="12"/>
  <c r="AT245" i="12"/>
  <c r="AX245" i="12"/>
  <c r="BB245" i="12"/>
  <c r="J246" i="12"/>
  <c r="Y246" i="12"/>
  <c r="AC246" i="12"/>
  <c r="AG246" i="12"/>
  <c r="AK246" i="12"/>
  <c r="AO246" i="12"/>
  <c r="AS246" i="12"/>
  <c r="AW246" i="12"/>
  <c r="BA246" i="12"/>
  <c r="BE246" i="12"/>
  <c r="G247" i="12"/>
  <c r="X247" i="12"/>
  <c r="AB247" i="12"/>
  <c r="AF247" i="12"/>
  <c r="AJ247" i="12"/>
  <c r="AN247" i="12"/>
  <c r="AR247" i="12"/>
  <c r="AV247" i="12"/>
  <c r="AZ247" i="12"/>
  <c r="BD247" i="12"/>
  <c r="F248" i="12"/>
  <c r="W248" i="12"/>
  <c r="AA248" i="12"/>
  <c r="AE248" i="12"/>
  <c r="AI248" i="12"/>
  <c r="AM248" i="12"/>
  <c r="AQ248" i="12"/>
  <c r="AU248" i="12"/>
  <c r="AY248" i="12"/>
  <c r="BC248" i="12"/>
  <c r="K249" i="12"/>
  <c r="Z249" i="12"/>
  <c r="AD249" i="12"/>
  <c r="AH249" i="12"/>
  <c r="AL249" i="12"/>
  <c r="AP249" i="12"/>
  <c r="AT249" i="12"/>
  <c r="AX249" i="12"/>
  <c r="BB249" i="12"/>
  <c r="G250" i="12"/>
  <c r="X250" i="12"/>
  <c r="AB250" i="12"/>
  <c r="AF250" i="12"/>
  <c r="AJ250" i="12"/>
  <c r="AN250" i="12"/>
  <c r="AR250" i="12"/>
  <c r="AV250" i="12"/>
  <c r="AZ250" i="12"/>
  <c r="BD250" i="12"/>
  <c r="F251" i="12"/>
  <c r="W251" i="12"/>
  <c r="AA251" i="12"/>
  <c r="AE251" i="12"/>
  <c r="AI251" i="12"/>
  <c r="AM251" i="12"/>
  <c r="AQ251" i="12"/>
  <c r="AU251" i="12"/>
  <c r="AY251" i="12"/>
  <c r="BC251" i="12"/>
  <c r="K252" i="12"/>
  <c r="Z252" i="12"/>
  <c r="AD252" i="12"/>
  <c r="AH252" i="12"/>
  <c r="AL252" i="12"/>
  <c r="AP252" i="12"/>
  <c r="AT252" i="12"/>
  <c r="AX252" i="12"/>
  <c r="BB252" i="12"/>
  <c r="J253" i="12"/>
  <c r="Y253" i="12"/>
  <c r="AC253" i="12"/>
  <c r="AG253" i="12"/>
  <c r="AK253" i="12"/>
  <c r="AO253" i="12"/>
  <c r="AS253" i="12"/>
  <c r="AW253" i="12"/>
  <c r="BA253" i="12"/>
  <c r="BE253" i="12"/>
  <c r="AL231" i="12"/>
  <c r="AH235" i="12"/>
  <c r="AT235" i="12"/>
  <c r="AC231" i="12"/>
  <c r="AS231" i="12"/>
  <c r="BE231" i="12"/>
  <c r="Z234" i="12"/>
  <c r="AL234" i="12"/>
  <c r="AT234" i="12"/>
  <c r="BB234" i="12"/>
  <c r="J235" i="12"/>
  <c r="AC235" i="12"/>
  <c r="AO235" i="12"/>
  <c r="AW235" i="12"/>
  <c r="G236" i="12"/>
  <c r="W231" i="12"/>
  <c r="AA231" i="12"/>
  <c r="AE231" i="12"/>
  <c r="AI231" i="12"/>
  <c r="AM231" i="12"/>
  <c r="AQ231" i="12"/>
  <c r="AU231" i="12"/>
  <c r="AY231" i="12"/>
  <c r="BC231" i="12"/>
  <c r="K232" i="12"/>
  <c r="Z232" i="12"/>
  <c r="AD232" i="12"/>
  <c r="AH232" i="12"/>
  <c r="AL232" i="12"/>
  <c r="AP232" i="12"/>
  <c r="AT232" i="12"/>
  <c r="AX232" i="12"/>
  <c r="BB232" i="12"/>
  <c r="X234" i="12"/>
  <c r="AB234" i="12"/>
  <c r="AF234" i="12"/>
  <c r="AJ234" i="12"/>
  <c r="AN234" i="12"/>
  <c r="AR234" i="12"/>
  <c r="AV234" i="12"/>
  <c r="AZ234" i="12"/>
  <c r="BD234" i="12"/>
  <c r="W235" i="12"/>
  <c r="AA235" i="12"/>
  <c r="AE235" i="12"/>
  <c r="AI235" i="12"/>
  <c r="AM235" i="12"/>
  <c r="AQ235" i="12"/>
  <c r="AU235" i="12"/>
  <c r="AY235" i="12"/>
  <c r="BC235" i="12"/>
  <c r="K236" i="12"/>
  <c r="Z236" i="12"/>
  <c r="AD236" i="12"/>
  <c r="AH236" i="12"/>
  <c r="AL236" i="12"/>
  <c r="AP236" i="12"/>
  <c r="AT236" i="12"/>
  <c r="AX236" i="12"/>
  <c r="BB236" i="12"/>
  <c r="X238" i="12"/>
  <c r="AB238" i="12"/>
  <c r="AF238" i="12"/>
  <c r="AJ238" i="12"/>
  <c r="AN238" i="12"/>
  <c r="AR238" i="12"/>
  <c r="AV238" i="12"/>
  <c r="AZ238" i="12"/>
  <c r="BD238" i="12"/>
  <c r="W239" i="12"/>
  <c r="AA239" i="12"/>
  <c r="AE239" i="12"/>
  <c r="AI239" i="12"/>
  <c r="AM239" i="12"/>
  <c r="AQ239" i="12"/>
  <c r="AU239" i="12"/>
  <c r="AY239" i="12"/>
  <c r="BC239" i="12"/>
  <c r="K240" i="12"/>
  <c r="Q240" i="12"/>
  <c r="Z240" i="12"/>
  <c r="AD240" i="12"/>
  <c r="AH240" i="12"/>
  <c r="AL240" i="12"/>
  <c r="AP240" i="12"/>
  <c r="AT240" i="12"/>
  <c r="AX240" i="12"/>
  <c r="BB240" i="12"/>
  <c r="X242" i="12"/>
  <c r="AB242" i="12"/>
  <c r="AF242" i="12"/>
  <c r="AJ242" i="12"/>
  <c r="AN242" i="12"/>
  <c r="AR242" i="12"/>
  <c r="AV242" i="12"/>
  <c r="AZ242" i="12"/>
  <c r="BD242" i="12"/>
  <c r="F243" i="12"/>
  <c r="W243" i="12"/>
  <c r="AA243" i="12"/>
  <c r="AE243" i="12"/>
  <c r="AI243" i="12"/>
  <c r="AM243" i="12"/>
  <c r="AQ243" i="12"/>
  <c r="AU243" i="12"/>
  <c r="AY243" i="12"/>
  <c r="BC243" i="12"/>
  <c r="K244" i="12"/>
  <c r="Z244" i="12"/>
  <c r="AD244" i="12"/>
  <c r="AH244" i="12"/>
  <c r="AL244" i="12"/>
  <c r="AP244" i="12"/>
  <c r="AT244" i="12"/>
  <c r="AX244" i="12"/>
  <c r="BB244" i="12"/>
  <c r="X246" i="12"/>
  <c r="AB246" i="12"/>
  <c r="AF246" i="12"/>
  <c r="AJ246" i="12"/>
  <c r="AN246" i="12"/>
  <c r="AR246" i="12"/>
  <c r="AV246" i="12"/>
  <c r="AZ246" i="12"/>
  <c r="BD246" i="12"/>
  <c r="F247" i="12"/>
  <c r="W247" i="12"/>
  <c r="AA247" i="12"/>
  <c r="AE247" i="12"/>
  <c r="AI247" i="12"/>
  <c r="AM247" i="12"/>
  <c r="AQ247" i="12"/>
  <c r="AU247" i="12"/>
  <c r="AY247" i="12"/>
  <c r="BC247" i="12"/>
  <c r="K248" i="12"/>
  <c r="Z248" i="12"/>
  <c r="AD248" i="12"/>
  <c r="AH248" i="12"/>
  <c r="AL248" i="12"/>
  <c r="AP248" i="12"/>
  <c r="AT248" i="12"/>
  <c r="AX248" i="12"/>
  <c r="BB248" i="12"/>
  <c r="F250" i="12"/>
  <c r="W250" i="12"/>
  <c r="AA250" i="12"/>
  <c r="AE250" i="12"/>
  <c r="AI250" i="12"/>
  <c r="AM250" i="12"/>
  <c r="AQ250" i="12"/>
  <c r="AU250" i="12"/>
  <c r="AY250" i="12"/>
  <c r="BC250" i="12"/>
  <c r="K251" i="12"/>
  <c r="Z251" i="12"/>
  <c r="AD251" i="12"/>
  <c r="AH251" i="12"/>
  <c r="AL251" i="12"/>
  <c r="AP251" i="12"/>
  <c r="AT251" i="12"/>
  <c r="AX251" i="12"/>
  <c r="BB251" i="12"/>
  <c r="X253" i="12"/>
  <c r="AB253" i="12"/>
  <c r="AF253" i="12"/>
  <c r="AJ253" i="12"/>
  <c r="AN253" i="12"/>
  <c r="AR253" i="12"/>
  <c r="AV253" i="12"/>
  <c r="AZ253" i="12"/>
  <c r="BD253" i="12"/>
  <c r="AH231" i="12"/>
  <c r="AX231" i="12"/>
  <c r="Z235" i="12"/>
  <c r="AP235" i="12"/>
  <c r="BB235" i="12"/>
  <c r="Z239" i="12"/>
  <c r="AD239" i="12"/>
  <c r="AH239" i="12"/>
  <c r="AL239" i="12"/>
  <c r="AP239" i="12"/>
  <c r="AT239" i="12"/>
  <c r="AX239" i="12"/>
  <c r="BB239" i="12"/>
  <c r="BF239" i="12"/>
  <c r="W242" i="12"/>
  <c r="AA242" i="12"/>
  <c r="AE242" i="12"/>
  <c r="AI242" i="12"/>
  <c r="AM242" i="12"/>
  <c r="AQ242" i="12"/>
  <c r="AU242" i="12"/>
  <c r="AY242" i="12"/>
  <c r="BC242" i="12"/>
  <c r="K243" i="12"/>
  <c r="Z243" i="12"/>
  <c r="AD243" i="12"/>
  <c r="AH243" i="12"/>
  <c r="AL243" i="12"/>
  <c r="AP243" i="12"/>
  <c r="AT243" i="12"/>
  <c r="AX243" i="12"/>
  <c r="BB243" i="12"/>
  <c r="W246" i="12"/>
  <c r="AA246" i="12"/>
  <c r="AE246" i="12"/>
  <c r="AI246" i="12"/>
  <c r="AM246" i="12"/>
  <c r="AQ246" i="12"/>
  <c r="AU246" i="12"/>
  <c r="AY246" i="12"/>
  <c r="BC246" i="12"/>
  <c r="K247" i="12"/>
  <c r="Z247" i="12"/>
  <c r="AD247" i="12"/>
  <c r="AH247" i="12"/>
  <c r="AL247" i="12"/>
  <c r="AP247" i="12"/>
  <c r="AT247" i="12"/>
  <c r="AX247" i="12"/>
  <c r="BB247" i="12"/>
  <c r="K250" i="12"/>
  <c r="Z250" i="12"/>
  <c r="AD250" i="12"/>
  <c r="AH250" i="12"/>
  <c r="AL250" i="12"/>
  <c r="AP250" i="12"/>
  <c r="AT250" i="12"/>
  <c r="AX250" i="12"/>
  <c r="BB250" i="12"/>
  <c r="BF250" i="12"/>
  <c r="W253" i="12"/>
  <c r="AA253" i="12"/>
  <c r="AE253" i="12"/>
  <c r="AI253" i="12"/>
  <c r="AM253" i="12"/>
  <c r="AQ253" i="12"/>
  <c r="AU253" i="12"/>
  <c r="AY253" i="12"/>
  <c r="BC253" i="12"/>
  <c r="Z231" i="12"/>
  <c r="AP231" i="12"/>
  <c r="BB231" i="12"/>
  <c r="AL235" i="12"/>
  <c r="BF235" i="12"/>
  <c r="Y231" i="12"/>
  <c r="AK231" i="12"/>
  <c r="AG235" i="12"/>
  <c r="AS235" i="12"/>
  <c r="AD238" i="12"/>
  <c r="AL238" i="12"/>
  <c r="AT238" i="12"/>
  <c r="AC239" i="12"/>
  <c r="AK239" i="12"/>
  <c r="AS239" i="12"/>
  <c r="AD242" i="12"/>
  <c r="AL242" i="12"/>
  <c r="AT242" i="12"/>
  <c r="Z246" i="12"/>
  <c r="AD246" i="12"/>
  <c r="AH246" i="12"/>
  <c r="AL246" i="12"/>
  <c r="AP246" i="12"/>
  <c r="AT246" i="12"/>
  <c r="AX246" i="12"/>
  <c r="BB246" i="12"/>
  <c r="AG250" i="12"/>
  <c r="AK250" i="12"/>
  <c r="AO250" i="12"/>
  <c r="AS250" i="12"/>
  <c r="AW250" i="12"/>
  <c r="BA250" i="12"/>
  <c r="Z253" i="12"/>
  <c r="AD253" i="12"/>
  <c r="AH253" i="12"/>
  <c r="AL253" i="12"/>
  <c r="AP253" i="12"/>
  <c r="AT253" i="12"/>
  <c r="AX253" i="12"/>
  <c r="BB253" i="12"/>
  <c r="P230" i="12"/>
  <c r="Q230" i="12" s="1"/>
  <c r="O230" i="12"/>
  <c r="N230" i="12"/>
  <c r="G230" i="12"/>
  <c r="F230" i="12"/>
  <c r="E230" i="12"/>
  <c r="D230" i="12"/>
  <c r="C230" i="12"/>
  <c r="B230" i="12"/>
  <c r="A230" i="12"/>
  <c r="BF230" i="12" s="1"/>
  <c r="EA229" i="12"/>
  <c r="ED229" i="12" s="1"/>
  <c r="EG229" i="12" s="1"/>
  <c r="EJ229" i="12" s="1"/>
  <c r="EM229" i="12" s="1"/>
  <c r="EP229" i="12" s="1"/>
  <c r="ES229" i="12" s="1"/>
  <c r="EV229" i="12" s="1"/>
  <c r="EY229" i="12" s="1"/>
  <c r="FB229" i="12" s="1"/>
  <c r="DZ229" i="12"/>
  <c r="EC229" i="12" s="1"/>
  <c r="EF229" i="12" s="1"/>
  <c r="EI229" i="12" s="1"/>
  <c r="EL229" i="12" s="1"/>
  <c r="EO229" i="12" s="1"/>
  <c r="ER229" i="12" s="1"/>
  <c r="EU229" i="12" s="1"/>
  <c r="EX229" i="12" s="1"/>
  <c r="FA229" i="12" s="1"/>
  <c r="FD229" i="12" s="1"/>
  <c r="DY229" i="12"/>
  <c r="EB229" i="12" s="1"/>
  <c r="EE229" i="12" s="1"/>
  <c r="EH229" i="12" s="1"/>
  <c r="EK229" i="12" s="1"/>
  <c r="EN229" i="12" s="1"/>
  <c r="EQ229" i="12" s="1"/>
  <c r="ET229" i="12" s="1"/>
  <c r="EW229" i="12" s="1"/>
  <c r="EZ229" i="12" s="1"/>
  <c r="FC229" i="12" s="1"/>
  <c r="AZ229" i="12"/>
  <c r="AU229" i="12"/>
  <c r="AO229" i="12"/>
  <c r="AJ229" i="12"/>
  <c r="AE229" i="12"/>
  <c r="Y229" i="12"/>
  <c r="P229" i="12"/>
  <c r="G229" i="12" s="1"/>
  <c r="O229" i="12"/>
  <c r="N229" i="12"/>
  <c r="D229" i="12"/>
  <c r="C229" i="12"/>
  <c r="B229" i="12"/>
  <c r="E229" i="12" s="1"/>
  <c r="A229" i="12"/>
  <c r="BD229" i="12" s="1"/>
  <c r="ED228" i="12"/>
  <c r="EG228" i="12" s="1"/>
  <c r="EJ228" i="12" s="1"/>
  <c r="EM228" i="12" s="1"/>
  <c r="EP228" i="12" s="1"/>
  <c r="ES228" i="12" s="1"/>
  <c r="EV228" i="12" s="1"/>
  <c r="EY228" i="12" s="1"/>
  <c r="FB228" i="12" s="1"/>
  <c r="EA228" i="12"/>
  <c r="DZ228" i="12"/>
  <c r="EC228" i="12" s="1"/>
  <c r="EF228" i="12" s="1"/>
  <c r="EI228" i="12" s="1"/>
  <c r="EL228" i="12" s="1"/>
  <c r="EO228" i="12" s="1"/>
  <c r="ER228" i="12" s="1"/>
  <c r="EU228" i="12" s="1"/>
  <c r="EX228" i="12" s="1"/>
  <c r="FA228" i="12" s="1"/>
  <c r="FD228" i="12" s="1"/>
  <c r="DY228" i="12"/>
  <c r="EB228" i="12" s="1"/>
  <c r="EE228" i="12" s="1"/>
  <c r="EH228" i="12" s="1"/>
  <c r="EK228" i="12" s="1"/>
  <c r="EN228" i="12" s="1"/>
  <c r="EQ228" i="12" s="1"/>
  <c r="ET228" i="12" s="1"/>
  <c r="EW228" i="12" s="1"/>
  <c r="EZ228" i="12" s="1"/>
  <c r="FC228" i="12" s="1"/>
  <c r="P228" i="12"/>
  <c r="F228" i="12" s="1"/>
  <c r="O228" i="12"/>
  <c r="N228" i="12"/>
  <c r="G228" i="12"/>
  <c r="E228" i="12"/>
  <c r="D228" i="12"/>
  <c r="C228" i="12"/>
  <c r="B228" i="12"/>
  <c r="A228" i="12"/>
  <c r="BD228" i="12" s="1"/>
  <c r="DU227" i="12"/>
  <c r="DV227" i="12" s="1"/>
  <c r="DW227" i="12" s="1"/>
  <c r="DX227" i="12" s="1"/>
  <c r="DY227" i="12" s="1"/>
  <c r="DZ227" i="12" s="1"/>
  <c r="EA227" i="12" s="1"/>
  <c r="AY227" i="12"/>
  <c r="AQ227" i="12"/>
  <c r="AI227" i="12"/>
  <c r="AA227" i="12"/>
  <c r="P227" i="12"/>
  <c r="Q227" i="12" s="1"/>
  <c r="O227" i="12"/>
  <c r="N227" i="12"/>
  <c r="D227" i="12"/>
  <c r="C227" i="12"/>
  <c r="B227" i="12"/>
  <c r="E227" i="12" s="1"/>
  <c r="A227" i="12"/>
  <c r="BF227" i="12" s="1"/>
  <c r="DQ226" i="12"/>
  <c r="P226" i="12"/>
  <c r="G226" i="12" s="1"/>
  <c r="O226" i="12"/>
  <c r="N226" i="12"/>
  <c r="D226" i="12"/>
  <c r="C226" i="12"/>
  <c r="B226" i="12"/>
  <c r="E226" i="12" s="1"/>
  <c r="A226" i="12"/>
  <c r="BF226" i="12" s="1"/>
  <c r="EB225" i="12"/>
  <c r="EE225" i="12" s="1"/>
  <c r="EH225" i="12" s="1"/>
  <c r="EK225" i="12" s="1"/>
  <c r="EN225" i="12" s="1"/>
  <c r="EQ225" i="12" s="1"/>
  <c r="ET225" i="12" s="1"/>
  <c r="EW225" i="12" s="1"/>
  <c r="EZ225" i="12" s="1"/>
  <c r="FC225" i="12" s="1"/>
  <c r="EA225" i="12"/>
  <c r="ED225" i="12" s="1"/>
  <c r="EG225" i="12" s="1"/>
  <c r="EJ225" i="12" s="1"/>
  <c r="EM225" i="12" s="1"/>
  <c r="EP225" i="12" s="1"/>
  <c r="ES225" i="12" s="1"/>
  <c r="EV225" i="12" s="1"/>
  <c r="EY225" i="12" s="1"/>
  <c r="FB225" i="12" s="1"/>
  <c r="DZ225" i="12"/>
  <c r="EC225" i="12" s="1"/>
  <c r="EF225" i="12" s="1"/>
  <c r="EI225" i="12" s="1"/>
  <c r="EL225" i="12" s="1"/>
  <c r="EO225" i="12" s="1"/>
  <c r="ER225" i="12" s="1"/>
  <c r="EU225" i="12" s="1"/>
  <c r="EX225" i="12" s="1"/>
  <c r="FA225" i="12" s="1"/>
  <c r="FD225" i="12" s="1"/>
  <c r="DY225" i="12"/>
  <c r="P225" i="12"/>
  <c r="F225" i="12" s="1"/>
  <c r="O225" i="12"/>
  <c r="N225" i="12"/>
  <c r="D225" i="12"/>
  <c r="C225" i="12"/>
  <c r="B225" i="12"/>
  <c r="A225" i="12"/>
  <c r="BD225" i="12" s="1"/>
  <c r="EC224" i="12"/>
  <c r="EF224" i="12" s="1"/>
  <c r="EI224" i="12" s="1"/>
  <c r="EL224" i="12" s="1"/>
  <c r="EO224" i="12" s="1"/>
  <c r="ER224" i="12" s="1"/>
  <c r="EU224" i="12" s="1"/>
  <c r="EX224" i="12" s="1"/>
  <c r="FA224" i="12" s="1"/>
  <c r="FD224" i="12" s="1"/>
  <c r="EA224" i="12"/>
  <c r="ED224" i="12" s="1"/>
  <c r="EG224" i="12" s="1"/>
  <c r="EJ224" i="12" s="1"/>
  <c r="EM224" i="12" s="1"/>
  <c r="EP224" i="12" s="1"/>
  <c r="ES224" i="12" s="1"/>
  <c r="EV224" i="12" s="1"/>
  <c r="EY224" i="12" s="1"/>
  <c r="FB224" i="12" s="1"/>
  <c r="DZ224" i="12"/>
  <c r="DY224" i="12"/>
  <c r="EB224" i="12" s="1"/>
  <c r="EE224" i="12" s="1"/>
  <c r="EH224" i="12" s="1"/>
  <c r="EK224" i="12" s="1"/>
  <c r="EN224" i="12" s="1"/>
  <c r="EQ224" i="12" s="1"/>
  <c r="ET224" i="12" s="1"/>
  <c r="EW224" i="12" s="1"/>
  <c r="EZ224" i="12" s="1"/>
  <c r="FC224" i="12" s="1"/>
  <c r="BE224" i="12"/>
  <c r="AY224" i="12"/>
  <c r="AW224" i="12"/>
  <c r="AQ224" i="12"/>
  <c r="AO224" i="12"/>
  <c r="AI224" i="12"/>
  <c r="AG224" i="12"/>
  <c r="AA224" i="12"/>
  <c r="Y224" i="12"/>
  <c r="P224" i="12"/>
  <c r="Q224" i="12" s="1"/>
  <c r="O224" i="12"/>
  <c r="N224" i="12"/>
  <c r="F224" i="12"/>
  <c r="D224" i="12"/>
  <c r="C224" i="12"/>
  <c r="B224" i="12"/>
  <c r="E224" i="12" s="1"/>
  <c r="A224" i="12"/>
  <c r="BF224" i="12" s="1"/>
  <c r="ED223" i="12"/>
  <c r="EG223" i="12" s="1"/>
  <c r="EJ223" i="12" s="1"/>
  <c r="EM223" i="12" s="1"/>
  <c r="EP223" i="12" s="1"/>
  <c r="ES223" i="12" s="1"/>
  <c r="EV223" i="12" s="1"/>
  <c r="EY223" i="12" s="1"/>
  <c r="FB223" i="12" s="1"/>
  <c r="EB223" i="12"/>
  <c r="EE223" i="12" s="1"/>
  <c r="EH223" i="12" s="1"/>
  <c r="EK223" i="12" s="1"/>
  <c r="EN223" i="12" s="1"/>
  <c r="EQ223" i="12" s="1"/>
  <c r="ET223" i="12" s="1"/>
  <c r="EW223" i="12" s="1"/>
  <c r="EZ223" i="12" s="1"/>
  <c r="FC223" i="12" s="1"/>
  <c r="EA223" i="12"/>
  <c r="DZ223" i="12"/>
  <c r="EC223" i="12" s="1"/>
  <c r="EF223" i="12" s="1"/>
  <c r="EI223" i="12" s="1"/>
  <c r="EL223" i="12" s="1"/>
  <c r="EO223" i="12" s="1"/>
  <c r="ER223" i="12" s="1"/>
  <c r="EU223" i="12" s="1"/>
  <c r="EX223" i="12" s="1"/>
  <c r="FA223" i="12" s="1"/>
  <c r="FD223" i="12" s="1"/>
  <c r="DY223" i="12"/>
  <c r="Q223" i="12"/>
  <c r="P223" i="12"/>
  <c r="O223" i="12"/>
  <c r="N223" i="12"/>
  <c r="K223" i="12"/>
  <c r="G223" i="12"/>
  <c r="F223" i="12"/>
  <c r="E223" i="12"/>
  <c r="D223" i="12"/>
  <c r="C223" i="12"/>
  <c r="B223" i="12"/>
  <c r="A223" i="12"/>
  <c r="BF223" i="12" s="1"/>
  <c r="EC222" i="12"/>
  <c r="EF222" i="12" s="1"/>
  <c r="EI222" i="12" s="1"/>
  <c r="EL222" i="12" s="1"/>
  <c r="EO222" i="12" s="1"/>
  <c r="ER222" i="12" s="1"/>
  <c r="EU222" i="12" s="1"/>
  <c r="EX222" i="12" s="1"/>
  <c r="FA222" i="12" s="1"/>
  <c r="FD222" i="12" s="1"/>
  <c r="EA222" i="12"/>
  <c r="ED222" i="12" s="1"/>
  <c r="EG222" i="12" s="1"/>
  <c r="EJ222" i="12" s="1"/>
  <c r="EM222" i="12" s="1"/>
  <c r="EP222" i="12" s="1"/>
  <c r="ES222" i="12" s="1"/>
  <c r="EV222" i="12" s="1"/>
  <c r="EY222" i="12" s="1"/>
  <c r="FB222" i="12" s="1"/>
  <c r="DZ222" i="12"/>
  <c r="DY222" i="12"/>
  <c r="EB222" i="12" s="1"/>
  <c r="EE222" i="12" s="1"/>
  <c r="EH222" i="12" s="1"/>
  <c r="EK222" i="12" s="1"/>
  <c r="EN222" i="12" s="1"/>
  <c r="EQ222" i="12" s="1"/>
  <c r="ET222" i="12" s="1"/>
  <c r="EW222" i="12" s="1"/>
  <c r="EZ222" i="12" s="1"/>
  <c r="FC222" i="12" s="1"/>
  <c r="BE222" i="12"/>
  <c r="BA222" i="12"/>
  <c r="AZ222" i="12"/>
  <c r="AV222" i="12"/>
  <c r="AU222" i="12"/>
  <c r="AQ222" i="12"/>
  <c r="AO222" i="12"/>
  <c r="AK222" i="12"/>
  <c r="AJ222" i="12"/>
  <c r="AF222" i="12"/>
  <c r="AE222" i="12"/>
  <c r="AA222" i="12"/>
  <c r="Y222" i="12"/>
  <c r="P222" i="12"/>
  <c r="F222" i="12" s="1"/>
  <c r="O222" i="12"/>
  <c r="N222" i="12"/>
  <c r="D222" i="12"/>
  <c r="C222" i="12"/>
  <c r="B222" i="12"/>
  <c r="E222" i="12" s="1"/>
  <c r="A222" i="12"/>
  <c r="BF222" i="12" s="1"/>
  <c r="ED221" i="12"/>
  <c r="EG221" i="12" s="1"/>
  <c r="EJ221" i="12" s="1"/>
  <c r="EM221" i="12" s="1"/>
  <c r="EP221" i="12" s="1"/>
  <c r="ES221" i="12" s="1"/>
  <c r="EV221" i="12" s="1"/>
  <c r="EY221" i="12" s="1"/>
  <c r="FB221" i="12" s="1"/>
  <c r="EB221" i="12"/>
  <c r="EE221" i="12" s="1"/>
  <c r="EH221" i="12" s="1"/>
  <c r="EK221" i="12" s="1"/>
  <c r="EN221" i="12" s="1"/>
  <c r="EQ221" i="12" s="1"/>
  <c r="ET221" i="12" s="1"/>
  <c r="EW221" i="12" s="1"/>
  <c r="EZ221" i="12" s="1"/>
  <c r="FC221" i="12" s="1"/>
  <c r="EA221" i="12"/>
  <c r="DZ221" i="12"/>
  <c r="EC221" i="12" s="1"/>
  <c r="EF221" i="12" s="1"/>
  <c r="EI221" i="12" s="1"/>
  <c r="EL221" i="12" s="1"/>
  <c r="EO221" i="12" s="1"/>
  <c r="ER221" i="12" s="1"/>
  <c r="EU221" i="12" s="1"/>
  <c r="EX221" i="12" s="1"/>
  <c r="FA221" i="12" s="1"/>
  <c r="FD221" i="12" s="1"/>
  <c r="DY221" i="12"/>
  <c r="Q221" i="12"/>
  <c r="P221" i="12"/>
  <c r="F221" i="12" s="1"/>
  <c r="O221" i="12"/>
  <c r="N221" i="12"/>
  <c r="K221" i="12"/>
  <c r="G221" i="12"/>
  <c r="E221" i="12"/>
  <c r="D221" i="12"/>
  <c r="C221" i="12"/>
  <c r="B221" i="12"/>
  <c r="A221" i="12"/>
  <c r="BD221" i="12" s="1"/>
  <c r="EC220" i="12"/>
  <c r="EF220" i="12" s="1"/>
  <c r="EI220" i="12" s="1"/>
  <c r="EL220" i="12" s="1"/>
  <c r="EO220" i="12" s="1"/>
  <c r="ER220" i="12" s="1"/>
  <c r="EU220" i="12" s="1"/>
  <c r="EX220" i="12" s="1"/>
  <c r="FA220" i="12" s="1"/>
  <c r="FD220" i="12" s="1"/>
  <c r="EA220" i="12"/>
  <c r="ED220" i="12" s="1"/>
  <c r="EG220" i="12" s="1"/>
  <c r="EJ220" i="12" s="1"/>
  <c r="EM220" i="12" s="1"/>
  <c r="EP220" i="12" s="1"/>
  <c r="ES220" i="12" s="1"/>
  <c r="EV220" i="12" s="1"/>
  <c r="EY220" i="12" s="1"/>
  <c r="FB220" i="12" s="1"/>
  <c r="DZ220" i="12"/>
  <c r="DY220" i="12"/>
  <c r="EB220" i="12" s="1"/>
  <c r="EE220" i="12" s="1"/>
  <c r="EH220" i="12" s="1"/>
  <c r="EK220" i="12" s="1"/>
  <c r="EN220" i="12" s="1"/>
  <c r="EQ220" i="12" s="1"/>
  <c r="ET220" i="12" s="1"/>
  <c r="EW220" i="12" s="1"/>
  <c r="EZ220" i="12" s="1"/>
  <c r="FC220" i="12" s="1"/>
  <c r="BE220" i="12"/>
  <c r="BC220" i="12"/>
  <c r="AY220" i="12"/>
  <c r="AW220" i="12"/>
  <c r="AU220" i="12"/>
  <c r="AQ220" i="12"/>
  <c r="AO220" i="12"/>
  <c r="AM220" i="12"/>
  <c r="AI220" i="12"/>
  <c r="AG220" i="12"/>
  <c r="AE220" i="12"/>
  <c r="AA220" i="12"/>
  <c r="Y220" i="12"/>
  <c r="W220" i="12"/>
  <c r="P220" i="12"/>
  <c r="Q220" i="12" s="1"/>
  <c r="O220" i="12"/>
  <c r="N220" i="12"/>
  <c r="J220" i="12"/>
  <c r="F220" i="12"/>
  <c r="D220" i="12"/>
  <c r="C220" i="12"/>
  <c r="B220" i="12"/>
  <c r="E220" i="12" s="1"/>
  <c r="A220" i="12"/>
  <c r="BF220" i="12" s="1"/>
  <c r="EB219" i="12"/>
  <c r="EE219" i="12" s="1"/>
  <c r="EH219" i="12" s="1"/>
  <c r="EK219" i="12" s="1"/>
  <c r="EN219" i="12" s="1"/>
  <c r="EQ219" i="12" s="1"/>
  <c r="ET219" i="12" s="1"/>
  <c r="EW219" i="12" s="1"/>
  <c r="EZ219" i="12" s="1"/>
  <c r="FC219" i="12" s="1"/>
  <c r="EA219" i="12"/>
  <c r="ED219" i="12" s="1"/>
  <c r="EG219" i="12" s="1"/>
  <c r="EJ219" i="12" s="1"/>
  <c r="EM219" i="12" s="1"/>
  <c r="EP219" i="12" s="1"/>
  <c r="ES219" i="12" s="1"/>
  <c r="EV219" i="12" s="1"/>
  <c r="EY219" i="12" s="1"/>
  <c r="FB219" i="12" s="1"/>
  <c r="DZ219" i="12"/>
  <c r="EC219" i="12" s="1"/>
  <c r="EF219" i="12" s="1"/>
  <c r="EI219" i="12" s="1"/>
  <c r="EL219" i="12" s="1"/>
  <c r="EO219" i="12" s="1"/>
  <c r="ER219" i="12" s="1"/>
  <c r="EU219" i="12" s="1"/>
  <c r="EX219" i="12" s="1"/>
  <c r="FA219" i="12" s="1"/>
  <c r="FD219" i="12" s="1"/>
  <c r="DY219" i="12"/>
  <c r="AZ219" i="12"/>
  <c r="AJ219" i="12"/>
  <c r="Q219" i="12"/>
  <c r="P219" i="12"/>
  <c r="O219" i="12"/>
  <c r="N219" i="12"/>
  <c r="K219" i="12"/>
  <c r="G219" i="12"/>
  <c r="F219" i="12"/>
  <c r="E219" i="12"/>
  <c r="D219" i="12"/>
  <c r="C219" i="12"/>
  <c r="B219" i="12"/>
  <c r="A219" i="12"/>
  <c r="BB219" i="12" s="1"/>
  <c r="EC218" i="12"/>
  <c r="EF218" i="12" s="1"/>
  <c r="EI218" i="12" s="1"/>
  <c r="EL218" i="12" s="1"/>
  <c r="EO218" i="12" s="1"/>
  <c r="ER218" i="12" s="1"/>
  <c r="EU218" i="12" s="1"/>
  <c r="EX218" i="12" s="1"/>
  <c r="FA218" i="12" s="1"/>
  <c r="FD218" i="12" s="1"/>
  <c r="EA218" i="12"/>
  <c r="ED218" i="12" s="1"/>
  <c r="EG218" i="12" s="1"/>
  <c r="EJ218" i="12" s="1"/>
  <c r="EM218" i="12" s="1"/>
  <c r="EP218" i="12" s="1"/>
  <c r="ES218" i="12" s="1"/>
  <c r="EV218" i="12" s="1"/>
  <c r="EY218" i="12" s="1"/>
  <c r="FB218" i="12" s="1"/>
  <c r="DZ218" i="12"/>
  <c r="DY218" i="12"/>
  <c r="EB218" i="12" s="1"/>
  <c r="EE218" i="12" s="1"/>
  <c r="EH218" i="12" s="1"/>
  <c r="EK218" i="12" s="1"/>
  <c r="EN218" i="12" s="1"/>
  <c r="EQ218" i="12" s="1"/>
  <c r="ET218" i="12" s="1"/>
  <c r="EW218" i="12" s="1"/>
  <c r="EZ218" i="12" s="1"/>
  <c r="FC218" i="12" s="1"/>
  <c r="BE218" i="12"/>
  <c r="BA218" i="12"/>
  <c r="AZ218" i="12"/>
  <c r="AV218" i="12"/>
  <c r="AU218" i="12"/>
  <c r="AQ218" i="12"/>
  <c r="AO218" i="12"/>
  <c r="AK218" i="12"/>
  <c r="AJ218" i="12"/>
  <c r="AF218" i="12"/>
  <c r="AE218" i="12"/>
  <c r="AA218" i="12"/>
  <c r="Y218" i="12"/>
  <c r="P218" i="12"/>
  <c r="G218" i="12" s="1"/>
  <c r="O218" i="12"/>
  <c r="N218" i="12"/>
  <c r="D218" i="12"/>
  <c r="C218" i="12"/>
  <c r="B218" i="12"/>
  <c r="E218" i="12" s="1"/>
  <c r="A218" i="12"/>
  <c r="BF218" i="12" s="1"/>
  <c r="ED217" i="12"/>
  <c r="EG217" i="12" s="1"/>
  <c r="EJ217" i="12" s="1"/>
  <c r="EM217" i="12" s="1"/>
  <c r="EP217" i="12" s="1"/>
  <c r="ES217" i="12" s="1"/>
  <c r="EV217" i="12" s="1"/>
  <c r="EY217" i="12" s="1"/>
  <c r="FB217" i="12" s="1"/>
  <c r="EB217" i="12"/>
  <c r="EE217" i="12" s="1"/>
  <c r="EH217" i="12" s="1"/>
  <c r="EK217" i="12" s="1"/>
  <c r="EN217" i="12" s="1"/>
  <c r="EQ217" i="12" s="1"/>
  <c r="ET217" i="12" s="1"/>
  <c r="EW217" i="12" s="1"/>
  <c r="EZ217" i="12" s="1"/>
  <c r="FC217" i="12" s="1"/>
  <c r="EA217" i="12"/>
  <c r="DZ217" i="12"/>
  <c r="EC217" i="12" s="1"/>
  <c r="EF217" i="12" s="1"/>
  <c r="EI217" i="12" s="1"/>
  <c r="EL217" i="12" s="1"/>
  <c r="EO217" i="12" s="1"/>
  <c r="ER217" i="12" s="1"/>
  <c r="EU217" i="12" s="1"/>
  <c r="EX217" i="12" s="1"/>
  <c r="FA217" i="12" s="1"/>
  <c r="FD217" i="12" s="1"/>
  <c r="DY217" i="12"/>
  <c r="Q217" i="12"/>
  <c r="P217" i="12"/>
  <c r="F217" i="12" s="1"/>
  <c r="O217" i="12"/>
  <c r="N217" i="12"/>
  <c r="K217" i="12"/>
  <c r="G217" i="12"/>
  <c r="E217" i="12"/>
  <c r="D217" i="12"/>
  <c r="C217" i="12"/>
  <c r="B217" i="12"/>
  <c r="A217" i="12"/>
  <c r="AZ217" i="12" s="1"/>
  <c r="EC216" i="12"/>
  <c r="EF216" i="12" s="1"/>
  <c r="EI216" i="12" s="1"/>
  <c r="EL216" i="12" s="1"/>
  <c r="EO216" i="12" s="1"/>
  <c r="ER216" i="12" s="1"/>
  <c r="EU216" i="12" s="1"/>
  <c r="EX216" i="12" s="1"/>
  <c r="FA216" i="12" s="1"/>
  <c r="FD216" i="12" s="1"/>
  <c r="EA216" i="12"/>
  <c r="ED216" i="12" s="1"/>
  <c r="EG216" i="12" s="1"/>
  <c r="EJ216" i="12" s="1"/>
  <c r="EM216" i="12" s="1"/>
  <c r="EP216" i="12" s="1"/>
  <c r="ES216" i="12" s="1"/>
  <c r="EV216" i="12" s="1"/>
  <c r="EY216" i="12" s="1"/>
  <c r="FB216" i="12" s="1"/>
  <c r="DZ216" i="12"/>
  <c r="DY216" i="12"/>
  <c r="EB216" i="12" s="1"/>
  <c r="EE216" i="12" s="1"/>
  <c r="EH216" i="12" s="1"/>
  <c r="EK216" i="12" s="1"/>
  <c r="EN216" i="12" s="1"/>
  <c r="EQ216" i="12" s="1"/>
  <c r="ET216" i="12" s="1"/>
  <c r="EW216" i="12" s="1"/>
  <c r="EZ216" i="12" s="1"/>
  <c r="FC216" i="12" s="1"/>
  <c r="BE216" i="12"/>
  <c r="BC216" i="12"/>
  <c r="AY216" i="12"/>
  <c r="AW216" i="12"/>
  <c r="AU216" i="12"/>
  <c r="AQ216" i="12"/>
  <c r="AO216" i="12"/>
  <c r="AM216" i="12"/>
  <c r="AI216" i="12"/>
  <c r="AG216" i="12"/>
  <c r="AE216" i="12"/>
  <c r="AA216" i="12"/>
  <c r="Y216" i="12"/>
  <c r="W216" i="12"/>
  <c r="P216" i="12"/>
  <c r="Q216" i="12" s="1"/>
  <c r="O216" i="12"/>
  <c r="N216" i="12"/>
  <c r="J216" i="12"/>
  <c r="F216" i="12"/>
  <c r="D216" i="12"/>
  <c r="C216" i="12"/>
  <c r="B216" i="12"/>
  <c r="E216" i="12" s="1"/>
  <c r="A216" i="12"/>
  <c r="BF216" i="12" s="1"/>
  <c r="EB215" i="12"/>
  <c r="EE215" i="12" s="1"/>
  <c r="EH215" i="12" s="1"/>
  <c r="EK215" i="12" s="1"/>
  <c r="EN215" i="12" s="1"/>
  <c r="EQ215" i="12" s="1"/>
  <c r="ET215" i="12" s="1"/>
  <c r="EW215" i="12" s="1"/>
  <c r="EZ215" i="12" s="1"/>
  <c r="FC215" i="12" s="1"/>
  <c r="EA215" i="12"/>
  <c r="ED215" i="12" s="1"/>
  <c r="EG215" i="12" s="1"/>
  <c r="EJ215" i="12" s="1"/>
  <c r="EM215" i="12" s="1"/>
  <c r="EP215" i="12" s="1"/>
  <c r="ES215" i="12" s="1"/>
  <c r="EV215" i="12" s="1"/>
  <c r="EY215" i="12" s="1"/>
  <c r="FB215" i="12" s="1"/>
  <c r="DZ215" i="12"/>
  <c r="EC215" i="12" s="1"/>
  <c r="EF215" i="12" s="1"/>
  <c r="EI215" i="12" s="1"/>
  <c r="EL215" i="12" s="1"/>
  <c r="EO215" i="12" s="1"/>
  <c r="ER215" i="12" s="1"/>
  <c r="EU215" i="12" s="1"/>
  <c r="EX215" i="12" s="1"/>
  <c r="FA215" i="12" s="1"/>
  <c r="FD215" i="12" s="1"/>
  <c r="DY215" i="12"/>
  <c r="AZ215" i="12"/>
  <c r="AJ215" i="12"/>
  <c r="Q215" i="12"/>
  <c r="P215" i="12"/>
  <c r="O215" i="12"/>
  <c r="N215" i="12"/>
  <c r="K215" i="12"/>
  <c r="G215" i="12"/>
  <c r="F215" i="12"/>
  <c r="E215" i="12"/>
  <c r="D215" i="12"/>
  <c r="C215" i="12"/>
  <c r="B215" i="12"/>
  <c r="A215" i="12"/>
  <c r="BB215" i="12" s="1"/>
  <c r="EC214" i="12"/>
  <c r="EF214" i="12" s="1"/>
  <c r="EI214" i="12" s="1"/>
  <c r="EL214" i="12" s="1"/>
  <c r="EO214" i="12" s="1"/>
  <c r="ER214" i="12" s="1"/>
  <c r="EU214" i="12" s="1"/>
  <c r="EX214" i="12" s="1"/>
  <c r="FA214" i="12" s="1"/>
  <c r="FD214" i="12" s="1"/>
  <c r="EA214" i="12"/>
  <c r="ED214" i="12" s="1"/>
  <c r="EG214" i="12" s="1"/>
  <c r="EJ214" i="12" s="1"/>
  <c r="EM214" i="12" s="1"/>
  <c r="EP214" i="12" s="1"/>
  <c r="ES214" i="12" s="1"/>
  <c r="EV214" i="12" s="1"/>
  <c r="EY214" i="12" s="1"/>
  <c r="FB214" i="12" s="1"/>
  <c r="DZ214" i="12"/>
  <c r="DY214" i="12"/>
  <c r="EB214" i="12" s="1"/>
  <c r="EE214" i="12" s="1"/>
  <c r="EH214" i="12" s="1"/>
  <c r="EK214" i="12" s="1"/>
  <c r="EN214" i="12" s="1"/>
  <c r="EQ214" i="12" s="1"/>
  <c r="ET214" i="12" s="1"/>
  <c r="EW214" i="12" s="1"/>
  <c r="EZ214" i="12" s="1"/>
  <c r="FC214" i="12" s="1"/>
  <c r="BE214" i="12"/>
  <c r="BA214" i="12"/>
  <c r="AZ214" i="12"/>
  <c r="AV214" i="12"/>
  <c r="AU214" i="12"/>
  <c r="AQ214" i="12"/>
  <c r="AO214" i="12"/>
  <c r="AK214" i="12"/>
  <c r="AJ214" i="12"/>
  <c r="AF214" i="12"/>
  <c r="AE214" i="12"/>
  <c r="AA214" i="12"/>
  <c r="Y214" i="12"/>
  <c r="P214" i="12"/>
  <c r="F214" i="12" s="1"/>
  <c r="O214" i="12"/>
  <c r="N214" i="12"/>
  <c r="D214" i="12"/>
  <c r="C214" i="12"/>
  <c r="B214" i="12"/>
  <c r="E214" i="12" s="1"/>
  <c r="A214" i="12"/>
  <c r="BF214" i="12" s="1"/>
  <c r="ED213" i="12"/>
  <c r="EG213" i="12" s="1"/>
  <c r="EJ213" i="12" s="1"/>
  <c r="EM213" i="12" s="1"/>
  <c r="EP213" i="12" s="1"/>
  <c r="ES213" i="12" s="1"/>
  <c r="EV213" i="12" s="1"/>
  <c r="EY213" i="12" s="1"/>
  <c r="FB213" i="12" s="1"/>
  <c r="EB213" i="12"/>
  <c r="EE213" i="12" s="1"/>
  <c r="EH213" i="12" s="1"/>
  <c r="EK213" i="12" s="1"/>
  <c r="EN213" i="12" s="1"/>
  <c r="EQ213" i="12" s="1"/>
  <c r="ET213" i="12" s="1"/>
  <c r="EW213" i="12" s="1"/>
  <c r="EZ213" i="12" s="1"/>
  <c r="FC213" i="12" s="1"/>
  <c r="EA213" i="12"/>
  <c r="DZ213" i="12"/>
  <c r="EC213" i="12" s="1"/>
  <c r="EF213" i="12" s="1"/>
  <c r="EI213" i="12" s="1"/>
  <c r="EL213" i="12" s="1"/>
  <c r="EO213" i="12" s="1"/>
  <c r="ER213" i="12" s="1"/>
  <c r="EU213" i="12" s="1"/>
  <c r="EX213" i="12" s="1"/>
  <c r="FA213" i="12" s="1"/>
  <c r="FD213" i="12" s="1"/>
  <c r="DY213" i="12"/>
  <c r="Q213" i="12"/>
  <c r="P213" i="12"/>
  <c r="F213" i="12" s="1"/>
  <c r="O213" i="12"/>
  <c r="N213" i="12"/>
  <c r="K213" i="12"/>
  <c r="G213" i="12"/>
  <c r="D213" i="12"/>
  <c r="C213" i="12"/>
  <c r="B213" i="12"/>
  <c r="A213" i="12"/>
  <c r="BD213" i="12" s="1"/>
  <c r="EA212" i="12"/>
  <c r="ED212" i="12" s="1"/>
  <c r="EG212" i="12" s="1"/>
  <c r="EJ212" i="12" s="1"/>
  <c r="EM212" i="12" s="1"/>
  <c r="EP212" i="12" s="1"/>
  <c r="ES212" i="12" s="1"/>
  <c r="EV212" i="12" s="1"/>
  <c r="EY212" i="12" s="1"/>
  <c r="FB212" i="12" s="1"/>
  <c r="DZ212" i="12"/>
  <c r="EC212" i="12" s="1"/>
  <c r="EF212" i="12" s="1"/>
  <c r="EI212" i="12" s="1"/>
  <c r="EL212" i="12" s="1"/>
  <c r="EO212" i="12" s="1"/>
  <c r="ER212" i="12" s="1"/>
  <c r="EU212" i="12" s="1"/>
  <c r="EX212" i="12" s="1"/>
  <c r="FA212" i="12" s="1"/>
  <c r="FD212" i="12" s="1"/>
  <c r="DY212" i="12"/>
  <c r="EB212" i="12" s="1"/>
  <c r="EE212" i="12" s="1"/>
  <c r="EH212" i="12" s="1"/>
  <c r="EK212" i="12" s="1"/>
  <c r="EN212" i="12" s="1"/>
  <c r="EQ212" i="12" s="1"/>
  <c r="ET212" i="12" s="1"/>
  <c r="EW212" i="12" s="1"/>
  <c r="EZ212" i="12" s="1"/>
  <c r="FC212" i="12" s="1"/>
  <c r="P212" i="12"/>
  <c r="Q212" i="12" s="1"/>
  <c r="O212" i="12"/>
  <c r="N212" i="12"/>
  <c r="F212" i="12"/>
  <c r="D212" i="12"/>
  <c r="C212" i="12"/>
  <c r="B212" i="12"/>
  <c r="E212" i="12" s="1"/>
  <c r="A212" i="12"/>
  <c r="BF212" i="12" s="1"/>
  <c r="EB211" i="12"/>
  <c r="EE211" i="12" s="1"/>
  <c r="EH211" i="12" s="1"/>
  <c r="EK211" i="12" s="1"/>
  <c r="EN211" i="12" s="1"/>
  <c r="EQ211" i="12" s="1"/>
  <c r="ET211" i="12" s="1"/>
  <c r="EW211" i="12" s="1"/>
  <c r="EZ211" i="12" s="1"/>
  <c r="FC211" i="12" s="1"/>
  <c r="EA211" i="12"/>
  <c r="ED211" i="12" s="1"/>
  <c r="EG211" i="12" s="1"/>
  <c r="EJ211" i="12" s="1"/>
  <c r="EM211" i="12" s="1"/>
  <c r="EP211" i="12" s="1"/>
  <c r="ES211" i="12" s="1"/>
  <c r="EV211" i="12" s="1"/>
  <c r="EY211" i="12" s="1"/>
  <c r="FB211" i="12" s="1"/>
  <c r="DZ211" i="12"/>
  <c r="EC211" i="12" s="1"/>
  <c r="EF211" i="12" s="1"/>
  <c r="EI211" i="12" s="1"/>
  <c r="EL211" i="12" s="1"/>
  <c r="EO211" i="12" s="1"/>
  <c r="ER211" i="12" s="1"/>
  <c r="EU211" i="12" s="1"/>
  <c r="EX211" i="12" s="1"/>
  <c r="FA211" i="12" s="1"/>
  <c r="FD211" i="12" s="1"/>
  <c r="DY211" i="12"/>
  <c r="BD211" i="12"/>
  <c r="AZ211" i="12"/>
  <c r="AV211" i="12"/>
  <c r="AN211" i="12"/>
  <c r="AJ211" i="12"/>
  <c r="AF211" i="12"/>
  <c r="X211" i="12"/>
  <c r="P211" i="12"/>
  <c r="F211" i="12" s="1"/>
  <c r="O211" i="12"/>
  <c r="N211" i="12"/>
  <c r="G211" i="12"/>
  <c r="D211" i="12"/>
  <c r="C211" i="12"/>
  <c r="B211" i="12"/>
  <c r="A211" i="12"/>
  <c r="BB211" i="12" s="1"/>
  <c r="EA210" i="12"/>
  <c r="ED210" i="12" s="1"/>
  <c r="EG210" i="12" s="1"/>
  <c r="EJ210" i="12" s="1"/>
  <c r="EM210" i="12" s="1"/>
  <c r="EP210" i="12" s="1"/>
  <c r="ES210" i="12" s="1"/>
  <c r="EV210" i="12" s="1"/>
  <c r="EY210" i="12" s="1"/>
  <c r="FB210" i="12" s="1"/>
  <c r="DZ210" i="12"/>
  <c r="EC210" i="12" s="1"/>
  <c r="EF210" i="12" s="1"/>
  <c r="EI210" i="12" s="1"/>
  <c r="EL210" i="12" s="1"/>
  <c r="EO210" i="12" s="1"/>
  <c r="ER210" i="12" s="1"/>
  <c r="EU210" i="12" s="1"/>
  <c r="EX210" i="12" s="1"/>
  <c r="FA210" i="12" s="1"/>
  <c r="FD210" i="12" s="1"/>
  <c r="DY210" i="12"/>
  <c r="EB210" i="12" s="1"/>
  <c r="EE210" i="12" s="1"/>
  <c r="EH210" i="12" s="1"/>
  <c r="EK210" i="12" s="1"/>
  <c r="EN210" i="12" s="1"/>
  <c r="EQ210" i="12" s="1"/>
  <c r="ET210" i="12" s="1"/>
  <c r="EW210" i="12" s="1"/>
  <c r="EZ210" i="12" s="1"/>
  <c r="FC210" i="12" s="1"/>
  <c r="P210" i="12"/>
  <c r="F210" i="12" s="1"/>
  <c r="O210" i="12"/>
  <c r="N210" i="12"/>
  <c r="D210" i="12"/>
  <c r="C210" i="12"/>
  <c r="B210" i="12"/>
  <c r="E210" i="12" s="1"/>
  <c r="A210" i="12"/>
  <c r="BF210" i="12" s="1"/>
  <c r="EB209" i="12"/>
  <c r="EE209" i="12" s="1"/>
  <c r="EH209" i="12" s="1"/>
  <c r="EK209" i="12" s="1"/>
  <c r="EN209" i="12" s="1"/>
  <c r="EQ209" i="12" s="1"/>
  <c r="ET209" i="12" s="1"/>
  <c r="EW209" i="12" s="1"/>
  <c r="EZ209" i="12" s="1"/>
  <c r="FC209" i="12" s="1"/>
  <c r="EA209" i="12"/>
  <c r="ED209" i="12" s="1"/>
  <c r="EG209" i="12" s="1"/>
  <c r="EJ209" i="12" s="1"/>
  <c r="EM209" i="12" s="1"/>
  <c r="EP209" i="12" s="1"/>
  <c r="ES209" i="12" s="1"/>
  <c r="EV209" i="12" s="1"/>
  <c r="EY209" i="12" s="1"/>
  <c r="FB209" i="12" s="1"/>
  <c r="DZ209" i="12"/>
  <c r="EC209" i="12" s="1"/>
  <c r="EF209" i="12" s="1"/>
  <c r="EI209" i="12" s="1"/>
  <c r="EL209" i="12" s="1"/>
  <c r="EO209" i="12" s="1"/>
  <c r="ER209" i="12" s="1"/>
  <c r="EU209" i="12" s="1"/>
  <c r="EX209" i="12" s="1"/>
  <c r="FA209" i="12" s="1"/>
  <c r="FD209" i="12" s="1"/>
  <c r="DY209" i="12"/>
  <c r="P209" i="12"/>
  <c r="F209" i="12" s="1"/>
  <c r="O209" i="12"/>
  <c r="N209" i="12"/>
  <c r="E209" i="12"/>
  <c r="D209" i="12"/>
  <c r="C209" i="12"/>
  <c r="B209" i="12"/>
  <c r="A209" i="12"/>
  <c r="AZ209" i="12" s="1"/>
  <c r="EA208" i="12"/>
  <c r="ED208" i="12" s="1"/>
  <c r="EG208" i="12" s="1"/>
  <c r="EJ208" i="12" s="1"/>
  <c r="EM208" i="12" s="1"/>
  <c r="EP208" i="12" s="1"/>
  <c r="ES208" i="12" s="1"/>
  <c r="EV208" i="12" s="1"/>
  <c r="EY208" i="12" s="1"/>
  <c r="FB208" i="12" s="1"/>
  <c r="DZ208" i="12"/>
  <c r="EC208" i="12" s="1"/>
  <c r="EF208" i="12" s="1"/>
  <c r="EI208" i="12" s="1"/>
  <c r="EL208" i="12" s="1"/>
  <c r="EO208" i="12" s="1"/>
  <c r="ER208" i="12" s="1"/>
  <c r="EU208" i="12" s="1"/>
  <c r="EX208" i="12" s="1"/>
  <c r="FA208" i="12" s="1"/>
  <c r="FD208" i="12" s="1"/>
  <c r="DY208" i="12"/>
  <c r="EB208" i="12" s="1"/>
  <c r="EE208" i="12" s="1"/>
  <c r="EH208" i="12" s="1"/>
  <c r="EK208" i="12" s="1"/>
  <c r="EN208" i="12" s="1"/>
  <c r="EQ208" i="12" s="1"/>
  <c r="ET208" i="12" s="1"/>
  <c r="EW208" i="12" s="1"/>
  <c r="EZ208" i="12" s="1"/>
  <c r="FC208" i="12" s="1"/>
  <c r="AY208" i="12"/>
  <c r="AQ208" i="12"/>
  <c r="AI208" i="12"/>
  <c r="AA208" i="12"/>
  <c r="P208" i="12"/>
  <c r="Q208" i="12" s="1"/>
  <c r="O208" i="12"/>
  <c r="N208" i="12"/>
  <c r="F208" i="12"/>
  <c r="D208" i="12"/>
  <c r="C208" i="12"/>
  <c r="B208" i="12"/>
  <c r="E208" i="12" s="1"/>
  <c r="A208" i="12"/>
  <c r="BF208" i="12" s="1"/>
  <c r="ED207" i="12"/>
  <c r="EG207" i="12" s="1"/>
  <c r="EJ207" i="12" s="1"/>
  <c r="EM207" i="12" s="1"/>
  <c r="EP207" i="12" s="1"/>
  <c r="ES207" i="12" s="1"/>
  <c r="EV207" i="12" s="1"/>
  <c r="EY207" i="12" s="1"/>
  <c r="FB207" i="12" s="1"/>
  <c r="EA207" i="12"/>
  <c r="DZ207" i="12"/>
  <c r="EC207" i="12" s="1"/>
  <c r="EF207" i="12" s="1"/>
  <c r="EI207" i="12" s="1"/>
  <c r="EL207" i="12" s="1"/>
  <c r="EO207" i="12" s="1"/>
  <c r="ER207" i="12" s="1"/>
  <c r="EU207" i="12" s="1"/>
  <c r="EX207" i="12" s="1"/>
  <c r="FA207" i="12" s="1"/>
  <c r="FD207" i="12" s="1"/>
  <c r="DY207" i="12"/>
  <c r="EB207" i="12" s="1"/>
  <c r="EE207" i="12" s="1"/>
  <c r="EH207" i="12" s="1"/>
  <c r="EK207" i="12" s="1"/>
  <c r="EN207" i="12" s="1"/>
  <c r="EQ207" i="12" s="1"/>
  <c r="ET207" i="12" s="1"/>
  <c r="EW207" i="12" s="1"/>
  <c r="EZ207" i="12" s="1"/>
  <c r="FC207" i="12" s="1"/>
  <c r="J210" i="12" l="1"/>
  <c r="AB210" i="12"/>
  <c r="AR210" i="12"/>
  <c r="F226" i="12"/>
  <c r="AA226" i="12"/>
  <c r="AK226" i="12"/>
  <c r="AV226" i="12"/>
  <c r="EB227" i="12"/>
  <c r="EC227" i="12" s="1"/>
  <c r="ED227" i="12" s="1"/>
  <c r="EE227" i="12" s="1"/>
  <c r="EF227" i="12" s="1"/>
  <c r="EG227" i="12" s="1"/>
  <c r="EH227" i="12" s="1"/>
  <c r="EI227" i="12" s="1"/>
  <c r="EJ227" i="12" s="1"/>
  <c r="EK227" i="12" s="1"/>
  <c r="EL227" i="12" s="1"/>
  <c r="EM227" i="12" s="1"/>
  <c r="EN227" i="12" s="1"/>
  <c r="EO227" i="12" s="1"/>
  <c r="EP227" i="12" s="1"/>
  <c r="EQ227" i="12" s="1"/>
  <c r="ER227" i="12" s="1"/>
  <c r="ES227" i="12" s="1"/>
  <c r="ET227" i="12" s="1"/>
  <c r="EU227" i="12" s="1"/>
  <c r="EV227" i="12" s="1"/>
  <c r="EW227" i="12" s="1"/>
  <c r="EX227" i="12" s="1"/>
  <c r="EY227" i="12" s="1"/>
  <c r="EZ227" i="12" s="1"/>
  <c r="FA227" i="12" s="1"/>
  <c r="FB227" i="12" s="1"/>
  <c r="FC227" i="12" s="1"/>
  <c r="FD227" i="12" s="1"/>
  <c r="AC208" i="12"/>
  <c r="AK208" i="12"/>
  <c r="AS208" i="12"/>
  <c r="BA208" i="12"/>
  <c r="G209" i="12"/>
  <c r="X210" i="12"/>
  <c r="K211" i="12"/>
  <c r="J212" i="12"/>
  <c r="W212" i="12"/>
  <c r="AE212" i="12"/>
  <c r="AM212" i="12"/>
  <c r="AU212" i="12"/>
  <c r="BC212" i="12"/>
  <c r="G225" i="12"/>
  <c r="W226" i="12"/>
  <c r="AB226" i="12"/>
  <c r="AR226" i="12"/>
  <c r="BC226" i="12"/>
  <c r="AK227" i="12"/>
  <c r="BA227" i="12"/>
  <c r="AF229" i="12"/>
  <c r="AV229" i="12"/>
  <c r="J208" i="12"/>
  <c r="W208" i="12"/>
  <c r="AE208" i="12"/>
  <c r="AM208" i="12"/>
  <c r="AU208" i="12"/>
  <c r="BC208" i="12"/>
  <c r="AE210" i="12"/>
  <c r="AO210" i="12"/>
  <c r="AZ210" i="12"/>
  <c r="Y212" i="12"/>
  <c r="AG212" i="12"/>
  <c r="AW212" i="12"/>
  <c r="BE212" i="12"/>
  <c r="W214" i="12"/>
  <c r="AG214" i="12"/>
  <c r="AB215" i="12"/>
  <c r="J218" i="12"/>
  <c r="W218" i="12"/>
  <c r="AB218" i="12"/>
  <c r="AG218" i="12"/>
  <c r="AM218" i="12"/>
  <c r="AR218" i="12"/>
  <c r="AW218" i="12"/>
  <c r="BC218" i="12"/>
  <c r="AB219" i="12"/>
  <c r="AR219" i="12"/>
  <c r="J222" i="12"/>
  <c r="W222" i="12"/>
  <c r="AB222" i="12"/>
  <c r="AG222" i="12"/>
  <c r="AM222" i="12"/>
  <c r="AR222" i="12"/>
  <c r="AW222" i="12"/>
  <c r="BC222" i="12"/>
  <c r="AC224" i="12"/>
  <c r="AK224" i="12"/>
  <c r="AS224" i="12"/>
  <c r="BA224" i="12"/>
  <c r="K225" i="12"/>
  <c r="Q225" i="12"/>
  <c r="X226" i="12"/>
  <c r="AC226" i="12"/>
  <c r="AI226" i="12"/>
  <c r="AN226" i="12"/>
  <c r="AS226" i="12"/>
  <c r="AY226" i="12"/>
  <c r="BD226" i="12"/>
  <c r="J227" i="12"/>
  <c r="W227" i="12"/>
  <c r="AE227" i="12"/>
  <c r="AM227" i="12"/>
  <c r="AU227" i="12"/>
  <c r="BC227" i="12"/>
  <c r="J229" i="12"/>
  <c r="W229" i="12"/>
  <c r="AB229" i="12"/>
  <c r="AG229" i="12"/>
  <c r="AM229" i="12"/>
  <c r="AR229" i="12"/>
  <c r="AW229" i="12"/>
  <c r="BC229" i="12"/>
  <c r="W210" i="12"/>
  <c r="AG210" i="12"/>
  <c r="AM210" i="12"/>
  <c r="AW210" i="12"/>
  <c r="BC210" i="12"/>
  <c r="AC212" i="12"/>
  <c r="AK212" i="12"/>
  <c r="AS212" i="12"/>
  <c r="BA212" i="12"/>
  <c r="AF226" i="12"/>
  <c r="AQ226" i="12"/>
  <c r="BA226" i="12"/>
  <c r="AC210" i="12"/>
  <c r="AI210" i="12"/>
  <c r="AN210" i="12"/>
  <c r="AS210" i="12"/>
  <c r="AY210" i="12"/>
  <c r="BD210" i="12"/>
  <c r="Q211" i="12"/>
  <c r="X215" i="12"/>
  <c r="AN215" i="12"/>
  <c r="BD215" i="12"/>
  <c r="X219" i="12"/>
  <c r="AN219" i="12"/>
  <c r="BD219" i="12"/>
  <c r="J226" i="12"/>
  <c r="AG226" i="12"/>
  <c r="AM226" i="12"/>
  <c r="AW226" i="12"/>
  <c r="F227" i="12"/>
  <c r="AC227" i="12"/>
  <c r="AS227" i="12"/>
  <c r="F229" i="12"/>
  <c r="AA229" i="12"/>
  <c r="AK229" i="12"/>
  <c r="AQ229" i="12"/>
  <c r="BA229" i="12"/>
  <c r="K209" i="12"/>
  <c r="Q209" i="12"/>
  <c r="Y210" i="12"/>
  <c r="AJ210" i="12"/>
  <c r="AU210" i="12"/>
  <c r="BE210" i="12"/>
  <c r="AO212" i="12"/>
  <c r="J214" i="12"/>
  <c r="AB214" i="12"/>
  <c r="AM214" i="12"/>
  <c r="AR214" i="12"/>
  <c r="AW214" i="12"/>
  <c r="BC214" i="12"/>
  <c r="AR215" i="12"/>
  <c r="Y208" i="12"/>
  <c r="AG208" i="12"/>
  <c r="AO208" i="12"/>
  <c r="AW208" i="12"/>
  <c r="BE208" i="12"/>
  <c r="AA210" i="12"/>
  <c r="AF210" i="12"/>
  <c r="AK210" i="12"/>
  <c r="AQ210" i="12"/>
  <c r="AV210" i="12"/>
  <c r="BA210" i="12"/>
  <c r="AB211" i="12"/>
  <c r="AR211" i="12"/>
  <c r="AA212" i="12"/>
  <c r="AI212" i="12"/>
  <c r="AQ212" i="12"/>
  <c r="AY212" i="12"/>
  <c r="X214" i="12"/>
  <c r="AC214" i="12"/>
  <c r="AI214" i="12"/>
  <c r="AN214" i="12"/>
  <c r="AS214" i="12"/>
  <c r="AY214" i="12"/>
  <c r="BD214" i="12"/>
  <c r="AF215" i="12"/>
  <c r="AV215" i="12"/>
  <c r="AC216" i="12"/>
  <c r="AK216" i="12"/>
  <c r="AS216" i="12"/>
  <c r="BA216" i="12"/>
  <c r="X218" i="12"/>
  <c r="AC218" i="12"/>
  <c r="AI218" i="12"/>
  <c r="AN218" i="12"/>
  <c r="AS218" i="12"/>
  <c r="AY218" i="12"/>
  <c r="BD218" i="12"/>
  <c r="AF219" i="12"/>
  <c r="AV219" i="12"/>
  <c r="AC220" i="12"/>
  <c r="AK220" i="12"/>
  <c r="AS220" i="12"/>
  <c r="BA220" i="12"/>
  <c r="X222" i="12"/>
  <c r="AC222" i="12"/>
  <c r="AI222" i="12"/>
  <c r="AN222" i="12"/>
  <c r="AS222" i="12"/>
  <c r="AY222" i="12"/>
  <c r="BD222" i="12"/>
  <c r="J224" i="12"/>
  <c r="W224" i="12"/>
  <c r="AE224" i="12"/>
  <c r="AM224" i="12"/>
  <c r="AU224" i="12"/>
  <c r="BC224" i="12"/>
  <c r="Y226" i="12"/>
  <c r="AE226" i="12"/>
  <c r="AJ226" i="12"/>
  <c r="AO226" i="12"/>
  <c r="AU226" i="12"/>
  <c r="AZ226" i="12"/>
  <c r="BE226" i="12"/>
  <c r="Y227" i="12"/>
  <c r="AG227" i="12"/>
  <c r="AO227" i="12"/>
  <c r="AW227" i="12"/>
  <c r="BE227" i="12"/>
  <c r="K228" i="12"/>
  <c r="Q228" i="12"/>
  <c r="X229" i="12"/>
  <c r="AC229" i="12"/>
  <c r="AI229" i="12"/>
  <c r="AN229" i="12"/>
  <c r="AS229" i="12"/>
  <c r="AY229" i="12"/>
  <c r="BE229" i="12"/>
  <c r="K230" i="12"/>
  <c r="AP209" i="12"/>
  <c r="X209" i="12"/>
  <c r="AF209" i="12"/>
  <c r="AN209" i="12"/>
  <c r="AV209" i="12"/>
  <c r="BD209" i="12"/>
  <c r="AD211" i="12"/>
  <c r="AL211" i="12"/>
  <c r="AP211" i="12"/>
  <c r="AX211" i="12"/>
  <c r="BF211" i="12"/>
  <c r="AB213" i="12"/>
  <c r="AJ213" i="12"/>
  <c r="AR213" i="12"/>
  <c r="AZ213" i="12"/>
  <c r="Z215" i="12"/>
  <c r="AH215" i="12"/>
  <c r="AP215" i="12"/>
  <c r="AX215" i="12"/>
  <c r="BF215" i="12"/>
  <c r="AB217" i="12"/>
  <c r="AJ217" i="12"/>
  <c r="AV217" i="12"/>
  <c r="BD217" i="12"/>
  <c r="F218" i="12"/>
  <c r="Z219" i="12"/>
  <c r="AH219" i="12"/>
  <c r="AP219" i="12"/>
  <c r="AX219" i="12"/>
  <c r="BF219" i="12"/>
  <c r="G208" i="12"/>
  <c r="X208" i="12"/>
  <c r="AB208" i="12"/>
  <c r="AF208" i="12"/>
  <c r="AJ208" i="12"/>
  <c r="AN208" i="12"/>
  <c r="AR208" i="12"/>
  <c r="AV208" i="12"/>
  <c r="AZ208" i="12"/>
  <c r="BD208" i="12"/>
  <c r="W209" i="12"/>
  <c r="AA209" i="12"/>
  <c r="AE209" i="12"/>
  <c r="AI209" i="12"/>
  <c r="AM209" i="12"/>
  <c r="AQ209" i="12"/>
  <c r="AU209" i="12"/>
  <c r="AY209" i="12"/>
  <c r="BC209" i="12"/>
  <c r="K210" i="12"/>
  <c r="Q210" i="12"/>
  <c r="Z210" i="12"/>
  <c r="AD210" i="12"/>
  <c r="AH210" i="12"/>
  <c r="AL210" i="12"/>
  <c r="AP210" i="12"/>
  <c r="AT210" i="12"/>
  <c r="AX210" i="12"/>
  <c r="BB210" i="12"/>
  <c r="J211" i="12"/>
  <c r="Y211" i="12"/>
  <c r="AC211" i="12"/>
  <c r="AG211" i="12"/>
  <c r="AK211" i="12"/>
  <c r="AO211" i="12"/>
  <c r="AS211" i="12"/>
  <c r="AW211" i="12"/>
  <c r="BA211" i="12"/>
  <c r="BE211" i="12"/>
  <c r="G212" i="12"/>
  <c r="X212" i="12"/>
  <c r="AB212" i="12"/>
  <c r="AF212" i="12"/>
  <c r="AJ212" i="12"/>
  <c r="AN212" i="12"/>
  <c r="AR212" i="12"/>
  <c r="AV212" i="12"/>
  <c r="AZ212" i="12"/>
  <c r="BD212" i="12"/>
  <c r="W213" i="12"/>
  <c r="AA213" i="12"/>
  <c r="AE213" i="12"/>
  <c r="AI213" i="12"/>
  <c r="AM213" i="12"/>
  <c r="AQ213" i="12"/>
  <c r="AU213" i="12"/>
  <c r="AY213" i="12"/>
  <c r="BC213" i="12"/>
  <c r="K214" i="12"/>
  <c r="Q214" i="12"/>
  <c r="Z214" i="12"/>
  <c r="AD214" i="12"/>
  <c r="AH214" i="12"/>
  <c r="AL214" i="12"/>
  <c r="AP214" i="12"/>
  <c r="AT214" i="12"/>
  <c r="AX214" i="12"/>
  <c r="BB214" i="12"/>
  <c r="J215" i="12"/>
  <c r="Y215" i="12"/>
  <c r="AC215" i="12"/>
  <c r="AG215" i="12"/>
  <c r="AK215" i="12"/>
  <c r="AO215" i="12"/>
  <c r="AS215" i="12"/>
  <c r="AW215" i="12"/>
  <c r="BA215" i="12"/>
  <c r="BE215" i="12"/>
  <c r="G216" i="12"/>
  <c r="X216" i="12"/>
  <c r="AB216" i="12"/>
  <c r="AF216" i="12"/>
  <c r="AJ216" i="12"/>
  <c r="AN216" i="12"/>
  <c r="AR216" i="12"/>
  <c r="AV216" i="12"/>
  <c r="AZ216" i="12"/>
  <c r="BD216" i="12"/>
  <c r="W217" i="12"/>
  <c r="AA217" i="12"/>
  <c r="AE217" i="12"/>
  <c r="AI217" i="12"/>
  <c r="AM217" i="12"/>
  <c r="AQ217" i="12"/>
  <c r="AU217" i="12"/>
  <c r="AY217" i="12"/>
  <c r="BC217" i="12"/>
  <c r="K218" i="12"/>
  <c r="Q218" i="12"/>
  <c r="Z218" i="12"/>
  <c r="AD218" i="12"/>
  <c r="AH218" i="12"/>
  <c r="AL218" i="12"/>
  <c r="AP218" i="12"/>
  <c r="AT218" i="12"/>
  <c r="AX218" i="12"/>
  <c r="BB218" i="12"/>
  <c r="J219" i="12"/>
  <c r="Y219" i="12"/>
  <c r="AC219" i="12"/>
  <c r="AG219" i="12"/>
  <c r="AK219" i="12"/>
  <c r="AO219" i="12"/>
  <c r="AS219" i="12"/>
  <c r="AW219" i="12"/>
  <c r="BA219" i="12"/>
  <c r="BE219" i="12"/>
  <c r="G220" i="12"/>
  <c r="X220" i="12"/>
  <c r="AB220" i="12"/>
  <c r="AF220" i="12"/>
  <c r="AJ220" i="12"/>
  <c r="AN220" i="12"/>
  <c r="AR220" i="12"/>
  <c r="AV220" i="12"/>
  <c r="AZ220" i="12"/>
  <c r="BD220" i="12"/>
  <c r="W221" i="12"/>
  <c r="AA221" i="12"/>
  <c r="AE221" i="12"/>
  <c r="AI221" i="12"/>
  <c r="AM221" i="12"/>
  <c r="AQ221" i="12"/>
  <c r="AU221" i="12"/>
  <c r="AY221" i="12"/>
  <c r="BC221" i="12"/>
  <c r="K222" i="12"/>
  <c r="Q222" i="12"/>
  <c r="Z222" i="12"/>
  <c r="AD222" i="12"/>
  <c r="AH222" i="12"/>
  <c r="AL222" i="12"/>
  <c r="AP222" i="12"/>
  <c r="AT222" i="12"/>
  <c r="AX222" i="12"/>
  <c r="BB222" i="12"/>
  <c r="J223" i="12"/>
  <c r="Y223" i="12"/>
  <c r="AC223" i="12"/>
  <c r="AG223" i="12"/>
  <c r="AK223" i="12"/>
  <c r="AO223" i="12"/>
  <c r="AS223" i="12"/>
  <c r="AW223" i="12"/>
  <c r="BA223" i="12"/>
  <c r="BE223" i="12"/>
  <c r="G224" i="12"/>
  <c r="X224" i="12"/>
  <c r="AB224" i="12"/>
  <c r="AF224" i="12"/>
  <c r="AJ224" i="12"/>
  <c r="AN224" i="12"/>
  <c r="AR224" i="12"/>
  <c r="AV224" i="12"/>
  <c r="AZ224" i="12"/>
  <c r="BD224" i="12"/>
  <c r="W225" i="12"/>
  <c r="AA225" i="12"/>
  <c r="AE225" i="12"/>
  <c r="AI225" i="12"/>
  <c r="AM225" i="12"/>
  <c r="AQ225" i="12"/>
  <c r="AU225" i="12"/>
  <c r="AY225" i="12"/>
  <c r="BC225" i="12"/>
  <c r="K226" i="12"/>
  <c r="Q226" i="12"/>
  <c r="Z226" i="12"/>
  <c r="AD226" i="12"/>
  <c r="AH226" i="12"/>
  <c r="AL226" i="12"/>
  <c r="AP226" i="12"/>
  <c r="AT226" i="12"/>
  <c r="AX226" i="12"/>
  <c r="BB226" i="12"/>
  <c r="G227" i="12"/>
  <c r="X227" i="12"/>
  <c r="AB227" i="12"/>
  <c r="AF227" i="12"/>
  <c r="AJ227" i="12"/>
  <c r="AN227" i="12"/>
  <c r="AR227" i="12"/>
  <c r="AV227" i="12"/>
  <c r="AZ227" i="12"/>
  <c r="BD227" i="12"/>
  <c r="W228" i="12"/>
  <c r="AA228" i="12"/>
  <c r="AE228" i="12"/>
  <c r="AI228" i="12"/>
  <c r="AM228" i="12"/>
  <c r="AQ228" i="12"/>
  <c r="AU228" i="12"/>
  <c r="AY228" i="12"/>
  <c r="BC228" i="12"/>
  <c r="K229" i="12"/>
  <c r="Q229" i="12"/>
  <c r="Z229" i="12"/>
  <c r="AD229" i="12"/>
  <c r="AH229" i="12"/>
  <c r="AL229" i="12"/>
  <c r="AP229" i="12"/>
  <c r="AT229" i="12"/>
  <c r="AX229" i="12"/>
  <c r="BB229" i="12"/>
  <c r="BF229" i="12"/>
  <c r="J230" i="12"/>
  <c r="Y230" i="12"/>
  <c r="AC230" i="12"/>
  <c r="AG230" i="12"/>
  <c r="AK230" i="12"/>
  <c r="AO230" i="12"/>
  <c r="AS230" i="12"/>
  <c r="AW230" i="12"/>
  <c r="BA230" i="12"/>
  <c r="BE230" i="12"/>
  <c r="AD209" i="12"/>
  <c r="AT209" i="12"/>
  <c r="BF209" i="12"/>
  <c r="Z213" i="12"/>
  <c r="AH213" i="12"/>
  <c r="AT213" i="12"/>
  <c r="BB213" i="12"/>
  <c r="Z217" i="12"/>
  <c r="AD217" i="12"/>
  <c r="AH217" i="12"/>
  <c r="AL217" i="12"/>
  <c r="AP217" i="12"/>
  <c r="AT217" i="12"/>
  <c r="AX217" i="12"/>
  <c r="BB217" i="12"/>
  <c r="BF217" i="12"/>
  <c r="Z221" i="12"/>
  <c r="AD221" i="12"/>
  <c r="AH221" i="12"/>
  <c r="AL221" i="12"/>
  <c r="AP221" i="12"/>
  <c r="AT221" i="12"/>
  <c r="AX221" i="12"/>
  <c r="BB221" i="12"/>
  <c r="BF221" i="12"/>
  <c r="X223" i="12"/>
  <c r="AB223" i="12"/>
  <c r="AF223" i="12"/>
  <c r="AJ223" i="12"/>
  <c r="AN223" i="12"/>
  <c r="AR223" i="12"/>
  <c r="AV223" i="12"/>
  <c r="AZ223" i="12"/>
  <c r="BD223" i="12"/>
  <c r="Z225" i="12"/>
  <c r="AD225" i="12"/>
  <c r="AH225" i="12"/>
  <c r="AL225" i="12"/>
  <c r="AP225" i="12"/>
  <c r="AT225" i="12"/>
  <c r="AX225" i="12"/>
  <c r="BB225" i="12"/>
  <c r="BF225" i="12"/>
  <c r="Z228" i="12"/>
  <c r="AD228" i="12"/>
  <c r="AH228" i="12"/>
  <c r="AL228" i="12"/>
  <c r="AP228" i="12"/>
  <c r="AT228" i="12"/>
  <c r="AX228" i="12"/>
  <c r="BB228" i="12"/>
  <c r="BF228" i="12"/>
  <c r="X230" i="12"/>
  <c r="AB230" i="12"/>
  <c r="AF230" i="12"/>
  <c r="AJ230" i="12"/>
  <c r="AN230" i="12"/>
  <c r="AR230" i="12"/>
  <c r="AV230" i="12"/>
  <c r="AZ230" i="12"/>
  <c r="BD230" i="12"/>
  <c r="Z209" i="12"/>
  <c r="AL209" i="12"/>
  <c r="BB209" i="12"/>
  <c r="AD213" i="12"/>
  <c r="AL213" i="12"/>
  <c r="AP213" i="12"/>
  <c r="AX213" i="12"/>
  <c r="BF213" i="12"/>
  <c r="K208" i="12"/>
  <c r="Z208" i="12"/>
  <c r="AD208" i="12"/>
  <c r="AH208" i="12"/>
  <c r="AL208" i="12"/>
  <c r="AP208" i="12"/>
  <c r="AT208" i="12"/>
  <c r="AX208" i="12"/>
  <c r="BB208" i="12"/>
  <c r="J209" i="12"/>
  <c r="Y209" i="12"/>
  <c r="AC209" i="12"/>
  <c r="AG209" i="12"/>
  <c r="AK209" i="12"/>
  <c r="AO209" i="12"/>
  <c r="AS209" i="12"/>
  <c r="AW209" i="12"/>
  <c r="BA209" i="12"/>
  <c r="BE209" i="12"/>
  <c r="G210" i="12"/>
  <c r="W211" i="12"/>
  <c r="AA211" i="12"/>
  <c r="AE211" i="12"/>
  <c r="AI211" i="12"/>
  <c r="AM211" i="12"/>
  <c r="AQ211" i="12"/>
  <c r="AU211" i="12"/>
  <c r="AY211" i="12"/>
  <c r="BC211" i="12"/>
  <c r="K212" i="12"/>
  <c r="Z212" i="12"/>
  <c r="AD212" i="12"/>
  <c r="AH212" i="12"/>
  <c r="AL212" i="12"/>
  <c r="AP212" i="12"/>
  <c r="AT212" i="12"/>
  <c r="AX212" i="12"/>
  <c r="BB212" i="12"/>
  <c r="J213" i="12"/>
  <c r="Y213" i="12"/>
  <c r="AC213" i="12"/>
  <c r="AG213" i="12"/>
  <c r="AK213" i="12"/>
  <c r="AO213" i="12"/>
  <c r="AS213" i="12"/>
  <c r="AW213" i="12"/>
  <c r="BA213" i="12"/>
  <c r="BE213" i="12"/>
  <c r="G214" i="12"/>
  <c r="W215" i="12"/>
  <c r="AA215" i="12"/>
  <c r="AE215" i="12"/>
  <c r="AI215" i="12"/>
  <c r="AM215" i="12"/>
  <c r="AQ215" i="12"/>
  <c r="AU215" i="12"/>
  <c r="AY215" i="12"/>
  <c r="BC215" i="12"/>
  <c r="K216" i="12"/>
  <c r="Z216" i="12"/>
  <c r="AD216" i="12"/>
  <c r="AH216" i="12"/>
  <c r="AL216" i="12"/>
  <c r="AP216" i="12"/>
  <c r="AT216" i="12"/>
  <c r="AX216" i="12"/>
  <c r="BB216" i="12"/>
  <c r="J217" i="12"/>
  <c r="Y217" i="12"/>
  <c r="AC217" i="12"/>
  <c r="AG217" i="12"/>
  <c r="AK217" i="12"/>
  <c r="AO217" i="12"/>
  <c r="AS217" i="12"/>
  <c r="AW217" i="12"/>
  <c r="BA217" i="12"/>
  <c r="BE217" i="12"/>
  <c r="W219" i="12"/>
  <c r="AA219" i="12"/>
  <c r="AE219" i="12"/>
  <c r="AI219" i="12"/>
  <c r="AM219" i="12"/>
  <c r="AQ219" i="12"/>
  <c r="AU219" i="12"/>
  <c r="AY219" i="12"/>
  <c r="BC219" i="12"/>
  <c r="K220" i="12"/>
  <c r="Z220" i="12"/>
  <c r="AD220" i="12"/>
  <c r="AH220" i="12"/>
  <c r="AL220" i="12"/>
  <c r="AP220" i="12"/>
  <c r="AT220" i="12"/>
  <c r="AX220" i="12"/>
  <c r="BB220" i="12"/>
  <c r="J221" i="12"/>
  <c r="Y221" i="12"/>
  <c r="AC221" i="12"/>
  <c r="AG221" i="12"/>
  <c r="AK221" i="12"/>
  <c r="AO221" i="12"/>
  <c r="AS221" i="12"/>
  <c r="AW221" i="12"/>
  <c r="BA221" i="12"/>
  <c r="BE221" i="12"/>
  <c r="G222" i="12"/>
  <c r="W223" i="12"/>
  <c r="AA223" i="12"/>
  <c r="AE223" i="12"/>
  <c r="AI223" i="12"/>
  <c r="AM223" i="12"/>
  <c r="AQ223" i="12"/>
  <c r="AU223" i="12"/>
  <c r="AY223" i="12"/>
  <c r="BC223" i="12"/>
  <c r="K224" i="12"/>
  <c r="Z224" i="12"/>
  <c r="AD224" i="12"/>
  <c r="AH224" i="12"/>
  <c r="AL224" i="12"/>
  <c r="AP224" i="12"/>
  <c r="AT224" i="12"/>
  <c r="AX224" i="12"/>
  <c r="BB224" i="12"/>
  <c r="J225" i="12"/>
  <c r="Y225" i="12"/>
  <c r="AC225" i="12"/>
  <c r="AG225" i="12"/>
  <c r="AK225" i="12"/>
  <c r="AO225" i="12"/>
  <c r="AS225" i="12"/>
  <c r="AW225" i="12"/>
  <c r="BA225" i="12"/>
  <c r="BE225" i="12"/>
  <c r="K227" i="12"/>
  <c r="Z227" i="12"/>
  <c r="AD227" i="12"/>
  <c r="AH227" i="12"/>
  <c r="AL227" i="12"/>
  <c r="AP227" i="12"/>
  <c r="AT227" i="12"/>
  <c r="AX227" i="12"/>
  <c r="BB227" i="12"/>
  <c r="J228" i="12"/>
  <c r="Y228" i="12"/>
  <c r="AC228" i="12"/>
  <c r="AG228" i="12"/>
  <c r="AK228" i="12"/>
  <c r="AO228" i="12"/>
  <c r="AS228" i="12"/>
  <c r="AW228" i="12"/>
  <c r="BA228" i="12"/>
  <c r="BE228" i="12"/>
  <c r="W230" i="12"/>
  <c r="AA230" i="12"/>
  <c r="AE230" i="12"/>
  <c r="AI230" i="12"/>
  <c r="AM230" i="12"/>
  <c r="AQ230" i="12"/>
  <c r="AU230" i="12"/>
  <c r="AY230" i="12"/>
  <c r="BC230" i="12"/>
  <c r="AH209" i="12"/>
  <c r="AX209" i="12"/>
  <c r="AB209" i="12"/>
  <c r="AJ209" i="12"/>
  <c r="AR209" i="12"/>
  <c r="Z211" i="12"/>
  <c r="AH211" i="12"/>
  <c r="AT211" i="12"/>
  <c r="X213" i="12"/>
  <c r="AF213" i="12"/>
  <c r="AN213" i="12"/>
  <c r="AV213" i="12"/>
  <c r="AD215" i="12"/>
  <c r="AL215" i="12"/>
  <c r="AT215" i="12"/>
  <c r="X217" i="12"/>
  <c r="AF217" i="12"/>
  <c r="AN217" i="12"/>
  <c r="AR217" i="12"/>
  <c r="AD219" i="12"/>
  <c r="AL219" i="12"/>
  <c r="AT219" i="12"/>
  <c r="X221" i="12"/>
  <c r="AB221" i="12"/>
  <c r="AF221" i="12"/>
  <c r="AJ221" i="12"/>
  <c r="AN221" i="12"/>
  <c r="AR221" i="12"/>
  <c r="AV221" i="12"/>
  <c r="AZ221" i="12"/>
  <c r="Z223" i="12"/>
  <c r="AD223" i="12"/>
  <c r="AH223" i="12"/>
  <c r="AL223" i="12"/>
  <c r="AP223" i="12"/>
  <c r="AT223" i="12"/>
  <c r="AX223" i="12"/>
  <c r="BB223" i="12"/>
  <c r="X225" i="12"/>
  <c r="AB225" i="12"/>
  <c r="AF225" i="12"/>
  <c r="AJ225" i="12"/>
  <c r="AN225" i="12"/>
  <c r="AR225" i="12"/>
  <c r="AV225" i="12"/>
  <c r="AZ225" i="12"/>
  <c r="X228" i="12"/>
  <c r="AB228" i="12"/>
  <c r="AF228" i="12"/>
  <c r="AJ228" i="12"/>
  <c r="AN228" i="12"/>
  <c r="AR228" i="12"/>
  <c r="AV228" i="12"/>
  <c r="AZ228" i="12"/>
  <c r="Z230" i="12"/>
  <c r="AD230" i="12"/>
  <c r="AH230" i="12"/>
  <c r="AL230" i="12"/>
  <c r="AP230" i="12"/>
  <c r="AT230" i="12"/>
  <c r="AX230" i="12"/>
  <c r="BB230" i="12"/>
  <c r="BE207" i="12"/>
  <c r="BC207" i="12"/>
  <c r="AW207" i="12"/>
  <c r="AU207" i="12"/>
  <c r="AO207" i="12"/>
  <c r="AM207" i="12"/>
  <c r="AI207" i="12"/>
  <c r="AG207" i="12"/>
  <c r="AC207" i="12"/>
  <c r="AB207" i="12"/>
  <c r="X207" i="12"/>
  <c r="W207" i="12"/>
  <c r="P207" i="12"/>
  <c r="Q207" i="12" s="1"/>
  <c r="O207" i="12"/>
  <c r="N207" i="12"/>
  <c r="J207" i="12"/>
  <c r="F207" i="12"/>
  <c r="D207" i="12"/>
  <c r="C207" i="12"/>
  <c r="B207" i="12"/>
  <c r="E207" i="12" s="1"/>
  <c r="A207" i="12"/>
  <c r="BF207" i="12" s="1"/>
  <c r="EB206" i="12"/>
  <c r="EE206" i="12" s="1"/>
  <c r="EH206" i="12" s="1"/>
  <c r="EK206" i="12" s="1"/>
  <c r="EN206" i="12" s="1"/>
  <c r="EQ206" i="12" s="1"/>
  <c r="ET206" i="12" s="1"/>
  <c r="EW206" i="12" s="1"/>
  <c r="EZ206" i="12" s="1"/>
  <c r="FC206" i="12" s="1"/>
  <c r="EA206" i="12"/>
  <c r="ED206" i="12" s="1"/>
  <c r="EG206" i="12" s="1"/>
  <c r="EJ206" i="12" s="1"/>
  <c r="EM206" i="12" s="1"/>
  <c r="EP206" i="12" s="1"/>
  <c r="ES206" i="12" s="1"/>
  <c r="EV206" i="12" s="1"/>
  <c r="EY206" i="12" s="1"/>
  <c r="FB206" i="12" s="1"/>
  <c r="DZ206" i="12"/>
  <c r="EC206" i="12" s="1"/>
  <c r="EF206" i="12" s="1"/>
  <c r="EI206" i="12" s="1"/>
  <c r="EL206" i="12" s="1"/>
  <c r="EO206" i="12" s="1"/>
  <c r="ER206" i="12" s="1"/>
  <c r="EU206" i="12" s="1"/>
  <c r="EX206" i="12" s="1"/>
  <c r="FA206" i="12" s="1"/>
  <c r="FD206" i="12" s="1"/>
  <c r="DY206" i="12"/>
  <c r="P206" i="12"/>
  <c r="F206" i="12" s="1"/>
  <c r="O206" i="12"/>
  <c r="N206" i="12"/>
  <c r="D206" i="12"/>
  <c r="C206" i="12"/>
  <c r="B206" i="12"/>
  <c r="E206" i="12" s="1"/>
  <c r="A206" i="12"/>
  <c r="BF206" i="12" s="1"/>
  <c r="EA205" i="12"/>
  <c r="ED205" i="12" s="1"/>
  <c r="EG205" i="12" s="1"/>
  <c r="EJ205" i="12" s="1"/>
  <c r="EM205" i="12" s="1"/>
  <c r="EP205" i="12" s="1"/>
  <c r="ES205" i="12" s="1"/>
  <c r="EV205" i="12" s="1"/>
  <c r="EY205" i="12" s="1"/>
  <c r="FB205" i="12" s="1"/>
  <c r="DZ205" i="12"/>
  <c r="EC205" i="12" s="1"/>
  <c r="EF205" i="12" s="1"/>
  <c r="EI205" i="12" s="1"/>
  <c r="EL205" i="12" s="1"/>
  <c r="EO205" i="12" s="1"/>
  <c r="ER205" i="12" s="1"/>
  <c r="EU205" i="12" s="1"/>
  <c r="EX205" i="12" s="1"/>
  <c r="FA205" i="12" s="1"/>
  <c r="FD205" i="12" s="1"/>
  <c r="DY205" i="12"/>
  <c r="EB205" i="12" s="1"/>
  <c r="EE205" i="12" s="1"/>
  <c r="EH205" i="12" s="1"/>
  <c r="EK205" i="12" s="1"/>
  <c r="EN205" i="12" s="1"/>
  <c r="EQ205" i="12" s="1"/>
  <c r="ET205" i="12" s="1"/>
  <c r="EW205" i="12" s="1"/>
  <c r="EZ205" i="12" s="1"/>
  <c r="FC205" i="12" s="1"/>
  <c r="P205" i="12"/>
  <c r="G205" i="12" s="1"/>
  <c r="O205" i="12"/>
  <c r="N205" i="12"/>
  <c r="F205" i="12"/>
  <c r="D205" i="12"/>
  <c r="C205" i="12"/>
  <c r="B205" i="12"/>
  <c r="E205" i="12" s="1"/>
  <c r="A205" i="12"/>
  <c r="BD205" i="12" s="1"/>
  <c r="DV204" i="12"/>
  <c r="DW204" i="12" s="1"/>
  <c r="DX204" i="12" s="1"/>
  <c r="DY204" i="12" s="1"/>
  <c r="DU204" i="12"/>
  <c r="P204" i="12"/>
  <c r="F204" i="12" s="1"/>
  <c r="O204" i="12"/>
  <c r="N204" i="12"/>
  <c r="G204" i="12"/>
  <c r="D204" i="12"/>
  <c r="C204" i="12"/>
  <c r="B204" i="12"/>
  <c r="E204" i="12" s="1"/>
  <c r="A204" i="12"/>
  <c r="BD204" i="12" s="1"/>
  <c r="DQ203" i="12"/>
  <c r="Q203" i="12"/>
  <c r="P203" i="12"/>
  <c r="F203" i="12" s="1"/>
  <c r="O203" i="12"/>
  <c r="N203" i="12"/>
  <c r="K203" i="12"/>
  <c r="G203" i="12"/>
  <c r="D203" i="12"/>
  <c r="C203" i="12"/>
  <c r="B203" i="12"/>
  <c r="E203" i="12" s="1"/>
  <c r="A203" i="12"/>
  <c r="BF203" i="12" s="1"/>
  <c r="EC202" i="12"/>
  <c r="EF202" i="12" s="1"/>
  <c r="EI202" i="12" s="1"/>
  <c r="EL202" i="12" s="1"/>
  <c r="EO202" i="12" s="1"/>
  <c r="ER202" i="12" s="1"/>
  <c r="EU202" i="12" s="1"/>
  <c r="EX202" i="12" s="1"/>
  <c r="FA202" i="12" s="1"/>
  <c r="FD202" i="12" s="1"/>
  <c r="EA202" i="12"/>
  <c r="ED202" i="12" s="1"/>
  <c r="EG202" i="12" s="1"/>
  <c r="EJ202" i="12" s="1"/>
  <c r="EM202" i="12" s="1"/>
  <c r="EP202" i="12" s="1"/>
  <c r="ES202" i="12" s="1"/>
  <c r="EV202" i="12" s="1"/>
  <c r="EY202" i="12" s="1"/>
  <c r="FB202" i="12" s="1"/>
  <c r="DZ202" i="12"/>
  <c r="DY202" i="12"/>
  <c r="EB202" i="12" s="1"/>
  <c r="EE202" i="12" s="1"/>
  <c r="EH202" i="12" s="1"/>
  <c r="EK202" i="12" s="1"/>
  <c r="EN202" i="12" s="1"/>
  <c r="EQ202" i="12" s="1"/>
  <c r="ET202" i="12" s="1"/>
  <c r="EW202" i="12" s="1"/>
  <c r="EZ202" i="12" s="1"/>
  <c r="FC202" i="12" s="1"/>
  <c r="BE202" i="12"/>
  <c r="BC202" i="12"/>
  <c r="BA202" i="12"/>
  <c r="AW202" i="12"/>
  <c r="AU202" i="12"/>
  <c r="AS202" i="12"/>
  <c r="AO202" i="12"/>
  <c r="AM202" i="12"/>
  <c r="AK202" i="12"/>
  <c r="AG202" i="12"/>
  <c r="AE202" i="12"/>
  <c r="AC202" i="12"/>
  <c r="Y202" i="12"/>
  <c r="X202" i="12"/>
  <c r="W202" i="12"/>
  <c r="P202" i="12"/>
  <c r="G202" i="12" s="1"/>
  <c r="O202" i="12"/>
  <c r="N202" i="12"/>
  <c r="J202" i="12"/>
  <c r="F202" i="12"/>
  <c r="D202" i="12"/>
  <c r="C202" i="12"/>
  <c r="B202" i="12"/>
  <c r="A202" i="12"/>
  <c r="BD202" i="12" s="1"/>
  <c r="ED201" i="12"/>
  <c r="EG201" i="12" s="1"/>
  <c r="EJ201" i="12" s="1"/>
  <c r="EM201" i="12" s="1"/>
  <c r="EP201" i="12" s="1"/>
  <c r="ES201" i="12" s="1"/>
  <c r="EV201" i="12" s="1"/>
  <c r="EY201" i="12" s="1"/>
  <c r="FB201" i="12" s="1"/>
  <c r="EB201" i="12"/>
  <c r="EE201" i="12" s="1"/>
  <c r="EH201" i="12" s="1"/>
  <c r="EK201" i="12" s="1"/>
  <c r="EN201" i="12" s="1"/>
  <c r="EQ201" i="12" s="1"/>
  <c r="ET201" i="12" s="1"/>
  <c r="EW201" i="12" s="1"/>
  <c r="EZ201" i="12" s="1"/>
  <c r="FC201" i="12" s="1"/>
  <c r="EA201" i="12"/>
  <c r="DZ201" i="12"/>
  <c r="EC201" i="12" s="1"/>
  <c r="EF201" i="12" s="1"/>
  <c r="EI201" i="12" s="1"/>
  <c r="EL201" i="12" s="1"/>
  <c r="EO201" i="12" s="1"/>
  <c r="ER201" i="12" s="1"/>
  <c r="EU201" i="12" s="1"/>
  <c r="EX201" i="12" s="1"/>
  <c r="FA201" i="12" s="1"/>
  <c r="FD201" i="12" s="1"/>
  <c r="DY201" i="12"/>
  <c r="Q201" i="12"/>
  <c r="P201" i="12"/>
  <c r="F201" i="12" s="1"/>
  <c r="O201" i="12"/>
  <c r="N201" i="12"/>
  <c r="K201" i="12"/>
  <c r="G201" i="12"/>
  <c r="E201" i="12"/>
  <c r="D201" i="12"/>
  <c r="C201" i="12"/>
  <c r="B201" i="12"/>
  <c r="A201" i="12"/>
  <c r="BD201" i="12" s="1"/>
  <c r="EC200" i="12"/>
  <c r="EF200" i="12" s="1"/>
  <c r="EI200" i="12" s="1"/>
  <c r="EL200" i="12" s="1"/>
  <c r="EO200" i="12" s="1"/>
  <c r="ER200" i="12" s="1"/>
  <c r="EU200" i="12" s="1"/>
  <c r="EX200" i="12" s="1"/>
  <c r="FA200" i="12" s="1"/>
  <c r="FD200" i="12" s="1"/>
  <c r="EA200" i="12"/>
  <c r="ED200" i="12" s="1"/>
  <c r="EG200" i="12" s="1"/>
  <c r="EJ200" i="12" s="1"/>
  <c r="EM200" i="12" s="1"/>
  <c r="EP200" i="12" s="1"/>
  <c r="ES200" i="12" s="1"/>
  <c r="EV200" i="12" s="1"/>
  <c r="EY200" i="12" s="1"/>
  <c r="FB200" i="12" s="1"/>
  <c r="DZ200" i="12"/>
  <c r="DY200" i="12"/>
  <c r="EB200" i="12" s="1"/>
  <c r="EE200" i="12" s="1"/>
  <c r="EH200" i="12" s="1"/>
  <c r="EK200" i="12" s="1"/>
  <c r="EN200" i="12" s="1"/>
  <c r="EQ200" i="12" s="1"/>
  <c r="ET200" i="12" s="1"/>
  <c r="EW200" i="12" s="1"/>
  <c r="EZ200" i="12" s="1"/>
  <c r="FC200" i="12" s="1"/>
  <c r="BE200" i="12"/>
  <c r="AW200" i="12"/>
  <c r="AQ200" i="12"/>
  <c r="AO200" i="12"/>
  <c r="AG200" i="12"/>
  <c r="AA200" i="12"/>
  <c r="P200" i="12"/>
  <c r="Q200" i="12" s="1"/>
  <c r="O200" i="12"/>
  <c r="N200" i="12"/>
  <c r="D200" i="12"/>
  <c r="C200" i="12"/>
  <c r="B200" i="12"/>
  <c r="E200" i="12" s="1"/>
  <c r="A200" i="12"/>
  <c r="BF200" i="12" s="1"/>
  <c r="ED199" i="12"/>
  <c r="EG199" i="12" s="1"/>
  <c r="EJ199" i="12" s="1"/>
  <c r="EM199" i="12" s="1"/>
  <c r="EP199" i="12" s="1"/>
  <c r="ES199" i="12" s="1"/>
  <c r="EV199" i="12" s="1"/>
  <c r="EY199" i="12" s="1"/>
  <c r="FB199" i="12" s="1"/>
  <c r="EA199" i="12"/>
  <c r="DZ199" i="12"/>
  <c r="EC199" i="12" s="1"/>
  <c r="EF199" i="12" s="1"/>
  <c r="EI199" i="12" s="1"/>
  <c r="EL199" i="12" s="1"/>
  <c r="EO199" i="12" s="1"/>
  <c r="ER199" i="12" s="1"/>
  <c r="EU199" i="12" s="1"/>
  <c r="EX199" i="12" s="1"/>
  <c r="FA199" i="12" s="1"/>
  <c r="FD199" i="12" s="1"/>
  <c r="DY199" i="12"/>
  <c r="EB199" i="12" s="1"/>
  <c r="EE199" i="12" s="1"/>
  <c r="EH199" i="12" s="1"/>
  <c r="EK199" i="12" s="1"/>
  <c r="EN199" i="12" s="1"/>
  <c r="EQ199" i="12" s="1"/>
  <c r="ET199" i="12" s="1"/>
  <c r="EW199" i="12" s="1"/>
  <c r="EZ199" i="12" s="1"/>
  <c r="FC199" i="12" s="1"/>
  <c r="Q199" i="12"/>
  <c r="P199" i="12"/>
  <c r="F199" i="12" s="1"/>
  <c r="O199" i="12"/>
  <c r="N199" i="12"/>
  <c r="K199" i="12"/>
  <c r="G199" i="12"/>
  <c r="E199" i="12"/>
  <c r="D199" i="12"/>
  <c r="C199" i="12"/>
  <c r="B199" i="12"/>
  <c r="A199" i="12"/>
  <c r="BF199" i="12" s="1"/>
  <c r="EC198" i="12"/>
  <c r="EF198" i="12" s="1"/>
  <c r="EI198" i="12" s="1"/>
  <c r="EL198" i="12" s="1"/>
  <c r="EO198" i="12" s="1"/>
  <c r="ER198" i="12" s="1"/>
  <c r="EU198" i="12" s="1"/>
  <c r="EX198" i="12" s="1"/>
  <c r="FA198" i="12" s="1"/>
  <c r="FD198" i="12" s="1"/>
  <c r="EA198" i="12"/>
  <c r="ED198" i="12" s="1"/>
  <c r="EG198" i="12" s="1"/>
  <c r="EJ198" i="12" s="1"/>
  <c r="EM198" i="12" s="1"/>
  <c r="EP198" i="12" s="1"/>
  <c r="ES198" i="12" s="1"/>
  <c r="EV198" i="12" s="1"/>
  <c r="EY198" i="12" s="1"/>
  <c r="FB198" i="12" s="1"/>
  <c r="DZ198" i="12"/>
  <c r="DY198" i="12"/>
  <c r="EB198" i="12" s="1"/>
  <c r="EE198" i="12" s="1"/>
  <c r="EH198" i="12" s="1"/>
  <c r="EK198" i="12" s="1"/>
  <c r="EN198" i="12" s="1"/>
  <c r="EQ198" i="12" s="1"/>
  <c r="ET198" i="12" s="1"/>
  <c r="EW198" i="12" s="1"/>
  <c r="EZ198" i="12" s="1"/>
  <c r="FC198" i="12" s="1"/>
  <c r="BE198" i="12"/>
  <c r="AY198" i="12"/>
  <c r="AW198" i="12"/>
  <c r="AQ198" i="12"/>
  <c r="AO198" i="12"/>
  <c r="AI198" i="12"/>
  <c r="AG198" i="12"/>
  <c r="AA198" i="12"/>
  <c r="Y198" i="12"/>
  <c r="P198" i="12"/>
  <c r="F198" i="12" s="1"/>
  <c r="O198" i="12"/>
  <c r="N198" i="12"/>
  <c r="D198" i="12"/>
  <c r="C198" i="12"/>
  <c r="B198" i="12"/>
  <c r="E198" i="12" s="1"/>
  <c r="A198" i="12"/>
  <c r="BD198" i="12" s="1"/>
  <c r="EB197" i="12"/>
  <c r="EE197" i="12" s="1"/>
  <c r="EH197" i="12" s="1"/>
  <c r="EK197" i="12" s="1"/>
  <c r="EN197" i="12" s="1"/>
  <c r="EQ197" i="12" s="1"/>
  <c r="ET197" i="12" s="1"/>
  <c r="EW197" i="12" s="1"/>
  <c r="EZ197" i="12" s="1"/>
  <c r="FC197" i="12" s="1"/>
  <c r="EA197" i="12"/>
  <c r="ED197" i="12" s="1"/>
  <c r="EG197" i="12" s="1"/>
  <c r="EJ197" i="12" s="1"/>
  <c r="EM197" i="12" s="1"/>
  <c r="EP197" i="12" s="1"/>
  <c r="ES197" i="12" s="1"/>
  <c r="EV197" i="12" s="1"/>
  <c r="EY197" i="12" s="1"/>
  <c r="FB197" i="12" s="1"/>
  <c r="DZ197" i="12"/>
  <c r="EC197" i="12" s="1"/>
  <c r="EF197" i="12" s="1"/>
  <c r="EI197" i="12" s="1"/>
  <c r="EL197" i="12" s="1"/>
  <c r="EO197" i="12" s="1"/>
  <c r="ER197" i="12" s="1"/>
  <c r="EU197" i="12" s="1"/>
  <c r="EX197" i="12" s="1"/>
  <c r="FA197" i="12" s="1"/>
  <c r="FD197" i="12" s="1"/>
  <c r="DY197" i="12"/>
  <c r="P197" i="12"/>
  <c r="F197" i="12" s="1"/>
  <c r="O197" i="12"/>
  <c r="N197" i="12"/>
  <c r="D197" i="12"/>
  <c r="C197" i="12"/>
  <c r="B197" i="12"/>
  <c r="E197" i="12" s="1"/>
  <c r="A197" i="12"/>
  <c r="BD197" i="12" s="1"/>
  <c r="EC196" i="12"/>
  <c r="EF196" i="12" s="1"/>
  <c r="EI196" i="12" s="1"/>
  <c r="EL196" i="12" s="1"/>
  <c r="EO196" i="12" s="1"/>
  <c r="ER196" i="12" s="1"/>
  <c r="EU196" i="12" s="1"/>
  <c r="EX196" i="12" s="1"/>
  <c r="FA196" i="12" s="1"/>
  <c r="FD196" i="12" s="1"/>
  <c r="EA196" i="12"/>
  <c r="ED196" i="12" s="1"/>
  <c r="EG196" i="12" s="1"/>
  <c r="EJ196" i="12" s="1"/>
  <c r="EM196" i="12" s="1"/>
  <c r="EP196" i="12" s="1"/>
  <c r="ES196" i="12" s="1"/>
  <c r="EV196" i="12" s="1"/>
  <c r="EY196" i="12" s="1"/>
  <c r="FB196" i="12" s="1"/>
  <c r="DZ196" i="12"/>
  <c r="DY196" i="12"/>
  <c r="EB196" i="12" s="1"/>
  <c r="EE196" i="12" s="1"/>
  <c r="EH196" i="12" s="1"/>
  <c r="EK196" i="12" s="1"/>
  <c r="EN196" i="12" s="1"/>
  <c r="EQ196" i="12" s="1"/>
  <c r="ET196" i="12" s="1"/>
  <c r="EW196" i="12" s="1"/>
  <c r="EZ196" i="12" s="1"/>
  <c r="FC196" i="12" s="1"/>
  <c r="BE196" i="12"/>
  <c r="BC196" i="12"/>
  <c r="AW196" i="12"/>
  <c r="AU196" i="12"/>
  <c r="AO196" i="12"/>
  <c r="AM196" i="12"/>
  <c r="AG196" i="12"/>
  <c r="AE196" i="12"/>
  <c r="Y196" i="12"/>
  <c r="W196" i="12"/>
  <c r="P196" i="12"/>
  <c r="Q196" i="12" s="1"/>
  <c r="O196" i="12"/>
  <c r="N196" i="12"/>
  <c r="J196" i="12"/>
  <c r="F196" i="12"/>
  <c r="D196" i="12"/>
  <c r="C196" i="12"/>
  <c r="B196" i="12"/>
  <c r="E196" i="12" s="1"/>
  <c r="A196" i="12"/>
  <c r="BF196" i="12" s="1"/>
  <c r="EB195" i="12"/>
  <c r="EE195" i="12" s="1"/>
  <c r="EH195" i="12" s="1"/>
  <c r="EK195" i="12" s="1"/>
  <c r="EN195" i="12" s="1"/>
  <c r="EQ195" i="12" s="1"/>
  <c r="ET195" i="12" s="1"/>
  <c r="EW195" i="12" s="1"/>
  <c r="EZ195" i="12" s="1"/>
  <c r="FC195" i="12" s="1"/>
  <c r="EA195" i="12"/>
  <c r="ED195" i="12" s="1"/>
  <c r="EG195" i="12" s="1"/>
  <c r="EJ195" i="12" s="1"/>
  <c r="EM195" i="12" s="1"/>
  <c r="EP195" i="12" s="1"/>
  <c r="ES195" i="12" s="1"/>
  <c r="EV195" i="12" s="1"/>
  <c r="EY195" i="12" s="1"/>
  <c r="FB195" i="12" s="1"/>
  <c r="DZ195" i="12"/>
  <c r="EC195" i="12" s="1"/>
  <c r="EF195" i="12" s="1"/>
  <c r="EI195" i="12" s="1"/>
  <c r="EL195" i="12" s="1"/>
  <c r="EO195" i="12" s="1"/>
  <c r="ER195" i="12" s="1"/>
  <c r="EU195" i="12" s="1"/>
  <c r="EX195" i="12" s="1"/>
  <c r="FA195" i="12" s="1"/>
  <c r="FD195" i="12" s="1"/>
  <c r="DY195" i="12"/>
  <c r="AZ195" i="12"/>
  <c r="AJ195" i="12"/>
  <c r="Q195" i="12"/>
  <c r="P195" i="12"/>
  <c r="F195" i="12" s="1"/>
  <c r="O195" i="12"/>
  <c r="N195" i="12"/>
  <c r="K195" i="12"/>
  <c r="G195" i="12"/>
  <c r="E195" i="12"/>
  <c r="D195" i="12"/>
  <c r="C195" i="12"/>
  <c r="B195" i="12"/>
  <c r="A195" i="12"/>
  <c r="BF195" i="12" s="1"/>
  <c r="EC194" i="12"/>
  <c r="EF194" i="12" s="1"/>
  <c r="EI194" i="12" s="1"/>
  <c r="EL194" i="12" s="1"/>
  <c r="EO194" i="12" s="1"/>
  <c r="ER194" i="12" s="1"/>
  <c r="EU194" i="12" s="1"/>
  <c r="EX194" i="12" s="1"/>
  <c r="FA194" i="12" s="1"/>
  <c r="FD194" i="12" s="1"/>
  <c r="EA194" i="12"/>
  <c r="ED194" i="12" s="1"/>
  <c r="EG194" i="12" s="1"/>
  <c r="EJ194" i="12" s="1"/>
  <c r="EM194" i="12" s="1"/>
  <c r="EP194" i="12" s="1"/>
  <c r="ES194" i="12" s="1"/>
  <c r="EV194" i="12" s="1"/>
  <c r="EY194" i="12" s="1"/>
  <c r="FB194" i="12" s="1"/>
  <c r="DZ194" i="12"/>
  <c r="DY194" i="12"/>
  <c r="EB194" i="12" s="1"/>
  <c r="EE194" i="12" s="1"/>
  <c r="EH194" i="12" s="1"/>
  <c r="EK194" i="12" s="1"/>
  <c r="EN194" i="12" s="1"/>
  <c r="EQ194" i="12" s="1"/>
  <c r="ET194" i="12" s="1"/>
  <c r="EW194" i="12" s="1"/>
  <c r="EZ194" i="12" s="1"/>
  <c r="FC194" i="12" s="1"/>
  <c r="P194" i="12"/>
  <c r="F194" i="12" s="1"/>
  <c r="O194" i="12"/>
  <c r="N194" i="12"/>
  <c r="D194" i="12"/>
  <c r="C194" i="12"/>
  <c r="B194" i="12"/>
  <c r="E194" i="12" s="1"/>
  <c r="A194" i="12"/>
  <c r="BD194" i="12" s="1"/>
  <c r="EA193" i="12"/>
  <c r="ED193" i="12" s="1"/>
  <c r="EG193" i="12" s="1"/>
  <c r="EJ193" i="12" s="1"/>
  <c r="EM193" i="12" s="1"/>
  <c r="EP193" i="12" s="1"/>
  <c r="ES193" i="12" s="1"/>
  <c r="EV193" i="12" s="1"/>
  <c r="EY193" i="12" s="1"/>
  <c r="FB193" i="12" s="1"/>
  <c r="DZ193" i="12"/>
  <c r="EC193" i="12" s="1"/>
  <c r="EF193" i="12" s="1"/>
  <c r="EI193" i="12" s="1"/>
  <c r="EL193" i="12" s="1"/>
  <c r="EO193" i="12" s="1"/>
  <c r="ER193" i="12" s="1"/>
  <c r="EU193" i="12" s="1"/>
  <c r="EX193" i="12" s="1"/>
  <c r="FA193" i="12" s="1"/>
  <c r="FD193" i="12" s="1"/>
  <c r="DY193" i="12"/>
  <c r="EB193" i="12" s="1"/>
  <c r="EE193" i="12" s="1"/>
  <c r="EH193" i="12" s="1"/>
  <c r="EK193" i="12" s="1"/>
  <c r="EN193" i="12" s="1"/>
  <c r="EQ193" i="12" s="1"/>
  <c r="ET193" i="12" s="1"/>
  <c r="EW193" i="12" s="1"/>
  <c r="EZ193" i="12" s="1"/>
  <c r="FC193" i="12" s="1"/>
  <c r="P193" i="12"/>
  <c r="F193" i="12" s="1"/>
  <c r="O193" i="12"/>
  <c r="N193" i="12"/>
  <c r="E193" i="12"/>
  <c r="D193" i="12"/>
  <c r="C193" i="12"/>
  <c r="B193" i="12"/>
  <c r="A193" i="12"/>
  <c r="AZ193" i="12" s="1"/>
  <c r="EA192" i="12"/>
  <c r="ED192" i="12" s="1"/>
  <c r="EG192" i="12" s="1"/>
  <c r="EJ192" i="12" s="1"/>
  <c r="EM192" i="12" s="1"/>
  <c r="EP192" i="12" s="1"/>
  <c r="ES192" i="12" s="1"/>
  <c r="EV192" i="12" s="1"/>
  <c r="EY192" i="12" s="1"/>
  <c r="FB192" i="12" s="1"/>
  <c r="DZ192" i="12"/>
  <c r="EC192" i="12" s="1"/>
  <c r="EF192" i="12" s="1"/>
  <c r="EI192" i="12" s="1"/>
  <c r="EL192" i="12" s="1"/>
  <c r="EO192" i="12" s="1"/>
  <c r="ER192" i="12" s="1"/>
  <c r="EU192" i="12" s="1"/>
  <c r="EX192" i="12" s="1"/>
  <c r="FA192" i="12" s="1"/>
  <c r="FD192" i="12" s="1"/>
  <c r="DY192" i="12"/>
  <c r="EB192" i="12" s="1"/>
  <c r="EE192" i="12" s="1"/>
  <c r="EH192" i="12" s="1"/>
  <c r="EK192" i="12" s="1"/>
  <c r="EN192" i="12" s="1"/>
  <c r="EQ192" i="12" s="1"/>
  <c r="ET192" i="12" s="1"/>
  <c r="EW192" i="12" s="1"/>
  <c r="EZ192" i="12" s="1"/>
  <c r="FC192" i="12" s="1"/>
  <c r="AY192" i="12"/>
  <c r="AQ192" i="12"/>
  <c r="AI192" i="12"/>
  <c r="AA192" i="12"/>
  <c r="P192" i="12"/>
  <c r="Q192" i="12" s="1"/>
  <c r="O192" i="12"/>
  <c r="N192" i="12"/>
  <c r="F192" i="12"/>
  <c r="D192" i="12"/>
  <c r="C192" i="12"/>
  <c r="B192" i="12"/>
  <c r="E192" i="12" s="1"/>
  <c r="A192" i="12"/>
  <c r="BF192" i="12" s="1"/>
  <c r="ED191" i="12"/>
  <c r="EG191" i="12" s="1"/>
  <c r="EJ191" i="12" s="1"/>
  <c r="EM191" i="12" s="1"/>
  <c r="EP191" i="12" s="1"/>
  <c r="ES191" i="12" s="1"/>
  <c r="EV191" i="12" s="1"/>
  <c r="EY191" i="12" s="1"/>
  <c r="FB191" i="12" s="1"/>
  <c r="EA191" i="12"/>
  <c r="DZ191" i="12"/>
  <c r="EC191" i="12" s="1"/>
  <c r="EF191" i="12" s="1"/>
  <c r="EI191" i="12" s="1"/>
  <c r="EL191" i="12" s="1"/>
  <c r="EO191" i="12" s="1"/>
  <c r="ER191" i="12" s="1"/>
  <c r="EU191" i="12" s="1"/>
  <c r="EX191" i="12" s="1"/>
  <c r="FA191" i="12" s="1"/>
  <c r="FD191" i="12" s="1"/>
  <c r="DY191" i="12"/>
  <c r="EB191" i="12" s="1"/>
  <c r="EE191" i="12" s="1"/>
  <c r="EH191" i="12" s="1"/>
  <c r="EK191" i="12" s="1"/>
  <c r="EN191" i="12" s="1"/>
  <c r="EQ191" i="12" s="1"/>
  <c r="ET191" i="12" s="1"/>
  <c r="EW191" i="12" s="1"/>
  <c r="EZ191" i="12" s="1"/>
  <c r="FC191" i="12" s="1"/>
  <c r="AV191" i="12"/>
  <c r="AR191" i="12"/>
  <c r="AF191" i="12"/>
  <c r="AB191" i="12"/>
  <c r="P191" i="12"/>
  <c r="Q191" i="12" s="1"/>
  <c r="O191" i="12"/>
  <c r="N191" i="12"/>
  <c r="G191" i="12"/>
  <c r="F191" i="12"/>
  <c r="D191" i="12"/>
  <c r="C191" i="12"/>
  <c r="B191" i="12"/>
  <c r="E191" i="12" s="1"/>
  <c r="A191" i="12"/>
  <c r="BB191" i="12" s="1"/>
  <c r="EA190" i="12"/>
  <c r="ED190" i="12" s="1"/>
  <c r="EG190" i="12" s="1"/>
  <c r="EJ190" i="12" s="1"/>
  <c r="EM190" i="12" s="1"/>
  <c r="EP190" i="12" s="1"/>
  <c r="ES190" i="12" s="1"/>
  <c r="EV190" i="12" s="1"/>
  <c r="EY190" i="12" s="1"/>
  <c r="FB190" i="12" s="1"/>
  <c r="DZ190" i="12"/>
  <c r="EC190" i="12" s="1"/>
  <c r="EF190" i="12" s="1"/>
  <c r="EI190" i="12" s="1"/>
  <c r="EL190" i="12" s="1"/>
  <c r="EO190" i="12" s="1"/>
  <c r="ER190" i="12" s="1"/>
  <c r="EU190" i="12" s="1"/>
  <c r="EX190" i="12" s="1"/>
  <c r="FA190" i="12" s="1"/>
  <c r="FD190" i="12" s="1"/>
  <c r="DY190" i="12"/>
  <c r="EB190" i="12" s="1"/>
  <c r="EE190" i="12" s="1"/>
  <c r="EH190" i="12" s="1"/>
  <c r="EK190" i="12" s="1"/>
  <c r="EN190" i="12" s="1"/>
  <c r="EQ190" i="12" s="1"/>
  <c r="ET190" i="12" s="1"/>
  <c r="EW190" i="12" s="1"/>
  <c r="EZ190" i="12" s="1"/>
  <c r="FC190" i="12" s="1"/>
  <c r="BA190" i="12"/>
  <c r="AS190" i="12"/>
  <c r="AK190" i="12"/>
  <c r="AF190" i="12"/>
  <c r="AA190" i="12"/>
  <c r="P190" i="12"/>
  <c r="G190" i="12" s="1"/>
  <c r="O190" i="12"/>
  <c r="N190" i="12"/>
  <c r="D190" i="12"/>
  <c r="C190" i="12"/>
  <c r="B190" i="12"/>
  <c r="A190" i="12"/>
  <c r="BD190" i="12" s="1"/>
  <c r="ED189" i="12"/>
  <c r="EG189" i="12" s="1"/>
  <c r="EJ189" i="12" s="1"/>
  <c r="EM189" i="12" s="1"/>
  <c r="EP189" i="12" s="1"/>
  <c r="ES189" i="12" s="1"/>
  <c r="EV189" i="12" s="1"/>
  <c r="EY189" i="12" s="1"/>
  <c r="FB189" i="12" s="1"/>
  <c r="EA189" i="12"/>
  <c r="DZ189" i="12"/>
  <c r="EC189" i="12" s="1"/>
  <c r="EF189" i="12" s="1"/>
  <c r="EI189" i="12" s="1"/>
  <c r="EL189" i="12" s="1"/>
  <c r="EO189" i="12" s="1"/>
  <c r="ER189" i="12" s="1"/>
  <c r="EU189" i="12" s="1"/>
  <c r="EX189" i="12" s="1"/>
  <c r="FA189" i="12" s="1"/>
  <c r="FD189" i="12" s="1"/>
  <c r="DY189" i="12"/>
  <c r="EB189" i="12" s="1"/>
  <c r="EE189" i="12" s="1"/>
  <c r="EH189" i="12" s="1"/>
  <c r="EK189" i="12" s="1"/>
  <c r="EN189" i="12" s="1"/>
  <c r="EQ189" i="12" s="1"/>
  <c r="ET189" i="12" s="1"/>
  <c r="EW189" i="12" s="1"/>
  <c r="EZ189" i="12" s="1"/>
  <c r="FC189" i="12" s="1"/>
  <c r="Q189" i="12"/>
  <c r="P189" i="12"/>
  <c r="F189" i="12" s="1"/>
  <c r="O189" i="12"/>
  <c r="N189" i="12"/>
  <c r="K189" i="12"/>
  <c r="G189" i="12"/>
  <c r="E189" i="12"/>
  <c r="D189" i="12"/>
  <c r="C189" i="12"/>
  <c r="B189" i="12"/>
  <c r="A189" i="12"/>
  <c r="AZ189" i="12" s="1"/>
  <c r="EC188" i="12"/>
  <c r="EF188" i="12" s="1"/>
  <c r="EI188" i="12" s="1"/>
  <c r="EL188" i="12" s="1"/>
  <c r="EO188" i="12" s="1"/>
  <c r="ER188" i="12" s="1"/>
  <c r="EU188" i="12" s="1"/>
  <c r="EX188" i="12" s="1"/>
  <c r="FA188" i="12" s="1"/>
  <c r="FD188" i="12" s="1"/>
  <c r="EA188" i="12"/>
  <c r="ED188" i="12" s="1"/>
  <c r="EG188" i="12" s="1"/>
  <c r="EJ188" i="12" s="1"/>
  <c r="EM188" i="12" s="1"/>
  <c r="EP188" i="12" s="1"/>
  <c r="ES188" i="12" s="1"/>
  <c r="EV188" i="12" s="1"/>
  <c r="EY188" i="12" s="1"/>
  <c r="FB188" i="12" s="1"/>
  <c r="DZ188" i="12"/>
  <c r="DY188" i="12"/>
  <c r="EB188" i="12" s="1"/>
  <c r="EE188" i="12" s="1"/>
  <c r="EH188" i="12" s="1"/>
  <c r="EK188" i="12" s="1"/>
  <c r="EN188" i="12" s="1"/>
  <c r="EQ188" i="12" s="1"/>
  <c r="ET188" i="12" s="1"/>
  <c r="EW188" i="12" s="1"/>
  <c r="EZ188" i="12" s="1"/>
  <c r="FC188" i="12" s="1"/>
  <c r="BE188" i="12"/>
  <c r="BC188" i="12"/>
  <c r="AY188" i="12"/>
  <c r="AW188" i="12"/>
  <c r="AU188" i="12"/>
  <c r="AQ188" i="12"/>
  <c r="AO188" i="12"/>
  <c r="AM188" i="12"/>
  <c r="AI188" i="12"/>
  <c r="AG188" i="12"/>
  <c r="AE188" i="12"/>
  <c r="AA188" i="12"/>
  <c r="Y188" i="12"/>
  <c r="W188" i="12"/>
  <c r="P188" i="12"/>
  <c r="Q188" i="12" s="1"/>
  <c r="O188" i="12"/>
  <c r="N188" i="12"/>
  <c r="J188" i="12"/>
  <c r="F188" i="12"/>
  <c r="D188" i="12"/>
  <c r="C188" i="12"/>
  <c r="B188" i="12"/>
  <c r="A188" i="12"/>
  <c r="BF188" i="12" s="1"/>
  <c r="ED187" i="12"/>
  <c r="EG187" i="12" s="1"/>
  <c r="EJ187" i="12" s="1"/>
  <c r="EM187" i="12" s="1"/>
  <c r="EP187" i="12" s="1"/>
  <c r="ES187" i="12" s="1"/>
  <c r="EV187" i="12" s="1"/>
  <c r="EY187" i="12" s="1"/>
  <c r="FB187" i="12" s="1"/>
  <c r="EB187" i="12"/>
  <c r="EE187" i="12" s="1"/>
  <c r="EH187" i="12" s="1"/>
  <c r="EK187" i="12" s="1"/>
  <c r="EN187" i="12" s="1"/>
  <c r="EQ187" i="12" s="1"/>
  <c r="ET187" i="12" s="1"/>
  <c r="EW187" i="12" s="1"/>
  <c r="EZ187" i="12" s="1"/>
  <c r="FC187" i="12" s="1"/>
  <c r="EA187" i="12"/>
  <c r="DZ187" i="12"/>
  <c r="EC187" i="12" s="1"/>
  <c r="EF187" i="12" s="1"/>
  <c r="EI187" i="12" s="1"/>
  <c r="EL187" i="12" s="1"/>
  <c r="EO187" i="12" s="1"/>
  <c r="ER187" i="12" s="1"/>
  <c r="EU187" i="12" s="1"/>
  <c r="EX187" i="12" s="1"/>
  <c r="FA187" i="12" s="1"/>
  <c r="FD187" i="12" s="1"/>
  <c r="DY187" i="12"/>
  <c r="Q187" i="12"/>
  <c r="P187" i="12"/>
  <c r="O187" i="12"/>
  <c r="N187" i="12"/>
  <c r="K187" i="12"/>
  <c r="G187" i="12"/>
  <c r="F187" i="12"/>
  <c r="E187" i="12"/>
  <c r="D187" i="12"/>
  <c r="C187" i="12"/>
  <c r="B187" i="12"/>
  <c r="A187" i="12"/>
  <c r="BF187" i="12" s="1"/>
  <c r="EA186" i="12"/>
  <c r="ED186" i="12" s="1"/>
  <c r="EG186" i="12" s="1"/>
  <c r="EJ186" i="12" s="1"/>
  <c r="EM186" i="12" s="1"/>
  <c r="EP186" i="12" s="1"/>
  <c r="ES186" i="12" s="1"/>
  <c r="EV186" i="12" s="1"/>
  <c r="EY186" i="12" s="1"/>
  <c r="FB186" i="12" s="1"/>
  <c r="DZ186" i="12"/>
  <c r="EC186" i="12" s="1"/>
  <c r="EF186" i="12" s="1"/>
  <c r="EI186" i="12" s="1"/>
  <c r="EL186" i="12" s="1"/>
  <c r="EO186" i="12" s="1"/>
  <c r="ER186" i="12" s="1"/>
  <c r="EU186" i="12" s="1"/>
  <c r="EX186" i="12" s="1"/>
  <c r="FA186" i="12" s="1"/>
  <c r="FD186" i="12" s="1"/>
  <c r="DY186" i="12"/>
  <c r="EB186" i="12" s="1"/>
  <c r="EE186" i="12" s="1"/>
  <c r="EH186" i="12" s="1"/>
  <c r="EK186" i="12" s="1"/>
  <c r="EN186" i="12" s="1"/>
  <c r="EQ186" i="12" s="1"/>
  <c r="ET186" i="12" s="1"/>
  <c r="EW186" i="12" s="1"/>
  <c r="EZ186" i="12" s="1"/>
  <c r="FC186" i="12" s="1"/>
  <c r="BA186" i="12"/>
  <c r="AV186" i="12"/>
  <c r="AQ186" i="12"/>
  <c r="AK186" i="12"/>
  <c r="AF186" i="12"/>
  <c r="AA186" i="12"/>
  <c r="P186" i="12"/>
  <c r="G186" i="12" s="1"/>
  <c r="O186" i="12"/>
  <c r="N186" i="12"/>
  <c r="D186" i="12"/>
  <c r="C186" i="12"/>
  <c r="B186" i="12"/>
  <c r="E186" i="12" s="1"/>
  <c r="A186" i="12"/>
  <c r="BF186" i="12" s="1"/>
  <c r="ED185" i="12"/>
  <c r="EG185" i="12" s="1"/>
  <c r="EJ185" i="12" s="1"/>
  <c r="EM185" i="12" s="1"/>
  <c r="EP185" i="12" s="1"/>
  <c r="ES185" i="12" s="1"/>
  <c r="EV185" i="12" s="1"/>
  <c r="EY185" i="12" s="1"/>
  <c r="FB185" i="12" s="1"/>
  <c r="EA185" i="12"/>
  <c r="DZ185" i="12"/>
  <c r="EC185" i="12" s="1"/>
  <c r="EF185" i="12" s="1"/>
  <c r="EI185" i="12" s="1"/>
  <c r="EL185" i="12" s="1"/>
  <c r="EO185" i="12" s="1"/>
  <c r="ER185" i="12" s="1"/>
  <c r="EU185" i="12" s="1"/>
  <c r="EX185" i="12" s="1"/>
  <c r="FA185" i="12" s="1"/>
  <c r="FD185" i="12" s="1"/>
  <c r="DY185" i="12"/>
  <c r="EB185" i="12" s="1"/>
  <c r="EE185" i="12" s="1"/>
  <c r="EH185" i="12" s="1"/>
  <c r="EK185" i="12" s="1"/>
  <c r="EN185" i="12" s="1"/>
  <c r="EQ185" i="12" s="1"/>
  <c r="ET185" i="12" s="1"/>
  <c r="EW185" i="12" s="1"/>
  <c r="EZ185" i="12" s="1"/>
  <c r="FC185" i="12" s="1"/>
  <c r="Q185" i="12"/>
  <c r="P185" i="12"/>
  <c r="F185" i="12" s="1"/>
  <c r="O185" i="12"/>
  <c r="N185" i="12"/>
  <c r="K185" i="12"/>
  <c r="G185" i="12"/>
  <c r="E185" i="12"/>
  <c r="D185" i="12"/>
  <c r="C185" i="12"/>
  <c r="B185" i="12"/>
  <c r="A185" i="12"/>
  <c r="BD185" i="12" s="1"/>
  <c r="EC184" i="12"/>
  <c r="EF184" i="12" s="1"/>
  <c r="EI184" i="12" s="1"/>
  <c r="EL184" i="12" s="1"/>
  <c r="EO184" i="12" s="1"/>
  <c r="ER184" i="12" s="1"/>
  <c r="EU184" i="12" s="1"/>
  <c r="EX184" i="12" s="1"/>
  <c r="FA184" i="12" s="1"/>
  <c r="FD184" i="12" s="1"/>
  <c r="EA184" i="12"/>
  <c r="ED184" i="12" s="1"/>
  <c r="EG184" i="12" s="1"/>
  <c r="EJ184" i="12" s="1"/>
  <c r="EM184" i="12" s="1"/>
  <c r="EP184" i="12" s="1"/>
  <c r="ES184" i="12" s="1"/>
  <c r="EV184" i="12" s="1"/>
  <c r="EY184" i="12" s="1"/>
  <c r="FB184" i="12" s="1"/>
  <c r="DZ184" i="12"/>
  <c r="DY184" i="12"/>
  <c r="EB184" i="12" s="1"/>
  <c r="EE184" i="12" s="1"/>
  <c r="EH184" i="12" s="1"/>
  <c r="EK184" i="12" s="1"/>
  <c r="EN184" i="12" s="1"/>
  <c r="EQ184" i="12" s="1"/>
  <c r="ET184" i="12" s="1"/>
  <c r="EW184" i="12" s="1"/>
  <c r="EZ184" i="12" s="1"/>
  <c r="FC184" i="12" s="1"/>
  <c r="X187" i="12" l="1"/>
  <c r="AN187" i="12"/>
  <c r="BD187" i="12"/>
  <c r="W194" i="12"/>
  <c r="AB194" i="12"/>
  <c r="AO194" i="12"/>
  <c r="AW194" i="12"/>
  <c r="BE194" i="12"/>
  <c r="G197" i="12"/>
  <c r="AC205" i="12"/>
  <c r="AK205" i="12"/>
  <c r="AS205" i="12"/>
  <c r="BA205" i="12"/>
  <c r="G206" i="12"/>
  <c r="AB186" i="12"/>
  <c r="X194" i="12"/>
  <c r="AC194" i="12"/>
  <c r="AI194" i="12"/>
  <c r="AQ194" i="12"/>
  <c r="AY194" i="12"/>
  <c r="K197" i="12"/>
  <c r="Q197" i="12"/>
  <c r="J200" i="12"/>
  <c r="W200" i="12"/>
  <c r="AB200" i="12"/>
  <c r="AI200" i="12"/>
  <c r="AY200" i="12"/>
  <c r="Q204" i="12"/>
  <c r="K206" i="12"/>
  <c r="Q206" i="12"/>
  <c r="X186" i="12"/>
  <c r="AC186" i="12"/>
  <c r="AI186" i="12"/>
  <c r="AN186" i="12"/>
  <c r="AS186" i="12"/>
  <c r="AY186" i="12"/>
  <c r="BD186" i="12"/>
  <c r="AF187" i="12"/>
  <c r="AV187" i="12"/>
  <c r="AC188" i="12"/>
  <c r="AK188" i="12"/>
  <c r="AS188" i="12"/>
  <c r="BA188" i="12"/>
  <c r="X190" i="12"/>
  <c r="AC190" i="12"/>
  <c r="AI190" i="12"/>
  <c r="AO190" i="12"/>
  <c r="AW190" i="12"/>
  <c r="BE190" i="12"/>
  <c r="K191" i="12"/>
  <c r="AJ191" i="12"/>
  <c r="AZ191" i="12"/>
  <c r="J192" i="12"/>
  <c r="W192" i="12"/>
  <c r="AE192" i="12"/>
  <c r="AM192" i="12"/>
  <c r="AU192" i="12"/>
  <c r="BC192" i="12"/>
  <c r="K193" i="12"/>
  <c r="Q193" i="12"/>
  <c r="Y194" i="12"/>
  <c r="AE194" i="12"/>
  <c r="AK194" i="12"/>
  <c r="AS194" i="12"/>
  <c r="BA194" i="12"/>
  <c r="AB195" i="12"/>
  <c r="AR195" i="12"/>
  <c r="AA196" i="12"/>
  <c r="AI196" i="12"/>
  <c r="AQ196" i="12"/>
  <c r="AY196" i="12"/>
  <c r="AC198" i="12"/>
  <c r="AK198" i="12"/>
  <c r="AS198" i="12"/>
  <c r="BA198" i="12"/>
  <c r="X200" i="12"/>
  <c r="AC200" i="12"/>
  <c r="AK200" i="12"/>
  <c r="AS200" i="12"/>
  <c r="BA200" i="12"/>
  <c r="AA202" i="12"/>
  <c r="AI202" i="12"/>
  <c r="AQ202" i="12"/>
  <c r="AY202" i="12"/>
  <c r="Y205" i="12"/>
  <c r="AG205" i="12"/>
  <c r="AO205" i="12"/>
  <c r="AW205" i="12"/>
  <c r="BE205" i="12"/>
  <c r="Y207" i="12"/>
  <c r="AE207" i="12"/>
  <c r="AJ207" i="12"/>
  <c r="AQ207" i="12"/>
  <c r="AY207" i="12"/>
  <c r="J194" i="12"/>
  <c r="AG194" i="12"/>
  <c r="J186" i="12"/>
  <c r="W186" i="12"/>
  <c r="AG186" i="12"/>
  <c r="AM186" i="12"/>
  <c r="AR186" i="12"/>
  <c r="AW186" i="12"/>
  <c r="BC186" i="12"/>
  <c r="AB187" i="12"/>
  <c r="AR187" i="12"/>
  <c r="J190" i="12"/>
  <c r="W190" i="12"/>
  <c r="AB190" i="12"/>
  <c r="AG190" i="12"/>
  <c r="AM190" i="12"/>
  <c r="AU190" i="12"/>
  <c r="BC190" i="12"/>
  <c r="AC192" i="12"/>
  <c r="AK192" i="12"/>
  <c r="AS192" i="12"/>
  <c r="BA192" i="12"/>
  <c r="G193" i="12"/>
  <c r="X195" i="12"/>
  <c r="AN195" i="12"/>
  <c r="BD195" i="12"/>
  <c r="K204" i="12"/>
  <c r="J205" i="12"/>
  <c r="W205" i="12"/>
  <c r="AE205" i="12"/>
  <c r="AM205" i="12"/>
  <c r="AU205" i="12"/>
  <c r="BC205" i="12"/>
  <c r="Y186" i="12"/>
  <c r="AE186" i="12"/>
  <c r="AJ186" i="12"/>
  <c r="AO186" i="12"/>
  <c r="AU186" i="12"/>
  <c r="AZ186" i="12"/>
  <c r="BE186" i="12"/>
  <c r="AJ187" i="12"/>
  <c r="AZ187" i="12"/>
  <c r="Y190" i="12"/>
  <c r="AE190" i="12"/>
  <c r="AJ190" i="12"/>
  <c r="AQ190" i="12"/>
  <c r="AY190" i="12"/>
  <c r="X191" i="12"/>
  <c r="AN191" i="12"/>
  <c r="BD191" i="12"/>
  <c r="Y192" i="12"/>
  <c r="AG192" i="12"/>
  <c r="AO192" i="12"/>
  <c r="AW192" i="12"/>
  <c r="BE192" i="12"/>
  <c r="AA194" i="12"/>
  <c r="AF194" i="12"/>
  <c r="AM194" i="12"/>
  <c r="AU194" i="12"/>
  <c r="BC194" i="12"/>
  <c r="AF195" i="12"/>
  <c r="AV195" i="12"/>
  <c r="AC196" i="12"/>
  <c r="AK196" i="12"/>
  <c r="AS196" i="12"/>
  <c r="BA196" i="12"/>
  <c r="J198" i="12"/>
  <c r="W198" i="12"/>
  <c r="AE198" i="12"/>
  <c r="AM198" i="12"/>
  <c r="AU198" i="12"/>
  <c r="BC198" i="12"/>
  <c r="Y200" i="12"/>
  <c r="AE200" i="12"/>
  <c r="AM200" i="12"/>
  <c r="AU200" i="12"/>
  <c r="BC200" i="12"/>
  <c r="DZ204" i="12"/>
  <c r="EA204" i="12" s="1"/>
  <c r="EB204" i="12" s="1"/>
  <c r="EC204" i="12" s="1"/>
  <c r="ED204" i="12" s="1"/>
  <c r="EE204" i="12" s="1"/>
  <c r="EF204" i="12" s="1"/>
  <c r="EG204" i="12" s="1"/>
  <c r="EH204" i="12" s="1"/>
  <c r="EI204" i="12" s="1"/>
  <c r="EJ204" i="12" s="1"/>
  <c r="EK204" i="12" s="1"/>
  <c r="EL204" i="12" s="1"/>
  <c r="EM204" i="12" s="1"/>
  <c r="EN204" i="12" s="1"/>
  <c r="EO204" i="12" s="1"/>
  <c r="EP204" i="12" s="1"/>
  <c r="EQ204" i="12" s="1"/>
  <c r="ER204" i="12" s="1"/>
  <c r="ES204" i="12" s="1"/>
  <c r="ET204" i="12" s="1"/>
  <c r="EU204" i="12" s="1"/>
  <c r="EV204" i="12" s="1"/>
  <c r="EW204" i="12" s="1"/>
  <c r="EX204" i="12" s="1"/>
  <c r="EY204" i="12" s="1"/>
  <c r="EZ204" i="12" s="1"/>
  <c r="FA204" i="12" s="1"/>
  <c r="FB204" i="12" s="1"/>
  <c r="FC204" i="12" s="1"/>
  <c r="FD204" i="12" s="1"/>
  <c r="AA205" i="12"/>
  <c r="AI205" i="12"/>
  <c r="AQ205" i="12"/>
  <c r="AY205" i="12"/>
  <c r="AA207" i="12"/>
  <c r="AF207" i="12"/>
  <c r="AK207" i="12"/>
  <c r="AS207" i="12"/>
  <c r="BA207" i="12"/>
  <c r="AD185" i="12"/>
  <c r="AT185" i="12"/>
  <c r="AB185" i="12"/>
  <c r="AJ185" i="12"/>
  <c r="AR185" i="12"/>
  <c r="AZ185" i="12"/>
  <c r="F186" i="12"/>
  <c r="AD187" i="12"/>
  <c r="AL187" i="12"/>
  <c r="AT187" i="12"/>
  <c r="BB187" i="12"/>
  <c r="X189" i="12"/>
  <c r="AF189" i="12"/>
  <c r="AN189" i="12"/>
  <c r="AV189" i="12"/>
  <c r="BD189" i="12"/>
  <c r="F190" i="12"/>
  <c r="Z191" i="12"/>
  <c r="AH191" i="12"/>
  <c r="AP191" i="12"/>
  <c r="AX191" i="12"/>
  <c r="BF191" i="12"/>
  <c r="X193" i="12"/>
  <c r="AF193" i="12"/>
  <c r="AN193" i="12"/>
  <c r="AV193" i="12"/>
  <c r="BD193" i="12"/>
  <c r="AD195" i="12"/>
  <c r="AL195" i="12"/>
  <c r="AT195" i="12"/>
  <c r="BB195" i="12"/>
  <c r="X197" i="12"/>
  <c r="AF197" i="12"/>
  <c r="AN197" i="12"/>
  <c r="AV197" i="12"/>
  <c r="AZ197" i="12"/>
  <c r="W185" i="12"/>
  <c r="AA185" i="12"/>
  <c r="AE185" i="12"/>
  <c r="AI185" i="12"/>
  <c r="AM185" i="12"/>
  <c r="AQ185" i="12"/>
  <c r="AU185" i="12"/>
  <c r="AY185" i="12"/>
  <c r="BC185" i="12"/>
  <c r="K186" i="12"/>
  <c r="Q186" i="12"/>
  <c r="Z186" i="12"/>
  <c r="AD186" i="12"/>
  <c r="AH186" i="12"/>
  <c r="AL186" i="12"/>
  <c r="AP186" i="12"/>
  <c r="AT186" i="12"/>
  <c r="AX186" i="12"/>
  <c r="BB186" i="12"/>
  <c r="J187" i="12"/>
  <c r="Y187" i="12"/>
  <c r="AC187" i="12"/>
  <c r="AG187" i="12"/>
  <c r="AK187" i="12"/>
  <c r="AO187" i="12"/>
  <c r="AS187" i="12"/>
  <c r="AW187" i="12"/>
  <c r="BA187" i="12"/>
  <c r="BE187" i="12"/>
  <c r="G188" i="12"/>
  <c r="X188" i="12"/>
  <c r="AB188" i="12"/>
  <c r="AF188" i="12"/>
  <c r="AJ188" i="12"/>
  <c r="AN188" i="12"/>
  <c r="AR188" i="12"/>
  <c r="AV188" i="12"/>
  <c r="AZ188" i="12"/>
  <c r="BD188" i="12"/>
  <c r="W189" i="12"/>
  <c r="AA189" i="12"/>
  <c r="AE189" i="12"/>
  <c r="AI189" i="12"/>
  <c r="AM189" i="12"/>
  <c r="AQ189" i="12"/>
  <c r="AU189" i="12"/>
  <c r="AY189" i="12"/>
  <c r="BC189" i="12"/>
  <c r="K190" i="12"/>
  <c r="Q190" i="12"/>
  <c r="Z190" i="12"/>
  <c r="AD190" i="12"/>
  <c r="AH190" i="12"/>
  <c r="AL190" i="12"/>
  <c r="AP190" i="12"/>
  <c r="AT190" i="12"/>
  <c r="AX190" i="12"/>
  <c r="BB190" i="12"/>
  <c r="BF190" i="12"/>
  <c r="J191" i="12"/>
  <c r="Y191" i="12"/>
  <c r="AC191" i="12"/>
  <c r="AG191" i="12"/>
  <c r="AK191" i="12"/>
  <c r="AO191" i="12"/>
  <c r="AS191" i="12"/>
  <c r="AW191" i="12"/>
  <c r="BA191" i="12"/>
  <c r="BE191" i="12"/>
  <c r="G192" i="12"/>
  <c r="X192" i="12"/>
  <c r="AB192" i="12"/>
  <c r="AF192" i="12"/>
  <c r="AJ192" i="12"/>
  <c r="AN192" i="12"/>
  <c r="AR192" i="12"/>
  <c r="AV192" i="12"/>
  <c r="AZ192" i="12"/>
  <c r="BD192" i="12"/>
  <c r="W193" i="12"/>
  <c r="AA193" i="12"/>
  <c r="AE193" i="12"/>
  <c r="AI193" i="12"/>
  <c r="AM193" i="12"/>
  <c r="AQ193" i="12"/>
  <c r="AU193" i="12"/>
  <c r="AY193" i="12"/>
  <c r="BC193" i="12"/>
  <c r="K194" i="12"/>
  <c r="Q194" i="12"/>
  <c r="Z194" i="12"/>
  <c r="AD194" i="12"/>
  <c r="AH194" i="12"/>
  <c r="AL194" i="12"/>
  <c r="AP194" i="12"/>
  <c r="AT194" i="12"/>
  <c r="AX194" i="12"/>
  <c r="BB194" i="12"/>
  <c r="BF194" i="12"/>
  <c r="J195" i="12"/>
  <c r="Y195" i="12"/>
  <c r="AC195" i="12"/>
  <c r="AG195" i="12"/>
  <c r="AK195" i="12"/>
  <c r="AO195" i="12"/>
  <c r="AS195" i="12"/>
  <c r="AW195" i="12"/>
  <c r="BA195" i="12"/>
  <c r="BE195" i="12"/>
  <c r="G196" i="12"/>
  <c r="X196" i="12"/>
  <c r="AB196" i="12"/>
  <c r="AF196" i="12"/>
  <c r="AJ196" i="12"/>
  <c r="AN196" i="12"/>
  <c r="AR196" i="12"/>
  <c r="AV196" i="12"/>
  <c r="AZ196" i="12"/>
  <c r="BD196" i="12"/>
  <c r="W197" i="12"/>
  <c r="AA197" i="12"/>
  <c r="AE197" i="12"/>
  <c r="AI197" i="12"/>
  <c r="AM197" i="12"/>
  <c r="AQ197" i="12"/>
  <c r="AU197" i="12"/>
  <c r="AY197" i="12"/>
  <c r="BC197" i="12"/>
  <c r="K198" i="12"/>
  <c r="Q198" i="12"/>
  <c r="Z198" i="12"/>
  <c r="AD198" i="12"/>
  <c r="AH198" i="12"/>
  <c r="AL198" i="12"/>
  <c r="AP198" i="12"/>
  <c r="AT198" i="12"/>
  <c r="AX198" i="12"/>
  <c r="BB198" i="12"/>
  <c r="BF198" i="12"/>
  <c r="J199" i="12"/>
  <c r="Y199" i="12"/>
  <c r="AC199" i="12"/>
  <c r="AG199" i="12"/>
  <c r="AK199" i="12"/>
  <c r="AO199" i="12"/>
  <c r="AS199" i="12"/>
  <c r="AW199" i="12"/>
  <c r="BA199" i="12"/>
  <c r="BE199" i="12"/>
  <c r="G200" i="12"/>
  <c r="AF200" i="12"/>
  <c r="AJ200" i="12"/>
  <c r="AN200" i="12"/>
  <c r="AR200" i="12"/>
  <c r="AV200" i="12"/>
  <c r="AZ200" i="12"/>
  <c r="BD200" i="12"/>
  <c r="W201" i="12"/>
  <c r="AA201" i="12"/>
  <c r="AE201" i="12"/>
  <c r="AI201" i="12"/>
  <c r="AM201" i="12"/>
  <c r="AQ201" i="12"/>
  <c r="AU201" i="12"/>
  <c r="AY201" i="12"/>
  <c r="BC201" i="12"/>
  <c r="K202" i="12"/>
  <c r="Q202" i="12"/>
  <c r="Z202" i="12"/>
  <c r="AD202" i="12"/>
  <c r="AH202" i="12"/>
  <c r="AL202" i="12"/>
  <c r="AP202" i="12"/>
  <c r="AT202" i="12"/>
  <c r="AX202" i="12"/>
  <c r="BB202" i="12"/>
  <c r="BF202" i="12"/>
  <c r="J203" i="12"/>
  <c r="Y203" i="12"/>
  <c r="AC203" i="12"/>
  <c r="AG203" i="12"/>
  <c r="AK203" i="12"/>
  <c r="AO203" i="12"/>
  <c r="AS203" i="12"/>
  <c r="AW203" i="12"/>
  <c r="BA203" i="12"/>
  <c r="BE203" i="12"/>
  <c r="W204" i="12"/>
  <c r="AA204" i="12"/>
  <c r="AE204" i="12"/>
  <c r="AI204" i="12"/>
  <c r="AM204" i="12"/>
  <c r="AQ204" i="12"/>
  <c r="AU204" i="12"/>
  <c r="AY204" i="12"/>
  <c r="BC204" i="12"/>
  <c r="K205" i="12"/>
  <c r="Q205" i="12"/>
  <c r="Z205" i="12"/>
  <c r="AD205" i="12"/>
  <c r="AH205" i="12"/>
  <c r="AL205" i="12"/>
  <c r="AP205" i="12"/>
  <c r="AT205" i="12"/>
  <c r="AX205" i="12"/>
  <c r="BB205" i="12"/>
  <c r="BF205" i="12"/>
  <c r="J206" i="12"/>
  <c r="Y206" i="12"/>
  <c r="AC206" i="12"/>
  <c r="AG206" i="12"/>
  <c r="AK206" i="12"/>
  <c r="AO206" i="12"/>
  <c r="AS206" i="12"/>
  <c r="AW206" i="12"/>
  <c r="BA206" i="12"/>
  <c r="BE206" i="12"/>
  <c r="G207" i="12"/>
  <c r="AN207" i="12"/>
  <c r="AR207" i="12"/>
  <c r="AV207" i="12"/>
  <c r="AZ207" i="12"/>
  <c r="BD207" i="12"/>
  <c r="AH185" i="12"/>
  <c r="AX185" i="12"/>
  <c r="Z189" i="12"/>
  <c r="AH189" i="12"/>
  <c r="AP189" i="12"/>
  <c r="AX189" i="12"/>
  <c r="BF189" i="12"/>
  <c r="Z193" i="12"/>
  <c r="AL193" i="12"/>
  <c r="AT193" i="12"/>
  <c r="BB193" i="12"/>
  <c r="Z197" i="12"/>
  <c r="AD197" i="12"/>
  <c r="AH197" i="12"/>
  <c r="AL197" i="12"/>
  <c r="AP197" i="12"/>
  <c r="AT197" i="12"/>
  <c r="AX197" i="12"/>
  <c r="BB197" i="12"/>
  <c r="BF197" i="12"/>
  <c r="X199" i="12"/>
  <c r="AB199" i="12"/>
  <c r="AF199" i="12"/>
  <c r="AJ199" i="12"/>
  <c r="AN199" i="12"/>
  <c r="AR199" i="12"/>
  <c r="AV199" i="12"/>
  <c r="AZ199" i="12"/>
  <c r="BD199" i="12"/>
  <c r="F200" i="12"/>
  <c r="Z201" i="12"/>
  <c r="AD201" i="12"/>
  <c r="AH201" i="12"/>
  <c r="AL201" i="12"/>
  <c r="AP201" i="12"/>
  <c r="AT201" i="12"/>
  <c r="AX201" i="12"/>
  <c r="BB201" i="12"/>
  <c r="BF201" i="12"/>
  <c r="X203" i="12"/>
  <c r="AB203" i="12"/>
  <c r="AF203" i="12"/>
  <c r="AJ203" i="12"/>
  <c r="AN203" i="12"/>
  <c r="AR203" i="12"/>
  <c r="AV203" i="12"/>
  <c r="AZ203" i="12"/>
  <c r="BD203" i="12"/>
  <c r="Z204" i="12"/>
  <c r="AD204" i="12"/>
  <c r="AH204" i="12"/>
  <c r="AL204" i="12"/>
  <c r="AP204" i="12"/>
  <c r="AT204" i="12"/>
  <c r="AX204" i="12"/>
  <c r="BB204" i="12"/>
  <c r="BF204" i="12"/>
  <c r="X206" i="12"/>
  <c r="AB206" i="12"/>
  <c r="AF206" i="12"/>
  <c r="AJ206" i="12"/>
  <c r="AN206" i="12"/>
  <c r="AR206" i="12"/>
  <c r="AV206" i="12"/>
  <c r="AZ206" i="12"/>
  <c r="BD206" i="12"/>
  <c r="Z185" i="12"/>
  <c r="AP185" i="12"/>
  <c r="BF185" i="12"/>
  <c r="AD189" i="12"/>
  <c r="AL189" i="12"/>
  <c r="AT189" i="12"/>
  <c r="BB189" i="12"/>
  <c r="AD193" i="12"/>
  <c r="AH193" i="12"/>
  <c r="AP193" i="12"/>
  <c r="AX193" i="12"/>
  <c r="BF193" i="12"/>
  <c r="J185" i="12"/>
  <c r="Y185" i="12"/>
  <c r="AC185" i="12"/>
  <c r="AG185" i="12"/>
  <c r="AK185" i="12"/>
  <c r="AO185" i="12"/>
  <c r="AS185" i="12"/>
  <c r="AW185" i="12"/>
  <c r="BA185" i="12"/>
  <c r="BE185" i="12"/>
  <c r="W187" i="12"/>
  <c r="AA187" i="12"/>
  <c r="AE187" i="12"/>
  <c r="AI187" i="12"/>
  <c r="AM187" i="12"/>
  <c r="AQ187" i="12"/>
  <c r="AU187" i="12"/>
  <c r="AY187" i="12"/>
  <c r="BC187" i="12"/>
  <c r="K188" i="12"/>
  <c r="Z188" i="12"/>
  <c r="AD188" i="12"/>
  <c r="AH188" i="12"/>
  <c r="AL188" i="12"/>
  <c r="AP188" i="12"/>
  <c r="AT188" i="12"/>
  <c r="AX188" i="12"/>
  <c r="BB188" i="12"/>
  <c r="J189" i="12"/>
  <c r="Y189" i="12"/>
  <c r="AC189" i="12"/>
  <c r="AG189" i="12"/>
  <c r="AK189" i="12"/>
  <c r="AO189" i="12"/>
  <c r="AS189" i="12"/>
  <c r="AW189" i="12"/>
  <c r="BA189" i="12"/>
  <c r="BE189" i="12"/>
  <c r="AN190" i="12"/>
  <c r="AR190" i="12"/>
  <c r="AV190" i="12"/>
  <c r="AZ190" i="12"/>
  <c r="W191" i="12"/>
  <c r="AA191" i="12"/>
  <c r="AE191" i="12"/>
  <c r="AI191" i="12"/>
  <c r="AM191" i="12"/>
  <c r="AQ191" i="12"/>
  <c r="AU191" i="12"/>
  <c r="AY191" i="12"/>
  <c r="BC191" i="12"/>
  <c r="K192" i="12"/>
  <c r="Z192" i="12"/>
  <c r="AD192" i="12"/>
  <c r="AH192" i="12"/>
  <c r="AL192" i="12"/>
  <c r="AP192" i="12"/>
  <c r="AT192" i="12"/>
  <c r="AX192" i="12"/>
  <c r="BB192" i="12"/>
  <c r="J193" i="12"/>
  <c r="Y193" i="12"/>
  <c r="AC193" i="12"/>
  <c r="AG193" i="12"/>
  <c r="AK193" i="12"/>
  <c r="AO193" i="12"/>
  <c r="AS193" i="12"/>
  <c r="AW193" i="12"/>
  <c r="BA193" i="12"/>
  <c r="BE193" i="12"/>
  <c r="G194" i="12"/>
  <c r="AJ194" i="12"/>
  <c r="AN194" i="12"/>
  <c r="AR194" i="12"/>
  <c r="AV194" i="12"/>
  <c r="AZ194" i="12"/>
  <c r="W195" i="12"/>
  <c r="AA195" i="12"/>
  <c r="AE195" i="12"/>
  <c r="AI195" i="12"/>
  <c r="AM195" i="12"/>
  <c r="AQ195" i="12"/>
  <c r="AU195" i="12"/>
  <c r="AY195" i="12"/>
  <c r="BC195" i="12"/>
  <c r="K196" i="12"/>
  <c r="Z196" i="12"/>
  <c r="AD196" i="12"/>
  <c r="AH196" i="12"/>
  <c r="AL196" i="12"/>
  <c r="AP196" i="12"/>
  <c r="AT196" i="12"/>
  <c r="AX196" i="12"/>
  <c r="BB196" i="12"/>
  <c r="J197" i="12"/>
  <c r="Y197" i="12"/>
  <c r="AC197" i="12"/>
  <c r="AG197" i="12"/>
  <c r="AK197" i="12"/>
  <c r="AO197" i="12"/>
  <c r="AS197" i="12"/>
  <c r="AW197" i="12"/>
  <c r="BA197" i="12"/>
  <c r="BE197" i="12"/>
  <c r="G198" i="12"/>
  <c r="X198" i="12"/>
  <c r="AB198" i="12"/>
  <c r="AF198" i="12"/>
  <c r="AJ198" i="12"/>
  <c r="AN198" i="12"/>
  <c r="AR198" i="12"/>
  <c r="AV198" i="12"/>
  <c r="AZ198" i="12"/>
  <c r="W199" i="12"/>
  <c r="AA199" i="12"/>
  <c r="AE199" i="12"/>
  <c r="AI199" i="12"/>
  <c r="AM199" i="12"/>
  <c r="AQ199" i="12"/>
  <c r="AU199" i="12"/>
  <c r="AY199" i="12"/>
  <c r="BC199" i="12"/>
  <c r="K200" i="12"/>
  <c r="Z200" i="12"/>
  <c r="AD200" i="12"/>
  <c r="AH200" i="12"/>
  <c r="AL200" i="12"/>
  <c r="AP200" i="12"/>
  <c r="AT200" i="12"/>
  <c r="AX200" i="12"/>
  <c r="BB200" i="12"/>
  <c r="J201" i="12"/>
  <c r="Y201" i="12"/>
  <c r="AC201" i="12"/>
  <c r="AG201" i="12"/>
  <c r="AK201" i="12"/>
  <c r="AO201" i="12"/>
  <c r="AS201" i="12"/>
  <c r="AW201" i="12"/>
  <c r="BA201" i="12"/>
  <c r="BE201" i="12"/>
  <c r="AB202" i="12"/>
  <c r="AF202" i="12"/>
  <c r="AJ202" i="12"/>
  <c r="AN202" i="12"/>
  <c r="AR202" i="12"/>
  <c r="AV202" i="12"/>
  <c r="AZ202" i="12"/>
  <c r="W203" i="12"/>
  <c r="AA203" i="12"/>
  <c r="AE203" i="12"/>
  <c r="AI203" i="12"/>
  <c r="AM203" i="12"/>
  <c r="AQ203" i="12"/>
  <c r="AU203" i="12"/>
  <c r="AY203" i="12"/>
  <c r="BC203" i="12"/>
  <c r="J204" i="12"/>
  <c r="Y204" i="12"/>
  <c r="AC204" i="12"/>
  <c r="AG204" i="12"/>
  <c r="AK204" i="12"/>
  <c r="AO204" i="12"/>
  <c r="AS204" i="12"/>
  <c r="AW204" i="12"/>
  <c r="BA204" i="12"/>
  <c r="BE204" i="12"/>
  <c r="X205" i="12"/>
  <c r="AB205" i="12"/>
  <c r="AF205" i="12"/>
  <c r="AJ205" i="12"/>
  <c r="AN205" i="12"/>
  <c r="AR205" i="12"/>
  <c r="AV205" i="12"/>
  <c r="AZ205" i="12"/>
  <c r="W206" i="12"/>
  <c r="AA206" i="12"/>
  <c r="AE206" i="12"/>
  <c r="AI206" i="12"/>
  <c r="AM206" i="12"/>
  <c r="AQ206" i="12"/>
  <c r="AU206" i="12"/>
  <c r="AY206" i="12"/>
  <c r="BC206" i="12"/>
  <c r="K207" i="12"/>
  <c r="Z207" i="12"/>
  <c r="AD207" i="12"/>
  <c r="AH207" i="12"/>
  <c r="AL207" i="12"/>
  <c r="AP207" i="12"/>
  <c r="AT207" i="12"/>
  <c r="AX207" i="12"/>
  <c r="BB207" i="12"/>
  <c r="AL185" i="12"/>
  <c r="BB185" i="12"/>
  <c r="X185" i="12"/>
  <c r="AF185" i="12"/>
  <c r="AN185" i="12"/>
  <c r="AV185" i="12"/>
  <c r="Z187" i="12"/>
  <c r="AH187" i="12"/>
  <c r="AP187" i="12"/>
  <c r="AX187" i="12"/>
  <c r="AB189" i="12"/>
  <c r="AJ189" i="12"/>
  <c r="AR189" i="12"/>
  <c r="AD191" i="12"/>
  <c r="AL191" i="12"/>
  <c r="AT191" i="12"/>
  <c r="AB193" i="12"/>
  <c r="AJ193" i="12"/>
  <c r="AR193" i="12"/>
  <c r="Z195" i="12"/>
  <c r="AH195" i="12"/>
  <c r="AP195" i="12"/>
  <c r="AX195" i="12"/>
  <c r="AB197" i="12"/>
  <c r="AJ197" i="12"/>
  <c r="AR197" i="12"/>
  <c r="Z199" i="12"/>
  <c r="AD199" i="12"/>
  <c r="AH199" i="12"/>
  <c r="AL199" i="12"/>
  <c r="AP199" i="12"/>
  <c r="AT199" i="12"/>
  <c r="AX199" i="12"/>
  <c r="BB199" i="12"/>
  <c r="X201" i="12"/>
  <c r="AB201" i="12"/>
  <c r="AF201" i="12"/>
  <c r="AJ201" i="12"/>
  <c r="AN201" i="12"/>
  <c r="AR201" i="12"/>
  <c r="AV201" i="12"/>
  <c r="AZ201" i="12"/>
  <c r="Z203" i="12"/>
  <c r="AD203" i="12"/>
  <c r="AH203" i="12"/>
  <c r="AL203" i="12"/>
  <c r="AP203" i="12"/>
  <c r="AT203" i="12"/>
  <c r="AX203" i="12"/>
  <c r="BB203" i="12"/>
  <c r="X204" i="12"/>
  <c r="AB204" i="12"/>
  <c r="AF204" i="12"/>
  <c r="AJ204" i="12"/>
  <c r="AN204" i="12"/>
  <c r="AR204" i="12"/>
  <c r="AV204" i="12"/>
  <c r="AZ204" i="12"/>
  <c r="Z206" i="12"/>
  <c r="AD206" i="12"/>
  <c r="AH206" i="12"/>
  <c r="AL206" i="12"/>
  <c r="AP206" i="12"/>
  <c r="AT206" i="12"/>
  <c r="AX206" i="12"/>
  <c r="BB206" i="12"/>
  <c r="BD184" i="12"/>
  <c r="BA184" i="12"/>
  <c r="AY184" i="12"/>
  <c r="AV184" i="12"/>
  <c r="AS184" i="12"/>
  <c r="AQ184" i="12"/>
  <c r="AN184" i="12"/>
  <c r="AK184" i="12"/>
  <c r="AI184" i="12"/>
  <c r="AF184" i="12"/>
  <c r="AC184" i="12"/>
  <c r="AA184" i="12"/>
  <c r="X184" i="12"/>
  <c r="P184" i="12"/>
  <c r="Q184" i="12" s="1"/>
  <c r="O184" i="12"/>
  <c r="N184" i="12"/>
  <c r="D184" i="12"/>
  <c r="C184" i="12"/>
  <c r="B184" i="12"/>
  <c r="E184" i="12" s="1"/>
  <c r="A184" i="12"/>
  <c r="BF184" i="12" s="1"/>
  <c r="ED183" i="12"/>
  <c r="EG183" i="12" s="1"/>
  <c r="EJ183" i="12" s="1"/>
  <c r="EM183" i="12" s="1"/>
  <c r="EP183" i="12" s="1"/>
  <c r="ES183" i="12" s="1"/>
  <c r="EV183" i="12" s="1"/>
  <c r="EY183" i="12" s="1"/>
  <c r="FB183" i="12" s="1"/>
  <c r="EA183" i="12"/>
  <c r="DZ183" i="12"/>
  <c r="EC183" i="12" s="1"/>
  <c r="EF183" i="12" s="1"/>
  <c r="EI183" i="12" s="1"/>
  <c r="EL183" i="12" s="1"/>
  <c r="EO183" i="12" s="1"/>
  <c r="ER183" i="12" s="1"/>
  <c r="EU183" i="12" s="1"/>
  <c r="EX183" i="12" s="1"/>
  <c r="FA183" i="12" s="1"/>
  <c r="FD183" i="12" s="1"/>
  <c r="DY183" i="12"/>
  <c r="EB183" i="12" s="1"/>
  <c r="EE183" i="12" s="1"/>
  <c r="EH183" i="12" s="1"/>
  <c r="EK183" i="12" s="1"/>
  <c r="EN183" i="12" s="1"/>
  <c r="EQ183" i="12" s="1"/>
  <c r="ET183" i="12" s="1"/>
  <c r="EW183" i="12" s="1"/>
  <c r="EZ183" i="12" s="1"/>
  <c r="FC183" i="12" s="1"/>
  <c r="P183" i="12"/>
  <c r="F183" i="12" s="1"/>
  <c r="O183" i="12"/>
  <c r="N183" i="12"/>
  <c r="G183" i="12"/>
  <c r="D183" i="12"/>
  <c r="C183" i="12"/>
  <c r="B183" i="12"/>
  <c r="E183" i="12" s="1"/>
  <c r="A183" i="12"/>
  <c r="BF183" i="12" s="1"/>
  <c r="EC182" i="12"/>
  <c r="EF182" i="12" s="1"/>
  <c r="EI182" i="12" s="1"/>
  <c r="EL182" i="12" s="1"/>
  <c r="EO182" i="12" s="1"/>
  <c r="ER182" i="12" s="1"/>
  <c r="EU182" i="12" s="1"/>
  <c r="EX182" i="12" s="1"/>
  <c r="FA182" i="12" s="1"/>
  <c r="FD182" i="12" s="1"/>
  <c r="EA182" i="12"/>
  <c r="ED182" i="12" s="1"/>
  <c r="EG182" i="12" s="1"/>
  <c r="EJ182" i="12" s="1"/>
  <c r="EM182" i="12" s="1"/>
  <c r="EP182" i="12" s="1"/>
  <c r="ES182" i="12" s="1"/>
  <c r="EV182" i="12" s="1"/>
  <c r="EY182" i="12" s="1"/>
  <c r="FB182" i="12" s="1"/>
  <c r="DZ182" i="12"/>
  <c r="DY182" i="12"/>
  <c r="EB182" i="12" s="1"/>
  <c r="EE182" i="12" s="1"/>
  <c r="EH182" i="12" s="1"/>
  <c r="EK182" i="12" s="1"/>
  <c r="EN182" i="12" s="1"/>
  <c r="EQ182" i="12" s="1"/>
  <c r="ET182" i="12" s="1"/>
  <c r="EW182" i="12" s="1"/>
  <c r="EZ182" i="12" s="1"/>
  <c r="FC182" i="12" s="1"/>
  <c r="BE182" i="12"/>
  <c r="AW182" i="12"/>
  <c r="AO182" i="12"/>
  <c r="AG182" i="12"/>
  <c r="Y182" i="12"/>
  <c r="P182" i="12"/>
  <c r="G182" i="12" s="1"/>
  <c r="O182" i="12"/>
  <c r="N182" i="12"/>
  <c r="F182" i="12"/>
  <c r="D182" i="12"/>
  <c r="C182" i="12"/>
  <c r="B182" i="12"/>
  <c r="E182" i="12" s="1"/>
  <c r="A182" i="12"/>
  <c r="BD182" i="12" s="1"/>
  <c r="DU181" i="12"/>
  <c r="DV181" i="12" s="1"/>
  <c r="DW181" i="12" s="1"/>
  <c r="DX181" i="12" s="1"/>
  <c r="DY181" i="12" s="1"/>
  <c r="DZ181" i="12" s="1"/>
  <c r="EA181" i="12" s="1"/>
  <c r="EB181" i="12" s="1"/>
  <c r="EC181" i="12" s="1"/>
  <c r="P181" i="12"/>
  <c r="Q181" i="12" s="1"/>
  <c r="O181" i="12"/>
  <c r="N181" i="12"/>
  <c r="G181" i="12"/>
  <c r="E181" i="12"/>
  <c r="D181" i="12"/>
  <c r="C181" i="12"/>
  <c r="B181" i="12"/>
  <c r="A181" i="12"/>
  <c r="BD181" i="12" s="1"/>
  <c r="DQ180" i="12"/>
  <c r="Q180" i="12"/>
  <c r="P180" i="12"/>
  <c r="F180" i="12" s="1"/>
  <c r="O180" i="12"/>
  <c r="N180" i="12"/>
  <c r="K180" i="12"/>
  <c r="G180" i="12"/>
  <c r="E180" i="12"/>
  <c r="D180" i="12"/>
  <c r="C180" i="12"/>
  <c r="B180" i="12"/>
  <c r="A180" i="12"/>
  <c r="BF180" i="12" s="1"/>
  <c r="EA179" i="12"/>
  <c r="ED179" i="12" s="1"/>
  <c r="EG179" i="12" s="1"/>
  <c r="EJ179" i="12" s="1"/>
  <c r="EM179" i="12" s="1"/>
  <c r="EP179" i="12" s="1"/>
  <c r="ES179" i="12" s="1"/>
  <c r="EV179" i="12" s="1"/>
  <c r="EY179" i="12" s="1"/>
  <c r="FB179" i="12" s="1"/>
  <c r="DZ179" i="12"/>
  <c r="EC179" i="12" s="1"/>
  <c r="EF179" i="12" s="1"/>
  <c r="EI179" i="12" s="1"/>
  <c r="EL179" i="12" s="1"/>
  <c r="EO179" i="12" s="1"/>
  <c r="ER179" i="12" s="1"/>
  <c r="EU179" i="12" s="1"/>
  <c r="EX179" i="12" s="1"/>
  <c r="FA179" i="12" s="1"/>
  <c r="FD179" i="12" s="1"/>
  <c r="DY179" i="12"/>
  <c r="EB179" i="12" s="1"/>
  <c r="EE179" i="12" s="1"/>
  <c r="EH179" i="12" s="1"/>
  <c r="EK179" i="12" s="1"/>
  <c r="EN179" i="12" s="1"/>
  <c r="EQ179" i="12" s="1"/>
  <c r="ET179" i="12" s="1"/>
  <c r="EW179" i="12" s="1"/>
  <c r="EZ179" i="12" s="1"/>
  <c r="FC179" i="12" s="1"/>
  <c r="BC179" i="12"/>
  <c r="AY179" i="12"/>
  <c r="AU179" i="12"/>
  <c r="AQ179" i="12"/>
  <c r="AM179" i="12"/>
  <c r="AI179" i="12"/>
  <c r="AE179" i="12"/>
  <c r="AA179" i="12"/>
  <c r="W179" i="12"/>
  <c r="P179" i="12"/>
  <c r="G179" i="12" s="1"/>
  <c r="O179" i="12"/>
  <c r="N179" i="12"/>
  <c r="J179" i="12"/>
  <c r="F179" i="12"/>
  <c r="D179" i="12"/>
  <c r="C179" i="12"/>
  <c r="B179" i="12"/>
  <c r="A179" i="12"/>
  <c r="BD179" i="12" s="1"/>
  <c r="ED178" i="12"/>
  <c r="EG178" i="12" s="1"/>
  <c r="EJ178" i="12" s="1"/>
  <c r="EM178" i="12" s="1"/>
  <c r="EP178" i="12" s="1"/>
  <c r="ES178" i="12" s="1"/>
  <c r="EV178" i="12" s="1"/>
  <c r="EY178" i="12" s="1"/>
  <c r="FB178" i="12" s="1"/>
  <c r="EA178" i="12"/>
  <c r="DZ178" i="12"/>
  <c r="EC178" i="12" s="1"/>
  <c r="EF178" i="12" s="1"/>
  <c r="EI178" i="12" s="1"/>
  <c r="EL178" i="12" s="1"/>
  <c r="EO178" i="12" s="1"/>
  <c r="ER178" i="12" s="1"/>
  <c r="EU178" i="12" s="1"/>
  <c r="EX178" i="12" s="1"/>
  <c r="FA178" i="12" s="1"/>
  <c r="FD178" i="12" s="1"/>
  <c r="DY178" i="12"/>
  <c r="EB178" i="12" s="1"/>
  <c r="EE178" i="12" s="1"/>
  <c r="EH178" i="12" s="1"/>
  <c r="EK178" i="12" s="1"/>
  <c r="EN178" i="12" s="1"/>
  <c r="EQ178" i="12" s="1"/>
  <c r="ET178" i="12" s="1"/>
  <c r="EW178" i="12" s="1"/>
  <c r="EZ178" i="12" s="1"/>
  <c r="FC178" i="12" s="1"/>
  <c r="Q178" i="12"/>
  <c r="P178" i="12"/>
  <c r="O178" i="12"/>
  <c r="N178" i="12"/>
  <c r="K178" i="12"/>
  <c r="G178" i="12"/>
  <c r="F178" i="12"/>
  <c r="D178" i="12"/>
  <c r="C178" i="12"/>
  <c r="B178" i="12"/>
  <c r="E178" i="12" s="1"/>
  <c r="A178" i="12"/>
  <c r="BD178" i="12" s="1"/>
  <c r="EA177" i="12"/>
  <c r="ED177" i="12" s="1"/>
  <c r="EG177" i="12" s="1"/>
  <c r="EJ177" i="12" s="1"/>
  <c r="EM177" i="12" s="1"/>
  <c r="EP177" i="12" s="1"/>
  <c r="ES177" i="12" s="1"/>
  <c r="EV177" i="12" s="1"/>
  <c r="EY177" i="12" s="1"/>
  <c r="FB177" i="12" s="1"/>
  <c r="DZ177" i="12"/>
  <c r="EC177" i="12" s="1"/>
  <c r="EF177" i="12" s="1"/>
  <c r="EI177" i="12" s="1"/>
  <c r="EL177" i="12" s="1"/>
  <c r="EO177" i="12" s="1"/>
  <c r="ER177" i="12" s="1"/>
  <c r="EU177" i="12" s="1"/>
  <c r="EX177" i="12" s="1"/>
  <c r="FA177" i="12" s="1"/>
  <c r="FD177" i="12" s="1"/>
  <c r="DY177" i="12"/>
  <c r="EB177" i="12" s="1"/>
  <c r="EE177" i="12" s="1"/>
  <c r="EH177" i="12" s="1"/>
  <c r="EK177" i="12" s="1"/>
  <c r="EN177" i="12" s="1"/>
  <c r="EQ177" i="12" s="1"/>
  <c r="ET177" i="12" s="1"/>
  <c r="EW177" i="12" s="1"/>
  <c r="EZ177" i="12" s="1"/>
  <c r="FC177" i="12" s="1"/>
  <c r="P177" i="12"/>
  <c r="Q177" i="12" s="1"/>
  <c r="O177" i="12"/>
  <c r="N177" i="12"/>
  <c r="D177" i="12"/>
  <c r="C177" i="12"/>
  <c r="B177" i="12"/>
  <c r="E177" i="12" s="1"/>
  <c r="A177" i="12"/>
  <c r="BF177" i="12" s="1"/>
  <c r="EB176" i="12"/>
  <c r="EE176" i="12" s="1"/>
  <c r="EH176" i="12" s="1"/>
  <c r="EK176" i="12" s="1"/>
  <c r="EN176" i="12" s="1"/>
  <c r="EQ176" i="12" s="1"/>
  <c r="ET176" i="12" s="1"/>
  <c r="EW176" i="12" s="1"/>
  <c r="EZ176" i="12" s="1"/>
  <c r="FC176" i="12" s="1"/>
  <c r="EA176" i="12"/>
  <c r="ED176" i="12" s="1"/>
  <c r="EG176" i="12" s="1"/>
  <c r="EJ176" i="12" s="1"/>
  <c r="EM176" i="12" s="1"/>
  <c r="EP176" i="12" s="1"/>
  <c r="ES176" i="12" s="1"/>
  <c r="EV176" i="12" s="1"/>
  <c r="EY176" i="12" s="1"/>
  <c r="FB176" i="12" s="1"/>
  <c r="DZ176" i="12"/>
  <c r="EC176" i="12" s="1"/>
  <c r="EF176" i="12" s="1"/>
  <c r="EI176" i="12" s="1"/>
  <c r="EL176" i="12" s="1"/>
  <c r="EO176" i="12" s="1"/>
  <c r="ER176" i="12" s="1"/>
  <c r="EU176" i="12" s="1"/>
  <c r="EX176" i="12" s="1"/>
  <c r="FA176" i="12" s="1"/>
  <c r="FD176" i="12" s="1"/>
  <c r="DY176" i="12"/>
  <c r="Q176" i="12"/>
  <c r="P176" i="12"/>
  <c r="F176" i="12" s="1"/>
  <c r="O176" i="12"/>
  <c r="N176" i="12"/>
  <c r="K176" i="12"/>
  <c r="G176" i="12"/>
  <c r="E176" i="12"/>
  <c r="D176" i="12"/>
  <c r="C176" i="12"/>
  <c r="B176" i="12"/>
  <c r="A176" i="12"/>
  <c r="BF176" i="12" s="1"/>
  <c r="EA175" i="12"/>
  <c r="ED175" i="12" s="1"/>
  <c r="EG175" i="12" s="1"/>
  <c r="EJ175" i="12" s="1"/>
  <c r="EM175" i="12" s="1"/>
  <c r="EP175" i="12" s="1"/>
  <c r="ES175" i="12" s="1"/>
  <c r="EV175" i="12" s="1"/>
  <c r="EY175" i="12" s="1"/>
  <c r="FB175" i="12" s="1"/>
  <c r="DZ175" i="12"/>
  <c r="EC175" i="12" s="1"/>
  <c r="EF175" i="12" s="1"/>
  <c r="EI175" i="12" s="1"/>
  <c r="EL175" i="12" s="1"/>
  <c r="EO175" i="12" s="1"/>
  <c r="ER175" i="12" s="1"/>
  <c r="EU175" i="12" s="1"/>
  <c r="EX175" i="12" s="1"/>
  <c r="FA175" i="12" s="1"/>
  <c r="FD175" i="12" s="1"/>
  <c r="DY175" i="12"/>
  <c r="EB175" i="12" s="1"/>
  <c r="EE175" i="12" s="1"/>
  <c r="EH175" i="12" s="1"/>
  <c r="EK175" i="12" s="1"/>
  <c r="EN175" i="12" s="1"/>
  <c r="EQ175" i="12" s="1"/>
  <c r="ET175" i="12" s="1"/>
  <c r="EW175" i="12" s="1"/>
  <c r="EZ175" i="12" s="1"/>
  <c r="FC175" i="12" s="1"/>
  <c r="BC175" i="12"/>
  <c r="AY175" i="12"/>
  <c r="AU175" i="12"/>
  <c r="AQ175" i="12"/>
  <c r="AM175" i="12"/>
  <c r="AI175" i="12"/>
  <c r="AE175" i="12"/>
  <c r="AA175" i="12"/>
  <c r="W175" i="12"/>
  <c r="P175" i="12"/>
  <c r="G175" i="12" s="1"/>
  <c r="O175" i="12"/>
  <c r="N175" i="12"/>
  <c r="J175" i="12"/>
  <c r="F175" i="12"/>
  <c r="D175" i="12"/>
  <c r="C175" i="12"/>
  <c r="B175" i="12"/>
  <c r="E175" i="12" s="1"/>
  <c r="A175" i="12"/>
  <c r="BD175" i="12" s="1"/>
  <c r="ED174" i="12"/>
  <c r="EG174" i="12" s="1"/>
  <c r="EJ174" i="12" s="1"/>
  <c r="EM174" i="12" s="1"/>
  <c r="EP174" i="12" s="1"/>
  <c r="ES174" i="12" s="1"/>
  <c r="EV174" i="12" s="1"/>
  <c r="EY174" i="12" s="1"/>
  <c r="FB174" i="12" s="1"/>
  <c r="EA174" i="12"/>
  <c r="DZ174" i="12"/>
  <c r="EC174" i="12" s="1"/>
  <c r="EF174" i="12" s="1"/>
  <c r="EI174" i="12" s="1"/>
  <c r="EL174" i="12" s="1"/>
  <c r="EO174" i="12" s="1"/>
  <c r="ER174" i="12" s="1"/>
  <c r="EU174" i="12" s="1"/>
  <c r="EX174" i="12" s="1"/>
  <c r="FA174" i="12" s="1"/>
  <c r="FD174" i="12" s="1"/>
  <c r="DY174" i="12"/>
  <c r="EB174" i="12" s="1"/>
  <c r="EE174" i="12" s="1"/>
  <c r="EH174" i="12" s="1"/>
  <c r="EK174" i="12" s="1"/>
  <c r="EN174" i="12" s="1"/>
  <c r="EQ174" i="12" s="1"/>
  <c r="ET174" i="12" s="1"/>
  <c r="EW174" i="12" s="1"/>
  <c r="EZ174" i="12" s="1"/>
  <c r="FC174" i="12" s="1"/>
  <c r="P174" i="12"/>
  <c r="F174" i="12" s="1"/>
  <c r="O174" i="12"/>
  <c r="N174" i="12"/>
  <c r="G174" i="12"/>
  <c r="E174" i="12"/>
  <c r="D174" i="12"/>
  <c r="C174" i="12"/>
  <c r="B174" i="12"/>
  <c r="A174" i="12"/>
  <c r="BD174" i="12" s="1"/>
  <c r="EC173" i="12"/>
  <c r="EF173" i="12" s="1"/>
  <c r="EI173" i="12" s="1"/>
  <c r="EL173" i="12" s="1"/>
  <c r="EO173" i="12" s="1"/>
  <c r="ER173" i="12" s="1"/>
  <c r="EU173" i="12" s="1"/>
  <c r="EX173" i="12" s="1"/>
  <c r="FA173" i="12" s="1"/>
  <c r="FD173" i="12" s="1"/>
  <c r="EA173" i="12"/>
  <c r="ED173" i="12" s="1"/>
  <c r="EG173" i="12" s="1"/>
  <c r="EJ173" i="12" s="1"/>
  <c r="EM173" i="12" s="1"/>
  <c r="EP173" i="12" s="1"/>
  <c r="ES173" i="12" s="1"/>
  <c r="EV173" i="12" s="1"/>
  <c r="EY173" i="12" s="1"/>
  <c r="FB173" i="12" s="1"/>
  <c r="DZ173" i="12"/>
  <c r="DY173" i="12"/>
  <c r="EB173" i="12" s="1"/>
  <c r="EE173" i="12" s="1"/>
  <c r="EH173" i="12" s="1"/>
  <c r="EK173" i="12" s="1"/>
  <c r="EN173" i="12" s="1"/>
  <c r="EQ173" i="12" s="1"/>
  <c r="ET173" i="12" s="1"/>
  <c r="EW173" i="12" s="1"/>
  <c r="EZ173" i="12" s="1"/>
  <c r="FC173" i="12" s="1"/>
  <c r="BE173" i="12"/>
  <c r="BD173" i="12"/>
  <c r="BA173" i="12"/>
  <c r="AZ173" i="12"/>
  <c r="AY173" i="12"/>
  <c r="AV173" i="12"/>
  <c r="AU173" i="12"/>
  <c r="AS173" i="12"/>
  <c r="AQ173" i="12"/>
  <c r="AO173" i="12"/>
  <c r="AN173" i="12"/>
  <c r="AK173" i="12"/>
  <c r="AJ173" i="12"/>
  <c r="AI173" i="12"/>
  <c r="AF173" i="12"/>
  <c r="AE173" i="12"/>
  <c r="AC173" i="12"/>
  <c r="AA173" i="12"/>
  <c r="Y173" i="12"/>
  <c r="X173" i="12"/>
  <c r="P173" i="12"/>
  <c r="Q173" i="12" s="1"/>
  <c r="O173" i="12"/>
  <c r="N173" i="12"/>
  <c r="D173" i="12"/>
  <c r="C173" i="12"/>
  <c r="B173" i="12"/>
  <c r="E173" i="12" s="1"/>
  <c r="A173" i="12"/>
  <c r="BF173" i="12" s="1"/>
  <c r="EA172" i="12"/>
  <c r="ED172" i="12" s="1"/>
  <c r="EG172" i="12" s="1"/>
  <c r="EJ172" i="12" s="1"/>
  <c r="EM172" i="12" s="1"/>
  <c r="EP172" i="12" s="1"/>
  <c r="ES172" i="12" s="1"/>
  <c r="EV172" i="12" s="1"/>
  <c r="EY172" i="12" s="1"/>
  <c r="FB172" i="12" s="1"/>
  <c r="DZ172" i="12"/>
  <c r="EC172" i="12" s="1"/>
  <c r="EF172" i="12" s="1"/>
  <c r="EI172" i="12" s="1"/>
  <c r="EL172" i="12" s="1"/>
  <c r="EO172" i="12" s="1"/>
  <c r="ER172" i="12" s="1"/>
  <c r="EU172" i="12" s="1"/>
  <c r="EX172" i="12" s="1"/>
  <c r="FA172" i="12" s="1"/>
  <c r="FD172" i="12" s="1"/>
  <c r="DY172" i="12"/>
  <c r="EB172" i="12" s="1"/>
  <c r="EE172" i="12" s="1"/>
  <c r="EH172" i="12" s="1"/>
  <c r="EK172" i="12" s="1"/>
  <c r="EN172" i="12" s="1"/>
  <c r="EQ172" i="12" s="1"/>
  <c r="ET172" i="12" s="1"/>
  <c r="EW172" i="12" s="1"/>
  <c r="EZ172" i="12" s="1"/>
  <c r="FC172" i="12" s="1"/>
  <c r="P172" i="12"/>
  <c r="F172" i="12" s="1"/>
  <c r="O172" i="12"/>
  <c r="N172" i="12"/>
  <c r="G172" i="12"/>
  <c r="D172" i="12"/>
  <c r="C172" i="12"/>
  <c r="B172" i="12"/>
  <c r="E172" i="12" s="1"/>
  <c r="A172" i="12"/>
  <c r="BF172" i="12" s="1"/>
  <c r="EA171" i="12"/>
  <c r="ED171" i="12" s="1"/>
  <c r="EG171" i="12" s="1"/>
  <c r="EJ171" i="12" s="1"/>
  <c r="EM171" i="12" s="1"/>
  <c r="EP171" i="12" s="1"/>
  <c r="ES171" i="12" s="1"/>
  <c r="EV171" i="12" s="1"/>
  <c r="EY171" i="12" s="1"/>
  <c r="FB171" i="12" s="1"/>
  <c r="DZ171" i="12"/>
  <c r="EC171" i="12" s="1"/>
  <c r="EF171" i="12" s="1"/>
  <c r="EI171" i="12" s="1"/>
  <c r="EL171" i="12" s="1"/>
  <c r="EO171" i="12" s="1"/>
  <c r="ER171" i="12" s="1"/>
  <c r="EU171" i="12" s="1"/>
  <c r="EX171" i="12" s="1"/>
  <c r="FA171" i="12" s="1"/>
  <c r="FD171" i="12" s="1"/>
  <c r="DY171" i="12"/>
  <c r="EB171" i="12" s="1"/>
  <c r="EE171" i="12" s="1"/>
  <c r="EH171" i="12" s="1"/>
  <c r="EK171" i="12" s="1"/>
  <c r="EN171" i="12" s="1"/>
  <c r="EQ171" i="12" s="1"/>
  <c r="ET171" i="12" s="1"/>
  <c r="EW171" i="12" s="1"/>
  <c r="EZ171" i="12" s="1"/>
  <c r="FC171" i="12" s="1"/>
  <c r="P171" i="12"/>
  <c r="G171" i="12" s="1"/>
  <c r="O171" i="12"/>
  <c r="N171" i="12"/>
  <c r="F171" i="12"/>
  <c r="D171" i="12"/>
  <c r="C171" i="12"/>
  <c r="B171" i="12"/>
  <c r="E171" i="12" s="1"/>
  <c r="A171" i="12"/>
  <c r="BD171" i="12" s="1"/>
  <c r="EB170" i="12"/>
  <c r="EE170" i="12" s="1"/>
  <c r="EH170" i="12" s="1"/>
  <c r="EK170" i="12" s="1"/>
  <c r="EN170" i="12" s="1"/>
  <c r="EQ170" i="12" s="1"/>
  <c r="ET170" i="12" s="1"/>
  <c r="EW170" i="12" s="1"/>
  <c r="EZ170" i="12" s="1"/>
  <c r="FC170" i="12" s="1"/>
  <c r="EA170" i="12"/>
  <c r="ED170" i="12" s="1"/>
  <c r="EG170" i="12" s="1"/>
  <c r="EJ170" i="12" s="1"/>
  <c r="EM170" i="12" s="1"/>
  <c r="EP170" i="12" s="1"/>
  <c r="ES170" i="12" s="1"/>
  <c r="EV170" i="12" s="1"/>
  <c r="EY170" i="12" s="1"/>
  <c r="FB170" i="12" s="1"/>
  <c r="DZ170" i="12"/>
  <c r="EC170" i="12" s="1"/>
  <c r="EF170" i="12" s="1"/>
  <c r="EI170" i="12" s="1"/>
  <c r="EL170" i="12" s="1"/>
  <c r="EO170" i="12" s="1"/>
  <c r="ER170" i="12" s="1"/>
  <c r="EU170" i="12" s="1"/>
  <c r="EX170" i="12" s="1"/>
  <c r="FA170" i="12" s="1"/>
  <c r="FD170" i="12" s="1"/>
  <c r="DY170" i="12"/>
  <c r="AV170" i="12"/>
  <c r="AF170" i="12"/>
  <c r="P170" i="12"/>
  <c r="F170" i="12" s="1"/>
  <c r="O170" i="12"/>
  <c r="N170" i="12"/>
  <c r="G170" i="12"/>
  <c r="E170" i="12"/>
  <c r="D170" i="12"/>
  <c r="C170" i="12"/>
  <c r="B170" i="12"/>
  <c r="A170" i="12"/>
  <c r="BE170" i="12" s="1"/>
  <c r="EC169" i="12"/>
  <c r="EF169" i="12" s="1"/>
  <c r="EI169" i="12" s="1"/>
  <c r="EL169" i="12" s="1"/>
  <c r="EO169" i="12" s="1"/>
  <c r="ER169" i="12" s="1"/>
  <c r="EU169" i="12" s="1"/>
  <c r="EX169" i="12" s="1"/>
  <c r="FA169" i="12" s="1"/>
  <c r="FD169" i="12" s="1"/>
  <c r="EA169" i="12"/>
  <c r="ED169" i="12" s="1"/>
  <c r="EG169" i="12" s="1"/>
  <c r="EJ169" i="12" s="1"/>
  <c r="EM169" i="12" s="1"/>
  <c r="EP169" i="12" s="1"/>
  <c r="ES169" i="12" s="1"/>
  <c r="EV169" i="12" s="1"/>
  <c r="EY169" i="12" s="1"/>
  <c r="FB169" i="12" s="1"/>
  <c r="DZ169" i="12"/>
  <c r="DY169" i="12"/>
  <c r="EB169" i="12" s="1"/>
  <c r="EE169" i="12" s="1"/>
  <c r="EH169" i="12" s="1"/>
  <c r="EK169" i="12" s="1"/>
  <c r="EN169" i="12" s="1"/>
  <c r="EQ169" i="12" s="1"/>
  <c r="ET169" i="12" s="1"/>
  <c r="EW169" i="12" s="1"/>
  <c r="EZ169" i="12" s="1"/>
  <c r="FC169" i="12" s="1"/>
  <c r="BE169" i="12"/>
  <c r="BD169" i="12"/>
  <c r="BA169" i="12"/>
  <c r="AZ169" i="12"/>
  <c r="AY169" i="12"/>
  <c r="AV169" i="12"/>
  <c r="AU169" i="12"/>
  <c r="AS169" i="12"/>
  <c r="AQ169" i="12"/>
  <c r="AO169" i="12"/>
  <c r="AN169" i="12"/>
  <c r="AK169" i="12"/>
  <c r="AJ169" i="12"/>
  <c r="AI169" i="12"/>
  <c r="AF169" i="12"/>
  <c r="AE169" i="12"/>
  <c r="AC169" i="12"/>
  <c r="AA169" i="12"/>
  <c r="Y169" i="12"/>
  <c r="X169" i="12"/>
  <c r="P169" i="12"/>
  <c r="Q169" i="12" s="1"/>
  <c r="O169" i="12"/>
  <c r="N169" i="12"/>
  <c r="D169" i="12"/>
  <c r="C169" i="12"/>
  <c r="B169" i="12"/>
  <c r="E169" i="12" s="1"/>
  <c r="A169" i="12"/>
  <c r="BF169" i="12" s="1"/>
  <c r="EA168" i="12"/>
  <c r="ED168" i="12" s="1"/>
  <c r="EG168" i="12" s="1"/>
  <c r="EJ168" i="12" s="1"/>
  <c r="EM168" i="12" s="1"/>
  <c r="EP168" i="12" s="1"/>
  <c r="ES168" i="12" s="1"/>
  <c r="EV168" i="12" s="1"/>
  <c r="EY168" i="12" s="1"/>
  <c r="FB168" i="12" s="1"/>
  <c r="DZ168" i="12"/>
  <c r="EC168" i="12" s="1"/>
  <c r="EF168" i="12" s="1"/>
  <c r="EI168" i="12" s="1"/>
  <c r="EL168" i="12" s="1"/>
  <c r="EO168" i="12" s="1"/>
  <c r="ER168" i="12" s="1"/>
  <c r="EU168" i="12" s="1"/>
  <c r="EX168" i="12" s="1"/>
  <c r="FA168" i="12" s="1"/>
  <c r="FD168" i="12" s="1"/>
  <c r="DY168" i="12"/>
  <c r="EB168" i="12" s="1"/>
  <c r="EE168" i="12" s="1"/>
  <c r="EH168" i="12" s="1"/>
  <c r="EK168" i="12" s="1"/>
  <c r="EN168" i="12" s="1"/>
  <c r="EQ168" i="12" s="1"/>
  <c r="ET168" i="12" s="1"/>
  <c r="EW168" i="12" s="1"/>
  <c r="EZ168" i="12" s="1"/>
  <c r="FC168" i="12" s="1"/>
  <c r="P168" i="12"/>
  <c r="F168" i="12" s="1"/>
  <c r="O168" i="12"/>
  <c r="N168" i="12"/>
  <c r="G168" i="12"/>
  <c r="D168" i="12"/>
  <c r="C168" i="12"/>
  <c r="B168" i="12"/>
  <c r="E168" i="12" s="1"/>
  <c r="A168" i="12"/>
  <c r="BB168" i="12" s="1"/>
  <c r="EA167" i="12"/>
  <c r="ED167" i="12" s="1"/>
  <c r="EG167" i="12" s="1"/>
  <c r="EJ167" i="12" s="1"/>
  <c r="EM167" i="12" s="1"/>
  <c r="EP167" i="12" s="1"/>
  <c r="ES167" i="12" s="1"/>
  <c r="EV167" i="12" s="1"/>
  <c r="EY167" i="12" s="1"/>
  <c r="FB167" i="12" s="1"/>
  <c r="DZ167" i="12"/>
  <c r="EC167" i="12" s="1"/>
  <c r="EF167" i="12" s="1"/>
  <c r="EI167" i="12" s="1"/>
  <c r="EL167" i="12" s="1"/>
  <c r="EO167" i="12" s="1"/>
  <c r="ER167" i="12" s="1"/>
  <c r="EU167" i="12" s="1"/>
  <c r="EX167" i="12" s="1"/>
  <c r="FA167" i="12" s="1"/>
  <c r="FD167" i="12" s="1"/>
  <c r="DY167" i="12"/>
  <c r="EB167" i="12" s="1"/>
  <c r="EE167" i="12" s="1"/>
  <c r="EH167" i="12" s="1"/>
  <c r="EK167" i="12" s="1"/>
  <c r="EN167" i="12" s="1"/>
  <c r="EQ167" i="12" s="1"/>
  <c r="ET167" i="12" s="1"/>
  <c r="EW167" i="12" s="1"/>
  <c r="EZ167" i="12" s="1"/>
  <c r="FC167" i="12" s="1"/>
  <c r="P167" i="12"/>
  <c r="G167" i="12" s="1"/>
  <c r="O167" i="12"/>
  <c r="N167" i="12"/>
  <c r="D167" i="12"/>
  <c r="C167" i="12"/>
  <c r="B167" i="12"/>
  <c r="A167" i="12"/>
  <c r="BD167" i="12" s="1"/>
  <c r="EB166" i="12"/>
  <c r="EE166" i="12" s="1"/>
  <c r="EH166" i="12" s="1"/>
  <c r="EK166" i="12" s="1"/>
  <c r="EN166" i="12" s="1"/>
  <c r="EQ166" i="12" s="1"/>
  <c r="ET166" i="12" s="1"/>
  <c r="EW166" i="12" s="1"/>
  <c r="EZ166" i="12" s="1"/>
  <c r="FC166" i="12" s="1"/>
  <c r="EA166" i="12"/>
  <c r="ED166" i="12" s="1"/>
  <c r="EG166" i="12" s="1"/>
  <c r="EJ166" i="12" s="1"/>
  <c r="EM166" i="12" s="1"/>
  <c r="EP166" i="12" s="1"/>
  <c r="ES166" i="12" s="1"/>
  <c r="EV166" i="12" s="1"/>
  <c r="EY166" i="12" s="1"/>
  <c r="FB166" i="12" s="1"/>
  <c r="DZ166" i="12"/>
  <c r="EC166" i="12" s="1"/>
  <c r="EF166" i="12" s="1"/>
  <c r="EI166" i="12" s="1"/>
  <c r="EL166" i="12" s="1"/>
  <c r="EO166" i="12" s="1"/>
  <c r="ER166" i="12" s="1"/>
  <c r="EU166" i="12" s="1"/>
  <c r="EX166" i="12" s="1"/>
  <c r="FA166" i="12" s="1"/>
  <c r="FD166" i="12" s="1"/>
  <c r="DY166" i="12"/>
  <c r="AV166" i="12"/>
  <c r="AF166" i="12"/>
  <c r="P166" i="12"/>
  <c r="F166" i="12" s="1"/>
  <c r="O166" i="12"/>
  <c r="N166" i="12"/>
  <c r="G166" i="12"/>
  <c r="E166" i="12"/>
  <c r="D166" i="12"/>
  <c r="C166" i="12"/>
  <c r="B166" i="12"/>
  <c r="A166" i="12"/>
  <c r="BE166" i="12" s="1"/>
  <c r="EC165" i="12"/>
  <c r="EF165" i="12" s="1"/>
  <c r="EI165" i="12" s="1"/>
  <c r="EL165" i="12" s="1"/>
  <c r="EO165" i="12" s="1"/>
  <c r="ER165" i="12" s="1"/>
  <c r="EU165" i="12" s="1"/>
  <c r="EX165" i="12" s="1"/>
  <c r="FA165" i="12" s="1"/>
  <c r="FD165" i="12" s="1"/>
  <c r="EA165" i="12"/>
  <c r="ED165" i="12" s="1"/>
  <c r="EG165" i="12" s="1"/>
  <c r="EJ165" i="12" s="1"/>
  <c r="EM165" i="12" s="1"/>
  <c r="EP165" i="12" s="1"/>
  <c r="ES165" i="12" s="1"/>
  <c r="EV165" i="12" s="1"/>
  <c r="EY165" i="12" s="1"/>
  <c r="FB165" i="12" s="1"/>
  <c r="DZ165" i="12"/>
  <c r="DY165" i="12"/>
  <c r="EB165" i="12" s="1"/>
  <c r="EE165" i="12" s="1"/>
  <c r="EH165" i="12" s="1"/>
  <c r="EK165" i="12" s="1"/>
  <c r="EN165" i="12" s="1"/>
  <c r="EQ165" i="12" s="1"/>
  <c r="ET165" i="12" s="1"/>
  <c r="EW165" i="12" s="1"/>
  <c r="EZ165" i="12" s="1"/>
  <c r="FC165" i="12" s="1"/>
  <c r="BE165" i="12"/>
  <c r="BD165" i="12"/>
  <c r="BA165" i="12"/>
  <c r="AZ165" i="12"/>
  <c r="AY165" i="12"/>
  <c r="AV165" i="12"/>
  <c r="AU165" i="12"/>
  <c r="AS165" i="12"/>
  <c r="AQ165" i="12"/>
  <c r="AO165" i="12"/>
  <c r="AN165" i="12"/>
  <c r="AK165" i="12"/>
  <c r="AJ165" i="12"/>
  <c r="AI165" i="12"/>
  <c r="AF165" i="12"/>
  <c r="AE165" i="12"/>
  <c r="AC165" i="12"/>
  <c r="AA165" i="12"/>
  <c r="Y165" i="12"/>
  <c r="X165" i="12"/>
  <c r="P165" i="12"/>
  <c r="Q165" i="12" s="1"/>
  <c r="O165" i="12"/>
  <c r="N165" i="12"/>
  <c r="D165" i="12"/>
  <c r="C165" i="12"/>
  <c r="B165" i="12"/>
  <c r="A165" i="12"/>
  <c r="BF165" i="12" s="1"/>
  <c r="EA164" i="12"/>
  <c r="ED164" i="12" s="1"/>
  <c r="EG164" i="12" s="1"/>
  <c r="EJ164" i="12" s="1"/>
  <c r="EM164" i="12" s="1"/>
  <c r="EP164" i="12" s="1"/>
  <c r="ES164" i="12" s="1"/>
  <c r="EV164" i="12" s="1"/>
  <c r="EY164" i="12" s="1"/>
  <c r="FB164" i="12" s="1"/>
  <c r="DZ164" i="12"/>
  <c r="EC164" i="12" s="1"/>
  <c r="EF164" i="12" s="1"/>
  <c r="EI164" i="12" s="1"/>
  <c r="EL164" i="12" s="1"/>
  <c r="EO164" i="12" s="1"/>
  <c r="ER164" i="12" s="1"/>
  <c r="EU164" i="12" s="1"/>
  <c r="EX164" i="12" s="1"/>
  <c r="FA164" i="12" s="1"/>
  <c r="FD164" i="12" s="1"/>
  <c r="DY164" i="12"/>
  <c r="EB164" i="12" s="1"/>
  <c r="EE164" i="12" s="1"/>
  <c r="EH164" i="12" s="1"/>
  <c r="EK164" i="12" s="1"/>
  <c r="EN164" i="12" s="1"/>
  <c r="EQ164" i="12" s="1"/>
  <c r="ET164" i="12" s="1"/>
  <c r="EW164" i="12" s="1"/>
  <c r="EZ164" i="12" s="1"/>
  <c r="FC164" i="12" s="1"/>
  <c r="P164" i="12"/>
  <c r="F164" i="12" s="1"/>
  <c r="O164" i="12"/>
  <c r="N164" i="12"/>
  <c r="D164" i="12"/>
  <c r="C164" i="12"/>
  <c r="B164" i="12"/>
  <c r="E164" i="12" s="1"/>
  <c r="A164" i="12"/>
  <c r="BB164" i="12" s="1"/>
  <c r="EA163" i="12"/>
  <c r="ED163" i="12" s="1"/>
  <c r="EG163" i="12" s="1"/>
  <c r="EJ163" i="12" s="1"/>
  <c r="EM163" i="12" s="1"/>
  <c r="EP163" i="12" s="1"/>
  <c r="ES163" i="12" s="1"/>
  <c r="EV163" i="12" s="1"/>
  <c r="EY163" i="12" s="1"/>
  <c r="FB163" i="12" s="1"/>
  <c r="DZ163" i="12"/>
  <c r="EC163" i="12" s="1"/>
  <c r="EF163" i="12" s="1"/>
  <c r="EI163" i="12" s="1"/>
  <c r="EL163" i="12" s="1"/>
  <c r="EO163" i="12" s="1"/>
  <c r="ER163" i="12" s="1"/>
  <c r="EU163" i="12" s="1"/>
  <c r="EX163" i="12" s="1"/>
  <c r="FA163" i="12" s="1"/>
  <c r="FD163" i="12" s="1"/>
  <c r="DY163" i="12"/>
  <c r="EB163" i="12" s="1"/>
  <c r="EE163" i="12" s="1"/>
  <c r="EH163" i="12" s="1"/>
  <c r="EK163" i="12" s="1"/>
  <c r="EN163" i="12" s="1"/>
  <c r="EQ163" i="12" s="1"/>
  <c r="ET163" i="12" s="1"/>
  <c r="EW163" i="12" s="1"/>
  <c r="EZ163" i="12" s="1"/>
  <c r="FC163" i="12" s="1"/>
  <c r="P163" i="12"/>
  <c r="G163" i="12" s="1"/>
  <c r="O163" i="12"/>
  <c r="N163" i="12"/>
  <c r="F163" i="12"/>
  <c r="D163" i="12"/>
  <c r="C163" i="12"/>
  <c r="B163" i="12"/>
  <c r="E163" i="12" s="1"/>
  <c r="A163" i="12"/>
  <c r="BD163" i="12" s="1"/>
  <c r="EB162" i="12"/>
  <c r="EE162" i="12" s="1"/>
  <c r="EH162" i="12" s="1"/>
  <c r="EK162" i="12" s="1"/>
  <c r="EN162" i="12" s="1"/>
  <c r="EQ162" i="12" s="1"/>
  <c r="ET162" i="12" s="1"/>
  <c r="EW162" i="12" s="1"/>
  <c r="EZ162" i="12" s="1"/>
  <c r="FC162" i="12" s="1"/>
  <c r="EA162" i="12"/>
  <c r="ED162" i="12" s="1"/>
  <c r="EG162" i="12" s="1"/>
  <c r="EJ162" i="12" s="1"/>
  <c r="EM162" i="12" s="1"/>
  <c r="EP162" i="12" s="1"/>
  <c r="ES162" i="12" s="1"/>
  <c r="EV162" i="12" s="1"/>
  <c r="EY162" i="12" s="1"/>
  <c r="FB162" i="12" s="1"/>
  <c r="DZ162" i="12"/>
  <c r="EC162" i="12" s="1"/>
  <c r="EF162" i="12" s="1"/>
  <c r="EI162" i="12" s="1"/>
  <c r="EL162" i="12" s="1"/>
  <c r="EO162" i="12" s="1"/>
  <c r="ER162" i="12" s="1"/>
  <c r="EU162" i="12" s="1"/>
  <c r="EX162" i="12" s="1"/>
  <c r="FA162" i="12" s="1"/>
  <c r="FD162" i="12" s="1"/>
  <c r="DY162" i="12"/>
  <c r="AV162" i="12"/>
  <c r="AF162" i="12"/>
  <c r="P162" i="12"/>
  <c r="F162" i="12" s="1"/>
  <c r="O162" i="12"/>
  <c r="N162" i="12"/>
  <c r="G162" i="12"/>
  <c r="E162" i="12"/>
  <c r="D162" i="12"/>
  <c r="C162" i="12"/>
  <c r="B162" i="12"/>
  <c r="A162" i="12"/>
  <c r="BE162" i="12" s="1"/>
  <c r="EC161" i="12"/>
  <c r="EF161" i="12" s="1"/>
  <c r="EI161" i="12" s="1"/>
  <c r="EL161" i="12" s="1"/>
  <c r="EO161" i="12" s="1"/>
  <c r="ER161" i="12" s="1"/>
  <c r="EU161" i="12" s="1"/>
  <c r="EX161" i="12" s="1"/>
  <c r="FA161" i="12" s="1"/>
  <c r="FD161" i="12" s="1"/>
  <c r="EA161" i="12"/>
  <c r="ED161" i="12" s="1"/>
  <c r="EG161" i="12" s="1"/>
  <c r="EJ161" i="12" s="1"/>
  <c r="EM161" i="12" s="1"/>
  <c r="EP161" i="12" s="1"/>
  <c r="ES161" i="12" s="1"/>
  <c r="EV161" i="12" s="1"/>
  <c r="EY161" i="12" s="1"/>
  <c r="FB161" i="12" s="1"/>
  <c r="DZ161" i="12"/>
  <c r="DY161" i="12"/>
  <c r="EB161" i="12" s="1"/>
  <c r="EE161" i="12" s="1"/>
  <c r="EH161" i="12" s="1"/>
  <c r="EK161" i="12" s="1"/>
  <c r="EN161" i="12" s="1"/>
  <c r="EQ161" i="12" s="1"/>
  <c r="ET161" i="12" s="1"/>
  <c r="EW161" i="12" s="1"/>
  <c r="EZ161" i="12" s="1"/>
  <c r="FC161" i="12" s="1"/>
  <c r="AK167" i="12" l="1"/>
  <c r="BA167" i="12"/>
  <c r="AC171" i="12"/>
  <c r="AK171" i="12"/>
  <c r="AS171" i="12"/>
  <c r="BA171" i="12"/>
  <c r="J177" i="12"/>
  <c r="W177" i="12"/>
  <c r="AB177" i="12"/>
  <c r="AG177" i="12"/>
  <c r="AM177" i="12"/>
  <c r="AR177" i="12"/>
  <c r="AW177" i="12"/>
  <c r="BC177" i="12"/>
  <c r="K162" i="12"/>
  <c r="Q162" i="12"/>
  <c r="AJ162" i="12"/>
  <c r="AZ162" i="12"/>
  <c r="J163" i="12"/>
  <c r="W163" i="12"/>
  <c r="AE163" i="12"/>
  <c r="AM163" i="12"/>
  <c r="AU163" i="12"/>
  <c r="BC163" i="12"/>
  <c r="K164" i="12"/>
  <c r="Q164" i="12"/>
  <c r="K166" i="12"/>
  <c r="Q166" i="12"/>
  <c r="AJ166" i="12"/>
  <c r="AZ166" i="12"/>
  <c r="J167" i="12"/>
  <c r="W167" i="12"/>
  <c r="AE167" i="12"/>
  <c r="AM167" i="12"/>
  <c r="AU167" i="12"/>
  <c r="BC167" i="12"/>
  <c r="K168" i="12"/>
  <c r="Q168" i="12"/>
  <c r="K170" i="12"/>
  <c r="Q170" i="12"/>
  <c r="AJ170" i="12"/>
  <c r="AZ170" i="12"/>
  <c r="J171" i="12"/>
  <c r="W171" i="12"/>
  <c r="AE171" i="12"/>
  <c r="AM171" i="12"/>
  <c r="AU171" i="12"/>
  <c r="BC171" i="12"/>
  <c r="K172" i="12"/>
  <c r="Q172" i="12"/>
  <c r="K174" i="12"/>
  <c r="Q174" i="12"/>
  <c r="AC175" i="12"/>
  <c r="AK175" i="12"/>
  <c r="AS175" i="12"/>
  <c r="BA175" i="12"/>
  <c r="X177" i="12"/>
  <c r="AC177" i="12"/>
  <c r="AI177" i="12"/>
  <c r="AN177" i="12"/>
  <c r="AS177" i="12"/>
  <c r="AY177" i="12"/>
  <c r="BD177" i="12"/>
  <c r="AC179" i="12"/>
  <c r="AK179" i="12"/>
  <c r="AS179" i="12"/>
  <c r="BA179" i="12"/>
  <c r="F181" i="12"/>
  <c r="AA182" i="12"/>
  <c r="AI182" i="12"/>
  <c r="AQ182" i="12"/>
  <c r="AY182" i="12"/>
  <c r="J184" i="12"/>
  <c r="W184" i="12"/>
  <c r="AB184" i="12"/>
  <c r="AG184" i="12"/>
  <c r="AM184" i="12"/>
  <c r="AR184" i="12"/>
  <c r="AW184" i="12"/>
  <c r="BC184" i="12"/>
  <c r="AC163" i="12"/>
  <c r="AK163" i="12"/>
  <c r="AS163" i="12"/>
  <c r="BA163" i="12"/>
  <c r="G164" i="12"/>
  <c r="F167" i="12"/>
  <c r="AC167" i="12"/>
  <c r="AS167" i="12"/>
  <c r="X162" i="12"/>
  <c r="AN162" i="12"/>
  <c r="BD162" i="12"/>
  <c r="Y163" i="12"/>
  <c r="AG163" i="12"/>
  <c r="AO163" i="12"/>
  <c r="AW163" i="12"/>
  <c r="BE163" i="12"/>
  <c r="X166" i="12"/>
  <c r="AN166" i="12"/>
  <c r="BD166" i="12"/>
  <c r="Y167" i="12"/>
  <c r="AG167" i="12"/>
  <c r="AO167" i="12"/>
  <c r="AW167" i="12"/>
  <c r="BE167" i="12"/>
  <c r="X170" i="12"/>
  <c r="AN170" i="12"/>
  <c r="BD170" i="12"/>
  <c r="Y171" i="12"/>
  <c r="AG171" i="12"/>
  <c r="AO171" i="12"/>
  <c r="AW171" i="12"/>
  <c r="BE171" i="12"/>
  <c r="X174" i="12"/>
  <c r="Y177" i="12"/>
  <c r="AE177" i="12"/>
  <c r="AJ177" i="12"/>
  <c r="AO177" i="12"/>
  <c r="AU177" i="12"/>
  <c r="AZ177" i="12"/>
  <c r="BE177" i="12"/>
  <c r="AC182" i="12"/>
  <c r="AK182" i="12"/>
  <c r="AS182" i="12"/>
  <c r="BA182" i="12"/>
  <c r="AB162" i="12"/>
  <c r="AR162" i="12"/>
  <c r="AA163" i="12"/>
  <c r="AI163" i="12"/>
  <c r="AQ163" i="12"/>
  <c r="AY163" i="12"/>
  <c r="J165" i="12"/>
  <c r="W165" i="12"/>
  <c r="AB165" i="12"/>
  <c r="AG165" i="12"/>
  <c r="AM165" i="12"/>
  <c r="AR165" i="12"/>
  <c r="AW165" i="12"/>
  <c r="BC165" i="12"/>
  <c r="AB166" i="12"/>
  <c r="AR166" i="12"/>
  <c r="AA167" i="12"/>
  <c r="AI167" i="12"/>
  <c r="AQ167" i="12"/>
  <c r="AY167" i="12"/>
  <c r="J169" i="12"/>
  <c r="W169" i="12"/>
  <c r="AB169" i="12"/>
  <c r="AG169" i="12"/>
  <c r="AM169" i="12"/>
  <c r="AR169" i="12"/>
  <c r="AW169" i="12"/>
  <c r="BC169" i="12"/>
  <c r="AB170" i="12"/>
  <c r="AR170" i="12"/>
  <c r="AA171" i="12"/>
  <c r="AI171" i="12"/>
  <c r="AQ171" i="12"/>
  <c r="AY171" i="12"/>
  <c r="J173" i="12"/>
  <c r="W173" i="12"/>
  <c r="AB173" i="12"/>
  <c r="AG173" i="12"/>
  <c r="AM173" i="12"/>
  <c r="AR173" i="12"/>
  <c r="AW173" i="12"/>
  <c r="BC173" i="12"/>
  <c r="AB174" i="12"/>
  <c r="Y175" i="12"/>
  <c r="AG175" i="12"/>
  <c r="AO175" i="12"/>
  <c r="AW175" i="12"/>
  <c r="BE175" i="12"/>
  <c r="AA177" i="12"/>
  <c r="AF177" i="12"/>
  <c r="AK177" i="12"/>
  <c r="AQ177" i="12"/>
  <c r="AV177" i="12"/>
  <c r="BA177" i="12"/>
  <c r="X178" i="12"/>
  <c r="Y179" i="12"/>
  <c r="AG179" i="12"/>
  <c r="AO179" i="12"/>
  <c r="AW179" i="12"/>
  <c r="BE179" i="12"/>
  <c r="K181" i="12"/>
  <c r="J182" i="12"/>
  <c r="W182" i="12"/>
  <c r="AE182" i="12"/>
  <c r="AM182" i="12"/>
  <c r="AU182" i="12"/>
  <c r="BC182" i="12"/>
  <c r="K183" i="12"/>
  <c r="Q183" i="12"/>
  <c r="Y184" i="12"/>
  <c r="AE184" i="12"/>
  <c r="AJ184" i="12"/>
  <c r="AO184" i="12"/>
  <c r="AU184" i="12"/>
  <c r="AZ184" i="12"/>
  <c r="BE184" i="12"/>
  <c r="ED181" i="12"/>
  <c r="EE181" i="12" s="1"/>
  <c r="EF181" i="12" s="1"/>
  <c r="EG181" i="12" s="1"/>
  <c r="EH181" i="12" s="1"/>
  <c r="EI181" i="12" s="1"/>
  <c r="EJ181" i="12" s="1"/>
  <c r="EK181" i="12" s="1"/>
  <c r="EL181" i="12" s="1"/>
  <c r="EM181" i="12" s="1"/>
  <c r="EN181" i="12" s="1"/>
  <c r="EO181" i="12" s="1"/>
  <c r="EP181" i="12" s="1"/>
  <c r="EQ181" i="12" s="1"/>
  <c r="ER181" i="12" s="1"/>
  <c r="ES181" i="12" s="1"/>
  <c r="ET181" i="12" s="1"/>
  <c r="EU181" i="12" s="1"/>
  <c r="EV181" i="12" s="1"/>
  <c r="EW181" i="12" s="1"/>
  <c r="EX181" i="12" s="1"/>
  <c r="EY181" i="12" s="1"/>
  <c r="EZ181" i="12" s="1"/>
  <c r="FA181" i="12" s="1"/>
  <c r="FB181" i="12" s="1"/>
  <c r="FC181" i="12" s="1"/>
  <c r="FD181" i="12" s="1"/>
  <c r="AH164" i="12"/>
  <c r="AT164" i="12"/>
  <c r="Z168" i="12"/>
  <c r="AH168" i="12"/>
  <c r="AP168" i="12"/>
  <c r="AX168" i="12"/>
  <c r="BF168" i="12"/>
  <c r="W162" i="12"/>
  <c r="AA162" i="12"/>
  <c r="AE162" i="12"/>
  <c r="AI162" i="12"/>
  <c r="AM162" i="12"/>
  <c r="AQ162" i="12"/>
  <c r="AU162" i="12"/>
  <c r="AY162" i="12"/>
  <c r="BC162" i="12"/>
  <c r="K163" i="12"/>
  <c r="Q163" i="12"/>
  <c r="Z163" i="12"/>
  <c r="AD163" i="12"/>
  <c r="AH163" i="12"/>
  <c r="AL163" i="12"/>
  <c r="AP163" i="12"/>
  <c r="AT163" i="12"/>
  <c r="AX163" i="12"/>
  <c r="BB163" i="12"/>
  <c r="BF163" i="12"/>
  <c r="J164" i="12"/>
  <c r="Y164" i="12"/>
  <c r="AC164" i="12"/>
  <c r="AG164" i="12"/>
  <c r="AK164" i="12"/>
  <c r="AO164" i="12"/>
  <c r="AS164" i="12"/>
  <c r="AW164" i="12"/>
  <c r="BA164" i="12"/>
  <c r="BE164" i="12"/>
  <c r="G165" i="12"/>
  <c r="W166" i="12"/>
  <c r="AA166" i="12"/>
  <c r="AE166" i="12"/>
  <c r="AI166" i="12"/>
  <c r="AM166" i="12"/>
  <c r="AQ166" i="12"/>
  <c r="AU166" i="12"/>
  <c r="AY166" i="12"/>
  <c r="BC166" i="12"/>
  <c r="K167" i="12"/>
  <c r="Q167" i="12"/>
  <c r="Z167" i="12"/>
  <c r="AD167" i="12"/>
  <c r="AH167" i="12"/>
  <c r="AL167" i="12"/>
  <c r="AP167" i="12"/>
  <c r="AT167" i="12"/>
  <c r="AX167" i="12"/>
  <c r="BB167" i="12"/>
  <c r="BF167" i="12"/>
  <c r="J168" i="12"/>
  <c r="Y168" i="12"/>
  <c r="AC168" i="12"/>
  <c r="AG168" i="12"/>
  <c r="AK168" i="12"/>
  <c r="AO168" i="12"/>
  <c r="AS168" i="12"/>
  <c r="AW168" i="12"/>
  <c r="BA168" i="12"/>
  <c r="BE168" i="12"/>
  <c r="G169" i="12"/>
  <c r="W170" i="12"/>
  <c r="AA170" i="12"/>
  <c r="AE170" i="12"/>
  <c r="AI170" i="12"/>
  <c r="AM170" i="12"/>
  <c r="AQ170" i="12"/>
  <c r="AU170" i="12"/>
  <c r="AY170" i="12"/>
  <c r="BC170" i="12"/>
  <c r="K171" i="12"/>
  <c r="Q171" i="12"/>
  <c r="Z171" i="12"/>
  <c r="AD171" i="12"/>
  <c r="AH171" i="12"/>
  <c r="AL171" i="12"/>
  <c r="AP171" i="12"/>
  <c r="AT171" i="12"/>
  <c r="AX171" i="12"/>
  <c r="BB171" i="12"/>
  <c r="BF171" i="12"/>
  <c r="J172" i="12"/>
  <c r="Y172" i="12"/>
  <c r="AC172" i="12"/>
  <c r="AG172" i="12"/>
  <c r="AK172" i="12"/>
  <c r="AO172" i="12"/>
  <c r="AS172" i="12"/>
  <c r="AW172" i="12"/>
  <c r="BA172" i="12"/>
  <c r="BE172" i="12"/>
  <c r="G173" i="12"/>
  <c r="W174" i="12"/>
  <c r="AA174" i="12"/>
  <c r="AE174" i="12"/>
  <c r="AI174" i="12"/>
  <c r="AM174" i="12"/>
  <c r="AQ174" i="12"/>
  <c r="AU174" i="12"/>
  <c r="AY174" i="12"/>
  <c r="BC174" i="12"/>
  <c r="K175" i="12"/>
  <c r="Q175" i="12"/>
  <c r="Z175" i="12"/>
  <c r="AD175" i="12"/>
  <c r="AH175" i="12"/>
  <c r="AL175" i="12"/>
  <c r="AP175" i="12"/>
  <c r="AT175" i="12"/>
  <c r="AX175" i="12"/>
  <c r="BB175" i="12"/>
  <c r="BF175" i="12"/>
  <c r="J176" i="12"/>
  <c r="Y176" i="12"/>
  <c r="AC176" i="12"/>
  <c r="AG176" i="12"/>
  <c r="AK176" i="12"/>
  <c r="AO176" i="12"/>
  <c r="AS176" i="12"/>
  <c r="AW176" i="12"/>
  <c r="BA176" i="12"/>
  <c r="BE176" i="12"/>
  <c r="G177" i="12"/>
  <c r="W178" i="12"/>
  <c r="AA178" i="12"/>
  <c r="AE178" i="12"/>
  <c r="AI178" i="12"/>
  <c r="AM178" i="12"/>
  <c r="AQ178" i="12"/>
  <c r="AU178" i="12"/>
  <c r="AY178" i="12"/>
  <c r="BC178" i="12"/>
  <c r="K179" i="12"/>
  <c r="Q179" i="12"/>
  <c r="Z179" i="12"/>
  <c r="AD179" i="12"/>
  <c r="AH179" i="12"/>
  <c r="AL179" i="12"/>
  <c r="AP179" i="12"/>
  <c r="AT179" i="12"/>
  <c r="AX179" i="12"/>
  <c r="BB179" i="12"/>
  <c r="BF179" i="12"/>
  <c r="J180" i="12"/>
  <c r="Y180" i="12"/>
  <c r="AC180" i="12"/>
  <c r="AG180" i="12"/>
  <c r="AK180" i="12"/>
  <c r="AO180" i="12"/>
  <c r="AS180" i="12"/>
  <c r="AW180" i="12"/>
  <c r="BA180" i="12"/>
  <c r="BE180" i="12"/>
  <c r="W181" i="12"/>
  <c r="AA181" i="12"/>
  <c r="AE181" i="12"/>
  <c r="AI181" i="12"/>
  <c r="AM181" i="12"/>
  <c r="AQ181" i="12"/>
  <c r="AU181" i="12"/>
  <c r="AY181" i="12"/>
  <c r="BC181" i="12"/>
  <c r="K182" i="12"/>
  <c r="Q182" i="12"/>
  <c r="Z182" i="12"/>
  <c r="AD182" i="12"/>
  <c r="AH182" i="12"/>
  <c r="AL182" i="12"/>
  <c r="AP182" i="12"/>
  <c r="AT182" i="12"/>
  <c r="AX182" i="12"/>
  <c r="BB182" i="12"/>
  <c r="BF182" i="12"/>
  <c r="J183" i="12"/>
  <c r="Y183" i="12"/>
  <c r="AC183" i="12"/>
  <c r="AG183" i="12"/>
  <c r="AK183" i="12"/>
  <c r="AO183" i="12"/>
  <c r="AS183" i="12"/>
  <c r="AW183" i="12"/>
  <c r="BA183" i="12"/>
  <c r="BE183" i="12"/>
  <c r="G184" i="12"/>
  <c r="AL164" i="12"/>
  <c r="BF164" i="12"/>
  <c r="Z162" i="12"/>
  <c r="AH162" i="12"/>
  <c r="AP162" i="12"/>
  <c r="AX162" i="12"/>
  <c r="BF162" i="12"/>
  <c r="AB164" i="12"/>
  <c r="AJ164" i="12"/>
  <c r="AR164" i="12"/>
  <c r="AZ164" i="12"/>
  <c r="F165" i="12"/>
  <c r="Z166" i="12"/>
  <c r="AH166" i="12"/>
  <c r="AP166" i="12"/>
  <c r="AX166" i="12"/>
  <c r="BF166" i="12"/>
  <c r="AB168" i="12"/>
  <c r="AJ168" i="12"/>
  <c r="AR168" i="12"/>
  <c r="AZ168" i="12"/>
  <c r="Z170" i="12"/>
  <c r="AH170" i="12"/>
  <c r="AP170" i="12"/>
  <c r="AX170" i="12"/>
  <c r="BF170" i="12"/>
  <c r="AB172" i="12"/>
  <c r="Z174" i="12"/>
  <c r="AD174" i="12"/>
  <c r="AH174" i="12"/>
  <c r="AL174" i="12"/>
  <c r="AP174" i="12"/>
  <c r="AT174" i="12"/>
  <c r="AX174" i="12"/>
  <c r="BB174" i="12"/>
  <c r="BF174" i="12"/>
  <c r="X176" i="12"/>
  <c r="AB176" i="12"/>
  <c r="AF176" i="12"/>
  <c r="AJ176" i="12"/>
  <c r="AN176" i="12"/>
  <c r="AR176" i="12"/>
  <c r="AV176" i="12"/>
  <c r="AZ176" i="12"/>
  <c r="BD176" i="12"/>
  <c r="F177" i="12"/>
  <c r="Z178" i="12"/>
  <c r="AD178" i="12"/>
  <c r="AH178" i="12"/>
  <c r="AL178" i="12"/>
  <c r="AP178" i="12"/>
  <c r="AT178" i="12"/>
  <c r="AX178" i="12"/>
  <c r="BB178" i="12"/>
  <c r="BF178" i="12"/>
  <c r="X180" i="12"/>
  <c r="AB180" i="12"/>
  <c r="AF180" i="12"/>
  <c r="AJ180" i="12"/>
  <c r="AN180" i="12"/>
  <c r="AR180" i="12"/>
  <c r="AV180" i="12"/>
  <c r="AZ180" i="12"/>
  <c r="BD180" i="12"/>
  <c r="Z181" i="12"/>
  <c r="AD181" i="12"/>
  <c r="AH181" i="12"/>
  <c r="AL181" i="12"/>
  <c r="AP181" i="12"/>
  <c r="AT181" i="12"/>
  <c r="AX181" i="12"/>
  <c r="BB181" i="12"/>
  <c r="BF181" i="12"/>
  <c r="X183" i="12"/>
  <c r="AB183" i="12"/>
  <c r="AF183" i="12"/>
  <c r="AJ183" i="12"/>
  <c r="AN183" i="12"/>
  <c r="AR183" i="12"/>
  <c r="AV183" i="12"/>
  <c r="AZ183" i="12"/>
  <c r="BD183" i="12"/>
  <c r="F184" i="12"/>
  <c r="AD164" i="12"/>
  <c r="AX164" i="12"/>
  <c r="AD162" i="12"/>
  <c r="AL162" i="12"/>
  <c r="AT162" i="12"/>
  <c r="BB162" i="12"/>
  <c r="X164" i="12"/>
  <c r="AF164" i="12"/>
  <c r="AN164" i="12"/>
  <c r="AV164" i="12"/>
  <c r="BD164" i="12"/>
  <c r="AD166" i="12"/>
  <c r="AL166" i="12"/>
  <c r="AT166" i="12"/>
  <c r="BB166" i="12"/>
  <c r="X168" i="12"/>
  <c r="AF168" i="12"/>
  <c r="AN168" i="12"/>
  <c r="AV168" i="12"/>
  <c r="BD168" i="12"/>
  <c r="F169" i="12"/>
  <c r="AD170" i="12"/>
  <c r="AL170" i="12"/>
  <c r="AT170" i="12"/>
  <c r="BB170" i="12"/>
  <c r="X172" i="12"/>
  <c r="AF172" i="12"/>
  <c r="AJ172" i="12"/>
  <c r="AN172" i="12"/>
  <c r="AR172" i="12"/>
  <c r="AV172" i="12"/>
  <c r="AZ172" i="12"/>
  <c r="BD172" i="12"/>
  <c r="F173" i="12"/>
  <c r="J162" i="12"/>
  <c r="Y162" i="12"/>
  <c r="AC162" i="12"/>
  <c r="AG162" i="12"/>
  <c r="AK162" i="12"/>
  <c r="AO162" i="12"/>
  <c r="AS162" i="12"/>
  <c r="AW162" i="12"/>
  <c r="BA162" i="12"/>
  <c r="X163" i="12"/>
  <c r="AB163" i="12"/>
  <c r="AF163" i="12"/>
  <c r="AJ163" i="12"/>
  <c r="AN163" i="12"/>
  <c r="AR163" i="12"/>
  <c r="AV163" i="12"/>
  <c r="AZ163" i="12"/>
  <c r="W164" i="12"/>
  <c r="AA164" i="12"/>
  <c r="AE164" i="12"/>
  <c r="AI164" i="12"/>
  <c r="AM164" i="12"/>
  <c r="AQ164" i="12"/>
  <c r="AU164" i="12"/>
  <c r="AY164" i="12"/>
  <c r="BC164" i="12"/>
  <c r="K165" i="12"/>
  <c r="Z165" i="12"/>
  <c r="AD165" i="12"/>
  <c r="AH165" i="12"/>
  <c r="AL165" i="12"/>
  <c r="AP165" i="12"/>
  <c r="AT165" i="12"/>
  <c r="AX165" i="12"/>
  <c r="BB165" i="12"/>
  <c r="J166" i="12"/>
  <c r="Y166" i="12"/>
  <c r="AC166" i="12"/>
  <c r="AG166" i="12"/>
  <c r="AK166" i="12"/>
  <c r="AO166" i="12"/>
  <c r="AS166" i="12"/>
  <c r="AW166" i="12"/>
  <c r="BA166" i="12"/>
  <c r="X167" i="12"/>
  <c r="AB167" i="12"/>
  <c r="AF167" i="12"/>
  <c r="AJ167" i="12"/>
  <c r="AN167" i="12"/>
  <c r="AR167" i="12"/>
  <c r="AV167" i="12"/>
  <c r="AZ167" i="12"/>
  <c r="W168" i="12"/>
  <c r="AA168" i="12"/>
  <c r="AE168" i="12"/>
  <c r="AI168" i="12"/>
  <c r="AM168" i="12"/>
  <c r="AQ168" i="12"/>
  <c r="AU168" i="12"/>
  <c r="AY168" i="12"/>
  <c r="BC168" i="12"/>
  <c r="K169" i="12"/>
  <c r="Z169" i="12"/>
  <c r="AD169" i="12"/>
  <c r="AH169" i="12"/>
  <c r="AL169" i="12"/>
  <c r="AP169" i="12"/>
  <c r="AT169" i="12"/>
  <c r="AX169" i="12"/>
  <c r="BB169" i="12"/>
  <c r="J170" i="12"/>
  <c r="Y170" i="12"/>
  <c r="AC170" i="12"/>
  <c r="AG170" i="12"/>
  <c r="AK170" i="12"/>
  <c r="AO170" i="12"/>
  <c r="AS170" i="12"/>
  <c r="AW170" i="12"/>
  <c r="BA170" i="12"/>
  <c r="X171" i="12"/>
  <c r="AB171" i="12"/>
  <c r="AF171" i="12"/>
  <c r="AJ171" i="12"/>
  <c r="AN171" i="12"/>
  <c r="AR171" i="12"/>
  <c r="AV171" i="12"/>
  <c r="AZ171" i="12"/>
  <c r="W172" i="12"/>
  <c r="AA172" i="12"/>
  <c r="AE172" i="12"/>
  <c r="AI172" i="12"/>
  <c r="AM172" i="12"/>
  <c r="AQ172" i="12"/>
  <c r="AU172" i="12"/>
  <c r="AY172" i="12"/>
  <c r="BC172" i="12"/>
  <c r="K173" i="12"/>
  <c r="Z173" i="12"/>
  <c r="AD173" i="12"/>
  <c r="AH173" i="12"/>
  <c r="AL173" i="12"/>
  <c r="AP173" i="12"/>
  <c r="AT173" i="12"/>
  <c r="AX173" i="12"/>
  <c r="BB173" i="12"/>
  <c r="J174" i="12"/>
  <c r="Y174" i="12"/>
  <c r="AC174" i="12"/>
  <c r="AG174" i="12"/>
  <c r="AK174" i="12"/>
  <c r="AO174" i="12"/>
  <c r="AS174" i="12"/>
  <c r="AW174" i="12"/>
  <c r="BA174" i="12"/>
  <c r="BE174" i="12"/>
  <c r="X175" i="12"/>
  <c r="AB175" i="12"/>
  <c r="AF175" i="12"/>
  <c r="AJ175" i="12"/>
  <c r="AN175" i="12"/>
  <c r="AR175" i="12"/>
  <c r="AV175" i="12"/>
  <c r="AZ175" i="12"/>
  <c r="W176" i="12"/>
  <c r="AA176" i="12"/>
  <c r="AE176" i="12"/>
  <c r="AI176" i="12"/>
  <c r="AM176" i="12"/>
  <c r="AQ176" i="12"/>
  <c r="AU176" i="12"/>
  <c r="AY176" i="12"/>
  <c r="BC176" i="12"/>
  <c r="K177" i="12"/>
  <c r="Z177" i="12"/>
  <c r="AD177" i="12"/>
  <c r="AH177" i="12"/>
  <c r="AL177" i="12"/>
  <c r="AP177" i="12"/>
  <c r="AT177" i="12"/>
  <c r="AX177" i="12"/>
  <c r="BB177" i="12"/>
  <c r="J178" i="12"/>
  <c r="Y178" i="12"/>
  <c r="AC178" i="12"/>
  <c r="AG178" i="12"/>
  <c r="AK178" i="12"/>
  <c r="AO178" i="12"/>
  <c r="AS178" i="12"/>
  <c r="AW178" i="12"/>
  <c r="BA178" i="12"/>
  <c r="BE178" i="12"/>
  <c r="X179" i="12"/>
  <c r="AB179" i="12"/>
  <c r="AF179" i="12"/>
  <c r="AJ179" i="12"/>
  <c r="AN179" i="12"/>
  <c r="AR179" i="12"/>
  <c r="AV179" i="12"/>
  <c r="AZ179" i="12"/>
  <c r="W180" i="12"/>
  <c r="AA180" i="12"/>
  <c r="AE180" i="12"/>
  <c r="AI180" i="12"/>
  <c r="AM180" i="12"/>
  <c r="AQ180" i="12"/>
  <c r="AU180" i="12"/>
  <c r="AY180" i="12"/>
  <c r="BC180" i="12"/>
  <c r="J181" i="12"/>
  <c r="Y181" i="12"/>
  <c r="AC181" i="12"/>
  <c r="AG181" i="12"/>
  <c r="AK181" i="12"/>
  <c r="AO181" i="12"/>
  <c r="AS181" i="12"/>
  <c r="AW181" i="12"/>
  <c r="BA181" i="12"/>
  <c r="BE181" i="12"/>
  <c r="X182" i="12"/>
  <c r="AB182" i="12"/>
  <c r="AF182" i="12"/>
  <c r="AJ182" i="12"/>
  <c r="AN182" i="12"/>
  <c r="AR182" i="12"/>
  <c r="AV182" i="12"/>
  <c r="AZ182" i="12"/>
  <c r="W183" i="12"/>
  <c r="AA183" i="12"/>
  <c r="AE183" i="12"/>
  <c r="AI183" i="12"/>
  <c r="AM183" i="12"/>
  <c r="AQ183" i="12"/>
  <c r="AU183" i="12"/>
  <c r="AY183" i="12"/>
  <c r="BC183" i="12"/>
  <c r="K184" i="12"/>
  <c r="Z184" i="12"/>
  <c r="AD184" i="12"/>
  <c r="AH184" i="12"/>
  <c r="AL184" i="12"/>
  <c r="AP184" i="12"/>
  <c r="AT184" i="12"/>
  <c r="AX184" i="12"/>
  <c r="BB184" i="12"/>
  <c r="Z164" i="12"/>
  <c r="AP164" i="12"/>
  <c r="AD168" i="12"/>
  <c r="AL168" i="12"/>
  <c r="AT168" i="12"/>
  <c r="Z172" i="12"/>
  <c r="AD172" i="12"/>
  <c r="AH172" i="12"/>
  <c r="AL172" i="12"/>
  <c r="AP172" i="12"/>
  <c r="AT172" i="12"/>
  <c r="AX172" i="12"/>
  <c r="BB172" i="12"/>
  <c r="AF174" i="12"/>
  <c r="AJ174" i="12"/>
  <c r="AN174" i="12"/>
  <c r="AR174" i="12"/>
  <c r="AV174" i="12"/>
  <c r="AZ174" i="12"/>
  <c r="Z176" i="12"/>
  <c r="AD176" i="12"/>
  <c r="AH176" i="12"/>
  <c r="AL176" i="12"/>
  <c r="AP176" i="12"/>
  <c r="AT176" i="12"/>
  <c r="AX176" i="12"/>
  <c r="BB176" i="12"/>
  <c r="AB178" i="12"/>
  <c r="AF178" i="12"/>
  <c r="AJ178" i="12"/>
  <c r="AN178" i="12"/>
  <c r="AR178" i="12"/>
  <c r="AV178" i="12"/>
  <c r="AZ178" i="12"/>
  <c r="Z180" i="12"/>
  <c r="AD180" i="12"/>
  <c r="AH180" i="12"/>
  <c r="AL180" i="12"/>
  <c r="AP180" i="12"/>
  <c r="AT180" i="12"/>
  <c r="AX180" i="12"/>
  <c r="BB180" i="12"/>
  <c r="X181" i="12"/>
  <c r="AB181" i="12"/>
  <c r="AF181" i="12"/>
  <c r="AJ181" i="12"/>
  <c r="AN181" i="12"/>
  <c r="AR181" i="12"/>
  <c r="AV181" i="12"/>
  <c r="AZ181" i="12"/>
  <c r="Z183" i="12"/>
  <c r="AD183" i="12"/>
  <c r="AH183" i="12"/>
  <c r="AL183" i="12"/>
  <c r="AP183" i="12"/>
  <c r="AT183" i="12"/>
  <c r="AX183" i="12"/>
  <c r="BB183" i="12"/>
  <c r="BE161" i="12"/>
  <c r="BD161" i="12"/>
  <c r="AW161" i="12"/>
  <c r="AV161" i="12"/>
  <c r="AO161" i="12"/>
  <c r="AN161" i="12"/>
  <c r="AJ161" i="12"/>
  <c r="AI161" i="12"/>
  <c r="AE161" i="12"/>
  <c r="AC161" i="12"/>
  <c r="Y161" i="12"/>
  <c r="X161" i="12"/>
  <c r="P161" i="12"/>
  <c r="G161" i="12" s="1"/>
  <c r="O161" i="12"/>
  <c r="N161" i="12"/>
  <c r="D161" i="12"/>
  <c r="C161" i="12"/>
  <c r="B161" i="12"/>
  <c r="E161" i="12" s="1"/>
  <c r="A161" i="12"/>
  <c r="BF161" i="12" s="1"/>
  <c r="EA160" i="12"/>
  <c r="ED160" i="12" s="1"/>
  <c r="EG160" i="12" s="1"/>
  <c r="EJ160" i="12" s="1"/>
  <c r="EM160" i="12" s="1"/>
  <c r="EP160" i="12" s="1"/>
  <c r="ES160" i="12" s="1"/>
  <c r="EV160" i="12" s="1"/>
  <c r="EY160" i="12" s="1"/>
  <c r="FB160" i="12" s="1"/>
  <c r="DZ160" i="12"/>
  <c r="EC160" i="12" s="1"/>
  <c r="EF160" i="12" s="1"/>
  <c r="EI160" i="12" s="1"/>
  <c r="EL160" i="12" s="1"/>
  <c r="EO160" i="12" s="1"/>
  <c r="ER160" i="12" s="1"/>
  <c r="EU160" i="12" s="1"/>
  <c r="EX160" i="12" s="1"/>
  <c r="FA160" i="12" s="1"/>
  <c r="FD160" i="12" s="1"/>
  <c r="DY160" i="12"/>
  <c r="EB160" i="12" s="1"/>
  <c r="EE160" i="12" s="1"/>
  <c r="EH160" i="12" s="1"/>
  <c r="EK160" i="12" s="1"/>
  <c r="EN160" i="12" s="1"/>
  <c r="EQ160" i="12" s="1"/>
  <c r="ET160" i="12" s="1"/>
  <c r="EW160" i="12" s="1"/>
  <c r="EZ160" i="12" s="1"/>
  <c r="FC160" i="12" s="1"/>
  <c r="P160" i="12"/>
  <c r="Q160" i="12" s="1"/>
  <c r="O160" i="12"/>
  <c r="N160" i="12"/>
  <c r="E160" i="12"/>
  <c r="D160" i="12"/>
  <c r="C160" i="12"/>
  <c r="B160" i="12"/>
  <c r="A160" i="12"/>
  <c r="BE160" i="12" s="1"/>
  <c r="EA159" i="12"/>
  <c r="ED159" i="12" s="1"/>
  <c r="EG159" i="12" s="1"/>
  <c r="EJ159" i="12" s="1"/>
  <c r="EM159" i="12" s="1"/>
  <c r="EP159" i="12" s="1"/>
  <c r="ES159" i="12" s="1"/>
  <c r="EV159" i="12" s="1"/>
  <c r="EY159" i="12" s="1"/>
  <c r="FB159" i="12" s="1"/>
  <c r="DZ159" i="12"/>
  <c r="EC159" i="12" s="1"/>
  <c r="EF159" i="12" s="1"/>
  <c r="EI159" i="12" s="1"/>
  <c r="EL159" i="12" s="1"/>
  <c r="EO159" i="12" s="1"/>
  <c r="ER159" i="12" s="1"/>
  <c r="EU159" i="12" s="1"/>
  <c r="EX159" i="12" s="1"/>
  <c r="FA159" i="12" s="1"/>
  <c r="FD159" i="12" s="1"/>
  <c r="DY159" i="12"/>
  <c r="EB159" i="12" s="1"/>
  <c r="EE159" i="12" s="1"/>
  <c r="EH159" i="12" s="1"/>
  <c r="EK159" i="12" s="1"/>
  <c r="EN159" i="12" s="1"/>
  <c r="EQ159" i="12" s="1"/>
  <c r="ET159" i="12" s="1"/>
  <c r="EW159" i="12" s="1"/>
  <c r="EZ159" i="12" s="1"/>
  <c r="FC159" i="12" s="1"/>
  <c r="P159" i="12"/>
  <c r="G159" i="12" s="1"/>
  <c r="O159" i="12"/>
  <c r="N159" i="12"/>
  <c r="E159" i="12"/>
  <c r="D159" i="12"/>
  <c r="C159" i="12"/>
  <c r="B159" i="12"/>
  <c r="A159" i="12"/>
  <c r="BF159" i="12" s="1"/>
  <c r="DU158" i="12"/>
  <c r="DV158" i="12" s="1"/>
  <c r="DW158" i="12" s="1"/>
  <c r="DX158" i="12" s="1"/>
  <c r="DY158" i="12" s="1"/>
  <c r="BC158" i="12"/>
  <c r="AZ158" i="12"/>
  <c r="AY158" i="12"/>
  <c r="AU158" i="12"/>
  <c r="AR158" i="12"/>
  <c r="AQ158" i="12"/>
  <c r="AM158" i="12"/>
  <c r="AJ158" i="12"/>
  <c r="AI158" i="12"/>
  <c r="AE158" i="12"/>
  <c r="AB158" i="12"/>
  <c r="AA158" i="12"/>
  <c r="W158" i="12"/>
  <c r="Q158" i="12"/>
  <c r="P158" i="12"/>
  <c r="F158" i="12" s="1"/>
  <c r="O158" i="12"/>
  <c r="N158" i="12"/>
  <c r="K158" i="12"/>
  <c r="G158" i="12"/>
  <c r="D158" i="12"/>
  <c r="C158" i="12"/>
  <c r="B158" i="12"/>
  <c r="E158" i="12" s="1"/>
  <c r="A158" i="12"/>
  <c r="BE158" i="12" s="1"/>
  <c r="DQ157" i="12"/>
  <c r="P157" i="12"/>
  <c r="Q157" i="12" s="1"/>
  <c r="O157" i="12"/>
  <c r="N157" i="12"/>
  <c r="E157" i="12"/>
  <c r="D157" i="12"/>
  <c r="C157" i="12"/>
  <c r="B157" i="12"/>
  <c r="A157" i="12"/>
  <c r="BE157" i="12" s="1"/>
  <c r="EB156" i="12"/>
  <c r="EE156" i="12" s="1"/>
  <c r="EH156" i="12" s="1"/>
  <c r="EK156" i="12" s="1"/>
  <c r="EN156" i="12" s="1"/>
  <c r="EQ156" i="12" s="1"/>
  <c r="ET156" i="12" s="1"/>
  <c r="EW156" i="12" s="1"/>
  <c r="EZ156" i="12" s="1"/>
  <c r="FC156" i="12" s="1"/>
  <c r="EA156" i="12"/>
  <c r="ED156" i="12" s="1"/>
  <c r="EG156" i="12" s="1"/>
  <c r="EJ156" i="12" s="1"/>
  <c r="EM156" i="12" s="1"/>
  <c r="EP156" i="12" s="1"/>
  <c r="ES156" i="12" s="1"/>
  <c r="EV156" i="12" s="1"/>
  <c r="EY156" i="12" s="1"/>
  <c r="FB156" i="12" s="1"/>
  <c r="DZ156" i="12"/>
  <c r="EC156" i="12" s="1"/>
  <c r="EF156" i="12" s="1"/>
  <c r="EI156" i="12" s="1"/>
  <c r="EL156" i="12" s="1"/>
  <c r="EO156" i="12" s="1"/>
  <c r="ER156" i="12" s="1"/>
  <c r="EU156" i="12" s="1"/>
  <c r="EX156" i="12" s="1"/>
  <c r="FA156" i="12" s="1"/>
  <c r="FD156" i="12" s="1"/>
  <c r="DY156" i="12"/>
  <c r="P156" i="12"/>
  <c r="G156" i="12" s="1"/>
  <c r="O156" i="12"/>
  <c r="N156" i="12"/>
  <c r="F156" i="12"/>
  <c r="D156" i="12"/>
  <c r="C156" i="12"/>
  <c r="B156" i="12"/>
  <c r="A156" i="12"/>
  <c r="BF156" i="12" s="1"/>
  <c r="EC155" i="12"/>
  <c r="EF155" i="12" s="1"/>
  <c r="EI155" i="12" s="1"/>
  <c r="EL155" i="12" s="1"/>
  <c r="EO155" i="12" s="1"/>
  <c r="ER155" i="12" s="1"/>
  <c r="EU155" i="12" s="1"/>
  <c r="EX155" i="12" s="1"/>
  <c r="FA155" i="12" s="1"/>
  <c r="FD155" i="12" s="1"/>
  <c r="EA155" i="12"/>
  <c r="ED155" i="12" s="1"/>
  <c r="EG155" i="12" s="1"/>
  <c r="EJ155" i="12" s="1"/>
  <c r="EM155" i="12" s="1"/>
  <c r="EP155" i="12" s="1"/>
  <c r="ES155" i="12" s="1"/>
  <c r="EV155" i="12" s="1"/>
  <c r="EY155" i="12" s="1"/>
  <c r="FB155" i="12" s="1"/>
  <c r="DZ155" i="12"/>
  <c r="DY155" i="12"/>
  <c r="EB155" i="12" s="1"/>
  <c r="EE155" i="12" s="1"/>
  <c r="EH155" i="12" s="1"/>
  <c r="EK155" i="12" s="1"/>
  <c r="EN155" i="12" s="1"/>
  <c r="EQ155" i="12" s="1"/>
  <c r="ET155" i="12" s="1"/>
  <c r="EW155" i="12" s="1"/>
  <c r="EZ155" i="12" s="1"/>
  <c r="FC155" i="12" s="1"/>
  <c r="BC155" i="12"/>
  <c r="AU155" i="12"/>
  <c r="AM155" i="12"/>
  <c r="AE155" i="12"/>
  <c r="W155" i="12"/>
  <c r="Q155" i="12"/>
  <c r="P155" i="12"/>
  <c r="O155" i="12"/>
  <c r="N155" i="12"/>
  <c r="K155" i="12"/>
  <c r="G155" i="12"/>
  <c r="F155" i="12"/>
  <c r="D155" i="12"/>
  <c r="C155" i="12"/>
  <c r="B155" i="12"/>
  <c r="E155" i="12" s="1"/>
  <c r="A155" i="12"/>
  <c r="BE155" i="12" s="1"/>
  <c r="ED154" i="12"/>
  <c r="EG154" i="12" s="1"/>
  <c r="EJ154" i="12" s="1"/>
  <c r="EM154" i="12" s="1"/>
  <c r="EP154" i="12" s="1"/>
  <c r="ES154" i="12" s="1"/>
  <c r="EV154" i="12" s="1"/>
  <c r="EY154" i="12" s="1"/>
  <c r="FB154" i="12" s="1"/>
  <c r="EA154" i="12"/>
  <c r="DZ154" i="12"/>
  <c r="EC154" i="12" s="1"/>
  <c r="EF154" i="12" s="1"/>
  <c r="EI154" i="12" s="1"/>
  <c r="EL154" i="12" s="1"/>
  <c r="EO154" i="12" s="1"/>
  <c r="ER154" i="12" s="1"/>
  <c r="EU154" i="12" s="1"/>
  <c r="EX154" i="12" s="1"/>
  <c r="FA154" i="12" s="1"/>
  <c r="FD154" i="12" s="1"/>
  <c r="DY154" i="12"/>
  <c r="EB154" i="12" s="1"/>
  <c r="EE154" i="12" s="1"/>
  <c r="EH154" i="12" s="1"/>
  <c r="EK154" i="12" s="1"/>
  <c r="EN154" i="12" s="1"/>
  <c r="EQ154" i="12" s="1"/>
  <c r="ET154" i="12" s="1"/>
  <c r="EW154" i="12" s="1"/>
  <c r="EZ154" i="12" s="1"/>
  <c r="FC154" i="12" s="1"/>
  <c r="BE154" i="12"/>
  <c r="AZ154" i="12"/>
  <c r="AU154" i="12"/>
  <c r="AO154" i="12"/>
  <c r="AJ154" i="12"/>
  <c r="AE154" i="12"/>
  <c r="Y154" i="12"/>
  <c r="P154" i="12"/>
  <c r="Q154" i="12" s="1"/>
  <c r="O154" i="12"/>
  <c r="N154" i="12"/>
  <c r="D154" i="12"/>
  <c r="C154" i="12"/>
  <c r="B154" i="12"/>
  <c r="E154" i="12" s="1"/>
  <c r="A154" i="12"/>
  <c r="BF154" i="12" s="1"/>
  <c r="EA153" i="12"/>
  <c r="ED153" i="12" s="1"/>
  <c r="EG153" i="12" s="1"/>
  <c r="EJ153" i="12" s="1"/>
  <c r="EM153" i="12" s="1"/>
  <c r="EP153" i="12" s="1"/>
  <c r="ES153" i="12" s="1"/>
  <c r="EV153" i="12" s="1"/>
  <c r="EY153" i="12" s="1"/>
  <c r="FB153" i="12" s="1"/>
  <c r="DZ153" i="12"/>
  <c r="EC153" i="12" s="1"/>
  <c r="EF153" i="12" s="1"/>
  <c r="EI153" i="12" s="1"/>
  <c r="EL153" i="12" s="1"/>
  <c r="EO153" i="12" s="1"/>
  <c r="ER153" i="12" s="1"/>
  <c r="EU153" i="12" s="1"/>
  <c r="EX153" i="12" s="1"/>
  <c r="FA153" i="12" s="1"/>
  <c r="FD153" i="12" s="1"/>
  <c r="DY153" i="12"/>
  <c r="EB153" i="12" s="1"/>
  <c r="EE153" i="12" s="1"/>
  <c r="EH153" i="12" s="1"/>
  <c r="EK153" i="12" s="1"/>
  <c r="EN153" i="12" s="1"/>
  <c r="EQ153" i="12" s="1"/>
  <c r="ET153" i="12" s="1"/>
  <c r="EW153" i="12" s="1"/>
  <c r="EZ153" i="12" s="1"/>
  <c r="FC153" i="12" s="1"/>
  <c r="BE153" i="12"/>
  <c r="AW153" i="12"/>
  <c r="AS153" i="12"/>
  <c r="AO153" i="12"/>
  <c r="AG153" i="12"/>
  <c r="AC153" i="12"/>
  <c r="Y153" i="12"/>
  <c r="P153" i="12"/>
  <c r="Q153" i="12" s="1"/>
  <c r="O153" i="12"/>
  <c r="N153" i="12"/>
  <c r="J153" i="12"/>
  <c r="D153" i="12"/>
  <c r="C153" i="12"/>
  <c r="B153" i="12"/>
  <c r="E153" i="12" s="1"/>
  <c r="A153" i="12"/>
  <c r="BF153" i="12" s="1"/>
  <c r="EC152" i="12"/>
  <c r="EF152" i="12" s="1"/>
  <c r="EI152" i="12" s="1"/>
  <c r="EL152" i="12" s="1"/>
  <c r="EO152" i="12" s="1"/>
  <c r="ER152" i="12" s="1"/>
  <c r="EU152" i="12" s="1"/>
  <c r="EX152" i="12" s="1"/>
  <c r="FA152" i="12" s="1"/>
  <c r="FD152" i="12" s="1"/>
  <c r="EA152" i="12"/>
  <c r="ED152" i="12" s="1"/>
  <c r="EG152" i="12" s="1"/>
  <c r="EJ152" i="12" s="1"/>
  <c r="EM152" i="12" s="1"/>
  <c r="EP152" i="12" s="1"/>
  <c r="ES152" i="12" s="1"/>
  <c r="EV152" i="12" s="1"/>
  <c r="EY152" i="12" s="1"/>
  <c r="FB152" i="12" s="1"/>
  <c r="DZ152" i="12"/>
  <c r="DY152" i="12"/>
  <c r="EB152" i="12" s="1"/>
  <c r="EE152" i="12" s="1"/>
  <c r="EH152" i="12" s="1"/>
  <c r="EK152" i="12" s="1"/>
  <c r="EN152" i="12" s="1"/>
  <c r="EQ152" i="12" s="1"/>
  <c r="ET152" i="12" s="1"/>
  <c r="EW152" i="12" s="1"/>
  <c r="EZ152" i="12" s="1"/>
  <c r="FC152" i="12" s="1"/>
  <c r="Q152" i="12"/>
  <c r="P152" i="12"/>
  <c r="G152" i="12" s="1"/>
  <c r="O152" i="12"/>
  <c r="N152" i="12"/>
  <c r="K152" i="12"/>
  <c r="F152" i="12"/>
  <c r="E152" i="12"/>
  <c r="D152" i="12"/>
  <c r="C152" i="12"/>
  <c r="B152" i="12"/>
  <c r="A152" i="12"/>
  <c r="BF152" i="12" s="1"/>
  <c r="EA151" i="12"/>
  <c r="ED151" i="12" s="1"/>
  <c r="EG151" i="12" s="1"/>
  <c r="EJ151" i="12" s="1"/>
  <c r="EM151" i="12" s="1"/>
  <c r="EP151" i="12" s="1"/>
  <c r="ES151" i="12" s="1"/>
  <c r="EV151" i="12" s="1"/>
  <c r="EY151" i="12" s="1"/>
  <c r="FB151" i="12" s="1"/>
  <c r="DZ151" i="12"/>
  <c r="EC151" i="12" s="1"/>
  <c r="EF151" i="12" s="1"/>
  <c r="EI151" i="12" s="1"/>
  <c r="EL151" i="12" s="1"/>
  <c r="EO151" i="12" s="1"/>
  <c r="ER151" i="12" s="1"/>
  <c r="EU151" i="12" s="1"/>
  <c r="EX151" i="12" s="1"/>
  <c r="FA151" i="12" s="1"/>
  <c r="FD151" i="12" s="1"/>
  <c r="DY151" i="12"/>
  <c r="EB151" i="12" s="1"/>
  <c r="EE151" i="12" s="1"/>
  <c r="EH151" i="12" s="1"/>
  <c r="EK151" i="12" s="1"/>
  <c r="EN151" i="12" s="1"/>
  <c r="EQ151" i="12" s="1"/>
  <c r="ET151" i="12" s="1"/>
  <c r="EW151" i="12" s="1"/>
  <c r="EZ151" i="12" s="1"/>
  <c r="FC151" i="12" s="1"/>
  <c r="BC151" i="12"/>
  <c r="AZ151" i="12"/>
  <c r="AY151" i="12"/>
  <c r="AU151" i="12"/>
  <c r="AR151" i="12"/>
  <c r="AQ151" i="12"/>
  <c r="AM151" i="12"/>
  <c r="AJ151" i="12"/>
  <c r="AI151" i="12"/>
  <c r="AE151" i="12"/>
  <c r="AB151" i="12"/>
  <c r="AA151" i="12"/>
  <c r="W151" i="12"/>
  <c r="Q151" i="12"/>
  <c r="P151" i="12"/>
  <c r="F151" i="12" s="1"/>
  <c r="O151" i="12"/>
  <c r="N151" i="12"/>
  <c r="K151" i="12"/>
  <c r="G151" i="12"/>
  <c r="D151" i="12"/>
  <c r="C151" i="12"/>
  <c r="B151" i="12"/>
  <c r="E151" i="12" s="1"/>
  <c r="A151" i="12"/>
  <c r="BE151" i="12" s="1"/>
  <c r="EA150" i="12"/>
  <c r="ED150" i="12" s="1"/>
  <c r="EG150" i="12" s="1"/>
  <c r="EJ150" i="12" s="1"/>
  <c r="EM150" i="12" s="1"/>
  <c r="EP150" i="12" s="1"/>
  <c r="ES150" i="12" s="1"/>
  <c r="EV150" i="12" s="1"/>
  <c r="EY150" i="12" s="1"/>
  <c r="FB150" i="12" s="1"/>
  <c r="DZ150" i="12"/>
  <c r="EC150" i="12" s="1"/>
  <c r="EF150" i="12" s="1"/>
  <c r="EI150" i="12" s="1"/>
  <c r="EL150" i="12" s="1"/>
  <c r="EO150" i="12" s="1"/>
  <c r="ER150" i="12" s="1"/>
  <c r="EU150" i="12" s="1"/>
  <c r="EX150" i="12" s="1"/>
  <c r="FA150" i="12" s="1"/>
  <c r="FD150" i="12" s="1"/>
  <c r="DY150" i="12"/>
  <c r="EB150" i="12" s="1"/>
  <c r="EE150" i="12" s="1"/>
  <c r="EH150" i="12" s="1"/>
  <c r="EK150" i="12" s="1"/>
  <c r="EN150" i="12" s="1"/>
  <c r="EQ150" i="12" s="1"/>
  <c r="ET150" i="12" s="1"/>
  <c r="EW150" i="12" s="1"/>
  <c r="EZ150" i="12" s="1"/>
  <c r="FC150" i="12" s="1"/>
  <c r="BE150" i="12"/>
  <c r="BD150" i="12"/>
  <c r="BC150" i="12"/>
  <c r="AZ150" i="12"/>
  <c r="AY150" i="12"/>
  <c r="AW150" i="12"/>
  <c r="AU150" i="12"/>
  <c r="AS150" i="12"/>
  <c r="AR150" i="12"/>
  <c r="AO150" i="12"/>
  <c r="AN150" i="12"/>
  <c r="AM150" i="12"/>
  <c r="AJ150" i="12"/>
  <c r="AI150" i="12"/>
  <c r="AG150" i="12"/>
  <c r="AE150" i="12"/>
  <c r="AC150" i="12"/>
  <c r="AB150" i="12"/>
  <c r="Y150" i="12"/>
  <c r="X150" i="12"/>
  <c r="W150" i="12"/>
  <c r="P150" i="12"/>
  <c r="Q150" i="12" s="1"/>
  <c r="O150" i="12"/>
  <c r="N150" i="12"/>
  <c r="J150" i="12"/>
  <c r="G150" i="12"/>
  <c r="D150" i="12"/>
  <c r="C150" i="12"/>
  <c r="B150" i="12"/>
  <c r="E150" i="12" s="1"/>
  <c r="A150" i="12"/>
  <c r="BF150" i="12" s="1"/>
  <c r="EB149" i="12"/>
  <c r="EE149" i="12" s="1"/>
  <c r="EH149" i="12" s="1"/>
  <c r="EK149" i="12" s="1"/>
  <c r="EN149" i="12" s="1"/>
  <c r="EQ149" i="12" s="1"/>
  <c r="ET149" i="12" s="1"/>
  <c r="EW149" i="12" s="1"/>
  <c r="EZ149" i="12" s="1"/>
  <c r="FC149" i="12" s="1"/>
  <c r="EA149" i="12"/>
  <c r="ED149" i="12" s="1"/>
  <c r="EG149" i="12" s="1"/>
  <c r="EJ149" i="12" s="1"/>
  <c r="EM149" i="12" s="1"/>
  <c r="EP149" i="12" s="1"/>
  <c r="ES149" i="12" s="1"/>
  <c r="EV149" i="12" s="1"/>
  <c r="EY149" i="12" s="1"/>
  <c r="FB149" i="12" s="1"/>
  <c r="DZ149" i="12"/>
  <c r="EC149" i="12" s="1"/>
  <c r="EF149" i="12" s="1"/>
  <c r="EI149" i="12" s="1"/>
  <c r="EL149" i="12" s="1"/>
  <c r="EO149" i="12" s="1"/>
  <c r="ER149" i="12" s="1"/>
  <c r="EU149" i="12" s="1"/>
  <c r="EX149" i="12" s="1"/>
  <c r="FA149" i="12" s="1"/>
  <c r="FD149" i="12" s="1"/>
  <c r="DY149" i="12"/>
  <c r="BE149" i="12"/>
  <c r="AS149" i="12"/>
  <c r="AO149" i="12"/>
  <c r="AC149" i="12"/>
  <c r="Y149" i="12"/>
  <c r="P149" i="12"/>
  <c r="Q149" i="12" s="1"/>
  <c r="O149" i="12"/>
  <c r="N149" i="12"/>
  <c r="J149" i="12"/>
  <c r="D149" i="12"/>
  <c r="C149" i="12"/>
  <c r="B149" i="12"/>
  <c r="E149" i="12" s="1"/>
  <c r="A149" i="12"/>
  <c r="BF149" i="12" s="1"/>
  <c r="EC148" i="12"/>
  <c r="EF148" i="12" s="1"/>
  <c r="EI148" i="12" s="1"/>
  <c r="EL148" i="12" s="1"/>
  <c r="EO148" i="12" s="1"/>
  <c r="ER148" i="12" s="1"/>
  <c r="EU148" i="12" s="1"/>
  <c r="EX148" i="12" s="1"/>
  <c r="FA148" i="12" s="1"/>
  <c r="FD148" i="12" s="1"/>
  <c r="EB148" i="12"/>
  <c r="EE148" i="12" s="1"/>
  <c r="EH148" i="12" s="1"/>
  <c r="EK148" i="12" s="1"/>
  <c r="EN148" i="12" s="1"/>
  <c r="EQ148" i="12" s="1"/>
  <c r="ET148" i="12" s="1"/>
  <c r="EW148" i="12" s="1"/>
  <c r="EZ148" i="12" s="1"/>
  <c r="FC148" i="12" s="1"/>
  <c r="EA148" i="12"/>
  <c r="ED148" i="12" s="1"/>
  <c r="EG148" i="12" s="1"/>
  <c r="EJ148" i="12" s="1"/>
  <c r="EM148" i="12" s="1"/>
  <c r="EP148" i="12" s="1"/>
  <c r="ES148" i="12" s="1"/>
  <c r="EV148" i="12" s="1"/>
  <c r="EY148" i="12" s="1"/>
  <c r="FB148" i="12" s="1"/>
  <c r="DZ148" i="12"/>
  <c r="DY148" i="12"/>
  <c r="Q148" i="12"/>
  <c r="P148" i="12"/>
  <c r="G148" i="12" s="1"/>
  <c r="O148" i="12"/>
  <c r="N148" i="12"/>
  <c r="K148" i="12"/>
  <c r="F148" i="12"/>
  <c r="D148" i="12"/>
  <c r="C148" i="12"/>
  <c r="B148" i="12"/>
  <c r="E148" i="12" s="1"/>
  <c r="A148" i="12"/>
  <c r="AX148" i="12" s="1"/>
  <c r="ED147" i="12"/>
  <c r="EG147" i="12" s="1"/>
  <c r="EJ147" i="12" s="1"/>
  <c r="EM147" i="12" s="1"/>
  <c r="EP147" i="12" s="1"/>
  <c r="ES147" i="12" s="1"/>
  <c r="EV147" i="12" s="1"/>
  <c r="EY147" i="12" s="1"/>
  <c r="FB147" i="12" s="1"/>
  <c r="EA147" i="12"/>
  <c r="DZ147" i="12"/>
  <c r="EC147" i="12" s="1"/>
  <c r="EF147" i="12" s="1"/>
  <c r="EI147" i="12" s="1"/>
  <c r="EL147" i="12" s="1"/>
  <c r="EO147" i="12" s="1"/>
  <c r="ER147" i="12" s="1"/>
  <c r="EU147" i="12" s="1"/>
  <c r="EX147" i="12" s="1"/>
  <c r="FA147" i="12" s="1"/>
  <c r="FD147" i="12" s="1"/>
  <c r="DY147" i="12"/>
  <c r="EB147" i="12" s="1"/>
  <c r="EE147" i="12" s="1"/>
  <c r="EH147" i="12" s="1"/>
  <c r="EK147" i="12" s="1"/>
  <c r="EN147" i="12" s="1"/>
  <c r="EQ147" i="12" s="1"/>
  <c r="ET147" i="12" s="1"/>
  <c r="EW147" i="12" s="1"/>
  <c r="EZ147" i="12" s="1"/>
  <c r="FC147" i="12" s="1"/>
  <c r="AZ147" i="12"/>
  <c r="AY147" i="12"/>
  <c r="AR147" i="12"/>
  <c r="AQ147" i="12"/>
  <c r="AJ147" i="12"/>
  <c r="AI147" i="12"/>
  <c r="AB147" i="12"/>
  <c r="AA147" i="12"/>
  <c r="P147" i="12"/>
  <c r="F147" i="12" s="1"/>
  <c r="O147" i="12"/>
  <c r="N147" i="12"/>
  <c r="G147" i="12"/>
  <c r="D147" i="12"/>
  <c r="C147" i="12"/>
  <c r="B147" i="12"/>
  <c r="E147" i="12" s="1"/>
  <c r="A147" i="12"/>
  <c r="BE147" i="12" s="1"/>
  <c r="EA146" i="12"/>
  <c r="ED146" i="12" s="1"/>
  <c r="EG146" i="12" s="1"/>
  <c r="EJ146" i="12" s="1"/>
  <c r="EM146" i="12" s="1"/>
  <c r="EP146" i="12" s="1"/>
  <c r="ES146" i="12" s="1"/>
  <c r="EV146" i="12" s="1"/>
  <c r="EY146" i="12" s="1"/>
  <c r="FB146" i="12" s="1"/>
  <c r="DZ146" i="12"/>
  <c r="EC146" i="12" s="1"/>
  <c r="EF146" i="12" s="1"/>
  <c r="EI146" i="12" s="1"/>
  <c r="EL146" i="12" s="1"/>
  <c r="EO146" i="12" s="1"/>
  <c r="ER146" i="12" s="1"/>
  <c r="EU146" i="12" s="1"/>
  <c r="EX146" i="12" s="1"/>
  <c r="FA146" i="12" s="1"/>
  <c r="FD146" i="12" s="1"/>
  <c r="DY146" i="12"/>
  <c r="EB146" i="12" s="1"/>
  <c r="EE146" i="12" s="1"/>
  <c r="EH146" i="12" s="1"/>
  <c r="EK146" i="12" s="1"/>
  <c r="EN146" i="12" s="1"/>
  <c r="EQ146" i="12" s="1"/>
  <c r="ET146" i="12" s="1"/>
  <c r="EW146" i="12" s="1"/>
  <c r="EZ146" i="12" s="1"/>
  <c r="FC146" i="12" s="1"/>
  <c r="BA146" i="12"/>
  <c r="AV146" i="12"/>
  <c r="AQ146" i="12"/>
  <c r="AK146" i="12"/>
  <c r="AF146" i="12"/>
  <c r="AA146" i="12"/>
  <c r="P146" i="12"/>
  <c r="G146" i="12" s="1"/>
  <c r="O146" i="12"/>
  <c r="N146" i="12"/>
  <c r="D146" i="12"/>
  <c r="C146" i="12"/>
  <c r="B146" i="12"/>
  <c r="E146" i="12" s="1"/>
  <c r="A146" i="12"/>
  <c r="BF146" i="12" s="1"/>
  <c r="EB145" i="12"/>
  <c r="EE145" i="12" s="1"/>
  <c r="EH145" i="12" s="1"/>
  <c r="EK145" i="12" s="1"/>
  <c r="EN145" i="12" s="1"/>
  <c r="EQ145" i="12" s="1"/>
  <c r="ET145" i="12" s="1"/>
  <c r="EW145" i="12" s="1"/>
  <c r="EZ145" i="12" s="1"/>
  <c r="FC145" i="12" s="1"/>
  <c r="EA145" i="12"/>
  <c r="ED145" i="12" s="1"/>
  <c r="EG145" i="12" s="1"/>
  <c r="EJ145" i="12" s="1"/>
  <c r="EM145" i="12" s="1"/>
  <c r="EP145" i="12" s="1"/>
  <c r="ES145" i="12" s="1"/>
  <c r="EV145" i="12" s="1"/>
  <c r="EY145" i="12" s="1"/>
  <c r="FB145" i="12" s="1"/>
  <c r="DZ145" i="12"/>
  <c r="EC145" i="12" s="1"/>
  <c r="EF145" i="12" s="1"/>
  <c r="EI145" i="12" s="1"/>
  <c r="EL145" i="12" s="1"/>
  <c r="EO145" i="12" s="1"/>
  <c r="ER145" i="12" s="1"/>
  <c r="EU145" i="12" s="1"/>
  <c r="EX145" i="12" s="1"/>
  <c r="FA145" i="12" s="1"/>
  <c r="FD145" i="12" s="1"/>
  <c r="DY145" i="12"/>
  <c r="Q145" i="12"/>
  <c r="P145" i="12"/>
  <c r="F145" i="12" s="1"/>
  <c r="O145" i="12"/>
  <c r="N145" i="12"/>
  <c r="K145" i="12"/>
  <c r="D145" i="12"/>
  <c r="C145" i="12"/>
  <c r="B145" i="12"/>
  <c r="E145" i="12" s="1"/>
  <c r="A145" i="12"/>
  <c r="BE145" i="12" s="1"/>
  <c r="EA144" i="12"/>
  <c r="ED144" i="12" s="1"/>
  <c r="EG144" i="12" s="1"/>
  <c r="EJ144" i="12" s="1"/>
  <c r="EM144" i="12" s="1"/>
  <c r="EP144" i="12" s="1"/>
  <c r="ES144" i="12" s="1"/>
  <c r="EV144" i="12" s="1"/>
  <c r="EY144" i="12" s="1"/>
  <c r="FB144" i="12" s="1"/>
  <c r="DZ144" i="12"/>
  <c r="EC144" i="12" s="1"/>
  <c r="EF144" i="12" s="1"/>
  <c r="EI144" i="12" s="1"/>
  <c r="EL144" i="12" s="1"/>
  <c r="EO144" i="12" s="1"/>
  <c r="ER144" i="12" s="1"/>
  <c r="EU144" i="12" s="1"/>
  <c r="EX144" i="12" s="1"/>
  <c r="FA144" i="12" s="1"/>
  <c r="FD144" i="12" s="1"/>
  <c r="DY144" i="12"/>
  <c r="EB144" i="12" s="1"/>
  <c r="EE144" i="12" s="1"/>
  <c r="EH144" i="12" s="1"/>
  <c r="EK144" i="12" s="1"/>
  <c r="EN144" i="12" s="1"/>
  <c r="EQ144" i="12" s="1"/>
  <c r="ET144" i="12" s="1"/>
  <c r="EW144" i="12" s="1"/>
  <c r="EZ144" i="12" s="1"/>
  <c r="FC144" i="12" s="1"/>
  <c r="P144" i="12"/>
  <c r="G144" i="12" s="1"/>
  <c r="O144" i="12"/>
  <c r="N144" i="12"/>
  <c r="F144" i="12"/>
  <c r="D144" i="12"/>
  <c r="C144" i="12"/>
  <c r="B144" i="12"/>
  <c r="A144" i="12"/>
  <c r="BD144" i="12" s="1"/>
  <c r="ED143" i="12"/>
  <c r="EG143" i="12" s="1"/>
  <c r="EJ143" i="12" s="1"/>
  <c r="EM143" i="12" s="1"/>
  <c r="EP143" i="12" s="1"/>
  <c r="ES143" i="12" s="1"/>
  <c r="EV143" i="12" s="1"/>
  <c r="EY143" i="12" s="1"/>
  <c r="FB143" i="12" s="1"/>
  <c r="EA143" i="12"/>
  <c r="DZ143" i="12"/>
  <c r="EC143" i="12" s="1"/>
  <c r="EF143" i="12" s="1"/>
  <c r="EI143" i="12" s="1"/>
  <c r="EL143" i="12" s="1"/>
  <c r="EO143" i="12" s="1"/>
  <c r="ER143" i="12" s="1"/>
  <c r="EU143" i="12" s="1"/>
  <c r="EX143" i="12" s="1"/>
  <c r="FA143" i="12" s="1"/>
  <c r="FD143" i="12" s="1"/>
  <c r="DY143" i="12"/>
  <c r="EB143" i="12" s="1"/>
  <c r="EE143" i="12" s="1"/>
  <c r="EH143" i="12" s="1"/>
  <c r="EK143" i="12" s="1"/>
  <c r="EN143" i="12" s="1"/>
  <c r="EQ143" i="12" s="1"/>
  <c r="ET143" i="12" s="1"/>
  <c r="EW143" i="12" s="1"/>
  <c r="EZ143" i="12" s="1"/>
  <c r="FC143" i="12" s="1"/>
  <c r="AZ143" i="12"/>
  <c r="AY143" i="12"/>
  <c r="AR143" i="12"/>
  <c r="AQ143" i="12"/>
  <c r="AJ143" i="12"/>
  <c r="AI143" i="12"/>
  <c r="AB143" i="12"/>
  <c r="AA143" i="12"/>
  <c r="P143" i="12"/>
  <c r="F143" i="12" s="1"/>
  <c r="O143" i="12"/>
  <c r="N143" i="12"/>
  <c r="G143" i="12"/>
  <c r="D143" i="12"/>
  <c r="C143" i="12"/>
  <c r="B143" i="12"/>
  <c r="E143" i="12" s="1"/>
  <c r="A143" i="12"/>
  <c r="BE143" i="12" s="1"/>
  <c r="EA142" i="12"/>
  <c r="ED142" i="12" s="1"/>
  <c r="EG142" i="12" s="1"/>
  <c r="EJ142" i="12" s="1"/>
  <c r="EM142" i="12" s="1"/>
  <c r="EP142" i="12" s="1"/>
  <c r="ES142" i="12" s="1"/>
  <c r="EV142" i="12" s="1"/>
  <c r="EY142" i="12" s="1"/>
  <c r="FB142" i="12" s="1"/>
  <c r="DZ142" i="12"/>
  <c r="EC142" i="12" s="1"/>
  <c r="EF142" i="12" s="1"/>
  <c r="EI142" i="12" s="1"/>
  <c r="EL142" i="12" s="1"/>
  <c r="EO142" i="12" s="1"/>
  <c r="ER142" i="12" s="1"/>
  <c r="EU142" i="12" s="1"/>
  <c r="EX142" i="12" s="1"/>
  <c r="FA142" i="12" s="1"/>
  <c r="FD142" i="12" s="1"/>
  <c r="DY142" i="12"/>
  <c r="EB142" i="12" s="1"/>
  <c r="EE142" i="12" s="1"/>
  <c r="EH142" i="12" s="1"/>
  <c r="EK142" i="12" s="1"/>
  <c r="EN142" i="12" s="1"/>
  <c r="EQ142" i="12" s="1"/>
  <c r="ET142" i="12" s="1"/>
  <c r="EW142" i="12" s="1"/>
  <c r="EZ142" i="12" s="1"/>
  <c r="FC142" i="12" s="1"/>
  <c r="BA142" i="12"/>
  <c r="AV142" i="12"/>
  <c r="AQ142" i="12"/>
  <c r="AK142" i="12"/>
  <c r="AF142" i="12"/>
  <c r="AA142" i="12"/>
  <c r="P142" i="12"/>
  <c r="Q142" i="12" s="1"/>
  <c r="O142" i="12"/>
  <c r="N142" i="12"/>
  <c r="D142" i="12"/>
  <c r="C142" i="12"/>
  <c r="B142" i="12"/>
  <c r="A142" i="12"/>
  <c r="BF142" i="12" s="1"/>
  <c r="EB141" i="12"/>
  <c r="EE141" i="12" s="1"/>
  <c r="EH141" i="12" s="1"/>
  <c r="EK141" i="12" s="1"/>
  <c r="EN141" i="12" s="1"/>
  <c r="EQ141" i="12" s="1"/>
  <c r="ET141" i="12" s="1"/>
  <c r="EW141" i="12" s="1"/>
  <c r="EZ141" i="12" s="1"/>
  <c r="FC141" i="12" s="1"/>
  <c r="EA141" i="12"/>
  <c r="ED141" i="12" s="1"/>
  <c r="EG141" i="12" s="1"/>
  <c r="EJ141" i="12" s="1"/>
  <c r="EM141" i="12" s="1"/>
  <c r="EP141" i="12" s="1"/>
  <c r="ES141" i="12" s="1"/>
  <c r="EV141" i="12" s="1"/>
  <c r="EY141" i="12" s="1"/>
  <c r="FB141" i="12" s="1"/>
  <c r="DZ141" i="12"/>
  <c r="EC141" i="12" s="1"/>
  <c r="EF141" i="12" s="1"/>
  <c r="EI141" i="12" s="1"/>
  <c r="EL141" i="12" s="1"/>
  <c r="EO141" i="12" s="1"/>
  <c r="ER141" i="12" s="1"/>
  <c r="EU141" i="12" s="1"/>
  <c r="EX141" i="12" s="1"/>
  <c r="FA141" i="12" s="1"/>
  <c r="FD141" i="12" s="1"/>
  <c r="DY141" i="12"/>
  <c r="Q141" i="12"/>
  <c r="P141" i="12"/>
  <c r="F141" i="12" s="1"/>
  <c r="O141" i="12"/>
  <c r="N141" i="12"/>
  <c r="K141" i="12"/>
  <c r="D141" i="12"/>
  <c r="C141" i="12"/>
  <c r="B141" i="12"/>
  <c r="E141" i="12" s="1"/>
  <c r="A141" i="12"/>
  <c r="BA141" i="12" s="1"/>
  <c r="EA140" i="12"/>
  <c r="ED140" i="12" s="1"/>
  <c r="EG140" i="12" s="1"/>
  <c r="EJ140" i="12" s="1"/>
  <c r="EM140" i="12" s="1"/>
  <c r="EP140" i="12" s="1"/>
  <c r="ES140" i="12" s="1"/>
  <c r="EV140" i="12" s="1"/>
  <c r="EY140" i="12" s="1"/>
  <c r="FB140" i="12" s="1"/>
  <c r="DZ140" i="12"/>
  <c r="EC140" i="12" s="1"/>
  <c r="EF140" i="12" s="1"/>
  <c r="EI140" i="12" s="1"/>
  <c r="EL140" i="12" s="1"/>
  <c r="EO140" i="12" s="1"/>
  <c r="ER140" i="12" s="1"/>
  <c r="EU140" i="12" s="1"/>
  <c r="EX140" i="12" s="1"/>
  <c r="FA140" i="12" s="1"/>
  <c r="FD140" i="12" s="1"/>
  <c r="DY140" i="12"/>
  <c r="EB140" i="12" s="1"/>
  <c r="EE140" i="12" s="1"/>
  <c r="EH140" i="12" s="1"/>
  <c r="EK140" i="12" s="1"/>
  <c r="EN140" i="12" s="1"/>
  <c r="EQ140" i="12" s="1"/>
  <c r="ET140" i="12" s="1"/>
  <c r="EW140" i="12" s="1"/>
  <c r="EZ140" i="12" s="1"/>
  <c r="FC140" i="12" s="1"/>
  <c r="P140" i="12"/>
  <c r="G140" i="12" s="1"/>
  <c r="O140" i="12"/>
  <c r="N140" i="12"/>
  <c r="F140" i="12"/>
  <c r="D140" i="12"/>
  <c r="C140" i="12"/>
  <c r="B140" i="12"/>
  <c r="E140" i="12" s="1"/>
  <c r="A140" i="12"/>
  <c r="AX140" i="12" s="1"/>
  <c r="ED139" i="12"/>
  <c r="EG139" i="12" s="1"/>
  <c r="EJ139" i="12" s="1"/>
  <c r="EM139" i="12" s="1"/>
  <c r="EP139" i="12" s="1"/>
  <c r="ES139" i="12" s="1"/>
  <c r="EV139" i="12" s="1"/>
  <c r="EY139" i="12" s="1"/>
  <c r="FB139" i="12" s="1"/>
  <c r="EA139" i="12"/>
  <c r="DZ139" i="12"/>
  <c r="EC139" i="12" s="1"/>
  <c r="EF139" i="12" s="1"/>
  <c r="EI139" i="12" s="1"/>
  <c r="EL139" i="12" s="1"/>
  <c r="EO139" i="12" s="1"/>
  <c r="ER139" i="12" s="1"/>
  <c r="EU139" i="12" s="1"/>
  <c r="EX139" i="12" s="1"/>
  <c r="FA139" i="12" s="1"/>
  <c r="FD139" i="12" s="1"/>
  <c r="DY139" i="12"/>
  <c r="EB139" i="12" s="1"/>
  <c r="EE139" i="12" s="1"/>
  <c r="EH139" i="12" s="1"/>
  <c r="EK139" i="12" s="1"/>
  <c r="EN139" i="12" s="1"/>
  <c r="EQ139" i="12" s="1"/>
  <c r="ET139" i="12" s="1"/>
  <c r="EW139" i="12" s="1"/>
  <c r="EZ139" i="12" s="1"/>
  <c r="FC139" i="12" s="1"/>
  <c r="AZ139" i="12"/>
  <c r="AY139" i="12"/>
  <c r="AR139" i="12"/>
  <c r="AQ139" i="12"/>
  <c r="AJ139" i="12"/>
  <c r="AI139" i="12"/>
  <c r="AB139" i="12"/>
  <c r="AA139" i="12"/>
  <c r="P139" i="12"/>
  <c r="F139" i="12" s="1"/>
  <c r="O139" i="12"/>
  <c r="N139" i="12"/>
  <c r="G139" i="12"/>
  <c r="D139" i="12"/>
  <c r="C139" i="12"/>
  <c r="B139" i="12"/>
  <c r="E139" i="12" s="1"/>
  <c r="A139" i="12"/>
  <c r="BE139" i="12" s="1"/>
  <c r="EA138" i="12"/>
  <c r="ED138" i="12" s="1"/>
  <c r="EG138" i="12" s="1"/>
  <c r="EJ138" i="12" s="1"/>
  <c r="EM138" i="12" s="1"/>
  <c r="EP138" i="12" s="1"/>
  <c r="ES138" i="12" s="1"/>
  <c r="EV138" i="12" s="1"/>
  <c r="EY138" i="12" s="1"/>
  <c r="FB138" i="12" s="1"/>
  <c r="DZ138" i="12"/>
  <c r="EC138" i="12" s="1"/>
  <c r="EF138" i="12" s="1"/>
  <c r="EI138" i="12" s="1"/>
  <c r="EL138" i="12" s="1"/>
  <c r="EO138" i="12" s="1"/>
  <c r="ER138" i="12" s="1"/>
  <c r="EU138" i="12" s="1"/>
  <c r="EX138" i="12" s="1"/>
  <c r="FA138" i="12" s="1"/>
  <c r="FD138" i="12" s="1"/>
  <c r="DY138" i="12"/>
  <c r="EB138" i="12" s="1"/>
  <c r="EE138" i="12" s="1"/>
  <c r="EH138" i="12" s="1"/>
  <c r="EK138" i="12" s="1"/>
  <c r="EN138" i="12" s="1"/>
  <c r="EQ138" i="12" s="1"/>
  <c r="ET138" i="12" s="1"/>
  <c r="EW138" i="12" s="1"/>
  <c r="EZ138" i="12" s="1"/>
  <c r="FC138" i="12" s="1"/>
  <c r="AE144" i="12" l="1"/>
  <c r="AU144" i="12"/>
  <c r="J142" i="12"/>
  <c r="K143" i="12"/>
  <c r="Q143" i="12"/>
  <c r="K144" i="12"/>
  <c r="Q144" i="12"/>
  <c r="AI144" i="12"/>
  <c r="AY144" i="12"/>
  <c r="W146" i="12"/>
  <c r="K147" i="12"/>
  <c r="AA154" i="12"/>
  <c r="AF154" i="12"/>
  <c r="AK154" i="12"/>
  <c r="AQ154" i="12"/>
  <c r="AV154" i="12"/>
  <c r="BA154" i="12"/>
  <c r="AF155" i="12"/>
  <c r="K156" i="12"/>
  <c r="Q156" i="12"/>
  <c r="J157" i="12"/>
  <c r="F159" i="12"/>
  <c r="W139" i="12"/>
  <c r="AE139" i="12"/>
  <c r="AM139" i="12"/>
  <c r="AU139" i="12"/>
  <c r="BC139" i="12"/>
  <c r="W140" i="12"/>
  <c r="AM140" i="12"/>
  <c r="BC140" i="12"/>
  <c r="X142" i="12"/>
  <c r="AC142" i="12"/>
  <c r="AI142" i="12"/>
  <c r="AN142" i="12"/>
  <c r="AS142" i="12"/>
  <c r="AY142" i="12"/>
  <c r="BD142" i="12"/>
  <c r="W143" i="12"/>
  <c r="AE143" i="12"/>
  <c r="AM143" i="12"/>
  <c r="AU143" i="12"/>
  <c r="BC143" i="12"/>
  <c r="W144" i="12"/>
  <c r="AM144" i="12"/>
  <c r="BC144" i="12"/>
  <c r="X146" i="12"/>
  <c r="AC146" i="12"/>
  <c r="AI146" i="12"/>
  <c r="AN146" i="12"/>
  <c r="AS146" i="12"/>
  <c r="AY146" i="12"/>
  <c r="BD146" i="12"/>
  <c r="W147" i="12"/>
  <c r="AE147" i="12"/>
  <c r="AM147" i="12"/>
  <c r="AU147" i="12"/>
  <c r="BC147" i="12"/>
  <c r="AG149" i="12"/>
  <c r="AW149" i="12"/>
  <c r="AA150" i="12"/>
  <c r="AF150" i="12"/>
  <c r="AK150" i="12"/>
  <c r="AQ150" i="12"/>
  <c r="AV150" i="12"/>
  <c r="BA150" i="12"/>
  <c r="X151" i="12"/>
  <c r="AF151" i="12"/>
  <c r="AN151" i="12"/>
  <c r="AV151" i="12"/>
  <c r="BD151" i="12"/>
  <c r="AK153" i="12"/>
  <c r="BA153" i="12"/>
  <c r="J154" i="12"/>
  <c r="W154" i="12"/>
  <c r="AB154" i="12"/>
  <c r="AG154" i="12"/>
  <c r="AM154" i="12"/>
  <c r="AR154" i="12"/>
  <c r="AW154" i="12"/>
  <c r="BC154" i="12"/>
  <c r="AA155" i="12"/>
  <c r="AI155" i="12"/>
  <c r="AQ155" i="12"/>
  <c r="AY155" i="12"/>
  <c r="AC157" i="12"/>
  <c r="X158" i="12"/>
  <c r="AF158" i="12"/>
  <c r="AN158" i="12"/>
  <c r="AV158" i="12"/>
  <c r="BD158" i="12"/>
  <c r="K159" i="12"/>
  <c r="Q159" i="12"/>
  <c r="J160" i="12"/>
  <c r="Y160" i="12"/>
  <c r="AA161" i="12"/>
  <c r="AF161" i="12"/>
  <c r="AK161" i="12"/>
  <c r="AR161" i="12"/>
  <c r="AZ161" i="12"/>
  <c r="AE140" i="12"/>
  <c r="AU140" i="12"/>
  <c r="AK157" i="12"/>
  <c r="K139" i="12"/>
  <c r="Q139" i="12"/>
  <c r="K140" i="12"/>
  <c r="Q140" i="12"/>
  <c r="AI140" i="12"/>
  <c r="AY140" i="12"/>
  <c r="W142" i="12"/>
  <c r="AB142" i="12"/>
  <c r="AG142" i="12"/>
  <c r="AM142" i="12"/>
  <c r="AR142" i="12"/>
  <c r="AW142" i="12"/>
  <c r="BC142" i="12"/>
  <c r="J146" i="12"/>
  <c r="AB146" i="12"/>
  <c r="AG146" i="12"/>
  <c r="AM146" i="12"/>
  <c r="AR146" i="12"/>
  <c r="AW146" i="12"/>
  <c r="BC146" i="12"/>
  <c r="Q147" i="12"/>
  <c r="G154" i="12"/>
  <c r="X155" i="12"/>
  <c r="AN155" i="12"/>
  <c r="AV155" i="12"/>
  <c r="BD155" i="12"/>
  <c r="Y157" i="12"/>
  <c r="X139" i="12"/>
  <c r="AF139" i="12"/>
  <c r="AN139" i="12"/>
  <c r="AV139" i="12"/>
  <c r="BD139" i="12"/>
  <c r="AA140" i="12"/>
  <c r="AQ140" i="12"/>
  <c r="Y142" i="12"/>
  <c r="AE142" i="12"/>
  <c r="AJ142" i="12"/>
  <c r="AO142" i="12"/>
  <c r="AU142" i="12"/>
  <c r="AZ142" i="12"/>
  <c r="BE142" i="12"/>
  <c r="X143" i="12"/>
  <c r="AF143" i="12"/>
  <c r="AN143" i="12"/>
  <c r="AV143" i="12"/>
  <c r="BD143" i="12"/>
  <c r="AA144" i="12"/>
  <c r="AQ144" i="12"/>
  <c r="Y146" i="12"/>
  <c r="AE146" i="12"/>
  <c r="AJ146" i="12"/>
  <c r="AO146" i="12"/>
  <c r="AU146" i="12"/>
  <c r="AZ146" i="12"/>
  <c r="BE146" i="12"/>
  <c r="X147" i="12"/>
  <c r="AF147" i="12"/>
  <c r="AN147" i="12"/>
  <c r="AV147" i="12"/>
  <c r="BD147" i="12"/>
  <c r="AK149" i="12"/>
  <c r="BA149" i="12"/>
  <c r="X154" i="12"/>
  <c r="AC154" i="12"/>
  <c r="AI154" i="12"/>
  <c r="AN154" i="12"/>
  <c r="AS154" i="12"/>
  <c r="AY154" i="12"/>
  <c r="BD154" i="12"/>
  <c r="AB155" i="12"/>
  <c r="AJ155" i="12"/>
  <c r="AR155" i="12"/>
  <c r="AZ155" i="12"/>
  <c r="AG157" i="12"/>
  <c r="DZ158" i="12"/>
  <c r="EA158" i="12" s="1"/>
  <c r="EB158" i="12" s="1"/>
  <c r="EC158" i="12" s="1"/>
  <c r="J161" i="12"/>
  <c r="W161" i="12"/>
  <c r="AB161" i="12"/>
  <c r="AG161" i="12"/>
  <c r="AM161" i="12"/>
  <c r="AS161" i="12"/>
  <c r="BA161" i="12"/>
  <c r="ED158" i="12"/>
  <c r="EE158" i="12" s="1"/>
  <c r="EF158" i="12" s="1"/>
  <c r="EG158" i="12" s="1"/>
  <c r="EH158" i="12" s="1"/>
  <c r="EI158" i="12" s="1"/>
  <c r="EJ158" i="12" s="1"/>
  <c r="EK158" i="12" s="1"/>
  <c r="EL158" i="12" s="1"/>
  <c r="EM158" i="12" s="1"/>
  <c r="EN158" i="12" s="1"/>
  <c r="EO158" i="12" s="1"/>
  <c r="EP158" i="12" s="1"/>
  <c r="EQ158" i="12" s="1"/>
  <c r="ER158" i="12" s="1"/>
  <c r="ES158" i="12" s="1"/>
  <c r="ET158" i="12" s="1"/>
  <c r="EU158" i="12" s="1"/>
  <c r="EV158" i="12" s="1"/>
  <c r="EW158" i="12" s="1"/>
  <c r="EX158" i="12" s="1"/>
  <c r="EY158" i="12" s="1"/>
  <c r="EZ158" i="12" s="1"/>
  <c r="FA158" i="12" s="1"/>
  <c r="FB158" i="12" s="1"/>
  <c r="FC158" i="12" s="1"/>
  <c r="FD158" i="12" s="1"/>
  <c r="AD141" i="12"/>
  <c r="AT141" i="12"/>
  <c r="BB141" i="12"/>
  <c r="AD140" i="12"/>
  <c r="AP140" i="12"/>
  <c r="BB140" i="12"/>
  <c r="AG141" i="12"/>
  <c r="AS141" i="12"/>
  <c r="BE141" i="12"/>
  <c r="G142" i="12"/>
  <c r="AD144" i="12"/>
  <c r="AL144" i="12"/>
  <c r="AT144" i="12"/>
  <c r="BB144" i="12"/>
  <c r="AD148" i="12"/>
  <c r="AP148" i="12"/>
  <c r="BB148" i="12"/>
  <c r="Z139" i="12"/>
  <c r="AH139" i="12"/>
  <c r="AP139" i="12"/>
  <c r="AX139" i="12"/>
  <c r="BF139" i="12"/>
  <c r="AC140" i="12"/>
  <c r="AK140" i="12"/>
  <c r="AS140" i="12"/>
  <c r="BA140" i="12"/>
  <c r="AB141" i="12"/>
  <c r="AJ141" i="12"/>
  <c r="AR141" i="12"/>
  <c r="AZ141" i="12"/>
  <c r="F142" i="12"/>
  <c r="Z143" i="12"/>
  <c r="AH143" i="12"/>
  <c r="AP143" i="12"/>
  <c r="AX143" i="12"/>
  <c r="BF143" i="12"/>
  <c r="J144" i="12"/>
  <c r="Y144" i="12"/>
  <c r="AC144" i="12"/>
  <c r="AK144" i="12"/>
  <c r="AO144" i="12"/>
  <c r="AS144" i="12"/>
  <c r="AW144" i="12"/>
  <c r="BA144" i="12"/>
  <c r="BE144" i="12"/>
  <c r="G145" i="12"/>
  <c r="X145" i="12"/>
  <c r="AB145" i="12"/>
  <c r="AF145" i="12"/>
  <c r="AJ145" i="12"/>
  <c r="AN145" i="12"/>
  <c r="AR145" i="12"/>
  <c r="AV145" i="12"/>
  <c r="AZ145" i="12"/>
  <c r="BD145" i="12"/>
  <c r="F146" i="12"/>
  <c r="Z147" i="12"/>
  <c r="AD147" i="12"/>
  <c r="AH147" i="12"/>
  <c r="AL147" i="12"/>
  <c r="AP147" i="12"/>
  <c r="AT147" i="12"/>
  <c r="AX147" i="12"/>
  <c r="BB147" i="12"/>
  <c r="BF147" i="12"/>
  <c r="J148" i="12"/>
  <c r="Y148" i="12"/>
  <c r="AC148" i="12"/>
  <c r="AG148" i="12"/>
  <c r="AK148" i="12"/>
  <c r="AO148" i="12"/>
  <c r="AS148" i="12"/>
  <c r="AW148" i="12"/>
  <c r="BA148" i="12"/>
  <c r="BE148" i="12"/>
  <c r="G149" i="12"/>
  <c r="X149" i="12"/>
  <c r="AB149" i="12"/>
  <c r="AF149" i="12"/>
  <c r="AJ149" i="12"/>
  <c r="AN149" i="12"/>
  <c r="AR149" i="12"/>
  <c r="AV149" i="12"/>
  <c r="AZ149" i="12"/>
  <c r="BD149" i="12"/>
  <c r="F150" i="12"/>
  <c r="Z151" i="12"/>
  <c r="AD151" i="12"/>
  <c r="AH151" i="12"/>
  <c r="AL151" i="12"/>
  <c r="AP151" i="12"/>
  <c r="AT151" i="12"/>
  <c r="AX151" i="12"/>
  <c r="BB151" i="12"/>
  <c r="BF151" i="12"/>
  <c r="J152" i="12"/>
  <c r="Y152" i="12"/>
  <c r="AC152" i="12"/>
  <c r="AG152" i="12"/>
  <c r="AK152" i="12"/>
  <c r="AO152" i="12"/>
  <c r="AS152" i="12"/>
  <c r="AW152" i="12"/>
  <c r="BA152" i="12"/>
  <c r="BE152" i="12"/>
  <c r="G153" i="12"/>
  <c r="X153" i="12"/>
  <c r="AB153" i="12"/>
  <c r="AF153" i="12"/>
  <c r="AJ153" i="12"/>
  <c r="AN153" i="12"/>
  <c r="AR153" i="12"/>
  <c r="AV153" i="12"/>
  <c r="AZ153" i="12"/>
  <c r="BD153" i="12"/>
  <c r="F154" i="12"/>
  <c r="Z155" i="12"/>
  <c r="AD155" i="12"/>
  <c r="AH155" i="12"/>
  <c r="AL155" i="12"/>
  <c r="AP155" i="12"/>
  <c r="AT155" i="12"/>
  <c r="AX155" i="12"/>
  <c r="BB155" i="12"/>
  <c r="BF155" i="12"/>
  <c r="J156" i="12"/>
  <c r="Y156" i="12"/>
  <c r="AC156" i="12"/>
  <c r="AG156" i="12"/>
  <c r="AK156" i="12"/>
  <c r="AO156" i="12"/>
  <c r="AS156" i="12"/>
  <c r="AW156" i="12"/>
  <c r="BA156" i="12"/>
  <c r="BE156" i="12"/>
  <c r="G157" i="12"/>
  <c r="X157" i="12"/>
  <c r="AB157" i="12"/>
  <c r="AF157" i="12"/>
  <c r="AJ157" i="12"/>
  <c r="AN157" i="12"/>
  <c r="AR157" i="12"/>
  <c r="AV157" i="12"/>
  <c r="AZ157" i="12"/>
  <c r="BD157" i="12"/>
  <c r="Z158" i="12"/>
  <c r="AD158" i="12"/>
  <c r="AH158" i="12"/>
  <c r="AL158" i="12"/>
  <c r="AP158" i="12"/>
  <c r="AT158" i="12"/>
  <c r="AX158" i="12"/>
  <c r="BB158" i="12"/>
  <c r="BF158" i="12"/>
  <c r="J159" i="12"/>
  <c r="Y159" i="12"/>
  <c r="AC159" i="12"/>
  <c r="AG159" i="12"/>
  <c r="AK159" i="12"/>
  <c r="AO159" i="12"/>
  <c r="AS159" i="12"/>
  <c r="AW159" i="12"/>
  <c r="BA159" i="12"/>
  <c r="BE159" i="12"/>
  <c r="G160" i="12"/>
  <c r="X160" i="12"/>
  <c r="AB160" i="12"/>
  <c r="AF160" i="12"/>
  <c r="AJ160" i="12"/>
  <c r="AN160" i="12"/>
  <c r="AR160" i="12"/>
  <c r="AV160" i="12"/>
  <c r="AZ160" i="12"/>
  <c r="BD160" i="12"/>
  <c r="F161" i="12"/>
  <c r="AQ161" i="12"/>
  <c r="AU161" i="12"/>
  <c r="AY161" i="12"/>
  <c r="BC161" i="12"/>
  <c r="Z141" i="12"/>
  <c r="AL141" i="12"/>
  <c r="AX141" i="12"/>
  <c r="Z140" i="12"/>
  <c r="AL140" i="12"/>
  <c r="AT140" i="12"/>
  <c r="BF140" i="12"/>
  <c r="Y141" i="12"/>
  <c r="AK141" i="12"/>
  <c r="AW141" i="12"/>
  <c r="Z144" i="12"/>
  <c r="AH144" i="12"/>
  <c r="AP144" i="12"/>
  <c r="AX144" i="12"/>
  <c r="BF144" i="12"/>
  <c r="J145" i="12"/>
  <c r="AH148" i="12"/>
  <c r="AT148" i="12"/>
  <c r="BF148" i="12"/>
  <c r="AD139" i="12"/>
  <c r="AL139" i="12"/>
  <c r="AT139" i="12"/>
  <c r="BB139" i="12"/>
  <c r="J140" i="12"/>
  <c r="Y140" i="12"/>
  <c r="AG140" i="12"/>
  <c r="AO140" i="12"/>
  <c r="AW140" i="12"/>
  <c r="BE140" i="12"/>
  <c r="G141" i="12"/>
  <c r="X141" i="12"/>
  <c r="AF141" i="12"/>
  <c r="AN141" i="12"/>
  <c r="AV141" i="12"/>
  <c r="BD141" i="12"/>
  <c r="AD143" i="12"/>
  <c r="AL143" i="12"/>
  <c r="AT143" i="12"/>
  <c r="BB143" i="12"/>
  <c r="AG144" i="12"/>
  <c r="J139" i="12"/>
  <c r="Y139" i="12"/>
  <c r="AC139" i="12"/>
  <c r="AG139" i="12"/>
  <c r="AK139" i="12"/>
  <c r="AO139" i="12"/>
  <c r="AS139" i="12"/>
  <c r="AW139" i="12"/>
  <c r="BA139" i="12"/>
  <c r="X140" i="12"/>
  <c r="AB140" i="12"/>
  <c r="AF140" i="12"/>
  <c r="AJ140" i="12"/>
  <c r="AN140" i="12"/>
  <c r="AR140" i="12"/>
  <c r="AV140" i="12"/>
  <c r="AZ140" i="12"/>
  <c r="BD140" i="12"/>
  <c r="W141" i="12"/>
  <c r="AA141" i="12"/>
  <c r="AE141" i="12"/>
  <c r="AI141" i="12"/>
  <c r="AM141" i="12"/>
  <c r="AQ141" i="12"/>
  <c r="AU141" i="12"/>
  <c r="AY141" i="12"/>
  <c r="BC141" i="12"/>
  <c r="K142" i="12"/>
  <c r="Z142" i="12"/>
  <c r="AD142" i="12"/>
  <c r="AH142" i="12"/>
  <c r="AL142" i="12"/>
  <c r="AP142" i="12"/>
  <c r="AT142" i="12"/>
  <c r="AX142" i="12"/>
  <c r="BB142" i="12"/>
  <c r="J143" i="12"/>
  <c r="Y143" i="12"/>
  <c r="AC143" i="12"/>
  <c r="AG143" i="12"/>
  <c r="AK143" i="12"/>
  <c r="AO143" i="12"/>
  <c r="AS143" i="12"/>
  <c r="AW143" i="12"/>
  <c r="BA143" i="12"/>
  <c r="X144" i="12"/>
  <c r="AB144" i="12"/>
  <c r="AF144" i="12"/>
  <c r="AJ144" i="12"/>
  <c r="AN144" i="12"/>
  <c r="AR144" i="12"/>
  <c r="AV144" i="12"/>
  <c r="AZ144" i="12"/>
  <c r="W145" i="12"/>
  <c r="AA145" i="12"/>
  <c r="AE145" i="12"/>
  <c r="AI145" i="12"/>
  <c r="AM145" i="12"/>
  <c r="AQ145" i="12"/>
  <c r="AU145" i="12"/>
  <c r="AY145" i="12"/>
  <c r="BC145" i="12"/>
  <c r="K146" i="12"/>
  <c r="Q146" i="12"/>
  <c r="Z146" i="12"/>
  <c r="AD146" i="12"/>
  <c r="AH146" i="12"/>
  <c r="AL146" i="12"/>
  <c r="AP146" i="12"/>
  <c r="AT146" i="12"/>
  <c r="AX146" i="12"/>
  <c r="BB146" i="12"/>
  <c r="J147" i="12"/>
  <c r="Y147" i="12"/>
  <c r="AC147" i="12"/>
  <c r="AG147" i="12"/>
  <c r="AK147" i="12"/>
  <c r="AO147" i="12"/>
  <c r="AS147" i="12"/>
  <c r="AW147" i="12"/>
  <c r="BA147" i="12"/>
  <c r="X148" i="12"/>
  <c r="AB148" i="12"/>
  <c r="AF148" i="12"/>
  <c r="AJ148" i="12"/>
  <c r="AN148" i="12"/>
  <c r="AR148" i="12"/>
  <c r="AV148" i="12"/>
  <c r="AZ148" i="12"/>
  <c r="BD148" i="12"/>
  <c r="F149" i="12"/>
  <c r="W149" i="12"/>
  <c r="AA149" i="12"/>
  <c r="AE149" i="12"/>
  <c r="AI149" i="12"/>
  <c r="AM149" i="12"/>
  <c r="AQ149" i="12"/>
  <c r="AU149" i="12"/>
  <c r="AY149" i="12"/>
  <c r="BC149" i="12"/>
  <c r="K150" i="12"/>
  <c r="Z150" i="12"/>
  <c r="AD150" i="12"/>
  <c r="AH150" i="12"/>
  <c r="AL150" i="12"/>
  <c r="AP150" i="12"/>
  <c r="AT150" i="12"/>
  <c r="AX150" i="12"/>
  <c r="BB150" i="12"/>
  <c r="J151" i="12"/>
  <c r="Y151" i="12"/>
  <c r="AC151" i="12"/>
  <c r="AG151" i="12"/>
  <c r="AK151" i="12"/>
  <c r="AO151" i="12"/>
  <c r="AS151" i="12"/>
  <c r="AW151" i="12"/>
  <c r="BA151" i="12"/>
  <c r="X152" i="12"/>
  <c r="AB152" i="12"/>
  <c r="AF152" i="12"/>
  <c r="AJ152" i="12"/>
  <c r="AN152" i="12"/>
  <c r="AR152" i="12"/>
  <c r="AV152" i="12"/>
  <c r="AZ152" i="12"/>
  <c r="BD152" i="12"/>
  <c r="F153" i="12"/>
  <c r="W153" i="12"/>
  <c r="AA153" i="12"/>
  <c r="AE153" i="12"/>
  <c r="AI153" i="12"/>
  <c r="AM153" i="12"/>
  <c r="AQ153" i="12"/>
  <c r="AU153" i="12"/>
  <c r="AY153" i="12"/>
  <c r="BC153" i="12"/>
  <c r="K154" i="12"/>
  <c r="Z154" i="12"/>
  <c r="AD154" i="12"/>
  <c r="AH154" i="12"/>
  <c r="AL154" i="12"/>
  <c r="AP154" i="12"/>
  <c r="AT154" i="12"/>
  <c r="AX154" i="12"/>
  <c r="BB154" i="12"/>
  <c r="J155" i="12"/>
  <c r="Y155" i="12"/>
  <c r="AC155" i="12"/>
  <c r="AG155" i="12"/>
  <c r="AK155" i="12"/>
  <c r="AO155" i="12"/>
  <c r="AS155" i="12"/>
  <c r="AW155" i="12"/>
  <c r="BA155" i="12"/>
  <c r="X156" i="12"/>
  <c r="AB156" i="12"/>
  <c r="AF156" i="12"/>
  <c r="AJ156" i="12"/>
  <c r="AN156" i="12"/>
  <c r="AR156" i="12"/>
  <c r="AV156" i="12"/>
  <c r="AZ156" i="12"/>
  <c r="BD156" i="12"/>
  <c r="F157" i="12"/>
  <c r="W157" i="12"/>
  <c r="AA157" i="12"/>
  <c r="AE157" i="12"/>
  <c r="AI157" i="12"/>
  <c r="AM157" i="12"/>
  <c r="AQ157" i="12"/>
  <c r="AU157" i="12"/>
  <c r="AY157" i="12"/>
  <c r="BC157" i="12"/>
  <c r="J158" i="12"/>
  <c r="Y158" i="12"/>
  <c r="AC158" i="12"/>
  <c r="AG158" i="12"/>
  <c r="AK158" i="12"/>
  <c r="AO158" i="12"/>
  <c r="AS158" i="12"/>
  <c r="AW158" i="12"/>
  <c r="BA158" i="12"/>
  <c r="X159" i="12"/>
  <c r="AB159" i="12"/>
  <c r="AF159" i="12"/>
  <c r="AJ159" i="12"/>
  <c r="AN159" i="12"/>
  <c r="AR159" i="12"/>
  <c r="AV159" i="12"/>
  <c r="AZ159" i="12"/>
  <c r="BD159" i="12"/>
  <c r="F160" i="12"/>
  <c r="W160" i="12"/>
  <c r="AA160" i="12"/>
  <c r="AE160" i="12"/>
  <c r="AI160" i="12"/>
  <c r="AM160" i="12"/>
  <c r="AQ160" i="12"/>
  <c r="AU160" i="12"/>
  <c r="AY160" i="12"/>
  <c r="BC160" i="12"/>
  <c r="K161" i="12"/>
  <c r="Q161" i="12"/>
  <c r="Z161" i="12"/>
  <c r="AD161" i="12"/>
  <c r="AH161" i="12"/>
  <c r="AL161" i="12"/>
  <c r="AP161" i="12"/>
  <c r="AT161" i="12"/>
  <c r="AX161" i="12"/>
  <c r="BB161" i="12"/>
  <c r="AH141" i="12"/>
  <c r="BF141" i="12"/>
  <c r="Z145" i="12"/>
  <c r="AD145" i="12"/>
  <c r="AH145" i="12"/>
  <c r="AL145" i="12"/>
  <c r="AP145" i="12"/>
  <c r="AT145" i="12"/>
  <c r="AX145" i="12"/>
  <c r="BB145" i="12"/>
  <c r="BF145" i="12"/>
  <c r="W148" i="12"/>
  <c r="AA148" i="12"/>
  <c r="AE148" i="12"/>
  <c r="AI148" i="12"/>
  <c r="AM148" i="12"/>
  <c r="AQ148" i="12"/>
  <c r="AU148" i="12"/>
  <c r="AY148" i="12"/>
  <c r="BC148" i="12"/>
  <c r="K149" i="12"/>
  <c r="Z149" i="12"/>
  <c r="AD149" i="12"/>
  <c r="AH149" i="12"/>
  <c r="AL149" i="12"/>
  <c r="AP149" i="12"/>
  <c r="AT149" i="12"/>
  <c r="AX149" i="12"/>
  <c r="BB149" i="12"/>
  <c r="W152" i="12"/>
  <c r="AA152" i="12"/>
  <c r="AE152" i="12"/>
  <c r="AI152" i="12"/>
  <c r="AM152" i="12"/>
  <c r="AQ152" i="12"/>
  <c r="AU152" i="12"/>
  <c r="AY152" i="12"/>
  <c r="BC152" i="12"/>
  <c r="K153" i="12"/>
  <c r="Z153" i="12"/>
  <c r="AD153" i="12"/>
  <c r="AH153" i="12"/>
  <c r="AL153" i="12"/>
  <c r="AP153" i="12"/>
  <c r="AT153" i="12"/>
  <c r="AX153" i="12"/>
  <c r="BB153" i="12"/>
  <c r="W156" i="12"/>
  <c r="AA156" i="12"/>
  <c r="AE156" i="12"/>
  <c r="AI156" i="12"/>
  <c r="AM156" i="12"/>
  <c r="AQ156" i="12"/>
  <c r="AU156" i="12"/>
  <c r="AY156" i="12"/>
  <c r="BC156" i="12"/>
  <c r="K157" i="12"/>
  <c r="Z157" i="12"/>
  <c r="AD157" i="12"/>
  <c r="AH157" i="12"/>
  <c r="AL157" i="12"/>
  <c r="AP157" i="12"/>
  <c r="AT157" i="12"/>
  <c r="AX157" i="12"/>
  <c r="BB157" i="12"/>
  <c r="BF157" i="12"/>
  <c r="W159" i="12"/>
  <c r="AA159" i="12"/>
  <c r="AE159" i="12"/>
  <c r="AI159" i="12"/>
  <c r="AM159" i="12"/>
  <c r="AQ159" i="12"/>
  <c r="AU159" i="12"/>
  <c r="AY159" i="12"/>
  <c r="BC159" i="12"/>
  <c r="K160" i="12"/>
  <c r="Z160" i="12"/>
  <c r="AD160" i="12"/>
  <c r="AH160" i="12"/>
  <c r="AL160" i="12"/>
  <c r="AP160" i="12"/>
  <c r="AT160" i="12"/>
  <c r="AX160" i="12"/>
  <c r="BB160" i="12"/>
  <c r="BF160" i="12"/>
  <c r="AP141" i="12"/>
  <c r="AH140" i="12"/>
  <c r="J141" i="12"/>
  <c r="AC141" i="12"/>
  <c r="AO141" i="12"/>
  <c r="Y145" i="12"/>
  <c r="AC145" i="12"/>
  <c r="AG145" i="12"/>
  <c r="AK145" i="12"/>
  <c r="AO145" i="12"/>
  <c r="AS145" i="12"/>
  <c r="AW145" i="12"/>
  <c r="BA145" i="12"/>
  <c r="Z148" i="12"/>
  <c r="AL148" i="12"/>
  <c r="Z152" i="12"/>
  <c r="AD152" i="12"/>
  <c r="AH152" i="12"/>
  <c r="AL152" i="12"/>
  <c r="AP152" i="12"/>
  <c r="AT152" i="12"/>
  <c r="AX152" i="12"/>
  <c r="BB152" i="12"/>
  <c r="Z156" i="12"/>
  <c r="AD156" i="12"/>
  <c r="AH156" i="12"/>
  <c r="AL156" i="12"/>
  <c r="AP156" i="12"/>
  <c r="AT156" i="12"/>
  <c r="AX156" i="12"/>
  <c r="BB156" i="12"/>
  <c r="AO157" i="12"/>
  <c r="AS157" i="12"/>
  <c r="AW157" i="12"/>
  <c r="BA157" i="12"/>
  <c r="Z159" i="12"/>
  <c r="AD159" i="12"/>
  <c r="AH159" i="12"/>
  <c r="AL159" i="12"/>
  <c r="AP159" i="12"/>
  <c r="AT159" i="12"/>
  <c r="AX159" i="12"/>
  <c r="BB159" i="12"/>
  <c r="AC160" i="12"/>
  <c r="AG160" i="12"/>
  <c r="AK160" i="12"/>
  <c r="AO160" i="12"/>
  <c r="AS160" i="12"/>
  <c r="AW160" i="12"/>
  <c r="BA160" i="12"/>
  <c r="W138" i="12"/>
  <c r="Q138" i="12"/>
  <c r="P138" i="12"/>
  <c r="G138" i="12" s="1"/>
  <c r="O138" i="12"/>
  <c r="N138" i="12"/>
  <c r="K138" i="12"/>
  <c r="F138" i="12"/>
  <c r="D138" i="12"/>
  <c r="C138" i="12"/>
  <c r="B138" i="12"/>
  <c r="E138" i="12" s="1"/>
  <c r="A138" i="12"/>
  <c r="BF138" i="12" s="1"/>
  <c r="EA137" i="12"/>
  <c r="ED137" i="12" s="1"/>
  <c r="EG137" i="12" s="1"/>
  <c r="EJ137" i="12" s="1"/>
  <c r="EM137" i="12" s="1"/>
  <c r="EP137" i="12" s="1"/>
  <c r="ES137" i="12" s="1"/>
  <c r="EV137" i="12" s="1"/>
  <c r="EY137" i="12" s="1"/>
  <c r="FB137" i="12" s="1"/>
  <c r="DZ137" i="12"/>
  <c r="EC137" i="12" s="1"/>
  <c r="EF137" i="12" s="1"/>
  <c r="EI137" i="12" s="1"/>
  <c r="EL137" i="12" s="1"/>
  <c r="EO137" i="12" s="1"/>
  <c r="ER137" i="12" s="1"/>
  <c r="EU137" i="12" s="1"/>
  <c r="EX137" i="12" s="1"/>
  <c r="FA137" i="12" s="1"/>
  <c r="FD137" i="12" s="1"/>
  <c r="DY137" i="12"/>
  <c r="EB137" i="12" s="1"/>
  <c r="EE137" i="12" s="1"/>
  <c r="EH137" i="12" s="1"/>
  <c r="EK137" i="12" s="1"/>
  <c r="EN137" i="12" s="1"/>
  <c r="EQ137" i="12" s="1"/>
  <c r="ET137" i="12" s="1"/>
  <c r="EW137" i="12" s="1"/>
  <c r="EZ137" i="12" s="1"/>
  <c r="FC137" i="12" s="1"/>
  <c r="BC137" i="12"/>
  <c r="AZ137" i="12"/>
  <c r="AY137" i="12"/>
  <c r="AU137" i="12"/>
  <c r="AR137" i="12"/>
  <c r="AQ137" i="12"/>
  <c r="AM137" i="12"/>
  <c r="AJ137" i="12"/>
  <c r="AI137" i="12"/>
  <c r="AE137" i="12"/>
  <c r="AB137" i="12"/>
  <c r="AA137" i="12"/>
  <c r="X137" i="12"/>
  <c r="W137" i="12"/>
  <c r="P137" i="12"/>
  <c r="Q137" i="12" s="1"/>
  <c r="O137" i="12"/>
  <c r="N137" i="12"/>
  <c r="J137" i="12"/>
  <c r="G137" i="12"/>
  <c r="D137" i="12"/>
  <c r="C137" i="12"/>
  <c r="B137" i="12"/>
  <c r="E137" i="12" s="1"/>
  <c r="A137" i="12"/>
  <c r="BE137" i="12" s="1"/>
  <c r="EB136" i="12"/>
  <c r="EE136" i="12" s="1"/>
  <c r="EH136" i="12" s="1"/>
  <c r="EK136" i="12" s="1"/>
  <c r="EN136" i="12" s="1"/>
  <c r="EQ136" i="12" s="1"/>
  <c r="ET136" i="12" s="1"/>
  <c r="EW136" i="12" s="1"/>
  <c r="EZ136" i="12" s="1"/>
  <c r="FC136" i="12" s="1"/>
  <c r="EA136" i="12"/>
  <c r="ED136" i="12" s="1"/>
  <c r="EG136" i="12" s="1"/>
  <c r="EJ136" i="12" s="1"/>
  <c r="EM136" i="12" s="1"/>
  <c r="EP136" i="12" s="1"/>
  <c r="ES136" i="12" s="1"/>
  <c r="EV136" i="12" s="1"/>
  <c r="EY136" i="12" s="1"/>
  <c r="FB136" i="12" s="1"/>
  <c r="DZ136" i="12"/>
  <c r="EC136" i="12" s="1"/>
  <c r="EF136" i="12" s="1"/>
  <c r="EI136" i="12" s="1"/>
  <c r="EL136" i="12" s="1"/>
  <c r="EO136" i="12" s="1"/>
  <c r="ER136" i="12" s="1"/>
  <c r="EU136" i="12" s="1"/>
  <c r="EX136" i="12" s="1"/>
  <c r="FA136" i="12" s="1"/>
  <c r="FD136" i="12" s="1"/>
  <c r="DY136" i="12"/>
  <c r="BE136" i="12"/>
  <c r="BD136" i="12"/>
  <c r="AZ136" i="12"/>
  <c r="AW136" i="12"/>
  <c r="AV136" i="12"/>
  <c r="AR136" i="12"/>
  <c r="AO136" i="12"/>
  <c r="AN136" i="12"/>
  <c r="AJ136" i="12"/>
  <c r="AG136" i="12"/>
  <c r="AF136" i="12"/>
  <c r="AB136" i="12"/>
  <c r="Y136" i="12"/>
  <c r="X136" i="12"/>
  <c r="P136" i="12"/>
  <c r="G136" i="12" s="1"/>
  <c r="O136" i="12"/>
  <c r="N136" i="12"/>
  <c r="J136" i="12"/>
  <c r="D136" i="12"/>
  <c r="C136" i="12"/>
  <c r="B136" i="12"/>
  <c r="E136" i="12" s="1"/>
  <c r="A136" i="12"/>
  <c r="BF136" i="12" s="1"/>
  <c r="DU135" i="12"/>
  <c r="DV135" i="12" s="1"/>
  <c r="DW135" i="12" s="1"/>
  <c r="DX135" i="12" s="1"/>
  <c r="DY135" i="12" s="1"/>
  <c r="DZ135" i="12" s="1"/>
  <c r="EA135" i="12" s="1"/>
  <c r="Q135" i="12"/>
  <c r="P135" i="12"/>
  <c r="F135" i="12" s="1"/>
  <c r="O135" i="12"/>
  <c r="N135" i="12"/>
  <c r="K135" i="12"/>
  <c r="D135" i="12"/>
  <c r="C135" i="12"/>
  <c r="B135" i="12"/>
  <c r="E135" i="12" s="1"/>
  <c r="A135" i="12"/>
  <c r="BE135" i="12" s="1"/>
  <c r="DQ134" i="12"/>
  <c r="BC134" i="12"/>
  <c r="AU134" i="12"/>
  <c r="AM134" i="12"/>
  <c r="AE134" i="12"/>
  <c r="X134" i="12"/>
  <c r="P134" i="12"/>
  <c r="Q134" i="12" s="1"/>
  <c r="O134" i="12"/>
  <c r="N134" i="12"/>
  <c r="G134" i="12"/>
  <c r="F134" i="12"/>
  <c r="D134" i="12"/>
  <c r="C134" i="12"/>
  <c r="B134" i="12"/>
  <c r="E134" i="12" s="1"/>
  <c r="A134" i="12"/>
  <c r="BE134" i="12" s="1"/>
  <c r="EA133" i="12"/>
  <c r="ED133" i="12" s="1"/>
  <c r="EG133" i="12" s="1"/>
  <c r="EJ133" i="12" s="1"/>
  <c r="EM133" i="12" s="1"/>
  <c r="EP133" i="12" s="1"/>
  <c r="ES133" i="12" s="1"/>
  <c r="EV133" i="12" s="1"/>
  <c r="EY133" i="12" s="1"/>
  <c r="FB133" i="12" s="1"/>
  <c r="DZ133" i="12"/>
  <c r="EC133" i="12" s="1"/>
  <c r="EF133" i="12" s="1"/>
  <c r="EI133" i="12" s="1"/>
  <c r="EL133" i="12" s="1"/>
  <c r="EO133" i="12" s="1"/>
  <c r="ER133" i="12" s="1"/>
  <c r="EU133" i="12" s="1"/>
  <c r="EX133" i="12" s="1"/>
  <c r="FA133" i="12" s="1"/>
  <c r="FD133" i="12" s="1"/>
  <c r="DY133" i="12"/>
  <c r="EB133" i="12" s="1"/>
  <c r="EE133" i="12" s="1"/>
  <c r="EH133" i="12" s="1"/>
  <c r="EK133" i="12" s="1"/>
  <c r="EN133" i="12" s="1"/>
  <c r="EQ133" i="12" s="1"/>
  <c r="ET133" i="12" s="1"/>
  <c r="EW133" i="12" s="1"/>
  <c r="EZ133" i="12" s="1"/>
  <c r="FC133" i="12" s="1"/>
  <c r="BE133" i="12"/>
  <c r="BA133" i="12"/>
  <c r="AZ133" i="12"/>
  <c r="AW133" i="12"/>
  <c r="AS133" i="12"/>
  <c r="AR133" i="12"/>
  <c r="AO133" i="12"/>
  <c r="AK133" i="12"/>
  <c r="AJ133" i="12"/>
  <c r="AG133" i="12"/>
  <c r="AC133" i="12"/>
  <c r="AB133" i="12"/>
  <c r="Y133" i="12"/>
  <c r="P133" i="12"/>
  <c r="G133" i="12" s="1"/>
  <c r="O133" i="12"/>
  <c r="N133" i="12"/>
  <c r="D133" i="12"/>
  <c r="C133" i="12"/>
  <c r="B133" i="12"/>
  <c r="A133" i="12"/>
  <c r="BF133" i="12" s="1"/>
  <c r="EB132" i="12"/>
  <c r="EE132" i="12" s="1"/>
  <c r="EH132" i="12" s="1"/>
  <c r="EK132" i="12" s="1"/>
  <c r="EN132" i="12" s="1"/>
  <c r="EQ132" i="12" s="1"/>
  <c r="ET132" i="12" s="1"/>
  <c r="EW132" i="12" s="1"/>
  <c r="EZ132" i="12" s="1"/>
  <c r="FC132" i="12" s="1"/>
  <c r="EA132" i="12"/>
  <c r="ED132" i="12" s="1"/>
  <c r="EG132" i="12" s="1"/>
  <c r="EJ132" i="12" s="1"/>
  <c r="EM132" i="12" s="1"/>
  <c r="EP132" i="12" s="1"/>
  <c r="ES132" i="12" s="1"/>
  <c r="EV132" i="12" s="1"/>
  <c r="EY132" i="12" s="1"/>
  <c r="FB132" i="12" s="1"/>
  <c r="DZ132" i="12"/>
  <c r="EC132" i="12" s="1"/>
  <c r="EF132" i="12" s="1"/>
  <c r="EI132" i="12" s="1"/>
  <c r="EL132" i="12" s="1"/>
  <c r="EO132" i="12" s="1"/>
  <c r="ER132" i="12" s="1"/>
  <c r="EU132" i="12" s="1"/>
  <c r="EX132" i="12" s="1"/>
  <c r="FA132" i="12" s="1"/>
  <c r="FD132" i="12" s="1"/>
  <c r="DY132" i="12"/>
  <c r="P132" i="12"/>
  <c r="F132" i="12" s="1"/>
  <c r="O132" i="12"/>
  <c r="N132" i="12"/>
  <c r="E132" i="12"/>
  <c r="D132" i="12"/>
  <c r="C132" i="12"/>
  <c r="B132" i="12"/>
  <c r="A132" i="12"/>
  <c r="BE132" i="12" s="1"/>
  <c r="EA131" i="12"/>
  <c r="ED131" i="12" s="1"/>
  <c r="EG131" i="12" s="1"/>
  <c r="EJ131" i="12" s="1"/>
  <c r="EM131" i="12" s="1"/>
  <c r="EP131" i="12" s="1"/>
  <c r="ES131" i="12" s="1"/>
  <c r="EV131" i="12" s="1"/>
  <c r="EY131" i="12" s="1"/>
  <c r="FB131" i="12" s="1"/>
  <c r="DZ131" i="12"/>
  <c r="EC131" i="12" s="1"/>
  <c r="EF131" i="12" s="1"/>
  <c r="EI131" i="12" s="1"/>
  <c r="EL131" i="12" s="1"/>
  <c r="EO131" i="12" s="1"/>
  <c r="ER131" i="12" s="1"/>
  <c r="EU131" i="12" s="1"/>
  <c r="EX131" i="12" s="1"/>
  <c r="FA131" i="12" s="1"/>
  <c r="FD131" i="12" s="1"/>
  <c r="DY131" i="12"/>
  <c r="EB131" i="12" s="1"/>
  <c r="EE131" i="12" s="1"/>
  <c r="EH131" i="12" s="1"/>
  <c r="EK131" i="12" s="1"/>
  <c r="EN131" i="12" s="1"/>
  <c r="EQ131" i="12" s="1"/>
  <c r="ET131" i="12" s="1"/>
  <c r="EW131" i="12" s="1"/>
  <c r="EZ131" i="12" s="1"/>
  <c r="FC131" i="12" s="1"/>
  <c r="W131" i="12"/>
  <c r="Q131" i="12"/>
  <c r="P131" i="12"/>
  <c r="O131" i="12"/>
  <c r="N131" i="12"/>
  <c r="K131" i="12"/>
  <c r="G131" i="12"/>
  <c r="F131" i="12"/>
  <c r="D131" i="12"/>
  <c r="C131" i="12"/>
  <c r="B131" i="12"/>
  <c r="E131" i="12" s="1"/>
  <c r="A131" i="12"/>
  <c r="BF131" i="12" s="1"/>
  <c r="ED130" i="12"/>
  <c r="EG130" i="12" s="1"/>
  <c r="EJ130" i="12" s="1"/>
  <c r="EM130" i="12" s="1"/>
  <c r="EP130" i="12" s="1"/>
  <c r="ES130" i="12" s="1"/>
  <c r="EV130" i="12" s="1"/>
  <c r="EY130" i="12" s="1"/>
  <c r="FB130" i="12" s="1"/>
  <c r="EA130" i="12"/>
  <c r="DZ130" i="12"/>
  <c r="EC130" i="12" s="1"/>
  <c r="EF130" i="12" s="1"/>
  <c r="EI130" i="12" s="1"/>
  <c r="EL130" i="12" s="1"/>
  <c r="EO130" i="12" s="1"/>
  <c r="ER130" i="12" s="1"/>
  <c r="EU130" i="12" s="1"/>
  <c r="EX130" i="12" s="1"/>
  <c r="FA130" i="12" s="1"/>
  <c r="FD130" i="12" s="1"/>
  <c r="DY130" i="12"/>
  <c r="EB130" i="12" s="1"/>
  <c r="EE130" i="12" s="1"/>
  <c r="EH130" i="12" s="1"/>
  <c r="EK130" i="12" s="1"/>
  <c r="EN130" i="12" s="1"/>
  <c r="EQ130" i="12" s="1"/>
  <c r="ET130" i="12" s="1"/>
  <c r="EW130" i="12" s="1"/>
  <c r="EZ130" i="12" s="1"/>
  <c r="FC130" i="12" s="1"/>
  <c r="P130" i="12"/>
  <c r="Q130" i="12" s="1"/>
  <c r="O130" i="12"/>
  <c r="N130" i="12"/>
  <c r="F130" i="12"/>
  <c r="D130" i="12"/>
  <c r="C130" i="12"/>
  <c r="B130" i="12"/>
  <c r="E130" i="12" s="1"/>
  <c r="A130" i="12"/>
  <c r="BE130" i="12" s="1"/>
  <c r="EA129" i="12"/>
  <c r="ED129" i="12" s="1"/>
  <c r="EG129" i="12" s="1"/>
  <c r="EJ129" i="12" s="1"/>
  <c r="EM129" i="12" s="1"/>
  <c r="EP129" i="12" s="1"/>
  <c r="ES129" i="12" s="1"/>
  <c r="EV129" i="12" s="1"/>
  <c r="EY129" i="12" s="1"/>
  <c r="FB129" i="12" s="1"/>
  <c r="DZ129" i="12"/>
  <c r="EC129" i="12" s="1"/>
  <c r="EF129" i="12" s="1"/>
  <c r="EI129" i="12" s="1"/>
  <c r="EL129" i="12" s="1"/>
  <c r="EO129" i="12" s="1"/>
  <c r="ER129" i="12" s="1"/>
  <c r="EU129" i="12" s="1"/>
  <c r="EX129" i="12" s="1"/>
  <c r="FA129" i="12" s="1"/>
  <c r="FD129" i="12" s="1"/>
  <c r="DY129" i="12"/>
  <c r="EB129" i="12" s="1"/>
  <c r="EE129" i="12" s="1"/>
  <c r="EH129" i="12" s="1"/>
  <c r="EK129" i="12" s="1"/>
  <c r="EN129" i="12" s="1"/>
  <c r="EQ129" i="12" s="1"/>
  <c r="ET129" i="12" s="1"/>
  <c r="EW129" i="12" s="1"/>
  <c r="EZ129" i="12" s="1"/>
  <c r="FC129" i="12" s="1"/>
  <c r="BD129" i="12"/>
  <c r="P129" i="12"/>
  <c r="G129" i="12" s="1"/>
  <c r="O129" i="12"/>
  <c r="N129" i="12"/>
  <c r="E129" i="12"/>
  <c r="D129" i="12"/>
  <c r="C129" i="12"/>
  <c r="B129" i="12"/>
  <c r="A129" i="12"/>
  <c r="BF129" i="12" s="1"/>
  <c r="EB128" i="12"/>
  <c r="EE128" i="12" s="1"/>
  <c r="EH128" i="12" s="1"/>
  <c r="EK128" i="12" s="1"/>
  <c r="EN128" i="12" s="1"/>
  <c r="EQ128" i="12" s="1"/>
  <c r="ET128" i="12" s="1"/>
  <c r="EW128" i="12" s="1"/>
  <c r="EZ128" i="12" s="1"/>
  <c r="FC128" i="12" s="1"/>
  <c r="EA128" i="12"/>
  <c r="ED128" i="12" s="1"/>
  <c r="EG128" i="12" s="1"/>
  <c r="EJ128" i="12" s="1"/>
  <c r="EM128" i="12" s="1"/>
  <c r="EP128" i="12" s="1"/>
  <c r="ES128" i="12" s="1"/>
  <c r="EV128" i="12" s="1"/>
  <c r="EY128" i="12" s="1"/>
  <c r="FB128" i="12" s="1"/>
  <c r="DZ128" i="12"/>
  <c r="EC128" i="12" s="1"/>
  <c r="EF128" i="12" s="1"/>
  <c r="EI128" i="12" s="1"/>
  <c r="EL128" i="12" s="1"/>
  <c r="EO128" i="12" s="1"/>
  <c r="ER128" i="12" s="1"/>
  <c r="EU128" i="12" s="1"/>
  <c r="EX128" i="12" s="1"/>
  <c r="FA128" i="12" s="1"/>
  <c r="FD128" i="12" s="1"/>
  <c r="DY128" i="12"/>
  <c r="P128" i="12"/>
  <c r="F128" i="12" s="1"/>
  <c r="O128" i="12"/>
  <c r="N128" i="12"/>
  <c r="E128" i="12"/>
  <c r="D128" i="12"/>
  <c r="C128" i="12"/>
  <c r="B128" i="12"/>
  <c r="A128" i="12"/>
  <c r="BE128" i="12" s="1"/>
  <c r="EC127" i="12"/>
  <c r="EF127" i="12" s="1"/>
  <c r="EI127" i="12" s="1"/>
  <c r="EL127" i="12" s="1"/>
  <c r="EO127" i="12" s="1"/>
  <c r="ER127" i="12" s="1"/>
  <c r="EU127" i="12" s="1"/>
  <c r="EX127" i="12" s="1"/>
  <c r="FA127" i="12" s="1"/>
  <c r="FD127" i="12" s="1"/>
  <c r="EA127" i="12"/>
  <c r="ED127" i="12" s="1"/>
  <c r="EG127" i="12" s="1"/>
  <c r="EJ127" i="12" s="1"/>
  <c r="EM127" i="12" s="1"/>
  <c r="EP127" i="12" s="1"/>
  <c r="ES127" i="12" s="1"/>
  <c r="EV127" i="12" s="1"/>
  <c r="EY127" i="12" s="1"/>
  <c r="FB127" i="12" s="1"/>
  <c r="DZ127" i="12"/>
  <c r="DY127" i="12"/>
  <c r="EB127" i="12" s="1"/>
  <c r="EE127" i="12" s="1"/>
  <c r="EH127" i="12" s="1"/>
  <c r="EK127" i="12" s="1"/>
  <c r="EN127" i="12" s="1"/>
  <c r="EQ127" i="12" s="1"/>
  <c r="ET127" i="12" s="1"/>
  <c r="EW127" i="12" s="1"/>
  <c r="EZ127" i="12" s="1"/>
  <c r="FC127" i="12" s="1"/>
  <c r="BC127" i="12"/>
  <c r="AY127" i="12"/>
  <c r="AU127" i="12"/>
  <c r="AM127" i="12"/>
  <c r="AI127" i="12"/>
  <c r="AE127" i="12"/>
  <c r="W127" i="12"/>
  <c r="Q127" i="12"/>
  <c r="P127" i="12"/>
  <c r="F127" i="12" s="1"/>
  <c r="O127" i="12"/>
  <c r="N127" i="12"/>
  <c r="K127" i="12"/>
  <c r="G127" i="12"/>
  <c r="D127" i="12"/>
  <c r="C127" i="12"/>
  <c r="B127" i="12"/>
  <c r="E127" i="12" s="1"/>
  <c r="A127" i="12"/>
  <c r="BF127" i="12" s="1"/>
  <c r="EA126" i="12"/>
  <c r="ED126" i="12" s="1"/>
  <c r="EG126" i="12" s="1"/>
  <c r="EJ126" i="12" s="1"/>
  <c r="EM126" i="12" s="1"/>
  <c r="EP126" i="12" s="1"/>
  <c r="ES126" i="12" s="1"/>
  <c r="EV126" i="12" s="1"/>
  <c r="EY126" i="12" s="1"/>
  <c r="FB126" i="12" s="1"/>
  <c r="DZ126" i="12"/>
  <c r="EC126" i="12" s="1"/>
  <c r="EF126" i="12" s="1"/>
  <c r="EI126" i="12" s="1"/>
  <c r="EL126" i="12" s="1"/>
  <c r="EO126" i="12" s="1"/>
  <c r="ER126" i="12" s="1"/>
  <c r="EU126" i="12" s="1"/>
  <c r="EX126" i="12" s="1"/>
  <c r="FA126" i="12" s="1"/>
  <c r="FD126" i="12" s="1"/>
  <c r="DY126" i="12"/>
  <c r="EB126" i="12" s="1"/>
  <c r="EE126" i="12" s="1"/>
  <c r="EH126" i="12" s="1"/>
  <c r="EK126" i="12" s="1"/>
  <c r="EN126" i="12" s="1"/>
  <c r="EQ126" i="12" s="1"/>
  <c r="ET126" i="12" s="1"/>
  <c r="EW126" i="12" s="1"/>
  <c r="EZ126" i="12" s="1"/>
  <c r="FC126" i="12" s="1"/>
  <c r="BD126" i="12"/>
  <c r="AY126" i="12"/>
  <c r="AS126" i="12"/>
  <c r="AN126" i="12"/>
  <c r="AI126" i="12"/>
  <c r="AC126" i="12"/>
  <c r="X126" i="12"/>
  <c r="P126" i="12"/>
  <c r="Q126" i="12" s="1"/>
  <c r="O126" i="12"/>
  <c r="N126" i="12"/>
  <c r="G126" i="12"/>
  <c r="F126" i="12"/>
  <c r="D126" i="12"/>
  <c r="C126" i="12"/>
  <c r="B126" i="12"/>
  <c r="E126" i="12" s="1"/>
  <c r="A126" i="12"/>
  <c r="BF126" i="12" s="1"/>
  <c r="EA125" i="12"/>
  <c r="ED125" i="12" s="1"/>
  <c r="EG125" i="12" s="1"/>
  <c r="EJ125" i="12" s="1"/>
  <c r="EM125" i="12" s="1"/>
  <c r="EP125" i="12" s="1"/>
  <c r="ES125" i="12" s="1"/>
  <c r="EV125" i="12" s="1"/>
  <c r="EY125" i="12" s="1"/>
  <c r="FB125" i="12" s="1"/>
  <c r="DZ125" i="12"/>
  <c r="EC125" i="12" s="1"/>
  <c r="EF125" i="12" s="1"/>
  <c r="EI125" i="12" s="1"/>
  <c r="EL125" i="12" s="1"/>
  <c r="EO125" i="12" s="1"/>
  <c r="ER125" i="12" s="1"/>
  <c r="EU125" i="12" s="1"/>
  <c r="EX125" i="12" s="1"/>
  <c r="FA125" i="12" s="1"/>
  <c r="FD125" i="12" s="1"/>
  <c r="DY125" i="12"/>
  <c r="EB125" i="12" s="1"/>
  <c r="EE125" i="12" s="1"/>
  <c r="EH125" i="12" s="1"/>
  <c r="EK125" i="12" s="1"/>
  <c r="EN125" i="12" s="1"/>
  <c r="EQ125" i="12" s="1"/>
  <c r="ET125" i="12" s="1"/>
  <c r="EW125" i="12" s="1"/>
  <c r="EZ125" i="12" s="1"/>
  <c r="FC125" i="12" s="1"/>
  <c r="AZ125" i="12"/>
  <c r="AR125" i="12"/>
  <c r="AJ125" i="12"/>
  <c r="AB125" i="12"/>
  <c r="P125" i="12"/>
  <c r="Q125" i="12" s="1"/>
  <c r="O125" i="12"/>
  <c r="N125" i="12"/>
  <c r="E125" i="12"/>
  <c r="D125" i="12"/>
  <c r="C125" i="12"/>
  <c r="B125" i="12"/>
  <c r="A125" i="12"/>
  <c r="BF125" i="12" s="1"/>
  <c r="EA124" i="12"/>
  <c r="ED124" i="12" s="1"/>
  <c r="EG124" i="12" s="1"/>
  <c r="EJ124" i="12" s="1"/>
  <c r="EM124" i="12" s="1"/>
  <c r="EP124" i="12" s="1"/>
  <c r="ES124" i="12" s="1"/>
  <c r="EV124" i="12" s="1"/>
  <c r="EY124" i="12" s="1"/>
  <c r="FB124" i="12" s="1"/>
  <c r="DZ124" i="12"/>
  <c r="EC124" i="12" s="1"/>
  <c r="EF124" i="12" s="1"/>
  <c r="EI124" i="12" s="1"/>
  <c r="EL124" i="12" s="1"/>
  <c r="EO124" i="12" s="1"/>
  <c r="ER124" i="12" s="1"/>
  <c r="EU124" i="12" s="1"/>
  <c r="EX124" i="12" s="1"/>
  <c r="FA124" i="12" s="1"/>
  <c r="FD124" i="12" s="1"/>
  <c r="DY124" i="12"/>
  <c r="EB124" i="12" s="1"/>
  <c r="EE124" i="12" s="1"/>
  <c r="EH124" i="12" s="1"/>
  <c r="EK124" i="12" s="1"/>
  <c r="EN124" i="12" s="1"/>
  <c r="EQ124" i="12" s="1"/>
  <c r="ET124" i="12" s="1"/>
  <c r="EW124" i="12" s="1"/>
  <c r="EZ124" i="12" s="1"/>
  <c r="FC124" i="12" s="1"/>
  <c r="P124" i="12"/>
  <c r="F124" i="12" s="1"/>
  <c r="O124" i="12"/>
  <c r="N124" i="12"/>
  <c r="E124" i="12"/>
  <c r="D124" i="12"/>
  <c r="C124" i="12"/>
  <c r="B124" i="12"/>
  <c r="A124" i="12"/>
  <c r="BE124" i="12" s="1"/>
  <c r="EA123" i="12"/>
  <c r="ED123" i="12" s="1"/>
  <c r="EG123" i="12" s="1"/>
  <c r="EJ123" i="12" s="1"/>
  <c r="EM123" i="12" s="1"/>
  <c r="EP123" i="12" s="1"/>
  <c r="ES123" i="12" s="1"/>
  <c r="EV123" i="12" s="1"/>
  <c r="EY123" i="12" s="1"/>
  <c r="FB123" i="12" s="1"/>
  <c r="DZ123" i="12"/>
  <c r="EC123" i="12" s="1"/>
  <c r="EF123" i="12" s="1"/>
  <c r="EI123" i="12" s="1"/>
  <c r="EL123" i="12" s="1"/>
  <c r="EO123" i="12" s="1"/>
  <c r="ER123" i="12" s="1"/>
  <c r="EU123" i="12" s="1"/>
  <c r="EX123" i="12" s="1"/>
  <c r="FA123" i="12" s="1"/>
  <c r="FD123" i="12" s="1"/>
  <c r="DY123" i="12"/>
  <c r="EB123" i="12" s="1"/>
  <c r="EE123" i="12" s="1"/>
  <c r="EH123" i="12" s="1"/>
  <c r="EK123" i="12" s="1"/>
  <c r="EN123" i="12" s="1"/>
  <c r="EQ123" i="12" s="1"/>
  <c r="ET123" i="12" s="1"/>
  <c r="EW123" i="12" s="1"/>
  <c r="EZ123" i="12" s="1"/>
  <c r="FC123" i="12" s="1"/>
  <c r="AY123" i="12"/>
  <c r="AU123" i="12"/>
  <c r="AI123" i="12"/>
  <c r="AE123" i="12"/>
  <c r="P123" i="12"/>
  <c r="F123" i="12" s="1"/>
  <c r="O123" i="12"/>
  <c r="N123" i="12"/>
  <c r="D123" i="12"/>
  <c r="C123" i="12"/>
  <c r="B123" i="12"/>
  <c r="E123" i="12" s="1"/>
  <c r="A123" i="12"/>
  <c r="BF123" i="12" s="1"/>
  <c r="EA122" i="12"/>
  <c r="ED122" i="12" s="1"/>
  <c r="EG122" i="12" s="1"/>
  <c r="EJ122" i="12" s="1"/>
  <c r="EM122" i="12" s="1"/>
  <c r="EP122" i="12" s="1"/>
  <c r="ES122" i="12" s="1"/>
  <c r="EV122" i="12" s="1"/>
  <c r="EY122" i="12" s="1"/>
  <c r="FB122" i="12" s="1"/>
  <c r="DZ122" i="12"/>
  <c r="EC122" i="12" s="1"/>
  <c r="EF122" i="12" s="1"/>
  <c r="EI122" i="12" s="1"/>
  <c r="EL122" i="12" s="1"/>
  <c r="EO122" i="12" s="1"/>
  <c r="ER122" i="12" s="1"/>
  <c r="EU122" i="12" s="1"/>
  <c r="EX122" i="12" s="1"/>
  <c r="FA122" i="12" s="1"/>
  <c r="FD122" i="12" s="1"/>
  <c r="DY122" i="12"/>
  <c r="EB122" i="12" s="1"/>
  <c r="EE122" i="12" s="1"/>
  <c r="EH122" i="12" s="1"/>
  <c r="EK122" i="12" s="1"/>
  <c r="EN122" i="12" s="1"/>
  <c r="EQ122" i="12" s="1"/>
  <c r="ET122" i="12" s="1"/>
  <c r="EW122" i="12" s="1"/>
  <c r="EZ122" i="12" s="1"/>
  <c r="FC122" i="12" s="1"/>
  <c r="BD122" i="12"/>
  <c r="BC122" i="12"/>
  <c r="BA122" i="12"/>
  <c r="AY122" i="12"/>
  <c r="AW122" i="12"/>
  <c r="AV122" i="12"/>
  <c r="AS122" i="12"/>
  <c r="AR122" i="12"/>
  <c r="AQ122" i="12"/>
  <c r="AN122" i="12"/>
  <c r="AM122" i="12"/>
  <c r="AK122" i="12"/>
  <c r="AI122" i="12"/>
  <c r="AG122" i="12"/>
  <c r="AF122" i="12"/>
  <c r="AC122" i="12"/>
  <c r="AB122" i="12"/>
  <c r="AA122" i="12"/>
  <c r="X122" i="12"/>
  <c r="W122" i="12"/>
  <c r="P122" i="12"/>
  <c r="Q122" i="12" s="1"/>
  <c r="O122" i="12"/>
  <c r="N122" i="12"/>
  <c r="J122" i="12"/>
  <c r="G122" i="12"/>
  <c r="D122" i="12"/>
  <c r="C122" i="12"/>
  <c r="B122" i="12"/>
  <c r="E122" i="12" s="1"/>
  <c r="A122" i="12"/>
  <c r="BF122" i="12" s="1"/>
  <c r="EB121" i="12"/>
  <c r="EE121" i="12" s="1"/>
  <c r="EH121" i="12" s="1"/>
  <c r="EK121" i="12" s="1"/>
  <c r="EN121" i="12" s="1"/>
  <c r="EQ121" i="12" s="1"/>
  <c r="ET121" i="12" s="1"/>
  <c r="EW121" i="12" s="1"/>
  <c r="EZ121" i="12" s="1"/>
  <c r="FC121" i="12" s="1"/>
  <c r="EA121" i="12"/>
  <c r="ED121" i="12" s="1"/>
  <c r="EG121" i="12" s="1"/>
  <c r="EJ121" i="12" s="1"/>
  <c r="EM121" i="12" s="1"/>
  <c r="EP121" i="12" s="1"/>
  <c r="ES121" i="12" s="1"/>
  <c r="EV121" i="12" s="1"/>
  <c r="EY121" i="12" s="1"/>
  <c r="FB121" i="12" s="1"/>
  <c r="DZ121" i="12"/>
  <c r="EC121" i="12" s="1"/>
  <c r="EF121" i="12" s="1"/>
  <c r="EI121" i="12" s="1"/>
  <c r="EL121" i="12" s="1"/>
  <c r="EO121" i="12" s="1"/>
  <c r="ER121" i="12" s="1"/>
  <c r="EU121" i="12" s="1"/>
  <c r="EX121" i="12" s="1"/>
  <c r="FA121" i="12" s="1"/>
  <c r="FD121" i="12" s="1"/>
  <c r="DY121" i="12"/>
  <c r="BE121" i="12"/>
  <c r="AZ121" i="12"/>
  <c r="AW121" i="12"/>
  <c r="AR121" i="12"/>
  <c r="AO121" i="12"/>
  <c r="AJ121" i="12"/>
  <c r="AG121" i="12"/>
  <c r="AB121" i="12"/>
  <c r="Y121" i="12"/>
  <c r="P121" i="12"/>
  <c r="Q121" i="12" s="1"/>
  <c r="O121" i="12"/>
  <c r="N121" i="12"/>
  <c r="D121" i="12"/>
  <c r="C121" i="12"/>
  <c r="B121" i="12"/>
  <c r="A121" i="12"/>
  <c r="BF121" i="12" s="1"/>
  <c r="EC120" i="12"/>
  <c r="EF120" i="12" s="1"/>
  <c r="EI120" i="12" s="1"/>
  <c r="EL120" i="12" s="1"/>
  <c r="EO120" i="12" s="1"/>
  <c r="ER120" i="12" s="1"/>
  <c r="EU120" i="12" s="1"/>
  <c r="EX120" i="12" s="1"/>
  <c r="FA120" i="12" s="1"/>
  <c r="FD120" i="12" s="1"/>
  <c r="EB120" i="12"/>
  <c r="EE120" i="12" s="1"/>
  <c r="EH120" i="12" s="1"/>
  <c r="EK120" i="12" s="1"/>
  <c r="EN120" i="12" s="1"/>
  <c r="EQ120" i="12" s="1"/>
  <c r="ET120" i="12" s="1"/>
  <c r="EW120" i="12" s="1"/>
  <c r="EZ120" i="12" s="1"/>
  <c r="FC120" i="12" s="1"/>
  <c r="EA120" i="12"/>
  <c r="ED120" i="12" s="1"/>
  <c r="EG120" i="12" s="1"/>
  <c r="EJ120" i="12" s="1"/>
  <c r="EM120" i="12" s="1"/>
  <c r="EP120" i="12" s="1"/>
  <c r="ES120" i="12" s="1"/>
  <c r="EV120" i="12" s="1"/>
  <c r="EY120" i="12" s="1"/>
  <c r="FB120" i="12" s="1"/>
  <c r="DZ120" i="12"/>
  <c r="DY120" i="12"/>
  <c r="Q120" i="12"/>
  <c r="P120" i="12"/>
  <c r="F120" i="12" s="1"/>
  <c r="O120" i="12"/>
  <c r="N120" i="12"/>
  <c r="K120" i="12"/>
  <c r="D120" i="12"/>
  <c r="C120" i="12"/>
  <c r="B120" i="12"/>
  <c r="E120" i="12" s="1"/>
  <c r="A120" i="12"/>
  <c r="BA120" i="12" s="1"/>
  <c r="ED119" i="12"/>
  <c r="EG119" i="12" s="1"/>
  <c r="EJ119" i="12" s="1"/>
  <c r="EM119" i="12" s="1"/>
  <c r="EP119" i="12" s="1"/>
  <c r="ES119" i="12" s="1"/>
  <c r="EV119" i="12" s="1"/>
  <c r="EY119" i="12" s="1"/>
  <c r="FB119" i="12" s="1"/>
  <c r="EC119" i="12"/>
  <c r="EF119" i="12" s="1"/>
  <c r="EI119" i="12" s="1"/>
  <c r="EL119" i="12" s="1"/>
  <c r="EO119" i="12" s="1"/>
  <c r="ER119" i="12" s="1"/>
  <c r="EU119" i="12" s="1"/>
  <c r="EX119" i="12" s="1"/>
  <c r="FA119" i="12" s="1"/>
  <c r="FD119" i="12" s="1"/>
  <c r="EA119" i="12"/>
  <c r="DZ119" i="12"/>
  <c r="DY119" i="12"/>
  <c r="EB119" i="12" s="1"/>
  <c r="EE119" i="12" s="1"/>
  <c r="EH119" i="12" s="1"/>
  <c r="EK119" i="12" s="1"/>
  <c r="EN119" i="12" s="1"/>
  <c r="EQ119" i="12" s="1"/>
  <c r="ET119" i="12" s="1"/>
  <c r="EW119" i="12" s="1"/>
  <c r="EZ119" i="12" s="1"/>
  <c r="FC119" i="12" s="1"/>
  <c r="BC119" i="12"/>
  <c r="AM119" i="12"/>
  <c r="W119" i="12"/>
  <c r="Q119" i="12"/>
  <c r="P119" i="12"/>
  <c r="O119" i="12"/>
  <c r="N119" i="12"/>
  <c r="K119" i="12"/>
  <c r="G119" i="12"/>
  <c r="F119" i="12"/>
  <c r="D119" i="12"/>
  <c r="C119" i="12"/>
  <c r="B119" i="12"/>
  <c r="A119" i="12"/>
  <c r="AT119" i="12" s="1"/>
  <c r="ED118" i="12"/>
  <c r="EG118" i="12" s="1"/>
  <c r="EJ118" i="12" s="1"/>
  <c r="EM118" i="12" s="1"/>
  <c r="EP118" i="12" s="1"/>
  <c r="ES118" i="12" s="1"/>
  <c r="EV118" i="12" s="1"/>
  <c r="EY118" i="12" s="1"/>
  <c r="FB118" i="12" s="1"/>
  <c r="EA118" i="12"/>
  <c r="DZ118" i="12"/>
  <c r="EC118" i="12" s="1"/>
  <c r="EF118" i="12" s="1"/>
  <c r="EI118" i="12" s="1"/>
  <c r="EL118" i="12" s="1"/>
  <c r="EO118" i="12" s="1"/>
  <c r="ER118" i="12" s="1"/>
  <c r="EU118" i="12" s="1"/>
  <c r="EX118" i="12" s="1"/>
  <c r="FA118" i="12" s="1"/>
  <c r="FD118" i="12" s="1"/>
  <c r="DY118" i="12"/>
  <c r="EB118" i="12" s="1"/>
  <c r="EE118" i="12" s="1"/>
  <c r="EH118" i="12" s="1"/>
  <c r="EK118" i="12" s="1"/>
  <c r="EN118" i="12" s="1"/>
  <c r="EQ118" i="12" s="1"/>
  <c r="ET118" i="12" s="1"/>
  <c r="EW118" i="12" s="1"/>
  <c r="EZ118" i="12" s="1"/>
  <c r="FC118" i="12" s="1"/>
  <c r="P118" i="12"/>
  <c r="Q118" i="12" s="1"/>
  <c r="O118" i="12"/>
  <c r="N118" i="12"/>
  <c r="G118" i="12"/>
  <c r="F118" i="12"/>
  <c r="D118" i="12"/>
  <c r="C118" i="12"/>
  <c r="B118" i="12"/>
  <c r="E118" i="12" s="1"/>
  <c r="A118" i="12"/>
  <c r="BF118" i="12" s="1"/>
  <c r="EA117" i="12"/>
  <c r="ED117" i="12" s="1"/>
  <c r="EG117" i="12" s="1"/>
  <c r="EJ117" i="12" s="1"/>
  <c r="EM117" i="12" s="1"/>
  <c r="EP117" i="12" s="1"/>
  <c r="ES117" i="12" s="1"/>
  <c r="EV117" i="12" s="1"/>
  <c r="EY117" i="12" s="1"/>
  <c r="FB117" i="12" s="1"/>
  <c r="DZ117" i="12"/>
  <c r="EC117" i="12" s="1"/>
  <c r="EF117" i="12" s="1"/>
  <c r="EI117" i="12" s="1"/>
  <c r="EL117" i="12" s="1"/>
  <c r="EO117" i="12" s="1"/>
  <c r="ER117" i="12" s="1"/>
  <c r="EU117" i="12" s="1"/>
  <c r="EX117" i="12" s="1"/>
  <c r="FA117" i="12" s="1"/>
  <c r="FD117" i="12" s="1"/>
  <c r="DY117" i="12"/>
  <c r="EB117" i="12" s="1"/>
  <c r="EE117" i="12" s="1"/>
  <c r="EH117" i="12" s="1"/>
  <c r="EK117" i="12" s="1"/>
  <c r="EN117" i="12" s="1"/>
  <c r="EQ117" i="12" s="1"/>
  <c r="ET117" i="12" s="1"/>
  <c r="EW117" i="12" s="1"/>
  <c r="EZ117" i="12" s="1"/>
  <c r="FC117" i="12" s="1"/>
  <c r="P117" i="12"/>
  <c r="G117" i="12" s="1"/>
  <c r="O117" i="12"/>
  <c r="N117" i="12"/>
  <c r="E117" i="12"/>
  <c r="D117" i="12"/>
  <c r="C117" i="12"/>
  <c r="B117" i="12"/>
  <c r="A117" i="12"/>
  <c r="BF117" i="12" s="1"/>
  <c r="EB116" i="12"/>
  <c r="EE116" i="12" s="1"/>
  <c r="EH116" i="12" s="1"/>
  <c r="EK116" i="12" s="1"/>
  <c r="EN116" i="12" s="1"/>
  <c r="EQ116" i="12" s="1"/>
  <c r="ET116" i="12" s="1"/>
  <c r="EW116" i="12" s="1"/>
  <c r="EZ116" i="12" s="1"/>
  <c r="FC116" i="12" s="1"/>
  <c r="EA116" i="12"/>
  <c r="ED116" i="12" s="1"/>
  <c r="EG116" i="12" s="1"/>
  <c r="EJ116" i="12" s="1"/>
  <c r="EM116" i="12" s="1"/>
  <c r="EP116" i="12" s="1"/>
  <c r="ES116" i="12" s="1"/>
  <c r="EV116" i="12" s="1"/>
  <c r="EY116" i="12" s="1"/>
  <c r="FB116" i="12" s="1"/>
  <c r="DZ116" i="12"/>
  <c r="EC116" i="12" s="1"/>
  <c r="EF116" i="12" s="1"/>
  <c r="EI116" i="12" s="1"/>
  <c r="EL116" i="12" s="1"/>
  <c r="EO116" i="12" s="1"/>
  <c r="ER116" i="12" s="1"/>
  <c r="EU116" i="12" s="1"/>
  <c r="EX116" i="12" s="1"/>
  <c r="FA116" i="12" s="1"/>
  <c r="FD116" i="12" s="1"/>
  <c r="DY116" i="12"/>
  <c r="P116" i="12"/>
  <c r="F116" i="12" s="1"/>
  <c r="O116" i="12"/>
  <c r="N116" i="12"/>
  <c r="E116" i="12"/>
  <c r="D116" i="12"/>
  <c r="C116" i="12"/>
  <c r="B116" i="12"/>
  <c r="A116" i="12"/>
  <c r="AW116" i="12" s="1"/>
  <c r="EC115" i="12"/>
  <c r="EF115" i="12" s="1"/>
  <c r="EI115" i="12" s="1"/>
  <c r="EL115" i="12" s="1"/>
  <c r="EO115" i="12" s="1"/>
  <c r="ER115" i="12" s="1"/>
  <c r="EU115" i="12" s="1"/>
  <c r="EX115" i="12" s="1"/>
  <c r="FA115" i="12" s="1"/>
  <c r="FD115" i="12" s="1"/>
  <c r="EA115" i="12"/>
  <c r="ED115" i="12" s="1"/>
  <c r="EG115" i="12" s="1"/>
  <c r="EJ115" i="12" s="1"/>
  <c r="EM115" i="12" s="1"/>
  <c r="EP115" i="12" s="1"/>
  <c r="ES115" i="12" s="1"/>
  <c r="EV115" i="12" s="1"/>
  <c r="EY115" i="12" s="1"/>
  <c r="FB115" i="12" s="1"/>
  <c r="DZ115" i="12"/>
  <c r="DY115" i="12"/>
  <c r="EB115" i="12" s="1"/>
  <c r="EE115" i="12" s="1"/>
  <c r="EH115" i="12" s="1"/>
  <c r="EK115" i="12" s="1"/>
  <c r="EN115" i="12" s="1"/>
  <c r="EQ115" i="12" s="1"/>
  <c r="ET115" i="12" s="1"/>
  <c r="EW115" i="12" s="1"/>
  <c r="EZ115" i="12" s="1"/>
  <c r="FC115" i="12" s="1"/>
  <c r="Y118" i="12" l="1"/>
  <c r="AE118" i="12"/>
  <c r="AJ118" i="12"/>
  <c r="AO118" i="12"/>
  <c r="AU118" i="12"/>
  <c r="AZ118" i="12"/>
  <c r="BE118" i="12"/>
  <c r="G123" i="12"/>
  <c r="J117" i="12"/>
  <c r="X117" i="12"/>
  <c r="AF117" i="12"/>
  <c r="AN117" i="12"/>
  <c r="AV117" i="12"/>
  <c r="BD117" i="12"/>
  <c r="AA119" i="12"/>
  <c r="AQ119" i="12"/>
  <c r="K123" i="12"/>
  <c r="Q123" i="12"/>
  <c r="AC125" i="12"/>
  <c r="AK125" i="12"/>
  <c r="AS125" i="12"/>
  <c r="BA125" i="12"/>
  <c r="Y126" i="12"/>
  <c r="AJ126" i="12"/>
  <c r="AU126" i="12"/>
  <c r="BE126" i="12"/>
  <c r="AF129" i="12"/>
  <c r="G130" i="12"/>
  <c r="K132" i="12"/>
  <c r="Q132" i="12"/>
  <c r="EB135" i="12"/>
  <c r="Y117" i="12"/>
  <c r="AG117" i="12"/>
  <c r="AO117" i="12"/>
  <c r="AW117" i="12"/>
  <c r="BE117" i="12"/>
  <c r="J118" i="12"/>
  <c r="W118" i="12"/>
  <c r="AB118" i="12"/>
  <c r="AG118" i="12"/>
  <c r="AM118" i="12"/>
  <c r="AR118" i="12"/>
  <c r="AW118" i="12"/>
  <c r="BC118" i="12"/>
  <c r="AE119" i="12"/>
  <c r="AU119" i="12"/>
  <c r="AC121" i="12"/>
  <c r="AK121" i="12"/>
  <c r="AS121" i="12"/>
  <c r="BA121" i="12"/>
  <c r="F122" i="12"/>
  <c r="Y122" i="12"/>
  <c r="AE122" i="12"/>
  <c r="AJ122" i="12"/>
  <c r="AO122" i="12"/>
  <c r="AU122" i="12"/>
  <c r="AZ122" i="12"/>
  <c r="BE122" i="12"/>
  <c r="W123" i="12"/>
  <c r="AM123" i="12"/>
  <c r="BC123" i="12"/>
  <c r="K124" i="12"/>
  <c r="Q124" i="12"/>
  <c r="J125" i="12"/>
  <c r="X125" i="12"/>
  <c r="AF125" i="12"/>
  <c r="AN125" i="12"/>
  <c r="AV125" i="12"/>
  <c r="BD125" i="12"/>
  <c r="AA126" i="12"/>
  <c r="AF126" i="12"/>
  <c r="AK126" i="12"/>
  <c r="AQ126" i="12"/>
  <c r="AV126" i="12"/>
  <c r="BA126" i="12"/>
  <c r="AA127" i="12"/>
  <c r="AQ127" i="12"/>
  <c r="Y129" i="12"/>
  <c r="AG129" i="12"/>
  <c r="AO129" i="12"/>
  <c r="AW129" i="12"/>
  <c r="BE129" i="12"/>
  <c r="J130" i="12"/>
  <c r="W130" i="12"/>
  <c r="AB130" i="12"/>
  <c r="AG130" i="12"/>
  <c r="AM130" i="12"/>
  <c r="AR130" i="12"/>
  <c r="AZ130" i="12"/>
  <c r="AE131" i="12"/>
  <c r="J133" i="12"/>
  <c r="X133" i="12"/>
  <c r="AF133" i="12"/>
  <c r="AN133" i="12"/>
  <c r="AV133" i="12"/>
  <c r="BD133" i="12"/>
  <c r="AA134" i="12"/>
  <c r="AI134" i="12"/>
  <c r="AQ134" i="12"/>
  <c r="AY134" i="12"/>
  <c r="AC136" i="12"/>
  <c r="AK136" i="12"/>
  <c r="AS136" i="12"/>
  <c r="BA136" i="12"/>
  <c r="F137" i="12"/>
  <c r="Y137" i="12"/>
  <c r="AF137" i="12"/>
  <c r="AN137" i="12"/>
  <c r="AV137" i="12"/>
  <c r="BD137" i="12"/>
  <c r="AA138" i="12"/>
  <c r="AC117" i="12"/>
  <c r="AK117" i="12"/>
  <c r="AS117" i="12"/>
  <c r="BA117" i="12"/>
  <c r="AC129" i="12"/>
  <c r="AK129" i="12"/>
  <c r="AS129" i="12"/>
  <c r="BA129" i="12"/>
  <c r="Y130" i="12"/>
  <c r="AE130" i="12"/>
  <c r="AJ130" i="12"/>
  <c r="AO130" i="12"/>
  <c r="AV130" i="12"/>
  <c r="BD130" i="12"/>
  <c r="K116" i="12"/>
  <c r="Q116" i="12"/>
  <c r="AA118" i="12"/>
  <c r="AF118" i="12"/>
  <c r="AK118" i="12"/>
  <c r="AQ118" i="12"/>
  <c r="AV118" i="12"/>
  <c r="BA118" i="12"/>
  <c r="AE126" i="12"/>
  <c r="AO126" i="12"/>
  <c r="AZ126" i="12"/>
  <c r="K128" i="12"/>
  <c r="Q128" i="12"/>
  <c r="J129" i="12"/>
  <c r="X129" i="12"/>
  <c r="AN129" i="12"/>
  <c r="AV129" i="12"/>
  <c r="AA130" i="12"/>
  <c r="AF130" i="12"/>
  <c r="AK130" i="12"/>
  <c r="AQ130" i="12"/>
  <c r="AY130" i="12"/>
  <c r="AA131" i="12"/>
  <c r="Y134" i="12"/>
  <c r="AF134" i="12"/>
  <c r="AN134" i="12"/>
  <c r="AV134" i="12"/>
  <c r="BD134" i="12"/>
  <c r="AB117" i="12"/>
  <c r="AJ117" i="12"/>
  <c r="AR117" i="12"/>
  <c r="AZ117" i="12"/>
  <c r="X118" i="12"/>
  <c r="AC118" i="12"/>
  <c r="AI118" i="12"/>
  <c r="AN118" i="12"/>
  <c r="AS118" i="12"/>
  <c r="AY118" i="12"/>
  <c r="BD118" i="12"/>
  <c r="AI119" i="12"/>
  <c r="AY119" i="12"/>
  <c r="J121" i="12"/>
  <c r="X121" i="12"/>
  <c r="AF121" i="12"/>
  <c r="AN121" i="12"/>
  <c r="AV121" i="12"/>
  <c r="BD121" i="12"/>
  <c r="AA123" i="12"/>
  <c r="AQ123" i="12"/>
  <c r="Y125" i="12"/>
  <c r="AG125" i="12"/>
  <c r="AO125" i="12"/>
  <c r="AW125" i="12"/>
  <c r="BE125" i="12"/>
  <c r="J126" i="12"/>
  <c r="W126" i="12"/>
  <c r="AB126" i="12"/>
  <c r="AG126" i="12"/>
  <c r="AM126" i="12"/>
  <c r="AR126" i="12"/>
  <c r="AW126" i="12"/>
  <c r="BC126" i="12"/>
  <c r="AB129" i="12"/>
  <c r="AJ129" i="12"/>
  <c r="AR129" i="12"/>
  <c r="AZ129" i="12"/>
  <c r="X130" i="12"/>
  <c r="AC130" i="12"/>
  <c r="AI130" i="12"/>
  <c r="AN130" i="12"/>
  <c r="AU130" i="12"/>
  <c r="BC130" i="12"/>
  <c r="AI131" i="12"/>
  <c r="J134" i="12"/>
  <c r="W134" i="12"/>
  <c r="AB134" i="12"/>
  <c r="AJ134" i="12"/>
  <c r="AR134" i="12"/>
  <c r="AZ134" i="12"/>
  <c r="EC135" i="12"/>
  <c r="ED135" i="12" s="1"/>
  <c r="EE135" i="12" s="1"/>
  <c r="EF135" i="12" s="1"/>
  <c r="EG135" i="12" s="1"/>
  <c r="EH135" i="12" s="1"/>
  <c r="EI135" i="12" s="1"/>
  <c r="EJ135" i="12" s="1"/>
  <c r="EK135" i="12" s="1"/>
  <c r="EL135" i="12" s="1"/>
  <c r="EM135" i="12" s="1"/>
  <c r="EN135" i="12" s="1"/>
  <c r="EO135" i="12" s="1"/>
  <c r="EP135" i="12" s="1"/>
  <c r="EQ135" i="12" s="1"/>
  <c r="ER135" i="12" s="1"/>
  <c r="ES135" i="12" s="1"/>
  <c r="ET135" i="12" s="1"/>
  <c r="EU135" i="12" s="1"/>
  <c r="EV135" i="12" s="1"/>
  <c r="EW135" i="12" s="1"/>
  <c r="EX135" i="12" s="1"/>
  <c r="EY135" i="12" s="1"/>
  <c r="EZ135" i="12" s="1"/>
  <c r="FA135" i="12" s="1"/>
  <c r="FB135" i="12" s="1"/>
  <c r="FC135" i="12" s="1"/>
  <c r="FD135" i="12" s="1"/>
  <c r="AD116" i="12"/>
  <c r="AT116" i="12"/>
  <c r="AD120" i="12"/>
  <c r="AX120" i="12"/>
  <c r="Y116" i="12"/>
  <c r="AK116" i="12"/>
  <c r="AS116" i="12"/>
  <c r="BE116" i="12"/>
  <c r="AH119" i="12"/>
  <c r="AP119" i="12"/>
  <c r="BB119" i="12"/>
  <c r="Y120" i="12"/>
  <c r="AK120" i="12"/>
  <c r="AW120" i="12"/>
  <c r="AD123" i="12"/>
  <c r="AL123" i="12"/>
  <c r="AT123" i="12"/>
  <c r="BB123" i="12"/>
  <c r="J124" i="12"/>
  <c r="Y124" i="12"/>
  <c r="AG124" i="12"/>
  <c r="AO124" i="12"/>
  <c r="AS124" i="12"/>
  <c r="BA124" i="12"/>
  <c r="G125" i="12"/>
  <c r="AD127" i="12"/>
  <c r="AL127" i="12"/>
  <c r="AT127" i="12"/>
  <c r="BB127" i="12"/>
  <c r="J128" i="12"/>
  <c r="AC128" i="12"/>
  <c r="G116" i="12"/>
  <c r="X116" i="12"/>
  <c r="AB116" i="12"/>
  <c r="AF116" i="12"/>
  <c r="AJ116" i="12"/>
  <c r="AN116" i="12"/>
  <c r="AR116" i="12"/>
  <c r="AV116" i="12"/>
  <c r="AZ116" i="12"/>
  <c r="BD116" i="12"/>
  <c r="F117" i="12"/>
  <c r="W117" i="12"/>
  <c r="AA117" i="12"/>
  <c r="AE117" i="12"/>
  <c r="AI117" i="12"/>
  <c r="AM117" i="12"/>
  <c r="AQ117" i="12"/>
  <c r="AU117" i="12"/>
  <c r="AY117" i="12"/>
  <c r="BC117" i="12"/>
  <c r="K118" i="12"/>
  <c r="Z118" i="12"/>
  <c r="AD118" i="12"/>
  <c r="AH118" i="12"/>
  <c r="AL118" i="12"/>
  <c r="AP118" i="12"/>
  <c r="AT118" i="12"/>
  <c r="AX118" i="12"/>
  <c r="BB118" i="12"/>
  <c r="J119" i="12"/>
  <c r="Y119" i="12"/>
  <c r="AC119" i="12"/>
  <c r="AG119" i="12"/>
  <c r="AK119" i="12"/>
  <c r="AO119" i="12"/>
  <c r="AS119" i="12"/>
  <c r="AW119" i="12"/>
  <c r="BA119" i="12"/>
  <c r="BE119" i="12"/>
  <c r="G120" i="12"/>
  <c r="X120" i="12"/>
  <c r="AB120" i="12"/>
  <c r="AF120" i="12"/>
  <c r="AJ120" i="12"/>
  <c r="AN120" i="12"/>
  <c r="AR120" i="12"/>
  <c r="AV120" i="12"/>
  <c r="AZ120" i="12"/>
  <c r="BD120" i="12"/>
  <c r="F121" i="12"/>
  <c r="W121" i="12"/>
  <c r="AA121" i="12"/>
  <c r="AE121" i="12"/>
  <c r="AI121" i="12"/>
  <c r="AM121" i="12"/>
  <c r="AQ121" i="12"/>
  <c r="AU121" i="12"/>
  <c r="AY121" i="12"/>
  <c r="BC121" i="12"/>
  <c r="K122" i="12"/>
  <c r="Z122" i="12"/>
  <c r="AD122" i="12"/>
  <c r="AH122" i="12"/>
  <c r="AL122" i="12"/>
  <c r="AP122" i="12"/>
  <c r="AT122" i="12"/>
  <c r="AX122" i="12"/>
  <c r="BB122" i="12"/>
  <c r="J123" i="12"/>
  <c r="Y123" i="12"/>
  <c r="AC123" i="12"/>
  <c r="AG123" i="12"/>
  <c r="AK123" i="12"/>
  <c r="AO123" i="12"/>
  <c r="AS123" i="12"/>
  <c r="AW123" i="12"/>
  <c r="BA123" i="12"/>
  <c r="BE123" i="12"/>
  <c r="G124" i="12"/>
  <c r="X124" i="12"/>
  <c r="AB124" i="12"/>
  <c r="AF124" i="12"/>
  <c r="AJ124" i="12"/>
  <c r="AN124" i="12"/>
  <c r="AR124" i="12"/>
  <c r="AV124" i="12"/>
  <c r="AZ124" i="12"/>
  <c r="BD124" i="12"/>
  <c r="F125" i="12"/>
  <c r="W125" i="12"/>
  <c r="AA125" i="12"/>
  <c r="AE125" i="12"/>
  <c r="AI125" i="12"/>
  <c r="AM125" i="12"/>
  <c r="AQ125" i="12"/>
  <c r="AU125" i="12"/>
  <c r="AY125" i="12"/>
  <c r="BC125" i="12"/>
  <c r="K126" i="12"/>
  <c r="Z126" i="12"/>
  <c r="AD126" i="12"/>
  <c r="AH126" i="12"/>
  <c r="AL126" i="12"/>
  <c r="AP126" i="12"/>
  <c r="AT126" i="12"/>
  <c r="AX126" i="12"/>
  <c r="BB126" i="12"/>
  <c r="J127" i="12"/>
  <c r="Y127" i="12"/>
  <c r="AC127" i="12"/>
  <c r="AG127" i="12"/>
  <c r="AK127" i="12"/>
  <c r="AO127" i="12"/>
  <c r="AS127" i="12"/>
  <c r="AW127" i="12"/>
  <c r="BA127" i="12"/>
  <c r="BE127" i="12"/>
  <c r="G128" i="12"/>
  <c r="X128" i="12"/>
  <c r="AB128" i="12"/>
  <c r="AF128" i="12"/>
  <c r="AJ128" i="12"/>
  <c r="AN128" i="12"/>
  <c r="AR128" i="12"/>
  <c r="AV128" i="12"/>
  <c r="AZ128" i="12"/>
  <c r="BD128" i="12"/>
  <c r="F129" i="12"/>
  <c r="W129" i="12"/>
  <c r="AA129" i="12"/>
  <c r="AE129" i="12"/>
  <c r="AI129" i="12"/>
  <c r="AM129" i="12"/>
  <c r="AQ129" i="12"/>
  <c r="AU129" i="12"/>
  <c r="AY129" i="12"/>
  <c r="BC129" i="12"/>
  <c r="K130" i="12"/>
  <c r="Z130" i="12"/>
  <c r="AD130" i="12"/>
  <c r="AH130" i="12"/>
  <c r="AL130" i="12"/>
  <c r="AP130" i="12"/>
  <c r="AT130" i="12"/>
  <c r="AX130" i="12"/>
  <c r="BB130" i="12"/>
  <c r="BF130" i="12"/>
  <c r="J131" i="12"/>
  <c r="Y131" i="12"/>
  <c r="AC131" i="12"/>
  <c r="AG131" i="12"/>
  <c r="AK131" i="12"/>
  <c r="AO131" i="12"/>
  <c r="AS131" i="12"/>
  <c r="AW131" i="12"/>
  <c r="BA131" i="12"/>
  <c r="BE131" i="12"/>
  <c r="G132" i="12"/>
  <c r="X132" i="12"/>
  <c r="AB132" i="12"/>
  <c r="AF132" i="12"/>
  <c r="AJ132" i="12"/>
  <c r="AN132" i="12"/>
  <c r="AR132" i="12"/>
  <c r="AV132" i="12"/>
  <c r="AZ132" i="12"/>
  <c r="BD132" i="12"/>
  <c r="F133" i="12"/>
  <c r="W133" i="12"/>
  <c r="AA133" i="12"/>
  <c r="AE133" i="12"/>
  <c r="AI133" i="12"/>
  <c r="AM133" i="12"/>
  <c r="AQ133" i="12"/>
  <c r="AU133" i="12"/>
  <c r="AY133" i="12"/>
  <c r="BC133" i="12"/>
  <c r="K134" i="12"/>
  <c r="Z134" i="12"/>
  <c r="AD134" i="12"/>
  <c r="AH134" i="12"/>
  <c r="AL134" i="12"/>
  <c r="AP134" i="12"/>
  <c r="AT134" i="12"/>
  <c r="AX134" i="12"/>
  <c r="BB134" i="12"/>
  <c r="BF134" i="12"/>
  <c r="G135" i="12"/>
  <c r="X135" i="12"/>
  <c r="AB135" i="12"/>
  <c r="AF135" i="12"/>
  <c r="AJ135" i="12"/>
  <c r="AN135" i="12"/>
  <c r="AR135" i="12"/>
  <c r="AV135" i="12"/>
  <c r="AZ135" i="12"/>
  <c r="BD135" i="12"/>
  <c r="F136" i="12"/>
  <c r="W136" i="12"/>
  <c r="AA136" i="12"/>
  <c r="AE136" i="12"/>
  <c r="AI136" i="12"/>
  <c r="AM136" i="12"/>
  <c r="AQ136" i="12"/>
  <c r="AU136" i="12"/>
  <c r="AY136" i="12"/>
  <c r="BC136" i="12"/>
  <c r="K137" i="12"/>
  <c r="Z137" i="12"/>
  <c r="AD137" i="12"/>
  <c r="AH137" i="12"/>
  <c r="AL137" i="12"/>
  <c r="AP137" i="12"/>
  <c r="AT137" i="12"/>
  <c r="AX137" i="12"/>
  <c r="BB137" i="12"/>
  <c r="BF137" i="12"/>
  <c r="J138" i="12"/>
  <c r="Y138" i="12"/>
  <c r="AC138" i="12"/>
  <c r="AG138" i="12"/>
  <c r="AK138" i="12"/>
  <c r="AO138" i="12"/>
  <c r="AS138" i="12"/>
  <c r="AW138" i="12"/>
  <c r="BA138" i="12"/>
  <c r="BE138" i="12"/>
  <c r="AH116" i="12"/>
  <c r="AX116" i="12"/>
  <c r="Z120" i="12"/>
  <c r="AP120" i="12"/>
  <c r="AG116" i="12"/>
  <c r="AO116" i="12"/>
  <c r="BA116" i="12"/>
  <c r="AD119" i="12"/>
  <c r="AL119" i="12"/>
  <c r="AX119" i="12"/>
  <c r="BF119" i="12"/>
  <c r="AG120" i="12"/>
  <c r="AS120" i="12"/>
  <c r="BE120" i="12"/>
  <c r="G121" i="12"/>
  <c r="W116" i="12"/>
  <c r="AA116" i="12"/>
  <c r="AE116" i="12"/>
  <c r="AI116" i="12"/>
  <c r="AM116" i="12"/>
  <c r="AQ116" i="12"/>
  <c r="AU116" i="12"/>
  <c r="AY116" i="12"/>
  <c r="BC116" i="12"/>
  <c r="K117" i="12"/>
  <c r="Q117" i="12"/>
  <c r="Z117" i="12"/>
  <c r="AD117" i="12"/>
  <c r="AH117" i="12"/>
  <c r="AL117" i="12"/>
  <c r="AP117" i="12"/>
  <c r="AT117" i="12"/>
  <c r="AX117" i="12"/>
  <c r="BB117" i="12"/>
  <c r="X119" i="12"/>
  <c r="AB119" i="12"/>
  <c r="AF119" i="12"/>
  <c r="AJ119" i="12"/>
  <c r="AN119" i="12"/>
  <c r="AR119" i="12"/>
  <c r="AV119" i="12"/>
  <c r="AZ119" i="12"/>
  <c r="BD119" i="12"/>
  <c r="W120" i="12"/>
  <c r="AA120" i="12"/>
  <c r="AE120" i="12"/>
  <c r="AI120" i="12"/>
  <c r="AM120" i="12"/>
  <c r="AQ120" i="12"/>
  <c r="AU120" i="12"/>
  <c r="AY120" i="12"/>
  <c r="BC120" i="12"/>
  <c r="K121" i="12"/>
  <c r="Z121" i="12"/>
  <c r="AD121" i="12"/>
  <c r="AH121" i="12"/>
  <c r="AL121" i="12"/>
  <c r="AP121" i="12"/>
  <c r="AT121" i="12"/>
  <c r="AX121" i="12"/>
  <c r="BB121" i="12"/>
  <c r="X123" i="12"/>
  <c r="AB123" i="12"/>
  <c r="AF123" i="12"/>
  <c r="AJ123" i="12"/>
  <c r="AN123" i="12"/>
  <c r="AR123" i="12"/>
  <c r="AV123" i="12"/>
  <c r="AZ123" i="12"/>
  <c r="BD123" i="12"/>
  <c r="W124" i="12"/>
  <c r="AA124" i="12"/>
  <c r="AE124" i="12"/>
  <c r="AI124" i="12"/>
  <c r="AM124" i="12"/>
  <c r="AQ124" i="12"/>
  <c r="AU124" i="12"/>
  <c r="AY124" i="12"/>
  <c r="BC124" i="12"/>
  <c r="K125" i="12"/>
  <c r="Z125" i="12"/>
  <c r="AD125" i="12"/>
  <c r="AH125" i="12"/>
  <c r="AL125" i="12"/>
  <c r="AP125" i="12"/>
  <c r="AT125" i="12"/>
  <c r="AX125" i="12"/>
  <c r="BB125" i="12"/>
  <c r="X127" i="12"/>
  <c r="AB127" i="12"/>
  <c r="AF127" i="12"/>
  <c r="AJ127" i="12"/>
  <c r="AN127" i="12"/>
  <c r="AR127" i="12"/>
  <c r="AV127" i="12"/>
  <c r="AZ127" i="12"/>
  <c r="BD127" i="12"/>
  <c r="W128" i="12"/>
  <c r="AA128" i="12"/>
  <c r="AE128" i="12"/>
  <c r="AI128" i="12"/>
  <c r="AM128" i="12"/>
  <c r="AQ128" i="12"/>
  <c r="AU128" i="12"/>
  <c r="AY128" i="12"/>
  <c r="BC128" i="12"/>
  <c r="K129" i="12"/>
  <c r="Q129" i="12"/>
  <c r="Z129" i="12"/>
  <c r="AD129" i="12"/>
  <c r="AH129" i="12"/>
  <c r="AL129" i="12"/>
  <c r="AP129" i="12"/>
  <c r="AT129" i="12"/>
  <c r="AX129" i="12"/>
  <c r="BB129" i="12"/>
  <c r="AS130" i="12"/>
  <c r="AW130" i="12"/>
  <c r="BA130" i="12"/>
  <c r="X131" i="12"/>
  <c r="AB131" i="12"/>
  <c r="AF131" i="12"/>
  <c r="AJ131" i="12"/>
  <c r="AN131" i="12"/>
  <c r="AR131" i="12"/>
  <c r="AV131" i="12"/>
  <c r="AZ131" i="12"/>
  <c r="BD131" i="12"/>
  <c r="W132" i="12"/>
  <c r="AA132" i="12"/>
  <c r="AE132" i="12"/>
  <c r="AI132" i="12"/>
  <c r="AM132" i="12"/>
  <c r="AQ132" i="12"/>
  <c r="AU132" i="12"/>
  <c r="AY132" i="12"/>
  <c r="BC132" i="12"/>
  <c r="K133" i="12"/>
  <c r="Q133" i="12"/>
  <c r="Z133" i="12"/>
  <c r="AD133" i="12"/>
  <c r="AH133" i="12"/>
  <c r="AL133" i="12"/>
  <c r="AP133" i="12"/>
  <c r="AT133" i="12"/>
  <c r="AX133" i="12"/>
  <c r="BB133" i="12"/>
  <c r="AC134" i="12"/>
  <c r="AG134" i="12"/>
  <c r="AK134" i="12"/>
  <c r="AO134" i="12"/>
  <c r="AS134" i="12"/>
  <c r="AW134" i="12"/>
  <c r="BA134" i="12"/>
  <c r="W135" i="12"/>
  <c r="AA135" i="12"/>
  <c r="AE135" i="12"/>
  <c r="AI135" i="12"/>
  <c r="AM135" i="12"/>
  <c r="AQ135" i="12"/>
  <c r="AU135" i="12"/>
  <c r="AY135" i="12"/>
  <c r="BC135" i="12"/>
  <c r="K136" i="12"/>
  <c r="Q136" i="12"/>
  <c r="Z136" i="12"/>
  <c r="AD136" i="12"/>
  <c r="AH136" i="12"/>
  <c r="AL136" i="12"/>
  <c r="AP136" i="12"/>
  <c r="AT136" i="12"/>
  <c r="AX136" i="12"/>
  <c r="BB136" i="12"/>
  <c r="AC137" i="12"/>
  <c r="AG137" i="12"/>
  <c r="AK137" i="12"/>
  <c r="AO137" i="12"/>
  <c r="AS137" i="12"/>
  <c r="AW137" i="12"/>
  <c r="BA137" i="12"/>
  <c r="X138" i="12"/>
  <c r="AB138" i="12"/>
  <c r="AF138" i="12"/>
  <c r="AJ138" i="12"/>
  <c r="AN138" i="12"/>
  <c r="AR138" i="12"/>
  <c r="AV138" i="12"/>
  <c r="AZ138" i="12"/>
  <c r="BD138" i="12"/>
  <c r="AP116" i="12"/>
  <c r="BF116" i="12"/>
  <c r="AH120" i="12"/>
  <c r="AT120" i="12"/>
  <c r="BF120" i="12"/>
  <c r="Z124" i="12"/>
  <c r="AD124" i="12"/>
  <c r="AH124" i="12"/>
  <c r="AL124" i="12"/>
  <c r="AP124" i="12"/>
  <c r="AT124" i="12"/>
  <c r="AX124" i="12"/>
  <c r="BB124" i="12"/>
  <c r="BF124" i="12"/>
  <c r="Z128" i="12"/>
  <c r="AD128" i="12"/>
  <c r="AH128" i="12"/>
  <c r="AL128" i="12"/>
  <c r="AP128" i="12"/>
  <c r="AT128" i="12"/>
  <c r="AX128" i="12"/>
  <c r="BB128" i="12"/>
  <c r="BF128" i="12"/>
  <c r="AM131" i="12"/>
  <c r="AQ131" i="12"/>
  <c r="AU131" i="12"/>
  <c r="AY131" i="12"/>
  <c r="BC131" i="12"/>
  <c r="Z132" i="12"/>
  <c r="AD132" i="12"/>
  <c r="AH132" i="12"/>
  <c r="AL132" i="12"/>
  <c r="AP132" i="12"/>
  <c r="AT132" i="12"/>
  <c r="AX132" i="12"/>
  <c r="BB132" i="12"/>
  <c r="BF132" i="12"/>
  <c r="Z135" i="12"/>
  <c r="AD135" i="12"/>
  <c r="AH135" i="12"/>
  <c r="AL135" i="12"/>
  <c r="AP135" i="12"/>
  <c r="AT135" i="12"/>
  <c r="AX135" i="12"/>
  <c r="BB135" i="12"/>
  <c r="BF135" i="12"/>
  <c r="AE138" i="12"/>
  <c r="AI138" i="12"/>
  <c r="AM138" i="12"/>
  <c r="AQ138" i="12"/>
  <c r="AU138" i="12"/>
  <c r="AY138" i="12"/>
  <c r="BC138" i="12"/>
  <c r="Z116" i="12"/>
  <c r="AL116" i="12"/>
  <c r="BB116" i="12"/>
  <c r="AL120" i="12"/>
  <c r="BB120" i="12"/>
  <c r="J116" i="12"/>
  <c r="AC116" i="12"/>
  <c r="Z119" i="12"/>
  <c r="J120" i="12"/>
  <c r="AC120" i="12"/>
  <c r="AO120" i="12"/>
  <c r="Z123" i="12"/>
  <c r="AH123" i="12"/>
  <c r="AP123" i="12"/>
  <c r="AX123" i="12"/>
  <c r="AC124" i="12"/>
  <c r="AK124" i="12"/>
  <c r="AW124" i="12"/>
  <c r="Z127" i="12"/>
  <c r="AH127" i="12"/>
  <c r="AP127" i="12"/>
  <c r="AX127" i="12"/>
  <c r="Y128" i="12"/>
  <c r="AG128" i="12"/>
  <c r="AK128" i="12"/>
  <c r="AO128" i="12"/>
  <c r="AS128" i="12"/>
  <c r="AW128" i="12"/>
  <c r="BA128" i="12"/>
  <c r="Z131" i="12"/>
  <c r="AD131" i="12"/>
  <c r="AH131" i="12"/>
  <c r="AL131" i="12"/>
  <c r="AP131" i="12"/>
  <c r="AT131" i="12"/>
  <c r="AX131" i="12"/>
  <c r="BB131" i="12"/>
  <c r="J132" i="12"/>
  <c r="Y132" i="12"/>
  <c r="AC132" i="12"/>
  <c r="AG132" i="12"/>
  <c r="AK132" i="12"/>
  <c r="AO132" i="12"/>
  <c r="AS132" i="12"/>
  <c r="AW132" i="12"/>
  <c r="BA132" i="12"/>
  <c r="J135" i="12"/>
  <c r="Y135" i="12"/>
  <c r="AC135" i="12"/>
  <c r="AG135" i="12"/>
  <c r="AK135" i="12"/>
  <c r="AO135" i="12"/>
  <c r="AS135" i="12"/>
  <c r="AW135" i="12"/>
  <c r="BA135" i="12"/>
  <c r="Z138" i="12"/>
  <c r="AD138" i="12"/>
  <c r="AH138" i="12"/>
  <c r="AL138" i="12"/>
  <c r="AP138" i="12"/>
  <c r="AT138" i="12"/>
  <c r="AX138" i="12"/>
  <c r="BB138" i="12"/>
  <c r="P115" i="12"/>
  <c r="F115" i="12" s="1"/>
  <c r="O115" i="12"/>
  <c r="N115" i="12"/>
  <c r="E115" i="12"/>
  <c r="D115" i="12"/>
  <c r="C115" i="12"/>
  <c r="B115" i="12"/>
  <c r="A115" i="12"/>
  <c r="BD115" i="12" s="1"/>
  <c r="EA114" i="12"/>
  <c r="ED114" i="12" s="1"/>
  <c r="EG114" i="12" s="1"/>
  <c r="EJ114" i="12" s="1"/>
  <c r="EM114" i="12" s="1"/>
  <c r="EP114" i="12" s="1"/>
  <c r="ES114" i="12" s="1"/>
  <c r="EV114" i="12" s="1"/>
  <c r="EY114" i="12" s="1"/>
  <c r="FB114" i="12" s="1"/>
  <c r="DZ114" i="12"/>
  <c r="EC114" i="12" s="1"/>
  <c r="EF114" i="12" s="1"/>
  <c r="EI114" i="12" s="1"/>
  <c r="EL114" i="12" s="1"/>
  <c r="EO114" i="12" s="1"/>
  <c r="ER114" i="12" s="1"/>
  <c r="EU114" i="12" s="1"/>
  <c r="EX114" i="12" s="1"/>
  <c r="FA114" i="12" s="1"/>
  <c r="FD114" i="12" s="1"/>
  <c r="DY114" i="12"/>
  <c r="EB114" i="12" s="1"/>
  <c r="EE114" i="12" s="1"/>
  <c r="EH114" i="12" s="1"/>
  <c r="EK114" i="12" s="1"/>
  <c r="EN114" i="12" s="1"/>
  <c r="EQ114" i="12" s="1"/>
  <c r="ET114" i="12" s="1"/>
  <c r="EW114" i="12" s="1"/>
  <c r="EZ114" i="12" s="1"/>
  <c r="FC114" i="12" s="1"/>
  <c r="BC114" i="12"/>
  <c r="AU114" i="12"/>
  <c r="AM114" i="12"/>
  <c r="AE114" i="12"/>
  <c r="Y114" i="12"/>
  <c r="P114" i="12"/>
  <c r="Q114" i="12" s="1"/>
  <c r="O114" i="12"/>
  <c r="N114" i="12"/>
  <c r="D114" i="12"/>
  <c r="C114" i="12"/>
  <c r="B114" i="12"/>
  <c r="E114" i="12" s="1"/>
  <c r="A114" i="12"/>
  <c r="BF114" i="12" s="1"/>
  <c r="EB113" i="12"/>
  <c r="EE113" i="12" s="1"/>
  <c r="EH113" i="12" s="1"/>
  <c r="EK113" i="12" s="1"/>
  <c r="EN113" i="12" s="1"/>
  <c r="EQ113" i="12" s="1"/>
  <c r="ET113" i="12" s="1"/>
  <c r="EW113" i="12" s="1"/>
  <c r="EZ113" i="12" s="1"/>
  <c r="FC113" i="12" s="1"/>
  <c r="EA113" i="12"/>
  <c r="ED113" i="12" s="1"/>
  <c r="EG113" i="12" s="1"/>
  <c r="EJ113" i="12" s="1"/>
  <c r="EM113" i="12" s="1"/>
  <c r="EP113" i="12" s="1"/>
  <c r="ES113" i="12" s="1"/>
  <c r="EV113" i="12" s="1"/>
  <c r="EY113" i="12" s="1"/>
  <c r="FB113" i="12" s="1"/>
  <c r="DZ113" i="12"/>
  <c r="EC113" i="12" s="1"/>
  <c r="EF113" i="12" s="1"/>
  <c r="EI113" i="12" s="1"/>
  <c r="EL113" i="12" s="1"/>
  <c r="EO113" i="12" s="1"/>
  <c r="ER113" i="12" s="1"/>
  <c r="EU113" i="12" s="1"/>
  <c r="EX113" i="12" s="1"/>
  <c r="FA113" i="12" s="1"/>
  <c r="FD113" i="12" s="1"/>
  <c r="DY113" i="12"/>
  <c r="Q113" i="12"/>
  <c r="P113" i="12"/>
  <c r="F113" i="12" s="1"/>
  <c r="O113" i="12"/>
  <c r="N113" i="12"/>
  <c r="K113" i="12"/>
  <c r="G113" i="12"/>
  <c r="E113" i="12"/>
  <c r="D113" i="12"/>
  <c r="C113" i="12"/>
  <c r="B113" i="12"/>
  <c r="A113" i="12"/>
  <c r="BF113" i="12" s="1"/>
  <c r="DU112" i="12"/>
  <c r="DV112" i="12" s="1"/>
  <c r="DW112" i="12" s="1"/>
  <c r="DX112" i="12" s="1"/>
  <c r="DY112" i="12" s="1"/>
  <c r="BE112" i="12"/>
  <c r="AW112" i="12"/>
  <c r="AO112" i="12"/>
  <c r="AG112" i="12"/>
  <c r="Y112" i="12"/>
  <c r="P112" i="12"/>
  <c r="G112" i="12" s="1"/>
  <c r="O112" i="12"/>
  <c r="N112" i="12"/>
  <c r="D112" i="12"/>
  <c r="C112" i="12"/>
  <c r="B112" i="12"/>
  <c r="E112" i="12" s="1"/>
  <c r="A112" i="12"/>
  <c r="BD112" i="12" s="1"/>
  <c r="DQ111" i="12"/>
  <c r="BE111" i="12"/>
  <c r="BA111" i="12"/>
  <c r="AW111" i="12"/>
  <c r="AS111" i="12"/>
  <c r="AO111" i="12"/>
  <c r="AK111" i="12"/>
  <c r="AG111" i="12"/>
  <c r="AC111" i="12"/>
  <c r="Y111" i="12"/>
  <c r="P111" i="12"/>
  <c r="Q111" i="12" s="1"/>
  <c r="O111" i="12"/>
  <c r="N111" i="12"/>
  <c r="D111" i="12"/>
  <c r="C111" i="12"/>
  <c r="B111" i="12"/>
  <c r="E111" i="12" s="1"/>
  <c r="A111" i="12"/>
  <c r="BF111" i="12" s="1"/>
  <c r="EA110" i="12"/>
  <c r="ED110" i="12" s="1"/>
  <c r="EG110" i="12" s="1"/>
  <c r="EJ110" i="12" s="1"/>
  <c r="EM110" i="12" s="1"/>
  <c r="EP110" i="12" s="1"/>
  <c r="ES110" i="12" s="1"/>
  <c r="EV110" i="12" s="1"/>
  <c r="EY110" i="12" s="1"/>
  <c r="FB110" i="12" s="1"/>
  <c r="DZ110" i="12"/>
  <c r="EC110" i="12" s="1"/>
  <c r="EF110" i="12" s="1"/>
  <c r="EI110" i="12" s="1"/>
  <c r="EL110" i="12" s="1"/>
  <c r="EO110" i="12" s="1"/>
  <c r="ER110" i="12" s="1"/>
  <c r="EU110" i="12" s="1"/>
  <c r="EX110" i="12" s="1"/>
  <c r="FA110" i="12" s="1"/>
  <c r="FD110" i="12" s="1"/>
  <c r="DY110" i="12"/>
  <c r="EB110" i="12" s="1"/>
  <c r="EE110" i="12" s="1"/>
  <c r="EH110" i="12" s="1"/>
  <c r="EK110" i="12" s="1"/>
  <c r="EN110" i="12" s="1"/>
  <c r="EQ110" i="12" s="1"/>
  <c r="ET110" i="12" s="1"/>
  <c r="EW110" i="12" s="1"/>
  <c r="EZ110" i="12" s="1"/>
  <c r="FC110" i="12" s="1"/>
  <c r="P110" i="12"/>
  <c r="F110" i="12" s="1"/>
  <c r="O110" i="12"/>
  <c r="N110" i="12"/>
  <c r="D110" i="12"/>
  <c r="C110" i="12"/>
  <c r="B110" i="12"/>
  <c r="A110" i="12"/>
  <c r="BF110" i="12" s="1"/>
  <c r="EA109" i="12"/>
  <c r="ED109" i="12" s="1"/>
  <c r="EG109" i="12" s="1"/>
  <c r="EJ109" i="12" s="1"/>
  <c r="EM109" i="12" s="1"/>
  <c r="EP109" i="12" s="1"/>
  <c r="ES109" i="12" s="1"/>
  <c r="EV109" i="12" s="1"/>
  <c r="EY109" i="12" s="1"/>
  <c r="FB109" i="12" s="1"/>
  <c r="DZ109" i="12"/>
  <c r="EC109" i="12" s="1"/>
  <c r="EF109" i="12" s="1"/>
  <c r="EI109" i="12" s="1"/>
  <c r="EL109" i="12" s="1"/>
  <c r="EO109" i="12" s="1"/>
  <c r="ER109" i="12" s="1"/>
  <c r="EU109" i="12" s="1"/>
  <c r="EX109" i="12" s="1"/>
  <c r="FA109" i="12" s="1"/>
  <c r="FD109" i="12" s="1"/>
  <c r="DY109" i="12"/>
  <c r="EB109" i="12" s="1"/>
  <c r="EE109" i="12" s="1"/>
  <c r="EH109" i="12" s="1"/>
  <c r="EK109" i="12" s="1"/>
  <c r="EN109" i="12" s="1"/>
  <c r="EQ109" i="12" s="1"/>
  <c r="ET109" i="12" s="1"/>
  <c r="EW109" i="12" s="1"/>
  <c r="EZ109" i="12" s="1"/>
  <c r="FC109" i="12" s="1"/>
  <c r="BA109" i="12"/>
  <c r="AS109" i="12"/>
  <c r="AK109" i="12"/>
  <c r="AC109" i="12"/>
  <c r="X109" i="12"/>
  <c r="P109" i="12"/>
  <c r="G109" i="12" s="1"/>
  <c r="O109" i="12"/>
  <c r="N109" i="12"/>
  <c r="D109" i="12"/>
  <c r="C109" i="12"/>
  <c r="B109" i="12"/>
  <c r="E109" i="12" s="1"/>
  <c r="A109" i="12"/>
  <c r="BD109" i="12" s="1"/>
  <c r="EB108" i="12"/>
  <c r="EE108" i="12" s="1"/>
  <c r="EH108" i="12" s="1"/>
  <c r="EK108" i="12" s="1"/>
  <c r="EN108" i="12" s="1"/>
  <c r="EQ108" i="12" s="1"/>
  <c r="ET108" i="12" s="1"/>
  <c r="EW108" i="12" s="1"/>
  <c r="EZ108" i="12" s="1"/>
  <c r="FC108" i="12" s="1"/>
  <c r="EA108" i="12"/>
  <c r="ED108" i="12" s="1"/>
  <c r="EG108" i="12" s="1"/>
  <c r="EJ108" i="12" s="1"/>
  <c r="EM108" i="12" s="1"/>
  <c r="EP108" i="12" s="1"/>
  <c r="ES108" i="12" s="1"/>
  <c r="EV108" i="12" s="1"/>
  <c r="EY108" i="12" s="1"/>
  <c r="FB108" i="12" s="1"/>
  <c r="DZ108" i="12"/>
  <c r="EC108" i="12" s="1"/>
  <c r="EF108" i="12" s="1"/>
  <c r="EI108" i="12" s="1"/>
  <c r="EL108" i="12" s="1"/>
  <c r="EO108" i="12" s="1"/>
  <c r="ER108" i="12" s="1"/>
  <c r="EU108" i="12" s="1"/>
  <c r="EX108" i="12" s="1"/>
  <c r="FA108" i="12" s="1"/>
  <c r="FD108" i="12" s="1"/>
  <c r="DY108" i="12"/>
  <c r="Q108" i="12"/>
  <c r="P108" i="12"/>
  <c r="F108" i="12" s="1"/>
  <c r="O108" i="12"/>
  <c r="N108" i="12"/>
  <c r="K108" i="12"/>
  <c r="G108" i="12"/>
  <c r="E108" i="12"/>
  <c r="D108" i="12"/>
  <c r="C108" i="12"/>
  <c r="B108" i="12"/>
  <c r="A108" i="12"/>
  <c r="BD108" i="12" s="1"/>
  <c r="EA107" i="12"/>
  <c r="ED107" i="12" s="1"/>
  <c r="EG107" i="12" s="1"/>
  <c r="EJ107" i="12" s="1"/>
  <c r="EM107" i="12" s="1"/>
  <c r="EP107" i="12" s="1"/>
  <c r="ES107" i="12" s="1"/>
  <c r="EV107" i="12" s="1"/>
  <c r="EY107" i="12" s="1"/>
  <c r="FB107" i="12" s="1"/>
  <c r="DZ107" i="12"/>
  <c r="EC107" i="12" s="1"/>
  <c r="EF107" i="12" s="1"/>
  <c r="EI107" i="12" s="1"/>
  <c r="EL107" i="12" s="1"/>
  <c r="EO107" i="12" s="1"/>
  <c r="ER107" i="12" s="1"/>
  <c r="EU107" i="12" s="1"/>
  <c r="EX107" i="12" s="1"/>
  <c r="FA107" i="12" s="1"/>
  <c r="FD107" i="12" s="1"/>
  <c r="DY107" i="12"/>
  <c r="EB107" i="12" s="1"/>
  <c r="EE107" i="12" s="1"/>
  <c r="EH107" i="12" s="1"/>
  <c r="EK107" i="12" s="1"/>
  <c r="EN107" i="12" s="1"/>
  <c r="EQ107" i="12" s="1"/>
  <c r="ET107" i="12" s="1"/>
  <c r="EW107" i="12" s="1"/>
  <c r="EZ107" i="12" s="1"/>
  <c r="FC107" i="12" s="1"/>
  <c r="P107" i="12"/>
  <c r="Q107" i="12" s="1"/>
  <c r="O107" i="12"/>
  <c r="N107" i="12"/>
  <c r="D107" i="12"/>
  <c r="C107" i="12"/>
  <c r="B107" i="12"/>
  <c r="E107" i="12" s="1"/>
  <c r="A107" i="12"/>
  <c r="BF107" i="12" s="1"/>
  <c r="ED106" i="12"/>
  <c r="EG106" i="12" s="1"/>
  <c r="EJ106" i="12" s="1"/>
  <c r="EM106" i="12" s="1"/>
  <c r="EP106" i="12" s="1"/>
  <c r="ES106" i="12" s="1"/>
  <c r="EV106" i="12" s="1"/>
  <c r="EY106" i="12" s="1"/>
  <c r="FB106" i="12" s="1"/>
  <c r="EB106" i="12"/>
  <c r="EE106" i="12" s="1"/>
  <c r="EH106" i="12" s="1"/>
  <c r="EK106" i="12" s="1"/>
  <c r="EN106" i="12" s="1"/>
  <c r="EQ106" i="12" s="1"/>
  <c r="ET106" i="12" s="1"/>
  <c r="EW106" i="12" s="1"/>
  <c r="EZ106" i="12" s="1"/>
  <c r="FC106" i="12" s="1"/>
  <c r="EA106" i="12"/>
  <c r="DZ106" i="12"/>
  <c r="EC106" i="12" s="1"/>
  <c r="EF106" i="12" s="1"/>
  <c r="EI106" i="12" s="1"/>
  <c r="EL106" i="12" s="1"/>
  <c r="EO106" i="12" s="1"/>
  <c r="ER106" i="12" s="1"/>
  <c r="EU106" i="12" s="1"/>
  <c r="EX106" i="12" s="1"/>
  <c r="FA106" i="12" s="1"/>
  <c r="FD106" i="12" s="1"/>
  <c r="DY106" i="12"/>
  <c r="Q106" i="12"/>
  <c r="P106" i="12"/>
  <c r="O106" i="12"/>
  <c r="N106" i="12"/>
  <c r="K106" i="12"/>
  <c r="G106" i="12"/>
  <c r="F106" i="12"/>
  <c r="D106" i="12"/>
  <c r="C106" i="12"/>
  <c r="B106" i="12"/>
  <c r="E106" i="12" s="1"/>
  <c r="A106" i="12"/>
  <c r="BF106" i="12" s="1"/>
  <c r="EA105" i="12"/>
  <c r="ED105" i="12" s="1"/>
  <c r="EG105" i="12" s="1"/>
  <c r="EJ105" i="12" s="1"/>
  <c r="EM105" i="12" s="1"/>
  <c r="EP105" i="12" s="1"/>
  <c r="ES105" i="12" s="1"/>
  <c r="EV105" i="12" s="1"/>
  <c r="EY105" i="12" s="1"/>
  <c r="FB105" i="12" s="1"/>
  <c r="DZ105" i="12"/>
  <c r="EC105" i="12" s="1"/>
  <c r="EF105" i="12" s="1"/>
  <c r="EI105" i="12" s="1"/>
  <c r="EL105" i="12" s="1"/>
  <c r="EO105" i="12" s="1"/>
  <c r="ER105" i="12" s="1"/>
  <c r="EU105" i="12" s="1"/>
  <c r="EX105" i="12" s="1"/>
  <c r="FA105" i="12" s="1"/>
  <c r="FD105" i="12" s="1"/>
  <c r="DY105" i="12"/>
  <c r="EB105" i="12" s="1"/>
  <c r="EE105" i="12" s="1"/>
  <c r="EH105" i="12" s="1"/>
  <c r="EK105" i="12" s="1"/>
  <c r="EN105" i="12" s="1"/>
  <c r="EQ105" i="12" s="1"/>
  <c r="ET105" i="12" s="1"/>
  <c r="EW105" i="12" s="1"/>
  <c r="EZ105" i="12" s="1"/>
  <c r="FC105" i="12" s="1"/>
  <c r="BA105" i="12"/>
  <c r="AS105" i="12"/>
  <c r="AK105" i="12"/>
  <c r="AE105" i="12"/>
  <c r="Y105" i="12"/>
  <c r="P105" i="12"/>
  <c r="F105" i="12" s="1"/>
  <c r="O105" i="12"/>
  <c r="N105" i="12"/>
  <c r="D105" i="12"/>
  <c r="C105" i="12"/>
  <c r="B105" i="12"/>
  <c r="E105" i="12" s="1"/>
  <c r="A105" i="12"/>
  <c r="BD105" i="12" s="1"/>
  <c r="EB104" i="12"/>
  <c r="EE104" i="12" s="1"/>
  <c r="EH104" i="12" s="1"/>
  <c r="EK104" i="12" s="1"/>
  <c r="EN104" i="12" s="1"/>
  <c r="EQ104" i="12" s="1"/>
  <c r="ET104" i="12" s="1"/>
  <c r="EW104" i="12" s="1"/>
  <c r="EZ104" i="12" s="1"/>
  <c r="FC104" i="12" s="1"/>
  <c r="EA104" i="12"/>
  <c r="ED104" i="12" s="1"/>
  <c r="EG104" i="12" s="1"/>
  <c r="EJ104" i="12" s="1"/>
  <c r="EM104" i="12" s="1"/>
  <c r="EP104" i="12" s="1"/>
  <c r="ES104" i="12" s="1"/>
  <c r="EV104" i="12" s="1"/>
  <c r="EY104" i="12" s="1"/>
  <c r="FB104" i="12" s="1"/>
  <c r="DZ104" i="12"/>
  <c r="EC104" i="12" s="1"/>
  <c r="EF104" i="12" s="1"/>
  <c r="EI104" i="12" s="1"/>
  <c r="EL104" i="12" s="1"/>
  <c r="EO104" i="12" s="1"/>
  <c r="ER104" i="12" s="1"/>
  <c r="EU104" i="12" s="1"/>
  <c r="EX104" i="12" s="1"/>
  <c r="FA104" i="12" s="1"/>
  <c r="FD104" i="12" s="1"/>
  <c r="DY104" i="12"/>
  <c r="Q104" i="12"/>
  <c r="P104" i="12"/>
  <c r="F104" i="12" s="1"/>
  <c r="O104" i="12"/>
  <c r="N104" i="12"/>
  <c r="K104" i="12"/>
  <c r="G104" i="12"/>
  <c r="E104" i="12"/>
  <c r="D104" i="12"/>
  <c r="C104" i="12"/>
  <c r="B104" i="12"/>
  <c r="A104" i="12"/>
  <c r="AZ104" i="12" s="1"/>
  <c r="EA103" i="12"/>
  <c r="ED103" i="12" s="1"/>
  <c r="EG103" i="12" s="1"/>
  <c r="EJ103" i="12" s="1"/>
  <c r="EM103" i="12" s="1"/>
  <c r="EP103" i="12" s="1"/>
  <c r="ES103" i="12" s="1"/>
  <c r="EV103" i="12" s="1"/>
  <c r="EY103" i="12" s="1"/>
  <c r="FB103" i="12" s="1"/>
  <c r="DZ103" i="12"/>
  <c r="EC103" i="12" s="1"/>
  <c r="EF103" i="12" s="1"/>
  <c r="EI103" i="12" s="1"/>
  <c r="EL103" i="12" s="1"/>
  <c r="EO103" i="12" s="1"/>
  <c r="ER103" i="12" s="1"/>
  <c r="EU103" i="12" s="1"/>
  <c r="EX103" i="12" s="1"/>
  <c r="FA103" i="12" s="1"/>
  <c r="FD103" i="12" s="1"/>
  <c r="DY103" i="12"/>
  <c r="EB103" i="12" s="1"/>
  <c r="EE103" i="12" s="1"/>
  <c r="EH103" i="12" s="1"/>
  <c r="EK103" i="12" s="1"/>
  <c r="EN103" i="12" s="1"/>
  <c r="EQ103" i="12" s="1"/>
  <c r="ET103" i="12" s="1"/>
  <c r="EW103" i="12" s="1"/>
  <c r="EZ103" i="12" s="1"/>
  <c r="FC103" i="12" s="1"/>
  <c r="BC103" i="12"/>
  <c r="AY103" i="12"/>
  <c r="AU103" i="12"/>
  <c r="AQ103" i="12"/>
  <c r="AM103" i="12"/>
  <c r="AI103" i="12"/>
  <c r="AE103" i="12"/>
  <c r="AA103" i="12"/>
  <c r="W103" i="12"/>
  <c r="P103" i="12"/>
  <c r="Q103" i="12" s="1"/>
  <c r="O103" i="12"/>
  <c r="N103" i="12"/>
  <c r="J103" i="12"/>
  <c r="F103" i="12"/>
  <c r="D103" i="12"/>
  <c r="C103" i="12"/>
  <c r="B103" i="12"/>
  <c r="E103" i="12" s="1"/>
  <c r="A103" i="12"/>
  <c r="BF103" i="12" s="1"/>
  <c r="EA102" i="12"/>
  <c r="ED102" i="12" s="1"/>
  <c r="EG102" i="12" s="1"/>
  <c r="EJ102" i="12" s="1"/>
  <c r="EM102" i="12" s="1"/>
  <c r="EP102" i="12" s="1"/>
  <c r="ES102" i="12" s="1"/>
  <c r="EV102" i="12" s="1"/>
  <c r="EY102" i="12" s="1"/>
  <c r="FB102" i="12" s="1"/>
  <c r="DZ102" i="12"/>
  <c r="EC102" i="12" s="1"/>
  <c r="EF102" i="12" s="1"/>
  <c r="EI102" i="12" s="1"/>
  <c r="EL102" i="12" s="1"/>
  <c r="EO102" i="12" s="1"/>
  <c r="ER102" i="12" s="1"/>
  <c r="EU102" i="12" s="1"/>
  <c r="EX102" i="12" s="1"/>
  <c r="FA102" i="12" s="1"/>
  <c r="FD102" i="12" s="1"/>
  <c r="DY102" i="12"/>
  <c r="EB102" i="12" s="1"/>
  <c r="EE102" i="12" s="1"/>
  <c r="EH102" i="12" s="1"/>
  <c r="EK102" i="12" s="1"/>
  <c r="EN102" i="12" s="1"/>
  <c r="EQ102" i="12" s="1"/>
  <c r="ET102" i="12" s="1"/>
  <c r="EW102" i="12" s="1"/>
  <c r="EZ102" i="12" s="1"/>
  <c r="FC102" i="12" s="1"/>
  <c r="AZ102" i="12"/>
  <c r="AJ102" i="12"/>
  <c r="Q102" i="12"/>
  <c r="P102" i="12"/>
  <c r="F102" i="12" s="1"/>
  <c r="O102" i="12"/>
  <c r="N102" i="12"/>
  <c r="K102" i="12"/>
  <c r="G102" i="12"/>
  <c r="E102" i="12"/>
  <c r="D102" i="12"/>
  <c r="C102" i="12"/>
  <c r="B102" i="12"/>
  <c r="A102" i="12"/>
  <c r="BF102" i="12" s="1"/>
  <c r="EA101" i="12"/>
  <c r="ED101" i="12" s="1"/>
  <c r="EG101" i="12" s="1"/>
  <c r="EJ101" i="12" s="1"/>
  <c r="EM101" i="12" s="1"/>
  <c r="EP101" i="12" s="1"/>
  <c r="ES101" i="12" s="1"/>
  <c r="EV101" i="12" s="1"/>
  <c r="EY101" i="12" s="1"/>
  <c r="FB101" i="12" s="1"/>
  <c r="DZ101" i="12"/>
  <c r="EC101" i="12" s="1"/>
  <c r="EF101" i="12" s="1"/>
  <c r="EI101" i="12" s="1"/>
  <c r="EL101" i="12" s="1"/>
  <c r="EO101" i="12" s="1"/>
  <c r="ER101" i="12" s="1"/>
  <c r="EU101" i="12" s="1"/>
  <c r="EX101" i="12" s="1"/>
  <c r="FA101" i="12" s="1"/>
  <c r="FD101" i="12" s="1"/>
  <c r="DY101" i="12"/>
  <c r="EB101" i="12" s="1"/>
  <c r="EE101" i="12" s="1"/>
  <c r="EH101" i="12" s="1"/>
  <c r="EK101" i="12" s="1"/>
  <c r="EN101" i="12" s="1"/>
  <c r="EQ101" i="12" s="1"/>
  <c r="ET101" i="12" s="1"/>
  <c r="EW101" i="12" s="1"/>
  <c r="EZ101" i="12" s="1"/>
  <c r="FC101" i="12" s="1"/>
  <c r="BC101" i="12"/>
  <c r="AY101" i="12"/>
  <c r="AU101" i="12"/>
  <c r="AQ101" i="12"/>
  <c r="AM101" i="12"/>
  <c r="AI101" i="12"/>
  <c r="AE101" i="12"/>
  <c r="AA101" i="12"/>
  <c r="X101" i="12"/>
  <c r="P101" i="12"/>
  <c r="G101" i="12" s="1"/>
  <c r="O101" i="12"/>
  <c r="N101" i="12"/>
  <c r="D101" i="12"/>
  <c r="C101" i="12"/>
  <c r="B101" i="12"/>
  <c r="E101" i="12" s="1"/>
  <c r="A101" i="12"/>
  <c r="BD101" i="12" s="1"/>
  <c r="EA100" i="12"/>
  <c r="ED100" i="12" s="1"/>
  <c r="EG100" i="12" s="1"/>
  <c r="EJ100" i="12" s="1"/>
  <c r="EM100" i="12" s="1"/>
  <c r="EP100" i="12" s="1"/>
  <c r="ES100" i="12" s="1"/>
  <c r="EV100" i="12" s="1"/>
  <c r="EY100" i="12" s="1"/>
  <c r="FB100" i="12" s="1"/>
  <c r="DZ100" i="12"/>
  <c r="EC100" i="12" s="1"/>
  <c r="EF100" i="12" s="1"/>
  <c r="EI100" i="12" s="1"/>
  <c r="EL100" i="12" s="1"/>
  <c r="EO100" i="12" s="1"/>
  <c r="ER100" i="12" s="1"/>
  <c r="EU100" i="12" s="1"/>
  <c r="EX100" i="12" s="1"/>
  <c r="FA100" i="12" s="1"/>
  <c r="FD100" i="12" s="1"/>
  <c r="DY100" i="12"/>
  <c r="EB100" i="12" s="1"/>
  <c r="EE100" i="12" s="1"/>
  <c r="EH100" i="12" s="1"/>
  <c r="EK100" i="12" s="1"/>
  <c r="EN100" i="12" s="1"/>
  <c r="EQ100" i="12" s="1"/>
  <c r="ET100" i="12" s="1"/>
  <c r="EW100" i="12" s="1"/>
  <c r="EZ100" i="12" s="1"/>
  <c r="FC100" i="12" s="1"/>
  <c r="P100" i="12"/>
  <c r="F100" i="12" s="1"/>
  <c r="O100" i="12"/>
  <c r="N100" i="12"/>
  <c r="D100" i="12"/>
  <c r="C100" i="12"/>
  <c r="B100" i="12"/>
  <c r="E100" i="12" s="1"/>
  <c r="A100" i="12"/>
  <c r="BD100" i="12" s="1"/>
  <c r="EA99" i="12"/>
  <c r="ED99" i="12" s="1"/>
  <c r="EG99" i="12" s="1"/>
  <c r="EJ99" i="12" s="1"/>
  <c r="EM99" i="12" s="1"/>
  <c r="EP99" i="12" s="1"/>
  <c r="ES99" i="12" s="1"/>
  <c r="EV99" i="12" s="1"/>
  <c r="EY99" i="12" s="1"/>
  <c r="FB99" i="12" s="1"/>
  <c r="DZ99" i="12"/>
  <c r="EC99" i="12" s="1"/>
  <c r="EF99" i="12" s="1"/>
  <c r="EI99" i="12" s="1"/>
  <c r="EL99" i="12" s="1"/>
  <c r="EO99" i="12" s="1"/>
  <c r="ER99" i="12" s="1"/>
  <c r="EU99" i="12" s="1"/>
  <c r="EX99" i="12" s="1"/>
  <c r="FA99" i="12" s="1"/>
  <c r="FD99" i="12" s="1"/>
  <c r="DY99" i="12"/>
  <c r="EB99" i="12" s="1"/>
  <c r="EE99" i="12" s="1"/>
  <c r="EH99" i="12" s="1"/>
  <c r="EK99" i="12" s="1"/>
  <c r="EN99" i="12" s="1"/>
  <c r="EQ99" i="12" s="1"/>
  <c r="ET99" i="12" s="1"/>
  <c r="EW99" i="12" s="1"/>
  <c r="EZ99" i="12" s="1"/>
  <c r="FC99" i="12" s="1"/>
  <c r="P99" i="12"/>
  <c r="Q99" i="12" s="1"/>
  <c r="O99" i="12"/>
  <c r="N99" i="12"/>
  <c r="F99" i="12"/>
  <c r="D99" i="12"/>
  <c r="C99" i="12"/>
  <c r="B99" i="12"/>
  <c r="E99" i="12" s="1"/>
  <c r="A99" i="12"/>
  <c r="BF99" i="12" s="1"/>
  <c r="ED98" i="12"/>
  <c r="EG98" i="12" s="1"/>
  <c r="EJ98" i="12" s="1"/>
  <c r="EM98" i="12" s="1"/>
  <c r="EP98" i="12" s="1"/>
  <c r="ES98" i="12" s="1"/>
  <c r="EV98" i="12" s="1"/>
  <c r="EY98" i="12" s="1"/>
  <c r="FB98" i="12" s="1"/>
  <c r="EB98" i="12"/>
  <c r="EE98" i="12" s="1"/>
  <c r="EH98" i="12" s="1"/>
  <c r="EK98" i="12" s="1"/>
  <c r="EN98" i="12" s="1"/>
  <c r="EQ98" i="12" s="1"/>
  <c r="ET98" i="12" s="1"/>
  <c r="EW98" i="12" s="1"/>
  <c r="EZ98" i="12" s="1"/>
  <c r="FC98" i="12" s="1"/>
  <c r="EA98" i="12"/>
  <c r="DZ98" i="12"/>
  <c r="EC98" i="12" s="1"/>
  <c r="EF98" i="12" s="1"/>
  <c r="EI98" i="12" s="1"/>
  <c r="EL98" i="12" s="1"/>
  <c r="EO98" i="12" s="1"/>
  <c r="ER98" i="12" s="1"/>
  <c r="EU98" i="12" s="1"/>
  <c r="EX98" i="12" s="1"/>
  <c r="FA98" i="12" s="1"/>
  <c r="FD98" i="12" s="1"/>
  <c r="DY98" i="12"/>
  <c r="P98" i="12"/>
  <c r="F98" i="12" s="1"/>
  <c r="O98" i="12"/>
  <c r="N98" i="12"/>
  <c r="G98" i="12"/>
  <c r="D98" i="12"/>
  <c r="C98" i="12"/>
  <c r="B98" i="12"/>
  <c r="A98" i="12"/>
  <c r="BB98" i="12" s="1"/>
  <c r="EC97" i="12"/>
  <c r="EF97" i="12" s="1"/>
  <c r="EI97" i="12" s="1"/>
  <c r="EL97" i="12" s="1"/>
  <c r="EO97" i="12" s="1"/>
  <c r="ER97" i="12" s="1"/>
  <c r="EU97" i="12" s="1"/>
  <c r="EX97" i="12" s="1"/>
  <c r="FA97" i="12" s="1"/>
  <c r="FD97" i="12" s="1"/>
  <c r="EA97" i="12"/>
  <c r="ED97" i="12" s="1"/>
  <c r="EG97" i="12" s="1"/>
  <c r="EJ97" i="12" s="1"/>
  <c r="EM97" i="12" s="1"/>
  <c r="EP97" i="12" s="1"/>
  <c r="ES97" i="12" s="1"/>
  <c r="EV97" i="12" s="1"/>
  <c r="EY97" i="12" s="1"/>
  <c r="FB97" i="12" s="1"/>
  <c r="DZ97" i="12"/>
  <c r="DY97" i="12"/>
  <c r="EB97" i="12" s="1"/>
  <c r="EE97" i="12" s="1"/>
  <c r="EH97" i="12" s="1"/>
  <c r="EK97" i="12" s="1"/>
  <c r="EN97" i="12" s="1"/>
  <c r="EQ97" i="12" s="1"/>
  <c r="ET97" i="12" s="1"/>
  <c r="EW97" i="12" s="1"/>
  <c r="EZ97" i="12" s="1"/>
  <c r="FC97" i="12" s="1"/>
  <c r="P97" i="12"/>
  <c r="F97" i="12" s="1"/>
  <c r="O97" i="12"/>
  <c r="N97" i="12"/>
  <c r="D97" i="12"/>
  <c r="C97" i="12"/>
  <c r="B97" i="12"/>
  <c r="E97" i="12" s="1"/>
  <c r="A97" i="12"/>
  <c r="BD97" i="12" s="1"/>
  <c r="ED96" i="12"/>
  <c r="EG96" i="12" s="1"/>
  <c r="EJ96" i="12" s="1"/>
  <c r="EM96" i="12" s="1"/>
  <c r="EP96" i="12" s="1"/>
  <c r="ES96" i="12" s="1"/>
  <c r="EV96" i="12" s="1"/>
  <c r="EY96" i="12" s="1"/>
  <c r="FB96" i="12" s="1"/>
  <c r="EB96" i="12"/>
  <c r="EE96" i="12" s="1"/>
  <c r="EH96" i="12" s="1"/>
  <c r="EK96" i="12" s="1"/>
  <c r="EN96" i="12" s="1"/>
  <c r="EQ96" i="12" s="1"/>
  <c r="ET96" i="12" s="1"/>
  <c r="EW96" i="12" s="1"/>
  <c r="EZ96" i="12" s="1"/>
  <c r="FC96" i="12" s="1"/>
  <c r="EA96" i="12"/>
  <c r="DZ96" i="12"/>
  <c r="EC96" i="12" s="1"/>
  <c r="EF96" i="12" s="1"/>
  <c r="EI96" i="12" s="1"/>
  <c r="EL96" i="12" s="1"/>
  <c r="EO96" i="12" s="1"/>
  <c r="ER96" i="12" s="1"/>
  <c r="EU96" i="12" s="1"/>
  <c r="EX96" i="12" s="1"/>
  <c r="FA96" i="12" s="1"/>
  <c r="FD96" i="12" s="1"/>
  <c r="DY96" i="12"/>
  <c r="Q96" i="12"/>
  <c r="P96" i="12"/>
  <c r="F96" i="12" s="1"/>
  <c r="O96" i="12"/>
  <c r="N96" i="12"/>
  <c r="K96" i="12"/>
  <c r="G96" i="12"/>
  <c r="D96" i="12"/>
  <c r="C96" i="12"/>
  <c r="B96" i="12"/>
  <c r="A96" i="12"/>
  <c r="AZ96" i="12" s="1"/>
  <c r="EC95" i="12"/>
  <c r="EF95" i="12" s="1"/>
  <c r="EI95" i="12" s="1"/>
  <c r="EL95" i="12" s="1"/>
  <c r="EO95" i="12" s="1"/>
  <c r="ER95" i="12" s="1"/>
  <c r="EU95" i="12" s="1"/>
  <c r="EX95" i="12" s="1"/>
  <c r="FA95" i="12" s="1"/>
  <c r="FD95" i="12" s="1"/>
  <c r="EA95" i="12"/>
  <c r="ED95" i="12" s="1"/>
  <c r="EG95" i="12" s="1"/>
  <c r="EJ95" i="12" s="1"/>
  <c r="EM95" i="12" s="1"/>
  <c r="EP95" i="12" s="1"/>
  <c r="ES95" i="12" s="1"/>
  <c r="EV95" i="12" s="1"/>
  <c r="EY95" i="12" s="1"/>
  <c r="FB95" i="12" s="1"/>
  <c r="DZ95" i="12"/>
  <c r="DY95" i="12"/>
  <c r="EB95" i="12" s="1"/>
  <c r="EE95" i="12" s="1"/>
  <c r="EH95" i="12" s="1"/>
  <c r="EK95" i="12" s="1"/>
  <c r="EN95" i="12" s="1"/>
  <c r="EQ95" i="12" s="1"/>
  <c r="ET95" i="12" s="1"/>
  <c r="EW95" i="12" s="1"/>
  <c r="EZ95" i="12" s="1"/>
  <c r="FC95" i="12" s="1"/>
  <c r="BE95" i="12"/>
  <c r="AW95" i="12"/>
  <c r="AO95" i="12"/>
  <c r="AG95" i="12"/>
  <c r="Y95" i="12"/>
  <c r="P95" i="12"/>
  <c r="Q95" i="12" s="1"/>
  <c r="O95" i="12"/>
  <c r="N95" i="12"/>
  <c r="F95" i="12"/>
  <c r="D95" i="12"/>
  <c r="C95" i="12"/>
  <c r="B95" i="12"/>
  <c r="E95" i="12" s="1"/>
  <c r="A95" i="12"/>
  <c r="BF95" i="12" s="1"/>
  <c r="EB94" i="12"/>
  <c r="EE94" i="12" s="1"/>
  <c r="EH94" i="12" s="1"/>
  <c r="EK94" i="12" s="1"/>
  <c r="EN94" i="12" s="1"/>
  <c r="EQ94" i="12" s="1"/>
  <c r="ET94" i="12" s="1"/>
  <c r="EW94" i="12" s="1"/>
  <c r="EZ94" i="12" s="1"/>
  <c r="FC94" i="12" s="1"/>
  <c r="EA94" i="12"/>
  <c r="ED94" i="12" s="1"/>
  <c r="EG94" i="12" s="1"/>
  <c r="EJ94" i="12" s="1"/>
  <c r="EM94" i="12" s="1"/>
  <c r="EP94" i="12" s="1"/>
  <c r="ES94" i="12" s="1"/>
  <c r="EV94" i="12" s="1"/>
  <c r="EY94" i="12" s="1"/>
  <c r="FB94" i="12" s="1"/>
  <c r="DZ94" i="12"/>
  <c r="EC94" i="12" s="1"/>
  <c r="EF94" i="12" s="1"/>
  <c r="EI94" i="12" s="1"/>
  <c r="EL94" i="12" s="1"/>
  <c r="EO94" i="12" s="1"/>
  <c r="ER94" i="12" s="1"/>
  <c r="EU94" i="12" s="1"/>
  <c r="EX94" i="12" s="1"/>
  <c r="FA94" i="12" s="1"/>
  <c r="FD94" i="12" s="1"/>
  <c r="DY94" i="12"/>
  <c r="P94" i="12"/>
  <c r="Q94" i="12" s="1"/>
  <c r="O94" i="12"/>
  <c r="N94" i="12"/>
  <c r="G94" i="12"/>
  <c r="E94" i="12"/>
  <c r="D94" i="12"/>
  <c r="C94" i="12"/>
  <c r="B94" i="12"/>
  <c r="A94" i="12"/>
  <c r="BB94" i="12" s="1"/>
  <c r="EC93" i="12"/>
  <c r="EF93" i="12" s="1"/>
  <c r="EI93" i="12" s="1"/>
  <c r="EL93" i="12" s="1"/>
  <c r="EO93" i="12" s="1"/>
  <c r="ER93" i="12" s="1"/>
  <c r="EU93" i="12" s="1"/>
  <c r="EX93" i="12" s="1"/>
  <c r="FA93" i="12" s="1"/>
  <c r="FD93" i="12" s="1"/>
  <c r="EA93" i="12"/>
  <c r="ED93" i="12" s="1"/>
  <c r="EG93" i="12" s="1"/>
  <c r="EJ93" i="12" s="1"/>
  <c r="EM93" i="12" s="1"/>
  <c r="EP93" i="12" s="1"/>
  <c r="ES93" i="12" s="1"/>
  <c r="EV93" i="12" s="1"/>
  <c r="EY93" i="12" s="1"/>
  <c r="FB93" i="12" s="1"/>
  <c r="DZ93" i="12"/>
  <c r="DY93" i="12"/>
  <c r="EB93" i="12" s="1"/>
  <c r="EE93" i="12" s="1"/>
  <c r="EH93" i="12" s="1"/>
  <c r="EK93" i="12" s="1"/>
  <c r="EN93" i="12" s="1"/>
  <c r="EQ93" i="12" s="1"/>
  <c r="ET93" i="12" s="1"/>
  <c r="EW93" i="12" s="1"/>
  <c r="EZ93" i="12" s="1"/>
  <c r="FC93" i="12" s="1"/>
  <c r="BE93" i="12"/>
  <c r="BC93" i="12"/>
  <c r="AY93" i="12"/>
  <c r="AW93" i="12"/>
  <c r="AU93" i="12"/>
  <c r="AQ93" i="12"/>
  <c r="AO93" i="12"/>
  <c r="AN93" i="12"/>
  <c r="AK93" i="12"/>
  <c r="AJ93" i="12"/>
  <c r="AI93" i="12"/>
  <c r="AF93" i="12"/>
  <c r="AE93" i="12"/>
  <c r="AC93" i="12"/>
  <c r="AA93" i="12"/>
  <c r="Y93" i="12"/>
  <c r="X93" i="12"/>
  <c r="P93" i="12"/>
  <c r="G93" i="12" s="1"/>
  <c r="O93" i="12"/>
  <c r="N93" i="12"/>
  <c r="D93" i="12"/>
  <c r="C93" i="12"/>
  <c r="B93" i="12"/>
  <c r="E93" i="12" s="1"/>
  <c r="A93" i="12"/>
  <c r="BD93" i="12" s="1"/>
  <c r="ED92" i="12"/>
  <c r="EG92" i="12" s="1"/>
  <c r="EJ92" i="12" s="1"/>
  <c r="EM92" i="12" s="1"/>
  <c r="EP92" i="12" s="1"/>
  <c r="ES92" i="12" s="1"/>
  <c r="EV92" i="12" s="1"/>
  <c r="EY92" i="12" s="1"/>
  <c r="FB92" i="12" s="1"/>
  <c r="EA92" i="12"/>
  <c r="DZ92" i="12"/>
  <c r="EC92" i="12" s="1"/>
  <c r="EF92" i="12" s="1"/>
  <c r="EI92" i="12" s="1"/>
  <c r="EL92" i="12" s="1"/>
  <c r="EO92" i="12" s="1"/>
  <c r="ER92" i="12" s="1"/>
  <c r="EU92" i="12" s="1"/>
  <c r="EX92" i="12" s="1"/>
  <c r="FA92" i="12" s="1"/>
  <c r="FD92" i="12" s="1"/>
  <c r="DY92" i="12"/>
  <c r="EB92" i="12" s="1"/>
  <c r="EE92" i="12" s="1"/>
  <c r="EH92" i="12" s="1"/>
  <c r="EK92" i="12" s="1"/>
  <c r="EN92" i="12" s="1"/>
  <c r="EQ92" i="12" s="1"/>
  <c r="ET92" i="12" s="1"/>
  <c r="EW92" i="12" s="1"/>
  <c r="EZ92" i="12" s="1"/>
  <c r="FC92" i="12" s="1"/>
  <c r="J93" i="12" l="1"/>
  <c r="W93" i="12"/>
  <c r="AB93" i="12"/>
  <c r="AG93" i="12"/>
  <c r="AM93" i="12"/>
  <c r="AS93" i="12"/>
  <c r="BA93" i="12"/>
  <c r="F94" i="12"/>
  <c r="AB94" i="12"/>
  <c r="AR94" i="12"/>
  <c r="AA95" i="12"/>
  <c r="AI95" i="12"/>
  <c r="AQ95" i="12"/>
  <c r="AY95" i="12"/>
  <c r="X97" i="12"/>
  <c r="AC97" i="12"/>
  <c r="AK97" i="12"/>
  <c r="AS97" i="12"/>
  <c r="BA97" i="12"/>
  <c r="K98" i="12"/>
  <c r="Q98" i="12"/>
  <c r="AJ98" i="12"/>
  <c r="AZ98" i="12"/>
  <c r="J99" i="12"/>
  <c r="W99" i="12"/>
  <c r="AE99" i="12"/>
  <c r="AM99" i="12"/>
  <c r="AU99" i="12"/>
  <c r="BC99" i="12"/>
  <c r="K100" i="12"/>
  <c r="Q100" i="12"/>
  <c r="Y101" i="12"/>
  <c r="AG101" i="12"/>
  <c r="AO101" i="12"/>
  <c r="AW101" i="12"/>
  <c r="BE101" i="12"/>
  <c r="X102" i="12"/>
  <c r="AN102" i="12"/>
  <c r="BD102" i="12"/>
  <c r="Y103" i="12"/>
  <c r="AG103" i="12"/>
  <c r="AO103" i="12"/>
  <c r="AW103" i="12"/>
  <c r="BE103" i="12"/>
  <c r="AA105" i="12"/>
  <c r="AF105" i="12"/>
  <c r="AM105" i="12"/>
  <c r="AU105" i="12"/>
  <c r="BC105" i="12"/>
  <c r="Y107" i="12"/>
  <c r="AG107" i="12"/>
  <c r="AO107" i="12"/>
  <c r="AW107" i="12"/>
  <c r="BE107" i="12"/>
  <c r="Y109" i="12"/>
  <c r="AE109" i="12"/>
  <c r="AM109" i="12"/>
  <c r="AU109" i="12"/>
  <c r="BC109" i="12"/>
  <c r="K110" i="12"/>
  <c r="Q110" i="12"/>
  <c r="AA111" i="12"/>
  <c r="AI111" i="12"/>
  <c r="AQ111" i="12"/>
  <c r="AY111" i="12"/>
  <c r="AA112" i="12"/>
  <c r="AI112" i="12"/>
  <c r="AQ112" i="12"/>
  <c r="AY112" i="12"/>
  <c r="DZ112" i="12"/>
  <c r="EA112" i="12" s="1"/>
  <c r="EB112" i="12" s="1"/>
  <c r="EC112" i="12" s="1"/>
  <c r="ED112" i="12" s="1"/>
  <c r="EE112" i="12" s="1"/>
  <c r="EF112" i="12" s="1"/>
  <c r="EG112" i="12" s="1"/>
  <c r="EH112" i="12" s="1"/>
  <c r="EI112" i="12" s="1"/>
  <c r="EJ112" i="12" s="1"/>
  <c r="EK112" i="12" s="1"/>
  <c r="EL112" i="12" s="1"/>
  <c r="EM112" i="12" s="1"/>
  <c r="EN112" i="12" s="1"/>
  <c r="EO112" i="12" s="1"/>
  <c r="EP112" i="12" s="1"/>
  <c r="EQ112" i="12" s="1"/>
  <c r="ER112" i="12" s="1"/>
  <c r="ES112" i="12" s="1"/>
  <c r="ET112" i="12" s="1"/>
  <c r="EU112" i="12" s="1"/>
  <c r="EV112" i="12" s="1"/>
  <c r="EW112" i="12" s="1"/>
  <c r="EX112" i="12" s="1"/>
  <c r="EY112" i="12" s="1"/>
  <c r="EZ112" i="12" s="1"/>
  <c r="FA112" i="12" s="1"/>
  <c r="FB112" i="12" s="1"/>
  <c r="FC112" i="12" s="1"/>
  <c r="FD112" i="12" s="1"/>
  <c r="AA114" i="12"/>
  <c r="AG114" i="12"/>
  <c r="AO114" i="12"/>
  <c r="AW114" i="12"/>
  <c r="BE114" i="12"/>
  <c r="K115" i="12"/>
  <c r="Q115" i="12"/>
  <c r="X94" i="12"/>
  <c r="AN94" i="12"/>
  <c r="BD94" i="12"/>
  <c r="AF98" i="12"/>
  <c r="AV98" i="12"/>
  <c r="W107" i="12"/>
  <c r="AM107" i="12"/>
  <c r="BC107" i="12"/>
  <c r="AC95" i="12"/>
  <c r="AK95" i="12"/>
  <c r="AS95" i="12"/>
  <c r="BA95" i="12"/>
  <c r="Y97" i="12"/>
  <c r="AE97" i="12"/>
  <c r="AM97" i="12"/>
  <c r="AU97" i="12"/>
  <c r="BC97" i="12"/>
  <c r="AG99" i="12"/>
  <c r="AW99" i="12"/>
  <c r="AR102" i="12"/>
  <c r="AA107" i="12"/>
  <c r="AI107" i="12"/>
  <c r="AQ107" i="12"/>
  <c r="AY107" i="12"/>
  <c r="AG109" i="12"/>
  <c r="BE109" i="12"/>
  <c r="F112" i="12"/>
  <c r="AC112" i="12"/>
  <c r="AS112" i="12"/>
  <c r="J97" i="12"/>
  <c r="W97" i="12"/>
  <c r="AB97" i="12"/>
  <c r="AI97" i="12"/>
  <c r="AQ97" i="12"/>
  <c r="AY97" i="12"/>
  <c r="AC99" i="12"/>
  <c r="AK99" i="12"/>
  <c r="AS99" i="12"/>
  <c r="BA99" i="12"/>
  <c r="G100" i="12"/>
  <c r="J107" i="12"/>
  <c r="AE107" i="12"/>
  <c r="AU107" i="12"/>
  <c r="G110" i="12"/>
  <c r="G115" i="12"/>
  <c r="AF94" i="12"/>
  <c r="AV94" i="12"/>
  <c r="X98" i="12"/>
  <c r="AN98" i="12"/>
  <c r="BD98" i="12"/>
  <c r="Y99" i="12"/>
  <c r="AO99" i="12"/>
  <c r="BE99" i="12"/>
  <c r="AB102" i="12"/>
  <c r="J105" i="12"/>
  <c r="W105" i="12"/>
  <c r="AB105" i="12"/>
  <c r="AG105" i="12"/>
  <c r="AO105" i="12"/>
  <c r="AW105" i="12"/>
  <c r="BE105" i="12"/>
  <c r="F109" i="12"/>
  <c r="AA109" i="12"/>
  <c r="AO109" i="12"/>
  <c r="AW109" i="12"/>
  <c r="AK112" i="12"/>
  <c r="BA112" i="12"/>
  <c r="J114" i="12"/>
  <c r="W114" i="12"/>
  <c r="AB114" i="12"/>
  <c r="AI114" i="12"/>
  <c r="AQ114" i="12"/>
  <c r="AY114" i="12"/>
  <c r="K94" i="12"/>
  <c r="AJ94" i="12"/>
  <c r="AZ94" i="12"/>
  <c r="J95" i="12"/>
  <c r="W95" i="12"/>
  <c r="AE95" i="12"/>
  <c r="AM95" i="12"/>
  <c r="AU95" i="12"/>
  <c r="BC95" i="12"/>
  <c r="AA97" i="12"/>
  <c r="AG97" i="12"/>
  <c r="AO97" i="12"/>
  <c r="AW97" i="12"/>
  <c r="BE97" i="12"/>
  <c r="AB98" i="12"/>
  <c r="AR98" i="12"/>
  <c r="AA99" i="12"/>
  <c r="AI99" i="12"/>
  <c r="AQ99" i="12"/>
  <c r="AY99" i="12"/>
  <c r="J101" i="12"/>
  <c r="W101" i="12"/>
  <c r="AC101" i="12"/>
  <c r="AK101" i="12"/>
  <c r="AS101" i="12"/>
  <c r="BA101" i="12"/>
  <c r="AF102" i="12"/>
  <c r="AV102" i="12"/>
  <c r="AC103" i="12"/>
  <c r="AK103" i="12"/>
  <c r="AS103" i="12"/>
  <c r="BA103" i="12"/>
  <c r="X105" i="12"/>
  <c r="AC105" i="12"/>
  <c r="AI105" i="12"/>
  <c r="AQ105" i="12"/>
  <c r="AY105" i="12"/>
  <c r="AC107" i="12"/>
  <c r="AK107" i="12"/>
  <c r="AS107" i="12"/>
  <c r="BA107" i="12"/>
  <c r="J109" i="12"/>
  <c r="W109" i="12"/>
  <c r="AB109" i="12"/>
  <c r="AI109" i="12"/>
  <c r="AQ109" i="12"/>
  <c r="AY109" i="12"/>
  <c r="J111" i="12"/>
  <c r="W111" i="12"/>
  <c r="AE111" i="12"/>
  <c r="AM111" i="12"/>
  <c r="AU111" i="12"/>
  <c r="BC111" i="12"/>
  <c r="J112" i="12"/>
  <c r="W112" i="12"/>
  <c r="AE112" i="12"/>
  <c r="AM112" i="12"/>
  <c r="AU112" i="12"/>
  <c r="BC112" i="12"/>
  <c r="X114" i="12"/>
  <c r="AC114" i="12"/>
  <c r="AK114" i="12"/>
  <c r="AS114" i="12"/>
  <c r="BA114" i="12"/>
  <c r="F93" i="12"/>
  <c r="Z94" i="12"/>
  <c r="AH94" i="12"/>
  <c r="AP94" i="12"/>
  <c r="AX94" i="12"/>
  <c r="BF94" i="12"/>
  <c r="X96" i="12"/>
  <c r="AF96" i="12"/>
  <c r="AN96" i="12"/>
  <c r="AV96" i="12"/>
  <c r="BD96" i="12"/>
  <c r="AD98" i="12"/>
  <c r="AL98" i="12"/>
  <c r="AT98" i="12"/>
  <c r="AX98" i="12"/>
  <c r="BF98" i="12"/>
  <c r="X100" i="12"/>
  <c r="AF100" i="12"/>
  <c r="AN100" i="12"/>
  <c r="AV100" i="12"/>
  <c r="AZ100" i="12"/>
  <c r="F101" i="12"/>
  <c r="AD102" i="12"/>
  <c r="AL102" i="12"/>
  <c r="AT102" i="12"/>
  <c r="BB102" i="12"/>
  <c r="AF104" i="12"/>
  <c r="AN104" i="12"/>
  <c r="AV104" i="12"/>
  <c r="BD104" i="12"/>
  <c r="K93" i="12"/>
  <c r="Q93" i="12"/>
  <c r="Z93" i="12"/>
  <c r="AD93" i="12"/>
  <c r="AH93" i="12"/>
  <c r="AL93" i="12"/>
  <c r="AP93" i="12"/>
  <c r="AT93" i="12"/>
  <c r="AX93" i="12"/>
  <c r="BB93" i="12"/>
  <c r="BF93" i="12"/>
  <c r="J94" i="12"/>
  <c r="Y94" i="12"/>
  <c r="AC94" i="12"/>
  <c r="AG94" i="12"/>
  <c r="AK94" i="12"/>
  <c r="AO94" i="12"/>
  <c r="AS94" i="12"/>
  <c r="AW94" i="12"/>
  <c r="BA94" i="12"/>
  <c r="BE94" i="12"/>
  <c r="G95" i="12"/>
  <c r="X95" i="12"/>
  <c r="AB95" i="12"/>
  <c r="AF95" i="12"/>
  <c r="AJ95" i="12"/>
  <c r="AN95" i="12"/>
  <c r="AR95" i="12"/>
  <c r="AV95" i="12"/>
  <c r="AZ95" i="12"/>
  <c r="BD95" i="12"/>
  <c r="W96" i="12"/>
  <c r="AA96" i="12"/>
  <c r="AE96" i="12"/>
  <c r="AI96" i="12"/>
  <c r="AM96" i="12"/>
  <c r="AQ96" i="12"/>
  <c r="AU96" i="12"/>
  <c r="AY96" i="12"/>
  <c r="BC96" i="12"/>
  <c r="K97" i="12"/>
  <c r="Q97" i="12"/>
  <c r="Z97" i="12"/>
  <c r="AD97" i="12"/>
  <c r="AH97" i="12"/>
  <c r="AL97" i="12"/>
  <c r="AP97" i="12"/>
  <c r="AT97" i="12"/>
  <c r="AX97" i="12"/>
  <c r="BB97" i="12"/>
  <c r="BF97" i="12"/>
  <c r="J98" i="12"/>
  <c r="Y98" i="12"/>
  <c r="AC98" i="12"/>
  <c r="AG98" i="12"/>
  <c r="AK98" i="12"/>
  <c r="AO98" i="12"/>
  <c r="AS98" i="12"/>
  <c r="AW98" i="12"/>
  <c r="BA98" i="12"/>
  <c r="BE98" i="12"/>
  <c r="G99" i="12"/>
  <c r="X99" i="12"/>
  <c r="AB99" i="12"/>
  <c r="AF99" i="12"/>
  <c r="AJ99" i="12"/>
  <c r="AN99" i="12"/>
  <c r="AR99" i="12"/>
  <c r="AV99" i="12"/>
  <c r="AZ99" i="12"/>
  <c r="BD99" i="12"/>
  <c r="W100" i="12"/>
  <c r="AA100" i="12"/>
  <c r="AE100" i="12"/>
  <c r="AI100" i="12"/>
  <c r="AM100" i="12"/>
  <c r="AQ100" i="12"/>
  <c r="AU100" i="12"/>
  <c r="AY100" i="12"/>
  <c r="BC100" i="12"/>
  <c r="K101" i="12"/>
  <c r="Q101" i="12"/>
  <c r="Z101" i="12"/>
  <c r="AD101" i="12"/>
  <c r="AH101" i="12"/>
  <c r="AL101" i="12"/>
  <c r="AP101" i="12"/>
  <c r="AT101" i="12"/>
  <c r="AX101" i="12"/>
  <c r="BB101" i="12"/>
  <c r="BF101" i="12"/>
  <c r="J102" i="12"/>
  <c r="Y102" i="12"/>
  <c r="AC102" i="12"/>
  <c r="AG102" i="12"/>
  <c r="AK102" i="12"/>
  <c r="AO102" i="12"/>
  <c r="AS102" i="12"/>
  <c r="AW102" i="12"/>
  <c r="BA102" i="12"/>
  <c r="BE102" i="12"/>
  <c r="G103" i="12"/>
  <c r="X103" i="12"/>
  <c r="AB103" i="12"/>
  <c r="AF103" i="12"/>
  <c r="AJ103" i="12"/>
  <c r="AN103" i="12"/>
  <c r="AR103" i="12"/>
  <c r="AV103" i="12"/>
  <c r="AZ103" i="12"/>
  <c r="BD103" i="12"/>
  <c r="W104" i="12"/>
  <c r="AA104" i="12"/>
  <c r="AE104" i="12"/>
  <c r="AI104" i="12"/>
  <c r="AM104" i="12"/>
  <c r="AQ104" i="12"/>
  <c r="AU104" i="12"/>
  <c r="AY104" i="12"/>
  <c r="BC104" i="12"/>
  <c r="K105" i="12"/>
  <c r="Q105" i="12"/>
  <c r="Z105" i="12"/>
  <c r="AD105" i="12"/>
  <c r="AH105" i="12"/>
  <c r="AL105" i="12"/>
  <c r="AP105" i="12"/>
  <c r="AT105" i="12"/>
  <c r="AX105" i="12"/>
  <c r="BB105" i="12"/>
  <c r="BF105" i="12"/>
  <c r="J106" i="12"/>
  <c r="Y106" i="12"/>
  <c r="AC106" i="12"/>
  <c r="AG106" i="12"/>
  <c r="AK106" i="12"/>
  <c r="AO106" i="12"/>
  <c r="AS106" i="12"/>
  <c r="AW106" i="12"/>
  <c r="BA106" i="12"/>
  <c r="BE106" i="12"/>
  <c r="G107" i="12"/>
  <c r="X107" i="12"/>
  <c r="AB107" i="12"/>
  <c r="AF107" i="12"/>
  <c r="AJ107" i="12"/>
  <c r="AN107" i="12"/>
  <c r="AR107" i="12"/>
  <c r="AV107" i="12"/>
  <c r="AZ107" i="12"/>
  <c r="BD107" i="12"/>
  <c r="W108" i="12"/>
  <c r="AA108" i="12"/>
  <c r="AE108" i="12"/>
  <c r="AI108" i="12"/>
  <c r="AM108" i="12"/>
  <c r="AQ108" i="12"/>
  <c r="AU108" i="12"/>
  <c r="AY108" i="12"/>
  <c r="BC108" i="12"/>
  <c r="K109" i="12"/>
  <c r="Q109" i="12"/>
  <c r="Z109" i="12"/>
  <c r="AD109" i="12"/>
  <c r="AH109" i="12"/>
  <c r="AL109" i="12"/>
  <c r="AP109" i="12"/>
  <c r="AT109" i="12"/>
  <c r="AX109" i="12"/>
  <c r="BB109" i="12"/>
  <c r="BF109" i="12"/>
  <c r="J110" i="12"/>
  <c r="Y110" i="12"/>
  <c r="AC110" i="12"/>
  <c r="AG110" i="12"/>
  <c r="AK110" i="12"/>
  <c r="AO110" i="12"/>
  <c r="AS110" i="12"/>
  <c r="AW110" i="12"/>
  <c r="BA110" i="12"/>
  <c r="BE110" i="12"/>
  <c r="G111" i="12"/>
  <c r="X111" i="12"/>
  <c r="AB111" i="12"/>
  <c r="AF111" i="12"/>
  <c r="AJ111" i="12"/>
  <c r="AN111" i="12"/>
  <c r="AR111" i="12"/>
  <c r="AV111" i="12"/>
  <c r="AZ111" i="12"/>
  <c r="BD111" i="12"/>
  <c r="K112" i="12"/>
  <c r="Q112" i="12"/>
  <c r="Z112" i="12"/>
  <c r="AD112" i="12"/>
  <c r="AH112" i="12"/>
  <c r="AL112" i="12"/>
  <c r="AP112" i="12"/>
  <c r="AT112" i="12"/>
  <c r="AX112" i="12"/>
  <c r="BB112" i="12"/>
  <c r="BF112" i="12"/>
  <c r="J113" i="12"/>
  <c r="Y113" i="12"/>
  <c r="AC113" i="12"/>
  <c r="AG113" i="12"/>
  <c r="AK113" i="12"/>
  <c r="AO113" i="12"/>
  <c r="AS113" i="12"/>
  <c r="AW113" i="12"/>
  <c r="BA113" i="12"/>
  <c r="BE113" i="12"/>
  <c r="G114" i="12"/>
  <c r="AF114" i="12"/>
  <c r="AJ114" i="12"/>
  <c r="AN114" i="12"/>
  <c r="AR114" i="12"/>
  <c r="AV114" i="12"/>
  <c r="AZ114" i="12"/>
  <c r="BD114" i="12"/>
  <c r="W115" i="12"/>
  <c r="AA115" i="12"/>
  <c r="AE115" i="12"/>
  <c r="AI115" i="12"/>
  <c r="AM115" i="12"/>
  <c r="AQ115" i="12"/>
  <c r="AU115" i="12"/>
  <c r="AY115" i="12"/>
  <c r="BC115" i="12"/>
  <c r="Z96" i="12"/>
  <c r="AL96" i="12"/>
  <c r="AT96" i="12"/>
  <c r="BB96" i="12"/>
  <c r="AD100" i="12"/>
  <c r="AL100" i="12"/>
  <c r="AT100" i="12"/>
  <c r="BB100" i="12"/>
  <c r="Z104" i="12"/>
  <c r="AH104" i="12"/>
  <c r="AL104" i="12"/>
  <c r="AP104" i="12"/>
  <c r="AT104" i="12"/>
  <c r="AX104" i="12"/>
  <c r="BB104" i="12"/>
  <c r="BF104" i="12"/>
  <c r="X106" i="12"/>
  <c r="AB106" i="12"/>
  <c r="AF106" i="12"/>
  <c r="AJ106" i="12"/>
  <c r="AN106" i="12"/>
  <c r="AR106" i="12"/>
  <c r="AV106" i="12"/>
  <c r="AZ106" i="12"/>
  <c r="BD106" i="12"/>
  <c r="F107" i="12"/>
  <c r="Z108" i="12"/>
  <c r="AD108" i="12"/>
  <c r="AH108" i="12"/>
  <c r="AL108" i="12"/>
  <c r="AP108" i="12"/>
  <c r="AT108" i="12"/>
  <c r="AX108" i="12"/>
  <c r="BB108" i="12"/>
  <c r="BF108" i="12"/>
  <c r="X110" i="12"/>
  <c r="AB110" i="12"/>
  <c r="AF110" i="12"/>
  <c r="AJ110" i="12"/>
  <c r="AN110" i="12"/>
  <c r="AR110" i="12"/>
  <c r="AV110" i="12"/>
  <c r="AZ110" i="12"/>
  <c r="BD110" i="12"/>
  <c r="F111" i="12"/>
  <c r="X113" i="12"/>
  <c r="AB113" i="12"/>
  <c r="AF113" i="12"/>
  <c r="AJ113" i="12"/>
  <c r="AN113" i="12"/>
  <c r="AR113" i="12"/>
  <c r="AV113" i="12"/>
  <c r="AZ113" i="12"/>
  <c r="BD113" i="12"/>
  <c r="F114" i="12"/>
  <c r="Z115" i="12"/>
  <c r="AD115" i="12"/>
  <c r="AH115" i="12"/>
  <c r="AL115" i="12"/>
  <c r="AP115" i="12"/>
  <c r="AT115" i="12"/>
  <c r="AX115" i="12"/>
  <c r="BB115" i="12"/>
  <c r="BF115" i="12"/>
  <c r="AD96" i="12"/>
  <c r="AH96" i="12"/>
  <c r="AP96" i="12"/>
  <c r="AX96" i="12"/>
  <c r="BF96" i="12"/>
  <c r="Z100" i="12"/>
  <c r="AH100" i="12"/>
  <c r="AP100" i="12"/>
  <c r="AX100" i="12"/>
  <c r="BF100" i="12"/>
  <c r="AD104" i="12"/>
  <c r="AR93" i="12"/>
  <c r="AV93" i="12"/>
  <c r="AZ93" i="12"/>
  <c r="W94" i="12"/>
  <c r="AA94" i="12"/>
  <c r="AE94" i="12"/>
  <c r="AI94" i="12"/>
  <c r="AM94" i="12"/>
  <c r="AQ94" i="12"/>
  <c r="AU94" i="12"/>
  <c r="AY94" i="12"/>
  <c r="BC94" i="12"/>
  <c r="K95" i="12"/>
  <c r="Z95" i="12"/>
  <c r="AD95" i="12"/>
  <c r="AH95" i="12"/>
  <c r="AL95" i="12"/>
  <c r="AP95" i="12"/>
  <c r="AT95" i="12"/>
  <c r="AX95" i="12"/>
  <c r="BB95" i="12"/>
  <c r="J96" i="12"/>
  <c r="Y96" i="12"/>
  <c r="AC96" i="12"/>
  <c r="AG96" i="12"/>
  <c r="AK96" i="12"/>
  <c r="AO96" i="12"/>
  <c r="AS96" i="12"/>
  <c r="AW96" i="12"/>
  <c r="BA96" i="12"/>
  <c r="BE96" i="12"/>
  <c r="G97" i="12"/>
  <c r="AF97" i="12"/>
  <c r="AJ97" i="12"/>
  <c r="AN97" i="12"/>
  <c r="AR97" i="12"/>
  <c r="AV97" i="12"/>
  <c r="AZ97" i="12"/>
  <c r="W98" i="12"/>
  <c r="AA98" i="12"/>
  <c r="AE98" i="12"/>
  <c r="AI98" i="12"/>
  <c r="AM98" i="12"/>
  <c r="AQ98" i="12"/>
  <c r="AU98" i="12"/>
  <c r="AY98" i="12"/>
  <c r="BC98" i="12"/>
  <c r="K99" i="12"/>
  <c r="Z99" i="12"/>
  <c r="AD99" i="12"/>
  <c r="AH99" i="12"/>
  <c r="AL99" i="12"/>
  <c r="AP99" i="12"/>
  <c r="AT99" i="12"/>
  <c r="AX99" i="12"/>
  <c r="BB99" i="12"/>
  <c r="J100" i="12"/>
  <c r="Y100" i="12"/>
  <c r="AC100" i="12"/>
  <c r="AG100" i="12"/>
  <c r="AK100" i="12"/>
  <c r="AO100" i="12"/>
  <c r="AS100" i="12"/>
  <c r="AW100" i="12"/>
  <c r="BA100" i="12"/>
  <c r="BE100" i="12"/>
  <c r="AB101" i="12"/>
  <c r="AF101" i="12"/>
  <c r="AJ101" i="12"/>
  <c r="AN101" i="12"/>
  <c r="AR101" i="12"/>
  <c r="AV101" i="12"/>
  <c r="AZ101" i="12"/>
  <c r="W102" i="12"/>
  <c r="AA102" i="12"/>
  <c r="AE102" i="12"/>
  <c r="AI102" i="12"/>
  <c r="AM102" i="12"/>
  <c r="AQ102" i="12"/>
  <c r="AU102" i="12"/>
  <c r="AY102" i="12"/>
  <c r="BC102" i="12"/>
  <c r="K103" i="12"/>
  <c r="Z103" i="12"/>
  <c r="AD103" i="12"/>
  <c r="AH103" i="12"/>
  <c r="AL103" i="12"/>
  <c r="AP103" i="12"/>
  <c r="AT103" i="12"/>
  <c r="AX103" i="12"/>
  <c r="BB103" i="12"/>
  <c r="J104" i="12"/>
  <c r="Y104" i="12"/>
  <c r="AC104" i="12"/>
  <c r="AG104" i="12"/>
  <c r="AK104" i="12"/>
  <c r="AO104" i="12"/>
  <c r="AS104" i="12"/>
  <c r="AW104" i="12"/>
  <c r="BA104" i="12"/>
  <c r="BE104" i="12"/>
  <c r="G105" i="12"/>
  <c r="AJ105" i="12"/>
  <c r="AN105" i="12"/>
  <c r="AR105" i="12"/>
  <c r="AV105" i="12"/>
  <c r="AZ105" i="12"/>
  <c r="W106" i="12"/>
  <c r="AA106" i="12"/>
  <c r="AE106" i="12"/>
  <c r="AI106" i="12"/>
  <c r="AM106" i="12"/>
  <c r="AQ106" i="12"/>
  <c r="AU106" i="12"/>
  <c r="AY106" i="12"/>
  <c r="BC106" i="12"/>
  <c r="K107" i="12"/>
  <c r="Z107" i="12"/>
  <c r="AD107" i="12"/>
  <c r="AH107" i="12"/>
  <c r="AL107" i="12"/>
  <c r="AP107" i="12"/>
  <c r="AT107" i="12"/>
  <c r="AX107" i="12"/>
  <c r="BB107" i="12"/>
  <c r="J108" i="12"/>
  <c r="Y108" i="12"/>
  <c r="AC108" i="12"/>
  <c r="AG108" i="12"/>
  <c r="AK108" i="12"/>
  <c r="AO108" i="12"/>
  <c r="AS108" i="12"/>
  <c r="AW108" i="12"/>
  <c r="BA108" i="12"/>
  <c r="BE108" i="12"/>
  <c r="AF109" i="12"/>
  <c r="AJ109" i="12"/>
  <c r="AN109" i="12"/>
  <c r="AR109" i="12"/>
  <c r="AV109" i="12"/>
  <c r="AZ109" i="12"/>
  <c r="W110" i="12"/>
  <c r="AA110" i="12"/>
  <c r="AE110" i="12"/>
  <c r="AI110" i="12"/>
  <c r="AM110" i="12"/>
  <c r="AQ110" i="12"/>
  <c r="AU110" i="12"/>
  <c r="AY110" i="12"/>
  <c r="BC110" i="12"/>
  <c r="K111" i="12"/>
  <c r="Z111" i="12"/>
  <c r="AD111" i="12"/>
  <c r="AH111" i="12"/>
  <c r="AL111" i="12"/>
  <c r="AP111" i="12"/>
  <c r="AT111" i="12"/>
  <c r="AX111" i="12"/>
  <c r="BB111" i="12"/>
  <c r="X112" i="12"/>
  <c r="AB112" i="12"/>
  <c r="AF112" i="12"/>
  <c r="AJ112" i="12"/>
  <c r="AN112" i="12"/>
  <c r="AR112" i="12"/>
  <c r="AV112" i="12"/>
  <c r="AZ112" i="12"/>
  <c r="W113" i="12"/>
  <c r="AA113" i="12"/>
  <c r="AE113" i="12"/>
  <c r="AI113" i="12"/>
  <c r="AM113" i="12"/>
  <c r="AQ113" i="12"/>
  <c r="AU113" i="12"/>
  <c r="AY113" i="12"/>
  <c r="BC113" i="12"/>
  <c r="K114" i="12"/>
  <c r="Z114" i="12"/>
  <c r="AD114" i="12"/>
  <c r="AH114" i="12"/>
  <c r="AL114" i="12"/>
  <c r="AP114" i="12"/>
  <c r="AT114" i="12"/>
  <c r="AX114" i="12"/>
  <c r="BB114" i="12"/>
  <c r="J115" i="12"/>
  <c r="Y115" i="12"/>
  <c r="AC115" i="12"/>
  <c r="AG115" i="12"/>
  <c r="AK115" i="12"/>
  <c r="AO115" i="12"/>
  <c r="AS115" i="12"/>
  <c r="AW115" i="12"/>
  <c r="BA115" i="12"/>
  <c r="BE115" i="12"/>
  <c r="AD94" i="12"/>
  <c r="AL94" i="12"/>
  <c r="AT94" i="12"/>
  <c r="AB96" i="12"/>
  <c r="AJ96" i="12"/>
  <c r="AR96" i="12"/>
  <c r="Z98" i="12"/>
  <c r="AH98" i="12"/>
  <c r="AP98" i="12"/>
  <c r="AB100" i="12"/>
  <c r="AJ100" i="12"/>
  <c r="AR100" i="12"/>
  <c r="Z102" i="12"/>
  <c r="AH102" i="12"/>
  <c r="AP102" i="12"/>
  <c r="AX102" i="12"/>
  <c r="X104" i="12"/>
  <c r="AB104" i="12"/>
  <c r="AJ104" i="12"/>
  <c r="AR104" i="12"/>
  <c r="Z106" i="12"/>
  <c r="AD106" i="12"/>
  <c r="AH106" i="12"/>
  <c r="AL106" i="12"/>
  <c r="AP106" i="12"/>
  <c r="AT106" i="12"/>
  <c r="AX106" i="12"/>
  <c r="BB106" i="12"/>
  <c r="X108" i="12"/>
  <c r="AB108" i="12"/>
  <c r="AF108" i="12"/>
  <c r="AJ108" i="12"/>
  <c r="AN108" i="12"/>
  <c r="AR108" i="12"/>
  <c r="AV108" i="12"/>
  <c r="AZ108" i="12"/>
  <c r="Z110" i="12"/>
  <c r="AD110" i="12"/>
  <c r="AH110" i="12"/>
  <c r="AL110" i="12"/>
  <c r="AP110" i="12"/>
  <c r="AT110" i="12"/>
  <c r="AX110" i="12"/>
  <c r="BB110" i="12"/>
  <c r="Z113" i="12"/>
  <c r="AD113" i="12"/>
  <c r="AH113" i="12"/>
  <c r="AL113" i="12"/>
  <c r="AP113" i="12"/>
  <c r="AT113" i="12"/>
  <c r="AX113" i="12"/>
  <c r="BB113" i="12"/>
  <c r="X115" i="12"/>
  <c r="AB115" i="12"/>
  <c r="AF115" i="12"/>
  <c r="AJ115" i="12"/>
  <c r="AN115" i="12"/>
  <c r="AR115" i="12"/>
  <c r="AV115" i="12"/>
  <c r="AZ115" i="12"/>
  <c r="P92" i="12"/>
  <c r="F92" i="12" s="1"/>
  <c r="O92" i="12"/>
  <c r="N92" i="12"/>
  <c r="D92" i="12"/>
  <c r="C92" i="12"/>
  <c r="B92" i="12"/>
  <c r="E92" i="12" s="1"/>
  <c r="A92" i="12"/>
  <c r="BD92" i="12" s="1"/>
  <c r="EB91" i="12"/>
  <c r="EE91" i="12" s="1"/>
  <c r="EH91" i="12" s="1"/>
  <c r="EK91" i="12" s="1"/>
  <c r="EN91" i="12" s="1"/>
  <c r="EQ91" i="12" s="1"/>
  <c r="ET91" i="12" s="1"/>
  <c r="EW91" i="12" s="1"/>
  <c r="EZ91" i="12" s="1"/>
  <c r="FC91" i="12" s="1"/>
  <c r="EA91" i="12"/>
  <c r="ED91" i="12" s="1"/>
  <c r="EG91" i="12" s="1"/>
  <c r="EJ91" i="12" s="1"/>
  <c r="EM91" i="12" s="1"/>
  <c r="EP91" i="12" s="1"/>
  <c r="ES91" i="12" s="1"/>
  <c r="EV91" i="12" s="1"/>
  <c r="EY91" i="12" s="1"/>
  <c r="FB91" i="12" s="1"/>
  <c r="DZ91" i="12"/>
  <c r="EC91" i="12" s="1"/>
  <c r="EF91" i="12" s="1"/>
  <c r="EI91" i="12" s="1"/>
  <c r="EL91" i="12" s="1"/>
  <c r="EO91" i="12" s="1"/>
  <c r="ER91" i="12" s="1"/>
  <c r="EU91" i="12" s="1"/>
  <c r="EX91" i="12" s="1"/>
  <c r="FA91" i="12" s="1"/>
  <c r="FD91" i="12" s="1"/>
  <c r="DY91" i="12"/>
  <c r="Q91" i="12"/>
  <c r="P91" i="12"/>
  <c r="O91" i="12"/>
  <c r="N91" i="12"/>
  <c r="K91" i="12"/>
  <c r="G91" i="12"/>
  <c r="F91" i="12"/>
  <c r="D91" i="12"/>
  <c r="C91" i="12"/>
  <c r="B91" i="12"/>
  <c r="E91" i="12" s="1"/>
  <c r="A91" i="12"/>
  <c r="BD91" i="12" s="1"/>
  <c r="EA90" i="12"/>
  <c r="ED90" i="12" s="1"/>
  <c r="EG90" i="12" s="1"/>
  <c r="EJ90" i="12" s="1"/>
  <c r="EM90" i="12" s="1"/>
  <c r="EP90" i="12" s="1"/>
  <c r="ES90" i="12" s="1"/>
  <c r="EV90" i="12" s="1"/>
  <c r="EY90" i="12" s="1"/>
  <c r="FB90" i="12" s="1"/>
  <c r="DZ90" i="12"/>
  <c r="EC90" i="12" s="1"/>
  <c r="EF90" i="12" s="1"/>
  <c r="EI90" i="12" s="1"/>
  <c r="EL90" i="12" s="1"/>
  <c r="EO90" i="12" s="1"/>
  <c r="ER90" i="12" s="1"/>
  <c r="EU90" i="12" s="1"/>
  <c r="EX90" i="12" s="1"/>
  <c r="FA90" i="12" s="1"/>
  <c r="FD90" i="12" s="1"/>
  <c r="DY90" i="12"/>
  <c r="EB90" i="12" s="1"/>
  <c r="EE90" i="12" s="1"/>
  <c r="EH90" i="12" s="1"/>
  <c r="EK90" i="12" s="1"/>
  <c r="EN90" i="12" s="1"/>
  <c r="EQ90" i="12" s="1"/>
  <c r="ET90" i="12" s="1"/>
  <c r="EW90" i="12" s="1"/>
  <c r="EZ90" i="12" s="1"/>
  <c r="FC90" i="12" s="1"/>
  <c r="P90" i="12"/>
  <c r="Q90" i="12" s="1"/>
  <c r="O90" i="12"/>
  <c r="N90" i="12"/>
  <c r="D90" i="12"/>
  <c r="C90" i="12"/>
  <c r="B90" i="12"/>
  <c r="E90" i="12" s="1"/>
  <c r="A90" i="12"/>
  <c r="BF90" i="12" s="1"/>
  <c r="DU89" i="12"/>
  <c r="DV89" i="12" s="1"/>
  <c r="DW89" i="12" s="1"/>
  <c r="DX89" i="12" s="1"/>
  <c r="DY89" i="12" s="1"/>
  <c r="DZ89" i="12" s="1"/>
  <c r="EA89" i="12" s="1"/>
  <c r="EB89" i="12" s="1"/>
  <c r="EC89" i="12" s="1"/>
  <c r="ED89" i="12" s="1"/>
  <c r="EE89" i="12" s="1"/>
  <c r="AZ89" i="12"/>
  <c r="AR89" i="12"/>
  <c r="AJ89" i="12"/>
  <c r="AB89" i="12"/>
  <c r="Q89" i="12"/>
  <c r="P89" i="12"/>
  <c r="O89" i="12"/>
  <c r="N89" i="12"/>
  <c r="K89" i="12"/>
  <c r="G89" i="12"/>
  <c r="F89" i="12"/>
  <c r="D89" i="12"/>
  <c r="C89" i="12"/>
  <c r="B89" i="12"/>
  <c r="E89" i="12" s="1"/>
  <c r="A89" i="12"/>
  <c r="BF89" i="12" s="1"/>
  <c r="DQ88" i="12"/>
  <c r="P88" i="12"/>
  <c r="Q88" i="12" s="1"/>
  <c r="O88" i="12"/>
  <c r="N88" i="12"/>
  <c r="G88" i="12"/>
  <c r="E88" i="12"/>
  <c r="D88" i="12"/>
  <c r="C88" i="12"/>
  <c r="B88" i="12"/>
  <c r="A88" i="12"/>
  <c r="BD88" i="12" s="1"/>
  <c r="EA87" i="12"/>
  <c r="ED87" i="12" s="1"/>
  <c r="EG87" i="12" s="1"/>
  <c r="EJ87" i="12" s="1"/>
  <c r="EM87" i="12" s="1"/>
  <c r="EP87" i="12" s="1"/>
  <c r="ES87" i="12" s="1"/>
  <c r="EV87" i="12" s="1"/>
  <c r="EY87" i="12" s="1"/>
  <c r="FB87" i="12" s="1"/>
  <c r="DZ87" i="12"/>
  <c r="EC87" i="12" s="1"/>
  <c r="EF87" i="12" s="1"/>
  <c r="EI87" i="12" s="1"/>
  <c r="EL87" i="12" s="1"/>
  <c r="EO87" i="12" s="1"/>
  <c r="ER87" i="12" s="1"/>
  <c r="EU87" i="12" s="1"/>
  <c r="EX87" i="12" s="1"/>
  <c r="FA87" i="12" s="1"/>
  <c r="FD87" i="12" s="1"/>
  <c r="DY87" i="12"/>
  <c r="EB87" i="12" s="1"/>
  <c r="EE87" i="12" s="1"/>
  <c r="EH87" i="12" s="1"/>
  <c r="EK87" i="12" s="1"/>
  <c r="EN87" i="12" s="1"/>
  <c r="EQ87" i="12" s="1"/>
  <c r="ET87" i="12" s="1"/>
  <c r="EW87" i="12" s="1"/>
  <c r="EZ87" i="12" s="1"/>
  <c r="FC87" i="12" s="1"/>
  <c r="AY87" i="12"/>
  <c r="AQ87" i="12"/>
  <c r="AI87" i="12"/>
  <c r="AC87" i="12"/>
  <c r="X87" i="12"/>
  <c r="P87" i="12"/>
  <c r="Q87" i="12" s="1"/>
  <c r="O87" i="12"/>
  <c r="N87" i="12"/>
  <c r="F87" i="12"/>
  <c r="D87" i="12"/>
  <c r="C87" i="12"/>
  <c r="B87" i="12"/>
  <c r="A87" i="12"/>
  <c r="BF87" i="12" s="1"/>
  <c r="ED86" i="12"/>
  <c r="EG86" i="12" s="1"/>
  <c r="EJ86" i="12" s="1"/>
  <c r="EM86" i="12" s="1"/>
  <c r="EP86" i="12" s="1"/>
  <c r="ES86" i="12" s="1"/>
  <c r="EV86" i="12" s="1"/>
  <c r="EY86" i="12" s="1"/>
  <c r="FB86" i="12" s="1"/>
  <c r="EB86" i="12"/>
  <c r="EE86" i="12" s="1"/>
  <c r="EH86" i="12" s="1"/>
  <c r="EK86" i="12" s="1"/>
  <c r="EN86" i="12" s="1"/>
  <c r="EQ86" i="12" s="1"/>
  <c r="ET86" i="12" s="1"/>
  <c r="EW86" i="12" s="1"/>
  <c r="EZ86" i="12" s="1"/>
  <c r="FC86" i="12" s="1"/>
  <c r="EA86" i="12"/>
  <c r="DZ86" i="12"/>
  <c r="EC86" i="12" s="1"/>
  <c r="EF86" i="12" s="1"/>
  <c r="EI86" i="12" s="1"/>
  <c r="EL86" i="12" s="1"/>
  <c r="EO86" i="12" s="1"/>
  <c r="ER86" i="12" s="1"/>
  <c r="EU86" i="12" s="1"/>
  <c r="EX86" i="12" s="1"/>
  <c r="FA86" i="12" s="1"/>
  <c r="FD86" i="12" s="1"/>
  <c r="DY86" i="12"/>
  <c r="BD86" i="12"/>
  <c r="AV86" i="12"/>
  <c r="AN86" i="12"/>
  <c r="AF86" i="12"/>
  <c r="X86" i="12"/>
  <c r="P86" i="12"/>
  <c r="F86" i="12" s="1"/>
  <c r="O86" i="12"/>
  <c r="N86" i="12"/>
  <c r="G86" i="12"/>
  <c r="D86" i="12"/>
  <c r="C86" i="12"/>
  <c r="B86" i="12"/>
  <c r="E86" i="12" s="1"/>
  <c r="A86" i="12"/>
  <c r="BF86" i="12" s="1"/>
  <c r="EC85" i="12"/>
  <c r="EF85" i="12" s="1"/>
  <c r="EI85" i="12" s="1"/>
  <c r="EL85" i="12" s="1"/>
  <c r="EO85" i="12" s="1"/>
  <c r="ER85" i="12" s="1"/>
  <c r="EU85" i="12" s="1"/>
  <c r="EX85" i="12" s="1"/>
  <c r="FA85" i="12" s="1"/>
  <c r="FD85" i="12" s="1"/>
  <c r="EA85" i="12"/>
  <c r="ED85" i="12" s="1"/>
  <c r="EG85" i="12" s="1"/>
  <c r="EJ85" i="12" s="1"/>
  <c r="EM85" i="12" s="1"/>
  <c r="EP85" i="12" s="1"/>
  <c r="ES85" i="12" s="1"/>
  <c r="EV85" i="12" s="1"/>
  <c r="EY85" i="12" s="1"/>
  <c r="FB85" i="12" s="1"/>
  <c r="DZ85" i="12"/>
  <c r="DY85" i="12"/>
  <c r="EB85" i="12" s="1"/>
  <c r="EE85" i="12" s="1"/>
  <c r="EH85" i="12" s="1"/>
  <c r="EK85" i="12" s="1"/>
  <c r="EN85" i="12" s="1"/>
  <c r="EQ85" i="12" s="1"/>
  <c r="ET85" i="12" s="1"/>
  <c r="EW85" i="12" s="1"/>
  <c r="EZ85" i="12" s="1"/>
  <c r="FC85" i="12" s="1"/>
  <c r="BE85" i="12"/>
  <c r="BA85" i="12"/>
  <c r="AY85" i="12"/>
  <c r="AW85" i="12"/>
  <c r="AS85" i="12"/>
  <c r="AQ85" i="12"/>
  <c r="AO85" i="12"/>
  <c r="AK85" i="12"/>
  <c r="AI85" i="12"/>
  <c r="AG85" i="12"/>
  <c r="AC85" i="12"/>
  <c r="AA85" i="12"/>
  <c r="Y85" i="12"/>
  <c r="P85" i="12"/>
  <c r="F85" i="12" s="1"/>
  <c r="O85" i="12"/>
  <c r="N85" i="12"/>
  <c r="D85" i="12"/>
  <c r="C85" i="12"/>
  <c r="B85" i="12"/>
  <c r="E85" i="12" s="1"/>
  <c r="A85" i="12"/>
  <c r="BD85" i="12" s="1"/>
  <c r="EA84" i="12"/>
  <c r="ED84" i="12" s="1"/>
  <c r="EG84" i="12" s="1"/>
  <c r="EJ84" i="12" s="1"/>
  <c r="EM84" i="12" s="1"/>
  <c r="EP84" i="12" s="1"/>
  <c r="ES84" i="12" s="1"/>
  <c r="EV84" i="12" s="1"/>
  <c r="EY84" i="12" s="1"/>
  <c r="FB84" i="12" s="1"/>
  <c r="DZ84" i="12"/>
  <c r="EC84" i="12" s="1"/>
  <c r="EF84" i="12" s="1"/>
  <c r="EI84" i="12" s="1"/>
  <c r="EL84" i="12" s="1"/>
  <c r="EO84" i="12" s="1"/>
  <c r="ER84" i="12" s="1"/>
  <c r="EU84" i="12" s="1"/>
  <c r="EX84" i="12" s="1"/>
  <c r="FA84" i="12" s="1"/>
  <c r="FD84" i="12" s="1"/>
  <c r="DY84" i="12"/>
  <c r="EB84" i="12" s="1"/>
  <c r="EE84" i="12" s="1"/>
  <c r="EH84" i="12" s="1"/>
  <c r="EK84" i="12" s="1"/>
  <c r="EN84" i="12" s="1"/>
  <c r="EQ84" i="12" s="1"/>
  <c r="ET84" i="12" s="1"/>
  <c r="EW84" i="12" s="1"/>
  <c r="EZ84" i="12" s="1"/>
  <c r="FC84" i="12" s="1"/>
  <c r="P84" i="12"/>
  <c r="F84" i="12" s="1"/>
  <c r="O84" i="12"/>
  <c r="N84" i="12"/>
  <c r="E84" i="12"/>
  <c r="D84" i="12"/>
  <c r="C84" i="12"/>
  <c r="B84" i="12"/>
  <c r="A84" i="12"/>
  <c r="BD84" i="12" s="1"/>
  <c r="EC83" i="12"/>
  <c r="EF83" i="12" s="1"/>
  <c r="EI83" i="12" s="1"/>
  <c r="EL83" i="12" s="1"/>
  <c r="EO83" i="12" s="1"/>
  <c r="ER83" i="12" s="1"/>
  <c r="EU83" i="12" s="1"/>
  <c r="EX83" i="12" s="1"/>
  <c r="FA83" i="12" s="1"/>
  <c r="FD83" i="12" s="1"/>
  <c r="EA83" i="12"/>
  <c r="ED83" i="12" s="1"/>
  <c r="EG83" i="12" s="1"/>
  <c r="EJ83" i="12" s="1"/>
  <c r="EM83" i="12" s="1"/>
  <c r="EP83" i="12" s="1"/>
  <c r="ES83" i="12" s="1"/>
  <c r="EV83" i="12" s="1"/>
  <c r="EY83" i="12" s="1"/>
  <c r="FB83" i="12" s="1"/>
  <c r="DZ83" i="12"/>
  <c r="DY83" i="12"/>
  <c r="EB83" i="12" s="1"/>
  <c r="EE83" i="12" s="1"/>
  <c r="EH83" i="12" s="1"/>
  <c r="EK83" i="12" s="1"/>
  <c r="EN83" i="12" s="1"/>
  <c r="EQ83" i="12" s="1"/>
  <c r="ET83" i="12" s="1"/>
  <c r="EW83" i="12" s="1"/>
  <c r="EZ83" i="12" s="1"/>
  <c r="FC83" i="12" s="1"/>
  <c r="BC83" i="12"/>
  <c r="AU83" i="12"/>
  <c r="AN83" i="12"/>
  <c r="AI83" i="12"/>
  <c r="AC83" i="12"/>
  <c r="X83" i="12"/>
  <c r="P83" i="12"/>
  <c r="Q83" i="12" s="1"/>
  <c r="O83" i="12"/>
  <c r="N83" i="12"/>
  <c r="D83" i="12"/>
  <c r="C83" i="12"/>
  <c r="B83" i="12"/>
  <c r="E83" i="12" s="1"/>
  <c r="A83" i="12"/>
  <c r="BF83" i="12" s="1"/>
  <c r="ED82" i="12"/>
  <c r="EG82" i="12" s="1"/>
  <c r="EJ82" i="12" s="1"/>
  <c r="EM82" i="12" s="1"/>
  <c r="EP82" i="12" s="1"/>
  <c r="ES82" i="12" s="1"/>
  <c r="EV82" i="12" s="1"/>
  <c r="EY82" i="12" s="1"/>
  <c r="FB82" i="12" s="1"/>
  <c r="EB82" i="12"/>
  <c r="EE82" i="12" s="1"/>
  <c r="EH82" i="12" s="1"/>
  <c r="EK82" i="12" s="1"/>
  <c r="EN82" i="12" s="1"/>
  <c r="EQ82" i="12" s="1"/>
  <c r="ET82" i="12" s="1"/>
  <c r="EW82" i="12" s="1"/>
  <c r="EZ82" i="12" s="1"/>
  <c r="FC82" i="12" s="1"/>
  <c r="EA82" i="12"/>
  <c r="DZ82" i="12"/>
  <c r="EC82" i="12" s="1"/>
  <c r="EF82" i="12" s="1"/>
  <c r="EI82" i="12" s="1"/>
  <c r="EL82" i="12" s="1"/>
  <c r="EO82" i="12" s="1"/>
  <c r="ER82" i="12" s="1"/>
  <c r="EU82" i="12" s="1"/>
  <c r="EX82" i="12" s="1"/>
  <c r="FA82" i="12" s="1"/>
  <c r="FD82" i="12" s="1"/>
  <c r="DY82" i="12"/>
  <c r="BD82" i="12"/>
  <c r="AV82" i="12"/>
  <c r="AN82" i="12"/>
  <c r="AF82" i="12"/>
  <c r="X82" i="12"/>
  <c r="P82" i="12"/>
  <c r="F82" i="12" s="1"/>
  <c r="O82" i="12"/>
  <c r="N82" i="12"/>
  <c r="G82" i="12"/>
  <c r="D82" i="12"/>
  <c r="C82" i="12"/>
  <c r="B82" i="12"/>
  <c r="E82" i="12" s="1"/>
  <c r="A82" i="12"/>
  <c r="BF82" i="12" s="1"/>
  <c r="EC81" i="12"/>
  <c r="EF81" i="12" s="1"/>
  <c r="EI81" i="12" s="1"/>
  <c r="EL81" i="12" s="1"/>
  <c r="EO81" i="12" s="1"/>
  <c r="ER81" i="12" s="1"/>
  <c r="EU81" i="12" s="1"/>
  <c r="EX81" i="12" s="1"/>
  <c r="FA81" i="12" s="1"/>
  <c r="FD81" i="12" s="1"/>
  <c r="EA81" i="12"/>
  <c r="ED81" i="12" s="1"/>
  <c r="EG81" i="12" s="1"/>
  <c r="EJ81" i="12" s="1"/>
  <c r="EM81" i="12" s="1"/>
  <c r="EP81" i="12" s="1"/>
  <c r="ES81" i="12" s="1"/>
  <c r="EV81" i="12" s="1"/>
  <c r="EY81" i="12" s="1"/>
  <c r="FB81" i="12" s="1"/>
  <c r="DZ81" i="12"/>
  <c r="DY81" i="12"/>
  <c r="EB81" i="12" s="1"/>
  <c r="EE81" i="12" s="1"/>
  <c r="EH81" i="12" s="1"/>
  <c r="EK81" i="12" s="1"/>
  <c r="EN81" i="12" s="1"/>
  <c r="EQ81" i="12" s="1"/>
  <c r="ET81" i="12" s="1"/>
  <c r="EW81" i="12" s="1"/>
  <c r="EZ81" i="12" s="1"/>
  <c r="FC81" i="12" s="1"/>
  <c r="BE81" i="12"/>
  <c r="BA81" i="12"/>
  <c r="AY81" i="12"/>
  <c r="AW81" i="12"/>
  <c r="AS81" i="12"/>
  <c r="AQ81" i="12"/>
  <c r="AO81" i="12"/>
  <c r="AK81" i="12"/>
  <c r="AI81" i="12"/>
  <c r="AG81" i="12"/>
  <c r="AC81" i="12"/>
  <c r="AA81" i="12"/>
  <c r="Y81" i="12"/>
  <c r="P81" i="12"/>
  <c r="F81" i="12" s="1"/>
  <c r="O81" i="12"/>
  <c r="N81" i="12"/>
  <c r="D81" i="12"/>
  <c r="C81" i="12"/>
  <c r="B81" i="12"/>
  <c r="E81" i="12" s="1"/>
  <c r="A81" i="12"/>
  <c r="BD81" i="12" s="1"/>
  <c r="EA80" i="12"/>
  <c r="ED80" i="12" s="1"/>
  <c r="EG80" i="12" s="1"/>
  <c r="EJ80" i="12" s="1"/>
  <c r="EM80" i="12" s="1"/>
  <c r="EP80" i="12" s="1"/>
  <c r="ES80" i="12" s="1"/>
  <c r="EV80" i="12" s="1"/>
  <c r="EY80" i="12" s="1"/>
  <c r="FB80" i="12" s="1"/>
  <c r="DZ80" i="12"/>
  <c r="EC80" i="12" s="1"/>
  <c r="EF80" i="12" s="1"/>
  <c r="EI80" i="12" s="1"/>
  <c r="EL80" i="12" s="1"/>
  <c r="EO80" i="12" s="1"/>
  <c r="ER80" i="12" s="1"/>
  <c r="EU80" i="12" s="1"/>
  <c r="EX80" i="12" s="1"/>
  <c r="FA80" i="12" s="1"/>
  <c r="FD80" i="12" s="1"/>
  <c r="DY80" i="12"/>
  <c r="EB80" i="12" s="1"/>
  <c r="EE80" i="12" s="1"/>
  <c r="EH80" i="12" s="1"/>
  <c r="EK80" i="12" s="1"/>
  <c r="EN80" i="12" s="1"/>
  <c r="EQ80" i="12" s="1"/>
  <c r="ET80" i="12" s="1"/>
  <c r="EW80" i="12" s="1"/>
  <c r="EZ80" i="12" s="1"/>
  <c r="FC80" i="12" s="1"/>
  <c r="P80" i="12"/>
  <c r="F80" i="12" s="1"/>
  <c r="O80" i="12"/>
  <c r="N80" i="12"/>
  <c r="E80" i="12"/>
  <c r="D80" i="12"/>
  <c r="C80" i="12"/>
  <c r="B80" i="12"/>
  <c r="A80" i="12"/>
  <c r="BD80" i="12" s="1"/>
  <c r="EC79" i="12"/>
  <c r="EF79" i="12" s="1"/>
  <c r="EI79" i="12" s="1"/>
  <c r="EL79" i="12" s="1"/>
  <c r="EO79" i="12" s="1"/>
  <c r="ER79" i="12" s="1"/>
  <c r="EU79" i="12" s="1"/>
  <c r="EX79" i="12" s="1"/>
  <c r="FA79" i="12" s="1"/>
  <c r="FD79" i="12" s="1"/>
  <c r="EA79" i="12"/>
  <c r="ED79" i="12" s="1"/>
  <c r="EG79" i="12" s="1"/>
  <c r="EJ79" i="12" s="1"/>
  <c r="EM79" i="12" s="1"/>
  <c r="EP79" i="12" s="1"/>
  <c r="ES79" i="12" s="1"/>
  <c r="EV79" i="12" s="1"/>
  <c r="EY79" i="12" s="1"/>
  <c r="FB79" i="12" s="1"/>
  <c r="DZ79" i="12"/>
  <c r="DY79" i="12"/>
  <c r="EB79" i="12" s="1"/>
  <c r="EE79" i="12" s="1"/>
  <c r="EH79" i="12" s="1"/>
  <c r="EK79" i="12" s="1"/>
  <c r="EN79" i="12" s="1"/>
  <c r="EQ79" i="12" s="1"/>
  <c r="ET79" i="12" s="1"/>
  <c r="EW79" i="12" s="1"/>
  <c r="EZ79" i="12" s="1"/>
  <c r="FC79" i="12" s="1"/>
  <c r="BD79" i="12"/>
  <c r="AY79" i="12"/>
  <c r="AS79" i="12"/>
  <c r="AN79" i="12"/>
  <c r="AI79" i="12"/>
  <c r="AC79" i="12"/>
  <c r="X79" i="12"/>
  <c r="P79" i="12"/>
  <c r="Q79" i="12" s="1"/>
  <c r="O79" i="12"/>
  <c r="N79" i="12"/>
  <c r="D79" i="12"/>
  <c r="C79" i="12"/>
  <c r="B79" i="12"/>
  <c r="E79" i="12" s="1"/>
  <c r="A79" i="12"/>
  <c r="BF79" i="12" s="1"/>
  <c r="ED78" i="12"/>
  <c r="EG78" i="12" s="1"/>
  <c r="EJ78" i="12" s="1"/>
  <c r="EM78" i="12" s="1"/>
  <c r="EP78" i="12" s="1"/>
  <c r="ES78" i="12" s="1"/>
  <c r="EV78" i="12" s="1"/>
  <c r="EY78" i="12" s="1"/>
  <c r="FB78" i="12" s="1"/>
  <c r="EB78" i="12"/>
  <c r="EE78" i="12" s="1"/>
  <c r="EH78" i="12" s="1"/>
  <c r="EK78" i="12" s="1"/>
  <c r="EN78" i="12" s="1"/>
  <c r="EQ78" i="12" s="1"/>
  <c r="ET78" i="12" s="1"/>
  <c r="EW78" i="12" s="1"/>
  <c r="EZ78" i="12" s="1"/>
  <c r="FC78" i="12" s="1"/>
  <c r="EA78" i="12"/>
  <c r="DZ78" i="12"/>
  <c r="EC78" i="12" s="1"/>
  <c r="EF78" i="12" s="1"/>
  <c r="EI78" i="12" s="1"/>
  <c r="EL78" i="12" s="1"/>
  <c r="EO78" i="12" s="1"/>
  <c r="ER78" i="12" s="1"/>
  <c r="EU78" i="12" s="1"/>
  <c r="EX78" i="12" s="1"/>
  <c r="FA78" i="12" s="1"/>
  <c r="FD78" i="12" s="1"/>
  <c r="DY78" i="12"/>
  <c r="BD78" i="12"/>
  <c r="AV78" i="12"/>
  <c r="AN78" i="12"/>
  <c r="AF78" i="12"/>
  <c r="X78" i="12"/>
  <c r="P78" i="12"/>
  <c r="F78" i="12" s="1"/>
  <c r="O78" i="12"/>
  <c r="N78" i="12"/>
  <c r="G78" i="12"/>
  <c r="D78" i="12"/>
  <c r="C78" i="12"/>
  <c r="B78" i="12"/>
  <c r="E78" i="12" s="1"/>
  <c r="A78" i="12"/>
  <c r="BF78" i="12" s="1"/>
  <c r="EC77" i="12"/>
  <c r="EF77" i="12" s="1"/>
  <c r="EI77" i="12" s="1"/>
  <c r="EL77" i="12" s="1"/>
  <c r="EO77" i="12" s="1"/>
  <c r="ER77" i="12" s="1"/>
  <c r="EU77" i="12" s="1"/>
  <c r="EX77" i="12" s="1"/>
  <c r="FA77" i="12" s="1"/>
  <c r="FD77" i="12" s="1"/>
  <c r="EA77" i="12"/>
  <c r="ED77" i="12" s="1"/>
  <c r="EG77" i="12" s="1"/>
  <c r="EJ77" i="12" s="1"/>
  <c r="EM77" i="12" s="1"/>
  <c r="EP77" i="12" s="1"/>
  <c r="ES77" i="12" s="1"/>
  <c r="EV77" i="12" s="1"/>
  <c r="EY77" i="12" s="1"/>
  <c r="FB77" i="12" s="1"/>
  <c r="DZ77" i="12"/>
  <c r="DY77" i="12"/>
  <c r="EB77" i="12" s="1"/>
  <c r="EE77" i="12" s="1"/>
  <c r="EH77" i="12" s="1"/>
  <c r="EK77" i="12" s="1"/>
  <c r="EN77" i="12" s="1"/>
  <c r="EQ77" i="12" s="1"/>
  <c r="ET77" i="12" s="1"/>
  <c r="EW77" i="12" s="1"/>
  <c r="EZ77" i="12" s="1"/>
  <c r="FC77" i="12" s="1"/>
  <c r="BE77" i="12"/>
  <c r="BA77" i="12"/>
  <c r="AY77" i="12"/>
  <c r="AW77" i="12"/>
  <c r="AS77" i="12"/>
  <c r="AQ77" i="12"/>
  <c r="AO77" i="12"/>
  <c r="AK77" i="12"/>
  <c r="AI77" i="12"/>
  <c r="AG77" i="12"/>
  <c r="AC77" i="12"/>
  <c r="AA77" i="12"/>
  <c r="Y77" i="12"/>
  <c r="P77" i="12"/>
  <c r="F77" i="12" s="1"/>
  <c r="O77" i="12"/>
  <c r="N77" i="12"/>
  <c r="D77" i="12"/>
  <c r="C77" i="12"/>
  <c r="B77" i="12"/>
  <c r="E77" i="12" s="1"/>
  <c r="A77" i="12"/>
  <c r="BD77" i="12" s="1"/>
  <c r="EA76" i="12"/>
  <c r="ED76" i="12" s="1"/>
  <c r="EG76" i="12" s="1"/>
  <c r="EJ76" i="12" s="1"/>
  <c r="EM76" i="12" s="1"/>
  <c r="EP76" i="12" s="1"/>
  <c r="ES76" i="12" s="1"/>
  <c r="EV76" i="12" s="1"/>
  <c r="EY76" i="12" s="1"/>
  <c r="FB76" i="12" s="1"/>
  <c r="DZ76" i="12"/>
  <c r="EC76" i="12" s="1"/>
  <c r="EF76" i="12" s="1"/>
  <c r="EI76" i="12" s="1"/>
  <c r="EL76" i="12" s="1"/>
  <c r="EO76" i="12" s="1"/>
  <c r="ER76" i="12" s="1"/>
  <c r="EU76" i="12" s="1"/>
  <c r="EX76" i="12" s="1"/>
  <c r="FA76" i="12" s="1"/>
  <c r="FD76" i="12" s="1"/>
  <c r="DY76" i="12"/>
  <c r="EB76" i="12" s="1"/>
  <c r="EE76" i="12" s="1"/>
  <c r="EH76" i="12" s="1"/>
  <c r="EK76" i="12" s="1"/>
  <c r="EN76" i="12" s="1"/>
  <c r="EQ76" i="12" s="1"/>
  <c r="ET76" i="12" s="1"/>
  <c r="EW76" i="12" s="1"/>
  <c r="EZ76" i="12" s="1"/>
  <c r="FC76" i="12" s="1"/>
  <c r="P76" i="12"/>
  <c r="F76" i="12" s="1"/>
  <c r="O76" i="12"/>
  <c r="N76" i="12"/>
  <c r="E76" i="12"/>
  <c r="D76" i="12"/>
  <c r="C76" i="12"/>
  <c r="B76" i="12"/>
  <c r="A76" i="12"/>
  <c r="AZ76" i="12" s="1"/>
  <c r="EC75" i="12"/>
  <c r="EF75" i="12" s="1"/>
  <c r="EI75" i="12" s="1"/>
  <c r="EL75" i="12" s="1"/>
  <c r="EO75" i="12" s="1"/>
  <c r="ER75" i="12" s="1"/>
  <c r="EU75" i="12" s="1"/>
  <c r="EX75" i="12" s="1"/>
  <c r="FA75" i="12" s="1"/>
  <c r="FD75" i="12" s="1"/>
  <c r="EA75" i="12"/>
  <c r="ED75" i="12" s="1"/>
  <c r="EG75" i="12" s="1"/>
  <c r="EJ75" i="12" s="1"/>
  <c r="EM75" i="12" s="1"/>
  <c r="EP75" i="12" s="1"/>
  <c r="ES75" i="12" s="1"/>
  <c r="EV75" i="12" s="1"/>
  <c r="EY75" i="12" s="1"/>
  <c r="FB75" i="12" s="1"/>
  <c r="DZ75" i="12"/>
  <c r="DY75" i="12"/>
  <c r="EB75" i="12" s="1"/>
  <c r="EE75" i="12" s="1"/>
  <c r="EH75" i="12" s="1"/>
  <c r="EK75" i="12" s="1"/>
  <c r="EN75" i="12" s="1"/>
  <c r="EQ75" i="12" s="1"/>
  <c r="ET75" i="12" s="1"/>
  <c r="EW75" i="12" s="1"/>
  <c r="EZ75" i="12" s="1"/>
  <c r="FC75" i="12" s="1"/>
  <c r="BD75" i="12"/>
  <c r="AY75" i="12"/>
  <c r="AS75" i="12"/>
  <c r="AN75" i="12"/>
  <c r="AI75" i="12"/>
  <c r="AC75" i="12"/>
  <c r="X75" i="12"/>
  <c r="P75" i="12"/>
  <c r="Q75" i="12" s="1"/>
  <c r="O75" i="12"/>
  <c r="N75" i="12"/>
  <c r="D75" i="12"/>
  <c r="C75" i="12"/>
  <c r="B75" i="12"/>
  <c r="A75" i="12"/>
  <c r="BF75" i="12" s="1"/>
  <c r="ED74" i="12"/>
  <c r="EG74" i="12" s="1"/>
  <c r="EJ74" i="12" s="1"/>
  <c r="EM74" i="12" s="1"/>
  <c r="EP74" i="12" s="1"/>
  <c r="ES74" i="12" s="1"/>
  <c r="EV74" i="12" s="1"/>
  <c r="EY74" i="12" s="1"/>
  <c r="FB74" i="12" s="1"/>
  <c r="EB74" i="12"/>
  <c r="EE74" i="12" s="1"/>
  <c r="EH74" i="12" s="1"/>
  <c r="EK74" i="12" s="1"/>
  <c r="EN74" i="12" s="1"/>
  <c r="EQ74" i="12" s="1"/>
  <c r="ET74" i="12" s="1"/>
  <c r="EW74" i="12" s="1"/>
  <c r="EZ74" i="12" s="1"/>
  <c r="FC74" i="12" s="1"/>
  <c r="EA74" i="12"/>
  <c r="DZ74" i="12"/>
  <c r="EC74" i="12" s="1"/>
  <c r="EF74" i="12" s="1"/>
  <c r="EI74" i="12" s="1"/>
  <c r="EL74" i="12" s="1"/>
  <c r="EO74" i="12" s="1"/>
  <c r="ER74" i="12" s="1"/>
  <c r="EU74" i="12" s="1"/>
  <c r="EX74" i="12" s="1"/>
  <c r="FA74" i="12" s="1"/>
  <c r="FD74" i="12" s="1"/>
  <c r="DY74" i="12"/>
  <c r="BD74" i="12"/>
  <c r="AV74" i="12"/>
  <c r="AN74" i="12"/>
  <c r="AF74" i="12"/>
  <c r="X74" i="12"/>
  <c r="P74" i="12"/>
  <c r="F74" i="12" s="1"/>
  <c r="O74" i="12"/>
  <c r="N74" i="12"/>
  <c r="G74" i="12"/>
  <c r="D74" i="12"/>
  <c r="C74" i="12"/>
  <c r="B74" i="12"/>
  <c r="E74" i="12" s="1"/>
  <c r="A74" i="12"/>
  <c r="BB74" i="12" s="1"/>
  <c r="EC73" i="12"/>
  <c r="EF73" i="12" s="1"/>
  <c r="EI73" i="12" s="1"/>
  <c r="EL73" i="12" s="1"/>
  <c r="EO73" i="12" s="1"/>
  <c r="ER73" i="12" s="1"/>
  <c r="EU73" i="12" s="1"/>
  <c r="EX73" i="12" s="1"/>
  <c r="FA73" i="12" s="1"/>
  <c r="FD73" i="12" s="1"/>
  <c r="EA73" i="12"/>
  <c r="ED73" i="12" s="1"/>
  <c r="EG73" i="12" s="1"/>
  <c r="EJ73" i="12" s="1"/>
  <c r="EM73" i="12" s="1"/>
  <c r="EP73" i="12" s="1"/>
  <c r="ES73" i="12" s="1"/>
  <c r="EV73" i="12" s="1"/>
  <c r="EY73" i="12" s="1"/>
  <c r="FB73" i="12" s="1"/>
  <c r="DZ73" i="12"/>
  <c r="DY73" i="12"/>
  <c r="EB73" i="12" s="1"/>
  <c r="EE73" i="12" s="1"/>
  <c r="EH73" i="12" s="1"/>
  <c r="EK73" i="12" s="1"/>
  <c r="EN73" i="12" s="1"/>
  <c r="EQ73" i="12" s="1"/>
  <c r="ET73" i="12" s="1"/>
  <c r="EW73" i="12" s="1"/>
  <c r="EZ73" i="12" s="1"/>
  <c r="FC73" i="12" s="1"/>
  <c r="BE73" i="12"/>
  <c r="BA73" i="12"/>
  <c r="AY73" i="12"/>
  <c r="AW73" i="12"/>
  <c r="AS73" i="12"/>
  <c r="AQ73" i="12"/>
  <c r="AO73" i="12"/>
  <c r="AK73" i="12"/>
  <c r="AI73" i="12"/>
  <c r="AG73" i="12"/>
  <c r="AC73" i="12"/>
  <c r="AA73" i="12"/>
  <c r="Y73" i="12"/>
  <c r="P73" i="12"/>
  <c r="G73" i="12" s="1"/>
  <c r="O73" i="12"/>
  <c r="N73" i="12"/>
  <c r="D73" i="12"/>
  <c r="C73" i="12"/>
  <c r="B73" i="12"/>
  <c r="A73" i="12"/>
  <c r="BD73" i="12" s="1"/>
  <c r="EA72" i="12"/>
  <c r="ED72" i="12" s="1"/>
  <c r="EG72" i="12" s="1"/>
  <c r="EJ72" i="12" s="1"/>
  <c r="EM72" i="12" s="1"/>
  <c r="EP72" i="12" s="1"/>
  <c r="ES72" i="12" s="1"/>
  <c r="EV72" i="12" s="1"/>
  <c r="EY72" i="12" s="1"/>
  <c r="FB72" i="12" s="1"/>
  <c r="DZ72" i="12"/>
  <c r="EC72" i="12" s="1"/>
  <c r="EF72" i="12" s="1"/>
  <c r="EI72" i="12" s="1"/>
  <c r="EL72" i="12" s="1"/>
  <c r="EO72" i="12" s="1"/>
  <c r="ER72" i="12" s="1"/>
  <c r="EU72" i="12" s="1"/>
  <c r="EX72" i="12" s="1"/>
  <c r="FA72" i="12" s="1"/>
  <c r="FD72" i="12" s="1"/>
  <c r="DY72" i="12"/>
  <c r="EB72" i="12" s="1"/>
  <c r="EE72" i="12" s="1"/>
  <c r="EH72" i="12" s="1"/>
  <c r="EK72" i="12" s="1"/>
  <c r="EN72" i="12" s="1"/>
  <c r="EQ72" i="12" s="1"/>
  <c r="ET72" i="12" s="1"/>
  <c r="EW72" i="12" s="1"/>
  <c r="EZ72" i="12" s="1"/>
  <c r="FC72" i="12" s="1"/>
  <c r="P72" i="12"/>
  <c r="F72" i="12" s="1"/>
  <c r="O72" i="12"/>
  <c r="N72" i="12"/>
  <c r="E72" i="12"/>
  <c r="D72" i="12"/>
  <c r="C72" i="12"/>
  <c r="B72" i="12"/>
  <c r="A72" i="12"/>
  <c r="AZ72" i="12" s="1"/>
  <c r="EC71" i="12"/>
  <c r="EF71" i="12" s="1"/>
  <c r="EI71" i="12" s="1"/>
  <c r="EL71" i="12" s="1"/>
  <c r="EO71" i="12" s="1"/>
  <c r="ER71" i="12" s="1"/>
  <c r="EU71" i="12" s="1"/>
  <c r="EX71" i="12" s="1"/>
  <c r="FA71" i="12" s="1"/>
  <c r="FD71" i="12" s="1"/>
  <c r="EA71" i="12"/>
  <c r="ED71" i="12" s="1"/>
  <c r="EG71" i="12" s="1"/>
  <c r="EJ71" i="12" s="1"/>
  <c r="EM71" i="12" s="1"/>
  <c r="EP71" i="12" s="1"/>
  <c r="ES71" i="12" s="1"/>
  <c r="EV71" i="12" s="1"/>
  <c r="EY71" i="12" s="1"/>
  <c r="FB71" i="12" s="1"/>
  <c r="DZ71" i="12"/>
  <c r="DY71" i="12"/>
  <c r="EB71" i="12" s="1"/>
  <c r="EE71" i="12" s="1"/>
  <c r="EH71" i="12" s="1"/>
  <c r="EK71" i="12" s="1"/>
  <c r="EN71" i="12" s="1"/>
  <c r="EQ71" i="12" s="1"/>
  <c r="ET71" i="12" s="1"/>
  <c r="EW71" i="12" s="1"/>
  <c r="EZ71" i="12" s="1"/>
  <c r="FC71" i="12" s="1"/>
  <c r="BD71" i="12"/>
  <c r="AY71" i="12"/>
  <c r="AS71" i="12"/>
  <c r="AN71" i="12"/>
  <c r="AI71" i="12"/>
  <c r="AC71" i="12"/>
  <c r="X71" i="12"/>
  <c r="P71" i="12"/>
  <c r="Q71" i="12" s="1"/>
  <c r="O71" i="12"/>
  <c r="N71" i="12"/>
  <c r="D71" i="12"/>
  <c r="C71" i="12"/>
  <c r="B71" i="12"/>
  <c r="E71" i="12" s="1"/>
  <c r="A71" i="12"/>
  <c r="BF71" i="12" s="1"/>
  <c r="ED70" i="12"/>
  <c r="EG70" i="12" s="1"/>
  <c r="EJ70" i="12" s="1"/>
  <c r="EM70" i="12" s="1"/>
  <c r="EP70" i="12" s="1"/>
  <c r="ES70" i="12" s="1"/>
  <c r="EV70" i="12" s="1"/>
  <c r="EY70" i="12" s="1"/>
  <c r="FB70" i="12" s="1"/>
  <c r="EB70" i="12"/>
  <c r="EE70" i="12" s="1"/>
  <c r="EH70" i="12" s="1"/>
  <c r="EK70" i="12" s="1"/>
  <c r="EN70" i="12" s="1"/>
  <c r="EQ70" i="12" s="1"/>
  <c r="ET70" i="12" s="1"/>
  <c r="EW70" i="12" s="1"/>
  <c r="EZ70" i="12" s="1"/>
  <c r="FC70" i="12" s="1"/>
  <c r="EA70" i="12"/>
  <c r="DZ70" i="12"/>
  <c r="EC70" i="12" s="1"/>
  <c r="EF70" i="12" s="1"/>
  <c r="EI70" i="12" s="1"/>
  <c r="EL70" i="12" s="1"/>
  <c r="EO70" i="12" s="1"/>
  <c r="ER70" i="12" s="1"/>
  <c r="EU70" i="12" s="1"/>
  <c r="EX70" i="12" s="1"/>
  <c r="FA70" i="12" s="1"/>
  <c r="FD70" i="12" s="1"/>
  <c r="DY70" i="12"/>
  <c r="BD70" i="12"/>
  <c r="AV70" i="12"/>
  <c r="AN70" i="12"/>
  <c r="AF70" i="12"/>
  <c r="X70" i="12"/>
  <c r="P70" i="12"/>
  <c r="F70" i="12" s="1"/>
  <c r="O70" i="12"/>
  <c r="N70" i="12"/>
  <c r="G70" i="12"/>
  <c r="D70" i="12"/>
  <c r="C70" i="12"/>
  <c r="B70" i="12"/>
  <c r="E70" i="12" s="1"/>
  <c r="A70" i="12"/>
  <c r="AX70" i="12" s="1"/>
  <c r="EC69" i="12"/>
  <c r="EF69" i="12" s="1"/>
  <c r="EI69" i="12" s="1"/>
  <c r="EL69" i="12" s="1"/>
  <c r="EO69" i="12" s="1"/>
  <c r="ER69" i="12" s="1"/>
  <c r="EU69" i="12" s="1"/>
  <c r="EX69" i="12" s="1"/>
  <c r="FA69" i="12" s="1"/>
  <c r="FD69" i="12" s="1"/>
  <c r="EA69" i="12"/>
  <c r="ED69" i="12" s="1"/>
  <c r="EG69" i="12" s="1"/>
  <c r="EJ69" i="12" s="1"/>
  <c r="EM69" i="12" s="1"/>
  <c r="EP69" i="12" s="1"/>
  <c r="ES69" i="12" s="1"/>
  <c r="EV69" i="12" s="1"/>
  <c r="EY69" i="12" s="1"/>
  <c r="FB69" i="12" s="1"/>
  <c r="DZ69" i="12"/>
  <c r="DY69" i="12"/>
  <c r="EB69" i="12" s="1"/>
  <c r="EE69" i="12" s="1"/>
  <c r="EH69" i="12" s="1"/>
  <c r="EK69" i="12" s="1"/>
  <c r="EN69" i="12" s="1"/>
  <c r="EQ69" i="12" s="1"/>
  <c r="ET69" i="12" s="1"/>
  <c r="EW69" i="12" s="1"/>
  <c r="EZ69" i="12" s="1"/>
  <c r="FC69" i="12" s="1"/>
  <c r="AB70" i="12" l="1"/>
  <c r="AR70" i="12"/>
  <c r="Y71" i="12"/>
  <c r="AE71" i="12"/>
  <c r="AJ71" i="12"/>
  <c r="AO71" i="12"/>
  <c r="AU71" i="12"/>
  <c r="AZ71" i="12"/>
  <c r="BE71" i="12"/>
  <c r="K72" i="12"/>
  <c r="Q72" i="12"/>
  <c r="AB74" i="12"/>
  <c r="AR74" i="12"/>
  <c r="Y75" i="12"/>
  <c r="AE75" i="12"/>
  <c r="AJ75" i="12"/>
  <c r="AO75" i="12"/>
  <c r="AU75" i="12"/>
  <c r="AZ75" i="12"/>
  <c r="BE75" i="12"/>
  <c r="K76" i="12"/>
  <c r="Q76" i="12"/>
  <c r="AB78" i="12"/>
  <c r="AR78" i="12"/>
  <c r="Y79" i="12"/>
  <c r="AE79" i="12"/>
  <c r="AJ79" i="12"/>
  <c r="AO79" i="12"/>
  <c r="AU79" i="12"/>
  <c r="AZ79" i="12"/>
  <c r="BE79" i="12"/>
  <c r="K80" i="12"/>
  <c r="Q80" i="12"/>
  <c r="AB82" i="12"/>
  <c r="AR82" i="12"/>
  <c r="Y83" i="12"/>
  <c r="AE83" i="12"/>
  <c r="AJ83" i="12"/>
  <c r="AO83" i="12"/>
  <c r="AW83" i="12"/>
  <c r="BE83" i="12"/>
  <c r="K84" i="12"/>
  <c r="Q84" i="12"/>
  <c r="AB86" i="12"/>
  <c r="AR86" i="12"/>
  <c r="Y87" i="12"/>
  <c r="AE87" i="12"/>
  <c r="AK87" i="12"/>
  <c r="AS87" i="12"/>
  <c r="BA87" i="12"/>
  <c r="F88" i="12"/>
  <c r="X89" i="12"/>
  <c r="AN89" i="12"/>
  <c r="BD89" i="12"/>
  <c r="J90" i="12"/>
  <c r="W90" i="12"/>
  <c r="AE90" i="12"/>
  <c r="AM90" i="12"/>
  <c r="AU90" i="12"/>
  <c r="BC90" i="12"/>
  <c r="Y92" i="12"/>
  <c r="AG92" i="12"/>
  <c r="AO92" i="12"/>
  <c r="AW92" i="12"/>
  <c r="BE92" i="12"/>
  <c r="G72" i="12"/>
  <c r="G80" i="12"/>
  <c r="F90" i="12"/>
  <c r="W92" i="12"/>
  <c r="AM92" i="12"/>
  <c r="AU92" i="12"/>
  <c r="F71" i="12"/>
  <c r="AA71" i="12"/>
  <c r="AK71" i="12"/>
  <c r="AV71" i="12"/>
  <c r="BA71" i="12"/>
  <c r="AF75" i="12"/>
  <c r="AK75" i="12"/>
  <c r="AQ75" i="12"/>
  <c r="AV75" i="12"/>
  <c r="BA75" i="12"/>
  <c r="F79" i="12"/>
  <c r="AA79" i="12"/>
  <c r="AK79" i="12"/>
  <c r="AQ79" i="12"/>
  <c r="AV79" i="12"/>
  <c r="BA79" i="12"/>
  <c r="AF83" i="12"/>
  <c r="AK83" i="12"/>
  <c r="AQ83" i="12"/>
  <c r="AY83" i="12"/>
  <c r="AA87" i="12"/>
  <c r="AF87" i="12"/>
  <c r="AM87" i="12"/>
  <c r="AU87" i="12"/>
  <c r="BC87" i="12"/>
  <c r="Y90" i="12"/>
  <c r="AG90" i="12"/>
  <c r="AO90" i="12"/>
  <c r="AW90" i="12"/>
  <c r="BE90" i="12"/>
  <c r="AI92" i="12"/>
  <c r="AY92" i="12"/>
  <c r="G76" i="12"/>
  <c r="G84" i="12"/>
  <c r="AC90" i="12"/>
  <c r="AK90" i="12"/>
  <c r="AS90" i="12"/>
  <c r="BA90" i="12"/>
  <c r="J92" i="12"/>
  <c r="AE92" i="12"/>
  <c r="BC92" i="12"/>
  <c r="AF71" i="12"/>
  <c r="AQ71" i="12"/>
  <c r="F75" i="12"/>
  <c r="AA75" i="12"/>
  <c r="AF79" i="12"/>
  <c r="F83" i="12"/>
  <c r="AA83" i="12"/>
  <c r="AA92" i="12"/>
  <c r="AQ92" i="12"/>
  <c r="K70" i="12"/>
  <c r="Q70" i="12"/>
  <c r="AJ70" i="12"/>
  <c r="AZ70" i="12"/>
  <c r="J71" i="12"/>
  <c r="W71" i="12"/>
  <c r="AB71" i="12"/>
  <c r="AG71" i="12"/>
  <c r="AM71" i="12"/>
  <c r="AR71" i="12"/>
  <c r="AW71" i="12"/>
  <c r="BC71" i="12"/>
  <c r="J73" i="12"/>
  <c r="W73" i="12"/>
  <c r="AE73" i="12"/>
  <c r="AM73" i="12"/>
  <c r="AU73" i="12"/>
  <c r="BC73" i="12"/>
  <c r="K74" i="12"/>
  <c r="Q74" i="12"/>
  <c r="AJ74" i="12"/>
  <c r="AZ74" i="12"/>
  <c r="J75" i="12"/>
  <c r="W75" i="12"/>
  <c r="AB75" i="12"/>
  <c r="AG75" i="12"/>
  <c r="AM75" i="12"/>
  <c r="AR75" i="12"/>
  <c r="AW75" i="12"/>
  <c r="BC75" i="12"/>
  <c r="J77" i="12"/>
  <c r="W77" i="12"/>
  <c r="AE77" i="12"/>
  <c r="AM77" i="12"/>
  <c r="AU77" i="12"/>
  <c r="BC77" i="12"/>
  <c r="K78" i="12"/>
  <c r="Q78" i="12"/>
  <c r="AJ78" i="12"/>
  <c r="AZ78" i="12"/>
  <c r="J79" i="12"/>
  <c r="W79" i="12"/>
  <c r="AB79" i="12"/>
  <c r="AG79" i="12"/>
  <c r="AM79" i="12"/>
  <c r="AR79" i="12"/>
  <c r="AW79" i="12"/>
  <c r="BC79" i="12"/>
  <c r="J81" i="12"/>
  <c r="W81" i="12"/>
  <c r="AE81" i="12"/>
  <c r="AM81" i="12"/>
  <c r="AU81" i="12"/>
  <c r="BC81" i="12"/>
  <c r="K82" i="12"/>
  <c r="Q82" i="12"/>
  <c r="AJ82" i="12"/>
  <c r="AZ82" i="12"/>
  <c r="J83" i="12"/>
  <c r="W83" i="12"/>
  <c r="AB83" i="12"/>
  <c r="AG83" i="12"/>
  <c r="AM83" i="12"/>
  <c r="AS83" i="12"/>
  <c r="BA83" i="12"/>
  <c r="J85" i="12"/>
  <c r="W85" i="12"/>
  <c r="AE85" i="12"/>
  <c r="AM85" i="12"/>
  <c r="AU85" i="12"/>
  <c r="BC85" i="12"/>
  <c r="K86" i="12"/>
  <c r="Q86" i="12"/>
  <c r="AJ86" i="12"/>
  <c r="AZ86" i="12"/>
  <c r="J87" i="12"/>
  <c r="W87" i="12"/>
  <c r="AB87" i="12"/>
  <c r="AG87" i="12"/>
  <c r="AO87" i="12"/>
  <c r="AW87" i="12"/>
  <c r="BE87" i="12"/>
  <c r="K88" i="12"/>
  <c r="AF89" i="12"/>
  <c r="AV89" i="12"/>
  <c r="AA90" i="12"/>
  <c r="AI90" i="12"/>
  <c r="AQ90" i="12"/>
  <c r="AY90" i="12"/>
  <c r="AC92" i="12"/>
  <c r="AK92" i="12"/>
  <c r="AS92" i="12"/>
  <c r="BA92" i="12"/>
  <c r="EF89" i="12"/>
  <c r="EG89" i="12" s="1"/>
  <c r="EH89" i="12" s="1"/>
  <c r="EI89" i="12" s="1"/>
  <c r="EJ89" i="12" s="1"/>
  <c r="EK89" i="12" s="1"/>
  <c r="EL89" i="12" s="1"/>
  <c r="EM89" i="12" s="1"/>
  <c r="EN89" i="12" s="1"/>
  <c r="EO89" i="12" s="1"/>
  <c r="EP89" i="12" s="1"/>
  <c r="EQ89" i="12" s="1"/>
  <c r="ER89" i="12" s="1"/>
  <c r="ES89" i="12" s="1"/>
  <c r="ET89" i="12" s="1"/>
  <c r="EU89" i="12" s="1"/>
  <c r="EV89" i="12" s="1"/>
  <c r="EW89" i="12" s="1"/>
  <c r="EX89" i="12" s="1"/>
  <c r="EY89" i="12" s="1"/>
  <c r="EZ89" i="12" s="1"/>
  <c r="FA89" i="12" s="1"/>
  <c r="FB89" i="12" s="1"/>
  <c r="FC89" i="12" s="1"/>
  <c r="FD89" i="12" s="1"/>
  <c r="Z70" i="12"/>
  <c r="AH70" i="12"/>
  <c r="AP70" i="12"/>
  <c r="AT70" i="12"/>
  <c r="BB70" i="12"/>
  <c r="BF70" i="12"/>
  <c r="X72" i="12"/>
  <c r="AJ72" i="12"/>
  <c r="AR72" i="12"/>
  <c r="AV72" i="12"/>
  <c r="BD72" i="12"/>
  <c r="F73" i="12"/>
  <c r="AD74" i="12"/>
  <c r="AH74" i="12"/>
  <c r="AP74" i="12"/>
  <c r="AX74" i="12"/>
  <c r="BF74" i="12"/>
  <c r="X76" i="12"/>
  <c r="AF76" i="12"/>
  <c r="AN76" i="12"/>
  <c r="AV76" i="12"/>
  <c r="BD76" i="12"/>
  <c r="Z78" i="12"/>
  <c r="AH78" i="12"/>
  <c r="AP78" i="12"/>
  <c r="AX78" i="12"/>
  <c r="BB78" i="12"/>
  <c r="J70" i="12"/>
  <c r="Y70" i="12"/>
  <c r="AC70" i="12"/>
  <c r="AG70" i="12"/>
  <c r="AK70" i="12"/>
  <c r="AO70" i="12"/>
  <c r="AS70" i="12"/>
  <c r="AW70" i="12"/>
  <c r="BA70" i="12"/>
  <c r="BE70" i="12"/>
  <c r="G71" i="12"/>
  <c r="W72" i="12"/>
  <c r="AA72" i="12"/>
  <c r="AE72" i="12"/>
  <c r="AI72" i="12"/>
  <c r="AM72" i="12"/>
  <c r="AQ72" i="12"/>
  <c r="AU72" i="12"/>
  <c r="AY72" i="12"/>
  <c r="BC72" i="12"/>
  <c r="K73" i="12"/>
  <c r="Q73" i="12"/>
  <c r="Z73" i="12"/>
  <c r="AD73" i="12"/>
  <c r="AH73" i="12"/>
  <c r="AL73" i="12"/>
  <c r="AP73" i="12"/>
  <c r="AT73" i="12"/>
  <c r="AX73" i="12"/>
  <c r="BB73" i="12"/>
  <c r="BF73" i="12"/>
  <c r="J74" i="12"/>
  <c r="Y74" i="12"/>
  <c r="AC74" i="12"/>
  <c r="AG74" i="12"/>
  <c r="AK74" i="12"/>
  <c r="AO74" i="12"/>
  <c r="AS74" i="12"/>
  <c r="AW74" i="12"/>
  <c r="BA74" i="12"/>
  <c r="BE74" i="12"/>
  <c r="G75" i="12"/>
  <c r="W76" i="12"/>
  <c r="AA76" i="12"/>
  <c r="AE76" i="12"/>
  <c r="AI76" i="12"/>
  <c r="AM76" i="12"/>
  <c r="AQ76" i="12"/>
  <c r="AU76" i="12"/>
  <c r="AY76" i="12"/>
  <c r="BC76" i="12"/>
  <c r="K77" i="12"/>
  <c r="Q77" i="12"/>
  <c r="Z77" i="12"/>
  <c r="AD77" i="12"/>
  <c r="AH77" i="12"/>
  <c r="AL77" i="12"/>
  <c r="AP77" i="12"/>
  <c r="AT77" i="12"/>
  <c r="AX77" i="12"/>
  <c r="BB77" i="12"/>
  <c r="BF77" i="12"/>
  <c r="J78" i="12"/>
  <c r="Y78" i="12"/>
  <c r="AC78" i="12"/>
  <c r="AG78" i="12"/>
  <c r="AK78" i="12"/>
  <c r="AO78" i="12"/>
  <c r="AS78" i="12"/>
  <c r="AW78" i="12"/>
  <c r="BA78" i="12"/>
  <c r="BE78" i="12"/>
  <c r="G79" i="12"/>
  <c r="W80" i="12"/>
  <c r="AA80" i="12"/>
  <c r="AE80" i="12"/>
  <c r="AI80" i="12"/>
  <c r="AM80" i="12"/>
  <c r="AQ80" i="12"/>
  <c r="AU80" i="12"/>
  <c r="AY80" i="12"/>
  <c r="BC80" i="12"/>
  <c r="K81" i="12"/>
  <c r="Q81" i="12"/>
  <c r="Z81" i="12"/>
  <c r="AD81" i="12"/>
  <c r="AH81" i="12"/>
  <c r="AL81" i="12"/>
  <c r="AP81" i="12"/>
  <c r="AT81" i="12"/>
  <c r="AX81" i="12"/>
  <c r="BB81" i="12"/>
  <c r="BF81" i="12"/>
  <c r="J82" i="12"/>
  <c r="Y82" i="12"/>
  <c r="AC82" i="12"/>
  <c r="AG82" i="12"/>
  <c r="AK82" i="12"/>
  <c r="AO82" i="12"/>
  <c r="AS82" i="12"/>
  <c r="AW82" i="12"/>
  <c r="BA82" i="12"/>
  <c r="BE82" i="12"/>
  <c r="G83" i="12"/>
  <c r="AR83" i="12"/>
  <c r="AV83" i="12"/>
  <c r="AZ83" i="12"/>
  <c r="BD83" i="12"/>
  <c r="W84" i="12"/>
  <c r="AA84" i="12"/>
  <c r="AE84" i="12"/>
  <c r="AI84" i="12"/>
  <c r="AM84" i="12"/>
  <c r="AQ84" i="12"/>
  <c r="AU84" i="12"/>
  <c r="AY84" i="12"/>
  <c r="BC84" i="12"/>
  <c r="K85" i="12"/>
  <c r="Q85" i="12"/>
  <c r="Z85" i="12"/>
  <c r="AD85" i="12"/>
  <c r="AH85" i="12"/>
  <c r="AL85" i="12"/>
  <c r="AP85" i="12"/>
  <c r="AT85" i="12"/>
  <c r="AX85" i="12"/>
  <c r="BB85" i="12"/>
  <c r="BF85" i="12"/>
  <c r="J86" i="12"/>
  <c r="Y86" i="12"/>
  <c r="AC86" i="12"/>
  <c r="AG86" i="12"/>
  <c r="AK86" i="12"/>
  <c r="AO86" i="12"/>
  <c r="AS86" i="12"/>
  <c r="AW86" i="12"/>
  <c r="BA86" i="12"/>
  <c r="BE86" i="12"/>
  <c r="G87" i="12"/>
  <c r="AJ87" i="12"/>
  <c r="AN87" i="12"/>
  <c r="AR87" i="12"/>
  <c r="AV87" i="12"/>
  <c r="AZ87" i="12"/>
  <c r="BD87" i="12"/>
  <c r="W88" i="12"/>
  <c r="AA88" i="12"/>
  <c r="AE88" i="12"/>
  <c r="AI88" i="12"/>
  <c r="AM88" i="12"/>
  <c r="AQ88" i="12"/>
  <c r="AU88" i="12"/>
  <c r="AY88" i="12"/>
  <c r="BC88" i="12"/>
  <c r="J89" i="12"/>
  <c r="Y89" i="12"/>
  <c r="AC89" i="12"/>
  <c r="AG89" i="12"/>
  <c r="AK89" i="12"/>
  <c r="AO89" i="12"/>
  <c r="AS89" i="12"/>
  <c r="AW89" i="12"/>
  <c r="BA89" i="12"/>
  <c r="BE89" i="12"/>
  <c r="G90" i="12"/>
  <c r="X90" i="12"/>
  <c r="AB90" i="12"/>
  <c r="AF90" i="12"/>
  <c r="AJ90" i="12"/>
  <c r="AN90" i="12"/>
  <c r="AR90" i="12"/>
  <c r="AV90" i="12"/>
  <c r="AZ90" i="12"/>
  <c r="BD90" i="12"/>
  <c r="W91" i="12"/>
  <c r="AA91" i="12"/>
  <c r="AE91" i="12"/>
  <c r="AI91" i="12"/>
  <c r="AM91" i="12"/>
  <c r="AQ91" i="12"/>
  <c r="AU91" i="12"/>
  <c r="AY91" i="12"/>
  <c r="BC91" i="12"/>
  <c r="K92" i="12"/>
  <c r="Q92" i="12"/>
  <c r="Z92" i="12"/>
  <c r="AD92" i="12"/>
  <c r="AH92" i="12"/>
  <c r="AL92" i="12"/>
  <c r="AP92" i="12"/>
  <c r="AT92" i="12"/>
  <c r="AX92" i="12"/>
  <c r="BB92" i="12"/>
  <c r="BF92" i="12"/>
  <c r="Z72" i="12"/>
  <c r="AH72" i="12"/>
  <c r="AP72" i="12"/>
  <c r="AX72" i="12"/>
  <c r="AD76" i="12"/>
  <c r="AL76" i="12"/>
  <c r="AT76" i="12"/>
  <c r="BB76" i="12"/>
  <c r="AD80" i="12"/>
  <c r="AL80" i="12"/>
  <c r="AT80" i="12"/>
  <c r="BB80" i="12"/>
  <c r="AD84" i="12"/>
  <c r="AH84" i="12"/>
  <c r="AP84" i="12"/>
  <c r="AT84" i="12"/>
  <c r="AX84" i="12"/>
  <c r="BF84" i="12"/>
  <c r="Z88" i="12"/>
  <c r="AD88" i="12"/>
  <c r="AH88" i="12"/>
  <c r="AL88" i="12"/>
  <c r="AP88" i="12"/>
  <c r="AT88" i="12"/>
  <c r="AX88" i="12"/>
  <c r="BB88" i="12"/>
  <c r="BF88" i="12"/>
  <c r="Z91" i="12"/>
  <c r="AD91" i="12"/>
  <c r="AH91" i="12"/>
  <c r="AL91" i="12"/>
  <c r="AP91" i="12"/>
  <c r="AT91" i="12"/>
  <c r="AX91" i="12"/>
  <c r="BB91" i="12"/>
  <c r="BF91" i="12"/>
  <c r="AD72" i="12"/>
  <c r="AL72" i="12"/>
  <c r="AT72" i="12"/>
  <c r="BB72" i="12"/>
  <c r="BF72" i="12"/>
  <c r="Z76" i="12"/>
  <c r="AH76" i="12"/>
  <c r="AP76" i="12"/>
  <c r="AX76" i="12"/>
  <c r="BF76" i="12"/>
  <c r="Z80" i="12"/>
  <c r="AH80" i="12"/>
  <c r="AP80" i="12"/>
  <c r="AX80" i="12"/>
  <c r="BF80" i="12"/>
  <c r="Z84" i="12"/>
  <c r="AL84" i="12"/>
  <c r="BB84" i="12"/>
  <c r="W70" i="12"/>
  <c r="AA70" i="12"/>
  <c r="AE70" i="12"/>
  <c r="AI70" i="12"/>
  <c r="AM70" i="12"/>
  <c r="AQ70" i="12"/>
  <c r="AU70" i="12"/>
  <c r="AY70" i="12"/>
  <c r="BC70" i="12"/>
  <c r="K71" i="12"/>
  <c r="Z71" i="12"/>
  <c r="AD71" i="12"/>
  <c r="AH71" i="12"/>
  <c r="AL71" i="12"/>
  <c r="AP71" i="12"/>
  <c r="AT71" i="12"/>
  <c r="AX71" i="12"/>
  <c r="BB71" i="12"/>
  <c r="J72" i="12"/>
  <c r="Y72" i="12"/>
  <c r="AC72" i="12"/>
  <c r="AG72" i="12"/>
  <c r="AK72" i="12"/>
  <c r="AO72" i="12"/>
  <c r="AS72" i="12"/>
  <c r="AW72" i="12"/>
  <c r="BA72" i="12"/>
  <c r="BE72" i="12"/>
  <c r="X73" i="12"/>
  <c r="AB73" i="12"/>
  <c r="AF73" i="12"/>
  <c r="AJ73" i="12"/>
  <c r="AN73" i="12"/>
  <c r="AR73" i="12"/>
  <c r="AV73" i="12"/>
  <c r="AZ73" i="12"/>
  <c r="W74" i="12"/>
  <c r="AA74" i="12"/>
  <c r="AE74" i="12"/>
  <c r="AI74" i="12"/>
  <c r="AM74" i="12"/>
  <c r="AQ74" i="12"/>
  <c r="AU74" i="12"/>
  <c r="AY74" i="12"/>
  <c r="BC74" i="12"/>
  <c r="K75" i="12"/>
  <c r="Z75" i="12"/>
  <c r="AD75" i="12"/>
  <c r="AH75" i="12"/>
  <c r="AL75" i="12"/>
  <c r="AP75" i="12"/>
  <c r="AT75" i="12"/>
  <c r="AX75" i="12"/>
  <c r="BB75" i="12"/>
  <c r="J76" i="12"/>
  <c r="Y76" i="12"/>
  <c r="AC76" i="12"/>
  <c r="AG76" i="12"/>
  <c r="AK76" i="12"/>
  <c r="AO76" i="12"/>
  <c r="AS76" i="12"/>
  <c r="AW76" i="12"/>
  <c r="BA76" i="12"/>
  <c r="BE76" i="12"/>
  <c r="G77" i="12"/>
  <c r="X77" i="12"/>
  <c r="AB77" i="12"/>
  <c r="AF77" i="12"/>
  <c r="AJ77" i="12"/>
  <c r="AN77" i="12"/>
  <c r="AR77" i="12"/>
  <c r="AV77" i="12"/>
  <c r="AZ77" i="12"/>
  <c r="W78" i="12"/>
  <c r="AA78" i="12"/>
  <c r="AE78" i="12"/>
  <c r="AI78" i="12"/>
  <c r="AM78" i="12"/>
  <c r="AQ78" i="12"/>
  <c r="AU78" i="12"/>
  <c r="AY78" i="12"/>
  <c r="BC78" i="12"/>
  <c r="K79" i="12"/>
  <c r="Z79" i="12"/>
  <c r="AD79" i="12"/>
  <c r="AH79" i="12"/>
  <c r="AL79" i="12"/>
  <c r="AP79" i="12"/>
  <c r="AT79" i="12"/>
  <c r="AX79" i="12"/>
  <c r="BB79" i="12"/>
  <c r="J80" i="12"/>
  <c r="Y80" i="12"/>
  <c r="AC80" i="12"/>
  <c r="AG80" i="12"/>
  <c r="AK80" i="12"/>
  <c r="AO80" i="12"/>
  <c r="AS80" i="12"/>
  <c r="AW80" i="12"/>
  <c r="BA80" i="12"/>
  <c r="BE80" i="12"/>
  <c r="G81" i="12"/>
  <c r="X81" i="12"/>
  <c r="AB81" i="12"/>
  <c r="AF81" i="12"/>
  <c r="AJ81" i="12"/>
  <c r="AN81" i="12"/>
  <c r="AR81" i="12"/>
  <c r="AV81" i="12"/>
  <c r="AZ81" i="12"/>
  <c r="W82" i="12"/>
  <c r="AA82" i="12"/>
  <c r="AE82" i="12"/>
  <c r="AI82" i="12"/>
  <c r="AM82" i="12"/>
  <c r="AQ82" i="12"/>
  <c r="AU82" i="12"/>
  <c r="AY82" i="12"/>
  <c r="BC82" i="12"/>
  <c r="K83" i="12"/>
  <c r="Z83" i="12"/>
  <c r="AD83" i="12"/>
  <c r="AH83" i="12"/>
  <c r="AL83" i="12"/>
  <c r="AP83" i="12"/>
  <c r="AT83" i="12"/>
  <c r="AX83" i="12"/>
  <c r="BB83" i="12"/>
  <c r="J84" i="12"/>
  <c r="Y84" i="12"/>
  <c r="AC84" i="12"/>
  <c r="AG84" i="12"/>
  <c r="AK84" i="12"/>
  <c r="AO84" i="12"/>
  <c r="AS84" i="12"/>
  <c r="AW84" i="12"/>
  <c r="BA84" i="12"/>
  <c r="BE84" i="12"/>
  <c r="G85" i="12"/>
  <c r="X85" i="12"/>
  <c r="AB85" i="12"/>
  <c r="AF85" i="12"/>
  <c r="AJ85" i="12"/>
  <c r="AN85" i="12"/>
  <c r="AR85" i="12"/>
  <c r="AV85" i="12"/>
  <c r="AZ85" i="12"/>
  <c r="W86" i="12"/>
  <c r="AA86" i="12"/>
  <c r="AE86" i="12"/>
  <c r="AI86" i="12"/>
  <c r="AM86" i="12"/>
  <c r="AQ86" i="12"/>
  <c r="AU86" i="12"/>
  <c r="AY86" i="12"/>
  <c r="BC86" i="12"/>
  <c r="K87" i="12"/>
  <c r="Z87" i="12"/>
  <c r="AD87" i="12"/>
  <c r="AH87" i="12"/>
  <c r="AL87" i="12"/>
  <c r="AP87" i="12"/>
  <c r="AT87" i="12"/>
  <c r="AX87" i="12"/>
  <c r="BB87" i="12"/>
  <c r="J88" i="12"/>
  <c r="Y88" i="12"/>
  <c r="AC88" i="12"/>
  <c r="AG88" i="12"/>
  <c r="AK88" i="12"/>
  <c r="AO88" i="12"/>
  <c r="AS88" i="12"/>
  <c r="AW88" i="12"/>
  <c r="BA88" i="12"/>
  <c r="BE88" i="12"/>
  <c r="W89" i="12"/>
  <c r="AA89" i="12"/>
  <c r="AE89" i="12"/>
  <c r="AI89" i="12"/>
  <c r="AM89" i="12"/>
  <c r="AQ89" i="12"/>
  <c r="AU89" i="12"/>
  <c r="AY89" i="12"/>
  <c r="BC89" i="12"/>
  <c r="K90" i="12"/>
  <c r="Z90" i="12"/>
  <c r="AD90" i="12"/>
  <c r="AH90" i="12"/>
  <c r="AL90" i="12"/>
  <c r="AP90" i="12"/>
  <c r="AT90" i="12"/>
  <c r="AX90" i="12"/>
  <c r="BB90" i="12"/>
  <c r="J91" i="12"/>
  <c r="Y91" i="12"/>
  <c r="AC91" i="12"/>
  <c r="AG91" i="12"/>
  <c r="AK91" i="12"/>
  <c r="AO91" i="12"/>
  <c r="AS91" i="12"/>
  <c r="AW91" i="12"/>
  <c r="BA91" i="12"/>
  <c r="BE91" i="12"/>
  <c r="G92" i="12"/>
  <c r="X92" i="12"/>
  <c r="AB92" i="12"/>
  <c r="AF92" i="12"/>
  <c r="AJ92" i="12"/>
  <c r="AN92" i="12"/>
  <c r="AR92" i="12"/>
  <c r="AV92" i="12"/>
  <c r="AZ92" i="12"/>
  <c r="AD70" i="12"/>
  <c r="AL70" i="12"/>
  <c r="AB72" i="12"/>
  <c r="AF72" i="12"/>
  <c r="AN72" i="12"/>
  <c r="Z74" i="12"/>
  <c r="AL74" i="12"/>
  <c r="AT74" i="12"/>
  <c r="AB76" i="12"/>
  <c r="AJ76" i="12"/>
  <c r="AR76" i="12"/>
  <c r="AD78" i="12"/>
  <c r="AL78" i="12"/>
  <c r="AT78" i="12"/>
  <c r="X80" i="12"/>
  <c r="AB80" i="12"/>
  <c r="AF80" i="12"/>
  <c r="AJ80" i="12"/>
  <c r="AN80" i="12"/>
  <c r="AR80" i="12"/>
  <c r="AV80" i="12"/>
  <c r="AZ80" i="12"/>
  <c r="Z82" i="12"/>
  <c r="AD82" i="12"/>
  <c r="AH82" i="12"/>
  <c r="AL82" i="12"/>
  <c r="AP82" i="12"/>
  <c r="AT82" i="12"/>
  <c r="AX82" i="12"/>
  <c r="BB82" i="12"/>
  <c r="X84" i="12"/>
  <c r="AB84" i="12"/>
  <c r="AF84" i="12"/>
  <c r="AJ84" i="12"/>
  <c r="AN84" i="12"/>
  <c r="AR84" i="12"/>
  <c r="AV84" i="12"/>
  <c r="AZ84" i="12"/>
  <c r="Z86" i="12"/>
  <c r="AD86" i="12"/>
  <c r="AH86" i="12"/>
  <c r="AL86" i="12"/>
  <c r="AP86" i="12"/>
  <c r="AT86" i="12"/>
  <c r="AX86" i="12"/>
  <c r="BB86" i="12"/>
  <c r="X88" i="12"/>
  <c r="AB88" i="12"/>
  <c r="AF88" i="12"/>
  <c r="AJ88" i="12"/>
  <c r="AN88" i="12"/>
  <c r="AR88" i="12"/>
  <c r="AV88" i="12"/>
  <c r="AZ88" i="12"/>
  <c r="Z89" i="12"/>
  <c r="AD89" i="12"/>
  <c r="AH89" i="12"/>
  <c r="AL89" i="12"/>
  <c r="AP89" i="12"/>
  <c r="AT89" i="12"/>
  <c r="AX89" i="12"/>
  <c r="BB89" i="12"/>
  <c r="X91" i="12"/>
  <c r="AB91" i="12"/>
  <c r="AF91" i="12"/>
  <c r="AJ91" i="12"/>
  <c r="AN91" i="12"/>
  <c r="AR91" i="12"/>
  <c r="AV91" i="12"/>
  <c r="AZ91" i="12"/>
  <c r="P69" i="12"/>
  <c r="F69" i="12" s="1"/>
  <c r="O69" i="12"/>
  <c r="N69" i="12"/>
  <c r="D69" i="12"/>
  <c r="C69" i="12"/>
  <c r="B69" i="12"/>
  <c r="E69" i="12" s="1"/>
  <c r="A69" i="12"/>
  <c r="BF69" i="12" s="1"/>
  <c r="EA68" i="12"/>
  <c r="ED68" i="12" s="1"/>
  <c r="EG68" i="12" s="1"/>
  <c r="EJ68" i="12" s="1"/>
  <c r="EM68" i="12" s="1"/>
  <c r="EP68" i="12" s="1"/>
  <c r="ES68" i="12" s="1"/>
  <c r="EV68" i="12" s="1"/>
  <c r="EY68" i="12" s="1"/>
  <c r="FB68" i="12" s="1"/>
  <c r="DZ68" i="12"/>
  <c r="EC68" i="12" s="1"/>
  <c r="EF68" i="12" s="1"/>
  <c r="EI68" i="12" s="1"/>
  <c r="EL68" i="12" s="1"/>
  <c r="EO68" i="12" s="1"/>
  <c r="ER68" i="12" s="1"/>
  <c r="EU68" i="12" s="1"/>
  <c r="EX68" i="12" s="1"/>
  <c r="FA68" i="12" s="1"/>
  <c r="FD68" i="12" s="1"/>
  <c r="DY68" i="12"/>
  <c r="EB68" i="12" s="1"/>
  <c r="EE68" i="12" s="1"/>
  <c r="EH68" i="12" s="1"/>
  <c r="EK68" i="12" s="1"/>
  <c r="EN68" i="12" s="1"/>
  <c r="EQ68" i="12" s="1"/>
  <c r="ET68" i="12" s="1"/>
  <c r="EW68" i="12" s="1"/>
  <c r="EZ68" i="12" s="1"/>
  <c r="FC68" i="12" s="1"/>
  <c r="BC68" i="12"/>
  <c r="BA68" i="12"/>
  <c r="AW68" i="12"/>
  <c r="AV68" i="12"/>
  <c r="AR68" i="12"/>
  <c r="AQ68" i="12"/>
  <c r="AM68" i="12"/>
  <c r="AK68" i="12"/>
  <c r="AG68" i="12"/>
  <c r="AF68" i="12"/>
  <c r="AB68" i="12"/>
  <c r="AA68" i="12"/>
  <c r="W68" i="12"/>
  <c r="P68" i="12"/>
  <c r="Q68" i="12" s="1"/>
  <c r="O68" i="12"/>
  <c r="N68" i="12"/>
  <c r="J68" i="12"/>
  <c r="G68" i="12"/>
  <c r="D68" i="12"/>
  <c r="C68" i="12"/>
  <c r="B68" i="12"/>
  <c r="E68" i="12" s="1"/>
  <c r="A68" i="12"/>
  <c r="BE68" i="12" s="1"/>
  <c r="EB67" i="12"/>
  <c r="EE67" i="12" s="1"/>
  <c r="EH67" i="12" s="1"/>
  <c r="EK67" i="12" s="1"/>
  <c r="EN67" i="12" s="1"/>
  <c r="EQ67" i="12" s="1"/>
  <c r="ET67" i="12" s="1"/>
  <c r="EW67" i="12" s="1"/>
  <c r="EZ67" i="12" s="1"/>
  <c r="FC67" i="12" s="1"/>
  <c r="EA67" i="12"/>
  <c r="ED67" i="12" s="1"/>
  <c r="EG67" i="12" s="1"/>
  <c r="EJ67" i="12" s="1"/>
  <c r="EM67" i="12" s="1"/>
  <c r="EP67" i="12" s="1"/>
  <c r="ES67" i="12" s="1"/>
  <c r="EV67" i="12" s="1"/>
  <c r="EY67" i="12" s="1"/>
  <c r="FB67" i="12" s="1"/>
  <c r="DZ67" i="12"/>
  <c r="EC67" i="12" s="1"/>
  <c r="EF67" i="12" s="1"/>
  <c r="EI67" i="12" s="1"/>
  <c r="EL67" i="12" s="1"/>
  <c r="EO67" i="12" s="1"/>
  <c r="ER67" i="12" s="1"/>
  <c r="EU67" i="12" s="1"/>
  <c r="EX67" i="12" s="1"/>
  <c r="FA67" i="12" s="1"/>
  <c r="FD67" i="12" s="1"/>
  <c r="DY67" i="12"/>
  <c r="BE67" i="12"/>
  <c r="BD67" i="12"/>
  <c r="AW67" i="12"/>
  <c r="AV67" i="12"/>
  <c r="AO67" i="12"/>
  <c r="AN67" i="12"/>
  <c r="AG67" i="12"/>
  <c r="AF67" i="12"/>
  <c r="AC67" i="12"/>
  <c r="Y67" i="12"/>
  <c r="X67" i="12"/>
  <c r="P67" i="12"/>
  <c r="Q67" i="12" s="1"/>
  <c r="O67" i="12"/>
  <c r="N67" i="12"/>
  <c r="J67" i="12"/>
  <c r="G67" i="12"/>
  <c r="D67" i="12"/>
  <c r="C67" i="12"/>
  <c r="B67" i="12"/>
  <c r="E67" i="12" s="1"/>
  <c r="A67" i="12"/>
  <c r="BF67" i="12" s="1"/>
  <c r="DU66" i="12"/>
  <c r="DV66" i="12" s="1"/>
  <c r="DW66" i="12" s="1"/>
  <c r="DX66" i="12" s="1"/>
  <c r="DY66" i="12" s="1"/>
  <c r="DZ66" i="12" s="1"/>
  <c r="AG66" i="12"/>
  <c r="P66" i="12"/>
  <c r="Q66" i="12" s="1"/>
  <c r="O66" i="12"/>
  <c r="N66" i="12"/>
  <c r="E66" i="12"/>
  <c r="D66" i="12"/>
  <c r="C66" i="12"/>
  <c r="B66" i="12"/>
  <c r="A66" i="12"/>
  <c r="BE66" i="12" s="1"/>
  <c r="DQ65" i="12"/>
  <c r="BC65" i="12"/>
  <c r="BA65" i="12"/>
  <c r="AW65" i="12"/>
  <c r="AV65" i="12"/>
  <c r="AR65" i="12"/>
  <c r="AQ65" i="12"/>
  <c r="AM65" i="12"/>
  <c r="AK65" i="12"/>
  <c r="AG65" i="12"/>
  <c r="AF65" i="12"/>
  <c r="AB65" i="12"/>
  <c r="AA65" i="12"/>
  <c r="W65" i="12"/>
  <c r="P65" i="12"/>
  <c r="Q65" i="12" s="1"/>
  <c r="O65" i="12"/>
  <c r="N65" i="12"/>
  <c r="J65" i="12"/>
  <c r="D65" i="12"/>
  <c r="C65" i="12"/>
  <c r="B65" i="12"/>
  <c r="E65" i="12" s="1"/>
  <c r="A65" i="12"/>
  <c r="BF65" i="12" s="1"/>
  <c r="ED64" i="12"/>
  <c r="EG64" i="12" s="1"/>
  <c r="EJ64" i="12" s="1"/>
  <c r="EM64" i="12" s="1"/>
  <c r="EP64" i="12" s="1"/>
  <c r="ES64" i="12" s="1"/>
  <c r="EV64" i="12" s="1"/>
  <c r="EY64" i="12" s="1"/>
  <c r="FB64" i="12" s="1"/>
  <c r="EA64" i="12"/>
  <c r="DZ64" i="12"/>
  <c r="EC64" i="12" s="1"/>
  <c r="EF64" i="12" s="1"/>
  <c r="EI64" i="12" s="1"/>
  <c r="EL64" i="12" s="1"/>
  <c r="EO64" i="12" s="1"/>
  <c r="ER64" i="12" s="1"/>
  <c r="EU64" i="12" s="1"/>
  <c r="EX64" i="12" s="1"/>
  <c r="FA64" i="12" s="1"/>
  <c r="FD64" i="12" s="1"/>
  <c r="DY64" i="12"/>
  <c r="EB64" i="12" s="1"/>
  <c r="EE64" i="12" s="1"/>
  <c r="EH64" i="12" s="1"/>
  <c r="EK64" i="12" s="1"/>
  <c r="EN64" i="12" s="1"/>
  <c r="EQ64" i="12" s="1"/>
  <c r="ET64" i="12" s="1"/>
  <c r="EW64" i="12" s="1"/>
  <c r="EZ64" i="12" s="1"/>
  <c r="FC64" i="12" s="1"/>
  <c r="AZ64" i="12"/>
  <c r="AR64" i="12"/>
  <c r="AJ64" i="12"/>
  <c r="AB64" i="12"/>
  <c r="P64" i="12"/>
  <c r="Q64" i="12" s="1"/>
  <c r="O64" i="12"/>
  <c r="N64" i="12"/>
  <c r="G64" i="12"/>
  <c r="D64" i="12"/>
  <c r="C64" i="12"/>
  <c r="B64" i="12"/>
  <c r="A64" i="12"/>
  <c r="BF64" i="12" s="1"/>
  <c r="EC63" i="12"/>
  <c r="EF63" i="12" s="1"/>
  <c r="EI63" i="12" s="1"/>
  <c r="EL63" i="12" s="1"/>
  <c r="EO63" i="12" s="1"/>
  <c r="ER63" i="12" s="1"/>
  <c r="EU63" i="12" s="1"/>
  <c r="EX63" i="12" s="1"/>
  <c r="FA63" i="12" s="1"/>
  <c r="FD63" i="12" s="1"/>
  <c r="EB63" i="12"/>
  <c r="EE63" i="12" s="1"/>
  <c r="EH63" i="12" s="1"/>
  <c r="EK63" i="12" s="1"/>
  <c r="EN63" i="12" s="1"/>
  <c r="EQ63" i="12" s="1"/>
  <c r="ET63" i="12" s="1"/>
  <c r="EW63" i="12" s="1"/>
  <c r="EZ63" i="12" s="1"/>
  <c r="FC63" i="12" s="1"/>
  <c r="EA63" i="12"/>
  <c r="ED63" i="12" s="1"/>
  <c r="EG63" i="12" s="1"/>
  <c r="EJ63" i="12" s="1"/>
  <c r="EM63" i="12" s="1"/>
  <c r="EP63" i="12" s="1"/>
  <c r="ES63" i="12" s="1"/>
  <c r="EV63" i="12" s="1"/>
  <c r="EY63" i="12" s="1"/>
  <c r="FB63" i="12" s="1"/>
  <c r="DZ63" i="12"/>
  <c r="DY63" i="12"/>
  <c r="BE63" i="12"/>
  <c r="AS63" i="12"/>
  <c r="AO63" i="12"/>
  <c r="AC63" i="12"/>
  <c r="Y63" i="12"/>
  <c r="P63" i="12"/>
  <c r="Q63" i="12" s="1"/>
  <c r="O63" i="12"/>
  <c r="N63" i="12"/>
  <c r="J63" i="12"/>
  <c r="D63" i="12"/>
  <c r="C63" i="12"/>
  <c r="B63" i="12"/>
  <c r="E63" i="12" s="1"/>
  <c r="A63" i="12"/>
  <c r="BF63" i="12" s="1"/>
  <c r="EB62" i="12"/>
  <c r="EE62" i="12" s="1"/>
  <c r="EH62" i="12" s="1"/>
  <c r="EK62" i="12" s="1"/>
  <c r="EN62" i="12" s="1"/>
  <c r="EQ62" i="12" s="1"/>
  <c r="ET62" i="12" s="1"/>
  <c r="EW62" i="12" s="1"/>
  <c r="EZ62" i="12" s="1"/>
  <c r="FC62" i="12" s="1"/>
  <c r="EA62" i="12"/>
  <c r="ED62" i="12" s="1"/>
  <c r="EG62" i="12" s="1"/>
  <c r="EJ62" i="12" s="1"/>
  <c r="EM62" i="12" s="1"/>
  <c r="EP62" i="12" s="1"/>
  <c r="ES62" i="12" s="1"/>
  <c r="EV62" i="12" s="1"/>
  <c r="EY62" i="12" s="1"/>
  <c r="FB62" i="12" s="1"/>
  <c r="DZ62" i="12"/>
  <c r="EC62" i="12" s="1"/>
  <c r="EF62" i="12" s="1"/>
  <c r="EI62" i="12" s="1"/>
  <c r="EL62" i="12" s="1"/>
  <c r="EO62" i="12" s="1"/>
  <c r="ER62" i="12" s="1"/>
  <c r="EU62" i="12" s="1"/>
  <c r="EX62" i="12" s="1"/>
  <c r="FA62" i="12" s="1"/>
  <c r="FD62" i="12" s="1"/>
  <c r="DY62" i="12"/>
  <c r="P62" i="12"/>
  <c r="F62" i="12" s="1"/>
  <c r="O62" i="12"/>
  <c r="N62" i="12"/>
  <c r="D62" i="12"/>
  <c r="C62" i="12"/>
  <c r="B62" i="12"/>
  <c r="E62" i="12" s="1"/>
  <c r="A62" i="12"/>
  <c r="BF62" i="12" s="1"/>
  <c r="ED61" i="12"/>
  <c r="EG61" i="12" s="1"/>
  <c r="EJ61" i="12" s="1"/>
  <c r="EM61" i="12" s="1"/>
  <c r="EP61" i="12" s="1"/>
  <c r="ES61" i="12" s="1"/>
  <c r="EV61" i="12" s="1"/>
  <c r="EY61" i="12" s="1"/>
  <c r="FB61" i="12" s="1"/>
  <c r="EA61" i="12"/>
  <c r="DZ61" i="12"/>
  <c r="EC61" i="12" s="1"/>
  <c r="EF61" i="12" s="1"/>
  <c r="EI61" i="12" s="1"/>
  <c r="EL61" i="12" s="1"/>
  <c r="EO61" i="12" s="1"/>
  <c r="ER61" i="12" s="1"/>
  <c r="EU61" i="12" s="1"/>
  <c r="EX61" i="12" s="1"/>
  <c r="FA61" i="12" s="1"/>
  <c r="FD61" i="12" s="1"/>
  <c r="DY61" i="12"/>
  <c r="EB61" i="12" s="1"/>
  <c r="EE61" i="12" s="1"/>
  <c r="EH61" i="12" s="1"/>
  <c r="EK61" i="12" s="1"/>
  <c r="EN61" i="12" s="1"/>
  <c r="EQ61" i="12" s="1"/>
  <c r="ET61" i="12" s="1"/>
  <c r="EW61" i="12" s="1"/>
  <c r="EZ61" i="12" s="1"/>
  <c r="FC61" i="12" s="1"/>
  <c r="BC61" i="12"/>
  <c r="BA61" i="12"/>
  <c r="AW61" i="12"/>
  <c r="AV61" i="12"/>
  <c r="AR61" i="12"/>
  <c r="AQ61" i="12"/>
  <c r="AM61" i="12"/>
  <c r="AK61" i="12"/>
  <c r="AG61" i="12"/>
  <c r="AF61" i="12"/>
  <c r="AB61" i="12"/>
  <c r="AA61" i="12"/>
  <c r="W61" i="12"/>
  <c r="P61" i="12"/>
  <c r="Q61" i="12" s="1"/>
  <c r="O61" i="12"/>
  <c r="N61" i="12"/>
  <c r="J61" i="12"/>
  <c r="G61" i="12"/>
  <c r="D61" i="12"/>
  <c r="C61" i="12"/>
  <c r="B61" i="12"/>
  <c r="E61" i="12" s="1"/>
  <c r="A61" i="12"/>
  <c r="BF61" i="12" s="1"/>
  <c r="ED60" i="12"/>
  <c r="EG60" i="12" s="1"/>
  <c r="EJ60" i="12" s="1"/>
  <c r="EM60" i="12" s="1"/>
  <c r="EP60" i="12" s="1"/>
  <c r="ES60" i="12" s="1"/>
  <c r="EV60" i="12" s="1"/>
  <c r="EY60" i="12" s="1"/>
  <c r="FB60" i="12" s="1"/>
  <c r="EA60" i="12"/>
  <c r="DZ60" i="12"/>
  <c r="EC60" i="12" s="1"/>
  <c r="EF60" i="12" s="1"/>
  <c r="EI60" i="12" s="1"/>
  <c r="EL60" i="12" s="1"/>
  <c r="EO60" i="12" s="1"/>
  <c r="ER60" i="12" s="1"/>
  <c r="EU60" i="12" s="1"/>
  <c r="EX60" i="12" s="1"/>
  <c r="FA60" i="12" s="1"/>
  <c r="FD60" i="12" s="1"/>
  <c r="DY60" i="12"/>
  <c r="EB60" i="12" s="1"/>
  <c r="EE60" i="12" s="1"/>
  <c r="EH60" i="12" s="1"/>
  <c r="EK60" i="12" s="1"/>
  <c r="EN60" i="12" s="1"/>
  <c r="EQ60" i="12" s="1"/>
  <c r="ET60" i="12" s="1"/>
  <c r="EW60" i="12" s="1"/>
  <c r="EZ60" i="12" s="1"/>
  <c r="FC60" i="12" s="1"/>
  <c r="P60" i="12"/>
  <c r="Q60" i="12" s="1"/>
  <c r="O60" i="12"/>
  <c r="N60" i="12"/>
  <c r="G60" i="12"/>
  <c r="E60" i="12"/>
  <c r="D60" i="12"/>
  <c r="C60" i="12"/>
  <c r="B60" i="12"/>
  <c r="A60" i="12"/>
  <c r="BF60" i="12" s="1"/>
  <c r="EC59" i="12"/>
  <c r="EF59" i="12" s="1"/>
  <c r="EI59" i="12" s="1"/>
  <c r="EL59" i="12" s="1"/>
  <c r="EO59" i="12" s="1"/>
  <c r="ER59" i="12" s="1"/>
  <c r="EU59" i="12" s="1"/>
  <c r="EX59" i="12" s="1"/>
  <c r="FA59" i="12" s="1"/>
  <c r="FD59" i="12" s="1"/>
  <c r="EA59" i="12"/>
  <c r="ED59" i="12" s="1"/>
  <c r="EG59" i="12" s="1"/>
  <c r="EJ59" i="12" s="1"/>
  <c r="EM59" i="12" s="1"/>
  <c r="EP59" i="12" s="1"/>
  <c r="ES59" i="12" s="1"/>
  <c r="EV59" i="12" s="1"/>
  <c r="EY59" i="12" s="1"/>
  <c r="FB59" i="12" s="1"/>
  <c r="DZ59" i="12"/>
  <c r="DY59" i="12"/>
  <c r="EB59" i="12" s="1"/>
  <c r="EE59" i="12" s="1"/>
  <c r="EH59" i="12" s="1"/>
  <c r="EK59" i="12" s="1"/>
  <c r="EN59" i="12" s="1"/>
  <c r="EQ59" i="12" s="1"/>
  <c r="ET59" i="12" s="1"/>
  <c r="EW59" i="12" s="1"/>
  <c r="EZ59" i="12" s="1"/>
  <c r="FC59" i="12" s="1"/>
  <c r="AW59" i="12"/>
  <c r="AS59" i="12"/>
  <c r="AG59" i="12"/>
  <c r="AC59" i="12"/>
  <c r="P59" i="12"/>
  <c r="Q59" i="12" s="1"/>
  <c r="O59" i="12"/>
  <c r="N59" i="12"/>
  <c r="E59" i="12"/>
  <c r="D59" i="12"/>
  <c r="C59" i="12"/>
  <c r="B59" i="12"/>
  <c r="A59" i="12"/>
  <c r="BF59" i="12" s="1"/>
  <c r="EG58" i="12"/>
  <c r="EJ58" i="12" s="1"/>
  <c r="EM58" i="12" s="1"/>
  <c r="EP58" i="12" s="1"/>
  <c r="ES58" i="12" s="1"/>
  <c r="EV58" i="12" s="1"/>
  <c r="EY58" i="12" s="1"/>
  <c r="FB58" i="12" s="1"/>
  <c r="ED58" i="12"/>
  <c r="EC58" i="12"/>
  <c r="EF58" i="12" s="1"/>
  <c r="EI58" i="12" s="1"/>
  <c r="EL58" i="12" s="1"/>
  <c r="EO58" i="12" s="1"/>
  <c r="ER58" i="12" s="1"/>
  <c r="EU58" i="12" s="1"/>
  <c r="EX58" i="12" s="1"/>
  <c r="FA58" i="12" s="1"/>
  <c r="FD58" i="12" s="1"/>
  <c r="EB58" i="12"/>
  <c r="EE58" i="12" s="1"/>
  <c r="EH58" i="12" s="1"/>
  <c r="EK58" i="12" s="1"/>
  <c r="EN58" i="12" s="1"/>
  <c r="EQ58" i="12" s="1"/>
  <c r="ET58" i="12" s="1"/>
  <c r="EW58" i="12" s="1"/>
  <c r="EZ58" i="12" s="1"/>
  <c r="FC58" i="12" s="1"/>
  <c r="EA58" i="12"/>
  <c r="DZ58" i="12"/>
  <c r="DY58" i="12"/>
  <c r="Q58" i="12"/>
  <c r="P58" i="12"/>
  <c r="O58" i="12"/>
  <c r="N58" i="12"/>
  <c r="K58" i="12"/>
  <c r="G58" i="12"/>
  <c r="F58" i="12"/>
  <c r="E58" i="12"/>
  <c r="D58" i="12"/>
  <c r="C58" i="12"/>
  <c r="B58" i="12"/>
  <c r="A58" i="12"/>
  <c r="BB58" i="12" s="1"/>
  <c r="EA57" i="12"/>
  <c r="ED57" i="12" s="1"/>
  <c r="EG57" i="12" s="1"/>
  <c r="EJ57" i="12" s="1"/>
  <c r="EM57" i="12" s="1"/>
  <c r="EP57" i="12" s="1"/>
  <c r="ES57" i="12" s="1"/>
  <c r="EV57" i="12" s="1"/>
  <c r="EY57" i="12" s="1"/>
  <c r="FB57" i="12" s="1"/>
  <c r="DZ57" i="12"/>
  <c r="EC57" i="12" s="1"/>
  <c r="EF57" i="12" s="1"/>
  <c r="EI57" i="12" s="1"/>
  <c r="EL57" i="12" s="1"/>
  <c r="EO57" i="12" s="1"/>
  <c r="ER57" i="12" s="1"/>
  <c r="EU57" i="12" s="1"/>
  <c r="EX57" i="12" s="1"/>
  <c r="FA57" i="12" s="1"/>
  <c r="FD57" i="12" s="1"/>
  <c r="DY57" i="12"/>
  <c r="EB57" i="12" s="1"/>
  <c r="EE57" i="12" s="1"/>
  <c r="EH57" i="12" s="1"/>
  <c r="EK57" i="12" s="1"/>
  <c r="EN57" i="12" s="1"/>
  <c r="EQ57" i="12" s="1"/>
  <c r="ET57" i="12" s="1"/>
  <c r="EW57" i="12" s="1"/>
  <c r="EZ57" i="12" s="1"/>
  <c r="FC57" i="12" s="1"/>
  <c r="BD57" i="12"/>
  <c r="BC57" i="12"/>
  <c r="AY57" i="12"/>
  <c r="AW57" i="12"/>
  <c r="AS57" i="12"/>
  <c r="AR57" i="12"/>
  <c r="AN57" i="12"/>
  <c r="AM57" i="12"/>
  <c r="AI57" i="12"/>
  <c r="AG57" i="12"/>
  <c r="AC57" i="12"/>
  <c r="AB57" i="12"/>
  <c r="X57" i="12"/>
  <c r="W57" i="12"/>
  <c r="P57" i="12"/>
  <c r="Q57" i="12" s="1"/>
  <c r="O57" i="12"/>
  <c r="N57" i="12"/>
  <c r="J57" i="12"/>
  <c r="G57" i="12"/>
  <c r="D57" i="12"/>
  <c r="C57" i="12"/>
  <c r="B57" i="12"/>
  <c r="E57" i="12" s="1"/>
  <c r="A57" i="12"/>
  <c r="BF57" i="12" s="1"/>
  <c r="EA56" i="12"/>
  <c r="ED56" i="12" s="1"/>
  <c r="EG56" i="12" s="1"/>
  <c r="EJ56" i="12" s="1"/>
  <c r="EM56" i="12" s="1"/>
  <c r="EP56" i="12" s="1"/>
  <c r="ES56" i="12" s="1"/>
  <c r="EV56" i="12" s="1"/>
  <c r="EY56" i="12" s="1"/>
  <c r="FB56" i="12" s="1"/>
  <c r="DZ56" i="12"/>
  <c r="EC56" i="12" s="1"/>
  <c r="EF56" i="12" s="1"/>
  <c r="EI56" i="12" s="1"/>
  <c r="EL56" i="12" s="1"/>
  <c r="EO56" i="12" s="1"/>
  <c r="ER56" i="12" s="1"/>
  <c r="EU56" i="12" s="1"/>
  <c r="EX56" i="12" s="1"/>
  <c r="FA56" i="12" s="1"/>
  <c r="FD56" i="12" s="1"/>
  <c r="DY56" i="12"/>
  <c r="EB56" i="12" s="1"/>
  <c r="EE56" i="12" s="1"/>
  <c r="EH56" i="12" s="1"/>
  <c r="EK56" i="12" s="1"/>
  <c r="EN56" i="12" s="1"/>
  <c r="EQ56" i="12" s="1"/>
  <c r="ET56" i="12" s="1"/>
  <c r="EW56" i="12" s="1"/>
  <c r="EZ56" i="12" s="1"/>
  <c r="FC56" i="12" s="1"/>
  <c r="BD56" i="12"/>
  <c r="BA56" i="12"/>
  <c r="AV56" i="12"/>
  <c r="AS56" i="12"/>
  <c r="AN56" i="12"/>
  <c r="AK56" i="12"/>
  <c r="AF56" i="12"/>
  <c r="AC56" i="12"/>
  <c r="X56" i="12"/>
  <c r="P56" i="12"/>
  <c r="Q56" i="12" s="1"/>
  <c r="O56" i="12"/>
  <c r="N56" i="12"/>
  <c r="J56" i="12"/>
  <c r="G56" i="12"/>
  <c r="D56" i="12"/>
  <c r="C56" i="12"/>
  <c r="B56" i="12"/>
  <c r="E56" i="12" s="1"/>
  <c r="A56" i="12"/>
  <c r="BF56" i="12" s="1"/>
  <c r="EA55" i="12"/>
  <c r="ED55" i="12" s="1"/>
  <c r="EG55" i="12" s="1"/>
  <c r="EJ55" i="12" s="1"/>
  <c r="EM55" i="12" s="1"/>
  <c r="EP55" i="12" s="1"/>
  <c r="ES55" i="12" s="1"/>
  <c r="EV55" i="12" s="1"/>
  <c r="EY55" i="12" s="1"/>
  <c r="FB55" i="12" s="1"/>
  <c r="DZ55" i="12"/>
  <c r="EC55" i="12" s="1"/>
  <c r="EF55" i="12" s="1"/>
  <c r="EI55" i="12" s="1"/>
  <c r="EL55" i="12" s="1"/>
  <c r="EO55" i="12" s="1"/>
  <c r="ER55" i="12" s="1"/>
  <c r="EU55" i="12" s="1"/>
  <c r="EX55" i="12" s="1"/>
  <c r="FA55" i="12" s="1"/>
  <c r="FD55" i="12" s="1"/>
  <c r="DY55" i="12"/>
  <c r="EB55" i="12" s="1"/>
  <c r="EE55" i="12" s="1"/>
  <c r="EH55" i="12" s="1"/>
  <c r="EK55" i="12" s="1"/>
  <c r="EN55" i="12" s="1"/>
  <c r="EQ55" i="12" s="1"/>
  <c r="ET55" i="12" s="1"/>
  <c r="EW55" i="12" s="1"/>
  <c r="EZ55" i="12" s="1"/>
  <c r="FC55" i="12" s="1"/>
  <c r="AW55" i="12"/>
  <c r="AG55" i="12"/>
  <c r="P55" i="12"/>
  <c r="Q55" i="12" s="1"/>
  <c r="O55" i="12"/>
  <c r="N55" i="12"/>
  <c r="E55" i="12"/>
  <c r="D55" i="12"/>
  <c r="C55" i="12"/>
  <c r="B55" i="12"/>
  <c r="A55" i="12"/>
  <c r="BF55" i="12" s="1"/>
  <c r="ED54" i="12"/>
  <c r="EG54" i="12" s="1"/>
  <c r="EJ54" i="12" s="1"/>
  <c r="EM54" i="12" s="1"/>
  <c r="EP54" i="12" s="1"/>
  <c r="ES54" i="12" s="1"/>
  <c r="EV54" i="12" s="1"/>
  <c r="EY54" i="12" s="1"/>
  <c r="FB54" i="12" s="1"/>
  <c r="EC54" i="12"/>
  <c r="EF54" i="12" s="1"/>
  <c r="EI54" i="12" s="1"/>
  <c r="EL54" i="12" s="1"/>
  <c r="EO54" i="12" s="1"/>
  <c r="ER54" i="12" s="1"/>
  <c r="EU54" i="12" s="1"/>
  <c r="EX54" i="12" s="1"/>
  <c r="FA54" i="12" s="1"/>
  <c r="FD54" i="12" s="1"/>
  <c r="EA54" i="12"/>
  <c r="DZ54" i="12"/>
  <c r="DY54" i="12"/>
  <c r="EB54" i="12" s="1"/>
  <c r="EE54" i="12" s="1"/>
  <c r="EH54" i="12" s="1"/>
  <c r="EK54" i="12" s="1"/>
  <c r="EN54" i="12" s="1"/>
  <c r="EQ54" i="12" s="1"/>
  <c r="ET54" i="12" s="1"/>
  <c r="EW54" i="12" s="1"/>
  <c r="EZ54" i="12" s="1"/>
  <c r="FC54" i="12" s="1"/>
  <c r="Q54" i="12"/>
  <c r="P54" i="12"/>
  <c r="O54" i="12"/>
  <c r="N54" i="12"/>
  <c r="K54" i="12"/>
  <c r="G54" i="12"/>
  <c r="F54" i="12"/>
  <c r="E54" i="12"/>
  <c r="D54" i="12"/>
  <c r="C54" i="12"/>
  <c r="B54" i="12"/>
  <c r="A54" i="12"/>
  <c r="BB54" i="12" s="1"/>
  <c r="EC53" i="12"/>
  <c r="EF53" i="12" s="1"/>
  <c r="EI53" i="12" s="1"/>
  <c r="EL53" i="12" s="1"/>
  <c r="EO53" i="12" s="1"/>
  <c r="ER53" i="12" s="1"/>
  <c r="EU53" i="12" s="1"/>
  <c r="EX53" i="12" s="1"/>
  <c r="FA53" i="12" s="1"/>
  <c r="FD53" i="12" s="1"/>
  <c r="EA53" i="12"/>
  <c r="ED53" i="12" s="1"/>
  <c r="EG53" i="12" s="1"/>
  <c r="EJ53" i="12" s="1"/>
  <c r="EM53" i="12" s="1"/>
  <c r="EP53" i="12" s="1"/>
  <c r="ES53" i="12" s="1"/>
  <c r="EV53" i="12" s="1"/>
  <c r="EY53" i="12" s="1"/>
  <c r="FB53" i="12" s="1"/>
  <c r="DZ53" i="12"/>
  <c r="DY53" i="12"/>
  <c r="EB53" i="12" s="1"/>
  <c r="EE53" i="12" s="1"/>
  <c r="EH53" i="12" s="1"/>
  <c r="EK53" i="12" s="1"/>
  <c r="EN53" i="12" s="1"/>
  <c r="EQ53" i="12" s="1"/>
  <c r="ET53" i="12" s="1"/>
  <c r="EW53" i="12" s="1"/>
  <c r="EZ53" i="12" s="1"/>
  <c r="FC53" i="12" s="1"/>
  <c r="BD53" i="12"/>
  <c r="AY53" i="12"/>
  <c r="AS53" i="12"/>
  <c r="AN53" i="12"/>
  <c r="AI53" i="12"/>
  <c r="AC53" i="12"/>
  <c r="X53" i="12"/>
  <c r="P53" i="12"/>
  <c r="Q53" i="12" s="1"/>
  <c r="O53" i="12"/>
  <c r="N53" i="12"/>
  <c r="G53" i="12"/>
  <c r="F53" i="12"/>
  <c r="D53" i="12"/>
  <c r="C53" i="12"/>
  <c r="B53" i="12"/>
  <c r="E53" i="12" s="1"/>
  <c r="A53" i="12"/>
  <c r="BF53" i="12" s="1"/>
  <c r="EA52" i="12"/>
  <c r="ED52" i="12" s="1"/>
  <c r="EG52" i="12" s="1"/>
  <c r="EJ52" i="12" s="1"/>
  <c r="EM52" i="12" s="1"/>
  <c r="EP52" i="12" s="1"/>
  <c r="ES52" i="12" s="1"/>
  <c r="EV52" i="12" s="1"/>
  <c r="EY52" i="12" s="1"/>
  <c r="FB52" i="12" s="1"/>
  <c r="DZ52" i="12"/>
  <c r="EC52" i="12" s="1"/>
  <c r="EF52" i="12" s="1"/>
  <c r="EI52" i="12" s="1"/>
  <c r="EL52" i="12" s="1"/>
  <c r="EO52" i="12" s="1"/>
  <c r="ER52" i="12" s="1"/>
  <c r="EU52" i="12" s="1"/>
  <c r="EX52" i="12" s="1"/>
  <c r="FA52" i="12" s="1"/>
  <c r="FD52" i="12" s="1"/>
  <c r="DY52" i="12"/>
  <c r="EB52" i="12" s="1"/>
  <c r="EE52" i="12" s="1"/>
  <c r="EH52" i="12" s="1"/>
  <c r="EK52" i="12" s="1"/>
  <c r="EN52" i="12" s="1"/>
  <c r="EQ52" i="12" s="1"/>
  <c r="ET52" i="12" s="1"/>
  <c r="EW52" i="12" s="1"/>
  <c r="EZ52" i="12" s="1"/>
  <c r="FC52" i="12" s="1"/>
  <c r="BA52" i="12"/>
  <c r="AZ52" i="12"/>
  <c r="AS52" i="12"/>
  <c r="AR52" i="12"/>
  <c r="AK52" i="12"/>
  <c r="AJ52" i="12"/>
  <c r="AC52" i="12"/>
  <c r="AB52" i="12"/>
  <c r="P52" i="12"/>
  <c r="Q52" i="12" s="1"/>
  <c r="O52" i="12"/>
  <c r="N52" i="12"/>
  <c r="D52" i="12"/>
  <c r="C52" i="12"/>
  <c r="B52" i="12"/>
  <c r="A52" i="12"/>
  <c r="BF52" i="12" s="1"/>
  <c r="EC51" i="12"/>
  <c r="EF51" i="12" s="1"/>
  <c r="EI51" i="12" s="1"/>
  <c r="EL51" i="12" s="1"/>
  <c r="EO51" i="12" s="1"/>
  <c r="ER51" i="12" s="1"/>
  <c r="EU51" i="12" s="1"/>
  <c r="EX51" i="12" s="1"/>
  <c r="FA51" i="12" s="1"/>
  <c r="FD51" i="12" s="1"/>
  <c r="EA51" i="12"/>
  <c r="ED51" i="12" s="1"/>
  <c r="EG51" i="12" s="1"/>
  <c r="EJ51" i="12" s="1"/>
  <c r="EM51" i="12" s="1"/>
  <c r="EP51" i="12" s="1"/>
  <c r="ES51" i="12" s="1"/>
  <c r="EV51" i="12" s="1"/>
  <c r="EY51" i="12" s="1"/>
  <c r="FB51" i="12" s="1"/>
  <c r="DZ51" i="12"/>
  <c r="DY51" i="12"/>
  <c r="EB51" i="12" s="1"/>
  <c r="EE51" i="12" s="1"/>
  <c r="EH51" i="12" s="1"/>
  <c r="EK51" i="12" s="1"/>
  <c r="EN51" i="12" s="1"/>
  <c r="EQ51" i="12" s="1"/>
  <c r="ET51" i="12" s="1"/>
  <c r="EW51" i="12" s="1"/>
  <c r="EZ51" i="12" s="1"/>
  <c r="FC51" i="12" s="1"/>
  <c r="P51" i="12"/>
  <c r="F51" i="12" s="1"/>
  <c r="O51" i="12"/>
  <c r="N51" i="12"/>
  <c r="E51" i="12"/>
  <c r="D51" i="12"/>
  <c r="C51" i="12"/>
  <c r="B51" i="12"/>
  <c r="A51" i="12"/>
  <c r="AW51" i="12" s="1"/>
  <c r="ED50" i="12"/>
  <c r="EG50" i="12" s="1"/>
  <c r="EJ50" i="12" s="1"/>
  <c r="EM50" i="12" s="1"/>
  <c r="EP50" i="12" s="1"/>
  <c r="ES50" i="12" s="1"/>
  <c r="EV50" i="12" s="1"/>
  <c r="EY50" i="12" s="1"/>
  <c r="FB50" i="12" s="1"/>
  <c r="EA50" i="12"/>
  <c r="DZ50" i="12"/>
  <c r="EC50" i="12" s="1"/>
  <c r="EF50" i="12" s="1"/>
  <c r="EI50" i="12" s="1"/>
  <c r="EL50" i="12" s="1"/>
  <c r="EO50" i="12" s="1"/>
  <c r="ER50" i="12" s="1"/>
  <c r="EU50" i="12" s="1"/>
  <c r="EX50" i="12" s="1"/>
  <c r="FA50" i="12" s="1"/>
  <c r="FD50" i="12" s="1"/>
  <c r="DY50" i="12"/>
  <c r="EB50" i="12" s="1"/>
  <c r="EE50" i="12" s="1"/>
  <c r="EH50" i="12" s="1"/>
  <c r="EK50" i="12" s="1"/>
  <c r="EN50" i="12" s="1"/>
  <c r="EQ50" i="12" s="1"/>
  <c r="ET50" i="12" s="1"/>
  <c r="EW50" i="12" s="1"/>
  <c r="EZ50" i="12" s="1"/>
  <c r="FC50" i="12" s="1"/>
  <c r="P50" i="12"/>
  <c r="G50" i="12" s="1"/>
  <c r="O50" i="12"/>
  <c r="N50" i="12"/>
  <c r="F50" i="12"/>
  <c r="D50" i="12"/>
  <c r="C50" i="12"/>
  <c r="B50" i="12"/>
  <c r="A50" i="12"/>
  <c r="AX50" i="12" s="1"/>
  <c r="EA49" i="12"/>
  <c r="ED49" i="12" s="1"/>
  <c r="EG49" i="12" s="1"/>
  <c r="EJ49" i="12" s="1"/>
  <c r="EM49" i="12" s="1"/>
  <c r="EP49" i="12" s="1"/>
  <c r="ES49" i="12" s="1"/>
  <c r="EV49" i="12" s="1"/>
  <c r="EY49" i="12" s="1"/>
  <c r="FB49" i="12" s="1"/>
  <c r="DZ49" i="12"/>
  <c r="EC49" i="12" s="1"/>
  <c r="EF49" i="12" s="1"/>
  <c r="EI49" i="12" s="1"/>
  <c r="EL49" i="12" s="1"/>
  <c r="EO49" i="12" s="1"/>
  <c r="ER49" i="12" s="1"/>
  <c r="EU49" i="12" s="1"/>
  <c r="EX49" i="12" s="1"/>
  <c r="FA49" i="12" s="1"/>
  <c r="FD49" i="12" s="1"/>
  <c r="DY49" i="12"/>
  <c r="EB49" i="12" s="1"/>
  <c r="EE49" i="12" s="1"/>
  <c r="EH49" i="12" s="1"/>
  <c r="EK49" i="12" s="1"/>
  <c r="EN49" i="12" s="1"/>
  <c r="EQ49" i="12" s="1"/>
  <c r="ET49" i="12" s="1"/>
  <c r="EW49" i="12" s="1"/>
  <c r="EZ49" i="12" s="1"/>
  <c r="FC49" i="12" s="1"/>
  <c r="BD49" i="12"/>
  <c r="BC49" i="12"/>
  <c r="BA49" i="12"/>
  <c r="AY49" i="12"/>
  <c r="AW49" i="12"/>
  <c r="AV49" i="12"/>
  <c r="AS49" i="12"/>
  <c r="AR49" i="12"/>
  <c r="AQ49" i="12"/>
  <c r="AN49" i="12"/>
  <c r="AM49" i="12"/>
  <c r="AK49" i="12"/>
  <c r="AI49" i="12"/>
  <c r="AG49" i="12"/>
  <c r="AF49" i="12"/>
  <c r="AC49" i="12"/>
  <c r="AB49" i="12"/>
  <c r="AA49" i="12"/>
  <c r="X49" i="12"/>
  <c r="W49" i="12"/>
  <c r="P49" i="12"/>
  <c r="Q49" i="12" s="1"/>
  <c r="O49" i="12"/>
  <c r="N49" i="12"/>
  <c r="J49" i="12"/>
  <c r="G49" i="12"/>
  <c r="D49" i="12"/>
  <c r="C49" i="12"/>
  <c r="B49" i="12"/>
  <c r="E49" i="12" s="1"/>
  <c r="A49" i="12"/>
  <c r="BF49" i="12" s="1"/>
  <c r="EB48" i="12"/>
  <c r="EE48" i="12" s="1"/>
  <c r="EH48" i="12" s="1"/>
  <c r="EK48" i="12" s="1"/>
  <c r="EN48" i="12" s="1"/>
  <c r="EQ48" i="12" s="1"/>
  <c r="ET48" i="12" s="1"/>
  <c r="EW48" i="12" s="1"/>
  <c r="EZ48" i="12" s="1"/>
  <c r="FC48" i="12" s="1"/>
  <c r="EA48" i="12"/>
  <c r="ED48" i="12" s="1"/>
  <c r="EG48" i="12" s="1"/>
  <c r="EJ48" i="12" s="1"/>
  <c r="EM48" i="12" s="1"/>
  <c r="EP48" i="12" s="1"/>
  <c r="ES48" i="12" s="1"/>
  <c r="EV48" i="12" s="1"/>
  <c r="EY48" i="12" s="1"/>
  <c r="FB48" i="12" s="1"/>
  <c r="DZ48" i="12"/>
  <c r="EC48" i="12" s="1"/>
  <c r="EF48" i="12" s="1"/>
  <c r="EI48" i="12" s="1"/>
  <c r="EL48" i="12" s="1"/>
  <c r="EO48" i="12" s="1"/>
  <c r="ER48" i="12" s="1"/>
  <c r="EU48" i="12" s="1"/>
  <c r="EX48" i="12" s="1"/>
  <c r="FA48" i="12" s="1"/>
  <c r="FD48" i="12" s="1"/>
  <c r="DY48" i="12"/>
  <c r="BE48" i="12"/>
  <c r="BD48" i="12"/>
  <c r="AZ48" i="12"/>
  <c r="AW48" i="12"/>
  <c r="AV48" i="12"/>
  <c r="AR48" i="12"/>
  <c r="AO48" i="12"/>
  <c r="AN48" i="12"/>
  <c r="AJ48" i="12"/>
  <c r="AG48" i="12"/>
  <c r="AF48" i="12"/>
  <c r="AB48" i="12"/>
  <c r="Y48" i="12"/>
  <c r="X48" i="12"/>
  <c r="P48" i="12"/>
  <c r="Q48" i="12" s="1"/>
  <c r="O48" i="12"/>
  <c r="N48" i="12"/>
  <c r="J48" i="12"/>
  <c r="D48" i="12"/>
  <c r="C48" i="12"/>
  <c r="B48" i="12"/>
  <c r="E48" i="12" s="1"/>
  <c r="A48" i="12"/>
  <c r="BF48" i="12" s="1"/>
  <c r="EC47" i="12"/>
  <c r="EF47" i="12" s="1"/>
  <c r="EI47" i="12" s="1"/>
  <c r="EL47" i="12" s="1"/>
  <c r="EO47" i="12" s="1"/>
  <c r="ER47" i="12" s="1"/>
  <c r="EU47" i="12" s="1"/>
  <c r="EX47" i="12" s="1"/>
  <c r="FA47" i="12" s="1"/>
  <c r="FD47" i="12" s="1"/>
  <c r="EB47" i="12"/>
  <c r="EE47" i="12" s="1"/>
  <c r="EH47" i="12" s="1"/>
  <c r="EK47" i="12" s="1"/>
  <c r="EN47" i="12" s="1"/>
  <c r="EQ47" i="12" s="1"/>
  <c r="ET47" i="12" s="1"/>
  <c r="EW47" i="12" s="1"/>
  <c r="EZ47" i="12" s="1"/>
  <c r="FC47" i="12" s="1"/>
  <c r="EA47" i="12"/>
  <c r="ED47" i="12" s="1"/>
  <c r="EG47" i="12" s="1"/>
  <c r="EJ47" i="12" s="1"/>
  <c r="EM47" i="12" s="1"/>
  <c r="EP47" i="12" s="1"/>
  <c r="ES47" i="12" s="1"/>
  <c r="EV47" i="12" s="1"/>
  <c r="EY47" i="12" s="1"/>
  <c r="FB47" i="12" s="1"/>
  <c r="DZ47" i="12"/>
  <c r="DY47" i="12"/>
  <c r="Q47" i="12"/>
  <c r="P47" i="12"/>
  <c r="F47" i="12" s="1"/>
  <c r="O47" i="12"/>
  <c r="N47" i="12"/>
  <c r="K47" i="12"/>
  <c r="D47" i="12"/>
  <c r="C47" i="12"/>
  <c r="B47" i="12"/>
  <c r="E47" i="12" s="1"/>
  <c r="A47" i="12"/>
  <c r="BA47" i="12" s="1"/>
  <c r="ED46" i="12"/>
  <c r="EG46" i="12" s="1"/>
  <c r="EJ46" i="12" s="1"/>
  <c r="EM46" i="12" s="1"/>
  <c r="EP46" i="12" s="1"/>
  <c r="ES46" i="12" s="1"/>
  <c r="EV46" i="12" s="1"/>
  <c r="EY46" i="12" s="1"/>
  <c r="FB46" i="12" s="1"/>
  <c r="EC46" i="12"/>
  <c r="EF46" i="12" s="1"/>
  <c r="EI46" i="12" s="1"/>
  <c r="EL46" i="12" s="1"/>
  <c r="EO46" i="12" s="1"/>
  <c r="ER46" i="12" s="1"/>
  <c r="EU46" i="12" s="1"/>
  <c r="EX46" i="12" s="1"/>
  <c r="FA46" i="12" s="1"/>
  <c r="FD46" i="12" s="1"/>
  <c r="EA46" i="12"/>
  <c r="DZ46" i="12"/>
  <c r="DY46" i="12"/>
  <c r="EB46" i="12" s="1"/>
  <c r="EE46" i="12" s="1"/>
  <c r="EH46" i="12" s="1"/>
  <c r="EK46" i="12" s="1"/>
  <c r="EN46" i="12" s="1"/>
  <c r="EQ46" i="12" s="1"/>
  <c r="ET46" i="12" s="1"/>
  <c r="EW46" i="12" s="1"/>
  <c r="EZ46" i="12" s="1"/>
  <c r="FC46" i="12" s="1"/>
  <c r="AB60" i="12" l="1"/>
  <c r="AJ60" i="12"/>
  <c r="AR60" i="12"/>
  <c r="AZ60" i="12"/>
  <c r="G62" i="12"/>
  <c r="G65" i="12"/>
  <c r="AU50" i="12"/>
  <c r="AE53" i="12"/>
  <c r="AJ53" i="12"/>
  <c r="AO53" i="12"/>
  <c r="AU53" i="12"/>
  <c r="AZ53" i="12"/>
  <c r="BE53" i="12"/>
  <c r="AK55" i="12"/>
  <c r="BA55" i="12"/>
  <c r="AC60" i="12"/>
  <c r="AK60" i="12"/>
  <c r="AS60" i="12"/>
  <c r="BA60" i="12"/>
  <c r="K62" i="12"/>
  <c r="Q62" i="12"/>
  <c r="EA66" i="12"/>
  <c r="EB66" i="12" s="1"/>
  <c r="Q69" i="12"/>
  <c r="K50" i="12"/>
  <c r="Q50" i="12"/>
  <c r="AI50" i="12"/>
  <c r="AY50" i="12"/>
  <c r="J52" i="12"/>
  <c r="X52" i="12"/>
  <c r="AF52" i="12"/>
  <c r="AN52" i="12"/>
  <c r="AV52" i="12"/>
  <c r="BD52" i="12"/>
  <c r="AA53" i="12"/>
  <c r="AF53" i="12"/>
  <c r="AK53" i="12"/>
  <c r="AQ53" i="12"/>
  <c r="AV53" i="12"/>
  <c r="BA53" i="12"/>
  <c r="J55" i="12"/>
  <c r="Y55" i="12"/>
  <c r="AO55" i="12"/>
  <c r="BE55" i="12"/>
  <c r="Y56" i="12"/>
  <c r="AG56" i="12"/>
  <c r="AO56" i="12"/>
  <c r="AW56" i="12"/>
  <c r="BE56" i="12"/>
  <c r="F57" i="12"/>
  <c r="Y57" i="12"/>
  <c r="AE57" i="12"/>
  <c r="AJ57" i="12"/>
  <c r="AO57" i="12"/>
  <c r="AU57" i="12"/>
  <c r="AZ57" i="12"/>
  <c r="BE57" i="12"/>
  <c r="AK59" i="12"/>
  <c r="BA59" i="12"/>
  <c r="J60" i="12"/>
  <c r="X60" i="12"/>
  <c r="AF60" i="12"/>
  <c r="AN60" i="12"/>
  <c r="AV60" i="12"/>
  <c r="BD60" i="12"/>
  <c r="X61" i="12"/>
  <c r="AC61" i="12"/>
  <c r="AI61" i="12"/>
  <c r="AN61" i="12"/>
  <c r="AS61" i="12"/>
  <c r="AY61" i="12"/>
  <c r="BD61" i="12"/>
  <c r="AG63" i="12"/>
  <c r="AW63" i="12"/>
  <c r="J64" i="12"/>
  <c r="X64" i="12"/>
  <c r="AF64" i="12"/>
  <c r="AN64" i="12"/>
  <c r="AV64" i="12"/>
  <c r="BD64" i="12"/>
  <c r="X65" i="12"/>
  <c r="AC65" i="12"/>
  <c r="AI65" i="12"/>
  <c r="AN65" i="12"/>
  <c r="AS65" i="12"/>
  <c r="AY65" i="12"/>
  <c r="BD65" i="12"/>
  <c r="J66" i="12"/>
  <c r="Y66" i="12"/>
  <c r="AB67" i="12"/>
  <c r="AJ67" i="12"/>
  <c r="AR67" i="12"/>
  <c r="AZ67" i="12"/>
  <c r="X68" i="12"/>
  <c r="AC68" i="12"/>
  <c r="AI68" i="12"/>
  <c r="AN68" i="12"/>
  <c r="AS68" i="12"/>
  <c r="AY68" i="12"/>
  <c r="BD68" i="12"/>
  <c r="AA50" i="12"/>
  <c r="AQ50" i="12"/>
  <c r="G69" i="12"/>
  <c r="AE50" i="12"/>
  <c r="Y53" i="12"/>
  <c r="AC64" i="12"/>
  <c r="AK64" i="12"/>
  <c r="AS64" i="12"/>
  <c r="BA64" i="12"/>
  <c r="K69" i="12"/>
  <c r="AC48" i="12"/>
  <c r="AK48" i="12"/>
  <c r="AS48" i="12"/>
  <c r="BA48" i="12"/>
  <c r="F49" i="12"/>
  <c r="Y49" i="12"/>
  <c r="AE49" i="12"/>
  <c r="AJ49" i="12"/>
  <c r="AO49" i="12"/>
  <c r="AU49" i="12"/>
  <c r="AZ49" i="12"/>
  <c r="BE49" i="12"/>
  <c r="W50" i="12"/>
  <c r="AM50" i="12"/>
  <c r="BC50" i="12"/>
  <c r="K51" i="12"/>
  <c r="Q51" i="12"/>
  <c r="Y52" i="12"/>
  <c r="AG52" i="12"/>
  <c r="AO52" i="12"/>
  <c r="AW52" i="12"/>
  <c r="BE52" i="12"/>
  <c r="J53" i="12"/>
  <c r="W53" i="12"/>
  <c r="AB53" i="12"/>
  <c r="AG53" i="12"/>
  <c r="AM53" i="12"/>
  <c r="AR53" i="12"/>
  <c r="AW53" i="12"/>
  <c r="BC53" i="12"/>
  <c r="AC55" i="12"/>
  <c r="AS55" i="12"/>
  <c r="AB56" i="12"/>
  <c r="AJ56" i="12"/>
  <c r="AR56" i="12"/>
  <c r="AZ56" i="12"/>
  <c r="AA57" i="12"/>
  <c r="AF57" i="12"/>
  <c r="AK57" i="12"/>
  <c r="AQ57" i="12"/>
  <c r="AV57" i="12"/>
  <c r="BA57" i="12"/>
  <c r="J59" i="12"/>
  <c r="Y59" i="12"/>
  <c r="AO59" i="12"/>
  <c r="BE59" i="12"/>
  <c r="Y60" i="12"/>
  <c r="AG60" i="12"/>
  <c r="AO60" i="12"/>
  <c r="AW60" i="12"/>
  <c r="BE60" i="12"/>
  <c r="F61" i="12"/>
  <c r="Y61" i="12"/>
  <c r="AE61" i="12"/>
  <c r="AJ61" i="12"/>
  <c r="AO61" i="12"/>
  <c r="AU61" i="12"/>
  <c r="AZ61" i="12"/>
  <c r="BE61" i="12"/>
  <c r="AK63" i="12"/>
  <c r="BA63" i="12"/>
  <c r="Y64" i="12"/>
  <c r="AG64" i="12"/>
  <c r="AO64" i="12"/>
  <c r="AW64" i="12"/>
  <c r="BE64" i="12"/>
  <c r="F65" i="12"/>
  <c r="Y65" i="12"/>
  <c r="AE65" i="12"/>
  <c r="AJ65" i="12"/>
  <c r="AO65" i="12"/>
  <c r="AU65" i="12"/>
  <c r="AZ65" i="12"/>
  <c r="BE65" i="12"/>
  <c r="AC66" i="12"/>
  <c r="AK67" i="12"/>
  <c r="AS67" i="12"/>
  <c r="BA67" i="12"/>
  <c r="F68" i="12"/>
  <c r="Y68" i="12"/>
  <c r="AE68" i="12"/>
  <c r="AJ68" i="12"/>
  <c r="AO68" i="12"/>
  <c r="AU68" i="12"/>
  <c r="AZ68" i="12"/>
  <c r="EC66" i="12"/>
  <c r="ED66" i="12" s="1"/>
  <c r="EE66" i="12" s="1"/>
  <c r="EF66" i="12" s="1"/>
  <c r="EG66" i="12" s="1"/>
  <c r="EH66" i="12" s="1"/>
  <c r="EI66" i="12" s="1"/>
  <c r="EJ66" i="12" s="1"/>
  <c r="EK66" i="12" s="1"/>
  <c r="EL66" i="12" s="1"/>
  <c r="EM66" i="12" s="1"/>
  <c r="EN66" i="12" s="1"/>
  <c r="EO66" i="12" s="1"/>
  <c r="EP66" i="12" s="1"/>
  <c r="EQ66" i="12" s="1"/>
  <c r="ER66" i="12" s="1"/>
  <c r="ES66" i="12" s="1"/>
  <c r="ET66" i="12" s="1"/>
  <c r="EU66" i="12" s="1"/>
  <c r="EV66" i="12" s="1"/>
  <c r="EW66" i="12" s="1"/>
  <c r="EX66" i="12" s="1"/>
  <c r="EY66" i="12" s="1"/>
  <c r="EZ66" i="12" s="1"/>
  <c r="FA66" i="12" s="1"/>
  <c r="FB66" i="12" s="1"/>
  <c r="FC66" i="12" s="1"/>
  <c r="FD66" i="12" s="1"/>
  <c r="AD47" i="12"/>
  <c r="AT47" i="12"/>
  <c r="BF47" i="12"/>
  <c r="J47" i="12"/>
  <c r="AC47" i="12"/>
  <c r="AO47" i="12"/>
  <c r="AW47" i="12"/>
  <c r="G48" i="12"/>
  <c r="AH50" i="12"/>
  <c r="AP50" i="12"/>
  <c r="BB50" i="12"/>
  <c r="J51" i="12"/>
  <c r="AC51" i="12"/>
  <c r="AO51" i="12"/>
  <c r="BE51" i="12"/>
  <c r="G52" i="12"/>
  <c r="Z54" i="12"/>
  <c r="AD54" i="12"/>
  <c r="AP54" i="12"/>
  <c r="AX54" i="12"/>
  <c r="AD58" i="12"/>
  <c r="AP58" i="12"/>
  <c r="AX58" i="12"/>
  <c r="BF58" i="12"/>
  <c r="G47" i="12"/>
  <c r="X47" i="12"/>
  <c r="AB47" i="12"/>
  <c r="AF47" i="12"/>
  <c r="AJ47" i="12"/>
  <c r="AN47" i="12"/>
  <c r="AR47" i="12"/>
  <c r="AV47" i="12"/>
  <c r="AZ47" i="12"/>
  <c r="BD47" i="12"/>
  <c r="F48" i="12"/>
  <c r="W48" i="12"/>
  <c r="AA48" i="12"/>
  <c r="AE48" i="12"/>
  <c r="AI48" i="12"/>
  <c r="AM48" i="12"/>
  <c r="AQ48" i="12"/>
  <c r="AU48" i="12"/>
  <c r="AY48" i="12"/>
  <c r="BC48" i="12"/>
  <c r="K49" i="12"/>
  <c r="Z49" i="12"/>
  <c r="AD49" i="12"/>
  <c r="AH49" i="12"/>
  <c r="AL49" i="12"/>
  <c r="AP49" i="12"/>
  <c r="AT49" i="12"/>
  <c r="AX49" i="12"/>
  <c r="BB49" i="12"/>
  <c r="J50" i="12"/>
  <c r="Y50" i="12"/>
  <c r="AC50" i="12"/>
  <c r="AG50" i="12"/>
  <c r="AK50" i="12"/>
  <c r="AO50" i="12"/>
  <c r="AS50" i="12"/>
  <c r="AW50" i="12"/>
  <c r="BA50" i="12"/>
  <c r="BE50" i="12"/>
  <c r="G51" i="12"/>
  <c r="X51" i="12"/>
  <c r="AB51" i="12"/>
  <c r="AF51" i="12"/>
  <c r="AJ51" i="12"/>
  <c r="AN51" i="12"/>
  <c r="AR51" i="12"/>
  <c r="AV51" i="12"/>
  <c r="AZ51" i="12"/>
  <c r="BD51" i="12"/>
  <c r="F52" i="12"/>
  <c r="W52" i="12"/>
  <c r="AA52" i="12"/>
  <c r="AE52" i="12"/>
  <c r="AI52" i="12"/>
  <c r="AM52" i="12"/>
  <c r="AQ52" i="12"/>
  <c r="AU52" i="12"/>
  <c r="AY52" i="12"/>
  <c r="BC52" i="12"/>
  <c r="K53" i="12"/>
  <c r="Z53" i="12"/>
  <c r="AD53" i="12"/>
  <c r="AH53" i="12"/>
  <c r="AL53" i="12"/>
  <c r="AP53" i="12"/>
  <c r="AT53" i="12"/>
  <c r="AX53" i="12"/>
  <c r="BB53" i="12"/>
  <c r="J54" i="12"/>
  <c r="Y54" i="12"/>
  <c r="AC54" i="12"/>
  <c r="AG54" i="12"/>
  <c r="AK54" i="12"/>
  <c r="AO54" i="12"/>
  <c r="AS54" i="12"/>
  <c r="AW54" i="12"/>
  <c r="BA54" i="12"/>
  <c r="BE54" i="12"/>
  <c r="G55" i="12"/>
  <c r="X55" i="12"/>
  <c r="AB55" i="12"/>
  <c r="AF55" i="12"/>
  <c r="AJ55" i="12"/>
  <c r="AN55" i="12"/>
  <c r="AR55" i="12"/>
  <c r="AV55" i="12"/>
  <c r="AZ55" i="12"/>
  <c r="BD55" i="12"/>
  <c r="F56" i="12"/>
  <c r="W56" i="12"/>
  <c r="AA56" i="12"/>
  <c r="AE56" i="12"/>
  <c r="AI56" i="12"/>
  <c r="AM56" i="12"/>
  <c r="AQ56" i="12"/>
  <c r="AU56" i="12"/>
  <c r="AY56" i="12"/>
  <c r="BC56" i="12"/>
  <c r="K57" i="12"/>
  <c r="Z57" i="12"/>
  <c r="AD57" i="12"/>
  <c r="AH57" i="12"/>
  <c r="AL57" i="12"/>
  <c r="AP57" i="12"/>
  <c r="AT57" i="12"/>
  <c r="AX57" i="12"/>
  <c r="BB57" i="12"/>
  <c r="J58" i="12"/>
  <c r="Y58" i="12"/>
  <c r="AC58" i="12"/>
  <c r="AG58" i="12"/>
  <c r="AK58" i="12"/>
  <c r="AO58" i="12"/>
  <c r="AS58" i="12"/>
  <c r="AW58" i="12"/>
  <c r="BA58" i="12"/>
  <c r="BE58" i="12"/>
  <c r="G59" i="12"/>
  <c r="X59" i="12"/>
  <c r="AB59" i="12"/>
  <c r="AF59" i="12"/>
  <c r="AJ59" i="12"/>
  <c r="AN59" i="12"/>
  <c r="AR59" i="12"/>
  <c r="AV59" i="12"/>
  <c r="AZ59" i="12"/>
  <c r="BD59" i="12"/>
  <c r="F60" i="12"/>
  <c r="W60" i="12"/>
  <c r="AA60" i="12"/>
  <c r="AE60" i="12"/>
  <c r="AI60" i="12"/>
  <c r="AM60" i="12"/>
  <c r="AQ60" i="12"/>
  <c r="AU60" i="12"/>
  <c r="AY60" i="12"/>
  <c r="BC60" i="12"/>
  <c r="K61" i="12"/>
  <c r="Z61" i="12"/>
  <c r="AD61" i="12"/>
  <c r="AH61" i="12"/>
  <c r="AL61" i="12"/>
  <c r="AP61" i="12"/>
  <c r="AT61" i="12"/>
  <c r="AX61" i="12"/>
  <c r="BB61" i="12"/>
  <c r="J62" i="12"/>
  <c r="Y62" i="12"/>
  <c r="AC62" i="12"/>
  <c r="AG62" i="12"/>
  <c r="AK62" i="12"/>
  <c r="AO62" i="12"/>
  <c r="AS62" i="12"/>
  <c r="AW62" i="12"/>
  <c r="BA62" i="12"/>
  <c r="BE62" i="12"/>
  <c r="G63" i="12"/>
  <c r="X63" i="12"/>
  <c r="AB63" i="12"/>
  <c r="AF63" i="12"/>
  <c r="AJ63" i="12"/>
  <c r="AN63" i="12"/>
  <c r="AR63" i="12"/>
  <c r="AV63" i="12"/>
  <c r="AZ63" i="12"/>
  <c r="BD63" i="12"/>
  <c r="F64" i="12"/>
  <c r="W64" i="12"/>
  <c r="AA64" i="12"/>
  <c r="AE64" i="12"/>
  <c r="AI64" i="12"/>
  <c r="AM64" i="12"/>
  <c r="AQ64" i="12"/>
  <c r="AU64" i="12"/>
  <c r="AY64" i="12"/>
  <c r="BC64" i="12"/>
  <c r="K65" i="12"/>
  <c r="Z65" i="12"/>
  <c r="AD65" i="12"/>
  <c r="AH65" i="12"/>
  <c r="AL65" i="12"/>
  <c r="AP65" i="12"/>
  <c r="AT65" i="12"/>
  <c r="AX65" i="12"/>
  <c r="BB65" i="12"/>
  <c r="G66" i="12"/>
  <c r="X66" i="12"/>
  <c r="AB66" i="12"/>
  <c r="AF66" i="12"/>
  <c r="AJ66" i="12"/>
  <c r="AN66" i="12"/>
  <c r="AR66" i="12"/>
  <c r="AV66" i="12"/>
  <c r="AZ66" i="12"/>
  <c r="BD66" i="12"/>
  <c r="F67" i="12"/>
  <c r="W67" i="12"/>
  <c r="AA67" i="12"/>
  <c r="AE67" i="12"/>
  <c r="AI67" i="12"/>
  <c r="AM67" i="12"/>
  <c r="AQ67" i="12"/>
  <c r="AU67" i="12"/>
  <c r="AY67" i="12"/>
  <c r="BC67" i="12"/>
  <c r="K68" i="12"/>
  <c r="Z68" i="12"/>
  <c r="AD68" i="12"/>
  <c r="AH68" i="12"/>
  <c r="AL68" i="12"/>
  <c r="AP68" i="12"/>
  <c r="AT68" i="12"/>
  <c r="AX68" i="12"/>
  <c r="BB68" i="12"/>
  <c r="BF68" i="12"/>
  <c r="J69" i="12"/>
  <c r="Y69" i="12"/>
  <c r="AC69" i="12"/>
  <c r="AG69" i="12"/>
  <c r="AK69" i="12"/>
  <c r="AO69" i="12"/>
  <c r="AS69" i="12"/>
  <c r="AW69" i="12"/>
  <c r="BA69" i="12"/>
  <c r="BE69" i="12"/>
  <c r="AH47" i="12"/>
  <c r="AX47" i="12"/>
  <c r="AG47" i="12"/>
  <c r="AS47" i="12"/>
  <c r="BE47" i="12"/>
  <c r="Z50" i="12"/>
  <c r="AL50" i="12"/>
  <c r="AT50" i="12"/>
  <c r="BF50" i="12"/>
  <c r="AG51" i="12"/>
  <c r="AS51" i="12"/>
  <c r="BA51" i="12"/>
  <c r="AH54" i="12"/>
  <c r="AT54" i="12"/>
  <c r="BF54" i="12"/>
  <c r="W47" i="12"/>
  <c r="AA47" i="12"/>
  <c r="AE47" i="12"/>
  <c r="AI47" i="12"/>
  <c r="AM47" i="12"/>
  <c r="AQ47" i="12"/>
  <c r="AU47" i="12"/>
  <c r="AY47" i="12"/>
  <c r="BC47" i="12"/>
  <c r="K48" i="12"/>
  <c r="Z48" i="12"/>
  <c r="AD48" i="12"/>
  <c r="AH48" i="12"/>
  <c r="AL48" i="12"/>
  <c r="AP48" i="12"/>
  <c r="AT48" i="12"/>
  <c r="AX48" i="12"/>
  <c r="BB48" i="12"/>
  <c r="X50" i="12"/>
  <c r="AB50" i="12"/>
  <c r="AF50" i="12"/>
  <c r="AJ50" i="12"/>
  <c r="AN50" i="12"/>
  <c r="AR50" i="12"/>
  <c r="AV50" i="12"/>
  <c r="AZ50" i="12"/>
  <c r="BD50" i="12"/>
  <c r="W51" i="12"/>
  <c r="AA51" i="12"/>
  <c r="AE51" i="12"/>
  <c r="AI51" i="12"/>
  <c r="AM51" i="12"/>
  <c r="AQ51" i="12"/>
  <c r="AU51" i="12"/>
  <c r="AY51" i="12"/>
  <c r="BC51" i="12"/>
  <c r="K52" i="12"/>
  <c r="Z52" i="12"/>
  <c r="AD52" i="12"/>
  <c r="AH52" i="12"/>
  <c r="AL52" i="12"/>
  <c r="AP52" i="12"/>
  <c r="AT52" i="12"/>
  <c r="AX52" i="12"/>
  <c r="BB52" i="12"/>
  <c r="X54" i="12"/>
  <c r="AB54" i="12"/>
  <c r="AF54" i="12"/>
  <c r="AJ54" i="12"/>
  <c r="AN54" i="12"/>
  <c r="AR54" i="12"/>
  <c r="AV54" i="12"/>
  <c r="AZ54" i="12"/>
  <c r="BD54" i="12"/>
  <c r="F55" i="12"/>
  <c r="W55" i="12"/>
  <c r="AA55" i="12"/>
  <c r="AE55" i="12"/>
  <c r="AI55" i="12"/>
  <c r="AM55" i="12"/>
  <c r="AQ55" i="12"/>
  <c r="AU55" i="12"/>
  <c r="AY55" i="12"/>
  <c r="BC55" i="12"/>
  <c r="K56" i="12"/>
  <c r="Z56" i="12"/>
  <c r="AD56" i="12"/>
  <c r="AH56" i="12"/>
  <c r="AL56" i="12"/>
  <c r="AP56" i="12"/>
  <c r="AT56" i="12"/>
  <c r="AX56" i="12"/>
  <c r="BB56" i="12"/>
  <c r="X58" i="12"/>
  <c r="AB58" i="12"/>
  <c r="AF58" i="12"/>
  <c r="AJ58" i="12"/>
  <c r="AN58" i="12"/>
  <c r="AR58" i="12"/>
  <c r="AV58" i="12"/>
  <c r="AZ58" i="12"/>
  <c r="BD58" i="12"/>
  <c r="F59" i="12"/>
  <c r="W59" i="12"/>
  <c r="AA59" i="12"/>
  <c r="AE59" i="12"/>
  <c r="AI59" i="12"/>
  <c r="AM59" i="12"/>
  <c r="AQ59" i="12"/>
  <c r="AU59" i="12"/>
  <c r="AY59" i="12"/>
  <c r="BC59" i="12"/>
  <c r="K60" i="12"/>
  <c r="Z60" i="12"/>
  <c r="AD60" i="12"/>
  <c r="AH60" i="12"/>
  <c r="AL60" i="12"/>
  <c r="AP60" i="12"/>
  <c r="AT60" i="12"/>
  <c r="AX60" i="12"/>
  <c r="BB60" i="12"/>
  <c r="X62" i="12"/>
  <c r="AB62" i="12"/>
  <c r="AF62" i="12"/>
  <c r="AJ62" i="12"/>
  <c r="AN62" i="12"/>
  <c r="AR62" i="12"/>
  <c r="AV62" i="12"/>
  <c r="AZ62" i="12"/>
  <c r="BD62" i="12"/>
  <c r="F63" i="12"/>
  <c r="W63" i="12"/>
  <c r="AA63" i="12"/>
  <c r="AE63" i="12"/>
  <c r="AI63" i="12"/>
  <c r="AM63" i="12"/>
  <c r="AQ63" i="12"/>
  <c r="AU63" i="12"/>
  <c r="AY63" i="12"/>
  <c r="BC63" i="12"/>
  <c r="K64" i="12"/>
  <c r="Z64" i="12"/>
  <c r="AD64" i="12"/>
  <c r="AH64" i="12"/>
  <c r="AL64" i="12"/>
  <c r="AP64" i="12"/>
  <c r="AT64" i="12"/>
  <c r="AX64" i="12"/>
  <c r="BB64" i="12"/>
  <c r="F66" i="12"/>
  <c r="W66" i="12"/>
  <c r="AA66" i="12"/>
  <c r="AE66" i="12"/>
  <c r="AI66" i="12"/>
  <c r="AM66" i="12"/>
  <c r="AQ66" i="12"/>
  <c r="AU66" i="12"/>
  <c r="AY66" i="12"/>
  <c r="BC66" i="12"/>
  <c r="K67" i="12"/>
  <c r="Z67" i="12"/>
  <c r="AD67" i="12"/>
  <c r="AH67" i="12"/>
  <c r="AL67" i="12"/>
  <c r="AP67" i="12"/>
  <c r="AT67" i="12"/>
  <c r="AX67" i="12"/>
  <c r="BB67" i="12"/>
  <c r="X69" i="12"/>
  <c r="AB69" i="12"/>
  <c r="AF69" i="12"/>
  <c r="AJ69" i="12"/>
  <c r="AN69" i="12"/>
  <c r="AR69" i="12"/>
  <c r="AV69" i="12"/>
  <c r="AZ69" i="12"/>
  <c r="BD69" i="12"/>
  <c r="Z47" i="12"/>
  <c r="AP47" i="12"/>
  <c r="Z51" i="12"/>
  <c r="AD51" i="12"/>
  <c r="AH51" i="12"/>
  <c r="AL51" i="12"/>
  <c r="AP51" i="12"/>
  <c r="AT51" i="12"/>
  <c r="AX51" i="12"/>
  <c r="BB51" i="12"/>
  <c r="BF51" i="12"/>
  <c r="W54" i="12"/>
  <c r="AA54" i="12"/>
  <c r="AE54" i="12"/>
  <c r="AI54" i="12"/>
  <c r="AM54" i="12"/>
  <c r="AQ54" i="12"/>
  <c r="AU54" i="12"/>
  <c r="AY54" i="12"/>
  <c r="BC54" i="12"/>
  <c r="K55" i="12"/>
  <c r="Z55" i="12"/>
  <c r="AD55" i="12"/>
  <c r="AH55" i="12"/>
  <c r="AL55" i="12"/>
  <c r="AP55" i="12"/>
  <c r="AT55" i="12"/>
  <c r="AX55" i="12"/>
  <c r="BB55" i="12"/>
  <c r="W58" i="12"/>
  <c r="AA58" i="12"/>
  <c r="AE58" i="12"/>
  <c r="AI58" i="12"/>
  <c r="AM58" i="12"/>
  <c r="AQ58" i="12"/>
  <c r="AU58" i="12"/>
  <c r="AY58" i="12"/>
  <c r="BC58" i="12"/>
  <c r="K59" i="12"/>
  <c r="Z59" i="12"/>
  <c r="AD59" i="12"/>
  <c r="AH59" i="12"/>
  <c r="AL59" i="12"/>
  <c r="AP59" i="12"/>
  <c r="AT59" i="12"/>
  <c r="AX59" i="12"/>
  <c r="BB59" i="12"/>
  <c r="W62" i="12"/>
  <c r="AA62" i="12"/>
  <c r="AE62" i="12"/>
  <c r="AI62" i="12"/>
  <c r="AM62" i="12"/>
  <c r="AQ62" i="12"/>
  <c r="AU62" i="12"/>
  <c r="AY62" i="12"/>
  <c r="BC62" i="12"/>
  <c r="K63" i="12"/>
  <c r="Z63" i="12"/>
  <c r="AD63" i="12"/>
  <c r="AH63" i="12"/>
  <c r="AL63" i="12"/>
  <c r="AP63" i="12"/>
  <c r="AT63" i="12"/>
  <c r="AX63" i="12"/>
  <c r="BB63" i="12"/>
  <c r="K66" i="12"/>
  <c r="Z66" i="12"/>
  <c r="AD66" i="12"/>
  <c r="AH66" i="12"/>
  <c r="AL66" i="12"/>
  <c r="AP66" i="12"/>
  <c r="AT66" i="12"/>
  <c r="AX66" i="12"/>
  <c r="BB66" i="12"/>
  <c r="BF66" i="12"/>
  <c r="W69" i="12"/>
  <c r="AA69" i="12"/>
  <c r="AE69" i="12"/>
  <c r="AI69" i="12"/>
  <c r="AM69" i="12"/>
  <c r="AQ69" i="12"/>
  <c r="AU69" i="12"/>
  <c r="AY69" i="12"/>
  <c r="BC69" i="12"/>
  <c r="AL47" i="12"/>
  <c r="BB47" i="12"/>
  <c r="Y47" i="12"/>
  <c r="AK47" i="12"/>
  <c r="AD50" i="12"/>
  <c r="Y51" i="12"/>
  <c r="AK51" i="12"/>
  <c r="AL54" i="12"/>
  <c r="Z58" i="12"/>
  <c r="AH58" i="12"/>
  <c r="AL58" i="12"/>
  <c r="AT58" i="12"/>
  <c r="Z62" i="12"/>
  <c r="AD62" i="12"/>
  <c r="AH62" i="12"/>
  <c r="AL62" i="12"/>
  <c r="AP62" i="12"/>
  <c r="AT62" i="12"/>
  <c r="AX62" i="12"/>
  <c r="BB62" i="12"/>
  <c r="AK66" i="12"/>
  <c r="AO66" i="12"/>
  <c r="AS66" i="12"/>
  <c r="AW66" i="12"/>
  <c r="BA66" i="12"/>
  <c r="Z69" i="12"/>
  <c r="AD69" i="12"/>
  <c r="AH69" i="12"/>
  <c r="AL69" i="12"/>
  <c r="AP69" i="12"/>
  <c r="AT69" i="12"/>
  <c r="AX69" i="12"/>
  <c r="BB69" i="12"/>
  <c r="BE46" i="12"/>
  <c r="AZ46" i="12"/>
  <c r="AU46" i="12"/>
  <c r="AO46" i="12"/>
  <c r="AJ46" i="12"/>
  <c r="AE46" i="12"/>
  <c r="Y46" i="12"/>
  <c r="P46" i="12"/>
  <c r="G46" i="12" s="1"/>
  <c r="O46" i="12"/>
  <c r="N46" i="12"/>
  <c r="D46" i="12"/>
  <c r="C46" i="12"/>
  <c r="B46" i="12"/>
  <c r="E46" i="12" s="1"/>
  <c r="A46" i="12"/>
  <c r="BF46" i="12" s="1"/>
  <c r="ED45" i="12"/>
  <c r="EG45" i="12" s="1"/>
  <c r="EJ45" i="12" s="1"/>
  <c r="EM45" i="12" s="1"/>
  <c r="EP45" i="12" s="1"/>
  <c r="ES45" i="12" s="1"/>
  <c r="EV45" i="12" s="1"/>
  <c r="EY45" i="12" s="1"/>
  <c r="FB45" i="12" s="1"/>
  <c r="EA45" i="12"/>
  <c r="DZ45" i="12"/>
  <c r="EC45" i="12" s="1"/>
  <c r="EF45" i="12" s="1"/>
  <c r="EI45" i="12" s="1"/>
  <c r="EL45" i="12" s="1"/>
  <c r="EO45" i="12" s="1"/>
  <c r="ER45" i="12" s="1"/>
  <c r="EU45" i="12" s="1"/>
  <c r="EX45" i="12" s="1"/>
  <c r="FA45" i="12" s="1"/>
  <c r="FD45" i="12" s="1"/>
  <c r="DY45" i="12"/>
  <c r="EB45" i="12" s="1"/>
  <c r="EE45" i="12" s="1"/>
  <c r="EH45" i="12" s="1"/>
  <c r="EK45" i="12" s="1"/>
  <c r="EN45" i="12" s="1"/>
  <c r="EQ45" i="12" s="1"/>
  <c r="ET45" i="12" s="1"/>
  <c r="EW45" i="12" s="1"/>
  <c r="EZ45" i="12" s="1"/>
  <c r="FC45" i="12" s="1"/>
  <c r="P45" i="12"/>
  <c r="F45" i="12" s="1"/>
  <c r="O45" i="12"/>
  <c r="N45" i="12"/>
  <c r="G45" i="12"/>
  <c r="E45" i="12"/>
  <c r="D45" i="12"/>
  <c r="C45" i="12"/>
  <c r="B45" i="12"/>
  <c r="A45" i="12"/>
  <c r="BD45" i="12" s="1"/>
  <c r="EC44" i="12"/>
  <c r="EF44" i="12" s="1"/>
  <c r="EI44" i="12" s="1"/>
  <c r="EL44" i="12" s="1"/>
  <c r="EO44" i="12" s="1"/>
  <c r="ER44" i="12" s="1"/>
  <c r="EU44" i="12" s="1"/>
  <c r="EX44" i="12" s="1"/>
  <c r="FA44" i="12" s="1"/>
  <c r="FD44" i="12" s="1"/>
  <c r="EA44" i="12"/>
  <c r="ED44" i="12" s="1"/>
  <c r="EG44" i="12" s="1"/>
  <c r="EJ44" i="12" s="1"/>
  <c r="EM44" i="12" s="1"/>
  <c r="EP44" i="12" s="1"/>
  <c r="ES44" i="12" s="1"/>
  <c r="EV44" i="12" s="1"/>
  <c r="EY44" i="12" s="1"/>
  <c r="FB44" i="12" s="1"/>
  <c r="DZ44" i="12"/>
  <c r="DY44" i="12"/>
  <c r="EB44" i="12" s="1"/>
  <c r="EE44" i="12" s="1"/>
  <c r="EH44" i="12" s="1"/>
  <c r="EK44" i="12" s="1"/>
  <c r="EN44" i="12" s="1"/>
  <c r="EQ44" i="12" s="1"/>
  <c r="ET44" i="12" s="1"/>
  <c r="EW44" i="12" s="1"/>
  <c r="EZ44" i="12" s="1"/>
  <c r="FC44" i="12" s="1"/>
  <c r="BE44" i="12"/>
  <c r="AY44" i="12"/>
  <c r="AW44" i="12"/>
  <c r="AQ44" i="12"/>
  <c r="AO44" i="12"/>
  <c r="AI44" i="12"/>
  <c r="AG44" i="12"/>
  <c r="AA44" i="12"/>
  <c r="Y44" i="12"/>
  <c r="P44" i="12"/>
  <c r="Q44" i="12" s="1"/>
  <c r="O44" i="12"/>
  <c r="N44" i="12"/>
  <c r="F44" i="12"/>
  <c r="D44" i="12"/>
  <c r="C44" i="12"/>
  <c r="B44" i="12"/>
  <c r="E44" i="12" s="1"/>
  <c r="A44" i="12"/>
  <c r="BF44" i="12" s="1"/>
  <c r="DU43" i="12"/>
  <c r="DV43" i="12" s="1"/>
  <c r="DW43" i="12" s="1"/>
  <c r="DX43" i="12" s="1"/>
  <c r="DY43" i="12" s="1"/>
  <c r="DZ43" i="12" s="1"/>
  <c r="EA43" i="12" s="1"/>
  <c r="EB43" i="12" s="1"/>
  <c r="EC43" i="12" s="1"/>
  <c r="ED43" i="12" s="1"/>
  <c r="EE43" i="12" s="1"/>
  <c r="AJ43" i="12"/>
  <c r="AF43" i="12"/>
  <c r="P43" i="12"/>
  <c r="F43" i="12" s="1"/>
  <c r="O43" i="12"/>
  <c r="N43" i="12"/>
  <c r="G43" i="12"/>
  <c r="E43" i="12"/>
  <c r="D43" i="12"/>
  <c r="C43" i="12"/>
  <c r="B43" i="12"/>
  <c r="A43" i="12"/>
  <c r="BB43" i="12" s="1"/>
  <c r="P42" i="12"/>
  <c r="F42" i="12" s="1"/>
  <c r="O42" i="12"/>
  <c r="N42" i="12"/>
  <c r="D42" i="12"/>
  <c r="C42" i="12"/>
  <c r="B42" i="12"/>
  <c r="E42" i="12" s="1"/>
  <c r="A42" i="12"/>
  <c r="AJ42" i="12" s="1"/>
  <c r="P19" i="12"/>
  <c r="Q19" i="12" s="1"/>
  <c r="P20" i="12"/>
  <c r="Q20" i="12" s="1"/>
  <c r="P21" i="12"/>
  <c r="Q21" i="12" s="1"/>
  <c r="P22" i="12"/>
  <c r="Q22" i="12" s="1"/>
  <c r="P23" i="12"/>
  <c r="Q23" i="12" s="1"/>
  <c r="P24" i="12"/>
  <c r="Q24" i="12" s="1"/>
  <c r="P25" i="12"/>
  <c r="Q25" i="12" s="1"/>
  <c r="P26" i="12"/>
  <c r="Q26" i="12" s="1"/>
  <c r="P27" i="12"/>
  <c r="Q27" i="12" s="1"/>
  <c r="P28" i="12"/>
  <c r="Q28" i="12" s="1"/>
  <c r="P29" i="12"/>
  <c r="Q29" i="12" s="1"/>
  <c r="P30" i="12"/>
  <c r="Q30" i="12" s="1"/>
  <c r="P31" i="12"/>
  <c r="Q31" i="12" s="1"/>
  <c r="P32" i="12"/>
  <c r="Q32" i="12" s="1"/>
  <c r="P33" i="12"/>
  <c r="Q33" i="12" s="1"/>
  <c r="P34" i="12"/>
  <c r="Q34" i="12" s="1"/>
  <c r="P35" i="12"/>
  <c r="Q35" i="12" s="1"/>
  <c r="P36" i="12"/>
  <c r="Q36" i="12" s="1"/>
  <c r="P37" i="12"/>
  <c r="Q37" i="12" s="1"/>
  <c r="P38" i="12"/>
  <c r="Q38" i="12" s="1"/>
  <c r="P39" i="12"/>
  <c r="Q39" i="12" s="1"/>
  <c r="P40" i="12"/>
  <c r="Q40" i="12" s="1"/>
  <c r="P41" i="12"/>
  <c r="G41" i="12" s="1"/>
  <c r="D39" i="12"/>
  <c r="D41" i="12"/>
  <c r="D40" i="12"/>
  <c r="P13" i="41"/>
  <c r="Q13" i="41" s="1"/>
  <c r="R13" i="41" s="1"/>
  <c r="S13" i="41" s="1"/>
  <c r="T13" i="41" s="1"/>
  <c r="U13" i="41" s="1"/>
  <c r="V13" i="41" s="1"/>
  <c r="W13" i="41" s="1"/>
  <c r="X13" i="41" s="1"/>
  <c r="Y13" i="41" s="1"/>
  <c r="Z13" i="41" s="1"/>
  <c r="AA13" i="41" s="1"/>
  <c r="AB13" i="41" s="1"/>
  <c r="AC13" i="41" s="1"/>
  <c r="AD13" i="41" s="1"/>
  <c r="AE13" i="41" s="1"/>
  <c r="AF13" i="41" s="1"/>
  <c r="AG13" i="41" s="1"/>
  <c r="AH13" i="41" s="1"/>
  <c r="AI13" i="41" s="1"/>
  <c r="AJ13" i="41" s="1"/>
  <c r="AK13" i="41" s="1"/>
  <c r="AL13" i="41" s="1"/>
  <c r="AM13" i="41" s="1"/>
  <c r="AN13" i="41" s="1"/>
  <c r="AO13" i="41" s="1"/>
  <c r="AP13" i="41" s="1"/>
  <c r="AQ13" i="41" s="1"/>
  <c r="AR13" i="41" s="1"/>
  <c r="AS13" i="41" s="1"/>
  <c r="AT13" i="41" s="1"/>
  <c r="AU13" i="41" s="1"/>
  <c r="AV13" i="41" s="1"/>
  <c r="AW13" i="41" s="1"/>
  <c r="AX13" i="41" s="1"/>
  <c r="AY13" i="41" s="1"/>
  <c r="AZ13" i="41" s="1"/>
  <c r="BA13" i="41" s="1"/>
  <c r="BB13" i="41" s="1"/>
  <c r="BC13" i="41" s="1"/>
  <c r="BD13" i="41" s="1"/>
  <c r="BE13" i="41" s="1"/>
  <c r="BF13" i="41" s="1"/>
  <c r="BG13" i="41" s="1"/>
  <c r="BH13" i="41" s="1"/>
  <c r="BI13" i="41" s="1"/>
  <c r="BJ13" i="41" s="1"/>
  <c r="BK13" i="41" s="1"/>
  <c r="O13" i="41"/>
  <c r="A40" i="12"/>
  <c r="W40" i="12" s="1"/>
  <c r="B40" i="12"/>
  <c r="E40" i="12" s="1"/>
  <c r="C40" i="12"/>
  <c r="I40" i="12"/>
  <c r="J40" i="12"/>
  <c r="AC40" i="12"/>
  <c r="AK40" i="12"/>
  <c r="AS40" i="12"/>
  <c r="BA40" i="12"/>
  <c r="DY40" i="12"/>
  <c r="EB40" i="12" s="1"/>
  <c r="EE40" i="12" s="1"/>
  <c r="EH40" i="12" s="1"/>
  <c r="EK40" i="12" s="1"/>
  <c r="EN40" i="12" s="1"/>
  <c r="EQ40" i="12" s="1"/>
  <c r="ET40" i="12" s="1"/>
  <c r="EW40" i="12" s="1"/>
  <c r="EZ40" i="12" s="1"/>
  <c r="FC40" i="12" s="1"/>
  <c r="DZ40" i="12"/>
  <c r="EC40" i="12" s="1"/>
  <c r="EF40" i="12" s="1"/>
  <c r="EI40" i="12" s="1"/>
  <c r="EL40" i="12" s="1"/>
  <c r="EO40" i="12" s="1"/>
  <c r="ER40" i="12" s="1"/>
  <c r="EU40" i="12" s="1"/>
  <c r="EX40" i="12" s="1"/>
  <c r="FA40" i="12" s="1"/>
  <c r="FD40" i="12" s="1"/>
  <c r="EA40" i="12"/>
  <c r="ED40" i="12" s="1"/>
  <c r="EG40" i="12" s="1"/>
  <c r="EJ40" i="12" s="1"/>
  <c r="EM40" i="12" s="1"/>
  <c r="EP40" i="12" s="1"/>
  <c r="ES40" i="12" s="1"/>
  <c r="EV40" i="12" s="1"/>
  <c r="EY40" i="12" s="1"/>
  <c r="FB40" i="12" s="1"/>
  <c r="A41" i="12"/>
  <c r="Y41" i="12" s="1"/>
  <c r="B41" i="12"/>
  <c r="C41" i="12"/>
  <c r="I41" i="12"/>
  <c r="J41" i="12"/>
  <c r="X41" i="12"/>
  <c r="AA41" i="12"/>
  <c r="AF41" i="12"/>
  <c r="AI41" i="12"/>
  <c r="AK41" i="12"/>
  <c r="AQ41" i="12"/>
  <c r="AS41" i="12"/>
  <c r="AV41" i="12"/>
  <c r="BA41" i="12"/>
  <c r="BD41" i="12"/>
  <c r="DY41" i="12"/>
  <c r="EB41" i="12" s="1"/>
  <c r="EE41" i="12" s="1"/>
  <c r="EH41" i="12" s="1"/>
  <c r="EK41" i="12" s="1"/>
  <c r="EN41" i="12" s="1"/>
  <c r="EQ41" i="12" s="1"/>
  <c r="ET41" i="12" s="1"/>
  <c r="EW41" i="12" s="1"/>
  <c r="EZ41" i="12" s="1"/>
  <c r="FC41" i="12" s="1"/>
  <c r="DZ41" i="12"/>
  <c r="EC41" i="12" s="1"/>
  <c r="EF41" i="12" s="1"/>
  <c r="EI41" i="12" s="1"/>
  <c r="EL41" i="12" s="1"/>
  <c r="EO41" i="12" s="1"/>
  <c r="ER41" i="12" s="1"/>
  <c r="EU41" i="12" s="1"/>
  <c r="EX41" i="12" s="1"/>
  <c r="FA41" i="12" s="1"/>
  <c r="FD41" i="12" s="1"/>
  <c r="EA41" i="12"/>
  <c r="ED41" i="12" s="1"/>
  <c r="EG41" i="12" s="1"/>
  <c r="EJ41" i="12" s="1"/>
  <c r="EM41" i="12" s="1"/>
  <c r="EP41" i="12" s="1"/>
  <c r="ES41" i="12" s="1"/>
  <c r="EV41" i="12" s="1"/>
  <c r="EY41" i="12" s="1"/>
  <c r="FB41" i="12" s="1"/>
  <c r="G42" i="12" l="1"/>
  <c r="K42" i="12"/>
  <c r="Q42" i="12"/>
  <c r="K43" i="12"/>
  <c r="Q43" i="12"/>
  <c r="AF46" i="12"/>
  <c r="AQ46" i="12"/>
  <c r="BA46" i="12"/>
  <c r="X43" i="12"/>
  <c r="AN43" i="12"/>
  <c r="AC44" i="12"/>
  <c r="AK44" i="12"/>
  <c r="AS44" i="12"/>
  <c r="BA44" i="12"/>
  <c r="J46" i="12"/>
  <c r="W46" i="12"/>
  <c r="AB46" i="12"/>
  <c r="AG46" i="12"/>
  <c r="AM46" i="12"/>
  <c r="AR46" i="12"/>
  <c r="AW46" i="12"/>
  <c r="BC46" i="12"/>
  <c r="F46" i="12"/>
  <c r="AA46" i="12"/>
  <c r="AK46" i="12"/>
  <c r="AV46" i="12"/>
  <c r="AY41" i="12"/>
  <c r="AN41" i="12"/>
  <c r="AC41" i="12"/>
  <c r="AB43" i="12"/>
  <c r="AR43" i="12"/>
  <c r="J44" i="12"/>
  <c r="W44" i="12"/>
  <c r="AE44" i="12"/>
  <c r="AM44" i="12"/>
  <c r="AU44" i="12"/>
  <c r="BC44" i="12"/>
  <c r="K45" i="12"/>
  <c r="Q45" i="12"/>
  <c r="X46" i="12"/>
  <c r="AC46" i="12"/>
  <c r="AI46" i="12"/>
  <c r="AN46" i="12"/>
  <c r="AS46" i="12"/>
  <c r="AY46" i="12"/>
  <c r="BD46" i="12"/>
  <c r="EF43" i="12"/>
  <c r="EG43" i="12" s="1"/>
  <c r="EH43" i="12" s="1"/>
  <c r="EI43" i="12" s="1"/>
  <c r="EJ43" i="12" s="1"/>
  <c r="EK43" i="12" s="1"/>
  <c r="EL43" i="12" s="1"/>
  <c r="EM43" i="12" s="1"/>
  <c r="EN43" i="12" s="1"/>
  <c r="EO43" i="12" s="1"/>
  <c r="EP43" i="12" s="1"/>
  <c r="EQ43" i="12" s="1"/>
  <c r="ER43" i="12" s="1"/>
  <c r="ES43" i="12" s="1"/>
  <c r="ET43" i="12" s="1"/>
  <c r="EU43" i="12" s="1"/>
  <c r="EV43" i="12" s="1"/>
  <c r="EW43" i="12" s="1"/>
  <c r="EX43" i="12" s="1"/>
  <c r="EY43" i="12" s="1"/>
  <c r="EZ43" i="12" s="1"/>
  <c r="FA43" i="12" s="1"/>
  <c r="FB43" i="12" s="1"/>
  <c r="FC43" i="12" s="1"/>
  <c r="FD43" i="12" s="1"/>
  <c r="X42" i="12"/>
  <c r="AB42" i="12"/>
  <c r="AF42" i="12"/>
  <c r="AN42" i="12"/>
  <c r="AR42" i="12"/>
  <c r="AV42" i="12"/>
  <c r="AZ42" i="12"/>
  <c r="BD42" i="12"/>
  <c r="Z43" i="12"/>
  <c r="AH43" i="12"/>
  <c r="AL43" i="12"/>
  <c r="AT43" i="12"/>
  <c r="AX43" i="12"/>
  <c r="BF43" i="12"/>
  <c r="W42" i="12"/>
  <c r="AA42" i="12"/>
  <c r="AE42" i="12"/>
  <c r="AI42" i="12"/>
  <c r="AM42" i="12"/>
  <c r="AQ42" i="12"/>
  <c r="AU42" i="12"/>
  <c r="AY42" i="12"/>
  <c r="BC42" i="12"/>
  <c r="J43" i="12"/>
  <c r="Y43" i="12"/>
  <c r="AC43" i="12"/>
  <c r="AG43" i="12"/>
  <c r="AK43" i="12"/>
  <c r="AO43" i="12"/>
  <c r="AS43" i="12"/>
  <c r="AW43" i="12"/>
  <c r="BA43" i="12"/>
  <c r="BE43" i="12"/>
  <c r="G44" i="12"/>
  <c r="X44" i="12"/>
  <c r="AB44" i="12"/>
  <c r="AF44" i="12"/>
  <c r="AJ44" i="12"/>
  <c r="AN44" i="12"/>
  <c r="AR44" i="12"/>
  <c r="AV44" i="12"/>
  <c r="AZ44" i="12"/>
  <c r="BD44" i="12"/>
  <c r="W45" i="12"/>
  <c r="AA45" i="12"/>
  <c r="AE45" i="12"/>
  <c r="AI45" i="12"/>
  <c r="AM45" i="12"/>
  <c r="AQ45" i="12"/>
  <c r="AU45" i="12"/>
  <c r="AY45" i="12"/>
  <c r="BC45" i="12"/>
  <c r="K46" i="12"/>
  <c r="Q46" i="12"/>
  <c r="Z46" i="12"/>
  <c r="AD46" i="12"/>
  <c r="AH46" i="12"/>
  <c r="AL46" i="12"/>
  <c r="AP46" i="12"/>
  <c r="AT46" i="12"/>
  <c r="AX46" i="12"/>
  <c r="BB46" i="12"/>
  <c r="Z42" i="12"/>
  <c r="AL42" i="12"/>
  <c r="AT42" i="12"/>
  <c r="BB42" i="12"/>
  <c r="AZ43" i="12"/>
  <c r="Z45" i="12"/>
  <c r="AD45" i="12"/>
  <c r="AH45" i="12"/>
  <c r="AL45" i="12"/>
  <c r="AP45" i="12"/>
  <c r="AT45" i="12"/>
  <c r="AX45" i="12"/>
  <c r="BB45" i="12"/>
  <c r="BF45" i="12"/>
  <c r="AD42" i="12"/>
  <c r="AH42" i="12"/>
  <c r="AP42" i="12"/>
  <c r="AX42" i="12"/>
  <c r="BF42" i="12"/>
  <c r="AV43" i="12"/>
  <c r="BD43" i="12"/>
  <c r="J42" i="12"/>
  <c r="Y42" i="12"/>
  <c r="AC42" i="12"/>
  <c r="AG42" i="12"/>
  <c r="AK42" i="12"/>
  <c r="AO42" i="12"/>
  <c r="AS42" i="12"/>
  <c r="AW42" i="12"/>
  <c r="BA42" i="12"/>
  <c r="BE42" i="12"/>
  <c r="W43" i="12"/>
  <c r="AA43" i="12"/>
  <c r="AE43" i="12"/>
  <c r="AI43" i="12"/>
  <c r="AM43" i="12"/>
  <c r="AQ43" i="12"/>
  <c r="AU43" i="12"/>
  <c r="AY43" i="12"/>
  <c r="BC43" i="12"/>
  <c r="K44" i="12"/>
  <c r="Z44" i="12"/>
  <c r="AD44" i="12"/>
  <c r="AH44" i="12"/>
  <c r="AL44" i="12"/>
  <c r="AP44" i="12"/>
  <c r="AT44" i="12"/>
  <c r="AX44" i="12"/>
  <c r="BB44" i="12"/>
  <c r="J45" i="12"/>
  <c r="Y45" i="12"/>
  <c r="AC45" i="12"/>
  <c r="AG45" i="12"/>
  <c r="AK45" i="12"/>
  <c r="AO45" i="12"/>
  <c r="AS45" i="12"/>
  <c r="AW45" i="12"/>
  <c r="BA45" i="12"/>
  <c r="BE45" i="12"/>
  <c r="AD43" i="12"/>
  <c r="AP43" i="12"/>
  <c r="X45" i="12"/>
  <c r="AB45" i="12"/>
  <c r="AF45" i="12"/>
  <c r="AJ45" i="12"/>
  <c r="AN45" i="12"/>
  <c r="AR45" i="12"/>
  <c r="AV45" i="12"/>
  <c r="AZ45" i="12"/>
  <c r="BD40" i="12"/>
  <c r="AV40" i="12"/>
  <c r="AN40" i="12"/>
  <c r="AF40" i="12"/>
  <c r="X40" i="12"/>
  <c r="BE40" i="12"/>
  <c r="AW40" i="12"/>
  <c r="AO40" i="12"/>
  <c r="AG40" i="12"/>
  <c r="Y40" i="12"/>
  <c r="AZ40" i="12"/>
  <c r="AR40" i="12"/>
  <c r="AJ40" i="12"/>
  <c r="AB40" i="12"/>
  <c r="BC41" i="12"/>
  <c r="AW41" i="12"/>
  <c r="AR41" i="12"/>
  <c r="AM41" i="12"/>
  <c r="AG41" i="12"/>
  <c r="AB41" i="12"/>
  <c r="W41" i="12"/>
  <c r="BE41" i="12"/>
  <c r="AZ41" i="12"/>
  <c r="AU41" i="12"/>
  <c r="AO41" i="12"/>
  <c r="AJ41" i="12"/>
  <c r="AE41" i="12"/>
  <c r="G40" i="12"/>
  <c r="Q41" i="12"/>
  <c r="K41" i="12"/>
  <c r="F41" i="12"/>
  <c r="K40" i="12"/>
  <c r="F40" i="12"/>
  <c r="BC40" i="12"/>
  <c r="AY40" i="12"/>
  <c r="AU40" i="12"/>
  <c r="AQ40" i="12"/>
  <c r="AM40" i="12"/>
  <c r="AI40" i="12"/>
  <c r="AE40" i="12"/>
  <c r="AA40" i="12"/>
  <c r="I39" i="12"/>
  <c r="I38" i="12"/>
  <c r="I37" i="12"/>
  <c r="I36" i="12"/>
  <c r="I35" i="12"/>
  <c r="I34" i="12"/>
  <c r="I33" i="12"/>
  <c r="I32" i="12"/>
  <c r="I31" i="12"/>
  <c r="I30" i="12"/>
  <c r="I29" i="12"/>
  <c r="I28" i="12"/>
  <c r="I27" i="12"/>
  <c r="I26" i="12"/>
  <c r="I25" i="12"/>
  <c r="I24" i="12"/>
  <c r="I23" i="12"/>
  <c r="I22" i="12"/>
  <c r="I21" i="12"/>
  <c r="I20" i="12"/>
  <c r="I19" i="12"/>
  <c r="A1" i="12"/>
  <c r="EA39" i="12"/>
  <c r="ED39" i="12" s="1"/>
  <c r="EG39" i="12" s="1"/>
  <c r="EJ39" i="12" s="1"/>
  <c r="EM39" i="12" s="1"/>
  <c r="EP39" i="12" s="1"/>
  <c r="ES39" i="12" s="1"/>
  <c r="EV39" i="12" s="1"/>
  <c r="EY39" i="12" s="1"/>
  <c r="FB39" i="12" s="1"/>
  <c r="DZ39" i="12"/>
  <c r="EC39" i="12" s="1"/>
  <c r="EF39" i="12" s="1"/>
  <c r="EI39" i="12" s="1"/>
  <c r="EL39" i="12" s="1"/>
  <c r="EO39" i="12" s="1"/>
  <c r="ER39" i="12" s="1"/>
  <c r="EU39" i="12" s="1"/>
  <c r="EX39" i="12" s="1"/>
  <c r="FA39" i="12" s="1"/>
  <c r="FD39" i="12" s="1"/>
  <c r="DY39" i="12"/>
  <c r="EB39" i="12" s="1"/>
  <c r="EE39" i="12" s="1"/>
  <c r="EH39" i="12" s="1"/>
  <c r="EK39" i="12" s="1"/>
  <c r="EN39" i="12" s="1"/>
  <c r="EQ39" i="12" s="1"/>
  <c r="ET39" i="12" s="1"/>
  <c r="EW39" i="12" s="1"/>
  <c r="EZ39" i="12" s="1"/>
  <c r="FC39" i="12" s="1"/>
  <c r="G39" i="12"/>
  <c r="C39" i="12"/>
  <c r="B39" i="12"/>
  <c r="E39" i="12" s="1"/>
  <c r="A39" i="12"/>
  <c r="BD39" i="12" s="1"/>
  <c r="EA38" i="12"/>
  <c r="ED38" i="12" s="1"/>
  <c r="EG38" i="12" s="1"/>
  <c r="EJ38" i="12" s="1"/>
  <c r="EM38" i="12" s="1"/>
  <c r="EP38" i="12" s="1"/>
  <c r="ES38" i="12" s="1"/>
  <c r="EV38" i="12" s="1"/>
  <c r="EY38" i="12" s="1"/>
  <c r="FB38" i="12" s="1"/>
  <c r="DZ38" i="12"/>
  <c r="EC38" i="12" s="1"/>
  <c r="EF38" i="12" s="1"/>
  <c r="EI38" i="12" s="1"/>
  <c r="EL38" i="12" s="1"/>
  <c r="EO38" i="12" s="1"/>
  <c r="ER38" i="12" s="1"/>
  <c r="EU38" i="12" s="1"/>
  <c r="EX38" i="12" s="1"/>
  <c r="FA38" i="12" s="1"/>
  <c r="FD38" i="12" s="1"/>
  <c r="DY38" i="12"/>
  <c r="EB38" i="12" s="1"/>
  <c r="EE38" i="12" s="1"/>
  <c r="EH38" i="12" s="1"/>
  <c r="EK38" i="12" s="1"/>
  <c r="EN38" i="12" s="1"/>
  <c r="EQ38" i="12" s="1"/>
  <c r="ET38" i="12" s="1"/>
  <c r="EW38" i="12" s="1"/>
  <c r="EZ38" i="12" s="1"/>
  <c r="FC38" i="12" s="1"/>
  <c r="K38" i="12"/>
  <c r="D38" i="12"/>
  <c r="C38" i="12"/>
  <c r="B38" i="12"/>
  <c r="E38" i="12" s="1"/>
  <c r="A38" i="12"/>
  <c r="BE38" i="12" s="1"/>
  <c r="EA37" i="12"/>
  <c r="ED37" i="12" s="1"/>
  <c r="EG37" i="12" s="1"/>
  <c r="EJ37" i="12" s="1"/>
  <c r="EM37" i="12" s="1"/>
  <c r="EP37" i="12" s="1"/>
  <c r="ES37" i="12" s="1"/>
  <c r="EV37" i="12" s="1"/>
  <c r="EY37" i="12" s="1"/>
  <c r="FB37" i="12" s="1"/>
  <c r="DZ37" i="12"/>
  <c r="EC37" i="12" s="1"/>
  <c r="EF37" i="12" s="1"/>
  <c r="EI37" i="12" s="1"/>
  <c r="EL37" i="12" s="1"/>
  <c r="EO37" i="12" s="1"/>
  <c r="ER37" i="12" s="1"/>
  <c r="EU37" i="12" s="1"/>
  <c r="EX37" i="12" s="1"/>
  <c r="FA37" i="12" s="1"/>
  <c r="FD37" i="12" s="1"/>
  <c r="DY37" i="12"/>
  <c r="EB37" i="12" s="1"/>
  <c r="EE37" i="12" s="1"/>
  <c r="EH37" i="12" s="1"/>
  <c r="EK37" i="12" s="1"/>
  <c r="EN37" i="12" s="1"/>
  <c r="EQ37" i="12" s="1"/>
  <c r="ET37" i="12" s="1"/>
  <c r="EW37" i="12" s="1"/>
  <c r="EZ37" i="12" s="1"/>
  <c r="FC37" i="12" s="1"/>
  <c r="BD37" i="12"/>
  <c r="AN37" i="12"/>
  <c r="D37" i="12"/>
  <c r="C37" i="12"/>
  <c r="B37" i="12"/>
  <c r="E37" i="12" s="1"/>
  <c r="A37" i="12"/>
  <c r="BC37" i="12" s="1"/>
  <c r="AF4" i="9"/>
  <c r="AF5" i="9" s="1"/>
  <c r="EA36" i="12"/>
  <c r="ED36" i="12" s="1"/>
  <c r="EG36" i="12" s="1"/>
  <c r="EJ36" i="12" s="1"/>
  <c r="EM36" i="12" s="1"/>
  <c r="EP36" i="12" s="1"/>
  <c r="ES36" i="12" s="1"/>
  <c r="EV36" i="12" s="1"/>
  <c r="EY36" i="12" s="1"/>
  <c r="FB36" i="12" s="1"/>
  <c r="DZ36" i="12"/>
  <c r="EC36" i="12" s="1"/>
  <c r="EF36" i="12" s="1"/>
  <c r="EI36" i="12" s="1"/>
  <c r="EL36" i="12" s="1"/>
  <c r="EO36" i="12" s="1"/>
  <c r="ER36" i="12" s="1"/>
  <c r="EU36" i="12" s="1"/>
  <c r="EX36" i="12" s="1"/>
  <c r="FA36" i="12" s="1"/>
  <c r="FD36" i="12" s="1"/>
  <c r="DY36" i="12"/>
  <c r="EB36" i="12" s="1"/>
  <c r="EE36" i="12" s="1"/>
  <c r="EH36" i="12" s="1"/>
  <c r="EK36" i="12" s="1"/>
  <c r="EN36" i="12" s="1"/>
  <c r="EQ36" i="12" s="1"/>
  <c r="ET36" i="12" s="1"/>
  <c r="EW36" i="12" s="1"/>
  <c r="EZ36" i="12" s="1"/>
  <c r="FC36" i="12" s="1"/>
  <c r="D36" i="12"/>
  <c r="C36" i="12"/>
  <c r="B36" i="12"/>
  <c r="E36" i="12" s="1"/>
  <c r="A36" i="12"/>
  <c r="BE36" i="12" s="1"/>
  <c r="EA35" i="12"/>
  <c r="ED35" i="12" s="1"/>
  <c r="EG35" i="12" s="1"/>
  <c r="EJ35" i="12" s="1"/>
  <c r="EM35" i="12" s="1"/>
  <c r="EP35" i="12" s="1"/>
  <c r="ES35" i="12" s="1"/>
  <c r="EV35" i="12" s="1"/>
  <c r="EY35" i="12" s="1"/>
  <c r="FB35" i="12" s="1"/>
  <c r="DZ35" i="12"/>
  <c r="EC35" i="12" s="1"/>
  <c r="EF35" i="12" s="1"/>
  <c r="EI35" i="12" s="1"/>
  <c r="EL35" i="12" s="1"/>
  <c r="EO35" i="12" s="1"/>
  <c r="ER35" i="12" s="1"/>
  <c r="EU35" i="12" s="1"/>
  <c r="EX35" i="12" s="1"/>
  <c r="FA35" i="12" s="1"/>
  <c r="FD35" i="12" s="1"/>
  <c r="DY35" i="12"/>
  <c r="EB35" i="12" s="1"/>
  <c r="EE35" i="12" s="1"/>
  <c r="EH35" i="12" s="1"/>
  <c r="EK35" i="12" s="1"/>
  <c r="EN35" i="12" s="1"/>
  <c r="EQ35" i="12" s="1"/>
  <c r="ET35" i="12" s="1"/>
  <c r="EW35" i="12" s="1"/>
  <c r="EZ35" i="12" s="1"/>
  <c r="FC35" i="12" s="1"/>
  <c r="D35" i="12"/>
  <c r="C35" i="12"/>
  <c r="B35" i="12"/>
  <c r="E35" i="12" s="1"/>
  <c r="A35" i="12"/>
  <c r="EA34" i="12"/>
  <c r="ED34" i="12" s="1"/>
  <c r="EG34" i="12" s="1"/>
  <c r="EJ34" i="12" s="1"/>
  <c r="EM34" i="12" s="1"/>
  <c r="EP34" i="12" s="1"/>
  <c r="ES34" i="12" s="1"/>
  <c r="EV34" i="12" s="1"/>
  <c r="EY34" i="12" s="1"/>
  <c r="FB34" i="12" s="1"/>
  <c r="DZ34" i="12"/>
  <c r="EC34" i="12" s="1"/>
  <c r="EF34" i="12" s="1"/>
  <c r="EI34" i="12" s="1"/>
  <c r="EL34" i="12" s="1"/>
  <c r="EO34" i="12" s="1"/>
  <c r="ER34" i="12" s="1"/>
  <c r="EU34" i="12" s="1"/>
  <c r="EX34" i="12" s="1"/>
  <c r="FA34" i="12" s="1"/>
  <c r="FD34" i="12" s="1"/>
  <c r="DY34" i="12"/>
  <c r="EB34" i="12" s="1"/>
  <c r="EE34" i="12" s="1"/>
  <c r="EH34" i="12" s="1"/>
  <c r="EK34" i="12" s="1"/>
  <c r="EN34" i="12" s="1"/>
  <c r="EQ34" i="12" s="1"/>
  <c r="ET34" i="12" s="1"/>
  <c r="EW34" i="12" s="1"/>
  <c r="EZ34" i="12" s="1"/>
  <c r="FC34" i="12" s="1"/>
  <c r="D34" i="12"/>
  <c r="C34" i="12"/>
  <c r="B34" i="12"/>
  <c r="E34" i="12" s="1"/>
  <c r="A34" i="12"/>
  <c r="BE34" i="12" s="1"/>
  <c r="EA33" i="12"/>
  <c r="ED33" i="12" s="1"/>
  <c r="EG33" i="12" s="1"/>
  <c r="EJ33" i="12" s="1"/>
  <c r="EM33" i="12" s="1"/>
  <c r="EP33" i="12" s="1"/>
  <c r="ES33" i="12" s="1"/>
  <c r="EV33" i="12" s="1"/>
  <c r="EY33" i="12" s="1"/>
  <c r="FB33" i="12" s="1"/>
  <c r="DZ33" i="12"/>
  <c r="EC33" i="12" s="1"/>
  <c r="EF33" i="12" s="1"/>
  <c r="EI33" i="12" s="1"/>
  <c r="EL33" i="12" s="1"/>
  <c r="EO33" i="12" s="1"/>
  <c r="ER33" i="12" s="1"/>
  <c r="EU33" i="12" s="1"/>
  <c r="EX33" i="12" s="1"/>
  <c r="FA33" i="12" s="1"/>
  <c r="FD33" i="12" s="1"/>
  <c r="DY33" i="12"/>
  <c r="EB33" i="12" s="1"/>
  <c r="EE33" i="12" s="1"/>
  <c r="EH33" i="12" s="1"/>
  <c r="EK33" i="12" s="1"/>
  <c r="EN33" i="12" s="1"/>
  <c r="EQ33" i="12" s="1"/>
  <c r="ET33" i="12" s="1"/>
  <c r="EW33" i="12" s="1"/>
  <c r="EZ33" i="12" s="1"/>
  <c r="FC33" i="12" s="1"/>
  <c r="F33" i="12"/>
  <c r="D33" i="12"/>
  <c r="C33" i="12"/>
  <c r="B33" i="12"/>
  <c r="E33" i="12" s="1"/>
  <c r="A33" i="12"/>
  <c r="EA32" i="12"/>
  <c r="ED32" i="12" s="1"/>
  <c r="EG32" i="12" s="1"/>
  <c r="EJ32" i="12" s="1"/>
  <c r="EM32" i="12" s="1"/>
  <c r="EP32" i="12" s="1"/>
  <c r="ES32" i="12" s="1"/>
  <c r="EV32" i="12" s="1"/>
  <c r="EY32" i="12" s="1"/>
  <c r="FB32" i="12" s="1"/>
  <c r="DZ32" i="12"/>
  <c r="EC32" i="12" s="1"/>
  <c r="EF32" i="12" s="1"/>
  <c r="EI32" i="12" s="1"/>
  <c r="EL32" i="12" s="1"/>
  <c r="EO32" i="12" s="1"/>
  <c r="ER32" i="12" s="1"/>
  <c r="EU32" i="12" s="1"/>
  <c r="EX32" i="12" s="1"/>
  <c r="FA32" i="12" s="1"/>
  <c r="FD32" i="12" s="1"/>
  <c r="DY32" i="12"/>
  <c r="EB32" i="12" s="1"/>
  <c r="EE32" i="12" s="1"/>
  <c r="EH32" i="12" s="1"/>
  <c r="EK32" i="12" s="1"/>
  <c r="EN32" i="12" s="1"/>
  <c r="EQ32" i="12" s="1"/>
  <c r="ET32" i="12" s="1"/>
  <c r="EW32" i="12" s="1"/>
  <c r="EZ32" i="12" s="1"/>
  <c r="FC32" i="12" s="1"/>
  <c r="Y32" i="12"/>
  <c r="F32" i="12"/>
  <c r="D32" i="12"/>
  <c r="C32" i="12"/>
  <c r="B32" i="12"/>
  <c r="E32" i="12" s="1"/>
  <c r="A32" i="12"/>
  <c r="AY32" i="12" s="1"/>
  <c r="EA31" i="12"/>
  <c r="ED31" i="12" s="1"/>
  <c r="EG31" i="12" s="1"/>
  <c r="EJ31" i="12" s="1"/>
  <c r="EM31" i="12" s="1"/>
  <c r="EP31" i="12" s="1"/>
  <c r="ES31" i="12" s="1"/>
  <c r="EV31" i="12" s="1"/>
  <c r="EY31" i="12" s="1"/>
  <c r="FB31" i="12" s="1"/>
  <c r="DZ31" i="12"/>
  <c r="EC31" i="12" s="1"/>
  <c r="EF31" i="12" s="1"/>
  <c r="EI31" i="12" s="1"/>
  <c r="EL31" i="12" s="1"/>
  <c r="EO31" i="12" s="1"/>
  <c r="ER31" i="12" s="1"/>
  <c r="EU31" i="12" s="1"/>
  <c r="EX31" i="12" s="1"/>
  <c r="FA31" i="12" s="1"/>
  <c r="FD31" i="12" s="1"/>
  <c r="DY31" i="12"/>
  <c r="EB31" i="12" s="1"/>
  <c r="EE31" i="12" s="1"/>
  <c r="EH31" i="12" s="1"/>
  <c r="EK31" i="12" s="1"/>
  <c r="EN31" i="12" s="1"/>
  <c r="EQ31" i="12" s="1"/>
  <c r="ET31" i="12" s="1"/>
  <c r="EW31" i="12" s="1"/>
  <c r="EZ31" i="12" s="1"/>
  <c r="FC31" i="12" s="1"/>
  <c r="D31" i="12"/>
  <c r="C31" i="12"/>
  <c r="B31" i="12"/>
  <c r="E31" i="12" s="1"/>
  <c r="A31" i="12"/>
  <c r="BD31" i="12" s="1"/>
  <c r="EA30" i="12"/>
  <c r="ED30" i="12" s="1"/>
  <c r="EG30" i="12" s="1"/>
  <c r="EJ30" i="12" s="1"/>
  <c r="EM30" i="12" s="1"/>
  <c r="EP30" i="12" s="1"/>
  <c r="ES30" i="12" s="1"/>
  <c r="EV30" i="12" s="1"/>
  <c r="EY30" i="12" s="1"/>
  <c r="FB30" i="12" s="1"/>
  <c r="DZ30" i="12"/>
  <c r="EC30" i="12" s="1"/>
  <c r="EF30" i="12" s="1"/>
  <c r="EI30" i="12" s="1"/>
  <c r="EL30" i="12" s="1"/>
  <c r="EO30" i="12" s="1"/>
  <c r="ER30" i="12" s="1"/>
  <c r="EU30" i="12" s="1"/>
  <c r="EX30" i="12" s="1"/>
  <c r="FA30" i="12" s="1"/>
  <c r="FD30" i="12" s="1"/>
  <c r="DY30" i="12"/>
  <c r="EB30" i="12" s="1"/>
  <c r="EE30" i="12" s="1"/>
  <c r="EH30" i="12" s="1"/>
  <c r="EK30" i="12" s="1"/>
  <c r="EN30" i="12" s="1"/>
  <c r="EQ30" i="12" s="1"/>
  <c r="ET30" i="12" s="1"/>
  <c r="EW30" i="12" s="1"/>
  <c r="EZ30" i="12" s="1"/>
  <c r="FC30" i="12" s="1"/>
  <c r="K30" i="12"/>
  <c r="D30" i="12"/>
  <c r="C30" i="12"/>
  <c r="B30" i="12"/>
  <c r="E30" i="12" s="1"/>
  <c r="A30" i="12"/>
  <c r="AY30" i="12" s="1"/>
  <c r="EA29" i="12"/>
  <c r="ED29" i="12" s="1"/>
  <c r="EG29" i="12" s="1"/>
  <c r="EJ29" i="12" s="1"/>
  <c r="EM29" i="12" s="1"/>
  <c r="EP29" i="12" s="1"/>
  <c r="ES29" i="12" s="1"/>
  <c r="EV29" i="12" s="1"/>
  <c r="EY29" i="12" s="1"/>
  <c r="FB29" i="12" s="1"/>
  <c r="DZ29" i="12"/>
  <c r="EC29" i="12" s="1"/>
  <c r="EF29" i="12" s="1"/>
  <c r="EI29" i="12" s="1"/>
  <c r="EL29" i="12" s="1"/>
  <c r="EO29" i="12" s="1"/>
  <c r="ER29" i="12" s="1"/>
  <c r="EU29" i="12" s="1"/>
  <c r="EX29" i="12" s="1"/>
  <c r="FA29" i="12" s="1"/>
  <c r="FD29" i="12" s="1"/>
  <c r="DY29" i="12"/>
  <c r="EB29" i="12" s="1"/>
  <c r="EE29" i="12" s="1"/>
  <c r="EH29" i="12" s="1"/>
  <c r="EK29" i="12" s="1"/>
  <c r="EN29" i="12" s="1"/>
  <c r="EQ29" i="12" s="1"/>
  <c r="ET29" i="12" s="1"/>
  <c r="EW29" i="12" s="1"/>
  <c r="EZ29" i="12" s="1"/>
  <c r="FC29" i="12" s="1"/>
  <c r="D29" i="12"/>
  <c r="C29" i="12"/>
  <c r="B29" i="12"/>
  <c r="A29" i="12"/>
  <c r="AI29" i="12" s="1"/>
  <c r="EA28" i="12"/>
  <c r="ED28" i="12" s="1"/>
  <c r="EG28" i="12" s="1"/>
  <c r="EJ28" i="12" s="1"/>
  <c r="EM28" i="12" s="1"/>
  <c r="EP28" i="12" s="1"/>
  <c r="ES28" i="12" s="1"/>
  <c r="EV28" i="12" s="1"/>
  <c r="EY28" i="12" s="1"/>
  <c r="FB28" i="12" s="1"/>
  <c r="DZ28" i="12"/>
  <c r="EC28" i="12" s="1"/>
  <c r="EF28" i="12" s="1"/>
  <c r="EI28" i="12" s="1"/>
  <c r="EL28" i="12" s="1"/>
  <c r="EO28" i="12" s="1"/>
  <c r="ER28" i="12" s="1"/>
  <c r="EU28" i="12" s="1"/>
  <c r="EX28" i="12" s="1"/>
  <c r="FA28" i="12" s="1"/>
  <c r="FD28" i="12" s="1"/>
  <c r="DY28" i="12"/>
  <c r="EB28" i="12" s="1"/>
  <c r="EE28" i="12" s="1"/>
  <c r="EH28" i="12" s="1"/>
  <c r="EK28" i="12" s="1"/>
  <c r="EN28" i="12" s="1"/>
  <c r="EQ28" i="12" s="1"/>
  <c r="ET28" i="12" s="1"/>
  <c r="EW28" i="12" s="1"/>
  <c r="EZ28" i="12" s="1"/>
  <c r="FC28" i="12" s="1"/>
  <c r="D28" i="12"/>
  <c r="C28" i="12"/>
  <c r="B28" i="12"/>
  <c r="E28" i="12" s="1"/>
  <c r="A28" i="12"/>
  <c r="BD28" i="12" s="1"/>
  <c r="EA27" i="12"/>
  <c r="ED27" i="12" s="1"/>
  <c r="EG27" i="12" s="1"/>
  <c r="EJ27" i="12" s="1"/>
  <c r="EM27" i="12" s="1"/>
  <c r="EP27" i="12" s="1"/>
  <c r="ES27" i="12" s="1"/>
  <c r="EV27" i="12" s="1"/>
  <c r="EY27" i="12" s="1"/>
  <c r="FB27" i="12" s="1"/>
  <c r="DZ27" i="12"/>
  <c r="EC27" i="12" s="1"/>
  <c r="EF27" i="12" s="1"/>
  <c r="EI27" i="12" s="1"/>
  <c r="EL27" i="12" s="1"/>
  <c r="EO27" i="12" s="1"/>
  <c r="ER27" i="12" s="1"/>
  <c r="EU27" i="12" s="1"/>
  <c r="EX27" i="12" s="1"/>
  <c r="FA27" i="12" s="1"/>
  <c r="FD27" i="12" s="1"/>
  <c r="DY27" i="12"/>
  <c r="EB27" i="12" s="1"/>
  <c r="EE27" i="12" s="1"/>
  <c r="EH27" i="12" s="1"/>
  <c r="EK27" i="12" s="1"/>
  <c r="EN27" i="12" s="1"/>
  <c r="EQ27" i="12" s="1"/>
  <c r="ET27" i="12" s="1"/>
  <c r="EW27" i="12" s="1"/>
  <c r="EZ27" i="12" s="1"/>
  <c r="FC27" i="12" s="1"/>
  <c r="D27" i="12"/>
  <c r="C27" i="12"/>
  <c r="B27" i="12"/>
  <c r="A27" i="12"/>
  <c r="BC27" i="12" s="1"/>
  <c r="EA26" i="12"/>
  <c r="ED26" i="12" s="1"/>
  <c r="EG26" i="12" s="1"/>
  <c r="EJ26" i="12" s="1"/>
  <c r="EM26" i="12" s="1"/>
  <c r="EP26" i="12" s="1"/>
  <c r="ES26" i="12" s="1"/>
  <c r="EV26" i="12" s="1"/>
  <c r="EY26" i="12" s="1"/>
  <c r="FB26" i="12" s="1"/>
  <c r="DZ26" i="12"/>
  <c r="EC26" i="12" s="1"/>
  <c r="EF26" i="12" s="1"/>
  <c r="EI26" i="12" s="1"/>
  <c r="EL26" i="12" s="1"/>
  <c r="EO26" i="12" s="1"/>
  <c r="ER26" i="12" s="1"/>
  <c r="EU26" i="12" s="1"/>
  <c r="EX26" i="12" s="1"/>
  <c r="FA26" i="12" s="1"/>
  <c r="FD26" i="12" s="1"/>
  <c r="DY26" i="12"/>
  <c r="EB26" i="12" s="1"/>
  <c r="EE26" i="12" s="1"/>
  <c r="EH26" i="12" s="1"/>
  <c r="EK26" i="12" s="1"/>
  <c r="EN26" i="12" s="1"/>
  <c r="EQ26" i="12" s="1"/>
  <c r="ET26" i="12" s="1"/>
  <c r="EW26" i="12" s="1"/>
  <c r="EZ26" i="12" s="1"/>
  <c r="FC26" i="12" s="1"/>
  <c r="D26" i="12"/>
  <c r="C26" i="12"/>
  <c r="B26" i="12"/>
  <c r="E26" i="12" s="1"/>
  <c r="A26" i="12"/>
  <c r="EA25" i="12"/>
  <c r="ED25" i="12" s="1"/>
  <c r="EG25" i="12" s="1"/>
  <c r="EJ25" i="12" s="1"/>
  <c r="EM25" i="12" s="1"/>
  <c r="EP25" i="12" s="1"/>
  <c r="ES25" i="12" s="1"/>
  <c r="EV25" i="12" s="1"/>
  <c r="EY25" i="12" s="1"/>
  <c r="FB25" i="12" s="1"/>
  <c r="DZ25" i="12"/>
  <c r="EC25" i="12" s="1"/>
  <c r="EF25" i="12" s="1"/>
  <c r="EI25" i="12" s="1"/>
  <c r="EL25" i="12" s="1"/>
  <c r="EO25" i="12" s="1"/>
  <c r="ER25" i="12" s="1"/>
  <c r="EU25" i="12" s="1"/>
  <c r="EX25" i="12" s="1"/>
  <c r="FA25" i="12" s="1"/>
  <c r="FD25" i="12" s="1"/>
  <c r="DY25" i="12"/>
  <c r="EB25" i="12" s="1"/>
  <c r="EE25" i="12" s="1"/>
  <c r="EH25" i="12" s="1"/>
  <c r="EK25" i="12" s="1"/>
  <c r="EN25" i="12" s="1"/>
  <c r="EQ25" i="12" s="1"/>
  <c r="ET25" i="12" s="1"/>
  <c r="EW25" i="12" s="1"/>
  <c r="EZ25" i="12" s="1"/>
  <c r="FC25" i="12" s="1"/>
  <c r="D25" i="12"/>
  <c r="C25" i="12"/>
  <c r="B25" i="12"/>
  <c r="E25" i="12" s="1"/>
  <c r="A25" i="12"/>
  <c r="BA25" i="12" s="1"/>
  <c r="EA24" i="12"/>
  <c r="ED24" i="12" s="1"/>
  <c r="EG24" i="12" s="1"/>
  <c r="EJ24" i="12" s="1"/>
  <c r="EM24" i="12" s="1"/>
  <c r="EP24" i="12" s="1"/>
  <c r="ES24" i="12" s="1"/>
  <c r="EV24" i="12" s="1"/>
  <c r="EY24" i="12" s="1"/>
  <c r="FB24" i="12" s="1"/>
  <c r="DZ24" i="12"/>
  <c r="EC24" i="12" s="1"/>
  <c r="EF24" i="12" s="1"/>
  <c r="EI24" i="12" s="1"/>
  <c r="EL24" i="12" s="1"/>
  <c r="EO24" i="12" s="1"/>
  <c r="ER24" i="12" s="1"/>
  <c r="EU24" i="12" s="1"/>
  <c r="EX24" i="12" s="1"/>
  <c r="FA24" i="12" s="1"/>
  <c r="FD24" i="12" s="1"/>
  <c r="DY24" i="12"/>
  <c r="EB24" i="12" s="1"/>
  <c r="EE24" i="12" s="1"/>
  <c r="EH24" i="12" s="1"/>
  <c r="EK24" i="12" s="1"/>
  <c r="EN24" i="12" s="1"/>
  <c r="EQ24" i="12" s="1"/>
  <c r="ET24" i="12" s="1"/>
  <c r="EW24" i="12" s="1"/>
  <c r="EZ24" i="12" s="1"/>
  <c r="FC24" i="12" s="1"/>
  <c r="E24" i="12"/>
  <c r="D24" i="12"/>
  <c r="C24" i="12"/>
  <c r="B24" i="12"/>
  <c r="A24" i="12"/>
  <c r="AJ24" i="12" s="1"/>
  <c r="EA23" i="12"/>
  <c r="ED23" i="12" s="1"/>
  <c r="EG23" i="12" s="1"/>
  <c r="EJ23" i="12" s="1"/>
  <c r="EM23" i="12" s="1"/>
  <c r="EP23" i="12" s="1"/>
  <c r="ES23" i="12" s="1"/>
  <c r="EV23" i="12" s="1"/>
  <c r="EY23" i="12" s="1"/>
  <c r="FB23" i="12" s="1"/>
  <c r="DZ23" i="12"/>
  <c r="EC23" i="12" s="1"/>
  <c r="EF23" i="12" s="1"/>
  <c r="EI23" i="12" s="1"/>
  <c r="EL23" i="12" s="1"/>
  <c r="EO23" i="12" s="1"/>
  <c r="ER23" i="12" s="1"/>
  <c r="EU23" i="12" s="1"/>
  <c r="EX23" i="12" s="1"/>
  <c r="FA23" i="12" s="1"/>
  <c r="FD23" i="12" s="1"/>
  <c r="DY23" i="12"/>
  <c r="EB23" i="12" s="1"/>
  <c r="EE23" i="12" s="1"/>
  <c r="EH23" i="12" s="1"/>
  <c r="EK23" i="12" s="1"/>
  <c r="EN23" i="12" s="1"/>
  <c r="EQ23" i="12" s="1"/>
  <c r="ET23" i="12" s="1"/>
  <c r="EW23" i="12" s="1"/>
  <c r="EZ23" i="12" s="1"/>
  <c r="FC23" i="12" s="1"/>
  <c r="D23" i="12"/>
  <c r="C23" i="12"/>
  <c r="B23" i="12"/>
  <c r="E23" i="12" s="1"/>
  <c r="A23" i="12"/>
  <c r="BE23" i="12" s="1"/>
  <c r="EA22" i="12"/>
  <c r="ED22" i="12" s="1"/>
  <c r="EG22" i="12" s="1"/>
  <c r="EJ22" i="12" s="1"/>
  <c r="EM22" i="12" s="1"/>
  <c r="EP22" i="12" s="1"/>
  <c r="ES22" i="12" s="1"/>
  <c r="EV22" i="12" s="1"/>
  <c r="EY22" i="12" s="1"/>
  <c r="FB22" i="12" s="1"/>
  <c r="DZ22" i="12"/>
  <c r="EC22" i="12" s="1"/>
  <c r="EF22" i="12" s="1"/>
  <c r="EI22" i="12" s="1"/>
  <c r="EL22" i="12" s="1"/>
  <c r="EO22" i="12" s="1"/>
  <c r="ER22" i="12" s="1"/>
  <c r="EU22" i="12" s="1"/>
  <c r="EX22" i="12" s="1"/>
  <c r="FA22" i="12" s="1"/>
  <c r="FD22" i="12" s="1"/>
  <c r="DY22" i="12"/>
  <c r="EB22" i="12" s="1"/>
  <c r="EE22" i="12" s="1"/>
  <c r="EH22" i="12" s="1"/>
  <c r="EK22" i="12" s="1"/>
  <c r="EN22" i="12" s="1"/>
  <c r="EQ22" i="12" s="1"/>
  <c r="ET22" i="12" s="1"/>
  <c r="EW22" i="12" s="1"/>
  <c r="EZ22" i="12" s="1"/>
  <c r="FC22" i="12" s="1"/>
  <c r="D22" i="12"/>
  <c r="C22" i="12"/>
  <c r="B22" i="12"/>
  <c r="E22" i="12" s="1"/>
  <c r="A22" i="12"/>
  <c r="BA22" i="12" s="1"/>
  <c r="W38" i="12" l="1"/>
  <c r="AG27" i="12"/>
  <c r="AI37" i="12"/>
  <c r="AC27" i="12"/>
  <c r="BE32" i="12"/>
  <c r="BC22" i="12"/>
  <c r="BE27" i="12"/>
  <c r="AO32" i="12"/>
  <c r="AC37" i="12"/>
  <c r="AV37" i="12"/>
  <c r="BC38" i="12"/>
  <c r="AW27" i="12"/>
  <c r="AC32" i="12"/>
  <c r="AA37" i="12"/>
  <c r="AS37" i="12"/>
  <c r="AA38" i="12"/>
  <c r="BC23" i="12"/>
  <c r="AM25" i="12"/>
  <c r="W22" i="12"/>
  <c r="AE22" i="12"/>
  <c r="AM23" i="12"/>
  <c r="AE25" i="12"/>
  <c r="AY25" i="12"/>
  <c r="AO27" i="12"/>
  <c r="AS32" i="12"/>
  <c r="X37" i="12"/>
  <c r="AK37" i="12"/>
  <c r="AY37" i="12"/>
  <c r="AM38" i="12"/>
  <c r="W23" i="12"/>
  <c r="J25" i="12"/>
  <c r="AI23" i="12"/>
  <c r="W25" i="12"/>
  <c r="AU25" i="12"/>
  <c r="AM22" i="12"/>
  <c r="AY23" i="12"/>
  <c r="AI25" i="12"/>
  <c r="BC25" i="12"/>
  <c r="Y27" i="12"/>
  <c r="AS27" i="12"/>
  <c r="AQ38" i="12"/>
  <c r="Z40" i="12"/>
  <c r="AD40" i="12"/>
  <c r="AH40" i="12"/>
  <c r="AL40" i="12"/>
  <c r="AP40" i="12"/>
  <c r="AT40" i="12"/>
  <c r="AX40" i="12"/>
  <c r="BB40" i="12"/>
  <c r="BF40" i="12"/>
  <c r="Z41" i="12"/>
  <c r="AD41" i="12"/>
  <c r="AH41" i="12"/>
  <c r="AL41" i="12"/>
  <c r="AP41" i="12"/>
  <c r="AT41" i="12"/>
  <c r="AX41" i="12"/>
  <c r="BB41" i="12"/>
  <c r="BF41" i="12"/>
  <c r="AU22" i="12"/>
  <c r="AA23" i="12"/>
  <c r="AQ23" i="12"/>
  <c r="F25" i="12"/>
  <c r="AA25" i="12"/>
  <c r="AQ25" i="12"/>
  <c r="AK27" i="12"/>
  <c r="BA27" i="12"/>
  <c r="Y30" i="12"/>
  <c r="AK30" i="12"/>
  <c r="AU30" i="12"/>
  <c r="BE30" i="12"/>
  <c r="AG32" i="12"/>
  <c r="AW32" i="12"/>
  <c r="AF37" i="12"/>
  <c r="AQ37" i="12"/>
  <c r="BA37" i="12"/>
  <c r="AE38" i="12"/>
  <c r="AU38" i="12"/>
  <c r="AE30" i="12"/>
  <c r="AO30" i="12"/>
  <c r="BA30" i="12"/>
  <c r="W30" i="12"/>
  <c r="AG30" i="12"/>
  <c r="AS30" i="12"/>
  <c r="BC30" i="12"/>
  <c r="J23" i="12"/>
  <c r="AE23" i="12"/>
  <c r="AU23" i="12"/>
  <c r="G28" i="12"/>
  <c r="AC30" i="12"/>
  <c r="AM30" i="12"/>
  <c r="AW30" i="12"/>
  <c r="AK32" i="12"/>
  <c r="BA32" i="12"/>
  <c r="AI38" i="12"/>
  <c r="AY38" i="12"/>
  <c r="F34" i="12"/>
  <c r="K28" i="12"/>
  <c r="F23" i="12"/>
  <c r="F24" i="12"/>
  <c r="G33" i="12"/>
  <c r="AB31" i="12"/>
  <c r="AR31" i="12"/>
  <c r="Y22" i="12"/>
  <c r="AG22" i="12"/>
  <c r="AO22" i="12"/>
  <c r="AW22" i="12"/>
  <c r="BE22" i="12"/>
  <c r="AC23" i="12"/>
  <c r="AK23" i="12"/>
  <c r="AS23" i="12"/>
  <c r="BA23" i="12"/>
  <c r="Y25" i="12"/>
  <c r="AG25" i="12"/>
  <c r="AO25" i="12"/>
  <c r="AW25" i="12"/>
  <c r="BE25" i="12"/>
  <c r="J27" i="12"/>
  <c r="AA27" i="12"/>
  <c r="AI27" i="12"/>
  <c r="AQ27" i="12"/>
  <c r="AY27" i="12"/>
  <c r="AC29" i="12"/>
  <c r="AK29" i="12"/>
  <c r="AS29" i="12"/>
  <c r="BA29" i="12"/>
  <c r="G31" i="12"/>
  <c r="AF31" i="12"/>
  <c r="AV31" i="12"/>
  <c r="W32" i="12"/>
  <c r="AE32" i="12"/>
  <c r="AM32" i="12"/>
  <c r="AU32" i="12"/>
  <c r="BC32" i="12"/>
  <c r="J34" i="12"/>
  <c r="AA34" i="12"/>
  <c r="AI34" i="12"/>
  <c r="AQ34" i="12"/>
  <c r="AY34" i="12"/>
  <c r="K24" i="12"/>
  <c r="K33" i="12"/>
  <c r="Y37" i="12"/>
  <c r="AE37" i="12"/>
  <c r="AJ37" i="12"/>
  <c r="AO37" i="12"/>
  <c r="AU37" i="12"/>
  <c r="AZ37" i="12"/>
  <c r="BE37" i="12"/>
  <c r="F38" i="12"/>
  <c r="AB38" i="12"/>
  <c r="AJ38" i="12"/>
  <c r="AR38" i="12"/>
  <c r="AZ38" i="12"/>
  <c r="W39" i="12"/>
  <c r="AM39" i="12"/>
  <c r="BC39" i="12"/>
  <c r="J29" i="12"/>
  <c r="AA29" i="12"/>
  <c r="AQ29" i="12"/>
  <c r="AY29" i="12"/>
  <c r="J22" i="12"/>
  <c r="AQ22" i="12"/>
  <c r="W29" i="12"/>
  <c r="AE29" i="12"/>
  <c r="AM29" i="12"/>
  <c r="AU29" i="12"/>
  <c r="BC29" i="12"/>
  <c r="K36" i="12"/>
  <c r="G38" i="12"/>
  <c r="AA39" i="12"/>
  <c r="AQ39" i="12"/>
  <c r="AA22" i="12"/>
  <c r="AI22" i="12"/>
  <c r="AY22" i="12"/>
  <c r="AJ31" i="12"/>
  <c r="AZ31" i="12"/>
  <c r="AC34" i="12"/>
  <c r="AK34" i="12"/>
  <c r="AS34" i="12"/>
  <c r="BA34" i="12"/>
  <c r="AC22" i="12"/>
  <c r="AK22" i="12"/>
  <c r="AS22" i="12"/>
  <c r="Y23" i="12"/>
  <c r="AG23" i="12"/>
  <c r="AO23" i="12"/>
  <c r="AW23" i="12"/>
  <c r="AC25" i="12"/>
  <c r="AK25" i="12"/>
  <c r="AS25" i="12"/>
  <c r="W27" i="12"/>
  <c r="AE27" i="12"/>
  <c r="AM27" i="12"/>
  <c r="AU27" i="12"/>
  <c r="Y29" i="12"/>
  <c r="AG29" i="12"/>
  <c r="AO29" i="12"/>
  <c r="AW29" i="12"/>
  <c r="BE29" i="12"/>
  <c r="J30" i="12"/>
  <c r="AA30" i="12"/>
  <c r="AI30" i="12"/>
  <c r="AQ30" i="12"/>
  <c r="X31" i="12"/>
  <c r="AN31" i="12"/>
  <c r="J32" i="12"/>
  <c r="AA32" i="12"/>
  <c r="AI32" i="12"/>
  <c r="AQ32" i="12"/>
  <c r="W34" i="12"/>
  <c r="AE34" i="12"/>
  <c r="AM34" i="12"/>
  <c r="AU34" i="12"/>
  <c r="BC34" i="12"/>
  <c r="K31" i="12"/>
  <c r="J37" i="12"/>
  <c r="W37" i="12"/>
  <c r="AB37" i="12"/>
  <c r="AG37" i="12"/>
  <c r="AM37" i="12"/>
  <c r="AR37" i="12"/>
  <c r="AW37" i="12"/>
  <c r="X38" i="12"/>
  <c r="AF38" i="12"/>
  <c r="AN38" i="12"/>
  <c r="AV38" i="12"/>
  <c r="BD38" i="12"/>
  <c r="AE39" i="12"/>
  <c r="AU39" i="12"/>
  <c r="Y34" i="12"/>
  <c r="AG34" i="12"/>
  <c r="AO34" i="12"/>
  <c r="AW34" i="12"/>
  <c r="K32" i="12"/>
  <c r="AI39" i="12"/>
  <c r="AY39" i="12"/>
  <c r="K25" i="12"/>
  <c r="K29" i="12"/>
  <c r="G26" i="12"/>
  <c r="G35" i="12"/>
  <c r="K23" i="12"/>
  <c r="K27" i="12"/>
  <c r="K35" i="12"/>
  <c r="K39" i="12"/>
  <c r="F27" i="12"/>
  <c r="F29" i="12"/>
  <c r="F30" i="12"/>
  <c r="K22" i="12"/>
  <c r="K26" i="12"/>
  <c r="K34" i="12"/>
  <c r="F39" i="12"/>
  <c r="G37" i="12"/>
  <c r="J39" i="12"/>
  <c r="Y39" i="12"/>
  <c r="AC39" i="12"/>
  <c r="AG39" i="12"/>
  <c r="AK39" i="12"/>
  <c r="AO39" i="12"/>
  <c r="AS39" i="12"/>
  <c r="AW39" i="12"/>
  <c r="BA39" i="12"/>
  <c r="BE39" i="12"/>
  <c r="F37" i="12"/>
  <c r="K37" i="12"/>
  <c r="J38" i="12"/>
  <c r="Y38" i="12"/>
  <c r="AC38" i="12"/>
  <c r="AG38" i="12"/>
  <c r="AK38" i="12"/>
  <c r="AO38" i="12"/>
  <c r="AS38" i="12"/>
  <c r="AW38" i="12"/>
  <c r="BA38" i="12"/>
  <c r="X39" i="12"/>
  <c r="AB39" i="12"/>
  <c r="AF39" i="12"/>
  <c r="AJ39" i="12"/>
  <c r="AN39" i="12"/>
  <c r="AR39" i="12"/>
  <c r="AV39" i="12"/>
  <c r="AZ39" i="12"/>
  <c r="G24" i="12"/>
  <c r="F26" i="12"/>
  <c r="F28" i="12"/>
  <c r="F31" i="12"/>
  <c r="F35" i="12"/>
  <c r="F36" i="12"/>
  <c r="G30" i="12"/>
  <c r="BE31" i="12"/>
  <c r="BC31" i="12"/>
  <c r="BA31" i="12"/>
  <c r="AY31" i="12"/>
  <c r="AW31" i="12"/>
  <c r="AU31" i="12"/>
  <c r="AS31" i="12"/>
  <c r="AQ31" i="12"/>
  <c r="AO31" i="12"/>
  <c r="AM31" i="12"/>
  <c r="AK31" i="12"/>
  <c r="AI31" i="12"/>
  <c r="AG31" i="12"/>
  <c r="AE31" i="12"/>
  <c r="AC31" i="12"/>
  <c r="AA31" i="12"/>
  <c r="Y31" i="12"/>
  <c r="W31" i="12"/>
  <c r="J31" i="12"/>
  <c r="G32" i="12"/>
  <c r="BD33" i="12"/>
  <c r="AZ33" i="12"/>
  <c r="AV33" i="12"/>
  <c r="AR33" i="12"/>
  <c r="AN33" i="12"/>
  <c r="AJ33" i="12"/>
  <c r="AF33" i="12"/>
  <c r="AB33" i="12"/>
  <c r="X33" i="12"/>
  <c r="BE33" i="12"/>
  <c r="BC33" i="12"/>
  <c r="BA33" i="12"/>
  <c r="AY33" i="12"/>
  <c r="AW33" i="12"/>
  <c r="AU33" i="12"/>
  <c r="AS33" i="12"/>
  <c r="AQ33" i="12"/>
  <c r="AO33" i="12"/>
  <c r="AM33" i="12"/>
  <c r="AK33" i="12"/>
  <c r="AI33" i="12"/>
  <c r="AG33" i="12"/>
  <c r="AE33" i="12"/>
  <c r="AC33" i="12"/>
  <c r="AA33" i="12"/>
  <c r="Y33" i="12"/>
  <c r="W33" i="12"/>
  <c r="J33" i="12"/>
  <c r="AB24" i="12"/>
  <c r="AF24" i="12"/>
  <c r="AN24" i="12"/>
  <c r="AR24" i="12"/>
  <c r="AV24" i="12"/>
  <c r="AZ24" i="12"/>
  <c r="BD24" i="12"/>
  <c r="X28" i="12"/>
  <c r="AB28" i="12"/>
  <c r="AJ28" i="12"/>
  <c r="AN28" i="12"/>
  <c r="AR28" i="12"/>
  <c r="AV28" i="12"/>
  <c r="AZ28" i="12"/>
  <c r="G23" i="12"/>
  <c r="X23" i="12"/>
  <c r="AB23" i="12"/>
  <c r="AF23" i="12"/>
  <c r="AJ23" i="12"/>
  <c r="AN23" i="12"/>
  <c r="AR23" i="12"/>
  <c r="AV23" i="12"/>
  <c r="AZ23" i="12"/>
  <c r="BD23" i="12"/>
  <c r="J24" i="12"/>
  <c r="W24" i="12"/>
  <c r="Y24" i="12"/>
  <c r="AA24" i="12"/>
  <c r="AC24" i="12"/>
  <c r="AE24" i="12"/>
  <c r="AG24" i="12"/>
  <c r="AI24" i="12"/>
  <c r="AK24" i="12"/>
  <c r="AM24" i="12"/>
  <c r="AO24" i="12"/>
  <c r="AQ24" i="12"/>
  <c r="AS24" i="12"/>
  <c r="AU24" i="12"/>
  <c r="AW24" i="12"/>
  <c r="AY24" i="12"/>
  <c r="BA24" i="12"/>
  <c r="BC24" i="12"/>
  <c r="BE24" i="12"/>
  <c r="G25" i="12"/>
  <c r="X25" i="12"/>
  <c r="AB25" i="12"/>
  <c r="AF25" i="12"/>
  <c r="AJ25" i="12"/>
  <c r="AN25" i="12"/>
  <c r="AR25" i="12"/>
  <c r="AV25" i="12"/>
  <c r="AZ25" i="12"/>
  <c r="BD25" i="12"/>
  <c r="J26" i="12"/>
  <c r="W26" i="12"/>
  <c r="Y26" i="12"/>
  <c r="AA26" i="12"/>
  <c r="AC26" i="12"/>
  <c r="AE26" i="12"/>
  <c r="AG26" i="12"/>
  <c r="AI26" i="12"/>
  <c r="AK26" i="12"/>
  <c r="AM26" i="12"/>
  <c r="AO26" i="12"/>
  <c r="AQ26" i="12"/>
  <c r="AS26" i="12"/>
  <c r="AU26" i="12"/>
  <c r="AW26" i="12"/>
  <c r="AY26" i="12"/>
  <c r="BA26" i="12"/>
  <c r="BC26" i="12"/>
  <c r="BE26" i="12"/>
  <c r="G27" i="12"/>
  <c r="X27" i="12"/>
  <c r="AB27" i="12"/>
  <c r="AF27" i="12"/>
  <c r="AJ27" i="12"/>
  <c r="AN27" i="12"/>
  <c r="AR27" i="12"/>
  <c r="AV27" i="12"/>
  <c r="AZ27" i="12"/>
  <c r="BD27" i="12"/>
  <c r="J28" i="12"/>
  <c r="W28" i="12"/>
  <c r="Y28" i="12"/>
  <c r="AA28" i="12"/>
  <c r="AC28" i="12"/>
  <c r="AE28" i="12"/>
  <c r="AG28" i="12"/>
  <c r="AI28" i="12"/>
  <c r="AK28" i="12"/>
  <c r="AM28" i="12"/>
  <c r="AO28" i="12"/>
  <c r="AQ28" i="12"/>
  <c r="AS28" i="12"/>
  <c r="AU28" i="12"/>
  <c r="AW28" i="12"/>
  <c r="AY28" i="12"/>
  <c r="BA28" i="12"/>
  <c r="BC28" i="12"/>
  <c r="BE28" i="12"/>
  <c r="G29" i="12"/>
  <c r="X29" i="12"/>
  <c r="AB29" i="12"/>
  <c r="AF29" i="12"/>
  <c r="AJ29" i="12"/>
  <c r="AN29" i="12"/>
  <c r="AR29" i="12"/>
  <c r="AV29" i="12"/>
  <c r="AZ29" i="12"/>
  <c r="BD29" i="12"/>
  <c r="X24" i="12"/>
  <c r="X26" i="12"/>
  <c r="AB26" i="12"/>
  <c r="AF26" i="12"/>
  <c r="AJ26" i="12"/>
  <c r="AN26" i="12"/>
  <c r="AR26" i="12"/>
  <c r="AV26" i="12"/>
  <c r="AZ26" i="12"/>
  <c r="BD26" i="12"/>
  <c r="AF28" i="12"/>
  <c r="X30" i="12"/>
  <c r="AB30" i="12"/>
  <c r="AF30" i="12"/>
  <c r="AJ30" i="12"/>
  <c r="AN30" i="12"/>
  <c r="AR30" i="12"/>
  <c r="AV30" i="12"/>
  <c r="AZ30" i="12"/>
  <c r="BD30" i="12"/>
  <c r="X32" i="12"/>
  <c r="AB32" i="12"/>
  <c r="AF32" i="12"/>
  <c r="AJ32" i="12"/>
  <c r="AN32" i="12"/>
  <c r="AR32" i="12"/>
  <c r="AV32" i="12"/>
  <c r="AX32" i="12" s="1"/>
  <c r="AZ32" i="12"/>
  <c r="BD32" i="12"/>
  <c r="G34" i="12"/>
  <c r="X34" i="12"/>
  <c r="AB34" i="12"/>
  <c r="AF34" i="12"/>
  <c r="AJ34" i="12"/>
  <c r="AN34" i="12"/>
  <c r="AR34" i="12"/>
  <c r="AV34" i="12"/>
  <c r="AZ34" i="12"/>
  <c r="BD34" i="12"/>
  <c r="J35" i="12"/>
  <c r="W35" i="12"/>
  <c r="Y35" i="12"/>
  <c r="AA35" i="12"/>
  <c r="AC35" i="12"/>
  <c r="AE35" i="12"/>
  <c r="AG35" i="12"/>
  <c r="AI35" i="12"/>
  <c r="AK35" i="12"/>
  <c r="AM35" i="12"/>
  <c r="AO35" i="12"/>
  <c r="AQ35" i="12"/>
  <c r="AS35" i="12"/>
  <c r="AU35" i="12"/>
  <c r="AW35" i="12"/>
  <c r="AY35" i="12"/>
  <c r="BA35" i="12"/>
  <c r="BC35" i="12"/>
  <c r="BE35" i="12"/>
  <c r="G36" i="12"/>
  <c r="X36" i="12"/>
  <c r="AB36" i="12"/>
  <c r="AF36" i="12"/>
  <c r="AJ36" i="12"/>
  <c r="AN36" i="12"/>
  <c r="AR36" i="12"/>
  <c r="AV36" i="12"/>
  <c r="AZ36" i="12"/>
  <c r="BD36" i="12"/>
  <c r="X35" i="12"/>
  <c r="AB35" i="12"/>
  <c r="AF35" i="12"/>
  <c r="AJ35" i="12"/>
  <c r="AN35" i="12"/>
  <c r="AR35" i="12"/>
  <c r="AV35" i="12"/>
  <c r="AZ35" i="12"/>
  <c r="BD35" i="12"/>
  <c r="J36" i="12"/>
  <c r="W36" i="12"/>
  <c r="Y36" i="12"/>
  <c r="AA36" i="12"/>
  <c r="AC36" i="12"/>
  <c r="AE36" i="12"/>
  <c r="AG36" i="12"/>
  <c r="AI36" i="12"/>
  <c r="AK36" i="12"/>
  <c r="AM36" i="12"/>
  <c r="AO36" i="12"/>
  <c r="AQ36" i="12"/>
  <c r="AS36" i="12"/>
  <c r="AU36" i="12"/>
  <c r="AW36" i="12"/>
  <c r="AY36" i="12"/>
  <c r="BA36" i="12"/>
  <c r="BC36" i="12"/>
  <c r="F22" i="12"/>
  <c r="G22" i="12"/>
  <c r="X22" i="12"/>
  <c r="AB22" i="12"/>
  <c r="AF22" i="12"/>
  <c r="AJ22" i="12"/>
  <c r="AN22" i="12"/>
  <c r="AR22" i="12"/>
  <c r="AV22" i="12"/>
  <c r="AZ22" i="12"/>
  <c r="BD22" i="12"/>
  <c r="O12" i="12"/>
  <c r="M7" i="12"/>
  <c r="M6" i="12"/>
  <c r="M5" i="12"/>
  <c r="AX38" i="12" l="1"/>
  <c r="BB32" i="12"/>
  <c r="AD38" i="12"/>
  <c r="AD37" i="12"/>
  <c r="BF38" i="12"/>
  <c r="AH32" i="12"/>
  <c r="AL32" i="12"/>
  <c r="BB30" i="12"/>
  <c r="AP39" i="12"/>
  <c r="AX39" i="12"/>
  <c r="AX25" i="12"/>
  <c r="AH25" i="12"/>
  <c r="AP34" i="12"/>
  <c r="AT25" i="12"/>
  <c r="AP25" i="12"/>
  <c r="AT23" i="12"/>
  <c r="BB29" i="12"/>
  <c r="AD25" i="12"/>
  <c r="AH39" i="12"/>
  <c r="AH38" i="12"/>
  <c r="AD30" i="12"/>
  <c r="BB25" i="12"/>
  <c r="AL25" i="12"/>
  <c r="AX35" i="12"/>
  <c r="AH35" i="12"/>
  <c r="BF34" i="12"/>
  <c r="Z34" i="12"/>
  <c r="BF30" i="12"/>
  <c r="AP30" i="12"/>
  <c r="Z30" i="12"/>
  <c r="AL30" i="12"/>
  <c r="AD34" i="12"/>
  <c r="BF25" i="12"/>
  <c r="AD23" i="12"/>
  <c r="AD39" i="12"/>
  <c r="AT38" i="12"/>
  <c r="AT34" i="12"/>
  <c r="AX34" i="12"/>
  <c r="AH34" i="12"/>
  <c r="BF32" i="12"/>
  <c r="Z32" i="12"/>
  <c r="AT30" i="12"/>
  <c r="AP38" i="12"/>
  <c r="Z38" i="12"/>
  <c r="AP32" i="12"/>
  <c r="Z25" i="12"/>
  <c r="AL29" i="12"/>
  <c r="AD28" i="12"/>
  <c r="AL28" i="12"/>
  <c r="BB28" i="12"/>
  <c r="AP28" i="12"/>
  <c r="Z28" i="12"/>
  <c r="BB23" i="12"/>
  <c r="AL23" i="12"/>
  <c r="AX28" i="12"/>
  <c r="AH27" i="12"/>
  <c r="AT32" i="12"/>
  <c r="AD32" i="12"/>
  <c r="AX30" i="12"/>
  <c r="AH30" i="12"/>
  <c r="AT28" i="12"/>
  <c r="BB39" i="12"/>
  <c r="AL39" i="12"/>
  <c r="BB38" i="12"/>
  <c r="AL38" i="12"/>
  <c r="BF39" i="12"/>
  <c r="Z39" i="12"/>
  <c r="AT26" i="12"/>
  <c r="AD26" i="12"/>
  <c r="AT39" i="12"/>
  <c r="AH29" i="12"/>
  <c r="AT29" i="12"/>
  <c r="Z26" i="12"/>
  <c r="BB34" i="12"/>
  <c r="AL34" i="12"/>
  <c r="BF29" i="12"/>
  <c r="AP29" i="12"/>
  <c r="AD29" i="12"/>
  <c r="BB27" i="12"/>
  <c r="AL27" i="12"/>
  <c r="AX23" i="12"/>
  <c r="AH23" i="12"/>
  <c r="AX29" i="12"/>
  <c r="Z29" i="12"/>
  <c r="BF23" i="12"/>
  <c r="AP23" i="12"/>
  <c r="Z23" i="12"/>
  <c r="AD31" i="12"/>
  <c r="AD22" i="12"/>
  <c r="AP26" i="12"/>
  <c r="AX27" i="12"/>
  <c r="BF24" i="12"/>
  <c r="AH33" i="12"/>
  <c r="AP33" i="12"/>
  <c r="BF22" i="12"/>
  <c r="Z22" i="12"/>
  <c r="AT35" i="12"/>
  <c r="AD35" i="12"/>
  <c r="BB26" i="12"/>
  <c r="AL26" i="12"/>
  <c r="BF36" i="12"/>
  <c r="AP22" i="12"/>
  <c r="AX26" i="12"/>
  <c r="AH26" i="12"/>
  <c r="AD27" i="12"/>
  <c r="BB24" i="12"/>
  <c r="AD33" i="12"/>
  <c r="AL33" i="12"/>
  <c r="AT33" i="12"/>
  <c r="AL37" i="12"/>
  <c r="AX31" i="12"/>
  <c r="AP37" i="12"/>
  <c r="AX22" i="12"/>
  <c r="AH22" i="12"/>
  <c r="BB35" i="12"/>
  <c r="BF31" i="12"/>
  <c r="Z31" i="12"/>
  <c r="BF27" i="12"/>
  <c r="AP27" i="12"/>
  <c r="AX37" i="12"/>
  <c r="Z37" i="12"/>
  <c r="AP31" i="12"/>
  <c r="AL31" i="12"/>
  <c r="AT31" i="12"/>
  <c r="BB31" i="12"/>
  <c r="BF37" i="12"/>
  <c r="AL35" i="12"/>
  <c r="AL22" i="12"/>
  <c r="AP35" i="12"/>
  <c r="AH31" i="12"/>
  <c r="AT27" i="12"/>
  <c r="Z27" i="12"/>
  <c r="BB37" i="12"/>
  <c r="AH37" i="12"/>
  <c r="AT37" i="12"/>
  <c r="BF28" i="12"/>
  <c r="AX33" i="12"/>
  <c r="BB33" i="12"/>
  <c r="BF33" i="12"/>
  <c r="Z35" i="12"/>
  <c r="AH28" i="12"/>
  <c r="BB36" i="12"/>
  <c r="AX36" i="12"/>
  <c r="AT36" i="12"/>
  <c r="AP36" i="12"/>
  <c r="AL36" i="12"/>
  <c r="AH36" i="12"/>
  <c r="AD36" i="12"/>
  <c r="BF35" i="12"/>
  <c r="BF26" i="12"/>
  <c r="AX24" i="12"/>
  <c r="AT24" i="12"/>
  <c r="AP24" i="12"/>
  <c r="AL24" i="12"/>
  <c r="AH24" i="12"/>
  <c r="AD24" i="12"/>
  <c r="Z36" i="12"/>
  <c r="Z33" i="12"/>
  <c r="Z24" i="12"/>
  <c r="BB22" i="12"/>
  <c r="AT22" i="12"/>
  <c r="N18" i="12"/>
  <c r="DT10" i="12" l="1"/>
  <c r="DO8" i="12"/>
  <c r="DO9" i="12"/>
  <c r="DO10" i="12"/>
  <c r="DT8" i="12"/>
  <c r="DT9" i="12" l="1"/>
  <c r="A13" i="51"/>
  <c r="BE18" i="12"/>
  <c r="BD18" i="12"/>
  <c r="BC18" i="12"/>
  <c r="BA18" i="12"/>
  <c r="AZ18" i="12"/>
  <c r="AY18" i="12"/>
  <c r="AW18" i="12"/>
  <c r="AV18" i="12"/>
  <c r="AU18" i="12"/>
  <c r="AS18" i="12"/>
  <c r="AR18" i="12"/>
  <c r="AQ18" i="12"/>
  <c r="AO18" i="12"/>
  <c r="AN18" i="12"/>
  <c r="AM18" i="12"/>
  <c r="AK18" i="12"/>
  <c r="AJ18" i="12"/>
  <c r="AI18" i="12"/>
  <c r="AG18" i="12"/>
  <c r="AF18" i="12"/>
  <c r="AE18" i="12"/>
  <c r="AC18" i="12"/>
  <c r="AB18" i="12"/>
  <c r="AA18" i="12"/>
  <c r="Y18" i="12"/>
  <c r="X18" i="12"/>
  <c r="W18" i="12"/>
  <c r="BE1" i="12"/>
  <c r="BD1" i="12"/>
  <c r="BC1" i="12"/>
  <c r="BB1" i="12"/>
  <c r="BA1" i="12"/>
  <c r="AZ1" i="12"/>
  <c r="AY1" i="12"/>
  <c r="AX1" i="12"/>
  <c r="AW1" i="12"/>
  <c r="AV1" i="12"/>
  <c r="AU1" i="12"/>
  <c r="AT1" i="12"/>
  <c r="AS1" i="12"/>
  <c r="AR1" i="12"/>
  <c r="AQ1" i="12"/>
  <c r="AP1" i="12"/>
  <c r="AO1" i="12"/>
  <c r="AN1" i="12"/>
  <c r="AM1" i="12"/>
  <c r="AL1" i="12"/>
  <c r="AK1" i="12"/>
  <c r="AJ1" i="12"/>
  <c r="AI1" i="12"/>
  <c r="AH1" i="12"/>
  <c r="AG1" i="12"/>
  <c r="AF1" i="12"/>
  <c r="AE1" i="12"/>
  <c r="AD1" i="12"/>
  <c r="AC1" i="12"/>
  <c r="AB1" i="12"/>
  <c r="AA1" i="12"/>
  <c r="Z1" i="12"/>
  <c r="Y1" i="12"/>
  <c r="X1" i="12"/>
  <c r="W1" i="12"/>
  <c r="N16" i="12"/>
  <c r="AD18" i="12" l="1"/>
  <c r="AL18" i="12"/>
  <c r="AT18" i="12"/>
  <c r="BB18" i="12"/>
  <c r="AH18" i="12"/>
  <c r="AP18" i="12"/>
  <c r="AX18" i="12"/>
  <c r="BF18" i="12"/>
  <c r="C21" i="12" l="1"/>
  <c r="C20" i="12"/>
  <c r="C19" i="12"/>
  <c r="B21" i="12" l="1"/>
  <c r="B20" i="12"/>
  <c r="B81" i="41"/>
  <c r="B82" i="41"/>
  <c r="B83" i="41"/>
  <c r="B84" i="41"/>
  <c r="B85" i="41"/>
  <c r="B86" i="41"/>
  <c r="BD2" i="12"/>
  <c r="BC2" i="12"/>
  <c r="BA2" i="12"/>
  <c r="AZ2" i="12"/>
  <c r="AY2" i="12"/>
  <c r="AV2" i="12"/>
  <c r="AU2" i="12"/>
  <c r="AS2" i="12"/>
  <c r="AR2" i="12"/>
  <c r="AQ2" i="12"/>
  <c r="AN2" i="12"/>
  <c r="AM2" i="12"/>
  <c r="AK2" i="12"/>
  <c r="AJ2" i="12"/>
  <c r="AI2" i="12"/>
  <c r="AF2" i="12"/>
  <c r="AE2" i="12"/>
  <c r="AC2" i="12"/>
  <c r="AB2" i="12"/>
  <c r="AA2" i="12"/>
  <c r="F83" i="41"/>
  <c r="F85" i="41"/>
  <c r="F81" i="41"/>
  <c r="F86" i="41"/>
  <c r="F82" i="41"/>
  <c r="F84" i="41"/>
  <c r="AH2" i="12" l="1"/>
  <c r="AG2" i="12"/>
  <c r="AP2" i="12"/>
  <c r="AO2" i="12"/>
  <c r="AX2" i="12"/>
  <c r="AW2" i="12"/>
  <c r="BE2" i="12"/>
  <c r="AD2" i="12"/>
  <c r="AL2" i="12"/>
  <c r="AT2" i="12"/>
  <c r="BB2" i="12"/>
  <c r="G6" i="9"/>
  <c r="B24" i="41"/>
  <c r="F24" i="41"/>
  <c r="CI24" i="41" l="1"/>
  <c r="B23" i="41"/>
  <c r="B22" i="41" l="1"/>
  <c r="AB4" i="9"/>
  <c r="F23" i="41"/>
  <c r="F22" i="41"/>
  <c r="CI23" i="41" l="1"/>
  <c r="CI22" i="41"/>
  <c r="N19" i="12" l="1"/>
  <c r="O19" i="12"/>
  <c r="O20" i="12" s="1"/>
  <c r="O21" i="12" s="1"/>
  <c r="O22" i="12" s="1"/>
  <c r="O23" i="12" s="1"/>
  <c r="O24" i="12" s="1"/>
  <c r="O25" i="12" s="1"/>
  <c r="O26" i="12" s="1"/>
  <c r="O27" i="12" s="1"/>
  <c r="O28" i="12" s="1"/>
  <c r="O29" i="12" s="1"/>
  <c r="O30" i="12" s="1"/>
  <c r="O31" i="12" s="1"/>
  <c r="O32" i="12" s="1"/>
  <c r="O33" i="12" s="1"/>
  <c r="O34" i="12" s="1"/>
  <c r="O35" i="12" s="1"/>
  <c r="O36" i="12" s="1"/>
  <c r="O37" i="12" s="1"/>
  <c r="O38" i="12" s="1"/>
  <c r="O39" i="12" s="1"/>
  <c r="O40" i="12" s="1"/>
  <c r="O41" i="12" s="1"/>
  <c r="O18" i="12" l="1"/>
  <c r="N20" i="12"/>
  <c r="N21" i="12" s="1"/>
  <c r="N22" i="12" s="1"/>
  <c r="N23" i="12" s="1"/>
  <c r="N24" i="12" s="1"/>
  <c r="N25" i="12" s="1"/>
  <c r="N26" i="12" s="1"/>
  <c r="N27" i="12" s="1"/>
  <c r="N28" i="12" s="1"/>
  <c r="N29" i="12" s="1"/>
  <c r="N30" i="12" s="1"/>
  <c r="N31" i="12" s="1"/>
  <c r="N32" i="12" s="1"/>
  <c r="N33" i="12" s="1"/>
  <c r="N34" i="12" s="1"/>
  <c r="N35" i="12" s="1"/>
  <c r="N36" i="12" s="1"/>
  <c r="N37" i="12" s="1"/>
  <c r="N38" i="12" s="1"/>
  <c r="N39" i="12" s="1"/>
  <c r="N40" i="12" s="1"/>
  <c r="N41" i="12" s="1"/>
  <c r="E20" i="12"/>
  <c r="E21" i="12"/>
  <c r="K21" i="12" l="1"/>
  <c r="G21" i="12"/>
  <c r="F21" i="12"/>
  <c r="I17" i="12"/>
  <c r="H17" i="12"/>
  <c r="I1" i="12"/>
  <c r="H1" i="12"/>
  <c r="EA21" i="12"/>
  <c r="ED21" i="12" s="1"/>
  <c r="EG21" i="12" s="1"/>
  <c r="EJ21" i="12" s="1"/>
  <c r="EM21" i="12" s="1"/>
  <c r="EP21" i="12" s="1"/>
  <c r="ES21" i="12" s="1"/>
  <c r="EV21" i="12" s="1"/>
  <c r="EY21" i="12" s="1"/>
  <c r="FB21" i="12" s="1"/>
  <c r="DZ21" i="12"/>
  <c r="EC21" i="12" s="1"/>
  <c r="EF21" i="12" s="1"/>
  <c r="EI21" i="12" s="1"/>
  <c r="EL21" i="12" s="1"/>
  <c r="EO21" i="12" s="1"/>
  <c r="ER21" i="12" s="1"/>
  <c r="EU21" i="12" s="1"/>
  <c r="EX21" i="12" s="1"/>
  <c r="FA21" i="12" s="1"/>
  <c r="FD21" i="12" s="1"/>
  <c r="DY21" i="12"/>
  <c r="EB21" i="12" s="1"/>
  <c r="EE21" i="12" s="1"/>
  <c r="EH21" i="12" s="1"/>
  <c r="EK21" i="12" s="1"/>
  <c r="EN21" i="12" s="1"/>
  <c r="EQ21" i="12" s="1"/>
  <c r="ET21" i="12" s="1"/>
  <c r="EW21" i="12" s="1"/>
  <c r="EZ21" i="12" s="1"/>
  <c r="FC21" i="12" s="1"/>
  <c r="JE20" i="9" l="1"/>
  <c r="JE24" i="9" s="1"/>
  <c r="JE19" i="9"/>
  <c r="JD24" i="9" s="1"/>
  <c r="JE2" i="9"/>
  <c r="JD25" i="9" l="1"/>
  <c r="JD26" i="9" s="1"/>
  <c r="JD4" i="9"/>
  <c r="JI24" i="9"/>
  <c r="JH24" i="9"/>
  <c r="JG24" i="9"/>
  <c r="JF24" i="9"/>
  <c r="JF25" i="9"/>
  <c r="JE25" i="9" l="1"/>
  <c r="JD27" i="9"/>
  <c r="JE26" i="9"/>
  <c r="JD5" i="9"/>
  <c r="JI25" i="9"/>
  <c r="JG25" i="9"/>
  <c r="JH25" i="9"/>
  <c r="JG26" i="9"/>
  <c r="JD6" i="9"/>
  <c r="JH26" i="9"/>
  <c r="JD28" i="9" l="1"/>
  <c r="JD29" i="9" s="1"/>
  <c r="JE27" i="9"/>
  <c r="JI26" i="9"/>
  <c r="JF26" i="9"/>
  <c r="JH27" i="9"/>
  <c r="JD30" i="9" l="1"/>
  <c r="JG29" i="9"/>
  <c r="JF29" i="9"/>
  <c r="JE29" i="9"/>
  <c r="JH29" i="9"/>
  <c r="JI29" i="9"/>
  <c r="JE28" i="9"/>
  <c r="JF27" i="9"/>
  <c r="JD7" i="9"/>
  <c r="JI27" i="9"/>
  <c r="JG27" i="9"/>
  <c r="JF28" i="9"/>
  <c r="JG28" i="9"/>
  <c r="JD8" i="9"/>
  <c r="JH28" i="9"/>
  <c r="JI30" i="9" l="1"/>
  <c r="JH30" i="9"/>
  <c r="JE30" i="9"/>
  <c r="JD31" i="9"/>
  <c r="JF30" i="9"/>
  <c r="JG30" i="9"/>
  <c r="JI28" i="9"/>
  <c r="JD32" i="9" l="1"/>
  <c r="JF31" i="9"/>
  <c r="JE31" i="9"/>
  <c r="JH31" i="9"/>
  <c r="JG31" i="9"/>
  <c r="JI31" i="9"/>
  <c r="JD9" i="9"/>
  <c r="JD10" i="9"/>
  <c r="JD33" i="9" l="1"/>
  <c r="JF32" i="9"/>
  <c r="JH32" i="9"/>
  <c r="JG32" i="9"/>
  <c r="JI32" i="9"/>
  <c r="JE32" i="9"/>
  <c r="JD11" i="9"/>
  <c r="JG33" i="9" l="1"/>
  <c r="JE33" i="9"/>
  <c r="JI33" i="9"/>
  <c r="JD34" i="9"/>
  <c r="JH33" i="9"/>
  <c r="JF33" i="9"/>
  <c r="JD12" i="9"/>
  <c r="JD35" i="9" l="1"/>
  <c r="JG34" i="9"/>
  <c r="JH34" i="9"/>
  <c r="JF34" i="9"/>
  <c r="JI34" i="9"/>
  <c r="JE34" i="9"/>
  <c r="JD13" i="9"/>
  <c r="JD14" i="9"/>
  <c r="JI35" i="9" l="1"/>
  <c r="JD36" i="9"/>
  <c r="JF35" i="9"/>
  <c r="JG35" i="9"/>
  <c r="JE35" i="9"/>
  <c r="JH35" i="9"/>
  <c r="JD15" i="9"/>
  <c r="JI36" i="9" l="1"/>
  <c r="JD37" i="9"/>
  <c r="JF36" i="9"/>
  <c r="JG36" i="9"/>
  <c r="JH36" i="9"/>
  <c r="JE36" i="9"/>
  <c r="JD16" i="9"/>
  <c r="JH37" i="9" l="1"/>
  <c r="JF37" i="9"/>
  <c r="JD38" i="9"/>
  <c r="JI37" i="9"/>
  <c r="JE37" i="9"/>
  <c r="JG37" i="9"/>
  <c r="JD447" i="9"/>
  <c r="JH38" i="9" l="1"/>
  <c r="JF38" i="9"/>
  <c r="JD39" i="9"/>
  <c r="JG38" i="9"/>
  <c r="JI38" i="9"/>
  <c r="JE38" i="9"/>
  <c r="JE447" i="9"/>
  <c r="JD448" i="9"/>
  <c r="JH447" i="9"/>
  <c r="JG447" i="9"/>
  <c r="JF39" i="9" l="1"/>
  <c r="JI39" i="9"/>
  <c r="JD40" i="9"/>
  <c r="JE39" i="9"/>
  <c r="JH39" i="9"/>
  <c r="JG39" i="9"/>
  <c r="JE448" i="9"/>
  <c r="JD449" i="9"/>
  <c r="JF447" i="9"/>
  <c r="JF448" i="9"/>
  <c r="JI447" i="9"/>
  <c r="JH448" i="9"/>
  <c r="JG448" i="9"/>
  <c r="JE40" i="9" l="1"/>
  <c r="JH40" i="9"/>
  <c r="JI40" i="9"/>
  <c r="JD41" i="9"/>
  <c r="JF40" i="9"/>
  <c r="JG40" i="9"/>
  <c r="JE449" i="9"/>
  <c r="JD450" i="9"/>
  <c r="JH449" i="9"/>
  <c r="JI448" i="9"/>
  <c r="JG449" i="9"/>
  <c r="JF449" i="9"/>
  <c r="JI449" i="9"/>
  <c r="JE41" i="9" l="1"/>
  <c r="JD42" i="9"/>
  <c r="JF41" i="9"/>
  <c r="JH41" i="9"/>
  <c r="JG41" i="9"/>
  <c r="JI41" i="9"/>
  <c r="JE450" i="9"/>
  <c r="JD451" i="9"/>
  <c r="JH450" i="9"/>
  <c r="JG450" i="9"/>
  <c r="JI42" i="9" l="1"/>
  <c r="JF42" i="9"/>
  <c r="JH42" i="9"/>
  <c r="JE42" i="9"/>
  <c r="JD43" i="9"/>
  <c r="JG42" i="9"/>
  <c r="JE451" i="9"/>
  <c r="JD452" i="9"/>
  <c r="JF450" i="9"/>
  <c r="JF451" i="9"/>
  <c r="JI450" i="9"/>
  <c r="JH451" i="9"/>
  <c r="JG451" i="9"/>
  <c r="JG43" i="9" l="1"/>
  <c r="JH43" i="9"/>
  <c r="JI43" i="9"/>
  <c r="JD44" i="9"/>
  <c r="JE43" i="9"/>
  <c r="JF43" i="9"/>
  <c r="JE452" i="9"/>
  <c r="JD453" i="9"/>
  <c r="JH452" i="9"/>
  <c r="JI451" i="9"/>
  <c r="JG452" i="9"/>
  <c r="JF452" i="9"/>
  <c r="JI452" i="9"/>
  <c r="JD45" i="9" l="1"/>
  <c r="JF44" i="9"/>
  <c r="JH44" i="9"/>
  <c r="JG44" i="9"/>
  <c r="JI44" i="9"/>
  <c r="JE44" i="9"/>
  <c r="JE453" i="9"/>
  <c r="JD454" i="9"/>
  <c r="JH453" i="9"/>
  <c r="JG453" i="9"/>
  <c r="JD46" i="9" l="1"/>
  <c r="JF45" i="9"/>
  <c r="JI45" i="9"/>
  <c r="JH45" i="9"/>
  <c r="JG45" i="9"/>
  <c r="JE45" i="9"/>
  <c r="JE454" i="9"/>
  <c r="JD455" i="9"/>
  <c r="JF453" i="9"/>
  <c r="JF454" i="9"/>
  <c r="JI453" i="9"/>
  <c r="JH454" i="9"/>
  <c r="JG454" i="9"/>
  <c r="JH46" i="9" l="1"/>
  <c r="JG46" i="9"/>
  <c r="JI46" i="9"/>
  <c r="JE46" i="9"/>
  <c r="JD47" i="9"/>
  <c r="JF46" i="9"/>
  <c r="JE455" i="9"/>
  <c r="JD456" i="9"/>
  <c r="JH455" i="9"/>
  <c r="JI454" i="9"/>
  <c r="JG455" i="9"/>
  <c r="JF455" i="9"/>
  <c r="JI455" i="9"/>
  <c r="JD48" i="9" l="1"/>
  <c r="JF47" i="9"/>
  <c r="JH47" i="9"/>
  <c r="JG47" i="9"/>
  <c r="JI47" i="9"/>
  <c r="JE47" i="9"/>
  <c r="JE456" i="9"/>
  <c r="JD457" i="9"/>
  <c r="JH456" i="9"/>
  <c r="JG456" i="9"/>
  <c r="JE48" i="9" l="1"/>
  <c r="JD49" i="9"/>
  <c r="JG48" i="9"/>
  <c r="JH48" i="9"/>
  <c r="JF48" i="9"/>
  <c r="JI48" i="9"/>
  <c r="JE457" i="9"/>
  <c r="JD458" i="9"/>
  <c r="JF456" i="9"/>
  <c r="JF457" i="9"/>
  <c r="JI456" i="9"/>
  <c r="JH457" i="9"/>
  <c r="JG457" i="9"/>
  <c r="JD50" i="9" l="1"/>
  <c r="JG49" i="9"/>
  <c r="JH49" i="9"/>
  <c r="JF49" i="9"/>
  <c r="JI49" i="9"/>
  <c r="JE49" i="9"/>
  <c r="JE458" i="9"/>
  <c r="JD459" i="9"/>
  <c r="JH458" i="9"/>
  <c r="JI457" i="9"/>
  <c r="JG458" i="9"/>
  <c r="JF458" i="9"/>
  <c r="JI458" i="9"/>
  <c r="JE50" i="9" l="1"/>
  <c r="JH50" i="9"/>
  <c r="JD51" i="9"/>
  <c r="JF50" i="9"/>
  <c r="JG50" i="9"/>
  <c r="JI50" i="9"/>
  <c r="JE459" i="9"/>
  <c r="JD460" i="9"/>
  <c r="JH459" i="9"/>
  <c r="JG459" i="9"/>
  <c r="JD52" i="9" l="1"/>
  <c r="JF51" i="9"/>
  <c r="JH51" i="9"/>
  <c r="JG51" i="9"/>
  <c r="JI51" i="9"/>
  <c r="JE51" i="9"/>
  <c r="JE460" i="9"/>
  <c r="JD461" i="9"/>
  <c r="JF459" i="9"/>
  <c r="JI459" i="9"/>
  <c r="JH460" i="9"/>
  <c r="JG460" i="9"/>
  <c r="JI52" i="9" l="1"/>
  <c r="JH52" i="9"/>
  <c r="JE52" i="9"/>
  <c r="JD53" i="9"/>
  <c r="JF52" i="9"/>
  <c r="JG52" i="9"/>
  <c r="JE461" i="9"/>
  <c r="JD462" i="9"/>
  <c r="JF460" i="9"/>
  <c r="JI460" i="9"/>
  <c r="JH461" i="9"/>
  <c r="JG461" i="9"/>
  <c r="JF53" i="9" l="1"/>
  <c r="JE53" i="9"/>
  <c r="JG53" i="9"/>
  <c r="JI53" i="9"/>
  <c r="JD54" i="9"/>
  <c r="JH53" i="9"/>
  <c r="JE462" i="9"/>
  <c r="JD463" i="9"/>
  <c r="JF461" i="9"/>
  <c r="JI461" i="9"/>
  <c r="JH462" i="9"/>
  <c r="JG462" i="9"/>
  <c r="JD55" i="9" l="1"/>
  <c r="JG54" i="9"/>
  <c r="JI54" i="9"/>
  <c r="JH54" i="9"/>
  <c r="JF54" i="9"/>
  <c r="JE54" i="9"/>
  <c r="JE463" i="9"/>
  <c r="JD464" i="9"/>
  <c r="JF462" i="9"/>
  <c r="JF463" i="9"/>
  <c r="JI462" i="9"/>
  <c r="JH463" i="9"/>
  <c r="JG463" i="9"/>
  <c r="JH55" i="9" l="1"/>
  <c r="JF55" i="9"/>
  <c r="JD56" i="9"/>
  <c r="JI55" i="9"/>
  <c r="JE55" i="9"/>
  <c r="JG55" i="9"/>
  <c r="JE464" i="9"/>
  <c r="JD465" i="9"/>
  <c r="JH464" i="9"/>
  <c r="JI463" i="9"/>
  <c r="JG464" i="9"/>
  <c r="JF464" i="9"/>
  <c r="JI464" i="9"/>
  <c r="JI56" i="9" l="1"/>
  <c r="JF56" i="9"/>
  <c r="JH56" i="9"/>
  <c r="JE56" i="9"/>
  <c r="JD57" i="9"/>
  <c r="JG56" i="9"/>
  <c r="JE465" i="9"/>
  <c r="JD466" i="9"/>
  <c r="JH465" i="9"/>
  <c r="JG465" i="9"/>
  <c r="JE57" i="9" l="1"/>
  <c r="JH57" i="9"/>
  <c r="JI57" i="9"/>
  <c r="JD58" i="9"/>
  <c r="JF57" i="9"/>
  <c r="JG57" i="9"/>
  <c r="JE466" i="9"/>
  <c r="JD467" i="9"/>
  <c r="JF465" i="9"/>
  <c r="JI465" i="9"/>
  <c r="JH466" i="9"/>
  <c r="JG466" i="9"/>
  <c r="JI58" i="9" l="1"/>
  <c r="JH58" i="9"/>
  <c r="JD59" i="9"/>
  <c r="JE58" i="9"/>
  <c r="JF58" i="9"/>
  <c r="JG58" i="9"/>
  <c r="JE467" i="9"/>
  <c r="JD468" i="9"/>
  <c r="JF466" i="9"/>
  <c r="JI466" i="9"/>
  <c r="JH467" i="9"/>
  <c r="JG467" i="9"/>
  <c r="JH59" i="9" l="1"/>
  <c r="JF59" i="9"/>
  <c r="JG59" i="9"/>
  <c r="JI59" i="9"/>
  <c r="JD60" i="9"/>
  <c r="JE59" i="9"/>
  <c r="JE468" i="9"/>
  <c r="JD469" i="9"/>
  <c r="D19" i="12"/>
  <c r="D20" i="12"/>
  <c r="D21" i="12"/>
  <c r="F2" i="9"/>
  <c r="F9" i="9" s="1"/>
  <c r="L8" i="9" s="1"/>
  <c r="B19" i="12"/>
  <c r="E19" i="12" s="1"/>
  <c r="A19" i="12"/>
  <c r="W19" i="12" s="1"/>
  <c r="A20" i="12"/>
  <c r="A21" i="12"/>
  <c r="H5" i="12"/>
  <c r="I18" i="12"/>
  <c r="Z11" i="9"/>
  <c r="R12" i="9" s="1"/>
  <c r="W2" i="12"/>
  <c r="X2" i="12"/>
  <c r="DU20" i="12"/>
  <c r="DV20" i="12" s="1"/>
  <c r="DW20" i="12" s="1"/>
  <c r="DX20" i="12" s="1"/>
  <c r="DY20" i="12" s="1"/>
  <c r="DZ20" i="12" s="1"/>
  <c r="EA20" i="12" s="1"/>
  <c r="EB20" i="12" s="1"/>
  <c r="EC20" i="12" s="1"/>
  <c r="ED20" i="12" s="1"/>
  <c r="EE20" i="12" s="1"/>
  <c r="EF20" i="12" s="1"/>
  <c r="EG20" i="12" s="1"/>
  <c r="EH20" i="12" s="1"/>
  <c r="EI20" i="12" s="1"/>
  <c r="EJ20" i="12" s="1"/>
  <c r="EK20" i="12" s="1"/>
  <c r="EL20" i="12" s="1"/>
  <c r="EM20" i="12" s="1"/>
  <c r="EN20" i="12" s="1"/>
  <c r="EO20" i="12" s="1"/>
  <c r="EP20" i="12" s="1"/>
  <c r="EQ20" i="12" s="1"/>
  <c r="ER20" i="12" s="1"/>
  <c r="ES20" i="12" s="1"/>
  <c r="ET20" i="12" s="1"/>
  <c r="EU20" i="12" s="1"/>
  <c r="EV20" i="12" s="1"/>
  <c r="EW20" i="12" s="1"/>
  <c r="EX20" i="12" s="1"/>
  <c r="EY20" i="12" s="1"/>
  <c r="EZ20" i="12" s="1"/>
  <c r="FA20" i="12" s="1"/>
  <c r="FB20" i="12" s="1"/>
  <c r="FC20" i="12" s="1"/>
  <c r="FD20" i="12" s="1"/>
  <c r="I10" i="55"/>
  <c r="Z13" i="9"/>
  <c r="AR14" i="41"/>
  <c r="AS14" i="41"/>
  <c r="AT14" i="41"/>
  <c r="AU14" i="41"/>
  <c r="AV14" i="41"/>
  <c r="AW14" i="41"/>
  <c r="AX14" i="41"/>
  <c r="AY14" i="41"/>
  <c r="AZ14" i="41"/>
  <c r="BA14" i="41"/>
  <c r="BB14" i="41"/>
  <c r="BC14" i="41"/>
  <c r="BD14" i="41"/>
  <c r="BE14" i="41"/>
  <c r="BF14" i="41"/>
  <c r="BG14" i="41"/>
  <c r="BH14" i="41"/>
  <c r="BI14" i="41"/>
  <c r="BJ14" i="41"/>
  <c r="BK14" i="41"/>
  <c r="B80" i="41"/>
  <c r="B79" i="41"/>
  <c r="B78" i="41"/>
  <c r="B77" i="41"/>
  <c r="B76" i="41"/>
  <c r="A2" i="51"/>
  <c r="A3" i="51"/>
  <c r="A4" i="51"/>
  <c r="A5" i="51"/>
  <c r="A6" i="51"/>
  <c r="A7" i="51"/>
  <c r="A8" i="51"/>
  <c r="A9" i="51"/>
  <c r="A10" i="51"/>
  <c r="A11" i="51"/>
  <c r="A12" i="51"/>
  <c r="A1" i="51"/>
  <c r="AB5" i="9"/>
  <c r="B17" i="41"/>
  <c r="B18" i="41"/>
  <c r="B19" i="41"/>
  <c r="B20" i="41"/>
  <c r="B21" i="41"/>
  <c r="B16" i="41"/>
  <c r="N14" i="41"/>
  <c r="O14" i="41"/>
  <c r="P14" i="41"/>
  <c r="Q14" i="41"/>
  <c r="R14" i="41"/>
  <c r="S14" i="41"/>
  <c r="T14" i="41"/>
  <c r="U14" i="41"/>
  <c r="V14" i="41"/>
  <c r="W14" i="41"/>
  <c r="X14" i="41"/>
  <c r="Y14" i="41"/>
  <c r="Z14" i="41"/>
  <c r="AA14" i="41"/>
  <c r="AB14" i="41"/>
  <c r="AC14" i="41"/>
  <c r="AD14" i="41"/>
  <c r="AE14" i="41"/>
  <c r="AF14" i="41"/>
  <c r="AG14" i="41"/>
  <c r="B15" i="41"/>
  <c r="B75" i="41"/>
  <c r="B74" i="41"/>
  <c r="B73" i="41"/>
  <c r="B72" i="41"/>
  <c r="B71" i="41"/>
  <c r="B70" i="41"/>
  <c r="B69" i="41"/>
  <c r="B68" i="41"/>
  <c r="B67" i="41"/>
  <c r="B66" i="41"/>
  <c r="B65" i="41"/>
  <c r="B64" i="41"/>
  <c r="B63" i="41"/>
  <c r="B62" i="41"/>
  <c r="B61" i="41"/>
  <c r="B60" i="41"/>
  <c r="B59" i="41"/>
  <c r="B58" i="41"/>
  <c r="B57" i="41"/>
  <c r="B56" i="41"/>
  <c r="B55" i="41"/>
  <c r="B54" i="41"/>
  <c r="B53" i="41"/>
  <c r="B52" i="41"/>
  <c r="B51" i="41"/>
  <c r="B50" i="41"/>
  <c r="B49" i="41"/>
  <c r="B48" i="41"/>
  <c r="B47" i="41"/>
  <c r="B46" i="41"/>
  <c r="B45" i="41"/>
  <c r="B44" i="41"/>
  <c r="B43" i="41"/>
  <c r="B42" i="41"/>
  <c r="B41" i="41"/>
  <c r="B40" i="41"/>
  <c r="B39" i="41"/>
  <c r="B38" i="41"/>
  <c r="B37" i="41"/>
  <c r="B36" i="41"/>
  <c r="B35" i="41"/>
  <c r="B34" i="41"/>
  <c r="B33" i="41"/>
  <c r="B32" i="41"/>
  <c r="B31" i="41"/>
  <c r="B30" i="41"/>
  <c r="B29" i="41"/>
  <c r="B28" i="41"/>
  <c r="B27" i="41"/>
  <c r="B26" i="41"/>
  <c r="B25" i="41"/>
  <c r="E7" i="45"/>
  <c r="AH14" i="41"/>
  <c r="AI14" i="41"/>
  <c r="AJ14" i="41"/>
  <c r="AK14" i="41"/>
  <c r="AL14" i="41"/>
  <c r="AM14" i="41"/>
  <c r="AN14" i="41"/>
  <c r="AO14" i="41"/>
  <c r="AP14" i="41"/>
  <c r="AQ14" i="41"/>
  <c r="F7" i="45"/>
  <c r="G7" i="45"/>
  <c r="H7" i="45"/>
  <c r="I7" i="45"/>
  <c r="J7" i="45"/>
  <c r="K7" i="45"/>
  <c r="L7" i="45"/>
  <c r="M7" i="45"/>
  <c r="N7" i="45"/>
  <c r="O7" i="45"/>
  <c r="P7" i="45"/>
  <c r="Q7" i="45"/>
  <c r="R7" i="45"/>
  <c r="S7" i="45"/>
  <c r="T7" i="45"/>
  <c r="U7" i="45"/>
  <c r="V7" i="45"/>
  <c r="W7" i="45"/>
  <c r="X7" i="45"/>
  <c r="Y7" i="45"/>
  <c r="Z7" i="45"/>
  <c r="AA7" i="45"/>
  <c r="AB7" i="45"/>
  <c r="AC7" i="45"/>
  <c r="AD7" i="45"/>
  <c r="AE7" i="45"/>
  <c r="AF7" i="45"/>
  <c r="AG7" i="45"/>
  <c r="AH7" i="45"/>
  <c r="B11" i="45"/>
  <c r="B12" i="45"/>
  <c r="B13" i="45"/>
  <c r="B14" i="45"/>
  <c r="B15" i="45"/>
  <c r="B16" i="45"/>
  <c r="B17" i="45"/>
  <c r="B18" i="45"/>
  <c r="B19" i="45"/>
  <c r="B20" i="45"/>
  <c r="B21" i="45"/>
  <c r="B22" i="45"/>
  <c r="B23" i="45"/>
  <c r="B24" i="45"/>
  <c r="B25" i="45"/>
  <c r="A60" i="45"/>
  <c r="H22" i="9"/>
  <c r="A61" i="45"/>
  <c r="A59" i="45"/>
  <c r="B26" i="45"/>
  <c r="B27" i="45"/>
  <c r="B28" i="45"/>
  <c r="CJ4" i="41"/>
  <c r="H8" i="9"/>
  <c r="H7" i="9"/>
  <c r="R5" i="9" s="1"/>
  <c r="R4" i="9"/>
  <c r="BN16" i="9"/>
  <c r="BO16" i="9" s="1"/>
  <c r="BP16" i="9" s="1"/>
  <c r="BQ16" i="9" s="1"/>
  <c r="BR16" i="9" s="1"/>
  <c r="BS16" i="9" s="1"/>
  <c r="BT16" i="9" s="1"/>
  <c r="BU16" i="9" s="1"/>
  <c r="BV16" i="9" s="1"/>
  <c r="BW16" i="9" s="1"/>
  <c r="BX16" i="9" s="1"/>
  <c r="BY16" i="9" s="1"/>
  <c r="BZ16" i="9" s="1"/>
  <c r="CA16" i="9" s="1"/>
  <c r="CB16" i="9" s="1"/>
  <c r="CC16" i="9" s="1"/>
  <c r="CD16" i="9" s="1"/>
  <c r="CE16" i="9" s="1"/>
  <c r="CF16" i="9" s="1"/>
  <c r="CG16" i="9" s="1"/>
  <c r="CH16" i="9" s="1"/>
  <c r="CI16" i="9" s="1"/>
  <c r="CJ16" i="9" s="1"/>
  <c r="CK16" i="9" s="1"/>
  <c r="CL16" i="9" s="1"/>
  <c r="CM16" i="9" s="1"/>
  <c r="CN16" i="9" s="1"/>
  <c r="CO16" i="9" s="1"/>
  <c r="CP16" i="9" s="1"/>
  <c r="CQ16" i="9" s="1"/>
  <c r="CR16" i="9" s="1"/>
  <c r="CS16" i="9" s="1"/>
  <c r="CT16" i="9" s="1"/>
  <c r="CU16" i="9" s="1"/>
  <c r="CV16" i="9" s="1"/>
  <c r="CW16" i="9" s="1"/>
  <c r="CX16" i="9" s="1"/>
  <c r="CY16" i="9" s="1"/>
  <c r="CZ16" i="9" s="1"/>
  <c r="DA16" i="9" s="1"/>
  <c r="DB16" i="9" s="1"/>
  <c r="DC16" i="9" s="1"/>
  <c r="DD16" i="9" s="1"/>
  <c r="DE16" i="9" s="1"/>
  <c r="DF16" i="9" s="1"/>
  <c r="DG16" i="9" s="1"/>
  <c r="DH16" i="9" s="1"/>
  <c r="DI16" i="9" s="1"/>
  <c r="DJ16" i="9" s="1"/>
  <c r="DK16" i="9" s="1"/>
  <c r="DL16" i="9" s="1"/>
  <c r="DM16" i="9" s="1"/>
  <c r="H15" i="9"/>
  <c r="I15" i="9" s="1"/>
  <c r="JF467" i="9"/>
  <c r="JI467" i="9"/>
  <c r="JH468" i="9"/>
  <c r="JG468" i="9"/>
  <c r="AD17" i="12"/>
  <c r="AH17" i="12"/>
  <c r="AT17" i="12"/>
  <c r="AX17" i="12"/>
  <c r="BB17" i="12"/>
  <c r="BF17" i="12"/>
  <c r="Z17" i="12"/>
  <c r="AL17" i="12"/>
  <c r="AP17" i="12"/>
  <c r="F18" i="41"/>
  <c r="F17" i="41"/>
  <c r="F20" i="41"/>
  <c r="F21" i="41"/>
  <c r="F16" i="41"/>
  <c r="DQ345" i="12"/>
  <c r="F19" i="41"/>
  <c r="JI60" i="9" l="1"/>
  <c r="JE60" i="9"/>
  <c r="JD61" i="9"/>
  <c r="JF60" i="9"/>
  <c r="JH60" i="9"/>
  <c r="JG60" i="9"/>
  <c r="AR20" i="12"/>
  <c r="AM20" i="12"/>
  <c r="K20" i="12"/>
  <c r="K19" i="12"/>
  <c r="AK20" i="12"/>
  <c r="AM19" i="12"/>
  <c r="BE20" i="12"/>
  <c r="BC20" i="12"/>
  <c r="AZ20" i="12"/>
  <c r="AW20" i="12"/>
  <c r="AU20" i="12"/>
  <c r="AO20" i="12"/>
  <c r="AJ20" i="12"/>
  <c r="AG20" i="12"/>
  <c r="AE20" i="12"/>
  <c r="AB20" i="12"/>
  <c r="Y20" i="12"/>
  <c r="W20" i="12"/>
  <c r="BD20" i="12"/>
  <c r="BA20" i="12"/>
  <c r="AY20" i="12"/>
  <c r="AV20" i="12"/>
  <c r="AS20" i="12"/>
  <c r="AQ20" i="12"/>
  <c r="AN20" i="12"/>
  <c r="AI20" i="12"/>
  <c r="AF20" i="12"/>
  <c r="AC20" i="12"/>
  <c r="AA20" i="12"/>
  <c r="X20" i="12"/>
  <c r="BE19" i="12"/>
  <c r="BC19" i="12"/>
  <c r="AZ19" i="12"/>
  <c r="AW19" i="12"/>
  <c r="AU19" i="12"/>
  <c r="AR19" i="12"/>
  <c r="AO19" i="12"/>
  <c r="AJ19" i="12"/>
  <c r="AG19" i="12"/>
  <c r="AE19" i="12"/>
  <c r="AB19" i="12"/>
  <c r="Y19" i="12"/>
  <c r="BD19" i="12"/>
  <c r="BA19" i="12"/>
  <c r="AY19" i="12"/>
  <c r="AV19" i="12"/>
  <c r="AS19" i="12"/>
  <c r="AQ19" i="12"/>
  <c r="AN19" i="12"/>
  <c r="AK19" i="12"/>
  <c r="AI19" i="12"/>
  <c r="AF19" i="12"/>
  <c r="AC19" i="12"/>
  <c r="AA19" i="12"/>
  <c r="X19" i="12"/>
  <c r="BE21" i="12"/>
  <c r="BC21" i="12"/>
  <c r="AZ21" i="12"/>
  <c r="AW21" i="12"/>
  <c r="AU21" i="12"/>
  <c r="AR21" i="12"/>
  <c r="AO21" i="12"/>
  <c r="AM21" i="12"/>
  <c r="AJ21" i="12"/>
  <c r="AG21" i="12"/>
  <c r="AE21" i="12"/>
  <c r="AB21" i="12"/>
  <c r="Y21" i="12"/>
  <c r="W21" i="12"/>
  <c r="BD21" i="12"/>
  <c r="BA21" i="12"/>
  <c r="AY21" i="12"/>
  <c r="AV21" i="12"/>
  <c r="AS21" i="12"/>
  <c r="AQ21" i="12"/>
  <c r="AN21" i="12"/>
  <c r="AK21" i="12"/>
  <c r="AI21" i="12"/>
  <c r="AF21" i="12"/>
  <c r="AC21" i="12"/>
  <c r="AA21" i="12"/>
  <c r="X21" i="12"/>
  <c r="G20" i="12"/>
  <c r="F20" i="12"/>
  <c r="G19" i="12"/>
  <c r="F19" i="12"/>
  <c r="Z18" i="12"/>
  <c r="Z2" i="12" s="1"/>
  <c r="Y2" i="12"/>
  <c r="I13" i="55"/>
  <c r="S11" i="12"/>
  <c r="J20" i="12"/>
  <c r="JE469" i="9"/>
  <c r="JD470" i="9"/>
  <c r="J21" i="12"/>
  <c r="J19" i="12"/>
  <c r="F13" i="9"/>
  <c r="F10" i="9"/>
  <c r="J15" i="9"/>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JF468" i="9"/>
  <c r="JI468" i="9"/>
  <c r="JH469" i="9"/>
  <c r="JG469" i="9"/>
  <c r="BC17" i="12"/>
  <c r="AY17" i="12"/>
  <c r="AU17" i="12"/>
  <c r="AJ17" i="12"/>
  <c r="AE17" i="12"/>
  <c r="Y17" i="12"/>
  <c r="AM17" i="12"/>
  <c r="AR17" i="12"/>
  <c r="BD17" i="12"/>
  <c r="AV17" i="12"/>
  <c r="AO17" i="12"/>
  <c r="AF17" i="12"/>
  <c r="X17" i="12"/>
  <c r="AI17" i="12"/>
  <c r="DU1" i="12"/>
  <c r="O11" i="12" s="1"/>
  <c r="BE17" i="12"/>
  <c r="BA17" i="12"/>
  <c r="AW17" i="12"/>
  <c r="AS17" i="12"/>
  <c r="AG17" i="12"/>
  <c r="AC17" i="12"/>
  <c r="W17" i="12"/>
  <c r="AA17" i="12"/>
  <c r="AZ17" i="12"/>
  <c r="AQ17" i="12"/>
  <c r="AK17" i="12"/>
  <c r="AB17" i="12"/>
  <c r="AN17" i="12"/>
  <c r="JI61" i="9" l="1"/>
  <c r="JE61" i="9"/>
  <c r="JD62" i="9"/>
  <c r="JH61" i="9"/>
  <c r="JF61" i="9"/>
  <c r="JG61" i="9"/>
  <c r="Z21" i="12"/>
  <c r="AL21" i="12"/>
  <c r="AP21" i="12"/>
  <c r="AT21" i="12"/>
  <c r="BB21" i="12"/>
  <c r="BF21" i="12"/>
  <c r="AH21" i="12"/>
  <c r="AX21" i="12"/>
  <c r="AD21" i="12"/>
  <c r="AL19" i="12"/>
  <c r="BB19" i="12"/>
  <c r="AP19" i="12"/>
  <c r="BF19" i="12"/>
  <c r="AD19" i="12"/>
  <c r="AT19" i="12"/>
  <c r="AH19" i="12"/>
  <c r="AX19" i="12"/>
  <c r="AH20" i="12"/>
  <c r="AX20" i="12"/>
  <c r="AD20" i="12"/>
  <c r="AT20" i="12"/>
  <c r="Z20" i="12"/>
  <c r="AP20" i="12"/>
  <c r="BF20" i="12"/>
  <c r="AL20" i="12"/>
  <c r="BB20" i="12"/>
  <c r="DW1" i="12"/>
  <c r="JE470" i="9"/>
  <c r="JD471" i="9"/>
  <c r="S8" i="9"/>
  <c r="S12" i="9"/>
  <c r="U7" i="9"/>
  <c r="JF469" i="9"/>
  <c r="JI469" i="9"/>
  <c r="JH470" i="9"/>
  <c r="JG470" i="9"/>
  <c r="JH62" i="9" l="1"/>
  <c r="JF62" i="9"/>
  <c r="JG62" i="9"/>
  <c r="JI62" i="9"/>
  <c r="JD63" i="9"/>
  <c r="JE62" i="9"/>
  <c r="Z19" i="12"/>
  <c r="DU2" i="12"/>
  <c r="DU6" i="12" s="1"/>
  <c r="JE471" i="9"/>
  <c r="JD472" i="9"/>
  <c r="JF470" i="9"/>
  <c r="JI470" i="9"/>
  <c r="JH471" i="9"/>
  <c r="JG471" i="9"/>
  <c r="JD64" i="9" l="1"/>
  <c r="JE63" i="9"/>
  <c r="JH63" i="9"/>
  <c r="JI63" i="9"/>
  <c r="JF63" i="9"/>
  <c r="JG63" i="9"/>
  <c r="DU4" i="12"/>
  <c r="JE472" i="9"/>
  <c r="JD473" i="9"/>
  <c r="JF471" i="9"/>
  <c r="JF472" i="9"/>
  <c r="JI471" i="9"/>
  <c r="JH472" i="9"/>
  <c r="JG472" i="9"/>
  <c r="JI64" i="9" l="1"/>
  <c r="JE64" i="9"/>
  <c r="JD65" i="9"/>
  <c r="JG64" i="9"/>
  <c r="JH64" i="9"/>
  <c r="JF64" i="9"/>
  <c r="JE473" i="9"/>
  <c r="JD474" i="9"/>
  <c r="JH473" i="9"/>
  <c r="JI472" i="9"/>
  <c r="JG473" i="9"/>
  <c r="JF473" i="9"/>
  <c r="JI473" i="9"/>
  <c r="JH65" i="9" l="1"/>
  <c r="JG65" i="9"/>
  <c r="JE65" i="9"/>
  <c r="JD66" i="9"/>
  <c r="JF65" i="9"/>
  <c r="JI65" i="9"/>
  <c r="JE474" i="9"/>
  <c r="JD475" i="9"/>
  <c r="JH474" i="9"/>
  <c r="JG474" i="9"/>
  <c r="JE66" i="9" l="1"/>
  <c r="JH66" i="9"/>
  <c r="JI66" i="9"/>
  <c r="JD67" i="9"/>
  <c r="JF66" i="9"/>
  <c r="JG66" i="9"/>
  <c r="JE475" i="9"/>
  <c r="JD476" i="9"/>
  <c r="JF474" i="9"/>
  <c r="JF475" i="9"/>
  <c r="JI474" i="9"/>
  <c r="JH475" i="9"/>
  <c r="JG475" i="9"/>
  <c r="JI67" i="9" l="1"/>
  <c r="JD68" i="9"/>
  <c r="JG67" i="9"/>
  <c r="JE67" i="9"/>
  <c r="JF67" i="9"/>
  <c r="JH67" i="9"/>
  <c r="JE476" i="9"/>
  <c r="JD477" i="9"/>
  <c r="JH476" i="9"/>
  <c r="JI475" i="9"/>
  <c r="JG476" i="9"/>
  <c r="JF476" i="9"/>
  <c r="JI476" i="9"/>
  <c r="JH68" i="9" l="1"/>
  <c r="JG68" i="9"/>
  <c r="JI68" i="9"/>
  <c r="JE68" i="9"/>
  <c r="JD69" i="9"/>
  <c r="JF68" i="9"/>
  <c r="JE477" i="9"/>
  <c r="JD478" i="9"/>
  <c r="JH477" i="9"/>
  <c r="JG477" i="9"/>
  <c r="JE69" i="9" l="1"/>
  <c r="JH69" i="9"/>
  <c r="JI69" i="9"/>
  <c r="JD70" i="9"/>
  <c r="JF69" i="9"/>
  <c r="JG69" i="9"/>
  <c r="JE478" i="9"/>
  <c r="JD479" i="9"/>
  <c r="JF477" i="9"/>
  <c r="JF478" i="9"/>
  <c r="JI477" i="9"/>
  <c r="JH478" i="9"/>
  <c r="JG478" i="9"/>
  <c r="JD71" i="9" l="1"/>
  <c r="JF70" i="9"/>
  <c r="JI70" i="9"/>
  <c r="JE70" i="9"/>
  <c r="JH70" i="9"/>
  <c r="JG70" i="9"/>
  <c r="JE479" i="9"/>
  <c r="JD480" i="9"/>
  <c r="JH479" i="9"/>
  <c r="JI478" i="9"/>
  <c r="JG479" i="9"/>
  <c r="JF479" i="9"/>
  <c r="JI479" i="9"/>
  <c r="JH71" i="9" l="1"/>
  <c r="JG71" i="9"/>
  <c r="JD72" i="9"/>
  <c r="JI71" i="9"/>
  <c r="JE71" i="9"/>
  <c r="JF71" i="9"/>
  <c r="JE480" i="9"/>
  <c r="JD481" i="9"/>
  <c r="JH480" i="9"/>
  <c r="JG480" i="9"/>
  <c r="JF72" i="9" l="1"/>
  <c r="JI72" i="9"/>
  <c r="JG72" i="9"/>
  <c r="JH72" i="9"/>
  <c r="JD73" i="9"/>
  <c r="JE72" i="9"/>
  <c r="JE481" i="9"/>
  <c r="JD482" i="9"/>
  <c r="JF480" i="9"/>
  <c r="JF481" i="9"/>
  <c r="JI480" i="9"/>
  <c r="JH481" i="9"/>
  <c r="JG481" i="9"/>
  <c r="JI73" i="9" l="1"/>
  <c r="JH73" i="9"/>
  <c r="JG73" i="9"/>
  <c r="JE73" i="9"/>
  <c r="JD74" i="9"/>
  <c r="JF73" i="9"/>
  <c r="JE482" i="9"/>
  <c r="JD483" i="9"/>
  <c r="JH482" i="9"/>
  <c r="JI481" i="9"/>
  <c r="JG482" i="9"/>
  <c r="JF482" i="9"/>
  <c r="JI482" i="9"/>
  <c r="JH74" i="9" l="1"/>
  <c r="JG74" i="9"/>
  <c r="JI74" i="9"/>
  <c r="JE74" i="9"/>
  <c r="JF74" i="9"/>
  <c r="JD75" i="9"/>
  <c r="JE483" i="9"/>
  <c r="JD484" i="9"/>
  <c r="JH483" i="9"/>
  <c r="JG483" i="9"/>
  <c r="AF84" i="41"/>
  <c r="AL86" i="41"/>
  <c r="AY86" i="41"/>
  <c r="Z24" i="41"/>
  <c r="AD85" i="41"/>
  <c r="R86" i="41"/>
  <c r="V23" i="41"/>
  <c r="T23" i="41"/>
  <c r="AI86" i="41"/>
  <c r="BK81" i="41"/>
  <c r="BK23" i="41"/>
  <c r="Z82" i="41"/>
  <c r="BD24" i="41"/>
  <c r="AH82" i="41"/>
  <c r="X84" i="41"/>
  <c r="AQ23" i="41"/>
  <c r="AF23" i="41"/>
  <c r="AN85" i="41"/>
  <c r="BA86" i="41"/>
  <c r="AJ83" i="41"/>
  <c r="R85" i="41"/>
  <c r="Y83" i="41"/>
  <c r="AL84" i="41"/>
  <c r="AV86" i="41"/>
  <c r="S84" i="41"/>
  <c r="AK23" i="41"/>
  <c r="AV23" i="41"/>
  <c r="AB86" i="41"/>
  <c r="AY82" i="41"/>
  <c r="BD81" i="41"/>
  <c r="AW86" i="41"/>
  <c r="AZ24" i="41"/>
  <c r="AC85" i="41"/>
  <c r="R82" i="41"/>
  <c r="AJ23" i="41"/>
  <c r="AA24" i="41"/>
  <c r="AE23" i="41"/>
  <c r="BD82" i="41"/>
  <c r="BD22" i="41"/>
  <c r="AN86" i="41"/>
  <c r="AO23" i="41"/>
  <c r="AS81" i="41"/>
  <c r="AQ83" i="41"/>
  <c r="AK84" i="41"/>
  <c r="BE81" i="41"/>
  <c r="BI23" i="41"/>
  <c r="BB83" i="41"/>
  <c r="AC83" i="41"/>
  <c r="BC86" i="41"/>
  <c r="AU84" i="41"/>
  <c r="AV81" i="41"/>
  <c r="T86" i="41"/>
  <c r="AH22" i="41"/>
  <c r="Y23" i="41"/>
  <c r="BE23" i="41"/>
  <c r="Q86" i="41"/>
  <c r="T82" i="41"/>
  <c r="AC23" i="41"/>
  <c r="AM23" i="41"/>
  <c r="BI22" i="41"/>
  <c r="AZ23" i="41"/>
  <c r="N86" i="41"/>
  <c r="BE83" i="41"/>
  <c r="Q83" i="41"/>
  <c r="AA22" i="41"/>
  <c r="AM85" i="41"/>
  <c r="BK83" i="41"/>
  <c r="U84" i="41"/>
  <c r="AQ86" i="41"/>
  <c r="R83" i="41"/>
  <c r="Z23" i="41"/>
  <c r="BA22" i="41"/>
  <c r="N22" i="41"/>
  <c r="N82" i="41"/>
  <c r="BA24" i="41"/>
  <c r="AS82" i="41"/>
  <c r="AB23" i="41"/>
  <c r="BE82" i="41"/>
  <c r="AX23" i="41"/>
  <c r="BB81" i="41"/>
  <c r="AI85" i="41"/>
  <c r="P82" i="41"/>
  <c r="AT24" i="41"/>
  <c r="N83" i="41"/>
  <c r="AQ22" i="41"/>
  <c r="T84" i="41"/>
  <c r="BA85" i="41"/>
  <c r="W22" i="41"/>
  <c r="AL85" i="41"/>
  <c r="V85" i="41"/>
  <c r="Y81" i="41"/>
  <c r="U86" i="41"/>
  <c r="BG23" i="41"/>
  <c r="W81" i="41"/>
  <c r="BD83" i="41"/>
  <c r="BE86" i="41"/>
  <c r="AD84" i="41"/>
  <c r="BJ24" i="41"/>
  <c r="V22" i="41"/>
  <c r="BG24" i="41"/>
  <c r="AB83" i="41"/>
  <c r="BF24" i="41"/>
  <c r="AK24" i="41"/>
  <c r="N85" i="41"/>
  <c r="V24" i="41"/>
  <c r="V83" i="41"/>
  <c r="AZ85" i="41"/>
  <c r="AA82" i="41"/>
  <c r="AT23" i="41"/>
  <c r="AM24" i="41"/>
  <c r="X81" i="41"/>
  <c r="W83" i="41"/>
  <c r="AT84" i="41"/>
  <c r="AI81" i="41"/>
  <c r="BB86" i="41"/>
  <c r="N84" i="41"/>
  <c r="BK86" i="41"/>
  <c r="AQ24" i="41"/>
  <c r="BB23" i="41"/>
  <c r="AJ85" i="41"/>
  <c r="BH86" i="41"/>
  <c r="BG85" i="41"/>
  <c r="O22" i="41"/>
  <c r="BK24" i="41"/>
  <c r="AE82" i="41"/>
  <c r="BF84" i="41"/>
  <c r="BC84" i="41"/>
  <c r="AR83" i="41"/>
  <c r="U24" i="41"/>
  <c r="AX22" i="41"/>
  <c r="P86" i="41"/>
  <c r="AY81" i="41"/>
  <c r="AP81" i="41"/>
  <c r="BI81" i="41"/>
  <c r="AP86" i="41"/>
  <c r="O86" i="41"/>
  <c r="AT22" i="41"/>
  <c r="AO24" i="41"/>
  <c r="AQ85" i="41"/>
  <c r="V82" i="41"/>
  <c r="AN24" i="41"/>
  <c r="AI22" i="41"/>
  <c r="R24" i="41"/>
  <c r="AT82" i="41"/>
  <c r="AM83" i="41"/>
  <c r="BH23" i="41"/>
  <c r="R23" i="41"/>
  <c r="AX83" i="41"/>
  <c r="AW22" i="41"/>
  <c r="AR23" i="41"/>
  <c r="AX86" i="41"/>
  <c r="T22" i="41"/>
  <c r="AI83" i="41"/>
  <c r="AF83" i="41"/>
  <c r="AO86" i="41"/>
  <c r="BG82" i="41"/>
  <c r="BF22" i="41"/>
  <c r="W82" i="41"/>
  <c r="BJ81" i="41"/>
  <c r="AG22" i="41"/>
  <c r="R22" i="41"/>
  <c r="AG81" i="41"/>
  <c r="AH23" i="41"/>
  <c r="BF81" i="41"/>
  <c r="AS24" i="41"/>
  <c r="P85" i="41"/>
  <c r="Z86" i="41"/>
  <c r="AD22" i="41"/>
  <c r="R84" i="41"/>
  <c r="AM22" i="41"/>
  <c r="AV84" i="41"/>
  <c r="O84" i="41"/>
  <c r="AH84" i="41"/>
  <c r="BE22" i="41"/>
  <c r="BK84" i="41"/>
  <c r="O82" i="41"/>
  <c r="AL23" i="41"/>
  <c r="AT86" i="41"/>
  <c r="AJ81" i="41"/>
  <c r="AN83" i="41"/>
  <c r="X82" i="41"/>
  <c r="AH24" i="41"/>
  <c r="AD81" i="41"/>
  <c r="AZ81" i="41"/>
  <c r="BJ23" i="41"/>
  <c r="Y24" i="41"/>
  <c r="AD23" i="41"/>
  <c r="AW24" i="41"/>
  <c r="AS83" i="41"/>
  <c r="AX85" i="41"/>
  <c r="AQ82" i="41"/>
  <c r="BJ86" i="41"/>
  <c r="BI24" i="41"/>
  <c r="AU86" i="41"/>
  <c r="X86" i="41"/>
  <c r="T85" i="41"/>
  <c r="Q85" i="41"/>
  <c r="U85" i="41"/>
  <c r="AB22" i="41"/>
  <c r="BG81" i="41"/>
  <c r="AW84" i="41"/>
  <c r="AC81" i="41"/>
  <c r="V84" i="41"/>
  <c r="W84" i="41"/>
  <c r="BH85" i="41"/>
  <c r="Q24" i="41"/>
  <c r="BB85" i="41"/>
  <c r="AV24" i="41"/>
  <c r="BC85" i="41"/>
  <c r="AE81" i="41"/>
  <c r="AY24" i="41"/>
  <c r="P84" i="41"/>
  <c r="AR86" i="41"/>
  <c r="BJ84" i="41"/>
  <c r="Y84" i="41"/>
  <c r="BD84" i="41"/>
  <c r="AI24" i="41"/>
  <c r="T24" i="41"/>
  <c r="AY23" i="41"/>
  <c r="W23" i="41"/>
  <c r="Z85" i="41"/>
  <c r="U22" i="41"/>
  <c r="BC81" i="41"/>
  <c r="N24" i="41"/>
  <c r="AP24" i="41"/>
  <c r="BE84" i="41"/>
  <c r="AN81" i="41"/>
  <c r="AK81" i="41"/>
  <c r="AC86" i="41"/>
  <c r="X22" i="41"/>
  <c r="AY22" i="41"/>
  <c r="AE24" i="41"/>
  <c r="AE84" i="41"/>
  <c r="BD86" i="41"/>
  <c r="AO84" i="41"/>
  <c r="AM86" i="41"/>
  <c r="BH84" i="41"/>
  <c r="BF83" i="41"/>
  <c r="Y86" i="41"/>
  <c r="AW81" i="41"/>
  <c r="AQ81" i="41"/>
  <c r="AA85" i="41"/>
  <c r="AG84" i="41"/>
  <c r="AS22" i="41"/>
  <c r="AK85" i="41"/>
  <c r="Z81" i="41"/>
  <c r="AK86" i="41"/>
  <c r="AG24" i="41"/>
  <c r="AE83" i="41"/>
  <c r="AV83" i="41"/>
  <c r="BF23" i="41"/>
  <c r="AJ22" i="41"/>
  <c r="N81" i="41"/>
  <c r="AJ24" i="41"/>
  <c r="BH83" i="41"/>
  <c r="BF82" i="41"/>
  <c r="AR82" i="41"/>
  <c r="AL24" i="41"/>
  <c r="AR85" i="41"/>
  <c r="S24" i="41"/>
  <c r="AD24" i="41"/>
  <c r="AL82" i="41"/>
  <c r="U83" i="41"/>
  <c r="AA23" i="41"/>
  <c r="BI86" i="41"/>
  <c r="AN23" i="41"/>
  <c r="AF85" i="41"/>
  <c r="AR24" i="41"/>
  <c r="AW23" i="41"/>
  <c r="AX81" i="41"/>
  <c r="AV82" i="41"/>
  <c r="BF85" i="41"/>
  <c r="AU23" i="41"/>
  <c r="BA83" i="41"/>
  <c r="U82" i="41"/>
  <c r="BI84" i="41"/>
  <c r="BH82" i="41"/>
  <c r="AD82" i="41"/>
  <c r="W86" i="41"/>
  <c r="BH24" i="41"/>
  <c r="AO85" i="41"/>
  <c r="X24" i="41"/>
  <c r="AM81" i="41"/>
  <c r="BB82" i="41"/>
  <c r="AO22" i="41"/>
  <c r="BB84" i="41"/>
  <c r="AP82" i="41"/>
  <c r="AH86" i="41"/>
  <c r="AH85" i="41"/>
  <c r="BI83" i="41"/>
  <c r="BJ85" i="41"/>
  <c r="AP22" i="41"/>
  <c r="BB24" i="41"/>
  <c r="AJ84" i="41"/>
  <c r="AT85" i="41"/>
  <c r="AL83" i="41"/>
  <c r="R81" i="41"/>
  <c r="BC82" i="41"/>
  <c r="BH22" i="41"/>
  <c r="O81" i="41"/>
  <c r="AF86" i="41"/>
  <c r="V86" i="41"/>
  <c r="BE85" i="41"/>
  <c r="AO82" i="41"/>
  <c r="AW82" i="41"/>
  <c r="AO81" i="41"/>
  <c r="BG84" i="41"/>
  <c r="Q82" i="41"/>
  <c r="AD86" i="41"/>
  <c r="BH81" i="41"/>
  <c r="S23" i="41"/>
  <c r="S83" i="41"/>
  <c r="AD83" i="41"/>
  <c r="AH81" i="41"/>
  <c r="AU83" i="41"/>
  <c r="S82" i="41"/>
  <c r="AP83" i="41"/>
  <c r="AB82" i="41"/>
  <c r="T83" i="41"/>
  <c r="AI84" i="41"/>
  <c r="AN84" i="41"/>
  <c r="S85" i="41"/>
  <c r="BA23" i="41"/>
  <c r="AC84" i="41"/>
  <c r="AB84" i="41"/>
  <c r="AK22" i="41"/>
  <c r="Z84" i="41"/>
  <c r="AG82" i="41"/>
  <c r="BB22" i="41"/>
  <c r="U23" i="41"/>
  <c r="AY83" i="41"/>
  <c r="AR81" i="41"/>
  <c r="AC24" i="41"/>
  <c r="AU85" i="41"/>
  <c r="AF22" i="41"/>
  <c r="AZ83" i="41"/>
  <c r="AC82" i="41"/>
  <c r="BA84" i="41"/>
  <c r="AO83" i="41"/>
  <c r="O83" i="41"/>
  <c r="AA86" i="41"/>
  <c r="AK83" i="41"/>
  <c r="AV22" i="41"/>
  <c r="BG22" i="41"/>
  <c r="AS85" i="41"/>
  <c r="AQ84" i="41"/>
  <c r="BF86" i="41"/>
  <c r="AK82" i="41"/>
  <c r="Q22" i="41"/>
  <c r="W85" i="41"/>
  <c r="AG86" i="41"/>
  <c r="BC23" i="41"/>
  <c r="AV85" i="41"/>
  <c r="AW83" i="41"/>
  <c r="X83" i="41"/>
  <c r="AH83" i="41"/>
  <c r="AB85" i="41"/>
  <c r="S22" i="41"/>
  <c r="AI82" i="41"/>
  <c r="AY84" i="41"/>
  <c r="AR84" i="41"/>
  <c r="P81" i="41"/>
  <c r="V81" i="41"/>
  <c r="AB24" i="41"/>
  <c r="Y82" i="41"/>
  <c r="Z22" i="41"/>
  <c r="AZ86" i="41"/>
  <c r="BC22" i="41"/>
  <c r="AZ84" i="41"/>
  <c r="BG86" i="41"/>
  <c r="Q81" i="41"/>
  <c r="AU81" i="41"/>
  <c r="BJ82" i="41"/>
  <c r="AR22" i="41"/>
  <c r="O24" i="41"/>
  <c r="AC22" i="41"/>
  <c r="Q84" i="41"/>
  <c r="BE24" i="41"/>
  <c r="AU22" i="41"/>
  <c r="AG83" i="41"/>
  <c r="AJ82" i="41"/>
  <c r="N23" i="41"/>
  <c r="T81" i="41"/>
  <c r="Q23" i="41"/>
  <c r="O85" i="41"/>
  <c r="BD85" i="41"/>
  <c r="AP23" i="41"/>
  <c r="AG85" i="41"/>
  <c r="BK82" i="41"/>
  <c r="BK22" i="41"/>
  <c r="O23" i="41"/>
  <c r="BJ22" i="41"/>
  <c r="U81" i="41"/>
  <c r="BI85" i="41"/>
  <c r="AE22" i="41"/>
  <c r="AN82" i="41"/>
  <c r="AG23" i="41"/>
  <c r="AW85" i="41"/>
  <c r="BD23" i="41"/>
  <c r="AF81" i="41"/>
  <c r="BC83" i="41"/>
  <c r="AB81" i="41"/>
  <c r="X23" i="41"/>
  <c r="AT83" i="41"/>
  <c r="AS23" i="41"/>
  <c r="BA81" i="41"/>
  <c r="AM84" i="41"/>
  <c r="AL22" i="41"/>
  <c r="AU82" i="41"/>
  <c r="P22" i="41"/>
  <c r="AX82" i="41"/>
  <c r="AS86" i="41"/>
  <c r="AJ86" i="41"/>
  <c r="AE86" i="41"/>
  <c r="X85" i="41"/>
  <c r="AN22" i="41"/>
  <c r="BJ83" i="41"/>
  <c r="AZ82" i="41"/>
  <c r="S81" i="41"/>
  <c r="AF24" i="41"/>
  <c r="AE85" i="41"/>
  <c r="AF82" i="41"/>
  <c r="AT81" i="41"/>
  <c r="BK85" i="41"/>
  <c r="BC24" i="41"/>
  <c r="P83" i="41"/>
  <c r="BI82" i="41"/>
  <c r="S86" i="41"/>
  <c r="AS84" i="41"/>
  <c r="Y22" i="41"/>
  <c r="AA83" i="41"/>
  <c r="Z83" i="41"/>
  <c r="W24" i="41"/>
  <c r="AX24" i="41"/>
  <c r="AA84" i="41"/>
  <c r="AM82" i="41"/>
  <c r="AY85" i="41"/>
  <c r="BG83" i="41"/>
  <c r="BA82" i="41"/>
  <c r="AI23" i="41"/>
  <c r="P23" i="41"/>
  <c r="Y85" i="41"/>
  <c r="AP85" i="41"/>
  <c r="AL81" i="41"/>
  <c r="AX84" i="41"/>
  <c r="P24" i="41"/>
  <c r="AA81" i="41"/>
  <c r="AZ22" i="41"/>
  <c r="AP84" i="41"/>
  <c r="AU24" i="41"/>
  <c r="JD76" i="9" l="1"/>
  <c r="JF75" i="9"/>
  <c r="JH75" i="9"/>
  <c r="JG75" i="9"/>
  <c r="JI75" i="9"/>
  <c r="JE75" i="9"/>
  <c r="CJ24" i="41"/>
  <c r="CJ22" i="41"/>
  <c r="CJ23" i="41"/>
  <c r="JE484" i="9"/>
  <c r="JD485" i="9"/>
  <c r="JF483" i="9"/>
  <c r="JI483" i="9"/>
  <c r="JH484" i="9"/>
  <c r="JG484" i="9"/>
  <c r="JD77" i="9" l="1"/>
  <c r="JE76" i="9"/>
  <c r="JF76" i="9"/>
  <c r="JI76" i="9"/>
  <c r="JH76" i="9"/>
  <c r="JG76" i="9"/>
  <c r="JE485" i="9"/>
  <c r="JD486" i="9"/>
  <c r="JF484" i="9"/>
  <c r="JI484" i="9"/>
  <c r="JH485" i="9"/>
  <c r="JG485" i="9"/>
  <c r="JE77" i="9" l="1"/>
  <c r="JG77" i="9"/>
  <c r="JD78" i="9"/>
  <c r="JF77" i="9"/>
  <c r="JH77" i="9"/>
  <c r="JI77" i="9"/>
  <c r="JE486" i="9"/>
  <c r="JD487" i="9"/>
  <c r="JF485" i="9"/>
  <c r="JF486" i="9"/>
  <c r="JI485" i="9"/>
  <c r="JH486" i="9"/>
  <c r="JG486" i="9"/>
  <c r="JE78" i="9" l="1"/>
  <c r="JD79" i="9"/>
  <c r="JG78" i="9"/>
  <c r="JI78" i="9"/>
  <c r="JH78" i="9"/>
  <c r="JF78" i="9"/>
  <c r="JE487" i="9"/>
  <c r="JD488" i="9"/>
  <c r="JH487" i="9"/>
  <c r="JI486" i="9"/>
  <c r="JG487" i="9"/>
  <c r="JF487" i="9"/>
  <c r="JI487" i="9"/>
  <c r="JH79" i="9" l="1"/>
  <c r="JG79" i="9"/>
  <c r="JI79" i="9"/>
  <c r="JE79" i="9"/>
  <c r="JD80" i="9"/>
  <c r="JF79" i="9"/>
  <c r="JE488" i="9"/>
  <c r="JD489" i="9"/>
  <c r="JF488" i="9"/>
  <c r="JH488" i="9"/>
  <c r="JG488" i="9"/>
  <c r="JD81" i="9" l="1"/>
  <c r="JF80" i="9"/>
  <c r="JI80" i="9"/>
  <c r="JH80" i="9"/>
  <c r="JG80" i="9"/>
  <c r="JE80" i="9"/>
  <c r="JE489" i="9"/>
  <c r="JD490" i="9"/>
  <c r="JH489" i="9"/>
  <c r="JI488" i="9"/>
  <c r="JG489" i="9"/>
  <c r="JF489" i="9"/>
  <c r="JI489" i="9"/>
  <c r="JD82" i="9" l="1"/>
  <c r="JE81" i="9"/>
  <c r="JI81" i="9"/>
  <c r="JH81" i="9"/>
  <c r="JF81" i="9"/>
  <c r="JG81" i="9"/>
  <c r="JE490" i="9"/>
  <c r="JD491" i="9"/>
  <c r="JF490" i="9"/>
  <c r="JH490" i="9"/>
  <c r="JG490" i="9"/>
  <c r="JE82" i="9" l="1"/>
  <c r="JD83" i="9"/>
  <c r="JF82" i="9"/>
  <c r="JH82" i="9"/>
  <c r="JI82" i="9"/>
  <c r="JG82" i="9"/>
  <c r="JE491" i="9"/>
  <c r="JD492" i="9"/>
  <c r="JH491" i="9"/>
  <c r="JI490" i="9"/>
  <c r="JG491" i="9"/>
  <c r="JF491" i="9"/>
  <c r="JI491" i="9"/>
  <c r="JH83" i="9" l="1"/>
  <c r="JG83" i="9"/>
  <c r="JF83" i="9"/>
  <c r="JI83" i="9"/>
  <c r="JE83" i="9"/>
  <c r="JD84" i="9"/>
  <c r="JE492" i="9"/>
  <c r="JD493" i="9"/>
  <c r="JH492" i="9"/>
  <c r="JG492" i="9"/>
  <c r="JE84" i="9" l="1"/>
  <c r="JI84" i="9"/>
  <c r="JD85" i="9"/>
  <c r="JF84" i="9"/>
  <c r="JH84" i="9"/>
  <c r="JG84" i="9"/>
  <c r="JE493" i="9"/>
  <c r="JD494" i="9"/>
  <c r="JF492" i="9"/>
  <c r="JI492" i="9"/>
  <c r="JH493" i="9"/>
  <c r="JG493" i="9"/>
  <c r="JD86" i="9" l="1"/>
  <c r="JE85" i="9"/>
  <c r="JG85" i="9"/>
  <c r="JH85" i="9"/>
  <c r="JF85" i="9"/>
  <c r="JI85" i="9"/>
  <c r="JE494" i="9"/>
  <c r="JD495" i="9"/>
  <c r="JF493" i="9"/>
  <c r="JI493" i="9"/>
  <c r="JH494" i="9"/>
  <c r="JG494" i="9"/>
  <c r="JD87" i="9" l="1"/>
  <c r="JG86" i="9"/>
  <c r="JE86" i="9"/>
  <c r="JH86" i="9"/>
  <c r="JF86" i="9"/>
  <c r="JI86" i="9"/>
  <c r="JE495" i="9"/>
  <c r="JD496" i="9"/>
  <c r="JF494" i="9"/>
  <c r="JI494" i="9"/>
  <c r="JH495" i="9"/>
  <c r="JG495" i="9"/>
  <c r="JD88" i="9" l="1"/>
  <c r="JF87" i="9"/>
  <c r="JE87" i="9"/>
  <c r="JH87" i="9"/>
  <c r="JG87" i="9"/>
  <c r="JI87" i="9"/>
  <c r="JE496" i="9"/>
  <c r="JD497" i="9"/>
  <c r="JF495" i="9"/>
  <c r="JI495" i="9"/>
  <c r="JH496" i="9"/>
  <c r="JG496" i="9"/>
  <c r="JD89" i="9" l="1"/>
  <c r="JF88" i="9"/>
  <c r="JH88" i="9"/>
  <c r="JG88" i="9"/>
  <c r="JE88" i="9"/>
  <c r="JI88" i="9"/>
  <c r="JE497" i="9"/>
  <c r="JD498" i="9"/>
  <c r="JF496" i="9"/>
  <c r="JI496" i="9"/>
  <c r="JH497" i="9"/>
  <c r="JG497" i="9"/>
  <c r="JD90" i="9" l="1"/>
  <c r="JF89" i="9"/>
  <c r="JH89" i="9"/>
  <c r="JG89" i="9"/>
  <c r="JI89" i="9"/>
  <c r="JE89" i="9"/>
  <c r="JE498" i="9"/>
  <c r="JD499" i="9"/>
  <c r="JF497" i="9"/>
  <c r="JI497" i="9"/>
  <c r="JH498" i="9"/>
  <c r="JG498" i="9"/>
  <c r="JD91" i="9" l="1"/>
  <c r="JF90" i="9"/>
  <c r="JH90" i="9"/>
  <c r="JG90" i="9"/>
  <c r="JI90" i="9"/>
  <c r="JE90" i="9"/>
  <c r="JE499" i="9"/>
  <c r="JD500" i="9"/>
  <c r="JF498" i="9"/>
  <c r="JI498" i="9"/>
  <c r="JH499" i="9"/>
  <c r="JG499" i="9"/>
  <c r="JD92" i="9" l="1"/>
  <c r="JF91" i="9"/>
  <c r="JG91" i="9"/>
  <c r="JH91" i="9"/>
  <c r="JI91" i="9"/>
  <c r="JE91" i="9"/>
  <c r="JE500" i="9"/>
  <c r="JD501" i="9"/>
  <c r="JF499" i="9"/>
  <c r="JI499" i="9"/>
  <c r="JH500" i="9"/>
  <c r="JG500" i="9"/>
  <c r="JD93" i="9" l="1"/>
  <c r="JE92" i="9"/>
  <c r="JI92" i="9"/>
  <c r="JH92" i="9"/>
  <c r="JG92" i="9"/>
  <c r="JF92" i="9"/>
  <c r="JE501" i="9"/>
  <c r="JD502" i="9"/>
  <c r="JF500" i="9"/>
  <c r="JI500" i="9"/>
  <c r="JH501" i="9"/>
  <c r="JG501" i="9"/>
  <c r="JD94" i="9" l="1"/>
  <c r="JF93" i="9"/>
  <c r="JE93" i="9"/>
  <c r="JH93" i="9"/>
  <c r="JG93" i="9"/>
  <c r="JI93" i="9"/>
  <c r="JE502" i="9"/>
  <c r="JD503" i="9"/>
  <c r="JF501" i="9"/>
  <c r="JI501" i="9"/>
  <c r="JH502" i="9"/>
  <c r="JG502" i="9"/>
  <c r="JD95" i="9" l="1"/>
  <c r="JF94" i="9"/>
  <c r="JE94" i="9"/>
  <c r="JH94" i="9"/>
  <c r="JG94" i="9"/>
  <c r="JI94" i="9"/>
  <c r="JE503" i="9"/>
  <c r="JD504" i="9"/>
  <c r="JF502" i="9"/>
  <c r="JG503" i="9"/>
  <c r="JF503" i="9"/>
  <c r="JI502" i="9"/>
  <c r="JH503" i="9"/>
  <c r="JI503" i="9"/>
  <c r="JD96" i="9" l="1"/>
  <c r="JF95" i="9"/>
  <c r="JE95" i="9"/>
  <c r="JH95" i="9"/>
  <c r="JG95" i="9"/>
  <c r="JI95" i="9"/>
  <c r="JE504" i="9"/>
  <c r="JD505" i="9"/>
  <c r="JH504" i="9"/>
  <c r="JG504" i="9"/>
  <c r="JD97" i="9" l="1"/>
  <c r="JE96" i="9"/>
  <c r="JH96" i="9"/>
  <c r="JG96" i="9"/>
  <c r="JI96" i="9"/>
  <c r="JF96" i="9"/>
  <c r="JE505" i="9"/>
  <c r="JD506" i="9"/>
  <c r="JF504" i="9"/>
  <c r="JI504" i="9"/>
  <c r="JH505" i="9"/>
  <c r="JG505" i="9"/>
  <c r="JD98" i="9" l="1"/>
  <c r="JF97" i="9"/>
  <c r="JH97" i="9"/>
  <c r="JG97" i="9"/>
  <c r="JE97" i="9"/>
  <c r="JI97" i="9"/>
  <c r="JE506" i="9"/>
  <c r="JD507" i="9"/>
  <c r="JF505" i="9"/>
  <c r="JI505" i="9"/>
  <c r="JH506" i="9"/>
  <c r="JG506" i="9"/>
  <c r="JD99" i="9" l="1"/>
  <c r="JG98" i="9"/>
  <c r="JH98" i="9"/>
  <c r="JF98" i="9"/>
  <c r="JE98" i="9"/>
  <c r="JI98" i="9"/>
  <c r="JE507" i="9"/>
  <c r="JD508" i="9"/>
  <c r="JF506" i="9"/>
  <c r="JI506" i="9"/>
  <c r="JH507" i="9"/>
  <c r="JG507" i="9"/>
  <c r="JD100" i="9" l="1"/>
  <c r="JF99" i="9"/>
  <c r="JH99" i="9"/>
  <c r="JG99" i="9"/>
  <c r="JE99" i="9"/>
  <c r="JI99" i="9"/>
  <c r="JE508" i="9"/>
  <c r="JD509" i="9"/>
  <c r="JF507" i="9"/>
  <c r="JI507" i="9"/>
  <c r="JH508" i="9"/>
  <c r="JG508" i="9"/>
  <c r="JD101" i="9" l="1"/>
  <c r="JF100" i="9"/>
  <c r="JE100" i="9"/>
  <c r="JH100" i="9"/>
  <c r="JG100" i="9"/>
  <c r="JI100" i="9"/>
  <c r="JE509" i="9"/>
  <c r="JD510" i="9"/>
  <c r="JF508" i="9"/>
  <c r="JI508" i="9"/>
  <c r="JH509" i="9"/>
  <c r="JG509" i="9"/>
  <c r="JI101" i="9" l="1"/>
  <c r="JH101" i="9"/>
  <c r="JE101" i="9"/>
  <c r="JG101" i="9"/>
  <c r="JD102" i="9"/>
  <c r="JF101" i="9"/>
  <c r="JE510" i="9"/>
  <c r="JD511" i="9"/>
  <c r="JF509" i="9"/>
  <c r="JI509" i="9"/>
  <c r="JH510" i="9"/>
  <c r="JG510" i="9"/>
  <c r="JI102" i="9" l="1"/>
  <c r="JE102" i="9"/>
  <c r="JD103" i="9"/>
  <c r="JG102" i="9"/>
  <c r="JH102" i="9"/>
  <c r="JF102" i="9"/>
  <c r="JE511" i="9"/>
  <c r="JD512" i="9"/>
  <c r="JF510" i="9"/>
  <c r="JI510" i="9"/>
  <c r="JH511" i="9"/>
  <c r="JG511" i="9"/>
  <c r="JI103" i="9" l="1"/>
  <c r="JE103" i="9"/>
  <c r="JH103" i="9"/>
  <c r="JD104" i="9"/>
  <c r="JG103" i="9"/>
  <c r="JF103" i="9"/>
  <c r="JE512" i="9"/>
  <c r="JD513" i="9"/>
  <c r="JF511" i="9"/>
  <c r="JI511" i="9"/>
  <c r="JH512" i="9"/>
  <c r="JG512" i="9"/>
  <c r="JG104" i="9" l="1"/>
  <c r="JH104" i="9"/>
  <c r="JI104" i="9"/>
  <c r="JF104" i="9"/>
  <c r="JD105" i="9"/>
  <c r="JE104" i="9"/>
  <c r="JE513" i="9"/>
  <c r="JD514" i="9"/>
  <c r="JF512" i="9"/>
  <c r="JI512" i="9"/>
  <c r="JH513" i="9"/>
  <c r="JG513" i="9"/>
  <c r="JI105" i="9" l="1"/>
  <c r="JE105" i="9"/>
  <c r="JG105" i="9"/>
  <c r="JD106" i="9"/>
  <c r="JF105" i="9"/>
  <c r="JH105" i="9"/>
  <c r="JE514" i="9"/>
  <c r="JD515" i="9"/>
  <c r="JF513" i="9"/>
  <c r="JI513" i="9"/>
  <c r="JH514" i="9"/>
  <c r="JG514" i="9"/>
  <c r="JI106" i="9" l="1"/>
  <c r="JE106" i="9"/>
  <c r="JD107" i="9"/>
  <c r="JF106" i="9"/>
  <c r="JH106" i="9"/>
  <c r="JG106" i="9"/>
  <c r="JE515" i="9"/>
  <c r="JD516" i="9"/>
  <c r="JF514" i="9"/>
  <c r="JI514" i="9"/>
  <c r="JH515" i="9"/>
  <c r="JG515" i="9"/>
  <c r="JI107" i="9" l="1"/>
  <c r="JG107" i="9"/>
  <c r="JE107" i="9"/>
  <c r="JD108" i="9"/>
  <c r="JF107" i="9"/>
  <c r="JH107" i="9"/>
  <c r="JE516" i="9"/>
  <c r="JD517" i="9"/>
  <c r="JF515" i="9"/>
  <c r="JI515" i="9"/>
  <c r="JH516" i="9"/>
  <c r="JG516" i="9"/>
  <c r="JI108" i="9" l="1"/>
  <c r="JG108" i="9"/>
  <c r="JE108" i="9"/>
  <c r="JD109" i="9"/>
  <c r="JF108" i="9"/>
  <c r="JH108" i="9"/>
  <c r="JE517" i="9"/>
  <c r="JD518" i="9"/>
  <c r="JF516" i="9"/>
  <c r="JI516" i="9"/>
  <c r="JH517" i="9"/>
  <c r="JG517" i="9"/>
  <c r="JI109" i="9" l="1"/>
  <c r="JD110" i="9"/>
  <c r="JF109" i="9"/>
  <c r="JH109" i="9"/>
  <c r="JG109" i="9"/>
  <c r="JE109" i="9"/>
  <c r="JE518" i="9"/>
  <c r="JD519" i="9"/>
  <c r="JF517" i="9"/>
  <c r="JG518" i="9"/>
  <c r="JF518" i="9"/>
  <c r="JI517" i="9"/>
  <c r="JH518" i="9"/>
  <c r="JI518" i="9"/>
  <c r="JF110" i="9" l="1"/>
  <c r="JH110" i="9"/>
  <c r="JI110" i="9"/>
  <c r="JD111" i="9"/>
  <c r="JE110" i="9"/>
  <c r="JG110" i="9"/>
  <c r="JE519" i="9"/>
  <c r="JD520" i="9"/>
  <c r="JH519" i="9"/>
  <c r="JG519" i="9"/>
  <c r="JG111" i="9" l="1"/>
  <c r="JH111" i="9"/>
  <c r="JI111" i="9"/>
  <c r="JF111" i="9"/>
  <c r="JD112" i="9"/>
  <c r="JE111" i="9"/>
  <c r="JE520" i="9"/>
  <c r="JD521" i="9"/>
  <c r="JF519" i="9"/>
  <c r="JI519" i="9"/>
  <c r="JH520" i="9"/>
  <c r="JG520" i="9"/>
  <c r="JI112" i="9" l="1"/>
  <c r="JG112" i="9"/>
  <c r="JE112" i="9"/>
  <c r="JH112" i="9"/>
  <c r="JD113" i="9"/>
  <c r="JF112" i="9"/>
  <c r="JE521" i="9"/>
  <c r="JD522" i="9"/>
  <c r="JF520" i="9"/>
  <c r="JI520" i="9"/>
  <c r="JH521" i="9"/>
  <c r="JG521" i="9"/>
  <c r="JI113" i="9" l="1"/>
  <c r="JG113" i="9"/>
  <c r="JE113" i="9"/>
  <c r="JD114" i="9"/>
  <c r="JF113" i="9"/>
  <c r="JH113" i="9"/>
  <c r="JE522" i="9"/>
  <c r="JD523" i="9"/>
  <c r="JF521" i="9"/>
  <c r="JI521" i="9"/>
  <c r="JH522" i="9"/>
  <c r="JG522" i="9"/>
  <c r="JI114" i="9" l="1"/>
  <c r="JE114" i="9"/>
  <c r="JH114" i="9"/>
  <c r="JD115" i="9"/>
  <c r="JG114" i="9"/>
  <c r="JF114" i="9"/>
  <c r="JE523" i="9"/>
  <c r="JD524" i="9"/>
  <c r="JF522" i="9"/>
  <c r="JI522" i="9"/>
  <c r="JH523" i="9"/>
  <c r="JG523" i="9"/>
  <c r="JI115" i="9" l="1"/>
  <c r="JE115" i="9"/>
  <c r="JH115" i="9"/>
  <c r="JD116" i="9"/>
  <c r="JF115" i="9"/>
  <c r="JG115" i="9"/>
  <c r="JE524" i="9"/>
  <c r="JD525" i="9"/>
  <c r="JF523" i="9"/>
  <c r="JI523" i="9"/>
  <c r="JH524" i="9"/>
  <c r="JG524" i="9"/>
  <c r="JF116" i="9" l="1"/>
  <c r="JH116" i="9"/>
  <c r="JI116" i="9"/>
  <c r="JD117" i="9"/>
  <c r="JE116" i="9"/>
  <c r="JG116" i="9"/>
  <c r="JE525" i="9"/>
  <c r="JD526" i="9"/>
  <c r="JF524" i="9"/>
  <c r="JI524" i="9"/>
  <c r="JH525" i="9"/>
  <c r="JG525" i="9"/>
  <c r="JI117" i="9" l="1"/>
  <c r="JG117" i="9"/>
  <c r="JE117" i="9"/>
  <c r="JD118" i="9"/>
  <c r="JF117" i="9"/>
  <c r="JH117" i="9"/>
  <c r="JE526" i="9"/>
  <c r="JD527" i="9"/>
  <c r="JF525" i="9"/>
  <c r="JI525" i="9"/>
  <c r="JH526" i="9"/>
  <c r="JG526" i="9"/>
  <c r="JI118" i="9" l="1"/>
  <c r="JG118" i="9"/>
  <c r="JE118" i="9"/>
  <c r="JH118" i="9"/>
  <c r="JD119" i="9"/>
  <c r="JF118" i="9"/>
  <c r="JE527" i="9"/>
  <c r="JD528" i="9"/>
  <c r="JF526" i="9"/>
  <c r="JI526" i="9"/>
  <c r="JH527" i="9"/>
  <c r="JG527" i="9"/>
  <c r="JI119" i="9" l="1"/>
  <c r="JE119" i="9"/>
  <c r="JH119" i="9"/>
  <c r="JF119" i="9"/>
  <c r="JD120" i="9"/>
  <c r="JG119" i="9"/>
  <c r="JE528" i="9"/>
  <c r="JD529" i="9"/>
  <c r="JF527" i="9"/>
  <c r="JI527" i="9"/>
  <c r="JH528" i="9"/>
  <c r="JG528" i="9"/>
  <c r="JI120" i="9" l="1"/>
  <c r="JF120" i="9"/>
  <c r="JE120" i="9"/>
  <c r="JD121" i="9"/>
  <c r="JG120" i="9"/>
  <c r="JH120" i="9"/>
  <c r="JE529" i="9"/>
  <c r="JD530" i="9"/>
  <c r="JF528" i="9"/>
  <c r="JI528" i="9"/>
  <c r="JH529" i="9"/>
  <c r="JG529" i="9"/>
  <c r="JI121" i="9" l="1"/>
  <c r="JE121" i="9"/>
  <c r="JH121" i="9"/>
  <c r="JG121" i="9"/>
  <c r="JD122" i="9"/>
  <c r="JF121" i="9"/>
  <c r="JE530" i="9"/>
  <c r="JD531" i="9"/>
  <c r="JF529" i="9"/>
  <c r="JI529" i="9"/>
  <c r="JH530" i="9"/>
  <c r="JG530" i="9"/>
  <c r="JI122" i="9" l="1"/>
  <c r="JH122" i="9"/>
  <c r="JE122" i="9"/>
  <c r="JD123" i="9"/>
  <c r="JF122" i="9"/>
  <c r="JG122" i="9"/>
  <c r="JE531" i="9"/>
  <c r="JD532" i="9"/>
  <c r="JF530" i="9"/>
  <c r="JI530" i="9"/>
  <c r="JH531" i="9"/>
  <c r="JG531" i="9"/>
  <c r="JI123" i="9" l="1"/>
  <c r="JE123" i="9"/>
  <c r="JG123" i="9"/>
  <c r="JD124" i="9"/>
  <c r="JF123" i="9"/>
  <c r="JH123" i="9"/>
  <c r="JE532" i="9"/>
  <c r="JD533" i="9"/>
  <c r="JF531" i="9"/>
  <c r="JI531" i="9"/>
  <c r="JH532" i="9"/>
  <c r="JG532" i="9"/>
  <c r="JI124" i="9" l="1"/>
  <c r="JG124" i="9"/>
  <c r="JE124" i="9"/>
  <c r="JD125" i="9"/>
  <c r="JF124" i="9"/>
  <c r="JH124" i="9"/>
  <c r="JE533" i="9"/>
  <c r="JD534" i="9"/>
  <c r="JF532" i="9"/>
  <c r="JI532" i="9"/>
  <c r="JH533" i="9"/>
  <c r="JG533" i="9"/>
  <c r="JI125" i="9" l="1"/>
  <c r="JE125" i="9"/>
  <c r="JH125" i="9"/>
  <c r="JD126" i="9"/>
  <c r="JG125" i="9"/>
  <c r="JF125" i="9"/>
  <c r="JE534" i="9"/>
  <c r="JD535" i="9"/>
  <c r="JF533" i="9"/>
  <c r="JI533" i="9"/>
  <c r="JH534" i="9"/>
  <c r="JG534" i="9"/>
  <c r="JI126" i="9" l="1"/>
  <c r="JH126" i="9"/>
  <c r="JG126" i="9"/>
  <c r="JE126" i="9"/>
  <c r="JD127" i="9"/>
  <c r="JF126" i="9"/>
  <c r="JE535" i="9"/>
  <c r="JD536" i="9"/>
  <c r="JF534" i="9"/>
  <c r="JI534" i="9"/>
  <c r="JH535" i="9"/>
  <c r="JG535" i="9"/>
  <c r="JF127" i="9" l="1"/>
  <c r="JI127" i="9"/>
  <c r="JG127" i="9"/>
  <c r="JD128" i="9"/>
  <c r="JE127" i="9"/>
  <c r="JH127" i="9"/>
  <c r="JE536" i="9"/>
  <c r="JD537" i="9"/>
  <c r="JF535" i="9"/>
  <c r="JI535" i="9"/>
  <c r="JH536" i="9"/>
  <c r="JG536" i="9"/>
  <c r="JI128" i="9" l="1"/>
  <c r="JE128" i="9"/>
  <c r="JH128" i="9"/>
  <c r="JD129" i="9"/>
  <c r="JF128" i="9"/>
  <c r="JG128" i="9"/>
  <c r="JE537" i="9"/>
  <c r="JD538" i="9"/>
  <c r="JF536" i="9"/>
  <c r="JF537" i="9"/>
  <c r="JI536" i="9"/>
  <c r="JH537" i="9"/>
  <c r="JG537" i="9"/>
  <c r="JI129" i="9" l="1"/>
  <c r="JF129" i="9"/>
  <c r="JE129" i="9"/>
  <c r="JD130" i="9"/>
  <c r="JG129" i="9"/>
  <c r="JH129" i="9"/>
  <c r="JE538" i="9"/>
  <c r="JD539" i="9"/>
  <c r="JH538" i="9"/>
  <c r="JI537" i="9"/>
  <c r="JG538" i="9"/>
  <c r="JF538" i="9"/>
  <c r="JI538" i="9"/>
  <c r="JI130" i="9" l="1"/>
  <c r="JH130" i="9"/>
  <c r="JE130" i="9"/>
  <c r="JD131" i="9"/>
  <c r="JF130" i="9"/>
  <c r="JG130" i="9"/>
  <c r="JE539" i="9"/>
  <c r="JD540" i="9"/>
  <c r="JH539" i="9"/>
  <c r="JG539" i="9"/>
  <c r="JI131" i="9" l="1"/>
  <c r="JE131" i="9"/>
  <c r="JG131" i="9"/>
  <c r="JD132" i="9"/>
  <c r="JF131" i="9"/>
  <c r="JH131" i="9"/>
  <c r="JE540" i="9"/>
  <c r="JD541" i="9"/>
  <c r="JF539" i="9"/>
  <c r="JI539" i="9"/>
  <c r="JH540" i="9"/>
  <c r="JG540" i="9"/>
  <c r="JI132" i="9" l="1"/>
  <c r="JH132" i="9"/>
  <c r="JE132" i="9"/>
  <c r="JD133" i="9"/>
  <c r="JG132" i="9"/>
  <c r="JF132" i="9"/>
  <c r="JE541" i="9"/>
  <c r="JD542" i="9"/>
  <c r="JF540" i="9"/>
  <c r="JI540" i="9"/>
  <c r="JH541" i="9"/>
  <c r="JG541" i="9"/>
  <c r="JI133" i="9" l="1"/>
  <c r="JG133" i="9"/>
  <c r="JE133" i="9"/>
  <c r="JH133" i="9"/>
  <c r="JD134" i="9"/>
  <c r="JF133" i="9"/>
  <c r="JE542" i="9"/>
  <c r="JD543" i="9"/>
  <c r="JF541" i="9"/>
  <c r="JI541" i="9"/>
  <c r="JH542" i="9"/>
  <c r="JG542" i="9"/>
  <c r="JI134" i="9" l="1"/>
  <c r="JG134" i="9"/>
  <c r="JE134" i="9"/>
  <c r="JH134" i="9"/>
  <c r="JD135" i="9"/>
  <c r="JF134" i="9"/>
  <c r="JE543" i="9"/>
  <c r="JD544" i="9"/>
  <c r="JF542" i="9"/>
  <c r="JI542" i="9"/>
  <c r="JH543" i="9"/>
  <c r="JG543" i="9"/>
  <c r="JI135" i="9" l="1"/>
  <c r="JE135" i="9"/>
  <c r="JG135" i="9"/>
  <c r="JD136" i="9"/>
  <c r="JF135" i="9"/>
  <c r="JH135" i="9"/>
  <c r="JE544" i="9"/>
  <c r="JD545" i="9"/>
  <c r="JF543" i="9"/>
  <c r="JI543" i="9"/>
  <c r="JH544" i="9"/>
  <c r="JG544" i="9"/>
  <c r="JI136" i="9" l="1"/>
  <c r="JH136" i="9"/>
  <c r="JE136" i="9"/>
  <c r="JD137" i="9"/>
  <c r="JG136" i="9"/>
  <c r="JF136" i="9"/>
  <c r="JE545" i="9"/>
  <c r="JD546" i="9"/>
  <c r="JF544" i="9"/>
  <c r="JI544" i="9"/>
  <c r="JH545" i="9"/>
  <c r="JG545" i="9"/>
  <c r="JI137" i="9" l="1"/>
  <c r="JH137" i="9"/>
  <c r="JE137" i="9"/>
  <c r="JD138" i="9"/>
  <c r="JG137" i="9"/>
  <c r="JF137" i="9"/>
  <c r="JE546" i="9"/>
  <c r="JD547" i="9"/>
  <c r="JF545" i="9"/>
  <c r="JI545" i="9"/>
  <c r="JH546" i="9"/>
  <c r="JG546" i="9"/>
  <c r="JI138" i="9" l="1"/>
  <c r="JG138" i="9"/>
  <c r="JE138" i="9"/>
  <c r="JH138" i="9"/>
  <c r="JD139" i="9"/>
  <c r="JF138" i="9"/>
  <c r="JE547" i="9"/>
  <c r="JD548" i="9"/>
  <c r="JF546" i="9"/>
  <c r="JI546" i="9"/>
  <c r="JH547" i="9"/>
  <c r="JG547" i="9"/>
  <c r="JF139" i="9" l="1"/>
  <c r="JH139" i="9"/>
  <c r="JI139" i="9"/>
  <c r="JG139" i="9"/>
  <c r="JD140" i="9"/>
  <c r="JE139" i="9"/>
  <c r="JE548" i="9"/>
  <c r="JD549" i="9"/>
  <c r="JF547" i="9"/>
  <c r="JI547" i="9"/>
  <c r="JH548" i="9"/>
  <c r="JG548" i="9"/>
  <c r="JI140" i="9" l="1"/>
  <c r="JH140" i="9"/>
  <c r="JE140" i="9"/>
  <c r="JG140" i="9"/>
  <c r="JD141" i="9"/>
  <c r="JF140" i="9"/>
  <c r="JE549" i="9"/>
  <c r="JD550" i="9"/>
  <c r="JF548" i="9"/>
  <c r="JI548" i="9"/>
  <c r="JH549" i="9"/>
  <c r="JG549" i="9"/>
  <c r="JI141" i="9" l="1"/>
  <c r="JF141" i="9"/>
  <c r="JE141" i="9"/>
  <c r="JH141" i="9"/>
  <c r="JD142" i="9"/>
  <c r="JG141" i="9"/>
  <c r="JE550" i="9"/>
  <c r="JD551" i="9"/>
  <c r="JF549" i="9"/>
  <c r="JI549" i="9"/>
  <c r="JH550" i="9"/>
  <c r="JG550" i="9"/>
  <c r="JI142" i="9" l="1"/>
  <c r="JG142" i="9"/>
  <c r="JE142" i="9"/>
  <c r="JH142" i="9"/>
  <c r="JD143" i="9"/>
  <c r="JF142" i="9"/>
  <c r="JE551" i="9"/>
  <c r="JD552" i="9"/>
  <c r="JF550" i="9"/>
  <c r="JI550" i="9"/>
  <c r="JH551" i="9"/>
  <c r="JG551" i="9"/>
  <c r="JI143" i="9" l="1"/>
  <c r="JH143" i="9"/>
  <c r="JE143" i="9"/>
  <c r="JD144" i="9"/>
  <c r="JF143" i="9"/>
  <c r="JG143" i="9"/>
  <c r="JE552" i="9"/>
  <c r="JD553" i="9"/>
  <c r="JF551" i="9"/>
  <c r="JI551" i="9"/>
  <c r="JH552" i="9"/>
  <c r="JG552" i="9"/>
  <c r="JG144" i="9" l="1"/>
  <c r="JH144" i="9"/>
  <c r="JF144" i="9"/>
  <c r="JI144" i="9"/>
  <c r="JD145" i="9"/>
  <c r="JE144" i="9"/>
  <c r="JE553" i="9"/>
  <c r="JD554" i="9"/>
  <c r="JF552" i="9"/>
  <c r="JI552" i="9"/>
  <c r="JH553" i="9"/>
  <c r="JG553" i="9"/>
  <c r="JI145" i="9" l="1"/>
  <c r="JE145" i="9"/>
  <c r="JH145" i="9"/>
  <c r="JD146" i="9"/>
  <c r="JF145" i="9"/>
  <c r="JG145" i="9"/>
  <c r="JE554" i="9"/>
  <c r="JD555" i="9"/>
  <c r="JF553" i="9"/>
  <c r="JI553" i="9"/>
  <c r="JH554" i="9"/>
  <c r="JG554" i="9"/>
  <c r="JI146" i="9" l="1"/>
  <c r="JH146" i="9"/>
  <c r="JE146" i="9"/>
  <c r="JF146" i="9"/>
  <c r="JD147" i="9"/>
  <c r="JG146" i="9"/>
  <c r="JE555" i="9"/>
  <c r="JD556" i="9"/>
  <c r="JF554" i="9"/>
  <c r="JI554" i="9"/>
  <c r="JH555" i="9"/>
  <c r="JG555" i="9"/>
  <c r="JI147" i="9" l="1"/>
  <c r="JH147" i="9"/>
  <c r="JG147" i="9"/>
  <c r="JE147" i="9"/>
  <c r="JD148" i="9"/>
  <c r="JF147" i="9"/>
  <c r="JE556" i="9"/>
  <c r="JD557" i="9"/>
  <c r="JF555" i="9"/>
  <c r="JI555" i="9"/>
  <c r="JH556" i="9"/>
  <c r="JG556" i="9"/>
  <c r="JI148" i="9" l="1"/>
  <c r="JE148" i="9"/>
  <c r="JD149" i="9"/>
  <c r="JG148" i="9"/>
  <c r="JH148" i="9"/>
  <c r="JF148" i="9"/>
  <c r="JE557" i="9"/>
  <c r="JD558" i="9"/>
  <c r="JF556" i="9"/>
  <c r="JH557" i="9"/>
  <c r="JI556" i="9"/>
  <c r="JG557" i="9"/>
  <c r="JF557" i="9"/>
  <c r="JI557" i="9"/>
  <c r="JF149" i="9" l="1"/>
  <c r="JI149" i="9"/>
  <c r="JH149" i="9"/>
  <c r="JD150" i="9"/>
  <c r="JE149" i="9"/>
  <c r="JG149" i="9"/>
  <c r="JE558" i="9"/>
  <c r="JD559" i="9"/>
  <c r="JH558" i="9"/>
  <c r="JG558" i="9"/>
  <c r="JG150" i="9" l="1"/>
  <c r="JI150" i="9"/>
  <c r="JD151" i="9"/>
  <c r="JE150" i="9"/>
  <c r="JH150" i="9"/>
  <c r="JF150" i="9"/>
  <c r="JE559" i="9"/>
  <c r="JD560" i="9"/>
  <c r="JF558" i="9"/>
  <c r="JI558" i="9"/>
  <c r="JH559" i="9"/>
  <c r="JG559" i="9"/>
  <c r="JG151" i="9" l="1"/>
  <c r="JF151" i="9"/>
  <c r="JI151" i="9"/>
  <c r="JD152" i="9"/>
  <c r="JE151" i="9"/>
  <c r="JH151" i="9"/>
  <c r="JE560" i="9"/>
  <c r="JD561" i="9"/>
  <c r="JF559" i="9"/>
  <c r="JI559" i="9"/>
  <c r="JH560" i="9"/>
  <c r="JG560" i="9"/>
  <c r="JF152" i="9" l="1"/>
  <c r="JG152" i="9"/>
  <c r="JI152" i="9"/>
  <c r="JD153" i="9"/>
  <c r="JE152" i="9"/>
  <c r="JH152" i="9"/>
  <c r="JE561" i="9"/>
  <c r="JD562" i="9"/>
  <c r="JF560" i="9"/>
  <c r="JI560" i="9"/>
  <c r="JH561" i="9"/>
  <c r="JG561" i="9"/>
  <c r="JI153" i="9" l="1"/>
  <c r="JG153" i="9"/>
  <c r="JE153" i="9"/>
  <c r="JD154" i="9"/>
  <c r="JF153" i="9"/>
  <c r="JH153" i="9"/>
  <c r="JE562" i="9"/>
  <c r="JD563" i="9"/>
  <c r="JF561" i="9"/>
  <c r="JI561" i="9"/>
  <c r="JH562" i="9"/>
  <c r="JG562" i="9"/>
  <c r="JI154" i="9" l="1"/>
  <c r="JG154" i="9"/>
  <c r="JE154" i="9"/>
  <c r="JD155" i="9"/>
  <c r="JF154" i="9"/>
  <c r="JH154" i="9"/>
  <c r="JE563" i="9"/>
  <c r="JD564" i="9"/>
  <c r="JF562" i="9"/>
  <c r="JI562" i="9"/>
  <c r="JH563" i="9"/>
  <c r="JG563" i="9"/>
  <c r="JI155" i="9" l="1"/>
  <c r="JE155" i="9"/>
  <c r="JH155" i="9"/>
  <c r="JD156" i="9"/>
  <c r="JF155" i="9"/>
  <c r="JG155" i="9"/>
  <c r="JE564" i="9"/>
  <c r="JD565" i="9"/>
  <c r="JF563" i="9"/>
  <c r="JI563" i="9"/>
  <c r="JH564" i="9"/>
  <c r="JG564" i="9"/>
  <c r="JI156" i="9" l="1"/>
  <c r="JH156" i="9"/>
  <c r="JE156" i="9"/>
  <c r="JD157" i="9"/>
  <c r="JF156" i="9"/>
  <c r="JG156" i="9"/>
  <c r="JE565" i="9"/>
  <c r="JD566" i="9"/>
  <c r="JF564" i="9"/>
  <c r="JI564" i="9"/>
  <c r="JH565" i="9"/>
  <c r="JG565" i="9"/>
  <c r="JI157" i="9" l="1"/>
  <c r="JH157" i="9"/>
  <c r="JG157" i="9"/>
  <c r="JE157" i="9"/>
  <c r="JD158" i="9"/>
  <c r="JF157" i="9"/>
  <c r="JE566" i="9"/>
  <c r="JD567" i="9"/>
  <c r="JF565" i="9"/>
  <c r="JI565" i="9"/>
  <c r="JH566" i="9"/>
  <c r="JG566" i="9"/>
  <c r="JG158" i="9" l="1"/>
  <c r="JI158" i="9"/>
  <c r="JD159" i="9"/>
  <c r="JE158" i="9"/>
  <c r="JH158" i="9"/>
  <c r="JF158" i="9"/>
  <c r="JE567" i="9"/>
  <c r="JD568" i="9"/>
  <c r="JF566" i="9"/>
  <c r="JH567" i="9"/>
  <c r="JI566" i="9"/>
  <c r="JG567" i="9"/>
  <c r="JF567" i="9"/>
  <c r="JI567" i="9"/>
  <c r="JI159" i="9" l="1"/>
  <c r="JG159" i="9"/>
  <c r="JE159" i="9"/>
  <c r="JD160" i="9"/>
  <c r="JF159" i="9"/>
  <c r="JH159" i="9"/>
  <c r="JE568" i="9"/>
  <c r="JD569" i="9"/>
  <c r="JH568" i="9"/>
  <c r="JG568" i="9"/>
  <c r="JI160" i="9" l="1"/>
  <c r="JE160" i="9"/>
  <c r="JH160" i="9"/>
  <c r="JD161" i="9"/>
  <c r="JF160" i="9"/>
  <c r="JG160" i="9"/>
  <c r="JE569" i="9"/>
  <c r="JD570" i="9"/>
  <c r="JF568" i="9"/>
  <c r="JI568" i="9"/>
  <c r="JH569" i="9"/>
  <c r="JG569" i="9"/>
  <c r="JI161" i="9" l="1"/>
  <c r="JH161" i="9"/>
  <c r="JG161" i="9"/>
  <c r="JE161" i="9"/>
  <c r="JD162" i="9"/>
  <c r="JF161" i="9"/>
  <c r="JE570" i="9"/>
  <c r="JD571" i="9"/>
  <c r="JF569" i="9"/>
  <c r="JI569" i="9"/>
  <c r="JH570" i="9"/>
  <c r="JG570" i="9"/>
  <c r="JI162" i="9" l="1"/>
  <c r="JH162" i="9"/>
  <c r="JG162" i="9"/>
  <c r="JE162" i="9"/>
  <c r="JD163" i="9"/>
  <c r="JF162" i="9"/>
  <c r="JE571" i="9"/>
  <c r="JD572" i="9"/>
  <c r="JF570" i="9"/>
  <c r="JI570" i="9"/>
  <c r="JH571" i="9"/>
  <c r="JG571" i="9"/>
  <c r="JI163" i="9" l="1"/>
  <c r="JE163" i="9"/>
  <c r="JG163" i="9"/>
  <c r="JD164" i="9"/>
  <c r="JF163" i="9"/>
  <c r="JH163" i="9"/>
  <c r="JE572" i="9"/>
  <c r="JD573" i="9"/>
  <c r="JF571" i="9"/>
  <c r="JI571" i="9"/>
  <c r="JH572" i="9"/>
  <c r="JG572" i="9"/>
  <c r="JI164" i="9" l="1"/>
  <c r="JE164" i="9"/>
  <c r="JF164" i="9"/>
  <c r="JD165" i="9"/>
  <c r="JG164" i="9"/>
  <c r="JH164" i="9"/>
  <c r="JE573" i="9"/>
  <c r="JD574" i="9"/>
  <c r="JF572" i="9"/>
  <c r="JI572" i="9"/>
  <c r="JH573" i="9"/>
  <c r="JG573" i="9"/>
  <c r="JI165" i="9" l="1"/>
  <c r="JG165" i="9"/>
  <c r="JE165" i="9"/>
  <c r="JD166" i="9"/>
  <c r="JF165" i="9"/>
  <c r="JH165" i="9"/>
  <c r="JE574" i="9"/>
  <c r="JD575" i="9"/>
  <c r="JF573" i="9"/>
  <c r="JI573" i="9"/>
  <c r="JH574" i="9"/>
  <c r="JG574" i="9"/>
  <c r="JI166" i="9" l="1"/>
  <c r="JE166" i="9"/>
  <c r="JD167" i="9"/>
  <c r="JF166" i="9"/>
  <c r="JH166" i="9"/>
  <c r="JG166" i="9"/>
  <c r="JE575" i="9"/>
  <c r="JD576" i="9"/>
  <c r="JF574" i="9"/>
  <c r="JI574" i="9"/>
  <c r="JH575" i="9"/>
  <c r="JG575" i="9"/>
  <c r="JI167" i="9" l="1"/>
  <c r="JE167" i="9"/>
  <c r="JH167" i="9"/>
  <c r="JG167" i="9"/>
  <c r="JD168" i="9"/>
  <c r="JF167" i="9"/>
  <c r="JE576" i="9"/>
  <c r="JD577" i="9"/>
  <c r="JF575" i="9"/>
  <c r="JI575" i="9"/>
  <c r="JH576" i="9"/>
  <c r="JG576" i="9"/>
  <c r="JF168" i="9" l="1"/>
  <c r="JH168" i="9"/>
  <c r="JG168" i="9"/>
  <c r="JI168" i="9"/>
  <c r="JD169" i="9"/>
  <c r="JE168" i="9"/>
  <c r="JE577" i="9"/>
  <c r="JD578" i="9"/>
  <c r="JF576" i="9"/>
  <c r="JI576" i="9"/>
  <c r="JH577" i="9"/>
  <c r="JG577" i="9"/>
  <c r="JI169" i="9" l="1"/>
  <c r="JH169" i="9"/>
  <c r="JG169" i="9"/>
  <c r="JE169" i="9"/>
  <c r="JD170" i="9"/>
  <c r="JF169" i="9"/>
  <c r="JE578" i="9"/>
  <c r="JD579" i="9"/>
  <c r="JF577" i="9"/>
  <c r="JG578" i="9"/>
  <c r="JF578" i="9"/>
  <c r="JI577" i="9"/>
  <c r="JH578" i="9"/>
  <c r="JI578" i="9"/>
  <c r="JI170" i="9" l="1"/>
  <c r="JE170" i="9"/>
  <c r="JH170" i="9"/>
  <c r="JD171" i="9"/>
  <c r="JF170" i="9"/>
  <c r="JG170" i="9"/>
  <c r="JE579" i="9"/>
  <c r="JD580" i="9"/>
  <c r="JF579" i="9"/>
  <c r="JH579" i="9"/>
  <c r="JG579" i="9"/>
  <c r="JG171" i="9" l="1"/>
  <c r="JI171" i="9"/>
  <c r="JH171" i="9"/>
  <c r="JD172" i="9"/>
  <c r="JE171" i="9"/>
  <c r="JF171" i="9"/>
  <c r="JE580" i="9"/>
  <c r="JD581" i="9"/>
  <c r="JH580" i="9"/>
  <c r="JI579" i="9"/>
  <c r="JG580" i="9"/>
  <c r="JF580" i="9"/>
  <c r="JI580" i="9"/>
  <c r="JI172" i="9" l="1"/>
  <c r="JE172" i="9"/>
  <c r="JG172" i="9"/>
  <c r="JD173" i="9"/>
  <c r="JF172" i="9"/>
  <c r="JH172" i="9"/>
  <c r="JE581" i="9"/>
  <c r="JD582" i="9"/>
  <c r="JH581" i="9"/>
  <c r="JG581" i="9"/>
  <c r="JG173" i="9" l="1"/>
  <c r="JI173" i="9"/>
  <c r="JF173" i="9"/>
  <c r="JD174" i="9"/>
  <c r="JE173" i="9"/>
  <c r="JH173" i="9"/>
  <c r="JE582" i="9"/>
  <c r="JD583" i="9"/>
  <c r="JF581" i="9"/>
  <c r="JI581" i="9"/>
  <c r="JH582" i="9"/>
  <c r="JG582" i="9"/>
  <c r="JG174" i="9" l="1"/>
  <c r="JF174" i="9"/>
  <c r="JI174" i="9"/>
  <c r="JD175" i="9"/>
  <c r="JE174" i="9"/>
  <c r="JH174" i="9"/>
  <c r="JE583" i="9"/>
  <c r="JD584" i="9"/>
  <c r="JF582" i="9"/>
  <c r="JI582" i="9"/>
  <c r="JH583" i="9"/>
  <c r="JG583" i="9"/>
  <c r="JI175" i="9" l="1"/>
  <c r="JG175" i="9"/>
  <c r="JE175" i="9"/>
  <c r="JD176" i="9"/>
  <c r="JF175" i="9"/>
  <c r="JH175" i="9"/>
  <c r="JE584" i="9"/>
  <c r="JD585" i="9"/>
  <c r="JF583" i="9"/>
  <c r="JI583" i="9"/>
  <c r="JH584" i="9"/>
  <c r="JG584" i="9"/>
  <c r="JF176" i="9" l="1"/>
  <c r="JI176" i="9"/>
  <c r="JH176" i="9"/>
  <c r="JD177" i="9"/>
  <c r="JE176" i="9"/>
  <c r="JG176" i="9"/>
  <c r="JE585" i="9"/>
  <c r="JD586" i="9"/>
  <c r="JF584" i="9"/>
  <c r="JI584" i="9"/>
  <c r="JH585" i="9"/>
  <c r="JG585" i="9"/>
  <c r="JF177" i="9" l="1"/>
  <c r="JG177" i="9"/>
  <c r="JI177" i="9"/>
  <c r="JD178" i="9"/>
  <c r="JE177" i="9"/>
  <c r="JH177" i="9"/>
  <c r="JE586" i="9"/>
  <c r="JD587" i="9"/>
  <c r="JF585" i="9"/>
  <c r="JI585" i="9"/>
  <c r="JH586" i="9"/>
  <c r="JG586" i="9"/>
  <c r="JI178" i="9" l="1"/>
  <c r="JG178" i="9"/>
  <c r="JE178" i="9"/>
  <c r="JD179" i="9"/>
  <c r="JF178" i="9"/>
  <c r="JH178" i="9"/>
  <c r="JE587" i="9"/>
  <c r="JD588" i="9"/>
  <c r="JF586" i="9"/>
  <c r="JI586" i="9"/>
  <c r="JH587" i="9"/>
  <c r="JG587" i="9"/>
  <c r="JF179" i="9" l="1"/>
  <c r="JI179" i="9"/>
  <c r="JD180" i="9"/>
  <c r="JE179" i="9"/>
  <c r="JH179" i="9"/>
  <c r="JG179" i="9"/>
  <c r="JE588" i="9"/>
  <c r="JD589" i="9"/>
  <c r="JF587" i="9"/>
  <c r="JI587" i="9"/>
  <c r="JH588" i="9"/>
  <c r="JG588" i="9"/>
  <c r="JI180" i="9" l="1"/>
  <c r="JE180" i="9"/>
  <c r="JD181" i="9"/>
  <c r="JF180" i="9"/>
  <c r="JH180" i="9"/>
  <c r="JG180" i="9"/>
  <c r="JE589" i="9"/>
  <c r="JD590" i="9"/>
  <c r="JF588" i="9"/>
  <c r="JI588" i="9"/>
  <c r="JH589" i="9"/>
  <c r="JG589" i="9"/>
  <c r="JF181" i="9" l="1"/>
  <c r="JI181" i="9"/>
  <c r="JD182" i="9"/>
  <c r="JG181" i="9"/>
  <c r="JE181" i="9"/>
  <c r="JH181" i="9"/>
  <c r="JE590" i="9"/>
  <c r="JD591" i="9"/>
  <c r="JF589" i="9"/>
  <c r="JI589" i="9"/>
  <c r="JH590" i="9"/>
  <c r="JG590" i="9"/>
  <c r="JI182" i="9" l="1"/>
  <c r="JE182" i="9"/>
  <c r="JG182" i="9"/>
  <c r="JD183" i="9"/>
  <c r="JF182" i="9"/>
  <c r="JH182" i="9"/>
  <c r="JE591" i="9"/>
  <c r="JD592" i="9"/>
  <c r="JF590" i="9"/>
  <c r="JI590" i="9"/>
  <c r="JH591" i="9"/>
  <c r="JG591" i="9"/>
  <c r="JI183" i="9" l="1"/>
  <c r="JH183" i="9"/>
  <c r="JG183" i="9"/>
  <c r="JE183" i="9"/>
  <c r="JD184" i="9"/>
  <c r="JF183" i="9"/>
  <c r="JE592" i="9"/>
  <c r="JD593" i="9"/>
  <c r="JH592" i="9"/>
  <c r="JI591" i="9"/>
  <c r="JF591" i="9"/>
  <c r="JG592" i="9"/>
  <c r="JF592" i="9"/>
  <c r="JI592" i="9"/>
  <c r="JI184" i="9" l="1"/>
  <c r="JE184" i="9"/>
  <c r="JH184" i="9"/>
  <c r="JD185" i="9"/>
  <c r="JG184" i="9"/>
  <c r="JF184" i="9"/>
  <c r="JE593" i="9"/>
  <c r="JD594" i="9"/>
  <c r="JF593" i="9"/>
  <c r="JH593" i="9"/>
  <c r="JG593" i="9"/>
  <c r="JI185" i="9" l="1"/>
  <c r="JE185" i="9"/>
  <c r="JD186" i="9"/>
  <c r="JF185" i="9"/>
  <c r="JH185" i="9"/>
  <c r="JG185" i="9"/>
  <c r="JE594" i="9"/>
  <c r="JD595" i="9"/>
  <c r="JH594" i="9"/>
  <c r="JI593" i="9"/>
  <c r="JG594" i="9"/>
  <c r="JF594" i="9"/>
  <c r="JI594" i="9"/>
  <c r="JI186" i="9" l="1"/>
  <c r="JH186" i="9"/>
  <c r="JE186" i="9"/>
  <c r="JD187" i="9"/>
  <c r="JF186" i="9"/>
  <c r="JG186" i="9"/>
  <c r="JE595" i="9"/>
  <c r="JD596" i="9"/>
  <c r="JH595" i="9"/>
  <c r="JG595" i="9"/>
  <c r="JF595" i="9"/>
  <c r="JI595" i="9"/>
  <c r="JI187" i="9" l="1"/>
  <c r="JG187" i="9"/>
  <c r="JE187" i="9"/>
  <c r="JD188" i="9"/>
  <c r="JF187" i="9"/>
  <c r="JH187" i="9"/>
  <c r="JE596" i="9"/>
  <c r="JD597" i="9"/>
  <c r="JF596" i="9"/>
  <c r="JH596" i="9"/>
  <c r="JG596" i="9"/>
  <c r="JI188" i="9" l="1"/>
  <c r="JE188" i="9"/>
  <c r="JH188" i="9"/>
  <c r="JD189" i="9"/>
  <c r="JF188" i="9"/>
  <c r="JG188" i="9"/>
  <c r="JE597" i="9"/>
  <c r="JD598" i="9"/>
  <c r="JH597" i="9"/>
  <c r="JI596" i="9"/>
  <c r="JG597" i="9"/>
  <c r="JF597" i="9"/>
  <c r="JI597" i="9"/>
  <c r="JI189" i="9" l="1"/>
  <c r="JE189" i="9"/>
  <c r="JD190" i="9"/>
  <c r="JF189" i="9"/>
  <c r="JH189" i="9"/>
  <c r="JG189" i="9"/>
  <c r="JE598" i="9"/>
  <c r="JD599" i="9"/>
  <c r="JH598" i="9"/>
  <c r="JG598" i="9"/>
  <c r="JI190" i="9" l="1"/>
  <c r="JH190" i="9"/>
  <c r="JG190" i="9"/>
  <c r="JE190" i="9"/>
  <c r="JD191" i="9"/>
  <c r="JF190" i="9"/>
  <c r="JE599" i="9"/>
  <c r="JD600" i="9"/>
  <c r="JF598" i="9"/>
  <c r="JI598" i="9"/>
  <c r="JH599" i="9"/>
  <c r="JG599" i="9"/>
  <c r="JI191" i="9" l="1"/>
  <c r="JH191" i="9"/>
  <c r="JG191" i="9"/>
  <c r="JE191" i="9"/>
  <c r="JD192" i="9"/>
  <c r="JF191" i="9"/>
  <c r="JE600" i="9"/>
  <c r="JD601" i="9"/>
  <c r="JF599" i="9"/>
  <c r="JF600" i="9"/>
  <c r="JI599" i="9"/>
  <c r="JH600" i="9"/>
  <c r="JG600" i="9"/>
  <c r="JI192" i="9" l="1"/>
  <c r="JE192" i="9"/>
  <c r="JD193" i="9"/>
  <c r="JF192" i="9"/>
  <c r="JH192" i="9"/>
  <c r="JG192" i="9"/>
  <c r="JE601" i="9"/>
  <c r="JD602" i="9"/>
  <c r="JI600" i="9"/>
  <c r="JH601" i="9"/>
  <c r="JG601" i="9"/>
  <c r="JI193" i="9" l="1"/>
  <c r="JH193" i="9"/>
  <c r="JG193" i="9"/>
  <c r="JE193" i="9"/>
  <c r="JD194" i="9"/>
  <c r="JF193" i="9"/>
  <c r="JE602" i="9"/>
  <c r="JD603" i="9"/>
  <c r="JF601" i="9"/>
  <c r="JF602" i="9"/>
  <c r="JI601" i="9"/>
  <c r="JH602" i="9"/>
  <c r="JG602" i="9"/>
  <c r="JI194" i="9" l="1"/>
  <c r="JG194" i="9"/>
  <c r="JE194" i="9"/>
  <c r="JD195" i="9"/>
  <c r="JF194" i="9"/>
  <c r="JH194" i="9"/>
  <c r="JE603" i="9"/>
  <c r="JD604" i="9"/>
  <c r="JH603" i="9"/>
  <c r="JI602" i="9"/>
  <c r="JG603" i="9"/>
  <c r="JF603" i="9"/>
  <c r="JI603" i="9"/>
  <c r="JI195" i="9" l="1"/>
  <c r="JG195" i="9"/>
  <c r="JE195" i="9"/>
  <c r="JD196" i="9"/>
  <c r="JF195" i="9"/>
  <c r="JH195" i="9"/>
  <c r="JE604" i="9"/>
  <c r="JD605" i="9"/>
  <c r="JH604" i="9"/>
  <c r="JG604" i="9"/>
  <c r="JF604" i="9"/>
  <c r="JI604" i="9"/>
  <c r="JI196" i="9" l="1"/>
  <c r="JE196" i="9"/>
  <c r="JD197" i="9"/>
  <c r="JF196" i="9"/>
  <c r="JH196" i="9"/>
  <c r="JG196" i="9"/>
  <c r="JE605" i="9"/>
  <c r="JD606" i="9"/>
  <c r="JF605" i="9"/>
  <c r="JH605" i="9"/>
  <c r="JG605" i="9"/>
  <c r="JG197" i="9" l="1"/>
  <c r="JI197" i="9"/>
  <c r="JF197" i="9"/>
  <c r="JD198" i="9"/>
  <c r="JE197" i="9"/>
  <c r="JH197" i="9"/>
  <c r="JE606" i="9"/>
  <c r="JD607" i="9"/>
  <c r="JH606" i="9"/>
  <c r="JI605" i="9"/>
  <c r="JG606" i="9"/>
  <c r="JF606" i="9"/>
  <c r="JI606" i="9"/>
  <c r="JI198" i="9" l="1"/>
  <c r="JE198" i="9"/>
  <c r="JH198" i="9"/>
  <c r="JD199" i="9"/>
  <c r="JF198" i="9"/>
  <c r="JG198" i="9"/>
  <c r="JE607" i="9"/>
  <c r="JD608" i="9"/>
  <c r="JH607" i="9"/>
  <c r="JG607" i="9"/>
  <c r="JI199" i="9" l="1"/>
  <c r="JE199" i="9"/>
  <c r="JG199" i="9"/>
  <c r="JD200" i="9"/>
  <c r="JF199" i="9"/>
  <c r="JH199" i="9"/>
  <c r="JE608" i="9"/>
  <c r="JD609" i="9"/>
  <c r="JF607" i="9"/>
  <c r="JH608" i="9"/>
  <c r="JI607" i="9"/>
  <c r="JG608" i="9"/>
  <c r="JF608" i="9"/>
  <c r="JI608" i="9"/>
  <c r="JF200" i="9" l="1"/>
  <c r="JH200" i="9"/>
  <c r="JI200" i="9"/>
  <c r="JD201" i="9"/>
  <c r="JE200" i="9"/>
  <c r="JG200" i="9"/>
  <c r="JE609" i="9"/>
  <c r="JD610" i="9"/>
  <c r="JF609" i="9"/>
  <c r="JH609" i="9"/>
  <c r="JG609" i="9"/>
  <c r="JI201" i="9" l="1"/>
  <c r="JH201" i="9"/>
  <c r="JE201" i="9"/>
  <c r="JD202" i="9"/>
  <c r="JF201" i="9"/>
  <c r="JG201" i="9"/>
  <c r="JE610" i="9"/>
  <c r="JD611" i="9"/>
  <c r="JI609" i="9"/>
  <c r="JH610" i="9"/>
  <c r="JG610" i="9"/>
  <c r="JI202" i="9" l="1"/>
  <c r="JE202" i="9"/>
  <c r="JD203" i="9"/>
  <c r="JG202" i="9"/>
  <c r="JH202" i="9"/>
  <c r="JF202" i="9"/>
  <c r="JE611" i="9"/>
  <c r="JD612" i="9"/>
  <c r="JF610" i="9"/>
  <c r="JI610" i="9"/>
  <c r="JH611" i="9"/>
  <c r="JG611" i="9"/>
  <c r="JF203" i="9" l="1"/>
  <c r="JG203" i="9"/>
  <c r="JI203" i="9"/>
  <c r="JD204" i="9"/>
  <c r="JE203" i="9"/>
  <c r="JH203" i="9"/>
  <c r="JE612" i="9"/>
  <c r="JD613" i="9"/>
  <c r="JF611" i="9"/>
  <c r="JI611" i="9"/>
  <c r="JH612" i="9"/>
  <c r="JG612" i="9"/>
  <c r="JI204" i="9" l="1"/>
  <c r="JG204" i="9"/>
  <c r="JE204" i="9"/>
  <c r="JD205" i="9"/>
  <c r="JF204" i="9"/>
  <c r="JH204" i="9"/>
  <c r="JE613" i="9"/>
  <c r="JD614" i="9"/>
  <c r="JF612" i="9"/>
  <c r="JI612" i="9"/>
  <c r="JH613" i="9"/>
  <c r="JG613" i="9"/>
  <c r="JI205" i="9" l="1"/>
  <c r="JE205" i="9"/>
  <c r="JH205" i="9"/>
  <c r="JD206" i="9"/>
  <c r="JG205" i="9"/>
  <c r="JF205" i="9"/>
  <c r="JE614" i="9"/>
  <c r="JD615" i="9"/>
  <c r="JF613" i="9"/>
  <c r="JI613" i="9"/>
  <c r="JH614" i="9"/>
  <c r="JG614" i="9"/>
  <c r="JI206" i="9" l="1"/>
  <c r="JG206" i="9"/>
  <c r="JE206" i="9"/>
  <c r="JD207" i="9"/>
  <c r="JH206" i="9"/>
  <c r="JF206" i="9"/>
  <c r="JE615" i="9"/>
  <c r="JD616" i="9"/>
  <c r="JF614" i="9"/>
  <c r="JI614" i="9"/>
  <c r="JH615" i="9"/>
  <c r="JG615" i="9"/>
  <c r="JI207" i="9" l="1"/>
  <c r="JE207" i="9"/>
  <c r="JG207" i="9"/>
  <c r="JD208" i="9"/>
  <c r="JF207" i="9"/>
  <c r="JH207" i="9"/>
  <c r="JE616" i="9"/>
  <c r="JD617" i="9"/>
  <c r="JH616" i="9"/>
  <c r="JI615" i="9"/>
  <c r="JF615" i="9"/>
  <c r="JG616" i="9"/>
  <c r="JF616" i="9"/>
  <c r="JI616" i="9"/>
  <c r="JI208" i="9" l="1"/>
  <c r="JF208" i="9"/>
  <c r="JE208" i="9"/>
  <c r="JD209" i="9"/>
  <c r="JH208" i="9"/>
  <c r="JG208" i="9"/>
  <c r="JE617" i="9"/>
  <c r="JD618" i="9"/>
  <c r="JH617" i="9"/>
  <c r="JG617" i="9"/>
  <c r="JG209" i="9" l="1"/>
  <c r="JI209" i="9"/>
  <c r="JF209" i="9"/>
  <c r="JD210" i="9"/>
  <c r="JE209" i="9"/>
  <c r="JH209" i="9"/>
  <c r="JE618" i="9"/>
  <c r="JD619" i="9"/>
  <c r="JF617" i="9"/>
  <c r="JI617" i="9"/>
  <c r="JH618" i="9"/>
  <c r="JG618" i="9"/>
  <c r="JI210" i="9" l="1"/>
  <c r="JD211" i="9"/>
  <c r="JF210" i="9"/>
  <c r="JE210" i="9"/>
  <c r="JH210" i="9"/>
  <c r="JG210" i="9"/>
  <c r="JE619" i="9"/>
  <c r="JD620" i="9"/>
  <c r="JF618" i="9"/>
  <c r="JF619" i="9"/>
  <c r="JI618" i="9"/>
  <c r="JH619" i="9"/>
  <c r="JG619" i="9"/>
  <c r="JI211" i="9" l="1"/>
  <c r="JH211" i="9"/>
  <c r="JG211" i="9"/>
  <c r="JE211" i="9"/>
  <c r="JD212" i="9"/>
  <c r="JF211" i="9"/>
  <c r="JE620" i="9"/>
  <c r="JD621" i="9"/>
  <c r="JI619" i="9"/>
  <c r="JH620" i="9"/>
  <c r="JG620" i="9"/>
  <c r="JI212" i="9" l="1"/>
  <c r="JE212" i="9"/>
  <c r="JF212" i="9"/>
  <c r="JD213" i="9"/>
  <c r="JG212" i="9"/>
  <c r="JH212" i="9"/>
  <c r="JE621" i="9"/>
  <c r="JD622" i="9"/>
  <c r="JI620" i="9"/>
  <c r="JF620" i="9"/>
  <c r="JH621" i="9"/>
  <c r="JG621" i="9"/>
  <c r="JF213" i="9" l="1"/>
  <c r="JI213" i="9"/>
  <c r="JG213" i="9"/>
  <c r="JD214" i="9"/>
  <c r="JE213" i="9"/>
  <c r="JH213" i="9"/>
  <c r="JE622" i="9"/>
  <c r="JD623" i="9"/>
  <c r="JF621" i="9"/>
  <c r="JF622" i="9"/>
  <c r="JI621" i="9"/>
  <c r="JH622" i="9"/>
  <c r="JG622" i="9"/>
  <c r="JI214" i="9" l="1"/>
  <c r="JH214" i="9"/>
  <c r="JE214" i="9"/>
  <c r="JD215" i="9"/>
  <c r="JF214" i="9"/>
  <c r="JG214" i="9"/>
  <c r="JE623" i="9"/>
  <c r="JD624" i="9"/>
  <c r="JH623" i="9"/>
  <c r="JI622" i="9"/>
  <c r="JG623" i="9"/>
  <c r="JF623" i="9"/>
  <c r="JI623" i="9"/>
  <c r="JI215" i="9" l="1"/>
  <c r="JE215" i="9"/>
  <c r="JD216" i="9"/>
  <c r="JF215" i="9"/>
  <c r="JH215" i="9"/>
  <c r="JG215" i="9"/>
  <c r="JE624" i="9"/>
  <c r="JD625" i="9"/>
  <c r="JF624" i="9"/>
  <c r="JH624" i="9"/>
  <c r="JG624" i="9"/>
  <c r="JI216" i="9" l="1"/>
  <c r="JH216" i="9"/>
  <c r="JG216" i="9"/>
  <c r="JE216" i="9"/>
  <c r="JD217" i="9"/>
  <c r="JF216" i="9"/>
  <c r="JE625" i="9"/>
  <c r="JD626" i="9"/>
  <c r="JH625" i="9"/>
  <c r="JI624" i="9"/>
  <c r="JG625" i="9"/>
  <c r="JF625" i="9"/>
  <c r="JI625" i="9"/>
  <c r="JI217" i="9" l="1"/>
  <c r="JG217" i="9"/>
  <c r="JE217" i="9"/>
  <c r="JH217" i="9"/>
  <c r="JD218" i="9"/>
  <c r="JF217" i="9"/>
  <c r="JE626" i="9"/>
  <c r="JD627" i="9"/>
  <c r="JH626" i="9"/>
  <c r="JG626" i="9"/>
  <c r="JI218" i="9" l="1"/>
  <c r="JH218" i="9"/>
  <c r="JE218" i="9"/>
  <c r="JD219" i="9"/>
  <c r="JG218" i="9"/>
  <c r="JF218" i="9"/>
  <c r="JE627" i="9"/>
  <c r="JD628" i="9"/>
  <c r="JH627" i="9"/>
  <c r="JI626" i="9"/>
  <c r="JF626" i="9"/>
  <c r="JG627" i="9"/>
  <c r="JF627" i="9"/>
  <c r="JI627" i="9"/>
  <c r="JI219" i="9" l="1"/>
  <c r="JE219" i="9"/>
  <c r="JG219" i="9"/>
  <c r="JD220" i="9"/>
  <c r="JF219" i="9"/>
  <c r="JH219" i="9"/>
  <c r="JE628" i="9"/>
  <c r="JD629" i="9"/>
  <c r="JH628" i="9"/>
  <c r="JG628" i="9"/>
  <c r="JG220" i="9" l="1"/>
  <c r="JI220" i="9"/>
  <c r="JH220" i="9"/>
  <c r="JD221" i="9"/>
  <c r="JE220" i="9"/>
  <c r="JF220" i="9"/>
  <c r="JE629" i="9"/>
  <c r="JD630" i="9"/>
  <c r="JI628" i="9"/>
  <c r="JF628" i="9"/>
  <c r="JH629" i="9"/>
  <c r="JG629" i="9"/>
  <c r="JI221" i="9" l="1"/>
  <c r="JE221" i="9"/>
  <c r="JG221" i="9"/>
  <c r="JD222" i="9"/>
  <c r="JF221" i="9"/>
  <c r="JH221" i="9"/>
  <c r="JE630" i="9"/>
  <c r="JD631" i="9"/>
  <c r="JF629" i="9"/>
  <c r="JI629" i="9"/>
  <c r="JH630" i="9"/>
  <c r="JG630" i="9"/>
  <c r="JF222" i="9" l="1"/>
  <c r="JI222" i="9"/>
  <c r="JD223" i="9"/>
  <c r="JE222" i="9"/>
  <c r="JH222" i="9"/>
  <c r="JG222" i="9"/>
  <c r="JE631" i="9"/>
  <c r="JD632" i="9"/>
  <c r="JF630" i="9"/>
  <c r="JF631" i="9"/>
  <c r="JI630" i="9"/>
  <c r="JH631" i="9"/>
  <c r="JG631" i="9"/>
  <c r="JG223" i="9" l="1"/>
  <c r="JI223" i="9"/>
  <c r="JF223" i="9"/>
  <c r="JD224" i="9"/>
  <c r="JE223" i="9"/>
  <c r="JH223" i="9"/>
  <c r="JE632" i="9"/>
  <c r="JD633" i="9"/>
  <c r="JH632" i="9"/>
  <c r="JI631" i="9"/>
  <c r="JG632" i="9"/>
  <c r="JF632" i="9"/>
  <c r="JI632" i="9"/>
  <c r="JI224" i="9" l="1"/>
  <c r="JE224" i="9"/>
  <c r="JH224" i="9"/>
  <c r="JD225" i="9"/>
  <c r="JF224" i="9"/>
  <c r="JG224" i="9"/>
  <c r="CI17" i="41"/>
  <c r="CI20" i="41"/>
  <c r="CI21" i="41"/>
  <c r="CI16" i="41"/>
  <c r="CI19" i="41"/>
  <c r="CI18" i="41"/>
  <c r="JE633" i="9"/>
  <c r="JD634" i="9"/>
  <c r="JH633" i="9"/>
  <c r="JG633" i="9"/>
  <c r="JI225" i="9" l="1"/>
  <c r="JF225" i="9"/>
  <c r="JE225" i="9"/>
  <c r="JD226" i="9"/>
  <c r="JG225" i="9"/>
  <c r="JH225" i="9"/>
  <c r="JE634" i="9"/>
  <c r="JD635" i="9"/>
  <c r="JF633" i="9"/>
  <c r="JF634" i="9"/>
  <c r="JI633" i="9"/>
  <c r="JH634" i="9"/>
  <c r="JG634" i="9"/>
  <c r="JG226" i="9" l="1"/>
  <c r="JI226" i="9"/>
  <c r="JD227" i="9"/>
  <c r="JE226" i="9"/>
  <c r="JH226" i="9"/>
  <c r="JF226" i="9"/>
  <c r="JE635" i="9"/>
  <c r="JD636" i="9"/>
  <c r="JH635" i="9"/>
  <c r="JI634" i="9"/>
  <c r="JG635" i="9"/>
  <c r="JF635" i="9"/>
  <c r="JI635" i="9"/>
  <c r="JI227" i="9" l="1"/>
  <c r="JH227" i="9"/>
  <c r="JE227" i="9"/>
  <c r="JD228" i="9"/>
  <c r="JF227" i="9"/>
  <c r="JG227" i="9"/>
  <c r="JE636" i="9"/>
  <c r="JD637" i="9"/>
  <c r="JH636" i="9"/>
  <c r="JG636" i="9"/>
  <c r="JI228" i="9" l="1"/>
  <c r="JE228" i="9"/>
  <c r="JG228" i="9"/>
  <c r="JD229" i="9"/>
  <c r="JF228" i="9"/>
  <c r="JH228" i="9"/>
  <c r="JE637" i="9"/>
  <c r="JD638" i="9"/>
  <c r="JF636" i="9"/>
  <c r="JH637" i="9"/>
  <c r="JI636" i="9"/>
  <c r="JG637" i="9"/>
  <c r="JF637" i="9"/>
  <c r="JI637" i="9"/>
  <c r="JI229" i="9" l="1"/>
  <c r="JE229" i="9"/>
  <c r="JG229" i="9"/>
  <c r="JD230" i="9"/>
  <c r="JF229" i="9"/>
  <c r="JH229" i="9"/>
  <c r="JE638" i="9"/>
  <c r="JD639" i="9"/>
  <c r="JH638" i="9"/>
  <c r="JG638" i="9"/>
  <c r="JF638" i="9"/>
  <c r="JI638" i="9"/>
  <c r="JI230" i="9" l="1"/>
  <c r="JE230" i="9"/>
  <c r="JH230" i="9"/>
  <c r="JD231" i="9"/>
  <c r="JF230" i="9"/>
  <c r="JG230" i="9"/>
  <c r="JE639" i="9"/>
  <c r="JD640" i="9"/>
  <c r="JH639" i="9"/>
  <c r="JG639" i="9"/>
  <c r="JI231" i="9" l="1"/>
  <c r="JF231" i="9"/>
  <c r="JE231" i="9"/>
  <c r="JD232" i="9"/>
  <c r="JG231" i="9"/>
  <c r="JH231" i="9"/>
  <c r="JE640" i="9"/>
  <c r="JD641" i="9"/>
  <c r="JH640" i="9"/>
  <c r="JI639" i="9"/>
  <c r="JF639" i="9"/>
  <c r="JG640" i="9"/>
  <c r="JF640" i="9"/>
  <c r="JI640" i="9"/>
  <c r="JI232" i="9" l="1"/>
  <c r="JG232" i="9"/>
  <c r="JE232" i="9"/>
  <c r="JD233" i="9"/>
  <c r="JF232" i="9"/>
  <c r="JH232" i="9"/>
  <c r="JE641" i="9"/>
  <c r="JD642" i="9"/>
  <c r="JH641" i="9"/>
  <c r="JG641" i="9"/>
  <c r="JF641" i="9"/>
  <c r="JI641" i="9"/>
  <c r="JG233" i="9" l="1"/>
  <c r="JI233" i="9"/>
  <c r="JD234" i="9"/>
  <c r="JE233" i="9"/>
  <c r="JH233" i="9"/>
  <c r="JF233" i="9"/>
  <c r="JE642" i="9"/>
  <c r="JD643" i="9"/>
  <c r="JH642" i="9"/>
  <c r="JG642" i="9"/>
  <c r="JI234" i="9" l="1"/>
  <c r="JG234" i="9"/>
  <c r="JE234" i="9"/>
  <c r="JD235" i="9"/>
  <c r="JF234" i="9"/>
  <c r="JH234" i="9"/>
  <c r="JE643" i="9"/>
  <c r="JD644" i="9"/>
  <c r="JH643" i="9"/>
  <c r="JI642" i="9"/>
  <c r="JF642" i="9"/>
  <c r="JG643" i="9"/>
  <c r="JF643" i="9"/>
  <c r="JI643" i="9"/>
  <c r="JI235" i="9" l="1"/>
  <c r="JG235" i="9"/>
  <c r="JE235" i="9"/>
  <c r="JD236" i="9"/>
  <c r="JF235" i="9"/>
  <c r="JH235" i="9"/>
  <c r="JE644" i="9"/>
  <c r="JD645" i="9"/>
  <c r="JH644" i="9"/>
  <c r="JG644" i="9"/>
  <c r="JG236" i="9" l="1"/>
  <c r="JI236" i="9"/>
  <c r="JF236" i="9"/>
  <c r="JD237" i="9"/>
  <c r="JE236" i="9"/>
  <c r="JH236" i="9"/>
  <c r="JE645" i="9"/>
  <c r="JD646" i="9"/>
  <c r="JF644" i="9"/>
  <c r="JI644" i="9"/>
  <c r="JH645" i="9"/>
  <c r="JG645" i="9"/>
  <c r="JI237" i="9" l="1"/>
  <c r="JE237" i="9"/>
  <c r="JD238" i="9"/>
  <c r="JF237" i="9"/>
  <c r="JH237" i="9"/>
  <c r="JG237" i="9"/>
  <c r="JE646" i="9"/>
  <c r="JD647" i="9"/>
  <c r="JF645" i="9"/>
  <c r="JF646" i="9"/>
  <c r="JI645" i="9"/>
  <c r="JH646" i="9"/>
  <c r="JG646" i="9"/>
  <c r="JI238" i="9" l="1"/>
  <c r="JE238" i="9"/>
  <c r="JH238" i="9"/>
  <c r="JD239" i="9"/>
  <c r="JF238" i="9"/>
  <c r="JG238" i="9"/>
  <c r="JE647" i="9"/>
  <c r="JD648" i="9"/>
  <c r="JH647" i="9"/>
  <c r="JI646" i="9"/>
  <c r="JG647" i="9"/>
  <c r="JF647" i="9"/>
  <c r="JI647" i="9"/>
  <c r="JI239" i="9" l="1"/>
  <c r="JH239" i="9"/>
  <c r="JG239" i="9"/>
  <c r="JE239" i="9"/>
  <c r="JD240" i="9"/>
  <c r="JF239" i="9"/>
  <c r="JE648" i="9"/>
  <c r="JD649" i="9"/>
  <c r="JH648" i="9"/>
  <c r="JG648" i="9"/>
  <c r="JI240" i="9" l="1"/>
  <c r="JH240" i="9"/>
  <c r="JG240" i="9"/>
  <c r="JE240" i="9"/>
  <c r="JD241" i="9"/>
  <c r="JF240" i="9"/>
  <c r="JE649" i="9"/>
  <c r="JD650" i="9"/>
  <c r="JH649" i="9"/>
  <c r="JI648" i="9"/>
  <c r="JF648" i="9"/>
  <c r="JG649" i="9"/>
  <c r="JF649" i="9"/>
  <c r="JI649" i="9"/>
  <c r="JI241" i="9" l="1"/>
  <c r="JE241" i="9"/>
  <c r="JH241" i="9"/>
  <c r="JD242" i="9"/>
  <c r="JF241" i="9"/>
  <c r="JG241" i="9"/>
  <c r="JE650" i="9"/>
  <c r="JD651" i="9"/>
  <c r="JH650" i="9"/>
  <c r="JG650" i="9"/>
  <c r="JI242" i="9" l="1"/>
  <c r="JE242" i="9"/>
  <c r="JG242" i="9"/>
  <c r="JD243" i="9"/>
  <c r="JF242" i="9"/>
  <c r="JH242" i="9"/>
  <c r="JE651" i="9"/>
  <c r="JD652" i="9"/>
  <c r="JH651" i="9"/>
  <c r="JI650" i="9"/>
  <c r="JF650" i="9"/>
  <c r="JG651" i="9"/>
  <c r="JF651" i="9"/>
  <c r="JI651" i="9"/>
  <c r="JF243" i="9" l="1"/>
  <c r="JI243" i="9"/>
  <c r="JG243" i="9"/>
  <c r="JD244" i="9"/>
  <c r="JE243" i="9"/>
  <c r="JH243" i="9"/>
  <c r="JE652" i="9"/>
  <c r="JD653" i="9"/>
  <c r="JF652" i="9"/>
  <c r="JH652" i="9"/>
  <c r="JG652" i="9"/>
  <c r="JI244" i="9" l="1"/>
  <c r="JE244" i="9"/>
  <c r="JG244" i="9"/>
  <c r="JD245" i="9"/>
  <c r="JF244" i="9"/>
  <c r="JH244" i="9"/>
  <c r="JE653" i="9"/>
  <c r="JD654" i="9"/>
  <c r="JI652" i="9"/>
  <c r="JH653" i="9"/>
  <c r="JG653" i="9"/>
  <c r="JI245" i="9" l="1"/>
  <c r="JH245" i="9"/>
  <c r="JE245" i="9"/>
  <c r="JD246" i="9"/>
  <c r="JF245" i="9"/>
  <c r="JG245" i="9"/>
  <c r="JE654" i="9"/>
  <c r="JD655" i="9"/>
  <c r="JF653" i="9"/>
  <c r="JH654" i="9"/>
  <c r="JI653" i="9"/>
  <c r="JG654" i="9"/>
  <c r="JF654" i="9"/>
  <c r="JI654" i="9"/>
  <c r="JI246" i="9" l="1"/>
  <c r="JE246" i="9"/>
  <c r="JG246" i="9"/>
  <c r="JD247" i="9"/>
  <c r="JF246" i="9"/>
  <c r="JH246" i="9"/>
  <c r="JE655" i="9"/>
  <c r="JD656" i="9"/>
  <c r="JH655" i="9"/>
  <c r="JI655" i="9"/>
  <c r="JG247" i="9" l="1"/>
  <c r="JI247" i="9"/>
  <c r="JD248" i="9"/>
  <c r="JE247" i="9"/>
  <c r="JH247" i="9"/>
  <c r="JF247" i="9"/>
  <c r="JE656" i="9"/>
  <c r="JD657" i="9"/>
  <c r="JG655" i="9"/>
  <c r="JF655" i="9"/>
  <c r="JH656" i="9"/>
  <c r="JG656" i="9"/>
  <c r="JI248" i="9" l="1"/>
  <c r="JE248" i="9"/>
  <c r="JF248" i="9"/>
  <c r="JH248" i="9"/>
  <c r="JG248" i="9"/>
  <c r="JD249" i="9"/>
  <c r="JE657" i="9"/>
  <c r="JD658" i="9"/>
  <c r="JI656" i="9"/>
  <c r="JF656" i="9"/>
  <c r="JH657" i="9"/>
  <c r="JG657" i="9"/>
  <c r="JI249" i="9" l="1"/>
  <c r="JG249" i="9"/>
  <c r="JE249" i="9"/>
  <c r="JD250" i="9"/>
  <c r="JF249" i="9"/>
  <c r="JH249" i="9"/>
  <c r="JE658" i="9"/>
  <c r="JD659" i="9"/>
  <c r="JF657" i="9"/>
  <c r="JH658" i="9"/>
  <c r="JI657" i="9"/>
  <c r="JG658" i="9"/>
  <c r="JF658" i="9"/>
  <c r="JI658" i="9"/>
  <c r="JI250" i="9" l="1"/>
  <c r="JE250" i="9"/>
  <c r="JD251" i="9"/>
  <c r="JF250" i="9"/>
  <c r="JH250" i="9"/>
  <c r="JG250" i="9"/>
  <c r="JE659" i="9"/>
  <c r="JD660" i="9"/>
  <c r="JH659" i="9"/>
  <c r="JG659" i="9"/>
  <c r="JI251" i="9" l="1"/>
  <c r="JE251" i="9"/>
  <c r="JG251" i="9"/>
  <c r="JD252" i="9"/>
  <c r="JF251" i="9"/>
  <c r="JH251" i="9"/>
  <c r="JE660" i="9"/>
  <c r="JD661" i="9"/>
  <c r="JF659" i="9"/>
  <c r="JH660" i="9"/>
  <c r="JI659" i="9"/>
  <c r="JG660" i="9"/>
  <c r="JF660" i="9"/>
  <c r="JI660" i="9"/>
  <c r="JI252" i="9" l="1"/>
  <c r="JG252" i="9"/>
  <c r="JE252" i="9"/>
  <c r="JD253" i="9"/>
  <c r="JF252" i="9"/>
  <c r="JH252" i="9"/>
  <c r="JE661" i="9"/>
  <c r="JD662" i="9"/>
  <c r="JF661" i="9"/>
  <c r="JH661" i="9"/>
  <c r="JG661" i="9"/>
  <c r="JI253" i="9" l="1"/>
  <c r="JE253" i="9"/>
  <c r="JH253" i="9"/>
  <c r="JD254" i="9"/>
  <c r="JF253" i="9"/>
  <c r="JG253" i="9"/>
  <c r="JE662" i="9"/>
  <c r="JD663" i="9"/>
  <c r="JH662" i="9"/>
  <c r="JI661" i="9"/>
  <c r="JG662" i="9"/>
  <c r="JF662" i="9"/>
  <c r="JI662" i="9"/>
  <c r="JI254" i="9" l="1"/>
  <c r="JE254" i="9"/>
  <c r="JH254" i="9"/>
  <c r="JD255" i="9"/>
  <c r="JF254" i="9"/>
  <c r="JG254" i="9"/>
  <c r="JE663" i="9"/>
  <c r="JD664" i="9"/>
  <c r="JH663" i="9"/>
  <c r="JG663" i="9"/>
  <c r="JI255" i="9" l="1"/>
  <c r="JH255" i="9"/>
  <c r="JE255" i="9"/>
  <c r="JD256" i="9"/>
  <c r="JF255" i="9"/>
  <c r="JG255" i="9"/>
  <c r="JE664" i="9"/>
  <c r="JD665" i="9"/>
  <c r="JH664" i="9"/>
  <c r="JI663" i="9"/>
  <c r="JF663" i="9"/>
  <c r="JG664" i="9"/>
  <c r="JF664" i="9"/>
  <c r="JI664" i="9"/>
  <c r="JI256" i="9" l="1"/>
  <c r="JF256" i="9"/>
  <c r="JE256" i="9"/>
  <c r="JH256" i="9"/>
  <c r="JD257" i="9"/>
  <c r="JG256" i="9"/>
  <c r="JE665" i="9"/>
  <c r="JD666" i="9"/>
  <c r="JH665" i="9"/>
  <c r="JG665" i="9"/>
  <c r="JF665" i="9"/>
  <c r="JI665" i="9"/>
  <c r="JI257" i="9" l="1"/>
  <c r="JH257" i="9"/>
  <c r="JF257" i="9"/>
  <c r="JE257" i="9"/>
  <c r="JD258" i="9"/>
  <c r="JG257" i="9"/>
  <c r="JE666" i="9"/>
  <c r="JD667" i="9"/>
  <c r="JH666" i="9"/>
  <c r="JG666" i="9"/>
  <c r="JG258" i="9" l="1"/>
  <c r="JI258" i="9"/>
  <c r="JD259" i="9"/>
  <c r="JE258" i="9"/>
  <c r="JH258" i="9"/>
  <c r="JF258" i="9"/>
  <c r="JE667" i="9"/>
  <c r="JD668" i="9"/>
  <c r="JF666" i="9"/>
  <c r="JF667" i="9"/>
  <c r="JI666" i="9"/>
  <c r="JH667" i="9"/>
  <c r="JG667" i="9"/>
  <c r="JI259" i="9" l="1"/>
  <c r="JG259" i="9"/>
  <c r="JE259" i="9"/>
  <c r="JD260" i="9"/>
  <c r="JF259" i="9"/>
  <c r="JH259" i="9"/>
  <c r="JE668" i="9"/>
  <c r="JD669" i="9"/>
  <c r="JH668" i="9"/>
  <c r="JI667" i="9"/>
  <c r="JG668" i="9"/>
  <c r="JF668" i="9"/>
  <c r="JI668" i="9"/>
  <c r="JI260" i="9" l="1"/>
  <c r="JG260" i="9"/>
  <c r="JE260" i="9"/>
  <c r="JD261" i="9"/>
  <c r="JF260" i="9"/>
  <c r="JH260" i="9"/>
  <c r="JE669" i="9"/>
  <c r="JD670" i="9"/>
  <c r="JH669" i="9"/>
  <c r="JG669" i="9"/>
  <c r="JF261" i="9" l="1"/>
  <c r="JH261" i="9"/>
  <c r="JI261" i="9"/>
  <c r="JD262" i="9"/>
  <c r="JE261" i="9"/>
  <c r="JG261" i="9"/>
  <c r="JE670" i="9"/>
  <c r="JD671" i="9"/>
  <c r="JF669" i="9"/>
  <c r="JI669" i="9"/>
  <c r="JH670" i="9"/>
  <c r="JG670" i="9"/>
  <c r="JI262" i="9" l="1"/>
  <c r="JG262" i="9"/>
  <c r="JE262" i="9"/>
  <c r="JD263" i="9"/>
  <c r="JF262" i="9"/>
  <c r="JH262" i="9"/>
  <c r="JE671" i="9"/>
  <c r="JD672" i="9"/>
  <c r="JF670" i="9"/>
  <c r="JH671" i="9"/>
  <c r="JI670" i="9"/>
  <c r="JG671" i="9"/>
  <c r="JF671" i="9"/>
  <c r="JI671" i="9"/>
  <c r="JG263" i="9" l="1"/>
  <c r="JH263" i="9"/>
  <c r="JI263" i="9"/>
  <c r="JD264" i="9"/>
  <c r="JE263" i="9"/>
  <c r="JF263" i="9"/>
  <c r="JE672" i="9"/>
  <c r="JD673" i="9"/>
  <c r="JH672" i="9"/>
  <c r="JG672" i="9"/>
  <c r="JF264" i="9" l="1"/>
  <c r="JG264" i="9"/>
  <c r="JI264" i="9"/>
  <c r="JD265" i="9"/>
  <c r="JE264" i="9"/>
  <c r="JH264" i="9"/>
  <c r="JE673" i="9"/>
  <c r="JD674" i="9"/>
  <c r="JF672" i="9"/>
  <c r="JG673" i="9"/>
  <c r="JF673" i="9"/>
  <c r="JI672" i="9"/>
  <c r="JH673" i="9"/>
  <c r="JI673" i="9"/>
  <c r="JI265" i="9" l="1"/>
  <c r="JH265" i="9"/>
  <c r="JE265" i="9"/>
  <c r="JD266" i="9"/>
  <c r="JF265" i="9"/>
  <c r="JG265" i="9"/>
  <c r="JE674" i="9"/>
  <c r="JD675" i="9"/>
  <c r="JH674" i="9"/>
  <c r="JG674" i="9"/>
  <c r="JI266" i="9" l="1"/>
  <c r="JH266" i="9"/>
  <c r="JE266" i="9"/>
  <c r="JG266" i="9"/>
  <c r="JD267" i="9"/>
  <c r="JF266" i="9"/>
  <c r="JE675" i="9"/>
  <c r="JD676" i="9"/>
  <c r="JF674" i="9"/>
  <c r="JH675" i="9"/>
  <c r="JI674" i="9"/>
  <c r="JG675" i="9"/>
  <c r="JF675" i="9"/>
  <c r="JI675" i="9"/>
  <c r="JI267" i="9" l="1"/>
  <c r="JD268" i="9"/>
  <c r="JF267" i="9"/>
  <c r="JE267" i="9"/>
  <c r="JH267" i="9"/>
  <c r="JG267" i="9"/>
  <c r="JE676" i="9"/>
  <c r="JD677" i="9"/>
  <c r="JH676" i="9"/>
  <c r="JG676" i="9"/>
  <c r="JI268" i="9" l="1"/>
  <c r="JF268" i="9"/>
  <c r="JE268" i="9"/>
  <c r="JH268" i="9"/>
  <c r="JD269" i="9"/>
  <c r="JG268" i="9"/>
  <c r="JE677" i="9"/>
  <c r="JD678" i="9"/>
  <c r="JF676" i="9"/>
  <c r="JI676" i="9"/>
  <c r="JH677" i="9"/>
  <c r="JG677" i="9"/>
  <c r="JI269" i="9" l="1"/>
  <c r="JE269" i="9"/>
  <c r="JH269" i="9"/>
  <c r="JD270" i="9"/>
  <c r="JF269" i="9"/>
  <c r="JG269" i="9"/>
  <c r="JE678" i="9"/>
  <c r="JD679" i="9"/>
  <c r="JF677" i="9"/>
  <c r="JH678" i="9"/>
  <c r="JI677" i="9"/>
  <c r="JG678" i="9"/>
  <c r="JF678" i="9"/>
  <c r="JI678" i="9"/>
  <c r="JI270" i="9" l="1"/>
  <c r="JE270" i="9"/>
  <c r="JG270" i="9"/>
  <c r="JD271" i="9"/>
  <c r="JF270" i="9"/>
  <c r="JH270" i="9"/>
  <c r="JE679" i="9"/>
  <c r="JD680" i="9"/>
  <c r="JF679" i="9"/>
  <c r="JH679" i="9"/>
  <c r="JG679" i="9"/>
  <c r="JG271" i="9" l="1"/>
  <c r="JI271" i="9"/>
  <c r="JH271" i="9"/>
  <c r="JD272" i="9"/>
  <c r="JE271" i="9"/>
  <c r="JF271" i="9"/>
  <c r="JE680" i="9"/>
  <c r="JD681" i="9"/>
  <c r="JH680" i="9"/>
  <c r="JI679" i="9"/>
  <c r="JG680" i="9"/>
  <c r="JF680" i="9"/>
  <c r="JI680" i="9"/>
  <c r="JI272" i="9" l="1"/>
  <c r="JH272" i="9"/>
  <c r="JE272" i="9"/>
  <c r="JG272" i="9"/>
  <c r="JD273" i="9"/>
  <c r="JF272" i="9"/>
  <c r="JE681" i="9"/>
  <c r="JD682" i="9"/>
  <c r="JH681" i="9"/>
  <c r="JG681" i="9"/>
  <c r="JI273" i="9" l="1"/>
  <c r="JG273" i="9"/>
  <c r="JE273" i="9"/>
  <c r="JD274" i="9"/>
  <c r="JF273" i="9"/>
  <c r="JH273" i="9"/>
  <c r="JE682" i="9"/>
  <c r="JD683" i="9"/>
  <c r="JH682" i="9"/>
  <c r="JI681" i="9"/>
  <c r="JF681" i="9"/>
  <c r="JG682" i="9"/>
  <c r="JF682" i="9"/>
  <c r="JI682" i="9"/>
  <c r="JG274" i="9" l="1"/>
  <c r="JF274" i="9"/>
  <c r="JI274" i="9"/>
  <c r="JD275" i="9"/>
  <c r="JE274" i="9"/>
  <c r="JH274" i="9"/>
  <c r="JE683" i="9"/>
  <c r="JD684" i="9"/>
  <c r="JH683" i="9"/>
  <c r="JG683" i="9"/>
  <c r="JG275" i="9" l="1"/>
  <c r="JF275" i="9"/>
  <c r="JI275" i="9"/>
  <c r="JD276" i="9"/>
  <c r="JE275" i="9"/>
  <c r="JH275" i="9"/>
  <c r="JE684" i="9"/>
  <c r="JD685" i="9"/>
  <c r="JF683" i="9"/>
  <c r="JI683" i="9"/>
  <c r="JH684" i="9"/>
  <c r="JG684" i="9"/>
  <c r="JI276" i="9" l="1"/>
  <c r="JG276" i="9"/>
  <c r="JE276" i="9"/>
  <c r="JD277" i="9"/>
  <c r="JF276" i="9"/>
  <c r="JH276" i="9"/>
  <c r="JE685" i="9"/>
  <c r="JD686" i="9"/>
  <c r="JI684" i="9"/>
  <c r="JF684" i="9"/>
  <c r="JH685" i="9"/>
  <c r="JG685" i="9"/>
  <c r="JI277" i="9" l="1"/>
  <c r="JG277" i="9"/>
  <c r="JE277" i="9"/>
  <c r="JD278" i="9"/>
  <c r="JF277" i="9"/>
  <c r="JH277" i="9"/>
  <c r="JE686" i="9"/>
  <c r="JD687" i="9"/>
  <c r="JF685" i="9"/>
  <c r="JI685" i="9"/>
  <c r="JH686" i="9"/>
  <c r="JG686" i="9"/>
  <c r="JG278" i="9" l="1"/>
  <c r="JI278" i="9"/>
  <c r="JD279" i="9"/>
  <c r="JE278" i="9"/>
  <c r="JH278" i="9"/>
  <c r="JF278" i="9"/>
  <c r="JE687" i="9"/>
  <c r="JD688" i="9"/>
  <c r="JF686" i="9"/>
  <c r="JI686" i="9"/>
  <c r="JH687" i="9"/>
  <c r="JG687" i="9"/>
  <c r="JI279" i="9" l="1"/>
  <c r="JG279" i="9"/>
  <c r="JE279" i="9"/>
  <c r="JD280" i="9"/>
  <c r="JF279" i="9"/>
  <c r="JH279" i="9"/>
  <c r="JE688" i="9"/>
  <c r="JD689" i="9"/>
  <c r="JF687" i="9"/>
  <c r="JF688" i="9"/>
  <c r="JI687" i="9"/>
  <c r="JH688" i="9"/>
  <c r="JG688" i="9"/>
  <c r="JI280" i="9" l="1"/>
  <c r="JE280" i="9"/>
  <c r="JH280" i="9"/>
  <c r="JD281" i="9"/>
  <c r="JG280" i="9"/>
  <c r="JF280" i="9"/>
  <c r="JE689" i="9"/>
  <c r="JD690" i="9"/>
  <c r="JH689" i="9"/>
  <c r="JI688" i="9"/>
  <c r="JG689" i="9"/>
  <c r="JF689" i="9"/>
  <c r="JI689" i="9"/>
  <c r="JI281" i="9" l="1"/>
  <c r="JE281" i="9"/>
  <c r="JG281" i="9"/>
  <c r="JH281" i="9"/>
  <c r="JF281" i="9"/>
  <c r="JD282" i="9"/>
  <c r="JE690" i="9"/>
  <c r="JD691" i="9"/>
  <c r="JH690" i="9"/>
  <c r="JG690" i="9"/>
  <c r="JF690" i="9"/>
  <c r="JI690" i="9"/>
  <c r="JI282" i="9" l="1"/>
  <c r="JH282" i="9"/>
  <c r="JE282" i="9"/>
  <c r="JD283" i="9"/>
  <c r="JF282" i="9"/>
  <c r="JG282" i="9"/>
  <c r="JE691" i="9"/>
  <c r="JD692" i="9"/>
  <c r="JH691" i="9"/>
  <c r="JG691" i="9"/>
  <c r="JE283" i="9" l="1"/>
  <c r="JG283" i="9"/>
  <c r="JI283" i="9"/>
  <c r="JD284" i="9"/>
  <c r="JF283" i="9"/>
  <c r="JH283" i="9"/>
  <c r="JE692" i="9"/>
  <c r="JD693" i="9"/>
  <c r="JF691" i="9"/>
  <c r="JI691" i="9"/>
  <c r="JH692" i="9"/>
  <c r="JG692" i="9"/>
  <c r="JI284" i="9" l="1"/>
  <c r="JH284" i="9"/>
  <c r="JE284" i="9"/>
  <c r="JD285" i="9"/>
  <c r="JF284" i="9"/>
  <c r="JG284" i="9"/>
  <c r="JE693" i="9"/>
  <c r="JD694" i="9"/>
  <c r="JF692" i="9"/>
  <c r="JI692" i="9"/>
  <c r="JH693" i="9"/>
  <c r="JG693" i="9"/>
  <c r="JH285" i="9" l="1"/>
  <c r="JE285" i="9"/>
  <c r="JG285" i="9"/>
  <c r="JF285" i="9"/>
  <c r="JI285" i="9"/>
  <c r="JE694" i="9"/>
  <c r="JD695" i="9"/>
  <c r="JF693" i="9"/>
  <c r="JF694" i="9"/>
  <c r="JI693" i="9"/>
  <c r="JH694" i="9"/>
  <c r="JG694" i="9"/>
  <c r="JE695" i="9" l="1"/>
  <c r="JD696" i="9"/>
  <c r="JH695" i="9"/>
  <c r="JI694" i="9"/>
  <c r="JG695" i="9"/>
  <c r="JF695" i="9"/>
  <c r="JI695" i="9"/>
  <c r="JE696" i="9" l="1"/>
  <c r="JD697" i="9"/>
  <c r="JH696" i="9"/>
  <c r="JG696" i="9"/>
  <c r="JE697" i="9" l="1"/>
  <c r="JD698" i="9"/>
  <c r="JF696" i="9"/>
  <c r="JF697" i="9"/>
  <c r="JI696" i="9"/>
  <c r="JH697" i="9"/>
  <c r="JG697" i="9"/>
  <c r="JE698" i="9" l="1"/>
  <c r="JD699" i="9"/>
  <c r="JG698" i="9"/>
  <c r="JF698" i="9"/>
  <c r="JI697" i="9"/>
  <c r="JH698" i="9"/>
  <c r="JI698" i="9"/>
  <c r="JE699" i="9" l="1"/>
  <c r="JD700" i="9"/>
  <c r="JH699" i="9"/>
  <c r="JG699" i="9"/>
  <c r="JE700" i="9" l="1"/>
  <c r="JD701" i="9"/>
  <c r="JH700" i="9"/>
  <c r="JI699" i="9"/>
  <c r="JF699" i="9"/>
  <c r="JG700" i="9"/>
  <c r="JF700" i="9"/>
  <c r="JI700" i="9"/>
  <c r="JE701" i="9" l="1"/>
  <c r="JD702" i="9"/>
  <c r="JH701" i="9"/>
  <c r="JG701" i="9"/>
  <c r="JE702" i="9" l="1"/>
  <c r="JD703" i="9"/>
  <c r="JH702" i="9"/>
  <c r="JI701" i="9"/>
  <c r="JF701" i="9"/>
  <c r="JG702" i="9"/>
  <c r="JF702" i="9"/>
  <c r="JI702" i="9"/>
  <c r="JE703" i="9" l="1"/>
  <c r="JD704" i="9"/>
  <c r="JH703" i="9"/>
  <c r="JG703" i="9"/>
  <c r="JE704" i="9" l="1"/>
  <c r="JD705" i="9"/>
  <c r="JF703" i="9"/>
  <c r="JH704" i="9"/>
  <c r="JI703" i="9"/>
  <c r="JG704" i="9"/>
  <c r="JF704" i="9"/>
  <c r="JI704" i="9"/>
  <c r="JE705" i="9" l="1"/>
  <c r="JD706" i="9"/>
  <c r="JF705" i="9"/>
  <c r="JH705" i="9"/>
  <c r="JG705" i="9"/>
  <c r="JE706" i="9" l="1"/>
  <c r="JD707" i="9"/>
  <c r="JH706" i="9"/>
  <c r="JI705" i="9"/>
  <c r="JG706" i="9"/>
  <c r="JF706" i="9"/>
  <c r="JI706" i="9"/>
  <c r="JE707" i="9" l="1"/>
  <c r="JD708" i="9"/>
  <c r="JH707" i="9"/>
  <c r="JG707" i="9"/>
  <c r="JE708" i="9" l="1"/>
  <c r="JD709" i="9"/>
  <c r="JF707" i="9"/>
  <c r="JI707" i="9"/>
  <c r="JH708" i="9"/>
  <c r="JG708" i="9"/>
  <c r="JE709" i="9" l="1"/>
  <c r="JD710" i="9"/>
  <c r="JF708" i="9"/>
  <c r="JI708" i="9"/>
  <c r="JH709" i="9"/>
  <c r="JG709" i="9"/>
  <c r="JE710" i="9" l="1"/>
  <c r="JD711" i="9"/>
  <c r="JF709" i="9"/>
  <c r="JI709" i="9"/>
  <c r="JH710" i="9"/>
  <c r="JG710" i="9"/>
  <c r="JE711" i="9" l="1"/>
  <c r="JD712" i="9"/>
  <c r="JF710" i="9"/>
  <c r="JI710" i="9"/>
  <c r="JH711" i="9"/>
  <c r="JG711" i="9"/>
  <c r="JE712" i="9" l="1"/>
  <c r="JD713" i="9"/>
  <c r="JF711" i="9"/>
  <c r="JI711" i="9"/>
  <c r="JH712" i="9"/>
  <c r="JG712" i="9"/>
  <c r="JE713" i="9" l="1"/>
  <c r="JD714" i="9"/>
  <c r="JF712" i="9"/>
  <c r="JI712" i="9"/>
  <c r="JH713" i="9"/>
  <c r="JG713" i="9"/>
  <c r="JE714" i="9" l="1"/>
  <c r="JD715" i="9"/>
  <c r="JF713" i="9"/>
  <c r="JH714" i="9"/>
  <c r="JI713" i="9"/>
  <c r="JG714" i="9"/>
  <c r="JF714" i="9"/>
  <c r="JI714" i="9"/>
  <c r="JE715" i="9" l="1"/>
  <c r="JD716" i="9"/>
  <c r="JH715" i="9"/>
  <c r="JG715" i="9"/>
  <c r="JF715" i="9"/>
  <c r="JI715" i="9"/>
  <c r="JE716" i="9" l="1"/>
  <c r="JD717" i="9"/>
  <c r="JH716" i="9"/>
  <c r="JG716" i="9"/>
  <c r="JF716" i="9"/>
  <c r="JI716" i="9"/>
  <c r="JE717" i="9" l="1"/>
  <c r="JD718" i="9"/>
  <c r="JH717" i="9"/>
  <c r="JG717" i="9"/>
  <c r="JE718" i="9" l="1"/>
  <c r="JD719" i="9"/>
  <c r="JF717" i="9"/>
  <c r="JI717" i="9"/>
  <c r="JH718" i="9"/>
  <c r="JG718" i="9"/>
  <c r="JE719" i="9" l="1"/>
  <c r="JD720" i="9"/>
  <c r="JF718" i="9"/>
  <c r="JI718" i="9"/>
  <c r="JH719" i="9"/>
  <c r="JG719" i="9"/>
  <c r="JE720" i="9" l="1"/>
  <c r="JD721" i="9"/>
  <c r="JF719" i="9"/>
  <c r="JI719" i="9"/>
  <c r="JH720" i="9"/>
  <c r="JG720" i="9"/>
  <c r="JE721" i="9" l="1"/>
  <c r="JD722" i="9"/>
  <c r="JH721" i="9"/>
  <c r="JI720" i="9"/>
  <c r="JF720" i="9"/>
  <c r="JG721" i="9"/>
  <c r="JF721" i="9"/>
  <c r="JI721" i="9"/>
  <c r="JE722" i="9" l="1"/>
  <c r="JD723" i="9"/>
  <c r="JH722" i="9"/>
  <c r="JG722" i="9"/>
  <c r="JE723" i="9" l="1"/>
  <c r="JD724" i="9"/>
  <c r="JF722" i="9"/>
  <c r="JH723" i="9"/>
  <c r="JI722" i="9"/>
  <c r="JG723" i="9"/>
  <c r="JF723" i="9"/>
  <c r="JI723" i="9"/>
  <c r="JE724" i="9" l="1"/>
  <c r="JD725" i="9"/>
  <c r="JH724" i="9"/>
  <c r="JG724" i="9"/>
  <c r="JE725" i="9" l="1"/>
  <c r="JD726" i="9"/>
  <c r="JH725" i="9"/>
  <c r="JI724" i="9"/>
  <c r="JF724" i="9"/>
  <c r="JG725" i="9"/>
  <c r="JF725" i="9"/>
  <c r="JI725" i="9"/>
  <c r="JE726" i="9" l="1"/>
  <c r="JD727" i="9"/>
  <c r="JH726" i="9"/>
  <c r="JG726" i="9"/>
  <c r="JF726" i="9"/>
  <c r="JI726" i="9"/>
  <c r="JE727" i="9" l="1"/>
  <c r="JD728" i="9"/>
  <c r="JF727" i="9"/>
  <c r="JH727" i="9"/>
  <c r="JG727" i="9"/>
  <c r="JE728" i="9" l="1"/>
  <c r="JD729" i="9"/>
  <c r="JH728" i="9"/>
  <c r="JI727" i="9"/>
  <c r="JG728" i="9"/>
  <c r="JF728" i="9"/>
  <c r="JI728" i="9"/>
  <c r="JE729" i="9" l="1"/>
  <c r="JD730" i="9"/>
  <c r="JH729" i="9"/>
  <c r="JG729" i="9"/>
  <c r="JE730" i="9" l="1"/>
  <c r="JD731" i="9"/>
  <c r="JF729" i="9"/>
  <c r="JI729" i="9"/>
  <c r="JH730" i="9"/>
  <c r="JG730" i="9"/>
  <c r="JE731" i="9" l="1"/>
  <c r="JD732" i="9"/>
  <c r="JF730" i="9"/>
  <c r="JI730" i="9"/>
  <c r="JH731" i="9"/>
  <c r="JG731" i="9"/>
  <c r="JD733" i="9" l="1"/>
  <c r="JE732" i="9"/>
  <c r="JF731" i="9"/>
  <c r="JI731" i="9"/>
  <c r="JH732" i="9"/>
  <c r="JD734" i="9" l="1"/>
  <c r="JE733" i="9"/>
  <c r="JF732" i="9"/>
  <c r="JG732" i="9"/>
  <c r="JI732" i="9"/>
  <c r="JF733" i="9"/>
  <c r="JD735" i="9" l="1"/>
  <c r="JE734" i="9"/>
  <c r="JH733" i="9"/>
  <c r="JI733" i="9"/>
  <c r="JG733" i="9"/>
  <c r="JF734" i="9"/>
  <c r="JD736" i="9" l="1"/>
  <c r="JE735" i="9"/>
  <c r="JH734" i="9"/>
  <c r="JI734" i="9"/>
  <c r="JG734" i="9"/>
  <c r="JF735" i="9"/>
  <c r="JD737" i="9" l="1"/>
  <c r="JE736" i="9"/>
  <c r="JH735" i="9"/>
  <c r="JI735" i="9"/>
  <c r="JG735" i="9"/>
  <c r="JF736" i="9"/>
  <c r="JD738" i="9" l="1"/>
  <c r="JE737" i="9"/>
  <c r="JH736" i="9"/>
  <c r="JI736" i="9"/>
  <c r="JG736" i="9"/>
  <c r="JF737" i="9"/>
  <c r="JD739" i="9" l="1"/>
  <c r="JE738" i="9"/>
  <c r="JH737" i="9"/>
  <c r="JI737" i="9"/>
  <c r="JG737" i="9"/>
  <c r="JF738" i="9"/>
  <c r="JD740" i="9" l="1"/>
  <c r="JE739" i="9"/>
  <c r="JH738" i="9"/>
  <c r="JI738" i="9"/>
  <c r="JG738" i="9"/>
  <c r="JF739" i="9"/>
  <c r="JG739" i="9"/>
  <c r="JH739" i="9"/>
  <c r="AU41" i="41"/>
  <c r="U15" i="45"/>
  <c r="AN56" i="41"/>
  <c r="AB17" i="45"/>
  <c r="AJ52" i="41"/>
  <c r="AF77" i="41"/>
  <c r="AI49" i="41"/>
  <c r="BA76" i="41"/>
  <c r="AQ59" i="41"/>
  <c r="AT68" i="41"/>
  <c r="AQ27" i="41"/>
  <c r="Y49" i="41"/>
  <c r="AE18" i="41"/>
  <c r="BC58" i="41"/>
  <c r="Q53" i="41"/>
  <c r="AD75" i="41"/>
  <c r="E11" i="45"/>
  <c r="AO73" i="41"/>
  <c r="AP50" i="41"/>
  <c r="AR46" i="41"/>
  <c r="L15" i="45"/>
  <c r="W16" i="41"/>
  <c r="AS66" i="41"/>
  <c r="R30" i="41"/>
  <c r="AD46" i="41"/>
  <c r="AC74" i="41"/>
  <c r="AL77" i="41"/>
  <c r="AH25" i="45"/>
  <c r="Z78" i="41"/>
  <c r="AQ17" i="41"/>
  <c r="F13" i="45"/>
  <c r="AH52" i="41"/>
  <c r="AY37" i="41"/>
  <c r="Y20" i="45"/>
  <c r="AG18" i="45"/>
  <c r="Y34" i="41"/>
  <c r="Q76" i="41"/>
  <c r="AO55" i="41"/>
  <c r="BG67" i="41"/>
  <c r="Z60" i="41"/>
  <c r="AD79" i="41"/>
  <c r="L14" i="45"/>
  <c r="BA52" i="41"/>
  <c r="AX32" i="41"/>
  <c r="AN28" i="41"/>
  <c r="X80" i="41"/>
  <c r="P79" i="41"/>
  <c r="BE70" i="41"/>
  <c r="AP34" i="41"/>
  <c r="F18" i="45"/>
  <c r="AQ57" i="41"/>
  <c r="BG29" i="41"/>
  <c r="FC18" i="12"/>
  <c r="AK43" i="41"/>
  <c r="W78" i="41"/>
  <c r="AI64" i="41"/>
  <c r="AT30" i="41"/>
  <c r="AY33" i="41"/>
  <c r="W39" i="41"/>
  <c r="BA56" i="41"/>
  <c r="BI72" i="41"/>
  <c r="Y73" i="41"/>
  <c r="AM69" i="41"/>
  <c r="W37" i="41"/>
  <c r="BJ55" i="41"/>
  <c r="AO17" i="41"/>
  <c r="AU74" i="41"/>
  <c r="BF66" i="41"/>
  <c r="Q13" i="45"/>
  <c r="Q51" i="41"/>
  <c r="V15" i="41"/>
  <c r="AT79" i="41"/>
  <c r="AI29" i="41"/>
  <c r="AW26" i="41"/>
  <c r="AG57" i="41"/>
  <c r="AV35" i="41"/>
  <c r="BF57" i="41"/>
  <c r="BD34" i="41"/>
  <c r="BI41" i="41"/>
  <c r="AJ67" i="41"/>
  <c r="AZ26" i="41"/>
  <c r="X55" i="41"/>
  <c r="AT42" i="41"/>
  <c r="AD16" i="41"/>
  <c r="R44" i="41"/>
  <c r="AM47" i="41"/>
  <c r="AC35" i="41"/>
  <c r="W66" i="41"/>
  <c r="U43" i="41"/>
  <c r="Y74" i="41"/>
  <c r="V46" i="41"/>
  <c r="Y48" i="41"/>
  <c r="R31" i="41"/>
  <c r="BD42" i="41"/>
  <c r="Y29" i="41"/>
  <c r="AH58" i="41"/>
  <c r="I14" i="45"/>
  <c r="S67" i="41"/>
  <c r="Q58" i="41"/>
  <c r="BA65" i="41"/>
  <c r="AK47" i="41"/>
  <c r="S16" i="45"/>
  <c r="J24" i="45"/>
  <c r="AT51" i="41"/>
  <c r="T40" i="41"/>
  <c r="AG68" i="41"/>
  <c r="AC18" i="45"/>
  <c r="AZ40" i="41"/>
  <c r="AZ17" i="41"/>
  <c r="AF57" i="41"/>
  <c r="P44" i="41"/>
  <c r="BG28" i="41"/>
  <c r="BG74" i="41"/>
  <c r="AC38" i="41"/>
  <c r="G24" i="45"/>
  <c r="AY31" i="41"/>
  <c r="X46" i="41"/>
  <c r="AE40" i="41"/>
  <c r="Z70" i="41"/>
  <c r="AE14" i="45"/>
  <c r="AX50" i="41"/>
  <c r="BA44" i="41"/>
  <c r="AX39" i="41"/>
  <c r="AN18" i="41"/>
  <c r="BG66" i="41"/>
  <c r="BH30" i="41"/>
  <c r="AW78" i="41"/>
  <c r="AT77" i="41"/>
  <c r="X45" i="41"/>
  <c r="AT59" i="41"/>
  <c r="AB22" i="45"/>
  <c r="N20" i="45"/>
  <c r="BJ65" i="41"/>
  <c r="BI53" i="41"/>
  <c r="AX18" i="41"/>
  <c r="AI39" i="41"/>
  <c r="AM54" i="41"/>
  <c r="V11" i="45"/>
  <c r="AT78" i="41"/>
  <c r="AH33" i="41"/>
  <c r="AD24" i="45"/>
  <c r="Y30" i="41"/>
  <c r="T75" i="41"/>
  <c r="R38" i="41"/>
  <c r="AE25" i="45"/>
  <c r="AW75" i="41"/>
  <c r="F69" i="41"/>
  <c r="AL61" i="41"/>
  <c r="BJ21" i="41"/>
  <c r="BJ42" i="41"/>
  <c r="E13" i="45"/>
  <c r="BD44" i="41"/>
  <c r="AT52" i="41"/>
  <c r="AS63" i="41"/>
  <c r="S55" i="41"/>
  <c r="AP49" i="41"/>
  <c r="AY40" i="41"/>
  <c r="BC51" i="41"/>
  <c r="BC52" i="41"/>
  <c r="AL48" i="41"/>
  <c r="AO77" i="41"/>
  <c r="AP41" i="41"/>
  <c r="AP16" i="41"/>
  <c r="AU21" i="41"/>
  <c r="R50" i="41"/>
  <c r="AZ57" i="41"/>
  <c r="AU52" i="41"/>
  <c r="BE43" i="41"/>
  <c r="AW69" i="41"/>
  <c r="AF48" i="41"/>
  <c r="AR72" i="41"/>
  <c r="AP62" i="41"/>
  <c r="AR35" i="41"/>
  <c r="AQ25" i="41"/>
  <c r="AI33" i="41"/>
  <c r="AR30" i="41"/>
  <c r="AQ44" i="41"/>
  <c r="F41" i="41"/>
  <c r="AD41" i="41"/>
  <c r="BB38" i="41"/>
  <c r="AD20" i="45"/>
  <c r="AR54" i="41"/>
  <c r="R69" i="41"/>
  <c r="O78" i="41"/>
  <c r="AH30" i="41"/>
  <c r="AF35" i="41"/>
  <c r="AE75" i="41"/>
  <c r="AF53" i="41"/>
  <c r="AM43" i="41"/>
  <c r="AQ73" i="41"/>
  <c r="T69" i="41"/>
  <c r="BA47" i="41"/>
  <c r="EB18" i="12"/>
  <c r="Q77" i="41"/>
  <c r="AT60" i="41"/>
  <c r="BD74" i="41"/>
  <c r="AM50" i="41"/>
  <c r="AH40" i="41"/>
  <c r="AH74" i="41"/>
  <c r="X24" i="45"/>
  <c r="BF37" i="41"/>
  <c r="AM44" i="41"/>
  <c r="AI71" i="41"/>
  <c r="U77" i="41"/>
  <c r="O23" i="45"/>
  <c r="BB51" i="41"/>
  <c r="V74" i="41"/>
  <c r="AF39" i="41"/>
  <c r="AY20" i="41"/>
  <c r="AX67" i="41"/>
  <c r="O60" i="41"/>
  <c r="G25" i="45"/>
  <c r="AB50" i="41"/>
  <c r="N68" i="41"/>
  <c r="S39" i="41"/>
  <c r="Q17" i="45"/>
  <c r="P24" i="45"/>
  <c r="W21" i="45"/>
  <c r="O17" i="45"/>
  <c r="N80" i="41"/>
  <c r="V24" i="45"/>
  <c r="BJ77" i="41"/>
  <c r="AR40" i="41"/>
  <c r="AD71" i="41"/>
  <c r="AO67" i="41"/>
  <c r="AZ66" i="41"/>
  <c r="R55" i="41"/>
  <c r="AS61" i="41"/>
  <c r="AE13" i="45"/>
  <c r="BI74" i="41"/>
  <c r="AA17" i="45"/>
  <c r="V75" i="41"/>
  <c r="AG73" i="41"/>
  <c r="AD17" i="45"/>
  <c r="AG16" i="41"/>
  <c r="O33" i="41"/>
  <c r="Q78" i="41"/>
  <c r="N64" i="41"/>
  <c r="BB80" i="41"/>
  <c r="T77" i="41"/>
  <c r="AN41" i="41"/>
  <c r="AS77" i="41"/>
  <c r="AC42" i="41"/>
  <c r="BF72" i="41"/>
  <c r="BG49" i="41"/>
  <c r="BH57" i="41"/>
  <c r="AG76" i="41"/>
  <c r="AB48" i="41"/>
  <c r="AT44" i="41"/>
  <c r="AK31" i="41"/>
  <c r="W23" i="45"/>
  <c r="BA61" i="41"/>
  <c r="P70" i="41"/>
  <c r="P26" i="41"/>
  <c r="AH12" i="45"/>
  <c r="BH38" i="41"/>
  <c r="AF12" i="45"/>
  <c r="AJ30" i="41"/>
  <c r="R52" i="41"/>
  <c r="O40" i="41"/>
  <c r="BD60" i="41"/>
  <c r="X21" i="41"/>
  <c r="AO46" i="41"/>
  <c r="AR55" i="41"/>
  <c r="BD73" i="41"/>
  <c r="BG53" i="41"/>
  <c r="P55" i="41"/>
  <c r="S56" i="41"/>
  <c r="P17" i="41"/>
  <c r="AL41" i="41"/>
  <c r="BG76" i="41"/>
  <c r="BD31" i="41"/>
  <c r="BF79" i="41"/>
  <c r="P39" i="41"/>
  <c r="AU42" i="41"/>
  <c r="P12" i="45"/>
  <c r="AA30" i="41"/>
  <c r="AB54" i="41"/>
  <c r="R19" i="45"/>
  <c r="V56" i="41"/>
  <c r="P66" i="41"/>
  <c r="BI26" i="41"/>
  <c r="AJ74" i="41"/>
  <c r="AA43" i="41"/>
  <c r="AG53" i="41"/>
  <c r="AO49" i="41"/>
  <c r="U18" i="45"/>
  <c r="BG42" i="41"/>
  <c r="AJ69" i="41"/>
  <c r="F76" i="41"/>
  <c r="Z23" i="45"/>
  <c r="W27" i="41"/>
  <c r="AL58" i="41"/>
  <c r="AB66" i="41"/>
  <c r="AE71" i="41"/>
  <c r="X20" i="45"/>
  <c r="AF11" i="45"/>
  <c r="AM42" i="41"/>
  <c r="BJ44" i="41"/>
  <c r="BD36" i="41"/>
  <c r="AK53" i="41"/>
  <c r="BJ61" i="41"/>
  <c r="AA34" i="41"/>
  <c r="BE74" i="41"/>
  <c r="AZ43" i="41"/>
  <c r="L23" i="45"/>
  <c r="P41" i="41"/>
  <c r="AJ63" i="41"/>
  <c r="BB68" i="41"/>
  <c r="AY39" i="41"/>
  <c r="X70" i="41"/>
  <c r="P76" i="41"/>
  <c r="AS18" i="41"/>
  <c r="BA77" i="41"/>
  <c r="BD19" i="41"/>
  <c r="Y53" i="41"/>
  <c r="AB80" i="41"/>
  <c r="W29" i="41"/>
  <c r="O36" i="41"/>
  <c r="AF18" i="45"/>
  <c r="DU18" i="12"/>
  <c r="Q71" i="41"/>
  <c r="AY67" i="41"/>
  <c r="S19" i="45"/>
  <c r="AW67" i="41"/>
  <c r="BI33" i="41"/>
  <c r="BA72" i="41"/>
  <c r="AK70" i="41"/>
  <c r="F58" i="41"/>
  <c r="AU31" i="41"/>
  <c r="BD66" i="41"/>
  <c r="AB25" i="45"/>
  <c r="U33" i="41"/>
  <c r="AD35" i="41"/>
  <c r="AA63" i="41"/>
  <c r="F66" i="41"/>
  <c r="AB16" i="45"/>
  <c r="N55" i="41"/>
  <c r="AX46" i="41"/>
  <c r="S70" i="41"/>
  <c r="AV42" i="41"/>
  <c r="N11" i="45"/>
  <c r="AL46" i="41"/>
  <c r="BC61" i="41"/>
  <c r="G14" i="45"/>
  <c r="AZ62" i="41"/>
  <c r="Z57" i="41"/>
  <c r="R37" i="41"/>
  <c r="BD79" i="41"/>
  <c r="AH26" i="41"/>
  <c r="AD49" i="41"/>
  <c r="AY63" i="41"/>
  <c r="AS64" i="41"/>
  <c r="R11" i="45"/>
  <c r="AK19" i="41"/>
  <c r="R18" i="45"/>
  <c r="AM26" i="41"/>
  <c r="O68" i="41"/>
  <c r="AK78" i="41"/>
  <c r="BF58" i="41"/>
  <c r="BD32" i="41"/>
  <c r="AM27" i="41"/>
  <c r="AP56" i="41"/>
  <c r="AI30" i="41"/>
  <c r="BC40" i="41"/>
  <c r="R76" i="41"/>
  <c r="AQ41" i="41"/>
  <c r="AS62" i="41"/>
  <c r="R36" i="41"/>
  <c r="AW59" i="41"/>
  <c r="AR51" i="41"/>
  <c r="AM31" i="41"/>
  <c r="O27" i="41"/>
  <c r="T38" i="41"/>
  <c r="T25" i="45"/>
  <c r="O21" i="45"/>
  <c r="F11" i="45"/>
  <c r="AV18" i="41"/>
  <c r="AX61" i="41"/>
  <c r="H19" i="45"/>
  <c r="BF52" i="41"/>
  <c r="T78" i="41"/>
  <c r="AS59" i="41"/>
  <c r="Q21" i="45"/>
  <c r="AX78" i="41"/>
  <c r="BH54" i="41"/>
  <c r="AC80" i="41"/>
  <c r="AK54" i="41"/>
  <c r="AJ56" i="41"/>
  <c r="AO40" i="41"/>
  <c r="AC34" i="41"/>
  <c r="AY38" i="41"/>
  <c r="R57" i="41"/>
  <c r="EM18" i="12"/>
  <c r="H11" i="45"/>
  <c r="AO58" i="41"/>
  <c r="S17" i="41"/>
  <c r="BC62" i="41"/>
  <c r="AR71" i="41"/>
  <c r="W56" i="41"/>
  <c r="Z56" i="41"/>
  <c r="U13" i="45"/>
  <c r="X11" i="45"/>
  <c r="AY61" i="41"/>
  <c r="BC66" i="41"/>
  <c r="AW80" i="41"/>
  <c r="BG55" i="41"/>
  <c r="F71" i="41"/>
  <c r="M12" i="45"/>
  <c r="AJ29" i="41"/>
  <c r="J22" i="45"/>
  <c r="AU35" i="41"/>
  <c r="AN49" i="41"/>
  <c r="AV74" i="41"/>
  <c r="AO31" i="41"/>
  <c r="BE71" i="41"/>
  <c r="V80" i="41"/>
  <c r="AB42" i="41"/>
  <c r="AT80" i="41"/>
  <c r="BJ31" i="41"/>
  <c r="BD67" i="41"/>
  <c r="AU46" i="41"/>
  <c r="AD15" i="41"/>
  <c r="AK20" i="41"/>
  <c r="AI80" i="41"/>
  <c r="BH31" i="41"/>
  <c r="AC50" i="41"/>
  <c r="O31" i="41"/>
  <c r="AY71" i="41"/>
  <c r="AR41" i="41"/>
  <c r="W38" i="41"/>
  <c r="BI44" i="41"/>
  <c r="N30" i="41"/>
  <c r="P16" i="45"/>
  <c r="AE12" i="45"/>
  <c r="S69" i="41"/>
  <c r="AZ52" i="41"/>
  <c r="AF15" i="45"/>
  <c r="AS26" i="41"/>
  <c r="AA75" i="41"/>
  <c r="AE26" i="41"/>
  <c r="Q64" i="41"/>
  <c r="AG42" i="41"/>
  <c r="T71" i="41"/>
  <c r="AD60" i="41"/>
  <c r="AE43" i="41"/>
  <c r="Z77" i="41"/>
  <c r="BE44" i="41"/>
  <c r="P15" i="41"/>
  <c r="AL16" i="41"/>
  <c r="K20" i="45"/>
  <c r="U79" i="41"/>
  <c r="AJ50" i="41"/>
  <c r="AA54" i="41"/>
  <c r="AS78" i="41"/>
  <c r="U62" i="41"/>
  <c r="BB40" i="41"/>
  <c r="N27" i="41"/>
  <c r="M25" i="45"/>
  <c r="Y43" i="41"/>
  <c r="Y45" i="41"/>
  <c r="AY55" i="41"/>
  <c r="AL17" i="41"/>
  <c r="X32" i="41"/>
  <c r="AQ19" i="41"/>
  <c r="AF17" i="41"/>
  <c r="BG15" i="41"/>
  <c r="AR66" i="41"/>
  <c r="T64" i="41"/>
  <c r="AF17" i="45"/>
  <c r="AI52" i="41"/>
  <c r="EO18" i="12"/>
  <c r="V42" i="41"/>
  <c r="V39" i="41"/>
  <c r="AS45" i="41"/>
  <c r="Y19" i="45"/>
  <c r="AA23" i="45"/>
  <c r="AY74" i="41"/>
  <c r="M20" i="45"/>
  <c r="BJ37" i="41"/>
  <c r="U48" i="41"/>
  <c r="AD30" i="41"/>
  <c r="W68" i="41"/>
  <c r="AB51" i="41"/>
  <c r="AP40" i="41"/>
  <c r="L13" i="45"/>
  <c r="AD66" i="41"/>
  <c r="P63" i="41"/>
  <c r="X36" i="41"/>
  <c r="J17" i="45"/>
  <c r="BA67" i="41"/>
  <c r="AJ60" i="41"/>
  <c r="AE59" i="41"/>
  <c r="T34" i="41"/>
  <c r="BC73" i="41"/>
  <c r="AL39" i="41"/>
  <c r="U39" i="41"/>
  <c r="G19" i="45"/>
  <c r="AH76" i="41"/>
  <c r="S20" i="41"/>
  <c r="AU60" i="41"/>
  <c r="AH48" i="41"/>
  <c r="BA15" i="41"/>
  <c r="AW76" i="41"/>
  <c r="BA27" i="41"/>
  <c r="BD40" i="41"/>
  <c r="AR27" i="41"/>
  <c r="AT70" i="41"/>
  <c r="BD53" i="41"/>
  <c r="BJ28" i="41"/>
  <c r="AP68" i="41"/>
  <c r="W47" i="41"/>
  <c r="AX73" i="41"/>
  <c r="BJ48" i="41"/>
  <c r="AW63" i="41"/>
  <c r="V61" i="41"/>
  <c r="BA16" i="41"/>
  <c r="H15" i="45"/>
  <c r="AS35" i="41"/>
  <c r="T62" i="41"/>
  <c r="AB15" i="45"/>
  <c r="AE60" i="41"/>
  <c r="AR58" i="41"/>
  <c r="AF45" i="41"/>
  <c r="AN17" i="41"/>
  <c r="BB63" i="41"/>
  <c r="AZ37" i="41"/>
  <c r="BC37" i="41"/>
  <c r="BK35" i="41"/>
  <c r="W40" i="41"/>
  <c r="AH41" i="41"/>
  <c r="AI78" i="41"/>
  <c r="AE70" i="41"/>
  <c r="BB43" i="41"/>
  <c r="AY68" i="41"/>
  <c r="AC36" i="41"/>
  <c r="S74" i="41"/>
  <c r="BA73" i="41"/>
  <c r="BF18" i="41"/>
  <c r="BA60" i="41"/>
  <c r="BF39" i="41"/>
  <c r="F68" i="41"/>
  <c r="AL27" i="41"/>
  <c r="AD15" i="45"/>
  <c r="O16" i="45"/>
  <c r="Z41" i="41"/>
  <c r="W26" i="41"/>
  <c r="F29" i="41"/>
  <c r="N62" i="41"/>
  <c r="BD64" i="41"/>
  <c r="S61" i="41"/>
  <c r="N77" i="41"/>
  <c r="BE61" i="41"/>
  <c r="AQ38" i="41"/>
  <c r="T11" i="45"/>
  <c r="T59" i="41"/>
  <c r="V77" i="41"/>
  <c r="BI37" i="41"/>
  <c r="F27" i="41"/>
  <c r="U22" i="45"/>
  <c r="Z20" i="41"/>
  <c r="BG70" i="41"/>
  <c r="E12" i="45"/>
  <c r="AX34" i="41"/>
  <c r="AM15" i="41"/>
  <c r="Z31" i="41"/>
  <c r="AO44" i="41"/>
  <c r="AO20" i="41"/>
  <c r="V68" i="41"/>
  <c r="AP26" i="41"/>
  <c r="BK15" i="41"/>
  <c r="BJ18" i="41"/>
  <c r="AU71" i="41"/>
  <c r="U18" i="41"/>
  <c r="U26" i="41"/>
  <c r="BF19" i="41"/>
  <c r="BI60" i="41"/>
  <c r="Y17" i="41"/>
  <c r="AW25" i="41"/>
  <c r="AQ77" i="41"/>
  <c r="T18" i="45"/>
  <c r="AV15" i="41"/>
  <c r="AM77" i="41"/>
  <c r="BC72" i="41"/>
  <c r="AF72" i="41"/>
  <c r="BI34" i="41"/>
  <c r="BF44" i="41"/>
  <c r="AF15" i="41"/>
  <c r="BG73" i="41"/>
  <c r="AB63" i="41"/>
  <c r="ER18" i="12"/>
  <c r="BH25" i="41"/>
  <c r="AU36" i="41"/>
  <c r="P80" i="41"/>
  <c r="BB50" i="41"/>
  <c r="AF56" i="41"/>
  <c r="ED18" i="12"/>
  <c r="AD47" i="41"/>
  <c r="W44" i="41"/>
  <c r="AA56" i="41"/>
  <c r="AN33" i="41"/>
  <c r="AQ51" i="41"/>
  <c r="Q39" i="41"/>
  <c r="AO48" i="41"/>
  <c r="AO41" i="41"/>
  <c r="AG33" i="41"/>
  <c r="S22" i="45"/>
  <c r="AK32" i="41"/>
  <c r="AV33" i="41"/>
  <c r="AF68" i="41"/>
  <c r="AY50" i="41"/>
  <c r="AD32" i="41"/>
  <c r="L16" i="45"/>
  <c r="U21" i="45"/>
  <c r="BE20" i="41"/>
  <c r="BD37" i="41"/>
  <c r="AV63" i="41"/>
  <c r="AO61" i="41"/>
  <c r="AI54" i="41"/>
  <c r="AM68" i="41"/>
  <c r="Z72" i="41"/>
  <c r="AC20" i="45"/>
  <c r="AQ45" i="41"/>
  <c r="AL45" i="41"/>
  <c r="BC80" i="41"/>
  <c r="S80" i="41"/>
  <c r="BI70" i="41"/>
  <c r="AH20" i="45"/>
  <c r="AE15" i="41"/>
  <c r="AV34" i="41"/>
  <c r="AV50" i="41"/>
  <c r="S19" i="41"/>
  <c r="H16" i="45"/>
  <c r="AX62" i="41"/>
  <c r="AW32" i="41"/>
  <c r="AY54" i="41"/>
  <c r="Y42" i="41"/>
  <c r="AH71" i="41"/>
  <c r="AT69" i="41"/>
  <c r="AG25" i="45"/>
  <c r="AF23" i="45"/>
  <c r="U25" i="45"/>
  <c r="P25" i="45"/>
  <c r="AL37" i="41"/>
  <c r="AE19" i="45"/>
  <c r="AW35" i="41"/>
  <c r="BI19" i="41"/>
  <c r="AD25" i="45"/>
  <c r="AH63" i="41"/>
  <c r="AA42" i="41"/>
  <c r="AR80" i="41"/>
  <c r="AQ47" i="41"/>
  <c r="T16" i="45"/>
  <c r="T72" i="41"/>
  <c r="AQ29" i="41"/>
  <c r="AG58" i="41"/>
  <c r="AX54" i="41"/>
  <c r="EY18" i="12"/>
  <c r="V25" i="41"/>
  <c r="AC11" i="45"/>
  <c r="BB75" i="41"/>
  <c r="AT32" i="41"/>
  <c r="BK71" i="41"/>
  <c r="BD16" i="41"/>
  <c r="AM19" i="41"/>
  <c r="AJ53" i="41"/>
  <c r="W69" i="41"/>
  <c r="AT46" i="41"/>
  <c r="BC29" i="41"/>
  <c r="AU54" i="41"/>
  <c r="N34" i="41"/>
  <c r="P31" i="41"/>
  <c r="AC39" i="41"/>
  <c r="T19" i="41"/>
  <c r="BH53" i="41"/>
  <c r="AR38" i="41"/>
  <c r="AD48" i="41"/>
  <c r="AC54" i="41"/>
  <c r="AG59" i="41"/>
  <c r="P58" i="41"/>
  <c r="BG48" i="41"/>
  <c r="AP51" i="41"/>
  <c r="AG44" i="41"/>
  <c r="AJ49" i="41"/>
  <c r="AP72" i="41"/>
  <c r="AX42" i="41"/>
  <c r="AZ71" i="41"/>
  <c r="M17" i="45"/>
  <c r="O73" i="41"/>
  <c r="AT39" i="41"/>
  <c r="R43" i="41"/>
  <c r="Q67" i="41"/>
  <c r="AE66" i="41"/>
  <c r="BE48" i="41"/>
  <c r="AD33" i="41"/>
  <c r="AF63" i="41"/>
  <c r="S20" i="45"/>
  <c r="R49" i="41"/>
  <c r="AY73" i="41"/>
  <c r="AD18" i="41"/>
  <c r="Y79" i="41"/>
  <c r="AS49" i="41"/>
  <c r="BB19" i="41"/>
  <c r="Z34" i="41"/>
  <c r="BK50" i="41"/>
  <c r="AH60" i="41"/>
  <c r="V79" i="41"/>
  <c r="O80" i="41"/>
  <c r="AJ18" i="41"/>
  <c r="BB44" i="41"/>
  <c r="AD19" i="41"/>
  <c r="BK16" i="41"/>
  <c r="AB45" i="41"/>
  <c r="AI70" i="41"/>
  <c r="AF62" i="41"/>
  <c r="DX5" i="12"/>
  <c r="AI38" i="41"/>
  <c r="AI37" i="41"/>
  <c r="X56" i="41"/>
  <c r="AH13" i="45"/>
  <c r="V35" i="41"/>
  <c r="AT63" i="41"/>
  <c r="AP45" i="41"/>
  <c r="AQ30" i="41"/>
  <c r="AD11" i="45"/>
  <c r="AA20" i="45"/>
  <c r="AT18" i="41"/>
  <c r="BE76" i="41"/>
  <c r="BI18" i="41"/>
  <c r="I11" i="45"/>
  <c r="AO35" i="41"/>
  <c r="N20" i="41"/>
  <c r="U59" i="41"/>
  <c r="AC65" i="41"/>
  <c r="Q23" i="45"/>
  <c r="Z38" i="41"/>
  <c r="BA54" i="41"/>
  <c r="AO64" i="41"/>
  <c r="AF75" i="41"/>
  <c r="AT21" i="41"/>
  <c r="AP36" i="41"/>
  <c r="AY65" i="41"/>
  <c r="Y24" i="45"/>
  <c r="BG44" i="41"/>
  <c r="Q63" i="41"/>
  <c r="BA53" i="41"/>
  <c r="AQ56" i="41"/>
  <c r="BD21" i="41"/>
  <c r="BJ35" i="41"/>
  <c r="AG54" i="41"/>
  <c r="T70" i="41"/>
  <c r="P35" i="41"/>
  <c r="AT26" i="41"/>
  <c r="BJ76" i="41"/>
  <c r="T54" i="41"/>
  <c r="AI47" i="41"/>
  <c r="BI59" i="41"/>
  <c r="F12" i="45"/>
  <c r="AK52" i="41"/>
  <c r="AJ42" i="41"/>
  <c r="AK58" i="41"/>
  <c r="W50" i="41"/>
  <c r="BH69" i="41"/>
  <c r="AL47" i="41"/>
  <c r="V53" i="41"/>
  <c r="AZ72" i="41"/>
  <c r="AT15" i="41"/>
  <c r="W59" i="41"/>
  <c r="T36" i="41"/>
  <c r="AV51" i="41"/>
  <c r="AS27" i="41"/>
  <c r="BG50" i="41"/>
  <c r="E15" i="45"/>
  <c r="AC56" i="41"/>
  <c r="AN39" i="41"/>
  <c r="Y21" i="41"/>
  <c r="AI16" i="41"/>
  <c r="F22" i="45"/>
  <c r="AC53" i="41"/>
  <c r="U66" i="41"/>
  <c r="BE35" i="41"/>
  <c r="P73" i="41"/>
  <c r="U15" i="41"/>
  <c r="AH17" i="41"/>
  <c r="BK67" i="41"/>
  <c r="T73" i="41"/>
  <c r="X48" i="41"/>
  <c r="AL65" i="41"/>
  <c r="T21" i="41"/>
  <c r="N73" i="41"/>
  <c r="S40" i="41"/>
  <c r="U63" i="41"/>
  <c r="AA68" i="41"/>
  <c r="AB73" i="41"/>
  <c r="R67" i="41"/>
  <c r="AF76" i="41"/>
  <c r="BA40" i="41"/>
  <c r="W11" i="45"/>
  <c r="Z62" i="41"/>
  <c r="F47" i="41"/>
  <c r="X13" i="45"/>
  <c r="Y37" i="41"/>
  <c r="W41" i="41"/>
  <c r="AA25" i="41"/>
  <c r="R35" i="41"/>
  <c r="BA49" i="41"/>
  <c r="AC76" i="41"/>
  <c r="AI75" i="41"/>
  <c r="AL26" i="41"/>
  <c r="BJ70" i="41"/>
  <c r="X31" i="41"/>
  <c r="W14" i="45"/>
  <c r="BB49" i="41"/>
  <c r="AN79" i="41"/>
  <c r="AS21" i="41"/>
  <c r="BF76" i="41"/>
  <c r="AE52" i="41"/>
  <c r="AE38" i="41"/>
  <c r="Q72" i="41"/>
  <c r="AP55" i="41"/>
  <c r="AP74" i="41"/>
  <c r="O67" i="41"/>
  <c r="AG18" i="41"/>
  <c r="AV80" i="41"/>
  <c r="AR59" i="41"/>
  <c r="BA38" i="41"/>
  <c r="BK77" i="41"/>
  <c r="P65" i="41"/>
  <c r="S25" i="45"/>
  <c r="AF19" i="41"/>
  <c r="Z43" i="41"/>
  <c r="R66" i="41"/>
  <c r="BF43" i="41"/>
  <c r="N17" i="45"/>
  <c r="N75" i="41"/>
  <c r="Z69" i="41"/>
  <c r="BD71" i="41"/>
  <c r="AM79" i="41"/>
  <c r="AB11" i="45"/>
  <c r="AU25" i="41"/>
  <c r="X40" i="41"/>
  <c r="AF70" i="41"/>
  <c r="AK60" i="41"/>
  <c r="AS73" i="41"/>
  <c r="AL53" i="41"/>
  <c r="AX19" i="41"/>
  <c r="BK52" i="41"/>
  <c r="AV40" i="41"/>
  <c r="AU39" i="41"/>
  <c r="AB61" i="41"/>
  <c r="BD57" i="41"/>
  <c r="AM80" i="41"/>
  <c r="S44" i="41"/>
  <c r="Q75" i="41"/>
  <c r="AO72" i="41"/>
  <c r="O18" i="45"/>
  <c r="V48" i="41"/>
  <c r="AF34" i="41"/>
  <c r="AA41" i="41"/>
  <c r="BK44" i="41"/>
  <c r="AC15" i="45"/>
  <c r="AJ35" i="41"/>
  <c r="AG48" i="41"/>
  <c r="BE19" i="41"/>
  <c r="O45" i="41"/>
  <c r="AN72" i="41"/>
  <c r="AC17" i="45"/>
  <c r="AH51" i="41"/>
  <c r="AC67" i="41"/>
  <c r="Q70" i="41"/>
  <c r="AN20" i="41"/>
  <c r="AC49" i="41"/>
  <c r="AL21" i="41"/>
  <c r="U49" i="41"/>
  <c r="BC26" i="41"/>
  <c r="Q20" i="41"/>
  <c r="BH80" i="41"/>
  <c r="AH31" i="41"/>
  <c r="Y17" i="45"/>
  <c r="AS28" i="41"/>
  <c r="BB47" i="41"/>
  <c r="AH45" i="41"/>
  <c r="AH20" i="41"/>
  <c r="BJ41" i="41"/>
  <c r="R25" i="41"/>
  <c r="AP61" i="41"/>
  <c r="T63" i="41"/>
  <c r="AD55" i="41"/>
  <c r="AS75" i="41"/>
  <c r="AX52" i="41"/>
  <c r="BI64" i="41"/>
  <c r="AJ79" i="41"/>
  <c r="AH78" i="41"/>
  <c r="P57" i="41"/>
  <c r="AP30" i="41"/>
  <c r="AP60" i="41"/>
  <c r="AE21" i="45"/>
  <c r="AS54" i="41"/>
  <c r="AM34" i="41"/>
  <c r="U16" i="41"/>
  <c r="AW77" i="41"/>
  <c r="W58" i="41"/>
  <c r="Q14" i="45"/>
  <c r="AX31" i="41"/>
  <c r="AJ68" i="41"/>
  <c r="AA48" i="41"/>
  <c r="O70" i="41"/>
  <c r="AI26" i="41"/>
  <c r="AU37" i="41"/>
  <c r="M14" i="45"/>
  <c r="AG37" i="41"/>
  <c r="Q66" i="41"/>
  <c r="AW40" i="41"/>
  <c r="AR44" i="41"/>
  <c r="Q16" i="41"/>
  <c r="AC17" i="41"/>
  <c r="AG79" i="41"/>
  <c r="Y14" i="45"/>
  <c r="T48" i="41"/>
  <c r="BC38" i="41"/>
  <c r="R65" i="41"/>
  <c r="AF54" i="41"/>
  <c r="X41" i="41"/>
  <c r="AA58" i="41"/>
  <c r="BB29" i="41"/>
  <c r="AW21" i="41"/>
  <c r="AS72" i="41"/>
  <c r="K11" i="45"/>
  <c r="AI69" i="41"/>
  <c r="AX80" i="41"/>
  <c r="BE17" i="41"/>
  <c r="W77" i="41"/>
  <c r="AD68" i="41"/>
  <c r="T32" i="41"/>
  <c r="X30" i="41"/>
  <c r="O53" i="41"/>
  <c r="O77" i="41"/>
  <c r="Y76" i="41"/>
  <c r="AH80" i="41"/>
  <c r="AV39" i="41"/>
  <c r="AD21" i="45"/>
  <c r="L19" i="45"/>
  <c r="AE65" i="41"/>
  <c r="AL35" i="41"/>
  <c r="Q62" i="41"/>
  <c r="AQ34" i="41"/>
  <c r="T65" i="41"/>
  <c r="AV66" i="41"/>
  <c r="AH70" i="41"/>
  <c r="AZ58" i="41"/>
  <c r="AT72" i="41"/>
  <c r="I21" i="45"/>
  <c r="Y52" i="41"/>
  <c r="AY15" i="41"/>
  <c r="AA22" i="45"/>
  <c r="BJ68" i="41"/>
  <c r="BD43" i="41"/>
  <c r="BC50" i="41"/>
  <c r="Y39" i="41"/>
  <c r="AF65" i="41"/>
  <c r="AV32" i="41"/>
  <c r="BA64" i="41"/>
  <c r="R13" i="45"/>
  <c r="AY64" i="41"/>
  <c r="AH32" i="41"/>
  <c r="BJ27" i="41"/>
  <c r="AU47" i="41"/>
  <c r="AQ80" i="41"/>
  <c r="AF21" i="45"/>
  <c r="AX70" i="41"/>
  <c r="AI65" i="41"/>
  <c r="AY80" i="41"/>
  <c r="AG45" i="41"/>
  <c r="AM18" i="41"/>
  <c r="T22" i="45"/>
  <c r="BC18" i="41"/>
  <c r="X39" i="41"/>
  <c r="AL33" i="41"/>
  <c r="AJ33" i="41"/>
  <c r="AM17" i="41"/>
  <c r="M19" i="45"/>
  <c r="AK42" i="41"/>
  <c r="V23" i="45"/>
  <c r="R26" i="41"/>
  <c r="U40" i="41"/>
  <c r="AE73" i="41"/>
  <c r="T20" i="45"/>
  <c r="N44" i="41"/>
  <c r="BB64" i="41"/>
  <c r="AI36" i="41"/>
  <c r="AJ17" i="41"/>
  <c r="R74" i="41"/>
  <c r="BG40" i="41"/>
  <c r="AH50" i="41"/>
  <c r="L10" i="9" a="1"/>
  <c r="AJ38" i="41"/>
  <c r="EA18" i="12"/>
  <c r="AS37" i="41"/>
  <c r="BC31" i="41"/>
  <c r="AM28" i="41"/>
  <c r="P43" i="41"/>
  <c r="BI73" i="41"/>
  <c r="BH32" i="41"/>
  <c r="BI62" i="41"/>
  <c r="BC36" i="41"/>
  <c r="F51" i="41"/>
  <c r="Q45" i="41"/>
  <c r="BF75" i="41"/>
  <c r="AB52" i="41"/>
  <c r="Z48" i="41"/>
  <c r="AE79" i="41"/>
  <c r="AK35" i="41"/>
  <c r="AI31" i="41"/>
  <c r="AX29" i="41"/>
  <c r="F43" i="41"/>
  <c r="AU38" i="41"/>
  <c r="AU80" i="41"/>
  <c r="F49" i="41"/>
  <c r="V63" i="41"/>
  <c r="Q57" i="41"/>
  <c r="V33" i="41"/>
  <c r="AW71" i="41"/>
  <c r="F19" i="45"/>
  <c r="E16" i="45"/>
  <c r="AQ53" i="41"/>
  <c r="AB79" i="41"/>
  <c r="F63" i="41"/>
  <c r="AZ42" i="41"/>
  <c r="AC19" i="41"/>
  <c r="AC72" i="41"/>
  <c r="AK57" i="41"/>
  <c r="AY34" i="41"/>
  <c r="BA26" i="41"/>
  <c r="AL70" i="41"/>
  <c r="AO28" i="41"/>
  <c r="T44" i="41"/>
  <c r="AK59" i="41"/>
  <c r="AH73" i="41"/>
  <c r="AO36" i="41"/>
  <c r="AP25" i="41"/>
  <c r="N43" i="41"/>
  <c r="S15" i="45"/>
  <c r="W19" i="41"/>
  <c r="AC31" i="41"/>
  <c r="R24" i="45"/>
  <c r="Q22" i="45"/>
  <c r="L24" i="45"/>
  <c r="AD26" i="41"/>
  <c r="AS58" i="41"/>
  <c r="AU67" i="41"/>
  <c r="O37" i="41"/>
  <c r="AB46" i="41"/>
  <c r="EX18" i="12"/>
  <c r="BC25" i="41"/>
  <c r="Q56" i="41"/>
  <c r="AR18" i="41"/>
  <c r="AD22" i="45"/>
  <c r="AZ70" i="41"/>
  <c r="R64" i="41"/>
  <c r="AM76" i="41"/>
  <c r="BE47" i="41"/>
  <c r="AG14" i="45"/>
  <c r="AU43" i="41"/>
  <c r="BA71" i="41"/>
  <c r="P45" i="41"/>
  <c r="BF20" i="41"/>
  <c r="BG32" i="41"/>
  <c r="Q15" i="41"/>
  <c r="O20" i="41"/>
  <c r="AN32" i="41"/>
  <c r="V17" i="41"/>
  <c r="AH69" i="41"/>
  <c r="U24" i="45"/>
  <c r="AC24" i="45"/>
  <c r="AK46" i="41"/>
  <c r="BG16" i="41"/>
  <c r="R28" i="41"/>
  <c r="Z11" i="45"/>
  <c r="AC30" i="41"/>
  <c r="AU68" i="41"/>
  <c r="AA60" i="41"/>
  <c r="AG25" i="41"/>
  <c r="F28" i="41"/>
  <c r="EN18" i="12"/>
  <c r="E19" i="45"/>
  <c r="BI57" i="41"/>
  <c r="P51" i="41"/>
  <c r="AN65" i="41"/>
  <c r="AE56" i="41"/>
  <c r="AU34" i="41"/>
  <c r="BF59" i="41"/>
  <c r="Q25" i="41"/>
  <c r="BB58" i="41"/>
  <c r="AM52" i="41"/>
  <c r="AI59" i="41"/>
  <c r="AT67" i="41"/>
  <c r="AG67" i="41"/>
  <c r="U25" i="41"/>
  <c r="AW41" i="41"/>
  <c r="AP76" i="41"/>
  <c r="BG31" i="41"/>
  <c r="F23" i="45"/>
  <c r="AB36" i="41"/>
  <c r="AM66" i="41"/>
  <c r="R77" i="41"/>
  <c r="W12" i="45"/>
  <c r="AH35" i="41"/>
  <c r="AM58" i="41"/>
  <c r="AS46" i="41"/>
  <c r="Q48" i="41"/>
  <c r="AB62" i="41"/>
  <c r="BF40" i="41"/>
  <c r="BC21" i="41"/>
  <c r="Z28" i="41"/>
  <c r="AQ62" i="41"/>
  <c r="AY19" i="41"/>
  <c r="AH23" i="45"/>
  <c r="BK76" i="41"/>
  <c r="AS76" i="41"/>
  <c r="AA47" i="41"/>
  <c r="S29" i="41"/>
  <c r="BB21" i="41"/>
  <c r="AJ21" i="41"/>
  <c r="BI80" i="41"/>
  <c r="AJ80" i="41"/>
  <c r="AA80" i="41"/>
  <c r="AJ61" i="41"/>
  <c r="X42" i="41"/>
  <c r="X14" i="45"/>
  <c r="BI20" i="41"/>
  <c r="F45" i="41"/>
  <c r="T12" i="45"/>
  <c r="DY18" i="12"/>
  <c r="R29" i="41"/>
  <c r="AX27" i="41"/>
  <c r="AF66" i="41"/>
  <c r="AB75" i="41"/>
  <c r="AQ58" i="41"/>
  <c r="AV28" i="41"/>
  <c r="AV20" i="41"/>
  <c r="AC75" i="41"/>
  <c r="AA29" i="41"/>
  <c r="AE32" i="41"/>
  <c r="BE25" i="41"/>
  <c r="G11" i="45"/>
  <c r="AL15" i="41"/>
  <c r="AX66" i="41"/>
  <c r="AK62" i="41"/>
  <c r="AT27" i="41"/>
  <c r="AM36" i="41"/>
  <c r="AT54" i="41"/>
  <c r="Z51" i="41"/>
  <c r="AV65" i="41"/>
  <c r="BC44" i="41"/>
  <c r="BI65" i="41"/>
  <c r="AE58" i="41"/>
  <c r="AS69" i="41"/>
  <c r="AF36" i="41"/>
  <c r="AH55" i="41"/>
  <c r="AW70" i="41"/>
  <c r="N21" i="41"/>
  <c r="BD38" i="41"/>
  <c r="BK54" i="41"/>
  <c r="T50" i="41"/>
  <c r="AA21" i="41"/>
  <c r="AU30" i="41"/>
  <c r="DV18" i="12"/>
  <c r="BD15" i="41"/>
  <c r="H24" i="45"/>
  <c r="N71" i="41"/>
  <c r="S33" i="41"/>
  <c r="Y56" i="41"/>
  <c r="V21" i="45"/>
  <c r="AS31" i="41"/>
  <c r="AO69" i="41"/>
  <c r="O28" i="41"/>
  <c r="BA39" i="41"/>
  <c r="S14" i="45"/>
  <c r="AF58" i="41"/>
  <c r="L22" i="45"/>
  <c r="BJ17" i="41"/>
  <c r="AL42" i="41"/>
  <c r="BK70" i="41"/>
  <c r="AP20" i="41"/>
  <c r="N47" i="41"/>
  <c r="AZ28" i="41"/>
  <c r="R42" i="41"/>
  <c r="AH14" i="45"/>
  <c r="AT16" i="41"/>
  <c r="BK34" i="41"/>
  <c r="Y70" i="41"/>
  <c r="O58" i="41"/>
  <c r="BE38" i="41"/>
  <c r="P21" i="41"/>
  <c r="Z61" i="41"/>
  <c r="AN69" i="41"/>
  <c r="X29" i="41"/>
  <c r="BB70" i="41"/>
  <c r="S68" i="41"/>
  <c r="BC20" i="41"/>
  <c r="AG23" i="45"/>
  <c r="AO30" i="41"/>
  <c r="AW20" i="41"/>
  <c r="Y44" i="41"/>
  <c r="AH42" i="41"/>
  <c r="AX33" i="41"/>
  <c r="V18" i="41"/>
  <c r="BD52" i="41"/>
  <c r="AD74" i="41"/>
  <c r="BG65" i="41"/>
  <c r="F42" i="41"/>
  <c r="W15" i="45"/>
  <c r="AL44" i="41"/>
  <c r="O66" i="41"/>
  <c r="R63" i="41"/>
  <c r="AN77" i="41"/>
  <c r="Y62" i="41"/>
  <c r="AN27" i="41"/>
  <c r="H13" i="45"/>
  <c r="N70" i="41"/>
  <c r="Q29" i="41"/>
  <c r="AN50" i="41"/>
  <c r="AV36" i="41"/>
  <c r="BC54" i="41"/>
  <c r="U75" i="41"/>
  <c r="AH79" i="41"/>
  <c r="Z67" i="41"/>
  <c r="BD50" i="41"/>
  <c r="AF51" i="41"/>
  <c r="AI62" i="41"/>
  <c r="T30" i="41"/>
  <c r="BJ34" i="41"/>
  <c r="AG75" i="41"/>
  <c r="Y38" i="41"/>
  <c r="BA36" i="41"/>
  <c r="Z58" i="41"/>
  <c r="O18" i="41"/>
  <c r="BE78" i="41"/>
  <c r="U46" i="41"/>
  <c r="AD50" i="41"/>
  <c r="AW58" i="41"/>
  <c r="AA18" i="41"/>
  <c r="O39" i="41"/>
  <c r="AD58" i="41"/>
  <c r="BK69" i="41"/>
  <c r="S35" i="41"/>
  <c r="AK15" i="41"/>
  <c r="AK74" i="41"/>
  <c r="AO18" i="41"/>
  <c r="AB58" i="41"/>
  <c r="AF41" i="41"/>
  <c r="AZ47" i="41"/>
  <c r="X76" i="41"/>
  <c r="BC65" i="41"/>
  <c r="AT64" i="41"/>
  <c r="BC28" i="41"/>
  <c r="BG78" i="41"/>
  <c r="BE31" i="41"/>
  <c r="AR65" i="41"/>
  <c r="AK33" i="41"/>
  <c r="U54" i="41"/>
  <c r="BE73" i="41"/>
  <c r="F50" i="41"/>
  <c r="AM62" i="41"/>
  <c r="AL31" i="41"/>
  <c r="BG17" i="41"/>
  <c r="BK65" i="41"/>
  <c r="F35" i="41"/>
  <c r="BC48" i="41"/>
  <c r="U20" i="41"/>
  <c r="AJ46" i="41"/>
  <c r="Z71" i="41"/>
  <c r="R41" i="41"/>
  <c r="BI61" i="41"/>
  <c r="AY27" i="41"/>
  <c r="AL55" i="41"/>
  <c r="P42" i="41"/>
  <c r="AW48" i="41"/>
  <c r="V76" i="41"/>
  <c r="BJ33" i="41"/>
  <c r="BI66" i="41"/>
  <c r="AX40" i="41"/>
  <c r="BH76" i="41"/>
  <c r="Y35" i="41"/>
  <c r="AV79" i="41"/>
  <c r="BH35" i="41"/>
  <c r="AI55" i="41"/>
  <c r="X18" i="45"/>
  <c r="BI31" i="41"/>
  <c r="AI50" i="41"/>
  <c r="AX38" i="41"/>
  <c r="AC70" i="41"/>
  <c r="T58" i="41"/>
  <c r="BJ39" i="41"/>
  <c r="AK55" i="41"/>
  <c r="V45" i="41"/>
  <c r="S62" i="41"/>
  <c r="AB32" i="41"/>
  <c r="BA29" i="41"/>
  <c r="AU40" i="41"/>
  <c r="L17" i="45"/>
  <c r="AR15" i="41"/>
  <c r="T20" i="41"/>
  <c r="Q44" i="41"/>
  <c r="AI77" i="41"/>
  <c r="BG27" i="41"/>
  <c r="BI43" i="41"/>
  <c r="V78" i="41"/>
  <c r="BF26" i="41"/>
  <c r="AA61" i="41"/>
  <c r="BE52" i="41"/>
  <c r="P49" i="41"/>
  <c r="AP54" i="41"/>
  <c r="S24" i="45"/>
  <c r="O43" i="41"/>
  <c r="X15" i="45"/>
  <c r="BD59" i="41"/>
  <c r="U51" i="41"/>
  <c r="K12" i="45"/>
  <c r="AS39" i="41"/>
  <c r="AT19" i="41"/>
  <c r="BF31" i="41"/>
  <c r="BF30" i="41"/>
  <c r="AJ70" i="41"/>
  <c r="Q30" i="41"/>
  <c r="BF77" i="41"/>
  <c r="BJ29" i="41"/>
  <c r="F30" i="41"/>
  <c r="U61" i="41"/>
  <c r="AQ48" i="41"/>
  <c r="AH49" i="41"/>
  <c r="U19" i="45"/>
  <c r="N61" i="41"/>
  <c r="BJ75" i="41"/>
  <c r="AA37" i="41"/>
  <c r="AZ16" i="41"/>
  <c r="T51" i="41"/>
  <c r="AQ68" i="41"/>
  <c r="AT45" i="41"/>
  <c r="W13" i="45"/>
  <c r="AS51" i="41"/>
  <c r="AK80" i="41"/>
  <c r="J14" i="45"/>
  <c r="Z50" i="41"/>
  <c r="BD47" i="41"/>
  <c r="M24" i="45"/>
  <c r="AD27" i="41"/>
  <c r="S48" i="41"/>
  <c r="AL74" i="41"/>
  <c r="AW46" i="41"/>
  <c r="AL80" i="41"/>
  <c r="AV71" i="41"/>
  <c r="U31" i="41"/>
  <c r="BA34" i="41"/>
  <c r="O62" i="41"/>
  <c r="AT47" i="41"/>
  <c r="AP39" i="41"/>
  <c r="AL63" i="41"/>
  <c r="AQ60" i="41"/>
  <c r="S51" i="41"/>
  <c r="AM72" i="41"/>
  <c r="Q61" i="41"/>
  <c r="P11" i="45"/>
  <c r="Z63" i="41"/>
  <c r="AA64" i="41"/>
  <c r="BF25" i="41"/>
  <c r="BC43" i="41"/>
  <c r="X33" i="41"/>
  <c r="AM53" i="41"/>
  <c r="F64" i="41"/>
  <c r="AP53" i="41"/>
  <c r="AB18" i="41"/>
  <c r="AB77" i="41"/>
  <c r="V27" i="41"/>
  <c r="AC22" i="45"/>
  <c r="AN63" i="41"/>
  <c r="AF64" i="41"/>
  <c r="AG17" i="41"/>
  <c r="BC64" i="41"/>
  <c r="AQ55" i="41"/>
  <c r="AE28" i="41"/>
  <c r="AH18" i="41"/>
  <c r="V43" i="41"/>
  <c r="AW28" i="41"/>
  <c r="W53" i="41"/>
  <c r="BG25" i="41"/>
  <c r="R68" i="41"/>
  <c r="AD21" i="41"/>
  <c r="P36" i="41"/>
  <c r="BC76" i="41"/>
  <c r="AI44" i="41"/>
  <c r="BJ38" i="41"/>
  <c r="AA12" i="45"/>
  <c r="F15" i="45"/>
  <c r="S21" i="41"/>
  <c r="AX21" i="41"/>
  <c r="AK18" i="41"/>
  <c r="Q52" i="41"/>
  <c r="AU59" i="41"/>
  <c r="AM25" i="41"/>
  <c r="AD59" i="41"/>
  <c r="F39" i="41"/>
  <c r="I20" i="45"/>
  <c r="AY18" i="41"/>
  <c r="R21" i="41"/>
  <c r="T49" i="41"/>
  <c r="AQ78" i="41"/>
  <c r="J18" i="45"/>
  <c r="N24" i="45"/>
  <c r="AH34" i="41"/>
  <c r="BF29" i="41"/>
  <c r="BD17" i="41"/>
  <c r="AX15" i="41"/>
  <c r="BB37" i="41"/>
  <c r="AI57" i="41"/>
  <c r="X44" i="41"/>
  <c r="BK28" i="41"/>
  <c r="BI29" i="41"/>
  <c r="BE67" i="41"/>
  <c r="X50" i="41"/>
  <c r="AC21" i="45"/>
  <c r="AX36" i="41"/>
  <c r="AN75" i="41"/>
  <c r="AW49" i="41"/>
  <c r="BA37" i="41"/>
  <c r="AS79" i="41"/>
  <c r="AA44" i="41"/>
  <c r="AT17" i="41"/>
  <c r="AI34" i="41"/>
  <c r="N74" i="41"/>
  <c r="BI68" i="41"/>
  <c r="AP31" i="41"/>
  <c r="BB61" i="41"/>
  <c r="AZ75" i="41"/>
  <c r="S64" i="41"/>
  <c r="AN64" i="41"/>
  <c r="AH19" i="45"/>
  <c r="R14" i="45"/>
  <c r="EK18" i="12"/>
  <c r="AG50" i="41"/>
  <c r="AK36" i="41"/>
  <c r="Y21" i="45"/>
  <c r="AL32" i="41"/>
  <c r="R33" i="41"/>
  <c r="U55" i="41"/>
  <c r="U14" i="45"/>
  <c r="R22" i="45"/>
  <c r="BJ73" i="41"/>
  <c r="BK38" i="41"/>
  <c r="BF34" i="41"/>
  <c r="S50" i="41"/>
  <c r="BA58" i="41"/>
  <c r="BG77" i="41"/>
  <c r="BD20" i="41"/>
  <c r="AP35" i="41"/>
  <c r="AW65" i="41"/>
  <c r="AQ71" i="41"/>
  <c r="AY28" i="41"/>
  <c r="AF69" i="41"/>
  <c r="BA80" i="41"/>
  <c r="BH74" i="41"/>
  <c r="AC69" i="41"/>
  <c r="BD39" i="41"/>
  <c r="K23" i="45"/>
  <c r="AE39" i="41"/>
  <c r="BB55" i="41"/>
  <c r="AX77" i="41"/>
  <c r="Z30" i="41"/>
  <c r="AZ45" i="41"/>
  <c r="AQ66" i="41"/>
  <c r="AX51" i="41"/>
  <c r="BJ62" i="41"/>
  <c r="BJ59" i="41"/>
  <c r="AL29" i="41"/>
  <c r="BI17" i="41"/>
  <c r="U36" i="41"/>
  <c r="AH53" i="41"/>
  <c r="AA16" i="41"/>
  <c r="V41" i="41"/>
  <c r="EG18" i="12"/>
  <c r="Z80" i="41"/>
  <c r="U21" i="41"/>
  <c r="V28" i="41"/>
  <c r="AP46" i="41"/>
  <c r="AM39" i="41"/>
  <c r="AW16" i="41"/>
  <c r="N38" i="41"/>
  <c r="X65" i="41"/>
  <c r="P18" i="41"/>
  <c r="Y32" i="41"/>
  <c r="AG22" i="45"/>
  <c r="G23" i="45"/>
  <c r="BB76" i="41"/>
  <c r="AA55" i="41"/>
  <c r="R72" i="41"/>
  <c r="DZ18" i="12"/>
  <c r="R71" i="41"/>
  <c r="AH21" i="41"/>
  <c r="AI56" i="41"/>
  <c r="AE77" i="41"/>
  <c r="M11" i="45"/>
  <c r="H18" i="45"/>
  <c r="BD72" i="41"/>
  <c r="BF64" i="41"/>
  <c r="AM70" i="41"/>
  <c r="BH16" i="41"/>
  <c r="W52" i="41"/>
  <c r="F60" i="41"/>
  <c r="AU76" i="41"/>
  <c r="AN43" i="41"/>
  <c r="Z25" i="45"/>
  <c r="AS65" i="41"/>
  <c r="AH68" i="41"/>
  <c r="N59" i="41"/>
  <c r="N16" i="45"/>
  <c r="Q68" i="41"/>
  <c r="U42" i="41"/>
  <c r="AU45" i="41"/>
  <c r="AD28" i="41"/>
  <c r="S52" i="41"/>
  <c r="O50" i="41"/>
  <c r="AR50" i="41"/>
  <c r="BK21" i="41"/>
  <c r="AI28" i="41"/>
  <c r="BI69" i="41"/>
  <c r="BK74" i="41"/>
  <c r="H17" i="45"/>
  <c r="H20" i="45"/>
  <c r="Q20" i="45"/>
  <c r="BC49" i="41"/>
  <c r="AN37" i="41"/>
  <c r="BE26" i="41"/>
  <c r="K15" i="45"/>
  <c r="T46" i="41"/>
  <c r="U60" i="41"/>
  <c r="S12" i="45"/>
  <c r="S16" i="41"/>
  <c r="AO27" i="41"/>
  <c r="AJ43" i="41"/>
  <c r="V51" i="41"/>
  <c r="BE80" i="41"/>
  <c r="AN38" i="41"/>
  <c r="AD80" i="41"/>
  <c r="H7" i="53"/>
  <c r="AR63" i="41"/>
  <c r="BB46" i="41"/>
  <c r="AB44" i="41"/>
  <c r="V19" i="45"/>
  <c r="Q36" i="41"/>
  <c r="AW66" i="41"/>
  <c r="AD13" i="45"/>
  <c r="AT75" i="41"/>
  <c r="AD54" i="41"/>
  <c r="P62" i="41"/>
  <c r="T33" i="41"/>
  <c r="BF41" i="41"/>
  <c r="BH67" i="41"/>
  <c r="Z44" i="41"/>
  <c r="AK75" i="41"/>
  <c r="EF18" i="12"/>
  <c r="X22" i="45"/>
  <c r="AA71" i="41"/>
  <c r="ET18" i="12"/>
  <c r="X57" i="41"/>
  <c r="AF61" i="41"/>
  <c r="AD70" i="41"/>
  <c r="Y15" i="45"/>
  <c r="S36" i="41"/>
  <c r="BI46" i="41"/>
  <c r="U20" i="45"/>
  <c r="BE65" i="41"/>
  <c r="AC57" i="41"/>
  <c r="T53" i="41"/>
  <c r="BD62" i="41"/>
  <c r="BE21" i="41"/>
  <c r="AV49" i="41"/>
  <c r="AY32" i="41"/>
  <c r="AB69" i="41"/>
  <c r="Y13" i="45"/>
  <c r="S15" i="41"/>
  <c r="S25" i="41"/>
  <c r="AA15" i="45"/>
  <c r="BH59" i="41"/>
  <c r="AP37" i="41"/>
  <c r="BF69" i="41"/>
  <c r="V13" i="45"/>
  <c r="BB60" i="41"/>
  <c r="AX25" i="41"/>
  <c r="AF29" i="41"/>
  <c r="Q55" i="41"/>
  <c r="AO38" i="41"/>
  <c r="Q74" i="41"/>
  <c r="AE37" i="41"/>
  <c r="BK25" i="41"/>
  <c r="BD65" i="41"/>
  <c r="AY70" i="41"/>
  <c r="Z19" i="41"/>
  <c r="AT25" i="41"/>
  <c r="AO65" i="41"/>
  <c r="AK25" i="41"/>
  <c r="AK28" i="41"/>
  <c r="AB78" i="41"/>
  <c r="W17" i="41"/>
  <c r="BH79" i="41"/>
  <c r="AE41" i="41"/>
  <c r="AX28" i="41"/>
  <c r="AH64" i="41"/>
  <c r="AD12" i="45"/>
  <c r="AQ16" i="41"/>
  <c r="P69" i="41"/>
  <c r="AO32" i="41"/>
  <c r="AA53" i="41"/>
  <c r="Z26" i="41"/>
  <c r="AO70" i="41"/>
  <c r="AW37" i="41"/>
  <c r="AZ79" i="41"/>
  <c r="BH66" i="41"/>
  <c r="BD30" i="41"/>
  <c r="AN59" i="41"/>
  <c r="BC16" i="41"/>
  <c r="BA78" i="41"/>
  <c r="AN57" i="41"/>
  <c r="P72" i="41"/>
  <c r="AI35" i="41"/>
  <c r="J25" i="45"/>
  <c r="AA31" i="41"/>
  <c r="AU56" i="41"/>
  <c r="AS17" i="41"/>
  <c r="AG15" i="41"/>
  <c r="BG20" i="41"/>
  <c r="BF54" i="41"/>
  <c r="AB14" i="45"/>
  <c r="U29" i="41"/>
  <c r="S21" i="45"/>
  <c r="AK64" i="41"/>
  <c r="Y23" i="45"/>
  <c r="AL66" i="41"/>
  <c r="P28" i="41"/>
  <c r="AK41" i="41"/>
  <c r="AQ52" i="41"/>
  <c r="S65" i="41"/>
  <c r="AT74" i="41"/>
  <c r="W20" i="41"/>
  <c r="AJ51" i="41"/>
  <c r="V17" i="45"/>
  <c r="AV25" i="41"/>
  <c r="AC20" i="41"/>
  <c r="BK48" i="41"/>
  <c r="AB21" i="45"/>
  <c r="AN48" i="41"/>
  <c r="T19" i="45"/>
  <c r="AF26" i="41"/>
  <c r="Z42" i="41"/>
  <c r="AG20" i="41"/>
  <c r="AU79" i="41"/>
  <c r="AJ73" i="41"/>
  <c r="AO42" i="41"/>
  <c r="N25" i="41"/>
  <c r="BB72" i="41"/>
  <c r="AJ37" i="41"/>
  <c r="AT57" i="41"/>
  <c r="AN68" i="41"/>
  <c r="P74" i="41"/>
  <c r="BJ63" i="41"/>
  <c r="S42" i="41"/>
  <c r="AR68" i="41"/>
  <c r="X20" i="41"/>
  <c r="AW39" i="41"/>
  <c r="AF24" i="45"/>
  <c r="S58" i="41"/>
  <c r="R62" i="41"/>
  <c r="AA66" i="41"/>
  <c r="AU17" i="41"/>
  <c r="W30" i="41"/>
  <c r="A6" i="45"/>
  <c r="BE29" i="41"/>
  <c r="AB25" i="41"/>
  <c r="BF63" i="41"/>
  <c r="AA77" i="41"/>
  <c r="BH36" i="41"/>
  <c r="AP29" i="41"/>
  <c r="AB13" i="45"/>
  <c r="BG30" i="41"/>
  <c r="BI25" i="41"/>
  <c r="AW15" i="41"/>
  <c r="AE17" i="41"/>
  <c r="AT40" i="41"/>
  <c r="P56" i="41"/>
  <c r="W70" i="41"/>
  <c r="AK73" i="41"/>
  <c r="AG17" i="45"/>
  <c r="AU70" i="41"/>
  <c r="AI67" i="41"/>
  <c r="BC42" i="41"/>
  <c r="Q17" i="41"/>
  <c r="AF14" i="45"/>
  <c r="R39" i="41"/>
  <c r="N56" i="41"/>
  <c r="AU63" i="41"/>
  <c r="N26" i="41"/>
  <c r="BJ64" i="41"/>
  <c r="BB27" i="41"/>
  <c r="AG49" i="41"/>
  <c r="O49" i="41"/>
  <c r="Q18" i="41"/>
  <c r="AI41" i="41"/>
  <c r="AZ19" i="41"/>
  <c r="EZ18" i="12"/>
  <c r="AS60" i="41"/>
  <c r="AH27" i="41"/>
  <c r="FD18" i="12"/>
  <c r="W55" i="41"/>
  <c r="AV69" i="41"/>
  <c r="BB56" i="41"/>
  <c r="AZ61" i="41"/>
  <c r="AE51" i="41"/>
  <c r="BE59" i="41"/>
  <c r="X78" i="41"/>
  <c r="O63" i="41"/>
  <c r="BJ71" i="41"/>
  <c r="BA46" i="41"/>
  <c r="AH46" i="41"/>
  <c r="AU33" i="41"/>
  <c r="R32" i="41"/>
  <c r="AM20" i="41"/>
  <c r="AR69" i="41"/>
  <c r="BK80" i="41"/>
  <c r="V34" i="41"/>
  <c r="BE58" i="41"/>
  <c r="BI45" i="41"/>
  <c r="Q33" i="41"/>
  <c r="R47" i="41"/>
  <c r="F54" i="41"/>
  <c r="X25" i="41"/>
  <c r="Y19" i="41"/>
  <c r="AP64" i="41"/>
  <c r="AU57" i="41"/>
  <c r="W57" i="41"/>
  <c r="AL76" i="41"/>
  <c r="AN80" i="41"/>
  <c r="AW42" i="41"/>
  <c r="BG45" i="41"/>
  <c r="AF25" i="45"/>
  <c r="Q21" i="41"/>
  <c r="AV46" i="41"/>
  <c r="AF20" i="41"/>
  <c r="AD31" i="41"/>
  <c r="AE54" i="41"/>
  <c r="AH16" i="41"/>
  <c r="AU78" i="41"/>
  <c r="BA25" i="41"/>
  <c r="AB68" i="41"/>
  <c r="AG36" i="41"/>
  <c r="G13" i="45"/>
  <c r="AG27" i="41"/>
  <c r="BA62" i="41"/>
  <c r="BB17" i="41"/>
  <c r="P40" i="41"/>
  <c r="AE19" i="41"/>
  <c r="Y26" i="41"/>
  <c r="AM57" i="41"/>
  <c r="O16" i="41"/>
  <c r="W34" i="41"/>
  <c r="AJ16" i="41"/>
  <c r="F32" i="41"/>
  <c r="AQ65" i="41"/>
  <c r="O52" i="41"/>
  <c r="AE63" i="41"/>
  <c r="AC55" i="41"/>
  <c r="BH33" i="41"/>
  <c r="N22" i="45"/>
  <c r="AG15" i="45"/>
  <c r="J23" i="45"/>
  <c r="AU72" i="41"/>
  <c r="AQ43" i="41"/>
  <c r="AV21" i="41"/>
  <c r="AS36" i="41"/>
  <c r="O71" i="41"/>
  <c r="N35" i="41"/>
  <c r="EQ18" i="12"/>
  <c r="AD40" i="41"/>
  <c r="U23" i="45"/>
  <c r="W79" i="41"/>
  <c r="BK53" i="41"/>
  <c r="AD38" i="41"/>
  <c r="AD56" i="41"/>
  <c r="BI40" i="41"/>
  <c r="BK17" i="41"/>
  <c r="W45" i="41"/>
  <c r="AZ15" i="41"/>
  <c r="BI48" i="41"/>
  <c r="Z55" i="41"/>
  <c r="AT55" i="41"/>
  <c r="BG61" i="41"/>
  <c r="AJ15" i="41"/>
  <c r="AO57" i="41"/>
  <c r="AN71" i="41"/>
  <c r="AB33" i="41"/>
  <c r="AV17" i="41"/>
  <c r="AX48" i="41"/>
  <c r="W17" i="45"/>
  <c r="BG51" i="41"/>
  <c r="S59" i="41"/>
  <c r="BJ69" i="41"/>
  <c r="AM56" i="41"/>
  <c r="Z20" i="45"/>
  <c r="AC26" i="41"/>
  <c r="J16" i="45"/>
  <c r="AY47" i="41"/>
  <c r="AQ21" i="41"/>
  <c r="AK49" i="41"/>
  <c r="AN53" i="41"/>
  <c r="R34" i="41"/>
  <c r="BH46" i="41"/>
  <c r="AZ18" i="41"/>
  <c r="N13" i="45"/>
  <c r="AN35" i="41"/>
  <c r="AV78" i="41"/>
  <c r="P38" i="41"/>
  <c r="P46" i="41"/>
  <c r="AV58" i="41"/>
  <c r="Q50" i="41"/>
  <c r="AO50" i="41"/>
  <c r="AD39" i="41"/>
  <c r="BJ78" i="41"/>
  <c r="AG11" i="45"/>
  <c r="AU53" i="41"/>
  <c r="F78" i="41"/>
  <c r="O44" i="41"/>
  <c r="BH68" i="41"/>
  <c r="W21" i="41"/>
  <c r="AN52" i="41"/>
  <c r="K22" i="45"/>
  <c r="BG21" i="41"/>
  <c r="P37" i="41"/>
  <c r="W25" i="41"/>
  <c r="BE62" i="41"/>
  <c r="AZ60" i="41"/>
  <c r="AZ36" i="41"/>
  <c r="S49" i="41"/>
  <c r="AG80" i="41"/>
  <c r="W31" i="41"/>
  <c r="BA43" i="41"/>
  <c r="AR29" i="41"/>
  <c r="BF71" i="41"/>
  <c r="X43" i="41"/>
  <c r="T67" i="41"/>
  <c r="V64" i="41"/>
  <c r="AS41" i="41"/>
  <c r="BB45" i="41"/>
  <c r="BB71" i="41"/>
  <c r="P75" i="41"/>
  <c r="FB18" i="12"/>
  <c r="X68" i="41"/>
  <c r="Y50" i="41"/>
  <c r="BD28" i="41"/>
  <c r="BG46" i="41"/>
  <c r="F55" i="41"/>
  <c r="BJ56" i="41"/>
  <c r="AC52" i="41"/>
  <c r="N45" i="41"/>
  <c r="AK76" i="41"/>
  <c r="AN15" i="41"/>
  <c r="Z18" i="45"/>
  <c r="AX37" i="41"/>
  <c r="AE49" i="41"/>
  <c r="Y47" i="41"/>
  <c r="Z25" i="41"/>
  <c r="Y12" i="45"/>
  <c r="AF37" i="41"/>
  <c r="BC53" i="41"/>
  <c r="AW54" i="41"/>
  <c r="BG41" i="41"/>
  <c r="T17" i="41"/>
  <c r="BA19" i="41"/>
  <c r="X74" i="41"/>
  <c r="AU28" i="41"/>
  <c r="V58" i="41"/>
  <c r="AB76" i="41"/>
  <c r="AI21" i="41"/>
  <c r="AK67" i="41"/>
  <c r="AT58" i="41"/>
  <c r="AG21" i="41"/>
  <c r="F36" i="41"/>
  <c r="BA55" i="41"/>
  <c r="BK47" i="41"/>
  <c r="U19" i="41"/>
  <c r="AV27" i="41"/>
  <c r="AR60" i="41"/>
  <c r="AW45" i="41"/>
  <c r="BF80" i="41"/>
  <c r="N60" i="41"/>
  <c r="BI55" i="41"/>
  <c r="AY29" i="41"/>
  <c r="T26" i="41"/>
  <c r="AA38" i="41"/>
  <c r="AU64" i="41"/>
  <c r="T29" i="41"/>
  <c r="BK18" i="41"/>
  <c r="AR20" i="41"/>
  <c r="BB73" i="41"/>
  <c r="BG37" i="41"/>
  <c r="U17" i="41"/>
  <c r="BC79" i="41"/>
  <c r="AV54" i="41"/>
  <c r="BA70" i="41"/>
  <c r="AJ31" i="41"/>
  <c r="AN25" i="41"/>
  <c r="AR32" i="41"/>
  <c r="BI75" i="41"/>
  <c r="AT66" i="41"/>
  <c r="BJ19" i="41"/>
  <c r="R15" i="41"/>
  <c r="AZ38" i="41"/>
  <c r="AU29" i="41"/>
  <c r="AD57" i="41"/>
  <c r="V12" i="45"/>
  <c r="AV64" i="41"/>
  <c r="AP21" i="41"/>
  <c r="Q24" i="45"/>
  <c r="AC25" i="41"/>
  <c r="AC48" i="41"/>
  <c r="N51" i="41"/>
  <c r="AI72" i="41"/>
  <c r="W36" i="41"/>
  <c r="AV43" i="41"/>
  <c r="H14" i="45"/>
  <c r="Q60" i="41"/>
  <c r="AW47" i="41"/>
  <c r="AE55" i="41"/>
  <c r="BH37" i="41"/>
  <c r="BC70" i="41"/>
  <c r="V16" i="41"/>
  <c r="AZ51" i="41"/>
  <c r="H25" i="45"/>
  <c r="AB59" i="41"/>
  <c r="AD42" i="41"/>
  <c r="BK27" i="41"/>
  <c r="AF80" i="41"/>
  <c r="AC58" i="41"/>
  <c r="AJ54" i="41"/>
  <c r="AD61" i="41"/>
  <c r="AP59" i="41"/>
  <c r="BB39" i="41"/>
  <c r="AP38" i="41"/>
  <c r="W46" i="41"/>
  <c r="O34" i="41"/>
  <c r="BE37" i="41"/>
  <c r="T41" i="41"/>
  <c r="AH39" i="41"/>
  <c r="R19" i="41"/>
  <c r="L12" i="45"/>
  <c r="BH20" i="41"/>
  <c r="AW55" i="41"/>
  <c r="AQ20" i="41"/>
  <c r="BJ74" i="41"/>
  <c r="V32" i="41"/>
  <c r="AL79" i="41"/>
  <c r="V31" i="41"/>
  <c r="S34" i="41"/>
  <c r="AM40" i="41"/>
  <c r="AU69" i="41"/>
  <c r="BC41" i="41"/>
  <c r="S75" i="41"/>
  <c r="S18" i="41"/>
  <c r="BA57" i="41"/>
  <c r="AG12" i="45"/>
  <c r="BH43" i="41"/>
  <c r="AW19" i="41"/>
  <c r="BG72" i="41"/>
  <c r="F65" i="41"/>
  <c r="X15" i="41"/>
  <c r="AT43" i="41"/>
  <c r="AT73" i="41"/>
  <c r="R12" i="45"/>
  <c r="AK69" i="41"/>
  <c r="T31" i="41"/>
  <c r="AR64" i="41"/>
  <c r="AI32" i="41"/>
  <c r="V44" i="41"/>
  <c r="AX60" i="41"/>
  <c r="AX16" i="41"/>
  <c r="BG54" i="41"/>
  <c r="W74" i="41"/>
  <c r="AI74" i="41"/>
  <c r="BD48" i="41"/>
  <c r="V71" i="41"/>
  <c r="AT20" i="41"/>
  <c r="X28" i="41"/>
  <c r="AW31" i="41"/>
  <c r="AT41" i="41"/>
  <c r="AF60" i="41"/>
  <c r="Y46" i="41"/>
  <c r="AL38" i="41"/>
  <c r="Q43" i="41"/>
  <c r="AP19" i="41"/>
  <c r="AV38" i="41"/>
  <c r="BA32" i="41"/>
  <c r="AU73" i="41"/>
  <c r="AT65" i="41"/>
  <c r="BB33" i="41"/>
  <c r="AY30" i="41"/>
  <c r="I23" i="45"/>
  <c r="AA18" i="45"/>
  <c r="AF46" i="41"/>
  <c r="BJ50" i="41"/>
  <c r="W80" i="41"/>
  <c r="AN19" i="41"/>
  <c r="H21" i="45"/>
  <c r="AQ31" i="41"/>
  <c r="AM51" i="41"/>
  <c r="N53" i="41"/>
  <c r="AS53" i="41"/>
  <c r="AE45" i="41"/>
  <c r="AO33" i="41"/>
  <c r="AO37" i="41"/>
  <c r="W43" i="41"/>
  <c r="R16" i="41"/>
  <c r="AZ34" i="41"/>
  <c r="AG34" i="41"/>
  <c r="AC41" i="41"/>
  <c r="AX69" i="41"/>
  <c r="AS55" i="41"/>
  <c r="AC59" i="41"/>
  <c r="AE44" i="41"/>
  <c r="V60" i="41"/>
  <c r="AH16" i="45"/>
  <c r="Y41" i="41"/>
  <c r="AJ57" i="41"/>
  <c r="F59" i="41"/>
  <c r="BE64" i="41"/>
  <c r="AZ25" i="41"/>
  <c r="O75" i="41"/>
  <c r="AQ79" i="41"/>
  <c r="V67" i="41"/>
  <c r="BB20" i="41"/>
  <c r="T15" i="45"/>
  <c r="AR26" i="41"/>
  <c r="V25" i="45"/>
  <c r="X67" i="41"/>
  <c r="P18" i="45"/>
  <c r="AP47" i="41"/>
  <c r="F21" i="45"/>
  <c r="R53" i="41"/>
  <c r="Y59" i="41"/>
  <c r="BG39" i="41"/>
  <c r="AC60" i="41"/>
  <c r="BJ15" i="41"/>
  <c r="AP18" i="41"/>
  <c r="AD72" i="41"/>
  <c r="X58" i="41"/>
  <c r="AV67" i="41"/>
  <c r="AY58" i="41"/>
  <c r="AT36" i="41"/>
  <c r="U80" i="41"/>
  <c r="AP63" i="41"/>
  <c r="BB26" i="41"/>
  <c r="O79" i="41"/>
  <c r="AU61" i="41"/>
  <c r="AZ80" i="41"/>
  <c r="Z33" i="41"/>
  <c r="N42" i="41"/>
  <c r="AL50" i="41"/>
  <c r="AY44" i="41"/>
  <c r="AS50" i="41"/>
  <c r="BG71" i="41"/>
  <c r="AG26" i="41"/>
  <c r="BG47" i="41"/>
  <c r="AR37" i="41"/>
  <c r="BD46" i="41"/>
  <c r="AY41" i="41"/>
  <c r="AC61" i="41"/>
  <c r="AW73" i="41"/>
  <c r="AT38" i="41"/>
  <c r="BA28" i="41"/>
  <c r="AH47" i="41"/>
  <c r="AJ25" i="41"/>
  <c r="BB67" i="41"/>
  <c r="W35" i="41"/>
  <c r="F79" i="41"/>
  <c r="AM71" i="41"/>
  <c r="BI77" i="41"/>
  <c r="BE46" i="41"/>
  <c r="BH48" i="41"/>
  <c r="Y25" i="41"/>
  <c r="AA40" i="41"/>
  <c r="P78" i="41"/>
  <c r="AH24" i="45"/>
  <c r="AE68" i="41"/>
  <c r="BH71" i="41"/>
  <c r="BI16" i="41"/>
  <c r="AD63" i="41"/>
  <c r="AC15" i="41"/>
  <c r="AX79" i="41"/>
  <c r="EH18" i="12"/>
  <c r="AC68" i="41"/>
  <c r="AJ26" i="41"/>
  <c r="AW44" i="41"/>
  <c r="AV60" i="41"/>
  <c r="AM38" i="41"/>
  <c r="AK27" i="41"/>
  <c r="AJ27" i="41"/>
  <c r="AC62" i="41"/>
  <c r="O46" i="41"/>
  <c r="AM60" i="41"/>
  <c r="Y11" i="45"/>
  <c r="N15" i="41"/>
  <c r="BH72" i="41"/>
  <c r="AF49" i="41"/>
  <c r="AP43" i="41"/>
  <c r="BD76" i="41"/>
  <c r="AN78" i="41"/>
  <c r="AW56" i="41"/>
  <c r="S63" i="41"/>
  <c r="AC46" i="41"/>
  <c r="AU65" i="41"/>
  <c r="BK36" i="41"/>
  <c r="BJ51" i="41"/>
  <c r="N15" i="45"/>
  <c r="AF44" i="41"/>
  <c r="X23" i="45"/>
  <c r="AF16" i="45"/>
  <c r="BC57" i="41"/>
  <c r="AQ74" i="41"/>
  <c r="BF21" i="41"/>
  <c r="AP78" i="41"/>
  <c r="BH17" i="41"/>
  <c r="Y58" i="41"/>
  <c r="AO47" i="41"/>
  <c r="AS70" i="41"/>
  <c r="BE27" i="41"/>
  <c r="AE20" i="41"/>
  <c r="AY51" i="41"/>
  <c r="EL18" i="12"/>
  <c r="E14" i="45"/>
  <c r="BG75" i="41"/>
  <c r="AS20" i="41"/>
  <c r="P77" i="41"/>
  <c r="AC14" i="45"/>
  <c r="AA19" i="45"/>
  <c r="O69" i="41"/>
  <c r="Y54" i="41"/>
  <c r="AQ49" i="41"/>
  <c r="T74" i="41"/>
  <c r="BA48" i="41"/>
  <c r="AR45" i="41"/>
  <c r="Q79" i="41"/>
  <c r="AE47" i="41"/>
  <c r="BK79" i="41"/>
  <c r="F80" i="41"/>
  <c r="BB30" i="41"/>
  <c r="V22" i="45"/>
  <c r="J12" i="45"/>
  <c r="AD29" i="41"/>
  <c r="AK40" i="41"/>
  <c r="Z29" i="41"/>
  <c r="F17" i="45"/>
  <c r="AM75" i="41"/>
  <c r="AN44" i="41"/>
  <c r="Z39" i="41"/>
  <c r="R20" i="45"/>
  <c r="BD51" i="41"/>
  <c r="V30" i="41"/>
  <c r="X64" i="41"/>
  <c r="BB15" i="41"/>
  <c r="S26" i="41"/>
  <c r="AT48" i="41"/>
  <c r="Z15" i="41"/>
  <c r="AZ53" i="41"/>
  <c r="U78" i="41"/>
  <c r="BA20" i="41"/>
  <c r="Y33" i="41"/>
  <c r="AJ44" i="41"/>
  <c r="AW30" i="41"/>
  <c r="T47" i="41"/>
  <c r="AK63" i="41"/>
  <c r="O42" i="41"/>
  <c r="BF35" i="41"/>
  <c r="AE24" i="45"/>
  <c r="X60" i="41"/>
  <c r="AV61" i="41"/>
  <c r="M16" i="45"/>
  <c r="AI43" i="41"/>
  <c r="AI73" i="41"/>
  <c r="BK55" i="41"/>
  <c r="ES18" i="12"/>
  <c r="P19" i="45"/>
  <c r="BI21" i="41"/>
  <c r="Z15" i="45"/>
  <c r="R78" i="41"/>
  <c r="AV73" i="41"/>
  <c r="BH73" i="41"/>
  <c r="AV31" i="41"/>
  <c r="BH63" i="41"/>
  <c r="AJ55" i="41"/>
  <c r="AU51" i="41"/>
  <c r="AE42" i="41"/>
  <c r="Q47" i="41"/>
  <c r="X79" i="41"/>
  <c r="AZ65" i="41"/>
  <c r="BH47" i="41"/>
  <c r="AT33" i="41"/>
  <c r="AB31" i="41"/>
  <c r="X16" i="41"/>
  <c r="AV48" i="41"/>
  <c r="AR39" i="41"/>
  <c r="X52" i="41"/>
  <c r="AC45" i="41"/>
  <c r="U72" i="41"/>
  <c r="AB53" i="41"/>
  <c r="T68" i="41"/>
  <c r="AG19" i="41"/>
  <c r="O22" i="45"/>
  <c r="N50" i="41"/>
  <c r="AH66" i="41"/>
  <c r="BJ72" i="41"/>
  <c r="T45" i="41"/>
  <c r="AO62" i="41"/>
  <c r="AV47" i="41"/>
  <c r="AM16" i="41"/>
  <c r="L25" i="45"/>
  <c r="AV26" i="41"/>
  <c r="AM33" i="41"/>
  <c r="AD65" i="41"/>
  <c r="AX59" i="41"/>
  <c r="AM55" i="41"/>
  <c r="AY76" i="41"/>
  <c r="AY36" i="41"/>
  <c r="BF49" i="41"/>
  <c r="N18" i="45"/>
  <c r="AM21" i="41"/>
  <c r="S32" i="41"/>
  <c r="AG46" i="41"/>
  <c r="BA31" i="41"/>
  <c r="AL28" i="41"/>
  <c r="AA49" i="41"/>
  <c r="AX20" i="41"/>
  <c r="I18" i="45"/>
  <c r="AX63" i="41"/>
  <c r="O12" i="45"/>
  <c r="BE77" i="41"/>
  <c r="AA16" i="45"/>
  <c r="A7" i="41"/>
  <c r="F77" i="41"/>
  <c r="AF73" i="41"/>
  <c r="P19" i="41"/>
  <c r="BK26" i="41"/>
  <c r="U38" i="41"/>
  <c r="N66" i="41"/>
  <c r="BE69" i="41"/>
  <c r="BE56" i="41"/>
  <c r="AQ35" i="41"/>
  <c r="AR16" i="41"/>
  <c r="O15" i="41"/>
  <c r="AK48" i="41"/>
  <c r="AZ31" i="41"/>
  <c r="BA59" i="41"/>
  <c r="BI78" i="41"/>
  <c r="AA32" i="41"/>
  <c r="V66" i="41"/>
  <c r="BI28" i="41"/>
  <c r="S53" i="41"/>
  <c r="BE40" i="41"/>
  <c r="R25" i="45"/>
  <c r="AB71" i="41"/>
  <c r="U71" i="41"/>
  <c r="AE31" i="41"/>
  <c r="Z22" i="45"/>
  <c r="F38" i="41"/>
  <c r="AB74" i="41"/>
  <c r="Y25" i="45"/>
  <c r="AQ40" i="41"/>
  <c r="AD37" i="41"/>
  <c r="F61" i="41"/>
  <c r="T14" i="45"/>
  <c r="AJ45" i="41"/>
  <c r="BF28" i="41"/>
  <c r="BH78" i="41"/>
  <c r="AB39" i="41"/>
  <c r="AF33" i="41"/>
  <c r="AG20" i="45"/>
  <c r="AR56" i="41"/>
  <c r="BI35" i="41"/>
  <c r="N79" i="41"/>
  <c r="AD20" i="41"/>
  <c r="U50" i="41"/>
  <c r="EW18" i="12"/>
  <c r="W73" i="41"/>
  <c r="BH51" i="41"/>
  <c r="AP48" i="41"/>
  <c r="AD73" i="41"/>
  <c r="AX43" i="41"/>
  <c r="AK68" i="41"/>
  <c r="AU66" i="41"/>
  <c r="BC68" i="41"/>
  <c r="BG19" i="41"/>
  <c r="AH75" i="41"/>
  <c r="J19" i="45"/>
  <c r="N18" i="41"/>
  <c r="AD14" i="45"/>
  <c r="X18" i="41"/>
  <c r="V52" i="41"/>
  <c r="Z46" i="41"/>
  <c r="N21" i="45"/>
  <c r="X53" i="41"/>
  <c r="Z21" i="45"/>
  <c r="V62" i="41"/>
  <c r="AF52" i="41"/>
  <c r="G20" i="45"/>
  <c r="AE57" i="41"/>
  <c r="N14" i="45"/>
  <c r="S46" i="41"/>
  <c r="V20" i="41"/>
  <c r="AO80" i="41"/>
  <c r="AW74" i="41"/>
  <c r="O30" i="41"/>
  <c r="AA13" i="45"/>
  <c r="R80" i="41"/>
  <c r="BI49" i="41"/>
  <c r="AV59" i="41"/>
  <c r="AE16" i="41"/>
  <c r="G12" i="45"/>
  <c r="AG65" i="41"/>
  <c r="BK42" i="41"/>
  <c r="AH59" i="41"/>
  <c r="AA67" i="41"/>
  <c r="BC74" i="41"/>
  <c r="X54" i="41"/>
  <c r="AP73" i="41"/>
  <c r="AD36" i="41"/>
  <c r="BK73" i="41"/>
  <c r="AU16" i="41"/>
  <c r="AU19" i="41"/>
  <c r="AL43" i="41"/>
  <c r="BJ43" i="41"/>
  <c r="AA14" i="45"/>
  <c r="AI58" i="41"/>
  <c r="AW57" i="41"/>
  <c r="AQ46" i="41"/>
  <c r="T28" i="41"/>
  <c r="Q26" i="41"/>
  <c r="AW29" i="41"/>
  <c r="AZ73" i="41"/>
  <c r="AI79" i="41"/>
  <c r="AQ36" i="41"/>
  <c r="BC75" i="41"/>
  <c r="BD45" i="41"/>
  <c r="AB35" i="41"/>
  <c r="BC27" i="41"/>
  <c r="AS52" i="41"/>
  <c r="AE11" i="45"/>
  <c r="AK71" i="41"/>
  <c r="W25" i="45"/>
  <c r="V47" i="41"/>
  <c r="W65" i="41"/>
  <c r="BK78" i="41"/>
  <c r="BE57" i="41"/>
  <c r="EU18" i="12"/>
  <c r="BG38" i="41"/>
  <c r="BA17" i="41"/>
  <c r="AW36" i="41"/>
  <c r="AE78" i="41"/>
  <c r="AS16" i="41"/>
  <c r="AX49" i="41"/>
  <c r="J13" i="45"/>
  <c r="AY45" i="41"/>
  <c r="Q31" i="41"/>
  <c r="X51" i="41"/>
  <c r="V40" i="41"/>
  <c r="AF79" i="41"/>
  <c r="AB27" i="41"/>
  <c r="Q11" i="45"/>
  <c r="T61" i="41"/>
  <c r="AT34" i="41"/>
  <c r="BE63" i="41"/>
  <c r="AM78" i="41"/>
  <c r="AD16" i="45"/>
  <c r="BI63" i="41"/>
  <c r="R23" i="45"/>
  <c r="AH17" i="45"/>
  <c r="BK62" i="41"/>
  <c r="BB78" i="41"/>
  <c r="AH61" i="41"/>
  <c r="AP32" i="41"/>
  <c r="AK44" i="41"/>
  <c r="BD61" i="41"/>
  <c r="Q35" i="41"/>
  <c r="AR70" i="41"/>
  <c r="AG16" i="45"/>
  <c r="BF38" i="41"/>
  <c r="AE46" i="41"/>
  <c r="AX30" i="41"/>
  <c r="T24" i="45"/>
  <c r="AY26" i="41"/>
  <c r="AQ39" i="41"/>
  <c r="BA50" i="41"/>
  <c r="AJ40" i="41"/>
  <c r="AG31" i="41"/>
  <c r="Z54" i="41"/>
  <c r="AS32" i="41"/>
  <c r="BJ46" i="41"/>
  <c r="BC71" i="41"/>
  <c r="AQ15" i="41"/>
  <c r="P33" i="41"/>
  <c r="AX57" i="41"/>
  <c r="AN42" i="41"/>
  <c r="AJ48" i="41"/>
  <c r="AP58" i="41"/>
  <c r="BD54" i="41"/>
  <c r="AJ62" i="41"/>
  <c r="Z32" i="41"/>
  <c r="BE42" i="41"/>
  <c r="BI47" i="41"/>
  <c r="X47" i="41"/>
  <c r="AO26" i="41"/>
  <c r="BE34" i="41"/>
  <c r="AA50" i="41"/>
  <c r="BJ26" i="41"/>
  <c r="AV55" i="41"/>
  <c r="P67" i="41"/>
  <c r="W49" i="41"/>
  <c r="AS34" i="41"/>
  <c r="AX71" i="41"/>
  <c r="AZ68" i="41"/>
  <c r="O26" i="41"/>
  <c r="Z17" i="41"/>
  <c r="R59" i="41"/>
  <c r="AK39" i="41"/>
  <c r="R18" i="41"/>
  <c r="X27" i="41"/>
  <c r="AE61" i="41"/>
  <c r="N19" i="45"/>
  <c r="S76" i="41"/>
  <c r="AJ64" i="41"/>
  <c r="AV45" i="41"/>
  <c r="Y16" i="41"/>
  <c r="Z59" i="41"/>
  <c r="P59" i="41"/>
  <c r="I7" i="55"/>
  <c r="AG30" i="41"/>
  <c r="R60" i="41"/>
  <c r="I12" i="45"/>
  <c r="BF48" i="41"/>
  <c r="Q16" i="45"/>
  <c r="AR33" i="41"/>
  <c r="AA51" i="41"/>
  <c r="V65" i="41"/>
  <c r="BH56" i="41"/>
  <c r="Y20" i="41"/>
  <c r="AS19" i="41"/>
  <c r="F46" i="41"/>
  <c r="G18" i="45"/>
  <c r="O11" i="45"/>
  <c r="BC34" i="41"/>
  <c r="AS38" i="41"/>
  <c r="AF55" i="41"/>
  <c r="AX58" i="41"/>
  <c r="O56" i="41"/>
  <c r="AC37" i="41"/>
  <c r="AN62" i="41"/>
  <c r="T23" i="45"/>
  <c r="Y15" i="41"/>
  <c r="X63" i="41"/>
  <c r="AV68" i="41"/>
  <c r="AT61" i="41"/>
  <c r="BF74" i="41"/>
  <c r="AO16" i="41"/>
  <c r="BC78" i="41"/>
  <c r="AP17" i="41"/>
  <c r="O35" i="41"/>
  <c r="V73" i="41"/>
  <c r="AX56" i="41"/>
  <c r="AE17" i="45"/>
  <c r="BH19" i="41"/>
  <c r="N46" i="41"/>
  <c r="AQ72" i="41"/>
  <c r="AF21" i="41"/>
  <c r="BG79" i="41"/>
  <c r="AB38" i="41"/>
  <c r="F20" i="45"/>
  <c r="AL51" i="41"/>
  <c r="AB34" i="41"/>
  <c r="F56" i="41"/>
  <c r="P47" i="41"/>
  <c r="BK68" i="41"/>
  <c r="R51" i="41"/>
  <c r="AT53" i="41"/>
  <c r="BK49" i="41"/>
  <c r="BF67" i="41"/>
  <c r="AQ67" i="41"/>
  <c r="AR19" i="41"/>
  <c r="BC15" i="41"/>
  <c r="AW17" i="41"/>
  <c r="AK66" i="41"/>
  <c r="W63" i="41"/>
  <c r="T25" i="41"/>
  <c r="AY62" i="41"/>
  <c r="AG24" i="45"/>
  <c r="BG80" i="41"/>
  <c r="AP33" i="41"/>
  <c r="AZ30" i="41"/>
  <c r="AR79" i="41"/>
  <c r="Q32" i="41"/>
  <c r="O48" i="41"/>
  <c r="AR61" i="41"/>
  <c r="AF42" i="41"/>
  <c r="AF74" i="41"/>
  <c r="K13" i="45"/>
  <c r="AN21" i="41"/>
  <c r="AL34" i="41"/>
  <c r="T57" i="41"/>
  <c r="DV5" i="12"/>
  <c r="AZ50" i="41"/>
  <c r="P68" i="41"/>
  <c r="AA11" i="45"/>
  <c r="AY57" i="41"/>
  <c r="AF40" i="41"/>
  <c r="U73" i="41"/>
  <c r="AQ70" i="41"/>
  <c r="P29" i="41"/>
  <c r="Y64" i="41"/>
  <c r="AS29" i="41"/>
  <c r="U69" i="41"/>
  <c r="U30" i="41"/>
  <c r="BI42" i="41"/>
  <c r="AD78" i="41"/>
  <c r="AE25" i="41"/>
  <c r="AU77" i="41"/>
  <c r="P21" i="45"/>
  <c r="AK45" i="41"/>
  <c r="AG51" i="41"/>
  <c r="AI63" i="41"/>
  <c r="P48" i="41"/>
  <c r="BI38" i="41"/>
  <c r="K18" i="45"/>
  <c r="AN30" i="41"/>
  <c r="AI45" i="41"/>
  <c r="AF16" i="41"/>
  <c r="BJ60" i="41"/>
  <c r="BK57" i="41"/>
  <c r="R61" i="41"/>
  <c r="U52" i="41"/>
  <c r="Q73" i="41"/>
  <c r="AO56" i="41"/>
  <c r="BA41" i="41"/>
  <c r="K24" i="45"/>
  <c r="W51" i="41"/>
  <c r="N57" i="41"/>
  <c r="P20" i="45"/>
  <c r="AI40" i="41"/>
  <c r="AQ69" i="41"/>
  <c r="AY48" i="41"/>
  <c r="BE55" i="41"/>
  <c r="AH38" i="41"/>
  <c r="N39" i="41"/>
  <c r="AE48" i="41"/>
  <c r="AK72" i="41"/>
  <c r="AN36" i="41"/>
  <c r="V16" i="45"/>
  <c r="BA63" i="41"/>
  <c r="X49" i="41"/>
  <c r="V21" i="41"/>
  <c r="F62" i="41"/>
  <c r="T15" i="41"/>
  <c r="AY56" i="41"/>
  <c r="L21" i="45"/>
  <c r="BE79" i="41"/>
  <c r="L11" i="45"/>
  <c r="Q27" i="41"/>
  <c r="AQ54" i="41"/>
  <c r="N78" i="41"/>
  <c r="Z35" i="41"/>
  <c r="W48" i="41"/>
  <c r="AE30" i="41"/>
  <c r="AR17" i="41"/>
  <c r="AF28" i="41"/>
  <c r="AF67" i="41"/>
  <c r="AZ74" i="41"/>
  <c r="AA26" i="41"/>
  <c r="BI27" i="41"/>
  <c r="AB17" i="41"/>
  <c r="AO25" i="41"/>
  <c r="AK38" i="41"/>
  <c r="AZ41" i="41"/>
  <c r="U68" i="41"/>
  <c r="AZ77" i="41"/>
  <c r="BF61" i="41"/>
  <c r="AB37" i="41"/>
  <c r="AM41" i="41"/>
  <c r="K17" i="45"/>
  <c r="AV29" i="41"/>
  <c r="M23" i="45"/>
  <c r="Q49" i="41"/>
  <c r="F67" i="41"/>
  <c r="AL60" i="41"/>
  <c r="AV70" i="41"/>
  <c r="V26" i="41"/>
  <c r="AX72" i="41"/>
  <c r="AJ65" i="41"/>
  <c r="BH70" i="41"/>
  <c r="N49" i="41"/>
  <c r="AA39" i="41"/>
  <c r="BF65" i="41"/>
  <c r="W76" i="41"/>
  <c r="AK50" i="41"/>
  <c r="R27" i="41"/>
  <c r="R56" i="41"/>
  <c r="AV76" i="41"/>
  <c r="AC16" i="41"/>
  <c r="AL78" i="41"/>
  <c r="BA51" i="41"/>
  <c r="AM74" i="41"/>
  <c r="BJ66" i="41"/>
  <c r="AB15" i="41"/>
  <c r="AO75" i="41"/>
  <c r="AB18" i="45"/>
  <c r="AJ66" i="41"/>
  <c r="AP75" i="41"/>
  <c r="AX35" i="41"/>
  <c r="AC33" i="41"/>
  <c r="AG61" i="41"/>
  <c r="AJ77" i="41"/>
  <c r="Y57" i="41"/>
  <c r="AC27" i="41"/>
  <c r="AB21" i="41"/>
  <c r="BE50" i="41"/>
  <c r="AP28" i="41"/>
  <c r="BK46" i="41"/>
  <c r="AE74" i="41"/>
  <c r="O19" i="45"/>
  <c r="BF45" i="41"/>
  <c r="P32" i="41"/>
  <c r="Z74" i="41"/>
  <c r="R79" i="41"/>
  <c r="AN26" i="41"/>
  <c r="BA79" i="41"/>
  <c r="BJ49" i="41"/>
  <c r="AS25" i="41"/>
  <c r="BC69" i="41"/>
  <c r="AE69" i="41"/>
  <c r="N72" i="41"/>
  <c r="Q12" i="45"/>
  <c r="AI18" i="41"/>
  <c r="AV77" i="41"/>
  <c r="X19" i="45"/>
  <c r="BD41" i="41"/>
  <c r="AJ20" i="41"/>
  <c r="Q34" i="41"/>
  <c r="N69" i="41"/>
  <c r="AR43" i="41"/>
  <c r="AL72" i="41"/>
  <c r="I19" i="45"/>
  <c r="AW64" i="41"/>
  <c r="AB67" i="41"/>
  <c r="BB28" i="41"/>
  <c r="AI68" i="41"/>
  <c r="AP44" i="41"/>
  <c r="S60" i="41"/>
  <c r="BE39" i="41"/>
  <c r="U45" i="41"/>
  <c r="AJ28" i="41"/>
  <c r="AZ67" i="41"/>
  <c r="BJ16" i="41"/>
  <c r="Z79" i="41"/>
  <c r="M13" i="45"/>
  <c r="AX45" i="41"/>
  <c r="AL68" i="41"/>
  <c r="Y78" i="41"/>
  <c r="T17" i="45"/>
  <c r="AW53" i="41"/>
  <c r="AE34" i="41"/>
  <c r="Q54" i="41"/>
  <c r="AX74" i="41"/>
  <c r="AP67" i="41"/>
  <c r="AE35" i="41"/>
  <c r="AL73" i="41"/>
  <c r="AA28" i="41"/>
  <c r="P53" i="41"/>
  <c r="AQ63" i="41"/>
  <c r="AR47" i="41"/>
  <c r="AW50" i="41"/>
  <c r="AY69" i="41"/>
  <c r="L20" i="45"/>
  <c r="AI15" i="41"/>
  <c r="U34" i="41"/>
  <c r="BF32" i="41"/>
  <c r="BI52" i="41"/>
  <c r="Y68" i="41"/>
  <c r="V38" i="41"/>
  <c r="X19" i="41"/>
  <c r="Y36" i="41"/>
  <c r="AY78" i="41"/>
  <c r="AP77" i="41"/>
  <c r="AO68" i="41"/>
  <c r="AB55" i="41"/>
  <c r="Z65" i="41"/>
  <c r="BG59" i="41"/>
  <c r="AW18" i="41"/>
  <c r="AL71" i="41"/>
  <c r="AR78" i="41"/>
  <c r="AT37" i="41"/>
  <c r="AE18" i="45"/>
  <c r="AB56" i="41"/>
  <c r="AZ21" i="41"/>
  <c r="AD23" i="45"/>
  <c r="AH37" i="41"/>
  <c r="AJ32" i="41"/>
  <c r="AY46" i="41"/>
  <c r="AR48" i="41"/>
  <c r="X66" i="41"/>
  <c r="AF13" i="45"/>
  <c r="AC47" i="41"/>
  <c r="BK59" i="41"/>
  <c r="AH22" i="45"/>
  <c r="E25" i="45"/>
  <c r="AU75" i="41"/>
  <c r="O25" i="41"/>
  <c r="AX64" i="41"/>
  <c r="AB60" i="41"/>
  <c r="AC32" i="41"/>
  <c r="BI56" i="41"/>
  <c r="S13" i="45"/>
  <c r="N29" i="41"/>
  <c r="BD27" i="41"/>
  <c r="AS42" i="41"/>
  <c r="AG21" i="45"/>
  <c r="AE27" i="41"/>
  <c r="AT56" i="41"/>
  <c r="BD70" i="41"/>
  <c r="O17" i="41"/>
  <c r="Q37" i="41"/>
  <c r="DX18" i="12"/>
  <c r="BF60" i="41"/>
  <c r="AN54" i="41"/>
  <c r="O21" i="41"/>
  <c r="AL52" i="41"/>
  <c r="AT76" i="41"/>
  <c r="AP69" i="41"/>
  <c r="BI39" i="41"/>
  <c r="BH77" i="41"/>
  <c r="T37" i="41"/>
  <c r="W19" i="45"/>
  <c r="W18" i="41"/>
  <c r="Y51" i="41"/>
  <c r="AN58" i="41"/>
  <c r="BC55" i="41"/>
  <c r="F48" i="41"/>
  <c r="BC56" i="41"/>
  <c r="U27" i="41"/>
  <c r="T16" i="41"/>
  <c r="AD77" i="41"/>
  <c r="AO53" i="41"/>
  <c r="AS56" i="41"/>
  <c r="AF25" i="41"/>
  <c r="BE53" i="41"/>
  <c r="S27" i="41"/>
  <c r="V29" i="41"/>
  <c r="AN31" i="41"/>
  <c r="BK72" i="41"/>
  <c r="M15" i="45"/>
  <c r="AC16" i="45"/>
  <c r="AQ42" i="41"/>
  <c r="AI27" i="41"/>
  <c r="BE16" i="41"/>
  <c r="Z13" i="45"/>
  <c r="AH65" i="41"/>
  <c r="AH11" i="45"/>
  <c r="K14" i="45"/>
  <c r="AY75" i="41"/>
  <c r="AP80" i="41"/>
  <c r="AF30" i="41"/>
  <c r="AD18" i="45"/>
  <c r="I17" i="45"/>
  <c r="AG43" i="41"/>
  <c r="AP57" i="41"/>
  <c r="E18" i="45"/>
  <c r="Y72" i="41"/>
  <c r="BG64" i="41"/>
  <c r="Q46" i="41"/>
  <c r="Z17" i="45"/>
  <c r="AA59" i="41"/>
  <c r="AD64" i="41"/>
  <c r="BK41" i="41"/>
  <c r="AV62" i="41"/>
  <c r="W32" i="41"/>
  <c r="O41" i="41"/>
  <c r="R21" i="45"/>
  <c r="BK31" i="41"/>
  <c r="AG38" i="41"/>
  <c r="Q80" i="41"/>
  <c r="BG63" i="41"/>
  <c r="BK45" i="41"/>
  <c r="AS67" i="41"/>
  <c r="N63" i="41"/>
  <c r="AV57" i="41"/>
  <c r="BI51" i="41"/>
  <c r="AL20" i="41"/>
  <c r="Z64" i="41"/>
  <c r="AR34" i="41"/>
  <c r="AS44" i="41"/>
  <c r="AR52" i="41"/>
  <c r="U56" i="41"/>
  <c r="O51" i="41"/>
  <c r="AG35" i="41"/>
  <c r="AH25" i="41"/>
  <c r="AZ35" i="41"/>
  <c r="AW79" i="41"/>
  <c r="F34" i="41"/>
  <c r="AC78" i="41"/>
  <c r="AO51" i="41"/>
  <c r="AH15" i="41"/>
  <c r="N65" i="41"/>
  <c r="R46" i="41"/>
  <c r="AI61" i="41"/>
  <c r="AH54" i="41"/>
  <c r="AN46" i="41"/>
  <c r="N76" i="41"/>
  <c r="AB70" i="41"/>
  <c r="BB57" i="41"/>
  <c r="BH62" i="41"/>
  <c r="X12" i="45"/>
  <c r="T56" i="41"/>
  <c r="U44" i="41"/>
  <c r="AU20" i="41"/>
  <c r="AL18" i="41"/>
  <c r="BD80" i="41"/>
  <c r="L18" i="45"/>
  <c r="AY53" i="41"/>
  <c r="U17" i="45"/>
  <c r="BH34" i="41"/>
  <c r="AC19" i="45"/>
  <c r="AL64" i="41"/>
  <c r="BH29" i="41"/>
  <c r="AA62" i="41"/>
  <c r="Y40" i="41"/>
  <c r="BC45" i="41"/>
  <c r="AO71" i="41"/>
  <c r="AW51" i="41"/>
  <c r="AE64" i="41"/>
  <c r="AG28" i="41"/>
  <c r="AD43" i="41"/>
  <c r="BF47" i="41"/>
  <c r="AR49" i="41"/>
  <c r="BB25" i="41"/>
  <c r="AD44" i="41"/>
  <c r="O14" i="45"/>
  <c r="W15" i="41"/>
  <c r="AM63" i="41"/>
  <c r="S54" i="41"/>
  <c r="S79" i="41"/>
  <c r="W71" i="41"/>
  <c r="AC40" i="41"/>
  <c r="AM59" i="41"/>
  <c r="BF56" i="41"/>
  <c r="AF71" i="41"/>
  <c r="BI58" i="41"/>
  <c r="T27" i="41"/>
  <c r="AU50" i="41"/>
  <c r="EE18" i="12"/>
  <c r="AL67" i="41"/>
  <c r="DW5" i="12"/>
  <c r="AZ76" i="41"/>
  <c r="AR53" i="41"/>
  <c r="BD63" i="41"/>
  <c r="BB69" i="41"/>
  <c r="AH29" i="41"/>
  <c r="T55" i="41"/>
  <c r="AJ71" i="41"/>
  <c r="AS48" i="41"/>
  <c r="AG47" i="41"/>
  <c r="N19" i="41"/>
  <c r="AE36" i="41"/>
  <c r="N25" i="45"/>
  <c r="AQ50" i="41"/>
  <c r="AI25" i="41"/>
  <c r="EP18" i="12"/>
  <c r="BD77" i="41"/>
  <c r="F70" i="41"/>
  <c r="X26" i="41"/>
  <c r="BB35" i="41"/>
  <c r="AL62" i="41"/>
  <c r="BJ67" i="41"/>
  <c r="X61" i="41"/>
  <c r="M18" i="45"/>
  <c r="AZ54" i="41"/>
  <c r="BC67" i="41"/>
  <c r="X34" i="41"/>
  <c r="AB29" i="41"/>
  <c r="X21" i="45"/>
  <c r="AG41" i="41"/>
  <c r="S47" i="41"/>
  <c r="G21" i="45"/>
  <c r="AK77" i="41"/>
  <c r="AI76" i="41"/>
  <c r="Y22" i="45"/>
  <c r="BI71" i="41"/>
  <c r="AO63" i="41"/>
  <c r="F73" i="41"/>
  <c r="AG32" i="41"/>
  <c r="T60" i="41"/>
  <c r="BJ79" i="41"/>
  <c r="AY49" i="41"/>
  <c r="AR31" i="41"/>
  <c r="AO21" i="41"/>
  <c r="AA45" i="41"/>
  <c r="AB20" i="45"/>
  <c r="BG58" i="41"/>
  <c r="O20" i="45"/>
  <c r="AL69" i="41"/>
  <c r="AO39" i="41"/>
  <c r="AE67" i="41"/>
  <c r="R45" i="41"/>
  <c r="AA78" i="41"/>
  <c r="BH45" i="41"/>
  <c r="Q38" i="41"/>
  <c r="BB36" i="41"/>
  <c r="AE62" i="41"/>
  <c r="BK30" i="41"/>
  <c r="BK75" i="41"/>
  <c r="AV56" i="41"/>
  <c r="AD76" i="41"/>
  <c r="AS15" i="41"/>
  <c r="BB59" i="41"/>
  <c r="AQ75" i="41"/>
  <c r="AH67" i="41"/>
  <c r="T18" i="41"/>
  <c r="AF43" i="41"/>
  <c r="AR67" i="41"/>
  <c r="X72" i="41"/>
  <c r="Q19" i="41"/>
  <c r="Y27" i="41"/>
  <c r="U53" i="41"/>
  <c r="AV44" i="41"/>
  <c r="U70" i="41"/>
  <c r="BG36" i="41"/>
  <c r="Q42" i="41"/>
  <c r="BC32" i="41"/>
  <c r="BJ47" i="41"/>
  <c r="AV53" i="41"/>
  <c r="BD69" i="41"/>
  <c r="AS71" i="41"/>
  <c r="Z14" i="45"/>
  <c r="AV30" i="41"/>
  <c r="W22" i="45"/>
  <c r="P60" i="41"/>
  <c r="P22" i="45"/>
  <c r="AP66" i="41"/>
  <c r="AA15" i="41"/>
  <c r="AE16" i="45"/>
  <c r="W20" i="45"/>
  <c r="AJ47" i="41"/>
  <c r="BE49" i="41"/>
  <c r="BH52" i="41"/>
  <c r="BF68" i="41"/>
  <c r="AE15" i="45"/>
  <c r="AQ32" i="41"/>
  <c r="R54" i="41"/>
  <c r="O74" i="41"/>
  <c r="AS80" i="41"/>
  <c r="AK16" i="41"/>
  <c r="BH42" i="41"/>
  <c r="AU32" i="41"/>
  <c r="AG71" i="41"/>
  <c r="AN45" i="41"/>
  <c r="BA30" i="41"/>
  <c r="AF47" i="41"/>
  <c r="R70" i="41"/>
  <c r="AL49" i="41"/>
  <c r="Q65" i="41"/>
  <c r="BF36" i="41"/>
  <c r="Q59" i="41"/>
  <c r="R75" i="41"/>
  <c r="AM49" i="41"/>
  <c r="AI66" i="41"/>
  <c r="V37" i="41"/>
  <c r="BJ45" i="41"/>
  <c r="AH62" i="41"/>
  <c r="AA73" i="41"/>
  <c r="AD67" i="41"/>
  <c r="N32" i="41"/>
  <c r="V14" i="45"/>
  <c r="O54" i="41"/>
  <c r="AH72" i="41"/>
  <c r="AZ33" i="41"/>
  <c r="AA33" i="41"/>
  <c r="T13" i="45"/>
  <c r="P30" i="41"/>
  <c r="X77" i="41"/>
  <c r="AL36" i="41"/>
  <c r="AY60" i="41"/>
  <c r="U41" i="41"/>
  <c r="Z12" i="45"/>
  <c r="K19" i="45"/>
  <c r="BH49" i="41"/>
  <c r="AR77" i="41"/>
  <c r="N12" i="45"/>
  <c r="Q15" i="45"/>
  <c r="O38" i="41"/>
  <c r="AT35" i="41"/>
  <c r="BH64" i="41"/>
  <c r="AL56" i="41"/>
  <c r="AT31" i="41"/>
  <c r="F1" i="54"/>
  <c r="BJ80" i="41"/>
  <c r="AZ49" i="41"/>
  <c r="AJ36" i="41"/>
  <c r="J15" i="45"/>
  <c r="AA70" i="41"/>
  <c r="AD34" i="41"/>
  <c r="AU44" i="41"/>
  <c r="AM67" i="41"/>
  <c r="AP15" i="41"/>
  <c r="X16" i="45"/>
  <c r="W67" i="41"/>
  <c r="AS30" i="41"/>
  <c r="BE32" i="41"/>
  <c r="F31" i="41"/>
  <c r="BC60" i="41"/>
  <c r="EC18" i="12"/>
  <c r="AM48" i="41"/>
  <c r="BB66" i="41"/>
  <c r="FA18" i="12"/>
  <c r="BC17" i="41"/>
  <c r="AY42" i="41"/>
  <c r="BB31" i="41"/>
  <c r="R40" i="41"/>
  <c r="AK56" i="41"/>
  <c r="AE23" i="45"/>
  <c r="AY21" i="41"/>
  <c r="W60" i="41"/>
  <c r="AZ64" i="41"/>
  <c r="BG34" i="41"/>
  <c r="EV18" i="12"/>
  <c r="AZ69" i="41"/>
  <c r="AB19" i="45"/>
  <c r="K21" i="45"/>
  <c r="AM35" i="41"/>
  <c r="AS40" i="41"/>
  <c r="AX44" i="41"/>
  <c r="O59" i="41"/>
  <c r="X25" i="45"/>
  <c r="AB47" i="41"/>
  <c r="BB52" i="41"/>
  <c r="AP71" i="41"/>
  <c r="AJ41" i="41"/>
  <c r="AR28" i="41"/>
  <c r="AS33" i="41"/>
  <c r="BI36" i="41"/>
  <c r="AQ61" i="41"/>
  <c r="E20" i="45"/>
  <c r="BJ36" i="41"/>
  <c r="BE15" i="41"/>
  <c r="F52" i="41"/>
  <c r="AJ76" i="41"/>
  <c r="E23" i="45"/>
  <c r="S18" i="45"/>
  <c r="AX65" i="41"/>
  <c r="BG57" i="41"/>
  <c r="AY35" i="41"/>
  <c r="AK51" i="41"/>
  <c r="AQ26" i="41"/>
  <c r="V70" i="41"/>
  <c r="AJ78" i="41"/>
  <c r="BG18" i="41"/>
  <c r="BD56" i="41"/>
  <c r="S37" i="41"/>
  <c r="BF50" i="41"/>
  <c r="BH18" i="41"/>
  <c r="W75" i="41"/>
  <c r="E22" i="45"/>
  <c r="AH56" i="41"/>
  <c r="AY79" i="41"/>
  <c r="N41" i="41"/>
  <c r="U67" i="41"/>
  <c r="BE33" i="41"/>
  <c r="N52" i="41"/>
  <c r="AL25" i="41"/>
  <c r="U28" i="41"/>
  <c r="F33" i="41"/>
  <c r="AD53" i="41"/>
  <c r="BH28" i="41"/>
  <c r="BE51" i="41"/>
  <c r="V20" i="45"/>
  <c r="AW38" i="41"/>
  <c r="BJ57" i="41"/>
  <c r="S66" i="41"/>
  <c r="AI17" i="41"/>
  <c r="BE54" i="41"/>
  <c r="V54" i="41"/>
  <c r="AX55" i="41"/>
  <c r="AQ64" i="41"/>
  <c r="W28" i="41"/>
  <c r="BA18" i="41"/>
  <c r="AD17" i="41"/>
  <c r="T21" i="45"/>
  <c r="BA74" i="41"/>
  <c r="N40" i="41"/>
  <c r="AH28" i="41"/>
  <c r="BA42" i="41"/>
  <c r="BB42" i="41"/>
  <c r="AA19" i="41"/>
  <c r="AM29" i="41"/>
  <c r="AU15" i="41"/>
  <c r="AB30" i="41"/>
  <c r="AX17" i="41"/>
  <c r="AK17" i="41"/>
  <c r="AZ55" i="41"/>
  <c r="F44" i="41"/>
  <c r="AS68" i="41"/>
  <c r="Q40" i="41"/>
  <c r="S41" i="41"/>
  <c r="AN29" i="41"/>
  <c r="AN51" i="41"/>
  <c r="AD62" i="41"/>
  <c r="AA57" i="41"/>
  <c r="I25" i="45"/>
  <c r="BH44" i="41"/>
  <c r="BE75" i="41"/>
  <c r="Z53" i="41"/>
  <c r="AH36" i="41"/>
  <c r="AV16" i="41"/>
  <c r="BD25" i="41"/>
  <c r="AQ37" i="41"/>
  <c r="AR76" i="41"/>
  <c r="BA33" i="41"/>
  <c r="AW43" i="41"/>
  <c r="AK65" i="41"/>
  <c r="U47" i="41"/>
  <c r="M22" i="45"/>
  <c r="X17" i="45"/>
  <c r="BD75" i="41"/>
  <c r="U12" i="45"/>
  <c r="BA45" i="41"/>
  <c r="X59" i="41"/>
  <c r="V69" i="41"/>
  <c r="Z45" i="41"/>
  <c r="H12" i="45"/>
  <c r="Y80" i="41"/>
  <c r="AL40" i="41"/>
  <c r="BH27" i="41"/>
  <c r="AD52" i="41"/>
  <c r="AR73" i="41"/>
  <c r="AX41" i="41"/>
  <c r="AE50" i="41"/>
  <c r="U37" i="41"/>
  <c r="BK20" i="41"/>
  <c r="AA69" i="41"/>
  <c r="R7" i="9" a="1"/>
  <c r="BC59" i="41"/>
  <c r="BB48" i="41"/>
  <c r="AH43" i="41"/>
  <c r="S11" i="45"/>
  <c r="Y66" i="41"/>
  <c r="N33" i="41"/>
  <c r="O25" i="45"/>
  <c r="P16" i="41"/>
  <c r="AE21" i="41"/>
  <c r="AN16" i="41"/>
  <c r="AM45" i="41"/>
  <c r="AP79" i="41"/>
  <c r="AR75" i="41"/>
  <c r="O76" i="41"/>
  <c r="AP65" i="41"/>
  <c r="AV52" i="41"/>
  <c r="F37" i="41"/>
  <c r="R73" i="41"/>
  <c r="BB77" i="41"/>
  <c r="BG26" i="41"/>
  <c r="Z16" i="45"/>
  <c r="W33" i="41"/>
  <c r="S57" i="41"/>
  <c r="AW34" i="41"/>
  <c r="P13" i="45"/>
  <c r="AB12" i="45"/>
  <c r="AT49" i="41"/>
  <c r="AN74" i="41"/>
  <c r="AE20" i="45"/>
  <c r="AH21" i="45"/>
  <c r="AO29" i="41"/>
  <c r="AO45" i="41"/>
  <c r="AX26" i="41"/>
  <c r="BD29" i="41"/>
  <c r="AO79" i="41"/>
  <c r="AX47" i="41"/>
  <c r="AG74" i="41"/>
  <c r="AN34" i="41"/>
  <c r="AG55" i="41"/>
  <c r="F14" i="45"/>
  <c r="X17" i="41"/>
  <c r="AL59" i="41"/>
  <c r="O61" i="41"/>
  <c r="T52" i="41"/>
  <c r="S43" i="41"/>
  <c r="Z73" i="41"/>
  <c r="O29" i="41"/>
  <c r="AE29" i="41"/>
  <c r="BD49" i="41"/>
  <c r="BB18" i="41"/>
  <c r="AF78" i="41"/>
  <c r="AC63" i="41"/>
  <c r="Y18" i="45"/>
  <c r="BK29" i="41"/>
  <c r="BE18" i="41"/>
  <c r="AC79" i="41"/>
  <c r="AO66" i="41"/>
  <c r="Z76" i="41"/>
  <c r="Z21" i="41"/>
  <c r="V50" i="41"/>
  <c r="F72" i="41"/>
  <c r="AH77" i="41"/>
  <c r="BK32" i="41"/>
  <c r="AW27" i="41"/>
  <c r="V18" i="45"/>
  <c r="AW72" i="41"/>
  <c r="AC43" i="41"/>
  <c r="J20" i="45"/>
  <c r="P15" i="45"/>
  <c r="R17" i="45"/>
  <c r="AX75" i="41"/>
  <c r="AA36" i="41"/>
  <c r="S38" i="41"/>
  <c r="Y61" i="41"/>
  <c r="AU62" i="41"/>
  <c r="M21" i="45"/>
  <c r="AX68" i="41"/>
  <c r="AV19" i="41"/>
  <c r="AK29" i="41"/>
  <c r="Y60" i="41"/>
  <c r="BI79" i="41"/>
  <c r="DW18" i="12"/>
  <c r="BC63" i="41"/>
  <c r="AG40" i="41"/>
  <c r="Y65" i="41"/>
  <c r="BK51" i="41"/>
  <c r="O19" i="41"/>
  <c r="AK79" i="41"/>
  <c r="AC12" i="45"/>
  <c r="AN47" i="41"/>
  <c r="AZ32" i="41"/>
  <c r="BB16" i="41"/>
  <c r="AF32" i="41"/>
  <c r="W64" i="41"/>
  <c r="Q18" i="45"/>
  <c r="AR57" i="41"/>
  <c r="AB43" i="41"/>
  <c r="Q28" i="41"/>
  <c r="AC51" i="41"/>
  <c r="Z24" i="45"/>
  <c r="BG52" i="41"/>
  <c r="BH40" i="41"/>
  <c r="AJ39" i="41"/>
  <c r="AN61" i="41"/>
  <c r="AC23" i="45"/>
  <c r="BE72" i="41"/>
  <c r="AG62" i="41"/>
  <c r="BI32" i="41"/>
  <c r="Z18" i="41"/>
  <c r="AO54" i="41"/>
  <c r="Y31" i="41"/>
  <c r="Q19" i="45"/>
  <c r="P14" i="45"/>
  <c r="AD19" i="45"/>
  <c r="F74" i="41"/>
  <c r="AB72" i="41"/>
  <c r="AO60" i="41"/>
  <c r="Y63" i="41"/>
  <c r="BF55" i="41"/>
  <c r="AF31" i="41"/>
  <c r="AI51" i="41"/>
  <c r="Z47" i="41"/>
  <c r="BF51" i="41"/>
  <c r="O65" i="41"/>
  <c r="AZ20" i="41"/>
  <c r="AC64" i="41"/>
  <c r="H22" i="45"/>
  <c r="AB49" i="41"/>
  <c r="AC73" i="41"/>
  <c r="I15" i="45"/>
  <c r="AZ56" i="41"/>
  <c r="BH58" i="41"/>
  <c r="BI30" i="41"/>
  <c r="AC66" i="41"/>
  <c r="BA66" i="41"/>
  <c r="BK60" i="41"/>
  <c r="V59" i="41"/>
  <c r="BI76" i="41"/>
  <c r="G22" i="45"/>
  <c r="AM61" i="41"/>
  <c r="BB74" i="41"/>
  <c r="AO78" i="41"/>
  <c r="AZ63" i="41"/>
  <c r="BD26" i="41"/>
  <c r="AY66" i="41"/>
  <c r="W16" i="45"/>
  <c r="BC46" i="41"/>
  <c r="AB57" i="41"/>
  <c r="AW52" i="41"/>
  <c r="AA24" i="45"/>
  <c r="BK33" i="41"/>
  <c r="T66" i="41"/>
  <c r="AP27" i="41"/>
  <c r="R16" i="45"/>
  <c r="BD68" i="41"/>
  <c r="T80" i="41"/>
  <c r="AA52" i="41"/>
  <c r="AA79" i="41"/>
  <c r="AU49" i="41"/>
  <c r="T79" i="41"/>
  <c r="Z52" i="41"/>
  <c r="EI18" i="12"/>
  <c r="BK58" i="41"/>
  <c r="BJ53" i="41"/>
  <c r="Z68" i="41"/>
  <c r="AB40" i="41"/>
  <c r="F16" i="45"/>
  <c r="P23" i="45"/>
  <c r="U11" i="45"/>
  <c r="W24" i="45"/>
  <c r="BH39" i="41"/>
  <c r="AC71" i="41"/>
  <c r="AZ39" i="41"/>
  <c r="BE28" i="41"/>
  <c r="X35" i="41"/>
  <c r="Y75" i="41"/>
  <c r="U65" i="41"/>
  <c r="AO76" i="41"/>
  <c r="BE30" i="41"/>
  <c r="Z37" i="41"/>
  <c r="AE33" i="41"/>
  <c r="AW33" i="41"/>
  <c r="S77" i="41"/>
  <c r="BK63" i="41"/>
  <c r="BB62" i="41"/>
  <c r="BG69" i="41"/>
  <c r="O57" i="41"/>
  <c r="AJ34" i="41"/>
  <c r="BE60" i="41"/>
  <c r="BF27" i="41"/>
  <c r="V57" i="41"/>
  <c r="AB28" i="41"/>
  <c r="AT28" i="41"/>
  <c r="S30" i="41"/>
  <c r="W62" i="41"/>
  <c r="AG13" i="45"/>
  <c r="X75" i="41"/>
  <c r="AK21" i="41"/>
  <c r="BE66" i="41"/>
  <c r="AV41" i="41"/>
  <c r="X71" i="41"/>
  <c r="BK43" i="41"/>
  <c r="BH60" i="41"/>
  <c r="AA17" i="41"/>
  <c r="AM65" i="41"/>
  <c r="AR62" i="41"/>
  <c r="AG39" i="41"/>
  <c r="BC33" i="41"/>
  <c r="AT71" i="41"/>
  <c r="AS57" i="41"/>
  <c r="AF50" i="41"/>
  <c r="N36" i="41"/>
  <c r="X69" i="41"/>
  <c r="AY72" i="41"/>
  <c r="BG60" i="41"/>
  <c r="AN70" i="41"/>
  <c r="BA35" i="41"/>
  <c r="U16" i="45"/>
  <c r="AC44" i="41"/>
  <c r="AF38" i="41"/>
  <c r="AB41" i="41"/>
  <c r="N16" i="41"/>
  <c r="P25" i="41"/>
  <c r="F25" i="41"/>
  <c r="AG78" i="41"/>
  <c r="AL19" i="41"/>
  <c r="V72" i="41"/>
  <c r="BB32" i="41"/>
  <c r="BF15" i="41"/>
  <c r="AL30" i="41"/>
  <c r="AZ59" i="41"/>
  <c r="AO19" i="41"/>
  <c r="S31" i="41"/>
  <c r="AT29" i="41"/>
  <c r="AD25" i="41"/>
  <c r="I22" i="45"/>
  <c r="AY43" i="41"/>
  <c r="BC19" i="41"/>
  <c r="AO59" i="41"/>
  <c r="O13" i="45"/>
  <c r="AC18" i="41"/>
  <c r="AG72" i="41"/>
  <c r="O72" i="41"/>
  <c r="P61" i="41"/>
  <c r="I16" i="45"/>
  <c r="AU18" i="41"/>
  <c r="AY16" i="41"/>
  <c r="G16" i="45"/>
  <c r="AG63" i="41"/>
  <c r="AG69" i="41"/>
  <c r="AM37" i="41"/>
  <c r="W18" i="45"/>
  <c r="R15" i="45"/>
  <c r="O47" i="41"/>
  <c r="S73" i="41"/>
  <c r="BF46" i="41"/>
  <c r="AW61" i="41"/>
  <c r="AY17" i="41"/>
  <c r="AW68" i="41"/>
  <c r="AD51" i="41"/>
  <c r="Z19" i="45"/>
  <c r="AW62" i="41"/>
  <c r="AH18" i="45"/>
  <c r="BA68" i="41"/>
  <c r="Y16" i="45"/>
  <c r="AG56" i="41"/>
  <c r="AB65" i="41"/>
  <c r="W42" i="41"/>
  <c r="BG62" i="41"/>
  <c r="AL54" i="41"/>
  <c r="BD58" i="41"/>
  <c r="BH50" i="41"/>
  <c r="Y71" i="41"/>
  <c r="AH44" i="41"/>
  <c r="BJ20" i="41"/>
  <c r="BC47" i="41"/>
  <c r="BF78" i="41"/>
  <c r="AQ33" i="41"/>
  <c r="AQ28" i="41"/>
  <c r="AI60" i="41"/>
  <c r="AA25" i="45"/>
  <c r="BH26" i="41"/>
  <c r="P64" i="41"/>
  <c r="BG43" i="41"/>
  <c r="BB65" i="41"/>
  <c r="BJ54" i="41"/>
  <c r="AZ78" i="41"/>
  <c r="AZ46" i="41"/>
  <c r="AI19" i="41"/>
  <c r="AT50" i="41"/>
  <c r="F75" i="41"/>
  <c r="AN60" i="41"/>
  <c r="AY59" i="41"/>
  <c r="AO34" i="41"/>
  <c r="BE68" i="41"/>
  <c r="F40" i="41"/>
  <c r="BK37" i="41"/>
  <c r="AG60" i="41"/>
  <c r="AA72" i="41"/>
  <c r="AH57" i="41"/>
  <c r="U64" i="41"/>
  <c r="BE45" i="41"/>
  <c r="AA74" i="41"/>
  <c r="BJ58" i="41"/>
  <c r="AY77" i="41"/>
  <c r="AM46" i="41"/>
  <c r="J11" i="45"/>
  <c r="F57" i="41"/>
  <c r="S45" i="41"/>
  <c r="AE53" i="41"/>
  <c r="BC30" i="41"/>
  <c r="DU7" i="12"/>
  <c r="AH15" i="45"/>
  <c r="S71" i="41"/>
  <c r="Z16" i="41"/>
  <c r="BI54" i="41"/>
  <c r="AJ19" i="41"/>
  <c r="BJ52" i="41"/>
  <c r="P71" i="41"/>
  <c r="AP52" i="41"/>
  <c r="AN66" i="41"/>
  <c r="BA75" i="41"/>
  <c r="AI20" i="41"/>
  <c r="AC13" i="45"/>
  <c r="AE22" i="45"/>
  <c r="N54" i="41"/>
  <c r="T42" i="41"/>
  <c r="BF42" i="41"/>
  <c r="V19" i="41"/>
  <c r="AM32" i="41"/>
  <c r="BH55" i="41"/>
  <c r="BG35" i="41"/>
  <c r="AN55" i="41"/>
  <c r="BK64" i="41"/>
  <c r="E24" i="45"/>
  <c r="BG68" i="41"/>
  <c r="O55" i="41"/>
  <c r="BK56" i="41"/>
  <c r="X62" i="41"/>
  <c r="AI48" i="41"/>
  <c r="AR36" i="41"/>
  <c r="BI50" i="41"/>
  <c r="W72" i="41"/>
  <c r="BF53" i="41"/>
  <c r="E17" i="45"/>
  <c r="AN67" i="41"/>
  <c r="V36" i="41"/>
  <c r="BB41" i="41"/>
  <c r="AP70" i="41"/>
  <c r="AO43" i="41"/>
  <c r="N58" i="41"/>
  <c r="P17" i="45"/>
  <c r="AF18" i="41"/>
  <c r="O24" i="45"/>
  <c r="AE76" i="41"/>
  <c r="W61" i="41"/>
  <c r="E21" i="45"/>
  <c r="Y67" i="41"/>
  <c r="BD35" i="41"/>
  <c r="AC29" i="41"/>
  <c r="AB26" i="41"/>
  <c r="P27" i="41"/>
  <c r="AZ27" i="41"/>
  <c r="AB20" i="41"/>
  <c r="U76" i="41"/>
  <c r="AN40" i="41"/>
  <c r="BF16" i="41"/>
  <c r="T39" i="41"/>
  <c r="AL57" i="41"/>
  <c r="AU48" i="41"/>
  <c r="BK40" i="41"/>
  <c r="AX76" i="41"/>
  <c r="R58" i="41"/>
  <c r="AU27" i="41"/>
  <c r="AC28" i="41"/>
  <c r="BF70" i="41"/>
  <c r="AK34" i="41"/>
  <c r="AF19" i="45"/>
  <c r="Z36" i="41"/>
  <c r="J21" i="45"/>
  <c r="AR74" i="41"/>
  <c r="AB64" i="41"/>
  <c r="S72" i="41"/>
  <c r="BJ25" i="41"/>
  <c r="BH15" i="41"/>
  <c r="K25" i="45"/>
  <c r="S17" i="45"/>
  <c r="AG64" i="41"/>
  <c r="BJ40" i="41"/>
  <c r="F25" i="45"/>
  <c r="BE36" i="41"/>
  <c r="K16" i="45"/>
  <c r="AB16" i="41"/>
  <c r="U74" i="41"/>
  <c r="U57" i="41"/>
  <c r="AY52" i="41"/>
  <c r="BH65" i="41"/>
  <c r="R20" i="41"/>
  <c r="N67" i="41"/>
  <c r="G17" i="45"/>
  <c r="AG77" i="41"/>
  <c r="F24" i="45"/>
  <c r="BB79" i="41"/>
  <c r="AM30" i="41"/>
  <c r="BB54" i="41"/>
  <c r="AA21" i="45"/>
  <c r="BC77" i="41"/>
  <c r="H23" i="45"/>
  <c r="BB53" i="41"/>
  <c r="O64" i="41"/>
  <c r="S23" i="45"/>
  <c r="AG70" i="41"/>
  <c r="AG52" i="41"/>
  <c r="N23" i="45"/>
  <c r="AB23" i="45"/>
  <c r="AA35" i="41"/>
  <c r="AC25" i="45"/>
  <c r="P52" i="41"/>
  <c r="BK39" i="41"/>
  <c r="N31" i="41"/>
  <c r="Q69" i="41"/>
  <c r="V15" i="45"/>
  <c r="Y55" i="41"/>
  <c r="N37" i="41"/>
  <c r="BD78" i="41"/>
  <c r="S78" i="41"/>
  <c r="AG29" i="41"/>
  <c r="AC21" i="41"/>
  <c r="AY25" i="41"/>
  <c r="X37" i="41"/>
  <c r="BF17" i="41"/>
  <c r="AA27" i="41"/>
  <c r="Z75" i="41"/>
  <c r="AU55" i="41"/>
  <c r="AE80" i="41"/>
  <c r="P34" i="41"/>
  <c r="BB34" i="41"/>
  <c r="BG56" i="41"/>
  <c r="AM64" i="41"/>
  <c r="U35" i="41"/>
  <c r="AO74" i="41"/>
  <c r="AA20" i="41"/>
  <c r="F26" i="41"/>
  <c r="AF27" i="41"/>
  <c r="AK61" i="41"/>
  <c r="F11" i="55"/>
  <c r="Y28" i="41"/>
  <c r="AW60" i="41"/>
  <c r="AS47" i="41"/>
  <c r="BG33" i="41"/>
  <c r="AD69" i="41"/>
  <c r="G15" i="45"/>
  <c r="O32" i="41"/>
  <c r="AS43" i="41"/>
  <c r="AK37" i="41"/>
  <c r="I24" i="45"/>
  <c r="BJ30" i="41"/>
  <c r="AO15" i="41"/>
  <c r="AZ48" i="41"/>
  <c r="AJ72" i="41"/>
  <c r="P20" i="41"/>
  <c r="BD55" i="41"/>
  <c r="BK66" i="41"/>
  <c r="BD18" i="41"/>
  <c r="AE72" i="41"/>
  <c r="EJ18" i="12"/>
  <c r="AD45" i="41"/>
  <c r="BH41" i="41"/>
  <c r="AR42" i="41"/>
  <c r="R48" i="41"/>
  <c r="P50" i="41"/>
  <c r="AR21" i="41"/>
  <c r="AF20" i="45"/>
  <c r="BC35" i="41"/>
  <c r="AJ59" i="41"/>
  <c r="AI46" i="41"/>
  <c r="AQ76" i="41"/>
  <c r="N48" i="41"/>
  <c r="AU26" i="41"/>
  <c r="BE41" i="41"/>
  <c r="AZ44" i="41"/>
  <c r="N17" i="41"/>
  <c r="Y18" i="41"/>
  <c r="N28" i="41"/>
  <c r="AQ18" i="41"/>
  <c r="AS74" i="41"/>
  <c r="AR25" i="41"/>
  <c r="T76" i="41"/>
  <c r="AI53" i="41"/>
  <c r="R17" i="41"/>
  <c r="AI42" i="41"/>
  <c r="AV75" i="41"/>
  <c r="U58" i="41"/>
  <c r="AU58" i="41"/>
  <c r="AL75" i="41"/>
  <c r="AF22" i="45"/>
  <c r="BD33" i="41"/>
  <c r="DQ23" i="12"/>
  <c r="Y69" i="41"/>
  <c r="AN76" i="41"/>
  <c r="AV72" i="41"/>
  <c r="Z66" i="41"/>
  <c r="AG66" i="41"/>
  <c r="AA76" i="41"/>
  <c r="BH75" i="41"/>
  <c r="F53" i="41"/>
  <c r="BA69" i="41"/>
  <c r="P54" i="41"/>
  <c r="BF33" i="41"/>
  <c r="AZ29" i="41"/>
  <c r="Y77" i="41"/>
  <c r="AK30" i="41"/>
  <c r="BC39" i="41"/>
  <c r="U32" i="41"/>
  <c r="O15" i="45"/>
  <c r="BH21" i="41"/>
  <c r="AK26" i="41"/>
  <c r="AX53" i="41"/>
  <c r="Q41" i="41"/>
  <c r="AH19" i="41"/>
  <c r="S28" i="41"/>
  <c r="AP42" i="41"/>
  <c r="BI67" i="41"/>
  <c r="AG19" i="45"/>
  <c r="W54" i="41"/>
  <c r="AB19" i="41"/>
  <c r="BA21" i="41"/>
  <c r="BF62" i="41"/>
  <c r="AT62" i="41"/>
  <c r="AM73" i="41"/>
  <c r="Z40" i="41"/>
  <c r="AJ75" i="41"/>
  <c r="V49" i="41"/>
  <c r="AN73" i="41"/>
  <c r="AC77" i="41"/>
  <c r="BK61" i="41"/>
  <c r="T35" i="41"/>
  <c r="BF73" i="41"/>
  <c r="Z49" i="41"/>
  <c r="BI15" i="41"/>
  <c r="BH61" i="41"/>
  <c r="X73" i="41"/>
  <c r="Z27" i="41"/>
  <c r="AA46" i="41"/>
  <c r="BK19" i="41"/>
  <c r="I13" i="45"/>
  <c r="Q25" i="45"/>
  <c r="AJ58" i="41"/>
  <c r="V55" i="41"/>
  <c r="BJ32" i="41"/>
  <c r="AB24" i="45"/>
  <c r="R13" i="9"/>
  <c r="AO52" i="41"/>
  <c r="T43" i="41"/>
  <c r="AF59" i="41"/>
  <c r="X38" i="41"/>
  <c r="AV37" i="41"/>
  <c r="AA65" i="41"/>
  <c r="DQ253" i="12"/>
  <c r="DQ207" i="12"/>
  <c r="DQ46" i="12"/>
  <c r="DQ138" i="12"/>
  <c r="DQ276" i="12"/>
  <c r="DQ161" i="12"/>
  <c r="DQ69" i="12"/>
  <c r="DQ92" i="12"/>
  <c r="DQ115" i="12"/>
  <c r="DQ230" i="12"/>
  <c r="R6" i="9" a="1"/>
  <c r="DQ184" i="12"/>
  <c r="DQ437" i="12"/>
  <c r="DQ299" i="12"/>
  <c r="L9" i="9" a="1"/>
  <c r="DQ874" i="12"/>
  <c r="CJ17" i="41" l="1"/>
  <c r="P12" i="12"/>
  <c r="AF9" i="45"/>
  <c r="AF8" i="45" s="1"/>
  <c r="AF10" i="45"/>
  <c r="E29" i="12"/>
  <c r="E27" i="12"/>
  <c r="DQ42" i="12"/>
  <c r="DU3" i="12"/>
  <c r="E142" i="12"/>
  <c r="E156" i="12"/>
  <c r="E144" i="12"/>
  <c r="P11" i="12"/>
  <c r="CJ16" i="41"/>
  <c r="E441" i="12"/>
  <c r="E443" i="12"/>
  <c r="E455" i="12"/>
  <c r="E280" i="12"/>
  <c r="E294" i="12"/>
  <c r="E282" i="12"/>
  <c r="R7" i="9"/>
  <c r="S7" i="9" s="1"/>
  <c r="E949" i="12"/>
  <c r="E947" i="12"/>
  <c r="E961" i="12"/>
  <c r="AG9" i="45"/>
  <c r="AG8" i="45" s="1"/>
  <c r="AG10" i="45"/>
  <c r="E765" i="12"/>
  <c r="E763" i="12"/>
  <c r="E777" i="12"/>
  <c r="R10" i="45"/>
  <c r="R9" i="45"/>
  <c r="R8" i="45" s="1"/>
  <c r="E717" i="12"/>
  <c r="E719" i="12"/>
  <c r="E731" i="12"/>
  <c r="CJ19" i="41"/>
  <c r="DZ5" i="12"/>
  <c r="EC5" i="12" s="1"/>
  <c r="EF5" i="12" s="1"/>
  <c r="EI5" i="12" s="1"/>
  <c r="EL5" i="12" s="1"/>
  <c r="EO5" i="12" s="1"/>
  <c r="ER5" i="12" s="1"/>
  <c r="EU5" i="12" s="1"/>
  <c r="EX5" i="12" s="1"/>
  <c r="FA5" i="12" s="1"/>
  <c r="FD5" i="12" s="1"/>
  <c r="FG5" i="12" s="1"/>
  <c r="FJ5" i="12" s="1"/>
  <c r="N10" i="45"/>
  <c r="N9" i="45"/>
  <c r="N8" i="45" s="1"/>
  <c r="Y10" i="45"/>
  <c r="Y9" i="45"/>
  <c r="Y8" i="45" s="1"/>
  <c r="E1154" i="12"/>
  <c r="E1168" i="12"/>
  <c r="E1156" i="12"/>
  <c r="E627" i="12"/>
  <c r="E625" i="12"/>
  <c r="E639" i="12"/>
  <c r="Z10" i="45"/>
  <c r="Z9" i="45"/>
  <c r="Z8" i="45" s="1"/>
  <c r="S10" i="45"/>
  <c r="S9" i="45"/>
  <c r="S8" i="45" s="1"/>
  <c r="K10" i="45"/>
  <c r="K9" i="45"/>
  <c r="K8" i="45" s="1"/>
  <c r="DY5" i="12"/>
  <c r="EB5" i="12" s="1"/>
  <c r="EE5" i="12" s="1"/>
  <c r="EH5" i="12" s="1"/>
  <c r="EK5" i="12" s="1"/>
  <c r="EN5" i="12" s="1"/>
  <c r="EQ5" i="12" s="1"/>
  <c r="ET5" i="12" s="1"/>
  <c r="EW5" i="12" s="1"/>
  <c r="EZ5" i="12" s="1"/>
  <c r="FC5" i="12" s="1"/>
  <c r="FF5" i="12" s="1"/>
  <c r="FI5" i="12" s="1"/>
  <c r="FL5" i="12" s="1"/>
  <c r="DV6" i="12"/>
  <c r="DV4" i="12" s="1"/>
  <c r="P10" i="45"/>
  <c r="P9" i="45"/>
  <c r="P8" i="45" s="1"/>
  <c r="N51" i="55"/>
  <c r="O51" i="55" s="1"/>
  <c r="T12" i="12"/>
  <c r="N72" i="55"/>
  <c r="O72" i="55" s="1"/>
  <c r="N57" i="55"/>
  <c r="O57" i="55" s="1"/>
  <c r="N50" i="55"/>
  <c r="O50" i="55" s="1"/>
  <c r="N22" i="55"/>
  <c r="O22" i="55" s="1"/>
  <c r="N73" i="55"/>
  <c r="O73" i="55" s="1"/>
  <c r="N21" i="55"/>
  <c r="O21" i="55" s="1"/>
  <c r="N39" i="55"/>
  <c r="O39" i="55" s="1"/>
  <c r="N70" i="55"/>
  <c r="O70" i="55" s="1"/>
  <c r="N64" i="55"/>
  <c r="O64" i="55" s="1"/>
  <c r="N56" i="55"/>
  <c r="O56" i="55" s="1"/>
  <c r="N27" i="55"/>
  <c r="O27" i="55" s="1"/>
  <c r="N8" i="55"/>
  <c r="O8" i="55" s="1"/>
  <c r="N9" i="55"/>
  <c r="O9" i="55" s="1"/>
  <c r="N100" i="55"/>
  <c r="O100" i="55" s="1"/>
  <c r="N55" i="55"/>
  <c r="O55" i="55" s="1"/>
  <c r="N80" i="55"/>
  <c r="O80" i="55" s="1"/>
  <c r="N84" i="55"/>
  <c r="O84" i="55" s="1"/>
  <c r="N52" i="55"/>
  <c r="O52" i="55" s="1"/>
  <c r="S16" i="12"/>
  <c r="N86" i="55"/>
  <c r="O86" i="55" s="1"/>
  <c r="N89" i="55"/>
  <c r="O89" i="55" s="1"/>
  <c r="N85" i="55"/>
  <c r="O85" i="55" s="1"/>
  <c r="N62" i="55"/>
  <c r="O62" i="55" s="1"/>
  <c r="N76" i="55"/>
  <c r="O76" i="55" s="1"/>
  <c r="N103" i="55"/>
  <c r="O103" i="55" s="1"/>
  <c r="N10" i="55"/>
  <c r="O10" i="55" s="1"/>
  <c r="N7" i="55"/>
  <c r="O7" i="55" s="1"/>
  <c r="N82" i="55"/>
  <c r="O82" i="55" s="1"/>
  <c r="N102" i="55"/>
  <c r="O102" i="55" s="1"/>
  <c r="N6" i="55"/>
  <c r="O6" i="55" s="1"/>
  <c r="N34" i="55"/>
  <c r="O34" i="55" s="1"/>
  <c r="N28" i="55"/>
  <c r="O28" i="55" s="1"/>
  <c r="N69" i="55"/>
  <c r="O69" i="55" s="1"/>
  <c r="N92" i="55"/>
  <c r="O92" i="55" s="1"/>
  <c r="S15" i="12"/>
  <c r="N18" i="55"/>
  <c r="O18" i="55" s="1"/>
  <c r="N47" i="55"/>
  <c r="O47" i="55" s="1"/>
  <c r="N49" i="55"/>
  <c r="O49" i="55" s="1"/>
  <c r="N58" i="55"/>
  <c r="O58" i="55" s="1"/>
  <c r="N67" i="55"/>
  <c r="O67" i="55" s="1"/>
  <c r="N16" i="55"/>
  <c r="O16" i="55" s="1"/>
  <c r="N79" i="55"/>
  <c r="O79" i="55" s="1"/>
  <c r="N71" i="55"/>
  <c r="O71" i="55" s="1"/>
  <c r="N91" i="55"/>
  <c r="O91" i="55" s="1"/>
  <c r="N24" i="55"/>
  <c r="O24" i="55" s="1"/>
  <c r="N66" i="55"/>
  <c r="O66" i="55" s="1"/>
  <c r="N33" i="55"/>
  <c r="O33" i="55" s="1"/>
  <c r="N37" i="55"/>
  <c r="O37" i="55" s="1"/>
  <c r="N15" i="55"/>
  <c r="O15" i="55" s="1"/>
  <c r="N75" i="55"/>
  <c r="O75" i="55" s="1"/>
  <c r="N78" i="55"/>
  <c r="O78" i="55" s="1"/>
  <c r="N74" i="55"/>
  <c r="O74" i="55" s="1"/>
  <c r="N95" i="55"/>
  <c r="O95" i="55" s="1"/>
  <c r="N94" i="55"/>
  <c r="O94" i="55" s="1"/>
  <c r="N42" i="55"/>
  <c r="O42" i="55" s="1"/>
  <c r="N31" i="55"/>
  <c r="O31" i="55" s="1"/>
  <c r="N35" i="55"/>
  <c r="O35" i="55" s="1"/>
  <c r="N96" i="55"/>
  <c r="O96" i="55" s="1"/>
  <c r="N61" i="55"/>
  <c r="O61" i="55" s="1"/>
  <c r="N77" i="55"/>
  <c r="O77" i="55" s="1"/>
  <c r="N11" i="55"/>
  <c r="O11" i="55" s="1"/>
  <c r="N65" i="55"/>
  <c r="O65" i="55" s="1"/>
  <c r="N101" i="55"/>
  <c r="O101" i="55" s="1"/>
  <c r="N63" i="55"/>
  <c r="O63" i="55" s="1"/>
  <c r="N36" i="55"/>
  <c r="O36" i="55" s="1"/>
  <c r="N81" i="55"/>
  <c r="O81" i="55" s="1"/>
  <c r="N98" i="55"/>
  <c r="O98" i="55" s="1"/>
  <c r="N14" i="55"/>
  <c r="O14" i="55" s="1"/>
  <c r="N48" i="55"/>
  <c r="O48" i="55" s="1"/>
  <c r="N41" i="55"/>
  <c r="O41" i="55" s="1"/>
  <c r="N12" i="55"/>
  <c r="O12" i="55" s="1"/>
  <c r="N30" i="55"/>
  <c r="O30" i="55" s="1"/>
  <c r="N90" i="55"/>
  <c r="O90" i="55" s="1"/>
  <c r="N25" i="55"/>
  <c r="O25" i="55" s="1"/>
  <c r="N97" i="55"/>
  <c r="O97" i="55" s="1"/>
  <c r="N83" i="55"/>
  <c r="O83" i="55" s="1"/>
  <c r="N44" i="55"/>
  <c r="O44" i="55" s="1"/>
  <c r="N19" i="55"/>
  <c r="O19" i="55" s="1"/>
  <c r="N45" i="55"/>
  <c r="O45" i="55" s="1"/>
  <c r="N40" i="55"/>
  <c r="O40" i="55" s="1"/>
  <c r="N5" i="55"/>
  <c r="O5" i="55" s="1"/>
  <c r="N17" i="55"/>
  <c r="O17" i="55" s="1"/>
  <c r="N43" i="55"/>
  <c r="O43" i="55" s="1"/>
  <c r="N4" i="55"/>
  <c r="O4" i="55" s="1"/>
  <c r="N20" i="55"/>
  <c r="O20" i="55" s="1"/>
  <c r="N68" i="55"/>
  <c r="O68" i="55" s="1"/>
  <c r="N32" i="55"/>
  <c r="O32" i="55" s="1"/>
  <c r="N93" i="55"/>
  <c r="O93" i="55" s="1"/>
  <c r="N13" i="55"/>
  <c r="O13" i="55" s="1"/>
  <c r="N60" i="55"/>
  <c r="O60" i="55" s="1"/>
  <c r="N99" i="55"/>
  <c r="O99" i="55" s="1"/>
  <c r="N59" i="55"/>
  <c r="O59" i="55" s="1"/>
  <c r="N38" i="55"/>
  <c r="O38" i="55" s="1"/>
  <c r="N26" i="55"/>
  <c r="O26" i="55" s="1"/>
  <c r="N54" i="55"/>
  <c r="O54" i="55" s="1"/>
  <c r="N46" i="55"/>
  <c r="O46" i="55" s="1"/>
  <c r="N23" i="55"/>
  <c r="O23" i="55" s="1"/>
  <c r="N53" i="55"/>
  <c r="O53" i="55" s="1"/>
  <c r="N29" i="55"/>
  <c r="O29" i="55" s="1"/>
  <c r="N88" i="55"/>
  <c r="O88" i="55" s="1"/>
  <c r="N87" i="55"/>
  <c r="O87" i="55" s="1"/>
  <c r="S14" i="12"/>
  <c r="AH9" i="45"/>
  <c r="AH8" i="45" s="1"/>
  <c r="AH10" i="45"/>
  <c r="E466" i="12"/>
  <c r="E478" i="12"/>
  <c r="E464" i="12"/>
  <c r="E98" i="12"/>
  <c r="E96" i="12"/>
  <c r="E110" i="12"/>
  <c r="P13" i="12"/>
  <c r="CJ18" i="41"/>
  <c r="E418" i="12"/>
  <c r="E420" i="12"/>
  <c r="E432" i="12"/>
  <c r="E903" i="12"/>
  <c r="E915" i="12"/>
  <c r="E901" i="12"/>
  <c r="F10" i="45"/>
  <c r="F9" i="45"/>
  <c r="F8" i="45" s="1"/>
  <c r="E938" i="12"/>
  <c r="E926" i="12"/>
  <c r="E924" i="12"/>
  <c r="E363" i="12"/>
  <c r="E351" i="12"/>
  <c r="E349" i="12"/>
  <c r="E811" i="12"/>
  <c r="E823" i="12"/>
  <c r="E809" i="12"/>
  <c r="Q9" i="45"/>
  <c r="Q8" i="45" s="1"/>
  <c r="Q10" i="45"/>
  <c r="CJ13" i="41"/>
  <c r="E9" i="45"/>
  <c r="E10" i="45"/>
  <c r="T10" i="45"/>
  <c r="T9" i="45"/>
  <c r="T8" i="45" s="1"/>
  <c r="E694" i="12"/>
  <c r="E708" i="12"/>
  <c r="E696" i="12"/>
  <c r="E832" i="12"/>
  <c r="E846" i="12"/>
  <c r="E834" i="12"/>
  <c r="E165" i="12"/>
  <c r="E167" i="12"/>
  <c r="E179" i="12"/>
  <c r="O10" i="45"/>
  <c r="O9" i="45"/>
  <c r="O8" i="45" s="1"/>
  <c r="E213" i="12"/>
  <c r="E211" i="12"/>
  <c r="E225" i="12"/>
  <c r="I9" i="45"/>
  <c r="I8" i="45" s="1"/>
  <c r="I10" i="45"/>
  <c r="E547" i="12"/>
  <c r="E533" i="12"/>
  <c r="E535" i="12"/>
  <c r="AE9" i="45"/>
  <c r="AE8" i="45" s="1"/>
  <c r="AE10" i="45"/>
  <c r="E236" i="12"/>
  <c r="E248" i="12"/>
  <c r="E234" i="12"/>
  <c r="AA9" i="45"/>
  <c r="AA8" i="45" s="1"/>
  <c r="AA10" i="45"/>
  <c r="E395" i="12"/>
  <c r="E409" i="12"/>
  <c r="E397" i="12"/>
  <c r="X9" i="45"/>
  <c r="X8" i="45" s="1"/>
  <c r="X10" i="45"/>
  <c r="E340" i="12"/>
  <c r="E326" i="12"/>
  <c r="E328" i="12"/>
  <c r="J9" i="45"/>
  <c r="J8" i="45" s="1"/>
  <c r="J10" i="45"/>
  <c r="E685" i="12"/>
  <c r="E673" i="12"/>
  <c r="E671" i="12"/>
  <c r="E190" i="12"/>
  <c r="E202" i="12"/>
  <c r="E188" i="12"/>
  <c r="E1039" i="12"/>
  <c r="E1041" i="12"/>
  <c r="E1053" i="12"/>
  <c r="E1110" i="12"/>
  <c r="E1108" i="12"/>
  <c r="E1122" i="12"/>
  <c r="E579" i="12"/>
  <c r="E593" i="12"/>
  <c r="E581" i="12"/>
  <c r="E1016" i="12"/>
  <c r="E1030" i="12"/>
  <c r="E1018" i="12"/>
  <c r="AB10" i="45"/>
  <c r="AB9" i="45"/>
  <c r="AB8" i="45" s="1"/>
  <c r="E742" i="12"/>
  <c r="E754" i="12"/>
  <c r="E740" i="12"/>
  <c r="CJ21" i="41"/>
  <c r="AC9" i="45"/>
  <c r="AC8" i="45" s="1"/>
  <c r="AC10" i="45"/>
  <c r="E1062" i="12"/>
  <c r="E1076" i="12"/>
  <c r="E1064" i="12"/>
  <c r="H10" i="45"/>
  <c r="H9" i="45"/>
  <c r="H8" i="45" s="1"/>
  <c r="E372" i="12"/>
  <c r="E386" i="12"/>
  <c r="E374" i="12"/>
  <c r="E512" i="12"/>
  <c r="E524" i="12"/>
  <c r="E510" i="12"/>
  <c r="E970" i="12"/>
  <c r="E984" i="12"/>
  <c r="E972" i="12"/>
  <c r="L10" i="9"/>
  <c r="M10" i="9" s="1"/>
  <c r="DQ19" i="12"/>
  <c r="E855" i="12"/>
  <c r="E869" i="12"/>
  <c r="E857" i="12"/>
  <c r="E501" i="12"/>
  <c r="E489" i="12"/>
  <c r="E487" i="12"/>
  <c r="E271" i="12"/>
  <c r="E259" i="12"/>
  <c r="E257" i="12"/>
  <c r="L10" i="45"/>
  <c r="L9" i="45"/>
  <c r="L8" i="45" s="1"/>
  <c r="CJ20" i="41"/>
  <c r="EA5" i="12"/>
  <c r="ED5" i="12" s="1"/>
  <c r="EG5" i="12" s="1"/>
  <c r="EJ5" i="12" s="1"/>
  <c r="EM5" i="12" s="1"/>
  <c r="EP5" i="12" s="1"/>
  <c r="ES5" i="12" s="1"/>
  <c r="EV5" i="12" s="1"/>
  <c r="EY5" i="12" s="1"/>
  <c r="FB5" i="12" s="1"/>
  <c r="FE5" i="12" s="1"/>
  <c r="FH5" i="12" s="1"/>
  <c r="FK5" i="12" s="1"/>
  <c r="E87" i="12"/>
  <c r="E75" i="12"/>
  <c r="E73" i="12"/>
  <c r="V9" i="45"/>
  <c r="V8" i="45" s="1"/>
  <c r="V10" i="45"/>
  <c r="W9" i="45"/>
  <c r="W8" i="45" s="1"/>
  <c r="W10" i="45"/>
  <c r="E305" i="12"/>
  <c r="E317" i="12"/>
  <c r="E303" i="12"/>
  <c r="AD10" i="45"/>
  <c r="AD9" i="45"/>
  <c r="AD8" i="45" s="1"/>
  <c r="G10" i="45"/>
  <c r="G9" i="45"/>
  <c r="G8" i="45" s="1"/>
  <c r="E64" i="12"/>
  <c r="E52" i="12"/>
  <c r="E50" i="12"/>
  <c r="E1087" i="12"/>
  <c r="E1099" i="12"/>
  <c r="E1085" i="12"/>
  <c r="U9" i="45"/>
  <c r="U8" i="45" s="1"/>
  <c r="U10" i="45"/>
  <c r="E1131" i="12"/>
  <c r="E1145" i="12"/>
  <c r="E1133" i="12"/>
  <c r="E650" i="12"/>
  <c r="E648" i="12"/>
  <c r="E662" i="12"/>
  <c r="E604" i="12"/>
  <c r="E602" i="12"/>
  <c r="E616" i="12"/>
  <c r="E788" i="12"/>
  <c r="E786" i="12"/>
  <c r="E800" i="12"/>
  <c r="E1007" i="12"/>
  <c r="E993" i="12"/>
  <c r="E995" i="12"/>
  <c r="E556" i="12"/>
  <c r="E570" i="12"/>
  <c r="E558" i="12"/>
  <c r="E880" i="12"/>
  <c r="E878" i="12"/>
  <c r="E892" i="12"/>
  <c r="E119" i="12"/>
  <c r="E133" i="12"/>
  <c r="E121" i="12"/>
  <c r="M9" i="45"/>
  <c r="M8" i="45" s="1"/>
  <c r="M10" i="45"/>
  <c r="E52" i="45"/>
  <c r="E61" i="45" s="1"/>
  <c r="E50" i="45"/>
  <c r="E59" i="45" s="1"/>
  <c r="E51" i="45"/>
  <c r="E60" i="45" s="1"/>
  <c r="L9" i="9"/>
  <c r="H19" i="9" s="1"/>
  <c r="E41" i="12"/>
  <c r="R6" i="9"/>
  <c r="JD741" i="9"/>
  <c r="JE740" i="9"/>
  <c r="JI739" i="9"/>
  <c r="JF740" i="9"/>
  <c r="JG740" i="9"/>
  <c r="JH740" i="9"/>
  <c r="DV7" i="12"/>
  <c r="DU10" i="12"/>
  <c r="DV10" i="12"/>
  <c r="DW6" i="12" l="1"/>
  <c r="E8" i="45"/>
  <c r="E66" i="45"/>
  <c r="M9" i="9"/>
  <c r="L11" i="9" s="1"/>
  <c r="DX6" i="12"/>
  <c r="DX4" i="12" s="1"/>
  <c r="DV3" i="12"/>
  <c r="H24" i="9"/>
  <c r="S6" i="9"/>
  <c r="H20" i="9"/>
  <c r="I18" i="9" s="1"/>
  <c r="JD742" i="9"/>
  <c r="JE741" i="9"/>
  <c r="JI740" i="9"/>
  <c r="JF741" i="9"/>
  <c r="DW10" i="12"/>
  <c r="DV9" i="12"/>
  <c r="DU9" i="12"/>
  <c r="DW8" i="12"/>
  <c r="S13" i="12"/>
  <c r="DV8" i="12"/>
  <c r="S10" i="12" a="1"/>
  <c r="DW7" i="12"/>
  <c r="DW9" i="12"/>
  <c r="DU8" i="12"/>
  <c r="L12" i="9" a="1"/>
  <c r="DW4" i="12" l="1"/>
  <c r="S10" i="12"/>
  <c r="T14" i="12"/>
  <c r="T13" i="12"/>
  <c r="S12" i="12"/>
  <c r="DW3" i="12"/>
  <c r="L12" i="9"/>
  <c r="I16" i="9" s="1"/>
  <c r="J16" i="9" s="1"/>
  <c r="K16" i="9" s="1"/>
  <c r="L16" i="9" s="1"/>
  <c r="M16" i="9" s="1"/>
  <c r="N16" i="9" s="1"/>
  <c r="O16" i="9" s="1"/>
  <c r="P16" i="9" s="1"/>
  <c r="Q16" i="9" s="1"/>
  <c r="R16" i="9" s="1"/>
  <c r="S16" i="9" s="1"/>
  <c r="T16" i="9" s="1"/>
  <c r="U16" i="9" s="1"/>
  <c r="V16" i="9" s="1"/>
  <c r="W16" i="9" s="1"/>
  <c r="X16" i="9" s="1"/>
  <c r="Y16" i="9" s="1"/>
  <c r="Z16" i="9" s="1"/>
  <c r="AA16" i="9" s="1"/>
  <c r="AB16" i="9" s="1"/>
  <c r="AC16" i="9" s="1"/>
  <c r="AD16" i="9" s="1"/>
  <c r="AE16" i="9" s="1"/>
  <c r="AF16" i="9" s="1"/>
  <c r="AG16" i="9" s="1"/>
  <c r="AH16" i="9" s="1"/>
  <c r="AI16" i="9" s="1"/>
  <c r="AJ16" i="9" s="1"/>
  <c r="AK16" i="9" s="1"/>
  <c r="AL16" i="9" s="1"/>
  <c r="AM16" i="9" s="1"/>
  <c r="AN16" i="9" s="1"/>
  <c r="AO16" i="9" s="1"/>
  <c r="AP16" i="9" s="1"/>
  <c r="AQ16" i="9" s="1"/>
  <c r="AR16" i="9" s="1"/>
  <c r="AS16" i="9" s="1"/>
  <c r="AT16" i="9" s="1"/>
  <c r="AU16" i="9" s="1"/>
  <c r="AV16" i="9" s="1"/>
  <c r="AW16" i="9" s="1"/>
  <c r="AX16" i="9" s="1"/>
  <c r="AY16" i="9" s="1"/>
  <c r="AZ16" i="9" s="1"/>
  <c r="BA16" i="9" s="1"/>
  <c r="BB16" i="9" s="1"/>
  <c r="BC16" i="9" s="1"/>
  <c r="BD16" i="9" s="1"/>
  <c r="BE16" i="9" s="1"/>
  <c r="BF16" i="9" s="1"/>
  <c r="BG16" i="9" s="1"/>
  <c r="DY6" i="12"/>
  <c r="DY4" i="12" s="1"/>
  <c r="H21" i="9"/>
  <c r="H25" i="9"/>
  <c r="H23" i="9" s="1"/>
  <c r="JD743" i="9"/>
  <c r="JE742" i="9"/>
  <c r="JH741" i="9"/>
  <c r="JI741" i="9"/>
  <c r="JG741" i="9"/>
  <c r="JF742" i="9"/>
  <c r="JG742" i="9"/>
  <c r="JH742" i="9"/>
  <c r="DX10" i="12"/>
  <c r="DX9" i="12"/>
  <c r="DY8" i="12"/>
  <c r="DY10" i="12"/>
  <c r="H17" i="9"/>
  <c r="DY7" i="12"/>
  <c r="DX8" i="12"/>
  <c r="DX7" i="12"/>
  <c r="DZ6" i="12" l="1"/>
  <c r="DX3" i="12"/>
  <c r="DY3" i="12"/>
  <c r="EA6" i="12"/>
  <c r="DZ4" i="12"/>
  <c r="JD744" i="9"/>
  <c r="JE743" i="9"/>
  <c r="JI742" i="9"/>
  <c r="JF743" i="9"/>
  <c r="DY9" i="12"/>
  <c r="DZ7" i="12"/>
  <c r="I19" i="9" a="1"/>
  <c r="DZ9" i="12"/>
  <c r="DZ8" i="12"/>
  <c r="DZ10" i="12"/>
  <c r="I19" i="9" l="1"/>
  <c r="I20" i="9" s="1"/>
  <c r="DZ3" i="12"/>
  <c r="EB6" i="12"/>
  <c r="EA4" i="12"/>
  <c r="JD745" i="9"/>
  <c r="JE744" i="9"/>
  <c r="JH743" i="9"/>
  <c r="JI743" i="9"/>
  <c r="JG743" i="9"/>
  <c r="JF744" i="9"/>
  <c r="JG744" i="9"/>
  <c r="JH744" i="9"/>
  <c r="EA9" i="12"/>
  <c r="EA7" i="12"/>
  <c r="EA10" i="12"/>
  <c r="EA8" i="12"/>
  <c r="I22" i="9" l="1"/>
  <c r="I24" i="9" s="1"/>
  <c r="I25" i="9" s="1"/>
  <c r="I23" i="9" s="1"/>
  <c r="J18" i="9"/>
  <c r="I21" i="9"/>
  <c r="EA3" i="12"/>
  <c r="EB4" i="12"/>
  <c r="EC6" i="12"/>
  <c r="JD746" i="9"/>
  <c r="JE745" i="9"/>
  <c r="JI744" i="9"/>
  <c r="JF745" i="9"/>
  <c r="EB10" i="12"/>
  <c r="EB8" i="12"/>
  <c r="I17" i="9"/>
  <c r="EB7" i="12"/>
  <c r="EB9" i="12"/>
  <c r="EB3" i="12" l="1"/>
  <c r="ED6" i="12"/>
  <c r="EC4" i="12"/>
  <c r="JD747" i="9"/>
  <c r="JE746" i="9"/>
  <c r="JH745" i="9"/>
  <c r="JI745" i="9"/>
  <c r="JG745" i="9"/>
  <c r="JF746" i="9"/>
  <c r="EC8" i="12"/>
  <c r="EC10" i="12"/>
  <c r="EC9" i="12"/>
  <c r="J19" i="9" a="1"/>
  <c r="EC7" i="12"/>
  <c r="J19" i="9" l="1"/>
  <c r="EC3" i="12"/>
  <c r="EE6" i="12"/>
  <c r="ED4" i="12"/>
  <c r="JD748" i="9"/>
  <c r="JE747" i="9"/>
  <c r="JH746" i="9"/>
  <c r="JI746" i="9"/>
  <c r="JG746" i="9"/>
  <c r="JF747" i="9"/>
  <c r="ED8" i="12"/>
  <c r="ED9" i="12"/>
  <c r="ED10" i="12"/>
  <c r="ED7" i="12"/>
  <c r="J22" i="9" l="1"/>
  <c r="J24" i="9" s="1"/>
  <c r="J25" i="9" s="1"/>
  <c r="J23" i="9" s="1"/>
  <c r="J20" i="9"/>
  <c r="ED3" i="12"/>
  <c r="EE4" i="12"/>
  <c r="EF6" i="12"/>
  <c r="JD749" i="9"/>
  <c r="JE748" i="9"/>
  <c r="JH747" i="9"/>
  <c r="JI747" i="9"/>
  <c r="JG747" i="9"/>
  <c r="JF748" i="9"/>
  <c r="JG748" i="9"/>
  <c r="JH748" i="9"/>
  <c r="EE10" i="12"/>
  <c r="EE9" i="12"/>
  <c r="EE8" i="12"/>
  <c r="EE7" i="12"/>
  <c r="K18" i="9" l="1"/>
  <c r="J21" i="9"/>
  <c r="EE3" i="12"/>
  <c r="EG6" i="12"/>
  <c r="EF4" i="12"/>
  <c r="JD750" i="9"/>
  <c r="JE749" i="9"/>
  <c r="JI748" i="9"/>
  <c r="JF749" i="9"/>
  <c r="EF10" i="12"/>
  <c r="EF9" i="12"/>
  <c r="J17" i="9"/>
  <c r="EF7" i="12"/>
  <c r="EF8" i="12"/>
  <c r="EF3" i="12" l="1"/>
  <c r="EH6" i="12"/>
  <c r="EG4" i="12"/>
  <c r="JD751" i="9"/>
  <c r="JE750" i="9"/>
  <c r="JH749" i="9"/>
  <c r="JI749" i="9"/>
  <c r="JG749" i="9"/>
  <c r="JF750" i="9"/>
  <c r="K19" i="9" a="1"/>
  <c r="EG7" i="12"/>
  <c r="EG10" i="12"/>
  <c r="EG9" i="12"/>
  <c r="EG8" i="12"/>
  <c r="K19" i="9" l="1"/>
  <c r="EG3" i="12"/>
  <c r="EI6" i="12"/>
  <c r="EH4" i="12"/>
  <c r="JD752" i="9"/>
  <c r="JE751" i="9"/>
  <c r="JH750" i="9"/>
  <c r="JI750" i="9"/>
  <c r="JG750" i="9"/>
  <c r="JF751" i="9"/>
  <c r="EH8" i="12"/>
  <c r="EH7" i="12"/>
  <c r="EH10" i="12"/>
  <c r="EH9" i="12"/>
  <c r="K20" i="9" l="1"/>
  <c r="L18" i="9" s="1"/>
  <c r="K22" i="9"/>
  <c r="K24" i="9" s="1"/>
  <c r="K25" i="9" s="1"/>
  <c r="K23" i="9" s="1"/>
  <c r="EH3" i="12"/>
  <c r="EI4" i="12"/>
  <c r="EJ6" i="12"/>
  <c r="JD753" i="9"/>
  <c r="JE752" i="9"/>
  <c r="JH751" i="9"/>
  <c r="JG752" i="9"/>
  <c r="JI751" i="9"/>
  <c r="JG751" i="9"/>
  <c r="JF752" i="9"/>
  <c r="EI8" i="12"/>
  <c r="EI10" i="12"/>
  <c r="EI7" i="12"/>
  <c r="EI9" i="12"/>
  <c r="K21" i="9" l="1"/>
  <c r="EI3" i="12"/>
  <c r="EJ4" i="12"/>
  <c r="EK6" i="12"/>
  <c r="JD754" i="9"/>
  <c r="JE753" i="9"/>
  <c r="JI752" i="9"/>
  <c r="JH752" i="9"/>
  <c r="JF753" i="9"/>
  <c r="EJ8" i="12"/>
  <c r="EJ10" i="12"/>
  <c r="EJ9" i="12"/>
  <c r="EJ7" i="12"/>
  <c r="K17" i="9"/>
  <c r="EJ3" i="12" l="1"/>
  <c r="EL6" i="12"/>
  <c r="EK4" i="12"/>
  <c r="JD755" i="9"/>
  <c r="JE754" i="9"/>
  <c r="JH753" i="9"/>
  <c r="JI753" i="9"/>
  <c r="JG753" i="9"/>
  <c r="JF754" i="9"/>
  <c r="EK9" i="12"/>
  <c r="EK8" i="12"/>
  <c r="EK7" i="12"/>
  <c r="EK10" i="12"/>
  <c r="L19" i="9" a="1"/>
  <c r="L19" i="9" l="1"/>
  <c r="EK3" i="12"/>
  <c r="EM6" i="12"/>
  <c r="EL4" i="12"/>
  <c r="JD756" i="9"/>
  <c r="JE755" i="9"/>
  <c r="JH754" i="9"/>
  <c r="JI754" i="9"/>
  <c r="JG754" i="9"/>
  <c r="JF755" i="9"/>
  <c r="EL9" i="12"/>
  <c r="EL10" i="12"/>
  <c r="EL7" i="12"/>
  <c r="EL8" i="12"/>
  <c r="L22" i="9" l="1"/>
  <c r="L24" i="9" s="1"/>
  <c r="L25" i="9" s="1"/>
  <c r="L23" i="9" s="1"/>
  <c r="L20" i="9"/>
  <c r="M18" i="9" s="1"/>
  <c r="EL3" i="12"/>
  <c r="EN6" i="12"/>
  <c r="EM4" i="12"/>
  <c r="JD757" i="9"/>
  <c r="JE756" i="9"/>
  <c r="JH755" i="9"/>
  <c r="JI755" i="9"/>
  <c r="JG755" i="9"/>
  <c r="JF756" i="9"/>
  <c r="EM8" i="12"/>
  <c r="EM7" i="12"/>
  <c r="EM9" i="12"/>
  <c r="EM10" i="12"/>
  <c r="L21" i="9" l="1"/>
  <c r="EM3" i="12"/>
  <c r="EN4" i="12"/>
  <c r="EO6" i="12"/>
  <c r="JD758" i="9"/>
  <c r="JE757" i="9"/>
  <c r="JH756" i="9"/>
  <c r="JI756" i="9"/>
  <c r="JG756" i="9"/>
  <c r="JF757" i="9"/>
  <c r="EN8" i="12"/>
  <c r="L17" i="9"/>
  <c r="EN7" i="12"/>
  <c r="EN9" i="12"/>
  <c r="EN10" i="12"/>
  <c r="EN3" i="12" l="1"/>
  <c r="EO4" i="12"/>
  <c r="EP6" i="12"/>
  <c r="JD759" i="9"/>
  <c r="JE758" i="9"/>
  <c r="JH757" i="9"/>
  <c r="JI757" i="9"/>
  <c r="JG757" i="9"/>
  <c r="JF758" i="9"/>
  <c r="M19" i="9" a="1"/>
  <c r="EO8" i="12"/>
  <c r="EO9" i="12"/>
  <c r="EO7" i="12"/>
  <c r="EO10" i="12"/>
  <c r="M19" i="9" l="1"/>
  <c r="EO3" i="12"/>
  <c r="EQ6" i="12"/>
  <c r="EP4" i="12"/>
  <c r="JD760" i="9"/>
  <c r="JE759" i="9"/>
  <c r="JH758" i="9"/>
  <c r="JI758" i="9"/>
  <c r="JG758" i="9"/>
  <c r="JF759" i="9"/>
  <c r="EP8" i="12"/>
  <c r="EP7" i="12"/>
  <c r="EP10" i="12"/>
  <c r="EP9" i="12"/>
  <c r="M22" i="9" l="1"/>
  <c r="M24" i="9" s="1"/>
  <c r="M25" i="9" s="1"/>
  <c r="M23" i="9" s="1"/>
  <c r="M20" i="9"/>
  <c r="N18" i="9" s="1"/>
  <c r="EP3" i="12"/>
  <c r="ER6" i="12"/>
  <c r="EQ4" i="12"/>
  <c r="JD761" i="9"/>
  <c r="JE760" i="9"/>
  <c r="JH759" i="9"/>
  <c r="JI759" i="9"/>
  <c r="JG759" i="9"/>
  <c r="JF760" i="9"/>
  <c r="EQ10" i="12"/>
  <c r="EQ9" i="12"/>
  <c r="EQ8" i="12"/>
  <c r="EQ7" i="12"/>
  <c r="M21" i="9" l="1"/>
  <c r="EQ3" i="12"/>
  <c r="ES6" i="12"/>
  <c r="ER4" i="12"/>
  <c r="JD762" i="9"/>
  <c r="JE761" i="9"/>
  <c r="JH760" i="9"/>
  <c r="JI760" i="9"/>
  <c r="JG760" i="9"/>
  <c r="JF761" i="9"/>
  <c r="M17" i="9"/>
  <c r="ER10" i="12"/>
  <c r="ER7" i="12"/>
  <c r="ER9" i="12"/>
  <c r="ER8" i="12"/>
  <c r="ER3" i="12" l="1"/>
  <c r="ES4" i="12"/>
  <c r="ET6" i="12"/>
  <c r="JD763" i="9"/>
  <c r="JE762" i="9"/>
  <c r="JH761" i="9"/>
  <c r="JI761" i="9"/>
  <c r="JG761" i="9"/>
  <c r="JF762" i="9"/>
  <c r="ES7" i="12"/>
  <c r="ES10" i="12"/>
  <c r="ES9" i="12"/>
  <c r="ES8" i="12"/>
  <c r="N19" i="9" a="1"/>
  <c r="N19" i="9" l="1"/>
  <c r="ES3" i="12"/>
  <c r="EU6" i="12"/>
  <c r="ET4" i="12"/>
  <c r="JD764" i="9"/>
  <c r="JE763" i="9"/>
  <c r="JH762" i="9"/>
  <c r="JI762" i="9"/>
  <c r="JG762" i="9"/>
  <c r="JF763" i="9"/>
  <c r="ET7" i="12"/>
  <c r="ET9" i="12"/>
  <c r="ET8" i="12"/>
  <c r="ET10" i="12"/>
  <c r="N22" i="9" l="1"/>
  <c r="N24" i="9" s="1"/>
  <c r="N25" i="9" s="1"/>
  <c r="N23" i="9" s="1"/>
  <c r="N20" i="9"/>
  <c r="O18" i="9" s="1"/>
  <c r="ET3" i="12"/>
  <c r="EU4" i="12"/>
  <c r="EV6" i="12"/>
  <c r="JD765" i="9"/>
  <c r="JE764" i="9"/>
  <c r="JH763" i="9"/>
  <c r="JI763" i="9"/>
  <c r="JG763" i="9"/>
  <c r="JF764" i="9"/>
  <c r="JG764" i="9"/>
  <c r="JH764" i="9"/>
  <c r="EU10" i="12"/>
  <c r="EU7" i="12"/>
  <c r="N17" i="9"/>
  <c r="EU9" i="12"/>
  <c r="EU8" i="12"/>
  <c r="N21" i="9" l="1"/>
  <c r="EU3" i="12"/>
  <c r="EV4" i="12"/>
  <c r="EW6" i="12"/>
  <c r="JD766" i="9"/>
  <c r="JE765" i="9"/>
  <c r="JI764" i="9"/>
  <c r="JF765" i="9"/>
  <c r="O19" i="9" a="1"/>
  <c r="EV7" i="12"/>
  <c r="EV9" i="12"/>
  <c r="EV8" i="12"/>
  <c r="EV10" i="12"/>
  <c r="O19" i="9" l="1"/>
  <c r="EV3" i="12"/>
  <c r="EW4" i="12"/>
  <c r="EX6" i="12"/>
  <c r="JD767" i="9"/>
  <c r="JE766" i="9"/>
  <c r="JH765" i="9"/>
  <c r="JI765" i="9"/>
  <c r="JG765" i="9"/>
  <c r="JF766" i="9"/>
  <c r="EW7" i="12"/>
  <c r="EW9" i="12"/>
  <c r="EW10" i="12"/>
  <c r="EW8" i="12"/>
  <c r="O22" i="9" l="1"/>
  <c r="O24" i="9" s="1"/>
  <c r="O25" i="9" s="1"/>
  <c r="O23" i="9" s="1"/>
  <c r="O20" i="9"/>
  <c r="O21" i="9" s="1"/>
  <c r="EW3" i="12"/>
  <c r="EY6" i="12"/>
  <c r="EX4" i="12"/>
  <c r="JD768" i="9"/>
  <c r="JE767" i="9"/>
  <c r="JH766" i="9"/>
  <c r="JI766" i="9"/>
  <c r="JG766" i="9"/>
  <c r="JF767" i="9"/>
  <c r="EX9" i="12"/>
  <c r="EX10" i="12"/>
  <c r="EX7" i="12"/>
  <c r="EX8" i="12"/>
  <c r="P18" i="9" l="1"/>
  <c r="EX3" i="12"/>
  <c r="EZ6" i="12"/>
  <c r="EY4" i="12"/>
  <c r="JD769" i="9"/>
  <c r="JE768" i="9"/>
  <c r="JH767" i="9"/>
  <c r="JI767" i="9"/>
  <c r="JG767" i="9"/>
  <c r="JF768" i="9"/>
  <c r="EY9" i="12"/>
  <c r="EY10" i="12"/>
  <c r="O17" i="9"/>
  <c r="EY7" i="12"/>
  <c r="EY8" i="12"/>
  <c r="EY3" i="12" l="1"/>
  <c r="FA6" i="12"/>
  <c r="EZ4" i="12"/>
  <c r="JD770" i="9"/>
  <c r="JE769" i="9"/>
  <c r="JH768" i="9"/>
  <c r="JI768" i="9"/>
  <c r="JG768" i="9"/>
  <c r="JF769" i="9"/>
  <c r="EZ7" i="12"/>
  <c r="EZ9" i="12"/>
  <c r="EZ8" i="12"/>
  <c r="EZ10" i="12"/>
  <c r="P19" i="9" a="1"/>
  <c r="P19" i="9" l="1"/>
  <c r="P22" i="9" s="1"/>
  <c r="P24" i="9" s="1"/>
  <c r="P25" i="9" s="1"/>
  <c r="P23" i="9" s="1"/>
  <c r="EZ3" i="12"/>
  <c r="FA4" i="12"/>
  <c r="FB6" i="12"/>
  <c r="JD771" i="9"/>
  <c r="JE770" i="9"/>
  <c r="JH769" i="9"/>
  <c r="JI769" i="9"/>
  <c r="JG769" i="9"/>
  <c r="JF770" i="9"/>
  <c r="FA7" i="12"/>
  <c r="FA9" i="12"/>
  <c r="FA8" i="12"/>
  <c r="FA10" i="12"/>
  <c r="P20" i="9" l="1"/>
  <c r="Q18" i="9" s="1"/>
  <c r="FA3" i="12"/>
  <c r="FC6" i="12"/>
  <c r="FB4" i="12"/>
  <c r="JD772" i="9"/>
  <c r="JE771" i="9"/>
  <c r="JH770" i="9"/>
  <c r="JI770" i="9"/>
  <c r="JG770" i="9"/>
  <c r="JF771" i="9"/>
  <c r="P17" i="9"/>
  <c r="FB9" i="12"/>
  <c r="FB7" i="12"/>
  <c r="FB8" i="12"/>
  <c r="FB10" i="12"/>
  <c r="P21" i="9" l="1"/>
  <c r="FB3" i="12"/>
  <c r="FD6" i="12"/>
  <c r="FC4" i="12"/>
  <c r="JD773" i="9"/>
  <c r="JE772" i="9"/>
  <c r="JG772" i="9"/>
  <c r="JI771" i="9"/>
  <c r="JG771" i="9"/>
  <c r="JH771" i="9"/>
  <c r="JF772" i="9"/>
  <c r="JH772" i="9"/>
  <c r="Q19" i="9" a="1"/>
  <c r="FC7" i="12"/>
  <c r="FC8" i="12"/>
  <c r="FC10" i="12"/>
  <c r="FC9" i="12"/>
  <c r="Q19" i="9" l="1"/>
  <c r="Q20" i="9"/>
  <c r="R18" i="9" s="1"/>
  <c r="Q22" i="9"/>
  <c r="Q24" i="9" s="1"/>
  <c r="Q25" i="9" s="1"/>
  <c r="Q23" i="9" s="1"/>
  <c r="FC3" i="12"/>
  <c r="FE6" i="12"/>
  <c r="FD4" i="12"/>
  <c r="JD774" i="9"/>
  <c r="JE773" i="9"/>
  <c r="JI772" i="9"/>
  <c r="JF773" i="9"/>
  <c r="FD7" i="12"/>
  <c r="FD10" i="12"/>
  <c r="FD8" i="12"/>
  <c r="FD9" i="12"/>
  <c r="Q21" i="9" l="1"/>
  <c r="FD3" i="12"/>
  <c r="FE4" i="12"/>
  <c r="FF6" i="12"/>
  <c r="JD775" i="9"/>
  <c r="JE774" i="9"/>
  <c r="JH773" i="9"/>
  <c r="JI773" i="9"/>
  <c r="JG773" i="9"/>
  <c r="JF774" i="9"/>
  <c r="Q17" i="9"/>
  <c r="FE9" i="12"/>
  <c r="FE8" i="12"/>
  <c r="FE10" i="12"/>
  <c r="FE7" i="12"/>
  <c r="FE3" i="12" l="1"/>
  <c r="FG6" i="12"/>
  <c r="FF4" i="12"/>
  <c r="JD776" i="9"/>
  <c r="JE775" i="9"/>
  <c r="JH774" i="9"/>
  <c r="JI774" i="9"/>
  <c r="JG774" i="9"/>
  <c r="JF775" i="9"/>
  <c r="FF7" i="12"/>
  <c r="FF9" i="12"/>
  <c r="FF10" i="12"/>
  <c r="R19" i="9" a="1"/>
  <c r="FF8" i="12"/>
  <c r="R19" i="9" l="1"/>
  <c r="FF3" i="12"/>
  <c r="FH6" i="12"/>
  <c r="FG4" i="12"/>
  <c r="JD777" i="9"/>
  <c r="JE776" i="9"/>
  <c r="JH775" i="9"/>
  <c r="JI775" i="9"/>
  <c r="JG775" i="9"/>
  <c r="JF776" i="9"/>
  <c r="FG9" i="12"/>
  <c r="FG8" i="12"/>
  <c r="FG10" i="12"/>
  <c r="FG7" i="12"/>
  <c r="R20" i="9" l="1"/>
  <c r="R22" i="9"/>
  <c r="R24" i="9" s="1"/>
  <c r="R25" i="9" s="1"/>
  <c r="R23" i="9" s="1"/>
  <c r="FG3" i="12"/>
  <c r="FH4" i="12"/>
  <c r="FI6" i="12"/>
  <c r="JD778" i="9"/>
  <c r="JE777" i="9"/>
  <c r="JH776" i="9"/>
  <c r="JI776" i="9"/>
  <c r="JG776" i="9"/>
  <c r="JF777" i="9"/>
  <c r="FH8" i="12"/>
  <c r="FH7" i="12"/>
  <c r="FH9" i="12"/>
  <c r="FH10" i="12"/>
  <c r="R21" i="9" l="1"/>
  <c r="S18" i="9"/>
  <c r="FH3" i="12"/>
  <c r="FJ6" i="12"/>
  <c r="FI4" i="12"/>
  <c r="JD779" i="9"/>
  <c r="JE778" i="9"/>
  <c r="JH777" i="9"/>
  <c r="JI777" i="9"/>
  <c r="JG777" i="9"/>
  <c r="JF778" i="9"/>
  <c r="FI10" i="12"/>
  <c r="FI8" i="12"/>
  <c r="FI7" i="12"/>
  <c r="FI9" i="12"/>
  <c r="R17" i="9"/>
  <c r="FI3" i="12" l="1"/>
  <c r="FK6" i="12"/>
  <c r="FJ4" i="12"/>
  <c r="JD780" i="9"/>
  <c r="JE779" i="9"/>
  <c r="JH778" i="9"/>
  <c r="JI778" i="9"/>
  <c r="JG778" i="9"/>
  <c r="JF779" i="9"/>
  <c r="FJ7" i="12"/>
  <c r="FJ10" i="12"/>
  <c r="FJ9" i="12"/>
  <c r="FJ8" i="12"/>
  <c r="S19" i="9" a="1"/>
  <c r="S19" i="9" l="1"/>
  <c r="FJ3" i="12"/>
  <c r="FL6" i="12"/>
  <c r="FK4" i="12"/>
  <c r="JD781" i="9"/>
  <c r="JE780" i="9"/>
  <c r="JH779" i="9"/>
  <c r="JI779" i="9"/>
  <c r="JG779" i="9"/>
  <c r="JF780" i="9"/>
  <c r="FK9" i="12"/>
  <c r="FK8" i="12"/>
  <c r="FK7" i="12"/>
  <c r="FK10" i="12"/>
  <c r="S20" i="9" l="1"/>
  <c r="S22" i="9"/>
  <c r="S24" i="9" s="1"/>
  <c r="S25" i="9" s="1"/>
  <c r="S23" i="9" s="1"/>
  <c r="FK3" i="12"/>
  <c r="FL4" i="12"/>
  <c r="JD782" i="9"/>
  <c r="JE781" i="9"/>
  <c r="JH780" i="9"/>
  <c r="JI780" i="9"/>
  <c r="JG780" i="9"/>
  <c r="JF781" i="9"/>
  <c r="FL10" i="12"/>
  <c r="FL7" i="12"/>
  <c r="FL8" i="12"/>
  <c r="FL9" i="12"/>
  <c r="T18" i="9" l="1"/>
  <c r="S21" i="9"/>
  <c r="DP10" i="12"/>
  <c r="DP9" i="12"/>
  <c r="DP8" i="12"/>
  <c r="FL3" i="12"/>
  <c r="JD783" i="9"/>
  <c r="JE782" i="9"/>
  <c r="JH781" i="9"/>
  <c r="JI781" i="9"/>
  <c r="JG781" i="9"/>
  <c r="JF782" i="9"/>
  <c r="S17" i="9"/>
  <c r="JD784" i="9" l="1"/>
  <c r="JE783" i="9"/>
  <c r="JH782" i="9"/>
  <c r="JI782" i="9"/>
  <c r="JG782" i="9"/>
  <c r="JF783" i="9"/>
  <c r="JG783" i="9"/>
  <c r="JH783" i="9"/>
  <c r="T19" i="9" a="1"/>
  <c r="T19" i="9" l="1"/>
  <c r="JD785" i="9"/>
  <c r="JE784" i="9"/>
  <c r="JI783" i="9"/>
  <c r="JF784" i="9"/>
  <c r="T22" i="9" l="1"/>
  <c r="T24" i="9" s="1"/>
  <c r="T25" i="9" s="1"/>
  <c r="T23" i="9" s="1"/>
  <c r="T20" i="9"/>
  <c r="U18" i="9" s="1"/>
  <c r="JD786" i="9"/>
  <c r="JE785" i="9"/>
  <c r="JH784" i="9"/>
  <c r="JI784" i="9"/>
  <c r="JG784" i="9"/>
  <c r="JF785" i="9"/>
  <c r="T21" i="9" l="1"/>
  <c r="JD787" i="9"/>
  <c r="JE786" i="9"/>
  <c r="JH785" i="9"/>
  <c r="JG785" i="9"/>
  <c r="JI785" i="9"/>
  <c r="JF786" i="9"/>
  <c r="JG786" i="9"/>
  <c r="JH786" i="9"/>
  <c r="T17" i="9"/>
  <c r="JD788" i="9" l="1"/>
  <c r="JE787" i="9"/>
  <c r="JI786" i="9"/>
  <c r="JF787" i="9"/>
  <c r="JG787" i="9"/>
  <c r="JH787" i="9"/>
  <c r="U19" i="9" a="1"/>
  <c r="U19" i="9" l="1"/>
  <c r="JD789" i="9"/>
  <c r="JE788" i="9"/>
  <c r="JI787" i="9"/>
  <c r="JF788" i="9"/>
  <c r="U20" i="9" l="1"/>
  <c r="U22" i="9"/>
  <c r="U24" i="9" s="1"/>
  <c r="U25" i="9" s="1"/>
  <c r="U23" i="9" s="1"/>
  <c r="JD790" i="9"/>
  <c r="JE789" i="9"/>
  <c r="JH788" i="9"/>
  <c r="JI788" i="9"/>
  <c r="JG788" i="9"/>
  <c r="JF789" i="9"/>
  <c r="V18" i="9" l="1"/>
  <c r="U21" i="9"/>
  <c r="JD791" i="9"/>
  <c r="JE790" i="9"/>
  <c r="JH789" i="9"/>
  <c r="JI789" i="9"/>
  <c r="JG789" i="9"/>
  <c r="JF790" i="9"/>
  <c r="U17" i="9"/>
  <c r="JD792" i="9" l="1"/>
  <c r="JE791" i="9"/>
  <c r="JH790" i="9"/>
  <c r="JI790" i="9"/>
  <c r="JG790" i="9"/>
  <c r="JF791" i="9"/>
  <c r="V19" i="9" a="1"/>
  <c r="V19" i="9" l="1"/>
  <c r="JD793" i="9"/>
  <c r="JE792" i="9"/>
  <c r="JH791" i="9"/>
  <c r="JI791" i="9"/>
  <c r="JG791" i="9"/>
  <c r="JH792" i="9"/>
  <c r="V22" i="9" l="1"/>
  <c r="V24" i="9" s="1"/>
  <c r="V25" i="9" s="1"/>
  <c r="V23" i="9" s="1"/>
  <c r="V20" i="9"/>
  <c r="JD794" i="9"/>
  <c r="JE793" i="9"/>
  <c r="JF792" i="9"/>
  <c r="JG792" i="9"/>
  <c r="JI792" i="9"/>
  <c r="JF793" i="9"/>
  <c r="W18" i="9" l="1"/>
  <c r="V21" i="9"/>
  <c r="JD795" i="9"/>
  <c r="JE794" i="9"/>
  <c r="JH793" i="9"/>
  <c r="JI793" i="9"/>
  <c r="JG793" i="9"/>
  <c r="JF794" i="9"/>
  <c r="V17" i="9"/>
  <c r="JD796" i="9" l="1"/>
  <c r="JE795" i="9"/>
  <c r="JH794" i="9"/>
  <c r="JI794" i="9"/>
  <c r="JG794" i="9"/>
  <c r="JF795" i="9"/>
  <c r="W19" i="9" a="1"/>
  <c r="W19" i="9" l="1"/>
  <c r="JD797" i="9"/>
  <c r="JE796" i="9"/>
  <c r="JH795" i="9"/>
  <c r="JI795" i="9"/>
  <c r="JG795" i="9"/>
  <c r="JF796" i="9"/>
  <c r="W21" i="9" l="1"/>
  <c r="W17" i="9"/>
  <c r="X19" i="9" s="1" a="1"/>
  <c r="X19" i="9" s="1"/>
  <c r="W22" i="9"/>
  <c r="W20" i="9"/>
  <c r="X18" i="9" s="1"/>
  <c r="JD798" i="9"/>
  <c r="JE797" i="9"/>
  <c r="JH796" i="9"/>
  <c r="JG797" i="9"/>
  <c r="JI796" i="9"/>
  <c r="JG796" i="9"/>
  <c r="JF797" i="9"/>
  <c r="X20" i="9" l="1"/>
  <c r="Y18" i="9" s="1"/>
  <c r="X17" i="9"/>
  <c r="Y19" i="9" s="1" a="1"/>
  <c r="Y19" i="9" s="1"/>
  <c r="X21" i="9"/>
  <c r="X22" i="9"/>
  <c r="W24" i="9"/>
  <c r="W25" i="9" s="1"/>
  <c r="W23" i="9" s="1"/>
  <c r="JD799" i="9"/>
  <c r="JE798" i="9"/>
  <c r="JH797" i="9"/>
  <c r="JI797" i="9"/>
  <c r="JG798" i="9"/>
  <c r="JH798" i="9"/>
  <c r="Y17" i="9" l="1"/>
  <c r="Z19" i="9" s="1" a="1"/>
  <c r="Z19" i="9" s="1"/>
  <c r="Y21" i="9"/>
  <c r="Y20" i="9"/>
  <c r="Z18" i="9" s="1"/>
  <c r="X24" i="9"/>
  <c r="X25" i="9" s="1"/>
  <c r="X23" i="9" s="1"/>
  <c r="Y22" i="9"/>
  <c r="JD800" i="9"/>
  <c r="JE799" i="9"/>
  <c r="JI798" i="9"/>
  <c r="JF798" i="9"/>
  <c r="JH799" i="9"/>
  <c r="Z22" i="9" l="1"/>
  <c r="Y24" i="9"/>
  <c r="Y25" i="9" s="1"/>
  <c r="Y23" i="9" s="1"/>
  <c r="Z21" i="9"/>
  <c r="Z17" i="9"/>
  <c r="AA19" i="9" s="1" a="1"/>
  <c r="AA19" i="9" s="1"/>
  <c r="Z20" i="9"/>
  <c r="AA18" i="9" s="1"/>
  <c r="JD801" i="9"/>
  <c r="JE800" i="9"/>
  <c r="JF799" i="9"/>
  <c r="JG799" i="9"/>
  <c r="JI799" i="9"/>
  <c r="JF800" i="9"/>
  <c r="Z24" i="9" l="1"/>
  <c r="Z25" i="9" s="1"/>
  <c r="Z23" i="9" s="1"/>
  <c r="AA22" i="9"/>
  <c r="AA17" i="9"/>
  <c r="AB19" i="9" s="1" a="1"/>
  <c r="AB19" i="9" s="1"/>
  <c r="AA20" i="9"/>
  <c r="AB18" i="9" s="1"/>
  <c r="AA21" i="9"/>
  <c r="JD802" i="9"/>
  <c r="JE801" i="9"/>
  <c r="JH800" i="9"/>
  <c r="JI800" i="9"/>
  <c r="JG800" i="9"/>
  <c r="JF801" i="9"/>
  <c r="AA24" i="9" l="1"/>
  <c r="AA25" i="9" s="1"/>
  <c r="AA23" i="9" s="1"/>
  <c r="AB22" i="9"/>
  <c r="AB20" i="9"/>
  <c r="AC18" i="9" s="1"/>
  <c r="AB21" i="9"/>
  <c r="AB17" i="9"/>
  <c r="AC19" i="9" s="1" a="1"/>
  <c r="AC19" i="9" s="1"/>
  <c r="JD803" i="9"/>
  <c r="JE802" i="9"/>
  <c r="JH801" i="9"/>
  <c r="JI801" i="9"/>
  <c r="JG801" i="9"/>
  <c r="JF802" i="9"/>
  <c r="JG802" i="9"/>
  <c r="JH802" i="9"/>
  <c r="AC21" i="9" l="1"/>
  <c r="AC17" i="9"/>
  <c r="AD19" i="9" s="1" a="1"/>
  <c r="AD19" i="9" s="1"/>
  <c r="AC20" i="9"/>
  <c r="AD18" i="9" s="1"/>
  <c r="AC22" i="9"/>
  <c r="AB24" i="9"/>
  <c r="AB25" i="9" s="1"/>
  <c r="AB23" i="9" s="1"/>
  <c r="JD804" i="9"/>
  <c r="JE803" i="9"/>
  <c r="JI802" i="9"/>
  <c r="JF803" i="9"/>
  <c r="AD20" i="9" l="1"/>
  <c r="AE18" i="9" s="1"/>
  <c r="AD17" i="9"/>
  <c r="AE19" i="9" s="1" a="1"/>
  <c r="AE19" i="9" s="1"/>
  <c r="AD21" i="9"/>
  <c r="AD22" i="9"/>
  <c r="AC24" i="9"/>
  <c r="AC25" i="9" s="1"/>
  <c r="AC23" i="9" s="1"/>
  <c r="JD805" i="9"/>
  <c r="JE804" i="9"/>
  <c r="JH803" i="9"/>
  <c r="JG803" i="9"/>
  <c r="JI803" i="9"/>
  <c r="JF804" i="9"/>
  <c r="JG804" i="9"/>
  <c r="JH804" i="9"/>
  <c r="AE20" i="9" l="1"/>
  <c r="AF18" i="9" s="1"/>
  <c r="AE21" i="9"/>
  <c r="AE17" i="9"/>
  <c r="AF19" i="9" s="1" a="1"/>
  <c r="AF19" i="9" s="1"/>
  <c r="AE22" i="9"/>
  <c r="AD24" i="9"/>
  <c r="AD25" i="9" s="1"/>
  <c r="AD23" i="9" s="1"/>
  <c r="JD806" i="9"/>
  <c r="JE805" i="9"/>
  <c r="JI804" i="9"/>
  <c r="JF805" i="9"/>
  <c r="AF17" i="9" l="1"/>
  <c r="AG19" i="9" s="1" a="1"/>
  <c r="AG19" i="9" s="1"/>
  <c r="AF20" i="9"/>
  <c r="AG18" i="9" s="1"/>
  <c r="AF21" i="9"/>
  <c r="AE24" i="9"/>
  <c r="AE25" i="9" s="1"/>
  <c r="AE23" i="9" s="1"/>
  <c r="AF22" i="9"/>
  <c r="JD807" i="9"/>
  <c r="JE806" i="9"/>
  <c r="JH805" i="9"/>
  <c r="JI805" i="9"/>
  <c r="JG805" i="9"/>
  <c r="JF806" i="9"/>
  <c r="AG20" i="9" l="1"/>
  <c r="AH18" i="9" s="1"/>
  <c r="AG17" i="9"/>
  <c r="AH19" i="9" s="1" a="1"/>
  <c r="AH19" i="9" s="1"/>
  <c r="AG21" i="9"/>
  <c r="AF24" i="9"/>
  <c r="AF25" i="9" s="1"/>
  <c r="AF23" i="9" s="1"/>
  <c r="AG22" i="9"/>
  <c r="JD808" i="9"/>
  <c r="JE807" i="9"/>
  <c r="JH806" i="9"/>
  <c r="JI806" i="9"/>
  <c r="JG806" i="9"/>
  <c r="JF807" i="9"/>
  <c r="AH21" i="9" l="1"/>
  <c r="AH17" i="9"/>
  <c r="AI19" i="9" s="1" a="1"/>
  <c r="AI19" i="9" s="1"/>
  <c r="AH20" i="9"/>
  <c r="AI18" i="9" s="1"/>
  <c r="AG24" i="9"/>
  <c r="AG25" i="9" s="1"/>
  <c r="AG23" i="9" s="1"/>
  <c r="AH22" i="9"/>
  <c r="JD809" i="9"/>
  <c r="JE808" i="9"/>
  <c r="JH807" i="9"/>
  <c r="JI807" i="9"/>
  <c r="JG807" i="9"/>
  <c r="JH808" i="9"/>
  <c r="AH24" i="9" l="1"/>
  <c r="AH25" i="9" s="1"/>
  <c r="AH23" i="9" s="1"/>
  <c r="AI22" i="9"/>
  <c r="AI21" i="9"/>
  <c r="AI17" i="9"/>
  <c r="AJ19" i="9" s="1" a="1"/>
  <c r="AJ19" i="9" s="1"/>
  <c r="AI20" i="9"/>
  <c r="AJ18" i="9" s="1"/>
  <c r="JD810" i="9"/>
  <c r="JE809" i="9"/>
  <c r="JF808" i="9"/>
  <c r="JG808" i="9"/>
  <c r="JI808" i="9"/>
  <c r="JF809" i="9"/>
  <c r="AI24" i="9" l="1"/>
  <c r="AI25" i="9" s="1"/>
  <c r="AI23" i="9" s="1"/>
  <c r="AJ22" i="9"/>
  <c r="AJ21" i="9"/>
  <c r="AJ17" i="9"/>
  <c r="AK19" i="9" s="1" a="1"/>
  <c r="AK19" i="9" s="1"/>
  <c r="AJ20" i="9"/>
  <c r="AK18" i="9" s="1"/>
  <c r="JD811" i="9"/>
  <c r="JE810" i="9"/>
  <c r="JH809" i="9"/>
  <c r="JI809" i="9"/>
  <c r="JG809" i="9"/>
  <c r="JF810" i="9"/>
  <c r="JG810" i="9"/>
  <c r="JH810" i="9"/>
  <c r="AJ24" i="9" l="1"/>
  <c r="AJ25" i="9" s="1"/>
  <c r="AJ23" i="9" s="1"/>
  <c r="AK22" i="9"/>
  <c r="AK24" i="9" s="1"/>
  <c r="AK25" i="9" s="1"/>
  <c r="AK23" i="9" s="1"/>
  <c r="AK20" i="9"/>
  <c r="AL18" i="9" s="1"/>
  <c r="AK21" i="9"/>
  <c r="AK17" i="9"/>
  <c r="AL19" i="9" s="1" a="1"/>
  <c r="AL19" i="9" s="1"/>
  <c r="JD812" i="9"/>
  <c r="JE811" i="9"/>
  <c r="JI810" i="9"/>
  <c r="JF811" i="9"/>
  <c r="AL20" i="9" l="1"/>
  <c r="AM18" i="9" s="1"/>
  <c r="AL21" i="9"/>
  <c r="AL22" i="9"/>
  <c r="AL24" i="9" s="1"/>
  <c r="AL25" i="9" s="1"/>
  <c r="AL23" i="9" s="1"/>
  <c r="JD813" i="9"/>
  <c r="JE812" i="9"/>
  <c r="JH811" i="9"/>
  <c r="JI811" i="9"/>
  <c r="JG811" i="9"/>
  <c r="JF812" i="9"/>
  <c r="AL17" i="9"/>
  <c r="JD814" i="9" l="1"/>
  <c r="JE813" i="9"/>
  <c r="JH812" i="9"/>
  <c r="JI812" i="9"/>
  <c r="JG812" i="9"/>
  <c r="JF813" i="9"/>
  <c r="AM19" i="9" a="1"/>
  <c r="AM19" i="9" l="1"/>
  <c r="JD815" i="9"/>
  <c r="JE814" i="9"/>
  <c r="JH813" i="9"/>
  <c r="JI813" i="9"/>
  <c r="JG813" i="9"/>
  <c r="JF814" i="9"/>
  <c r="AM20" i="9" l="1"/>
  <c r="AN18" i="9" s="1"/>
  <c r="AM22" i="9"/>
  <c r="AM24" i="9" s="1"/>
  <c r="AM25" i="9" s="1"/>
  <c r="AM23" i="9" s="1"/>
  <c r="AM21" i="9"/>
  <c r="JD816" i="9"/>
  <c r="JE815" i="9"/>
  <c r="JH814" i="9"/>
  <c r="JI814" i="9"/>
  <c r="JG814" i="9"/>
  <c r="JF815" i="9"/>
  <c r="AM17" i="9"/>
  <c r="JD817" i="9" l="1"/>
  <c r="JE816" i="9"/>
  <c r="JH815" i="9"/>
  <c r="JG815" i="9"/>
  <c r="JI815" i="9"/>
  <c r="JF816" i="9"/>
  <c r="AN19" i="9" a="1"/>
  <c r="AN19" i="9" l="1"/>
  <c r="JD818" i="9"/>
  <c r="JE817" i="9"/>
  <c r="JH816" i="9"/>
  <c r="JG816" i="9"/>
  <c r="JI816" i="9"/>
  <c r="JF817" i="9"/>
  <c r="JG817" i="9"/>
  <c r="JH817" i="9"/>
  <c r="AN20" i="9" l="1"/>
  <c r="AO18" i="9" s="1"/>
  <c r="AN22" i="9"/>
  <c r="JD819" i="9"/>
  <c r="JE818" i="9"/>
  <c r="JI817" i="9"/>
  <c r="JF818" i="9"/>
  <c r="AN21" i="9" l="1"/>
  <c r="AN24" i="9"/>
  <c r="AN25" i="9" s="1"/>
  <c r="AN23" i="9" s="1"/>
  <c r="JD820" i="9"/>
  <c r="JE819" i="9"/>
  <c r="JH818" i="9"/>
  <c r="JI818" i="9"/>
  <c r="JG818" i="9"/>
  <c r="JF819" i="9"/>
  <c r="AN17" i="9"/>
  <c r="JD821" i="9" l="1"/>
  <c r="JE820" i="9"/>
  <c r="JH819" i="9"/>
  <c r="JI819" i="9"/>
  <c r="JG819" i="9"/>
  <c r="JF820" i="9"/>
  <c r="AO19" i="9" a="1"/>
  <c r="AO19" i="9" l="1"/>
  <c r="JD822" i="9"/>
  <c r="JE821" i="9"/>
  <c r="JH820" i="9"/>
  <c r="JI820" i="9"/>
  <c r="JG820" i="9"/>
  <c r="JF821" i="9"/>
  <c r="AO20" i="9" l="1"/>
  <c r="AP18" i="9" s="1"/>
  <c r="AO21" i="9"/>
  <c r="AO22" i="9"/>
  <c r="AO24" i="9" s="1"/>
  <c r="AO25" i="9" s="1"/>
  <c r="AO23" i="9" s="1"/>
  <c r="JD823" i="9"/>
  <c r="JE822" i="9"/>
  <c r="JH821" i="9"/>
  <c r="JF822" i="9"/>
  <c r="JG822" i="9"/>
  <c r="JI821" i="9"/>
  <c r="JG821" i="9"/>
  <c r="JH822" i="9"/>
  <c r="AO17" i="9"/>
  <c r="JD824" i="9" l="1"/>
  <c r="JE823" i="9"/>
  <c r="JI822" i="9"/>
  <c r="JG823" i="9"/>
  <c r="JH823" i="9"/>
  <c r="AP19" i="9" a="1"/>
  <c r="AP19" i="9" l="1"/>
  <c r="JD825" i="9"/>
  <c r="JE824" i="9"/>
  <c r="JI823" i="9"/>
  <c r="JF823" i="9"/>
  <c r="JF824" i="9"/>
  <c r="JG824" i="9"/>
  <c r="JH824" i="9"/>
  <c r="AP20" i="9" l="1"/>
  <c r="AQ18" i="9" s="1"/>
  <c r="AP21" i="9"/>
  <c r="AP22" i="9"/>
  <c r="AP24" i="9" s="1"/>
  <c r="AP25" i="9" s="1"/>
  <c r="AP23" i="9" s="1"/>
  <c r="JD826" i="9"/>
  <c r="JE825" i="9"/>
  <c r="JI824" i="9"/>
  <c r="JF825" i="9"/>
  <c r="AP17" i="9"/>
  <c r="JD827" i="9" l="1"/>
  <c r="JE826" i="9"/>
  <c r="JH825" i="9"/>
  <c r="JI825" i="9"/>
  <c r="JG825" i="9"/>
  <c r="JF826" i="9"/>
  <c r="AQ19" i="9" a="1"/>
  <c r="AQ19" i="9" l="1"/>
  <c r="JD828" i="9"/>
  <c r="JE827" i="9"/>
  <c r="JH826" i="9"/>
  <c r="JI826" i="9"/>
  <c r="JG826" i="9"/>
  <c r="JF827" i="9"/>
  <c r="AQ22" i="9" l="1"/>
  <c r="AQ24" i="9" s="1"/>
  <c r="AQ25" i="9" s="1"/>
  <c r="AQ23" i="9" s="1"/>
  <c r="AQ20" i="9"/>
  <c r="AR18" i="9" s="1"/>
  <c r="JD829" i="9"/>
  <c r="JE828" i="9"/>
  <c r="JH827" i="9"/>
  <c r="JI827" i="9"/>
  <c r="JG827" i="9"/>
  <c r="JF828" i="9"/>
  <c r="AQ17" i="9"/>
  <c r="AQ21" i="9" l="1"/>
  <c r="JD830" i="9"/>
  <c r="JE829" i="9"/>
  <c r="JH828" i="9"/>
  <c r="JI828" i="9"/>
  <c r="JG828" i="9"/>
  <c r="JF829" i="9"/>
  <c r="JG829" i="9"/>
  <c r="JH829" i="9"/>
  <c r="AR19" i="9" a="1"/>
  <c r="AR19" i="9" l="1"/>
  <c r="JD831" i="9"/>
  <c r="JE830" i="9"/>
  <c r="JI829" i="9"/>
  <c r="JF830" i="9"/>
  <c r="AR20" i="9" l="1"/>
  <c r="AS18" i="9" s="1"/>
  <c r="AR21" i="9"/>
  <c r="AR22" i="9"/>
  <c r="AR24" i="9" s="1"/>
  <c r="AR25" i="9" s="1"/>
  <c r="AR23" i="9" s="1"/>
  <c r="AR17" i="9"/>
  <c r="AS19" i="9" s="1" a="1"/>
  <c r="AS19" i="9" s="1"/>
  <c r="JD832" i="9"/>
  <c r="JE831" i="9"/>
  <c r="JH830" i="9"/>
  <c r="JI830" i="9"/>
  <c r="JG830" i="9"/>
  <c r="JF831" i="9"/>
  <c r="AS20" i="9" l="1"/>
  <c r="AT18" i="9" s="1"/>
  <c r="AS22" i="9"/>
  <c r="AS24" i="9" s="1"/>
  <c r="AS25" i="9" s="1"/>
  <c r="AS23" i="9" s="1"/>
  <c r="AS17" i="9"/>
  <c r="AT19" i="9" s="1" a="1"/>
  <c r="AT19" i="9" s="1"/>
  <c r="AS21" i="9"/>
  <c r="JD833" i="9"/>
  <c r="JE832" i="9"/>
  <c r="JH831" i="9"/>
  <c r="JI831" i="9"/>
  <c r="JG831" i="9"/>
  <c r="JF832" i="9"/>
  <c r="AT20" i="9" l="1"/>
  <c r="AU18" i="9" s="1"/>
  <c r="AT17" i="9"/>
  <c r="AU19" i="9" s="1" a="1"/>
  <c r="AU19" i="9" s="1"/>
  <c r="AT21" i="9"/>
  <c r="AT22" i="9"/>
  <c r="AT24" i="9" s="1"/>
  <c r="AT25" i="9" s="1"/>
  <c r="AT23" i="9" s="1"/>
  <c r="JD834" i="9"/>
  <c r="JE833" i="9"/>
  <c r="JH832" i="9"/>
  <c r="JI832" i="9"/>
  <c r="JG832" i="9"/>
  <c r="JF833" i="9"/>
  <c r="AU17" i="9" l="1"/>
  <c r="AV19" i="9" s="1" a="1"/>
  <c r="AV19" i="9" s="1"/>
  <c r="AV17" i="9" s="1"/>
  <c r="AW19" i="9" s="1" a="1"/>
  <c r="AW19" i="9" s="1"/>
  <c r="AU21" i="9"/>
  <c r="AU20" i="9"/>
  <c r="AV18" i="9" s="1"/>
  <c r="AU22" i="9"/>
  <c r="AU24" i="9" s="1"/>
  <c r="AU25" i="9" s="1"/>
  <c r="AU23" i="9" s="1"/>
  <c r="AV20" i="9"/>
  <c r="AW18" i="9" s="1"/>
  <c r="JD835" i="9"/>
  <c r="JE834" i="9"/>
  <c r="JH833" i="9"/>
  <c r="JI833" i="9"/>
  <c r="JG833" i="9"/>
  <c r="JF834" i="9"/>
  <c r="AV21" i="9" l="1"/>
  <c r="AV22" i="9"/>
  <c r="AV24" i="9" s="1"/>
  <c r="AV25" i="9" s="1"/>
  <c r="AV23" i="9" s="1"/>
  <c r="AW17" i="9"/>
  <c r="AX19" i="9" s="1" a="1"/>
  <c r="AX19" i="9" s="1"/>
  <c r="AW21" i="9"/>
  <c r="AW20" i="9"/>
  <c r="AX18" i="9" s="1"/>
  <c r="JD836" i="9"/>
  <c r="JE835" i="9"/>
  <c r="JH834" i="9"/>
  <c r="JI834" i="9"/>
  <c r="JG834" i="9"/>
  <c r="JF835" i="9"/>
  <c r="AW22" i="9" l="1"/>
  <c r="AX22" i="9" s="1"/>
  <c r="AX17" i="9"/>
  <c r="AY19" i="9" s="1" a="1"/>
  <c r="AY19" i="9" s="1"/>
  <c r="AX21" i="9"/>
  <c r="AX20" i="9"/>
  <c r="AY18" i="9" s="1"/>
  <c r="JD837" i="9"/>
  <c r="JE836" i="9"/>
  <c r="JH835" i="9"/>
  <c r="JG835" i="9"/>
  <c r="JI835" i="9"/>
  <c r="JF836" i="9"/>
  <c r="JG836" i="9"/>
  <c r="JH836" i="9"/>
  <c r="AW24" i="9" l="1"/>
  <c r="AW25" i="9" s="1"/>
  <c r="AW23" i="9" s="1"/>
  <c r="AY20" i="9"/>
  <c r="AZ18" i="9" s="1"/>
  <c r="AY17" i="9"/>
  <c r="AZ19" i="9" s="1" a="1"/>
  <c r="AZ19" i="9" s="1"/>
  <c r="AY21" i="9"/>
  <c r="AX24" i="9"/>
  <c r="AX25" i="9" s="1"/>
  <c r="AX23" i="9" s="1"/>
  <c r="AY22" i="9"/>
  <c r="JD838" i="9"/>
  <c r="JE837" i="9"/>
  <c r="JI836" i="9"/>
  <c r="JF837" i="9"/>
  <c r="AZ17" i="9" l="1"/>
  <c r="BA19" i="9" s="1" a="1"/>
  <c r="BA19" i="9" s="1"/>
  <c r="AZ20" i="9"/>
  <c r="BA18" i="9" s="1"/>
  <c r="AZ21" i="9"/>
  <c r="AZ22" i="9"/>
  <c r="AY24" i="9"/>
  <c r="AY25" i="9" s="1"/>
  <c r="AY23" i="9" s="1"/>
  <c r="JD839" i="9"/>
  <c r="JE838" i="9"/>
  <c r="JH837" i="9"/>
  <c r="JI837" i="9"/>
  <c r="JG837" i="9"/>
  <c r="JF838" i="9"/>
  <c r="BA22" i="9" l="1"/>
  <c r="AZ24" i="9"/>
  <c r="AZ25" i="9" s="1"/>
  <c r="AZ23" i="9" s="1"/>
  <c r="BA21" i="9"/>
  <c r="BA20" i="9"/>
  <c r="BB18" i="9" s="1"/>
  <c r="BA17" i="9"/>
  <c r="BB19" i="9" s="1" a="1"/>
  <c r="BB19" i="9" s="1"/>
  <c r="JD840" i="9"/>
  <c r="JE839" i="9"/>
  <c r="JH838" i="9"/>
  <c r="JI838" i="9"/>
  <c r="JG838" i="9"/>
  <c r="JF839" i="9"/>
  <c r="BB20" i="9" l="1"/>
  <c r="BC18" i="9" s="1"/>
  <c r="BB17" i="9"/>
  <c r="BC19" i="9" s="1" a="1"/>
  <c r="BC19" i="9" s="1"/>
  <c r="BB21" i="9"/>
  <c r="BA24" i="9"/>
  <c r="BA25" i="9" s="1"/>
  <c r="BA23" i="9" s="1"/>
  <c r="BB22" i="9"/>
  <c r="JD841" i="9"/>
  <c r="JE840" i="9"/>
  <c r="JH839" i="9"/>
  <c r="JI839" i="9"/>
  <c r="JG839" i="9"/>
  <c r="JF840" i="9"/>
  <c r="BC17" i="9" l="1"/>
  <c r="BD19" i="9" s="1" a="1"/>
  <c r="BD19" i="9" s="1"/>
  <c r="BC21" i="9"/>
  <c r="BC20" i="9"/>
  <c r="BD18" i="9" s="1"/>
  <c r="BB24" i="9"/>
  <c r="BB25" i="9" s="1"/>
  <c r="BB23" i="9" s="1"/>
  <c r="BC22" i="9"/>
  <c r="JD842" i="9"/>
  <c r="JE841" i="9"/>
  <c r="JH840" i="9"/>
  <c r="JI840" i="9"/>
  <c r="JG840" i="9"/>
  <c r="JF841" i="9"/>
  <c r="BC24" i="9" l="1"/>
  <c r="BC25" i="9" s="1"/>
  <c r="BC23" i="9" s="1"/>
  <c r="BD22" i="9"/>
  <c r="BD21" i="9"/>
  <c r="BD17" i="9"/>
  <c r="BE19" i="9" s="1" a="1"/>
  <c r="BE19" i="9" s="1"/>
  <c r="BD20" i="9"/>
  <c r="BE18" i="9" s="1"/>
  <c r="JD843" i="9"/>
  <c r="JE842" i="9"/>
  <c r="JH841" i="9"/>
  <c r="JI841" i="9"/>
  <c r="JG841" i="9"/>
  <c r="JF842" i="9"/>
  <c r="BE20" i="9" l="1"/>
  <c r="BF18" i="9" s="1"/>
  <c r="BE17" i="9"/>
  <c r="BF19" i="9" s="1" a="1"/>
  <c r="BF19" i="9" s="1"/>
  <c r="BE21" i="9"/>
  <c r="BE22" i="9"/>
  <c r="BD24" i="9"/>
  <c r="BD25" i="9" s="1"/>
  <c r="BD23" i="9" s="1"/>
  <c r="JD844" i="9"/>
  <c r="JE843" i="9"/>
  <c r="JH842" i="9"/>
  <c r="JI842" i="9"/>
  <c r="JG842" i="9"/>
  <c r="JF843" i="9"/>
  <c r="BE24" i="9" l="1"/>
  <c r="BE25" i="9" s="1"/>
  <c r="BE23" i="9" s="1"/>
  <c r="BF22" i="9"/>
  <c r="BF20" i="9"/>
  <c r="BG18" i="9" s="1"/>
  <c r="BF17" i="9"/>
  <c r="BG19" i="9" s="1" a="1"/>
  <c r="BG19" i="9" s="1"/>
  <c r="BF21" i="9"/>
  <c r="JD845" i="9"/>
  <c r="JE844" i="9"/>
  <c r="JH843" i="9"/>
  <c r="JI843" i="9"/>
  <c r="JG843" i="9"/>
  <c r="JF844" i="9"/>
  <c r="JG844" i="9"/>
  <c r="JH844" i="9"/>
  <c r="BG20" i="9" l="1"/>
  <c r="BG21" i="9"/>
  <c r="BG17" i="9"/>
  <c r="BF24" i="9"/>
  <c r="BG22" i="9"/>
  <c r="BG24" i="9" s="1"/>
  <c r="JD846" i="9"/>
  <c r="JE845" i="9"/>
  <c r="JI844" i="9"/>
  <c r="JF845" i="9"/>
  <c r="JG845" i="9"/>
  <c r="JH845" i="9"/>
  <c r="BF25" i="9" l="1"/>
  <c r="BF23" i="9" s="1"/>
  <c r="U6" i="9"/>
  <c r="BG23" i="9"/>
  <c r="BG25" i="9"/>
  <c r="JD847" i="9"/>
  <c r="JE846" i="9"/>
  <c r="JI845" i="9"/>
  <c r="JG846" i="9"/>
  <c r="JH846" i="9"/>
  <c r="JD848" i="9" l="1"/>
  <c r="JE847" i="9"/>
  <c r="JI846" i="9"/>
  <c r="JF846" i="9"/>
  <c r="JF847" i="9"/>
  <c r="JG847" i="9"/>
  <c r="JH847" i="9"/>
  <c r="JD849" i="9" l="1"/>
  <c r="JE848" i="9"/>
  <c r="JI847" i="9"/>
  <c r="JH848" i="9"/>
  <c r="JD850" i="9" l="1"/>
  <c r="JE849" i="9"/>
  <c r="JF848" i="9"/>
  <c r="JG848" i="9"/>
  <c r="JI848" i="9"/>
  <c r="JF849" i="9"/>
  <c r="JD851" i="9" l="1"/>
  <c r="JE850" i="9"/>
  <c r="JH849" i="9"/>
  <c r="JI849" i="9"/>
  <c r="JG849" i="9"/>
  <c r="JF850" i="9"/>
  <c r="JD852" i="9" l="1"/>
  <c r="JE851" i="9"/>
  <c r="JH850" i="9"/>
  <c r="JI850" i="9"/>
  <c r="JG850" i="9"/>
  <c r="JF851" i="9"/>
  <c r="JD853" i="9" l="1"/>
  <c r="JE852" i="9"/>
  <c r="JH851" i="9"/>
  <c r="JI851" i="9"/>
  <c r="JG851" i="9"/>
  <c r="JH852" i="9"/>
  <c r="JD854" i="9" l="1"/>
  <c r="JE853" i="9"/>
  <c r="JF852" i="9"/>
  <c r="JG852" i="9"/>
  <c r="JI852" i="9"/>
  <c r="JF853" i="9"/>
  <c r="JG853" i="9"/>
  <c r="JH853" i="9"/>
  <c r="JD855" i="9" l="1"/>
  <c r="JE854" i="9"/>
  <c r="JI853" i="9"/>
  <c r="JF854" i="9"/>
  <c r="JD856" i="9" l="1"/>
  <c r="JE855" i="9"/>
  <c r="JH854" i="9"/>
  <c r="JI854" i="9"/>
  <c r="JG854" i="9"/>
  <c r="JF855" i="9"/>
  <c r="JD857" i="9" l="1"/>
  <c r="JE856" i="9"/>
  <c r="JH855" i="9"/>
  <c r="JG855" i="9"/>
  <c r="JI855" i="9"/>
  <c r="JH856" i="9"/>
  <c r="JD858" i="9" l="1"/>
  <c r="JE857" i="9"/>
  <c r="JF856" i="9"/>
  <c r="JG856" i="9"/>
  <c r="JI856" i="9"/>
  <c r="JG857" i="9"/>
  <c r="JH857" i="9"/>
  <c r="JD859" i="9" l="1"/>
  <c r="JE858" i="9"/>
  <c r="JI857" i="9"/>
  <c r="JF857" i="9"/>
  <c r="JF858" i="9"/>
  <c r="JG858" i="9"/>
  <c r="JH858" i="9"/>
  <c r="JD860" i="9" l="1"/>
  <c r="JE859" i="9"/>
  <c r="JI858" i="9"/>
  <c r="JF859" i="9"/>
  <c r="JD861" i="9" l="1"/>
  <c r="JE860" i="9"/>
  <c r="JH859" i="9"/>
  <c r="JI859" i="9"/>
  <c r="JG859" i="9"/>
  <c r="JF860" i="9"/>
  <c r="JD862" i="9" l="1"/>
  <c r="JE861" i="9"/>
  <c r="JH860" i="9"/>
  <c r="JI860" i="9"/>
  <c r="JG860" i="9"/>
  <c r="JH861" i="9"/>
  <c r="JD863" i="9" l="1"/>
  <c r="JE862" i="9"/>
  <c r="JF861" i="9"/>
  <c r="JG861" i="9"/>
  <c r="JI861" i="9"/>
  <c r="JF862" i="9"/>
  <c r="JD864" i="9" l="1"/>
  <c r="JE863" i="9"/>
  <c r="JH862" i="9"/>
  <c r="JI862" i="9"/>
  <c r="JG862" i="9"/>
  <c r="JF863" i="9"/>
  <c r="JD865" i="9" l="1"/>
  <c r="JE864" i="9"/>
  <c r="JH863" i="9"/>
  <c r="JI863" i="9"/>
  <c r="JG863" i="9"/>
  <c r="JF864" i="9"/>
  <c r="JD866" i="9" l="1"/>
  <c r="JE865" i="9"/>
  <c r="JH864" i="9"/>
  <c r="JI864" i="9"/>
  <c r="JG864" i="9"/>
  <c r="JF865" i="9"/>
  <c r="JD867" i="9" l="1"/>
  <c r="JE866" i="9"/>
  <c r="JH865" i="9"/>
  <c r="JI865" i="9"/>
  <c r="JG865" i="9"/>
  <c r="JF866" i="9"/>
  <c r="JD868" i="9" l="1"/>
  <c r="JE867" i="9"/>
  <c r="JH866" i="9"/>
  <c r="JI866" i="9"/>
  <c r="JG866" i="9"/>
  <c r="JF867" i="9"/>
  <c r="JD869" i="9" l="1"/>
  <c r="JE868" i="9"/>
  <c r="JH867" i="9"/>
  <c r="JI867" i="9"/>
  <c r="JG867" i="9"/>
  <c r="JF868" i="9"/>
  <c r="JD870" i="9" l="1"/>
  <c r="JE869" i="9"/>
  <c r="JH868" i="9"/>
  <c r="JI868" i="9"/>
  <c r="JG868" i="9"/>
  <c r="JF869" i="9"/>
  <c r="JD871" i="9" l="1"/>
  <c r="JE870" i="9"/>
  <c r="JH869" i="9"/>
  <c r="JI869" i="9"/>
  <c r="JG869" i="9"/>
  <c r="JF870" i="9"/>
  <c r="JD872" i="9" l="1"/>
  <c r="JE871" i="9"/>
  <c r="JH870" i="9"/>
  <c r="JG871" i="9"/>
  <c r="JI870" i="9"/>
  <c r="JG870" i="9"/>
  <c r="JF871" i="9"/>
  <c r="JD873" i="9" l="1"/>
  <c r="JE872" i="9"/>
  <c r="JI871" i="9"/>
  <c r="JH871" i="9"/>
  <c r="JF872" i="9"/>
  <c r="JD874" i="9" l="1"/>
  <c r="JE873" i="9"/>
  <c r="JH872" i="9"/>
  <c r="JI872" i="9"/>
  <c r="JG872" i="9"/>
  <c r="JF873" i="9"/>
  <c r="JD875" i="9" l="1"/>
  <c r="JE874" i="9"/>
  <c r="JH873" i="9"/>
  <c r="JI873" i="9"/>
  <c r="JG873" i="9"/>
  <c r="JF874" i="9"/>
  <c r="JD876" i="9" l="1"/>
  <c r="JE875" i="9"/>
  <c r="JH874" i="9"/>
  <c r="JI874" i="9"/>
  <c r="JG874" i="9"/>
  <c r="JF875" i="9"/>
  <c r="JD877" i="9" l="1"/>
  <c r="JE876" i="9"/>
  <c r="JH875" i="9"/>
  <c r="JI875" i="9"/>
  <c r="JG875" i="9"/>
  <c r="JF876" i="9"/>
  <c r="JD878" i="9" l="1"/>
  <c r="JE877" i="9"/>
  <c r="JH876" i="9"/>
  <c r="JI876" i="9"/>
  <c r="JG876" i="9"/>
  <c r="JF877" i="9"/>
  <c r="JD879" i="9" l="1"/>
  <c r="JE878" i="9"/>
  <c r="JH877" i="9"/>
  <c r="JI877" i="9"/>
  <c r="JG877" i="9"/>
  <c r="JH878" i="9"/>
  <c r="JD880" i="9" l="1"/>
  <c r="JE879" i="9"/>
  <c r="JF878" i="9"/>
  <c r="JI878" i="9"/>
  <c r="JG878" i="9"/>
  <c r="JF879" i="9"/>
  <c r="JG879" i="9"/>
  <c r="JH879" i="9"/>
  <c r="JD881" i="9" l="1"/>
  <c r="JE880" i="9"/>
  <c r="JI879" i="9"/>
  <c r="JF880" i="9"/>
  <c r="JG880" i="9"/>
  <c r="JH880" i="9"/>
  <c r="JD882" i="9" l="1"/>
  <c r="JE881" i="9"/>
  <c r="JI880" i="9"/>
  <c r="JF881" i="9"/>
  <c r="JD883" i="9" l="1"/>
  <c r="JE882" i="9"/>
  <c r="JH881" i="9"/>
  <c r="JI881" i="9"/>
  <c r="JG881" i="9"/>
  <c r="JF882" i="9"/>
  <c r="JD884" i="9" l="1"/>
  <c r="JE883" i="9"/>
  <c r="JH882" i="9"/>
  <c r="JI882" i="9"/>
  <c r="JG882" i="9"/>
  <c r="JF883" i="9"/>
  <c r="JG883" i="9"/>
  <c r="JH883" i="9"/>
  <c r="JD885" i="9" l="1"/>
  <c r="JE884" i="9"/>
  <c r="JI883" i="9"/>
  <c r="JF884" i="9"/>
  <c r="JD886" i="9" l="1"/>
  <c r="JE885" i="9"/>
  <c r="JH884" i="9"/>
  <c r="JI884" i="9"/>
  <c r="JG884" i="9"/>
  <c r="JF885" i="9"/>
  <c r="JD887" i="9" l="1"/>
  <c r="JE886" i="9"/>
  <c r="JH885" i="9"/>
  <c r="JI885" i="9"/>
  <c r="JG885" i="9"/>
  <c r="JF886" i="9"/>
  <c r="JD888" i="9" l="1"/>
  <c r="JE887" i="9"/>
  <c r="JH886" i="9"/>
  <c r="JG886" i="9"/>
  <c r="JI886" i="9"/>
  <c r="JG887" i="9"/>
  <c r="JH887" i="9"/>
  <c r="JD889" i="9" l="1"/>
  <c r="JE888" i="9"/>
  <c r="JI887" i="9"/>
  <c r="JF887" i="9"/>
  <c r="JF888" i="9"/>
  <c r="JG888" i="9"/>
  <c r="JH888" i="9"/>
  <c r="JD890" i="9" l="1"/>
  <c r="JE889" i="9"/>
  <c r="JI888" i="9"/>
  <c r="JF889" i="9"/>
  <c r="JG889" i="9"/>
  <c r="JH889" i="9"/>
  <c r="JD891" i="9" l="1"/>
  <c r="JE890" i="9"/>
  <c r="JI889" i="9"/>
  <c r="JH890" i="9"/>
  <c r="JD892" i="9" l="1"/>
  <c r="JE891" i="9"/>
  <c r="JF890" i="9"/>
  <c r="JG890" i="9"/>
  <c r="JI890" i="9"/>
  <c r="JF891" i="9"/>
  <c r="JD893" i="9" l="1"/>
  <c r="JE892" i="9"/>
  <c r="JH891" i="9"/>
  <c r="JI891" i="9"/>
  <c r="JG891" i="9"/>
  <c r="JF892" i="9"/>
  <c r="JD894" i="9" l="1"/>
  <c r="JE893" i="9"/>
  <c r="JH892" i="9"/>
  <c r="JI892" i="9"/>
  <c r="JG892" i="9"/>
  <c r="JF893" i="9"/>
  <c r="JD895" i="9" l="1"/>
  <c r="JE894" i="9"/>
  <c r="JH893" i="9"/>
  <c r="JI893" i="9"/>
  <c r="JG893" i="9"/>
  <c r="JF894" i="9"/>
  <c r="JG894" i="9"/>
  <c r="JH894" i="9"/>
  <c r="JD896" i="9" l="1"/>
  <c r="JE895" i="9"/>
  <c r="JI894" i="9"/>
  <c r="JH895" i="9"/>
  <c r="JD897" i="9" l="1"/>
  <c r="JE896" i="9"/>
  <c r="JF895" i="9"/>
  <c r="JG895" i="9"/>
  <c r="JI895" i="9"/>
  <c r="JH896" i="9"/>
  <c r="JD898" i="9" l="1"/>
  <c r="JE897" i="9"/>
  <c r="JF896" i="9"/>
  <c r="JG897" i="9"/>
  <c r="JG896" i="9"/>
  <c r="JI896" i="9"/>
  <c r="JF897" i="9"/>
  <c r="JD899" i="9" l="1"/>
  <c r="JE898" i="9"/>
  <c r="JH897" i="9"/>
  <c r="JI897" i="9"/>
  <c r="JG898" i="9"/>
  <c r="JH898" i="9"/>
  <c r="JD900" i="9" l="1"/>
  <c r="JE899" i="9"/>
  <c r="JI898" i="9"/>
  <c r="JF898" i="9"/>
  <c r="JF899" i="9"/>
  <c r="JG899" i="9"/>
  <c r="JH899" i="9"/>
  <c r="JD901" i="9" l="1"/>
  <c r="JE900" i="9"/>
  <c r="JI899" i="9"/>
  <c r="JG900" i="9"/>
  <c r="JH900" i="9"/>
  <c r="JD902" i="9" l="1"/>
  <c r="JE901" i="9"/>
  <c r="JI900" i="9"/>
  <c r="JF900" i="9"/>
  <c r="JF901" i="9"/>
  <c r="JG901" i="9"/>
  <c r="JH901" i="9"/>
  <c r="JD903" i="9" l="1"/>
  <c r="JE902" i="9"/>
  <c r="JI901" i="9"/>
  <c r="JF902" i="9"/>
  <c r="JG902" i="9"/>
  <c r="JH902" i="9"/>
  <c r="JD904" i="9" l="1"/>
  <c r="JE903" i="9"/>
  <c r="JI902" i="9"/>
  <c r="JF903" i="9"/>
  <c r="JG903" i="9"/>
  <c r="JH903" i="9"/>
  <c r="JD905" i="9" l="1"/>
  <c r="JE904" i="9"/>
  <c r="JI903" i="9"/>
  <c r="JF904" i="9"/>
  <c r="JD906" i="9" l="1"/>
  <c r="JE905" i="9"/>
  <c r="JH904" i="9"/>
  <c r="JI904" i="9"/>
  <c r="JG904" i="9"/>
  <c r="JF905" i="9"/>
  <c r="JD907" i="9" l="1"/>
  <c r="JE906" i="9"/>
  <c r="JH905" i="9"/>
  <c r="JG905" i="9"/>
  <c r="JI905" i="9"/>
  <c r="JF906" i="9"/>
  <c r="JG906" i="9"/>
  <c r="JH906" i="9"/>
  <c r="JD908" i="9" l="1"/>
  <c r="JE907" i="9"/>
  <c r="JI906" i="9"/>
  <c r="JF907" i="9"/>
  <c r="JD909" i="9" l="1"/>
  <c r="JE908" i="9"/>
  <c r="JH907" i="9"/>
  <c r="JI907" i="9"/>
  <c r="JG907" i="9"/>
  <c r="JF908" i="9"/>
  <c r="JD910" i="9" l="1"/>
  <c r="JE909" i="9"/>
  <c r="JH908" i="9"/>
  <c r="JI908" i="9"/>
  <c r="JG908" i="9"/>
  <c r="JF909" i="9"/>
  <c r="JG909" i="9"/>
  <c r="JH909" i="9"/>
  <c r="JD911" i="9" l="1"/>
  <c r="JE910" i="9"/>
  <c r="JI909" i="9"/>
  <c r="JF910" i="9"/>
  <c r="JD912" i="9" l="1"/>
  <c r="JE911" i="9"/>
  <c r="JH910" i="9"/>
  <c r="JI910" i="9"/>
  <c r="JG910" i="9"/>
  <c r="JF911" i="9"/>
  <c r="JD913" i="9" l="1"/>
  <c r="JE912" i="9"/>
  <c r="JH911" i="9"/>
  <c r="JI911" i="9"/>
  <c r="JG911" i="9"/>
  <c r="JF912" i="9"/>
  <c r="JD914" i="9" l="1"/>
  <c r="JE913" i="9"/>
  <c r="JH912" i="9"/>
  <c r="JI912" i="9"/>
  <c r="JG912" i="9"/>
  <c r="JF913" i="9"/>
  <c r="JD915" i="9" l="1"/>
  <c r="JE914" i="9"/>
  <c r="JH913" i="9"/>
  <c r="JI913" i="9"/>
  <c r="JG913" i="9"/>
  <c r="JF914" i="9"/>
  <c r="JD916" i="9" l="1"/>
  <c r="JE915" i="9"/>
  <c r="JH914" i="9"/>
  <c r="JI914" i="9"/>
  <c r="JG914" i="9"/>
  <c r="JF915" i="9"/>
  <c r="JD917" i="9" l="1"/>
  <c r="JE916" i="9"/>
  <c r="JH915" i="9"/>
  <c r="JI915" i="9"/>
  <c r="JG915" i="9"/>
  <c r="JF916" i="9"/>
  <c r="JD918" i="9" l="1"/>
  <c r="JE917" i="9"/>
  <c r="JH916" i="9"/>
  <c r="JI916" i="9"/>
  <c r="JG916" i="9"/>
  <c r="JF917" i="9"/>
  <c r="JD919" i="9" l="1"/>
  <c r="JE918" i="9"/>
  <c r="JH917" i="9"/>
  <c r="JI917" i="9"/>
  <c r="JG917" i="9"/>
  <c r="JF918" i="9"/>
  <c r="JD920" i="9" l="1"/>
  <c r="JE919" i="9"/>
  <c r="JH918" i="9"/>
  <c r="JI918" i="9"/>
  <c r="JG918" i="9"/>
  <c r="JF919" i="9"/>
  <c r="JD921" i="9" l="1"/>
  <c r="JE920" i="9"/>
  <c r="JH919" i="9"/>
  <c r="JI919" i="9"/>
  <c r="JG919" i="9"/>
  <c r="JF920" i="9"/>
  <c r="JD922" i="9" l="1"/>
  <c r="JE921" i="9"/>
  <c r="JH920" i="9"/>
  <c r="JG921" i="9"/>
  <c r="JI920" i="9"/>
  <c r="JG920" i="9"/>
  <c r="JF921" i="9"/>
  <c r="JD923" i="9" l="1"/>
  <c r="JE922" i="9"/>
  <c r="JH921" i="9"/>
  <c r="JI921" i="9"/>
  <c r="JF922" i="9"/>
  <c r="JG922" i="9"/>
  <c r="JH922" i="9"/>
  <c r="JD924" i="9" l="1"/>
  <c r="JE923" i="9"/>
  <c r="JI922" i="9"/>
  <c r="JF923" i="9"/>
  <c r="JD925" i="9" l="1"/>
  <c r="JE924" i="9"/>
  <c r="JH923" i="9"/>
  <c r="JI923" i="9"/>
  <c r="JG923" i="9"/>
  <c r="JF924" i="9"/>
  <c r="JD926" i="9" l="1"/>
  <c r="JE925" i="9"/>
  <c r="JH924" i="9"/>
  <c r="JI924" i="9"/>
  <c r="JG924" i="9"/>
  <c r="JF925" i="9"/>
  <c r="JD927" i="9" l="1"/>
  <c r="JE926" i="9"/>
  <c r="JH925" i="9"/>
  <c r="JI925" i="9"/>
  <c r="JG925" i="9"/>
  <c r="JF926" i="9"/>
  <c r="JD928" i="9" l="1"/>
  <c r="JE927" i="9"/>
  <c r="JH926" i="9"/>
  <c r="JI926" i="9"/>
  <c r="JG926" i="9"/>
  <c r="JF927" i="9"/>
  <c r="JD929" i="9" l="1"/>
  <c r="JE928" i="9"/>
  <c r="JH927" i="9"/>
  <c r="JI927" i="9"/>
  <c r="JG927" i="9"/>
  <c r="JF928" i="9"/>
  <c r="JD930" i="9" l="1"/>
  <c r="JE929" i="9"/>
  <c r="JH928" i="9"/>
  <c r="JI928" i="9"/>
  <c r="JG928" i="9"/>
  <c r="JF929" i="9"/>
  <c r="JD931" i="9" l="1"/>
  <c r="JE930" i="9"/>
  <c r="JH929" i="9"/>
  <c r="JI929" i="9"/>
  <c r="JG929" i="9"/>
  <c r="JF930" i="9"/>
  <c r="JD932" i="9" l="1"/>
  <c r="JE931" i="9"/>
  <c r="JH930" i="9"/>
  <c r="JI930" i="9"/>
  <c r="JG930" i="9"/>
  <c r="JF931" i="9"/>
  <c r="JD933" i="9" l="1"/>
  <c r="JE932" i="9"/>
  <c r="JH931" i="9"/>
  <c r="JI931" i="9"/>
  <c r="JG931" i="9"/>
  <c r="JF932" i="9"/>
  <c r="JD934" i="9" l="1"/>
  <c r="JE933" i="9"/>
  <c r="JH932" i="9"/>
  <c r="JI932" i="9"/>
  <c r="JG932" i="9"/>
  <c r="JF933" i="9"/>
  <c r="JD935" i="9" l="1"/>
  <c r="JE934" i="9"/>
  <c r="JH933" i="9"/>
  <c r="JI933" i="9"/>
  <c r="JG933" i="9"/>
  <c r="JF934" i="9"/>
  <c r="JD936" i="9" l="1"/>
  <c r="JE935" i="9"/>
  <c r="JH934" i="9"/>
  <c r="JI934" i="9"/>
  <c r="JG934" i="9"/>
  <c r="JF935" i="9"/>
  <c r="JD937" i="9" l="1"/>
  <c r="JE936" i="9"/>
  <c r="JH935" i="9"/>
  <c r="JI935" i="9"/>
  <c r="JG935" i="9"/>
  <c r="JF936" i="9"/>
  <c r="JD938" i="9" l="1"/>
  <c r="JE937" i="9"/>
  <c r="JH936" i="9"/>
  <c r="JI936" i="9"/>
  <c r="JG936" i="9"/>
  <c r="JF937" i="9"/>
  <c r="JD939" i="9" l="1"/>
  <c r="JE938" i="9"/>
  <c r="JH937" i="9"/>
  <c r="JI937" i="9"/>
  <c r="JG937" i="9"/>
  <c r="JF938" i="9"/>
  <c r="JD940" i="9" l="1"/>
  <c r="JE939" i="9"/>
  <c r="JH938" i="9"/>
  <c r="JI938" i="9"/>
  <c r="JG938" i="9"/>
  <c r="JF939" i="9"/>
  <c r="JD941" i="9" l="1"/>
  <c r="JE940" i="9"/>
  <c r="JH939" i="9"/>
  <c r="JI939" i="9"/>
  <c r="JG939" i="9"/>
  <c r="JF940" i="9"/>
  <c r="JD942" i="9" l="1"/>
  <c r="JE941" i="9"/>
  <c r="JH940" i="9"/>
  <c r="JI940" i="9"/>
  <c r="JG940" i="9"/>
  <c r="JF941" i="9"/>
  <c r="JD943" i="9" l="1"/>
  <c r="JE942" i="9"/>
  <c r="JH941" i="9"/>
  <c r="JI941" i="9"/>
  <c r="JG941" i="9"/>
  <c r="JF942" i="9"/>
  <c r="JD944" i="9" l="1"/>
  <c r="JE943" i="9"/>
  <c r="JH942" i="9"/>
  <c r="JI942" i="9"/>
  <c r="JG942" i="9"/>
  <c r="JF943" i="9"/>
  <c r="JD945" i="9" l="1"/>
  <c r="JE944" i="9"/>
  <c r="JH943" i="9"/>
  <c r="JI943" i="9"/>
  <c r="JG943" i="9"/>
  <c r="JF944" i="9"/>
  <c r="JD946" i="9" l="1"/>
  <c r="JE945" i="9"/>
  <c r="JH944" i="9"/>
  <c r="JI944" i="9"/>
  <c r="JG944" i="9"/>
  <c r="JF945" i="9"/>
  <c r="JD947" i="9" l="1"/>
  <c r="JE946" i="9"/>
  <c r="JH945" i="9"/>
  <c r="JI945" i="9"/>
  <c r="JG945" i="9"/>
  <c r="JF946" i="9"/>
  <c r="JD948" i="9" l="1"/>
  <c r="JE947" i="9"/>
  <c r="JH946" i="9"/>
  <c r="JI946" i="9"/>
  <c r="JG946" i="9"/>
  <c r="JF947" i="9"/>
  <c r="JD949" i="9" l="1"/>
  <c r="JE948" i="9"/>
  <c r="JH947" i="9"/>
  <c r="JI947" i="9"/>
  <c r="JG947" i="9"/>
  <c r="JF948" i="9"/>
  <c r="JD950" i="9" l="1"/>
  <c r="JE949" i="9"/>
  <c r="JH948" i="9"/>
  <c r="JI948" i="9"/>
  <c r="JG948" i="9"/>
  <c r="JF949" i="9"/>
  <c r="JD951" i="9" l="1"/>
  <c r="JE950" i="9"/>
  <c r="JH949" i="9"/>
  <c r="JI949" i="9"/>
  <c r="JG949" i="9"/>
  <c r="JF950" i="9"/>
  <c r="JD952" i="9" l="1"/>
  <c r="JE951" i="9"/>
  <c r="JH950" i="9"/>
  <c r="JI950" i="9"/>
  <c r="JG950" i="9"/>
  <c r="JF951" i="9"/>
  <c r="JD953" i="9" l="1"/>
  <c r="JE952" i="9"/>
  <c r="JH951" i="9"/>
  <c r="JI951" i="9"/>
  <c r="JG951" i="9"/>
  <c r="JF952" i="9"/>
  <c r="JD954" i="9" l="1"/>
  <c r="JE953" i="9"/>
  <c r="JH952" i="9"/>
  <c r="JI952" i="9"/>
  <c r="JG952" i="9"/>
  <c r="JF953" i="9"/>
  <c r="JD955" i="9" l="1"/>
  <c r="JE954" i="9"/>
  <c r="JH953" i="9"/>
  <c r="JI953" i="9"/>
  <c r="JG953" i="9"/>
  <c r="JF954" i="9"/>
  <c r="JD956" i="9" l="1"/>
  <c r="JE955" i="9"/>
  <c r="JH954" i="9"/>
  <c r="JI954" i="9"/>
  <c r="JG954" i="9"/>
  <c r="JF955" i="9"/>
  <c r="JD957" i="9" l="1"/>
  <c r="JE956" i="9"/>
  <c r="JH955" i="9"/>
  <c r="JI955" i="9"/>
  <c r="JG955" i="9"/>
  <c r="JF956" i="9"/>
  <c r="JD958" i="9" l="1"/>
  <c r="JE957" i="9"/>
  <c r="JH956" i="9"/>
  <c r="JI956" i="9"/>
  <c r="JG956" i="9"/>
  <c r="JF957" i="9"/>
  <c r="JD959" i="9" l="1"/>
  <c r="JE958" i="9"/>
  <c r="JH957" i="9"/>
  <c r="JI957" i="9"/>
  <c r="JG957" i="9"/>
  <c r="JF958" i="9"/>
  <c r="JD960" i="9" l="1"/>
  <c r="JE959" i="9"/>
  <c r="JH958" i="9"/>
  <c r="JI958" i="9"/>
  <c r="JG958" i="9"/>
  <c r="JF959" i="9"/>
  <c r="JD961" i="9" l="1"/>
  <c r="JE960" i="9"/>
  <c r="JH959" i="9"/>
  <c r="JI959" i="9"/>
  <c r="JG959" i="9"/>
  <c r="JF960" i="9"/>
  <c r="JD962" i="9" l="1"/>
  <c r="JE961" i="9"/>
  <c r="JH960" i="9"/>
  <c r="JI960" i="9"/>
  <c r="JG960" i="9"/>
  <c r="JF961" i="9"/>
  <c r="JD963" i="9" l="1"/>
  <c r="JE962" i="9"/>
  <c r="JH961" i="9"/>
  <c r="JI961" i="9"/>
  <c r="JG961" i="9"/>
  <c r="JF962" i="9"/>
  <c r="JD964" i="9" l="1"/>
  <c r="JE963" i="9"/>
  <c r="JH962" i="9"/>
  <c r="JI962" i="9"/>
  <c r="JG962" i="9"/>
  <c r="JF963" i="9"/>
  <c r="JD965" i="9" l="1"/>
  <c r="JE964" i="9"/>
  <c r="JH963" i="9"/>
  <c r="JI963" i="9"/>
  <c r="JG963" i="9"/>
  <c r="JF964" i="9"/>
  <c r="JD966" i="9" l="1"/>
  <c r="JE965" i="9"/>
  <c r="JH964" i="9"/>
  <c r="JI964" i="9"/>
  <c r="JG964" i="9"/>
  <c r="JF965" i="9"/>
  <c r="JD967" i="9" l="1"/>
  <c r="JE966" i="9"/>
  <c r="JH965" i="9"/>
  <c r="JI965" i="9"/>
  <c r="JG965" i="9"/>
  <c r="JF966" i="9"/>
  <c r="JD968" i="9" l="1"/>
  <c r="JE967" i="9"/>
  <c r="JH966" i="9"/>
  <c r="JI966" i="9"/>
  <c r="JG966" i="9"/>
  <c r="JF967" i="9"/>
  <c r="JD969" i="9" l="1"/>
  <c r="JE968" i="9"/>
  <c r="JH967" i="9"/>
  <c r="JI967" i="9"/>
  <c r="JG967" i="9"/>
  <c r="JF968" i="9"/>
  <c r="JD970" i="9" l="1"/>
  <c r="JE969" i="9"/>
  <c r="JH968" i="9"/>
  <c r="JI968" i="9"/>
  <c r="JG968" i="9"/>
  <c r="JF969" i="9"/>
  <c r="JD971" i="9" l="1"/>
  <c r="JE970" i="9"/>
  <c r="JH969" i="9"/>
  <c r="JI969" i="9"/>
  <c r="JG969" i="9"/>
  <c r="JF970" i="9"/>
  <c r="JD972" i="9" l="1"/>
  <c r="JE971" i="9"/>
  <c r="JH970" i="9"/>
  <c r="JI970" i="9"/>
  <c r="JG970" i="9"/>
  <c r="JF971" i="9"/>
  <c r="JD973" i="9" l="1"/>
  <c r="JE972" i="9"/>
  <c r="JH971" i="9"/>
  <c r="JI971" i="9"/>
  <c r="JG971" i="9"/>
  <c r="JF972" i="9"/>
  <c r="JD974" i="9" l="1"/>
  <c r="JE973" i="9"/>
  <c r="JH972" i="9"/>
  <c r="JI972" i="9"/>
  <c r="JG972" i="9"/>
  <c r="JF973" i="9"/>
  <c r="JD975" i="9" l="1"/>
  <c r="JE974" i="9"/>
  <c r="JH973" i="9"/>
  <c r="JI973" i="9"/>
  <c r="JG973" i="9"/>
  <c r="JF974" i="9"/>
  <c r="JD976" i="9" l="1"/>
  <c r="JE975" i="9"/>
  <c r="JH974" i="9"/>
  <c r="JI974" i="9"/>
  <c r="JG974" i="9"/>
  <c r="JF975" i="9"/>
  <c r="JD977" i="9" l="1"/>
  <c r="JE976" i="9"/>
  <c r="JH975" i="9"/>
  <c r="JI975" i="9"/>
  <c r="JG975" i="9"/>
  <c r="JF976" i="9"/>
  <c r="JD978" i="9" l="1"/>
  <c r="JE977" i="9"/>
  <c r="JH976" i="9"/>
  <c r="JI976" i="9"/>
  <c r="JG976" i="9"/>
  <c r="JF977" i="9"/>
  <c r="JD979" i="9" l="1"/>
  <c r="JE978" i="9"/>
  <c r="JH977" i="9"/>
  <c r="JI977" i="9"/>
  <c r="JG977" i="9"/>
  <c r="JF978" i="9"/>
  <c r="JD980" i="9" l="1"/>
  <c r="JE979" i="9"/>
  <c r="JH978" i="9"/>
  <c r="JI978" i="9"/>
  <c r="JG978" i="9"/>
  <c r="JF979" i="9"/>
  <c r="JD981" i="9" l="1"/>
  <c r="JE980" i="9"/>
  <c r="JH979" i="9"/>
  <c r="JI979" i="9"/>
  <c r="JG979" i="9"/>
  <c r="JF980" i="9"/>
  <c r="JD982" i="9" l="1"/>
  <c r="JE981" i="9"/>
  <c r="JH980" i="9"/>
  <c r="JI980" i="9"/>
  <c r="JG980" i="9"/>
  <c r="JF981" i="9"/>
  <c r="JD983" i="9" l="1"/>
  <c r="JE982" i="9"/>
  <c r="JH981" i="9"/>
  <c r="JI981" i="9"/>
  <c r="JG981" i="9"/>
  <c r="JF982" i="9"/>
  <c r="JD984" i="9" l="1"/>
  <c r="JE983" i="9"/>
  <c r="JH982" i="9"/>
  <c r="JI982" i="9"/>
  <c r="JG982" i="9"/>
  <c r="JF983" i="9"/>
  <c r="JD985" i="9" l="1"/>
  <c r="JE984" i="9"/>
  <c r="JH983" i="9"/>
  <c r="JI983" i="9"/>
  <c r="JG983" i="9"/>
  <c r="JF984" i="9"/>
  <c r="JD986" i="9" l="1"/>
  <c r="JE985" i="9"/>
  <c r="JH984" i="9"/>
  <c r="JI984" i="9"/>
  <c r="JG984" i="9"/>
  <c r="JF985" i="9"/>
  <c r="JD987" i="9" l="1"/>
  <c r="JE986" i="9"/>
  <c r="JH985" i="9"/>
  <c r="JG986" i="9"/>
  <c r="JI985" i="9"/>
  <c r="JG985" i="9"/>
  <c r="JF986" i="9"/>
  <c r="JD988" i="9" l="1"/>
  <c r="JE987" i="9"/>
  <c r="JH986" i="9"/>
  <c r="JI986" i="9"/>
  <c r="JF987" i="9"/>
  <c r="JG987" i="9"/>
  <c r="JH987" i="9"/>
  <c r="JD989" i="9" l="1"/>
  <c r="JE988" i="9"/>
  <c r="JI987" i="9"/>
  <c r="JF988" i="9"/>
  <c r="JD990" i="9" l="1"/>
  <c r="JE989" i="9"/>
  <c r="JH988" i="9"/>
  <c r="JI988" i="9"/>
  <c r="JG988" i="9"/>
  <c r="JF989" i="9"/>
  <c r="JD991" i="9" l="1"/>
  <c r="JE990" i="9"/>
  <c r="JH989" i="9"/>
  <c r="JI989" i="9"/>
  <c r="JG989" i="9"/>
  <c r="JF990" i="9"/>
  <c r="JD992" i="9" l="1"/>
  <c r="JE991" i="9"/>
  <c r="JH990" i="9"/>
  <c r="JI990" i="9"/>
  <c r="JG990" i="9"/>
  <c r="JF991" i="9"/>
  <c r="JD993" i="9" l="1"/>
  <c r="JE992" i="9"/>
  <c r="JH991" i="9"/>
  <c r="JI991" i="9"/>
  <c r="JG991" i="9"/>
  <c r="JF992" i="9"/>
  <c r="JD994" i="9" l="1"/>
  <c r="JE993" i="9"/>
  <c r="JH992" i="9"/>
  <c r="JI992" i="9"/>
  <c r="JG992" i="9"/>
  <c r="JF993" i="9"/>
  <c r="JD995" i="9" l="1"/>
  <c r="JE994" i="9"/>
  <c r="JH993" i="9"/>
  <c r="JI993" i="9"/>
  <c r="JG993" i="9"/>
  <c r="JF994" i="9"/>
  <c r="JD996" i="9" l="1"/>
  <c r="JE995" i="9"/>
  <c r="JH994" i="9"/>
  <c r="JI994" i="9"/>
  <c r="JG994" i="9"/>
  <c r="JF995" i="9"/>
  <c r="JD997" i="9" l="1"/>
  <c r="JE996" i="9"/>
  <c r="JH995" i="9"/>
  <c r="JI995" i="9"/>
  <c r="JG995" i="9"/>
  <c r="JF996" i="9"/>
  <c r="JD998" i="9" l="1"/>
  <c r="JE997" i="9"/>
  <c r="JH996" i="9"/>
  <c r="JI996" i="9"/>
  <c r="JG996" i="9"/>
  <c r="JF997" i="9"/>
  <c r="JD999" i="9" l="1"/>
  <c r="JE998" i="9"/>
  <c r="JH997" i="9"/>
  <c r="JI997" i="9"/>
  <c r="JG997" i="9"/>
  <c r="JF998" i="9"/>
  <c r="JD1000" i="9" l="1"/>
  <c r="JE999" i="9"/>
  <c r="JH998" i="9"/>
  <c r="JI998" i="9"/>
  <c r="JG998" i="9"/>
  <c r="JF999" i="9"/>
  <c r="JD1001" i="9" l="1"/>
  <c r="JE1000" i="9"/>
  <c r="JH999" i="9"/>
  <c r="JI999" i="9"/>
  <c r="JG999" i="9"/>
  <c r="JF1000" i="9"/>
  <c r="JD1002" i="9" l="1"/>
  <c r="JE1001" i="9"/>
  <c r="JH1000" i="9"/>
  <c r="JI1000" i="9"/>
  <c r="JG1000" i="9"/>
  <c r="JF1001" i="9"/>
  <c r="JD1003" i="9" l="1"/>
  <c r="JE1002" i="9"/>
  <c r="JH1001" i="9"/>
  <c r="JI1001" i="9"/>
  <c r="JG1001" i="9"/>
  <c r="JF1002" i="9"/>
  <c r="JD1004" i="9" l="1"/>
  <c r="JE1003" i="9"/>
  <c r="JH1002" i="9"/>
  <c r="JI1002" i="9"/>
  <c r="JG1002" i="9"/>
  <c r="JF1003" i="9"/>
  <c r="JD1005" i="9" l="1"/>
  <c r="JE1004" i="9"/>
  <c r="JH1003" i="9"/>
  <c r="JI1003" i="9"/>
  <c r="JG1003" i="9"/>
  <c r="JF1004" i="9"/>
  <c r="JD1006" i="9" l="1"/>
  <c r="JE1005" i="9"/>
  <c r="JH1004" i="9"/>
  <c r="JI1004" i="9"/>
  <c r="JG1004" i="9"/>
  <c r="JF1005" i="9"/>
  <c r="JD1007" i="9" l="1"/>
  <c r="JE1006" i="9"/>
  <c r="JH1005" i="9"/>
  <c r="JI1005" i="9"/>
  <c r="JG1005" i="9"/>
  <c r="JF1006" i="9"/>
  <c r="JD1008" i="9" l="1"/>
  <c r="JE1007" i="9"/>
  <c r="JH1006" i="9"/>
  <c r="JI1006" i="9"/>
  <c r="JG1006" i="9"/>
  <c r="JF1007" i="9"/>
  <c r="JD1009" i="9" l="1"/>
  <c r="JE1008" i="9"/>
  <c r="JH1007" i="9"/>
  <c r="JI1007" i="9"/>
  <c r="JG1007" i="9"/>
  <c r="JF1008" i="9"/>
  <c r="JD1010" i="9" l="1"/>
  <c r="JE1009" i="9"/>
  <c r="JH1008" i="9"/>
  <c r="JI1008" i="9"/>
  <c r="JG1008" i="9"/>
  <c r="JF1009" i="9"/>
  <c r="JD1011" i="9" l="1"/>
  <c r="JE1010" i="9"/>
  <c r="JH1009" i="9"/>
  <c r="JI1009" i="9"/>
  <c r="JG1009" i="9"/>
  <c r="JF1010" i="9"/>
  <c r="JD1012" i="9" l="1"/>
  <c r="JE1011" i="9"/>
  <c r="JH1010" i="9"/>
  <c r="JI1010" i="9"/>
  <c r="JG1010" i="9"/>
  <c r="JF1011" i="9"/>
  <c r="JD1013" i="9" l="1"/>
  <c r="JE1012" i="9"/>
  <c r="JH1011" i="9"/>
  <c r="JI1011" i="9"/>
  <c r="JG1011" i="9"/>
  <c r="JF1012" i="9"/>
  <c r="JD1014" i="9" l="1"/>
  <c r="JE1013" i="9"/>
  <c r="JH1012" i="9"/>
  <c r="JI1012" i="9"/>
  <c r="JG1012" i="9"/>
  <c r="JF1013" i="9"/>
  <c r="JD1015" i="9" l="1"/>
  <c r="JE1014" i="9"/>
  <c r="JH1013" i="9"/>
  <c r="JI1013" i="9"/>
  <c r="JG1013" i="9"/>
  <c r="JF1014" i="9"/>
  <c r="JD1016" i="9" l="1"/>
  <c r="JE1015" i="9"/>
  <c r="JH1014" i="9"/>
  <c r="JI1014" i="9"/>
  <c r="JG1014" i="9"/>
  <c r="JF1015" i="9"/>
  <c r="JD1017" i="9" l="1"/>
  <c r="JE1016" i="9"/>
  <c r="JH1015" i="9"/>
  <c r="JI1015" i="9"/>
  <c r="JG1015" i="9"/>
  <c r="JF1016" i="9"/>
  <c r="JD1018" i="9" l="1"/>
  <c r="JE1017" i="9"/>
  <c r="JH1016" i="9"/>
  <c r="JI1016" i="9"/>
  <c r="JG1016" i="9"/>
  <c r="JF1017" i="9"/>
  <c r="JD1019" i="9" l="1"/>
  <c r="JE1018" i="9"/>
  <c r="JH1017" i="9"/>
  <c r="JG1018" i="9"/>
  <c r="JI1017" i="9"/>
  <c r="JG1017" i="9"/>
  <c r="JF1018" i="9"/>
  <c r="JD1020" i="9" l="1"/>
  <c r="JE1019" i="9"/>
  <c r="JH1018" i="9"/>
  <c r="JI1018" i="9"/>
  <c r="JH1019" i="9"/>
  <c r="JD1021" i="9" l="1"/>
  <c r="JE1020" i="9"/>
  <c r="JF1019" i="9"/>
  <c r="JG1019" i="9"/>
  <c r="JI1019" i="9"/>
  <c r="JF1020" i="9"/>
  <c r="JD1022" i="9" l="1"/>
  <c r="JE1021" i="9"/>
  <c r="JH1020" i="9"/>
  <c r="JI1020" i="9"/>
  <c r="JG1020" i="9"/>
  <c r="JF1021" i="9"/>
  <c r="JD1023" i="9" l="1"/>
  <c r="JE1022" i="9"/>
  <c r="JH1021" i="9"/>
  <c r="JI1021" i="9"/>
  <c r="JG1021" i="9"/>
  <c r="JF1022" i="9"/>
  <c r="JD1024" i="9" l="1"/>
  <c r="JE1023" i="9"/>
  <c r="JH1022" i="9"/>
  <c r="JI1022" i="9"/>
  <c r="JG1022" i="9"/>
  <c r="JF1023" i="9"/>
  <c r="JD1025" i="9" l="1"/>
  <c r="JE1024" i="9"/>
  <c r="JH1023" i="9"/>
  <c r="JI1023" i="9"/>
  <c r="JG1023" i="9"/>
  <c r="JF1024" i="9"/>
  <c r="JD1026" i="9" l="1"/>
  <c r="JE1025" i="9"/>
  <c r="JH1024" i="9"/>
  <c r="JI1024" i="9"/>
  <c r="JG1024" i="9"/>
  <c r="JF1025" i="9"/>
  <c r="JD1027" i="9" l="1"/>
  <c r="JE1026" i="9"/>
  <c r="JH1025" i="9"/>
  <c r="JI1025" i="9"/>
  <c r="JG1025" i="9"/>
  <c r="JF1026" i="9"/>
  <c r="JD1028" i="9" l="1"/>
  <c r="JE1027" i="9"/>
  <c r="JH1026" i="9"/>
  <c r="JI1026" i="9"/>
  <c r="JG1026" i="9"/>
  <c r="JF1027" i="9"/>
  <c r="JD1029" i="9" l="1"/>
  <c r="JE1028" i="9"/>
  <c r="JH1027" i="9"/>
  <c r="JI1027" i="9"/>
  <c r="JG1027" i="9"/>
  <c r="JF1028" i="9"/>
  <c r="JD1030" i="9" l="1"/>
  <c r="JE1029" i="9"/>
  <c r="JH1028" i="9"/>
  <c r="JI1028" i="9"/>
  <c r="JG1028" i="9"/>
  <c r="JF1029" i="9"/>
  <c r="JD1031" i="9" l="1"/>
  <c r="JE1030" i="9"/>
  <c r="JH1029" i="9"/>
  <c r="JI1029" i="9"/>
  <c r="JG1029" i="9"/>
  <c r="JF1030" i="9"/>
  <c r="JD1032" i="9" l="1"/>
  <c r="JE1031" i="9"/>
  <c r="JH1030" i="9"/>
  <c r="JI1030" i="9"/>
  <c r="JG1030" i="9"/>
  <c r="JF1031" i="9"/>
  <c r="JD1033" i="9" l="1"/>
  <c r="JE1032" i="9"/>
  <c r="JH1031" i="9"/>
  <c r="JI1031" i="9"/>
  <c r="JG1031" i="9"/>
  <c r="JF1032" i="9"/>
  <c r="JD1034" i="9" l="1"/>
  <c r="JE1033" i="9"/>
  <c r="JH1032" i="9"/>
  <c r="JI1032" i="9"/>
  <c r="JG1032" i="9"/>
  <c r="JF1033" i="9"/>
  <c r="JD1035" i="9" l="1"/>
  <c r="JE1034" i="9"/>
  <c r="JH1033" i="9"/>
  <c r="JI1033" i="9"/>
  <c r="JG1033" i="9"/>
  <c r="JF1034" i="9"/>
  <c r="JD1036" i="9" l="1"/>
  <c r="JE1035" i="9"/>
  <c r="JH1034" i="9"/>
  <c r="JI1034" i="9"/>
  <c r="JG1034" i="9"/>
  <c r="JF1035" i="9"/>
  <c r="JD1037" i="9" l="1"/>
  <c r="JE1036" i="9"/>
  <c r="JH1035" i="9"/>
  <c r="JI1035" i="9"/>
  <c r="JG1035" i="9"/>
  <c r="JF1036" i="9"/>
  <c r="JD1038" i="9" l="1"/>
  <c r="JE1037" i="9"/>
  <c r="JH1036" i="9"/>
  <c r="JI1036" i="9"/>
  <c r="JG1036" i="9"/>
  <c r="JF1037" i="9"/>
  <c r="JD1039" i="9" l="1"/>
  <c r="JE1038" i="9"/>
  <c r="JH1037" i="9"/>
  <c r="JI1037" i="9"/>
  <c r="JG1037" i="9"/>
  <c r="JF1038" i="9"/>
  <c r="JD1040" i="9" l="1"/>
  <c r="JE1039" i="9"/>
  <c r="JH1038" i="9"/>
  <c r="JI1038" i="9"/>
  <c r="JG1038" i="9"/>
  <c r="JF1039" i="9"/>
  <c r="JD1041" i="9" l="1"/>
  <c r="JE1040" i="9"/>
  <c r="JH1039" i="9"/>
  <c r="JI1039" i="9"/>
  <c r="JG1039" i="9"/>
  <c r="JF1040" i="9"/>
  <c r="JD1042" i="9" l="1"/>
  <c r="JE1041" i="9"/>
  <c r="JH1040" i="9"/>
  <c r="JI1040" i="9"/>
  <c r="JG1040" i="9"/>
  <c r="JF1041" i="9"/>
  <c r="JD1043" i="9" l="1"/>
  <c r="JE1042" i="9"/>
  <c r="JH1041" i="9"/>
  <c r="JI1041" i="9"/>
  <c r="JG1041" i="9"/>
  <c r="JF1042" i="9"/>
  <c r="JD1044" i="9" l="1"/>
  <c r="JE1043" i="9"/>
  <c r="JH1042" i="9"/>
  <c r="JI1042" i="9"/>
  <c r="JG1042" i="9"/>
  <c r="JF1043" i="9"/>
  <c r="JD1045" i="9" l="1"/>
  <c r="JE1044" i="9"/>
  <c r="JH1043" i="9"/>
  <c r="JI1043" i="9"/>
  <c r="JG1043" i="9"/>
  <c r="JF1044" i="9"/>
  <c r="JD1046" i="9" l="1"/>
  <c r="JE1045" i="9"/>
  <c r="JH1044" i="9"/>
  <c r="JI1044" i="9"/>
  <c r="JG1044" i="9"/>
  <c r="JF1045" i="9"/>
  <c r="JD1047" i="9" l="1"/>
  <c r="JE1046" i="9"/>
  <c r="JH1045" i="9"/>
  <c r="JI1045" i="9"/>
  <c r="JG1045" i="9"/>
  <c r="JF1046" i="9"/>
  <c r="JD1048" i="9" l="1"/>
  <c r="JE1047" i="9"/>
  <c r="JH1046" i="9"/>
  <c r="JI1046" i="9"/>
  <c r="JG1046" i="9"/>
  <c r="JF1047" i="9"/>
  <c r="JD1049" i="9" l="1"/>
  <c r="JE1048" i="9"/>
  <c r="JH1047" i="9"/>
  <c r="JI1047" i="9"/>
  <c r="JG1047" i="9"/>
  <c r="JF1048" i="9"/>
  <c r="JD1050" i="9" l="1"/>
  <c r="JE1049" i="9"/>
  <c r="JH1048" i="9"/>
  <c r="JI1048" i="9"/>
  <c r="JG1048" i="9"/>
  <c r="JF1049" i="9"/>
  <c r="JD1051" i="9" l="1"/>
  <c r="JE1050" i="9"/>
  <c r="JH1049" i="9"/>
  <c r="JI1049" i="9"/>
  <c r="JG1049" i="9"/>
  <c r="JF1050" i="9"/>
  <c r="JD1052" i="9" l="1"/>
  <c r="JE1051" i="9"/>
  <c r="JH1050" i="9"/>
  <c r="JG1051" i="9"/>
  <c r="JI1050" i="9"/>
  <c r="JG1050" i="9"/>
  <c r="JF1051" i="9"/>
  <c r="JD1053" i="9" l="1"/>
  <c r="JE1052" i="9"/>
  <c r="JH1051" i="9"/>
  <c r="JI1051" i="9"/>
  <c r="JG1052" i="9"/>
  <c r="JH1052" i="9"/>
  <c r="JD1054" i="9" l="1"/>
  <c r="JE1053" i="9"/>
  <c r="JI1052" i="9"/>
  <c r="JF1052" i="9"/>
  <c r="JF1053" i="9"/>
  <c r="JG1053" i="9"/>
  <c r="JH1053" i="9"/>
  <c r="JD1055" i="9" l="1"/>
  <c r="JE1054" i="9"/>
  <c r="JI1053" i="9"/>
  <c r="JF1054" i="9"/>
  <c r="JD1056" i="9" l="1"/>
  <c r="JE1055" i="9"/>
  <c r="JH1054" i="9"/>
  <c r="JI1054" i="9"/>
  <c r="JG1054" i="9"/>
  <c r="JF1055" i="9"/>
  <c r="JD1057" i="9" l="1"/>
  <c r="JE1056" i="9"/>
  <c r="JH1055" i="9"/>
  <c r="JI1055" i="9"/>
  <c r="JG1055" i="9"/>
  <c r="JF1056" i="9"/>
  <c r="JD1058" i="9" l="1"/>
  <c r="JE1057" i="9"/>
  <c r="JH1056" i="9"/>
  <c r="JI1056" i="9"/>
  <c r="JG1056" i="9"/>
  <c r="JF1057" i="9"/>
  <c r="JD1059" i="9" l="1"/>
  <c r="JE1058" i="9"/>
  <c r="JH1057" i="9"/>
  <c r="JI1057" i="9"/>
  <c r="JG1057" i="9"/>
  <c r="JF1058" i="9"/>
  <c r="JD1060" i="9" l="1"/>
  <c r="JE1059" i="9"/>
  <c r="JH1058" i="9"/>
  <c r="JI1058" i="9"/>
  <c r="JG1058" i="9"/>
  <c r="JF1059" i="9"/>
  <c r="JD1061" i="9" l="1"/>
  <c r="JE1060" i="9"/>
  <c r="JH1059" i="9"/>
  <c r="JI1059" i="9"/>
  <c r="JG1059" i="9"/>
  <c r="JF1060" i="9"/>
  <c r="JD1062" i="9" l="1"/>
  <c r="JE1061" i="9"/>
  <c r="JH1060" i="9"/>
  <c r="JI1060" i="9"/>
  <c r="JG1060" i="9"/>
  <c r="JF1061" i="9"/>
  <c r="JD1063" i="9" l="1"/>
  <c r="JE1062" i="9"/>
  <c r="JH1061" i="9"/>
  <c r="JI1061" i="9"/>
  <c r="JG1061" i="9"/>
  <c r="JF1062" i="9"/>
  <c r="JD1064" i="9" l="1"/>
  <c r="JE1063" i="9"/>
  <c r="JH1062" i="9"/>
  <c r="JI1062" i="9"/>
  <c r="JG1062" i="9"/>
  <c r="JF1063" i="9"/>
  <c r="JD1065" i="9" l="1"/>
  <c r="JE1064" i="9"/>
  <c r="JH1063" i="9"/>
  <c r="JI1063" i="9"/>
  <c r="JG1063" i="9"/>
  <c r="JF1064" i="9"/>
  <c r="JD1066" i="9" l="1"/>
  <c r="JE1065" i="9"/>
  <c r="JH1064" i="9"/>
  <c r="JI1064" i="9"/>
  <c r="JG1064" i="9"/>
  <c r="JF1065" i="9"/>
  <c r="JD1067" i="9" l="1"/>
  <c r="JE1066" i="9"/>
  <c r="JH1065" i="9"/>
  <c r="JI1065" i="9"/>
  <c r="JG1065" i="9"/>
  <c r="JF1066" i="9"/>
  <c r="JD1068" i="9" l="1"/>
  <c r="JE1067" i="9"/>
  <c r="JH1066" i="9"/>
  <c r="JI1066" i="9"/>
  <c r="JG1066" i="9"/>
  <c r="JF1067" i="9"/>
  <c r="JD1069" i="9" l="1"/>
  <c r="JE1068" i="9"/>
  <c r="JH1067" i="9"/>
  <c r="JI1067" i="9"/>
  <c r="JG1067" i="9"/>
  <c r="JF1068" i="9"/>
  <c r="JD1070" i="9" l="1"/>
  <c r="JE1069" i="9"/>
  <c r="JH1068" i="9"/>
  <c r="JI1068" i="9"/>
  <c r="JG1068" i="9"/>
  <c r="JF1069" i="9"/>
  <c r="JD1071" i="9" l="1"/>
  <c r="JE1070" i="9"/>
  <c r="JH1069" i="9"/>
  <c r="JI1069" i="9"/>
  <c r="JG1069" i="9"/>
  <c r="JF1070" i="9"/>
  <c r="JD1072" i="9" l="1"/>
  <c r="JE1071" i="9"/>
  <c r="JH1070" i="9"/>
  <c r="JI1070" i="9"/>
  <c r="JG1070" i="9"/>
  <c r="JF1071" i="9"/>
  <c r="JD1073" i="9" l="1"/>
  <c r="JE1072" i="9"/>
  <c r="JH1071" i="9"/>
  <c r="JI1071" i="9"/>
  <c r="JG1071" i="9"/>
  <c r="JF1072" i="9"/>
  <c r="JD1074" i="9" l="1"/>
  <c r="JE1073" i="9"/>
  <c r="JH1072" i="9"/>
  <c r="JI1072" i="9"/>
  <c r="JG1072" i="9"/>
  <c r="JF1073" i="9"/>
  <c r="JD1075" i="9" l="1"/>
  <c r="JE1074" i="9"/>
  <c r="JH1073" i="9"/>
  <c r="JI1073" i="9"/>
  <c r="JG1073" i="9"/>
  <c r="JF1074" i="9"/>
  <c r="JD1076" i="9" l="1"/>
  <c r="JE1075" i="9"/>
  <c r="JH1074" i="9"/>
  <c r="JI1074" i="9"/>
  <c r="JG1074" i="9"/>
  <c r="JF1075" i="9"/>
  <c r="JD1077" i="9" l="1"/>
  <c r="JE1076" i="9"/>
  <c r="JH1075" i="9"/>
  <c r="JI1075" i="9"/>
  <c r="JG1075" i="9"/>
  <c r="JF1076" i="9"/>
  <c r="JD1078" i="9" l="1"/>
  <c r="JE1077" i="9"/>
  <c r="JH1076" i="9"/>
  <c r="JI1076" i="9"/>
  <c r="JG1076" i="9"/>
  <c r="JF1077" i="9"/>
  <c r="JD1079" i="9" l="1"/>
  <c r="JE1078" i="9"/>
  <c r="JH1077" i="9"/>
  <c r="JI1077" i="9"/>
  <c r="JG1077" i="9"/>
  <c r="JF1078" i="9"/>
  <c r="JD1080" i="9" l="1"/>
  <c r="JE1079" i="9"/>
  <c r="JH1078" i="9"/>
  <c r="JI1078" i="9"/>
  <c r="JG1078" i="9"/>
  <c r="JF1079" i="9"/>
  <c r="JD1081" i="9" l="1"/>
  <c r="JE1080" i="9"/>
  <c r="JH1079" i="9"/>
  <c r="JI1079" i="9"/>
  <c r="JG1079" i="9"/>
  <c r="JF1080" i="9"/>
  <c r="JD1082" i="9" l="1"/>
  <c r="JE1081" i="9"/>
  <c r="JH1080" i="9"/>
  <c r="JI1080" i="9"/>
  <c r="JG1080" i="9"/>
  <c r="JF1081" i="9"/>
  <c r="JD1083" i="9" l="1"/>
  <c r="JE1082" i="9"/>
  <c r="JH1081" i="9"/>
  <c r="JI1081" i="9"/>
  <c r="JG1081" i="9"/>
  <c r="JF1082" i="9"/>
  <c r="JD1084" i="9" l="1"/>
  <c r="JE1083" i="9"/>
  <c r="JH1082" i="9"/>
  <c r="JI1082" i="9"/>
  <c r="JG1082" i="9"/>
  <c r="JF1083" i="9"/>
  <c r="JD1085" i="9" l="1"/>
  <c r="JE1084" i="9"/>
  <c r="JH1083" i="9"/>
  <c r="JI1083" i="9"/>
  <c r="JG1083" i="9"/>
  <c r="JF1084" i="9"/>
  <c r="JD1086" i="9" l="1"/>
  <c r="JE1085" i="9"/>
  <c r="JH1084" i="9"/>
  <c r="JI1084" i="9"/>
  <c r="JG1084" i="9"/>
  <c r="JF1085" i="9"/>
  <c r="JD1087" i="9" l="1"/>
  <c r="JE1086" i="9"/>
  <c r="JH1085" i="9"/>
  <c r="JI1085" i="9"/>
  <c r="JG1085" i="9"/>
  <c r="JF1086" i="9"/>
  <c r="JD1088" i="9" l="1"/>
  <c r="JE1087" i="9"/>
  <c r="JH1086" i="9"/>
  <c r="JI1086" i="9"/>
  <c r="JG1086" i="9"/>
  <c r="JF1087" i="9"/>
  <c r="JD1089" i="9" l="1"/>
  <c r="JE1088" i="9"/>
  <c r="JH1087" i="9"/>
  <c r="JI1087" i="9"/>
  <c r="JG1087" i="9"/>
  <c r="JF1088" i="9"/>
  <c r="JD1090" i="9" l="1"/>
  <c r="JE1089" i="9"/>
  <c r="JH1088" i="9"/>
  <c r="JI1088" i="9"/>
  <c r="JG1088" i="9"/>
  <c r="JF1089" i="9"/>
  <c r="JD1091" i="9" l="1"/>
  <c r="JE1090" i="9"/>
  <c r="JH1089" i="9"/>
  <c r="JI1089" i="9"/>
  <c r="JG1089" i="9"/>
  <c r="JF1090" i="9"/>
  <c r="JD1092" i="9" l="1"/>
  <c r="JE1091" i="9"/>
  <c r="JH1090" i="9"/>
  <c r="JI1090" i="9"/>
  <c r="JG1090" i="9"/>
  <c r="JF1091" i="9"/>
  <c r="JD1093" i="9" l="1"/>
  <c r="JE1092" i="9"/>
  <c r="JH1091" i="9"/>
  <c r="JI1091" i="9"/>
  <c r="JG1091" i="9"/>
  <c r="JF1092" i="9"/>
  <c r="JD1094" i="9" l="1"/>
  <c r="JE1093" i="9"/>
  <c r="JH1092" i="9"/>
  <c r="JI1092" i="9"/>
  <c r="JG1092" i="9"/>
  <c r="JF1093" i="9"/>
  <c r="JD1095" i="9" l="1"/>
  <c r="JE1094" i="9"/>
  <c r="JH1093" i="9"/>
  <c r="JI1093" i="9"/>
  <c r="JG1093" i="9"/>
  <c r="JF1094" i="9"/>
  <c r="JD1096" i="9" l="1"/>
  <c r="JE1095" i="9"/>
  <c r="JH1094" i="9"/>
  <c r="JI1094" i="9"/>
  <c r="JG1094" i="9"/>
  <c r="JF1095" i="9"/>
  <c r="JD1097" i="9" l="1"/>
  <c r="JE1096" i="9"/>
  <c r="JH1095" i="9"/>
  <c r="JI1095" i="9"/>
  <c r="JG1095" i="9"/>
  <c r="JF1096" i="9"/>
  <c r="JD1098" i="9" l="1"/>
  <c r="JE1097" i="9"/>
  <c r="JH1096" i="9"/>
  <c r="JI1096" i="9"/>
  <c r="JG1096" i="9"/>
  <c r="JF1097" i="9"/>
  <c r="JD1099" i="9" l="1"/>
  <c r="JE1098" i="9"/>
  <c r="JH1097" i="9"/>
  <c r="JI1097" i="9"/>
  <c r="JG1097" i="9"/>
  <c r="JF1098" i="9"/>
  <c r="JD1100" i="9" l="1"/>
  <c r="JE1099" i="9"/>
  <c r="JH1098" i="9"/>
  <c r="JI1098" i="9"/>
  <c r="JG1098" i="9"/>
  <c r="JF1099" i="9"/>
  <c r="JD1101" i="9" l="1"/>
  <c r="JE1100" i="9"/>
  <c r="JH1099" i="9"/>
  <c r="JI1099" i="9"/>
  <c r="JG1099" i="9"/>
  <c r="JF1100" i="9"/>
  <c r="JD1102" i="9" l="1"/>
  <c r="JE1101" i="9"/>
  <c r="JH1100" i="9"/>
  <c r="JI1100" i="9"/>
  <c r="JG1100" i="9"/>
  <c r="JF1101" i="9"/>
  <c r="JD1103" i="9" l="1"/>
  <c r="JE1102" i="9"/>
  <c r="JH1101" i="9"/>
  <c r="JI1101" i="9"/>
  <c r="JG1101" i="9"/>
  <c r="JF1102" i="9"/>
  <c r="JD1104" i="9" l="1"/>
  <c r="JE1103" i="9"/>
  <c r="JH1102" i="9"/>
  <c r="JI1102" i="9"/>
  <c r="JG1102" i="9"/>
  <c r="JF1103" i="9"/>
  <c r="JD1105" i="9" l="1"/>
  <c r="JE1104" i="9"/>
  <c r="JH1103" i="9"/>
  <c r="JI1103" i="9"/>
  <c r="JG1103" i="9"/>
  <c r="JF1104" i="9"/>
  <c r="JD1106" i="9" l="1"/>
  <c r="JE1105" i="9"/>
  <c r="JH1104" i="9"/>
  <c r="JG1105" i="9"/>
  <c r="JI1104" i="9"/>
  <c r="JG1104" i="9"/>
  <c r="JF1105" i="9"/>
  <c r="JD1107" i="9" l="1"/>
  <c r="JE1106" i="9"/>
  <c r="JH1105" i="9"/>
  <c r="JI1105" i="9"/>
  <c r="JG1106" i="9"/>
  <c r="JH1106" i="9"/>
  <c r="JD1108" i="9" l="1"/>
  <c r="JE1107" i="9"/>
  <c r="JI1106" i="9"/>
  <c r="JF1106" i="9"/>
  <c r="JG1107" i="9"/>
  <c r="JH1107" i="9"/>
  <c r="JD1109" i="9" l="1"/>
  <c r="JE1108" i="9"/>
  <c r="JI1107" i="9"/>
  <c r="JF1107" i="9"/>
  <c r="JF1108" i="9"/>
  <c r="JG1108" i="9"/>
  <c r="JH1108" i="9"/>
  <c r="JD1110" i="9" l="1"/>
  <c r="JE1109" i="9"/>
  <c r="JI1108" i="9"/>
  <c r="JF1109" i="9"/>
  <c r="JD1111" i="9" l="1"/>
  <c r="JE1110" i="9"/>
  <c r="JH1109" i="9"/>
  <c r="JI1109" i="9"/>
  <c r="JG1109" i="9"/>
  <c r="JF1110" i="9"/>
  <c r="JD1112" i="9" l="1"/>
  <c r="JE1111" i="9"/>
  <c r="JH1110" i="9"/>
  <c r="JI1110" i="9"/>
  <c r="JG1110" i="9"/>
  <c r="JF1111" i="9"/>
  <c r="JD1113" i="9" l="1"/>
  <c r="JE1112" i="9"/>
  <c r="JH1111" i="9"/>
  <c r="JI1111" i="9"/>
  <c r="JG1111" i="9"/>
  <c r="JF1112" i="9"/>
  <c r="JD1114" i="9" l="1"/>
  <c r="JE1113" i="9"/>
  <c r="JH1112" i="9"/>
  <c r="JI1112" i="9"/>
  <c r="JG1112" i="9"/>
  <c r="JF1113" i="9"/>
  <c r="JD1115" i="9" l="1"/>
  <c r="JE1114" i="9"/>
  <c r="JH1113" i="9"/>
  <c r="JI1113" i="9"/>
  <c r="JG1113" i="9"/>
  <c r="JF1114" i="9"/>
  <c r="JD1116" i="9" l="1"/>
  <c r="JE1115" i="9"/>
  <c r="JH1114" i="9"/>
  <c r="JI1114" i="9"/>
  <c r="JG1114" i="9"/>
  <c r="JF1115" i="9"/>
  <c r="JD1117" i="9" l="1"/>
  <c r="JE1116" i="9"/>
  <c r="JH1115" i="9"/>
  <c r="JG1116" i="9"/>
  <c r="JI1115" i="9"/>
  <c r="JG1115" i="9"/>
  <c r="JF1116" i="9"/>
  <c r="JD1118" i="9" l="1"/>
  <c r="JE1117" i="9"/>
  <c r="JH1116" i="9"/>
  <c r="JI1116" i="9"/>
  <c r="JF1117" i="9"/>
  <c r="JG1117" i="9"/>
  <c r="JH1117" i="9"/>
  <c r="JD1119" i="9" l="1"/>
  <c r="JE1118" i="9"/>
  <c r="JI1117" i="9"/>
  <c r="JF1118" i="9"/>
  <c r="JD1120" i="9" l="1"/>
  <c r="JE1119" i="9"/>
  <c r="JH1118" i="9"/>
  <c r="JI1118" i="9"/>
  <c r="JG1118" i="9"/>
  <c r="JF1119" i="9"/>
  <c r="JD1121" i="9" l="1"/>
  <c r="JE1120" i="9"/>
  <c r="JH1119" i="9"/>
  <c r="JI1119" i="9"/>
  <c r="JG1119" i="9"/>
  <c r="JF1120" i="9"/>
  <c r="JD1122" i="9" l="1"/>
  <c r="JE1121" i="9"/>
  <c r="JH1120" i="9"/>
  <c r="JI1120" i="9"/>
  <c r="JG1120" i="9"/>
  <c r="JF1121" i="9"/>
  <c r="JD1123" i="9" l="1"/>
  <c r="JE1122" i="9"/>
  <c r="JH1121" i="9"/>
  <c r="JI1121" i="9"/>
  <c r="JG1121" i="9"/>
  <c r="JF1122" i="9"/>
  <c r="JD1124" i="9" l="1"/>
  <c r="JE1123" i="9"/>
  <c r="JH1122" i="9"/>
  <c r="JI1122" i="9"/>
  <c r="JG1122" i="9"/>
  <c r="JF1123" i="9"/>
  <c r="JD1125" i="9" l="1"/>
  <c r="JE1124" i="9"/>
  <c r="JH1123" i="9"/>
  <c r="JI1123" i="9"/>
  <c r="JG1123" i="9"/>
  <c r="JF1124" i="9"/>
  <c r="JD1126" i="9" l="1"/>
  <c r="JE1125" i="9"/>
  <c r="JH1124" i="9"/>
  <c r="JI1124" i="9"/>
  <c r="JG1124" i="9"/>
  <c r="JF1125" i="9"/>
  <c r="JD1127" i="9" l="1"/>
  <c r="JE1126" i="9"/>
  <c r="JH1125" i="9"/>
  <c r="JI1125" i="9"/>
  <c r="JG1125" i="9"/>
  <c r="JF1126" i="9"/>
  <c r="JD1128" i="9" l="1"/>
  <c r="JE1127" i="9"/>
  <c r="JH1126" i="9"/>
  <c r="JI1126" i="9"/>
  <c r="JG1126" i="9"/>
  <c r="JF1127" i="9"/>
  <c r="JD1129" i="9" l="1"/>
  <c r="JE1128" i="9"/>
  <c r="JH1127" i="9"/>
  <c r="JI1127" i="9"/>
  <c r="JG1127" i="9"/>
  <c r="JF1128" i="9"/>
  <c r="JD1130" i="9" l="1"/>
  <c r="JE1129" i="9"/>
  <c r="JH1128" i="9"/>
  <c r="JI1128" i="9"/>
  <c r="JG1128" i="9"/>
  <c r="JF1129" i="9"/>
  <c r="JD1131" i="9" l="1"/>
  <c r="JE1130" i="9"/>
  <c r="JH1129" i="9"/>
  <c r="JI1129" i="9"/>
  <c r="JG1129" i="9"/>
  <c r="JF1130" i="9"/>
  <c r="JD1132" i="9" l="1"/>
  <c r="JE1131" i="9"/>
  <c r="JH1130" i="9"/>
  <c r="JI1130" i="9"/>
  <c r="JG1130" i="9"/>
  <c r="JF1131" i="9"/>
  <c r="JD1133" i="9" l="1"/>
  <c r="JE1132" i="9"/>
  <c r="JH1131" i="9"/>
  <c r="JI1131" i="9"/>
  <c r="JG1131" i="9"/>
  <c r="JF1132" i="9"/>
  <c r="JD1134" i="9" l="1"/>
  <c r="JE1133" i="9"/>
  <c r="JH1132" i="9"/>
  <c r="JI1132" i="9"/>
  <c r="JG1132" i="9"/>
  <c r="JF1133" i="9"/>
  <c r="JD1135" i="9" l="1"/>
  <c r="JE1134" i="9"/>
  <c r="JH1133" i="9"/>
  <c r="JI1133" i="9"/>
  <c r="JG1133" i="9"/>
  <c r="JF1134" i="9"/>
  <c r="JD1136" i="9" l="1"/>
  <c r="JE1135" i="9"/>
  <c r="JH1134" i="9"/>
  <c r="JI1134" i="9"/>
  <c r="JG1134" i="9"/>
  <c r="JF1135" i="9"/>
  <c r="JD1137" i="9" l="1"/>
  <c r="JE1136" i="9"/>
  <c r="JH1135" i="9"/>
  <c r="JI1135" i="9"/>
  <c r="JG1135" i="9"/>
  <c r="JF1136" i="9"/>
  <c r="JD1138" i="9" l="1"/>
  <c r="JE1137" i="9"/>
  <c r="JH1136" i="9"/>
  <c r="JI1136" i="9"/>
  <c r="JG1136" i="9"/>
  <c r="JF1137" i="9"/>
  <c r="JD1139" i="9" l="1"/>
  <c r="JE1138" i="9"/>
  <c r="JH1137" i="9"/>
  <c r="JI1137" i="9"/>
  <c r="JG1137" i="9"/>
  <c r="JF1138" i="9"/>
  <c r="JD1140" i="9" l="1"/>
  <c r="JE1139" i="9"/>
  <c r="JH1138" i="9"/>
  <c r="JI1138" i="9"/>
  <c r="JG1138" i="9"/>
  <c r="JF1139" i="9"/>
  <c r="JD1141" i="9" l="1"/>
  <c r="JE1140" i="9"/>
  <c r="JH1139" i="9"/>
  <c r="JI1139" i="9"/>
  <c r="JG1139" i="9"/>
  <c r="JF1140" i="9"/>
  <c r="JD1142" i="9" l="1"/>
  <c r="JE1141" i="9"/>
  <c r="JH1140" i="9"/>
  <c r="JI1140" i="9"/>
  <c r="JG1140" i="9"/>
  <c r="JF1141" i="9"/>
  <c r="JD1143" i="9" l="1"/>
  <c r="JE1142" i="9"/>
  <c r="JH1141" i="9"/>
  <c r="JI1141" i="9"/>
  <c r="JG1141" i="9"/>
  <c r="JF1142" i="9"/>
  <c r="JD1144" i="9" l="1"/>
  <c r="JE1143" i="9"/>
  <c r="JH1142" i="9"/>
  <c r="JI1142" i="9"/>
  <c r="JG1142" i="9"/>
  <c r="JF1143" i="9"/>
  <c r="JD1145" i="9" l="1"/>
  <c r="JE1144" i="9"/>
  <c r="JI1143" i="9"/>
  <c r="JG1143" i="9"/>
  <c r="JH1143" i="9"/>
  <c r="JF1144" i="9"/>
  <c r="JG1144" i="9"/>
  <c r="JH1144" i="9"/>
  <c r="JD1146" i="9" l="1"/>
  <c r="JE1145" i="9"/>
  <c r="JI1144" i="9"/>
  <c r="JF1145" i="9"/>
  <c r="JD1147" i="9" l="1"/>
  <c r="JE1146" i="9"/>
  <c r="JH1145" i="9"/>
  <c r="JI1145" i="9"/>
  <c r="JG1145" i="9"/>
  <c r="JF1146" i="9"/>
  <c r="JD1148" i="9" l="1"/>
  <c r="JE1147" i="9"/>
  <c r="JH1146" i="9"/>
  <c r="JI1146" i="9"/>
  <c r="JG1146" i="9"/>
  <c r="JF1147" i="9"/>
  <c r="JD1149" i="9" l="1"/>
  <c r="JE1148" i="9"/>
  <c r="JH1147" i="9"/>
  <c r="JI1147" i="9"/>
  <c r="JG1147" i="9"/>
  <c r="JF1148" i="9"/>
  <c r="JD1150" i="9" l="1"/>
  <c r="JE1149" i="9"/>
  <c r="JH1148" i="9"/>
  <c r="JG1149" i="9"/>
  <c r="JI1148" i="9"/>
  <c r="JG1148" i="9"/>
  <c r="JF1149" i="9"/>
  <c r="JD1151" i="9" l="1"/>
  <c r="JE1150" i="9"/>
  <c r="JH1149" i="9"/>
  <c r="JI1149" i="9"/>
  <c r="JF1150" i="9"/>
  <c r="JG1150" i="9"/>
  <c r="JH1150" i="9"/>
  <c r="JD1152" i="9" l="1"/>
  <c r="JE1151" i="9"/>
  <c r="JI1150" i="9"/>
  <c r="JF1151" i="9"/>
  <c r="JD1153" i="9" l="1"/>
  <c r="JE1152" i="9"/>
  <c r="JH1151" i="9"/>
  <c r="JI1151" i="9"/>
  <c r="JG1151" i="9"/>
  <c r="JF1152" i="9"/>
  <c r="JD1154" i="9" l="1"/>
  <c r="JE1153" i="9"/>
  <c r="JH1152" i="9"/>
  <c r="JI1152" i="9"/>
  <c r="JG1152" i="9"/>
  <c r="JF1153" i="9"/>
  <c r="JD1155" i="9" l="1"/>
  <c r="JE1154" i="9"/>
  <c r="JH1153" i="9"/>
  <c r="JI1153" i="9"/>
  <c r="JG1153" i="9"/>
  <c r="JF1154" i="9"/>
  <c r="JD1156" i="9" l="1"/>
  <c r="JE1155" i="9"/>
  <c r="JH1154" i="9"/>
  <c r="JI1154" i="9"/>
  <c r="JG1154" i="9"/>
  <c r="JF1155" i="9"/>
  <c r="JD1157" i="9" l="1"/>
  <c r="JE1156" i="9"/>
  <c r="JH1155" i="9"/>
  <c r="JI1155" i="9"/>
  <c r="JG1155" i="9"/>
  <c r="JF1156" i="9"/>
  <c r="JD1158" i="9" l="1"/>
  <c r="JE1157" i="9"/>
  <c r="JH1156" i="9"/>
  <c r="JI1156" i="9"/>
  <c r="JG1156" i="9"/>
  <c r="JF1157" i="9"/>
  <c r="JD1159" i="9" l="1"/>
  <c r="JE1158" i="9"/>
  <c r="JH1157" i="9"/>
  <c r="JI1157" i="9"/>
  <c r="JG1157" i="9"/>
  <c r="JF1158" i="9"/>
  <c r="JD1160" i="9" l="1"/>
  <c r="JE1159" i="9"/>
  <c r="JH1158" i="9"/>
  <c r="JI1158" i="9"/>
  <c r="JG1158" i="9"/>
  <c r="JF1159" i="9"/>
  <c r="JD1161" i="9" l="1"/>
  <c r="JE1160" i="9"/>
  <c r="JH1159" i="9"/>
  <c r="JI1159" i="9"/>
  <c r="JG1159" i="9"/>
  <c r="JF1160" i="9"/>
  <c r="JD1162" i="9" l="1"/>
  <c r="JE1161" i="9"/>
  <c r="JH1160" i="9"/>
  <c r="JI1160" i="9"/>
  <c r="JG1160" i="9"/>
  <c r="JF1161" i="9"/>
  <c r="JD1163" i="9" l="1"/>
  <c r="JE1162" i="9"/>
  <c r="JH1161" i="9"/>
  <c r="JI1161" i="9"/>
  <c r="JG1161" i="9"/>
  <c r="JF1162" i="9"/>
  <c r="JD1164" i="9" l="1"/>
  <c r="JE1163" i="9"/>
  <c r="JH1162" i="9"/>
  <c r="JI1162" i="9"/>
  <c r="JG1162" i="9"/>
  <c r="JF1163" i="9"/>
  <c r="JD1165" i="9" l="1"/>
  <c r="JE1164" i="9"/>
  <c r="JH1163" i="9"/>
  <c r="JI1163" i="9"/>
  <c r="JG1163" i="9"/>
  <c r="JF1164" i="9"/>
  <c r="JD1166" i="9" l="1"/>
  <c r="JE1165" i="9"/>
  <c r="JH1164" i="9"/>
  <c r="JI1164" i="9"/>
  <c r="JG1164" i="9"/>
  <c r="JF1165" i="9"/>
  <c r="JD1167" i="9" l="1"/>
  <c r="JE1166" i="9"/>
  <c r="JH1165" i="9"/>
  <c r="JI1165" i="9"/>
  <c r="JG1165" i="9"/>
  <c r="JF1166" i="9"/>
  <c r="JD1168" i="9" l="1"/>
  <c r="JE1167" i="9"/>
  <c r="JH1166" i="9"/>
  <c r="JI1166" i="9"/>
  <c r="JG1166" i="9"/>
  <c r="JF1167" i="9"/>
  <c r="JD1169" i="9" l="1"/>
  <c r="JE1168" i="9"/>
  <c r="JH1167" i="9"/>
  <c r="JI1167" i="9"/>
  <c r="JG1167" i="9"/>
  <c r="JF1168" i="9"/>
  <c r="JD1170" i="9" l="1"/>
  <c r="JE1169" i="9"/>
  <c r="JH1168" i="9"/>
  <c r="JI1168" i="9"/>
  <c r="JG1168" i="9"/>
  <c r="JF1169" i="9"/>
  <c r="JD1171" i="9" l="1"/>
  <c r="JE1170" i="9"/>
  <c r="JH1169" i="9"/>
  <c r="JI1169" i="9"/>
  <c r="JG1169" i="9"/>
  <c r="JF1170" i="9"/>
  <c r="JD1172" i="9" l="1"/>
  <c r="JE1171" i="9"/>
  <c r="JH1170" i="9"/>
  <c r="JI1170" i="9"/>
  <c r="JG1170" i="9"/>
  <c r="JF1171" i="9"/>
  <c r="JD1173" i="9" l="1"/>
  <c r="JE1172" i="9"/>
  <c r="JH1171" i="9"/>
  <c r="JI1171" i="9"/>
  <c r="JG1171" i="9"/>
  <c r="JF1172" i="9"/>
  <c r="JD1174" i="9" l="1"/>
  <c r="JE1173" i="9"/>
  <c r="JH1172" i="9"/>
  <c r="JI1172" i="9"/>
  <c r="JG1172" i="9"/>
  <c r="JF1173" i="9"/>
  <c r="JD1175" i="9" l="1"/>
  <c r="JE1174" i="9"/>
  <c r="JH1173" i="9"/>
  <c r="JI1173" i="9"/>
  <c r="JG1173" i="9"/>
  <c r="JF1174" i="9"/>
  <c r="JD1176" i="9" l="1"/>
  <c r="JE1175" i="9"/>
  <c r="JH1174" i="9"/>
  <c r="JI1174" i="9"/>
  <c r="JG1174" i="9"/>
  <c r="JF1175" i="9"/>
  <c r="JD1177" i="9" l="1"/>
  <c r="JE1176" i="9"/>
  <c r="JH1175" i="9"/>
  <c r="JI1175" i="9"/>
  <c r="JG1175" i="9"/>
  <c r="JF1176" i="9"/>
  <c r="JD1178" i="9" l="1"/>
  <c r="JE1177" i="9"/>
  <c r="JH1176" i="9"/>
  <c r="JI1176" i="9"/>
  <c r="JG1176" i="9"/>
  <c r="JF1177" i="9"/>
  <c r="JD1179" i="9" l="1"/>
  <c r="JE1178" i="9"/>
  <c r="JH1177" i="9"/>
  <c r="JI1177" i="9"/>
  <c r="JG1177" i="9"/>
  <c r="JF1178" i="9"/>
  <c r="JD1180" i="9" l="1"/>
  <c r="JE1179" i="9"/>
  <c r="JH1178" i="9"/>
  <c r="JI1178" i="9"/>
  <c r="JG1178" i="9"/>
  <c r="JF1179" i="9"/>
  <c r="JD1181" i="9" l="1"/>
  <c r="JE1180" i="9"/>
  <c r="JH1179" i="9"/>
  <c r="JI1179" i="9"/>
  <c r="JG1179" i="9"/>
  <c r="JF1180" i="9"/>
  <c r="JD1182" i="9" l="1"/>
  <c r="JE1181" i="9"/>
  <c r="JH1180" i="9"/>
  <c r="JG1181" i="9"/>
  <c r="JI1180" i="9"/>
  <c r="JG1180" i="9"/>
  <c r="JF1181" i="9"/>
  <c r="JD1183" i="9" l="1"/>
  <c r="JE1182" i="9"/>
  <c r="JH1181" i="9"/>
  <c r="JI1181" i="9"/>
  <c r="JF1182" i="9"/>
  <c r="JG1182" i="9"/>
  <c r="JH1182" i="9"/>
  <c r="JD1184" i="9" l="1"/>
  <c r="JE1183" i="9"/>
  <c r="JI1182" i="9"/>
  <c r="JF1183" i="9"/>
  <c r="JD1185" i="9" l="1"/>
  <c r="JE1184" i="9"/>
  <c r="JH1183" i="9"/>
  <c r="JI1183" i="9"/>
  <c r="JG1183" i="9"/>
  <c r="JF1184" i="9"/>
  <c r="JD1186" i="9" l="1"/>
  <c r="JE1185" i="9"/>
  <c r="JH1184" i="9"/>
  <c r="JI1184" i="9"/>
  <c r="JG1184" i="9"/>
  <c r="JF1185" i="9"/>
  <c r="JD1187" i="9" l="1"/>
  <c r="JE1186" i="9"/>
  <c r="JH1185" i="9"/>
  <c r="JI1185" i="9"/>
  <c r="JG1185" i="9"/>
  <c r="JF1186" i="9"/>
  <c r="JD1188" i="9" l="1"/>
  <c r="JE1187" i="9"/>
  <c r="JH1186" i="9"/>
  <c r="JI1186" i="9"/>
  <c r="JG1186" i="9"/>
  <c r="JF1187" i="9"/>
  <c r="JD1189" i="9" l="1"/>
  <c r="JE1188" i="9"/>
  <c r="JH1187" i="9"/>
  <c r="JI1187" i="9"/>
  <c r="JG1187" i="9"/>
  <c r="JF1188" i="9"/>
  <c r="JD1190" i="9" l="1"/>
  <c r="JE1189" i="9"/>
  <c r="JH1188" i="9"/>
  <c r="JI1188" i="9"/>
  <c r="JG1188" i="9"/>
  <c r="JF1189" i="9"/>
  <c r="JD1191" i="9" l="1"/>
  <c r="JE1190" i="9"/>
  <c r="JH1189" i="9"/>
  <c r="JI1189" i="9"/>
  <c r="JG1189" i="9"/>
  <c r="JF1190" i="9"/>
  <c r="JD1192" i="9" l="1"/>
  <c r="JE1191" i="9"/>
  <c r="JH1190" i="9"/>
  <c r="JI1190" i="9"/>
  <c r="JG1190" i="9"/>
  <c r="JF1191" i="9"/>
  <c r="JD1193" i="9" l="1"/>
  <c r="JE1192" i="9"/>
  <c r="JH1191" i="9"/>
  <c r="JI1191" i="9"/>
  <c r="JG1191" i="9"/>
  <c r="JF1192" i="9"/>
  <c r="JD1194" i="9" l="1"/>
  <c r="JE1193" i="9"/>
  <c r="JH1192" i="9"/>
  <c r="JI1192" i="9"/>
  <c r="JG1192" i="9"/>
  <c r="JF1193" i="9"/>
  <c r="JD1195" i="9" l="1"/>
  <c r="JE1194" i="9"/>
  <c r="JH1193" i="9"/>
  <c r="JI1193" i="9"/>
  <c r="JG1193" i="9"/>
  <c r="JF1194" i="9"/>
  <c r="JD1196" i="9" l="1"/>
  <c r="JE1195" i="9"/>
  <c r="JH1194" i="9"/>
  <c r="JI1194" i="9"/>
  <c r="JG1194" i="9"/>
  <c r="JF1195" i="9"/>
  <c r="JD1197" i="9" l="1"/>
  <c r="JE1196" i="9"/>
  <c r="JH1195" i="9"/>
  <c r="JI1195" i="9"/>
  <c r="JG1195" i="9"/>
  <c r="JF1196" i="9"/>
  <c r="JD1198" i="9" l="1"/>
  <c r="JE1197" i="9"/>
  <c r="JH1196" i="9"/>
  <c r="JI1196" i="9"/>
  <c r="JG1196" i="9"/>
  <c r="JF1197" i="9"/>
  <c r="JD1199" i="9" l="1"/>
  <c r="JE1198" i="9"/>
  <c r="JH1197" i="9"/>
  <c r="JI1197" i="9"/>
  <c r="JG1197" i="9"/>
  <c r="JF1198" i="9"/>
  <c r="JD1200" i="9" l="1"/>
  <c r="JE1199" i="9"/>
  <c r="JH1198" i="9"/>
  <c r="JI1198" i="9"/>
  <c r="JG1198" i="9"/>
  <c r="JF1199" i="9"/>
  <c r="JD1201" i="9" l="1"/>
  <c r="JE1200" i="9"/>
  <c r="JH1199" i="9"/>
  <c r="JI1199" i="9"/>
  <c r="JG1199" i="9"/>
  <c r="JF1200" i="9"/>
  <c r="JD1202" i="9" l="1"/>
  <c r="JE1201" i="9"/>
  <c r="JH1200" i="9"/>
  <c r="JI1200" i="9"/>
  <c r="JG1200" i="9"/>
  <c r="JF1201" i="9"/>
  <c r="JD1203" i="9" l="1"/>
  <c r="JE1202" i="9"/>
  <c r="JH1201" i="9"/>
  <c r="JI1201" i="9"/>
  <c r="JG1201" i="9"/>
  <c r="JF1202" i="9"/>
  <c r="JD1204" i="9" l="1"/>
  <c r="JE1203" i="9"/>
  <c r="JH1202" i="9"/>
  <c r="JI1202" i="9"/>
  <c r="JG1202" i="9"/>
  <c r="JF1203" i="9"/>
  <c r="JD1205" i="9" l="1"/>
  <c r="JE1204" i="9"/>
  <c r="JH1203" i="9"/>
  <c r="JI1203" i="9"/>
  <c r="JG1203" i="9"/>
  <c r="JF1204" i="9"/>
  <c r="JD1206" i="9" l="1"/>
  <c r="JE1205" i="9"/>
  <c r="JH1204" i="9"/>
  <c r="JI1204" i="9"/>
  <c r="JG1204" i="9"/>
  <c r="JF1205" i="9"/>
  <c r="JD1207" i="9" l="1"/>
  <c r="JE1206" i="9"/>
  <c r="JH1205" i="9"/>
  <c r="JI1205" i="9"/>
  <c r="JG1205" i="9"/>
  <c r="JF1206" i="9"/>
  <c r="JD1208" i="9" l="1"/>
  <c r="JE1207" i="9"/>
  <c r="JH1206" i="9"/>
  <c r="JI1206" i="9"/>
  <c r="JG1206" i="9"/>
  <c r="JF1207" i="9"/>
  <c r="JD1209" i="9" l="1"/>
  <c r="JE1208" i="9"/>
  <c r="JH1207" i="9"/>
  <c r="JI1207" i="9"/>
  <c r="JG1207" i="9"/>
  <c r="JF1208" i="9"/>
  <c r="JD1210" i="9" l="1"/>
  <c r="JE1209" i="9"/>
  <c r="JH1208" i="9"/>
  <c r="JI1208" i="9"/>
  <c r="JG1208" i="9"/>
  <c r="JF1209" i="9"/>
  <c r="JD1211" i="9" l="1"/>
  <c r="JE1210" i="9"/>
  <c r="JH1209" i="9"/>
  <c r="JI1209" i="9"/>
  <c r="JG1209" i="9"/>
  <c r="JF1210" i="9"/>
  <c r="JD1212" i="9" l="1"/>
  <c r="JE1211" i="9"/>
  <c r="JH1210" i="9"/>
  <c r="JI1210" i="9"/>
  <c r="JG1210" i="9"/>
  <c r="JF1211" i="9"/>
  <c r="JD1213" i="9" l="1"/>
  <c r="JE1212" i="9"/>
  <c r="JH1211" i="9"/>
  <c r="JI1211" i="9"/>
  <c r="JG1211" i="9"/>
  <c r="JF1212" i="9"/>
  <c r="JD1214" i="9" l="1"/>
  <c r="JE1213" i="9"/>
  <c r="JH1212" i="9"/>
  <c r="JG1213" i="9"/>
  <c r="JI1212" i="9"/>
  <c r="JG1212" i="9"/>
  <c r="JF1213" i="9"/>
  <c r="JD1215" i="9" l="1"/>
  <c r="JE1214" i="9"/>
  <c r="JH1213" i="9"/>
  <c r="JI1213" i="9"/>
  <c r="JF1214" i="9"/>
  <c r="JG1214" i="9"/>
  <c r="JH1214" i="9"/>
  <c r="JD1216" i="9" l="1"/>
  <c r="JE1215" i="9"/>
  <c r="JI1214" i="9"/>
  <c r="JF1215" i="9"/>
  <c r="JD1217" i="9" l="1"/>
  <c r="JE1216" i="9"/>
  <c r="JH1215" i="9"/>
  <c r="JI1215" i="9"/>
  <c r="JG1215" i="9"/>
  <c r="JF1216" i="9"/>
  <c r="JD1218" i="9" l="1"/>
  <c r="JE1217" i="9"/>
  <c r="JH1216" i="9"/>
  <c r="JI1216" i="9"/>
  <c r="JG1216" i="9"/>
  <c r="JF1217" i="9"/>
  <c r="JD1219" i="9" l="1"/>
  <c r="JE1218" i="9"/>
  <c r="JH1217" i="9"/>
  <c r="JI1217" i="9"/>
  <c r="JG1217" i="9"/>
  <c r="JF1218" i="9"/>
  <c r="JD1220" i="9" l="1"/>
  <c r="JE1219" i="9"/>
  <c r="JH1218" i="9"/>
  <c r="JI1218" i="9"/>
  <c r="JG1218" i="9"/>
  <c r="JF1219" i="9"/>
  <c r="JD1221" i="9" l="1"/>
  <c r="JE1220" i="9"/>
  <c r="JH1219" i="9"/>
  <c r="JI1219" i="9"/>
  <c r="JG1219" i="9"/>
  <c r="JF1220" i="9"/>
  <c r="JD1222" i="9" l="1"/>
  <c r="JE1221" i="9"/>
  <c r="JH1220" i="9"/>
  <c r="JI1220" i="9"/>
  <c r="JG1220" i="9"/>
  <c r="JF1221" i="9"/>
  <c r="JD1223" i="9" l="1"/>
  <c r="JE1222" i="9"/>
  <c r="JH1221" i="9"/>
  <c r="JI1221" i="9"/>
  <c r="JG1221" i="9"/>
  <c r="JF1222" i="9"/>
  <c r="JD1224" i="9" l="1"/>
  <c r="JE1223" i="9"/>
  <c r="JH1222" i="9"/>
  <c r="JI1222" i="9"/>
  <c r="JG1222" i="9"/>
  <c r="JF1223" i="9"/>
  <c r="JD1225" i="9" l="1"/>
  <c r="JE1224" i="9"/>
  <c r="JH1223" i="9"/>
  <c r="JI1223" i="9"/>
  <c r="JG1223" i="9"/>
  <c r="JF1224" i="9"/>
  <c r="JD1226" i="9" l="1"/>
  <c r="JE1225" i="9"/>
  <c r="JH1224" i="9"/>
  <c r="JI1224" i="9"/>
  <c r="JG1224" i="9"/>
  <c r="JF1225" i="9"/>
  <c r="JD1227" i="9" l="1"/>
  <c r="JE1226" i="9"/>
  <c r="JH1225" i="9"/>
  <c r="JI1225" i="9"/>
  <c r="JG1225" i="9"/>
  <c r="JF1226" i="9"/>
  <c r="JD1228" i="9" l="1"/>
  <c r="JE1227" i="9"/>
  <c r="JH1226" i="9"/>
  <c r="JI1226" i="9"/>
  <c r="JG1226" i="9"/>
  <c r="JF1227" i="9"/>
  <c r="JD1229" i="9" l="1"/>
  <c r="JE1228" i="9"/>
  <c r="JH1227" i="9"/>
  <c r="JI1227" i="9"/>
  <c r="JG1227" i="9"/>
  <c r="JF1228" i="9"/>
  <c r="JD1230" i="9" l="1"/>
  <c r="JE1229" i="9"/>
  <c r="JH1228" i="9"/>
  <c r="JI1228" i="9"/>
  <c r="JG1228" i="9"/>
  <c r="JF1229" i="9"/>
  <c r="JD1231" i="9" l="1"/>
  <c r="JE1230" i="9"/>
  <c r="JH1229" i="9"/>
  <c r="JI1229" i="9"/>
  <c r="JG1229" i="9"/>
  <c r="JF1230" i="9"/>
  <c r="JD1232" i="9" l="1"/>
  <c r="JE1231" i="9"/>
  <c r="JH1230" i="9"/>
  <c r="JI1230" i="9"/>
  <c r="JG1230" i="9"/>
  <c r="JF1231" i="9"/>
  <c r="JD1233" i="9" l="1"/>
  <c r="JE1232" i="9"/>
  <c r="JH1231" i="9"/>
  <c r="JI1231" i="9"/>
  <c r="JG1231" i="9"/>
  <c r="JF1232" i="9"/>
  <c r="JD1234" i="9" l="1"/>
  <c r="JE1233" i="9"/>
  <c r="JH1232" i="9"/>
  <c r="JI1232" i="9"/>
  <c r="JG1232" i="9"/>
  <c r="JF1233" i="9"/>
  <c r="JD1235" i="9" l="1"/>
  <c r="JE1234" i="9"/>
  <c r="JH1233" i="9"/>
  <c r="JI1233" i="9"/>
  <c r="JG1233" i="9"/>
  <c r="JF1234" i="9"/>
  <c r="JD1236" i="9" l="1"/>
  <c r="JE1235" i="9"/>
  <c r="JH1234" i="9"/>
  <c r="JI1234" i="9"/>
  <c r="JG1234" i="9"/>
  <c r="JF1235" i="9"/>
  <c r="JD1237" i="9" l="1"/>
  <c r="JE1236" i="9"/>
  <c r="JH1235" i="9"/>
  <c r="JI1235" i="9"/>
  <c r="JG1235" i="9"/>
  <c r="JF1236" i="9"/>
  <c r="JD1238" i="9" l="1"/>
  <c r="JE1237" i="9"/>
  <c r="JH1236" i="9"/>
  <c r="JI1236" i="9"/>
  <c r="JG1236" i="9"/>
  <c r="JF1237" i="9"/>
  <c r="JD1239" i="9" l="1"/>
  <c r="JE1238" i="9"/>
  <c r="JH1237" i="9"/>
  <c r="JI1237" i="9"/>
  <c r="JG1237" i="9"/>
  <c r="JF1238" i="9"/>
  <c r="JD1240" i="9" l="1"/>
  <c r="JE1239" i="9"/>
  <c r="JH1238" i="9"/>
  <c r="JI1238" i="9"/>
  <c r="JG1238" i="9"/>
  <c r="JF1239" i="9"/>
  <c r="JD1241" i="9" l="1"/>
  <c r="JE1240" i="9"/>
  <c r="JH1239" i="9"/>
  <c r="JI1239" i="9"/>
  <c r="JG1239" i="9"/>
  <c r="JF1240" i="9"/>
  <c r="JD1242" i="9" l="1"/>
  <c r="JE1241" i="9"/>
  <c r="JH1240" i="9"/>
  <c r="JI1240" i="9"/>
  <c r="JG1240" i="9"/>
  <c r="JF1241" i="9"/>
  <c r="JD1243" i="9" l="1"/>
  <c r="JE1242" i="9"/>
  <c r="JH1241" i="9"/>
  <c r="JI1241" i="9"/>
  <c r="JG1241" i="9"/>
  <c r="JF1242" i="9"/>
  <c r="JD1244" i="9" l="1"/>
  <c r="JE1243" i="9"/>
  <c r="JH1242" i="9"/>
  <c r="JI1242" i="9"/>
  <c r="JG1242" i="9"/>
  <c r="JF1243" i="9"/>
  <c r="JD1245" i="9" l="1"/>
  <c r="JE1244" i="9"/>
  <c r="JH1243" i="9"/>
  <c r="JI1243" i="9"/>
  <c r="JG1243" i="9"/>
  <c r="JF1244" i="9"/>
  <c r="JD1246" i="9" l="1"/>
  <c r="JE1245" i="9"/>
  <c r="JH1244" i="9"/>
  <c r="JI1244" i="9"/>
  <c r="JG1244" i="9"/>
  <c r="JF1245" i="9"/>
  <c r="JD1247" i="9" l="1"/>
  <c r="JE1246" i="9"/>
  <c r="JH1245" i="9"/>
  <c r="JG1246" i="9"/>
  <c r="JI1245" i="9"/>
  <c r="JG1245" i="9"/>
  <c r="JF1246" i="9"/>
  <c r="JD1248" i="9" l="1"/>
  <c r="JE1247" i="9"/>
  <c r="JH1246" i="9"/>
  <c r="JI1246" i="9"/>
  <c r="JH1247" i="9"/>
  <c r="JD1249" i="9" l="1"/>
  <c r="JE1248" i="9"/>
  <c r="JF1247" i="9"/>
  <c r="JG1247" i="9"/>
  <c r="JI1247" i="9"/>
  <c r="JF1248" i="9"/>
  <c r="JD1250" i="9" l="1"/>
  <c r="JE1249" i="9"/>
  <c r="JH1248" i="9"/>
  <c r="JI1248" i="9"/>
  <c r="JG1248" i="9"/>
  <c r="JF1249" i="9"/>
  <c r="JD1251" i="9" l="1"/>
  <c r="JE1250" i="9"/>
  <c r="JH1249" i="9"/>
  <c r="JI1249" i="9"/>
  <c r="JG1249" i="9"/>
  <c r="JF1250" i="9"/>
  <c r="JD1252" i="9" l="1"/>
  <c r="JE1251" i="9"/>
  <c r="JH1250" i="9"/>
  <c r="JI1250" i="9"/>
  <c r="JG1250" i="9"/>
  <c r="JF1251" i="9"/>
  <c r="JD1253" i="9" l="1"/>
  <c r="JE1252" i="9"/>
  <c r="JH1251" i="9"/>
  <c r="JI1251" i="9"/>
  <c r="JG1251" i="9"/>
  <c r="JF1252" i="9"/>
  <c r="JD1254" i="9" l="1"/>
  <c r="JE1253" i="9"/>
  <c r="JH1252" i="9"/>
  <c r="JI1252" i="9"/>
  <c r="JG1252" i="9"/>
  <c r="JF1253" i="9"/>
  <c r="JD1255" i="9" l="1"/>
  <c r="JE1254" i="9"/>
  <c r="JH1253" i="9"/>
  <c r="JI1253" i="9"/>
  <c r="JG1253" i="9"/>
  <c r="JF1254" i="9"/>
  <c r="JD1256" i="9" l="1"/>
  <c r="JE1255" i="9"/>
  <c r="JH1254" i="9"/>
  <c r="JI1254" i="9"/>
  <c r="JG1254" i="9"/>
  <c r="JF1255" i="9"/>
  <c r="JD1257" i="9" l="1"/>
  <c r="JE1256" i="9"/>
  <c r="JH1255" i="9"/>
  <c r="JI1255" i="9"/>
  <c r="JG1255" i="9"/>
  <c r="JF1256" i="9"/>
  <c r="JD1258" i="9" l="1"/>
  <c r="JE1257" i="9"/>
  <c r="JH1256" i="9"/>
  <c r="JI1256" i="9"/>
  <c r="JG1256" i="9"/>
  <c r="JF1257" i="9"/>
  <c r="JD1259" i="9" l="1"/>
  <c r="JE1258" i="9"/>
  <c r="JH1257" i="9"/>
  <c r="JI1257" i="9"/>
  <c r="JG1257" i="9"/>
  <c r="JF1258" i="9"/>
  <c r="JD1260" i="9" l="1"/>
  <c r="JE1259" i="9"/>
  <c r="JH1258" i="9"/>
  <c r="JI1258" i="9"/>
  <c r="JG1258" i="9"/>
  <c r="JF1259" i="9"/>
  <c r="JD1261" i="9" l="1"/>
  <c r="JE1260" i="9"/>
  <c r="JH1259" i="9"/>
  <c r="JI1259" i="9"/>
  <c r="JG1259" i="9"/>
  <c r="JF1260" i="9"/>
  <c r="JD1262" i="9" l="1"/>
  <c r="JE1261" i="9"/>
  <c r="JH1260" i="9"/>
  <c r="JI1260" i="9"/>
  <c r="JG1260" i="9"/>
  <c r="JF1261" i="9"/>
  <c r="JD1263" i="9" l="1"/>
  <c r="JE1262" i="9"/>
  <c r="JH1261" i="9"/>
  <c r="JI1261" i="9"/>
  <c r="JG1261" i="9"/>
  <c r="JF1262" i="9"/>
  <c r="JD1264" i="9" l="1"/>
  <c r="JE1263" i="9"/>
  <c r="JH1262" i="9"/>
  <c r="JI1262" i="9"/>
  <c r="JG1262" i="9"/>
  <c r="JF1263" i="9"/>
  <c r="JD1265" i="9" l="1"/>
  <c r="JE1264" i="9"/>
  <c r="JH1263" i="9"/>
  <c r="JI1263" i="9"/>
  <c r="JG1263" i="9"/>
  <c r="JF1264" i="9"/>
  <c r="JD1266" i="9" l="1"/>
  <c r="JE1265" i="9"/>
  <c r="JH1264" i="9"/>
  <c r="JI1264" i="9"/>
  <c r="JG1264" i="9"/>
  <c r="JF1265" i="9"/>
  <c r="JD1267" i="9" l="1"/>
  <c r="JE1266" i="9"/>
  <c r="JH1265" i="9"/>
  <c r="JI1265" i="9"/>
  <c r="JG1265" i="9"/>
  <c r="JF1266" i="9"/>
  <c r="JD1268" i="9" l="1"/>
  <c r="JE1267" i="9"/>
  <c r="JH1266" i="9"/>
  <c r="JI1266" i="9"/>
  <c r="JG1266" i="9"/>
  <c r="JF1267" i="9"/>
  <c r="JD1269" i="9" l="1"/>
  <c r="JE1268" i="9"/>
  <c r="JH1267" i="9"/>
  <c r="JI1267" i="9"/>
  <c r="JG1267" i="9"/>
  <c r="JF1268" i="9"/>
  <c r="JD1270" i="9" l="1"/>
  <c r="JE1269" i="9"/>
  <c r="JH1268" i="9"/>
  <c r="JI1268" i="9"/>
  <c r="JG1268" i="9"/>
  <c r="JF1269" i="9"/>
  <c r="JD1271" i="9" l="1"/>
  <c r="JE1270" i="9"/>
  <c r="JH1269" i="9"/>
  <c r="JI1269" i="9"/>
  <c r="JG1269" i="9"/>
  <c r="JF1270" i="9"/>
  <c r="JD1272" i="9" l="1"/>
  <c r="JE1271" i="9"/>
  <c r="JH1270" i="9"/>
  <c r="JI1270" i="9"/>
  <c r="JG1270" i="9"/>
  <c r="JF1271" i="9"/>
  <c r="JD1273" i="9" l="1"/>
  <c r="JE1272" i="9"/>
  <c r="JH1271" i="9"/>
  <c r="JI1271" i="9"/>
  <c r="JG1271" i="9"/>
  <c r="JF1272" i="9"/>
  <c r="JD1274" i="9" l="1"/>
  <c r="JE1273" i="9"/>
  <c r="JH1272" i="9"/>
  <c r="JI1272" i="9"/>
  <c r="JG1272" i="9"/>
  <c r="JF1273" i="9"/>
  <c r="JD1275" i="9" l="1"/>
  <c r="JE1274" i="9"/>
  <c r="JH1273" i="9"/>
  <c r="JI1273" i="9"/>
  <c r="JG1273" i="9"/>
  <c r="JF1274" i="9"/>
  <c r="JD1276" i="9" l="1"/>
  <c r="JE1275" i="9"/>
  <c r="JH1274" i="9"/>
  <c r="JI1274" i="9"/>
  <c r="JG1274" i="9"/>
  <c r="JF1275" i="9"/>
  <c r="JD1277" i="9" l="1"/>
  <c r="JE1276" i="9"/>
  <c r="JH1275" i="9"/>
  <c r="JI1275" i="9"/>
  <c r="JG1275" i="9"/>
  <c r="JF1276" i="9"/>
  <c r="JD1278" i="9" l="1"/>
  <c r="JE1277" i="9"/>
  <c r="JH1276" i="9"/>
  <c r="JI1276" i="9"/>
  <c r="JG1276" i="9"/>
  <c r="JF1277" i="9"/>
  <c r="JD1279" i="9" l="1"/>
  <c r="JE1278" i="9"/>
  <c r="JH1277" i="9"/>
  <c r="JI1277" i="9"/>
  <c r="JG1277" i="9"/>
  <c r="JF1278" i="9"/>
  <c r="JD1280" i="9" l="1"/>
  <c r="JE1279" i="9"/>
  <c r="JH1278" i="9"/>
  <c r="JI1278" i="9"/>
  <c r="JG1278" i="9"/>
  <c r="JF1279" i="9"/>
  <c r="JD1281" i="9" l="1"/>
  <c r="JE1280" i="9"/>
  <c r="JH1279" i="9"/>
  <c r="JI1279" i="9"/>
  <c r="JG1279" i="9"/>
  <c r="JF1280" i="9"/>
  <c r="JD1282" i="9" l="1"/>
  <c r="JE1281" i="9"/>
  <c r="JH1280" i="9"/>
  <c r="JI1280" i="9"/>
  <c r="JG1280" i="9"/>
  <c r="JF1281" i="9"/>
  <c r="JD1283" i="9" l="1"/>
  <c r="JE1282" i="9"/>
  <c r="JH1281" i="9"/>
  <c r="JI1281" i="9"/>
  <c r="JG1281" i="9"/>
  <c r="JF1282" i="9"/>
  <c r="JD1284" i="9" l="1"/>
  <c r="JE1283" i="9"/>
  <c r="JH1282" i="9"/>
  <c r="JI1282" i="9"/>
  <c r="JG1282" i="9"/>
  <c r="JF1283" i="9"/>
  <c r="JD1285" i="9" l="1"/>
  <c r="JE1284" i="9"/>
  <c r="JH1283" i="9"/>
  <c r="JI1283" i="9"/>
  <c r="JG1283" i="9"/>
  <c r="JF1284" i="9"/>
  <c r="JD1286" i="9" l="1"/>
  <c r="JE1285" i="9"/>
  <c r="JH1284" i="9"/>
  <c r="JI1284" i="9"/>
  <c r="JG1284" i="9"/>
  <c r="JF1285" i="9"/>
  <c r="JD1287" i="9" l="1"/>
  <c r="JE1286" i="9"/>
  <c r="JH1285" i="9"/>
  <c r="JI1285" i="9"/>
  <c r="JG1285" i="9"/>
  <c r="JF1286" i="9"/>
  <c r="JD1288" i="9" l="1"/>
  <c r="JE1287" i="9"/>
  <c r="JH1286" i="9"/>
  <c r="JI1286" i="9"/>
  <c r="JG1286" i="9"/>
  <c r="JF1287" i="9"/>
  <c r="JD1289" i="9" l="1"/>
  <c r="JE1288" i="9"/>
  <c r="JH1287" i="9"/>
  <c r="JI1287" i="9"/>
  <c r="JG1287" i="9"/>
  <c r="JF1288" i="9"/>
  <c r="JD1290" i="9" l="1"/>
  <c r="JE1289" i="9"/>
  <c r="JH1288" i="9"/>
  <c r="JI1288" i="9"/>
  <c r="JG1288" i="9"/>
  <c r="JF1289" i="9"/>
  <c r="JD1291" i="9" l="1"/>
  <c r="JE1290" i="9"/>
  <c r="JH1289" i="9"/>
  <c r="JI1289" i="9"/>
  <c r="JG1289" i="9"/>
  <c r="JF1290" i="9"/>
  <c r="JD1292" i="9" l="1"/>
  <c r="JE1291" i="9"/>
  <c r="JH1290" i="9"/>
  <c r="JI1290" i="9"/>
  <c r="JG1290" i="9"/>
  <c r="JF1291" i="9"/>
  <c r="JD1293" i="9" l="1"/>
  <c r="JE1292" i="9"/>
  <c r="JH1291" i="9"/>
  <c r="JI1291" i="9"/>
  <c r="JG1291" i="9"/>
  <c r="JF1292" i="9"/>
  <c r="JD1294" i="9" l="1"/>
  <c r="JE1293" i="9"/>
  <c r="JH1292" i="9"/>
  <c r="JI1292" i="9"/>
  <c r="JG1292" i="9"/>
  <c r="JF1293" i="9"/>
  <c r="JD1295" i="9" l="1"/>
  <c r="JE1294" i="9"/>
  <c r="JH1293" i="9"/>
  <c r="JI1293" i="9"/>
  <c r="JG1293" i="9"/>
  <c r="JF1294" i="9"/>
  <c r="JD1296" i="9" l="1"/>
  <c r="JE1295" i="9"/>
  <c r="JH1294" i="9"/>
  <c r="JI1294" i="9"/>
  <c r="JG1294" i="9"/>
  <c r="JF1295" i="9"/>
  <c r="JD1297" i="9" l="1"/>
  <c r="JE1296" i="9"/>
  <c r="JH1295" i="9"/>
  <c r="JI1295" i="9"/>
  <c r="JG1295" i="9"/>
  <c r="JF1296" i="9"/>
  <c r="JD1298" i="9" l="1"/>
  <c r="JE1297" i="9"/>
  <c r="JH1296" i="9"/>
  <c r="JI1296" i="9"/>
  <c r="JG1296" i="9"/>
  <c r="JF1297" i="9"/>
  <c r="JD1299" i="9" l="1"/>
  <c r="JE1298" i="9"/>
  <c r="JH1297" i="9"/>
  <c r="JI1297" i="9"/>
  <c r="JG1297" i="9"/>
  <c r="JF1298" i="9"/>
  <c r="JD1300" i="9" l="1"/>
  <c r="JE1299" i="9"/>
  <c r="JH1298" i="9"/>
  <c r="JI1298" i="9"/>
  <c r="JG1298" i="9"/>
  <c r="JF1299" i="9"/>
  <c r="JD1301" i="9" l="1"/>
  <c r="JE1300" i="9"/>
  <c r="JH1299" i="9"/>
  <c r="JI1299" i="9"/>
  <c r="JG1299" i="9"/>
  <c r="JF1300" i="9"/>
  <c r="JD1302" i="9" l="1"/>
  <c r="JE1301" i="9"/>
  <c r="JH1300" i="9"/>
  <c r="JI1300" i="9"/>
  <c r="JG1300" i="9"/>
  <c r="JF1301" i="9"/>
  <c r="JD1303" i="9" l="1"/>
  <c r="JE1302" i="9"/>
  <c r="JH1301" i="9"/>
  <c r="JI1301" i="9"/>
  <c r="JG1301" i="9"/>
  <c r="JF1302" i="9"/>
  <c r="JD1304" i="9" l="1"/>
  <c r="JE1303" i="9"/>
  <c r="JH1302" i="9"/>
  <c r="JI1302" i="9"/>
  <c r="JG1302" i="9"/>
  <c r="JF1303" i="9"/>
  <c r="JD1305" i="9" l="1"/>
  <c r="JE1304" i="9"/>
  <c r="JH1303" i="9"/>
  <c r="JI1303" i="9"/>
  <c r="JG1303" i="9"/>
  <c r="JF1304" i="9"/>
  <c r="JD1306" i="9" l="1"/>
  <c r="JE1305" i="9"/>
  <c r="JH1304" i="9"/>
  <c r="JI1304" i="9"/>
  <c r="JG1304" i="9"/>
  <c r="JF1305" i="9"/>
  <c r="JD1307" i="9" l="1"/>
  <c r="JE1306" i="9"/>
  <c r="JH1305" i="9"/>
  <c r="JI1305" i="9"/>
  <c r="JG1305" i="9"/>
  <c r="JF1306" i="9"/>
  <c r="JD1308" i="9" l="1"/>
  <c r="JE1307" i="9"/>
  <c r="JH1306" i="9"/>
  <c r="JI1306" i="9"/>
  <c r="JG1306" i="9"/>
  <c r="JF1307" i="9"/>
  <c r="JD1309" i="9" l="1"/>
  <c r="JE1308" i="9"/>
  <c r="JH1307" i="9"/>
  <c r="JI1307" i="9"/>
  <c r="JG1307" i="9"/>
  <c r="JF1308" i="9"/>
  <c r="JD1310" i="9" l="1"/>
  <c r="JE1309" i="9"/>
  <c r="JH1308" i="9"/>
  <c r="JI1308" i="9"/>
  <c r="JG1308" i="9"/>
  <c r="JF1309" i="9"/>
  <c r="JD1311" i="9" l="1"/>
  <c r="JE1310" i="9"/>
  <c r="JH1309" i="9"/>
  <c r="JI1309" i="9"/>
  <c r="JG1309" i="9"/>
  <c r="JF1310" i="9"/>
  <c r="JD1312" i="9" l="1"/>
  <c r="JE1311" i="9"/>
  <c r="JH1310" i="9"/>
  <c r="JG1311" i="9"/>
  <c r="JI1310" i="9"/>
  <c r="JG1310" i="9"/>
  <c r="JF1311" i="9"/>
  <c r="JD1313" i="9" l="1"/>
  <c r="JE1312" i="9"/>
  <c r="JH1311" i="9"/>
  <c r="JI1311" i="9"/>
  <c r="JF1312" i="9"/>
  <c r="JG1312" i="9"/>
  <c r="JH1312" i="9"/>
  <c r="JD1314" i="9" l="1"/>
  <c r="JE1313" i="9"/>
  <c r="JI1312" i="9"/>
  <c r="JF1313" i="9"/>
  <c r="JD1315" i="9" l="1"/>
  <c r="JE1314" i="9"/>
  <c r="JH1313" i="9"/>
  <c r="JI1313" i="9"/>
  <c r="JG1313" i="9"/>
  <c r="JF1314" i="9"/>
  <c r="JD1316" i="9" l="1"/>
  <c r="JE1315" i="9"/>
  <c r="JH1314" i="9"/>
  <c r="JI1314" i="9"/>
  <c r="JG1314" i="9"/>
  <c r="JF1315" i="9"/>
  <c r="JD1317" i="9" l="1"/>
  <c r="JE1316" i="9"/>
  <c r="JH1315" i="9"/>
  <c r="JI1315" i="9"/>
  <c r="JG1315" i="9"/>
  <c r="JF1316" i="9"/>
  <c r="JD1318" i="9" l="1"/>
  <c r="JE1317" i="9"/>
  <c r="JH1316" i="9"/>
  <c r="JI1316" i="9"/>
  <c r="JG1316" i="9"/>
  <c r="JF1317" i="9"/>
  <c r="JD1319" i="9" l="1"/>
  <c r="JE1318" i="9"/>
  <c r="JH1317" i="9"/>
  <c r="JI1317" i="9"/>
  <c r="JG1317" i="9"/>
  <c r="JF1318" i="9"/>
  <c r="JD1320" i="9" l="1"/>
  <c r="JE1319" i="9"/>
  <c r="JH1318" i="9"/>
  <c r="JI1318" i="9"/>
  <c r="JG1318" i="9"/>
  <c r="JF1319" i="9"/>
  <c r="JD1321" i="9" l="1"/>
  <c r="JE1320" i="9"/>
  <c r="JH1319" i="9"/>
  <c r="JI1319" i="9"/>
  <c r="JG1319" i="9"/>
  <c r="JF1320" i="9"/>
  <c r="JD1322" i="9" l="1"/>
  <c r="JE1321" i="9"/>
  <c r="JH1320" i="9"/>
  <c r="JI1320" i="9"/>
  <c r="JG1320" i="9"/>
  <c r="JF1321" i="9"/>
  <c r="JD1323" i="9" l="1"/>
  <c r="JE1322" i="9"/>
  <c r="JH1321" i="9"/>
  <c r="JI1321" i="9"/>
  <c r="JG1321" i="9"/>
  <c r="JF1322" i="9"/>
  <c r="JD1324" i="9" l="1"/>
  <c r="JE1323" i="9"/>
  <c r="JH1322" i="9"/>
  <c r="JI1322" i="9"/>
  <c r="JG1322" i="9"/>
  <c r="JF1323" i="9"/>
  <c r="JD1325" i="9" l="1"/>
  <c r="JE1324" i="9"/>
  <c r="JH1323" i="9"/>
  <c r="JI1323" i="9"/>
  <c r="JG1323" i="9"/>
  <c r="JF1324" i="9"/>
  <c r="JD1326" i="9" l="1"/>
  <c r="JE1325" i="9"/>
  <c r="JH1324" i="9"/>
  <c r="JI1324" i="9"/>
  <c r="JG1324" i="9"/>
  <c r="JF1325" i="9"/>
  <c r="JD1327" i="9" l="1"/>
  <c r="JE1326" i="9"/>
  <c r="JH1325" i="9"/>
  <c r="JI1325" i="9"/>
  <c r="JG1325" i="9"/>
  <c r="JF1326" i="9"/>
  <c r="JD1328" i="9" l="1"/>
  <c r="JE1327" i="9"/>
  <c r="JH1326" i="9"/>
  <c r="JI1326" i="9"/>
  <c r="JG1326" i="9"/>
  <c r="JF1327" i="9"/>
  <c r="JD1329" i="9" l="1"/>
  <c r="JE1328" i="9"/>
  <c r="JH1327" i="9"/>
  <c r="JI1327" i="9"/>
  <c r="JG1327" i="9"/>
  <c r="JF1328" i="9"/>
  <c r="JD1330" i="9" l="1"/>
  <c r="JE1329" i="9"/>
  <c r="JH1328" i="9"/>
  <c r="JI1328" i="9"/>
  <c r="JG1328" i="9"/>
  <c r="JF1329" i="9"/>
  <c r="JD1331" i="9" l="1"/>
  <c r="JE1330" i="9"/>
  <c r="JH1329" i="9"/>
  <c r="JI1329" i="9"/>
  <c r="JG1329" i="9"/>
  <c r="JF1330" i="9"/>
  <c r="JD1332" i="9" l="1"/>
  <c r="JE1331" i="9"/>
  <c r="JH1330" i="9"/>
  <c r="JI1330" i="9"/>
  <c r="JG1330" i="9"/>
  <c r="JF1331" i="9"/>
  <c r="JD1333" i="9" l="1"/>
  <c r="JE1332" i="9"/>
  <c r="JH1331" i="9"/>
  <c r="JI1331" i="9"/>
  <c r="JG1331" i="9"/>
  <c r="JF1332" i="9"/>
  <c r="JD1334" i="9" l="1"/>
  <c r="JE1333" i="9"/>
  <c r="JH1332" i="9"/>
  <c r="JI1332" i="9"/>
  <c r="JG1332" i="9"/>
  <c r="JF1333" i="9"/>
  <c r="JD1335" i="9" l="1"/>
  <c r="JE1334" i="9"/>
  <c r="JH1333" i="9"/>
  <c r="JG1334" i="9"/>
  <c r="JI1333" i="9"/>
  <c r="JG1333" i="9"/>
  <c r="JF1334" i="9"/>
  <c r="JD1336" i="9" l="1"/>
  <c r="JE1335" i="9"/>
  <c r="JH1334" i="9"/>
  <c r="JI1334" i="9"/>
  <c r="JF1335" i="9"/>
  <c r="JG1335" i="9"/>
  <c r="JH1335" i="9"/>
  <c r="JD1337" i="9" l="1"/>
  <c r="JE1336" i="9"/>
  <c r="JI1335" i="9"/>
  <c r="JF1336" i="9"/>
  <c r="JD1338" i="9" l="1"/>
  <c r="JE1337" i="9"/>
  <c r="JH1336" i="9"/>
  <c r="JI1336" i="9"/>
  <c r="JG1336" i="9"/>
  <c r="JF1337" i="9"/>
  <c r="JD1339" i="9" l="1"/>
  <c r="JE1338" i="9"/>
  <c r="JH1337" i="9"/>
  <c r="JI1337" i="9"/>
  <c r="JG1337" i="9"/>
  <c r="JF1338" i="9"/>
  <c r="JD1340" i="9" l="1"/>
  <c r="JE1339" i="9"/>
  <c r="JH1338" i="9"/>
  <c r="JI1338" i="9"/>
  <c r="JG1338" i="9"/>
  <c r="JF1339" i="9"/>
  <c r="JD1341" i="9" l="1"/>
  <c r="JE1340" i="9"/>
  <c r="JH1339" i="9"/>
  <c r="JI1339" i="9"/>
  <c r="JG1339" i="9"/>
  <c r="JF1340" i="9"/>
  <c r="JD1342" i="9" l="1"/>
  <c r="JE1341" i="9"/>
  <c r="JH1340" i="9"/>
  <c r="JI1340" i="9"/>
  <c r="JG1340" i="9"/>
  <c r="JF1341" i="9"/>
  <c r="JD1343" i="9" l="1"/>
  <c r="JE1342" i="9"/>
  <c r="JH1341" i="9"/>
  <c r="JI1341" i="9"/>
  <c r="JG1341" i="9"/>
  <c r="JF1342" i="9"/>
  <c r="JD1344" i="9" l="1"/>
  <c r="JE1343" i="9"/>
  <c r="JH1342" i="9"/>
  <c r="JI1342" i="9"/>
  <c r="JG1342" i="9"/>
  <c r="JF1343" i="9"/>
  <c r="JD1345" i="9" l="1"/>
  <c r="JE1344" i="9"/>
  <c r="JH1343" i="9"/>
  <c r="JI1343" i="9"/>
  <c r="JG1343" i="9"/>
  <c r="JF1344" i="9"/>
  <c r="JD1346" i="9" l="1"/>
  <c r="JE1345" i="9"/>
  <c r="JH1344" i="9"/>
  <c r="JI1344" i="9"/>
  <c r="JG1344" i="9"/>
  <c r="JF1345" i="9"/>
  <c r="JD1347" i="9" l="1"/>
  <c r="JE1346" i="9"/>
  <c r="JH1345" i="9"/>
  <c r="JI1345" i="9"/>
  <c r="JG1345" i="9"/>
  <c r="JF1346" i="9"/>
  <c r="JD1348" i="9" l="1"/>
  <c r="JE1347" i="9"/>
  <c r="JH1346" i="9"/>
  <c r="JI1346" i="9"/>
  <c r="JG1346" i="9"/>
  <c r="JF1347" i="9"/>
  <c r="JD1349" i="9" l="1"/>
  <c r="JE1348" i="9"/>
  <c r="JH1347" i="9"/>
  <c r="JI1347" i="9"/>
  <c r="JG1347" i="9"/>
  <c r="JF1348" i="9"/>
  <c r="JD1350" i="9" l="1"/>
  <c r="JE1349" i="9"/>
  <c r="JH1348" i="9"/>
  <c r="JI1348" i="9"/>
  <c r="JG1348" i="9"/>
  <c r="JF1349" i="9"/>
  <c r="JD1351" i="9" l="1"/>
  <c r="JE1350" i="9"/>
  <c r="JH1349" i="9"/>
  <c r="JI1349" i="9"/>
  <c r="JG1349" i="9"/>
  <c r="JF1350" i="9"/>
  <c r="JD1352" i="9" l="1"/>
  <c r="JE1351" i="9"/>
  <c r="JH1350" i="9"/>
  <c r="JI1350" i="9"/>
  <c r="JG1350" i="9"/>
  <c r="JF1351" i="9"/>
  <c r="JD1353" i="9" l="1"/>
  <c r="JE1352" i="9"/>
  <c r="JH1351" i="9"/>
  <c r="JI1351" i="9"/>
  <c r="JG1351" i="9"/>
  <c r="JF1352" i="9"/>
  <c r="JD1354" i="9" l="1"/>
  <c r="JE1353" i="9"/>
  <c r="JH1352" i="9"/>
  <c r="JI1352" i="9"/>
  <c r="JG1352" i="9"/>
  <c r="JF1353" i="9"/>
  <c r="JD1355" i="9" l="1"/>
  <c r="JE1354" i="9"/>
  <c r="JH1353" i="9"/>
  <c r="JI1353" i="9"/>
  <c r="JG1353" i="9"/>
  <c r="JF1354" i="9"/>
  <c r="JD1356" i="9" l="1"/>
  <c r="JE1355" i="9"/>
  <c r="JH1354" i="9"/>
  <c r="JI1354" i="9"/>
  <c r="JG1354" i="9"/>
  <c r="JF1355" i="9"/>
  <c r="JD1357" i="9" l="1"/>
  <c r="JE1356" i="9"/>
  <c r="JH1355" i="9"/>
  <c r="JI1355" i="9"/>
  <c r="JG1355" i="9"/>
  <c r="JF1356" i="9"/>
  <c r="JD1358" i="9" l="1"/>
  <c r="JE1357" i="9"/>
  <c r="JH1356" i="9"/>
  <c r="JI1356" i="9"/>
  <c r="JG1356" i="9"/>
  <c r="JF1357" i="9"/>
  <c r="JD1359" i="9" l="1"/>
  <c r="JE1358" i="9"/>
  <c r="JH1357" i="9"/>
  <c r="JI1357" i="9"/>
  <c r="JG1357" i="9"/>
  <c r="JF1358" i="9"/>
  <c r="JD1360" i="9" l="1"/>
  <c r="JE1359" i="9"/>
  <c r="JH1358" i="9"/>
  <c r="JI1358" i="9"/>
  <c r="JG1358" i="9"/>
  <c r="JF1359" i="9"/>
  <c r="JD1361" i="9" l="1"/>
  <c r="JE1360" i="9"/>
  <c r="JH1359" i="9"/>
  <c r="JI1359" i="9"/>
  <c r="JG1359" i="9"/>
  <c r="JF1360" i="9"/>
  <c r="JD1362" i="9" l="1"/>
  <c r="JE1361" i="9"/>
  <c r="JH1360" i="9"/>
  <c r="JI1360" i="9"/>
  <c r="JG1360" i="9"/>
  <c r="JF1361" i="9"/>
  <c r="JD1363" i="9" l="1"/>
  <c r="JE1362" i="9"/>
  <c r="JH1361" i="9"/>
  <c r="JI1361" i="9"/>
  <c r="JG1361" i="9"/>
  <c r="JF1362" i="9"/>
  <c r="JD1364" i="9" l="1"/>
  <c r="JE1363" i="9"/>
  <c r="JH1362" i="9"/>
  <c r="JI1362" i="9"/>
  <c r="JG1362" i="9"/>
  <c r="JF1363" i="9"/>
  <c r="JD1365" i="9" l="1"/>
  <c r="JE1364" i="9"/>
  <c r="JH1363" i="9"/>
  <c r="JI1363" i="9"/>
  <c r="JG1363" i="9"/>
  <c r="JF1364" i="9"/>
  <c r="JD1366" i="9" l="1"/>
  <c r="JE1365" i="9"/>
  <c r="JH1364" i="9"/>
  <c r="JI1364" i="9"/>
  <c r="JG1364" i="9"/>
  <c r="JF1365" i="9"/>
  <c r="JD1367" i="9" l="1"/>
  <c r="JE1366" i="9"/>
  <c r="JH1365" i="9"/>
  <c r="JI1365" i="9"/>
  <c r="JG1365" i="9"/>
  <c r="JF1366" i="9"/>
  <c r="JD1368" i="9" l="1"/>
  <c r="JE1367" i="9"/>
  <c r="JH1366" i="9"/>
  <c r="JI1366" i="9"/>
  <c r="JG1366" i="9"/>
  <c r="JF1367" i="9"/>
  <c r="JD1369" i="9" l="1"/>
  <c r="JE1368" i="9"/>
  <c r="JH1367" i="9"/>
  <c r="JI1367" i="9"/>
  <c r="JG1367" i="9"/>
  <c r="JF1368" i="9"/>
  <c r="JD1370" i="9" l="1"/>
  <c r="JE1369" i="9"/>
  <c r="JH1368" i="9"/>
  <c r="JI1368" i="9"/>
  <c r="JG1368" i="9"/>
  <c r="JF1369" i="9"/>
  <c r="JD1371" i="9" l="1"/>
  <c r="JE1370" i="9"/>
  <c r="JH1369" i="9"/>
  <c r="JI1369" i="9"/>
  <c r="JG1369" i="9"/>
  <c r="JF1370" i="9"/>
  <c r="JD1372" i="9" l="1"/>
  <c r="JE1371" i="9"/>
  <c r="JH1370" i="9"/>
  <c r="JI1370" i="9"/>
  <c r="JG1370" i="9"/>
  <c r="JF1371" i="9"/>
  <c r="JD1373" i="9" l="1"/>
  <c r="JE1372" i="9"/>
  <c r="JH1371" i="9"/>
  <c r="JI1371" i="9"/>
  <c r="JG1371" i="9"/>
  <c r="JF1372" i="9"/>
  <c r="JD1374" i="9" l="1"/>
  <c r="JE1373" i="9"/>
  <c r="JH1372" i="9"/>
  <c r="JI1372" i="9"/>
  <c r="JG1372" i="9"/>
  <c r="JF1373" i="9"/>
  <c r="JD1375" i="9" l="1"/>
  <c r="JE1374" i="9"/>
  <c r="JH1373" i="9"/>
  <c r="JI1373" i="9"/>
  <c r="JG1373" i="9"/>
  <c r="JF1374" i="9"/>
  <c r="JD1376" i="9" l="1"/>
  <c r="JE1375" i="9"/>
  <c r="JH1374" i="9"/>
  <c r="JI1374" i="9"/>
  <c r="JG1374" i="9"/>
  <c r="JF1375" i="9"/>
  <c r="JD1377" i="9" l="1"/>
  <c r="JE1376" i="9"/>
  <c r="JH1375" i="9"/>
  <c r="JF1376" i="9"/>
  <c r="JG1376" i="9"/>
  <c r="JI1375" i="9"/>
  <c r="JG1375" i="9"/>
  <c r="JH1376" i="9"/>
  <c r="JD1378" i="9" l="1"/>
  <c r="JE1377" i="9"/>
  <c r="JI1376" i="9"/>
  <c r="JF1377" i="9"/>
  <c r="JD1379" i="9" l="1"/>
  <c r="JE1378" i="9"/>
  <c r="JH1377" i="9"/>
  <c r="JI1377" i="9"/>
  <c r="JG1377" i="9"/>
  <c r="JF1378" i="9"/>
  <c r="JD1380" i="9" l="1"/>
  <c r="JE1379" i="9"/>
  <c r="JH1378" i="9"/>
  <c r="JI1378" i="9"/>
  <c r="JG1378" i="9"/>
  <c r="JF1379" i="9"/>
  <c r="JD1381" i="9" l="1"/>
  <c r="JE1380" i="9"/>
  <c r="JH1379" i="9"/>
  <c r="JI1379" i="9"/>
  <c r="JG1379" i="9"/>
  <c r="JF1380" i="9"/>
  <c r="JD1382" i="9" l="1"/>
  <c r="JE1381" i="9"/>
  <c r="JH1380" i="9"/>
  <c r="JI1380" i="9"/>
  <c r="JG1380" i="9"/>
  <c r="JF1381" i="9"/>
  <c r="JD1383" i="9" l="1"/>
  <c r="JE1382" i="9"/>
  <c r="JH1381" i="9"/>
  <c r="JI1381" i="9"/>
  <c r="JG1381" i="9"/>
  <c r="JF1382" i="9"/>
  <c r="JD1384" i="9" l="1"/>
  <c r="JE1383" i="9"/>
  <c r="JH1382" i="9"/>
  <c r="JI1382" i="9"/>
  <c r="JG1382" i="9"/>
  <c r="JF1383" i="9"/>
  <c r="JD1385" i="9" l="1"/>
  <c r="JE1384" i="9"/>
  <c r="JH1383" i="9"/>
  <c r="JI1383" i="9"/>
  <c r="JG1383" i="9"/>
  <c r="JF1384" i="9"/>
  <c r="JD1386" i="9" l="1"/>
  <c r="JE1385" i="9"/>
  <c r="JH1384" i="9"/>
  <c r="JI1384" i="9"/>
  <c r="JG1384" i="9"/>
  <c r="JF1385" i="9"/>
  <c r="JD1387" i="9" l="1"/>
  <c r="JE1386" i="9"/>
  <c r="JH1385" i="9"/>
  <c r="JI1385" i="9"/>
  <c r="JG1385" i="9"/>
  <c r="JF1386" i="9"/>
  <c r="JD1388" i="9" l="1"/>
  <c r="JE1387" i="9"/>
  <c r="JH1386" i="9"/>
  <c r="JI1386" i="9"/>
  <c r="JG1386" i="9"/>
  <c r="JF1387" i="9"/>
  <c r="JD1389" i="9" l="1"/>
  <c r="JE1388" i="9"/>
  <c r="JH1387" i="9"/>
  <c r="JI1387" i="9"/>
  <c r="JG1387" i="9"/>
  <c r="JF1388" i="9"/>
  <c r="JD1390" i="9" l="1"/>
  <c r="JE1389" i="9"/>
  <c r="JH1388" i="9"/>
  <c r="JI1388" i="9"/>
  <c r="JG1388" i="9"/>
  <c r="JF1389" i="9"/>
  <c r="JD1391" i="9" l="1"/>
  <c r="JE1390" i="9"/>
  <c r="JH1389" i="9"/>
  <c r="JI1389" i="9"/>
  <c r="JG1389" i="9"/>
  <c r="JF1390" i="9"/>
  <c r="JD1392" i="9" l="1"/>
  <c r="JE1391" i="9"/>
  <c r="JH1390" i="9"/>
  <c r="JI1390" i="9"/>
  <c r="JG1390" i="9"/>
  <c r="JF1391" i="9"/>
  <c r="JD1393" i="9" l="1"/>
  <c r="JE1392" i="9"/>
  <c r="JH1391" i="9"/>
  <c r="JI1391" i="9"/>
  <c r="JG1391" i="9"/>
  <c r="JF1392" i="9"/>
  <c r="JD1394" i="9" l="1"/>
  <c r="JE1393" i="9"/>
  <c r="JH1392" i="9"/>
  <c r="JI1392" i="9"/>
  <c r="JG1392" i="9"/>
  <c r="JF1393" i="9"/>
  <c r="JD1395" i="9" l="1"/>
  <c r="JE1394" i="9"/>
  <c r="JH1393" i="9"/>
  <c r="JI1393" i="9"/>
  <c r="JG1393" i="9"/>
  <c r="JF1394" i="9"/>
  <c r="JD1396" i="9" l="1"/>
  <c r="JE1395" i="9"/>
  <c r="JH1394" i="9"/>
  <c r="JI1394" i="9"/>
  <c r="JG1394" i="9"/>
  <c r="JF1395" i="9"/>
  <c r="JD1397" i="9" l="1"/>
  <c r="JE1396" i="9"/>
  <c r="JH1395" i="9"/>
  <c r="JI1395" i="9"/>
  <c r="JG1395" i="9"/>
  <c r="JF1396" i="9"/>
  <c r="JD1398" i="9" l="1"/>
  <c r="JE1397" i="9"/>
  <c r="JH1396" i="9"/>
  <c r="JI1396" i="9"/>
  <c r="JG1396" i="9"/>
  <c r="JF1397" i="9"/>
  <c r="JD1399" i="9" l="1"/>
  <c r="JE1398" i="9"/>
  <c r="JH1397" i="9"/>
  <c r="JI1397" i="9"/>
  <c r="JG1397" i="9"/>
  <c r="JF1398" i="9"/>
  <c r="JD1400" i="9" l="1"/>
  <c r="JE1399" i="9"/>
  <c r="JH1398" i="9"/>
  <c r="JI1398" i="9"/>
  <c r="JG1398" i="9"/>
  <c r="JF1399" i="9"/>
  <c r="JD1401" i="9" l="1"/>
  <c r="JE1400" i="9"/>
  <c r="JH1399" i="9"/>
  <c r="JI1399" i="9"/>
  <c r="JG1399" i="9"/>
  <c r="JF1400" i="9"/>
  <c r="JD1402" i="9" l="1"/>
  <c r="JE1401" i="9"/>
  <c r="JH1400" i="9"/>
  <c r="JI1400" i="9"/>
  <c r="JG1400" i="9"/>
  <c r="JF1401" i="9"/>
  <c r="JD1403" i="9" l="1"/>
  <c r="JE1402" i="9"/>
  <c r="JH1401" i="9"/>
  <c r="JI1401" i="9"/>
  <c r="JG1401" i="9"/>
  <c r="JF1402" i="9"/>
  <c r="JD1404" i="9" l="1"/>
  <c r="JE1403" i="9"/>
  <c r="JH1402" i="9"/>
  <c r="JI1402" i="9"/>
  <c r="JG1402" i="9"/>
  <c r="JF1403" i="9"/>
  <c r="JD1405" i="9" l="1"/>
  <c r="JE1404" i="9"/>
  <c r="JH1403" i="9"/>
  <c r="JI1403" i="9"/>
  <c r="JG1403" i="9"/>
  <c r="JF1404" i="9"/>
  <c r="JD1406" i="9" l="1"/>
  <c r="JE1405" i="9"/>
  <c r="JH1404" i="9"/>
  <c r="JI1404" i="9"/>
  <c r="JG1404" i="9"/>
  <c r="JF1405" i="9"/>
  <c r="JD1407" i="9" l="1"/>
  <c r="JE1406" i="9"/>
  <c r="JH1405" i="9"/>
  <c r="JI1405" i="9"/>
  <c r="JG1405" i="9"/>
  <c r="JF1406" i="9"/>
  <c r="JD1408" i="9" l="1"/>
  <c r="JE1407" i="9"/>
  <c r="JH1406" i="9"/>
  <c r="JI1406" i="9"/>
  <c r="JG1406" i="9"/>
  <c r="JF1407" i="9"/>
  <c r="JD1409" i="9" l="1"/>
  <c r="JE1408" i="9"/>
  <c r="JH1407" i="9"/>
  <c r="JI1407" i="9"/>
  <c r="JG1407" i="9"/>
  <c r="JF1408" i="9"/>
  <c r="JD1410" i="9" l="1"/>
  <c r="JE1409" i="9"/>
  <c r="JH1408" i="9"/>
  <c r="JG1409" i="9"/>
  <c r="JI1408" i="9"/>
  <c r="JG1408" i="9"/>
  <c r="JF1409" i="9"/>
  <c r="JD1411" i="9" l="1"/>
  <c r="JE1410" i="9"/>
  <c r="JH1409" i="9"/>
  <c r="JI1409" i="9"/>
  <c r="JF1410" i="9"/>
  <c r="JG1410" i="9"/>
  <c r="JH1410" i="9"/>
  <c r="JD1412" i="9" l="1"/>
  <c r="JE1411" i="9"/>
  <c r="JI1410" i="9"/>
  <c r="JF1411" i="9"/>
  <c r="JD1413" i="9" l="1"/>
  <c r="JE1412" i="9"/>
  <c r="JH1411" i="9"/>
  <c r="JI1411" i="9"/>
  <c r="JG1411" i="9"/>
  <c r="JF1412" i="9"/>
  <c r="JD1414" i="9" l="1"/>
  <c r="JE1413" i="9"/>
  <c r="JH1412" i="9"/>
  <c r="JI1412" i="9"/>
  <c r="JG1412" i="9"/>
  <c r="JF1413" i="9"/>
  <c r="JD1415" i="9" l="1"/>
  <c r="JE1414" i="9"/>
  <c r="JH1413" i="9"/>
  <c r="JI1413" i="9"/>
  <c r="JG1413" i="9"/>
  <c r="JI1414" i="9"/>
  <c r="JE1415" i="9" l="1"/>
  <c r="JD1416" i="9"/>
  <c r="JG1414" i="9"/>
  <c r="JH1415" i="9"/>
  <c r="JF1414" i="9"/>
  <c r="JH1414" i="9"/>
  <c r="JG1415" i="9"/>
  <c r="JF1415" i="9"/>
  <c r="JI1415" i="9"/>
  <c r="JE1416" i="9" l="1"/>
  <c r="JD1417" i="9"/>
  <c r="JH1416" i="9"/>
  <c r="JG1416" i="9"/>
  <c r="JE1417" i="9" l="1"/>
  <c r="JD1418" i="9"/>
  <c r="JF1416" i="9"/>
  <c r="JI1416" i="9"/>
  <c r="JH1417" i="9"/>
  <c r="JG1417" i="9"/>
  <c r="JE1418" i="9" l="1"/>
  <c r="JD1419" i="9"/>
  <c r="JF1417" i="9"/>
  <c r="JI1417" i="9"/>
  <c r="JH1418" i="9"/>
  <c r="JG1418" i="9"/>
  <c r="JE1419" i="9" l="1"/>
  <c r="JD1420" i="9"/>
  <c r="JF1418" i="9"/>
  <c r="JI1418" i="9"/>
  <c r="JH1419" i="9"/>
  <c r="JG1419" i="9"/>
  <c r="JE1420" i="9" l="1"/>
  <c r="JD1421" i="9"/>
  <c r="JF1419" i="9"/>
  <c r="JI1419" i="9"/>
  <c r="JH1420" i="9"/>
  <c r="JG1420" i="9"/>
  <c r="JE1421" i="9" l="1"/>
  <c r="JD1422" i="9"/>
  <c r="JF1420" i="9"/>
  <c r="JI1420" i="9"/>
  <c r="JH1421" i="9"/>
  <c r="JG1421" i="9"/>
  <c r="JE1422" i="9" l="1"/>
  <c r="JD1423" i="9"/>
  <c r="JF1421" i="9"/>
  <c r="JI1421" i="9"/>
  <c r="JH1422" i="9"/>
  <c r="JG1422" i="9"/>
  <c r="JE1423" i="9" l="1"/>
  <c r="JD1424" i="9"/>
  <c r="JF1422" i="9"/>
  <c r="JI1422" i="9"/>
  <c r="JH1423" i="9"/>
  <c r="JG1423" i="9"/>
  <c r="JE1424" i="9" l="1"/>
  <c r="JD1425" i="9"/>
  <c r="JF1423" i="9"/>
  <c r="JI1423" i="9"/>
  <c r="JH1424" i="9"/>
  <c r="JG1424" i="9"/>
  <c r="JE1425" i="9" l="1"/>
  <c r="JD1426" i="9"/>
  <c r="JF1424" i="9"/>
  <c r="JI1424" i="9"/>
  <c r="JH1425" i="9"/>
  <c r="JG1425" i="9"/>
  <c r="JE1426" i="9" l="1"/>
  <c r="JD1427" i="9"/>
  <c r="JF1425" i="9"/>
  <c r="JI1425" i="9"/>
  <c r="JH1426" i="9"/>
  <c r="JG1426" i="9"/>
  <c r="JE1427" i="9" l="1"/>
  <c r="JD1428" i="9"/>
  <c r="JF1426" i="9"/>
  <c r="JI1426" i="9"/>
  <c r="JH1427" i="9"/>
  <c r="JG1427" i="9"/>
  <c r="JE1428" i="9" l="1"/>
  <c r="JD1429" i="9"/>
  <c r="JF1427" i="9"/>
  <c r="JI1427" i="9"/>
  <c r="JH1428" i="9"/>
  <c r="JG1428" i="9"/>
  <c r="JE1429" i="9" l="1"/>
  <c r="JD1430" i="9"/>
  <c r="JF1428" i="9"/>
  <c r="JI1428" i="9"/>
  <c r="JH1429" i="9"/>
  <c r="JG1429" i="9"/>
  <c r="JE1430" i="9" l="1"/>
  <c r="JD1431" i="9"/>
  <c r="JF1429" i="9"/>
  <c r="JI1429" i="9"/>
  <c r="JH1430" i="9"/>
  <c r="JG1430" i="9"/>
  <c r="JE1431" i="9" l="1"/>
  <c r="JD1432" i="9"/>
  <c r="JF1430" i="9"/>
  <c r="JI1430" i="9"/>
  <c r="JH1431" i="9"/>
  <c r="JG1431" i="9"/>
  <c r="JE1432" i="9" l="1"/>
  <c r="JD1433" i="9"/>
  <c r="JF1431" i="9"/>
  <c r="JI1431" i="9"/>
  <c r="JH1432" i="9"/>
  <c r="JG1432" i="9"/>
  <c r="JE1433" i="9" l="1"/>
  <c r="JD1434" i="9"/>
  <c r="JF1432" i="9"/>
  <c r="JI1432" i="9"/>
  <c r="JH1433" i="9"/>
  <c r="JG1433" i="9"/>
  <c r="JE1434" i="9" l="1"/>
  <c r="JD1435" i="9"/>
  <c r="JF1433" i="9"/>
  <c r="JI1433" i="9"/>
  <c r="JH1434" i="9"/>
  <c r="JG1434" i="9"/>
  <c r="JE1435" i="9" l="1"/>
  <c r="JD1436" i="9"/>
  <c r="JF1434" i="9"/>
  <c r="JI1434" i="9"/>
  <c r="JH1435" i="9"/>
  <c r="JG1435" i="9"/>
  <c r="JE1436" i="9" l="1"/>
  <c r="JD1437" i="9"/>
  <c r="JF1435" i="9"/>
  <c r="JI1435" i="9"/>
  <c r="JH1436" i="9"/>
  <c r="JG1436" i="9"/>
  <c r="JE1437" i="9" l="1"/>
  <c r="JD1438" i="9"/>
  <c r="JF1436" i="9"/>
  <c r="JI1436" i="9"/>
  <c r="JH1437" i="9"/>
  <c r="JG1437" i="9"/>
  <c r="JE1438" i="9" l="1"/>
  <c r="JD1439" i="9"/>
  <c r="JF1437" i="9"/>
  <c r="JI1437" i="9"/>
  <c r="JH1438" i="9"/>
  <c r="JG1438" i="9"/>
  <c r="JE1439" i="9" l="1"/>
  <c r="JD1440" i="9"/>
  <c r="JF1438" i="9"/>
  <c r="JI1438" i="9"/>
  <c r="JH1439" i="9"/>
  <c r="JG1439" i="9"/>
  <c r="JE1440" i="9" l="1"/>
  <c r="JD1441" i="9"/>
  <c r="JF1439" i="9"/>
  <c r="JI1439" i="9"/>
  <c r="JH1440" i="9"/>
  <c r="JG1440" i="9"/>
  <c r="JE1441" i="9" l="1"/>
  <c r="JD1442" i="9"/>
  <c r="JF1440" i="9"/>
  <c r="JG1441" i="9"/>
  <c r="JF1441" i="9"/>
  <c r="JI1440" i="9"/>
  <c r="JH1441" i="9"/>
  <c r="JI1441" i="9"/>
  <c r="JE1442" i="9" l="1"/>
  <c r="JD1443" i="9"/>
  <c r="JH1442" i="9"/>
  <c r="JG1442" i="9"/>
  <c r="JE1443" i="9" l="1"/>
  <c r="JD1444" i="9"/>
  <c r="JF1442" i="9"/>
  <c r="JI1442" i="9"/>
  <c r="JH1443" i="9"/>
  <c r="JG1443" i="9"/>
  <c r="JE1444" i="9" l="1"/>
  <c r="JD1445" i="9"/>
  <c r="JF1443" i="9"/>
  <c r="JI1443" i="9"/>
  <c r="JH1444" i="9"/>
  <c r="JG1444" i="9"/>
  <c r="JE1445" i="9" l="1"/>
  <c r="JD1446" i="9"/>
  <c r="JF1444" i="9"/>
  <c r="JI1444" i="9"/>
  <c r="JH1445" i="9"/>
  <c r="JG1445" i="9"/>
  <c r="JE1446" i="9" l="1"/>
  <c r="JD1447" i="9"/>
  <c r="JF1445" i="9"/>
  <c r="JI1445" i="9"/>
  <c r="JH1446" i="9"/>
  <c r="JG1446" i="9"/>
  <c r="JE1447" i="9" l="1"/>
  <c r="JD1448" i="9"/>
  <c r="JF1446" i="9"/>
  <c r="JF1447" i="9"/>
  <c r="JI1446" i="9"/>
  <c r="JH1447" i="9"/>
  <c r="JG1447" i="9"/>
  <c r="JE1448" i="9" l="1"/>
  <c r="JD1449" i="9"/>
  <c r="JH1448" i="9"/>
  <c r="JI1447" i="9"/>
  <c r="JG1448" i="9"/>
  <c r="JF1448" i="9"/>
  <c r="JI1448" i="9"/>
  <c r="JE1449" i="9" l="1"/>
  <c r="JD1450" i="9"/>
  <c r="JH1449" i="9"/>
  <c r="JG1449" i="9"/>
  <c r="JE1450" i="9" l="1"/>
  <c r="JD1451" i="9"/>
  <c r="JF1449" i="9"/>
  <c r="JI1449" i="9"/>
  <c r="JH1450" i="9"/>
  <c r="JG1450" i="9"/>
  <c r="JE1451" i="9" l="1"/>
  <c r="JD1452" i="9"/>
  <c r="JF1450" i="9"/>
  <c r="JI1450" i="9"/>
  <c r="JH1451" i="9"/>
  <c r="JG1451" i="9"/>
  <c r="JE1452" i="9" l="1"/>
  <c r="JD1453" i="9"/>
  <c r="JF1451" i="9"/>
  <c r="JI1451" i="9"/>
  <c r="JH1452" i="9"/>
  <c r="JG1452" i="9"/>
  <c r="JE1453" i="9" l="1"/>
  <c r="JD1454" i="9"/>
  <c r="JF1452" i="9"/>
  <c r="JI1452" i="9"/>
  <c r="JH1453" i="9"/>
  <c r="JG1453" i="9"/>
  <c r="JE1454" i="9" l="1"/>
  <c r="JD1455" i="9"/>
  <c r="JF1453" i="9"/>
  <c r="JI1453" i="9"/>
  <c r="JH1454" i="9"/>
  <c r="JG1454" i="9"/>
  <c r="JE1455" i="9" l="1"/>
  <c r="JD1456" i="9"/>
  <c r="JF1454" i="9"/>
  <c r="JI1454" i="9"/>
  <c r="JH1455" i="9"/>
  <c r="JG1455" i="9"/>
  <c r="JE1456" i="9" l="1"/>
  <c r="JD1457" i="9"/>
  <c r="JF1455" i="9"/>
  <c r="JI1455" i="9"/>
  <c r="JH1456" i="9"/>
  <c r="JG1456" i="9"/>
  <c r="JE1457" i="9" l="1"/>
  <c r="JD1458" i="9"/>
  <c r="JF1456" i="9"/>
  <c r="JF1457" i="9"/>
  <c r="JI1456" i="9"/>
  <c r="JH1457" i="9"/>
  <c r="JG1457" i="9"/>
  <c r="JE1458" i="9" l="1"/>
  <c r="JD1459" i="9"/>
  <c r="JH1458" i="9"/>
  <c r="JI1457" i="9"/>
  <c r="JG1458" i="9"/>
  <c r="JF1458" i="9"/>
  <c r="JI1458" i="9"/>
  <c r="JE1459" i="9" l="1"/>
  <c r="JD1460" i="9"/>
  <c r="JF1459" i="9"/>
  <c r="JH1459" i="9"/>
  <c r="JG1459" i="9"/>
  <c r="JE1460" i="9" l="1"/>
  <c r="JD1461" i="9"/>
  <c r="JH1460" i="9"/>
  <c r="JI1459" i="9"/>
  <c r="JG1460" i="9"/>
  <c r="JF1460" i="9"/>
  <c r="JI1460" i="9"/>
  <c r="JE1461" i="9" l="1"/>
  <c r="JD1462" i="9"/>
  <c r="JF1461" i="9"/>
  <c r="JH1461" i="9"/>
  <c r="JG1461" i="9"/>
  <c r="JE1462" i="9" l="1"/>
  <c r="JD1463" i="9"/>
  <c r="JH1462" i="9"/>
  <c r="JI1461" i="9"/>
  <c r="JG1462" i="9"/>
  <c r="JF1462" i="9"/>
  <c r="JI1462" i="9"/>
  <c r="JE1463" i="9" l="1"/>
  <c r="JD1464" i="9"/>
  <c r="JF1463" i="9"/>
  <c r="JH1463" i="9"/>
  <c r="JG1463" i="9"/>
  <c r="JE1464" i="9" l="1"/>
  <c r="JD1465" i="9"/>
  <c r="JH1464" i="9"/>
  <c r="JI1463" i="9"/>
  <c r="JG1464" i="9"/>
  <c r="JF1464" i="9"/>
  <c r="JI1464" i="9"/>
  <c r="JE1465" i="9" l="1"/>
  <c r="JD1466" i="9"/>
  <c r="JH1465" i="9"/>
  <c r="JG1465" i="9"/>
  <c r="JE1466" i="9" l="1"/>
  <c r="JD1467" i="9"/>
  <c r="JF1465" i="9"/>
  <c r="JI1465" i="9"/>
  <c r="JH1466" i="9"/>
  <c r="JG1466" i="9"/>
  <c r="JE1467" i="9" l="1"/>
  <c r="JD1468" i="9"/>
  <c r="JF1466" i="9"/>
  <c r="JI1466" i="9"/>
  <c r="JH1467" i="9"/>
  <c r="JG1467" i="9"/>
  <c r="JE1468" i="9" l="1"/>
  <c r="JD1469" i="9"/>
  <c r="JF1467" i="9"/>
  <c r="JI1467" i="9"/>
  <c r="JH1468" i="9"/>
  <c r="JG1468" i="9"/>
  <c r="JE1469" i="9" l="1"/>
  <c r="JD1470" i="9"/>
  <c r="JF1468" i="9"/>
  <c r="JI1468" i="9"/>
  <c r="JH1469" i="9"/>
  <c r="JG1469" i="9"/>
  <c r="JE1470" i="9" l="1"/>
  <c r="JD1471" i="9"/>
  <c r="JF1469" i="9"/>
  <c r="JF1470" i="9"/>
  <c r="JI1469" i="9"/>
  <c r="JH1470" i="9"/>
  <c r="JG1470" i="9"/>
  <c r="JE1471" i="9" l="1"/>
  <c r="JD1472" i="9"/>
  <c r="JH1471" i="9"/>
  <c r="JI1470" i="9"/>
  <c r="JG1471" i="9"/>
  <c r="JF1471" i="9"/>
  <c r="JI1471" i="9"/>
  <c r="JE1472" i="9" l="1"/>
  <c r="JD1473" i="9"/>
  <c r="JH1472" i="9"/>
  <c r="JG1472" i="9"/>
  <c r="JE1473" i="9" l="1"/>
  <c r="JD1474" i="9"/>
  <c r="JF1472" i="9"/>
  <c r="JG1473" i="9"/>
  <c r="JF1473" i="9"/>
  <c r="JI1472" i="9"/>
  <c r="JH1473" i="9"/>
  <c r="JI1473" i="9"/>
  <c r="JE1474" i="9" l="1"/>
  <c r="JD1475" i="9"/>
  <c r="JH1474" i="9"/>
  <c r="JG1474" i="9"/>
  <c r="JE1475" i="9" l="1"/>
  <c r="JD1476" i="9"/>
  <c r="JF1474" i="9"/>
  <c r="JI1474" i="9"/>
  <c r="JH1475" i="9"/>
  <c r="JG1475" i="9"/>
  <c r="JE1476" i="9" l="1"/>
  <c r="JD1477" i="9"/>
  <c r="JF1475" i="9"/>
  <c r="JI1475" i="9"/>
  <c r="JH1476" i="9"/>
  <c r="JG1476" i="9"/>
  <c r="JE1477" i="9" l="1"/>
  <c r="JD1478" i="9"/>
  <c r="JF1476" i="9"/>
  <c r="JI1476" i="9"/>
  <c r="JH1477" i="9"/>
  <c r="JG1477" i="9"/>
  <c r="JE1478" i="9" l="1"/>
  <c r="JD1479" i="9"/>
  <c r="JF1477" i="9"/>
  <c r="JI1477" i="9"/>
  <c r="JH1478" i="9"/>
  <c r="JG1478" i="9"/>
  <c r="JE1479" i="9" l="1"/>
  <c r="JD1480" i="9"/>
  <c r="JF1478" i="9"/>
  <c r="JF1479" i="9"/>
  <c r="JI1478" i="9"/>
  <c r="JH1479" i="9"/>
  <c r="JG1479" i="9"/>
  <c r="JE1480" i="9" l="1"/>
  <c r="JD1481" i="9"/>
  <c r="JH1480" i="9"/>
  <c r="JI1479" i="9"/>
  <c r="JG1480" i="9"/>
  <c r="JF1480" i="9"/>
  <c r="JI1480" i="9"/>
  <c r="JE1481" i="9" l="1"/>
  <c r="JD1482" i="9"/>
  <c r="JH1481" i="9"/>
  <c r="JG1481" i="9"/>
  <c r="JE1482" i="9" l="1"/>
  <c r="JD1483" i="9"/>
  <c r="JF1481" i="9"/>
  <c r="JG1482" i="9"/>
  <c r="JF1482" i="9"/>
  <c r="JI1481" i="9"/>
  <c r="JH1482" i="9"/>
  <c r="JI1482" i="9"/>
  <c r="JE1483" i="9" l="1"/>
  <c r="JD1484" i="9"/>
  <c r="JF1483" i="9"/>
  <c r="JH1483" i="9"/>
  <c r="JG1483" i="9"/>
  <c r="JE1484" i="9" l="1"/>
  <c r="JD1485" i="9"/>
  <c r="JH1484" i="9"/>
  <c r="JI1483" i="9"/>
  <c r="JG1484" i="9"/>
  <c r="JF1484" i="9"/>
  <c r="JI1484" i="9"/>
  <c r="JE1485" i="9" l="1"/>
  <c r="JD1486" i="9"/>
  <c r="JF1485" i="9"/>
  <c r="JH1485" i="9"/>
  <c r="JG1485" i="9"/>
  <c r="JE1486" i="9" l="1"/>
  <c r="JD1487" i="9"/>
  <c r="JH1486" i="9"/>
  <c r="JI1485" i="9"/>
  <c r="JG1486" i="9"/>
  <c r="JF1486" i="9"/>
  <c r="JI1486" i="9"/>
  <c r="JE1487" i="9" l="1"/>
  <c r="JD1488" i="9"/>
  <c r="JH1487" i="9"/>
  <c r="JG1487" i="9"/>
  <c r="JE1488" i="9" l="1"/>
  <c r="JD1489" i="9"/>
  <c r="JF1487" i="9"/>
  <c r="JF1488" i="9"/>
  <c r="JI1487" i="9"/>
  <c r="JH1488" i="9"/>
  <c r="JG1488" i="9"/>
  <c r="JE1489" i="9" l="1"/>
  <c r="JD1490" i="9"/>
  <c r="JH1489" i="9"/>
  <c r="JI1488" i="9"/>
  <c r="JG1489" i="9"/>
  <c r="JF1489" i="9"/>
  <c r="JI1489" i="9"/>
  <c r="JE1490" i="9" l="1"/>
  <c r="JD1491" i="9"/>
  <c r="JH1490" i="9"/>
  <c r="JG1490" i="9"/>
  <c r="JE1491" i="9" l="1"/>
  <c r="JD1492" i="9"/>
  <c r="JF1490" i="9"/>
  <c r="JF1491" i="9"/>
  <c r="JI1490" i="9"/>
  <c r="JH1491" i="9"/>
  <c r="JG1491" i="9"/>
  <c r="JE1492" i="9" l="1"/>
  <c r="JD1493" i="9"/>
  <c r="JH1492" i="9"/>
  <c r="JI1491" i="9"/>
  <c r="JG1492" i="9"/>
  <c r="JF1492" i="9"/>
  <c r="JI1492" i="9"/>
  <c r="JE1493" i="9" l="1"/>
  <c r="JD1494" i="9"/>
  <c r="JF1493" i="9"/>
  <c r="JH1493" i="9"/>
  <c r="JG1493" i="9"/>
  <c r="JE1494" i="9" l="1"/>
  <c r="JD1495" i="9"/>
  <c r="JH1494" i="9"/>
  <c r="JI1493" i="9"/>
  <c r="JG1494" i="9"/>
  <c r="JF1494" i="9"/>
  <c r="JI1494" i="9"/>
  <c r="JE1495" i="9" l="1"/>
  <c r="JD1496" i="9"/>
  <c r="JF1495" i="9"/>
  <c r="JH1495" i="9"/>
  <c r="JG1495" i="9"/>
  <c r="JE1496" i="9" l="1"/>
  <c r="JD1497" i="9"/>
  <c r="JH1496" i="9"/>
  <c r="JI1495" i="9"/>
  <c r="JG1496" i="9"/>
  <c r="JF1496" i="9"/>
  <c r="JI1496" i="9"/>
  <c r="JE1497" i="9" l="1"/>
  <c r="JD1498" i="9"/>
  <c r="JF1497" i="9"/>
  <c r="JH1497" i="9"/>
  <c r="JG1497" i="9"/>
  <c r="JE1498" i="9" l="1"/>
  <c r="JD1499" i="9"/>
  <c r="JH1498" i="9"/>
  <c r="JI1497" i="9"/>
  <c r="JG1498" i="9"/>
  <c r="JF1498" i="9"/>
  <c r="JI1498" i="9"/>
  <c r="JE1499" i="9" l="1"/>
  <c r="JD1500" i="9"/>
  <c r="JH1499" i="9"/>
  <c r="JG1499" i="9"/>
  <c r="JE1500" i="9" l="1"/>
  <c r="JD1501" i="9"/>
  <c r="JF1499" i="9"/>
  <c r="JF1500" i="9"/>
  <c r="JI1499" i="9"/>
  <c r="JH1500" i="9"/>
  <c r="JG1500" i="9"/>
  <c r="JE1501" i="9" l="1"/>
  <c r="JD1502" i="9"/>
  <c r="JH1501" i="9"/>
  <c r="JI1500" i="9"/>
  <c r="JG1501" i="9"/>
  <c r="JF1501" i="9"/>
  <c r="JI1501" i="9"/>
  <c r="JE1502" i="9" l="1"/>
  <c r="JD1503" i="9"/>
  <c r="JH1502" i="9"/>
  <c r="JG1502" i="9"/>
  <c r="JE1503" i="9" l="1"/>
  <c r="JD1504" i="9"/>
  <c r="JF1502" i="9"/>
  <c r="JF1503" i="9"/>
  <c r="JI1502" i="9"/>
  <c r="JH1503" i="9"/>
  <c r="JG1503" i="9"/>
  <c r="JE1504" i="9" l="1"/>
  <c r="JD1505" i="9"/>
  <c r="JH1504" i="9"/>
  <c r="JI1503" i="9"/>
  <c r="JG1504" i="9"/>
  <c r="JF1504" i="9"/>
  <c r="JI1504" i="9"/>
  <c r="JE1505" i="9" l="1"/>
  <c r="JD1506" i="9"/>
  <c r="JF1505" i="9"/>
  <c r="JH1505" i="9"/>
  <c r="JG1505" i="9"/>
  <c r="JE1506" i="9" l="1"/>
  <c r="JD1507" i="9"/>
  <c r="JH1506" i="9"/>
  <c r="JI1505" i="9"/>
  <c r="JI1506" i="9"/>
  <c r="JE1507" i="9" l="1"/>
  <c r="JD1508" i="9"/>
  <c r="JG1506" i="9"/>
  <c r="JF1506" i="9"/>
  <c r="JH1507" i="9"/>
  <c r="JG1507" i="9"/>
  <c r="JE1508" i="9" l="1"/>
  <c r="JD1509" i="9"/>
  <c r="JF1507" i="9"/>
  <c r="JI1507" i="9"/>
  <c r="JH1508" i="9"/>
  <c r="JG1508" i="9"/>
  <c r="JE1509" i="9" l="1"/>
  <c r="JD1510" i="9"/>
  <c r="JF1508" i="9"/>
  <c r="JF1509" i="9"/>
  <c r="JI1508" i="9"/>
  <c r="JH1509" i="9"/>
  <c r="JG1509" i="9"/>
  <c r="JE1510" i="9" l="1"/>
  <c r="JD1511" i="9"/>
  <c r="JH1510" i="9"/>
  <c r="JI1509" i="9"/>
  <c r="JG1510" i="9"/>
  <c r="JF1510" i="9"/>
  <c r="JI1510" i="9"/>
  <c r="JE1511" i="9" l="1"/>
  <c r="JD1512" i="9"/>
  <c r="JH1511" i="9"/>
  <c r="JG1511" i="9"/>
  <c r="JE1512" i="9" l="1"/>
  <c r="JD1513" i="9"/>
  <c r="JF1511" i="9"/>
  <c r="JG1512" i="9"/>
  <c r="JF1512" i="9"/>
  <c r="JI1511" i="9"/>
  <c r="JH1512" i="9"/>
  <c r="JI1512" i="9"/>
  <c r="JE1513" i="9" l="1"/>
  <c r="JD1514" i="9"/>
  <c r="JF1513" i="9"/>
  <c r="JH1513" i="9"/>
  <c r="JG1513" i="9"/>
  <c r="JE1514" i="9" l="1"/>
  <c r="JD1515" i="9"/>
  <c r="JH1514" i="9"/>
  <c r="JI1513" i="9"/>
  <c r="JG1514" i="9"/>
  <c r="JF1514" i="9"/>
  <c r="JI1514" i="9"/>
  <c r="JE1515" i="9" l="1"/>
  <c r="JD1516" i="9"/>
  <c r="JG1515" i="9"/>
  <c r="JF1515" i="9"/>
  <c r="JH1515" i="9"/>
  <c r="JI1515" i="9"/>
  <c r="JE1516" i="9" l="1"/>
  <c r="JD1517" i="9"/>
  <c r="JF1516" i="9"/>
  <c r="JH1516" i="9"/>
  <c r="JG1516" i="9"/>
  <c r="JE1517" i="9" l="1"/>
  <c r="JD1518" i="9"/>
  <c r="JH1517" i="9"/>
  <c r="JI1516" i="9"/>
  <c r="JG1517" i="9"/>
  <c r="JF1517" i="9"/>
  <c r="JI1517" i="9"/>
  <c r="JE1518" i="9" l="1"/>
  <c r="JD1519" i="9"/>
  <c r="JG1518" i="9"/>
  <c r="JF1518" i="9"/>
  <c r="JH1518" i="9"/>
  <c r="JI1518" i="9"/>
  <c r="JE1519" i="9" l="1"/>
  <c r="JD1520" i="9"/>
  <c r="JF1519" i="9"/>
  <c r="JH1519" i="9"/>
  <c r="JG1519" i="9"/>
  <c r="JE1520" i="9" l="1"/>
  <c r="JD1521" i="9"/>
  <c r="JH1520" i="9"/>
  <c r="JI1519" i="9"/>
  <c r="JG1520" i="9"/>
  <c r="JF1520" i="9"/>
  <c r="JI1520" i="9"/>
  <c r="JE1521" i="9" l="1"/>
  <c r="JD1522" i="9"/>
  <c r="JF1521" i="9"/>
  <c r="JH1521" i="9"/>
  <c r="JG1521" i="9"/>
  <c r="JE1522" i="9" l="1"/>
  <c r="JD1523" i="9"/>
  <c r="JH1522" i="9"/>
  <c r="JI1521" i="9"/>
  <c r="JG1522" i="9"/>
  <c r="JF1522" i="9"/>
  <c r="JI1522" i="9"/>
  <c r="JE1523" i="9" l="1"/>
  <c r="JD1524" i="9"/>
  <c r="JH1523" i="9"/>
  <c r="JG1523" i="9"/>
  <c r="JE1524" i="9" l="1"/>
  <c r="JD1525" i="9"/>
  <c r="JF1523" i="9"/>
  <c r="JF1524" i="9"/>
  <c r="JI1523" i="9"/>
  <c r="JH1524" i="9"/>
  <c r="JG1524" i="9"/>
  <c r="JE1525" i="9" l="1"/>
  <c r="JD1526" i="9"/>
  <c r="JH1525" i="9"/>
  <c r="JI1524" i="9"/>
  <c r="JG1525" i="9"/>
  <c r="JF1525" i="9"/>
  <c r="JI1525" i="9"/>
  <c r="JE1526" i="9" l="1"/>
  <c r="JD1527" i="9"/>
  <c r="JF1526" i="9"/>
  <c r="JH1526" i="9"/>
  <c r="JG1526" i="9"/>
  <c r="JE1527" i="9" l="1"/>
  <c r="JD1528" i="9"/>
  <c r="JH1527" i="9"/>
  <c r="JI1526" i="9"/>
  <c r="JG1527" i="9"/>
  <c r="JF1527" i="9"/>
  <c r="JI1527" i="9"/>
  <c r="JE1528" i="9" l="1"/>
  <c r="JD1529" i="9"/>
  <c r="JH1528" i="9"/>
  <c r="JG1528" i="9"/>
  <c r="JE1529" i="9" l="1"/>
  <c r="JD1530" i="9"/>
  <c r="JF1528" i="9"/>
  <c r="JI1528" i="9"/>
  <c r="JH1529" i="9"/>
  <c r="JG1529" i="9"/>
  <c r="JE1530" i="9" l="1"/>
  <c r="JD1531" i="9"/>
  <c r="JF1529" i="9"/>
  <c r="JI1529" i="9"/>
  <c r="JH1530" i="9"/>
  <c r="JG1530" i="9"/>
  <c r="JE1531" i="9" l="1"/>
  <c r="JD1532" i="9"/>
  <c r="JF1530" i="9"/>
  <c r="JI1530" i="9"/>
  <c r="JH1531" i="9"/>
  <c r="JG1531" i="9"/>
  <c r="JE1532" i="9" l="1"/>
  <c r="JD1533" i="9"/>
  <c r="JF1531" i="9"/>
  <c r="JI1531" i="9"/>
  <c r="JH1532" i="9"/>
  <c r="JG1532" i="9"/>
  <c r="JE1533" i="9" l="1"/>
  <c r="JD1534" i="9"/>
  <c r="JF1532" i="9"/>
  <c r="JI1532" i="9"/>
  <c r="JH1533" i="9"/>
  <c r="JG1533" i="9"/>
  <c r="JE1534" i="9" l="1"/>
  <c r="JD1535" i="9"/>
  <c r="JF1533" i="9"/>
  <c r="JI1533" i="9"/>
  <c r="JH1534" i="9"/>
  <c r="JG1534" i="9"/>
  <c r="JE1535" i="9" l="1"/>
  <c r="JD1536" i="9"/>
  <c r="JF1534" i="9"/>
  <c r="JI1534" i="9"/>
  <c r="JH1535" i="9"/>
  <c r="JG1535" i="9"/>
  <c r="JE1536" i="9" l="1"/>
  <c r="JD1537" i="9"/>
  <c r="JF1535" i="9"/>
  <c r="JI1535" i="9"/>
  <c r="JH1536" i="9"/>
  <c r="JG1536" i="9"/>
  <c r="JE1537" i="9" l="1"/>
  <c r="JD1538" i="9"/>
  <c r="JF1536" i="9"/>
  <c r="JF1537" i="9"/>
  <c r="JI1536" i="9"/>
  <c r="JH1537" i="9"/>
  <c r="JG1537" i="9"/>
  <c r="JE1538" i="9" l="1"/>
  <c r="JD1539" i="9"/>
  <c r="JH1538" i="9"/>
  <c r="JI1537" i="9"/>
  <c r="JG1538" i="9"/>
  <c r="JF1538" i="9"/>
  <c r="JI1538" i="9"/>
  <c r="JE1539" i="9" l="1"/>
  <c r="JD1540" i="9"/>
  <c r="JF1539" i="9"/>
  <c r="JH1539" i="9"/>
  <c r="JG1539" i="9"/>
  <c r="JE1540" i="9" l="1"/>
  <c r="JD1541" i="9"/>
  <c r="JH1540" i="9"/>
  <c r="JI1539" i="9"/>
  <c r="JG1540" i="9"/>
  <c r="JF1540" i="9"/>
  <c r="JI1540" i="9"/>
  <c r="JE1541" i="9" l="1"/>
  <c r="JD1542" i="9"/>
  <c r="JH1541" i="9"/>
  <c r="JG1541" i="9"/>
  <c r="JE1542" i="9" l="1"/>
  <c r="JD1543" i="9"/>
  <c r="JF1541" i="9"/>
  <c r="JI1541" i="9"/>
  <c r="JH1542" i="9"/>
  <c r="JG1542" i="9"/>
  <c r="JE1543" i="9" l="1"/>
  <c r="JD1544" i="9"/>
  <c r="JF1542" i="9"/>
  <c r="JI1542" i="9"/>
  <c r="JH1543" i="9"/>
  <c r="JG1543" i="9"/>
  <c r="JE1544" i="9" l="1"/>
  <c r="JD1545" i="9"/>
  <c r="JF1543" i="9"/>
  <c r="JI1543" i="9"/>
  <c r="JH1544" i="9"/>
  <c r="JG1544" i="9"/>
  <c r="JE1545" i="9" l="1"/>
  <c r="JD1546" i="9"/>
  <c r="JF1544" i="9"/>
  <c r="JI1544" i="9"/>
  <c r="JH1545" i="9"/>
  <c r="JG1545" i="9"/>
  <c r="JE1546" i="9" l="1"/>
  <c r="JD1547" i="9"/>
  <c r="JF1545" i="9"/>
  <c r="JI1545" i="9"/>
  <c r="JH1546" i="9"/>
  <c r="JG1546" i="9"/>
  <c r="JE1547" i="9" l="1"/>
  <c r="JD1548" i="9"/>
  <c r="JF1546" i="9"/>
  <c r="JI1546" i="9"/>
  <c r="JH1547" i="9"/>
  <c r="JG1547" i="9"/>
  <c r="JE1548" i="9" l="1"/>
  <c r="JD1549" i="9"/>
  <c r="JF1547" i="9"/>
  <c r="JI1547" i="9"/>
  <c r="JH1548" i="9"/>
  <c r="JG1548" i="9"/>
  <c r="JE1549" i="9" l="1"/>
  <c r="JD1550" i="9"/>
  <c r="JF1548" i="9"/>
  <c r="JI1548" i="9"/>
  <c r="JH1549" i="9"/>
  <c r="JG1549" i="9"/>
  <c r="JE1550" i="9" l="1"/>
  <c r="JD1551" i="9"/>
  <c r="JF1549" i="9"/>
  <c r="JI1549" i="9"/>
  <c r="JH1550" i="9"/>
  <c r="JG1550" i="9"/>
  <c r="JE1551" i="9" l="1"/>
  <c r="JD1552" i="9"/>
  <c r="JF1550" i="9"/>
  <c r="JI1550" i="9"/>
  <c r="JH1551" i="9"/>
  <c r="JG1551" i="9"/>
  <c r="JE1552" i="9" l="1"/>
  <c r="JD1553" i="9"/>
  <c r="JF1551" i="9"/>
  <c r="JI1551" i="9"/>
  <c r="JH1552" i="9"/>
  <c r="JG1552" i="9"/>
  <c r="JE1553" i="9" l="1"/>
  <c r="JD1554" i="9"/>
  <c r="JF1552" i="9"/>
  <c r="JI1552" i="9"/>
  <c r="JH1553" i="9"/>
  <c r="JG1553" i="9"/>
  <c r="JE1554" i="9" l="1"/>
  <c r="JD1555" i="9"/>
  <c r="JF1553" i="9"/>
  <c r="JF1554" i="9"/>
  <c r="JI1553" i="9"/>
  <c r="JH1554" i="9"/>
  <c r="JG1554" i="9"/>
  <c r="JE1555" i="9" l="1"/>
  <c r="JD1556" i="9"/>
  <c r="JH1555" i="9"/>
  <c r="JI1554" i="9"/>
  <c r="JG1555" i="9"/>
  <c r="JF1555" i="9"/>
  <c r="JI1555" i="9"/>
  <c r="JE1556" i="9" l="1"/>
  <c r="JD1557" i="9"/>
  <c r="JF1556" i="9"/>
  <c r="JH1556" i="9"/>
  <c r="JG1556" i="9"/>
  <c r="JE1557" i="9" l="1"/>
  <c r="JD1558" i="9"/>
  <c r="JH1557" i="9"/>
  <c r="JI1556" i="9"/>
  <c r="JG1557" i="9"/>
  <c r="JF1557" i="9"/>
  <c r="JI1557" i="9"/>
  <c r="JE1558" i="9" l="1"/>
  <c r="JD1559" i="9"/>
  <c r="JF1558" i="9"/>
  <c r="JH1558" i="9"/>
  <c r="JG1558" i="9"/>
  <c r="JE1559" i="9" l="1"/>
  <c r="JD1560" i="9"/>
  <c r="JH1559" i="9"/>
  <c r="JI1558" i="9"/>
  <c r="JG1559" i="9"/>
  <c r="JF1559" i="9"/>
  <c r="JI1559" i="9"/>
  <c r="JE1560" i="9" l="1"/>
  <c r="JD1561" i="9"/>
  <c r="JH1560" i="9"/>
  <c r="JG1560" i="9"/>
  <c r="JE1561" i="9" l="1"/>
  <c r="JD1562" i="9"/>
  <c r="JF1560" i="9"/>
  <c r="JI1560" i="9"/>
  <c r="JH1561" i="9"/>
  <c r="JG1561" i="9"/>
  <c r="JE1562" i="9" l="1"/>
  <c r="JD1563" i="9"/>
  <c r="JF1561" i="9"/>
  <c r="JI1561" i="9"/>
  <c r="JH1562" i="9"/>
  <c r="JG1562" i="9"/>
  <c r="JE1563" i="9" l="1"/>
  <c r="JD1564" i="9"/>
  <c r="JF1562" i="9"/>
  <c r="JF1563" i="9"/>
  <c r="JI1562" i="9"/>
  <c r="JH1563" i="9"/>
  <c r="JG1563" i="9"/>
  <c r="JE1564" i="9" l="1"/>
  <c r="JD1565" i="9"/>
  <c r="JH1564" i="9"/>
  <c r="JI1563" i="9"/>
  <c r="JG1564" i="9"/>
  <c r="JF1564" i="9"/>
  <c r="JI1564" i="9"/>
  <c r="JE1565" i="9" l="1"/>
  <c r="JD1566" i="9"/>
  <c r="JF1565" i="9"/>
  <c r="JH1565" i="9"/>
  <c r="JG1565" i="9"/>
  <c r="JE1566" i="9" l="1"/>
  <c r="JD1567" i="9"/>
  <c r="JH1566" i="9"/>
  <c r="JI1565" i="9"/>
  <c r="JG1566" i="9"/>
  <c r="JF1566" i="9"/>
  <c r="JI1566" i="9"/>
  <c r="JE1567" i="9" l="1"/>
  <c r="JD1568" i="9"/>
  <c r="JH1567" i="9"/>
  <c r="JG1567" i="9"/>
  <c r="JE1568" i="9" l="1"/>
  <c r="JD1569" i="9"/>
  <c r="JF1567" i="9"/>
  <c r="JI1567" i="9"/>
  <c r="JH1568" i="9"/>
  <c r="JG1568" i="9"/>
  <c r="JE1569" i="9" l="1"/>
  <c r="JD1570" i="9"/>
  <c r="JF1568" i="9"/>
  <c r="JI1568" i="9"/>
  <c r="JH1569" i="9"/>
  <c r="JG1569" i="9"/>
  <c r="JE1570" i="9" l="1"/>
  <c r="JD1571" i="9"/>
  <c r="JF1569" i="9"/>
  <c r="JI1569" i="9"/>
  <c r="JH1570" i="9"/>
  <c r="JG1570" i="9"/>
  <c r="JE1571" i="9" l="1"/>
  <c r="JD1572" i="9"/>
  <c r="JF1570" i="9"/>
  <c r="JI1570" i="9"/>
  <c r="JH1571" i="9"/>
  <c r="JG1571" i="9"/>
  <c r="JE1572" i="9" l="1"/>
  <c r="JD1573" i="9"/>
  <c r="JF1571" i="9"/>
  <c r="JG1572" i="9"/>
  <c r="JF1572" i="9"/>
  <c r="JI1571" i="9"/>
  <c r="JH1572" i="9"/>
  <c r="JI1572" i="9"/>
  <c r="JE1573" i="9" l="1"/>
  <c r="JD1574" i="9"/>
  <c r="JH1573" i="9"/>
  <c r="JG1573" i="9"/>
  <c r="JE1574" i="9" l="1"/>
  <c r="JD1575" i="9"/>
  <c r="JF1573" i="9"/>
  <c r="JI1573" i="9"/>
  <c r="JH1574" i="9"/>
  <c r="JG1574" i="9"/>
  <c r="JE1575" i="9" l="1"/>
  <c r="JD1576" i="9"/>
  <c r="JF1574" i="9"/>
  <c r="JI1574" i="9"/>
  <c r="JH1575" i="9"/>
  <c r="JG1575" i="9"/>
  <c r="JE1576" i="9" l="1"/>
  <c r="JD1577" i="9"/>
  <c r="JF1575" i="9"/>
  <c r="JI1575" i="9"/>
  <c r="JH1576" i="9"/>
  <c r="JG1576" i="9"/>
  <c r="JE1577" i="9" l="1"/>
  <c r="JD1578" i="9"/>
  <c r="JF1576" i="9"/>
  <c r="JF1577" i="9"/>
  <c r="JI1576" i="9"/>
  <c r="JH1577" i="9"/>
  <c r="JG1577" i="9"/>
  <c r="JE1578" i="9" l="1"/>
  <c r="JD1579" i="9"/>
  <c r="JH1578" i="9"/>
  <c r="JI1577" i="9"/>
  <c r="JG1578" i="9"/>
  <c r="JF1578" i="9"/>
  <c r="JI1578" i="9"/>
  <c r="JE1579" i="9" l="1"/>
  <c r="JD1580" i="9"/>
  <c r="JH1579" i="9"/>
  <c r="JG1579" i="9"/>
  <c r="JE1580" i="9" l="1"/>
  <c r="JD1581" i="9"/>
  <c r="JF1579" i="9"/>
  <c r="JI1579" i="9"/>
  <c r="JH1580" i="9"/>
  <c r="JG1580" i="9"/>
  <c r="JE1581" i="9" l="1"/>
  <c r="JD1582" i="9"/>
  <c r="JF1580" i="9"/>
  <c r="JI1580" i="9"/>
  <c r="JH1581" i="9"/>
  <c r="JG1581" i="9"/>
  <c r="JE1582" i="9" l="1"/>
  <c r="JD1583" i="9"/>
  <c r="JF1581" i="9"/>
  <c r="JI1581" i="9"/>
  <c r="JH1582" i="9"/>
  <c r="JG1582" i="9"/>
  <c r="JE1583" i="9" l="1"/>
  <c r="JD1584" i="9"/>
  <c r="JF1582" i="9"/>
  <c r="JI1582" i="9"/>
  <c r="JH1583" i="9"/>
  <c r="JG1583" i="9"/>
  <c r="JE1584" i="9" l="1"/>
  <c r="JD1585" i="9"/>
  <c r="JF1583" i="9"/>
  <c r="JI1583" i="9"/>
  <c r="JH1584" i="9"/>
  <c r="JG1584" i="9"/>
  <c r="JE1585" i="9" l="1"/>
  <c r="JD1586" i="9"/>
  <c r="JF1584" i="9"/>
  <c r="JI1584" i="9"/>
  <c r="JH1585" i="9"/>
  <c r="JG1585" i="9"/>
  <c r="JE1586" i="9" l="1"/>
  <c r="JD1587" i="9"/>
  <c r="JF1585" i="9"/>
  <c r="JI1585" i="9"/>
  <c r="JH1586" i="9"/>
  <c r="JG1586" i="9"/>
  <c r="JE1587" i="9" l="1"/>
  <c r="JD1588" i="9"/>
  <c r="JF1586" i="9"/>
  <c r="JI1586" i="9"/>
  <c r="JH1587" i="9"/>
  <c r="JG1587" i="9"/>
  <c r="JE1588" i="9" l="1"/>
  <c r="JD1589" i="9"/>
  <c r="JF1587" i="9"/>
  <c r="JI1587" i="9"/>
  <c r="JH1588" i="9"/>
  <c r="JG1588" i="9"/>
  <c r="JE1589" i="9" l="1"/>
  <c r="JD1590" i="9"/>
  <c r="JF1588" i="9"/>
  <c r="JF1589" i="9"/>
  <c r="JI1588" i="9"/>
  <c r="JH1589" i="9"/>
  <c r="JG1589" i="9"/>
  <c r="JE1590" i="9" l="1"/>
  <c r="JD1591" i="9"/>
  <c r="JH1590" i="9"/>
  <c r="JI1589" i="9"/>
  <c r="JG1590" i="9"/>
  <c r="JF1590" i="9"/>
  <c r="JI1590" i="9"/>
  <c r="JE1591" i="9" l="1"/>
  <c r="JD1592" i="9"/>
  <c r="JH1591" i="9"/>
  <c r="JG1591" i="9"/>
  <c r="JE1592" i="9" l="1"/>
  <c r="JD1593" i="9"/>
  <c r="JF1591" i="9"/>
  <c r="JF1592" i="9"/>
  <c r="JI1591" i="9"/>
  <c r="JH1592" i="9"/>
  <c r="JG1592" i="9"/>
  <c r="JE1593" i="9" l="1"/>
  <c r="JD1594" i="9"/>
  <c r="JH1593" i="9"/>
  <c r="JI1592" i="9"/>
  <c r="JG1593" i="9"/>
  <c r="JF1593" i="9"/>
  <c r="JI1593" i="9"/>
  <c r="JE1594" i="9" l="1"/>
  <c r="JD1595" i="9"/>
  <c r="JF1594" i="9"/>
  <c r="JH1594" i="9"/>
  <c r="JG1594" i="9"/>
  <c r="JE1595" i="9" l="1"/>
  <c r="JD1596" i="9"/>
  <c r="JH1595" i="9"/>
  <c r="JI1594" i="9"/>
  <c r="JG1595" i="9"/>
  <c r="JF1595" i="9"/>
  <c r="JI1595" i="9"/>
  <c r="JE1596" i="9" l="1"/>
  <c r="JD1597" i="9"/>
  <c r="JF1596" i="9"/>
  <c r="JH1596" i="9"/>
  <c r="JG1596" i="9"/>
  <c r="JE1597" i="9" l="1"/>
  <c r="JD1598" i="9"/>
  <c r="JH1597" i="9"/>
  <c r="JI1596" i="9"/>
  <c r="JG1597" i="9"/>
  <c r="JF1597" i="9"/>
  <c r="JI1597" i="9"/>
  <c r="JE1598" i="9" l="1"/>
  <c r="JD1599" i="9"/>
  <c r="JH1598" i="9"/>
  <c r="JG1598" i="9"/>
  <c r="JE1599" i="9" l="1"/>
  <c r="JD1600" i="9"/>
  <c r="JF1598" i="9"/>
  <c r="JF1599" i="9"/>
  <c r="JI1598" i="9"/>
  <c r="JH1599" i="9"/>
  <c r="JG1599" i="9"/>
  <c r="JE1600" i="9" l="1"/>
  <c r="JD1601" i="9"/>
  <c r="JH1600" i="9"/>
  <c r="JI1599" i="9"/>
  <c r="JG1600" i="9"/>
  <c r="JF1600" i="9"/>
  <c r="JI1600" i="9"/>
  <c r="JE1601" i="9" l="1"/>
  <c r="JD1602" i="9"/>
  <c r="JF1601" i="9"/>
  <c r="JH1601" i="9"/>
  <c r="JG1601" i="9"/>
  <c r="JE1602" i="9" l="1"/>
  <c r="JD1603" i="9"/>
  <c r="JH1602" i="9"/>
  <c r="JI1601" i="9"/>
  <c r="JG1602" i="9"/>
  <c r="JF1602" i="9"/>
  <c r="JI1602" i="9"/>
  <c r="JE1603" i="9" l="1"/>
  <c r="JD1604" i="9"/>
  <c r="JF1603" i="9"/>
  <c r="JH1603" i="9"/>
  <c r="JG1603" i="9"/>
  <c r="JE1604" i="9" l="1"/>
  <c r="JD1605" i="9"/>
  <c r="JH1604" i="9"/>
  <c r="JI1603" i="9"/>
  <c r="JG1604" i="9"/>
  <c r="JF1604" i="9"/>
  <c r="JI1604" i="9"/>
  <c r="JE1605" i="9" l="1"/>
  <c r="JD1606" i="9"/>
  <c r="JH1605" i="9"/>
  <c r="JG1605" i="9"/>
  <c r="JE1606" i="9" l="1"/>
  <c r="JD1607" i="9"/>
  <c r="JF1605" i="9"/>
  <c r="JI1605" i="9"/>
  <c r="JH1606" i="9"/>
  <c r="JG1606" i="9"/>
  <c r="JE1607" i="9" l="1"/>
  <c r="JD1608" i="9"/>
  <c r="JF1606" i="9"/>
  <c r="JI1606" i="9"/>
  <c r="JH1607" i="9"/>
  <c r="JG1607" i="9"/>
  <c r="JE1608" i="9" l="1"/>
  <c r="JD1609" i="9"/>
  <c r="JF1607" i="9"/>
  <c r="JI1607" i="9"/>
  <c r="JH1608" i="9"/>
  <c r="JG1608" i="9"/>
  <c r="JE1609" i="9" l="1"/>
  <c r="JD1610" i="9"/>
  <c r="JF1608" i="9"/>
  <c r="JI1608" i="9"/>
  <c r="JH1609" i="9"/>
  <c r="JG1609" i="9"/>
  <c r="JE1610" i="9" l="1"/>
  <c r="JD1611" i="9"/>
  <c r="JF1609" i="9"/>
  <c r="JI1609" i="9"/>
  <c r="JH1610" i="9"/>
  <c r="JG1610" i="9"/>
  <c r="JE1611" i="9" l="1"/>
  <c r="JD1612" i="9"/>
  <c r="JF1610" i="9"/>
  <c r="JI1610" i="9"/>
  <c r="JH1611" i="9"/>
  <c r="JG1611" i="9"/>
  <c r="JE1612" i="9" l="1"/>
  <c r="JD1613" i="9"/>
  <c r="JF1611" i="9"/>
  <c r="JI1611" i="9"/>
  <c r="JH1612" i="9"/>
  <c r="JG1612" i="9"/>
  <c r="JE1613" i="9" l="1"/>
  <c r="JD1614" i="9"/>
  <c r="JF1612" i="9"/>
  <c r="JI1612" i="9"/>
  <c r="JH1613" i="9"/>
  <c r="JG1613" i="9"/>
  <c r="JE1614" i="9" l="1"/>
  <c r="JD1615" i="9"/>
  <c r="JF1613" i="9"/>
  <c r="JI1613" i="9"/>
  <c r="JH1614" i="9"/>
  <c r="JG1614" i="9"/>
  <c r="JE1615" i="9" l="1"/>
  <c r="JD1616" i="9"/>
  <c r="JF1614" i="9"/>
  <c r="JI1614" i="9"/>
  <c r="JH1615" i="9"/>
  <c r="JG1615" i="9"/>
  <c r="JE1616" i="9" l="1"/>
  <c r="JD1617" i="9"/>
  <c r="JF1615" i="9"/>
  <c r="JI1615" i="9"/>
  <c r="JH1616" i="9"/>
  <c r="JG1616" i="9"/>
  <c r="JE1617" i="9" l="1"/>
  <c r="JD1618" i="9"/>
  <c r="JF1616" i="9"/>
  <c r="JI1616" i="9"/>
  <c r="JH1617" i="9"/>
  <c r="JG1617" i="9"/>
  <c r="JE1618" i="9" l="1"/>
  <c r="JD1619" i="9"/>
  <c r="JF1617" i="9"/>
  <c r="JI1617" i="9"/>
  <c r="JH1618" i="9"/>
  <c r="JG1618" i="9"/>
  <c r="JE1619" i="9" l="1"/>
  <c r="JD1620" i="9"/>
  <c r="JF1618" i="9"/>
  <c r="JI1618" i="9"/>
  <c r="JH1619" i="9"/>
  <c r="JG1619" i="9"/>
  <c r="JE1620" i="9" l="1"/>
  <c r="JD1621" i="9"/>
  <c r="JF1619" i="9"/>
  <c r="JI1619" i="9"/>
  <c r="JH1620" i="9"/>
  <c r="JG1620" i="9"/>
  <c r="JE1621" i="9" l="1"/>
  <c r="JD1622" i="9"/>
  <c r="JF1620" i="9"/>
  <c r="JI1620" i="9"/>
  <c r="JH1621" i="9"/>
  <c r="JG1621" i="9"/>
  <c r="JE1622" i="9" l="1"/>
  <c r="JD1623" i="9"/>
  <c r="JF1621" i="9"/>
  <c r="JI1621" i="9"/>
  <c r="JH1622" i="9"/>
  <c r="JG1622" i="9"/>
  <c r="JE1623" i="9" l="1"/>
  <c r="JD1624" i="9"/>
  <c r="JF1622" i="9"/>
  <c r="JF1623" i="9"/>
  <c r="JI1622" i="9"/>
  <c r="JH1623" i="9"/>
  <c r="JG1623" i="9"/>
  <c r="JE1624" i="9" l="1"/>
  <c r="JD1625" i="9"/>
  <c r="JH1624" i="9"/>
  <c r="JI1623" i="9"/>
  <c r="JG1624" i="9"/>
  <c r="JF1624" i="9"/>
  <c r="JI1624" i="9"/>
  <c r="JE1625" i="9" l="1"/>
  <c r="JD1626" i="9"/>
  <c r="JH1625" i="9"/>
  <c r="JG1625" i="9"/>
  <c r="JE1626" i="9" l="1"/>
  <c r="JD1627" i="9"/>
  <c r="JF1625" i="9"/>
  <c r="JG1626" i="9"/>
  <c r="JF1626" i="9"/>
  <c r="JI1625" i="9"/>
  <c r="JH1626" i="9"/>
  <c r="JI1626" i="9"/>
  <c r="JE1627" i="9" l="1"/>
  <c r="JD1628" i="9"/>
  <c r="JF1627" i="9"/>
  <c r="JH1627" i="9"/>
  <c r="JG1627" i="9"/>
  <c r="JE1628" i="9" l="1"/>
  <c r="JD1629" i="9"/>
  <c r="JH1628" i="9"/>
  <c r="JI1627" i="9"/>
  <c r="JG1628" i="9"/>
  <c r="JF1628" i="9"/>
  <c r="JI1628" i="9"/>
  <c r="JE1629" i="9" l="1"/>
  <c r="JD1630" i="9"/>
  <c r="JF1629" i="9"/>
  <c r="JH1629" i="9"/>
  <c r="JG1629" i="9"/>
  <c r="JE1630" i="9" l="1"/>
  <c r="JD1631" i="9"/>
  <c r="JH1630" i="9"/>
  <c r="JI1629" i="9"/>
  <c r="JG1630" i="9"/>
  <c r="JF1630" i="9"/>
  <c r="JI1630" i="9"/>
  <c r="JE1631" i="9" l="1"/>
  <c r="JD1632" i="9"/>
  <c r="JH1631" i="9"/>
  <c r="JG1631" i="9"/>
  <c r="JE1632" i="9" l="1"/>
  <c r="JD1633" i="9"/>
  <c r="JF1631" i="9"/>
  <c r="JF1632" i="9"/>
  <c r="JI1631" i="9"/>
  <c r="JH1632" i="9"/>
  <c r="JG1632" i="9"/>
  <c r="JE1633" i="9" l="1"/>
  <c r="JD1634" i="9"/>
  <c r="JH1633" i="9"/>
  <c r="JI1632" i="9"/>
  <c r="JG1633" i="9"/>
  <c r="JF1633" i="9"/>
  <c r="JI1633" i="9"/>
  <c r="JE1634" i="9" l="1"/>
  <c r="JD1635" i="9"/>
  <c r="JH1634" i="9"/>
  <c r="JG1634" i="9"/>
  <c r="JE1635" i="9" l="1"/>
  <c r="JD1636" i="9"/>
  <c r="JF1634" i="9"/>
  <c r="JF1635" i="9"/>
  <c r="JI1634" i="9"/>
  <c r="JH1635" i="9"/>
  <c r="JG1635" i="9"/>
  <c r="JE1636" i="9" l="1"/>
  <c r="JD1637" i="9"/>
  <c r="JH1636" i="9"/>
  <c r="JI1635" i="9"/>
  <c r="JF1636" i="9"/>
  <c r="JI1636" i="9"/>
  <c r="JE1637" i="9" l="1"/>
  <c r="JD1638" i="9"/>
  <c r="JH1637" i="9"/>
  <c r="JG1636" i="9"/>
  <c r="JG1637" i="9"/>
  <c r="JF1637" i="9"/>
  <c r="JI1637" i="9"/>
  <c r="JE1638" i="9" l="1"/>
  <c r="JD1639" i="9"/>
  <c r="JG1638" i="9"/>
  <c r="JF1638" i="9"/>
  <c r="JH1638" i="9"/>
  <c r="JI1638" i="9"/>
  <c r="JE1639" i="9" l="1"/>
  <c r="JD1640" i="9"/>
  <c r="JF1639" i="9"/>
  <c r="JH1639" i="9"/>
  <c r="JG1639" i="9"/>
  <c r="JE1640" i="9" l="1"/>
  <c r="JD1641" i="9"/>
  <c r="JH1640" i="9"/>
  <c r="JI1639" i="9"/>
  <c r="JG1640" i="9"/>
  <c r="JF1640" i="9"/>
  <c r="JI1640" i="9"/>
  <c r="JE1641" i="9" l="1"/>
  <c r="JD1642" i="9"/>
  <c r="JF1641" i="9"/>
  <c r="JH1641" i="9"/>
  <c r="JG1641" i="9"/>
  <c r="JE1642" i="9" l="1"/>
  <c r="JD1643" i="9"/>
  <c r="JH1642" i="9"/>
  <c r="JI1641" i="9"/>
  <c r="JG1642" i="9"/>
  <c r="JF1642" i="9"/>
  <c r="JI1642" i="9"/>
  <c r="JE1643" i="9" l="1"/>
  <c r="JD1644" i="9"/>
  <c r="JF1643" i="9"/>
  <c r="JH1643" i="9"/>
  <c r="JG1643" i="9"/>
  <c r="JE1644" i="9" l="1"/>
  <c r="JD1645" i="9"/>
  <c r="JH1644" i="9"/>
  <c r="JI1643" i="9"/>
  <c r="JG1644" i="9"/>
  <c r="JF1644" i="9"/>
  <c r="JI1644" i="9"/>
  <c r="JE1645" i="9" l="1"/>
  <c r="JD1646" i="9"/>
  <c r="JH1645" i="9"/>
  <c r="JG1645" i="9"/>
  <c r="JE1646" i="9" l="1"/>
  <c r="JD1647" i="9"/>
  <c r="JF1645" i="9"/>
  <c r="JI1645" i="9"/>
  <c r="JH1646" i="9"/>
  <c r="JG1646" i="9"/>
  <c r="JE1647" i="9" l="1"/>
  <c r="JD1648" i="9"/>
  <c r="JF1646" i="9"/>
  <c r="JF1647" i="9"/>
  <c r="JI1646" i="9"/>
  <c r="JH1647" i="9"/>
  <c r="JG1647" i="9"/>
  <c r="JE1648" i="9" l="1"/>
  <c r="JD1649" i="9"/>
  <c r="JH1648" i="9"/>
  <c r="JI1647" i="9"/>
  <c r="JG1648" i="9"/>
  <c r="JF1648" i="9"/>
  <c r="JI1648" i="9"/>
  <c r="JE1649" i="9" l="1"/>
  <c r="JD1650" i="9"/>
  <c r="JF1649" i="9"/>
  <c r="JH1649" i="9"/>
  <c r="JG1649" i="9"/>
  <c r="JE1650" i="9" l="1"/>
  <c r="JD1651" i="9"/>
  <c r="JH1650" i="9"/>
  <c r="JI1649" i="9"/>
  <c r="JG1650" i="9"/>
  <c r="JF1650" i="9"/>
  <c r="JI1650" i="9"/>
  <c r="JE1651" i="9" l="1"/>
  <c r="JD1652" i="9"/>
  <c r="JF1651" i="9"/>
  <c r="JH1651" i="9"/>
  <c r="JG1651" i="9"/>
  <c r="JE1652" i="9" l="1"/>
  <c r="JD1653" i="9"/>
  <c r="JH1652" i="9"/>
  <c r="JF1652" i="9"/>
  <c r="JI1651" i="9"/>
  <c r="JG1652" i="9"/>
  <c r="JI1652" i="9"/>
  <c r="JE1653" i="9" l="1"/>
  <c r="JD1654" i="9"/>
  <c r="JF1653" i="9"/>
  <c r="JH1653" i="9"/>
  <c r="JG1653" i="9"/>
  <c r="JE1654" i="9" l="1"/>
  <c r="JD1655" i="9"/>
  <c r="JH1654" i="9"/>
  <c r="JI1653" i="9"/>
  <c r="JG1654" i="9"/>
  <c r="JF1654" i="9"/>
  <c r="JI1654" i="9"/>
  <c r="JE1655" i="9" l="1"/>
  <c r="JD1656" i="9"/>
  <c r="JH1655" i="9"/>
  <c r="JG1655" i="9"/>
  <c r="JE1656" i="9" l="1"/>
  <c r="JD1657" i="9"/>
  <c r="JF1655" i="9"/>
  <c r="JF1656" i="9"/>
  <c r="JI1655" i="9"/>
  <c r="JH1656" i="9"/>
  <c r="JG1656" i="9"/>
  <c r="JE1657" i="9" l="1"/>
  <c r="JD1658" i="9"/>
  <c r="JH1657" i="9"/>
  <c r="JI1656" i="9"/>
  <c r="JG1657" i="9"/>
  <c r="JF1657" i="9"/>
  <c r="JI1657" i="9"/>
  <c r="JE1658" i="9" l="1"/>
  <c r="JD1659" i="9"/>
  <c r="JF1658" i="9"/>
  <c r="JH1658" i="9"/>
  <c r="JG1658" i="9"/>
  <c r="JE1659" i="9" l="1"/>
  <c r="JD1660" i="9"/>
  <c r="JH1659" i="9"/>
  <c r="JI1658" i="9"/>
  <c r="JF1659" i="9"/>
  <c r="JI1659" i="9"/>
  <c r="JE1660" i="9" l="1"/>
  <c r="JD1661" i="9"/>
  <c r="JH1660" i="9"/>
  <c r="JG1659" i="9"/>
  <c r="JG1660" i="9"/>
  <c r="JF1660" i="9"/>
  <c r="JI1660" i="9"/>
  <c r="JE1661" i="9" l="1"/>
  <c r="JD1662" i="9"/>
  <c r="JF1661" i="9"/>
  <c r="JH1661" i="9"/>
  <c r="JG1661" i="9"/>
  <c r="JE1662" i="9" l="1"/>
  <c r="JD1663" i="9"/>
  <c r="JH1662" i="9"/>
  <c r="JI1661" i="9"/>
  <c r="JG1662" i="9"/>
  <c r="JF1662" i="9"/>
  <c r="JI1662" i="9"/>
  <c r="JE1663" i="9" l="1"/>
  <c r="JD1664" i="9"/>
  <c r="JH1663" i="9"/>
  <c r="JG1663" i="9"/>
  <c r="JE1664" i="9" l="1"/>
  <c r="JD1665" i="9"/>
  <c r="JF1663" i="9"/>
  <c r="JI1663" i="9"/>
  <c r="JH1664" i="9"/>
  <c r="JG1664" i="9"/>
  <c r="JE1665" i="9" l="1"/>
  <c r="JD1666" i="9"/>
  <c r="JF1664" i="9"/>
  <c r="JI1664" i="9"/>
  <c r="JH1665" i="9"/>
  <c r="JG1665" i="9"/>
  <c r="JE1666" i="9" l="1"/>
  <c r="JD1667" i="9"/>
  <c r="JF1665" i="9"/>
  <c r="JI1665" i="9"/>
  <c r="JH1666" i="9"/>
  <c r="JG1666" i="9"/>
  <c r="JE1667" i="9" l="1"/>
  <c r="JD1668" i="9"/>
  <c r="JF1666" i="9"/>
  <c r="JI1666" i="9"/>
  <c r="JH1667" i="9"/>
  <c r="JG1667" i="9"/>
  <c r="JE1668" i="9" l="1"/>
  <c r="JD1669" i="9"/>
  <c r="JF1667" i="9"/>
  <c r="JI1667" i="9"/>
  <c r="JH1668" i="9"/>
  <c r="JG1668" i="9"/>
  <c r="JE1669" i="9" l="1"/>
  <c r="JD1670" i="9"/>
  <c r="JF1668" i="9"/>
  <c r="JF1669" i="9"/>
  <c r="JI1668" i="9"/>
  <c r="JH1669" i="9"/>
  <c r="JG1669" i="9"/>
  <c r="JE1670" i="9" l="1"/>
  <c r="JD1671" i="9"/>
  <c r="JH1670" i="9"/>
  <c r="JI1669" i="9"/>
  <c r="JG1670" i="9"/>
  <c r="JF1670" i="9"/>
  <c r="JI1670" i="9"/>
  <c r="JE1671" i="9" l="1"/>
  <c r="JD1672" i="9"/>
  <c r="JF1671" i="9"/>
  <c r="JH1671" i="9"/>
  <c r="JG1671" i="9"/>
  <c r="JE1672" i="9" l="1"/>
  <c r="JD1673" i="9"/>
  <c r="JH1672" i="9"/>
  <c r="JI1671" i="9"/>
  <c r="JG1672" i="9"/>
  <c r="JF1672" i="9"/>
  <c r="JI1672" i="9"/>
  <c r="JE1673" i="9" l="1"/>
  <c r="JD1674" i="9"/>
  <c r="JH1673" i="9"/>
  <c r="JG1673" i="9"/>
  <c r="JE1674" i="9" l="1"/>
  <c r="JD1675" i="9"/>
  <c r="JF1673" i="9"/>
  <c r="JF1674" i="9"/>
  <c r="JI1673" i="9"/>
  <c r="JH1674" i="9"/>
  <c r="JG1674" i="9"/>
  <c r="JE1675" i="9" l="1"/>
  <c r="JD1676" i="9"/>
  <c r="JH1675" i="9"/>
  <c r="JI1674" i="9"/>
  <c r="JG1675" i="9"/>
  <c r="JF1675" i="9"/>
  <c r="JI1675" i="9"/>
  <c r="JE1676" i="9" l="1"/>
  <c r="JD1677" i="9"/>
  <c r="JH1676" i="9"/>
  <c r="JG1676" i="9"/>
  <c r="JE1677" i="9" l="1"/>
  <c r="JD1678" i="9"/>
  <c r="JF1676" i="9"/>
  <c r="JF1677" i="9"/>
  <c r="JI1676" i="9"/>
  <c r="JH1677" i="9"/>
  <c r="JG1677" i="9"/>
  <c r="JE1678" i="9" l="1"/>
  <c r="JD1679" i="9"/>
  <c r="JH1678" i="9"/>
  <c r="JI1677" i="9"/>
  <c r="JG1678" i="9"/>
  <c r="JF1678" i="9"/>
  <c r="JI1678" i="9"/>
  <c r="JE1679" i="9" l="1"/>
  <c r="JD1680" i="9"/>
  <c r="JH1679" i="9"/>
  <c r="JG1679" i="9"/>
  <c r="JE1680" i="9" l="1"/>
  <c r="JD1681" i="9"/>
  <c r="JF1679" i="9"/>
  <c r="JI1679" i="9"/>
  <c r="JH1680" i="9"/>
  <c r="JG1680" i="9"/>
  <c r="JE1681" i="9" l="1"/>
  <c r="JD1682" i="9"/>
  <c r="JF1680" i="9"/>
  <c r="JI1680" i="9"/>
  <c r="JH1681" i="9"/>
  <c r="JG1681" i="9"/>
  <c r="JE1682" i="9" l="1"/>
  <c r="JD1683" i="9"/>
  <c r="JF1681" i="9"/>
  <c r="JI1681" i="9"/>
  <c r="JH1682" i="9"/>
  <c r="JG1682" i="9"/>
  <c r="JE1683" i="9" l="1"/>
  <c r="JD1684" i="9"/>
  <c r="JF1682" i="9"/>
  <c r="JF1683" i="9"/>
  <c r="JI1682" i="9"/>
  <c r="JH1683" i="9"/>
  <c r="JG1683" i="9"/>
  <c r="JE1684" i="9" l="1"/>
  <c r="JD1685" i="9"/>
  <c r="JH1684" i="9"/>
  <c r="JI1683" i="9"/>
  <c r="JG1684" i="9"/>
  <c r="JF1684" i="9"/>
  <c r="JI1684" i="9"/>
  <c r="JE1685" i="9" l="1"/>
  <c r="JD1686" i="9"/>
  <c r="JH1685" i="9"/>
  <c r="JG1685" i="9"/>
  <c r="JE1686" i="9" l="1"/>
  <c r="JD1687" i="9"/>
  <c r="JF1685" i="9"/>
  <c r="JF1686" i="9"/>
  <c r="JI1685" i="9"/>
  <c r="JH1686" i="9"/>
  <c r="JG1686" i="9"/>
  <c r="JE1687" i="9" l="1"/>
  <c r="JD1688" i="9"/>
  <c r="JH1687" i="9"/>
  <c r="JI1686" i="9"/>
  <c r="JG1687" i="9"/>
  <c r="JF1687" i="9"/>
  <c r="JI1687" i="9"/>
  <c r="JE1688" i="9" l="1"/>
  <c r="JD1689" i="9"/>
  <c r="JF1688" i="9"/>
  <c r="JH1688" i="9"/>
  <c r="JG1688" i="9"/>
  <c r="JE1689" i="9" l="1"/>
  <c r="JD1690" i="9"/>
  <c r="JH1689" i="9"/>
  <c r="JI1688" i="9"/>
  <c r="JF1689" i="9"/>
  <c r="JI1689" i="9"/>
  <c r="JE1690" i="9" l="1"/>
  <c r="JD1691" i="9"/>
  <c r="JH1690" i="9"/>
  <c r="JG1689" i="9"/>
  <c r="JG1690" i="9"/>
  <c r="JF1690" i="9"/>
  <c r="JI1690" i="9"/>
  <c r="JE1691" i="9" l="1"/>
  <c r="JD1692" i="9"/>
  <c r="JF1691" i="9"/>
  <c r="JH1691" i="9"/>
  <c r="JG1691" i="9"/>
  <c r="JE1692" i="9" l="1"/>
  <c r="JD1693" i="9"/>
  <c r="JH1692" i="9"/>
  <c r="JI1691" i="9"/>
  <c r="JF1692" i="9"/>
  <c r="JI1692" i="9"/>
  <c r="JE1693" i="9" l="1"/>
  <c r="JD1694" i="9"/>
  <c r="JH1693" i="9"/>
  <c r="JG1692" i="9"/>
  <c r="JF1693" i="9"/>
  <c r="JI1693" i="9"/>
  <c r="JE1694" i="9" l="1"/>
  <c r="JD1695" i="9"/>
  <c r="JH1694" i="9"/>
  <c r="JG1693" i="9"/>
  <c r="JG1694" i="9"/>
  <c r="JF1694" i="9"/>
  <c r="JI1694" i="9"/>
  <c r="JE1695" i="9" l="1"/>
  <c r="JD1696" i="9"/>
  <c r="JH1695" i="9"/>
  <c r="JG1695" i="9"/>
  <c r="JE1696" i="9" l="1"/>
  <c r="JD1697" i="9"/>
  <c r="JF1695" i="9"/>
  <c r="JI1695" i="9"/>
  <c r="JH1696" i="9"/>
  <c r="JG1696" i="9"/>
  <c r="JE1697" i="9" l="1"/>
  <c r="JD1698" i="9"/>
  <c r="JF1696" i="9"/>
  <c r="JI1696" i="9"/>
  <c r="JH1697" i="9"/>
  <c r="JG1697" i="9"/>
  <c r="JE1698" i="9" l="1"/>
  <c r="JD1699" i="9"/>
  <c r="JF1697" i="9"/>
  <c r="JF1698" i="9"/>
  <c r="JI1697" i="9"/>
  <c r="JH1698" i="9"/>
  <c r="JG1698" i="9"/>
  <c r="JE1699" i="9" l="1"/>
  <c r="JD1700" i="9"/>
  <c r="JH1699" i="9"/>
  <c r="JI1698" i="9"/>
  <c r="JG1699" i="9"/>
  <c r="JF1699" i="9"/>
  <c r="JI1699" i="9"/>
  <c r="JE1700" i="9" l="1"/>
  <c r="JD1701" i="9"/>
  <c r="JH1700" i="9"/>
  <c r="JG1700" i="9"/>
  <c r="JE1701" i="9" l="1"/>
  <c r="JD1702" i="9"/>
  <c r="JF1700" i="9"/>
  <c r="JF1701" i="9"/>
  <c r="JI1700" i="9"/>
  <c r="JH1701" i="9"/>
  <c r="JG1701" i="9"/>
  <c r="JE1702" i="9" l="1"/>
  <c r="JD1703" i="9"/>
  <c r="JH1702" i="9"/>
  <c r="JI1701" i="9"/>
  <c r="JI1702" i="9"/>
  <c r="JE1703" i="9" l="1"/>
  <c r="JD1704" i="9"/>
  <c r="JG1702" i="9"/>
  <c r="JF1702" i="9"/>
  <c r="JH1703" i="9"/>
  <c r="JG1703" i="9"/>
  <c r="JE1704" i="9" l="1"/>
  <c r="JD1705" i="9"/>
  <c r="JF1703" i="9"/>
  <c r="JF1704" i="9"/>
  <c r="JI1703" i="9"/>
  <c r="JH1704" i="9"/>
  <c r="JG1704" i="9"/>
  <c r="JE1705" i="9" l="1"/>
  <c r="JD1706" i="9"/>
  <c r="JH1705" i="9"/>
  <c r="JI1704" i="9"/>
  <c r="JG1705" i="9"/>
  <c r="JF1705" i="9"/>
  <c r="JI1705" i="9"/>
  <c r="JE1706" i="9" l="1"/>
  <c r="JD1707" i="9"/>
  <c r="JH1706" i="9"/>
  <c r="JG1706" i="9"/>
  <c r="JE1707" i="9" l="1"/>
  <c r="JD1708" i="9"/>
  <c r="JF1706" i="9"/>
  <c r="JG1707" i="9"/>
  <c r="JF1707" i="9"/>
  <c r="JI1706" i="9"/>
  <c r="JH1707" i="9"/>
  <c r="JI1707" i="9"/>
  <c r="JE1708" i="9" l="1"/>
  <c r="JD1709" i="9"/>
  <c r="JF1708" i="9"/>
  <c r="JH1708" i="9"/>
  <c r="JG1708" i="9"/>
  <c r="JE1709" i="9" l="1"/>
  <c r="JD1710" i="9"/>
  <c r="JH1709" i="9"/>
  <c r="JI1708" i="9"/>
  <c r="JG1709" i="9"/>
  <c r="JF1709" i="9"/>
  <c r="JI1709" i="9"/>
  <c r="JE1710" i="9" l="1"/>
  <c r="JD1711" i="9"/>
  <c r="JG1710" i="9"/>
  <c r="JF1710" i="9"/>
  <c r="JH1710" i="9"/>
  <c r="JI1710" i="9"/>
  <c r="JE1711" i="9" l="1"/>
  <c r="JD1712" i="9"/>
  <c r="JF1711" i="9"/>
  <c r="JH1711" i="9"/>
  <c r="JG1711" i="9"/>
  <c r="JE1712" i="9" l="1"/>
  <c r="JD1713" i="9"/>
  <c r="JH1712" i="9"/>
  <c r="JI1711" i="9"/>
  <c r="JG1712" i="9"/>
  <c r="JF1712" i="9"/>
  <c r="JI1712" i="9"/>
  <c r="JE1713" i="9" l="1"/>
  <c r="JD1714" i="9"/>
  <c r="JF1713" i="9"/>
  <c r="JH1713" i="9"/>
  <c r="JG1713" i="9"/>
  <c r="JE1714" i="9" l="1"/>
  <c r="JD1715" i="9"/>
  <c r="JH1714" i="9"/>
  <c r="JI1713" i="9"/>
  <c r="JG1714" i="9"/>
  <c r="JF1714" i="9"/>
  <c r="JI1714" i="9"/>
  <c r="JE1715" i="9" l="1"/>
  <c r="JD1716" i="9"/>
  <c r="JF1715" i="9"/>
  <c r="JH1715" i="9"/>
  <c r="JG1715" i="9"/>
  <c r="JE1716" i="9" l="1"/>
  <c r="JD1717" i="9"/>
  <c r="JH1716" i="9"/>
  <c r="JI1715" i="9"/>
  <c r="JG1716" i="9"/>
  <c r="JF1716" i="9"/>
  <c r="JI1716" i="9"/>
  <c r="JE1717" i="9" l="1"/>
  <c r="JD1718" i="9"/>
  <c r="JG1717" i="9"/>
  <c r="JF1717" i="9"/>
  <c r="JH1717" i="9"/>
  <c r="JI1717" i="9"/>
  <c r="JE1718" i="9" l="1"/>
  <c r="JD1719" i="9"/>
  <c r="JG1718" i="9"/>
  <c r="JF1718" i="9"/>
  <c r="JH1718" i="9"/>
  <c r="JI1718" i="9"/>
  <c r="JE1719" i="9" l="1"/>
  <c r="JD1720" i="9"/>
  <c r="JH1719" i="9"/>
  <c r="JG1719" i="9"/>
  <c r="JE1720" i="9" l="1"/>
  <c r="JD1721" i="9"/>
  <c r="JF1719" i="9"/>
  <c r="JI1719" i="9"/>
  <c r="JH1720" i="9"/>
  <c r="JG1720" i="9"/>
  <c r="JE1721" i="9" l="1"/>
  <c r="JD1722" i="9"/>
  <c r="JF1720" i="9"/>
  <c r="JI1720" i="9"/>
  <c r="JH1721" i="9"/>
  <c r="JG1721" i="9"/>
  <c r="JE1722" i="9" l="1"/>
  <c r="JD1723" i="9"/>
  <c r="JF1721" i="9"/>
  <c r="JI1721" i="9"/>
  <c r="JH1722" i="9"/>
  <c r="JG1722" i="9"/>
  <c r="JE1723" i="9" l="1"/>
  <c r="JD1724" i="9"/>
  <c r="JF1722" i="9"/>
  <c r="JI1722" i="9"/>
  <c r="JH1723" i="9"/>
  <c r="JG1723" i="9"/>
  <c r="JE1724" i="9" l="1"/>
  <c r="JD1725" i="9"/>
  <c r="JF1723" i="9"/>
  <c r="JI1723" i="9"/>
  <c r="JH1724" i="9"/>
  <c r="JG1724" i="9"/>
  <c r="JE1725" i="9" l="1"/>
  <c r="JD1726" i="9"/>
  <c r="JF1724" i="9"/>
  <c r="JI1724" i="9"/>
  <c r="JH1725" i="9"/>
  <c r="JG1725" i="9"/>
  <c r="JE1726" i="9" l="1"/>
  <c r="JD1727" i="9"/>
  <c r="JF1725" i="9"/>
  <c r="JI1725" i="9"/>
  <c r="JH1726" i="9"/>
  <c r="JG1726" i="9"/>
  <c r="JE1727" i="9" l="1"/>
  <c r="JD1728" i="9"/>
  <c r="JF1726" i="9"/>
  <c r="JI1726" i="9"/>
  <c r="JH1727" i="9"/>
  <c r="JG1727" i="9"/>
  <c r="JE1728" i="9" l="1"/>
  <c r="JD1729" i="9"/>
  <c r="JF1727" i="9"/>
  <c r="JI1727" i="9"/>
  <c r="JH1728" i="9"/>
  <c r="JG1728" i="9"/>
  <c r="JE1729" i="9" l="1"/>
  <c r="JD1730" i="9"/>
  <c r="JF1728" i="9"/>
  <c r="JI1728" i="9"/>
  <c r="JH1729" i="9"/>
  <c r="JG1729" i="9"/>
  <c r="JE1730" i="9" l="1"/>
  <c r="JD1731" i="9"/>
  <c r="JF1729" i="9"/>
  <c r="JF1730" i="9"/>
  <c r="JI1729" i="9"/>
  <c r="JH1730" i="9"/>
  <c r="JG1730" i="9"/>
  <c r="JE1731" i="9" l="1"/>
  <c r="JD1732" i="9"/>
  <c r="JH1731" i="9"/>
  <c r="JI1730" i="9"/>
  <c r="JG1731" i="9"/>
  <c r="JF1731" i="9"/>
  <c r="JI1731" i="9"/>
  <c r="JE1732" i="9" l="1"/>
  <c r="JD1733" i="9"/>
  <c r="JF1732" i="9"/>
  <c r="JH1732" i="9"/>
  <c r="JG1732" i="9"/>
  <c r="JE1733" i="9" l="1"/>
  <c r="JD1734" i="9"/>
  <c r="JH1733" i="9"/>
  <c r="JI1732" i="9"/>
  <c r="JG1733" i="9"/>
  <c r="JF1733" i="9"/>
  <c r="JI1733" i="9"/>
  <c r="JE1734" i="9" l="1"/>
  <c r="JD1735" i="9"/>
  <c r="JF1734" i="9"/>
  <c r="JH1734" i="9"/>
  <c r="JG1734" i="9"/>
  <c r="JE1735" i="9" l="1"/>
  <c r="JD1736" i="9"/>
  <c r="JH1735" i="9"/>
  <c r="JI1734" i="9"/>
  <c r="JG1735" i="9"/>
  <c r="JF1735" i="9"/>
  <c r="JI1735" i="9"/>
  <c r="JE1736" i="9" l="1"/>
  <c r="JD1737" i="9"/>
  <c r="JF1736" i="9"/>
  <c r="JH1736" i="9"/>
  <c r="JG1736" i="9"/>
  <c r="JE1737" i="9" l="1"/>
  <c r="JD1738" i="9"/>
  <c r="JH1737" i="9"/>
  <c r="JI1736" i="9"/>
  <c r="JG1737" i="9"/>
  <c r="JF1737" i="9"/>
  <c r="JI1737" i="9"/>
  <c r="JE1738" i="9" l="1"/>
  <c r="JD1739" i="9"/>
  <c r="JF1738" i="9"/>
  <c r="JH1738" i="9"/>
  <c r="JG1738" i="9"/>
  <c r="JE1739" i="9" l="1"/>
  <c r="JD1740" i="9"/>
  <c r="JH1739" i="9"/>
  <c r="JI1738" i="9"/>
  <c r="JG1739" i="9"/>
  <c r="JF1739" i="9"/>
  <c r="JI1739" i="9"/>
  <c r="JE1740" i="9" l="1"/>
  <c r="JD1741" i="9"/>
  <c r="JH1740" i="9"/>
  <c r="JG1740" i="9"/>
  <c r="JE1741" i="9" l="1"/>
  <c r="JD1742" i="9"/>
  <c r="JF1740" i="9"/>
  <c r="JF1741" i="9"/>
  <c r="JI1740" i="9"/>
  <c r="JH1741" i="9"/>
  <c r="JG1741" i="9"/>
  <c r="JE1742" i="9" l="1"/>
  <c r="JD1743" i="9"/>
  <c r="JH1742" i="9"/>
  <c r="JI1741" i="9"/>
  <c r="JG1742" i="9"/>
  <c r="JF1742" i="9"/>
  <c r="JI1742" i="9"/>
  <c r="JE1743" i="9" l="1"/>
  <c r="JD1744" i="9"/>
  <c r="JF1743" i="9"/>
  <c r="JH1743" i="9"/>
  <c r="JG1743" i="9"/>
  <c r="JE1744" i="9" l="1"/>
  <c r="JD1745" i="9"/>
  <c r="JH1744" i="9"/>
  <c r="JI1743" i="9"/>
  <c r="JG1744" i="9"/>
  <c r="JF1744" i="9"/>
  <c r="JI1744" i="9"/>
  <c r="JE1745" i="9" l="1"/>
  <c r="JD1746" i="9"/>
  <c r="JF1745" i="9"/>
  <c r="JH1745" i="9"/>
  <c r="JG1745" i="9"/>
  <c r="JE1746" i="9" l="1"/>
  <c r="JD1747" i="9"/>
  <c r="JH1746" i="9"/>
  <c r="JI1745" i="9"/>
  <c r="JG1746" i="9"/>
  <c r="JF1746" i="9"/>
  <c r="JI1746" i="9"/>
  <c r="JE1747" i="9" l="1"/>
  <c r="JD1748" i="9"/>
  <c r="JH1747" i="9"/>
  <c r="JG1747" i="9"/>
  <c r="JE1748" i="9" l="1"/>
  <c r="JD1749" i="9"/>
  <c r="JF1747" i="9"/>
  <c r="JI1747" i="9"/>
  <c r="JH1748" i="9"/>
  <c r="JG1748" i="9"/>
  <c r="JE1749" i="9" l="1"/>
  <c r="JD1750" i="9"/>
  <c r="JF1748" i="9"/>
  <c r="JI1748" i="9"/>
  <c r="JH1749" i="9"/>
  <c r="JG1749" i="9"/>
  <c r="JE1750" i="9" l="1"/>
  <c r="JD1751" i="9"/>
  <c r="JF1749" i="9"/>
  <c r="JI1749" i="9"/>
  <c r="JH1750" i="9"/>
  <c r="JG1750" i="9"/>
  <c r="JE1751" i="9" l="1"/>
  <c r="JD1752" i="9"/>
  <c r="JF1750" i="9"/>
  <c r="JI1750" i="9"/>
  <c r="JH1751" i="9"/>
  <c r="JG1751" i="9"/>
  <c r="JE1752" i="9" l="1"/>
  <c r="JD1753" i="9"/>
  <c r="JF1751" i="9"/>
  <c r="JI1751" i="9"/>
  <c r="JH1752" i="9"/>
  <c r="JG1752" i="9"/>
  <c r="JE1753" i="9" l="1"/>
  <c r="JD1754" i="9"/>
  <c r="JF1752" i="9"/>
  <c r="JI1752" i="9"/>
  <c r="JH1753" i="9"/>
  <c r="JG1753" i="9"/>
  <c r="JE1754" i="9" l="1"/>
  <c r="JD1755" i="9"/>
  <c r="JF1753" i="9"/>
  <c r="JI1753" i="9"/>
  <c r="JH1754" i="9"/>
  <c r="JG1754" i="9"/>
  <c r="JE1755" i="9" l="1"/>
  <c r="JD1756" i="9"/>
  <c r="JF1754" i="9"/>
  <c r="JI1754" i="9"/>
  <c r="JH1755" i="9"/>
  <c r="JG1755" i="9"/>
  <c r="JD1757" i="9" l="1"/>
  <c r="JE1756" i="9"/>
  <c r="JF1755" i="9"/>
  <c r="JI1755" i="9"/>
  <c r="JF1756" i="9"/>
  <c r="JG1756" i="9"/>
  <c r="JH1756" i="9"/>
  <c r="JD1758" i="9" l="1"/>
  <c r="JE1757" i="9"/>
  <c r="JI1756" i="9"/>
  <c r="JF1757" i="9"/>
  <c r="JD1759" i="9" l="1"/>
  <c r="JE1758" i="9"/>
  <c r="JH1757" i="9"/>
  <c r="JI1757" i="9"/>
  <c r="JG1757" i="9"/>
  <c r="JF1758" i="9"/>
  <c r="JD1760" i="9" l="1"/>
  <c r="JE1759" i="9"/>
  <c r="JH1758" i="9"/>
  <c r="JI1758" i="9"/>
  <c r="JG1758" i="9"/>
  <c r="JF1759" i="9"/>
  <c r="JD1761" i="9" l="1"/>
  <c r="JE1760" i="9"/>
  <c r="JH1759" i="9"/>
  <c r="JI1759" i="9"/>
  <c r="JG1759" i="9"/>
  <c r="JF1760" i="9"/>
  <c r="JD1762" i="9" l="1"/>
  <c r="JE1761" i="9"/>
  <c r="JH1760" i="9"/>
  <c r="JI1760" i="9"/>
  <c r="JG1760" i="9"/>
  <c r="JF1761" i="9"/>
  <c r="JD1763" i="9" l="1"/>
  <c r="JE1762" i="9"/>
  <c r="JH1761" i="9"/>
  <c r="JI1761" i="9"/>
  <c r="JG1761" i="9"/>
  <c r="JF1762" i="9"/>
  <c r="JD1764" i="9" l="1"/>
  <c r="JE1763" i="9"/>
  <c r="JH1762" i="9"/>
  <c r="JI1762" i="9"/>
  <c r="JG1762" i="9"/>
  <c r="JF1763" i="9"/>
  <c r="JD1765" i="9" l="1"/>
  <c r="JE1764" i="9"/>
  <c r="JH1763" i="9"/>
  <c r="JI1763" i="9"/>
  <c r="JG1763" i="9"/>
  <c r="JF1764" i="9"/>
  <c r="JD1766" i="9" l="1"/>
  <c r="JE1765" i="9"/>
  <c r="JH1764" i="9"/>
  <c r="JI1764" i="9"/>
  <c r="JG1764" i="9"/>
  <c r="JF1765" i="9"/>
  <c r="JD1767" i="9" l="1"/>
  <c r="JE1766" i="9"/>
  <c r="JH1765" i="9"/>
  <c r="JI1765" i="9"/>
  <c r="JG1765" i="9"/>
  <c r="JF1766" i="9"/>
  <c r="JD1768" i="9" l="1"/>
  <c r="JE1767" i="9"/>
  <c r="JH1766" i="9"/>
  <c r="JI1766" i="9"/>
  <c r="JG1766" i="9"/>
  <c r="JF1767" i="9"/>
  <c r="JD1769" i="9" l="1"/>
  <c r="JE1768" i="9"/>
  <c r="JH1767" i="9"/>
  <c r="JF1768" i="9"/>
  <c r="JG1768" i="9"/>
  <c r="JI1767" i="9"/>
  <c r="JG1767" i="9"/>
  <c r="JH1768" i="9"/>
  <c r="JD1770" i="9" l="1"/>
  <c r="JE1769" i="9"/>
  <c r="JI1768" i="9"/>
  <c r="JF1769" i="9"/>
  <c r="JD1771" i="9" l="1"/>
  <c r="JE1770" i="9"/>
  <c r="JH1769" i="9"/>
  <c r="JI1769" i="9"/>
  <c r="JG1769" i="9"/>
  <c r="JF1770" i="9"/>
  <c r="JD1772" i="9" l="1"/>
  <c r="JE1771" i="9"/>
  <c r="JH1770" i="9"/>
  <c r="JI1770" i="9"/>
  <c r="JG1770" i="9"/>
  <c r="JF1771" i="9"/>
  <c r="JD1773" i="9" l="1"/>
  <c r="JE1772" i="9"/>
  <c r="JH1771" i="9"/>
  <c r="JI1771" i="9"/>
  <c r="JG1771" i="9"/>
  <c r="JF1772" i="9"/>
  <c r="JD1774" i="9" l="1"/>
  <c r="JE1773" i="9"/>
  <c r="JH1772" i="9"/>
  <c r="JI1772" i="9"/>
  <c r="JG1772" i="9"/>
  <c r="JF1773" i="9"/>
  <c r="JD1775" i="9" l="1"/>
  <c r="JE1774" i="9"/>
  <c r="JH1773" i="9"/>
  <c r="JI1773" i="9"/>
  <c r="JG1773" i="9"/>
  <c r="JF1774" i="9"/>
  <c r="JD1776" i="9" l="1"/>
  <c r="JE1775" i="9"/>
  <c r="JH1774" i="9"/>
  <c r="JI1774" i="9"/>
  <c r="JG1774" i="9"/>
  <c r="JF1775" i="9"/>
  <c r="JD1777" i="9" l="1"/>
  <c r="JE1776" i="9"/>
  <c r="JH1775" i="9"/>
  <c r="JI1775" i="9"/>
  <c r="JG1775" i="9"/>
  <c r="JF1776" i="9"/>
  <c r="JD1778" i="9" l="1"/>
  <c r="JE1777" i="9"/>
  <c r="JH1776" i="9"/>
  <c r="JI1776" i="9"/>
  <c r="JG1776" i="9"/>
  <c r="JF1777" i="9"/>
  <c r="JD1779" i="9" l="1"/>
  <c r="JE1778" i="9"/>
  <c r="JH1777" i="9"/>
  <c r="JI1777" i="9"/>
  <c r="JG1777" i="9"/>
  <c r="JF1778" i="9"/>
  <c r="JD1780" i="9" l="1"/>
  <c r="JE1779" i="9"/>
  <c r="JH1778" i="9"/>
  <c r="JI1778" i="9"/>
  <c r="JG1778" i="9"/>
  <c r="JF1779" i="9"/>
  <c r="JD1781" i="9" l="1"/>
  <c r="JE1780" i="9"/>
  <c r="JH1779" i="9"/>
  <c r="JI1779" i="9"/>
  <c r="JG1779" i="9"/>
  <c r="JF1780" i="9"/>
  <c r="JD1782" i="9" l="1"/>
  <c r="JE1781" i="9"/>
  <c r="JH1780" i="9"/>
  <c r="JI1780" i="9"/>
  <c r="JG1780" i="9"/>
  <c r="JF1781" i="9"/>
  <c r="JD1783" i="9" l="1"/>
  <c r="JE1782" i="9"/>
  <c r="JH1781" i="9"/>
  <c r="JI1781" i="9"/>
  <c r="JG1781" i="9"/>
  <c r="JF1782" i="9"/>
  <c r="JD1784" i="9" l="1"/>
  <c r="JE1783" i="9"/>
  <c r="JH1782" i="9"/>
  <c r="JI1782" i="9"/>
  <c r="JG1782" i="9"/>
  <c r="JF1783" i="9"/>
  <c r="JD1785" i="9" l="1"/>
  <c r="JE1784" i="9"/>
  <c r="JH1783" i="9"/>
  <c r="JI1783" i="9"/>
  <c r="JG1783" i="9"/>
  <c r="JF1784" i="9"/>
  <c r="JD1786" i="9" l="1"/>
  <c r="JE1785" i="9"/>
  <c r="JH1784" i="9"/>
  <c r="JI1784" i="9"/>
  <c r="JG1784" i="9"/>
  <c r="JF1785" i="9"/>
  <c r="JD1787" i="9" l="1"/>
  <c r="JE1786" i="9"/>
  <c r="JH1785" i="9"/>
  <c r="JI1785" i="9"/>
  <c r="JG1785" i="9"/>
  <c r="JF1786" i="9"/>
  <c r="JD1788" i="9" l="1"/>
  <c r="JE1787" i="9"/>
  <c r="JH1786" i="9"/>
  <c r="JI1786" i="9"/>
  <c r="JG1786" i="9"/>
  <c r="JF1787" i="9"/>
  <c r="JD1789" i="9" l="1"/>
  <c r="JE1788" i="9"/>
  <c r="JH1787" i="9"/>
  <c r="JI1787" i="9"/>
  <c r="JG1787" i="9"/>
  <c r="JF1788" i="9"/>
  <c r="JD1790" i="9" l="1"/>
  <c r="JE1789" i="9"/>
  <c r="JH1788" i="9"/>
  <c r="JI1788" i="9"/>
  <c r="JG1788" i="9"/>
  <c r="JF1789" i="9"/>
  <c r="JD1791" i="9" l="1"/>
  <c r="JE1790" i="9"/>
  <c r="JH1789" i="9"/>
  <c r="JI1789" i="9"/>
  <c r="JG1789" i="9"/>
  <c r="JF1790" i="9"/>
  <c r="JD1792" i="9" l="1"/>
  <c r="JE1791" i="9"/>
  <c r="JH1790" i="9"/>
  <c r="JI1790" i="9"/>
  <c r="JG1790" i="9"/>
  <c r="JF1791" i="9"/>
  <c r="JD1793" i="9" l="1"/>
  <c r="JE1792" i="9"/>
  <c r="JH1791" i="9"/>
  <c r="JI1791" i="9"/>
  <c r="JG1791" i="9"/>
  <c r="JF1792" i="9"/>
  <c r="JD1794" i="9" l="1"/>
  <c r="JE1793" i="9"/>
  <c r="JH1792" i="9"/>
  <c r="JI1792" i="9"/>
  <c r="JG1792" i="9"/>
  <c r="JF1793" i="9"/>
  <c r="JD1795" i="9" l="1"/>
  <c r="JE1794" i="9"/>
  <c r="JH1793" i="9"/>
  <c r="JI1793" i="9"/>
  <c r="JG1793" i="9"/>
  <c r="JF1794" i="9"/>
  <c r="JD1796" i="9" l="1"/>
  <c r="JE1795" i="9"/>
  <c r="JH1794" i="9"/>
  <c r="JI1794" i="9"/>
  <c r="JG1794" i="9"/>
  <c r="JF1795" i="9"/>
  <c r="JD1797" i="9" l="1"/>
  <c r="JE1796" i="9"/>
  <c r="JH1795" i="9"/>
  <c r="JI1795" i="9"/>
  <c r="JG1795" i="9"/>
  <c r="JF1796" i="9"/>
  <c r="JD1798" i="9" l="1"/>
  <c r="JE1797" i="9"/>
  <c r="JH1796" i="9"/>
  <c r="JI1796" i="9"/>
  <c r="JG1796" i="9"/>
  <c r="JF1797" i="9"/>
  <c r="JD1799" i="9" l="1"/>
  <c r="JE1798" i="9"/>
  <c r="JH1797" i="9"/>
  <c r="JI1797" i="9"/>
  <c r="JG1797" i="9"/>
  <c r="JF1798" i="9"/>
  <c r="JD1800" i="9" l="1"/>
  <c r="JE1799" i="9"/>
  <c r="JH1798" i="9"/>
  <c r="JI1798" i="9"/>
  <c r="JG1798" i="9"/>
  <c r="JF1799" i="9"/>
  <c r="JD1801" i="9" l="1"/>
  <c r="JE1800" i="9"/>
  <c r="JH1799" i="9"/>
  <c r="JG1800" i="9"/>
  <c r="JI1799" i="9"/>
  <c r="JG1799" i="9"/>
  <c r="JF1800" i="9"/>
  <c r="JD1802" i="9" l="1"/>
  <c r="JE1801" i="9"/>
  <c r="JH1800" i="9"/>
  <c r="JI1800" i="9"/>
  <c r="JF1801" i="9"/>
  <c r="JG1801" i="9"/>
  <c r="JH1801" i="9"/>
  <c r="JD1803" i="9" l="1"/>
  <c r="JE1802" i="9"/>
  <c r="JI1801" i="9"/>
  <c r="JF1802" i="9"/>
  <c r="JD1804" i="9" l="1"/>
  <c r="JE1803" i="9"/>
  <c r="JH1802" i="9"/>
  <c r="JI1802" i="9"/>
  <c r="JG1802" i="9"/>
  <c r="JF1803" i="9"/>
  <c r="JD1805" i="9" l="1"/>
  <c r="JE1804" i="9"/>
  <c r="JH1803" i="9"/>
  <c r="JI1803" i="9"/>
  <c r="JG1803" i="9"/>
  <c r="JF1804" i="9"/>
  <c r="JD1806" i="9" l="1"/>
  <c r="JE1805" i="9"/>
  <c r="JH1804" i="9"/>
  <c r="JI1804" i="9"/>
  <c r="JG1804" i="9"/>
  <c r="JF1805" i="9"/>
  <c r="JD1807" i="9" l="1"/>
  <c r="JE1806" i="9"/>
  <c r="JH1805" i="9"/>
  <c r="JI1805" i="9"/>
  <c r="JG1805" i="9"/>
  <c r="JF1806" i="9"/>
  <c r="JD1808" i="9" l="1"/>
  <c r="JE1807" i="9"/>
  <c r="JH1806" i="9"/>
  <c r="JI1806" i="9"/>
  <c r="JG1806" i="9"/>
  <c r="JF1807" i="9"/>
  <c r="JD1809" i="9" l="1"/>
  <c r="JE1808" i="9"/>
  <c r="JH1807" i="9"/>
  <c r="JI1807" i="9"/>
  <c r="JG1807" i="9"/>
  <c r="JF1808" i="9"/>
  <c r="JD1810" i="9" l="1"/>
  <c r="JE1809" i="9"/>
  <c r="JH1808" i="9"/>
  <c r="JI1808" i="9"/>
  <c r="JG1808" i="9"/>
  <c r="JF1809" i="9"/>
  <c r="JD1811" i="9" l="1"/>
  <c r="JE1810" i="9"/>
  <c r="JH1809" i="9"/>
  <c r="JI1809" i="9"/>
  <c r="JG1809" i="9"/>
  <c r="JF1810" i="9"/>
  <c r="JD1812" i="9" l="1"/>
  <c r="JE1811" i="9"/>
  <c r="JH1810" i="9"/>
  <c r="JI1810" i="9"/>
  <c r="JG1810" i="9"/>
  <c r="JF1811" i="9"/>
  <c r="JD1813" i="9" l="1"/>
  <c r="JE1812" i="9"/>
  <c r="JH1811" i="9"/>
  <c r="JI1811" i="9"/>
  <c r="JG1811" i="9"/>
  <c r="JF1812" i="9"/>
  <c r="JD1814" i="9" l="1"/>
  <c r="JE1813" i="9"/>
  <c r="JH1812" i="9"/>
  <c r="JI1812" i="9"/>
  <c r="JG1812" i="9"/>
  <c r="JF1813" i="9"/>
  <c r="JD1815" i="9" l="1"/>
  <c r="JE1814" i="9"/>
  <c r="JH1813" i="9"/>
  <c r="JI1813" i="9"/>
  <c r="JG1813" i="9"/>
  <c r="JF1814" i="9"/>
  <c r="JD1816" i="9" l="1"/>
  <c r="JE1815" i="9"/>
  <c r="JH1814" i="9"/>
  <c r="JI1814" i="9"/>
  <c r="JG1814" i="9"/>
  <c r="JF1815" i="9"/>
  <c r="JD1817" i="9" l="1"/>
  <c r="JE1816" i="9"/>
  <c r="JH1815" i="9"/>
  <c r="JI1815" i="9"/>
  <c r="JG1815" i="9"/>
  <c r="JF1816" i="9"/>
  <c r="JD1818" i="9" l="1"/>
  <c r="JE1817" i="9"/>
  <c r="JH1816" i="9"/>
  <c r="JI1816" i="9"/>
  <c r="JG1816" i="9"/>
  <c r="JF1817" i="9"/>
  <c r="JD1819" i="9" l="1"/>
  <c r="JE1818" i="9"/>
  <c r="JH1817" i="9"/>
  <c r="JI1817" i="9"/>
  <c r="JG1817" i="9"/>
  <c r="JF1818" i="9"/>
  <c r="JD1820" i="9" l="1"/>
  <c r="JE1819" i="9"/>
  <c r="JH1818" i="9"/>
  <c r="JI1818" i="9"/>
  <c r="JG1818" i="9"/>
  <c r="JF1819" i="9"/>
  <c r="JD1821" i="9" l="1"/>
  <c r="JE1820" i="9"/>
  <c r="JH1819" i="9"/>
  <c r="JI1819" i="9"/>
  <c r="JG1819" i="9"/>
  <c r="JF1820" i="9"/>
  <c r="JD1822" i="9" l="1"/>
  <c r="JE1821" i="9"/>
  <c r="JH1820" i="9"/>
  <c r="JI1820" i="9"/>
  <c r="JG1820" i="9"/>
  <c r="JF1821" i="9"/>
  <c r="JD1823" i="9" l="1"/>
  <c r="JE1822" i="9"/>
  <c r="JH1821" i="9"/>
  <c r="JI1821" i="9"/>
  <c r="JG1821" i="9"/>
  <c r="JF1822" i="9"/>
  <c r="JD1824" i="9" l="1"/>
  <c r="JE1823" i="9"/>
  <c r="JH1822" i="9"/>
  <c r="JI1822" i="9"/>
  <c r="JG1822" i="9"/>
  <c r="JF1823" i="9"/>
  <c r="JD1825" i="9" l="1"/>
  <c r="JE1824" i="9"/>
  <c r="JH1823" i="9"/>
  <c r="JI1823" i="9"/>
  <c r="JG1823" i="9"/>
  <c r="JF1824" i="9"/>
  <c r="JD1826" i="9" l="1"/>
  <c r="JE1825" i="9"/>
  <c r="JH1824" i="9"/>
  <c r="JI1824" i="9"/>
  <c r="JG1824" i="9"/>
  <c r="JF1825" i="9"/>
  <c r="JD1827" i="9" l="1"/>
  <c r="JE1826" i="9"/>
  <c r="JH1825" i="9"/>
  <c r="JI1825" i="9"/>
  <c r="JG1825" i="9"/>
  <c r="JF1826" i="9"/>
  <c r="JD1828" i="9" l="1"/>
  <c r="JE1827" i="9"/>
  <c r="JH1826" i="9"/>
  <c r="JI1826" i="9"/>
  <c r="JG1826" i="9"/>
  <c r="JF1827" i="9"/>
  <c r="JD1829" i="9" l="1"/>
  <c r="JE1828" i="9"/>
  <c r="JH1827" i="9"/>
  <c r="JI1827" i="9"/>
  <c r="JG1827" i="9"/>
  <c r="JF1828" i="9"/>
  <c r="JD1830" i="9" l="1"/>
  <c r="JE1829" i="9"/>
  <c r="JH1828" i="9"/>
  <c r="JI1828" i="9"/>
  <c r="JG1828" i="9"/>
  <c r="JF1829" i="9"/>
  <c r="JD1831" i="9" l="1"/>
  <c r="JE1830" i="9"/>
  <c r="JH1829" i="9"/>
  <c r="JI1829" i="9"/>
  <c r="JG1829" i="9"/>
  <c r="JF1830" i="9"/>
  <c r="JD1832" i="9" l="1"/>
  <c r="JE1831" i="9"/>
  <c r="JH1830" i="9"/>
  <c r="JI1830" i="9"/>
  <c r="JG1830" i="9"/>
  <c r="JF1831" i="9"/>
  <c r="JD1833" i="9" l="1"/>
  <c r="JE1832" i="9"/>
  <c r="JH1831" i="9"/>
  <c r="JI1831" i="9"/>
  <c r="JG1831" i="9"/>
  <c r="JF1832" i="9"/>
  <c r="JD1834" i="9" l="1"/>
  <c r="JE1833" i="9"/>
  <c r="JH1832" i="9"/>
  <c r="JI1832" i="9"/>
  <c r="JG1832" i="9"/>
  <c r="JF1833" i="9"/>
  <c r="JD1835" i="9" l="1"/>
  <c r="JE1834" i="9"/>
  <c r="JH1833" i="9"/>
  <c r="JI1833" i="9"/>
  <c r="JG1833" i="9"/>
  <c r="JF1834" i="9"/>
  <c r="JD1836" i="9" l="1"/>
  <c r="JE1835" i="9"/>
  <c r="JH1834" i="9"/>
  <c r="JI1834" i="9"/>
  <c r="JG1834" i="9"/>
  <c r="JF1835" i="9"/>
  <c r="JD1837" i="9" l="1"/>
  <c r="JE1836" i="9"/>
  <c r="JH1835" i="9"/>
  <c r="JI1835" i="9"/>
  <c r="JG1835" i="9"/>
  <c r="JF1836" i="9"/>
  <c r="JD1838" i="9" l="1"/>
  <c r="JE1837" i="9"/>
  <c r="JH1836" i="9"/>
  <c r="JI1836" i="9"/>
  <c r="JG1836" i="9"/>
  <c r="JF1837" i="9"/>
  <c r="JD1839" i="9" l="1"/>
  <c r="JE1838" i="9"/>
  <c r="JH1837" i="9"/>
  <c r="JI1837" i="9"/>
  <c r="JG1837" i="9"/>
  <c r="JF1838" i="9"/>
  <c r="JD1840" i="9" l="1"/>
  <c r="JE1839" i="9"/>
  <c r="JH1838" i="9"/>
  <c r="JI1838" i="9"/>
  <c r="JG1838" i="9"/>
  <c r="JF1839" i="9"/>
  <c r="JD1841" i="9" l="1"/>
  <c r="JE1840" i="9"/>
  <c r="JH1839" i="9"/>
  <c r="JI1839" i="9"/>
  <c r="JG1839" i="9"/>
  <c r="JF1840" i="9"/>
  <c r="JD1842" i="9" l="1"/>
  <c r="JE1841" i="9"/>
  <c r="JH1840" i="9"/>
  <c r="JI1840" i="9"/>
  <c r="JG1840" i="9"/>
  <c r="JF1841" i="9"/>
  <c r="JD1843" i="9" l="1"/>
  <c r="JE1842" i="9"/>
  <c r="JH1841" i="9"/>
  <c r="JI1841" i="9"/>
  <c r="JG1841" i="9"/>
  <c r="JF1842" i="9"/>
  <c r="JD1844" i="9" l="1"/>
  <c r="JE1843" i="9"/>
  <c r="JH1842" i="9"/>
  <c r="JI1842" i="9"/>
  <c r="JG1842" i="9"/>
  <c r="JF1843" i="9"/>
  <c r="JD1845" i="9" l="1"/>
  <c r="JE1844" i="9"/>
  <c r="JH1843" i="9"/>
  <c r="JI1843" i="9"/>
  <c r="JG1843" i="9"/>
  <c r="JF1844" i="9"/>
  <c r="JD1846" i="9" l="1"/>
  <c r="JE1845" i="9"/>
  <c r="JH1844" i="9"/>
  <c r="JI1844" i="9"/>
  <c r="JG1844" i="9"/>
  <c r="JF1845" i="9"/>
  <c r="JD1847" i="9" l="1"/>
  <c r="JE1846" i="9"/>
  <c r="JH1845" i="9"/>
  <c r="JI1845" i="9"/>
  <c r="JG1845" i="9"/>
  <c r="JF1846" i="9"/>
  <c r="JD1848" i="9" l="1"/>
  <c r="JE1847" i="9"/>
  <c r="JH1846" i="9"/>
  <c r="JI1846" i="9"/>
  <c r="JG1846" i="9"/>
  <c r="JF1847" i="9"/>
  <c r="JD1849" i="9" l="1"/>
  <c r="JE1848" i="9"/>
  <c r="JH1847" i="9"/>
  <c r="JI1847" i="9"/>
  <c r="JG1847" i="9"/>
  <c r="JF1848" i="9"/>
  <c r="JD1850" i="9" l="1"/>
  <c r="JE1849" i="9"/>
  <c r="JH1848" i="9"/>
  <c r="JI1848" i="9"/>
  <c r="JG1848" i="9"/>
  <c r="JF1849" i="9"/>
  <c r="JD1851" i="9" l="1"/>
  <c r="JE1850" i="9"/>
  <c r="JH1849" i="9"/>
  <c r="JI1849" i="9"/>
  <c r="JG1849" i="9"/>
  <c r="JF1850" i="9"/>
  <c r="JD1852" i="9" l="1"/>
  <c r="JE1851" i="9"/>
  <c r="JH1850" i="9"/>
  <c r="JI1850" i="9"/>
  <c r="JG1850" i="9"/>
  <c r="JF1851" i="9"/>
  <c r="JD1853" i="9" l="1"/>
  <c r="JE1852" i="9"/>
  <c r="JH1851" i="9"/>
  <c r="JI1851" i="9"/>
  <c r="JG1851" i="9"/>
  <c r="JF1852" i="9"/>
  <c r="JD1854" i="9" l="1"/>
  <c r="JE1853" i="9"/>
  <c r="JH1852" i="9"/>
  <c r="JI1852" i="9"/>
  <c r="JG1852" i="9"/>
  <c r="JF1853" i="9"/>
  <c r="JD1855" i="9" l="1"/>
  <c r="JE1854" i="9"/>
  <c r="JH1853" i="9"/>
  <c r="JI1853" i="9"/>
  <c r="JG1853" i="9"/>
  <c r="JF1854" i="9"/>
  <c r="JD1856" i="9" l="1"/>
  <c r="JE1855" i="9"/>
  <c r="JH1854" i="9"/>
  <c r="JI1854" i="9"/>
  <c r="JG1854" i="9"/>
  <c r="JF1855" i="9"/>
  <c r="JD1857" i="9" l="1"/>
  <c r="JE1856" i="9"/>
  <c r="JH1855" i="9"/>
  <c r="JI1855" i="9"/>
  <c r="JG1855" i="9"/>
  <c r="JF1856" i="9"/>
  <c r="JD1858" i="9" l="1"/>
  <c r="JE1857" i="9"/>
  <c r="JH1856" i="9"/>
  <c r="JI1856" i="9"/>
  <c r="JG1856" i="9"/>
  <c r="JF1857" i="9"/>
  <c r="JD1859" i="9" l="1"/>
  <c r="JE1858" i="9"/>
  <c r="JH1857" i="9"/>
  <c r="JI1857" i="9"/>
  <c r="JG1857" i="9"/>
  <c r="JF1858" i="9"/>
  <c r="JD1860" i="9" l="1"/>
  <c r="JE1859" i="9"/>
  <c r="JH1858" i="9"/>
  <c r="JI1858" i="9"/>
  <c r="JG1858" i="9"/>
  <c r="JF1859" i="9"/>
  <c r="JD1861" i="9" l="1"/>
  <c r="JE1860" i="9"/>
  <c r="JH1859" i="9"/>
  <c r="JI1859" i="9"/>
  <c r="JG1859" i="9"/>
  <c r="JF1860" i="9"/>
  <c r="JD1862" i="9" l="1"/>
  <c r="JE1861" i="9"/>
  <c r="JH1860" i="9"/>
  <c r="JI1860" i="9"/>
  <c r="JG1860" i="9"/>
  <c r="JF1861" i="9"/>
  <c r="JD1863" i="9" l="1"/>
  <c r="JE1862" i="9"/>
  <c r="JH1861" i="9"/>
  <c r="JI1861" i="9"/>
  <c r="JG1861" i="9"/>
  <c r="JF1862" i="9"/>
  <c r="JD1864" i="9" l="1"/>
  <c r="JE1863" i="9"/>
  <c r="JH1862" i="9"/>
  <c r="JI1862" i="9"/>
  <c r="JG1862" i="9"/>
  <c r="JF1863" i="9"/>
  <c r="JD1865" i="9" l="1"/>
  <c r="JE1864" i="9"/>
  <c r="JH1863" i="9"/>
  <c r="JI1863" i="9"/>
  <c r="JG1863" i="9"/>
  <c r="JF1864" i="9"/>
  <c r="JD1866" i="9" l="1"/>
  <c r="JE1865" i="9"/>
  <c r="JI1864" i="9"/>
  <c r="JG1864" i="9"/>
  <c r="JH1864" i="9"/>
  <c r="JF1865" i="9"/>
  <c r="JG1865" i="9"/>
  <c r="JH1865" i="9"/>
  <c r="JD1867" i="9" l="1"/>
  <c r="JE1866" i="9"/>
  <c r="JG1866" i="9"/>
  <c r="JI1865" i="9"/>
  <c r="JF1866" i="9"/>
  <c r="JD1868" i="9" l="1"/>
  <c r="JE1867" i="9"/>
  <c r="JH1866" i="9"/>
  <c r="JI1866" i="9"/>
  <c r="JG1867" i="9"/>
  <c r="JH1867" i="9"/>
  <c r="JD1869" i="9" l="1"/>
  <c r="JE1868" i="9"/>
  <c r="JI1867" i="9"/>
  <c r="JF1867" i="9"/>
  <c r="JF1868" i="9"/>
  <c r="JG1868" i="9"/>
  <c r="JH1868" i="9"/>
  <c r="JD1870" i="9" l="1"/>
  <c r="JE1869" i="9"/>
  <c r="JI1868" i="9"/>
  <c r="JF1869" i="9"/>
  <c r="JD1871" i="9" l="1"/>
  <c r="JE1870" i="9"/>
  <c r="JH1869" i="9"/>
  <c r="JI1869" i="9"/>
  <c r="JG1869" i="9"/>
  <c r="JF1870" i="9"/>
  <c r="JD1872" i="9" l="1"/>
  <c r="JE1871" i="9"/>
  <c r="JH1870" i="9"/>
  <c r="JI1870" i="9"/>
  <c r="JG1870" i="9"/>
  <c r="JF1871" i="9"/>
  <c r="JD1873" i="9" l="1"/>
  <c r="JE1872" i="9"/>
  <c r="JH1871" i="9"/>
  <c r="JI1871" i="9"/>
  <c r="JG1871" i="9"/>
  <c r="JF1872" i="9"/>
  <c r="JD1874" i="9" l="1"/>
  <c r="JE1873" i="9"/>
  <c r="JH1872" i="9"/>
  <c r="JI1872" i="9"/>
  <c r="JG1872" i="9"/>
  <c r="JF1873" i="9"/>
  <c r="JD1875" i="9" l="1"/>
  <c r="JE1874" i="9"/>
  <c r="JH1873" i="9"/>
  <c r="JI1873" i="9"/>
  <c r="JG1873" i="9"/>
  <c r="JF1874" i="9"/>
  <c r="JD1876" i="9" l="1"/>
  <c r="JE1875" i="9"/>
  <c r="JH1874" i="9"/>
  <c r="JI1874" i="9"/>
  <c r="JG1874" i="9"/>
  <c r="JF1875" i="9"/>
  <c r="JD1877" i="9" l="1"/>
  <c r="JE1876" i="9"/>
  <c r="JH1875" i="9"/>
  <c r="JI1875" i="9"/>
  <c r="JG1875" i="9"/>
  <c r="JF1876" i="9"/>
  <c r="JD1878" i="9" l="1"/>
  <c r="JE1877" i="9"/>
  <c r="JH1876" i="9"/>
  <c r="JI1876" i="9"/>
  <c r="JG1876" i="9"/>
  <c r="JF1877" i="9"/>
  <c r="JD1879" i="9" l="1"/>
  <c r="JE1878" i="9"/>
  <c r="JH1877" i="9"/>
  <c r="JI1877" i="9"/>
  <c r="JG1877" i="9"/>
  <c r="JF1878" i="9"/>
  <c r="JD1880" i="9" l="1"/>
  <c r="JE1879" i="9"/>
  <c r="JH1878" i="9"/>
  <c r="JI1878" i="9"/>
  <c r="JG1878" i="9"/>
  <c r="JF1879" i="9"/>
  <c r="JD1881" i="9" l="1"/>
  <c r="JE1880" i="9"/>
  <c r="JH1879" i="9"/>
  <c r="JI1879" i="9"/>
  <c r="JG1879" i="9"/>
  <c r="JF1880" i="9"/>
  <c r="JD1882" i="9" l="1"/>
  <c r="JE1881" i="9"/>
  <c r="JH1880" i="9"/>
  <c r="JI1880" i="9"/>
  <c r="JG1880" i="9"/>
  <c r="JF1881" i="9"/>
  <c r="JD1883" i="9" l="1"/>
  <c r="JE1882" i="9"/>
  <c r="JH1881" i="9"/>
  <c r="JI1881" i="9"/>
  <c r="JG1881" i="9"/>
  <c r="JF1882" i="9"/>
  <c r="JD1884" i="9" l="1"/>
  <c r="JE1883" i="9"/>
  <c r="JH1882" i="9"/>
  <c r="JI1882" i="9"/>
  <c r="JG1882" i="9"/>
  <c r="JF1883" i="9"/>
  <c r="JD1885" i="9" l="1"/>
  <c r="JE1884" i="9"/>
  <c r="JH1883" i="9"/>
  <c r="JI1883" i="9"/>
  <c r="JG1883" i="9"/>
  <c r="JF1884" i="9"/>
  <c r="JD1886" i="9" l="1"/>
  <c r="JE1885" i="9"/>
  <c r="JH1884" i="9"/>
  <c r="JI1884" i="9"/>
  <c r="JG1884" i="9"/>
  <c r="JF1885" i="9"/>
  <c r="JD1887" i="9" l="1"/>
  <c r="JE1886" i="9"/>
  <c r="JH1885" i="9"/>
  <c r="JI1885" i="9"/>
  <c r="JG1885" i="9"/>
  <c r="JF1886" i="9"/>
  <c r="JD1888" i="9" l="1"/>
  <c r="JE1887" i="9"/>
  <c r="JH1886" i="9"/>
  <c r="JI1886" i="9"/>
  <c r="JG1886" i="9"/>
  <c r="JF1887" i="9"/>
  <c r="JD1889" i="9" l="1"/>
  <c r="JE1888" i="9"/>
  <c r="JH1887" i="9"/>
  <c r="JI1887" i="9"/>
  <c r="JG1887" i="9"/>
  <c r="JF1888" i="9"/>
  <c r="JD1890" i="9" l="1"/>
  <c r="JE1889" i="9"/>
  <c r="JH1888" i="9"/>
  <c r="JI1888" i="9"/>
  <c r="JG1888" i="9"/>
  <c r="JF1889" i="9"/>
  <c r="JD1891" i="9" l="1"/>
  <c r="JE1890" i="9"/>
  <c r="JH1889" i="9"/>
  <c r="JI1889" i="9"/>
  <c r="JG1889" i="9"/>
  <c r="JF1890" i="9"/>
  <c r="JD1892" i="9" l="1"/>
  <c r="JE1891" i="9"/>
  <c r="JH1890" i="9"/>
  <c r="JI1890" i="9"/>
  <c r="JG1890" i="9"/>
  <c r="JF1891" i="9"/>
  <c r="JD1893" i="9" l="1"/>
  <c r="JE1892" i="9"/>
  <c r="JH1891" i="9"/>
  <c r="JI1891" i="9"/>
  <c r="JG1891" i="9"/>
  <c r="JF1892" i="9"/>
  <c r="JD1894" i="9" l="1"/>
  <c r="JE1893" i="9"/>
  <c r="JH1892" i="9"/>
  <c r="JI1892" i="9"/>
  <c r="JG1892" i="9"/>
  <c r="JF1893" i="9"/>
  <c r="JD1895" i="9" l="1"/>
  <c r="JE1894" i="9"/>
  <c r="JH1893" i="9"/>
  <c r="JI1893" i="9"/>
  <c r="JG1893" i="9"/>
  <c r="JF1894" i="9"/>
  <c r="JD1896" i="9" l="1"/>
  <c r="JE1895" i="9"/>
  <c r="JH1894" i="9"/>
  <c r="JI1894" i="9"/>
  <c r="JG1894" i="9"/>
  <c r="JF1895" i="9"/>
  <c r="JD1897" i="9" l="1"/>
  <c r="JE1896" i="9"/>
  <c r="JH1895" i="9"/>
  <c r="JI1895" i="9"/>
  <c r="JG1895" i="9"/>
  <c r="JF1896" i="9"/>
  <c r="JD1898" i="9" l="1"/>
  <c r="JE1897" i="9"/>
  <c r="JH1896" i="9"/>
  <c r="JI1896" i="9"/>
  <c r="JG1896" i="9"/>
  <c r="JF1897" i="9"/>
  <c r="JD1899" i="9" l="1"/>
  <c r="JE1898" i="9"/>
  <c r="JH1897" i="9"/>
  <c r="JI1897" i="9"/>
  <c r="JG1897" i="9"/>
  <c r="JF1898" i="9"/>
  <c r="JG1898" i="9"/>
  <c r="JH1898" i="9"/>
  <c r="JD1900" i="9" l="1"/>
  <c r="JE1899" i="9"/>
  <c r="JI1898" i="9"/>
  <c r="JF1899" i="9"/>
  <c r="JD1901" i="9" l="1"/>
  <c r="JE1900" i="9"/>
  <c r="JH1899" i="9"/>
  <c r="JI1899" i="9"/>
  <c r="JG1899" i="9"/>
  <c r="JF1900" i="9"/>
  <c r="JD1902" i="9" l="1"/>
  <c r="JE1901" i="9"/>
  <c r="JH1900" i="9"/>
  <c r="JI1900" i="9"/>
  <c r="JG1900" i="9"/>
  <c r="JF1901" i="9"/>
  <c r="JD1903" i="9" l="1"/>
  <c r="JE1902" i="9"/>
  <c r="JH1901" i="9"/>
  <c r="JI1901" i="9"/>
  <c r="JG1901" i="9"/>
  <c r="JF1902" i="9"/>
  <c r="JD1904" i="9" l="1"/>
  <c r="JE1903" i="9"/>
  <c r="JH1902" i="9"/>
  <c r="JI1902" i="9"/>
  <c r="JG1902" i="9"/>
  <c r="JF1903" i="9"/>
  <c r="JD1905" i="9" l="1"/>
  <c r="JE1904" i="9"/>
  <c r="JH1903" i="9"/>
  <c r="JI1903" i="9"/>
  <c r="JG1903" i="9"/>
  <c r="JF1904" i="9"/>
  <c r="JD1906" i="9" l="1"/>
  <c r="JE1905" i="9"/>
  <c r="JH1904" i="9"/>
  <c r="JI1904" i="9"/>
  <c r="JG1904" i="9"/>
  <c r="JF1905" i="9"/>
  <c r="JD1907" i="9" l="1"/>
  <c r="JE1906" i="9"/>
  <c r="JH1905" i="9"/>
  <c r="JI1905" i="9"/>
  <c r="JG1905" i="9"/>
  <c r="JF1906" i="9"/>
  <c r="JD1908" i="9" l="1"/>
  <c r="JE1907" i="9"/>
  <c r="JH1906" i="9"/>
  <c r="JI1906" i="9"/>
  <c r="JG1906" i="9"/>
  <c r="JF1907" i="9"/>
  <c r="JD1909" i="9" l="1"/>
  <c r="JE1908" i="9"/>
  <c r="JH1907" i="9"/>
  <c r="JI1907" i="9"/>
  <c r="JG1907" i="9"/>
  <c r="JF1908" i="9"/>
  <c r="JD1910" i="9" l="1"/>
  <c r="JE1909" i="9"/>
  <c r="JH1908" i="9"/>
  <c r="JI1908" i="9"/>
  <c r="JG1908" i="9"/>
  <c r="JF1909" i="9"/>
  <c r="JD1911" i="9" l="1"/>
  <c r="JE1910" i="9"/>
  <c r="JH1909" i="9"/>
  <c r="JI1909" i="9"/>
  <c r="JG1909" i="9"/>
  <c r="JF1910" i="9"/>
  <c r="JD1912" i="9" l="1"/>
  <c r="JE1911" i="9"/>
  <c r="JH1910" i="9"/>
  <c r="JI1910" i="9"/>
  <c r="JG1910" i="9"/>
  <c r="JF1911" i="9"/>
  <c r="JD1913" i="9" l="1"/>
  <c r="JE1912" i="9"/>
  <c r="JH1911" i="9"/>
  <c r="JI1911" i="9"/>
  <c r="JG1911" i="9"/>
  <c r="JF1912" i="9"/>
  <c r="JD1914" i="9" l="1"/>
  <c r="JE1913" i="9"/>
  <c r="JH1912" i="9"/>
  <c r="JI1912" i="9"/>
  <c r="JG1912" i="9"/>
  <c r="JF1913" i="9"/>
  <c r="JD1915" i="9" l="1"/>
  <c r="JE1914" i="9"/>
  <c r="JH1913" i="9"/>
  <c r="JI1913" i="9"/>
  <c r="JG1913" i="9"/>
  <c r="JF1914" i="9"/>
  <c r="JD1916" i="9" l="1"/>
  <c r="JE1915" i="9"/>
  <c r="JH1914" i="9"/>
  <c r="JI1914" i="9"/>
  <c r="JG1914" i="9"/>
  <c r="JF1915" i="9"/>
  <c r="JD1917" i="9" l="1"/>
  <c r="JE1916" i="9"/>
  <c r="JH1915" i="9"/>
  <c r="JI1915" i="9"/>
  <c r="JG1915" i="9"/>
  <c r="JF1916" i="9"/>
  <c r="JD1918" i="9" l="1"/>
  <c r="JE1917" i="9"/>
  <c r="JH1916" i="9"/>
  <c r="JI1916" i="9"/>
  <c r="JG1916" i="9"/>
  <c r="JF1917" i="9"/>
  <c r="JD1919" i="9" l="1"/>
  <c r="JE1918" i="9"/>
  <c r="JH1917" i="9"/>
  <c r="JI1917" i="9"/>
  <c r="JG1917" i="9"/>
  <c r="JF1918" i="9"/>
  <c r="JD1920" i="9" l="1"/>
  <c r="JE1919" i="9"/>
  <c r="JH1918" i="9"/>
  <c r="JI1918" i="9"/>
  <c r="JG1918" i="9"/>
  <c r="JF1919" i="9"/>
  <c r="JD1921" i="9" l="1"/>
  <c r="JE1920" i="9"/>
  <c r="JH1919" i="9"/>
  <c r="JI1919" i="9"/>
  <c r="JG1919" i="9"/>
  <c r="JF1920" i="9"/>
  <c r="JD1922" i="9" l="1"/>
  <c r="JE1921" i="9"/>
  <c r="JH1920" i="9"/>
  <c r="JI1920" i="9"/>
  <c r="JG1920" i="9"/>
  <c r="JF1921" i="9"/>
  <c r="JD1923" i="9" l="1"/>
  <c r="JE1922" i="9"/>
  <c r="JH1921" i="9"/>
  <c r="JI1921" i="9"/>
  <c r="JG1921" i="9"/>
  <c r="JF1922" i="9"/>
  <c r="JD1924" i="9" l="1"/>
  <c r="JE1923" i="9"/>
  <c r="JH1922" i="9"/>
  <c r="JI1922" i="9"/>
  <c r="JG1922" i="9"/>
  <c r="JF1923" i="9"/>
  <c r="JD1925" i="9" l="1"/>
  <c r="JE1924" i="9"/>
  <c r="JH1923" i="9"/>
  <c r="JI1923" i="9"/>
  <c r="JG1923" i="9"/>
  <c r="JF1924" i="9"/>
  <c r="JD1926" i="9" l="1"/>
  <c r="JE1925" i="9"/>
  <c r="JH1924" i="9"/>
  <c r="JI1924" i="9"/>
  <c r="JG1924" i="9"/>
  <c r="JF1925" i="9"/>
  <c r="JD1927" i="9" l="1"/>
  <c r="JE1926" i="9"/>
  <c r="JH1925" i="9"/>
  <c r="JI1925" i="9"/>
  <c r="JG1925" i="9"/>
  <c r="JF1926" i="9"/>
  <c r="JD1928" i="9" l="1"/>
  <c r="JE1927" i="9"/>
  <c r="JH1926" i="9"/>
  <c r="JI1926" i="9"/>
  <c r="JG1926" i="9"/>
  <c r="JF1927" i="9"/>
  <c r="JD1929" i="9" l="1"/>
  <c r="JE1928" i="9"/>
  <c r="JH1927" i="9"/>
  <c r="JI1927" i="9"/>
  <c r="JG1927" i="9"/>
  <c r="JF1928" i="9"/>
  <c r="JD1930" i="9" l="1"/>
  <c r="JE1929" i="9"/>
  <c r="JH1928" i="9"/>
  <c r="JI1928" i="9"/>
  <c r="JG1928" i="9"/>
  <c r="JF1929" i="9"/>
  <c r="JD1931" i="9" l="1"/>
  <c r="JE1930" i="9"/>
  <c r="JH1929" i="9"/>
  <c r="JI1929" i="9"/>
  <c r="JG1929" i="9"/>
  <c r="JF1930" i="9"/>
  <c r="JD1932" i="9" l="1"/>
  <c r="JE1931" i="9"/>
  <c r="JH1930" i="9"/>
  <c r="JI1930" i="9"/>
  <c r="JG1930" i="9"/>
  <c r="JF1931" i="9"/>
  <c r="JD1933" i="9" l="1"/>
  <c r="JE1932" i="9"/>
  <c r="JH1931" i="9"/>
  <c r="JI1931" i="9"/>
  <c r="JG1931" i="9"/>
  <c r="JF1932" i="9"/>
  <c r="JD1934" i="9" l="1"/>
  <c r="JE1933" i="9"/>
  <c r="JH1932" i="9"/>
  <c r="JI1932" i="9"/>
  <c r="JG1932" i="9"/>
  <c r="JF1933" i="9"/>
  <c r="JD1935" i="9" l="1"/>
  <c r="JE1934" i="9"/>
  <c r="JH1933" i="9"/>
  <c r="JI1933" i="9"/>
  <c r="JG1933" i="9"/>
  <c r="JF1934" i="9"/>
  <c r="JD1936" i="9" l="1"/>
  <c r="JE1935" i="9"/>
  <c r="JH1934" i="9"/>
  <c r="JI1934" i="9"/>
  <c r="JG1934" i="9"/>
  <c r="JF1935" i="9"/>
  <c r="JD1937" i="9" l="1"/>
  <c r="JE1936" i="9"/>
  <c r="JH1935" i="9"/>
  <c r="JI1935" i="9"/>
  <c r="JG1935" i="9"/>
  <c r="JF1936" i="9"/>
  <c r="JD1938" i="9" l="1"/>
  <c r="JE1937" i="9"/>
  <c r="JH1936" i="9"/>
  <c r="JI1936" i="9"/>
  <c r="JG1936" i="9"/>
  <c r="JF1937" i="9"/>
  <c r="JD1939" i="9" l="1"/>
  <c r="JE1938" i="9"/>
  <c r="JH1937" i="9"/>
  <c r="JI1937" i="9"/>
  <c r="JG1937" i="9"/>
  <c r="JF1938" i="9"/>
  <c r="JD1940" i="9" l="1"/>
  <c r="JE1939" i="9"/>
  <c r="JH1938" i="9"/>
  <c r="JI1938" i="9"/>
  <c r="JG1938" i="9"/>
  <c r="JF1939" i="9"/>
  <c r="JD1941" i="9" l="1"/>
  <c r="JE1940" i="9"/>
  <c r="JH1939" i="9"/>
  <c r="JI1939" i="9"/>
  <c r="JG1939" i="9"/>
  <c r="JF1940" i="9"/>
  <c r="JD1942" i="9" l="1"/>
  <c r="JE1941" i="9"/>
  <c r="JH1940" i="9"/>
  <c r="JI1940" i="9"/>
  <c r="JG1940" i="9"/>
  <c r="JF1941" i="9"/>
  <c r="JD1943" i="9" l="1"/>
  <c r="JE1942" i="9"/>
  <c r="JH1941" i="9"/>
  <c r="JI1941" i="9"/>
  <c r="JG1941" i="9"/>
  <c r="JF1942" i="9"/>
  <c r="JD1944" i="9" l="1"/>
  <c r="JE1943" i="9"/>
  <c r="JH1942" i="9"/>
  <c r="JI1942" i="9"/>
  <c r="JG1942" i="9"/>
  <c r="JF1943" i="9"/>
  <c r="JD1945" i="9" l="1"/>
  <c r="JE1944" i="9"/>
  <c r="JH1943" i="9"/>
  <c r="JI1943" i="9"/>
  <c r="JG1943" i="9"/>
  <c r="JF1944" i="9"/>
  <c r="JD1946" i="9" l="1"/>
  <c r="JE1945" i="9"/>
  <c r="JH1944" i="9"/>
  <c r="JI1944" i="9"/>
  <c r="JG1944" i="9"/>
  <c r="JF1945" i="9"/>
  <c r="JD1947" i="9" l="1"/>
  <c r="JE1946" i="9"/>
  <c r="JH1945" i="9"/>
  <c r="JI1945" i="9"/>
  <c r="JG1945" i="9"/>
  <c r="JF1946" i="9"/>
  <c r="JD1948" i="9" l="1"/>
  <c r="JE1947" i="9"/>
  <c r="JH1946" i="9"/>
  <c r="JI1946" i="9"/>
  <c r="JG1946" i="9"/>
  <c r="JF1947" i="9"/>
  <c r="JD1949" i="9" l="1"/>
  <c r="JE1948" i="9"/>
  <c r="JH1947" i="9"/>
  <c r="JI1947" i="9"/>
  <c r="JG1947" i="9"/>
  <c r="JF1948" i="9"/>
  <c r="JD1950" i="9" l="1"/>
  <c r="JE1949" i="9"/>
  <c r="JH1948" i="9"/>
  <c r="JI1948" i="9"/>
  <c r="JG1948" i="9"/>
  <c r="JF1949" i="9"/>
  <c r="JD1951" i="9" l="1"/>
  <c r="JE1950" i="9"/>
  <c r="JH1949" i="9"/>
  <c r="JI1949" i="9"/>
  <c r="JG1949" i="9"/>
  <c r="JF1950" i="9"/>
  <c r="JD1952" i="9" l="1"/>
  <c r="JE1951" i="9"/>
  <c r="JH1950" i="9"/>
  <c r="JI1950" i="9"/>
  <c r="JG1950" i="9"/>
  <c r="JF1951" i="9"/>
  <c r="JD1953" i="9" l="1"/>
  <c r="JE1952" i="9"/>
  <c r="JH1951" i="9"/>
  <c r="JI1951" i="9"/>
  <c r="JG1951" i="9"/>
  <c r="JF1952" i="9"/>
  <c r="JD1954" i="9" l="1"/>
  <c r="JE1953" i="9"/>
  <c r="JH1952" i="9"/>
  <c r="JI1952" i="9"/>
  <c r="JG1952" i="9"/>
  <c r="JF1953" i="9"/>
  <c r="JD1955" i="9" l="1"/>
  <c r="JE1954" i="9"/>
  <c r="JH1953" i="9"/>
  <c r="JI1953" i="9"/>
  <c r="JG1953" i="9"/>
  <c r="JF1954" i="9"/>
  <c r="JD1956" i="9" l="1"/>
  <c r="JE1955" i="9"/>
  <c r="JH1954" i="9"/>
  <c r="JI1954" i="9"/>
  <c r="JG1954" i="9"/>
  <c r="JF1955" i="9"/>
  <c r="JD1957" i="9" l="1"/>
  <c r="JE1956" i="9"/>
  <c r="JH1955" i="9"/>
  <c r="JI1955" i="9"/>
  <c r="JG1955" i="9"/>
  <c r="JF1956" i="9"/>
  <c r="JD1958" i="9" l="1"/>
  <c r="JE1957" i="9"/>
  <c r="JH1956" i="9"/>
  <c r="JI1956" i="9"/>
  <c r="JG1956" i="9"/>
  <c r="JF1957" i="9"/>
  <c r="JD1959" i="9" l="1"/>
  <c r="JE1958" i="9"/>
  <c r="JH1957" i="9"/>
  <c r="JI1957" i="9"/>
  <c r="JG1957" i="9"/>
  <c r="JF1958" i="9"/>
  <c r="JD1960" i="9" l="1"/>
  <c r="JE1959" i="9"/>
  <c r="JH1958" i="9"/>
  <c r="JI1958" i="9"/>
  <c r="JG1958" i="9"/>
  <c r="JF1959" i="9"/>
  <c r="JD1961" i="9" l="1"/>
  <c r="JE1960" i="9"/>
  <c r="JH1959" i="9"/>
  <c r="JI1959" i="9"/>
  <c r="JG1959" i="9"/>
  <c r="JF1960" i="9"/>
  <c r="JD1962" i="9" l="1"/>
  <c r="JE1961" i="9"/>
  <c r="JH1960" i="9"/>
  <c r="JI1960" i="9"/>
  <c r="JG1960" i="9"/>
  <c r="JF1961" i="9"/>
  <c r="JD1963" i="9" l="1"/>
  <c r="JE1962" i="9"/>
  <c r="JH1961" i="9"/>
  <c r="JI1961" i="9"/>
  <c r="JG1961" i="9"/>
  <c r="JF1962" i="9"/>
  <c r="JD1964" i="9" l="1"/>
  <c r="JE1963" i="9"/>
  <c r="JH1962" i="9"/>
  <c r="JF1963" i="9"/>
  <c r="JG1963" i="9"/>
  <c r="JI1962" i="9"/>
  <c r="JG1962" i="9"/>
  <c r="JH1963" i="9"/>
  <c r="JD1965" i="9" l="1"/>
  <c r="JE1964" i="9"/>
  <c r="JI1963" i="9"/>
  <c r="JF1964" i="9"/>
  <c r="JD1966" i="9" l="1"/>
  <c r="JE1965" i="9"/>
  <c r="JH1964" i="9"/>
  <c r="JI1964" i="9"/>
  <c r="JG1964" i="9"/>
  <c r="JF1965" i="9"/>
  <c r="JD1967" i="9" l="1"/>
  <c r="JE1966" i="9"/>
  <c r="JH1965" i="9"/>
  <c r="JI1965" i="9"/>
  <c r="JG1965" i="9"/>
  <c r="JF1966" i="9"/>
  <c r="JD1968" i="9" l="1"/>
  <c r="JE1967" i="9"/>
  <c r="JH1966" i="9"/>
  <c r="JI1966" i="9"/>
  <c r="JG1966" i="9"/>
  <c r="JF1967" i="9"/>
  <c r="JD1969" i="9" l="1"/>
  <c r="JE1968" i="9"/>
  <c r="JH1967" i="9"/>
  <c r="JI1967" i="9"/>
  <c r="JG1967" i="9"/>
  <c r="JF1968" i="9"/>
  <c r="JD1970" i="9" l="1"/>
  <c r="JE1969" i="9"/>
  <c r="JH1968" i="9"/>
  <c r="JI1968" i="9"/>
  <c r="JG1968" i="9"/>
  <c r="JF1969" i="9"/>
  <c r="JD1971" i="9" l="1"/>
  <c r="JE1970" i="9"/>
  <c r="JH1969" i="9"/>
  <c r="JI1969" i="9"/>
  <c r="JG1969" i="9"/>
  <c r="JF1970" i="9"/>
  <c r="JD1972" i="9" l="1"/>
  <c r="JE1971" i="9"/>
  <c r="JH1970" i="9"/>
  <c r="JI1970" i="9"/>
  <c r="JG1970" i="9"/>
  <c r="JF1971" i="9"/>
  <c r="JD1973" i="9" l="1"/>
  <c r="JE1972" i="9"/>
  <c r="JH1971" i="9"/>
  <c r="JI1971" i="9"/>
  <c r="JG1971" i="9"/>
  <c r="JF1972" i="9"/>
  <c r="JD1974" i="9" l="1"/>
  <c r="JE1973" i="9"/>
  <c r="JH1972" i="9"/>
  <c r="JI1972" i="9"/>
  <c r="JG1972" i="9"/>
  <c r="JF1973" i="9"/>
  <c r="JD1975" i="9" l="1"/>
  <c r="JE1974" i="9"/>
  <c r="JH1973" i="9"/>
  <c r="JI1973" i="9"/>
  <c r="JG1973" i="9"/>
  <c r="JF1974" i="9"/>
  <c r="JD1976" i="9" l="1"/>
  <c r="JE1975" i="9"/>
  <c r="JH1974" i="9"/>
  <c r="JI1974" i="9"/>
  <c r="JG1974" i="9"/>
  <c r="JF1975" i="9"/>
  <c r="JD1977" i="9" l="1"/>
  <c r="JE1976" i="9"/>
  <c r="JH1975" i="9"/>
  <c r="JI1975" i="9"/>
  <c r="JG1975" i="9"/>
  <c r="JF1976" i="9"/>
  <c r="JD1978" i="9" l="1"/>
  <c r="JE1977" i="9"/>
  <c r="JH1976" i="9"/>
  <c r="JI1976" i="9"/>
  <c r="JG1976" i="9"/>
  <c r="JF1977" i="9"/>
  <c r="JD1979" i="9" l="1"/>
  <c r="JE1978" i="9"/>
  <c r="JH1977" i="9"/>
  <c r="JI1977" i="9"/>
  <c r="JG1977" i="9"/>
  <c r="JF1978" i="9"/>
  <c r="JD1980" i="9" l="1"/>
  <c r="JE1979" i="9"/>
  <c r="JH1978" i="9"/>
  <c r="JI1978" i="9"/>
  <c r="JG1978" i="9"/>
  <c r="JF1979" i="9"/>
  <c r="JD1981" i="9" l="1"/>
  <c r="JE1980" i="9"/>
  <c r="JH1979" i="9"/>
  <c r="JI1979" i="9"/>
  <c r="JG1979" i="9"/>
  <c r="JF1980" i="9"/>
  <c r="JD1982" i="9" l="1"/>
  <c r="JE1981" i="9"/>
  <c r="JH1980" i="9"/>
  <c r="JI1980" i="9"/>
  <c r="JG1980" i="9"/>
  <c r="JF1981" i="9"/>
  <c r="JD1983" i="9" l="1"/>
  <c r="JE1982" i="9"/>
  <c r="JH1981" i="9"/>
  <c r="JI1981" i="9"/>
  <c r="JG1981" i="9"/>
  <c r="JF1982" i="9"/>
  <c r="JD1984" i="9" l="1"/>
  <c r="JE1983" i="9"/>
  <c r="JH1982" i="9"/>
  <c r="JI1982" i="9"/>
  <c r="JG1982" i="9"/>
  <c r="JF1983" i="9"/>
  <c r="JD1985" i="9" l="1"/>
  <c r="JE1984" i="9"/>
  <c r="JH1983" i="9"/>
  <c r="JI1983" i="9"/>
  <c r="JG1983" i="9"/>
  <c r="JF1984" i="9"/>
  <c r="JD1986" i="9" l="1"/>
  <c r="JE1985" i="9"/>
  <c r="JH1984" i="9"/>
  <c r="JI1984" i="9"/>
  <c r="JG1984" i="9"/>
  <c r="JF1985" i="9"/>
  <c r="JD1987" i="9" l="1"/>
  <c r="JE1986" i="9"/>
  <c r="JH1985" i="9"/>
  <c r="JI1985" i="9"/>
  <c r="JG1985" i="9"/>
  <c r="JF1986" i="9"/>
  <c r="JD1988" i="9" l="1"/>
  <c r="JE1987" i="9"/>
  <c r="JH1986" i="9"/>
  <c r="JI1986" i="9"/>
  <c r="JG1986" i="9"/>
  <c r="JF1987" i="9"/>
  <c r="JD1989" i="9" l="1"/>
  <c r="JE1988" i="9"/>
  <c r="JH1987" i="9"/>
  <c r="JI1987" i="9"/>
  <c r="JG1987" i="9"/>
  <c r="JF1988" i="9"/>
  <c r="JD1990" i="9" l="1"/>
  <c r="JE1989" i="9"/>
  <c r="JH1988" i="9"/>
  <c r="JI1988" i="9"/>
  <c r="JG1988" i="9"/>
  <c r="JF1989" i="9"/>
  <c r="JD1991" i="9" l="1"/>
  <c r="JE1990" i="9"/>
  <c r="JH1989" i="9"/>
  <c r="JI1989" i="9"/>
  <c r="JG1989" i="9"/>
  <c r="JF1990" i="9"/>
  <c r="JD1992" i="9" l="1"/>
  <c r="JE1991" i="9"/>
  <c r="JH1990" i="9"/>
  <c r="JI1990" i="9"/>
  <c r="JG1990" i="9"/>
  <c r="JF1991" i="9"/>
  <c r="JD1993" i="9" l="1"/>
  <c r="JE1992" i="9"/>
  <c r="JH1991" i="9"/>
  <c r="JI1991" i="9"/>
  <c r="JG1991" i="9"/>
  <c r="JF1992" i="9"/>
  <c r="JD1994" i="9" l="1"/>
  <c r="JE1993" i="9"/>
  <c r="JH1992" i="9"/>
  <c r="JI1992" i="9"/>
  <c r="JG1992" i="9"/>
  <c r="JF1993" i="9"/>
  <c r="JD1995" i="9" l="1"/>
  <c r="JE1994" i="9"/>
  <c r="JH1993" i="9"/>
  <c r="JI1993" i="9"/>
  <c r="JG1993" i="9"/>
  <c r="JF1994" i="9"/>
  <c r="JD1996" i="9" l="1"/>
  <c r="JE1995" i="9"/>
  <c r="JH1994" i="9"/>
  <c r="JI1994" i="9"/>
  <c r="JG1994" i="9"/>
  <c r="JF1995" i="9"/>
  <c r="JD1997" i="9" l="1"/>
  <c r="JE1996" i="9"/>
  <c r="JH1995" i="9"/>
  <c r="JI1995" i="9"/>
  <c r="JG1995" i="9"/>
  <c r="JF1996" i="9"/>
  <c r="JD1998" i="9" l="1"/>
  <c r="JE1997" i="9"/>
  <c r="JH1996" i="9"/>
  <c r="JI1996" i="9"/>
  <c r="JG1996" i="9"/>
  <c r="JF1997" i="9"/>
  <c r="JD1999" i="9" l="1"/>
  <c r="JE1998" i="9"/>
  <c r="JH1997" i="9"/>
  <c r="JI1997" i="9"/>
  <c r="JG1997" i="9"/>
  <c r="JF1998" i="9"/>
  <c r="JD2000" i="9" l="1"/>
  <c r="JE1999" i="9"/>
  <c r="JH1998" i="9"/>
  <c r="JI1998" i="9"/>
  <c r="JG1998" i="9"/>
  <c r="JF1999" i="9"/>
  <c r="JD2001" i="9" l="1"/>
  <c r="JE2000" i="9"/>
  <c r="JH1999" i="9"/>
  <c r="JI1999" i="9"/>
  <c r="JG1999" i="9"/>
  <c r="JF2000" i="9"/>
  <c r="JD2002" i="9" l="1"/>
  <c r="JE2001" i="9"/>
  <c r="JH2000" i="9"/>
  <c r="JI2000" i="9"/>
  <c r="JG2000" i="9"/>
  <c r="JF2001" i="9"/>
  <c r="JD2003" i="9" l="1"/>
  <c r="JE2002" i="9"/>
  <c r="JH2001" i="9"/>
  <c r="JI2001" i="9"/>
  <c r="JG2001" i="9"/>
  <c r="JF2002" i="9"/>
  <c r="JD2004" i="9" l="1"/>
  <c r="JE2003" i="9"/>
  <c r="JH2002" i="9"/>
  <c r="JI2002" i="9"/>
  <c r="JG2002" i="9"/>
  <c r="JF2003" i="9"/>
  <c r="JD2005" i="9" l="1"/>
  <c r="JE2004" i="9"/>
  <c r="JH2003" i="9"/>
  <c r="JI2003" i="9"/>
  <c r="JG2003" i="9"/>
  <c r="JF2004" i="9"/>
  <c r="JD2006" i="9" l="1"/>
  <c r="JE2005" i="9"/>
  <c r="JH2004" i="9"/>
  <c r="JI2004" i="9"/>
  <c r="JG2004" i="9"/>
  <c r="JF2005" i="9"/>
  <c r="JD2007" i="9" l="1"/>
  <c r="JE2006" i="9"/>
  <c r="JH2005" i="9"/>
  <c r="JI2005" i="9"/>
  <c r="JG2005" i="9"/>
  <c r="JF2006" i="9"/>
  <c r="JD2008" i="9" l="1"/>
  <c r="JE2007" i="9"/>
  <c r="JH2006" i="9"/>
  <c r="JI2006" i="9"/>
  <c r="JG2006" i="9"/>
  <c r="JF2007" i="9"/>
  <c r="JD2009" i="9" l="1"/>
  <c r="JE2008" i="9"/>
  <c r="JH2007" i="9"/>
  <c r="JI2007" i="9"/>
  <c r="JG2007" i="9"/>
  <c r="JF2008" i="9"/>
  <c r="JD2010" i="9" l="1"/>
  <c r="JE2009" i="9"/>
  <c r="JH2008" i="9"/>
  <c r="JI2008" i="9"/>
  <c r="JG2008" i="9"/>
  <c r="JF2009" i="9"/>
  <c r="JD2011" i="9" l="1"/>
  <c r="JE2010" i="9"/>
  <c r="JH2009" i="9"/>
  <c r="JI2009" i="9"/>
  <c r="JG2009" i="9"/>
  <c r="JF2010" i="9"/>
  <c r="JD2012" i="9" l="1"/>
  <c r="JE2011" i="9"/>
  <c r="JH2010" i="9"/>
  <c r="JI2010" i="9"/>
  <c r="JG2010" i="9"/>
  <c r="JF2011" i="9"/>
  <c r="JD2013" i="9" l="1"/>
  <c r="JE2012" i="9"/>
  <c r="JH2011" i="9"/>
  <c r="JI2011" i="9"/>
  <c r="JG2011" i="9"/>
  <c r="JF2012" i="9"/>
  <c r="JD2014" i="9" l="1"/>
  <c r="JE2013" i="9"/>
  <c r="JH2012" i="9"/>
  <c r="JI2012" i="9"/>
  <c r="JG2012" i="9"/>
  <c r="JF2013" i="9"/>
  <c r="JD2015" i="9" l="1"/>
  <c r="JE2014" i="9"/>
  <c r="JH2013" i="9"/>
  <c r="JI2013" i="9"/>
  <c r="JG2013" i="9"/>
  <c r="JF2014" i="9"/>
  <c r="JD2016" i="9" l="1"/>
  <c r="JE2015" i="9"/>
  <c r="JH2014" i="9"/>
  <c r="JI2014" i="9"/>
  <c r="JG2014" i="9"/>
  <c r="JF2015" i="9"/>
  <c r="JD2017" i="9" l="1"/>
  <c r="JE2016" i="9"/>
  <c r="JH2015" i="9"/>
  <c r="JI2015" i="9"/>
  <c r="JG2015" i="9"/>
  <c r="JF2016" i="9"/>
  <c r="JD2018" i="9" l="1"/>
  <c r="JE2017" i="9"/>
  <c r="JH2016" i="9"/>
  <c r="JI2016" i="9"/>
  <c r="JG2016" i="9"/>
  <c r="JF2017" i="9"/>
  <c r="JD2019" i="9" l="1"/>
  <c r="JE2018" i="9"/>
  <c r="JH2017" i="9"/>
  <c r="JI2017" i="9"/>
  <c r="JG2017" i="9"/>
  <c r="JF2018" i="9"/>
  <c r="JD2020" i="9" l="1"/>
  <c r="JE2019" i="9"/>
  <c r="JH2018" i="9"/>
  <c r="JI2018" i="9"/>
  <c r="JG2018" i="9"/>
  <c r="JF2019" i="9"/>
  <c r="JD2021" i="9" l="1"/>
  <c r="JE2020" i="9"/>
  <c r="JH2019" i="9"/>
  <c r="JI2019" i="9"/>
  <c r="JG2019" i="9"/>
  <c r="JF2020" i="9"/>
  <c r="JD2022" i="9" l="1"/>
  <c r="JE2021" i="9"/>
  <c r="JH2020" i="9"/>
  <c r="JI2020" i="9"/>
  <c r="JG2020" i="9"/>
  <c r="JF2021" i="9"/>
  <c r="JD2023" i="9" l="1"/>
  <c r="JE2022" i="9"/>
  <c r="JH2021" i="9"/>
  <c r="JI2021" i="9"/>
  <c r="JG2021" i="9"/>
  <c r="JF2022" i="9"/>
  <c r="JD2024" i="9" l="1"/>
  <c r="JE2023" i="9"/>
  <c r="JH2022" i="9"/>
  <c r="JI2022" i="9"/>
  <c r="JG2022" i="9"/>
  <c r="JF2023" i="9"/>
  <c r="JD2025" i="9" l="1"/>
  <c r="JE2024" i="9"/>
  <c r="JH2023" i="9"/>
  <c r="JI2023" i="9"/>
  <c r="JG2023" i="9"/>
  <c r="JF2024" i="9"/>
  <c r="JD2026" i="9" l="1"/>
  <c r="JE2025" i="9"/>
  <c r="JH2024" i="9"/>
  <c r="JI2024" i="9"/>
  <c r="JG2024" i="9"/>
  <c r="JF2025" i="9"/>
  <c r="JD2027" i="9" l="1"/>
  <c r="JE2026" i="9"/>
  <c r="JH2025" i="9"/>
  <c r="JI2025" i="9"/>
  <c r="JG2025" i="9"/>
  <c r="JF2026" i="9"/>
  <c r="JD2028" i="9" l="1"/>
  <c r="JE2027" i="9"/>
  <c r="JH2026" i="9"/>
  <c r="JI2026" i="9"/>
  <c r="JG2026" i="9"/>
  <c r="JF2027" i="9"/>
  <c r="JD2029" i="9" l="1"/>
  <c r="JE2028" i="9"/>
  <c r="JH2027" i="9"/>
  <c r="JI2027" i="9"/>
  <c r="JG2027" i="9"/>
  <c r="JF2028" i="9"/>
  <c r="JD2030" i="9" l="1"/>
  <c r="JE2029" i="9"/>
  <c r="JH2028" i="9"/>
  <c r="JI2028" i="9"/>
  <c r="JG2028" i="9"/>
  <c r="JF2029" i="9"/>
  <c r="JD2031" i="9" l="1"/>
  <c r="JE2030" i="9"/>
  <c r="JH2029" i="9"/>
  <c r="JI2029" i="9"/>
  <c r="JG2029" i="9"/>
  <c r="JF2030" i="9"/>
  <c r="JD2032" i="9" l="1"/>
  <c r="JE2031" i="9"/>
  <c r="JH2030" i="9"/>
  <c r="JI2030" i="9"/>
  <c r="JG2030" i="9"/>
  <c r="JF2031" i="9"/>
  <c r="JD2033" i="9" l="1"/>
  <c r="JE2032" i="9"/>
  <c r="JH2031" i="9"/>
  <c r="JI2031" i="9"/>
  <c r="JG2031" i="9"/>
  <c r="JF2032" i="9"/>
  <c r="JD2034" i="9" l="1"/>
  <c r="JE2033" i="9"/>
  <c r="JH2032" i="9"/>
  <c r="JI2032" i="9"/>
  <c r="JG2032" i="9"/>
  <c r="JF2033" i="9"/>
  <c r="JD2035" i="9" l="1"/>
  <c r="JE2034" i="9"/>
  <c r="JH2033" i="9"/>
  <c r="JI2033" i="9"/>
  <c r="JG2033" i="9"/>
  <c r="JF2034" i="9"/>
  <c r="JD2036" i="9" l="1"/>
  <c r="JE2035" i="9"/>
  <c r="JH2034" i="9"/>
  <c r="JI2034" i="9"/>
  <c r="JG2034" i="9"/>
  <c r="JF2035" i="9"/>
  <c r="JD2037" i="9" l="1"/>
  <c r="JE2036" i="9"/>
  <c r="JH2035" i="9"/>
  <c r="JI2035" i="9"/>
  <c r="JG2035" i="9"/>
  <c r="JF2036" i="9"/>
  <c r="JD2038" i="9" l="1"/>
  <c r="JE2037" i="9"/>
  <c r="JH2036" i="9"/>
  <c r="JI2036" i="9"/>
  <c r="JG2036" i="9"/>
  <c r="JF2037" i="9"/>
  <c r="JD2039" i="9" l="1"/>
  <c r="JE2038" i="9"/>
  <c r="JH2037" i="9"/>
  <c r="JI2037" i="9"/>
  <c r="JG2037" i="9"/>
  <c r="JF2038" i="9"/>
  <c r="JD2040" i="9" l="1"/>
  <c r="JE2039" i="9"/>
  <c r="JH2038" i="9"/>
  <c r="JI2038" i="9"/>
  <c r="JG2038" i="9"/>
  <c r="JF2039" i="9"/>
  <c r="JD2041" i="9" l="1"/>
  <c r="JE2040" i="9"/>
  <c r="JH2039" i="9"/>
  <c r="JI2039" i="9"/>
  <c r="JG2039" i="9"/>
  <c r="JF2040" i="9"/>
  <c r="JD2042" i="9" l="1"/>
  <c r="JE2041" i="9"/>
  <c r="JH2040" i="9"/>
  <c r="JI2040" i="9"/>
  <c r="JG2040" i="9"/>
  <c r="JF2041" i="9"/>
  <c r="JD2043" i="9" l="1"/>
  <c r="JE2042" i="9"/>
  <c r="JH2041" i="9"/>
  <c r="JI2041" i="9"/>
  <c r="JG2041" i="9"/>
  <c r="JF2042" i="9"/>
  <c r="JD2044" i="9" l="1"/>
  <c r="JE2043" i="9"/>
  <c r="JH2042" i="9"/>
  <c r="JI2042" i="9"/>
  <c r="JG2042" i="9"/>
  <c r="JF2043" i="9"/>
  <c r="JD2045" i="9" l="1"/>
  <c r="JE2044" i="9"/>
  <c r="JH2043" i="9"/>
  <c r="JI2043" i="9"/>
  <c r="JG2043" i="9"/>
  <c r="JF2044" i="9"/>
  <c r="JD2046" i="9" l="1"/>
  <c r="JE2045" i="9"/>
  <c r="JH2044" i="9"/>
  <c r="JI2044" i="9"/>
  <c r="JG2044" i="9"/>
  <c r="JF2045" i="9"/>
  <c r="JD2047" i="9" l="1"/>
  <c r="JE2046" i="9"/>
  <c r="JH2045" i="9"/>
  <c r="JI2045" i="9"/>
  <c r="JG2045" i="9"/>
  <c r="JF2046" i="9"/>
  <c r="JD2048" i="9" l="1"/>
  <c r="JE2047" i="9"/>
  <c r="JH2046" i="9"/>
  <c r="JI2046" i="9"/>
  <c r="JG2046" i="9"/>
  <c r="JF2047" i="9"/>
  <c r="JD2049" i="9" l="1"/>
  <c r="JE2048" i="9"/>
  <c r="JH2047" i="9"/>
  <c r="JI2047" i="9"/>
  <c r="JG2047" i="9"/>
  <c r="JF2048" i="9"/>
  <c r="JD2050" i="9" l="1"/>
  <c r="JE2049" i="9"/>
  <c r="JH2048" i="9"/>
  <c r="JI2048" i="9"/>
  <c r="JG2048" i="9"/>
  <c r="JF2049" i="9"/>
  <c r="JD2051" i="9" l="1"/>
  <c r="JE2050" i="9"/>
  <c r="JH2049" i="9"/>
  <c r="JI2049" i="9"/>
  <c r="JG2049" i="9"/>
  <c r="JF2050" i="9"/>
  <c r="JD2052" i="9" l="1"/>
  <c r="JE2051" i="9"/>
  <c r="JH2050" i="9"/>
  <c r="JI2050" i="9"/>
  <c r="JG2050" i="9"/>
  <c r="JF2051" i="9"/>
  <c r="JD2053" i="9" l="1"/>
  <c r="JE2052" i="9"/>
  <c r="JH2051" i="9"/>
  <c r="JI2051" i="9"/>
  <c r="JG2051" i="9"/>
  <c r="JF2052" i="9"/>
  <c r="JD2054" i="9" l="1"/>
  <c r="JE2053" i="9"/>
  <c r="JH2052" i="9"/>
  <c r="JI2052" i="9"/>
  <c r="JG2052" i="9"/>
  <c r="JF2053" i="9"/>
  <c r="JD2055" i="9" l="1"/>
  <c r="JE2054" i="9"/>
  <c r="JH2053" i="9"/>
  <c r="JI2053" i="9"/>
  <c r="JG2053" i="9"/>
  <c r="JF2054" i="9"/>
  <c r="JD2056" i="9" l="1"/>
  <c r="JE2055" i="9"/>
  <c r="JH2054" i="9"/>
  <c r="JI2054" i="9"/>
  <c r="JG2054" i="9"/>
  <c r="JF2055" i="9"/>
  <c r="JD2057" i="9" l="1"/>
  <c r="JE2056" i="9"/>
  <c r="JH2055" i="9"/>
  <c r="JI2055" i="9"/>
  <c r="JG2055" i="9"/>
  <c r="JF2056" i="9"/>
  <c r="JD2058" i="9" l="1"/>
  <c r="JE2057" i="9"/>
  <c r="JH2056" i="9"/>
  <c r="JI2056" i="9"/>
  <c r="JG2056" i="9"/>
  <c r="JF2057" i="9"/>
  <c r="JD2059" i="9" l="1"/>
  <c r="JE2058" i="9"/>
  <c r="JH2057" i="9"/>
  <c r="JI2057" i="9"/>
  <c r="JG2057" i="9"/>
  <c r="JF2058" i="9"/>
  <c r="JD2060" i="9" l="1"/>
  <c r="JE2059" i="9"/>
  <c r="JH2058" i="9"/>
  <c r="JI2058" i="9"/>
  <c r="JG2058" i="9"/>
  <c r="JF2059" i="9"/>
  <c r="JD2061" i="9" l="1"/>
  <c r="JE2060" i="9"/>
  <c r="JH2059" i="9"/>
  <c r="JI2059" i="9"/>
  <c r="JG2059" i="9"/>
  <c r="JF2060" i="9"/>
  <c r="JD2062" i="9" l="1"/>
  <c r="JE2061" i="9"/>
  <c r="JH2060" i="9"/>
  <c r="JI2060" i="9"/>
  <c r="JG2060" i="9"/>
  <c r="JF2061" i="9"/>
  <c r="JD2063" i="9" l="1"/>
  <c r="JE2062" i="9"/>
  <c r="JH2061" i="9"/>
  <c r="JI2061" i="9"/>
  <c r="JG2061" i="9"/>
  <c r="JF2062" i="9"/>
  <c r="JD2064" i="9" l="1"/>
  <c r="JE2063" i="9"/>
  <c r="JH2062" i="9"/>
  <c r="JI2062" i="9"/>
  <c r="JG2062" i="9"/>
  <c r="JF2063" i="9"/>
  <c r="JD2065" i="9" l="1"/>
  <c r="JE2064" i="9"/>
  <c r="JH2063" i="9"/>
  <c r="JI2063" i="9"/>
  <c r="JG2063" i="9"/>
  <c r="JF2064" i="9"/>
  <c r="JD2066" i="9" l="1"/>
  <c r="JE2065" i="9"/>
  <c r="JH2064" i="9"/>
  <c r="JI2064" i="9"/>
  <c r="JG2064" i="9"/>
  <c r="JF2065" i="9"/>
  <c r="JD2067" i="9" l="1"/>
  <c r="JE2066" i="9"/>
  <c r="JH2065" i="9"/>
  <c r="JI2065" i="9"/>
  <c r="JG2065" i="9"/>
  <c r="JF2066" i="9"/>
  <c r="JD2068" i="9" l="1"/>
  <c r="JE2067" i="9"/>
  <c r="JH2066" i="9"/>
  <c r="JI2066" i="9"/>
  <c r="JG2066" i="9"/>
  <c r="JF2067" i="9"/>
  <c r="JD2069" i="9" l="1"/>
  <c r="JE2068" i="9"/>
  <c r="JH2067" i="9"/>
  <c r="JI2067" i="9"/>
  <c r="JG2067" i="9"/>
  <c r="JF2068" i="9"/>
  <c r="JD2070" i="9" l="1"/>
  <c r="JE2069" i="9"/>
  <c r="JH2068" i="9"/>
  <c r="JI2068" i="9"/>
  <c r="JG2068" i="9"/>
  <c r="JF2069" i="9"/>
  <c r="JD2071" i="9" l="1"/>
  <c r="JE2070" i="9"/>
  <c r="JH2069" i="9"/>
  <c r="JI2069" i="9"/>
  <c r="JG2069" i="9"/>
  <c r="JF2070" i="9"/>
  <c r="JD2072" i="9" l="1"/>
  <c r="JE2071" i="9"/>
  <c r="JH2070" i="9"/>
  <c r="JI2070" i="9"/>
  <c r="JG2070" i="9"/>
  <c r="JF2071" i="9"/>
  <c r="JD2073" i="9" l="1"/>
  <c r="JE2072" i="9"/>
  <c r="JH2071" i="9"/>
  <c r="JI2071" i="9"/>
  <c r="JG2071" i="9"/>
  <c r="JF2072" i="9"/>
  <c r="JD2074" i="9" l="1"/>
  <c r="JE2073" i="9"/>
  <c r="JH2072" i="9"/>
  <c r="JI2072" i="9"/>
  <c r="JG2072" i="9"/>
  <c r="JF2073" i="9"/>
  <c r="JD2075" i="9" l="1"/>
  <c r="JE2074" i="9"/>
  <c r="JH2073" i="9"/>
  <c r="JI2073" i="9"/>
  <c r="JG2073" i="9"/>
  <c r="JF2074" i="9"/>
  <c r="JD2076" i="9" l="1"/>
  <c r="JE2075" i="9"/>
  <c r="JH2074" i="9"/>
  <c r="JI2074" i="9"/>
  <c r="JG2074" i="9"/>
  <c r="JF2075" i="9"/>
  <c r="JD2077" i="9" l="1"/>
  <c r="JE2076" i="9"/>
  <c r="JH2075" i="9"/>
  <c r="JI2075" i="9"/>
  <c r="JG2075" i="9"/>
  <c r="JF2076" i="9"/>
  <c r="JD2078" i="9" l="1"/>
  <c r="JE2077" i="9"/>
  <c r="JH2076" i="9"/>
  <c r="JI2076" i="9"/>
  <c r="JG2076" i="9"/>
  <c r="JF2077" i="9"/>
  <c r="JD2079" i="9" l="1"/>
  <c r="JE2078" i="9"/>
  <c r="JH2077" i="9"/>
  <c r="JI2077" i="9"/>
  <c r="JG2077" i="9"/>
  <c r="JF2078" i="9"/>
  <c r="JD2080" i="9" l="1"/>
  <c r="JE2079" i="9"/>
  <c r="JH2078" i="9"/>
  <c r="JI2078" i="9"/>
  <c r="JG2078" i="9"/>
  <c r="JF2079" i="9"/>
  <c r="JD2081" i="9" l="1"/>
  <c r="JE2080" i="9"/>
  <c r="JH2079" i="9"/>
  <c r="JI2079" i="9"/>
  <c r="JG2079" i="9"/>
  <c r="JF2080" i="9"/>
  <c r="JD2082" i="9" l="1"/>
  <c r="JE2081" i="9"/>
  <c r="JH2080" i="9"/>
  <c r="JI2080" i="9"/>
  <c r="JG2080" i="9"/>
  <c r="JF2081" i="9"/>
  <c r="JD2083" i="9" l="1"/>
  <c r="JE2082" i="9"/>
  <c r="JH2081" i="9"/>
  <c r="JI2081" i="9"/>
  <c r="JG2081" i="9"/>
  <c r="JF2082" i="9"/>
  <c r="JD2084" i="9" l="1"/>
  <c r="JE2083" i="9"/>
  <c r="JH2082" i="9"/>
  <c r="JI2082" i="9"/>
  <c r="JG2082" i="9"/>
  <c r="JF2083" i="9"/>
  <c r="JD2085" i="9" l="1"/>
  <c r="JE2084" i="9"/>
  <c r="JH2083" i="9"/>
  <c r="JI2083" i="9"/>
  <c r="JG2083" i="9"/>
  <c r="JF2084" i="9"/>
  <c r="JD2086" i="9" l="1"/>
  <c r="JE2085" i="9"/>
  <c r="JH2084" i="9"/>
  <c r="JI2084" i="9"/>
  <c r="JG2084" i="9"/>
  <c r="JF2085" i="9"/>
  <c r="JD2087" i="9" l="1"/>
  <c r="JE2086" i="9"/>
  <c r="JH2085" i="9"/>
  <c r="JI2085" i="9"/>
  <c r="JG2085" i="9"/>
  <c r="JF2086" i="9"/>
  <c r="JD2088" i="9" l="1"/>
  <c r="JE2087" i="9"/>
  <c r="JH2086" i="9"/>
  <c r="JI2086" i="9"/>
  <c r="JG2086" i="9"/>
  <c r="JF2087" i="9"/>
  <c r="JD2089" i="9" l="1"/>
  <c r="JE2088" i="9"/>
  <c r="JH2087" i="9"/>
  <c r="JI2087" i="9"/>
  <c r="JG2087" i="9"/>
  <c r="JF2088" i="9"/>
  <c r="JD2090" i="9" l="1"/>
  <c r="JE2089" i="9"/>
  <c r="JH2088" i="9"/>
  <c r="JI2088" i="9"/>
  <c r="JG2088" i="9"/>
  <c r="JF2089" i="9"/>
  <c r="JD2091" i="9" l="1"/>
  <c r="JE2090" i="9"/>
  <c r="JH2089" i="9"/>
  <c r="JI2089" i="9"/>
  <c r="JG2089" i="9"/>
  <c r="JF2090" i="9"/>
  <c r="JD2092" i="9" l="1"/>
  <c r="JE2091" i="9"/>
  <c r="JH2090" i="9"/>
  <c r="JI2090" i="9"/>
  <c r="JG2090" i="9"/>
  <c r="JF2091" i="9"/>
  <c r="JD2093" i="9" l="1"/>
  <c r="JE2092" i="9"/>
  <c r="JH2091" i="9"/>
  <c r="JI2091" i="9"/>
  <c r="JG2091" i="9"/>
  <c r="JF2092" i="9"/>
  <c r="JD2094" i="9" l="1"/>
  <c r="JE2093" i="9"/>
  <c r="JH2092" i="9"/>
  <c r="JI2092" i="9"/>
  <c r="JG2092" i="9"/>
  <c r="JF2093" i="9"/>
  <c r="JD2095" i="9" l="1"/>
  <c r="JE2094" i="9"/>
  <c r="JH2093" i="9"/>
  <c r="JI2093" i="9"/>
  <c r="JG2093" i="9"/>
  <c r="JF2094" i="9"/>
  <c r="JD2096" i="9" l="1"/>
  <c r="JE2095" i="9"/>
  <c r="JH2094" i="9"/>
  <c r="JI2094" i="9"/>
  <c r="JG2094" i="9"/>
  <c r="JF2095" i="9"/>
  <c r="JD2097" i="9" l="1"/>
  <c r="JE2096" i="9"/>
  <c r="JH2095" i="9"/>
  <c r="JI2095" i="9"/>
  <c r="JG2095" i="9"/>
  <c r="JF2096" i="9"/>
  <c r="JD2098" i="9" l="1"/>
  <c r="JE2097" i="9"/>
  <c r="JH2096" i="9"/>
  <c r="JI2096" i="9"/>
  <c r="JG2096" i="9"/>
  <c r="JI2097" i="9"/>
  <c r="JE2098" i="9" l="1"/>
  <c r="JD2099" i="9"/>
  <c r="JG2097" i="9"/>
  <c r="JH2098" i="9"/>
  <c r="JH2097" i="9"/>
  <c r="JF2097" i="9"/>
  <c r="JF2098" i="9"/>
  <c r="JI2098" i="9"/>
  <c r="JE2099" i="9" l="1"/>
  <c r="JD2100" i="9"/>
  <c r="JH2099" i="9"/>
  <c r="JG2098" i="9"/>
  <c r="JG2099" i="9"/>
  <c r="JF2099" i="9"/>
  <c r="JI2099" i="9"/>
  <c r="JE2100" i="9" l="1"/>
  <c r="JD2101" i="9"/>
  <c r="JF2100" i="9"/>
  <c r="JH2100" i="9"/>
  <c r="JG2100" i="9"/>
  <c r="JE2101" i="9" l="1"/>
  <c r="JD2102" i="9"/>
  <c r="JH2101" i="9"/>
  <c r="JI2100" i="9"/>
  <c r="JG2101" i="9"/>
  <c r="JF2101" i="9"/>
  <c r="JI2101" i="9"/>
  <c r="JE2102" i="9" l="1"/>
  <c r="JD2103" i="9"/>
  <c r="JH2102" i="9"/>
  <c r="JG2102" i="9"/>
  <c r="JE2103" i="9" l="1"/>
  <c r="JD2104" i="9"/>
  <c r="JF2102" i="9"/>
  <c r="JI2102" i="9"/>
  <c r="JH2103" i="9"/>
  <c r="JG2103" i="9"/>
  <c r="JE2104" i="9" l="1"/>
  <c r="JD2105" i="9"/>
  <c r="JF2103" i="9"/>
  <c r="JI2103" i="9"/>
  <c r="JH2104" i="9"/>
  <c r="JG2104" i="9"/>
  <c r="JE2105" i="9" l="1"/>
  <c r="JD2106" i="9"/>
  <c r="JF2104" i="9"/>
  <c r="JF2105" i="9"/>
  <c r="JI2104" i="9"/>
  <c r="JH2105" i="9"/>
  <c r="JG2105" i="9"/>
  <c r="JE2106" i="9" l="1"/>
  <c r="JD2107" i="9"/>
  <c r="JH2106" i="9"/>
  <c r="JI2105" i="9"/>
  <c r="JG2106" i="9"/>
  <c r="JF2106" i="9"/>
  <c r="JI2106" i="9"/>
  <c r="JE2107" i="9" l="1"/>
  <c r="JD2108" i="9"/>
  <c r="JF2107" i="9"/>
  <c r="JH2107" i="9"/>
  <c r="JG2107" i="9"/>
  <c r="JE2108" i="9" l="1"/>
  <c r="JD2109" i="9"/>
  <c r="JH2108" i="9"/>
  <c r="JI2107" i="9"/>
  <c r="JG2108" i="9"/>
  <c r="JF2108" i="9"/>
  <c r="JI2108" i="9"/>
  <c r="JE2109" i="9" l="1"/>
  <c r="JD2110" i="9"/>
  <c r="JH2109" i="9"/>
  <c r="JG2109" i="9"/>
  <c r="JE2110" i="9" l="1"/>
  <c r="JD2111" i="9"/>
  <c r="JF2109" i="9"/>
  <c r="JI2109" i="9"/>
  <c r="JH2110" i="9"/>
  <c r="JG2110" i="9"/>
  <c r="JE2111" i="9" l="1"/>
  <c r="JD2112" i="9"/>
  <c r="JF2110" i="9"/>
  <c r="JI2110" i="9"/>
  <c r="JH2111" i="9"/>
  <c r="JG2111" i="9"/>
  <c r="JE2112" i="9" l="1"/>
  <c r="JD2113" i="9"/>
  <c r="JF2111" i="9"/>
  <c r="JI2111" i="9"/>
  <c r="JH2112" i="9"/>
  <c r="JG2112" i="9"/>
  <c r="JE2113" i="9" l="1"/>
  <c r="JD2114" i="9"/>
  <c r="JF2112" i="9"/>
  <c r="JI2112" i="9"/>
  <c r="JH2113" i="9"/>
  <c r="JG2113" i="9"/>
  <c r="JE2114" i="9" l="1"/>
  <c r="JD2115" i="9"/>
  <c r="JF2113" i="9"/>
  <c r="JI2113" i="9"/>
  <c r="JH2114" i="9"/>
  <c r="JG2114" i="9"/>
  <c r="JE2115" i="9" l="1"/>
  <c r="JD2116" i="9"/>
  <c r="JF2114" i="9"/>
  <c r="JI2114" i="9"/>
  <c r="JH2115" i="9"/>
  <c r="JG2115" i="9"/>
  <c r="JE2116" i="9" l="1"/>
  <c r="JD2117" i="9"/>
  <c r="JF2115" i="9"/>
  <c r="JI2115" i="9"/>
  <c r="JH2116" i="9"/>
  <c r="JG2116" i="9"/>
  <c r="JE2117" i="9" l="1"/>
  <c r="JD2118" i="9"/>
  <c r="JF2116" i="9"/>
  <c r="JI2116" i="9"/>
  <c r="JH2117" i="9"/>
  <c r="JG2117" i="9"/>
  <c r="JE2118" i="9" l="1"/>
  <c r="JD2119" i="9"/>
  <c r="JF2117" i="9"/>
  <c r="JI2117" i="9"/>
  <c r="JH2118" i="9"/>
  <c r="JG2118" i="9"/>
  <c r="JE2119" i="9" l="1"/>
  <c r="JD2120" i="9"/>
  <c r="JF2118" i="9"/>
  <c r="JI2118" i="9"/>
  <c r="JH2119" i="9"/>
  <c r="JG2119" i="9"/>
  <c r="JE2120" i="9" l="1"/>
  <c r="JD2121" i="9"/>
  <c r="JF2119" i="9"/>
  <c r="JI2119" i="9"/>
  <c r="JH2120" i="9"/>
  <c r="JG2120" i="9"/>
  <c r="JE2121" i="9" l="1"/>
  <c r="JD2122" i="9"/>
  <c r="JF2120" i="9"/>
  <c r="JI2120" i="9"/>
  <c r="JH2121" i="9"/>
  <c r="JG2121" i="9"/>
  <c r="JE2122" i="9" l="1"/>
  <c r="JD2123" i="9"/>
  <c r="JF2121" i="9"/>
  <c r="JI2121" i="9"/>
  <c r="JH2122" i="9"/>
  <c r="JG2122" i="9"/>
  <c r="JE2123" i="9" l="1"/>
  <c r="JD2124" i="9"/>
  <c r="JF2122" i="9"/>
  <c r="JI2122" i="9"/>
  <c r="JH2123" i="9"/>
  <c r="JG2123" i="9"/>
  <c r="JE2124" i="9" l="1"/>
  <c r="JD2125" i="9"/>
  <c r="JF2123" i="9"/>
  <c r="JI2123" i="9"/>
  <c r="JH2124" i="9"/>
  <c r="JG2124" i="9"/>
  <c r="JE2125" i="9" l="1"/>
  <c r="JD2126" i="9"/>
  <c r="JF2124" i="9"/>
  <c r="JG2125" i="9"/>
  <c r="JF2125" i="9"/>
  <c r="JI2124" i="9"/>
  <c r="JH2125" i="9"/>
  <c r="JI2125" i="9"/>
  <c r="JE2126" i="9" l="1"/>
  <c r="JD2127" i="9"/>
  <c r="JH2126" i="9"/>
  <c r="JG2126" i="9"/>
  <c r="JE2127" i="9" l="1"/>
  <c r="JD2128" i="9"/>
  <c r="JF2126" i="9"/>
  <c r="JI2126" i="9"/>
  <c r="JH2127" i="9"/>
  <c r="JG2127" i="9"/>
  <c r="JE2128" i="9" l="1"/>
  <c r="JD2129" i="9"/>
  <c r="JF2127" i="9"/>
  <c r="JI2127" i="9"/>
  <c r="JH2128" i="9"/>
  <c r="JG2128" i="9"/>
  <c r="JE2129" i="9" l="1"/>
  <c r="JD2130" i="9"/>
  <c r="JF2128" i="9"/>
  <c r="JI2128" i="9"/>
  <c r="JH2129" i="9"/>
  <c r="JG2129" i="9"/>
  <c r="JE2130" i="9" l="1"/>
  <c r="JD2131" i="9"/>
  <c r="JF2129" i="9"/>
  <c r="JI2129" i="9"/>
  <c r="JH2130" i="9"/>
  <c r="JG2130" i="9"/>
  <c r="JE2131" i="9" l="1"/>
  <c r="JD2132" i="9"/>
  <c r="JF2130" i="9"/>
  <c r="JI2130" i="9"/>
  <c r="JH2131" i="9"/>
  <c r="JG2131" i="9"/>
  <c r="JE2132" i="9" l="1"/>
  <c r="JD2133" i="9"/>
  <c r="JF2131" i="9"/>
  <c r="JI2131" i="9"/>
  <c r="JH2132" i="9"/>
  <c r="JG2132" i="9"/>
  <c r="JE2133" i="9" l="1"/>
  <c r="JD2134" i="9"/>
  <c r="JF2132" i="9"/>
  <c r="JI2132" i="9"/>
  <c r="JH2133" i="9"/>
  <c r="JG2133" i="9"/>
  <c r="JE2134" i="9" l="1"/>
  <c r="JD2135" i="9"/>
  <c r="JF2133" i="9"/>
  <c r="JI2133" i="9"/>
  <c r="JH2134" i="9"/>
  <c r="JG2134" i="9"/>
  <c r="JE2135" i="9" l="1"/>
  <c r="JD2136" i="9"/>
  <c r="JF2134" i="9"/>
  <c r="JI2134" i="9"/>
  <c r="JH2135" i="9"/>
  <c r="JG2135" i="9"/>
  <c r="JE2136" i="9" l="1"/>
  <c r="JD2137" i="9"/>
  <c r="JF2135" i="9"/>
  <c r="JI2135" i="9"/>
  <c r="JH2136" i="9"/>
  <c r="JG2136" i="9"/>
  <c r="JE2137" i="9" l="1"/>
  <c r="JD2138" i="9"/>
  <c r="JF2136" i="9"/>
  <c r="JI2136" i="9"/>
  <c r="JH2137" i="9"/>
  <c r="JG2137" i="9"/>
  <c r="JE2138" i="9" l="1"/>
  <c r="JD2139" i="9"/>
  <c r="JF2137" i="9"/>
  <c r="JI2137" i="9"/>
  <c r="JH2138" i="9"/>
  <c r="JG2138" i="9"/>
  <c r="JE2139" i="9" l="1"/>
  <c r="JD2140" i="9"/>
  <c r="JF2138" i="9"/>
  <c r="JI2138" i="9"/>
  <c r="JH2139" i="9"/>
  <c r="JG2139" i="9"/>
  <c r="JE2140" i="9" l="1"/>
  <c r="JD2141" i="9"/>
  <c r="JF2139" i="9"/>
  <c r="JI2139" i="9"/>
  <c r="JH2140" i="9"/>
  <c r="JG2140" i="9"/>
  <c r="JE2141" i="9" l="1"/>
  <c r="JD2142" i="9"/>
  <c r="JF2140" i="9"/>
  <c r="JI2140" i="9"/>
  <c r="JH2141" i="9"/>
  <c r="JG2141" i="9"/>
  <c r="JE2142" i="9" l="1"/>
  <c r="JD2143" i="9"/>
  <c r="JF2141" i="9"/>
  <c r="JI2141" i="9"/>
  <c r="JH2142" i="9"/>
  <c r="JG2142" i="9"/>
  <c r="JE2143" i="9" l="1"/>
  <c r="JD2144" i="9"/>
  <c r="JF2142" i="9"/>
  <c r="JI2142" i="9"/>
  <c r="JH2143" i="9"/>
  <c r="JG2143" i="9"/>
  <c r="JE2144" i="9" l="1"/>
  <c r="JD2145" i="9"/>
  <c r="JF2143" i="9"/>
  <c r="JI2143" i="9"/>
  <c r="JH2144" i="9"/>
  <c r="JG2144" i="9"/>
  <c r="JE2145" i="9" l="1"/>
  <c r="JD2146" i="9"/>
  <c r="JF2144" i="9"/>
  <c r="JI2144" i="9"/>
  <c r="JH2145" i="9"/>
  <c r="JG2145" i="9"/>
  <c r="JE2146" i="9" l="1"/>
  <c r="JD2147" i="9"/>
  <c r="JF2145" i="9"/>
  <c r="JI2145" i="9"/>
  <c r="JH2146" i="9"/>
  <c r="JG2146" i="9"/>
  <c r="JE2147" i="9" l="1"/>
  <c r="JD2148" i="9"/>
  <c r="JF2146" i="9"/>
  <c r="JI2146" i="9"/>
  <c r="JH2147" i="9"/>
  <c r="JG2147" i="9"/>
  <c r="JE2148" i="9" l="1"/>
  <c r="JD2149" i="9"/>
  <c r="JF2147" i="9"/>
  <c r="JI2147" i="9"/>
  <c r="JH2148" i="9"/>
  <c r="JG2148" i="9"/>
  <c r="JE2149" i="9" l="1"/>
  <c r="JD2150" i="9"/>
  <c r="JF2148" i="9"/>
  <c r="JI2148" i="9"/>
  <c r="JH2149" i="9"/>
  <c r="JG2149" i="9"/>
  <c r="JE2150" i="9" l="1"/>
  <c r="JD2151" i="9"/>
  <c r="JF2149" i="9"/>
  <c r="JI2149" i="9"/>
  <c r="JH2150" i="9"/>
  <c r="JG2150" i="9"/>
  <c r="JE2151" i="9" l="1"/>
  <c r="JD2152" i="9"/>
  <c r="JF2150" i="9"/>
  <c r="JI2150" i="9"/>
  <c r="JH2151" i="9"/>
  <c r="JG2151" i="9"/>
  <c r="JE2152" i="9" l="1"/>
  <c r="JD2153" i="9"/>
  <c r="JF2151" i="9"/>
  <c r="JI2151" i="9"/>
  <c r="JH2152" i="9"/>
  <c r="JG2152" i="9"/>
  <c r="JE2153" i="9" l="1"/>
  <c r="JD2154" i="9"/>
  <c r="JF2152" i="9"/>
  <c r="JI2152" i="9"/>
  <c r="JH2153" i="9"/>
  <c r="JG2153" i="9"/>
  <c r="JE2154" i="9" l="1"/>
  <c r="JD2155" i="9"/>
  <c r="JF2153" i="9"/>
  <c r="JI2153" i="9"/>
  <c r="JH2154" i="9"/>
  <c r="JG2154" i="9"/>
  <c r="JE2155" i="9" l="1"/>
  <c r="JD2156" i="9"/>
  <c r="JF2154" i="9"/>
  <c r="JI2154" i="9"/>
  <c r="JH2155" i="9"/>
  <c r="JG2155" i="9"/>
  <c r="JE2156" i="9" l="1"/>
  <c r="JD2157" i="9"/>
  <c r="JF2155" i="9"/>
  <c r="JI2155" i="9"/>
  <c r="JH2156" i="9"/>
  <c r="JG2156" i="9"/>
  <c r="JE2157" i="9" l="1"/>
  <c r="JD2158" i="9"/>
  <c r="JF2156" i="9"/>
  <c r="JF2157" i="9"/>
  <c r="JI2156" i="9"/>
  <c r="JH2157" i="9"/>
  <c r="JG2157" i="9"/>
  <c r="JE2158" i="9" l="1"/>
  <c r="JD2159" i="9"/>
  <c r="JH2158" i="9"/>
  <c r="JI2157" i="9"/>
  <c r="JG2158" i="9"/>
  <c r="JF2158" i="9"/>
  <c r="JI2158" i="9"/>
  <c r="JE2159" i="9" l="1"/>
  <c r="JD2160" i="9"/>
  <c r="JH2159" i="9"/>
  <c r="JG2159" i="9"/>
  <c r="JE2160" i="9" l="1"/>
  <c r="JD2161" i="9"/>
  <c r="JF2159" i="9"/>
  <c r="JI2159" i="9"/>
  <c r="JH2160" i="9"/>
  <c r="JG2160" i="9"/>
  <c r="JE2161" i="9" l="1"/>
  <c r="JD2162" i="9"/>
  <c r="JF2160" i="9"/>
  <c r="JI2160" i="9"/>
  <c r="JH2161" i="9"/>
  <c r="JG2161" i="9"/>
  <c r="JE2162" i="9" l="1"/>
  <c r="JD2163" i="9"/>
  <c r="JF2161" i="9"/>
  <c r="JI2161" i="9"/>
  <c r="JH2162" i="9"/>
  <c r="JG2162" i="9"/>
  <c r="JE2163" i="9" l="1"/>
  <c r="JD2164" i="9"/>
  <c r="JF2162" i="9"/>
  <c r="JI2162" i="9"/>
  <c r="JH2163" i="9"/>
  <c r="JG2163" i="9"/>
  <c r="JE2164" i="9" l="1"/>
  <c r="JD2165" i="9"/>
  <c r="JF2163" i="9"/>
  <c r="JI2163" i="9"/>
  <c r="JH2164" i="9"/>
  <c r="JG2164" i="9"/>
  <c r="JE2165" i="9" l="1"/>
  <c r="JD2166" i="9"/>
  <c r="JF2164" i="9"/>
  <c r="JI2164" i="9"/>
  <c r="JH2165" i="9"/>
  <c r="JG2165" i="9"/>
  <c r="JE2166" i="9" l="1"/>
  <c r="JD2167" i="9"/>
  <c r="JF2165" i="9"/>
  <c r="JI2165" i="9"/>
  <c r="JH2166" i="9"/>
  <c r="JG2166" i="9"/>
  <c r="JE2167" i="9" l="1"/>
  <c r="JD2168" i="9"/>
  <c r="JF2166" i="9"/>
  <c r="JI2166" i="9"/>
  <c r="JH2167" i="9"/>
  <c r="JG2167" i="9"/>
  <c r="JE2168" i="9" l="1"/>
  <c r="JD2169" i="9"/>
  <c r="JF2167" i="9"/>
  <c r="JI2167" i="9"/>
  <c r="JH2168" i="9"/>
  <c r="JG2168" i="9"/>
  <c r="JE2169" i="9" l="1"/>
  <c r="JD2170" i="9"/>
  <c r="JF2168" i="9"/>
  <c r="JI2168" i="9"/>
  <c r="JH2169" i="9"/>
  <c r="JG2169" i="9"/>
  <c r="JE2170" i="9" l="1"/>
  <c r="JD2171" i="9"/>
  <c r="JF2169" i="9"/>
  <c r="JI2169" i="9"/>
  <c r="JH2170" i="9"/>
  <c r="JG2170" i="9"/>
  <c r="JE2171" i="9" l="1"/>
  <c r="JD2172" i="9"/>
  <c r="JF2170" i="9"/>
  <c r="JI2170" i="9"/>
  <c r="JH2171" i="9"/>
  <c r="JG2171" i="9"/>
  <c r="JE2172" i="9" l="1"/>
  <c r="JD2173" i="9"/>
  <c r="JF2171" i="9"/>
  <c r="JI2171" i="9"/>
  <c r="JH2172" i="9"/>
  <c r="JG2172" i="9"/>
  <c r="JE2173" i="9" l="1"/>
  <c r="JD2174" i="9"/>
  <c r="JF2172" i="9"/>
  <c r="JI2172" i="9"/>
  <c r="JH2173" i="9"/>
  <c r="JG2173" i="9"/>
  <c r="JE2174" i="9" l="1"/>
  <c r="JD2175" i="9"/>
  <c r="JF2173" i="9"/>
  <c r="JI2173" i="9"/>
  <c r="JH2174" i="9"/>
  <c r="JG2174" i="9"/>
  <c r="JE2175" i="9" l="1"/>
  <c r="JD2176" i="9"/>
  <c r="JF2174" i="9"/>
  <c r="JI2174" i="9"/>
  <c r="JH2175" i="9"/>
  <c r="JG2175" i="9"/>
  <c r="JE2176" i="9" l="1"/>
  <c r="JD2177" i="9"/>
  <c r="JF2175" i="9"/>
  <c r="JI2175" i="9"/>
  <c r="JH2176" i="9"/>
  <c r="JG2176" i="9"/>
  <c r="JE2177" i="9" l="1"/>
  <c r="JD2178" i="9"/>
  <c r="JF2176" i="9"/>
  <c r="JF2177" i="9"/>
  <c r="JI2176" i="9"/>
  <c r="JH2177" i="9"/>
  <c r="JG2177" i="9"/>
  <c r="JE2178" i="9" l="1"/>
  <c r="JD2179" i="9"/>
  <c r="JH2178" i="9"/>
  <c r="JI2177" i="9"/>
  <c r="JG2178" i="9"/>
  <c r="JF2178" i="9"/>
  <c r="JI2178" i="9"/>
  <c r="JE2179" i="9" l="1"/>
  <c r="JD2180" i="9"/>
  <c r="JH2179" i="9"/>
  <c r="JG2179" i="9"/>
  <c r="JE2180" i="9" l="1"/>
  <c r="JD2181" i="9"/>
  <c r="JF2179" i="9"/>
  <c r="JI2179" i="9"/>
  <c r="JH2180" i="9"/>
  <c r="JG2180" i="9"/>
  <c r="JE2181" i="9" l="1"/>
  <c r="JD2182" i="9"/>
  <c r="JF2180" i="9"/>
  <c r="JI2180" i="9"/>
  <c r="JH2181" i="9"/>
  <c r="JG2181" i="9"/>
  <c r="JE2182" i="9" l="1"/>
  <c r="JD2183" i="9"/>
  <c r="JF2181" i="9"/>
  <c r="JI2181" i="9"/>
  <c r="JH2182" i="9"/>
  <c r="JG2182" i="9"/>
  <c r="JE2183" i="9" l="1"/>
  <c r="JD2184" i="9"/>
  <c r="JF2182" i="9"/>
  <c r="JI2182" i="9"/>
  <c r="JH2183" i="9"/>
  <c r="JG2183" i="9"/>
  <c r="JE2184" i="9" l="1"/>
  <c r="JD2185" i="9"/>
  <c r="JF2183" i="9"/>
  <c r="JI2183" i="9"/>
  <c r="JH2184" i="9"/>
  <c r="JG2184" i="9"/>
  <c r="JE2185" i="9" l="1"/>
  <c r="JD2186" i="9"/>
  <c r="JF2184" i="9"/>
  <c r="JI2184" i="9"/>
  <c r="JH2185" i="9"/>
  <c r="JG2185" i="9"/>
  <c r="JE2186" i="9" l="1"/>
  <c r="JD2187" i="9"/>
  <c r="JF2185" i="9"/>
  <c r="JI2185" i="9"/>
  <c r="JH2186" i="9"/>
  <c r="JG2186" i="9"/>
  <c r="JE2187" i="9" l="1"/>
  <c r="JD2188" i="9"/>
  <c r="JF2186" i="9"/>
  <c r="JI2186" i="9"/>
  <c r="JH2187" i="9"/>
  <c r="JG2187" i="9"/>
  <c r="JE2188" i="9" l="1"/>
  <c r="JD2189" i="9"/>
  <c r="JF2187" i="9"/>
  <c r="JI2187" i="9"/>
  <c r="JH2188" i="9"/>
  <c r="JG2188" i="9"/>
  <c r="JE2189" i="9" l="1"/>
  <c r="JD2190" i="9"/>
  <c r="JF2188" i="9"/>
  <c r="JF2189" i="9"/>
  <c r="JI2188" i="9"/>
  <c r="JH2189" i="9"/>
  <c r="JG2189" i="9"/>
  <c r="JE2190" i="9" l="1"/>
  <c r="JD2191" i="9"/>
  <c r="JH2190" i="9"/>
  <c r="JI2189" i="9"/>
  <c r="JG2190" i="9"/>
  <c r="JF2190" i="9"/>
  <c r="JI2190" i="9"/>
  <c r="JE2191" i="9" l="1"/>
  <c r="JD2192" i="9"/>
  <c r="JF2191" i="9"/>
  <c r="JH2191" i="9"/>
  <c r="JG2191" i="9"/>
  <c r="JE2192" i="9" l="1"/>
  <c r="JD2193" i="9"/>
  <c r="JH2192" i="9"/>
  <c r="JI2191" i="9"/>
  <c r="JG2192" i="9"/>
  <c r="JF2192" i="9"/>
  <c r="JI2192" i="9"/>
  <c r="JE2193" i="9" l="1"/>
  <c r="JD2194" i="9"/>
  <c r="JF2193" i="9"/>
  <c r="JH2193" i="9"/>
  <c r="JG2193" i="9"/>
  <c r="JE2194" i="9" l="1"/>
  <c r="JD2195" i="9"/>
  <c r="JH2194" i="9"/>
  <c r="JI2193" i="9"/>
  <c r="JG2194" i="9"/>
  <c r="JF2194" i="9"/>
  <c r="JI2194" i="9"/>
  <c r="JE2195" i="9" l="1"/>
  <c r="JD2196" i="9"/>
  <c r="JF2195" i="9"/>
  <c r="JH2195" i="9"/>
  <c r="JG2195" i="9"/>
  <c r="JE2196" i="9" l="1"/>
  <c r="JD2197" i="9"/>
  <c r="JH2196" i="9"/>
  <c r="JI2195" i="9"/>
  <c r="JG2196" i="9"/>
  <c r="JF2196" i="9"/>
  <c r="JI2196" i="9"/>
  <c r="JE2197" i="9" l="1"/>
  <c r="JD2198" i="9"/>
  <c r="JF2197" i="9"/>
  <c r="JH2197" i="9"/>
  <c r="JG2197" i="9"/>
  <c r="JE2198" i="9" l="1"/>
  <c r="JD2199" i="9"/>
  <c r="JH2198" i="9"/>
  <c r="JI2197" i="9"/>
  <c r="JG2198" i="9"/>
  <c r="JF2198" i="9"/>
  <c r="JI2198" i="9"/>
  <c r="JE2199" i="9" l="1"/>
  <c r="JD2200" i="9"/>
  <c r="JF2199" i="9"/>
  <c r="JH2199" i="9"/>
  <c r="JG2199" i="9"/>
  <c r="JE2200" i="9" l="1"/>
  <c r="JD2201" i="9"/>
  <c r="JH2200" i="9"/>
  <c r="JI2199" i="9"/>
  <c r="JG2200" i="9"/>
  <c r="JF2200" i="9"/>
  <c r="JI2200" i="9"/>
  <c r="JE2201" i="9" l="1"/>
  <c r="JD2202" i="9"/>
  <c r="JH2201" i="9"/>
  <c r="JG2201" i="9"/>
  <c r="JE2202" i="9" l="1"/>
  <c r="JD2203" i="9"/>
  <c r="JF2201" i="9"/>
  <c r="JF2202" i="9"/>
  <c r="JI2201" i="9"/>
  <c r="JH2202" i="9"/>
  <c r="JG2202" i="9"/>
  <c r="JE2203" i="9" l="1"/>
  <c r="JD2204" i="9"/>
  <c r="JH2203" i="9"/>
  <c r="JI2202" i="9"/>
  <c r="JG2203" i="9"/>
  <c r="JF2203" i="9"/>
  <c r="JI2203" i="9"/>
  <c r="JE2204" i="9" l="1"/>
  <c r="JD2205" i="9"/>
  <c r="JH2204" i="9"/>
  <c r="JG2204" i="9"/>
  <c r="JE2205" i="9" l="1"/>
  <c r="JD2206" i="9"/>
  <c r="JF2204" i="9"/>
  <c r="JI2204" i="9"/>
  <c r="JH2205" i="9"/>
  <c r="JG2205" i="9"/>
  <c r="JE2206" i="9" l="1"/>
  <c r="JD2207" i="9"/>
  <c r="JF2205" i="9"/>
  <c r="JI2205" i="9"/>
  <c r="JH2206" i="9"/>
  <c r="JG2206" i="9"/>
  <c r="JE2207" i="9" l="1"/>
  <c r="JD2208" i="9"/>
  <c r="JF2206" i="9"/>
  <c r="JI2206" i="9"/>
  <c r="JH2207" i="9"/>
  <c r="JG2207" i="9"/>
  <c r="JE2208" i="9" l="1"/>
  <c r="JD2209" i="9"/>
  <c r="JF2207" i="9"/>
  <c r="JI2207" i="9"/>
  <c r="JH2208" i="9"/>
  <c r="JG2208" i="9"/>
  <c r="JE2209" i="9" l="1"/>
  <c r="JD2210" i="9"/>
  <c r="JF2208" i="9"/>
  <c r="JI2208" i="9"/>
  <c r="JH2209" i="9"/>
  <c r="JG2209" i="9"/>
  <c r="JE2210" i="9" l="1"/>
  <c r="JD2211" i="9"/>
  <c r="JF2209" i="9"/>
  <c r="JI2209" i="9"/>
  <c r="JH2210" i="9"/>
  <c r="JG2210" i="9"/>
  <c r="JE2211" i="9" l="1"/>
  <c r="JD2212" i="9"/>
  <c r="JF2210" i="9"/>
  <c r="JI2210" i="9"/>
  <c r="JH2211" i="9"/>
  <c r="JG2211" i="9"/>
  <c r="JE2212" i="9" l="1"/>
  <c r="JD2213" i="9"/>
  <c r="JF2211" i="9"/>
  <c r="JI2211" i="9"/>
  <c r="JH2212" i="9"/>
  <c r="JG2212" i="9"/>
  <c r="JE2213" i="9" l="1"/>
  <c r="JD2214" i="9"/>
  <c r="JF2212" i="9"/>
  <c r="JI2212" i="9"/>
  <c r="JH2213" i="9"/>
  <c r="JG2213" i="9"/>
  <c r="JE2214" i="9" l="1"/>
  <c r="JD2215" i="9"/>
  <c r="JF2213" i="9"/>
  <c r="JI2213" i="9"/>
  <c r="JH2214" i="9"/>
  <c r="JG2214" i="9"/>
  <c r="JE2215" i="9" l="1"/>
  <c r="JD2216" i="9"/>
  <c r="JF2214" i="9"/>
  <c r="JI2214" i="9"/>
  <c r="JH2215" i="9"/>
  <c r="JG2215" i="9"/>
  <c r="JE2216" i="9" l="1"/>
  <c r="JD2217" i="9"/>
  <c r="JF2215" i="9"/>
  <c r="JF2216" i="9"/>
  <c r="JI2215" i="9"/>
  <c r="JH2216" i="9"/>
  <c r="JG2216" i="9"/>
  <c r="JE2217" i="9" l="1"/>
  <c r="JD2218" i="9"/>
  <c r="JH2217" i="9"/>
  <c r="JI2216" i="9"/>
  <c r="JG2217" i="9"/>
  <c r="JF2217" i="9"/>
  <c r="JI2217" i="9"/>
  <c r="JE2218" i="9" l="1"/>
  <c r="JD2219" i="9"/>
  <c r="JF2218" i="9"/>
  <c r="JH2218" i="9"/>
  <c r="JG2218" i="9"/>
  <c r="JE2219" i="9" l="1"/>
  <c r="JD2220" i="9"/>
  <c r="JH2219" i="9"/>
  <c r="JI2218" i="9"/>
  <c r="JG2219" i="9"/>
  <c r="JF2219" i="9"/>
  <c r="JI2219" i="9"/>
  <c r="JE2220" i="9" l="1"/>
  <c r="JD2221" i="9"/>
  <c r="JH2220" i="9"/>
  <c r="JG2220" i="9"/>
  <c r="JE2221" i="9" l="1"/>
  <c r="JD2222" i="9"/>
  <c r="JF2220" i="9"/>
  <c r="JI2220" i="9"/>
  <c r="JH2221" i="9"/>
  <c r="JG2221" i="9"/>
  <c r="JE2222" i="9" l="1"/>
  <c r="JD2223" i="9"/>
  <c r="JF2221" i="9"/>
  <c r="JI2221" i="9"/>
  <c r="JH2222" i="9"/>
  <c r="JG2222" i="9"/>
  <c r="JE2223" i="9" l="1"/>
  <c r="JD2224" i="9"/>
  <c r="JF2222" i="9"/>
  <c r="JI2222" i="9"/>
  <c r="JH2223" i="9"/>
  <c r="JG2223" i="9"/>
  <c r="JE2224" i="9" l="1"/>
  <c r="JD2225" i="9"/>
  <c r="JF2223" i="9"/>
  <c r="JF2224" i="9"/>
  <c r="JI2223" i="9"/>
  <c r="JH2224" i="9"/>
  <c r="JG2224" i="9"/>
  <c r="JE2225" i="9" l="1"/>
  <c r="JD2226" i="9"/>
  <c r="JH2225" i="9"/>
  <c r="JI2224" i="9"/>
  <c r="JF2225" i="9"/>
  <c r="JG2225" i="9"/>
  <c r="JI2225" i="9"/>
  <c r="JE2226" i="9" l="1"/>
  <c r="JD2227" i="9"/>
  <c r="JF2226" i="9"/>
  <c r="JH2226" i="9"/>
  <c r="JG2226" i="9"/>
  <c r="JE2227" i="9" l="1"/>
  <c r="JD2228" i="9"/>
  <c r="JH2227" i="9"/>
  <c r="JI2226" i="9"/>
  <c r="JG2227" i="9"/>
  <c r="JF2227" i="9"/>
  <c r="JI2227" i="9"/>
  <c r="JE2228" i="9" l="1"/>
  <c r="JD2229" i="9"/>
  <c r="JH2228" i="9"/>
  <c r="JG2228" i="9"/>
  <c r="JE2229" i="9" l="1"/>
  <c r="JD2230" i="9"/>
  <c r="JF2228" i="9"/>
  <c r="JI2228" i="9"/>
  <c r="JH2229" i="9"/>
  <c r="JG2229" i="9"/>
  <c r="JE2230" i="9" l="1"/>
  <c r="JD2231" i="9"/>
  <c r="JF2229" i="9"/>
  <c r="JI2229" i="9"/>
  <c r="JH2230" i="9"/>
  <c r="JG2230" i="9"/>
  <c r="JE2231" i="9" l="1"/>
  <c r="JD2232" i="9"/>
  <c r="JF2230" i="9"/>
  <c r="JI2230" i="9"/>
  <c r="JH2231" i="9"/>
  <c r="JG2231" i="9"/>
  <c r="JE2232" i="9" l="1"/>
  <c r="JD2233" i="9"/>
  <c r="JF2231" i="9"/>
  <c r="JI2231" i="9"/>
  <c r="JH2232" i="9"/>
  <c r="JG2232" i="9"/>
  <c r="JE2233" i="9" l="1"/>
  <c r="JD2234" i="9"/>
  <c r="JF2232" i="9"/>
  <c r="JI2232" i="9"/>
  <c r="JH2233" i="9"/>
  <c r="JG2233" i="9"/>
  <c r="JE2234" i="9" l="1"/>
  <c r="JD2235" i="9"/>
  <c r="JF2233" i="9"/>
  <c r="JI2233" i="9"/>
  <c r="JH2234" i="9"/>
  <c r="JG2234" i="9"/>
  <c r="JE2235" i="9" l="1"/>
  <c r="JD2236" i="9"/>
  <c r="JF2234" i="9"/>
  <c r="JI2234" i="9"/>
  <c r="JH2235" i="9"/>
  <c r="JG2235" i="9"/>
  <c r="JE2236" i="9" l="1"/>
  <c r="JD2237" i="9"/>
  <c r="JF2235" i="9"/>
  <c r="JI2235" i="9"/>
  <c r="JH2236" i="9"/>
  <c r="JG2236" i="9"/>
  <c r="JE2237" i="9" l="1"/>
  <c r="JD2238" i="9"/>
  <c r="JF2236" i="9"/>
  <c r="JI2236" i="9"/>
  <c r="JH2237" i="9"/>
  <c r="JG2237" i="9"/>
  <c r="JE2238" i="9" l="1"/>
  <c r="JD2239" i="9"/>
  <c r="JF2237" i="9"/>
  <c r="JI2237" i="9"/>
  <c r="JH2238" i="9"/>
  <c r="JG2238" i="9"/>
  <c r="JE2239" i="9" l="1"/>
  <c r="JD2240" i="9"/>
  <c r="JF2238" i="9"/>
  <c r="JI2238" i="9"/>
  <c r="JH2239" i="9"/>
  <c r="JG2239" i="9"/>
  <c r="JE2240" i="9" l="1"/>
  <c r="JD2241" i="9"/>
  <c r="JF2239" i="9"/>
  <c r="JI2239" i="9"/>
  <c r="JH2240" i="9"/>
  <c r="JG2240" i="9"/>
  <c r="JE2241" i="9" l="1"/>
  <c r="JD2242" i="9"/>
  <c r="JF2240" i="9"/>
  <c r="JI2240" i="9"/>
  <c r="JH2241" i="9"/>
  <c r="JG2241" i="9"/>
  <c r="JE2242" i="9" l="1"/>
  <c r="JD2243" i="9"/>
  <c r="JF2241" i="9"/>
  <c r="JI2241" i="9"/>
  <c r="JH2242" i="9"/>
  <c r="JG2242" i="9"/>
  <c r="JE2243" i="9" l="1"/>
  <c r="JD2244" i="9"/>
  <c r="JF2242" i="9"/>
  <c r="JI2242" i="9"/>
  <c r="JH2243" i="9"/>
  <c r="JG2243" i="9"/>
  <c r="JE2244" i="9" l="1"/>
  <c r="JD2245" i="9"/>
  <c r="JF2243" i="9"/>
  <c r="JI2243" i="9"/>
  <c r="JH2244" i="9"/>
  <c r="JG2244" i="9"/>
  <c r="JE2245" i="9" l="1"/>
  <c r="JD2246" i="9"/>
  <c r="JF2244" i="9"/>
  <c r="JI2244" i="9"/>
  <c r="JH2245" i="9"/>
  <c r="JG2245" i="9"/>
  <c r="JE2246" i="9" l="1"/>
  <c r="JD2247" i="9"/>
  <c r="JF2245" i="9"/>
  <c r="JI2245" i="9"/>
  <c r="JH2246" i="9"/>
  <c r="JG2246" i="9"/>
  <c r="JE2247" i="9" l="1"/>
  <c r="JD2248" i="9"/>
  <c r="JF2246" i="9"/>
  <c r="JF2247" i="9"/>
  <c r="JI2246" i="9"/>
  <c r="JH2247" i="9"/>
  <c r="JG2247" i="9"/>
  <c r="JE2248" i="9" l="1"/>
  <c r="JD2249" i="9"/>
  <c r="JH2248" i="9"/>
  <c r="JI2247" i="9"/>
  <c r="JG2248" i="9"/>
  <c r="JF2248" i="9"/>
  <c r="JI2248" i="9"/>
  <c r="JE2249" i="9" l="1"/>
  <c r="JD2250" i="9"/>
  <c r="JF2249" i="9"/>
  <c r="JH2249" i="9"/>
  <c r="JG2249" i="9"/>
  <c r="JE2250" i="9" l="1"/>
  <c r="JD2251" i="9"/>
  <c r="JH2250" i="9"/>
  <c r="JI2249" i="9"/>
  <c r="JG2250" i="9"/>
  <c r="JF2250" i="9"/>
  <c r="JI2250" i="9"/>
  <c r="JE2251" i="9" l="1"/>
  <c r="JD2252" i="9"/>
  <c r="JH2251" i="9"/>
  <c r="JG2251" i="9"/>
  <c r="JE2252" i="9" l="1"/>
  <c r="JD2253" i="9"/>
  <c r="JF2251" i="9"/>
  <c r="JI2251" i="9"/>
  <c r="JH2252" i="9"/>
  <c r="JG2252" i="9"/>
  <c r="JE2253" i="9" l="1"/>
  <c r="JD2254" i="9"/>
  <c r="JF2252" i="9"/>
  <c r="JI2252" i="9"/>
  <c r="JH2253" i="9"/>
  <c r="JG2253" i="9"/>
  <c r="JE2254" i="9" l="1"/>
  <c r="JD2255" i="9"/>
  <c r="JF2253" i="9"/>
  <c r="JI2253" i="9"/>
  <c r="JH2254" i="9"/>
  <c r="JG2254" i="9"/>
  <c r="JE2255" i="9" l="1"/>
  <c r="JD2256" i="9"/>
  <c r="JF2254" i="9"/>
  <c r="JI2254" i="9"/>
  <c r="JH2255" i="9"/>
  <c r="JG2255" i="9"/>
  <c r="JE2256" i="9" l="1"/>
  <c r="JD2257" i="9"/>
  <c r="JF2255" i="9"/>
  <c r="JG2256" i="9"/>
  <c r="JF2256" i="9"/>
  <c r="JI2255" i="9"/>
  <c r="JH2256" i="9"/>
  <c r="JI2256" i="9"/>
  <c r="JE2257" i="9" l="1"/>
  <c r="JD2258" i="9"/>
  <c r="JH2257" i="9"/>
  <c r="JG2257" i="9"/>
  <c r="JE2258" i="9" l="1"/>
  <c r="JD2259" i="9"/>
  <c r="JF2257" i="9"/>
  <c r="JI2257" i="9"/>
  <c r="JH2258" i="9"/>
  <c r="JG2258" i="9"/>
  <c r="JE2259" i="9" l="1"/>
  <c r="JD2260" i="9"/>
  <c r="JF2258" i="9"/>
  <c r="JI2258" i="9"/>
  <c r="JH2259" i="9"/>
  <c r="JG2259" i="9"/>
  <c r="JE2260" i="9" l="1"/>
  <c r="JD2261" i="9"/>
  <c r="JF2259" i="9"/>
  <c r="JI2259" i="9"/>
  <c r="JH2260" i="9"/>
  <c r="JG2260" i="9"/>
  <c r="JE2261" i="9" l="1"/>
  <c r="JD2262" i="9"/>
  <c r="JF2260" i="9"/>
  <c r="JI2260" i="9"/>
  <c r="JH2261" i="9"/>
  <c r="JG2261" i="9"/>
  <c r="JE2262" i="9" l="1"/>
  <c r="JD2263" i="9"/>
  <c r="JF2261" i="9"/>
  <c r="JI2261" i="9"/>
  <c r="JH2262" i="9"/>
  <c r="JG2262" i="9"/>
  <c r="JE2263" i="9" l="1"/>
  <c r="JD2264" i="9"/>
  <c r="JF2262" i="9"/>
  <c r="JI2262" i="9"/>
  <c r="JH2263" i="9"/>
  <c r="JG2263" i="9"/>
  <c r="JE2264" i="9" l="1"/>
  <c r="JD2265" i="9"/>
  <c r="JF2263" i="9"/>
  <c r="JI2263" i="9"/>
  <c r="JH2264" i="9"/>
  <c r="JG2264" i="9"/>
  <c r="JE2265" i="9" l="1"/>
  <c r="JD2266" i="9"/>
  <c r="JF2264" i="9"/>
  <c r="JI2264" i="9"/>
  <c r="JH2265" i="9"/>
  <c r="JG2265" i="9"/>
  <c r="JE2266" i="9" l="1"/>
  <c r="JD2267" i="9"/>
  <c r="JF2265" i="9"/>
  <c r="JI2265" i="9"/>
  <c r="JH2266" i="9"/>
  <c r="JG2266" i="9"/>
  <c r="JE2267" i="9" l="1"/>
  <c r="JD2268" i="9"/>
  <c r="JF2266" i="9"/>
  <c r="JI2266" i="9"/>
  <c r="JH2267" i="9"/>
  <c r="JG2267" i="9"/>
  <c r="JD2269" i="9" l="1"/>
  <c r="JE2268" i="9"/>
  <c r="JF2267" i="9"/>
  <c r="JI2267" i="9"/>
  <c r="JG2268" i="9"/>
  <c r="JH2268" i="9"/>
  <c r="JD2270" i="9" l="1"/>
  <c r="JE2269" i="9"/>
  <c r="JI2268" i="9"/>
  <c r="JF2268" i="9"/>
  <c r="JF2269" i="9"/>
  <c r="JG2269" i="9"/>
  <c r="JH2269" i="9"/>
  <c r="JD2271" i="9" l="1"/>
  <c r="JE2270" i="9"/>
  <c r="JI2269" i="9"/>
  <c r="JF2270" i="9"/>
  <c r="JD2272" i="9" l="1"/>
  <c r="JE2271" i="9"/>
  <c r="JH2270" i="9"/>
  <c r="JI2270" i="9"/>
  <c r="JG2270" i="9"/>
  <c r="JF2271" i="9"/>
  <c r="JD2273" i="9" l="1"/>
  <c r="JE2272" i="9"/>
  <c r="JH2271" i="9"/>
  <c r="JI2271" i="9"/>
  <c r="JG2271" i="9"/>
  <c r="JF2272" i="9"/>
  <c r="JD2274" i="9" l="1"/>
  <c r="JE2273" i="9"/>
  <c r="JH2272" i="9"/>
  <c r="JI2272" i="9"/>
  <c r="JG2272" i="9"/>
  <c r="JF2273" i="9"/>
  <c r="JD2275" i="9" l="1"/>
  <c r="JE2274" i="9"/>
  <c r="JH2273" i="9"/>
  <c r="JI2273" i="9"/>
  <c r="JG2273" i="9"/>
  <c r="JF2274" i="9"/>
  <c r="JD2276" i="9" l="1"/>
  <c r="JE2275" i="9"/>
  <c r="JH2274" i="9"/>
  <c r="JI2274" i="9"/>
  <c r="JG2274" i="9"/>
  <c r="JF2275" i="9"/>
  <c r="JD2277" i="9" l="1"/>
  <c r="JE2276" i="9"/>
  <c r="JH2275" i="9"/>
  <c r="JI2275" i="9"/>
  <c r="JG2275" i="9"/>
  <c r="JF2276" i="9"/>
  <c r="JD2278" i="9" l="1"/>
  <c r="JE2277" i="9"/>
  <c r="JH2276" i="9"/>
  <c r="JI2276" i="9"/>
  <c r="JG2276" i="9"/>
  <c r="JF2277" i="9"/>
  <c r="JD2279" i="9" l="1"/>
  <c r="JE2278" i="9"/>
  <c r="JH2277" i="9"/>
  <c r="JI2277" i="9"/>
  <c r="JG2277" i="9"/>
  <c r="JF2278" i="9"/>
  <c r="JD2280" i="9" l="1"/>
  <c r="JE2279" i="9"/>
  <c r="JH2278" i="9"/>
  <c r="JI2278" i="9"/>
  <c r="JG2278" i="9"/>
  <c r="JF2279" i="9"/>
  <c r="JD2281" i="9" l="1"/>
  <c r="JE2280" i="9"/>
  <c r="JH2279" i="9"/>
  <c r="JI2279" i="9"/>
  <c r="JG2279" i="9"/>
  <c r="JF2280" i="9"/>
  <c r="JD2282" i="9" l="1"/>
  <c r="JE2281" i="9"/>
  <c r="JH2280" i="9"/>
  <c r="JI2280" i="9"/>
  <c r="JG2280" i="9"/>
  <c r="JF2281" i="9"/>
  <c r="JD2283" i="9" l="1"/>
  <c r="JE2282" i="9"/>
  <c r="JH2281" i="9"/>
  <c r="JI2281" i="9"/>
  <c r="JG2281" i="9"/>
  <c r="JF2282" i="9"/>
  <c r="JD2284" i="9" l="1"/>
  <c r="JE2283" i="9"/>
  <c r="JH2282" i="9"/>
  <c r="JI2282" i="9"/>
  <c r="JG2282" i="9"/>
  <c r="JF2283" i="9"/>
  <c r="JD2285" i="9" l="1"/>
  <c r="JE2284" i="9"/>
  <c r="JH2283" i="9"/>
  <c r="JI2283" i="9"/>
  <c r="JG2283" i="9"/>
  <c r="JF2284" i="9"/>
  <c r="JD2286" i="9" l="1"/>
  <c r="JE2285" i="9"/>
  <c r="JH2284" i="9"/>
  <c r="JI2284" i="9"/>
  <c r="JG2284" i="9"/>
  <c r="JF2285" i="9"/>
  <c r="JD2287" i="9" l="1"/>
  <c r="JE2286" i="9"/>
  <c r="JH2285" i="9"/>
  <c r="JI2285" i="9"/>
  <c r="JG2285" i="9"/>
  <c r="JF2286" i="9"/>
  <c r="JD2288" i="9" l="1"/>
  <c r="JE2287" i="9"/>
  <c r="JH2286" i="9"/>
  <c r="JI2286" i="9"/>
  <c r="JG2286" i="9"/>
  <c r="JF2287" i="9"/>
  <c r="JD2289" i="9" l="1"/>
  <c r="JE2288" i="9"/>
  <c r="JH2287" i="9"/>
  <c r="JI2287" i="9"/>
  <c r="JG2287" i="9"/>
  <c r="JF2288" i="9"/>
  <c r="JD2290" i="9" l="1"/>
  <c r="JE2289" i="9"/>
  <c r="JH2288" i="9"/>
  <c r="JI2288" i="9"/>
  <c r="JG2288" i="9"/>
  <c r="JF2289" i="9"/>
  <c r="JD2291" i="9" l="1"/>
  <c r="JE2290" i="9"/>
  <c r="JH2289" i="9"/>
  <c r="JI2289" i="9"/>
  <c r="JG2289" i="9"/>
  <c r="JF2290" i="9"/>
  <c r="JD2292" i="9" l="1"/>
  <c r="JE2291" i="9"/>
  <c r="JH2290" i="9"/>
  <c r="JI2290" i="9"/>
  <c r="JG2290" i="9"/>
  <c r="JF2291" i="9"/>
  <c r="JD2293" i="9" l="1"/>
  <c r="JE2292" i="9"/>
  <c r="JH2291" i="9"/>
  <c r="JI2291" i="9"/>
  <c r="JG2291" i="9"/>
  <c r="JF2292" i="9"/>
  <c r="JD2294" i="9" l="1"/>
  <c r="JE2293" i="9"/>
  <c r="JH2292" i="9"/>
  <c r="JI2292" i="9"/>
  <c r="JG2292" i="9"/>
  <c r="JF2293" i="9"/>
  <c r="JD2295" i="9" l="1"/>
  <c r="JE2294" i="9"/>
  <c r="JH2293" i="9"/>
  <c r="JI2293" i="9"/>
  <c r="JG2293" i="9"/>
  <c r="JF2294" i="9"/>
  <c r="JD2296" i="9" l="1"/>
  <c r="JE2295" i="9"/>
  <c r="JH2294" i="9"/>
  <c r="JI2294" i="9"/>
  <c r="JG2294" i="9"/>
  <c r="JF2295" i="9"/>
  <c r="JD2297" i="9" l="1"/>
  <c r="JE2296" i="9"/>
  <c r="JH2295" i="9"/>
  <c r="JI2295" i="9"/>
  <c r="JG2295" i="9"/>
  <c r="JF2296" i="9"/>
  <c r="JD2298" i="9" l="1"/>
  <c r="JE2297" i="9"/>
  <c r="JH2296" i="9"/>
  <c r="JI2296" i="9"/>
  <c r="JG2296" i="9"/>
  <c r="JF2297" i="9"/>
  <c r="JD2299" i="9" l="1"/>
  <c r="JE2298" i="9"/>
  <c r="JH2297" i="9"/>
  <c r="JI2297" i="9"/>
  <c r="JG2297" i="9"/>
  <c r="JF2298" i="9"/>
  <c r="JD2300" i="9" l="1"/>
  <c r="JE2299" i="9"/>
  <c r="JH2298" i="9"/>
  <c r="JI2298" i="9"/>
  <c r="JG2298" i="9"/>
  <c r="JF2299" i="9"/>
  <c r="JD2301" i="9" l="1"/>
  <c r="JE2300" i="9"/>
  <c r="JH2299" i="9"/>
  <c r="JI2299" i="9"/>
  <c r="JG2299" i="9"/>
  <c r="JF2300" i="9"/>
  <c r="JD2302" i="9" l="1"/>
  <c r="JE2301" i="9"/>
  <c r="JH2300" i="9"/>
  <c r="JI2300" i="9"/>
  <c r="JG2300" i="9"/>
  <c r="JF2301" i="9"/>
  <c r="JD2303" i="9" l="1"/>
  <c r="JE2302" i="9"/>
  <c r="JH2301" i="9"/>
  <c r="JI2301" i="9"/>
  <c r="JG2301" i="9"/>
  <c r="JF2302" i="9"/>
  <c r="JD2304" i="9" l="1"/>
  <c r="JE2303" i="9"/>
  <c r="JH2302" i="9"/>
  <c r="JI2302" i="9"/>
  <c r="JG2302" i="9"/>
  <c r="JF2303" i="9"/>
  <c r="JD2305" i="9" l="1"/>
  <c r="JE2304" i="9"/>
  <c r="JH2303" i="9"/>
  <c r="JI2303" i="9"/>
  <c r="JG2303" i="9"/>
  <c r="JF2304" i="9"/>
  <c r="JD2306" i="9" l="1"/>
  <c r="JE2305" i="9"/>
  <c r="JH2304" i="9"/>
  <c r="JI2304" i="9"/>
  <c r="JG2304" i="9"/>
  <c r="JF2305" i="9"/>
  <c r="JD2307" i="9" l="1"/>
  <c r="JE2306" i="9"/>
  <c r="JH2305" i="9"/>
  <c r="JI2305" i="9"/>
  <c r="JG2305" i="9"/>
  <c r="JF2306" i="9"/>
  <c r="JD2308" i="9" l="1"/>
  <c r="JE2307" i="9"/>
  <c r="JH2306" i="9"/>
  <c r="JI2306" i="9"/>
  <c r="JG2306" i="9"/>
  <c r="JF2307" i="9"/>
  <c r="JD2309" i="9" l="1"/>
  <c r="JE2308" i="9"/>
  <c r="JH2307" i="9"/>
  <c r="JI2307" i="9"/>
  <c r="JG2307" i="9"/>
  <c r="JF2308" i="9"/>
  <c r="JD2310" i="9" l="1"/>
  <c r="JE2309" i="9"/>
  <c r="JH2308" i="9"/>
  <c r="JI2308" i="9"/>
  <c r="JG2308" i="9"/>
  <c r="JF2309" i="9"/>
  <c r="JD2311" i="9" l="1"/>
  <c r="JE2310" i="9"/>
  <c r="JH2309" i="9"/>
  <c r="JI2309" i="9"/>
  <c r="JG2309" i="9"/>
  <c r="JF2310" i="9"/>
  <c r="JD2312" i="9" l="1"/>
  <c r="JE2311" i="9"/>
  <c r="JH2310" i="9"/>
  <c r="JI2310" i="9"/>
  <c r="JG2310" i="9"/>
  <c r="JF2311" i="9"/>
  <c r="JD2313" i="9" l="1"/>
  <c r="JE2312" i="9"/>
  <c r="JH2311" i="9"/>
  <c r="JI2311" i="9"/>
  <c r="JG2311" i="9"/>
  <c r="JF2312" i="9"/>
  <c r="JD2314" i="9" l="1"/>
  <c r="JE2313" i="9"/>
  <c r="JH2312" i="9"/>
  <c r="JI2312" i="9"/>
  <c r="JG2312" i="9"/>
  <c r="JF2313" i="9"/>
  <c r="JD2315" i="9" l="1"/>
  <c r="JE2314" i="9"/>
  <c r="JH2313" i="9"/>
  <c r="JI2313" i="9"/>
  <c r="JG2313" i="9"/>
  <c r="JF2314" i="9"/>
  <c r="JD2316" i="9" l="1"/>
  <c r="JE2315" i="9"/>
  <c r="JH2314" i="9"/>
  <c r="JI2314" i="9"/>
  <c r="JG2314" i="9"/>
  <c r="JF2315" i="9"/>
  <c r="JD2317" i="9" l="1"/>
  <c r="JE2316" i="9"/>
  <c r="JH2315" i="9"/>
  <c r="JI2315" i="9"/>
  <c r="JG2315" i="9"/>
  <c r="JF2316" i="9"/>
  <c r="JD2318" i="9" l="1"/>
  <c r="JE2317" i="9"/>
  <c r="JH2316" i="9"/>
  <c r="JI2316" i="9"/>
  <c r="JG2316" i="9"/>
  <c r="JF2317" i="9"/>
  <c r="JD2319" i="9" l="1"/>
  <c r="JE2318" i="9"/>
  <c r="JH2317" i="9"/>
  <c r="JI2317" i="9"/>
  <c r="JG2317" i="9"/>
  <c r="JF2318" i="9"/>
  <c r="JD2320" i="9" l="1"/>
  <c r="JE2319" i="9"/>
  <c r="JH2318" i="9"/>
  <c r="JI2318" i="9"/>
  <c r="JG2318" i="9"/>
  <c r="JF2319" i="9"/>
  <c r="JD2321" i="9" l="1"/>
  <c r="JE2320" i="9"/>
  <c r="JH2319" i="9"/>
  <c r="JI2319" i="9"/>
  <c r="JG2319" i="9"/>
  <c r="JF2320" i="9"/>
  <c r="JD2322" i="9" l="1"/>
  <c r="JE2321" i="9"/>
  <c r="JH2320" i="9"/>
  <c r="JI2320" i="9"/>
  <c r="JG2320" i="9"/>
  <c r="JF2321" i="9"/>
  <c r="JD2323" i="9" l="1"/>
  <c r="JE2322" i="9"/>
  <c r="JH2321" i="9"/>
  <c r="JG2322" i="9"/>
  <c r="JI2321" i="9"/>
  <c r="JG2321" i="9"/>
  <c r="JF2322" i="9"/>
  <c r="JD2324" i="9" l="1"/>
  <c r="JE2323" i="9"/>
  <c r="JH2322" i="9"/>
  <c r="JI2322" i="9"/>
  <c r="JF2323" i="9"/>
  <c r="JG2323" i="9"/>
  <c r="JH2323" i="9"/>
  <c r="JD2325" i="9" l="1"/>
  <c r="JE2324" i="9"/>
  <c r="JI2323" i="9"/>
  <c r="JF2324" i="9"/>
  <c r="JD2326" i="9" l="1"/>
  <c r="JE2325" i="9"/>
  <c r="JH2324" i="9"/>
  <c r="JI2324" i="9"/>
  <c r="JG2324" i="9"/>
  <c r="JF2325" i="9"/>
  <c r="JD2327" i="9" l="1"/>
  <c r="JE2326" i="9"/>
  <c r="JH2325" i="9"/>
  <c r="JI2325" i="9"/>
  <c r="JG2325" i="9"/>
  <c r="JF2326" i="9"/>
  <c r="JD2328" i="9" l="1"/>
  <c r="JE2327" i="9"/>
  <c r="JH2326" i="9"/>
  <c r="JI2326" i="9"/>
  <c r="JG2326" i="9"/>
  <c r="JF2327" i="9"/>
  <c r="JD2329" i="9" l="1"/>
  <c r="JE2328" i="9"/>
  <c r="JH2327" i="9"/>
  <c r="JI2327" i="9"/>
  <c r="JG2327" i="9"/>
  <c r="JF2328" i="9"/>
  <c r="JD2330" i="9" l="1"/>
  <c r="JE2329" i="9"/>
  <c r="JH2328" i="9"/>
  <c r="JI2328" i="9"/>
  <c r="JG2328" i="9"/>
  <c r="JF2329" i="9"/>
  <c r="JD2331" i="9" l="1"/>
  <c r="JE2330" i="9"/>
  <c r="JH2329" i="9"/>
  <c r="JI2329" i="9"/>
  <c r="JG2329" i="9"/>
  <c r="JF2330" i="9"/>
  <c r="JD2332" i="9" l="1"/>
  <c r="JE2331" i="9"/>
  <c r="JH2330" i="9"/>
  <c r="JI2330" i="9"/>
  <c r="JG2330" i="9"/>
  <c r="JF2331" i="9"/>
  <c r="JD2333" i="9" l="1"/>
  <c r="JE2332" i="9"/>
  <c r="JH2331" i="9"/>
  <c r="JI2331" i="9"/>
  <c r="JG2331" i="9"/>
  <c r="JF2332" i="9"/>
  <c r="JD2334" i="9" l="1"/>
  <c r="JE2333" i="9"/>
  <c r="JH2332" i="9"/>
  <c r="JI2332" i="9"/>
  <c r="JG2332" i="9"/>
  <c r="JF2333" i="9"/>
  <c r="JD2335" i="9" l="1"/>
  <c r="JE2334" i="9"/>
  <c r="JH2333" i="9"/>
  <c r="JI2333" i="9"/>
  <c r="JG2333" i="9"/>
  <c r="JF2334" i="9"/>
  <c r="JD2336" i="9" l="1"/>
  <c r="JE2335" i="9"/>
  <c r="JH2334" i="9"/>
  <c r="JI2334" i="9"/>
  <c r="JG2334" i="9"/>
  <c r="JF2335" i="9"/>
  <c r="JD2337" i="9" l="1"/>
  <c r="JE2336" i="9"/>
  <c r="JH2335" i="9"/>
  <c r="JI2335" i="9"/>
  <c r="JG2335" i="9"/>
  <c r="JF2336" i="9"/>
  <c r="JD2338" i="9" l="1"/>
  <c r="JE2337" i="9"/>
  <c r="JH2336" i="9"/>
  <c r="JI2336" i="9"/>
  <c r="JG2336" i="9"/>
  <c r="JF2337" i="9"/>
  <c r="JD2339" i="9" l="1"/>
  <c r="JE2338" i="9"/>
  <c r="JH2337" i="9"/>
  <c r="JI2337" i="9"/>
  <c r="JG2337" i="9"/>
  <c r="JF2338" i="9"/>
  <c r="JD2340" i="9" l="1"/>
  <c r="JE2339" i="9"/>
  <c r="JH2338" i="9"/>
  <c r="JI2338" i="9"/>
  <c r="JG2338" i="9"/>
  <c r="JF2339" i="9"/>
  <c r="JD2341" i="9" l="1"/>
  <c r="JE2340" i="9"/>
  <c r="JH2339" i="9"/>
  <c r="JI2339" i="9"/>
  <c r="JG2339" i="9"/>
  <c r="JF2340" i="9"/>
  <c r="JD2342" i="9" l="1"/>
  <c r="JE2341" i="9"/>
  <c r="JH2340" i="9"/>
  <c r="JI2340" i="9"/>
  <c r="JG2340" i="9"/>
  <c r="JF2341" i="9"/>
  <c r="JD2343" i="9" l="1"/>
  <c r="JE2342" i="9"/>
  <c r="JH2341" i="9"/>
  <c r="JI2341" i="9"/>
  <c r="JG2341" i="9"/>
  <c r="JF2342" i="9"/>
  <c r="JD2344" i="9" l="1"/>
  <c r="JE2343" i="9"/>
  <c r="JH2342" i="9"/>
  <c r="JI2342" i="9"/>
  <c r="JG2342" i="9"/>
  <c r="JF2343" i="9"/>
  <c r="JD2345" i="9" l="1"/>
  <c r="JE2344" i="9"/>
  <c r="JH2343" i="9"/>
  <c r="JI2343" i="9"/>
  <c r="JG2343" i="9"/>
  <c r="JF2344" i="9"/>
  <c r="JD2346" i="9" l="1"/>
  <c r="JE2345" i="9"/>
  <c r="JH2344" i="9"/>
  <c r="JI2344" i="9"/>
  <c r="JG2344" i="9"/>
  <c r="JF2345" i="9"/>
  <c r="JD2347" i="9" l="1"/>
  <c r="JE2346" i="9"/>
  <c r="JH2345" i="9"/>
  <c r="JI2345" i="9"/>
  <c r="JG2345" i="9"/>
  <c r="JF2346" i="9"/>
  <c r="JD2348" i="9" l="1"/>
  <c r="JE2347" i="9"/>
  <c r="JH2346" i="9"/>
  <c r="JI2346" i="9"/>
  <c r="JG2346" i="9"/>
  <c r="JF2347" i="9"/>
  <c r="JD2349" i="9" l="1"/>
  <c r="JE2348" i="9"/>
  <c r="JH2347" i="9"/>
  <c r="JI2347" i="9"/>
  <c r="JG2347" i="9"/>
  <c r="JF2348" i="9"/>
  <c r="JD2350" i="9" l="1"/>
  <c r="JE2349" i="9"/>
  <c r="JH2348" i="9"/>
  <c r="JI2348" i="9"/>
  <c r="JG2348" i="9"/>
  <c r="JF2349" i="9"/>
  <c r="JD2351" i="9" l="1"/>
  <c r="JE2350" i="9"/>
  <c r="JH2349" i="9"/>
  <c r="JI2349" i="9"/>
  <c r="JG2349" i="9"/>
  <c r="JF2350" i="9"/>
  <c r="JD2352" i="9" l="1"/>
  <c r="JE2351" i="9"/>
  <c r="JH2350" i="9"/>
  <c r="JI2350" i="9"/>
  <c r="JG2350" i="9"/>
  <c r="JF2351" i="9"/>
  <c r="JD2353" i="9" l="1"/>
  <c r="JE2352" i="9"/>
  <c r="JH2351" i="9"/>
  <c r="JI2351" i="9"/>
  <c r="JG2351" i="9"/>
  <c r="JF2352" i="9"/>
  <c r="JD2354" i="9" l="1"/>
  <c r="JE2353" i="9"/>
  <c r="JH2352" i="9"/>
  <c r="JI2352" i="9"/>
  <c r="JG2352" i="9"/>
  <c r="JF2353" i="9"/>
  <c r="JD2355" i="9" l="1"/>
  <c r="JE2354" i="9"/>
  <c r="JH2353" i="9"/>
  <c r="JI2353" i="9"/>
  <c r="JG2353" i="9"/>
  <c r="JF2354" i="9"/>
  <c r="JD2356" i="9" l="1"/>
  <c r="JE2355" i="9"/>
  <c r="JH2354" i="9"/>
  <c r="JI2354" i="9"/>
  <c r="JG2354" i="9"/>
  <c r="JF2355" i="9"/>
  <c r="JD2357" i="9" l="1"/>
  <c r="JE2356" i="9"/>
  <c r="JH2355" i="9"/>
  <c r="JI2355" i="9"/>
  <c r="JG2355" i="9"/>
  <c r="JF2356" i="9"/>
  <c r="JD2358" i="9" l="1"/>
  <c r="JE2357" i="9"/>
  <c r="JH2356" i="9"/>
  <c r="JI2356" i="9"/>
  <c r="JG2356" i="9"/>
  <c r="JF2357" i="9"/>
  <c r="JD2359" i="9" l="1"/>
  <c r="JE2358" i="9"/>
  <c r="JH2357" i="9"/>
  <c r="JI2357" i="9"/>
  <c r="JG2357" i="9"/>
  <c r="JF2358" i="9"/>
  <c r="JD2360" i="9" l="1"/>
  <c r="JE2359" i="9"/>
  <c r="JH2358" i="9"/>
  <c r="JI2358" i="9"/>
  <c r="JG2358" i="9"/>
  <c r="JF2359" i="9"/>
  <c r="JD2361" i="9" l="1"/>
  <c r="JE2360" i="9"/>
  <c r="JH2359" i="9"/>
  <c r="JI2359" i="9"/>
  <c r="JG2359" i="9"/>
  <c r="JF2360" i="9"/>
  <c r="JD2362" i="9" l="1"/>
  <c r="JE2361" i="9"/>
  <c r="JH2360" i="9"/>
  <c r="JI2360" i="9"/>
  <c r="JG2360" i="9"/>
  <c r="JF2361" i="9"/>
  <c r="JD2363" i="9" l="1"/>
  <c r="JE2362" i="9"/>
  <c r="JH2361" i="9"/>
  <c r="JI2361" i="9"/>
  <c r="JG2361" i="9"/>
  <c r="JF2362" i="9"/>
  <c r="JD2364" i="9" l="1"/>
  <c r="JE2363" i="9"/>
  <c r="JH2362" i="9"/>
  <c r="JI2362" i="9"/>
  <c r="JG2362" i="9"/>
  <c r="JF2363" i="9"/>
  <c r="JD2365" i="9" l="1"/>
  <c r="JE2364" i="9"/>
  <c r="JH2363" i="9"/>
  <c r="JI2363" i="9"/>
  <c r="JG2363" i="9"/>
  <c r="JF2364" i="9"/>
  <c r="JD2366" i="9" l="1"/>
  <c r="JE2365" i="9"/>
  <c r="JH2364" i="9"/>
  <c r="JI2364" i="9"/>
  <c r="JG2364" i="9"/>
  <c r="JF2365" i="9"/>
  <c r="JD2367" i="9" l="1"/>
  <c r="JE2366" i="9"/>
  <c r="JH2365" i="9"/>
  <c r="JI2365" i="9"/>
  <c r="JG2365" i="9"/>
  <c r="JF2366" i="9"/>
  <c r="JD2368" i="9" l="1"/>
  <c r="JE2367" i="9"/>
  <c r="JH2366" i="9"/>
  <c r="JI2366" i="9"/>
  <c r="JG2366" i="9"/>
  <c r="JF2367" i="9"/>
  <c r="JD2369" i="9" l="1"/>
  <c r="JE2368" i="9"/>
  <c r="JH2367" i="9"/>
  <c r="JI2367" i="9"/>
  <c r="JG2367" i="9"/>
  <c r="JF2368" i="9"/>
  <c r="JD2370" i="9" l="1"/>
  <c r="JE2369" i="9"/>
  <c r="JH2368" i="9"/>
  <c r="JI2368" i="9"/>
  <c r="JG2368" i="9"/>
  <c r="JF2369" i="9"/>
  <c r="JD2371" i="9" l="1"/>
  <c r="JE2370" i="9"/>
  <c r="JH2369" i="9"/>
  <c r="JI2369" i="9"/>
  <c r="JG2369" i="9"/>
  <c r="JF2370" i="9"/>
  <c r="JD2372" i="9" l="1"/>
  <c r="JE2371" i="9"/>
  <c r="JH2370" i="9"/>
  <c r="JI2370" i="9"/>
  <c r="JG2370" i="9"/>
  <c r="JF2371" i="9"/>
  <c r="JD2373" i="9" l="1"/>
  <c r="JE2372" i="9"/>
  <c r="JH2371" i="9"/>
  <c r="JI2371" i="9"/>
  <c r="JG2371" i="9"/>
  <c r="JF2372" i="9"/>
  <c r="JD2374" i="9" l="1"/>
  <c r="JE2373" i="9"/>
  <c r="JH2372" i="9"/>
  <c r="JI2372" i="9"/>
  <c r="JG2372" i="9"/>
  <c r="JF2373" i="9"/>
  <c r="JD2375" i="9" l="1"/>
  <c r="JE2374" i="9"/>
  <c r="JH2373" i="9"/>
  <c r="JI2373" i="9"/>
  <c r="JG2373" i="9"/>
  <c r="JF2374" i="9"/>
  <c r="JD2376" i="9" l="1"/>
  <c r="JE2375" i="9"/>
  <c r="JH2374" i="9"/>
  <c r="JI2374" i="9"/>
  <c r="JG2374" i="9"/>
  <c r="JF2375" i="9"/>
  <c r="JD2377" i="9" l="1"/>
  <c r="JE2376" i="9"/>
  <c r="JH2375" i="9"/>
  <c r="JI2375" i="9"/>
  <c r="JG2375" i="9"/>
  <c r="JF2376" i="9"/>
  <c r="JD2378" i="9" l="1"/>
  <c r="JE2377" i="9"/>
  <c r="JH2376" i="9"/>
  <c r="JI2376" i="9"/>
  <c r="JG2376" i="9"/>
  <c r="JF2377" i="9"/>
  <c r="JD2379" i="9" l="1"/>
  <c r="JE2378" i="9"/>
  <c r="JH2377" i="9"/>
  <c r="JI2377" i="9"/>
  <c r="JG2377" i="9"/>
  <c r="JF2378" i="9"/>
  <c r="JD2380" i="9" l="1"/>
  <c r="JE2379" i="9"/>
  <c r="JH2378" i="9"/>
  <c r="JI2378" i="9"/>
  <c r="JG2378" i="9"/>
  <c r="JF2379" i="9"/>
  <c r="JD2381" i="9" l="1"/>
  <c r="JE2380" i="9"/>
  <c r="JH2379" i="9"/>
  <c r="JI2379" i="9"/>
  <c r="JG2379" i="9"/>
  <c r="JF2380" i="9"/>
  <c r="JD2382" i="9" l="1"/>
  <c r="JE2381" i="9"/>
  <c r="JH2380" i="9"/>
  <c r="JI2380" i="9"/>
  <c r="JG2380" i="9"/>
  <c r="JF2381" i="9"/>
  <c r="JD2383" i="9" l="1"/>
  <c r="JE2382" i="9"/>
  <c r="JH2381" i="9"/>
  <c r="JI2381" i="9"/>
  <c r="JG2381" i="9"/>
  <c r="JF2382" i="9"/>
  <c r="JD2384" i="9" l="1"/>
  <c r="JE2383" i="9"/>
  <c r="JH2382" i="9"/>
  <c r="JI2382" i="9"/>
  <c r="JG2382" i="9"/>
  <c r="JF2383" i="9"/>
  <c r="JD2385" i="9" l="1"/>
  <c r="JE2384" i="9"/>
  <c r="JH2383" i="9"/>
  <c r="JI2383" i="9"/>
  <c r="JG2383" i="9"/>
  <c r="JF2384" i="9"/>
  <c r="JD2386" i="9" l="1"/>
  <c r="JE2385" i="9"/>
  <c r="JH2384" i="9"/>
  <c r="JI2384" i="9"/>
  <c r="JG2384" i="9"/>
  <c r="JF2385" i="9"/>
  <c r="JD2387" i="9" l="1"/>
  <c r="JE2386" i="9"/>
  <c r="JH2385" i="9"/>
  <c r="JI2385" i="9"/>
  <c r="JG2385" i="9"/>
  <c r="JF2386" i="9"/>
  <c r="JD2388" i="9" l="1"/>
  <c r="JE2387" i="9"/>
  <c r="JH2386" i="9"/>
  <c r="JI2386" i="9"/>
  <c r="JG2386" i="9"/>
  <c r="JF2387" i="9"/>
  <c r="JD2389" i="9" l="1"/>
  <c r="JE2388" i="9"/>
  <c r="JH2387" i="9"/>
  <c r="JI2387" i="9"/>
  <c r="JG2387" i="9"/>
  <c r="JF2388" i="9"/>
  <c r="JD2390" i="9" l="1"/>
  <c r="JE2389" i="9"/>
  <c r="JH2388" i="9"/>
  <c r="JI2388" i="9"/>
  <c r="JG2388" i="9"/>
  <c r="JF2389" i="9"/>
  <c r="JD2391" i="9" l="1"/>
  <c r="JE2390" i="9"/>
  <c r="JH2389" i="9"/>
  <c r="JI2389" i="9"/>
  <c r="JG2389" i="9"/>
  <c r="JF2390" i="9"/>
  <c r="JD2392" i="9" l="1"/>
  <c r="JE2391" i="9"/>
  <c r="JH2390" i="9"/>
  <c r="JI2390" i="9"/>
  <c r="JG2390" i="9"/>
  <c r="JF2391" i="9"/>
  <c r="JD2393" i="9" l="1"/>
  <c r="JE2392" i="9"/>
  <c r="JH2391" i="9"/>
  <c r="JI2391" i="9"/>
  <c r="JG2391" i="9"/>
  <c r="JF2392" i="9"/>
  <c r="JD2394" i="9" l="1"/>
  <c r="JE2393" i="9"/>
  <c r="JH2392" i="9"/>
  <c r="JI2392" i="9"/>
  <c r="JG2392" i="9"/>
  <c r="JF2393" i="9"/>
  <c r="JD2395" i="9" l="1"/>
  <c r="JE2394" i="9"/>
  <c r="JH2393" i="9"/>
  <c r="JI2393" i="9"/>
  <c r="JG2393" i="9"/>
  <c r="JF2394" i="9"/>
  <c r="JD2396" i="9" l="1"/>
  <c r="JE2395" i="9"/>
  <c r="JH2394" i="9"/>
  <c r="JI2394" i="9"/>
  <c r="JG2394" i="9"/>
  <c r="JF2395" i="9"/>
  <c r="JD2397" i="9" l="1"/>
  <c r="JE2396" i="9"/>
  <c r="JH2395" i="9"/>
  <c r="JI2395" i="9"/>
  <c r="JG2395" i="9"/>
  <c r="JF2396" i="9"/>
  <c r="JD2398" i="9" l="1"/>
  <c r="JE2397" i="9"/>
  <c r="JH2396" i="9"/>
  <c r="JI2396" i="9"/>
  <c r="JG2396" i="9"/>
  <c r="JF2397" i="9"/>
  <c r="JD2399" i="9" l="1"/>
  <c r="JE2398" i="9"/>
  <c r="JH2397" i="9"/>
  <c r="JI2397" i="9"/>
  <c r="JG2397" i="9"/>
  <c r="JF2398" i="9"/>
  <c r="JD2400" i="9" l="1"/>
  <c r="JE2399" i="9"/>
  <c r="JH2398" i="9"/>
  <c r="JI2398" i="9"/>
  <c r="JG2398" i="9"/>
  <c r="JF2399" i="9"/>
  <c r="JD2401" i="9" l="1"/>
  <c r="JE2400" i="9"/>
  <c r="JH2399" i="9"/>
  <c r="JI2399" i="9"/>
  <c r="JG2399" i="9"/>
  <c r="JF2400" i="9"/>
  <c r="JD2402" i="9" l="1"/>
  <c r="JE2401" i="9"/>
  <c r="JH2400" i="9"/>
  <c r="JI2400" i="9"/>
  <c r="JG2400" i="9"/>
  <c r="JF2401" i="9"/>
  <c r="JD2403" i="9" l="1"/>
  <c r="JE2402" i="9"/>
  <c r="JH2401" i="9"/>
  <c r="JI2401" i="9"/>
  <c r="JG2401" i="9"/>
  <c r="JF2402" i="9"/>
  <c r="JD2404" i="9" l="1"/>
  <c r="JE2403" i="9"/>
  <c r="JH2402" i="9"/>
  <c r="JI2402" i="9"/>
  <c r="JG2402" i="9"/>
  <c r="JF2403" i="9"/>
  <c r="JD2405" i="9" l="1"/>
  <c r="JE2404" i="9"/>
  <c r="JH2403" i="9"/>
  <c r="JI2403" i="9"/>
  <c r="JG2403" i="9"/>
  <c r="JF2404" i="9"/>
  <c r="JD2406" i="9" l="1"/>
  <c r="JE2405" i="9"/>
  <c r="JH2404" i="9"/>
  <c r="JI2404" i="9"/>
  <c r="JG2404" i="9"/>
  <c r="JF2405" i="9"/>
  <c r="JD2407" i="9" l="1"/>
  <c r="JE2406" i="9"/>
  <c r="JH2405" i="9"/>
  <c r="JI2405" i="9"/>
  <c r="JG2405" i="9"/>
  <c r="JF2406" i="9"/>
  <c r="JD2408" i="9" l="1"/>
  <c r="JE2407" i="9"/>
  <c r="JH2406" i="9"/>
  <c r="JI2406" i="9"/>
  <c r="JG2406" i="9"/>
  <c r="JF2407" i="9"/>
  <c r="JD2409" i="9" l="1"/>
  <c r="JE2408" i="9"/>
  <c r="JH2407" i="9"/>
  <c r="JI2407" i="9"/>
  <c r="JG2407" i="9"/>
  <c r="JF2408" i="9"/>
  <c r="JD2410" i="9" l="1"/>
  <c r="JE2409" i="9"/>
  <c r="JH2408" i="9"/>
  <c r="JI2408" i="9"/>
  <c r="JG2408" i="9"/>
  <c r="JF2409" i="9"/>
  <c r="JD2411" i="9" l="1"/>
  <c r="JE2410" i="9"/>
  <c r="JH2409" i="9"/>
  <c r="JI2409" i="9"/>
  <c r="JG2409" i="9"/>
  <c r="JF2410" i="9"/>
  <c r="JD2412" i="9" l="1"/>
  <c r="JE2411" i="9"/>
  <c r="JH2410" i="9"/>
  <c r="JI2410" i="9"/>
  <c r="JG2410" i="9"/>
  <c r="JF2411" i="9"/>
  <c r="JD2413" i="9" l="1"/>
  <c r="JE2412" i="9"/>
  <c r="JH2411" i="9"/>
  <c r="JI2411" i="9"/>
  <c r="JG2411" i="9"/>
  <c r="JF2412" i="9"/>
  <c r="JD2414" i="9" l="1"/>
  <c r="JE2413" i="9"/>
  <c r="JH2412" i="9"/>
  <c r="JI2412" i="9"/>
  <c r="JG2412" i="9"/>
  <c r="JF2413" i="9"/>
  <c r="JD2415" i="9" l="1"/>
  <c r="JE2414" i="9"/>
  <c r="JH2413" i="9"/>
  <c r="JI2413" i="9"/>
  <c r="JG2413" i="9"/>
  <c r="JF2414" i="9"/>
  <c r="JD2416" i="9" l="1"/>
  <c r="JE2415" i="9"/>
  <c r="JH2414" i="9"/>
  <c r="JI2414" i="9"/>
  <c r="JG2414" i="9"/>
  <c r="JF2415" i="9"/>
  <c r="JD2417" i="9" l="1"/>
  <c r="JE2416" i="9"/>
  <c r="JH2415" i="9"/>
  <c r="JI2415" i="9"/>
  <c r="JG2415" i="9"/>
  <c r="JF2416" i="9"/>
  <c r="JD2418" i="9" l="1"/>
  <c r="JE2417" i="9"/>
  <c r="JH2416" i="9"/>
  <c r="JI2416" i="9"/>
  <c r="JG2416" i="9"/>
  <c r="JF2417" i="9"/>
  <c r="JD2419" i="9" l="1"/>
  <c r="JE2418" i="9"/>
  <c r="JH2417" i="9"/>
  <c r="JI2417" i="9"/>
  <c r="JG2417" i="9"/>
  <c r="JF2418" i="9"/>
  <c r="JD2420" i="9" l="1"/>
  <c r="JE2419" i="9"/>
  <c r="JH2418" i="9"/>
  <c r="JI2418" i="9"/>
  <c r="JG2418" i="9"/>
  <c r="JF2419" i="9"/>
  <c r="JD2421" i="9" l="1"/>
  <c r="JE2420" i="9"/>
  <c r="JH2419" i="9"/>
  <c r="JI2419" i="9"/>
  <c r="JG2419" i="9"/>
  <c r="JF2420" i="9"/>
  <c r="JD2422" i="9" l="1"/>
  <c r="JE2421" i="9"/>
  <c r="JH2420" i="9"/>
  <c r="JI2420" i="9"/>
  <c r="JG2420" i="9"/>
  <c r="JF2421" i="9"/>
  <c r="JD2423" i="9" l="1"/>
  <c r="JE2422" i="9"/>
  <c r="JH2421" i="9"/>
  <c r="JI2421" i="9"/>
  <c r="JG2421" i="9"/>
  <c r="JF2422" i="9"/>
  <c r="JD2424" i="9" l="1"/>
  <c r="JE2423" i="9"/>
  <c r="JH2422" i="9"/>
  <c r="JI2422" i="9"/>
  <c r="JG2422" i="9"/>
  <c r="JF2423" i="9"/>
  <c r="JD2425" i="9" l="1"/>
  <c r="JE2424" i="9"/>
  <c r="JH2423" i="9"/>
  <c r="JI2423" i="9"/>
  <c r="JG2423" i="9"/>
  <c r="JF2424" i="9"/>
  <c r="JD2426" i="9" l="1"/>
  <c r="JE2425" i="9"/>
  <c r="JH2424" i="9"/>
  <c r="JI2424" i="9"/>
  <c r="JG2424" i="9"/>
  <c r="JF2425" i="9"/>
  <c r="JD2427" i="9" l="1"/>
  <c r="JE2426" i="9"/>
  <c r="JH2425" i="9"/>
  <c r="JI2425" i="9"/>
  <c r="JG2425" i="9"/>
  <c r="JF2426" i="9"/>
  <c r="JD2428" i="9" l="1"/>
  <c r="JE2427" i="9"/>
  <c r="JH2426" i="9"/>
  <c r="JI2426" i="9"/>
  <c r="JG2426" i="9"/>
  <c r="JF2427" i="9"/>
  <c r="JD2429" i="9" l="1"/>
  <c r="JE2428" i="9"/>
  <c r="JH2427" i="9"/>
  <c r="JI2427" i="9"/>
  <c r="JG2427" i="9"/>
  <c r="JF2428" i="9"/>
  <c r="JD2430" i="9" l="1"/>
  <c r="JE2429" i="9"/>
  <c r="JH2428" i="9"/>
  <c r="JI2428" i="9"/>
  <c r="JG2428" i="9"/>
  <c r="JF2429" i="9"/>
  <c r="JD2431" i="9" l="1"/>
  <c r="JE2430" i="9"/>
  <c r="JH2429" i="9"/>
  <c r="JI2429" i="9"/>
  <c r="JG2429" i="9"/>
  <c r="JF2430" i="9"/>
  <c r="JD2432" i="9" l="1"/>
  <c r="JE2431" i="9"/>
  <c r="JH2430" i="9"/>
  <c r="JI2430" i="9"/>
  <c r="JG2430" i="9"/>
  <c r="JF2431" i="9"/>
  <c r="JD2433" i="9" l="1"/>
  <c r="JE2432" i="9"/>
  <c r="JH2431" i="9"/>
  <c r="JI2431" i="9"/>
  <c r="JG2431" i="9"/>
  <c r="JF2432" i="9"/>
  <c r="JD2434" i="9" l="1"/>
  <c r="JE2433" i="9"/>
  <c r="JH2432" i="9"/>
  <c r="JI2432" i="9"/>
  <c r="JG2432" i="9"/>
  <c r="JF2433" i="9"/>
  <c r="JD2435" i="9" l="1"/>
  <c r="JE2434" i="9"/>
  <c r="JH2433" i="9"/>
  <c r="JI2433" i="9"/>
  <c r="JG2433" i="9"/>
  <c r="JF2434" i="9"/>
  <c r="JD2436" i="9" l="1"/>
  <c r="JE2435" i="9"/>
  <c r="JH2434" i="9"/>
  <c r="JI2434" i="9"/>
  <c r="JG2434" i="9"/>
  <c r="JF2435" i="9"/>
  <c r="JD2437" i="9" l="1"/>
  <c r="JE2436" i="9"/>
  <c r="JH2435" i="9"/>
  <c r="JI2435" i="9"/>
  <c r="JG2435" i="9"/>
  <c r="JF2436" i="9"/>
  <c r="JD2438" i="9" l="1"/>
  <c r="JE2437" i="9"/>
  <c r="JH2436" i="9"/>
  <c r="JI2436" i="9"/>
  <c r="JG2436" i="9"/>
  <c r="JF2437" i="9"/>
  <c r="JD2439" i="9" l="1"/>
  <c r="JE2438" i="9"/>
  <c r="JH2437" i="9"/>
  <c r="JI2437" i="9"/>
  <c r="JG2437" i="9"/>
  <c r="JI2438" i="9"/>
  <c r="JD2440" i="9" l="1"/>
  <c r="JE2439" i="9"/>
  <c r="JH2438" i="9"/>
  <c r="JF2438" i="9"/>
  <c r="JG2438" i="9"/>
  <c r="JF2439" i="9"/>
  <c r="JD2441" i="9" l="1"/>
  <c r="JE2440" i="9"/>
  <c r="JH2439" i="9"/>
  <c r="JI2439" i="9"/>
  <c r="JG2439" i="9"/>
  <c r="JF2440" i="9"/>
  <c r="JD2442" i="9" l="1"/>
  <c r="JE2441" i="9"/>
  <c r="JH2440" i="9"/>
  <c r="JI2440" i="9"/>
  <c r="JG2440" i="9"/>
  <c r="JF2441" i="9"/>
  <c r="JD2443" i="9" l="1"/>
  <c r="JE2442" i="9"/>
  <c r="JH2441" i="9"/>
  <c r="JI2441" i="9"/>
  <c r="JG2441" i="9"/>
  <c r="JF2442" i="9"/>
  <c r="JD2444" i="9" l="1"/>
  <c r="JE2443" i="9"/>
  <c r="JH2442" i="9"/>
  <c r="JI2442" i="9"/>
  <c r="JG2442" i="9"/>
  <c r="JF2443" i="9"/>
  <c r="JD2445" i="9" l="1"/>
  <c r="JE2444" i="9"/>
  <c r="JH2443" i="9"/>
  <c r="JI2443" i="9"/>
  <c r="JG2443" i="9"/>
  <c r="JF2444" i="9"/>
  <c r="JD2446" i="9" l="1"/>
  <c r="JE2445" i="9"/>
  <c r="JH2444" i="9"/>
  <c r="JI2444" i="9"/>
  <c r="JG2444" i="9"/>
  <c r="JF2445" i="9"/>
  <c r="JD2447" i="9" l="1"/>
  <c r="JE2446" i="9"/>
  <c r="JH2445" i="9"/>
  <c r="JI2445" i="9"/>
  <c r="JG2445" i="9"/>
  <c r="JF2446" i="9"/>
  <c r="JD2448" i="9" l="1"/>
  <c r="JE2447" i="9"/>
  <c r="JH2446" i="9"/>
  <c r="JI2446" i="9"/>
  <c r="JG2446" i="9"/>
  <c r="JF2447" i="9"/>
  <c r="JD2449" i="9" l="1"/>
  <c r="JE2448" i="9"/>
  <c r="JH2447" i="9"/>
  <c r="JI2447" i="9"/>
  <c r="JG2447" i="9"/>
  <c r="JF2448" i="9"/>
  <c r="JD2450" i="9" l="1"/>
  <c r="JE2449" i="9"/>
  <c r="JH2448" i="9"/>
  <c r="JI2448" i="9"/>
  <c r="JG2448" i="9"/>
  <c r="JF2449" i="9"/>
  <c r="JD2451" i="9" l="1"/>
  <c r="JE2450" i="9"/>
  <c r="JH2449" i="9"/>
  <c r="JI2449" i="9"/>
  <c r="JG2449" i="9"/>
  <c r="JF2450" i="9"/>
  <c r="JD2452" i="9" l="1"/>
  <c r="JE2451" i="9"/>
  <c r="JH2450" i="9"/>
  <c r="JI2450" i="9"/>
  <c r="JG2450" i="9"/>
  <c r="JF2451" i="9"/>
  <c r="JD2453" i="9" l="1"/>
  <c r="JE2452" i="9"/>
  <c r="JH2451" i="9"/>
  <c r="JF2452" i="9"/>
  <c r="JG2452" i="9"/>
  <c r="JI2451" i="9"/>
  <c r="JG2451" i="9"/>
  <c r="JH2452" i="9"/>
  <c r="JD2454" i="9" l="1"/>
  <c r="JE2453" i="9"/>
  <c r="JI2452" i="9"/>
  <c r="JF2453" i="9"/>
  <c r="JD2455" i="9" l="1"/>
  <c r="JE2454" i="9"/>
  <c r="JH2453" i="9"/>
  <c r="JI2453" i="9"/>
  <c r="JG2453" i="9"/>
  <c r="JF2454" i="9"/>
  <c r="JD2456" i="9" l="1"/>
  <c r="JE2455" i="9"/>
  <c r="JH2454" i="9"/>
  <c r="JI2454" i="9"/>
  <c r="JG2454" i="9"/>
  <c r="JF2455" i="9"/>
  <c r="JD2457" i="9" l="1"/>
  <c r="JE2456" i="9"/>
  <c r="JH2455" i="9"/>
  <c r="JI2455" i="9"/>
  <c r="JG2455" i="9"/>
  <c r="JF2456" i="9"/>
  <c r="JD2458" i="9" l="1"/>
  <c r="JE2457" i="9"/>
  <c r="JH2456" i="9"/>
  <c r="JI2456" i="9"/>
  <c r="JG2456" i="9"/>
  <c r="JF2457" i="9"/>
  <c r="JD2459" i="9" l="1"/>
  <c r="JE2458" i="9"/>
  <c r="JH2457" i="9"/>
  <c r="JI2457" i="9"/>
  <c r="JG2457" i="9"/>
  <c r="JF2458" i="9"/>
  <c r="JD2460" i="9" l="1"/>
  <c r="JE2459" i="9"/>
  <c r="JH2458" i="9"/>
  <c r="JI2458" i="9"/>
  <c r="JG2458" i="9"/>
  <c r="JF2459" i="9"/>
  <c r="JD2461" i="9" l="1"/>
  <c r="JE2460" i="9"/>
  <c r="JH2459" i="9"/>
  <c r="JI2459" i="9"/>
  <c r="JG2459" i="9"/>
  <c r="JF2460" i="9"/>
  <c r="JD2462" i="9" l="1"/>
  <c r="JE2461" i="9"/>
  <c r="JH2460" i="9"/>
  <c r="JI2460" i="9"/>
  <c r="JG2460" i="9"/>
  <c r="JF2461" i="9"/>
  <c r="JD2463" i="9" l="1"/>
  <c r="JE2462" i="9"/>
  <c r="JH2461" i="9"/>
  <c r="JI2461" i="9"/>
  <c r="JG2461" i="9"/>
  <c r="JF2462" i="9"/>
  <c r="JD2464" i="9" l="1"/>
  <c r="JE2463" i="9"/>
  <c r="JH2462" i="9"/>
  <c r="JI2462" i="9"/>
  <c r="JG2462" i="9"/>
  <c r="JF2463" i="9"/>
  <c r="JD2465" i="9" l="1"/>
  <c r="JE2464" i="9"/>
  <c r="JH2463" i="9"/>
  <c r="JI2463" i="9"/>
  <c r="JG2463" i="9"/>
  <c r="JF2464" i="9"/>
  <c r="JD2466" i="9" l="1"/>
  <c r="JE2465" i="9"/>
  <c r="JH2464" i="9"/>
  <c r="JI2464" i="9"/>
  <c r="JG2464" i="9"/>
  <c r="JF2465" i="9"/>
  <c r="JD2467" i="9" l="1"/>
  <c r="JE2466" i="9"/>
  <c r="JH2465" i="9"/>
  <c r="JI2465" i="9"/>
  <c r="JG2465" i="9"/>
  <c r="JF2466" i="9"/>
  <c r="JD2468" i="9" l="1"/>
  <c r="JE2467" i="9"/>
  <c r="JH2466" i="9"/>
  <c r="JI2466" i="9"/>
  <c r="JG2466" i="9"/>
  <c r="JF2467" i="9"/>
  <c r="JD2469" i="9" l="1"/>
  <c r="JE2468" i="9"/>
  <c r="JH2467" i="9"/>
  <c r="JI2467" i="9"/>
  <c r="JG2467" i="9"/>
  <c r="JF2468" i="9"/>
  <c r="JD2470" i="9" l="1"/>
  <c r="JE2469" i="9"/>
  <c r="JH2468" i="9"/>
  <c r="JI2468" i="9"/>
  <c r="JG2468" i="9"/>
  <c r="JF2469" i="9"/>
  <c r="JD2471" i="9" l="1"/>
  <c r="JE2470" i="9"/>
  <c r="JH2469" i="9"/>
  <c r="JI2469" i="9"/>
  <c r="JG2469" i="9"/>
  <c r="JF2470" i="9"/>
  <c r="JD2472" i="9" l="1"/>
  <c r="JE2471" i="9"/>
  <c r="JH2470" i="9"/>
  <c r="JI2470" i="9"/>
  <c r="JG2470" i="9"/>
  <c r="JF2471" i="9"/>
  <c r="JD2473" i="9" l="1"/>
  <c r="JE2472" i="9"/>
  <c r="JH2471" i="9"/>
  <c r="JI2471" i="9"/>
  <c r="JG2471" i="9"/>
  <c r="JF2472" i="9"/>
  <c r="JD2474" i="9" l="1"/>
  <c r="JE2473" i="9"/>
  <c r="JH2472" i="9"/>
  <c r="JI2472" i="9"/>
  <c r="JG2472" i="9"/>
  <c r="JF2473" i="9"/>
  <c r="JD2475" i="9" l="1"/>
  <c r="JE2474" i="9"/>
  <c r="JH2473" i="9"/>
  <c r="JI2473" i="9"/>
  <c r="JG2473" i="9"/>
  <c r="JF2474" i="9"/>
  <c r="JD2476" i="9" l="1"/>
  <c r="JE2475" i="9"/>
  <c r="JH2474" i="9"/>
  <c r="JI2474" i="9"/>
  <c r="JG2474" i="9"/>
  <c r="JF2475" i="9"/>
  <c r="JD2477" i="9" l="1"/>
  <c r="JE2476" i="9"/>
  <c r="JH2475" i="9"/>
  <c r="JI2475" i="9"/>
  <c r="JG2475" i="9"/>
  <c r="JF2476" i="9"/>
  <c r="JD2478" i="9" l="1"/>
  <c r="JE2477" i="9"/>
  <c r="JH2476" i="9"/>
  <c r="JI2476" i="9"/>
  <c r="JG2476" i="9"/>
  <c r="JF2477" i="9"/>
  <c r="JD2479" i="9" l="1"/>
  <c r="JE2478" i="9"/>
  <c r="JH2477" i="9"/>
  <c r="JI2477" i="9"/>
  <c r="JG2477" i="9"/>
  <c r="JF2478" i="9"/>
  <c r="JD2480" i="9" l="1"/>
  <c r="JE2479" i="9"/>
  <c r="JH2478" i="9"/>
  <c r="JI2478" i="9"/>
  <c r="JG2478" i="9"/>
  <c r="JF2479" i="9"/>
  <c r="JD2481" i="9" l="1"/>
  <c r="JE2480" i="9"/>
  <c r="JH2479" i="9"/>
  <c r="JI2479" i="9"/>
  <c r="JG2479" i="9"/>
  <c r="JF2480" i="9"/>
  <c r="JD2482" i="9" l="1"/>
  <c r="JE2481" i="9"/>
  <c r="JH2480" i="9"/>
  <c r="JI2480" i="9"/>
  <c r="JG2480" i="9"/>
  <c r="JF2481" i="9"/>
  <c r="JD2483" i="9" l="1"/>
  <c r="JE2482" i="9"/>
  <c r="JH2481" i="9"/>
  <c r="JI2481" i="9"/>
  <c r="JG2481" i="9"/>
  <c r="JF2482" i="9"/>
  <c r="JD2484" i="9" l="1"/>
  <c r="JE2483" i="9"/>
  <c r="JH2482" i="9"/>
  <c r="JI2482" i="9"/>
  <c r="JG2482" i="9"/>
  <c r="JF2483" i="9"/>
  <c r="JD2485" i="9" l="1"/>
  <c r="JE2484" i="9"/>
  <c r="JH2483" i="9"/>
  <c r="JI2483" i="9"/>
  <c r="JG2483" i="9"/>
  <c r="JF2484" i="9"/>
  <c r="JD2486" i="9" l="1"/>
  <c r="JE2485" i="9"/>
  <c r="JH2484" i="9"/>
  <c r="JI2484" i="9"/>
  <c r="JG2484" i="9"/>
  <c r="JF2485" i="9"/>
  <c r="JD2487" i="9" l="1"/>
  <c r="JE2486" i="9"/>
  <c r="JH2485" i="9"/>
  <c r="JI2485" i="9"/>
  <c r="JG2485" i="9"/>
  <c r="JF2486" i="9"/>
  <c r="JD2488" i="9" l="1"/>
  <c r="JE2487" i="9"/>
  <c r="JH2486" i="9"/>
  <c r="JI2486" i="9"/>
  <c r="JG2486" i="9"/>
  <c r="JF2487" i="9"/>
  <c r="JD2489" i="9" l="1"/>
  <c r="JE2488" i="9"/>
  <c r="JH2487" i="9"/>
  <c r="JI2487" i="9"/>
  <c r="JG2487" i="9"/>
  <c r="JF2488" i="9"/>
  <c r="JD2490" i="9" l="1"/>
  <c r="JE2489" i="9"/>
  <c r="JH2488" i="9"/>
  <c r="JI2488" i="9"/>
  <c r="JG2488" i="9"/>
  <c r="JF2489" i="9"/>
  <c r="JD2491" i="9" l="1"/>
  <c r="JE2490" i="9"/>
  <c r="JH2489" i="9"/>
  <c r="JI2489" i="9"/>
  <c r="JG2489" i="9"/>
  <c r="JF2490" i="9"/>
  <c r="JD2492" i="9" l="1"/>
  <c r="JE2491" i="9"/>
  <c r="JH2490" i="9"/>
  <c r="JI2490" i="9"/>
  <c r="JG2490" i="9"/>
  <c r="JF2491" i="9"/>
  <c r="JD2493" i="9" l="1"/>
  <c r="JE2492" i="9"/>
  <c r="JH2491" i="9"/>
  <c r="JI2491" i="9"/>
  <c r="JG2491" i="9"/>
  <c r="JF2492" i="9"/>
  <c r="JD2494" i="9" l="1"/>
  <c r="JE2493" i="9"/>
  <c r="JH2492" i="9"/>
  <c r="JI2492" i="9"/>
  <c r="JG2492" i="9"/>
  <c r="JF2493" i="9"/>
  <c r="JD2495" i="9" l="1"/>
  <c r="JE2494" i="9"/>
  <c r="JH2493" i="9"/>
  <c r="JI2493" i="9"/>
  <c r="JG2493" i="9"/>
  <c r="JF2494" i="9"/>
  <c r="JD2496" i="9" l="1"/>
  <c r="JE2495" i="9"/>
  <c r="JH2494" i="9"/>
  <c r="JI2494" i="9"/>
  <c r="JG2494" i="9"/>
  <c r="JF2495" i="9"/>
  <c r="JD2497" i="9" l="1"/>
  <c r="JE2496" i="9"/>
  <c r="JH2495" i="9"/>
  <c r="JI2495" i="9"/>
  <c r="JG2495" i="9"/>
  <c r="JF2496" i="9"/>
  <c r="JD2498" i="9" l="1"/>
  <c r="JE2497" i="9"/>
  <c r="JH2496" i="9"/>
  <c r="JI2496" i="9"/>
  <c r="JG2496" i="9"/>
  <c r="JF2497" i="9"/>
  <c r="JD2499" i="9" l="1"/>
  <c r="JE2498" i="9"/>
  <c r="JH2497" i="9"/>
  <c r="JI2497" i="9"/>
  <c r="JG2497" i="9"/>
  <c r="JF2498" i="9"/>
  <c r="JD2500" i="9" l="1"/>
  <c r="JE2499" i="9"/>
  <c r="JH2498" i="9"/>
  <c r="JI2498" i="9"/>
  <c r="JG2498" i="9"/>
  <c r="JF2499" i="9"/>
  <c r="JD2501" i="9" l="1"/>
  <c r="JE2500" i="9"/>
  <c r="JH2499" i="9"/>
  <c r="JI2499" i="9"/>
  <c r="JG2499" i="9"/>
  <c r="JF2500" i="9"/>
  <c r="JD2502" i="9" l="1"/>
  <c r="JE2501" i="9"/>
  <c r="JH2500" i="9"/>
  <c r="JI2500" i="9"/>
  <c r="JG2500" i="9"/>
  <c r="JF2501" i="9"/>
  <c r="JD2503" i="9" l="1"/>
  <c r="JE2502" i="9"/>
  <c r="JH2501" i="9"/>
  <c r="JI2501" i="9"/>
  <c r="JG2501" i="9"/>
  <c r="JF2502" i="9"/>
  <c r="JD2504" i="9" l="1"/>
  <c r="JE2503" i="9"/>
  <c r="JH2502" i="9"/>
  <c r="JI2502" i="9"/>
  <c r="JG2502" i="9"/>
  <c r="JF2503" i="9"/>
  <c r="JD2505" i="9" l="1"/>
  <c r="JE2504" i="9"/>
  <c r="JH2503" i="9"/>
  <c r="JI2503" i="9"/>
  <c r="JG2503" i="9"/>
  <c r="JF2504" i="9"/>
  <c r="JD2506" i="9" l="1"/>
  <c r="JE2505" i="9"/>
  <c r="JH2504" i="9"/>
  <c r="JI2504" i="9"/>
  <c r="JG2504" i="9"/>
  <c r="JF2505" i="9"/>
  <c r="JD2507" i="9" l="1"/>
  <c r="JE2506" i="9"/>
  <c r="JH2505" i="9"/>
  <c r="JI2505" i="9"/>
  <c r="JG2505" i="9"/>
  <c r="JF2506" i="9"/>
  <c r="JD2508" i="9" l="1"/>
  <c r="JE2507" i="9"/>
  <c r="JH2506" i="9"/>
  <c r="JI2506" i="9"/>
  <c r="JG2506" i="9"/>
  <c r="JF2507" i="9"/>
  <c r="JD2509" i="9" l="1"/>
  <c r="JE2508" i="9"/>
  <c r="JH2507" i="9"/>
  <c r="JI2507" i="9"/>
  <c r="JG2507" i="9"/>
  <c r="JF2508" i="9"/>
  <c r="JD2510" i="9" l="1"/>
  <c r="JE2509" i="9"/>
  <c r="JH2508" i="9"/>
  <c r="JI2508" i="9"/>
  <c r="JG2508" i="9"/>
  <c r="JF2509" i="9"/>
  <c r="JD2511" i="9" l="1"/>
  <c r="JE2510" i="9"/>
  <c r="JH2509" i="9"/>
  <c r="JI2509" i="9"/>
  <c r="JG2509" i="9"/>
  <c r="JF2510" i="9"/>
  <c r="JD2512" i="9" l="1"/>
  <c r="JE2511" i="9"/>
  <c r="JH2510" i="9"/>
  <c r="JI2510" i="9"/>
  <c r="JG2510" i="9"/>
  <c r="JF2511" i="9"/>
  <c r="JD2513" i="9" l="1"/>
  <c r="JE2512" i="9"/>
  <c r="JH2511" i="9"/>
  <c r="JI2511" i="9"/>
  <c r="JG2511" i="9"/>
  <c r="JF2512" i="9"/>
  <c r="JD2514" i="9" l="1"/>
  <c r="JE2513" i="9"/>
  <c r="JH2512" i="9"/>
  <c r="JI2512" i="9"/>
  <c r="JG2512" i="9"/>
  <c r="JF2513" i="9"/>
  <c r="JD2515" i="9" l="1"/>
  <c r="JE2514" i="9"/>
  <c r="JH2513" i="9"/>
  <c r="JI2513" i="9"/>
  <c r="JG2513" i="9"/>
  <c r="JF2514" i="9"/>
  <c r="JD2516" i="9" l="1"/>
  <c r="JE2515" i="9"/>
  <c r="JH2514" i="9"/>
  <c r="JI2514" i="9"/>
  <c r="JG2514" i="9"/>
  <c r="JF2515" i="9"/>
  <c r="JD2517" i="9" l="1"/>
  <c r="JE2516" i="9"/>
  <c r="JH2515" i="9"/>
  <c r="JI2515" i="9"/>
  <c r="JG2515" i="9"/>
  <c r="JF2516" i="9"/>
  <c r="JD2518" i="9" l="1"/>
  <c r="JE2517" i="9"/>
  <c r="JH2516" i="9"/>
  <c r="JI2516" i="9"/>
  <c r="JG2516" i="9"/>
  <c r="JF2517" i="9"/>
  <c r="JD2519" i="9" l="1"/>
  <c r="JE2518" i="9"/>
  <c r="JH2517" i="9"/>
  <c r="JG2518" i="9"/>
  <c r="JI2517" i="9"/>
  <c r="JG2517" i="9"/>
  <c r="JF2518" i="9"/>
  <c r="JD2520" i="9" l="1"/>
  <c r="JE2519" i="9"/>
  <c r="JH2518" i="9"/>
  <c r="JI2518" i="9"/>
  <c r="JF2519" i="9"/>
  <c r="JG2519" i="9"/>
  <c r="JH2519" i="9"/>
  <c r="JD2521" i="9" l="1"/>
  <c r="JE2520" i="9"/>
  <c r="JI2519" i="9"/>
  <c r="JF2520" i="9"/>
  <c r="JD2522" i="9" l="1"/>
  <c r="JE2521" i="9"/>
  <c r="JH2520" i="9"/>
  <c r="JI2520" i="9"/>
  <c r="JG2520" i="9"/>
  <c r="JF2521" i="9"/>
  <c r="JD2523" i="9" l="1"/>
  <c r="JE2522" i="9"/>
  <c r="JH2521" i="9"/>
  <c r="JI2521" i="9"/>
  <c r="JG2521" i="9"/>
  <c r="JF2522" i="9"/>
  <c r="JE2523" i="9" l="1"/>
  <c r="JH2522" i="9"/>
  <c r="JI2522" i="9"/>
  <c r="JG2522" i="9"/>
  <c r="JF2523" i="9"/>
  <c r="JG2523" i="9"/>
  <c r="JH2523" i="9"/>
  <c r="JI2523" i="9" l="1"/>
  <c r="Z12" i="9" a="1"/>
  <c r="Z12" i="9" l="1"/>
  <c r="L13" i="9" a="1"/>
  <c r="V11" i="9" a="1"/>
  <c r="F11" i="9" a="1"/>
  <c r="V11" i="9" l="1"/>
  <c r="F11" i="9"/>
  <c r="G11" i="9" s="1"/>
  <c r="L13" i="9"/>
  <c r="M13" i="9" s="1"/>
  <c r="F12" i="9" l="1"/>
  <c r="L5" i="9" a="1"/>
  <c r="L5" i="9" l="1"/>
  <c r="M5" i="9" s="1"/>
  <c r="L4" i="9" a="1"/>
  <c r="L4" i="9" l="1"/>
  <c r="M4" i="9" s="1"/>
  <c r="L6" i="9" s="1"/>
  <c r="L7" i="9" a="1"/>
  <c r="L7" i="9" l="1"/>
  <c r="C27" i="9" a="1"/>
  <c r="C27" i="9" l="1"/>
  <c r="C28" i="9" a="1"/>
  <c r="BJ27" i="9"/>
  <c r="BG27" i="9" l="1"/>
  <c r="C28" i="9"/>
  <c r="AX27" i="9"/>
  <c r="AW27" i="9"/>
  <c r="BE27" i="9"/>
  <c r="BD27" i="9"/>
  <c r="BC27" i="9"/>
  <c r="AY27" i="9"/>
  <c r="BB27" i="9"/>
  <c r="AZ27" i="9"/>
  <c r="AV27" i="9"/>
  <c r="AU27" i="9"/>
  <c r="BF27" i="9"/>
  <c r="BA27" i="9"/>
  <c r="AR27" i="9"/>
  <c r="AS27" i="9"/>
  <c r="AT27" i="9"/>
  <c r="AQ27" i="9"/>
  <c r="AN27" i="9"/>
  <c r="AJ27" i="9"/>
  <c r="AO27" i="9"/>
  <c r="AI27" i="9"/>
  <c r="AM27" i="9"/>
  <c r="AP27" i="9"/>
  <c r="AK27" i="9"/>
  <c r="AL27" i="9"/>
  <c r="AB27" i="9"/>
  <c r="AG27" i="9"/>
  <c r="Z27" i="9"/>
  <c r="AE27" i="9"/>
  <c r="W27" i="9"/>
  <c r="AC27" i="9"/>
  <c r="AA27" i="9"/>
  <c r="AD27" i="9"/>
  <c r="AH27" i="9"/>
  <c r="Y27" i="9"/>
  <c r="X27" i="9"/>
  <c r="AF27" i="9"/>
  <c r="R27" i="9"/>
  <c r="C29" i="9" a="1"/>
  <c r="U27" i="9"/>
  <c r="V27" i="9"/>
  <c r="Q27" i="9"/>
  <c r="I27" i="9"/>
  <c r="J27" i="9"/>
  <c r="BJ28" i="9"/>
  <c r="D27" i="9"/>
  <c r="H27" i="9"/>
  <c r="N27" i="9"/>
  <c r="G27" i="9"/>
  <c r="T27" i="9"/>
  <c r="L27" i="9"/>
  <c r="M27" i="9"/>
  <c r="K27" i="9"/>
  <c r="O27" i="9"/>
  <c r="P27" i="9"/>
  <c r="S27" i="9"/>
  <c r="C29" i="9" l="1"/>
  <c r="BG28" i="9"/>
  <c r="E27" i="9"/>
  <c r="DM27" i="9" s="1"/>
  <c r="BC28" i="9"/>
  <c r="AX28" i="9"/>
  <c r="AY28" i="9"/>
  <c r="BA28" i="9"/>
  <c r="BB28" i="9"/>
  <c r="BE28" i="9"/>
  <c r="AW28" i="9"/>
  <c r="AU28" i="9"/>
  <c r="BD28" i="9"/>
  <c r="AZ28" i="9"/>
  <c r="AV28" i="9"/>
  <c r="BF28" i="9"/>
  <c r="AS28" i="9"/>
  <c r="AT28" i="9"/>
  <c r="AR28" i="9"/>
  <c r="AO28" i="9"/>
  <c r="AP28" i="9"/>
  <c r="AL28" i="9"/>
  <c r="AJ28" i="9"/>
  <c r="AK28" i="9"/>
  <c r="AQ28" i="9"/>
  <c r="AM28" i="9"/>
  <c r="AN28" i="9"/>
  <c r="AI28" i="9"/>
  <c r="Y28" i="9"/>
  <c r="Z28" i="9"/>
  <c r="AD28" i="9"/>
  <c r="W28" i="9"/>
  <c r="AE28" i="9"/>
  <c r="AC28" i="9"/>
  <c r="AG28" i="9"/>
  <c r="AA28" i="9"/>
  <c r="AH28" i="9"/>
  <c r="X28" i="9"/>
  <c r="AB28" i="9"/>
  <c r="AF28" i="9"/>
  <c r="I29" i="9"/>
  <c r="J28" i="9"/>
  <c r="H29" i="9"/>
  <c r="K29" i="9"/>
  <c r="T28" i="9"/>
  <c r="V29" i="9"/>
  <c r="D28" i="9"/>
  <c r="N29" i="9"/>
  <c r="P29" i="9"/>
  <c r="R28" i="9"/>
  <c r="G29" i="9"/>
  <c r="BJ29" i="9"/>
  <c r="J29" i="9"/>
  <c r="M29" i="9"/>
  <c r="G28" i="9"/>
  <c r="T29" i="9"/>
  <c r="O29" i="9"/>
  <c r="I28" i="9"/>
  <c r="N28" i="9"/>
  <c r="P28" i="9"/>
  <c r="R29" i="9"/>
  <c r="C30" i="9" a="1"/>
  <c r="U29" i="9"/>
  <c r="L29" i="9"/>
  <c r="Q29" i="9"/>
  <c r="H28" i="9"/>
  <c r="U28" i="9"/>
  <c r="S29" i="9"/>
  <c r="K28" i="9"/>
  <c r="V28" i="9"/>
  <c r="D29" i="9"/>
  <c r="L28" i="9"/>
  <c r="S28" i="9"/>
  <c r="Q28" i="9"/>
  <c r="O28" i="9"/>
  <c r="M28" i="9"/>
  <c r="E29" i="9" l="1"/>
  <c r="C30" i="9"/>
  <c r="BE29" i="9"/>
  <c r="BA29" i="9"/>
  <c r="AW29" i="9"/>
  <c r="AS29" i="9"/>
  <c r="AO29" i="9"/>
  <c r="AK29" i="9"/>
  <c r="AG29" i="9"/>
  <c r="AC29" i="9"/>
  <c r="Y29" i="9"/>
  <c r="AB29" i="9"/>
  <c r="BF29" i="9"/>
  <c r="BB29" i="9"/>
  <c r="AX29" i="9"/>
  <c r="AT29" i="9"/>
  <c r="AP29" i="9"/>
  <c r="AL29" i="9"/>
  <c r="AH29" i="9"/>
  <c r="AD29" i="9"/>
  <c r="Z29" i="9"/>
  <c r="BD29" i="9"/>
  <c r="AZ29" i="9"/>
  <c r="AV29" i="9"/>
  <c r="AN29" i="9"/>
  <c r="AF29" i="9"/>
  <c r="BG29" i="9"/>
  <c r="BC29" i="9"/>
  <c r="AY29" i="9"/>
  <c r="AU29" i="9"/>
  <c r="AQ29" i="9"/>
  <c r="AM29" i="9"/>
  <c r="AI29" i="9"/>
  <c r="AE29" i="9"/>
  <c r="AA29" i="9"/>
  <c r="W29" i="9"/>
  <c r="AR29" i="9"/>
  <c r="AJ29" i="9"/>
  <c r="X29" i="9"/>
  <c r="E28" i="9"/>
  <c r="CK28" i="9" s="1"/>
  <c r="DG27" i="9"/>
  <c r="DA27" i="9"/>
  <c r="DL27" i="9"/>
  <c r="DB27" i="9"/>
  <c r="DI27" i="9"/>
  <c r="DC27" i="9"/>
  <c r="DF27" i="9"/>
  <c r="DJ27" i="9"/>
  <c r="DE27" i="9"/>
  <c r="DK27" i="9"/>
  <c r="DH27" i="9"/>
  <c r="DD27" i="9"/>
  <c r="CY27" i="9"/>
  <c r="CX27" i="9"/>
  <c r="CZ27" i="9"/>
  <c r="CS27" i="9"/>
  <c r="CR27" i="9"/>
  <c r="CU27" i="9"/>
  <c r="CP27" i="9"/>
  <c r="CO27" i="9"/>
  <c r="CT27" i="9"/>
  <c r="CW27" i="9"/>
  <c r="CQ27" i="9"/>
  <c r="CV27" i="9"/>
  <c r="CC27" i="9"/>
  <c r="CF27" i="9"/>
  <c r="CH27" i="9"/>
  <c r="CM27" i="9"/>
  <c r="CJ27" i="9"/>
  <c r="CI27" i="9"/>
  <c r="CD27" i="9"/>
  <c r="CN27" i="9"/>
  <c r="CL27" i="9"/>
  <c r="CE27" i="9"/>
  <c r="CK27" i="9"/>
  <c r="CG27" i="9"/>
  <c r="BY27" i="9"/>
  <c r="G30" i="9"/>
  <c r="BJ30" i="9"/>
  <c r="BQ27" i="9"/>
  <c r="BS29" i="9"/>
  <c r="J30" i="9"/>
  <c r="BZ27" i="9"/>
  <c r="C31" i="9" a="1"/>
  <c r="BO29" i="9"/>
  <c r="CB29" i="9"/>
  <c r="BR27" i="9"/>
  <c r="S30" i="9"/>
  <c r="D30" i="9"/>
  <c r="BW29" i="9"/>
  <c r="BW27" i="9"/>
  <c r="K30" i="9"/>
  <c r="BV27" i="9"/>
  <c r="I30" i="9"/>
  <c r="BP27" i="9"/>
  <c r="N30" i="9"/>
  <c r="CB27" i="9"/>
  <c r="M30" i="9"/>
  <c r="F27" i="9"/>
  <c r="V30" i="9"/>
  <c r="H30" i="9"/>
  <c r="BN27" i="9"/>
  <c r="O30" i="9"/>
  <c r="BO27" i="9"/>
  <c r="Q30" i="9"/>
  <c r="BT27" i="9"/>
  <c r="R30" i="9"/>
  <c r="CA27" i="9"/>
  <c r="U30" i="9"/>
  <c r="BS27" i="9"/>
  <c r="BX27" i="9"/>
  <c r="CA29" i="9"/>
  <c r="BU27" i="9"/>
  <c r="E30" i="9" l="1"/>
  <c r="C31" i="9"/>
  <c r="CC29" i="9"/>
  <c r="CD29" i="9"/>
  <c r="CE29" i="9"/>
  <c r="CF29" i="9"/>
  <c r="CG29" i="9"/>
  <c r="CH29" i="9"/>
  <c r="CI29" i="9"/>
  <c r="CJ29" i="9"/>
  <c r="CK29" i="9"/>
  <c r="CL29" i="9"/>
  <c r="CM29" i="9"/>
  <c r="CN29" i="9"/>
  <c r="CO29" i="9"/>
  <c r="CP29" i="9"/>
  <c r="CQ29" i="9"/>
  <c r="CR29" i="9"/>
  <c r="CS29" i="9"/>
  <c r="CT29" i="9"/>
  <c r="CU29" i="9"/>
  <c r="CV29" i="9"/>
  <c r="CW29" i="9"/>
  <c r="CX29" i="9"/>
  <c r="CY29" i="9"/>
  <c r="CZ29" i="9"/>
  <c r="DA29" i="9"/>
  <c r="DC29" i="9"/>
  <c r="DB29" i="9"/>
  <c r="DD29" i="9"/>
  <c r="DE29" i="9"/>
  <c r="DF29" i="9"/>
  <c r="DG29" i="9"/>
  <c r="DH29" i="9"/>
  <c r="DI29" i="9"/>
  <c r="DJ29" i="9"/>
  <c r="DK29" i="9"/>
  <c r="DL29" i="9"/>
  <c r="DM29" i="9"/>
  <c r="BD30" i="9"/>
  <c r="AZ30" i="9"/>
  <c r="AV30" i="9"/>
  <c r="AR30" i="9"/>
  <c r="AN30" i="9"/>
  <c r="AJ30" i="9"/>
  <c r="AF30" i="9"/>
  <c r="AB30" i="9"/>
  <c r="X30" i="9"/>
  <c r="AG30" i="9"/>
  <c r="Y30" i="9"/>
  <c r="BG30" i="9"/>
  <c r="AU30" i="9"/>
  <c r="AE30" i="9"/>
  <c r="BE30" i="9"/>
  <c r="BA30" i="9"/>
  <c r="AW30" i="9"/>
  <c r="AS30" i="9"/>
  <c r="AO30" i="9"/>
  <c r="AK30" i="9"/>
  <c r="AC30" i="9"/>
  <c r="Z30" i="9"/>
  <c r="AY30" i="9"/>
  <c r="AM30" i="9"/>
  <c r="W30" i="9"/>
  <c r="BF30" i="9"/>
  <c r="BB30" i="9"/>
  <c r="AX30" i="9"/>
  <c r="AT30" i="9"/>
  <c r="AP30" i="9"/>
  <c r="AL30" i="9"/>
  <c r="AH30" i="9"/>
  <c r="AD30" i="9"/>
  <c r="BC30" i="9"/>
  <c r="AQ30" i="9"/>
  <c r="AI30" i="9"/>
  <c r="AA30" i="9"/>
  <c r="CM28" i="9"/>
  <c r="DG28" i="9"/>
  <c r="DB28" i="9"/>
  <c r="DD28" i="9"/>
  <c r="DM28" i="9"/>
  <c r="DH28" i="9"/>
  <c r="DJ28" i="9"/>
  <c r="DC28" i="9"/>
  <c r="DA28" i="9"/>
  <c r="DF28" i="9"/>
  <c r="DK28" i="9"/>
  <c r="DL28" i="9"/>
  <c r="DI28" i="9"/>
  <c r="DE28" i="9"/>
  <c r="CY28" i="9"/>
  <c r="CZ28" i="9"/>
  <c r="CX28" i="9"/>
  <c r="CS28" i="9"/>
  <c r="CW28" i="9"/>
  <c r="CO28" i="9"/>
  <c r="CT28" i="9"/>
  <c r="CP28" i="9"/>
  <c r="CR28" i="9"/>
  <c r="CQ28" i="9"/>
  <c r="CV28" i="9"/>
  <c r="CU28" i="9"/>
  <c r="CJ28" i="9"/>
  <c r="CI28" i="9"/>
  <c r="CF28" i="9"/>
  <c r="CL28" i="9"/>
  <c r="CN28" i="9"/>
  <c r="CE28" i="9"/>
  <c r="CC28" i="9"/>
  <c r="CH28" i="9"/>
  <c r="CD28" i="9"/>
  <c r="CG28" i="9"/>
  <c r="BZ29" i="9"/>
  <c r="R31" i="9"/>
  <c r="CA30" i="9"/>
  <c r="BU29" i="9"/>
  <c r="BT29" i="9"/>
  <c r="F28" i="9"/>
  <c r="BP29" i="9"/>
  <c r="CB28" i="9"/>
  <c r="BV30" i="9"/>
  <c r="Q31" i="9"/>
  <c r="F30" i="9"/>
  <c r="V31" i="9"/>
  <c r="U31" i="9"/>
  <c r="H31" i="9"/>
  <c r="CB30" i="9"/>
  <c r="BV29" i="9"/>
  <c r="BP28" i="9"/>
  <c r="C32" i="9" a="1"/>
  <c r="BU30" i="9"/>
  <c r="BW28" i="9"/>
  <c r="BY29" i="9"/>
  <c r="BR30" i="9"/>
  <c r="BO30" i="9"/>
  <c r="BX29" i="9"/>
  <c r="L30" i="9"/>
  <c r="BU28" i="9"/>
  <c r="P30" i="9"/>
  <c r="BY28" i="9"/>
  <c r="BR28" i="9"/>
  <c r="BS30" i="9"/>
  <c r="BN28" i="9"/>
  <c r="BN30" i="9"/>
  <c r="BW30" i="9"/>
  <c r="D31" i="9"/>
  <c r="BQ29" i="9"/>
  <c r="BQ30" i="9"/>
  <c r="N31" i="9"/>
  <c r="T30" i="9"/>
  <c r="BO28" i="9"/>
  <c r="BT28" i="9"/>
  <c r="BR29" i="9"/>
  <c r="BV28" i="9"/>
  <c r="BN29" i="9"/>
  <c r="BY30" i="9"/>
  <c r="J31" i="9"/>
  <c r="BX28" i="9"/>
  <c r="BQ28" i="9"/>
  <c r="BS28" i="9"/>
  <c r="BZ28" i="9"/>
  <c r="CA28" i="9"/>
  <c r="M31" i="9"/>
  <c r="F29" i="9"/>
  <c r="BZ30" i="9"/>
  <c r="I31" i="9"/>
  <c r="E31" i="9" l="1"/>
  <c r="C32" i="9"/>
  <c r="I32" i="9" s="1"/>
  <c r="CC30" i="9"/>
  <c r="CD30" i="9"/>
  <c r="CE30" i="9"/>
  <c r="CF30" i="9"/>
  <c r="CG30" i="9"/>
  <c r="CH30" i="9"/>
  <c r="CI30" i="9"/>
  <c r="CJ30" i="9"/>
  <c r="CK30" i="9"/>
  <c r="CL30" i="9"/>
  <c r="CM30" i="9"/>
  <c r="CN30" i="9"/>
  <c r="CO30" i="9"/>
  <c r="CP30" i="9"/>
  <c r="CQ30" i="9"/>
  <c r="CR30" i="9"/>
  <c r="CS30" i="9"/>
  <c r="CT30" i="9"/>
  <c r="CU30" i="9"/>
  <c r="CV30" i="9"/>
  <c r="CW30" i="9"/>
  <c r="CX30" i="9"/>
  <c r="CY30" i="9"/>
  <c r="CZ30" i="9"/>
  <c r="DA30" i="9"/>
  <c r="DB30" i="9"/>
  <c r="DC30" i="9"/>
  <c r="DD30" i="9"/>
  <c r="DE30" i="9"/>
  <c r="DF30" i="9"/>
  <c r="DG30" i="9"/>
  <c r="DH30" i="9"/>
  <c r="DI30" i="9"/>
  <c r="DJ30" i="9"/>
  <c r="DK30" i="9"/>
  <c r="DL30" i="9"/>
  <c r="DM30" i="9"/>
  <c r="BD31" i="9"/>
  <c r="AZ31" i="9"/>
  <c r="AV31" i="9"/>
  <c r="AR31" i="9"/>
  <c r="AN31" i="9"/>
  <c r="AJ31" i="9"/>
  <c r="AF31" i="9"/>
  <c r="AB31" i="9"/>
  <c r="X31" i="9"/>
  <c r="AK31" i="9"/>
  <c r="AC31" i="9"/>
  <c r="Y31" i="9"/>
  <c r="AX31" i="9"/>
  <c r="AT31" i="9"/>
  <c r="AL31" i="9"/>
  <c r="Z31" i="9"/>
  <c r="BC31" i="9"/>
  <c r="AU31" i="9"/>
  <c r="AM31" i="9"/>
  <c r="AA31" i="9"/>
  <c r="BE31" i="9"/>
  <c r="BA31" i="9"/>
  <c r="AW31" i="9"/>
  <c r="AS31" i="9"/>
  <c r="AO31" i="9"/>
  <c r="AG31" i="9"/>
  <c r="BB31" i="9"/>
  <c r="AP31" i="9"/>
  <c r="AH31" i="9"/>
  <c r="BG31" i="9"/>
  <c r="AQ31" i="9"/>
  <c r="AE31" i="9"/>
  <c r="BF31" i="9"/>
  <c r="AD31" i="9"/>
  <c r="AY31" i="9"/>
  <c r="AI31" i="9"/>
  <c r="W31" i="9"/>
  <c r="G32" i="9"/>
  <c r="K32" i="9"/>
  <c r="O32" i="9"/>
  <c r="S32" i="9"/>
  <c r="O31" i="9"/>
  <c r="P31" i="9"/>
  <c r="BN31" i="9"/>
  <c r="BT31" i="9"/>
  <c r="F31" i="9"/>
  <c r="C33" i="9" a="1"/>
  <c r="BP31" i="9"/>
  <c r="BQ31" i="9"/>
  <c r="BT30" i="9"/>
  <c r="BP30" i="9"/>
  <c r="BU31" i="9"/>
  <c r="BJ32" i="9"/>
  <c r="BX30" i="9"/>
  <c r="BZ31" i="9"/>
  <c r="CA31" i="9"/>
  <c r="S31" i="9"/>
  <c r="BJ31" i="9"/>
  <c r="BW31" i="9"/>
  <c r="BR31" i="9"/>
  <c r="BX31" i="9"/>
  <c r="K31" i="9"/>
  <c r="BV31" i="9"/>
  <c r="BS31" i="9"/>
  <c r="BY31" i="9"/>
  <c r="G31" i="9"/>
  <c r="BO31" i="9"/>
  <c r="L31" i="9"/>
  <c r="CB31" i="9"/>
  <c r="T31" i="9"/>
  <c r="V32" i="9" l="1"/>
  <c r="R32" i="9"/>
  <c r="N32" i="9"/>
  <c r="J32" i="9"/>
  <c r="D32" i="9"/>
  <c r="T32" i="9"/>
  <c r="P32" i="9"/>
  <c r="L32" i="9"/>
  <c r="H32" i="9"/>
  <c r="U32" i="9"/>
  <c r="Q32" i="9"/>
  <c r="M32" i="9"/>
  <c r="U5" i="9" a="1"/>
  <c r="U5" i="9" s="1"/>
  <c r="E32" i="9"/>
  <c r="C33" i="9"/>
  <c r="D33" i="9" s="1"/>
  <c r="CC31" i="9"/>
  <c r="CD31" i="9"/>
  <c r="CE31" i="9"/>
  <c r="CF31" i="9"/>
  <c r="CG31" i="9"/>
  <c r="CH31" i="9"/>
  <c r="CI31" i="9"/>
  <c r="CJ31" i="9"/>
  <c r="CK31" i="9"/>
  <c r="CL31" i="9"/>
  <c r="CM31" i="9"/>
  <c r="CN31" i="9"/>
  <c r="CO31" i="9"/>
  <c r="CP31" i="9"/>
  <c r="CQ31" i="9"/>
  <c r="CR31" i="9"/>
  <c r="CS31" i="9"/>
  <c r="CT31" i="9"/>
  <c r="CU31" i="9"/>
  <c r="CV31" i="9"/>
  <c r="CW31" i="9"/>
  <c r="CX31" i="9"/>
  <c r="CY31" i="9"/>
  <c r="CZ31" i="9"/>
  <c r="DA31" i="9"/>
  <c r="DC31" i="9"/>
  <c r="DB31" i="9"/>
  <c r="DD31" i="9"/>
  <c r="DE31" i="9"/>
  <c r="DF31" i="9"/>
  <c r="DG31" i="9"/>
  <c r="DH31" i="9"/>
  <c r="DI31" i="9"/>
  <c r="DJ31" i="9"/>
  <c r="DK31" i="9"/>
  <c r="DL31" i="9"/>
  <c r="DM31" i="9"/>
  <c r="BD32" i="9"/>
  <c r="AZ32" i="9"/>
  <c r="AV32" i="9"/>
  <c r="AR32" i="9"/>
  <c r="AN32" i="9"/>
  <c r="AJ32" i="9"/>
  <c r="AF32" i="9"/>
  <c r="AB32" i="9"/>
  <c r="X32" i="9"/>
  <c r="AG32" i="9"/>
  <c r="Y32" i="9"/>
  <c r="AY32" i="9"/>
  <c r="AE32" i="9"/>
  <c r="BE32" i="9"/>
  <c r="BA32" i="9"/>
  <c r="AW32" i="9"/>
  <c r="AS32" i="9"/>
  <c r="AO32" i="9"/>
  <c r="AK32" i="9"/>
  <c r="AC32" i="9"/>
  <c r="BG32" i="9"/>
  <c r="AU32" i="9"/>
  <c r="AI32" i="9"/>
  <c r="W32" i="9"/>
  <c r="BF32" i="9"/>
  <c r="BB32" i="9"/>
  <c r="AX32" i="9"/>
  <c r="AT32" i="9"/>
  <c r="AP32" i="9"/>
  <c r="AL32" i="9"/>
  <c r="AH32" i="9"/>
  <c r="AD32" i="9"/>
  <c r="Z32" i="9"/>
  <c r="BC32" i="9"/>
  <c r="AQ32" i="9"/>
  <c r="AM32" i="9"/>
  <c r="AA32" i="9"/>
  <c r="V12" i="9"/>
  <c r="G33" i="9"/>
  <c r="K33" i="9"/>
  <c r="M33" i="9"/>
  <c r="O33" i="9"/>
  <c r="S33" i="9"/>
  <c r="U33" i="9"/>
  <c r="CB32" i="9"/>
  <c r="CA32" i="9"/>
  <c r="BZ32" i="9"/>
  <c r="BY32" i="9"/>
  <c r="BX32" i="9"/>
  <c r="BW32" i="9"/>
  <c r="BV32" i="9"/>
  <c r="BU32" i="9"/>
  <c r="BT32" i="9"/>
  <c r="BS32" i="9"/>
  <c r="BR32" i="9"/>
  <c r="BQ32" i="9"/>
  <c r="BP32" i="9"/>
  <c r="BO32" i="9"/>
  <c r="BN32" i="9"/>
  <c r="F32" i="9"/>
  <c r="C34" i="9" a="1"/>
  <c r="BJ33" i="9"/>
  <c r="Q33" i="9" l="1"/>
  <c r="I33" i="9"/>
  <c r="T33" i="9"/>
  <c r="P33" i="9"/>
  <c r="L33" i="9"/>
  <c r="H33" i="9"/>
  <c r="V33" i="9"/>
  <c r="R33" i="9"/>
  <c r="N33" i="9"/>
  <c r="J33" i="9"/>
  <c r="E33" i="9"/>
  <c r="BZ33" i="9" s="1"/>
  <c r="C34" i="9"/>
  <c r="I34" i="9" s="1"/>
  <c r="CC32" i="9"/>
  <c r="CD32" i="9"/>
  <c r="CE32" i="9"/>
  <c r="CF32" i="9"/>
  <c r="CG32" i="9"/>
  <c r="CH32" i="9"/>
  <c r="CI32" i="9"/>
  <c r="CJ32" i="9"/>
  <c r="CK32" i="9"/>
  <c r="CL32" i="9"/>
  <c r="CM32" i="9"/>
  <c r="CN32" i="9"/>
  <c r="CO32" i="9"/>
  <c r="CP32" i="9"/>
  <c r="CQ32" i="9"/>
  <c r="CR32" i="9"/>
  <c r="CS32" i="9"/>
  <c r="CT32" i="9"/>
  <c r="CU32" i="9"/>
  <c r="CV32" i="9"/>
  <c r="CW32" i="9"/>
  <c r="CX32" i="9"/>
  <c r="CY32" i="9"/>
  <c r="CZ32" i="9"/>
  <c r="DA32" i="9"/>
  <c r="DC32" i="9"/>
  <c r="DB32" i="9"/>
  <c r="DD32" i="9"/>
  <c r="DE32" i="9"/>
  <c r="DF32" i="9"/>
  <c r="DG32" i="9"/>
  <c r="DH32" i="9"/>
  <c r="DI32" i="9"/>
  <c r="DJ32" i="9"/>
  <c r="DK32" i="9"/>
  <c r="DL32" i="9"/>
  <c r="DM32" i="9"/>
  <c r="BD33" i="9"/>
  <c r="AZ33" i="9"/>
  <c r="AV33" i="9"/>
  <c r="AR33" i="9"/>
  <c r="AN33" i="9"/>
  <c r="AJ33" i="9"/>
  <c r="BE33" i="9"/>
  <c r="BA33" i="9"/>
  <c r="AW33" i="9"/>
  <c r="AS33" i="9"/>
  <c r="AO33" i="9"/>
  <c r="AK33" i="9"/>
  <c r="AG33" i="9"/>
  <c r="AC33" i="9"/>
  <c r="Y33" i="9"/>
  <c r="AY33" i="9"/>
  <c r="AQ33" i="9"/>
  <c r="AE33" i="9"/>
  <c r="W33" i="9"/>
  <c r="AB33" i="9"/>
  <c r="BF33" i="9"/>
  <c r="BB33" i="9"/>
  <c r="AX33" i="9"/>
  <c r="AT33" i="9"/>
  <c r="AP33" i="9"/>
  <c r="AL33" i="9"/>
  <c r="AH33" i="9"/>
  <c r="AD33" i="9"/>
  <c r="Z33" i="9"/>
  <c r="BG33" i="9"/>
  <c r="BC33" i="9"/>
  <c r="AU33" i="9"/>
  <c r="AM33" i="9"/>
  <c r="AI33" i="9"/>
  <c r="AA33" i="9"/>
  <c r="AF33" i="9"/>
  <c r="X33" i="9"/>
  <c r="O34" i="9"/>
  <c r="BY33" i="9"/>
  <c r="BU33" i="9"/>
  <c r="BQ33" i="9"/>
  <c r="F33" i="9"/>
  <c r="C35" i="9" a="1"/>
  <c r="BJ34" i="9"/>
  <c r="G34" i="9" l="1"/>
  <c r="V34" i="9"/>
  <c r="N34" i="9"/>
  <c r="D34" i="9"/>
  <c r="E34" i="9" s="1"/>
  <c r="S34" i="9"/>
  <c r="K34" i="9"/>
  <c r="R34" i="9"/>
  <c r="J34" i="9"/>
  <c r="BT33" i="9"/>
  <c r="CB33" i="9"/>
  <c r="BO33" i="9"/>
  <c r="BS33" i="9"/>
  <c r="BW33" i="9"/>
  <c r="CA33" i="9"/>
  <c r="T34" i="9"/>
  <c r="P34" i="9"/>
  <c r="L34" i="9"/>
  <c r="H34" i="9"/>
  <c r="BP33" i="9"/>
  <c r="BX33" i="9"/>
  <c r="BN33" i="9"/>
  <c r="BR33" i="9"/>
  <c r="BV33" i="9"/>
  <c r="U34" i="9"/>
  <c r="Q34" i="9"/>
  <c r="M34" i="9"/>
  <c r="C35" i="9"/>
  <c r="I35" i="9" s="1"/>
  <c r="CC33" i="9"/>
  <c r="CD33" i="9"/>
  <c r="CE33" i="9"/>
  <c r="CF33" i="9"/>
  <c r="CG33" i="9"/>
  <c r="CH33" i="9"/>
  <c r="CI33" i="9"/>
  <c r="CJ33" i="9"/>
  <c r="CK33" i="9"/>
  <c r="CL33" i="9"/>
  <c r="CM33" i="9"/>
  <c r="CN33" i="9"/>
  <c r="CO33" i="9"/>
  <c r="CP33" i="9"/>
  <c r="CQ33" i="9"/>
  <c r="CR33" i="9"/>
  <c r="CS33" i="9"/>
  <c r="CT33" i="9"/>
  <c r="CU33" i="9"/>
  <c r="CV33" i="9"/>
  <c r="CW33" i="9"/>
  <c r="CX33" i="9"/>
  <c r="CY33" i="9"/>
  <c r="CZ33" i="9"/>
  <c r="DA33" i="9"/>
  <c r="DC33" i="9"/>
  <c r="DB33" i="9"/>
  <c r="DD33" i="9"/>
  <c r="DE33" i="9"/>
  <c r="DF33" i="9"/>
  <c r="DG33" i="9"/>
  <c r="DH33" i="9"/>
  <c r="DI33" i="9"/>
  <c r="DJ33" i="9"/>
  <c r="DK33" i="9"/>
  <c r="DL33" i="9"/>
  <c r="DM33" i="9"/>
  <c r="BD34" i="9"/>
  <c r="AZ34" i="9"/>
  <c r="AV34" i="9"/>
  <c r="AR34" i="9"/>
  <c r="AN34" i="9"/>
  <c r="AJ34" i="9"/>
  <c r="AF34" i="9"/>
  <c r="AB34" i="9"/>
  <c r="X34" i="9"/>
  <c r="AK34" i="9"/>
  <c r="AC34" i="9"/>
  <c r="BG34" i="9"/>
  <c r="AU34" i="9"/>
  <c r="AE34" i="9"/>
  <c r="BE34" i="9"/>
  <c r="BA34" i="9"/>
  <c r="AW34" i="9"/>
  <c r="AS34" i="9"/>
  <c r="AO34" i="9"/>
  <c r="AG34" i="9"/>
  <c r="Y34" i="9"/>
  <c r="BC34" i="9"/>
  <c r="AM34" i="9"/>
  <c r="AA34" i="9"/>
  <c r="BF34" i="9"/>
  <c r="BB34" i="9"/>
  <c r="AX34" i="9"/>
  <c r="AT34" i="9"/>
  <c r="AP34" i="9"/>
  <c r="AL34" i="9"/>
  <c r="AH34" i="9"/>
  <c r="AD34" i="9"/>
  <c r="Z34" i="9"/>
  <c r="AY34" i="9"/>
  <c r="AQ34" i="9"/>
  <c r="AI34" i="9"/>
  <c r="W34" i="9"/>
  <c r="G35" i="9"/>
  <c r="O35" i="9"/>
  <c r="BJ35" i="9"/>
  <c r="C36" i="9" a="1"/>
  <c r="BY34" i="9" l="1"/>
  <c r="BT34" i="9"/>
  <c r="BP34" i="9"/>
  <c r="BX34" i="9"/>
  <c r="CB34" i="9"/>
  <c r="V35" i="9"/>
  <c r="N35" i="9"/>
  <c r="D35" i="9"/>
  <c r="E35" i="9" s="1"/>
  <c r="S35" i="9"/>
  <c r="K35" i="9"/>
  <c r="R35" i="9"/>
  <c r="J35" i="9"/>
  <c r="BS34" i="9"/>
  <c r="CA34" i="9"/>
  <c r="T35" i="9"/>
  <c r="P35" i="9"/>
  <c r="L35" i="9"/>
  <c r="H35" i="9"/>
  <c r="BN34" i="9"/>
  <c r="BR34" i="9"/>
  <c r="BV34" i="9"/>
  <c r="BZ34" i="9"/>
  <c r="BO34" i="9"/>
  <c r="BW34" i="9"/>
  <c r="U35" i="9"/>
  <c r="Q35" i="9"/>
  <c r="M35" i="9"/>
  <c r="F34" i="9"/>
  <c r="BQ34" i="9"/>
  <c r="BU34" i="9"/>
  <c r="C36" i="9"/>
  <c r="I36" i="9" s="1"/>
  <c r="BD35" i="9"/>
  <c r="AZ35" i="9"/>
  <c r="AV35" i="9"/>
  <c r="AR35" i="9"/>
  <c r="AN35" i="9"/>
  <c r="AJ35" i="9"/>
  <c r="AF35" i="9"/>
  <c r="AB35" i="9"/>
  <c r="X35" i="9"/>
  <c r="AK35" i="9"/>
  <c r="AC35" i="9"/>
  <c r="Y35" i="9"/>
  <c r="AX35" i="9"/>
  <c r="AP35" i="9"/>
  <c r="AH35" i="9"/>
  <c r="Z35" i="9"/>
  <c r="BC35" i="9"/>
  <c r="AQ35" i="9"/>
  <c r="AE35" i="9"/>
  <c r="W35" i="9"/>
  <c r="BE35" i="9"/>
  <c r="BA35" i="9"/>
  <c r="AW35" i="9"/>
  <c r="AS35" i="9"/>
  <c r="AO35" i="9"/>
  <c r="AG35" i="9"/>
  <c r="BB35" i="9"/>
  <c r="AT35" i="9"/>
  <c r="AL35" i="9"/>
  <c r="BG35" i="9"/>
  <c r="AU35" i="9"/>
  <c r="AI35" i="9"/>
  <c r="BF35" i="9"/>
  <c r="AD35" i="9"/>
  <c r="AY35" i="9"/>
  <c r="AM35" i="9"/>
  <c r="AA35" i="9"/>
  <c r="CC34" i="9"/>
  <c r="CD34" i="9"/>
  <c r="CE34" i="9"/>
  <c r="CF34" i="9"/>
  <c r="CG34" i="9"/>
  <c r="CH34" i="9"/>
  <c r="CI34" i="9"/>
  <c r="CJ34" i="9"/>
  <c r="CK34" i="9"/>
  <c r="CL34" i="9"/>
  <c r="CM34" i="9"/>
  <c r="CN34" i="9"/>
  <c r="CO34" i="9"/>
  <c r="CP34" i="9"/>
  <c r="CQ34" i="9"/>
  <c r="CR34" i="9"/>
  <c r="CS34" i="9"/>
  <c r="CT34" i="9"/>
  <c r="CU34" i="9"/>
  <c r="CV34" i="9"/>
  <c r="CW34" i="9"/>
  <c r="CX34" i="9"/>
  <c r="CY34" i="9"/>
  <c r="CZ34" i="9"/>
  <c r="DA34" i="9"/>
  <c r="DB34" i="9"/>
  <c r="DC34" i="9"/>
  <c r="DD34" i="9"/>
  <c r="DE34" i="9"/>
  <c r="DF34" i="9"/>
  <c r="DG34" i="9"/>
  <c r="DH34" i="9"/>
  <c r="DI34" i="9"/>
  <c r="DJ34" i="9"/>
  <c r="DK34" i="9"/>
  <c r="DL34" i="9"/>
  <c r="DM34" i="9"/>
  <c r="O36" i="9"/>
  <c r="C37" i="9" a="1"/>
  <c r="BY35" i="9" l="1"/>
  <c r="BT35" i="9"/>
  <c r="BP35" i="9"/>
  <c r="BX35" i="9"/>
  <c r="CB35" i="9"/>
  <c r="G36" i="9"/>
  <c r="V36" i="9"/>
  <c r="N36" i="9"/>
  <c r="D36" i="9"/>
  <c r="S36" i="9"/>
  <c r="K36" i="9"/>
  <c r="R36" i="9"/>
  <c r="J36" i="9"/>
  <c r="BS35" i="9"/>
  <c r="CA35" i="9"/>
  <c r="T36" i="9"/>
  <c r="P36" i="9"/>
  <c r="L36" i="9"/>
  <c r="H36" i="9"/>
  <c r="BN35" i="9"/>
  <c r="BR35" i="9"/>
  <c r="BV35" i="9"/>
  <c r="BZ35" i="9"/>
  <c r="BO35" i="9"/>
  <c r="BW35" i="9"/>
  <c r="U36" i="9"/>
  <c r="Q36" i="9"/>
  <c r="M36" i="9"/>
  <c r="F35" i="9"/>
  <c r="BQ35" i="9"/>
  <c r="BU35" i="9"/>
  <c r="E36" i="9"/>
  <c r="BY36" i="9" s="1"/>
  <c r="C37" i="9"/>
  <c r="I37" i="9" s="1"/>
  <c r="BD36" i="9"/>
  <c r="AZ36" i="9"/>
  <c r="AV36" i="9"/>
  <c r="AR36" i="9"/>
  <c r="AN36" i="9"/>
  <c r="AJ36" i="9"/>
  <c r="AF36" i="9"/>
  <c r="AB36" i="9"/>
  <c r="X36" i="9"/>
  <c r="AC36" i="9"/>
  <c r="BG36" i="9"/>
  <c r="AU36" i="9"/>
  <c r="AI36" i="9"/>
  <c r="W36" i="9"/>
  <c r="BE36" i="9"/>
  <c r="BA36" i="9"/>
  <c r="AW36" i="9"/>
  <c r="AS36" i="9"/>
  <c r="AO36" i="9"/>
  <c r="AK36" i="9"/>
  <c r="AG36" i="9"/>
  <c r="Y36" i="9"/>
  <c r="AY36" i="9"/>
  <c r="AM36" i="9"/>
  <c r="AA36" i="9"/>
  <c r="BF36" i="9"/>
  <c r="BB36" i="9"/>
  <c r="AX36" i="9"/>
  <c r="AT36" i="9"/>
  <c r="AP36" i="9"/>
  <c r="AL36" i="9"/>
  <c r="AH36" i="9"/>
  <c r="AD36" i="9"/>
  <c r="Z36" i="9"/>
  <c r="BC36" i="9"/>
  <c r="AQ36" i="9"/>
  <c r="AE36" i="9"/>
  <c r="CC35" i="9"/>
  <c r="CD35" i="9"/>
  <c r="CE35" i="9"/>
  <c r="CF35" i="9"/>
  <c r="CG35" i="9"/>
  <c r="CH35" i="9"/>
  <c r="CI35" i="9"/>
  <c r="CJ35" i="9"/>
  <c r="CK35" i="9"/>
  <c r="CL35" i="9"/>
  <c r="CM35" i="9"/>
  <c r="CN35" i="9"/>
  <c r="CO35" i="9"/>
  <c r="CP35" i="9"/>
  <c r="CQ35" i="9"/>
  <c r="CR35" i="9"/>
  <c r="CS35" i="9"/>
  <c r="CT35" i="9"/>
  <c r="CU35" i="9"/>
  <c r="CV35" i="9"/>
  <c r="CW35" i="9"/>
  <c r="CX35" i="9"/>
  <c r="CY35" i="9"/>
  <c r="CZ35" i="9"/>
  <c r="DA35" i="9"/>
  <c r="DC35" i="9"/>
  <c r="DB35" i="9"/>
  <c r="DD35" i="9"/>
  <c r="DE35" i="9"/>
  <c r="DF35" i="9"/>
  <c r="DG35" i="9"/>
  <c r="DH35" i="9"/>
  <c r="DI35" i="9"/>
  <c r="DJ35" i="9"/>
  <c r="DK35" i="9"/>
  <c r="DL35" i="9"/>
  <c r="DM35" i="9"/>
  <c r="CB36" i="9"/>
  <c r="G37" i="9"/>
  <c r="O37" i="9"/>
  <c r="C38" i="9" a="1"/>
  <c r="BJ36" i="9"/>
  <c r="BJ37" i="9"/>
  <c r="BP36" i="9" l="1"/>
  <c r="BT36" i="9"/>
  <c r="BX36" i="9"/>
  <c r="V37" i="9"/>
  <c r="N37" i="9"/>
  <c r="D37" i="9"/>
  <c r="K37" i="9"/>
  <c r="S37" i="9"/>
  <c r="R37" i="9"/>
  <c r="J37" i="9"/>
  <c r="BS36" i="9"/>
  <c r="CA36" i="9"/>
  <c r="T37" i="9"/>
  <c r="P37" i="9"/>
  <c r="L37" i="9"/>
  <c r="H37" i="9"/>
  <c r="BN36" i="9"/>
  <c r="BR36" i="9"/>
  <c r="BV36" i="9"/>
  <c r="BZ36" i="9"/>
  <c r="BO36" i="9"/>
  <c r="BW36" i="9"/>
  <c r="U37" i="9"/>
  <c r="Q37" i="9"/>
  <c r="M37" i="9"/>
  <c r="F36" i="9"/>
  <c r="BQ36" i="9"/>
  <c r="BU36" i="9"/>
  <c r="E37" i="9"/>
  <c r="CB37" i="9" s="1"/>
  <c r="C38" i="9"/>
  <c r="H38" i="9" s="1"/>
  <c r="BD37" i="9"/>
  <c r="AZ37" i="9"/>
  <c r="AV37" i="9"/>
  <c r="AR37" i="9"/>
  <c r="AN37" i="9"/>
  <c r="AJ37" i="9"/>
  <c r="AF37" i="9"/>
  <c r="AB37" i="9"/>
  <c r="X37" i="9"/>
  <c r="AC37" i="9"/>
  <c r="BG37" i="9"/>
  <c r="AU37" i="9"/>
  <c r="AE37" i="9"/>
  <c r="BE37" i="9"/>
  <c r="BA37" i="9"/>
  <c r="AW37" i="9"/>
  <c r="AS37" i="9"/>
  <c r="AO37" i="9"/>
  <c r="AK37" i="9"/>
  <c r="AG37" i="9"/>
  <c r="Y37" i="9"/>
  <c r="AY37" i="9"/>
  <c r="AM37" i="9"/>
  <c r="W37" i="9"/>
  <c r="BF37" i="9"/>
  <c r="BB37" i="9"/>
  <c r="AX37" i="9"/>
  <c r="AT37" i="9"/>
  <c r="AP37" i="9"/>
  <c r="AL37" i="9"/>
  <c r="AH37" i="9"/>
  <c r="AD37" i="9"/>
  <c r="Z37" i="9"/>
  <c r="BC37" i="9"/>
  <c r="AQ37" i="9"/>
  <c r="AI37" i="9"/>
  <c r="AA37" i="9"/>
  <c r="CC36" i="9"/>
  <c r="CD36" i="9"/>
  <c r="CE36" i="9"/>
  <c r="CF36" i="9"/>
  <c r="CG36" i="9"/>
  <c r="CH36" i="9"/>
  <c r="CI36" i="9"/>
  <c r="CJ36" i="9"/>
  <c r="CK36" i="9"/>
  <c r="CL36" i="9"/>
  <c r="CM36" i="9"/>
  <c r="CN36" i="9"/>
  <c r="CO36" i="9"/>
  <c r="CP36" i="9"/>
  <c r="CQ36" i="9"/>
  <c r="CR36" i="9"/>
  <c r="CS36" i="9"/>
  <c r="CT36" i="9"/>
  <c r="CU36" i="9"/>
  <c r="CV36" i="9"/>
  <c r="CW36" i="9"/>
  <c r="CX36" i="9"/>
  <c r="CY36" i="9"/>
  <c r="CZ36" i="9"/>
  <c r="DA36" i="9"/>
  <c r="DC36" i="9"/>
  <c r="DB36" i="9"/>
  <c r="DD36" i="9"/>
  <c r="DE36" i="9"/>
  <c r="DF36" i="9"/>
  <c r="DG36" i="9"/>
  <c r="DH36" i="9"/>
  <c r="DI36" i="9"/>
  <c r="DJ36" i="9"/>
  <c r="DK36" i="9"/>
  <c r="DL36" i="9"/>
  <c r="DM36" i="9"/>
  <c r="D38" i="9"/>
  <c r="I38" i="9"/>
  <c r="N38" i="9"/>
  <c r="Q38" i="9"/>
  <c r="V38" i="9"/>
  <c r="BO37" i="9"/>
  <c r="C39" i="9" a="1"/>
  <c r="CA37" i="9" l="1"/>
  <c r="BW37" i="9"/>
  <c r="R38" i="9"/>
  <c r="J38" i="9"/>
  <c r="BS37" i="9"/>
  <c r="U38" i="9"/>
  <c r="M38" i="9"/>
  <c r="BN37" i="9"/>
  <c r="BR37" i="9"/>
  <c r="BV37" i="9"/>
  <c r="BZ37" i="9"/>
  <c r="F37" i="9"/>
  <c r="BQ37" i="9"/>
  <c r="BU37" i="9"/>
  <c r="BY37" i="9"/>
  <c r="S38" i="9"/>
  <c r="O38" i="9"/>
  <c r="K38" i="9"/>
  <c r="G38" i="9"/>
  <c r="BP37" i="9"/>
  <c r="BT37" i="9"/>
  <c r="BX37" i="9"/>
  <c r="T38" i="9"/>
  <c r="P38" i="9"/>
  <c r="L38" i="9"/>
  <c r="E38" i="9"/>
  <c r="C39" i="9"/>
  <c r="H39" i="9" s="1"/>
  <c r="CC37" i="9"/>
  <c r="CD37" i="9"/>
  <c r="CE37" i="9"/>
  <c r="CF37" i="9"/>
  <c r="CG37" i="9"/>
  <c r="CH37" i="9"/>
  <c r="CI37" i="9"/>
  <c r="CJ37" i="9"/>
  <c r="CK37" i="9"/>
  <c r="CL37" i="9"/>
  <c r="CM37" i="9"/>
  <c r="CN37" i="9"/>
  <c r="CO37" i="9"/>
  <c r="CP37" i="9"/>
  <c r="CQ37" i="9"/>
  <c r="CR37" i="9"/>
  <c r="CS37" i="9"/>
  <c r="CT37" i="9"/>
  <c r="CU37" i="9"/>
  <c r="CV37" i="9"/>
  <c r="CW37" i="9"/>
  <c r="CX37" i="9"/>
  <c r="CY37" i="9"/>
  <c r="CZ37" i="9"/>
  <c r="DA37" i="9"/>
  <c r="DC37" i="9"/>
  <c r="DB37" i="9"/>
  <c r="DD37" i="9"/>
  <c r="DE37" i="9"/>
  <c r="DF37" i="9"/>
  <c r="DG37" i="9"/>
  <c r="DH37" i="9"/>
  <c r="DI37" i="9"/>
  <c r="DJ37" i="9"/>
  <c r="DK37" i="9"/>
  <c r="DL37" i="9"/>
  <c r="DM37" i="9"/>
  <c r="BD38" i="9"/>
  <c r="AZ38" i="9"/>
  <c r="AV38" i="9"/>
  <c r="AR38" i="9"/>
  <c r="AN38" i="9"/>
  <c r="AJ38" i="9"/>
  <c r="AF38" i="9"/>
  <c r="AB38" i="9"/>
  <c r="X38" i="9"/>
  <c r="AG38" i="9"/>
  <c r="AC38" i="9"/>
  <c r="BB38" i="9"/>
  <c r="AT38" i="9"/>
  <c r="AP38" i="9"/>
  <c r="AD38" i="9"/>
  <c r="BG38" i="9"/>
  <c r="AY38" i="9"/>
  <c r="AM38" i="9"/>
  <c r="AE38" i="9"/>
  <c r="W38" i="9"/>
  <c r="BE38" i="9"/>
  <c r="BA38" i="9"/>
  <c r="AW38" i="9"/>
  <c r="AS38" i="9"/>
  <c r="AO38" i="9"/>
  <c r="AK38" i="9"/>
  <c r="Y38" i="9"/>
  <c r="AX38" i="9"/>
  <c r="AH38" i="9"/>
  <c r="Z38" i="9"/>
  <c r="AU38" i="9"/>
  <c r="AI38" i="9"/>
  <c r="BF38" i="9"/>
  <c r="AL38" i="9"/>
  <c r="BC38" i="9"/>
  <c r="AQ38" i="9"/>
  <c r="AA38" i="9"/>
  <c r="G39" i="9"/>
  <c r="I39" i="9"/>
  <c r="K39" i="9"/>
  <c r="M39" i="9"/>
  <c r="O39" i="9"/>
  <c r="Q39" i="9"/>
  <c r="S39" i="9"/>
  <c r="U39" i="9"/>
  <c r="CB38" i="9"/>
  <c r="CA38" i="9"/>
  <c r="BZ38" i="9"/>
  <c r="BY38" i="9"/>
  <c r="BX38" i="9"/>
  <c r="BW38" i="9"/>
  <c r="BV38" i="9"/>
  <c r="BU38" i="9"/>
  <c r="BT38" i="9"/>
  <c r="BS38" i="9"/>
  <c r="BR38" i="9"/>
  <c r="BQ38" i="9"/>
  <c r="BP38" i="9"/>
  <c r="BO38" i="9"/>
  <c r="BN38" i="9"/>
  <c r="F38" i="9"/>
  <c r="C40" i="9" a="1"/>
  <c r="BJ38" i="9"/>
  <c r="BJ39" i="9"/>
  <c r="V39" i="9" l="1"/>
  <c r="R39" i="9"/>
  <c r="N39" i="9"/>
  <c r="J39" i="9"/>
  <c r="D39" i="9"/>
  <c r="T39" i="9"/>
  <c r="P39" i="9"/>
  <c r="L39" i="9"/>
  <c r="E39" i="9"/>
  <c r="C40" i="9"/>
  <c r="CC38" i="9"/>
  <c r="CD38" i="9"/>
  <c r="CE38" i="9"/>
  <c r="CF38" i="9"/>
  <c r="CG38" i="9"/>
  <c r="CH38" i="9"/>
  <c r="CI38" i="9"/>
  <c r="CJ38" i="9"/>
  <c r="CK38" i="9"/>
  <c r="CL38" i="9"/>
  <c r="CM38" i="9"/>
  <c r="CN38" i="9"/>
  <c r="CO38" i="9"/>
  <c r="CP38" i="9"/>
  <c r="CQ38" i="9"/>
  <c r="CR38" i="9"/>
  <c r="CS38" i="9"/>
  <c r="CT38" i="9"/>
  <c r="CU38" i="9"/>
  <c r="CV38" i="9"/>
  <c r="CW38" i="9"/>
  <c r="CX38" i="9"/>
  <c r="CY38" i="9"/>
  <c r="CZ38" i="9"/>
  <c r="DA38" i="9"/>
  <c r="DB38" i="9"/>
  <c r="DC38" i="9"/>
  <c r="DD38" i="9"/>
  <c r="DE38" i="9"/>
  <c r="DF38" i="9"/>
  <c r="DG38" i="9"/>
  <c r="DH38" i="9"/>
  <c r="DI38" i="9"/>
  <c r="DJ38" i="9"/>
  <c r="DK38" i="9"/>
  <c r="DL38" i="9"/>
  <c r="DM38" i="9"/>
  <c r="BD39" i="9"/>
  <c r="AZ39" i="9"/>
  <c r="AV39" i="9"/>
  <c r="AR39" i="9"/>
  <c r="AN39" i="9"/>
  <c r="AJ39" i="9"/>
  <c r="AF39" i="9"/>
  <c r="AB39" i="9"/>
  <c r="X39" i="9"/>
  <c r="AK39" i="9"/>
  <c r="AC39" i="9"/>
  <c r="Y39" i="9"/>
  <c r="AX39" i="9"/>
  <c r="AP39" i="9"/>
  <c r="AH39" i="9"/>
  <c r="Z39" i="9"/>
  <c r="AY39" i="9"/>
  <c r="AU39" i="9"/>
  <c r="AI39" i="9"/>
  <c r="AA39" i="9"/>
  <c r="BE39" i="9"/>
  <c r="BA39" i="9"/>
  <c r="AW39" i="9"/>
  <c r="AS39" i="9"/>
  <c r="AO39" i="9"/>
  <c r="AG39" i="9"/>
  <c r="BB39" i="9"/>
  <c r="AT39" i="9"/>
  <c r="AD39" i="9"/>
  <c r="BC39" i="9"/>
  <c r="AQ39" i="9"/>
  <c r="AE39" i="9"/>
  <c r="BF39" i="9"/>
  <c r="AL39" i="9"/>
  <c r="BG39" i="9"/>
  <c r="AM39" i="9"/>
  <c r="W39" i="9"/>
  <c r="D40" i="9"/>
  <c r="G40" i="9"/>
  <c r="H40" i="9"/>
  <c r="I40" i="9"/>
  <c r="J40" i="9"/>
  <c r="K40" i="9"/>
  <c r="L40" i="9"/>
  <c r="M40" i="9"/>
  <c r="N40" i="9"/>
  <c r="O40" i="9"/>
  <c r="P40" i="9"/>
  <c r="Q40" i="9"/>
  <c r="R40" i="9"/>
  <c r="S40" i="9"/>
  <c r="T40" i="9"/>
  <c r="U40" i="9"/>
  <c r="V40" i="9"/>
  <c r="CB39" i="9"/>
  <c r="CA39" i="9"/>
  <c r="BZ39" i="9"/>
  <c r="BY39" i="9"/>
  <c r="BX39" i="9"/>
  <c r="BW39" i="9"/>
  <c r="BV39" i="9"/>
  <c r="BU39" i="9"/>
  <c r="BT39" i="9"/>
  <c r="BS39" i="9"/>
  <c r="BR39" i="9"/>
  <c r="BQ39" i="9"/>
  <c r="BP39" i="9"/>
  <c r="BO39" i="9"/>
  <c r="BN39" i="9"/>
  <c r="F39" i="9"/>
  <c r="BJ40" i="9"/>
  <c r="C41" i="9" a="1"/>
  <c r="E40" i="9" l="1"/>
  <c r="CB40" i="9" s="1"/>
  <c r="C41" i="9"/>
  <c r="H41" i="9" s="1"/>
  <c r="CC39" i="9"/>
  <c r="CD39" i="9"/>
  <c r="CE39" i="9"/>
  <c r="CF39" i="9"/>
  <c r="CG39" i="9"/>
  <c r="CH39" i="9"/>
  <c r="CI39" i="9"/>
  <c r="CJ39" i="9"/>
  <c r="CK39" i="9"/>
  <c r="CL39" i="9"/>
  <c r="CM39" i="9"/>
  <c r="CN39" i="9"/>
  <c r="CO39" i="9"/>
  <c r="CP39" i="9"/>
  <c r="CQ39" i="9"/>
  <c r="CR39" i="9"/>
  <c r="CS39" i="9"/>
  <c r="CT39" i="9"/>
  <c r="CU39" i="9"/>
  <c r="CV39" i="9"/>
  <c r="CW39" i="9"/>
  <c r="CX39" i="9"/>
  <c r="CY39" i="9"/>
  <c r="CZ39" i="9"/>
  <c r="DA39" i="9"/>
  <c r="DC39" i="9"/>
  <c r="DB39" i="9"/>
  <c r="DD39" i="9"/>
  <c r="DE39" i="9"/>
  <c r="DF39" i="9"/>
  <c r="DG39" i="9"/>
  <c r="DH39" i="9"/>
  <c r="DI39" i="9"/>
  <c r="DJ39" i="9"/>
  <c r="DK39" i="9"/>
  <c r="DL39" i="9"/>
  <c r="DM39" i="9"/>
  <c r="BD40" i="9"/>
  <c r="AZ40" i="9"/>
  <c r="AV40" i="9"/>
  <c r="AR40" i="9"/>
  <c r="AN40" i="9"/>
  <c r="AJ40" i="9"/>
  <c r="AF40" i="9"/>
  <c r="AB40" i="9"/>
  <c r="X40" i="9"/>
  <c r="AG40" i="9"/>
  <c r="Y40" i="9"/>
  <c r="AY40" i="9"/>
  <c r="AI40" i="9"/>
  <c r="AA40" i="9"/>
  <c r="BE40" i="9"/>
  <c r="BA40" i="9"/>
  <c r="AW40" i="9"/>
  <c r="AS40" i="9"/>
  <c r="AO40" i="9"/>
  <c r="AK40" i="9"/>
  <c r="AC40" i="9"/>
  <c r="BC40" i="9"/>
  <c r="AM40" i="9"/>
  <c r="BF40" i="9"/>
  <c r="BB40" i="9"/>
  <c r="AX40" i="9"/>
  <c r="AT40" i="9"/>
  <c r="AP40" i="9"/>
  <c r="AL40" i="9"/>
  <c r="AH40" i="9"/>
  <c r="AD40" i="9"/>
  <c r="Z40" i="9"/>
  <c r="BG40" i="9"/>
  <c r="AU40" i="9"/>
  <c r="AQ40" i="9"/>
  <c r="AE40" i="9"/>
  <c r="W40" i="9"/>
  <c r="D41" i="9"/>
  <c r="I41" i="9"/>
  <c r="J41" i="9"/>
  <c r="M41" i="9"/>
  <c r="N41" i="9"/>
  <c r="Q41" i="9"/>
  <c r="R41" i="9"/>
  <c r="U41" i="9"/>
  <c r="V41" i="9"/>
  <c r="BW40" i="9"/>
  <c r="BO40" i="9"/>
  <c r="C42" i="9" a="1"/>
  <c r="CA40" i="9" l="1"/>
  <c r="BS40" i="9"/>
  <c r="BN40" i="9"/>
  <c r="BR40" i="9"/>
  <c r="BV40" i="9"/>
  <c r="BZ40" i="9"/>
  <c r="F40" i="9"/>
  <c r="BQ40" i="9"/>
  <c r="BU40" i="9"/>
  <c r="BY40" i="9"/>
  <c r="S41" i="9"/>
  <c r="O41" i="9"/>
  <c r="K41" i="9"/>
  <c r="G41" i="9"/>
  <c r="BP40" i="9"/>
  <c r="BT40" i="9"/>
  <c r="BX40" i="9"/>
  <c r="T41" i="9"/>
  <c r="P41" i="9"/>
  <c r="L41" i="9"/>
  <c r="E41" i="9"/>
  <c r="BZ41" i="9" s="1"/>
  <c r="C42" i="9"/>
  <c r="CC40" i="9"/>
  <c r="CD40" i="9"/>
  <c r="CE40" i="9"/>
  <c r="CF40" i="9"/>
  <c r="CG40" i="9"/>
  <c r="CH40" i="9"/>
  <c r="CI40" i="9"/>
  <c r="CJ40" i="9"/>
  <c r="CK40" i="9"/>
  <c r="CL40" i="9"/>
  <c r="CM40" i="9"/>
  <c r="CN40" i="9"/>
  <c r="CO40" i="9"/>
  <c r="CP40" i="9"/>
  <c r="CQ40" i="9"/>
  <c r="CR40" i="9"/>
  <c r="CS40" i="9"/>
  <c r="CT40" i="9"/>
  <c r="CU40" i="9"/>
  <c r="CV40" i="9"/>
  <c r="CW40" i="9"/>
  <c r="CX40" i="9"/>
  <c r="CY40" i="9"/>
  <c r="CZ40" i="9"/>
  <c r="DA40" i="9"/>
  <c r="DC40" i="9"/>
  <c r="DB40" i="9"/>
  <c r="DD40" i="9"/>
  <c r="DE40" i="9"/>
  <c r="DF40" i="9"/>
  <c r="DG40" i="9"/>
  <c r="DH40" i="9"/>
  <c r="DI40" i="9"/>
  <c r="DJ40" i="9"/>
  <c r="DK40" i="9"/>
  <c r="DL40" i="9"/>
  <c r="DM40" i="9"/>
  <c r="BD41" i="9"/>
  <c r="AZ41" i="9"/>
  <c r="AV41" i="9"/>
  <c r="AR41" i="9"/>
  <c r="AN41" i="9"/>
  <c r="AJ41" i="9"/>
  <c r="AF41" i="9"/>
  <c r="AB41" i="9"/>
  <c r="X41" i="9"/>
  <c r="Y41" i="9"/>
  <c r="AY41" i="9"/>
  <c r="AM41" i="9"/>
  <c r="W41" i="9"/>
  <c r="BE41" i="9"/>
  <c r="BA41" i="9"/>
  <c r="AW41" i="9"/>
  <c r="AS41" i="9"/>
  <c r="AO41" i="9"/>
  <c r="AK41" i="9"/>
  <c r="AG41" i="9"/>
  <c r="AC41" i="9"/>
  <c r="BG41" i="9"/>
  <c r="AQ41" i="9"/>
  <c r="AE41" i="9"/>
  <c r="BF41" i="9"/>
  <c r="BB41" i="9"/>
  <c r="AX41" i="9"/>
  <c r="AT41" i="9"/>
  <c r="AP41" i="9"/>
  <c r="AL41" i="9"/>
  <c r="AH41" i="9"/>
  <c r="AD41" i="9"/>
  <c r="Z41" i="9"/>
  <c r="BC41" i="9"/>
  <c r="AU41" i="9"/>
  <c r="AI41" i="9"/>
  <c r="AA41" i="9"/>
  <c r="D42" i="9"/>
  <c r="G42" i="9"/>
  <c r="H42" i="9"/>
  <c r="I42" i="9"/>
  <c r="J42" i="9"/>
  <c r="K42" i="9"/>
  <c r="L42" i="9"/>
  <c r="M42" i="9"/>
  <c r="N42" i="9"/>
  <c r="O42" i="9"/>
  <c r="P42" i="9"/>
  <c r="Q42" i="9"/>
  <c r="R42" i="9"/>
  <c r="S42" i="9"/>
  <c r="T42" i="9"/>
  <c r="U42" i="9"/>
  <c r="V42" i="9"/>
  <c r="CA41" i="9"/>
  <c r="BY41" i="9"/>
  <c r="BW41" i="9"/>
  <c r="BU41" i="9"/>
  <c r="BS41" i="9"/>
  <c r="BQ41" i="9"/>
  <c r="BO41" i="9"/>
  <c r="F41" i="9"/>
  <c r="C43" i="9" a="1"/>
  <c r="BJ41" i="9"/>
  <c r="BJ42" i="9"/>
  <c r="BP41" i="9" l="1"/>
  <c r="BT41" i="9"/>
  <c r="BX41" i="9"/>
  <c r="CB41" i="9"/>
  <c r="BN41" i="9"/>
  <c r="BR41" i="9"/>
  <c r="BV41" i="9"/>
  <c r="E42" i="9"/>
  <c r="BY42" i="9" s="1"/>
  <c r="C43" i="9"/>
  <c r="H43" i="9" s="1"/>
  <c r="CC41" i="9"/>
  <c r="CD41" i="9"/>
  <c r="CE41" i="9"/>
  <c r="CF41" i="9"/>
  <c r="CG41" i="9"/>
  <c r="CH41" i="9"/>
  <c r="CI41" i="9"/>
  <c r="CJ41" i="9"/>
  <c r="CK41" i="9"/>
  <c r="CL41" i="9"/>
  <c r="CM41" i="9"/>
  <c r="CN41" i="9"/>
  <c r="CO41" i="9"/>
  <c r="CP41" i="9"/>
  <c r="CQ41" i="9"/>
  <c r="CR41" i="9"/>
  <c r="CS41" i="9"/>
  <c r="CT41" i="9"/>
  <c r="CU41" i="9"/>
  <c r="CV41" i="9"/>
  <c r="CW41" i="9"/>
  <c r="CX41" i="9"/>
  <c r="CY41" i="9"/>
  <c r="CZ41" i="9"/>
  <c r="DA41" i="9"/>
  <c r="DC41" i="9"/>
  <c r="DB41" i="9"/>
  <c r="DD41" i="9"/>
  <c r="DE41" i="9"/>
  <c r="DF41" i="9"/>
  <c r="DG41" i="9"/>
  <c r="DH41" i="9"/>
  <c r="DI41" i="9"/>
  <c r="DJ41" i="9"/>
  <c r="DK41" i="9"/>
  <c r="DL41" i="9"/>
  <c r="DM41" i="9"/>
  <c r="BD42" i="9"/>
  <c r="AZ42" i="9"/>
  <c r="AV42" i="9"/>
  <c r="AR42" i="9"/>
  <c r="AN42" i="9"/>
  <c r="AJ42" i="9"/>
  <c r="AF42" i="9"/>
  <c r="AB42" i="9"/>
  <c r="X42" i="9"/>
  <c r="AG42" i="9"/>
  <c r="Y42" i="9"/>
  <c r="AY42" i="9"/>
  <c r="AQ42" i="9"/>
  <c r="AE42" i="9"/>
  <c r="BE42" i="9"/>
  <c r="BA42" i="9"/>
  <c r="AW42" i="9"/>
  <c r="AS42" i="9"/>
  <c r="AO42" i="9"/>
  <c r="AK42" i="9"/>
  <c r="AC42" i="9"/>
  <c r="BG42" i="9"/>
  <c r="AM42" i="9"/>
  <c r="W42" i="9"/>
  <c r="BF42" i="9"/>
  <c r="BB42" i="9"/>
  <c r="AX42" i="9"/>
  <c r="AT42" i="9"/>
  <c r="AP42" i="9"/>
  <c r="AL42" i="9"/>
  <c r="AH42" i="9"/>
  <c r="AD42" i="9"/>
  <c r="Z42" i="9"/>
  <c r="BC42" i="9"/>
  <c r="AU42" i="9"/>
  <c r="AI42" i="9"/>
  <c r="AA42" i="9"/>
  <c r="J43" i="9"/>
  <c r="R43" i="9"/>
  <c r="BR42" i="9"/>
  <c r="C44" i="9" a="1"/>
  <c r="BV42" i="9" l="1"/>
  <c r="BN42" i="9"/>
  <c r="BZ42" i="9"/>
  <c r="BP42" i="9"/>
  <c r="BO42" i="9"/>
  <c r="BS42" i="9"/>
  <c r="BW42" i="9"/>
  <c r="CA42" i="9"/>
  <c r="BT42" i="9"/>
  <c r="BX42" i="9"/>
  <c r="CB42" i="9"/>
  <c r="F42" i="9"/>
  <c r="BQ42" i="9"/>
  <c r="BU42" i="9"/>
  <c r="N43" i="9"/>
  <c r="V43" i="9"/>
  <c r="D43" i="9"/>
  <c r="O43" i="9"/>
  <c r="U43" i="9"/>
  <c r="Q43" i="9"/>
  <c r="M43" i="9"/>
  <c r="I43" i="9"/>
  <c r="S43" i="9"/>
  <c r="K43" i="9"/>
  <c r="G43" i="9"/>
  <c r="T43" i="9"/>
  <c r="P43" i="9"/>
  <c r="L43" i="9"/>
  <c r="E43" i="9"/>
  <c r="CB43" i="9" s="1"/>
  <c r="C44" i="9"/>
  <c r="H44" i="9" s="1"/>
  <c r="CC42" i="9"/>
  <c r="CD42" i="9"/>
  <c r="CE42" i="9"/>
  <c r="CF42" i="9"/>
  <c r="CG42" i="9"/>
  <c r="CH42" i="9"/>
  <c r="CI42" i="9"/>
  <c r="CJ42" i="9"/>
  <c r="CK42" i="9"/>
  <c r="CL42" i="9"/>
  <c r="CM42" i="9"/>
  <c r="CN42" i="9"/>
  <c r="CO42" i="9"/>
  <c r="CP42" i="9"/>
  <c r="CQ42" i="9"/>
  <c r="CR42" i="9"/>
  <c r="CS42" i="9"/>
  <c r="CT42" i="9"/>
  <c r="CU42" i="9"/>
  <c r="CV42" i="9"/>
  <c r="CW42" i="9"/>
  <c r="CX42" i="9"/>
  <c r="CY42" i="9"/>
  <c r="CZ42" i="9"/>
  <c r="DA42" i="9"/>
  <c r="DB42" i="9"/>
  <c r="DC42" i="9"/>
  <c r="DD42" i="9"/>
  <c r="DE42" i="9"/>
  <c r="DF42" i="9"/>
  <c r="DG42" i="9"/>
  <c r="DH42" i="9"/>
  <c r="DI42" i="9"/>
  <c r="DJ42" i="9"/>
  <c r="DK42" i="9"/>
  <c r="DL42" i="9"/>
  <c r="DM42" i="9"/>
  <c r="BD43" i="9"/>
  <c r="AZ43" i="9"/>
  <c r="AV43" i="9"/>
  <c r="AR43" i="9"/>
  <c r="AN43" i="9"/>
  <c r="AJ43" i="9"/>
  <c r="AF43" i="9"/>
  <c r="AB43" i="9"/>
  <c r="X43" i="9"/>
  <c r="AC43" i="9"/>
  <c r="BG43" i="9"/>
  <c r="AQ43" i="9"/>
  <c r="AA43" i="9"/>
  <c r="BE43" i="9"/>
  <c r="BA43" i="9"/>
  <c r="AW43" i="9"/>
  <c r="AS43" i="9"/>
  <c r="AO43" i="9"/>
  <c r="AK43" i="9"/>
  <c r="AG43" i="9"/>
  <c r="Y43" i="9"/>
  <c r="BC43" i="9"/>
  <c r="AM43" i="9"/>
  <c r="AE43" i="9"/>
  <c r="BF43" i="9"/>
  <c r="BB43" i="9"/>
  <c r="AX43" i="9"/>
  <c r="AT43" i="9"/>
  <c r="AP43" i="9"/>
  <c r="AL43" i="9"/>
  <c r="AH43" i="9"/>
  <c r="AD43" i="9"/>
  <c r="Z43" i="9"/>
  <c r="AY43" i="9"/>
  <c r="AU43" i="9"/>
  <c r="AI43" i="9"/>
  <c r="W43" i="9"/>
  <c r="D44" i="9"/>
  <c r="J44" i="9"/>
  <c r="N44" i="9"/>
  <c r="R44" i="9"/>
  <c r="V44" i="9"/>
  <c r="CA43" i="9"/>
  <c r="BY43" i="9"/>
  <c r="BW43" i="9"/>
  <c r="BU43" i="9"/>
  <c r="BS43" i="9"/>
  <c r="BQ43" i="9"/>
  <c r="BO43" i="9"/>
  <c r="F43" i="9"/>
  <c r="BJ43" i="9"/>
  <c r="C45" i="9" a="1"/>
  <c r="BN43" i="9" l="1"/>
  <c r="BR43" i="9"/>
  <c r="BV43" i="9"/>
  <c r="BZ43" i="9"/>
  <c r="BP43" i="9"/>
  <c r="BT43" i="9"/>
  <c r="BX43" i="9"/>
  <c r="S44" i="9"/>
  <c r="K44" i="9"/>
  <c r="G44" i="9"/>
  <c r="U44" i="9"/>
  <c r="Q44" i="9"/>
  <c r="M44" i="9"/>
  <c r="I44" i="9"/>
  <c r="O44" i="9"/>
  <c r="T44" i="9"/>
  <c r="P44" i="9"/>
  <c r="L44" i="9"/>
  <c r="E44" i="9"/>
  <c r="CB44" i="9" s="1"/>
  <c r="C45" i="9"/>
  <c r="H45" i="9" s="1"/>
  <c r="CC43" i="9"/>
  <c r="CD43" i="9"/>
  <c r="CE43" i="9"/>
  <c r="CF43" i="9"/>
  <c r="CG43" i="9"/>
  <c r="CH43" i="9"/>
  <c r="CI43" i="9"/>
  <c r="CJ43" i="9"/>
  <c r="CK43" i="9"/>
  <c r="CL43" i="9"/>
  <c r="CM43" i="9"/>
  <c r="CN43" i="9"/>
  <c r="CO43" i="9"/>
  <c r="CP43" i="9"/>
  <c r="CQ43" i="9"/>
  <c r="CR43" i="9"/>
  <c r="CS43" i="9"/>
  <c r="CT43" i="9"/>
  <c r="CU43" i="9"/>
  <c r="CV43" i="9"/>
  <c r="CW43" i="9"/>
  <c r="CX43" i="9"/>
  <c r="CY43" i="9"/>
  <c r="CZ43" i="9"/>
  <c r="DA43" i="9"/>
  <c r="DC43" i="9"/>
  <c r="DB43" i="9"/>
  <c r="DD43" i="9"/>
  <c r="DE43" i="9"/>
  <c r="DF43" i="9"/>
  <c r="DG43" i="9"/>
  <c r="DH43" i="9"/>
  <c r="DI43" i="9"/>
  <c r="DJ43" i="9"/>
  <c r="DK43" i="9"/>
  <c r="DL43" i="9"/>
  <c r="DM43" i="9"/>
  <c r="BD44" i="9"/>
  <c r="AZ44" i="9"/>
  <c r="AV44" i="9"/>
  <c r="AR44" i="9"/>
  <c r="AN44" i="9"/>
  <c r="AJ44" i="9"/>
  <c r="AF44" i="9"/>
  <c r="AB44" i="9"/>
  <c r="X44" i="9"/>
  <c r="AG44" i="9"/>
  <c r="Y44" i="9"/>
  <c r="BB44" i="9"/>
  <c r="AP44" i="9"/>
  <c r="AH44" i="9"/>
  <c r="Z44" i="9"/>
  <c r="AY44" i="9"/>
  <c r="AM44" i="9"/>
  <c r="AI44" i="9"/>
  <c r="W44" i="9"/>
  <c r="BE44" i="9"/>
  <c r="BA44" i="9"/>
  <c r="AW44" i="9"/>
  <c r="AS44" i="9"/>
  <c r="AO44" i="9"/>
  <c r="AK44" i="9"/>
  <c r="AC44" i="9"/>
  <c r="AX44" i="9"/>
  <c r="AL44" i="9"/>
  <c r="BG44" i="9"/>
  <c r="AU44" i="9"/>
  <c r="AE44" i="9"/>
  <c r="BF44" i="9"/>
  <c r="AT44" i="9"/>
  <c r="AD44" i="9"/>
  <c r="BC44" i="9"/>
  <c r="AQ44" i="9"/>
  <c r="AA44" i="9"/>
  <c r="CA44" i="9"/>
  <c r="BY44" i="9"/>
  <c r="BW44" i="9"/>
  <c r="BU44" i="9"/>
  <c r="BS44" i="9"/>
  <c r="BQ44" i="9"/>
  <c r="BO44" i="9"/>
  <c r="F44" i="9"/>
  <c r="C46" i="9" a="1"/>
  <c r="BJ44" i="9"/>
  <c r="J45" i="9" l="1"/>
  <c r="V45" i="9"/>
  <c r="D45" i="9"/>
  <c r="R45" i="9"/>
  <c r="N45" i="9"/>
  <c r="BN44" i="9"/>
  <c r="BR44" i="9"/>
  <c r="BV44" i="9"/>
  <c r="BZ44" i="9"/>
  <c r="BP44" i="9"/>
  <c r="BT44" i="9"/>
  <c r="BX44" i="9"/>
  <c r="O45" i="9"/>
  <c r="G45" i="9"/>
  <c r="U45" i="9"/>
  <c r="Q45" i="9"/>
  <c r="M45" i="9"/>
  <c r="I45" i="9"/>
  <c r="S45" i="9"/>
  <c r="K45" i="9"/>
  <c r="T45" i="9"/>
  <c r="P45" i="9"/>
  <c r="L45" i="9"/>
  <c r="E45" i="9"/>
  <c r="CB45" i="9" s="1"/>
  <c r="C46" i="9"/>
  <c r="H46" i="9" s="1"/>
  <c r="CC44" i="9"/>
  <c r="CD44" i="9"/>
  <c r="CE44" i="9"/>
  <c r="CF44" i="9"/>
  <c r="CG44" i="9"/>
  <c r="CH44" i="9"/>
  <c r="CI44" i="9"/>
  <c r="CJ44" i="9"/>
  <c r="CK44" i="9"/>
  <c r="CL44" i="9"/>
  <c r="CM44" i="9"/>
  <c r="CN44" i="9"/>
  <c r="CO44" i="9"/>
  <c r="CP44" i="9"/>
  <c r="CQ44" i="9"/>
  <c r="CR44" i="9"/>
  <c r="CS44" i="9"/>
  <c r="CT44" i="9"/>
  <c r="CU44" i="9"/>
  <c r="CV44" i="9"/>
  <c r="CW44" i="9"/>
  <c r="CX44" i="9"/>
  <c r="CY44" i="9"/>
  <c r="CZ44" i="9"/>
  <c r="DA44" i="9"/>
  <c r="DC44" i="9"/>
  <c r="DB44" i="9"/>
  <c r="DD44" i="9"/>
  <c r="DE44" i="9"/>
  <c r="DF44" i="9"/>
  <c r="DG44" i="9"/>
  <c r="DH44" i="9"/>
  <c r="DI44" i="9"/>
  <c r="DJ44" i="9"/>
  <c r="DK44" i="9"/>
  <c r="DL44" i="9"/>
  <c r="DM44" i="9"/>
  <c r="BD45" i="9"/>
  <c r="AZ45" i="9"/>
  <c r="AV45" i="9"/>
  <c r="AR45" i="9"/>
  <c r="AN45" i="9"/>
  <c r="AJ45" i="9"/>
  <c r="AF45" i="9"/>
  <c r="AB45" i="9"/>
  <c r="X45" i="9"/>
  <c r="AK45" i="9"/>
  <c r="AC45" i="9"/>
  <c r="Y45" i="9"/>
  <c r="AX45" i="9"/>
  <c r="AT45" i="9"/>
  <c r="AL45" i="9"/>
  <c r="Z45" i="9"/>
  <c r="BC45" i="9"/>
  <c r="AU45" i="9"/>
  <c r="AI45" i="9"/>
  <c r="W45" i="9"/>
  <c r="BE45" i="9"/>
  <c r="BA45" i="9"/>
  <c r="AW45" i="9"/>
  <c r="AS45" i="9"/>
  <c r="AO45" i="9"/>
  <c r="AG45" i="9"/>
  <c r="BB45" i="9"/>
  <c r="AP45" i="9"/>
  <c r="AD45" i="9"/>
  <c r="AY45" i="9"/>
  <c r="AM45" i="9"/>
  <c r="AE45" i="9"/>
  <c r="BF45" i="9"/>
  <c r="AH45" i="9"/>
  <c r="BG45" i="9"/>
  <c r="AQ45" i="9"/>
  <c r="AA45" i="9"/>
  <c r="J46" i="9"/>
  <c r="BU45" i="9"/>
  <c r="F45" i="9"/>
  <c r="C47" i="9" a="1"/>
  <c r="BJ45" i="9"/>
  <c r="BO45" i="9" l="1"/>
  <c r="BW45" i="9"/>
  <c r="BQ45" i="9"/>
  <c r="BY45" i="9"/>
  <c r="BS45" i="9"/>
  <c r="CA45" i="9"/>
  <c r="V46" i="9"/>
  <c r="D46" i="9"/>
  <c r="E46" i="9" s="1"/>
  <c r="R46" i="9"/>
  <c r="N46" i="9"/>
  <c r="BN45" i="9"/>
  <c r="BR45" i="9"/>
  <c r="BV45" i="9"/>
  <c r="BZ45" i="9"/>
  <c r="BP45" i="9"/>
  <c r="BT45" i="9"/>
  <c r="BX45" i="9"/>
  <c r="U46" i="9"/>
  <c r="Q46" i="9"/>
  <c r="M46" i="9"/>
  <c r="I46" i="9"/>
  <c r="S46" i="9"/>
  <c r="O46" i="9"/>
  <c r="K46" i="9"/>
  <c r="G46" i="9"/>
  <c r="T46" i="9"/>
  <c r="P46" i="9"/>
  <c r="L46" i="9"/>
  <c r="C47" i="9"/>
  <c r="H47" i="9" s="1"/>
  <c r="CC45" i="9"/>
  <c r="CD45" i="9"/>
  <c r="CE45" i="9"/>
  <c r="CF45" i="9"/>
  <c r="CG45" i="9"/>
  <c r="CH45" i="9"/>
  <c r="CI45" i="9"/>
  <c r="CJ45" i="9"/>
  <c r="CK45" i="9"/>
  <c r="CL45" i="9"/>
  <c r="CM45" i="9"/>
  <c r="CN45" i="9"/>
  <c r="CO45" i="9"/>
  <c r="CP45" i="9"/>
  <c r="CQ45" i="9"/>
  <c r="CR45" i="9"/>
  <c r="CS45" i="9"/>
  <c r="CT45" i="9"/>
  <c r="CU45" i="9"/>
  <c r="CV45" i="9"/>
  <c r="CW45" i="9"/>
  <c r="CX45" i="9"/>
  <c r="CY45" i="9"/>
  <c r="CZ45" i="9"/>
  <c r="DA45" i="9"/>
  <c r="DC45" i="9"/>
  <c r="DB45" i="9"/>
  <c r="DD45" i="9"/>
  <c r="DE45" i="9"/>
  <c r="DF45" i="9"/>
  <c r="DG45" i="9"/>
  <c r="DH45" i="9"/>
  <c r="DI45" i="9"/>
  <c r="DJ45" i="9"/>
  <c r="DK45" i="9"/>
  <c r="DL45" i="9"/>
  <c r="DM45" i="9"/>
  <c r="BD46" i="9"/>
  <c r="AZ46" i="9"/>
  <c r="AV46" i="9"/>
  <c r="AR46" i="9"/>
  <c r="AN46" i="9"/>
  <c r="AJ46" i="9"/>
  <c r="AF46" i="9"/>
  <c r="AB46" i="9"/>
  <c r="X46" i="9"/>
  <c r="Y46" i="9"/>
  <c r="AY46" i="9"/>
  <c r="AI46" i="9"/>
  <c r="BE46" i="9"/>
  <c r="BA46" i="9"/>
  <c r="AW46" i="9"/>
  <c r="AS46" i="9"/>
  <c r="AO46" i="9"/>
  <c r="AK46" i="9"/>
  <c r="AG46" i="9"/>
  <c r="AC46" i="9"/>
  <c r="BC46" i="9"/>
  <c r="AM46" i="9"/>
  <c r="AA46" i="9"/>
  <c r="BF46" i="9"/>
  <c r="BB46" i="9"/>
  <c r="AX46" i="9"/>
  <c r="AT46" i="9"/>
  <c r="AP46" i="9"/>
  <c r="AL46" i="9"/>
  <c r="AH46" i="9"/>
  <c r="AD46" i="9"/>
  <c r="Z46" i="9"/>
  <c r="BG46" i="9"/>
  <c r="AU46" i="9"/>
  <c r="AQ46" i="9"/>
  <c r="AE46" i="9"/>
  <c r="W46" i="9"/>
  <c r="J47" i="9"/>
  <c r="BJ46" i="9"/>
  <c r="C48" i="9" a="1"/>
  <c r="BZ46" i="9" l="1"/>
  <c r="F46" i="9"/>
  <c r="BU46" i="9"/>
  <c r="BY46" i="9"/>
  <c r="BQ46" i="9"/>
  <c r="D47" i="9"/>
  <c r="V47" i="9"/>
  <c r="BT46" i="9"/>
  <c r="CB46" i="9"/>
  <c r="BO46" i="9"/>
  <c r="BS46" i="9"/>
  <c r="BW46" i="9"/>
  <c r="CA46" i="9"/>
  <c r="N47" i="9"/>
  <c r="BP46" i="9"/>
  <c r="BX46" i="9"/>
  <c r="BN46" i="9"/>
  <c r="BR46" i="9"/>
  <c r="BV46" i="9"/>
  <c r="R47" i="9"/>
  <c r="U47" i="9"/>
  <c r="Q47" i="9"/>
  <c r="M47" i="9"/>
  <c r="I47" i="9"/>
  <c r="S47" i="9"/>
  <c r="O47" i="9"/>
  <c r="K47" i="9"/>
  <c r="G47" i="9"/>
  <c r="T47" i="9"/>
  <c r="P47" i="9"/>
  <c r="L47" i="9"/>
  <c r="E47" i="9"/>
  <c r="BZ47" i="9" s="1"/>
  <c r="C48" i="9"/>
  <c r="H48" i="9" s="1"/>
  <c r="CC46" i="9"/>
  <c r="CD46" i="9"/>
  <c r="CE46" i="9"/>
  <c r="CF46" i="9"/>
  <c r="CG46" i="9"/>
  <c r="CH46" i="9"/>
  <c r="CI46" i="9"/>
  <c r="CJ46" i="9"/>
  <c r="CK46" i="9"/>
  <c r="CL46" i="9"/>
  <c r="CM46" i="9"/>
  <c r="CN46" i="9"/>
  <c r="CO46" i="9"/>
  <c r="CP46" i="9"/>
  <c r="CQ46" i="9"/>
  <c r="CR46" i="9"/>
  <c r="CS46" i="9"/>
  <c r="CT46" i="9"/>
  <c r="CU46" i="9"/>
  <c r="CV46" i="9"/>
  <c r="CW46" i="9"/>
  <c r="CX46" i="9"/>
  <c r="CY46" i="9"/>
  <c r="CZ46" i="9"/>
  <c r="DA46" i="9"/>
  <c r="DB46" i="9"/>
  <c r="DC46" i="9"/>
  <c r="DD46" i="9"/>
  <c r="DE46" i="9"/>
  <c r="DF46" i="9"/>
  <c r="DG46" i="9"/>
  <c r="DH46" i="9"/>
  <c r="DI46" i="9"/>
  <c r="DJ46" i="9"/>
  <c r="DK46" i="9"/>
  <c r="DL46" i="9"/>
  <c r="DM46" i="9"/>
  <c r="BD47" i="9"/>
  <c r="AZ47" i="9"/>
  <c r="AV47" i="9"/>
  <c r="AR47" i="9"/>
  <c r="AN47" i="9"/>
  <c r="AJ47" i="9"/>
  <c r="AF47" i="9"/>
  <c r="AB47" i="9"/>
  <c r="X47" i="9"/>
  <c r="AC47" i="9"/>
  <c r="Z47" i="9"/>
  <c r="AY47" i="9"/>
  <c r="AM47" i="9"/>
  <c r="W47" i="9"/>
  <c r="BE47" i="9"/>
  <c r="BA47" i="9"/>
  <c r="AW47" i="9"/>
  <c r="AS47" i="9"/>
  <c r="AO47" i="9"/>
  <c r="AK47" i="9"/>
  <c r="AG47" i="9"/>
  <c r="Y47" i="9"/>
  <c r="BG47" i="9"/>
  <c r="AU47" i="9"/>
  <c r="AE47" i="9"/>
  <c r="BF47" i="9"/>
  <c r="BB47" i="9"/>
  <c r="AX47" i="9"/>
  <c r="AT47" i="9"/>
  <c r="AP47" i="9"/>
  <c r="AL47" i="9"/>
  <c r="AH47" i="9"/>
  <c r="AD47" i="9"/>
  <c r="BC47" i="9"/>
  <c r="AQ47" i="9"/>
  <c r="AI47" i="9"/>
  <c r="AA47" i="9"/>
  <c r="J48" i="9"/>
  <c r="BU47" i="9"/>
  <c r="F47" i="9"/>
  <c r="C49" i="9" a="1"/>
  <c r="BJ47" i="9"/>
  <c r="BO47" i="9" l="1"/>
  <c r="BW47" i="9"/>
  <c r="BQ47" i="9"/>
  <c r="BY47" i="9"/>
  <c r="BS47" i="9"/>
  <c r="CA47" i="9"/>
  <c r="V48" i="9"/>
  <c r="D48" i="9"/>
  <c r="E48" i="9" s="1"/>
  <c r="R48" i="9"/>
  <c r="N48" i="9"/>
  <c r="BP47" i="9"/>
  <c r="BT47" i="9"/>
  <c r="BX47" i="9"/>
  <c r="CB47" i="9"/>
  <c r="BN47" i="9"/>
  <c r="BR47" i="9"/>
  <c r="BV47" i="9"/>
  <c r="U48" i="9"/>
  <c r="Q48" i="9"/>
  <c r="M48" i="9"/>
  <c r="I48" i="9"/>
  <c r="O48" i="9"/>
  <c r="S48" i="9"/>
  <c r="K48" i="9"/>
  <c r="G48" i="9"/>
  <c r="T48" i="9"/>
  <c r="P48" i="9"/>
  <c r="L48" i="9"/>
  <c r="C49" i="9"/>
  <c r="H49" i="9" s="1"/>
  <c r="CC47" i="9"/>
  <c r="CD47" i="9"/>
  <c r="CE47" i="9"/>
  <c r="CF47" i="9"/>
  <c r="CG47" i="9"/>
  <c r="CH47" i="9"/>
  <c r="CI47" i="9"/>
  <c r="CJ47" i="9"/>
  <c r="CK47" i="9"/>
  <c r="CL47" i="9"/>
  <c r="CM47" i="9"/>
  <c r="CN47" i="9"/>
  <c r="CO47" i="9"/>
  <c r="CP47" i="9"/>
  <c r="CQ47" i="9"/>
  <c r="CR47" i="9"/>
  <c r="CS47" i="9"/>
  <c r="CT47" i="9"/>
  <c r="CU47" i="9"/>
  <c r="CV47" i="9"/>
  <c r="CW47" i="9"/>
  <c r="CX47" i="9"/>
  <c r="CY47" i="9"/>
  <c r="CZ47" i="9"/>
  <c r="DA47" i="9"/>
  <c r="DC47" i="9"/>
  <c r="DB47" i="9"/>
  <c r="DD47" i="9"/>
  <c r="DE47" i="9"/>
  <c r="DF47" i="9"/>
  <c r="DG47" i="9"/>
  <c r="DH47" i="9"/>
  <c r="DI47" i="9"/>
  <c r="DJ47" i="9"/>
  <c r="DK47" i="9"/>
  <c r="DL47" i="9"/>
  <c r="DM47" i="9"/>
  <c r="BD48" i="9"/>
  <c r="AZ48" i="9"/>
  <c r="AV48" i="9"/>
  <c r="AR48" i="9"/>
  <c r="AN48" i="9"/>
  <c r="AJ48" i="9"/>
  <c r="AF48" i="9"/>
  <c r="AB48" i="9"/>
  <c r="X48" i="9"/>
  <c r="AO48" i="9"/>
  <c r="AG48" i="9"/>
  <c r="Y48" i="9"/>
  <c r="BB48" i="9"/>
  <c r="AT48" i="9"/>
  <c r="AP48" i="9"/>
  <c r="AD48" i="9"/>
  <c r="BG48" i="9"/>
  <c r="AY48" i="9"/>
  <c r="AM48" i="9"/>
  <c r="AA48" i="9"/>
  <c r="W48" i="9"/>
  <c r="BE48" i="9"/>
  <c r="BA48" i="9"/>
  <c r="AW48" i="9"/>
  <c r="AS48" i="9"/>
  <c r="AK48" i="9"/>
  <c r="AC48" i="9"/>
  <c r="AX48" i="9"/>
  <c r="AL48" i="9"/>
  <c r="Z48" i="9"/>
  <c r="AU48" i="9"/>
  <c r="AI48" i="9"/>
  <c r="BF48" i="9"/>
  <c r="AH48" i="9"/>
  <c r="BC48" i="9"/>
  <c r="AQ48" i="9"/>
  <c r="AE48" i="9"/>
  <c r="J49" i="9"/>
  <c r="C50" i="9" a="1"/>
  <c r="BJ48" i="9"/>
  <c r="CB48" i="9" l="1"/>
  <c r="BU48" i="9"/>
  <c r="F48" i="9"/>
  <c r="CA48" i="9"/>
  <c r="BY48" i="9"/>
  <c r="BQ48" i="9"/>
  <c r="BO48" i="9"/>
  <c r="BS48" i="9"/>
  <c r="BW48" i="9"/>
  <c r="V49" i="9"/>
  <c r="D49" i="9"/>
  <c r="R49" i="9"/>
  <c r="N49" i="9"/>
  <c r="BN48" i="9"/>
  <c r="BR48" i="9"/>
  <c r="BV48" i="9"/>
  <c r="BZ48" i="9"/>
  <c r="BP48" i="9"/>
  <c r="BT48" i="9"/>
  <c r="BX48" i="9"/>
  <c r="S49" i="9"/>
  <c r="K49" i="9"/>
  <c r="G49" i="9"/>
  <c r="U49" i="9"/>
  <c r="Q49" i="9"/>
  <c r="M49" i="9"/>
  <c r="I49" i="9"/>
  <c r="O49" i="9"/>
  <c r="T49" i="9"/>
  <c r="P49" i="9"/>
  <c r="L49" i="9"/>
  <c r="E49" i="9"/>
  <c r="BZ49" i="9" s="1"/>
  <c r="C50" i="9"/>
  <c r="H50" i="9" s="1"/>
  <c r="CC48" i="9"/>
  <c r="CD48" i="9"/>
  <c r="CE48" i="9"/>
  <c r="CF48" i="9"/>
  <c r="CG48" i="9"/>
  <c r="CH48" i="9"/>
  <c r="CI48" i="9"/>
  <c r="CJ48" i="9"/>
  <c r="CK48" i="9"/>
  <c r="CL48" i="9"/>
  <c r="CM48" i="9"/>
  <c r="CN48" i="9"/>
  <c r="CO48" i="9"/>
  <c r="CP48" i="9"/>
  <c r="CQ48" i="9"/>
  <c r="CR48" i="9"/>
  <c r="CS48" i="9"/>
  <c r="CT48" i="9"/>
  <c r="CU48" i="9"/>
  <c r="CV48" i="9"/>
  <c r="CW48" i="9"/>
  <c r="CX48" i="9"/>
  <c r="CY48" i="9"/>
  <c r="CZ48" i="9"/>
  <c r="DA48" i="9"/>
  <c r="DC48" i="9"/>
  <c r="DB48" i="9"/>
  <c r="DD48" i="9"/>
  <c r="DE48" i="9"/>
  <c r="DF48" i="9"/>
  <c r="DG48" i="9"/>
  <c r="DH48" i="9"/>
  <c r="DI48" i="9"/>
  <c r="DJ48" i="9"/>
  <c r="DK48" i="9"/>
  <c r="DL48" i="9"/>
  <c r="DM48" i="9"/>
  <c r="BD49" i="9"/>
  <c r="AZ49" i="9"/>
  <c r="AV49" i="9"/>
  <c r="AR49" i="9"/>
  <c r="AN49" i="9"/>
  <c r="AJ49" i="9"/>
  <c r="AF49" i="9"/>
  <c r="AB49" i="9"/>
  <c r="X49" i="9"/>
  <c r="AC49" i="9"/>
  <c r="BG49" i="9"/>
  <c r="AQ49" i="9"/>
  <c r="AA49" i="9"/>
  <c r="BE49" i="9"/>
  <c r="BA49" i="9"/>
  <c r="AW49" i="9"/>
  <c r="AS49" i="9"/>
  <c r="AO49" i="9"/>
  <c r="AK49" i="9"/>
  <c r="AG49" i="9"/>
  <c r="Y49" i="9"/>
  <c r="BC49" i="9"/>
  <c r="AU49" i="9"/>
  <c r="AE49" i="9"/>
  <c r="BF49" i="9"/>
  <c r="BB49" i="9"/>
  <c r="AX49" i="9"/>
  <c r="AT49" i="9"/>
  <c r="AP49" i="9"/>
  <c r="AL49" i="9"/>
  <c r="AH49" i="9"/>
  <c r="AD49" i="9"/>
  <c r="Z49" i="9"/>
  <c r="AY49" i="9"/>
  <c r="AM49" i="9"/>
  <c r="AI49" i="9"/>
  <c r="W49" i="9"/>
  <c r="J50" i="9"/>
  <c r="F49" i="9"/>
  <c r="BJ49" i="9"/>
  <c r="C51" i="9" a="1"/>
  <c r="BQ49" i="9" l="1"/>
  <c r="BU49" i="9"/>
  <c r="BY49" i="9"/>
  <c r="D50" i="9"/>
  <c r="E50" i="9" s="1"/>
  <c r="V50" i="9"/>
  <c r="BT49" i="9"/>
  <c r="CB49" i="9"/>
  <c r="BO49" i="9"/>
  <c r="BS49" i="9"/>
  <c r="BW49" i="9"/>
  <c r="CA49" i="9"/>
  <c r="N50" i="9"/>
  <c r="BP49" i="9"/>
  <c r="BX49" i="9"/>
  <c r="BN49" i="9"/>
  <c r="BR49" i="9"/>
  <c r="BV49" i="9"/>
  <c r="R50" i="9"/>
  <c r="U50" i="9"/>
  <c r="Q50" i="9"/>
  <c r="M50" i="9"/>
  <c r="I50" i="9"/>
  <c r="S50" i="9"/>
  <c r="O50" i="9"/>
  <c r="K50" i="9"/>
  <c r="G50" i="9"/>
  <c r="T50" i="9"/>
  <c r="P50" i="9"/>
  <c r="L50" i="9"/>
  <c r="C51" i="9"/>
  <c r="H51" i="9" s="1"/>
  <c r="CC49" i="9"/>
  <c r="CD49" i="9"/>
  <c r="CE49" i="9"/>
  <c r="CF49" i="9"/>
  <c r="CG49" i="9"/>
  <c r="CH49" i="9"/>
  <c r="CI49" i="9"/>
  <c r="CJ49" i="9"/>
  <c r="CK49" i="9"/>
  <c r="CL49" i="9"/>
  <c r="CM49" i="9"/>
  <c r="CN49" i="9"/>
  <c r="CO49" i="9"/>
  <c r="CP49" i="9"/>
  <c r="CQ49" i="9"/>
  <c r="CR49" i="9"/>
  <c r="CS49" i="9"/>
  <c r="CT49" i="9"/>
  <c r="CU49" i="9"/>
  <c r="CV49" i="9"/>
  <c r="CW49" i="9"/>
  <c r="CX49" i="9"/>
  <c r="CY49" i="9"/>
  <c r="CZ49" i="9"/>
  <c r="DA49" i="9"/>
  <c r="DC49" i="9"/>
  <c r="DB49" i="9"/>
  <c r="DD49" i="9"/>
  <c r="DE49" i="9"/>
  <c r="DF49" i="9"/>
  <c r="DG49" i="9"/>
  <c r="DH49" i="9"/>
  <c r="DI49" i="9"/>
  <c r="DJ49" i="9"/>
  <c r="DK49" i="9"/>
  <c r="DL49" i="9"/>
  <c r="DM49" i="9"/>
  <c r="BD50" i="9"/>
  <c r="AZ50" i="9"/>
  <c r="AV50" i="9"/>
  <c r="AR50" i="9"/>
  <c r="AN50" i="9"/>
  <c r="AJ50" i="9"/>
  <c r="AF50" i="9"/>
  <c r="AB50" i="9"/>
  <c r="X50" i="9"/>
  <c r="AK50" i="9"/>
  <c r="AG50" i="9"/>
  <c r="Y50" i="9"/>
  <c r="BB50" i="9"/>
  <c r="AT50" i="9"/>
  <c r="AL50" i="9"/>
  <c r="Z50" i="9"/>
  <c r="BG50" i="9"/>
  <c r="AU50" i="9"/>
  <c r="AI50" i="9"/>
  <c r="AA50" i="9"/>
  <c r="BE50" i="9"/>
  <c r="BA50" i="9"/>
  <c r="AW50" i="9"/>
  <c r="AS50" i="9"/>
  <c r="AO50" i="9"/>
  <c r="AC50" i="9"/>
  <c r="AX50" i="9"/>
  <c r="AP50" i="9"/>
  <c r="AD50" i="9"/>
  <c r="BC50" i="9"/>
  <c r="AQ50" i="9"/>
  <c r="AE50" i="9"/>
  <c r="BF50" i="9"/>
  <c r="AH50" i="9"/>
  <c r="AY50" i="9"/>
  <c r="AM50" i="9"/>
  <c r="W50" i="9"/>
  <c r="J51" i="9"/>
  <c r="C52" i="9" a="1"/>
  <c r="BJ50" i="9"/>
  <c r="BZ50" i="9" l="1"/>
  <c r="BV50" i="9"/>
  <c r="BR50" i="9"/>
  <c r="BN50" i="9"/>
  <c r="BY50" i="9"/>
  <c r="BU50" i="9"/>
  <c r="BQ50" i="9"/>
  <c r="F50" i="9"/>
  <c r="CA50" i="9"/>
  <c r="BW50" i="9"/>
  <c r="BO50" i="9"/>
  <c r="CB50" i="9"/>
  <c r="BX50" i="9"/>
  <c r="BT50" i="9"/>
  <c r="BP50" i="9"/>
  <c r="BS50" i="9"/>
  <c r="V51" i="9"/>
  <c r="D51" i="9"/>
  <c r="R51" i="9"/>
  <c r="N51" i="9"/>
  <c r="O51" i="9"/>
  <c r="U51" i="9"/>
  <c r="Q51" i="9"/>
  <c r="M51" i="9"/>
  <c r="I51" i="9"/>
  <c r="S51" i="9"/>
  <c r="K51" i="9"/>
  <c r="G51" i="9"/>
  <c r="T51" i="9"/>
  <c r="P51" i="9"/>
  <c r="L51" i="9"/>
  <c r="E51" i="9"/>
  <c r="CB51" i="9" s="1"/>
  <c r="C52" i="9"/>
  <c r="H52" i="9" s="1"/>
  <c r="CC50" i="9"/>
  <c r="CD50" i="9"/>
  <c r="CE50" i="9"/>
  <c r="CF50" i="9"/>
  <c r="CG50" i="9"/>
  <c r="CH50" i="9"/>
  <c r="CI50" i="9"/>
  <c r="CJ50" i="9"/>
  <c r="CK50" i="9"/>
  <c r="CL50" i="9"/>
  <c r="CM50" i="9"/>
  <c r="CN50" i="9"/>
  <c r="CO50" i="9"/>
  <c r="CP50" i="9"/>
  <c r="CQ50" i="9"/>
  <c r="CR50" i="9"/>
  <c r="CS50" i="9"/>
  <c r="CT50" i="9"/>
  <c r="CU50" i="9"/>
  <c r="CV50" i="9"/>
  <c r="CW50" i="9"/>
  <c r="CX50" i="9"/>
  <c r="CY50" i="9"/>
  <c r="CZ50" i="9"/>
  <c r="DA50" i="9"/>
  <c r="DB50" i="9"/>
  <c r="DC50" i="9"/>
  <c r="DD50" i="9"/>
  <c r="DE50" i="9"/>
  <c r="DF50" i="9"/>
  <c r="DG50" i="9"/>
  <c r="DH50" i="9"/>
  <c r="DI50" i="9"/>
  <c r="DJ50" i="9"/>
  <c r="DK50" i="9"/>
  <c r="DL50" i="9"/>
  <c r="DM50" i="9"/>
  <c r="BD51" i="9"/>
  <c r="AZ51" i="9"/>
  <c r="AV51" i="9"/>
  <c r="AR51" i="9"/>
  <c r="AN51" i="9"/>
  <c r="AJ51" i="9"/>
  <c r="AF51" i="9"/>
  <c r="AB51" i="9"/>
  <c r="X51" i="9"/>
  <c r="AK51" i="9"/>
  <c r="AC51" i="9"/>
  <c r="Y51" i="9"/>
  <c r="AX51" i="9"/>
  <c r="AT51" i="9"/>
  <c r="AL51" i="9"/>
  <c r="Z51" i="9"/>
  <c r="BC51" i="9"/>
  <c r="AU51" i="9"/>
  <c r="AI51" i="9"/>
  <c r="W51" i="9"/>
  <c r="BE51" i="9"/>
  <c r="BA51" i="9"/>
  <c r="AW51" i="9"/>
  <c r="AS51" i="9"/>
  <c r="AO51" i="9"/>
  <c r="AG51" i="9"/>
  <c r="BB51" i="9"/>
  <c r="AP51" i="9"/>
  <c r="AD51" i="9"/>
  <c r="BG51" i="9"/>
  <c r="AQ51" i="9"/>
  <c r="AE51" i="9"/>
  <c r="BF51" i="9"/>
  <c r="AH51" i="9"/>
  <c r="AY51" i="9"/>
  <c r="AM51" i="9"/>
  <c r="AA51" i="9"/>
  <c r="D52" i="9"/>
  <c r="J52" i="9"/>
  <c r="N52" i="9"/>
  <c r="R52" i="9"/>
  <c r="V52" i="9"/>
  <c r="F51" i="9"/>
  <c r="BJ51" i="9"/>
  <c r="C53" i="9" a="1"/>
  <c r="BQ51" i="9" l="1"/>
  <c r="BU51" i="9"/>
  <c r="BY51" i="9"/>
  <c r="BN51" i="9"/>
  <c r="BR51" i="9"/>
  <c r="BV51" i="9"/>
  <c r="BZ51" i="9"/>
  <c r="BO51" i="9"/>
  <c r="BS51" i="9"/>
  <c r="BW51" i="9"/>
  <c r="CA51" i="9"/>
  <c r="BP51" i="9"/>
  <c r="BT51" i="9"/>
  <c r="BX51" i="9"/>
  <c r="S52" i="9"/>
  <c r="K52" i="9"/>
  <c r="G52" i="9"/>
  <c r="U52" i="9"/>
  <c r="Q52" i="9"/>
  <c r="M52" i="9"/>
  <c r="I52" i="9"/>
  <c r="O52" i="9"/>
  <c r="T52" i="9"/>
  <c r="P52" i="9"/>
  <c r="L52" i="9"/>
  <c r="E52" i="9"/>
  <c r="C53" i="9"/>
  <c r="H53" i="9" s="1"/>
  <c r="CC51" i="9"/>
  <c r="CD51" i="9"/>
  <c r="CE51" i="9"/>
  <c r="CF51" i="9"/>
  <c r="CG51" i="9"/>
  <c r="CH51" i="9"/>
  <c r="CI51" i="9"/>
  <c r="CJ51" i="9"/>
  <c r="CK51" i="9"/>
  <c r="CL51" i="9"/>
  <c r="CM51" i="9"/>
  <c r="CN51" i="9"/>
  <c r="CO51" i="9"/>
  <c r="CP51" i="9"/>
  <c r="CQ51" i="9"/>
  <c r="CR51" i="9"/>
  <c r="CS51" i="9"/>
  <c r="CT51" i="9"/>
  <c r="CU51" i="9"/>
  <c r="CV51" i="9"/>
  <c r="CW51" i="9"/>
  <c r="CX51" i="9"/>
  <c r="CY51" i="9"/>
  <c r="CZ51" i="9"/>
  <c r="DA51" i="9"/>
  <c r="DC51" i="9"/>
  <c r="DB51" i="9"/>
  <c r="DD51" i="9"/>
  <c r="DE51" i="9"/>
  <c r="DF51" i="9"/>
  <c r="DG51" i="9"/>
  <c r="DH51" i="9"/>
  <c r="DI51" i="9"/>
  <c r="DJ51" i="9"/>
  <c r="DK51" i="9"/>
  <c r="DL51" i="9"/>
  <c r="DM51" i="9"/>
  <c r="BD52" i="9"/>
  <c r="AZ52" i="9"/>
  <c r="AV52" i="9"/>
  <c r="AR52" i="9"/>
  <c r="AN52" i="9"/>
  <c r="AJ52" i="9"/>
  <c r="AF52" i="9"/>
  <c r="AB52" i="9"/>
  <c r="X52" i="9"/>
  <c r="Z52" i="9"/>
  <c r="AY52" i="9"/>
  <c r="AI52" i="9"/>
  <c r="W52" i="9"/>
  <c r="BE52" i="9"/>
  <c r="BA52" i="9"/>
  <c r="AW52" i="9"/>
  <c r="AS52" i="9"/>
  <c r="AO52" i="9"/>
  <c r="AK52" i="9"/>
  <c r="AG52" i="9"/>
  <c r="AC52" i="9"/>
  <c r="Y52" i="9"/>
  <c r="BC52" i="9"/>
  <c r="AQ52" i="9"/>
  <c r="AE52" i="9"/>
  <c r="BF52" i="9"/>
  <c r="BB52" i="9"/>
  <c r="AX52" i="9"/>
  <c r="AT52" i="9"/>
  <c r="AP52" i="9"/>
  <c r="AL52" i="9"/>
  <c r="AH52" i="9"/>
  <c r="AD52" i="9"/>
  <c r="BG52" i="9"/>
  <c r="AU52" i="9"/>
  <c r="AM52" i="9"/>
  <c r="AA52" i="9"/>
  <c r="J53" i="9"/>
  <c r="CB52" i="9"/>
  <c r="CA52" i="9"/>
  <c r="BZ52" i="9"/>
  <c r="BY52" i="9"/>
  <c r="BX52" i="9"/>
  <c r="BW52" i="9"/>
  <c r="BV52" i="9"/>
  <c r="BU52" i="9"/>
  <c r="BT52" i="9"/>
  <c r="BS52" i="9"/>
  <c r="BR52" i="9"/>
  <c r="BQ52" i="9"/>
  <c r="BP52" i="9"/>
  <c r="BO52" i="9"/>
  <c r="BN52" i="9"/>
  <c r="F52" i="9"/>
  <c r="C54" i="9" a="1"/>
  <c r="BJ52" i="9"/>
  <c r="V53" i="9" l="1"/>
  <c r="D53" i="9"/>
  <c r="E53" i="9" s="1"/>
  <c r="R53" i="9"/>
  <c r="N53" i="9"/>
  <c r="U53" i="9"/>
  <c r="Q53" i="9"/>
  <c r="M53" i="9"/>
  <c r="I53" i="9"/>
  <c r="S53" i="9"/>
  <c r="O53" i="9"/>
  <c r="K53" i="9"/>
  <c r="G53" i="9"/>
  <c r="T53" i="9"/>
  <c r="P53" i="9"/>
  <c r="L53" i="9"/>
  <c r="C54" i="9"/>
  <c r="H54" i="9" s="1"/>
  <c r="CC52" i="9"/>
  <c r="CD52" i="9"/>
  <c r="CE52" i="9"/>
  <c r="CF52" i="9"/>
  <c r="CG52" i="9"/>
  <c r="CH52" i="9"/>
  <c r="CI52" i="9"/>
  <c r="CJ52" i="9"/>
  <c r="CK52" i="9"/>
  <c r="CL52" i="9"/>
  <c r="CM52" i="9"/>
  <c r="CN52" i="9"/>
  <c r="CO52" i="9"/>
  <c r="CP52" i="9"/>
  <c r="CQ52" i="9"/>
  <c r="CR52" i="9"/>
  <c r="CS52" i="9"/>
  <c r="CT52" i="9"/>
  <c r="CU52" i="9"/>
  <c r="CV52" i="9"/>
  <c r="CW52" i="9"/>
  <c r="CX52" i="9"/>
  <c r="CY52" i="9"/>
  <c r="CZ52" i="9"/>
  <c r="DA52" i="9"/>
  <c r="DC52" i="9"/>
  <c r="DB52" i="9"/>
  <c r="DD52" i="9"/>
  <c r="DE52" i="9"/>
  <c r="DF52" i="9"/>
  <c r="DG52" i="9"/>
  <c r="DH52" i="9"/>
  <c r="DI52" i="9"/>
  <c r="DJ52" i="9"/>
  <c r="DK52" i="9"/>
  <c r="DL52" i="9"/>
  <c r="DM52" i="9"/>
  <c r="BD53" i="9"/>
  <c r="AZ53" i="9"/>
  <c r="AV53" i="9"/>
  <c r="AR53" i="9"/>
  <c r="AN53" i="9"/>
  <c r="AJ53" i="9"/>
  <c r="AF53" i="9"/>
  <c r="AB53" i="9"/>
  <c r="X53" i="9"/>
  <c r="AO53" i="9"/>
  <c r="AG53" i="9"/>
  <c r="Y53" i="9"/>
  <c r="BB53" i="9"/>
  <c r="AT53" i="9"/>
  <c r="AL53" i="9"/>
  <c r="AD53" i="9"/>
  <c r="BG53" i="9"/>
  <c r="AU53" i="9"/>
  <c r="AQ53" i="9"/>
  <c r="AE53" i="9"/>
  <c r="W53" i="9"/>
  <c r="BE53" i="9"/>
  <c r="BA53" i="9"/>
  <c r="AW53" i="9"/>
  <c r="AS53" i="9"/>
  <c r="AK53" i="9"/>
  <c r="AC53" i="9"/>
  <c r="AX53" i="9"/>
  <c r="AP53" i="9"/>
  <c r="Z53" i="9"/>
  <c r="BC53" i="9"/>
  <c r="AI53" i="9"/>
  <c r="AA53" i="9"/>
  <c r="BF53" i="9"/>
  <c r="AH53" i="9"/>
  <c r="AY53" i="9"/>
  <c r="AM53" i="9"/>
  <c r="D54" i="9"/>
  <c r="J54" i="9"/>
  <c r="N54" i="9"/>
  <c r="R54" i="9"/>
  <c r="V54" i="9"/>
  <c r="BJ53" i="9"/>
  <c r="C55" i="9" a="1"/>
  <c r="CB53" i="9" l="1"/>
  <c r="BY53" i="9"/>
  <c r="BQ53" i="9"/>
  <c r="F53" i="9"/>
  <c r="BU53" i="9"/>
  <c r="BN53" i="9"/>
  <c r="BR53" i="9"/>
  <c r="BV53" i="9"/>
  <c r="BZ53" i="9"/>
  <c r="BO53" i="9"/>
  <c r="BS53" i="9"/>
  <c r="BW53" i="9"/>
  <c r="CA53" i="9"/>
  <c r="BP53" i="9"/>
  <c r="BT53" i="9"/>
  <c r="BX53" i="9"/>
  <c r="S54" i="9"/>
  <c r="U54" i="9"/>
  <c r="Q54" i="9"/>
  <c r="M54" i="9"/>
  <c r="I54" i="9"/>
  <c r="O54" i="9"/>
  <c r="K54" i="9"/>
  <c r="G54" i="9"/>
  <c r="T54" i="9"/>
  <c r="P54" i="9"/>
  <c r="L54" i="9"/>
  <c r="E54" i="9"/>
  <c r="CB54" i="9" s="1"/>
  <c r="C55" i="9"/>
  <c r="H55" i="9" s="1"/>
  <c r="CC53" i="9"/>
  <c r="CD53" i="9"/>
  <c r="CE53" i="9"/>
  <c r="CF53" i="9"/>
  <c r="CG53" i="9"/>
  <c r="CH53" i="9"/>
  <c r="CI53" i="9"/>
  <c r="CJ53" i="9"/>
  <c r="CK53" i="9"/>
  <c r="CL53" i="9"/>
  <c r="CM53" i="9"/>
  <c r="CN53" i="9"/>
  <c r="CO53" i="9"/>
  <c r="CP53" i="9"/>
  <c r="CQ53" i="9"/>
  <c r="CR53" i="9"/>
  <c r="CS53" i="9"/>
  <c r="CT53" i="9"/>
  <c r="CU53" i="9"/>
  <c r="CV53" i="9"/>
  <c r="CW53" i="9"/>
  <c r="CX53" i="9"/>
  <c r="CY53" i="9"/>
  <c r="CZ53" i="9"/>
  <c r="DA53" i="9"/>
  <c r="DC53" i="9"/>
  <c r="DB53" i="9"/>
  <c r="DD53" i="9"/>
  <c r="DE53" i="9"/>
  <c r="DF53" i="9"/>
  <c r="DG53" i="9"/>
  <c r="DH53" i="9"/>
  <c r="DI53" i="9"/>
  <c r="DJ53" i="9"/>
  <c r="DK53" i="9"/>
  <c r="DL53" i="9"/>
  <c r="DM53" i="9"/>
  <c r="BD54" i="9"/>
  <c r="AZ54" i="9"/>
  <c r="AV54" i="9"/>
  <c r="AR54" i="9"/>
  <c r="AN54" i="9"/>
  <c r="AJ54" i="9"/>
  <c r="AF54" i="9"/>
  <c r="AB54" i="9"/>
  <c r="X54" i="9"/>
  <c r="AC54" i="9"/>
  <c r="Z54" i="9"/>
  <c r="AY54" i="9"/>
  <c r="AQ54" i="9"/>
  <c r="W54" i="9"/>
  <c r="BE54" i="9"/>
  <c r="BA54" i="9"/>
  <c r="AW54" i="9"/>
  <c r="AS54" i="9"/>
  <c r="AO54" i="9"/>
  <c r="AK54" i="9"/>
  <c r="AG54" i="9"/>
  <c r="Y54" i="9"/>
  <c r="BC54" i="9"/>
  <c r="AM54" i="9"/>
  <c r="AA54" i="9"/>
  <c r="BF54" i="9"/>
  <c r="BB54" i="9"/>
  <c r="AX54" i="9"/>
  <c r="AT54" i="9"/>
  <c r="AP54" i="9"/>
  <c r="AL54" i="9"/>
  <c r="AH54" i="9"/>
  <c r="AD54" i="9"/>
  <c r="BG54" i="9"/>
  <c r="AU54" i="9"/>
  <c r="AI54" i="9"/>
  <c r="AE54" i="9"/>
  <c r="R55" i="9"/>
  <c r="BY54" i="9"/>
  <c r="BU54" i="9"/>
  <c r="BQ54" i="9"/>
  <c r="F54" i="9"/>
  <c r="BJ54" i="9"/>
  <c r="C56" i="9" a="1"/>
  <c r="BN54" i="9" l="1"/>
  <c r="BR54" i="9"/>
  <c r="BV54" i="9"/>
  <c r="BZ54" i="9"/>
  <c r="BO54" i="9"/>
  <c r="BS54" i="9"/>
  <c r="BW54" i="9"/>
  <c r="CA54" i="9"/>
  <c r="BP54" i="9"/>
  <c r="BT54" i="9"/>
  <c r="BX54" i="9"/>
  <c r="J55" i="9"/>
  <c r="N55" i="9"/>
  <c r="V55" i="9"/>
  <c r="D55" i="9"/>
  <c r="U55" i="9"/>
  <c r="Q55" i="9"/>
  <c r="M55" i="9"/>
  <c r="I55" i="9"/>
  <c r="S55" i="9"/>
  <c r="O55" i="9"/>
  <c r="K55" i="9"/>
  <c r="G55" i="9"/>
  <c r="T55" i="9"/>
  <c r="P55" i="9"/>
  <c r="L55" i="9"/>
  <c r="E55" i="9"/>
  <c r="CB55" i="9" s="1"/>
  <c r="C56" i="9"/>
  <c r="H56" i="9" s="1"/>
  <c r="CC54" i="9"/>
  <c r="CD54" i="9"/>
  <c r="CE54" i="9"/>
  <c r="CF54" i="9"/>
  <c r="CG54" i="9"/>
  <c r="CH54" i="9"/>
  <c r="CI54" i="9"/>
  <c r="CJ54" i="9"/>
  <c r="CK54" i="9"/>
  <c r="CL54" i="9"/>
  <c r="CM54" i="9"/>
  <c r="CN54" i="9"/>
  <c r="CO54" i="9"/>
  <c r="CP54" i="9"/>
  <c r="CQ54" i="9"/>
  <c r="CR54" i="9"/>
  <c r="CS54" i="9"/>
  <c r="CT54" i="9"/>
  <c r="CU54" i="9"/>
  <c r="CV54" i="9"/>
  <c r="CW54" i="9"/>
  <c r="CX54" i="9"/>
  <c r="CY54" i="9"/>
  <c r="CZ54" i="9"/>
  <c r="DA54" i="9"/>
  <c r="DB54" i="9"/>
  <c r="DC54" i="9"/>
  <c r="DD54" i="9"/>
  <c r="DE54" i="9"/>
  <c r="DF54" i="9"/>
  <c r="DG54" i="9"/>
  <c r="DH54" i="9"/>
  <c r="DI54" i="9"/>
  <c r="DJ54" i="9"/>
  <c r="DK54" i="9"/>
  <c r="DL54" i="9"/>
  <c r="DM54" i="9"/>
  <c r="BD55" i="9"/>
  <c r="AZ55" i="9"/>
  <c r="AV55" i="9"/>
  <c r="AR55" i="9"/>
  <c r="AN55" i="9"/>
  <c r="AJ55" i="9"/>
  <c r="AF55" i="9"/>
  <c r="AB55" i="9"/>
  <c r="X55" i="9"/>
  <c r="Y55" i="9"/>
  <c r="BC55" i="9"/>
  <c r="AQ55" i="9"/>
  <c r="AA55" i="9"/>
  <c r="BE55" i="9"/>
  <c r="BA55" i="9"/>
  <c r="AW55" i="9"/>
  <c r="AS55" i="9"/>
  <c r="AO55" i="9"/>
  <c r="AK55" i="9"/>
  <c r="AG55" i="9"/>
  <c r="AC55" i="9"/>
  <c r="BG55" i="9"/>
  <c r="AU55" i="9"/>
  <c r="AE55" i="9"/>
  <c r="BF55" i="9"/>
  <c r="BB55" i="9"/>
  <c r="AX55" i="9"/>
  <c r="AT55" i="9"/>
  <c r="AP55" i="9"/>
  <c r="AL55" i="9"/>
  <c r="AH55" i="9"/>
  <c r="AD55" i="9"/>
  <c r="Z55" i="9"/>
  <c r="AY55" i="9"/>
  <c r="AM55" i="9"/>
  <c r="AI55" i="9"/>
  <c r="W55" i="9"/>
  <c r="J56" i="9"/>
  <c r="BU55" i="9"/>
  <c r="F55" i="9"/>
  <c r="BJ55" i="9"/>
  <c r="C57" i="9" a="1"/>
  <c r="V56" i="9" l="1"/>
  <c r="D56" i="9"/>
  <c r="R56" i="9"/>
  <c r="N56" i="9"/>
  <c r="BO55" i="9"/>
  <c r="BW55" i="9"/>
  <c r="BQ55" i="9"/>
  <c r="BY55" i="9"/>
  <c r="BS55" i="9"/>
  <c r="CA55" i="9"/>
  <c r="BN55" i="9"/>
  <c r="BR55" i="9"/>
  <c r="BV55" i="9"/>
  <c r="BZ55" i="9"/>
  <c r="BP55" i="9"/>
  <c r="BT55" i="9"/>
  <c r="BX55" i="9"/>
  <c r="S56" i="9"/>
  <c r="K56" i="9"/>
  <c r="U56" i="9"/>
  <c r="Q56" i="9"/>
  <c r="M56" i="9"/>
  <c r="I56" i="9"/>
  <c r="O56" i="9"/>
  <c r="G56" i="9"/>
  <c r="T56" i="9"/>
  <c r="P56" i="9"/>
  <c r="L56" i="9"/>
  <c r="E56" i="9"/>
  <c r="CB56" i="9" s="1"/>
  <c r="C57" i="9"/>
  <c r="H57" i="9" s="1"/>
  <c r="CC55" i="9"/>
  <c r="CD55" i="9"/>
  <c r="CE55" i="9"/>
  <c r="CF55" i="9"/>
  <c r="CG55" i="9"/>
  <c r="CH55" i="9"/>
  <c r="CI55" i="9"/>
  <c r="CJ55" i="9"/>
  <c r="CK55" i="9"/>
  <c r="CL55" i="9"/>
  <c r="CM55" i="9"/>
  <c r="CN55" i="9"/>
  <c r="CO55" i="9"/>
  <c r="CP55" i="9"/>
  <c r="CQ55" i="9"/>
  <c r="CR55" i="9"/>
  <c r="CS55" i="9"/>
  <c r="CT55" i="9"/>
  <c r="CU55" i="9"/>
  <c r="CV55" i="9"/>
  <c r="CW55" i="9"/>
  <c r="CX55" i="9"/>
  <c r="CY55" i="9"/>
  <c r="CZ55" i="9"/>
  <c r="DA55" i="9"/>
  <c r="DC55" i="9"/>
  <c r="DB55" i="9"/>
  <c r="DD55" i="9"/>
  <c r="DE55" i="9"/>
  <c r="DF55" i="9"/>
  <c r="DG55" i="9"/>
  <c r="DH55" i="9"/>
  <c r="DI55" i="9"/>
  <c r="DJ55" i="9"/>
  <c r="DK55" i="9"/>
  <c r="DL55" i="9"/>
  <c r="DM55" i="9"/>
  <c r="BD56" i="9"/>
  <c r="AZ56" i="9"/>
  <c r="AV56" i="9"/>
  <c r="AR56" i="9"/>
  <c r="AN56" i="9"/>
  <c r="AJ56" i="9"/>
  <c r="AF56" i="9"/>
  <c r="AB56" i="9"/>
  <c r="X56" i="9"/>
  <c r="AG56" i="9"/>
  <c r="Y56" i="9"/>
  <c r="BC56" i="9"/>
  <c r="AM56" i="9"/>
  <c r="AA56" i="9"/>
  <c r="BE56" i="9"/>
  <c r="BA56" i="9"/>
  <c r="AW56" i="9"/>
  <c r="AS56" i="9"/>
  <c r="AO56" i="9"/>
  <c r="AK56" i="9"/>
  <c r="AC56" i="9"/>
  <c r="BG56" i="9"/>
  <c r="AU56" i="9"/>
  <c r="AE56" i="9"/>
  <c r="BF56" i="9"/>
  <c r="BB56" i="9"/>
  <c r="AX56" i="9"/>
  <c r="AT56" i="9"/>
  <c r="AP56" i="9"/>
  <c r="AL56" i="9"/>
  <c r="AH56" i="9"/>
  <c r="AD56" i="9"/>
  <c r="Z56" i="9"/>
  <c r="AY56" i="9"/>
  <c r="AQ56" i="9"/>
  <c r="AI56" i="9"/>
  <c r="W56" i="9"/>
  <c r="D57" i="9"/>
  <c r="I57" i="9"/>
  <c r="J57" i="9"/>
  <c r="M57" i="9"/>
  <c r="N57" i="9"/>
  <c r="Q57" i="9"/>
  <c r="R57" i="9"/>
  <c r="U57" i="9"/>
  <c r="V57" i="9"/>
  <c r="BO56" i="9"/>
  <c r="BJ56" i="9"/>
  <c r="C58" i="9" a="1"/>
  <c r="BW56" i="9" l="1"/>
  <c r="BS56" i="9"/>
  <c r="CA56" i="9"/>
  <c r="BN56" i="9"/>
  <c r="BR56" i="9"/>
  <c r="BV56" i="9"/>
  <c r="BZ56" i="9"/>
  <c r="F56" i="9"/>
  <c r="BQ56" i="9"/>
  <c r="BU56" i="9"/>
  <c r="BY56" i="9"/>
  <c r="S57" i="9"/>
  <c r="O57" i="9"/>
  <c r="K57" i="9"/>
  <c r="G57" i="9"/>
  <c r="BP56" i="9"/>
  <c r="BT56" i="9"/>
  <c r="BX56" i="9"/>
  <c r="T57" i="9"/>
  <c r="P57" i="9"/>
  <c r="L57" i="9"/>
  <c r="E57" i="9"/>
  <c r="C58" i="9"/>
  <c r="D58" i="9" s="1"/>
  <c r="CC56" i="9"/>
  <c r="CD56" i="9"/>
  <c r="CE56" i="9"/>
  <c r="CF56" i="9"/>
  <c r="CG56" i="9"/>
  <c r="CH56" i="9"/>
  <c r="CI56" i="9"/>
  <c r="CJ56" i="9"/>
  <c r="CK56" i="9"/>
  <c r="CL56" i="9"/>
  <c r="CM56" i="9"/>
  <c r="CN56" i="9"/>
  <c r="CO56" i="9"/>
  <c r="CP56" i="9"/>
  <c r="CQ56" i="9"/>
  <c r="CR56" i="9"/>
  <c r="CS56" i="9"/>
  <c r="CT56" i="9"/>
  <c r="CU56" i="9"/>
  <c r="CV56" i="9"/>
  <c r="CW56" i="9"/>
  <c r="CX56" i="9"/>
  <c r="CY56" i="9"/>
  <c r="CZ56" i="9"/>
  <c r="DA56" i="9"/>
  <c r="DC56" i="9"/>
  <c r="DB56" i="9"/>
  <c r="DD56" i="9"/>
  <c r="DE56" i="9"/>
  <c r="DF56" i="9"/>
  <c r="DG56" i="9"/>
  <c r="DH56" i="9"/>
  <c r="DI56" i="9"/>
  <c r="DJ56" i="9"/>
  <c r="DK56" i="9"/>
  <c r="DL56" i="9"/>
  <c r="DM56" i="9"/>
  <c r="BD57" i="9"/>
  <c r="AZ57" i="9"/>
  <c r="AV57" i="9"/>
  <c r="AR57" i="9"/>
  <c r="AN57" i="9"/>
  <c r="AJ57" i="9"/>
  <c r="AF57" i="9"/>
  <c r="AB57" i="9"/>
  <c r="X57" i="9"/>
  <c r="AC57" i="9"/>
  <c r="BC57" i="9"/>
  <c r="AQ57" i="9"/>
  <c r="AA57" i="9"/>
  <c r="BE57" i="9"/>
  <c r="BA57" i="9"/>
  <c r="AW57" i="9"/>
  <c r="AS57" i="9"/>
  <c r="AO57" i="9"/>
  <c r="AK57" i="9"/>
  <c r="AG57" i="9"/>
  <c r="Y57" i="9"/>
  <c r="AY57" i="9"/>
  <c r="AI57" i="9"/>
  <c r="W57" i="9"/>
  <c r="BF57" i="9"/>
  <c r="BB57" i="9"/>
  <c r="AX57" i="9"/>
  <c r="AT57" i="9"/>
  <c r="AP57" i="9"/>
  <c r="AL57" i="9"/>
  <c r="AH57" i="9"/>
  <c r="AD57" i="9"/>
  <c r="Z57" i="9"/>
  <c r="BG57" i="9"/>
  <c r="AU57" i="9"/>
  <c r="AM57" i="9"/>
  <c r="AE57" i="9"/>
  <c r="K58" i="9"/>
  <c r="CB57" i="9"/>
  <c r="CA57" i="9"/>
  <c r="BZ57" i="9"/>
  <c r="BY57" i="9"/>
  <c r="BX57" i="9"/>
  <c r="BW57" i="9"/>
  <c r="BV57" i="9"/>
  <c r="BU57" i="9"/>
  <c r="BT57" i="9"/>
  <c r="BS57" i="9"/>
  <c r="BR57" i="9"/>
  <c r="BQ57" i="9"/>
  <c r="BP57" i="9"/>
  <c r="BO57" i="9"/>
  <c r="BN57" i="9"/>
  <c r="F57" i="9"/>
  <c r="C59" i="9" a="1"/>
  <c r="BJ57" i="9"/>
  <c r="O58" i="9" l="1"/>
  <c r="G58" i="9"/>
  <c r="S58" i="9"/>
  <c r="P58" i="9"/>
  <c r="H58" i="9"/>
  <c r="U58" i="9"/>
  <c r="Q58" i="9"/>
  <c r="M58" i="9"/>
  <c r="I58" i="9"/>
  <c r="T58" i="9"/>
  <c r="L58" i="9"/>
  <c r="V58" i="9"/>
  <c r="R58" i="9"/>
  <c r="N58" i="9"/>
  <c r="J58" i="9"/>
  <c r="E58" i="9"/>
  <c r="CB58" i="9" s="1"/>
  <c r="C59" i="9"/>
  <c r="H59" i="9" s="1"/>
  <c r="CC57" i="9"/>
  <c r="CD57" i="9"/>
  <c r="CE57" i="9"/>
  <c r="CF57" i="9"/>
  <c r="CG57" i="9"/>
  <c r="CH57" i="9"/>
  <c r="CI57" i="9"/>
  <c r="CJ57" i="9"/>
  <c r="CK57" i="9"/>
  <c r="CL57" i="9"/>
  <c r="CM57" i="9"/>
  <c r="CN57" i="9"/>
  <c r="CO57" i="9"/>
  <c r="CP57" i="9"/>
  <c r="CQ57" i="9"/>
  <c r="CR57" i="9"/>
  <c r="CS57" i="9"/>
  <c r="CT57" i="9"/>
  <c r="CU57" i="9"/>
  <c r="CV57" i="9"/>
  <c r="CW57" i="9"/>
  <c r="CX57" i="9"/>
  <c r="CY57" i="9"/>
  <c r="CZ57" i="9"/>
  <c r="DA57" i="9"/>
  <c r="DC57" i="9"/>
  <c r="DB57" i="9"/>
  <c r="DD57" i="9"/>
  <c r="DE57" i="9"/>
  <c r="DF57" i="9"/>
  <c r="DG57" i="9"/>
  <c r="DH57" i="9"/>
  <c r="DI57" i="9"/>
  <c r="DJ57" i="9"/>
  <c r="DK57" i="9"/>
  <c r="DL57" i="9"/>
  <c r="DM57" i="9"/>
  <c r="BD58" i="9"/>
  <c r="AZ58" i="9"/>
  <c r="AV58" i="9"/>
  <c r="AR58" i="9"/>
  <c r="AN58" i="9"/>
  <c r="AJ58" i="9"/>
  <c r="AF58" i="9"/>
  <c r="AB58" i="9"/>
  <c r="X58" i="9"/>
  <c r="AC58" i="9"/>
  <c r="AD58" i="9"/>
  <c r="BC58" i="9"/>
  <c r="AQ58" i="9"/>
  <c r="AA58" i="9"/>
  <c r="BE58" i="9"/>
  <c r="BA58" i="9"/>
  <c r="AW58" i="9"/>
  <c r="AS58" i="9"/>
  <c r="AO58" i="9"/>
  <c r="AK58" i="9"/>
  <c r="AG58" i="9"/>
  <c r="Y58" i="9"/>
  <c r="BG58" i="9"/>
  <c r="AU58" i="9"/>
  <c r="AI58" i="9"/>
  <c r="W58" i="9"/>
  <c r="BF58" i="9"/>
  <c r="BB58" i="9"/>
  <c r="AX58" i="9"/>
  <c r="AT58" i="9"/>
  <c r="AP58" i="9"/>
  <c r="AL58" i="9"/>
  <c r="AH58" i="9"/>
  <c r="Z58" i="9"/>
  <c r="AY58" i="9"/>
  <c r="AM58" i="9"/>
  <c r="AE58" i="9"/>
  <c r="D59" i="9"/>
  <c r="J59" i="9"/>
  <c r="N59" i="9"/>
  <c r="R59" i="9"/>
  <c r="V59" i="9"/>
  <c r="BY58" i="9"/>
  <c r="BU58" i="9"/>
  <c r="BQ58" i="9"/>
  <c r="F58" i="9"/>
  <c r="BJ58" i="9"/>
  <c r="C60" i="9" a="1"/>
  <c r="BN58" i="9" l="1"/>
  <c r="BR58" i="9"/>
  <c r="BV58" i="9"/>
  <c r="BZ58" i="9"/>
  <c r="BS58" i="9"/>
  <c r="BW58" i="9"/>
  <c r="CA58" i="9"/>
  <c r="BO58" i="9"/>
  <c r="BP58" i="9"/>
  <c r="BT58" i="9"/>
  <c r="BX58" i="9"/>
  <c r="U59" i="9"/>
  <c r="Q59" i="9"/>
  <c r="M59" i="9"/>
  <c r="I59" i="9"/>
  <c r="S59" i="9"/>
  <c r="O59" i="9"/>
  <c r="K59" i="9"/>
  <c r="G59" i="9"/>
  <c r="T59" i="9"/>
  <c r="P59" i="9"/>
  <c r="L59" i="9"/>
  <c r="E59" i="9"/>
  <c r="BY59" i="9" s="1"/>
  <c r="C60" i="9"/>
  <c r="H60" i="9" s="1"/>
  <c r="CC58" i="9"/>
  <c r="CD58" i="9"/>
  <c r="CE58" i="9"/>
  <c r="CF58" i="9"/>
  <c r="CG58" i="9"/>
  <c r="CH58" i="9"/>
  <c r="CI58" i="9"/>
  <c r="CJ58" i="9"/>
  <c r="CK58" i="9"/>
  <c r="CL58" i="9"/>
  <c r="CM58" i="9"/>
  <c r="CN58" i="9"/>
  <c r="CO58" i="9"/>
  <c r="CP58" i="9"/>
  <c r="CQ58" i="9"/>
  <c r="CR58" i="9"/>
  <c r="CS58" i="9"/>
  <c r="CT58" i="9"/>
  <c r="CU58" i="9"/>
  <c r="CV58" i="9"/>
  <c r="CW58" i="9"/>
  <c r="CX58" i="9"/>
  <c r="CY58" i="9"/>
  <c r="CZ58" i="9"/>
  <c r="DA58" i="9"/>
  <c r="DB58" i="9"/>
  <c r="DC58" i="9"/>
  <c r="DD58" i="9"/>
  <c r="DE58" i="9"/>
  <c r="DF58" i="9"/>
  <c r="DG58" i="9"/>
  <c r="DH58" i="9"/>
  <c r="DI58" i="9"/>
  <c r="DJ58" i="9"/>
  <c r="DK58" i="9"/>
  <c r="DL58" i="9"/>
  <c r="DM58" i="9"/>
  <c r="BD59" i="9"/>
  <c r="AZ59" i="9"/>
  <c r="AV59" i="9"/>
  <c r="AR59" i="9"/>
  <c r="AN59" i="9"/>
  <c r="AJ59" i="9"/>
  <c r="AF59" i="9"/>
  <c r="AB59" i="9"/>
  <c r="X59" i="9"/>
  <c r="AK59" i="9"/>
  <c r="AG59" i="9"/>
  <c r="Y59" i="9"/>
  <c r="BB59" i="9"/>
  <c r="AT59" i="9"/>
  <c r="AL59" i="9"/>
  <c r="Z59" i="9"/>
  <c r="BG59" i="9"/>
  <c r="AU59" i="9"/>
  <c r="AI59" i="9"/>
  <c r="AE59" i="9"/>
  <c r="BE59" i="9"/>
  <c r="BA59" i="9"/>
  <c r="AW59" i="9"/>
  <c r="AS59" i="9"/>
  <c r="AO59" i="9"/>
  <c r="AC59" i="9"/>
  <c r="AX59" i="9"/>
  <c r="AP59" i="9"/>
  <c r="AD59" i="9"/>
  <c r="BC59" i="9"/>
  <c r="AM59" i="9"/>
  <c r="AA59" i="9"/>
  <c r="BF59" i="9"/>
  <c r="AH59" i="9"/>
  <c r="AY59" i="9"/>
  <c r="AQ59" i="9"/>
  <c r="W59" i="9"/>
  <c r="R60" i="9"/>
  <c r="BZ59" i="9"/>
  <c r="BV59" i="9"/>
  <c r="BR59" i="9"/>
  <c r="BN59" i="9"/>
  <c r="BJ59" i="9"/>
  <c r="C61" i="9" a="1"/>
  <c r="J60" i="9" l="1"/>
  <c r="BO59" i="9"/>
  <c r="BS59" i="9"/>
  <c r="BW59" i="9"/>
  <c r="CA59" i="9"/>
  <c r="BP59" i="9"/>
  <c r="BT59" i="9"/>
  <c r="BX59" i="9"/>
  <c r="CB59" i="9"/>
  <c r="F59" i="9"/>
  <c r="BQ59" i="9"/>
  <c r="BU59" i="9"/>
  <c r="N60" i="9"/>
  <c r="V60" i="9"/>
  <c r="D60" i="9"/>
  <c r="O60" i="9"/>
  <c r="G60" i="9"/>
  <c r="U60" i="9"/>
  <c r="Q60" i="9"/>
  <c r="M60" i="9"/>
  <c r="I60" i="9"/>
  <c r="S60" i="9"/>
  <c r="K60" i="9"/>
  <c r="T60" i="9"/>
  <c r="P60" i="9"/>
  <c r="L60" i="9"/>
  <c r="E60" i="9"/>
  <c r="CB60" i="9" s="1"/>
  <c r="C61" i="9"/>
  <c r="H61" i="9" s="1"/>
  <c r="CC59" i="9"/>
  <c r="CD59" i="9"/>
  <c r="CE59" i="9"/>
  <c r="CF59" i="9"/>
  <c r="CG59" i="9"/>
  <c r="CH59" i="9"/>
  <c r="CI59" i="9"/>
  <c r="CJ59" i="9"/>
  <c r="CK59" i="9"/>
  <c r="CL59" i="9"/>
  <c r="CM59" i="9"/>
  <c r="CN59" i="9"/>
  <c r="CO59" i="9"/>
  <c r="CP59" i="9"/>
  <c r="CQ59" i="9"/>
  <c r="CR59" i="9"/>
  <c r="CS59" i="9"/>
  <c r="CT59" i="9"/>
  <c r="CU59" i="9"/>
  <c r="CV59" i="9"/>
  <c r="CW59" i="9"/>
  <c r="CX59" i="9"/>
  <c r="CY59" i="9"/>
  <c r="CZ59" i="9"/>
  <c r="DA59" i="9"/>
  <c r="DC59" i="9"/>
  <c r="DB59" i="9"/>
  <c r="DD59" i="9"/>
  <c r="DE59" i="9"/>
  <c r="DF59" i="9"/>
  <c r="DG59" i="9"/>
  <c r="DH59" i="9"/>
  <c r="DI59" i="9"/>
  <c r="DJ59" i="9"/>
  <c r="DK59" i="9"/>
  <c r="DL59" i="9"/>
  <c r="DM59" i="9"/>
  <c r="BD60" i="9"/>
  <c r="AZ60" i="9"/>
  <c r="AV60" i="9"/>
  <c r="AR60" i="9"/>
  <c r="AN60" i="9"/>
  <c r="AJ60" i="9"/>
  <c r="AF60" i="9"/>
  <c r="AB60" i="9"/>
  <c r="X60" i="9"/>
  <c r="Y60" i="9"/>
  <c r="AU60" i="9"/>
  <c r="AI60" i="9"/>
  <c r="W60" i="9"/>
  <c r="BE60" i="9"/>
  <c r="BA60" i="9"/>
  <c r="AW60" i="9"/>
  <c r="AS60" i="9"/>
  <c r="AO60" i="9"/>
  <c r="AK60" i="9"/>
  <c r="AG60" i="9"/>
  <c r="AC60" i="9"/>
  <c r="BC60" i="9"/>
  <c r="AQ60" i="9"/>
  <c r="AA60" i="9"/>
  <c r="BF60" i="9"/>
  <c r="BB60" i="9"/>
  <c r="AX60" i="9"/>
  <c r="AT60" i="9"/>
  <c r="AP60" i="9"/>
  <c r="AL60" i="9"/>
  <c r="AH60" i="9"/>
  <c r="AD60" i="9"/>
  <c r="Z60" i="9"/>
  <c r="BG60" i="9"/>
  <c r="AY60" i="9"/>
  <c r="AM60" i="9"/>
  <c r="AE60" i="9"/>
  <c r="J61" i="9"/>
  <c r="CA60" i="9"/>
  <c r="BY60" i="9"/>
  <c r="BW60" i="9"/>
  <c r="BV60" i="9"/>
  <c r="BU60" i="9"/>
  <c r="BS60" i="9"/>
  <c r="BR60" i="9"/>
  <c r="BQ60" i="9"/>
  <c r="BP60" i="9"/>
  <c r="BO60" i="9"/>
  <c r="BN60" i="9"/>
  <c r="F60" i="9"/>
  <c r="C62" i="9" a="1"/>
  <c r="BJ60" i="9"/>
  <c r="V61" i="9" l="1"/>
  <c r="D61" i="9"/>
  <c r="R61" i="9"/>
  <c r="N61" i="9"/>
  <c r="BZ60" i="9"/>
  <c r="BT60" i="9"/>
  <c r="BX60" i="9"/>
  <c r="S61" i="9"/>
  <c r="K61" i="9"/>
  <c r="U61" i="9"/>
  <c r="Q61" i="9"/>
  <c r="M61" i="9"/>
  <c r="I61" i="9"/>
  <c r="O61" i="9"/>
  <c r="G61" i="9"/>
  <c r="T61" i="9"/>
  <c r="P61" i="9"/>
  <c r="L61" i="9"/>
  <c r="E61" i="9"/>
  <c r="CB61" i="9" s="1"/>
  <c r="C62" i="9"/>
  <c r="H62" i="9" s="1"/>
  <c r="CC60" i="9"/>
  <c r="CD60" i="9"/>
  <c r="CE60" i="9"/>
  <c r="CF60" i="9"/>
  <c r="CG60" i="9"/>
  <c r="CH60" i="9"/>
  <c r="CI60" i="9"/>
  <c r="CJ60" i="9"/>
  <c r="CK60" i="9"/>
  <c r="CL60" i="9"/>
  <c r="CM60" i="9"/>
  <c r="CN60" i="9"/>
  <c r="CO60" i="9"/>
  <c r="CP60" i="9"/>
  <c r="CQ60" i="9"/>
  <c r="CR60" i="9"/>
  <c r="CS60" i="9"/>
  <c r="CT60" i="9"/>
  <c r="CU60" i="9"/>
  <c r="CV60" i="9"/>
  <c r="CW60" i="9"/>
  <c r="CX60" i="9"/>
  <c r="CY60" i="9"/>
  <c r="CZ60" i="9"/>
  <c r="DA60" i="9"/>
  <c r="DC60" i="9"/>
  <c r="DB60" i="9"/>
  <c r="DD60" i="9"/>
  <c r="DE60" i="9"/>
  <c r="DF60" i="9"/>
  <c r="DG60" i="9"/>
  <c r="DH60" i="9"/>
  <c r="DI60" i="9"/>
  <c r="DJ60" i="9"/>
  <c r="DK60" i="9"/>
  <c r="DL60" i="9"/>
  <c r="DM60" i="9"/>
  <c r="BD61" i="9"/>
  <c r="AZ61" i="9"/>
  <c r="AV61" i="9"/>
  <c r="AR61" i="9"/>
  <c r="AN61" i="9"/>
  <c r="AJ61" i="9"/>
  <c r="AF61" i="9"/>
  <c r="AB61" i="9"/>
  <c r="X61" i="9"/>
  <c r="AC61" i="9"/>
  <c r="Z61" i="9"/>
  <c r="BC61" i="9"/>
  <c r="AM61" i="9"/>
  <c r="AA61" i="9"/>
  <c r="BE61" i="9"/>
  <c r="BA61" i="9"/>
  <c r="AW61" i="9"/>
  <c r="AS61" i="9"/>
  <c r="AO61" i="9"/>
  <c r="AK61" i="9"/>
  <c r="AG61" i="9"/>
  <c r="Y61" i="9"/>
  <c r="BG61" i="9"/>
  <c r="AQ61" i="9"/>
  <c r="W61" i="9"/>
  <c r="BF61" i="9"/>
  <c r="BB61" i="9"/>
  <c r="AX61" i="9"/>
  <c r="AT61" i="9"/>
  <c r="AP61" i="9"/>
  <c r="AL61" i="9"/>
  <c r="AH61" i="9"/>
  <c r="AD61" i="9"/>
  <c r="AY61" i="9"/>
  <c r="AU61" i="9"/>
  <c r="AI61" i="9"/>
  <c r="AE61" i="9"/>
  <c r="Q62" i="9"/>
  <c r="CA61" i="9"/>
  <c r="BW61" i="9"/>
  <c r="BS61" i="9"/>
  <c r="BO61" i="9"/>
  <c r="C63" i="9" a="1"/>
  <c r="BJ61" i="9"/>
  <c r="I62" i="9" l="1"/>
  <c r="V62" i="9"/>
  <c r="N62" i="9"/>
  <c r="D62" i="9"/>
  <c r="E62" i="9" s="1"/>
  <c r="U62" i="9"/>
  <c r="M62" i="9"/>
  <c r="R62" i="9"/>
  <c r="J62" i="9"/>
  <c r="BN61" i="9"/>
  <c r="BR61" i="9"/>
  <c r="BV61" i="9"/>
  <c r="BZ61" i="9"/>
  <c r="F61" i="9"/>
  <c r="BQ61" i="9"/>
  <c r="BU61" i="9"/>
  <c r="BY61" i="9"/>
  <c r="S62" i="9"/>
  <c r="O62" i="9"/>
  <c r="K62" i="9"/>
  <c r="G62" i="9"/>
  <c r="BP61" i="9"/>
  <c r="BT61" i="9"/>
  <c r="BX61" i="9"/>
  <c r="T62" i="9"/>
  <c r="P62" i="9"/>
  <c r="L62" i="9"/>
  <c r="C63" i="9"/>
  <c r="H63" i="9" s="1"/>
  <c r="CC61" i="9"/>
  <c r="CD61" i="9"/>
  <c r="CE61" i="9"/>
  <c r="CF61" i="9"/>
  <c r="CG61" i="9"/>
  <c r="CH61" i="9"/>
  <c r="CI61" i="9"/>
  <c r="CJ61" i="9"/>
  <c r="CK61" i="9"/>
  <c r="CL61" i="9"/>
  <c r="CM61" i="9"/>
  <c r="CN61" i="9"/>
  <c r="CO61" i="9"/>
  <c r="CP61" i="9"/>
  <c r="CQ61" i="9"/>
  <c r="CR61" i="9"/>
  <c r="CS61" i="9"/>
  <c r="CT61" i="9"/>
  <c r="CU61" i="9"/>
  <c r="CV61" i="9"/>
  <c r="CW61" i="9"/>
  <c r="CX61" i="9"/>
  <c r="CY61" i="9"/>
  <c r="CZ61" i="9"/>
  <c r="DA61" i="9"/>
  <c r="DC61" i="9"/>
  <c r="DB61" i="9"/>
  <c r="DD61" i="9"/>
  <c r="DE61" i="9"/>
  <c r="DF61" i="9"/>
  <c r="DG61" i="9"/>
  <c r="DH61" i="9"/>
  <c r="DI61" i="9"/>
  <c r="DJ61" i="9"/>
  <c r="DK61" i="9"/>
  <c r="DL61" i="9"/>
  <c r="DM61" i="9"/>
  <c r="BD62" i="9"/>
  <c r="AZ62" i="9"/>
  <c r="AV62" i="9"/>
  <c r="AR62" i="9"/>
  <c r="AN62" i="9"/>
  <c r="AJ62" i="9"/>
  <c r="AF62" i="9"/>
  <c r="AB62" i="9"/>
  <c r="X62" i="9"/>
  <c r="AK62" i="9"/>
  <c r="AG62" i="9"/>
  <c r="Y62" i="9"/>
  <c r="BB62" i="9"/>
  <c r="AT62" i="9"/>
  <c r="AL62" i="9"/>
  <c r="AD62" i="9"/>
  <c r="BG62" i="9"/>
  <c r="AU62" i="9"/>
  <c r="AQ62" i="9"/>
  <c r="AE62" i="9"/>
  <c r="BE62" i="9"/>
  <c r="BA62" i="9"/>
  <c r="AW62" i="9"/>
  <c r="AS62" i="9"/>
  <c r="AO62" i="9"/>
  <c r="AC62" i="9"/>
  <c r="AX62" i="9"/>
  <c r="AP62" i="9"/>
  <c r="Z62" i="9"/>
  <c r="BC62" i="9"/>
  <c r="AI62" i="9"/>
  <c r="W62" i="9"/>
  <c r="BF62" i="9"/>
  <c r="AH62" i="9"/>
  <c r="AY62" i="9"/>
  <c r="AM62" i="9"/>
  <c r="AA62" i="9"/>
  <c r="G63" i="9"/>
  <c r="K63" i="9"/>
  <c r="O63" i="9"/>
  <c r="S63" i="9"/>
  <c r="BJ63" i="9"/>
  <c r="C64" i="9" a="1"/>
  <c r="BJ62" i="9"/>
  <c r="CB62" i="9" l="1"/>
  <c r="BU62" i="9"/>
  <c r="BQ62" i="9"/>
  <c r="BY62" i="9"/>
  <c r="F62" i="9"/>
  <c r="V63" i="9"/>
  <c r="R63" i="9"/>
  <c r="N63" i="9"/>
  <c r="J63" i="9"/>
  <c r="D63" i="9"/>
  <c r="Q63" i="9"/>
  <c r="I63" i="9"/>
  <c r="U63" i="9"/>
  <c r="M63" i="9"/>
  <c r="T63" i="9"/>
  <c r="P63" i="9"/>
  <c r="L63" i="9"/>
  <c r="BO62" i="9"/>
  <c r="BS62" i="9"/>
  <c r="BW62" i="9"/>
  <c r="CA62" i="9"/>
  <c r="BN62" i="9"/>
  <c r="BR62" i="9"/>
  <c r="BV62" i="9"/>
  <c r="BZ62" i="9"/>
  <c r="BP62" i="9"/>
  <c r="BT62" i="9"/>
  <c r="BX62" i="9"/>
  <c r="E63" i="9"/>
  <c r="C64" i="9"/>
  <c r="H64" i="9" s="1"/>
  <c r="CC62" i="9"/>
  <c r="CD62" i="9"/>
  <c r="CE62" i="9"/>
  <c r="CF62" i="9"/>
  <c r="CG62" i="9"/>
  <c r="CH62" i="9"/>
  <c r="CI62" i="9"/>
  <c r="CJ62" i="9"/>
  <c r="CK62" i="9"/>
  <c r="CL62" i="9"/>
  <c r="CM62" i="9"/>
  <c r="CN62" i="9"/>
  <c r="CO62" i="9"/>
  <c r="CP62" i="9"/>
  <c r="CQ62" i="9"/>
  <c r="CR62" i="9"/>
  <c r="CS62" i="9"/>
  <c r="CT62" i="9"/>
  <c r="CU62" i="9"/>
  <c r="CV62" i="9"/>
  <c r="CW62" i="9"/>
  <c r="CX62" i="9"/>
  <c r="CY62" i="9"/>
  <c r="CZ62" i="9"/>
  <c r="DA62" i="9"/>
  <c r="DB62" i="9"/>
  <c r="DC62" i="9"/>
  <c r="DD62" i="9"/>
  <c r="DE62" i="9"/>
  <c r="DF62" i="9"/>
  <c r="DG62" i="9"/>
  <c r="DH62" i="9"/>
  <c r="DI62" i="9"/>
  <c r="DJ62" i="9"/>
  <c r="DK62" i="9"/>
  <c r="DL62" i="9"/>
  <c r="DM62" i="9"/>
  <c r="BD63" i="9"/>
  <c r="AZ63" i="9"/>
  <c r="AV63" i="9"/>
  <c r="AR63" i="9"/>
  <c r="AN63" i="9"/>
  <c r="AJ63" i="9"/>
  <c r="AF63" i="9"/>
  <c r="AB63" i="9"/>
  <c r="X63" i="9"/>
  <c r="Y63" i="9"/>
  <c r="BC63" i="9"/>
  <c r="AQ63" i="9"/>
  <c r="AA63" i="9"/>
  <c r="BE63" i="9"/>
  <c r="BA63" i="9"/>
  <c r="AW63" i="9"/>
  <c r="AS63" i="9"/>
  <c r="AO63" i="9"/>
  <c r="AK63" i="9"/>
  <c r="AG63" i="9"/>
  <c r="AC63" i="9"/>
  <c r="BG63" i="9"/>
  <c r="AU63" i="9"/>
  <c r="AE63" i="9"/>
  <c r="BF63" i="9"/>
  <c r="BB63" i="9"/>
  <c r="AX63" i="9"/>
  <c r="AT63" i="9"/>
  <c r="AP63" i="9"/>
  <c r="AL63" i="9"/>
  <c r="AH63" i="9"/>
  <c r="AD63" i="9"/>
  <c r="Z63" i="9"/>
  <c r="AY63" i="9"/>
  <c r="AM63" i="9"/>
  <c r="AI63" i="9"/>
  <c r="W63" i="9"/>
  <c r="D64" i="9"/>
  <c r="J64" i="9"/>
  <c r="N64" i="9"/>
  <c r="R64" i="9"/>
  <c r="V64" i="9"/>
  <c r="CB63" i="9"/>
  <c r="CA63" i="9"/>
  <c r="BZ63" i="9"/>
  <c r="BY63" i="9"/>
  <c r="BX63" i="9"/>
  <c r="BW63" i="9"/>
  <c r="BV63" i="9"/>
  <c r="BU63" i="9"/>
  <c r="BT63" i="9"/>
  <c r="BS63" i="9"/>
  <c r="BR63" i="9"/>
  <c r="BQ63" i="9"/>
  <c r="BP63" i="9"/>
  <c r="BO63" i="9"/>
  <c r="BN63" i="9"/>
  <c r="F63" i="9"/>
  <c r="C65" i="9" a="1"/>
  <c r="S64" i="9" l="1"/>
  <c r="O64" i="9"/>
  <c r="K64" i="9"/>
  <c r="G64" i="9"/>
  <c r="U64" i="9"/>
  <c r="Q64" i="9"/>
  <c r="M64" i="9"/>
  <c r="I64" i="9"/>
  <c r="T64" i="9"/>
  <c r="P64" i="9"/>
  <c r="L64" i="9"/>
  <c r="E64" i="9"/>
  <c r="CB64" i="9" s="1"/>
  <c r="C65" i="9"/>
  <c r="H65" i="9" s="1"/>
  <c r="CC63" i="9"/>
  <c r="CD63" i="9"/>
  <c r="CE63" i="9"/>
  <c r="CF63" i="9"/>
  <c r="CG63" i="9"/>
  <c r="CH63" i="9"/>
  <c r="CI63" i="9"/>
  <c r="CJ63" i="9"/>
  <c r="CK63" i="9"/>
  <c r="CL63" i="9"/>
  <c r="CM63" i="9"/>
  <c r="CN63" i="9"/>
  <c r="CO63" i="9"/>
  <c r="CP63" i="9"/>
  <c r="CQ63" i="9"/>
  <c r="CR63" i="9"/>
  <c r="CS63" i="9"/>
  <c r="CT63" i="9"/>
  <c r="CU63" i="9"/>
  <c r="CV63" i="9"/>
  <c r="CW63" i="9"/>
  <c r="CX63" i="9"/>
  <c r="CY63" i="9"/>
  <c r="CZ63" i="9"/>
  <c r="DA63" i="9"/>
  <c r="DC63" i="9"/>
  <c r="DB63" i="9"/>
  <c r="DD63" i="9"/>
  <c r="DE63" i="9"/>
  <c r="DF63" i="9"/>
  <c r="DG63" i="9"/>
  <c r="DH63" i="9"/>
  <c r="DI63" i="9"/>
  <c r="DJ63" i="9"/>
  <c r="DK63" i="9"/>
  <c r="DL63" i="9"/>
  <c r="DM63" i="9"/>
  <c r="BD64" i="9"/>
  <c r="AZ64" i="9"/>
  <c r="AV64" i="9"/>
  <c r="AR64" i="9"/>
  <c r="AN64" i="9"/>
  <c r="AJ64" i="9"/>
  <c r="AF64" i="9"/>
  <c r="AB64" i="9"/>
  <c r="X64" i="9"/>
  <c r="AG64" i="9"/>
  <c r="Y64" i="9"/>
  <c r="BB64" i="9"/>
  <c r="AT64" i="9"/>
  <c r="AL64" i="9"/>
  <c r="AD64" i="9"/>
  <c r="BG64" i="9"/>
  <c r="AU64" i="9"/>
  <c r="AQ64" i="9"/>
  <c r="AE64" i="9"/>
  <c r="BE64" i="9"/>
  <c r="BA64" i="9"/>
  <c r="AW64" i="9"/>
  <c r="AS64" i="9"/>
  <c r="AO64" i="9"/>
  <c r="AK64" i="9"/>
  <c r="AC64" i="9"/>
  <c r="AX64" i="9"/>
  <c r="AP64" i="9"/>
  <c r="Z64" i="9"/>
  <c r="BC64" i="9"/>
  <c r="AM64" i="9"/>
  <c r="AA64" i="9"/>
  <c r="BF64" i="9"/>
  <c r="AH64" i="9"/>
  <c r="AY64" i="9"/>
  <c r="AI64" i="9"/>
  <c r="W64" i="9"/>
  <c r="D65" i="9"/>
  <c r="J65" i="9"/>
  <c r="N65" i="9"/>
  <c r="R65" i="9"/>
  <c r="V65" i="9"/>
  <c r="BY64" i="9"/>
  <c r="BU64" i="9"/>
  <c r="BQ64" i="9"/>
  <c r="F64" i="9"/>
  <c r="BJ64" i="9"/>
  <c r="C66" i="9" a="1"/>
  <c r="BV64" i="9" l="1"/>
  <c r="BZ64" i="9"/>
  <c r="BN64" i="9"/>
  <c r="BO64" i="9"/>
  <c r="BS64" i="9"/>
  <c r="BW64" i="9"/>
  <c r="CA64" i="9"/>
  <c r="BR64" i="9"/>
  <c r="BP64" i="9"/>
  <c r="BT64" i="9"/>
  <c r="BX64" i="9"/>
  <c r="S65" i="9"/>
  <c r="K65" i="9"/>
  <c r="U65" i="9"/>
  <c r="Q65" i="9"/>
  <c r="M65" i="9"/>
  <c r="I65" i="9"/>
  <c r="O65" i="9"/>
  <c r="G65" i="9"/>
  <c r="T65" i="9"/>
  <c r="P65" i="9"/>
  <c r="L65" i="9"/>
  <c r="E65" i="9"/>
  <c r="CB65" i="9" s="1"/>
  <c r="C66" i="9"/>
  <c r="H66" i="9" s="1"/>
  <c r="CC64" i="9"/>
  <c r="CD64" i="9"/>
  <c r="CE64" i="9"/>
  <c r="CF64" i="9"/>
  <c r="CG64" i="9"/>
  <c r="CH64" i="9"/>
  <c r="CI64" i="9"/>
  <c r="CJ64" i="9"/>
  <c r="CK64" i="9"/>
  <c r="CL64" i="9"/>
  <c r="CM64" i="9"/>
  <c r="CN64" i="9"/>
  <c r="CO64" i="9"/>
  <c r="CP64" i="9"/>
  <c r="CQ64" i="9"/>
  <c r="CR64" i="9"/>
  <c r="CS64" i="9"/>
  <c r="CT64" i="9"/>
  <c r="CU64" i="9"/>
  <c r="CV64" i="9"/>
  <c r="CW64" i="9"/>
  <c r="CX64" i="9"/>
  <c r="CY64" i="9"/>
  <c r="CZ64" i="9"/>
  <c r="DA64" i="9"/>
  <c r="DC64" i="9"/>
  <c r="DB64" i="9"/>
  <c r="DD64" i="9"/>
  <c r="DE64" i="9"/>
  <c r="DF64" i="9"/>
  <c r="DG64" i="9"/>
  <c r="DH64" i="9"/>
  <c r="DI64" i="9"/>
  <c r="DJ64" i="9"/>
  <c r="DK64" i="9"/>
  <c r="DL64" i="9"/>
  <c r="DM64" i="9"/>
  <c r="BD65" i="9"/>
  <c r="AZ65" i="9"/>
  <c r="AV65" i="9"/>
  <c r="AR65" i="9"/>
  <c r="AN65" i="9"/>
  <c r="AJ65" i="9"/>
  <c r="AF65" i="9"/>
  <c r="AB65" i="9"/>
  <c r="X65" i="9"/>
  <c r="AC65" i="9"/>
  <c r="BG65" i="9"/>
  <c r="AU65" i="9"/>
  <c r="AI65" i="9"/>
  <c r="W65" i="9"/>
  <c r="BE65" i="9"/>
  <c r="BA65" i="9"/>
  <c r="AW65" i="9"/>
  <c r="AS65" i="9"/>
  <c r="AO65" i="9"/>
  <c r="AK65" i="9"/>
  <c r="AG65" i="9"/>
  <c r="Y65" i="9"/>
  <c r="AY65" i="9"/>
  <c r="AM65" i="9"/>
  <c r="BF65" i="9"/>
  <c r="BB65" i="9"/>
  <c r="AX65" i="9"/>
  <c r="AT65" i="9"/>
  <c r="AP65" i="9"/>
  <c r="AL65" i="9"/>
  <c r="AH65" i="9"/>
  <c r="AD65" i="9"/>
  <c r="Z65" i="9"/>
  <c r="BC65" i="9"/>
  <c r="AQ65" i="9"/>
  <c r="AE65" i="9"/>
  <c r="AA65" i="9"/>
  <c r="BY65" i="9"/>
  <c r="BU65" i="9"/>
  <c r="BQ65" i="9"/>
  <c r="F65" i="9"/>
  <c r="BJ65" i="9"/>
  <c r="C67" i="9" a="1"/>
  <c r="J66" i="9" l="1"/>
  <c r="BN65" i="9"/>
  <c r="BR65" i="9"/>
  <c r="BV65" i="9"/>
  <c r="BZ65" i="9"/>
  <c r="BO65" i="9"/>
  <c r="BS65" i="9"/>
  <c r="BW65" i="9"/>
  <c r="CA65" i="9"/>
  <c r="BP65" i="9"/>
  <c r="BT65" i="9"/>
  <c r="BX65" i="9"/>
  <c r="N66" i="9"/>
  <c r="R66" i="9"/>
  <c r="V66" i="9"/>
  <c r="D66" i="9"/>
  <c r="S66" i="9"/>
  <c r="O66" i="9"/>
  <c r="K66" i="9"/>
  <c r="G66" i="9"/>
  <c r="U66" i="9"/>
  <c r="Q66" i="9"/>
  <c r="M66" i="9"/>
  <c r="I66" i="9"/>
  <c r="T66" i="9"/>
  <c r="P66" i="9"/>
  <c r="L66" i="9"/>
  <c r="E66" i="9"/>
  <c r="CB66" i="9" s="1"/>
  <c r="C67" i="9"/>
  <c r="H67" i="9" s="1"/>
  <c r="CC65" i="9"/>
  <c r="CD65" i="9"/>
  <c r="CE65" i="9"/>
  <c r="CF65" i="9"/>
  <c r="CG65" i="9"/>
  <c r="CH65" i="9"/>
  <c r="CI65" i="9"/>
  <c r="CJ65" i="9"/>
  <c r="CK65" i="9"/>
  <c r="CL65" i="9"/>
  <c r="CM65" i="9"/>
  <c r="CN65" i="9"/>
  <c r="CO65" i="9"/>
  <c r="CP65" i="9"/>
  <c r="CQ65" i="9"/>
  <c r="CR65" i="9"/>
  <c r="CS65" i="9"/>
  <c r="CT65" i="9"/>
  <c r="CU65" i="9"/>
  <c r="CV65" i="9"/>
  <c r="CW65" i="9"/>
  <c r="CX65" i="9"/>
  <c r="CY65" i="9"/>
  <c r="CZ65" i="9"/>
  <c r="DA65" i="9"/>
  <c r="DC65" i="9"/>
  <c r="DB65" i="9"/>
  <c r="DD65" i="9"/>
  <c r="DE65" i="9"/>
  <c r="DF65" i="9"/>
  <c r="DG65" i="9"/>
  <c r="DH65" i="9"/>
  <c r="DI65" i="9"/>
  <c r="DJ65" i="9"/>
  <c r="DK65" i="9"/>
  <c r="DL65" i="9"/>
  <c r="DM65" i="9"/>
  <c r="BD66" i="9"/>
  <c r="AZ66" i="9"/>
  <c r="AV66" i="9"/>
  <c r="AR66" i="9"/>
  <c r="AN66" i="9"/>
  <c r="AJ66" i="9"/>
  <c r="AF66" i="9"/>
  <c r="AB66" i="9"/>
  <c r="X66" i="9"/>
  <c r="AC66" i="9"/>
  <c r="BG66" i="9"/>
  <c r="AU66" i="9"/>
  <c r="AI66" i="9"/>
  <c r="BE66" i="9"/>
  <c r="BA66" i="9"/>
  <c r="AW66" i="9"/>
  <c r="AS66" i="9"/>
  <c r="AO66" i="9"/>
  <c r="AK66" i="9"/>
  <c r="AG66" i="9"/>
  <c r="Y66" i="9"/>
  <c r="BC66" i="9"/>
  <c r="AQ66" i="9"/>
  <c r="AA66" i="9"/>
  <c r="BF66" i="9"/>
  <c r="BB66" i="9"/>
  <c r="AX66" i="9"/>
  <c r="AT66" i="9"/>
  <c r="AP66" i="9"/>
  <c r="AL66" i="9"/>
  <c r="AH66" i="9"/>
  <c r="AD66" i="9"/>
  <c r="Z66" i="9"/>
  <c r="AY66" i="9"/>
  <c r="AM66" i="9"/>
  <c r="AE66" i="9"/>
  <c r="W66" i="9"/>
  <c r="J67" i="9"/>
  <c r="BY66" i="9"/>
  <c r="BU66" i="9"/>
  <c r="BQ66" i="9"/>
  <c r="F66" i="9"/>
  <c r="C68" i="9" a="1"/>
  <c r="BJ66" i="9"/>
  <c r="BR66" i="9" l="1"/>
  <c r="BZ66" i="9"/>
  <c r="BV66" i="9"/>
  <c r="BO66" i="9"/>
  <c r="BS66" i="9"/>
  <c r="BW66" i="9"/>
  <c r="CA66" i="9"/>
  <c r="BN66" i="9"/>
  <c r="BP66" i="9"/>
  <c r="BT66" i="9"/>
  <c r="BX66" i="9"/>
  <c r="V67" i="9"/>
  <c r="D67" i="9"/>
  <c r="R67" i="9"/>
  <c r="N67" i="9"/>
  <c r="O67" i="9"/>
  <c r="U67" i="9"/>
  <c r="Q67" i="9"/>
  <c r="M67" i="9"/>
  <c r="I67" i="9"/>
  <c r="S67" i="9"/>
  <c r="K67" i="9"/>
  <c r="G67" i="9"/>
  <c r="T67" i="9"/>
  <c r="P67" i="9"/>
  <c r="L67" i="9"/>
  <c r="E67" i="9"/>
  <c r="CB67" i="9" s="1"/>
  <c r="C68" i="9"/>
  <c r="H68" i="9" s="1"/>
  <c r="CC66" i="9"/>
  <c r="CD66" i="9"/>
  <c r="CE66" i="9"/>
  <c r="CF66" i="9"/>
  <c r="CG66" i="9"/>
  <c r="CH66" i="9"/>
  <c r="CI66" i="9"/>
  <c r="CJ66" i="9"/>
  <c r="CK66" i="9"/>
  <c r="CL66" i="9"/>
  <c r="CM66" i="9"/>
  <c r="CN66" i="9"/>
  <c r="CO66" i="9"/>
  <c r="CP66" i="9"/>
  <c r="CQ66" i="9"/>
  <c r="CR66" i="9"/>
  <c r="CS66" i="9"/>
  <c r="CT66" i="9"/>
  <c r="CU66" i="9"/>
  <c r="CV66" i="9"/>
  <c r="CW66" i="9"/>
  <c r="CX66" i="9"/>
  <c r="CY66" i="9"/>
  <c r="CZ66" i="9"/>
  <c r="DA66" i="9"/>
  <c r="DB66" i="9"/>
  <c r="DC66" i="9"/>
  <c r="DD66" i="9"/>
  <c r="DE66" i="9"/>
  <c r="DF66" i="9"/>
  <c r="DG66" i="9"/>
  <c r="DH66" i="9"/>
  <c r="DI66" i="9"/>
  <c r="DJ66" i="9"/>
  <c r="DK66" i="9"/>
  <c r="DL66" i="9"/>
  <c r="DM66" i="9"/>
  <c r="BD67" i="9"/>
  <c r="AZ67" i="9"/>
  <c r="AV67" i="9"/>
  <c r="AR67" i="9"/>
  <c r="AN67" i="9"/>
  <c r="AJ67" i="9"/>
  <c r="AF67" i="9"/>
  <c r="AB67" i="9"/>
  <c r="X67" i="9"/>
  <c r="AK67" i="9"/>
  <c r="AC67" i="9"/>
  <c r="Y67" i="9"/>
  <c r="AX67" i="9"/>
  <c r="AT67" i="9"/>
  <c r="AL67" i="9"/>
  <c r="Z67" i="9"/>
  <c r="BG67" i="9"/>
  <c r="AU67" i="9"/>
  <c r="AM67" i="9"/>
  <c r="AE67" i="9"/>
  <c r="BE67" i="9"/>
  <c r="BA67" i="9"/>
  <c r="AW67" i="9"/>
  <c r="AS67" i="9"/>
  <c r="AO67" i="9"/>
  <c r="AG67" i="9"/>
  <c r="BB67" i="9"/>
  <c r="AP67" i="9"/>
  <c r="AH67" i="9"/>
  <c r="BC67" i="9"/>
  <c r="AQ67" i="9"/>
  <c r="AA67" i="9"/>
  <c r="BF67" i="9"/>
  <c r="AD67" i="9"/>
  <c r="AY67" i="9"/>
  <c r="AI67" i="9"/>
  <c r="W67" i="9"/>
  <c r="I68" i="9"/>
  <c r="Q68" i="9"/>
  <c r="BY67" i="9"/>
  <c r="BS67" i="9"/>
  <c r="BN67" i="9"/>
  <c r="BJ67" i="9"/>
  <c r="C69" i="9" a="1"/>
  <c r="F67" i="9" l="1"/>
  <c r="BR67" i="9"/>
  <c r="BW67" i="9"/>
  <c r="BO67" i="9"/>
  <c r="BU67" i="9"/>
  <c r="BZ67" i="9"/>
  <c r="BQ67" i="9"/>
  <c r="BV67" i="9"/>
  <c r="CA67" i="9"/>
  <c r="R68" i="9"/>
  <c r="J68" i="9"/>
  <c r="U68" i="9"/>
  <c r="M68" i="9"/>
  <c r="V68" i="9"/>
  <c r="N68" i="9"/>
  <c r="D68" i="9"/>
  <c r="E68" i="9" s="1"/>
  <c r="S68" i="9"/>
  <c r="O68" i="9"/>
  <c r="K68" i="9"/>
  <c r="G68" i="9"/>
  <c r="BP67" i="9"/>
  <c r="BT67" i="9"/>
  <c r="BX67" i="9"/>
  <c r="T68" i="9"/>
  <c r="P68" i="9"/>
  <c r="L68" i="9"/>
  <c r="C69" i="9"/>
  <c r="H69" i="9" s="1"/>
  <c r="CC67" i="9"/>
  <c r="CD67" i="9"/>
  <c r="CE67" i="9"/>
  <c r="CF67" i="9"/>
  <c r="CG67" i="9"/>
  <c r="CH67" i="9"/>
  <c r="CI67" i="9"/>
  <c r="CJ67" i="9"/>
  <c r="CK67" i="9"/>
  <c r="CL67" i="9"/>
  <c r="CM67" i="9"/>
  <c r="CN67" i="9"/>
  <c r="CO67" i="9"/>
  <c r="CP67" i="9"/>
  <c r="CQ67" i="9"/>
  <c r="CR67" i="9"/>
  <c r="CS67" i="9"/>
  <c r="CT67" i="9"/>
  <c r="CU67" i="9"/>
  <c r="CV67" i="9"/>
  <c r="CW67" i="9"/>
  <c r="CX67" i="9"/>
  <c r="CY67" i="9"/>
  <c r="CZ67" i="9"/>
  <c r="DA67" i="9"/>
  <c r="DC67" i="9"/>
  <c r="DB67" i="9"/>
  <c r="DD67" i="9"/>
  <c r="DE67" i="9"/>
  <c r="DF67" i="9"/>
  <c r="DG67" i="9"/>
  <c r="DH67" i="9"/>
  <c r="DI67" i="9"/>
  <c r="DJ67" i="9"/>
  <c r="DK67" i="9"/>
  <c r="DL67" i="9"/>
  <c r="DM67" i="9"/>
  <c r="BD68" i="9"/>
  <c r="AZ68" i="9"/>
  <c r="AV68" i="9"/>
  <c r="AR68" i="9"/>
  <c r="AN68" i="9"/>
  <c r="AJ68" i="9"/>
  <c r="AF68" i="9"/>
  <c r="AB68" i="9"/>
  <c r="X68" i="9"/>
  <c r="Y68" i="9"/>
  <c r="AU68" i="9"/>
  <c r="AI68" i="9"/>
  <c r="W68" i="9"/>
  <c r="BE68" i="9"/>
  <c r="BA68" i="9"/>
  <c r="AW68" i="9"/>
  <c r="AS68" i="9"/>
  <c r="AO68" i="9"/>
  <c r="AK68" i="9"/>
  <c r="AG68" i="9"/>
  <c r="AC68" i="9"/>
  <c r="BC68" i="9"/>
  <c r="AQ68" i="9"/>
  <c r="AE68" i="9"/>
  <c r="BF68" i="9"/>
  <c r="BB68" i="9"/>
  <c r="AX68" i="9"/>
  <c r="AT68" i="9"/>
  <c r="AP68" i="9"/>
  <c r="AL68" i="9"/>
  <c r="AH68" i="9"/>
  <c r="AD68" i="9"/>
  <c r="Z68" i="9"/>
  <c r="BG68" i="9"/>
  <c r="AY68" i="9"/>
  <c r="AM68" i="9"/>
  <c r="AA68" i="9"/>
  <c r="K69" i="9"/>
  <c r="C70" i="9" a="1"/>
  <c r="BJ68" i="9"/>
  <c r="BJ69" i="9"/>
  <c r="G69" i="9" l="1"/>
  <c r="O69" i="9"/>
  <c r="S69" i="9"/>
  <c r="CA68" i="9"/>
  <c r="BW68" i="9"/>
  <c r="BS68" i="9"/>
  <c r="BO68" i="9"/>
  <c r="BY68" i="9"/>
  <c r="BU68" i="9"/>
  <c r="BQ68" i="9"/>
  <c r="F68" i="9"/>
  <c r="BZ68" i="9"/>
  <c r="BV68" i="9"/>
  <c r="BR68" i="9"/>
  <c r="BN68" i="9"/>
  <c r="BX68" i="9"/>
  <c r="CB68" i="9"/>
  <c r="BT68" i="9"/>
  <c r="BP68" i="9"/>
  <c r="U69" i="9"/>
  <c r="Q69" i="9"/>
  <c r="M69" i="9"/>
  <c r="I69" i="9"/>
  <c r="V69" i="9"/>
  <c r="R69" i="9"/>
  <c r="N69" i="9"/>
  <c r="J69" i="9"/>
  <c r="D69" i="9"/>
  <c r="E69" i="9" s="1"/>
  <c r="T69" i="9"/>
  <c r="P69" i="9"/>
  <c r="L69" i="9"/>
  <c r="C70" i="9"/>
  <c r="H70" i="9" s="1"/>
  <c r="CC68" i="9"/>
  <c r="CD68" i="9"/>
  <c r="CE68" i="9"/>
  <c r="CF68" i="9"/>
  <c r="CG68" i="9"/>
  <c r="CH68" i="9"/>
  <c r="CI68" i="9"/>
  <c r="CJ68" i="9"/>
  <c r="CK68" i="9"/>
  <c r="CL68" i="9"/>
  <c r="CM68" i="9"/>
  <c r="CN68" i="9"/>
  <c r="CO68" i="9"/>
  <c r="CP68" i="9"/>
  <c r="CQ68" i="9"/>
  <c r="CR68" i="9"/>
  <c r="CS68" i="9"/>
  <c r="CT68" i="9"/>
  <c r="CU68" i="9"/>
  <c r="CV68" i="9"/>
  <c r="CW68" i="9"/>
  <c r="CX68" i="9"/>
  <c r="CY68" i="9"/>
  <c r="CZ68" i="9"/>
  <c r="DA68" i="9"/>
  <c r="DC68" i="9"/>
  <c r="DB68" i="9"/>
  <c r="DD68" i="9"/>
  <c r="DE68" i="9"/>
  <c r="DF68" i="9"/>
  <c r="DG68" i="9"/>
  <c r="DH68" i="9"/>
  <c r="DI68" i="9"/>
  <c r="DJ68" i="9"/>
  <c r="DK68" i="9"/>
  <c r="DL68" i="9"/>
  <c r="DM68" i="9"/>
  <c r="BD69" i="9"/>
  <c r="AZ69" i="9"/>
  <c r="AV69" i="9"/>
  <c r="AR69" i="9"/>
  <c r="AN69" i="9"/>
  <c r="AJ69" i="9"/>
  <c r="AF69" i="9"/>
  <c r="AB69" i="9"/>
  <c r="X69" i="9"/>
  <c r="AC69" i="9"/>
  <c r="BC69" i="9"/>
  <c r="AU69" i="9"/>
  <c r="AI69" i="9"/>
  <c r="BE69" i="9"/>
  <c r="BA69" i="9"/>
  <c r="AW69" i="9"/>
  <c r="AS69" i="9"/>
  <c r="AO69" i="9"/>
  <c r="AK69" i="9"/>
  <c r="AG69" i="9"/>
  <c r="Y69" i="9"/>
  <c r="BG69" i="9"/>
  <c r="AQ69" i="9"/>
  <c r="AE69" i="9"/>
  <c r="BF69" i="9"/>
  <c r="BB69" i="9"/>
  <c r="AX69" i="9"/>
  <c r="AT69" i="9"/>
  <c r="AP69" i="9"/>
  <c r="AL69" i="9"/>
  <c r="AH69" i="9"/>
  <c r="AD69" i="9"/>
  <c r="Z69" i="9"/>
  <c r="AY69" i="9"/>
  <c r="AM69" i="9"/>
  <c r="AA69" i="9"/>
  <c r="W69" i="9"/>
  <c r="C71" i="9" a="1"/>
  <c r="J70" i="9" l="1"/>
  <c r="BZ69" i="9"/>
  <c r="BY69" i="9"/>
  <c r="BU69" i="9"/>
  <c r="BQ69" i="9"/>
  <c r="F69" i="9"/>
  <c r="R70" i="9"/>
  <c r="N70" i="9"/>
  <c r="V70" i="9"/>
  <c r="D70" i="9"/>
  <c r="E70" i="9" s="1"/>
  <c r="BP69" i="9"/>
  <c r="BT69" i="9"/>
  <c r="BX69" i="9"/>
  <c r="CB69" i="9"/>
  <c r="BO69" i="9"/>
  <c r="BS69" i="9"/>
  <c r="BW69" i="9"/>
  <c r="CA69" i="9"/>
  <c r="BN69" i="9"/>
  <c r="BR69" i="9"/>
  <c r="BV69" i="9"/>
  <c r="U70" i="9"/>
  <c r="Q70" i="9"/>
  <c r="M70" i="9"/>
  <c r="I70" i="9"/>
  <c r="S70" i="9"/>
  <c r="O70" i="9"/>
  <c r="K70" i="9"/>
  <c r="G70" i="9"/>
  <c r="T70" i="9"/>
  <c r="P70" i="9"/>
  <c r="L70" i="9"/>
  <c r="C71" i="9"/>
  <c r="H71" i="9" s="1"/>
  <c r="CC69" i="9"/>
  <c r="CD69" i="9"/>
  <c r="CE69" i="9"/>
  <c r="CF69" i="9"/>
  <c r="CG69" i="9"/>
  <c r="CH69" i="9"/>
  <c r="CI69" i="9"/>
  <c r="CJ69" i="9"/>
  <c r="CK69" i="9"/>
  <c r="CL69" i="9"/>
  <c r="CM69" i="9"/>
  <c r="CN69" i="9"/>
  <c r="CO69" i="9"/>
  <c r="CP69" i="9"/>
  <c r="CQ69" i="9"/>
  <c r="CR69" i="9"/>
  <c r="CS69" i="9"/>
  <c r="CT69" i="9"/>
  <c r="CU69" i="9"/>
  <c r="CV69" i="9"/>
  <c r="CW69" i="9"/>
  <c r="CX69" i="9"/>
  <c r="CY69" i="9"/>
  <c r="CZ69" i="9"/>
  <c r="DA69" i="9"/>
  <c r="DC69" i="9"/>
  <c r="DB69" i="9"/>
  <c r="DD69" i="9"/>
  <c r="DE69" i="9"/>
  <c r="DF69" i="9"/>
  <c r="DG69" i="9"/>
  <c r="DH69" i="9"/>
  <c r="DI69" i="9"/>
  <c r="DJ69" i="9"/>
  <c r="DK69" i="9"/>
  <c r="DL69" i="9"/>
  <c r="DM69" i="9"/>
  <c r="BD70" i="9"/>
  <c r="AZ70" i="9"/>
  <c r="AV70" i="9"/>
  <c r="AR70" i="9"/>
  <c r="AN70" i="9"/>
  <c r="AJ70" i="9"/>
  <c r="AF70" i="9"/>
  <c r="AB70" i="9"/>
  <c r="X70" i="9"/>
  <c r="AK70" i="9"/>
  <c r="AG70" i="9"/>
  <c r="Y70" i="9"/>
  <c r="BB70" i="9"/>
  <c r="AT70" i="9"/>
  <c r="AL70" i="9"/>
  <c r="AD70" i="9"/>
  <c r="BG70" i="9"/>
  <c r="AY70" i="9"/>
  <c r="AQ70" i="9"/>
  <c r="AE70" i="9"/>
  <c r="W70" i="9"/>
  <c r="BE70" i="9"/>
  <c r="BA70" i="9"/>
  <c r="AW70" i="9"/>
  <c r="AS70" i="9"/>
  <c r="AO70" i="9"/>
  <c r="AC70" i="9"/>
  <c r="AX70" i="9"/>
  <c r="AP70" i="9"/>
  <c r="AH70" i="9"/>
  <c r="BC70" i="9"/>
  <c r="AM70" i="9"/>
  <c r="AA70" i="9"/>
  <c r="BF70" i="9"/>
  <c r="Z70" i="9"/>
  <c r="AU70" i="9"/>
  <c r="AI70" i="9"/>
  <c r="C72" i="9" a="1"/>
  <c r="BJ70" i="9"/>
  <c r="J71" i="9" l="1"/>
  <c r="CB70" i="9"/>
  <c r="BY70" i="9"/>
  <c r="F70" i="9"/>
  <c r="BU70" i="9"/>
  <c r="BQ70" i="9"/>
  <c r="R71" i="9"/>
  <c r="N71" i="9"/>
  <c r="V71" i="9"/>
  <c r="D71" i="9"/>
  <c r="E71" i="9" s="1"/>
  <c r="BO70" i="9"/>
  <c r="BS70" i="9"/>
  <c r="BW70" i="9"/>
  <c r="CA70" i="9"/>
  <c r="BN70" i="9"/>
  <c r="BR70" i="9"/>
  <c r="BV70" i="9"/>
  <c r="BZ70" i="9"/>
  <c r="BP70" i="9"/>
  <c r="BT70" i="9"/>
  <c r="BX70" i="9"/>
  <c r="S71" i="9"/>
  <c r="O71" i="9"/>
  <c r="K71" i="9"/>
  <c r="G71" i="9"/>
  <c r="U71" i="9"/>
  <c r="Q71" i="9"/>
  <c r="M71" i="9"/>
  <c r="I71" i="9"/>
  <c r="T71" i="9"/>
  <c r="P71" i="9"/>
  <c r="L71" i="9"/>
  <c r="C72" i="9"/>
  <c r="H72" i="9" s="1"/>
  <c r="CC70" i="9"/>
  <c r="CD70" i="9"/>
  <c r="CE70" i="9"/>
  <c r="CF70" i="9"/>
  <c r="CG70" i="9"/>
  <c r="CH70" i="9"/>
  <c r="CI70" i="9"/>
  <c r="CJ70" i="9"/>
  <c r="CK70" i="9"/>
  <c r="CL70" i="9"/>
  <c r="CM70" i="9"/>
  <c r="CN70" i="9"/>
  <c r="CO70" i="9"/>
  <c r="CP70" i="9"/>
  <c r="CQ70" i="9"/>
  <c r="CR70" i="9"/>
  <c r="CS70" i="9"/>
  <c r="CT70" i="9"/>
  <c r="CU70" i="9"/>
  <c r="CV70" i="9"/>
  <c r="CW70" i="9"/>
  <c r="CX70" i="9"/>
  <c r="CY70" i="9"/>
  <c r="CZ70" i="9"/>
  <c r="DA70" i="9"/>
  <c r="DB70" i="9"/>
  <c r="DC70" i="9"/>
  <c r="DD70" i="9"/>
  <c r="DE70" i="9"/>
  <c r="DF70" i="9"/>
  <c r="DG70" i="9"/>
  <c r="DH70" i="9"/>
  <c r="DI70" i="9"/>
  <c r="DJ70" i="9"/>
  <c r="DK70" i="9"/>
  <c r="DL70" i="9"/>
  <c r="DM70" i="9"/>
  <c r="BD71" i="9"/>
  <c r="AZ71" i="9"/>
  <c r="AV71" i="9"/>
  <c r="AR71" i="9"/>
  <c r="AN71" i="9"/>
  <c r="AJ71" i="9"/>
  <c r="AF71" i="9"/>
  <c r="AB71" i="9"/>
  <c r="X71" i="9"/>
  <c r="AC71" i="9"/>
  <c r="BC71" i="9"/>
  <c r="AM71" i="9"/>
  <c r="AA71" i="9"/>
  <c r="BE71" i="9"/>
  <c r="BA71" i="9"/>
  <c r="AW71" i="9"/>
  <c r="AS71" i="9"/>
  <c r="AO71" i="9"/>
  <c r="AK71" i="9"/>
  <c r="AG71" i="9"/>
  <c r="Y71" i="9"/>
  <c r="AY71" i="9"/>
  <c r="AQ71" i="9"/>
  <c r="W71" i="9"/>
  <c r="BF71" i="9"/>
  <c r="BB71" i="9"/>
  <c r="AX71" i="9"/>
  <c r="AT71" i="9"/>
  <c r="AP71" i="9"/>
  <c r="AL71" i="9"/>
  <c r="AH71" i="9"/>
  <c r="AD71" i="9"/>
  <c r="Z71" i="9"/>
  <c r="BG71" i="9"/>
  <c r="AU71" i="9"/>
  <c r="AI71" i="9"/>
  <c r="AE71" i="9"/>
  <c r="C73" i="9" a="1"/>
  <c r="BJ71" i="9"/>
  <c r="BY71" i="9" l="1"/>
  <c r="BU71" i="9"/>
  <c r="BQ71" i="9"/>
  <c r="F71" i="9"/>
  <c r="BV71" i="9"/>
  <c r="BN71" i="9"/>
  <c r="BX71" i="9"/>
  <c r="BZ71" i="9"/>
  <c r="BR71" i="9"/>
  <c r="BP71" i="9"/>
  <c r="CA71" i="9"/>
  <c r="BW71" i="9"/>
  <c r="BS71" i="9"/>
  <c r="BO71" i="9"/>
  <c r="CB71" i="9"/>
  <c r="BT71" i="9"/>
  <c r="J72" i="9"/>
  <c r="R72" i="9"/>
  <c r="N72" i="9"/>
  <c r="V72" i="9"/>
  <c r="D72" i="9"/>
  <c r="O72" i="9"/>
  <c r="G72" i="9"/>
  <c r="U72" i="9"/>
  <c r="Q72" i="9"/>
  <c r="M72" i="9"/>
  <c r="I72" i="9"/>
  <c r="S72" i="9"/>
  <c r="K72" i="9"/>
  <c r="T72" i="9"/>
  <c r="P72" i="9"/>
  <c r="L72" i="9"/>
  <c r="E72" i="9"/>
  <c r="CA72" i="9" s="1"/>
  <c r="C73" i="9"/>
  <c r="CC71" i="9"/>
  <c r="CD71" i="9"/>
  <c r="CE71" i="9"/>
  <c r="CF71" i="9"/>
  <c r="CG71" i="9"/>
  <c r="CH71" i="9"/>
  <c r="CI71" i="9"/>
  <c r="CJ71" i="9"/>
  <c r="CK71" i="9"/>
  <c r="CL71" i="9"/>
  <c r="CM71" i="9"/>
  <c r="CN71" i="9"/>
  <c r="CO71" i="9"/>
  <c r="CP71" i="9"/>
  <c r="CQ71" i="9"/>
  <c r="CR71" i="9"/>
  <c r="CS71" i="9"/>
  <c r="CT71" i="9"/>
  <c r="CU71" i="9"/>
  <c r="CV71" i="9"/>
  <c r="CW71" i="9"/>
  <c r="CX71" i="9"/>
  <c r="CY71" i="9"/>
  <c r="CZ71" i="9"/>
  <c r="DA71" i="9"/>
  <c r="DC71" i="9"/>
  <c r="DB71" i="9"/>
  <c r="DD71" i="9"/>
  <c r="DE71" i="9"/>
  <c r="DF71" i="9"/>
  <c r="DG71" i="9"/>
  <c r="DH71" i="9"/>
  <c r="DI71" i="9"/>
  <c r="DJ71" i="9"/>
  <c r="DK71" i="9"/>
  <c r="DL71" i="9"/>
  <c r="DM71" i="9"/>
  <c r="BD72" i="9"/>
  <c r="AZ72" i="9"/>
  <c r="AV72" i="9"/>
  <c r="AR72" i="9"/>
  <c r="AN72" i="9"/>
  <c r="AJ72" i="9"/>
  <c r="AF72" i="9"/>
  <c r="AB72" i="9"/>
  <c r="X72" i="9"/>
  <c r="AC72" i="9"/>
  <c r="AY72" i="9"/>
  <c r="AM72" i="9"/>
  <c r="AA72" i="9"/>
  <c r="BE72" i="9"/>
  <c r="BA72" i="9"/>
  <c r="AW72" i="9"/>
  <c r="AS72" i="9"/>
  <c r="AO72" i="9"/>
  <c r="AK72" i="9"/>
  <c r="AG72" i="9"/>
  <c r="Y72" i="9"/>
  <c r="BC72" i="9"/>
  <c r="AI72" i="9"/>
  <c r="BF72" i="9"/>
  <c r="BB72" i="9"/>
  <c r="AX72" i="9"/>
  <c r="AT72" i="9"/>
  <c r="AP72" i="9"/>
  <c r="AL72" i="9"/>
  <c r="AH72" i="9"/>
  <c r="AD72" i="9"/>
  <c r="Z72" i="9"/>
  <c r="BG72" i="9"/>
  <c r="AU72" i="9"/>
  <c r="AQ72" i="9"/>
  <c r="AE72" i="9"/>
  <c r="W72" i="9"/>
  <c r="D73" i="9"/>
  <c r="G73" i="9"/>
  <c r="H73" i="9"/>
  <c r="I73" i="9"/>
  <c r="J73" i="9"/>
  <c r="K73" i="9"/>
  <c r="L73" i="9"/>
  <c r="M73" i="9"/>
  <c r="N73" i="9"/>
  <c r="O73" i="9"/>
  <c r="P73" i="9"/>
  <c r="Q73" i="9"/>
  <c r="R73" i="9"/>
  <c r="S73" i="9"/>
  <c r="T73" i="9"/>
  <c r="U73" i="9"/>
  <c r="V73" i="9"/>
  <c r="BZ72" i="9"/>
  <c r="BY72" i="9"/>
  <c r="BV72" i="9"/>
  <c r="BU72" i="9"/>
  <c r="BR72" i="9"/>
  <c r="BQ72" i="9"/>
  <c r="BN72" i="9"/>
  <c r="F72" i="9"/>
  <c r="BJ72" i="9"/>
  <c r="BJ73" i="9"/>
  <c r="C74" i="9" a="1"/>
  <c r="BP72" i="9" l="1"/>
  <c r="BT72" i="9"/>
  <c r="BX72" i="9"/>
  <c r="CB72" i="9"/>
  <c r="BO72" i="9"/>
  <c r="BS72" i="9"/>
  <c r="BW72" i="9"/>
  <c r="E73" i="9"/>
  <c r="CB73" i="9" s="1"/>
  <c r="C74" i="9"/>
  <c r="D74" i="9" s="1"/>
  <c r="CC72" i="9"/>
  <c r="CD72" i="9"/>
  <c r="CE72" i="9"/>
  <c r="CF72" i="9"/>
  <c r="CG72" i="9"/>
  <c r="CH72" i="9"/>
  <c r="CI72" i="9"/>
  <c r="CJ72" i="9"/>
  <c r="CK72" i="9"/>
  <c r="CL72" i="9"/>
  <c r="CM72" i="9"/>
  <c r="CN72" i="9"/>
  <c r="CO72" i="9"/>
  <c r="CP72" i="9"/>
  <c r="CQ72" i="9"/>
  <c r="CR72" i="9"/>
  <c r="CS72" i="9"/>
  <c r="CT72" i="9"/>
  <c r="CU72" i="9"/>
  <c r="CV72" i="9"/>
  <c r="CW72" i="9"/>
  <c r="CX72" i="9"/>
  <c r="CY72" i="9"/>
  <c r="CZ72" i="9"/>
  <c r="DA72" i="9"/>
  <c r="DC72" i="9"/>
  <c r="DB72" i="9"/>
  <c r="DD72" i="9"/>
  <c r="DE72" i="9"/>
  <c r="DF72" i="9"/>
  <c r="DG72" i="9"/>
  <c r="DH72" i="9"/>
  <c r="DI72" i="9"/>
  <c r="DJ72" i="9"/>
  <c r="DK72" i="9"/>
  <c r="DL72" i="9"/>
  <c r="DM72" i="9"/>
  <c r="BD73" i="9"/>
  <c r="AZ73" i="9"/>
  <c r="AV73" i="9"/>
  <c r="AR73" i="9"/>
  <c r="AN73" i="9"/>
  <c r="AJ73" i="9"/>
  <c r="AF73" i="9"/>
  <c r="AB73" i="9"/>
  <c r="X73" i="9"/>
  <c r="AG73" i="9"/>
  <c r="Y73" i="9"/>
  <c r="BG73" i="9"/>
  <c r="AU73" i="9"/>
  <c r="AI73" i="9"/>
  <c r="W73" i="9"/>
  <c r="BE73" i="9"/>
  <c r="BA73" i="9"/>
  <c r="AW73" i="9"/>
  <c r="AS73" i="9"/>
  <c r="AO73" i="9"/>
  <c r="AK73" i="9"/>
  <c r="AC73" i="9"/>
  <c r="Z73" i="9"/>
  <c r="AY73" i="9"/>
  <c r="AM73" i="9"/>
  <c r="BF73" i="9"/>
  <c r="BB73" i="9"/>
  <c r="AX73" i="9"/>
  <c r="AT73" i="9"/>
  <c r="AP73" i="9"/>
  <c r="AL73" i="9"/>
  <c r="AH73" i="9"/>
  <c r="AD73" i="9"/>
  <c r="BC73" i="9"/>
  <c r="AQ73" i="9"/>
  <c r="AE73" i="9"/>
  <c r="AA73" i="9"/>
  <c r="G74" i="9"/>
  <c r="K74" i="9"/>
  <c r="O74" i="9"/>
  <c r="Q74" i="9"/>
  <c r="S74" i="9"/>
  <c r="U74" i="9"/>
  <c r="BY73" i="9"/>
  <c r="BS73" i="9"/>
  <c r="BN73" i="9"/>
  <c r="C75" i="9" a="1"/>
  <c r="BJ74" i="9"/>
  <c r="BO73" i="9" l="1"/>
  <c r="BU73" i="9"/>
  <c r="BZ73" i="9"/>
  <c r="BQ73" i="9"/>
  <c r="BV73" i="9"/>
  <c r="CA73" i="9"/>
  <c r="F73" i="9"/>
  <c r="BR73" i="9"/>
  <c r="BW73" i="9"/>
  <c r="T74" i="9"/>
  <c r="P74" i="9"/>
  <c r="L74" i="9"/>
  <c r="H74" i="9"/>
  <c r="M74" i="9"/>
  <c r="I74" i="9"/>
  <c r="V74" i="9"/>
  <c r="R74" i="9"/>
  <c r="N74" i="9"/>
  <c r="J74" i="9"/>
  <c r="BP73" i="9"/>
  <c r="BT73" i="9"/>
  <c r="BX73" i="9"/>
  <c r="E74" i="9"/>
  <c r="C75" i="9"/>
  <c r="D75" i="9" s="1"/>
  <c r="CC73" i="9"/>
  <c r="CD73" i="9"/>
  <c r="CE73" i="9"/>
  <c r="CF73" i="9"/>
  <c r="CG73" i="9"/>
  <c r="CH73" i="9"/>
  <c r="CI73" i="9"/>
  <c r="CJ73" i="9"/>
  <c r="CK73" i="9"/>
  <c r="CL73" i="9"/>
  <c r="CM73" i="9"/>
  <c r="CN73" i="9"/>
  <c r="CO73" i="9"/>
  <c r="CP73" i="9"/>
  <c r="CQ73" i="9"/>
  <c r="CR73" i="9"/>
  <c r="CS73" i="9"/>
  <c r="CT73" i="9"/>
  <c r="CU73" i="9"/>
  <c r="CV73" i="9"/>
  <c r="CW73" i="9"/>
  <c r="CX73" i="9"/>
  <c r="CY73" i="9"/>
  <c r="CZ73" i="9"/>
  <c r="DA73" i="9"/>
  <c r="DC73" i="9"/>
  <c r="DB73" i="9"/>
  <c r="DD73" i="9"/>
  <c r="DE73" i="9"/>
  <c r="DF73" i="9"/>
  <c r="DG73" i="9"/>
  <c r="DH73" i="9"/>
  <c r="DI73" i="9"/>
  <c r="DJ73" i="9"/>
  <c r="DK73" i="9"/>
  <c r="DL73" i="9"/>
  <c r="DM73" i="9"/>
  <c r="BD74" i="9"/>
  <c r="AZ74" i="9"/>
  <c r="AV74" i="9"/>
  <c r="AR74" i="9"/>
  <c r="AN74" i="9"/>
  <c r="AJ74" i="9"/>
  <c r="AF74" i="9"/>
  <c r="AB74" i="9"/>
  <c r="X74" i="9"/>
  <c r="BG74" i="9"/>
  <c r="AU74" i="9"/>
  <c r="AE74" i="9"/>
  <c r="BE74" i="9"/>
  <c r="BA74" i="9"/>
  <c r="AW74" i="9"/>
  <c r="AS74" i="9"/>
  <c r="AO74" i="9"/>
  <c r="AK74" i="9"/>
  <c r="AG74" i="9"/>
  <c r="AC74" i="9"/>
  <c r="Y74" i="9"/>
  <c r="BC74" i="9"/>
  <c r="AM74" i="9"/>
  <c r="AA74" i="9"/>
  <c r="BF74" i="9"/>
  <c r="BB74" i="9"/>
  <c r="AX74" i="9"/>
  <c r="AT74" i="9"/>
  <c r="AP74" i="9"/>
  <c r="AL74" i="9"/>
  <c r="AH74" i="9"/>
  <c r="AD74" i="9"/>
  <c r="Z74" i="9"/>
  <c r="AY74" i="9"/>
  <c r="AQ74" i="9"/>
  <c r="AI74" i="9"/>
  <c r="W74" i="9"/>
  <c r="I75" i="9"/>
  <c r="Q75" i="9"/>
  <c r="CB74" i="9"/>
  <c r="CA74" i="9"/>
  <c r="BZ74" i="9"/>
  <c r="BY74" i="9"/>
  <c r="BX74" i="9"/>
  <c r="BW74" i="9"/>
  <c r="BV74" i="9"/>
  <c r="BU74" i="9"/>
  <c r="BT74" i="9"/>
  <c r="BS74" i="9"/>
  <c r="BR74" i="9"/>
  <c r="BQ74" i="9"/>
  <c r="BP74" i="9"/>
  <c r="BO74" i="9"/>
  <c r="BN74" i="9"/>
  <c r="F74" i="9"/>
  <c r="C76" i="9" a="1"/>
  <c r="BJ75" i="9"/>
  <c r="O75" i="9" l="1"/>
  <c r="G75" i="9"/>
  <c r="U75" i="9"/>
  <c r="M75" i="9"/>
  <c r="S75" i="9"/>
  <c r="K75" i="9"/>
  <c r="T75" i="9"/>
  <c r="P75" i="9"/>
  <c r="L75" i="9"/>
  <c r="H75" i="9"/>
  <c r="V75" i="9"/>
  <c r="R75" i="9"/>
  <c r="N75" i="9"/>
  <c r="J75" i="9"/>
  <c r="E75" i="9"/>
  <c r="CA75" i="9" s="1"/>
  <c r="C76" i="9"/>
  <c r="H76" i="9" s="1"/>
  <c r="CC74" i="9"/>
  <c r="CD74" i="9"/>
  <c r="CE74" i="9"/>
  <c r="CF74" i="9"/>
  <c r="CG74" i="9"/>
  <c r="CH74" i="9"/>
  <c r="CI74" i="9"/>
  <c r="CJ74" i="9"/>
  <c r="CK74" i="9"/>
  <c r="CL74" i="9"/>
  <c r="CM74" i="9"/>
  <c r="CN74" i="9"/>
  <c r="CO74" i="9"/>
  <c r="CP74" i="9"/>
  <c r="CQ74" i="9"/>
  <c r="CR74" i="9"/>
  <c r="CS74" i="9"/>
  <c r="CT74" i="9"/>
  <c r="CU74" i="9"/>
  <c r="CV74" i="9"/>
  <c r="CW74" i="9"/>
  <c r="CX74" i="9"/>
  <c r="CY74" i="9"/>
  <c r="CZ74" i="9"/>
  <c r="DA74" i="9"/>
  <c r="DB74" i="9"/>
  <c r="DC74" i="9"/>
  <c r="DD74" i="9"/>
  <c r="DE74" i="9"/>
  <c r="DF74" i="9"/>
  <c r="DG74" i="9"/>
  <c r="DH74" i="9"/>
  <c r="DI74" i="9"/>
  <c r="DJ74" i="9"/>
  <c r="DK74" i="9"/>
  <c r="DL74" i="9"/>
  <c r="DM74" i="9"/>
  <c r="BD75" i="9"/>
  <c r="AZ75" i="9"/>
  <c r="AV75" i="9"/>
  <c r="AR75" i="9"/>
  <c r="AN75" i="9"/>
  <c r="AJ75" i="9"/>
  <c r="AF75" i="9"/>
  <c r="AB75" i="9"/>
  <c r="X75" i="9"/>
  <c r="AC75" i="9"/>
  <c r="BC75" i="9"/>
  <c r="AM75" i="9"/>
  <c r="W75" i="9"/>
  <c r="BE75" i="9"/>
  <c r="BA75" i="9"/>
  <c r="AW75" i="9"/>
  <c r="AS75" i="9"/>
  <c r="AO75" i="9"/>
  <c r="AK75" i="9"/>
  <c r="AG75" i="9"/>
  <c r="Y75" i="9"/>
  <c r="AY75" i="9"/>
  <c r="AQ75" i="9"/>
  <c r="AA75" i="9"/>
  <c r="BF75" i="9"/>
  <c r="BB75" i="9"/>
  <c r="AX75" i="9"/>
  <c r="AT75" i="9"/>
  <c r="AP75" i="9"/>
  <c r="AL75" i="9"/>
  <c r="AH75" i="9"/>
  <c r="AD75" i="9"/>
  <c r="Z75" i="9"/>
  <c r="BG75" i="9"/>
  <c r="AU75" i="9"/>
  <c r="AI75" i="9"/>
  <c r="AE75" i="9"/>
  <c r="G76" i="9"/>
  <c r="K76" i="9"/>
  <c r="O76" i="9"/>
  <c r="S76" i="9"/>
  <c r="BZ75" i="9"/>
  <c r="BY75" i="9"/>
  <c r="BV75" i="9"/>
  <c r="BU75" i="9"/>
  <c r="BR75" i="9"/>
  <c r="BQ75" i="9"/>
  <c r="BN75" i="9"/>
  <c r="F75" i="9"/>
  <c r="BJ76" i="9"/>
  <c r="C77" i="9" a="1"/>
  <c r="V76" i="9" l="1"/>
  <c r="R76" i="9"/>
  <c r="N76" i="9"/>
  <c r="J76" i="9"/>
  <c r="D76" i="9"/>
  <c r="Q76" i="9"/>
  <c r="U76" i="9"/>
  <c r="M76" i="9"/>
  <c r="I76" i="9"/>
  <c r="T76" i="9"/>
  <c r="P76" i="9"/>
  <c r="L76" i="9"/>
  <c r="BP75" i="9"/>
  <c r="BT75" i="9"/>
  <c r="BX75" i="9"/>
  <c r="CB75" i="9"/>
  <c r="BO75" i="9"/>
  <c r="BS75" i="9"/>
  <c r="BW75" i="9"/>
  <c r="E76" i="9"/>
  <c r="CB76" i="9" s="1"/>
  <c r="C77" i="9"/>
  <c r="H77" i="9" s="1"/>
  <c r="CC75" i="9"/>
  <c r="CD75" i="9"/>
  <c r="CE75" i="9"/>
  <c r="CF75" i="9"/>
  <c r="CG75" i="9"/>
  <c r="CH75" i="9"/>
  <c r="CI75" i="9"/>
  <c r="CJ75" i="9"/>
  <c r="CK75" i="9"/>
  <c r="CL75" i="9"/>
  <c r="CM75" i="9"/>
  <c r="CN75" i="9"/>
  <c r="CO75" i="9"/>
  <c r="CP75" i="9"/>
  <c r="CQ75" i="9"/>
  <c r="CR75" i="9"/>
  <c r="CS75" i="9"/>
  <c r="CT75" i="9"/>
  <c r="CU75" i="9"/>
  <c r="CV75" i="9"/>
  <c r="CW75" i="9"/>
  <c r="CX75" i="9"/>
  <c r="CY75" i="9"/>
  <c r="CZ75" i="9"/>
  <c r="DA75" i="9"/>
  <c r="DC75" i="9"/>
  <c r="DB75" i="9"/>
  <c r="DD75" i="9"/>
  <c r="DE75" i="9"/>
  <c r="DF75" i="9"/>
  <c r="DG75" i="9"/>
  <c r="DH75" i="9"/>
  <c r="DI75" i="9"/>
  <c r="DJ75" i="9"/>
  <c r="DK75" i="9"/>
  <c r="DL75" i="9"/>
  <c r="DM75" i="9"/>
  <c r="BD76" i="9"/>
  <c r="AZ76" i="9"/>
  <c r="AV76" i="9"/>
  <c r="AR76" i="9"/>
  <c r="AN76" i="9"/>
  <c r="AJ76" i="9"/>
  <c r="AF76" i="9"/>
  <c r="AB76" i="9"/>
  <c r="X76" i="9"/>
  <c r="AK76" i="9"/>
  <c r="AG76" i="9"/>
  <c r="AC76" i="9"/>
  <c r="Y76" i="9"/>
  <c r="BB76" i="9"/>
  <c r="AX76" i="9"/>
  <c r="AT76" i="9"/>
  <c r="AP76" i="9"/>
  <c r="AH76" i="9"/>
  <c r="Z76" i="9"/>
  <c r="BG76" i="9"/>
  <c r="AY76" i="9"/>
  <c r="AU76" i="9"/>
  <c r="AM76" i="9"/>
  <c r="AE76" i="9"/>
  <c r="W76" i="9"/>
  <c r="BE76" i="9"/>
  <c r="BA76" i="9"/>
  <c r="AW76" i="9"/>
  <c r="AS76" i="9"/>
  <c r="AO76" i="9"/>
  <c r="BF76" i="9"/>
  <c r="AL76" i="9"/>
  <c r="AD76" i="9"/>
  <c r="BC76" i="9"/>
  <c r="AQ76" i="9"/>
  <c r="AI76" i="9"/>
  <c r="AA76" i="9"/>
  <c r="I77" i="9"/>
  <c r="M77" i="9"/>
  <c r="Q77" i="9"/>
  <c r="U77" i="9"/>
  <c r="CA76" i="9"/>
  <c r="C78" i="9" a="1"/>
  <c r="BO76" i="9" l="1"/>
  <c r="BS76" i="9"/>
  <c r="BW76" i="9"/>
  <c r="R77" i="9"/>
  <c r="J77" i="9"/>
  <c r="V77" i="9"/>
  <c r="N77" i="9"/>
  <c r="D77" i="9"/>
  <c r="E77" i="9" s="1"/>
  <c r="BN76" i="9"/>
  <c r="BR76" i="9"/>
  <c r="BV76" i="9"/>
  <c r="BZ76" i="9"/>
  <c r="F76" i="9"/>
  <c r="BQ76" i="9"/>
  <c r="BU76" i="9"/>
  <c r="BY76" i="9"/>
  <c r="S77" i="9"/>
  <c r="O77" i="9"/>
  <c r="K77" i="9"/>
  <c r="G77" i="9"/>
  <c r="BP76" i="9"/>
  <c r="BT76" i="9"/>
  <c r="BX76" i="9"/>
  <c r="T77" i="9"/>
  <c r="P77" i="9"/>
  <c r="L77" i="9"/>
  <c r="C78" i="9"/>
  <c r="D78" i="9" s="1"/>
  <c r="CC76" i="9"/>
  <c r="CD76" i="9"/>
  <c r="CE76" i="9"/>
  <c r="CF76" i="9"/>
  <c r="CG76" i="9"/>
  <c r="CH76" i="9"/>
  <c r="CI76" i="9"/>
  <c r="CJ76" i="9"/>
  <c r="CK76" i="9"/>
  <c r="CL76" i="9"/>
  <c r="CM76" i="9"/>
  <c r="CN76" i="9"/>
  <c r="CO76" i="9"/>
  <c r="CP76" i="9"/>
  <c r="CQ76" i="9"/>
  <c r="CR76" i="9"/>
  <c r="CS76" i="9"/>
  <c r="CT76" i="9"/>
  <c r="CU76" i="9"/>
  <c r="CV76" i="9"/>
  <c r="CW76" i="9"/>
  <c r="CX76" i="9"/>
  <c r="CY76" i="9"/>
  <c r="CZ76" i="9"/>
  <c r="DA76" i="9"/>
  <c r="DC76" i="9"/>
  <c r="DB76" i="9"/>
  <c r="DD76" i="9"/>
  <c r="DE76" i="9"/>
  <c r="DF76" i="9"/>
  <c r="DG76" i="9"/>
  <c r="DH76" i="9"/>
  <c r="DI76" i="9"/>
  <c r="DJ76" i="9"/>
  <c r="DK76" i="9"/>
  <c r="DL76" i="9"/>
  <c r="DM76" i="9"/>
  <c r="BD77" i="9"/>
  <c r="AZ77" i="9"/>
  <c r="AV77" i="9"/>
  <c r="AR77" i="9"/>
  <c r="AN77" i="9"/>
  <c r="AJ77" i="9"/>
  <c r="AF77" i="9"/>
  <c r="AB77" i="9"/>
  <c r="X77" i="9"/>
  <c r="Y77" i="9"/>
  <c r="AY77" i="9"/>
  <c r="AM77" i="9"/>
  <c r="AA77" i="9"/>
  <c r="BE77" i="9"/>
  <c r="BA77" i="9"/>
  <c r="AW77" i="9"/>
  <c r="AS77" i="9"/>
  <c r="AO77" i="9"/>
  <c r="AK77" i="9"/>
  <c r="AG77" i="9"/>
  <c r="AC77" i="9"/>
  <c r="BG77" i="9"/>
  <c r="AQ77" i="9"/>
  <c r="W77" i="9"/>
  <c r="BF77" i="9"/>
  <c r="BB77" i="9"/>
  <c r="AX77" i="9"/>
  <c r="AT77" i="9"/>
  <c r="AP77" i="9"/>
  <c r="AL77" i="9"/>
  <c r="AH77" i="9"/>
  <c r="AD77" i="9"/>
  <c r="Z77" i="9"/>
  <c r="BC77" i="9"/>
  <c r="AU77" i="9"/>
  <c r="AI77" i="9"/>
  <c r="AE77" i="9"/>
  <c r="G78" i="9"/>
  <c r="K78" i="9"/>
  <c r="O78" i="9"/>
  <c r="S78" i="9"/>
  <c r="C79" i="9" a="1"/>
  <c r="BJ78" i="9"/>
  <c r="BJ77" i="9"/>
  <c r="CB77" i="9" l="1"/>
  <c r="F77" i="9"/>
  <c r="BQ77" i="9"/>
  <c r="BU77" i="9"/>
  <c r="BY77" i="9"/>
  <c r="T78" i="9"/>
  <c r="P78" i="9"/>
  <c r="L78" i="9"/>
  <c r="H78" i="9"/>
  <c r="U78" i="9"/>
  <c r="Q78" i="9"/>
  <c r="M78" i="9"/>
  <c r="I78" i="9"/>
  <c r="V78" i="9"/>
  <c r="R78" i="9"/>
  <c r="N78" i="9"/>
  <c r="J78" i="9"/>
  <c r="BO77" i="9"/>
  <c r="BS77" i="9"/>
  <c r="BW77" i="9"/>
  <c r="CA77" i="9"/>
  <c r="BN77" i="9"/>
  <c r="BR77" i="9"/>
  <c r="BV77" i="9"/>
  <c r="BZ77" i="9"/>
  <c r="BP77" i="9"/>
  <c r="BT77" i="9"/>
  <c r="BX77" i="9"/>
  <c r="E78" i="9"/>
  <c r="BZ78" i="9" s="1"/>
  <c r="C79" i="9"/>
  <c r="D79" i="9" s="1"/>
  <c r="CC77" i="9"/>
  <c r="CD77" i="9"/>
  <c r="CE77" i="9"/>
  <c r="CF77" i="9"/>
  <c r="CG77" i="9"/>
  <c r="CH77" i="9"/>
  <c r="CI77" i="9"/>
  <c r="CJ77" i="9"/>
  <c r="CK77" i="9"/>
  <c r="CL77" i="9"/>
  <c r="CM77" i="9"/>
  <c r="CN77" i="9"/>
  <c r="CO77" i="9"/>
  <c r="CP77" i="9"/>
  <c r="CQ77" i="9"/>
  <c r="CR77" i="9"/>
  <c r="CS77" i="9"/>
  <c r="CT77" i="9"/>
  <c r="CU77" i="9"/>
  <c r="CV77" i="9"/>
  <c r="CW77" i="9"/>
  <c r="CX77" i="9"/>
  <c r="CY77" i="9"/>
  <c r="CZ77" i="9"/>
  <c r="DA77" i="9"/>
  <c r="DC77" i="9"/>
  <c r="DB77" i="9"/>
  <c r="DD77" i="9"/>
  <c r="DE77" i="9"/>
  <c r="DF77" i="9"/>
  <c r="DG77" i="9"/>
  <c r="DH77" i="9"/>
  <c r="DI77" i="9"/>
  <c r="DJ77" i="9"/>
  <c r="DK77" i="9"/>
  <c r="DL77" i="9"/>
  <c r="DM77" i="9"/>
  <c r="BD78" i="9"/>
  <c r="AZ78" i="9"/>
  <c r="AV78" i="9"/>
  <c r="AR78" i="9"/>
  <c r="AN78" i="9"/>
  <c r="AJ78" i="9"/>
  <c r="AF78" i="9"/>
  <c r="AB78" i="9"/>
  <c r="X78" i="9"/>
  <c r="AG78" i="9"/>
  <c r="Y78" i="9"/>
  <c r="BG78" i="9"/>
  <c r="AU78" i="9"/>
  <c r="AE78" i="9"/>
  <c r="BE78" i="9"/>
  <c r="BA78" i="9"/>
  <c r="AW78" i="9"/>
  <c r="AS78" i="9"/>
  <c r="AO78" i="9"/>
  <c r="AK78" i="9"/>
  <c r="AC78" i="9"/>
  <c r="Z78" i="9"/>
  <c r="AY78" i="9"/>
  <c r="AM78" i="9"/>
  <c r="W78" i="9"/>
  <c r="BF78" i="9"/>
  <c r="BB78" i="9"/>
  <c r="AX78" i="9"/>
  <c r="AT78" i="9"/>
  <c r="AP78" i="9"/>
  <c r="AL78" i="9"/>
  <c r="AH78" i="9"/>
  <c r="AD78" i="9"/>
  <c r="BC78" i="9"/>
  <c r="AQ78" i="9"/>
  <c r="AI78" i="9"/>
  <c r="AA78" i="9"/>
  <c r="G79" i="9"/>
  <c r="K79" i="9"/>
  <c r="O79" i="9"/>
  <c r="S79" i="9"/>
  <c r="CB78" i="9"/>
  <c r="BY78" i="9"/>
  <c r="BX78" i="9"/>
  <c r="BU78" i="9"/>
  <c r="BT78" i="9"/>
  <c r="BQ78" i="9"/>
  <c r="BP78" i="9"/>
  <c r="F78" i="9"/>
  <c r="BJ79" i="9"/>
  <c r="C80" i="9" a="1"/>
  <c r="BO78" i="9" l="1"/>
  <c r="BS78" i="9"/>
  <c r="BW78" i="9"/>
  <c r="CA78" i="9"/>
  <c r="BN78" i="9"/>
  <c r="BR78" i="9"/>
  <c r="BV78" i="9"/>
  <c r="T79" i="9"/>
  <c r="P79" i="9"/>
  <c r="L79" i="9"/>
  <c r="H79" i="9"/>
  <c r="U79" i="9"/>
  <c r="Q79" i="9"/>
  <c r="M79" i="9"/>
  <c r="I79" i="9"/>
  <c r="V79" i="9"/>
  <c r="R79" i="9"/>
  <c r="N79" i="9"/>
  <c r="J79" i="9"/>
  <c r="E79" i="9"/>
  <c r="CA79" i="9" s="1"/>
  <c r="C80" i="9"/>
  <c r="D80" i="9" s="1"/>
  <c r="CC78" i="9"/>
  <c r="CD78" i="9"/>
  <c r="CE78" i="9"/>
  <c r="CF78" i="9"/>
  <c r="CG78" i="9"/>
  <c r="CH78" i="9"/>
  <c r="CI78" i="9"/>
  <c r="CJ78" i="9"/>
  <c r="CK78" i="9"/>
  <c r="CL78" i="9"/>
  <c r="CM78" i="9"/>
  <c r="CN78" i="9"/>
  <c r="CO78" i="9"/>
  <c r="CP78" i="9"/>
  <c r="CQ78" i="9"/>
  <c r="CR78" i="9"/>
  <c r="CS78" i="9"/>
  <c r="CT78" i="9"/>
  <c r="CU78" i="9"/>
  <c r="CV78" i="9"/>
  <c r="CW78" i="9"/>
  <c r="CX78" i="9"/>
  <c r="CY78" i="9"/>
  <c r="CZ78" i="9"/>
  <c r="DA78" i="9"/>
  <c r="DB78" i="9"/>
  <c r="DC78" i="9"/>
  <c r="DD78" i="9"/>
  <c r="DE78" i="9"/>
  <c r="DF78" i="9"/>
  <c r="DG78" i="9"/>
  <c r="DH78" i="9"/>
  <c r="DI78" i="9"/>
  <c r="DJ78" i="9"/>
  <c r="DK78" i="9"/>
  <c r="DL78" i="9"/>
  <c r="DM78" i="9"/>
  <c r="BD79" i="9"/>
  <c r="AZ79" i="9"/>
  <c r="AV79" i="9"/>
  <c r="AR79" i="9"/>
  <c r="AN79" i="9"/>
  <c r="AJ79" i="9"/>
  <c r="AF79" i="9"/>
  <c r="AB79" i="9"/>
  <c r="X79" i="9"/>
  <c r="AC79" i="9"/>
  <c r="BG79" i="9"/>
  <c r="AQ79" i="9"/>
  <c r="AE79" i="9"/>
  <c r="BE79" i="9"/>
  <c r="BA79" i="9"/>
  <c r="AW79" i="9"/>
  <c r="AS79" i="9"/>
  <c r="AO79" i="9"/>
  <c r="AK79" i="9"/>
  <c r="AG79" i="9"/>
  <c r="Y79" i="9"/>
  <c r="AY79" i="9"/>
  <c r="AM79" i="9"/>
  <c r="AA79" i="9"/>
  <c r="BF79" i="9"/>
  <c r="BB79" i="9"/>
  <c r="AX79" i="9"/>
  <c r="AT79" i="9"/>
  <c r="AP79" i="9"/>
  <c r="AL79" i="9"/>
  <c r="AH79" i="9"/>
  <c r="AD79" i="9"/>
  <c r="Z79" i="9"/>
  <c r="BC79" i="9"/>
  <c r="AU79" i="9"/>
  <c r="AI79" i="9"/>
  <c r="W79" i="9"/>
  <c r="G80" i="9"/>
  <c r="K80" i="9"/>
  <c r="O80" i="9"/>
  <c r="S80" i="9"/>
  <c r="CB79" i="9"/>
  <c r="BX79" i="9"/>
  <c r="BT79" i="9"/>
  <c r="BP79" i="9"/>
  <c r="C81" i="9" a="1"/>
  <c r="BJ80" i="9"/>
  <c r="F79" i="9" l="1"/>
  <c r="BQ79" i="9"/>
  <c r="BU79" i="9"/>
  <c r="BY79" i="9"/>
  <c r="BN79" i="9"/>
  <c r="BR79" i="9"/>
  <c r="BV79" i="9"/>
  <c r="BZ79" i="9"/>
  <c r="BO79" i="9"/>
  <c r="BS79" i="9"/>
  <c r="BW79" i="9"/>
  <c r="T80" i="9"/>
  <c r="P80" i="9"/>
  <c r="L80" i="9"/>
  <c r="H80" i="9"/>
  <c r="U80" i="9"/>
  <c r="Q80" i="9"/>
  <c r="M80" i="9"/>
  <c r="I80" i="9"/>
  <c r="V80" i="9"/>
  <c r="R80" i="9"/>
  <c r="N80" i="9"/>
  <c r="J80" i="9"/>
  <c r="E80" i="9"/>
  <c r="CA80" i="9" s="1"/>
  <c r="C81" i="9"/>
  <c r="CC79" i="9"/>
  <c r="CD79" i="9"/>
  <c r="CE79" i="9"/>
  <c r="CF79" i="9"/>
  <c r="CG79" i="9"/>
  <c r="CH79" i="9"/>
  <c r="CI79" i="9"/>
  <c r="CJ79" i="9"/>
  <c r="CK79" i="9"/>
  <c r="CL79" i="9"/>
  <c r="CM79" i="9"/>
  <c r="CN79" i="9"/>
  <c r="CO79" i="9"/>
  <c r="CP79" i="9"/>
  <c r="CQ79" i="9"/>
  <c r="CR79" i="9"/>
  <c r="CS79" i="9"/>
  <c r="CT79" i="9"/>
  <c r="CU79" i="9"/>
  <c r="CV79" i="9"/>
  <c r="CW79" i="9"/>
  <c r="CX79" i="9"/>
  <c r="CY79" i="9"/>
  <c r="CZ79" i="9"/>
  <c r="DA79" i="9"/>
  <c r="DC79" i="9"/>
  <c r="DB79" i="9"/>
  <c r="DD79" i="9"/>
  <c r="DE79" i="9"/>
  <c r="DF79" i="9"/>
  <c r="DG79" i="9"/>
  <c r="DH79" i="9"/>
  <c r="DI79" i="9"/>
  <c r="DJ79" i="9"/>
  <c r="DK79" i="9"/>
  <c r="DL79" i="9"/>
  <c r="DM79" i="9"/>
  <c r="BD80" i="9"/>
  <c r="AZ80" i="9"/>
  <c r="AV80" i="9"/>
  <c r="AR80" i="9"/>
  <c r="AN80" i="9"/>
  <c r="AJ80" i="9"/>
  <c r="AF80" i="9"/>
  <c r="AB80" i="9"/>
  <c r="X80" i="9"/>
  <c r="Z80" i="9"/>
  <c r="AY80" i="9"/>
  <c r="AQ80" i="9"/>
  <c r="AA80" i="9"/>
  <c r="BE80" i="9"/>
  <c r="BA80" i="9"/>
  <c r="AW80" i="9"/>
  <c r="AS80" i="9"/>
  <c r="AO80" i="9"/>
  <c r="AK80" i="9"/>
  <c r="AG80" i="9"/>
  <c r="AC80" i="9"/>
  <c r="Y80" i="9"/>
  <c r="BC80" i="9"/>
  <c r="AM80" i="9"/>
  <c r="W80" i="9"/>
  <c r="BF80" i="9"/>
  <c r="BB80" i="9"/>
  <c r="AX80" i="9"/>
  <c r="AT80" i="9"/>
  <c r="AP80" i="9"/>
  <c r="AL80" i="9"/>
  <c r="AH80" i="9"/>
  <c r="AD80" i="9"/>
  <c r="BG80" i="9"/>
  <c r="AU80" i="9"/>
  <c r="AI80" i="9"/>
  <c r="AE80" i="9"/>
  <c r="D81" i="9"/>
  <c r="G81" i="9"/>
  <c r="H81" i="9"/>
  <c r="I81" i="9"/>
  <c r="J81" i="9"/>
  <c r="K81" i="9"/>
  <c r="L81" i="9"/>
  <c r="M81" i="9"/>
  <c r="N81" i="9"/>
  <c r="O81" i="9"/>
  <c r="P81" i="9"/>
  <c r="Q81" i="9"/>
  <c r="R81" i="9"/>
  <c r="S81" i="9"/>
  <c r="T81" i="9"/>
  <c r="U81" i="9"/>
  <c r="V81" i="9"/>
  <c r="BU80" i="9"/>
  <c r="F80" i="9"/>
  <c r="BJ81" i="9"/>
  <c r="C82" i="9" a="1"/>
  <c r="BV80" i="9" l="1"/>
  <c r="BQ80" i="9"/>
  <c r="BY80" i="9"/>
  <c r="BN80" i="9"/>
  <c r="BR80" i="9"/>
  <c r="BZ80" i="9"/>
  <c r="BP80" i="9"/>
  <c r="BT80" i="9"/>
  <c r="BX80" i="9"/>
  <c r="CB80" i="9"/>
  <c r="BO80" i="9"/>
  <c r="BS80" i="9"/>
  <c r="BW80" i="9"/>
  <c r="E81" i="9"/>
  <c r="CA81" i="9" s="1"/>
  <c r="C82" i="9"/>
  <c r="D82" i="9" s="1"/>
  <c r="CC80" i="9"/>
  <c r="CD80" i="9"/>
  <c r="CE80" i="9"/>
  <c r="CF80" i="9"/>
  <c r="CG80" i="9"/>
  <c r="CH80" i="9"/>
  <c r="CI80" i="9"/>
  <c r="CJ80" i="9"/>
  <c r="CK80" i="9"/>
  <c r="CL80" i="9"/>
  <c r="CM80" i="9"/>
  <c r="CN80" i="9"/>
  <c r="CO80" i="9"/>
  <c r="CP80" i="9"/>
  <c r="CQ80" i="9"/>
  <c r="CR80" i="9"/>
  <c r="CS80" i="9"/>
  <c r="CT80" i="9"/>
  <c r="CU80" i="9"/>
  <c r="CV80" i="9"/>
  <c r="CW80" i="9"/>
  <c r="CX80" i="9"/>
  <c r="CY80" i="9"/>
  <c r="CZ80" i="9"/>
  <c r="DA80" i="9"/>
  <c r="DC80" i="9"/>
  <c r="DB80" i="9"/>
  <c r="DD80" i="9"/>
  <c r="DE80" i="9"/>
  <c r="DF80" i="9"/>
  <c r="DG80" i="9"/>
  <c r="DH80" i="9"/>
  <c r="DI80" i="9"/>
  <c r="DJ80" i="9"/>
  <c r="DK80" i="9"/>
  <c r="DL80" i="9"/>
  <c r="DM80" i="9"/>
  <c r="BD81" i="9"/>
  <c r="AZ81" i="9"/>
  <c r="AV81" i="9"/>
  <c r="AR81" i="9"/>
  <c r="AN81" i="9"/>
  <c r="AJ81" i="9"/>
  <c r="AF81" i="9"/>
  <c r="AB81" i="9"/>
  <c r="X81" i="9"/>
  <c r="AK81" i="9"/>
  <c r="AG81" i="9"/>
  <c r="Y81" i="9"/>
  <c r="BB81" i="9"/>
  <c r="AT81" i="9"/>
  <c r="AL81" i="9"/>
  <c r="Z81" i="9"/>
  <c r="BG81" i="9"/>
  <c r="AY81" i="9"/>
  <c r="AM81" i="9"/>
  <c r="AA81" i="9"/>
  <c r="BE81" i="9"/>
  <c r="BA81" i="9"/>
  <c r="AW81" i="9"/>
  <c r="AS81" i="9"/>
  <c r="AO81" i="9"/>
  <c r="AC81" i="9"/>
  <c r="AX81" i="9"/>
  <c r="AP81" i="9"/>
  <c r="AD81" i="9"/>
  <c r="BC81" i="9"/>
  <c r="AQ81" i="9"/>
  <c r="AE81" i="9"/>
  <c r="BF81" i="9"/>
  <c r="AH81" i="9"/>
  <c r="AU81" i="9"/>
  <c r="AI81" i="9"/>
  <c r="W81" i="9"/>
  <c r="G82" i="9"/>
  <c r="K82" i="9"/>
  <c r="O82" i="9"/>
  <c r="S82" i="9"/>
  <c r="BZ81" i="9"/>
  <c r="BS81" i="9"/>
  <c r="BN81" i="9"/>
  <c r="BJ82" i="9"/>
  <c r="C83" i="9" a="1"/>
  <c r="BO81" i="9" l="1"/>
  <c r="BU81" i="9"/>
  <c r="BQ81" i="9"/>
  <c r="BV81" i="9"/>
  <c r="F81" i="9"/>
  <c r="BR81" i="9"/>
  <c r="BY81" i="9"/>
  <c r="T82" i="9"/>
  <c r="P82" i="9"/>
  <c r="L82" i="9"/>
  <c r="H82" i="9"/>
  <c r="U82" i="9"/>
  <c r="Q82" i="9"/>
  <c r="M82" i="9"/>
  <c r="I82" i="9"/>
  <c r="V82" i="9"/>
  <c r="R82" i="9"/>
  <c r="N82" i="9"/>
  <c r="J82" i="9"/>
  <c r="BP81" i="9"/>
  <c r="BT81" i="9"/>
  <c r="BX81" i="9"/>
  <c r="CB81" i="9"/>
  <c r="BW81" i="9"/>
  <c r="E82" i="9"/>
  <c r="CB82" i="9" s="1"/>
  <c r="C83" i="9"/>
  <c r="H83" i="9" s="1"/>
  <c r="CC81" i="9"/>
  <c r="CD81" i="9"/>
  <c r="CE81" i="9"/>
  <c r="CF81" i="9"/>
  <c r="CG81" i="9"/>
  <c r="CH81" i="9"/>
  <c r="CI81" i="9"/>
  <c r="CJ81" i="9"/>
  <c r="CK81" i="9"/>
  <c r="CL81" i="9"/>
  <c r="CM81" i="9"/>
  <c r="CN81" i="9"/>
  <c r="CO81" i="9"/>
  <c r="CP81" i="9"/>
  <c r="CQ81" i="9"/>
  <c r="CR81" i="9"/>
  <c r="CS81" i="9"/>
  <c r="CT81" i="9"/>
  <c r="CU81" i="9"/>
  <c r="CV81" i="9"/>
  <c r="CW81" i="9"/>
  <c r="CX81" i="9"/>
  <c r="CY81" i="9"/>
  <c r="CZ81" i="9"/>
  <c r="DA81" i="9"/>
  <c r="DC81" i="9"/>
  <c r="DB81" i="9"/>
  <c r="DD81" i="9"/>
  <c r="DE81" i="9"/>
  <c r="DF81" i="9"/>
  <c r="DG81" i="9"/>
  <c r="DH81" i="9"/>
  <c r="DI81" i="9"/>
  <c r="DJ81" i="9"/>
  <c r="DK81" i="9"/>
  <c r="DL81" i="9"/>
  <c r="DM81" i="9"/>
  <c r="BD82" i="9"/>
  <c r="AZ82" i="9"/>
  <c r="AV82" i="9"/>
  <c r="AR82" i="9"/>
  <c r="AN82" i="9"/>
  <c r="AJ82" i="9"/>
  <c r="AF82" i="9"/>
  <c r="AB82" i="9"/>
  <c r="X82" i="9"/>
  <c r="AC82" i="9"/>
  <c r="BG82" i="9"/>
  <c r="AQ82" i="9"/>
  <c r="AA82" i="9"/>
  <c r="BE82" i="9"/>
  <c r="BA82" i="9"/>
  <c r="AW82" i="9"/>
  <c r="AS82" i="9"/>
  <c r="AO82" i="9"/>
  <c r="AK82" i="9"/>
  <c r="AG82" i="9"/>
  <c r="Y82" i="9"/>
  <c r="BC82" i="9"/>
  <c r="AU82" i="9"/>
  <c r="AE82" i="9"/>
  <c r="BF82" i="9"/>
  <c r="BB82" i="9"/>
  <c r="AX82" i="9"/>
  <c r="AT82" i="9"/>
  <c r="AP82" i="9"/>
  <c r="AL82" i="9"/>
  <c r="AH82" i="9"/>
  <c r="AD82" i="9"/>
  <c r="Z82" i="9"/>
  <c r="AY82" i="9"/>
  <c r="AM82" i="9"/>
  <c r="AI82" i="9"/>
  <c r="W82" i="9"/>
  <c r="G83" i="9"/>
  <c r="K83" i="9"/>
  <c r="O83" i="9"/>
  <c r="S83" i="9"/>
  <c r="CA82" i="9"/>
  <c r="BY82" i="9"/>
  <c r="BW82" i="9"/>
  <c r="BU82" i="9"/>
  <c r="BS82" i="9"/>
  <c r="BQ82" i="9"/>
  <c r="BO82" i="9"/>
  <c r="F82" i="9"/>
  <c r="BJ83" i="9"/>
  <c r="C84" i="9" a="1"/>
  <c r="T83" i="9" l="1"/>
  <c r="L83" i="9"/>
  <c r="U83" i="9"/>
  <c r="Q83" i="9"/>
  <c r="M83" i="9"/>
  <c r="I83" i="9"/>
  <c r="P83" i="9"/>
  <c r="V83" i="9"/>
  <c r="R83" i="9"/>
  <c r="N83" i="9"/>
  <c r="J83" i="9"/>
  <c r="D83" i="9"/>
  <c r="E83" i="9" s="1"/>
  <c r="BN82" i="9"/>
  <c r="BR82" i="9"/>
  <c r="BV82" i="9"/>
  <c r="BZ82" i="9"/>
  <c r="BP82" i="9"/>
  <c r="BT82" i="9"/>
  <c r="BX82" i="9"/>
  <c r="C84" i="9"/>
  <c r="I84" i="9" s="1"/>
  <c r="CC82" i="9"/>
  <c r="CD82" i="9"/>
  <c r="CE82" i="9"/>
  <c r="CF82" i="9"/>
  <c r="CG82" i="9"/>
  <c r="CH82" i="9"/>
  <c r="CI82" i="9"/>
  <c r="CJ82" i="9"/>
  <c r="CK82" i="9"/>
  <c r="CL82" i="9"/>
  <c r="CM82" i="9"/>
  <c r="CN82" i="9"/>
  <c r="CO82" i="9"/>
  <c r="CP82" i="9"/>
  <c r="CQ82" i="9"/>
  <c r="CR82" i="9"/>
  <c r="CS82" i="9"/>
  <c r="CT82" i="9"/>
  <c r="CU82" i="9"/>
  <c r="CV82" i="9"/>
  <c r="CW82" i="9"/>
  <c r="CX82" i="9"/>
  <c r="CY82" i="9"/>
  <c r="CZ82" i="9"/>
  <c r="DA82" i="9"/>
  <c r="DB82" i="9"/>
  <c r="DC82" i="9"/>
  <c r="DD82" i="9"/>
  <c r="DE82" i="9"/>
  <c r="DF82" i="9"/>
  <c r="DG82" i="9"/>
  <c r="DH82" i="9"/>
  <c r="DI82" i="9"/>
  <c r="DJ82" i="9"/>
  <c r="DK82" i="9"/>
  <c r="DL82" i="9"/>
  <c r="DM82" i="9"/>
  <c r="BD83" i="9"/>
  <c r="AZ83" i="9"/>
  <c r="AV83" i="9"/>
  <c r="AR83" i="9"/>
  <c r="AN83" i="9"/>
  <c r="AJ83" i="9"/>
  <c r="AF83" i="9"/>
  <c r="AB83" i="9"/>
  <c r="X83" i="9"/>
  <c r="AG83" i="9"/>
  <c r="AC83" i="9"/>
  <c r="BB83" i="9"/>
  <c r="AT83" i="9"/>
  <c r="AP83" i="9"/>
  <c r="AH83" i="9"/>
  <c r="BG83" i="9"/>
  <c r="AY83" i="9"/>
  <c r="AQ83" i="9"/>
  <c r="AE83" i="9"/>
  <c r="BE83" i="9"/>
  <c r="BA83" i="9"/>
  <c r="AW83" i="9"/>
  <c r="AS83" i="9"/>
  <c r="AO83" i="9"/>
  <c r="AK83" i="9"/>
  <c r="Y83" i="9"/>
  <c r="AX83" i="9"/>
  <c r="AL83" i="9"/>
  <c r="Z83" i="9"/>
  <c r="BC83" i="9"/>
  <c r="AM83" i="9"/>
  <c r="AA83" i="9"/>
  <c r="BF83" i="9"/>
  <c r="AD83" i="9"/>
  <c r="AU83" i="9"/>
  <c r="AI83" i="9"/>
  <c r="W83" i="9"/>
  <c r="C85" i="9" a="1"/>
  <c r="J84" i="9" l="1"/>
  <c r="CA83" i="9"/>
  <c r="BZ83" i="9"/>
  <c r="BR83" i="9"/>
  <c r="BY83" i="9"/>
  <c r="BQ83" i="9"/>
  <c r="BU83" i="9"/>
  <c r="F83" i="9"/>
  <c r="BV83" i="9"/>
  <c r="BN83" i="9"/>
  <c r="N84" i="9"/>
  <c r="R84" i="9"/>
  <c r="V84" i="9"/>
  <c r="D84" i="9"/>
  <c r="E84" i="9" s="1"/>
  <c r="BP83" i="9"/>
  <c r="BT83" i="9"/>
  <c r="BX83" i="9"/>
  <c r="CB83" i="9"/>
  <c r="BO83" i="9"/>
  <c r="BS83" i="9"/>
  <c r="BW83" i="9"/>
  <c r="S84" i="9"/>
  <c r="O84" i="9"/>
  <c r="K84" i="9"/>
  <c r="G84" i="9"/>
  <c r="T84" i="9"/>
  <c r="P84" i="9"/>
  <c r="L84" i="9"/>
  <c r="H84" i="9"/>
  <c r="U84" i="9"/>
  <c r="Q84" i="9"/>
  <c r="M84" i="9"/>
  <c r="C85" i="9"/>
  <c r="D85" i="9" s="1"/>
  <c r="CC83" i="9"/>
  <c r="CD83" i="9"/>
  <c r="CE83" i="9"/>
  <c r="CF83" i="9"/>
  <c r="CG83" i="9"/>
  <c r="CH83" i="9"/>
  <c r="CI83" i="9"/>
  <c r="CJ83" i="9"/>
  <c r="CK83" i="9"/>
  <c r="CL83" i="9"/>
  <c r="CM83" i="9"/>
  <c r="CN83" i="9"/>
  <c r="CO83" i="9"/>
  <c r="CP83" i="9"/>
  <c r="CQ83" i="9"/>
  <c r="CR83" i="9"/>
  <c r="CS83" i="9"/>
  <c r="CT83" i="9"/>
  <c r="CU83" i="9"/>
  <c r="CV83" i="9"/>
  <c r="CW83" i="9"/>
  <c r="CX83" i="9"/>
  <c r="CY83" i="9"/>
  <c r="CZ83" i="9"/>
  <c r="DA83" i="9"/>
  <c r="DC83" i="9"/>
  <c r="DB83" i="9"/>
  <c r="DD83" i="9"/>
  <c r="DE83" i="9"/>
  <c r="DF83" i="9"/>
  <c r="DG83" i="9"/>
  <c r="DH83" i="9"/>
  <c r="DI83" i="9"/>
  <c r="DJ83" i="9"/>
  <c r="DK83" i="9"/>
  <c r="DL83" i="9"/>
  <c r="DM83" i="9"/>
  <c r="BD84" i="9"/>
  <c r="AZ84" i="9"/>
  <c r="AV84" i="9"/>
  <c r="AR84" i="9"/>
  <c r="AN84" i="9"/>
  <c r="AJ84" i="9"/>
  <c r="AF84" i="9"/>
  <c r="AB84" i="9"/>
  <c r="X84" i="9"/>
  <c r="AC84" i="9"/>
  <c r="BG84" i="9"/>
  <c r="AU84" i="9"/>
  <c r="AA84" i="9"/>
  <c r="BE84" i="9"/>
  <c r="BA84" i="9"/>
  <c r="AW84" i="9"/>
  <c r="AS84" i="9"/>
  <c r="AO84" i="9"/>
  <c r="AK84" i="9"/>
  <c r="AG84" i="9"/>
  <c r="Y84" i="9"/>
  <c r="BC84" i="9"/>
  <c r="AQ84" i="9"/>
  <c r="AI84" i="9"/>
  <c r="BF84" i="9"/>
  <c r="BB84" i="9"/>
  <c r="AX84" i="9"/>
  <c r="AT84" i="9"/>
  <c r="AP84" i="9"/>
  <c r="AL84" i="9"/>
  <c r="AH84" i="9"/>
  <c r="AD84" i="9"/>
  <c r="Z84" i="9"/>
  <c r="AY84" i="9"/>
  <c r="AM84" i="9"/>
  <c r="AE84" i="9"/>
  <c r="W84" i="9"/>
  <c r="G85" i="9"/>
  <c r="H85" i="9"/>
  <c r="K85" i="9"/>
  <c r="L85" i="9"/>
  <c r="O85" i="9"/>
  <c r="P85" i="9"/>
  <c r="S85" i="9"/>
  <c r="T85" i="9"/>
  <c r="BJ85" i="9"/>
  <c r="BJ84" i="9"/>
  <c r="C86" i="9" a="1"/>
  <c r="CB84" i="9" l="1"/>
  <c r="F84" i="9"/>
  <c r="BY84" i="9"/>
  <c r="BQ84" i="9"/>
  <c r="BU84" i="9"/>
  <c r="U85" i="9"/>
  <c r="Q85" i="9"/>
  <c r="M85" i="9"/>
  <c r="I85" i="9"/>
  <c r="V85" i="9"/>
  <c r="R85" i="9"/>
  <c r="N85" i="9"/>
  <c r="J85" i="9"/>
  <c r="BO84" i="9"/>
  <c r="BS84" i="9"/>
  <c r="BW84" i="9"/>
  <c r="CA84" i="9"/>
  <c r="BN84" i="9"/>
  <c r="BR84" i="9"/>
  <c r="BV84" i="9"/>
  <c r="BZ84" i="9"/>
  <c r="BP84" i="9"/>
  <c r="BT84" i="9"/>
  <c r="BX84" i="9"/>
  <c r="E85" i="9"/>
  <c r="C86" i="9"/>
  <c r="D86" i="9" s="1"/>
  <c r="CC84" i="9"/>
  <c r="CD84" i="9"/>
  <c r="CE84" i="9"/>
  <c r="CF84" i="9"/>
  <c r="CG84" i="9"/>
  <c r="CH84" i="9"/>
  <c r="CI84" i="9"/>
  <c r="CJ84" i="9"/>
  <c r="CK84" i="9"/>
  <c r="CL84" i="9"/>
  <c r="CM84" i="9"/>
  <c r="CN84" i="9"/>
  <c r="CO84" i="9"/>
  <c r="CP84" i="9"/>
  <c r="CQ84" i="9"/>
  <c r="CR84" i="9"/>
  <c r="CS84" i="9"/>
  <c r="CT84" i="9"/>
  <c r="CU84" i="9"/>
  <c r="CV84" i="9"/>
  <c r="CW84" i="9"/>
  <c r="CX84" i="9"/>
  <c r="CY84" i="9"/>
  <c r="CZ84" i="9"/>
  <c r="DA84" i="9"/>
  <c r="DC84" i="9"/>
  <c r="DB84" i="9"/>
  <c r="DD84" i="9"/>
  <c r="DE84" i="9"/>
  <c r="DF84" i="9"/>
  <c r="DG84" i="9"/>
  <c r="DH84" i="9"/>
  <c r="DI84" i="9"/>
  <c r="DJ84" i="9"/>
  <c r="DK84" i="9"/>
  <c r="DL84" i="9"/>
  <c r="DM84" i="9"/>
  <c r="BD85" i="9"/>
  <c r="AZ85" i="9"/>
  <c r="AV85" i="9"/>
  <c r="AR85" i="9"/>
  <c r="AN85" i="9"/>
  <c r="AJ85" i="9"/>
  <c r="AF85" i="9"/>
  <c r="AB85" i="9"/>
  <c r="X85" i="9"/>
  <c r="Y85" i="9"/>
  <c r="BC85" i="9"/>
  <c r="AM85" i="9"/>
  <c r="AA85" i="9"/>
  <c r="BE85" i="9"/>
  <c r="BA85" i="9"/>
  <c r="AW85" i="9"/>
  <c r="AS85" i="9"/>
  <c r="AO85" i="9"/>
  <c r="AK85" i="9"/>
  <c r="AG85" i="9"/>
  <c r="AC85" i="9"/>
  <c r="BG85" i="9"/>
  <c r="AU85" i="9"/>
  <c r="AI85" i="9"/>
  <c r="BF85" i="9"/>
  <c r="BB85" i="9"/>
  <c r="AX85" i="9"/>
  <c r="AT85" i="9"/>
  <c r="AP85" i="9"/>
  <c r="AL85" i="9"/>
  <c r="AH85" i="9"/>
  <c r="AD85" i="9"/>
  <c r="Z85" i="9"/>
  <c r="AY85" i="9"/>
  <c r="AQ85" i="9"/>
  <c r="AE85" i="9"/>
  <c r="W85" i="9"/>
  <c r="K86" i="9"/>
  <c r="S86" i="9"/>
  <c r="CB85" i="9"/>
  <c r="CA85" i="9"/>
  <c r="BZ85" i="9"/>
  <c r="BY85" i="9"/>
  <c r="BX85" i="9"/>
  <c r="BW85" i="9"/>
  <c r="BV85" i="9"/>
  <c r="BU85" i="9"/>
  <c r="BT85" i="9"/>
  <c r="BS85" i="9"/>
  <c r="BR85" i="9"/>
  <c r="BQ85" i="9"/>
  <c r="BP85" i="9"/>
  <c r="BO85" i="9"/>
  <c r="BN85" i="9"/>
  <c r="F85" i="9"/>
  <c r="BJ86" i="9"/>
  <c r="C87" i="9" a="1"/>
  <c r="G86" i="9" l="1"/>
  <c r="O86" i="9"/>
  <c r="T86" i="9"/>
  <c r="P86" i="9"/>
  <c r="L86" i="9"/>
  <c r="H86" i="9"/>
  <c r="U86" i="9"/>
  <c r="Q86" i="9"/>
  <c r="M86" i="9"/>
  <c r="I86" i="9"/>
  <c r="V86" i="9"/>
  <c r="R86" i="9"/>
  <c r="N86" i="9"/>
  <c r="J86" i="9"/>
  <c r="E86" i="9"/>
  <c r="CB86" i="9" s="1"/>
  <c r="C87" i="9"/>
  <c r="H87" i="9" s="1"/>
  <c r="CC85" i="9"/>
  <c r="CD85" i="9"/>
  <c r="CE85" i="9"/>
  <c r="CF85" i="9"/>
  <c r="CG85" i="9"/>
  <c r="CH85" i="9"/>
  <c r="CI85" i="9"/>
  <c r="CJ85" i="9"/>
  <c r="CK85" i="9"/>
  <c r="CL85" i="9"/>
  <c r="CM85" i="9"/>
  <c r="CN85" i="9"/>
  <c r="CO85" i="9"/>
  <c r="CP85" i="9"/>
  <c r="CQ85" i="9"/>
  <c r="CR85" i="9"/>
  <c r="CS85" i="9"/>
  <c r="CT85" i="9"/>
  <c r="CU85" i="9"/>
  <c r="CV85" i="9"/>
  <c r="CW85" i="9"/>
  <c r="CX85" i="9"/>
  <c r="CY85" i="9"/>
  <c r="CZ85" i="9"/>
  <c r="DA85" i="9"/>
  <c r="DC85" i="9"/>
  <c r="DB85" i="9"/>
  <c r="DD85" i="9"/>
  <c r="DE85" i="9"/>
  <c r="DF85" i="9"/>
  <c r="DG85" i="9"/>
  <c r="DH85" i="9"/>
  <c r="DI85" i="9"/>
  <c r="DJ85" i="9"/>
  <c r="DK85" i="9"/>
  <c r="DL85" i="9"/>
  <c r="DM85" i="9"/>
  <c r="BD86" i="9"/>
  <c r="AZ86" i="9"/>
  <c r="AV86" i="9"/>
  <c r="AR86" i="9"/>
  <c r="AN86" i="9"/>
  <c r="AJ86" i="9"/>
  <c r="AF86" i="9"/>
  <c r="AB86" i="9"/>
  <c r="X86" i="9"/>
  <c r="AK86" i="9"/>
  <c r="AC86" i="9"/>
  <c r="BC86" i="9"/>
  <c r="AU86" i="9"/>
  <c r="AE86" i="9"/>
  <c r="BE86" i="9"/>
  <c r="BA86" i="9"/>
  <c r="AW86" i="9"/>
  <c r="AS86" i="9"/>
  <c r="AO86" i="9"/>
  <c r="AG86" i="9"/>
  <c r="Y86" i="9"/>
  <c r="BG86" i="9"/>
  <c r="AQ86" i="9"/>
  <c r="AA86" i="9"/>
  <c r="BF86" i="9"/>
  <c r="BB86" i="9"/>
  <c r="AX86" i="9"/>
  <c r="AT86" i="9"/>
  <c r="AP86" i="9"/>
  <c r="AL86" i="9"/>
  <c r="AH86" i="9"/>
  <c r="AD86" i="9"/>
  <c r="Z86" i="9"/>
  <c r="AY86" i="9"/>
  <c r="AM86" i="9"/>
  <c r="AI86" i="9"/>
  <c r="W86" i="9"/>
  <c r="I87" i="9"/>
  <c r="Q87" i="9"/>
  <c r="C88" i="9" a="1"/>
  <c r="V87" i="9" l="1"/>
  <c r="N87" i="9"/>
  <c r="D87" i="9"/>
  <c r="U87" i="9"/>
  <c r="M87" i="9"/>
  <c r="R87" i="9"/>
  <c r="J87" i="9"/>
  <c r="BW86" i="9"/>
  <c r="BO86" i="9"/>
  <c r="CA86" i="9"/>
  <c r="BS86" i="9"/>
  <c r="BN86" i="9"/>
  <c r="BR86" i="9"/>
  <c r="BV86" i="9"/>
  <c r="BZ86" i="9"/>
  <c r="F86" i="9"/>
  <c r="BQ86" i="9"/>
  <c r="BU86" i="9"/>
  <c r="BY86" i="9"/>
  <c r="S87" i="9"/>
  <c r="O87" i="9"/>
  <c r="K87" i="9"/>
  <c r="G87" i="9"/>
  <c r="BP86" i="9"/>
  <c r="BT86" i="9"/>
  <c r="BX86" i="9"/>
  <c r="T87" i="9"/>
  <c r="P87" i="9"/>
  <c r="L87" i="9"/>
  <c r="E87" i="9"/>
  <c r="CA87" i="9" s="1"/>
  <c r="C88" i="9"/>
  <c r="I88" i="9" s="1"/>
  <c r="CC86" i="9"/>
  <c r="CD86" i="9"/>
  <c r="CE86" i="9"/>
  <c r="CF86" i="9"/>
  <c r="CG86" i="9"/>
  <c r="CH86" i="9"/>
  <c r="CI86" i="9"/>
  <c r="CJ86" i="9"/>
  <c r="CK86" i="9"/>
  <c r="CL86" i="9"/>
  <c r="CM86" i="9"/>
  <c r="CN86" i="9"/>
  <c r="CO86" i="9"/>
  <c r="CP86" i="9"/>
  <c r="CQ86" i="9"/>
  <c r="CR86" i="9"/>
  <c r="CS86" i="9"/>
  <c r="CT86" i="9"/>
  <c r="CU86" i="9"/>
  <c r="CV86" i="9"/>
  <c r="CW86" i="9"/>
  <c r="CX86" i="9"/>
  <c r="CY86" i="9"/>
  <c r="CZ86" i="9"/>
  <c r="DA86" i="9"/>
  <c r="DB86" i="9"/>
  <c r="DC86" i="9"/>
  <c r="DD86" i="9"/>
  <c r="DE86" i="9"/>
  <c r="DF86" i="9"/>
  <c r="DG86" i="9"/>
  <c r="DH86" i="9"/>
  <c r="DI86" i="9"/>
  <c r="DJ86" i="9"/>
  <c r="DK86" i="9"/>
  <c r="DL86" i="9"/>
  <c r="DM86" i="9"/>
  <c r="BD87" i="9"/>
  <c r="AZ87" i="9"/>
  <c r="AV87" i="9"/>
  <c r="AR87" i="9"/>
  <c r="AN87" i="9"/>
  <c r="AJ87" i="9"/>
  <c r="AF87" i="9"/>
  <c r="AB87" i="9"/>
  <c r="X87" i="9"/>
  <c r="Y87" i="9"/>
  <c r="BC87" i="9"/>
  <c r="AQ87" i="9"/>
  <c r="AA87" i="9"/>
  <c r="BE87" i="9"/>
  <c r="BA87" i="9"/>
  <c r="AW87" i="9"/>
  <c r="AS87" i="9"/>
  <c r="AO87" i="9"/>
  <c r="AK87" i="9"/>
  <c r="AG87" i="9"/>
  <c r="AC87" i="9"/>
  <c r="BG87" i="9"/>
  <c r="AU87" i="9"/>
  <c r="AE87" i="9"/>
  <c r="BF87" i="9"/>
  <c r="BB87" i="9"/>
  <c r="AX87" i="9"/>
  <c r="AT87" i="9"/>
  <c r="AP87" i="9"/>
  <c r="AL87" i="9"/>
  <c r="AH87" i="9"/>
  <c r="AD87" i="9"/>
  <c r="Z87" i="9"/>
  <c r="AY87" i="9"/>
  <c r="AM87" i="9"/>
  <c r="AI87" i="9"/>
  <c r="W87" i="9"/>
  <c r="D88" i="9"/>
  <c r="H88" i="9"/>
  <c r="J88" i="9"/>
  <c r="L88" i="9"/>
  <c r="N88" i="9"/>
  <c r="P88" i="9"/>
  <c r="R88" i="9"/>
  <c r="T88" i="9"/>
  <c r="V88" i="9"/>
  <c r="BQ87" i="9"/>
  <c r="C89" i="9" a="1"/>
  <c r="BJ87" i="9"/>
  <c r="BN87" i="9" l="1"/>
  <c r="BY87" i="9"/>
  <c r="BU87" i="9"/>
  <c r="F87" i="9"/>
  <c r="BV87" i="9"/>
  <c r="BR87" i="9"/>
  <c r="BZ87" i="9"/>
  <c r="BP87" i="9"/>
  <c r="BT87" i="9"/>
  <c r="BX87" i="9"/>
  <c r="CB87" i="9"/>
  <c r="BO87" i="9"/>
  <c r="BS87" i="9"/>
  <c r="BW87" i="9"/>
  <c r="S88" i="9"/>
  <c r="O88" i="9"/>
  <c r="K88" i="9"/>
  <c r="G88" i="9"/>
  <c r="U88" i="9"/>
  <c r="Q88" i="9"/>
  <c r="M88" i="9"/>
  <c r="E88" i="9"/>
  <c r="BZ88" i="9" s="1"/>
  <c r="C89" i="9"/>
  <c r="CC87" i="9"/>
  <c r="CD87" i="9"/>
  <c r="CE87" i="9"/>
  <c r="CF87" i="9"/>
  <c r="CG87" i="9"/>
  <c r="CH87" i="9"/>
  <c r="CI87" i="9"/>
  <c r="CJ87" i="9"/>
  <c r="CK87" i="9"/>
  <c r="CL87" i="9"/>
  <c r="CM87" i="9"/>
  <c r="CN87" i="9"/>
  <c r="CO87" i="9"/>
  <c r="CP87" i="9"/>
  <c r="CQ87" i="9"/>
  <c r="CR87" i="9"/>
  <c r="CS87" i="9"/>
  <c r="CT87" i="9"/>
  <c r="CU87" i="9"/>
  <c r="CV87" i="9"/>
  <c r="CW87" i="9"/>
  <c r="CX87" i="9"/>
  <c r="CY87" i="9"/>
  <c r="CZ87" i="9"/>
  <c r="DA87" i="9"/>
  <c r="DC87" i="9"/>
  <c r="DB87" i="9"/>
  <c r="DD87" i="9"/>
  <c r="DE87" i="9"/>
  <c r="DF87" i="9"/>
  <c r="DG87" i="9"/>
  <c r="DH87" i="9"/>
  <c r="DI87" i="9"/>
  <c r="DJ87" i="9"/>
  <c r="DK87" i="9"/>
  <c r="DL87" i="9"/>
  <c r="DM87" i="9"/>
  <c r="BD88" i="9"/>
  <c r="AZ88" i="9"/>
  <c r="AV88" i="9"/>
  <c r="AR88" i="9"/>
  <c r="AN88" i="9"/>
  <c r="AJ88" i="9"/>
  <c r="AF88" i="9"/>
  <c r="AB88" i="9"/>
  <c r="X88" i="9"/>
  <c r="AG88" i="9"/>
  <c r="Y88" i="9"/>
  <c r="BB88" i="9"/>
  <c r="AT88" i="9"/>
  <c r="AP88" i="9"/>
  <c r="AH88" i="9"/>
  <c r="BG88" i="9"/>
  <c r="AU88" i="9"/>
  <c r="AM88" i="9"/>
  <c r="AE88" i="9"/>
  <c r="BE88" i="9"/>
  <c r="BA88" i="9"/>
  <c r="AW88" i="9"/>
  <c r="AS88" i="9"/>
  <c r="AO88" i="9"/>
  <c r="AK88" i="9"/>
  <c r="AC88" i="9"/>
  <c r="AX88" i="9"/>
  <c r="AL88" i="9"/>
  <c r="Z88" i="9"/>
  <c r="BC88" i="9"/>
  <c r="AI88" i="9"/>
  <c r="W88" i="9"/>
  <c r="BF88" i="9"/>
  <c r="AD88" i="9"/>
  <c r="AY88" i="9"/>
  <c r="AQ88" i="9"/>
  <c r="AA88" i="9"/>
  <c r="D89" i="9"/>
  <c r="G89" i="9"/>
  <c r="H89" i="9"/>
  <c r="I89" i="9"/>
  <c r="J89" i="9"/>
  <c r="K89" i="9"/>
  <c r="L89" i="9"/>
  <c r="M89" i="9"/>
  <c r="N89" i="9"/>
  <c r="O89" i="9"/>
  <c r="P89" i="9"/>
  <c r="Q89" i="9"/>
  <c r="R89" i="9"/>
  <c r="S89" i="9"/>
  <c r="T89" i="9"/>
  <c r="U89" i="9"/>
  <c r="V89" i="9"/>
  <c r="CA88" i="9"/>
  <c r="BY88" i="9"/>
  <c r="BX88" i="9"/>
  <c r="BU88" i="9"/>
  <c r="BT88" i="9"/>
  <c r="BS88" i="9"/>
  <c r="BP88" i="9"/>
  <c r="BO88" i="9"/>
  <c r="F88" i="9"/>
  <c r="C90" i="9" a="1"/>
  <c r="BJ89" i="9"/>
  <c r="BJ88" i="9"/>
  <c r="BQ88" i="9" l="1"/>
  <c r="BW88" i="9"/>
  <c r="CB88" i="9"/>
  <c r="BN88" i="9"/>
  <c r="BR88" i="9"/>
  <c r="BV88" i="9"/>
  <c r="E89" i="9"/>
  <c r="C90" i="9"/>
  <c r="I90" i="9" s="1"/>
  <c r="CC88" i="9"/>
  <c r="CD88" i="9"/>
  <c r="CE88" i="9"/>
  <c r="CF88" i="9"/>
  <c r="CG88" i="9"/>
  <c r="CH88" i="9"/>
  <c r="CI88" i="9"/>
  <c r="CJ88" i="9"/>
  <c r="CK88" i="9"/>
  <c r="CL88" i="9"/>
  <c r="CM88" i="9"/>
  <c r="CN88" i="9"/>
  <c r="CO88" i="9"/>
  <c r="CP88" i="9"/>
  <c r="CQ88" i="9"/>
  <c r="CR88" i="9"/>
  <c r="CS88" i="9"/>
  <c r="CT88" i="9"/>
  <c r="CU88" i="9"/>
  <c r="CV88" i="9"/>
  <c r="CW88" i="9"/>
  <c r="CX88" i="9"/>
  <c r="CY88" i="9"/>
  <c r="CZ88" i="9"/>
  <c r="DA88" i="9"/>
  <c r="DC88" i="9"/>
  <c r="DB88" i="9"/>
  <c r="DD88" i="9"/>
  <c r="DE88" i="9"/>
  <c r="DF88" i="9"/>
  <c r="DG88" i="9"/>
  <c r="DH88" i="9"/>
  <c r="DI88" i="9"/>
  <c r="DJ88" i="9"/>
  <c r="DK88" i="9"/>
  <c r="DL88" i="9"/>
  <c r="DM88" i="9"/>
  <c r="BD89" i="9"/>
  <c r="AZ89" i="9"/>
  <c r="AV89" i="9"/>
  <c r="AR89" i="9"/>
  <c r="AN89" i="9"/>
  <c r="AJ89" i="9"/>
  <c r="AF89" i="9"/>
  <c r="AB89" i="9"/>
  <c r="X89" i="9"/>
  <c r="Y89" i="9"/>
  <c r="BC89" i="9"/>
  <c r="AI89" i="9"/>
  <c r="BE89" i="9"/>
  <c r="BA89" i="9"/>
  <c r="AW89" i="9"/>
  <c r="AS89" i="9"/>
  <c r="AO89" i="9"/>
  <c r="AK89" i="9"/>
  <c r="AG89" i="9"/>
  <c r="AC89" i="9"/>
  <c r="AY89" i="9"/>
  <c r="AM89" i="9"/>
  <c r="AA89" i="9"/>
  <c r="BF89" i="9"/>
  <c r="BB89" i="9"/>
  <c r="AX89" i="9"/>
  <c r="AT89" i="9"/>
  <c r="AP89" i="9"/>
  <c r="AL89" i="9"/>
  <c r="AH89" i="9"/>
  <c r="AD89" i="9"/>
  <c r="Z89" i="9"/>
  <c r="BG89" i="9"/>
  <c r="AU89" i="9"/>
  <c r="AQ89" i="9"/>
  <c r="AE89" i="9"/>
  <c r="W89" i="9"/>
  <c r="CB89" i="9"/>
  <c r="CA89" i="9"/>
  <c r="BZ89" i="9"/>
  <c r="BY89" i="9"/>
  <c r="BX89" i="9"/>
  <c r="BW89" i="9"/>
  <c r="BV89" i="9"/>
  <c r="BU89" i="9"/>
  <c r="BT89" i="9"/>
  <c r="BS89" i="9"/>
  <c r="BR89" i="9"/>
  <c r="BQ89" i="9"/>
  <c r="BP89" i="9"/>
  <c r="BO89" i="9"/>
  <c r="BN89" i="9"/>
  <c r="F89" i="9"/>
  <c r="C91" i="9" a="1"/>
  <c r="J90" i="9" l="1"/>
  <c r="N90" i="9"/>
  <c r="R90" i="9"/>
  <c r="V90" i="9"/>
  <c r="D90" i="9"/>
  <c r="S90" i="9"/>
  <c r="O90" i="9"/>
  <c r="K90" i="9"/>
  <c r="G90" i="9"/>
  <c r="T90" i="9"/>
  <c r="P90" i="9"/>
  <c r="L90" i="9"/>
  <c r="H90" i="9"/>
  <c r="U90" i="9"/>
  <c r="Q90" i="9"/>
  <c r="M90" i="9"/>
  <c r="E90" i="9"/>
  <c r="C91" i="9"/>
  <c r="D91" i="9" s="1"/>
  <c r="CC89" i="9"/>
  <c r="CD89" i="9"/>
  <c r="CE89" i="9"/>
  <c r="CF89" i="9"/>
  <c r="CG89" i="9"/>
  <c r="CH89" i="9"/>
  <c r="CI89" i="9"/>
  <c r="CJ89" i="9"/>
  <c r="CK89" i="9"/>
  <c r="CL89" i="9"/>
  <c r="CM89" i="9"/>
  <c r="CN89" i="9"/>
  <c r="CO89" i="9"/>
  <c r="CP89" i="9"/>
  <c r="CQ89" i="9"/>
  <c r="CR89" i="9"/>
  <c r="CS89" i="9"/>
  <c r="CT89" i="9"/>
  <c r="CU89" i="9"/>
  <c r="CV89" i="9"/>
  <c r="CW89" i="9"/>
  <c r="CX89" i="9"/>
  <c r="CY89" i="9"/>
  <c r="CZ89" i="9"/>
  <c r="DA89" i="9"/>
  <c r="DC89" i="9"/>
  <c r="DB89" i="9"/>
  <c r="DD89" i="9"/>
  <c r="DE89" i="9"/>
  <c r="DF89" i="9"/>
  <c r="DG89" i="9"/>
  <c r="DH89" i="9"/>
  <c r="DI89" i="9"/>
  <c r="DJ89" i="9"/>
  <c r="DK89" i="9"/>
  <c r="DL89" i="9"/>
  <c r="DM89" i="9"/>
  <c r="BD90" i="9"/>
  <c r="AZ90" i="9"/>
  <c r="AV90" i="9"/>
  <c r="AR90" i="9"/>
  <c r="AN90" i="9"/>
  <c r="AJ90" i="9"/>
  <c r="AF90" i="9"/>
  <c r="AB90" i="9"/>
  <c r="X90" i="9"/>
  <c r="AG90" i="9"/>
  <c r="Y90" i="9"/>
  <c r="BG90" i="9"/>
  <c r="AQ90" i="9"/>
  <c r="W90" i="9"/>
  <c r="BE90" i="9"/>
  <c r="BA90" i="9"/>
  <c r="AW90" i="9"/>
  <c r="AS90" i="9"/>
  <c r="AO90" i="9"/>
  <c r="AK90" i="9"/>
  <c r="AC90" i="9"/>
  <c r="Z90" i="9"/>
  <c r="AY90" i="9"/>
  <c r="AM90" i="9"/>
  <c r="AE90" i="9"/>
  <c r="BF90" i="9"/>
  <c r="BB90" i="9"/>
  <c r="AX90" i="9"/>
  <c r="AT90" i="9"/>
  <c r="AP90" i="9"/>
  <c r="AL90" i="9"/>
  <c r="AH90" i="9"/>
  <c r="AD90" i="9"/>
  <c r="BC90" i="9"/>
  <c r="AU90" i="9"/>
  <c r="AI90" i="9"/>
  <c r="AA90" i="9"/>
  <c r="K91" i="9"/>
  <c r="CB90" i="9"/>
  <c r="CA90" i="9"/>
  <c r="BZ90" i="9"/>
  <c r="BY90" i="9"/>
  <c r="BX90" i="9"/>
  <c r="BW90" i="9"/>
  <c r="BV90" i="9"/>
  <c r="BU90" i="9"/>
  <c r="BT90" i="9"/>
  <c r="BS90" i="9"/>
  <c r="BR90" i="9"/>
  <c r="BQ90" i="9"/>
  <c r="BP90" i="9"/>
  <c r="BO90" i="9"/>
  <c r="BN90" i="9"/>
  <c r="F90" i="9"/>
  <c r="BJ90" i="9"/>
  <c r="C92" i="9" a="1"/>
  <c r="BJ91" i="9"/>
  <c r="O91" i="9" l="1"/>
  <c r="S91" i="9"/>
  <c r="G91" i="9"/>
  <c r="T91" i="9"/>
  <c r="P91" i="9"/>
  <c r="L91" i="9"/>
  <c r="H91" i="9"/>
  <c r="U91" i="9"/>
  <c r="Q91" i="9"/>
  <c r="M91" i="9"/>
  <c r="I91" i="9"/>
  <c r="V91" i="9"/>
  <c r="R91" i="9"/>
  <c r="N91" i="9"/>
  <c r="J91" i="9"/>
  <c r="E91" i="9"/>
  <c r="CB91" i="9" s="1"/>
  <c r="C92" i="9"/>
  <c r="D92" i="9" s="1"/>
  <c r="CC90" i="9"/>
  <c r="CD90" i="9"/>
  <c r="CE90" i="9"/>
  <c r="CF90" i="9"/>
  <c r="CG90" i="9"/>
  <c r="CH90" i="9"/>
  <c r="CI90" i="9"/>
  <c r="CJ90" i="9"/>
  <c r="CK90" i="9"/>
  <c r="CL90" i="9"/>
  <c r="CM90" i="9"/>
  <c r="CN90" i="9"/>
  <c r="CO90" i="9"/>
  <c r="CP90" i="9"/>
  <c r="CQ90" i="9"/>
  <c r="CR90" i="9"/>
  <c r="CS90" i="9"/>
  <c r="CT90" i="9"/>
  <c r="CU90" i="9"/>
  <c r="CV90" i="9"/>
  <c r="CW90" i="9"/>
  <c r="CX90" i="9"/>
  <c r="CY90" i="9"/>
  <c r="CZ90" i="9"/>
  <c r="DA90" i="9"/>
  <c r="DB90" i="9"/>
  <c r="DC90" i="9"/>
  <c r="DD90" i="9"/>
  <c r="DE90" i="9"/>
  <c r="DF90" i="9"/>
  <c r="DG90" i="9"/>
  <c r="DH90" i="9"/>
  <c r="DI90" i="9"/>
  <c r="DJ90" i="9"/>
  <c r="DK90" i="9"/>
  <c r="DL90" i="9"/>
  <c r="DM90" i="9"/>
  <c r="BD91" i="9"/>
  <c r="AZ91" i="9"/>
  <c r="AV91" i="9"/>
  <c r="AR91" i="9"/>
  <c r="AN91" i="9"/>
  <c r="AJ91" i="9"/>
  <c r="AF91" i="9"/>
  <c r="AB91" i="9"/>
  <c r="X91" i="9"/>
  <c r="AK91" i="9"/>
  <c r="AC91" i="9"/>
  <c r="BB91" i="9"/>
  <c r="AX91" i="9"/>
  <c r="AP91" i="9"/>
  <c r="AD91" i="9"/>
  <c r="Z91" i="9"/>
  <c r="AY91" i="9"/>
  <c r="AQ91" i="9"/>
  <c r="AI91" i="9"/>
  <c r="W91" i="9"/>
  <c r="BE91" i="9"/>
  <c r="BA91" i="9"/>
  <c r="AW91" i="9"/>
  <c r="AS91" i="9"/>
  <c r="AO91" i="9"/>
  <c r="AG91" i="9"/>
  <c r="Y91" i="9"/>
  <c r="AT91" i="9"/>
  <c r="AH91" i="9"/>
  <c r="BC91" i="9"/>
  <c r="AU91" i="9"/>
  <c r="AE91" i="9"/>
  <c r="BF91" i="9"/>
  <c r="AL91" i="9"/>
  <c r="BG91" i="9"/>
  <c r="AM91" i="9"/>
  <c r="AA91" i="9"/>
  <c r="G92" i="9"/>
  <c r="K92" i="9"/>
  <c r="O92" i="9"/>
  <c r="Q92" i="9"/>
  <c r="S92" i="9"/>
  <c r="U92" i="9"/>
  <c r="BW91" i="9"/>
  <c r="BO91" i="9"/>
  <c r="BJ92" i="9"/>
  <c r="C93" i="9" a="1"/>
  <c r="BY91" i="9" l="1"/>
  <c r="BQ91" i="9"/>
  <c r="BS91" i="9"/>
  <c r="CA91" i="9"/>
  <c r="F91" i="9"/>
  <c r="BU91" i="9"/>
  <c r="T92" i="9"/>
  <c r="P92" i="9"/>
  <c r="L92" i="9"/>
  <c r="H92" i="9"/>
  <c r="M92" i="9"/>
  <c r="I92" i="9"/>
  <c r="V92" i="9"/>
  <c r="R92" i="9"/>
  <c r="N92" i="9"/>
  <c r="J92" i="9"/>
  <c r="BN91" i="9"/>
  <c r="BR91" i="9"/>
  <c r="BV91" i="9"/>
  <c r="BZ91" i="9"/>
  <c r="BP91" i="9"/>
  <c r="BT91" i="9"/>
  <c r="BX91" i="9"/>
  <c r="E92" i="9"/>
  <c r="CA92" i="9" s="1"/>
  <c r="C93" i="9"/>
  <c r="I93" i="9" s="1"/>
  <c r="CC91" i="9"/>
  <c r="CD91" i="9"/>
  <c r="CE91" i="9"/>
  <c r="CF91" i="9"/>
  <c r="CG91" i="9"/>
  <c r="CH91" i="9"/>
  <c r="CI91" i="9"/>
  <c r="CJ91" i="9"/>
  <c r="CK91" i="9"/>
  <c r="CL91" i="9"/>
  <c r="CM91" i="9"/>
  <c r="CN91" i="9"/>
  <c r="CO91" i="9"/>
  <c r="CP91" i="9"/>
  <c r="CQ91" i="9"/>
  <c r="CR91" i="9"/>
  <c r="CS91" i="9"/>
  <c r="CT91" i="9"/>
  <c r="CU91" i="9"/>
  <c r="CV91" i="9"/>
  <c r="CW91" i="9"/>
  <c r="CX91" i="9"/>
  <c r="CY91" i="9"/>
  <c r="CZ91" i="9"/>
  <c r="DA91" i="9"/>
  <c r="DC91" i="9"/>
  <c r="DB91" i="9"/>
  <c r="DD91" i="9"/>
  <c r="DE91" i="9"/>
  <c r="DF91" i="9"/>
  <c r="DG91" i="9"/>
  <c r="DH91" i="9"/>
  <c r="DI91" i="9"/>
  <c r="DJ91" i="9"/>
  <c r="DK91" i="9"/>
  <c r="DL91" i="9"/>
  <c r="DM91" i="9"/>
  <c r="BD92" i="9"/>
  <c r="AZ92" i="9"/>
  <c r="AV92" i="9"/>
  <c r="AR92" i="9"/>
  <c r="AN92" i="9"/>
  <c r="AJ92" i="9"/>
  <c r="AF92" i="9"/>
  <c r="AB92" i="9"/>
  <c r="X92" i="9"/>
  <c r="AG92" i="9"/>
  <c r="Y92" i="9"/>
  <c r="BC92" i="9"/>
  <c r="AQ92" i="9"/>
  <c r="AA92" i="9"/>
  <c r="BE92" i="9"/>
  <c r="BA92" i="9"/>
  <c r="AW92" i="9"/>
  <c r="AS92" i="9"/>
  <c r="AO92" i="9"/>
  <c r="AK92" i="9"/>
  <c r="AC92" i="9"/>
  <c r="BG92" i="9"/>
  <c r="AU92" i="9"/>
  <c r="AE92" i="9"/>
  <c r="BF92" i="9"/>
  <c r="BB92" i="9"/>
  <c r="AX92" i="9"/>
  <c r="AT92" i="9"/>
  <c r="AP92" i="9"/>
  <c r="AL92" i="9"/>
  <c r="AH92" i="9"/>
  <c r="AD92" i="9"/>
  <c r="Z92" i="9"/>
  <c r="AY92" i="9"/>
  <c r="AM92" i="9"/>
  <c r="AI92" i="9"/>
  <c r="W92" i="9"/>
  <c r="G93" i="9"/>
  <c r="K93" i="9"/>
  <c r="O93" i="9"/>
  <c r="S93" i="9"/>
  <c r="CB92" i="9"/>
  <c r="BX92" i="9"/>
  <c r="BT92" i="9"/>
  <c r="BP92" i="9"/>
  <c r="C94" i="9" a="1"/>
  <c r="BQ92" i="9" l="1"/>
  <c r="BU92" i="9"/>
  <c r="BY92" i="9"/>
  <c r="F92" i="9"/>
  <c r="BN92" i="9"/>
  <c r="BR92" i="9"/>
  <c r="BV92" i="9"/>
  <c r="BZ92" i="9"/>
  <c r="BO92" i="9"/>
  <c r="BS92" i="9"/>
  <c r="BW92" i="9"/>
  <c r="T93" i="9"/>
  <c r="P93" i="9"/>
  <c r="L93" i="9"/>
  <c r="H93" i="9"/>
  <c r="V93" i="9"/>
  <c r="R93" i="9"/>
  <c r="N93" i="9"/>
  <c r="J93" i="9"/>
  <c r="D93" i="9"/>
  <c r="U93" i="9"/>
  <c r="Q93" i="9"/>
  <c r="M93" i="9"/>
  <c r="E93" i="9"/>
  <c r="CB93" i="9" s="1"/>
  <c r="C94" i="9"/>
  <c r="CC92" i="9"/>
  <c r="CD92" i="9"/>
  <c r="CE92" i="9"/>
  <c r="CF92" i="9"/>
  <c r="CG92" i="9"/>
  <c r="CH92" i="9"/>
  <c r="CI92" i="9"/>
  <c r="CJ92" i="9"/>
  <c r="CK92" i="9"/>
  <c r="CL92" i="9"/>
  <c r="CM92" i="9"/>
  <c r="CN92" i="9"/>
  <c r="CO92" i="9"/>
  <c r="CP92" i="9"/>
  <c r="CQ92" i="9"/>
  <c r="CR92" i="9"/>
  <c r="CS92" i="9"/>
  <c r="CT92" i="9"/>
  <c r="CU92" i="9"/>
  <c r="CV92" i="9"/>
  <c r="CW92" i="9"/>
  <c r="CX92" i="9"/>
  <c r="CY92" i="9"/>
  <c r="CZ92" i="9"/>
  <c r="DA92" i="9"/>
  <c r="DC92" i="9"/>
  <c r="DB92" i="9"/>
  <c r="DD92" i="9"/>
  <c r="DE92" i="9"/>
  <c r="DF92" i="9"/>
  <c r="DG92" i="9"/>
  <c r="DH92" i="9"/>
  <c r="DI92" i="9"/>
  <c r="DJ92" i="9"/>
  <c r="DK92" i="9"/>
  <c r="DL92" i="9"/>
  <c r="DM92" i="9"/>
  <c r="BD93" i="9"/>
  <c r="AZ93" i="9"/>
  <c r="AV93" i="9"/>
  <c r="AR93" i="9"/>
  <c r="AN93" i="9"/>
  <c r="AJ93" i="9"/>
  <c r="AF93" i="9"/>
  <c r="AB93" i="9"/>
  <c r="X93" i="9"/>
  <c r="AC93" i="9"/>
  <c r="Z93" i="9"/>
  <c r="AY93" i="9"/>
  <c r="AQ93" i="9"/>
  <c r="AE93" i="9"/>
  <c r="BE93" i="9"/>
  <c r="BA93" i="9"/>
  <c r="AW93" i="9"/>
  <c r="AS93" i="9"/>
  <c r="AO93" i="9"/>
  <c r="AK93" i="9"/>
  <c r="AG93" i="9"/>
  <c r="Y93" i="9"/>
  <c r="BC93" i="9"/>
  <c r="AM93" i="9"/>
  <c r="AA93" i="9"/>
  <c r="BF93" i="9"/>
  <c r="BB93" i="9"/>
  <c r="AX93" i="9"/>
  <c r="AT93" i="9"/>
  <c r="AP93" i="9"/>
  <c r="AL93" i="9"/>
  <c r="AH93" i="9"/>
  <c r="AD93" i="9"/>
  <c r="BG93" i="9"/>
  <c r="AU93" i="9"/>
  <c r="AI93" i="9"/>
  <c r="W93" i="9"/>
  <c r="D94" i="9"/>
  <c r="G94" i="9"/>
  <c r="H94" i="9"/>
  <c r="I94" i="9"/>
  <c r="J94" i="9"/>
  <c r="K94" i="9"/>
  <c r="L94" i="9"/>
  <c r="M94" i="9"/>
  <c r="N94" i="9"/>
  <c r="O94" i="9"/>
  <c r="P94" i="9"/>
  <c r="Q94" i="9"/>
  <c r="R94" i="9"/>
  <c r="S94" i="9"/>
  <c r="T94" i="9"/>
  <c r="U94" i="9"/>
  <c r="V94" i="9"/>
  <c r="BQ93" i="9"/>
  <c r="BJ93" i="9"/>
  <c r="BJ94" i="9"/>
  <c r="C95" i="9" a="1"/>
  <c r="BU93" i="9" l="1"/>
  <c r="BO93" i="9"/>
  <c r="BW93" i="9"/>
  <c r="BP93" i="9"/>
  <c r="BY93" i="9"/>
  <c r="F93" i="9"/>
  <c r="BS93" i="9"/>
  <c r="CA93" i="9"/>
  <c r="BN93" i="9"/>
  <c r="BR93" i="9"/>
  <c r="BV93" i="9"/>
  <c r="BZ93" i="9"/>
  <c r="BT93" i="9"/>
  <c r="BX93" i="9"/>
  <c r="E94" i="9"/>
  <c r="BZ94" i="9" s="1"/>
  <c r="C95" i="9"/>
  <c r="I95" i="9" s="1"/>
  <c r="CC93" i="9"/>
  <c r="CD93" i="9"/>
  <c r="CE93" i="9"/>
  <c r="CF93" i="9"/>
  <c r="CG93" i="9"/>
  <c r="CH93" i="9"/>
  <c r="CI93" i="9"/>
  <c r="CJ93" i="9"/>
  <c r="CK93" i="9"/>
  <c r="CL93" i="9"/>
  <c r="CM93" i="9"/>
  <c r="CN93" i="9"/>
  <c r="CO93" i="9"/>
  <c r="CP93" i="9"/>
  <c r="CQ93" i="9"/>
  <c r="CR93" i="9"/>
  <c r="CS93" i="9"/>
  <c r="CT93" i="9"/>
  <c r="CU93" i="9"/>
  <c r="CV93" i="9"/>
  <c r="CW93" i="9"/>
  <c r="CX93" i="9"/>
  <c r="CY93" i="9"/>
  <c r="CZ93" i="9"/>
  <c r="DA93" i="9"/>
  <c r="DC93" i="9"/>
  <c r="DB93" i="9"/>
  <c r="DD93" i="9"/>
  <c r="DE93" i="9"/>
  <c r="DF93" i="9"/>
  <c r="DG93" i="9"/>
  <c r="DH93" i="9"/>
  <c r="DI93" i="9"/>
  <c r="DJ93" i="9"/>
  <c r="DK93" i="9"/>
  <c r="DL93" i="9"/>
  <c r="DM93" i="9"/>
  <c r="BD94" i="9"/>
  <c r="AZ94" i="9"/>
  <c r="AV94" i="9"/>
  <c r="AR94" i="9"/>
  <c r="AN94" i="9"/>
  <c r="AJ94" i="9"/>
  <c r="AF94" i="9"/>
  <c r="AB94" i="9"/>
  <c r="X94" i="9"/>
  <c r="AK94" i="9"/>
  <c r="AG94" i="9"/>
  <c r="Y94" i="9"/>
  <c r="BB94" i="9"/>
  <c r="AT94" i="9"/>
  <c r="AL94" i="9"/>
  <c r="AH94" i="9"/>
  <c r="BG94" i="9"/>
  <c r="AU94" i="9"/>
  <c r="AM94" i="9"/>
  <c r="AE94" i="9"/>
  <c r="BE94" i="9"/>
  <c r="BA94" i="9"/>
  <c r="AW94" i="9"/>
  <c r="AS94" i="9"/>
  <c r="AO94" i="9"/>
  <c r="AC94" i="9"/>
  <c r="AX94" i="9"/>
  <c r="AP94" i="9"/>
  <c r="AD94" i="9"/>
  <c r="BC94" i="9"/>
  <c r="AQ94" i="9"/>
  <c r="AA94" i="9"/>
  <c r="BF94" i="9"/>
  <c r="Z94" i="9"/>
  <c r="AY94" i="9"/>
  <c r="AI94" i="9"/>
  <c r="W94" i="9"/>
  <c r="K95" i="9"/>
  <c r="CA94" i="9"/>
  <c r="BY94" i="9"/>
  <c r="BW94" i="9"/>
  <c r="BU94" i="9"/>
  <c r="BT94" i="9"/>
  <c r="BS94" i="9"/>
  <c r="BQ94" i="9"/>
  <c r="BP94" i="9"/>
  <c r="BO94" i="9"/>
  <c r="F94" i="9"/>
  <c r="C96" i="9" a="1"/>
  <c r="G95" i="9" l="1"/>
  <c r="S95" i="9"/>
  <c r="O95" i="9"/>
  <c r="T95" i="9"/>
  <c r="P95" i="9"/>
  <c r="L95" i="9"/>
  <c r="H95" i="9"/>
  <c r="V95" i="9"/>
  <c r="R95" i="9"/>
  <c r="N95" i="9"/>
  <c r="J95" i="9"/>
  <c r="D95" i="9"/>
  <c r="E95" i="9" s="1"/>
  <c r="U95" i="9"/>
  <c r="Q95" i="9"/>
  <c r="M95" i="9"/>
  <c r="BX94" i="9"/>
  <c r="CB94" i="9"/>
  <c r="BN94" i="9"/>
  <c r="BR94" i="9"/>
  <c r="BV94" i="9"/>
  <c r="C96" i="9"/>
  <c r="H96" i="9" s="1"/>
  <c r="CC94" i="9"/>
  <c r="CD94" i="9"/>
  <c r="CE94" i="9"/>
  <c r="CF94" i="9"/>
  <c r="CG94" i="9"/>
  <c r="CH94" i="9"/>
  <c r="CI94" i="9"/>
  <c r="CJ94" i="9"/>
  <c r="CK94" i="9"/>
  <c r="CL94" i="9"/>
  <c r="CM94" i="9"/>
  <c r="CN94" i="9"/>
  <c r="CO94" i="9"/>
  <c r="CP94" i="9"/>
  <c r="CQ94" i="9"/>
  <c r="CR94" i="9"/>
  <c r="CS94" i="9"/>
  <c r="CT94" i="9"/>
  <c r="CU94" i="9"/>
  <c r="CV94" i="9"/>
  <c r="CW94" i="9"/>
  <c r="CX94" i="9"/>
  <c r="CY94" i="9"/>
  <c r="CZ94" i="9"/>
  <c r="DA94" i="9"/>
  <c r="DB94" i="9"/>
  <c r="DC94" i="9"/>
  <c r="DD94" i="9"/>
  <c r="DE94" i="9"/>
  <c r="DF94" i="9"/>
  <c r="DG94" i="9"/>
  <c r="DH94" i="9"/>
  <c r="DI94" i="9"/>
  <c r="DJ94" i="9"/>
  <c r="DK94" i="9"/>
  <c r="DL94" i="9"/>
  <c r="DM94" i="9"/>
  <c r="BD95" i="9"/>
  <c r="AZ95" i="9"/>
  <c r="AV95" i="9"/>
  <c r="AR95" i="9"/>
  <c r="AN95" i="9"/>
  <c r="AJ95" i="9"/>
  <c r="AF95" i="9"/>
  <c r="AB95" i="9"/>
  <c r="X95" i="9"/>
  <c r="Y95" i="9"/>
  <c r="BG95" i="9"/>
  <c r="AU95" i="9"/>
  <c r="AE95" i="9"/>
  <c r="BE95" i="9"/>
  <c r="BA95" i="9"/>
  <c r="AW95" i="9"/>
  <c r="AS95" i="9"/>
  <c r="AO95" i="9"/>
  <c r="AK95" i="9"/>
  <c r="AG95" i="9"/>
  <c r="AC95" i="9"/>
  <c r="BC95" i="9"/>
  <c r="AM95" i="9"/>
  <c r="AA95" i="9"/>
  <c r="BF95" i="9"/>
  <c r="BB95" i="9"/>
  <c r="AX95" i="9"/>
  <c r="AT95" i="9"/>
  <c r="AP95" i="9"/>
  <c r="AL95" i="9"/>
  <c r="AH95" i="9"/>
  <c r="AD95" i="9"/>
  <c r="Z95" i="9"/>
  <c r="AY95" i="9"/>
  <c r="AQ95" i="9"/>
  <c r="AI95" i="9"/>
  <c r="W95" i="9"/>
  <c r="K96" i="9"/>
  <c r="BJ95" i="9"/>
  <c r="C97" i="9" a="1"/>
  <c r="BY95" i="9" l="1"/>
  <c r="BU95" i="9"/>
  <c r="BQ95" i="9"/>
  <c r="F95" i="9"/>
  <c r="BR95" i="9"/>
  <c r="CB95" i="9"/>
  <c r="BX95" i="9"/>
  <c r="BT95" i="9"/>
  <c r="BP95" i="9"/>
  <c r="BO95" i="9"/>
  <c r="BZ95" i="9"/>
  <c r="BN95" i="9"/>
  <c r="CA95" i="9"/>
  <c r="BW95" i="9"/>
  <c r="BS95" i="9"/>
  <c r="BV95" i="9"/>
  <c r="G96" i="9"/>
  <c r="S96" i="9"/>
  <c r="O96" i="9"/>
  <c r="U96" i="9"/>
  <c r="Q96" i="9"/>
  <c r="M96" i="9"/>
  <c r="I96" i="9"/>
  <c r="V96" i="9"/>
  <c r="R96" i="9"/>
  <c r="N96" i="9"/>
  <c r="J96" i="9"/>
  <c r="D96" i="9"/>
  <c r="E96" i="9" s="1"/>
  <c r="T96" i="9"/>
  <c r="P96" i="9"/>
  <c r="L96" i="9"/>
  <c r="C97" i="9"/>
  <c r="CC95" i="9"/>
  <c r="CD95" i="9"/>
  <c r="CE95" i="9"/>
  <c r="CF95" i="9"/>
  <c r="CG95" i="9"/>
  <c r="CH95" i="9"/>
  <c r="CI95" i="9"/>
  <c r="CJ95" i="9"/>
  <c r="CK95" i="9"/>
  <c r="CL95" i="9"/>
  <c r="CM95" i="9"/>
  <c r="CN95" i="9"/>
  <c r="CO95" i="9"/>
  <c r="CP95" i="9"/>
  <c r="CQ95" i="9"/>
  <c r="CR95" i="9"/>
  <c r="CS95" i="9"/>
  <c r="CT95" i="9"/>
  <c r="CU95" i="9"/>
  <c r="CV95" i="9"/>
  <c r="CW95" i="9"/>
  <c r="CX95" i="9"/>
  <c r="CY95" i="9"/>
  <c r="CZ95" i="9"/>
  <c r="DA95" i="9"/>
  <c r="DC95" i="9"/>
  <c r="DB95" i="9"/>
  <c r="DD95" i="9"/>
  <c r="DE95" i="9"/>
  <c r="DF95" i="9"/>
  <c r="DG95" i="9"/>
  <c r="DH95" i="9"/>
  <c r="DI95" i="9"/>
  <c r="DJ95" i="9"/>
  <c r="DK95" i="9"/>
  <c r="DL95" i="9"/>
  <c r="DM95" i="9"/>
  <c r="BD96" i="9"/>
  <c r="AZ96" i="9"/>
  <c r="AV96" i="9"/>
  <c r="AR96" i="9"/>
  <c r="AN96" i="9"/>
  <c r="AJ96" i="9"/>
  <c r="AF96" i="9"/>
  <c r="AB96" i="9"/>
  <c r="X96" i="9"/>
  <c r="AC96" i="9"/>
  <c r="Z96" i="9"/>
  <c r="AY96" i="9"/>
  <c r="AM96" i="9"/>
  <c r="W96" i="9"/>
  <c r="BE96" i="9"/>
  <c r="BA96" i="9"/>
  <c r="AW96" i="9"/>
  <c r="AS96" i="9"/>
  <c r="AO96" i="9"/>
  <c r="AK96" i="9"/>
  <c r="AG96" i="9"/>
  <c r="Y96" i="9"/>
  <c r="BG96" i="9"/>
  <c r="AU96" i="9"/>
  <c r="AE96" i="9"/>
  <c r="BF96" i="9"/>
  <c r="BB96" i="9"/>
  <c r="AX96" i="9"/>
  <c r="AT96" i="9"/>
  <c r="AP96" i="9"/>
  <c r="AL96" i="9"/>
  <c r="AH96" i="9"/>
  <c r="AD96" i="9"/>
  <c r="BC96" i="9"/>
  <c r="AQ96" i="9"/>
  <c r="AI96" i="9"/>
  <c r="AA96" i="9"/>
  <c r="D97" i="9"/>
  <c r="G97" i="9"/>
  <c r="H97" i="9"/>
  <c r="I97" i="9"/>
  <c r="J97" i="9"/>
  <c r="K97" i="9"/>
  <c r="L97" i="9"/>
  <c r="M97" i="9"/>
  <c r="N97" i="9"/>
  <c r="O97" i="9"/>
  <c r="P97" i="9"/>
  <c r="Q97" i="9"/>
  <c r="R97" i="9"/>
  <c r="S97" i="9"/>
  <c r="T97" i="9"/>
  <c r="U97" i="9"/>
  <c r="V97" i="9"/>
  <c r="BJ96" i="9"/>
  <c r="BJ97" i="9"/>
  <c r="C98" i="9" a="1"/>
  <c r="CB96" i="9" l="1"/>
  <c r="BU96" i="9"/>
  <c r="BQ96" i="9"/>
  <c r="BO96" i="9"/>
  <c r="F96" i="9"/>
  <c r="BW96" i="9"/>
  <c r="BS96" i="9"/>
  <c r="CA96" i="9"/>
  <c r="BY96" i="9"/>
  <c r="BN96" i="9"/>
  <c r="BR96" i="9"/>
  <c r="BV96" i="9"/>
  <c r="BZ96" i="9"/>
  <c r="BP96" i="9"/>
  <c r="BT96" i="9"/>
  <c r="BX96" i="9"/>
  <c r="E97" i="9"/>
  <c r="CA97" i="9" s="1"/>
  <c r="C98" i="9"/>
  <c r="G98" i="9" s="1"/>
  <c r="CC96" i="9"/>
  <c r="CD96" i="9"/>
  <c r="CE96" i="9"/>
  <c r="CF96" i="9"/>
  <c r="CG96" i="9"/>
  <c r="CH96" i="9"/>
  <c r="CI96" i="9"/>
  <c r="CJ96" i="9"/>
  <c r="CK96" i="9"/>
  <c r="CL96" i="9"/>
  <c r="CM96" i="9"/>
  <c r="CN96" i="9"/>
  <c r="CO96" i="9"/>
  <c r="CP96" i="9"/>
  <c r="CQ96" i="9"/>
  <c r="CR96" i="9"/>
  <c r="CS96" i="9"/>
  <c r="CT96" i="9"/>
  <c r="CU96" i="9"/>
  <c r="CV96" i="9"/>
  <c r="CW96" i="9"/>
  <c r="CX96" i="9"/>
  <c r="CY96" i="9"/>
  <c r="CZ96" i="9"/>
  <c r="DA96" i="9"/>
  <c r="DC96" i="9"/>
  <c r="DB96" i="9"/>
  <c r="DD96" i="9"/>
  <c r="DE96" i="9"/>
  <c r="DF96" i="9"/>
  <c r="DG96" i="9"/>
  <c r="DH96" i="9"/>
  <c r="DI96" i="9"/>
  <c r="DJ96" i="9"/>
  <c r="DK96" i="9"/>
  <c r="DL96" i="9"/>
  <c r="DM96" i="9"/>
  <c r="BD97" i="9"/>
  <c r="AZ97" i="9"/>
  <c r="AV97" i="9"/>
  <c r="AR97" i="9"/>
  <c r="AN97" i="9"/>
  <c r="AJ97" i="9"/>
  <c r="AF97" i="9"/>
  <c r="AB97" i="9"/>
  <c r="X97" i="9"/>
  <c r="AO97" i="9"/>
  <c r="AG97" i="9"/>
  <c r="Y97" i="9"/>
  <c r="BB97" i="9"/>
  <c r="AT97" i="9"/>
  <c r="AL97" i="9"/>
  <c r="AD97" i="9"/>
  <c r="BG97" i="9"/>
  <c r="AU97" i="9"/>
  <c r="AQ97" i="9"/>
  <c r="AE97" i="9"/>
  <c r="BE97" i="9"/>
  <c r="BA97" i="9"/>
  <c r="AW97" i="9"/>
  <c r="AS97" i="9"/>
  <c r="AK97" i="9"/>
  <c r="AC97" i="9"/>
  <c r="AX97" i="9"/>
  <c r="AP97" i="9"/>
  <c r="Z97" i="9"/>
  <c r="BC97" i="9"/>
  <c r="AI97" i="9"/>
  <c r="W97" i="9"/>
  <c r="BF97" i="9"/>
  <c r="AH97" i="9"/>
  <c r="AY97" i="9"/>
  <c r="AM97" i="9"/>
  <c r="AA97" i="9"/>
  <c r="H98" i="9"/>
  <c r="J98" i="9"/>
  <c r="M98" i="9"/>
  <c r="P98" i="9"/>
  <c r="R98" i="9"/>
  <c r="U98" i="9"/>
  <c r="BZ97" i="9"/>
  <c r="BY97" i="9"/>
  <c r="BV97" i="9"/>
  <c r="BU97" i="9"/>
  <c r="BR97" i="9"/>
  <c r="BQ97" i="9"/>
  <c r="BN97" i="9"/>
  <c r="F97" i="9"/>
  <c r="C99" i="9" a="1"/>
  <c r="T98" i="9" l="1"/>
  <c r="N98" i="9"/>
  <c r="I98" i="9"/>
  <c r="V98" i="9"/>
  <c r="Q98" i="9"/>
  <c r="L98" i="9"/>
  <c r="D98" i="9"/>
  <c r="E98" i="9" s="1"/>
  <c r="BP97" i="9"/>
  <c r="BT97" i="9"/>
  <c r="BX97" i="9"/>
  <c r="CB97" i="9"/>
  <c r="BO97" i="9"/>
  <c r="BS97" i="9"/>
  <c r="BW97" i="9"/>
  <c r="S98" i="9"/>
  <c r="O98" i="9"/>
  <c r="K98" i="9"/>
  <c r="C99" i="9"/>
  <c r="D99" i="9" s="1"/>
  <c r="CC97" i="9"/>
  <c r="CD97" i="9"/>
  <c r="CE97" i="9"/>
  <c r="CF97" i="9"/>
  <c r="CG97" i="9"/>
  <c r="CH97" i="9"/>
  <c r="CI97" i="9"/>
  <c r="CJ97" i="9"/>
  <c r="CK97" i="9"/>
  <c r="CL97" i="9"/>
  <c r="CM97" i="9"/>
  <c r="CN97" i="9"/>
  <c r="CO97" i="9"/>
  <c r="CP97" i="9"/>
  <c r="CQ97" i="9"/>
  <c r="CR97" i="9"/>
  <c r="CS97" i="9"/>
  <c r="CT97" i="9"/>
  <c r="CU97" i="9"/>
  <c r="CV97" i="9"/>
  <c r="CW97" i="9"/>
  <c r="CX97" i="9"/>
  <c r="CY97" i="9"/>
  <c r="CZ97" i="9"/>
  <c r="DA97" i="9"/>
  <c r="DC97" i="9"/>
  <c r="DB97" i="9"/>
  <c r="DD97" i="9"/>
  <c r="DE97" i="9"/>
  <c r="DF97" i="9"/>
  <c r="DG97" i="9"/>
  <c r="DH97" i="9"/>
  <c r="DI97" i="9"/>
  <c r="DJ97" i="9"/>
  <c r="DK97" i="9"/>
  <c r="DL97" i="9"/>
  <c r="DM97" i="9"/>
  <c r="BD98" i="9"/>
  <c r="AZ98" i="9"/>
  <c r="AV98" i="9"/>
  <c r="AR98" i="9"/>
  <c r="AN98" i="9"/>
  <c r="AJ98" i="9"/>
  <c r="AF98" i="9"/>
  <c r="AB98" i="9"/>
  <c r="X98" i="9"/>
  <c r="AC98" i="9"/>
  <c r="AY98" i="9"/>
  <c r="AI98" i="9"/>
  <c r="AA98" i="9"/>
  <c r="BE98" i="9"/>
  <c r="BA98" i="9"/>
  <c r="AW98" i="9"/>
  <c r="AS98" i="9"/>
  <c r="AO98" i="9"/>
  <c r="AK98" i="9"/>
  <c r="AG98" i="9"/>
  <c r="Y98" i="9"/>
  <c r="BC98" i="9"/>
  <c r="AM98" i="9"/>
  <c r="BF98" i="9"/>
  <c r="BB98" i="9"/>
  <c r="AX98" i="9"/>
  <c r="AT98" i="9"/>
  <c r="AP98" i="9"/>
  <c r="AL98" i="9"/>
  <c r="AH98" i="9"/>
  <c r="AD98" i="9"/>
  <c r="Z98" i="9"/>
  <c r="BG98" i="9"/>
  <c r="AU98" i="9"/>
  <c r="AQ98" i="9"/>
  <c r="AE98" i="9"/>
  <c r="W98" i="9"/>
  <c r="C100" i="9" a="1"/>
  <c r="BJ98" i="9"/>
  <c r="BZ98" i="9" l="1"/>
  <c r="BV98" i="9"/>
  <c r="BR98" i="9"/>
  <c r="BN98" i="9"/>
  <c r="BQ98" i="9"/>
  <c r="CB98" i="9"/>
  <c r="BX98" i="9"/>
  <c r="BT98" i="9"/>
  <c r="BS98" i="9"/>
  <c r="BY98" i="9"/>
  <c r="BU98" i="9"/>
  <c r="F98" i="9"/>
  <c r="BP98" i="9"/>
  <c r="CA98" i="9"/>
  <c r="BW98" i="9"/>
  <c r="BO98" i="9"/>
  <c r="K99" i="9"/>
  <c r="G99" i="9"/>
  <c r="S99" i="9"/>
  <c r="O99" i="9"/>
  <c r="T99" i="9"/>
  <c r="P99" i="9"/>
  <c r="L99" i="9"/>
  <c r="H99" i="9"/>
  <c r="U99" i="9"/>
  <c r="Q99" i="9"/>
  <c r="M99" i="9"/>
  <c r="I99" i="9"/>
  <c r="V99" i="9"/>
  <c r="R99" i="9"/>
  <c r="N99" i="9"/>
  <c r="J99" i="9"/>
  <c r="E99" i="9"/>
  <c r="BZ99" i="9" s="1"/>
  <c r="C100" i="9"/>
  <c r="CC98" i="9"/>
  <c r="CD98" i="9"/>
  <c r="CE98" i="9"/>
  <c r="CF98" i="9"/>
  <c r="CG98" i="9"/>
  <c r="CH98" i="9"/>
  <c r="CI98" i="9"/>
  <c r="CJ98" i="9"/>
  <c r="CK98" i="9"/>
  <c r="CL98" i="9"/>
  <c r="CM98" i="9"/>
  <c r="CN98" i="9"/>
  <c r="CO98" i="9"/>
  <c r="CP98" i="9"/>
  <c r="CQ98" i="9"/>
  <c r="CR98" i="9"/>
  <c r="CS98" i="9"/>
  <c r="CT98" i="9"/>
  <c r="CU98" i="9"/>
  <c r="CV98" i="9"/>
  <c r="CW98" i="9"/>
  <c r="CX98" i="9"/>
  <c r="CY98" i="9"/>
  <c r="CZ98" i="9"/>
  <c r="DA98" i="9"/>
  <c r="DB98" i="9"/>
  <c r="DC98" i="9"/>
  <c r="DD98" i="9"/>
  <c r="DE98" i="9"/>
  <c r="DF98" i="9"/>
  <c r="DG98" i="9"/>
  <c r="DH98" i="9"/>
  <c r="DI98" i="9"/>
  <c r="DJ98" i="9"/>
  <c r="DK98" i="9"/>
  <c r="DL98" i="9"/>
  <c r="DM98" i="9"/>
  <c r="BD99" i="9"/>
  <c r="AZ99" i="9"/>
  <c r="AV99" i="9"/>
  <c r="AR99" i="9"/>
  <c r="AN99" i="9"/>
  <c r="AJ99" i="9"/>
  <c r="AF99" i="9"/>
  <c r="AB99" i="9"/>
  <c r="X99" i="9"/>
  <c r="Y99" i="9"/>
  <c r="AY99" i="9"/>
  <c r="AM99" i="9"/>
  <c r="AA99" i="9"/>
  <c r="BE99" i="9"/>
  <c r="BA99" i="9"/>
  <c r="AW99" i="9"/>
  <c r="AS99" i="9"/>
  <c r="AO99" i="9"/>
  <c r="AK99" i="9"/>
  <c r="AG99" i="9"/>
  <c r="AC99" i="9"/>
  <c r="BC99" i="9"/>
  <c r="AQ99" i="9"/>
  <c r="W99" i="9"/>
  <c r="BF99" i="9"/>
  <c r="BB99" i="9"/>
  <c r="AX99" i="9"/>
  <c r="AT99" i="9"/>
  <c r="AP99" i="9"/>
  <c r="AL99" i="9"/>
  <c r="AH99" i="9"/>
  <c r="AD99" i="9"/>
  <c r="Z99" i="9"/>
  <c r="BG99" i="9"/>
  <c r="AU99" i="9"/>
  <c r="AI99" i="9"/>
  <c r="AE99" i="9"/>
  <c r="D100" i="9"/>
  <c r="G100" i="9"/>
  <c r="H100" i="9"/>
  <c r="I100" i="9"/>
  <c r="J100" i="9"/>
  <c r="K100" i="9"/>
  <c r="L100" i="9"/>
  <c r="M100" i="9"/>
  <c r="N100" i="9"/>
  <c r="O100" i="9"/>
  <c r="P100" i="9"/>
  <c r="Q100" i="9"/>
  <c r="R100" i="9"/>
  <c r="S100" i="9"/>
  <c r="T100" i="9"/>
  <c r="U100" i="9"/>
  <c r="V100" i="9"/>
  <c r="BR99" i="9"/>
  <c r="BQ99" i="9"/>
  <c r="C101" i="9" a="1"/>
  <c r="BJ100" i="9"/>
  <c r="BJ99" i="9"/>
  <c r="BN99" i="9" l="1"/>
  <c r="BY99" i="9"/>
  <c r="F99" i="9"/>
  <c r="BU99" i="9"/>
  <c r="BP99" i="9"/>
  <c r="BT99" i="9"/>
  <c r="BX99" i="9"/>
  <c r="CB99" i="9"/>
  <c r="BO99" i="9"/>
  <c r="BS99" i="9"/>
  <c r="BW99" i="9"/>
  <c r="CA99" i="9"/>
  <c r="BV99" i="9"/>
  <c r="E100" i="9"/>
  <c r="BZ100" i="9" s="1"/>
  <c r="C101" i="9"/>
  <c r="H101" i="9" s="1"/>
  <c r="CC99" i="9"/>
  <c r="CD99" i="9"/>
  <c r="CE99" i="9"/>
  <c r="CF99" i="9"/>
  <c r="CG99" i="9"/>
  <c r="CH99" i="9"/>
  <c r="CI99" i="9"/>
  <c r="CJ99" i="9"/>
  <c r="CK99" i="9"/>
  <c r="CL99" i="9"/>
  <c r="CM99" i="9"/>
  <c r="CN99" i="9"/>
  <c r="CO99" i="9"/>
  <c r="CP99" i="9"/>
  <c r="CQ99" i="9"/>
  <c r="CR99" i="9"/>
  <c r="CS99" i="9"/>
  <c r="CT99" i="9"/>
  <c r="CU99" i="9"/>
  <c r="CV99" i="9"/>
  <c r="CW99" i="9"/>
  <c r="CX99" i="9"/>
  <c r="CY99" i="9"/>
  <c r="CZ99" i="9"/>
  <c r="DA99" i="9"/>
  <c r="DC99" i="9"/>
  <c r="DB99" i="9"/>
  <c r="DD99" i="9"/>
  <c r="DE99" i="9"/>
  <c r="DF99" i="9"/>
  <c r="DG99" i="9"/>
  <c r="DH99" i="9"/>
  <c r="DI99" i="9"/>
  <c r="DJ99" i="9"/>
  <c r="DK99" i="9"/>
  <c r="DL99" i="9"/>
  <c r="DM99" i="9"/>
  <c r="BD100" i="9"/>
  <c r="AZ100" i="9"/>
  <c r="AV100" i="9"/>
  <c r="AR100" i="9"/>
  <c r="AN100" i="9"/>
  <c r="AJ100" i="9"/>
  <c r="AF100" i="9"/>
  <c r="AB100" i="9"/>
  <c r="X100" i="9"/>
  <c r="AG100" i="9"/>
  <c r="Y100" i="9"/>
  <c r="BG100" i="9"/>
  <c r="AU100" i="9"/>
  <c r="AI100" i="9"/>
  <c r="W100" i="9"/>
  <c r="BE100" i="9"/>
  <c r="BA100" i="9"/>
  <c r="AW100" i="9"/>
  <c r="AS100" i="9"/>
  <c r="AO100" i="9"/>
  <c r="AK100" i="9"/>
  <c r="AC100" i="9"/>
  <c r="Z100" i="9"/>
  <c r="AY100" i="9"/>
  <c r="AM100" i="9"/>
  <c r="BF100" i="9"/>
  <c r="BB100" i="9"/>
  <c r="AX100" i="9"/>
  <c r="AT100" i="9"/>
  <c r="AP100" i="9"/>
  <c r="AL100" i="9"/>
  <c r="AH100" i="9"/>
  <c r="AD100" i="9"/>
  <c r="BC100" i="9"/>
  <c r="AQ100" i="9"/>
  <c r="AE100" i="9"/>
  <c r="AA100" i="9"/>
  <c r="K101" i="9"/>
  <c r="O101" i="9"/>
  <c r="CB100" i="9"/>
  <c r="CA100" i="9"/>
  <c r="BY100" i="9"/>
  <c r="BX100" i="9"/>
  <c r="BW100" i="9"/>
  <c r="BU100" i="9"/>
  <c r="BT100" i="9"/>
  <c r="BS100" i="9"/>
  <c r="BQ100" i="9"/>
  <c r="BP100" i="9"/>
  <c r="BO100" i="9"/>
  <c r="F100" i="9"/>
  <c r="BJ101" i="9"/>
  <c r="C102" i="9" a="1"/>
  <c r="G101" i="9" l="1"/>
  <c r="S101" i="9"/>
  <c r="U101" i="9"/>
  <c r="Q101" i="9"/>
  <c r="M101" i="9"/>
  <c r="I101" i="9"/>
  <c r="V101" i="9"/>
  <c r="R101" i="9"/>
  <c r="N101" i="9"/>
  <c r="J101" i="9"/>
  <c r="D101" i="9"/>
  <c r="E101" i="9" s="1"/>
  <c r="T101" i="9"/>
  <c r="P101" i="9"/>
  <c r="L101" i="9"/>
  <c r="BN100" i="9"/>
  <c r="BR100" i="9"/>
  <c r="BV100" i="9"/>
  <c r="C102" i="9"/>
  <c r="I102" i="9" s="1"/>
  <c r="CC100" i="9"/>
  <c r="CD100" i="9"/>
  <c r="CE100" i="9"/>
  <c r="CF100" i="9"/>
  <c r="CG100" i="9"/>
  <c r="CH100" i="9"/>
  <c r="CI100" i="9"/>
  <c r="CJ100" i="9"/>
  <c r="CK100" i="9"/>
  <c r="CL100" i="9"/>
  <c r="CM100" i="9"/>
  <c r="CN100" i="9"/>
  <c r="CO100" i="9"/>
  <c r="CP100" i="9"/>
  <c r="CQ100" i="9"/>
  <c r="CR100" i="9"/>
  <c r="CS100" i="9"/>
  <c r="CT100" i="9"/>
  <c r="CU100" i="9"/>
  <c r="CV100" i="9"/>
  <c r="CW100" i="9"/>
  <c r="CX100" i="9"/>
  <c r="CY100" i="9"/>
  <c r="CZ100" i="9"/>
  <c r="DA100" i="9"/>
  <c r="DC100" i="9"/>
  <c r="DB100" i="9"/>
  <c r="DD100" i="9"/>
  <c r="DE100" i="9"/>
  <c r="DF100" i="9"/>
  <c r="DG100" i="9"/>
  <c r="DH100" i="9"/>
  <c r="DI100" i="9"/>
  <c r="DJ100" i="9"/>
  <c r="DK100" i="9"/>
  <c r="DL100" i="9"/>
  <c r="DM100" i="9"/>
  <c r="BD101" i="9"/>
  <c r="AZ101" i="9"/>
  <c r="AV101" i="9"/>
  <c r="AR101" i="9"/>
  <c r="AN101" i="9"/>
  <c r="AJ101" i="9"/>
  <c r="AF101" i="9"/>
  <c r="AB101" i="9"/>
  <c r="X101" i="9"/>
  <c r="AG101" i="9"/>
  <c r="Y101" i="9"/>
  <c r="BB101" i="9"/>
  <c r="AT101" i="9"/>
  <c r="AL101" i="9"/>
  <c r="AD101" i="9"/>
  <c r="BG101" i="9"/>
  <c r="AU101" i="9"/>
  <c r="AM101" i="9"/>
  <c r="AE101" i="9"/>
  <c r="BE101" i="9"/>
  <c r="BA101" i="9"/>
  <c r="AW101" i="9"/>
  <c r="AS101" i="9"/>
  <c r="AO101" i="9"/>
  <c r="AK101" i="9"/>
  <c r="AC101" i="9"/>
  <c r="AX101" i="9"/>
  <c r="AP101" i="9"/>
  <c r="Z101" i="9"/>
  <c r="BC101" i="9"/>
  <c r="AI101" i="9"/>
  <c r="W101" i="9"/>
  <c r="BF101" i="9"/>
  <c r="AH101" i="9"/>
  <c r="AY101" i="9"/>
  <c r="AQ101" i="9"/>
  <c r="AA101" i="9"/>
  <c r="J102" i="9"/>
  <c r="C103" i="9" a="1"/>
  <c r="H102" i="9" l="1"/>
  <c r="R102" i="9"/>
  <c r="P102" i="9"/>
  <c r="T102" i="9"/>
  <c r="L102" i="9"/>
  <c r="V102" i="9"/>
  <c r="N102" i="9"/>
  <c r="D102" i="9"/>
  <c r="BY101" i="9"/>
  <c r="BU101" i="9"/>
  <c r="BQ101" i="9"/>
  <c r="F101" i="9"/>
  <c r="BZ101" i="9"/>
  <c r="BV101" i="9"/>
  <c r="BN101" i="9"/>
  <c r="CA101" i="9"/>
  <c r="BW101" i="9"/>
  <c r="BS101" i="9"/>
  <c r="BO101" i="9"/>
  <c r="BX101" i="9"/>
  <c r="BT101" i="9"/>
  <c r="CB101" i="9"/>
  <c r="BP101" i="9"/>
  <c r="BR101" i="9"/>
  <c r="S102" i="9"/>
  <c r="O102" i="9"/>
  <c r="K102" i="9"/>
  <c r="G102" i="9"/>
  <c r="U102" i="9"/>
  <c r="Q102" i="9"/>
  <c r="M102" i="9"/>
  <c r="E102" i="9"/>
  <c r="BZ102" i="9" s="1"/>
  <c r="C103" i="9"/>
  <c r="D103" i="9" s="1"/>
  <c r="CC101" i="9"/>
  <c r="CD101" i="9"/>
  <c r="CE101" i="9"/>
  <c r="CF101" i="9"/>
  <c r="CG101" i="9"/>
  <c r="CH101" i="9"/>
  <c r="CI101" i="9"/>
  <c r="CJ101" i="9"/>
  <c r="CK101" i="9"/>
  <c r="CL101" i="9"/>
  <c r="CM101" i="9"/>
  <c r="CN101" i="9"/>
  <c r="CO101" i="9"/>
  <c r="CP101" i="9"/>
  <c r="CQ101" i="9"/>
  <c r="CR101" i="9"/>
  <c r="CS101" i="9"/>
  <c r="CT101" i="9"/>
  <c r="CU101" i="9"/>
  <c r="CV101" i="9"/>
  <c r="CW101" i="9"/>
  <c r="CX101" i="9"/>
  <c r="CY101" i="9"/>
  <c r="CZ101" i="9"/>
  <c r="DA101" i="9"/>
  <c r="DC101" i="9"/>
  <c r="DB101" i="9"/>
  <c r="DD101" i="9"/>
  <c r="DE101" i="9"/>
  <c r="DF101" i="9"/>
  <c r="DG101" i="9"/>
  <c r="DH101" i="9"/>
  <c r="DI101" i="9"/>
  <c r="DJ101" i="9"/>
  <c r="DK101" i="9"/>
  <c r="DL101" i="9"/>
  <c r="DM101" i="9"/>
  <c r="BD102" i="9"/>
  <c r="AZ102" i="9"/>
  <c r="AV102" i="9"/>
  <c r="AR102" i="9"/>
  <c r="AN102" i="9"/>
  <c r="AJ102" i="9"/>
  <c r="AF102" i="9"/>
  <c r="AB102" i="9"/>
  <c r="X102" i="9"/>
  <c r="AC102" i="9"/>
  <c r="BG102" i="9"/>
  <c r="AQ102" i="9"/>
  <c r="AE102" i="9"/>
  <c r="BE102" i="9"/>
  <c r="BA102" i="9"/>
  <c r="AW102" i="9"/>
  <c r="AS102" i="9"/>
  <c r="AO102" i="9"/>
  <c r="AK102" i="9"/>
  <c r="AG102" i="9"/>
  <c r="Y102" i="9"/>
  <c r="AY102" i="9"/>
  <c r="AM102" i="9"/>
  <c r="AA102" i="9"/>
  <c r="BF102" i="9"/>
  <c r="BB102" i="9"/>
  <c r="AX102" i="9"/>
  <c r="AT102" i="9"/>
  <c r="AP102" i="9"/>
  <c r="AL102" i="9"/>
  <c r="AH102" i="9"/>
  <c r="AD102" i="9"/>
  <c r="Z102" i="9"/>
  <c r="BC102" i="9"/>
  <c r="AU102" i="9"/>
  <c r="AI102" i="9"/>
  <c r="W102" i="9"/>
  <c r="G103" i="9"/>
  <c r="K103" i="9"/>
  <c r="O103" i="9"/>
  <c r="S103" i="9"/>
  <c r="CB102" i="9"/>
  <c r="BT102" i="9"/>
  <c r="F102" i="9"/>
  <c r="BJ103" i="9"/>
  <c r="BJ102" i="9"/>
  <c r="C104" i="9" a="1"/>
  <c r="BU102" i="9" l="1"/>
  <c r="BX102" i="9"/>
  <c r="BN102" i="9"/>
  <c r="BP102" i="9"/>
  <c r="BQ102" i="9"/>
  <c r="BY102" i="9"/>
  <c r="BO102" i="9"/>
  <c r="BS102" i="9"/>
  <c r="BW102" i="9"/>
  <c r="CA102" i="9"/>
  <c r="BR102" i="9"/>
  <c r="BV102" i="9"/>
  <c r="T103" i="9"/>
  <c r="P103" i="9"/>
  <c r="L103" i="9"/>
  <c r="H103" i="9"/>
  <c r="U103" i="9"/>
  <c r="Q103" i="9"/>
  <c r="M103" i="9"/>
  <c r="I103" i="9"/>
  <c r="V103" i="9"/>
  <c r="R103" i="9"/>
  <c r="N103" i="9"/>
  <c r="J103" i="9"/>
  <c r="E103" i="9"/>
  <c r="CB103" i="9" s="1"/>
  <c r="C104" i="9"/>
  <c r="D104" i="9" s="1"/>
  <c r="CC102" i="9"/>
  <c r="CD102" i="9"/>
  <c r="CE102" i="9"/>
  <c r="CF102" i="9"/>
  <c r="CG102" i="9"/>
  <c r="CH102" i="9"/>
  <c r="CI102" i="9"/>
  <c r="CJ102" i="9"/>
  <c r="CK102" i="9"/>
  <c r="CL102" i="9"/>
  <c r="CM102" i="9"/>
  <c r="CN102" i="9"/>
  <c r="CO102" i="9"/>
  <c r="CP102" i="9"/>
  <c r="CQ102" i="9"/>
  <c r="CR102" i="9"/>
  <c r="CS102" i="9"/>
  <c r="CT102" i="9"/>
  <c r="CU102" i="9"/>
  <c r="CV102" i="9"/>
  <c r="CW102" i="9"/>
  <c r="CX102" i="9"/>
  <c r="CY102" i="9"/>
  <c r="CZ102" i="9"/>
  <c r="DA102" i="9"/>
  <c r="DB102" i="9"/>
  <c r="DC102" i="9"/>
  <c r="DD102" i="9"/>
  <c r="DE102" i="9"/>
  <c r="DF102" i="9"/>
  <c r="DG102" i="9"/>
  <c r="DH102" i="9"/>
  <c r="DI102" i="9"/>
  <c r="DJ102" i="9"/>
  <c r="DK102" i="9"/>
  <c r="DL102" i="9"/>
  <c r="DM102" i="9"/>
  <c r="BD103" i="9"/>
  <c r="AZ103" i="9"/>
  <c r="AV103" i="9"/>
  <c r="AR103" i="9"/>
  <c r="AN103" i="9"/>
  <c r="AJ103" i="9"/>
  <c r="AF103" i="9"/>
  <c r="AB103" i="9"/>
  <c r="X103" i="9"/>
  <c r="AK103" i="9"/>
  <c r="AG103" i="9"/>
  <c r="Y103" i="9"/>
  <c r="BB103" i="9"/>
  <c r="AT103" i="9"/>
  <c r="AL103" i="9"/>
  <c r="AH103" i="9"/>
  <c r="BG103" i="9"/>
  <c r="AY103" i="9"/>
  <c r="AM103" i="9"/>
  <c r="AE103" i="9"/>
  <c r="W103" i="9"/>
  <c r="BE103" i="9"/>
  <c r="BA103" i="9"/>
  <c r="AW103" i="9"/>
  <c r="AS103" i="9"/>
  <c r="AO103" i="9"/>
  <c r="AC103" i="9"/>
  <c r="AX103" i="9"/>
  <c r="AP103" i="9"/>
  <c r="AD103" i="9"/>
  <c r="BC103" i="9"/>
  <c r="AQ103" i="9"/>
  <c r="AA103" i="9"/>
  <c r="BF103" i="9"/>
  <c r="Z103" i="9"/>
  <c r="AU103" i="9"/>
  <c r="AI103" i="9"/>
  <c r="G104" i="9"/>
  <c r="I104" i="9"/>
  <c r="K104" i="9"/>
  <c r="M104" i="9"/>
  <c r="O104" i="9"/>
  <c r="Q104" i="9"/>
  <c r="S104" i="9"/>
  <c r="U104" i="9"/>
  <c r="BW103" i="9"/>
  <c r="BJ104" i="9"/>
  <c r="C105" i="9" a="1"/>
  <c r="BU103" i="9" l="1"/>
  <c r="F103" i="9"/>
  <c r="BO103" i="9"/>
  <c r="T104" i="9"/>
  <c r="P104" i="9"/>
  <c r="L104" i="9"/>
  <c r="H104" i="9"/>
  <c r="V104" i="9"/>
  <c r="R104" i="9"/>
  <c r="N104" i="9"/>
  <c r="J104" i="9"/>
  <c r="BS103" i="9"/>
  <c r="CA103" i="9"/>
  <c r="BQ103" i="9"/>
  <c r="BY103" i="9"/>
  <c r="BN103" i="9"/>
  <c r="BR103" i="9"/>
  <c r="BV103" i="9"/>
  <c r="BZ103" i="9"/>
  <c r="BP103" i="9"/>
  <c r="BT103" i="9"/>
  <c r="BX103" i="9"/>
  <c r="E104" i="9"/>
  <c r="CA104" i="9" s="1"/>
  <c r="C105" i="9"/>
  <c r="I105" i="9" s="1"/>
  <c r="CC103" i="9"/>
  <c r="CD103" i="9"/>
  <c r="CE103" i="9"/>
  <c r="CF103" i="9"/>
  <c r="CG103" i="9"/>
  <c r="CH103" i="9"/>
  <c r="CI103" i="9"/>
  <c r="CJ103" i="9"/>
  <c r="CK103" i="9"/>
  <c r="CL103" i="9"/>
  <c r="CM103" i="9"/>
  <c r="CN103" i="9"/>
  <c r="CO103" i="9"/>
  <c r="CP103" i="9"/>
  <c r="CQ103" i="9"/>
  <c r="CR103" i="9"/>
  <c r="CS103" i="9"/>
  <c r="CT103" i="9"/>
  <c r="CU103" i="9"/>
  <c r="CV103" i="9"/>
  <c r="CW103" i="9"/>
  <c r="CX103" i="9"/>
  <c r="CY103" i="9"/>
  <c r="CZ103" i="9"/>
  <c r="DA103" i="9"/>
  <c r="DC103" i="9"/>
  <c r="DB103" i="9"/>
  <c r="DD103" i="9"/>
  <c r="DE103" i="9"/>
  <c r="DF103" i="9"/>
  <c r="DG103" i="9"/>
  <c r="DH103" i="9"/>
  <c r="DI103" i="9"/>
  <c r="DJ103" i="9"/>
  <c r="DK103" i="9"/>
  <c r="DL103" i="9"/>
  <c r="DM103" i="9"/>
  <c r="BD104" i="9"/>
  <c r="AZ104" i="9"/>
  <c r="AV104" i="9"/>
  <c r="AR104" i="9"/>
  <c r="AN104" i="9"/>
  <c r="AJ104" i="9"/>
  <c r="AF104" i="9"/>
  <c r="AB104" i="9"/>
  <c r="X104" i="9"/>
  <c r="BG104" i="9"/>
  <c r="AU104" i="9"/>
  <c r="AM104" i="9"/>
  <c r="W104" i="9"/>
  <c r="BE104" i="9"/>
  <c r="BA104" i="9"/>
  <c r="AW104" i="9"/>
  <c r="AS104" i="9"/>
  <c r="AO104" i="9"/>
  <c r="AK104" i="9"/>
  <c r="AG104" i="9"/>
  <c r="AC104" i="9"/>
  <c r="Y104" i="9"/>
  <c r="AY104" i="9"/>
  <c r="AI104" i="9"/>
  <c r="BF104" i="9"/>
  <c r="BB104" i="9"/>
  <c r="AX104" i="9"/>
  <c r="AT104" i="9"/>
  <c r="AP104" i="9"/>
  <c r="AL104" i="9"/>
  <c r="AH104" i="9"/>
  <c r="AD104" i="9"/>
  <c r="Z104" i="9"/>
  <c r="BC104" i="9"/>
  <c r="AQ104" i="9"/>
  <c r="AE104" i="9"/>
  <c r="AA104" i="9"/>
  <c r="P105" i="9"/>
  <c r="BR104" i="9"/>
  <c r="C106" i="9" a="1"/>
  <c r="H105" i="9" l="1"/>
  <c r="BN104" i="9"/>
  <c r="BV104" i="9"/>
  <c r="BZ104" i="9"/>
  <c r="BQ104" i="9"/>
  <c r="BP104" i="9"/>
  <c r="BT104" i="9"/>
  <c r="BX104" i="9"/>
  <c r="CB104" i="9"/>
  <c r="F104" i="9"/>
  <c r="BU104" i="9"/>
  <c r="BY104" i="9"/>
  <c r="BO104" i="9"/>
  <c r="BS104" i="9"/>
  <c r="BW104" i="9"/>
  <c r="R105" i="9"/>
  <c r="J105" i="9"/>
  <c r="T105" i="9"/>
  <c r="L105" i="9"/>
  <c r="V105" i="9"/>
  <c r="N105" i="9"/>
  <c r="D105" i="9"/>
  <c r="S105" i="9"/>
  <c r="O105" i="9"/>
  <c r="K105" i="9"/>
  <c r="G105" i="9"/>
  <c r="U105" i="9"/>
  <c r="Q105" i="9"/>
  <c r="M105" i="9"/>
  <c r="E105" i="9"/>
  <c r="C106" i="9"/>
  <c r="I106" i="9" s="1"/>
  <c r="CC104" i="9"/>
  <c r="CD104" i="9"/>
  <c r="CE104" i="9"/>
  <c r="CF104" i="9"/>
  <c r="CG104" i="9"/>
  <c r="CH104" i="9"/>
  <c r="CI104" i="9"/>
  <c r="CJ104" i="9"/>
  <c r="CK104" i="9"/>
  <c r="CL104" i="9"/>
  <c r="CM104" i="9"/>
  <c r="CN104" i="9"/>
  <c r="CO104" i="9"/>
  <c r="CP104" i="9"/>
  <c r="CQ104" i="9"/>
  <c r="CR104" i="9"/>
  <c r="CS104" i="9"/>
  <c r="CT104" i="9"/>
  <c r="CU104" i="9"/>
  <c r="CV104" i="9"/>
  <c r="CW104" i="9"/>
  <c r="CX104" i="9"/>
  <c r="CY104" i="9"/>
  <c r="CZ104" i="9"/>
  <c r="DA104" i="9"/>
  <c r="DC104" i="9"/>
  <c r="DB104" i="9"/>
  <c r="DD104" i="9"/>
  <c r="DE104" i="9"/>
  <c r="DF104" i="9"/>
  <c r="DG104" i="9"/>
  <c r="DH104" i="9"/>
  <c r="DI104" i="9"/>
  <c r="DJ104" i="9"/>
  <c r="DK104" i="9"/>
  <c r="DL104" i="9"/>
  <c r="DM104" i="9"/>
  <c r="BD105" i="9"/>
  <c r="AZ105" i="9"/>
  <c r="AV105" i="9"/>
  <c r="AR105" i="9"/>
  <c r="AN105" i="9"/>
  <c r="AJ105" i="9"/>
  <c r="AF105" i="9"/>
  <c r="AB105" i="9"/>
  <c r="X105" i="9"/>
  <c r="AG105" i="9"/>
  <c r="Y105" i="9"/>
  <c r="BC105" i="9"/>
  <c r="AM105" i="9"/>
  <c r="W105" i="9"/>
  <c r="BE105" i="9"/>
  <c r="BA105" i="9"/>
  <c r="AW105" i="9"/>
  <c r="AS105" i="9"/>
  <c r="AO105" i="9"/>
  <c r="AK105" i="9"/>
  <c r="AC105" i="9"/>
  <c r="BG105" i="9"/>
  <c r="AQ105" i="9"/>
  <c r="AA105" i="9"/>
  <c r="BF105" i="9"/>
  <c r="BB105" i="9"/>
  <c r="AX105" i="9"/>
  <c r="AT105" i="9"/>
  <c r="AP105" i="9"/>
  <c r="AL105" i="9"/>
  <c r="AH105" i="9"/>
  <c r="AD105" i="9"/>
  <c r="Z105" i="9"/>
  <c r="AY105" i="9"/>
  <c r="AU105" i="9"/>
  <c r="AI105" i="9"/>
  <c r="AE105" i="9"/>
  <c r="D106" i="9"/>
  <c r="G106" i="9"/>
  <c r="J106" i="9"/>
  <c r="K106" i="9"/>
  <c r="N106" i="9"/>
  <c r="O106" i="9"/>
  <c r="R106" i="9"/>
  <c r="S106" i="9"/>
  <c r="V106" i="9"/>
  <c r="CB105" i="9"/>
  <c r="CA105" i="9"/>
  <c r="BZ105" i="9"/>
  <c r="BY105" i="9"/>
  <c r="BX105" i="9"/>
  <c r="BW105" i="9"/>
  <c r="BV105" i="9"/>
  <c r="BU105" i="9"/>
  <c r="BT105" i="9"/>
  <c r="BS105" i="9"/>
  <c r="BR105" i="9"/>
  <c r="BQ105" i="9"/>
  <c r="BP105" i="9"/>
  <c r="BO105" i="9"/>
  <c r="BN105" i="9"/>
  <c r="F105" i="9"/>
  <c r="BJ106" i="9"/>
  <c r="C107" i="9" a="1"/>
  <c r="BJ105" i="9"/>
  <c r="T106" i="9" l="1"/>
  <c r="P106" i="9"/>
  <c r="L106" i="9"/>
  <c r="H106" i="9"/>
  <c r="U106" i="9"/>
  <c r="Q106" i="9"/>
  <c r="M106" i="9"/>
  <c r="E106" i="9"/>
  <c r="CB106" i="9" s="1"/>
  <c r="C107" i="9"/>
  <c r="D107" i="9" s="1"/>
  <c r="CC105" i="9"/>
  <c r="CD105" i="9"/>
  <c r="CE105" i="9"/>
  <c r="CF105" i="9"/>
  <c r="CG105" i="9"/>
  <c r="CH105" i="9"/>
  <c r="CI105" i="9"/>
  <c r="CJ105" i="9"/>
  <c r="CK105" i="9"/>
  <c r="CL105" i="9"/>
  <c r="CM105" i="9"/>
  <c r="CN105" i="9"/>
  <c r="CO105" i="9"/>
  <c r="CP105" i="9"/>
  <c r="CQ105" i="9"/>
  <c r="CR105" i="9"/>
  <c r="CS105" i="9"/>
  <c r="CT105" i="9"/>
  <c r="CU105" i="9"/>
  <c r="CV105" i="9"/>
  <c r="CW105" i="9"/>
  <c r="CX105" i="9"/>
  <c r="CY105" i="9"/>
  <c r="CZ105" i="9"/>
  <c r="DA105" i="9"/>
  <c r="DC105" i="9"/>
  <c r="DB105" i="9"/>
  <c r="DD105" i="9"/>
  <c r="DE105" i="9"/>
  <c r="DF105" i="9"/>
  <c r="DG105" i="9"/>
  <c r="DH105" i="9"/>
  <c r="DI105" i="9"/>
  <c r="DJ105" i="9"/>
  <c r="DK105" i="9"/>
  <c r="DL105" i="9"/>
  <c r="DM105" i="9"/>
  <c r="BD106" i="9"/>
  <c r="AZ106" i="9"/>
  <c r="AV106" i="9"/>
  <c r="AR106" i="9"/>
  <c r="AN106" i="9"/>
  <c r="AJ106" i="9"/>
  <c r="AF106" i="9"/>
  <c r="AB106" i="9"/>
  <c r="X106" i="9"/>
  <c r="AC106" i="9"/>
  <c r="Z106" i="9"/>
  <c r="AY106" i="9"/>
  <c r="AQ106" i="9"/>
  <c r="AA106" i="9"/>
  <c r="BE106" i="9"/>
  <c r="BA106" i="9"/>
  <c r="AW106" i="9"/>
  <c r="AS106" i="9"/>
  <c r="AO106" i="9"/>
  <c r="AK106" i="9"/>
  <c r="AG106" i="9"/>
  <c r="Y106" i="9"/>
  <c r="BC106" i="9"/>
  <c r="AM106" i="9"/>
  <c r="W106" i="9"/>
  <c r="BF106" i="9"/>
  <c r="BB106" i="9"/>
  <c r="AX106" i="9"/>
  <c r="AT106" i="9"/>
  <c r="AP106" i="9"/>
  <c r="AL106" i="9"/>
  <c r="AH106" i="9"/>
  <c r="AD106" i="9"/>
  <c r="BG106" i="9"/>
  <c r="AU106" i="9"/>
  <c r="AI106" i="9"/>
  <c r="AE106" i="9"/>
  <c r="G107" i="9"/>
  <c r="K107" i="9"/>
  <c r="O107" i="9"/>
  <c r="S107" i="9"/>
  <c r="CA106" i="9"/>
  <c r="C108" i="9" a="1"/>
  <c r="BJ107" i="9"/>
  <c r="BS106" i="9" l="1"/>
  <c r="F106" i="9"/>
  <c r="BU106" i="9"/>
  <c r="BW106" i="9"/>
  <c r="BO106" i="9"/>
  <c r="BQ106" i="9"/>
  <c r="BY106" i="9"/>
  <c r="T107" i="9"/>
  <c r="P107" i="9"/>
  <c r="L107" i="9"/>
  <c r="H107" i="9"/>
  <c r="U107" i="9"/>
  <c r="Q107" i="9"/>
  <c r="M107" i="9"/>
  <c r="I107" i="9"/>
  <c r="V107" i="9"/>
  <c r="R107" i="9"/>
  <c r="N107" i="9"/>
  <c r="J107" i="9"/>
  <c r="BN106" i="9"/>
  <c r="BR106" i="9"/>
  <c r="BV106" i="9"/>
  <c r="BZ106" i="9"/>
  <c r="BP106" i="9"/>
  <c r="BT106" i="9"/>
  <c r="BX106" i="9"/>
  <c r="E107" i="9"/>
  <c r="CA107" i="9" s="1"/>
  <c r="C108" i="9"/>
  <c r="I108" i="9" s="1"/>
  <c r="CC106" i="9"/>
  <c r="CD106" i="9"/>
  <c r="CE106" i="9"/>
  <c r="CF106" i="9"/>
  <c r="CG106" i="9"/>
  <c r="CH106" i="9"/>
  <c r="CI106" i="9"/>
  <c r="CJ106" i="9"/>
  <c r="CK106" i="9"/>
  <c r="CL106" i="9"/>
  <c r="CM106" i="9"/>
  <c r="CN106" i="9"/>
  <c r="CO106" i="9"/>
  <c r="CP106" i="9"/>
  <c r="CQ106" i="9"/>
  <c r="CR106" i="9"/>
  <c r="CS106" i="9"/>
  <c r="CT106" i="9"/>
  <c r="CU106" i="9"/>
  <c r="CV106" i="9"/>
  <c r="CW106" i="9"/>
  <c r="CX106" i="9"/>
  <c r="CY106" i="9"/>
  <c r="CZ106" i="9"/>
  <c r="DA106" i="9"/>
  <c r="DB106" i="9"/>
  <c r="DC106" i="9"/>
  <c r="DD106" i="9"/>
  <c r="DE106" i="9"/>
  <c r="DF106" i="9"/>
  <c r="DG106" i="9"/>
  <c r="DH106" i="9"/>
  <c r="DI106" i="9"/>
  <c r="DJ106" i="9"/>
  <c r="DK106" i="9"/>
  <c r="DL106" i="9"/>
  <c r="DM106" i="9"/>
  <c r="BD107" i="9"/>
  <c r="AZ107" i="9"/>
  <c r="AV107" i="9"/>
  <c r="AR107" i="9"/>
  <c r="AN107" i="9"/>
  <c r="AJ107" i="9"/>
  <c r="AF107" i="9"/>
  <c r="AB107" i="9"/>
  <c r="X107" i="9"/>
  <c r="AG107" i="9"/>
  <c r="Y107" i="9"/>
  <c r="BB107" i="9"/>
  <c r="AT107" i="9"/>
  <c r="AL107" i="9"/>
  <c r="Z107" i="9"/>
  <c r="BG107" i="9"/>
  <c r="AU107" i="9"/>
  <c r="AI107" i="9"/>
  <c r="AA107" i="9"/>
  <c r="BE107" i="9"/>
  <c r="BA107" i="9"/>
  <c r="AW107" i="9"/>
  <c r="AS107" i="9"/>
  <c r="AO107" i="9"/>
  <c r="AK107" i="9"/>
  <c r="AC107" i="9"/>
  <c r="AX107" i="9"/>
  <c r="AH107" i="9"/>
  <c r="AY107" i="9"/>
  <c r="AQ107" i="9"/>
  <c r="AE107" i="9"/>
  <c r="BF107" i="9"/>
  <c r="AP107" i="9"/>
  <c r="AD107" i="9"/>
  <c r="BC107" i="9"/>
  <c r="AM107" i="9"/>
  <c r="W107" i="9"/>
  <c r="BZ107" i="9"/>
  <c r="BV107" i="9"/>
  <c r="BR107" i="9"/>
  <c r="BN107" i="9"/>
  <c r="C109" i="9" a="1"/>
  <c r="P108" i="9" l="1"/>
  <c r="H108" i="9"/>
  <c r="BQ107" i="9"/>
  <c r="BU107" i="9"/>
  <c r="BY107" i="9"/>
  <c r="BP107" i="9"/>
  <c r="BT107" i="9"/>
  <c r="BX107" i="9"/>
  <c r="CB107" i="9"/>
  <c r="F107" i="9"/>
  <c r="BO107" i="9"/>
  <c r="BS107" i="9"/>
  <c r="BW107" i="9"/>
  <c r="R108" i="9"/>
  <c r="J108" i="9"/>
  <c r="T108" i="9"/>
  <c r="L108" i="9"/>
  <c r="V108" i="9"/>
  <c r="N108" i="9"/>
  <c r="D108" i="9"/>
  <c r="S108" i="9"/>
  <c r="O108" i="9"/>
  <c r="K108" i="9"/>
  <c r="G108" i="9"/>
  <c r="U108" i="9"/>
  <c r="Q108" i="9"/>
  <c r="M108" i="9"/>
  <c r="E108" i="9"/>
  <c r="CA108" i="9" s="1"/>
  <c r="C109" i="9"/>
  <c r="CC107" i="9"/>
  <c r="CD107" i="9"/>
  <c r="CE107" i="9"/>
  <c r="CF107" i="9"/>
  <c r="CG107" i="9"/>
  <c r="CH107" i="9"/>
  <c r="CI107" i="9"/>
  <c r="CJ107" i="9"/>
  <c r="CK107" i="9"/>
  <c r="CL107" i="9"/>
  <c r="CM107" i="9"/>
  <c r="CN107" i="9"/>
  <c r="CO107" i="9"/>
  <c r="CP107" i="9"/>
  <c r="CQ107" i="9"/>
  <c r="CR107" i="9"/>
  <c r="CS107" i="9"/>
  <c r="CT107" i="9"/>
  <c r="CU107" i="9"/>
  <c r="CV107" i="9"/>
  <c r="CW107" i="9"/>
  <c r="CX107" i="9"/>
  <c r="CY107" i="9"/>
  <c r="CZ107" i="9"/>
  <c r="DA107" i="9"/>
  <c r="DC107" i="9"/>
  <c r="DB107" i="9"/>
  <c r="DD107" i="9"/>
  <c r="DE107" i="9"/>
  <c r="DF107" i="9"/>
  <c r="DG107" i="9"/>
  <c r="DH107" i="9"/>
  <c r="DI107" i="9"/>
  <c r="DJ107" i="9"/>
  <c r="DK107" i="9"/>
  <c r="DL107" i="9"/>
  <c r="DM107" i="9"/>
  <c r="BD108" i="9"/>
  <c r="AZ108" i="9"/>
  <c r="AV108" i="9"/>
  <c r="AR108" i="9"/>
  <c r="AN108" i="9"/>
  <c r="AJ108" i="9"/>
  <c r="AF108" i="9"/>
  <c r="AB108" i="9"/>
  <c r="X108" i="9"/>
  <c r="AK108" i="9"/>
  <c r="AG108" i="9"/>
  <c r="Y108" i="9"/>
  <c r="BB108" i="9"/>
  <c r="AT108" i="9"/>
  <c r="AL108" i="9"/>
  <c r="AD108" i="9"/>
  <c r="BG108" i="9"/>
  <c r="AU108" i="9"/>
  <c r="AQ108" i="9"/>
  <c r="AE108" i="9"/>
  <c r="BE108" i="9"/>
  <c r="BA108" i="9"/>
  <c r="AW108" i="9"/>
  <c r="AS108" i="9"/>
  <c r="AO108" i="9"/>
  <c r="AC108" i="9"/>
  <c r="AX108" i="9"/>
  <c r="AP108" i="9"/>
  <c r="Z108" i="9"/>
  <c r="BC108" i="9"/>
  <c r="AM108" i="9"/>
  <c r="W108" i="9"/>
  <c r="BF108" i="9"/>
  <c r="AH108" i="9"/>
  <c r="AY108" i="9"/>
  <c r="AI108" i="9"/>
  <c r="AA108" i="9"/>
  <c r="D109" i="9"/>
  <c r="G109" i="9"/>
  <c r="H109" i="9"/>
  <c r="I109" i="9"/>
  <c r="J109" i="9"/>
  <c r="K109" i="9"/>
  <c r="L109" i="9"/>
  <c r="M109" i="9"/>
  <c r="N109" i="9"/>
  <c r="O109" i="9"/>
  <c r="P109" i="9"/>
  <c r="Q109" i="9"/>
  <c r="R109" i="9"/>
  <c r="S109" i="9"/>
  <c r="T109" i="9"/>
  <c r="U109" i="9"/>
  <c r="V109" i="9"/>
  <c r="F108" i="9"/>
  <c r="C110" i="9" a="1"/>
  <c r="BJ109" i="9"/>
  <c r="BJ108" i="9"/>
  <c r="BQ108" i="9" l="1"/>
  <c r="BU108" i="9"/>
  <c r="BY108" i="9"/>
  <c r="BP108" i="9"/>
  <c r="BT108" i="9"/>
  <c r="BX108" i="9"/>
  <c r="CB108" i="9"/>
  <c r="BR108" i="9"/>
  <c r="BZ108" i="9"/>
  <c r="BN108" i="9"/>
  <c r="BV108" i="9"/>
  <c r="BO108" i="9"/>
  <c r="BS108" i="9"/>
  <c r="BW108" i="9"/>
  <c r="E109" i="9"/>
  <c r="CB109" i="9" s="1"/>
  <c r="C110" i="9"/>
  <c r="H110" i="9" s="1"/>
  <c r="CC108" i="9"/>
  <c r="CD108" i="9"/>
  <c r="CE108" i="9"/>
  <c r="CF108" i="9"/>
  <c r="CG108" i="9"/>
  <c r="CH108" i="9"/>
  <c r="CI108" i="9"/>
  <c r="CJ108" i="9"/>
  <c r="CK108" i="9"/>
  <c r="CL108" i="9"/>
  <c r="CM108" i="9"/>
  <c r="CN108" i="9"/>
  <c r="CO108" i="9"/>
  <c r="CP108" i="9"/>
  <c r="CQ108" i="9"/>
  <c r="CR108" i="9"/>
  <c r="CS108" i="9"/>
  <c r="CT108" i="9"/>
  <c r="CU108" i="9"/>
  <c r="CV108" i="9"/>
  <c r="CW108" i="9"/>
  <c r="CX108" i="9"/>
  <c r="CY108" i="9"/>
  <c r="CZ108" i="9"/>
  <c r="DA108" i="9"/>
  <c r="DC108" i="9"/>
  <c r="DB108" i="9"/>
  <c r="DD108" i="9"/>
  <c r="DE108" i="9"/>
  <c r="DF108" i="9"/>
  <c r="DG108" i="9"/>
  <c r="DH108" i="9"/>
  <c r="DI108" i="9"/>
  <c r="DJ108" i="9"/>
  <c r="DK108" i="9"/>
  <c r="DL108" i="9"/>
  <c r="DM108" i="9"/>
  <c r="BD109" i="9"/>
  <c r="AZ109" i="9"/>
  <c r="AV109" i="9"/>
  <c r="AR109" i="9"/>
  <c r="AN109" i="9"/>
  <c r="AJ109" i="9"/>
  <c r="AF109" i="9"/>
  <c r="AB109" i="9"/>
  <c r="X109" i="9"/>
  <c r="AK109" i="9"/>
  <c r="AG109" i="9"/>
  <c r="Y109" i="9"/>
  <c r="BB109" i="9"/>
  <c r="AT109" i="9"/>
  <c r="AP109" i="9"/>
  <c r="AD109" i="9"/>
  <c r="BG109" i="9"/>
  <c r="AU109" i="9"/>
  <c r="AI109" i="9"/>
  <c r="AA109" i="9"/>
  <c r="BE109" i="9"/>
  <c r="BA109" i="9"/>
  <c r="AW109" i="9"/>
  <c r="AS109" i="9"/>
  <c r="AO109" i="9"/>
  <c r="AC109" i="9"/>
  <c r="AX109" i="9"/>
  <c r="AL109" i="9"/>
  <c r="Z109" i="9"/>
  <c r="AY109" i="9"/>
  <c r="AM109" i="9"/>
  <c r="W109" i="9"/>
  <c r="BF109" i="9"/>
  <c r="AH109" i="9"/>
  <c r="BC109" i="9"/>
  <c r="AQ109" i="9"/>
  <c r="AE109" i="9"/>
  <c r="G110" i="9"/>
  <c r="K110" i="9"/>
  <c r="O110" i="9"/>
  <c r="S110" i="9"/>
  <c r="BW109" i="9"/>
  <c r="BR109" i="9"/>
  <c r="F109" i="9"/>
  <c r="BJ110" i="9"/>
  <c r="C111" i="9" a="1"/>
  <c r="V110" i="9" l="1"/>
  <c r="R110" i="9"/>
  <c r="N110" i="9"/>
  <c r="J110" i="9"/>
  <c r="D110" i="9"/>
  <c r="Q110" i="9"/>
  <c r="I110" i="9"/>
  <c r="U110" i="9"/>
  <c r="M110" i="9"/>
  <c r="T110" i="9"/>
  <c r="P110" i="9"/>
  <c r="L110" i="9"/>
  <c r="BN109" i="9"/>
  <c r="BS109" i="9"/>
  <c r="BY109" i="9"/>
  <c r="BU109" i="9"/>
  <c r="BZ109" i="9"/>
  <c r="BO109" i="9"/>
  <c r="BQ109" i="9"/>
  <c r="BV109" i="9"/>
  <c r="CA109" i="9"/>
  <c r="BP109" i="9"/>
  <c r="BT109" i="9"/>
  <c r="BX109" i="9"/>
  <c r="E110" i="9"/>
  <c r="CB110" i="9" s="1"/>
  <c r="C111" i="9"/>
  <c r="CC109" i="9"/>
  <c r="CD109" i="9"/>
  <c r="CE109" i="9"/>
  <c r="CF109" i="9"/>
  <c r="CG109" i="9"/>
  <c r="CH109" i="9"/>
  <c r="CI109" i="9"/>
  <c r="CJ109" i="9"/>
  <c r="CK109" i="9"/>
  <c r="CL109" i="9"/>
  <c r="CM109" i="9"/>
  <c r="CN109" i="9"/>
  <c r="CO109" i="9"/>
  <c r="CP109" i="9"/>
  <c r="CQ109" i="9"/>
  <c r="CR109" i="9"/>
  <c r="CS109" i="9"/>
  <c r="CT109" i="9"/>
  <c r="CU109" i="9"/>
  <c r="CV109" i="9"/>
  <c r="CW109" i="9"/>
  <c r="CX109" i="9"/>
  <c r="CY109" i="9"/>
  <c r="CZ109" i="9"/>
  <c r="DA109" i="9"/>
  <c r="DC109" i="9"/>
  <c r="DB109" i="9"/>
  <c r="DD109" i="9"/>
  <c r="DE109" i="9"/>
  <c r="DF109" i="9"/>
  <c r="DG109" i="9"/>
  <c r="DH109" i="9"/>
  <c r="DI109" i="9"/>
  <c r="DJ109" i="9"/>
  <c r="DK109" i="9"/>
  <c r="DL109" i="9"/>
  <c r="DM109" i="9"/>
  <c r="BD110" i="9"/>
  <c r="AZ110" i="9"/>
  <c r="AV110" i="9"/>
  <c r="AR110" i="9"/>
  <c r="AN110" i="9"/>
  <c r="AJ110" i="9"/>
  <c r="AF110" i="9"/>
  <c r="AB110" i="9"/>
  <c r="X110" i="9"/>
  <c r="AG110" i="9"/>
  <c r="Y110" i="9"/>
  <c r="AY110" i="9"/>
  <c r="AM110" i="9"/>
  <c r="AA110" i="9"/>
  <c r="BE110" i="9"/>
  <c r="BA110" i="9"/>
  <c r="AW110" i="9"/>
  <c r="AS110" i="9"/>
  <c r="AO110" i="9"/>
  <c r="AK110" i="9"/>
  <c r="AC110" i="9"/>
  <c r="BG110" i="9"/>
  <c r="AQ110" i="9"/>
  <c r="AE110" i="9"/>
  <c r="BF110" i="9"/>
  <c r="BB110" i="9"/>
  <c r="AX110" i="9"/>
  <c r="AT110" i="9"/>
  <c r="AP110" i="9"/>
  <c r="AL110" i="9"/>
  <c r="AH110" i="9"/>
  <c r="AD110" i="9"/>
  <c r="Z110" i="9"/>
  <c r="BC110" i="9"/>
  <c r="AU110" i="9"/>
  <c r="AI110" i="9"/>
  <c r="W110" i="9"/>
  <c r="D111" i="9"/>
  <c r="G111" i="9"/>
  <c r="H111" i="9"/>
  <c r="I111" i="9"/>
  <c r="J111" i="9"/>
  <c r="K111" i="9"/>
  <c r="L111" i="9"/>
  <c r="M111" i="9"/>
  <c r="N111" i="9"/>
  <c r="O111" i="9"/>
  <c r="P111" i="9"/>
  <c r="Q111" i="9"/>
  <c r="R111" i="9"/>
  <c r="S111" i="9"/>
  <c r="T111" i="9"/>
  <c r="U111" i="9"/>
  <c r="V111" i="9"/>
  <c r="BO110" i="9"/>
  <c r="C112" i="9" a="1"/>
  <c r="BJ111" i="9"/>
  <c r="BU110" i="9" l="1"/>
  <c r="F110" i="9"/>
  <c r="BS110" i="9"/>
  <c r="CA110" i="9"/>
  <c r="BQ110" i="9"/>
  <c r="BY110" i="9"/>
  <c r="BW110" i="9"/>
  <c r="BN110" i="9"/>
  <c r="BR110" i="9"/>
  <c r="BV110" i="9"/>
  <c r="BZ110" i="9"/>
  <c r="BP110" i="9"/>
  <c r="BT110" i="9"/>
  <c r="BX110" i="9"/>
  <c r="E111" i="9"/>
  <c r="C112" i="9"/>
  <c r="I112" i="9" s="1"/>
  <c r="CC110" i="9"/>
  <c r="CD110" i="9"/>
  <c r="CE110" i="9"/>
  <c r="CF110" i="9"/>
  <c r="CG110" i="9"/>
  <c r="CH110" i="9"/>
  <c r="CI110" i="9"/>
  <c r="CJ110" i="9"/>
  <c r="CK110" i="9"/>
  <c r="CL110" i="9"/>
  <c r="CM110" i="9"/>
  <c r="CN110" i="9"/>
  <c r="CO110" i="9"/>
  <c r="CP110" i="9"/>
  <c r="CQ110" i="9"/>
  <c r="CR110" i="9"/>
  <c r="CS110" i="9"/>
  <c r="CT110" i="9"/>
  <c r="CU110" i="9"/>
  <c r="CV110" i="9"/>
  <c r="CW110" i="9"/>
  <c r="CX110" i="9"/>
  <c r="CY110" i="9"/>
  <c r="CZ110" i="9"/>
  <c r="DA110" i="9"/>
  <c r="DB110" i="9"/>
  <c r="DC110" i="9"/>
  <c r="DD110" i="9"/>
  <c r="DE110" i="9"/>
  <c r="DF110" i="9"/>
  <c r="DG110" i="9"/>
  <c r="DH110" i="9"/>
  <c r="DI110" i="9"/>
  <c r="DJ110" i="9"/>
  <c r="DK110" i="9"/>
  <c r="DL110" i="9"/>
  <c r="DM110" i="9"/>
  <c r="BD111" i="9"/>
  <c r="AZ111" i="9"/>
  <c r="AV111" i="9"/>
  <c r="AR111" i="9"/>
  <c r="AN111" i="9"/>
  <c r="AJ111" i="9"/>
  <c r="AF111" i="9"/>
  <c r="AB111" i="9"/>
  <c r="X111" i="9"/>
  <c r="AG111" i="9"/>
  <c r="Y111" i="9"/>
  <c r="BC111" i="9"/>
  <c r="AQ111" i="9"/>
  <c r="AI111" i="9"/>
  <c r="BE111" i="9"/>
  <c r="BA111" i="9"/>
  <c r="AW111" i="9"/>
  <c r="AS111" i="9"/>
  <c r="AO111" i="9"/>
  <c r="AK111" i="9"/>
  <c r="AC111" i="9"/>
  <c r="BG111" i="9"/>
  <c r="AU111" i="9"/>
  <c r="AE111" i="9"/>
  <c r="BF111" i="9"/>
  <c r="BB111" i="9"/>
  <c r="AX111" i="9"/>
  <c r="AT111" i="9"/>
  <c r="AP111" i="9"/>
  <c r="AL111" i="9"/>
  <c r="AH111" i="9"/>
  <c r="AD111" i="9"/>
  <c r="Z111" i="9"/>
  <c r="AY111" i="9"/>
  <c r="AM111" i="9"/>
  <c r="AA111" i="9"/>
  <c r="W111" i="9"/>
  <c r="CB111" i="9"/>
  <c r="CA111" i="9"/>
  <c r="BZ111" i="9"/>
  <c r="BY111" i="9"/>
  <c r="BX111" i="9"/>
  <c r="BW111" i="9"/>
  <c r="BV111" i="9"/>
  <c r="BU111" i="9"/>
  <c r="BT111" i="9"/>
  <c r="BS111" i="9"/>
  <c r="BR111" i="9"/>
  <c r="BQ111" i="9"/>
  <c r="BP111" i="9"/>
  <c r="BO111" i="9"/>
  <c r="BN111" i="9"/>
  <c r="F111" i="9"/>
  <c r="C113" i="9" a="1"/>
  <c r="J112" i="9" l="1"/>
  <c r="H112" i="9"/>
  <c r="R112" i="9"/>
  <c r="P112" i="9"/>
  <c r="T112" i="9"/>
  <c r="L112" i="9"/>
  <c r="V112" i="9"/>
  <c r="N112" i="9"/>
  <c r="D112" i="9"/>
  <c r="E112" i="9" s="1"/>
  <c r="S112" i="9"/>
  <c r="O112" i="9"/>
  <c r="K112" i="9"/>
  <c r="G112" i="9"/>
  <c r="U112" i="9"/>
  <c r="Q112" i="9"/>
  <c r="M112" i="9"/>
  <c r="C113" i="9"/>
  <c r="D113" i="9" s="1"/>
  <c r="CC111" i="9"/>
  <c r="CD111" i="9"/>
  <c r="CE111" i="9"/>
  <c r="CF111" i="9"/>
  <c r="CG111" i="9"/>
  <c r="CH111" i="9"/>
  <c r="CI111" i="9"/>
  <c r="CJ111" i="9"/>
  <c r="CK111" i="9"/>
  <c r="CL111" i="9"/>
  <c r="CM111" i="9"/>
  <c r="CN111" i="9"/>
  <c r="CO111" i="9"/>
  <c r="CP111" i="9"/>
  <c r="CQ111" i="9"/>
  <c r="CR111" i="9"/>
  <c r="CS111" i="9"/>
  <c r="CT111" i="9"/>
  <c r="CU111" i="9"/>
  <c r="CV111" i="9"/>
  <c r="CW111" i="9"/>
  <c r="CX111" i="9"/>
  <c r="CY111" i="9"/>
  <c r="CZ111" i="9"/>
  <c r="DA111" i="9"/>
  <c r="DC111" i="9"/>
  <c r="DB111" i="9"/>
  <c r="DD111" i="9"/>
  <c r="DE111" i="9"/>
  <c r="DF111" i="9"/>
  <c r="DG111" i="9"/>
  <c r="DH111" i="9"/>
  <c r="DI111" i="9"/>
  <c r="DJ111" i="9"/>
  <c r="DK111" i="9"/>
  <c r="DL111" i="9"/>
  <c r="DM111" i="9"/>
  <c r="BD112" i="9"/>
  <c r="AZ112" i="9"/>
  <c r="AV112" i="9"/>
  <c r="AR112" i="9"/>
  <c r="AN112" i="9"/>
  <c r="AJ112" i="9"/>
  <c r="AF112" i="9"/>
  <c r="AB112" i="9"/>
  <c r="X112" i="9"/>
  <c r="Y112" i="9"/>
  <c r="BG112" i="9"/>
  <c r="AQ112" i="9"/>
  <c r="AE112" i="9"/>
  <c r="BE112" i="9"/>
  <c r="BA112" i="9"/>
  <c r="AW112" i="9"/>
  <c r="AS112" i="9"/>
  <c r="AO112" i="9"/>
  <c r="AK112" i="9"/>
  <c r="AG112" i="9"/>
  <c r="AC112" i="9"/>
  <c r="Z112" i="9"/>
  <c r="AY112" i="9"/>
  <c r="AM112" i="9"/>
  <c r="AA112" i="9"/>
  <c r="BF112" i="9"/>
  <c r="BB112" i="9"/>
  <c r="AX112" i="9"/>
  <c r="AT112" i="9"/>
  <c r="AP112" i="9"/>
  <c r="AL112" i="9"/>
  <c r="AH112" i="9"/>
  <c r="AD112" i="9"/>
  <c r="BC112" i="9"/>
  <c r="AU112" i="9"/>
  <c r="AI112" i="9"/>
  <c r="W112" i="9"/>
  <c r="G113" i="9"/>
  <c r="K113" i="9"/>
  <c r="O113" i="9"/>
  <c r="S113" i="9"/>
  <c r="BJ113" i="9"/>
  <c r="BJ112" i="9"/>
  <c r="C114" i="9" a="1"/>
  <c r="BY112" i="9" l="1"/>
  <c r="BX112" i="9"/>
  <c r="BN112" i="9"/>
  <c r="BT112" i="9"/>
  <c r="BR112" i="9"/>
  <c r="CB112" i="9"/>
  <c r="BP112" i="9"/>
  <c r="BO112" i="9"/>
  <c r="BS112" i="9"/>
  <c r="BW112" i="9"/>
  <c r="CA112" i="9"/>
  <c r="BZ112" i="9"/>
  <c r="BV112" i="9"/>
  <c r="F112" i="9"/>
  <c r="BQ112" i="9"/>
  <c r="BU112" i="9"/>
  <c r="T113" i="9"/>
  <c r="P113" i="9"/>
  <c r="L113" i="9"/>
  <c r="H113" i="9"/>
  <c r="U113" i="9"/>
  <c r="Q113" i="9"/>
  <c r="M113" i="9"/>
  <c r="I113" i="9"/>
  <c r="V113" i="9"/>
  <c r="R113" i="9"/>
  <c r="N113" i="9"/>
  <c r="J113" i="9"/>
  <c r="E113" i="9"/>
  <c r="C114" i="9"/>
  <c r="CC112" i="9"/>
  <c r="CD112" i="9"/>
  <c r="CE112" i="9"/>
  <c r="CF112" i="9"/>
  <c r="CG112" i="9"/>
  <c r="CH112" i="9"/>
  <c r="CI112" i="9"/>
  <c r="CJ112" i="9"/>
  <c r="CK112" i="9"/>
  <c r="CL112" i="9"/>
  <c r="CM112" i="9"/>
  <c r="CN112" i="9"/>
  <c r="CO112" i="9"/>
  <c r="CP112" i="9"/>
  <c r="CQ112" i="9"/>
  <c r="CR112" i="9"/>
  <c r="CS112" i="9"/>
  <c r="CT112" i="9"/>
  <c r="CU112" i="9"/>
  <c r="CV112" i="9"/>
  <c r="CW112" i="9"/>
  <c r="CX112" i="9"/>
  <c r="CY112" i="9"/>
  <c r="CZ112" i="9"/>
  <c r="DA112" i="9"/>
  <c r="DC112" i="9"/>
  <c r="DB112" i="9"/>
  <c r="DD112" i="9"/>
  <c r="DE112" i="9"/>
  <c r="DF112" i="9"/>
  <c r="DG112" i="9"/>
  <c r="DH112" i="9"/>
  <c r="DI112" i="9"/>
  <c r="DJ112" i="9"/>
  <c r="DK112" i="9"/>
  <c r="DL112" i="9"/>
  <c r="DM112" i="9"/>
  <c r="BD113" i="9"/>
  <c r="AZ113" i="9"/>
  <c r="AV113" i="9"/>
  <c r="AR113" i="9"/>
  <c r="AN113" i="9"/>
  <c r="AJ113" i="9"/>
  <c r="AF113" i="9"/>
  <c r="AB113" i="9"/>
  <c r="X113" i="9"/>
  <c r="AC113" i="9"/>
  <c r="BG113" i="9"/>
  <c r="AQ113" i="9"/>
  <c r="AE113" i="9"/>
  <c r="BE113" i="9"/>
  <c r="BA113" i="9"/>
  <c r="AW113" i="9"/>
  <c r="AS113" i="9"/>
  <c r="AO113" i="9"/>
  <c r="AK113" i="9"/>
  <c r="AG113" i="9"/>
  <c r="Y113" i="9"/>
  <c r="AY113" i="9"/>
  <c r="AM113" i="9"/>
  <c r="AA113" i="9"/>
  <c r="BF113" i="9"/>
  <c r="BB113" i="9"/>
  <c r="AX113" i="9"/>
  <c r="AT113" i="9"/>
  <c r="AP113" i="9"/>
  <c r="AL113" i="9"/>
  <c r="AH113" i="9"/>
  <c r="AD113" i="9"/>
  <c r="Z113" i="9"/>
  <c r="BC113" i="9"/>
  <c r="AU113" i="9"/>
  <c r="AI113" i="9"/>
  <c r="W113" i="9"/>
  <c r="D114" i="9"/>
  <c r="G114" i="9"/>
  <c r="H114" i="9"/>
  <c r="I114" i="9"/>
  <c r="J114" i="9"/>
  <c r="K114" i="9"/>
  <c r="L114" i="9"/>
  <c r="M114" i="9"/>
  <c r="N114" i="9"/>
  <c r="O114" i="9"/>
  <c r="P114" i="9"/>
  <c r="Q114" i="9"/>
  <c r="R114" i="9"/>
  <c r="S114" i="9"/>
  <c r="T114" i="9"/>
  <c r="U114" i="9"/>
  <c r="V114" i="9"/>
  <c r="CB113" i="9"/>
  <c r="CA113" i="9"/>
  <c r="BZ113" i="9"/>
  <c r="BY113" i="9"/>
  <c r="BX113" i="9"/>
  <c r="BW113" i="9"/>
  <c r="BV113" i="9"/>
  <c r="BU113" i="9"/>
  <c r="BT113" i="9"/>
  <c r="BS113" i="9"/>
  <c r="BR113" i="9"/>
  <c r="BQ113" i="9"/>
  <c r="BP113" i="9"/>
  <c r="BO113" i="9"/>
  <c r="BN113" i="9"/>
  <c r="F113" i="9"/>
  <c r="BJ114" i="9"/>
  <c r="C115" i="9" a="1"/>
  <c r="E114" i="9" l="1"/>
  <c r="CB114" i="9" s="1"/>
  <c r="C115" i="9"/>
  <c r="CC113" i="9"/>
  <c r="CD113" i="9"/>
  <c r="CE113" i="9"/>
  <c r="CF113" i="9"/>
  <c r="CG113" i="9"/>
  <c r="CH113" i="9"/>
  <c r="CI113" i="9"/>
  <c r="CJ113" i="9"/>
  <c r="CK113" i="9"/>
  <c r="CL113" i="9"/>
  <c r="CM113" i="9"/>
  <c r="CN113" i="9"/>
  <c r="CO113" i="9"/>
  <c r="CP113" i="9"/>
  <c r="CQ113" i="9"/>
  <c r="CR113" i="9"/>
  <c r="CS113" i="9"/>
  <c r="CT113" i="9"/>
  <c r="CU113" i="9"/>
  <c r="CV113" i="9"/>
  <c r="CW113" i="9"/>
  <c r="CX113" i="9"/>
  <c r="CY113" i="9"/>
  <c r="CZ113" i="9"/>
  <c r="DA113" i="9"/>
  <c r="DC113" i="9"/>
  <c r="DB113" i="9"/>
  <c r="DD113" i="9"/>
  <c r="DE113" i="9"/>
  <c r="DF113" i="9"/>
  <c r="DG113" i="9"/>
  <c r="DH113" i="9"/>
  <c r="DI113" i="9"/>
  <c r="DJ113" i="9"/>
  <c r="DK113" i="9"/>
  <c r="DL113" i="9"/>
  <c r="DM113" i="9"/>
  <c r="BD114" i="9"/>
  <c r="AZ114" i="9"/>
  <c r="AV114" i="9"/>
  <c r="AR114" i="9"/>
  <c r="AN114" i="9"/>
  <c r="AJ114" i="9"/>
  <c r="AF114" i="9"/>
  <c r="AB114" i="9"/>
  <c r="X114" i="9"/>
  <c r="AG114" i="9"/>
  <c r="AC114" i="9"/>
  <c r="AY114" i="9"/>
  <c r="AI114" i="9"/>
  <c r="W114" i="9"/>
  <c r="BE114" i="9"/>
  <c r="BA114" i="9"/>
  <c r="AW114" i="9"/>
  <c r="AS114" i="9"/>
  <c r="AO114" i="9"/>
  <c r="AK114" i="9"/>
  <c r="Y114" i="9"/>
  <c r="BC114" i="9"/>
  <c r="AQ114" i="9"/>
  <c r="AA114" i="9"/>
  <c r="BF114" i="9"/>
  <c r="BB114" i="9"/>
  <c r="AX114" i="9"/>
  <c r="AT114" i="9"/>
  <c r="AP114" i="9"/>
  <c r="AL114" i="9"/>
  <c r="AH114" i="9"/>
  <c r="AD114" i="9"/>
  <c r="Z114" i="9"/>
  <c r="BG114" i="9"/>
  <c r="AU114" i="9"/>
  <c r="AM114" i="9"/>
  <c r="AE114" i="9"/>
  <c r="D115" i="9"/>
  <c r="G115" i="9"/>
  <c r="H115" i="9"/>
  <c r="I115" i="9"/>
  <c r="J115" i="9"/>
  <c r="K115" i="9"/>
  <c r="L115" i="9"/>
  <c r="M115" i="9"/>
  <c r="N115" i="9"/>
  <c r="O115" i="9"/>
  <c r="P115" i="9"/>
  <c r="Q115" i="9"/>
  <c r="R115" i="9"/>
  <c r="S115" i="9"/>
  <c r="T115" i="9"/>
  <c r="U115" i="9"/>
  <c r="V115" i="9"/>
  <c r="CA114" i="9"/>
  <c r="BZ114" i="9"/>
  <c r="BY114" i="9"/>
  <c r="BW114" i="9"/>
  <c r="BV114" i="9"/>
  <c r="BU114" i="9"/>
  <c r="BS114" i="9"/>
  <c r="BR114" i="9"/>
  <c r="BQ114" i="9"/>
  <c r="BO114" i="9"/>
  <c r="BN114" i="9"/>
  <c r="F114" i="9"/>
  <c r="BJ115" i="9"/>
  <c r="C116" i="9" a="1"/>
  <c r="BP114" i="9" l="1"/>
  <c r="BT114" i="9"/>
  <c r="BX114" i="9"/>
  <c r="E115" i="9"/>
  <c r="CA115" i="9" s="1"/>
  <c r="C116" i="9"/>
  <c r="D116" i="9" s="1"/>
  <c r="CC114" i="9"/>
  <c r="CD114" i="9"/>
  <c r="CE114" i="9"/>
  <c r="CF114" i="9"/>
  <c r="CG114" i="9"/>
  <c r="CH114" i="9"/>
  <c r="CI114" i="9"/>
  <c r="CJ114" i="9"/>
  <c r="CK114" i="9"/>
  <c r="CL114" i="9"/>
  <c r="CM114" i="9"/>
  <c r="CN114" i="9"/>
  <c r="CO114" i="9"/>
  <c r="CP114" i="9"/>
  <c r="CQ114" i="9"/>
  <c r="CR114" i="9"/>
  <c r="CS114" i="9"/>
  <c r="CT114" i="9"/>
  <c r="CU114" i="9"/>
  <c r="CV114" i="9"/>
  <c r="CW114" i="9"/>
  <c r="CX114" i="9"/>
  <c r="CY114" i="9"/>
  <c r="CZ114" i="9"/>
  <c r="DA114" i="9"/>
  <c r="DB114" i="9"/>
  <c r="DC114" i="9"/>
  <c r="DD114" i="9"/>
  <c r="DE114" i="9"/>
  <c r="DF114" i="9"/>
  <c r="DG114" i="9"/>
  <c r="DH114" i="9"/>
  <c r="DI114" i="9"/>
  <c r="DJ114" i="9"/>
  <c r="DK114" i="9"/>
  <c r="DL114" i="9"/>
  <c r="DM114" i="9"/>
  <c r="BD115" i="9"/>
  <c r="AZ115" i="9"/>
  <c r="AV115" i="9"/>
  <c r="AR115" i="9"/>
  <c r="AN115" i="9"/>
  <c r="AJ115" i="9"/>
  <c r="AF115" i="9"/>
  <c r="AB115" i="9"/>
  <c r="X115" i="9"/>
  <c r="AG115" i="9"/>
  <c r="AC115" i="9"/>
  <c r="BB115" i="9"/>
  <c r="AT115" i="9"/>
  <c r="AP115" i="9"/>
  <c r="AH115" i="9"/>
  <c r="BG115" i="9"/>
  <c r="AY115" i="9"/>
  <c r="AQ115" i="9"/>
  <c r="AE115" i="9"/>
  <c r="W115" i="9"/>
  <c r="BE115" i="9"/>
  <c r="BA115" i="9"/>
  <c r="AW115" i="9"/>
  <c r="AS115" i="9"/>
  <c r="AO115" i="9"/>
  <c r="AK115" i="9"/>
  <c r="Y115" i="9"/>
  <c r="AX115" i="9"/>
  <c r="AL115" i="9"/>
  <c r="Z115" i="9"/>
  <c r="BC115" i="9"/>
  <c r="AM115" i="9"/>
  <c r="BF115" i="9"/>
  <c r="AD115" i="9"/>
  <c r="AU115" i="9"/>
  <c r="AI115" i="9"/>
  <c r="AA115" i="9"/>
  <c r="G116" i="9"/>
  <c r="K116" i="9"/>
  <c r="O116" i="9"/>
  <c r="S116" i="9"/>
  <c r="CB115" i="9"/>
  <c r="C117" i="9" a="1"/>
  <c r="BJ116" i="9"/>
  <c r="BP115" i="9" l="1"/>
  <c r="BT115" i="9"/>
  <c r="BX115" i="9"/>
  <c r="F115" i="9"/>
  <c r="BQ115" i="9"/>
  <c r="BU115" i="9"/>
  <c r="BY115" i="9"/>
  <c r="BN115" i="9"/>
  <c r="BR115" i="9"/>
  <c r="BV115" i="9"/>
  <c r="BZ115" i="9"/>
  <c r="BO115" i="9"/>
  <c r="BS115" i="9"/>
  <c r="BW115" i="9"/>
  <c r="T116" i="9"/>
  <c r="P116" i="9"/>
  <c r="L116" i="9"/>
  <c r="H116" i="9"/>
  <c r="U116" i="9"/>
  <c r="Q116" i="9"/>
  <c r="M116" i="9"/>
  <c r="I116" i="9"/>
  <c r="V116" i="9"/>
  <c r="R116" i="9"/>
  <c r="N116" i="9"/>
  <c r="J116" i="9"/>
  <c r="E116" i="9"/>
  <c r="CB116" i="9" s="1"/>
  <c r="C117" i="9"/>
  <c r="H117" i="9" s="1"/>
  <c r="CC115" i="9"/>
  <c r="CD115" i="9"/>
  <c r="CE115" i="9"/>
  <c r="CF115" i="9"/>
  <c r="CG115" i="9"/>
  <c r="CH115" i="9"/>
  <c r="CI115" i="9"/>
  <c r="CJ115" i="9"/>
  <c r="CK115" i="9"/>
  <c r="CL115" i="9"/>
  <c r="CM115" i="9"/>
  <c r="CN115" i="9"/>
  <c r="CO115" i="9"/>
  <c r="CP115" i="9"/>
  <c r="CQ115" i="9"/>
  <c r="CR115" i="9"/>
  <c r="CS115" i="9"/>
  <c r="CT115" i="9"/>
  <c r="CU115" i="9"/>
  <c r="CV115" i="9"/>
  <c r="CW115" i="9"/>
  <c r="CX115" i="9"/>
  <c r="CY115" i="9"/>
  <c r="CZ115" i="9"/>
  <c r="DA115" i="9"/>
  <c r="DC115" i="9"/>
  <c r="DB115" i="9"/>
  <c r="DD115" i="9"/>
  <c r="DE115" i="9"/>
  <c r="DF115" i="9"/>
  <c r="DG115" i="9"/>
  <c r="DH115" i="9"/>
  <c r="DI115" i="9"/>
  <c r="DJ115" i="9"/>
  <c r="DK115" i="9"/>
  <c r="DL115" i="9"/>
  <c r="DM115" i="9"/>
  <c r="BD116" i="9"/>
  <c r="AZ116" i="9"/>
  <c r="AV116" i="9"/>
  <c r="AR116" i="9"/>
  <c r="AN116" i="9"/>
  <c r="AJ116" i="9"/>
  <c r="AF116" i="9"/>
  <c r="AB116" i="9"/>
  <c r="X116" i="9"/>
  <c r="AG116" i="9"/>
  <c r="Y116" i="9"/>
  <c r="AY116" i="9"/>
  <c r="AM116" i="9"/>
  <c r="W116" i="9"/>
  <c r="BE116" i="9"/>
  <c r="BA116" i="9"/>
  <c r="AW116" i="9"/>
  <c r="AS116" i="9"/>
  <c r="AO116" i="9"/>
  <c r="AK116" i="9"/>
  <c r="AC116" i="9"/>
  <c r="BG116" i="9"/>
  <c r="AQ116" i="9"/>
  <c r="AA116" i="9"/>
  <c r="BF116" i="9"/>
  <c r="BB116" i="9"/>
  <c r="AX116" i="9"/>
  <c r="AT116" i="9"/>
  <c r="AP116" i="9"/>
  <c r="AL116" i="9"/>
  <c r="AH116" i="9"/>
  <c r="AD116" i="9"/>
  <c r="Z116" i="9"/>
  <c r="BC116" i="9"/>
  <c r="AU116" i="9"/>
  <c r="AI116" i="9"/>
  <c r="AE116" i="9"/>
  <c r="G117" i="9"/>
  <c r="K117" i="9"/>
  <c r="O117" i="9"/>
  <c r="S117" i="9"/>
  <c r="BJ117" i="9"/>
  <c r="C118" i="9" a="1"/>
  <c r="V117" i="9" l="1"/>
  <c r="R117" i="9"/>
  <c r="N117" i="9"/>
  <c r="J117" i="9"/>
  <c r="D117" i="9"/>
  <c r="U117" i="9"/>
  <c r="Q117" i="9"/>
  <c r="M117" i="9"/>
  <c r="I117" i="9"/>
  <c r="T117" i="9"/>
  <c r="P117" i="9"/>
  <c r="L117" i="9"/>
  <c r="BO116" i="9"/>
  <c r="BS116" i="9"/>
  <c r="CA116" i="9"/>
  <c r="BW116" i="9"/>
  <c r="BV116" i="9"/>
  <c r="F116" i="9"/>
  <c r="BQ116" i="9"/>
  <c r="BU116" i="9"/>
  <c r="BY116" i="9"/>
  <c r="BN116" i="9"/>
  <c r="BR116" i="9"/>
  <c r="BZ116" i="9"/>
  <c r="BP116" i="9"/>
  <c r="BT116" i="9"/>
  <c r="BX116" i="9"/>
  <c r="E117" i="9"/>
  <c r="C118" i="9"/>
  <c r="I118" i="9" s="1"/>
  <c r="CC116" i="9"/>
  <c r="CD116" i="9"/>
  <c r="CE116" i="9"/>
  <c r="CF116" i="9"/>
  <c r="CG116" i="9"/>
  <c r="CH116" i="9"/>
  <c r="CI116" i="9"/>
  <c r="CJ116" i="9"/>
  <c r="CK116" i="9"/>
  <c r="CL116" i="9"/>
  <c r="CM116" i="9"/>
  <c r="CN116" i="9"/>
  <c r="CO116" i="9"/>
  <c r="CP116" i="9"/>
  <c r="CQ116" i="9"/>
  <c r="CR116" i="9"/>
  <c r="CS116" i="9"/>
  <c r="CT116" i="9"/>
  <c r="CU116" i="9"/>
  <c r="CV116" i="9"/>
  <c r="CW116" i="9"/>
  <c r="CX116" i="9"/>
  <c r="CY116" i="9"/>
  <c r="CZ116" i="9"/>
  <c r="DA116" i="9"/>
  <c r="DC116" i="9"/>
  <c r="DB116" i="9"/>
  <c r="DD116" i="9"/>
  <c r="DE116" i="9"/>
  <c r="DF116" i="9"/>
  <c r="DG116" i="9"/>
  <c r="DH116" i="9"/>
  <c r="DI116" i="9"/>
  <c r="DJ116" i="9"/>
  <c r="DK116" i="9"/>
  <c r="DL116" i="9"/>
  <c r="DM116" i="9"/>
  <c r="BD117" i="9"/>
  <c r="AZ117" i="9"/>
  <c r="AV117" i="9"/>
  <c r="AR117" i="9"/>
  <c r="AN117" i="9"/>
  <c r="AJ117" i="9"/>
  <c r="AF117" i="9"/>
  <c r="AB117" i="9"/>
  <c r="X117" i="9"/>
  <c r="AG117" i="9"/>
  <c r="Y117" i="9"/>
  <c r="BG117" i="9"/>
  <c r="AU117" i="9"/>
  <c r="AM117" i="9"/>
  <c r="W117" i="9"/>
  <c r="BE117" i="9"/>
  <c r="BA117" i="9"/>
  <c r="AW117" i="9"/>
  <c r="AS117" i="9"/>
  <c r="AO117" i="9"/>
  <c r="AK117" i="9"/>
  <c r="AC117" i="9"/>
  <c r="Z117" i="9"/>
  <c r="AY117" i="9"/>
  <c r="AI117" i="9"/>
  <c r="BF117" i="9"/>
  <c r="BB117" i="9"/>
  <c r="AX117" i="9"/>
  <c r="AT117" i="9"/>
  <c r="AP117" i="9"/>
  <c r="AL117" i="9"/>
  <c r="AH117" i="9"/>
  <c r="AD117" i="9"/>
  <c r="BC117" i="9"/>
  <c r="AQ117" i="9"/>
  <c r="AE117" i="9"/>
  <c r="AA117" i="9"/>
  <c r="J118" i="9"/>
  <c r="R118" i="9"/>
  <c r="CB117" i="9"/>
  <c r="CA117" i="9"/>
  <c r="BZ117" i="9"/>
  <c r="BY117" i="9"/>
  <c r="BX117" i="9"/>
  <c r="BW117" i="9"/>
  <c r="BV117" i="9"/>
  <c r="BU117" i="9"/>
  <c r="BT117" i="9"/>
  <c r="BS117" i="9"/>
  <c r="BR117" i="9"/>
  <c r="BQ117" i="9"/>
  <c r="BP117" i="9"/>
  <c r="BO117" i="9"/>
  <c r="BN117" i="9"/>
  <c r="F117" i="9"/>
  <c r="C119" i="9" a="1"/>
  <c r="N118" i="9" l="1"/>
  <c r="V118" i="9"/>
  <c r="D118" i="9"/>
  <c r="S118" i="9"/>
  <c r="O118" i="9"/>
  <c r="K118" i="9"/>
  <c r="G118" i="9"/>
  <c r="T118" i="9"/>
  <c r="P118" i="9"/>
  <c r="L118" i="9"/>
  <c r="H118" i="9"/>
  <c r="U118" i="9"/>
  <c r="Q118" i="9"/>
  <c r="M118" i="9"/>
  <c r="E118" i="9"/>
  <c r="CB118" i="9" s="1"/>
  <c r="C119" i="9"/>
  <c r="H119" i="9" s="1"/>
  <c r="CC117" i="9"/>
  <c r="CD117" i="9"/>
  <c r="CE117" i="9"/>
  <c r="CF117" i="9"/>
  <c r="CG117" i="9"/>
  <c r="CH117" i="9"/>
  <c r="CI117" i="9"/>
  <c r="CJ117" i="9"/>
  <c r="CK117" i="9"/>
  <c r="CL117" i="9"/>
  <c r="CM117" i="9"/>
  <c r="CN117" i="9"/>
  <c r="CO117" i="9"/>
  <c r="CP117" i="9"/>
  <c r="CQ117" i="9"/>
  <c r="CR117" i="9"/>
  <c r="CS117" i="9"/>
  <c r="CT117" i="9"/>
  <c r="CU117" i="9"/>
  <c r="CV117" i="9"/>
  <c r="CW117" i="9"/>
  <c r="CX117" i="9"/>
  <c r="CY117" i="9"/>
  <c r="CZ117" i="9"/>
  <c r="DA117" i="9"/>
  <c r="DC117" i="9"/>
  <c r="DB117" i="9"/>
  <c r="DD117" i="9"/>
  <c r="DE117" i="9"/>
  <c r="DF117" i="9"/>
  <c r="DG117" i="9"/>
  <c r="DH117" i="9"/>
  <c r="DI117" i="9"/>
  <c r="DJ117" i="9"/>
  <c r="DK117" i="9"/>
  <c r="DL117" i="9"/>
  <c r="DM117" i="9"/>
  <c r="BD118" i="9"/>
  <c r="AZ118" i="9"/>
  <c r="AV118" i="9"/>
  <c r="AR118" i="9"/>
  <c r="AN118" i="9"/>
  <c r="AJ118" i="9"/>
  <c r="AF118" i="9"/>
  <c r="AB118" i="9"/>
  <c r="X118" i="9"/>
  <c r="AK118" i="9"/>
  <c r="AC118" i="9"/>
  <c r="Y118" i="9"/>
  <c r="AX118" i="9"/>
  <c r="AP118" i="9"/>
  <c r="AH118" i="9"/>
  <c r="Z118" i="9"/>
  <c r="AY118" i="9"/>
  <c r="AQ118" i="9"/>
  <c r="AE118" i="9"/>
  <c r="BE118" i="9"/>
  <c r="BA118" i="9"/>
  <c r="AW118" i="9"/>
  <c r="AS118" i="9"/>
  <c r="AO118" i="9"/>
  <c r="AG118" i="9"/>
  <c r="BB118" i="9"/>
  <c r="AT118" i="9"/>
  <c r="AD118" i="9"/>
  <c r="BC118" i="9"/>
  <c r="AU118" i="9"/>
  <c r="AI118" i="9"/>
  <c r="W118" i="9"/>
  <c r="BF118" i="9"/>
  <c r="AL118" i="9"/>
  <c r="BG118" i="9"/>
  <c r="AM118" i="9"/>
  <c r="AA118" i="9"/>
  <c r="I119" i="9"/>
  <c r="Q119" i="9"/>
  <c r="BJ118" i="9"/>
  <c r="C120" i="9" a="1"/>
  <c r="BO118" i="9" l="1"/>
  <c r="BS118" i="9"/>
  <c r="BW118" i="9"/>
  <c r="CA118" i="9"/>
  <c r="R119" i="9"/>
  <c r="J119" i="9"/>
  <c r="U119" i="9"/>
  <c r="M119" i="9"/>
  <c r="V119" i="9"/>
  <c r="N119" i="9"/>
  <c r="D119" i="9"/>
  <c r="E119" i="9" s="1"/>
  <c r="BN118" i="9"/>
  <c r="BV118" i="9"/>
  <c r="F118" i="9"/>
  <c r="BQ118" i="9"/>
  <c r="BU118" i="9"/>
  <c r="BY118" i="9"/>
  <c r="S119" i="9"/>
  <c r="O119" i="9"/>
  <c r="K119" i="9"/>
  <c r="G119" i="9"/>
  <c r="BR118" i="9"/>
  <c r="BZ118" i="9"/>
  <c r="BP118" i="9"/>
  <c r="BT118" i="9"/>
  <c r="BX118" i="9"/>
  <c r="T119" i="9"/>
  <c r="P119" i="9"/>
  <c r="L119" i="9"/>
  <c r="C120" i="9"/>
  <c r="I120" i="9" s="1"/>
  <c r="CC118" i="9"/>
  <c r="CD118" i="9"/>
  <c r="CE118" i="9"/>
  <c r="CF118" i="9"/>
  <c r="CG118" i="9"/>
  <c r="CH118" i="9"/>
  <c r="CI118" i="9"/>
  <c r="CJ118" i="9"/>
  <c r="CK118" i="9"/>
  <c r="CL118" i="9"/>
  <c r="CM118" i="9"/>
  <c r="CN118" i="9"/>
  <c r="CO118" i="9"/>
  <c r="CP118" i="9"/>
  <c r="CQ118" i="9"/>
  <c r="CR118" i="9"/>
  <c r="CS118" i="9"/>
  <c r="CT118" i="9"/>
  <c r="CU118" i="9"/>
  <c r="CV118" i="9"/>
  <c r="CW118" i="9"/>
  <c r="CX118" i="9"/>
  <c r="CY118" i="9"/>
  <c r="CZ118" i="9"/>
  <c r="DA118" i="9"/>
  <c r="DB118" i="9"/>
  <c r="DC118" i="9"/>
  <c r="DD118" i="9"/>
  <c r="DE118" i="9"/>
  <c r="DF118" i="9"/>
  <c r="DG118" i="9"/>
  <c r="DH118" i="9"/>
  <c r="DI118" i="9"/>
  <c r="DJ118" i="9"/>
  <c r="DK118" i="9"/>
  <c r="DL118" i="9"/>
  <c r="DM118" i="9"/>
  <c r="BD119" i="9"/>
  <c r="AZ119" i="9"/>
  <c r="AV119" i="9"/>
  <c r="AR119" i="9"/>
  <c r="AN119" i="9"/>
  <c r="AJ119" i="9"/>
  <c r="AF119" i="9"/>
  <c r="AB119" i="9"/>
  <c r="X119" i="9"/>
  <c r="AO119" i="9"/>
  <c r="AK119" i="9"/>
  <c r="AG119" i="9"/>
  <c r="AC119" i="9"/>
  <c r="Y119" i="9"/>
  <c r="AD119" i="9"/>
  <c r="Z119" i="9"/>
  <c r="BC119" i="9"/>
  <c r="AY119" i="9"/>
  <c r="AQ119" i="9"/>
  <c r="AI119" i="9"/>
  <c r="AE119" i="9"/>
  <c r="W119" i="9"/>
  <c r="BE119" i="9"/>
  <c r="BA119" i="9"/>
  <c r="AW119" i="9"/>
  <c r="AS119" i="9"/>
  <c r="BF119" i="9"/>
  <c r="BB119" i="9"/>
  <c r="AX119" i="9"/>
  <c r="AT119" i="9"/>
  <c r="AP119" i="9"/>
  <c r="AL119" i="9"/>
  <c r="AH119" i="9"/>
  <c r="BG119" i="9"/>
  <c r="AU119" i="9"/>
  <c r="AM119" i="9"/>
  <c r="AA119" i="9"/>
  <c r="J120" i="9"/>
  <c r="C121" i="9" a="1"/>
  <c r="BJ119" i="9"/>
  <c r="BZ119" i="9" l="1"/>
  <c r="BV119" i="9"/>
  <c r="BR119" i="9"/>
  <c r="BN119" i="9"/>
  <c r="BY119" i="9"/>
  <c r="BU119" i="9"/>
  <c r="BQ119" i="9"/>
  <c r="F119" i="9"/>
  <c r="CB119" i="9"/>
  <c r="BT119" i="9"/>
  <c r="CA119" i="9"/>
  <c r="BW119" i="9"/>
  <c r="BS119" i="9"/>
  <c r="BO119" i="9"/>
  <c r="BX119" i="9"/>
  <c r="BP119" i="9"/>
  <c r="N120" i="9"/>
  <c r="V120" i="9"/>
  <c r="D120" i="9"/>
  <c r="R120" i="9"/>
  <c r="S120" i="9"/>
  <c r="O120" i="9"/>
  <c r="K120" i="9"/>
  <c r="G120" i="9"/>
  <c r="T120" i="9"/>
  <c r="P120" i="9"/>
  <c r="L120" i="9"/>
  <c r="H120" i="9"/>
  <c r="U120" i="9"/>
  <c r="Q120" i="9"/>
  <c r="M120" i="9"/>
  <c r="E120" i="9"/>
  <c r="CB120" i="9" s="1"/>
  <c r="C121" i="9"/>
  <c r="D121" i="9" s="1"/>
  <c r="CC119" i="9"/>
  <c r="CD119" i="9"/>
  <c r="CE119" i="9"/>
  <c r="CF119" i="9"/>
  <c r="CG119" i="9"/>
  <c r="CH119" i="9"/>
  <c r="CI119" i="9"/>
  <c r="CJ119" i="9"/>
  <c r="CK119" i="9"/>
  <c r="CL119" i="9"/>
  <c r="CM119" i="9"/>
  <c r="CN119" i="9"/>
  <c r="CO119" i="9"/>
  <c r="CP119" i="9"/>
  <c r="CQ119" i="9"/>
  <c r="CR119" i="9"/>
  <c r="CS119" i="9"/>
  <c r="CT119" i="9"/>
  <c r="CU119" i="9"/>
  <c r="CV119" i="9"/>
  <c r="CW119" i="9"/>
  <c r="CX119" i="9"/>
  <c r="CY119" i="9"/>
  <c r="CZ119" i="9"/>
  <c r="DA119" i="9"/>
  <c r="DC119" i="9"/>
  <c r="DB119" i="9"/>
  <c r="DD119" i="9"/>
  <c r="DE119" i="9"/>
  <c r="DF119" i="9"/>
  <c r="DG119" i="9"/>
  <c r="DH119" i="9"/>
  <c r="DI119" i="9"/>
  <c r="DJ119" i="9"/>
  <c r="DK119" i="9"/>
  <c r="DL119" i="9"/>
  <c r="DM119" i="9"/>
  <c r="BD120" i="9"/>
  <c r="AZ120" i="9"/>
  <c r="AV120" i="9"/>
  <c r="AR120" i="9"/>
  <c r="AN120" i="9"/>
  <c r="AJ120" i="9"/>
  <c r="AF120" i="9"/>
  <c r="AB120" i="9"/>
  <c r="X120" i="9"/>
  <c r="AC120" i="9"/>
  <c r="BG120" i="9"/>
  <c r="AU120" i="9"/>
  <c r="AE120" i="9"/>
  <c r="BE120" i="9"/>
  <c r="BA120" i="9"/>
  <c r="AW120" i="9"/>
  <c r="AS120" i="9"/>
  <c r="AO120" i="9"/>
  <c r="AK120" i="9"/>
  <c r="AG120" i="9"/>
  <c r="Y120" i="9"/>
  <c r="AY120" i="9"/>
  <c r="AM120" i="9"/>
  <c r="AA120" i="9"/>
  <c r="BF120" i="9"/>
  <c r="BB120" i="9"/>
  <c r="AX120" i="9"/>
  <c r="AT120" i="9"/>
  <c r="AP120" i="9"/>
  <c r="AL120" i="9"/>
  <c r="AH120" i="9"/>
  <c r="AD120" i="9"/>
  <c r="Z120" i="9"/>
  <c r="BC120" i="9"/>
  <c r="AQ120" i="9"/>
  <c r="AI120" i="9"/>
  <c r="W120" i="9"/>
  <c r="G121" i="9"/>
  <c r="K121" i="9"/>
  <c r="O121" i="9"/>
  <c r="S121" i="9"/>
  <c r="BU120" i="9"/>
  <c r="BJ121" i="9"/>
  <c r="BJ120" i="9"/>
  <c r="C122" i="9" a="1"/>
  <c r="F120" i="9" l="1"/>
  <c r="T121" i="9"/>
  <c r="P121" i="9"/>
  <c r="L121" i="9"/>
  <c r="H121" i="9"/>
  <c r="Q121" i="9"/>
  <c r="I121" i="9"/>
  <c r="U121" i="9"/>
  <c r="M121" i="9"/>
  <c r="V121" i="9"/>
  <c r="R121" i="9"/>
  <c r="N121" i="9"/>
  <c r="J121" i="9"/>
  <c r="BS120" i="9"/>
  <c r="CA120" i="9"/>
  <c r="BQ120" i="9"/>
  <c r="BY120" i="9"/>
  <c r="BO120" i="9"/>
  <c r="BW120" i="9"/>
  <c r="BN120" i="9"/>
  <c r="BR120" i="9"/>
  <c r="BV120" i="9"/>
  <c r="BZ120" i="9"/>
  <c r="BP120" i="9"/>
  <c r="BT120" i="9"/>
  <c r="BX120" i="9"/>
  <c r="E121" i="9"/>
  <c r="C122" i="9"/>
  <c r="H122" i="9" s="1"/>
  <c r="CC120" i="9"/>
  <c r="CD120" i="9"/>
  <c r="CE120" i="9"/>
  <c r="CF120" i="9"/>
  <c r="CG120" i="9"/>
  <c r="CH120" i="9"/>
  <c r="CI120" i="9"/>
  <c r="CJ120" i="9"/>
  <c r="CK120" i="9"/>
  <c r="CL120" i="9"/>
  <c r="CM120" i="9"/>
  <c r="CN120" i="9"/>
  <c r="CO120" i="9"/>
  <c r="CP120" i="9"/>
  <c r="CQ120" i="9"/>
  <c r="CR120" i="9"/>
  <c r="CS120" i="9"/>
  <c r="CT120" i="9"/>
  <c r="CU120" i="9"/>
  <c r="CV120" i="9"/>
  <c r="CW120" i="9"/>
  <c r="CX120" i="9"/>
  <c r="CY120" i="9"/>
  <c r="CZ120" i="9"/>
  <c r="DA120" i="9"/>
  <c r="DC120" i="9"/>
  <c r="DB120" i="9"/>
  <c r="DD120" i="9"/>
  <c r="DE120" i="9"/>
  <c r="DF120" i="9"/>
  <c r="DG120" i="9"/>
  <c r="DH120" i="9"/>
  <c r="DI120" i="9"/>
  <c r="DJ120" i="9"/>
  <c r="DK120" i="9"/>
  <c r="DL120" i="9"/>
  <c r="DM120" i="9"/>
  <c r="BD121" i="9"/>
  <c r="AZ121" i="9"/>
  <c r="AV121" i="9"/>
  <c r="AR121" i="9"/>
  <c r="AN121" i="9"/>
  <c r="AJ121" i="9"/>
  <c r="AF121" i="9"/>
  <c r="AB121" i="9"/>
  <c r="X121" i="9"/>
  <c r="AG121" i="9"/>
  <c r="AC121" i="9"/>
  <c r="BB121" i="9"/>
  <c r="AT121" i="9"/>
  <c r="AP121" i="9"/>
  <c r="AD121" i="9"/>
  <c r="BG121" i="9"/>
  <c r="AU121" i="9"/>
  <c r="AQ121" i="9"/>
  <c r="AE121" i="9"/>
  <c r="W121" i="9"/>
  <c r="BE121" i="9"/>
  <c r="BA121" i="9"/>
  <c r="AW121" i="9"/>
  <c r="AS121" i="9"/>
  <c r="AO121" i="9"/>
  <c r="AK121" i="9"/>
  <c r="Y121" i="9"/>
  <c r="AX121" i="9"/>
  <c r="AL121" i="9"/>
  <c r="Z121" i="9"/>
  <c r="AY121" i="9"/>
  <c r="AM121" i="9"/>
  <c r="AA121" i="9"/>
  <c r="BF121" i="9"/>
  <c r="AH121" i="9"/>
  <c r="BC121" i="9"/>
  <c r="AI121" i="9"/>
  <c r="K122" i="9"/>
  <c r="CB121" i="9"/>
  <c r="CA121" i="9"/>
  <c r="BZ121" i="9"/>
  <c r="BY121" i="9"/>
  <c r="BX121" i="9"/>
  <c r="BW121" i="9"/>
  <c r="BV121" i="9"/>
  <c r="BU121" i="9"/>
  <c r="BT121" i="9"/>
  <c r="BS121" i="9"/>
  <c r="BR121" i="9"/>
  <c r="BQ121" i="9"/>
  <c r="BP121" i="9"/>
  <c r="BO121" i="9"/>
  <c r="BN121" i="9"/>
  <c r="F121" i="9"/>
  <c r="C123" i="9" a="1"/>
  <c r="G122" i="9" l="1"/>
  <c r="S122" i="9"/>
  <c r="O122" i="9"/>
  <c r="V122" i="9"/>
  <c r="R122" i="9"/>
  <c r="N122" i="9"/>
  <c r="J122" i="9"/>
  <c r="D122" i="9"/>
  <c r="U122" i="9"/>
  <c r="Q122" i="9"/>
  <c r="M122" i="9"/>
  <c r="I122" i="9"/>
  <c r="T122" i="9"/>
  <c r="P122" i="9"/>
  <c r="L122" i="9"/>
  <c r="E122" i="9"/>
  <c r="BZ122" i="9" s="1"/>
  <c r="C123" i="9"/>
  <c r="H123" i="9" s="1"/>
  <c r="CC121" i="9"/>
  <c r="CD121" i="9"/>
  <c r="CE121" i="9"/>
  <c r="CF121" i="9"/>
  <c r="CG121" i="9"/>
  <c r="CH121" i="9"/>
  <c r="CI121" i="9"/>
  <c r="CJ121" i="9"/>
  <c r="CK121" i="9"/>
  <c r="CL121" i="9"/>
  <c r="CM121" i="9"/>
  <c r="CN121" i="9"/>
  <c r="CO121" i="9"/>
  <c r="CP121" i="9"/>
  <c r="CQ121" i="9"/>
  <c r="CR121" i="9"/>
  <c r="CS121" i="9"/>
  <c r="CT121" i="9"/>
  <c r="CU121" i="9"/>
  <c r="CV121" i="9"/>
  <c r="CW121" i="9"/>
  <c r="CX121" i="9"/>
  <c r="CY121" i="9"/>
  <c r="CZ121" i="9"/>
  <c r="DA121" i="9"/>
  <c r="DC121" i="9"/>
  <c r="DB121" i="9"/>
  <c r="DD121" i="9"/>
  <c r="DE121" i="9"/>
  <c r="DF121" i="9"/>
  <c r="DG121" i="9"/>
  <c r="DH121" i="9"/>
  <c r="DI121" i="9"/>
  <c r="DJ121" i="9"/>
  <c r="DK121" i="9"/>
  <c r="DL121" i="9"/>
  <c r="DM121" i="9"/>
  <c r="BD122" i="9"/>
  <c r="AZ122" i="9"/>
  <c r="AV122" i="9"/>
  <c r="AR122" i="9"/>
  <c r="AN122" i="9"/>
  <c r="AJ122" i="9"/>
  <c r="AF122" i="9"/>
  <c r="AB122" i="9"/>
  <c r="X122" i="9"/>
  <c r="AK122" i="9"/>
  <c r="AC122" i="9"/>
  <c r="BC122" i="9"/>
  <c r="AM122" i="9"/>
  <c r="W122" i="9"/>
  <c r="BE122" i="9"/>
  <c r="BA122" i="9"/>
  <c r="AW122" i="9"/>
  <c r="AS122" i="9"/>
  <c r="AO122" i="9"/>
  <c r="AG122" i="9"/>
  <c r="Y122" i="9"/>
  <c r="BG122" i="9"/>
  <c r="AQ122" i="9"/>
  <c r="AE122" i="9"/>
  <c r="BF122" i="9"/>
  <c r="BB122" i="9"/>
  <c r="AX122" i="9"/>
  <c r="AT122" i="9"/>
  <c r="AP122" i="9"/>
  <c r="AL122" i="9"/>
  <c r="AH122" i="9"/>
  <c r="AD122" i="9"/>
  <c r="Z122" i="9"/>
  <c r="AY122" i="9"/>
  <c r="AU122" i="9"/>
  <c r="AI122" i="9"/>
  <c r="AA122" i="9"/>
  <c r="D123" i="9"/>
  <c r="J123" i="9"/>
  <c r="N123" i="9"/>
  <c r="R123" i="9"/>
  <c r="V123" i="9"/>
  <c r="BV122" i="9"/>
  <c r="BQ122" i="9"/>
  <c r="C124" i="9" a="1"/>
  <c r="BJ122" i="9"/>
  <c r="F122" i="9" l="1"/>
  <c r="BR122" i="9"/>
  <c r="BW122" i="9"/>
  <c r="BN122" i="9"/>
  <c r="BY122" i="9"/>
  <c r="BS122" i="9"/>
  <c r="BO122" i="9"/>
  <c r="BU122" i="9"/>
  <c r="CA122" i="9"/>
  <c r="BP122" i="9"/>
  <c r="BT122" i="9"/>
  <c r="BX122" i="9"/>
  <c r="CB122" i="9"/>
  <c r="S123" i="9"/>
  <c r="K123" i="9"/>
  <c r="G123" i="9"/>
  <c r="U123" i="9"/>
  <c r="Q123" i="9"/>
  <c r="M123" i="9"/>
  <c r="I123" i="9"/>
  <c r="O123" i="9"/>
  <c r="T123" i="9"/>
  <c r="P123" i="9"/>
  <c r="L123" i="9"/>
  <c r="E123" i="9"/>
  <c r="CB123" i="9" s="1"/>
  <c r="C124" i="9"/>
  <c r="D124" i="9" s="1"/>
  <c r="CC122" i="9"/>
  <c r="CD122" i="9"/>
  <c r="CE122" i="9"/>
  <c r="CF122" i="9"/>
  <c r="CG122" i="9"/>
  <c r="CH122" i="9"/>
  <c r="CI122" i="9"/>
  <c r="CJ122" i="9"/>
  <c r="CK122" i="9"/>
  <c r="CL122" i="9"/>
  <c r="CM122" i="9"/>
  <c r="CN122" i="9"/>
  <c r="CO122" i="9"/>
  <c r="CP122" i="9"/>
  <c r="CQ122" i="9"/>
  <c r="CR122" i="9"/>
  <c r="CS122" i="9"/>
  <c r="CT122" i="9"/>
  <c r="CU122" i="9"/>
  <c r="CV122" i="9"/>
  <c r="CW122" i="9"/>
  <c r="CX122" i="9"/>
  <c r="CY122" i="9"/>
  <c r="CZ122" i="9"/>
  <c r="DA122" i="9"/>
  <c r="DB122" i="9"/>
  <c r="DC122" i="9"/>
  <c r="DD122" i="9"/>
  <c r="DE122" i="9"/>
  <c r="DF122" i="9"/>
  <c r="DG122" i="9"/>
  <c r="DH122" i="9"/>
  <c r="DI122" i="9"/>
  <c r="DJ122" i="9"/>
  <c r="DK122" i="9"/>
  <c r="DL122" i="9"/>
  <c r="DM122" i="9"/>
  <c r="BD123" i="9"/>
  <c r="AZ123" i="9"/>
  <c r="AV123" i="9"/>
  <c r="AR123" i="9"/>
  <c r="AN123" i="9"/>
  <c r="AJ123" i="9"/>
  <c r="AF123" i="9"/>
  <c r="AB123" i="9"/>
  <c r="X123" i="9"/>
  <c r="AG123" i="9"/>
  <c r="Y123" i="9"/>
  <c r="BB123" i="9"/>
  <c r="AT123" i="9"/>
  <c r="AP123" i="9"/>
  <c r="AD123" i="9"/>
  <c r="Z123" i="9"/>
  <c r="AY123" i="9"/>
  <c r="AU123" i="9"/>
  <c r="AI123" i="9"/>
  <c r="W123" i="9"/>
  <c r="BE123" i="9"/>
  <c r="BA123" i="9"/>
  <c r="AW123" i="9"/>
  <c r="AS123" i="9"/>
  <c r="AO123" i="9"/>
  <c r="AK123" i="9"/>
  <c r="AC123" i="9"/>
  <c r="AX123" i="9"/>
  <c r="AH123" i="9"/>
  <c r="BC123" i="9"/>
  <c r="AQ123" i="9"/>
  <c r="AE123" i="9"/>
  <c r="BF123" i="9"/>
  <c r="AL123" i="9"/>
  <c r="BG123" i="9"/>
  <c r="AM123" i="9"/>
  <c r="AA123" i="9"/>
  <c r="G124" i="9"/>
  <c r="K124" i="9"/>
  <c r="BJ124" i="9"/>
  <c r="BJ123" i="9"/>
  <c r="C125" i="9" a="1"/>
  <c r="BS123" i="9" l="1"/>
  <c r="CA123" i="9"/>
  <c r="BQ123" i="9"/>
  <c r="BO123" i="9"/>
  <c r="BW123" i="9"/>
  <c r="O124" i="9"/>
  <c r="BY123" i="9"/>
  <c r="F123" i="9"/>
  <c r="BU123" i="9"/>
  <c r="S124" i="9"/>
  <c r="T124" i="9"/>
  <c r="P124" i="9"/>
  <c r="L124" i="9"/>
  <c r="H124" i="9"/>
  <c r="Q124" i="9"/>
  <c r="M124" i="9"/>
  <c r="I124" i="9"/>
  <c r="U124" i="9"/>
  <c r="V124" i="9"/>
  <c r="R124" i="9"/>
  <c r="N124" i="9"/>
  <c r="J124" i="9"/>
  <c r="BN123" i="9"/>
  <c r="BR123" i="9"/>
  <c r="BV123" i="9"/>
  <c r="BZ123" i="9"/>
  <c r="BP123" i="9"/>
  <c r="BT123" i="9"/>
  <c r="BX123" i="9"/>
  <c r="E124" i="9"/>
  <c r="BZ124" i="9" s="1"/>
  <c r="C125" i="9"/>
  <c r="I125" i="9" s="1"/>
  <c r="CC123" i="9"/>
  <c r="CD123" i="9"/>
  <c r="CE123" i="9"/>
  <c r="CF123" i="9"/>
  <c r="CG123" i="9"/>
  <c r="CH123" i="9"/>
  <c r="CI123" i="9"/>
  <c r="CJ123" i="9"/>
  <c r="CK123" i="9"/>
  <c r="CL123" i="9"/>
  <c r="CM123" i="9"/>
  <c r="CN123" i="9"/>
  <c r="CO123" i="9"/>
  <c r="CP123" i="9"/>
  <c r="CQ123" i="9"/>
  <c r="CR123" i="9"/>
  <c r="CS123" i="9"/>
  <c r="CT123" i="9"/>
  <c r="CU123" i="9"/>
  <c r="CV123" i="9"/>
  <c r="CW123" i="9"/>
  <c r="CX123" i="9"/>
  <c r="CY123" i="9"/>
  <c r="CZ123" i="9"/>
  <c r="DA123" i="9"/>
  <c r="DC123" i="9"/>
  <c r="DB123" i="9"/>
  <c r="DD123" i="9"/>
  <c r="DE123" i="9"/>
  <c r="DF123" i="9"/>
  <c r="DG123" i="9"/>
  <c r="DH123" i="9"/>
  <c r="DI123" i="9"/>
  <c r="DJ123" i="9"/>
  <c r="DK123" i="9"/>
  <c r="DL123" i="9"/>
  <c r="DM123" i="9"/>
  <c r="BD124" i="9"/>
  <c r="AZ124" i="9"/>
  <c r="AV124" i="9"/>
  <c r="AR124" i="9"/>
  <c r="AN124" i="9"/>
  <c r="AJ124" i="9"/>
  <c r="AF124" i="9"/>
  <c r="AB124" i="9"/>
  <c r="X124" i="9"/>
  <c r="AK124" i="9"/>
  <c r="AG124" i="9"/>
  <c r="Y124" i="9"/>
  <c r="BB124" i="9"/>
  <c r="AT124" i="9"/>
  <c r="AL124" i="9"/>
  <c r="AD124" i="9"/>
  <c r="BG124" i="9"/>
  <c r="AU124" i="9"/>
  <c r="AI124" i="9"/>
  <c r="AA124" i="9"/>
  <c r="BE124" i="9"/>
  <c r="BA124" i="9"/>
  <c r="AW124" i="9"/>
  <c r="AS124" i="9"/>
  <c r="AO124" i="9"/>
  <c r="AC124" i="9"/>
  <c r="AX124" i="9"/>
  <c r="AP124" i="9"/>
  <c r="Z124" i="9"/>
  <c r="BC124" i="9"/>
  <c r="AQ124" i="9"/>
  <c r="AE124" i="9"/>
  <c r="BF124" i="9"/>
  <c r="AH124" i="9"/>
  <c r="AY124" i="9"/>
  <c r="AM124" i="9"/>
  <c r="W124" i="9"/>
  <c r="D125" i="9"/>
  <c r="G125" i="9"/>
  <c r="J125" i="9"/>
  <c r="K125" i="9"/>
  <c r="N125" i="9"/>
  <c r="O125" i="9"/>
  <c r="R125" i="9"/>
  <c r="S125" i="9"/>
  <c r="V125" i="9"/>
  <c r="BY124" i="9"/>
  <c r="BU124" i="9"/>
  <c r="BQ124" i="9"/>
  <c r="F124" i="9"/>
  <c r="BJ125" i="9"/>
  <c r="C126" i="9" a="1"/>
  <c r="BT124" i="9" l="1"/>
  <c r="CB124" i="9"/>
  <c r="BO124" i="9"/>
  <c r="BS124" i="9"/>
  <c r="BW124" i="9"/>
  <c r="CA124" i="9"/>
  <c r="T125" i="9"/>
  <c r="P125" i="9"/>
  <c r="L125" i="9"/>
  <c r="H125" i="9"/>
  <c r="BP124" i="9"/>
  <c r="BX124" i="9"/>
  <c r="BN124" i="9"/>
  <c r="BR124" i="9"/>
  <c r="BV124" i="9"/>
  <c r="U125" i="9"/>
  <c r="Q125" i="9"/>
  <c r="M125" i="9"/>
  <c r="E125" i="9"/>
  <c r="BZ125" i="9" s="1"/>
  <c r="C126" i="9"/>
  <c r="D126" i="9" s="1"/>
  <c r="CC124" i="9"/>
  <c r="CD124" i="9"/>
  <c r="CE124" i="9"/>
  <c r="CF124" i="9"/>
  <c r="CG124" i="9"/>
  <c r="CH124" i="9"/>
  <c r="CI124" i="9"/>
  <c r="CJ124" i="9"/>
  <c r="CK124" i="9"/>
  <c r="CL124" i="9"/>
  <c r="CM124" i="9"/>
  <c r="CN124" i="9"/>
  <c r="CO124" i="9"/>
  <c r="CP124" i="9"/>
  <c r="CQ124" i="9"/>
  <c r="CR124" i="9"/>
  <c r="CS124" i="9"/>
  <c r="CT124" i="9"/>
  <c r="CU124" i="9"/>
  <c r="CV124" i="9"/>
  <c r="CW124" i="9"/>
  <c r="CX124" i="9"/>
  <c r="CY124" i="9"/>
  <c r="CZ124" i="9"/>
  <c r="DA124" i="9"/>
  <c r="DC124" i="9"/>
  <c r="DB124" i="9"/>
  <c r="DD124" i="9"/>
  <c r="DE124" i="9"/>
  <c r="DF124" i="9"/>
  <c r="DG124" i="9"/>
  <c r="DH124" i="9"/>
  <c r="DI124" i="9"/>
  <c r="DJ124" i="9"/>
  <c r="DK124" i="9"/>
  <c r="DL124" i="9"/>
  <c r="DM124" i="9"/>
  <c r="BD125" i="9"/>
  <c r="AZ125" i="9"/>
  <c r="AV125" i="9"/>
  <c r="AR125" i="9"/>
  <c r="AN125" i="9"/>
  <c r="AJ125" i="9"/>
  <c r="AF125" i="9"/>
  <c r="AB125" i="9"/>
  <c r="X125" i="9"/>
  <c r="AK125" i="9"/>
  <c r="AC125" i="9"/>
  <c r="Y125" i="9"/>
  <c r="BF125" i="9"/>
  <c r="AX125" i="9"/>
  <c r="AP125" i="9"/>
  <c r="AL125" i="9"/>
  <c r="AD125" i="9"/>
  <c r="AI125" i="9"/>
  <c r="AE125" i="9"/>
  <c r="BE125" i="9"/>
  <c r="BA125" i="9"/>
  <c r="AW125" i="9"/>
  <c r="AS125" i="9"/>
  <c r="AO125" i="9"/>
  <c r="AG125" i="9"/>
  <c r="BB125" i="9"/>
  <c r="AT125" i="9"/>
  <c r="AH125" i="9"/>
  <c r="Z125" i="9"/>
  <c r="AA125" i="9"/>
  <c r="BG125" i="9"/>
  <c r="BC125" i="9"/>
  <c r="AY125" i="9"/>
  <c r="AU125" i="9"/>
  <c r="AQ125" i="9"/>
  <c r="AM125" i="9"/>
  <c r="W125" i="9"/>
  <c r="Q126" i="9"/>
  <c r="CA125" i="9"/>
  <c r="BY125" i="9"/>
  <c r="BW125" i="9"/>
  <c r="BU125" i="9"/>
  <c r="BS125" i="9"/>
  <c r="BQ125" i="9"/>
  <c r="BO125" i="9"/>
  <c r="BN125" i="9"/>
  <c r="F125" i="9"/>
  <c r="C127" i="9" a="1"/>
  <c r="I126" i="9" l="1"/>
  <c r="O126" i="9"/>
  <c r="G126" i="9"/>
  <c r="U126" i="9"/>
  <c r="M126" i="9"/>
  <c r="S126" i="9"/>
  <c r="K126" i="9"/>
  <c r="T126" i="9"/>
  <c r="P126" i="9"/>
  <c r="L126" i="9"/>
  <c r="H126" i="9"/>
  <c r="V126" i="9"/>
  <c r="R126" i="9"/>
  <c r="N126" i="9"/>
  <c r="J126" i="9"/>
  <c r="BP125" i="9"/>
  <c r="BT125" i="9"/>
  <c r="BX125" i="9"/>
  <c r="CB125" i="9"/>
  <c r="BR125" i="9"/>
  <c r="BV125" i="9"/>
  <c r="E126" i="9"/>
  <c r="CB126" i="9" s="1"/>
  <c r="C127" i="9"/>
  <c r="D127" i="9" s="1"/>
  <c r="CC125" i="9"/>
  <c r="CD125" i="9"/>
  <c r="CE125" i="9"/>
  <c r="CF125" i="9"/>
  <c r="CG125" i="9"/>
  <c r="CH125" i="9"/>
  <c r="CI125" i="9"/>
  <c r="CJ125" i="9"/>
  <c r="CK125" i="9"/>
  <c r="CL125" i="9"/>
  <c r="CM125" i="9"/>
  <c r="CN125" i="9"/>
  <c r="CO125" i="9"/>
  <c r="CP125" i="9"/>
  <c r="CQ125" i="9"/>
  <c r="CR125" i="9"/>
  <c r="CS125" i="9"/>
  <c r="CT125" i="9"/>
  <c r="CU125" i="9"/>
  <c r="CV125" i="9"/>
  <c r="CW125" i="9"/>
  <c r="CX125" i="9"/>
  <c r="CY125" i="9"/>
  <c r="CZ125" i="9"/>
  <c r="DA125" i="9"/>
  <c r="DC125" i="9"/>
  <c r="DB125" i="9"/>
  <c r="DD125" i="9"/>
  <c r="DE125" i="9"/>
  <c r="DF125" i="9"/>
  <c r="DG125" i="9"/>
  <c r="DH125" i="9"/>
  <c r="DI125" i="9"/>
  <c r="DJ125" i="9"/>
  <c r="DK125" i="9"/>
  <c r="DL125" i="9"/>
  <c r="DM125" i="9"/>
  <c r="BD126" i="9"/>
  <c r="AZ126" i="9"/>
  <c r="AV126" i="9"/>
  <c r="AR126" i="9"/>
  <c r="AN126" i="9"/>
  <c r="AJ126" i="9"/>
  <c r="AF126" i="9"/>
  <c r="AB126" i="9"/>
  <c r="X126" i="9"/>
  <c r="AK126" i="9"/>
  <c r="AC126" i="9"/>
  <c r="Y126" i="9"/>
  <c r="AX126" i="9"/>
  <c r="AT126" i="9"/>
  <c r="AH126" i="9"/>
  <c r="Z126" i="9"/>
  <c r="AY126" i="9"/>
  <c r="AU126" i="9"/>
  <c r="AI126" i="9"/>
  <c r="W126" i="9"/>
  <c r="BE126" i="9"/>
  <c r="BA126" i="9"/>
  <c r="AW126" i="9"/>
  <c r="AS126" i="9"/>
  <c r="AO126" i="9"/>
  <c r="AG126" i="9"/>
  <c r="BB126" i="9"/>
  <c r="AP126" i="9"/>
  <c r="AD126" i="9"/>
  <c r="BC126" i="9"/>
  <c r="AQ126" i="9"/>
  <c r="AE126" i="9"/>
  <c r="BF126" i="9"/>
  <c r="AL126" i="9"/>
  <c r="BG126" i="9"/>
  <c r="AM126" i="9"/>
  <c r="AA126" i="9"/>
  <c r="G127" i="9"/>
  <c r="K127" i="9"/>
  <c r="O127" i="9"/>
  <c r="S127" i="9"/>
  <c r="BU126" i="9"/>
  <c r="F126" i="9"/>
  <c r="BJ126" i="9"/>
  <c r="C128" i="9" a="1"/>
  <c r="BJ127" i="9"/>
  <c r="T127" i="9" l="1"/>
  <c r="U127" i="9"/>
  <c r="Q127" i="9"/>
  <c r="M127" i="9"/>
  <c r="I127" i="9"/>
  <c r="P127" i="9"/>
  <c r="L127" i="9"/>
  <c r="H127" i="9"/>
  <c r="V127" i="9"/>
  <c r="R127" i="9"/>
  <c r="N127" i="9"/>
  <c r="J127" i="9"/>
  <c r="BS126" i="9"/>
  <c r="BQ126" i="9"/>
  <c r="BY126" i="9"/>
  <c r="BO126" i="9"/>
  <c r="BW126" i="9"/>
  <c r="CA126" i="9"/>
  <c r="BN126" i="9"/>
  <c r="BR126" i="9"/>
  <c r="BV126" i="9"/>
  <c r="BZ126" i="9"/>
  <c r="BP126" i="9"/>
  <c r="BT126" i="9"/>
  <c r="BX126" i="9"/>
  <c r="E127" i="9"/>
  <c r="C128" i="9"/>
  <c r="D128" i="9" s="1"/>
  <c r="CC126" i="9"/>
  <c r="CD126" i="9"/>
  <c r="CE126" i="9"/>
  <c r="CF126" i="9"/>
  <c r="CG126" i="9"/>
  <c r="CH126" i="9"/>
  <c r="CI126" i="9"/>
  <c r="CJ126" i="9"/>
  <c r="CK126" i="9"/>
  <c r="CL126" i="9"/>
  <c r="CM126" i="9"/>
  <c r="CN126" i="9"/>
  <c r="CO126" i="9"/>
  <c r="CP126" i="9"/>
  <c r="CQ126" i="9"/>
  <c r="CR126" i="9"/>
  <c r="CS126" i="9"/>
  <c r="CT126" i="9"/>
  <c r="CU126" i="9"/>
  <c r="CV126" i="9"/>
  <c r="CW126" i="9"/>
  <c r="CX126" i="9"/>
  <c r="CY126" i="9"/>
  <c r="CZ126" i="9"/>
  <c r="DA126" i="9"/>
  <c r="DB126" i="9"/>
  <c r="DC126" i="9"/>
  <c r="DD126" i="9"/>
  <c r="DE126" i="9"/>
  <c r="DF126" i="9"/>
  <c r="DG126" i="9"/>
  <c r="DH126" i="9"/>
  <c r="DI126" i="9"/>
  <c r="DJ126" i="9"/>
  <c r="DK126" i="9"/>
  <c r="DL126" i="9"/>
  <c r="DM126" i="9"/>
  <c r="BD127" i="9"/>
  <c r="AZ127" i="9"/>
  <c r="AV127" i="9"/>
  <c r="AR127" i="9"/>
  <c r="AN127" i="9"/>
  <c r="AJ127" i="9"/>
  <c r="AF127" i="9"/>
  <c r="AB127" i="9"/>
  <c r="X127" i="9"/>
  <c r="AG127" i="9"/>
  <c r="Y127" i="9"/>
  <c r="BG127" i="9"/>
  <c r="AU127" i="9"/>
  <c r="AE127" i="9"/>
  <c r="BE127" i="9"/>
  <c r="BA127" i="9"/>
  <c r="AW127" i="9"/>
  <c r="AS127" i="9"/>
  <c r="AO127" i="9"/>
  <c r="AK127" i="9"/>
  <c r="AC127" i="9"/>
  <c r="BC127" i="9"/>
  <c r="AM127" i="9"/>
  <c r="AA127" i="9"/>
  <c r="BF127" i="9"/>
  <c r="BB127" i="9"/>
  <c r="AX127" i="9"/>
  <c r="AT127" i="9"/>
  <c r="AP127" i="9"/>
  <c r="AL127" i="9"/>
  <c r="AH127" i="9"/>
  <c r="AD127" i="9"/>
  <c r="Z127" i="9"/>
  <c r="AY127" i="9"/>
  <c r="AQ127" i="9"/>
  <c r="AI127" i="9"/>
  <c r="W127" i="9"/>
  <c r="K128" i="9"/>
  <c r="CB127" i="9"/>
  <c r="CA127" i="9"/>
  <c r="BZ127" i="9"/>
  <c r="BY127" i="9"/>
  <c r="BX127" i="9"/>
  <c r="BW127" i="9"/>
  <c r="BV127" i="9"/>
  <c r="BU127" i="9"/>
  <c r="BT127" i="9"/>
  <c r="BS127" i="9"/>
  <c r="BR127" i="9"/>
  <c r="BQ127" i="9"/>
  <c r="BP127" i="9"/>
  <c r="BO127" i="9"/>
  <c r="BN127" i="9"/>
  <c r="F127" i="9"/>
  <c r="C129" i="9" a="1"/>
  <c r="BJ128" i="9"/>
  <c r="O128" i="9" l="1"/>
  <c r="G128" i="9"/>
  <c r="S128" i="9"/>
  <c r="T128" i="9"/>
  <c r="L128" i="9"/>
  <c r="U128" i="9"/>
  <c r="Q128" i="9"/>
  <c r="M128" i="9"/>
  <c r="I128" i="9"/>
  <c r="P128" i="9"/>
  <c r="H128" i="9"/>
  <c r="V128" i="9"/>
  <c r="R128" i="9"/>
  <c r="N128" i="9"/>
  <c r="J128" i="9"/>
  <c r="E128" i="9"/>
  <c r="CA128" i="9" s="1"/>
  <c r="C129" i="9"/>
  <c r="H129" i="9" s="1"/>
  <c r="CC127" i="9"/>
  <c r="CD127" i="9"/>
  <c r="CE127" i="9"/>
  <c r="CF127" i="9"/>
  <c r="CG127" i="9"/>
  <c r="CH127" i="9"/>
  <c r="CI127" i="9"/>
  <c r="CJ127" i="9"/>
  <c r="CK127" i="9"/>
  <c r="CL127" i="9"/>
  <c r="CM127" i="9"/>
  <c r="CN127" i="9"/>
  <c r="CO127" i="9"/>
  <c r="CP127" i="9"/>
  <c r="CQ127" i="9"/>
  <c r="CR127" i="9"/>
  <c r="CS127" i="9"/>
  <c r="CT127" i="9"/>
  <c r="CU127" i="9"/>
  <c r="CV127" i="9"/>
  <c r="CW127" i="9"/>
  <c r="CX127" i="9"/>
  <c r="CY127" i="9"/>
  <c r="CZ127" i="9"/>
  <c r="DA127" i="9"/>
  <c r="DC127" i="9"/>
  <c r="DB127" i="9"/>
  <c r="DD127" i="9"/>
  <c r="DE127" i="9"/>
  <c r="DF127" i="9"/>
  <c r="DG127" i="9"/>
  <c r="DH127" i="9"/>
  <c r="DI127" i="9"/>
  <c r="DJ127" i="9"/>
  <c r="DK127" i="9"/>
  <c r="DL127" i="9"/>
  <c r="DM127" i="9"/>
  <c r="BD128" i="9"/>
  <c r="AZ128" i="9"/>
  <c r="AV128" i="9"/>
  <c r="AR128" i="9"/>
  <c r="AN128" i="9"/>
  <c r="AJ128" i="9"/>
  <c r="AF128" i="9"/>
  <c r="AB128" i="9"/>
  <c r="X128" i="9"/>
  <c r="AK128" i="9"/>
  <c r="AC128" i="9"/>
  <c r="Y128" i="9"/>
  <c r="AX128" i="9"/>
  <c r="AP128" i="9"/>
  <c r="AL128" i="9"/>
  <c r="Z128" i="9"/>
  <c r="BG128" i="9"/>
  <c r="AU128" i="9"/>
  <c r="AI128" i="9"/>
  <c r="AE128" i="9"/>
  <c r="BE128" i="9"/>
  <c r="BA128" i="9"/>
  <c r="AW128" i="9"/>
  <c r="AS128" i="9"/>
  <c r="AO128" i="9"/>
  <c r="AG128" i="9"/>
  <c r="BB128" i="9"/>
  <c r="AT128" i="9"/>
  <c r="AD128" i="9"/>
  <c r="BC128" i="9"/>
  <c r="AQ128" i="9"/>
  <c r="AA128" i="9"/>
  <c r="BF128" i="9"/>
  <c r="AH128" i="9"/>
  <c r="AY128" i="9"/>
  <c r="AM128" i="9"/>
  <c r="W128" i="9"/>
  <c r="D129" i="9"/>
  <c r="J129" i="9"/>
  <c r="N129" i="9"/>
  <c r="R129" i="9"/>
  <c r="V129" i="9"/>
  <c r="C130" i="9" a="1"/>
  <c r="F128" i="9" l="1"/>
  <c r="BU128" i="9"/>
  <c r="BR128" i="9"/>
  <c r="BZ128" i="9"/>
  <c r="BQ128" i="9"/>
  <c r="BY128" i="9"/>
  <c r="BN128" i="9"/>
  <c r="BV128" i="9"/>
  <c r="BP128" i="9"/>
  <c r="BT128" i="9"/>
  <c r="BX128" i="9"/>
  <c r="CB128" i="9"/>
  <c r="BO128" i="9"/>
  <c r="BS128" i="9"/>
  <c r="BW128" i="9"/>
  <c r="U129" i="9"/>
  <c r="Q129" i="9"/>
  <c r="M129" i="9"/>
  <c r="I129" i="9"/>
  <c r="S129" i="9"/>
  <c r="O129" i="9"/>
  <c r="K129" i="9"/>
  <c r="G129" i="9"/>
  <c r="T129" i="9"/>
  <c r="P129" i="9"/>
  <c r="L129" i="9"/>
  <c r="E129" i="9"/>
  <c r="CB129" i="9" s="1"/>
  <c r="C130" i="9"/>
  <c r="H130" i="9" s="1"/>
  <c r="CC128" i="9"/>
  <c r="CD128" i="9"/>
  <c r="CE128" i="9"/>
  <c r="CF128" i="9"/>
  <c r="CG128" i="9"/>
  <c r="CH128" i="9"/>
  <c r="CI128" i="9"/>
  <c r="CJ128" i="9"/>
  <c r="CK128" i="9"/>
  <c r="CL128" i="9"/>
  <c r="CM128" i="9"/>
  <c r="CN128" i="9"/>
  <c r="CO128" i="9"/>
  <c r="CP128" i="9"/>
  <c r="CQ128" i="9"/>
  <c r="CR128" i="9"/>
  <c r="CS128" i="9"/>
  <c r="CT128" i="9"/>
  <c r="CU128" i="9"/>
  <c r="CV128" i="9"/>
  <c r="CW128" i="9"/>
  <c r="CX128" i="9"/>
  <c r="CY128" i="9"/>
  <c r="CZ128" i="9"/>
  <c r="DA128" i="9"/>
  <c r="DC128" i="9"/>
  <c r="DB128" i="9"/>
  <c r="DD128" i="9"/>
  <c r="DE128" i="9"/>
  <c r="DF128" i="9"/>
  <c r="DG128" i="9"/>
  <c r="DH128" i="9"/>
  <c r="DI128" i="9"/>
  <c r="DJ128" i="9"/>
  <c r="DK128" i="9"/>
  <c r="DL128" i="9"/>
  <c r="DM128" i="9"/>
  <c r="BD129" i="9"/>
  <c r="AZ129" i="9"/>
  <c r="AV129" i="9"/>
  <c r="AR129" i="9"/>
  <c r="AN129" i="9"/>
  <c r="AJ129" i="9"/>
  <c r="AF129" i="9"/>
  <c r="AB129" i="9"/>
  <c r="X129" i="9"/>
  <c r="AC129" i="9"/>
  <c r="BG129" i="9"/>
  <c r="AM129" i="9"/>
  <c r="AA129" i="9"/>
  <c r="BE129" i="9"/>
  <c r="BA129" i="9"/>
  <c r="AW129" i="9"/>
  <c r="AS129" i="9"/>
  <c r="AO129" i="9"/>
  <c r="AK129" i="9"/>
  <c r="AG129" i="9"/>
  <c r="Y129" i="9"/>
  <c r="BC129" i="9"/>
  <c r="AQ129" i="9"/>
  <c r="AE129" i="9"/>
  <c r="BF129" i="9"/>
  <c r="BB129" i="9"/>
  <c r="AX129" i="9"/>
  <c r="AT129" i="9"/>
  <c r="AP129" i="9"/>
  <c r="AL129" i="9"/>
  <c r="AH129" i="9"/>
  <c r="AD129" i="9"/>
  <c r="Z129" i="9"/>
  <c r="AY129" i="9"/>
  <c r="AU129" i="9"/>
  <c r="AI129" i="9"/>
  <c r="W129" i="9"/>
  <c r="G130" i="9"/>
  <c r="K130" i="9"/>
  <c r="O130" i="9"/>
  <c r="S130" i="9"/>
  <c r="BU129" i="9"/>
  <c r="BQ129" i="9"/>
  <c r="F129" i="9"/>
  <c r="BJ130" i="9"/>
  <c r="BJ129" i="9"/>
  <c r="C131" i="9" a="1"/>
  <c r="V130" i="9" l="1"/>
  <c r="R130" i="9"/>
  <c r="N130" i="9"/>
  <c r="J130" i="9"/>
  <c r="D130" i="9"/>
  <c r="U130" i="9"/>
  <c r="Q130" i="9"/>
  <c r="M130" i="9"/>
  <c r="I130" i="9"/>
  <c r="T130" i="9"/>
  <c r="P130" i="9"/>
  <c r="L130" i="9"/>
  <c r="BY129" i="9"/>
  <c r="BO129" i="9"/>
  <c r="BS129" i="9"/>
  <c r="BW129" i="9"/>
  <c r="CA129" i="9"/>
  <c r="BN129" i="9"/>
  <c r="BR129" i="9"/>
  <c r="BV129" i="9"/>
  <c r="BZ129" i="9"/>
  <c r="BP129" i="9"/>
  <c r="BT129" i="9"/>
  <c r="BX129" i="9"/>
  <c r="E130" i="9"/>
  <c r="CB130" i="9" s="1"/>
  <c r="C131" i="9"/>
  <c r="CC129" i="9"/>
  <c r="CD129" i="9"/>
  <c r="CE129" i="9"/>
  <c r="CF129" i="9"/>
  <c r="CG129" i="9"/>
  <c r="CH129" i="9"/>
  <c r="CI129" i="9"/>
  <c r="CJ129" i="9"/>
  <c r="CK129" i="9"/>
  <c r="CL129" i="9"/>
  <c r="CM129" i="9"/>
  <c r="CN129" i="9"/>
  <c r="CO129" i="9"/>
  <c r="CP129" i="9"/>
  <c r="CQ129" i="9"/>
  <c r="CR129" i="9"/>
  <c r="CS129" i="9"/>
  <c r="CT129" i="9"/>
  <c r="CU129" i="9"/>
  <c r="CV129" i="9"/>
  <c r="CW129" i="9"/>
  <c r="CX129" i="9"/>
  <c r="CY129" i="9"/>
  <c r="CZ129" i="9"/>
  <c r="DA129" i="9"/>
  <c r="DC129" i="9"/>
  <c r="DB129" i="9"/>
  <c r="DD129" i="9"/>
  <c r="DE129" i="9"/>
  <c r="DF129" i="9"/>
  <c r="DG129" i="9"/>
  <c r="DH129" i="9"/>
  <c r="DI129" i="9"/>
  <c r="DJ129" i="9"/>
  <c r="DK129" i="9"/>
  <c r="DL129" i="9"/>
  <c r="DM129" i="9"/>
  <c r="BD130" i="9"/>
  <c r="AZ130" i="9"/>
  <c r="AV130" i="9"/>
  <c r="AR130" i="9"/>
  <c r="AN130" i="9"/>
  <c r="AJ130" i="9"/>
  <c r="AF130" i="9"/>
  <c r="AB130" i="9"/>
  <c r="X130" i="9"/>
  <c r="AK130" i="9"/>
  <c r="AC130" i="9"/>
  <c r="Y130" i="9"/>
  <c r="AX130" i="9"/>
  <c r="AP130" i="9"/>
  <c r="AL130" i="9"/>
  <c r="Z130" i="9"/>
  <c r="BG130" i="9"/>
  <c r="AU130" i="9"/>
  <c r="AI130" i="9"/>
  <c r="AA130" i="9"/>
  <c r="BE130" i="9"/>
  <c r="BA130" i="9"/>
  <c r="AW130" i="9"/>
  <c r="AS130" i="9"/>
  <c r="AO130" i="9"/>
  <c r="AG130" i="9"/>
  <c r="BB130" i="9"/>
  <c r="AT130" i="9"/>
  <c r="AH130" i="9"/>
  <c r="BC130" i="9"/>
  <c r="AQ130" i="9"/>
  <c r="AE130" i="9"/>
  <c r="BF130" i="9"/>
  <c r="AD130" i="9"/>
  <c r="AY130" i="9"/>
  <c r="AM130" i="9"/>
  <c r="W130" i="9"/>
  <c r="D131" i="9"/>
  <c r="G131" i="9"/>
  <c r="H131" i="9"/>
  <c r="I131" i="9"/>
  <c r="J131" i="9"/>
  <c r="K131" i="9"/>
  <c r="L131" i="9"/>
  <c r="M131" i="9"/>
  <c r="N131" i="9"/>
  <c r="O131" i="9"/>
  <c r="P131" i="9"/>
  <c r="Q131" i="9"/>
  <c r="R131" i="9"/>
  <c r="S131" i="9"/>
  <c r="T131" i="9"/>
  <c r="U131" i="9"/>
  <c r="V131" i="9"/>
  <c r="CA130" i="9"/>
  <c r="BZ130" i="9"/>
  <c r="BY130" i="9"/>
  <c r="BW130" i="9"/>
  <c r="BV130" i="9"/>
  <c r="BU130" i="9"/>
  <c r="BS130" i="9"/>
  <c r="BR130" i="9"/>
  <c r="BQ130" i="9"/>
  <c r="BO130" i="9"/>
  <c r="BN130" i="9"/>
  <c r="F130" i="9"/>
  <c r="BJ131" i="9"/>
  <c r="C132" i="9" a="1"/>
  <c r="BP130" i="9" l="1"/>
  <c r="BT130" i="9"/>
  <c r="BX130" i="9"/>
  <c r="E131" i="9"/>
  <c r="CB131" i="9" s="1"/>
  <c r="C132" i="9"/>
  <c r="H132" i="9" s="1"/>
  <c r="CC130" i="9"/>
  <c r="CD130" i="9"/>
  <c r="CE130" i="9"/>
  <c r="CF130" i="9"/>
  <c r="CG130" i="9"/>
  <c r="CH130" i="9"/>
  <c r="CI130" i="9"/>
  <c r="CJ130" i="9"/>
  <c r="CK130" i="9"/>
  <c r="CL130" i="9"/>
  <c r="CM130" i="9"/>
  <c r="CN130" i="9"/>
  <c r="CO130" i="9"/>
  <c r="CP130" i="9"/>
  <c r="CQ130" i="9"/>
  <c r="CR130" i="9"/>
  <c r="CS130" i="9"/>
  <c r="CT130" i="9"/>
  <c r="CU130" i="9"/>
  <c r="CV130" i="9"/>
  <c r="CW130" i="9"/>
  <c r="CX130" i="9"/>
  <c r="CY130" i="9"/>
  <c r="CZ130" i="9"/>
  <c r="DA130" i="9"/>
  <c r="DB130" i="9"/>
  <c r="DC130" i="9"/>
  <c r="DD130" i="9"/>
  <c r="DE130" i="9"/>
  <c r="DF130" i="9"/>
  <c r="DG130" i="9"/>
  <c r="DH130" i="9"/>
  <c r="DI130" i="9"/>
  <c r="DJ130" i="9"/>
  <c r="DK130" i="9"/>
  <c r="DL130" i="9"/>
  <c r="DM130" i="9"/>
  <c r="BD131" i="9"/>
  <c r="AZ131" i="9"/>
  <c r="AV131" i="9"/>
  <c r="AR131" i="9"/>
  <c r="AN131" i="9"/>
  <c r="AJ131" i="9"/>
  <c r="AF131" i="9"/>
  <c r="AB131" i="9"/>
  <c r="X131" i="9"/>
  <c r="AC131" i="9"/>
  <c r="BG131" i="9"/>
  <c r="AU131" i="9"/>
  <c r="AI131" i="9"/>
  <c r="AA131" i="9"/>
  <c r="BE131" i="9"/>
  <c r="BA131" i="9"/>
  <c r="AW131" i="9"/>
  <c r="AS131" i="9"/>
  <c r="AO131" i="9"/>
  <c r="AK131" i="9"/>
  <c r="AG131" i="9"/>
  <c r="Y131" i="9"/>
  <c r="BC131" i="9"/>
  <c r="AM131" i="9"/>
  <c r="BF131" i="9"/>
  <c r="BB131" i="9"/>
  <c r="AX131" i="9"/>
  <c r="AT131" i="9"/>
  <c r="AP131" i="9"/>
  <c r="AL131" i="9"/>
  <c r="AH131" i="9"/>
  <c r="AD131" i="9"/>
  <c r="Z131" i="9"/>
  <c r="AY131" i="9"/>
  <c r="AQ131" i="9"/>
  <c r="AE131" i="9"/>
  <c r="W131" i="9"/>
  <c r="D132" i="9"/>
  <c r="G132" i="9"/>
  <c r="I132" i="9"/>
  <c r="J132" i="9"/>
  <c r="K132" i="9"/>
  <c r="M132" i="9"/>
  <c r="N132" i="9"/>
  <c r="O132" i="9"/>
  <c r="Q132" i="9"/>
  <c r="R132" i="9"/>
  <c r="S132" i="9"/>
  <c r="U132" i="9"/>
  <c r="V132" i="9"/>
  <c r="F131" i="9"/>
  <c r="C133" i="9" a="1"/>
  <c r="BJ132" i="9"/>
  <c r="BU131" i="9" l="1"/>
  <c r="BQ131" i="9"/>
  <c r="BY131" i="9"/>
  <c r="BN131" i="9"/>
  <c r="BR131" i="9"/>
  <c r="BV131" i="9"/>
  <c r="BZ131" i="9"/>
  <c r="BO131" i="9"/>
  <c r="BS131" i="9"/>
  <c r="BW131" i="9"/>
  <c r="CA131" i="9"/>
  <c r="BP131" i="9"/>
  <c r="BT131" i="9"/>
  <c r="BX131" i="9"/>
  <c r="T132" i="9"/>
  <c r="P132" i="9"/>
  <c r="L132" i="9"/>
  <c r="E132" i="9"/>
  <c r="CB132" i="9" s="1"/>
  <c r="C133" i="9"/>
  <c r="H133" i="9" s="1"/>
  <c r="CC131" i="9"/>
  <c r="CD131" i="9"/>
  <c r="CE131" i="9"/>
  <c r="CF131" i="9"/>
  <c r="CG131" i="9"/>
  <c r="CH131" i="9"/>
  <c r="CI131" i="9"/>
  <c r="CJ131" i="9"/>
  <c r="CK131" i="9"/>
  <c r="CL131" i="9"/>
  <c r="CM131" i="9"/>
  <c r="CN131" i="9"/>
  <c r="CO131" i="9"/>
  <c r="CP131" i="9"/>
  <c r="CQ131" i="9"/>
  <c r="CR131" i="9"/>
  <c r="CS131" i="9"/>
  <c r="CT131" i="9"/>
  <c r="CU131" i="9"/>
  <c r="CV131" i="9"/>
  <c r="CW131" i="9"/>
  <c r="CX131" i="9"/>
  <c r="CY131" i="9"/>
  <c r="CZ131" i="9"/>
  <c r="DA131" i="9"/>
  <c r="DC131" i="9"/>
  <c r="DB131" i="9"/>
  <c r="DD131" i="9"/>
  <c r="DE131" i="9"/>
  <c r="DF131" i="9"/>
  <c r="DG131" i="9"/>
  <c r="DH131" i="9"/>
  <c r="DI131" i="9"/>
  <c r="DJ131" i="9"/>
  <c r="DK131" i="9"/>
  <c r="DL131" i="9"/>
  <c r="DM131" i="9"/>
  <c r="BD132" i="9"/>
  <c r="AZ132" i="9"/>
  <c r="AV132" i="9"/>
  <c r="AR132" i="9"/>
  <c r="AN132" i="9"/>
  <c r="AJ132" i="9"/>
  <c r="AF132" i="9"/>
  <c r="AB132" i="9"/>
  <c r="X132" i="9"/>
  <c r="AG132" i="9"/>
  <c r="Y132" i="9"/>
  <c r="BB132" i="9"/>
  <c r="AT132" i="9"/>
  <c r="AL132" i="9"/>
  <c r="AD132" i="9"/>
  <c r="BC132" i="9"/>
  <c r="AY132" i="9"/>
  <c r="AM132" i="9"/>
  <c r="AA132" i="9"/>
  <c r="BE132" i="9"/>
  <c r="BA132" i="9"/>
  <c r="AW132" i="9"/>
  <c r="AS132" i="9"/>
  <c r="AO132" i="9"/>
  <c r="AK132" i="9"/>
  <c r="AC132" i="9"/>
  <c r="AX132" i="9"/>
  <c r="AH132" i="9"/>
  <c r="BG132" i="9"/>
  <c r="AU132" i="9"/>
  <c r="AE132" i="9"/>
  <c r="W132" i="9"/>
  <c r="BF132" i="9"/>
  <c r="AP132" i="9"/>
  <c r="Z132" i="9"/>
  <c r="AQ132" i="9"/>
  <c r="AI132" i="9"/>
  <c r="G133" i="9"/>
  <c r="M133" i="9"/>
  <c r="R133" i="9"/>
  <c r="BW132" i="9"/>
  <c r="BU132" i="9"/>
  <c r="BO132" i="9"/>
  <c r="F132" i="9"/>
  <c r="C134" i="9" a="1"/>
  <c r="V133" i="9" l="1"/>
  <c r="Q133" i="9"/>
  <c r="K133" i="9"/>
  <c r="D133" i="9"/>
  <c r="E133" i="9" s="1"/>
  <c r="U133" i="9"/>
  <c r="O133" i="9"/>
  <c r="J133" i="9"/>
  <c r="S133" i="9"/>
  <c r="N133" i="9"/>
  <c r="I133" i="9"/>
  <c r="BS132" i="9"/>
  <c r="CA132" i="9"/>
  <c r="BQ132" i="9"/>
  <c r="BY132" i="9"/>
  <c r="T133" i="9"/>
  <c r="P133" i="9"/>
  <c r="L133" i="9"/>
  <c r="BN132" i="9"/>
  <c r="BR132" i="9"/>
  <c r="BV132" i="9"/>
  <c r="BZ132" i="9"/>
  <c r="BP132" i="9"/>
  <c r="BT132" i="9"/>
  <c r="BX132" i="9"/>
  <c r="C134" i="9"/>
  <c r="I134" i="9" s="1"/>
  <c r="CC132" i="9"/>
  <c r="CD132" i="9"/>
  <c r="CE132" i="9"/>
  <c r="CF132" i="9"/>
  <c r="CG132" i="9"/>
  <c r="CH132" i="9"/>
  <c r="CI132" i="9"/>
  <c r="CJ132" i="9"/>
  <c r="CK132" i="9"/>
  <c r="CL132" i="9"/>
  <c r="CM132" i="9"/>
  <c r="CN132" i="9"/>
  <c r="CO132" i="9"/>
  <c r="CP132" i="9"/>
  <c r="CQ132" i="9"/>
  <c r="CR132" i="9"/>
  <c r="CS132" i="9"/>
  <c r="CT132" i="9"/>
  <c r="CU132" i="9"/>
  <c r="CV132" i="9"/>
  <c r="CW132" i="9"/>
  <c r="CX132" i="9"/>
  <c r="CY132" i="9"/>
  <c r="CZ132" i="9"/>
  <c r="DA132" i="9"/>
  <c r="DC132" i="9"/>
  <c r="DB132" i="9"/>
  <c r="DD132" i="9"/>
  <c r="DE132" i="9"/>
  <c r="DF132" i="9"/>
  <c r="DG132" i="9"/>
  <c r="DH132" i="9"/>
  <c r="DI132" i="9"/>
  <c r="DJ132" i="9"/>
  <c r="DK132" i="9"/>
  <c r="DL132" i="9"/>
  <c r="DM132" i="9"/>
  <c r="BD133" i="9"/>
  <c r="AZ133" i="9"/>
  <c r="AV133" i="9"/>
  <c r="AR133" i="9"/>
  <c r="AN133" i="9"/>
  <c r="AJ133" i="9"/>
  <c r="AF133" i="9"/>
  <c r="AB133" i="9"/>
  <c r="X133" i="9"/>
  <c r="AG133" i="9"/>
  <c r="Y133" i="9"/>
  <c r="BG133" i="9"/>
  <c r="AQ133" i="9"/>
  <c r="AE133" i="9"/>
  <c r="BE133" i="9"/>
  <c r="BA133" i="9"/>
  <c r="AW133" i="9"/>
  <c r="AS133" i="9"/>
  <c r="AO133" i="9"/>
  <c r="AK133" i="9"/>
  <c r="AC133" i="9"/>
  <c r="Z133" i="9"/>
  <c r="AY133" i="9"/>
  <c r="AM133" i="9"/>
  <c r="AA133" i="9"/>
  <c r="BF133" i="9"/>
  <c r="BB133" i="9"/>
  <c r="AX133" i="9"/>
  <c r="AT133" i="9"/>
  <c r="AP133" i="9"/>
  <c r="AL133" i="9"/>
  <c r="AH133" i="9"/>
  <c r="AD133" i="9"/>
  <c r="BC133" i="9"/>
  <c r="AU133" i="9"/>
  <c r="AI133" i="9"/>
  <c r="W133" i="9"/>
  <c r="H134" i="9"/>
  <c r="P134" i="9"/>
  <c r="BJ133" i="9"/>
  <c r="C135" i="9" a="1"/>
  <c r="BY133" i="9" l="1"/>
  <c r="BZ133" i="9"/>
  <c r="BR133" i="9"/>
  <c r="BO133" i="9"/>
  <c r="BW133" i="9"/>
  <c r="BV133" i="9"/>
  <c r="BN133" i="9"/>
  <c r="CA133" i="9"/>
  <c r="BS133" i="9"/>
  <c r="F133" i="9"/>
  <c r="BP133" i="9"/>
  <c r="BT133" i="9"/>
  <c r="BX133" i="9"/>
  <c r="CB133" i="9"/>
  <c r="BQ133" i="9"/>
  <c r="BU133" i="9"/>
  <c r="R134" i="9"/>
  <c r="J134" i="9"/>
  <c r="T134" i="9"/>
  <c r="L134" i="9"/>
  <c r="V134" i="9"/>
  <c r="N134" i="9"/>
  <c r="D134" i="9"/>
  <c r="S134" i="9"/>
  <c r="O134" i="9"/>
  <c r="K134" i="9"/>
  <c r="G134" i="9"/>
  <c r="U134" i="9"/>
  <c r="Q134" i="9"/>
  <c r="M134" i="9"/>
  <c r="E134" i="9"/>
  <c r="CB134" i="9" s="1"/>
  <c r="C135" i="9"/>
  <c r="H135" i="9" s="1"/>
  <c r="CC133" i="9"/>
  <c r="CD133" i="9"/>
  <c r="CE133" i="9"/>
  <c r="CF133" i="9"/>
  <c r="CG133" i="9"/>
  <c r="CH133" i="9"/>
  <c r="CI133" i="9"/>
  <c r="CJ133" i="9"/>
  <c r="CK133" i="9"/>
  <c r="CL133" i="9"/>
  <c r="CM133" i="9"/>
  <c r="CN133" i="9"/>
  <c r="CO133" i="9"/>
  <c r="CP133" i="9"/>
  <c r="CQ133" i="9"/>
  <c r="CR133" i="9"/>
  <c r="CS133" i="9"/>
  <c r="CT133" i="9"/>
  <c r="CU133" i="9"/>
  <c r="CV133" i="9"/>
  <c r="CW133" i="9"/>
  <c r="CX133" i="9"/>
  <c r="CY133" i="9"/>
  <c r="CZ133" i="9"/>
  <c r="DA133" i="9"/>
  <c r="DC133" i="9"/>
  <c r="DB133" i="9"/>
  <c r="DD133" i="9"/>
  <c r="DE133" i="9"/>
  <c r="DF133" i="9"/>
  <c r="DG133" i="9"/>
  <c r="DH133" i="9"/>
  <c r="DI133" i="9"/>
  <c r="DJ133" i="9"/>
  <c r="DK133" i="9"/>
  <c r="DL133" i="9"/>
  <c r="DM133" i="9"/>
  <c r="BD134" i="9"/>
  <c r="AZ134" i="9"/>
  <c r="AV134" i="9"/>
  <c r="AR134" i="9"/>
  <c r="AN134" i="9"/>
  <c r="AJ134" i="9"/>
  <c r="AF134" i="9"/>
  <c r="AB134" i="9"/>
  <c r="X134" i="9"/>
  <c r="Y134" i="9"/>
  <c r="BC134" i="9"/>
  <c r="AI134" i="9"/>
  <c r="W134" i="9"/>
  <c r="BE134" i="9"/>
  <c r="BA134" i="9"/>
  <c r="AW134" i="9"/>
  <c r="AS134" i="9"/>
  <c r="AO134" i="9"/>
  <c r="AK134" i="9"/>
  <c r="AG134" i="9"/>
  <c r="AC134" i="9"/>
  <c r="AY134" i="9"/>
  <c r="AM134" i="9"/>
  <c r="AA134" i="9"/>
  <c r="BF134" i="9"/>
  <c r="BB134" i="9"/>
  <c r="AX134" i="9"/>
  <c r="AT134" i="9"/>
  <c r="AP134" i="9"/>
  <c r="AL134" i="9"/>
  <c r="AH134" i="9"/>
  <c r="AD134" i="9"/>
  <c r="Z134" i="9"/>
  <c r="BG134" i="9"/>
  <c r="AU134" i="9"/>
  <c r="AQ134" i="9"/>
  <c r="AE134" i="9"/>
  <c r="K135" i="9"/>
  <c r="BY134" i="9"/>
  <c r="BU134" i="9"/>
  <c r="BQ134" i="9"/>
  <c r="F134" i="9"/>
  <c r="BJ134" i="9"/>
  <c r="BJ135" i="9"/>
  <c r="C136" i="9" a="1"/>
  <c r="G135" i="9" l="1"/>
  <c r="S135" i="9"/>
  <c r="O135" i="9"/>
  <c r="V135" i="9"/>
  <c r="R135" i="9"/>
  <c r="N135" i="9"/>
  <c r="J135" i="9"/>
  <c r="D135" i="9"/>
  <c r="E135" i="9" s="1"/>
  <c r="U135" i="9"/>
  <c r="Q135" i="9"/>
  <c r="M135" i="9"/>
  <c r="I135" i="9"/>
  <c r="T135" i="9"/>
  <c r="P135" i="9"/>
  <c r="L135" i="9"/>
  <c r="BO134" i="9"/>
  <c r="BW134" i="9"/>
  <c r="BS134" i="9"/>
  <c r="CA134" i="9"/>
  <c r="BN134" i="9"/>
  <c r="BR134" i="9"/>
  <c r="BV134" i="9"/>
  <c r="BZ134" i="9"/>
  <c r="BP134" i="9"/>
  <c r="BT134" i="9"/>
  <c r="BX134" i="9"/>
  <c r="C136" i="9"/>
  <c r="I136" i="9" s="1"/>
  <c r="CC134" i="9"/>
  <c r="CD134" i="9"/>
  <c r="CE134" i="9"/>
  <c r="CF134" i="9"/>
  <c r="CG134" i="9"/>
  <c r="CH134" i="9"/>
  <c r="CI134" i="9"/>
  <c r="CJ134" i="9"/>
  <c r="CK134" i="9"/>
  <c r="CL134" i="9"/>
  <c r="CM134" i="9"/>
  <c r="CN134" i="9"/>
  <c r="CO134" i="9"/>
  <c r="CP134" i="9"/>
  <c r="CQ134" i="9"/>
  <c r="CR134" i="9"/>
  <c r="CS134" i="9"/>
  <c r="CT134" i="9"/>
  <c r="CU134" i="9"/>
  <c r="CV134" i="9"/>
  <c r="CW134" i="9"/>
  <c r="CX134" i="9"/>
  <c r="CY134" i="9"/>
  <c r="CZ134" i="9"/>
  <c r="DA134" i="9"/>
  <c r="DB134" i="9"/>
  <c r="DC134" i="9"/>
  <c r="DD134" i="9"/>
  <c r="DE134" i="9"/>
  <c r="DF134" i="9"/>
  <c r="DG134" i="9"/>
  <c r="DH134" i="9"/>
  <c r="DI134" i="9"/>
  <c r="DJ134" i="9"/>
  <c r="DK134" i="9"/>
  <c r="DL134" i="9"/>
  <c r="DM134" i="9"/>
  <c r="BD135" i="9"/>
  <c r="AZ135" i="9"/>
  <c r="AV135" i="9"/>
  <c r="AR135" i="9"/>
  <c r="AN135" i="9"/>
  <c r="AJ135" i="9"/>
  <c r="AF135" i="9"/>
  <c r="AB135" i="9"/>
  <c r="X135" i="9"/>
  <c r="AC135" i="9"/>
  <c r="Z135" i="9"/>
  <c r="AY135" i="9"/>
  <c r="AM135" i="9"/>
  <c r="W135" i="9"/>
  <c r="BE135" i="9"/>
  <c r="BA135" i="9"/>
  <c r="AW135" i="9"/>
  <c r="AS135" i="9"/>
  <c r="AO135" i="9"/>
  <c r="AK135" i="9"/>
  <c r="AG135" i="9"/>
  <c r="Y135" i="9"/>
  <c r="BG135" i="9"/>
  <c r="AU135" i="9"/>
  <c r="AE135" i="9"/>
  <c r="BF135" i="9"/>
  <c r="BB135" i="9"/>
  <c r="AX135" i="9"/>
  <c r="AT135" i="9"/>
  <c r="AP135" i="9"/>
  <c r="AL135" i="9"/>
  <c r="AH135" i="9"/>
  <c r="AD135" i="9"/>
  <c r="BC135" i="9"/>
  <c r="AQ135" i="9"/>
  <c r="AI135" i="9"/>
  <c r="AA135" i="9"/>
  <c r="C137" i="9" a="1"/>
  <c r="CB135" i="9" l="1"/>
  <c r="BU135" i="9"/>
  <c r="BQ135" i="9"/>
  <c r="F135" i="9"/>
  <c r="BY135" i="9"/>
  <c r="P136" i="9"/>
  <c r="BR135" i="9"/>
  <c r="BZ135" i="9"/>
  <c r="BN135" i="9"/>
  <c r="BV135" i="9"/>
  <c r="BO135" i="9"/>
  <c r="BS135" i="9"/>
  <c r="BW135" i="9"/>
  <c r="CA135" i="9"/>
  <c r="BP135" i="9"/>
  <c r="BT135" i="9"/>
  <c r="BX135" i="9"/>
  <c r="H136" i="9"/>
  <c r="R136" i="9"/>
  <c r="J136" i="9"/>
  <c r="T136" i="9"/>
  <c r="L136" i="9"/>
  <c r="V136" i="9"/>
  <c r="N136" i="9"/>
  <c r="D136" i="9"/>
  <c r="S136" i="9"/>
  <c r="O136" i="9"/>
  <c r="K136" i="9"/>
  <c r="G136" i="9"/>
  <c r="U136" i="9"/>
  <c r="Q136" i="9"/>
  <c r="M136" i="9"/>
  <c r="E136" i="9"/>
  <c r="BZ136" i="9" s="1"/>
  <c r="C137" i="9"/>
  <c r="I137" i="9" s="1"/>
  <c r="CC135" i="9"/>
  <c r="CD135" i="9"/>
  <c r="CE135" i="9"/>
  <c r="CF135" i="9"/>
  <c r="CG135" i="9"/>
  <c r="CH135" i="9"/>
  <c r="CI135" i="9"/>
  <c r="CJ135" i="9"/>
  <c r="CK135" i="9"/>
  <c r="CL135" i="9"/>
  <c r="CM135" i="9"/>
  <c r="CN135" i="9"/>
  <c r="CO135" i="9"/>
  <c r="CP135" i="9"/>
  <c r="CQ135" i="9"/>
  <c r="CR135" i="9"/>
  <c r="CS135" i="9"/>
  <c r="CT135" i="9"/>
  <c r="CU135" i="9"/>
  <c r="CV135" i="9"/>
  <c r="CW135" i="9"/>
  <c r="CX135" i="9"/>
  <c r="CY135" i="9"/>
  <c r="CZ135" i="9"/>
  <c r="DA135" i="9"/>
  <c r="DC135" i="9"/>
  <c r="DB135" i="9"/>
  <c r="DD135" i="9"/>
  <c r="DE135" i="9"/>
  <c r="DF135" i="9"/>
  <c r="DG135" i="9"/>
  <c r="DH135" i="9"/>
  <c r="DI135" i="9"/>
  <c r="DJ135" i="9"/>
  <c r="DK135" i="9"/>
  <c r="DL135" i="9"/>
  <c r="DM135" i="9"/>
  <c r="BD136" i="9"/>
  <c r="AZ136" i="9"/>
  <c r="AV136" i="9"/>
  <c r="AR136" i="9"/>
  <c r="AN136" i="9"/>
  <c r="AJ136" i="9"/>
  <c r="AF136" i="9"/>
  <c r="AB136" i="9"/>
  <c r="X136" i="9"/>
  <c r="AO136" i="9"/>
  <c r="AG136" i="9"/>
  <c r="AC136" i="9"/>
  <c r="BB136" i="9"/>
  <c r="AX136" i="9"/>
  <c r="AP136" i="9"/>
  <c r="AD136" i="9"/>
  <c r="Z136" i="9"/>
  <c r="AY136" i="9"/>
  <c r="AU136" i="9"/>
  <c r="AI136" i="9"/>
  <c r="AA136" i="9"/>
  <c r="BE136" i="9"/>
  <c r="BA136" i="9"/>
  <c r="AW136" i="9"/>
  <c r="AS136" i="9"/>
  <c r="AK136" i="9"/>
  <c r="Y136" i="9"/>
  <c r="AT136" i="9"/>
  <c r="AH136" i="9"/>
  <c r="BG136" i="9"/>
  <c r="AQ136" i="9"/>
  <c r="AE136" i="9"/>
  <c r="BF136" i="9"/>
  <c r="AL136" i="9"/>
  <c r="BC136" i="9"/>
  <c r="AM136" i="9"/>
  <c r="W136" i="9"/>
  <c r="G137" i="9"/>
  <c r="K137" i="9"/>
  <c r="O137" i="9"/>
  <c r="S137" i="9"/>
  <c r="CB136" i="9"/>
  <c r="BY136" i="9"/>
  <c r="BX136" i="9"/>
  <c r="BU136" i="9"/>
  <c r="BT136" i="9"/>
  <c r="BQ136" i="9"/>
  <c r="BP136" i="9"/>
  <c r="F136" i="9"/>
  <c r="C138" i="9" a="1"/>
  <c r="BJ136" i="9"/>
  <c r="BJ137" i="9"/>
  <c r="V137" i="9" l="1"/>
  <c r="N137" i="9"/>
  <c r="D137" i="9"/>
  <c r="R137" i="9"/>
  <c r="J137" i="9"/>
  <c r="BO136" i="9"/>
  <c r="BS136" i="9"/>
  <c r="BW136" i="9"/>
  <c r="CA136" i="9"/>
  <c r="T137" i="9"/>
  <c r="P137" i="9"/>
  <c r="L137" i="9"/>
  <c r="H137" i="9"/>
  <c r="BN136" i="9"/>
  <c r="BR136" i="9"/>
  <c r="BV136" i="9"/>
  <c r="U137" i="9"/>
  <c r="Q137" i="9"/>
  <c r="M137" i="9"/>
  <c r="E137" i="9"/>
  <c r="CB137" i="9" s="1"/>
  <c r="C138" i="9"/>
  <c r="H138" i="9" s="1"/>
  <c r="CC136" i="9"/>
  <c r="CD136" i="9"/>
  <c r="CE136" i="9"/>
  <c r="CF136" i="9"/>
  <c r="CG136" i="9"/>
  <c r="CH136" i="9"/>
  <c r="CI136" i="9"/>
  <c r="CJ136" i="9"/>
  <c r="CK136" i="9"/>
  <c r="CL136" i="9"/>
  <c r="CM136" i="9"/>
  <c r="CN136" i="9"/>
  <c r="CO136" i="9"/>
  <c r="CP136" i="9"/>
  <c r="CQ136" i="9"/>
  <c r="CR136" i="9"/>
  <c r="CS136" i="9"/>
  <c r="CT136" i="9"/>
  <c r="CU136" i="9"/>
  <c r="CV136" i="9"/>
  <c r="CW136" i="9"/>
  <c r="CX136" i="9"/>
  <c r="CY136" i="9"/>
  <c r="CZ136" i="9"/>
  <c r="DA136" i="9"/>
  <c r="DC136" i="9"/>
  <c r="DB136" i="9"/>
  <c r="DD136" i="9"/>
  <c r="DE136" i="9"/>
  <c r="DF136" i="9"/>
  <c r="DG136" i="9"/>
  <c r="DH136" i="9"/>
  <c r="DI136" i="9"/>
  <c r="DJ136" i="9"/>
  <c r="DK136" i="9"/>
  <c r="DL136" i="9"/>
  <c r="DM136" i="9"/>
  <c r="BD137" i="9"/>
  <c r="AZ137" i="9"/>
  <c r="AV137" i="9"/>
  <c r="AR137" i="9"/>
  <c r="AN137" i="9"/>
  <c r="AJ137" i="9"/>
  <c r="AF137" i="9"/>
  <c r="AB137" i="9"/>
  <c r="X137" i="9"/>
  <c r="Y137" i="9"/>
  <c r="AY137" i="9"/>
  <c r="AM137" i="9"/>
  <c r="AA137" i="9"/>
  <c r="BE137" i="9"/>
  <c r="BA137" i="9"/>
  <c r="AW137" i="9"/>
  <c r="AS137" i="9"/>
  <c r="AO137" i="9"/>
  <c r="AK137" i="9"/>
  <c r="AG137" i="9"/>
  <c r="AC137" i="9"/>
  <c r="BC137" i="9"/>
  <c r="AI137" i="9"/>
  <c r="W137" i="9"/>
  <c r="BF137" i="9"/>
  <c r="BB137" i="9"/>
  <c r="AX137" i="9"/>
  <c r="AT137" i="9"/>
  <c r="AP137" i="9"/>
  <c r="AL137" i="9"/>
  <c r="AH137" i="9"/>
  <c r="AD137" i="9"/>
  <c r="Z137" i="9"/>
  <c r="BG137" i="9"/>
  <c r="AU137" i="9"/>
  <c r="AQ137" i="9"/>
  <c r="AE137" i="9"/>
  <c r="J138" i="9"/>
  <c r="N138" i="9"/>
  <c r="BN137" i="9"/>
  <c r="C139" i="9" a="1"/>
  <c r="BS137" i="9" l="1"/>
  <c r="BY137" i="9"/>
  <c r="BO137" i="9"/>
  <c r="BU137" i="9"/>
  <c r="BZ137" i="9"/>
  <c r="BQ137" i="9"/>
  <c r="BV137" i="9"/>
  <c r="CA137" i="9"/>
  <c r="F137" i="9"/>
  <c r="BR137" i="9"/>
  <c r="BW137" i="9"/>
  <c r="R138" i="9"/>
  <c r="V138" i="9"/>
  <c r="D138" i="9"/>
  <c r="E138" i="9" s="1"/>
  <c r="BP137" i="9"/>
  <c r="BT137" i="9"/>
  <c r="BX137" i="9"/>
  <c r="U138" i="9"/>
  <c r="Q138" i="9"/>
  <c r="M138" i="9"/>
  <c r="I138" i="9"/>
  <c r="S138" i="9"/>
  <c r="O138" i="9"/>
  <c r="K138" i="9"/>
  <c r="G138" i="9"/>
  <c r="T138" i="9"/>
  <c r="P138" i="9"/>
  <c r="L138" i="9"/>
  <c r="C139" i="9"/>
  <c r="H139" i="9" s="1"/>
  <c r="CC137" i="9"/>
  <c r="CD137" i="9"/>
  <c r="CE137" i="9"/>
  <c r="CF137" i="9"/>
  <c r="CG137" i="9"/>
  <c r="CH137" i="9"/>
  <c r="CI137" i="9"/>
  <c r="CJ137" i="9"/>
  <c r="CK137" i="9"/>
  <c r="CL137" i="9"/>
  <c r="CM137" i="9"/>
  <c r="CN137" i="9"/>
  <c r="CO137" i="9"/>
  <c r="CP137" i="9"/>
  <c r="CQ137" i="9"/>
  <c r="CR137" i="9"/>
  <c r="CS137" i="9"/>
  <c r="CT137" i="9"/>
  <c r="CU137" i="9"/>
  <c r="CV137" i="9"/>
  <c r="CW137" i="9"/>
  <c r="CX137" i="9"/>
  <c r="CY137" i="9"/>
  <c r="CZ137" i="9"/>
  <c r="DA137" i="9"/>
  <c r="DC137" i="9"/>
  <c r="DB137" i="9"/>
  <c r="DD137" i="9"/>
  <c r="DE137" i="9"/>
  <c r="DF137" i="9"/>
  <c r="DG137" i="9"/>
  <c r="DH137" i="9"/>
  <c r="DI137" i="9"/>
  <c r="DJ137" i="9"/>
  <c r="DK137" i="9"/>
  <c r="DL137" i="9"/>
  <c r="DM137" i="9"/>
  <c r="BD138" i="9"/>
  <c r="AZ138" i="9"/>
  <c r="AV138" i="9"/>
  <c r="AR138" i="9"/>
  <c r="AN138" i="9"/>
  <c r="AJ138" i="9"/>
  <c r="AF138" i="9"/>
  <c r="AB138" i="9"/>
  <c r="X138" i="9"/>
  <c r="AO138" i="9"/>
  <c r="AG138" i="9"/>
  <c r="AC138" i="9"/>
  <c r="BB138" i="9"/>
  <c r="AX138" i="9"/>
  <c r="AP138" i="9"/>
  <c r="AD138" i="9"/>
  <c r="Z138" i="9"/>
  <c r="AY138" i="9"/>
  <c r="AU138" i="9"/>
  <c r="AI138" i="9"/>
  <c r="W138" i="9"/>
  <c r="BE138" i="9"/>
  <c r="BA138" i="9"/>
  <c r="AW138" i="9"/>
  <c r="AS138" i="9"/>
  <c r="AK138" i="9"/>
  <c r="Y138" i="9"/>
  <c r="AT138" i="9"/>
  <c r="AL138" i="9"/>
  <c r="BG138" i="9"/>
  <c r="AM138" i="9"/>
  <c r="AA138" i="9"/>
  <c r="BF138" i="9"/>
  <c r="AH138" i="9"/>
  <c r="BC138" i="9"/>
  <c r="AQ138" i="9"/>
  <c r="AE138" i="9"/>
  <c r="G139" i="9"/>
  <c r="K139" i="9"/>
  <c r="O139" i="9"/>
  <c r="S139" i="9"/>
  <c r="C140" i="9" a="1"/>
  <c r="BJ138" i="9"/>
  <c r="BJ139" i="9"/>
  <c r="CB138" i="9" l="1"/>
  <c r="BY138" i="9"/>
  <c r="BQ138" i="9"/>
  <c r="BS138" i="9"/>
  <c r="BW138" i="9"/>
  <c r="BO138" i="9"/>
  <c r="CA138" i="9"/>
  <c r="BU138" i="9"/>
  <c r="F138" i="9"/>
  <c r="V139" i="9"/>
  <c r="R139" i="9"/>
  <c r="N139" i="9"/>
  <c r="J139" i="9"/>
  <c r="D139" i="9"/>
  <c r="U139" i="9"/>
  <c r="Q139" i="9"/>
  <c r="M139" i="9"/>
  <c r="I139" i="9"/>
  <c r="T139" i="9"/>
  <c r="P139" i="9"/>
  <c r="L139" i="9"/>
  <c r="BN138" i="9"/>
  <c r="BR138" i="9"/>
  <c r="BV138" i="9"/>
  <c r="BZ138" i="9"/>
  <c r="BP138" i="9"/>
  <c r="BT138" i="9"/>
  <c r="BX138" i="9"/>
  <c r="E139" i="9"/>
  <c r="BZ139" i="9" s="1"/>
  <c r="C140" i="9"/>
  <c r="I140" i="9" s="1"/>
  <c r="CC138" i="9"/>
  <c r="CD138" i="9"/>
  <c r="CE138" i="9"/>
  <c r="CF138" i="9"/>
  <c r="CG138" i="9"/>
  <c r="CH138" i="9"/>
  <c r="CI138" i="9"/>
  <c r="CJ138" i="9"/>
  <c r="CK138" i="9"/>
  <c r="CL138" i="9"/>
  <c r="CM138" i="9"/>
  <c r="CN138" i="9"/>
  <c r="CO138" i="9"/>
  <c r="CP138" i="9"/>
  <c r="CQ138" i="9"/>
  <c r="CR138" i="9"/>
  <c r="CS138" i="9"/>
  <c r="CT138" i="9"/>
  <c r="CU138" i="9"/>
  <c r="CV138" i="9"/>
  <c r="CW138" i="9"/>
  <c r="CX138" i="9"/>
  <c r="CY138" i="9"/>
  <c r="CZ138" i="9"/>
  <c r="DA138" i="9"/>
  <c r="DB138" i="9"/>
  <c r="DC138" i="9"/>
  <c r="DD138" i="9"/>
  <c r="DE138" i="9"/>
  <c r="DF138" i="9"/>
  <c r="DG138" i="9"/>
  <c r="DH138" i="9"/>
  <c r="DI138" i="9"/>
  <c r="DJ138" i="9"/>
  <c r="DK138" i="9"/>
  <c r="DL138" i="9"/>
  <c r="DM138" i="9"/>
  <c r="BD139" i="9"/>
  <c r="AZ139" i="9"/>
  <c r="AV139" i="9"/>
  <c r="AR139" i="9"/>
  <c r="AN139" i="9"/>
  <c r="AJ139" i="9"/>
  <c r="AF139" i="9"/>
  <c r="AB139" i="9"/>
  <c r="X139" i="9"/>
  <c r="AG139" i="9"/>
  <c r="Y139" i="9"/>
  <c r="AY139" i="9"/>
  <c r="AM139" i="9"/>
  <c r="W139" i="9"/>
  <c r="BE139" i="9"/>
  <c r="BA139" i="9"/>
  <c r="AW139" i="9"/>
  <c r="AS139" i="9"/>
  <c r="AO139" i="9"/>
  <c r="AK139" i="9"/>
  <c r="AC139" i="9"/>
  <c r="BG139" i="9"/>
  <c r="AU139" i="9"/>
  <c r="AE139" i="9"/>
  <c r="BF139" i="9"/>
  <c r="BB139" i="9"/>
  <c r="AX139" i="9"/>
  <c r="AT139" i="9"/>
  <c r="AP139" i="9"/>
  <c r="AL139" i="9"/>
  <c r="AH139" i="9"/>
  <c r="AD139" i="9"/>
  <c r="Z139" i="9"/>
  <c r="BC139" i="9"/>
  <c r="AQ139" i="9"/>
  <c r="AI139" i="9"/>
  <c r="AA139" i="9"/>
  <c r="D140" i="9"/>
  <c r="J140" i="9"/>
  <c r="V140" i="9"/>
  <c r="BY139" i="9"/>
  <c r="BU139" i="9"/>
  <c r="BQ139" i="9"/>
  <c r="F139" i="9"/>
  <c r="C141" i="9" a="1"/>
  <c r="BT139" i="9" l="1"/>
  <c r="CB139" i="9"/>
  <c r="BO139" i="9"/>
  <c r="BS139" i="9"/>
  <c r="BW139" i="9"/>
  <c r="CA139" i="9"/>
  <c r="N140" i="9"/>
  <c r="BP139" i="9"/>
  <c r="BX139" i="9"/>
  <c r="BN139" i="9"/>
  <c r="BR139" i="9"/>
  <c r="BV139" i="9"/>
  <c r="R140" i="9"/>
  <c r="S140" i="9"/>
  <c r="O140" i="9"/>
  <c r="K140" i="9"/>
  <c r="G140" i="9"/>
  <c r="T140" i="9"/>
  <c r="P140" i="9"/>
  <c r="L140" i="9"/>
  <c r="H140" i="9"/>
  <c r="U140" i="9"/>
  <c r="Q140" i="9"/>
  <c r="M140" i="9"/>
  <c r="E140" i="9"/>
  <c r="BZ140" i="9" s="1"/>
  <c r="C141" i="9"/>
  <c r="CC139" i="9"/>
  <c r="CD139" i="9"/>
  <c r="CE139" i="9"/>
  <c r="CF139" i="9"/>
  <c r="CG139" i="9"/>
  <c r="CH139" i="9"/>
  <c r="CI139" i="9"/>
  <c r="CJ139" i="9"/>
  <c r="CK139" i="9"/>
  <c r="CL139" i="9"/>
  <c r="CM139" i="9"/>
  <c r="CN139" i="9"/>
  <c r="CO139" i="9"/>
  <c r="CP139" i="9"/>
  <c r="CQ139" i="9"/>
  <c r="CR139" i="9"/>
  <c r="CS139" i="9"/>
  <c r="CT139" i="9"/>
  <c r="CU139" i="9"/>
  <c r="CV139" i="9"/>
  <c r="CW139" i="9"/>
  <c r="CX139" i="9"/>
  <c r="CY139" i="9"/>
  <c r="CZ139" i="9"/>
  <c r="DA139" i="9"/>
  <c r="DC139" i="9"/>
  <c r="DB139" i="9"/>
  <c r="DD139" i="9"/>
  <c r="DE139" i="9"/>
  <c r="DF139" i="9"/>
  <c r="DG139" i="9"/>
  <c r="DH139" i="9"/>
  <c r="DI139" i="9"/>
  <c r="DJ139" i="9"/>
  <c r="DK139" i="9"/>
  <c r="DL139" i="9"/>
  <c r="DM139" i="9"/>
  <c r="BD140" i="9"/>
  <c r="AZ140" i="9"/>
  <c r="AV140" i="9"/>
  <c r="AR140" i="9"/>
  <c r="AN140" i="9"/>
  <c r="AJ140" i="9"/>
  <c r="AF140" i="9"/>
  <c r="AB140" i="9"/>
  <c r="X140" i="9"/>
  <c r="AC140" i="9"/>
  <c r="BC140" i="9"/>
  <c r="AQ140" i="9"/>
  <c r="W140" i="9"/>
  <c r="BE140" i="9"/>
  <c r="BA140" i="9"/>
  <c r="AW140" i="9"/>
  <c r="AS140" i="9"/>
  <c r="AO140" i="9"/>
  <c r="AK140" i="9"/>
  <c r="AG140" i="9"/>
  <c r="Y140" i="9"/>
  <c r="AY140" i="9"/>
  <c r="AM140" i="9"/>
  <c r="AA140" i="9"/>
  <c r="BF140" i="9"/>
  <c r="BB140" i="9"/>
  <c r="AX140" i="9"/>
  <c r="AT140" i="9"/>
  <c r="AP140" i="9"/>
  <c r="AL140" i="9"/>
  <c r="AH140" i="9"/>
  <c r="AD140" i="9"/>
  <c r="Z140" i="9"/>
  <c r="BG140" i="9"/>
  <c r="AU140" i="9"/>
  <c r="AI140" i="9"/>
  <c r="AE140" i="9"/>
  <c r="D141" i="9"/>
  <c r="G141" i="9"/>
  <c r="H141" i="9"/>
  <c r="I141" i="9"/>
  <c r="J141" i="9"/>
  <c r="K141" i="9"/>
  <c r="L141" i="9"/>
  <c r="M141" i="9"/>
  <c r="N141" i="9"/>
  <c r="O141" i="9"/>
  <c r="P141" i="9"/>
  <c r="Q141" i="9"/>
  <c r="R141" i="9"/>
  <c r="S141" i="9"/>
  <c r="T141" i="9"/>
  <c r="U141" i="9"/>
  <c r="V141" i="9"/>
  <c r="BY140" i="9"/>
  <c r="BX140" i="9"/>
  <c r="BT140" i="9"/>
  <c r="BS140" i="9"/>
  <c r="BO140" i="9"/>
  <c r="F140" i="9"/>
  <c r="BJ140" i="9"/>
  <c r="BJ141" i="9"/>
  <c r="C142" i="9" a="1"/>
  <c r="BQ140" i="9" l="1"/>
  <c r="BW140" i="9"/>
  <c r="CB140" i="9"/>
  <c r="BP140" i="9"/>
  <c r="BU140" i="9"/>
  <c r="CA140" i="9"/>
  <c r="BN140" i="9"/>
  <c r="BR140" i="9"/>
  <c r="BV140" i="9"/>
  <c r="E141" i="9"/>
  <c r="C142" i="9"/>
  <c r="I142" i="9" s="1"/>
  <c r="CC140" i="9"/>
  <c r="CD140" i="9"/>
  <c r="CE140" i="9"/>
  <c r="CF140" i="9"/>
  <c r="CG140" i="9"/>
  <c r="CH140" i="9"/>
  <c r="CI140" i="9"/>
  <c r="CJ140" i="9"/>
  <c r="CK140" i="9"/>
  <c r="CL140" i="9"/>
  <c r="CM140" i="9"/>
  <c r="CN140" i="9"/>
  <c r="CO140" i="9"/>
  <c r="CP140" i="9"/>
  <c r="CQ140" i="9"/>
  <c r="CR140" i="9"/>
  <c r="CS140" i="9"/>
  <c r="CT140" i="9"/>
  <c r="CU140" i="9"/>
  <c r="CV140" i="9"/>
  <c r="CW140" i="9"/>
  <c r="CX140" i="9"/>
  <c r="CY140" i="9"/>
  <c r="CZ140" i="9"/>
  <c r="DA140" i="9"/>
  <c r="DC140" i="9"/>
  <c r="DB140" i="9"/>
  <c r="DD140" i="9"/>
  <c r="DE140" i="9"/>
  <c r="DF140" i="9"/>
  <c r="DG140" i="9"/>
  <c r="DH140" i="9"/>
  <c r="DI140" i="9"/>
  <c r="DJ140" i="9"/>
  <c r="DK140" i="9"/>
  <c r="DL140" i="9"/>
  <c r="DM140" i="9"/>
  <c r="BD141" i="9"/>
  <c r="AZ141" i="9"/>
  <c r="AV141" i="9"/>
  <c r="AR141" i="9"/>
  <c r="AN141" i="9"/>
  <c r="AJ141" i="9"/>
  <c r="AF141" i="9"/>
  <c r="AB141" i="9"/>
  <c r="X141" i="9"/>
  <c r="AG141" i="9"/>
  <c r="Y141" i="9"/>
  <c r="BG141" i="9"/>
  <c r="AU141" i="9"/>
  <c r="AI141" i="9"/>
  <c r="BE141" i="9"/>
  <c r="BA141" i="9"/>
  <c r="AW141" i="9"/>
  <c r="AS141" i="9"/>
  <c r="AO141" i="9"/>
  <c r="AK141" i="9"/>
  <c r="AC141" i="9"/>
  <c r="AD141" i="9"/>
  <c r="BC141" i="9"/>
  <c r="AQ141" i="9"/>
  <c r="AA141" i="9"/>
  <c r="BF141" i="9"/>
  <c r="BB141" i="9"/>
  <c r="AX141" i="9"/>
  <c r="AT141" i="9"/>
  <c r="AP141" i="9"/>
  <c r="AL141" i="9"/>
  <c r="AH141" i="9"/>
  <c r="Z141" i="9"/>
  <c r="AY141" i="9"/>
  <c r="AM141" i="9"/>
  <c r="AE141" i="9"/>
  <c r="W141" i="9"/>
  <c r="D142" i="9"/>
  <c r="H142" i="9"/>
  <c r="J142" i="9"/>
  <c r="L142" i="9"/>
  <c r="N142" i="9"/>
  <c r="P142" i="9"/>
  <c r="R142" i="9"/>
  <c r="T142" i="9"/>
  <c r="V142" i="9"/>
  <c r="CB141" i="9"/>
  <c r="CA141" i="9"/>
  <c r="BZ141" i="9"/>
  <c r="BY141" i="9"/>
  <c r="BX141" i="9"/>
  <c r="BW141" i="9"/>
  <c r="BV141" i="9"/>
  <c r="BU141" i="9"/>
  <c r="BT141" i="9"/>
  <c r="BS141" i="9"/>
  <c r="BR141" i="9"/>
  <c r="BQ141" i="9"/>
  <c r="BP141" i="9"/>
  <c r="BO141" i="9"/>
  <c r="BN141" i="9"/>
  <c r="F141" i="9"/>
  <c r="C143" i="9" a="1"/>
  <c r="S142" i="9" l="1"/>
  <c r="O142" i="9"/>
  <c r="K142" i="9"/>
  <c r="G142" i="9"/>
  <c r="U142" i="9"/>
  <c r="Q142" i="9"/>
  <c r="M142" i="9"/>
  <c r="E142" i="9"/>
  <c r="BY142" i="9" s="1"/>
  <c r="C143" i="9"/>
  <c r="D143" i="9" s="1"/>
  <c r="CC141" i="9"/>
  <c r="CD141" i="9"/>
  <c r="CE141" i="9"/>
  <c r="CF141" i="9"/>
  <c r="CG141" i="9"/>
  <c r="CH141" i="9"/>
  <c r="CI141" i="9"/>
  <c r="CJ141" i="9"/>
  <c r="CK141" i="9"/>
  <c r="CL141" i="9"/>
  <c r="CM141" i="9"/>
  <c r="CN141" i="9"/>
  <c r="CO141" i="9"/>
  <c r="CP141" i="9"/>
  <c r="CQ141" i="9"/>
  <c r="CR141" i="9"/>
  <c r="CS141" i="9"/>
  <c r="CT141" i="9"/>
  <c r="CU141" i="9"/>
  <c r="CV141" i="9"/>
  <c r="CW141" i="9"/>
  <c r="CX141" i="9"/>
  <c r="CY141" i="9"/>
  <c r="CZ141" i="9"/>
  <c r="DA141" i="9"/>
  <c r="DC141" i="9"/>
  <c r="DB141" i="9"/>
  <c r="DD141" i="9"/>
  <c r="DE141" i="9"/>
  <c r="DF141" i="9"/>
  <c r="DG141" i="9"/>
  <c r="DH141" i="9"/>
  <c r="DI141" i="9"/>
  <c r="DJ141" i="9"/>
  <c r="DK141" i="9"/>
  <c r="DL141" i="9"/>
  <c r="DM141" i="9"/>
  <c r="BD142" i="9"/>
  <c r="AZ142" i="9"/>
  <c r="AV142" i="9"/>
  <c r="AR142" i="9"/>
  <c r="AN142" i="9"/>
  <c r="AJ142" i="9"/>
  <c r="AF142" i="9"/>
  <c r="AB142" i="9"/>
  <c r="X142" i="9"/>
  <c r="AC142" i="9"/>
  <c r="BG142" i="9"/>
  <c r="AU142" i="9"/>
  <c r="AE142" i="9"/>
  <c r="BE142" i="9"/>
  <c r="BA142" i="9"/>
  <c r="AW142" i="9"/>
  <c r="AS142" i="9"/>
  <c r="AO142" i="9"/>
  <c r="AK142" i="9"/>
  <c r="AG142" i="9"/>
  <c r="Y142" i="9"/>
  <c r="BC142" i="9"/>
  <c r="AM142" i="9"/>
  <c r="AA142" i="9"/>
  <c r="BF142" i="9"/>
  <c r="BB142" i="9"/>
  <c r="AX142" i="9"/>
  <c r="AT142" i="9"/>
  <c r="AP142" i="9"/>
  <c r="AL142" i="9"/>
  <c r="AH142" i="9"/>
  <c r="AD142" i="9"/>
  <c r="Z142" i="9"/>
  <c r="AY142" i="9"/>
  <c r="AQ142" i="9"/>
  <c r="AI142" i="9"/>
  <c r="W142" i="9"/>
  <c r="G143" i="9"/>
  <c r="I143" i="9"/>
  <c r="O143" i="9"/>
  <c r="Q143" i="9"/>
  <c r="CB142" i="9"/>
  <c r="BJ142" i="9"/>
  <c r="C144" i="9" a="1"/>
  <c r="BJ143" i="9"/>
  <c r="BT142" i="9" l="1"/>
  <c r="BO142" i="9"/>
  <c r="BW142" i="9"/>
  <c r="BP142" i="9"/>
  <c r="BX142" i="9"/>
  <c r="BS142" i="9"/>
  <c r="CA142" i="9"/>
  <c r="BN142" i="9"/>
  <c r="BR142" i="9"/>
  <c r="BV142" i="9"/>
  <c r="BZ142" i="9"/>
  <c r="S143" i="9"/>
  <c r="K143" i="9"/>
  <c r="F142" i="9"/>
  <c r="BQ142" i="9"/>
  <c r="BU142" i="9"/>
  <c r="U143" i="9"/>
  <c r="M143" i="9"/>
  <c r="T143" i="9"/>
  <c r="P143" i="9"/>
  <c r="L143" i="9"/>
  <c r="H143" i="9"/>
  <c r="V143" i="9"/>
  <c r="R143" i="9"/>
  <c r="N143" i="9"/>
  <c r="J143" i="9"/>
  <c r="E143" i="9"/>
  <c r="CB143" i="9" s="1"/>
  <c r="C144" i="9"/>
  <c r="H144" i="9" s="1"/>
  <c r="CC142" i="9"/>
  <c r="CD142" i="9"/>
  <c r="CE142" i="9"/>
  <c r="CF142" i="9"/>
  <c r="CG142" i="9"/>
  <c r="CH142" i="9"/>
  <c r="CI142" i="9"/>
  <c r="CJ142" i="9"/>
  <c r="CK142" i="9"/>
  <c r="CL142" i="9"/>
  <c r="CM142" i="9"/>
  <c r="CN142" i="9"/>
  <c r="CO142" i="9"/>
  <c r="CP142" i="9"/>
  <c r="CQ142" i="9"/>
  <c r="CR142" i="9"/>
  <c r="CS142" i="9"/>
  <c r="CT142" i="9"/>
  <c r="CU142" i="9"/>
  <c r="CV142" i="9"/>
  <c r="CW142" i="9"/>
  <c r="CX142" i="9"/>
  <c r="CY142" i="9"/>
  <c r="CZ142" i="9"/>
  <c r="DA142" i="9"/>
  <c r="DB142" i="9"/>
  <c r="DC142" i="9"/>
  <c r="DD142" i="9"/>
  <c r="DE142" i="9"/>
  <c r="DF142" i="9"/>
  <c r="DG142" i="9"/>
  <c r="DH142" i="9"/>
  <c r="DI142" i="9"/>
  <c r="DJ142" i="9"/>
  <c r="DK142" i="9"/>
  <c r="DL142" i="9"/>
  <c r="DM142" i="9"/>
  <c r="BD143" i="9"/>
  <c r="AZ143" i="9"/>
  <c r="AV143" i="9"/>
  <c r="AR143" i="9"/>
  <c r="AN143" i="9"/>
  <c r="AJ143" i="9"/>
  <c r="AF143" i="9"/>
  <c r="AB143" i="9"/>
  <c r="X143" i="9"/>
  <c r="AC143" i="9"/>
  <c r="BC143" i="9"/>
  <c r="AI143" i="9"/>
  <c r="W143" i="9"/>
  <c r="BE143" i="9"/>
  <c r="BA143" i="9"/>
  <c r="AW143" i="9"/>
  <c r="AS143" i="9"/>
  <c r="AO143" i="9"/>
  <c r="AK143" i="9"/>
  <c r="AG143" i="9"/>
  <c r="Y143" i="9"/>
  <c r="AY143" i="9"/>
  <c r="AQ143" i="9"/>
  <c r="AA143" i="9"/>
  <c r="BF143" i="9"/>
  <c r="BB143" i="9"/>
  <c r="AX143" i="9"/>
  <c r="AT143" i="9"/>
  <c r="AP143" i="9"/>
  <c r="AL143" i="9"/>
  <c r="AH143" i="9"/>
  <c r="AD143" i="9"/>
  <c r="Z143" i="9"/>
  <c r="BG143" i="9"/>
  <c r="AU143" i="9"/>
  <c r="AM143" i="9"/>
  <c r="AE143" i="9"/>
  <c r="I144" i="9"/>
  <c r="BO143" i="9"/>
  <c r="C145" i="9" a="1"/>
  <c r="D144" i="9" l="1"/>
  <c r="Q144" i="9"/>
  <c r="V144" i="9"/>
  <c r="N144" i="9"/>
  <c r="CA143" i="9"/>
  <c r="BW143" i="9"/>
  <c r="R144" i="9"/>
  <c r="J144" i="9"/>
  <c r="BS143" i="9"/>
  <c r="U144" i="9"/>
  <c r="M144" i="9"/>
  <c r="BN143" i="9"/>
  <c r="BR143" i="9"/>
  <c r="BV143" i="9"/>
  <c r="BZ143" i="9"/>
  <c r="F143" i="9"/>
  <c r="BQ143" i="9"/>
  <c r="BU143" i="9"/>
  <c r="BY143" i="9"/>
  <c r="S144" i="9"/>
  <c r="O144" i="9"/>
  <c r="K144" i="9"/>
  <c r="G144" i="9"/>
  <c r="BP143" i="9"/>
  <c r="BT143" i="9"/>
  <c r="BX143" i="9"/>
  <c r="T144" i="9"/>
  <c r="P144" i="9"/>
  <c r="L144" i="9"/>
  <c r="E144" i="9"/>
  <c r="C145" i="9"/>
  <c r="I145" i="9" s="1"/>
  <c r="CC143" i="9"/>
  <c r="CD143" i="9"/>
  <c r="CE143" i="9"/>
  <c r="CF143" i="9"/>
  <c r="CG143" i="9"/>
  <c r="CH143" i="9"/>
  <c r="CI143" i="9"/>
  <c r="CJ143" i="9"/>
  <c r="CK143" i="9"/>
  <c r="CL143" i="9"/>
  <c r="CM143" i="9"/>
  <c r="CN143" i="9"/>
  <c r="CO143" i="9"/>
  <c r="CP143" i="9"/>
  <c r="CQ143" i="9"/>
  <c r="CR143" i="9"/>
  <c r="CS143" i="9"/>
  <c r="CT143" i="9"/>
  <c r="CU143" i="9"/>
  <c r="CV143" i="9"/>
  <c r="CW143" i="9"/>
  <c r="CX143" i="9"/>
  <c r="CY143" i="9"/>
  <c r="CZ143" i="9"/>
  <c r="DA143" i="9"/>
  <c r="DC143" i="9"/>
  <c r="DB143" i="9"/>
  <c r="DD143" i="9"/>
  <c r="DE143" i="9"/>
  <c r="DF143" i="9"/>
  <c r="DG143" i="9"/>
  <c r="DH143" i="9"/>
  <c r="DI143" i="9"/>
  <c r="DJ143" i="9"/>
  <c r="DK143" i="9"/>
  <c r="DL143" i="9"/>
  <c r="DM143" i="9"/>
  <c r="BD144" i="9"/>
  <c r="AZ144" i="9"/>
  <c r="AV144" i="9"/>
  <c r="AR144" i="9"/>
  <c r="AN144" i="9"/>
  <c r="AJ144" i="9"/>
  <c r="AF144" i="9"/>
  <c r="AB144" i="9"/>
  <c r="X144" i="9"/>
  <c r="AG144" i="9"/>
  <c r="Y144" i="9"/>
  <c r="BG144" i="9"/>
  <c r="AQ144" i="9"/>
  <c r="AE144" i="9"/>
  <c r="BE144" i="9"/>
  <c r="BA144" i="9"/>
  <c r="AW144" i="9"/>
  <c r="AS144" i="9"/>
  <c r="AO144" i="9"/>
  <c r="AK144" i="9"/>
  <c r="AC144" i="9"/>
  <c r="Z144" i="9"/>
  <c r="AY144" i="9"/>
  <c r="AM144" i="9"/>
  <c r="W144" i="9"/>
  <c r="BF144" i="9"/>
  <c r="BB144" i="9"/>
  <c r="AX144" i="9"/>
  <c r="AT144" i="9"/>
  <c r="AP144" i="9"/>
  <c r="AL144" i="9"/>
  <c r="AH144" i="9"/>
  <c r="AD144" i="9"/>
  <c r="BC144" i="9"/>
  <c r="AU144" i="9"/>
  <c r="AI144" i="9"/>
  <c r="AA144" i="9"/>
  <c r="D145" i="9"/>
  <c r="H145" i="9"/>
  <c r="J145" i="9"/>
  <c r="L145" i="9"/>
  <c r="N145" i="9"/>
  <c r="P145" i="9"/>
  <c r="R145" i="9"/>
  <c r="T145" i="9"/>
  <c r="V145" i="9"/>
  <c r="CB144" i="9"/>
  <c r="CA144" i="9"/>
  <c r="BZ144" i="9"/>
  <c r="BY144" i="9"/>
  <c r="BX144" i="9"/>
  <c r="BW144" i="9"/>
  <c r="BV144" i="9"/>
  <c r="BU144" i="9"/>
  <c r="BT144" i="9"/>
  <c r="BS144" i="9"/>
  <c r="BR144" i="9"/>
  <c r="BQ144" i="9"/>
  <c r="BP144" i="9"/>
  <c r="BO144" i="9"/>
  <c r="BN144" i="9"/>
  <c r="F144" i="9"/>
  <c r="BJ144" i="9"/>
  <c r="C146" i="9" a="1"/>
  <c r="S145" i="9" l="1"/>
  <c r="O145" i="9"/>
  <c r="K145" i="9"/>
  <c r="G145" i="9"/>
  <c r="U145" i="9"/>
  <c r="Q145" i="9"/>
  <c r="M145" i="9"/>
  <c r="E145" i="9"/>
  <c r="BY145" i="9" s="1"/>
  <c r="C146" i="9"/>
  <c r="I146" i="9" s="1"/>
  <c r="CC144" i="9"/>
  <c r="CD144" i="9"/>
  <c r="CE144" i="9"/>
  <c r="CF144" i="9"/>
  <c r="CG144" i="9"/>
  <c r="CH144" i="9"/>
  <c r="CI144" i="9"/>
  <c r="CJ144" i="9"/>
  <c r="CK144" i="9"/>
  <c r="CL144" i="9"/>
  <c r="CM144" i="9"/>
  <c r="CN144" i="9"/>
  <c r="CO144" i="9"/>
  <c r="CP144" i="9"/>
  <c r="CQ144" i="9"/>
  <c r="CR144" i="9"/>
  <c r="CS144" i="9"/>
  <c r="CT144" i="9"/>
  <c r="CU144" i="9"/>
  <c r="CV144" i="9"/>
  <c r="CW144" i="9"/>
  <c r="CX144" i="9"/>
  <c r="CY144" i="9"/>
  <c r="CZ144" i="9"/>
  <c r="DA144" i="9"/>
  <c r="DC144" i="9"/>
  <c r="DB144" i="9"/>
  <c r="DD144" i="9"/>
  <c r="DE144" i="9"/>
  <c r="DF144" i="9"/>
  <c r="DG144" i="9"/>
  <c r="DH144" i="9"/>
  <c r="DI144" i="9"/>
  <c r="DJ144" i="9"/>
  <c r="DK144" i="9"/>
  <c r="DL144" i="9"/>
  <c r="DM144" i="9"/>
  <c r="BD145" i="9"/>
  <c r="AZ145" i="9"/>
  <c r="AV145" i="9"/>
  <c r="AR145" i="9"/>
  <c r="AN145" i="9"/>
  <c r="AJ145" i="9"/>
  <c r="AF145" i="9"/>
  <c r="AB145" i="9"/>
  <c r="X145" i="9"/>
  <c r="BE145" i="9"/>
  <c r="BA145" i="9"/>
  <c r="AW145" i="9"/>
  <c r="AS145" i="9"/>
  <c r="AO145" i="9"/>
  <c r="AK145" i="9"/>
  <c r="AG145" i="9"/>
  <c r="AC145" i="9"/>
  <c r="BF145" i="9"/>
  <c r="BB145" i="9"/>
  <c r="AX145" i="9"/>
  <c r="AT145" i="9"/>
  <c r="AP145" i="9"/>
  <c r="AL145" i="9"/>
  <c r="AH145" i="9"/>
  <c r="AD145" i="9"/>
  <c r="Z145" i="9"/>
  <c r="Y145" i="9"/>
  <c r="W145" i="9"/>
  <c r="BG145" i="9"/>
  <c r="BC145" i="9"/>
  <c r="AY145" i="9"/>
  <c r="AU145" i="9"/>
  <c r="AQ145" i="9"/>
  <c r="AM145" i="9"/>
  <c r="AI145" i="9"/>
  <c r="AE145" i="9"/>
  <c r="AA145" i="9"/>
  <c r="G146" i="9"/>
  <c r="O146" i="9"/>
  <c r="BR145" i="9"/>
  <c r="BJ145" i="9"/>
  <c r="C147" i="9" a="1"/>
  <c r="BJ146" i="9"/>
  <c r="BV145" i="9" l="1"/>
  <c r="BZ145" i="9"/>
  <c r="BN145" i="9"/>
  <c r="BO145" i="9"/>
  <c r="BS145" i="9"/>
  <c r="BW145" i="9"/>
  <c r="CA145" i="9"/>
  <c r="BP145" i="9"/>
  <c r="BT145" i="9"/>
  <c r="BX145" i="9"/>
  <c r="CB145" i="9"/>
  <c r="F145" i="9"/>
  <c r="BQ145" i="9"/>
  <c r="BU145" i="9"/>
  <c r="R146" i="9"/>
  <c r="J146" i="9"/>
  <c r="S146" i="9"/>
  <c r="K146" i="9"/>
  <c r="V146" i="9"/>
  <c r="N146" i="9"/>
  <c r="D146" i="9"/>
  <c r="T146" i="9"/>
  <c r="P146" i="9"/>
  <c r="L146" i="9"/>
  <c r="H146" i="9"/>
  <c r="U146" i="9"/>
  <c r="Q146" i="9"/>
  <c r="M146" i="9"/>
  <c r="E146" i="9"/>
  <c r="C147" i="9"/>
  <c r="CC145" i="9"/>
  <c r="CD145" i="9"/>
  <c r="CE145" i="9"/>
  <c r="CF145" i="9"/>
  <c r="CG145" i="9"/>
  <c r="CH145" i="9"/>
  <c r="CI145" i="9"/>
  <c r="CJ145" i="9"/>
  <c r="CK145" i="9"/>
  <c r="CL145" i="9"/>
  <c r="CM145" i="9"/>
  <c r="CN145" i="9"/>
  <c r="CO145" i="9"/>
  <c r="CP145" i="9"/>
  <c r="CQ145" i="9"/>
  <c r="CR145" i="9"/>
  <c r="CS145" i="9"/>
  <c r="CT145" i="9"/>
  <c r="CU145" i="9"/>
  <c r="CV145" i="9"/>
  <c r="CW145" i="9"/>
  <c r="CX145" i="9"/>
  <c r="CY145" i="9"/>
  <c r="CZ145" i="9"/>
  <c r="DA145" i="9"/>
  <c r="DC145" i="9"/>
  <c r="DB145" i="9"/>
  <c r="DD145" i="9"/>
  <c r="DE145" i="9"/>
  <c r="DF145" i="9"/>
  <c r="DG145" i="9"/>
  <c r="DH145" i="9"/>
  <c r="DI145" i="9"/>
  <c r="DJ145" i="9"/>
  <c r="DK145" i="9"/>
  <c r="DL145" i="9"/>
  <c r="DM145" i="9"/>
  <c r="BD146" i="9"/>
  <c r="AZ146" i="9"/>
  <c r="AV146" i="9"/>
  <c r="AR146" i="9"/>
  <c r="AN146" i="9"/>
  <c r="AJ146" i="9"/>
  <c r="AF146" i="9"/>
  <c r="AB146" i="9"/>
  <c r="X146" i="9"/>
  <c r="BE146" i="9"/>
  <c r="BA146" i="9"/>
  <c r="AW146" i="9"/>
  <c r="AS146" i="9"/>
  <c r="AO146" i="9"/>
  <c r="AK146" i="9"/>
  <c r="AG146" i="9"/>
  <c r="AC146" i="9"/>
  <c r="Y146" i="9"/>
  <c r="BF146" i="9"/>
  <c r="BB146" i="9"/>
  <c r="AX146" i="9"/>
  <c r="AT146" i="9"/>
  <c r="AP146" i="9"/>
  <c r="AL146" i="9"/>
  <c r="AH146" i="9"/>
  <c r="AD146" i="9"/>
  <c r="Z146" i="9"/>
  <c r="BG146" i="9"/>
  <c r="BC146" i="9"/>
  <c r="AY146" i="9"/>
  <c r="AU146" i="9"/>
  <c r="AQ146" i="9"/>
  <c r="AM146" i="9"/>
  <c r="AI146" i="9"/>
  <c r="AE146" i="9"/>
  <c r="AA146" i="9"/>
  <c r="W146" i="9"/>
  <c r="D147" i="9"/>
  <c r="G147" i="9"/>
  <c r="H147" i="9"/>
  <c r="I147" i="9"/>
  <c r="J147" i="9"/>
  <c r="K147" i="9"/>
  <c r="L147" i="9"/>
  <c r="M147" i="9"/>
  <c r="N147" i="9"/>
  <c r="O147" i="9"/>
  <c r="P147" i="9"/>
  <c r="Q147" i="9"/>
  <c r="R147" i="9"/>
  <c r="S147" i="9"/>
  <c r="T147" i="9"/>
  <c r="U147" i="9"/>
  <c r="V147" i="9"/>
  <c r="CB146" i="9"/>
  <c r="CA146" i="9"/>
  <c r="BZ146" i="9"/>
  <c r="BY146" i="9"/>
  <c r="BX146" i="9"/>
  <c r="BW146" i="9"/>
  <c r="BV146" i="9"/>
  <c r="BU146" i="9"/>
  <c r="BT146" i="9"/>
  <c r="BS146" i="9"/>
  <c r="BR146" i="9"/>
  <c r="BQ146" i="9"/>
  <c r="BP146" i="9"/>
  <c r="BO146" i="9"/>
  <c r="BN146" i="9"/>
  <c r="F146" i="9"/>
  <c r="C148" i="9" a="1"/>
  <c r="BJ147" i="9"/>
  <c r="E147" i="9" l="1"/>
  <c r="CA147" i="9" s="1"/>
  <c r="C148" i="9"/>
  <c r="CC146" i="9"/>
  <c r="CD146" i="9"/>
  <c r="CE146" i="9"/>
  <c r="CF146" i="9"/>
  <c r="CG146" i="9"/>
  <c r="CH146" i="9"/>
  <c r="CI146" i="9"/>
  <c r="CJ146" i="9"/>
  <c r="CK146" i="9"/>
  <c r="CL146" i="9"/>
  <c r="CM146" i="9"/>
  <c r="CN146" i="9"/>
  <c r="CO146" i="9"/>
  <c r="CP146" i="9"/>
  <c r="CQ146" i="9"/>
  <c r="CR146" i="9"/>
  <c r="CS146" i="9"/>
  <c r="CT146" i="9"/>
  <c r="CU146" i="9"/>
  <c r="CV146" i="9"/>
  <c r="CW146" i="9"/>
  <c r="CX146" i="9"/>
  <c r="CY146" i="9"/>
  <c r="CZ146" i="9"/>
  <c r="DA146" i="9"/>
  <c r="DB146" i="9"/>
  <c r="DC146" i="9"/>
  <c r="DD146" i="9"/>
  <c r="DE146" i="9"/>
  <c r="DF146" i="9"/>
  <c r="DG146" i="9"/>
  <c r="DH146" i="9"/>
  <c r="DI146" i="9"/>
  <c r="DJ146" i="9"/>
  <c r="DK146" i="9"/>
  <c r="DL146" i="9"/>
  <c r="DM146" i="9"/>
  <c r="BD147" i="9"/>
  <c r="AZ147" i="9"/>
  <c r="AV147" i="9"/>
  <c r="AR147" i="9"/>
  <c r="AN147" i="9"/>
  <c r="AJ147" i="9"/>
  <c r="AF147" i="9"/>
  <c r="AB147" i="9"/>
  <c r="X147" i="9"/>
  <c r="W147" i="9"/>
  <c r="BE147" i="9"/>
  <c r="BA147" i="9"/>
  <c r="AW147" i="9"/>
  <c r="AS147" i="9"/>
  <c r="AO147" i="9"/>
  <c r="AK147" i="9"/>
  <c r="AG147" i="9"/>
  <c r="AC147" i="9"/>
  <c r="Y147" i="9"/>
  <c r="AU147" i="9"/>
  <c r="AM147" i="9"/>
  <c r="AA147" i="9"/>
  <c r="BF147" i="9"/>
  <c r="BB147" i="9"/>
  <c r="AX147" i="9"/>
  <c r="AT147" i="9"/>
  <c r="AP147" i="9"/>
  <c r="AL147" i="9"/>
  <c r="AH147" i="9"/>
  <c r="AD147" i="9"/>
  <c r="Z147" i="9"/>
  <c r="BG147" i="9"/>
  <c r="BC147" i="9"/>
  <c r="AY147" i="9"/>
  <c r="AQ147" i="9"/>
  <c r="AI147" i="9"/>
  <c r="AE147" i="9"/>
  <c r="D148" i="9"/>
  <c r="G148" i="9"/>
  <c r="H148" i="9"/>
  <c r="I148" i="9"/>
  <c r="J148" i="9"/>
  <c r="K148" i="9"/>
  <c r="L148" i="9"/>
  <c r="M148" i="9"/>
  <c r="N148" i="9"/>
  <c r="O148" i="9"/>
  <c r="P148" i="9"/>
  <c r="Q148" i="9"/>
  <c r="R148" i="9"/>
  <c r="S148" i="9"/>
  <c r="T148" i="9"/>
  <c r="U148" i="9"/>
  <c r="V148" i="9"/>
  <c r="BZ147" i="9"/>
  <c r="BY147" i="9"/>
  <c r="BV147" i="9"/>
  <c r="BU147" i="9"/>
  <c r="BR147" i="9"/>
  <c r="BQ147" i="9"/>
  <c r="BN147" i="9"/>
  <c r="F147" i="9"/>
  <c r="BJ148" i="9"/>
  <c r="C149" i="9" a="1"/>
  <c r="BP147" i="9" l="1"/>
  <c r="BT147" i="9"/>
  <c r="BX147" i="9"/>
  <c r="CB147" i="9"/>
  <c r="BO147" i="9"/>
  <c r="BS147" i="9"/>
  <c r="BW147" i="9"/>
  <c r="E148" i="9"/>
  <c r="BZ148" i="9" s="1"/>
  <c r="C149" i="9"/>
  <c r="D149" i="9" s="1"/>
  <c r="CC147" i="9"/>
  <c r="CD147" i="9"/>
  <c r="CE147" i="9"/>
  <c r="CF147" i="9"/>
  <c r="CG147" i="9"/>
  <c r="CH147" i="9"/>
  <c r="CI147" i="9"/>
  <c r="CJ147" i="9"/>
  <c r="CK147" i="9"/>
  <c r="CL147" i="9"/>
  <c r="CM147" i="9"/>
  <c r="CN147" i="9"/>
  <c r="CO147" i="9"/>
  <c r="CP147" i="9"/>
  <c r="CQ147" i="9"/>
  <c r="CR147" i="9"/>
  <c r="CS147" i="9"/>
  <c r="CT147" i="9"/>
  <c r="CU147" i="9"/>
  <c r="CV147" i="9"/>
  <c r="CW147" i="9"/>
  <c r="CX147" i="9"/>
  <c r="CY147" i="9"/>
  <c r="CZ147" i="9"/>
  <c r="DA147" i="9"/>
  <c r="DC147" i="9"/>
  <c r="DB147" i="9"/>
  <c r="DD147" i="9"/>
  <c r="DE147" i="9"/>
  <c r="DF147" i="9"/>
  <c r="DG147" i="9"/>
  <c r="DH147" i="9"/>
  <c r="DI147" i="9"/>
  <c r="DJ147" i="9"/>
  <c r="DK147" i="9"/>
  <c r="DL147" i="9"/>
  <c r="DM147" i="9"/>
  <c r="BD148" i="9"/>
  <c r="AZ148" i="9"/>
  <c r="AV148" i="9"/>
  <c r="AR148" i="9"/>
  <c r="AN148" i="9"/>
  <c r="AJ148" i="9"/>
  <c r="AF148" i="9"/>
  <c r="AB148" i="9"/>
  <c r="X148" i="9"/>
  <c r="AD148" i="9"/>
  <c r="BC148" i="9"/>
  <c r="AM148" i="9"/>
  <c r="BE148" i="9"/>
  <c r="BA148" i="9"/>
  <c r="AW148" i="9"/>
  <c r="AS148" i="9"/>
  <c r="AO148" i="9"/>
  <c r="AK148" i="9"/>
  <c r="AG148" i="9"/>
  <c r="AC148" i="9"/>
  <c r="Y148" i="9"/>
  <c r="BG148" i="9"/>
  <c r="AU148" i="9"/>
  <c r="AI148" i="9"/>
  <c r="AA148" i="9"/>
  <c r="BF148" i="9"/>
  <c r="BB148" i="9"/>
  <c r="AX148" i="9"/>
  <c r="AT148" i="9"/>
  <c r="AP148" i="9"/>
  <c r="AL148" i="9"/>
  <c r="AH148" i="9"/>
  <c r="Z148" i="9"/>
  <c r="AY148" i="9"/>
  <c r="AQ148" i="9"/>
  <c r="AE148" i="9"/>
  <c r="W148" i="9"/>
  <c r="G149" i="9"/>
  <c r="K149" i="9"/>
  <c r="O149" i="9"/>
  <c r="S149" i="9"/>
  <c r="BY148" i="9"/>
  <c r="C150" i="9" a="1"/>
  <c r="BJ149" i="9"/>
  <c r="BQ148" i="9" l="1"/>
  <c r="BR148" i="9"/>
  <c r="F148" i="9"/>
  <c r="BU148" i="9"/>
  <c r="BN148" i="9"/>
  <c r="BV148" i="9"/>
  <c r="T149" i="9"/>
  <c r="P149" i="9"/>
  <c r="L149" i="9"/>
  <c r="H149" i="9"/>
  <c r="U149" i="9"/>
  <c r="Q149" i="9"/>
  <c r="M149" i="9"/>
  <c r="I149" i="9"/>
  <c r="V149" i="9"/>
  <c r="R149" i="9"/>
  <c r="N149" i="9"/>
  <c r="J149" i="9"/>
  <c r="BP148" i="9"/>
  <c r="BT148" i="9"/>
  <c r="BX148" i="9"/>
  <c r="CB148" i="9"/>
  <c r="BO148" i="9"/>
  <c r="BS148" i="9"/>
  <c r="BW148" i="9"/>
  <c r="CA148" i="9"/>
  <c r="E149" i="9"/>
  <c r="BZ149" i="9" s="1"/>
  <c r="C150" i="9"/>
  <c r="H150" i="9" s="1"/>
  <c r="CC148" i="9"/>
  <c r="CD148" i="9"/>
  <c r="CE148" i="9"/>
  <c r="CF148" i="9"/>
  <c r="CG148" i="9"/>
  <c r="CH148" i="9"/>
  <c r="CI148" i="9"/>
  <c r="CJ148" i="9"/>
  <c r="CK148" i="9"/>
  <c r="CL148" i="9"/>
  <c r="CM148" i="9"/>
  <c r="CN148" i="9"/>
  <c r="CO148" i="9"/>
  <c r="CP148" i="9"/>
  <c r="CQ148" i="9"/>
  <c r="CR148" i="9"/>
  <c r="CS148" i="9"/>
  <c r="CT148" i="9"/>
  <c r="CU148" i="9"/>
  <c r="CV148" i="9"/>
  <c r="CW148" i="9"/>
  <c r="CX148" i="9"/>
  <c r="CY148" i="9"/>
  <c r="CZ148" i="9"/>
  <c r="DA148" i="9"/>
  <c r="DC148" i="9"/>
  <c r="DB148" i="9"/>
  <c r="DD148" i="9"/>
  <c r="DE148" i="9"/>
  <c r="DF148" i="9"/>
  <c r="DG148" i="9"/>
  <c r="DH148" i="9"/>
  <c r="DI148" i="9"/>
  <c r="DJ148" i="9"/>
  <c r="DK148" i="9"/>
  <c r="DL148" i="9"/>
  <c r="DM148" i="9"/>
  <c r="BD149" i="9"/>
  <c r="AZ149" i="9"/>
  <c r="AV149" i="9"/>
  <c r="AR149" i="9"/>
  <c r="AN149" i="9"/>
  <c r="AJ149" i="9"/>
  <c r="AF149" i="9"/>
  <c r="AB149" i="9"/>
  <c r="X149" i="9"/>
  <c r="AG149" i="9"/>
  <c r="Y149" i="9"/>
  <c r="BG149" i="9"/>
  <c r="AQ149" i="9"/>
  <c r="AE149" i="9"/>
  <c r="BE149" i="9"/>
  <c r="BA149" i="9"/>
  <c r="AW149" i="9"/>
  <c r="AS149" i="9"/>
  <c r="AO149" i="9"/>
  <c r="AK149" i="9"/>
  <c r="AC149" i="9"/>
  <c r="Z149" i="9"/>
  <c r="AY149" i="9"/>
  <c r="AM149" i="9"/>
  <c r="AA149" i="9"/>
  <c r="BF149" i="9"/>
  <c r="BB149" i="9"/>
  <c r="AX149" i="9"/>
  <c r="AT149" i="9"/>
  <c r="AP149" i="9"/>
  <c r="AL149" i="9"/>
  <c r="AH149" i="9"/>
  <c r="AD149" i="9"/>
  <c r="BC149" i="9"/>
  <c r="AU149" i="9"/>
  <c r="AI149" i="9"/>
  <c r="W149" i="9"/>
  <c r="I150" i="9"/>
  <c r="Q150" i="9"/>
  <c r="BY149" i="9"/>
  <c r="BU149" i="9"/>
  <c r="BQ149" i="9"/>
  <c r="F149" i="9"/>
  <c r="BJ150" i="9"/>
  <c r="C151" i="9" a="1"/>
  <c r="O150" i="9" l="1"/>
  <c r="G150" i="9"/>
  <c r="U150" i="9"/>
  <c r="M150" i="9"/>
  <c r="S150" i="9"/>
  <c r="K150" i="9"/>
  <c r="V150" i="9"/>
  <c r="R150" i="9"/>
  <c r="N150" i="9"/>
  <c r="J150" i="9"/>
  <c r="D150" i="9"/>
  <c r="T150" i="9"/>
  <c r="P150" i="9"/>
  <c r="L150" i="9"/>
  <c r="BP149" i="9"/>
  <c r="BT149" i="9"/>
  <c r="BX149" i="9"/>
  <c r="CB149" i="9"/>
  <c r="BW149" i="9"/>
  <c r="BO149" i="9"/>
  <c r="BS149" i="9"/>
  <c r="CA149" i="9"/>
  <c r="BN149" i="9"/>
  <c r="BR149" i="9"/>
  <c r="BV149" i="9"/>
  <c r="E150" i="9"/>
  <c r="BY150" i="9" s="1"/>
  <c r="C151" i="9"/>
  <c r="D151" i="9" s="1"/>
  <c r="CC149" i="9"/>
  <c r="CD149" i="9"/>
  <c r="CE149" i="9"/>
  <c r="CF149" i="9"/>
  <c r="CG149" i="9"/>
  <c r="CH149" i="9"/>
  <c r="CI149" i="9"/>
  <c r="CJ149" i="9"/>
  <c r="CK149" i="9"/>
  <c r="CL149" i="9"/>
  <c r="CM149" i="9"/>
  <c r="CN149" i="9"/>
  <c r="CO149" i="9"/>
  <c r="CP149" i="9"/>
  <c r="CQ149" i="9"/>
  <c r="CR149" i="9"/>
  <c r="CS149" i="9"/>
  <c r="CT149" i="9"/>
  <c r="CU149" i="9"/>
  <c r="CV149" i="9"/>
  <c r="CW149" i="9"/>
  <c r="CX149" i="9"/>
  <c r="CY149" i="9"/>
  <c r="CZ149" i="9"/>
  <c r="DA149" i="9"/>
  <c r="DC149" i="9"/>
  <c r="DB149" i="9"/>
  <c r="DD149" i="9"/>
  <c r="DE149" i="9"/>
  <c r="DF149" i="9"/>
  <c r="DG149" i="9"/>
  <c r="DH149" i="9"/>
  <c r="DI149" i="9"/>
  <c r="DJ149" i="9"/>
  <c r="DK149" i="9"/>
  <c r="DL149" i="9"/>
  <c r="DM149" i="9"/>
  <c r="BD150" i="9"/>
  <c r="AZ150" i="9"/>
  <c r="AV150" i="9"/>
  <c r="AR150" i="9"/>
  <c r="AN150" i="9"/>
  <c r="AJ150" i="9"/>
  <c r="AF150" i="9"/>
  <c r="AB150" i="9"/>
  <c r="X150" i="9"/>
  <c r="AK150" i="9"/>
  <c r="AC150" i="9"/>
  <c r="BB150" i="9"/>
  <c r="AT150" i="9"/>
  <c r="AP150" i="9"/>
  <c r="AD150" i="9"/>
  <c r="BG150" i="9"/>
  <c r="AU150" i="9"/>
  <c r="AM150" i="9"/>
  <c r="AE150" i="9"/>
  <c r="BE150" i="9"/>
  <c r="BA150" i="9"/>
  <c r="AW150" i="9"/>
  <c r="AS150" i="9"/>
  <c r="AO150" i="9"/>
  <c r="AG150" i="9"/>
  <c r="Y150" i="9"/>
  <c r="AX150" i="9"/>
  <c r="AL150" i="9"/>
  <c r="Z150" i="9"/>
  <c r="AY150" i="9"/>
  <c r="AI150" i="9"/>
  <c r="W150" i="9"/>
  <c r="BF150" i="9"/>
  <c r="AH150" i="9"/>
  <c r="BC150" i="9"/>
  <c r="AQ150" i="9"/>
  <c r="AA150" i="9"/>
  <c r="G151" i="9"/>
  <c r="K151" i="9"/>
  <c r="CB150" i="9"/>
  <c r="BX150" i="9"/>
  <c r="BT150" i="9"/>
  <c r="BP150" i="9"/>
  <c r="BJ151" i="9"/>
  <c r="C152" i="9" a="1"/>
  <c r="BO150" i="9" l="1"/>
  <c r="BW150" i="9"/>
  <c r="CA150" i="9"/>
  <c r="BN150" i="9"/>
  <c r="BR150" i="9"/>
  <c r="BV150" i="9"/>
  <c r="BZ150" i="9"/>
  <c r="O151" i="9"/>
  <c r="BS150" i="9"/>
  <c r="F150" i="9"/>
  <c r="BQ150" i="9"/>
  <c r="BU150" i="9"/>
  <c r="S151" i="9"/>
  <c r="T151" i="9"/>
  <c r="P151" i="9"/>
  <c r="L151" i="9"/>
  <c r="H151" i="9"/>
  <c r="U151" i="9"/>
  <c r="M151" i="9"/>
  <c r="I151" i="9"/>
  <c r="Q151" i="9"/>
  <c r="V151" i="9"/>
  <c r="R151" i="9"/>
  <c r="N151" i="9"/>
  <c r="J151" i="9"/>
  <c r="E151" i="9"/>
  <c r="BZ151" i="9" s="1"/>
  <c r="C152" i="9"/>
  <c r="CC150" i="9"/>
  <c r="CD150" i="9"/>
  <c r="CE150" i="9"/>
  <c r="CF150" i="9"/>
  <c r="CG150" i="9"/>
  <c r="CH150" i="9"/>
  <c r="CI150" i="9"/>
  <c r="CJ150" i="9"/>
  <c r="CK150" i="9"/>
  <c r="CL150" i="9"/>
  <c r="CM150" i="9"/>
  <c r="CN150" i="9"/>
  <c r="CO150" i="9"/>
  <c r="CP150" i="9"/>
  <c r="CQ150" i="9"/>
  <c r="CR150" i="9"/>
  <c r="CS150" i="9"/>
  <c r="CT150" i="9"/>
  <c r="CU150" i="9"/>
  <c r="CV150" i="9"/>
  <c r="CW150" i="9"/>
  <c r="CX150" i="9"/>
  <c r="CY150" i="9"/>
  <c r="CZ150" i="9"/>
  <c r="DA150" i="9"/>
  <c r="DB150" i="9"/>
  <c r="DC150" i="9"/>
  <c r="DD150" i="9"/>
  <c r="DE150" i="9"/>
  <c r="DF150" i="9"/>
  <c r="DG150" i="9"/>
  <c r="DH150" i="9"/>
  <c r="DI150" i="9"/>
  <c r="DJ150" i="9"/>
  <c r="DK150" i="9"/>
  <c r="DL150" i="9"/>
  <c r="DM150" i="9"/>
  <c r="BD151" i="9"/>
  <c r="AZ151" i="9"/>
  <c r="AV151" i="9"/>
  <c r="AR151" i="9"/>
  <c r="AN151" i="9"/>
  <c r="AJ151" i="9"/>
  <c r="AF151" i="9"/>
  <c r="AB151" i="9"/>
  <c r="X151" i="9"/>
  <c r="AG151" i="9"/>
  <c r="Y151" i="9"/>
  <c r="BB151" i="9"/>
  <c r="AT151" i="9"/>
  <c r="AP151" i="9"/>
  <c r="AD151" i="9"/>
  <c r="BG151" i="9"/>
  <c r="AU151" i="9"/>
  <c r="AQ151" i="9"/>
  <c r="AE151" i="9"/>
  <c r="BE151" i="9"/>
  <c r="BA151" i="9"/>
  <c r="AW151" i="9"/>
  <c r="AS151" i="9"/>
  <c r="AO151" i="9"/>
  <c r="AK151" i="9"/>
  <c r="AC151" i="9"/>
  <c r="AX151" i="9"/>
  <c r="AL151" i="9"/>
  <c r="Z151" i="9"/>
  <c r="BC151" i="9"/>
  <c r="AI151" i="9"/>
  <c r="W151" i="9"/>
  <c r="BF151" i="9"/>
  <c r="AH151" i="9"/>
  <c r="AY151" i="9"/>
  <c r="AM151" i="9"/>
  <c r="AA151" i="9"/>
  <c r="D152" i="9"/>
  <c r="G152" i="9"/>
  <c r="H152" i="9"/>
  <c r="I152" i="9"/>
  <c r="J152" i="9"/>
  <c r="K152" i="9"/>
  <c r="L152" i="9"/>
  <c r="M152" i="9"/>
  <c r="N152" i="9"/>
  <c r="O152" i="9"/>
  <c r="P152" i="9"/>
  <c r="Q152" i="9"/>
  <c r="R152" i="9"/>
  <c r="S152" i="9"/>
  <c r="T152" i="9"/>
  <c r="U152" i="9"/>
  <c r="V152" i="9"/>
  <c r="CA151" i="9"/>
  <c r="BX151" i="9"/>
  <c r="BU151" i="9"/>
  <c r="BS151" i="9"/>
  <c r="BP151" i="9"/>
  <c r="F151" i="9"/>
  <c r="BJ152" i="9"/>
  <c r="C153" i="9" a="1"/>
  <c r="BQ151" i="9" l="1"/>
  <c r="BW151" i="9"/>
  <c r="CB151" i="9"/>
  <c r="BO151" i="9"/>
  <c r="BT151" i="9"/>
  <c r="BY151" i="9"/>
  <c r="BN151" i="9"/>
  <c r="BR151" i="9"/>
  <c r="BV151" i="9"/>
  <c r="E152" i="9"/>
  <c r="BZ152" i="9" s="1"/>
  <c r="C153" i="9"/>
  <c r="I153" i="9" s="1"/>
  <c r="CC151" i="9"/>
  <c r="CD151" i="9"/>
  <c r="CE151" i="9"/>
  <c r="CF151" i="9"/>
  <c r="CG151" i="9"/>
  <c r="CH151" i="9"/>
  <c r="CI151" i="9"/>
  <c r="CJ151" i="9"/>
  <c r="CK151" i="9"/>
  <c r="CL151" i="9"/>
  <c r="CM151" i="9"/>
  <c r="CN151" i="9"/>
  <c r="CO151" i="9"/>
  <c r="CP151" i="9"/>
  <c r="CQ151" i="9"/>
  <c r="CR151" i="9"/>
  <c r="CS151" i="9"/>
  <c r="CT151" i="9"/>
  <c r="CU151" i="9"/>
  <c r="CV151" i="9"/>
  <c r="CW151" i="9"/>
  <c r="CX151" i="9"/>
  <c r="CY151" i="9"/>
  <c r="CZ151" i="9"/>
  <c r="DA151" i="9"/>
  <c r="DC151" i="9"/>
  <c r="DB151" i="9"/>
  <c r="DD151" i="9"/>
  <c r="DE151" i="9"/>
  <c r="DF151" i="9"/>
  <c r="DG151" i="9"/>
  <c r="DH151" i="9"/>
  <c r="DI151" i="9"/>
  <c r="DJ151" i="9"/>
  <c r="DK151" i="9"/>
  <c r="DL151" i="9"/>
  <c r="DM151" i="9"/>
  <c r="BD152" i="9"/>
  <c r="AZ152" i="9"/>
  <c r="AV152" i="9"/>
  <c r="AR152" i="9"/>
  <c r="AN152" i="9"/>
  <c r="AJ152" i="9"/>
  <c r="AF152" i="9"/>
  <c r="AB152" i="9"/>
  <c r="X152" i="9"/>
  <c r="AK152" i="9"/>
  <c r="AG152" i="9"/>
  <c r="Y152" i="9"/>
  <c r="BB152" i="9"/>
  <c r="AT152" i="9"/>
  <c r="AL152" i="9"/>
  <c r="AD152" i="9"/>
  <c r="BG152" i="9"/>
  <c r="AU152" i="9"/>
  <c r="AQ152" i="9"/>
  <c r="AE152" i="9"/>
  <c r="BE152" i="9"/>
  <c r="BA152" i="9"/>
  <c r="AW152" i="9"/>
  <c r="AS152" i="9"/>
  <c r="AO152" i="9"/>
  <c r="AC152" i="9"/>
  <c r="AX152" i="9"/>
  <c r="AP152" i="9"/>
  <c r="Z152" i="9"/>
  <c r="BC152" i="9"/>
  <c r="AI152" i="9"/>
  <c r="W152" i="9"/>
  <c r="BF152" i="9"/>
  <c r="AH152" i="9"/>
  <c r="AY152" i="9"/>
  <c r="AM152" i="9"/>
  <c r="AA152" i="9"/>
  <c r="D153" i="9"/>
  <c r="J153" i="9"/>
  <c r="V153" i="9"/>
  <c r="CB152" i="9"/>
  <c r="BY152" i="9"/>
  <c r="BX152" i="9"/>
  <c r="BU152" i="9"/>
  <c r="BT152" i="9"/>
  <c r="BQ152" i="9"/>
  <c r="BP152" i="9"/>
  <c r="F152" i="9"/>
  <c r="C154" i="9" a="1"/>
  <c r="BO152" i="9" l="1"/>
  <c r="BS152" i="9"/>
  <c r="BW152" i="9"/>
  <c r="CA152" i="9"/>
  <c r="N153" i="9"/>
  <c r="BN152" i="9"/>
  <c r="BR152" i="9"/>
  <c r="BV152" i="9"/>
  <c r="R153" i="9"/>
  <c r="S153" i="9"/>
  <c r="O153" i="9"/>
  <c r="K153" i="9"/>
  <c r="G153" i="9"/>
  <c r="P153" i="9"/>
  <c r="H153" i="9"/>
  <c r="T153" i="9"/>
  <c r="L153" i="9"/>
  <c r="U153" i="9"/>
  <c r="Q153" i="9"/>
  <c r="M153" i="9"/>
  <c r="E153" i="9"/>
  <c r="CB153" i="9" s="1"/>
  <c r="C154" i="9"/>
  <c r="H154" i="9" s="1"/>
  <c r="CC152" i="9"/>
  <c r="CD152" i="9"/>
  <c r="CE152" i="9"/>
  <c r="CF152" i="9"/>
  <c r="CG152" i="9"/>
  <c r="CH152" i="9"/>
  <c r="CI152" i="9"/>
  <c r="CJ152" i="9"/>
  <c r="CK152" i="9"/>
  <c r="CL152" i="9"/>
  <c r="CM152" i="9"/>
  <c r="CN152" i="9"/>
  <c r="CO152" i="9"/>
  <c r="CP152" i="9"/>
  <c r="CQ152" i="9"/>
  <c r="CR152" i="9"/>
  <c r="CS152" i="9"/>
  <c r="CT152" i="9"/>
  <c r="CU152" i="9"/>
  <c r="CV152" i="9"/>
  <c r="CW152" i="9"/>
  <c r="CX152" i="9"/>
  <c r="CY152" i="9"/>
  <c r="CZ152" i="9"/>
  <c r="DA152" i="9"/>
  <c r="DC152" i="9"/>
  <c r="DB152" i="9"/>
  <c r="DD152" i="9"/>
  <c r="DE152" i="9"/>
  <c r="DF152" i="9"/>
  <c r="DG152" i="9"/>
  <c r="DH152" i="9"/>
  <c r="DI152" i="9"/>
  <c r="DJ152" i="9"/>
  <c r="DK152" i="9"/>
  <c r="DL152" i="9"/>
  <c r="DM152" i="9"/>
  <c r="BD153" i="9"/>
  <c r="AZ153" i="9"/>
  <c r="AV153" i="9"/>
  <c r="AR153" i="9"/>
  <c r="AN153" i="9"/>
  <c r="AJ153" i="9"/>
  <c r="AF153" i="9"/>
  <c r="AB153" i="9"/>
  <c r="X153" i="9"/>
  <c r="AG153" i="9"/>
  <c r="Y153" i="9"/>
  <c r="AY153" i="9"/>
  <c r="AM153" i="9"/>
  <c r="W153" i="9"/>
  <c r="BE153" i="9"/>
  <c r="BA153" i="9"/>
  <c r="AW153" i="9"/>
  <c r="AS153" i="9"/>
  <c r="AO153" i="9"/>
  <c r="AK153" i="9"/>
  <c r="AC153" i="9"/>
  <c r="BG153" i="9"/>
  <c r="AQ153" i="9"/>
  <c r="AA153" i="9"/>
  <c r="BF153" i="9"/>
  <c r="BB153" i="9"/>
  <c r="AX153" i="9"/>
  <c r="AT153" i="9"/>
  <c r="AP153" i="9"/>
  <c r="AL153" i="9"/>
  <c r="AH153" i="9"/>
  <c r="AD153" i="9"/>
  <c r="Z153" i="9"/>
  <c r="BC153" i="9"/>
  <c r="AU153" i="9"/>
  <c r="AI153" i="9"/>
  <c r="AE153" i="9"/>
  <c r="I154" i="9"/>
  <c r="Q154" i="9"/>
  <c r="BW153" i="9"/>
  <c r="BS153" i="9"/>
  <c r="BJ153" i="9"/>
  <c r="C155" i="9" a="1"/>
  <c r="BO153" i="9" l="1"/>
  <c r="CA153" i="9"/>
  <c r="R154" i="9"/>
  <c r="J154" i="9"/>
  <c r="U154" i="9"/>
  <c r="M154" i="9"/>
  <c r="V154" i="9"/>
  <c r="N154" i="9"/>
  <c r="D154" i="9"/>
  <c r="E154" i="9" s="1"/>
  <c r="BN153" i="9"/>
  <c r="BR153" i="9"/>
  <c r="BV153" i="9"/>
  <c r="BZ153" i="9"/>
  <c r="F153" i="9"/>
  <c r="BQ153" i="9"/>
  <c r="BU153" i="9"/>
  <c r="BY153" i="9"/>
  <c r="S154" i="9"/>
  <c r="O154" i="9"/>
  <c r="K154" i="9"/>
  <c r="G154" i="9"/>
  <c r="BP153" i="9"/>
  <c r="BT153" i="9"/>
  <c r="BX153" i="9"/>
  <c r="T154" i="9"/>
  <c r="P154" i="9"/>
  <c r="L154" i="9"/>
  <c r="C155" i="9"/>
  <c r="I155" i="9" s="1"/>
  <c r="CC153" i="9"/>
  <c r="CD153" i="9"/>
  <c r="CE153" i="9"/>
  <c r="CF153" i="9"/>
  <c r="CG153" i="9"/>
  <c r="CH153" i="9"/>
  <c r="CI153" i="9"/>
  <c r="CJ153" i="9"/>
  <c r="CK153" i="9"/>
  <c r="CL153" i="9"/>
  <c r="CM153" i="9"/>
  <c r="CN153" i="9"/>
  <c r="CO153" i="9"/>
  <c r="CP153" i="9"/>
  <c r="CQ153" i="9"/>
  <c r="CR153" i="9"/>
  <c r="CS153" i="9"/>
  <c r="CT153" i="9"/>
  <c r="CU153" i="9"/>
  <c r="CV153" i="9"/>
  <c r="CW153" i="9"/>
  <c r="CX153" i="9"/>
  <c r="CY153" i="9"/>
  <c r="CZ153" i="9"/>
  <c r="DA153" i="9"/>
  <c r="DC153" i="9"/>
  <c r="DB153" i="9"/>
  <c r="DD153" i="9"/>
  <c r="DE153" i="9"/>
  <c r="DF153" i="9"/>
  <c r="DG153" i="9"/>
  <c r="DH153" i="9"/>
  <c r="DI153" i="9"/>
  <c r="DJ153" i="9"/>
  <c r="DK153" i="9"/>
  <c r="DL153" i="9"/>
  <c r="DM153" i="9"/>
  <c r="BD154" i="9"/>
  <c r="AZ154" i="9"/>
  <c r="AV154" i="9"/>
  <c r="AR154" i="9"/>
  <c r="AN154" i="9"/>
  <c r="AJ154" i="9"/>
  <c r="AF154" i="9"/>
  <c r="AB154" i="9"/>
  <c r="X154" i="9"/>
  <c r="AC154" i="9"/>
  <c r="BG154" i="9"/>
  <c r="AQ154" i="9"/>
  <c r="AE154" i="9"/>
  <c r="BE154" i="9"/>
  <c r="BA154" i="9"/>
  <c r="AW154" i="9"/>
  <c r="AS154" i="9"/>
  <c r="AO154" i="9"/>
  <c r="AK154" i="9"/>
  <c r="AG154" i="9"/>
  <c r="Y154" i="9"/>
  <c r="AY154" i="9"/>
  <c r="AI154" i="9"/>
  <c r="W154" i="9"/>
  <c r="BF154" i="9"/>
  <c r="BB154" i="9"/>
  <c r="AX154" i="9"/>
  <c r="AT154" i="9"/>
  <c r="AP154" i="9"/>
  <c r="AL154" i="9"/>
  <c r="AH154" i="9"/>
  <c r="AD154" i="9"/>
  <c r="Z154" i="9"/>
  <c r="BC154" i="9"/>
  <c r="AU154" i="9"/>
  <c r="AM154" i="9"/>
  <c r="AA154" i="9"/>
  <c r="C156" i="9" a="1"/>
  <c r="BJ154" i="9"/>
  <c r="P155" i="9" l="1"/>
  <c r="H155" i="9"/>
  <c r="BY154" i="9"/>
  <c r="BU154" i="9"/>
  <c r="BQ154" i="9"/>
  <c r="F154" i="9"/>
  <c r="BZ154" i="9"/>
  <c r="BV154" i="9"/>
  <c r="BR154" i="9"/>
  <c r="BN154" i="9"/>
  <c r="BP154" i="9"/>
  <c r="CA154" i="9"/>
  <c r="BW154" i="9"/>
  <c r="BS154" i="9"/>
  <c r="BO154" i="9"/>
  <c r="CB154" i="9"/>
  <c r="BX154" i="9"/>
  <c r="BT154" i="9"/>
  <c r="R155" i="9"/>
  <c r="J155" i="9"/>
  <c r="T155" i="9"/>
  <c r="L155" i="9"/>
  <c r="V155" i="9"/>
  <c r="N155" i="9"/>
  <c r="D155" i="9"/>
  <c r="S155" i="9"/>
  <c r="O155" i="9"/>
  <c r="K155" i="9"/>
  <c r="G155" i="9"/>
  <c r="U155" i="9"/>
  <c r="Q155" i="9"/>
  <c r="M155" i="9"/>
  <c r="E155" i="9"/>
  <c r="CB155" i="9" s="1"/>
  <c r="C156" i="9"/>
  <c r="H156" i="9" s="1"/>
  <c r="CC154" i="9"/>
  <c r="CD154" i="9"/>
  <c r="CE154" i="9"/>
  <c r="CF154" i="9"/>
  <c r="CG154" i="9"/>
  <c r="CH154" i="9"/>
  <c r="CI154" i="9"/>
  <c r="CJ154" i="9"/>
  <c r="CK154" i="9"/>
  <c r="CL154" i="9"/>
  <c r="CM154" i="9"/>
  <c r="CN154" i="9"/>
  <c r="CO154" i="9"/>
  <c r="CP154" i="9"/>
  <c r="CQ154" i="9"/>
  <c r="CR154" i="9"/>
  <c r="CS154" i="9"/>
  <c r="CT154" i="9"/>
  <c r="CU154" i="9"/>
  <c r="CV154" i="9"/>
  <c r="CW154" i="9"/>
  <c r="CX154" i="9"/>
  <c r="CY154" i="9"/>
  <c r="CZ154" i="9"/>
  <c r="DA154" i="9"/>
  <c r="DB154" i="9"/>
  <c r="DC154" i="9"/>
  <c r="DD154" i="9"/>
  <c r="DE154" i="9"/>
  <c r="DF154" i="9"/>
  <c r="DG154" i="9"/>
  <c r="DH154" i="9"/>
  <c r="DI154" i="9"/>
  <c r="DJ154" i="9"/>
  <c r="DK154" i="9"/>
  <c r="DL154" i="9"/>
  <c r="DM154" i="9"/>
  <c r="BD155" i="9"/>
  <c r="AZ155" i="9"/>
  <c r="AV155" i="9"/>
  <c r="AR155" i="9"/>
  <c r="AN155" i="9"/>
  <c r="AJ155" i="9"/>
  <c r="AF155" i="9"/>
  <c r="AB155" i="9"/>
  <c r="X155" i="9"/>
  <c r="AK155" i="9"/>
  <c r="AC155" i="9"/>
  <c r="BC155" i="9"/>
  <c r="AQ155" i="9"/>
  <c r="W155" i="9"/>
  <c r="BE155" i="9"/>
  <c r="BA155" i="9"/>
  <c r="AW155" i="9"/>
  <c r="AS155" i="9"/>
  <c r="AO155" i="9"/>
  <c r="AG155" i="9"/>
  <c r="Y155" i="9"/>
  <c r="AY155" i="9"/>
  <c r="AM155" i="9"/>
  <c r="AA155" i="9"/>
  <c r="BF155" i="9"/>
  <c r="BB155" i="9"/>
  <c r="AX155" i="9"/>
  <c r="AT155" i="9"/>
  <c r="AP155" i="9"/>
  <c r="AL155" i="9"/>
  <c r="AH155" i="9"/>
  <c r="AD155" i="9"/>
  <c r="Z155" i="9"/>
  <c r="BG155" i="9"/>
  <c r="AU155" i="9"/>
  <c r="AI155" i="9"/>
  <c r="AE155" i="9"/>
  <c r="I156" i="9"/>
  <c r="Q156" i="9"/>
  <c r="R156" i="9"/>
  <c r="CA155" i="9"/>
  <c r="BW155" i="9"/>
  <c r="BS155" i="9"/>
  <c r="BO155" i="9"/>
  <c r="C157" i="9" a="1"/>
  <c r="BJ155" i="9"/>
  <c r="U156" i="9" l="1"/>
  <c r="M156" i="9"/>
  <c r="J156" i="9"/>
  <c r="V156" i="9"/>
  <c r="N156" i="9"/>
  <c r="D156" i="9"/>
  <c r="BN155" i="9"/>
  <c r="BR155" i="9"/>
  <c r="BV155" i="9"/>
  <c r="BZ155" i="9"/>
  <c r="F155" i="9"/>
  <c r="BQ155" i="9"/>
  <c r="BU155" i="9"/>
  <c r="BY155" i="9"/>
  <c r="S156" i="9"/>
  <c r="O156" i="9"/>
  <c r="K156" i="9"/>
  <c r="G156" i="9"/>
  <c r="BP155" i="9"/>
  <c r="BT155" i="9"/>
  <c r="BX155" i="9"/>
  <c r="T156" i="9"/>
  <c r="P156" i="9"/>
  <c r="L156" i="9"/>
  <c r="E156" i="9"/>
  <c r="BZ156" i="9" s="1"/>
  <c r="C157" i="9"/>
  <c r="I157" i="9" s="1"/>
  <c r="CC155" i="9"/>
  <c r="CD155" i="9"/>
  <c r="CE155" i="9"/>
  <c r="CF155" i="9"/>
  <c r="CG155" i="9"/>
  <c r="CH155" i="9"/>
  <c r="CI155" i="9"/>
  <c r="CJ155" i="9"/>
  <c r="CK155" i="9"/>
  <c r="CL155" i="9"/>
  <c r="CM155" i="9"/>
  <c r="CN155" i="9"/>
  <c r="CO155" i="9"/>
  <c r="CP155" i="9"/>
  <c r="CQ155" i="9"/>
  <c r="CR155" i="9"/>
  <c r="CS155" i="9"/>
  <c r="CT155" i="9"/>
  <c r="CU155" i="9"/>
  <c r="CV155" i="9"/>
  <c r="CW155" i="9"/>
  <c r="CX155" i="9"/>
  <c r="CY155" i="9"/>
  <c r="CZ155" i="9"/>
  <c r="DA155" i="9"/>
  <c r="DC155" i="9"/>
  <c r="DB155" i="9"/>
  <c r="DD155" i="9"/>
  <c r="DE155" i="9"/>
  <c r="DF155" i="9"/>
  <c r="DG155" i="9"/>
  <c r="DH155" i="9"/>
  <c r="DI155" i="9"/>
  <c r="DJ155" i="9"/>
  <c r="DK155" i="9"/>
  <c r="DL155" i="9"/>
  <c r="DM155" i="9"/>
  <c r="BD156" i="9"/>
  <c r="AZ156" i="9"/>
  <c r="AV156" i="9"/>
  <c r="AR156" i="9"/>
  <c r="AN156" i="9"/>
  <c r="AJ156" i="9"/>
  <c r="AF156" i="9"/>
  <c r="AB156" i="9"/>
  <c r="X156" i="9"/>
  <c r="AK156" i="9"/>
  <c r="AC156" i="9"/>
  <c r="BB156" i="9"/>
  <c r="AT156" i="9"/>
  <c r="AP156" i="9"/>
  <c r="AD156" i="9"/>
  <c r="BC156" i="9"/>
  <c r="AU156" i="9"/>
  <c r="AM156" i="9"/>
  <c r="AA156" i="9"/>
  <c r="BE156" i="9"/>
  <c r="BA156" i="9"/>
  <c r="AW156" i="9"/>
  <c r="AS156" i="9"/>
  <c r="AO156" i="9"/>
  <c r="AG156" i="9"/>
  <c r="Y156" i="9"/>
  <c r="AX156" i="9"/>
  <c r="AH156" i="9"/>
  <c r="Z156" i="9"/>
  <c r="AY156" i="9"/>
  <c r="AI156" i="9"/>
  <c r="BF156" i="9"/>
  <c r="AL156" i="9"/>
  <c r="BG156" i="9"/>
  <c r="AQ156" i="9"/>
  <c r="AE156" i="9"/>
  <c r="W156" i="9"/>
  <c r="D157" i="9"/>
  <c r="H157" i="9"/>
  <c r="J157" i="9"/>
  <c r="L157" i="9"/>
  <c r="N157" i="9"/>
  <c r="P157" i="9"/>
  <c r="R157" i="9"/>
  <c r="T157" i="9"/>
  <c r="V157" i="9"/>
  <c r="BY156" i="9"/>
  <c r="BU156" i="9"/>
  <c r="BQ156" i="9"/>
  <c r="F156" i="9"/>
  <c r="C158" i="9" a="1"/>
  <c r="BJ156" i="9"/>
  <c r="BP156" i="9" l="1"/>
  <c r="BT156" i="9"/>
  <c r="BX156" i="9"/>
  <c r="CB156" i="9"/>
  <c r="BO156" i="9"/>
  <c r="BS156" i="9"/>
  <c r="BW156" i="9"/>
  <c r="CA156" i="9"/>
  <c r="BN156" i="9"/>
  <c r="BR156" i="9"/>
  <c r="BV156" i="9"/>
  <c r="S157" i="9"/>
  <c r="O157" i="9"/>
  <c r="K157" i="9"/>
  <c r="G157" i="9"/>
  <c r="U157" i="9"/>
  <c r="Q157" i="9"/>
  <c r="M157" i="9"/>
  <c r="E157" i="9"/>
  <c r="CB157" i="9" s="1"/>
  <c r="C158" i="9"/>
  <c r="D158" i="9" s="1"/>
  <c r="CC156" i="9"/>
  <c r="CD156" i="9"/>
  <c r="CE156" i="9"/>
  <c r="CF156" i="9"/>
  <c r="CG156" i="9"/>
  <c r="CH156" i="9"/>
  <c r="CI156" i="9"/>
  <c r="CJ156" i="9"/>
  <c r="CK156" i="9"/>
  <c r="CL156" i="9"/>
  <c r="CM156" i="9"/>
  <c r="CN156" i="9"/>
  <c r="CO156" i="9"/>
  <c r="CP156" i="9"/>
  <c r="CQ156" i="9"/>
  <c r="CR156" i="9"/>
  <c r="CS156" i="9"/>
  <c r="CT156" i="9"/>
  <c r="CU156" i="9"/>
  <c r="CV156" i="9"/>
  <c r="CW156" i="9"/>
  <c r="CX156" i="9"/>
  <c r="CY156" i="9"/>
  <c r="CZ156" i="9"/>
  <c r="DA156" i="9"/>
  <c r="DC156" i="9"/>
  <c r="DB156" i="9"/>
  <c r="DD156" i="9"/>
  <c r="DE156" i="9"/>
  <c r="DF156" i="9"/>
  <c r="DG156" i="9"/>
  <c r="DH156" i="9"/>
  <c r="DI156" i="9"/>
  <c r="DJ156" i="9"/>
  <c r="DK156" i="9"/>
  <c r="DL156" i="9"/>
  <c r="DM156" i="9"/>
  <c r="BD157" i="9"/>
  <c r="AZ157" i="9"/>
  <c r="AV157" i="9"/>
  <c r="AR157" i="9"/>
  <c r="AN157" i="9"/>
  <c r="AJ157" i="9"/>
  <c r="AF157" i="9"/>
  <c r="AB157" i="9"/>
  <c r="X157" i="9"/>
  <c r="AC157" i="9"/>
  <c r="BG157" i="9"/>
  <c r="AM157" i="9"/>
  <c r="AA157" i="9"/>
  <c r="BE157" i="9"/>
  <c r="BA157" i="9"/>
  <c r="AW157" i="9"/>
  <c r="AS157" i="9"/>
  <c r="AO157" i="9"/>
  <c r="AK157" i="9"/>
  <c r="AG157" i="9"/>
  <c r="Y157" i="9"/>
  <c r="BC157" i="9"/>
  <c r="AU157" i="9"/>
  <c r="AE157" i="9"/>
  <c r="BF157" i="9"/>
  <c r="BB157" i="9"/>
  <c r="AX157" i="9"/>
  <c r="AT157" i="9"/>
  <c r="AP157" i="9"/>
  <c r="AL157" i="9"/>
  <c r="AH157" i="9"/>
  <c r="AD157" i="9"/>
  <c r="Z157" i="9"/>
  <c r="AY157" i="9"/>
  <c r="AQ157" i="9"/>
  <c r="AI157" i="9"/>
  <c r="W157" i="9"/>
  <c r="CA157" i="9"/>
  <c r="BY157" i="9"/>
  <c r="BW157" i="9"/>
  <c r="BU157" i="9"/>
  <c r="BS157" i="9"/>
  <c r="BQ157" i="9"/>
  <c r="BO157" i="9"/>
  <c r="F157" i="9"/>
  <c r="C159" i="9" a="1"/>
  <c r="BJ157" i="9"/>
  <c r="K158" i="9" l="1"/>
  <c r="G158" i="9"/>
  <c r="S158" i="9"/>
  <c r="O158" i="9"/>
  <c r="P158" i="9"/>
  <c r="H158" i="9"/>
  <c r="U158" i="9"/>
  <c r="Q158" i="9"/>
  <c r="M158" i="9"/>
  <c r="I158" i="9"/>
  <c r="T158" i="9"/>
  <c r="L158" i="9"/>
  <c r="V158" i="9"/>
  <c r="R158" i="9"/>
  <c r="N158" i="9"/>
  <c r="J158" i="9"/>
  <c r="BN157" i="9"/>
  <c r="BR157" i="9"/>
  <c r="BV157" i="9"/>
  <c r="BZ157" i="9"/>
  <c r="BP157" i="9"/>
  <c r="BT157" i="9"/>
  <c r="BX157" i="9"/>
  <c r="E158" i="9"/>
  <c r="CB158" i="9" s="1"/>
  <c r="C159" i="9"/>
  <c r="I159" i="9" s="1"/>
  <c r="CC157" i="9"/>
  <c r="CD157" i="9"/>
  <c r="CE157" i="9"/>
  <c r="CF157" i="9"/>
  <c r="CG157" i="9"/>
  <c r="CH157" i="9"/>
  <c r="CI157" i="9"/>
  <c r="CJ157" i="9"/>
  <c r="CK157" i="9"/>
  <c r="CL157" i="9"/>
  <c r="CM157" i="9"/>
  <c r="CN157" i="9"/>
  <c r="CO157" i="9"/>
  <c r="CP157" i="9"/>
  <c r="CQ157" i="9"/>
  <c r="CR157" i="9"/>
  <c r="CS157" i="9"/>
  <c r="CT157" i="9"/>
  <c r="CU157" i="9"/>
  <c r="CV157" i="9"/>
  <c r="CW157" i="9"/>
  <c r="CX157" i="9"/>
  <c r="CY157" i="9"/>
  <c r="CZ157" i="9"/>
  <c r="DA157" i="9"/>
  <c r="DC157" i="9"/>
  <c r="DB157" i="9"/>
  <c r="DD157" i="9"/>
  <c r="DE157" i="9"/>
  <c r="DF157" i="9"/>
  <c r="DG157" i="9"/>
  <c r="DH157" i="9"/>
  <c r="DI157" i="9"/>
  <c r="DJ157" i="9"/>
  <c r="DK157" i="9"/>
  <c r="DL157" i="9"/>
  <c r="DM157" i="9"/>
  <c r="BD158" i="9"/>
  <c r="AZ158" i="9"/>
  <c r="AV158" i="9"/>
  <c r="AR158" i="9"/>
  <c r="AN158" i="9"/>
  <c r="AJ158" i="9"/>
  <c r="AF158" i="9"/>
  <c r="AB158" i="9"/>
  <c r="X158" i="9"/>
  <c r="AK158" i="9"/>
  <c r="AC158" i="9"/>
  <c r="Y158" i="9"/>
  <c r="AX158" i="9"/>
  <c r="AT158" i="9"/>
  <c r="AH158" i="9"/>
  <c r="Z158" i="9"/>
  <c r="BG158" i="9"/>
  <c r="AU158" i="9"/>
  <c r="AI158" i="9"/>
  <c r="AE158" i="9"/>
  <c r="BE158" i="9"/>
  <c r="BA158" i="9"/>
  <c r="AW158" i="9"/>
  <c r="AS158" i="9"/>
  <c r="AO158" i="9"/>
  <c r="AG158" i="9"/>
  <c r="BB158" i="9"/>
  <c r="AP158" i="9"/>
  <c r="AD158" i="9"/>
  <c r="AY158" i="9"/>
  <c r="AM158" i="9"/>
  <c r="W158" i="9"/>
  <c r="BF158" i="9"/>
  <c r="AL158" i="9"/>
  <c r="BC158" i="9"/>
  <c r="AQ158" i="9"/>
  <c r="AA158" i="9"/>
  <c r="D159" i="9"/>
  <c r="H159" i="9"/>
  <c r="N159" i="9"/>
  <c r="P159" i="9"/>
  <c r="V159" i="9"/>
  <c r="F158" i="9"/>
  <c r="BJ158" i="9"/>
  <c r="C160" i="9" a="1"/>
  <c r="BQ158" i="9" l="1"/>
  <c r="BU158" i="9"/>
  <c r="BY158" i="9"/>
  <c r="BN158" i="9"/>
  <c r="BR158" i="9"/>
  <c r="BV158" i="9"/>
  <c r="BZ158" i="9"/>
  <c r="BS158" i="9"/>
  <c r="CA158" i="9"/>
  <c r="BO158" i="9"/>
  <c r="BW158" i="9"/>
  <c r="BP158" i="9"/>
  <c r="BT158" i="9"/>
  <c r="BX158" i="9"/>
  <c r="R159" i="9"/>
  <c r="J159" i="9"/>
  <c r="T159" i="9"/>
  <c r="L159" i="9"/>
  <c r="S159" i="9"/>
  <c r="O159" i="9"/>
  <c r="K159" i="9"/>
  <c r="G159" i="9"/>
  <c r="U159" i="9"/>
  <c r="Q159" i="9"/>
  <c r="M159" i="9"/>
  <c r="E159" i="9"/>
  <c r="CB159" i="9" s="1"/>
  <c r="C160" i="9"/>
  <c r="D160" i="9" s="1"/>
  <c r="CC158" i="9"/>
  <c r="CD158" i="9"/>
  <c r="CE158" i="9"/>
  <c r="CF158" i="9"/>
  <c r="CG158" i="9"/>
  <c r="CH158" i="9"/>
  <c r="CI158" i="9"/>
  <c r="CJ158" i="9"/>
  <c r="CK158" i="9"/>
  <c r="CL158" i="9"/>
  <c r="CM158" i="9"/>
  <c r="CN158" i="9"/>
  <c r="CO158" i="9"/>
  <c r="CP158" i="9"/>
  <c r="CQ158" i="9"/>
  <c r="CR158" i="9"/>
  <c r="CS158" i="9"/>
  <c r="CT158" i="9"/>
  <c r="CU158" i="9"/>
  <c r="CV158" i="9"/>
  <c r="CW158" i="9"/>
  <c r="CX158" i="9"/>
  <c r="CY158" i="9"/>
  <c r="CZ158" i="9"/>
  <c r="DA158" i="9"/>
  <c r="DB158" i="9"/>
  <c r="DC158" i="9"/>
  <c r="DD158" i="9"/>
  <c r="DE158" i="9"/>
  <c r="DF158" i="9"/>
  <c r="DG158" i="9"/>
  <c r="DH158" i="9"/>
  <c r="DI158" i="9"/>
  <c r="DJ158" i="9"/>
  <c r="DK158" i="9"/>
  <c r="DL158" i="9"/>
  <c r="DM158" i="9"/>
  <c r="BD159" i="9"/>
  <c r="AZ159" i="9"/>
  <c r="AV159" i="9"/>
  <c r="AR159" i="9"/>
  <c r="AN159" i="9"/>
  <c r="AJ159" i="9"/>
  <c r="AF159" i="9"/>
  <c r="AB159" i="9"/>
  <c r="X159" i="9"/>
  <c r="Y159" i="9"/>
  <c r="BG159" i="9"/>
  <c r="AU159" i="9"/>
  <c r="AM159" i="9"/>
  <c r="AA159" i="9"/>
  <c r="BE159" i="9"/>
  <c r="BA159" i="9"/>
  <c r="AW159" i="9"/>
  <c r="AS159" i="9"/>
  <c r="AO159" i="9"/>
  <c r="AK159" i="9"/>
  <c r="AG159" i="9"/>
  <c r="AC159" i="9"/>
  <c r="Z159" i="9"/>
  <c r="AY159" i="9"/>
  <c r="AE159" i="9"/>
  <c r="BF159" i="9"/>
  <c r="BB159" i="9"/>
  <c r="AX159" i="9"/>
  <c r="AT159" i="9"/>
  <c r="AP159" i="9"/>
  <c r="AL159" i="9"/>
  <c r="AH159" i="9"/>
  <c r="AD159" i="9"/>
  <c r="BC159" i="9"/>
  <c r="AQ159" i="9"/>
  <c r="AI159" i="9"/>
  <c r="W159" i="9"/>
  <c r="CA159" i="9"/>
  <c r="BW159" i="9"/>
  <c r="BS159" i="9"/>
  <c r="BO159" i="9"/>
  <c r="C161" i="9" a="1"/>
  <c r="BJ159" i="9"/>
  <c r="BJ160" i="9"/>
  <c r="K160" i="9" l="1"/>
  <c r="O160" i="9"/>
  <c r="S160" i="9"/>
  <c r="G160" i="9"/>
  <c r="T160" i="9"/>
  <c r="P160" i="9"/>
  <c r="L160" i="9"/>
  <c r="H160" i="9"/>
  <c r="U160" i="9"/>
  <c r="Q160" i="9"/>
  <c r="M160" i="9"/>
  <c r="I160" i="9"/>
  <c r="V160" i="9"/>
  <c r="R160" i="9"/>
  <c r="N160" i="9"/>
  <c r="J160" i="9"/>
  <c r="BN159" i="9"/>
  <c r="BR159" i="9"/>
  <c r="BV159" i="9"/>
  <c r="BZ159" i="9"/>
  <c r="F159" i="9"/>
  <c r="BQ159" i="9"/>
  <c r="BU159" i="9"/>
  <c r="BY159" i="9"/>
  <c r="BP159" i="9"/>
  <c r="BT159" i="9"/>
  <c r="BX159" i="9"/>
  <c r="E160" i="9"/>
  <c r="BY160" i="9" s="1"/>
  <c r="C161" i="9"/>
  <c r="I161" i="9" s="1"/>
  <c r="CC159" i="9"/>
  <c r="CD159" i="9"/>
  <c r="CE159" i="9"/>
  <c r="CF159" i="9"/>
  <c r="CG159" i="9"/>
  <c r="CH159" i="9"/>
  <c r="CI159" i="9"/>
  <c r="CJ159" i="9"/>
  <c r="CK159" i="9"/>
  <c r="CL159" i="9"/>
  <c r="CM159" i="9"/>
  <c r="CN159" i="9"/>
  <c r="CO159" i="9"/>
  <c r="CP159" i="9"/>
  <c r="CQ159" i="9"/>
  <c r="CR159" i="9"/>
  <c r="CS159" i="9"/>
  <c r="CT159" i="9"/>
  <c r="CU159" i="9"/>
  <c r="CV159" i="9"/>
  <c r="CW159" i="9"/>
  <c r="CX159" i="9"/>
  <c r="CY159" i="9"/>
  <c r="CZ159" i="9"/>
  <c r="DA159" i="9"/>
  <c r="DC159" i="9"/>
  <c r="DB159" i="9"/>
  <c r="DD159" i="9"/>
  <c r="DE159" i="9"/>
  <c r="DF159" i="9"/>
  <c r="DG159" i="9"/>
  <c r="DH159" i="9"/>
  <c r="DI159" i="9"/>
  <c r="DJ159" i="9"/>
  <c r="DK159" i="9"/>
  <c r="DL159" i="9"/>
  <c r="DM159" i="9"/>
  <c r="BD160" i="9"/>
  <c r="AZ160" i="9"/>
  <c r="AV160" i="9"/>
  <c r="AR160" i="9"/>
  <c r="AN160" i="9"/>
  <c r="AJ160" i="9"/>
  <c r="AF160" i="9"/>
  <c r="AB160" i="9"/>
  <c r="X160" i="9"/>
  <c r="AK160" i="9"/>
  <c r="AC160" i="9"/>
  <c r="Y160" i="9"/>
  <c r="AX160" i="9"/>
  <c r="AP160" i="9"/>
  <c r="AL160" i="9"/>
  <c r="AD160" i="9"/>
  <c r="BG160" i="9"/>
  <c r="AU160" i="9"/>
  <c r="AI160" i="9"/>
  <c r="AE160" i="9"/>
  <c r="BE160" i="9"/>
  <c r="BA160" i="9"/>
  <c r="AW160" i="9"/>
  <c r="AS160" i="9"/>
  <c r="AO160" i="9"/>
  <c r="AG160" i="9"/>
  <c r="BB160" i="9"/>
  <c r="AT160" i="9"/>
  <c r="AH160" i="9"/>
  <c r="Z160" i="9"/>
  <c r="AY160" i="9"/>
  <c r="AM160" i="9"/>
  <c r="AA160" i="9"/>
  <c r="BF160" i="9"/>
  <c r="BC160" i="9"/>
  <c r="AQ160" i="9"/>
  <c r="W160" i="9"/>
  <c r="H161" i="9"/>
  <c r="P161" i="9"/>
  <c r="BR160" i="9"/>
  <c r="C162" i="9" a="1"/>
  <c r="BV160" i="9" l="1"/>
  <c r="BZ160" i="9"/>
  <c r="BN160" i="9"/>
  <c r="BO160" i="9"/>
  <c r="BS160" i="9"/>
  <c r="BW160" i="9"/>
  <c r="CA160" i="9"/>
  <c r="BP160" i="9"/>
  <c r="BT160" i="9"/>
  <c r="BX160" i="9"/>
  <c r="CB160" i="9"/>
  <c r="F160" i="9"/>
  <c r="BQ160" i="9"/>
  <c r="BU160" i="9"/>
  <c r="R161" i="9"/>
  <c r="J161" i="9"/>
  <c r="T161" i="9"/>
  <c r="L161" i="9"/>
  <c r="V161" i="9"/>
  <c r="N161" i="9"/>
  <c r="D161" i="9"/>
  <c r="E161" i="9" s="1"/>
  <c r="S161" i="9"/>
  <c r="O161" i="9"/>
  <c r="K161" i="9"/>
  <c r="G161" i="9"/>
  <c r="U161" i="9"/>
  <c r="Q161" i="9"/>
  <c r="M161" i="9"/>
  <c r="C162" i="9"/>
  <c r="CC160" i="9"/>
  <c r="CD160" i="9"/>
  <c r="CE160" i="9"/>
  <c r="CF160" i="9"/>
  <c r="CG160" i="9"/>
  <c r="CH160" i="9"/>
  <c r="CI160" i="9"/>
  <c r="CJ160" i="9"/>
  <c r="CK160" i="9"/>
  <c r="CL160" i="9"/>
  <c r="CM160" i="9"/>
  <c r="CN160" i="9"/>
  <c r="CO160" i="9"/>
  <c r="CP160" i="9"/>
  <c r="CQ160" i="9"/>
  <c r="CR160" i="9"/>
  <c r="CS160" i="9"/>
  <c r="CT160" i="9"/>
  <c r="CU160" i="9"/>
  <c r="CV160" i="9"/>
  <c r="CW160" i="9"/>
  <c r="CX160" i="9"/>
  <c r="CY160" i="9"/>
  <c r="CZ160" i="9"/>
  <c r="DA160" i="9"/>
  <c r="DC160" i="9"/>
  <c r="DB160" i="9"/>
  <c r="DD160" i="9"/>
  <c r="DE160" i="9"/>
  <c r="DF160" i="9"/>
  <c r="DG160" i="9"/>
  <c r="DH160" i="9"/>
  <c r="DI160" i="9"/>
  <c r="DJ160" i="9"/>
  <c r="DK160" i="9"/>
  <c r="DL160" i="9"/>
  <c r="DM160" i="9"/>
  <c r="BD161" i="9"/>
  <c r="AZ161" i="9"/>
  <c r="AV161" i="9"/>
  <c r="AR161" i="9"/>
  <c r="AN161" i="9"/>
  <c r="AJ161" i="9"/>
  <c r="AF161" i="9"/>
  <c r="AB161" i="9"/>
  <c r="X161" i="9"/>
  <c r="AG161" i="9"/>
  <c r="Y161" i="9"/>
  <c r="AY161" i="9"/>
  <c r="AI161" i="9"/>
  <c r="W161" i="9"/>
  <c r="BE161" i="9"/>
  <c r="BA161" i="9"/>
  <c r="AW161" i="9"/>
  <c r="AS161" i="9"/>
  <c r="AO161" i="9"/>
  <c r="AK161" i="9"/>
  <c r="AC161" i="9"/>
  <c r="BC161" i="9"/>
  <c r="AQ161" i="9"/>
  <c r="AA161" i="9"/>
  <c r="BF161" i="9"/>
  <c r="BB161" i="9"/>
  <c r="AX161" i="9"/>
  <c r="AT161" i="9"/>
  <c r="AP161" i="9"/>
  <c r="AL161" i="9"/>
  <c r="AH161" i="9"/>
  <c r="AD161" i="9"/>
  <c r="Z161" i="9"/>
  <c r="BG161" i="9"/>
  <c r="AU161" i="9"/>
  <c r="AM161" i="9"/>
  <c r="AE161" i="9"/>
  <c r="D162" i="9"/>
  <c r="G162" i="9"/>
  <c r="H162" i="9"/>
  <c r="I162" i="9"/>
  <c r="J162" i="9"/>
  <c r="K162" i="9"/>
  <c r="L162" i="9"/>
  <c r="M162" i="9"/>
  <c r="N162" i="9"/>
  <c r="O162" i="9"/>
  <c r="P162" i="9"/>
  <c r="Q162" i="9"/>
  <c r="R162" i="9"/>
  <c r="S162" i="9"/>
  <c r="T162" i="9"/>
  <c r="U162" i="9"/>
  <c r="V162" i="9"/>
  <c r="BJ161" i="9"/>
  <c r="BJ162" i="9"/>
  <c r="C163" i="9" a="1"/>
  <c r="CB161" i="9" l="1"/>
  <c r="CA161" i="9"/>
  <c r="BS161" i="9"/>
  <c r="BU161" i="9"/>
  <c r="F161" i="9"/>
  <c r="BW161" i="9"/>
  <c r="BO161" i="9"/>
  <c r="BY161" i="9"/>
  <c r="BQ161" i="9"/>
  <c r="BN161" i="9"/>
  <c r="BR161" i="9"/>
  <c r="BV161" i="9"/>
  <c r="BZ161" i="9"/>
  <c r="BP161" i="9"/>
  <c r="BT161" i="9"/>
  <c r="BX161" i="9"/>
  <c r="E162" i="9"/>
  <c r="CA162" i="9" s="1"/>
  <c r="C163" i="9"/>
  <c r="I163" i="9" s="1"/>
  <c r="CC161" i="9"/>
  <c r="CD161" i="9"/>
  <c r="CE161" i="9"/>
  <c r="CF161" i="9"/>
  <c r="CG161" i="9"/>
  <c r="CH161" i="9"/>
  <c r="CI161" i="9"/>
  <c r="CJ161" i="9"/>
  <c r="CK161" i="9"/>
  <c r="CL161" i="9"/>
  <c r="CM161" i="9"/>
  <c r="CN161" i="9"/>
  <c r="CO161" i="9"/>
  <c r="CP161" i="9"/>
  <c r="CQ161" i="9"/>
  <c r="CR161" i="9"/>
  <c r="CS161" i="9"/>
  <c r="CT161" i="9"/>
  <c r="CU161" i="9"/>
  <c r="CV161" i="9"/>
  <c r="CW161" i="9"/>
  <c r="CX161" i="9"/>
  <c r="CY161" i="9"/>
  <c r="CZ161" i="9"/>
  <c r="DA161" i="9"/>
  <c r="DC161" i="9"/>
  <c r="DB161" i="9"/>
  <c r="DD161" i="9"/>
  <c r="DE161" i="9"/>
  <c r="DF161" i="9"/>
  <c r="DG161" i="9"/>
  <c r="DH161" i="9"/>
  <c r="DI161" i="9"/>
  <c r="DJ161" i="9"/>
  <c r="DK161" i="9"/>
  <c r="DL161" i="9"/>
  <c r="DM161" i="9"/>
  <c r="BD162" i="9"/>
  <c r="AZ162" i="9"/>
  <c r="AV162" i="9"/>
  <c r="AR162" i="9"/>
  <c r="AN162" i="9"/>
  <c r="AJ162" i="9"/>
  <c r="AF162" i="9"/>
  <c r="AB162" i="9"/>
  <c r="X162" i="9"/>
  <c r="AC162" i="9"/>
  <c r="BC162" i="9"/>
  <c r="AM162" i="9"/>
  <c r="AA162" i="9"/>
  <c r="BE162" i="9"/>
  <c r="BA162" i="9"/>
  <c r="AW162" i="9"/>
  <c r="AS162" i="9"/>
  <c r="AO162" i="9"/>
  <c r="AK162" i="9"/>
  <c r="AG162" i="9"/>
  <c r="Y162" i="9"/>
  <c r="BG162" i="9"/>
  <c r="AU162" i="9"/>
  <c r="AE162" i="9"/>
  <c r="BF162" i="9"/>
  <c r="BB162" i="9"/>
  <c r="AX162" i="9"/>
  <c r="AT162" i="9"/>
  <c r="AP162" i="9"/>
  <c r="AL162" i="9"/>
  <c r="AH162" i="9"/>
  <c r="AD162" i="9"/>
  <c r="Z162" i="9"/>
  <c r="AY162" i="9"/>
  <c r="AQ162" i="9"/>
  <c r="AI162" i="9"/>
  <c r="W162" i="9"/>
  <c r="D163" i="9"/>
  <c r="H163" i="9"/>
  <c r="J163" i="9"/>
  <c r="L163" i="9"/>
  <c r="N163" i="9"/>
  <c r="P163" i="9"/>
  <c r="R163" i="9"/>
  <c r="T163" i="9"/>
  <c r="V163" i="9"/>
  <c r="BZ162" i="9"/>
  <c r="BY162" i="9"/>
  <c r="BV162" i="9"/>
  <c r="BU162" i="9"/>
  <c r="BR162" i="9"/>
  <c r="BQ162" i="9"/>
  <c r="BN162" i="9"/>
  <c r="F162" i="9"/>
  <c r="C164" i="9" a="1"/>
  <c r="BP162" i="9" l="1"/>
  <c r="BT162" i="9"/>
  <c r="BX162" i="9"/>
  <c r="CB162" i="9"/>
  <c r="BO162" i="9"/>
  <c r="BS162" i="9"/>
  <c r="BW162" i="9"/>
  <c r="S163" i="9"/>
  <c r="O163" i="9"/>
  <c r="K163" i="9"/>
  <c r="G163" i="9"/>
  <c r="U163" i="9"/>
  <c r="Q163" i="9"/>
  <c r="M163" i="9"/>
  <c r="E163" i="9"/>
  <c r="BZ163" i="9" s="1"/>
  <c r="C164" i="9"/>
  <c r="H164" i="9" s="1"/>
  <c r="CC162" i="9"/>
  <c r="CD162" i="9"/>
  <c r="CE162" i="9"/>
  <c r="CF162" i="9"/>
  <c r="CG162" i="9"/>
  <c r="CH162" i="9"/>
  <c r="CI162" i="9"/>
  <c r="CJ162" i="9"/>
  <c r="CK162" i="9"/>
  <c r="CL162" i="9"/>
  <c r="CM162" i="9"/>
  <c r="CN162" i="9"/>
  <c r="CO162" i="9"/>
  <c r="CP162" i="9"/>
  <c r="CQ162" i="9"/>
  <c r="CR162" i="9"/>
  <c r="CS162" i="9"/>
  <c r="CT162" i="9"/>
  <c r="CU162" i="9"/>
  <c r="CV162" i="9"/>
  <c r="CW162" i="9"/>
  <c r="CX162" i="9"/>
  <c r="CY162" i="9"/>
  <c r="CZ162" i="9"/>
  <c r="DA162" i="9"/>
  <c r="DB162" i="9"/>
  <c r="DC162" i="9"/>
  <c r="DD162" i="9"/>
  <c r="DE162" i="9"/>
  <c r="DF162" i="9"/>
  <c r="DG162" i="9"/>
  <c r="DH162" i="9"/>
  <c r="DI162" i="9"/>
  <c r="DJ162" i="9"/>
  <c r="DK162" i="9"/>
  <c r="DL162" i="9"/>
  <c r="DM162" i="9"/>
  <c r="BD163" i="9"/>
  <c r="AZ163" i="9"/>
  <c r="AV163" i="9"/>
  <c r="AR163" i="9"/>
  <c r="AN163" i="9"/>
  <c r="AJ163" i="9"/>
  <c r="AF163" i="9"/>
  <c r="AB163" i="9"/>
  <c r="X163" i="9"/>
  <c r="AG163" i="9"/>
  <c r="Y163" i="9"/>
  <c r="AY163" i="9"/>
  <c r="AM163" i="9"/>
  <c r="W163" i="9"/>
  <c r="BE163" i="9"/>
  <c r="BA163" i="9"/>
  <c r="AW163" i="9"/>
  <c r="AS163" i="9"/>
  <c r="AO163" i="9"/>
  <c r="AK163" i="9"/>
  <c r="AC163" i="9"/>
  <c r="BG163" i="9"/>
  <c r="AU163" i="9"/>
  <c r="AE163" i="9"/>
  <c r="BF163" i="9"/>
  <c r="BB163" i="9"/>
  <c r="AX163" i="9"/>
  <c r="AT163" i="9"/>
  <c r="AP163" i="9"/>
  <c r="AL163" i="9"/>
  <c r="AH163" i="9"/>
  <c r="AD163" i="9"/>
  <c r="Z163" i="9"/>
  <c r="BC163" i="9"/>
  <c r="AQ163" i="9"/>
  <c r="AI163" i="9"/>
  <c r="AA163" i="9"/>
  <c r="G164" i="9"/>
  <c r="K164" i="9"/>
  <c r="O164" i="9"/>
  <c r="S164" i="9"/>
  <c r="BN163" i="9"/>
  <c r="BJ164" i="9"/>
  <c r="C165" i="9" a="1"/>
  <c r="BJ163" i="9"/>
  <c r="R164" i="9" l="1"/>
  <c r="N164" i="9"/>
  <c r="J164" i="9"/>
  <c r="D164" i="9"/>
  <c r="E164" i="9" s="1"/>
  <c r="U164" i="9"/>
  <c r="M164" i="9"/>
  <c r="I164" i="9"/>
  <c r="V164" i="9"/>
  <c r="Q164" i="9"/>
  <c r="T164" i="9"/>
  <c r="P164" i="9"/>
  <c r="L164" i="9"/>
  <c r="F163" i="9"/>
  <c r="BY163" i="9"/>
  <c r="BQ163" i="9"/>
  <c r="BU163" i="9"/>
  <c r="BP163" i="9"/>
  <c r="BT163" i="9"/>
  <c r="BX163" i="9"/>
  <c r="CB163" i="9"/>
  <c r="BO163" i="9"/>
  <c r="BS163" i="9"/>
  <c r="BW163" i="9"/>
  <c r="CA163" i="9"/>
  <c r="BR163" i="9"/>
  <c r="BV163" i="9"/>
  <c r="C165" i="9"/>
  <c r="H165" i="9" s="1"/>
  <c r="CC163" i="9"/>
  <c r="CD163" i="9"/>
  <c r="CE163" i="9"/>
  <c r="CF163" i="9"/>
  <c r="CG163" i="9"/>
  <c r="CH163" i="9"/>
  <c r="CI163" i="9"/>
  <c r="CJ163" i="9"/>
  <c r="CK163" i="9"/>
  <c r="CL163" i="9"/>
  <c r="CM163" i="9"/>
  <c r="CN163" i="9"/>
  <c r="CO163" i="9"/>
  <c r="CP163" i="9"/>
  <c r="CQ163" i="9"/>
  <c r="CR163" i="9"/>
  <c r="CS163" i="9"/>
  <c r="CT163" i="9"/>
  <c r="CU163" i="9"/>
  <c r="CV163" i="9"/>
  <c r="CW163" i="9"/>
  <c r="CX163" i="9"/>
  <c r="CY163" i="9"/>
  <c r="CZ163" i="9"/>
  <c r="DA163" i="9"/>
  <c r="DC163" i="9"/>
  <c r="DB163" i="9"/>
  <c r="DD163" i="9"/>
  <c r="DE163" i="9"/>
  <c r="DF163" i="9"/>
  <c r="DG163" i="9"/>
  <c r="DH163" i="9"/>
  <c r="DI163" i="9"/>
  <c r="DJ163" i="9"/>
  <c r="DK163" i="9"/>
  <c r="DL163" i="9"/>
  <c r="DM163" i="9"/>
  <c r="BD164" i="9"/>
  <c r="AZ164" i="9"/>
  <c r="AV164" i="9"/>
  <c r="AR164" i="9"/>
  <c r="AN164" i="9"/>
  <c r="AJ164" i="9"/>
  <c r="AF164" i="9"/>
  <c r="AB164" i="9"/>
  <c r="X164" i="9"/>
  <c r="AC164" i="9"/>
  <c r="AY164" i="9"/>
  <c r="AM164" i="9"/>
  <c r="W164" i="9"/>
  <c r="BE164" i="9"/>
  <c r="BA164" i="9"/>
  <c r="AW164" i="9"/>
  <c r="AS164" i="9"/>
  <c r="AO164" i="9"/>
  <c r="AK164" i="9"/>
  <c r="AG164" i="9"/>
  <c r="Y164" i="9"/>
  <c r="BC164" i="9"/>
  <c r="AQ164" i="9"/>
  <c r="AA164" i="9"/>
  <c r="BF164" i="9"/>
  <c r="BB164" i="9"/>
  <c r="AX164" i="9"/>
  <c r="AT164" i="9"/>
  <c r="AP164" i="9"/>
  <c r="AL164" i="9"/>
  <c r="AH164" i="9"/>
  <c r="AD164" i="9"/>
  <c r="Z164" i="9"/>
  <c r="BG164" i="9"/>
  <c r="AU164" i="9"/>
  <c r="AI164" i="9"/>
  <c r="AE164" i="9"/>
  <c r="K165" i="9"/>
  <c r="C166" i="9" a="1"/>
  <c r="BZ164" i="9" l="1"/>
  <c r="BV164" i="9"/>
  <c r="BR164" i="9"/>
  <c r="BN164" i="9"/>
  <c r="BY164" i="9"/>
  <c r="BU164" i="9"/>
  <c r="F164" i="9"/>
  <c r="BW164" i="9"/>
  <c r="BQ164" i="9"/>
  <c r="CA164" i="9"/>
  <c r="BS164" i="9"/>
  <c r="CB164" i="9"/>
  <c r="BX164" i="9"/>
  <c r="BT164" i="9"/>
  <c r="BP164" i="9"/>
  <c r="BO164" i="9"/>
  <c r="G165" i="9"/>
  <c r="S165" i="9"/>
  <c r="O165" i="9"/>
  <c r="V165" i="9"/>
  <c r="R165" i="9"/>
  <c r="N165" i="9"/>
  <c r="J165" i="9"/>
  <c r="D165" i="9"/>
  <c r="U165" i="9"/>
  <c r="Q165" i="9"/>
  <c r="M165" i="9"/>
  <c r="I165" i="9"/>
  <c r="T165" i="9"/>
  <c r="P165" i="9"/>
  <c r="L165" i="9"/>
  <c r="E165" i="9"/>
  <c r="BZ165" i="9" s="1"/>
  <c r="C166" i="9"/>
  <c r="I166" i="9" s="1"/>
  <c r="CC164" i="9"/>
  <c r="CD164" i="9"/>
  <c r="CE164" i="9"/>
  <c r="CF164" i="9"/>
  <c r="CG164" i="9"/>
  <c r="CH164" i="9"/>
  <c r="CI164" i="9"/>
  <c r="CJ164" i="9"/>
  <c r="CK164" i="9"/>
  <c r="CL164" i="9"/>
  <c r="CM164" i="9"/>
  <c r="CN164" i="9"/>
  <c r="CO164" i="9"/>
  <c r="CP164" i="9"/>
  <c r="CQ164" i="9"/>
  <c r="CR164" i="9"/>
  <c r="CS164" i="9"/>
  <c r="CT164" i="9"/>
  <c r="CU164" i="9"/>
  <c r="CV164" i="9"/>
  <c r="CW164" i="9"/>
  <c r="CX164" i="9"/>
  <c r="CY164" i="9"/>
  <c r="CZ164" i="9"/>
  <c r="DA164" i="9"/>
  <c r="DC164" i="9"/>
  <c r="DB164" i="9"/>
  <c r="DD164" i="9"/>
  <c r="DE164" i="9"/>
  <c r="DF164" i="9"/>
  <c r="DG164" i="9"/>
  <c r="DH164" i="9"/>
  <c r="DI164" i="9"/>
  <c r="DJ164" i="9"/>
  <c r="DK164" i="9"/>
  <c r="DL164" i="9"/>
  <c r="DM164" i="9"/>
  <c r="BD165" i="9"/>
  <c r="AZ165" i="9"/>
  <c r="AV165" i="9"/>
  <c r="AR165" i="9"/>
  <c r="AN165" i="9"/>
  <c r="AJ165" i="9"/>
  <c r="AF165" i="9"/>
  <c r="AB165" i="9"/>
  <c r="X165" i="9"/>
  <c r="Y165" i="9"/>
  <c r="BC165" i="9"/>
  <c r="AM165" i="9"/>
  <c r="AA165" i="9"/>
  <c r="BE165" i="9"/>
  <c r="BA165" i="9"/>
  <c r="AW165" i="9"/>
  <c r="AS165" i="9"/>
  <c r="AO165" i="9"/>
  <c r="AK165" i="9"/>
  <c r="AG165" i="9"/>
  <c r="AC165" i="9"/>
  <c r="BG165" i="9"/>
  <c r="AU165" i="9"/>
  <c r="AI165" i="9"/>
  <c r="BF165" i="9"/>
  <c r="BB165" i="9"/>
  <c r="AX165" i="9"/>
  <c r="AT165" i="9"/>
  <c r="AP165" i="9"/>
  <c r="AL165" i="9"/>
  <c r="AH165" i="9"/>
  <c r="AD165" i="9"/>
  <c r="Z165" i="9"/>
  <c r="AY165" i="9"/>
  <c r="AQ165" i="9"/>
  <c r="AE165" i="9"/>
  <c r="W165" i="9"/>
  <c r="G166" i="9"/>
  <c r="K166" i="9"/>
  <c r="O166" i="9"/>
  <c r="S166" i="9"/>
  <c r="BU165" i="9"/>
  <c r="BJ165" i="9"/>
  <c r="C167" i="9" a="1"/>
  <c r="F165" i="9" l="1"/>
  <c r="BS165" i="9"/>
  <c r="T166" i="9"/>
  <c r="P166" i="9"/>
  <c r="L166" i="9"/>
  <c r="H166" i="9"/>
  <c r="R166" i="9"/>
  <c r="J166" i="9"/>
  <c r="V166" i="9"/>
  <c r="N166" i="9"/>
  <c r="D166" i="9"/>
  <c r="U166" i="9"/>
  <c r="Q166" i="9"/>
  <c r="M166" i="9"/>
  <c r="BQ165" i="9"/>
  <c r="BY165" i="9"/>
  <c r="BO165" i="9"/>
  <c r="BW165" i="9"/>
  <c r="BP165" i="9"/>
  <c r="BT165" i="9"/>
  <c r="BX165" i="9"/>
  <c r="CB165" i="9"/>
  <c r="CA165" i="9"/>
  <c r="BN165" i="9"/>
  <c r="BR165" i="9"/>
  <c r="BV165" i="9"/>
  <c r="E166" i="9"/>
  <c r="CB166" i="9" s="1"/>
  <c r="C167" i="9"/>
  <c r="H167" i="9" s="1"/>
  <c r="CC165" i="9"/>
  <c r="CD165" i="9"/>
  <c r="CE165" i="9"/>
  <c r="CF165" i="9"/>
  <c r="CG165" i="9"/>
  <c r="CH165" i="9"/>
  <c r="CI165" i="9"/>
  <c r="CJ165" i="9"/>
  <c r="CK165" i="9"/>
  <c r="CL165" i="9"/>
  <c r="CM165" i="9"/>
  <c r="CN165" i="9"/>
  <c r="CO165" i="9"/>
  <c r="CP165" i="9"/>
  <c r="CQ165" i="9"/>
  <c r="CR165" i="9"/>
  <c r="CS165" i="9"/>
  <c r="CT165" i="9"/>
  <c r="CU165" i="9"/>
  <c r="CV165" i="9"/>
  <c r="CW165" i="9"/>
  <c r="CX165" i="9"/>
  <c r="CY165" i="9"/>
  <c r="CZ165" i="9"/>
  <c r="DA165" i="9"/>
  <c r="DC165" i="9"/>
  <c r="DB165" i="9"/>
  <c r="DD165" i="9"/>
  <c r="DE165" i="9"/>
  <c r="DF165" i="9"/>
  <c r="DG165" i="9"/>
  <c r="DH165" i="9"/>
  <c r="DI165" i="9"/>
  <c r="DJ165" i="9"/>
  <c r="DK165" i="9"/>
  <c r="DL165" i="9"/>
  <c r="DM165" i="9"/>
  <c r="BD166" i="9"/>
  <c r="AZ166" i="9"/>
  <c r="AV166" i="9"/>
  <c r="AR166" i="9"/>
  <c r="AN166" i="9"/>
  <c r="AJ166" i="9"/>
  <c r="AF166" i="9"/>
  <c r="AB166" i="9"/>
  <c r="X166" i="9"/>
  <c r="AK166" i="9"/>
  <c r="AC166" i="9"/>
  <c r="BG166" i="9"/>
  <c r="AU166" i="9"/>
  <c r="AE166" i="9"/>
  <c r="BE166" i="9"/>
  <c r="BA166" i="9"/>
  <c r="AW166" i="9"/>
  <c r="AS166" i="9"/>
  <c r="AO166" i="9"/>
  <c r="AG166" i="9"/>
  <c r="Y166" i="9"/>
  <c r="BC166" i="9"/>
  <c r="AM166" i="9"/>
  <c r="AA166" i="9"/>
  <c r="BF166" i="9"/>
  <c r="BB166" i="9"/>
  <c r="AX166" i="9"/>
  <c r="AT166" i="9"/>
  <c r="AP166" i="9"/>
  <c r="AL166" i="9"/>
  <c r="AH166" i="9"/>
  <c r="AD166" i="9"/>
  <c r="Z166" i="9"/>
  <c r="AY166" i="9"/>
  <c r="AQ166" i="9"/>
  <c r="AI166" i="9"/>
  <c r="W166" i="9"/>
  <c r="G167" i="9"/>
  <c r="K167" i="9"/>
  <c r="O167" i="9"/>
  <c r="S167" i="9"/>
  <c r="CA166" i="9"/>
  <c r="BZ166" i="9"/>
  <c r="BY166" i="9"/>
  <c r="BW166" i="9"/>
  <c r="BV166" i="9"/>
  <c r="BU166" i="9"/>
  <c r="BS166" i="9"/>
  <c r="BR166" i="9"/>
  <c r="BQ166" i="9"/>
  <c r="BO166" i="9"/>
  <c r="BN166" i="9"/>
  <c r="F166" i="9"/>
  <c r="BJ166" i="9"/>
  <c r="BJ167" i="9"/>
  <c r="C168" i="9" a="1"/>
  <c r="V167" i="9" l="1"/>
  <c r="R167" i="9"/>
  <c r="N167" i="9"/>
  <c r="J167" i="9"/>
  <c r="D167" i="9"/>
  <c r="U167" i="9"/>
  <c r="Q167" i="9"/>
  <c r="M167" i="9"/>
  <c r="I167" i="9"/>
  <c r="T167" i="9"/>
  <c r="P167" i="9"/>
  <c r="L167" i="9"/>
  <c r="BP166" i="9"/>
  <c r="BT166" i="9"/>
  <c r="BX166" i="9"/>
  <c r="E167" i="9"/>
  <c r="CA167" i="9" s="1"/>
  <c r="C168" i="9"/>
  <c r="D168" i="9" s="1"/>
  <c r="CC166" i="9"/>
  <c r="CD166" i="9"/>
  <c r="CE166" i="9"/>
  <c r="CF166" i="9"/>
  <c r="CG166" i="9"/>
  <c r="CH166" i="9"/>
  <c r="CI166" i="9"/>
  <c r="CJ166" i="9"/>
  <c r="CK166" i="9"/>
  <c r="CL166" i="9"/>
  <c r="CM166" i="9"/>
  <c r="CN166" i="9"/>
  <c r="CO166" i="9"/>
  <c r="CP166" i="9"/>
  <c r="CQ166" i="9"/>
  <c r="CR166" i="9"/>
  <c r="CS166" i="9"/>
  <c r="CT166" i="9"/>
  <c r="CU166" i="9"/>
  <c r="CV166" i="9"/>
  <c r="CW166" i="9"/>
  <c r="CX166" i="9"/>
  <c r="CY166" i="9"/>
  <c r="CZ166" i="9"/>
  <c r="DA166" i="9"/>
  <c r="DB166" i="9"/>
  <c r="DC166" i="9"/>
  <c r="DD166" i="9"/>
  <c r="DE166" i="9"/>
  <c r="DF166" i="9"/>
  <c r="DG166" i="9"/>
  <c r="DH166" i="9"/>
  <c r="DI166" i="9"/>
  <c r="DJ166" i="9"/>
  <c r="DK166" i="9"/>
  <c r="DL166" i="9"/>
  <c r="DM166" i="9"/>
  <c r="BD167" i="9"/>
  <c r="AZ167" i="9"/>
  <c r="AV167" i="9"/>
  <c r="AR167" i="9"/>
  <c r="AN167" i="9"/>
  <c r="AJ167" i="9"/>
  <c r="AF167" i="9"/>
  <c r="AB167" i="9"/>
  <c r="X167" i="9"/>
  <c r="AG167" i="9"/>
  <c r="Y167" i="9"/>
  <c r="BB167" i="9"/>
  <c r="AT167" i="9"/>
  <c r="AL167" i="9"/>
  <c r="AD167" i="9"/>
  <c r="BC167" i="9"/>
  <c r="AY167" i="9"/>
  <c r="AM167" i="9"/>
  <c r="AA167" i="9"/>
  <c r="BE167" i="9"/>
  <c r="BA167" i="9"/>
  <c r="AW167" i="9"/>
  <c r="AS167" i="9"/>
  <c r="AO167" i="9"/>
  <c r="AK167" i="9"/>
  <c r="AC167" i="9"/>
  <c r="AX167" i="9"/>
  <c r="AH167" i="9"/>
  <c r="BG167" i="9"/>
  <c r="AU167" i="9"/>
  <c r="AE167" i="9"/>
  <c r="W167" i="9"/>
  <c r="BF167" i="9"/>
  <c r="AP167" i="9"/>
  <c r="Z167" i="9"/>
  <c r="AQ167" i="9"/>
  <c r="AI167" i="9"/>
  <c r="G168" i="9"/>
  <c r="K168" i="9"/>
  <c r="O168" i="9"/>
  <c r="S168" i="9"/>
  <c r="CB167" i="9"/>
  <c r="BX167" i="9"/>
  <c r="BT167" i="9"/>
  <c r="BP167" i="9"/>
  <c r="BJ168" i="9"/>
  <c r="C169" i="9" a="1"/>
  <c r="F167" i="9" l="1"/>
  <c r="BQ167" i="9"/>
  <c r="BU167" i="9"/>
  <c r="BY167" i="9"/>
  <c r="BN167" i="9"/>
  <c r="BR167" i="9"/>
  <c r="BV167" i="9"/>
  <c r="BZ167" i="9"/>
  <c r="BO167" i="9"/>
  <c r="BS167" i="9"/>
  <c r="BW167" i="9"/>
  <c r="T168" i="9"/>
  <c r="P168" i="9"/>
  <c r="L168" i="9"/>
  <c r="H168" i="9"/>
  <c r="U168" i="9"/>
  <c r="Q168" i="9"/>
  <c r="M168" i="9"/>
  <c r="I168" i="9"/>
  <c r="V168" i="9"/>
  <c r="R168" i="9"/>
  <c r="N168" i="9"/>
  <c r="J168" i="9"/>
  <c r="E168" i="9"/>
  <c r="CB168" i="9" s="1"/>
  <c r="C169" i="9"/>
  <c r="H169" i="9" s="1"/>
  <c r="CC167" i="9"/>
  <c r="CD167" i="9"/>
  <c r="CE167" i="9"/>
  <c r="CF167" i="9"/>
  <c r="CG167" i="9"/>
  <c r="CH167" i="9"/>
  <c r="CI167" i="9"/>
  <c r="CJ167" i="9"/>
  <c r="CK167" i="9"/>
  <c r="CL167" i="9"/>
  <c r="CM167" i="9"/>
  <c r="CN167" i="9"/>
  <c r="CO167" i="9"/>
  <c r="CP167" i="9"/>
  <c r="CQ167" i="9"/>
  <c r="CR167" i="9"/>
  <c r="CS167" i="9"/>
  <c r="CT167" i="9"/>
  <c r="CU167" i="9"/>
  <c r="CV167" i="9"/>
  <c r="CW167" i="9"/>
  <c r="CX167" i="9"/>
  <c r="CY167" i="9"/>
  <c r="CZ167" i="9"/>
  <c r="DA167" i="9"/>
  <c r="DC167" i="9"/>
  <c r="DB167" i="9"/>
  <c r="DD167" i="9"/>
  <c r="DE167" i="9"/>
  <c r="DF167" i="9"/>
  <c r="DG167" i="9"/>
  <c r="DH167" i="9"/>
  <c r="DI167" i="9"/>
  <c r="DJ167" i="9"/>
  <c r="DK167" i="9"/>
  <c r="DL167" i="9"/>
  <c r="DM167" i="9"/>
  <c r="BD168" i="9"/>
  <c r="AZ168" i="9"/>
  <c r="AV168" i="9"/>
  <c r="AR168" i="9"/>
  <c r="AN168" i="9"/>
  <c r="AJ168" i="9"/>
  <c r="AF168" i="9"/>
  <c r="AB168" i="9"/>
  <c r="X168" i="9"/>
  <c r="AC168" i="9"/>
  <c r="BC168" i="9"/>
  <c r="AQ168" i="9"/>
  <c r="AA168" i="9"/>
  <c r="BE168" i="9"/>
  <c r="BA168" i="9"/>
  <c r="AW168" i="9"/>
  <c r="AS168" i="9"/>
  <c r="AO168" i="9"/>
  <c r="AK168" i="9"/>
  <c r="AG168" i="9"/>
  <c r="Y168" i="9"/>
  <c r="AY168" i="9"/>
  <c r="AM168" i="9"/>
  <c r="W168" i="9"/>
  <c r="BF168" i="9"/>
  <c r="BB168" i="9"/>
  <c r="AX168" i="9"/>
  <c r="AT168" i="9"/>
  <c r="AP168" i="9"/>
  <c r="AL168" i="9"/>
  <c r="AH168" i="9"/>
  <c r="AD168" i="9"/>
  <c r="Z168" i="9"/>
  <c r="BG168" i="9"/>
  <c r="AU168" i="9"/>
  <c r="AI168" i="9"/>
  <c r="AE168" i="9"/>
  <c r="D169" i="9"/>
  <c r="I169" i="9"/>
  <c r="J169" i="9"/>
  <c r="M169" i="9"/>
  <c r="N169" i="9"/>
  <c r="Q169" i="9"/>
  <c r="R169" i="9"/>
  <c r="U169" i="9"/>
  <c r="V169" i="9"/>
  <c r="C170" i="9" a="1"/>
  <c r="BO168" i="9" l="1"/>
  <c r="BS168" i="9"/>
  <c r="CA168" i="9"/>
  <c r="BW168" i="9"/>
  <c r="BN168" i="9"/>
  <c r="BR168" i="9"/>
  <c r="BV168" i="9"/>
  <c r="BZ168" i="9"/>
  <c r="F168" i="9"/>
  <c r="BQ168" i="9"/>
  <c r="BU168" i="9"/>
  <c r="BY168" i="9"/>
  <c r="S169" i="9"/>
  <c r="O169" i="9"/>
  <c r="K169" i="9"/>
  <c r="G169" i="9"/>
  <c r="BP168" i="9"/>
  <c r="BT168" i="9"/>
  <c r="BX168" i="9"/>
  <c r="T169" i="9"/>
  <c r="P169" i="9"/>
  <c r="L169" i="9"/>
  <c r="E169" i="9"/>
  <c r="BZ169" i="9" s="1"/>
  <c r="C170" i="9"/>
  <c r="I170" i="9" s="1"/>
  <c r="CC168" i="9"/>
  <c r="CD168" i="9"/>
  <c r="CE168" i="9"/>
  <c r="CF168" i="9"/>
  <c r="CG168" i="9"/>
  <c r="CH168" i="9"/>
  <c r="CI168" i="9"/>
  <c r="CJ168" i="9"/>
  <c r="CK168" i="9"/>
  <c r="CL168" i="9"/>
  <c r="CM168" i="9"/>
  <c r="CN168" i="9"/>
  <c r="CO168" i="9"/>
  <c r="CP168" i="9"/>
  <c r="CQ168" i="9"/>
  <c r="CR168" i="9"/>
  <c r="CS168" i="9"/>
  <c r="CT168" i="9"/>
  <c r="CU168" i="9"/>
  <c r="CV168" i="9"/>
  <c r="CW168" i="9"/>
  <c r="CX168" i="9"/>
  <c r="CY168" i="9"/>
  <c r="CZ168" i="9"/>
  <c r="DA168" i="9"/>
  <c r="DC168" i="9"/>
  <c r="DB168" i="9"/>
  <c r="DD168" i="9"/>
  <c r="DE168" i="9"/>
  <c r="DF168" i="9"/>
  <c r="DG168" i="9"/>
  <c r="DH168" i="9"/>
  <c r="DI168" i="9"/>
  <c r="DJ168" i="9"/>
  <c r="DK168" i="9"/>
  <c r="DL168" i="9"/>
  <c r="DM168" i="9"/>
  <c r="BD169" i="9"/>
  <c r="AZ169" i="9"/>
  <c r="AV169" i="9"/>
  <c r="AR169" i="9"/>
  <c r="AN169" i="9"/>
  <c r="AJ169" i="9"/>
  <c r="AF169" i="9"/>
  <c r="AB169" i="9"/>
  <c r="X169" i="9"/>
  <c r="AG169" i="9"/>
  <c r="Y169" i="9"/>
  <c r="AY169" i="9"/>
  <c r="AM169" i="9"/>
  <c r="W169" i="9"/>
  <c r="BE169" i="9"/>
  <c r="BA169" i="9"/>
  <c r="AW169" i="9"/>
  <c r="AS169" i="9"/>
  <c r="AO169" i="9"/>
  <c r="AK169" i="9"/>
  <c r="AC169" i="9"/>
  <c r="BC169" i="9"/>
  <c r="AQ169" i="9"/>
  <c r="AA169" i="9"/>
  <c r="BF169" i="9"/>
  <c r="BB169" i="9"/>
  <c r="AX169" i="9"/>
  <c r="AT169" i="9"/>
  <c r="AP169" i="9"/>
  <c r="AL169" i="9"/>
  <c r="AH169" i="9"/>
  <c r="AD169" i="9"/>
  <c r="Z169" i="9"/>
  <c r="BG169" i="9"/>
  <c r="AU169" i="9"/>
  <c r="AI169" i="9"/>
  <c r="AE169" i="9"/>
  <c r="P170" i="9"/>
  <c r="BY169" i="9"/>
  <c r="BU169" i="9"/>
  <c r="BQ169" i="9"/>
  <c r="F169" i="9"/>
  <c r="BJ169" i="9"/>
  <c r="C171" i="9" a="1"/>
  <c r="H170" i="9" l="1"/>
  <c r="V170" i="9"/>
  <c r="N170" i="9"/>
  <c r="D170" i="9"/>
  <c r="E170" i="9" s="1"/>
  <c r="T170" i="9"/>
  <c r="L170" i="9"/>
  <c r="R170" i="9"/>
  <c r="J170" i="9"/>
  <c r="BP169" i="9"/>
  <c r="BT169" i="9"/>
  <c r="BX169" i="9"/>
  <c r="CB169" i="9"/>
  <c r="BO169" i="9"/>
  <c r="BS169" i="9"/>
  <c r="BW169" i="9"/>
  <c r="CA169" i="9"/>
  <c r="BN169" i="9"/>
  <c r="BR169" i="9"/>
  <c r="BV169" i="9"/>
  <c r="S170" i="9"/>
  <c r="O170" i="9"/>
  <c r="K170" i="9"/>
  <c r="G170" i="9"/>
  <c r="U170" i="9"/>
  <c r="Q170" i="9"/>
  <c r="M170" i="9"/>
  <c r="C171" i="9"/>
  <c r="H171" i="9" s="1"/>
  <c r="CC169" i="9"/>
  <c r="CD169" i="9"/>
  <c r="CE169" i="9"/>
  <c r="CF169" i="9"/>
  <c r="CG169" i="9"/>
  <c r="CH169" i="9"/>
  <c r="CI169" i="9"/>
  <c r="CJ169" i="9"/>
  <c r="CK169" i="9"/>
  <c r="CL169" i="9"/>
  <c r="CM169" i="9"/>
  <c r="CN169" i="9"/>
  <c r="CO169" i="9"/>
  <c r="CP169" i="9"/>
  <c r="CQ169" i="9"/>
  <c r="CR169" i="9"/>
  <c r="CS169" i="9"/>
  <c r="CT169" i="9"/>
  <c r="CU169" i="9"/>
  <c r="CV169" i="9"/>
  <c r="CW169" i="9"/>
  <c r="CX169" i="9"/>
  <c r="CY169" i="9"/>
  <c r="CZ169" i="9"/>
  <c r="DA169" i="9"/>
  <c r="DC169" i="9"/>
  <c r="DB169" i="9"/>
  <c r="DD169" i="9"/>
  <c r="DE169" i="9"/>
  <c r="DF169" i="9"/>
  <c r="DG169" i="9"/>
  <c r="DH169" i="9"/>
  <c r="DI169" i="9"/>
  <c r="DJ169" i="9"/>
  <c r="DK169" i="9"/>
  <c r="DL169" i="9"/>
  <c r="DM169" i="9"/>
  <c r="BD170" i="9"/>
  <c r="AZ170" i="9"/>
  <c r="AV170" i="9"/>
  <c r="AR170" i="9"/>
  <c r="AN170" i="9"/>
  <c r="AJ170" i="9"/>
  <c r="AF170" i="9"/>
  <c r="AB170" i="9"/>
  <c r="X170" i="9"/>
  <c r="Y170" i="9"/>
  <c r="AY170" i="9"/>
  <c r="AQ170" i="9"/>
  <c r="W170" i="9"/>
  <c r="BE170" i="9"/>
  <c r="BA170" i="9"/>
  <c r="AW170" i="9"/>
  <c r="AS170" i="9"/>
  <c r="AO170" i="9"/>
  <c r="AK170" i="9"/>
  <c r="AG170" i="9"/>
  <c r="AC170" i="9"/>
  <c r="BC170" i="9"/>
  <c r="AM170" i="9"/>
  <c r="AA170" i="9"/>
  <c r="BF170" i="9"/>
  <c r="BB170" i="9"/>
  <c r="AX170" i="9"/>
  <c r="AT170" i="9"/>
  <c r="AP170" i="9"/>
  <c r="AL170" i="9"/>
  <c r="AH170" i="9"/>
  <c r="AD170" i="9"/>
  <c r="Z170" i="9"/>
  <c r="BG170" i="9"/>
  <c r="AU170" i="9"/>
  <c r="AI170" i="9"/>
  <c r="AE170" i="9"/>
  <c r="G171" i="9"/>
  <c r="K171" i="9"/>
  <c r="O171" i="9"/>
  <c r="S171" i="9"/>
  <c r="BJ171" i="9"/>
  <c r="C172" i="9" a="1"/>
  <c r="BJ170" i="9"/>
  <c r="CA170" i="9" l="1"/>
  <c r="BW170" i="9"/>
  <c r="BS170" i="9"/>
  <c r="BO170" i="9"/>
  <c r="CB170" i="9"/>
  <c r="BX170" i="9"/>
  <c r="BP170" i="9"/>
  <c r="BZ170" i="9"/>
  <c r="BV170" i="9"/>
  <c r="BR170" i="9"/>
  <c r="BN170" i="9"/>
  <c r="BT170" i="9"/>
  <c r="BY170" i="9"/>
  <c r="BU170" i="9"/>
  <c r="BQ170" i="9"/>
  <c r="F170" i="9"/>
  <c r="V171" i="9"/>
  <c r="R171" i="9"/>
  <c r="N171" i="9"/>
  <c r="J171" i="9"/>
  <c r="D171" i="9"/>
  <c r="U171" i="9"/>
  <c r="Q171" i="9"/>
  <c r="M171" i="9"/>
  <c r="I171" i="9"/>
  <c r="T171" i="9"/>
  <c r="P171" i="9"/>
  <c r="L171" i="9"/>
  <c r="E171" i="9"/>
  <c r="CB171" i="9" s="1"/>
  <c r="C172" i="9"/>
  <c r="H172" i="9" s="1"/>
  <c r="CC170" i="9"/>
  <c r="CD170" i="9"/>
  <c r="CE170" i="9"/>
  <c r="CF170" i="9"/>
  <c r="CG170" i="9"/>
  <c r="CH170" i="9"/>
  <c r="CI170" i="9"/>
  <c r="CJ170" i="9"/>
  <c r="CK170" i="9"/>
  <c r="CL170" i="9"/>
  <c r="CM170" i="9"/>
  <c r="CN170" i="9"/>
  <c r="CO170" i="9"/>
  <c r="CP170" i="9"/>
  <c r="CQ170" i="9"/>
  <c r="CR170" i="9"/>
  <c r="CS170" i="9"/>
  <c r="CT170" i="9"/>
  <c r="CU170" i="9"/>
  <c r="CV170" i="9"/>
  <c r="CW170" i="9"/>
  <c r="CX170" i="9"/>
  <c r="CY170" i="9"/>
  <c r="CZ170" i="9"/>
  <c r="DA170" i="9"/>
  <c r="DB170" i="9"/>
  <c r="DC170" i="9"/>
  <c r="DD170" i="9"/>
  <c r="DE170" i="9"/>
  <c r="DF170" i="9"/>
  <c r="DG170" i="9"/>
  <c r="DH170" i="9"/>
  <c r="DI170" i="9"/>
  <c r="DJ170" i="9"/>
  <c r="DK170" i="9"/>
  <c r="DL170" i="9"/>
  <c r="DM170" i="9"/>
  <c r="BD171" i="9"/>
  <c r="AZ171" i="9"/>
  <c r="AV171" i="9"/>
  <c r="AR171" i="9"/>
  <c r="AN171" i="9"/>
  <c r="AJ171" i="9"/>
  <c r="AF171" i="9"/>
  <c r="AB171" i="9"/>
  <c r="X171" i="9"/>
  <c r="AC171" i="9"/>
  <c r="Z171" i="9"/>
  <c r="AY171" i="9"/>
  <c r="AM171" i="9"/>
  <c r="AA171" i="9"/>
  <c r="BE171" i="9"/>
  <c r="BA171" i="9"/>
  <c r="AW171" i="9"/>
  <c r="AS171" i="9"/>
  <c r="AO171" i="9"/>
  <c r="AK171" i="9"/>
  <c r="AG171" i="9"/>
  <c r="Y171" i="9"/>
  <c r="BC171" i="9"/>
  <c r="AQ171" i="9"/>
  <c r="AE171" i="9"/>
  <c r="BF171" i="9"/>
  <c r="BB171" i="9"/>
  <c r="AX171" i="9"/>
  <c r="AT171" i="9"/>
  <c r="AP171" i="9"/>
  <c r="AL171" i="9"/>
  <c r="AH171" i="9"/>
  <c r="AD171" i="9"/>
  <c r="BG171" i="9"/>
  <c r="AU171" i="9"/>
  <c r="AI171" i="9"/>
  <c r="W171" i="9"/>
  <c r="D172" i="9"/>
  <c r="I172" i="9"/>
  <c r="J172" i="9"/>
  <c r="M172" i="9"/>
  <c r="N172" i="9"/>
  <c r="Q172" i="9"/>
  <c r="R172" i="9"/>
  <c r="U172" i="9"/>
  <c r="V172" i="9"/>
  <c r="BW171" i="9"/>
  <c r="BS171" i="9"/>
  <c r="BO171" i="9"/>
  <c r="C173" i="9" a="1"/>
  <c r="CA171" i="9" l="1"/>
  <c r="BN171" i="9"/>
  <c r="BR171" i="9"/>
  <c r="BV171" i="9"/>
  <c r="BZ171" i="9"/>
  <c r="F171" i="9"/>
  <c r="BQ171" i="9"/>
  <c r="BU171" i="9"/>
  <c r="BY171" i="9"/>
  <c r="S172" i="9"/>
  <c r="O172" i="9"/>
  <c r="K172" i="9"/>
  <c r="G172" i="9"/>
  <c r="BP171" i="9"/>
  <c r="BT171" i="9"/>
  <c r="BX171" i="9"/>
  <c r="T172" i="9"/>
  <c r="P172" i="9"/>
  <c r="L172" i="9"/>
  <c r="E172" i="9"/>
  <c r="CB172" i="9" s="1"/>
  <c r="C173" i="9"/>
  <c r="I173" i="9" s="1"/>
  <c r="CC171" i="9"/>
  <c r="CD171" i="9"/>
  <c r="CE171" i="9"/>
  <c r="CF171" i="9"/>
  <c r="CG171" i="9"/>
  <c r="CH171" i="9"/>
  <c r="CI171" i="9"/>
  <c r="CJ171" i="9"/>
  <c r="CK171" i="9"/>
  <c r="CL171" i="9"/>
  <c r="CM171" i="9"/>
  <c r="CN171" i="9"/>
  <c r="CO171" i="9"/>
  <c r="CP171" i="9"/>
  <c r="CQ171" i="9"/>
  <c r="CR171" i="9"/>
  <c r="CS171" i="9"/>
  <c r="CT171" i="9"/>
  <c r="CU171" i="9"/>
  <c r="CV171" i="9"/>
  <c r="CW171" i="9"/>
  <c r="CX171" i="9"/>
  <c r="CY171" i="9"/>
  <c r="CZ171" i="9"/>
  <c r="DA171" i="9"/>
  <c r="DC171" i="9"/>
  <c r="DB171" i="9"/>
  <c r="DD171" i="9"/>
  <c r="DE171" i="9"/>
  <c r="DF171" i="9"/>
  <c r="DG171" i="9"/>
  <c r="DH171" i="9"/>
  <c r="DI171" i="9"/>
  <c r="DJ171" i="9"/>
  <c r="DK171" i="9"/>
  <c r="DL171" i="9"/>
  <c r="DM171" i="9"/>
  <c r="BD172" i="9"/>
  <c r="AZ172" i="9"/>
  <c r="AV172" i="9"/>
  <c r="AR172" i="9"/>
  <c r="AN172" i="9"/>
  <c r="AJ172" i="9"/>
  <c r="AF172" i="9"/>
  <c r="AB172" i="9"/>
  <c r="X172" i="9"/>
  <c r="Y172" i="9"/>
  <c r="AY172" i="9"/>
  <c r="AM172" i="9"/>
  <c r="W172" i="9"/>
  <c r="BE172" i="9"/>
  <c r="BA172" i="9"/>
  <c r="AW172" i="9"/>
  <c r="AS172" i="9"/>
  <c r="AO172" i="9"/>
  <c r="AK172" i="9"/>
  <c r="AG172" i="9"/>
  <c r="AC172" i="9"/>
  <c r="BG172" i="9"/>
  <c r="AQ172" i="9"/>
  <c r="AA172" i="9"/>
  <c r="BF172" i="9"/>
  <c r="BB172" i="9"/>
  <c r="AX172" i="9"/>
  <c r="AT172" i="9"/>
  <c r="AP172" i="9"/>
  <c r="AL172" i="9"/>
  <c r="AH172" i="9"/>
  <c r="AD172" i="9"/>
  <c r="Z172" i="9"/>
  <c r="BC172" i="9"/>
  <c r="AU172" i="9"/>
  <c r="AI172" i="9"/>
  <c r="AE172" i="9"/>
  <c r="D173" i="9"/>
  <c r="H173" i="9"/>
  <c r="N173" i="9"/>
  <c r="P173" i="9"/>
  <c r="V173" i="9"/>
  <c r="C174" i="9" a="1"/>
  <c r="BJ172" i="9"/>
  <c r="F172" i="9" l="1"/>
  <c r="BU172" i="9"/>
  <c r="R173" i="9"/>
  <c r="J173" i="9"/>
  <c r="BY172" i="9"/>
  <c r="BQ172" i="9"/>
  <c r="T173" i="9"/>
  <c r="L173" i="9"/>
  <c r="BO172" i="9"/>
  <c r="BS172" i="9"/>
  <c r="BW172" i="9"/>
  <c r="CA172" i="9"/>
  <c r="BN172" i="9"/>
  <c r="BR172" i="9"/>
  <c r="BV172" i="9"/>
  <c r="BZ172" i="9"/>
  <c r="BP172" i="9"/>
  <c r="BT172" i="9"/>
  <c r="BX172" i="9"/>
  <c r="S173" i="9"/>
  <c r="O173" i="9"/>
  <c r="K173" i="9"/>
  <c r="G173" i="9"/>
  <c r="U173" i="9"/>
  <c r="Q173" i="9"/>
  <c r="M173" i="9"/>
  <c r="E173" i="9"/>
  <c r="CB173" i="9" s="1"/>
  <c r="C174" i="9"/>
  <c r="H174" i="9" s="1"/>
  <c r="CC172" i="9"/>
  <c r="CD172" i="9"/>
  <c r="CE172" i="9"/>
  <c r="CF172" i="9"/>
  <c r="CG172" i="9"/>
  <c r="CH172" i="9"/>
  <c r="CI172" i="9"/>
  <c r="CJ172" i="9"/>
  <c r="CK172" i="9"/>
  <c r="CL172" i="9"/>
  <c r="CM172" i="9"/>
  <c r="CN172" i="9"/>
  <c r="CO172" i="9"/>
  <c r="CP172" i="9"/>
  <c r="CQ172" i="9"/>
  <c r="CR172" i="9"/>
  <c r="CS172" i="9"/>
  <c r="CT172" i="9"/>
  <c r="CU172" i="9"/>
  <c r="CV172" i="9"/>
  <c r="CW172" i="9"/>
  <c r="CX172" i="9"/>
  <c r="CY172" i="9"/>
  <c r="CZ172" i="9"/>
  <c r="DA172" i="9"/>
  <c r="DC172" i="9"/>
  <c r="DB172" i="9"/>
  <c r="DD172" i="9"/>
  <c r="DE172" i="9"/>
  <c r="DF172" i="9"/>
  <c r="DG172" i="9"/>
  <c r="DH172" i="9"/>
  <c r="DI172" i="9"/>
  <c r="DJ172" i="9"/>
  <c r="DK172" i="9"/>
  <c r="DL172" i="9"/>
  <c r="DM172" i="9"/>
  <c r="BD173" i="9"/>
  <c r="AZ173" i="9"/>
  <c r="AV173" i="9"/>
  <c r="AR173" i="9"/>
  <c r="AN173" i="9"/>
  <c r="AJ173" i="9"/>
  <c r="AF173" i="9"/>
  <c r="AB173" i="9"/>
  <c r="X173" i="9"/>
  <c r="AG173" i="9"/>
  <c r="AC173" i="9"/>
  <c r="BB173" i="9"/>
  <c r="AT173" i="9"/>
  <c r="AH173" i="9"/>
  <c r="AD173" i="9"/>
  <c r="BC173" i="9"/>
  <c r="AQ173" i="9"/>
  <c r="AI173" i="9"/>
  <c r="AA173" i="9"/>
  <c r="BE173" i="9"/>
  <c r="BA173" i="9"/>
  <c r="AW173" i="9"/>
  <c r="AS173" i="9"/>
  <c r="AO173" i="9"/>
  <c r="AK173" i="9"/>
  <c r="Y173" i="9"/>
  <c r="AX173" i="9"/>
  <c r="AL173" i="9"/>
  <c r="Z173" i="9"/>
  <c r="AY173" i="9"/>
  <c r="AM173" i="9"/>
  <c r="W173" i="9"/>
  <c r="BF173" i="9"/>
  <c r="AP173" i="9"/>
  <c r="BG173" i="9"/>
  <c r="AU173" i="9"/>
  <c r="AE173" i="9"/>
  <c r="G174" i="9"/>
  <c r="K174" i="9"/>
  <c r="O174" i="9"/>
  <c r="S174" i="9"/>
  <c r="BU173" i="9"/>
  <c r="F173" i="9"/>
  <c r="BJ173" i="9"/>
  <c r="C175" i="9" a="1"/>
  <c r="BJ174" i="9"/>
  <c r="V174" i="9" l="1"/>
  <c r="R174" i="9"/>
  <c r="N174" i="9"/>
  <c r="J174" i="9"/>
  <c r="D174" i="9"/>
  <c r="U174" i="9"/>
  <c r="Q174" i="9"/>
  <c r="M174" i="9"/>
  <c r="I174" i="9"/>
  <c r="T174" i="9"/>
  <c r="P174" i="9"/>
  <c r="L174" i="9"/>
  <c r="BS173" i="9"/>
  <c r="CA173" i="9"/>
  <c r="BO173" i="9"/>
  <c r="BW173" i="9"/>
  <c r="BQ173" i="9"/>
  <c r="BY173" i="9"/>
  <c r="BN173" i="9"/>
  <c r="BR173" i="9"/>
  <c r="BV173" i="9"/>
  <c r="BZ173" i="9"/>
  <c r="BP173" i="9"/>
  <c r="BT173" i="9"/>
  <c r="BX173" i="9"/>
  <c r="E174" i="9"/>
  <c r="BZ174" i="9" s="1"/>
  <c r="C175" i="9"/>
  <c r="I175" i="9" s="1"/>
  <c r="CC173" i="9"/>
  <c r="CD173" i="9"/>
  <c r="CE173" i="9"/>
  <c r="CF173" i="9"/>
  <c r="CG173" i="9"/>
  <c r="CH173" i="9"/>
  <c r="CI173" i="9"/>
  <c r="CJ173" i="9"/>
  <c r="CK173" i="9"/>
  <c r="CL173" i="9"/>
  <c r="CM173" i="9"/>
  <c r="CN173" i="9"/>
  <c r="CO173" i="9"/>
  <c r="CP173" i="9"/>
  <c r="CQ173" i="9"/>
  <c r="CR173" i="9"/>
  <c r="CS173" i="9"/>
  <c r="CT173" i="9"/>
  <c r="CU173" i="9"/>
  <c r="CV173" i="9"/>
  <c r="CW173" i="9"/>
  <c r="CX173" i="9"/>
  <c r="CY173" i="9"/>
  <c r="CZ173" i="9"/>
  <c r="DA173" i="9"/>
  <c r="DC173" i="9"/>
  <c r="DB173" i="9"/>
  <c r="DD173" i="9"/>
  <c r="DE173" i="9"/>
  <c r="DF173" i="9"/>
  <c r="DG173" i="9"/>
  <c r="DH173" i="9"/>
  <c r="DI173" i="9"/>
  <c r="DJ173" i="9"/>
  <c r="DK173" i="9"/>
  <c r="DL173" i="9"/>
  <c r="DM173" i="9"/>
  <c r="BD174" i="9"/>
  <c r="AZ174" i="9"/>
  <c r="AV174" i="9"/>
  <c r="AR174" i="9"/>
  <c r="AN174" i="9"/>
  <c r="AJ174" i="9"/>
  <c r="AF174" i="9"/>
  <c r="AB174" i="9"/>
  <c r="X174" i="9"/>
  <c r="AK174" i="9"/>
  <c r="AC174" i="9"/>
  <c r="Y174" i="9"/>
  <c r="AX174" i="9"/>
  <c r="AP174" i="9"/>
  <c r="AH174" i="9"/>
  <c r="Z174" i="9"/>
  <c r="BG174" i="9"/>
  <c r="AU174" i="9"/>
  <c r="AI174" i="9"/>
  <c r="AE174" i="9"/>
  <c r="BE174" i="9"/>
  <c r="BA174" i="9"/>
  <c r="AW174" i="9"/>
  <c r="AS174" i="9"/>
  <c r="AO174" i="9"/>
  <c r="AG174" i="9"/>
  <c r="BB174" i="9"/>
  <c r="AT174" i="9"/>
  <c r="AD174" i="9"/>
  <c r="BC174" i="9"/>
  <c r="AM174" i="9"/>
  <c r="AA174" i="9"/>
  <c r="BF174" i="9"/>
  <c r="AL174" i="9"/>
  <c r="AY174" i="9"/>
  <c r="AQ174" i="9"/>
  <c r="W174" i="9"/>
  <c r="G175" i="9"/>
  <c r="O175" i="9"/>
  <c r="BY174" i="9"/>
  <c r="BU174" i="9"/>
  <c r="BQ174" i="9"/>
  <c r="F174" i="9"/>
  <c r="C176" i="9" a="1"/>
  <c r="R175" i="9" l="1"/>
  <c r="J175" i="9"/>
  <c r="V175" i="9"/>
  <c r="N175" i="9"/>
  <c r="D175" i="9"/>
  <c r="S175" i="9"/>
  <c r="K175" i="9"/>
  <c r="BT174" i="9"/>
  <c r="CB174" i="9"/>
  <c r="BO174" i="9"/>
  <c r="BS174" i="9"/>
  <c r="BW174" i="9"/>
  <c r="CA174" i="9"/>
  <c r="T175" i="9"/>
  <c r="P175" i="9"/>
  <c r="L175" i="9"/>
  <c r="H175" i="9"/>
  <c r="BP174" i="9"/>
  <c r="BX174" i="9"/>
  <c r="BN174" i="9"/>
  <c r="BR174" i="9"/>
  <c r="BV174" i="9"/>
  <c r="U175" i="9"/>
  <c r="Q175" i="9"/>
  <c r="M175" i="9"/>
  <c r="E175" i="9"/>
  <c r="BZ175" i="9" s="1"/>
  <c r="C176" i="9"/>
  <c r="H176" i="9" s="1"/>
  <c r="CC174" i="9"/>
  <c r="CD174" i="9"/>
  <c r="CE174" i="9"/>
  <c r="CF174" i="9"/>
  <c r="CG174" i="9"/>
  <c r="CH174" i="9"/>
  <c r="CI174" i="9"/>
  <c r="CJ174" i="9"/>
  <c r="CK174" i="9"/>
  <c r="CL174" i="9"/>
  <c r="CM174" i="9"/>
  <c r="CN174" i="9"/>
  <c r="CO174" i="9"/>
  <c r="CP174" i="9"/>
  <c r="CQ174" i="9"/>
  <c r="CR174" i="9"/>
  <c r="CS174" i="9"/>
  <c r="CT174" i="9"/>
  <c r="CU174" i="9"/>
  <c r="CV174" i="9"/>
  <c r="CW174" i="9"/>
  <c r="CX174" i="9"/>
  <c r="CY174" i="9"/>
  <c r="CZ174" i="9"/>
  <c r="DA174" i="9"/>
  <c r="DB174" i="9"/>
  <c r="DC174" i="9"/>
  <c r="DD174" i="9"/>
  <c r="DE174" i="9"/>
  <c r="DF174" i="9"/>
  <c r="DG174" i="9"/>
  <c r="DH174" i="9"/>
  <c r="DI174" i="9"/>
  <c r="DJ174" i="9"/>
  <c r="DK174" i="9"/>
  <c r="DL174" i="9"/>
  <c r="DM174" i="9"/>
  <c r="BD175" i="9"/>
  <c r="AZ175" i="9"/>
  <c r="AV175" i="9"/>
  <c r="AR175" i="9"/>
  <c r="AN175" i="9"/>
  <c r="AJ175" i="9"/>
  <c r="AF175" i="9"/>
  <c r="AB175" i="9"/>
  <c r="X175" i="9"/>
  <c r="Y175" i="9"/>
  <c r="AY175" i="9"/>
  <c r="AQ175" i="9"/>
  <c r="W175" i="9"/>
  <c r="BE175" i="9"/>
  <c r="BA175" i="9"/>
  <c r="AW175" i="9"/>
  <c r="AS175" i="9"/>
  <c r="AO175" i="9"/>
  <c r="AK175" i="9"/>
  <c r="AG175" i="9"/>
  <c r="AC175" i="9"/>
  <c r="BC175" i="9"/>
  <c r="AM175" i="9"/>
  <c r="AA175" i="9"/>
  <c r="BF175" i="9"/>
  <c r="BB175" i="9"/>
  <c r="AX175" i="9"/>
  <c r="AT175" i="9"/>
  <c r="AP175" i="9"/>
  <c r="AL175" i="9"/>
  <c r="AH175" i="9"/>
  <c r="AD175" i="9"/>
  <c r="Z175" i="9"/>
  <c r="BG175" i="9"/>
  <c r="AU175" i="9"/>
  <c r="AI175" i="9"/>
  <c r="AE175" i="9"/>
  <c r="G176" i="9"/>
  <c r="K176" i="9"/>
  <c r="O176" i="9"/>
  <c r="S176" i="9"/>
  <c r="BY175" i="9"/>
  <c r="BU175" i="9"/>
  <c r="BQ175" i="9"/>
  <c r="F175" i="9"/>
  <c r="BJ175" i="9"/>
  <c r="C177" i="9" a="1"/>
  <c r="V176" i="9" l="1"/>
  <c r="R176" i="9"/>
  <c r="N176" i="9"/>
  <c r="J176" i="9"/>
  <c r="D176" i="9"/>
  <c r="U176" i="9"/>
  <c r="Q176" i="9"/>
  <c r="M176" i="9"/>
  <c r="I176" i="9"/>
  <c r="T176" i="9"/>
  <c r="P176" i="9"/>
  <c r="L176" i="9"/>
  <c r="BP175" i="9"/>
  <c r="BX175" i="9"/>
  <c r="BO175" i="9"/>
  <c r="BS175" i="9"/>
  <c r="CA175" i="9"/>
  <c r="BT175" i="9"/>
  <c r="CB175" i="9"/>
  <c r="BW175" i="9"/>
  <c r="BN175" i="9"/>
  <c r="BR175" i="9"/>
  <c r="BV175" i="9"/>
  <c r="E176" i="9"/>
  <c r="BZ176" i="9" s="1"/>
  <c r="C177" i="9"/>
  <c r="D177" i="9" s="1"/>
  <c r="CC175" i="9"/>
  <c r="CD175" i="9"/>
  <c r="CE175" i="9"/>
  <c r="CF175" i="9"/>
  <c r="CG175" i="9"/>
  <c r="CH175" i="9"/>
  <c r="CI175" i="9"/>
  <c r="CJ175" i="9"/>
  <c r="CK175" i="9"/>
  <c r="CL175" i="9"/>
  <c r="CM175" i="9"/>
  <c r="CN175" i="9"/>
  <c r="CO175" i="9"/>
  <c r="CP175" i="9"/>
  <c r="CQ175" i="9"/>
  <c r="CR175" i="9"/>
  <c r="CS175" i="9"/>
  <c r="CT175" i="9"/>
  <c r="CU175" i="9"/>
  <c r="CV175" i="9"/>
  <c r="CW175" i="9"/>
  <c r="CX175" i="9"/>
  <c r="CY175" i="9"/>
  <c r="CZ175" i="9"/>
  <c r="DA175" i="9"/>
  <c r="DC175" i="9"/>
  <c r="DB175" i="9"/>
  <c r="DD175" i="9"/>
  <c r="DE175" i="9"/>
  <c r="DF175" i="9"/>
  <c r="DG175" i="9"/>
  <c r="DH175" i="9"/>
  <c r="DI175" i="9"/>
  <c r="DJ175" i="9"/>
  <c r="DK175" i="9"/>
  <c r="DL175" i="9"/>
  <c r="DM175" i="9"/>
  <c r="BD176" i="9"/>
  <c r="AZ176" i="9"/>
  <c r="AV176" i="9"/>
  <c r="AR176" i="9"/>
  <c r="AN176" i="9"/>
  <c r="AJ176" i="9"/>
  <c r="AF176" i="9"/>
  <c r="AB176" i="9"/>
  <c r="X176" i="9"/>
  <c r="Y176" i="9"/>
  <c r="AY176" i="9"/>
  <c r="AQ176" i="9"/>
  <c r="AE176" i="9"/>
  <c r="BE176" i="9"/>
  <c r="BA176" i="9"/>
  <c r="AW176" i="9"/>
  <c r="AS176" i="9"/>
  <c r="AO176" i="9"/>
  <c r="AK176" i="9"/>
  <c r="AG176" i="9"/>
  <c r="AC176" i="9"/>
  <c r="BG176" i="9"/>
  <c r="AM176" i="9"/>
  <c r="W176" i="9"/>
  <c r="BF176" i="9"/>
  <c r="BB176" i="9"/>
  <c r="AX176" i="9"/>
  <c r="AT176" i="9"/>
  <c r="AP176" i="9"/>
  <c r="AL176" i="9"/>
  <c r="AH176" i="9"/>
  <c r="AD176" i="9"/>
  <c r="Z176" i="9"/>
  <c r="BC176" i="9"/>
  <c r="AU176" i="9"/>
  <c r="AI176" i="9"/>
  <c r="AA176" i="9"/>
  <c r="K177" i="9"/>
  <c r="BX176" i="9"/>
  <c r="BS176" i="9"/>
  <c r="F176" i="9"/>
  <c r="BJ177" i="9"/>
  <c r="BJ176" i="9"/>
  <c r="C178" i="9" a="1"/>
  <c r="BT176" i="9" l="1"/>
  <c r="BY176" i="9"/>
  <c r="BP176" i="9"/>
  <c r="BU176" i="9"/>
  <c r="CA176" i="9"/>
  <c r="BO176" i="9"/>
  <c r="BQ176" i="9"/>
  <c r="BW176" i="9"/>
  <c r="CB176" i="9"/>
  <c r="O177" i="9"/>
  <c r="S177" i="9"/>
  <c r="G177" i="9"/>
  <c r="T177" i="9"/>
  <c r="P177" i="9"/>
  <c r="L177" i="9"/>
  <c r="H177" i="9"/>
  <c r="U177" i="9"/>
  <c r="Q177" i="9"/>
  <c r="M177" i="9"/>
  <c r="I177" i="9"/>
  <c r="V177" i="9"/>
  <c r="R177" i="9"/>
  <c r="N177" i="9"/>
  <c r="J177" i="9"/>
  <c r="BN176" i="9"/>
  <c r="BR176" i="9"/>
  <c r="BV176" i="9"/>
  <c r="E177" i="9"/>
  <c r="BY177" i="9" s="1"/>
  <c r="C178" i="9"/>
  <c r="I178" i="9" s="1"/>
  <c r="CC176" i="9"/>
  <c r="CD176" i="9"/>
  <c r="CE176" i="9"/>
  <c r="CF176" i="9"/>
  <c r="CG176" i="9"/>
  <c r="CH176" i="9"/>
  <c r="CI176" i="9"/>
  <c r="CJ176" i="9"/>
  <c r="CK176" i="9"/>
  <c r="CL176" i="9"/>
  <c r="CM176" i="9"/>
  <c r="CN176" i="9"/>
  <c r="CO176" i="9"/>
  <c r="CP176" i="9"/>
  <c r="CQ176" i="9"/>
  <c r="CR176" i="9"/>
  <c r="CS176" i="9"/>
  <c r="CT176" i="9"/>
  <c r="CU176" i="9"/>
  <c r="CV176" i="9"/>
  <c r="CW176" i="9"/>
  <c r="CX176" i="9"/>
  <c r="CY176" i="9"/>
  <c r="CZ176" i="9"/>
  <c r="DA176" i="9"/>
  <c r="DC176" i="9"/>
  <c r="DB176" i="9"/>
  <c r="DD176" i="9"/>
  <c r="DE176" i="9"/>
  <c r="DF176" i="9"/>
  <c r="DG176" i="9"/>
  <c r="DH176" i="9"/>
  <c r="DI176" i="9"/>
  <c r="DJ176" i="9"/>
  <c r="DK176" i="9"/>
  <c r="DL176" i="9"/>
  <c r="DM176" i="9"/>
  <c r="BD177" i="9"/>
  <c r="AZ177" i="9"/>
  <c r="AV177" i="9"/>
  <c r="AR177" i="9"/>
  <c r="AN177" i="9"/>
  <c r="AJ177" i="9"/>
  <c r="AF177" i="9"/>
  <c r="AB177" i="9"/>
  <c r="X177" i="9"/>
  <c r="AG177" i="9"/>
  <c r="Y177" i="9"/>
  <c r="AY177" i="9"/>
  <c r="AI177" i="9"/>
  <c r="W177" i="9"/>
  <c r="BE177" i="9"/>
  <c r="BA177" i="9"/>
  <c r="AW177" i="9"/>
  <c r="AS177" i="9"/>
  <c r="AO177" i="9"/>
  <c r="AK177" i="9"/>
  <c r="AC177" i="9"/>
  <c r="BG177" i="9"/>
  <c r="AU177" i="9"/>
  <c r="AM177" i="9"/>
  <c r="BF177" i="9"/>
  <c r="BB177" i="9"/>
  <c r="AX177" i="9"/>
  <c r="AT177" i="9"/>
  <c r="AP177" i="9"/>
  <c r="AL177" i="9"/>
  <c r="AH177" i="9"/>
  <c r="AD177" i="9"/>
  <c r="Z177" i="9"/>
  <c r="BC177" i="9"/>
  <c r="AQ177" i="9"/>
  <c r="AE177" i="9"/>
  <c r="AA177" i="9"/>
  <c r="J178" i="9"/>
  <c r="R178" i="9"/>
  <c r="BZ177" i="9"/>
  <c r="BV177" i="9"/>
  <c r="BR177" i="9"/>
  <c r="BN177" i="9"/>
  <c r="C179" i="9" a="1"/>
  <c r="BS177" i="9" l="1"/>
  <c r="BW177" i="9"/>
  <c r="CA177" i="9"/>
  <c r="BO177" i="9"/>
  <c r="BP177" i="9"/>
  <c r="BT177" i="9"/>
  <c r="BX177" i="9"/>
  <c r="CB177" i="9"/>
  <c r="F177" i="9"/>
  <c r="BQ177" i="9"/>
  <c r="BU177" i="9"/>
  <c r="P178" i="9"/>
  <c r="H178" i="9"/>
  <c r="V178" i="9"/>
  <c r="N178" i="9"/>
  <c r="T178" i="9"/>
  <c r="L178" i="9"/>
  <c r="D178" i="9"/>
  <c r="E178" i="9" s="1"/>
  <c r="S178" i="9"/>
  <c r="O178" i="9"/>
  <c r="K178" i="9"/>
  <c r="G178" i="9"/>
  <c r="U178" i="9"/>
  <c r="Q178" i="9"/>
  <c r="M178" i="9"/>
  <c r="C179" i="9"/>
  <c r="D179" i="9" s="1"/>
  <c r="CC177" i="9"/>
  <c r="CD177" i="9"/>
  <c r="CE177" i="9"/>
  <c r="CF177" i="9"/>
  <c r="CG177" i="9"/>
  <c r="CH177" i="9"/>
  <c r="CI177" i="9"/>
  <c r="CJ177" i="9"/>
  <c r="CK177" i="9"/>
  <c r="CL177" i="9"/>
  <c r="CM177" i="9"/>
  <c r="CN177" i="9"/>
  <c r="CO177" i="9"/>
  <c r="CP177" i="9"/>
  <c r="CQ177" i="9"/>
  <c r="CR177" i="9"/>
  <c r="CS177" i="9"/>
  <c r="CT177" i="9"/>
  <c r="CU177" i="9"/>
  <c r="CV177" i="9"/>
  <c r="CW177" i="9"/>
  <c r="CX177" i="9"/>
  <c r="CY177" i="9"/>
  <c r="CZ177" i="9"/>
  <c r="DA177" i="9"/>
  <c r="DC177" i="9"/>
  <c r="DB177" i="9"/>
  <c r="DD177" i="9"/>
  <c r="DE177" i="9"/>
  <c r="DF177" i="9"/>
  <c r="DG177" i="9"/>
  <c r="DH177" i="9"/>
  <c r="DI177" i="9"/>
  <c r="DJ177" i="9"/>
  <c r="DK177" i="9"/>
  <c r="DL177" i="9"/>
  <c r="DM177" i="9"/>
  <c r="BD178" i="9"/>
  <c r="AZ178" i="9"/>
  <c r="AV178" i="9"/>
  <c r="AR178" i="9"/>
  <c r="AN178" i="9"/>
  <c r="AJ178" i="9"/>
  <c r="AF178" i="9"/>
  <c r="AB178" i="9"/>
  <c r="X178" i="9"/>
  <c r="Y178" i="9"/>
  <c r="BG178" i="9"/>
  <c r="AY178" i="9"/>
  <c r="AE178" i="9"/>
  <c r="BE178" i="9"/>
  <c r="BA178" i="9"/>
  <c r="AW178" i="9"/>
  <c r="AS178" i="9"/>
  <c r="AO178" i="9"/>
  <c r="AK178" i="9"/>
  <c r="AG178" i="9"/>
  <c r="AC178" i="9"/>
  <c r="Z178" i="9"/>
  <c r="AU178" i="9"/>
  <c r="AI178" i="9"/>
  <c r="W178" i="9"/>
  <c r="BF178" i="9"/>
  <c r="BB178" i="9"/>
  <c r="AX178" i="9"/>
  <c r="AT178" i="9"/>
  <c r="AP178" i="9"/>
  <c r="AL178" i="9"/>
  <c r="AH178" i="9"/>
  <c r="AD178" i="9"/>
  <c r="BC178" i="9"/>
  <c r="AQ178" i="9"/>
  <c r="AM178" i="9"/>
  <c r="AA178" i="9"/>
  <c r="G179" i="9"/>
  <c r="K179" i="9"/>
  <c r="O179" i="9"/>
  <c r="S179" i="9"/>
  <c r="BJ179" i="9"/>
  <c r="C180" i="9" a="1"/>
  <c r="BJ178" i="9"/>
  <c r="CB178" i="9" l="1"/>
  <c r="BU178" i="9"/>
  <c r="CA178" i="9"/>
  <c r="BS178" i="9"/>
  <c r="BO178" i="9"/>
  <c r="BW178" i="9"/>
  <c r="F178" i="9"/>
  <c r="BQ178" i="9"/>
  <c r="BY178" i="9"/>
  <c r="T179" i="9"/>
  <c r="P179" i="9"/>
  <c r="L179" i="9"/>
  <c r="H179" i="9"/>
  <c r="U179" i="9"/>
  <c r="Q179" i="9"/>
  <c r="M179" i="9"/>
  <c r="I179" i="9"/>
  <c r="V179" i="9"/>
  <c r="R179" i="9"/>
  <c r="N179" i="9"/>
  <c r="J179" i="9"/>
  <c r="BN178" i="9"/>
  <c r="BR178" i="9"/>
  <c r="BV178" i="9"/>
  <c r="BZ178" i="9"/>
  <c r="BP178" i="9"/>
  <c r="BT178" i="9"/>
  <c r="BX178" i="9"/>
  <c r="E179" i="9"/>
  <c r="C180" i="9"/>
  <c r="CC178" i="9"/>
  <c r="CD178" i="9"/>
  <c r="CE178" i="9"/>
  <c r="CF178" i="9"/>
  <c r="CG178" i="9"/>
  <c r="CH178" i="9"/>
  <c r="CI178" i="9"/>
  <c r="CJ178" i="9"/>
  <c r="CK178" i="9"/>
  <c r="CL178" i="9"/>
  <c r="CM178" i="9"/>
  <c r="CN178" i="9"/>
  <c r="CO178" i="9"/>
  <c r="CP178" i="9"/>
  <c r="CQ178" i="9"/>
  <c r="CR178" i="9"/>
  <c r="CS178" i="9"/>
  <c r="CT178" i="9"/>
  <c r="CU178" i="9"/>
  <c r="CV178" i="9"/>
  <c r="CW178" i="9"/>
  <c r="CX178" i="9"/>
  <c r="CY178" i="9"/>
  <c r="CZ178" i="9"/>
  <c r="DA178" i="9"/>
  <c r="DB178" i="9"/>
  <c r="DC178" i="9"/>
  <c r="DD178" i="9"/>
  <c r="DE178" i="9"/>
  <c r="DF178" i="9"/>
  <c r="DG178" i="9"/>
  <c r="DH178" i="9"/>
  <c r="DI178" i="9"/>
  <c r="DJ178" i="9"/>
  <c r="DK178" i="9"/>
  <c r="DL178" i="9"/>
  <c r="DM178" i="9"/>
  <c r="BD179" i="9"/>
  <c r="AZ179" i="9"/>
  <c r="AV179" i="9"/>
  <c r="AR179" i="9"/>
  <c r="AN179" i="9"/>
  <c r="AJ179" i="9"/>
  <c r="AF179" i="9"/>
  <c r="AB179" i="9"/>
  <c r="X179" i="9"/>
  <c r="AK179" i="9"/>
  <c r="AC179" i="9"/>
  <c r="Y179" i="9"/>
  <c r="AX179" i="9"/>
  <c r="AT179" i="9"/>
  <c r="AL179" i="9"/>
  <c r="AD179" i="9"/>
  <c r="BG179" i="9"/>
  <c r="AY179" i="9"/>
  <c r="AM179" i="9"/>
  <c r="AI179" i="9"/>
  <c r="W179" i="9"/>
  <c r="BE179" i="9"/>
  <c r="BA179" i="9"/>
  <c r="AW179" i="9"/>
  <c r="AS179" i="9"/>
  <c r="AO179" i="9"/>
  <c r="AG179" i="9"/>
  <c r="BB179" i="9"/>
  <c r="AP179" i="9"/>
  <c r="AH179" i="9"/>
  <c r="BC179" i="9"/>
  <c r="AU179" i="9"/>
  <c r="AA179" i="9"/>
  <c r="BF179" i="9"/>
  <c r="Z179" i="9"/>
  <c r="AQ179" i="9"/>
  <c r="AE179" i="9"/>
  <c r="D180" i="9"/>
  <c r="G180" i="9"/>
  <c r="H180" i="9"/>
  <c r="I180" i="9"/>
  <c r="J180" i="9"/>
  <c r="K180" i="9"/>
  <c r="L180" i="9"/>
  <c r="M180" i="9"/>
  <c r="N180" i="9"/>
  <c r="O180" i="9"/>
  <c r="P180" i="9"/>
  <c r="Q180" i="9"/>
  <c r="R180" i="9"/>
  <c r="S180" i="9"/>
  <c r="T180" i="9"/>
  <c r="U180" i="9"/>
  <c r="V180" i="9"/>
  <c r="CB179" i="9"/>
  <c r="CA179" i="9"/>
  <c r="BZ179" i="9"/>
  <c r="BY179" i="9"/>
  <c r="BX179" i="9"/>
  <c r="BW179" i="9"/>
  <c r="BV179" i="9"/>
  <c r="BU179" i="9"/>
  <c r="BT179" i="9"/>
  <c r="BS179" i="9"/>
  <c r="BR179" i="9"/>
  <c r="BQ179" i="9"/>
  <c r="BP179" i="9"/>
  <c r="BO179" i="9"/>
  <c r="BN179" i="9"/>
  <c r="F179" i="9"/>
  <c r="C181" i="9" a="1"/>
  <c r="BJ180" i="9"/>
  <c r="E180" i="9" l="1"/>
  <c r="CB180" i="9" s="1"/>
  <c r="C181" i="9"/>
  <c r="CC179" i="9"/>
  <c r="CD179" i="9"/>
  <c r="CE179" i="9"/>
  <c r="CF179" i="9"/>
  <c r="CG179" i="9"/>
  <c r="CH179" i="9"/>
  <c r="CI179" i="9"/>
  <c r="CJ179" i="9"/>
  <c r="CK179" i="9"/>
  <c r="CL179" i="9"/>
  <c r="CM179" i="9"/>
  <c r="CN179" i="9"/>
  <c r="CO179" i="9"/>
  <c r="CP179" i="9"/>
  <c r="CQ179" i="9"/>
  <c r="CR179" i="9"/>
  <c r="CS179" i="9"/>
  <c r="CT179" i="9"/>
  <c r="CU179" i="9"/>
  <c r="CV179" i="9"/>
  <c r="CW179" i="9"/>
  <c r="CX179" i="9"/>
  <c r="CY179" i="9"/>
  <c r="CZ179" i="9"/>
  <c r="DA179" i="9"/>
  <c r="DC179" i="9"/>
  <c r="DB179" i="9"/>
  <c r="DD179" i="9"/>
  <c r="DE179" i="9"/>
  <c r="DF179" i="9"/>
  <c r="DG179" i="9"/>
  <c r="DH179" i="9"/>
  <c r="DI179" i="9"/>
  <c r="DJ179" i="9"/>
  <c r="DK179" i="9"/>
  <c r="DL179" i="9"/>
  <c r="DM179" i="9"/>
  <c r="BD180" i="9"/>
  <c r="AZ180" i="9"/>
  <c r="AV180" i="9"/>
  <c r="AR180" i="9"/>
  <c r="AN180" i="9"/>
  <c r="AJ180" i="9"/>
  <c r="AF180" i="9"/>
  <c r="AB180" i="9"/>
  <c r="X180" i="9"/>
  <c r="AG180" i="9"/>
  <c r="Y180" i="9"/>
  <c r="AY180" i="9"/>
  <c r="AI180" i="9"/>
  <c r="W180" i="9"/>
  <c r="BE180" i="9"/>
  <c r="BA180" i="9"/>
  <c r="AW180" i="9"/>
  <c r="AS180" i="9"/>
  <c r="AO180" i="9"/>
  <c r="AK180" i="9"/>
  <c r="AC180" i="9"/>
  <c r="Z180" i="9"/>
  <c r="BC180" i="9"/>
  <c r="AQ180" i="9"/>
  <c r="AA180" i="9"/>
  <c r="BF180" i="9"/>
  <c r="BB180" i="9"/>
  <c r="AX180" i="9"/>
  <c r="AT180" i="9"/>
  <c r="AP180" i="9"/>
  <c r="AL180" i="9"/>
  <c r="AH180" i="9"/>
  <c r="AD180" i="9"/>
  <c r="BG180" i="9"/>
  <c r="AU180" i="9"/>
  <c r="AM180" i="9"/>
  <c r="AE180" i="9"/>
  <c r="D181" i="9"/>
  <c r="G181" i="9"/>
  <c r="H181" i="9"/>
  <c r="I181" i="9"/>
  <c r="J181" i="9"/>
  <c r="K181" i="9"/>
  <c r="L181" i="9"/>
  <c r="M181" i="9"/>
  <c r="N181" i="9"/>
  <c r="O181" i="9"/>
  <c r="P181" i="9"/>
  <c r="Q181" i="9"/>
  <c r="R181" i="9"/>
  <c r="S181" i="9"/>
  <c r="T181" i="9"/>
  <c r="U181" i="9"/>
  <c r="V181" i="9"/>
  <c r="BS180" i="9"/>
  <c r="BO180" i="9"/>
  <c r="C182" i="9" a="1"/>
  <c r="BJ181" i="9"/>
  <c r="CA180" i="9" l="1"/>
  <c r="BW180" i="9"/>
  <c r="BN180" i="9"/>
  <c r="BR180" i="9"/>
  <c r="BV180" i="9"/>
  <c r="BZ180" i="9"/>
  <c r="F180" i="9"/>
  <c r="BQ180" i="9"/>
  <c r="BU180" i="9"/>
  <c r="BY180" i="9"/>
  <c r="BP180" i="9"/>
  <c r="BT180" i="9"/>
  <c r="BX180" i="9"/>
  <c r="E181" i="9"/>
  <c r="C182" i="9"/>
  <c r="I182" i="9" s="1"/>
  <c r="CC180" i="9"/>
  <c r="CD180" i="9"/>
  <c r="CE180" i="9"/>
  <c r="CF180" i="9"/>
  <c r="CG180" i="9"/>
  <c r="CH180" i="9"/>
  <c r="CI180" i="9"/>
  <c r="CJ180" i="9"/>
  <c r="CK180" i="9"/>
  <c r="CL180" i="9"/>
  <c r="CM180" i="9"/>
  <c r="CN180" i="9"/>
  <c r="CO180" i="9"/>
  <c r="CP180" i="9"/>
  <c r="CQ180" i="9"/>
  <c r="CR180" i="9"/>
  <c r="CS180" i="9"/>
  <c r="CT180" i="9"/>
  <c r="CU180" i="9"/>
  <c r="CV180" i="9"/>
  <c r="CW180" i="9"/>
  <c r="CX180" i="9"/>
  <c r="CY180" i="9"/>
  <c r="CZ180" i="9"/>
  <c r="DA180" i="9"/>
  <c r="DC180" i="9"/>
  <c r="DB180" i="9"/>
  <c r="DD180" i="9"/>
  <c r="DE180" i="9"/>
  <c r="DF180" i="9"/>
  <c r="DG180" i="9"/>
  <c r="DH180" i="9"/>
  <c r="DI180" i="9"/>
  <c r="DJ180" i="9"/>
  <c r="DK180" i="9"/>
  <c r="DL180" i="9"/>
  <c r="DM180" i="9"/>
  <c r="BD181" i="9"/>
  <c r="AZ181" i="9"/>
  <c r="AV181" i="9"/>
  <c r="AR181" i="9"/>
  <c r="AN181" i="9"/>
  <c r="AJ181" i="9"/>
  <c r="AF181" i="9"/>
  <c r="AB181" i="9"/>
  <c r="X181" i="9"/>
  <c r="AG181" i="9"/>
  <c r="Y181" i="9"/>
  <c r="BB181" i="9"/>
  <c r="AT181" i="9"/>
  <c r="AL181" i="9"/>
  <c r="Z181" i="9"/>
  <c r="BG181" i="9"/>
  <c r="AU181" i="9"/>
  <c r="AI181" i="9"/>
  <c r="AE181" i="9"/>
  <c r="BE181" i="9"/>
  <c r="BA181" i="9"/>
  <c r="AW181" i="9"/>
  <c r="AS181" i="9"/>
  <c r="AO181" i="9"/>
  <c r="AK181" i="9"/>
  <c r="AC181" i="9"/>
  <c r="AX181" i="9"/>
  <c r="AP181" i="9"/>
  <c r="AD181" i="9"/>
  <c r="BC181" i="9"/>
  <c r="AQ181" i="9"/>
  <c r="W181" i="9"/>
  <c r="BF181" i="9"/>
  <c r="AH181" i="9"/>
  <c r="AY181" i="9"/>
  <c r="AM181" i="9"/>
  <c r="AA181" i="9"/>
  <c r="G182" i="9"/>
  <c r="K182" i="9"/>
  <c r="O182" i="9"/>
  <c r="S182" i="9"/>
  <c r="CB181" i="9"/>
  <c r="CA181" i="9"/>
  <c r="BZ181" i="9"/>
  <c r="BY181" i="9"/>
  <c r="BX181" i="9"/>
  <c r="BW181" i="9"/>
  <c r="BV181" i="9"/>
  <c r="BU181" i="9"/>
  <c r="BT181" i="9"/>
  <c r="BS181" i="9"/>
  <c r="BR181" i="9"/>
  <c r="BQ181" i="9"/>
  <c r="BP181" i="9"/>
  <c r="BO181" i="9"/>
  <c r="BN181" i="9"/>
  <c r="F181" i="9"/>
  <c r="C183" i="9" a="1"/>
  <c r="T182" i="9" l="1"/>
  <c r="P182" i="9"/>
  <c r="L182" i="9"/>
  <c r="H182" i="9"/>
  <c r="V182" i="9"/>
  <c r="R182" i="9"/>
  <c r="N182" i="9"/>
  <c r="J182" i="9"/>
  <c r="D182" i="9"/>
  <c r="U182" i="9"/>
  <c r="Q182" i="9"/>
  <c r="M182" i="9"/>
  <c r="E182" i="9"/>
  <c r="CA182" i="9" s="1"/>
  <c r="C183" i="9"/>
  <c r="CC181" i="9"/>
  <c r="CD181" i="9"/>
  <c r="CE181" i="9"/>
  <c r="CF181" i="9"/>
  <c r="CG181" i="9"/>
  <c r="CH181" i="9"/>
  <c r="CI181" i="9"/>
  <c r="CJ181" i="9"/>
  <c r="CK181" i="9"/>
  <c r="CL181" i="9"/>
  <c r="CM181" i="9"/>
  <c r="CN181" i="9"/>
  <c r="CO181" i="9"/>
  <c r="CP181" i="9"/>
  <c r="CQ181" i="9"/>
  <c r="CR181" i="9"/>
  <c r="CS181" i="9"/>
  <c r="CT181" i="9"/>
  <c r="CU181" i="9"/>
  <c r="CV181" i="9"/>
  <c r="CW181" i="9"/>
  <c r="CX181" i="9"/>
  <c r="CY181" i="9"/>
  <c r="CZ181" i="9"/>
  <c r="DA181" i="9"/>
  <c r="DC181" i="9"/>
  <c r="DB181" i="9"/>
  <c r="DD181" i="9"/>
  <c r="DE181" i="9"/>
  <c r="DF181" i="9"/>
  <c r="DG181" i="9"/>
  <c r="DH181" i="9"/>
  <c r="DI181" i="9"/>
  <c r="DJ181" i="9"/>
  <c r="DK181" i="9"/>
  <c r="DL181" i="9"/>
  <c r="DM181" i="9"/>
  <c r="BD182" i="9"/>
  <c r="AZ182" i="9"/>
  <c r="AV182" i="9"/>
  <c r="AR182" i="9"/>
  <c r="AN182" i="9"/>
  <c r="AJ182" i="9"/>
  <c r="AF182" i="9"/>
  <c r="AB182" i="9"/>
  <c r="X182" i="9"/>
  <c r="AK182" i="9"/>
  <c r="AC182" i="9"/>
  <c r="BG182" i="9"/>
  <c r="AU182" i="9"/>
  <c r="AI182" i="9"/>
  <c r="W182" i="9"/>
  <c r="BE182" i="9"/>
  <c r="BA182" i="9"/>
  <c r="AW182" i="9"/>
  <c r="AS182" i="9"/>
  <c r="AO182" i="9"/>
  <c r="AG182" i="9"/>
  <c r="Y182" i="9"/>
  <c r="BC182" i="9"/>
  <c r="AM182" i="9"/>
  <c r="AA182" i="9"/>
  <c r="BF182" i="9"/>
  <c r="BB182" i="9"/>
  <c r="AX182" i="9"/>
  <c r="AT182" i="9"/>
  <c r="AP182" i="9"/>
  <c r="AL182" i="9"/>
  <c r="AH182" i="9"/>
  <c r="AD182" i="9"/>
  <c r="Z182" i="9"/>
  <c r="AY182" i="9"/>
  <c r="AQ182" i="9"/>
  <c r="AE182" i="9"/>
  <c r="D183" i="9"/>
  <c r="G183" i="9"/>
  <c r="H183" i="9"/>
  <c r="I183" i="9"/>
  <c r="J183" i="9"/>
  <c r="K183" i="9"/>
  <c r="L183" i="9"/>
  <c r="M183" i="9"/>
  <c r="N183" i="9"/>
  <c r="O183" i="9"/>
  <c r="P183" i="9"/>
  <c r="Q183" i="9"/>
  <c r="R183" i="9"/>
  <c r="S183" i="9"/>
  <c r="T183" i="9"/>
  <c r="U183" i="9"/>
  <c r="V183" i="9"/>
  <c r="BZ182" i="9"/>
  <c r="BY182" i="9"/>
  <c r="BV182" i="9"/>
  <c r="BU182" i="9"/>
  <c r="BR182" i="9"/>
  <c r="BQ182" i="9"/>
  <c r="BN182" i="9"/>
  <c r="F182" i="9"/>
  <c r="BJ182" i="9"/>
  <c r="BJ183" i="9"/>
  <c r="C184" i="9" a="1"/>
  <c r="BP182" i="9" l="1"/>
  <c r="BT182" i="9"/>
  <c r="BX182" i="9"/>
  <c r="CB182" i="9"/>
  <c r="BO182" i="9"/>
  <c r="BS182" i="9"/>
  <c r="BW182" i="9"/>
  <c r="E183" i="9"/>
  <c r="CB183" i="9" s="1"/>
  <c r="C184" i="9"/>
  <c r="D184" i="9" s="1"/>
  <c r="CC182" i="9"/>
  <c r="CD182" i="9"/>
  <c r="CE182" i="9"/>
  <c r="CF182" i="9"/>
  <c r="CG182" i="9"/>
  <c r="CH182" i="9"/>
  <c r="CI182" i="9"/>
  <c r="CJ182" i="9"/>
  <c r="CK182" i="9"/>
  <c r="CL182" i="9"/>
  <c r="CM182" i="9"/>
  <c r="CN182" i="9"/>
  <c r="CO182" i="9"/>
  <c r="CP182" i="9"/>
  <c r="CQ182" i="9"/>
  <c r="CR182" i="9"/>
  <c r="CS182" i="9"/>
  <c r="CT182" i="9"/>
  <c r="CU182" i="9"/>
  <c r="CV182" i="9"/>
  <c r="CW182" i="9"/>
  <c r="CX182" i="9"/>
  <c r="CY182" i="9"/>
  <c r="CZ182" i="9"/>
  <c r="DA182" i="9"/>
  <c r="DB182" i="9"/>
  <c r="DC182" i="9"/>
  <c r="DD182" i="9"/>
  <c r="DE182" i="9"/>
  <c r="DF182" i="9"/>
  <c r="DG182" i="9"/>
  <c r="DH182" i="9"/>
  <c r="DI182" i="9"/>
  <c r="DJ182" i="9"/>
  <c r="DK182" i="9"/>
  <c r="DL182" i="9"/>
  <c r="DM182" i="9"/>
  <c r="BD183" i="9"/>
  <c r="AZ183" i="9"/>
  <c r="AV183" i="9"/>
  <c r="AR183" i="9"/>
  <c r="AN183" i="9"/>
  <c r="AJ183" i="9"/>
  <c r="AF183" i="9"/>
  <c r="AB183" i="9"/>
  <c r="X183" i="9"/>
  <c r="Y183" i="9"/>
  <c r="BC183" i="9"/>
  <c r="AI183" i="9"/>
  <c r="BE183" i="9"/>
  <c r="BA183" i="9"/>
  <c r="AW183" i="9"/>
  <c r="AS183" i="9"/>
  <c r="AO183" i="9"/>
  <c r="AK183" i="9"/>
  <c r="AG183" i="9"/>
  <c r="AC183" i="9"/>
  <c r="AY183" i="9"/>
  <c r="AM183" i="9"/>
  <c r="AA183" i="9"/>
  <c r="BF183" i="9"/>
  <c r="BB183" i="9"/>
  <c r="AX183" i="9"/>
  <c r="AT183" i="9"/>
  <c r="AP183" i="9"/>
  <c r="AL183" i="9"/>
  <c r="AH183" i="9"/>
  <c r="AD183" i="9"/>
  <c r="Z183" i="9"/>
  <c r="BG183" i="9"/>
  <c r="AU183" i="9"/>
  <c r="AQ183" i="9"/>
  <c r="AE183" i="9"/>
  <c r="W183" i="9"/>
  <c r="G184" i="9"/>
  <c r="K184" i="9"/>
  <c r="O184" i="9"/>
  <c r="Q184" i="9"/>
  <c r="S184" i="9"/>
  <c r="U184" i="9"/>
  <c r="V184" i="9"/>
  <c r="BO183" i="9"/>
  <c r="BJ184" i="9"/>
  <c r="C185" i="9" a="1"/>
  <c r="BU183" i="9" l="1"/>
  <c r="T184" i="9"/>
  <c r="P184" i="9"/>
  <c r="L184" i="9"/>
  <c r="H184" i="9"/>
  <c r="M184" i="9"/>
  <c r="I184" i="9"/>
  <c r="R184" i="9"/>
  <c r="N184" i="9"/>
  <c r="J184" i="9"/>
  <c r="CA183" i="9"/>
  <c r="BS183" i="9"/>
  <c r="BQ183" i="9"/>
  <c r="BY183" i="9"/>
  <c r="F183" i="9"/>
  <c r="BP183" i="9"/>
  <c r="BW183" i="9"/>
  <c r="BN183" i="9"/>
  <c r="BR183" i="9"/>
  <c r="BV183" i="9"/>
  <c r="BZ183" i="9"/>
  <c r="BT183" i="9"/>
  <c r="BX183" i="9"/>
  <c r="E184" i="9"/>
  <c r="BZ184" i="9" s="1"/>
  <c r="C185" i="9"/>
  <c r="D185" i="9" s="1"/>
  <c r="CC183" i="9"/>
  <c r="CD183" i="9"/>
  <c r="CE183" i="9"/>
  <c r="CF183" i="9"/>
  <c r="CG183" i="9"/>
  <c r="CH183" i="9"/>
  <c r="CI183" i="9"/>
  <c r="CJ183" i="9"/>
  <c r="CK183" i="9"/>
  <c r="CL183" i="9"/>
  <c r="CM183" i="9"/>
  <c r="CN183" i="9"/>
  <c r="CO183" i="9"/>
  <c r="CP183" i="9"/>
  <c r="CQ183" i="9"/>
  <c r="CR183" i="9"/>
  <c r="CS183" i="9"/>
  <c r="CT183" i="9"/>
  <c r="CU183" i="9"/>
  <c r="CV183" i="9"/>
  <c r="CW183" i="9"/>
  <c r="CX183" i="9"/>
  <c r="CY183" i="9"/>
  <c r="CZ183" i="9"/>
  <c r="DA183" i="9"/>
  <c r="DC183" i="9"/>
  <c r="DB183" i="9"/>
  <c r="DD183" i="9"/>
  <c r="DE183" i="9"/>
  <c r="DF183" i="9"/>
  <c r="DG183" i="9"/>
  <c r="DH183" i="9"/>
  <c r="DI183" i="9"/>
  <c r="DJ183" i="9"/>
  <c r="DK183" i="9"/>
  <c r="DL183" i="9"/>
  <c r="DM183" i="9"/>
  <c r="BD184" i="9"/>
  <c r="AZ184" i="9"/>
  <c r="AV184" i="9"/>
  <c r="AR184" i="9"/>
  <c r="AN184" i="9"/>
  <c r="AJ184" i="9"/>
  <c r="AF184" i="9"/>
  <c r="AB184" i="9"/>
  <c r="X184" i="9"/>
  <c r="AC184" i="9"/>
  <c r="BG184" i="9"/>
  <c r="AU184" i="9"/>
  <c r="AI184" i="9"/>
  <c r="BE184" i="9"/>
  <c r="BA184" i="9"/>
  <c r="AW184" i="9"/>
  <c r="AS184" i="9"/>
  <c r="AO184" i="9"/>
  <c r="AK184" i="9"/>
  <c r="AG184" i="9"/>
  <c r="Y184" i="9"/>
  <c r="BC184" i="9"/>
  <c r="AM184" i="9"/>
  <c r="AA184" i="9"/>
  <c r="BF184" i="9"/>
  <c r="BB184" i="9"/>
  <c r="AX184" i="9"/>
  <c r="AT184" i="9"/>
  <c r="AP184" i="9"/>
  <c r="AL184" i="9"/>
  <c r="AH184" i="9"/>
  <c r="AD184" i="9"/>
  <c r="Z184" i="9"/>
  <c r="AY184" i="9"/>
  <c r="AQ184" i="9"/>
  <c r="AE184" i="9"/>
  <c r="W184" i="9"/>
  <c r="G185" i="9"/>
  <c r="H185" i="9"/>
  <c r="K185" i="9"/>
  <c r="L185" i="9"/>
  <c r="O185" i="9"/>
  <c r="P185" i="9"/>
  <c r="S185" i="9"/>
  <c r="T185" i="9"/>
  <c r="CB184" i="9"/>
  <c r="C186" i="9" a="1"/>
  <c r="BJ185" i="9"/>
  <c r="BT184" i="9" l="1"/>
  <c r="BP184" i="9"/>
  <c r="BX184" i="9"/>
  <c r="BO184" i="9"/>
  <c r="BS184" i="9"/>
  <c r="BW184" i="9"/>
  <c r="CA184" i="9"/>
  <c r="BQ184" i="9"/>
  <c r="BY184" i="9"/>
  <c r="F184" i="9"/>
  <c r="BU184" i="9"/>
  <c r="BN184" i="9"/>
  <c r="BR184" i="9"/>
  <c r="BV184" i="9"/>
  <c r="U185" i="9"/>
  <c r="Q185" i="9"/>
  <c r="M185" i="9"/>
  <c r="I185" i="9"/>
  <c r="V185" i="9"/>
  <c r="R185" i="9"/>
  <c r="N185" i="9"/>
  <c r="J185" i="9"/>
  <c r="E185" i="9"/>
  <c r="CB185" i="9" s="1"/>
  <c r="C186" i="9"/>
  <c r="H186" i="9" s="1"/>
  <c r="CC184" i="9"/>
  <c r="CD184" i="9"/>
  <c r="CE184" i="9"/>
  <c r="CF184" i="9"/>
  <c r="CG184" i="9"/>
  <c r="CH184" i="9"/>
  <c r="CI184" i="9"/>
  <c r="CJ184" i="9"/>
  <c r="CK184" i="9"/>
  <c r="CL184" i="9"/>
  <c r="CM184" i="9"/>
  <c r="CN184" i="9"/>
  <c r="CO184" i="9"/>
  <c r="CP184" i="9"/>
  <c r="CQ184" i="9"/>
  <c r="CR184" i="9"/>
  <c r="CS184" i="9"/>
  <c r="CT184" i="9"/>
  <c r="CU184" i="9"/>
  <c r="CV184" i="9"/>
  <c r="CW184" i="9"/>
  <c r="CX184" i="9"/>
  <c r="CY184" i="9"/>
  <c r="CZ184" i="9"/>
  <c r="DA184" i="9"/>
  <c r="DC184" i="9"/>
  <c r="DB184" i="9"/>
  <c r="DD184" i="9"/>
  <c r="DE184" i="9"/>
  <c r="DF184" i="9"/>
  <c r="DG184" i="9"/>
  <c r="DH184" i="9"/>
  <c r="DI184" i="9"/>
  <c r="DJ184" i="9"/>
  <c r="DK184" i="9"/>
  <c r="DL184" i="9"/>
  <c r="DM184" i="9"/>
  <c r="BD185" i="9"/>
  <c r="AZ185" i="9"/>
  <c r="AV185" i="9"/>
  <c r="AR185" i="9"/>
  <c r="AN185" i="9"/>
  <c r="AJ185" i="9"/>
  <c r="AF185" i="9"/>
  <c r="AB185" i="9"/>
  <c r="X185" i="9"/>
  <c r="AG185" i="9"/>
  <c r="Y185" i="9"/>
  <c r="BC185" i="9"/>
  <c r="AQ185" i="9"/>
  <c r="AA185" i="9"/>
  <c r="BE185" i="9"/>
  <c r="BA185" i="9"/>
  <c r="AW185" i="9"/>
  <c r="AS185" i="9"/>
  <c r="AO185" i="9"/>
  <c r="AK185" i="9"/>
  <c r="AC185" i="9"/>
  <c r="BG185" i="9"/>
  <c r="AU185" i="9"/>
  <c r="AE185" i="9"/>
  <c r="BF185" i="9"/>
  <c r="BB185" i="9"/>
  <c r="AX185" i="9"/>
  <c r="AT185" i="9"/>
  <c r="AP185" i="9"/>
  <c r="AL185" i="9"/>
  <c r="AH185" i="9"/>
  <c r="AD185" i="9"/>
  <c r="Z185" i="9"/>
  <c r="AY185" i="9"/>
  <c r="AM185" i="9"/>
  <c r="AI185" i="9"/>
  <c r="W185" i="9"/>
  <c r="G186" i="9"/>
  <c r="K186" i="9"/>
  <c r="O186" i="9"/>
  <c r="S186" i="9"/>
  <c r="BX185" i="9"/>
  <c r="BW185" i="9"/>
  <c r="BS185" i="9"/>
  <c r="BQ185" i="9"/>
  <c r="F185" i="9"/>
  <c r="BJ186" i="9"/>
  <c r="C187" i="9" a="1"/>
  <c r="V186" i="9" l="1"/>
  <c r="R186" i="9"/>
  <c r="N186" i="9"/>
  <c r="J186" i="9"/>
  <c r="D186" i="9"/>
  <c r="U186" i="9"/>
  <c r="Q186" i="9"/>
  <c r="M186" i="9"/>
  <c r="I186" i="9"/>
  <c r="T186" i="9"/>
  <c r="P186" i="9"/>
  <c r="L186" i="9"/>
  <c r="BP185" i="9"/>
  <c r="BU185" i="9"/>
  <c r="CA185" i="9"/>
  <c r="BO185" i="9"/>
  <c r="BT185" i="9"/>
  <c r="BY185" i="9"/>
  <c r="BN185" i="9"/>
  <c r="BR185" i="9"/>
  <c r="BV185" i="9"/>
  <c r="BZ185" i="9"/>
  <c r="E186" i="9"/>
  <c r="CB186" i="9" s="1"/>
  <c r="C187" i="9"/>
  <c r="H187" i="9" s="1"/>
  <c r="CC185" i="9"/>
  <c r="CD185" i="9"/>
  <c r="CE185" i="9"/>
  <c r="CF185" i="9"/>
  <c r="CG185" i="9"/>
  <c r="CH185" i="9"/>
  <c r="CI185" i="9"/>
  <c r="CJ185" i="9"/>
  <c r="CK185" i="9"/>
  <c r="CL185" i="9"/>
  <c r="CM185" i="9"/>
  <c r="CN185" i="9"/>
  <c r="CO185" i="9"/>
  <c r="CP185" i="9"/>
  <c r="CQ185" i="9"/>
  <c r="CR185" i="9"/>
  <c r="CS185" i="9"/>
  <c r="CT185" i="9"/>
  <c r="CU185" i="9"/>
  <c r="CV185" i="9"/>
  <c r="CW185" i="9"/>
  <c r="CX185" i="9"/>
  <c r="CY185" i="9"/>
  <c r="CZ185" i="9"/>
  <c r="DA185" i="9"/>
  <c r="DC185" i="9"/>
  <c r="DB185" i="9"/>
  <c r="DD185" i="9"/>
  <c r="DE185" i="9"/>
  <c r="DF185" i="9"/>
  <c r="DG185" i="9"/>
  <c r="DH185" i="9"/>
  <c r="DI185" i="9"/>
  <c r="DJ185" i="9"/>
  <c r="DK185" i="9"/>
  <c r="DL185" i="9"/>
  <c r="DM185" i="9"/>
  <c r="BD186" i="9"/>
  <c r="AZ186" i="9"/>
  <c r="AV186" i="9"/>
  <c r="AR186" i="9"/>
  <c r="AN186" i="9"/>
  <c r="AJ186" i="9"/>
  <c r="AF186" i="9"/>
  <c r="AB186" i="9"/>
  <c r="X186" i="9"/>
  <c r="AC186" i="9"/>
  <c r="BC186" i="9"/>
  <c r="AM186" i="9"/>
  <c r="BE186" i="9"/>
  <c r="BA186" i="9"/>
  <c r="AW186" i="9"/>
  <c r="AS186" i="9"/>
  <c r="AO186" i="9"/>
  <c r="AK186" i="9"/>
  <c r="AG186" i="9"/>
  <c r="Y186" i="9"/>
  <c r="AY186" i="9"/>
  <c r="AI186" i="9"/>
  <c r="AA186" i="9"/>
  <c r="BF186" i="9"/>
  <c r="BB186" i="9"/>
  <c r="AX186" i="9"/>
  <c r="AT186" i="9"/>
  <c r="AP186" i="9"/>
  <c r="AL186" i="9"/>
  <c r="AH186" i="9"/>
  <c r="AD186" i="9"/>
  <c r="Z186" i="9"/>
  <c r="BG186" i="9"/>
  <c r="AU186" i="9"/>
  <c r="AQ186" i="9"/>
  <c r="AE186" i="9"/>
  <c r="W186" i="9"/>
  <c r="K187" i="9"/>
  <c r="CA186" i="9"/>
  <c r="BW186" i="9"/>
  <c r="BS186" i="9"/>
  <c r="BO186" i="9"/>
  <c r="C188" i="9" a="1"/>
  <c r="BJ187" i="9"/>
  <c r="G187" i="9" l="1"/>
  <c r="S187" i="9"/>
  <c r="O187" i="9"/>
  <c r="V187" i="9"/>
  <c r="R187" i="9"/>
  <c r="N187" i="9"/>
  <c r="J187" i="9"/>
  <c r="D187" i="9"/>
  <c r="E187" i="9" s="1"/>
  <c r="Q187" i="9"/>
  <c r="M187" i="9"/>
  <c r="I187" i="9"/>
  <c r="U187" i="9"/>
  <c r="T187" i="9"/>
  <c r="P187" i="9"/>
  <c r="L187" i="9"/>
  <c r="BN186" i="9"/>
  <c r="BR186" i="9"/>
  <c r="BV186" i="9"/>
  <c r="BZ186" i="9"/>
  <c r="F186" i="9"/>
  <c r="BQ186" i="9"/>
  <c r="BU186" i="9"/>
  <c r="BY186" i="9"/>
  <c r="BP186" i="9"/>
  <c r="BT186" i="9"/>
  <c r="BX186" i="9"/>
  <c r="C188" i="9"/>
  <c r="I188" i="9" s="1"/>
  <c r="CC186" i="9"/>
  <c r="CD186" i="9"/>
  <c r="CE186" i="9"/>
  <c r="CF186" i="9"/>
  <c r="CG186" i="9"/>
  <c r="CH186" i="9"/>
  <c r="CI186" i="9"/>
  <c r="CJ186" i="9"/>
  <c r="CK186" i="9"/>
  <c r="CL186" i="9"/>
  <c r="CM186" i="9"/>
  <c r="CN186" i="9"/>
  <c r="CO186" i="9"/>
  <c r="CP186" i="9"/>
  <c r="CQ186" i="9"/>
  <c r="CR186" i="9"/>
  <c r="CS186" i="9"/>
  <c r="CT186" i="9"/>
  <c r="CU186" i="9"/>
  <c r="CV186" i="9"/>
  <c r="CW186" i="9"/>
  <c r="CX186" i="9"/>
  <c r="CY186" i="9"/>
  <c r="CZ186" i="9"/>
  <c r="DA186" i="9"/>
  <c r="DB186" i="9"/>
  <c r="DC186" i="9"/>
  <c r="DD186" i="9"/>
  <c r="DE186" i="9"/>
  <c r="DF186" i="9"/>
  <c r="DG186" i="9"/>
  <c r="DH186" i="9"/>
  <c r="DI186" i="9"/>
  <c r="DJ186" i="9"/>
  <c r="DK186" i="9"/>
  <c r="DL186" i="9"/>
  <c r="DM186" i="9"/>
  <c r="BD187" i="9"/>
  <c r="AZ187" i="9"/>
  <c r="AV187" i="9"/>
  <c r="AR187" i="9"/>
  <c r="AN187" i="9"/>
  <c r="AJ187" i="9"/>
  <c r="AF187" i="9"/>
  <c r="AB187" i="9"/>
  <c r="X187" i="9"/>
  <c r="AG187" i="9"/>
  <c r="Y187" i="9"/>
  <c r="BB187" i="9"/>
  <c r="AX187" i="9"/>
  <c r="AL187" i="9"/>
  <c r="AD187" i="9"/>
  <c r="BG187" i="9"/>
  <c r="AU187" i="9"/>
  <c r="AI187" i="9"/>
  <c r="AE187" i="9"/>
  <c r="BE187" i="9"/>
  <c r="BA187" i="9"/>
  <c r="AW187" i="9"/>
  <c r="AS187" i="9"/>
  <c r="AO187" i="9"/>
  <c r="AK187" i="9"/>
  <c r="AC187" i="9"/>
  <c r="AT187" i="9"/>
  <c r="AH187" i="9"/>
  <c r="BC187" i="9"/>
  <c r="AM187" i="9"/>
  <c r="W187" i="9"/>
  <c r="BF187" i="9"/>
  <c r="AP187" i="9"/>
  <c r="Z187" i="9"/>
  <c r="AY187" i="9"/>
  <c r="AQ187" i="9"/>
  <c r="AA187" i="9"/>
  <c r="H188" i="9"/>
  <c r="C189" i="9" a="1"/>
  <c r="BZ187" i="9" l="1"/>
  <c r="F187" i="9"/>
  <c r="V188" i="9"/>
  <c r="D188" i="9"/>
  <c r="P188" i="9"/>
  <c r="N188" i="9"/>
  <c r="BQ187" i="9"/>
  <c r="BU187" i="9"/>
  <c r="BY187" i="9"/>
  <c r="BT187" i="9"/>
  <c r="CB187" i="9"/>
  <c r="BO187" i="9"/>
  <c r="BS187" i="9"/>
  <c r="BW187" i="9"/>
  <c r="CA187" i="9"/>
  <c r="R188" i="9"/>
  <c r="J188" i="9"/>
  <c r="BP187" i="9"/>
  <c r="BX187" i="9"/>
  <c r="BN187" i="9"/>
  <c r="BR187" i="9"/>
  <c r="BV187" i="9"/>
  <c r="T188" i="9"/>
  <c r="L188" i="9"/>
  <c r="S188" i="9"/>
  <c r="O188" i="9"/>
  <c r="K188" i="9"/>
  <c r="G188" i="9"/>
  <c r="U188" i="9"/>
  <c r="Q188" i="9"/>
  <c r="M188" i="9"/>
  <c r="E188" i="9"/>
  <c r="CB188" i="9" s="1"/>
  <c r="C189" i="9"/>
  <c r="D189" i="9" s="1"/>
  <c r="CC187" i="9"/>
  <c r="CD187" i="9"/>
  <c r="CE187" i="9"/>
  <c r="CF187" i="9"/>
  <c r="CG187" i="9"/>
  <c r="CH187" i="9"/>
  <c r="CI187" i="9"/>
  <c r="CJ187" i="9"/>
  <c r="CK187" i="9"/>
  <c r="CL187" i="9"/>
  <c r="CM187" i="9"/>
  <c r="CN187" i="9"/>
  <c r="CO187" i="9"/>
  <c r="CP187" i="9"/>
  <c r="CQ187" i="9"/>
  <c r="CR187" i="9"/>
  <c r="CS187" i="9"/>
  <c r="CT187" i="9"/>
  <c r="CU187" i="9"/>
  <c r="CV187" i="9"/>
  <c r="CW187" i="9"/>
  <c r="CX187" i="9"/>
  <c r="CY187" i="9"/>
  <c r="CZ187" i="9"/>
  <c r="DA187" i="9"/>
  <c r="DC187" i="9"/>
  <c r="DB187" i="9"/>
  <c r="DD187" i="9"/>
  <c r="DE187" i="9"/>
  <c r="DF187" i="9"/>
  <c r="DG187" i="9"/>
  <c r="DH187" i="9"/>
  <c r="DI187" i="9"/>
  <c r="DJ187" i="9"/>
  <c r="DK187" i="9"/>
  <c r="DL187" i="9"/>
  <c r="DM187" i="9"/>
  <c r="BD188" i="9"/>
  <c r="AZ188" i="9"/>
  <c r="AV188" i="9"/>
  <c r="AR188" i="9"/>
  <c r="AN188" i="9"/>
  <c r="AJ188" i="9"/>
  <c r="AF188" i="9"/>
  <c r="AB188" i="9"/>
  <c r="X188" i="9"/>
  <c r="AG188" i="9"/>
  <c r="Y188" i="9"/>
  <c r="BC188" i="9"/>
  <c r="AQ188" i="9"/>
  <c r="AA188" i="9"/>
  <c r="BE188" i="9"/>
  <c r="BA188" i="9"/>
  <c r="AW188" i="9"/>
  <c r="AS188" i="9"/>
  <c r="AO188" i="9"/>
  <c r="AK188" i="9"/>
  <c r="AC188" i="9"/>
  <c r="BG188" i="9"/>
  <c r="AU188" i="9"/>
  <c r="AI188" i="9"/>
  <c r="BF188" i="9"/>
  <c r="BB188" i="9"/>
  <c r="AX188" i="9"/>
  <c r="AT188" i="9"/>
  <c r="AP188" i="9"/>
  <c r="AL188" i="9"/>
  <c r="AH188" i="9"/>
  <c r="AD188" i="9"/>
  <c r="Z188" i="9"/>
  <c r="AY188" i="9"/>
  <c r="AM188" i="9"/>
  <c r="AE188" i="9"/>
  <c r="W188" i="9"/>
  <c r="K189" i="9"/>
  <c r="BU188" i="9"/>
  <c r="F188" i="9"/>
  <c r="C190" i="9" a="1"/>
  <c r="BJ188" i="9"/>
  <c r="BJ189" i="9"/>
  <c r="BW188" i="9" l="1"/>
  <c r="BQ188" i="9"/>
  <c r="BO188" i="9"/>
  <c r="BY188" i="9"/>
  <c r="BS188" i="9"/>
  <c r="CA188" i="9"/>
  <c r="S189" i="9"/>
  <c r="O189" i="9"/>
  <c r="G189" i="9"/>
  <c r="T189" i="9"/>
  <c r="P189" i="9"/>
  <c r="L189" i="9"/>
  <c r="H189" i="9"/>
  <c r="U189" i="9"/>
  <c r="Q189" i="9"/>
  <c r="M189" i="9"/>
  <c r="I189" i="9"/>
  <c r="V189" i="9"/>
  <c r="R189" i="9"/>
  <c r="N189" i="9"/>
  <c r="J189" i="9"/>
  <c r="BN188" i="9"/>
  <c r="BR188" i="9"/>
  <c r="BV188" i="9"/>
  <c r="BZ188" i="9"/>
  <c r="BP188" i="9"/>
  <c r="BT188" i="9"/>
  <c r="BX188" i="9"/>
  <c r="E189" i="9"/>
  <c r="C190" i="9"/>
  <c r="H190" i="9" s="1"/>
  <c r="CC188" i="9"/>
  <c r="CD188" i="9"/>
  <c r="CE188" i="9"/>
  <c r="CF188" i="9"/>
  <c r="CG188" i="9"/>
  <c r="CH188" i="9"/>
  <c r="CI188" i="9"/>
  <c r="CJ188" i="9"/>
  <c r="CK188" i="9"/>
  <c r="CL188" i="9"/>
  <c r="CM188" i="9"/>
  <c r="CN188" i="9"/>
  <c r="CO188" i="9"/>
  <c r="CP188" i="9"/>
  <c r="CQ188" i="9"/>
  <c r="CR188" i="9"/>
  <c r="CS188" i="9"/>
  <c r="CT188" i="9"/>
  <c r="CU188" i="9"/>
  <c r="CV188" i="9"/>
  <c r="CW188" i="9"/>
  <c r="CX188" i="9"/>
  <c r="CY188" i="9"/>
  <c r="CZ188" i="9"/>
  <c r="DA188" i="9"/>
  <c r="DC188" i="9"/>
  <c r="DB188" i="9"/>
  <c r="DD188" i="9"/>
  <c r="DE188" i="9"/>
  <c r="DF188" i="9"/>
  <c r="DG188" i="9"/>
  <c r="DH188" i="9"/>
  <c r="DI188" i="9"/>
  <c r="DJ188" i="9"/>
  <c r="DK188" i="9"/>
  <c r="DL188" i="9"/>
  <c r="DM188" i="9"/>
  <c r="BD189" i="9"/>
  <c r="AZ189" i="9"/>
  <c r="AV189" i="9"/>
  <c r="AR189" i="9"/>
  <c r="AN189" i="9"/>
  <c r="AJ189" i="9"/>
  <c r="AF189" i="9"/>
  <c r="AB189" i="9"/>
  <c r="X189" i="9"/>
  <c r="Y189" i="9"/>
  <c r="BC189" i="9"/>
  <c r="AQ189" i="9"/>
  <c r="AA189" i="9"/>
  <c r="BE189" i="9"/>
  <c r="BA189" i="9"/>
  <c r="AW189" i="9"/>
  <c r="AS189" i="9"/>
  <c r="AO189" i="9"/>
  <c r="AK189" i="9"/>
  <c r="AG189" i="9"/>
  <c r="AC189" i="9"/>
  <c r="BG189" i="9"/>
  <c r="AU189" i="9"/>
  <c r="AI189" i="9"/>
  <c r="BF189" i="9"/>
  <c r="BB189" i="9"/>
  <c r="AX189" i="9"/>
  <c r="AT189" i="9"/>
  <c r="AP189" i="9"/>
  <c r="AL189" i="9"/>
  <c r="AH189" i="9"/>
  <c r="AD189" i="9"/>
  <c r="Z189" i="9"/>
  <c r="AY189" i="9"/>
  <c r="AM189" i="9"/>
  <c r="AE189" i="9"/>
  <c r="W189" i="9"/>
  <c r="G190" i="9"/>
  <c r="K190" i="9"/>
  <c r="O190" i="9"/>
  <c r="S190" i="9"/>
  <c r="CB189" i="9"/>
  <c r="CA189" i="9"/>
  <c r="BZ189" i="9"/>
  <c r="BY189" i="9"/>
  <c r="BX189" i="9"/>
  <c r="BW189" i="9"/>
  <c r="BV189" i="9"/>
  <c r="BU189" i="9"/>
  <c r="BT189" i="9"/>
  <c r="BS189" i="9"/>
  <c r="BR189" i="9"/>
  <c r="BQ189" i="9"/>
  <c r="BP189" i="9"/>
  <c r="BO189" i="9"/>
  <c r="BN189" i="9"/>
  <c r="F189" i="9"/>
  <c r="C191" i="9" a="1"/>
  <c r="V190" i="9" l="1"/>
  <c r="R190" i="9"/>
  <c r="N190" i="9"/>
  <c r="J190" i="9"/>
  <c r="D190" i="9"/>
  <c r="U190" i="9"/>
  <c r="Q190" i="9"/>
  <c r="M190" i="9"/>
  <c r="I190" i="9"/>
  <c r="T190" i="9"/>
  <c r="P190" i="9"/>
  <c r="L190" i="9"/>
  <c r="E190" i="9"/>
  <c r="CA190" i="9" s="1"/>
  <c r="C191" i="9"/>
  <c r="H191" i="9" s="1"/>
  <c r="CC189" i="9"/>
  <c r="CD189" i="9"/>
  <c r="CE189" i="9"/>
  <c r="CF189" i="9"/>
  <c r="CG189" i="9"/>
  <c r="CH189" i="9"/>
  <c r="CI189" i="9"/>
  <c r="CJ189" i="9"/>
  <c r="CK189" i="9"/>
  <c r="CL189" i="9"/>
  <c r="CM189" i="9"/>
  <c r="CN189" i="9"/>
  <c r="CO189" i="9"/>
  <c r="CP189" i="9"/>
  <c r="CQ189" i="9"/>
  <c r="CR189" i="9"/>
  <c r="CS189" i="9"/>
  <c r="CT189" i="9"/>
  <c r="CU189" i="9"/>
  <c r="CV189" i="9"/>
  <c r="CW189" i="9"/>
  <c r="CX189" i="9"/>
  <c r="CY189" i="9"/>
  <c r="CZ189" i="9"/>
  <c r="DA189" i="9"/>
  <c r="DC189" i="9"/>
  <c r="DB189" i="9"/>
  <c r="DD189" i="9"/>
  <c r="DE189" i="9"/>
  <c r="DF189" i="9"/>
  <c r="DG189" i="9"/>
  <c r="DH189" i="9"/>
  <c r="DI189" i="9"/>
  <c r="DJ189" i="9"/>
  <c r="DK189" i="9"/>
  <c r="DL189" i="9"/>
  <c r="DM189" i="9"/>
  <c r="BD190" i="9"/>
  <c r="AZ190" i="9"/>
  <c r="AV190" i="9"/>
  <c r="AR190" i="9"/>
  <c r="AN190" i="9"/>
  <c r="AJ190" i="9"/>
  <c r="AF190" i="9"/>
  <c r="AB190" i="9"/>
  <c r="X190" i="9"/>
  <c r="AG190" i="9"/>
  <c r="Y190" i="9"/>
  <c r="BC190" i="9"/>
  <c r="AM190" i="9"/>
  <c r="AA190" i="9"/>
  <c r="BE190" i="9"/>
  <c r="BA190" i="9"/>
  <c r="AW190" i="9"/>
  <c r="AS190" i="9"/>
  <c r="AO190" i="9"/>
  <c r="AK190" i="9"/>
  <c r="AC190" i="9"/>
  <c r="BG190" i="9"/>
  <c r="AU190" i="9"/>
  <c r="AE190" i="9"/>
  <c r="BF190" i="9"/>
  <c r="BB190" i="9"/>
  <c r="AX190" i="9"/>
  <c r="AT190" i="9"/>
  <c r="AP190" i="9"/>
  <c r="AL190" i="9"/>
  <c r="AH190" i="9"/>
  <c r="AD190" i="9"/>
  <c r="Z190" i="9"/>
  <c r="AY190" i="9"/>
  <c r="AQ190" i="9"/>
  <c r="AI190" i="9"/>
  <c r="W190" i="9"/>
  <c r="D191" i="9"/>
  <c r="J191" i="9"/>
  <c r="N191" i="9"/>
  <c r="R191" i="9"/>
  <c r="V191" i="9"/>
  <c r="BZ190" i="9"/>
  <c r="BY190" i="9"/>
  <c r="BV190" i="9"/>
  <c r="BU190" i="9"/>
  <c r="BR190" i="9"/>
  <c r="BQ190" i="9"/>
  <c r="BN190" i="9"/>
  <c r="F190" i="9"/>
  <c r="BJ190" i="9"/>
  <c r="C192" i="9" a="1"/>
  <c r="BP190" i="9" l="1"/>
  <c r="BT190" i="9"/>
  <c r="BX190" i="9"/>
  <c r="CB190" i="9"/>
  <c r="BO190" i="9"/>
  <c r="BS190" i="9"/>
  <c r="BW190" i="9"/>
  <c r="U191" i="9"/>
  <c r="Q191" i="9"/>
  <c r="M191" i="9"/>
  <c r="I191" i="9"/>
  <c r="S191" i="9"/>
  <c r="O191" i="9"/>
  <c r="K191" i="9"/>
  <c r="G191" i="9"/>
  <c r="T191" i="9"/>
  <c r="P191" i="9"/>
  <c r="L191" i="9"/>
  <c r="E191" i="9"/>
  <c r="CB191" i="9" s="1"/>
  <c r="C192" i="9"/>
  <c r="D192" i="9" s="1"/>
  <c r="CC190" i="9"/>
  <c r="CD190" i="9"/>
  <c r="CE190" i="9"/>
  <c r="CF190" i="9"/>
  <c r="CG190" i="9"/>
  <c r="CH190" i="9"/>
  <c r="CI190" i="9"/>
  <c r="CJ190" i="9"/>
  <c r="CK190" i="9"/>
  <c r="CL190" i="9"/>
  <c r="CM190" i="9"/>
  <c r="CN190" i="9"/>
  <c r="CO190" i="9"/>
  <c r="CP190" i="9"/>
  <c r="CQ190" i="9"/>
  <c r="CR190" i="9"/>
  <c r="CS190" i="9"/>
  <c r="CT190" i="9"/>
  <c r="CU190" i="9"/>
  <c r="CV190" i="9"/>
  <c r="CW190" i="9"/>
  <c r="CX190" i="9"/>
  <c r="CY190" i="9"/>
  <c r="CZ190" i="9"/>
  <c r="DA190" i="9"/>
  <c r="DB190" i="9"/>
  <c r="DC190" i="9"/>
  <c r="DD190" i="9"/>
  <c r="DE190" i="9"/>
  <c r="DF190" i="9"/>
  <c r="DG190" i="9"/>
  <c r="DH190" i="9"/>
  <c r="DI190" i="9"/>
  <c r="DJ190" i="9"/>
  <c r="DK190" i="9"/>
  <c r="DL190" i="9"/>
  <c r="DM190" i="9"/>
  <c r="BD191" i="9"/>
  <c r="AZ191" i="9"/>
  <c r="AV191" i="9"/>
  <c r="AR191" i="9"/>
  <c r="AN191" i="9"/>
  <c r="AJ191" i="9"/>
  <c r="AF191" i="9"/>
  <c r="AB191" i="9"/>
  <c r="X191" i="9"/>
  <c r="AC191" i="9"/>
  <c r="BG191" i="9"/>
  <c r="AU191" i="9"/>
  <c r="AI191" i="9"/>
  <c r="W191" i="9"/>
  <c r="BE191" i="9"/>
  <c r="BA191" i="9"/>
  <c r="AW191" i="9"/>
  <c r="AS191" i="9"/>
  <c r="AO191" i="9"/>
  <c r="AK191" i="9"/>
  <c r="AG191" i="9"/>
  <c r="Y191" i="9"/>
  <c r="BC191" i="9"/>
  <c r="AM191" i="9"/>
  <c r="AA191" i="9"/>
  <c r="BF191" i="9"/>
  <c r="BB191" i="9"/>
  <c r="AX191" i="9"/>
  <c r="AT191" i="9"/>
  <c r="AP191" i="9"/>
  <c r="AL191" i="9"/>
  <c r="AH191" i="9"/>
  <c r="AD191" i="9"/>
  <c r="Z191" i="9"/>
  <c r="AY191" i="9"/>
  <c r="AQ191" i="9"/>
  <c r="AE191" i="9"/>
  <c r="K192" i="9"/>
  <c r="CA191" i="9"/>
  <c r="BS191" i="9"/>
  <c r="BJ191" i="9"/>
  <c r="C193" i="9" a="1"/>
  <c r="BJ192" i="9"/>
  <c r="G192" i="9" l="1"/>
  <c r="S192" i="9"/>
  <c r="O192" i="9"/>
  <c r="BQ191" i="9"/>
  <c r="BY191" i="9"/>
  <c r="F191" i="9"/>
  <c r="BU191" i="9"/>
  <c r="BO191" i="9"/>
  <c r="BW191" i="9"/>
  <c r="T192" i="9"/>
  <c r="P192" i="9"/>
  <c r="L192" i="9"/>
  <c r="H192" i="9"/>
  <c r="U192" i="9"/>
  <c r="Q192" i="9"/>
  <c r="M192" i="9"/>
  <c r="I192" i="9"/>
  <c r="V192" i="9"/>
  <c r="R192" i="9"/>
  <c r="N192" i="9"/>
  <c r="J192" i="9"/>
  <c r="BN191" i="9"/>
  <c r="BR191" i="9"/>
  <c r="BV191" i="9"/>
  <c r="BZ191" i="9"/>
  <c r="BP191" i="9"/>
  <c r="BT191" i="9"/>
  <c r="BX191" i="9"/>
  <c r="E192" i="9"/>
  <c r="C193" i="9"/>
  <c r="D193" i="9" s="1"/>
  <c r="CC191" i="9"/>
  <c r="CD191" i="9"/>
  <c r="CE191" i="9"/>
  <c r="CF191" i="9"/>
  <c r="CG191" i="9"/>
  <c r="CH191" i="9"/>
  <c r="CI191" i="9"/>
  <c r="CJ191" i="9"/>
  <c r="CK191" i="9"/>
  <c r="CL191" i="9"/>
  <c r="CM191" i="9"/>
  <c r="CN191" i="9"/>
  <c r="CO191" i="9"/>
  <c r="CP191" i="9"/>
  <c r="CQ191" i="9"/>
  <c r="CR191" i="9"/>
  <c r="CS191" i="9"/>
  <c r="CT191" i="9"/>
  <c r="CU191" i="9"/>
  <c r="CV191" i="9"/>
  <c r="CW191" i="9"/>
  <c r="CX191" i="9"/>
  <c r="CY191" i="9"/>
  <c r="CZ191" i="9"/>
  <c r="DA191" i="9"/>
  <c r="DC191" i="9"/>
  <c r="DB191" i="9"/>
  <c r="DD191" i="9"/>
  <c r="DE191" i="9"/>
  <c r="DF191" i="9"/>
  <c r="DG191" i="9"/>
  <c r="DH191" i="9"/>
  <c r="DI191" i="9"/>
  <c r="DJ191" i="9"/>
  <c r="DK191" i="9"/>
  <c r="DL191" i="9"/>
  <c r="DM191" i="9"/>
  <c r="BD192" i="9"/>
  <c r="AZ192" i="9"/>
  <c r="AV192" i="9"/>
  <c r="AR192" i="9"/>
  <c r="AN192" i="9"/>
  <c r="AJ192" i="9"/>
  <c r="AF192" i="9"/>
  <c r="AB192" i="9"/>
  <c r="X192" i="9"/>
  <c r="AC192" i="9"/>
  <c r="Z192" i="9"/>
  <c r="AY192" i="9"/>
  <c r="AM192" i="9"/>
  <c r="W192" i="9"/>
  <c r="BE192" i="9"/>
  <c r="BA192" i="9"/>
  <c r="AW192" i="9"/>
  <c r="AS192" i="9"/>
  <c r="AO192" i="9"/>
  <c r="AK192" i="9"/>
  <c r="AG192" i="9"/>
  <c r="Y192" i="9"/>
  <c r="BG192" i="9"/>
  <c r="AU192" i="9"/>
  <c r="AE192" i="9"/>
  <c r="BF192" i="9"/>
  <c r="BB192" i="9"/>
  <c r="AX192" i="9"/>
  <c r="AT192" i="9"/>
  <c r="AP192" i="9"/>
  <c r="AL192" i="9"/>
  <c r="AH192" i="9"/>
  <c r="AD192" i="9"/>
  <c r="BC192" i="9"/>
  <c r="AQ192" i="9"/>
  <c r="AI192" i="9"/>
  <c r="AA192" i="9"/>
  <c r="K193" i="9"/>
  <c r="CB192" i="9"/>
  <c r="CA192" i="9"/>
  <c r="BZ192" i="9"/>
  <c r="BY192" i="9"/>
  <c r="BX192" i="9"/>
  <c r="BW192" i="9"/>
  <c r="BV192" i="9"/>
  <c r="BU192" i="9"/>
  <c r="BT192" i="9"/>
  <c r="BS192" i="9"/>
  <c r="BR192" i="9"/>
  <c r="BQ192" i="9"/>
  <c r="BP192" i="9"/>
  <c r="BO192" i="9"/>
  <c r="BN192" i="9"/>
  <c r="F192" i="9"/>
  <c r="BJ193" i="9"/>
  <c r="C194" i="9" a="1"/>
  <c r="G193" i="9" l="1"/>
  <c r="O193" i="9"/>
  <c r="S193" i="9"/>
  <c r="T193" i="9"/>
  <c r="P193" i="9"/>
  <c r="L193" i="9"/>
  <c r="H193" i="9"/>
  <c r="U193" i="9"/>
  <c r="Q193" i="9"/>
  <c r="M193" i="9"/>
  <c r="I193" i="9"/>
  <c r="V193" i="9"/>
  <c r="R193" i="9"/>
  <c r="N193" i="9"/>
  <c r="J193" i="9"/>
  <c r="E193" i="9"/>
  <c r="BZ193" i="9" s="1"/>
  <c r="C194" i="9"/>
  <c r="H194" i="9" s="1"/>
  <c r="CC192" i="9"/>
  <c r="CD192" i="9"/>
  <c r="CE192" i="9"/>
  <c r="CF192" i="9"/>
  <c r="CG192" i="9"/>
  <c r="CH192" i="9"/>
  <c r="CI192" i="9"/>
  <c r="CJ192" i="9"/>
  <c r="CK192" i="9"/>
  <c r="CL192" i="9"/>
  <c r="CM192" i="9"/>
  <c r="CN192" i="9"/>
  <c r="CO192" i="9"/>
  <c r="CP192" i="9"/>
  <c r="CQ192" i="9"/>
  <c r="CR192" i="9"/>
  <c r="CS192" i="9"/>
  <c r="CT192" i="9"/>
  <c r="CU192" i="9"/>
  <c r="CV192" i="9"/>
  <c r="CW192" i="9"/>
  <c r="CX192" i="9"/>
  <c r="CY192" i="9"/>
  <c r="CZ192" i="9"/>
  <c r="DA192" i="9"/>
  <c r="DC192" i="9"/>
  <c r="DB192" i="9"/>
  <c r="DD192" i="9"/>
  <c r="DE192" i="9"/>
  <c r="DF192" i="9"/>
  <c r="DG192" i="9"/>
  <c r="DH192" i="9"/>
  <c r="DI192" i="9"/>
  <c r="DJ192" i="9"/>
  <c r="DK192" i="9"/>
  <c r="DL192" i="9"/>
  <c r="DM192" i="9"/>
  <c r="BD193" i="9"/>
  <c r="AZ193" i="9"/>
  <c r="AV193" i="9"/>
  <c r="AR193" i="9"/>
  <c r="AN193" i="9"/>
  <c r="AJ193" i="9"/>
  <c r="AF193" i="9"/>
  <c r="AB193" i="9"/>
  <c r="X193" i="9"/>
  <c r="AO193" i="9"/>
  <c r="AG193" i="9"/>
  <c r="Y193" i="9"/>
  <c r="BB193" i="9"/>
  <c r="AT193" i="9"/>
  <c r="AP193" i="9"/>
  <c r="AD193" i="9"/>
  <c r="BG193" i="9"/>
  <c r="AU193" i="9"/>
  <c r="AQ193" i="9"/>
  <c r="AE193" i="9"/>
  <c r="BE193" i="9"/>
  <c r="BA193" i="9"/>
  <c r="AW193" i="9"/>
  <c r="AS193" i="9"/>
  <c r="AK193" i="9"/>
  <c r="AC193" i="9"/>
  <c r="AX193" i="9"/>
  <c r="AL193" i="9"/>
  <c r="Z193" i="9"/>
  <c r="AY193" i="9"/>
  <c r="AI193" i="9"/>
  <c r="AA193" i="9"/>
  <c r="BF193" i="9"/>
  <c r="AH193" i="9"/>
  <c r="BC193" i="9"/>
  <c r="AM193" i="9"/>
  <c r="W193" i="9"/>
  <c r="G194" i="9"/>
  <c r="K194" i="9"/>
  <c r="O194" i="9"/>
  <c r="S194" i="9"/>
  <c r="BY193" i="9"/>
  <c r="C195" i="9" a="1"/>
  <c r="BJ194" i="9"/>
  <c r="F193" i="9" l="1"/>
  <c r="BQ193" i="9"/>
  <c r="BU193" i="9"/>
  <c r="V194" i="9"/>
  <c r="R194" i="9"/>
  <c r="N194" i="9"/>
  <c r="J194" i="9"/>
  <c r="D194" i="9"/>
  <c r="E194" i="9" s="1"/>
  <c r="U194" i="9"/>
  <c r="Q194" i="9"/>
  <c r="M194" i="9"/>
  <c r="I194" i="9"/>
  <c r="T194" i="9"/>
  <c r="P194" i="9"/>
  <c r="L194" i="9"/>
  <c r="BP193" i="9"/>
  <c r="BT193" i="9"/>
  <c r="BX193" i="9"/>
  <c r="CB193" i="9"/>
  <c r="BO193" i="9"/>
  <c r="BS193" i="9"/>
  <c r="BW193" i="9"/>
  <c r="CA193" i="9"/>
  <c r="BN193" i="9"/>
  <c r="BR193" i="9"/>
  <c r="BV193" i="9"/>
  <c r="C195" i="9"/>
  <c r="H195" i="9" s="1"/>
  <c r="CC193" i="9"/>
  <c r="CD193" i="9"/>
  <c r="CE193" i="9"/>
  <c r="CF193" i="9"/>
  <c r="CG193" i="9"/>
  <c r="CH193" i="9"/>
  <c r="CI193" i="9"/>
  <c r="CJ193" i="9"/>
  <c r="CK193" i="9"/>
  <c r="CL193" i="9"/>
  <c r="CM193" i="9"/>
  <c r="CN193" i="9"/>
  <c r="CO193" i="9"/>
  <c r="CP193" i="9"/>
  <c r="CQ193" i="9"/>
  <c r="CR193" i="9"/>
  <c r="CS193" i="9"/>
  <c r="CT193" i="9"/>
  <c r="CU193" i="9"/>
  <c r="CV193" i="9"/>
  <c r="CW193" i="9"/>
  <c r="CX193" i="9"/>
  <c r="CY193" i="9"/>
  <c r="CZ193" i="9"/>
  <c r="DA193" i="9"/>
  <c r="DC193" i="9"/>
  <c r="DB193" i="9"/>
  <c r="DD193" i="9"/>
  <c r="DE193" i="9"/>
  <c r="DF193" i="9"/>
  <c r="DG193" i="9"/>
  <c r="DH193" i="9"/>
  <c r="DI193" i="9"/>
  <c r="DJ193" i="9"/>
  <c r="DK193" i="9"/>
  <c r="DL193" i="9"/>
  <c r="DM193" i="9"/>
  <c r="BD194" i="9"/>
  <c r="AZ194" i="9"/>
  <c r="AV194" i="9"/>
  <c r="AR194" i="9"/>
  <c r="AN194" i="9"/>
  <c r="AJ194" i="9"/>
  <c r="AF194" i="9"/>
  <c r="AB194" i="9"/>
  <c r="X194" i="9"/>
  <c r="AG194" i="9"/>
  <c r="Y194" i="9"/>
  <c r="AY194" i="9"/>
  <c r="AM194" i="9"/>
  <c r="W194" i="9"/>
  <c r="BE194" i="9"/>
  <c r="BA194" i="9"/>
  <c r="AW194" i="9"/>
  <c r="AS194" i="9"/>
  <c r="AO194" i="9"/>
  <c r="AK194" i="9"/>
  <c r="AC194" i="9"/>
  <c r="BG194" i="9"/>
  <c r="AQ194" i="9"/>
  <c r="AA194" i="9"/>
  <c r="BF194" i="9"/>
  <c r="BB194" i="9"/>
  <c r="AX194" i="9"/>
  <c r="AT194" i="9"/>
  <c r="AP194" i="9"/>
  <c r="AL194" i="9"/>
  <c r="AH194" i="9"/>
  <c r="AD194" i="9"/>
  <c r="Z194" i="9"/>
  <c r="BC194" i="9"/>
  <c r="AU194" i="9"/>
  <c r="AI194" i="9"/>
  <c r="AE194" i="9"/>
  <c r="G195" i="9"/>
  <c r="M195" i="9"/>
  <c r="R195" i="9"/>
  <c r="BJ195" i="9"/>
  <c r="C196" i="9" a="1"/>
  <c r="CB194" i="9" l="1"/>
  <c r="BO194" i="9"/>
  <c r="V195" i="9"/>
  <c r="Q195" i="9"/>
  <c r="K195" i="9"/>
  <c r="D195" i="9"/>
  <c r="U195" i="9"/>
  <c r="O195" i="9"/>
  <c r="J195" i="9"/>
  <c r="S195" i="9"/>
  <c r="N195" i="9"/>
  <c r="I195" i="9"/>
  <c r="BS194" i="9"/>
  <c r="BW194" i="9"/>
  <c r="CA194" i="9"/>
  <c r="T195" i="9"/>
  <c r="P195" i="9"/>
  <c r="L195" i="9"/>
  <c r="BN194" i="9"/>
  <c r="BZ194" i="9"/>
  <c r="BR194" i="9"/>
  <c r="BV194" i="9"/>
  <c r="F194" i="9"/>
  <c r="BQ194" i="9"/>
  <c r="BU194" i="9"/>
  <c r="BY194" i="9"/>
  <c r="BP194" i="9"/>
  <c r="BT194" i="9"/>
  <c r="BX194" i="9"/>
  <c r="E195" i="9"/>
  <c r="C196" i="9"/>
  <c r="I196" i="9" s="1"/>
  <c r="CC194" i="9"/>
  <c r="CD194" i="9"/>
  <c r="CE194" i="9"/>
  <c r="CF194" i="9"/>
  <c r="CG194" i="9"/>
  <c r="CH194" i="9"/>
  <c r="CI194" i="9"/>
  <c r="CJ194" i="9"/>
  <c r="CK194" i="9"/>
  <c r="CL194" i="9"/>
  <c r="CM194" i="9"/>
  <c r="CN194" i="9"/>
  <c r="CO194" i="9"/>
  <c r="CP194" i="9"/>
  <c r="CQ194" i="9"/>
  <c r="CR194" i="9"/>
  <c r="CS194" i="9"/>
  <c r="CT194" i="9"/>
  <c r="CU194" i="9"/>
  <c r="CV194" i="9"/>
  <c r="CW194" i="9"/>
  <c r="CX194" i="9"/>
  <c r="CY194" i="9"/>
  <c r="CZ194" i="9"/>
  <c r="DA194" i="9"/>
  <c r="DB194" i="9"/>
  <c r="DC194" i="9"/>
  <c r="DD194" i="9"/>
  <c r="DE194" i="9"/>
  <c r="DF194" i="9"/>
  <c r="DG194" i="9"/>
  <c r="DH194" i="9"/>
  <c r="DI194" i="9"/>
  <c r="DJ194" i="9"/>
  <c r="DK194" i="9"/>
  <c r="DL194" i="9"/>
  <c r="DM194" i="9"/>
  <c r="BD195" i="9"/>
  <c r="AZ195" i="9"/>
  <c r="AV195" i="9"/>
  <c r="AR195" i="9"/>
  <c r="AN195" i="9"/>
  <c r="AJ195" i="9"/>
  <c r="AF195" i="9"/>
  <c r="AB195" i="9"/>
  <c r="X195" i="9"/>
  <c r="AC195" i="9"/>
  <c r="BG195" i="9"/>
  <c r="AU195" i="9"/>
  <c r="AI195" i="9"/>
  <c r="BE195" i="9"/>
  <c r="BA195" i="9"/>
  <c r="AW195" i="9"/>
  <c r="AS195" i="9"/>
  <c r="AO195" i="9"/>
  <c r="AK195" i="9"/>
  <c r="AG195" i="9"/>
  <c r="Y195" i="9"/>
  <c r="BC195" i="9"/>
  <c r="AM195" i="9"/>
  <c r="AA195" i="9"/>
  <c r="BF195" i="9"/>
  <c r="BB195" i="9"/>
  <c r="AX195" i="9"/>
  <c r="AT195" i="9"/>
  <c r="AP195" i="9"/>
  <c r="AL195" i="9"/>
  <c r="AH195" i="9"/>
  <c r="AD195" i="9"/>
  <c r="Z195" i="9"/>
  <c r="AY195" i="9"/>
  <c r="AQ195" i="9"/>
  <c r="AE195" i="9"/>
  <c r="W195" i="9"/>
  <c r="CB195" i="9"/>
  <c r="CA195" i="9"/>
  <c r="BZ195" i="9"/>
  <c r="BY195" i="9"/>
  <c r="BX195" i="9"/>
  <c r="BW195" i="9"/>
  <c r="BV195" i="9"/>
  <c r="BU195" i="9"/>
  <c r="BT195" i="9"/>
  <c r="BS195" i="9"/>
  <c r="BR195" i="9"/>
  <c r="BQ195" i="9"/>
  <c r="BP195" i="9"/>
  <c r="BO195" i="9"/>
  <c r="BN195" i="9"/>
  <c r="F195" i="9"/>
  <c r="C197" i="9" a="1"/>
  <c r="P196" i="9" l="1"/>
  <c r="H196" i="9"/>
  <c r="R196" i="9"/>
  <c r="J196" i="9"/>
  <c r="T196" i="9"/>
  <c r="L196" i="9"/>
  <c r="V196" i="9"/>
  <c r="N196" i="9"/>
  <c r="D196" i="9"/>
  <c r="S196" i="9"/>
  <c r="O196" i="9"/>
  <c r="K196" i="9"/>
  <c r="G196" i="9"/>
  <c r="U196" i="9"/>
  <c r="Q196" i="9"/>
  <c r="M196" i="9"/>
  <c r="E196" i="9"/>
  <c r="BY196" i="9" s="1"/>
  <c r="C197" i="9"/>
  <c r="D197" i="9" s="1"/>
  <c r="CC195" i="9"/>
  <c r="CD195" i="9"/>
  <c r="CE195" i="9"/>
  <c r="CF195" i="9"/>
  <c r="CG195" i="9"/>
  <c r="CH195" i="9"/>
  <c r="CI195" i="9"/>
  <c r="CJ195" i="9"/>
  <c r="CK195" i="9"/>
  <c r="CL195" i="9"/>
  <c r="CM195" i="9"/>
  <c r="CN195" i="9"/>
  <c r="CO195" i="9"/>
  <c r="CP195" i="9"/>
  <c r="CQ195" i="9"/>
  <c r="CR195" i="9"/>
  <c r="CS195" i="9"/>
  <c r="CT195" i="9"/>
  <c r="CU195" i="9"/>
  <c r="CV195" i="9"/>
  <c r="CW195" i="9"/>
  <c r="CX195" i="9"/>
  <c r="CY195" i="9"/>
  <c r="CZ195" i="9"/>
  <c r="DA195" i="9"/>
  <c r="DC195" i="9"/>
  <c r="DB195" i="9"/>
  <c r="DD195" i="9"/>
  <c r="DE195" i="9"/>
  <c r="DF195" i="9"/>
  <c r="DG195" i="9"/>
  <c r="DH195" i="9"/>
  <c r="DI195" i="9"/>
  <c r="DJ195" i="9"/>
  <c r="DK195" i="9"/>
  <c r="DL195" i="9"/>
  <c r="DM195" i="9"/>
  <c r="BD196" i="9"/>
  <c r="AZ196" i="9"/>
  <c r="AV196" i="9"/>
  <c r="AR196" i="9"/>
  <c r="AN196" i="9"/>
  <c r="AJ196" i="9"/>
  <c r="AF196" i="9"/>
  <c r="AB196" i="9"/>
  <c r="X196" i="9"/>
  <c r="AO196" i="9"/>
  <c r="AK196" i="9"/>
  <c r="AC196" i="9"/>
  <c r="BB196" i="9"/>
  <c r="AX196" i="9"/>
  <c r="AP196" i="9"/>
  <c r="AD196" i="9"/>
  <c r="Z196" i="9"/>
  <c r="AY196" i="9"/>
  <c r="AQ196" i="9"/>
  <c r="AI196" i="9"/>
  <c r="W196" i="9"/>
  <c r="BE196" i="9"/>
  <c r="BA196" i="9"/>
  <c r="AW196" i="9"/>
  <c r="AS196" i="9"/>
  <c r="AG196" i="9"/>
  <c r="Y196" i="9"/>
  <c r="AT196" i="9"/>
  <c r="AL196" i="9"/>
  <c r="BG196" i="9"/>
  <c r="AU196" i="9"/>
  <c r="AE196" i="9"/>
  <c r="BF196" i="9"/>
  <c r="AH196" i="9"/>
  <c r="BC196" i="9"/>
  <c r="AM196" i="9"/>
  <c r="AA196" i="9"/>
  <c r="G197" i="9"/>
  <c r="K197" i="9"/>
  <c r="O197" i="9"/>
  <c r="S197" i="9"/>
  <c r="CB196" i="9"/>
  <c r="CA196" i="9"/>
  <c r="BX196" i="9"/>
  <c r="BW196" i="9"/>
  <c r="BT196" i="9"/>
  <c r="BS196" i="9"/>
  <c r="BP196" i="9"/>
  <c r="BO196" i="9"/>
  <c r="BJ197" i="9"/>
  <c r="C198" i="9" a="1"/>
  <c r="BJ196" i="9"/>
  <c r="T197" i="9" l="1"/>
  <c r="P197" i="9"/>
  <c r="L197" i="9"/>
  <c r="H197" i="9"/>
  <c r="U197" i="9"/>
  <c r="Q197" i="9"/>
  <c r="M197" i="9"/>
  <c r="I197" i="9"/>
  <c r="V197" i="9"/>
  <c r="R197" i="9"/>
  <c r="N197" i="9"/>
  <c r="J197" i="9"/>
  <c r="BN196" i="9"/>
  <c r="BR196" i="9"/>
  <c r="BV196" i="9"/>
  <c r="BZ196" i="9"/>
  <c r="F196" i="9"/>
  <c r="BQ196" i="9"/>
  <c r="BU196" i="9"/>
  <c r="E197" i="9"/>
  <c r="BY197" i="9" s="1"/>
  <c r="C198" i="9"/>
  <c r="D198" i="9" s="1"/>
  <c r="CC196" i="9"/>
  <c r="CD196" i="9"/>
  <c r="CE196" i="9"/>
  <c r="CF196" i="9"/>
  <c r="CG196" i="9"/>
  <c r="CH196" i="9"/>
  <c r="CI196" i="9"/>
  <c r="CJ196" i="9"/>
  <c r="CK196" i="9"/>
  <c r="CL196" i="9"/>
  <c r="CM196" i="9"/>
  <c r="CN196" i="9"/>
  <c r="CO196" i="9"/>
  <c r="CP196" i="9"/>
  <c r="CQ196" i="9"/>
  <c r="CR196" i="9"/>
  <c r="CS196" i="9"/>
  <c r="CT196" i="9"/>
  <c r="CU196" i="9"/>
  <c r="CV196" i="9"/>
  <c r="CW196" i="9"/>
  <c r="CX196" i="9"/>
  <c r="CY196" i="9"/>
  <c r="CZ196" i="9"/>
  <c r="DA196" i="9"/>
  <c r="DC196" i="9"/>
  <c r="DB196" i="9"/>
  <c r="DD196" i="9"/>
  <c r="DE196" i="9"/>
  <c r="DF196" i="9"/>
  <c r="DG196" i="9"/>
  <c r="DH196" i="9"/>
  <c r="DI196" i="9"/>
  <c r="DJ196" i="9"/>
  <c r="DK196" i="9"/>
  <c r="DL196" i="9"/>
  <c r="DM196" i="9"/>
  <c r="BD197" i="9"/>
  <c r="AZ197" i="9"/>
  <c r="AV197" i="9"/>
  <c r="AR197" i="9"/>
  <c r="AN197" i="9"/>
  <c r="AJ197" i="9"/>
  <c r="AF197" i="9"/>
  <c r="AB197" i="9"/>
  <c r="X197" i="9"/>
  <c r="AC197" i="9"/>
  <c r="Y197" i="9"/>
  <c r="AX197" i="9"/>
  <c r="AP197" i="9"/>
  <c r="AD197" i="9"/>
  <c r="BG197" i="9"/>
  <c r="AU197" i="9"/>
  <c r="AM197" i="9"/>
  <c r="AE197" i="9"/>
  <c r="BE197" i="9"/>
  <c r="BA197" i="9"/>
  <c r="AW197" i="9"/>
  <c r="AS197" i="9"/>
  <c r="AO197" i="9"/>
  <c r="AK197" i="9"/>
  <c r="AG197" i="9"/>
  <c r="BB197" i="9"/>
  <c r="AL197" i="9"/>
  <c r="Z197" i="9"/>
  <c r="AY197" i="9"/>
  <c r="AI197" i="9"/>
  <c r="W197" i="9"/>
  <c r="BF197" i="9"/>
  <c r="AT197" i="9"/>
  <c r="AH197" i="9"/>
  <c r="BC197" i="9"/>
  <c r="AQ197" i="9"/>
  <c r="AA197" i="9"/>
  <c r="G198" i="9"/>
  <c r="K198" i="9"/>
  <c r="C199" i="9" a="1"/>
  <c r="BJ198" i="9"/>
  <c r="BT197" i="9" l="1"/>
  <c r="BX197" i="9"/>
  <c r="CB197" i="9"/>
  <c r="BP197" i="9"/>
  <c r="BO197" i="9"/>
  <c r="BW197" i="9"/>
  <c r="BN197" i="9"/>
  <c r="BR197" i="9"/>
  <c r="BV197" i="9"/>
  <c r="BZ197" i="9"/>
  <c r="O198" i="9"/>
  <c r="BS197" i="9"/>
  <c r="CA197" i="9"/>
  <c r="F197" i="9"/>
  <c r="BQ197" i="9"/>
  <c r="BU197" i="9"/>
  <c r="S198" i="9"/>
  <c r="T198" i="9"/>
  <c r="P198" i="9"/>
  <c r="L198" i="9"/>
  <c r="H198" i="9"/>
  <c r="U198" i="9"/>
  <c r="Q198" i="9"/>
  <c r="M198" i="9"/>
  <c r="I198" i="9"/>
  <c r="V198" i="9"/>
  <c r="R198" i="9"/>
  <c r="N198" i="9"/>
  <c r="J198" i="9"/>
  <c r="E198" i="9"/>
  <c r="C199" i="9"/>
  <c r="CC197" i="9"/>
  <c r="CD197" i="9"/>
  <c r="CE197" i="9"/>
  <c r="CF197" i="9"/>
  <c r="CG197" i="9"/>
  <c r="CH197" i="9"/>
  <c r="CI197" i="9"/>
  <c r="CJ197" i="9"/>
  <c r="CK197" i="9"/>
  <c r="CL197" i="9"/>
  <c r="CM197" i="9"/>
  <c r="CN197" i="9"/>
  <c r="CO197" i="9"/>
  <c r="CP197" i="9"/>
  <c r="CQ197" i="9"/>
  <c r="CR197" i="9"/>
  <c r="CS197" i="9"/>
  <c r="CT197" i="9"/>
  <c r="CU197" i="9"/>
  <c r="CV197" i="9"/>
  <c r="CW197" i="9"/>
  <c r="CX197" i="9"/>
  <c r="CY197" i="9"/>
  <c r="CZ197" i="9"/>
  <c r="DA197" i="9"/>
  <c r="DC197" i="9"/>
  <c r="DB197" i="9"/>
  <c r="DD197" i="9"/>
  <c r="DE197" i="9"/>
  <c r="DF197" i="9"/>
  <c r="DG197" i="9"/>
  <c r="DH197" i="9"/>
  <c r="DI197" i="9"/>
  <c r="DJ197" i="9"/>
  <c r="DK197" i="9"/>
  <c r="DL197" i="9"/>
  <c r="DM197" i="9"/>
  <c r="BD198" i="9"/>
  <c r="AZ198" i="9"/>
  <c r="AV198" i="9"/>
  <c r="AR198" i="9"/>
  <c r="AN198" i="9"/>
  <c r="AJ198" i="9"/>
  <c r="AF198" i="9"/>
  <c r="AB198" i="9"/>
  <c r="X198" i="9"/>
  <c r="Y198" i="9"/>
  <c r="BC198" i="9"/>
  <c r="AQ198" i="9"/>
  <c r="AA198" i="9"/>
  <c r="BE198" i="9"/>
  <c r="BA198" i="9"/>
  <c r="AW198" i="9"/>
  <c r="AS198" i="9"/>
  <c r="AO198" i="9"/>
  <c r="AK198" i="9"/>
  <c r="AG198" i="9"/>
  <c r="AC198" i="9"/>
  <c r="BG198" i="9"/>
  <c r="AU198" i="9"/>
  <c r="AI198" i="9"/>
  <c r="BF198" i="9"/>
  <c r="BB198" i="9"/>
  <c r="AX198" i="9"/>
  <c r="AT198" i="9"/>
  <c r="AP198" i="9"/>
  <c r="AL198" i="9"/>
  <c r="AH198" i="9"/>
  <c r="AD198" i="9"/>
  <c r="Z198" i="9"/>
  <c r="AY198" i="9"/>
  <c r="AM198" i="9"/>
  <c r="AE198" i="9"/>
  <c r="W198" i="9"/>
  <c r="D199" i="9"/>
  <c r="G199" i="9"/>
  <c r="H199" i="9"/>
  <c r="I199" i="9"/>
  <c r="J199" i="9"/>
  <c r="K199" i="9"/>
  <c r="L199" i="9"/>
  <c r="M199" i="9"/>
  <c r="N199" i="9"/>
  <c r="O199" i="9"/>
  <c r="P199" i="9"/>
  <c r="Q199" i="9"/>
  <c r="R199" i="9"/>
  <c r="S199" i="9"/>
  <c r="T199" i="9"/>
  <c r="U199" i="9"/>
  <c r="V199" i="9"/>
  <c r="CB198" i="9"/>
  <c r="CA198" i="9"/>
  <c r="BZ198" i="9"/>
  <c r="BY198" i="9"/>
  <c r="BX198" i="9"/>
  <c r="BW198" i="9"/>
  <c r="BV198" i="9"/>
  <c r="BU198" i="9"/>
  <c r="BT198" i="9"/>
  <c r="BS198" i="9"/>
  <c r="BR198" i="9"/>
  <c r="BQ198" i="9"/>
  <c r="BP198" i="9"/>
  <c r="BO198" i="9"/>
  <c r="BN198" i="9"/>
  <c r="F198" i="9"/>
  <c r="BJ199" i="9"/>
  <c r="C200" i="9" a="1"/>
  <c r="E199" i="9" l="1"/>
  <c r="BZ199" i="9" s="1"/>
  <c r="C200" i="9"/>
  <c r="CC198" i="9"/>
  <c r="CD198" i="9"/>
  <c r="CE198" i="9"/>
  <c r="CF198" i="9"/>
  <c r="CG198" i="9"/>
  <c r="CH198" i="9"/>
  <c r="CI198" i="9"/>
  <c r="CJ198" i="9"/>
  <c r="CK198" i="9"/>
  <c r="CL198" i="9"/>
  <c r="CM198" i="9"/>
  <c r="CN198" i="9"/>
  <c r="CO198" i="9"/>
  <c r="CP198" i="9"/>
  <c r="CQ198" i="9"/>
  <c r="CR198" i="9"/>
  <c r="CS198" i="9"/>
  <c r="CT198" i="9"/>
  <c r="CU198" i="9"/>
  <c r="CV198" i="9"/>
  <c r="CW198" i="9"/>
  <c r="CX198" i="9"/>
  <c r="CY198" i="9"/>
  <c r="CZ198" i="9"/>
  <c r="DA198" i="9"/>
  <c r="DB198" i="9"/>
  <c r="DC198" i="9"/>
  <c r="DD198" i="9"/>
  <c r="DE198" i="9"/>
  <c r="DF198" i="9"/>
  <c r="DG198" i="9"/>
  <c r="DH198" i="9"/>
  <c r="DI198" i="9"/>
  <c r="DJ198" i="9"/>
  <c r="DK198" i="9"/>
  <c r="DL198" i="9"/>
  <c r="DM198" i="9"/>
  <c r="BD199" i="9"/>
  <c r="AZ199" i="9"/>
  <c r="AV199" i="9"/>
  <c r="AR199" i="9"/>
  <c r="AN199" i="9"/>
  <c r="AJ199" i="9"/>
  <c r="AF199" i="9"/>
  <c r="AB199" i="9"/>
  <c r="X199" i="9"/>
  <c r="AO199" i="9"/>
  <c r="AG199" i="9"/>
  <c r="AC199" i="9"/>
  <c r="BB199" i="9"/>
  <c r="AT199" i="9"/>
  <c r="AP199" i="9"/>
  <c r="AD199" i="9"/>
  <c r="BG199" i="9"/>
  <c r="AY199" i="9"/>
  <c r="AQ199" i="9"/>
  <c r="AE199" i="9"/>
  <c r="BE199" i="9"/>
  <c r="BA199" i="9"/>
  <c r="AW199" i="9"/>
  <c r="AS199" i="9"/>
  <c r="AK199" i="9"/>
  <c r="Y199" i="9"/>
  <c r="AX199" i="9"/>
  <c r="AL199" i="9"/>
  <c r="Z199" i="9"/>
  <c r="AU199" i="9"/>
  <c r="AI199" i="9"/>
  <c r="AA199" i="9"/>
  <c r="BF199" i="9"/>
  <c r="AH199" i="9"/>
  <c r="BC199" i="9"/>
  <c r="AM199" i="9"/>
  <c r="W199" i="9"/>
  <c r="D200" i="9"/>
  <c r="G200" i="9"/>
  <c r="H200" i="9"/>
  <c r="I200" i="9"/>
  <c r="J200" i="9"/>
  <c r="K200" i="9"/>
  <c r="L200" i="9"/>
  <c r="M200" i="9"/>
  <c r="N200" i="9"/>
  <c r="O200" i="9"/>
  <c r="P200" i="9"/>
  <c r="Q200" i="9"/>
  <c r="R200" i="9"/>
  <c r="S200" i="9"/>
  <c r="T200" i="9"/>
  <c r="U200" i="9"/>
  <c r="V200" i="9"/>
  <c r="BV199" i="9"/>
  <c r="BU199" i="9"/>
  <c r="BS199" i="9"/>
  <c r="BQ199" i="9"/>
  <c r="BO199" i="9"/>
  <c r="BN199" i="9"/>
  <c r="C201" i="9" a="1"/>
  <c r="BJ200" i="9"/>
  <c r="F199" i="9" l="1"/>
  <c r="BR199" i="9"/>
  <c r="BY199" i="9"/>
  <c r="BP199" i="9"/>
  <c r="BT199" i="9"/>
  <c r="BX199" i="9"/>
  <c r="CB199" i="9"/>
  <c r="BW199" i="9"/>
  <c r="CA199" i="9"/>
  <c r="E200" i="9"/>
  <c r="CB200" i="9" s="1"/>
  <c r="C201" i="9"/>
  <c r="H201" i="9" s="1"/>
  <c r="CC199" i="9"/>
  <c r="CD199" i="9"/>
  <c r="CE199" i="9"/>
  <c r="CF199" i="9"/>
  <c r="CG199" i="9"/>
  <c r="CH199" i="9"/>
  <c r="CI199" i="9"/>
  <c r="CJ199" i="9"/>
  <c r="CK199" i="9"/>
  <c r="CL199" i="9"/>
  <c r="CM199" i="9"/>
  <c r="CN199" i="9"/>
  <c r="CO199" i="9"/>
  <c r="CP199" i="9"/>
  <c r="CQ199" i="9"/>
  <c r="CR199" i="9"/>
  <c r="CS199" i="9"/>
  <c r="CT199" i="9"/>
  <c r="CU199" i="9"/>
  <c r="CV199" i="9"/>
  <c r="CW199" i="9"/>
  <c r="CX199" i="9"/>
  <c r="CY199" i="9"/>
  <c r="CZ199" i="9"/>
  <c r="DA199" i="9"/>
  <c r="DC199" i="9"/>
  <c r="DB199" i="9"/>
  <c r="DD199" i="9"/>
  <c r="DE199" i="9"/>
  <c r="DF199" i="9"/>
  <c r="DG199" i="9"/>
  <c r="DH199" i="9"/>
  <c r="DI199" i="9"/>
  <c r="DJ199" i="9"/>
  <c r="DK199" i="9"/>
  <c r="DL199" i="9"/>
  <c r="DM199" i="9"/>
  <c r="BD200" i="9"/>
  <c r="AZ200" i="9"/>
  <c r="AV200" i="9"/>
  <c r="AR200" i="9"/>
  <c r="AN200" i="9"/>
  <c r="AJ200" i="9"/>
  <c r="AF200" i="9"/>
  <c r="AB200" i="9"/>
  <c r="X200" i="9"/>
  <c r="Y200" i="9"/>
  <c r="BC200" i="9"/>
  <c r="AQ200" i="9"/>
  <c r="AA200" i="9"/>
  <c r="BE200" i="9"/>
  <c r="BA200" i="9"/>
  <c r="AW200" i="9"/>
  <c r="AS200" i="9"/>
  <c r="AO200" i="9"/>
  <c r="AK200" i="9"/>
  <c r="AG200" i="9"/>
  <c r="AC200" i="9"/>
  <c r="BG200" i="9"/>
  <c r="AU200" i="9"/>
  <c r="AI200" i="9"/>
  <c r="BF200" i="9"/>
  <c r="BB200" i="9"/>
  <c r="AX200" i="9"/>
  <c r="AT200" i="9"/>
  <c r="AP200" i="9"/>
  <c r="AL200" i="9"/>
  <c r="AH200" i="9"/>
  <c r="AD200" i="9"/>
  <c r="Z200" i="9"/>
  <c r="AY200" i="9"/>
  <c r="AM200" i="9"/>
  <c r="AE200" i="9"/>
  <c r="W200" i="9"/>
  <c r="D201" i="9"/>
  <c r="I201" i="9"/>
  <c r="J201" i="9"/>
  <c r="M201" i="9"/>
  <c r="N201" i="9"/>
  <c r="Q201" i="9"/>
  <c r="R201" i="9"/>
  <c r="U201" i="9"/>
  <c r="V201" i="9"/>
  <c r="BV200" i="9"/>
  <c r="BN200" i="9"/>
  <c r="C202" i="9" a="1"/>
  <c r="BS200" i="9" l="1"/>
  <c r="BR200" i="9"/>
  <c r="BZ200" i="9"/>
  <c r="BO200" i="9"/>
  <c r="BW200" i="9"/>
  <c r="CA200" i="9"/>
  <c r="BQ200" i="9"/>
  <c r="BU200" i="9"/>
  <c r="BY200" i="9"/>
  <c r="S201" i="9"/>
  <c r="O201" i="9"/>
  <c r="K201" i="9"/>
  <c r="G201" i="9"/>
  <c r="F200" i="9"/>
  <c r="BP200" i="9"/>
  <c r="BT200" i="9"/>
  <c r="BX200" i="9"/>
  <c r="T201" i="9"/>
  <c r="P201" i="9"/>
  <c r="L201" i="9"/>
  <c r="E201" i="9"/>
  <c r="BZ201" i="9" s="1"/>
  <c r="C202" i="9"/>
  <c r="I202" i="9" s="1"/>
  <c r="CC200" i="9"/>
  <c r="CD200" i="9"/>
  <c r="CE200" i="9"/>
  <c r="CF200" i="9"/>
  <c r="CG200" i="9"/>
  <c r="CH200" i="9"/>
  <c r="CI200" i="9"/>
  <c r="CJ200" i="9"/>
  <c r="CK200" i="9"/>
  <c r="CL200" i="9"/>
  <c r="CM200" i="9"/>
  <c r="CN200" i="9"/>
  <c r="CO200" i="9"/>
  <c r="CP200" i="9"/>
  <c r="CQ200" i="9"/>
  <c r="CR200" i="9"/>
  <c r="CS200" i="9"/>
  <c r="CT200" i="9"/>
  <c r="CU200" i="9"/>
  <c r="CV200" i="9"/>
  <c r="CW200" i="9"/>
  <c r="CX200" i="9"/>
  <c r="CY200" i="9"/>
  <c r="CZ200" i="9"/>
  <c r="DA200" i="9"/>
  <c r="DC200" i="9"/>
  <c r="DB200" i="9"/>
  <c r="DD200" i="9"/>
  <c r="DE200" i="9"/>
  <c r="DF200" i="9"/>
  <c r="DG200" i="9"/>
  <c r="DH200" i="9"/>
  <c r="DI200" i="9"/>
  <c r="DJ200" i="9"/>
  <c r="DK200" i="9"/>
  <c r="DL200" i="9"/>
  <c r="DM200" i="9"/>
  <c r="BD201" i="9"/>
  <c r="AZ201" i="9"/>
  <c r="AV201" i="9"/>
  <c r="AR201" i="9"/>
  <c r="AN201" i="9"/>
  <c r="AJ201" i="9"/>
  <c r="AF201" i="9"/>
  <c r="AB201" i="9"/>
  <c r="X201" i="9"/>
  <c r="AK201" i="9"/>
  <c r="AC201" i="9"/>
  <c r="Y201" i="9"/>
  <c r="AX201" i="9"/>
  <c r="AP201" i="9"/>
  <c r="AL201" i="9"/>
  <c r="Z201" i="9"/>
  <c r="BG201" i="9"/>
  <c r="AU201" i="9"/>
  <c r="AM201" i="9"/>
  <c r="AE201" i="9"/>
  <c r="BE201" i="9"/>
  <c r="BA201" i="9"/>
  <c r="AW201" i="9"/>
  <c r="AS201" i="9"/>
  <c r="AO201" i="9"/>
  <c r="AG201" i="9"/>
  <c r="BB201" i="9"/>
  <c r="AT201" i="9"/>
  <c r="AH201" i="9"/>
  <c r="BC201" i="9"/>
  <c r="AQ201" i="9"/>
  <c r="AA201" i="9"/>
  <c r="BF201" i="9"/>
  <c r="AD201" i="9"/>
  <c r="AY201" i="9"/>
  <c r="AI201" i="9"/>
  <c r="W201" i="9"/>
  <c r="D202" i="9"/>
  <c r="H202" i="9"/>
  <c r="J202" i="9"/>
  <c r="L202" i="9"/>
  <c r="N202" i="9"/>
  <c r="P202" i="9"/>
  <c r="R202" i="9"/>
  <c r="T202" i="9"/>
  <c r="V202" i="9"/>
  <c r="BU201" i="9"/>
  <c r="BQ201" i="9"/>
  <c r="F201" i="9"/>
  <c r="BJ201" i="9"/>
  <c r="C203" i="9" a="1"/>
  <c r="BY201" i="9" l="1"/>
  <c r="BP201" i="9"/>
  <c r="BT201" i="9"/>
  <c r="BX201" i="9"/>
  <c r="CB201" i="9"/>
  <c r="BO201" i="9"/>
  <c r="BS201" i="9"/>
  <c r="BW201" i="9"/>
  <c r="CA201" i="9"/>
  <c r="BN201" i="9"/>
  <c r="BR201" i="9"/>
  <c r="BV201" i="9"/>
  <c r="S202" i="9"/>
  <c r="O202" i="9"/>
  <c r="K202" i="9"/>
  <c r="G202" i="9"/>
  <c r="U202" i="9"/>
  <c r="Q202" i="9"/>
  <c r="M202" i="9"/>
  <c r="E202" i="9"/>
  <c r="CB202" i="9" s="1"/>
  <c r="C203" i="9"/>
  <c r="I203" i="9" s="1"/>
  <c r="CC201" i="9"/>
  <c r="CD201" i="9"/>
  <c r="CE201" i="9"/>
  <c r="CF201" i="9"/>
  <c r="CG201" i="9"/>
  <c r="CH201" i="9"/>
  <c r="CI201" i="9"/>
  <c r="CJ201" i="9"/>
  <c r="CK201" i="9"/>
  <c r="CL201" i="9"/>
  <c r="CM201" i="9"/>
  <c r="CN201" i="9"/>
  <c r="CO201" i="9"/>
  <c r="CP201" i="9"/>
  <c r="CQ201" i="9"/>
  <c r="CR201" i="9"/>
  <c r="CS201" i="9"/>
  <c r="CT201" i="9"/>
  <c r="CU201" i="9"/>
  <c r="CV201" i="9"/>
  <c r="CW201" i="9"/>
  <c r="CX201" i="9"/>
  <c r="CY201" i="9"/>
  <c r="CZ201" i="9"/>
  <c r="DA201" i="9"/>
  <c r="DC201" i="9"/>
  <c r="DB201" i="9"/>
  <c r="DD201" i="9"/>
  <c r="DE201" i="9"/>
  <c r="DF201" i="9"/>
  <c r="DG201" i="9"/>
  <c r="DH201" i="9"/>
  <c r="DI201" i="9"/>
  <c r="DJ201" i="9"/>
  <c r="DK201" i="9"/>
  <c r="DL201" i="9"/>
  <c r="DM201" i="9"/>
  <c r="BD202" i="9"/>
  <c r="AZ202" i="9"/>
  <c r="AV202" i="9"/>
  <c r="AR202" i="9"/>
  <c r="AN202" i="9"/>
  <c r="AJ202" i="9"/>
  <c r="AF202" i="9"/>
  <c r="AB202" i="9"/>
  <c r="X202" i="9"/>
  <c r="AG202" i="9"/>
  <c r="Y202" i="9"/>
  <c r="AY202" i="9"/>
  <c r="AM202" i="9"/>
  <c r="W202" i="9"/>
  <c r="BE202" i="9"/>
  <c r="BA202" i="9"/>
  <c r="AW202" i="9"/>
  <c r="AS202" i="9"/>
  <c r="AO202" i="9"/>
  <c r="AK202" i="9"/>
  <c r="AC202" i="9"/>
  <c r="BG202" i="9"/>
  <c r="AU202" i="9"/>
  <c r="AI202" i="9"/>
  <c r="BF202" i="9"/>
  <c r="BB202" i="9"/>
  <c r="AX202" i="9"/>
  <c r="AT202" i="9"/>
  <c r="AP202" i="9"/>
  <c r="AL202" i="9"/>
  <c r="AH202" i="9"/>
  <c r="AD202" i="9"/>
  <c r="Z202" i="9"/>
  <c r="BC202" i="9"/>
  <c r="AQ202" i="9"/>
  <c r="AE202" i="9"/>
  <c r="AA202" i="9"/>
  <c r="D203" i="9"/>
  <c r="G203" i="9"/>
  <c r="J203" i="9"/>
  <c r="K203" i="9"/>
  <c r="N203" i="9"/>
  <c r="O203" i="9"/>
  <c r="R203" i="9"/>
  <c r="S203" i="9"/>
  <c r="V203" i="9"/>
  <c r="BJ203" i="9"/>
  <c r="BJ202" i="9"/>
  <c r="C204" i="9" a="1"/>
  <c r="F202" i="9" l="1"/>
  <c r="BY202" i="9"/>
  <c r="BU202" i="9"/>
  <c r="T203" i="9"/>
  <c r="P203" i="9"/>
  <c r="L203" i="9"/>
  <c r="H203" i="9"/>
  <c r="BQ202" i="9"/>
  <c r="U203" i="9"/>
  <c r="Q203" i="9"/>
  <c r="M203" i="9"/>
  <c r="BO202" i="9"/>
  <c r="BS202" i="9"/>
  <c r="BW202" i="9"/>
  <c r="CA202" i="9"/>
  <c r="BN202" i="9"/>
  <c r="BR202" i="9"/>
  <c r="BV202" i="9"/>
  <c r="BZ202" i="9"/>
  <c r="BP202" i="9"/>
  <c r="BT202" i="9"/>
  <c r="BX202" i="9"/>
  <c r="E203" i="9"/>
  <c r="BZ203" i="9" s="1"/>
  <c r="C204" i="9"/>
  <c r="H204" i="9" s="1"/>
  <c r="CC202" i="9"/>
  <c r="CD202" i="9"/>
  <c r="CE202" i="9"/>
  <c r="CF202" i="9"/>
  <c r="CG202" i="9"/>
  <c r="CH202" i="9"/>
  <c r="CI202" i="9"/>
  <c r="CJ202" i="9"/>
  <c r="CK202" i="9"/>
  <c r="CL202" i="9"/>
  <c r="CM202" i="9"/>
  <c r="CN202" i="9"/>
  <c r="CO202" i="9"/>
  <c r="CP202" i="9"/>
  <c r="CQ202" i="9"/>
  <c r="CR202" i="9"/>
  <c r="CS202" i="9"/>
  <c r="CT202" i="9"/>
  <c r="CU202" i="9"/>
  <c r="CV202" i="9"/>
  <c r="CW202" i="9"/>
  <c r="CX202" i="9"/>
  <c r="CY202" i="9"/>
  <c r="CZ202" i="9"/>
  <c r="DA202" i="9"/>
  <c r="DB202" i="9"/>
  <c r="DC202" i="9"/>
  <c r="DD202" i="9"/>
  <c r="DE202" i="9"/>
  <c r="DF202" i="9"/>
  <c r="DG202" i="9"/>
  <c r="DH202" i="9"/>
  <c r="DI202" i="9"/>
  <c r="DJ202" i="9"/>
  <c r="DK202" i="9"/>
  <c r="DL202" i="9"/>
  <c r="DM202" i="9"/>
  <c r="BD203" i="9"/>
  <c r="AZ203" i="9"/>
  <c r="AV203" i="9"/>
  <c r="AR203" i="9"/>
  <c r="AN203" i="9"/>
  <c r="AJ203" i="9"/>
  <c r="AF203" i="9"/>
  <c r="AB203" i="9"/>
  <c r="X203" i="9"/>
  <c r="AO203" i="9"/>
  <c r="AG203" i="9"/>
  <c r="AC203" i="9"/>
  <c r="BB203" i="9"/>
  <c r="AT203" i="9"/>
  <c r="AP203" i="9"/>
  <c r="AD203" i="9"/>
  <c r="Z203" i="9"/>
  <c r="AY203" i="9"/>
  <c r="AU203" i="9"/>
  <c r="AI203" i="9"/>
  <c r="W203" i="9"/>
  <c r="BE203" i="9"/>
  <c r="BA203" i="9"/>
  <c r="AW203" i="9"/>
  <c r="AS203" i="9"/>
  <c r="AK203" i="9"/>
  <c r="Y203" i="9"/>
  <c r="AX203" i="9"/>
  <c r="AH203" i="9"/>
  <c r="BG203" i="9"/>
  <c r="AM203" i="9"/>
  <c r="AA203" i="9"/>
  <c r="BF203" i="9"/>
  <c r="AL203" i="9"/>
  <c r="BC203" i="9"/>
  <c r="AQ203" i="9"/>
  <c r="AE203" i="9"/>
  <c r="K204" i="9"/>
  <c r="BX203" i="9"/>
  <c r="BU203" i="9"/>
  <c r="BS203" i="9"/>
  <c r="BP203" i="9"/>
  <c r="F203" i="9"/>
  <c r="C205" i="9" a="1"/>
  <c r="G204" i="9" l="1"/>
  <c r="S204" i="9"/>
  <c r="O204" i="9"/>
  <c r="V204" i="9"/>
  <c r="R204" i="9"/>
  <c r="N204" i="9"/>
  <c r="J204" i="9"/>
  <c r="D204" i="9"/>
  <c r="E204" i="9" s="1"/>
  <c r="U204" i="9"/>
  <c r="Q204" i="9"/>
  <c r="M204" i="9"/>
  <c r="I204" i="9"/>
  <c r="T204" i="9"/>
  <c r="P204" i="9"/>
  <c r="L204" i="9"/>
  <c r="BO203" i="9"/>
  <c r="BT203" i="9"/>
  <c r="BY203" i="9"/>
  <c r="BQ203" i="9"/>
  <c r="BW203" i="9"/>
  <c r="CB203" i="9"/>
  <c r="CA203" i="9"/>
  <c r="BN203" i="9"/>
  <c r="BR203" i="9"/>
  <c r="BV203" i="9"/>
  <c r="C205" i="9"/>
  <c r="D205" i="9" s="1"/>
  <c r="CC203" i="9"/>
  <c r="CD203" i="9"/>
  <c r="CE203" i="9"/>
  <c r="CF203" i="9"/>
  <c r="CG203" i="9"/>
  <c r="CH203" i="9"/>
  <c r="CI203" i="9"/>
  <c r="CJ203" i="9"/>
  <c r="CK203" i="9"/>
  <c r="CL203" i="9"/>
  <c r="CM203" i="9"/>
  <c r="CN203" i="9"/>
  <c r="CO203" i="9"/>
  <c r="CP203" i="9"/>
  <c r="CQ203" i="9"/>
  <c r="CR203" i="9"/>
  <c r="CS203" i="9"/>
  <c r="CT203" i="9"/>
  <c r="CU203" i="9"/>
  <c r="CV203" i="9"/>
  <c r="CW203" i="9"/>
  <c r="CX203" i="9"/>
  <c r="CY203" i="9"/>
  <c r="CZ203" i="9"/>
  <c r="DA203" i="9"/>
  <c r="DC203" i="9"/>
  <c r="DB203" i="9"/>
  <c r="DD203" i="9"/>
  <c r="DE203" i="9"/>
  <c r="DF203" i="9"/>
  <c r="DG203" i="9"/>
  <c r="DH203" i="9"/>
  <c r="DI203" i="9"/>
  <c r="DJ203" i="9"/>
  <c r="DK203" i="9"/>
  <c r="DL203" i="9"/>
  <c r="DM203" i="9"/>
  <c r="BD204" i="9"/>
  <c r="AZ204" i="9"/>
  <c r="AV204" i="9"/>
  <c r="AR204" i="9"/>
  <c r="AN204" i="9"/>
  <c r="AJ204" i="9"/>
  <c r="AF204" i="9"/>
  <c r="AB204" i="9"/>
  <c r="X204" i="9"/>
  <c r="AK204" i="9"/>
  <c r="AG204" i="9"/>
  <c r="Y204" i="9"/>
  <c r="BB204" i="9"/>
  <c r="AT204" i="9"/>
  <c r="AL204" i="9"/>
  <c r="AH204" i="9"/>
  <c r="BG204" i="9"/>
  <c r="AU204" i="9"/>
  <c r="AM204" i="9"/>
  <c r="AE204" i="9"/>
  <c r="BE204" i="9"/>
  <c r="BA204" i="9"/>
  <c r="AW204" i="9"/>
  <c r="AS204" i="9"/>
  <c r="AO204" i="9"/>
  <c r="AC204" i="9"/>
  <c r="AX204" i="9"/>
  <c r="AP204" i="9"/>
  <c r="AD204" i="9"/>
  <c r="BC204" i="9"/>
  <c r="AQ204" i="9"/>
  <c r="AA204" i="9"/>
  <c r="BF204" i="9"/>
  <c r="Z204" i="9"/>
  <c r="AY204" i="9"/>
  <c r="AI204" i="9"/>
  <c r="W204" i="9"/>
  <c r="K205" i="9"/>
  <c r="O205" i="9"/>
  <c r="S205" i="9"/>
  <c r="C206" i="9" a="1"/>
  <c r="BJ204" i="9"/>
  <c r="BJ205" i="9"/>
  <c r="CB204" i="9" l="1"/>
  <c r="BX204" i="9"/>
  <c r="BT204" i="9"/>
  <c r="BP204" i="9"/>
  <c r="BY204" i="9"/>
  <c r="BU204" i="9"/>
  <c r="F204" i="9"/>
  <c r="CA204" i="9"/>
  <c r="BW204" i="9"/>
  <c r="BS204" i="9"/>
  <c r="BO204" i="9"/>
  <c r="BQ204" i="9"/>
  <c r="BZ204" i="9"/>
  <c r="BV204" i="9"/>
  <c r="BR204" i="9"/>
  <c r="BN204" i="9"/>
  <c r="G205" i="9"/>
  <c r="T205" i="9"/>
  <c r="P205" i="9"/>
  <c r="L205" i="9"/>
  <c r="H205" i="9"/>
  <c r="U205" i="9"/>
  <c r="Q205" i="9"/>
  <c r="M205" i="9"/>
  <c r="I205" i="9"/>
  <c r="V205" i="9"/>
  <c r="R205" i="9"/>
  <c r="N205" i="9"/>
  <c r="J205" i="9"/>
  <c r="E205" i="9"/>
  <c r="CB205" i="9" s="1"/>
  <c r="C206" i="9"/>
  <c r="I206" i="9" s="1"/>
  <c r="CC204" i="9"/>
  <c r="CD204" i="9"/>
  <c r="CE204" i="9"/>
  <c r="CF204" i="9"/>
  <c r="CG204" i="9"/>
  <c r="CH204" i="9"/>
  <c r="CI204" i="9"/>
  <c r="CJ204" i="9"/>
  <c r="CK204" i="9"/>
  <c r="CL204" i="9"/>
  <c r="CM204" i="9"/>
  <c r="CN204" i="9"/>
  <c r="CO204" i="9"/>
  <c r="CP204" i="9"/>
  <c r="CQ204" i="9"/>
  <c r="CR204" i="9"/>
  <c r="CS204" i="9"/>
  <c r="CT204" i="9"/>
  <c r="CU204" i="9"/>
  <c r="CV204" i="9"/>
  <c r="CW204" i="9"/>
  <c r="CX204" i="9"/>
  <c r="CY204" i="9"/>
  <c r="CZ204" i="9"/>
  <c r="DA204" i="9"/>
  <c r="DC204" i="9"/>
  <c r="DB204" i="9"/>
  <c r="DD204" i="9"/>
  <c r="DE204" i="9"/>
  <c r="DF204" i="9"/>
  <c r="DG204" i="9"/>
  <c r="DH204" i="9"/>
  <c r="DI204" i="9"/>
  <c r="DJ204" i="9"/>
  <c r="DK204" i="9"/>
  <c r="DL204" i="9"/>
  <c r="DM204" i="9"/>
  <c r="BD205" i="9"/>
  <c r="AZ205" i="9"/>
  <c r="AV205" i="9"/>
  <c r="AR205" i="9"/>
  <c r="AN205" i="9"/>
  <c r="AJ205" i="9"/>
  <c r="AF205" i="9"/>
  <c r="AB205" i="9"/>
  <c r="X205" i="9"/>
  <c r="Y205" i="9"/>
  <c r="BC205" i="9"/>
  <c r="AU205" i="9"/>
  <c r="AE205" i="9"/>
  <c r="BE205" i="9"/>
  <c r="BA205" i="9"/>
  <c r="AW205" i="9"/>
  <c r="AS205" i="9"/>
  <c r="AO205" i="9"/>
  <c r="AK205" i="9"/>
  <c r="AG205" i="9"/>
  <c r="AC205" i="9"/>
  <c r="BG205" i="9"/>
  <c r="AM205" i="9"/>
  <c r="AA205" i="9"/>
  <c r="BF205" i="9"/>
  <c r="BB205" i="9"/>
  <c r="AX205" i="9"/>
  <c r="AT205" i="9"/>
  <c r="AP205" i="9"/>
  <c r="AL205" i="9"/>
  <c r="AH205" i="9"/>
  <c r="AD205" i="9"/>
  <c r="Z205" i="9"/>
  <c r="AY205" i="9"/>
  <c r="AQ205" i="9"/>
  <c r="AI205" i="9"/>
  <c r="W205" i="9"/>
  <c r="G206" i="9"/>
  <c r="K206" i="9"/>
  <c r="O206" i="9"/>
  <c r="S206" i="9"/>
  <c r="CA205" i="9"/>
  <c r="BY205" i="9"/>
  <c r="BW205" i="9"/>
  <c r="BU205" i="9"/>
  <c r="BS205" i="9"/>
  <c r="BQ205" i="9"/>
  <c r="BO205" i="9"/>
  <c r="F205" i="9"/>
  <c r="C207" i="9" a="1"/>
  <c r="T206" i="9" l="1"/>
  <c r="P206" i="9"/>
  <c r="L206" i="9"/>
  <c r="H206" i="9"/>
  <c r="V206" i="9"/>
  <c r="R206" i="9"/>
  <c r="N206" i="9"/>
  <c r="J206" i="9"/>
  <c r="D206" i="9"/>
  <c r="U206" i="9"/>
  <c r="Q206" i="9"/>
  <c r="M206" i="9"/>
  <c r="BN205" i="9"/>
  <c r="BR205" i="9"/>
  <c r="BV205" i="9"/>
  <c r="BZ205" i="9"/>
  <c r="BP205" i="9"/>
  <c r="BT205" i="9"/>
  <c r="BX205" i="9"/>
  <c r="E206" i="9"/>
  <c r="CB206" i="9" s="1"/>
  <c r="C207" i="9"/>
  <c r="D207" i="9" s="1"/>
  <c r="CC205" i="9"/>
  <c r="CD205" i="9"/>
  <c r="CE205" i="9"/>
  <c r="CF205" i="9"/>
  <c r="CG205" i="9"/>
  <c r="CH205" i="9"/>
  <c r="CI205" i="9"/>
  <c r="CJ205" i="9"/>
  <c r="CK205" i="9"/>
  <c r="CL205" i="9"/>
  <c r="CM205" i="9"/>
  <c r="CN205" i="9"/>
  <c r="CO205" i="9"/>
  <c r="CP205" i="9"/>
  <c r="CQ205" i="9"/>
  <c r="CR205" i="9"/>
  <c r="CS205" i="9"/>
  <c r="CT205" i="9"/>
  <c r="CU205" i="9"/>
  <c r="CV205" i="9"/>
  <c r="CW205" i="9"/>
  <c r="CX205" i="9"/>
  <c r="CY205" i="9"/>
  <c r="CZ205" i="9"/>
  <c r="DA205" i="9"/>
  <c r="DC205" i="9"/>
  <c r="DB205" i="9"/>
  <c r="DD205" i="9"/>
  <c r="DE205" i="9"/>
  <c r="DF205" i="9"/>
  <c r="DG205" i="9"/>
  <c r="DH205" i="9"/>
  <c r="DI205" i="9"/>
  <c r="DJ205" i="9"/>
  <c r="DK205" i="9"/>
  <c r="DL205" i="9"/>
  <c r="DM205" i="9"/>
  <c r="BD206" i="9"/>
  <c r="AZ206" i="9"/>
  <c r="AV206" i="9"/>
  <c r="AR206" i="9"/>
  <c r="AN206" i="9"/>
  <c r="AJ206" i="9"/>
  <c r="AF206" i="9"/>
  <c r="AB206" i="9"/>
  <c r="X206" i="9"/>
  <c r="AC206" i="9"/>
  <c r="Z206" i="9"/>
  <c r="AY206" i="9"/>
  <c r="AM206" i="9"/>
  <c r="W206" i="9"/>
  <c r="BE206" i="9"/>
  <c r="BA206" i="9"/>
  <c r="AW206" i="9"/>
  <c r="AS206" i="9"/>
  <c r="AO206" i="9"/>
  <c r="AK206" i="9"/>
  <c r="AG206" i="9"/>
  <c r="Y206" i="9"/>
  <c r="BC206" i="9"/>
  <c r="AQ206" i="9"/>
  <c r="AE206" i="9"/>
  <c r="BF206" i="9"/>
  <c r="BB206" i="9"/>
  <c r="AX206" i="9"/>
  <c r="AT206" i="9"/>
  <c r="AP206" i="9"/>
  <c r="AL206" i="9"/>
  <c r="AH206" i="9"/>
  <c r="AD206" i="9"/>
  <c r="BG206" i="9"/>
  <c r="AU206" i="9"/>
  <c r="AI206" i="9"/>
  <c r="AA206" i="9"/>
  <c r="G207" i="9"/>
  <c r="K207" i="9"/>
  <c r="O207" i="9"/>
  <c r="S207" i="9"/>
  <c r="CA206" i="9"/>
  <c r="BJ206" i="9"/>
  <c r="BJ207" i="9"/>
  <c r="C208" i="9" a="1"/>
  <c r="BO206" i="9" l="1"/>
  <c r="BS206" i="9"/>
  <c r="BW206" i="9"/>
  <c r="T207" i="9"/>
  <c r="P207" i="9"/>
  <c r="L207" i="9"/>
  <c r="H207" i="9"/>
  <c r="Q207" i="9"/>
  <c r="I207" i="9"/>
  <c r="U207" i="9"/>
  <c r="M207" i="9"/>
  <c r="V207" i="9"/>
  <c r="R207" i="9"/>
  <c r="N207" i="9"/>
  <c r="J207" i="9"/>
  <c r="BN206" i="9"/>
  <c r="BR206" i="9"/>
  <c r="BV206" i="9"/>
  <c r="BZ206" i="9"/>
  <c r="F206" i="9"/>
  <c r="BQ206" i="9"/>
  <c r="BU206" i="9"/>
  <c r="BY206" i="9"/>
  <c r="BP206" i="9"/>
  <c r="BT206" i="9"/>
  <c r="BX206" i="9"/>
  <c r="E207" i="9"/>
  <c r="BY207" i="9" s="1"/>
  <c r="C208" i="9"/>
  <c r="I208" i="9" s="1"/>
  <c r="CC206" i="9"/>
  <c r="CD206" i="9"/>
  <c r="CE206" i="9"/>
  <c r="CF206" i="9"/>
  <c r="CG206" i="9"/>
  <c r="CH206" i="9"/>
  <c r="CI206" i="9"/>
  <c r="CJ206" i="9"/>
  <c r="CK206" i="9"/>
  <c r="CL206" i="9"/>
  <c r="CM206" i="9"/>
  <c r="CN206" i="9"/>
  <c r="CO206" i="9"/>
  <c r="CP206" i="9"/>
  <c r="CQ206" i="9"/>
  <c r="CR206" i="9"/>
  <c r="CS206" i="9"/>
  <c r="CT206" i="9"/>
  <c r="CU206" i="9"/>
  <c r="CV206" i="9"/>
  <c r="CW206" i="9"/>
  <c r="CX206" i="9"/>
  <c r="CY206" i="9"/>
  <c r="CZ206" i="9"/>
  <c r="DA206" i="9"/>
  <c r="DB206" i="9"/>
  <c r="DC206" i="9"/>
  <c r="DD206" i="9"/>
  <c r="DE206" i="9"/>
  <c r="DF206" i="9"/>
  <c r="DG206" i="9"/>
  <c r="DH206" i="9"/>
  <c r="DI206" i="9"/>
  <c r="DJ206" i="9"/>
  <c r="DK206" i="9"/>
  <c r="DL206" i="9"/>
  <c r="DM206" i="9"/>
  <c r="BD207" i="9"/>
  <c r="AZ207" i="9"/>
  <c r="AV207" i="9"/>
  <c r="AR207" i="9"/>
  <c r="AN207" i="9"/>
  <c r="AJ207" i="9"/>
  <c r="AF207" i="9"/>
  <c r="AB207" i="9"/>
  <c r="X207" i="9"/>
  <c r="AG207" i="9"/>
  <c r="Y207" i="9"/>
  <c r="BC207" i="9"/>
  <c r="AQ207" i="9"/>
  <c r="AA207" i="9"/>
  <c r="BE207" i="9"/>
  <c r="BA207" i="9"/>
  <c r="AW207" i="9"/>
  <c r="AS207" i="9"/>
  <c r="AO207" i="9"/>
  <c r="AK207" i="9"/>
  <c r="AC207" i="9"/>
  <c r="AY207" i="9"/>
  <c r="AI207" i="9"/>
  <c r="W207" i="9"/>
  <c r="BF207" i="9"/>
  <c r="BB207" i="9"/>
  <c r="AX207" i="9"/>
  <c r="AT207" i="9"/>
  <c r="AP207" i="9"/>
  <c r="AL207" i="9"/>
  <c r="AH207" i="9"/>
  <c r="AD207" i="9"/>
  <c r="Z207" i="9"/>
  <c r="BG207" i="9"/>
  <c r="AU207" i="9"/>
  <c r="AM207" i="9"/>
  <c r="AE207" i="9"/>
  <c r="P208" i="9"/>
  <c r="BZ207" i="9"/>
  <c r="BV207" i="9"/>
  <c r="BR207" i="9"/>
  <c r="BN207" i="9"/>
  <c r="C209" i="9" a="1"/>
  <c r="H208" i="9" l="1"/>
  <c r="BO207" i="9"/>
  <c r="BS207" i="9"/>
  <c r="BW207" i="9"/>
  <c r="CA207" i="9"/>
  <c r="BP207" i="9"/>
  <c r="BT207" i="9"/>
  <c r="BX207" i="9"/>
  <c r="CB207" i="9"/>
  <c r="F207" i="9"/>
  <c r="BQ207" i="9"/>
  <c r="BU207" i="9"/>
  <c r="R208" i="9"/>
  <c r="J208" i="9"/>
  <c r="T208" i="9"/>
  <c r="L208" i="9"/>
  <c r="V208" i="9"/>
  <c r="N208" i="9"/>
  <c r="D208" i="9"/>
  <c r="S208" i="9"/>
  <c r="O208" i="9"/>
  <c r="K208" i="9"/>
  <c r="G208" i="9"/>
  <c r="U208" i="9"/>
  <c r="Q208" i="9"/>
  <c r="M208" i="9"/>
  <c r="E208" i="9"/>
  <c r="C209" i="9"/>
  <c r="I209" i="9" s="1"/>
  <c r="CC207" i="9"/>
  <c r="CD207" i="9"/>
  <c r="CE207" i="9"/>
  <c r="CF207" i="9"/>
  <c r="CG207" i="9"/>
  <c r="CH207" i="9"/>
  <c r="CI207" i="9"/>
  <c r="CJ207" i="9"/>
  <c r="CK207" i="9"/>
  <c r="CL207" i="9"/>
  <c r="CM207" i="9"/>
  <c r="CN207" i="9"/>
  <c r="CO207" i="9"/>
  <c r="CP207" i="9"/>
  <c r="CQ207" i="9"/>
  <c r="CR207" i="9"/>
  <c r="CS207" i="9"/>
  <c r="CT207" i="9"/>
  <c r="CU207" i="9"/>
  <c r="CV207" i="9"/>
  <c r="CW207" i="9"/>
  <c r="CX207" i="9"/>
  <c r="CY207" i="9"/>
  <c r="CZ207" i="9"/>
  <c r="DA207" i="9"/>
  <c r="DC207" i="9"/>
  <c r="DB207" i="9"/>
  <c r="DD207" i="9"/>
  <c r="DE207" i="9"/>
  <c r="DF207" i="9"/>
  <c r="DG207" i="9"/>
  <c r="DH207" i="9"/>
  <c r="DI207" i="9"/>
  <c r="DJ207" i="9"/>
  <c r="DK207" i="9"/>
  <c r="DL207" i="9"/>
  <c r="DM207" i="9"/>
  <c r="BD208" i="9"/>
  <c r="AZ208" i="9"/>
  <c r="AV208" i="9"/>
  <c r="AR208" i="9"/>
  <c r="AN208" i="9"/>
  <c r="AJ208" i="9"/>
  <c r="AF208" i="9"/>
  <c r="AB208" i="9"/>
  <c r="X208" i="9"/>
  <c r="Y208" i="9"/>
  <c r="AY208" i="9"/>
  <c r="AM208" i="9"/>
  <c r="AE208" i="9"/>
  <c r="BE208" i="9"/>
  <c r="BA208" i="9"/>
  <c r="AW208" i="9"/>
  <c r="AS208" i="9"/>
  <c r="AO208" i="9"/>
  <c r="AK208" i="9"/>
  <c r="AG208" i="9"/>
  <c r="AC208" i="9"/>
  <c r="BC208" i="9"/>
  <c r="AQ208" i="9"/>
  <c r="W208" i="9"/>
  <c r="BF208" i="9"/>
  <c r="BB208" i="9"/>
  <c r="AX208" i="9"/>
  <c r="AT208" i="9"/>
  <c r="AP208" i="9"/>
  <c r="AL208" i="9"/>
  <c r="AH208" i="9"/>
  <c r="AD208" i="9"/>
  <c r="Z208" i="9"/>
  <c r="BG208" i="9"/>
  <c r="AU208" i="9"/>
  <c r="AI208" i="9"/>
  <c r="AA208" i="9"/>
  <c r="K209" i="9"/>
  <c r="CB208" i="9"/>
  <c r="CA208" i="9"/>
  <c r="BZ208" i="9"/>
  <c r="BY208" i="9"/>
  <c r="BX208" i="9"/>
  <c r="BW208" i="9"/>
  <c r="BV208" i="9"/>
  <c r="BU208" i="9"/>
  <c r="BT208" i="9"/>
  <c r="BS208" i="9"/>
  <c r="BR208" i="9"/>
  <c r="BQ208" i="9"/>
  <c r="BP208" i="9"/>
  <c r="BO208" i="9"/>
  <c r="BN208" i="9"/>
  <c r="F208" i="9"/>
  <c r="BJ208" i="9"/>
  <c r="C210" i="9" a="1"/>
  <c r="G209" i="9" l="1"/>
  <c r="S209" i="9"/>
  <c r="O209" i="9"/>
  <c r="T209" i="9"/>
  <c r="P209" i="9"/>
  <c r="L209" i="9"/>
  <c r="H209" i="9"/>
  <c r="V209" i="9"/>
  <c r="R209" i="9"/>
  <c r="N209" i="9"/>
  <c r="J209" i="9"/>
  <c r="D209" i="9"/>
  <c r="U209" i="9"/>
  <c r="Q209" i="9"/>
  <c r="M209" i="9"/>
  <c r="E209" i="9"/>
  <c r="CB209" i="9" s="1"/>
  <c r="C210" i="9"/>
  <c r="I210" i="9" s="1"/>
  <c r="CC208" i="9"/>
  <c r="CD208" i="9"/>
  <c r="CE208" i="9"/>
  <c r="CF208" i="9"/>
  <c r="CG208" i="9"/>
  <c r="CH208" i="9"/>
  <c r="CI208" i="9"/>
  <c r="CJ208" i="9"/>
  <c r="CK208" i="9"/>
  <c r="CL208" i="9"/>
  <c r="CM208" i="9"/>
  <c r="CN208" i="9"/>
  <c r="CO208" i="9"/>
  <c r="CP208" i="9"/>
  <c r="CQ208" i="9"/>
  <c r="CR208" i="9"/>
  <c r="CS208" i="9"/>
  <c r="CT208" i="9"/>
  <c r="CU208" i="9"/>
  <c r="CV208" i="9"/>
  <c r="CW208" i="9"/>
  <c r="CX208" i="9"/>
  <c r="CY208" i="9"/>
  <c r="CZ208" i="9"/>
  <c r="DA208" i="9"/>
  <c r="DC208" i="9"/>
  <c r="DB208" i="9"/>
  <c r="DD208" i="9"/>
  <c r="DE208" i="9"/>
  <c r="DF208" i="9"/>
  <c r="DG208" i="9"/>
  <c r="DH208" i="9"/>
  <c r="DI208" i="9"/>
  <c r="DJ208" i="9"/>
  <c r="DK208" i="9"/>
  <c r="DL208" i="9"/>
  <c r="DM208" i="9"/>
  <c r="BD209" i="9"/>
  <c r="AZ209" i="9"/>
  <c r="AV209" i="9"/>
  <c r="AR209" i="9"/>
  <c r="AN209" i="9"/>
  <c r="AJ209" i="9"/>
  <c r="AF209" i="9"/>
  <c r="AB209" i="9"/>
  <c r="X209" i="9"/>
  <c r="Y209" i="9"/>
  <c r="BC209" i="9"/>
  <c r="AU209" i="9"/>
  <c r="AI209" i="9"/>
  <c r="BE209" i="9"/>
  <c r="BA209" i="9"/>
  <c r="AW209" i="9"/>
  <c r="AS209" i="9"/>
  <c r="AO209" i="9"/>
  <c r="AK209" i="9"/>
  <c r="AG209" i="9"/>
  <c r="AC209" i="9"/>
  <c r="BG209" i="9"/>
  <c r="AM209" i="9"/>
  <c r="AA209" i="9"/>
  <c r="BF209" i="9"/>
  <c r="BB209" i="9"/>
  <c r="AX209" i="9"/>
  <c r="AT209" i="9"/>
  <c r="AP209" i="9"/>
  <c r="AL209" i="9"/>
  <c r="AH209" i="9"/>
  <c r="AD209" i="9"/>
  <c r="Z209" i="9"/>
  <c r="AY209" i="9"/>
  <c r="AQ209" i="9"/>
  <c r="AE209" i="9"/>
  <c r="W209" i="9"/>
  <c r="G210" i="9"/>
  <c r="K210" i="9"/>
  <c r="O210" i="9"/>
  <c r="S210" i="9"/>
  <c r="CA209" i="9"/>
  <c r="BV209" i="9"/>
  <c r="BQ209" i="9"/>
  <c r="BJ209" i="9"/>
  <c r="C211" i="9" a="1"/>
  <c r="BJ210" i="9"/>
  <c r="BR209" i="9" l="1"/>
  <c r="BW209" i="9"/>
  <c r="F209" i="9"/>
  <c r="BN209" i="9"/>
  <c r="BS209" i="9"/>
  <c r="BY209" i="9"/>
  <c r="BO209" i="9"/>
  <c r="BU209" i="9"/>
  <c r="BZ209" i="9"/>
  <c r="T210" i="9"/>
  <c r="P210" i="9"/>
  <c r="L210" i="9"/>
  <c r="H210" i="9"/>
  <c r="V210" i="9"/>
  <c r="R210" i="9"/>
  <c r="N210" i="9"/>
  <c r="J210" i="9"/>
  <c r="D210" i="9"/>
  <c r="U210" i="9"/>
  <c r="Q210" i="9"/>
  <c r="M210" i="9"/>
  <c r="BP209" i="9"/>
  <c r="BT209" i="9"/>
  <c r="BX209" i="9"/>
  <c r="E210" i="9"/>
  <c r="BZ210" i="9" s="1"/>
  <c r="C211" i="9"/>
  <c r="D211" i="9" s="1"/>
  <c r="CC209" i="9"/>
  <c r="CD209" i="9"/>
  <c r="CE209" i="9"/>
  <c r="CF209" i="9"/>
  <c r="CG209" i="9"/>
  <c r="CH209" i="9"/>
  <c r="CI209" i="9"/>
  <c r="CJ209" i="9"/>
  <c r="CK209" i="9"/>
  <c r="CL209" i="9"/>
  <c r="CM209" i="9"/>
  <c r="CN209" i="9"/>
  <c r="CO209" i="9"/>
  <c r="CP209" i="9"/>
  <c r="CQ209" i="9"/>
  <c r="CR209" i="9"/>
  <c r="CS209" i="9"/>
  <c r="CT209" i="9"/>
  <c r="CU209" i="9"/>
  <c r="CV209" i="9"/>
  <c r="CW209" i="9"/>
  <c r="CX209" i="9"/>
  <c r="CY209" i="9"/>
  <c r="CZ209" i="9"/>
  <c r="DA209" i="9"/>
  <c r="DC209" i="9"/>
  <c r="DB209" i="9"/>
  <c r="DD209" i="9"/>
  <c r="DE209" i="9"/>
  <c r="DF209" i="9"/>
  <c r="DG209" i="9"/>
  <c r="DH209" i="9"/>
  <c r="DI209" i="9"/>
  <c r="DJ209" i="9"/>
  <c r="DK209" i="9"/>
  <c r="DL209" i="9"/>
  <c r="DM209" i="9"/>
  <c r="BD210" i="9"/>
  <c r="AZ210" i="9"/>
  <c r="AV210" i="9"/>
  <c r="AR210" i="9"/>
  <c r="AN210" i="9"/>
  <c r="AJ210" i="9"/>
  <c r="AF210" i="9"/>
  <c r="AB210" i="9"/>
  <c r="X210" i="9"/>
  <c r="AG210" i="9"/>
  <c r="Y210" i="9"/>
  <c r="AY210" i="9"/>
  <c r="AM210" i="9"/>
  <c r="W210" i="9"/>
  <c r="BE210" i="9"/>
  <c r="BA210" i="9"/>
  <c r="AW210" i="9"/>
  <c r="AS210" i="9"/>
  <c r="AO210" i="9"/>
  <c r="AK210" i="9"/>
  <c r="AC210" i="9"/>
  <c r="BC210" i="9"/>
  <c r="AQ210" i="9"/>
  <c r="AA210" i="9"/>
  <c r="BF210" i="9"/>
  <c r="BB210" i="9"/>
  <c r="AX210" i="9"/>
  <c r="AT210" i="9"/>
  <c r="AP210" i="9"/>
  <c r="AL210" i="9"/>
  <c r="AH210" i="9"/>
  <c r="AD210" i="9"/>
  <c r="Z210" i="9"/>
  <c r="BG210" i="9"/>
  <c r="AU210" i="9"/>
  <c r="AI210" i="9"/>
  <c r="AE210" i="9"/>
  <c r="G211" i="9"/>
  <c r="I211" i="9"/>
  <c r="K211" i="9"/>
  <c r="M211" i="9"/>
  <c r="N211" i="9"/>
  <c r="O211" i="9"/>
  <c r="Q211" i="9"/>
  <c r="R211" i="9"/>
  <c r="S211" i="9"/>
  <c r="U211" i="9"/>
  <c r="V211" i="9"/>
  <c r="BV210" i="9"/>
  <c r="BO210" i="9"/>
  <c r="C212" i="9" a="1"/>
  <c r="BJ211" i="9"/>
  <c r="BQ210" i="9" l="1"/>
  <c r="BY210" i="9"/>
  <c r="F210" i="9"/>
  <c r="BR210" i="9"/>
  <c r="BN210" i="9"/>
  <c r="BU210" i="9"/>
  <c r="T211" i="9"/>
  <c r="P211" i="9"/>
  <c r="L211" i="9"/>
  <c r="H211" i="9"/>
  <c r="J211" i="9"/>
  <c r="BP210" i="9"/>
  <c r="BT210" i="9"/>
  <c r="BX210" i="9"/>
  <c r="CB210" i="9"/>
  <c r="BS210" i="9"/>
  <c r="BW210" i="9"/>
  <c r="CA210" i="9"/>
  <c r="E211" i="9"/>
  <c r="CB211" i="9" s="1"/>
  <c r="C212" i="9"/>
  <c r="H212" i="9" s="1"/>
  <c r="CC210" i="9"/>
  <c r="CD210" i="9"/>
  <c r="CE210" i="9"/>
  <c r="CF210" i="9"/>
  <c r="CG210" i="9"/>
  <c r="CH210" i="9"/>
  <c r="CI210" i="9"/>
  <c r="CJ210" i="9"/>
  <c r="CK210" i="9"/>
  <c r="CL210" i="9"/>
  <c r="CM210" i="9"/>
  <c r="CN210" i="9"/>
  <c r="CO210" i="9"/>
  <c r="CP210" i="9"/>
  <c r="CQ210" i="9"/>
  <c r="CR210" i="9"/>
  <c r="CS210" i="9"/>
  <c r="CT210" i="9"/>
  <c r="CU210" i="9"/>
  <c r="CV210" i="9"/>
  <c r="CW210" i="9"/>
  <c r="CX210" i="9"/>
  <c r="CY210" i="9"/>
  <c r="CZ210" i="9"/>
  <c r="DA210" i="9"/>
  <c r="DB210" i="9"/>
  <c r="DC210" i="9"/>
  <c r="DD210" i="9"/>
  <c r="DE210" i="9"/>
  <c r="DF210" i="9"/>
  <c r="DG210" i="9"/>
  <c r="DH210" i="9"/>
  <c r="DI210" i="9"/>
  <c r="DJ210" i="9"/>
  <c r="DK210" i="9"/>
  <c r="DL210" i="9"/>
  <c r="DM210" i="9"/>
  <c r="BD211" i="9"/>
  <c r="AZ211" i="9"/>
  <c r="AV211" i="9"/>
  <c r="AR211" i="9"/>
  <c r="AN211" i="9"/>
  <c r="AJ211" i="9"/>
  <c r="AF211" i="9"/>
  <c r="AB211" i="9"/>
  <c r="X211" i="9"/>
  <c r="AG211" i="9"/>
  <c r="AC211" i="9"/>
  <c r="BB211" i="9"/>
  <c r="AT211" i="9"/>
  <c r="AP211" i="9"/>
  <c r="AD211" i="9"/>
  <c r="Z211" i="9"/>
  <c r="AY211" i="9"/>
  <c r="AQ211" i="9"/>
  <c r="AI211" i="9"/>
  <c r="W211" i="9"/>
  <c r="BE211" i="9"/>
  <c r="BA211" i="9"/>
  <c r="AW211" i="9"/>
  <c r="AS211" i="9"/>
  <c r="AO211" i="9"/>
  <c r="AK211" i="9"/>
  <c r="Y211" i="9"/>
  <c r="AX211" i="9"/>
  <c r="AH211" i="9"/>
  <c r="BC211" i="9"/>
  <c r="AU211" i="9"/>
  <c r="AE211" i="9"/>
  <c r="BF211" i="9"/>
  <c r="AL211" i="9"/>
  <c r="BG211" i="9"/>
  <c r="AM211" i="9"/>
  <c r="AA211" i="9"/>
  <c r="K212" i="9"/>
  <c r="BW211" i="9"/>
  <c r="BU211" i="9"/>
  <c r="BO211" i="9"/>
  <c r="F211" i="9"/>
  <c r="C213" i="9" a="1"/>
  <c r="BJ212" i="9"/>
  <c r="G212" i="9" l="1"/>
  <c r="S212" i="9"/>
  <c r="O212" i="9"/>
  <c r="V212" i="9"/>
  <c r="R212" i="9"/>
  <c r="N212" i="9"/>
  <c r="J212" i="9"/>
  <c r="D212" i="9"/>
  <c r="E212" i="9" s="1"/>
  <c r="U212" i="9"/>
  <c r="Q212" i="9"/>
  <c r="M212" i="9"/>
  <c r="I212" i="9"/>
  <c r="T212" i="9"/>
  <c r="P212" i="9"/>
  <c r="L212" i="9"/>
  <c r="BS211" i="9"/>
  <c r="CA211" i="9"/>
  <c r="BQ211" i="9"/>
  <c r="BY211" i="9"/>
  <c r="BN211" i="9"/>
  <c r="BR211" i="9"/>
  <c r="BV211" i="9"/>
  <c r="BZ211" i="9"/>
  <c r="BP211" i="9"/>
  <c r="BT211" i="9"/>
  <c r="BX211" i="9"/>
  <c r="C213" i="9"/>
  <c r="I213" i="9" s="1"/>
  <c r="CC211" i="9"/>
  <c r="CD211" i="9"/>
  <c r="CE211" i="9"/>
  <c r="CF211" i="9"/>
  <c r="CG211" i="9"/>
  <c r="CH211" i="9"/>
  <c r="CI211" i="9"/>
  <c r="CJ211" i="9"/>
  <c r="CK211" i="9"/>
  <c r="CL211" i="9"/>
  <c r="CM211" i="9"/>
  <c r="CN211" i="9"/>
  <c r="CO211" i="9"/>
  <c r="CP211" i="9"/>
  <c r="CQ211" i="9"/>
  <c r="CR211" i="9"/>
  <c r="CS211" i="9"/>
  <c r="CT211" i="9"/>
  <c r="CU211" i="9"/>
  <c r="CV211" i="9"/>
  <c r="CW211" i="9"/>
  <c r="CX211" i="9"/>
  <c r="CY211" i="9"/>
  <c r="CZ211" i="9"/>
  <c r="DA211" i="9"/>
  <c r="DC211" i="9"/>
  <c r="DB211" i="9"/>
  <c r="DD211" i="9"/>
  <c r="DE211" i="9"/>
  <c r="DF211" i="9"/>
  <c r="DG211" i="9"/>
  <c r="DH211" i="9"/>
  <c r="DI211" i="9"/>
  <c r="DJ211" i="9"/>
  <c r="DK211" i="9"/>
  <c r="DL211" i="9"/>
  <c r="DM211" i="9"/>
  <c r="BD212" i="9"/>
  <c r="AZ212" i="9"/>
  <c r="AV212" i="9"/>
  <c r="AR212" i="9"/>
  <c r="AN212" i="9"/>
  <c r="AJ212" i="9"/>
  <c r="AF212" i="9"/>
  <c r="AB212" i="9"/>
  <c r="X212" i="9"/>
  <c r="AG212" i="9"/>
  <c r="Y212" i="9"/>
  <c r="BG212" i="9"/>
  <c r="AQ212" i="9"/>
  <c r="W212" i="9"/>
  <c r="BE212" i="9"/>
  <c r="BA212" i="9"/>
  <c r="AW212" i="9"/>
  <c r="AS212" i="9"/>
  <c r="AO212" i="9"/>
  <c r="AK212" i="9"/>
  <c r="AC212" i="9"/>
  <c r="Z212" i="9"/>
  <c r="AY212" i="9"/>
  <c r="AM212" i="9"/>
  <c r="AE212" i="9"/>
  <c r="BF212" i="9"/>
  <c r="BB212" i="9"/>
  <c r="AX212" i="9"/>
  <c r="AT212" i="9"/>
  <c r="AP212" i="9"/>
  <c r="AL212" i="9"/>
  <c r="AH212" i="9"/>
  <c r="AD212" i="9"/>
  <c r="BC212" i="9"/>
  <c r="AU212" i="9"/>
  <c r="AI212" i="9"/>
  <c r="AA212" i="9"/>
  <c r="C214" i="9" a="1"/>
  <c r="CB212" i="9" l="1"/>
  <c r="BU212" i="9"/>
  <c r="BY212" i="9"/>
  <c r="BQ212" i="9"/>
  <c r="F212" i="9"/>
  <c r="J213" i="9"/>
  <c r="BN212" i="9"/>
  <c r="BR212" i="9"/>
  <c r="BV212" i="9"/>
  <c r="BZ212" i="9"/>
  <c r="BS212" i="9"/>
  <c r="CA212" i="9"/>
  <c r="BO212" i="9"/>
  <c r="BW212" i="9"/>
  <c r="BP212" i="9"/>
  <c r="BT212" i="9"/>
  <c r="BX212" i="9"/>
  <c r="N213" i="9"/>
  <c r="R213" i="9"/>
  <c r="V213" i="9"/>
  <c r="D213" i="9"/>
  <c r="S213" i="9"/>
  <c r="O213" i="9"/>
  <c r="K213" i="9"/>
  <c r="G213" i="9"/>
  <c r="T213" i="9"/>
  <c r="P213" i="9"/>
  <c r="L213" i="9"/>
  <c r="H213" i="9"/>
  <c r="U213" i="9"/>
  <c r="Q213" i="9"/>
  <c r="M213" i="9"/>
  <c r="E213" i="9"/>
  <c r="C214" i="9"/>
  <c r="D214" i="9" s="1"/>
  <c r="CC212" i="9"/>
  <c r="CD212" i="9"/>
  <c r="CE212" i="9"/>
  <c r="CF212" i="9"/>
  <c r="CG212" i="9"/>
  <c r="CH212" i="9"/>
  <c r="CI212" i="9"/>
  <c r="CJ212" i="9"/>
  <c r="CK212" i="9"/>
  <c r="CL212" i="9"/>
  <c r="CM212" i="9"/>
  <c r="CN212" i="9"/>
  <c r="CO212" i="9"/>
  <c r="CP212" i="9"/>
  <c r="CQ212" i="9"/>
  <c r="CR212" i="9"/>
  <c r="CS212" i="9"/>
  <c r="CT212" i="9"/>
  <c r="CU212" i="9"/>
  <c r="CV212" i="9"/>
  <c r="CW212" i="9"/>
  <c r="CX212" i="9"/>
  <c r="CY212" i="9"/>
  <c r="CZ212" i="9"/>
  <c r="DA212" i="9"/>
  <c r="DC212" i="9"/>
  <c r="DB212" i="9"/>
  <c r="DD212" i="9"/>
  <c r="DE212" i="9"/>
  <c r="DF212" i="9"/>
  <c r="DG212" i="9"/>
  <c r="DH212" i="9"/>
  <c r="DI212" i="9"/>
  <c r="DJ212" i="9"/>
  <c r="DK212" i="9"/>
  <c r="DL212" i="9"/>
  <c r="DM212" i="9"/>
  <c r="BD213" i="9"/>
  <c r="AZ213" i="9"/>
  <c r="AV213" i="9"/>
  <c r="AR213" i="9"/>
  <c r="AN213" i="9"/>
  <c r="AJ213" i="9"/>
  <c r="AF213" i="9"/>
  <c r="AB213" i="9"/>
  <c r="X213" i="9"/>
  <c r="AO213" i="9"/>
  <c r="AG213" i="9"/>
  <c r="Y213" i="9"/>
  <c r="BB213" i="9"/>
  <c r="AT213" i="9"/>
  <c r="AP213" i="9"/>
  <c r="AH213" i="9"/>
  <c r="BG213" i="9"/>
  <c r="AY213" i="9"/>
  <c r="AQ213" i="9"/>
  <c r="AE213" i="9"/>
  <c r="W213" i="9"/>
  <c r="BE213" i="9"/>
  <c r="BA213" i="9"/>
  <c r="AW213" i="9"/>
  <c r="AS213" i="9"/>
  <c r="AK213" i="9"/>
  <c r="AC213" i="9"/>
  <c r="AX213" i="9"/>
  <c r="AL213" i="9"/>
  <c r="AD213" i="9"/>
  <c r="BC213" i="9"/>
  <c r="AM213" i="9"/>
  <c r="AA213" i="9"/>
  <c r="BF213" i="9"/>
  <c r="Z213" i="9"/>
  <c r="AU213" i="9"/>
  <c r="AI213" i="9"/>
  <c r="K214" i="9"/>
  <c r="CB213" i="9"/>
  <c r="CA213" i="9"/>
  <c r="BZ213" i="9"/>
  <c r="BY213" i="9"/>
  <c r="BX213" i="9"/>
  <c r="BW213" i="9"/>
  <c r="BV213" i="9"/>
  <c r="BU213" i="9"/>
  <c r="BT213" i="9"/>
  <c r="BS213" i="9"/>
  <c r="BR213" i="9"/>
  <c r="BQ213" i="9"/>
  <c r="BP213" i="9"/>
  <c r="BO213" i="9"/>
  <c r="BN213" i="9"/>
  <c r="F213" i="9"/>
  <c r="C215" i="9" a="1"/>
  <c r="BJ213" i="9"/>
  <c r="G214" i="9" l="1"/>
  <c r="S214" i="9"/>
  <c r="O214" i="9"/>
  <c r="T214" i="9"/>
  <c r="P214" i="9"/>
  <c r="L214" i="9"/>
  <c r="H214" i="9"/>
  <c r="U214" i="9"/>
  <c r="Q214" i="9"/>
  <c r="M214" i="9"/>
  <c r="I214" i="9"/>
  <c r="V214" i="9"/>
  <c r="R214" i="9"/>
  <c r="N214" i="9"/>
  <c r="J214" i="9"/>
  <c r="E214" i="9"/>
  <c r="CB214" i="9" s="1"/>
  <c r="C215" i="9"/>
  <c r="CC213" i="9"/>
  <c r="CD213" i="9"/>
  <c r="CE213" i="9"/>
  <c r="CF213" i="9"/>
  <c r="CG213" i="9"/>
  <c r="CH213" i="9"/>
  <c r="CI213" i="9"/>
  <c r="CJ213" i="9"/>
  <c r="CK213" i="9"/>
  <c r="CL213" i="9"/>
  <c r="CM213" i="9"/>
  <c r="CN213" i="9"/>
  <c r="CO213" i="9"/>
  <c r="CP213" i="9"/>
  <c r="CQ213" i="9"/>
  <c r="CR213" i="9"/>
  <c r="CS213" i="9"/>
  <c r="CT213" i="9"/>
  <c r="CU213" i="9"/>
  <c r="CV213" i="9"/>
  <c r="CW213" i="9"/>
  <c r="CX213" i="9"/>
  <c r="CY213" i="9"/>
  <c r="CZ213" i="9"/>
  <c r="DA213" i="9"/>
  <c r="DC213" i="9"/>
  <c r="DB213" i="9"/>
  <c r="DD213" i="9"/>
  <c r="DE213" i="9"/>
  <c r="DF213" i="9"/>
  <c r="DG213" i="9"/>
  <c r="DH213" i="9"/>
  <c r="DI213" i="9"/>
  <c r="DJ213" i="9"/>
  <c r="DK213" i="9"/>
  <c r="DL213" i="9"/>
  <c r="DM213" i="9"/>
  <c r="BD214" i="9"/>
  <c r="AZ214" i="9"/>
  <c r="AV214" i="9"/>
  <c r="AR214" i="9"/>
  <c r="AN214" i="9"/>
  <c r="AJ214" i="9"/>
  <c r="AF214" i="9"/>
  <c r="AB214" i="9"/>
  <c r="X214" i="9"/>
  <c r="Y214" i="9"/>
  <c r="AY214" i="9"/>
  <c r="AQ214" i="9"/>
  <c r="AA214" i="9"/>
  <c r="BE214" i="9"/>
  <c r="BA214" i="9"/>
  <c r="AW214" i="9"/>
  <c r="AS214" i="9"/>
  <c r="AO214" i="9"/>
  <c r="AK214" i="9"/>
  <c r="AG214" i="9"/>
  <c r="AC214" i="9"/>
  <c r="BC214" i="9"/>
  <c r="AM214" i="9"/>
  <c r="W214" i="9"/>
  <c r="BF214" i="9"/>
  <c r="BB214" i="9"/>
  <c r="AX214" i="9"/>
  <c r="AT214" i="9"/>
  <c r="AP214" i="9"/>
  <c r="AL214" i="9"/>
  <c r="AH214" i="9"/>
  <c r="AD214" i="9"/>
  <c r="Z214" i="9"/>
  <c r="BG214" i="9"/>
  <c r="AU214" i="9"/>
  <c r="AI214" i="9"/>
  <c r="AE214" i="9"/>
  <c r="D215" i="9"/>
  <c r="G215" i="9"/>
  <c r="H215" i="9"/>
  <c r="I215" i="9"/>
  <c r="J215" i="9"/>
  <c r="K215" i="9"/>
  <c r="L215" i="9"/>
  <c r="M215" i="9"/>
  <c r="N215" i="9"/>
  <c r="O215" i="9"/>
  <c r="P215" i="9"/>
  <c r="Q215" i="9"/>
  <c r="R215" i="9"/>
  <c r="S215" i="9"/>
  <c r="T215" i="9"/>
  <c r="U215" i="9"/>
  <c r="V215" i="9"/>
  <c r="BW214" i="9"/>
  <c r="BR214" i="9"/>
  <c r="F214" i="9"/>
  <c r="BJ214" i="9"/>
  <c r="C216" i="9" a="1"/>
  <c r="BJ215" i="9"/>
  <c r="BN214" i="9" l="1"/>
  <c r="BS214" i="9"/>
  <c r="BY214" i="9"/>
  <c r="BU214" i="9"/>
  <c r="BO214" i="9"/>
  <c r="BZ214" i="9"/>
  <c r="BQ214" i="9"/>
  <c r="BV214" i="9"/>
  <c r="CA214" i="9"/>
  <c r="BP214" i="9"/>
  <c r="BT214" i="9"/>
  <c r="BX214" i="9"/>
  <c r="E215" i="9"/>
  <c r="BZ215" i="9" s="1"/>
  <c r="C216" i="9"/>
  <c r="H216" i="9" s="1"/>
  <c r="CC214" i="9"/>
  <c r="CD214" i="9"/>
  <c r="CE214" i="9"/>
  <c r="CF214" i="9"/>
  <c r="CG214" i="9"/>
  <c r="CH214" i="9"/>
  <c r="CI214" i="9"/>
  <c r="CJ214" i="9"/>
  <c r="CK214" i="9"/>
  <c r="CL214" i="9"/>
  <c r="CM214" i="9"/>
  <c r="CN214" i="9"/>
  <c r="CO214" i="9"/>
  <c r="CP214" i="9"/>
  <c r="CQ214" i="9"/>
  <c r="CR214" i="9"/>
  <c r="CS214" i="9"/>
  <c r="CT214" i="9"/>
  <c r="CU214" i="9"/>
  <c r="CV214" i="9"/>
  <c r="CW214" i="9"/>
  <c r="CX214" i="9"/>
  <c r="CY214" i="9"/>
  <c r="CZ214" i="9"/>
  <c r="DA214" i="9"/>
  <c r="DB214" i="9"/>
  <c r="DC214" i="9"/>
  <c r="DD214" i="9"/>
  <c r="DE214" i="9"/>
  <c r="DF214" i="9"/>
  <c r="DG214" i="9"/>
  <c r="DH214" i="9"/>
  <c r="DI214" i="9"/>
  <c r="DJ214" i="9"/>
  <c r="DK214" i="9"/>
  <c r="DL214" i="9"/>
  <c r="DM214" i="9"/>
  <c r="BD215" i="9"/>
  <c r="AZ215" i="9"/>
  <c r="AV215" i="9"/>
  <c r="AR215" i="9"/>
  <c r="AN215" i="9"/>
  <c r="AJ215" i="9"/>
  <c r="AF215" i="9"/>
  <c r="AB215" i="9"/>
  <c r="X215" i="9"/>
  <c r="AG215" i="9"/>
  <c r="Y215" i="9"/>
  <c r="BG215" i="9"/>
  <c r="AQ215" i="9"/>
  <c r="AE215" i="9"/>
  <c r="BE215" i="9"/>
  <c r="BA215" i="9"/>
  <c r="AW215" i="9"/>
  <c r="AS215" i="9"/>
  <c r="AO215" i="9"/>
  <c r="AK215" i="9"/>
  <c r="AC215" i="9"/>
  <c r="Z215" i="9"/>
  <c r="AY215" i="9"/>
  <c r="AM215" i="9"/>
  <c r="AA215" i="9"/>
  <c r="BF215" i="9"/>
  <c r="BB215" i="9"/>
  <c r="AX215" i="9"/>
  <c r="AT215" i="9"/>
  <c r="AP215" i="9"/>
  <c r="AL215" i="9"/>
  <c r="AH215" i="9"/>
  <c r="AD215" i="9"/>
  <c r="BC215" i="9"/>
  <c r="AU215" i="9"/>
  <c r="AI215" i="9"/>
  <c r="W215" i="9"/>
  <c r="D216" i="9"/>
  <c r="G216" i="9"/>
  <c r="I216" i="9"/>
  <c r="J216" i="9"/>
  <c r="K216" i="9"/>
  <c r="M216" i="9"/>
  <c r="N216" i="9"/>
  <c r="O216" i="9"/>
  <c r="Q216" i="9"/>
  <c r="R216" i="9"/>
  <c r="S216" i="9"/>
  <c r="U216" i="9"/>
  <c r="V216" i="9"/>
  <c r="BY215" i="9"/>
  <c r="BU215" i="9"/>
  <c r="BQ215" i="9"/>
  <c r="F215" i="9"/>
  <c r="BJ216" i="9"/>
  <c r="C217" i="9" a="1"/>
  <c r="BP215" i="9" l="1"/>
  <c r="BX215" i="9"/>
  <c r="BO215" i="9"/>
  <c r="BS215" i="9"/>
  <c r="BW215" i="9"/>
  <c r="CA215" i="9"/>
  <c r="T216" i="9"/>
  <c r="P216" i="9"/>
  <c r="L216" i="9"/>
  <c r="BT215" i="9"/>
  <c r="CB215" i="9"/>
  <c r="BN215" i="9"/>
  <c r="BR215" i="9"/>
  <c r="BV215" i="9"/>
  <c r="E216" i="9"/>
  <c r="CA216" i="9" s="1"/>
  <c r="C217" i="9"/>
  <c r="I217" i="9" s="1"/>
  <c r="CC215" i="9"/>
  <c r="CD215" i="9"/>
  <c r="CE215" i="9"/>
  <c r="CF215" i="9"/>
  <c r="CG215" i="9"/>
  <c r="CH215" i="9"/>
  <c r="CI215" i="9"/>
  <c r="CJ215" i="9"/>
  <c r="CK215" i="9"/>
  <c r="CL215" i="9"/>
  <c r="CM215" i="9"/>
  <c r="CN215" i="9"/>
  <c r="CO215" i="9"/>
  <c r="CP215" i="9"/>
  <c r="CQ215" i="9"/>
  <c r="CR215" i="9"/>
  <c r="CS215" i="9"/>
  <c r="CT215" i="9"/>
  <c r="CU215" i="9"/>
  <c r="CV215" i="9"/>
  <c r="CW215" i="9"/>
  <c r="CX215" i="9"/>
  <c r="CY215" i="9"/>
  <c r="CZ215" i="9"/>
  <c r="DA215" i="9"/>
  <c r="DC215" i="9"/>
  <c r="DB215" i="9"/>
  <c r="DD215" i="9"/>
  <c r="DE215" i="9"/>
  <c r="DF215" i="9"/>
  <c r="DG215" i="9"/>
  <c r="DH215" i="9"/>
  <c r="DI215" i="9"/>
  <c r="DJ215" i="9"/>
  <c r="DK215" i="9"/>
  <c r="DL215" i="9"/>
  <c r="DM215" i="9"/>
  <c r="BD216" i="9"/>
  <c r="AZ216" i="9"/>
  <c r="AV216" i="9"/>
  <c r="AR216" i="9"/>
  <c r="AN216" i="9"/>
  <c r="AJ216" i="9"/>
  <c r="AF216" i="9"/>
  <c r="AB216" i="9"/>
  <c r="X216" i="9"/>
  <c r="AK216" i="9"/>
  <c r="AC216" i="9"/>
  <c r="Y216" i="9"/>
  <c r="AX216" i="9"/>
  <c r="AP216" i="9"/>
  <c r="AH216" i="9"/>
  <c r="Z216" i="9"/>
  <c r="AY216" i="9"/>
  <c r="AU216" i="9"/>
  <c r="AI216" i="9"/>
  <c r="AA216" i="9"/>
  <c r="BE216" i="9"/>
  <c r="BA216" i="9"/>
  <c r="AW216" i="9"/>
  <c r="AS216" i="9"/>
  <c r="AO216" i="9"/>
  <c r="AG216" i="9"/>
  <c r="BB216" i="9"/>
  <c r="AT216" i="9"/>
  <c r="AD216" i="9"/>
  <c r="BG216" i="9"/>
  <c r="AQ216" i="9"/>
  <c r="AE216" i="9"/>
  <c r="BF216" i="9"/>
  <c r="AL216" i="9"/>
  <c r="BC216" i="9"/>
  <c r="AM216" i="9"/>
  <c r="W216" i="9"/>
  <c r="CB216" i="9"/>
  <c r="BY216" i="9"/>
  <c r="BX216" i="9"/>
  <c r="BU216" i="9"/>
  <c r="BT216" i="9"/>
  <c r="BQ216" i="9"/>
  <c r="BP216" i="9"/>
  <c r="F216" i="9"/>
  <c r="C218" i="9" a="1"/>
  <c r="K217" i="9" l="1"/>
  <c r="G217" i="9"/>
  <c r="S217" i="9"/>
  <c r="BS216" i="9"/>
  <c r="BN216" i="9"/>
  <c r="BR216" i="9"/>
  <c r="BV216" i="9"/>
  <c r="BZ216" i="9"/>
  <c r="O217" i="9"/>
  <c r="BO216" i="9"/>
  <c r="BW216" i="9"/>
  <c r="V217" i="9"/>
  <c r="R217" i="9"/>
  <c r="N217" i="9"/>
  <c r="J217" i="9"/>
  <c r="D217" i="9"/>
  <c r="E217" i="9" s="1"/>
  <c r="T217" i="9"/>
  <c r="P217" i="9"/>
  <c r="L217" i="9"/>
  <c r="H217" i="9"/>
  <c r="U217" i="9"/>
  <c r="Q217" i="9"/>
  <c r="M217" i="9"/>
  <c r="C218" i="9"/>
  <c r="I218" i="9" s="1"/>
  <c r="CC216" i="9"/>
  <c r="CD216" i="9"/>
  <c r="CE216" i="9"/>
  <c r="CF216" i="9"/>
  <c r="CG216" i="9"/>
  <c r="CH216" i="9"/>
  <c r="CI216" i="9"/>
  <c r="CJ216" i="9"/>
  <c r="CK216" i="9"/>
  <c r="CL216" i="9"/>
  <c r="CM216" i="9"/>
  <c r="CN216" i="9"/>
  <c r="CO216" i="9"/>
  <c r="CP216" i="9"/>
  <c r="CQ216" i="9"/>
  <c r="CR216" i="9"/>
  <c r="CS216" i="9"/>
  <c r="CT216" i="9"/>
  <c r="CU216" i="9"/>
  <c r="CV216" i="9"/>
  <c r="CW216" i="9"/>
  <c r="CX216" i="9"/>
  <c r="CY216" i="9"/>
  <c r="CZ216" i="9"/>
  <c r="DA216" i="9"/>
  <c r="DC216" i="9"/>
  <c r="DB216" i="9"/>
  <c r="DD216" i="9"/>
  <c r="DE216" i="9"/>
  <c r="DF216" i="9"/>
  <c r="DG216" i="9"/>
  <c r="DH216" i="9"/>
  <c r="DI216" i="9"/>
  <c r="DJ216" i="9"/>
  <c r="DK216" i="9"/>
  <c r="DL216" i="9"/>
  <c r="DM216" i="9"/>
  <c r="BD217" i="9"/>
  <c r="AZ217" i="9"/>
  <c r="AV217" i="9"/>
  <c r="AR217" i="9"/>
  <c r="AN217" i="9"/>
  <c r="AJ217" i="9"/>
  <c r="AF217" i="9"/>
  <c r="AB217" i="9"/>
  <c r="X217" i="9"/>
  <c r="AC217" i="9"/>
  <c r="BG217" i="9"/>
  <c r="AU217" i="9"/>
  <c r="AE217" i="9"/>
  <c r="BE217" i="9"/>
  <c r="BA217" i="9"/>
  <c r="AW217" i="9"/>
  <c r="AS217" i="9"/>
  <c r="AO217" i="9"/>
  <c r="AK217" i="9"/>
  <c r="AG217" i="9"/>
  <c r="Y217" i="9"/>
  <c r="BC217" i="9"/>
  <c r="AM217" i="9"/>
  <c r="AA217" i="9"/>
  <c r="BF217" i="9"/>
  <c r="BB217" i="9"/>
  <c r="AX217" i="9"/>
  <c r="AT217" i="9"/>
  <c r="AP217" i="9"/>
  <c r="AL217" i="9"/>
  <c r="AH217" i="9"/>
  <c r="AD217" i="9"/>
  <c r="Z217" i="9"/>
  <c r="AY217" i="9"/>
  <c r="AQ217" i="9"/>
  <c r="AI217" i="9"/>
  <c r="W217" i="9"/>
  <c r="K218" i="9"/>
  <c r="BJ218" i="9"/>
  <c r="BJ217" i="9"/>
  <c r="C219" i="9" a="1"/>
  <c r="CB217" i="9" l="1"/>
  <c r="BY217" i="9"/>
  <c r="F217" i="9"/>
  <c r="BU217" i="9"/>
  <c r="BQ217" i="9"/>
  <c r="BN217" i="9"/>
  <c r="BR217" i="9"/>
  <c r="BV217" i="9"/>
  <c r="BZ217" i="9"/>
  <c r="BO217" i="9"/>
  <c r="BS217" i="9"/>
  <c r="BW217" i="9"/>
  <c r="CA217" i="9"/>
  <c r="BP217" i="9"/>
  <c r="BT217" i="9"/>
  <c r="BX217" i="9"/>
  <c r="G218" i="9"/>
  <c r="O218" i="9"/>
  <c r="S218" i="9"/>
  <c r="V218" i="9"/>
  <c r="R218" i="9"/>
  <c r="N218" i="9"/>
  <c r="J218" i="9"/>
  <c r="D218" i="9"/>
  <c r="T218" i="9"/>
  <c r="P218" i="9"/>
  <c r="L218" i="9"/>
  <c r="H218" i="9"/>
  <c r="U218" i="9"/>
  <c r="Q218" i="9"/>
  <c r="M218" i="9"/>
  <c r="E218" i="9"/>
  <c r="CB218" i="9" s="1"/>
  <c r="C219" i="9"/>
  <c r="I219" i="9" s="1"/>
  <c r="CC217" i="9"/>
  <c r="CD217" i="9"/>
  <c r="CE217" i="9"/>
  <c r="CF217" i="9"/>
  <c r="CG217" i="9"/>
  <c r="CH217" i="9"/>
  <c r="CI217" i="9"/>
  <c r="CJ217" i="9"/>
  <c r="CK217" i="9"/>
  <c r="CL217" i="9"/>
  <c r="CM217" i="9"/>
  <c r="CN217" i="9"/>
  <c r="CO217" i="9"/>
  <c r="CP217" i="9"/>
  <c r="CQ217" i="9"/>
  <c r="CR217" i="9"/>
  <c r="CS217" i="9"/>
  <c r="CT217" i="9"/>
  <c r="CU217" i="9"/>
  <c r="CV217" i="9"/>
  <c r="CW217" i="9"/>
  <c r="CX217" i="9"/>
  <c r="CY217" i="9"/>
  <c r="CZ217" i="9"/>
  <c r="DA217" i="9"/>
  <c r="DC217" i="9"/>
  <c r="DB217" i="9"/>
  <c r="DD217" i="9"/>
  <c r="DE217" i="9"/>
  <c r="DF217" i="9"/>
  <c r="DG217" i="9"/>
  <c r="DH217" i="9"/>
  <c r="DI217" i="9"/>
  <c r="DJ217" i="9"/>
  <c r="DK217" i="9"/>
  <c r="DL217" i="9"/>
  <c r="DM217" i="9"/>
  <c r="BD218" i="9"/>
  <c r="AZ218" i="9"/>
  <c r="AV218" i="9"/>
  <c r="AR218" i="9"/>
  <c r="AN218" i="9"/>
  <c r="AJ218" i="9"/>
  <c r="AF218" i="9"/>
  <c r="AB218" i="9"/>
  <c r="X218" i="9"/>
  <c r="AG218" i="9"/>
  <c r="Y218" i="9"/>
  <c r="BG218" i="9"/>
  <c r="AU218" i="9"/>
  <c r="AE218" i="9"/>
  <c r="W218" i="9"/>
  <c r="BE218" i="9"/>
  <c r="BA218" i="9"/>
  <c r="AW218" i="9"/>
  <c r="AS218" i="9"/>
  <c r="AO218" i="9"/>
  <c r="AK218" i="9"/>
  <c r="AC218" i="9"/>
  <c r="Z218" i="9"/>
  <c r="AY218" i="9"/>
  <c r="AI218" i="9"/>
  <c r="BF218" i="9"/>
  <c r="BB218" i="9"/>
  <c r="AX218" i="9"/>
  <c r="AT218" i="9"/>
  <c r="AP218" i="9"/>
  <c r="AL218" i="9"/>
  <c r="AH218" i="9"/>
  <c r="AD218" i="9"/>
  <c r="BC218" i="9"/>
  <c r="AQ218" i="9"/>
  <c r="AM218" i="9"/>
  <c r="AA218" i="9"/>
  <c r="S219" i="9"/>
  <c r="BU218" i="9"/>
  <c r="F218" i="9"/>
  <c r="C220" i="9" a="1"/>
  <c r="BO218" i="9" l="1"/>
  <c r="BW218" i="9"/>
  <c r="BQ218" i="9"/>
  <c r="BY218" i="9"/>
  <c r="BS218" i="9"/>
  <c r="CA218" i="9"/>
  <c r="K219" i="9"/>
  <c r="O219" i="9"/>
  <c r="G219" i="9"/>
  <c r="V219" i="9"/>
  <c r="R219" i="9"/>
  <c r="N219" i="9"/>
  <c r="J219" i="9"/>
  <c r="D219" i="9"/>
  <c r="T219" i="9"/>
  <c r="P219" i="9"/>
  <c r="L219" i="9"/>
  <c r="H219" i="9"/>
  <c r="U219" i="9"/>
  <c r="Q219" i="9"/>
  <c r="M219" i="9"/>
  <c r="BN218" i="9"/>
  <c r="BR218" i="9"/>
  <c r="BV218" i="9"/>
  <c r="BZ218" i="9"/>
  <c r="BP218" i="9"/>
  <c r="BT218" i="9"/>
  <c r="BX218" i="9"/>
  <c r="E219" i="9"/>
  <c r="CB219" i="9" s="1"/>
  <c r="C220" i="9"/>
  <c r="I220" i="9" s="1"/>
  <c r="CC218" i="9"/>
  <c r="CD218" i="9"/>
  <c r="CE218" i="9"/>
  <c r="CF218" i="9"/>
  <c r="CG218" i="9"/>
  <c r="CH218" i="9"/>
  <c r="CI218" i="9"/>
  <c r="CJ218" i="9"/>
  <c r="CK218" i="9"/>
  <c r="CL218" i="9"/>
  <c r="CM218" i="9"/>
  <c r="CN218" i="9"/>
  <c r="CO218" i="9"/>
  <c r="CP218" i="9"/>
  <c r="CQ218" i="9"/>
  <c r="CR218" i="9"/>
  <c r="CS218" i="9"/>
  <c r="CT218" i="9"/>
  <c r="CU218" i="9"/>
  <c r="CV218" i="9"/>
  <c r="CW218" i="9"/>
  <c r="CX218" i="9"/>
  <c r="CY218" i="9"/>
  <c r="CZ218" i="9"/>
  <c r="DA218" i="9"/>
  <c r="DB218" i="9"/>
  <c r="DC218" i="9"/>
  <c r="DD218" i="9"/>
  <c r="DE218" i="9"/>
  <c r="DF218" i="9"/>
  <c r="DG218" i="9"/>
  <c r="DH218" i="9"/>
  <c r="DI218" i="9"/>
  <c r="DJ218" i="9"/>
  <c r="DK218" i="9"/>
  <c r="DL218" i="9"/>
  <c r="DM218" i="9"/>
  <c r="BD219" i="9"/>
  <c r="AZ219" i="9"/>
  <c r="AV219" i="9"/>
  <c r="AR219" i="9"/>
  <c r="AN219" i="9"/>
  <c r="AJ219" i="9"/>
  <c r="AF219" i="9"/>
  <c r="AB219" i="9"/>
  <c r="X219" i="9"/>
  <c r="AG219" i="9"/>
  <c r="Y219" i="9"/>
  <c r="BB219" i="9"/>
  <c r="AT219" i="9"/>
  <c r="AH219" i="9"/>
  <c r="Z219" i="9"/>
  <c r="BC219" i="9"/>
  <c r="AU219" i="9"/>
  <c r="AI219" i="9"/>
  <c r="AA219" i="9"/>
  <c r="BE219" i="9"/>
  <c r="BA219" i="9"/>
  <c r="AW219" i="9"/>
  <c r="AS219" i="9"/>
  <c r="AO219" i="9"/>
  <c r="AK219" i="9"/>
  <c r="AC219" i="9"/>
  <c r="AX219" i="9"/>
  <c r="AP219" i="9"/>
  <c r="AD219" i="9"/>
  <c r="AY219" i="9"/>
  <c r="AM219" i="9"/>
  <c r="W219" i="9"/>
  <c r="BF219" i="9"/>
  <c r="AL219" i="9"/>
  <c r="BG219" i="9"/>
  <c r="AQ219" i="9"/>
  <c r="AE219" i="9"/>
  <c r="D220" i="9"/>
  <c r="H220" i="9"/>
  <c r="J220" i="9"/>
  <c r="L220" i="9"/>
  <c r="N220" i="9"/>
  <c r="P220" i="9"/>
  <c r="R220" i="9"/>
  <c r="T220" i="9"/>
  <c r="V220" i="9"/>
  <c r="BY219" i="9"/>
  <c r="BU219" i="9"/>
  <c r="BQ219" i="9"/>
  <c r="F219" i="9"/>
  <c r="C221" i="9" a="1"/>
  <c r="BJ219" i="9"/>
  <c r="BN219" i="9" l="1"/>
  <c r="BR219" i="9"/>
  <c r="BV219" i="9"/>
  <c r="BZ219" i="9"/>
  <c r="BO219" i="9"/>
  <c r="BW219" i="9"/>
  <c r="CA219" i="9"/>
  <c r="BS219" i="9"/>
  <c r="BP219" i="9"/>
  <c r="BT219" i="9"/>
  <c r="BX219" i="9"/>
  <c r="S220" i="9"/>
  <c r="O220" i="9"/>
  <c r="K220" i="9"/>
  <c r="G220" i="9"/>
  <c r="U220" i="9"/>
  <c r="Q220" i="9"/>
  <c r="M220" i="9"/>
  <c r="E220" i="9"/>
  <c r="CA220" i="9" s="1"/>
  <c r="C221" i="9"/>
  <c r="H221" i="9" s="1"/>
  <c r="CC219" i="9"/>
  <c r="CD219" i="9"/>
  <c r="CE219" i="9"/>
  <c r="CF219" i="9"/>
  <c r="CG219" i="9"/>
  <c r="CH219" i="9"/>
  <c r="CI219" i="9"/>
  <c r="CJ219" i="9"/>
  <c r="CK219" i="9"/>
  <c r="CL219" i="9"/>
  <c r="CM219" i="9"/>
  <c r="CN219" i="9"/>
  <c r="CO219" i="9"/>
  <c r="CP219" i="9"/>
  <c r="CQ219" i="9"/>
  <c r="CR219" i="9"/>
  <c r="CS219" i="9"/>
  <c r="CT219" i="9"/>
  <c r="CU219" i="9"/>
  <c r="CV219" i="9"/>
  <c r="CW219" i="9"/>
  <c r="CX219" i="9"/>
  <c r="CY219" i="9"/>
  <c r="CZ219" i="9"/>
  <c r="DA219" i="9"/>
  <c r="DC219" i="9"/>
  <c r="DB219" i="9"/>
  <c r="DD219" i="9"/>
  <c r="DE219" i="9"/>
  <c r="DF219" i="9"/>
  <c r="DG219" i="9"/>
  <c r="DH219" i="9"/>
  <c r="DI219" i="9"/>
  <c r="DJ219" i="9"/>
  <c r="DK219" i="9"/>
  <c r="DL219" i="9"/>
  <c r="DM219" i="9"/>
  <c r="BD220" i="9"/>
  <c r="AZ220" i="9"/>
  <c r="AV220" i="9"/>
  <c r="AR220" i="9"/>
  <c r="AN220" i="9"/>
  <c r="AJ220" i="9"/>
  <c r="AF220" i="9"/>
  <c r="AB220" i="9"/>
  <c r="X220" i="9"/>
  <c r="Y220" i="9"/>
  <c r="AY220" i="9"/>
  <c r="AM220" i="9"/>
  <c r="AA220" i="9"/>
  <c r="BE220" i="9"/>
  <c r="BA220" i="9"/>
  <c r="AW220" i="9"/>
  <c r="AS220" i="9"/>
  <c r="AO220" i="9"/>
  <c r="AK220" i="9"/>
  <c r="AG220" i="9"/>
  <c r="AC220" i="9"/>
  <c r="BC220" i="9"/>
  <c r="AQ220" i="9"/>
  <c r="W220" i="9"/>
  <c r="BF220" i="9"/>
  <c r="BB220" i="9"/>
  <c r="AX220" i="9"/>
  <c r="AT220" i="9"/>
  <c r="AP220" i="9"/>
  <c r="AL220" i="9"/>
  <c r="AH220" i="9"/>
  <c r="AD220" i="9"/>
  <c r="Z220" i="9"/>
  <c r="BG220" i="9"/>
  <c r="AU220" i="9"/>
  <c r="AI220" i="9"/>
  <c r="AE220" i="9"/>
  <c r="M221" i="9"/>
  <c r="BZ220" i="9"/>
  <c r="BY220" i="9"/>
  <c r="BV220" i="9"/>
  <c r="BU220" i="9"/>
  <c r="BR220" i="9"/>
  <c r="BQ220" i="9"/>
  <c r="BN220" i="9"/>
  <c r="F220" i="9"/>
  <c r="BJ220" i="9"/>
  <c r="C222" i="9" a="1"/>
  <c r="BJ221" i="9"/>
  <c r="G221" i="9" l="1"/>
  <c r="R221" i="9"/>
  <c r="V221" i="9"/>
  <c r="Q221" i="9"/>
  <c r="K221" i="9"/>
  <c r="D221" i="9"/>
  <c r="U221" i="9"/>
  <c r="O221" i="9"/>
  <c r="J221" i="9"/>
  <c r="S221" i="9"/>
  <c r="N221" i="9"/>
  <c r="I221" i="9"/>
  <c r="BP220" i="9"/>
  <c r="BT220" i="9"/>
  <c r="BX220" i="9"/>
  <c r="CB220" i="9"/>
  <c r="BO220" i="9"/>
  <c r="BS220" i="9"/>
  <c r="BW220" i="9"/>
  <c r="T221" i="9"/>
  <c r="P221" i="9"/>
  <c r="L221" i="9"/>
  <c r="E221" i="9"/>
  <c r="CB221" i="9" s="1"/>
  <c r="C222" i="9"/>
  <c r="I222" i="9" s="1"/>
  <c r="CC220" i="9"/>
  <c r="CD220" i="9"/>
  <c r="CE220" i="9"/>
  <c r="CF220" i="9"/>
  <c r="CG220" i="9"/>
  <c r="CH220" i="9"/>
  <c r="CI220" i="9"/>
  <c r="CJ220" i="9"/>
  <c r="CK220" i="9"/>
  <c r="CL220" i="9"/>
  <c r="CM220" i="9"/>
  <c r="CN220" i="9"/>
  <c r="CO220" i="9"/>
  <c r="CP220" i="9"/>
  <c r="CQ220" i="9"/>
  <c r="CR220" i="9"/>
  <c r="CS220" i="9"/>
  <c r="CT220" i="9"/>
  <c r="CU220" i="9"/>
  <c r="CV220" i="9"/>
  <c r="CW220" i="9"/>
  <c r="CX220" i="9"/>
  <c r="CY220" i="9"/>
  <c r="CZ220" i="9"/>
  <c r="DA220" i="9"/>
  <c r="DC220" i="9"/>
  <c r="DB220" i="9"/>
  <c r="DD220" i="9"/>
  <c r="DE220" i="9"/>
  <c r="DF220" i="9"/>
  <c r="DG220" i="9"/>
  <c r="DH220" i="9"/>
  <c r="DI220" i="9"/>
  <c r="DJ220" i="9"/>
  <c r="DK220" i="9"/>
  <c r="DL220" i="9"/>
  <c r="DM220" i="9"/>
  <c r="BD221" i="9"/>
  <c r="AZ221" i="9"/>
  <c r="AV221" i="9"/>
  <c r="AR221" i="9"/>
  <c r="AN221" i="9"/>
  <c r="AJ221" i="9"/>
  <c r="AF221" i="9"/>
  <c r="AB221" i="9"/>
  <c r="X221" i="9"/>
  <c r="AG221" i="9"/>
  <c r="Y221" i="9"/>
  <c r="BG221" i="9"/>
  <c r="AU221" i="9"/>
  <c r="AE221" i="9"/>
  <c r="BE221" i="9"/>
  <c r="BA221" i="9"/>
  <c r="AW221" i="9"/>
  <c r="AS221" i="9"/>
  <c r="AO221" i="9"/>
  <c r="AK221" i="9"/>
  <c r="AC221" i="9"/>
  <c r="Z221" i="9"/>
  <c r="AY221" i="9"/>
  <c r="AM221" i="9"/>
  <c r="W221" i="9"/>
  <c r="BF221" i="9"/>
  <c r="BB221" i="9"/>
  <c r="AX221" i="9"/>
  <c r="AT221" i="9"/>
  <c r="AP221" i="9"/>
  <c r="AL221" i="9"/>
  <c r="AH221" i="9"/>
  <c r="AD221" i="9"/>
  <c r="BC221" i="9"/>
  <c r="AQ221" i="9"/>
  <c r="AI221" i="9"/>
  <c r="AA221" i="9"/>
  <c r="G222" i="9"/>
  <c r="O222" i="9"/>
  <c r="F221" i="9"/>
  <c r="BJ222" i="9"/>
  <c r="C223" i="9" a="1"/>
  <c r="V222" i="9" l="1"/>
  <c r="D222" i="9"/>
  <c r="N222" i="9"/>
  <c r="S222" i="9"/>
  <c r="K222" i="9"/>
  <c r="R222" i="9"/>
  <c r="J222" i="9"/>
  <c r="BY221" i="9"/>
  <c r="BU221" i="9"/>
  <c r="T222" i="9"/>
  <c r="P222" i="9"/>
  <c r="L222" i="9"/>
  <c r="H222" i="9"/>
  <c r="BQ221" i="9"/>
  <c r="U222" i="9"/>
  <c r="Q222" i="9"/>
  <c r="M222" i="9"/>
  <c r="BS221" i="9"/>
  <c r="CA221" i="9"/>
  <c r="BO221" i="9"/>
  <c r="BW221" i="9"/>
  <c r="BN221" i="9"/>
  <c r="BR221" i="9"/>
  <c r="BV221" i="9"/>
  <c r="BZ221" i="9"/>
  <c r="BP221" i="9"/>
  <c r="BT221" i="9"/>
  <c r="BX221" i="9"/>
  <c r="E222" i="9"/>
  <c r="BW222" i="9" s="1"/>
  <c r="C223" i="9"/>
  <c r="CC221" i="9"/>
  <c r="CD221" i="9"/>
  <c r="CE221" i="9"/>
  <c r="CF221" i="9"/>
  <c r="CG221" i="9"/>
  <c r="CH221" i="9"/>
  <c r="CI221" i="9"/>
  <c r="CJ221" i="9"/>
  <c r="CK221" i="9"/>
  <c r="CL221" i="9"/>
  <c r="CM221" i="9"/>
  <c r="CN221" i="9"/>
  <c r="CO221" i="9"/>
  <c r="CP221" i="9"/>
  <c r="CQ221" i="9"/>
  <c r="CR221" i="9"/>
  <c r="CS221" i="9"/>
  <c r="CT221" i="9"/>
  <c r="CU221" i="9"/>
  <c r="CV221" i="9"/>
  <c r="CW221" i="9"/>
  <c r="CX221" i="9"/>
  <c r="CY221" i="9"/>
  <c r="CZ221" i="9"/>
  <c r="DA221" i="9"/>
  <c r="DC221" i="9"/>
  <c r="DB221" i="9"/>
  <c r="DD221" i="9"/>
  <c r="DE221" i="9"/>
  <c r="DF221" i="9"/>
  <c r="DG221" i="9"/>
  <c r="DH221" i="9"/>
  <c r="DI221" i="9"/>
  <c r="DJ221" i="9"/>
  <c r="DK221" i="9"/>
  <c r="DL221" i="9"/>
  <c r="DM221" i="9"/>
  <c r="BD222" i="9"/>
  <c r="AZ222" i="9"/>
  <c r="AV222" i="9"/>
  <c r="AR222" i="9"/>
  <c r="AN222" i="9"/>
  <c r="AJ222" i="9"/>
  <c r="AF222" i="9"/>
  <c r="AB222" i="9"/>
  <c r="X222" i="9"/>
  <c r="AG222" i="9"/>
  <c r="Y222" i="9"/>
  <c r="BB222" i="9"/>
  <c r="AT222" i="9"/>
  <c r="AL222" i="9"/>
  <c r="AD222" i="9"/>
  <c r="BC222" i="9"/>
  <c r="AU222" i="9"/>
  <c r="AI222" i="9"/>
  <c r="AA222" i="9"/>
  <c r="BE222" i="9"/>
  <c r="BA222" i="9"/>
  <c r="AW222" i="9"/>
  <c r="AS222" i="9"/>
  <c r="AO222" i="9"/>
  <c r="AK222" i="9"/>
  <c r="AC222" i="9"/>
  <c r="AX222" i="9"/>
  <c r="AP222" i="9"/>
  <c r="Z222" i="9"/>
  <c r="AY222" i="9"/>
  <c r="AM222" i="9"/>
  <c r="W222" i="9"/>
  <c r="BF222" i="9"/>
  <c r="AH222" i="9"/>
  <c r="BG222" i="9"/>
  <c r="AQ222" i="9"/>
  <c r="AE222" i="9"/>
  <c r="D223" i="9"/>
  <c r="G223" i="9"/>
  <c r="H223" i="9"/>
  <c r="I223" i="9"/>
  <c r="J223" i="9"/>
  <c r="K223" i="9"/>
  <c r="L223" i="9"/>
  <c r="M223" i="9"/>
  <c r="N223" i="9"/>
  <c r="O223" i="9"/>
  <c r="P223" i="9"/>
  <c r="Q223" i="9"/>
  <c r="R223" i="9"/>
  <c r="S223" i="9"/>
  <c r="T223" i="9"/>
  <c r="U223" i="9"/>
  <c r="V223" i="9"/>
  <c r="BY222" i="9"/>
  <c r="BU222" i="9"/>
  <c r="BQ222" i="9"/>
  <c r="F222" i="9"/>
  <c r="BJ223" i="9"/>
  <c r="C224" i="9" a="1"/>
  <c r="BS222" i="9" l="1"/>
  <c r="CA222" i="9"/>
  <c r="BN222" i="9"/>
  <c r="BR222" i="9"/>
  <c r="BV222" i="9"/>
  <c r="BZ222" i="9"/>
  <c r="BP222" i="9"/>
  <c r="BT222" i="9"/>
  <c r="BX222" i="9"/>
  <c r="CB222" i="9"/>
  <c r="BO222" i="9"/>
  <c r="E223" i="9"/>
  <c r="CB223" i="9" s="1"/>
  <c r="C224" i="9"/>
  <c r="H224" i="9" s="1"/>
  <c r="CC222" i="9"/>
  <c r="CD222" i="9"/>
  <c r="CE222" i="9"/>
  <c r="CF222" i="9"/>
  <c r="CG222" i="9"/>
  <c r="CH222" i="9"/>
  <c r="CI222" i="9"/>
  <c r="CJ222" i="9"/>
  <c r="CK222" i="9"/>
  <c r="CL222" i="9"/>
  <c r="CM222" i="9"/>
  <c r="CN222" i="9"/>
  <c r="CO222" i="9"/>
  <c r="CP222" i="9"/>
  <c r="CQ222" i="9"/>
  <c r="CR222" i="9"/>
  <c r="CS222" i="9"/>
  <c r="CT222" i="9"/>
  <c r="CU222" i="9"/>
  <c r="CV222" i="9"/>
  <c r="CW222" i="9"/>
  <c r="CX222" i="9"/>
  <c r="CY222" i="9"/>
  <c r="CZ222" i="9"/>
  <c r="DA222" i="9"/>
  <c r="DB222" i="9"/>
  <c r="DC222" i="9"/>
  <c r="DD222" i="9"/>
  <c r="DE222" i="9"/>
  <c r="DF222" i="9"/>
  <c r="DG222" i="9"/>
  <c r="DH222" i="9"/>
  <c r="DI222" i="9"/>
  <c r="DJ222" i="9"/>
  <c r="DK222" i="9"/>
  <c r="DL222" i="9"/>
  <c r="DM222" i="9"/>
  <c r="BD223" i="9"/>
  <c r="AZ223" i="9"/>
  <c r="AV223" i="9"/>
  <c r="AR223" i="9"/>
  <c r="AN223" i="9"/>
  <c r="AJ223" i="9"/>
  <c r="AF223" i="9"/>
  <c r="AB223" i="9"/>
  <c r="X223" i="9"/>
  <c r="AG223" i="9"/>
  <c r="Y223" i="9"/>
  <c r="BG223" i="9"/>
  <c r="AQ223" i="9"/>
  <c r="AE223" i="9"/>
  <c r="BE223" i="9"/>
  <c r="BA223" i="9"/>
  <c r="AW223" i="9"/>
  <c r="AS223" i="9"/>
  <c r="AO223" i="9"/>
  <c r="AK223" i="9"/>
  <c r="AC223" i="9"/>
  <c r="Z223" i="9"/>
  <c r="AY223" i="9"/>
  <c r="AM223" i="9"/>
  <c r="AA223" i="9"/>
  <c r="BF223" i="9"/>
  <c r="BB223" i="9"/>
  <c r="AX223" i="9"/>
  <c r="AT223" i="9"/>
  <c r="AP223" i="9"/>
  <c r="AL223" i="9"/>
  <c r="AH223" i="9"/>
  <c r="AD223" i="9"/>
  <c r="BC223" i="9"/>
  <c r="AU223" i="9"/>
  <c r="AI223" i="9"/>
  <c r="W223" i="9"/>
  <c r="D224" i="9"/>
  <c r="G224" i="9"/>
  <c r="I224" i="9"/>
  <c r="J224" i="9"/>
  <c r="K224" i="9"/>
  <c r="M224" i="9"/>
  <c r="N224" i="9"/>
  <c r="O224" i="9"/>
  <c r="Q224" i="9"/>
  <c r="R224" i="9"/>
  <c r="S224" i="9"/>
  <c r="U224" i="9"/>
  <c r="V224" i="9"/>
  <c r="C225" i="9" a="1"/>
  <c r="BJ224" i="9"/>
  <c r="BU223" i="9" l="1"/>
  <c r="F223" i="9"/>
  <c r="T224" i="9"/>
  <c r="P224" i="9"/>
  <c r="L224" i="9"/>
  <c r="CA223" i="9"/>
  <c r="BS223" i="9"/>
  <c r="BQ223" i="9"/>
  <c r="BY223" i="9"/>
  <c r="BO223" i="9"/>
  <c r="BW223" i="9"/>
  <c r="BN223" i="9"/>
  <c r="BR223" i="9"/>
  <c r="BV223" i="9"/>
  <c r="BZ223" i="9"/>
  <c r="BP223" i="9"/>
  <c r="BT223" i="9"/>
  <c r="BX223" i="9"/>
  <c r="E224" i="9"/>
  <c r="C225" i="9"/>
  <c r="I225" i="9" s="1"/>
  <c r="CC223" i="9"/>
  <c r="CD223" i="9"/>
  <c r="CE223" i="9"/>
  <c r="CF223" i="9"/>
  <c r="CG223" i="9"/>
  <c r="CH223" i="9"/>
  <c r="CI223" i="9"/>
  <c r="CJ223" i="9"/>
  <c r="CK223" i="9"/>
  <c r="CL223" i="9"/>
  <c r="CM223" i="9"/>
  <c r="CN223" i="9"/>
  <c r="CO223" i="9"/>
  <c r="CP223" i="9"/>
  <c r="CQ223" i="9"/>
  <c r="CR223" i="9"/>
  <c r="CS223" i="9"/>
  <c r="CT223" i="9"/>
  <c r="CU223" i="9"/>
  <c r="CV223" i="9"/>
  <c r="CW223" i="9"/>
  <c r="CX223" i="9"/>
  <c r="CY223" i="9"/>
  <c r="CZ223" i="9"/>
  <c r="DA223" i="9"/>
  <c r="DC223" i="9"/>
  <c r="DB223" i="9"/>
  <c r="DD223" i="9"/>
  <c r="DE223" i="9"/>
  <c r="DF223" i="9"/>
  <c r="DG223" i="9"/>
  <c r="DH223" i="9"/>
  <c r="DI223" i="9"/>
  <c r="DJ223" i="9"/>
  <c r="DK223" i="9"/>
  <c r="DL223" i="9"/>
  <c r="DM223" i="9"/>
  <c r="BD224" i="9"/>
  <c r="AZ224" i="9"/>
  <c r="AV224" i="9"/>
  <c r="AR224" i="9"/>
  <c r="AN224" i="9"/>
  <c r="AJ224" i="9"/>
  <c r="AF224" i="9"/>
  <c r="AB224" i="9"/>
  <c r="X224" i="9"/>
  <c r="AG224" i="9"/>
  <c r="Y224" i="9"/>
  <c r="BG224" i="9"/>
  <c r="AY224" i="9"/>
  <c r="AM224" i="9"/>
  <c r="W224" i="9"/>
  <c r="BE224" i="9"/>
  <c r="BA224" i="9"/>
  <c r="AW224" i="9"/>
  <c r="AS224" i="9"/>
  <c r="AO224" i="9"/>
  <c r="AK224" i="9"/>
  <c r="AC224" i="9"/>
  <c r="Z224" i="9"/>
  <c r="AU224" i="9"/>
  <c r="AE224" i="9"/>
  <c r="BF224" i="9"/>
  <c r="BB224" i="9"/>
  <c r="AX224" i="9"/>
  <c r="AT224" i="9"/>
  <c r="AP224" i="9"/>
  <c r="AL224" i="9"/>
  <c r="AH224" i="9"/>
  <c r="AD224" i="9"/>
  <c r="BC224" i="9"/>
  <c r="AQ224" i="9"/>
  <c r="AI224" i="9"/>
  <c r="AA224" i="9"/>
  <c r="P225" i="9"/>
  <c r="CB224" i="9"/>
  <c r="CA224" i="9"/>
  <c r="BZ224" i="9"/>
  <c r="BY224" i="9"/>
  <c r="BX224" i="9"/>
  <c r="BW224" i="9"/>
  <c r="BV224" i="9"/>
  <c r="BU224" i="9"/>
  <c r="BT224" i="9"/>
  <c r="BS224" i="9"/>
  <c r="BR224" i="9"/>
  <c r="BQ224" i="9"/>
  <c r="BP224" i="9"/>
  <c r="BO224" i="9"/>
  <c r="BN224" i="9"/>
  <c r="F224" i="9"/>
  <c r="C226" i="9" a="1"/>
  <c r="H225" i="9" l="1"/>
  <c r="V225" i="9"/>
  <c r="N225" i="9"/>
  <c r="D225" i="9"/>
  <c r="T225" i="9"/>
  <c r="L225" i="9"/>
  <c r="R225" i="9"/>
  <c r="J225" i="9"/>
  <c r="S225" i="9"/>
  <c r="O225" i="9"/>
  <c r="K225" i="9"/>
  <c r="G225" i="9"/>
  <c r="U225" i="9"/>
  <c r="Q225" i="9"/>
  <c r="M225" i="9"/>
  <c r="E225" i="9"/>
  <c r="BZ225" i="9" s="1"/>
  <c r="C226" i="9"/>
  <c r="H226" i="9" s="1"/>
  <c r="CC224" i="9"/>
  <c r="CD224" i="9"/>
  <c r="CE224" i="9"/>
  <c r="CF224" i="9"/>
  <c r="CG224" i="9"/>
  <c r="CH224" i="9"/>
  <c r="CI224" i="9"/>
  <c r="CJ224" i="9"/>
  <c r="CK224" i="9"/>
  <c r="CL224" i="9"/>
  <c r="CM224" i="9"/>
  <c r="CN224" i="9"/>
  <c r="CO224" i="9"/>
  <c r="CP224" i="9"/>
  <c r="CQ224" i="9"/>
  <c r="CR224" i="9"/>
  <c r="CS224" i="9"/>
  <c r="CT224" i="9"/>
  <c r="CU224" i="9"/>
  <c r="CV224" i="9"/>
  <c r="CW224" i="9"/>
  <c r="CX224" i="9"/>
  <c r="CY224" i="9"/>
  <c r="CZ224" i="9"/>
  <c r="DA224" i="9"/>
  <c r="DC224" i="9"/>
  <c r="DB224" i="9"/>
  <c r="DD224" i="9"/>
  <c r="DE224" i="9"/>
  <c r="DF224" i="9"/>
  <c r="DG224" i="9"/>
  <c r="DH224" i="9"/>
  <c r="DI224" i="9"/>
  <c r="DJ224" i="9"/>
  <c r="DK224" i="9"/>
  <c r="DL224" i="9"/>
  <c r="DM224" i="9"/>
  <c r="BD225" i="9"/>
  <c r="AZ225" i="9"/>
  <c r="AV225" i="9"/>
  <c r="AR225" i="9"/>
  <c r="AN225" i="9"/>
  <c r="AJ225" i="9"/>
  <c r="AF225" i="9"/>
  <c r="AB225" i="9"/>
  <c r="X225" i="9"/>
  <c r="AG225" i="9"/>
  <c r="Y225" i="9"/>
  <c r="BB225" i="9"/>
  <c r="AT225" i="9"/>
  <c r="AH225" i="9"/>
  <c r="AD225" i="9"/>
  <c r="BC225" i="9"/>
  <c r="AQ225" i="9"/>
  <c r="AM225" i="9"/>
  <c r="AA225" i="9"/>
  <c r="BE225" i="9"/>
  <c r="BA225" i="9"/>
  <c r="AW225" i="9"/>
  <c r="AS225" i="9"/>
  <c r="AO225" i="9"/>
  <c r="AK225" i="9"/>
  <c r="AC225" i="9"/>
  <c r="AX225" i="9"/>
  <c r="AL225" i="9"/>
  <c r="BG225" i="9"/>
  <c r="AY225" i="9"/>
  <c r="AE225" i="9"/>
  <c r="W225" i="9"/>
  <c r="BF225" i="9"/>
  <c r="AP225" i="9"/>
  <c r="Z225" i="9"/>
  <c r="AU225" i="9"/>
  <c r="AI225" i="9"/>
  <c r="G226" i="9"/>
  <c r="O226" i="9"/>
  <c r="V226" i="9"/>
  <c r="BT225" i="9"/>
  <c r="BJ225" i="9"/>
  <c r="C227" i="9" a="1"/>
  <c r="BU225" i="9" l="1"/>
  <c r="F225" i="9"/>
  <c r="U226" i="9"/>
  <c r="M226" i="9"/>
  <c r="D226" i="9"/>
  <c r="R226" i="9"/>
  <c r="K226" i="9"/>
  <c r="Q226" i="9"/>
  <c r="J226" i="9"/>
  <c r="BQ225" i="9"/>
  <c r="BY225" i="9"/>
  <c r="BP225" i="9"/>
  <c r="BX225" i="9"/>
  <c r="S226" i="9"/>
  <c r="N226" i="9"/>
  <c r="I226" i="9"/>
  <c r="BO225" i="9"/>
  <c r="BS225" i="9"/>
  <c r="BW225" i="9"/>
  <c r="CB225" i="9"/>
  <c r="BN225" i="9"/>
  <c r="BR225" i="9"/>
  <c r="BV225" i="9"/>
  <c r="CA225" i="9"/>
  <c r="T226" i="9"/>
  <c r="P226" i="9"/>
  <c r="L226" i="9"/>
  <c r="E226" i="9"/>
  <c r="CB226" i="9" s="1"/>
  <c r="C227" i="9"/>
  <c r="H227" i="9" s="1"/>
  <c r="CC225" i="9"/>
  <c r="CD225" i="9"/>
  <c r="CE225" i="9"/>
  <c r="CF225" i="9"/>
  <c r="CG225" i="9"/>
  <c r="CH225" i="9"/>
  <c r="CI225" i="9"/>
  <c r="CJ225" i="9"/>
  <c r="CK225" i="9"/>
  <c r="CL225" i="9"/>
  <c r="CM225" i="9"/>
  <c r="CN225" i="9"/>
  <c r="CO225" i="9"/>
  <c r="CP225" i="9"/>
  <c r="CQ225" i="9"/>
  <c r="CR225" i="9"/>
  <c r="CS225" i="9"/>
  <c r="CT225" i="9"/>
  <c r="CU225" i="9"/>
  <c r="CV225" i="9"/>
  <c r="CW225" i="9"/>
  <c r="CX225" i="9"/>
  <c r="CY225" i="9"/>
  <c r="CZ225" i="9"/>
  <c r="DA225" i="9"/>
  <c r="DC225" i="9"/>
  <c r="DB225" i="9"/>
  <c r="DD225" i="9"/>
  <c r="DE225" i="9"/>
  <c r="DF225" i="9"/>
  <c r="DG225" i="9"/>
  <c r="DH225" i="9"/>
  <c r="DI225" i="9"/>
  <c r="DJ225" i="9"/>
  <c r="DK225" i="9"/>
  <c r="DL225" i="9"/>
  <c r="DM225" i="9"/>
  <c r="BD226" i="9"/>
  <c r="AZ226" i="9"/>
  <c r="AV226" i="9"/>
  <c r="AR226" i="9"/>
  <c r="AN226" i="9"/>
  <c r="AJ226" i="9"/>
  <c r="AF226" i="9"/>
  <c r="AB226" i="9"/>
  <c r="X226" i="9"/>
  <c r="AG226" i="9"/>
  <c r="Y226" i="9"/>
  <c r="BG226" i="9"/>
  <c r="AU226" i="9"/>
  <c r="AE226" i="9"/>
  <c r="BE226" i="9"/>
  <c r="BA226" i="9"/>
  <c r="AW226" i="9"/>
  <c r="AS226" i="9"/>
  <c r="AO226" i="9"/>
  <c r="AK226" i="9"/>
  <c r="AC226" i="9"/>
  <c r="Z226" i="9"/>
  <c r="AY226" i="9"/>
  <c r="AM226" i="9"/>
  <c r="W226" i="9"/>
  <c r="BF226" i="9"/>
  <c r="BB226" i="9"/>
  <c r="AX226" i="9"/>
  <c r="AT226" i="9"/>
  <c r="AP226" i="9"/>
  <c r="AL226" i="9"/>
  <c r="AH226" i="9"/>
  <c r="AD226" i="9"/>
  <c r="BC226" i="9"/>
  <c r="AQ226" i="9"/>
  <c r="AI226" i="9"/>
  <c r="AA226" i="9"/>
  <c r="G227" i="9"/>
  <c r="K227" i="9"/>
  <c r="O227" i="9"/>
  <c r="S227" i="9"/>
  <c r="BW226" i="9"/>
  <c r="C228" i="9" a="1"/>
  <c r="BJ226" i="9"/>
  <c r="BJ227" i="9"/>
  <c r="BO226" i="9" l="1"/>
  <c r="F226" i="9"/>
  <c r="BU226" i="9"/>
  <c r="V227" i="9"/>
  <c r="R227" i="9"/>
  <c r="N227" i="9"/>
  <c r="J227" i="9"/>
  <c r="D227" i="9"/>
  <c r="E227" i="9" s="1"/>
  <c r="U227" i="9"/>
  <c r="M227" i="9"/>
  <c r="I227" i="9"/>
  <c r="Q227" i="9"/>
  <c r="T227" i="9"/>
  <c r="P227" i="9"/>
  <c r="L227" i="9"/>
  <c r="BS226" i="9"/>
  <c r="CA226" i="9"/>
  <c r="BQ226" i="9"/>
  <c r="BY226" i="9"/>
  <c r="BN226" i="9"/>
  <c r="BR226" i="9"/>
  <c r="BV226" i="9"/>
  <c r="BZ226" i="9"/>
  <c r="BP226" i="9"/>
  <c r="BT226" i="9"/>
  <c r="BX226" i="9"/>
  <c r="C228" i="9"/>
  <c r="I228" i="9" s="1"/>
  <c r="CC226" i="9"/>
  <c r="CD226" i="9"/>
  <c r="CE226" i="9"/>
  <c r="CF226" i="9"/>
  <c r="CG226" i="9"/>
  <c r="CH226" i="9"/>
  <c r="CI226" i="9"/>
  <c r="CJ226" i="9"/>
  <c r="CK226" i="9"/>
  <c r="CL226" i="9"/>
  <c r="CM226" i="9"/>
  <c r="CN226" i="9"/>
  <c r="CO226" i="9"/>
  <c r="CP226" i="9"/>
  <c r="CQ226" i="9"/>
  <c r="CR226" i="9"/>
  <c r="CS226" i="9"/>
  <c r="CT226" i="9"/>
  <c r="CU226" i="9"/>
  <c r="CV226" i="9"/>
  <c r="CW226" i="9"/>
  <c r="CX226" i="9"/>
  <c r="CY226" i="9"/>
  <c r="CZ226" i="9"/>
  <c r="DA226" i="9"/>
  <c r="DB226" i="9"/>
  <c r="DC226" i="9"/>
  <c r="DD226" i="9"/>
  <c r="DE226" i="9"/>
  <c r="DF226" i="9"/>
  <c r="DG226" i="9"/>
  <c r="DH226" i="9"/>
  <c r="DI226" i="9"/>
  <c r="DJ226" i="9"/>
  <c r="DK226" i="9"/>
  <c r="DL226" i="9"/>
  <c r="DM226" i="9"/>
  <c r="BD227" i="9"/>
  <c r="AZ227" i="9"/>
  <c r="AV227" i="9"/>
  <c r="AR227" i="9"/>
  <c r="AN227" i="9"/>
  <c r="AJ227" i="9"/>
  <c r="AF227" i="9"/>
  <c r="AB227" i="9"/>
  <c r="X227" i="9"/>
  <c r="AC227" i="9"/>
  <c r="BG227" i="9"/>
  <c r="AU227" i="9"/>
  <c r="AE227" i="9"/>
  <c r="BE227" i="9"/>
  <c r="BA227" i="9"/>
  <c r="AW227" i="9"/>
  <c r="AS227" i="9"/>
  <c r="AO227" i="9"/>
  <c r="AK227" i="9"/>
  <c r="AG227" i="9"/>
  <c r="Y227" i="9"/>
  <c r="AY227" i="9"/>
  <c r="AM227" i="9"/>
  <c r="W227" i="9"/>
  <c r="BF227" i="9"/>
  <c r="BB227" i="9"/>
  <c r="AX227" i="9"/>
  <c r="AT227" i="9"/>
  <c r="AP227" i="9"/>
  <c r="AL227" i="9"/>
  <c r="AH227" i="9"/>
  <c r="AD227" i="9"/>
  <c r="Z227" i="9"/>
  <c r="BC227" i="9"/>
  <c r="AQ227" i="9"/>
  <c r="AI227" i="9"/>
  <c r="AA227" i="9"/>
  <c r="H228" i="9"/>
  <c r="T228" i="9"/>
  <c r="C229" i="9" a="1"/>
  <c r="CA227" i="9" l="1"/>
  <c r="BU227" i="9"/>
  <c r="P228" i="9"/>
  <c r="D228" i="9"/>
  <c r="E228" i="9" s="1"/>
  <c r="N228" i="9"/>
  <c r="V228" i="9"/>
  <c r="L228" i="9"/>
  <c r="F227" i="9"/>
  <c r="BV227" i="9"/>
  <c r="BN227" i="9"/>
  <c r="BR227" i="9"/>
  <c r="BZ227" i="9"/>
  <c r="BQ227" i="9"/>
  <c r="BY227" i="9"/>
  <c r="R228" i="9"/>
  <c r="J228" i="9"/>
  <c r="BT227" i="9"/>
  <c r="CB227" i="9"/>
  <c r="BP227" i="9"/>
  <c r="BX227" i="9"/>
  <c r="BO227" i="9"/>
  <c r="BS227" i="9"/>
  <c r="BW227" i="9"/>
  <c r="S228" i="9"/>
  <c r="O228" i="9"/>
  <c r="K228" i="9"/>
  <c r="G228" i="9"/>
  <c r="U228" i="9"/>
  <c r="Q228" i="9"/>
  <c r="M228" i="9"/>
  <c r="C229" i="9"/>
  <c r="I229" i="9" s="1"/>
  <c r="CC227" i="9"/>
  <c r="CD227" i="9"/>
  <c r="CE227" i="9"/>
  <c r="CF227" i="9"/>
  <c r="CG227" i="9"/>
  <c r="CH227" i="9"/>
  <c r="CI227" i="9"/>
  <c r="CJ227" i="9"/>
  <c r="CK227" i="9"/>
  <c r="CL227" i="9"/>
  <c r="CM227" i="9"/>
  <c r="CN227" i="9"/>
  <c r="CO227" i="9"/>
  <c r="CP227" i="9"/>
  <c r="CQ227" i="9"/>
  <c r="CR227" i="9"/>
  <c r="CS227" i="9"/>
  <c r="CT227" i="9"/>
  <c r="CU227" i="9"/>
  <c r="CV227" i="9"/>
  <c r="CW227" i="9"/>
  <c r="CX227" i="9"/>
  <c r="CY227" i="9"/>
  <c r="CZ227" i="9"/>
  <c r="DA227" i="9"/>
  <c r="DC227" i="9"/>
  <c r="DB227" i="9"/>
  <c r="DD227" i="9"/>
  <c r="DE227" i="9"/>
  <c r="DF227" i="9"/>
  <c r="DG227" i="9"/>
  <c r="DH227" i="9"/>
  <c r="DI227" i="9"/>
  <c r="DJ227" i="9"/>
  <c r="DK227" i="9"/>
  <c r="DL227" i="9"/>
  <c r="DM227" i="9"/>
  <c r="BD228" i="9"/>
  <c r="AZ228" i="9"/>
  <c r="AV228" i="9"/>
  <c r="AR228" i="9"/>
  <c r="AN228" i="9"/>
  <c r="AJ228" i="9"/>
  <c r="AF228" i="9"/>
  <c r="AB228" i="9"/>
  <c r="X228" i="9"/>
  <c r="AC228" i="9"/>
  <c r="BC228" i="9"/>
  <c r="AM228" i="9"/>
  <c r="W228" i="9"/>
  <c r="BE228" i="9"/>
  <c r="BA228" i="9"/>
  <c r="AW228" i="9"/>
  <c r="AS228" i="9"/>
  <c r="AO228" i="9"/>
  <c r="AK228" i="9"/>
  <c r="AG228" i="9"/>
  <c r="Y228" i="9"/>
  <c r="AY228" i="9"/>
  <c r="AQ228" i="9"/>
  <c r="AA228" i="9"/>
  <c r="BF228" i="9"/>
  <c r="BB228" i="9"/>
  <c r="AX228" i="9"/>
  <c r="AT228" i="9"/>
  <c r="AP228" i="9"/>
  <c r="AL228" i="9"/>
  <c r="AH228" i="9"/>
  <c r="AD228" i="9"/>
  <c r="Z228" i="9"/>
  <c r="BG228" i="9"/>
  <c r="AU228" i="9"/>
  <c r="AI228" i="9"/>
  <c r="AE228" i="9"/>
  <c r="K229" i="9"/>
  <c r="BJ228" i="9"/>
  <c r="C230" i="9" a="1"/>
  <c r="BJ229" i="9"/>
  <c r="CB228" i="9" l="1"/>
  <c r="BQ228" i="9"/>
  <c r="BU228" i="9"/>
  <c r="F228" i="9"/>
  <c r="BY228" i="9"/>
  <c r="G229" i="9"/>
  <c r="S229" i="9"/>
  <c r="O229" i="9"/>
  <c r="M229" i="9"/>
  <c r="V229" i="9"/>
  <c r="R229" i="9"/>
  <c r="N229" i="9"/>
  <c r="J229" i="9"/>
  <c r="D229" i="9"/>
  <c r="T229" i="9"/>
  <c r="P229" i="9"/>
  <c r="L229" i="9"/>
  <c r="H229" i="9"/>
  <c r="U229" i="9"/>
  <c r="Q229" i="9"/>
  <c r="BO228" i="9"/>
  <c r="BW228" i="9"/>
  <c r="BS228" i="9"/>
  <c r="CA228" i="9"/>
  <c r="BN228" i="9"/>
  <c r="BR228" i="9"/>
  <c r="BV228" i="9"/>
  <c r="BZ228" i="9"/>
  <c r="BP228" i="9"/>
  <c r="BT228" i="9"/>
  <c r="BX228" i="9"/>
  <c r="E229" i="9"/>
  <c r="CA229" i="9" s="1"/>
  <c r="C230" i="9"/>
  <c r="I230" i="9" s="1"/>
  <c r="CC228" i="9"/>
  <c r="CD228" i="9"/>
  <c r="CE228" i="9"/>
  <c r="CF228" i="9"/>
  <c r="CG228" i="9"/>
  <c r="CH228" i="9"/>
  <c r="CI228" i="9"/>
  <c r="CJ228" i="9"/>
  <c r="CK228" i="9"/>
  <c r="CL228" i="9"/>
  <c r="CM228" i="9"/>
  <c r="CN228" i="9"/>
  <c r="CO228" i="9"/>
  <c r="CP228" i="9"/>
  <c r="CQ228" i="9"/>
  <c r="CR228" i="9"/>
  <c r="CS228" i="9"/>
  <c r="CT228" i="9"/>
  <c r="CU228" i="9"/>
  <c r="CV228" i="9"/>
  <c r="CW228" i="9"/>
  <c r="CX228" i="9"/>
  <c r="CY228" i="9"/>
  <c r="CZ228" i="9"/>
  <c r="DA228" i="9"/>
  <c r="DC228" i="9"/>
  <c r="DB228" i="9"/>
  <c r="DD228" i="9"/>
  <c r="DE228" i="9"/>
  <c r="DF228" i="9"/>
  <c r="DG228" i="9"/>
  <c r="DH228" i="9"/>
  <c r="DI228" i="9"/>
  <c r="DJ228" i="9"/>
  <c r="DK228" i="9"/>
  <c r="DL228" i="9"/>
  <c r="DM228" i="9"/>
  <c r="BD229" i="9"/>
  <c r="AZ229" i="9"/>
  <c r="AV229" i="9"/>
  <c r="AR229" i="9"/>
  <c r="AN229" i="9"/>
  <c r="AJ229" i="9"/>
  <c r="AF229" i="9"/>
  <c r="AB229" i="9"/>
  <c r="X229" i="9"/>
  <c r="AK229" i="9"/>
  <c r="AC229" i="9"/>
  <c r="Y229" i="9"/>
  <c r="AX229" i="9"/>
  <c r="AT229" i="9"/>
  <c r="AH229" i="9"/>
  <c r="Z229" i="9"/>
  <c r="AY229" i="9"/>
  <c r="AU229" i="9"/>
  <c r="AI229" i="9"/>
  <c r="W229" i="9"/>
  <c r="BE229" i="9"/>
  <c r="BA229" i="9"/>
  <c r="AW229" i="9"/>
  <c r="AS229" i="9"/>
  <c r="AO229" i="9"/>
  <c r="AG229" i="9"/>
  <c r="BB229" i="9"/>
  <c r="AP229" i="9"/>
  <c r="AD229" i="9"/>
  <c r="BG229" i="9"/>
  <c r="AQ229" i="9"/>
  <c r="AA229" i="9"/>
  <c r="BF229" i="9"/>
  <c r="AL229" i="9"/>
  <c r="BC229" i="9"/>
  <c r="AM229" i="9"/>
  <c r="AE229" i="9"/>
  <c r="D230" i="9"/>
  <c r="H230" i="9"/>
  <c r="N230" i="9"/>
  <c r="P230" i="9"/>
  <c r="V230" i="9"/>
  <c r="C231" i="9" a="1"/>
  <c r="F229" i="9" l="1"/>
  <c r="BU229" i="9"/>
  <c r="BN229" i="9"/>
  <c r="BV229" i="9"/>
  <c r="BQ229" i="9"/>
  <c r="BY229" i="9"/>
  <c r="BR229" i="9"/>
  <c r="BZ229" i="9"/>
  <c r="R230" i="9"/>
  <c r="J230" i="9"/>
  <c r="T230" i="9"/>
  <c r="L230" i="9"/>
  <c r="BP229" i="9"/>
  <c r="BT229" i="9"/>
  <c r="BX229" i="9"/>
  <c r="CB229" i="9"/>
  <c r="BO229" i="9"/>
  <c r="BS229" i="9"/>
  <c r="BW229" i="9"/>
  <c r="S230" i="9"/>
  <c r="O230" i="9"/>
  <c r="K230" i="9"/>
  <c r="G230" i="9"/>
  <c r="U230" i="9"/>
  <c r="Q230" i="9"/>
  <c r="M230" i="9"/>
  <c r="E230" i="9"/>
  <c r="BZ230" i="9" s="1"/>
  <c r="C231" i="9"/>
  <c r="I231" i="9" s="1"/>
  <c r="CC229" i="9"/>
  <c r="CD229" i="9"/>
  <c r="CE229" i="9"/>
  <c r="CF229" i="9"/>
  <c r="CG229" i="9"/>
  <c r="CH229" i="9"/>
  <c r="CI229" i="9"/>
  <c r="CJ229" i="9"/>
  <c r="CK229" i="9"/>
  <c r="CL229" i="9"/>
  <c r="CM229" i="9"/>
  <c r="CN229" i="9"/>
  <c r="CO229" i="9"/>
  <c r="CP229" i="9"/>
  <c r="CQ229" i="9"/>
  <c r="CR229" i="9"/>
  <c r="CS229" i="9"/>
  <c r="CT229" i="9"/>
  <c r="CU229" i="9"/>
  <c r="CV229" i="9"/>
  <c r="CW229" i="9"/>
  <c r="CX229" i="9"/>
  <c r="CY229" i="9"/>
  <c r="CZ229" i="9"/>
  <c r="DA229" i="9"/>
  <c r="DC229" i="9"/>
  <c r="DB229" i="9"/>
  <c r="DD229" i="9"/>
  <c r="DE229" i="9"/>
  <c r="DF229" i="9"/>
  <c r="DG229" i="9"/>
  <c r="DH229" i="9"/>
  <c r="DI229" i="9"/>
  <c r="DJ229" i="9"/>
  <c r="DK229" i="9"/>
  <c r="DL229" i="9"/>
  <c r="DM229" i="9"/>
  <c r="BD230" i="9"/>
  <c r="AZ230" i="9"/>
  <c r="AV230" i="9"/>
  <c r="AR230" i="9"/>
  <c r="AN230" i="9"/>
  <c r="AJ230" i="9"/>
  <c r="AF230" i="9"/>
  <c r="AB230" i="9"/>
  <c r="X230" i="9"/>
  <c r="AG230" i="9"/>
  <c r="Y230" i="9"/>
  <c r="BB230" i="9"/>
  <c r="AT230" i="9"/>
  <c r="AP230" i="9"/>
  <c r="AD230" i="9"/>
  <c r="BG230" i="9"/>
  <c r="AU230" i="9"/>
  <c r="AM230" i="9"/>
  <c r="AA230" i="9"/>
  <c r="BE230" i="9"/>
  <c r="BA230" i="9"/>
  <c r="AW230" i="9"/>
  <c r="AS230" i="9"/>
  <c r="AO230" i="9"/>
  <c r="AK230" i="9"/>
  <c r="AC230" i="9"/>
  <c r="AX230" i="9"/>
  <c r="AL230" i="9"/>
  <c r="Z230" i="9"/>
  <c r="AY230" i="9"/>
  <c r="AI230" i="9"/>
  <c r="W230" i="9"/>
  <c r="BF230" i="9"/>
  <c r="AH230" i="9"/>
  <c r="BC230" i="9"/>
  <c r="AQ230" i="9"/>
  <c r="AE230" i="9"/>
  <c r="G231" i="9"/>
  <c r="R231" i="9"/>
  <c r="BU230" i="9"/>
  <c r="F230" i="9"/>
  <c r="BJ231" i="9"/>
  <c r="C232" i="9" a="1"/>
  <c r="BJ230" i="9"/>
  <c r="O231" i="9" l="1"/>
  <c r="D231" i="9"/>
  <c r="V231" i="9"/>
  <c r="N231" i="9"/>
  <c r="S231" i="9"/>
  <c r="J231" i="9"/>
  <c r="BQ230" i="9"/>
  <c r="K231" i="9"/>
  <c r="BY230" i="9"/>
  <c r="BP230" i="9"/>
  <c r="BT230" i="9"/>
  <c r="CB230" i="9"/>
  <c r="BO230" i="9"/>
  <c r="BS230" i="9"/>
  <c r="BW230" i="9"/>
  <c r="CA230" i="9"/>
  <c r="T231" i="9"/>
  <c r="P231" i="9"/>
  <c r="L231" i="9"/>
  <c r="H231" i="9"/>
  <c r="BX230" i="9"/>
  <c r="BN230" i="9"/>
  <c r="BR230" i="9"/>
  <c r="BV230" i="9"/>
  <c r="U231" i="9"/>
  <c r="Q231" i="9"/>
  <c r="M231" i="9"/>
  <c r="E231" i="9"/>
  <c r="CB231" i="9" s="1"/>
  <c r="C232" i="9"/>
  <c r="D232" i="9" s="1"/>
  <c r="CC230" i="9"/>
  <c r="CD230" i="9"/>
  <c r="CE230" i="9"/>
  <c r="CF230" i="9"/>
  <c r="CG230" i="9"/>
  <c r="CH230" i="9"/>
  <c r="CI230" i="9"/>
  <c r="CJ230" i="9"/>
  <c r="CK230" i="9"/>
  <c r="CL230" i="9"/>
  <c r="CM230" i="9"/>
  <c r="CN230" i="9"/>
  <c r="CO230" i="9"/>
  <c r="CP230" i="9"/>
  <c r="CQ230" i="9"/>
  <c r="CR230" i="9"/>
  <c r="CS230" i="9"/>
  <c r="CT230" i="9"/>
  <c r="CU230" i="9"/>
  <c r="CV230" i="9"/>
  <c r="CW230" i="9"/>
  <c r="CX230" i="9"/>
  <c r="CY230" i="9"/>
  <c r="CZ230" i="9"/>
  <c r="DA230" i="9"/>
  <c r="DB230" i="9"/>
  <c r="DC230" i="9"/>
  <c r="DD230" i="9"/>
  <c r="DE230" i="9"/>
  <c r="DF230" i="9"/>
  <c r="DG230" i="9"/>
  <c r="DH230" i="9"/>
  <c r="DI230" i="9"/>
  <c r="DJ230" i="9"/>
  <c r="DK230" i="9"/>
  <c r="DL230" i="9"/>
  <c r="DM230" i="9"/>
  <c r="BD231" i="9"/>
  <c r="AZ231" i="9"/>
  <c r="AV231" i="9"/>
  <c r="AR231" i="9"/>
  <c r="AN231" i="9"/>
  <c r="AJ231" i="9"/>
  <c r="AF231" i="9"/>
  <c r="AB231" i="9"/>
  <c r="X231" i="9"/>
  <c r="AG231" i="9"/>
  <c r="Y231" i="9"/>
  <c r="AY231" i="9"/>
  <c r="AI231" i="9"/>
  <c r="W231" i="9"/>
  <c r="BE231" i="9"/>
  <c r="BA231" i="9"/>
  <c r="AW231" i="9"/>
  <c r="AS231" i="9"/>
  <c r="AO231" i="9"/>
  <c r="AK231" i="9"/>
  <c r="AC231" i="9"/>
  <c r="BC231" i="9"/>
  <c r="AQ231" i="9"/>
  <c r="AA231" i="9"/>
  <c r="BF231" i="9"/>
  <c r="BB231" i="9"/>
  <c r="AX231" i="9"/>
  <c r="AT231" i="9"/>
  <c r="AP231" i="9"/>
  <c r="AL231" i="9"/>
  <c r="AH231" i="9"/>
  <c r="AD231" i="9"/>
  <c r="Z231" i="9"/>
  <c r="BG231" i="9"/>
  <c r="AU231" i="9"/>
  <c r="AM231" i="9"/>
  <c r="AE231" i="9"/>
  <c r="G232" i="9"/>
  <c r="K232" i="9"/>
  <c r="O232" i="9"/>
  <c r="S232" i="9"/>
  <c r="CA231" i="9"/>
  <c r="BS231" i="9"/>
  <c r="BJ232" i="9"/>
  <c r="C233" i="9" a="1"/>
  <c r="BU231" i="9" l="1"/>
  <c r="F231" i="9"/>
  <c r="BO231" i="9"/>
  <c r="BW231" i="9"/>
  <c r="BQ231" i="9"/>
  <c r="BY231" i="9"/>
  <c r="T232" i="9"/>
  <c r="P232" i="9"/>
  <c r="L232" i="9"/>
  <c r="H232" i="9"/>
  <c r="U232" i="9"/>
  <c r="Q232" i="9"/>
  <c r="M232" i="9"/>
  <c r="I232" i="9"/>
  <c r="V232" i="9"/>
  <c r="R232" i="9"/>
  <c r="N232" i="9"/>
  <c r="J232" i="9"/>
  <c r="BN231" i="9"/>
  <c r="BR231" i="9"/>
  <c r="BV231" i="9"/>
  <c r="BZ231" i="9"/>
  <c r="BP231" i="9"/>
  <c r="BT231" i="9"/>
  <c r="BX231" i="9"/>
  <c r="E232" i="9"/>
  <c r="CB232" i="9" s="1"/>
  <c r="C233" i="9"/>
  <c r="CC231" i="9"/>
  <c r="CD231" i="9"/>
  <c r="CE231" i="9"/>
  <c r="CF231" i="9"/>
  <c r="CG231" i="9"/>
  <c r="CH231" i="9"/>
  <c r="CI231" i="9"/>
  <c r="CJ231" i="9"/>
  <c r="CK231" i="9"/>
  <c r="CL231" i="9"/>
  <c r="CM231" i="9"/>
  <c r="CN231" i="9"/>
  <c r="CO231" i="9"/>
  <c r="CP231" i="9"/>
  <c r="CQ231" i="9"/>
  <c r="CR231" i="9"/>
  <c r="CS231" i="9"/>
  <c r="CT231" i="9"/>
  <c r="CU231" i="9"/>
  <c r="CV231" i="9"/>
  <c r="CW231" i="9"/>
  <c r="CX231" i="9"/>
  <c r="CY231" i="9"/>
  <c r="CZ231" i="9"/>
  <c r="DA231" i="9"/>
  <c r="DC231" i="9"/>
  <c r="DB231" i="9"/>
  <c r="DD231" i="9"/>
  <c r="DE231" i="9"/>
  <c r="DF231" i="9"/>
  <c r="DG231" i="9"/>
  <c r="DH231" i="9"/>
  <c r="DI231" i="9"/>
  <c r="DJ231" i="9"/>
  <c r="DK231" i="9"/>
  <c r="DL231" i="9"/>
  <c r="DM231" i="9"/>
  <c r="BD232" i="9"/>
  <c r="AZ232" i="9"/>
  <c r="AV232" i="9"/>
  <c r="AR232" i="9"/>
  <c r="AN232" i="9"/>
  <c r="AJ232" i="9"/>
  <c r="AF232" i="9"/>
  <c r="AB232" i="9"/>
  <c r="X232" i="9"/>
  <c r="AG232" i="9"/>
  <c r="Y232" i="9"/>
  <c r="BC232" i="9"/>
  <c r="AU232" i="9"/>
  <c r="AE232" i="9"/>
  <c r="BE232" i="9"/>
  <c r="BA232" i="9"/>
  <c r="AW232" i="9"/>
  <c r="AS232" i="9"/>
  <c r="AO232" i="9"/>
  <c r="AK232" i="9"/>
  <c r="AC232" i="9"/>
  <c r="BG232" i="9"/>
  <c r="AM232" i="9"/>
  <c r="AA232" i="9"/>
  <c r="BF232" i="9"/>
  <c r="BB232" i="9"/>
  <c r="AX232" i="9"/>
  <c r="AT232" i="9"/>
  <c r="AP232" i="9"/>
  <c r="AL232" i="9"/>
  <c r="AH232" i="9"/>
  <c r="AD232" i="9"/>
  <c r="Z232" i="9"/>
  <c r="AY232" i="9"/>
  <c r="AQ232" i="9"/>
  <c r="AI232" i="9"/>
  <c r="W232" i="9"/>
  <c r="D233" i="9"/>
  <c r="G233" i="9"/>
  <c r="H233" i="9"/>
  <c r="I233" i="9"/>
  <c r="J233" i="9"/>
  <c r="K233" i="9"/>
  <c r="L233" i="9"/>
  <c r="M233" i="9"/>
  <c r="N233" i="9"/>
  <c r="O233" i="9"/>
  <c r="P233" i="9"/>
  <c r="Q233" i="9"/>
  <c r="R233" i="9"/>
  <c r="S233" i="9"/>
  <c r="T233" i="9"/>
  <c r="U233" i="9"/>
  <c r="V233" i="9"/>
  <c r="BU232" i="9"/>
  <c r="BO232" i="9"/>
  <c r="F232" i="9"/>
  <c r="C234" i="9" a="1"/>
  <c r="BJ233" i="9"/>
  <c r="BW232" i="9" l="1"/>
  <c r="CA232" i="9"/>
  <c r="BS232" i="9"/>
  <c r="BQ232" i="9"/>
  <c r="BY232" i="9"/>
  <c r="BN232" i="9"/>
  <c r="BR232" i="9"/>
  <c r="BV232" i="9"/>
  <c r="BZ232" i="9"/>
  <c r="BP232" i="9"/>
  <c r="BT232" i="9"/>
  <c r="BX232" i="9"/>
  <c r="E233" i="9"/>
  <c r="BY233" i="9" s="1"/>
  <c r="C234" i="9"/>
  <c r="I234" i="9" s="1"/>
  <c r="CC232" i="9"/>
  <c r="CD232" i="9"/>
  <c r="CE232" i="9"/>
  <c r="CF232" i="9"/>
  <c r="CG232" i="9"/>
  <c r="CH232" i="9"/>
  <c r="CI232" i="9"/>
  <c r="CJ232" i="9"/>
  <c r="CK232" i="9"/>
  <c r="CL232" i="9"/>
  <c r="CM232" i="9"/>
  <c r="CN232" i="9"/>
  <c r="CO232" i="9"/>
  <c r="CP232" i="9"/>
  <c r="CQ232" i="9"/>
  <c r="CR232" i="9"/>
  <c r="CS232" i="9"/>
  <c r="CT232" i="9"/>
  <c r="CU232" i="9"/>
  <c r="CV232" i="9"/>
  <c r="CW232" i="9"/>
  <c r="CX232" i="9"/>
  <c r="CY232" i="9"/>
  <c r="CZ232" i="9"/>
  <c r="DA232" i="9"/>
  <c r="DC232" i="9"/>
  <c r="DB232" i="9"/>
  <c r="DD232" i="9"/>
  <c r="DE232" i="9"/>
  <c r="DF232" i="9"/>
  <c r="DG232" i="9"/>
  <c r="DH232" i="9"/>
  <c r="DI232" i="9"/>
  <c r="DJ232" i="9"/>
  <c r="DK232" i="9"/>
  <c r="DL232" i="9"/>
  <c r="DM232" i="9"/>
  <c r="BE233" i="9"/>
  <c r="BA233" i="9"/>
  <c r="AW233" i="9"/>
  <c r="AS233" i="9"/>
  <c r="AO233" i="9"/>
  <c r="AK233" i="9"/>
  <c r="AG233" i="9"/>
  <c r="AC233" i="9"/>
  <c r="Y233" i="9"/>
  <c r="BC233" i="9"/>
  <c r="AQ233" i="9"/>
  <c r="AI233" i="9"/>
  <c r="W233" i="9"/>
  <c r="AZ233" i="9"/>
  <c r="AR233" i="9"/>
  <c r="AF233" i="9"/>
  <c r="BF233" i="9"/>
  <c r="BB233" i="9"/>
  <c r="AX233" i="9"/>
  <c r="AT233" i="9"/>
  <c r="AP233" i="9"/>
  <c r="AL233" i="9"/>
  <c r="AH233" i="9"/>
  <c r="AD233" i="9"/>
  <c r="Z233" i="9"/>
  <c r="BG233" i="9"/>
  <c r="AY233" i="9"/>
  <c r="AU233" i="9"/>
  <c r="AM233" i="9"/>
  <c r="AE233" i="9"/>
  <c r="AA233" i="9"/>
  <c r="BD233" i="9"/>
  <c r="AV233" i="9"/>
  <c r="AN233" i="9"/>
  <c r="AJ233" i="9"/>
  <c r="AB233" i="9"/>
  <c r="X233" i="9"/>
  <c r="H234" i="9"/>
  <c r="L234" i="9"/>
  <c r="CB233" i="9"/>
  <c r="BX233" i="9"/>
  <c r="BT233" i="9"/>
  <c r="BP233" i="9"/>
  <c r="C235" i="9" a="1"/>
  <c r="BO233" i="9" l="1"/>
  <c r="BS233" i="9"/>
  <c r="BW233" i="9"/>
  <c r="CA233" i="9"/>
  <c r="BN233" i="9"/>
  <c r="BR233" i="9"/>
  <c r="BV233" i="9"/>
  <c r="BZ233" i="9"/>
  <c r="P234" i="9"/>
  <c r="F233" i="9"/>
  <c r="BQ233" i="9"/>
  <c r="BU233" i="9"/>
  <c r="T234" i="9"/>
  <c r="R234" i="9"/>
  <c r="J234" i="9"/>
  <c r="V234" i="9"/>
  <c r="N234" i="9"/>
  <c r="D234" i="9"/>
  <c r="S234" i="9"/>
  <c r="O234" i="9"/>
  <c r="K234" i="9"/>
  <c r="G234" i="9"/>
  <c r="U234" i="9"/>
  <c r="Q234" i="9"/>
  <c r="M234" i="9"/>
  <c r="E234" i="9"/>
  <c r="CB234" i="9" s="1"/>
  <c r="C235" i="9"/>
  <c r="H235" i="9" s="1"/>
  <c r="CC233" i="9"/>
  <c r="CD233" i="9"/>
  <c r="CE233" i="9"/>
  <c r="CF233" i="9"/>
  <c r="CG233" i="9"/>
  <c r="CH233" i="9"/>
  <c r="CI233" i="9"/>
  <c r="CJ233" i="9"/>
  <c r="CK233" i="9"/>
  <c r="CL233" i="9"/>
  <c r="CM233" i="9"/>
  <c r="CN233" i="9"/>
  <c r="CO233" i="9"/>
  <c r="CP233" i="9"/>
  <c r="CQ233" i="9"/>
  <c r="CR233" i="9"/>
  <c r="CS233" i="9"/>
  <c r="CT233" i="9"/>
  <c r="CU233" i="9"/>
  <c r="CV233" i="9"/>
  <c r="CW233" i="9"/>
  <c r="CX233" i="9"/>
  <c r="CY233" i="9"/>
  <c r="CZ233" i="9"/>
  <c r="DA233" i="9"/>
  <c r="DC233" i="9"/>
  <c r="DB233" i="9"/>
  <c r="DD233" i="9"/>
  <c r="DE233" i="9"/>
  <c r="DF233" i="9"/>
  <c r="DG233" i="9"/>
  <c r="DH233" i="9"/>
  <c r="DI233" i="9"/>
  <c r="DJ233" i="9"/>
  <c r="DK233" i="9"/>
  <c r="DL233" i="9"/>
  <c r="DM233" i="9"/>
  <c r="BD234" i="9"/>
  <c r="AZ234" i="9"/>
  <c r="AV234" i="9"/>
  <c r="AR234" i="9"/>
  <c r="AN234" i="9"/>
  <c r="AJ234" i="9"/>
  <c r="AF234" i="9"/>
  <c r="AB234" i="9"/>
  <c r="X234" i="9"/>
  <c r="AK234" i="9"/>
  <c r="AC234" i="9"/>
  <c r="BC234" i="9"/>
  <c r="AU234" i="9"/>
  <c r="AE234" i="9"/>
  <c r="BE234" i="9"/>
  <c r="BA234" i="9"/>
  <c r="AW234" i="9"/>
  <c r="AS234" i="9"/>
  <c r="AO234" i="9"/>
  <c r="AG234" i="9"/>
  <c r="Y234" i="9"/>
  <c r="BG234" i="9"/>
  <c r="AQ234" i="9"/>
  <c r="AA234" i="9"/>
  <c r="BF234" i="9"/>
  <c r="BB234" i="9"/>
  <c r="AX234" i="9"/>
  <c r="AT234" i="9"/>
  <c r="AP234" i="9"/>
  <c r="AL234" i="9"/>
  <c r="AH234" i="9"/>
  <c r="AD234" i="9"/>
  <c r="Z234" i="9"/>
  <c r="AY234" i="9"/>
  <c r="AM234" i="9"/>
  <c r="AI234" i="9"/>
  <c r="W234" i="9"/>
  <c r="D235" i="9"/>
  <c r="G235" i="9"/>
  <c r="I235" i="9"/>
  <c r="J235" i="9"/>
  <c r="K235" i="9"/>
  <c r="M235" i="9"/>
  <c r="N235" i="9"/>
  <c r="O235" i="9"/>
  <c r="Q235" i="9"/>
  <c r="R235" i="9"/>
  <c r="S235" i="9"/>
  <c r="U235" i="9"/>
  <c r="V235" i="9"/>
  <c r="BQ234" i="9"/>
  <c r="F234" i="9"/>
  <c r="BJ235" i="9"/>
  <c r="BJ234" i="9"/>
  <c r="C236" i="9" a="1"/>
  <c r="BY234" i="9" l="1"/>
  <c r="BU234" i="9"/>
  <c r="T235" i="9"/>
  <c r="P235" i="9"/>
  <c r="L235" i="9"/>
  <c r="BS234" i="9"/>
  <c r="CA234" i="9"/>
  <c r="BO234" i="9"/>
  <c r="BW234" i="9"/>
  <c r="BN234" i="9"/>
  <c r="BR234" i="9"/>
  <c r="BV234" i="9"/>
  <c r="BZ234" i="9"/>
  <c r="BP234" i="9"/>
  <c r="BT234" i="9"/>
  <c r="BX234" i="9"/>
  <c r="E235" i="9"/>
  <c r="CA235" i="9" s="1"/>
  <c r="C236" i="9"/>
  <c r="D236" i="9" s="1"/>
  <c r="CC234" i="9"/>
  <c r="CD234" i="9"/>
  <c r="CE234" i="9"/>
  <c r="CF234" i="9"/>
  <c r="CG234" i="9"/>
  <c r="CH234" i="9"/>
  <c r="CI234" i="9"/>
  <c r="CJ234" i="9"/>
  <c r="CK234" i="9"/>
  <c r="CL234" i="9"/>
  <c r="CM234" i="9"/>
  <c r="CN234" i="9"/>
  <c r="CO234" i="9"/>
  <c r="CP234" i="9"/>
  <c r="CQ234" i="9"/>
  <c r="CR234" i="9"/>
  <c r="CS234" i="9"/>
  <c r="CT234" i="9"/>
  <c r="CU234" i="9"/>
  <c r="CV234" i="9"/>
  <c r="CW234" i="9"/>
  <c r="CX234" i="9"/>
  <c r="CY234" i="9"/>
  <c r="CZ234" i="9"/>
  <c r="DA234" i="9"/>
  <c r="DB234" i="9"/>
  <c r="DC234" i="9"/>
  <c r="DD234" i="9"/>
  <c r="DE234" i="9"/>
  <c r="DF234" i="9"/>
  <c r="DG234" i="9"/>
  <c r="DH234" i="9"/>
  <c r="DI234" i="9"/>
  <c r="DJ234" i="9"/>
  <c r="DK234" i="9"/>
  <c r="DL234" i="9"/>
  <c r="DM234" i="9"/>
  <c r="BD235" i="9"/>
  <c r="AZ235" i="9"/>
  <c r="AV235" i="9"/>
  <c r="AR235" i="9"/>
  <c r="AN235" i="9"/>
  <c r="AJ235" i="9"/>
  <c r="AF235" i="9"/>
  <c r="AB235" i="9"/>
  <c r="X235" i="9"/>
  <c r="BG235" i="9"/>
  <c r="AU235" i="9"/>
  <c r="AE235" i="9"/>
  <c r="BE235" i="9"/>
  <c r="BA235" i="9"/>
  <c r="AW235" i="9"/>
  <c r="AS235" i="9"/>
  <c r="AO235" i="9"/>
  <c r="AK235" i="9"/>
  <c r="AG235" i="9"/>
  <c r="AC235" i="9"/>
  <c r="Y235" i="9"/>
  <c r="AY235" i="9"/>
  <c r="AM235" i="9"/>
  <c r="W235" i="9"/>
  <c r="BF235" i="9"/>
  <c r="BB235" i="9"/>
  <c r="AX235" i="9"/>
  <c r="AT235" i="9"/>
  <c r="AP235" i="9"/>
  <c r="AL235" i="9"/>
  <c r="AH235" i="9"/>
  <c r="AD235" i="9"/>
  <c r="Z235" i="9"/>
  <c r="BC235" i="9"/>
  <c r="AQ235" i="9"/>
  <c r="AI235" i="9"/>
  <c r="AA235" i="9"/>
  <c r="G236" i="9"/>
  <c r="I236" i="9"/>
  <c r="K236" i="9"/>
  <c r="M236" i="9"/>
  <c r="O236" i="9"/>
  <c r="Q236" i="9"/>
  <c r="S236" i="9"/>
  <c r="U236" i="9"/>
  <c r="CB235" i="9"/>
  <c r="BZ235" i="9"/>
  <c r="BY235" i="9"/>
  <c r="BX235" i="9"/>
  <c r="BV235" i="9"/>
  <c r="BU235" i="9"/>
  <c r="BT235" i="9"/>
  <c r="BR235" i="9"/>
  <c r="BQ235" i="9"/>
  <c r="BP235" i="9"/>
  <c r="BN235" i="9"/>
  <c r="F235" i="9"/>
  <c r="C237" i="9" a="1"/>
  <c r="BJ236" i="9"/>
  <c r="BO235" i="9" l="1"/>
  <c r="BS235" i="9"/>
  <c r="BW235" i="9"/>
  <c r="T236" i="9"/>
  <c r="P236" i="9"/>
  <c r="L236" i="9"/>
  <c r="H236" i="9"/>
  <c r="V236" i="9"/>
  <c r="R236" i="9"/>
  <c r="N236" i="9"/>
  <c r="J236" i="9"/>
  <c r="E236" i="9"/>
  <c r="CB236" i="9" s="1"/>
  <c r="C237" i="9"/>
  <c r="CC235" i="9"/>
  <c r="CD235" i="9"/>
  <c r="CE235" i="9"/>
  <c r="CF235" i="9"/>
  <c r="CG235" i="9"/>
  <c r="CH235" i="9"/>
  <c r="CI235" i="9"/>
  <c r="CJ235" i="9"/>
  <c r="CK235" i="9"/>
  <c r="CL235" i="9"/>
  <c r="CM235" i="9"/>
  <c r="CN235" i="9"/>
  <c r="CO235" i="9"/>
  <c r="CP235" i="9"/>
  <c r="CQ235" i="9"/>
  <c r="CR235" i="9"/>
  <c r="CS235" i="9"/>
  <c r="CT235" i="9"/>
  <c r="CU235" i="9"/>
  <c r="CV235" i="9"/>
  <c r="CW235" i="9"/>
  <c r="CX235" i="9"/>
  <c r="CY235" i="9"/>
  <c r="CZ235" i="9"/>
  <c r="DA235" i="9"/>
  <c r="DC235" i="9"/>
  <c r="DB235" i="9"/>
  <c r="DD235" i="9"/>
  <c r="DE235" i="9"/>
  <c r="DF235" i="9"/>
  <c r="DG235" i="9"/>
  <c r="DH235" i="9"/>
  <c r="DI235" i="9"/>
  <c r="DJ235" i="9"/>
  <c r="DK235" i="9"/>
  <c r="DL235" i="9"/>
  <c r="DM235" i="9"/>
  <c r="BD236" i="9"/>
  <c r="AZ236" i="9"/>
  <c r="AV236" i="9"/>
  <c r="AR236" i="9"/>
  <c r="AN236" i="9"/>
  <c r="AJ236" i="9"/>
  <c r="AF236" i="9"/>
  <c r="AB236" i="9"/>
  <c r="X236" i="9"/>
  <c r="Y236" i="9"/>
  <c r="BG236" i="9"/>
  <c r="AU236" i="9"/>
  <c r="AE236" i="9"/>
  <c r="BE236" i="9"/>
  <c r="BA236" i="9"/>
  <c r="AW236" i="9"/>
  <c r="AS236" i="9"/>
  <c r="AO236" i="9"/>
  <c r="AK236" i="9"/>
  <c r="AG236" i="9"/>
  <c r="AC236" i="9"/>
  <c r="Z236" i="9"/>
  <c r="AY236" i="9"/>
  <c r="AM236" i="9"/>
  <c r="W236" i="9"/>
  <c r="BF236" i="9"/>
  <c r="BB236" i="9"/>
  <c r="AX236" i="9"/>
  <c r="AT236" i="9"/>
  <c r="AP236" i="9"/>
  <c r="AL236" i="9"/>
  <c r="AH236" i="9"/>
  <c r="AD236" i="9"/>
  <c r="BC236" i="9"/>
  <c r="AQ236" i="9"/>
  <c r="AI236" i="9"/>
  <c r="AA236" i="9"/>
  <c r="D237" i="9"/>
  <c r="G237" i="9"/>
  <c r="H237" i="9"/>
  <c r="I237" i="9"/>
  <c r="J237" i="9"/>
  <c r="K237" i="9"/>
  <c r="L237" i="9"/>
  <c r="M237" i="9"/>
  <c r="N237" i="9"/>
  <c r="O237" i="9"/>
  <c r="P237" i="9"/>
  <c r="Q237" i="9"/>
  <c r="R237" i="9"/>
  <c r="S237" i="9"/>
  <c r="T237" i="9"/>
  <c r="U237" i="9"/>
  <c r="V237" i="9"/>
  <c r="BJ237" i="9"/>
  <c r="C238" i="9" a="1"/>
  <c r="BQ236" i="9" l="1"/>
  <c r="BU236" i="9"/>
  <c r="F236" i="9"/>
  <c r="BW236" i="9"/>
  <c r="BO236" i="9"/>
  <c r="BY236" i="9"/>
  <c r="BS236" i="9"/>
  <c r="CA236" i="9"/>
  <c r="BN236" i="9"/>
  <c r="BR236" i="9"/>
  <c r="BV236" i="9"/>
  <c r="BZ236" i="9"/>
  <c r="BP236" i="9"/>
  <c r="BT236" i="9"/>
  <c r="BX236" i="9"/>
  <c r="E237" i="9"/>
  <c r="CA237" i="9" s="1"/>
  <c r="C238" i="9"/>
  <c r="D238" i="9" s="1"/>
  <c r="CC236" i="9"/>
  <c r="CD236" i="9"/>
  <c r="CE236" i="9"/>
  <c r="CF236" i="9"/>
  <c r="CG236" i="9"/>
  <c r="CH236" i="9"/>
  <c r="CI236" i="9"/>
  <c r="CJ236" i="9"/>
  <c r="CK236" i="9"/>
  <c r="CL236" i="9"/>
  <c r="CM236" i="9"/>
  <c r="CN236" i="9"/>
  <c r="CO236" i="9"/>
  <c r="CP236" i="9"/>
  <c r="CQ236" i="9"/>
  <c r="CR236" i="9"/>
  <c r="CS236" i="9"/>
  <c r="CT236" i="9"/>
  <c r="CU236" i="9"/>
  <c r="CV236" i="9"/>
  <c r="CW236" i="9"/>
  <c r="CX236" i="9"/>
  <c r="CY236" i="9"/>
  <c r="CZ236" i="9"/>
  <c r="DA236" i="9"/>
  <c r="DC236" i="9"/>
  <c r="DB236" i="9"/>
  <c r="DD236" i="9"/>
  <c r="DE236" i="9"/>
  <c r="DF236" i="9"/>
  <c r="DG236" i="9"/>
  <c r="DH236" i="9"/>
  <c r="DI236" i="9"/>
  <c r="DJ236" i="9"/>
  <c r="DK236" i="9"/>
  <c r="DL236" i="9"/>
  <c r="DM236" i="9"/>
  <c r="BD237" i="9"/>
  <c r="AZ237" i="9"/>
  <c r="AV237" i="9"/>
  <c r="AR237" i="9"/>
  <c r="AN237" i="9"/>
  <c r="AJ237" i="9"/>
  <c r="AF237" i="9"/>
  <c r="AB237" i="9"/>
  <c r="X237" i="9"/>
  <c r="AG237" i="9"/>
  <c r="Y237" i="9"/>
  <c r="AY237" i="9"/>
  <c r="AM237" i="9"/>
  <c r="W237" i="9"/>
  <c r="BE237" i="9"/>
  <c r="BA237" i="9"/>
  <c r="AW237" i="9"/>
  <c r="AS237" i="9"/>
  <c r="AO237" i="9"/>
  <c r="AK237" i="9"/>
  <c r="AC237" i="9"/>
  <c r="BG237" i="9"/>
  <c r="AU237" i="9"/>
  <c r="AE237" i="9"/>
  <c r="BF237" i="9"/>
  <c r="BB237" i="9"/>
  <c r="AX237" i="9"/>
  <c r="AT237" i="9"/>
  <c r="AP237" i="9"/>
  <c r="AL237" i="9"/>
  <c r="AH237" i="9"/>
  <c r="AD237" i="9"/>
  <c r="Z237" i="9"/>
  <c r="BC237" i="9"/>
  <c r="AQ237" i="9"/>
  <c r="AI237" i="9"/>
  <c r="AA237" i="9"/>
  <c r="K238" i="9"/>
  <c r="BU237" i="9"/>
  <c r="F237" i="9"/>
  <c r="BJ238" i="9"/>
  <c r="C239" i="9" a="1"/>
  <c r="BQ237" i="9" l="1"/>
  <c r="BY237" i="9"/>
  <c r="BP237" i="9"/>
  <c r="BT237" i="9"/>
  <c r="BX237" i="9"/>
  <c r="CB237" i="9"/>
  <c r="BN237" i="9"/>
  <c r="BR237" i="9"/>
  <c r="BV237" i="9"/>
  <c r="BZ237" i="9"/>
  <c r="BO237" i="9"/>
  <c r="BS237" i="9"/>
  <c r="BW237" i="9"/>
  <c r="S238" i="9"/>
  <c r="G238" i="9"/>
  <c r="O238" i="9"/>
  <c r="P238" i="9"/>
  <c r="H238" i="9"/>
  <c r="U238" i="9"/>
  <c r="Q238" i="9"/>
  <c r="M238" i="9"/>
  <c r="I238" i="9"/>
  <c r="T238" i="9"/>
  <c r="L238" i="9"/>
  <c r="V238" i="9"/>
  <c r="R238" i="9"/>
  <c r="N238" i="9"/>
  <c r="J238" i="9"/>
  <c r="E238" i="9"/>
  <c r="C239" i="9"/>
  <c r="D239" i="9" s="1"/>
  <c r="CC237" i="9"/>
  <c r="CD237" i="9"/>
  <c r="CE237" i="9"/>
  <c r="CF237" i="9"/>
  <c r="CG237" i="9"/>
  <c r="CH237" i="9"/>
  <c r="CI237" i="9"/>
  <c r="CJ237" i="9"/>
  <c r="CK237" i="9"/>
  <c r="CL237" i="9"/>
  <c r="CM237" i="9"/>
  <c r="CN237" i="9"/>
  <c r="CO237" i="9"/>
  <c r="CP237" i="9"/>
  <c r="CQ237" i="9"/>
  <c r="CR237" i="9"/>
  <c r="CS237" i="9"/>
  <c r="CT237" i="9"/>
  <c r="CU237" i="9"/>
  <c r="CV237" i="9"/>
  <c r="CW237" i="9"/>
  <c r="CX237" i="9"/>
  <c r="CY237" i="9"/>
  <c r="CZ237" i="9"/>
  <c r="DA237" i="9"/>
  <c r="DC237" i="9"/>
  <c r="DB237" i="9"/>
  <c r="DD237" i="9"/>
  <c r="DE237" i="9"/>
  <c r="DF237" i="9"/>
  <c r="DG237" i="9"/>
  <c r="DH237" i="9"/>
  <c r="DI237" i="9"/>
  <c r="DJ237" i="9"/>
  <c r="DK237" i="9"/>
  <c r="DL237" i="9"/>
  <c r="DM237" i="9"/>
  <c r="BD238" i="9"/>
  <c r="AZ238" i="9"/>
  <c r="AV238" i="9"/>
  <c r="AR238" i="9"/>
  <c r="AN238" i="9"/>
  <c r="AJ238" i="9"/>
  <c r="AF238" i="9"/>
  <c r="AB238" i="9"/>
  <c r="X238" i="9"/>
  <c r="AC238" i="9"/>
  <c r="BG238" i="9"/>
  <c r="AQ238" i="9"/>
  <c r="W238" i="9"/>
  <c r="BE238" i="9"/>
  <c r="BA238" i="9"/>
  <c r="AW238" i="9"/>
  <c r="AS238" i="9"/>
  <c r="AO238" i="9"/>
  <c r="AK238" i="9"/>
  <c r="AG238" i="9"/>
  <c r="Y238" i="9"/>
  <c r="BC238" i="9"/>
  <c r="AM238" i="9"/>
  <c r="AA238" i="9"/>
  <c r="BF238" i="9"/>
  <c r="BB238" i="9"/>
  <c r="AX238" i="9"/>
  <c r="AT238" i="9"/>
  <c r="AP238" i="9"/>
  <c r="AL238" i="9"/>
  <c r="AH238" i="9"/>
  <c r="AD238" i="9"/>
  <c r="Z238" i="9"/>
  <c r="AY238" i="9"/>
  <c r="AU238" i="9"/>
  <c r="AI238" i="9"/>
  <c r="AE238" i="9"/>
  <c r="I239" i="9"/>
  <c r="Q239" i="9"/>
  <c r="CB238" i="9"/>
  <c r="CA238" i="9"/>
  <c r="BZ238" i="9"/>
  <c r="BY238" i="9"/>
  <c r="BX238" i="9"/>
  <c r="BW238" i="9"/>
  <c r="BV238" i="9"/>
  <c r="BU238" i="9"/>
  <c r="BT238" i="9"/>
  <c r="BS238" i="9"/>
  <c r="BR238" i="9"/>
  <c r="BQ238" i="9"/>
  <c r="BP238" i="9"/>
  <c r="BO238" i="9"/>
  <c r="BN238" i="9"/>
  <c r="F238" i="9"/>
  <c r="C240" i="9" a="1"/>
  <c r="BJ239" i="9"/>
  <c r="V239" i="9" l="1"/>
  <c r="O239" i="9"/>
  <c r="G239" i="9"/>
  <c r="U239" i="9"/>
  <c r="M239" i="9"/>
  <c r="S239" i="9"/>
  <c r="K239" i="9"/>
  <c r="T239" i="9"/>
  <c r="P239" i="9"/>
  <c r="L239" i="9"/>
  <c r="H239" i="9"/>
  <c r="R239" i="9"/>
  <c r="N239" i="9"/>
  <c r="J239" i="9"/>
  <c r="E239" i="9"/>
  <c r="CB239" i="9" s="1"/>
  <c r="C240" i="9"/>
  <c r="H240" i="9" s="1"/>
  <c r="CC238" i="9"/>
  <c r="CD238" i="9"/>
  <c r="CE238" i="9"/>
  <c r="CF238" i="9"/>
  <c r="CG238" i="9"/>
  <c r="CH238" i="9"/>
  <c r="CI238" i="9"/>
  <c r="CJ238" i="9"/>
  <c r="CK238" i="9"/>
  <c r="CL238" i="9"/>
  <c r="CM238" i="9"/>
  <c r="CN238" i="9"/>
  <c r="CO238" i="9"/>
  <c r="CP238" i="9"/>
  <c r="CQ238" i="9"/>
  <c r="CR238" i="9"/>
  <c r="CS238" i="9"/>
  <c r="CT238" i="9"/>
  <c r="CU238" i="9"/>
  <c r="CV238" i="9"/>
  <c r="CW238" i="9"/>
  <c r="CX238" i="9"/>
  <c r="CY238" i="9"/>
  <c r="CZ238" i="9"/>
  <c r="DA238" i="9"/>
  <c r="DB238" i="9"/>
  <c r="DC238" i="9"/>
  <c r="DD238" i="9"/>
  <c r="DE238" i="9"/>
  <c r="DF238" i="9"/>
  <c r="DG238" i="9"/>
  <c r="DH238" i="9"/>
  <c r="DI238" i="9"/>
  <c r="DJ238" i="9"/>
  <c r="DK238" i="9"/>
  <c r="DL238" i="9"/>
  <c r="DM238" i="9"/>
  <c r="BD239" i="9"/>
  <c r="AZ239" i="9"/>
  <c r="AV239" i="9"/>
  <c r="AR239" i="9"/>
  <c r="AN239" i="9"/>
  <c r="AJ239" i="9"/>
  <c r="AF239" i="9"/>
  <c r="AB239" i="9"/>
  <c r="X239" i="9"/>
  <c r="AC239" i="9"/>
  <c r="Z239" i="9"/>
  <c r="AY239" i="9"/>
  <c r="AQ239" i="9"/>
  <c r="W239" i="9"/>
  <c r="BE239" i="9"/>
  <c r="BA239" i="9"/>
  <c r="AW239" i="9"/>
  <c r="AS239" i="9"/>
  <c r="AO239" i="9"/>
  <c r="AK239" i="9"/>
  <c r="AG239" i="9"/>
  <c r="Y239" i="9"/>
  <c r="BC239" i="9"/>
  <c r="AM239" i="9"/>
  <c r="AA239" i="9"/>
  <c r="BF239" i="9"/>
  <c r="BB239" i="9"/>
  <c r="AX239" i="9"/>
  <c r="AT239" i="9"/>
  <c r="AP239" i="9"/>
  <c r="AL239" i="9"/>
  <c r="AH239" i="9"/>
  <c r="AD239" i="9"/>
  <c r="BG239" i="9"/>
  <c r="AU239" i="9"/>
  <c r="AI239" i="9"/>
  <c r="AE239" i="9"/>
  <c r="M240" i="9"/>
  <c r="CA239" i="9"/>
  <c r="BZ239" i="9"/>
  <c r="BY239" i="9"/>
  <c r="BW239" i="9"/>
  <c r="BV239" i="9"/>
  <c r="BU239" i="9"/>
  <c r="BS239" i="9"/>
  <c r="BR239" i="9"/>
  <c r="BQ239" i="9"/>
  <c r="BO239" i="9"/>
  <c r="BN239" i="9"/>
  <c r="F239" i="9"/>
  <c r="C241" i="9" a="1"/>
  <c r="BJ240" i="9"/>
  <c r="G240" i="9" l="1"/>
  <c r="R240" i="9"/>
  <c r="V240" i="9"/>
  <c r="Q240" i="9"/>
  <c r="K240" i="9"/>
  <c r="D240" i="9"/>
  <c r="U240" i="9"/>
  <c r="O240" i="9"/>
  <c r="J240" i="9"/>
  <c r="S240" i="9"/>
  <c r="N240" i="9"/>
  <c r="I240" i="9"/>
  <c r="T240" i="9"/>
  <c r="P240" i="9"/>
  <c r="L240" i="9"/>
  <c r="BP239" i="9"/>
  <c r="BT239" i="9"/>
  <c r="BX239" i="9"/>
  <c r="E240" i="9"/>
  <c r="CB240" i="9" s="1"/>
  <c r="C241" i="9"/>
  <c r="D241" i="9" s="1"/>
  <c r="CC239" i="9"/>
  <c r="CD239" i="9"/>
  <c r="CE239" i="9"/>
  <c r="CF239" i="9"/>
  <c r="CG239" i="9"/>
  <c r="CH239" i="9"/>
  <c r="CI239" i="9"/>
  <c r="CJ239" i="9"/>
  <c r="CK239" i="9"/>
  <c r="CL239" i="9"/>
  <c r="CM239" i="9"/>
  <c r="CN239" i="9"/>
  <c r="CO239" i="9"/>
  <c r="CP239" i="9"/>
  <c r="CQ239" i="9"/>
  <c r="CR239" i="9"/>
  <c r="CS239" i="9"/>
  <c r="CT239" i="9"/>
  <c r="CU239" i="9"/>
  <c r="CV239" i="9"/>
  <c r="CW239" i="9"/>
  <c r="CX239" i="9"/>
  <c r="CY239" i="9"/>
  <c r="CZ239" i="9"/>
  <c r="DA239" i="9"/>
  <c r="DC239" i="9"/>
  <c r="DB239" i="9"/>
  <c r="DD239" i="9"/>
  <c r="DE239" i="9"/>
  <c r="DF239" i="9"/>
  <c r="DG239" i="9"/>
  <c r="DH239" i="9"/>
  <c r="DI239" i="9"/>
  <c r="DJ239" i="9"/>
  <c r="DK239" i="9"/>
  <c r="DL239" i="9"/>
  <c r="DM239" i="9"/>
  <c r="BD240" i="9"/>
  <c r="AZ240" i="9"/>
  <c r="AV240" i="9"/>
  <c r="AR240" i="9"/>
  <c r="AN240" i="9"/>
  <c r="AJ240" i="9"/>
  <c r="AF240" i="9"/>
  <c r="AB240" i="9"/>
  <c r="X240" i="9"/>
  <c r="AO240" i="9"/>
  <c r="AG240" i="9"/>
  <c r="AC240" i="9"/>
  <c r="BB240" i="9"/>
  <c r="AT240" i="9"/>
  <c r="AP240" i="9"/>
  <c r="AH240" i="9"/>
  <c r="AD240" i="9"/>
  <c r="BG240" i="9"/>
  <c r="AU240" i="9"/>
  <c r="AI240" i="9"/>
  <c r="AE240" i="9"/>
  <c r="BE240" i="9"/>
  <c r="BA240" i="9"/>
  <c r="AW240" i="9"/>
  <c r="AS240" i="9"/>
  <c r="AK240" i="9"/>
  <c r="Y240" i="9"/>
  <c r="AX240" i="9"/>
  <c r="AL240" i="9"/>
  <c r="Z240" i="9"/>
  <c r="AY240" i="9"/>
  <c r="AM240" i="9"/>
  <c r="W240" i="9"/>
  <c r="BF240" i="9"/>
  <c r="BC240" i="9"/>
  <c r="AQ240" i="9"/>
  <c r="AA240" i="9"/>
  <c r="K241" i="9"/>
  <c r="U241" i="9"/>
  <c r="CA240" i="9"/>
  <c r="BY240" i="9"/>
  <c r="BW240" i="9"/>
  <c r="BU240" i="9"/>
  <c r="BS240" i="9"/>
  <c r="BQ240" i="9"/>
  <c r="BO240" i="9"/>
  <c r="F240" i="9"/>
  <c r="BJ241" i="9"/>
  <c r="C242" i="9" a="1"/>
  <c r="S241" i="9" l="1"/>
  <c r="I241" i="9"/>
  <c r="Q241" i="9"/>
  <c r="M241" i="9"/>
  <c r="O241" i="9"/>
  <c r="G241" i="9"/>
  <c r="T241" i="9"/>
  <c r="P241" i="9"/>
  <c r="L241" i="9"/>
  <c r="H241" i="9"/>
  <c r="V241" i="9"/>
  <c r="R241" i="9"/>
  <c r="N241" i="9"/>
  <c r="J241" i="9"/>
  <c r="BN240" i="9"/>
  <c r="BR240" i="9"/>
  <c r="BV240" i="9"/>
  <c r="BZ240" i="9"/>
  <c r="BP240" i="9"/>
  <c r="BT240" i="9"/>
  <c r="BX240" i="9"/>
  <c r="E241" i="9"/>
  <c r="C242" i="9"/>
  <c r="D242" i="9" s="1"/>
  <c r="CC240" i="9"/>
  <c r="CD240" i="9"/>
  <c r="CE240" i="9"/>
  <c r="CF240" i="9"/>
  <c r="CG240" i="9"/>
  <c r="CH240" i="9"/>
  <c r="CI240" i="9"/>
  <c r="CJ240" i="9"/>
  <c r="CK240" i="9"/>
  <c r="CL240" i="9"/>
  <c r="CM240" i="9"/>
  <c r="CN240" i="9"/>
  <c r="CO240" i="9"/>
  <c r="CP240" i="9"/>
  <c r="CQ240" i="9"/>
  <c r="CR240" i="9"/>
  <c r="CS240" i="9"/>
  <c r="CT240" i="9"/>
  <c r="CU240" i="9"/>
  <c r="CV240" i="9"/>
  <c r="CW240" i="9"/>
  <c r="CX240" i="9"/>
  <c r="CY240" i="9"/>
  <c r="CZ240" i="9"/>
  <c r="DA240" i="9"/>
  <c r="DC240" i="9"/>
  <c r="DB240" i="9"/>
  <c r="DD240" i="9"/>
  <c r="DE240" i="9"/>
  <c r="DF240" i="9"/>
  <c r="DG240" i="9"/>
  <c r="DH240" i="9"/>
  <c r="DI240" i="9"/>
  <c r="DJ240" i="9"/>
  <c r="DK240" i="9"/>
  <c r="DL240" i="9"/>
  <c r="DM240" i="9"/>
  <c r="BD241" i="9"/>
  <c r="AZ241" i="9"/>
  <c r="AV241" i="9"/>
  <c r="AR241" i="9"/>
  <c r="AN241" i="9"/>
  <c r="AJ241" i="9"/>
  <c r="AF241" i="9"/>
  <c r="AB241" i="9"/>
  <c r="X241" i="9"/>
  <c r="BG241" i="9"/>
  <c r="AU241" i="9"/>
  <c r="AI241" i="9"/>
  <c r="BE241" i="9"/>
  <c r="BA241" i="9"/>
  <c r="AW241" i="9"/>
  <c r="AS241" i="9"/>
  <c r="AO241" i="9"/>
  <c r="AK241" i="9"/>
  <c r="AG241" i="9"/>
  <c r="AC241" i="9"/>
  <c r="Y241" i="9"/>
  <c r="BC241" i="9"/>
  <c r="AQ241" i="9"/>
  <c r="AA241" i="9"/>
  <c r="BF241" i="9"/>
  <c r="BB241" i="9"/>
  <c r="AX241" i="9"/>
  <c r="AT241" i="9"/>
  <c r="AP241" i="9"/>
  <c r="AL241" i="9"/>
  <c r="AH241" i="9"/>
  <c r="AD241" i="9"/>
  <c r="Z241" i="9"/>
  <c r="AY241" i="9"/>
  <c r="AM241" i="9"/>
  <c r="AE241" i="9"/>
  <c r="W241" i="9"/>
  <c r="Q242" i="9"/>
  <c r="CB241" i="9"/>
  <c r="CA241" i="9"/>
  <c r="BZ241" i="9"/>
  <c r="BY241" i="9"/>
  <c r="BX241" i="9"/>
  <c r="BW241" i="9"/>
  <c r="BV241" i="9"/>
  <c r="BU241" i="9"/>
  <c r="BT241" i="9"/>
  <c r="BS241" i="9"/>
  <c r="BR241" i="9"/>
  <c r="BQ241" i="9"/>
  <c r="BP241" i="9"/>
  <c r="BO241" i="9"/>
  <c r="BN241" i="9"/>
  <c r="F241" i="9"/>
  <c r="C243" i="9" a="1"/>
  <c r="I242" i="9" l="1"/>
  <c r="S242" i="9"/>
  <c r="K242" i="9"/>
  <c r="U242" i="9"/>
  <c r="M242" i="9"/>
  <c r="O242" i="9"/>
  <c r="G242" i="9"/>
  <c r="T242" i="9"/>
  <c r="P242" i="9"/>
  <c r="L242" i="9"/>
  <c r="H242" i="9"/>
  <c r="V242" i="9"/>
  <c r="R242" i="9"/>
  <c r="N242" i="9"/>
  <c r="J242" i="9"/>
  <c r="E242" i="9"/>
  <c r="CB242" i="9" s="1"/>
  <c r="C243" i="9"/>
  <c r="CC241" i="9"/>
  <c r="CD241" i="9"/>
  <c r="CE241" i="9"/>
  <c r="CF241" i="9"/>
  <c r="CG241" i="9"/>
  <c r="CH241" i="9"/>
  <c r="CI241" i="9"/>
  <c r="CJ241" i="9"/>
  <c r="CK241" i="9"/>
  <c r="CL241" i="9"/>
  <c r="CM241" i="9"/>
  <c r="CN241" i="9"/>
  <c r="CO241" i="9"/>
  <c r="CP241" i="9"/>
  <c r="CQ241" i="9"/>
  <c r="CR241" i="9"/>
  <c r="CS241" i="9"/>
  <c r="CT241" i="9"/>
  <c r="CU241" i="9"/>
  <c r="CV241" i="9"/>
  <c r="CW241" i="9"/>
  <c r="CX241" i="9"/>
  <c r="CY241" i="9"/>
  <c r="CZ241" i="9"/>
  <c r="DA241" i="9"/>
  <c r="DC241" i="9"/>
  <c r="DB241" i="9"/>
  <c r="DD241" i="9"/>
  <c r="DE241" i="9"/>
  <c r="DF241" i="9"/>
  <c r="DG241" i="9"/>
  <c r="DH241" i="9"/>
  <c r="DI241" i="9"/>
  <c r="DJ241" i="9"/>
  <c r="DK241" i="9"/>
  <c r="DL241" i="9"/>
  <c r="DM241" i="9"/>
  <c r="BD242" i="9"/>
  <c r="AZ242" i="9"/>
  <c r="AV242" i="9"/>
  <c r="AR242" i="9"/>
  <c r="AN242" i="9"/>
  <c r="AJ242" i="9"/>
  <c r="AF242" i="9"/>
  <c r="AB242" i="9"/>
  <c r="X242" i="9"/>
  <c r="AG242" i="9"/>
  <c r="Y242" i="9"/>
  <c r="AY242" i="9"/>
  <c r="AQ242" i="9"/>
  <c r="W242" i="9"/>
  <c r="BE242" i="9"/>
  <c r="BA242" i="9"/>
  <c r="AW242" i="9"/>
  <c r="AS242" i="9"/>
  <c r="AO242" i="9"/>
  <c r="AK242" i="9"/>
  <c r="AC242" i="9"/>
  <c r="BC242" i="9"/>
  <c r="AM242" i="9"/>
  <c r="AA242" i="9"/>
  <c r="BF242" i="9"/>
  <c r="BB242" i="9"/>
  <c r="AX242" i="9"/>
  <c r="AT242" i="9"/>
  <c r="AP242" i="9"/>
  <c r="AL242" i="9"/>
  <c r="AH242" i="9"/>
  <c r="AD242" i="9"/>
  <c r="Z242" i="9"/>
  <c r="BG242" i="9"/>
  <c r="AU242" i="9"/>
  <c r="AI242" i="9"/>
  <c r="AE242" i="9"/>
  <c r="D243" i="9"/>
  <c r="G243" i="9"/>
  <c r="H243" i="9"/>
  <c r="I243" i="9"/>
  <c r="J243" i="9"/>
  <c r="K243" i="9"/>
  <c r="L243" i="9"/>
  <c r="M243" i="9"/>
  <c r="N243" i="9"/>
  <c r="O243" i="9"/>
  <c r="P243" i="9"/>
  <c r="Q243" i="9"/>
  <c r="R243" i="9"/>
  <c r="S243" i="9"/>
  <c r="T243" i="9"/>
  <c r="U243" i="9"/>
  <c r="V243" i="9"/>
  <c r="BW242" i="9"/>
  <c r="BR242" i="9"/>
  <c r="F242" i="9"/>
  <c r="BJ242" i="9"/>
  <c r="BJ243" i="9"/>
  <c r="C244" i="9" a="1"/>
  <c r="BS242" i="9" l="1"/>
  <c r="BY242" i="9"/>
  <c r="BO242" i="9"/>
  <c r="BU242" i="9"/>
  <c r="BZ242" i="9"/>
  <c r="BN242" i="9"/>
  <c r="BQ242" i="9"/>
  <c r="BV242" i="9"/>
  <c r="CA242" i="9"/>
  <c r="BP242" i="9"/>
  <c r="BT242" i="9"/>
  <c r="BX242" i="9"/>
  <c r="E243" i="9"/>
  <c r="CA243" i="9" s="1"/>
  <c r="C244" i="9"/>
  <c r="D244" i="9" s="1"/>
  <c r="CC242" i="9"/>
  <c r="CD242" i="9"/>
  <c r="CE242" i="9"/>
  <c r="CF242" i="9"/>
  <c r="CG242" i="9"/>
  <c r="CH242" i="9"/>
  <c r="CI242" i="9"/>
  <c r="CJ242" i="9"/>
  <c r="CK242" i="9"/>
  <c r="CL242" i="9"/>
  <c r="CM242" i="9"/>
  <c r="CN242" i="9"/>
  <c r="CO242" i="9"/>
  <c r="CP242" i="9"/>
  <c r="CQ242" i="9"/>
  <c r="CR242" i="9"/>
  <c r="CS242" i="9"/>
  <c r="CT242" i="9"/>
  <c r="CU242" i="9"/>
  <c r="CV242" i="9"/>
  <c r="CW242" i="9"/>
  <c r="CX242" i="9"/>
  <c r="CY242" i="9"/>
  <c r="CZ242" i="9"/>
  <c r="DA242" i="9"/>
  <c r="DB242" i="9"/>
  <c r="DC242" i="9"/>
  <c r="DD242" i="9"/>
  <c r="DE242" i="9"/>
  <c r="DF242" i="9"/>
  <c r="DG242" i="9"/>
  <c r="DH242" i="9"/>
  <c r="DI242" i="9"/>
  <c r="DJ242" i="9"/>
  <c r="DK242" i="9"/>
  <c r="DL242" i="9"/>
  <c r="DM242" i="9"/>
  <c r="BD243" i="9"/>
  <c r="AZ243" i="9"/>
  <c r="AV243" i="9"/>
  <c r="AR243" i="9"/>
  <c r="AN243" i="9"/>
  <c r="AJ243" i="9"/>
  <c r="AF243" i="9"/>
  <c r="AB243" i="9"/>
  <c r="X243" i="9"/>
  <c r="AG243" i="9"/>
  <c r="Y243" i="9"/>
  <c r="BG243" i="9"/>
  <c r="AQ243" i="9"/>
  <c r="AE243" i="9"/>
  <c r="BE243" i="9"/>
  <c r="BA243" i="9"/>
  <c r="AW243" i="9"/>
  <c r="AS243" i="9"/>
  <c r="AO243" i="9"/>
  <c r="AK243" i="9"/>
  <c r="AC243" i="9"/>
  <c r="Z243" i="9"/>
  <c r="AY243" i="9"/>
  <c r="AM243" i="9"/>
  <c r="W243" i="9"/>
  <c r="BF243" i="9"/>
  <c r="BB243" i="9"/>
  <c r="AX243" i="9"/>
  <c r="AT243" i="9"/>
  <c r="AP243" i="9"/>
  <c r="AL243" i="9"/>
  <c r="AH243" i="9"/>
  <c r="AD243" i="9"/>
  <c r="BC243" i="9"/>
  <c r="AU243" i="9"/>
  <c r="AI243" i="9"/>
  <c r="AA243" i="9"/>
  <c r="G244" i="9"/>
  <c r="I244" i="9"/>
  <c r="K244" i="9"/>
  <c r="M244" i="9"/>
  <c r="O244" i="9"/>
  <c r="Q244" i="9"/>
  <c r="S244" i="9"/>
  <c r="U244" i="9"/>
  <c r="CB243" i="9"/>
  <c r="BX243" i="9"/>
  <c r="BT243" i="9"/>
  <c r="BP243" i="9"/>
  <c r="C245" i="9" a="1"/>
  <c r="BJ244" i="9"/>
  <c r="F243" i="9" l="1"/>
  <c r="BQ243" i="9"/>
  <c r="BU243" i="9"/>
  <c r="BY243" i="9"/>
  <c r="BN243" i="9"/>
  <c r="BV243" i="9"/>
  <c r="BZ243" i="9"/>
  <c r="BR243" i="9"/>
  <c r="BO243" i="9"/>
  <c r="BS243" i="9"/>
  <c r="BW243" i="9"/>
  <c r="T244" i="9"/>
  <c r="P244" i="9"/>
  <c r="L244" i="9"/>
  <c r="H244" i="9"/>
  <c r="V244" i="9"/>
  <c r="R244" i="9"/>
  <c r="N244" i="9"/>
  <c r="J244" i="9"/>
  <c r="E244" i="9"/>
  <c r="CA244" i="9" s="1"/>
  <c r="C245" i="9"/>
  <c r="H245" i="9" s="1"/>
  <c r="CC243" i="9"/>
  <c r="CD243" i="9"/>
  <c r="CE243" i="9"/>
  <c r="CF243" i="9"/>
  <c r="CG243" i="9"/>
  <c r="CH243" i="9"/>
  <c r="CI243" i="9"/>
  <c r="CJ243" i="9"/>
  <c r="CK243" i="9"/>
  <c r="CL243" i="9"/>
  <c r="CM243" i="9"/>
  <c r="CN243" i="9"/>
  <c r="CO243" i="9"/>
  <c r="CP243" i="9"/>
  <c r="CQ243" i="9"/>
  <c r="CR243" i="9"/>
  <c r="CS243" i="9"/>
  <c r="CT243" i="9"/>
  <c r="CU243" i="9"/>
  <c r="CV243" i="9"/>
  <c r="CW243" i="9"/>
  <c r="CX243" i="9"/>
  <c r="CY243" i="9"/>
  <c r="CZ243" i="9"/>
  <c r="DA243" i="9"/>
  <c r="DC243" i="9"/>
  <c r="DB243" i="9"/>
  <c r="DD243" i="9"/>
  <c r="DE243" i="9"/>
  <c r="DF243" i="9"/>
  <c r="DG243" i="9"/>
  <c r="DH243" i="9"/>
  <c r="DI243" i="9"/>
  <c r="DJ243" i="9"/>
  <c r="DK243" i="9"/>
  <c r="DL243" i="9"/>
  <c r="DM243" i="9"/>
  <c r="BD244" i="9"/>
  <c r="AZ244" i="9"/>
  <c r="AV244" i="9"/>
  <c r="AR244" i="9"/>
  <c r="AN244" i="9"/>
  <c r="AJ244" i="9"/>
  <c r="AF244" i="9"/>
  <c r="AB244" i="9"/>
  <c r="X244" i="9"/>
  <c r="AK244" i="9"/>
  <c r="AG244" i="9"/>
  <c r="Y244" i="9"/>
  <c r="BB244" i="9"/>
  <c r="AT244" i="9"/>
  <c r="AL244" i="9"/>
  <c r="AD244" i="9"/>
  <c r="BG244" i="9"/>
  <c r="AU244" i="9"/>
  <c r="AM244" i="9"/>
  <c r="AE244" i="9"/>
  <c r="BE244" i="9"/>
  <c r="BA244" i="9"/>
  <c r="AW244" i="9"/>
  <c r="AS244" i="9"/>
  <c r="AO244" i="9"/>
  <c r="AC244" i="9"/>
  <c r="AX244" i="9"/>
  <c r="AP244" i="9"/>
  <c r="Z244" i="9"/>
  <c r="BC244" i="9"/>
  <c r="AI244" i="9"/>
  <c r="W244" i="9"/>
  <c r="BF244" i="9"/>
  <c r="AH244" i="9"/>
  <c r="AY244" i="9"/>
  <c r="AQ244" i="9"/>
  <c r="AA244" i="9"/>
  <c r="G245" i="9"/>
  <c r="I245" i="9"/>
  <c r="K245" i="9"/>
  <c r="M245" i="9"/>
  <c r="O245" i="9"/>
  <c r="Q245" i="9"/>
  <c r="S245" i="9"/>
  <c r="U245" i="9"/>
  <c r="CB244" i="9"/>
  <c r="BX244" i="9"/>
  <c r="BT244" i="9"/>
  <c r="BP244" i="9"/>
  <c r="C246" i="9" a="1"/>
  <c r="BJ245" i="9"/>
  <c r="BQ244" i="9" l="1"/>
  <c r="BU244" i="9"/>
  <c r="BY244" i="9"/>
  <c r="BN244" i="9"/>
  <c r="BR244" i="9"/>
  <c r="BV244" i="9"/>
  <c r="BZ244" i="9"/>
  <c r="F244" i="9"/>
  <c r="BO244" i="9"/>
  <c r="BS244" i="9"/>
  <c r="BW244" i="9"/>
  <c r="V245" i="9"/>
  <c r="R245" i="9"/>
  <c r="N245" i="9"/>
  <c r="J245" i="9"/>
  <c r="D245" i="9"/>
  <c r="E245" i="9" s="1"/>
  <c r="T245" i="9"/>
  <c r="P245" i="9"/>
  <c r="L245" i="9"/>
  <c r="C246" i="9"/>
  <c r="M246" i="9" s="1"/>
  <c r="CC244" i="9"/>
  <c r="CD244" i="9"/>
  <c r="CE244" i="9"/>
  <c r="CF244" i="9"/>
  <c r="CG244" i="9"/>
  <c r="CH244" i="9"/>
  <c r="CI244" i="9"/>
  <c r="CJ244" i="9"/>
  <c r="CK244" i="9"/>
  <c r="CL244" i="9"/>
  <c r="CM244" i="9"/>
  <c r="CN244" i="9"/>
  <c r="CO244" i="9"/>
  <c r="CP244" i="9"/>
  <c r="CQ244" i="9"/>
  <c r="CR244" i="9"/>
  <c r="CS244" i="9"/>
  <c r="CT244" i="9"/>
  <c r="CU244" i="9"/>
  <c r="CV244" i="9"/>
  <c r="CW244" i="9"/>
  <c r="CX244" i="9"/>
  <c r="CY244" i="9"/>
  <c r="CZ244" i="9"/>
  <c r="DA244" i="9"/>
  <c r="DC244" i="9"/>
  <c r="DB244" i="9"/>
  <c r="DD244" i="9"/>
  <c r="DE244" i="9"/>
  <c r="DF244" i="9"/>
  <c r="DG244" i="9"/>
  <c r="DH244" i="9"/>
  <c r="DI244" i="9"/>
  <c r="DJ244" i="9"/>
  <c r="DK244" i="9"/>
  <c r="DL244" i="9"/>
  <c r="DM244" i="9"/>
  <c r="BD245" i="9"/>
  <c r="AZ245" i="9"/>
  <c r="AV245" i="9"/>
  <c r="AR245" i="9"/>
  <c r="AN245" i="9"/>
  <c r="AJ245" i="9"/>
  <c r="AF245" i="9"/>
  <c r="AB245" i="9"/>
  <c r="X245" i="9"/>
  <c r="AG245" i="9"/>
  <c r="Y245" i="9"/>
  <c r="BG245" i="9"/>
  <c r="AU245" i="9"/>
  <c r="AE245" i="9"/>
  <c r="BE245" i="9"/>
  <c r="BA245" i="9"/>
  <c r="AW245" i="9"/>
  <c r="AS245" i="9"/>
  <c r="AO245" i="9"/>
  <c r="AK245" i="9"/>
  <c r="AC245" i="9"/>
  <c r="Z245" i="9"/>
  <c r="AY245" i="9"/>
  <c r="AM245" i="9"/>
  <c r="W245" i="9"/>
  <c r="BF245" i="9"/>
  <c r="BB245" i="9"/>
  <c r="AX245" i="9"/>
  <c r="AT245" i="9"/>
  <c r="AP245" i="9"/>
  <c r="AL245" i="9"/>
  <c r="AH245" i="9"/>
  <c r="AD245" i="9"/>
  <c r="BC245" i="9"/>
  <c r="AQ245" i="9"/>
  <c r="AI245" i="9"/>
  <c r="AA245" i="9"/>
  <c r="G246" i="9"/>
  <c r="K246" i="9"/>
  <c r="O246" i="9"/>
  <c r="S246" i="9"/>
  <c r="BJ246" i="9"/>
  <c r="C247" i="9" a="1"/>
  <c r="CA245" i="9" l="1"/>
  <c r="BW245" i="9"/>
  <c r="BS245" i="9"/>
  <c r="BO245" i="9"/>
  <c r="BT245" i="9"/>
  <c r="BZ245" i="9"/>
  <c r="BV245" i="9"/>
  <c r="BR245" i="9"/>
  <c r="BN245" i="9"/>
  <c r="BX245" i="9"/>
  <c r="BY245" i="9"/>
  <c r="BU245" i="9"/>
  <c r="BQ245" i="9"/>
  <c r="F245" i="9"/>
  <c r="CB245" i="9"/>
  <c r="BP245" i="9"/>
  <c r="Q246" i="9"/>
  <c r="I246" i="9"/>
  <c r="V246" i="9"/>
  <c r="R246" i="9"/>
  <c r="N246" i="9"/>
  <c r="J246" i="9"/>
  <c r="D246" i="9"/>
  <c r="T246" i="9"/>
  <c r="P246" i="9"/>
  <c r="L246" i="9"/>
  <c r="H246" i="9"/>
  <c r="U246" i="9"/>
  <c r="E246" i="9"/>
  <c r="CB246" i="9" s="1"/>
  <c r="C247" i="9"/>
  <c r="I247" i="9" s="1"/>
  <c r="CC245" i="9"/>
  <c r="CD245" i="9"/>
  <c r="CE245" i="9"/>
  <c r="CF245" i="9"/>
  <c r="CG245" i="9"/>
  <c r="CH245" i="9"/>
  <c r="CI245" i="9"/>
  <c r="CJ245" i="9"/>
  <c r="CK245" i="9"/>
  <c r="CL245" i="9"/>
  <c r="CM245" i="9"/>
  <c r="CN245" i="9"/>
  <c r="CO245" i="9"/>
  <c r="CP245" i="9"/>
  <c r="CQ245" i="9"/>
  <c r="CR245" i="9"/>
  <c r="CS245" i="9"/>
  <c r="CT245" i="9"/>
  <c r="CU245" i="9"/>
  <c r="CV245" i="9"/>
  <c r="CW245" i="9"/>
  <c r="CX245" i="9"/>
  <c r="CY245" i="9"/>
  <c r="CZ245" i="9"/>
  <c r="DA245" i="9"/>
  <c r="DC245" i="9"/>
  <c r="DB245" i="9"/>
  <c r="DD245" i="9"/>
  <c r="DE245" i="9"/>
  <c r="DF245" i="9"/>
  <c r="DG245" i="9"/>
  <c r="DH245" i="9"/>
  <c r="DI245" i="9"/>
  <c r="DJ245" i="9"/>
  <c r="DK245" i="9"/>
  <c r="DL245" i="9"/>
  <c r="DM245" i="9"/>
  <c r="BD246" i="9"/>
  <c r="AZ246" i="9"/>
  <c r="AV246" i="9"/>
  <c r="AR246" i="9"/>
  <c r="AN246" i="9"/>
  <c r="AJ246" i="9"/>
  <c r="AF246" i="9"/>
  <c r="AB246" i="9"/>
  <c r="X246" i="9"/>
  <c r="AC246" i="9"/>
  <c r="BC246" i="9"/>
  <c r="AM246" i="9"/>
  <c r="AE246" i="9"/>
  <c r="BE246" i="9"/>
  <c r="BA246" i="9"/>
  <c r="AW246" i="9"/>
  <c r="AS246" i="9"/>
  <c r="AO246" i="9"/>
  <c r="AK246" i="9"/>
  <c r="AG246" i="9"/>
  <c r="Y246" i="9"/>
  <c r="BG246" i="9"/>
  <c r="AQ246" i="9"/>
  <c r="W246" i="9"/>
  <c r="BF246" i="9"/>
  <c r="BB246" i="9"/>
  <c r="AX246" i="9"/>
  <c r="AT246" i="9"/>
  <c r="AP246" i="9"/>
  <c r="AL246" i="9"/>
  <c r="AH246" i="9"/>
  <c r="AD246" i="9"/>
  <c r="Z246" i="9"/>
  <c r="AY246" i="9"/>
  <c r="AU246" i="9"/>
  <c r="AI246" i="9"/>
  <c r="AA246" i="9"/>
  <c r="G247" i="9"/>
  <c r="K247" i="9"/>
  <c r="O247" i="9"/>
  <c r="S247" i="9"/>
  <c r="CA246" i="9"/>
  <c r="BY246" i="9"/>
  <c r="BW246" i="9"/>
  <c r="BU246" i="9"/>
  <c r="BT246" i="9"/>
  <c r="BS246" i="9"/>
  <c r="BQ246" i="9"/>
  <c r="BP246" i="9"/>
  <c r="BO246" i="9"/>
  <c r="F246" i="9"/>
  <c r="BJ247" i="9"/>
  <c r="C248" i="9" a="1"/>
  <c r="Q247" i="9" l="1"/>
  <c r="V247" i="9"/>
  <c r="R247" i="9"/>
  <c r="N247" i="9"/>
  <c r="J247" i="9"/>
  <c r="D247" i="9"/>
  <c r="T247" i="9"/>
  <c r="P247" i="9"/>
  <c r="L247" i="9"/>
  <c r="H247" i="9"/>
  <c r="U247" i="9"/>
  <c r="M247" i="9"/>
  <c r="BN246" i="9"/>
  <c r="BR246" i="9"/>
  <c r="BV246" i="9"/>
  <c r="BZ246" i="9"/>
  <c r="BX246" i="9"/>
  <c r="E247" i="9"/>
  <c r="CB247" i="9" s="1"/>
  <c r="C248" i="9"/>
  <c r="G248" i="9" s="1"/>
  <c r="CC246" i="9"/>
  <c r="CD246" i="9"/>
  <c r="CE246" i="9"/>
  <c r="CF246" i="9"/>
  <c r="CG246" i="9"/>
  <c r="CH246" i="9"/>
  <c r="CI246" i="9"/>
  <c r="CJ246" i="9"/>
  <c r="CK246" i="9"/>
  <c r="CL246" i="9"/>
  <c r="CM246" i="9"/>
  <c r="CN246" i="9"/>
  <c r="CO246" i="9"/>
  <c r="CP246" i="9"/>
  <c r="CQ246" i="9"/>
  <c r="CR246" i="9"/>
  <c r="CS246" i="9"/>
  <c r="CT246" i="9"/>
  <c r="CU246" i="9"/>
  <c r="CV246" i="9"/>
  <c r="CW246" i="9"/>
  <c r="CX246" i="9"/>
  <c r="CY246" i="9"/>
  <c r="CZ246" i="9"/>
  <c r="DA246" i="9"/>
  <c r="DB246" i="9"/>
  <c r="DC246" i="9"/>
  <c r="DD246" i="9"/>
  <c r="DE246" i="9"/>
  <c r="DF246" i="9"/>
  <c r="DG246" i="9"/>
  <c r="DH246" i="9"/>
  <c r="DI246" i="9"/>
  <c r="DJ246" i="9"/>
  <c r="DK246" i="9"/>
  <c r="DL246" i="9"/>
  <c r="DM246" i="9"/>
  <c r="BD247" i="9"/>
  <c r="AZ247" i="9"/>
  <c r="AV247" i="9"/>
  <c r="AR247" i="9"/>
  <c r="AN247" i="9"/>
  <c r="AJ247" i="9"/>
  <c r="AF247" i="9"/>
  <c r="AB247" i="9"/>
  <c r="X247" i="9"/>
  <c r="AC247" i="9"/>
  <c r="Z247" i="9"/>
  <c r="AY247" i="9"/>
  <c r="AM247" i="9"/>
  <c r="BE247" i="9"/>
  <c r="BA247" i="9"/>
  <c r="AW247" i="9"/>
  <c r="AS247" i="9"/>
  <c r="AO247" i="9"/>
  <c r="AK247" i="9"/>
  <c r="AG247" i="9"/>
  <c r="Y247" i="9"/>
  <c r="BG247" i="9"/>
  <c r="AU247" i="9"/>
  <c r="AI247" i="9"/>
  <c r="W247" i="9"/>
  <c r="BF247" i="9"/>
  <c r="BB247" i="9"/>
  <c r="AX247" i="9"/>
  <c r="AT247" i="9"/>
  <c r="AP247" i="9"/>
  <c r="AL247" i="9"/>
  <c r="AH247" i="9"/>
  <c r="AD247" i="9"/>
  <c r="BC247" i="9"/>
  <c r="AQ247" i="9"/>
  <c r="AE247" i="9"/>
  <c r="AA247" i="9"/>
  <c r="D248" i="9"/>
  <c r="J248" i="9"/>
  <c r="N248" i="9"/>
  <c r="R248" i="9"/>
  <c r="V248" i="9"/>
  <c r="CA247" i="9"/>
  <c r="BY247" i="9"/>
  <c r="BW247" i="9"/>
  <c r="BU247" i="9"/>
  <c r="BS247" i="9"/>
  <c r="BQ247" i="9"/>
  <c r="BO247" i="9"/>
  <c r="F247" i="9"/>
  <c r="C249" i="9" a="1"/>
  <c r="BN247" i="9" l="1"/>
  <c r="BR247" i="9"/>
  <c r="BV247" i="9"/>
  <c r="BZ247" i="9"/>
  <c r="BP247" i="9"/>
  <c r="BT247" i="9"/>
  <c r="BX247" i="9"/>
  <c r="T248" i="9"/>
  <c r="P248" i="9"/>
  <c r="L248" i="9"/>
  <c r="H248" i="9"/>
  <c r="U248" i="9"/>
  <c r="Q248" i="9"/>
  <c r="M248" i="9"/>
  <c r="I248" i="9"/>
  <c r="S248" i="9"/>
  <c r="O248" i="9"/>
  <c r="K248" i="9"/>
  <c r="E248" i="9"/>
  <c r="CB248" i="9" s="1"/>
  <c r="C249" i="9"/>
  <c r="H249" i="9" s="1"/>
  <c r="CC247" i="9"/>
  <c r="CD247" i="9"/>
  <c r="CE247" i="9"/>
  <c r="CF247" i="9"/>
  <c r="CG247" i="9"/>
  <c r="CH247" i="9"/>
  <c r="CI247" i="9"/>
  <c r="CJ247" i="9"/>
  <c r="CK247" i="9"/>
  <c r="CL247" i="9"/>
  <c r="CM247" i="9"/>
  <c r="CN247" i="9"/>
  <c r="CO247" i="9"/>
  <c r="CP247" i="9"/>
  <c r="CQ247" i="9"/>
  <c r="CR247" i="9"/>
  <c r="CS247" i="9"/>
  <c r="CT247" i="9"/>
  <c r="CU247" i="9"/>
  <c r="CV247" i="9"/>
  <c r="CW247" i="9"/>
  <c r="CX247" i="9"/>
  <c r="CY247" i="9"/>
  <c r="CZ247" i="9"/>
  <c r="DA247" i="9"/>
  <c r="DC247" i="9"/>
  <c r="DB247" i="9"/>
  <c r="DD247" i="9"/>
  <c r="DE247" i="9"/>
  <c r="DF247" i="9"/>
  <c r="DG247" i="9"/>
  <c r="DH247" i="9"/>
  <c r="DI247" i="9"/>
  <c r="DJ247" i="9"/>
  <c r="DK247" i="9"/>
  <c r="DL247" i="9"/>
  <c r="DM247" i="9"/>
  <c r="BD248" i="9"/>
  <c r="AZ248" i="9"/>
  <c r="AV248" i="9"/>
  <c r="AR248" i="9"/>
  <c r="AN248" i="9"/>
  <c r="AJ248" i="9"/>
  <c r="AF248" i="9"/>
  <c r="AB248" i="9"/>
  <c r="X248" i="9"/>
  <c r="AK248" i="9"/>
  <c r="AC248" i="9"/>
  <c r="BC248" i="9"/>
  <c r="AM248" i="9"/>
  <c r="AA248" i="9"/>
  <c r="BE248" i="9"/>
  <c r="BA248" i="9"/>
  <c r="AW248" i="9"/>
  <c r="AS248" i="9"/>
  <c r="AO248" i="9"/>
  <c r="AG248" i="9"/>
  <c r="Y248" i="9"/>
  <c r="BG248" i="9"/>
  <c r="AQ248" i="9"/>
  <c r="AE248" i="9"/>
  <c r="BF248" i="9"/>
  <c r="BB248" i="9"/>
  <c r="AX248" i="9"/>
  <c r="AT248" i="9"/>
  <c r="AP248" i="9"/>
  <c r="AL248" i="9"/>
  <c r="AH248" i="9"/>
  <c r="AD248" i="9"/>
  <c r="Z248" i="9"/>
  <c r="AY248" i="9"/>
  <c r="AU248" i="9"/>
  <c r="AI248" i="9"/>
  <c r="W248" i="9"/>
  <c r="G249" i="9"/>
  <c r="K249" i="9"/>
  <c r="O249" i="9"/>
  <c r="S249" i="9"/>
  <c r="BU248" i="9"/>
  <c r="F248" i="9"/>
  <c r="BJ248" i="9"/>
  <c r="C250" i="9" a="1"/>
  <c r="BJ249" i="9"/>
  <c r="R249" i="9" l="1"/>
  <c r="N249" i="9"/>
  <c r="J249" i="9"/>
  <c r="D249" i="9"/>
  <c r="E249" i="9" s="1"/>
  <c r="V249" i="9"/>
  <c r="U249" i="9"/>
  <c r="Q249" i="9"/>
  <c r="M249" i="9"/>
  <c r="I249" i="9"/>
  <c r="T249" i="9"/>
  <c r="P249" i="9"/>
  <c r="L249" i="9"/>
  <c r="BS248" i="9"/>
  <c r="CA248" i="9"/>
  <c r="BO248" i="9"/>
  <c r="BW248" i="9"/>
  <c r="BQ248" i="9"/>
  <c r="BY248" i="9"/>
  <c r="BN248" i="9"/>
  <c r="BR248" i="9"/>
  <c r="BV248" i="9"/>
  <c r="BZ248" i="9"/>
  <c r="BP248" i="9"/>
  <c r="BT248" i="9"/>
  <c r="BX248" i="9"/>
  <c r="C250" i="9"/>
  <c r="I250" i="9" s="1"/>
  <c r="CC248" i="9"/>
  <c r="CD248" i="9"/>
  <c r="CE248" i="9"/>
  <c r="CF248" i="9"/>
  <c r="CG248" i="9"/>
  <c r="CH248" i="9"/>
  <c r="CI248" i="9"/>
  <c r="CJ248" i="9"/>
  <c r="CK248" i="9"/>
  <c r="CL248" i="9"/>
  <c r="CM248" i="9"/>
  <c r="CN248" i="9"/>
  <c r="CO248" i="9"/>
  <c r="CP248" i="9"/>
  <c r="CQ248" i="9"/>
  <c r="CR248" i="9"/>
  <c r="CS248" i="9"/>
  <c r="CT248" i="9"/>
  <c r="CU248" i="9"/>
  <c r="CV248" i="9"/>
  <c r="CW248" i="9"/>
  <c r="CX248" i="9"/>
  <c r="CY248" i="9"/>
  <c r="CZ248" i="9"/>
  <c r="DA248" i="9"/>
  <c r="DC248" i="9"/>
  <c r="DB248" i="9"/>
  <c r="DD248" i="9"/>
  <c r="DE248" i="9"/>
  <c r="DF248" i="9"/>
  <c r="DG248" i="9"/>
  <c r="DH248" i="9"/>
  <c r="DI248" i="9"/>
  <c r="DJ248" i="9"/>
  <c r="DK248" i="9"/>
  <c r="DL248" i="9"/>
  <c r="DM248" i="9"/>
  <c r="BD249" i="9"/>
  <c r="AZ249" i="9"/>
  <c r="AV249" i="9"/>
  <c r="AR249" i="9"/>
  <c r="AN249" i="9"/>
  <c r="AJ249" i="9"/>
  <c r="AF249" i="9"/>
  <c r="AB249" i="9"/>
  <c r="X249" i="9"/>
  <c r="AK249" i="9"/>
  <c r="AC249" i="9"/>
  <c r="BB249" i="9"/>
  <c r="AT249" i="9"/>
  <c r="AL249" i="9"/>
  <c r="Z249" i="9"/>
  <c r="BC249" i="9"/>
  <c r="AU249" i="9"/>
  <c r="AI249" i="9"/>
  <c r="AE249" i="9"/>
  <c r="BE249" i="9"/>
  <c r="BA249" i="9"/>
  <c r="AW249" i="9"/>
  <c r="AS249" i="9"/>
  <c r="AO249" i="9"/>
  <c r="AG249" i="9"/>
  <c r="Y249" i="9"/>
  <c r="AX249" i="9"/>
  <c r="AH249" i="9"/>
  <c r="BG249" i="9"/>
  <c r="AQ249" i="9"/>
  <c r="W249" i="9"/>
  <c r="BF249" i="9"/>
  <c r="AP249" i="9"/>
  <c r="AD249" i="9"/>
  <c r="AY249" i="9"/>
  <c r="AM249" i="9"/>
  <c r="AA249" i="9"/>
  <c r="H250" i="9"/>
  <c r="T250" i="9"/>
  <c r="C251" i="9" a="1"/>
  <c r="CA249" i="9" l="1"/>
  <c r="BY249" i="9"/>
  <c r="BQ249" i="9"/>
  <c r="BV249" i="9"/>
  <c r="BN249" i="9"/>
  <c r="BR249" i="9"/>
  <c r="BU249" i="9"/>
  <c r="F249" i="9"/>
  <c r="BZ249" i="9"/>
  <c r="V250" i="9"/>
  <c r="L250" i="9"/>
  <c r="P250" i="9"/>
  <c r="D250" i="9"/>
  <c r="N250" i="9"/>
  <c r="BP249" i="9"/>
  <c r="BT249" i="9"/>
  <c r="BX249" i="9"/>
  <c r="CB249" i="9"/>
  <c r="BO249" i="9"/>
  <c r="BS249" i="9"/>
  <c r="BW249" i="9"/>
  <c r="R250" i="9"/>
  <c r="J250" i="9"/>
  <c r="S250" i="9"/>
  <c r="O250" i="9"/>
  <c r="K250" i="9"/>
  <c r="G250" i="9"/>
  <c r="U250" i="9"/>
  <c r="Q250" i="9"/>
  <c r="M250" i="9"/>
  <c r="E250" i="9"/>
  <c r="BZ250" i="9" s="1"/>
  <c r="C251" i="9"/>
  <c r="I251" i="9" s="1"/>
  <c r="CC249" i="9"/>
  <c r="CD249" i="9"/>
  <c r="CE249" i="9"/>
  <c r="CF249" i="9"/>
  <c r="CG249" i="9"/>
  <c r="CH249" i="9"/>
  <c r="CI249" i="9"/>
  <c r="CJ249" i="9"/>
  <c r="CK249" i="9"/>
  <c r="CL249" i="9"/>
  <c r="CM249" i="9"/>
  <c r="CN249" i="9"/>
  <c r="CO249" i="9"/>
  <c r="CP249" i="9"/>
  <c r="CQ249" i="9"/>
  <c r="CR249" i="9"/>
  <c r="CS249" i="9"/>
  <c r="CT249" i="9"/>
  <c r="CU249" i="9"/>
  <c r="CV249" i="9"/>
  <c r="CW249" i="9"/>
  <c r="CX249" i="9"/>
  <c r="CY249" i="9"/>
  <c r="CZ249" i="9"/>
  <c r="DA249" i="9"/>
  <c r="DC249" i="9"/>
  <c r="DB249" i="9"/>
  <c r="DD249" i="9"/>
  <c r="DE249" i="9"/>
  <c r="DF249" i="9"/>
  <c r="DG249" i="9"/>
  <c r="DH249" i="9"/>
  <c r="DI249" i="9"/>
  <c r="DJ249" i="9"/>
  <c r="DK249" i="9"/>
  <c r="DL249" i="9"/>
  <c r="DM249" i="9"/>
  <c r="BD250" i="9"/>
  <c r="AZ250" i="9"/>
  <c r="AV250" i="9"/>
  <c r="AR250" i="9"/>
  <c r="AN250" i="9"/>
  <c r="AJ250" i="9"/>
  <c r="AF250" i="9"/>
  <c r="AB250" i="9"/>
  <c r="X250" i="9"/>
  <c r="AG250" i="9"/>
  <c r="Y250" i="9"/>
  <c r="AU250" i="9"/>
  <c r="AI250" i="9"/>
  <c r="W250" i="9"/>
  <c r="BE250" i="9"/>
  <c r="BA250" i="9"/>
  <c r="AW250" i="9"/>
  <c r="AS250" i="9"/>
  <c r="AO250" i="9"/>
  <c r="AK250" i="9"/>
  <c r="AC250" i="9"/>
  <c r="AY250" i="9"/>
  <c r="AM250" i="9"/>
  <c r="BF250" i="9"/>
  <c r="BB250" i="9"/>
  <c r="AX250" i="9"/>
  <c r="AT250" i="9"/>
  <c r="AP250" i="9"/>
  <c r="AL250" i="9"/>
  <c r="AH250" i="9"/>
  <c r="AD250" i="9"/>
  <c r="Z250" i="9"/>
  <c r="BG250" i="9"/>
  <c r="BC250" i="9"/>
  <c r="AQ250" i="9"/>
  <c r="AE250" i="9"/>
  <c r="AA250" i="9"/>
  <c r="K251" i="9"/>
  <c r="BY250" i="9"/>
  <c r="BU250" i="9"/>
  <c r="BQ250" i="9"/>
  <c r="F250" i="9"/>
  <c r="C252" i="9" a="1"/>
  <c r="BJ251" i="9"/>
  <c r="BJ250" i="9"/>
  <c r="G251" i="9" l="1"/>
  <c r="S251" i="9"/>
  <c r="O251" i="9"/>
  <c r="T251" i="9"/>
  <c r="P251" i="9"/>
  <c r="L251" i="9"/>
  <c r="H251" i="9"/>
  <c r="V251" i="9"/>
  <c r="R251" i="9"/>
  <c r="N251" i="9"/>
  <c r="J251" i="9"/>
  <c r="D251" i="9"/>
  <c r="E251" i="9" s="1"/>
  <c r="U251" i="9"/>
  <c r="Q251" i="9"/>
  <c r="M251" i="9"/>
  <c r="BP250" i="9"/>
  <c r="BW250" i="9"/>
  <c r="BT250" i="9"/>
  <c r="BX250" i="9"/>
  <c r="CB250" i="9"/>
  <c r="BO250" i="9"/>
  <c r="BS250" i="9"/>
  <c r="CA250" i="9"/>
  <c r="BN250" i="9"/>
  <c r="BR250" i="9"/>
  <c r="BV250" i="9"/>
  <c r="C252" i="9"/>
  <c r="H252" i="9" s="1"/>
  <c r="CC250" i="9"/>
  <c r="CD250" i="9"/>
  <c r="CE250" i="9"/>
  <c r="CF250" i="9"/>
  <c r="CG250" i="9"/>
  <c r="CH250" i="9"/>
  <c r="CI250" i="9"/>
  <c r="CJ250" i="9"/>
  <c r="CK250" i="9"/>
  <c r="CL250" i="9"/>
  <c r="CM250" i="9"/>
  <c r="CN250" i="9"/>
  <c r="CO250" i="9"/>
  <c r="CP250" i="9"/>
  <c r="CQ250" i="9"/>
  <c r="CR250" i="9"/>
  <c r="CS250" i="9"/>
  <c r="CT250" i="9"/>
  <c r="CU250" i="9"/>
  <c r="CV250" i="9"/>
  <c r="CW250" i="9"/>
  <c r="CX250" i="9"/>
  <c r="CY250" i="9"/>
  <c r="CZ250" i="9"/>
  <c r="DA250" i="9"/>
  <c r="DB250" i="9"/>
  <c r="DC250" i="9"/>
  <c r="DD250" i="9"/>
  <c r="DE250" i="9"/>
  <c r="DF250" i="9"/>
  <c r="DG250" i="9"/>
  <c r="DH250" i="9"/>
  <c r="DI250" i="9"/>
  <c r="DJ250" i="9"/>
  <c r="DK250" i="9"/>
  <c r="DL250" i="9"/>
  <c r="DM250" i="9"/>
  <c r="BD251" i="9"/>
  <c r="AZ251" i="9"/>
  <c r="AV251" i="9"/>
  <c r="AR251" i="9"/>
  <c r="AN251" i="9"/>
  <c r="AJ251" i="9"/>
  <c r="AF251" i="9"/>
  <c r="AB251" i="9"/>
  <c r="X251" i="9"/>
  <c r="AO251" i="9"/>
  <c r="AG251" i="9"/>
  <c r="Y251" i="9"/>
  <c r="AY251" i="9"/>
  <c r="AM251" i="9"/>
  <c r="AA251" i="9"/>
  <c r="BE251" i="9"/>
  <c r="BA251" i="9"/>
  <c r="AW251" i="9"/>
  <c r="AS251" i="9"/>
  <c r="AK251" i="9"/>
  <c r="AC251" i="9"/>
  <c r="BG251" i="9"/>
  <c r="AQ251" i="9"/>
  <c r="W251" i="9"/>
  <c r="BF251" i="9"/>
  <c r="BB251" i="9"/>
  <c r="AX251" i="9"/>
  <c r="AT251" i="9"/>
  <c r="AP251" i="9"/>
  <c r="AL251" i="9"/>
  <c r="AH251" i="9"/>
  <c r="AD251" i="9"/>
  <c r="Z251" i="9"/>
  <c r="BC251" i="9"/>
  <c r="AU251" i="9"/>
  <c r="AI251" i="9"/>
  <c r="AE251" i="9"/>
  <c r="G252" i="9"/>
  <c r="M252" i="9"/>
  <c r="R252" i="9"/>
  <c r="BJ252" i="9"/>
  <c r="C253" i="9" a="1"/>
  <c r="CB251" i="9" l="1"/>
  <c r="F251" i="9"/>
  <c r="V252" i="9"/>
  <c r="Q252" i="9"/>
  <c r="K252" i="9"/>
  <c r="D252" i="9"/>
  <c r="U252" i="9"/>
  <c r="O252" i="9"/>
  <c r="J252" i="9"/>
  <c r="S252" i="9"/>
  <c r="N252" i="9"/>
  <c r="I252" i="9"/>
  <c r="BO251" i="9"/>
  <c r="BU251" i="9"/>
  <c r="BW251" i="9"/>
  <c r="BS251" i="9"/>
  <c r="CA251" i="9"/>
  <c r="BQ251" i="9"/>
  <c r="BY251" i="9"/>
  <c r="T252" i="9"/>
  <c r="P252" i="9"/>
  <c r="L252" i="9"/>
  <c r="BN251" i="9"/>
  <c r="BR251" i="9"/>
  <c r="BV251" i="9"/>
  <c r="BZ251" i="9"/>
  <c r="BP251" i="9"/>
  <c r="BT251" i="9"/>
  <c r="BX251" i="9"/>
  <c r="E252" i="9"/>
  <c r="CB252" i="9" s="1"/>
  <c r="C253" i="9"/>
  <c r="I253" i="9" s="1"/>
  <c r="CC251" i="9"/>
  <c r="CD251" i="9"/>
  <c r="CE251" i="9"/>
  <c r="CF251" i="9"/>
  <c r="CG251" i="9"/>
  <c r="CH251" i="9"/>
  <c r="CI251" i="9"/>
  <c r="CJ251" i="9"/>
  <c r="CK251" i="9"/>
  <c r="CL251" i="9"/>
  <c r="CM251" i="9"/>
  <c r="CN251" i="9"/>
  <c r="CO251" i="9"/>
  <c r="CP251" i="9"/>
  <c r="CQ251" i="9"/>
  <c r="CR251" i="9"/>
  <c r="CS251" i="9"/>
  <c r="CT251" i="9"/>
  <c r="CU251" i="9"/>
  <c r="CV251" i="9"/>
  <c r="CW251" i="9"/>
  <c r="CX251" i="9"/>
  <c r="CY251" i="9"/>
  <c r="CZ251" i="9"/>
  <c r="DA251" i="9"/>
  <c r="DC251" i="9"/>
  <c r="DB251" i="9"/>
  <c r="DD251" i="9"/>
  <c r="DE251" i="9"/>
  <c r="DF251" i="9"/>
  <c r="DG251" i="9"/>
  <c r="DH251" i="9"/>
  <c r="DI251" i="9"/>
  <c r="DJ251" i="9"/>
  <c r="DK251" i="9"/>
  <c r="DL251" i="9"/>
  <c r="DM251" i="9"/>
  <c r="BD252" i="9"/>
  <c r="AZ252" i="9"/>
  <c r="AV252" i="9"/>
  <c r="AR252" i="9"/>
  <c r="AN252" i="9"/>
  <c r="AJ252" i="9"/>
  <c r="AF252" i="9"/>
  <c r="AB252" i="9"/>
  <c r="X252" i="9"/>
  <c r="Y252" i="9"/>
  <c r="BC252" i="9"/>
  <c r="AQ252" i="9"/>
  <c r="AA252" i="9"/>
  <c r="BE252" i="9"/>
  <c r="BA252" i="9"/>
  <c r="AW252" i="9"/>
  <c r="AS252" i="9"/>
  <c r="AO252" i="9"/>
  <c r="AK252" i="9"/>
  <c r="AG252" i="9"/>
  <c r="AC252" i="9"/>
  <c r="AY252" i="9"/>
  <c r="AI252" i="9"/>
  <c r="W252" i="9"/>
  <c r="BF252" i="9"/>
  <c r="BB252" i="9"/>
  <c r="AX252" i="9"/>
  <c r="AT252" i="9"/>
  <c r="AP252" i="9"/>
  <c r="AL252" i="9"/>
  <c r="AH252" i="9"/>
  <c r="AD252" i="9"/>
  <c r="Z252" i="9"/>
  <c r="BG252" i="9"/>
  <c r="AU252" i="9"/>
  <c r="AM252" i="9"/>
  <c r="AE252" i="9"/>
  <c r="D253" i="9"/>
  <c r="J253" i="9"/>
  <c r="N253" i="9"/>
  <c r="R253" i="9"/>
  <c r="V253" i="9"/>
  <c r="BY252" i="9"/>
  <c r="BU252" i="9"/>
  <c r="BQ252" i="9"/>
  <c r="F252" i="9"/>
  <c r="C254" i="9" a="1"/>
  <c r="BO252" i="9" l="1"/>
  <c r="BS252" i="9"/>
  <c r="BW252" i="9"/>
  <c r="CA252" i="9"/>
  <c r="BN252" i="9"/>
  <c r="BR252" i="9"/>
  <c r="BV252" i="9"/>
  <c r="BZ252" i="9"/>
  <c r="BP252" i="9"/>
  <c r="BT252" i="9"/>
  <c r="BX252" i="9"/>
  <c r="S253" i="9"/>
  <c r="O253" i="9"/>
  <c r="K253" i="9"/>
  <c r="G253" i="9"/>
  <c r="T253" i="9"/>
  <c r="P253" i="9"/>
  <c r="L253" i="9"/>
  <c r="H253" i="9"/>
  <c r="U253" i="9"/>
  <c r="Q253" i="9"/>
  <c r="M253" i="9"/>
  <c r="E253" i="9"/>
  <c r="BP253" i="9" s="1"/>
  <c r="C254" i="9"/>
  <c r="I254" i="9" s="1"/>
  <c r="CC252" i="9"/>
  <c r="CD252" i="9"/>
  <c r="CE252" i="9"/>
  <c r="CF252" i="9"/>
  <c r="CG252" i="9"/>
  <c r="CH252" i="9"/>
  <c r="CI252" i="9"/>
  <c r="CJ252" i="9"/>
  <c r="CK252" i="9"/>
  <c r="CL252" i="9"/>
  <c r="CM252" i="9"/>
  <c r="CN252" i="9"/>
  <c r="CO252" i="9"/>
  <c r="CP252" i="9"/>
  <c r="CQ252" i="9"/>
  <c r="CR252" i="9"/>
  <c r="CS252" i="9"/>
  <c r="CT252" i="9"/>
  <c r="CU252" i="9"/>
  <c r="CV252" i="9"/>
  <c r="CW252" i="9"/>
  <c r="CX252" i="9"/>
  <c r="CY252" i="9"/>
  <c r="CZ252" i="9"/>
  <c r="DA252" i="9"/>
  <c r="DC252" i="9"/>
  <c r="DB252" i="9"/>
  <c r="DD252" i="9"/>
  <c r="DE252" i="9"/>
  <c r="DF252" i="9"/>
  <c r="DG252" i="9"/>
  <c r="DH252" i="9"/>
  <c r="DI252" i="9"/>
  <c r="DJ252" i="9"/>
  <c r="DK252" i="9"/>
  <c r="DL252" i="9"/>
  <c r="DM252" i="9"/>
  <c r="BD253" i="9"/>
  <c r="AZ253" i="9"/>
  <c r="AV253" i="9"/>
  <c r="AR253" i="9"/>
  <c r="AN253" i="9"/>
  <c r="AJ253" i="9"/>
  <c r="AF253" i="9"/>
  <c r="AB253" i="9"/>
  <c r="X253" i="9"/>
  <c r="AG253" i="9"/>
  <c r="Y253" i="9"/>
  <c r="BG253" i="9"/>
  <c r="AQ253" i="9"/>
  <c r="AE253" i="9"/>
  <c r="BE253" i="9"/>
  <c r="BA253" i="9"/>
  <c r="AW253" i="9"/>
  <c r="AS253" i="9"/>
  <c r="AO253" i="9"/>
  <c r="AK253" i="9"/>
  <c r="AC253" i="9"/>
  <c r="Z253" i="9"/>
  <c r="AY253" i="9"/>
  <c r="AM253" i="9"/>
  <c r="W253" i="9"/>
  <c r="BF253" i="9"/>
  <c r="BB253" i="9"/>
  <c r="AX253" i="9"/>
  <c r="AT253" i="9"/>
  <c r="AP253" i="9"/>
  <c r="AL253" i="9"/>
  <c r="AH253" i="9"/>
  <c r="AD253" i="9"/>
  <c r="BC253" i="9"/>
  <c r="AU253" i="9"/>
  <c r="AI253" i="9"/>
  <c r="AA253" i="9"/>
  <c r="G254" i="9"/>
  <c r="O254" i="9"/>
  <c r="F253" i="9"/>
  <c r="BJ253" i="9"/>
  <c r="C255" i="9" a="1"/>
  <c r="BJ254" i="9"/>
  <c r="D254" i="9" l="1"/>
  <c r="V254" i="9"/>
  <c r="N254" i="9"/>
  <c r="S254" i="9"/>
  <c r="K254" i="9"/>
  <c r="R254" i="9"/>
  <c r="J254" i="9"/>
  <c r="BY253" i="9"/>
  <c r="BQ253" i="9"/>
  <c r="BU253" i="9"/>
  <c r="BT253" i="9"/>
  <c r="BX253" i="9"/>
  <c r="CB253" i="9"/>
  <c r="BO253" i="9"/>
  <c r="BS253" i="9"/>
  <c r="BW253" i="9"/>
  <c r="CA253" i="9"/>
  <c r="T254" i="9"/>
  <c r="P254" i="9"/>
  <c r="L254" i="9"/>
  <c r="H254" i="9"/>
  <c r="BN253" i="9"/>
  <c r="BR253" i="9"/>
  <c r="BV253" i="9"/>
  <c r="BZ253" i="9"/>
  <c r="U254" i="9"/>
  <c r="Q254" i="9"/>
  <c r="M254" i="9"/>
  <c r="E254" i="9"/>
  <c r="C255" i="9"/>
  <c r="CC253" i="9"/>
  <c r="CD253" i="9"/>
  <c r="CE253" i="9"/>
  <c r="CF253" i="9"/>
  <c r="CG253" i="9"/>
  <c r="CH253" i="9"/>
  <c r="CI253" i="9"/>
  <c r="CJ253" i="9"/>
  <c r="CK253" i="9"/>
  <c r="CL253" i="9"/>
  <c r="CM253" i="9"/>
  <c r="CN253" i="9"/>
  <c r="CO253" i="9"/>
  <c r="CP253" i="9"/>
  <c r="CQ253" i="9"/>
  <c r="CR253" i="9"/>
  <c r="CS253" i="9"/>
  <c r="CT253" i="9"/>
  <c r="CU253" i="9"/>
  <c r="CV253" i="9"/>
  <c r="CW253" i="9"/>
  <c r="CX253" i="9"/>
  <c r="CY253" i="9"/>
  <c r="CZ253" i="9"/>
  <c r="DA253" i="9"/>
  <c r="DC253" i="9"/>
  <c r="DB253" i="9"/>
  <c r="DD253" i="9"/>
  <c r="DE253" i="9"/>
  <c r="DF253" i="9"/>
  <c r="DG253" i="9"/>
  <c r="DH253" i="9"/>
  <c r="DI253" i="9"/>
  <c r="DJ253" i="9"/>
  <c r="DK253" i="9"/>
  <c r="DL253" i="9"/>
  <c r="DM253" i="9"/>
  <c r="BD254" i="9"/>
  <c r="AZ254" i="9"/>
  <c r="AV254" i="9"/>
  <c r="AR254" i="9"/>
  <c r="AN254" i="9"/>
  <c r="AJ254" i="9"/>
  <c r="AF254" i="9"/>
  <c r="AB254" i="9"/>
  <c r="X254" i="9"/>
  <c r="AG254" i="9"/>
  <c r="Y254" i="9"/>
  <c r="AY254" i="9"/>
  <c r="AQ254" i="9"/>
  <c r="W254" i="9"/>
  <c r="BE254" i="9"/>
  <c r="BA254" i="9"/>
  <c r="AW254" i="9"/>
  <c r="AS254" i="9"/>
  <c r="AO254" i="9"/>
  <c r="AK254" i="9"/>
  <c r="AC254" i="9"/>
  <c r="Z254" i="9"/>
  <c r="BG254" i="9"/>
  <c r="AM254" i="9"/>
  <c r="AE254" i="9"/>
  <c r="BF254" i="9"/>
  <c r="BB254" i="9"/>
  <c r="AX254" i="9"/>
  <c r="AT254" i="9"/>
  <c r="AP254" i="9"/>
  <c r="AL254" i="9"/>
  <c r="AH254" i="9"/>
  <c r="AD254" i="9"/>
  <c r="BC254" i="9"/>
  <c r="AU254" i="9"/>
  <c r="AI254" i="9"/>
  <c r="AA254" i="9"/>
  <c r="D255" i="9"/>
  <c r="G255" i="9"/>
  <c r="H255" i="9"/>
  <c r="I255" i="9"/>
  <c r="J255" i="9"/>
  <c r="K255" i="9"/>
  <c r="L255" i="9"/>
  <c r="M255" i="9"/>
  <c r="N255" i="9"/>
  <c r="O255" i="9"/>
  <c r="P255" i="9"/>
  <c r="Q255" i="9"/>
  <c r="R255" i="9"/>
  <c r="S255" i="9"/>
  <c r="T255" i="9"/>
  <c r="U255" i="9"/>
  <c r="V255" i="9"/>
  <c r="CB254" i="9"/>
  <c r="CA254" i="9"/>
  <c r="BZ254" i="9"/>
  <c r="BY254" i="9"/>
  <c r="BX254" i="9"/>
  <c r="BW254" i="9"/>
  <c r="BV254" i="9"/>
  <c r="BU254" i="9"/>
  <c r="BT254" i="9"/>
  <c r="BS254" i="9"/>
  <c r="BR254" i="9"/>
  <c r="BQ254" i="9"/>
  <c r="BP254" i="9"/>
  <c r="BO254" i="9"/>
  <c r="BN254" i="9"/>
  <c r="F254" i="9"/>
  <c r="BJ255" i="9"/>
  <c r="C256" i="9" a="1"/>
  <c r="E255" i="9" l="1"/>
  <c r="CB255" i="9" s="1"/>
  <c r="C256" i="9"/>
  <c r="CC254" i="9"/>
  <c r="CD254" i="9"/>
  <c r="CE254" i="9"/>
  <c r="CF254" i="9"/>
  <c r="CG254" i="9"/>
  <c r="CH254" i="9"/>
  <c r="CI254" i="9"/>
  <c r="CJ254" i="9"/>
  <c r="CK254" i="9"/>
  <c r="CL254" i="9"/>
  <c r="CM254" i="9"/>
  <c r="CN254" i="9"/>
  <c r="CO254" i="9"/>
  <c r="CP254" i="9"/>
  <c r="CQ254" i="9"/>
  <c r="CR254" i="9"/>
  <c r="CS254" i="9"/>
  <c r="CT254" i="9"/>
  <c r="CU254" i="9"/>
  <c r="CV254" i="9"/>
  <c r="CW254" i="9"/>
  <c r="CX254" i="9"/>
  <c r="CY254" i="9"/>
  <c r="CZ254" i="9"/>
  <c r="DA254" i="9"/>
  <c r="DB254" i="9"/>
  <c r="DC254" i="9"/>
  <c r="DD254" i="9"/>
  <c r="DE254" i="9"/>
  <c r="DF254" i="9"/>
  <c r="DG254" i="9"/>
  <c r="DH254" i="9"/>
  <c r="DI254" i="9"/>
  <c r="DJ254" i="9"/>
  <c r="DK254" i="9"/>
  <c r="DL254" i="9"/>
  <c r="DM254" i="9"/>
  <c r="BD255" i="9"/>
  <c r="AZ255" i="9"/>
  <c r="AV255" i="9"/>
  <c r="AR255" i="9"/>
  <c r="AN255" i="9"/>
  <c r="AJ255" i="9"/>
  <c r="AF255" i="9"/>
  <c r="AB255" i="9"/>
  <c r="X255" i="9"/>
  <c r="AC255" i="9"/>
  <c r="BC255" i="9"/>
  <c r="AQ255" i="9"/>
  <c r="W255" i="9"/>
  <c r="BE255" i="9"/>
  <c r="BA255" i="9"/>
  <c r="AW255" i="9"/>
  <c r="AS255" i="9"/>
  <c r="AO255" i="9"/>
  <c r="AK255" i="9"/>
  <c r="AG255" i="9"/>
  <c r="Y255" i="9"/>
  <c r="AY255" i="9"/>
  <c r="AM255" i="9"/>
  <c r="AA255" i="9"/>
  <c r="BF255" i="9"/>
  <c r="BB255" i="9"/>
  <c r="AX255" i="9"/>
  <c r="AT255" i="9"/>
  <c r="AP255" i="9"/>
  <c r="AL255" i="9"/>
  <c r="AH255" i="9"/>
  <c r="AD255" i="9"/>
  <c r="Z255" i="9"/>
  <c r="BG255" i="9"/>
  <c r="AU255" i="9"/>
  <c r="AI255" i="9"/>
  <c r="AE255" i="9"/>
  <c r="D256" i="9"/>
  <c r="G256" i="9"/>
  <c r="H256" i="9"/>
  <c r="I256" i="9"/>
  <c r="J256" i="9"/>
  <c r="K256" i="9"/>
  <c r="L256" i="9"/>
  <c r="M256" i="9"/>
  <c r="N256" i="9"/>
  <c r="O256" i="9"/>
  <c r="P256" i="9"/>
  <c r="Q256" i="9"/>
  <c r="R256" i="9"/>
  <c r="S256" i="9"/>
  <c r="T256" i="9"/>
  <c r="U256" i="9"/>
  <c r="V256" i="9"/>
  <c r="BW255" i="9"/>
  <c r="BQ255" i="9"/>
  <c r="C257" i="9" a="1"/>
  <c r="BJ256" i="9"/>
  <c r="BP255" i="9" l="1"/>
  <c r="CA255" i="9"/>
  <c r="BT255" i="9"/>
  <c r="BU255" i="9"/>
  <c r="BO255" i="9"/>
  <c r="BY255" i="9"/>
  <c r="F255" i="9"/>
  <c r="BS255" i="9"/>
  <c r="BX255" i="9"/>
  <c r="BN255" i="9"/>
  <c r="BR255" i="9"/>
  <c r="BV255" i="9"/>
  <c r="BZ255" i="9"/>
  <c r="E256" i="9"/>
  <c r="CB256" i="9" s="1"/>
  <c r="C257" i="9"/>
  <c r="I257" i="9" s="1"/>
  <c r="CC255" i="9"/>
  <c r="CD255" i="9"/>
  <c r="CE255" i="9"/>
  <c r="CF255" i="9"/>
  <c r="CG255" i="9"/>
  <c r="CH255" i="9"/>
  <c r="CI255" i="9"/>
  <c r="CJ255" i="9"/>
  <c r="CK255" i="9"/>
  <c r="CL255" i="9"/>
  <c r="CM255" i="9"/>
  <c r="CN255" i="9"/>
  <c r="CO255" i="9"/>
  <c r="CP255" i="9"/>
  <c r="CQ255" i="9"/>
  <c r="CR255" i="9"/>
  <c r="CS255" i="9"/>
  <c r="CT255" i="9"/>
  <c r="CU255" i="9"/>
  <c r="CV255" i="9"/>
  <c r="CW255" i="9"/>
  <c r="CX255" i="9"/>
  <c r="CY255" i="9"/>
  <c r="CZ255" i="9"/>
  <c r="DA255" i="9"/>
  <c r="DC255" i="9"/>
  <c r="DB255" i="9"/>
  <c r="DD255" i="9"/>
  <c r="DE255" i="9"/>
  <c r="DF255" i="9"/>
  <c r="DG255" i="9"/>
  <c r="DH255" i="9"/>
  <c r="DI255" i="9"/>
  <c r="DJ255" i="9"/>
  <c r="DK255" i="9"/>
  <c r="DL255" i="9"/>
  <c r="DM255" i="9"/>
  <c r="BD256" i="9"/>
  <c r="AZ256" i="9"/>
  <c r="AV256" i="9"/>
  <c r="AR256" i="9"/>
  <c r="AN256" i="9"/>
  <c r="AJ256" i="9"/>
  <c r="AF256" i="9"/>
  <c r="AB256" i="9"/>
  <c r="X256" i="9"/>
  <c r="AG256" i="9"/>
  <c r="Y256" i="9"/>
  <c r="BG256" i="9"/>
  <c r="AU256" i="9"/>
  <c r="AI256" i="9"/>
  <c r="BE256" i="9"/>
  <c r="BA256" i="9"/>
  <c r="AW256" i="9"/>
  <c r="AS256" i="9"/>
  <c r="AO256" i="9"/>
  <c r="AK256" i="9"/>
  <c r="AC256" i="9"/>
  <c r="Z256" i="9"/>
  <c r="AY256" i="9"/>
  <c r="AM256" i="9"/>
  <c r="W256" i="9"/>
  <c r="BF256" i="9"/>
  <c r="BB256" i="9"/>
  <c r="AX256" i="9"/>
  <c r="AT256" i="9"/>
  <c r="AP256" i="9"/>
  <c r="AL256" i="9"/>
  <c r="AH256" i="9"/>
  <c r="AD256" i="9"/>
  <c r="BC256" i="9"/>
  <c r="AQ256" i="9"/>
  <c r="AE256" i="9"/>
  <c r="AA256" i="9"/>
  <c r="G257" i="9"/>
  <c r="K257" i="9"/>
  <c r="O257" i="9"/>
  <c r="S257" i="9"/>
  <c r="CA256" i="9"/>
  <c r="BY256" i="9"/>
  <c r="BW256" i="9"/>
  <c r="BU256" i="9"/>
  <c r="BS256" i="9"/>
  <c r="BQ256" i="9"/>
  <c r="BO256" i="9"/>
  <c r="F256" i="9"/>
  <c r="BJ257" i="9"/>
  <c r="C258" i="9" a="1"/>
  <c r="T257" i="9" l="1"/>
  <c r="P257" i="9"/>
  <c r="L257" i="9"/>
  <c r="H257" i="9"/>
  <c r="V257" i="9"/>
  <c r="R257" i="9"/>
  <c r="N257" i="9"/>
  <c r="J257" i="9"/>
  <c r="D257" i="9"/>
  <c r="U257" i="9"/>
  <c r="Q257" i="9"/>
  <c r="M257" i="9"/>
  <c r="BN256" i="9"/>
  <c r="BR256" i="9"/>
  <c r="BV256" i="9"/>
  <c r="BZ256" i="9"/>
  <c r="BP256" i="9"/>
  <c r="BT256" i="9"/>
  <c r="BX256" i="9"/>
  <c r="E257" i="9"/>
  <c r="BZ257" i="9" s="1"/>
  <c r="C258" i="9"/>
  <c r="I258" i="9" s="1"/>
  <c r="CC256" i="9"/>
  <c r="CD256" i="9"/>
  <c r="CE256" i="9"/>
  <c r="CF256" i="9"/>
  <c r="CG256" i="9"/>
  <c r="CH256" i="9"/>
  <c r="CI256" i="9"/>
  <c r="CJ256" i="9"/>
  <c r="CK256" i="9"/>
  <c r="CL256" i="9"/>
  <c r="CM256" i="9"/>
  <c r="CN256" i="9"/>
  <c r="CO256" i="9"/>
  <c r="CP256" i="9"/>
  <c r="CQ256" i="9"/>
  <c r="CR256" i="9"/>
  <c r="CS256" i="9"/>
  <c r="CT256" i="9"/>
  <c r="CU256" i="9"/>
  <c r="CV256" i="9"/>
  <c r="CW256" i="9"/>
  <c r="CX256" i="9"/>
  <c r="CY256" i="9"/>
  <c r="CZ256" i="9"/>
  <c r="DA256" i="9"/>
  <c r="DC256" i="9"/>
  <c r="DB256" i="9"/>
  <c r="DD256" i="9"/>
  <c r="DE256" i="9"/>
  <c r="DF256" i="9"/>
  <c r="DG256" i="9"/>
  <c r="DH256" i="9"/>
  <c r="DI256" i="9"/>
  <c r="DJ256" i="9"/>
  <c r="DK256" i="9"/>
  <c r="DL256" i="9"/>
  <c r="DM256" i="9"/>
  <c r="BD257" i="9"/>
  <c r="AZ257" i="9"/>
  <c r="AV257" i="9"/>
  <c r="AR257" i="9"/>
  <c r="AN257" i="9"/>
  <c r="AJ257" i="9"/>
  <c r="AF257" i="9"/>
  <c r="AB257" i="9"/>
  <c r="X257" i="9"/>
  <c r="AG257" i="9"/>
  <c r="Y257" i="9"/>
  <c r="BB257" i="9"/>
  <c r="AT257" i="9"/>
  <c r="AH257" i="9"/>
  <c r="Z257" i="9"/>
  <c r="BC257" i="9"/>
  <c r="AQ257" i="9"/>
  <c r="AI257" i="9"/>
  <c r="AA257" i="9"/>
  <c r="BE257" i="9"/>
  <c r="BA257" i="9"/>
  <c r="AW257" i="9"/>
  <c r="AS257" i="9"/>
  <c r="AO257" i="9"/>
  <c r="AK257" i="9"/>
  <c r="AC257" i="9"/>
  <c r="AX257" i="9"/>
  <c r="AP257" i="9"/>
  <c r="AD257" i="9"/>
  <c r="AY257" i="9"/>
  <c r="AM257" i="9"/>
  <c r="W257" i="9"/>
  <c r="BF257" i="9"/>
  <c r="AL257" i="9"/>
  <c r="BG257" i="9"/>
  <c r="AU257" i="9"/>
  <c r="AE257" i="9"/>
  <c r="H258" i="9"/>
  <c r="P258" i="9"/>
  <c r="C259" i="9" a="1"/>
  <c r="BQ257" i="9" l="1"/>
  <c r="BU257" i="9"/>
  <c r="BY257" i="9"/>
  <c r="F257" i="9"/>
  <c r="R258" i="9"/>
  <c r="J258" i="9"/>
  <c r="L258" i="9"/>
  <c r="T258" i="9"/>
  <c r="V258" i="9"/>
  <c r="N258" i="9"/>
  <c r="D258" i="9"/>
  <c r="BT257" i="9"/>
  <c r="BX257" i="9"/>
  <c r="CB257" i="9"/>
  <c r="BO257" i="9"/>
  <c r="BW257" i="9"/>
  <c r="CA257" i="9"/>
  <c r="BP257" i="9"/>
  <c r="BS257" i="9"/>
  <c r="BN257" i="9"/>
  <c r="BR257" i="9"/>
  <c r="BV257" i="9"/>
  <c r="S258" i="9"/>
  <c r="O258" i="9"/>
  <c r="K258" i="9"/>
  <c r="G258" i="9"/>
  <c r="U258" i="9"/>
  <c r="Q258" i="9"/>
  <c r="M258" i="9"/>
  <c r="E258" i="9"/>
  <c r="CB258" i="9" s="1"/>
  <c r="C259" i="9"/>
  <c r="CC257" i="9"/>
  <c r="CD257" i="9"/>
  <c r="CE257" i="9"/>
  <c r="CF257" i="9"/>
  <c r="CG257" i="9"/>
  <c r="CH257" i="9"/>
  <c r="CI257" i="9"/>
  <c r="CJ257" i="9"/>
  <c r="CK257" i="9"/>
  <c r="CL257" i="9"/>
  <c r="CM257" i="9"/>
  <c r="CN257" i="9"/>
  <c r="CO257" i="9"/>
  <c r="CP257" i="9"/>
  <c r="CQ257" i="9"/>
  <c r="CR257" i="9"/>
  <c r="CS257" i="9"/>
  <c r="CT257" i="9"/>
  <c r="CU257" i="9"/>
  <c r="CV257" i="9"/>
  <c r="CW257" i="9"/>
  <c r="CX257" i="9"/>
  <c r="CY257" i="9"/>
  <c r="CZ257" i="9"/>
  <c r="DA257" i="9"/>
  <c r="DC257" i="9"/>
  <c r="DB257" i="9"/>
  <c r="DD257" i="9"/>
  <c r="DE257" i="9"/>
  <c r="DF257" i="9"/>
  <c r="DG257" i="9"/>
  <c r="DH257" i="9"/>
  <c r="DI257" i="9"/>
  <c r="DJ257" i="9"/>
  <c r="DK257" i="9"/>
  <c r="DL257" i="9"/>
  <c r="DM257" i="9"/>
  <c r="BD258" i="9"/>
  <c r="AZ258" i="9"/>
  <c r="AV258" i="9"/>
  <c r="AR258" i="9"/>
  <c r="AN258" i="9"/>
  <c r="AJ258" i="9"/>
  <c r="AF258" i="9"/>
  <c r="AB258" i="9"/>
  <c r="X258" i="9"/>
  <c r="AG258" i="9"/>
  <c r="Y258" i="9"/>
  <c r="BB258" i="9"/>
  <c r="AP258" i="9"/>
  <c r="AH258" i="9"/>
  <c r="Z258" i="9"/>
  <c r="BC258" i="9"/>
  <c r="AU258" i="9"/>
  <c r="AI258" i="9"/>
  <c r="W258" i="9"/>
  <c r="BE258" i="9"/>
  <c r="BA258" i="9"/>
  <c r="AW258" i="9"/>
  <c r="AS258" i="9"/>
  <c r="AO258" i="9"/>
  <c r="AK258" i="9"/>
  <c r="AC258" i="9"/>
  <c r="AX258" i="9"/>
  <c r="AL258" i="9"/>
  <c r="BG258" i="9"/>
  <c r="AQ258" i="9"/>
  <c r="AA258" i="9"/>
  <c r="BF258" i="9"/>
  <c r="AT258" i="9"/>
  <c r="AD258" i="9"/>
  <c r="AY258" i="9"/>
  <c r="AM258" i="9"/>
  <c r="AE258" i="9"/>
  <c r="D259" i="9"/>
  <c r="G259" i="9"/>
  <c r="H259" i="9"/>
  <c r="I259" i="9"/>
  <c r="J259" i="9"/>
  <c r="K259" i="9"/>
  <c r="L259" i="9"/>
  <c r="M259" i="9"/>
  <c r="N259" i="9"/>
  <c r="O259" i="9"/>
  <c r="P259" i="9"/>
  <c r="Q259" i="9"/>
  <c r="R259" i="9"/>
  <c r="S259" i="9"/>
  <c r="T259" i="9"/>
  <c r="U259" i="9"/>
  <c r="V259" i="9"/>
  <c r="CA258" i="9"/>
  <c r="BY258" i="9"/>
  <c r="BW258" i="9"/>
  <c r="BU258" i="9"/>
  <c r="BT258" i="9"/>
  <c r="BS258" i="9"/>
  <c r="BQ258" i="9"/>
  <c r="BP258" i="9"/>
  <c r="BO258" i="9"/>
  <c r="F258" i="9"/>
  <c r="BJ258" i="9"/>
  <c r="C260" i="9" a="1"/>
  <c r="BJ259" i="9"/>
  <c r="BN258" i="9" l="1"/>
  <c r="BR258" i="9"/>
  <c r="BV258" i="9"/>
  <c r="BZ258" i="9"/>
  <c r="BX258" i="9"/>
  <c r="E259" i="9"/>
  <c r="BY259" i="9" s="1"/>
  <c r="C260" i="9"/>
  <c r="G260" i="9" s="1"/>
  <c r="CC258" i="9"/>
  <c r="CD258" i="9"/>
  <c r="CE258" i="9"/>
  <c r="CF258" i="9"/>
  <c r="CG258" i="9"/>
  <c r="CH258" i="9"/>
  <c r="CI258" i="9"/>
  <c r="CJ258" i="9"/>
  <c r="CK258" i="9"/>
  <c r="CL258" i="9"/>
  <c r="CM258" i="9"/>
  <c r="CN258" i="9"/>
  <c r="CO258" i="9"/>
  <c r="CP258" i="9"/>
  <c r="CQ258" i="9"/>
  <c r="CR258" i="9"/>
  <c r="CS258" i="9"/>
  <c r="CT258" i="9"/>
  <c r="CU258" i="9"/>
  <c r="CV258" i="9"/>
  <c r="CW258" i="9"/>
  <c r="CX258" i="9"/>
  <c r="CY258" i="9"/>
  <c r="CZ258" i="9"/>
  <c r="DA258" i="9"/>
  <c r="DB258" i="9"/>
  <c r="DC258" i="9"/>
  <c r="DD258" i="9"/>
  <c r="DE258" i="9"/>
  <c r="DF258" i="9"/>
  <c r="DG258" i="9"/>
  <c r="DH258" i="9"/>
  <c r="DI258" i="9"/>
  <c r="DJ258" i="9"/>
  <c r="DK258" i="9"/>
  <c r="DL258" i="9"/>
  <c r="DM258" i="9"/>
  <c r="BD259" i="9"/>
  <c r="AZ259" i="9"/>
  <c r="AV259" i="9"/>
  <c r="AR259" i="9"/>
  <c r="AN259" i="9"/>
  <c r="AJ259" i="9"/>
  <c r="AF259" i="9"/>
  <c r="AB259" i="9"/>
  <c r="X259" i="9"/>
  <c r="AG259" i="9"/>
  <c r="Y259" i="9"/>
  <c r="BG259" i="9"/>
  <c r="AU259" i="9"/>
  <c r="AE259" i="9"/>
  <c r="BE259" i="9"/>
  <c r="BA259" i="9"/>
  <c r="AW259" i="9"/>
  <c r="AS259" i="9"/>
  <c r="AO259" i="9"/>
  <c r="AK259" i="9"/>
  <c r="AC259" i="9"/>
  <c r="Z259" i="9"/>
  <c r="AY259" i="9"/>
  <c r="AM259" i="9"/>
  <c r="W259" i="9"/>
  <c r="BF259" i="9"/>
  <c r="BB259" i="9"/>
  <c r="AX259" i="9"/>
  <c r="AT259" i="9"/>
  <c r="AP259" i="9"/>
  <c r="AL259" i="9"/>
  <c r="AH259" i="9"/>
  <c r="AD259" i="9"/>
  <c r="BC259" i="9"/>
  <c r="AQ259" i="9"/>
  <c r="AI259" i="9"/>
  <c r="AA259" i="9"/>
  <c r="H260" i="9"/>
  <c r="M260" i="9"/>
  <c r="R260" i="9"/>
  <c r="CB259" i="9"/>
  <c r="CA259" i="9"/>
  <c r="BX259" i="9"/>
  <c r="BW259" i="9"/>
  <c r="BT259" i="9"/>
  <c r="BS259" i="9"/>
  <c r="BP259" i="9"/>
  <c r="BO259" i="9"/>
  <c r="C261" i="9" a="1"/>
  <c r="U260" i="9" l="1"/>
  <c r="P260" i="9"/>
  <c r="J260" i="9"/>
  <c r="V260" i="9"/>
  <c r="Q260" i="9"/>
  <c r="L260" i="9"/>
  <c r="D260" i="9"/>
  <c r="T260" i="9"/>
  <c r="N260" i="9"/>
  <c r="I260" i="9"/>
  <c r="BN259" i="9"/>
  <c r="BR259" i="9"/>
  <c r="BV259" i="9"/>
  <c r="BZ259" i="9"/>
  <c r="F259" i="9"/>
  <c r="BQ259" i="9"/>
  <c r="BU259" i="9"/>
  <c r="S260" i="9"/>
  <c r="O260" i="9"/>
  <c r="K260" i="9"/>
  <c r="E260" i="9"/>
  <c r="BZ260" i="9" s="1"/>
  <c r="C261" i="9"/>
  <c r="I261" i="9" s="1"/>
  <c r="CC259" i="9"/>
  <c r="CD259" i="9"/>
  <c r="CE259" i="9"/>
  <c r="CF259" i="9"/>
  <c r="CG259" i="9"/>
  <c r="CH259" i="9"/>
  <c r="CI259" i="9"/>
  <c r="CJ259" i="9"/>
  <c r="CK259" i="9"/>
  <c r="CL259" i="9"/>
  <c r="CM259" i="9"/>
  <c r="CN259" i="9"/>
  <c r="CO259" i="9"/>
  <c r="CP259" i="9"/>
  <c r="CQ259" i="9"/>
  <c r="CR259" i="9"/>
  <c r="CS259" i="9"/>
  <c r="CT259" i="9"/>
  <c r="CU259" i="9"/>
  <c r="CV259" i="9"/>
  <c r="CW259" i="9"/>
  <c r="CX259" i="9"/>
  <c r="CY259" i="9"/>
  <c r="CZ259" i="9"/>
  <c r="DA259" i="9"/>
  <c r="DC259" i="9"/>
  <c r="DB259" i="9"/>
  <c r="DD259" i="9"/>
  <c r="DE259" i="9"/>
  <c r="DF259" i="9"/>
  <c r="DG259" i="9"/>
  <c r="DH259" i="9"/>
  <c r="DI259" i="9"/>
  <c r="DJ259" i="9"/>
  <c r="DK259" i="9"/>
  <c r="DL259" i="9"/>
  <c r="DM259" i="9"/>
  <c r="BD260" i="9"/>
  <c r="AZ260" i="9"/>
  <c r="AV260" i="9"/>
  <c r="AR260" i="9"/>
  <c r="AN260" i="9"/>
  <c r="AJ260" i="9"/>
  <c r="AF260" i="9"/>
  <c r="AB260" i="9"/>
  <c r="X260" i="9"/>
  <c r="AG260" i="9"/>
  <c r="Y260" i="9"/>
  <c r="AY260" i="9"/>
  <c r="AM260" i="9"/>
  <c r="AA260" i="9"/>
  <c r="BE260" i="9"/>
  <c r="BA260" i="9"/>
  <c r="AW260" i="9"/>
  <c r="AS260" i="9"/>
  <c r="AO260" i="9"/>
  <c r="AK260" i="9"/>
  <c r="AC260" i="9"/>
  <c r="BC260" i="9"/>
  <c r="AQ260" i="9"/>
  <c r="AE260" i="9"/>
  <c r="BF260" i="9"/>
  <c r="BB260" i="9"/>
  <c r="AX260" i="9"/>
  <c r="AT260" i="9"/>
  <c r="AP260" i="9"/>
  <c r="AL260" i="9"/>
  <c r="AH260" i="9"/>
  <c r="AD260" i="9"/>
  <c r="Z260" i="9"/>
  <c r="BG260" i="9"/>
  <c r="AU260" i="9"/>
  <c r="AI260" i="9"/>
  <c r="W260" i="9"/>
  <c r="D261" i="9"/>
  <c r="H261" i="9"/>
  <c r="J261" i="9"/>
  <c r="L261" i="9"/>
  <c r="N261" i="9"/>
  <c r="P261" i="9"/>
  <c r="R261" i="9"/>
  <c r="T261" i="9"/>
  <c r="V261" i="9"/>
  <c r="BY260" i="9"/>
  <c r="BU260" i="9"/>
  <c r="BQ260" i="9"/>
  <c r="F260" i="9"/>
  <c r="BJ260" i="9"/>
  <c r="C262" i="9" a="1"/>
  <c r="BX260" i="9" l="1"/>
  <c r="BO260" i="9"/>
  <c r="BP260" i="9"/>
  <c r="BT260" i="9"/>
  <c r="CB260" i="9"/>
  <c r="BS260" i="9"/>
  <c r="BW260" i="9"/>
  <c r="CA260" i="9"/>
  <c r="BN260" i="9"/>
  <c r="BR260" i="9"/>
  <c r="BV260" i="9"/>
  <c r="S261" i="9"/>
  <c r="O261" i="9"/>
  <c r="K261" i="9"/>
  <c r="G261" i="9"/>
  <c r="U261" i="9"/>
  <c r="Q261" i="9"/>
  <c r="M261" i="9"/>
  <c r="E261" i="9"/>
  <c r="CB261" i="9" s="1"/>
  <c r="C262" i="9"/>
  <c r="H262" i="9" s="1"/>
  <c r="CC260" i="9"/>
  <c r="CD260" i="9"/>
  <c r="CE260" i="9"/>
  <c r="CF260" i="9"/>
  <c r="CG260" i="9"/>
  <c r="CH260" i="9"/>
  <c r="CI260" i="9"/>
  <c r="CJ260" i="9"/>
  <c r="CK260" i="9"/>
  <c r="CL260" i="9"/>
  <c r="CM260" i="9"/>
  <c r="CN260" i="9"/>
  <c r="CO260" i="9"/>
  <c r="CP260" i="9"/>
  <c r="CQ260" i="9"/>
  <c r="CR260" i="9"/>
  <c r="CS260" i="9"/>
  <c r="CT260" i="9"/>
  <c r="CU260" i="9"/>
  <c r="CV260" i="9"/>
  <c r="CW260" i="9"/>
  <c r="CX260" i="9"/>
  <c r="CY260" i="9"/>
  <c r="CZ260" i="9"/>
  <c r="DA260" i="9"/>
  <c r="DC260" i="9"/>
  <c r="DB260" i="9"/>
  <c r="DD260" i="9"/>
  <c r="DE260" i="9"/>
  <c r="DF260" i="9"/>
  <c r="DG260" i="9"/>
  <c r="DH260" i="9"/>
  <c r="DI260" i="9"/>
  <c r="DJ260" i="9"/>
  <c r="DK260" i="9"/>
  <c r="DL260" i="9"/>
  <c r="DM260" i="9"/>
  <c r="BD261" i="9"/>
  <c r="AZ261" i="9"/>
  <c r="AV261" i="9"/>
  <c r="AR261" i="9"/>
  <c r="AN261" i="9"/>
  <c r="AJ261" i="9"/>
  <c r="AF261" i="9"/>
  <c r="AB261" i="9"/>
  <c r="X261" i="9"/>
  <c r="AK261" i="9"/>
  <c r="AC261" i="9"/>
  <c r="Y261" i="9"/>
  <c r="AX261" i="9"/>
  <c r="AT261" i="9"/>
  <c r="AL261" i="9"/>
  <c r="Z261" i="9"/>
  <c r="BC261" i="9"/>
  <c r="AU261" i="9"/>
  <c r="AI261" i="9"/>
  <c r="W261" i="9"/>
  <c r="BE261" i="9"/>
  <c r="BA261" i="9"/>
  <c r="AW261" i="9"/>
  <c r="AS261" i="9"/>
  <c r="AO261" i="9"/>
  <c r="AG261" i="9"/>
  <c r="BB261" i="9"/>
  <c r="AP261" i="9"/>
  <c r="AD261" i="9"/>
  <c r="BG261" i="9"/>
  <c r="AM261" i="9"/>
  <c r="AA261" i="9"/>
  <c r="BF261" i="9"/>
  <c r="AH261" i="9"/>
  <c r="AY261" i="9"/>
  <c r="AQ261" i="9"/>
  <c r="AE261" i="9"/>
  <c r="BO261" i="9"/>
  <c r="BJ261" i="9"/>
  <c r="C263" i="9" a="1"/>
  <c r="I262" i="9" l="1"/>
  <c r="V262" i="9"/>
  <c r="D262" i="9"/>
  <c r="Q262" i="9"/>
  <c r="N262" i="9"/>
  <c r="R262" i="9"/>
  <c r="J262" i="9"/>
  <c r="U262" i="9"/>
  <c r="M262" i="9"/>
  <c r="CA261" i="9"/>
  <c r="BW261" i="9"/>
  <c r="BS261" i="9"/>
  <c r="BN261" i="9"/>
  <c r="BR261" i="9"/>
  <c r="BV261" i="9"/>
  <c r="BZ261" i="9"/>
  <c r="F261" i="9"/>
  <c r="BQ261" i="9"/>
  <c r="BU261" i="9"/>
  <c r="BY261" i="9"/>
  <c r="S262" i="9"/>
  <c r="O262" i="9"/>
  <c r="K262" i="9"/>
  <c r="G262" i="9"/>
  <c r="BP261" i="9"/>
  <c r="BT261" i="9"/>
  <c r="BX261" i="9"/>
  <c r="T262" i="9"/>
  <c r="P262" i="9"/>
  <c r="L262" i="9"/>
  <c r="E262" i="9"/>
  <c r="CB262" i="9" s="1"/>
  <c r="C263" i="9"/>
  <c r="I263" i="9" s="1"/>
  <c r="CC261" i="9"/>
  <c r="CD261" i="9"/>
  <c r="CE261" i="9"/>
  <c r="CF261" i="9"/>
  <c r="CG261" i="9"/>
  <c r="CH261" i="9"/>
  <c r="CI261" i="9"/>
  <c r="CJ261" i="9"/>
  <c r="CK261" i="9"/>
  <c r="CL261" i="9"/>
  <c r="CM261" i="9"/>
  <c r="CN261" i="9"/>
  <c r="CO261" i="9"/>
  <c r="CP261" i="9"/>
  <c r="CQ261" i="9"/>
  <c r="CR261" i="9"/>
  <c r="CS261" i="9"/>
  <c r="CT261" i="9"/>
  <c r="CU261" i="9"/>
  <c r="CV261" i="9"/>
  <c r="CW261" i="9"/>
  <c r="CX261" i="9"/>
  <c r="CY261" i="9"/>
  <c r="CZ261" i="9"/>
  <c r="DA261" i="9"/>
  <c r="DC261" i="9"/>
  <c r="DB261" i="9"/>
  <c r="DD261" i="9"/>
  <c r="DE261" i="9"/>
  <c r="DF261" i="9"/>
  <c r="DG261" i="9"/>
  <c r="DH261" i="9"/>
  <c r="DI261" i="9"/>
  <c r="DJ261" i="9"/>
  <c r="DK261" i="9"/>
  <c r="DL261" i="9"/>
  <c r="DM261" i="9"/>
  <c r="BD262" i="9"/>
  <c r="AZ262" i="9"/>
  <c r="AV262" i="9"/>
  <c r="AR262" i="9"/>
  <c r="AN262" i="9"/>
  <c r="AJ262" i="9"/>
  <c r="AF262" i="9"/>
  <c r="AB262" i="9"/>
  <c r="X262" i="9"/>
  <c r="AG262" i="9"/>
  <c r="Y262" i="9"/>
  <c r="BC262" i="9"/>
  <c r="AQ262" i="9"/>
  <c r="AA262" i="9"/>
  <c r="BE262" i="9"/>
  <c r="BA262" i="9"/>
  <c r="AW262" i="9"/>
  <c r="AS262" i="9"/>
  <c r="AO262" i="9"/>
  <c r="AK262" i="9"/>
  <c r="AC262" i="9"/>
  <c r="Z262" i="9"/>
  <c r="AY262" i="9"/>
  <c r="AM262" i="9"/>
  <c r="W262" i="9"/>
  <c r="BF262" i="9"/>
  <c r="BB262" i="9"/>
  <c r="AX262" i="9"/>
  <c r="AT262" i="9"/>
  <c r="AP262" i="9"/>
  <c r="AL262" i="9"/>
  <c r="AH262" i="9"/>
  <c r="AD262" i="9"/>
  <c r="BG262" i="9"/>
  <c r="AU262" i="9"/>
  <c r="AI262" i="9"/>
  <c r="AE262" i="9"/>
  <c r="P263" i="9"/>
  <c r="CA262" i="9"/>
  <c r="BZ262" i="9"/>
  <c r="BW262" i="9"/>
  <c r="BV262" i="9"/>
  <c r="BS262" i="9"/>
  <c r="BR262" i="9"/>
  <c r="BO262" i="9"/>
  <c r="BN262" i="9"/>
  <c r="BJ262" i="9"/>
  <c r="C264" i="9" a="1"/>
  <c r="H263" i="9" l="1"/>
  <c r="BY262" i="9"/>
  <c r="F262" i="9"/>
  <c r="BQ262" i="9"/>
  <c r="BU262" i="9"/>
  <c r="BP262" i="9"/>
  <c r="BT262" i="9"/>
  <c r="BX262" i="9"/>
  <c r="T263" i="9"/>
  <c r="L263" i="9"/>
  <c r="V263" i="9"/>
  <c r="N263" i="9"/>
  <c r="D263" i="9"/>
  <c r="E263" i="9" s="1"/>
  <c r="R263" i="9"/>
  <c r="J263" i="9"/>
  <c r="S263" i="9"/>
  <c r="O263" i="9"/>
  <c r="K263" i="9"/>
  <c r="G263" i="9"/>
  <c r="U263" i="9"/>
  <c r="Q263" i="9"/>
  <c r="M263" i="9"/>
  <c r="C264" i="9"/>
  <c r="H264" i="9" s="1"/>
  <c r="CC262" i="9"/>
  <c r="CD262" i="9"/>
  <c r="CE262" i="9"/>
  <c r="CF262" i="9"/>
  <c r="CG262" i="9"/>
  <c r="CH262" i="9"/>
  <c r="CI262" i="9"/>
  <c r="CJ262" i="9"/>
  <c r="CK262" i="9"/>
  <c r="CL262" i="9"/>
  <c r="CM262" i="9"/>
  <c r="CN262" i="9"/>
  <c r="CO262" i="9"/>
  <c r="CP262" i="9"/>
  <c r="CQ262" i="9"/>
  <c r="CR262" i="9"/>
  <c r="CS262" i="9"/>
  <c r="CT262" i="9"/>
  <c r="CU262" i="9"/>
  <c r="CV262" i="9"/>
  <c r="CW262" i="9"/>
  <c r="CX262" i="9"/>
  <c r="CY262" i="9"/>
  <c r="CZ262" i="9"/>
  <c r="DA262" i="9"/>
  <c r="DB262" i="9"/>
  <c r="DC262" i="9"/>
  <c r="DD262" i="9"/>
  <c r="DE262" i="9"/>
  <c r="DF262" i="9"/>
  <c r="DG262" i="9"/>
  <c r="DH262" i="9"/>
  <c r="DI262" i="9"/>
  <c r="DJ262" i="9"/>
  <c r="DK262" i="9"/>
  <c r="DL262" i="9"/>
  <c r="DM262" i="9"/>
  <c r="BD263" i="9"/>
  <c r="AZ263" i="9"/>
  <c r="AV263" i="9"/>
  <c r="AR263" i="9"/>
  <c r="AN263" i="9"/>
  <c r="AJ263" i="9"/>
  <c r="AF263" i="9"/>
  <c r="AB263" i="9"/>
  <c r="X263" i="9"/>
  <c r="BG263" i="9"/>
  <c r="AQ263" i="9"/>
  <c r="AE263" i="9"/>
  <c r="BE263" i="9"/>
  <c r="BA263" i="9"/>
  <c r="AW263" i="9"/>
  <c r="AS263" i="9"/>
  <c r="AO263" i="9"/>
  <c r="AK263" i="9"/>
  <c r="AG263" i="9"/>
  <c r="AC263" i="9"/>
  <c r="Y263" i="9"/>
  <c r="BC263" i="9"/>
  <c r="AU263" i="9"/>
  <c r="AA263" i="9"/>
  <c r="BF263" i="9"/>
  <c r="BB263" i="9"/>
  <c r="AX263" i="9"/>
  <c r="AT263" i="9"/>
  <c r="AP263" i="9"/>
  <c r="AL263" i="9"/>
  <c r="AH263" i="9"/>
  <c r="AD263" i="9"/>
  <c r="Z263" i="9"/>
  <c r="AY263" i="9"/>
  <c r="AM263" i="9"/>
  <c r="AI263" i="9"/>
  <c r="W263" i="9"/>
  <c r="G264" i="9"/>
  <c r="K264" i="9"/>
  <c r="O264" i="9"/>
  <c r="S264" i="9"/>
  <c r="BJ264" i="9"/>
  <c r="C265" i="9" a="1"/>
  <c r="BJ263" i="9"/>
  <c r="CB263" i="9" l="1"/>
  <c r="BU263" i="9"/>
  <c r="F263" i="9"/>
  <c r="BQ263" i="9"/>
  <c r="BY263" i="9"/>
  <c r="U264" i="9"/>
  <c r="Q264" i="9"/>
  <c r="M264" i="9"/>
  <c r="I264" i="9"/>
  <c r="V264" i="9"/>
  <c r="R264" i="9"/>
  <c r="N264" i="9"/>
  <c r="J264" i="9"/>
  <c r="D264" i="9"/>
  <c r="T264" i="9"/>
  <c r="P264" i="9"/>
  <c r="L264" i="9"/>
  <c r="BS263" i="9"/>
  <c r="BW263" i="9"/>
  <c r="CA263" i="9"/>
  <c r="BO263" i="9"/>
  <c r="BN263" i="9"/>
  <c r="BR263" i="9"/>
  <c r="BV263" i="9"/>
  <c r="BZ263" i="9"/>
  <c r="BP263" i="9"/>
  <c r="BT263" i="9"/>
  <c r="BX263" i="9"/>
  <c r="E264" i="9"/>
  <c r="BZ264" i="9" s="1"/>
  <c r="C265" i="9"/>
  <c r="D265" i="9" s="1"/>
  <c r="CC263" i="9"/>
  <c r="CD263" i="9"/>
  <c r="CE263" i="9"/>
  <c r="CF263" i="9"/>
  <c r="CG263" i="9"/>
  <c r="CH263" i="9"/>
  <c r="CI263" i="9"/>
  <c r="CJ263" i="9"/>
  <c r="CK263" i="9"/>
  <c r="CL263" i="9"/>
  <c r="CM263" i="9"/>
  <c r="CN263" i="9"/>
  <c r="CO263" i="9"/>
  <c r="CP263" i="9"/>
  <c r="CQ263" i="9"/>
  <c r="CR263" i="9"/>
  <c r="CS263" i="9"/>
  <c r="CT263" i="9"/>
  <c r="CU263" i="9"/>
  <c r="CV263" i="9"/>
  <c r="CW263" i="9"/>
  <c r="CX263" i="9"/>
  <c r="CY263" i="9"/>
  <c r="CZ263" i="9"/>
  <c r="DA263" i="9"/>
  <c r="DC263" i="9"/>
  <c r="DB263" i="9"/>
  <c r="DD263" i="9"/>
  <c r="DE263" i="9"/>
  <c r="DF263" i="9"/>
  <c r="DG263" i="9"/>
  <c r="DH263" i="9"/>
  <c r="DI263" i="9"/>
  <c r="DJ263" i="9"/>
  <c r="DK263" i="9"/>
  <c r="DL263" i="9"/>
  <c r="DM263" i="9"/>
  <c r="BD264" i="9"/>
  <c r="AZ264" i="9"/>
  <c r="AV264" i="9"/>
  <c r="AR264" i="9"/>
  <c r="AN264" i="9"/>
  <c r="AJ264" i="9"/>
  <c r="AF264" i="9"/>
  <c r="AB264" i="9"/>
  <c r="X264" i="9"/>
  <c r="AG264" i="9"/>
  <c r="Y264" i="9"/>
  <c r="BG264" i="9"/>
  <c r="AU264" i="9"/>
  <c r="AE264" i="9"/>
  <c r="BE264" i="9"/>
  <c r="BA264" i="9"/>
  <c r="AW264" i="9"/>
  <c r="AS264" i="9"/>
  <c r="AO264" i="9"/>
  <c r="AK264" i="9"/>
  <c r="AC264" i="9"/>
  <c r="AD264" i="9"/>
  <c r="BC264" i="9"/>
  <c r="AM264" i="9"/>
  <c r="AA264" i="9"/>
  <c r="BF264" i="9"/>
  <c r="BB264" i="9"/>
  <c r="AX264" i="9"/>
  <c r="AT264" i="9"/>
  <c r="AP264" i="9"/>
  <c r="AL264" i="9"/>
  <c r="AH264" i="9"/>
  <c r="Z264" i="9"/>
  <c r="AY264" i="9"/>
  <c r="AQ264" i="9"/>
  <c r="AI264" i="9"/>
  <c r="W264" i="9"/>
  <c r="G265" i="9"/>
  <c r="K265" i="9"/>
  <c r="O265" i="9"/>
  <c r="S265" i="9"/>
  <c r="CB264" i="9"/>
  <c r="BY264" i="9"/>
  <c r="BX264" i="9"/>
  <c r="BW264" i="9"/>
  <c r="BT264" i="9"/>
  <c r="BS264" i="9"/>
  <c r="BQ264" i="9"/>
  <c r="BO264" i="9"/>
  <c r="F264" i="9"/>
  <c r="C266" i="9" a="1"/>
  <c r="BJ265" i="9"/>
  <c r="BP264" i="9" l="1"/>
  <c r="BU264" i="9"/>
  <c r="CA264" i="9"/>
  <c r="T265" i="9"/>
  <c r="P265" i="9"/>
  <c r="L265" i="9"/>
  <c r="H265" i="9"/>
  <c r="U265" i="9"/>
  <c r="Q265" i="9"/>
  <c r="M265" i="9"/>
  <c r="I265" i="9"/>
  <c r="V265" i="9"/>
  <c r="R265" i="9"/>
  <c r="N265" i="9"/>
  <c r="J265" i="9"/>
  <c r="BN264" i="9"/>
  <c r="BR264" i="9"/>
  <c r="BV264" i="9"/>
  <c r="E265" i="9"/>
  <c r="CB265" i="9" s="1"/>
  <c r="C266" i="9"/>
  <c r="I266" i="9" s="1"/>
  <c r="CC264" i="9"/>
  <c r="CD264" i="9"/>
  <c r="CE264" i="9"/>
  <c r="CF264" i="9"/>
  <c r="CG264" i="9"/>
  <c r="CH264" i="9"/>
  <c r="CI264" i="9"/>
  <c r="CJ264" i="9"/>
  <c r="CK264" i="9"/>
  <c r="CL264" i="9"/>
  <c r="CM264" i="9"/>
  <c r="CN264" i="9"/>
  <c r="CO264" i="9"/>
  <c r="CP264" i="9"/>
  <c r="CQ264" i="9"/>
  <c r="CR264" i="9"/>
  <c r="CS264" i="9"/>
  <c r="CT264" i="9"/>
  <c r="CU264" i="9"/>
  <c r="CV264" i="9"/>
  <c r="CW264" i="9"/>
  <c r="CX264" i="9"/>
  <c r="CY264" i="9"/>
  <c r="CZ264" i="9"/>
  <c r="DA264" i="9"/>
  <c r="DC264" i="9"/>
  <c r="DB264" i="9"/>
  <c r="DD264" i="9"/>
  <c r="DE264" i="9"/>
  <c r="DF264" i="9"/>
  <c r="DG264" i="9"/>
  <c r="DH264" i="9"/>
  <c r="DI264" i="9"/>
  <c r="DJ264" i="9"/>
  <c r="DK264" i="9"/>
  <c r="DL264" i="9"/>
  <c r="DM264" i="9"/>
  <c r="BD265" i="9"/>
  <c r="AZ265" i="9"/>
  <c r="AV265" i="9"/>
  <c r="AR265" i="9"/>
  <c r="AN265" i="9"/>
  <c r="AJ265" i="9"/>
  <c r="AF265" i="9"/>
  <c r="AB265" i="9"/>
  <c r="X265" i="9"/>
  <c r="AK265" i="9"/>
  <c r="AC265" i="9"/>
  <c r="Y265" i="9"/>
  <c r="AX265" i="9"/>
  <c r="AP265" i="9"/>
  <c r="AH265" i="9"/>
  <c r="Z265" i="9"/>
  <c r="AY265" i="9"/>
  <c r="AU265" i="9"/>
  <c r="AI265" i="9"/>
  <c r="AA265" i="9"/>
  <c r="BE265" i="9"/>
  <c r="BA265" i="9"/>
  <c r="AW265" i="9"/>
  <c r="AS265" i="9"/>
  <c r="AO265" i="9"/>
  <c r="AG265" i="9"/>
  <c r="BB265" i="9"/>
  <c r="AT265" i="9"/>
  <c r="AD265" i="9"/>
  <c r="BC265" i="9"/>
  <c r="AM265" i="9"/>
  <c r="AE265" i="9"/>
  <c r="BF265" i="9"/>
  <c r="AL265" i="9"/>
  <c r="BG265" i="9"/>
  <c r="AQ265" i="9"/>
  <c r="W265" i="9"/>
  <c r="BY265" i="9"/>
  <c r="BU265" i="9"/>
  <c r="BQ265" i="9"/>
  <c r="F265" i="9"/>
  <c r="C267" i="9" a="1"/>
  <c r="J266" i="9" l="1"/>
  <c r="V266" i="9"/>
  <c r="D266" i="9"/>
  <c r="R266" i="9"/>
  <c r="N266" i="9"/>
  <c r="BO265" i="9"/>
  <c r="BS265" i="9"/>
  <c r="BW265" i="9"/>
  <c r="CA265" i="9"/>
  <c r="BN265" i="9"/>
  <c r="BR265" i="9"/>
  <c r="BV265" i="9"/>
  <c r="BZ265" i="9"/>
  <c r="BP265" i="9"/>
  <c r="BT265" i="9"/>
  <c r="BX265" i="9"/>
  <c r="S266" i="9"/>
  <c r="O266" i="9"/>
  <c r="K266" i="9"/>
  <c r="G266" i="9"/>
  <c r="T266" i="9"/>
  <c r="P266" i="9"/>
  <c r="L266" i="9"/>
  <c r="H266" i="9"/>
  <c r="U266" i="9"/>
  <c r="Q266" i="9"/>
  <c r="M266" i="9"/>
  <c r="E266" i="9"/>
  <c r="BZ266" i="9" s="1"/>
  <c r="C267" i="9"/>
  <c r="D267" i="9" s="1"/>
  <c r="CC265" i="9"/>
  <c r="CD265" i="9"/>
  <c r="CE265" i="9"/>
  <c r="CF265" i="9"/>
  <c r="CG265" i="9"/>
  <c r="CH265" i="9"/>
  <c r="CI265" i="9"/>
  <c r="CJ265" i="9"/>
  <c r="CK265" i="9"/>
  <c r="CL265" i="9"/>
  <c r="CM265" i="9"/>
  <c r="CN265" i="9"/>
  <c r="CO265" i="9"/>
  <c r="CP265" i="9"/>
  <c r="CQ265" i="9"/>
  <c r="CR265" i="9"/>
  <c r="CS265" i="9"/>
  <c r="CT265" i="9"/>
  <c r="CU265" i="9"/>
  <c r="CV265" i="9"/>
  <c r="CW265" i="9"/>
  <c r="CX265" i="9"/>
  <c r="CY265" i="9"/>
  <c r="CZ265" i="9"/>
  <c r="DA265" i="9"/>
  <c r="DC265" i="9"/>
  <c r="DB265" i="9"/>
  <c r="DD265" i="9"/>
  <c r="DE265" i="9"/>
  <c r="DF265" i="9"/>
  <c r="DG265" i="9"/>
  <c r="DH265" i="9"/>
  <c r="DI265" i="9"/>
  <c r="DJ265" i="9"/>
  <c r="DK265" i="9"/>
  <c r="DL265" i="9"/>
  <c r="DM265" i="9"/>
  <c r="BD266" i="9"/>
  <c r="AZ266" i="9"/>
  <c r="AV266" i="9"/>
  <c r="AR266" i="9"/>
  <c r="AN266" i="9"/>
  <c r="AJ266" i="9"/>
  <c r="AF266" i="9"/>
  <c r="AB266" i="9"/>
  <c r="X266" i="9"/>
  <c r="AK266" i="9"/>
  <c r="AC266" i="9"/>
  <c r="BB266" i="9"/>
  <c r="AX266" i="9"/>
  <c r="AP266" i="9"/>
  <c r="AD266" i="9"/>
  <c r="BG266" i="9"/>
  <c r="AU266" i="9"/>
  <c r="AM266" i="9"/>
  <c r="AE266" i="9"/>
  <c r="BE266" i="9"/>
  <c r="BA266" i="9"/>
  <c r="AW266" i="9"/>
  <c r="AS266" i="9"/>
  <c r="AO266" i="9"/>
  <c r="AG266" i="9"/>
  <c r="Y266" i="9"/>
  <c r="AL266" i="9"/>
  <c r="Z266" i="9"/>
  <c r="BC266" i="9"/>
  <c r="AI266" i="9"/>
  <c r="W266" i="9"/>
  <c r="BF266" i="9"/>
  <c r="AT266" i="9"/>
  <c r="AH266" i="9"/>
  <c r="AY266" i="9"/>
  <c r="AQ266" i="9"/>
  <c r="AA266" i="9"/>
  <c r="K267" i="9"/>
  <c r="BX266" i="9"/>
  <c r="BS266" i="9"/>
  <c r="BN266" i="9"/>
  <c r="C268" i="9" a="1"/>
  <c r="BJ266" i="9"/>
  <c r="BJ267" i="9"/>
  <c r="BO266" i="9" l="1"/>
  <c r="BY266" i="9"/>
  <c r="BP266" i="9"/>
  <c r="CA266" i="9"/>
  <c r="BT266" i="9"/>
  <c r="BU266" i="9"/>
  <c r="F266" i="9"/>
  <c r="BQ266" i="9"/>
  <c r="BW266" i="9"/>
  <c r="CB266" i="9"/>
  <c r="G267" i="9"/>
  <c r="S267" i="9"/>
  <c r="O267" i="9"/>
  <c r="T267" i="9"/>
  <c r="P267" i="9"/>
  <c r="L267" i="9"/>
  <c r="H267" i="9"/>
  <c r="U267" i="9"/>
  <c r="Q267" i="9"/>
  <c r="M267" i="9"/>
  <c r="I267" i="9"/>
  <c r="V267" i="9"/>
  <c r="R267" i="9"/>
  <c r="N267" i="9"/>
  <c r="J267" i="9"/>
  <c r="BR266" i="9"/>
  <c r="BV266" i="9"/>
  <c r="E267" i="9"/>
  <c r="CB267" i="9" s="1"/>
  <c r="C268" i="9"/>
  <c r="I268" i="9" s="1"/>
  <c r="CC266" i="9"/>
  <c r="CD266" i="9"/>
  <c r="CE266" i="9"/>
  <c r="CF266" i="9"/>
  <c r="CG266" i="9"/>
  <c r="CH266" i="9"/>
  <c r="CI266" i="9"/>
  <c r="CJ266" i="9"/>
  <c r="CK266" i="9"/>
  <c r="CL266" i="9"/>
  <c r="CM266" i="9"/>
  <c r="CN266" i="9"/>
  <c r="CO266" i="9"/>
  <c r="CP266" i="9"/>
  <c r="CQ266" i="9"/>
  <c r="CR266" i="9"/>
  <c r="CS266" i="9"/>
  <c r="CT266" i="9"/>
  <c r="CU266" i="9"/>
  <c r="CV266" i="9"/>
  <c r="CW266" i="9"/>
  <c r="CX266" i="9"/>
  <c r="CY266" i="9"/>
  <c r="CZ266" i="9"/>
  <c r="DA266" i="9"/>
  <c r="DB266" i="9"/>
  <c r="DC266" i="9"/>
  <c r="DD266" i="9"/>
  <c r="DE266" i="9"/>
  <c r="DF266" i="9"/>
  <c r="DG266" i="9"/>
  <c r="DH266" i="9"/>
  <c r="DI266" i="9"/>
  <c r="DJ266" i="9"/>
  <c r="DK266" i="9"/>
  <c r="DL266" i="9"/>
  <c r="DM266" i="9"/>
  <c r="BD267" i="9"/>
  <c r="AZ267" i="9"/>
  <c r="AV267" i="9"/>
  <c r="AR267" i="9"/>
  <c r="AN267" i="9"/>
  <c r="AJ267" i="9"/>
  <c r="AF267" i="9"/>
  <c r="AB267" i="9"/>
  <c r="X267" i="9"/>
  <c r="AO267" i="9"/>
  <c r="AG267" i="9"/>
  <c r="AC267" i="9"/>
  <c r="BB267" i="9"/>
  <c r="AT267" i="9"/>
  <c r="AL267" i="9"/>
  <c r="AD267" i="9"/>
  <c r="BC267" i="9"/>
  <c r="AU267" i="9"/>
  <c r="AM267" i="9"/>
  <c r="AA267" i="9"/>
  <c r="BE267" i="9"/>
  <c r="BA267" i="9"/>
  <c r="AW267" i="9"/>
  <c r="AS267" i="9"/>
  <c r="AK267" i="9"/>
  <c r="Y267" i="9"/>
  <c r="AX267" i="9"/>
  <c r="AH267" i="9"/>
  <c r="BG267" i="9"/>
  <c r="AQ267" i="9"/>
  <c r="AE267" i="9"/>
  <c r="BF267" i="9"/>
  <c r="AP267" i="9"/>
  <c r="Z267" i="9"/>
  <c r="AY267" i="9"/>
  <c r="AI267" i="9"/>
  <c r="W267" i="9"/>
  <c r="D268" i="9"/>
  <c r="G268" i="9"/>
  <c r="J268" i="9"/>
  <c r="K268" i="9"/>
  <c r="N268" i="9"/>
  <c r="O268" i="9"/>
  <c r="R268" i="9"/>
  <c r="S268" i="9"/>
  <c r="V268" i="9"/>
  <c r="F267" i="9"/>
  <c r="BJ268" i="9"/>
  <c r="C269" i="9" a="1"/>
  <c r="BU267" i="9" l="1"/>
  <c r="BR267" i="9"/>
  <c r="BZ267" i="9"/>
  <c r="BQ267" i="9"/>
  <c r="BY267" i="9"/>
  <c r="T268" i="9"/>
  <c r="P268" i="9"/>
  <c r="L268" i="9"/>
  <c r="H268" i="9"/>
  <c r="BN267" i="9"/>
  <c r="BV267" i="9"/>
  <c r="U268" i="9"/>
  <c r="Q268" i="9"/>
  <c r="M268" i="9"/>
  <c r="BO267" i="9"/>
  <c r="BS267" i="9"/>
  <c r="BW267" i="9"/>
  <c r="CA267" i="9"/>
  <c r="BP267" i="9"/>
  <c r="BT267" i="9"/>
  <c r="BX267" i="9"/>
  <c r="E268" i="9"/>
  <c r="BZ268" i="9" s="1"/>
  <c r="C269" i="9"/>
  <c r="H269" i="9" s="1"/>
  <c r="CC267" i="9"/>
  <c r="CD267" i="9"/>
  <c r="CE267" i="9"/>
  <c r="CF267" i="9"/>
  <c r="CG267" i="9"/>
  <c r="CH267" i="9"/>
  <c r="CI267" i="9"/>
  <c r="CJ267" i="9"/>
  <c r="CK267" i="9"/>
  <c r="CL267" i="9"/>
  <c r="CM267" i="9"/>
  <c r="CN267" i="9"/>
  <c r="CO267" i="9"/>
  <c r="CP267" i="9"/>
  <c r="CQ267" i="9"/>
  <c r="CR267" i="9"/>
  <c r="CS267" i="9"/>
  <c r="CT267" i="9"/>
  <c r="CU267" i="9"/>
  <c r="CV267" i="9"/>
  <c r="CW267" i="9"/>
  <c r="CX267" i="9"/>
  <c r="CY267" i="9"/>
  <c r="CZ267" i="9"/>
  <c r="DA267" i="9"/>
  <c r="DC267" i="9"/>
  <c r="DB267" i="9"/>
  <c r="DD267" i="9"/>
  <c r="DE267" i="9"/>
  <c r="DF267" i="9"/>
  <c r="DG267" i="9"/>
  <c r="DH267" i="9"/>
  <c r="DI267" i="9"/>
  <c r="DJ267" i="9"/>
  <c r="DK267" i="9"/>
  <c r="DL267" i="9"/>
  <c r="DM267" i="9"/>
  <c r="BD268" i="9"/>
  <c r="AZ268" i="9"/>
  <c r="AV268" i="9"/>
  <c r="AR268" i="9"/>
  <c r="AN268" i="9"/>
  <c r="AJ268" i="9"/>
  <c r="AF268" i="9"/>
  <c r="AB268" i="9"/>
  <c r="X268" i="9"/>
  <c r="AO268" i="9"/>
  <c r="AG268" i="9"/>
  <c r="Y268" i="9"/>
  <c r="BB268" i="9"/>
  <c r="AT268" i="9"/>
  <c r="AL268" i="9"/>
  <c r="AD268" i="9"/>
  <c r="BG268" i="9"/>
  <c r="AU268" i="9"/>
  <c r="AI268" i="9"/>
  <c r="AE268" i="9"/>
  <c r="BE268" i="9"/>
  <c r="BA268" i="9"/>
  <c r="AW268" i="9"/>
  <c r="AS268" i="9"/>
  <c r="AK268" i="9"/>
  <c r="AC268" i="9"/>
  <c r="AX268" i="9"/>
  <c r="AP268" i="9"/>
  <c r="Z268" i="9"/>
  <c r="BC268" i="9"/>
  <c r="AM268" i="9"/>
  <c r="AA268" i="9"/>
  <c r="BF268" i="9"/>
  <c r="AH268" i="9"/>
  <c r="AY268" i="9"/>
  <c r="AQ268" i="9"/>
  <c r="W268" i="9"/>
  <c r="G269" i="9"/>
  <c r="K269" i="9"/>
  <c r="O269" i="9"/>
  <c r="S269" i="9"/>
  <c r="CB268" i="9"/>
  <c r="CA268" i="9"/>
  <c r="BY268" i="9"/>
  <c r="BX268" i="9"/>
  <c r="BW268" i="9"/>
  <c r="BU268" i="9"/>
  <c r="BT268" i="9"/>
  <c r="BS268" i="9"/>
  <c r="BQ268" i="9"/>
  <c r="BP268" i="9"/>
  <c r="BO268" i="9"/>
  <c r="F268" i="9"/>
  <c r="C270" i="9" a="1"/>
  <c r="BJ269" i="9"/>
  <c r="V269" i="9" l="1"/>
  <c r="R269" i="9"/>
  <c r="N269" i="9"/>
  <c r="J269" i="9"/>
  <c r="D269" i="9"/>
  <c r="U269" i="9"/>
  <c r="Q269" i="9"/>
  <c r="M269" i="9"/>
  <c r="I269" i="9"/>
  <c r="T269" i="9"/>
  <c r="P269" i="9"/>
  <c r="L269" i="9"/>
  <c r="BN268" i="9"/>
  <c r="BR268" i="9"/>
  <c r="BV268" i="9"/>
  <c r="E269" i="9"/>
  <c r="BZ269" i="9" s="1"/>
  <c r="C270" i="9"/>
  <c r="D270" i="9" s="1"/>
  <c r="CC268" i="9"/>
  <c r="CD268" i="9"/>
  <c r="CE268" i="9"/>
  <c r="CF268" i="9"/>
  <c r="CG268" i="9"/>
  <c r="CH268" i="9"/>
  <c r="CI268" i="9"/>
  <c r="CJ268" i="9"/>
  <c r="CK268" i="9"/>
  <c r="CL268" i="9"/>
  <c r="CM268" i="9"/>
  <c r="CN268" i="9"/>
  <c r="CO268" i="9"/>
  <c r="CP268" i="9"/>
  <c r="CQ268" i="9"/>
  <c r="CR268" i="9"/>
  <c r="CS268" i="9"/>
  <c r="CT268" i="9"/>
  <c r="CU268" i="9"/>
  <c r="CV268" i="9"/>
  <c r="CW268" i="9"/>
  <c r="CX268" i="9"/>
  <c r="CY268" i="9"/>
  <c r="CZ268" i="9"/>
  <c r="DA268" i="9"/>
  <c r="DC268" i="9"/>
  <c r="DB268" i="9"/>
  <c r="DD268" i="9"/>
  <c r="DE268" i="9"/>
  <c r="DF268" i="9"/>
  <c r="DG268" i="9"/>
  <c r="DH268" i="9"/>
  <c r="DI268" i="9"/>
  <c r="DJ268" i="9"/>
  <c r="DK268" i="9"/>
  <c r="DL268" i="9"/>
  <c r="DM268" i="9"/>
  <c r="BD269" i="9"/>
  <c r="AZ269" i="9"/>
  <c r="AV269" i="9"/>
  <c r="AR269" i="9"/>
  <c r="AN269" i="9"/>
  <c r="AJ269" i="9"/>
  <c r="AF269" i="9"/>
  <c r="AB269" i="9"/>
  <c r="X269" i="9"/>
  <c r="AC269" i="9"/>
  <c r="BG269" i="9"/>
  <c r="AM269" i="9"/>
  <c r="AA269" i="9"/>
  <c r="BE269" i="9"/>
  <c r="BA269" i="9"/>
  <c r="AW269" i="9"/>
  <c r="AS269" i="9"/>
  <c r="AO269" i="9"/>
  <c r="AK269" i="9"/>
  <c r="AG269" i="9"/>
  <c r="Y269" i="9"/>
  <c r="BC269" i="9"/>
  <c r="AU269" i="9"/>
  <c r="AE269" i="9"/>
  <c r="BF269" i="9"/>
  <c r="BB269" i="9"/>
  <c r="AX269" i="9"/>
  <c r="AT269" i="9"/>
  <c r="AP269" i="9"/>
  <c r="AL269" i="9"/>
  <c r="AH269" i="9"/>
  <c r="AD269" i="9"/>
  <c r="Z269" i="9"/>
  <c r="AY269" i="9"/>
  <c r="AQ269" i="9"/>
  <c r="AI269" i="9"/>
  <c r="W269" i="9"/>
  <c r="G270" i="9"/>
  <c r="K270" i="9"/>
  <c r="S270" i="9"/>
  <c r="BY269" i="9"/>
  <c r="BQ269" i="9"/>
  <c r="BJ270" i="9"/>
  <c r="C271" i="9" a="1"/>
  <c r="BT269" i="9" l="1"/>
  <c r="CB269" i="9"/>
  <c r="F269" i="9"/>
  <c r="BU269" i="9"/>
  <c r="BP269" i="9"/>
  <c r="BX269" i="9"/>
  <c r="BO269" i="9"/>
  <c r="BS269" i="9"/>
  <c r="BW269" i="9"/>
  <c r="CA269" i="9"/>
  <c r="BN269" i="9"/>
  <c r="BR269" i="9"/>
  <c r="BV269" i="9"/>
  <c r="O270" i="9"/>
  <c r="T270" i="9"/>
  <c r="P270" i="9"/>
  <c r="L270" i="9"/>
  <c r="H270" i="9"/>
  <c r="U270" i="9"/>
  <c r="Q270" i="9"/>
  <c r="M270" i="9"/>
  <c r="I270" i="9"/>
  <c r="V270" i="9"/>
  <c r="R270" i="9"/>
  <c r="N270" i="9"/>
  <c r="J270" i="9"/>
  <c r="E270" i="9"/>
  <c r="C271" i="9"/>
  <c r="I271" i="9" s="1"/>
  <c r="CC269" i="9"/>
  <c r="CD269" i="9"/>
  <c r="CE269" i="9"/>
  <c r="CF269" i="9"/>
  <c r="CG269" i="9"/>
  <c r="CH269" i="9"/>
  <c r="CI269" i="9"/>
  <c r="CJ269" i="9"/>
  <c r="CK269" i="9"/>
  <c r="CL269" i="9"/>
  <c r="CM269" i="9"/>
  <c r="CN269" i="9"/>
  <c r="CO269" i="9"/>
  <c r="CP269" i="9"/>
  <c r="CQ269" i="9"/>
  <c r="CR269" i="9"/>
  <c r="CS269" i="9"/>
  <c r="CT269" i="9"/>
  <c r="CU269" i="9"/>
  <c r="CV269" i="9"/>
  <c r="CW269" i="9"/>
  <c r="CX269" i="9"/>
  <c r="CY269" i="9"/>
  <c r="CZ269" i="9"/>
  <c r="DA269" i="9"/>
  <c r="DC269" i="9"/>
  <c r="DB269" i="9"/>
  <c r="DD269" i="9"/>
  <c r="DE269" i="9"/>
  <c r="DF269" i="9"/>
  <c r="DG269" i="9"/>
  <c r="DH269" i="9"/>
  <c r="DI269" i="9"/>
  <c r="DJ269" i="9"/>
  <c r="DK269" i="9"/>
  <c r="DL269" i="9"/>
  <c r="DM269" i="9"/>
  <c r="BD270" i="9"/>
  <c r="AZ270" i="9"/>
  <c r="AV270" i="9"/>
  <c r="AR270" i="9"/>
  <c r="AN270" i="9"/>
  <c r="AJ270" i="9"/>
  <c r="AF270" i="9"/>
  <c r="AB270" i="9"/>
  <c r="X270" i="9"/>
  <c r="AK270" i="9"/>
  <c r="AG270" i="9"/>
  <c r="Y270" i="9"/>
  <c r="BB270" i="9"/>
  <c r="AT270" i="9"/>
  <c r="AL270" i="9"/>
  <c r="AD270" i="9"/>
  <c r="BG270" i="9"/>
  <c r="AU270" i="9"/>
  <c r="AI270" i="9"/>
  <c r="AA270" i="9"/>
  <c r="BE270" i="9"/>
  <c r="BA270" i="9"/>
  <c r="AW270" i="9"/>
  <c r="AS270" i="9"/>
  <c r="AO270" i="9"/>
  <c r="AC270" i="9"/>
  <c r="AX270" i="9"/>
  <c r="AP270" i="9"/>
  <c r="Z270" i="9"/>
  <c r="AY270" i="9"/>
  <c r="AM270" i="9"/>
  <c r="W270" i="9"/>
  <c r="BF270" i="9"/>
  <c r="AH270" i="9"/>
  <c r="BC270" i="9"/>
  <c r="AQ270" i="9"/>
  <c r="AE270" i="9"/>
  <c r="J271" i="9"/>
  <c r="R271" i="9"/>
  <c r="CB270" i="9"/>
  <c r="CA270" i="9"/>
  <c r="BZ270" i="9"/>
  <c r="BY270" i="9"/>
  <c r="BX270" i="9"/>
  <c r="BW270" i="9"/>
  <c r="BV270" i="9"/>
  <c r="BU270" i="9"/>
  <c r="BT270" i="9"/>
  <c r="BS270" i="9"/>
  <c r="BR270" i="9"/>
  <c r="BQ270" i="9"/>
  <c r="BP270" i="9"/>
  <c r="BO270" i="9"/>
  <c r="BN270" i="9"/>
  <c r="F270" i="9"/>
  <c r="C272" i="9" a="1"/>
  <c r="BJ271" i="9"/>
  <c r="O271" i="9" l="1"/>
  <c r="G271" i="9"/>
  <c r="V271" i="9"/>
  <c r="N271" i="9"/>
  <c r="S271" i="9"/>
  <c r="K271" i="9"/>
  <c r="D271" i="9"/>
  <c r="H271" i="9"/>
  <c r="T271" i="9"/>
  <c r="P271" i="9"/>
  <c r="L271" i="9"/>
  <c r="U271" i="9"/>
  <c r="Q271" i="9"/>
  <c r="M271" i="9"/>
  <c r="E271" i="9"/>
  <c r="CB271" i="9" s="1"/>
  <c r="C272" i="9"/>
  <c r="H272" i="9" s="1"/>
  <c r="CC270" i="9"/>
  <c r="CD270" i="9"/>
  <c r="CE270" i="9"/>
  <c r="CF270" i="9"/>
  <c r="CG270" i="9"/>
  <c r="CH270" i="9"/>
  <c r="CI270" i="9"/>
  <c r="CJ270" i="9"/>
  <c r="CK270" i="9"/>
  <c r="CL270" i="9"/>
  <c r="CM270" i="9"/>
  <c r="CN270" i="9"/>
  <c r="CO270" i="9"/>
  <c r="CP270" i="9"/>
  <c r="CQ270" i="9"/>
  <c r="CR270" i="9"/>
  <c r="CS270" i="9"/>
  <c r="CT270" i="9"/>
  <c r="CU270" i="9"/>
  <c r="CV270" i="9"/>
  <c r="CW270" i="9"/>
  <c r="CX270" i="9"/>
  <c r="CY270" i="9"/>
  <c r="CZ270" i="9"/>
  <c r="DA270" i="9"/>
  <c r="DB270" i="9"/>
  <c r="DC270" i="9"/>
  <c r="DD270" i="9"/>
  <c r="DE270" i="9"/>
  <c r="DF270" i="9"/>
  <c r="DG270" i="9"/>
  <c r="DH270" i="9"/>
  <c r="DI270" i="9"/>
  <c r="DJ270" i="9"/>
  <c r="DK270" i="9"/>
  <c r="DL270" i="9"/>
  <c r="DM270" i="9"/>
  <c r="BD271" i="9"/>
  <c r="AZ271" i="9"/>
  <c r="AV271" i="9"/>
  <c r="AR271" i="9"/>
  <c r="AN271" i="9"/>
  <c r="AJ271" i="9"/>
  <c r="AF271" i="9"/>
  <c r="AB271" i="9"/>
  <c r="X271" i="9"/>
  <c r="Y271" i="9"/>
  <c r="BC271" i="9"/>
  <c r="AQ271" i="9"/>
  <c r="AA271" i="9"/>
  <c r="BE271" i="9"/>
  <c r="BA271" i="9"/>
  <c r="AW271" i="9"/>
  <c r="AS271" i="9"/>
  <c r="AO271" i="9"/>
  <c r="AK271" i="9"/>
  <c r="AG271" i="9"/>
  <c r="AC271" i="9"/>
  <c r="Z271" i="9"/>
  <c r="AY271" i="9"/>
  <c r="AM271" i="9"/>
  <c r="W271" i="9"/>
  <c r="BF271" i="9"/>
  <c r="BB271" i="9"/>
  <c r="AX271" i="9"/>
  <c r="AT271" i="9"/>
  <c r="AP271" i="9"/>
  <c r="AL271" i="9"/>
  <c r="AH271" i="9"/>
  <c r="AD271" i="9"/>
  <c r="BG271" i="9"/>
  <c r="AU271" i="9"/>
  <c r="AI271" i="9"/>
  <c r="AE271" i="9"/>
  <c r="G272" i="9"/>
  <c r="K272" i="9"/>
  <c r="O272" i="9"/>
  <c r="S272" i="9"/>
  <c r="BY271" i="9"/>
  <c r="BW271" i="9"/>
  <c r="BU271" i="9"/>
  <c r="BQ271" i="9"/>
  <c r="BO271" i="9"/>
  <c r="F271" i="9"/>
  <c r="C273" i="9" a="1"/>
  <c r="BJ272" i="9"/>
  <c r="V272" i="9" l="1"/>
  <c r="R272" i="9"/>
  <c r="N272" i="9"/>
  <c r="J272" i="9"/>
  <c r="D272" i="9"/>
  <c r="U272" i="9"/>
  <c r="Q272" i="9"/>
  <c r="M272" i="9"/>
  <c r="I272" i="9"/>
  <c r="T272" i="9"/>
  <c r="P272" i="9"/>
  <c r="L272" i="9"/>
  <c r="BS271" i="9"/>
  <c r="CA271" i="9"/>
  <c r="BN271" i="9"/>
  <c r="BR271" i="9"/>
  <c r="BV271" i="9"/>
  <c r="BZ271" i="9"/>
  <c r="BP271" i="9"/>
  <c r="BT271" i="9"/>
  <c r="BX271" i="9"/>
  <c r="E272" i="9"/>
  <c r="BZ272" i="9" s="1"/>
  <c r="C273" i="9"/>
  <c r="D273" i="9" s="1"/>
  <c r="CC271" i="9"/>
  <c r="CD271" i="9"/>
  <c r="CE271" i="9"/>
  <c r="CF271" i="9"/>
  <c r="CG271" i="9"/>
  <c r="CH271" i="9"/>
  <c r="CI271" i="9"/>
  <c r="CJ271" i="9"/>
  <c r="CK271" i="9"/>
  <c r="CL271" i="9"/>
  <c r="CM271" i="9"/>
  <c r="CN271" i="9"/>
  <c r="CO271" i="9"/>
  <c r="CP271" i="9"/>
  <c r="CQ271" i="9"/>
  <c r="CR271" i="9"/>
  <c r="CS271" i="9"/>
  <c r="CT271" i="9"/>
  <c r="CU271" i="9"/>
  <c r="CV271" i="9"/>
  <c r="CW271" i="9"/>
  <c r="CX271" i="9"/>
  <c r="CY271" i="9"/>
  <c r="CZ271" i="9"/>
  <c r="DA271" i="9"/>
  <c r="DC271" i="9"/>
  <c r="DB271" i="9"/>
  <c r="DD271" i="9"/>
  <c r="DE271" i="9"/>
  <c r="DF271" i="9"/>
  <c r="DG271" i="9"/>
  <c r="DH271" i="9"/>
  <c r="DI271" i="9"/>
  <c r="DJ271" i="9"/>
  <c r="DK271" i="9"/>
  <c r="DL271" i="9"/>
  <c r="DM271" i="9"/>
  <c r="BD272" i="9"/>
  <c r="AZ272" i="9"/>
  <c r="AV272" i="9"/>
  <c r="AR272" i="9"/>
  <c r="AN272" i="9"/>
  <c r="AJ272" i="9"/>
  <c r="AF272" i="9"/>
  <c r="AB272" i="9"/>
  <c r="X272" i="9"/>
  <c r="AC272" i="9"/>
  <c r="Z272" i="9"/>
  <c r="AY272" i="9"/>
  <c r="AQ272" i="9"/>
  <c r="W272" i="9"/>
  <c r="BE272" i="9"/>
  <c r="BA272" i="9"/>
  <c r="AW272" i="9"/>
  <c r="AS272" i="9"/>
  <c r="AO272" i="9"/>
  <c r="AK272" i="9"/>
  <c r="AG272" i="9"/>
  <c r="Y272" i="9"/>
  <c r="BC272" i="9"/>
  <c r="AM272" i="9"/>
  <c r="AA272" i="9"/>
  <c r="BF272" i="9"/>
  <c r="BB272" i="9"/>
  <c r="AX272" i="9"/>
  <c r="AT272" i="9"/>
  <c r="AP272" i="9"/>
  <c r="AL272" i="9"/>
  <c r="AH272" i="9"/>
  <c r="AD272" i="9"/>
  <c r="BG272" i="9"/>
  <c r="AU272" i="9"/>
  <c r="AI272" i="9"/>
  <c r="AE272" i="9"/>
  <c r="K273" i="9"/>
  <c r="CB272" i="9"/>
  <c r="BY272" i="9"/>
  <c r="BX272" i="9"/>
  <c r="BU272" i="9"/>
  <c r="BT272" i="9"/>
  <c r="BQ272" i="9"/>
  <c r="BP272" i="9"/>
  <c r="F272" i="9"/>
  <c r="C274" i="9" a="1"/>
  <c r="BJ273" i="9"/>
  <c r="O273" i="9" l="1"/>
  <c r="G273" i="9"/>
  <c r="S273" i="9"/>
  <c r="CA272" i="9"/>
  <c r="BO272" i="9"/>
  <c r="BS272" i="9"/>
  <c r="BW272" i="9"/>
  <c r="BN272" i="9"/>
  <c r="BR272" i="9"/>
  <c r="BV272" i="9"/>
  <c r="T273" i="9"/>
  <c r="P273" i="9"/>
  <c r="L273" i="9"/>
  <c r="H273" i="9"/>
  <c r="U273" i="9"/>
  <c r="Q273" i="9"/>
  <c r="M273" i="9"/>
  <c r="I273" i="9"/>
  <c r="V273" i="9"/>
  <c r="R273" i="9"/>
  <c r="N273" i="9"/>
  <c r="J273" i="9"/>
  <c r="E273" i="9"/>
  <c r="BZ273" i="9" s="1"/>
  <c r="C274" i="9"/>
  <c r="H274" i="9" s="1"/>
  <c r="CC272" i="9"/>
  <c r="CD272" i="9"/>
  <c r="CE272" i="9"/>
  <c r="CF272" i="9"/>
  <c r="CG272" i="9"/>
  <c r="CH272" i="9"/>
  <c r="CI272" i="9"/>
  <c r="CJ272" i="9"/>
  <c r="CK272" i="9"/>
  <c r="CL272" i="9"/>
  <c r="CM272" i="9"/>
  <c r="CN272" i="9"/>
  <c r="CO272" i="9"/>
  <c r="CP272" i="9"/>
  <c r="CQ272" i="9"/>
  <c r="CR272" i="9"/>
  <c r="CS272" i="9"/>
  <c r="CT272" i="9"/>
  <c r="CU272" i="9"/>
  <c r="CV272" i="9"/>
  <c r="CW272" i="9"/>
  <c r="CX272" i="9"/>
  <c r="CY272" i="9"/>
  <c r="CZ272" i="9"/>
  <c r="DA272" i="9"/>
  <c r="DC272" i="9"/>
  <c r="DB272" i="9"/>
  <c r="DD272" i="9"/>
  <c r="DE272" i="9"/>
  <c r="DF272" i="9"/>
  <c r="DG272" i="9"/>
  <c r="DH272" i="9"/>
  <c r="DI272" i="9"/>
  <c r="DJ272" i="9"/>
  <c r="DK272" i="9"/>
  <c r="DL272" i="9"/>
  <c r="DM272" i="9"/>
  <c r="BD273" i="9"/>
  <c r="AZ273" i="9"/>
  <c r="AV273" i="9"/>
  <c r="AR273" i="9"/>
  <c r="AN273" i="9"/>
  <c r="AJ273" i="9"/>
  <c r="AF273" i="9"/>
  <c r="AB273" i="9"/>
  <c r="X273" i="9"/>
  <c r="AK273" i="9"/>
  <c r="AC273" i="9"/>
  <c r="Z273" i="9"/>
  <c r="AY273" i="9"/>
  <c r="AM273" i="9"/>
  <c r="AA273" i="9"/>
  <c r="BE273" i="9"/>
  <c r="BA273" i="9"/>
  <c r="AW273" i="9"/>
  <c r="AS273" i="9"/>
  <c r="AO273" i="9"/>
  <c r="AG273" i="9"/>
  <c r="Y273" i="9"/>
  <c r="BG273" i="9"/>
  <c r="AU273" i="9"/>
  <c r="AE273" i="9"/>
  <c r="BF273" i="9"/>
  <c r="BB273" i="9"/>
  <c r="AX273" i="9"/>
  <c r="AT273" i="9"/>
  <c r="AP273" i="9"/>
  <c r="AL273" i="9"/>
  <c r="AH273" i="9"/>
  <c r="AD273" i="9"/>
  <c r="BC273" i="9"/>
  <c r="AQ273" i="9"/>
  <c r="AI273" i="9"/>
  <c r="W273" i="9"/>
  <c r="M274" i="9"/>
  <c r="BY273" i="9"/>
  <c r="BX273" i="9"/>
  <c r="BT273" i="9"/>
  <c r="BS273" i="9"/>
  <c r="BO273" i="9"/>
  <c r="F273" i="9"/>
  <c r="C275" i="9" a="1"/>
  <c r="G274" i="9" l="1"/>
  <c r="R274" i="9"/>
  <c r="V274" i="9"/>
  <c r="Q274" i="9"/>
  <c r="K274" i="9"/>
  <c r="D274" i="9"/>
  <c r="U274" i="9"/>
  <c r="O274" i="9"/>
  <c r="J274" i="9"/>
  <c r="S274" i="9"/>
  <c r="N274" i="9"/>
  <c r="I274" i="9"/>
  <c r="BQ273" i="9"/>
  <c r="BW273" i="9"/>
  <c r="CB273" i="9"/>
  <c r="BP273" i="9"/>
  <c r="BU273" i="9"/>
  <c r="CA273" i="9"/>
  <c r="T274" i="9"/>
  <c r="P274" i="9"/>
  <c r="L274" i="9"/>
  <c r="BN273" i="9"/>
  <c r="BR273" i="9"/>
  <c r="BV273" i="9"/>
  <c r="E274" i="9"/>
  <c r="CA274" i="9" s="1"/>
  <c r="C275" i="9"/>
  <c r="D275" i="9" s="1"/>
  <c r="CC273" i="9"/>
  <c r="CD273" i="9"/>
  <c r="CE273" i="9"/>
  <c r="CF273" i="9"/>
  <c r="CG273" i="9"/>
  <c r="CH273" i="9"/>
  <c r="CI273" i="9"/>
  <c r="CJ273" i="9"/>
  <c r="CK273" i="9"/>
  <c r="CL273" i="9"/>
  <c r="CM273" i="9"/>
  <c r="CN273" i="9"/>
  <c r="CO273" i="9"/>
  <c r="CP273" i="9"/>
  <c r="CQ273" i="9"/>
  <c r="CR273" i="9"/>
  <c r="CS273" i="9"/>
  <c r="CT273" i="9"/>
  <c r="CU273" i="9"/>
  <c r="CV273" i="9"/>
  <c r="CW273" i="9"/>
  <c r="CX273" i="9"/>
  <c r="CY273" i="9"/>
  <c r="CZ273" i="9"/>
  <c r="DA273" i="9"/>
  <c r="DC273" i="9"/>
  <c r="DB273" i="9"/>
  <c r="DD273" i="9"/>
  <c r="DE273" i="9"/>
  <c r="DF273" i="9"/>
  <c r="DG273" i="9"/>
  <c r="DH273" i="9"/>
  <c r="DI273" i="9"/>
  <c r="DJ273" i="9"/>
  <c r="DK273" i="9"/>
  <c r="DL273" i="9"/>
  <c r="DM273" i="9"/>
  <c r="BD274" i="9"/>
  <c r="AZ274" i="9"/>
  <c r="AV274" i="9"/>
  <c r="AR274" i="9"/>
  <c r="AN274" i="9"/>
  <c r="AJ274" i="9"/>
  <c r="AF274" i="9"/>
  <c r="AB274" i="9"/>
  <c r="X274" i="9"/>
  <c r="AK274" i="9"/>
  <c r="AC274" i="9"/>
  <c r="BB274" i="9"/>
  <c r="AT274" i="9"/>
  <c r="AL274" i="9"/>
  <c r="Z274" i="9"/>
  <c r="BC274" i="9"/>
  <c r="AU274" i="9"/>
  <c r="AI274" i="9"/>
  <c r="AE274" i="9"/>
  <c r="BE274" i="9"/>
  <c r="BA274" i="9"/>
  <c r="AW274" i="9"/>
  <c r="AS274" i="9"/>
  <c r="AO274" i="9"/>
  <c r="AG274" i="9"/>
  <c r="Y274" i="9"/>
  <c r="AX274" i="9"/>
  <c r="AH274" i="9"/>
  <c r="BG274" i="9"/>
  <c r="AM274" i="9"/>
  <c r="AA274" i="9"/>
  <c r="BF274" i="9"/>
  <c r="AP274" i="9"/>
  <c r="AD274" i="9"/>
  <c r="AY274" i="9"/>
  <c r="AQ274" i="9"/>
  <c r="W274" i="9"/>
  <c r="G275" i="9"/>
  <c r="K275" i="9"/>
  <c r="O275" i="9"/>
  <c r="S275" i="9"/>
  <c r="CB274" i="9"/>
  <c r="BV274" i="9"/>
  <c r="BQ274" i="9"/>
  <c r="BJ275" i="9"/>
  <c r="BJ274" i="9"/>
  <c r="C276" i="9" a="1"/>
  <c r="F274" i="9" l="1"/>
  <c r="BR274" i="9"/>
  <c r="BX274" i="9"/>
  <c r="BN274" i="9"/>
  <c r="BT274" i="9"/>
  <c r="BY274" i="9"/>
  <c r="BP274" i="9"/>
  <c r="BU274" i="9"/>
  <c r="BZ274" i="9"/>
  <c r="BO274" i="9"/>
  <c r="BS274" i="9"/>
  <c r="BW274" i="9"/>
  <c r="T275" i="9"/>
  <c r="P275" i="9"/>
  <c r="L275" i="9"/>
  <c r="H275" i="9"/>
  <c r="U275" i="9"/>
  <c r="Q275" i="9"/>
  <c r="M275" i="9"/>
  <c r="I275" i="9"/>
  <c r="V275" i="9"/>
  <c r="R275" i="9"/>
  <c r="N275" i="9"/>
  <c r="J275" i="9"/>
  <c r="E275" i="9"/>
  <c r="BZ275" i="9" s="1"/>
  <c r="C276" i="9"/>
  <c r="H276" i="9" s="1"/>
  <c r="CC274" i="9"/>
  <c r="CD274" i="9"/>
  <c r="CE274" i="9"/>
  <c r="CF274" i="9"/>
  <c r="CG274" i="9"/>
  <c r="CH274" i="9"/>
  <c r="CI274" i="9"/>
  <c r="CJ274" i="9"/>
  <c r="CK274" i="9"/>
  <c r="CL274" i="9"/>
  <c r="CM274" i="9"/>
  <c r="CN274" i="9"/>
  <c r="CO274" i="9"/>
  <c r="CP274" i="9"/>
  <c r="CQ274" i="9"/>
  <c r="CR274" i="9"/>
  <c r="CS274" i="9"/>
  <c r="CT274" i="9"/>
  <c r="CU274" i="9"/>
  <c r="CV274" i="9"/>
  <c r="CW274" i="9"/>
  <c r="CX274" i="9"/>
  <c r="CY274" i="9"/>
  <c r="CZ274" i="9"/>
  <c r="DA274" i="9"/>
  <c r="DB274" i="9"/>
  <c r="DC274" i="9"/>
  <c r="DD274" i="9"/>
  <c r="DE274" i="9"/>
  <c r="DF274" i="9"/>
  <c r="DG274" i="9"/>
  <c r="DH274" i="9"/>
  <c r="DI274" i="9"/>
  <c r="DJ274" i="9"/>
  <c r="DK274" i="9"/>
  <c r="DL274" i="9"/>
  <c r="DM274" i="9"/>
  <c r="BD275" i="9"/>
  <c r="AZ275" i="9"/>
  <c r="AV275" i="9"/>
  <c r="AR275" i="9"/>
  <c r="AN275" i="9"/>
  <c r="AJ275" i="9"/>
  <c r="AF275" i="9"/>
  <c r="AB275" i="9"/>
  <c r="X275" i="9"/>
  <c r="AK275" i="9"/>
  <c r="AC275" i="9"/>
  <c r="Z275" i="9"/>
  <c r="BC275" i="9"/>
  <c r="AQ275" i="9"/>
  <c r="AA275" i="9"/>
  <c r="BE275" i="9"/>
  <c r="BA275" i="9"/>
  <c r="AW275" i="9"/>
  <c r="AS275" i="9"/>
  <c r="AO275" i="9"/>
  <c r="AG275" i="9"/>
  <c r="Y275" i="9"/>
  <c r="AD275" i="9"/>
  <c r="AY275" i="9"/>
  <c r="AM275" i="9"/>
  <c r="W275" i="9"/>
  <c r="BF275" i="9"/>
  <c r="BB275" i="9"/>
  <c r="AX275" i="9"/>
  <c r="AT275" i="9"/>
  <c r="AP275" i="9"/>
  <c r="AL275" i="9"/>
  <c r="AH275" i="9"/>
  <c r="BG275" i="9"/>
  <c r="AU275" i="9"/>
  <c r="AI275" i="9"/>
  <c r="AE275" i="9"/>
  <c r="D276" i="9"/>
  <c r="G276" i="9"/>
  <c r="I276" i="9"/>
  <c r="J276" i="9"/>
  <c r="K276" i="9"/>
  <c r="M276" i="9"/>
  <c r="N276" i="9"/>
  <c r="O276" i="9"/>
  <c r="Q276" i="9"/>
  <c r="R276" i="9"/>
  <c r="S276" i="9"/>
  <c r="U276" i="9"/>
  <c r="V276" i="9"/>
  <c r="BQ275" i="9"/>
  <c r="F275" i="9"/>
  <c r="C277" i="9" a="1"/>
  <c r="BJ276" i="9"/>
  <c r="BY275" i="9" l="1"/>
  <c r="BU275" i="9"/>
  <c r="T276" i="9"/>
  <c r="P276" i="9"/>
  <c r="L276" i="9"/>
  <c r="BP275" i="9"/>
  <c r="CB275" i="9"/>
  <c r="BX275" i="9"/>
  <c r="BO275" i="9"/>
  <c r="BS275" i="9"/>
  <c r="BW275" i="9"/>
  <c r="CA275" i="9"/>
  <c r="BT275" i="9"/>
  <c r="BN275" i="9"/>
  <c r="BR275" i="9"/>
  <c r="BV275" i="9"/>
  <c r="E276" i="9"/>
  <c r="CA276" i="9" s="1"/>
  <c r="C277" i="9"/>
  <c r="D277" i="9" s="1"/>
  <c r="CC275" i="9"/>
  <c r="CD275" i="9"/>
  <c r="CE275" i="9"/>
  <c r="CF275" i="9"/>
  <c r="CG275" i="9"/>
  <c r="CH275" i="9"/>
  <c r="CI275" i="9"/>
  <c r="CJ275" i="9"/>
  <c r="CK275" i="9"/>
  <c r="CL275" i="9"/>
  <c r="CM275" i="9"/>
  <c r="CN275" i="9"/>
  <c r="CO275" i="9"/>
  <c r="CP275" i="9"/>
  <c r="CQ275" i="9"/>
  <c r="CR275" i="9"/>
  <c r="CS275" i="9"/>
  <c r="CT275" i="9"/>
  <c r="CU275" i="9"/>
  <c r="CV275" i="9"/>
  <c r="CW275" i="9"/>
  <c r="CX275" i="9"/>
  <c r="CY275" i="9"/>
  <c r="CZ275" i="9"/>
  <c r="DA275" i="9"/>
  <c r="DC275" i="9"/>
  <c r="DB275" i="9"/>
  <c r="DD275" i="9"/>
  <c r="DE275" i="9"/>
  <c r="DF275" i="9"/>
  <c r="DG275" i="9"/>
  <c r="DH275" i="9"/>
  <c r="DI275" i="9"/>
  <c r="DJ275" i="9"/>
  <c r="DK275" i="9"/>
  <c r="DL275" i="9"/>
  <c r="DM275" i="9"/>
  <c r="BD276" i="9"/>
  <c r="AZ276" i="9"/>
  <c r="AV276" i="9"/>
  <c r="AR276" i="9"/>
  <c r="AN276" i="9"/>
  <c r="AJ276" i="9"/>
  <c r="AF276" i="9"/>
  <c r="AB276" i="9"/>
  <c r="X276" i="9"/>
  <c r="AG276" i="9"/>
  <c r="Y276" i="9"/>
  <c r="AY276" i="9"/>
  <c r="AM276" i="9"/>
  <c r="W276" i="9"/>
  <c r="BE276" i="9"/>
  <c r="BA276" i="9"/>
  <c r="AW276" i="9"/>
  <c r="AS276" i="9"/>
  <c r="AO276" i="9"/>
  <c r="AK276" i="9"/>
  <c r="AC276" i="9"/>
  <c r="AU276" i="9"/>
  <c r="AI276" i="9"/>
  <c r="BF276" i="9"/>
  <c r="BB276" i="9"/>
  <c r="AX276" i="9"/>
  <c r="AT276" i="9"/>
  <c r="AP276" i="9"/>
  <c r="AL276" i="9"/>
  <c r="AH276" i="9"/>
  <c r="AD276" i="9"/>
  <c r="Z276" i="9"/>
  <c r="BG276" i="9"/>
  <c r="BC276" i="9"/>
  <c r="AQ276" i="9"/>
  <c r="AE276" i="9"/>
  <c r="AA276" i="9"/>
  <c r="G277" i="9"/>
  <c r="K277" i="9"/>
  <c r="O277" i="9"/>
  <c r="S277" i="9"/>
  <c r="CB276" i="9"/>
  <c r="BZ276" i="9"/>
  <c r="BY276" i="9"/>
  <c r="BX276" i="9"/>
  <c r="BV276" i="9"/>
  <c r="BU276" i="9"/>
  <c r="BT276" i="9"/>
  <c r="BR276" i="9"/>
  <c r="BQ276" i="9"/>
  <c r="BP276" i="9"/>
  <c r="BN276" i="9"/>
  <c r="F276" i="9"/>
  <c r="BJ277" i="9"/>
  <c r="C278" i="9" a="1"/>
  <c r="BO276" i="9" l="1"/>
  <c r="BS276" i="9"/>
  <c r="BW276" i="9"/>
  <c r="T277" i="9"/>
  <c r="P277" i="9"/>
  <c r="L277" i="9"/>
  <c r="H277" i="9"/>
  <c r="U277" i="9"/>
  <c r="Q277" i="9"/>
  <c r="M277" i="9"/>
  <c r="I277" i="9"/>
  <c r="V277" i="9"/>
  <c r="R277" i="9"/>
  <c r="N277" i="9"/>
  <c r="J277" i="9"/>
  <c r="E277" i="9"/>
  <c r="CB277" i="9" s="1"/>
  <c r="C278" i="9"/>
  <c r="H278" i="9" s="1"/>
  <c r="CC276" i="9"/>
  <c r="CD276" i="9"/>
  <c r="CE276" i="9"/>
  <c r="CF276" i="9"/>
  <c r="CG276" i="9"/>
  <c r="CH276" i="9"/>
  <c r="CI276" i="9"/>
  <c r="CJ276" i="9"/>
  <c r="CK276" i="9"/>
  <c r="CL276" i="9"/>
  <c r="CM276" i="9"/>
  <c r="CN276" i="9"/>
  <c r="CO276" i="9"/>
  <c r="CP276" i="9"/>
  <c r="CQ276" i="9"/>
  <c r="CR276" i="9"/>
  <c r="CS276" i="9"/>
  <c r="CT276" i="9"/>
  <c r="CU276" i="9"/>
  <c r="CV276" i="9"/>
  <c r="CW276" i="9"/>
  <c r="CX276" i="9"/>
  <c r="CY276" i="9"/>
  <c r="CZ276" i="9"/>
  <c r="DA276" i="9"/>
  <c r="DC276" i="9"/>
  <c r="DB276" i="9"/>
  <c r="DD276" i="9"/>
  <c r="DE276" i="9"/>
  <c r="DF276" i="9"/>
  <c r="DG276" i="9"/>
  <c r="DH276" i="9"/>
  <c r="DI276" i="9"/>
  <c r="DJ276" i="9"/>
  <c r="DK276" i="9"/>
  <c r="DL276" i="9"/>
  <c r="DM276" i="9"/>
  <c r="BD277" i="9"/>
  <c r="AZ277" i="9"/>
  <c r="AV277" i="9"/>
  <c r="AR277" i="9"/>
  <c r="AN277" i="9"/>
  <c r="AJ277" i="9"/>
  <c r="AF277" i="9"/>
  <c r="AB277" i="9"/>
  <c r="X277" i="9"/>
  <c r="AG277" i="9"/>
  <c r="Y277" i="9"/>
  <c r="AY277" i="9"/>
  <c r="AM277" i="9"/>
  <c r="W277" i="9"/>
  <c r="BE277" i="9"/>
  <c r="BA277" i="9"/>
  <c r="AW277" i="9"/>
  <c r="AS277" i="9"/>
  <c r="AO277" i="9"/>
  <c r="AK277" i="9"/>
  <c r="AC277" i="9"/>
  <c r="BC277" i="9"/>
  <c r="AQ277" i="9"/>
  <c r="AA277" i="9"/>
  <c r="BF277" i="9"/>
  <c r="BB277" i="9"/>
  <c r="AX277" i="9"/>
  <c r="AT277" i="9"/>
  <c r="AP277" i="9"/>
  <c r="AL277" i="9"/>
  <c r="AH277" i="9"/>
  <c r="AD277" i="9"/>
  <c r="Z277" i="9"/>
  <c r="BG277" i="9"/>
  <c r="AU277" i="9"/>
  <c r="AI277" i="9"/>
  <c r="AE277" i="9"/>
  <c r="D278" i="9"/>
  <c r="G278" i="9"/>
  <c r="I278" i="9"/>
  <c r="J278" i="9"/>
  <c r="K278" i="9"/>
  <c r="M278" i="9"/>
  <c r="N278" i="9"/>
  <c r="O278" i="9"/>
  <c r="Q278" i="9"/>
  <c r="R278" i="9"/>
  <c r="S278" i="9"/>
  <c r="U278" i="9"/>
  <c r="V278" i="9"/>
  <c r="BJ278" i="9"/>
  <c r="C279" i="9" a="1"/>
  <c r="BU277" i="9" l="1"/>
  <c r="F277" i="9"/>
  <c r="T278" i="9"/>
  <c r="P278" i="9"/>
  <c r="L278" i="9"/>
  <c r="BQ277" i="9"/>
  <c r="BY277" i="9"/>
  <c r="BS277" i="9"/>
  <c r="CA277" i="9"/>
  <c r="BO277" i="9"/>
  <c r="BW277" i="9"/>
  <c r="BN277" i="9"/>
  <c r="BR277" i="9"/>
  <c r="BV277" i="9"/>
  <c r="BZ277" i="9"/>
  <c r="BP277" i="9"/>
  <c r="BT277" i="9"/>
  <c r="BX277" i="9"/>
  <c r="E278" i="9"/>
  <c r="BY278" i="9" s="1"/>
  <c r="C279" i="9"/>
  <c r="I279" i="9" s="1"/>
  <c r="CC277" i="9"/>
  <c r="CD277" i="9"/>
  <c r="CE277" i="9"/>
  <c r="CF277" i="9"/>
  <c r="CG277" i="9"/>
  <c r="CH277" i="9"/>
  <c r="CI277" i="9"/>
  <c r="CJ277" i="9"/>
  <c r="CK277" i="9"/>
  <c r="CL277" i="9"/>
  <c r="CM277" i="9"/>
  <c r="CN277" i="9"/>
  <c r="CO277" i="9"/>
  <c r="CP277" i="9"/>
  <c r="CQ277" i="9"/>
  <c r="CR277" i="9"/>
  <c r="CS277" i="9"/>
  <c r="CT277" i="9"/>
  <c r="CU277" i="9"/>
  <c r="CV277" i="9"/>
  <c r="CW277" i="9"/>
  <c r="CX277" i="9"/>
  <c r="CY277" i="9"/>
  <c r="CZ277" i="9"/>
  <c r="DA277" i="9"/>
  <c r="DC277" i="9"/>
  <c r="DB277" i="9"/>
  <c r="DD277" i="9"/>
  <c r="DE277" i="9"/>
  <c r="DF277" i="9"/>
  <c r="DG277" i="9"/>
  <c r="DH277" i="9"/>
  <c r="DI277" i="9"/>
  <c r="DJ277" i="9"/>
  <c r="DK277" i="9"/>
  <c r="DL277" i="9"/>
  <c r="DM277" i="9"/>
  <c r="BD278" i="9"/>
  <c r="AZ278" i="9"/>
  <c r="AV278" i="9"/>
  <c r="AR278" i="9"/>
  <c r="AN278" i="9"/>
  <c r="AJ278" i="9"/>
  <c r="AF278" i="9"/>
  <c r="AB278" i="9"/>
  <c r="X278" i="9"/>
  <c r="AK278" i="9"/>
  <c r="AC278" i="9"/>
  <c r="AY278" i="9"/>
  <c r="AM278" i="9"/>
  <c r="AA278" i="9"/>
  <c r="BE278" i="9"/>
  <c r="BA278" i="9"/>
  <c r="AW278" i="9"/>
  <c r="AS278" i="9"/>
  <c r="AO278" i="9"/>
  <c r="AG278" i="9"/>
  <c r="Y278" i="9"/>
  <c r="BC278" i="9"/>
  <c r="AQ278" i="9"/>
  <c r="W278" i="9"/>
  <c r="BF278" i="9"/>
  <c r="BB278" i="9"/>
  <c r="AX278" i="9"/>
  <c r="AT278" i="9"/>
  <c r="AP278" i="9"/>
  <c r="AL278" i="9"/>
  <c r="AH278" i="9"/>
  <c r="AD278" i="9"/>
  <c r="Z278" i="9"/>
  <c r="BG278" i="9"/>
  <c r="AU278" i="9"/>
  <c r="AI278" i="9"/>
  <c r="AE278" i="9"/>
  <c r="G279" i="9"/>
  <c r="K279" i="9"/>
  <c r="O279" i="9"/>
  <c r="S279" i="9"/>
  <c r="BJ279" i="9"/>
  <c r="C280" i="9" a="1"/>
  <c r="V279" i="9" l="1"/>
  <c r="N279" i="9"/>
  <c r="D279" i="9"/>
  <c r="R279" i="9"/>
  <c r="J279" i="9"/>
  <c r="BW278" i="9"/>
  <c r="BO278" i="9"/>
  <c r="BT278" i="9"/>
  <c r="CB278" i="9"/>
  <c r="BS278" i="9"/>
  <c r="CA278" i="9"/>
  <c r="T279" i="9"/>
  <c r="P279" i="9"/>
  <c r="L279" i="9"/>
  <c r="H279" i="9"/>
  <c r="BP278" i="9"/>
  <c r="BX278" i="9"/>
  <c r="U279" i="9"/>
  <c r="Q279" i="9"/>
  <c r="M279" i="9"/>
  <c r="BR278" i="9"/>
  <c r="BN278" i="9"/>
  <c r="BV278" i="9"/>
  <c r="BZ278" i="9"/>
  <c r="F278" i="9"/>
  <c r="BQ278" i="9"/>
  <c r="BU278" i="9"/>
  <c r="E279" i="9"/>
  <c r="CB279" i="9" s="1"/>
  <c r="C280" i="9"/>
  <c r="D280" i="9" s="1"/>
  <c r="CC278" i="9"/>
  <c r="CD278" i="9"/>
  <c r="CE278" i="9"/>
  <c r="CF278" i="9"/>
  <c r="CG278" i="9"/>
  <c r="CH278" i="9"/>
  <c r="CI278" i="9"/>
  <c r="CJ278" i="9"/>
  <c r="CK278" i="9"/>
  <c r="CL278" i="9"/>
  <c r="CM278" i="9"/>
  <c r="CN278" i="9"/>
  <c r="CO278" i="9"/>
  <c r="CP278" i="9"/>
  <c r="CQ278" i="9"/>
  <c r="CR278" i="9"/>
  <c r="CS278" i="9"/>
  <c r="CT278" i="9"/>
  <c r="CU278" i="9"/>
  <c r="CV278" i="9"/>
  <c r="CW278" i="9"/>
  <c r="CX278" i="9"/>
  <c r="CY278" i="9"/>
  <c r="CZ278" i="9"/>
  <c r="DA278" i="9"/>
  <c r="DB278" i="9"/>
  <c r="DC278" i="9"/>
  <c r="DD278" i="9"/>
  <c r="DE278" i="9"/>
  <c r="DF278" i="9"/>
  <c r="DG278" i="9"/>
  <c r="DH278" i="9"/>
  <c r="DI278" i="9"/>
  <c r="DJ278" i="9"/>
  <c r="DK278" i="9"/>
  <c r="DL278" i="9"/>
  <c r="DM278" i="9"/>
  <c r="BD279" i="9"/>
  <c r="AZ279" i="9"/>
  <c r="AV279" i="9"/>
  <c r="AR279" i="9"/>
  <c r="AN279" i="9"/>
  <c r="AJ279" i="9"/>
  <c r="AF279" i="9"/>
  <c r="AB279" i="9"/>
  <c r="X279" i="9"/>
  <c r="AK279" i="9"/>
  <c r="AC279" i="9"/>
  <c r="Y279" i="9"/>
  <c r="AX279" i="9"/>
  <c r="AP279" i="9"/>
  <c r="AH279" i="9"/>
  <c r="Z279" i="9"/>
  <c r="AY279" i="9"/>
  <c r="AU279" i="9"/>
  <c r="AI279" i="9"/>
  <c r="AE279" i="9"/>
  <c r="BE279" i="9"/>
  <c r="BA279" i="9"/>
  <c r="AW279" i="9"/>
  <c r="AS279" i="9"/>
  <c r="AO279" i="9"/>
  <c r="AG279" i="9"/>
  <c r="BB279" i="9"/>
  <c r="AT279" i="9"/>
  <c r="AD279" i="9"/>
  <c r="BG279" i="9"/>
  <c r="AQ279" i="9"/>
  <c r="W279" i="9"/>
  <c r="BF279" i="9"/>
  <c r="AL279" i="9"/>
  <c r="BC279" i="9"/>
  <c r="AM279" i="9"/>
  <c r="AA279" i="9"/>
  <c r="K280" i="9"/>
  <c r="BY279" i="9"/>
  <c r="BU279" i="9"/>
  <c r="BQ279" i="9"/>
  <c r="F279" i="9"/>
  <c r="C281" i="9" a="1"/>
  <c r="BJ280" i="9"/>
  <c r="BR279" i="9" l="1"/>
  <c r="BZ279" i="9"/>
  <c r="BW279" i="9"/>
  <c r="BN279" i="9"/>
  <c r="BV279" i="9"/>
  <c r="BO279" i="9"/>
  <c r="BS279" i="9"/>
  <c r="CA279" i="9"/>
  <c r="BP279" i="9"/>
  <c r="BT279" i="9"/>
  <c r="BX279" i="9"/>
  <c r="G280" i="9"/>
  <c r="S280" i="9"/>
  <c r="O280" i="9"/>
  <c r="T280" i="9"/>
  <c r="H280" i="9"/>
  <c r="P280" i="9"/>
  <c r="L280" i="9"/>
  <c r="U280" i="9"/>
  <c r="Q280" i="9"/>
  <c r="M280" i="9"/>
  <c r="I280" i="9"/>
  <c r="V280" i="9"/>
  <c r="R280" i="9"/>
  <c r="N280" i="9"/>
  <c r="J280" i="9"/>
  <c r="E280" i="9"/>
  <c r="BZ280" i="9" s="1"/>
  <c r="C281" i="9"/>
  <c r="H281" i="9" s="1"/>
  <c r="CC279" i="9"/>
  <c r="CD279" i="9"/>
  <c r="CE279" i="9"/>
  <c r="CF279" i="9"/>
  <c r="CG279" i="9"/>
  <c r="CH279" i="9"/>
  <c r="CI279" i="9"/>
  <c r="CJ279" i="9"/>
  <c r="CK279" i="9"/>
  <c r="CL279" i="9"/>
  <c r="CM279" i="9"/>
  <c r="CN279" i="9"/>
  <c r="CO279" i="9"/>
  <c r="CP279" i="9"/>
  <c r="CQ279" i="9"/>
  <c r="CR279" i="9"/>
  <c r="CS279" i="9"/>
  <c r="CT279" i="9"/>
  <c r="CU279" i="9"/>
  <c r="CV279" i="9"/>
  <c r="CW279" i="9"/>
  <c r="CX279" i="9"/>
  <c r="CY279" i="9"/>
  <c r="CZ279" i="9"/>
  <c r="DA279" i="9"/>
  <c r="DC279" i="9"/>
  <c r="DB279" i="9"/>
  <c r="DD279" i="9"/>
  <c r="DE279" i="9"/>
  <c r="DF279" i="9"/>
  <c r="DG279" i="9"/>
  <c r="DH279" i="9"/>
  <c r="DI279" i="9"/>
  <c r="DJ279" i="9"/>
  <c r="DK279" i="9"/>
  <c r="DL279" i="9"/>
  <c r="DM279" i="9"/>
  <c r="BD280" i="9"/>
  <c r="AZ280" i="9"/>
  <c r="AV280" i="9"/>
  <c r="AR280" i="9"/>
  <c r="AN280" i="9"/>
  <c r="AJ280" i="9"/>
  <c r="AF280" i="9"/>
  <c r="AB280" i="9"/>
  <c r="X280" i="9"/>
  <c r="BG280" i="9"/>
  <c r="AU280" i="9"/>
  <c r="AE280" i="9"/>
  <c r="BE280" i="9"/>
  <c r="BA280" i="9"/>
  <c r="AW280" i="9"/>
  <c r="AS280" i="9"/>
  <c r="AO280" i="9"/>
  <c r="AK280" i="9"/>
  <c r="AG280" i="9"/>
  <c r="AC280" i="9"/>
  <c r="Y280" i="9"/>
  <c r="AY280" i="9"/>
  <c r="AM280" i="9"/>
  <c r="W280" i="9"/>
  <c r="BF280" i="9"/>
  <c r="BB280" i="9"/>
  <c r="AX280" i="9"/>
  <c r="AT280" i="9"/>
  <c r="AP280" i="9"/>
  <c r="AL280" i="9"/>
  <c r="AH280" i="9"/>
  <c r="AD280" i="9"/>
  <c r="Z280" i="9"/>
  <c r="BC280" i="9"/>
  <c r="AQ280" i="9"/>
  <c r="AI280" i="9"/>
  <c r="AA280" i="9"/>
  <c r="G281" i="9"/>
  <c r="K281" i="9"/>
  <c r="O281" i="9"/>
  <c r="S281" i="9"/>
  <c r="CA280" i="9"/>
  <c r="BU280" i="9"/>
  <c r="BT280" i="9"/>
  <c r="BO280" i="9"/>
  <c r="F280" i="9"/>
  <c r="C282" i="9" a="1"/>
  <c r="BJ281" i="9"/>
  <c r="R281" i="9" l="1"/>
  <c r="N281" i="9"/>
  <c r="D281" i="9"/>
  <c r="BP280" i="9"/>
  <c r="BX280" i="9"/>
  <c r="U281" i="9"/>
  <c r="Q281" i="9"/>
  <c r="M281" i="9"/>
  <c r="I281" i="9"/>
  <c r="V281" i="9"/>
  <c r="J281" i="9"/>
  <c r="BS280" i="9"/>
  <c r="BY280" i="9"/>
  <c r="T281" i="9"/>
  <c r="P281" i="9"/>
  <c r="L281" i="9"/>
  <c r="BQ280" i="9"/>
  <c r="BW280" i="9"/>
  <c r="CB280" i="9"/>
  <c r="BN280" i="9"/>
  <c r="BR280" i="9"/>
  <c r="BV280" i="9"/>
  <c r="E281" i="9"/>
  <c r="CA281" i="9" s="1"/>
  <c r="C282" i="9"/>
  <c r="H282" i="9" s="1"/>
  <c r="CC280" i="9"/>
  <c r="CD280" i="9"/>
  <c r="CE280" i="9"/>
  <c r="CF280" i="9"/>
  <c r="CG280" i="9"/>
  <c r="CH280" i="9"/>
  <c r="CI280" i="9"/>
  <c r="CJ280" i="9"/>
  <c r="CK280" i="9"/>
  <c r="CL280" i="9"/>
  <c r="CM280" i="9"/>
  <c r="CN280" i="9"/>
  <c r="CO280" i="9"/>
  <c r="CP280" i="9"/>
  <c r="CQ280" i="9"/>
  <c r="CR280" i="9"/>
  <c r="CS280" i="9"/>
  <c r="CT280" i="9"/>
  <c r="CU280" i="9"/>
  <c r="CV280" i="9"/>
  <c r="CW280" i="9"/>
  <c r="CX280" i="9"/>
  <c r="CY280" i="9"/>
  <c r="CZ280" i="9"/>
  <c r="DA280" i="9"/>
  <c r="DC280" i="9"/>
  <c r="DB280" i="9"/>
  <c r="DD280" i="9"/>
  <c r="DE280" i="9"/>
  <c r="DF280" i="9"/>
  <c r="DG280" i="9"/>
  <c r="DH280" i="9"/>
  <c r="DI280" i="9"/>
  <c r="DJ280" i="9"/>
  <c r="DK280" i="9"/>
  <c r="DL280" i="9"/>
  <c r="DM280" i="9"/>
  <c r="BD281" i="9"/>
  <c r="AZ281" i="9"/>
  <c r="AV281" i="9"/>
  <c r="AR281" i="9"/>
  <c r="AN281" i="9"/>
  <c r="AJ281" i="9"/>
  <c r="AF281" i="9"/>
  <c r="AB281" i="9"/>
  <c r="X281" i="9"/>
  <c r="BA281" i="9"/>
  <c r="AS281" i="9"/>
  <c r="AO281" i="9"/>
  <c r="AG281" i="9"/>
  <c r="Y281" i="9"/>
  <c r="BB281" i="9"/>
  <c r="AP281" i="9"/>
  <c r="AD281" i="9"/>
  <c r="BG281" i="9"/>
  <c r="AU281" i="9"/>
  <c r="AM281" i="9"/>
  <c r="AA281" i="9"/>
  <c r="BE281" i="9"/>
  <c r="AW281" i="9"/>
  <c r="AK281" i="9"/>
  <c r="AC281" i="9"/>
  <c r="AX281" i="9"/>
  <c r="AL281" i="9"/>
  <c r="Z281" i="9"/>
  <c r="AY281" i="9"/>
  <c r="AI281" i="9"/>
  <c r="W281" i="9"/>
  <c r="BF281" i="9"/>
  <c r="AT281" i="9"/>
  <c r="AH281" i="9"/>
  <c r="BC281" i="9"/>
  <c r="AQ281" i="9"/>
  <c r="AE281" i="9"/>
  <c r="G282" i="9"/>
  <c r="I282" i="9"/>
  <c r="K282" i="9"/>
  <c r="M282" i="9"/>
  <c r="O282" i="9"/>
  <c r="Q282" i="9"/>
  <c r="S282" i="9"/>
  <c r="U282" i="9"/>
  <c r="BY281" i="9"/>
  <c r="BU281" i="9"/>
  <c r="BQ281" i="9"/>
  <c r="F281" i="9"/>
  <c r="C283" i="9" a="1"/>
  <c r="BJ282" i="9"/>
  <c r="V282" i="9" l="1"/>
  <c r="R282" i="9"/>
  <c r="N282" i="9"/>
  <c r="J282" i="9"/>
  <c r="D282" i="9"/>
  <c r="T282" i="9"/>
  <c r="P282" i="9"/>
  <c r="L282" i="9"/>
  <c r="BP281" i="9"/>
  <c r="BT281" i="9"/>
  <c r="BX281" i="9"/>
  <c r="CB281" i="9"/>
  <c r="BN281" i="9"/>
  <c r="BV281" i="9"/>
  <c r="BZ281" i="9"/>
  <c r="BR281" i="9"/>
  <c r="BO281" i="9"/>
  <c r="BS281" i="9"/>
  <c r="BW281" i="9"/>
  <c r="E282" i="9"/>
  <c r="CB282" i="9" s="1"/>
  <c r="C283" i="9"/>
  <c r="CC281" i="9"/>
  <c r="CD281" i="9"/>
  <c r="CE281" i="9"/>
  <c r="CF281" i="9"/>
  <c r="CG281" i="9"/>
  <c r="CH281" i="9"/>
  <c r="CI281" i="9"/>
  <c r="CJ281" i="9"/>
  <c r="CK281" i="9"/>
  <c r="CL281" i="9"/>
  <c r="CM281" i="9"/>
  <c r="CN281" i="9"/>
  <c r="CO281" i="9"/>
  <c r="CP281" i="9"/>
  <c r="CQ281" i="9"/>
  <c r="CR281" i="9"/>
  <c r="CS281" i="9"/>
  <c r="CT281" i="9"/>
  <c r="CU281" i="9"/>
  <c r="CV281" i="9"/>
  <c r="CW281" i="9"/>
  <c r="CX281" i="9"/>
  <c r="CY281" i="9"/>
  <c r="CZ281" i="9"/>
  <c r="DA281" i="9"/>
  <c r="DC281" i="9"/>
  <c r="DB281" i="9"/>
  <c r="DD281" i="9"/>
  <c r="DE281" i="9"/>
  <c r="DF281" i="9"/>
  <c r="DG281" i="9"/>
  <c r="DH281" i="9"/>
  <c r="DI281" i="9"/>
  <c r="DJ281" i="9"/>
  <c r="DK281" i="9"/>
  <c r="DL281" i="9"/>
  <c r="DM281" i="9"/>
  <c r="BF282" i="9"/>
  <c r="BB282" i="9"/>
  <c r="AX282" i="9"/>
  <c r="AT282" i="9"/>
  <c r="AP282" i="9"/>
  <c r="AL282" i="9"/>
  <c r="AH282" i="9"/>
  <c r="AD282" i="9"/>
  <c r="Z282" i="9"/>
  <c r="BG282" i="9"/>
  <c r="BC282" i="9"/>
  <c r="AY282" i="9"/>
  <c r="AU282" i="9"/>
  <c r="AQ282" i="9"/>
  <c r="AM282" i="9"/>
  <c r="AI282" i="9"/>
  <c r="AE282" i="9"/>
  <c r="AA282" i="9"/>
  <c r="W282" i="9"/>
  <c r="BD282" i="9"/>
  <c r="AZ282" i="9"/>
  <c r="AV282" i="9"/>
  <c r="AR282" i="9"/>
  <c r="AN282" i="9"/>
  <c r="AJ282" i="9"/>
  <c r="AF282" i="9"/>
  <c r="AB282" i="9"/>
  <c r="X282" i="9"/>
  <c r="BE282" i="9"/>
  <c r="BA282" i="9"/>
  <c r="AW282" i="9"/>
  <c r="AS282" i="9"/>
  <c r="AO282" i="9"/>
  <c r="AK282" i="9"/>
  <c r="AG282" i="9"/>
  <c r="AC282" i="9"/>
  <c r="Y282" i="9"/>
  <c r="D283" i="9"/>
  <c r="G283" i="9"/>
  <c r="H283" i="9"/>
  <c r="I283" i="9"/>
  <c r="J283" i="9"/>
  <c r="K283" i="9"/>
  <c r="L283" i="9"/>
  <c r="M283" i="9"/>
  <c r="N283" i="9"/>
  <c r="O283" i="9"/>
  <c r="P283" i="9"/>
  <c r="Q283" i="9"/>
  <c r="R283" i="9"/>
  <c r="S283" i="9"/>
  <c r="T283" i="9"/>
  <c r="U283" i="9"/>
  <c r="V283" i="9"/>
  <c r="C284" i="9" a="1"/>
  <c r="BJ283" i="9"/>
  <c r="BQ282" i="9" l="1"/>
  <c r="BU282" i="9"/>
  <c r="F282" i="9"/>
  <c r="BW282" i="9"/>
  <c r="BO282" i="9"/>
  <c r="BY282" i="9"/>
  <c r="BS282" i="9"/>
  <c r="CA282" i="9"/>
  <c r="BN282" i="9"/>
  <c r="BR282" i="9"/>
  <c r="BV282" i="9"/>
  <c r="BZ282" i="9"/>
  <c r="BP282" i="9"/>
  <c r="BT282" i="9"/>
  <c r="BX282" i="9"/>
  <c r="E283" i="9"/>
  <c r="CA283" i="9" s="1"/>
  <c r="C284" i="9"/>
  <c r="H284" i="9" s="1"/>
  <c r="CC282" i="9"/>
  <c r="CD282" i="9"/>
  <c r="CE282" i="9"/>
  <c r="CF282" i="9"/>
  <c r="CG282" i="9"/>
  <c r="CH282" i="9"/>
  <c r="CI282" i="9"/>
  <c r="CJ282" i="9"/>
  <c r="CK282" i="9"/>
  <c r="CL282" i="9"/>
  <c r="CM282" i="9"/>
  <c r="CN282" i="9"/>
  <c r="CO282" i="9"/>
  <c r="CP282" i="9"/>
  <c r="CQ282" i="9"/>
  <c r="CR282" i="9"/>
  <c r="CS282" i="9"/>
  <c r="CT282" i="9"/>
  <c r="CU282" i="9"/>
  <c r="CV282" i="9"/>
  <c r="CW282" i="9"/>
  <c r="CX282" i="9"/>
  <c r="CY282" i="9"/>
  <c r="CZ282" i="9"/>
  <c r="DA282" i="9"/>
  <c r="DB282" i="9"/>
  <c r="DC282" i="9"/>
  <c r="DD282" i="9"/>
  <c r="DE282" i="9"/>
  <c r="DF282" i="9"/>
  <c r="DG282" i="9"/>
  <c r="DH282" i="9"/>
  <c r="DI282" i="9"/>
  <c r="DJ282" i="9"/>
  <c r="DK282" i="9"/>
  <c r="DL282" i="9"/>
  <c r="DM282" i="9"/>
  <c r="BD283" i="9"/>
  <c r="AZ283" i="9"/>
  <c r="AV283" i="9"/>
  <c r="AR283" i="9"/>
  <c r="AN283" i="9"/>
  <c r="AJ283" i="9"/>
  <c r="AF283" i="9"/>
  <c r="AB283" i="9"/>
  <c r="X283" i="9"/>
  <c r="BA283" i="9"/>
  <c r="AS283" i="9"/>
  <c r="AK283" i="9"/>
  <c r="AG283" i="9"/>
  <c r="Y283" i="9"/>
  <c r="BF283" i="9"/>
  <c r="AX283" i="9"/>
  <c r="AP283" i="9"/>
  <c r="AL283" i="9"/>
  <c r="AD283" i="9"/>
  <c r="Z283" i="9"/>
  <c r="AM283" i="9"/>
  <c r="AA283" i="9"/>
  <c r="BE283" i="9"/>
  <c r="AW283" i="9"/>
  <c r="AO283" i="9"/>
  <c r="AC283" i="9"/>
  <c r="BB283" i="9"/>
  <c r="AT283" i="9"/>
  <c r="AH283" i="9"/>
  <c r="AQ283" i="9"/>
  <c r="AE283" i="9"/>
  <c r="BG283" i="9"/>
  <c r="BC283" i="9"/>
  <c r="AY283" i="9"/>
  <c r="AU283" i="9"/>
  <c r="AI283" i="9"/>
  <c r="W283" i="9"/>
  <c r="G284" i="9"/>
  <c r="K284" i="9"/>
  <c r="O284" i="9"/>
  <c r="S284" i="9"/>
  <c r="CB283" i="9"/>
  <c r="BX283" i="9"/>
  <c r="BT283" i="9"/>
  <c r="BP283" i="9"/>
  <c r="C285" i="9" a="1"/>
  <c r="BY283" i="9" l="1"/>
  <c r="BQ283" i="9"/>
  <c r="BR283" i="9"/>
  <c r="BZ283" i="9"/>
  <c r="F283" i="9"/>
  <c r="BU283" i="9"/>
  <c r="BN283" i="9"/>
  <c r="BV283" i="9"/>
  <c r="BO283" i="9"/>
  <c r="BS283" i="9"/>
  <c r="BW283" i="9"/>
  <c r="V284" i="9"/>
  <c r="R284" i="9"/>
  <c r="N284" i="9"/>
  <c r="J284" i="9"/>
  <c r="D284" i="9"/>
  <c r="U284" i="9"/>
  <c r="Q284" i="9"/>
  <c r="M284" i="9"/>
  <c r="I284" i="9"/>
  <c r="T284" i="9"/>
  <c r="P284" i="9"/>
  <c r="L284" i="9"/>
  <c r="E284" i="9"/>
  <c r="CA284" i="9" s="1"/>
  <c r="C285" i="9"/>
  <c r="CC283" i="9"/>
  <c r="CD283" i="9"/>
  <c r="CE283" i="9"/>
  <c r="CF283" i="9"/>
  <c r="CG283" i="9"/>
  <c r="CH283" i="9"/>
  <c r="CI283" i="9"/>
  <c r="CJ283" i="9"/>
  <c r="CK283" i="9"/>
  <c r="CL283" i="9"/>
  <c r="CM283" i="9"/>
  <c r="CN283" i="9"/>
  <c r="CO283" i="9"/>
  <c r="CP283" i="9"/>
  <c r="CQ283" i="9"/>
  <c r="CR283" i="9"/>
  <c r="CS283" i="9"/>
  <c r="CT283" i="9"/>
  <c r="CU283" i="9"/>
  <c r="CV283" i="9"/>
  <c r="CW283" i="9"/>
  <c r="CX283" i="9"/>
  <c r="CY283" i="9"/>
  <c r="CZ283" i="9"/>
  <c r="DA283" i="9"/>
  <c r="DC283" i="9"/>
  <c r="DB283" i="9"/>
  <c r="DD283" i="9"/>
  <c r="DE283" i="9"/>
  <c r="DF283" i="9"/>
  <c r="DG283" i="9"/>
  <c r="DH283" i="9"/>
  <c r="DI283" i="9"/>
  <c r="DJ283" i="9"/>
  <c r="DK283" i="9"/>
  <c r="DL283" i="9"/>
  <c r="DM283" i="9"/>
  <c r="BF284" i="9"/>
  <c r="BB284" i="9"/>
  <c r="AX284" i="9"/>
  <c r="AT284" i="9"/>
  <c r="AP284" i="9"/>
  <c r="AL284" i="9"/>
  <c r="AH284" i="9"/>
  <c r="AD284" i="9"/>
  <c r="Z284" i="9"/>
  <c r="BG284" i="9"/>
  <c r="BC284" i="9"/>
  <c r="AY284" i="9"/>
  <c r="AU284" i="9"/>
  <c r="AQ284" i="9"/>
  <c r="AM284" i="9"/>
  <c r="AI284" i="9"/>
  <c r="AE284" i="9"/>
  <c r="AA284" i="9"/>
  <c r="W284" i="9"/>
  <c r="BD284" i="9"/>
  <c r="AZ284" i="9"/>
  <c r="AV284" i="9"/>
  <c r="AR284" i="9"/>
  <c r="AN284" i="9"/>
  <c r="AJ284" i="9"/>
  <c r="AF284" i="9"/>
  <c r="AB284" i="9"/>
  <c r="X284" i="9"/>
  <c r="BE284" i="9"/>
  <c r="BA284" i="9"/>
  <c r="AW284" i="9"/>
  <c r="AS284" i="9"/>
  <c r="AO284" i="9"/>
  <c r="AK284" i="9"/>
  <c r="AG284" i="9"/>
  <c r="AC284" i="9"/>
  <c r="Y284" i="9"/>
  <c r="D285" i="9"/>
  <c r="G285" i="9"/>
  <c r="H285" i="9"/>
  <c r="I285" i="9"/>
  <c r="J285" i="9"/>
  <c r="K285" i="9"/>
  <c r="L285" i="9"/>
  <c r="M285" i="9"/>
  <c r="N285" i="9"/>
  <c r="O285" i="9"/>
  <c r="P285" i="9"/>
  <c r="Q285" i="9"/>
  <c r="R285" i="9"/>
  <c r="S285" i="9"/>
  <c r="T285" i="9"/>
  <c r="U285" i="9"/>
  <c r="V285" i="9"/>
  <c r="BX284" i="9"/>
  <c r="BR284" i="9"/>
  <c r="BN284" i="9"/>
  <c r="BJ285" i="9"/>
  <c r="BJ284" i="9"/>
  <c r="BV284" i="9" l="1"/>
  <c r="BP284" i="9"/>
  <c r="BZ284" i="9"/>
  <c r="BT284" i="9"/>
  <c r="CB284" i="9"/>
  <c r="F284" i="9"/>
  <c r="BQ284" i="9"/>
  <c r="BU284" i="9"/>
  <c r="BY284" i="9"/>
  <c r="BO284" i="9"/>
  <c r="BS284" i="9"/>
  <c r="BW284" i="9"/>
  <c r="F21" i="9"/>
  <c r="E285" i="9"/>
  <c r="CA285" i="9" s="1"/>
  <c r="D17" i="9" a="1"/>
  <c r="D17" i="9" s="1"/>
  <c r="CC284" i="9"/>
  <c r="CD284" i="9"/>
  <c r="CE284" i="9"/>
  <c r="CF284" i="9"/>
  <c r="CG284" i="9"/>
  <c r="CH284" i="9"/>
  <c r="CI284" i="9"/>
  <c r="CJ284" i="9"/>
  <c r="CK284" i="9"/>
  <c r="CL284" i="9"/>
  <c r="CM284" i="9"/>
  <c r="CN284" i="9"/>
  <c r="CO284" i="9"/>
  <c r="CP284" i="9"/>
  <c r="CQ284" i="9"/>
  <c r="CR284" i="9"/>
  <c r="CS284" i="9"/>
  <c r="CT284" i="9"/>
  <c r="CU284" i="9"/>
  <c r="CV284" i="9"/>
  <c r="CW284" i="9"/>
  <c r="CX284" i="9"/>
  <c r="CY284" i="9"/>
  <c r="CZ284" i="9"/>
  <c r="DA284" i="9"/>
  <c r="DC284" i="9"/>
  <c r="DB284" i="9"/>
  <c r="DD284" i="9"/>
  <c r="DE284" i="9"/>
  <c r="DF284" i="9"/>
  <c r="DG284" i="9"/>
  <c r="DH284" i="9"/>
  <c r="DI284" i="9"/>
  <c r="DJ284" i="9"/>
  <c r="DK284" i="9"/>
  <c r="DL284" i="9"/>
  <c r="DM284" i="9"/>
  <c r="BE285" i="9"/>
  <c r="BA285" i="9"/>
  <c r="AW285" i="9"/>
  <c r="AS285" i="9"/>
  <c r="AO285" i="9"/>
  <c r="AK285" i="9"/>
  <c r="AG285" i="9"/>
  <c r="AC285" i="9"/>
  <c r="Y285" i="9"/>
  <c r="BF285" i="9"/>
  <c r="BB285" i="9"/>
  <c r="AX285" i="9"/>
  <c r="AT285" i="9"/>
  <c r="AP285" i="9"/>
  <c r="AL285" i="9"/>
  <c r="AH285" i="9"/>
  <c r="AD285" i="9"/>
  <c r="Z285" i="9"/>
  <c r="X285" i="9"/>
  <c r="BG285" i="9"/>
  <c r="BC285" i="9"/>
  <c r="AY285" i="9"/>
  <c r="AU285" i="9"/>
  <c r="AQ285" i="9"/>
  <c r="AM285" i="9"/>
  <c r="AI285" i="9"/>
  <c r="AE285" i="9"/>
  <c r="AA285" i="9"/>
  <c r="W285" i="9"/>
  <c r="BD285" i="9"/>
  <c r="AZ285" i="9"/>
  <c r="AV285" i="9"/>
  <c r="AR285" i="9"/>
  <c r="AN285" i="9"/>
  <c r="AJ285" i="9"/>
  <c r="AF285" i="9"/>
  <c r="AB285" i="9"/>
  <c r="C17" i="9" a="1"/>
  <c r="C17" i="9" s="1"/>
  <c r="U4" i="9" s="1"/>
  <c r="CB285" i="9"/>
  <c r="BY285" i="9"/>
  <c r="BX285" i="9"/>
  <c r="BU285" i="9"/>
  <c r="BT285" i="9"/>
  <c r="BQ285" i="9"/>
  <c r="BP285" i="9"/>
  <c r="F285" i="9"/>
  <c r="BN285" i="9" l="1"/>
  <c r="BV285" i="9"/>
  <c r="BR285" i="9"/>
  <c r="BZ285" i="9"/>
  <c r="BO285" i="9"/>
  <c r="BS285" i="9"/>
  <c r="BW285" i="9"/>
  <c r="CC285" i="9"/>
  <c r="CD285" i="9"/>
  <c r="CE285" i="9"/>
  <c r="CF285" i="9"/>
  <c r="CG285" i="9"/>
  <c r="CH285" i="9"/>
  <c r="CI285" i="9"/>
  <c r="CJ285" i="9"/>
  <c r="CK285" i="9"/>
  <c r="CL285" i="9"/>
  <c r="CM285" i="9"/>
  <c r="CN285" i="9"/>
  <c r="CO285" i="9"/>
  <c r="CP285" i="9"/>
  <c r="CQ285" i="9"/>
  <c r="CR285" i="9"/>
  <c r="CS285" i="9"/>
  <c r="CT285" i="9"/>
  <c r="CU285" i="9"/>
  <c r="CV285" i="9"/>
  <c r="CW285" i="9"/>
  <c r="CX285" i="9"/>
  <c r="CY285" i="9"/>
  <c r="CZ285" i="9"/>
  <c r="DA285" i="9"/>
  <c r="DC285" i="9"/>
  <c r="DB285" i="9"/>
  <c r="DD285" i="9"/>
  <c r="DE285" i="9"/>
  <c r="DF285" i="9"/>
  <c r="DG285" i="9"/>
  <c r="DH285" i="9"/>
  <c r="DI285" i="9"/>
  <c r="DJ285" i="9"/>
  <c r="DK285" i="9"/>
  <c r="DL285" i="9"/>
  <c r="DM285" i="9"/>
  <c r="U3" i="9"/>
  <c r="C16" i="9" s="1"/>
  <c r="O16" i="12" s="1"/>
</calcChain>
</file>

<file path=xl/comments1.xml><?xml version="1.0" encoding="utf-8"?>
<comments xmlns="http://schemas.openxmlformats.org/spreadsheetml/2006/main">
  <authors>
    <author>blegrand</author>
  </authors>
  <commentList>
    <comment ref="C5" authorId="0">
      <text>
        <r>
          <rPr>
            <b/>
            <sz val="8"/>
            <color indexed="81"/>
            <rFont val="Tahoma"/>
            <family val="2"/>
          </rPr>
          <t>blegrand:</t>
        </r>
        <r>
          <rPr>
            <sz val="8"/>
            <color indexed="81"/>
            <rFont val="Tahoma"/>
            <family val="2"/>
          </rPr>
          <t xml:space="preserve">
1 is highest. Select 1, 2 or 3.</t>
        </r>
      </text>
    </comment>
    <comment ref="D5" authorId="0">
      <text>
        <r>
          <rPr>
            <b/>
            <sz val="8"/>
            <color indexed="81"/>
            <rFont val="Tahoma"/>
            <family val="2"/>
          </rPr>
          <t>blegrand:</t>
        </r>
        <r>
          <rPr>
            <sz val="8"/>
            <color indexed="81"/>
            <rFont val="Tahoma"/>
            <family val="2"/>
          </rPr>
          <t xml:space="preserve">
Testing can be done on categories greater than 50% complete</t>
        </r>
      </text>
    </comment>
    <comment ref="B7" authorId="0">
      <text>
        <r>
          <rPr>
            <b/>
            <sz val="8"/>
            <color indexed="81"/>
            <rFont val="Tahoma"/>
            <family val="2"/>
          </rPr>
          <t>blegrand:</t>
        </r>
        <r>
          <rPr>
            <sz val="8"/>
            <color indexed="81"/>
            <rFont val="Tahoma"/>
            <family val="2"/>
          </rPr>
          <t xml:space="preserve">
this is the number of periods (aka months). This in the 1st red tab in the configuration manager</t>
        </r>
      </text>
    </comment>
    <comment ref="B8" authorId="0">
      <text>
        <r>
          <rPr>
            <b/>
            <sz val="8"/>
            <color indexed="81"/>
            <rFont val="Tahoma"/>
            <family val="2"/>
          </rPr>
          <t>blegrand:</t>
        </r>
        <r>
          <rPr>
            <sz val="8"/>
            <color indexed="81"/>
            <rFont val="Tahoma"/>
            <family val="2"/>
          </rPr>
          <t xml:space="preserve">
this is the number of timeseries in the template (note SBOM type template have 2 sets of time series).
See "template definition" in red TS tab in CM (configuration manager)</t>
        </r>
      </text>
    </comment>
    <comment ref="B9" authorId="0">
      <text>
        <r>
          <rPr>
            <b/>
            <sz val="8"/>
            <color indexed="81"/>
            <rFont val="Tahoma"/>
            <family val="2"/>
          </rPr>
          <t>blegrand:</t>
        </r>
        <r>
          <rPr>
            <sz val="8"/>
            <color indexed="81"/>
            <rFont val="Tahoma"/>
            <family val="2"/>
          </rPr>
          <t xml:space="preserve">
a (multi) item template needs to have a correct number of items mapped (say 20). Cell "FrontEndView!I1" documents how many items can be used. </t>
        </r>
      </text>
    </comment>
    <comment ref="B10" authorId="0">
      <text>
        <r>
          <rPr>
            <b/>
            <sz val="8"/>
            <color indexed="81"/>
            <rFont val="Tahoma"/>
            <family val="2"/>
          </rPr>
          <t>blegrand:</t>
        </r>
        <r>
          <rPr>
            <sz val="8"/>
            <color indexed="81"/>
            <rFont val="Tahoma"/>
            <family val="2"/>
          </rPr>
          <t xml:space="preserve">
Cell "FrontEndView!I1" documents how many items can be used. </t>
        </r>
      </text>
    </comment>
    <comment ref="B11" authorId="0">
      <text>
        <r>
          <rPr>
            <b/>
            <sz val="8"/>
            <color indexed="81"/>
            <rFont val="Tahoma"/>
            <family val="2"/>
          </rPr>
          <t>blegrand:</t>
        </r>
        <r>
          <rPr>
            <sz val="8"/>
            <color indexed="81"/>
            <rFont val="Tahoma"/>
            <family val="2"/>
          </rPr>
          <t xml:space="preserve">
"Excel Calculated" type of time series</t>
        </r>
      </text>
    </comment>
    <comment ref="B12" authorId="0">
      <text>
        <r>
          <rPr>
            <b/>
            <sz val="8"/>
            <color indexed="81"/>
            <rFont val="Tahoma"/>
            <family val="2"/>
          </rPr>
          <t>blegrand:</t>
        </r>
        <r>
          <rPr>
            <sz val="8"/>
            <color indexed="81"/>
            <rFont val="Tahoma"/>
            <family val="2"/>
          </rPr>
          <t xml:space="preserve">
Per-Unit Time Series (TS) include for example Unit Price (AKA ASP) and Unit Cost. For price or cost to be overridable at high levels, 2 TS must exist (1 excel calculated and 1 SW calculated). Special Excel Formulas must be created for both (using Template Formula Builder.xls by the Config Manager). </t>
        </r>
      </text>
    </comment>
    <comment ref="B13" authorId="0">
      <text>
        <r>
          <rPr>
            <b/>
            <sz val="8"/>
            <color indexed="81"/>
            <rFont val="Tahoma"/>
            <family val="2"/>
          </rPr>
          <t>blegrand:</t>
        </r>
        <r>
          <rPr>
            <sz val="8"/>
            <color indexed="81"/>
            <rFont val="Tahoma"/>
            <family val="2"/>
          </rPr>
          <t xml:space="preserve">
if a plan (eg, Consensus Plan) can be overridden at revenue and unit,a special excel formula must be created (using Template Formula Builder.xls)</t>
        </r>
      </text>
    </comment>
    <comment ref="B14" authorId="0">
      <text>
        <r>
          <rPr>
            <b/>
            <sz val="8"/>
            <color indexed="81"/>
            <rFont val="Tahoma"/>
            <family val="2"/>
          </rPr>
          <t>blegrand:</t>
        </r>
        <r>
          <rPr>
            <sz val="8"/>
            <color indexed="81"/>
            <rFont val="Tahoma"/>
            <family val="2"/>
          </rPr>
          <t xml:space="preserve">
column FrontEndView!F should indicate a sum, average, etc.</t>
        </r>
      </text>
    </comment>
    <comment ref="B15" authorId="0">
      <text>
        <r>
          <rPr>
            <b/>
            <sz val="8"/>
            <color indexed="81"/>
            <rFont val="Tahoma"/>
            <family val="2"/>
          </rPr>
          <t>blegrand:</t>
        </r>
        <r>
          <rPr>
            <sz val="8"/>
            <color indexed="81"/>
            <rFont val="Tahoma"/>
            <family val="2"/>
          </rPr>
          <t xml:space="preserve">
Ratios, ASP, etc. may have a decimal. Revenue and Units, etc. usually do not.</t>
        </r>
      </text>
    </comment>
    <comment ref="B16" authorId="0">
      <text>
        <r>
          <rPr>
            <b/>
            <sz val="8"/>
            <color indexed="81"/>
            <rFont val="Tahoma"/>
            <family val="2"/>
          </rPr>
          <t>blegrand:</t>
        </r>
        <r>
          <rPr>
            <sz val="8"/>
            <color indexed="81"/>
            <rFont val="Tahoma"/>
            <family val="2"/>
          </rPr>
          <t xml:space="preserve">
make sure color layout is ok, such as cell borders. Also the last row per item should have 2 red lines for example</t>
        </r>
      </text>
    </comment>
    <comment ref="B18" authorId="0">
      <text>
        <r>
          <rPr>
            <b/>
            <sz val="8"/>
            <color indexed="81"/>
            <rFont val="Tahoma"/>
            <family val="2"/>
          </rPr>
          <t>blegrand:</t>
        </r>
        <r>
          <rPr>
            <sz val="8"/>
            <color indexed="81"/>
            <rFont val="Tahoma"/>
            <family val="2"/>
          </rPr>
          <t xml:space="preserve">
describe any special features for a customer, etc. in rows below:</t>
        </r>
      </text>
    </comment>
    <comment ref="B23" authorId="0">
      <text>
        <r>
          <rPr>
            <b/>
            <sz val="8"/>
            <color indexed="81"/>
            <rFont val="Tahoma"/>
            <family val="2"/>
          </rPr>
          <t>blegrand:</t>
        </r>
        <r>
          <rPr>
            <sz val="8"/>
            <color indexed="81"/>
            <rFont val="Tahoma"/>
            <family val="2"/>
          </rPr>
          <t xml:space="preserve">
This one to 3 time series and for the 1st item only in multi item.</t>
        </r>
      </text>
    </comment>
    <comment ref="B24" authorId="0">
      <text>
        <r>
          <rPr>
            <b/>
            <sz val="8"/>
            <color indexed="81"/>
            <rFont val="Tahoma"/>
            <family val="2"/>
          </rPr>
          <t>blegrand:</t>
        </r>
        <r>
          <rPr>
            <sz val="8"/>
            <color indexed="81"/>
            <rFont val="Tahoma"/>
            <family val="2"/>
          </rPr>
          <t xml:space="preserve">
timeframe should match the template</t>
        </r>
      </text>
    </comment>
    <comment ref="B27" authorId="0">
      <text>
        <r>
          <rPr>
            <b/>
            <sz val="8"/>
            <color indexed="81"/>
            <rFont val="Tahoma"/>
            <family val="2"/>
          </rPr>
          <t>blegrand:</t>
        </r>
        <r>
          <rPr>
            <sz val="8"/>
            <color indexed="81"/>
            <rFont val="Tahoma"/>
            <family val="2"/>
          </rPr>
          <t xml:space="preserve">
TS values should be 1 or zero. TS name, etc. should be customer specific</t>
        </r>
      </text>
    </comment>
    <comment ref="B28" authorId="0">
      <text>
        <r>
          <rPr>
            <b/>
            <sz val="8"/>
            <color indexed="81"/>
            <rFont val="Tahoma"/>
            <family val="2"/>
          </rPr>
          <t>blegrand:</t>
        </r>
        <r>
          <rPr>
            <sz val="8"/>
            <color indexed="81"/>
            <rFont val="Tahoma"/>
            <family val="2"/>
          </rPr>
          <t xml:space="preserve">
make SWDATA!M match override rows. a nice thing to do.</t>
        </r>
      </text>
    </comment>
    <comment ref="B31" authorId="0">
      <text>
        <r>
          <rPr>
            <b/>
            <sz val="8"/>
            <color indexed="81"/>
            <rFont val="Tahoma"/>
            <family val="2"/>
          </rPr>
          <t>blegrand:</t>
        </r>
        <r>
          <rPr>
            <sz val="8"/>
            <color indexed="81"/>
            <rFont val="Tahoma"/>
            <family val="2"/>
          </rPr>
          <t xml:space="preserve">
column-wise formulas should not change (allow for N items even in single item)</t>
        </r>
      </text>
    </comment>
    <comment ref="B35" authorId="0">
      <text>
        <r>
          <rPr>
            <b/>
            <sz val="8"/>
            <color indexed="81"/>
            <rFont val="Tahoma"/>
            <family val="2"/>
          </rPr>
          <t>blegrand:</t>
        </r>
        <r>
          <rPr>
            <sz val="8"/>
            <color indexed="81"/>
            <rFont val="Tahoma"/>
            <family val="2"/>
          </rPr>
          <t xml:space="preserve">
maybe hidden in single item
Correct rows should be mapped correctly</t>
        </r>
      </text>
    </comment>
    <comment ref="B37" authorId="0">
      <text>
        <r>
          <rPr>
            <b/>
            <sz val="8"/>
            <color indexed="81"/>
            <rFont val="Tahoma"/>
            <family val="2"/>
          </rPr>
          <t>blegrand:</t>
        </r>
        <r>
          <rPr>
            <sz val="8"/>
            <color indexed="81"/>
            <rFont val="Tahoma"/>
            <family val="2"/>
          </rPr>
          <t xml:space="preserve">
Should not change (allow for N items even in single item)</t>
        </r>
      </text>
    </comment>
    <comment ref="B39" authorId="0">
      <text>
        <r>
          <rPr>
            <b/>
            <sz val="8"/>
            <color indexed="81"/>
            <rFont val="Tahoma"/>
            <family val="2"/>
          </rPr>
          <t>blegrand:</t>
        </r>
        <r>
          <rPr>
            <sz val="8"/>
            <color indexed="81"/>
            <rFont val="Tahoma"/>
            <family val="2"/>
          </rPr>
          <t xml:space="preserve">
to define override reason after pressing submit button</t>
        </r>
      </text>
    </comment>
    <comment ref="B40" authorId="0">
      <text>
        <r>
          <rPr>
            <b/>
            <sz val="8"/>
            <color indexed="81"/>
            <rFont val="Tahoma"/>
            <family val="2"/>
          </rPr>
          <t>blegrand:</t>
        </r>
        <r>
          <rPr>
            <sz val="8"/>
            <color indexed="81"/>
            <rFont val="Tahoma"/>
            <family val="2"/>
          </rPr>
          <t xml:space="preserve">
make sure this tab is deleted in checkec in templates</t>
        </r>
      </text>
    </comment>
    <comment ref="B43" authorId="0">
      <text>
        <r>
          <rPr>
            <b/>
            <sz val="8"/>
            <color indexed="81"/>
            <rFont val="Tahoma"/>
            <family val="2"/>
          </rPr>
          <t>blegrand:</t>
        </r>
        <r>
          <rPr>
            <sz val="8"/>
            <color indexed="81"/>
            <rFont val="Tahoma"/>
            <family val="2"/>
          </rPr>
          <t xml:space="preserve">
the template count how override exist, and no overrides should exist in the template prior to user interactiion. 
this number = SWUPDATE!U11 minus SWUPDATE!U12
= the excel override changes - any override change</t>
        </r>
      </text>
    </comment>
    <comment ref="B44" authorId="0">
      <text>
        <r>
          <rPr>
            <b/>
            <sz val="8"/>
            <color indexed="81"/>
            <rFont val="Tahoma"/>
            <family val="2"/>
          </rPr>
          <t>blegrand:</t>
        </r>
        <r>
          <rPr>
            <sz val="8"/>
            <color indexed="81"/>
            <rFont val="Tahoma"/>
            <family val="2"/>
          </rPr>
          <t xml:space="preserve">
check that all cell around SWUPDATE!AZ27 are zero (except excel overrides and unit/revenue overrides, which are 1)</t>
        </r>
      </text>
    </comment>
    <comment ref="B45" authorId="0">
      <text>
        <r>
          <rPr>
            <b/>
            <sz val="8"/>
            <color indexed="81"/>
            <rFont val="Tahoma"/>
            <family val="2"/>
          </rPr>
          <t>blegrand:</t>
        </r>
        <r>
          <rPr>
            <sz val="8"/>
            <color indexed="81"/>
            <rFont val="Tahoma"/>
            <family val="2"/>
          </rPr>
          <t xml:space="preserve">
check that correct number of columns and rows exists around SWUPDATE!H27 (and also boolena range).  Copy or delete cells if needed. 
Make history override Yes if needed. </t>
        </r>
      </text>
    </comment>
  </commentList>
</comments>
</file>

<file path=xl/comments2.xml><?xml version="1.0" encoding="utf-8"?>
<comments xmlns="http://schemas.openxmlformats.org/spreadsheetml/2006/main">
  <authors>
    <author>blegrand</author>
  </authors>
  <commentList>
    <comment ref="F3" authorId="0">
      <text>
        <r>
          <rPr>
            <sz val="8"/>
            <color indexed="81"/>
            <rFont val="Tahoma"/>
            <family val="2"/>
          </rPr>
          <t>this can be populated by the multi item builder</t>
        </r>
      </text>
    </comment>
    <comment ref="I4" authorId="0">
      <text>
        <r>
          <rPr>
            <sz val="8"/>
            <color indexed="81"/>
            <rFont val="Tahoma"/>
            <family val="2"/>
          </rPr>
          <t xml:space="preserve">Please increment the number like 1.1, 1.2, etc.
</t>
        </r>
        <r>
          <rPr>
            <sz val="8"/>
            <color indexed="10"/>
            <rFont val="Tahoma"/>
            <family val="2"/>
          </rPr>
          <t>Be sure to update when new version is deployed
This could be updated by the multi item builder if box is checked...</t>
        </r>
      </text>
    </comment>
    <comment ref="F6" authorId="0">
      <text>
        <r>
          <rPr>
            <sz val="8"/>
            <color indexed="81"/>
            <rFont val="Tahoma"/>
            <family val="2"/>
          </rPr>
          <t>This allows for overrides in the past for a template (linked to SWUPDATE)</t>
        </r>
      </text>
    </comment>
    <comment ref="F10" authorId="0">
      <text>
        <r>
          <rPr>
            <sz val="8"/>
            <color indexed="81"/>
            <rFont val="Tahoma"/>
            <family val="2"/>
          </rPr>
          <t>should like 'Planning View'!AG18:AU18 and is used for hyperlinks</t>
        </r>
      </text>
    </comment>
    <comment ref="F13" authorId="0">
      <text>
        <r>
          <rPr>
            <sz val="8"/>
            <color indexed="81"/>
            <rFont val="Tahoma"/>
            <family val="2"/>
          </rPr>
          <t xml:space="preserve">This similulates having data in a live template (for unit testing)
</t>
        </r>
      </text>
    </comment>
    <comment ref="B18" authorId="0">
      <text>
        <r>
          <rPr>
            <sz val="8"/>
            <color indexed="81"/>
            <rFont val="Tahoma"/>
            <family val="2"/>
          </rPr>
          <t>Do not cut but paste special (from RIM, etc.)</t>
        </r>
      </text>
    </comment>
  </commentList>
</comments>
</file>

<file path=xl/comments3.xml><?xml version="1.0" encoding="utf-8"?>
<comments xmlns="http://schemas.openxmlformats.org/spreadsheetml/2006/main">
  <authors>
    <author>dbagaman</author>
    <author>mayyappa</author>
    <author>blegrand</author>
  </authors>
  <commentList>
    <comment ref="B13" authorId="0">
      <text>
        <r>
          <rPr>
            <b/>
            <sz val="8"/>
            <color indexed="81"/>
            <rFont val="Tahoma"/>
            <family val="2"/>
          </rPr>
          <t>Used for SWUPDATE</t>
        </r>
      </text>
    </comment>
    <comment ref="E13" authorId="0">
      <text>
        <r>
          <rPr>
            <b/>
            <sz val="8"/>
            <color indexed="81"/>
            <rFont val="Tahoma"/>
            <family val="2"/>
          </rPr>
          <t>Effective override in case of excel override rows.  Mapped to column B, except excel overrides which are mapped to another row within this column
Used for Conditional format, etc. but not SWUPDATE</t>
        </r>
      </text>
    </comment>
    <comment ref="F13" authorId="0">
      <text>
        <r>
          <rPr>
            <b/>
            <sz val="8"/>
            <color indexed="81"/>
            <rFont val="Tahoma"/>
            <family val="2"/>
          </rPr>
          <t>Hard code input for Quarter Columns:
1 for sum of 3 months
2 for average as sum / 3
3 for 3rd month in qtr
x for other (like divide across qtrly rows), Generate errors to correct manually
Note a single quote must preceed each entry. O/w multi item has issues...</t>
        </r>
      </text>
    </comment>
    <comment ref="J18" authorId="1">
      <text>
        <r>
          <rPr>
            <b/>
            <sz val="8"/>
            <color indexed="81"/>
            <rFont val="Tahoma"/>
            <family val="2"/>
          </rPr>
          <t>Drill Down Indicator
If triangle appears then you may press the "Drill Down" button in the Steelwedge Toolbar</t>
        </r>
        <r>
          <rPr>
            <sz val="8"/>
            <color indexed="81"/>
            <rFont val="Tahoma"/>
            <family val="2"/>
          </rPr>
          <t xml:space="preserve">
</t>
        </r>
      </text>
    </comment>
    <comment ref="K18" authorId="1">
      <text>
        <r>
          <rPr>
            <b/>
            <sz val="8"/>
            <color indexed="81"/>
            <rFont val="Tahoma"/>
            <family val="2"/>
          </rPr>
          <t xml:space="preserve">Select the following:
</t>
        </r>
        <r>
          <rPr>
            <b/>
            <sz val="10"/>
            <color indexed="81"/>
            <rFont val="Tahoma"/>
            <family val="2"/>
          </rPr>
          <t xml:space="preserve">€ </t>
        </r>
        <r>
          <rPr>
            <b/>
            <sz val="8"/>
            <color indexed="81"/>
            <rFont val="Tahoma"/>
            <family val="2"/>
          </rPr>
          <t xml:space="preserve">   - to view euro-based time series
U    - to view all Units
All  - to view all
</t>
        </r>
        <r>
          <rPr>
            <sz val="8"/>
            <color indexed="81"/>
            <rFont val="Tahoma"/>
            <family val="2"/>
          </rPr>
          <t xml:space="preserve">
</t>
        </r>
      </text>
    </comment>
    <comment ref="L18" authorId="2">
      <text>
        <r>
          <rPr>
            <b/>
            <sz val="8"/>
            <color indexed="81"/>
            <rFont val="Tahoma"/>
            <family val="2"/>
          </rPr>
          <t>Please go to "Custom View" tab, and pick a view in the drop-down, then select view here.</t>
        </r>
      </text>
    </comment>
    <comment ref="S18" authorId="1">
      <text>
        <r>
          <rPr>
            <b/>
            <sz val="8"/>
            <color indexed="81"/>
            <rFont val="Tahoma"/>
            <family val="2"/>
          </rPr>
          <t>Denotes group(s) that can override a given override row.</t>
        </r>
        <r>
          <rPr>
            <sz val="8"/>
            <color indexed="81"/>
            <rFont val="Tahoma"/>
            <family val="2"/>
          </rPr>
          <t xml:space="preserve">
</t>
        </r>
      </text>
    </comment>
    <comment ref="T18" authorId="1">
      <text>
        <r>
          <rPr>
            <b/>
            <sz val="8"/>
            <color indexed="81"/>
            <rFont val="Tahoma"/>
            <family val="2"/>
          </rPr>
          <t>Denotes group(s) that cannot see a given row.</t>
        </r>
        <r>
          <rPr>
            <sz val="8"/>
            <color indexed="81"/>
            <rFont val="Tahoma"/>
            <family val="2"/>
          </rPr>
          <t xml:space="preserve">
</t>
        </r>
      </text>
    </comment>
    <comment ref="DT18" authorId="2">
      <text>
        <r>
          <rPr>
            <sz val="8"/>
            <color indexed="81"/>
            <rFont val="Tahoma"/>
            <family val="2"/>
          </rPr>
          <t>for dropdown</t>
        </r>
      </text>
    </comment>
  </commentList>
</comments>
</file>

<file path=xl/comments4.xml><?xml version="1.0" encoding="utf-8"?>
<comments xmlns="http://schemas.openxmlformats.org/spreadsheetml/2006/main">
  <authors>
    <author>blegrand</author>
    <author>Robbie Mihalyi</author>
    <author>sbala</author>
  </authors>
  <commentList>
    <comment ref="H3" authorId="0">
      <text>
        <r>
          <rPr>
            <sz val="8"/>
            <color indexed="81"/>
            <rFont val="Tahoma"/>
            <family val="2"/>
          </rPr>
          <t>=COUNTA(C27:C1000)</t>
        </r>
      </text>
    </comment>
    <comment ref="K3" authorId="0">
      <text>
        <r>
          <rPr>
            <sz val="8"/>
            <color indexed="81"/>
            <rFont val="Tahoma"/>
            <family val="2"/>
          </rPr>
          <t>Added for Enterasys…  equal to one month (on may 24th 04)</t>
        </r>
      </text>
    </comment>
    <comment ref="Z3" authorId="1">
      <text>
        <r>
          <rPr>
            <b/>
            <sz val="8"/>
            <color indexed="81"/>
            <rFont val="Tahoma"/>
            <family val="2"/>
          </rPr>
          <t>REMEDY:</t>
        </r>
        <r>
          <rPr>
            <sz val="8"/>
            <color indexed="81"/>
            <rFont val="Tahoma"/>
            <family val="2"/>
          </rPr>
          <t xml:space="preserve">
Copy more rows in this sheet, since there are more front-end rows (probably) that is capturered here</t>
        </r>
      </text>
    </comment>
    <comment ref="BI3" authorId="2">
      <text>
        <r>
          <rPr>
            <sz val="8"/>
            <color indexed="81"/>
            <rFont val="Tahoma"/>
            <family val="2"/>
          </rPr>
          <t>TS Type Column R</t>
        </r>
      </text>
    </comment>
    <comment ref="L4" authorId="0">
      <text>
        <r>
          <rPr>
            <sz val="8"/>
            <color indexed="81"/>
            <rFont val="Tahoma"/>
            <family val="2"/>
          </rPr>
          <t>changed to 
=MIN(IF(INDIRECT(F12)&gt;=F3,ROW(INDIRECT(F12)),MAXR))
from
=MIN(IF(INDIRECT(F12)=F3,ROW(INDIRECT(F12)),MAXR))</t>
        </r>
      </text>
    </comment>
    <comment ref="Z4" authorId="1">
      <text>
        <r>
          <rPr>
            <b/>
            <sz val="8"/>
            <color indexed="81"/>
            <rFont val="Tahoma"/>
            <family val="2"/>
          </rPr>
          <t>REMEDY 1:</t>
        </r>
        <r>
          <rPr>
            <sz val="8"/>
            <color indexed="81"/>
            <rFont val="Tahoma"/>
            <family val="2"/>
          </rPr>
          <t xml:space="preserve">
Copy more rows in this sheet, since there are more front-end rows (probably) that is capturered here.
</t>
        </r>
        <r>
          <rPr>
            <b/>
            <sz val="8"/>
            <color indexed="81"/>
            <rFont val="Tahoma"/>
            <family val="2"/>
          </rPr>
          <t>REMEDY 2:</t>
        </r>
        <r>
          <rPr>
            <sz val="8"/>
            <color indexed="81"/>
            <rFont val="Tahoma"/>
            <family val="2"/>
          </rPr>
          <t xml:space="preserve">
This could also point out a formular error where not enough range is captured in the array formulas . Re-edit forumal and extend the array range</t>
        </r>
      </text>
    </comment>
    <comment ref="BI4" authorId="2">
      <text>
        <r>
          <rPr>
            <sz val="8"/>
            <color indexed="81"/>
            <rFont val="Tahoma"/>
            <family val="2"/>
          </rPr>
          <t>Column M from SWDATA tab to check -1 for excel overrides</t>
        </r>
      </text>
    </comment>
    <comment ref="U5" authorId="0">
      <text>
        <r>
          <rPr>
            <b/>
            <sz val="8"/>
            <color indexed="81"/>
            <rFont val="Tahoma"/>
            <family val="2"/>
          </rPr>
          <t>Note: used to catch Excel error going to SWUPDATE
older note :</t>
        </r>
        <r>
          <rPr>
            <sz val="8"/>
            <color indexed="81"/>
            <rFont val="Tahoma"/>
            <family val="2"/>
          </rPr>
          <t xml:space="preserve">
changed to 
TRUE 
instead of 
=(SWUPD_NPILL_ROW=SUM(G27:G627))</t>
        </r>
      </text>
    </comment>
    <comment ref="Z5" authorId="1">
      <text>
        <r>
          <rPr>
            <b/>
            <sz val="8"/>
            <color indexed="81"/>
            <rFont val="Tahoma"/>
            <family val="2"/>
          </rPr>
          <t xml:space="preserve">REMEDY:
</t>
        </r>
        <r>
          <rPr>
            <sz val="8"/>
            <color indexed="81"/>
            <rFont val="Tahoma"/>
            <family val="2"/>
          </rPr>
          <t>The NPI row is not properly mapped. Examine formula that extracts the row</t>
        </r>
      </text>
    </comment>
    <comment ref="BI5" authorId="2">
      <text>
        <r>
          <rPr>
            <sz val="8"/>
            <color indexed="81"/>
            <rFont val="Tahoma"/>
            <family val="2"/>
          </rPr>
          <t>Checks manually typed value 1 in Column E of Planning View</t>
        </r>
      </text>
    </comment>
    <comment ref="Z6" authorId="1">
      <text>
        <r>
          <rPr>
            <b/>
            <sz val="8"/>
            <color indexed="81"/>
            <rFont val="Tahoma"/>
            <family val="2"/>
          </rPr>
          <t xml:space="preserve">REMEDY:
</t>
        </r>
        <r>
          <rPr>
            <sz val="8"/>
            <color indexed="81"/>
            <rFont val="Tahoma"/>
            <family val="2"/>
          </rPr>
          <t>Add more columns to both the update range and the Boolean range</t>
        </r>
      </text>
    </comment>
    <comment ref="L7" authorId="0">
      <text>
        <r>
          <rPr>
            <sz val="8"/>
            <color indexed="81"/>
            <rFont val="Tahoma"/>
            <family val="2"/>
          </rPr>
          <t>changed to &gt;= F3</t>
        </r>
      </text>
    </comment>
    <comment ref="Z7" authorId="1">
      <text>
        <r>
          <rPr>
            <b/>
            <sz val="8"/>
            <color indexed="81"/>
            <rFont val="Tahoma"/>
            <family val="2"/>
          </rPr>
          <t xml:space="preserve">REMEDY:
</t>
        </r>
        <r>
          <rPr>
            <sz val="8"/>
            <color indexed="81"/>
            <rFont val="Tahoma"/>
            <family val="2"/>
          </rPr>
          <t>The Boolean range is out of synch with update range. Add more columns to Boolean range</t>
        </r>
      </text>
    </comment>
    <comment ref="U11" authorId="0">
      <text>
        <r>
          <rPr>
            <sz val="9"/>
            <color indexed="81"/>
            <rFont val="Tahoma"/>
            <family val="2"/>
          </rPr>
          <t xml:space="preserve">New name to figure out how many row mapped to SWUPDATE are just XL override rows, minus number of "revenue/unit" overrides
This number should equal the one just below if no overrides are made.
</t>
        </r>
      </text>
    </comment>
    <comment ref="Z11" authorId="0">
      <text>
        <r>
          <rPr>
            <b/>
            <sz val="8"/>
            <color indexed="81"/>
            <rFont val="Tahoma"/>
            <family val="2"/>
          </rPr>
          <t>added for Enterasys (not AP).  Manually enter yes history can be overriden (or no, for enterasys)</t>
        </r>
      </text>
    </comment>
    <comment ref="F12" authorId="0">
      <text>
        <r>
          <rPr>
            <sz val="8"/>
            <color indexed="81"/>
            <rFont val="Tahoma"/>
            <family val="2"/>
          </rPr>
          <t>Changed to start at row 18 instead of 1</t>
        </r>
      </text>
    </comment>
    <comment ref="L12" authorId="0">
      <text>
        <r>
          <rPr>
            <sz val="8"/>
            <color indexed="81"/>
            <rFont val="Tahoma"/>
            <family val="2"/>
          </rPr>
          <t>added 
-SUM(IF(LEN(INDIRECT(L11))=0, 1, 0))</t>
        </r>
      </text>
    </comment>
    <comment ref="Z12" authorId="0">
      <text>
        <r>
          <rPr>
            <sz val="8"/>
            <color indexed="81"/>
            <rFont val="Tahoma"/>
            <family val="2"/>
          </rPr>
          <t xml:space="preserve">4 in the single item but not all ! Tellabs templates… </t>
        </r>
      </text>
    </comment>
    <comment ref="Z13" authorId="0">
      <text>
        <r>
          <rPr>
            <sz val="8"/>
            <color indexed="81"/>
            <rFont val="Tahoma"/>
            <family val="2"/>
          </rPr>
          <t>count how many periods (months) are in the past
formula for NPI named range columns:
=OFFSET(SWUPDATE!$H$21, 0, IF(LOWER(SWUPDATE!$Z$11)="yes",SWUPDATE!$Z$13,0), 1, IF(LOWER(SWUPDATE!$Z$11)="yes",SWUPDATE!$L$12-SWUPDATE!$AK$72-SWUPDATE!$Z$13,SWUPDATE!$L$12))</t>
        </r>
      </text>
    </comment>
    <comment ref="S15" authorId="0">
      <text>
        <r>
          <rPr>
            <sz val="8"/>
            <color indexed="81"/>
            <rFont val="Tahoma"/>
            <family val="2"/>
          </rPr>
          <t>CHANGE TO B4</t>
        </r>
      </text>
    </comment>
    <comment ref="G22" authorId="0">
      <text>
        <r>
          <rPr>
            <b/>
            <sz val="8"/>
            <color indexed="81"/>
            <rFont val="Tahoma"/>
            <family val="2"/>
          </rPr>
          <t>not used:</t>
        </r>
        <r>
          <rPr>
            <sz val="8"/>
            <color indexed="81"/>
            <rFont val="Tahoma"/>
            <family val="2"/>
          </rPr>
          <t xml:space="preserve">
to skip every 3 quarter (column) in SWDATA</t>
        </r>
      </text>
    </comment>
    <comment ref="G24" authorId="0">
      <text>
        <r>
          <rPr>
            <sz val="8"/>
            <color indexed="81"/>
            <rFont val="Tahoma"/>
            <family val="2"/>
          </rPr>
          <t>skips every 3rd entry to avoid quarters</t>
        </r>
      </text>
    </comment>
    <comment ref="BJ26" authorId="2">
      <text>
        <r>
          <rPr>
            <sz val="8"/>
            <color indexed="81"/>
            <rFont val="Tahoma"/>
            <family val="2"/>
          </rPr>
          <t>1 Indicates Excel override  TS</t>
        </r>
      </text>
    </comment>
  </commentList>
</comments>
</file>

<file path=xl/comments5.xml><?xml version="1.0" encoding="utf-8"?>
<comments xmlns="http://schemas.openxmlformats.org/spreadsheetml/2006/main">
  <authors>
    <author>blegrand</author>
  </authors>
  <commentList>
    <comment ref="P1" authorId="0">
      <text>
        <r>
          <rPr>
            <b/>
            <sz val="8"/>
            <color indexed="81"/>
            <rFont val="Tahoma"/>
            <family val="2"/>
          </rPr>
          <t xml:space="preserve">
In Drop-Down, pick from items when multiple items are available</t>
        </r>
      </text>
    </comment>
  </commentList>
</comments>
</file>

<file path=xl/connections.xml><?xml version="1.0" encoding="utf-8"?>
<connections xmlns="http://schemas.openxmlformats.org/spreadsheetml/2006/main">
  <connection id="1" name="RELATIONSHIP_INFO7b617b910a0100aa00c419eeedc38a34" type="6" refreshedVersion="2" background="1">
    <textPr prompt="0" sourceFile="C:\Documents and Settings\rsingh\Application Data\templates\ambassador\outbound\wkscsv\RELATIONSHIP_INFO7b617b910a0100aa00c419eeedc38a34.csv" delimiter=",">
      <textFields>
        <textField/>
      </textFields>
    </textPr>
  </connection>
  <connection id="2" name="RELATIONSHIP_INFO-A1" type="6" refreshedVersion="2" background="1" saveData="1">
    <textPr prompt="0" sourceFile="C:\Documents and Settings\blegrand\Application Data\{8CC90F06-2F50-439b-8C41-6FB6D3D071B2}\temp\compass-default\steelwedge\RELATIONSHIP_INFO-A1.txt" comma="1">
      <textFields>
        <textField/>
      </textFields>
    </textPr>
  </connection>
  <connection id="3" name="RELATIONSHIP_INFO-A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4" name="RELATIONSHIP_INFO-A1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5" name="RELATIONSHIP_INFO-A11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6" name="RELATIONSHIP_INFO-A12" type="6" refreshedVersion="3" background="1" saveData="1">
    <textPr prompt="0" sourceFile="C:\Documents and Settings\karup\Application Data\{8CC90F06-2F50-439b-8C41-6FB6D3D071B2}\temp\ce6-default\ed\RELATIONSHIP_INFO-A1.txt" comma="1">
      <textFields>
        <textField/>
      </textFields>
    </textPr>
  </connection>
  <connection id="7" name="RELATIONSHIP_INFO-A121" type="6" refreshedVersion="2" background="1" saveData="1">
    <textPr prompt="0" sourceFile="C:\Documents and Settings\blegrand\Application Data\{8CC90F06-2F50-439b-8C41-6FB6D3D071B2}\temp\compass-default\steelwedge\RELATIONSHIP_INFO-A1.txt" comma="1">
      <textFields>
        <textField/>
      </textFields>
    </textPr>
  </connection>
  <connection id="8" name="RELATIONSHIP_INFO-A13" type="6" refreshedVersion="4" background="1" saveData="1">
    <textPr prompt="0" sourceFile="C:\Documents and Settings\elewis\Application Data\{8CC90F06-2F50-439b-8C41-6FB6D3D071B2}\temp\ce6-default\ed\RELATIONSHIP_INFO-A1.txt" comma="1">
      <textFields>
        <textField/>
      </textFields>
    </textPr>
  </connection>
  <connection id="9" name="RELATIONSHIP_INFO-A14" type="6" refreshedVersion="2" background="1" saveData="1">
    <textPr prompt="0" sourceFile="C:\Documents and Settings\blegrand\Application Data\{8CC90F06-2F50-439b-8C41-6FB6D3D071B2}\temp\compass-default\steelwedge\RELATIONSHIP_INFO-A1.txt" comma="1">
      <textFields>
        <textField/>
      </textFields>
    </textPr>
  </connection>
  <connection id="10" name="SWDATA7b617b910a0100aa00c419eeedc38a34_1264795008655" type="6" refreshedVersion="2" background="1">
    <textPr prompt="0" sourceFile="C:\Documents and Settings\rsingh\Application Data\templates\ambassador\outbound\wkscsv\SWDATA7b617b910a0100aa00c419eeedc38a34_1264795008655.csv" delimiter="~">
      <textFields>
        <textField/>
      </textFields>
    </textPr>
  </connection>
  <connection id="11" name="SWDATA-A1" type="6" refreshedVersion="2" background="1" saveData="1">
    <textPr prompt="0" sourceFile="C:\Documents and Settings\blegrand.STEELWEDGE\Application Data\{8CC90F06-2F50-439b-8C41-6FB6D3D071B2}\temp\swsupportdb-8313\steelwedge\SWDATA-A1.txt" comma="1">
      <textFields>
        <textField/>
      </textFields>
    </textPr>
  </connection>
  <connection id="12" name="SWDATA-A11" type="6" refreshedVersion="2" background="1" saveData="1">
    <textPr prompt="0" sourceFile="C:\Documents and Settings\gmohanna\Application Data\{8CC90F06-2F50-439b-8C41-6FB6D3D071B2}\temp\razor-80\jbastl\SWDATA-A1.txt" comma="1">
      <textFields>
        <textField/>
      </textFields>
    </textPr>
  </connection>
  <connection id="13" name="SWDATA-A110" type="6" refreshedVersion="3" background="1" saveData="1">
    <textPr prompt="0" sourceFile="C:\Documents and Settings\vnagendra\Application Data\{8CC90F06-2F50-439b-8C41-6FB6D3D071B2}\temp\ce6-default\steelwedge\SWDATA-A1.txt" delimiter="~">
      <textFields>
        <textField/>
      </textFields>
    </textPr>
  </connection>
  <connection id="14" name="SWDATA-A111" type="6" refreshedVersion="2" background="1" saveData="1">
    <textPr prompt="0" sourceFile="C:\Documents and Settings\gmohanna\Application Data\{8CC90F06-2F50-439b-8C41-6FB6D3D071B2}\temp\razor-80\jbastl\SWDATA-A1.txt" comma="1">
      <textFields>
        <textField/>
      </textFields>
    </textPr>
  </connection>
  <connection id="15" name="SWDATA-A112" type="6" refreshedVersion="2" background="1" saveData="1">
    <textPr prompt="0" sourceFile="C:\Documents and Settings\gmohanna\Application Data\{8CC90F06-2F50-439b-8C41-6FB6D3D071B2}\temp\razor-80\jbastl\SWDATA-A1.txt" comma="1">
      <textFields>
        <textField/>
      </textFields>
    </textPr>
  </connection>
  <connection id="16" name="SWDATA-A12" type="6" refreshedVersion="2" background="1" saveData="1">
    <textPr prompt="0" sourceFile="C:\Documents and Settings\blegrand.STEELWEDGE\Application Data\{8CC90F06-2F50-439b-8C41-6FB6D3D071B2}\temp\swdemo2-80\nvidia\SWDATA-A1.txt" comma="1">
      <textFields>
        <textField/>
      </textFields>
    </textPr>
  </connection>
  <connection id="17" name="SWDATA-A121" type="6" refreshedVersion="2" background="1" saveData="1">
    <textPr prompt="0" sourceFile="C:\Documents and Settings\blegrand.STEELWEDGE\Application Data\{8CC90F06-2F50-439b-8C41-6FB6D3D071B2}\temp\swdemo2-80\nvidia\SWDATA-A1.txt" comma="1">
      <textFields>
        <textField/>
      </textFields>
    </textPr>
  </connection>
  <connection id="18" name="SWDATA-A122" type="6" refreshedVersion="2" background="1" saveData="1">
    <textPr prompt="0" sourceFile="C:\Documents and Settings\blegrand.STEELWEDGE\Application Data\{8CC90F06-2F50-439b-8C41-6FB6D3D071B2}\temp\swdemo2-80\nvidia\SWDATA-A1.txt" comma="1">
      <textFields>
        <textField/>
      </textFields>
    </textPr>
  </connection>
  <connection id="19" name="SWDATA-A13" type="6" refreshedVersion="2" background="1" saveData="1">
    <textPr prompt="0" sourceFile="C:\Documents and Settings\blegrand.STEELWEDGE\Application Data\{8CC90F06-2F50-439b-8C41-6FB6D3D071B2}\temp\swdemo2-80\nvidia\SWDATA-A1.txt" comma="1">
      <textFields>
        <textField/>
      </textFields>
    </textPr>
  </connection>
  <connection id="20" name="SWDATA-A131" type="6" refreshedVersion="2" background="1" saveData="1">
    <textPr prompt="0" sourceFile="C:\Documents and Settings\blegrand.STEELWEDGE\Application Data\{8CC90F06-2F50-439b-8C41-6FB6D3D071B2}\temp\swdemo2-80\nvidia\SWDATA-A1.txt" comma="1">
      <textFields>
        <textField/>
      </textFields>
    </textPr>
  </connection>
  <connection id="21" name="SWDATA-A132" type="6" refreshedVersion="2" background="1" saveData="1">
    <textPr prompt="0" sourceFile="C:\Documents and Settings\blegrand.STEELWEDGE\Application Data\{8CC90F06-2F50-439b-8C41-6FB6D3D071B2}\temp\swdemo2-80\nvidia\SWDATA-A1.txt" comma="1">
      <textFields>
        <textField/>
      </textFields>
    </textPr>
  </connection>
  <connection id="22" name="SWDATA-A14" type="6" refreshedVersion="2" background="1" saveData="1">
    <textPr prompt="0" sourceFile="C:\Documents and Settings\blegrand\Application Data\{8CC90F06-2F50-439b-8C41-6FB6D3D071B2}\temp\compass-default\steelwedge\SWDATA-A1.txt" delimiter="~">
      <textFields>
        <textField/>
      </textFields>
    </textPr>
  </connection>
  <connection id="23" name="SWDATA-A141" type="6" refreshedVersion="2" background="1" saveData="1">
    <textPr prompt="0" sourceFile="C:\Documents and Settings\blegrand\Application Data\{8CC90F06-2F50-439b-8C41-6FB6D3D071B2}\temp\compass-default\steelwedge\SWDATA-A1.txt" delimiter="~">
      <textFields>
        <textField/>
      </textFields>
    </textPr>
  </connection>
  <connection id="24" name="SWDATA-A142" type="6" refreshedVersion="2" background="1" saveData="1">
    <textPr prompt="0" sourceFile="C:\Documents and Settings\blegrand\Application Data\{8CC90F06-2F50-439b-8C41-6FB6D3D071B2}\temp\compass-default\steelwedge\SWDATA-A1.txt" delimiter="~">
      <textFields>
        <textField/>
      </textFields>
    </textPr>
  </connection>
  <connection id="25" name="SWDATA-A15"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6" name="SWDATA-A151"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7" name="SWDATA-A152"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8" name="SWDATA-A16" type="6" refreshedVersion="2" background="1" saveData="1">
    <textPr prompt="0" sourceFile="C:\Documents and Settings\blegrand.STEELWEDGE\Application Data\{8CC90F06-2F50-439b-8C41-6FB6D3D071B2}\temp\swsupportdb-8313\steelwedge\SWDATA-A1.txt" comma="1">
      <textFields>
        <textField/>
      </textFields>
    </textPr>
  </connection>
  <connection id="29" name="SWDATA-A17" type="6" refreshedVersion="3" background="1" saveData="1">
    <textPr prompt="0" sourceFile="C:\Documents and Settings\karup\Application Data\{8CC90F06-2F50-439b-8C41-6FB6D3D071B2}\temp\ce6-default\ed\SWDATA-A1.txt" delimiter="~">
      <textFields>
        <textField/>
      </textFields>
    </textPr>
  </connection>
  <connection id="30" name="SWDATA-A18" type="6" refreshedVersion="4" background="1" saveData="1">
    <textPr prompt="0" sourceFile="C:\Documents and Settings\elewis\Application Data\{8CC90F06-2F50-439b-8C41-6FB6D3D071B2}\temp\ce6-default\ed\SWDATA-A1.txt" delimiter="~">
      <textFields>
        <textField/>
      </textFields>
    </textPr>
  </connection>
  <connection id="31" name="SWDATA-A19" type="6" refreshedVersion="2" background="1" saveData="1">
    <textPr prompt="0" sourceFile="C:\Documents and Settings\blegrand.STEELWEDGE\Application Data\{8CC90F06-2F50-439b-8C41-6FB6D3D071B2}\temp\swsupportdb-8313\steelwedge\SWDATA-A1.txt" comma="1">
      <textFields>
        <textField/>
      </textFields>
    </textPr>
  </connection>
  <connection id="32" name="SWMETA27b617b910a0100aa00c419eeedc38a34_1264795008655" type="6" refreshedVersion="2" background="1">
    <textPr prompt="0" sourceFile="C:\Documents and Settings\rsingh\Application Data\templates\ambassador\outbound\wkscsv\SWMETA27b617b910a0100aa00c419eeedc38a34_1264795008655.csv" delimiter="~">
      <textFields>
        <textField/>
      </textFields>
    </textPr>
  </connection>
  <connection id="33" name="SWMETA27b617b910a0100aa00c419eeedc38a34_12647950086551" type="6" refreshedVersion="2" background="1">
    <textPr prompt="0" sourceFile="C:\Documents and Settings\rsingh\Application Data\templates\ambassador\outbound\wkscsv\SWMETA27b617b910a0100aa00c419eeedc38a34_1264795008655.csv" delimiter="~">
      <textFields>
        <textField/>
      </textFields>
    </textPr>
  </connection>
  <connection id="34" name="SWMETA2-A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5" name="SWMETA2-A11" type="6" refreshedVersion="3" background="1" saveData="1">
    <textPr prompt="0" sourceFile="C:\Documents and Settings\karup\Application Data\{8CC90F06-2F50-439b-8C41-6FB6D3D071B2}\temp\ce6-default\ed\SWMETA2-A1.txt" delimiter="~">
      <textFields>
        <textField/>
      </textFields>
    </textPr>
  </connection>
  <connection id="36" name="SWMETA2-A11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7" name="SWMETA2-A111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8" name="SWMETA2-A112" type="6" refreshedVersion="3" background="1" saveData="1">
    <textPr prompt="0" sourceFile="C:\Documents and Settings\karup\Application Data\{8CC90F06-2F50-439b-8C41-6FB6D3D071B2}\temp\ce6-default\ed\SWMETA2-A1.txt" delimiter="~">
      <textFields>
        <textField/>
      </textFields>
    </textPr>
  </connection>
  <connection id="39" name="SWMETA2-A12" type="6" refreshedVersion="4" background="1" saveData="1">
    <textPr prompt="0" sourceFile="C:\Documents and Settings\elewis\Application Data\{8CC90F06-2F50-439b-8C41-6FB6D3D071B2}\temp\ce6-default\ed\SWMETA2-A1.txt" delimiter="~">
      <textFields>
        <textField/>
      </textFields>
    </textPr>
  </connection>
  <connection id="40" name="SWMETA2-A121" type="6" refreshedVersion="4" background="1" saveData="1">
    <textPr prompt="0" sourceFile="C:\Documents and Settings\elewis\Application Data\{8CC90F06-2F50-439b-8C41-6FB6D3D071B2}\temp\ce6-default\ed\SWMETA2-A1.txt" delimiter="~">
      <textFields>
        <textField/>
      </textFields>
    </textPr>
  </connection>
  <connection id="41" name="SWMETA2-A13"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2" name="SWMETA2-A13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3" name="SWMETA2-A14" type="6" refreshedVersion="3" background="1" saveData="1">
    <textPr prompt="0" sourceFile="C:\Documents and Settings\vnagendra\Application Data\{8CC90F06-2F50-439b-8C41-6FB6D3D071B2}\temp\ce6-default\steelwedge\SWMETA2-A1.txt" delimiter="~">
      <textFields>
        <textField/>
      </textFields>
    </textPr>
  </connection>
  <connection id="44" name="SWMETA2-A141" type="6" refreshedVersion="3" background="1" saveData="1">
    <textPr prompt="0" sourceFile="C:\Documents and Settings\vnagendra\Application Data\{8CC90F06-2F50-439b-8C41-6FB6D3D071B2}\temp\ce6-default\steelwedge\SWMETA2-A1.txt" delimiter="~">
      <textFields>
        <textField/>
      </textFields>
    </textPr>
  </connection>
  <connection id="45" name="SWMETA2-A15"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6" name="SWMETA7b617b910a0100aa00c419eeedc38a34_1264795008655" type="6" refreshedVersion="2" background="1">
    <textPr prompt="0" sourceFile="C:\Documents and Settings\rsingh\Application Data\templates\ambassador\outbound\wkscsv\SWMETA7b617b910a0100aa00c419eeedc38a34_1264795008655.csv" delimiter="~">
      <textFields>
        <textField/>
      </textFields>
    </textPr>
  </connection>
  <connection id="47" name="SWMETA-A1" type="6" refreshedVersion="0" background="1" saveData="1">
    <textPr prompt="0" sourceFile="C:\Documents and Settings\karup\Application Data\{8CC90F06-2F50-439b-8C41-6FB6D3D071B2}\temp\ce6-default\ed\SWMETA-A1.txt">
      <textFields>
        <textField/>
      </textFields>
    </textPr>
  </connection>
  <connection id="48" name="SWMETA-A11" type="6" refreshedVersion="0" background="1" saveData="1">
    <textPr prompt="0" sourceFile="C:\Documents and Settings\elewis\Application Data\{8CC90F06-2F50-439b-8C41-6FB6D3D071B2}\temp\ce6-default\ed\SWMETA-A1.txt">
      <textFields>
        <textField/>
      </textFields>
    </textPr>
  </connection>
  <connection id="49" name="SWMETA-A111" type="6" refreshedVersion="2" background="1" saveData="1">
    <textPr prompt="0" sourceFile="C:\Documents and Settings\blegrand\Application Data\{8CC90F06-2F50-439b-8C41-6FB6D3D071B2}\temp\swdevdb2.domain.steelwedge.com-7447\steelwedge\SWMETA-A1.txt" delimiter="~">
      <textFields>
        <textField/>
      </textFields>
    </textPr>
  </connection>
  <connection id="50" name="SWMETA-A12" type="6" refreshedVersion="0" background="1" saveData="1">
    <textPr prompt="0" sourceFile="C:\Documents and Settings\vnagendra\Application Data\{8CC90F06-2F50-439b-8C41-6FB6D3D071B2}\temp\ce6-default\steelwedge\SWMETA-A1.txt">
      <textFields>
        <textField/>
      </textFields>
    </textPr>
  </connection>
</connections>
</file>

<file path=xl/sharedStrings.xml><?xml version="1.0" encoding="utf-8"?>
<sst xmlns="http://schemas.openxmlformats.org/spreadsheetml/2006/main" count="5478" uniqueCount="633">
  <si>
    <t>`</t>
  </si>
  <si>
    <t>PROD_CUSTOMER_COUNT</t>
  </si>
  <si>
    <t>currentCurrencyType</t>
  </si>
  <si>
    <t>Z20100401</t>
  </si>
  <si>
    <t>Z20100501</t>
  </si>
  <si>
    <t>Z20100601</t>
  </si>
  <si>
    <t>Z20100430</t>
  </si>
  <si>
    <t>Z20100531</t>
  </si>
  <si>
    <t>Z20100630</t>
  </si>
  <si>
    <t>Key Value of Current column ►</t>
  </si>
  <si>
    <t>NPI/PLP match string</t>
  </si>
  <si>
    <t>Reference Column</t>
  </si>
  <si>
    <t>Dest Ovrrd</t>
  </si>
  <si>
    <t>Integrity</t>
  </si>
  <si>
    <t>SWDATA Columns</t>
  </si>
  <si>
    <t>Mapping Info</t>
  </si>
  <si>
    <t xml:space="preserve">Ovrrd </t>
  </si>
  <si>
    <t>ForntEnd Row Map</t>
  </si>
  <si>
    <t>Reference columns for NPI</t>
  </si>
  <si>
    <t>ITEM</t>
  </si>
  <si>
    <t>ITEM DESCRIPTION</t>
  </si>
  <si>
    <t>SWDATA Col Map</t>
  </si>
  <si>
    <t>SWDATA Row Map</t>
  </si>
  <si>
    <t>NPI</t>
  </si>
  <si>
    <t>TTCONTEXT</t>
  </si>
  <si>
    <t>TTDOMAIN</t>
  </si>
  <si>
    <t>TTASPECT</t>
  </si>
  <si>
    <t>SIMULATIONID</t>
  </si>
  <si>
    <t>SWDATA</t>
  </si>
  <si>
    <t>default</t>
  </si>
  <si>
    <t>Forecast Start Key</t>
  </si>
  <si>
    <t>Type</t>
  </si>
  <si>
    <t>Overrider</t>
  </si>
  <si>
    <t>ROWINDICATOR</t>
  </si>
  <si>
    <t>TSDESCRIPTION</t>
  </si>
  <si>
    <t>BUSINESSDESCRIPTION</t>
  </si>
  <si>
    <t>None 2</t>
  </si>
  <si>
    <t>OVERRIDABLE</t>
  </si>
  <si>
    <t>None 3</t>
  </si>
  <si>
    <t>ROW_KEY</t>
  </si>
  <si>
    <t>None</t>
  </si>
  <si>
    <t xml:space="preserve"> </t>
  </si>
  <si>
    <t>PARENT00001</t>
  </si>
  <si>
    <t>user</t>
  </si>
  <si>
    <t>timeperiods</t>
  </si>
  <si>
    <t>MONTH</t>
  </si>
  <si>
    <t>historicalhorizonperiods</t>
  </si>
  <si>
    <t>historicalhorizonstartdates</t>
  </si>
  <si>
    <t>historicalhorizonenddates</t>
  </si>
  <si>
    <t>forecasthorizonperiods</t>
  </si>
  <si>
    <t>forecasthorizonstartdates</t>
  </si>
  <si>
    <t>forecasthorizonenddates</t>
  </si>
  <si>
    <t>forecastcycleperiods</t>
  </si>
  <si>
    <t>forecastcyclestartdates</t>
  </si>
  <si>
    <t>forecastcycleenddates</t>
  </si>
  <si>
    <t>scenarioids</t>
  </si>
  <si>
    <t>scenarionames</t>
  </si>
  <si>
    <t>NumberOfUniqueItems</t>
  </si>
  <si>
    <t>WorksheetType</t>
  </si>
  <si>
    <t>IsParentOnly</t>
  </si>
  <si>
    <t>SWDATA Related definitions</t>
  </si>
  <si>
    <t>Prefix for mapping updates</t>
  </si>
  <si>
    <t>Range to search for p. ID</t>
  </si>
  <si>
    <t>WORKSHEET_TYPE</t>
  </si>
  <si>
    <t>PARENT_NAME</t>
  </si>
  <si>
    <t>ITEM_START_ROW</t>
  </si>
  <si>
    <t>SWMETA</t>
  </si>
  <si>
    <t>FRONT END VIEW DEFINITIONS</t>
  </si>
  <si>
    <t>SWDATA DEFINITIONS</t>
  </si>
  <si>
    <t>ERROR CODES</t>
  </si>
  <si>
    <t>NAMED RANGES - for reference only</t>
  </si>
  <si>
    <t>Number of Frontend and SWDATA row mismatch</t>
  </si>
  <si>
    <t>SWUPD_COLUMNS</t>
  </si>
  <si>
    <t>column references in SWDATA</t>
  </si>
  <si>
    <t>Number of Frontend and mapped row mismatch</t>
  </si>
  <si>
    <t>SWUPD_NPILL_COLUMNS</t>
  </si>
  <si>
    <t>NPI columns</t>
  </si>
  <si>
    <t>SWUPD_NPILL_ROW</t>
  </si>
  <si>
    <t>NPI Row references</t>
  </si>
  <si>
    <t>Number of mapped columns and Frontend mismatch</t>
  </si>
  <si>
    <t>SWUPD_NUMUPDROWS</t>
  </si>
  <si>
    <t>Number of override rows</t>
  </si>
  <si>
    <t>Update map and boolean column number mismatch</t>
  </si>
  <si>
    <t>SWUPD_ROWNUMS</t>
  </si>
  <si>
    <t>row references in SWDATA</t>
  </si>
  <si>
    <t>Meta Data sheet name</t>
  </si>
  <si>
    <t>Key Column</t>
  </si>
  <si>
    <t>O</t>
  </si>
  <si>
    <t>SWUPD_UPDRANGE</t>
  </si>
  <si>
    <t>the actual range in this sheet</t>
  </si>
  <si>
    <t>First Column</t>
  </si>
  <si>
    <t>SWUPD_PERIODIDS</t>
  </si>
  <si>
    <t>range of period id</t>
  </si>
  <si>
    <t>Last Column</t>
  </si>
  <si>
    <t>SWMETA  DEFINITIONS</t>
  </si>
  <si>
    <t>SWUPD_ROWKEYS</t>
  </si>
  <si>
    <t>range of row keys</t>
  </si>
  <si>
    <t>Column range for override</t>
  </si>
  <si>
    <t>SWUPD_CHGBOOLEANRANGE</t>
  </si>
  <si>
    <t>range of chg flags</t>
  </si>
  <si>
    <t>Total Override Columns</t>
  </si>
  <si>
    <t>Forcast Key Map in SWMETA</t>
  </si>
  <si>
    <t>Total Number of columns ►</t>
  </si>
  <si>
    <t># overrideable columns ►</t>
  </si>
  <si>
    <t>BOOLEAN RANGE</t>
  </si>
  <si>
    <t>Check for 0 overall non-excel overrides</t>
  </si>
  <si>
    <t>c</t>
  </si>
  <si>
    <t>CUSTOMER HIERARCHY at ALL equals TRUE</t>
  </si>
  <si>
    <t>note: formula with 3 hierarchies: =IF(E59,F59,"Not "&amp;F59)&amp;", "&amp;IF(E60,F60,"Not "&amp;F60)&amp;", "&amp;IF(E61,F61,"Not "&amp;F61) to be pasted just above…</t>
  </si>
  <si>
    <t>Rev/Unit Overrides</t>
  </si>
  <si>
    <t>PERSPECTIVE</t>
  </si>
  <si>
    <t>SCENARIOID</t>
  </si>
  <si>
    <t>Last row:</t>
  </si>
  <si>
    <t>itemName</t>
  </si>
  <si>
    <t>celltypeName</t>
  </si>
  <si>
    <t>Cell Type</t>
  </si>
  <si>
    <t>rowname</t>
  </si>
  <si>
    <t>period</t>
  </si>
  <si>
    <t>Period</t>
  </si>
  <si>
    <t>startdate</t>
  </si>
  <si>
    <t>Start Date</t>
  </si>
  <si>
    <t>enddate</t>
  </si>
  <si>
    <t>End Date</t>
  </si>
  <si>
    <t>ORDER NUMBER</t>
  </si>
  <si>
    <t>LINE NUMBER</t>
  </si>
  <si>
    <t>BOOKING DATE</t>
  </si>
  <si>
    <t>SHIP TO SITE ID</t>
  </si>
  <si>
    <t>LINE TYPE</t>
  </si>
  <si>
    <t>TXN TYPE</t>
  </si>
  <si>
    <t>TXN NUMBER</t>
  </si>
  <si>
    <t>TXN LINE NUMBER</t>
  </si>
  <si>
    <t>DATE OF RECORD</t>
  </si>
  <si>
    <t>PERIOD ID</t>
  </si>
  <si>
    <t>TYPE ID</t>
  </si>
  <si>
    <t>DETAIL ID</t>
  </si>
  <si>
    <t>CONTEXT</t>
  </si>
  <si>
    <t>CONTEXT TYPE</t>
  </si>
  <si>
    <t>ASPECT</t>
  </si>
  <si>
    <t>DOMAIN</t>
  </si>
  <si>
    <t>LOCAL_EFFECTIVE_DT</t>
  </si>
  <si>
    <t>UID_PK</t>
  </si>
  <si>
    <t>REASON</t>
  </si>
  <si>
    <t>CONFIDENCE</t>
  </si>
  <si>
    <t>DESCRIPTION</t>
  </si>
  <si>
    <t>&lt;Rows count="1" total="1"&gt;</t>
  </si>
  <si>
    <t>Corporate Quarter</t>
  </si>
  <si>
    <t>Corporate Month</t>
  </si>
  <si>
    <t>No</t>
  </si>
  <si>
    <t>DETAIL_COUNT</t>
  </si>
  <si>
    <t>Override xls Error</t>
  </si>
  <si>
    <t>USD</t>
  </si>
  <si>
    <t>CURRENCY_INDEX</t>
  </si>
  <si>
    <t>SWUPD_REFRESH_CURRENCY</t>
  </si>
  <si>
    <t>Hyperlinks (all sheets)</t>
  </si>
  <si>
    <t>This should be automatic (now) but double check</t>
  </si>
  <si>
    <t>SWUPDATE</t>
  </si>
  <si>
    <t>Check boolean range</t>
  </si>
  <si>
    <t>Check Rows and Columns</t>
  </si>
  <si>
    <t>Columns</t>
  </si>
  <si>
    <t>Rows</t>
  </si>
  <si>
    <t>Override rows</t>
  </si>
  <si>
    <t>Notes</t>
  </si>
  <si>
    <t>Default Rows Defined</t>
  </si>
  <si>
    <t>Per-Unit Time Series Formulas</t>
  </si>
  <si>
    <t>Revenue &amp; Units Override Formulas</t>
  </si>
  <si>
    <t>Correct Number of Items Mapped</t>
  </si>
  <si>
    <t xml:space="preserve">Cell "FrontEndView!I1" documents how many items can be used. </t>
  </si>
  <si>
    <t>Special Features</t>
  </si>
  <si>
    <t>Front End View (FEV)</t>
  </si>
  <si>
    <t>FEV Margin % Check Box</t>
  </si>
  <si>
    <t xml:space="preserve">Margin percent checkbox near FEV SW logo changes Time Series Label (from "Marg $" to "Marg $") and row numbers from mapping to SWDATA to "margin" divided by "revenue." Box should be marked checked by default for Tellabs. </t>
  </si>
  <si>
    <t>Template Info Updated</t>
  </si>
  <si>
    <t>Hierarchy/Item Toggle</t>
  </si>
  <si>
    <t>Cell FrontEndView!I6 can be select to show item or not. Cell note in that cell for usage.</t>
  </si>
  <si>
    <t>Status %</t>
  </si>
  <si>
    <t>Priority</t>
  </si>
  <si>
    <t>Rows 29 and 89 should be graphed in this template</t>
  </si>
  <si>
    <t>Correct number of columns</t>
  </si>
  <si>
    <t>Data Customer Oriented</t>
  </si>
  <si>
    <t>Metrics &amp; Attributes View</t>
  </si>
  <si>
    <t>Rows and columns correct</t>
  </si>
  <si>
    <t>Quarterly Subtotal</t>
  </si>
  <si>
    <t>Decimals</t>
  </si>
  <si>
    <t>% Metrics graphed</t>
  </si>
  <si>
    <t>FEV Graph</t>
  </si>
  <si>
    <t>SWDATA (hidden)</t>
  </si>
  <si>
    <t>column-wise formulas should not change (allow for N items even in single item)</t>
  </si>
  <si>
    <t>Graph only some metrics (that are a %)</t>
  </si>
  <si>
    <t>Excel Calculated Row Formulas</t>
  </si>
  <si>
    <t>This Sheet should be hidden. Used only by Template configuration consultants and testing team.</t>
  </si>
  <si>
    <t>SWDATA override</t>
  </si>
  <si>
    <t>SWDATA!M4:M10004</t>
  </si>
  <si>
    <t>Section below is for super users only :</t>
  </si>
  <si>
    <t>Historical periods</t>
  </si>
  <si>
    <t>KEY_COL_1</t>
  </si>
  <si>
    <t>KEY_COL_2</t>
  </si>
  <si>
    <t>KEY_COL_3</t>
  </si>
  <si>
    <t>KEY_COL_4</t>
  </si>
  <si>
    <t>KEY_COL_5</t>
  </si>
  <si>
    <t>KEY_COL_6</t>
  </si>
  <si>
    <t>KEY_COL_7</t>
  </si>
  <si>
    <t>KEY_COL_8</t>
  </si>
  <si>
    <t>KEY_COL_9</t>
  </si>
  <si>
    <t>KEY_COL_10</t>
  </si>
  <si>
    <t>KEY_COL_11</t>
  </si>
  <si>
    <t>KEY_COL_12</t>
  </si>
  <si>
    <t>KEY_COL_13</t>
  </si>
  <si>
    <t>KEY_COL_14</t>
  </si>
  <si>
    <t>KEY_COL_15</t>
  </si>
  <si>
    <t>SWUPD_OVERRIDE_ID</t>
  </si>
  <si>
    <t>Live</t>
  </si>
  <si>
    <t>NA</t>
  </si>
  <si>
    <t>OVERRIDESAVEFOLDER</t>
  </si>
  <si>
    <t>DOCUMENTID</t>
  </si>
  <si>
    <t>Time Series</t>
  </si>
  <si>
    <t>Time Series Business Rule</t>
  </si>
  <si>
    <t>Metrics &amp; Attr.</t>
  </si>
  <si>
    <t>Forecast Freeze Fence</t>
  </si>
  <si>
    <t>SWUPD_NUMCHANGES</t>
  </si>
  <si>
    <t>Define:</t>
  </si>
  <si>
    <t>NULL</t>
  </si>
  <si>
    <t>-</t>
  </si>
  <si>
    <t>Filtering Criteria</t>
  </si>
  <si>
    <t>FRONT END ROW RANGE</t>
  </si>
  <si>
    <t>EXTEND FORMULAS</t>
  </si>
  <si>
    <t>Click View:</t>
  </si>
  <si>
    <t>Note: a "1" means a change between SWDATA and front end view</t>
  </si>
  <si>
    <t>i</t>
  </si>
  <si>
    <t>Item:</t>
  </si>
  <si>
    <t>Drop Down Value:</t>
  </si>
  <si>
    <t>Graphed Values</t>
  </si>
  <si>
    <t>Hierarchies</t>
  </si>
  <si>
    <t>Level</t>
  </si>
  <si>
    <t>SW Editable</t>
  </si>
  <si>
    <t>Data Source</t>
  </si>
  <si>
    <t>Graph legend:</t>
  </si>
  <si>
    <t>SECTION FOR SUPER USER ONLY</t>
  </si>
  <si>
    <t>Sum Total View</t>
  </si>
  <si>
    <t>Attribute Documentation</t>
  </si>
  <si>
    <t>PRODUCT HIERARCHY at ALL equals TRUE</t>
  </si>
  <si>
    <t>Ef Ovrrd</t>
  </si>
  <si>
    <t>Qtr</t>
  </si>
  <si>
    <t>SWUPD_XLSROW_NUMCHANGES</t>
  </si>
  <si>
    <t>forecastcycle</t>
  </si>
  <si>
    <t>Wks Description</t>
  </si>
  <si>
    <t>Fulfillment All</t>
  </si>
  <si>
    <t>Customer specific view has been determined</t>
  </si>
  <si>
    <t>SWNOTEMETA tab</t>
  </si>
  <si>
    <t>to be defined in func spec document per template</t>
  </si>
  <si>
    <t>Must delete this tab if present</t>
  </si>
  <si>
    <t>Ambassador_Sheet Tab: delete</t>
  </si>
  <si>
    <t>Cell Format</t>
  </si>
  <si>
    <t xml:space="preserve">modify column: M with 1 for override (zero otherwise), </t>
  </si>
  <si>
    <t>modify only column: C (copy TS name from CM), Columns P onward to simply have the right number of columns (per CM summary tab)</t>
  </si>
  <si>
    <t>3. If you insert a row in SWDATA, insert a matching in FEV</t>
  </si>
  <si>
    <t>2. Don't Cut or Delete Cells without asking an expert (instead copy and paste)</t>
  </si>
  <si>
    <t>4. DO NOT COPY A WORKSHEET from one file to another (instead copy  cells and then paste special)</t>
  </si>
  <si>
    <t>5.  Don’t forget to delete the Ambassador data sheet (same for Report)</t>
  </si>
  <si>
    <t>What not to do - Planning Templates</t>
  </si>
  <si>
    <t>1. Don't sort with Excel data filters. This is destructive to the formulas.   (Same for CM)</t>
  </si>
  <si>
    <t>Planning Template Checklist</t>
  </si>
  <si>
    <t>Steelwedge Calculated</t>
  </si>
  <si>
    <t>Override</t>
  </si>
  <si>
    <t>Invisible</t>
  </si>
  <si>
    <t>Description</t>
  </si>
  <si>
    <t>Custom View</t>
  </si>
  <si>
    <t>Other</t>
  </si>
  <si>
    <t>FULFILLMENT HIERARCHY at ALL equals TRUE</t>
  </si>
  <si>
    <t>Short label</t>
  </si>
  <si>
    <t>Prod All</t>
  </si>
  <si>
    <t>Front end view message:</t>
  </si>
  <si>
    <t>All Worldwide</t>
  </si>
  <si>
    <t>HISTORY_OVERRIDABLE</t>
  </si>
  <si>
    <t>INPUT SHEET DEFINITIONS</t>
  </si>
  <si>
    <t>Name of input sheet</t>
  </si>
  <si>
    <t>Addressable Sheet name</t>
  </si>
  <si>
    <t>Column with override flag</t>
  </si>
  <si>
    <t>Last override row</t>
  </si>
  <si>
    <t>Row range with period ID's</t>
  </si>
  <si>
    <t>Last updateable column</t>
  </si>
  <si>
    <t>Forecast Start Column</t>
  </si>
  <si>
    <t>First override row</t>
  </si>
  <si>
    <t>Row Override key value</t>
  </si>
  <si>
    <t>Override row range</t>
  </si>
  <si>
    <t>Actual number of override rows</t>
  </si>
  <si>
    <t>Override Column</t>
  </si>
  <si>
    <t>Override designator</t>
  </si>
  <si>
    <t>Range to use for calibration</t>
  </si>
  <si>
    <t>SWDR#</t>
  </si>
  <si>
    <t>SWDATA Row # map designator</t>
  </si>
  <si>
    <t>SWDATA Row map column</t>
  </si>
  <si>
    <t>Front Sheet Override Columns ►</t>
  </si>
  <si>
    <t>current date</t>
  </si>
  <si>
    <t>start date</t>
  </si>
  <si>
    <t>start column</t>
  </si>
  <si>
    <t>skip column</t>
  </si>
  <si>
    <t>column to lookup</t>
  </si>
  <si>
    <t>date looked up</t>
  </si>
  <si>
    <t>Time series to graph</t>
  </si>
  <si>
    <t>Available start dates</t>
  </si>
  <si>
    <t>Override in Planning View Only</t>
  </si>
  <si>
    <t>History Overridable</t>
  </si>
  <si>
    <t>Current Period cell reference</t>
  </si>
  <si>
    <t>Date</t>
  </si>
  <si>
    <t>User</t>
  </si>
  <si>
    <t>Reason</t>
  </si>
  <si>
    <t>Confidence</t>
  </si>
  <si>
    <t>Max number of items</t>
  </si>
  <si>
    <t>This tab is used to configure the template. See documentation for additional information.</t>
  </si>
  <si>
    <t>Display by:</t>
  </si>
  <si>
    <t>Simulation Mode</t>
  </si>
  <si>
    <t>Additional Configuration Steps</t>
  </si>
  <si>
    <t>name the template</t>
  </si>
  <si>
    <t>select the 3 time series to graph</t>
  </si>
  <si>
    <t>check available start dates for graph</t>
  </si>
  <si>
    <t>display relevant "at a glance" metrics and check if sum or average</t>
  </si>
  <si>
    <t>check graph data columns</t>
  </si>
  <si>
    <t>delete content of cells for "Scenario Lock" if needed</t>
  </si>
  <si>
    <t>Template Version</t>
  </si>
  <si>
    <t>Reason Codes</t>
  </si>
  <si>
    <t>TS count</t>
  </si>
  <si>
    <t>Data for Graph</t>
  </si>
  <si>
    <t>Z20100701</t>
  </si>
  <si>
    <t>Z20100801</t>
  </si>
  <si>
    <t>Z20100901</t>
  </si>
  <si>
    <t>Z20101001</t>
  </si>
  <si>
    <t>Z20101101</t>
  </si>
  <si>
    <t>Z20101201</t>
  </si>
  <si>
    <t>Z20110101</t>
  </si>
  <si>
    <t>Z20110201</t>
  </si>
  <si>
    <t>Z20110301</t>
  </si>
  <si>
    <t>Z20110401</t>
  </si>
  <si>
    <t>Z20110501</t>
  </si>
  <si>
    <t>Z20110601</t>
  </si>
  <si>
    <t>Z20100731</t>
  </si>
  <si>
    <t>Z20100831</t>
  </si>
  <si>
    <t>Z20100930</t>
  </si>
  <si>
    <t>Z20101031</t>
  </si>
  <si>
    <t>Z20101130</t>
  </si>
  <si>
    <t>Z20101231</t>
  </si>
  <si>
    <t>Z20110131</t>
  </si>
  <si>
    <t>Z20110228</t>
  </si>
  <si>
    <t>Z20110331</t>
  </si>
  <si>
    <t>Z20110430</t>
  </si>
  <si>
    <t>Z20110531</t>
  </si>
  <si>
    <t>Z20110630</t>
  </si>
  <si>
    <t>data validation range for TS to graph</t>
  </si>
  <si>
    <t>data validation range for start date</t>
  </si>
  <si>
    <t>see also the template configuration guide…</t>
  </si>
  <si>
    <t>'Planning View'!R</t>
  </si>
  <si>
    <t>'SWDATA'!M</t>
  </si>
  <si>
    <t>'Planning View'!E</t>
  </si>
  <si>
    <t>YES</t>
  </si>
  <si>
    <t>no. of periods</t>
  </si>
  <si>
    <t>Number of Items Downloaded</t>
  </si>
  <si>
    <t>Length</t>
  </si>
  <si>
    <t>planningview override</t>
  </si>
  <si>
    <t>'Planning View'!B18:B10018</t>
  </si>
  <si>
    <t>Hierarchy</t>
  </si>
  <si>
    <t>Distinct Time Series</t>
  </si>
  <si>
    <t>Item_1</t>
  </si>
  <si>
    <t>Last downloaded item row:</t>
  </si>
  <si>
    <t>Revenue</t>
  </si>
  <si>
    <t>Compare %:</t>
  </si>
  <si>
    <t>ID</t>
  </si>
  <si>
    <t>Count of Distinct Scenario's</t>
  </si>
  <si>
    <t>Distinct Scenario's</t>
  </si>
  <si>
    <t>Scenario_Type</t>
  </si>
  <si>
    <t>ALL</t>
  </si>
  <si>
    <t>No. of Records</t>
  </si>
  <si>
    <t>Start Row No.</t>
  </si>
  <si>
    <r>
      <t xml:space="preserve">NAMED RANGE </t>
    </r>
    <r>
      <rPr>
        <b/>
        <sz val="10"/>
        <rFont val="Arial"/>
        <family val="2"/>
      </rPr>
      <t xml:space="preserve">SWDISTINCTSCENARIO </t>
    </r>
    <r>
      <rPr>
        <sz val="10"/>
        <rFont val="Arial"/>
        <family val="2"/>
      </rPr>
      <t>is used to show Distinct scenario</t>
    </r>
  </si>
  <si>
    <r>
      <t xml:space="preserve">NAMED RANGE </t>
    </r>
    <r>
      <rPr>
        <b/>
        <sz val="10"/>
        <rFont val="Arial"/>
        <family val="2"/>
      </rPr>
      <t>ScenarioType</t>
    </r>
    <r>
      <rPr>
        <sz val="10"/>
        <rFont val="Arial"/>
        <family val="2"/>
      </rPr>
      <t xml:space="preserve"> is used to capture which scenario is selected</t>
    </r>
  </si>
  <si>
    <r>
      <t xml:space="preserve">NAMED RANGE </t>
    </r>
    <r>
      <rPr>
        <b/>
        <sz val="10"/>
        <rFont val="Arial"/>
        <family val="2"/>
      </rPr>
      <t>SWSCENARIO_BS_MAP</t>
    </r>
    <r>
      <rPr>
        <sz val="10"/>
        <rFont val="Arial"/>
        <family val="2"/>
      </rPr>
      <t xml:space="preserve"> WILL HAVE FOLLOWING 4 COLUMNS</t>
    </r>
  </si>
  <si>
    <t>SCENARIO_NAME</t>
  </si>
  <si>
    <t>BASELINE_FEV_ROWNUMBER</t>
  </si>
  <si>
    <t>SCENARIO_FEV_ROWNUMBER</t>
  </si>
  <si>
    <t>SCENARIO_TIMESERIES</t>
  </si>
  <si>
    <t>SCENARIO_TS_ROW_KEY</t>
  </si>
  <si>
    <t>SCENARIO_SWDATA_ROWNUMBER</t>
  </si>
  <si>
    <t>BASELINE_TIMESERIES</t>
  </si>
  <si>
    <t>BASELINE_TS_ROW_KEY</t>
  </si>
  <si>
    <t>BASELINE_SWDATA_ROWNUMBER</t>
  </si>
  <si>
    <t>SCENARIO_META_ID</t>
  </si>
  <si>
    <t>Z20110701</t>
  </si>
  <si>
    <t>Z20110801</t>
  </si>
  <si>
    <t>Z20110901</t>
  </si>
  <si>
    <t>Z20111001</t>
  </si>
  <si>
    <t>Z20111101</t>
  </si>
  <si>
    <t>Z20111201</t>
  </si>
  <si>
    <t>Z20120101</t>
  </si>
  <si>
    <t>Z20120201</t>
  </si>
  <si>
    <t>Z20120301</t>
  </si>
  <si>
    <t>Z20120401</t>
  </si>
  <si>
    <t>Z20120501</t>
  </si>
  <si>
    <t>Z20120601</t>
  </si>
  <si>
    <t>Z20110731</t>
  </si>
  <si>
    <t>Z20110831</t>
  </si>
  <si>
    <t>Z20110930</t>
  </si>
  <si>
    <t>Z20111031</t>
  </si>
  <si>
    <t>Z20111130</t>
  </si>
  <si>
    <t>Z20111231</t>
  </si>
  <si>
    <t>Z20120131</t>
  </si>
  <si>
    <t>Z20120229</t>
  </si>
  <si>
    <t>Z20120331</t>
  </si>
  <si>
    <t>Z20120430</t>
  </si>
  <si>
    <t>Z20120531</t>
  </si>
  <si>
    <t>Z20120630</t>
  </si>
  <si>
    <t>ALL|ALL~~ALL</t>
  </si>
  <si>
    <t>Thu Apr 01 00:00:00 PDT 2010</t>
  </si>
  <si>
    <t>Sat May 01 00:00:00 PDT 2010</t>
  </si>
  <si>
    <t>Tue Jun 01 00:00:00 PDT 2010</t>
  </si>
  <si>
    <t>Thu Jul 01 00:00:00 PDT 2010</t>
  </si>
  <si>
    <t>Sun Aug 01 00:00:00 PDT 2010</t>
  </si>
  <si>
    <t>Wed Sep 01 00:00:00 PDT 2010</t>
  </si>
  <si>
    <t>Fri Oct 01 00:00:00 PDT 2010</t>
  </si>
  <si>
    <t>Mon Nov 01 00:00:00 PDT 2010</t>
  </si>
  <si>
    <t>Wed Dec 01 00:00:00 PST 2010</t>
  </si>
  <si>
    <t>Sat Jan 01 00:00:00 PST 2011</t>
  </si>
  <si>
    <t>Tue Feb 01 00:00:00 PST 2011</t>
  </si>
  <si>
    <t>Tue Mar 01 00:00:00 PST 2011</t>
  </si>
  <si>
    <t>Fri Apr 01 00:00:00 PDT 2011</t>
  </si>
  <si>
    <t>Sun May 01 00:00:00 PDT 2011</t>
  </si>
  <si>
    <t>Wed Jun 01 00:00:00 PDT 2011</t>
  </si>
  <si>
    <t>Fri Jul 01 00:00:00 PDT 2011</t>
  </si>
  <si>
    <t>Mon Aug 01 00:00:00 PDT 2011</t>
  </si>
  <si>
    <t>Thu Sep 01 00:00:00 PDT 2011</t>
  </si>
  <si>
    <t>Fri Apr 30 23:59:59 PDT 2010</t>
  </si>
  <si>
    <t>Mon May 31 23:59:59 PDT 2010</t>
  </si>
  <si>
    <t>Wed Jun 30 23:59:59 PDT 2010</t>
  </si>
  <si>
    <t>Sat Jul 31 23:59:59 PDT 2010</t>
  </si>
  <si>
    <t>Tue Aug 31 23:59:59 PDT 2010</t>
  </si>
  <si>
    <t>Thu Sep 30 23:59:59 PDT 2010</t>
  </si>
  <si>
    <t>Sun Oct 31 23:59:59 PDT 2010</t>
  </si>
  <si>
    <t>Tue Nov 30 23:59:59 PST 2010</t>
  </si>
  <si>
    <t>Fri Dec 31 23:59:59 PST 2010</t>
  </si>
  <si>
    <t>Mon Jan 31 23:59:59 PST 2011</t>
  </si>
  <si>
    <t>Mon Feb 28 23:59:59 PST 2011</t>
  </si>
  <si>
    <t>Thu Mar 31 23:59:59 PDT 2011</t>
  </si>
  <si>
    <t>Sat Apr 30 23:59:59 PDT 2011</t>
  </si>
  <si>
    <t>Tue May 31 23:59:59 PDT 2011</t>
  </si>
  <si>
    <t>Thu Jun 30 23:59:59 PDT 2011</t>
  </si>
  <si>
    <t>Sun Jul 31 23:59:59 PDT 2011</t>
  </si>
  <si>
    <t>Wed Aug 31 23:59:59 PDT 2011</t>
  </si>
  <si>
    <t>Fri Sep 30 23:59:59 PDT 2011</t>
  </si>
  <si>
    <t>Change View</t>
  </si>
  <si>
    <t>1_PARENT00001_DMACTUALS_INDEPENDENT:CATALOGDETAIL:UNITS:No Perspective:default:Live:0</t>
  </si>
  <si>
    <t>1_PARENT00001_DMACTUALS_INDEPENDENT:CATALOGDETAIL:REVENUE:No Perspective:default:Live:0</t>
  </si>
  <si>
    <t>1_PARENT00001_DMOPEN_INDEPENDENT:CATALOGDETAIL:UNITS:No Perspective:default:Live:0</t>
  </si>
  <si>
    <t>Sat Oct 01 00:00:00 PDT 2011</t>
  </si>
  <si>
    <t>Tue Nov 01 00:00:00 PDT 2011</t>
  </si>
  <si>
    <t>Thu Dec 01 00:00:00 PST 2011</t>
  </si>
  <si>
    <t>Sun Jan 01 00:00:00 PST 2012</t>
  </si>
  <si>
    <t>Wed Feb 01 00:00:00 PST 2012</t>
  </si>
  <si>
    <t>Thu Mar 01 00:00:00 PST 2012</t>
  </si>
  <si>
    <t>Sun Apr 01 00:00:00 PDT 2012</t>
  </si>
  <si>
    <t>Tue May 01 00:00:00 PDT 2012</t>
  </si>
  <si>
    <t>Fri Jun 01 00:00:00 PDT 2012</t>
  </si>
  <si>
    <t>Mon Oct 31 23:59:59 PDT 2011</t>
  </si>
  <si>
    <t>Wed Nov 30 23:59:59 PST 2011</t>
  </si>
  <si>
    <t>Sat Dec 31 23:59:59 PST 2011</t>
  </si>
  <si>
    <t>Tue Jan 31 23:59:59 PST 2012</t>
  </si>
  <si>
    <t>Wed Feb 29 23:59:59 PST 2012</t>
  </si>
  <si>
    <t>Sat Mar 31 23:59:59 PDT 2012</t>
  </si>
  <si>
    <t>Mon Apr 30 23:59:59 PDT 2012</t>
  </si>
  <si>
    <t>Thu May 31 23:59:59 PDT 2012</t>
  </si>
  <si>
    <t>Sat Jun 30 23:59:59 PDT 2012</t>
  </si>
  <si>
    <t>&lt;mydocuments&gt;\SteelWedge\CE6\ed\swoverrides\092010</t>
  </si>
  <si>
    <t>currentSelectedLocale</t>
  </si>
  <si>
    <t>en_US</t>
  </si>
  <si>
    <t>8654d5710a0100aa0205ccde62695948</t>
  </si>
  <si>
    <t>A</t>
  </si>
  <si>
    <t>GBY.PRODUCT HIERARCHY at FAMILY_CD equals SPR-77</t>
  </si>
  <si>
    <t>GBY.CUSTOMER HIERARCHY at ALL equals TRUE</t>
  </si>
  <si>
    <t>GBY.SOURCE HIERARCHY at ALL equals TRUE</t>
  </si>
  <si>
    <t>Template Time Series</t>
  </si>
  <si>
    <t>AMERICAN EXPRESS100^AMERICAN EXPRESS100</t>
  </si>
  <si>
    <t>PROD_SITE_COUNT</t>
  </si>
  <si>
    <t>Items Filtered:</t>
  </si>
  <si>
    <t>No TS hidden</t>
  </si>
  <si>
    <t>No. items</t>
  </si>
  <si>
    <t>Desc</t>
  </si>
  <si>
    <t>ID &amp; Desc</t>
  </si>
  <si>
    <t>Yes</t>
  </si>
  <si>
    <t>0.0</t>
  </si>
  <si>
    <t/>
  </si>
  <si>
    <t>Source|1001~~CalcPad 1000</t>
  </si>
  <si>
    <t>Start Date:</t>
  </si>
  <si>
    <t>At a Glance</t>
  </si>
  <si>
    <t>gbalaji</t>
  </si>
  <si>
    <t>No Perspective</t>
  </si>
  <si>
    <t>D876-GP210DB:074-650000:051^GP210DB:WESTCON EQUIP &amp; RENTALS:NIJMEGEN</t>
  </si>
  <si>
    <t>PRODUCT|D876-GP210DB~~GP210DB</t>
  </si>
  <si>
    <t>CUSTOMER|074-650000~~WESTCON EQUIP &amp; RENTALS</t>
  </si>
  <si>
    <t>Planning Dashboard</t>
  </si>
  <si>
    <t>Planning View'!AI18:AW18</t>
  </si>
  <si>
    <t>Search Metric (All)</t>
  </si>
  <si>
    <t>Customer</t>
  </si>
  <si>
    <t>Steelwedge</t>
  </si>
  <si>
    <t>External System</t>
  </si>
  <si>
    <t>PERIOD_MAPE</t>
  </si>
  <si>
    <t>Sales_Item_Id</t>
  </si>
  <si>
    <t>Sales_Item_Description</t>
  </si>
  <si>
    <t>Net_Element_Version_Id</t>
  </si>
  <si>
    <t>Net_Element_Version_Description</t>
  </si>
  <si>
    <t>Net_Element_Id</t>
  </si>
  <si>
    <t>Net_Element_Description</t>
  </si>
  <si>
    <t>Business_Line_Id</t>
  </si>
  <si>
    <t>Business_Line_Description</t>
  </si>
  <si>
    <t>Business_Unit_Id</t>
  </si>
  <si>
    <t>Business_Unit_Description</t>
  </si>
  <si>
    <t>Unit_Class_Id</t>
  </si>
  <si>
    <t>Unit_Class_Description</t>
  </si>
  <si>
    <t>SW_Prod_Type</t>
  </si>
  <si>
    <t>Unit_Of_Measure</t>
  </si>
  <si>
    <t>Lead_KSI_Flag</t>
  </si>
  <si>
    <t>DSP_Product_Family</t>
  </si>
  <si>
    <t>DSP_Product_Line</t>
  </si>
  <si>
    <t>SNP_Relevance</t>
  </si>
  <si>
    <t>Phase_In_Start_Date</t>
  </si>
  <si>
    <t>Phase_Out_Start_Date</t>
  </si>
  <si>
    <t>Free_Sales_Start_Date</t>
  </si>
  <si>
    <t>PIPO_Activity_Scheduled</t>
  </si>
  <si>
    <t>Replaced_By</t>
  </si>
  <si>
    <t>To_Replace</t>
  </si>
  <si>
    <t>Last_Order_Date</t>
  </si>
  <si>
    <t>Last_Delivery_Date</t>
  </si>
  <si>
    <t>DPA_Reporting_Flag</t>
  </si>
  <si>
    <t>GIC</t>
  </si>
  <si>
    <t>Management_Reporting_Flag</t>
  </si>
  <si>
    <t>Port_Factor</t>
  </si>
  <si>
    <t>Planning_Status</t>
  </si>
  <si>
    <t>Planning_Type</t>
  </si>
  <si>
    <t>Product_Category</t>
  </si>
  <si>
    <t>Product_Lifecycle_State</t>
  </si>
  <si>
    <t>KSI_CT_CT_Planning_Start_Period</t>
  </si>
  <si>
    <t>Is_Active</t>
  </si>
  <si>
    <t>Is_Discontinued</t>
  </si>
  <si>
    <t>Group_Key_Id</t>
  </si>
  <si>
    <t>Group_Key_Description</t>
  </si>
  <si>
    <t>Customer_Team_Id</t>
  </si>
  <si>
    <t>Customer_Team_Description</t>
  </si>
  <si>
    <t>Sub_Region_Id</t>
  </si>
  <si>
    <t>Sub_Region_Description</t>
  </si>
  <si>
    <t>Region_Id</t>
  </si>
  <si>
    <t>Region_Description</t>
  </si>
  <si>
    <t>Cluster_Id</t>
  </si>
  <si>
    <t>Cluster_Description</t>
  </si>
  <si>
    <t>Global_Id</t>
  </si>
  <si>
    <t>Global_Description</t>
  </si>
  <si>
    <t>Country</t>
  </si>
  <si>
    <t>Country_Description</t>
  </si>
  <si>
    <t>NSN_Region</t>
  </si>
  <si>
    <t>NSN_Sub_Region</t>
  </si>
  <si>
    <t>Planning_Mode_Flag</t>
  </si>
  <si>
    <t>Global_CBT_Id</t>
  </si>
  <si>
    <t>Global_CBT_Description</t>
  </si>
  <si>
    <t>CBT_Id</t>
  </si>
  <si>
    <t>CBT_Description</t>
  </si>
  <si>
    <t xml:space="preserve">Product </t>
  </si>
  <si>
    <t>MAPE (Mean Absolute Percent Error) of past 3 months of Region Adj (Units) against Deliveries (Units)</t>
  </si>
  <si>
    <t>Last 3 months Orders</t>
  </si>
  <si>
    <t>Orders (Units) - Current + future 2 months</t>
  </si>
  <si>
    <t>L3MO</t>
  </si>
  <si>
    <t>N3MO</t>
  </si>
  <si>
    <t>Initial Forecast</t>
  </si>
  <si>
    <t>Market</t>
  </si>
  <si>
    <t>Customer Request</t>
  </si>
  <si>
    <t>Project Volume</t>
  </si>
  <si>
    <t>Supply Issue</t>
  </si>
  <si>
    <t>Promotion</t>
  </si>
  <si>
    <t>Last Modified  on 7/23/2012 by gbalaji</t>
  </si>
  <si>
    <t>NO</t>
  </si>
  <si>
    <t>EUR</t>
  </si>
  <si>
    <t>EUR Dollar</t>
  </si>
  <si>
    <t>Loaded (Trans)</t>
  </si>
  <si>
    <t>Region Plan KSI Template</t>
  </si>
  <si>
    <t>Orders (Units)</t>
  </si>
  <si>
    <t>Past Due Backlog (Units)</t>
  </si>
  <si>
    <t>Deliveries (Units)</t>
  </si>
  <si>
    <t>Regional Confirm VBP (Units)</t>
  </si>
  <si>
    <t>Regional Confirm CBP (Units)</t>
  </si>
  <si>
    <t>Regional VBP plus CBP Total (Units)</t>
  </si>
  <si>
    <t>Locked CT Value Based Plan (Units)</t>
  </si>
  <si>
    <t>Locked Configuration Based Plan (Units)</t>
  </si>
  <si>
    <t>Locked VBP plus CBP Total (Units)</t>
  </si>
  <si>
    <t>Last Month Regional Confirm VBP (Units)</t>
  </si>
  <si>
    <t>Last Month Regional Confirm CBP (Units)</t>
  </si>
  <si>
    <t>Last Month Regional VBP plus CBP Total (Units)</t>
  </si>
  <si>
    <t>Last Month Locked CT Value Based Plan (Units)</t>
  </si>
  <si>
    <t>Last Month Locked Configuration Based Plan (Units)</t>
  </si>
  <si>
    <t>Last Month Locked VBP plus CBP Total (Units)</t>
  </si>
  <si>
    <t>Region VBP Adj (Units)</t>
  </si>
  <si>
    <t>Region Adj (Units)</t>
  </si>
  <si>
    <t>Latest Estimate (units)</t>
  </si>
  <si>
    <t>Sum of order_ quantity by period .  Order_Quantity is the quantity for the order.</t>
  </si>
  <si>
    <t>Calculated based on attach rate * Region CBP Override Region Filter (Units)</t>
  </si>
  <si>
    <t>Equal to CT Value Based Plan (Units) once "CT Plan Lock" workflow has been triggered</t>
  </si>
  <si>
    <t>Equal to Configuration Based Plan (Units) once "CT Plan Lock" workflow has been triggered</t>
  </si>
  <si>
    <t>"Locked Value Based Plan (Units)" + "Locked Configuration Based Plan (Units)"</t>
  </si>
  <si>
    <t>Locked CT Value Based Plan (Units) Plan at the Cycle Roll</t>
  </si>
  <si>
    <t>Locked Configuration Based Plan (Units) Plan at the Cycle Roll</t>
  </si>
  <si>
    <t>"Last Month Locked VBP (Units)" + "Last Month Locked Configuration Based Plan (Units)"</t>
  </si>
  <si>
    <t>Entered by the Regional Planner to represent expected volumes (Entered at Business Line and Customer Team) (History is not editable)</t>
  </si>
  <si>
    <t>UOM_INDEX</t>
  </si>
  <si>
    <t>SWUPD_REFRESH_UOM</t>
  </si>
  <si>
    <t>Planning UOM</t>
  </si>
  <si>
    <t xml:space="preserve">Regional Confirm VBP detail (Units) </t>
  </si>
  <si>
    <t xml:space="preserve">Sum of SWF Regional Opportunities (Euro) / Avg Planning Value (Euro)  </t>
  </si>
  <si>
    <t>"Regional Confirm VBP detail (Units)" + "Regional Confirm CBP (Units)"</t>
  </si>
  <si>
    <t>Default to "CT VBP (Units)" disaggregated from NEV/GK  based on the Configuration Based Plan (Units)</t>
  </si>
  <si>
    <t>Calculated based on attach rate * CT CBP Override Risk Filter (Units)</t>
  </si>
  <si>
    <t>"CT Value Based Plan (Units)" + "Configuration Based Plan (Units)"</t>
  </si>
  <si>
    <t>Equal to Regional Confirm VBP (Units) disaggregated to the detail level based on the Regional Confirm CBP (Units) TS.</t>
  </si>
  <si>
    <t>CT Value Based Plan (Units)</t>
  </si>
  <si>
    <t>Configuration Based Plan (Units)</t>
  </si>
  <si>
    <t>VBP plus CBP Total (Units)</t>
  </si>
  <si>
    <t>First item</t>
  </si>
  <si>
    <t>Unique TS</t>
  </si>
  <si>
    <t>Sum of delivery_quantity by period where delivery_status is completed (“C”) or partially delivered (“B”) in the period indicated by delivery_date.</t>
  </si>
  <si>
    <t xml:space="preserve">Sum of the difference between order_quantity and delivery_quanity by period with delivery_status is partially delivered (“B”) or not delivered (“A”) and the customer_request_date is older than current date.  NSN is only interested in the backlog in the past six months. </t>
  </si>
  <si>
    <t>Last Month Regional CBP Adj (Units)</t>
  </si>
  <si>
    <t>Region CBP Adj (Units)</t>
  </si>
  <si>
    <t>Default to "Regional Confirm CBP (Units)". Only ITEMS are overridable. Every month when the “CT Plan Lock” event is triggered, the Regional CBP Adj (Units)  will get copied to the Last month regional CBP Adj (units) time series.   The overrides of regional planners will then be reset to the default rule where the values becomes equal to Regional Confirm CBP (Units).</t>
  </si>
  <si>
    <t>"Region VBP Adj (Units) + Regional CBP Adj (Units)"</t>
  </si>
  <si>
    <t>Last Month Regional VBP Adj (Units)</t>
  </si>
  <si>
    <t>"Last Month Regional VBP Adj (Units)" + "Last Month Regional CBP Adj (Units)"</t>
  </si>
  <si>
    <t>Default to "Regional Confirm VBP detail (Units) " Only ITEMS are overridable. • Every month when CT Head triggers the “CT Plan Lock” event is triggered, the Regional VBP Adj (Units)  will get copied to the Last Month Regional CBP Adj (units) time series.   The overrides of regional planners will then be reset to the default rule where the values becomes equal to Regional Confirm VBP detail(Units)..</t>
  </si>
  <si>
    <t>Regional CBP Adj (Units) Plan from previous period. The values will be refresh prior to CT Plan Lock.</t>
  </si>
  <si>
    <t>Regional VBP Adj (Units) Plan from previous period. The values will be refresh prior to CT Plan Lock.</t>
  </si>
  <si>
    <t>Phase_In_End_date</t>
  </si>
  <si>
    <t>Phase_Out_End_Date</t>
  </si>
  <si>
    <t>Version_Flag</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</si>
</sst>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8" formatCode="&quot;$&quot;#,##0.00_);[Red]\(&quot;$&quot;#,##0.00\)"/>
    <numFmt numFmtId="44" formatCode="_(&quot;$&quot;* #,##0.00_);_(&quot;$&quot;* \(#,##0.00\);_(&quot;$&quot;* &quot;-&quot;??_);_(@_)"/>
    <numFmt numFmtId="43" formatCode="_(* #,##0.00_);_(* \(#,##0.00\);_(* &quot;-&quot;??_);_(@_)"/>
    <numFmt numFmtId="164" formatCode="0.0%"/>
    <numFmt numFmtId="165" formatCode="0.0000"/>
    <numFmt numFmtId="166" formatCode="_(* #,##0_);_(* \(#,##0\);_(* &quot;-&quot;??_);_(@_)"/>
    <numFmt numFmtId="167" formatCode=";;;\∆"/>
    <numFmt numFmtId="168" formatCode="[$-409]mmm\-yy;@"/>
    <numFmt numFmtId="169" formatCode="[$-409]d\-mmm\-yy;@"/>
    <numFmt numFmtId="170" formatCode="_-&quot;£&quot;* #,##0.00_-;\-&quot;£&quot;* #,##0.00_-;_-&quot;£&quot;* &quot;-&quot;??_-;_-@_-"/>
    <numFmt numFmtId="171" formatCode="_-* #,##0.00_-;\-* #,##0.00_-;_-* &quot;-&quot;??_-;_-@_-"/>
    <numFmt numFmtId="172" formatCode="mm\-yyyy"/>
    <numFmt numFmtId="173" formatCode="mm/dd/yyyy"/>
  </numFmts>
  <fonts count="79" x14ac:knownFonts="1">
    <font>
      <sz val="10"/>
      <name val="Arial"/>
    </font>
    <font>
      <sz val="11"/>
      <color theme="1"/>
      <name val="Calibri"/>
      <family val="2"/>
      <scheme val="minor"/>
    </font>
    <font>
      <sz val="10"/>
      <name val="Arial"/>
      <family val="2"/>
    </font>
    <font>
      <b/>
      <sz val="10"/>
      <name val="Arial"/>
      <family val="2"/>
    </font>
    <font>
      <u/>
      <sz val="10"/>
      <color indexed="12"/>
      <name val="Arial"/>
      <family val="2"/>
    </font>
    <font>
      <b/>
      <sz val="10"/>
      <color indexed="12"/>
      <name val="Arial"/>
      <family val="2"/>
    </font>
    <font>
      <i/>
      <sz val="10"/>
      <name val="Arial"/>
      <family val="2"/>
    </font>
    <font>
      <b/>
      <sz val="10"/>
      <name val="Arial Narrow"/>
      <family val="2"/>
    </font>
    <font>
      <sz val="10"/>
      <name val="Arial Narrow"/>
      <family val="2"/>
    </font>
    <font>
      <sz val="8"/>
      <name val="Arial"/>
      <family val="2"/>
    </font>
    <font>
      <sz val="6"/>
      <name val="Arial"/>
      <family val="2"/>
    </font>
    <font>
      <sz val="10"/>
      <name val="Arial"/>
      <family val="2"/>
    </font>
    <font>
      <sz val="10"/>
      <color indexed="11"/>
      <name val="Arial"/>
      <family val="2"/>
    </font>
    <font>
      <b/>
      <sz val="10"/>
      <color indexed="20"/>
      <name val="Arial"/>
      <family val="2"/>
    </font>
    <font>
      <sz val="10"/>
      <color indexed="20"/>
      <name val="Arial"/>
      <family val="2"/>
    </font>
    <font>
      <sz val="3"/>
      <name val="Arial"/>
      <family val="2"/>
    </font>
    <font>
      <sz val="9"/>
      <name val="Arial"/>
      <family val="2"/>
    </font>
    <font>
      <b/>
      <sz val="10"/>
      <color indexed="9"/>
      <name val="Arial"/>
      <family val="2"/>
    </font>
    <font>
      <sz val="10"/>
      <color indexed="22"/>
      <name val="Arial Narrow"/>
      <family val="2"/>
    </font>
    <font>
      <b/>
      <sz val="8"/>
      <name val="Arial"/>
      <family val="2"/>
    </font>
    <font>
      <sz val="8"/>
      <name val="Arial"/>
      <family val="2"/>
    </font>
    <font>
      <sz val="10"/>
      <color indexed="22"/>
      <name val="Arial"/>
      <family val="2"/>
    </font>
    <font>
      <i/>
      <sz val="8"/>
      <name val="Arial"/>
      <family val="2"/>
    </font>
    <font>
      <b/>
      <sz val="8"/>
      <color indexed="81"/>
      <name val="Tahoma"/>
      <family val="2"/>
    </font>
    <font>
      <sz val="8"/>
      <color indexed="81"/>
      <name val="Tahoma"/>
      <family val="2"/>
    </font>
    <font>
      <b/>
      <sz val="9"/>
      <name val="Arial"/>
      <family val="2"/>
    </font>
    <font>
      <sz val="9"/>
      <color indexed="11"/>
      <name val="Arial"/>
      <family val="2"/>
    </font>
    <font>
      <b/>
      <sz val="9"/>
      <color indexed="10"/>
      <name val="Arial"/>
      <family val="2"/>
    </font>
    <font>
      <sz val="10"/>
      <color indexed="49"/>
      <name val="Arial"/>
      <family val="2"/>
    </font>
    <font>
      <sz val="9"/>
      <color indexed="8"/>
      <name val="Arial"/>
      <family val="2"/>
    </font>
    <font>
      <b/>
      <sz val="10"/>
      <color indexed="8"/>
      <name val="Arial"/>
      <family val="2"/>
    </font>
    <font>
      <i/>
      <sz val="9"/>
      <color indexed="8"/>
      <name val="Arial"/>
      <family val="2"/>
    </font>
    <font>
      <sz val="10"/>
      <color indexed="8"/>
      <name val="Arial"/>
      <family val="2"/>
    </font>
    <font>
      <b/>
      <sz val="10"/>
      <name val="Arial"/>
      <family val="2"/>
    </font>
    <font>
      <sz val="10"/>
      <name val="Arial"/>
      <family val="2"/>
    </font>
    <font>
      <sz val="8"/>
      <color indexed="15"/>
      <name val="Arial"/>
      <family val="2"/>
    </font>
    <font>
      <sz val="9"/>
      <color indexed="81"/>
      <name val="Tahoma"/>
      <family val="2"/>
    </font>
    <font>
      <sz val="10"/>
      <color indexed="18"/>
      <name val="Arial"/>
      <family val="2"/>
    </font>
    <font>
      <sz val="8"/>
      <color indexed="10"/>
      <name val="Tahoma"/>
      <family val="2"/>
    </font>
    <font>
      <sz val="9"/>
      <color indexed="9"/>
      <name val="Arial"/>
      <family val="2"/>
    </font>
    <font>
      <b/>
      <sz val="10"/>
      <color indexed="18"/>
      <name val="Arial"/>
      <family val="2"/>
    </font>
    <font>
      <sz val="9"/>
      <color indexed="18"/>
      <name val="Arial"/>
      <family val="2"/>
    </font>
    <font>
      <b/>
      <sz val="9"/>
      <color indexed="18"/>
      <name val="Arial"/>
      <family val="2"/>
    </font>
    <font>
      <sz val="10"/>
      <color indexed="54"/>
      <name val="Arial"/>
      <family val="2"/>
    </font>
    <font>
      <sz val="10"/>
      <color indexed="54"/>
      <name val="Arial"/>
      <family val="2"/>
    </font>
    <font>
      <u/>
      <sz val="10"/>
      <color indexed="18"/>
      <name val="Arial"/>
      <family val="2"/>
    </font>
    <font>
      <sz val="10"/>
      <color indexed="18"/>
      <name val="Arial"/>
      <family val="2"/>
    </font>
    <font>
      <b/>
      <sz val="16"/>
      <color indexed="18"/>
      <name val="Arial"/>
      <family val="2"/>
    </font>
    <font>
      <b/>
      <sz val="10"/>
      <name val="Arial"/>
      <family val="2"/>
    </font>
    <font>
      <sz val="9"/>
      <color indexed="14"/>
      <name val="Arial"/>
      <family val="2"/>
    </font>
    <font>
      <sz val="9"/>
      <color theme="0"/>
      <name val="Arial"/>
      <family val="2"/>
    </font>
    <font>
      <b/>
      <sz val="9"/>
      <color indexed="49"/>
      <name val="Arial"/>
      <family val="2"/>
    </font>
    <font>
      <b/>
      <sz val="9"/>
      <color indexed="9"/>
      <name val="Arial"/>
      <family val="2"/>
    </font>
    <font>
      <sz val="9"/>
      <color indexed="49"/>
      <name val="Arial"/>
      <family val="2"/>
    </font>
    <font>
      <sz val="9"/>
      <color indexed="53"/>
      <name val="Arial"/>
      <family val="2"/>
    </font>
    <font>
      <sz val="9"/>
      <color indexed="51"/>
      <name val="Arial"/>
      <family val="2"/>
    </font>
    <font>
      <sz val="9"/>
      <color indexed="19"/>
      <name val="Arial"/>
      <family val="2"/>
    </font>
    <font>
      <b/>
      <sz val="9"/>
      <color theme="0"/>
      <name val="Arial"/>
      <family val="2"/>
    </font>
    <font>
      <sz val="9"/>
      <color theme="4" tint="-0.499984740745262"/>
      <name val="Arial"/>
      <family val="2"/>
    </font>
    <font>
      <sz val="9"/>
      <color theme="4" tint="-0.249977111117893"/>
      <name val="Arial"/>
      <family val="2"/>
    </font>
    <font>
      <b/>
      <sz val="10"/>
      <color theme="0"/>
      <name val="Arial"/>
      <family val="2"/>
    </font>
    <font>
      <sz val="9"/>
      <color theme="1" tint="0.34998626667073579"/>
      <name val="Arial"/>
      <family val="2"/>
    </font>
    <font>
      <b/>
      <i/>
      <sz val="9"/>
      <color theme="4" tint="-0.249977111117893"/>
      <name val="Arial"/>
      <family val="2"/>
    </font>
    <font>
      <b/>
      <sz val="6.25"/>
      <color rgb="FF464B4E"/>
      <name val="Arial"/>
      <family val="2"/>
    </font>
    <font>
      <b/>
      <sz val="9"/>
      <name val="Wingdings 3"/>
      <family val="1"/>
      <charset val="2"/>
    </font>
    <font>
      <b/>
      <sz val="9"/>
      <color theme="1" tint="0.249977111117893"/>
      <name val="Arial"/>
      <family val="2"/>
    </font>
    <font>
      <b/>
      <i/>
      <sz val="9"/>
      <color theme="0"/>
      <name val="Arial"/>
      <family val="2"/>
    </font>
    <font>
      <b/>
      <sz val="9"/>
      <color rgb="FF6E55A1"/>
      <name val="Arial"/>
      <family val="2"/>
    </font>
    <font>
      <sz val="11"/>
      <name val="Calibri"/>
      <family val="2"/>
    </font>
    <font>
      <b/>
      <sz val="15"/>
      <name val="Arial"/>
      <family val="2"/>
    </font>
    <font>
      <b/>
      <sz val="10"/>
      <color rgb="FFFF0000"/>
      <name val="Arial"/>
      <family val="2"/>
    </font>
    <font>
      <u/>
      <sz val="10"/>
      <color rgb="FF0000FF"/>
      <name val="Arial"/>
      <family val="2"/>
    </font>
    <font>
      <b/>
      <sz val="14"/>
      <color theme="1"/>
      <name val="Arial"/>
      <family val="2"/>
    </font>
    <font>
      <b/>
      <sz val="9"/>
      <color rgb="FF0000FF"/>
      <name val="Arial"/>
      <family val="2"/>
    </font>
    <font>
      <sz val="10"/>
      <color theme="0"/>
      <name val="Arial"/>
      <family val="2"/>
    </font>
    <font>
      <b/>
      <sz val="9"/>
      <color theme="1"/>
      <name val="Arial"/>
      <family val="2"/>
    </font>
    <font>
      <b/>
      <sz val="8"/>
      <color theme="1"/>
      <name val="Arial"/>
      <family val="2"/>
    </font>
    <font>
      <b/>
      <sz val="10"/>
      <color indexed="81"/>
      <name val="Tahoma"/>
      <family val="2"/>
    </font>
    <font>
      <sz val="9"/>
      <color theme="1"/>
      <name val="Arial"/>
      <family val="2"/>
    </font>
  </fonts>
  <fills count="21">
    <fill>
      <patternFill patternType="none"/>
    </fill>
    <fill>
      <patternFill patternType="gray125"/>
    </fill>
    <fill>
      <patternFill patternType="solid">
        <fgColor indexed="22"/>
        <bgColor indexed="64"/>
      </patternFill>
    </fill>
    <fill>
      <patternFill patternType="solid">
        <fgColor indexed="14"/>
        <bgColor indexed="64"/>
      </patternFill>
    </fill>
    <fill>
      <patternFill patternType="solid">
        <fgColor indexed="47"/>
        <bgColor indexed="64"/>
      </patternFill>
    </fill>
    <fill>
      <patternFill patternType="solid">
        <fgColor indexed="63"/>
        <bgColor indexed="64"/>
      </patternFill>
    </fill>
    <fill>
      <patternFill patternType="solid">
        <fgColor indexed="11"/>
        <bgColor indexed="64"/>
      </patternFill>
    </fill>
    <fill>
      <patternFill patternType="solid">
        <fgColor indexed="42"/>
        <bgColor indexed="64"/>
      </patternFill>
    </fill>
    <fill>
      <patternFill patternType="solid">
        <fgColor indexed="41"/>
        <bgColor indexed="64"/>
      </patternFill>
    </fill>
    <fill>
      <patternFill patternType="solid">
        <fgColor indexed="49"/>
        <bgColor indexed="64"/>
      </patternFill>
    </fill>
    <fill>
      <patternFill patternType="solid">
        <fgColor indexed="13"/>
        <bgColor indexed="64"/>
      </patternFill>
    </fill>
    <fill>
      <patternFill patternType="solid">
        <fgColor indexed="50"/>
        <bgColor indexed="64"/>
      </patternFill>
    </fill>
    <fill>
      <patternFill patternType="solid">
        <fgColor indexed="46"/>
        <bgColor indexed="64"/>
      </patternFill>
    </fill>
    <fill>
      <patternFill patternType="solid">
        <fgColor indexed="9"/>
        <bgColor indexed="64"/>
      </patternFill>
    </fill>
    <fill>
      <gradientFill degree="90">
        <stop position="0">
          <color theme="0"/>
        </stop>
        <stop position="0.5">
          <color theme="0" tint="-0.1490218817712943"/>
        </stop>
        <stop position="1">
          <color theme="0"/>
        </stop>
      </gradientFill>
    </fill>
    <fill>
      <patternFill patternType="solid">
        <fgColor theme="0"/>
        <bgColor indexed="64"/>
      </patternFill>
    </fill>
    <fill>
      <patternFill patternType="solid">
        <fgColor rgb="FFFFFF00"/>
        <bgColor auto="1"/>
      </patternFill>
    </fill>
    <fill>
      <gradientFill degree="90">
        <stop position="0">
          <color theme="0"/>
        </stop>
        <stop position="0.5">
          <color theme="0" tint="-0.25098422193060094"/>
        </stop>
        <stop position="1">
          <color theme="0"/>
        </stop>
      </gradientFill>
    </fill>
    <fill>
      <gradientFill degree="90">
        <stop position="0">
          <color theme="7"/>
        </stop>
        <stop position="0.5">
          <color theme="7" tint="-0.25098422193060094"/>
        </stop>
        <stop position="1">
          <color theme="7"/>
        </stop>
      </gradientFill>
    </fill>
    <fill>
      <gradientFill degree="270">
        <stop position="0">
          <color theme="7" tint="0.80001220740379042"/>
        </stop>
        <stop position="1">
          <color theme="7" tint="0.40000610370189521"/>
        </stop>
      </gradientFill>
    </fill>
    <fill>
      <gradientFill degree="90">
        <stop position="0">
          <color theme="7" tint="0.40000610370189521"/>
        </stop>
        <stop position="0.5">
          <color theme="7" tint="-0.25098422193060094"/>
        </stop>
        <stop position="1">
          <color theme="7" tint="0.40000610370189521"/>
        </stop>
      </gradientFill>
    </fill>
  </fills>
  <borders count="95">
    <border>
      <left/>
      <right/>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top style="thin">
        <color indexed="23"/>
      </top>
      <bottom/>
      <diagonal/>
    </border>
    <border>
      <left/>
      <right/>
      <top style="thin">
        <color indexed="23"/>
      </top>
      <bottom style="thin">
        <color indexed="23"/>
      </bottom>
      <diagonal/>
    </border>
    <border>
      <left/>
      <right/>
      <top/>
      <bottom style="thin">
        <color indexed="23"/>
      </bottom>
      <diagonal/>
    </border>
    <border>
      <left/>
      <right style="thin">
        <color indexed="64"/>
      </right>
      <top/>
      <bottom style="thin">
        <color indexed="64"/>
      </bottom>
      <diagonal/>
    </border>
    <border>
      <left/>
      <right style="thin">
        <color indexed="64"/>
      </right>
      <top style="thin">
        <color indexed="64"/>
      </top>
      <bottom/>
      <diagonal/>
    </border>
    <border>
      <left style="thick">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style="medium">
        <color indexed="64"/>
      </left>
      <right/>
      <top style="thick">
        <color indexed="64"/>
      </top>
      <bottom/>
      <diagonal/>
    </border>
    <border>
      <left/>
      <right style="thick">
        <color indexed="64"/>
      </right>
      <top style="thick">
        <color indexed="64"/>
      </top>
      <bottom/>
      <diagonal/>
    </border>
    <border>
      <left style="thick">
        <color indexed="64"/>
      </left>
      <right/>
      <top/>
      <bottom/>
      <diagonal/>
    </border>
    <border>
      <left style="thick">
        <color indexed="64"/>
      </left>
      <right/>
      <top style="thin">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top/>
      <bottom style="thick">
        <color indexed="64"/>
      </bottom>
      <diagonal/>
    </border>
    <border>
      <left/>
      <right style="thick">
        <color indexed="64"/>
      </right>
      <top/>
      <bottom style="thick">
        <color indexed="64"/>
      </bottom>
      <diagonal/>
    </border>
    <border>
      <left style="thick">
        <color indexed="64"/>
      </left>
      <right/>
      <top/>
      <bottom style="thin">
        <color indexed="64"/>
      </bottom>
      <diagonal/>
    </border>
    <border>
      <left/>
      <right style="medium">
        <color indexed="64"/>
      </right>
      <top style="thin">
        <color indexed="23"/>
      </top>
      <bottom/>
      <diagonal/>
    </border>
    <border>
      <left style="thick">
        <color indexed="64"/>
      </left>
      <right/>
      <top style="thin">
        <color indexed="23"/>
      </top>
      <bottom/>
      <diagonal/>
    </border>
    <border>
      <left style="medium">
        <color indexed="64"/>
      </left>
      <right/>
      <top style="thin">
        <color indexed="23"/>
      </top>
      <bottom/>
      <diagonal/>
    </border>
    <border>
      <left style="thick">
        <color indexed="64"/>
      </left>
      <right/>
      <top/>
      <bottom style="thin">
        <color indexed="23"/>
      </bottom>
      <diagonal/>
    </border>
    <border>
      <left/>
      <right style="medium">
        <color indexed="64"/>
      </right>
      <top/>
      <bottom style="thin">
        <color indexed="23"/>
      </bottom>
      <diagonal/>
    </border>
    <border>
      <left style="medium">
        <color indexed="64"/>
      </left>
      <right/>
      <top/>
      <bottom style="thin">
        <color indexed="23"/>
      </bottom>
      <diagonal/>
    </border>
    <border>
      <left style="thick">
        <color indexed="64"/>
      </left>
      <right style="hair">
        <color indexed="64"/>
      </right>
      <top style="hair">
        <color indexed="64"/>
      </top>
      <bottom style="hair">
        <color indexed="64"/>
      </bottom>
      <diagonal/>
    </border>
    <border>
      <left/>
      <right style="thin">
        <color indexed="15"/>
      </right>
      <top/>
      <bottom/>
      <diagonal/>
    </border>
    <border>
      <left style="thin">
        <color indexed="15"/>
      </left>
      <right style="thin">
        <color indexed="15"/>
      </right>
      <top/>
      <bottom/>
      <diagonal/>
    </border>
    <border>
      <left/>
      <right/>
      <top/>
      <bottom style="thin">
        <color indexed="15"/>
      </bottom>
      <diagonal/>
    </border>
    <border>
      <left/>
      <right style="thin">
        <color indexed="15"/>
      </right>
      <top style="thin">
        <color indexed="15"/>
      </top>
      <bottom/>
      <diagonal/>
    </border>
    <border>
      <left style="thin">
        <color indexed="15"/>
      </left>
      <right/>
      <top style="thin">
        <color indexed="15"/>
      </top>
      <bottom/>
      <diagonal/>
    </border>
    <border>
      <left/>
      <right/>
      <top style="thin">
        <color indexed="15"/>
      </top>
      <bottom/>
      <diagonal/>
    </border>
    <border>
      <left style="thin">
        <color indexed="15"/>
      </left>
      <right style="thin">
        <color indexed="15"/>
      </right>
      <top style="thin">
        <color indexed="15"/>
      </top>
      <bottom/>
      <diagonal/>
    </border>
    <border>
      <left style="thin">
        <color indexed="15"/>
      </left>
      <right/>
      <top/>
      <bottom/>
      <diagonal/>
    </border>
    <border>
      <left style="thin">
        <color indexed="15"/>
      </left>
      <right/>
      <top/>
      <bottom style="thin">
        <color indexed="15"/>
      </bottom>
      <diagonal/>
    </border>
    <border>
      <left/>
      <right style="thin">
        <color indexed="15"/>
      </right>
      <top/>
      <bottom style="thin">
        <color indexed="15"/>
      </bottom>
      <diagonal/>
    </border>
    <border>
      <left style="thin">
        <color indexed="15"/>
      </left>
      <right style="thin">
        <color indexed="15"/>
      </right>
      <top/>
      <bottom style="thin">
        <color indexed="15"/>
      </bottom>
      <diagonal/>
    </border>
    <border>
      <left style="double">
        <color indexed="64"/>
      </left>
      <right style="thin">
        <color indexed="22"/>
      </right>
      <top style="double">
        <color indexed="64"/>
      </top>
      <bottom style="thin">
        <color indexed="22"/>
      </bottom>
      <diagonal/>
    </border>
    <border>
      <left style="double">
        <color indexed="64"/>
      </left>
      <right style="thin">
        <color indexed="22"/>
      </right>
      <top style="thin">
        <color indexed="22"/>
      </top>
      <bottom style="thin">
        <color indexed="22"/>
      </bottom>
      <diagonal/>
    </border>
    <border>
      <left style="double">
        <color indexed="64"/>
      </left>
      <right style="thin">
        <color indexed="22"/>
      </right>
      <top style="thin">
        <color indexed="22"/>
      </top>
      <bottom style="double">
        <color indexed="64"/>
      </bottom>
      <diagonal/>
    </border>
    <border>
      <left/>
      <right/>
      <top style="double">
        <color indexed="64"/>
      </top>
      <bottom style="double">
        <color indexed="64"/>
      </bottom>
      <diagonal/>
    </border>
    <border>
      <left style="thin">
        <color indexed="22"/>
      </left>
      <right/>
      <top style="double">
        <color indexed="64"/>
      </top>
      <bottom style="thin">
        <color indexed="22"/>
      </bottom>
      <diagonal/>
    </border>
    <border>
      <left/>
      <right style="double">
        <color indexed="64"/>
      </right>
      <top style="double">
        <color indexed="64"/>
      </top>
      <bottom style="thin">
        <color indexed="22"/>
      </bottom>
      <diagonal/>
    </border>
    <border>
      <left style="thin">
        <color indexed="22"/>
      </left>
      <right/>
      <top style="thin">
        <color indexed="22"/>
      </top>
      <bottom style="thin">
        <color indexed="22"/>
      </bottom>
      <diagonal/>
    </border>
    <border>
      <left/>
      <right style="double">
        <color indexed="64"/>
      </right>
      <top style="thin">
        <color indexed="22"/>
      </top>
      <bottom style="thin">
        <color indexed="22"/>
      </bottom>
      <diagonal/>
    </border>
    <border>
      <left style="thin">
        <color indexed="22"/>
      </left>
      <right/>
      <top style="thin">
        <color indexed="22"/>
      </top>
      <bottom style="double">
        <color indexed="64"/>
      </bottom>
      <diagonal/>
    </border>
    <border>
      <left/>
      <right style="double">
        <color indexed="64"/>
      </right>
      <top style="thin">
        <color indexed="22"/>
      </top>
      <bottom style="double">
        <color indexed="64"/>
      </bottom>
      <diagonal/>
    </border>
    <border>
      <left/>
      <right/>
      <top style="double">
        <color indexed="64"/>
      </top>
      <bottom/>
      <diagonal/>
    </border>
    <border>
      <left style="hair">
        <color indexed="64"/>
      </left>
      <right style="hair">
        <color indexed="64"/>
      </right>
      <top style="hair">
        <color indexed="64"/>
      </top>
      <bottom style="hair">
        <color indexed="64"/>
      </bottom>
      <diagonal/>
    </border>
    <border>
      <left style="thin">
        <color indexed="18"/>
      </left>
      <right style="thin">
        <color indexed="18"/>
      </right>
      <top style="thin">
        <color indexed="18"/>
      </top>
      <bottom/>
      <diagonal/>
    </border>
    <border>
      <left style="thin">
        <color indexed="9"/>
      </left>
      <right/>
      <top/>
      <bottom style="thin">
        <color indexed="15"/>
      </bottom>
      <diagonal/>
    </border>
    <border>
      <left style="thin">
        <color indexed="18"/>
      </left>
      <right style="thin">
        <color indexed="15"/>
      </right>
      <top/>
      <bottom/>
      <diagonal/>
    </border>
    <border>
      <left style="thin">
        <color indexed="18"/>
      </left>
      <right style="thin">
        <color indexed="18"/>
      </right>
      <top/>
      <bottom/>
      <diagonal/>
    </border>
    <border>
      <left/>
      <right/>
      <top/>
      <bottom style="thin">
        <color auto="1"/>
      </bottom>
      <diagonal/>
    </border>
    <border>
      <left/>
      <right/>
      <top style="thin">
        <color auto="1"/>
      </top>
      <bottom/>
      <diagonal/>
    </border>
    <border>
      <left/>
      <right style="thin">
        <color indexed="15"/>
      </right>
      <top style="thin">
        <color indexed="15"/>
      </top>
      <bottom/>
      <diagonal/>
    </border>
    <border>
      <left style="thin">
        <color indexed="15"/>
      </left>
      <right style="thin">
        <color indexed="15"/>
      </right>
      <top style="thin">
        <color indexed="15"/>
      </top>
      <bottom/>
      <diagonal/>
    </border>
    <border>
      <left style="thin">
        <color indexed="15"/>
      </left>
      <right/>
      <top style="thin">
        <color indexed="15"/>
      </top>
      <bottom/>
      <diagonal/>
    </border>
    <border>
      <left/>
      <right/>
      <top style="thin">
        <color indexed="15"/>
      </top>
      <bottom/>
      <diagonal/>
    </border>
    <border>
      <left/>
      <right/>
      <top style="thin">
        <color indexed="15"/>
      </top>
      <bottom style="thin">
        <color indexed="15"/>
      </bottom>
      <diagonal/>
    </border>
    <border>
      <left style="thin">
        <color indexed="15"/>
      </left>
      <right/>
      <top style="thin">
        <color indexed="15"/>
      </top>
      <bottom style="thin">
        <color indexed="15"/>
      </bottom>
      <diagonal/>
    </border>
    <border>
      <left style="thin">
        <color indexed="15"/>
      </left>
      <right style="thin">
        <color indexed="15"/>
      </right>
      <top/>
      <bottom style="double">
        <color rgb="FFB50A00"/>
      </bottom>
      <diagonal/>
    </border>
    <border>
      <left/>
      <right style="thin">
        <color indexed="15"/>
      </right>
      <top style="thin">
        <color indexed="15"/>
      </top>
      <bottom style="thin">
        <color indexed="15"/>
      </bottom>
      <diagonal/>
    </border>
    <border>
      <left style="thin">
        <color indexed="15"/>
      </left>
      <right style="thin">
        <color indexed="15"/>
      </right>
      <top/>
      <bottom style="double">
        <color theme="9" tint="-0.499984740745262"/>
      </bottom>
      <diagonal/>
    </border>
    <border>
      <left style="thin">
        <color indexed="15"/>
      </left>
      <right/>
      <top/>
      <bottom style="double">
        <color theme="9" tint="-0.499984740745262"/>
      </bottom>
      <diagonal/>
    </border>
    <border>
      <left style="thin">
        <color indexed="9"/>
      </left>
      <right/>
      <top/>
      <bottom style="thin">
        <color indexed="15"/>
      </bottom>
      <diagonal/>
    </border>
    <border>
      <left/>
      <right/>
      <top/>
      <bottom style="thin">
        <color indexed="15"/>
      </bottom>
      <diagonal/>
    </border>
    <border>
      <left/>
      <right style="thin">
        <color indexed="9"/>
      </right>
      <top/>
      <bottom style="thin">
        <color indexed="15"/>
      </bottom>
      <diagonal/>
    </border>
    <border>
      <left/>
      <right style="thin">
        <color indexed="18"/>
      </right>
      <top style="thin">
        <color indexed="18"/>
      </top>
      <bottom/>
      <diagonal/>
    </border>
    <border>
      <left/>
      <right style="thin">
        <color indexed="18"/>
      </right>
      <top/>
      <bottom/>
      <diagonal/>
    </border>
    <border>
      <left style="thin">
        <color indexed="15"/>
      </left>
      <right/>
      <top style="thin">
        <color indexed="18"/>
      </top>
      <bottom/>
      <diagonal/>
    </border>
    <border>
      <left/>
      <right/>
      <top style="thin">
        <color theme="2" tint="-0.499984740745262"/>
      </top>
      <bottom/>
      <diagonal/>
    </border>
    <border>
      <left style="thin">
        <color theme="2" tint="-0.499984740745262"/>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right style="thin">
        <color theme="2" tint="-0.499984740745262"/>
      </right>
      <top style="thin">
        <color theme="2" tint="-0.499984740745262"/>
      </top>
      <bottom/>
      <diagonal/>
    </border>
    <border>
      <left/>
      <right style="thin">
        <color theme="2" tint="-0.499984740745262"/>
      </right>
      <top/>
      <bottom/>
      <diagonal/>
    </border>
    <border>
      <left/>
      <right style="thin">
        <color theme="2" tint="-0.499984740745262"/>
      </right>
      <top/>
      <bottom style="thin">
        <color auto="1"/>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auto="1"/>
      </left>
      <right/>
      <top style="thin">
        <color auto="1"/>
      </top>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thin">
        <color indexed="15"/>
      </left>
      <right style="thin">
        <color indexed="15"/>
      </right>
      <top style="double">
        <color rgb="FFE46C0A"/>
      </top>
      <bottom/>
      <diagonal/>
    </border>
    <border>
      <left style="thin">
        <color indexed="15"/>
      </left>
      <right/>
      <top style="double">
        <color rgb="FFE46C0A"/>
      </top>
      <bottom/>
      <diagonal/>
    </border>
    <border>
      <left/>
      <right style="thin">
        <color indexed="15"/>
      </right>
      <top style="double">
        <color rgb="FFE46C0A"/>
      </top>
      <bottom/>
      <diagonal/>
    </border>
    <border>
      <left/>
      <right style="thin">
        <color indexed="18"/>
      </right>
      <top style="double">
        <color rgb="FFE46C0A"/>
      </top>
      <bottom/>
      <diagonal/>
    </border>
    <border>
      <left style="thin">
        <color indexed="18"/>
      </left>
      <right style="thin">
        <color indexed="18"/>
      </right>
      <top style="double">
        <color rgb="FFE46C0A"/>
      </top>
      <bottom/>
      <diagonal/>
    </border>
    <border>
      <left style="thin">
        <color indexed="18"/>
      </left>
      <right style="thin">
        <color indexed="15"/>
      </right>
      <top style="double">
        <color rgb="FFE46C0A"/>
      </top>
      <bottom/>
      <diagonal/>
    </border>
    <border>
      <left/>
      <right/>
      <top style="double">
        <color rgb="FFE46C0A"/>
      </top>
      <bottom/>
      <diagonal/>
    </border>
  </borders>
  <cellStyleXfs count="12">
    <xf numFmtId="0" fontId="0" fillId="0" borderId="0"/>
    <xf numFmtId="0" fontId="3" fillId="0" borderId="0" applyNumberFormat="0" applyFill="0" applyBorder="0" applyAlignment="0" applyProtection="0"/>
    <xf numFmtId="0" fontId="48" fillId="0" borderId="0" applyNumberForma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alignment vertical="top"/>
      <protection locked="0"/>
    </xf>
    <xf numFmtId="9" fontId="2" fillId="0" borderId="0" applyFont="0" applyFill="0" applyBorder="0" applyAlignment="0" applyProtection="0"/>
    <xf numFmtId="0" fontId="1" fillId="0" borderId="0"/>
    <xf numFmtId="9" fontId="1" fillId="0" borderId="0" applyFont="0" applyFill="0" applyBorder="0" applyAlignment="0" applyProtection="0"/>
    <xf numFmtId="170" fontId="1" fillId="0" borderId="0" applyFont="0" applyFill="0" applyBorder="0" applyAlignment="0" applyProtection="0"/>
    <xf numFmtId="171" fontId="1" fillId="0" borderId="0" applyFont="0" applyFill="0" applyBorder="0" applyAlignment="0" applyProtection="0"/>
    <xf numFmtId="0" fontId="2" fillId="0" borderId="0"/>
  </cellStyleXfs>
  <cellXfs count="421">
    <xf numFmtId="0" fontId="0" fillId="0" borderId="0" xfId="0"/>
    <xf numFmtId="0" fontId="60" fillId="20" borderId="78" xfId="0" applyFont="1" applyFill="1" applyBorder="1" applyAlignment="1">
      <alignment horizontal="center" vertical="center"/>
    </xf>
    <xf numFmtId="0" fontId="60" fillId="20" borderId="79" xfId="0" applyFont="1" applyFill="1" applyBorder="1" applyAlignment="1">
      <alignment horizontal="center" vertical="center"/>
    </xf>
    <xf numFmtId="0" fontId="0" fillId="0" borderId="0" xfId="0" applyFill="1"/>
    <xf numFmtId="0" fontId="3" fillId="2" borderId="0" xfId="0" applyFont="1" applyFill="1"/>
    <xf numFmtId="0" fontId="0" fillId="2" borderId="0" xfId="0" applyFill="1"/>
    <xf numFmtId="0" fontId="0" fillId="0" borderId="1" xfId="0" applyBorder="1"/>
    <xf numFmtId="0" fontId="0" fillId="0" borderId="0" xfId="0" applyBorder="1" applyAlignment="1">
      <alignment horizontal="center"/>
    </xf>
    <xf numFmtId="0" fontId="0" fillId="0" borderId="0" xfId="0" applyBorder="1" applyAlignment="1">
      <alignment horizontal="left"/>
    </xf>
    <xf numFmtId="0" fontId="0" fillId="0" borderId="0" xfId="0" applyFill="1" applyBorder="1" applyAlignment="1">
      <alignment horizontal="center"/>
    </xf>
    <xf numFmtId="0" fontId="0" fillId="0" borderId="2" xfId="0" applyBorder="1"/>
    <xf numFmtId="0" fontId="0" fillId="0" borderId="0" xfId="0" applyBorder="1"/>
    <xf numFmtId="0" fontId="0" fillId="0" borderId="3" xfId="0" applyBorder="1"/>
    <xf numFmtId="0" fontId="0" fillId="0" borderId="4" xfId="0" applyBorder="1"/>
    <xf numFmtId="0" fontId="0" fillId="0" borderId="5" xfId="0" applyBorder="1"/>
    <xf numFmtId="0" fontId="10" fillId="0" borderId="0" xfId="0" applyFont="1" applyBorder="1" applyAlignment="1">
      <alignment horizontal="center"/>
    </xf>
    <xf numFmtId="0" fontId="7" fillId="2" borderId="6" xfId="0" applyFont="1" applyFill="1" applyBorder="1"/>
    <xf numFmtId="0" fontId="7" fillId="0" borderId="0" xfId="0" applyFont="1"/>
    <xf numFmtId="165" fontId="0" fillId="0" borderId="0" xfId="0" applyNumberFormat="1"/>
    <xf numFmtId="0" fontId="3" fillId="2" borderId="0" xfId="0" applyFont="1" applyFill="1" applyBorder="1"/>
    <xf numFmtId="0" fontId="0" fillId="2" borderId="7" xfId="0" applyFill="1" applyBorder="1"/>
    <xf numFmtId="0" fontId="0" fillId="2" borderId="0" xfId="0" applyFill="1" applyBorder="1"/>
    <xf numFmtId="0" fontId="0" fillId="2" borderId="6" xfId="0" applyFill="1" applyBorder="1"/>
    <xf numFmtId="0" fontId="8" fillId="0" borderId="6" xfId="3" applyNumberFormat="1" applyFont="1" applyBorder="1" applyAlignment="1">
      <alignment horizontal="center"/>
    </xf>
    <xf numFmtId="0" fontId="0" fillId="2" borderId="8" xfId="0" applyFill="1" applyBorder="1"/>
    <xf numFmtId="10" fontId="11" fillId="0" borderId="8" xfId="6" applyNumberFormat="1" applyFont="1" applyBorder="1" applyAlignment="1">
      <alignment horizontal="center"/>
    </xf>
    <xf numFmtId="0" fontId="0" fillId="0" borderId="9" xfId="0" applyBorder="1" applyAlignment="1">
      <alignment horizontal="center"/>
    </xf>
    <xf numFmtId="0" fontId="6" fillId="2" borderId="10" xfId="0" applyFont="1" applyFill="1" applyBorder="1" applyAlignment="1">
      <alignment horizontal="center"/>
    </xf>
    <xf numFmtId="0" fontId="5" fillId="0" borderId="0" xfId="0" applyFont="1" applyBorder="1" applyAlignment="1">
      <alignment horizontal="center"/>
    </xf>
    <xf numFmtId="0" fontId="0" fillId="2" borderId="0" xfId="0" applyFill="1" applyAlignment="1">
      <alignment horizontal="center"/>
    </xf>
    <xf numFmtId="0" fontId="0" fillId="3" borderId="0" xfId="0" applyFill="1"/>
    <xf numFmtId="0" fontId="3" fillId="0" borderId="0" xfId="0" applyFont="1" applyBorder="1" applyAlignment="1">
      <alignment horizontal="center"/>
    </xf>
    <xf numFmtId="0" fontId="3" fillId="2" borderId="1" xfId="0" applyFont="1" applyFill="1" applyBorder="1"/>
    <xf numFmtId="2" fontId="0" fillId="0" borderId="0" xfId="0" applyNumberFormat="1" applyFill="1" applyBorder="1" applyAlignment="1">
      <alignment horizontal="right"/>
    </xf>
    <xf numFmtId="0" fontId="9" fillId="0" borderId="0" xfId="0" applyFont="1" applyFill="1" applyBorder="1" applyAlignment="1">
      <alignment horizontal="center"/>
    </xf>
    <xf numFmtId="0" fontId="13" fillId="0" borderId="0" xfId="0" applyFont="1" applyFill="1"/>
    <xf numFmtId="0" fontId="14" fillId="0" borderId="0" xfId="0" applyFont="1" applyFill="1"/>
    <xf numFmtId="0" fontId="3" fillId="2" borderId="11" xfId="0" applyFont="1" applyFill="1" applyBorder="1"/>
    <xf numFmtId="0" fontId="0" fillId="2" borderId="12" xfId="0" applyFill="1" applyBorder="1"/>
    <xf numFmtId="0" fontId="5" fillId="4" borderId="12" xfId="0" applyFont="1" applyFill="1" applyBorder="1"/>
    <xf numFmtId="0" fontId="0" fillId="4" borderId="12" xfId="0" applyFill="1" applyBorder="1"/>
    <xf numFmtId="0" fontId="0" fillId="0" borderId="13" xfId="0" applyFill="1" applyBorder="1"/>
    <xf numFmtId="0" fontId="17" fillId="5" borderId="14" xfId="0" applyFont="1" applyFill="1" applyBorder="1"/>
    <xf numFmtId="0" fontId="17" fillId="5" borderId="12" xfId="0" applyFont="1" applyFill="1" applyBorder="1"/>
    <xf numFmtId="0" fontId="17" fillId="5" borderId="13" xfId="0" applyFont="1" applyFill="1" applyBorder="1"/>
    <xf numFmtId="0" fontId="17" fillId="5" borderId="15" xfId="0" applyFont="1" applyFill="1" applyBorder="1"/>
    <xf numFmtId="0" fontId="3" fillId="2" borderId="16" xfId="0" applyFont="1" applyFill="1" applyBorder="1"/>
    <xf numFmtId="0" fontId="12" fillId="6" borderId="17" xfId="0" applyFont="1" applyFill="1" applyBorder="1"/>
    <xf numFmtId="0" fontId="18" fillId="0" borderId="0" xfId="0" applyFont="1" applyBorder="1"/>
    <xf numFmtId="0" fontId="19" fillId="7" borderId="1" xfId="0" applyFont="1" applyFill="1" applyBorder="1"/>
    <xf numFmtId="0" fontId="20" fillId="7" borderId="0" xfId="0" applyFont="1" applyFill="1" applyBorder="1"/>
    <xf numFmtId="0" fontId="0" fillId="7" borderId="0" xfId="0" applyFill="1" applyBorder="1"/>
    <xf numFmtId="0" fontId="20" fillId="7" borderId="18" xfId="0" applyFont="1" applyFill="1" applyBorder="1" applyAlignment="1">
      <alignment horizontal="right"/>
    </xf>
    <xf numFmtId="0" fontId="12" fillId="6" borderId="16" xfId="0" applyFont="1" applyFill="1" applyBorder="1"/>
    <xf numFmtId="0" fontId="21" fillId="0" borderId="0" xfId="0" applyFont="1" applyBorder="1"/>
    <xf numFmtId="0" fontId="0" fillId="0" borderId="0" xfId="0" applyBorder="1" applyAlignment="1">
      <alignment horizontal="right"/>
    </xf>
    <xf numFmtId="0" fontId="5" fillId="0" borderId="0" xfId="0" applyFont="1" applyFill="1" applyBorder="1" applyAlignment="1">
      <alignment horizontal="left"/>
    </xf>
    <xf numFmtId="0" fontId="3" fillId="0" borderId="1" xfId="0" applyFont="1" applyFill="1" applyBorder="1"/>
    <xf numFmtId="0" fontId="0" fillId="0" borderId="0" xfId="0" quotePrefix="1" applyBorder="1"/>
    <xf numFmtId="0" fontId="17" fillId="5" borderId="1" xfId="0" applyFont="1" applyFill="1" applyBorder="1"/>
    <xf numFmtId="0" fontId="17" fillId="5" borderId="0" xfId="0" applyFont="1" applyFill="1" applyBorder="1"/>
    <xf numFmtId="0" fontId="17" fillId="5" borderId="3" xfId="0" applyFont="1" applyFill="1" applyBorder="1"/>
    <xf numFmtId="0" fontId="0" fillId="0" borderId="0" xfId="0" applyFill="1" applyBorder="1"/>
    <xf numFmtId="0" fontId="20" fillId="7" borderId="1" xfId="0" applyFont="1" applyFill="1" applyBorder="1"/>
    <xf numFmtId="0" fontId="3" fillId="2" borderId="19" xfId="0" applyFont="1" applyFill="1" applyBorder="1"/>
    <xf numFmtId="0" fontId="0" fillId="2" borderId="20" xfId="0" applyFill="1" applyBorder="1"/>
    <xf numFmtId="0" fontId="0" fillId="0" borderId="20" xfId="0" applyBorder="1"/>
    <xf numFmtId="0" fontId="0" fillId="0" borderId="21" xfId="0" applyBorder="1"/>
    <xf numFmtId="0" fontId="3" fillId="2" borderId="22" xfId="0" applyFont="1" applyFill="1" applyBorder="1"/>
    <xf numFmtId="0" fontId="0" fillId="0" borderId="20" xfId="0" applyBorder="1" applyAlignment="1">
      <alignment horizontal="center"/>
    </xf>
    <xf numFmtId="0" fontId="20" fillId="7" borderId="22" xfId="0" applyFont="1" applyFill="1" applyBorder="1"/>
    <xf numFmtId="0" fontId="20" fillId="7" borderId="20" xfId="0" applyFont="1" applyFill="1" applyBorder="1"/>
    <xf numFmtId="0" fontId="20" fillId="7" borderId="23" xfId="0" applyFont="1" applyFill="1" applyBorder="1" applyAlignment="1">
      <alignment horizontal="right"/>
    </xf>
    <xf numFmtId="0" fontId="0" fillId="2" borderId="11" xfId="0" applyFill="1" applyBorder="1"/>
    <xf numFmtId="0" fontId="6" fillId="2" borderId="12" xfId="0" quotePrefix="1" applyFont="1" applyFill="1" applyBorder="1"/>
    <xf numFmtId="0" fontId="3" fillId="2" borderId="13" xfId="0" applyFont="1" applyFill="1" applyBorder="1" applyAlignment="1">
      <alignment horizontal="right"/>
    </xf>
    <xf numFmtId="0" fontId="22" fillId="2" borderId="12" xfId="0" applyFont="1" applyFill="1" applyBorder="1" applyAlignment="1">
      <alignment horizontal="center"/>
    </xf>
    <xf numFmtId="0" fontId="0" fillId="0" borderId="12" xfId="0" applyBorder="1"/>
    <xf numFmtId="0" fontId="6" fillId="2" borderId="0" xfId="0" quotePrefix="1" applyFont="1" applyFill="1" applyBorder="1"/>
    <xf numFmtId="0" fontId="3" fillId="2" borderId="3" xfId="0" applyFont="1" applyFill="1" applyBorder="1" applyAlignment="1">
      <alignment horizontal="right"/>
    </xf>
    <xf numFmtId="0" fontId="0" fillId="0" borderId="1" xfId="0" applyFill="1" applyBorder="1" applyAlignment="1">
      <alignment horizontal="center"/>
    </xf>
    <xf numFmtId="0" fontId="22" fillId="2" borderId="0" xfId="0" applyFont="1" applyFill="1" applyBorder="1" applyAlignment="1">
      <alignment horizontal="center"/>
    </xf>
    <xf numFmtId="0" fontId="3" fillId="0" borderId="24" xfId="0" applyFont="1" applyFill="1" applyBorder="1" applyAlignment="1">
      <alignment horizontal="center"/>
    </xf>
    <xf numFmtId="0" fontId="7" fillId="2" borderId="25" xfId="0" applyFont="1" applyFill="1" applyBorder="1" applyAlignment="1">
      <alignment horizontal="right"/>
    </xf>
    <xf numFmtId="0" fontId="0" fillId="0" borderId="1" xfId="0" applyBorder="1" applyAlignment="1">
      <alignment horizontal="center"/>
    </xf>
    <xf numFmtId="0" fontId="7" fillId="2" borderId="16" xfId="0" applyFont="1" applyFill="1" applyBorder="1"/>
    <xf numFmtId="0" fontId="0" fillId="2" borderId="3" xfId="0" applyFill="1" applyBorder="1"/>
    <xf numFmtId="0" fontId="15" fillId="0" borderId="0" xfId="0" applyFont="1" applyBorder="1" applyAlignment="1">
      <alignment horizontal="center"/>
    </xf>
    <xf numFmtId="0" fontId="7" fillId="2" borderId="26" xfId="0" applyFont="1" applyFill="1" applyBorder="1"/>
    <xf numFmtId="0" fontId="8" fillId="0" borderId="27" xfId="3" applyNumberFormat="1" applyFont="1" applyBorder="1" applyAlignment="1">
      <alignment horizontal="center"/>
    </xf>
    <xf numFmtId="0" fontId="7" fillId="2" borderId="28" xfId="0" applyFont="1" applyFill="1" applyBorder="1" applyAlignment="1">
      <alignment horizontal="center"/>
    </xf>
    <xf numFmtId="0" fontId="0" fillId="2" borderId="29" xfId="0" applyFill="1" applyBorder="1"/>
    <xf numFmtId="10" fontId="11" fillId="0" borderId="30" xfId="6" applyNumberFormat="1" applyFont="1" applyBorder="1" applyAlignment="1">
      <alignment horizontal="center"/>
    </xf>
    <xf numFmtId="0" fontId="10" fillId="0" borderId="1" xfId="0" applyFont="1" applyBorder="1" applyAlignment="1">
      <alignment horizontal="center"/>
    </xf>
    <xf numFmtId="0" fontId="7" fillId="0" borderId="16" xfId="0" applyFont="1" applyBorder="1"/>
    <xf numFmtId="0" fontId="7" fillId="0" borderId="0" xfId="0" applyFont="1" applyFill="1" applyBorder="1"/>
    <xf numFmtId="0" fontId="7" fillId="2" borderId="0" xfId="0" applyFont="1" applyFill="1" applyBorder="1"/>
    <xf numFmtId="0" fontId="7" fillId="2" borderId="3" xfId="0" applyFont="1" applyFill="1" applyBorder="1" applyAlignment="1">
      <alignment horizontal="right"/>
    </xf>
    <xf numFmtId="0" fontId="8" fillId="0" borderId="0" xfId="0" applyFont="1" applyFill="1" applyBorder="1"/>
    <xf numFmtId="0" fontId="9" fillId="0" borderId="3" xfId="0" applyFont="1" applyFill="1" applyBorder="1" applyAlignment="1">
      <alignment horizontal="center"/>
    </xf>
    <xf numFmtId="0" fontId="7" fillId="0" borderId="16" xfId="0" applyFont="1" applyFill="1" applyBorder="1"/>
    <xf numFmtId="0" fontId="7" fillId="0" borderId="19" xfId="0" applyFont="1" applyFill="1" applyBorder="1"/>
    <xf numFmtId="0" fontId="0" fillId="0" borderId="20" xfId="0" applyFill="1" applyBorder="1"/>
    <xf numFmtId="0" fontId="7" fillId="2" borderId="21" xfId="0" applyFont="1" applyFill="1" applyBorder="1" applyAlignment="1">
      <alignment horizontal="right"/>
    </xf>
    <xf numFmtId="0" fontId="0" fillId="0" borderId="22" xfId="0" applyBorder="1" applyAlignment="1">
      <alignment horizontal="center"/>
    </xf>
    <xf numFmtId="0" fontId="9" fillId="0" borderId="0" xfId="0" applyFont="1" applyBorder="1" applyAlignment="1">
      <alignment horizontal="left"/>
    </xf>
    <xf numFmtId="0" fontId="12" fillId="6" borderId="31" xfId="0" applyFont="1" applyFill="1" applyBorder="1"/>
    <xf numFmtId="0" fontId="0" fillId="8" borderId="0" xfId="0" applyFill="1"/>
    <xf numFmtId="0" fontId="16" fillId="9" borderId="0" xfId="0" applyFont="1" applyFill="1"/>
    <xf numFmtId="0" fontId="16" fillId="9" borderId="0" xfId="0" applyFont="1" applyFill="1" applyAlignment="1">
      <alignment horizontal="center"/>
    </xf>
    <xf numFmtId="0" fontId="0" fillId="9" borderId="0" xfId="0" applyFill="1"/>
    <xf numFmtId="0" fontId="16" fillId="9" borderId="0" xfId="0" applyFont="1" applyFill="1" applyAlignment="1">
      <alignment shrinkToFit="1"/>
    </xf>
    <xf numFmtId="0" fontId="25" fillId="9" borderId="0" xfId="0" applyFont="1" applyFill="1" applyBorder="1"/>
    <xf numFmtId="0" fontId="28" fillId="9" borderId="0" xfId="0" applyFont="1" applyFill="1"/>
    <xf numFmtId="0" fontId="0" fillId="10" borderId="3" xfId="0" applyFill="1" applyBorder="1"/>
    <xf numFmtId="0" fontId="0" fillId="11" borderId="0" xfId="0" applyFill="1" applyBorder="1" applyAlignment="1">
      <alignment horizontal="center"/>
    </xf>
    <xf numFmtId="0" fontId="3" fillId="11" borderId="20" xfId="0" applyFont="1" applyFill="1" applyBorder="1" applyAlignment="1">
      <alignment horizontal="center"/>
    </xf>
    <xf numFmtId="0" fontId="5" fillId="10" borderId="0" xfId="0" applyFont="1" applyFill="1" applyBorder="1" applyAlignment="1">
      <alignment horizontal="center"/>
    </xf>
    <xf numFmtId="0" fontId="0" fillId="9" borderId="0" xfId="0" applyNumberFormat="1" applyFill="1"/>
    <xf numFmtId="0" fontId="0" fillId="9" borderId="0" xfId="0" applyFill="1" applyBorder="1"/>
    <xf numFmtId="0" fontId="30" fillId="9" borderId="0" xfId="0" applyFont="1" applyFill="1" applyAlignment="1">
      <alignment horizontal="left"/>
    </xf>
    <xf numFmtId="0" fontId="6" fillId="0" borderId="0" xfId="0" applyFont="1"/>
    <xf numFmtId="0" fontId="6" fillId="9" borderId="0" xfId="0" applyFont="1" applyFill="1"/>
    <xf numFmtId="0" fontId="11" fillId="9" borderId="0" xfId="0" applyFont="1" applyFill="1"/>
    <xf numFmtId="0" fontId="29" fillId="9" borderId="0" xfId="5" applyFont="1" applyFill="1" applyBorder="1" applyAlignment="1" applyProtection="1"/>
    <xf numFmtId="0" fontId="25" fillId="9" borderId="0" xfId="0" applyFont="1" applyFill="1"/>
    <xf numFmtId="0" fontId="2" fillId="9" borderId="0" xfId="0" applyFont="1" applyFill="1"/>
    <xf numFmtId="0" fontId="33" fillId="9" borderId="0" xfId="0" applyFont="1" applyFill="1"/>
    <xf numFmtId="0" fontId="34" fillId="9" borderId="0" xfId="0" applyFont="1" applyFill="1"/>
    <xf numFmtId="0" fontId="34" fillId="9" borderId="0" xfId="0" applyFont="1" applyFill="1" applyAlignment="1">
      <alignment horizontal="left"/>
    </xf>
    <xf numFmtId="0" fontId="32" fillId="9" borderId="0" xfId="0" applyFont="1" applyFill="1" applyAlignment="1">
      <alignment horizontal="left"/>
    </xf>
    <xf numFmtId="0" fontId="35" fillId="9" borderId="0" xfId="0" applyFont="1" applyFill="1" applyAlignment="1">
      <alignment horizontal="left"/>
    </xf>
    <xf numFmtId="164" fontId="34" fillId="9" borderId="0" xfId="6" applyNumberFormat="1" applyFont="1" applyFill="1"/>
    <xf numFmtId="0" fontId="16" fillId="9" borderId="0" xfId="0" applyNumberFormat="1" applyFont="1" applyFill="1"/>
    <xf numFmtId="0" fontId="2" fillId="9" borderId="0" xfId="0" applyFont="1" applyFill="1" applyBorder="1"/>
    <xf numFmtId="0" fontId="2" fillId="9" borderId="0" xfId="0" applyFont="1" applyFill="1" applyBorder="1" applyAlignment="1">
      <alignment horizontal="center"/>
    </xf>
    <xf numFmtId="0" fontId="26" fillId="9" borderId="0" xfId="0" applyFont="1" applyFill="1" applyBorder="1" applyAlignment="1">
      <alignment horizontal="right"/>
    </xf>
    <xf numFmtId="0" fontId="0" fillId="0" borderId="0" xfId="0" quotePrefix="1"/>
    <xf numFmtId="0" fontId="0" fillId="0" borderId="0" xfId="0" applyNumberFormat="1"/>
    <xf numFmtId="0" fontId="3" fillId="9" borderId="0" xfId="0" applyFont="1" applyFill="1" applyBorder="1"/>
    <xf numFmtId="0" fontId="6" fillId="9" borderId="0" xfId="0" applyFont="1" applyFill="1" applyBorder="1"/>
    <xf numFmtId="0" fontId="3" fillId="9" borderId="0" xfId="0" applyFont="1" applyFill="1"/>
    <xf numFmtId="0" fontId="27" fillId="9" borderId="0" xfId="0" applyFont="1" applyFill="1" applyAlignment="1">
      <alignment horizontal="center"/>
    </xf>
    <xf numFmtId="0" fontId="0" fillId="2" borderId="1" xfId="0" applyFill="1" applyBorder="1"/>
    <xf numFmtId="0" fontId="3" fillId="0" borderId="0" xfId="0" applyFont="1"/>
    <xf numFmtId="0" fontId="30" fillId="0" borderId="0" xfId="0" applyFont="1"/>
    <xf numFmtId="44" fontId="2" fillId="9" borderId="0" xfId="4" applyFill="1"/>
    <xf numFmtId="8" fontId="2" fillId="9" borderId="0" xfId="4" applyNumberFormat="1" applyFill="1"/>
    <xf numFmtId="1" fontId="0" fillId="0" borderId="0" xfId="0" applyNumberFormat="1" applyFill="1" applyBorder="1" applyAlignment="1">
      <alignment horizontal="right"/>
    </xf>
    <xf numFmtId="0" fontId="0" fillId="10" borderId="0" xfId="0" quotePrefix="1" applyFill="1"/>
    <xf numFmtId="0" fontId="0" fillId="12" borderId="0" xfId="0" quotePrefix="1" applyFill="1"/>
    <xf numFmtId="0" fontId="39" fillId="9" borderId="0" xfId="0" applyFont="1" applyFill="1"/>
    <xf numFmtId="0" fontId="41" fillId="9" borderId="0" xfId="5" applyFont="1" applyFill="1" applyBorder="1" applyAlignment="1" applyProtection="1"/>
    <xf numFmtId="0" fontId="44" fillId="9" borderId="0" xfId="0" applyFont="1" applyFill="1" applyBorder="1"/>
    <xf numFmtId="0" fontId="45" fillId="9" borderId="0" xfId="5" applyFont="1" applyFill="1" applyBorder="1" applyAlignment="1" applyProtection="1"/>
    <xf numFmtId="0" fontId="40" fillId="9" borderId="43" xfId="0" applyFont="1" applyFill="1" applyBorder="1"/>
    <xf numFmtId="0" fontId="40" fillId="9" borderId="44" xfId="0" applyFont="1" applyFill="1" applyBorder="1"/>
    <xf numFmtId="0" fontId="40" fillId="9" borderId="45" xfId="0" applyFont="1" applyFill="1" applyBorder="1"/>
    <xf numFmtId="0" fontId="40" fillId="9" borderId="46" xfId="0" applyFont="1" applyFill="1" applyBorder="1"/>
    <xf numFmtId="44" fontId="40" fillId="9" borderId="46" xfId="4" applyFont="1" applyFill="1" applyBorder="1"/>
    <xf numFmtId="0" fontId="37" fillId="9" borderId="0" xfId="0" applyFont="1" applyFill="1"/>
    <xf numFmtId="0" fontId="37" fillId="0" borderId="0" xfId="0" applyFont="1"/>
    <xf numFmtId="0" fontId="46" fillId="9" borderId="0" xfId="0" applyFont="1" applyFill="1"/>
    <xf numFmtId="0" fontId="46" fillId="0" borderId="0" xfId="0" applyFont="1"/>
    <xf numFmtId="0" fontId="44" fillId="0" borderId="0" xfId="0" applyFont="1"/>
    <xf numFmtId="0" fontId="40" fillId="9" borderId="38" xfId="0" applyFont="1" applyFill="1" applyBorder="1" applyAlignment="1"/>
    <xf numFmtId="0" fontId="40" fillId="9" borderId="33" xfId="0" applyFont="1" applyFill="1" applyBorder="1" applyAlignment="1"/>
    <xf numFmtId="0" fontId="43" fillId="9" borderId="33" xfId="0" applyFont="1" applyFill="1" applyBorder="1" applyAlignment="1"/>
    <xf numFmtId="0" fontId="43" fillId="9" borderId="33" xfId="0" applyFont="1" applyFill="1" applyBorder="1" applyAlignment="1">
      <alignment horizontal="left" vertical="justify" wrapText="1"/>
    </xf>
    <xf numFmtId="0" fontId="43" fillId="9" borderId="42" xfId="0" applyFont="1" applyFill="1" applyBorder="1" applyAlignment="1">
      <alignment horizontal="left" vertical="justify" wrapText="1"/>
    </xf>
    <xf numFmtId="0" fontId="40" fillId="0" borderId="0" xfId="0" applyFont="1"/>
    <xf numFmtId="0" fontId="44" fillId="2" borderId="0" xfId="0" applyFont="1" applyFill="1"/>
    <xf numFmtId="0" fontId="44" fillId="2" borderId="0" xfId="0" applyFont="1" applyFill="1" applyAlignment="1">
      <alignment horizontal="center"/>
    </xf>
    <xf numFmtId="0" fontId="42" fillId="9" borderId="0" xfId="0" applyFont="1" applyFill="1" applyBorder="1"/>
    <xf numFmtId="0" fontId="44" fillId="9" borderId="47" xfId="0" applyFont="1" applyFill="1" applyBorder="1" applyAlignment="1"/>
    <xf numFmtId="0" fontId="44" fillId="9" borderId="48" xfId="0" applyFont="1" applyFill="1" applyBorder="1" applyAlignment="1"/>
    <xf numFmtId="0" fontId="44" fillId="9" borderId="49" xfId="0" applyFont="1" applyFill="1" applyBorder="1" applyAlignment="1"/>
    <xf numFmtId="0" fontId="44" fillId="9" borderId="50" xfId="0" applyFont="1" applyFill="1" applyBorder="1" applyAlignment="1"/>
    <xf numFmtId="17" fontId="44" fillId="9" borderId="50" xfId="0" applyNumberFormat="1" applyFont="1" applyFill="1" applyBorder="1" applyAlignment="1"/>
    <xf numFmtId="169" fontId="44" fillId="9" borderId="49" xfId="0" applyNumberFormat="1" applyFont="1" applyFill="1" applyBorder="1" applyAlignment="1"/>
    <xf numFmtId="14" fontId="44" fillId="9" borderId="50" xfId="0" applyNumberFormat="1" applyFont="1" applyFill="1" applyBorder="1" applyAlignment="1"/>
    <xf numFmtId="169" fontId="44" fillId="9" borderId="51" xfId="0" applyNumberFormat="1" applyFont="1" applyFill="1" applyBorder="1" applyAlignment="1"/>
    <xf numFmtId="14" fontId="44" fillId="9" borderId="52" xfId="0" applyNumberFormat="1" applyFont="1" applyFill="1" applyBorder="1" applyAlignment="1"/>
    <xf numFmtId="0" fontId="44" fillId="9" borderId="0" xfId="0" applyFont="1" applyFill="1"/>
    <xf numFmtId="22" fontId="44" fillId="9" borderId="53" xfId="0" applyNumberFormat="1" applyFont="1" applyFill="1" applyBorder="1" applyAlignment="1">
      <alignment vertical="top" wrapText="1"/>
    </xf>
    <xf numFmtId="49" fontId="44" fillId="9" borderId="53" xfId="0" applyNumberFormat="1" applyFont="1" applyFill="1" applyBorder="1" applyAlignment="1">
      <alignment vertical="top" wrapText="1"/>
    </xf>
    <xf numFmtId="0" fontId="44" fillId="9" borderId="53" xfId="0" applyFont="1" applyFill="1" applyBorder="1" applyAlignment="1">
      <alignment vertical="top" wrapText="1"/>
    </xf>
    <xf numFmtId="0" fontId="44" fillId="0" borderId="0" xfId="0" applyFont="1" applyBorder="1"/>
    <xf numFmtId="22" fontId="44" fillId="9" borderId="0" xfId="0" applyNumberFormat="1" applyFont="1" applyFill="1" applyBorder="1" applyAlignment="1">
      <alignment vertical="top" wrapText="1"/>
    </xf>
    <xf numFmtId="49" fontId="44" fillId="9" borderId="0" xfId="0" applyNumberFormat="1" applyFont="1" applyFill="1" applyBorder="1" applyAlignment="1">
      <alignment vertical="top" wrapText="1"/>
    </xf>
    <xf numFmtId="0" fontId="44" fillId="9" borderId="0" xfId="0" applyFont="1" applyFill="1" applyBorder="1" applyAlignment="1">
      <alignment vertical="top" wrapText="1"/>
    </xf>
    <xf numFmtId="0" fontId="2" fillId="0" borderId="0" xfId="0" applyFont="1"/>
    <xf numFmtId="0" fontId="16" fillId="9" borderId="0" xfId="0" applyFont="1" applyFill="1" applyAlignment="1">
      <alignment horizontal="center" vertical="center"/>
    </xf>
    <xf numFmtId="0" fontId="16" fillId="9" borderId="0" xfId="0" applyFont="1" applyFill="1" applyBorder="1"/>
    <xf numFmtId="0" fontId="50" fillId="9" borderId="0" xfId="0" applyFont="1" applyFill="1"/>
    <xf numFmtId="0" fontId="39" fillId="9" borderId="0" xfId="0" applyFont="1" applyFill="1" applyAlignment="1">
      <alignment horizontal="center"/>
    </xf>
    <xf numFmtId="0" fontId="39" fillId="9" borderId="0" xfId="0" applyFont="1" applyFill="1" applyBorder="1" applyAlignment="1">
      <alignment horizontal="center"/>
    </xf>
    <xf numFmtId="0" fontId="16" fillId="9" borderId="0" xfId="0" applyFont="1" applyFill="1" applyAlignment="1">
      <alignment horizontal="left"/>
    </xf>
    <xf numFmtId="0" fontId="29" fillId="9" borderId="0" xfId="0" applyFont="1" applyFill="1" applyBorder="1" applyAlignment="1">
      <alignment horizontal="left"/>
    </xf>
    <xf numFmtId="0" fontId="29" fillId="9" borderId="0" xfId="0" applyFont="1" applyFill="1" applyBorder="1" applyAlignment="1"/>
    <xf numFmtId="0" fontId="16" fillId="9" borderId="54" xfId="0" applyFont="1" applyFill="1" applyBorder="1" applyAlignment="1">
      <alignment horizontal="center" vertical="center"/>
    </xf>
    <xf numFmtId="0" fontId="16" fillId="0" borderId="0" xfId="0" applyFont="1" applyAlignment="1">
      <alignment vertical="center"/>
    </xf>
    <xf numFmtId="0" fontId="16" fillId="0" borderId="0" xfId="0" applyFont="1" applyFill="1" applyAlignment="1">
      <alignment horizontal="center" vertical="center"/>
    </xf>
    <xf numFmtId="0" fontId="16" fillId="9" borderId="0" xfId="0" quotePrefix="1" applyFont="1" applyFill="1" applyAlignment="1">
      <alignment horizontal="center" vertical="center"/>
    </xf>
    <xf numFmtId="0" fontId="16" fillId="9" borderId="0" xfId="0" applyFont="1" applyFill="1" applyAlignment="1">
      <alignment horizontal="left" vertical="center"/>
    </xf>
    <xf numFmtId="0" fontId="51" fillId="9" borderId="33" xfId="2" applyFont="1" applyFill="1" applyBorder="1" applyAlignment="1">
      <alignment horizontal="left" vertical="center" shrinkToFit="1"/>
    </xf>
    <xf numFmtId="0" fontId="25" fillId="0" borderId="0" xfId="2" applyFont="1" applyAlignment="1">
      <alignment vertical="center"/>
    </xf>
    <xf numFmtId="0" fontId="16" fillId="0" borderId="0" xfId="0" applyFont="1"/>
    <xf numFmtId="0" fontId="25" fillId="9" borderId="0" xfId="2" applyFont="1" applyFill="1"/>
    <xf numFmtId="0" fontId="52" fillId="9" borderId="0" xfId="2" applyFont="1" applyFill="1" applyAlignment="1">
      <alignment horizontal="center"/>
    </xf>
    <xf numFmtId="0" fontId="25" fillId="9" borderId="0" xfId="1" applyFont="1" applyFill="1"/>
    <xf numFmtId="0" fontId="25" fillId="9" borderId="0" xfId="1" applyFont="1" applyFill="1" applyAlignment="1">
      <alignment horizontal="center"/>
    </xf>
    <xf numFmtId="0" fontId="25" fillId="9" borderId="0" xfId="1" applyFont="1" applyFill="1" applyAlignment="1">
      <alignment horizontal="left"/>
    </xf>
    <xf numFmtId="0" fontId="25" fillId="0" borderId="0" xfId="1" applyFont="1"/>
    <xf numFmtId="0" fontId="53" fillId="9" borderId="0" xfId="0" applyFont="1" applyFill="1"/>
    <xf numFmtId="0" fontId="52" fillId="0" borderId="0" xfId="0" applyFont="1" applyFill="1" applyBorder="1" applyAlignment="1">
      <alignment vertical="center"/>
    </xf>
    <xf numFmtId="0" fontId="54" fillId="0" borderId="0" xfId="0" applyFont="1" applyBorder="1" applyAlignment="1">
      <alignment vertical="center"/>
    </xf>
    <xf numFmtId="0" fontId="55" fillId="0" borderId="0" xfId="0" applyFont="1" applyBorder="1" applyAlignment="1">
      <alignment vertical="center"/>
    </xf>
    <xf numFmtId="0" fontId="25" fillId="0" borderId="0" xfId="2" applyFont="1"/>
    <xf numFmtId="0" fontId="16" fillId="9" borderId="0" xfId="0" applyFont="1" applyFill="1" applyBorder="1" applyAlignment="1">
      <alignment horizontal="right"/>
    </xf>
    <xf numFmtId="0" fontId="59" fillId="9" borderId="0" xfId="0" applyFont="1" applyFill="1" applyAlignment="1">
      <alignment vertical="center"/>
    </xf>
    <xf numFmtId="0" fontId="58" fillId="9" borderId="38" xfId="0" applyFont="1" applyFill="1" applyBorder="1" applyAlignment="1">
      <alignment vertical="center"/>
    </xf>
    <xf numFmtId="0" fontId="57" fillId="9" borderId="33" xfId="2" applyFont="1" applyFill="1" applyBorder="1" applyAlignment="1" applyProtection="1">
      <alignment vertical="center" shrinkToFit="1"/>
    </xf>
    <xf numFmtId="0" fontId="49" fillId="0" borderId="33" xfId="0" applyFont="1" applyFill="1" applyBorder="1" applyAlignment="1">
      <alignment horizontal="left" vertical="center"/>
    </xf>
    <xf numFmtId="0" fontId="49" fillId="9" borderId="33" xfId="0" applyFont="1" applyFill="1" applyBorder="1" applyAlignment="1">
      <alignment horizontal="left" vertical="center"/>
    </xf>
    <xf numFmtId="0" fontId="3" fillId="9" borderId="0" xfId="2" applyFont="1" applyFill="1"/>
    <xf numFmtId="0" fontId="3" fillId="9" borderId="0" xfId="2" applyFont="1" applyFill="1" applyAlignment="1">
      <alignment horizontal="center"/>
    </xf>
    <xf numFmtId="0" fontId="3" fillId="9" borderId="0" xfId="2" applyNumberFormat="1" applyFont="1" applyFill="1"/>
    <xf numFmtId="0" fontId="49" fillId="0" borderId="0" xfId="0" applyFont="1" applyBorder="1" applyAlignment="1">
      <alignment vertical="center"/>
    </xf>
    <xf numFmtId="0" fontId="17" fillId="3" borderId="0" xfId="0" applyFont="1" applyFill="1" applyAlignment="1">
      <alignment horizontal="center" vertical="center"/>
    </xf>
    <xf numFmtId="0" fontId="3" fillId="2" borderId="0" xfId="0" applyFont="1" applyFill="1" applyBorder="1" applyAlignment="1"/>
    <xf numFmtId="0" fontId="17" fillId="3" borderId="0" xfId="0" applyFont="1" applyFill="1" applyAlignment="1">
      <alignment horizontal="center"/>
    </xf>
    <xf numFmtId="0" fontId="0" fillId="0" borderId="0" xfId="0" applyAlignment="1">
      <alignment horizontal="left"/>
    </xf>
    <xf numFmtId="49" fontId="43" fillId="2" borderId="0" xfId="0" applyNumberFormat="1" applyFont="1" applyFill="1" applyAlignment="1">
      <alignment horizontal="center"/>
    </xf>
    <xf numFmtId="14" fontId="0" fillId="0" borderId="0" xfId="0" applyNumberFormat="1"/>
    <xf numFmtId="0" fontId="16" fillId="9" borderId="0" xfId="0" applyFont="1" applyFill="1" applyAlignment="1">
      <alignment vertical="center"/>
    </xf>
    <xf numFmtId="0" fontId="31" fillId="9" borderId="0" xfId="0" applyFont="1" applyFill="1" applyBorder="1" applyAlignment="1">
      <alignment vertical="center"/>
    </xf>
    <xf numFmtId="0" fontId="31" fillId="9" borderId="32" xfId="0" applyFont="1" applyFill="1" applyBorder="1" applyAlignment="1">
      <alignment vertical="center"/>
    </xf>
    <xf numFmtId="167" fontId="16" fillId="9" borderId="39" xfId="3" applyNumberFormat="1" applyFont="1" applyFill="1" applyBorder="1" applyAlignment="1">
      <alignment horizontal="center" vertical="center"/>
    </xf>
    <xf numFmtId="166" fontId="16" fillId="9" borderId="32" xfId="3" applyNumberFormat="1" applyFont="1" applyFill="1" applyBorder="1" applyAlignment="1">
      <alignment horizontal="left" vertical="center"/>
    </xf>
    <xf numFmtId="166" fontId="16" fillId="0" borderId="55" xfId="3" applyNumberFormat="1" applyFont="1" applyFill="1" applyBorder="1" applyAlignment="1">
      <alignment horizontal="left" vertical="center"/>
    </xf>
    <xf numFmtId="0" fontId="56" fillId="0" borderId="0" xfId="0" applyFont="1" applyBorder="1" applyAlignment="1">
      <alignment vertical="center"/>
    </xf>
    <xf numFmtId="0" fontId="63" fillId="0" borderId="0" xfId="0" applyFont="1"/>
    <xf numFmtId="0" fontId="43" fillId="2" borderId="0" xfId="0" applyFont="1" applyFill="1" applyAlignment="1">
      <alignment horizontal="center"/>
    </xf>
    <xf numFmtId="0" fontId="43" fillId="2" borderId="0" xfId="0" applyFont="1" applyFill="1"/>
    <xf numFmtId="38" fontId="43" fillId="2" borderId="0" xfId="0" quotePrefix="1" applyNumberFormat="1" applyFont="1" applyFill="1" applyAlignment="1">
      <alignment horizontal="center"/>
    </xf>
    <xf numFmtId="38" fontId="16" fillId="13" borderId="0" xfId="0" applyNumberFormat="1" applyFont="1" applyFill="1"/>
    <xf numFmtId="0" fontId="50" fillId="15" borderId="0" xfId="0" applyFont="1" applyFill="1" applyAlignment="1">
      <alignment horizontal="left"/>
    </xf>
    <xf numFmtId="0" fontId="50" fillId="15" borderId="0" xfId="0" applyFont="1" applyFill="1" applyAlignment="1">
      <alignment horizontal="right"/>
    </xf>
    <xf numFmtId="0" fontId="50" fillId="15" borderId="0" xfId="0" applyFont="1" applyFill="1"/>
    <xf numFmtId="0" fontId="50" fillId="15" borderId="0" xfId="0" applyFont="1" applyFill="1" applyBorder="1"/>
    <xf numFmtId="0" fontId="8" fillId="0" borderId="0" xfId="3" applyNumberFormat="1" applyFont="1" applyBorder="1" applyAlignment="1">
      <alignment horizontal="center"/>
    </xf>
    <xf numFmtId="10" fontId="11" fillId="0" borderId="0" xfId="6" applyNumberFormat="1" applyFont="1" applyBorder="1" applyAlignment="1">
      <alignment horizontal="center"/>
    </xf>
    <xf numFmtId="166" fontId="16" fillId="0" borderId="55" xfId="2" applyNumberFormat="1" applyFont="1" applyFill="1" applyBorder="1" applyAlignment="1">
      <alignment horizontal="left" vertical="center"/>
    </xf>
    <xf numFmtId="0" fontId="68" fillId="0" borderId="0" xfId="0" applyFont="1"/>
    <xf numFmtId="0" fontId="57" fillId="9" borderId="0" xfId="1" applyFont="1" applyFill="1"/>
    <xf numFmtId="0" fontId="57" fillId="0" borderId="0" xfId="1" applyFont="1"/>
    <xf numFmtId="0" fontId="50" fillId="0" borderId="0" xfId="1" applyFont="1"/>
    <xf numFmtId="0" fontId="16" fillId="0" borderId="0" xfId="2" applyFont="1"/>
    <xf numFmtId="0" fontId="16" fillId="0" borderId="0" xfId="2" applyFont="1" applyBorder="1"/>
    <xf numFmtId="172" fontId="44" fillId="9" borderId="49" xfId="0" applyNumberFormat="1" applyFont="1" applyFill="1" applyBorder="1" applyAlignment="1"/>
    <xf numFmtId="0" fontId="3" fillId="0" borderId="0" xfId="1"/>
    <xf numFmtId="0" fontId="3" fillId="0" borderId="0" xfId="1" applyAlignment="1">
      <alignment vertical="center"/>
    </xf>
    <xf numFmtId="0" fontId="3" fillId="9" borderId="0" xfId="1" applyFill="1"/>
    <xf numFmtId="0" fontId="49" fillId="9" borderId="33" xfId="0" applyFont="1" applyFill="1" applyBorder="1" applyAlignment="1">
      <alignment horizontal="left" vertical="top"/>
    </xf>
    <xf numFmtId="0" fontId="49" fillId="9" borderId="33" xfId="0" applyNumberFormat="1" applyFont="1" applyFill="1" applyBorder="1" applyAlignment="1">
      <alignment horizontal="left" vertical="top"/>
    </xf>
    <xf numFmtId="38" fontId="61" fillId="0" borderId="39" xfId="3" applyNumberFormat="1" applyFont="1" applyFill="1" applyBorder="1" applyAlignment="1">
      <alignment horizontal="right" vertical="center"/>
    </xf>
    <xf numFmtId="38" fontId="61" fillId="0" borderId="0" xfId="3" applyNumberFormat="1" applyFont="1" applyFill="1" applyBorder="1" applyAlignment="1">
      <alignment horizontal="right" vertical="center"/>
    </xf>
    <xf numFmtId="0" fontId="2" fillId="9" borderId="36" xfId="0" applyFont="1" applyFill="1" applyBorder="1"/>
    <xf numFmtId="0" fontId="2" fillId="9" borderId="37" xfId="0" applyFont="1" applyFill="1" applyBorder="1"/>
    <xf numFmtId="0" fontId="2" fillId="9" borderId="37" xfId="0" applyFont="1" applyFill="1" applyBorder="1" applyAlignment="1">
      <alignment horizontal="center"/>
    </xf>
    <xf numFmtId="0" fontId="2" fillId="9" borderId="35" xfId="0" applyFont="1" applyFill="1" applyBorder="1"/>
    <xf numFmtId="0" fontId="2" fillId="9" borderId="38" xfId="0" applyFont="1" applyFill="1" applyBorder="1"/>
    <xf numFmtId="0" fontId="2" fillId="9" borderId="39" xfId="0" applyFont="1" applyFill="1" applyBorder="1"/>
    <xf numFmtId="10" fontId="2" fillId="9" borderId="0" xfId="0" applyNumberFormat="1" applyFont="1" applyFill="1" applyBorder="1"/>
    <xf numFmtId="0" fontId="2" fillId="9" borderId="32" xfId="0" applyFont="1" applyFill="1" applyBorder="1" applyAlignment="1"/>
    <xf numFmtId="0" fontId="2" fillId="9" borderId="0" xfId="0" applyNumberFormat="1" applyFont="1" applyFill="1" applyBorder="1" applyAlignment="1">
      <alignment horizontal="center"/>
    </xf>
    <xf numFmtId="0" fontId="2" fillId="9" borderId="32" xfId="0" applyFont="1" applyFill="1" applyBorder="1"/>
    <xf numFmtId="1" fontId="2" fillId="9" borderId="33" xfId="6" applyNumberFormat="1" applyFont="1" applyFill="1" applyBorder="1"/>
    <xf numFmtId="0" fontId="2" fillId="9" borderId="0" xfId="6" applyNumberFormat="1" applyFont="1" applyFill="1" applyBorder="1"/>
    <xf numFmtId="10" fontId="2" fillId="9" borderId="0" xfId="6" applyNumberFormat="1" applyFont="1" applyFill="1" applyBorder="1"/>
    <xf numFmtId="0" fontId="2" fillId="9" borderId="33" xfId="0" applyNumberFormat="1" applyFont="1" applyFill="1" applyBorder="1"/>
    <xf numFmtId="0" fontId="2" fillId="9" borderId="40" xfId="0" applyFont="1" applyFill="1" applyBorder="1"/>
    <xf numFmtId="0" fontId="2" fillId="9" borderId="41" xfId="0" applyFont="1" applyFill="1" applyBorder="1" applyAlignment="1"/>
    <xf numFmtId="0" fontId="2" fillId="9" borderId="34" xfId="0" applyFont="1" applyFill="1" applyBorder="1" applyAlignment="1">
      <alignment horizontal="center"/>
    </xf>
    <xf numFmtId="0" fontId="2" fillId="9" borderId="41" xfId="0" applyFont="1" applyFill="1" applyBorder="1"/>
    <xf numFmtId="0" fontId="2" fillId="9" borderId="33" xfId="0" applyFont="1" applyFill="1" applyBorder="1"/>
    <xf numFmtId="9" fontId="2" fillId="9" borderId="0" xfId="6" applyFont="1" applyFill="1" applyBorder="1"/>
    <xf numFmtId="0" fontId="2" fillId="9" borderId="33" xfId="6" applyNumberFormat="1" applyFont="1" applyFill="1" applyBorder="1"/>
    <xf numFmtId="167" fontId="2" fillId="9" borderId="0" xfId="0" applyNumberFormat="1" applyFont="1" applyFill="1" applyBorder="1" applyAlignment="1"/>
    <xf numFmtId="167" fontId="2" fillId="9" borderId="34" xfId="0" applyNumberFormat="1" applyFont="1" applyFill="1" applyBorder="1" applyAlignment="1"/>
    <xf numFmtId="0" fontId="2" fillId="9" borderId="34" xfId="0" applyFont="1" applyFill="1" applyBorder="1"/>
    <xf numFmtId="0" fontId="2" fillId="9" borderId="42" xfId="0" applyNumberFormat="1" applyFont="1" applyFill="1" applyBorder="1"/>
    <xf numFmtId="168" fontId="2" fillId="9" borderId="33" xfId="0" applyNumberFormat="1" applyFont="1" applyFill="1" applyBorder="1"/>
    <xf numFmtId="173" fontId="2" fillId="9" borderId="33" xfId="0" applyNumberFormat="1" applyFont="1" applyFill="1" applyBorder="1"/>
    <xf numFmtId="173" fontId="2" fillId="9" borderId="33" xfId="6" applyNumberFormat="1" applyFont="1" applyFill="1" applyBorder="1"/>
    <xf numFmtId="166" fontId="16" fillId="0" borderId="58" xfId="3" applyNumberFormat="1" applyFont="1" applyFill="1" applyBorder="1" applyAlignment="1">
      <alignment horizontal="left" vertical="center"/>
    </xf>
    <xf numFmtId="166" fontId="16" fillId="0" borderId="58" xfId="2" applyNumberFormat="1" applyFont="1" applyFill="1" applyBorder="1" applyAlignment="1">
      <alignment horizontal="left" vertical="center"/>
    </xf>
    <xf numFmtId="0" fontId="16" fillId="0" borderId="0" xfId="0" applyFont="1" applyBorder="1"/>
    <xf numFmtId="0" fontId="16" fillId="9" borderId="0" xfId="0" applyFont="1" applyFill="1" applyBorder="1" applyAlignment="1">
      <alignment vertical="center"/>
    </xf>
    <xf numFmtId="0" fontId="67" fillId="0" borderId="0" xfId="0" applyFont="1" applyFill="1" applyBorder="1" applyAlignment="1">
      <alignment vertical="center" shrinkToFit="1"/>
    </xf>
    <xf numFmtId="0" fontId="71" fillId="0" borderId="0" xfId="5" applyFont="1" applyAlignment="1" applyProtection="1"/>
    <xf numFmtId="9" fontId="16" fillId="9" borderId="0" xfId="6" applyFont="1" applyFill="1"/>
    <xf numFmtId="0" fontId="3" fillId="0" borderId="0" xfId="1" applyBorder="1"/>
    <xf numFmtId="0" fontId="69" fillId="0" borderId="0" xfId="0" applyFont="1" applyBorder="1" applyAlignment="1">
      <alignment vertical="center"/>
    </xf>
    <xf numFmtId="0" fontId="2" fillId="9" borderId="63" xfId="0" applyFont="1" applyFill="1" applyBorder="1"/>
    <xf numFmtId="10" fontId="2" fillId="9" borderId="64" xfId="6" applyNumberFormat="1" applyFont="1" applyFill="1" applyBorder="1"/>
    <xf numFmtId="0" fontId="2" fillId="9" borderId="61" xfId="0" applyFont="1" applyFill="1" applyBorder="1" applyAlignment="1"/>
    <xf numFmtId="0" fontId="2" fillId="9" borderId="64" xfId="0" applyFont="1" applyFill="1" applyBorder="1" applyAlignment="1">
      <alignment horizontal="center"/>
    </xf>
    <xf numFmtId="0" fontId="2" fillId="9" borderId="61" xfId="0" applyFont="1" applyFill="1" applyBorder="1"/>
    <xf numFmtId="0" fontId="2" fillId="9" borderId="64" xfId="0" applyNumberFormat="1" applyFont="1" applyFill="1" applyBorder="1" applyAlignment="1">
      <alignment horizontal="center"/>
    </xf>
    <xf numFmtId="0" fontId="2" fillId="9" borderId="64" xfId="0" applyFont="1" applyFill="1" applyBorder="1"/>
    <xf numFmtId="166" fontId="49" fillId="9" borderId="57" xfId="0" applyNumberFormat="1" applyFont="1" applyFill="1" applyBorder="1" applyAlignment="1">
      <alignment horizontal="left" vertical="center"/>
    </xf>
    <xf numFmtId="0" fontId="16" fillId="15" borderId="0" xfId="0" applyFont="1" applyFill="1" applyAlignment="1">
      <alignment horizontal="left" vertical="center"/>
    </xf>
    <xf numFmtId="0" fontId="74" fillId="9" borderId="0" xfId="0" applyFont="1" applyFill="1"/>
    <xf numFmtId="1" fontId="2" fillId="9" borderId="62" xfId="6" applyNumberFormat="1" applyFont="1" applyFill="1" applyBorder="1"/>
    <xf numFmtId="0" fontId="65" fillId="14" borderId="65" xfId="0" applyNumberFormat="1" applyFont="1" applyFill="1" applyBorder="1" applyAlignment="1">
      <alignment horizontal="center" vertical="center"/>
    </xf>
    <xf numFmtId="0" fontId="50" fillId="18" borderId="34" xfId="0" applyFont="1" applyFill="1" applyBorder="1" applyAlignment="1">
      <alignment vertical="center"/>
    </xf>
    <xf numFmtId="0" fontId="57" fillId="18" borderId="56" xfId="2" applyFont="1" applyFill="1" applyBorder="1" applyAlignment="1">
      <alignment horizontal="center" vertical="center"/>
    </xf>
    <xf numFmtId="0" fontId="49" fillId="9" borderId="67" xfId="0" applyFont="1" applyFill="1" applyBorder="1" applyAlignment="1">
      <alignment horizontal="left" vertical="center"/>
    </xf>
    <xf numFmtId="38" fontId="61" fillId="0" borderId="33" xfId="3" applyNumberFormat="1" applyFont="1" applyFill="1" applyBorder="1" applyAlignment="1">
      <alignment horizontal="right" vertical="center"/>
    </xf>
    <xf numFmtId="0" fontId="65" fillId="14" borderId="68" xfId="0" applyNumberFormat="1" applyFont="1" applyFill="1" applyBorder="1" applyAlignment="1">
      <alignment horizontal="center" vertical="center"/>
    </xf>
    <xf numFmtId="0" fontId="65" fillId="14" borderId="66" xfId="0" applyNumberFormat="1" applyFont="1" applyFill="1" applyBorder="1" applyAlignment="1">
      <alignment horizontal="center" vertical="center"/>
    </xf>
    <xf numFmtId="38" fontId="61" fillId="0" borderId="32" xfId="3" applyNumberFormat="1" applyFont="1" applyFill="1" applyBorder="1" applyAlignment="1">
      <alignment horizontal="right" vertical="center"/>
    </xf>
    <xf numFmtId="168" fontId="16" fillId="19" borderId="39" xfId="0" applyNumberFormat="1" applyFont="1" applyFill="1" applyBorder="1" applyAlignment="1">
      <alignment horizontal="center" vertical="center" shrinkToFit="1"/>
    </xf>
    <xf numFmtId="168" fontId="16" fillId="19" borderId="0" xfId="0" applyNumberFormat="1" applyFont="1" applyFill="1" applyBorder="1" applyAlignment="1">
      <alignment horizontal="center" vertical="center" shrinkToFit="1"/>
    </xf>
    <xf numFmtId="168" fontId="16" fillId="19" borderId="33" xfId="0" applyNumberFormat="1" applyFont="1" applyFill="1" applyBorder="1" applyAlignment="1">
      <alignment horizontal="center" vertical="center" shrinkToFit="1"/>
    </xf>
    <xf numFmtId="168" fontId="16" fillId="19" borderId="61" xfId="0" applyNumberFormat="1" applyFont="1" applyFill="1" applyBorder="1" applyAlignment="1">
      <alignment horizontal="center" vertical="center" shrinkToFit="1"/>
    </xf>
    <xf numFmtId="168" fontId="16" fillId="19" borderId="62" xfId="0" applyNumberFormat="1" applyFont="1" applyFill="1" applyBorder="1" applyAlignment="1">
      <alignment horizontal="center" vertical="center" shrinkToFit="1"/>
    </xf>
    <xf numFmtId="0" fontId="64" fillId="19" borderId="36" xfId="0" applyFont="1" applyFill="1" applyBorder="1" applyAlignment="1">
      <alignment horizontal="center"/>
    </xf>
    <xf numFmtId="0" fontId="25" fillId="19" borderId="38" xfId="0" applyFont="1" applyFill="1" applyBorder="1" applyAlignment="1">
      <alignment horizontal="left" vertical="center"/>
    </xf>
    <xf numFmtId="0" fontId="25" fillId="19" borderId="38" xfId="2" applyFont="1" applyFill="1" applyBorder="1" applyAlignment="1">
      <alignment horizontal="left" vertical="center"/>
    </xf>
    <xf numFmtId="38" fontId="61" fillId="0" borderId="69" xfId="3" applyNumberFormat="1" applyFont="1" applyFill="1" applyBorder="1" applyAlignment="1">
      <alignment horizontal="right" vertical="center"/>
    </xf>
    <xf numFmtId="0" fontId="25" fillId="9" borderId="0" xfId="1" applyFont="1" applyFill="1" applyBorder="1"/>
    <xf numFmtId="0" fontId="3" fillId="9" borderId="0" xfId="1" applyFill="1" applyBorder="1"/>
    <xf numFmtId="0" fontId="65" fillId="17" borderId="65" xfId="0" applyNumberFormat="1" applyFont="1" applyFill="1" applyBorder="1" applyAlignment="1">
      <alignment horizontal="center" vertical="center"/>
    </xf>
    <xf numFmtId="0" fontId="57" fillId="18" borderId="71" xfId="0" applyFont="1" applyFill="1" applyBorder="1" applyAlignment="1">
      <alignment vertical="center"/>
    </xf>
    <xf numFmtId="0" fontId="50" fillId="0" borderId="0" xfId="0" applyFont="1" applyFill="1" applyBorder="1" applyAlignment="1">
      <alignment vertical="center"/>
    </xf>
    <xf numFmtId="0" fontId="25" fillId="19" borderId="61" xfId="0" applyFont="1" applyFill="1" applyBorder="1" applyAlignment="1">
      <alignment horizontal="left" vertical="center"/>
    </xf>
    <xf numFmtId="166" fontId="16" fillId="0" borderId="74" xfId="3" applyNumberFormat="1" applyFont="1" applyFill="1" applyBorder="1" applyAlignment="1">
      <alignment horizontal="left" vertical="center"/>
    </xf>
    <xf numFmtId="166" fontId="16" fillId="0" borderId="75" xfId="3" applyNumberFormat="1" applyFont="1" applyFill="1" applyBorder="1" applyAlignment="1">
      <alignment horizontal="left" vertical="center"/>
    </xf>
    <xf numFmtId="0" fontId="25" fillId="19" borderId="63" xfId="0" applyFont="1" applyFill="1" applyBorder="1" applyAlignment="1">
      <alignment horizontal="left" vertical="center"/>
    </xf>
    <xf numFmtId="0" fontId="50" fillId="9" borderId="33" xfId="3" applyNumberFormat="1" applyFont="1" applyFill="1" applyBorder="1" applyAlignment="1">
      <alignment horizontal="left" vertical="center"/>
    </xf>
    <xf numFmtId="0" fontId="25" fillId="19" borderId="61" xfId="0" applyFont="1" applyFill="1" applyBorder="1"/>
    <xf numFmtId="166" fontId="16" fillId="0" borderId="76" xfId="3" applyNumberFormat="1" applyFont="1" applyFill="1" applyBorder="1" applyAlignment="1">
      <alignment horizontal="left" vertical="center"/>
    </xf>
    <xf numFmtId="166" fontId="16" fillId="0" borderId="39" xfId="3" applyNumberFormat="1" applyFont="1" applyFill="1" applyBorder="1" applyAlignment="1">
      <alignment horizontal="left" vertical="center"/>
    </xf>
    <xf numFmtId="166" fontId="16" fillId="0" borderId="70" xfId="3" applyNumberFormat="1" applyFont="1" applyFill="1" applyBorder="1" applyAlignment="1">
      <alignment horizontal="left" vertical="center"/>
    </xf>
    <xf numFmtId="0" fontId="50" fillId="18" borderId="0" xfId="0" applyFont="1" applyFill="1" applyBorder="1" applyAlignment="1">
      <alignment vertical="center"/>
    </xf>
    <xf numFmtId="0" fontId="25" fillId="19" borderId="33" xfId="0" applyFont="1" applyFill="1" applyBorder="1" applyAlignment="1">
      <alignment horizontal="left"/>
    </xf>
    <xf numFmtId="0" fontId="76" fillId="9" borderId="0" xfId="0" applyFont="1" applyFill="1" applyBorder="1" applyAlignment="1">
      <alignment horizontal="right"/>
    </xf>
    <xf numFmtId="0" fontId="16" fillId="0" borderId="77" xfId="0" applyFont="1" applyBorder="1" applyAlignment="1">
      <alignment vertical="center"/>
    </xf>
    <xf numFmtId="0" fontId="16" fillId="0" borderId="0" xfId="0" applyFont="1" applyBorder="1" applyAlignment="1">
      <alignment vertical="center"/>
    </xf>
    <xf numFmtId="0" fontId="16" fillId="0" borderId="59" xfId="0" applyFont="1" applyBorder="1" applyAlignment="1">
      <alignment vertical="center"/>
    </xf>
    <xf numFmtId="0" fontId="16" fillId="0" borderId="81" xfId="0" applyFont="1" applyBorder="1" applyAlignment="1">
      <alignment vertical="center"/>
    </xf>
    <xf numFmtId="0" fontId="16" fillId="0" borderId="82" xfId="0" applyFont="1" applyBorder="1" applyAlignment="1">
      <alignment vertical="center"/>
    </xf>
    <xf numFmtId="9" fontId="66" fillId="0" borderId="0" xfId="6" applyFont="1" applyFill="1" applyBorder="1" applyAlignment="1">
      <alignment horizontal="left" vertical="center" indent="1"/>
    </xf>
    <xf numFmtId="0" fontId="70" fillId="0" borderId="0" xfId="5" applyFont="1" applyBorder="1" applyAlignment="1" applyProtection="1">
      <alignment horizontal="center" vertical="center"/>
    </xf>
    <xf numFmtId="0" fontId="25" fillId="9" borderId="0" xfId="0" applyFont="1" applyFill="1" applyBorder="1" applyAlignment="1">
      <alignment vertical="center"/>
    </xf>
    <xf numFmtId="0" fontId="25" fillId="0" borderId="0" xfId="0" applyFont="1" applyBorder="1" applyAlignment="1">
      <alignment vertical="center"/>
    </xf>
    <xf numFmtId="168" fontId="73" fillId="0" borderId="80" xfId="0" applyNumberFormat="1" applyFont="1" applyFill="1" applyBorder="1" applyAlignment="1">
      <alignment horizontal="left" vertical="center" indent="1"/>
    </xf>
    <xf numFmtId="0" fontId="62" fillId="0" borderId="81" xfId="0" applyFont="1" applyFill="1" applyBorder="1" applyAlignment="1">
      <alignment horizontal="left" vertical="center" indent="1"/>
    </xf>
    <xf numFmtId="0" fontId="75" fillId="0" borderId="0" xfId="0" applyFont="1" applyAlignment="1">
      <alignment horizontal="right"/>
    </xf>
    <xf numFmtId="0" fontId="75" fillId="0" borderId="0" xfId="0" applyFont="1" applyBorder="1" applyAlignment="1">
      <alignment horizontal="right"/>
    </xf>
    <xf numFmtId="0" fontId="50" fillId="9" borderId="0" xfId="0" applyFont="1" applyFill="1" applyBorder="1"/>
    <xf numFmtId="0" fontId="57" fillId="0" borderId="0" xfId="0" applyFont="1" applyFill="1" applyBorder="1" applyAlignment="1">
      <alignment vertical="center" shrinkToFit="1"/>
    </xf>
    <xf numFmtId="0" fontId="16" fillId="9" borderId="85" xfId="0" applyFont="1" applyFill="1" applyBorder="1" applyAlignment="1">
      <alignment horizontal="center" vertical="center"/>
    </xf>
    <xf numFmtId="0" fontId="16" fillId="9" borderId="0" xfId="0" applyFont="1" applyFill="1" applyBorder="1" applyAlignment="1">
      <alignment horizontal="center" vertical="center"/>
    </xf>
    <xf numFmtId="0" fontId="16" fillId="9" borderId="86" xfId="0" applyFont="1" applyFill="1" applyBorder="1" applyAlignment="1">
      <alignment horizontal="center" vertical="center"/>
    </xf>
    <xf numFmtId="0" fontId="16" fillId="0" borderId="0" xfId="0" applyFont="1" applyFill="1" applyBorder="1" applyAlignment="1">
      <alignment horizontal="center" vertical="center"/>
    </xf>
    <xf numFmtId="0" fontId="16" fillId="9" borderId="0" xfId="0" quotePrefix="1" applyFont="1" applyFill="1" applyBorder="1" applyAlignment="1">
      <alignment horizontal="center" vertical="center"/>
    </xf>
    <xf numFmtId="0" fontId="16" fillId="9" borderId="0" xfId="0" applyFont="1" applyFill="1" applyBorder="1" applyAlignment="1">
      <alignment horizontal="left" vertical="center"/>
    </xf>
    <xf numFmtId="0" fontId="16" fillId="9" borderId="87" xfId="0" applyFont="1" applyFill="1" applyBorder="1" applyAlignment="1">
      <alignment horizontal="center" vertical="center"/>
    </xf>
    <xf numFmtId="0" fontId="50" fillId="0" borderId="0" xfId="0" applyFont="1" applyBorder="1"/>
    <xf numFmtId="0" fontId="50" fillId="0" borderId="0" xfId="0" applyFont="1" applyBorder="1" applyAlignment="1">
      <alignment vertical="center"/>
    </xf>
    <xf numFmtId="168" fontId="50" fillId="0" borderId="0" xfId="0" applyNumberFormat="1" applyFont="1" applyBorder="1" applyAlignment="1">
      <alignment horizontal="right"/>
    </xf>
    <xf numFmtId="3" fontId="50" fillId="0" borderId="0" xfId="0" applyNumberFormat="1" applyFont="1" applyBorder="1"/>
    <xf numFmtId="0" fontId="50" fillId="0" borderId="0" xfId="0" applyNumberFormat="1" applyFont="1" applyBorder="1"/>
    <xf numFmtId="0" fontId="50" fillId="0" borderId="0" xfId="0" applyFont="1" applyBorder="1" applyAlignment="1">
      <alignment vertical="center" wrapText="1"/>
    </xf>
    <xf numFmtId="168" fontId="50" fillId="0" borderId="0" xfId="0" applyNumberFormat="1" applyFont="1" applyBorder="1"/>
    <xf numFmtId="0" fontId="74" fillId="0" borderId="0" xfId="0" applyFont="1" applyBorder="1"/>
    <xf numFmtId="0" fontId="57" fillId="0" borderId="0" xfId="1" applyFont="1" applyBorder="1"/>
    <xf numFmtId="0" fontId="57" fillId="0" borderId="0" xfId="1" applyNumberFormat="1" applyFont="1" applyBorder="1"/>
    <xf numFmtId="168" fontId="57" fillId="0" borderId="0" xfId="1" applyNumberFormat="1" applyFont="1" applyBorder="1"/>
    <xf numFmtId="168" fontId="50" fillId="0" borderId="0" xfId="1" applyNumberFormat="1" applyFont="1" applyBorder="1"/>
    <xf numFmtId="0" fontId="57" fillId="0" borderId="0" xfId="0" applyFont="1" applyBorder="1"/>
    <xf numFmtId="0" fontId="50" fillId="0" borderId="0" xfId="0" applyFont="1" applyBorder="1" applyAlignment="1">
      <alignment horizontal="right"/>
    </xf>
    <xf numFmtId="38" fontId="50" fillId="0" borderId="0" xfId="0" applyNumberFormat="1" applyFont="1" applyBorder="1"/>
    <xf numFmtId="0" fontId="50" fillId="0" borderId="0" xfId="0" applyFont="1" applyBorder="1" applyAlignment="1">
      <alignment vertical="top"/>
    </xf>
    <xf numFmtId="17" fontId="50" fillId="0" borderId="0" xfId="0" applyNumberFormat="1" applyFont="1" applyBorder="1"/>
    <xf numFmtId="0" fontId="60" fillId="20" borderId="83" xfId="0" applyFont="1" applyFill="1" applyBorder="1" applyAlignment="1">
      <alignment horizontal="center" vertical="center"/>
    </xf>
    <xf numFmtId="0" fontId="50" fillId="0" borderId="0" xfId="0" applyFont="1" applyAlignment="1">
      <alignment vertical="center"/>
    </xf>
    <xf numFmtId="0" fontId="78" fillId="0" borderId="0" xfId="0" applyFont="1"/>
    <xf numFmtId="0" fontId="78" fillId="9" borderId="0" xfId="0" applyFont="1" applyFill="1"/>
    <xf numFmtId="0" fontId="74" fillId="0" borderId="0" xfId="0" applyFont="1"/>
    <xf numFmtId="166" fontId="50" fillId="9" borderId="0" xfId="0" applyNumberFormat="1" applyFont="1" applyFill="1" applyBorder="1"/>
    <xf numFmtId="167" fontId="16" fillId="9" borderId="89" xfId="3" applyNumberFormat="1" applyFont="1" applyFill="1" applyBorder="1" applyAlignment="1">
      <alignment horizontal="center" vertical="center"/>
    </xf>
    <xf numFmtId="166" fontId="16" fillId="9" borderId="90" xfId="3" applyNumberFormat="1" applyFont="1" applyFill="1" applyBorder="1" applyAlignment="1">
      <alignment horizontal="left" vertical="center"/>
    </xf>
    <xf numFmtId="0" fontId="50" fillId="9" borderId="88" xfId="3" applyNumberFormat="1" applyFont="1" applyFill="1" applyBorder="1" applyAlignment="1">
      <alignment horizontal="left" vertical="center"/>
    </xf>
    <xf numFmtId="166" fontId="16" fillId="0" borderId="89" xfId="3" applyNumberFormat="1" applyFont="1" applyFill="1" applyBorder="1" applyAlignment="1">
      <alignment horizontal="left" vertical="center"/>
    </xf>
    <xf numFmtId="166" fontId="16" fillId="0" borderId="91" xfId="3" applyNumberFormat="1" applyFont="1" applyFill="1" applyBorder="1" applyAlignment="1">
      <alignment horizontal="left" vertical="center"/>
    </xf>
    <xf numFmtId="166" fontId="16" fillId="0" borderId="92" xfId="3" applyNumberFormat="1" applyFont="1" applyFill="1" applyBorder="1" applyAlignment="1">
      <alignment horizontal="left" vertical="center"/>
    </xf>
    <xf numFmtId="166" fontId="16" fillId="0" borderId="92" xfId="2" applyNumberFormat="1" applyFont="1" applyFill="1" applyBorder="1" applyAlignment="1">
      <alignment horizontal="left" vertical="center"/>
    </xf>
    <xf numFmtId="166" fontId="49" fillId="9" borderId="93" xfId="0" applyNumberFormat="1" applyFont="1" applyFill="1" applyBorder="1" applyAlignment="1">
      <alignment horizontal="left" vertical="center"/>
    </xf>
    <xf numFmtId="0" fontId="49" fillId="0" borderId="88" xfId="0" applyFont="1" applyFill="1" applyBorder="1" applyAlignment="1">
      <alignment horizontal="left" vertical="center"/>
    </xf>
    <xf numFmtId="0" fontId="49" fillId="9" borderId="88" xfId="0" applyFont="1" applyFill="1" applyBorder="1" applyAlignment="1">
      <alignment horizontal="left" vertical="center"/>
    </xf>
    <xf numFmtId="0" fontId="49" fillId="9" borderId="88" xfId="0" applyFont="1" applyFill="1" applyBorder="1" applyAlignment="1">
      <alignment horizontal="left" vertical="top"/>
    </xf>
    <xf numFmtId="0" fontId="51" fillId="9" borderId="88" xfId="2" applyFont="1" applyFill="1" applyBorder="1" applyAlignment="1">
      <alignment horizontal="left" vertical="center" shrinkToFit="1"/>
    </xf>
    <xf numFmtId="38" fontId="61" fillId="0" borderId="89" xfId="3" applyNumberFormat="1" applyFont="1" applyFill="1" applyBorder="1" applyAlignment="1">
      <alignment horizontal="right" vertical="center"/>
    </xf>
    <xf numFmtId="38" fontId="61" fillId="0" borderId="94" xfId="3" applyNumberFormat="1" applyFont="1" applyFill="1" applyBorder="1" applyAlignment="1">
      <alignment horizontal="right" vertical="center"/>
    </xf>
    <xf numFmtId="38" fontId="61" fillId="0" borderId="90" xfId="3" applyNumberFormat="1" applyFont="1" applyFill="1" applyBorder="1" applyAlignment="1">
      <alignment horizontal="right" vertical="center"/>
    </xf>
    <xf numFmtId="38" fontId="61" fillId="0" borderId="88" xfId="3" applyNumberFormat="1" applyFont="1" applyFill="1" applyBorder="1" applyAlignment="1">
      <alignment horizontal="right" vertical="center"/>
    </xf>
    <xf numFmtId="0" fontId="0" fillId="0" borderId="94" xfId="0" applyBorder="1"/>
    <xf numFmtId="0" fontId="3" fillId="16" borderId="78" xfId="1" applyFill="1" applyBorder="1" applyAlignment="1">
      <alignment horizontal="center" vertical="center"/>
    </xf>
    <xf numFmtId="0" fontId="3" fillId="16" borderId="79" xfId="1" applyFill="1" applyBorder="1" applyAlignment="1">
      <alignment horizontal="center" vertical="center"/>
    </xf>
    <xf numFmtId="0" fontId="57" fillId="18" borderId="72" xfId="0" applyFont="1" applyFill="1" applyBorder="1" applyAlignment="1">
      <alignment horizontal="center" vertical="center"/>
    </xf>
    <xf numFmtId="0" fontId="57" fillId="18" borderId="73" xfId="0" applyFont="1" applyFill="1" applyBorder="1" applyAlignment="1">
      <alignment horizontal="center" vertical="center"/>
    </xf>
    <xf numFmtId="0" fontId="72" fillId="0" borderId="84" xfId="0" applyFont="1" applyFill="1" applyBorder="1" applyAlignment="1">
      <alignment horizontal="center" vertical="center"/>
    </xf>
    <xf numFmtId="0" fontId="72" fillId="0" borderId="60" xfId="0" applyFont="1" applyFill="1" applyBorder="1" applyAlignment="1">
      <alignment horizontal="center" vertical="center"/>
    </xf>
    <xf numFmtId="0" fontId="25" fillId="0" borderId="0" xfId="0" applyFont="1" applyFill="1" applyBorder="1" applyAlignment="1">
      <alignment horizontal="right" vertical="center"/>
    </xf>
    <xf numFmtId="0" fontId="67" fillId="0" borderId="0" xfId="0" applyFont="1" applyFill="1" applyBorder="1" applyAlignment="1">
      <alignment horizontal="right" vertical="center" shrinkToFit="1"/>
    </xf>
    <xf numFmtId="0" fontId="47" fillId="9" borderId="0" xfId="0" applyFont="1" applyFill="1" applyAlignment="1">
      <alignment horizontal="center"/>
    </xf>
  </cellXfs>
  <cellStyles count="12">
    <cellStyle name="ColLevel_1" xfId="2" builtinId="2" iLevel="0"/>
    <cellStyle name="Comma" xfId="3" builtinId="3"/>
    <cellStyle name="Comma 2" xfId="10"/>
    <cellStyle name="Currency" xfId="4" builtinId="4"/>
    <cellStyle name="Currency 2" xfId="9"/>
    <cellStyle name="Hyperlink" xfId="5" builtinId="8"/>
    <cellStyle name="Normal" xfId="0" builtinId="0"/>
    <cellStyle name="Normal 2" xfId="7"/>
    <cellStyle name="Normal 3" xfId="11"/>
    <cellStyle name="Percent" xfId="6" builtinId="5"/>
    <cellStyle name="Percent 2" xfId="8"/>
    <cellStyle name="RowLevel_1" xfId="1" builtinId="1" iLevel="0"/>
  </cellStyles>
  <dxfs count="30">
    <dxf>
      <font>
        <condense val="0"/>
        <extend val="0"/>
        <color indexed="49"/>
      </font>
      <fill>
        <patternFill>
          <bgColor indexed="9"/>
        </patternFill>
      </fill>
    </dxf>
    <dxf>
      <fill>
        <patternFill>
          <bgColor indexed="31"/>
        </patternFill>
      </fill>
    </dxf>
    <dxf>
      <font>
        <strike val="0"/>
        <condense val="0"/>
        <extend val="0"/>
      </font>
      <fill>
        <patternFill patternType="solid">
          <fgColor indexed="9"/>
          <bgColor indexed="51"/>
        </patternFill>
      </fill>
    </dxf>
    <dxf>
      <fill>
        <patternFill>
          <bgColor indexed="30"/>
        </patternFill>
      </fill>
    </dxf>
    <dxf>
      <font>
        <condense val="0"/>
        <extend val="0"/>
        <color indexed="9"/>
      </font>
      <fill>
        <patternFill>
          <bgColor indexed="8"/>
        </patternFill>
      </fill>
    </dxf>
    <dxf>
      <font>
        <b/>
        <i val="0"/>
        <condense val="0"/>
        <extend val="0"/>
        <color indexed="9"/>
      </font>
      <fill>
        <patternFill>
          <bgColor indexed="8"/>
        </patternFill>
      </fill>
    </dxf>
    <dxf>
      <fill>
        <patternFill patternType="mediumGray">
          <fgColor indexed="39"/>
          <bgColor indexed="14"/>
        </patternFill>
      </fill>
    </dxf>
    <dxf>
      <font>
        <condense val="0"/>
        <extend val="0"/>
        <color indexed="10"/>
      </font>
      <fill>
        <patternFill>
          <bgColor indexed="10"/>
        </patternFill>
      </fill>
    </dxf>
    <dxf>
      <fill>
        <patternFill patternType="mediumGray">
          <fgColor indexed="39"/>
          <bgColor indexed="14"/>
        </patternFill>
      </fill>
    </dxf>
    <dxf>
      <font>
        <b/>
        <i val="0"/>
        <condense val="0"/>
        <extend val="0"/>
      </font>
      <fill>
        <patternFill patternType="mediumGray">
          <fgColor indexed="45"/>
          <bgColor indexed="31"/>
        </patternFill>
      </fill>
    </dxf>
    <dxf>
      <fill>
        <patternFill patternType="mediumGray">
          <fgColor indexed="45"/>
          <bgColor indexed="31"/>
        </patternFill>
      </fill>
    </dxf>
    <dxf>
      <font>
        <condense val="0"/>
        <extend val="0"/>
        <color indexed="10"/>
      </font>
    </dxf>
    <dxf>
      <fill>
        <patternFill>
          <bgColor indexed="31"/>
        </patternFill>
      </fill>
    </dxf>
    <dxf>
      <font>
        <color theme="0"/>
      </font>
      <fill>
        <patternFill>
          <bgColor rgb="FFFF0000"/>
        </patternFill>
      </fill>
    </dxf>
    <dxf>
      <font>
        <b/>
        <i val="0"/>
        <color theme="0"/>
      </font>
      <fill>
        <patternFill>
          <bgColor rgb="FFFF0000"/>
        </patternFill>
      </fill>
    </dxf>
    <dxf>
      <font>
        <b/>
        <i val="0"/>
        <color rgb="FF0000FF"/>
      </font>
      <fill>
        <patternFill patternType="solid">
          <fgColor auto="1"/>
          <bgColor rgb="FF99CCFF"/>
        </patternFill>
      </fill>
    </dxf>
    <dxf>
      <font>
        <b/>
        <i val="0"/>
        <color rgb="FF0000FF"/>
      </font>
      <fill>
        <patternFill patternType="solid">
          <fgColor auto="1"/>
          <bgColor rgb="FF99CCFF"/>
        </patternFill>
      </fill>
    </dxf>
    <dxf>
      <font>
        <b/>
        <i val="0"/>
        <color theme="0"/>
      </font>
      <fill>
        <patternFill>
          <bgColor rgb="FFFF0000"/>
        </patternFill>
      </fill>
    </dxf>
    <dxf>
      <fill>
        <patternFill patternType="mediumGray">
          <fgColor indexed="9"/>
          <bgColor indexed="26"/>
        </patternFill>
      </fill>
      <border>
        <right style="thin">
          <color indexed="31"/>
        </right>
        <top style="thin">
          <color indexed="31"/>
        </top>
        <bottom style="thin">
          <color indexed="31"/>
        </bottom>
      </border>
    </dxf>
    <dxf>
      <font>
        <b/>
        <i val="0"/>
        <condense val="0"/>
        <extend val="0"/>
        <color indexed="12"/>
      </font>
    </dxf>
    <dxf>
      <fill>
        <gradientFill degree="90">
          <stop position="0">
            <color theme="0"/>
          </stop>
          <stop position="0.5">
            <color rgb="FFFFC000"/>
          </stop>
          <stop position="1">
            <color theme="0"/>
          </stop>
        </gradientFill>
      </fill>
    </dxf>
    <dxf>
      <fill>
        <gradientFill degree="90">
          <stop position="0">
            <color theme="0"/>
          </stop>
          <stop position="0.5">
            <color rgb="FFC00000"/>
          </stop>
          <stop position="1">
            <color theme="0"/>
          </stop>
        </gradientFill>
      </fill>
    </dxf>
    <dxf>
      <font>
        <b/>
        <i val="0"/>
        <color theme="0"/>
      </font>
      <fill>
        <gradientFill type="path" left="0.5" right="0.5" top="0.5" bottom="0.5">
          <stop position="0">
            <color rgb="FFC00000"/>
          </stop>
          <stop position="1">
            <color rgb="FFCC620A"/>
          </stop>
        </gradientFill>
      </fill>
    </dxf>
    <dxf>
      <font>
        <color theme="0"/>
      </font>
      <fill>
        <patternFill patternType="solid">
          <fgColor theme="0"/>
          <bgColor theme="0"/>
        </patternFill>
      </fill>
      <border>
        <left/>
        <right/>
        <top/>
        <bottom/>
      </border>
    </dxf>
    <dxf>
      <font>
        <condense val="0"/>
        <extend val="0"/>
        <color indexed="9"/>
      </font>
      <fill>
        <gradientFill degree="90">
          <stop position="0">
            <color theme="7"/>
          </stop>
          <stop position="0.5">
            <color theme="7" tint="-0.25098422193060094"/>
          </stop>
          <stop position="1">
            <color theme="7"/>
          </stop>
        </gradientFill>
      </fill>
    </dxf>
    <dxf>
      <font>
        <b/>
        <i val="0"/>
        <strike val="0"/>
        <color theme="0"/>
      </font>
      <fill>
        <gradientFill degree="90">
          <stop position="0">
            <color theme="9" tint="-0.49803155613879818"/>
          </stop>
          <stop position="0.5">
            <color theme="9" tint="-0.25098422193060094"/>
          </stop>
          <stop position="1">
            <color theme="9" tint="-0.49803155613879818"/>
          </stop>
        </gradientFill>
      </fill>
      <border>
        <bottom style="thin">
          <color theme="6" tint="-0.499984740745262"/>
        </bottom>
      </border>
    </dxf>
    <dxf>
      <font>
        <condense val="0"/>
        <extend val="0"/>
        <color indexed="10"/>
      </font>
      <fill>
        <patternFill>
          <bgColor indexed="10"/>
        </patternFill>
      </fill>
    </dxf>
    <dxf>
      <font>
        <condense val="0"/>
        <extend val="0"/>
        <color indexed="11"/>
      </font>
      <fill>
        <patternFill>
          <bgColor indexed="11"/>
        </patternFill>
      </fill>
    </dxf>
    <dxf>
      <fill>
        <patternFill patternType="mediumGray">
          <fgColor indexed="9"/>
          <bgColor indexed="26"/>
        </patternFill>
      </fill>
      <border>
        <right style="thin">
          <color indexed="31"/>
        </right>
        <top style="thin">
          <color indexed="31"/>
        </top>
        <bottom style="thin">
          <color indexed="31"/>
        </bottom>
      </border>
    </dxf>
    <dxf>
      <font>
        <b/>
        <i val="0"/>
        <condense val="0"/>
        <extend val="0"/>
        <color indexed="12"/>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B50A00"/>
      <rgbColor rgb="00FFFFFF"/>
      <rgbColor rgb="00FF0000"/>
      <rgbColor rgb="0000FF00"/>
      <rgbColor rgb="000000FF"/>
      <rgbColor rgb="00FFFF00"/>
      <rgbColor rgb="00355677"/>
      <rgbColor rgb="00A19C77"/>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ECBBA"/>
      <rgbColor rgb="00FFFF99"/>
      <rgbColor rgb="0099CCFF"/>
      <rgbColor rgb="00FF99CC"/>
      <rgbColor rgb="00CCCCFF"/>
      <rgbColor rgb="00FFCC99"/>
      <rgbColor rgb="003366FF"/>
      <rgbColor rgb="00FFFFFF"/>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E46C0A"/>
      <color rgb="FF7F63A1"/>
      <color rgb="FF0000FF"/>
      <color rgb="FF99CCFF"/>
      <color rgb="FFFFFF8B"/>
      <color rgb="FFC88500"/>
      <color rgb="FFFFCC66"/>
      <color rgb="FFB50A00"/>
      <color rgb="FFAF423F"/>
      <color rgb="FF9933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u="sng"/>
            </a:pPr>
            <a:r>
              <a:rPr lang="en-US" sz="1400" b="1" u="sng"/>
              <a:t>Plan Summary by Month</a:t>
            </a:r>
          </a:p>
        </c:rich>
      </c:tx>
      <c:layout/>
      <c:overlay val="0"/>
    </c:title>
    <c:autoTitleDeleted val="0"/>
    <c:plotArea>
      <c:layout/>
      <c:barChart>
        <c:barDir val="col"/>
        <c:grouping val="clustered"/>
        <c:varyColors val="0"/>
        <c:ser>
          <c:idx val="1"/>
          <c:order val="0"/>
          <c:tx>
            <c:strRef>
              <c:f>'Planning View'!$DT$8</c:f>
              <c:strCache>
                <c:ptCount val="1"/>
                <c:pt idx="0">
                  <c:v>Region Adj (Units)</c:v>
                </c:pt>
              </c:strCache>
            </c:strRef>
          </c:tx>
          <c:spPr>
            <a:gradFill flip="none" rotWithShape="1">
              <a:gsLst>
                <a:gs pos="1000">
                  <a:schemeClr val="accent1">
                    <a:lumMod val="75000"/>
                  </a:schemeClr>
                </a:gs>
                <a:gs pos="9000">
                  <a:schemeClr val="accent1">
                    <a:lumMod val="75000"/>
                  </a:schemeClr>
                </a:gs>
                <a:gs pos="100000">
                  <a:schemeClr val="tx2">
                    <a:lumMod val="60000"/>
                    <a:lumOff val="40000"/>
                  </a:schemeClr>
                </a:gs>
                <a:gs pos="80000">
                  <a:schemeClr val="tx2">
                    <a:lumMod val="60000"/>
                    <a:lumOff val="40000"/>
                  </a:schemeClr>
                </a:gs>
              </a:gsLst>
              <a:path path="circle">
                <a:fillToRect l="100000" t="100000"/>
              </a:path>
              <a:tileRect r="-100000" b="-100000"/>
            </a:gradFill>
            <a:ln w="12700">
              <a:noFill/>
              <a:prstDash val="solid"/>
            </a:ln>
            <a:effectLst>
              <a:outerShdw blurRad="50800" dist="38100" dir="2700000" algn="tl" rotWithShape="0">
                <a:prstClr val="black">
                  <a:alpha val="40000"/>
                </a:prstClr>
              </a:outerShdw>
              <a:softEdge rad="12700"/>
            </a:effectLst>
            <a:scene3d>
              <a:camera prst="orthographicFront"/>
              <a:lightRig rig="flood" dir="t"/>
            </a:scene3d>
            <a:sp3d prstMaterial="metal"/>
          </c:spPr>
          <c:invertIfNegative val="0"/>
          <c:cat>
            <c:multiLvlStrRef>
              <c:f>'Planning View'!$DU$7:$EP$7</c:f>
            </c:multiLvlStrRef>
          </c:cat>
          <c:val>
            <c:numRef>
              <c:f>'Planning View'!$DU$8:$EI$8</c:f>
            </c:numRef>
          </c:val>
        </c:ser>
        <c:dLbls>
          <c:showLegendKey val="0"/>
          <c:showVal val="0"/>
          <c:showCatName val="0"/>
          <c:showSerName val="0"/>
          <c:showPercent val="0"/>
          <c:showBubbleSize val="0"/>
        </c:dLbls>
        <c:gapWidth val="75"/>
        <c:overlap val="-25"/>
        <c:axId val="93643904"/>
        <c:axId val="93646208"/>
      </c:barChart>
      <c:lineChart>
        <c:grouping val="standard"/>
        <c:varyColors val="0"/>
        <c:ser>
          <c:idx val="0"/>
          <c:order val="1"/>
          <c:tx>
            <c:strRef>
              <c:f>'Planning View'!$DT$9</c:f>
              <c:strCache>
                <c:ptCount val="1"/>
                <c:pt idx="0">
                  <c:v>Locked VBP plus CBP Total (Units)</c:v>
                </c:pt>
              </c:strCache>
            </c:strRef>
          </c:tx>
          <c:spPr>
            <a:ln w="38100">
              <a:solidFill>
                <a:srgbClr val="808000"/>
              </a:solidFill>
              <a:prstDash val="solid"/>
            </a:ln>
            <a:effectLst>
              <a:outerShdw blurRad="50800" dist="38100" dir="2700000" algn="tl" rotWithShape="0">
                <a:prstClr val="black">
                  <a:alpha val="40000"/>
                </a:prstClr>
              </a:outerShdw>
            </a:effectLst>
          </c:spPr>
          <c:marker>
            <c:symbol val="circle"/>
            <c:size val="6"/>
            <c:spPr>
              <a:solidFill>
                <a:srgbClr val="808000"/>
              </a:solidFill>
              <a:effectLst>
                <a:outerShdw blurRad="50800" dist="38100" dir="2700000" algn="tl" rotWithShape="0">
                  <a:prstClr val="black">
                    <a:alpha val="40000"/>
                  </a:prstClr>
                </a:outerShdw>
              </a:effectLst>
              <a:scene3d>
                <a:camera prst="orthographicFront"/>
                <a:lightRig rig="threePt" dir="t"/>
              </a:scene3d>
              <a:sp3d prstMaterial="dkEdge"/>
            </c:spPr>
          </c:marker>
          <c:cat>
            <c:multiLvlStrRef>
              <c:f>'Planning View'!$DU$7:$EI$7</c:f>
            </c:multiLvlStrRef>
          </c:cat>
          <c:val>
            <c:numRef>
              <c:f>'Planning View'!$DU$9:$EI$9</c:f>
            </c:numRef>
          </c:val>
          <c:smooth val="0"/>
        </c:ser>
        <c:ser>
          <c:idx val="2"/>
          <c:order val="2"/>
          <c:tx>
            <c:strRef>
              <c:f>'Planning View'!$DT$10</c:f>
              <c:strCache>
                <c:ptCount val="1"/>
                <c:pt idx="0">
                  <c:v>Regional VBP plus CBP Total (Units)</c:v>
                </c:pt>
              </c:strCache>
            </c:strRef>
          </c:tx>
          <c:spPr>
            <a:ln w="38100">
              <a:solidFill>
                <a:srgbClr val="C00000"/>
              </a:solidFill>
              <a:prstDash val="solid"/>
            </a:ln>
            <a:effectLst>
              <a:outerShdw blurRad="50800" dist="38100" dir="2700000" algn="tl" rotWithShape="0">
                <a:prstClr val="black">
                  <a:alpha val="40000"/>
                </a:prstClr>
              </a:outerShdw>
            </a:effectLst>
          </c:spPr>
          <c:marker>
            <c:symbol val="circle"/>
            <c:size val="6"/>
            <c:spPr>
              <a:solidFill>
                <a:srgbClr val="C00000"/>
              </a:solidFill>
              <a:ln>
                <a:noFill/>
                <a:prstDash val="solid"/>
              </a:ln>
              <a:effectLst>
                <a:outerShdw blurRad="50800" dist="38100" dir="2700000" algn="tl" rotWithShape="0">
                  <a:prstClr val="black">
                    <a:alpha val="40000"/>
                  </a:prstClr>
                </a:outerShdw>
              </a:effectLst>
            </c:spPr>
          </c:marker>
          <c:cat>
            <c:multiLvlStrRef>
              <c:f>'Planning View'!$DU$7:$EI$7</c:f>
            </c:multiLvlStrRef>
          </c:cat>
          <c:val>
            <c:numRef>
              <c:f>'Planning View'!$DU$10:$EI$10</c:f>
            </c:numRef>
          </c:val>
          <c:smooth val="0"/>
        </c:ser>
        <c:dLbls>
          <c:showLegendKey val="0"/>
          <c:showVal val="0"/>
          <c:showCatName val="0"/>
          <c:showSerName val="0"/>
          <c:showPercent val="0"/>
          <c:showBubbleSize val="0"/>
        </c:dLbls>
        <c:marker val="1"/>
        <c:smooth val="0"/>
        <c:axId val="93643904"/>
        <c:axId val="93646208"/>
      </c:lineChart>
      <c:catAx>
        <c:axId val="93643904"/>
        <c:scaling>
          <c:orientation val="minMax"/>
        </c:scaling>
        <c:delete val="0"/>
        <c:axPos val="b"/>
        <c:numFmt formatCode="[$-409]mmm\-yy;@" sourceLinked="1"/>
        <c:majorTickMark val="none"/>
        <c:minorTickMark val="none"/>
        <c:tickLblPos val="nextTo"/>
        <c:txPr>
          <a:bodyPr rot="-5400000" vert="horz"/>
          <a:lstStyle/>
          <a:p>
            <a:pPr>
              <a:defRPr sz="800" baseline="0">
                <a:solidFill>
                  <a:sysClr val="windowText" lastClr="000000"/>
                </a:solidFill>
              </a:defRPr>
            </a:pPr>
            <a:endParaRPr lang="en-US"/>
          </a:p>
        </c:txPr>
        <c:crossAx val="93646208"/>
        <c:crosses val="autoZero"/>
        <c:auto val="0"/>
        <c:lblAlgn val="ctr"/>
        <c:lblOffset val="100"/>
        <c:noMultiLvlLbl val="0"/>
      </c:catAx>
      <c:valAx>
        <c:axId val="93646208"/>
        <c:scaling>
          <c:orientation val="minMax"/>
        </c:scaling>
        <c:delete val="0"/>
        <c:axPos val="l"/>
        <c:majorGridlines/>
        <c:numFmt formatCode="#,##0" sourceLinked="1"/>
        <c:majorTickMark val="none"/>
        <c:minorTickMark val="none"/>
        <c:tickLblPos val="nextTo"/>
        <c:spPr>
          <a:effectLst/>
        </c:spPr>
        <c:txPr>
          <a:bodyPr rot="0" vert="horz"/>
          <a:lstStyle/>
          <a:p>
            <a:pPr>
              <a:defRPr sz="900" b="0" i="0" u="none" strike="noStrike" baseline="0">
                <a:solidFill>
                  <a:sysClr val="windowText" lastClr="000000"/>
                </a:solidFill>
                <a:latin typeface="Arial"/>
                <a:ea typeface="Arial"/>
                <a:cs typeface="Arial"/>
              </a:defRPr>
            </a:pPr>
            <a:endParaRPr lang="en-US"/>
          </a:p>
        </c:txPr>
        <c:crossAx val="93643904"/>
        <c:crosses val="autoZero"/>
        <c:crossBetween val="between"/>
      </c:valAx>
      <c:spPr>
        <a:solidFill>
          <a:srgbClr val="FFFFFF"/>
        </a:solidFill>
        <a:ln w="25400">
          <a:noFill/>
        </a:ln>
      </c:spPr>
    </c:plotArea>
    <c:legend>
      <c:legendPos val="b"/>
      <c:layout/>
      <c:overlay val="0"/>
      <c:spPr>
        <a:solidFill>
          <a:srgbClr val="FFFFFF"/>
        </a:solidFill>
        <a:ln w="6350">
          <a:solidFill>
            <a:schemeClr val="tx1"/>
          </a:solidFill>
        </a:ln>
      </c:spPr>
      <c:txPr>
        <a:bodyPr/>
        <a:lstStyle/>
        <a:p>
          <a:pPr>
            <a:defRPr sz="920" b="0" i="0" u="none" strike="noStrike" baseline="0">
              <a:solidFill>
                <a:sysClr val="windowText" lastClr="000000"/>
              </a:solidFill>
              <a:latin typeface="Arial"/>
              <a:ea typeface="Arial"/>
              <a:cs typeface="Arial"/>
            </a:defRPr>
          </a:pPr>
          <a:endParaRPr lang="en-US"/>
        </a:p>
      </c:txPr>
    </c:legend>
    <c:plotVisOnly val="1"/>
    <c:dispBlanksAs val="gap"/>
    <c:showDLblsOverMax val="0"/>
  </c:chart>
  <c:spPr>
    <a:noFill/>
    <a:ln w="12700">
      <a:no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1465" r="0.7500000000000146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8"/>
    </mc:Choice>
    <mc:Fallback>
      <c:style val="28"/>
    </mc:Fallback>
  </mc:AlternateContent>
  <c:chart>
    <c:autoTitleDeleted val="0"/>
    <c:plotArea>
      <c:layout>
        <c:manualLayout>
          <c:layoutTarget val="inner"/>
          <c:xMode val="edge"/>
          <c:yMode val="edge"/>
          <c:x val="4.4074940360545621E-2"/>
          <c:y val="6.1538461538461584E-2"/>
          <c:w val="0.91538565354355073"/>
          <c:h val="0.58156511205330108"/>
        </c:manualLayout>
      </c:layout>
      <c:barChart>
        <c:barDir val="bar"/>
        <c:grouping val="clustered"/>
        <c:varyColors val="0"/>
        <c:ser>
          <c:idx val="1"/>
          <c:order val="0"/>
          <c:invertIfNegative val="0"/>
          <c:dPt>
            <c:idx val="0"/>
            <c:invertIfNegative val="0"/>
            <c:bubble3D val="0"/>
            <c:spPr>
              <a:solidFill>
                <a:schemeClr val="accent3">
                  <a:lumMod val="75000"/>
                </a:schemeClr>
              </a:solidFill>
            </c:spPr>
          </c:dPt>
          <c:dPt>
            <c:idx val="1"/>
            <c:invertIfNegative val="0"/>
            <c:bubble3D val="0"/>
            <c:spPr>
              <a:solidFill>
                <a:srgbClr val="FFC000"/>
              </a:solidFill>
            </c:spPr>
          </c:dPt>
          <c:dPt>
            <c:idx val="2"/>
            <c:invertIfNegative val="0"/>
            <c:bubble3D val="0"/>
            <c:spPr>
              <a:solidFill>
                <a:schemeClr val="accent6">
                  <a:lumMod val="50000"/>
                </a:schemeClr>
              </a:solidFill>
            </c:spPr>
          </c:dPt>
          <c:dLbls>
            <c:numFmt formatCode="#,##0_);[Red]\(#,##0\)" sourceLinked="0"/>
            <c:txPr>
              <a:bodyPr/>
              <a:lstStyle/>
              <a:p>
                <a:pPr>
                  <a:defRPr sz="900"/>
                </a:pPr>
                <a:endParaRPr lang="en-US"/>
              </a:p>
            </c:txPr>
            <c:showLegendKey val="0"/>
            <c:showVal val="1"/>
            <c:showCatName val="0"/>
            <c:showSerName val="0"/>
            <c:showPercent val="0"/>
            <c:showBubbleSize val="0"/>
            <c:showLeaderLines val="0"/>
          </c:dLbls>
          <c:cat>
            <c:multiLvlStrRef>
              <c:f>'Planning View'!$DO$8:$DO$10</c:f>
            </c:multiLvlStrRef>
          </c:cat>
          <c:val>
            <c:numRef>
              <c:f>'Planning View'!$DP$8:$DP$10</c:f>
            </c:numRef>
          </c:val>
        </c:ser>
        <c:dLbls>
          <c:showLegendKey val="0"/>
          <c:showVal val="1"/>
          <c:showCatName val="0"/>
          <c:showSerName val="0"/>
          <c:showPercent val="0"/>
          <c:showBubbleSize val="0"/>
        </c:dLbls>
        <c:gapWidth val="75"/>
        <c:axId val="94570368"/>
        <c:axId val="94571904"/>
      </c:barChart>
      <c:catAx>
        <c:axId val="94570368"/>
        <c:scaling>
          <c:orientation val="minMax"/>
        </c:scaling>
        <c:delete val="0"/>
        <c:axPos val="l"/>
        <c:numFmt formatCode="[$-409]mmm\-yy;@" sourceLinked="1"/>
        <c:majorTickMark val="none"/>
        <c:minorTickMark val="none"/>
        <c:tickLblPos val="none"/>
        <c:crossAx val="94571904"/>
        <c:crosses val="autoZero"/>
        <c:auto val="0"/>
        <c:lblAlgn val="ctr"/>
        <c:lblOffset val="100"/>
        <c:noMultiLvlLbl val="0"/>
      </c:catAx>
      <c:valAx>
        <c:axId val="94571904"/>
        <c:scaling>
          <c:orientation val="minMax"/>
        </c:scaling>
        <c:delete val="0"/>
        <c:axPos val="b"/>
        <c:numFmt formatCode="#,##0_);[Red]\(#,##0\)" sourceLinked="0"/>
        <c:majorTickMark val="none"/>
        <c:minorTickMark val="none"/>
        <c:tickLblPos val="nextTo"/>
        <c:txPr>
          <a:bodyPr rot="0" vert="horz"/>
          <a:lstStyle/>
          <a:p>
            <a:pPr>
              <a:defRPr sz="900"/>
            </a:pPr>
            <a:endParaRPr lang="en-US"/>
          </a:p>
        </c:txPr>
        <c:crossAx val="94570368"/>
        <c:crosses val="autoZero"/>
        <c:crossBetween val="between"/>
      </c:valAx>
      <c:spPr>
        <a:noFill/>
        <a:ln>
          <a:noFill/>
        </a:ln>
      </c:spPr>
    </c:plotArea>
    <c:plotVisOnly val="1"/>
    <c:dispBlanksAs val="gap"/>
    <c:showDLblsOverMax val="0"/>
  </c:chart>
  <c:spPr>
    <a:effectLst>
      <a:innerShdw blurRad="114300">
        <a:prstClr val="black"/>
      </a:innerShdw>
    </a:effectLst>
    <a:scene3d>
      <a:camera prst="orthographicFront"/>
      <a:lightRig rig="threePt" dir="t"/>
    </a:scene3d>
    <a:sp3d>
      <a:bevelB w="0"/>
    </a:sp3d>
  </c:spPr>
  <c:printSettings>
    <c:headerFooter alignWithMargins="0">
      <c:oddHeader>&amp;A</c:oddHeader>
      <c:oddFooter>Page &amp;P</c:oddFooter>
    </c:headerFooter>
    <c:pageMargins b="1" l="0.75000000000001465" r="0.75000000000001465" t="1" header="0.5" footer="0.5"/>
    <c:pageSetup/>
  </c:printSettings>
</c:chartSpace>
</file>

<file path=xl/ctrlProps/ctrlProp1.xml><?xml version="1.0" encoding="utf-8"?>
<formControlPr xmlns="http://schemas.microsoft.com/office/spreadsheetml/2009/9/main" objectType="Drop" dropLines="3" dropStyle="combo" dx="16" fmlaLink="Configuration!$J$13" fmlaRange="Display_By" sel="3" val="0"/>
</file>

<file path=xl/ctrlProps/ctrlProp2.xml><?xml version="1.0" encoding="utf-8"?>
<formControlPr xmlns="http://schemas.microsoft.com/office/spreadsheetml/2009/9/main" objectType="Drop" dropLines="3" dropStyle="combo" dx="16" fmlaLink="Configuration!$J$13" fmlaRange="Display_By" sel="3" val="0"/>
</file>

<file path=xl/ctrlProps/ctrlProp3.xml><?xml version="1.0" encoding="utf-8"?>
<formControlPr xmlns="http://schemas.microsoft.com/office/spreadsheetml/2009/9/main" objectType="Drop" dropLines="3" dropStyle="combo" dx="16" fmlaLink="Configuration!$J$13" fmlaRange="Display_By" sel="3" val="0"/>
</file>

<file path=xl/ctrlProps/ctrlProp4.xml><?xml version="1.0" encoding="utf-8"?>
<formControlPr xmlns="http://schemas.microsoft.com/office/spreadsheetml/2009/9/main" objectType="Spin" dx="16" fmlaLink="NumHistColToSee" max="30000" page="10" val="0"/>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drawing1.xml><?xml version="1.0" encoding="utf-8"?>
<xdr:wsDr xmlns:xdr="http://schemas.openxmlformats.org/drawingml/2006/spreadsheetDrawing" xmlns:a="http://schemas.openxmlformats.org/drawingml/2006/main">
  <xdr:twoCellAnchor>
    <xdr:from>
      <xdr:col>38</xdr:col>
      <xdr:colOff>21279</xdr:colOff>
      <xdr:row>0</xdr:row>
      <xdr:rowOff>158749</xdr:rowOff>
    </xdr:from>
    <xdr:to>
      <xdr:col>49</xdr:col>
      <xdr:colOff>0</xdr:colOff>
      <xdr:row>15</xdr:row>
      <xdr:rowOff>140205</xdr:rowOff>
    </xdr:to>
    <xdr:graphicFrame macro="">
      <xdr:nvGraphicFramePr>
        <xdr:cNvPr id="134168" name="Chart 6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952500</xdr:colOff>
      <xdr:row>0</xdr:row>
      <xdr:rowOff>95247</xdr:rowOff>
    </xdr:from>
    <xdr:to>
      <xdr:col>15</xdr:col>
      <xdr:colOff>2312459</xdr:colOff>
      <xdr:row>2</xdr:row>
      <xdr:rowOff>0</xdr:rowOff>
    </xdr:to>
    <xdr:pic>
      <xdr:nvPicPr>
        <xdr:cNvPr id="6"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15417" y="95247"/>
          <a:ext cx="1359959" cy="337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7744</xdr:colOff>
      <xdr:row>4</xdr:row>
      <xdr:rowOff>10583</xdr:rowOff>
    </xdr:from>
    <xdr:to>
      <xdr:col>16</xdr:col>
      <xdr:colOff>0</xdr:colOff>
      <xdr:row>8</xdr:row>
      <xdr:rowOff>158750</xdr:rowOff>
    </xdr:to>
    <xdr:graphicFrame macro="">
      <xdr:nvGraphicFramePr>
        <xdr:cNvPr id="134171"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21166</xdr:colOff>
      <xdr:row>0</xdr:row>
      <xdr:rowOff>31748</xdr:rowOff>
    </xdr:from>
    <xdr:to>
      <xdr:col>14</xdr:col>
      <xdr:colOff>52567</xdr:colOff>
      <xdr:row>15</xdr:row>
      <xdr:rowOff>112859</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571499" y="31748"/>
          <a:ext cx="1640068" cy="694944"/>
        </a:xfrm>
        <a:prstGeom prst="rect">
          <a:avLst/>
        </a:prstGeom>
      </xdr:spPr>
    </xdr:pic>
    <xdr:clientData/>
  </xdr:twoCellAnchor>
  <mc:AlternateContent xmlns:mc="http://schemas.openxmlformats.org/markup-compatibility/2006">
    <mc:Choice xmlns:a14="http://schemas.microsoft.com/office/drawing/2010/main" Requires="a14">
      <xdr:twoCellAnchor>
        <xdr:from>
          <xdr:col>14</xdr:col>
          <xdr:colOff>123825</xdr:colOff>
          <xdr:row>2</xdr:row>
          <xdr:rowOff>0</xdr:rowOff>
        </xdr:from>
        <xdr:to>
          <xdr:col>14</xdr:col>
          <xdr:colOff>1085850</xdr:colOff>
          <xdr:row>2</xdr:row>
          <xdr:rowOff>0</xdr:rowOff>
        </xdr:to>
        <xdr:sp macro="" textlink="">
          <xdr:nvSpPr>
            <xdr:cNvPr id="6875" name="Drop Down 731" hidden="1">
              <a:extLst>
                <a:ext uri="{63B3BB69-23CF-44E3-9099-C40C66FF867C}">
                  <a14:compatExt spid="_x0000_s68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76200</xdr:colOff>
          <xdr:row>2</xdr:row>
          <xdr:rowOff>0</xdr:rowOff>
        </xdr:from>
        <xdr:to>
          <xdr:col>14</xdr:col>
          <xdr:colOff>1038225</xdr:colOff>
          <xdr:row>2</xdr:row>
          <xdr:rowOff>0</xdr:rowOff>
        </xdr:to>
        <xdr:sp macro="" textlink="">
          <xdr:nvSpPr>
            <xdr:cNvPr id="6880" name="Drop Down 736" hidden="1">
              <a:extLst>
                <a:ext uri="{63B3BB69-23CF-44E3-9099-C40C66FF867C}">
                  <a14:compatExt spid="_x0000_s68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104775</xdr:colOff>
          <xdr:row>10</xdr:row>
          <xdr:rowOff>180975</xdr:rowOff>
        </xdr:from>
        <xdr:to>
          <xdr:col>14</xdr:col>
          <xdr:colOff>1066800</xdr:colOff>
          <xdr:row>12</xdr:row>
          <xdr:rowOff>38100</xdr:rowOff>
        </xdr:to>
        <xdr:sp macro="" textlink="">
          <xdr:nvSpPr>
            <xdr:cNvPr id="6881" name="Drop Down 737" hidden="1">
              <a:extLst>
                <a:ext uri="{63B3BB69-23CF-44E3-9099-C40C66FF867C}">
                  <a14:compatExt spid="_x0000_s6881"/>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409575</xdr:colOff>
      <xdr:row>21</xdr:row>
      <xdr:rowOff>85725</xdr:rowOff>
    </xdr:from>
    <xdr:to>
      <xdr:col>3</xdr:col>
      <xdr:colOff>581025</xdr:colOff>
      <xdr:row>25</xdr:row>
      <xdr:rowOff>0</xdr:rowOff>
    </xdr:to>
    <xdr:sp macro="" textlink="">
      <xdr:nvSpPr>
        <xdr:cNvPr id="2424" name="Freeform 23"/>
        <xdr:cNvSpPr>
          <a:spLocks/>
        </xdr:cNvSpPr>
      </xdr:nvSpPr>
      <xdr:spPr bwMode="auto">
        <a:xfrm>
          <a:off x="1400175" y="3543300"/>
          <a:ext cx="171450" cy="571500"/>
        </a:xfrm>
        <a:custGeom>
          <a:avLst/>
          <a:gdLst>
            <a:gd name="T0" fmla="*/ 0 w 170"/>
            <a:gd name="T1" fmla="*/ 0 h 47"/>
            <a:gd name="T2" fmla="*/ 2147483647 w 170"/>
            <a:gd name="T3" fmla="*/ 0 h 47"/>
            <a:gd name="T4" fmla="*/ 2147483647 w 170"/>
            <a:gd name="T5" fmla="*/ 2147483647 h 47"/>
            <a:gd name="T6" fmla="*/ 0 60000 65536"/>
            <a:gd name="T7" fmla="*/ 0 60000 65536"/>
            <a:gd name="T8" fmla="*/ 0 60000 65536"/>
            <a:gd name="T9" fmla="*/ 0 w 170"/>
            <a:gd name="T10" fmla="*/ 0 h 47"/>
            <a:gd name="T11" fmla="*/ 170 w 170"/>
            <a:gd name="T12" fmla="*/ 47 h 47"/>
          </a:gdLst>
          <a:ahLst/>
          <a:cxnLst>
            <a:cxn ang="T6">
              <a:pos x="T0" y="T1"/>
            </a:cxn>
            <a:cxn ang="T7">
              <a:pos x="T2" y="T3"/>
            </a:cxn>
            <a:cxn ang="T8">
              <a:pos x="T4" y="T5"/>
            </a:cxn>
          </a:cxnLst>
          <a:rect l="T9" t="T10" r="T11" b="T12"/>
          <a:pathLst>
            <a:path w="170" h="47">
              <a:moveTo>
                <a:pt x="0" y="0"/>
              </a:moveTo>
              <a:lnTo>
                <a:pt x="169" y="0"/>
              </a:lnTo>
              <a:lnTo>
                <a:pt x="170" y="47"/>
              </a:lnTo>
            </a:path>
          </a:pathLst>
        </a:custGeom>
        <a:noFill/>
        <a:ln w="9525">
          <a:solidFill>
            <a:srgbClr val="000080"/>
          </a:solidFill>
          <a:round/>
          <a:headEnd/>
          <a:tailEnd type="triangle" w="med" len="med"/>
        </a:ln>
      </xdr:spPr>
    </xdr:sp>
    <xdr:clientData/>
  </xdr:twoCellAnchor>
  <xdr:twoCellAnchor>
    <xdr:from>
      <xdr:col>2</xdr:col>
      <xdr:colOff>38100</xdr:colOff>
      <xdr:row>23</xdr:row>
      <xdr:rowOff>19050</xdr:rowOff>
    </xdr:from>
    <xdr:to>
      <xdr:col>2</xdr:col>
      <xdr:colOff>514350</xdr:colOff>
      <xdr:row>24</xdr:row>
      <xdr:rowOff>142875</xdr:rowOff>
    </xdr:to>
    <xdr:sp macro="" textlink="">
      <xdr:nvSpPr>
        <xdr:cNvPr id="2425" name="Freeform 24"/>
        <xdr:cNvSpPr>
          <a:spLocks/>
        </xdr:cNvSpPr>
      </xdr:nvSpPr>
      <xdr:spPr bwMode="auto">
        <a:xfrm>
          <a:off x="323850" y="3800475"/>
          <a:ext cx="476250" cy="285750"/>
        </a:xfrm>
        <a:custGeom>
          <a:avLst/>
          <a:gdLst>
            <a:gd name="T0" fmla="*/ 0 w 112"/>
            <a:gd name="T1" fmla="*/ 0 h 16"/>
            <a:gd name="T2" fmla="*/ 2147483647 w 112"/>
            <a:gd name="T3" fmla="*/ 0 h 16"/>
            <a:gd name="T4" fmla="*/ 2147483647 w 112"/>
            <a:gd name="T5" fmla="*/ 2147483647 h 16"/>
            <a:gd name="T6" fmla="*/ 0 60000 65536"/>
            <a:gd name="T7" fmla="*/ 0 60000 65536"/>
            <a:gd name="T8" fmla="*/ 0 60000 65536"/>
            <a:gd name="T9" fmla="*/ 0 w 112"/>
            <a:gd name="T10" fmla="*/ 0 h 16"/>
            <a:gd name="T11" fmla="*/ 112 w 112"/>
            <a:gd name="T12" fmla="*/ 16 h 16"/>
          </a:gdLst>
          <a:ahLst/>
          <a:cxnLst>
            <a:cxn ang="T6">
              <a:pos x="T0" y="T1"/>
            </a:cxn>
            <a:cxn ang="T7">
              <a:pos x="T2" y="T3"/>
            </a:cxn>
            <a:cxn ang="T8">
              <a:pos x="T4" y="T5"/>
            </a:cxn>
          </a:cxnLst>
          <a:rect l="T9" t="T10" r="T11" b="T12"/>
          <a:pathLst>
            <a:path w="112" h="16">
              <a:moveTo>
                <a:pt x="0" y="0"/>
              </a:moveTo>
              <a:lnTo>
                <a:pt x="112" y="0"/>
              </a:lnTo>
              <a:lnTo>
                <a:pt x="111" y="16"/>
              </a:lnTo>
            </a:path>
          </a:pathLst>
        </a:custGeom>
        <a:noFill/>
        <a:ln w="9525">
          <a:solidFill>
            <a:srgbClr val="000080"/>
          </a:solidFill>
          <a:round/>
          <a:headEnd/>
          <a:tailEnd type="triangle" w="med" len="med"/>
        </a:ln>
      </xdr:spPr>
    </xdr:sp>
    <xdr:clientData/>
  </xdr:twoCellAnchor>
  <xdr:twoCellAnchor>
    <xdr:from>
      <xdr:col>4</xdr:col>
      <xdr:colOff>342900</xdr:colOff>
      <xdr:row>23</xdr:row>
      <xdr:rowOff>38100</xdr:rowOff>
    </xdr:from>
    <xdr:to>
      <xdr:col>4</xdr:col>
      <xdr:colOff>342900</xdr:colOff>
      <xdr:row>24</xdr:row>
      <xdr:rowOff>123825</xdr:rowOff>
    </xdr:to>
    <xdr:sp macro="" textlink="">
      <xdr:nvSpPr>
        <xdr:cNvPr id="2426" name="Line 25"/>
        <xdr:cNvSpPr>
          <a:spLocks noChangeShapeType="1"/>
        </xdr:cNvSpPr>
      </xdr:nvSpPr>
      <xdr:spPr bwMode="auto">
        <a:xfrm>
          <a:off x="2066925" y="3819525"/>
          <a:ext cx="0" cy="247650"/>
        </a:xfrm>
        <a:prstGeom prst="line">
          <a:avLst/>
        </a:prstGeom>
        <a:noFill/>
        <a:ln w="9525">
          <a:solidFill>
            <a:srgbClr val="000080"/>
          </a:solidFill>
          <a:round/>
          <a:headEnd/>
          <a:tailEnd type="triangle" w="med" len="med"/>
        </a:ln>
      </xdr:spPr>
    </xdr:sp>
    <xdr:clientData/>
  </xdr:twoCellAnchor>
  <xdr:twoCellAnchor>
    <xdr:from>
      <xdr:col>2</xdr:col>
      <xdr:colOff>47625</xdr:colOff>
      <xdr:row>13</xdr:row>
      <xdr:rowOff>57150</xdr:rowOff>
    </xdr:from>
    <xdr:to>
      <xdr:col>2</xdr:col>
      <xdr:colOff>685800</xdr:colOff>
      <xdr:row>14</xdr:row>
      <xdr:rowOff>57150</xdr:rowOff>
    </xdr:to>
    <xdr:sp macro="" textlink="">
      <xdr:nvSpPr>
        <xdr:cNvPr id="2079" name="AutoShape 31"/>
        <xdr:cNvSpPr>
          <a:spLocks noChangeArrowheads="1"/>
        </xdr:cNvSpPr>
      </xdr:nvSpPr>
      <xdr:spPr bwMode="auto">
        <a:xfrm>
          <a:off x="333375" y="2190750"/>
          <a:ext cx="638175" cy="180975"/>
        </a:xfrm>
        <a:prstGeom prst="wedgeRectCallout">
          <a:avLst>
            <a:gd name="adj1" fmla="val 0"/>
            <a:gd name="adj2" fmla="val 243333"/>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xdr:twoCellAnchor>
    <xdr:from>
      <xdr:col>3</xdr:col>
      <xdr:colOff>38100</xdr:colOff>
      <xdr:row>13</xdr:row>
      <xdr:rowOff>57150</xdr:rowOff>
    </xdr:from>
    <xdr:to>
      <xdr:col>3</xdr:col>
      <xdr:colOff>676275</xdr:colOff>
      <xdr:row>14</xdr:row>
      <xdr:rowOff>57150</xdr:rowOff>
    </xdr:to>
    <xdr:sp macro="" textlink="">
      <xdr:nvSpPr>
        <xdr:cNvPr id="2080" name="AutoShape 32"/>
        <xdr:cNvSpPr>
          <a:spLocks noChangeArrowheads="1"/>
        </xdr:cNvSpPr>
      </xdr:nvSpPr>
      <xdr:spPr bwMode="auto">
        <a:xfrm>
          <a:off x="1028700" y="2190750"/>
          <a:ext cx="638175" cy="180975"/>
        </a:xfrm>
        <a:prstGeom prst="wedgeRectCallout">
          <a:avLst>
            <a:gd name="adj1" fmla="val -1852"/>
            <a:gd name="adj2" fmla="val 223333"/>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xdr:twoCellAnchor>
    <xdr:from>
      <xdr:col>5</xdr:col>
      <xdr:colOff>447675</xdr:colOff>
      <xdr:row>21</xdr:row>
      <xdr:rowOff>142875</xdr:rowOff>
    </xdr:from>
    <xdr:to>
      <xdr:col>6</xdr:col>
      <xdr:colOff>476250</xdr:colOff>
      <xdr:row>22</xdr:row>
      <xdr:rowOff>161925</xdr:rowOff>
    </xdr:to>
    <xdr:sp macro="" textlink="">
      <xdr:nvSpPr>
        <xdr:cNvPr id="2081" name="AutoShape 33"/>
        <xdr:cNvSpPr>
          <a:spLocks noChangeArrowheads="1"/>
        </xdr:cNvSpPr>
      </xdr:nvSpPr>
      <xdr:spPr bwMode="auto">
        <a:xfrm>
          <a:off x="3019425" y="3590925"/>
          <a:ext cx="647700" cy="180975"/>
        </a:xfrm>
        <a:prstGeom prst="wedgeRectCallout">
          <a:avLst>
            <a:gd name="adj1" fmla="val -61319"/>
            <a:gd name="adj2" fmla="val -143750"/>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mc:AlternateContent xmlns:mc="http://schemas.openxmlformats.org/markup-compatibility/2006">
    <mc:Choice xmlns:a14="http://schemas.microsoft.com/office/drawing/2010/main" Requires="a14">
      <xdr:twoCellAnchor>
        <xdr:from>
          <xdr:col>7</xdr:col>
          <xdr:colOff>0</xdr:colOff>
          <xdr:row>58</xdr:row>
          <xdr:rowOff>0</xdr:rowOff>
        </xdr:from>
        <xdr:to>
          <xdr:col>7</xdr:col>
          <xdr:colOff>0</xdr:colOff>
          <xdr:row>60</xdr:row>
          <xdr:rowOff>9525</xdr:rowOff>
        </xdr:to>
        <xdr:sp macro="" textlink="">
          <xdr:nvSpPr>
            <xdr:cNvPr id="2061" name="Spinner 13" hidden="1">
              <a:extLst>
                <a:ext uri="{63B3BB69-23CF-44E3-9099-C40C66FF867C}">
                  <a14:compatExt spid="_x0000_s206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11</xdr:col>
      <xdr:colOff>0</xdr:colOff>
      <xdr:row>0</xdr:row>
      <xdr:rowOff>0</xdr:rowOff>
    </xdr:from>
    <xdr:to>
      <xdr:col>17</xdr:col>
      <xdr:colOff>0</xdr:colOff>
      <xdr:row>0</xdr:row>
      <xdr:rowOff>0</xdr:rowOff>
    </xdr:to>
    <xdr:sp macro="" textlink="">
      <xdr:nvSpPr>
        <xdr:cNvPr id="19615" name="Rectangle 1026"/>
        <xdr:cNvSpPr>
          <a:spLocks noChangeArrowheads="1"/>
        </xdr:cNvSpPr>
      </xdr:nvSpPr>
      <xdr:spPr bwMode="auto">
        <a:xfrm>
          <a:off x="5553075" y="0"/>
          <a:ext cx="13039725" cy="0"/>
        </a:xfrm>
        <a:prstGeom prst="rect">
          <a:avLst/>
        </a:prstGeom>
        <a:noFill/>
        <a:ln w="9525">
          <a:solidFill>
            <a:srgbClr val="000000"/>
          </a:solidFill>
          <a:miter lim="800000"/>
          <a:headEnd/>
          <a:tailEnd/>
        </a:ln>
      </xdr:spPr>
    </xdr:sp>
    <xdr:clientData/>
  </xdr:twoCellAnchor>
  <xdr:twoCellAnchor editAs="oneCell">
    <xdr:from>
      <xdr:col>0</xdr:col>
      <xdr:colOff>38100</xdr:colOff>
      <xdr:row>1</xdr:row>
      <xdr:rowOff>47625</xdr:rowOff>
    </xdr:from>
    <xdr:to>
      <xdr:col>0</xdr:col>
      <xdr:colOff>552450</xdr:colOff>
      <xdr:row>3</xdr:row>
      <xdr:rowOff>28575</xdr:rowOff>
    </xdr:to>
    <xdr:pic>
      <xdr:nvPicPr>
        <xdr:cNvPr id="19616" name="Picture 126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38100" y="47625"/>
          <a:ext cx="514350" cy="323850"/>
        </a:xfrm>
        <a:prstGeom prst="rect">
          <a:avLst/>
        </a:prstGeom>
        <a:noFill/>
        <a:ln w="1">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28575</xdr:colOff>
      <xdr:row>0</xdr:row>
      <xdr:rowOff>19050</xdr:rowOff>
    </xdr:from>
    <xdr:to>
      <xdr:col>3</xdr:col>
      <xdr:colOff>485775</xdr:colOff>
      <xdr:row>1</xdr:row>
      <xdr:rowOff>142875</xdr:rowOff>
    </xdr:to>
    <xdr:pic>
      <xdr:nvPicPr>
        <xdr:cNvPr id="83995" name="Picture 27">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390525" y="19050"/>
          <a:ext cx="457200" cy="285750"/>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47625</xdr:colOff>
      <xdr:row>1</xdr:row>
      <xdr:rowOff>57150</xdr:rowOff>
    </xdr:from>
    <xdr:to>
      <xdr:col>0</xdr:col>
      <xdr:colOff>561975</xdr:colOff>
      <xdr:row>3</xdr:row>
      <xdr:rowOff>57150</xdr:rowOff>
    </xdr:to>
    <xdr:pic>
      <xdr:nvPicPr>
        <xdr:cNvPr id="85019" name="Picture 1051">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47625" y="57150"/>
          <a:ext cx="514350" cy="323850"/>
        </a:xfrm>
        <a:prstGeom prst="rect">
          <a:avLst/>
        </a:prstGeom>
        <a:noFill/>
        <a:ln w="1">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wfileserver\VSS\Inetpub\wwwroot\steelwedge\xls\SWItem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latform"/>
      <sheetName val="Ambassador"/>
      <sheetName val="SWMETA"/>
      <sheetName val="SWNOTEMETA"/>
      <sheetName val="FrontEndView"/>
      <sheetName val="SWUPDATE"/>
      <sheetName val="SWGRAPHMAP"/>
    </sheetNames>
    <sheetDataSet>
      <sheetData sheetId="0"/>
      <sheetData sheetId="1"/>
      <sheetData sheetId="2" refreshError="1">
        <row r="13">
          <cell r="A13" t="str">
            <v>SKU: SKU08 - Large Screen Laptop</v>
          </cell>
        </row>
        <row r="14">
          <cell r="A14" t="str">
            <v>SKU: SKU0123 - Compact Desktop</v>
          </cell>
        </row>
        <row r="15">
          <cell r="A15" t="str">
            <v>SKU: SKU32147 - Small Screen Laptop</v>
          </cell>
        </row>
        <row r="16">
          <cell r="A16" t="str">
            <v>SKU: SKU13 - 1.5 Gig CPU</v>
          </cell>
        </row>
        <row r="17">
          <cell r="A17" t="str">
            <v>SKU: SKU09 - Slim Laptop</v>
          </cell>
        </row>
        <row r="18">
          <cell r="A18" t="str">
            <v>SKU: SKU2346g213 - 40 Gig Hard Drive</v>
          </cell>
        </row>
        <row r="19">
          <cell r="A19" t="str">
            <v>SKU: SKU05 - Small Screen Laptop</v>
          </cell>
        </row>
        <row r="20">
          <cell r="A20" t="str">
            <v>SKU: SKU1234 - 1.2 Gig CPU</v>
          </cell>
        </row>
        <row r="21">
          <cell r="A21" t="str">
            <v>SKU: SKU13 - 1.5 Gig CPU</v>
          </cell>
        </row>
        <row r="22">
          <cell r="A22" t="str">
            <v>SKU: SKU132 - Full Size Desktop</v>
          </cell>
        </row>
        <row r="23">
          <cell r="A23" t="str">
            <v>SKU: SKU08 - Large Screen Laptop</v>
          </cell>
        </row>
      </sheetData>
      <sheetData sheetId="3" refreshError="1"/>
      <sheetData sheetId="4" refreshError="1"/>
      <sheetData sheetId="5" refreshError="1"/>
      <sheetData sheetId="6" refreshError="1"/>
      <sheetData sheetId="7" refreshError="1"/>
    </sheetDataSet>
  </externalBook>
</externalLink>
</file>

<file path=xl/queryTables/queryTable1.xml><?xml version="1.0" encoding="utf-8"?>
<queryTable xmlns="http://schemas.openxmlformats.org/spreadsheetml/2006/main" name="ExternalData_8" rowNumbers="1" growShrinkType="overwriteClear" fillFormulas="1" removeDataOnSave="1"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ExternalData_1" growShrinkType="overwriteClear" connectionId="2" autoFormatId="0" applyNumberFormats="0" applyBorderFormats="0" applyFontFormats="1" applyPatternFormats="1" applyAlignmentFormats="0" applyWidthHeightFormats="0"/>
</file>

<file path=xl/queryTables/queryTable3.xml><?xml version="1.0" encoding="utf-8"?>
<queryTable xmlns="http://schemas.openxmlformats.org/spreadsheetml/2006/main" name="ExternalData_6" growShrinkType="overwriteClear" connectionId="9" autoFormatId="0" applyNumberFormats="0" applyBorderFormats="0" applyFontFormats="1" applyPatternFormats="1" applyAlignmentFormats="0" applyWidthHeightFormats="0"/>
</file>

<file path=xl/queryTables/queryTable4.xml><?xml version="1.0" encoding="utf-8"?>
<queryTable xmlns="http://schemas.openxmlformats.org/spreadsheetml/2006/main" name="ExternalData_2" growShrinkType="overwriteClear" connectionId="3" autoFormatId="0" applyNumberFormats="0" applyBorderFormats="0" applyFontFormats="1" applyPatternFormats="1" applyAlignmentFormats="0" applyWidthHeightFormats="0"/>
</file>

<file path=xl/queryTables/queryTable5.xml><?xml version="1.0" encoding="utf-8"?>
<queryTable xmlns="http://schemas.openxmlformats.org/spreadsheetml/2006/main" name="ExternalData_7" growShrinkType="overwriteClear" connectionId="4" autoFormatId="0" applyNumberFormats="0" applyBorderFormats="0" applyFontFormats="1" applyPatternFormats="1" applyAlignmentFormats="0" applyWidthHeightFormats="0"/>
</file>

<file path=xl/queryTables/queryTable6.xml><?xml version="1.0" encoding="utf-8"?>
<queryTable xmlns="http://schemas.openxmlformats.org/spreadsheetml/2006/main" name="ExternalData_4" growShrinkType="overwriteClear" connectionId="8" autoFormatId="0" applyNumberFormats="0" applyBorderFormats="0" applyFontFormats="1" applyPatternFormats="1" applyAlignmentFormats="0" applyWidthHeightFormats="0"/>
</file>

<file path=xl/queryTables/queryTable7.xml><?xml version="1.0" encoding="utf-8"?>
<queryTable xmlns="http://schemas.openxmlformats.org/spreadsheetml/2006/main" name="ExternalData_9" growShrinkType="overwriteClear" connectionId="5" autoFormatId="0" applyNumberFormats="0" applyBorderFormats="0" applyFontFormats="1" applyPatternFormats="1" applyAlignmentFormats="0" applyWidthHeightFormats="0"/>
</file>

<file path=xl/queryTables/queryTable8.xml><?xml version="1.0" encoding="utf-8"?>
<queryTable xmlns="http://schemas.openxmlformats.org/spreadsheetml/2006/main" name="ExternalData_5" growShrinkType="overwriteClear" connectionId="7" autoFormatId="0" applyNumberFormats="0" applyBorderFormats="0" applyFontFormats="1" applyPatternFormats="1" applyAlignmentFormats="0" applyWidthHeightFormats="0"/>
</file>

<file path=xl/queryTables/queryTable9.xml><?xml version="1.0" encoding="utf-8"?>
<queryTable xmlns="http://schemas.openxmlformats.org/spreadsheetml/2006/main" name="ExternalData_3" growShrinkType="overwriteClear" connectionId="6" autoFormatId="0" applyNumberFormats="0" applyBorderFormats="0" applyFontFormats="1" applyPatternFormats="1" applyAlignmentFormats="0" applyWidthHeightFormats="0"/>
</file>

<file path=xl/queryTables/queryTable10.xml><?xml version="1.0" encoding="utf-8"?>
<queryTable xmlns="http://schemas.openxmlformats.org/spreadsheetml/2006/main" name="ExternalData_6" growShrinkType="overwriteClear" connectionId="41" autoFormatId="0" applyNumberFormats="0" applyBorderFormats="0" applyFontFormats="1" applyPatternFormats="1" applyAlignmentFormats="0" applyWidthHeightFormats="0"/>
</file>

<file path=xl/queryTables/queryTable11.xml><?xml version="1.0" encoding="utf-8"?>
<queryTable xmlns="http://schemas.openxmlformats.org/spreadsheetml/2006/main" name="ExternalData_3" growShrinkType="overwriteClear" connectionId="39" autoFormatId="0" applyNumberFormats="0" applyBorderFormats="0" applyFontFormats="1" applyPatternFormats="1" applyAlignmentFormats="0" applyWidthHeightFormats="0"/>
</file>

<file path=xl/queryTables/queryTable12.xml><?xml version="1.0" encoding="utf-8"?>
<queryTable xmlns="http://schemas.openxmlformats.org/spreadsheetml/2006/main" name="ExternalData_5" growShrinkType="overwriteClear" connectionId="36" autoFormatId="0" applyNumberFormats="0" applyBorderFormats="0" applyFontFormats="1" applyPatternFormats="1" applyAlignmentFormats="0" applyWidthHeightFormats="0"/>
</file>

<file path=xl/queryTables/queryTable13.xml><?xml version="1.0" encoding="utf-8"?>
<queryTable xmlns="http://schemas.openxmlformats.org/spreadsheetml/2006/main" name="ExternalData_2" growShrinkType="overwriteClear" connectionId="35" autoFormatId="0" applyNumberFormats="0" applyBorderFormats="0" applyFontFormats="1" applyPatternFormats="1" applyAlignmentFormats="0" applyWidthHeightFormats="0"/>
</file>

<file path=xl/queryTables/queryTable14.xml><?xml version="1.0" encoding="utf-8"?>
<queryTable xmlns="http://schemas.openxmlformats.org/spreadsheetml/2006/main" name="ExternalData_1" growShrinkType="overwriteClear" connectionId="34" autoFormatId="0" applyNumberFormats="0" applyBorderFormats="0" applyFontFormats="1" applyPatternFormats="1" applyAlignmentFormats="0" applyWidthHeightFormats="0"/>
</file>

<file path=xl/queryTables/queryTable15.xml><?xml version="1.0" encoding="utf-8"?>
<queryTable xmlns="http://schemas.openxmlformats.org/spreadsheetml/2006/main" name="ExternalData_7" growShrinkType="overwriteClear" connectionId="43" autoFormatId="0" applyNumberFormats="0" applyBorderFormats="0" applyFontFormats="1" applyPatternFormats="1" applyAlignmentFormats="0" applyWidthHeightFormats="0"/>
</file>

<file path=xl/queryTables/queryTable16.xml><?xml version="1.0" encoding="utf-8"?>
<queryTable xmlns="http://schemas.openxmlformats.org/spreadsheetml/2006/main" name="ExternalData_4" rowNumbers="1" growShrinkType="overwriteClear" fillFormulas="1" removeDataOnSave="1" connectionId="32"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ExternalData_6" growShrinkType="overwriteClear" connectionId="42" autoFormatId="0" applyNumberFormats="0" applyBorderFormats="0" applyFontFormats="1" applyPatternFormats="1" applyAlignmentFormats="0" applyWidthHeightFormats="0"/>
</file>

<file path=xl/queryTables/queryTable18.xml><?xml version="1.0" encoding="utf-8"?>
<queryTable xmlns="http://schemas.openxmlformats.org/spreadsheetml/2006/main" name="ExternalData_2" growShrinkType="overwriteClear" connectionId="38" autoFormatId="0" applyNumberFormats="0" applyBorderFormats="0" applyFontFormats="1" applyPatternFormats="1" applyAlignmentFormats="0" applyWidthHeightFormats="0"/>
</file>

<file path=xl/queryTables/queryTable19.xml><?xml version="1.0" encoding="utf-8"?>
<queryTable xmlns="http://schemas.openxmlformats.org/spreadsheetml/2006/main" name="ExternalData_4" rowNumbers="1" growShrinkType="overwriteClear" fillFormulas="1" removeDataOnSave="1" connectionId="33"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ExternalData_3" growShrinkType="overwriteClear" connectionId="40" autoFormatId="0" applyNumberFormats="0" applyBorderFormats="0" applyFontFormats="1" applyPatternFormats="1" applyAlignmentFormats="0" applyWidthHeightFormats="0"/>
</file>

<file path=xl/queryTables/queryTable21.xml><?xml version="1.0" encoding="utf-8"?>
<queryTable xmlns="http://schemas.openxmlformats.org/spreadsheetml/2006/main" name="ExternalData_7" growShrinkType="overwriteClear" connectionId="44" autoFormatId="0" applyNumberFormats="0" applyBorderFormats="0" applyFontFormats="1" applyPatternFormats="1" applyAlignmentFormats="0" applyWidthHeightFormats="0"/>
</file>

<file path=xl/queryTables/queryTable22.xml><?xml version="1.0" encoding="utf-8"?>
<queryTable xmlns="http://schemas.openxmlformats.org/spreadsheetml/2006/main" name="ExternalData_1" growShrinkType="overwriteClear" connectionId="45" autoFormatId="0" applyNumberFormats="0" applyBorderFormats="0" applyFontFormats="1" applyPatternFormats="1" applyAlignmentFormats="0" applyWidthHeightFormats="0"/>
</file>

<file path=xl/queryTables/queryTable23.xml><?xml version="1.0" encoding="utf-8"?>
<queryTable xmlns="http://schemas.openxmlformats.org/spreadsheetml/2006/main" name="ExternalData_5" growShrinkType="overwriteClear" connectionId="37" autoFormatId="0" applyNumberFormats="0" applyBorderFormats="0" applyFontFormats="1" applyPatternFormats="1" applyAlignmentFormats="0" applyWidthHeightFormats="0"/>
</file>

<file path=xl/queryTables/queryTable24.xml><?xml version="1.0" encoding="utf-8"?>
<queryTable xmlns="http://schemas.openxmlformats.org/spreadsheetml/2006/main" name="ExternalData_1" growShrinkType="overwriteClear" connectionId="50"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comments" Target="../comments3.xml"/><Relationship Id="rId2" Type="http://schemas.openxmlformats.org/officeDocument/2006/relationships/drawing" Target="../drawings/drawing1.xml"/><Relationship Id="rId1" Type="http://schemas.openxmlformats.org/officeDocument/2006/relationships/printerSettings" Target="../printerSettings/printerSettings5.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comments" Target="../comments4.xml"/><Relationship Id="rId4" Type="http://schemas.openxmlformats.org/officeDocument/2006/relationships/ctrlProp" Target="../ctrlProps/ctrlProp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queryTable" Target="../queryTables/queryTable7.xml"/><Relationship Id="rId3" Type="http://schemas.openxmlformats.org/officeDocument/2006/relationships/queryTable" Target="../queryTables/queryTable2.xml"/><Relationship Id="rId7" Type="http://schemas.openxmlformats.org/officeDocument/2006/relationships/queryTable" Target="../queryTables/queryTable6.xml"/><Relationship Id="rId2" Type="http://schemas.openxmlformats.org/officeDocument/2006/relationships/queryTable" Target="../queryTables/queryTable1.xml"/><Relationship Id="rId1" Type="http://schemas.openxmlformats.org/officeDocument/2006/relationships/printerSettings" Target="../printerSettings/printerSettings11.bin"/><Relationship Id="rId6" Type="http://schemas.openxmlformats.org/officeDocument/2006/relationships/queryTable" Target="../queryTables/queryTable5.xml"/><Relationship Id="rId5" Type="http://schemas.openxmlformats.org/officeDocument/2006/relationships/queryTable" Target="../queryTables/queryTable4.xml"/><Relationship Id="rId10" Type="http://schemas.openxmlformats.org/officeDocument/2006/relationships/queryTable" Target="../queryTables/queryTable9.xml"/><Relationship Id="rId4" Type="http://schemas.openxmlformats.org/officeDocument/2006/relationships/queryTable" Target="../queryTables/queryTable3.xml"/><Relationship Id="rId9" Type="http://schemas.openxmlformats.org/officeDocument/2006/relationships/queryTable" Target="../queryTables/queryTable8.xml"/></Relationships>
</file>

<file path=xl/worksheets/_rels/sheet12.xml.rels><?xml version="1.0" encoding="UTF-8" standalone="yes"?>
<Relationships xmlns="http://schemas.openxmlformats.org/package/2006/relationships"><Relationship Id="rId8" Type="http://schemas.openxmlformats.org/officeDocument/2006/relationships/queryTable" Target="../queryTables/queryTable16.xml"/><Relationship Id="rId3" Type="http://schemas.openxmlformats.org/officeDocument/2006/relationships/queryTable" Target="../queryTables/queryTable11.xml"/><Relationship Id="rId7" Type="http://schemas.openxmlformats.org/officeDocument/2006/relationships/queryTable" Target="../queryTables/queryTable15.xml"/><Relationship Id="rId2" Type="http://schemas.openxmlformats.org/officeDocument/2006/relationships/queryTable" Target="../queryTables/queryTable10.xml"/><Relationship Id="rId1" Type="http://schemas.openxmlformats.org/officeDocument/2006/relationships/printerSettings" Target="../printerSettings/printerSettings12.bin"/><Relationship Id="rId6" Type="http://schemas.openxmlformats.org/officeDocument/2006/relationships/queryTable" Target="../queryTables/queryTable14.xml"/><Relationship Id="rId5" Type="http://schemas.openxmlformats.org/officeDocument/2006/relationships/queryTable" Target="../queryTables/queryTable13.xml"/><Relationship Id="rId4" Type="http://schemas.openxmlformats.org/officeDocument/2006/relationships/queryTable" Target="../queryTables/queryTable12.xml"/></Relationships>
</file>

<file path=xl/worksheets/_rels/sheet13.xml.rels><?xml version="1.0" encoding="UTF-8" standalone="yes"?>
<Relationships xmlns="http://schemas.openxmlformats.org/package/2006/relationships"><Relationship Id="rId8" Type="http://schemas.openxmlformats.org/officeDocument/2006/relationships/queryTable" Target="../queryTables/queryTable23.xml"/><Relationship Id="rId3" Type="http://schemas.openxmlformats.org/officeDocument/2006/relationships/queryTable" Target="../queryTables/queryTable18.xml"/><Relationship Id="rId7" Type="http://schemas.openxmlformats.org/officeDocument/2006/relationships/queryTable" Target="../queryTables/queryTable22.xml"/><Relationship Id="rId2" Type="http://schemas.openxmlformats.org/officeDocument/2006/relationships/queryTable" Target="../queryTables/queryTable17.xml"/><Relationship Id="rId1" Type="http://schemas.openxmlformats.org/officeDocument/2006/relationships/printerSettings" Target="../printerSettings/printerSettings13.bin"/><Relationship Id="rId6" Type="http://schemas.openxmlformats.org/officeDocument/2006/relationships/queryTable" Target="../queryTables/queryTable21.xml"/><Relationship Id="rId5" Type="http://schemas.openxmlformats.org/officeDocument/2006/relationships/queryTable" Target="../queryTables/queryTable20.xml"/><Relationship Id="rId4" Type="http://schemas.openxmlformats.org/officeDocument/2006/relationships/queryTable" Target="../queryTables/queryTable1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queryTable" Target="../queryTables/queryTable2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BO57"/>
  <sheetViews>
    <sheetView workbookViewId="0">
      <pane xSplit="3" ySplit="3" topLeftCell="J4" activePane="bottomRight" state="frozen"/>
      <selection pane="topRight" activeCell="D1" sqref="D1"/>
      <selection pane="bottomLeft" activeCell="A4" sqref="A4"/>
      <selection pane="bottomRight" activeCell="M15" sqref="M15"/>
    </sheetView>
  </sheetViews>
  <sheetFormatPr defaultRowHeight="12.75" x14ac:dyDescent="0.2"/>
  <cols>
    <col min="1" max="1" width="15.42578125" bestFit="1" customWidth="1"/>
    <col min="2" max="2" width="35.28515625" hidden="1" customWidth="1"/>
    <col min="3" max="3" width="37.42578125" customWidth="1"/>
    <col min="4" max="4" width="11.5703125" bestFit="1" customWidth="1"/>
    <col min="5" max="5" width="13.5703125" bestFit="1" customWidth="1"/>
    <col min="6" max="6" width="40.5703125" bestFit="1" customWidth="1"/>
    <col min="7" max="7" width="28.7109375" bestFit="1" customWidth="1"/>
    <col min="8" max="8" width="36.140625" bestFit="1" customWidth="1"/>
    <col min="9" max="9" width="13.7109375" bestFit="1" customWidth="1"/>
    <col min="10" max="10" width="22.7109375" customWidth="1"/>
    <col min="11" max="11" width="12.5703125" bestFit="1" customWidth="1"/>
    <col min="12" max="12" width="13.85546875" bestFit="1" customWidth="1"/>
    <col min="13" max="13" width="14.28515625" bestFit="1" customWidth="1"/>
    <col min="14" max="14" width="12.5703125" bestFit="1" customWidth="1"/>
    <col min="15" max="21" width="10" customWidth="1"/>
    <col min="22" max="23" width="10" bestFit="1" customWidth="1"/>
    <col min="24" max="25" width="10" customWidth="1"/>
    <col min="26" max="27" width="10" bestFit="1" customWidth="1"/>
    <col min="28" max="28" width="10" customWidth="1"/>
    <col min="29" max="31" width="10" bestFit="1" customWidth="1"/>
    <col min="32" max="32" width="10" customWidth="1"/>
    <col min="33" max="35" width="10" bestFit="1" customWidth="1"/>
    <col min="36" max="44" width="10" customWidth="1"/>
    <col min="45" max="46" width="10" bestFit="1" customWidth="1"/>
    <col min="47" max="51" width="10" customWidth="1"/>
    <col min="52" max="52" width="10" bestFit="1" customWidth="1"/>
    <col min="53" max="55" width="10" customWidth="1"/>
    <col min="56" max="56" width="10" bestFit="1" customWidth="1"/>
    <col min="57" max="59" width="10" customWidth="1"/>
    <col min="60" max="60" width="10" bestFit="1" customWidth="1"/>
    <col min="61" max="63" width="10" customWidth="1"/>
    <col min="64" max="76" width="10" bestFit="1" customWidth="1"/>
    <col min="77" max="77" width="3" bestFit="1" customWidth="1"/>
  </cols>
  <sheetData>
    <row r="1" spans="1:67" x14ac:dyDescent="0.2">
      <c r="A1" t="s">
        <v>194</v>
      </c>
      <c r="B1" t="s">
        <v>195</v>
      </c>
      <c r="C1" t="s">
        <v>196</v>
      </c>
      <c r="D1" t="s">
        <v>197</v>
      </c>
      <c r="E1" t="s">
        <v>198</v>
      </c>
      <c r="F1" t="s">
        <v>199</v>
      </c>
      <c r="G1" t="s">
        <v>200</v>
      </c>
      <c r="H1" t="s">
        <v>201</v>
      </c>
      <c r="I1" t="s">
        <v>202</v>
      </c>
      <c r="J1" t="s">
        <v>203</v>
      </c>
      <c r="K1" t="s">
        <v>204</v>
      </c>
      <c r="L1" t="s">
        <v>205</v>
      </c>
      <c r="M1" t="s">
        <v>206</v>
      </c>
      <c r="N1" t="s">
        <v>207</v>
      </c>
      <c r="O1" t="s">
        <v>208</v>
      </c>
      <c r="P1">
        <v>288</v>
      </c>
      <c r="Q1">
        <v>289</v>
      </c>
      <c r="R1">
        <v>290</v>
      </c>
      <c r="S1">
        <v>0</v>
      </c>
      <c r="T1">
        <v>291</v>
      </c>
      <c r="U1">
        <v>292</v>
      </c>
      <c r="V1">
        <v>293</v>
      </c>
      <c r="W1">
        <v>0</v>
      </c>
      <c r="X1">
        <v>294</v>
      </c>
      <c r="Y1">
        <v>295</v>
      </c>
      <c r="Z1">
        <v>296</v>
      </c>
      <c r="AA1">
        <v>0</v>
      </c>
      <c r="AB1">
        <v>297</v>
      </c>
      <c r="AC1">
        <v>298</v>
      </c>
      <c r="AD1">
        <v>299</v>
      </c>
      <c r="AE1" s="3">
        <v>0</v>
      </c>
      <c r="AF1" s="3">
        <v>300</v>
      </c>
      <c r="AG1" s="3">
        <v>301</v>
      </c>
      <c r="AH1" s="3">
        <v>302</v>
      </c>
      <c r="AI1" s="3">
        <v>0</v>
      </c>
      <c r="AJ1" s="3">
        <v>303</v>
      </c>
      <c r="AK1" s="3">
        <v>304</v>
      </c>
      <c r="AL1" s="3">
        <v>305</v>
      </c>
      <c r="AM1" s="3">
        <v>0</v>
      </c>
      <c r="AN1" s="3">
        <v>306</v>
      </c>
      <c r="AO1" s="3">
        <v>307</v>
      </c>
      <c r="AP1" s="3">
        <v>308</v>
      </c>
      <c r="AQ1" s="3">
        <v>0</v>
      </c>
      <c r="AR1" s="3">
        <v>309</v>
      </c>
      <c r="AS1" s="3">
        <v>310</v>
      </c>
      <c r="AT1" s="3">
        <v>311</v>
      </c>
      <c r="AU1" s="3">
        <v>0</v>
      </c>
      <c r="AV1">
        <v>312</v>
      </c>
      <c r="AW1">
        <v>313</v>
      </c>
      <c r="AX1">
        <v>314</v>
      </c>
      <c r="AY1">
        <v>0</v>
      </c>
      <c r="AZ1">
        <v>1</v>
      </c>
    </row>
    <row r="2" spans="1:67" x14ac:dyDescent="0.2">
      <c r="A2" t="s">
        <v>40</v>
      </c>
      <c r="B2" t="s">
        <v>40</v>
      </c>
      <c r="C2" t="s">
        <v>40</v>
      </c>
      <c r="D2" t="s">
        <v>40</v>
      </c>
      <c r="E2" t="s">
        <v>40</v>
      </c>
      <c r="F2" t="s">
        <v>40</v>
      </c>
      <c r="G2" t="s">
        <v>40</v>
      </c>
      <c r="H2" t="s">
        <v>40</v>
      </c>
      <c r="I2" t="s">
        <v>40</v>
      </c>
      <c r="J2" t="s">
        <v>40</v>
      </c>
      <c r="K2" t="s">
        <v>40</v>
      </c>
      <c r="L2" t="s">
        <v>40</v>
      </c>
      <c r="M2" t="s">
        <v>40</v>
      </c>
      <c r="N2" t="s">
        <v>40</v>
      </c>
      <c r="O2" t="s">
        <v>40</v>
      </c>
      <c r="P2" s="138" t="s">
        <v>3</v>
      </c>
      <c r="Q2" s="138" t="s">
        <v>4</v>
      </c>
      <c r="R2" s="138" t="s">
        <v>5</v>
      </c>
      <c r="S2" t="s">
        <v>3</v>
      </c>
      <c r="T2" s="138" t="s">
        <v>322</v>
      </c>
      <c r="U2" s="138" t="s">
        <v>323</v>
      </c>
      <c r="V2" s="138" t="s">
        <v>324</v>
      </c>
      <c r="W2" t="s">
        <v>322</v>
      </c>
      <c r="X2" s="138" t="s">
        <v>325</v>
      </c>
      <c r="Y2" s="138" t="s">
        <v>326</v>
      </c>
      <c r="Z2" s="138" t="s">
        <v>327</v>
      </c>
      <c r="AA2" t="s">
        <v>325</v>
      </c>
      <c r="AB2" s="138" t="s">
        <v>328</v>
      </c>
      <c r="AC2" s="138" t="s">
        <v>329</v>
      </c>
      <c r="AD2" s="138" t="s">
        <v>330</v>
      </c>
      <c r="AE2" t="s">
        <v>328</v>
      </c>
      <c r="AF2" s="138" t="s">
        <v>331</v>
      </c>
      <c r="AG2" s="138" t="s">
        <v>332</v>
      </c>
      <c r="AH2" s="138" t="s">
        <v>333</v>
      </c>
      <c r="AI2" t="s">
        <v>331</v>
      </c>
      <c r="AJ2" s="138" t="s">
        <v>384</v>
      </c>
      <c r="AK2" s="138" t="s">
        <v>385</v>
      </c>
      <c r="AL2" s="138" t="s">
        <v>386</v>
      </c>
      <c r="AM2" t="s">
        <v>384</v>
      </c>
      <c r="AN2" s="138" t="s">
        <v>387</v>
      </c>
      <c r="AO2" s="138" t="s">
        <v>388</v>
      </c>
      <c r="AP2" s="138" t="s">
        <v>389</v>
      </c>
      <c r="AQ2" t="s">
        <v>387</v>
      </c>
      <c r="AR2" s="138" t="s">
        <v>390</v>
      </c>
      <c r="AS2" s="138" t="s">
        <v>391</v>
      </c>
      <c r="AT2" s="138" t="s">
        <v>392</v>
      </c>
      <c r="AU2" t="s">
        <v>390</v>
      </c>
      <c r="AV2" s="138" t="s">
        <v>393</v>
      </c>
      <c r="AW2" s="138" t="s">
        <v>394</v>
      </c>
      <c r="AX2" s="138" t="s">
        <v>395</v>
      </c>
      <c r="AY2" t="s">
        <v>393</v>
      </c>
      <c r="AZ2">
        <v>2</v>
      </c>
      <c r="BA2" s="138"/>
      <c r="BB2" s="138"/>
    </row>
    <row r="3" spans="1:67" x14ac:dyDescent="0.2">
      <c r="A3" t="s">
        <v>33</v>
      </c>
      <c r="B3" t="s">
        <v>34</v>
      </c>
      <c r="C3" t="s">
        <v>35</v>
      </c>
      <c r="D3" t="s">
        <v>36</v>
      </c>
      <c r="E3" t="s">
        <v>19</v>
      </c>
      <c r="F3" t="s">
        <v>20</v>
      </c>
      <c r="G3" s="191" t="s">
        <v>24</v>
      </c>
      <c r="H3" s="191" t="s">
        <v>25</v>
      </c>
      <c r="I3" s="191" t="s">
        <v>26</v>
      </c>
      <c r="J3" s="191" t="s">
        <v>110</v>
      </c>
      <c r="K3" t="s">
        <v>111</v>
      </c>
      <c r="L3" t="s">
        <v>27</v>
      </c>
      <c r="M3" t="s">
        <v>37</v>
      </c>
      <c r="N3" t="s">
        <v>38</v>
      </c>
      <c r="O3" s="191" t="s">
        <v>39</v>
      </c>
      <c r="P3" s="138" t="s">
        <v>6</v>
      </c>
      <c r="Q3" s="138" t="s">
        <v>7</v>
      </c>
      <c r="R3" s="138" t="s">
        <v>8</v>
      </c>
      <c r="S3" t="s">
        <v>8</v>
      </c>
      <c r="T3" s="138" t="s">
        <v>334</v>
      </c>
      <c r="U3" s="138" t="s">
        <v>335</v>
      </c>
      <c r="V3" s="138" t="s">
        <v>336</v>
      </c>
      <c r="W3" t="s">
        <v>336</v>
      </c>
      <c r="X3" s="138" t="s">
        <v>337</v>
      </c>
      <c r="Y3" s="138" t="s">
        <v>338</v>
      </c>
      <c r="Z3" s="138" t="s">
        <v>339</v>
      </c>
      <c r="AA3" t="s">
        <v>339</v>
      </c>
      <c r="AB3" s="138" t="s">
        <v>340</v>
      </c>
      <c r="AC3" s="138" t="s">
        <v>341</v>
      </c>
      <c r="AD3" s="138" t="s">
        <v>342</v>
      </c>
      <c r="AE3" t="s">
        <v>342</v>
      </c>
      <c r="AF3" s="138" t="s">
        <v>343</v>
      </c>
      <c r="AG3" s="138" t="s">
        <v>344</v>
      </c>
      <c r="AH3" s="138" t="s">
        <v>345</v>
      </c>
      <c r="AI3" t="s">
        <v>345</v>
      </c>
      <c r="AJ3" s="138" t="s">
        <v>396</v>
      </c>
      <c r="AK3" s="138" t="s">
        <v>397</v>
      </c>
      <c r="AL3" s="138" t="s">
        <v>398</v>
      </c>
      <c r="AM3" t="s">
        <v>398</v>
      </c>
      <c r="AN3" s="138" t="s">
        <v>399</v>
      </c>
      <c r="AO3" s="138" t="s">
        <v>400</v>
      </c>
      <c r="AP3" s="138" t="s">
        <v>401</v>
      </c>
      <c r="AQ3" t="s">
        <v>401</v>
      </c>
      <c r="AR3" s="138" t="s">
        <v>402</v>
      </c>
      <c r="AS3" s="138" t="s">
        <v>403</v>
      </c>
      <c r="AT3" s="138" t="s">
        <v>404</v>
      </c>
      <c r="AU3" t="s">
        <v>404</v>
      </c>
      <c r="AV3" s="138" t="s">
        <v>405</v>
      </c>
      <c r="AW3" s="138" t="s">
        <v>406</v>
      </c>
      <c r="AX3" s="138" t="s">
        <v>407</v>
      </c>
      <c r="AY3" t="s">
        <v>407</v>
      </c>
      <c r="AZ3">
        <v>3</v>
      </c>
      <c r="BA3" s="138"/>
      <c r="BB3" s="138"/>
    </row>
    <row r="4" spans="1:67" x14ac:dyDescent="0.2">
      <c r="A4">
        <v>1</v>
      </c>
      <c r="B4" t="s">
        <v>577</v>
      </c>
      <c r="C4" t="s">
        <v>577</v>
      </c>
      <c r="D4" t="s">
        <v>41</v>
      </c>
      <c r="E4" t="s">
        <v>42</v>
      </c>
      <c r="F4" t="s">
        <v>491</v>
      </c>
      <c r="G4" t="s">
        <v>492</v>
      </c>
      <c r="H4" s="191" t="s">
        <v>493</v>
      </c>
      <c r="I4" t="s">
        <v>486</v>
      </c>
      <c r="J4" t="s">
        <v>490</v>
      </c>
      <c r="K4" t="s">
        <v>408</v>
      </c>
      <c r="L4" t="s">
        <v>210</v>
      </c>
      <c r="M4">
        <v>0</v>
      </c>
      <c r="O4" t="s">
        <v>446</v>
      </c>
      <c r="P4" s="191" t="s">
        <v>221</v>
      </c>
      <c r="Q4" s="191" t="s">
        <v>221</v>
      </c>
      <c r="R4" s="191" t="s">
        <v>221</v>
      </c>
      <c r="T4" s="191" t="s">
        <v>221</v>
      </c>
      <c r="U4" s="191" t="s">
        <v>221</v>
      </c>
      <c r="V4" s="191" t="s">
        <v>221</v>
      </c>
      <c r="X4" s="191" t="s">
        <v>221</v>
      </c>
      <c r="Y4" s="191" t="s">
        <v>221</v>
      </c>
      <c r="Z4" s="191" t="s">
        <v>221</v>
      </c>
      <c r="AB4" s="191" t="s">
        <v>221</v>
      </c>
      <c r="AC4" s="191" t="s">
        <v>221</v>
      </c>
      <c r="AD4" s="191" t="s">
        <v>221</v>
      </c>
      <c r="AF4" s="191" t="s">
        <v>221</v>
      </c>
      <c r="AG4" s="191" t="s">
        <v>221</v>
      </c>
      <c r="AH4" s="191" t="s">
        <v>221</v>
      </c>
      <c r="AJ4" s="191" t="s">
        <v>221</v>
      </c>
      <c r="AK4" s="191" t="s">
        <v>221</v>
      </c>
      <c r="AL4" s="191" t="s">
        <v>221</v>
      </c>
      <c r="AN4" s="191" t="s">
        <v>221</v>
      </c>
      <c r="AO4" s="191" t="s">
        <v>221</v>
      </c>
      <c r="AP4" s="191" t="s">
        <v>221</v>
      </c>
      <c r="AR4" s="191" t="s">
        <v>221</v>
      </c>
      <c r="AS4" s="191" t="s">
        <v>221</v>
      </c>
      <c r="AT4" s="191" t="s">
        <v>221</v>
      </c>
      <c r="AV4" s="191" t="s">
        <v>221</v>
      </c>
      <c r="AW4" s="191" t="s">
        <v>221</v>
      </c>
      <c r="AX4" s="191" t="s">
        <v>221</v>
      </c>
      <c r="AZ4">
        <v>4</v>
      </c>
      <c r="BA4" s="191"/>
      <c r="BB4" s="191"/>
      <c r="BD4" s="191"/>
      <c r="BE4" s="191"/>
      <c r="BF4" s="191"/>
      <c r="BH4" s="191"/>
      <c r="BI4" s="191"/>
      <c r="BJ4" s="191"/>
      <c r="BM4" s="191"/>
      <c r="BN4" s="191"/>
      <c r="BO4" s="191"/>
    </row>
    <row r="5" spans="1:67" x14ac:dyDescent="0.2">
      <c r="A5">
        <v>1</v>
      </c>
      <c r="B5" t="s">
        <v>578</v>
      </c>
      <c r="C5" t="s">
        <v>579</v>
      </c>
      <c r="D5" t="s">
        <v>41</v>
      </c>
      <c r="E5" t="s">
        <v>42</v>
      </c>
      <c r="F5" t="s">
        <v>491</v>
      </c>
      <c r="G5" t="s">
        <v>492</v>
      </c>
      <c r="H5" s="191" t="s">
        <v>493</v>
      </c>
      <c r="I5" t="s">
        <v>486</v>
      </c>
      <c r="J5" t="s">
        <v>490</v>
      </c>
      <c r="K5" t="s">
        <v>408</v>
      </c>
      <c r="L5" t="s">
        <v>210</v>
      </c>
      <c r="M5">
        <v>0</v>
      </c>
      <c r="O5" t="s">
        <v>447</v>
      </c>
      <c r="P5" s="191" t="s">
        <v>221</v>
      </c>
      <c r="Q5" s="191" t="s">
        <v>221</v>
      </c>
      <c r="R5" s="191" t="s">
        <v>221</v>
      </c>
      <c r="T5" s="191" t="s">
        <v>221</v>
      </c>
      <c r="U5" s="191" t="s">
        <v>221</v>
      </c>
      <c r="V5" s="191" t="s">
        <v>221</v>
      </c>
      <c r="X5" s="191" t="s">
        <v>221</v>
      </c>
      <c r="Y5" s="191" t="s">
        <v>221</v>
      </c>
      <c r="Z5" s="191" t="s">
        <v>221</v>
      </c>
      <c r="AB5" s="191" t="s">
        <v>221</v>
      </c>
      <c r="AC5" s="191" t="s">
        <v>221</v>
      </c>
      <c r="AD5" s="191" t="s">
        <v>221</v>
      </c>
      <c r="AF5" s="191" t="s">
        <v>221</v>
      </c>
      <c r="AG5" s="191" t="s">
        <v>221</v>
      </c>
      <c r="AH5" s="191" t="s">
        <v>221</v>
      </c>
      <c r="AJ5" s="191" t="s">
        <v>221</v>
      </c>
      <c r="AK5" s="191" t="s">
        <v>221</v>
      </c>
      <c r="AL5" s="191" t="s">
        <v>221</v>
      </c>
      <c r="AN5" s="191" t="s">
        <v>221</v>
      </c>
      <c r="AO5" s="191" t="s">
        <v>221</v>
      </c>
      <c r="AP5" s="191" t="s">
        <v>221</v>
      </c>
      <c r="AR5" s="191" t="s">
        <v>221</v>
      </c>
      <c r="AS5" s="191" t="s">
        <v>221</v>
      </c>
      <c r="AT5" s="191" t="s">
        <v>221</v>
      </c>
      <c r="AV5" s="191" t="s">
        <v>221</v>
      </c>
      <c r="AW5" s="191" t="s">
        <v>221</v>
      </c>
      <c r="AX5" s="191" t="s">
        <v>221</v>
      </c>
      <c r="AZ5">
        <v>5</v>
      </c>
      <c r="BA5" s="191"/>
      <c r="BB5" s="191"/>
      <c r="BD5" s="191"/>
      <c r="BE5" s="191"/>
      <c r="BF5" s="191"/>
      <c r="BH5" s="191"/>
      <c r="BI5" s="191"/>
      <c r="BJ5" s="191"/>
      <c r="BM5" s="191"/>
      <c r="BN5" s="191"/>
      <c r="BO5" s="191"/>
    </row>
    <row r="6" spans="1:67" x14ac:dyDescent="0.2">
      <c r="A6">
        <v>1</v>
      </c>
      <c r="B6" t="s">
        <v>579</v>
      </c>
      <c r="C6" t="s">
        <v>578</v>
      </c>
      <c r="D6" t="s">
        <v>41</v>
      </c>
      <c r="E6" t="s">
        <v>42</v>
      </c>
      <c r="F6" t="s">
        <v>491</v>
      </c>
      <c r="G6" t="s">
        <v>492</v>
      </c>
      <c r="H6" s="191" t="s">
        <v>493</v>
      </c>
      <c r="I6" t="s">
        <v>486</v>
      </c>
      <c r="J6" t="s">
        <v>490</v>
      </c>
      <c r="K6" t="s">
        <v>408</v>
      </c>
      <c r="L6" t="s">
        <v>210</v>
      </c>
      <c r="M6">
        <v>0</v>
      </c>
      <c r="O6" t="s">
        <v>448</v>
      </c>
      <c r="P6" s="191" t="s">
        <v>221</v>
      </c>
      <c r="Q6" s="191" t="s">
        <v>221</v>
      </c>
      <c r="R6" s="191" t="s">
        <v>221</v>
      </c>
      <c r="T6" s="191" t="s">
        <v>221</v>
      </c>
      <c r="U6" s="191" t="s">
        <v>221</v>
      </c>
      <c r="V6" s="191" t="s">
        <v>221</v>
      </c>
      <c r="X6" s="191" t="s">
        <v>221</v>
      </c>
      <c r="Y6" s="191" t="s">
        <v>221</v>
      </c>
      <c r="Z6" s="191" t="s">
        <v>221</v>
      </c>
      <c r="AB6" s="191" t="s">
        <v>221</v>
      </c>
      <c r="AC6" s="191" t="s">
        <v>221</v>
      </c>
      <c r="AD6" s="191" t="s">
        <v>221</v>
      </c>
      <c r="AF6" s="191" t="s">
        <v>221</v>
      </c>
      <c r="AG6" s="191" t="s">
        <v>221</v>
      </c>
      <c r="AH6" s="191" t="s">
        <v>221</v>
      </c>
      <c r="AJ6" s="191" t="s">
        <v>221</v>
      </c>
      <c r="AK6" s="191" t="s">
        <v>221</v>
      </c>
      <c r="AL6" s="191" t="s">
        <v>221</v>
      </c>
      <c r="AN6" s="191" t="s">
        <v>221</v>
      </c>
      <c r="AO6" s="191" t="s">
        <v>221</v>
      </c>
      <c r="AP6" s="191" t="s">
        <v>221</v>
      </c>
      <c r="AR6" s="191" t="s">
        <v>221</v>
      </c>
      <c r="AS6" s="191" t="s">
        <v>221</v>
      </c>
      <c r="AT6" s="191" t="s">
        <v>221</v>
      </c>
      <c r="AV6" s="191" t="s">
        <v>221</v>
      </c>
      <c r="AW6" s="191" t="s">
        <v>221</v>
      </c>
      <c r="AX6" s="191" t="s">
        <v>221</v>
      </c>
      <c r="AZ6">
        <v>6</v>
      </c>
      <c r="BA6" s="191"/>
      <c r="BB6" s="191"/>
      <c r="BD6" s="191"/>
      <c r="BE6" s="191"/>
      <c r="BF6" s="191"/>
      <c r="BH6" s="191"/>
      <c r="BI6" s="191"/>
      <c r="BJ6" s="191"/>
      <c r="BM6" s="191"/>
      <c r="BN6" s="191"/>
      <c r="BO6" s="191"/>
    </row>
    <row r="7" spans="1:67" x14ac:dyDescent="0.2">
      <c r="A7">
        <v>1</v>
      </c>
      <c r="B7" t="s">
        <v>580</v>
      </c>
      <c r="C7" t="s">
        <v>590</v>
      </c>
      <c r="D7" t="s">
        <v>41</v>
      </c>
      <c r="E7" t="s">
        <v>42</v>
      </c>
      <c r="F7" t="s">
        <v>491</v>
      </c>
      <c r="G7" t="s">
        <v>492</v>
      </c>
      <c r="H7" s="191" t="s">
        <v>493</v>
      </c>
      <c r="I7" t="s">
        <v>486</v>
      </c>
      <c r="J7" t="s">
        <v>490</v>
      </c>
      <c r="K7" t="s">
        <v>408</v>
      </c>
      <c r="L7" t="s">
        <v>210</v>
      </c>
      <c r="M7">
        <v>0</v>
      </c>
      <c r="O7" t="s">
        <v>448</v>
      </c>
      <c r="P7" s="191" t="s">
        <v>221</v>
      </c>
      <c r="Q7" s="191" t="s">
        <v>221</v>
      </c>
      <c r="R7" s="191" t="s">
        <v>221</v>
      </c>
      <c r="T7" s="191" t="s">
        <v>221</v>
      </c>
      <c r="U7" s="191" t="s">
        <v>221</v>
      </c>
      <c r="V7" s="191" t="s">
        <v>221</v>
      </c>
      <c r="X7" s="191" t="s">
        <v>221</v>
      </c>
      <c r="Y7" s="191" t="s">
        <v>221</v>
      </c>
      <c r="Z7" s="191" t="s">
        <v>221</v>
      </c>
      <c r="AB7" s="191" t="s">
        <v>221</v>
      </c>
      <c r="AC7" s="191" t="s">
        <v>221</v>
      </c>
      <c r="AD7" s="191" t="s">
        <v>221</v>
      </c>
      <c r="AF7" s="191" t="s">
        <v>221</v>
      </c>
      <c r="AG7" s="191" t="s">
        <v>221</v>
      </c>
      <c r="AH7" s="191" t="s">
        <v>221</v>
      </c>
      <c r="AJ7" s="191" t="s">
        <v>221</v>
      </c>
      <c r="AK7" s="191" t="s">
        <v>221</v>
      </c>
      <c r="AL7" s="191" t="s">
        <v>221</v>
      </c>
      <c r="AN7" s="191" t="s">
        <v>221</v>
      </c>
      <c r="AO7" s="191" t="s">
        <v>221</v>
      </c>
      <c r="AP7" s="191" t="s">
        <v>221</v>
      </c>
      <c r="AR7" s="191" t="s">
        <v>221</v>
      </c>
      <c r="AS7" s="191" t="s">
        <v>221</v>
      </c>
      <c r="AT7" s="191" t="s">
        <v>221</v>
      </c>
      <c r="AV7" s="191" t="s">
        <v>221</v>
      </c>
      <c r="AW7" s="191" t="s">
        <v>221</v>
      </c>
      <c r="AX7" s="191" t="s">
        <v>221</v>
      </c>
      <c r="AZ7">
        <v>7</v>
      </c>
      <c r="BA7" s="191"/>
      <c r="BB7" s="191"/>
      <c r="BD7" s="191"/>
      <c r="BE7" s="191"/>
      <c r="BF7" s="191"/>
      <c r="BH7" s="191"/>
      <c r="BI7" s="191"/>
      <c r="BJ7" s="191"/>
      <c r="BM7" s="191"/>
      <c r="BN7" s="191"/>
      <c r="BO7" s="191"/>
    </row>
    <row r="8" spans="1:67" x14ac:dyDescent="0.2">
      <c r="A8">
        <v>1</v>
      </c>
      <c r="B8" t="s">
        <v>607</v>
      </c>
      <c r="C8" t="s">
        <v>615</v>
      </c>
      <c r="E8" t="s">
        <v>42</v>
      </c>
      <c r="F8" t="s">
        <v>491</v>
      </c>
      <c r="G8" t="s">
        <v>492</v>
      </c>
      <c r="H8" s="191" t="s">
        <v>493</v>
      </c>
      <c r="I8" t="s">
        <v>486</v>
      </c>
      <c r="J8" t="s">
        <v>490</v>
      </c>
      <c r="K8" t="s">
        <v>408</v>
      </c>
      <c r="L8" t="s">
        <v>210</v>
      </c>
      <c r="M8">
        <v>0</v>
      </c>
      <c r="O8" t="s">
        <v>448</v>
      </c>
      <c r="P8" s="191" t="s">
        <v>221</v>
      </c>
      <c r="Q8" s="191" t="s">
        <v>221</v>
      </c>
      <c r="R8" s="191" t="s">
        <v>221</v>
      </c>
      <c r="T8" s="191" t="s">
        <v>221</v>
      </c>
      <c r="U8" s="191" t="s">
        <v>221</v>
      </c>
      <c r="V8" s="191" t="s">
        <v>221</v>
      </c>
      <c r="X8" s="191" t="s">
        <v>221</v>
      </c>
      <c r="Y8" s="191" t="s">
        <v>221</v>
      </c>
      <c r="Z8" s="191" t="s">
        <v>221</v>
      </c>
      <c r="AB8" s="191" t="s">
        <v>221</v>
      </c>
      <c r="AC8" s="191" t="s">
        <v>221</v>
      </c>
      <c r="AD8" s="191" t="s">
        <v>221</v>
      </c>
      <c r="AF8" s="191" t="s">
        <v>221</v>
      </c>
      <c r="AG8" s="191" t="s">
        <v>221</v>
      </c>
      <c r="AH8" s="191" t="s">
        <v>221</v>
      </c>
      <c r="AJ8" s="191" t="s">
        <v>221</v>
      </c>
      <c r="AK8" s="191" t="s">
        <v>221</v>
      </c>
      <c r="AL8" s="191" t="s">
        <v>221</v>
      </c>
      <c r="AN8" s="191" t="s">
        <v>221</v>
      </c>
      <c r="AO8" s="191" t="s">
        <v>221</v>
      </c>
      <c r="AP8" s="191" t="s">
        <v>221</v>
      </c>
      <c r="AR8" s="191" t="s">
        <v>221</v>
      </c>
      <c r="AS8" s="191" t="s">
        <v>221</v>
      </c>
      <c r="AT8" s="191" t="s">
        <v>221</v>
      </c>
      <c r="AV8" s="191" t="s">
        <v>221</v>
      </c>
      <c r="AW8" s="191" t="s">
        <v>221</v>
      </c>
      <c r="AX8" s="191" t="s">
        <v>221</v>
      </c>
      <c r="AZ8">
        <v>8</v>
      </c>
      <c r="BA8" s="191"/>
      <c r="BB8" s="191"/>
      <c r="BD8" s="191"/>
      <c r="BE8" s="191"/>
      <c r="BF8" s="191"/>
      <c r="BH8" s="191"/>
      <c r="BI8" s="191"/>
      <c r="BJ8" s="191"/>
      <c r="BM8" s="191"/>
      <c r="BN8" s="191"/>
      <c r="BO8" s="191"/>
    </row>
    <row r="9" spans="1:67" x14ac:dyDescent="0.2">
      <c r="A9">
        <v>1</v>
      </c>
      <c r="B9" t="s">
        <v>581</v>
      </c>
      <c r="C9" t="s">
        <v>584</v>
      </c>
      <c r="E9" t="s">
        <v>42</v>
      </c>
      <c r="F9" t="s">
        <v>491</v>
      </c>
      <c r="G9" t="s">
        <v>492</v>
      </c>
      <c r="H9" s="191" t="s">
        <v>493</v>
      </c>
      <c r="I9" t="s">
        <v>486</v>
      </c>
      <c r="J9" t="s">
        <v>490</v>
      </c>
      <c r="K9" t="s">
        <v>408</v>
      </c>
      <c r="L9" t="s">
        <v>210</v>
      </c>
      <c r="M9">
        <v>0</v>
      </c>
      <c r="O9" t="s">
        <v>448</v>
      </c>
      <c r="P9" s="191" t="s">
        <v>221</v>
      </c>
      <c r="Q9" s="191" t="s">
        <v>221</v>
      </c>
      <c r="R9" s="191" t="s">
        <v>221</v>
      </c>
      <c r="T9" s="191" t="s">
        <v>221</v>
      </c>
      <c r="U9" s="191" t="s">
        <v>221</v>
      </c>
      <c r="V9" s="191" t="s">
        <v>221</v>
      </c>
      <c r="X9" s="191" t="s">
        <v>221</v>
      </c>
      <c r="Y9" s="191" t="s">
        <v>221</v>
      </c>
      <c r="Z9" s="191" t="s">
        <v>221</v>
      </c>
      <c r="AB9" s="191" t="s">
        <v>221</v>
      </c>
      <c r="AC9" s="191" t="s">
        <v>221</v>
      </c>
      <c r="AD9" s="191" t="s">
        <v>221</v>
      </c>
      <c r="AF9" s="191" t="s">
        <v>221</v>
      </c>
      <c r="AG9" s="191" t="s">
        <v>221</v>
      </c>
      <c r="AH9" s="191" t="s">
        <v>221</v>
      </c>
      <c r="AJ9" s="191" t="s">
        <v>221</v>
      </c>
      <c r="AK9" s="191" t="s">
        <v>221</v>
      </c>
      <c r="AL9" s="191" t="s">
        <v>221</v>
      </c>
      <c r="AN9" s="191" t="s">
        <v>221</v>
      </c>
      <c r="AO9" s="191" t="s">
        <v>221</v>
      </c>
      <c r="AP9" s="191" t="s">
        <v>221</v>
      </c>
      <c r="AR9" s="191" t="s">
        <v>221</v>
      </c>
      <c r="AS9" s="191" t="s">
        <v>221</v>
      </c>
      <c r="AT9" s="191" t="s">
        <v>221</v>
      </c>
      <c r="AV9" s="191" t="s">
        <v>221</v>
      </c>
      <c r="AW9" s="191" t="s">
        <v>221</v>
      </c>
      <c r="AX9" s="191" t="s">
        <v>221</v>
      </c>
      <c r="AZ9">
        <v>9</v>
      </c>
      <c r="BA9" s="191"/>
      <c r="BB9" s="191"/>
      <c r="BD9" s="191"/>
      <c r="BE9" s="191"/>
      <c r="BF9" s="191"/>
      <c r="BH9" s="191"/>
      <c r="BI9" s="191"/>
      <c r="BJ9" s="191"/>
      <c r="BM9" s="191"/>
      <c r="BN9" s="191"/>
      <c r="BO9" s="191"/>
    </row>
    <row r="10" spans="1:67" x14ac:dyDescent="0.2">
      <c r="A10">
        <v>1</v>
      </c>
      <c r="B10" t="s">
        <v>582</v>
      </c>
      <c r="C10" t="s">
        <v>621</v>
      </c>
      <c r="E10" t="s">
        <v>42</v>
      </c>
      <c r="F10" t="s">
        <v>491</v>
      </c>
      <c r="G10" t="s">
        <v>492</v>
      </c>
      <c r="H10" s="191" t="s">
        <v>493</v>
      </c>
      <c r="I10" t="s">
        <v>486</v>
      </c>
      <c r="J10" t="s">
        <v>490</v>
      </c>
      <c r="K10" t="s">
        <v>408</v>
      </c>
      <c r="L10" t="s">
        <v>210</v>
      </c>
      <c r="M10">
        <v>0</v>
      </c>
      <c r="O10" t="s">
        <v>448</v>
      </c>
      <c r="P10" s="191" t="s">
        <v>221</v>
      </c>
      <c r="Q10" s="191" t="s">
        <v>221</v>
      </c>
      <c r="R10" s="191" t="s">
        <v>221</v>
      </c>
      <c r="T10" s="191" t="s">
        <v>221</v>
      </c>
      <c r="U10" s="191" t="s">
        <v>221</v>
      </c>
      <c r="V10" s="191" t="s">
        <v>221</v>
      </c>
      <c r="X10" s="191" t="s">
        <v>221</v>
      </c>
      <c r="Y10" s="191" t="s">
        <v>221</v>
      </c>
      <c r="Z10" s="191" t="s">
        <v>221</v>
      </c>
      <c r="AB10" s="191" t="s">
        <v>221</v>
      </c>
      <c r="AC10" s="191" t="s">
        <v>221</v>
      </c>
      <c r="AD10" s="191" t="s">
        <v>221</v>
      </c>
      <c r="AF10" s="191" t="s">
        <v>221</v>
      </c>
      <c r="AG10" s="191" t="s">
        <v>221</v>
      </c>
      <c r="AH10" s="191" t="s">
        <v>221</v>
      </c>
      <c r="AJ10" s="191" t="s">
        <v>221</v>
      </c>
      <c r="AK10" s="191" t="s">
        <v>221</v>
      </c>
      <c r="AL10" s="191" t="s">
        <v>221</v>
      </c>
      <c r="AN10" s="191" t="s">
        <v>221</v>
      </c>
      <c r="AO10" s="191" t="s">
        <v>221</v>
      </c>
      <c r="AP10" s="191" t="s">
        <v>221</v>
      </c>
      <c r="AR10" s="191" t="s">
        <v>221</v>
      </c>
      <c r="AS10" s="191" t="s">
        <v>221</v>
      </c>
      <c r="AT10" s="191" t="s">
        <v>221</v>
      </c>
      <c r="AV10" s="191" t="s">
        <v>221</v>
      </c>
      <c r="AW10" s="191" t="s">
        <v>221</v>
      </c>
      <c r="AX10" s="191" t="s">
        <v>221</v>
      </c>
      <c r="AZ10">
        <v>10</v>
      </c>
      <c r="BA10" s="191"/>
      <c r="BB10" s="191"/>
      <c r="BD10" s="191"/>
      <c r="BE10" s="191"/>
      <c r="BF10" s="191"/>
      <c r="BH10" s="191"/>
      <c r="BI10" s="191"/>
      <c r="BJ10" s="191"/>
      <c r="BM10" s="191"/>
      <c r="BN10" s="191"/>
      <c r="BO10" s="191"/>
    </row>
    <row r="11" spans="1:67" x14ac:dyDescent="0.2">
      <c r="A11">
        <v>1</v>
      </c>
      <c r="B11" t="s">
        <v>614</v>
      </c>
      <c r="C11" t="s">
        <v>581</v>
      </c>
      <c r="E11" t="s">
        <v>42</v>
      </c>
      <c r="F11" t="s">
        <v>491</v>
      </c>
      <c r="G11" t="s">
        <v>492</v>
      </c>
      <c r="H11" s="191" t="s">
        <v>493</v>
      </c>
      <c r="I11" t="s">
        <v>486</v>
      </c>
      <c r="J11" t="s">
        <v>490</v>
      </c>
      <c r="K11" t="s">
        <v>408</v>
      </c>
      <c r="L11" t="s">
        <v>210</v>
      </c>
      <c r="M11">
        <v>0</v>
      </c>
      <c r="O11" t="s">
        <v>448</v>
      </c>
      <c r="P11" s="191" t="s">
        <v>221</v>
      </c>
      <c r="Q11" s="191" t="s">
        <v>221</v>
      </c>
      <c r="R11" s="191" t="s">
        <v>221</v>
      </c>
      <c r="T11" s="191" t="s">
        <v>221</v>
      </c>
      <c r="U11" s="191" t="s">
        <v>221</v>
      </c>
      <c r="V11" s="191" t="s">
        <v>221</v>
      </c>
      <c r="X11" s="191" t="s">
        <v>221</v>
      </c>
      <c r="Y11" s="191" t="s">
        <v>221</v>
      </c>
      <c r="Z11" s="191" t="s">
        <v>221</v>
      </c>
      <c r="AB11" s="191" t="s">
        <v>221</v>
      </c>
      <c r="AC11" s="191" t="s">
        <v>221</v>
      </c>
      <c r="AD11" s="191" t="s">
        <v>221</v>
      </c>
      <c r="AF11" s="191" t="s">
        <v>221</v>
      </c>
      <c r="AG11" s="191" t="s">
        <v>221</v>
      </c>
      <c r="AH11" s="191" t="s">
        <v>221</v>
      </c>
      <c r="AJ11" s="191" t="s">
        <v>221</v>
      </c>
      <c r="AK11" s="191" t="s">
        <v>221</v>
      </c>
      <c r="AL11" s="191" t="s">
        <v>221</v>
      </c>
      <c r="AN11" s="191" t="s">
        <v>221</v>
      </c>
      <c r="AO11" s="191" t="s">
        <v>221</v>
      </c>
      <c r="AP11" s="191" t="s">
        <v>221</v>
      </c>
      <c r="AR11" s="191" t="s">
        <v>221</v>
      </c>
      <c r="AS11" s="191" t="s">
        <v>221</v>
      </c>
      <c r="AT11" s="191" t="s">
        <v>221</v>
      </c>
      <c r="AV11" s="191" t="s">
        <v>221</v>
      </c>
      <c r="AW11" s="191" t="s">
        <v>221</v>
      </c>
      <c r="AX11" s="191" t="s">
        <v>221</v>
      </c>
      <c r="AZ11">
        <v>11</v>
      </c>
      <c r="BA11" s="191"/>
      <c r="BB11" s="191"/>
      <c r="BD11" s="191"/>
      <c r="BE11" s="191"/>
      <c r="BF11" s="191"/>
      <c r="BH11" s="191"/>
      <c r="BI11" s="191"/>
      <c r="BJ11" s="191"/>
      <c r="BM11" s="191"/>
      <c r="BN11" s="191"/>
      <c r="BO11" s="191"/>
    </row>
    <row r="12" spans="1:67" x14ac:dyDescent="0.2">
      <c r="A12">
        <v>1</v>
      </c>
      <c r="B12" t="s">
        <v>615</v>
      </c>
      <c r="C12" t="s">
        <v>622</v>
      </c>
      <c r="E12" t="s">
        <v>42</v>
      </c>
      <c r="F12" t="s">
        <v>491</v>
      </c>
      <c r="G12" t="s">
        <v>492</v>
      </c>
      <c r="H12" s="191" t="s">
        <v>493</v>
      </c>
      <c r="I12" t="s">
        <v>486</v>
      </c>
      <c r="J12" t="s">
        <v>490</v>
      </c>
      <c r="K12" t="s">
        <v>408</v>
      </c>
      <c r="L12" t="s">
        <v>210</v>
      </c>
      <c r="M12">
        <v>1</v>
      </c>
      <c r="O12" t="s">
        <v>448</v>
      </c>
      <c r="P12" s="191" t="s">
        <v>221</v>
      </c>
      <c r="Q12" s="191" t="s">
        <v>221</v>
      </c>
      <c r="R12" s="191" t="s">
        <v>221</v>
      </c>
      <c r="T12" s="191" t="s">
        <v>221</v>
      </c>
      <c r="U12" s="191" t="s">
        <v>221</v>
      </c>
      <c r="V12" s="191" t="s">
        <v>221</v>
      </c>
      <c r="X12" s="191" t="s">
        <v>221</v>
      </c>
      <c r="Y12" s="191" t="s">
        <v>221</v>
      </c>
      <c r="Z12" s="191" t="s">
        <v>221</v>
      </c>
      <c r="AB12" s="191" t="s">
        <v>221</v>
      </c>
      <c r="AC12" s="191" t="s">
        <v>221</v>
      </c>
      <c r="AD12" s="191" t="s">
        <v>221</v>
      </c>
      <c r="AF12" s="191" t="s">
        <v>221</v>
      </c>
      <c r="AG12" s="191" t="s">
        <v>221</v>
      </c>
      <c r="AH12" s="191" t="s">
        <v>221</v>
      </c>
      <c r="AJ12" s="191" t="s">
        <v>221</v>
      </c>
      <c r="AK12" s="191" t="s">
        <v>221</v>
      </c>
      <c r="AL12" s="191" t="s">
        <v>221</v>
      </c>
      <c r="AN12" s="191" t="s">
        <v>221</v>
      </c>
      <c r="AO12" s="191" t="s">
        <v>221</v>
      </c>
      <c r="AP12" s="191" t="s">
        <v>221</v>
      </c>
      <c r="AR12" s="191" t="s">
        <v>221</v>
      </c>
      <c r="AS12" s="191" t="s">
        <v>221</v>
      </c>
      <c r="AT12" s="191" t="s">
        <v>221</v>
      </c>
      <c r="AV12" s="191" t="s">
        <v>221</v>
      </c>
      <c r="AW12" s="191" t="s">
        <v>221</v>
      </c>
      <c r="AX12" s="191" t="s">
        <v>221</v>
      </c>
      <c r="AZ12">
        <v>12</v>
      </c>
      <c r="BA12" s="191"/>
      <c r="BB12" s="191"/>
      <c r="BD12" s="191"/>
      <c r="BE12" s="191"/>
      <c r="BF12" s="191"/>
      <c r="BH12" s="191"/>
      <c r="BI12" s="191"/>
      <c r="BJ12" s="191"/>
      <c r="BM12" s="191"/>
      <c r="BN12" s="191"/>
      <c r="BO12" s="191"/>
    </row>
    <row r="13" spans="1:67" x14ac:dyDescent="0.2">
      <c r="A13">
        <v>1</v>
      </c>
      <c r="B13" t="s">
        <v>616</v>
      </c>
      <c r="C13" t="s">
        <v>593</v>
      </c>
      <c r="E13" t="s">
        <v>42</v>
      </c>
      <c r="F13" t="s">
        <v>491</v>
      </c>
      <c r="G13" t="s">
        <v>492</v>
      </c>
      <c r="H13" s="191" t="s">
        <v>493</v>
      </c>
      <c r="I13" t="s">
        <v>486</v>
      </c>
      <c r="J13" t="s">
        <v>490</v>
      </c>
      <c r="K13" t="s">
        <v>408</v>
      </c>
      <c r="L13" t="s">
        <v>210</v>
      </c>
      <c r="M13">
        <v>0</v>
      </c>
      <c r="O13" t="s">
        <v>448</v>
      </c>
      <c r="P13" s="191" t="s">
        <v>221</v>
      </c>
      <c r="Q13" s="191" t="s">
        <v>221</v>
      </c>
      <c r="R13" s="191" t="s">
        <v>221</v>
      </c>
      <c r="T13" s="191" t="s">
        <v>221</v>
      </c>
      <c r="U13" s="191" t="s">
        <v>221</v>
      </c>
      <c r="V13" s="191" t="s">
        <v>221</v>
      </c>
      <c r="X13" s="191" t="s">
        <v>221</v>
      </c>
      <c r="Y13" s="191" t="s">
        <v>221</v>
      </c>
      <c r="Z13" s="191" t="s">
        <v>221</v>
      </c>
      <c r="AB13" s="191" t="s">
        <v>221</v>
      </c>
      <c r="AC13" s="191" t="s">
        <v>221</v>
      </c>
      <c r="AD13" s="191" t="s">
        <v>221</v>
      </c>
      <c r="AF13" s="191" t="s">
        <v>221</v>
      </c>
      <c r="AG13" s="191" t="s">
        <v>221</v>
      </c>
      <c r="AH13" s="191" t="s">
        <v>221</v>
      </c>
      <c r="AJ13" s="191" t="s">
        <v>221</v>
      </c>
      <c r="AK13" s="191" t="s">
        <v>221</v>
      </c>
      <c r="AL13" s="191" t="s">
        <v>221</v>
      </c>
      <c r="AN13" s="191" t="s">
        <v>221</v>
      </c>
      <c r="AO13" s="191" t="s">
        <v>221</v>
      </c>
      <c r="AP13" s="191" t="s">
        <v>221</v>
      </c>
      <c r="AR13" s="191" t="s">
        <v>221</v>
      </c>
      <c r="AS13" s="191" t="s">
        <v>221</v>
      </c>
      <c r="AT13" s="191" t="s">
        <v>221</v>
      </c>
      <c r="AV13" s="191" t="s">
        <v>221</v>
      </c>
      <c r="AW13" s="191" t="s">
        <v>221</v>
      </c>
      <c r="AX13" s="191" t="s">
        <v>221</v>
      </c>
      <c r="AZ13">
        <v>13</v>
      </c>
      <c r="BA13" s="191"/>
      <c r="BB13" s="191"/>
      <c r="BD13" s="191"/>
      <c r="BE13" s="191"/>
      <c r="BF13" s="191"/>
      <c r="BH13" s="191"/>
      <c r="BI13" s="191"/>
      <c r="BJ13" s="191"/>
      <c r="BM13" s="191"/>
      <c r="BN13" s="191"/>
      <c r="BO13" s="191"/>
    </row>
    <row r="14" spans="1:67" x14ac:dyDescent="0.2">
      <c r="A14">
        <v>1</v>
      </c>
      <c r="B14" t="s">
        <v>583</v>
      </c>
      <c r="C14" t="s">
        <v>594</v>
      </c>
      <c r="E14" t="s">
        <v>42</v>
      </c>
      <c r="F14" t="s">
        <v>491</v>
      </c>
      <c r="G14" t="s">
        <v>492</v>
      </c>
      <c r="H14" s="191" t="s">
        <v>493</v>
      </c>
      <c r="I14" t="s">
        <v>486</v>
      </c>
      <c r="J14" t="s">
        <v>490</v>
      </c>
      <c r="K14" t="s">
        <v>408</v>
      </c>
      <c r="L14" t="s">
        <v>210</v>
      </c>
      <c r="M14">
        <v>1</v>
      </c>
      <c r="O14" t="s">
        <v>448</v>
      </c>
      <c r="P14" s="191" t="s">
        <v>221</v>
      </c>
      <c r="Q14" s="191" t="s">
        <v>221</v>
      </c>
      <c r="R14" s="191" t="s">
        <v>221</v>
      </c>
      <c r="T14" s="191" t="s">
        <v>221</v>
      </c>
      <c r="U14" s="191" t="s">
        <v>221</v>
      </c>
      <c r="V14" s="191" t="s">
        <v>221</v>
      </c>
      <c r="X14" s="191" t="s">
        <v>221</v>
      </c>
      <c r="Y14" s="191" t="s">
        <v>221</v>
      </c>
      <c r="Z14" s="191" t="s">
        <v>221</v>
      </c>
      <c r="AB14" s="191" t="s">
        <v>221</v>
      </c>
      <c r="AC14" s="191" t="s">
        <v>221</v>
      </c>
      <c r="AD14" s="191" t="s">
        <v>221</v>
      </c>
      <c r="AF14" s="191" t="s">
        <v>221</v>
      </c>
      <c r="AG14" s="191" t="s">
        <v>221</v>
      </c>
      <c r="AH14" s="191" t="s">
        <v>221</v>
      </c>
      <c r="AJ14" s="191" t="s">
        <v>221</v>
      </c>
      <c r="AK14" s="191" t="s">
        <v>221</v>
      </c>
      <c r="AL14" s="191" t="s">
        <v>221</v>
      </c>
      <c r="AN14" s="191" t="s">
        <v>221</v>
      </c>
      <c r="AO14" s="191" t="s">
        <v>221</v>
      </c>
      <c r="AP14" s="191" t="s">
        <v>221</v>
      </c>
      <c r="AR14" s="191" t="s">
        <v>221</v>
      </c>
      <c r="AS14" s="191" t="s">
        <v>221</v>
      </c>
      <c r="AT14" s="191" t="s">
        <v>221</v>
      </c>
      <c r="AV14" s="191" t="s">
        <v>221</v>
      </c>
      <c r="AW14" s="191" t="s">
        <v>221</v>
      </c>
      <c r="AX14" s="191" t="s">
        <v>221</v>
      </c>
      <c r="AZ14">
        <v>14</v>
      </c>
      <c r="BA14" s="191"/>
      <c r="BB14" s="191"/>
      <c r="BD14" s="191"/>
      <c r="BE14" s="191"/>
      <c r="BF14" s="191"/>
      <c r="BH14" s="191"/>
      <c r="BI14" s="191"/>
      <c r="BJ14" s="191"/>
      <c r="BM14" s="191"/>
      <c r="BN14" s="191"/>
      <c r="BO14" s="191"/>
    </row>
    <row r="15" spans="1:67" x14ac:dyDescent="0.2">
      <c r="A15">
        <v>1</v>
      </c>
      <c r="B15" t="s">
        <v>584</v>
      </c>
      <c r="C15" t="s">
        <v>614</v>
      </c>
      <c r="E15" t="s">
        <v>42</v>
      </c>
      <c r="F15" t="s">
        <v>491</v>
      </c>
      <c r="G15" t="s">
        <v>492</v>
      </c>
      <c r="H15" s="191" t="s">
        <v>493</v>
      </c>
      <c r="I15" t="s">
        <v>486</v>
      </c>
      <c r="J15" t="s">
        <v>490</v>
      </c>
      <c r="K15" t="s">
        <v>408</v>
      </c>
      <c r="L15" t="s">
        <v>210</v>
      </c>
      <c r="M15">
        <v>0</v>
      </c>
      <c r="O15" t="s">
        <v>448</v>
      </c>
      <c r="P15" s="191" t="s">
        <v>221</v>
      </c>
      <c r="Q15" s="191" t="s">
        <v>221</v>
      </c>
      <c r="R15" s="191" t="s">
        <v>221</v>
      </c>
      <c r="T15" s="191" t="s">
        <v>221</v>
      </c>
      <c r="U15" s="191" t="s">
        <v>221</v>
      </c>
      <c r="V15" s="191" t="s">
        <v>221</v>
      </c>
      <c r="X15" s="191" t="s">
        <v>221</v>
      </c>
      <c r="Y15" s="191" t="s">
        <v>221</v>
      </c>
      <c r="Z15" s="191" t="s">
        <v>221</v>
      </c>
      <c r="AB15" s="191" t="s">
        <v>221</v>
      </c>
      <c r="AC15" s="191" t="s">
        <v>221</v>
      </c>
      <c r="AD15" s="191" t="s">
        <v>221</v>
      </c>
      <c r="AF15" s="191" t="s">
        <v>221</v>
      </c>
      <c r="AG15" s="191" t="s">
        <v>221</v>
      </c>
      <c r="AH15" s="191" t="s">
        <v>221</v>
      </c>
      <c r="AJ15" s="191" t="s">
        <v>221</v>
      </c>
      <c r="AK15" s="191" t="s">
        <v>221</v>
      </c>
      <c r="AL15" s="191" t="s">
        <v>221</v>
      </c>
      <c r="AN15" s="191" t="s">
        <v>221</v>
      </c>
      <c r="AO15" s="191" t="s">
        <v>221</v>
      </c>
      <c r="AP15" s="191" t="s">
        <v>221</v>
      </c>
      <c r="AR15" s="191" t="s">
        <v>221</v>
      </c>
      <c r="AS15" s="191" t="s">
        <v>221</v>
      </c>
      <c r="AT15" s="191" t="s">
        <v>221</v>
      </c>
      <c r="AV15" s="191" t="s">
        <v>221</v>
      </c>
      <c r="AW15" s="191" t="s">
        <v>221</v>
      </c>
      <c r="AX15" s="191" t="s">
        <v>221</v>
      </c>
      <c r="AZ15">
        <v>15</v>
      </c>
      <c r="BA15" s="191"/>
      <c r="BB15" s="191"/>
      <c r="BD15" s="191"/>
      <c r="BE15" s="191"/>
      <c r="BF15" s="191"/>
      <c r="BH15" s="191"/>
      <c r="BI15" s="191"/>
      <c r="BJ15" s="191"/>
      <c r="BM15" s="191"/>
      <c r="BN15" s="191"/>
      <c r="BO15" s="191"/>
    </row>
    <row r="16" spans="1:67" x14ac:dyDescent="0.2">
      <c r="A16">
        <v>1</v>
      </c>
      <c r="B16" t="s">
        <v>585</v>
      </c>
      <c r="C16" t="s">
        <v>616</v>
      </c>
      <c r="E16" t="s">
        <v>42</v>
      </c>
      <c r="F16" t="s">
        <v>491</v>
      </c>
      <c r="G16" t="s">
        <v>492</v>
      </c>
      <c r="H16" s="191" t="s">
        <v>493</v>
      </c>
      <c r="I16" t="s">
        <v>486</v>
      </c>
      <c r="J16" t="s">
        <v>490</v>
      </c>
      <c r="K16" t="s">
        <v>408</v>
      </c>
      <c r="L16" t="s">
        <v>210</v>
      </c>
      <c r="M16">
        <v>0</v>
      </c>
      <c r="O16" t="s">
        <v>448</v>
      </c>
      <c r="P16" s="191" t="s">
        <v>221</v>
      </c>
      <c r="Q16" s="191" t="s">
        <v>221</v>
      </c>
      <c r="R16" s="191" t="s">
        <v>221</v>
      </c>
      <c r="T16" s="191" t="s">
        <v>221</v>
      </c>
      <c r="U16" s="191" t="s">
        <v>221</v>
      </c>
      <c r="V16" s="191" t="s">
        <v>221</v>
      </c>
      <c r="X16" s="191" t="s">
        <v>221</v>
      </c>
      <c r="Y16" s="191" t="s">
        <v>221</v>
      </c>
      <c r="Z16" s="191" t="s">
        <v>221</v>
      </c>
      <c r="AB16" s="191" t="s">
        <v>221</v>
      </c>
      <c r="AC16" s="191" t="s">
        <v>221</v>
      </c>
      <c r="AD16" s="191" t="s">
        <v>221</v>
      </c>
      <c r="AF16" s="191" t="s">
        <v>221</v>
      </c>
      <c r="AG16" s="191" t="s">
        <v>221</v>
      </c>
      <c r="AH16" s="191" t="s">
        <v>221</v>
      </c>
      <c r="AJ16" s="191" t="s">
        <v>221</v>
      </c>
      <c r="AK16" s="191" t="s">
        <v>221</v>
      </c>
      <c r="AL16" s="191" t="s">
        <v>221</v>
      </c>
      <c r="AN16" s="191" t="s">
        <v>221</v>
      </c>
      <c r="AO16" s="191" t="s">
        <v>221</v>
      </c>
      <c r="AP16" s="191" t="s">
        <v>221</v>
      </c>
      <c r="AR16" s="191" t="s">
        <v>221</v>
      </c>
      <c r="AS16" s="191" t="s">
        <v>221</v>
      </c>
      <c r="AT16" s="191" t="s">
        <v>221</v>
      </c>
      <c r="AV16" s="191" t="s">
        <v>221</v>
      </c>
      <c r="AW16" s="191" t="s">
        <v>221</v>
      </c>
      <c r="AX16" s="191" t="s">
        <v>221</v>
      </c>
      <c r="AZ16">
        <v>16</v>
      </c>
      <c r="BA16" s="191"/>
      <c r="BB16" s="191"/>
      <c r="BD16" s="191"/>
      <c r="BE16" s="191"/>
      <c r="BF16" s="191"/>
      <c r="BH16" s="191"/>
      <c r="BI16" s="191"/>
      <c r="BJ16" s="191"/>
      <c r="BM16" s="191"/>
      <c r="BN16" s="191"/>
      <c r="BO16" s="191"/>
    </row>
    <row r="17" spans="1:67" x14ac:dyDescent="0.2">
      <c r="A17">
        <v>1</v>
      </c>
      <c r="B17" t="s">
        <v>586</v>
      </c>
      <c r="C17" t="s">
        <v>583</v>
      </c>
      <c r="E17" t="s">
        <v>42</v>
      </c>
      <c r="F17" t="s">
        <v>491</v>
      </c>
      <c r="G17" t="s">
        <v>492</v>
      </c>
      <c r="H17" s="191" t="s">
        <v>493</v>
      </c>
      <c r="I17" t="s">
        <v>486</v>
      </c>
      <c r="J17" t="s">
        <v>490</v>
      </c>
      <c r="K17" t="s">
        <v>408</v>
      </c>
      <c r="L17" t="s">
        <v>210</v>
      </c>
      <c r="M17">
        <v>0</v>
      </c>
      <c r="O17" t="s">
        <v>448</v>
      </c>
      <c r="P17" s="191" t="s">
        <v>221</v>
      </c>
      <c r="Q17" s="191" t="s">
        <v>221</v>
      </c>
      <c r="R17" s="191" t="s">
        <v>221</v>
      </c>
      <c r="T17" s="191" t="s">
        <v>221</v>
      </c>
      <c r="U17" s="191" t="s">
        <v>221</v>
      </c>
      <c r="V17" s="191" t="s">
        <v>221</v>
      </c>
      <c r="X17" s="191" t="s">
        <v>221</v>
      </c>
      <c r="Y17" s="191" t="s">
        <v>221</v>
      </c>
      <c r="Z17" s="191" t="s">
        <v>221</v>
      </c>
      <c r="AB17" s="191" t="s">
        <v>221</v>
      </c>
      <c r="AC17" s="191" t="s">
        <v>221</v>
      </c>
      <c r="AD17" s="191" t="s">
        <v>221</v>
      </c>
      <c r="AF17" s="191" t="s">
        <v>221</v>
      </c>
      <c r="AG17" s="191" t="s">
        <v>221</v>
      </c>
      <c r="AH17" s="191" t="s">
        <v>221</v>
      </c>
      <c r="AJ17" s="191" t="s">
        <v>221</v>
      </c>
      <c r="AK17" s="191" t="s">
        <v>221</v>
      </c>
      <c r="AL17" s="191" t="s">
        <v>221</v>
      </c>
      <c r="AN17" s="191" t="s">
        <v>221</v>
      </c>
      <c r="AO17" s="191" t="s">
        <v>221</v>
      </c>
      <c r="AP17" s="191" t="s">
        <v>221</v>
      </c>
      <c r="AR17" s="191" t="s">
        <v>221</v>
      </c>
      <c r="AS17" s="191" t="s">
        <v>221</v>
      </c>
      <c r="AT17" s="191" t="s">
        <v>221</v>
      </c>
      <c r="AV17" s="191" t="s">
        <v>221</v>
      </c>
      <c r="AW17" s="191" t="s">
        <v>221</v>
      </c>
      <c r="AX17" s="191" t="s">
        <v>221</v>
      </c>
      <c r="AZ17">
        <v>17</v>
      </c>
      <c r="BA17" s="191"/>
      <c r="BB17" s="191"/>
      <c r="BD17" s="191"/>
      <c r="BE17" s="191"/>
      <c r="BF17" s="191"/>
      <c r="BH17" s="191"/>
      <c r="BI17" s="191"/>
      <c r="BJ17" s="191"/>
      <c r="BM17" s="191"/>
      <c r="BN17" s="191"/>
      <c r="BO17" s="191"/>
    </row>
    <row r="18" spans="1:67" x14ac:dyDescent="0.2">
      <c r="A18">
        <v>1</v>
      </c>
      <c r="B18" t="s">
        <v>587</v>
      </c>
      <c r="C18" t="s">
        <v>585</v>
      </c>
      <c r="E18" t="s">
        <v>42</v>
      </c>
      <c r="F18" t="s">
        <v>491</v>
      </c>
      <c r="G18" t="s">
        <v>492</v>
      </c>
      <c r="H18" s="191" t="s">
        <v>493</v>
      </c>
      <c r="I18" t="s">
        <v>486</v>
      </c>
      <c r="J18" t="s">
        <v>490</v>
      </c>
      <c r="K18" t="s">
        <v>408</v>
      </c>
      <c r="L18" t="s">
        <v>210</v>
      </c>
      <c r="M18">
        <v>0</v>
      </c>
      <c r="O18" t="s">
        <v>448</v>
      </c>
      <c r="P18" s="191" t="s">
        <v>221</v>
      </c>
      <c r="Q18" s="191" t="s">
        <v>221</v>
      </c>
      <c r="R18" s="191" t="s">
        <v>221</v>
      </c>
      <c r="T18" s="191" t="s">
        <v>221</v>
      </c>
      <c r="U18" s="191" t="s">
        <v>221</v>
      </c>
      <c r="V18" s="191" t="s">
        <v>221</v>
      </c>
      <c r="X18" s="191" t="s">
        <v>221</v>
      </c>
      <c r="Y18" s="191" t="s">
        <v>221</v>
      </c>
      <c r="Z18" s="191" t="s">
        <v>221</v>
      </c>
      <c r="AB18" s="191" t="s">
        <v>221</v>
      </c>
      <c r="AC18" s="191" t="s">
        <v>221</v>
      </c>
      <c r="AD18" s="191" t="s">
        <v>221</v>
      </c>
      <c r="AF18" s="191" t="s">
        <v>221</v>
      </c>
      <c r="AG18" s="191" t="s">
        <v>221</v>
      </c>
      <c r="AH18" s="191" t="s">
        <v>221</v>
      </c>
      <c r="AJ18" s="191" t="s">
        <v>221</v>
      </c>
      <c r="AK18" s="191" t="s">
        <v>221</v>
      </c>
      <c r="AL18" s="191" t="s">
        <v>221</v>
      </c>
      <c r="AN18" s="191" t="s">
        <v>221</v>
      </c>
      <c r="AO18" s="191" t="s">
        <v>221</v>
      </c>
      <c r="AP18" s="191" t="s">
        <v>221</v>
      </c>
      <c r="AR18" s="191" t="s">
        <v>221</v>
      </c>
      <c r="AS18" s="191" t="s">
        <v>221</v>
      </c>
      <c r="AT18" s="191" t="s">
        <v>221</v>
      </c>
      <c r="AV18" s="191" t="s">
        <v>221</v>
      </c>
      <c r="AW18" s="191" t="s">
        <v>221</v>
      </c>
      <c r="AX18" s="191" t="s">
        <v>221</v>
      </c>
      <c r="AZ18">
        <v>18</v>
      </c>
      <c r="BA18" s="191"/>
      <c r="BB18" s="191"/>
      <c r="BD18" s="191"/>
      <c r="BE18" s="191"/>
      <c r="BF18" s="191"/>
      <c r="BH18" s="191"/>
      <c r="BI18" s="191"/>
      <c r="BJ18" s="191"/>
      <c r="BM18" s="191"/>
      <c r="BN18" s="191"/>
      <c r="BO18" s="191"/>
    </row>
    <row r="19" spans="1:67" x14ac:dyDescent="0.2">
      <c r="A19">
        <v>1</v>
      </c>
      <c r="B19" t="s">
        <v>588</v>
      </c>
      <c r="C19" t="s">
        <v>589</v>
      </c>
      <c r="E19" t="s">
        <v>42</v>
      </c>
      <c r="F19" t="s">
        <v>491</v>
      </c>
      <c r="G19" t="s">
        <v>492</v>
      </c>
      <c r="H19" s="191" t="s">
        <v>493</v>
      </c>
      <c r="I19" t="s">
        <v>486</v>
      </c>
      <c r="J19" t="s">
        <v>490</v>
      </c>
      <c r="K19" t="s">
        <v>408</v>
      </c>
      <c r="L19" t="s">
        <v>210</v>
      </c>
      <c r="M19">
        <v>0</v>
      </c>
      <c r="O19" t="s">
        <v>448</v>
      </c>
      <c r="P19" s="191" t="s">
        <v>221</v>
      </c>
      <c r="Q19" s="191" t="s">
        <v>221</v>
      </c>
      <c r="R19" s="191" t="s">
        <v>221</v>
      </c>
      <c r="T19" s="191" t="s">
        <v>221</v>
      </c>
      <c r="U19" s="191" t="s">
        <v>221</v>
      </c>
      <c r="V19" s="191" t="s">
        <v>221</v>
      </c>
      <c r="X19" s="191" t="s">
        <v>221</v>
      </c>
      <c r="Y19" s="191" t="s">
        <v>221</v>
      </c>
      <c r="Z19" s="191" t="s">
        <v>221</v>
      </c>
      <c r="AB19" s="191" t="s">
        <v>221</v>
      </c>
      <c r="AC19" s="191" t="s">
        <v>221</v>
      </c>
      <c r="AD19" s="191" t="s">
        <v>221</v>
      </c>
      <c r="AF19" s="191" t="s">
        <v>221</v>
      </c>
      <c r="AG19" s="191" t="s">
        <v>221</v>
      </c>
      <c r="AH19" s="191" t="s">
        <v>221</v>
      </c>
      <c r="AJ19" s="191" t="s">
        <v>221</v>
      </c>
      <c r="AK19" s="191" t="s">
        <v>221</v>
      </c>
      <c r="AL19" s="191" t="s">
        <v>221</v>
      </c>
      <c r="AN19" s="191" t="s">
        <v>221</v>
      </c>
      <c r="AO19" s="191" t="s">
        <v>221</v>
      </c>
      <c r="AP19" s="191" t="s">
        <v>221</v>
      </c>
      <c r="AR19" s="191" t="s">
        <v>221</v>
      </c>
      <c r="AS19" s="191" t="s">
        <v>221</v>
      </c>
      <c r="AT19" s="191" t="s">
        <v>221</v>
      </c>
      <c r="AV19" s="191" t="s">
        <v>221</v>
      </c>
      <c r="AW19" s="191" t="s">
        <v>221</v>
      </c>
      <c r="AX19" s="191" t="s">
        <v>221</v>
      </c>
      <c r="AZ19">
        <v>19</v>
      </c>
      <c r="BA19" s="191"/>
      <c r="BB19" s="191"/>
      <c r="BD19" s="191"/>
      <c r="BE19" s="191"/>
      <c r="BF19" s="191"/>
      <c r="BH19" s="191"/>
      <c r="BI19" s="191"/>
      <c r="BJ19" s="191"/>
      <c r="BM19" s="191"/>
      <c r="BN19" s="191"/>
      <c r="BO19" s="191"/>
    </row>
    <row r="20" spans="1:67" x14ac:dyDescent="0.2">
      <c r="A20">
        <v>1</v>
      </c>
      <c r="B20" t="s">
        <v>589</v>
      </c>
      <c r="C20" t="s">
        <v>591</v>
      </c>
      <c r="E20" t="s">
        <v>42</v>
      </c>
      <c r="F20" t="s">
        <v>491</v>
      </c>
      <c r="G20" t="s">
        <v>492</v>
      </c>
      <c r="H20" s="191" t="s">
        <v>493</v>
      </c>
      <c r="I20" t="s">
        <v>486</v>
      </c>
      <c r="J20" t="s">
        <v>490</v>
      </c>
      <c r="K20" t="s">
        <v>408</v>
      </c>
      <c r="L20" t="s">
        <v>210</v>
      </c>
      <c r="M20">
        <v>0</v>
      </c>
      <c r="O20" t="s">
        <v>448</v>
      </c>
      <c r="P20" s="191" t="s">
        <v>221</v>
      </c>
      <c r="Q20" s="191" t="s">
        <v>221</v>
      </c>
      <c r="R20" s="191" t="s">
        <v>221</v>
      </c>
      <c r="T20" s="191" t="s">
        <v>221</v>
      </c>
      <c r="U20" s="191" t="s">
        <v>221</v>
      </c>
      <c r="V20" s="191" t="s">
        <v>221</v>
      </c>
      <c r="X20" s="191" t="s">
        <v>221</v>
      </c>
      <c r="Y20" s="191" t="s">
        <v>221</v>
      </c>
      <c r="Z20" s="191" t="s">
        <v>221</v>
      </c>
      <c r="AB20" s="191" t="s">
        <v>221</v>
      </c>
      <c r="AC20" s="191" t="s">
        <v>221</v>
      </c>
      <c r="AD20" s="191" t="s">
        <v>221</v>
      </c>
      <c r="AF20" s="191" t="s">
        <v>221</v>
      </c>
      <c r="AG20" s="191" t="s">
        <v>221</v>
      </c>
      <c r="AH20" s="191" t="s">
        <v>221</v>
      </c>
      <c r="AJ20" s="191" t="s">
        <v>221</v>
      </c>
      <c r="AK20" s="191" t="s">
        <v>221</v>
      </c>
      <c r="AL20" s="191" t="s">
        <v>221</v>
      </c>
      <c r="AN20" s="191" t="s">
        <v>221</v>
      </c>
      <c r="AO20" s="191" t="s">
        <v>221</v>
      </c>
      <c r="AP20" s="191" t="s">
        <v>221</v>
      </c>
      <c r="AR20" s="191" t="s">
        <v>221</v>
      </c>
      <c r="AS20" s="191" t="s">
        <v>221</v>
      </c>
      <c r="AT20" s="191" t="s">
        <v>221</v>
      </c>
      <c r="AV20" s="191" t="s">
        <v>221</v>
      </c>
      <c r="AW20" s="191" t="s">
        <v>221</v>
      </c>
      <c r="AX20" s="191" t="s">
        <v>221</v>
      </c>
      <c r="AZ20">
        <v>20</v>
      </c>
      <c r="BA20" s="191"/>
      <c r="BB20" s="191"/>
      <c r="BD20" s="191"/>
      <c r="BE20" s="191"/>
      <c r="BF20" s="191"/>
      <c r="BH20" s="191"/>
      <c r="BI20" s="191"/>
      <c r="BJ20" s="191"/>
      <c r="BM20" s="191"/>
      <c r="BN20" s="191"/>
      <c r="BO20" s="191"/>
    </row>
    <row r="21" spans="1:67" x14ac:dyDescent="0.2">
      <c r="A21">
        <v>1</v>
      </c>
      <c r="B21" t="s">
        <v>590</v>
      </c>
      <c r="C21" t="s">
        <v>625</v>
      </c>
      <c r="E21" t="s">
        <v>42</v>
      </c>
      <c r="F21" t="s">
        <v>491</v>
      </c>
      <c r="G21" t="s">
        <v>492</v>
      </c>
      <c r="H21" s="191" t="s">
        <v>493</v>
      </c>
      <c r="I21" t="s">
        <v>486</v>
      </c>
      <c r="J21" t="s">
        <v>490</v>
      </c>
      <c r="K21" t="s">
        <v>408</v>
      </c>
      <c r="L21" t="s">
        <v>210</v>
      </c>
      <c r="M21">
        <v>0</v>
      </c>
      <c r="O21" t="s">
        <v>448</v>
      </c>
      <c r="P21" s="191" t="s">
        <v>221</v>
      </c>
      <c r="Q21" s="191" t="s">
        <v>221</v>
      </c>
      <c r="R21" s="191" t="s">
        <v>221</v>
      </c>
      <c r="T21" s="191" t="s">
        <v>221</v>
      </c>
      <c r="U21" s="191" t="s">
        <v>221</v>
      </c>
      <c r="V21" s="191" t="s">
        <v>221</v>
      </c>
      <c r="X21" s="191" t="s">
        <v>221</v>
      </c>
      <c r="Y21" s="191" t="s">
        <v>221</v>
      </c>
      <c r="Z21" s="191" t="s">
        <v>221</v>
      </c>
      <c r="AB21" s="191" t="s">
        <v>221</v>
      </c>
      <c r="AC21" s="191" t="s">
        <v>221</v>
      </c>
      <c r="AD21" s="191" t="s">
        <v>221</v>
      </c>
      <c r="AF21" s="191" t="s">
        <v>221</v>
      </c>
      <c r="AG21" s="191" t="s">
        <v>221</v>
      </c>
      <c r="AH21" s="191" t="s">
        <v>221</v>
      </c>
      <c r="AJ21" s="191" t="s">
        <v>221</v>
      </c>
      <c r="AK21" s="191" t="s">
        <v>221</v>
      </c>
      <c r="AL21" s="191" t="s">
        <v>221</v>
      </c>
      <c r="AN21" s="191" t="s">
        <v>221</v>
      </c>
      <c r="AO21" s="191" t="s">
        <v>221</v>
      </c>
      <c r="AP21" s="191" t="s">
        <v>221</v>
      </c>
      <c r="AR21" s="191" t="s">
        <v>221</v>
      </c>
      <c r="AS21" s="191" t="s">
        <v>221</v>
      </c>
      <c r="AT21" s="191" t="s">
        <v>221</v>
      </c>
      <c r="AV21" s="191" t="s">
        <v>221</v>
      </c>
      <c r="AW21" s="191" t="s">
        <v>221</v>
      </c>
      <c r="AX21" s="191" t="s">
        <v>221</v>
      </c>
      <c r="AZ21">
        <v>21</v>
      </c>
      <c r="BA21" s="191"/>
      <c r="BB21" s="191"/>
      <c r="BD21" s="191"/>
      <c r="BE21" s="191"/>
      <c r="BF21" s="191"/>
      <c r="BH21" s="191"/>
      <c r="BI21" s="191"/>
      <c r="BJ21" s="191"/>
      <c r="BM21" s="191"/>
      <c r="BN21" s="191"/>
      <c r="BO21" s="191"/>
    </row>
    <row r="22" spans="1:67" x14ac:dyDescent="0.2">
      <c r="A22">
        <v>1</v>
      </c>
      <c r="B22" t="s">
        <v>591</v>
      </c>
      <c r="C22" t="s">
        <v>588</v>
      </c>
      <c r="E22" t="s">
        <v>42</v>
      </c>
      <c r="F22" t="s">
        <v>491</v>
      </c>
      <c r="G22" t="s">
        <v>492</v>
      </c>
      <c r="H22" s="191" t="s">
        <v>493</v>
      </c>
      <c r="I22" t="s">
        <v>486</v>
      </c>
      <c r="J22" t="s">
        <v>490</v>
      </c>
      <c r="K22" t="s">
        <v>408</v>
      </c>
      <c r="L22" t="s">
        <v>210</v>
      </c>
      <c r="M22">
        <v>0</v>
      </c>
      <c r="O22" t="s">
        <v>448</v>
      </c>
      <c r="P22" s="191" t="s">
        <v>221</v>
      </c>
      <c r="Q22" s="191" t="s">
        <v>221</v>
      </c>
      <c r="R22" s="191" t="s">
        <v>221</v>
      </c>
      <c r="T22" s="191" t="s">
        <v>221</v>
      </c>
      <c r="U22" s="191" t="s">
        <v>221</v>
      </c>
      <c r="V22" s="191" t="s">
        <v>221</v>
      </c>
      <c r="X22" s="191" t="s">
        <v>221</v>
      </c>
      <c r="Y22" s="191" t="s">
        <v>221</v>
      </c>
      <c r="Z22" s="191" t="s">
        <v>221</v>
      </c>
      <c r="AB22" s="191" t="s">
        <v>221</v>
      </c>
      <c r="AC22" s="191" t="s">
        <v>221</v>
      </c>
      <c r="AD22" s="191" t="s">
        <v>221</v>
      </c>
      <c r="AF22" s="191" t="s">
        <v>221</v>
      </c>
      <c r="AG22" s="191" t="s">
        <v>221</v>
      </c>
      <c r="AH22" s="191" t="s">
        <v>221</v>
      </c>
      <c r="AJ22" s="191" t="s">
        <v>221</v>
      </c>
      <c r="AK22" s="191" t="s">
        <v>221</v>
      </c>
      <c r="AL22" s="191" t="s">
        <v>221</v>
      </c>
      <c r="AN22" s="191" t="s">
        <v>221</v>
      </c>
      <c r="AO22" s="191" t="s">
        <v>221</v>
      </c>
      <c r="AP22" s="191" t="s">
        <v>221</v>
      </c>
      <c r="AR22" s="191" t="s">
        <v>221</v>
      </c>
      <c r="AS22" s="191" t="s">
        <v>221</v>
      </c>
      <c r="AT22" s="191" t="s">
        <v>221</v>
      </c>
      <c r="AV22" s="191" t="s">
        <v>221</v>
      </c>
      <c r="AW22" s="191" t="s">
        <v>221</v>
      </c>
      <c r="AX22" s="191" t="s">
        <v>221</v>
      </c>
      <c r="AZ22">
        <v>22</v>
      </c>
      <c r="BA22" s="191"/>
      <c r="BB22" s="191"/>
      <c r="BD22" s="191"/>
      <c r="BE22" s="191"/>
      <c r="BF22" s="191"/>
      <c r="BH22" s="191"/>
      <c r="BI22" s="191"/>
      <c r="BJ22" s="191"/>
    </row>
    <row r="23" spans="1:67" x14ac:dyDescent="0.2">
      <c r="A23">
        <v>1</v>
      </c>
      <c r="B23" t="s">
        <v>592</v>
      </c>
      <c r="C23" t="s">
        <v>580</v>
      </c>
      <c r="E23" t="s">
        <v>42</v>
      </c>
      <c r="F23" t="s">
        <v>491</v>
      </c>
      <c r="G23" t="s">
        <v>492</v>
      </c>
      <c r="H23" s="191" t="s">
        <v>493</v>
      </c>
      <c r="I23" t="s">
        <v>486</v>
      </c>
      <c r="J23" t="s">
        <v>490</v>
      </c>
      <c r="K23" t="s">
        <v>408</v>
      </c>
      <c r="L23" t="s">
        <v>210</v>
      </c>
      <c r="M23">
        <v>1</v>
      </c>
      <c r="O23" t="s">
        <v>448</v>
      </c>
      <c r="P23" s="191" t="s">
        <v>221</v>
      </c>
      <c r="Q23" s="191" t="s">
        <v>221</v>
      </c>
      <c r="R23" s="191" t="s">
        <v>221</v>
      </c>
      <c r="T23" s="191" t="s">
        <v>221</v>
      </c>
      <c r="U23" s="191" t="s">
        <v>221</v>
      </c>
      <c r="V23" s="191" t="s">
        <v>221</v>
      </c>
      <c r="X23" s="191" t="s">
        <v>221</v>
      </c>
      <c r="Y23" s="191" t="s">
        <v>221</v>
      </c>
      <c r="Z23" s="191" t="s">
        <v>221</v>
      </c>
      <c r="AB23" s="191" t="s">
        <v>221</v>
      </c>
      <c r="AC23" s="191" t="s">
        <v>221</v>
      </c>
      <c r="AD23" s="191" t="s">
        <v>221</v>
      </c>
      <c r="AF23" s="191" t="s">
        <v>221</v>
      </c>
      <c r="AG23" s="191" t="s">
        <v>221</v>
      </c>
      <c r="AH23" s="191" t="s">
        <v>221</v>
      </c>
      <c r="AJ23" s="191" t="s">
        <v>221</v>
      </c>
      <c r="AK23" s="191" t="s">
        <v>221</v>
      </c>
      <c r="AL23" s="191" t="s">
        <v>221</v>
      </c>
      <c r="AN23" s="191" t="s">
        <v>221</v>
      </c>
      <c r="AO23" s="191" t="s">
        <v>221</v>
      </c>
      <c r="AP23" s="191" t="s">
        <v>221</v>
      </c>
      <c r="AR23" s="191" t="s">
        <v>221</v>
      </c>
      <c r="AS23" s="191" t="s">
        <v>221</v>
      </c>
      <c r="AT23" s="191" t="s">
        <v>221</v>
      </c>
      <c r="AV23" s="191" t="s">
        <v>221</v>
      </c>
      <c r="AW23" s="191" t="s">
        <v>221</v>
      </c>
      <c r="AX23" s="191" t="s">
        <v>221</v>
      </c>
      <c r="AZ23">
        <v>23</v>
      </c>
      <c r="BA23" s="191"/>
      <c r="BB23" s="191"/>
      <c r="BD23" s="191"/>
      <c r="BE23" s="191"/>
      <c r="BF23" s="191"/>
      <c r="BH23" s="191"/>
      <c r="BI23" s="191"/>
      <c r="BJ23" s="191"/>
    </row>
    <row r="24" spans="1:67" x14ac:dyDescent="0.2">
      <c r="A24">
        <v>1</v>
      </c>
      <c r="B24" t="s">
        <v>593</v>
      </c>
      <c r="C24" t="s">
        <v>607</v>
      </c>
      <c r="E24" t="s">
        <v>42</v>
      </c>
      <c r="F24" t="s">
        <v>491</v>
      </c>
      <c r="G24" t="s">
        <v>492</v>
      </c>
      <c r="H24" s="191" t="s">
        <v>493</v>
      </c>
      <c r="I24" t="s">
        <v>486</v>
      </c>
      <c r="J24" t="s">
        <v>490</v>
      </c>
      <c r="K24" t="s">
        <v>408</v>
      </c>
      <c r="L24" t="s">
        <v>210</v>
      </c>
      <c r="M24">
        <v>0</v>
      </c>
      <c r="O24" t="s">
        <v>448</v>
      </c>
      <c r="P24" s="191" t="s">
        <v>221</v>
      </c>
      <c r="Q24" s="191" t="s">
        <v>221</v>
      </c>
      <c r="R24" s="191" t="s">
        <v>221</v>
      </c>
      <c r="T24" s="191" t="s">
        <v>221</v>
      </c>
      <c r="U24" s="191" t="s">
        <v>221</v>
      </c>
      <c r="V24" s="191" t="s">
        <v>221</v>
      </c>
      <c r="X24" s="191" t="s">
        <v>221</v>
      </c>
      <c r="Y24" s="191" t="s">
        <v>221</v>
      </c>
      <c r="Z24" s="191" t="s">
        <v>221</v>
      </c>
      <c r="AB24" s="191" t="s">
        <v>221</v>
      </c>
      <c r="AC24" s="191" t="s">
        <v>221</v>
      </c>
      <c r="AD24" s="191" t="s">
        <v>221</v>
      </c>
      <c r="AF24" s="191" t="s">
        <v>221</v>
      </c>
      <c r="AG24" s="191" t="s">
        <v>221</v>
      </c>
      <c r="AH24" s="191" t="s">
        <v>221</v>
      </c>
      <c r="AJ24" s="191" t="s">
        <v>221</v>
      </c>
      <c r="AK24" s="191" t="s">
        <v>221</v>
      </c>
      <c r="AL24" s="191" t="s">
        <v>221</v>
      </c>
      <c r="AN24" s="191" t="s">
        <v>221</v>
      </c>
      <c r="AO24" s="191" t="s">
        <v>221</v>
      </c>
      <c r="AP24" s="191" t="s">
        <v>221</v>
      </c>
      <c r="AR24" s="191" t="s">
        <v>221</v>
      </c>
      <c r="AS24" s="191" t="s">
        <v>221</v>
      </c>
      <c r="AT24" s="191" t="s">
        <v>221</v>
      </c>
      <c r="AV24" s="191" t="s">
        <v>221</v>
      </c>
      <c r="AW24" s="191" t="s">
        <v>221</v>
      </c>
      <c r="AX24" s="191" t="s">
        <v>221</v>
      </c>
      <c r="AZ24">
        <v>24</v>
      </c>
      <c r="BA24" s="191"/>
      <c r="BB24" s="191"/>
      <c r="BD24" s="191"/>
      <c r="BE24" s="191"/>
      <c r="BF24" s="191"/>
      <c r="BH24" s="191"/>
      <c r="BI24" s="191"/>
      <c r="BJ24" s="191"/>
    </row>
    <row r="25" spans="1:67" x14ac:dyDescent="0.2">
      <c r="A25">
        <v>1</v>
      </c>
      <c r="B25" t="s">
        <v>594</v>
      </c>
      <c r="C25" t="s">
        <v>582</v>
      </c>
      <c r="E25" t="s">
        <v>42</v>
      </c>
      <c r="F25" t="s">
        <v>491</v>
      </c>
      <c r="G25" t="s">
        <v>492</v>
      </c>
      <c r="H25" s="191" t="s">
        <v>493</v>
      </c>
      <c r="I25" t="s">
        <v>486</v>
      </c>
      <c r="J25" t="s">
        <v>490</v>
      </c>
      <c r="K25" t="s">
        <v>408</v>
      </c>
      <c r="L25" t="s">
        <v>210</v>
      </c>
      <c r="M25">
        <v>1</v>
      </c>
      <c r="O25" t="s">
        <v>448</v>
      </c>
      <c r="P25" s="191" t="s">
        <v>221</v>
      </c>
      <c r="Q25" s="191" t="s">
        <v>221</v>
      </c>
      <c r="R25" s="191" t="s">
        <v>221</v>
      </c>
      <c r="T25" s="191" t="s">
        <v>221</v>
      </c>
      <c r="U25" s="191" t="s">
        <v>221</v>
      </c>
      <c r="V25" s="191" t="s">
        <v>221</v>
      </c>
      <c r="X25" s="191" t="s">
        <v>221</v>
      </c>
      <c r="Y25" s="191" t="s">
        <v>221</v>
      </c>
      <c r="Z25" s="191" t="s">
        <v>221</v>
      </c>
      <c r="AB25" s="191" t="s">
        <v>221</v>
      </c>
      <c r="AC25" s="191" t="s">
        <v>221</v>
      </c>
      <c r="AD25" s="191" t="s">
        <v>221</v>
      </c>
      <c r="AF25" s="191" t="s">
        <v>221</v>
      </c>
      <c r="AG25" s="191" t="s">
        <v>221</v>
      </c>
      <c r="AH25" s="191" t="s">
        <v>221</v>
      </c>
      <c r="AJ25" s="191" t="s">
        <v>221</v>
      </c>
      <c r="AK25" s="191" t="s">
        <v>221</v>
      </c>
      <c r="AL25" s="191" t="s">
        <v>221</v>
      </c>
      <c r="AN25" s="191" t="s">
        <v>221</v>
      </c>
      <c r="AO25" s="191" t="s">
        <v>221</v>
      </c>
      <c r="AP25" s="191" t="s">
        <v>221</v>
      </c>
      <c r="AR25" s="191" t="s">
        <v>221</v>
      </c>
      <c r="AS25" s="191" t="s">
        <v>221</v>
      </c>
      <c r="AT25" s="191" t="s">
        <v>221</v>
      </c>
      <c r="AV25" s="191" t="s">
        <v>221</v>
      </c>
      <c r="AW25" s="191" t="s">
        <v>221</v>
      </c>
      <c r="AX25" s="191" t="s">
        <v>221</v>
      </c>
      <c r="AZ25">
        <v>25</v>
      </c>
      <c r="BA25" s="191"/>
      <c r="BB25" s="191"/>
      <c r="BD25" s="191"/>
      <c r="BE25" s="191"/>
      <c r="BF25" s="191"/>
      <c r="BH25" s="191"/>
      <c r="BI25" s="191"/>
      <c r="BJ25" s="191"/>
    </row>
    <row r="26" spans="1:67" x14ac:dyDescent="0.2">
      <c r="A26">
        <v>1</v>
      </c>
      <c r="B26" t="s">
        <v>594</v>
      </c>
      <c r="C26" t="s">
        <v>592</v>
      </c>
      <c r="E26" t="s">
        <v>42</v>
      </c>
      <c r="F26" t="s">
        <v>491</v>
      </c>
      <c r="G26" t="s">
        <v>492</v>
      </c>
      <c r="H26" s="191" t="s">
        <v>493</v>
      </c>
      <c r="I26" t="s">
        <v>486</v>
      </c>
      <c r="J26" t="s">
        <v>490</v>
      </c>
      <c r="K26" t="s">
        <v>408</v>
      </c>
      <c r="L26" t="s">
        <v>210</v>
      </c>
      <c r="M26">
        <v>1</v>
      </c>
      <c r="O26" t="s">
        <v>448</v>
      </c>
      <c r="P26" s="191" t="s">
        <v>221</v>
      </c>
      <c r="Q26" s="191" t="s">
        <v>221</v>
      </c>
      <c r="R26" s="191" t="s">
        <v>221</v>
      </c>
      <c r="T26" s="191" t="s">
        <v>221</v>
      </c>
      <c r="U26" s="191" t="s">
        <v>221</v>
      </c>
      <c r="V26" s="191" t="s">
        <v>221</v>
      </c>
      <c r="X26" s="191" t="s">
        <v>221</v>
      </c>
      <c r="Y26" s="191" t="s">
        <v>221</v>
      </c>
      <c r="Z26" s="191" t="s">
        <v>221</v>
      </c>
      <c r="AB26" s="191" t="s">
        <v>221</v>
      </c>
      <c r="AC26" s="191" t="s">
        <v>221</v>
      </c>
      <c r="AD26" s="191" t="s">
        <v>221</v>
      </c>
      <c r="AF26" s="191" t="s">
        <v>221</v>
      </c>
      <c r="AG26" s="191" t="s">
        <v>221</v>
      </c>
      <c r="AH26" s="191" t="s">
        <v>221</v>
      </c>
      <c r="AJ26" s="191" t="s">
        <v>221</v>
      </c>
      <c r="AK26" s="191" t="s">
        <v>221</v>
      </c>
      <c r="AL26" s="191" t="s">
        <v>221</v>
      </c>
      <c r="AN26" s="191" t="s">
        <v>221</v>
      </c>
      <c r="AO26" s="191" t="s">
        <v>221</v>
      </c>
      <c r="AP26" s="191" t="s">
        <v>221</v>
      </c>
      <c r="AR26" s="191" t="s">
        <v>221</v>
      </c>
      <c r="AS26" s="191" t="s">
        <v>221</v>
      </c>
      <c r="AT26" s="191" t="s">
        <v>221</v>
      </c>
      <c r="AV26" s="191" t="s">
        <v>221</v>
      </c>
      <c r="AW26" s="191" t="s">
        <v>221</v>
      </c>
      <c r="AX26" s="191" t="s">
        <v>221</v>
      </c>
      <c r="AZ26">
        <v>25</v>
      </c>
      <c r="BA26" s="191"/>
      <c r="BB26" s="191"/>
      <c r="BD26" s="191"/>
      <c r="BE26" s="191"/>
      <c r="BF26" s="191"/>
      <c r="BH26" s="191"/>
      <c r="BI26" s="191"/>
      <c r="BJ26" s="191"/>
    </row>
    <row r="27" spans="1:67" x14ac:dyDescent="0.2">
      <c r="H27" s="191"/>
      <c r="P27" s="191"/>
      <c r="Q27" s="191"/>
      <c r="R27" s="191"/>
      <c r="T27" s="191"/>
      <c r="U27" s="191"/>
      <c r="V27" s="191"/>
      <c r="X27" s="191"/>
      <c r="Y27" s="191"/>
      <c r="Z27" s="191"/>
      <c r="AB27" s="191"/>
      <c r="AC27" s="191"/>
      <c r="AD27" s="191"/>
      <c r="AF27" s="191"/>
      <c r="AG27" s="191"/>
      <c r="AH27" s="191"/>
      <c r="AJ27" s="191"/>
      <c r="AK27" s="191"/>
      <c r="AL27" s="191"/>
      <c r="AN27" s="191"/>
      <c r="AO27" s="191"/>
      <c r="AP27" s="191"/>
      <c r="AR27" s="191"/>
      <c r="AS27" s="191"/>
      <c r="AT27" s="191"/>
      <c r="AV27" s="191"/>
      <c r="AW27" s="191"/>
      <c r="AX27" s="191"/>
      <c r="AZ27" s="191"/>
      <c r="BA27" s="191"/>
      <c r="BB27" s="191"/>
      <c r="BD27" s="191"/>
      <c r="BE27" s="191"/>
      <c r="BF27" s="191"/>
      <c r="BH27" s="191"/>
      <c r="BI27" s="191"/>
      <c r="BJ27" s="191"/>
    </row>
    <row r="28" spans="1:67" x14ac:dyDescent="0.2">
      <c r="H28" s="191"/>
      <c r="P28" s="191"/>
      <c r="Q28" s="191"/>
      <c r="R28" s="191"/>
      <c r="T28" s="191"/>
      <c r="U28" s="191"/>
      <c r="V28" s="191"/>
      <c r="X28" s="191"/>
      <c r="Y28" s="191"/>
      <c r="Z28" s="191"/>
      <c r="AB28" s="191"/>
      <c r="AC28" s="191"/>
      <c r="AD28" s="191"/>
      <c r="AF28" s="191"/>
      <c r="AG28" s="191"/>
      <c r="AH28" s="191"/>
      <c r="AJ28" s="191"/>
      <c r="AK28" s="191"/>
      <c r="AL28" s="191"/>
      <c r="AN28" s="191"/>
      <c r="AO28" s="191"/>
      <c r="AP28" s="191"/>
      <c r="AR28" s="191"/>
      <c r="AS28" s="191"/>
      <c r="AT28" s="191"/>
      <c r="AV28" s="191"/>
      <c r="AW28" s="191"/>
      <c r="AX28" s="191"/>
      <c r="AZ28" s="191"/>
      <c r="BA28" s="191"/>
      <c r="BB28" s="191"/>
      <c r="BD28" s="191"/>
      <c r="BE28" s="191"/>
      <c r="BF28" s="191"/>
      <c r="BH28" s="191"/>
      <c r="BI28" s="191"/>
      <c r="BJ28" s="191"/>
    </row>
    <row r="29" spans="1:67" x14ac:dyDescent="0.2">
      <c r="H29" s="191"/>
      <c r="P29" s="191"/>
      <c r="Q29" s="191"/>
      <c r="R29" s="191"/>
      <c r="T29" s="191"/>
      <c r="U29" s="191"/>
      <c r="V29" s="191"/>
      <c r="X29" s="191"/>
      <c r="Y29" s="191"/>
      <c r="Z29" s="191"/>
      <c r="AB29" s="191"/>
      <c r="AC29" s="191"/>
      <c r="AD29" s="191"/>
      <c r="AF29" s="191"/>
      <c r="AG29" s="191"/>
      <c r="AH29" s="191"/>
      <c r="AJ29" s="191"/>
      <c r="AK29" s="191"/>
      <c r="AL29" s="191"/>
      <c r="AN29" s="191"/>
      <c r="AO29" s="191"/>
      <c r="AP29" s="191"/>
      <c r="AR29" s="191"/>
      <c r="AS29" s="191"/>
      <c r="AT29" s="191"/>
      <c r="AV29" s="191"/>
      <c r="AW29" s="191"/>
      <c r="AX29" s="191"/>
      <c r="AZ29" s="191"/>
      <c r="BA29" s="191"/>
      <c r="BB29" s="191"/>
      <c r="BD29" s="191"/>
      <c r="BE29" s="191"/>
      <c r="BF29" s="191"/>
      <c r="BH29" s="191"/>
      <c r="BI29" s="191"/>
      <c r="BJ29" s="191"/>
    </row>
    <row r="30" spans="1:67" x14ac:dyDescent="0.2">
      <c r="H30" s="191"/>
      <c r="P30" s="191"/>
      <c r="Q30" s="191"/>
      <c r="R30" s="191"/>
      <c r="T30" s="191"/>
      <c r="U30" s="191"/>
      <c r="V30" s="191"/>
      <c r="X30" s="191"/>
      <c r="Y30" s="191"/>
      <c r="Z30" s="191"/>
      <c r="AB30" s="191"/>
      <c r="AC30" s="191"/>
      <c r="AD30" s="191"/>
      <c r="AF30" s="191"/>
      <c r="AG30" s="191"/>
      <c r="AH30" s="191"/>
      <c r="AJ30" s="191"/>
      <c r="AK30" s="191"/>
      <c r="AL30" s="191"/>
      <c r="AN30" s="191"/>
      <c r="AO30" s="191"/>
      <c r="AP30" s="191"/>
      <c r="AR30" s="191"/>
      <c r="AS30" s="191"/>
      <c r="AT30" s="191"/>
      <c r="AV30" s="191"/>
      <c r="AW30" s="191"/>
      <c r="AX30" s="191"/>
      <c r="AZ30" s="191"/>
      <c r="BA30" s="191"/>
      <c r="BB30" s="191"/>
      <c r="BD30" s="191"/>
      <c r="BE30" s="191"/>
      <c r="BF30" s="191"/>
      <c r="BH30" s="191"/>
      <c r="BI30" s="191"/>
      <c r="BJ30" s="191"/>
    </row>
    <row r="31" spans="1:67" x14ac:dyDescent="0.2">
      <c r="H31" s="191"/>
      <c r="P31" s="191"/>
      <c r="Q31" s="191"/>
      <c r="R31" s="191"/>
      <c r="T31" s="191"/>
      <c r="U31" s="191"/>
      <c r="V31" s="191"/>
      <c r="X31" s="191"/>
      <c r="Y31" s="191"/>
      <c r="Z31" s="191"/>
      <c r="AB31" s="191"/>
      <c r="AC31" s="191"/>
      <c r="AD31" s="191"/>
      <c r="AF31" s="191"/>
      <c r="AG31" s="191"/>
      <c r="AH31" s="191"/>
      <c r="AJ31" s="191"/>
      <c r="AK31" s="191"/>
      <c r="AL31" s="191"/>
      <c r="AN31" s="191"/>
      <c r="AO31" s="191"/>
      <c r="AP31" s="191"/>
      <c r="AR31" s="191"/>
      <c r="AS31" s="191"/>
      <c r="AT31" s="191"/>
      <c r="AV31" s="191"/>
      <c r="AW31" s="191"/>
      <c r="AX31" s="191"/>
      <c r="AZ31" s="191"/>
      <c r="BA31" s="191"/>
      <c r="BB31" s="191"/>
      <c r="BD31" s="191"/>
      <c r="BE31" s="191"/>
      <c r="BF31" s="191"/>
      <c r="BH31" s="191"/>
      <c r="BI31" s="191"/>
      <c r="BJ31" s="191"/>
    </row>
    <row r="32" spans="1:67" x14ac:dyDescent="0.2">
      <c r="H32" s="191"/>
      <c r="P32" s="191"/>
      <c r="Q32" s="191"/>
      <c r="R32" s="191"/>
      <c r="T32" s="191"/>
      <c r="U32" s="191"/>
      <c r="V32" s="191"/>
      <c r="X32" s="191"/>
      <c r="Y32" s="191"/>
      <c r="Z32" s="191"/>
      <c r="AB32" s="191"/>
      <c r="AC32" s="191"/>
      <c r="AD32" s="191"/>
      <c r="AF32" s="191"/>
      <c r="AG32" s="191"/>
      <c r="AH32" s="191"/>
      <c r="AJ32" s="191"/>
      <c r="AK32" s="191"/>
      <c r="AL32" s="191"/>
      <c r="AN32" s="191"/>
      <c r="AO32" s="191"/>
      <c r="AP32" s="191"/>
      <c r="AR32" s="191"/>
      <c r="AS32" s="191"/>
      <c r="AT32" s="191"/>
      <c r="AV32" s="191"/>
      <c r="AW32" s="191"/>
      <c r="AX32" s="191"/>
      <c r="AZ32" s="191"/>
      <c r="BA32" s="191"/>
      <c r="BB32" s="191"/>
      <c r="BD32" s="191"/>
      <c r="BE32" s="191"/>
      <c r="BF32" s="191"/>
      <c r="BH32" s="191"/>
      <c r="BI32" s="191"/>
      <c r="BJ32" s="191"/>
    </row>
    <row r="33" spans="8:62" x14ac:dyDescent="0.2">
      <c r="H33" s="191"/>
      <c r="P33" s="191"/>
      <c r="Q33" s="191"/>
      <c r="R33" s="191"/>
      <c r="T33" s="191"/>
      <c r="U33" s="191"/>
      <c r="V33" s="191"/>
      <c r="X33" s="191"/>
      <c r="Y33" s="191"/>
      <c r="Z33" s="191"/>
      <c r="AB33" s="191"/>
      <c r="AC33" s="191"/>
      <c r="AD33" s="191"/>
      <c r="AF33" s="191"/>
      <c r="AG33" s="191"/>
      <c r="AH33" s="191"/>
      <c r="AJ33" s="191"/>
      <c r="AK33" s="191"/>
      <c r="AL33" s="191"/>
      <c r="AN33" s="191"/>
      <c r="AO33" s="191"/>
      <c r="AP33" s="191"/>
      <c r="AR33" s="191"/>
      <c r="AS33" s="191"/>
      <c r="AT33" s="191"/>
      <c r="AV33" s="191"/>
      <c r="AW33" s="191"/>
      <c r="AX33" s="191"/>
      <c r="AZ33" s="191"/>
      <c r="BA33" s="191"/>
      <c r="BB33" s="191"/>
      <c r="BD33" s="191"/>
      <c r="BE33" s="191"/>
      <c r="BF33" s="191"/>
      <c r="BH33" s="191"/>
      <c r="BI33" s="191"/>
      <c r="BJ33" s="191"/>
    </row>
    <row r="34" spans="8:62" x14ac:dyDescent="0.2">
      <c r="H34" s="191"/>
      <c r="P34" s="191"/>
      <c r="Q34" s="191"/>
      <c r="R34" s="191"/>
      <c r="T34" s="191"/>
      <c r="U34" s="191"/>
      <c r="V34" s="191"/>
      <c r="X34" s="191"/>
      <c r="Y34" s="191"/>
      <c r="Z34" s="191"/>
      <c r="AB34" s="191"/>
      <c r="AC34" s="191"/>
      <c r="AD34" s="191"/>
      <c r="AF34" s="191"/>
      <c r="AG34" s="191"/>
      <c r="AH34" s="191"/>
      <c r="AJ34" s="191"/>
      <c r="AK34" s="191"/>
      <c r="AL34" s="191"/>
      <c r="AN34" s="191"/>
      <c r="AO34" s="191"/>
      <c r="AP34" s="191"/>
      <c r="AR34" s="191"/>
      <c r="AS34" s="191"/>
      <c r="AT34" s="191"/>
      <c r="AV34" s="191"/>
      <c r="AW34" s="191"/>
      <c r="AX34" s="191"/>
      <c r="AZ34" s="191"/>
      <c r="BA34" s="191"/>
      <c r="BB34" s="191"/>
      <c r="BD34" s="191"/>
      <c r="BE34" s="191"/>
      <c r="BF34" s="191"/>
      <c r="BH34" s="191"/>
      <c r="BI34" s="191"/>
      <c r="BJ34" s="191"/>
    </row>
    <row r="35" spans="8:62" x14ac:dyDescent="0.2">
      <c r="H35" s="191"/>
      <c r="P35" s="191"/>
      <c r="Q35" s="191"/>
      <c r="R35" s="191"/>
      <c r="T35" s="191"/>
      <c r="U35" s="191"/>
      <c r="V35" s="191"/>
      <c r="X35" s="191"/>
      <c r="Y35" s="191"/>
      <c r="Z35" s="191"/>
      <c r="AB35" s="191"/>
      <c r="AC35" s="191"/>
      <c r="AD35" s="191"/>
      <c r="AF35" s="191"/>
      <c r="AG35" s="191"/>
      <c r="AH35" s="191"/>
      <c r="AJ35" s="191"/>
      <c r="AK35" s="191"/>
      <c r="AL35" s="191"/>
      <c r="AN35" s="191"/>
      <c r="AO35" s="191"/>
      <c r="AP35" s="191"/>
      <c r="AR35" s="191"/>
      <c r="AS35" s="191"/>
      <c r="AT35" s="191"/>
      <c r="AV35" s="191"/>
      <c r="AW35" s="191"/>
      <c r="AX35" s="191"/>
      <c r="AZ35" s="191"/>
      <c r="BA35" s="191"/>
      <c r="BB35" s="191"/>
      <c r="BD35" s="191"/>
      <c r="BE35" s="191"/>
      <c r="BF35" s="191"/>
      <c r="BH35" s="191"/>
      <c r="BI35" s="191"/>
      <c r="BJ35" s="191"/>
    </row>
    <row r="36" spans="8:62" x14ac:dyDescent="0.2">
      <c r="H36" s="191"/>
      <c r="P36" s="191"/>
      <c r="Q36" s="191"/>
      <c r="R36" s="191"/>
      <c r="T36" s="191"/>
      <c r="U36" s="191"/>
      <c r="V36" s="191"/>
      <c r="X36" s="191"/>
      <c r="Y36" s="191"/>
      <c r="Z36" s="191"/>
      <c r="AB36" s="191"/>
      <c r="AC36" s="191"/>
      <c r="AD36" s="191"/>
      <c r="AF36" s="191"/>
      <c r="AG36" s="191"/>
      <c r="AH36" s="191"/>
      <c r="AJ36" s="191"/>
      <c r="AK36" s="191"/>
      <c r="AL36" s="191"/>
      <c r="AN36" s="191"/>
      <c r="AO36" s="191"/>
      <c r="AP36" s="191"/>
      <c r="AR36" s="191"/>
      <c r="AS36" s="191"/>
      <c r="AT36" s="191"/>
      <c r="AV36" s="191"/>
      <c r="AW36" s="191"/>
      <c r="AX36" s="191"/>
      <c r="AZ36" s="191"/>
      <c r="BA36" s="191"/>
      <c r="BB36" s="191"/>
      <c r="BD36" s="191"/>
      <c r="BE36" s="191"/>
      <c r="BF36" s="191"/>
      <c r="BH36" s="191"/>
      <c r="BI36" s="191"/>
      <c r="BJ36" s="191"/>
    </row>
    <row r="37" spans="8:62" x14ac:dyDescent="0.2">
      <c r="H37" s="191"/>
      <c r="P37" s="191"/>
      <c r="Q37" s="191"/>
      <c r="R37" s="191"/>
      <c r="T37" s="191"/>
      <c r="U37" s="191"/>
      <c r="V37" s="191"/>
      <c r="X37" s="191"/>
      <c r="Y37" s="191"/>
      <c r="Z37" s="191"/>
      <c r="AB37" s="191"/>
      <c r="AC37" s="191"/>
      <c r="AD37" s="191"/>
      <c r="AF37" s="191"/>
      <c r="AG37" s="191"/>
      <c r="AH37" s="191"/>
      <c r="AJ37" s="191"/>
      <c r="AK37" s="191"/>
      <c r="AL37" s="191"/>
      <c r="AN37" s="191"/>
      <c r="AO37" s="191"/>
      <c r="AP37" s="191"/>
      <c r="AR37" s="191"/>
      <c r="AS37" s="191"/>
      <c r="AT37" s="191"/>
      <c r="AV37" s="191"/>
      <c r="AW37" s="191"/>
      <c r="AX37" s="191"/>
      <c r="AZ37" s="191"/>
      <c r="BA37" s="191"/>
      <c r="BB37" s="191"/>
      <c r="BD37" s="191"/>
      <c r="BE37" s="191"/>
      <c r="BF37" s="191"/>
      <c r="BH37" s="191"/>
      <c r="BI37" s="191"/>
      <c r="BJ37" s="191"/>
    </row>
    <row r="38" spans="8:62" x14ac:dyDescent="0.2">
      <c r="H38" s="191"/>
      <c r="P38" s="191"/>
      <c r="Q38" s="191"/>
      <c r="R38" s="191"/>
      <c r="T38" s="191"/>
      <c r="U38" s="191"/>
      <c r="V38" s="191"/>
      <c r="X38" s="191"/>
      <c r="Y38" s="191"/>
      <c r="Z38" s="191"/>
      <c r="AB38" s="191"/>
      <c r="AC38" s="191"/>
      <c r="AD38" s="191"/>
      <c r="AF38" s="191"/>
      <c r="AG38" s="191"/>
      <c r="AH38" s="191"/>
      <c r="AJ38" s="191"/>
      <c r="AK38" s="191"/>
      <c r="AL38" s="191"/>
      <c r="AN38" s="191"/>
      <c r="AO38" s="191"/>
      <c r="AP38" s="191"/>
      <c r="AR38" s="191"/>
      <c r="AS38" s="191"/>
      <c r="AT38" s="191"/>
      <c r="AV38" s="191"/>
      <c r="AW38" s="191"/>
      <c r="AX38" s="191"/>
      <c r="AZ38" s="191"/>
      <c r="BA38" s="191"/>
      <c r="BB38" s="191"/>
      <c r="BD38" s="191"/>
      <c r="BE38" s="191"/>
      <c r="BF38" s="191"/>
      <c r="BH38" s="191"/>
      <c r="BI38" s="191"/>
      <c r="BJ38" s="191"/>
    </row>
    <row r="39" spans="8:62" x14ac:dyDescent="0.2">
      <c r="H39" s="191"/>
      <c r="P39" s="191"/>
      <c r="Q39" s="191"/>
      <c r="R39" s="191"/>
      <c r="T39" s="191"/>
      <c r="U39" s="191"/>
      <c r="V39" s="191"/>
      <c r="X39" s="191"/>
      <c r="Y39" s="191"/>
      <c r="Z39" s="191"/>
      <c r="AB39" s="191"/>
      <c r="AC39" s="191"/>
      <c r="AD39" s="191"/>
      <c r="AF39" s="191"/>
      <c r="AG39" s="191"/>
      <c r="AH39" s="191"/>
      <c r="AJ39" s="191"/>
      <c r="AK39" s="191"/>
      <c r="AL39" s="191"/>
      <c r="AN39" s="191"/>
      <c r="AO39" s="191"/>
      <c r="AP39" s="191"/>
      <c r="AR39" s="191"/>
      <c r="AS39" s="191"/>
      <c r="AT39" s="191"/>
      <c r="AV39" s="191"/>
      <c r="AW39" s="191"/>
      <c r="AX39" s="191"/>
      <c r="AZ39" s="191"/>
      <c r="BA39" s="191"/>
      <c r="BB39" s="191"/>
      <c r="BD39" s="191"/>
      <c r="BE39" s="191"/>
      <c r="BF39" s="191"/>
      <c r="BH39" s="191"/>
      <c r="BI39" s="191"/>
      <c r="BJ39" s="191"/>
    </row>
    <row r="40" spans="8:62" x14ac:dyDescent="0.2">
      <c r="H40" s="191"/>
      <c r="P40" s="191"/>
      <c r="Q40" s="191"/>
      <c r="R40" s="191"/>
      <c r="T40" s="191"/>
      <c r="U40" s="191"/>
      <c r="V40" s="191"/>
      <c r="X40" s="191"/>
      <c r="Y40" s="191"/>
      <c r="Z40" s="191"/>
      <c r="AB40" s="191"/>
      <c r="AC40" s="191"/>
      <c r="AD40" s="191"/>
      <c r="AF40" s="191"/>
      <c r="AG40" s="191"/>
      <c r="AH40" s="191"/>
      <c r="AJ40" s="191"/>
      <c r="AK40" s="191"/>
      <c r="AL40" s="191"/>
      <c r="AN40" s="191"/>
      <c r="AO40" s="191"/>
      <c r="AP40" s="191"/>
      <c r="AR40" s="191"/>
      <c r="AS40" s="191"/>
      <c r="AT40" s="191"/>
      <c r="AV40" s="191"/>
      <c r="AW40" s="191"/>
      <c r="AX40" s="191"/>
      <c r="AZ40" s="191"/>
      <c r="BA40" s="191"/>
      <c r="BB40" s="191"/>
      <c r="BD40" s="191"/>
      <c r="BE40" s="191"/>
      <c r="BF40" s="191"/>
      <c r="BH40" s="191"/>
      <c r="BI40" s="191"/>
      <c r="BJ40" s="191"/>
    </row>
    <row r="41" spans="8:62" x14ac:dyDescent="0.2">
      <c r="H41" s="191"/>
      <c r="P41" s="191"/>
      <c r="Q41" s="191"/>
      <c r="R41" s="191"/>
      <c r="T41" s="191"/>
      <c r="U41" s="191"/>
      <c r="V41" s="191"/>
      <c r="X41" s="191"/>
      <c r="Y41" s="191"/>
      <c r="Z41" s="191"/>
      <c r="AB41" s="191"/>
      <c r="AC41" s="191"/>
      <c r="AD41" s="191"/>
      <c r="AF41" s="191"/>
      <c r="AG41" s="191"/>
      <c r="AH41" s="191"/>
      <c r="AJ41" s="191"/>
      <c r="AK41" s="191"/>
      <c r="AL41" s="191"/>
      <c r="AN41" s="191"/>
      <c r="AO41" s="191"/>
      <c r="AP41" s="191"/>
      <c r="AR41" s="191"/>
      <c r="AS41" s="191"/>
      <c r="AT41" s="191"/>
      <c r="AV41" s="191"/>
      <c r="AW41" s="191"/>
      <c r="AX41" s="191"/>
      <c r="AZ41" s="191"/>
      <c r="BA41" s="191"/>
      <c r="BB41" s="191"/>
      <c r="BD41" s="191"/>
      <c r="BE41" s="191"/>
      <c r="BF41" s="191"/>
      <c r="BH41" s="191"/>
      <c r="BI41" s="191"/>
      <c r="BJ41" s="191"/>
    </row>
    <row r="42" spans="8:62" x14ac:dyDescent="0.2">
      <c r="H42" s="191"/>
      <c r="P42" s="191"/>
      <c r="Q42" s="191"/>
      <c r="R42" s="191"/>
      <c r="T42" s="191"/>
      <c r="U42" s="191"/>
      <c r="V42" s="191"/>
      <c r="X42" s="191"/>
      <c r="Y42" s="191"/>
      <c r="Z42" s="191"/>
      <c r="AB42" s="191"/>
      <c r="AC42" s="191"/>
      <c r="AD42" s="191"/>
      <c r="AF42" s="191"/>
      <c r="AG42" s="191"/>
      <c r="AH42" s="191"/>
      <c r="AJ42" s="191"/>
      <c r="AK42" s="191"/>
      <c r="AL42" s="191"/>
      <c r="AN42" s="191"/>
      <c r="AO42" s="191"/>
      <c r="AP42" s="191"/>
      <c r="AR42" s="191"/>
      <c r="AS42" s="191"/>
      <c r="AT42" s="191"/>
      <c r="AV42" s="191"/>
      <c r="AW42" s="191"/>
      <c r="AX42" s="191"/>
      <c r="AZ42" s="191"/>
      <c r="BA42" s="191"/>
      <c r="BB42" s="191"/>
      <c r="BD42" s="191"/>
      <c r="BE42" s="191"/>
      <c r="BF42" s="191"/>
      <c r="BH42" s="191"/>
      <c r="BI42" s="191"/>
      <c r="BJ42" s="191"/>
    </row>
    <row r="43" spans="8:62" x14ac:dyDescent="0.2">
      <c r="H43" s="191"/>
      <c r="P43" s="191"/>
      <c r="Q43" s="191"/>
      <c r="R43" s="191"/>
      <c r="T43" s="191"/>
      <c r="U43" s="191"/>
      <c r="V43" s="191"/>
      <c r="X43" s="191"/>
      <c r="Y43" s="191"/>
      <c r="Z43" s="191"/>
      <c r="AB43" s="191"/>
      <c r="AC43" s="191"/>
      <c r="AD43" s="191"/>
      <c r="AF43" s="191"/>
      <c r="AG43" s="191"/>
      <c r="AH43" s="191"/>
      <c r="AJ43" s="191"/>
      <c r="AK43" s="191"/>
      <c r="AL43" s="191"/>
      <c r="AN43" s="191"/>
      <c r="AO43" s="191"/>
      <c r="AP43" s="191"/>
      <c r="AR43" s="191"/>
      <c r="AS43" s="191"/>
      <c r="AT43" s="191"/>
      <c r="AV43" s="191"/>
      <c r="AW43" s="191"/>
      <c r="AX43" s="191"/>
      <c r="AZ43" s="191"/>
      <c r="BA43" s="191"/>
      <c r="BB43" s="191"/>
      <c r="BD43" s="191"/>
      <c r="BE43" s="191"/>
      <c r="BF43" s="191"/>
      <c r="BH43" s="191"/>
      <c r="BI43" s="191"/>
      <c r="BJ43" s="191"/>
    </row>
    <row r="44" spans="8:62" x14ac:dyDescent="0.2">
      <c r="H44" s="191"/>
      <c r="P44" s="191"/>
      <c r="Q44" s="191"/>
      <c r="R44" s="191"/>
      <c r="T44" s="191"/>
      <c r="U44" s="191"/>
      <c r="V44" s="191"/>
      <c r="X44" s="191"/>
      <c r="Y44" s="191"/>
      <c r="Z44" s="191"/>
      <c r="AB44" s="191"/>
      <c r="AC44" s="191"/>
      <c r="AD44" s="191"/>
      <c r="AF44" s="191"/>
      <c r="AG44" s="191"/>
      <c r="AH44" s="191"/>
      <c r="AJ44" s="191"/>
      <c r="AK44" s="191"/>
      <c r="AL44" s="191"/>
      <c r="AN44" s="191"/>
      <c r="AO44" s="191"/>
      <c r="AP44" s="191"/>
      <c r="AR44" s="191"/>
      <c r="AS44" s="191"/>
      <c r="AT44" s="191"/>
      <c r="AV44" s="191"/>
      <c r="AW44" s="191"/>
      <c r="AX44" s="191"/>
      <c r="AZ44" s="191"/>
      <c r="BA44" s="191"/>
      <c r="BB44" s="191"/>
      <c r="BD44" s="191"/>
      <c r="BE44" s="191"/>
      <c r="BF44" s="191"/>
      <c r="BH44" s="191"/>
      <c r="BI44" s="191"/>
      <c r="BJ44" s="191"/>
    </row>
    <row r="45" spans="8:62" x14ac:dyDescent="0.2">
      <c r="H45" s="191"/>
      <c r="P45" s="191"/>
      <c r="Q45" s="191"/>
      <c r="R45" s="191"/>
      <c r="T45" s="191"/>
      <c r="U45" s="191"/>
      <c r="V45" s="191"/>
      <c r="X45" s="191"/>
      <c r="Y45" s="191"/>
      <c r="Z45" s="191"/>
      <c r="AB45" s="191"/>
      <c r="AC45" s="191"/>
      <c r="AD45" s="191"/>
      <c r="AF45" s="191"/>
      <c r="AG45" s="191"/>
      <c r="AH45" s="191"/>
      <c r="AJ45" s="191"/>
      <c r="AK45" s="191"/>
      <c r="AL45" s="191"/>
      <c r="AN45" s="191"/>
      <c r="AO45" s="191"/>
      <c r="AP45" s="191"/>
      <c r="AR45" s="191"/>
      <c r="AS45" s="191"/>
      <c r="AT45" s="191"/>
      <c r="AV45" s="191"/>
      <c r="AW45" s="191"/>
      <c r="AX45" s="191"/>
      <c r="AZ45" s="191"/>
      <c r="BA45" s="191"/>
      <c r="BB45" s="191"/>
      <c r="BD45" s="191"/>
      <c r="BE45" s="191"/>
      <c r="BF45" s="191"/>
      <c r="BH45" s="191"/>
      <c r="BI45" s="191"/>
      <c r="BJ45" s="191"/>
    </row>
    <row r="46" spans="8:62" x14ac:dyDescent="0.2">
      <c r="H46" s="191"/>
      <c r="P46" s="191"/>
      <c r="Q46" s="191"/>
      <c r="R46" s="191"/>
      <c r="T46" s="191"/>
      <c r="U46" s="191"/>
      <c r="V46" s="191"/>
      <c r="X46" s="191"/>
      <c r="Y46" s="191"/>
      <c r="Z46" s="191"/>
      <c r="AB46" s="191"/>
      <c r="AC46" s="191"/>
      <c r="AD46" s="191"/>
      <c r="AF46" s="191"/>
      <c r="AG46" s="191"/>
      <c r="AH46" s="191"/>
      <c r="AJ46" s="191"/>
      <c r="AK46" s="191"/>
      <c r="AL46" s="191"/>
      <c r="AN46" s="191"/>
      <c r="AO46" s="191"/>
      <c r="AP46" s="191"/>
      <c r="AR46" s="191"/>
      <c r="AS46" s="191"/>
      <c r="AT46" s="191"/>
      <c r="AV46" s="191"/>
      <c r="AW46" s="191"/>
      <c r="AX46" s="191"/>
      <c r="AZ46" s="191"/>
      <c r="BA46" s="191"/>
      <c r="BB46" s="191"/>
      <c r="BD46" s="191"/>
      <c r="BE46" s="191"/>
      <c r="BF46" s="191"/>
      <c r="BH46" s="191"/>
      <c r="BI46" s="191"/>
      <c r="BJ46" s="191"/>
    </row>
    <row r="47" spans="8:62" x14ac:dyDescent="0.2">
      <c r="H47" s="191"/>
      <c r="P47" s="191"/>
      <c r="Q47" s="191"/>
      <c r="R47" s="191"/>
      <c r="T47" s="191"/>
      <c r="U47" s="191"/>
      <c r="V47" s="191"/>
      <c r="X47" s="191"/>
      <c r="Y47" s="191"/>
      <c r="Z47" s="191"/>
      <c r="AB47" s="191"/>
      <c r="AC47" s="191"/>
      <c r="AD47" s="191"/>
      <c r="AF47" s="191"/>
      <c r="AG47" s="191"/>
      <c r="AH47" s="191"/>
      <c r="AJ47" s="191"/>
      <c r="AK47" s="191"/>
      <c r="AL47" s="191"/>
      <c r="AN47" s="191"/>
      <c r="AO47" s="191"/>
      <c r="AP47" s="191"/>
      <c r="AR47" s="191"/>
      <c r="AS47" s="191"/>
      <c r="AT47" s="191"/>
      <c r="AV47" s="191"/>
      <c r="AW47" s="191"/>
      <c r="AX47" s="191"/>
      <c r="AZ47" s="191"/>
      <c r="BA47" s="191"/>
      <c r="BB47" s="191"/>
      <c r="BD47" s="191"/>
      <c r="BE47" s="191"/>
      <c r="BF47" s="191"/>
      <c r="BH47" s="191"/>
      <c r="BI47" s="191"/>
      <c r="BJ47" s="191"/>
    </row>
    <row r="48" spans="8:62" x14ac:dyDescent="0.2">
      <c r="H48" s="191"/>
      <c r="P48" s="191"/>
      <c r="Q48" s="191"/>
      <c r="R48" s="191"/>
      <c r="T48" s="191"/>
      <c r="U48" s="191"/>
      <c r="V48" s="191"/>
      <c r="X48" s="191"/>
      <c r="Y48" s="191"/>
      <c r="Z48" s="191"/>
      <c r="AB48" s="191"/>
      <c r="AC48" s="191"/>
      <c r="AD48" s="191"/>
      <c r="AF48" s="191"/>
      <c r="AG48" s="191"/>
      <c r="AH48" s="191"/>
      <c r="AJ48" s="191"/>
      <c r="AK48" s="191"/>
      <c r="AL48" s="191"/>
      <c r="AN48" s="191"/>
      <c r="AO48" s="191"/>
      <c r="AP48" s="191"/>
      <c r="AR48" s="191"/>
      <c r="AS48" s="191"/>
      <c r="AT48" s="191"/>
      <c r="AV48" s="191"/>
      <c r="AW48" s="191"/>
      <c r="AX48" s="191"/>
      <c r="AZ48" s="191"/>
      <c r="BA48" s="191"/>
      <c r="BB48" s="191"/>
      <c r="BD48" s="191"/>
      <c r="BE48" s="191"/>
      <c r="BF48" s="191"/>
      <c r="BH48" s="191"/>
      <c r="BI48" s="191"/>
      <c r="BJ48" s="191"/>
    </row>
    <row r="49" spans="21:51" x14ac:dyDescent="0.2">
      <c r="U49" s="191"/>
      <c r="V49" s="191"/>
      <c r="W49" s="191"/>
      <c r="X49" s="191"/>
      <c r="Y49" s="191"/>
      <c r="Z49" s="191"/>
      <c r="AA49" s="191"/>
      <c r="AB49" s="191"/>
      <c r="AC49" s="191"/>
      <c r="AD49" s="191"/>
      <c r="AE49" s="191"/>
      <c r="AF49" s="191"/>
      <c r="AG49" s="191"/>
      <c r="AH49" s="191"/>
      <c r="AI49" s="191"/>
      <c r="AJ49" s="191"/>
      <c r="AK49" s="191"/>
      <c r="AL49" s="191"/>
      <c r="AM49" s="191"/>
      <c r="AN49" s="191"/>
      <c r="AO49" s="191"/>
      <c r="AP49" s="191"/>
      <c r="AQ49" s="191"/>
      <c r="AR49" s="191"/>
      <c r="AS49" s="191"/>
      <c r="AT49" s="191"/>
      <c r="AU49" s="191"/>
      <c r="AV49" s="191"/>
      <c r="AW49" s="191"/>
      <c r="AX49" s="191"/>
      <c r="AY49" s="191"/>
    </row>
    <row r="50" spans="21:51" x14ac:dyDescent="0.2">
      <c r="U50" s="191"/>
      <c r="V50" s="191"/>
      <c r="W50" s="191"/>
      <c r="X50" s="191"/>
      <c r="Y50" s="191"/>
      <c r="Z50" s="191"/>
      <c r="AA50" s="191"/>
      <c r="AB50" s="191"/>
      <c r="AC50" s="191"/>
      <c r="AD50" s="191"/>
      <c r="AE50" s="191"/>
      <c r="AF50" s="191"/>
      <c r="AG50" s="191"/>
      <c r="AH50" s="191"/>
      <c r="AI50" s="191"/>
      <c r="AJ50" s="191"/>
      <c r="AK50" s="191"/>
      <c r="AL50" s="191"/>
      <c r="AM50" s="191"/>
      <c r="AN50" s="191"/>
      <c r="AO50" s="191"/>
      <c r="AP50" s="191"/>
      <c r="AQ50" s="191"/>
      <c r="AR50" s="191"/>
      <c r="AS50" s="191"/>
      <c r="AT50" s="191"/>
      <c r="AU50" s="191"/>
      <c r="AV50" s="191"/>
      <c r="AW50" s="191"/>
      <c r="AX50" s="191"/>
      <c r="AY50" s="191"/>
    </row>
    <row r="51" spans="21:51" x14ac:dyDescent="0.2">
      <c r="U51" s="191"/>
      <c r="V51" s="191"/>
      <c r="W51" s="191"/>
      <c r="X51" s="191"/>
      <c r="Y51" s="191"/>
      <c r="Z51" s="191"/>
      <c r="AA51" s="191"/>
      <c r="AB51" s="191"/>
      <c r="AC51" s="191"/>
      <c r="AD51" s="191"/>
      <c r="AE51" s="191"/>
      <c r="AF51" s="191"/>
      <c r="AG51" s="191"/>
      <c r="AH51" s="191"/>
      <c r="AI51" s="191"/>
      <c r="AJ51" s="191"/>
      <c r="AK51" s="191"/>
      <c r="AL51" s="191"/>
      <c r="AM51" s="191"/>
      <c r="AN51" s="191"/>
      <c r="AO51" s="191"/>
      <c r="AP51" s="191"/>
      <c r="AQ51" s="191"/>
      <c r="AR51" s="191"/>
      <c r="AS51" s="191"/>
      <c r="AT51" s="191"/>
      <c r="AU51" s="191"/>
      <c r="AV51" s="191"/>
      <c r="AW51" s="191"/>
      <c r="AX51" s="191"/>
      <c r="AY51" s="191"/>
    </row>
    <row r="52" spans="21:51" x14ac:dyDescent="0.2">
      <c r="U52" s="191"/>
      <c r="V52" s="19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row>
    <row r="53" spans="21:51" x14ac:dyDescent="0.2">
      <c r="U53" s="191"/>
      <c r="V53" s="191"/>
      <c r="W53" s="191"/>
      <c r="X53" s="191"/>
      <c r="Y53" s="191"/>
      <c r="Z53" s="191"/>
      <c r="AA53" s="191"/>
      <c r="AB53" s="191"/>
      <c r="AC53" s="191"/>
      <c r="AD53" s="191"/>
      <c r="AE53" s="191"/>
      <c r="AF53" s="191"/>
      <c r="AG53" s="191"/>
      <c r="AH53" s="191"/>
      <c r="AI53" s="191"/>
      <c r="AJ53" s="191"/>
      <c r="AK53" s="191"/>
      <c r="AL53" s="191"/>
      <c r="AM53" s="191"/>
      <c r="AN53" s="191"/>
      <c r="AO53" s="191"/>
      <c r="AP53" s="191"/>
      <c r="AQ53" s="191"/>
      <c r="AR53" s="191"/>
      <c r="AS53" s="191"/>
      <c r="AT53" s="191"/>
      <c r="AU53" s="191"/>
      <c r="AV53" s="191"/>
      <c r="AW53" s="191"/>
      <c r="AX53" s="191"/>
      <c r="AY53" s="191"/>
    </row>
    <row r="54" spans="21:51" x14ac:dyDescent="0.2">
      <c r="U54" s="191"/>
      <c r="V54" s="191"/>
      <c r="W54" s="191"/>
      <c r="X54" s="191"/>
      <c r="Y54" s="191"/>
      <c r="Z54" s="191"/>
      <c r="AA54" s="191"/>
      <c r="AB54" s="191"/>
      <c r="AC54" s="191"/>
      <c r="AD54" s="191"/>
      <c r="AE54" s="191"/>
      <c r="AF54" s="191"/>
      <c r="AG54" s="191"/>
      <c r="AH54" s="191"/>
      <c r="AI54" s="191"/>
      <c r="AJ54" s="191"/>
      <c r="AK54" s="191"/>
      <c r="AL54" s="191"/>
      <c r="AM54" s="191"/>
      <c r="AN54" s="191"/>
      <c r="AO54" s="191"/>
      <c r="AP54" s="191"/>
      <c r="AQ54" s="191"/>
      <c r="AR54" s="191"/>
      <c r="AS54" s="191"/>
      <c r="AT54" s="191"/>
      <c r="AU54" s="191"/>
      <c r="AV54" s="191"/>
      <c r="AW54" s="191"/>
      <c r="AX54" s="191"/>
      <c r="AY54" s="191"/>
    </row>
    <row r="55" spans="21:51" x14ac:dyDescent="0.2">
      <c r="U55" s="191"/>
      <c r="V55" s="191"/>
      <c r="W55" s="191"/>
      <c r="X55" s="191"/>
      <c r="Y55" s="191"/>
      <c r="Z55" s="191"/>
      <c r="AA55" s="191"/>
      <c r="AB55" s="191"/>
      <c r="AC55" s="191"/>
      <c r="AD55" s="191"/>
      <c r="AE55" s="191"/>
      <c r="AF55" s="191"/>
      <c r="AG55" s="191"/>
      <c r="AH55" s="191"/>
      <c r="AI55" s="191"/>
      <c r="AJ55" s="191"/>
      <c r="AK55" s="191"/>
      <c r="AL55" s="191"/>
      <c r="AM55" s="191"/>
      <c r="AN55" s="191"/>
      <c r="AO55" s="191"/>
      <c r="AP55" s="191"/>
      <c r="AQ55" s="191"/>
      <c r="AR55" s="191"/>
      <c r="AS55" s="191"/>
      <c r="AT55" s="191"/>
      <c r="AU55" s="191"/>
      <c r="AV55" s="191"/>
      <c r="AW55" s="191"/>
      <c r="AX55" s="191"/>
      <c r="AY55" s="191"/>
    </row>
    <row r="56" spans="21:51" x14ac:dyDescent="0.2">
      <c r="U56" s="191"/>
      <c r="V56" s="191"/>
      <c r="W56" s="191"/>
      <c r="X56" s="191"/>
      <c r="Y56" s="191"/>
      <c r="Z56" s="191"/>
      <c r="AA56" s="191"/>
      <c r="AB56" s="191"/>
      <c r="AC56" s="191"/>
      <c r="AD56" s="191"/>
      <c r="AE56" s="191"/>
      <c r="AF56" s="191"/>
      <c r="AG56" s="191"/>
      <c r="AH56" s="191"/>
      <c r="AI56" s="191"/>
      <c r="AJ56" s="191"/>
      <c r="AK56" s="191"/>
      <c r="AL56" s="191"/>
      <c r="AM56" s="191"/>
      <c r="AN56" s="191"/>
      <c r="AO56" s="191"/>
      <c r="AP56" s="191"/>
      <c r="AQ56" s="191"/>
      <c r="AR56" s="191"/>
      <c r="AS56" s="191"/>
      <c r="AT56" s="191"/>
      <c r="AU56" s="191"/>
      <c r="AV56" s="191"/>
      <c r="AW56" s="191"/>
      <c r="AX56" s="191"/>
      <c r="AY56" s="191"/>
    </row>
    <row r="57" spans="21:51" x14ac:dyDescent="0.2">
      <c r="U57" s="191"/>
      <c r="V57" s="191"/>
      <c r="W57" s="191"/>
      <c r="X57" s="191"/>
      <c r="Y57" s="191"/>
      <c r="Z57" s="191"/>
      <c r="AA57" s="191"/>
      <c r="AB57" s="191"/>
      <c r="AC57" s="191"/>
      <c r="AD57" s="191"/>
      <c r="AE57" s="191"/>
      <c r="AF57" s="191"/>
      <c r="AG57" s="191"/>
      <c r="AH57" s="191"/>
      <c r="AI57" s="191"/>
      <c r="AJ57" s="191"/>
      <c r="AK57" s="191"/>
      <c r="AL57" s="191"/>
      <c r="AM57" s="191"/>
      <c r="AN57" s="191"/>
      <c r="AO57" s="191"/>
      <c r="AP57" s="191"/>
      <c r="AQ57" s="191"/>
      <c r="AR57" s="191"/>
      <c r="AS57" s="191"/>
      <c r="AT57" s="191"/>
      <c r="AU57" s="191"/>
      <c r="AV57" s="191"/>
      <c r="AW57" s="191"/>
      <c r="AX57" s="191"/>
      <c r="AY57" s="191"/>
    </row>
  </sheetData>
  <phoneticPr fontId="9" type="noConversion"/>
  <pageMargins left="0.2" right="0.21" top="1" bottom="1" header="0.5" footer="0.5"/>
  <pageSetup scale="56"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13"/>
  <sheetViews>
    <sheetView workbookViewId="0">
      <selection activeCell="A14" sqref="A14"/>
    </sheetView>
  </sheetViews>
  <sheetFormatPr defaultRowHeight="12.75" x14ac:dyDescent="0.2"/>
  <cols>
    <col min="1" max="1" width="54" style="191" bestFit="1" customWidth="1"/>
    <col min="2" max="16384" width="9.140625" style="191"/>
  </cols>
  <sheetData>
    <row r="1" spans="1:1" x14ac:dyDescent="0.2">
      <c r="A1" s="191" t="str">
        <f>IF(LEN(Configuration!B19)&gt;1,Configuration!B19,"")</f>
        <v>Initial Forecast</v>
      </c>
    </row>
    <row r="2" spans="1:1" x14ac:dyDescent="0.2">
      <c r="A2" s="191" t="str">
        <f>IF(LEN(Configuration!B20)&gt;1,Configuration!B20,"")</f>
        <v>Market</v>
      </c>
    </row>
    <row r="3" spans="1:1" x14ac:dyDescent="0.2">
      <c r="A3" s="191" t="str">
        <f>IF(LEN(Configuration!B21)&gt;1,Configuration!B21,"")</f>
        <v>Customer Request</v>
      </c>
    </row>
    <row r="4" spans="1:1" x14ac:dyDescent="0.2">
      <c r="A4" s="191" t="str">
        <f>IF(LEN(Configuration!B22)&gt;1,Configuration!B22,"")</f>
        <v>Project Volume</v>
      </c>
    </row>
    <row r="5" spans="1:1" x14ac:dyDescent="0.2">
      <c r="A5" s="191" t="str">
        <f>IF(LEN(Configuration!B23)&gt;1,Configuration!B23,"")</f>
        <v>Supply Issue</v>
      </c>
    </row>
    <row r="6" spans="1:1" x14ac:dyDescent="0.2">
      <c r="A6" s="191" t="str">
        <f>IF(LEN(Configuration!B24)&gt;1,Configuration!B24,"")</f>
        <v>Promotion</v>
      </c>
    </row>
    <row r="7" spans="1:1" x14ac:dyDescent="0.2">
      <c r="A7" s="191" t="str">
        <f>IF(LEN(Configuration!B25)&gt;1,Configuration!B25,"")</f>
        <v>Other</v>
      </c>
    </row>
    <row r="8" spans="1:1" x14ac:dyDescent="0.2">
      <c r="A8" s="191" t="str">
        <f>IF(LEN(Configuration!B26)&gt;1,Configuration!B26,"")</f>
        <v/>
      </c>
    </row>
    <row r="9" spans="1:1" x14ac:dyDescent="0.2">
      <c r="A9" s="191" t="str">
        <f>IF(LEN(Configuration!B27)&gt;1,Configuration!B27,"")</f>
        <v/>
      </c>
    </row>
    <row r="10" spans="1:1" x14ac:dyDescent="0.2">
      <c r="A10" s="191" t="str">
        <f>IF(LEN(Configuration!B28)&gt;1,Configuration!B28,"")</f>
        <v/>
      </c>
    </row>
    <row r="11" spans="1:1" x14ac:dyDescent="0.2">
      <c r="A11" s="191" t="str">
        <f>IF(LEN(Configuration!B29)&gt;1,Configuration!B29,"")</f>
        <v/>
      </c>
    </row>
    <row r="12" spans="1:1" x14ac:dyDescent="0.2">
      <c r="A12" s="191" t="str">
        <f>IF(LEN(Configuration!B30)&gt;1,Configuration!B30,"")</f>
        <v/>
      </c>
    </row>
    <row r="13" spans="1:1" x14ac:dyDescent="0.2">
      <c r="A13" s="191" t="str">
        <f>IF(LEN(Configuration!B31)&gt;1,Configuration!B31,"")</f>
        <v/>
      </c>
    </row>
  </sheetData>
  <phoneticPr fontId="9"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2:L45"/>
  <sheetViews>
    <sheetView showGridLines="0" showRowColHeaders="0" zoomScale="75" workbookViewId="0">
      <pane xSplit="4" ySplit="5" topLeftCell="E6" activePane="bottomRight" state="frozen"/>
      <selection pane="topRight" activeCell="D1" sqref="D1"/>
      <selection pane="bottomLeft" activeCell="A6" sqref="A6"/>
      <selection pane="bottomRight" activeCell="A2" sqref="A2"/>
    </sheetView>
  </sheetViews>
  <sheetFormatPr defaultRowHeight="12.75" x14ac:dyDescent="0.2"/>
  <cols>
    <col min="2" max="2" width="31.42578125" customWidth="1"/>
    <col min="3" max="3" width="8.7109375" customWidth="1"/>
  </cols>
  <sheetData>
    <row r="2" spans="2:12" x14ac:dyDescent="0.2">
      <c r="B2" s="145" t="s">
        <v>260</v>
      </c>
      <c r="C2" s="144"/>
    </row>
    <row r="3" spans="2:12" x14ac:dyDescent="0.2">
      <c r="B3" t="s">
        <v>189</v>
      </c>
    </row>
    <row r="5" spans="2:12" x14ac:dyDescent="0.2">
      <c r="C5" s="144" t="s">
        <v>175</v>
      </c>
      <c r="D5" s="144" t="s">
        <v>174</v>
      </c>
      <c r="E5" s="144" t="s">
        <v>161</v>
      </c>
      <c r="L5" s="144" t="s">
        <v>258</v>
      </c>
    </row>
    <row r="6" spans="2:12" x14ac:dyDescent="0.2">
      <c r="B6" s="144" t="s">
        <v>168</v>
      </c>
      <c r="C6" s="144"/>
      <c r="L6" t="s">
        <v>259</v>
      </c>
    </row>
    <row r="7" spans="2:12" x14ac:dyDescent="0.2">
      <c r="B7" t="s">
        <v>158</v>
      </c>
      <c r="C7">
        <v>1</v>
      </c>
      <c r="D7">
        <v>100</v>
      </c>
      <c r="L7" t="s">
        <v>255</v>
      </c>
    </row>
    <row r="8" spans="2:12" x14ac:dyDescent="0.2">
      <c r="B8" t="s">
        <v>159</v>
      </c>
      <c r="C8">
        <v>1</v>
      </c>
      <c r="D8">
        <v>100</v>
      </c>
      <c r="L8" t="s">
        <v>254</v>
      </c>
    </row>
    <row r="9" spans="2:12" x14ac:dyDescent="0.2">
      <c r="B9" t="s">
        <v>165</v>
      </c>
      <c r="C9">
        <v>1</v>
      </c>
      <c r="D9">
        <v>100</v>
      </c>
      <c r="L9" t="s">
        <v>256</v>
      </c>
    </row>
    <row r="10" spans="2:12" x14ac:dyDescent="0.2">
      <c r="B10" t="s">
        <v>171</v>
      </c>
      <c r="C10">
        <v>1</v>
      </c>
      <c r="D10">
        <v>100</v>
      </c>
      <c r="E10" t="s">
        <v>166</v>
      </c>
      <c r="L10" t="s">
        <v>257</v>
      </c>
    </row>
    <row r="11" spans="2:12" x14ac:dyDescent="0.2">
      <c r="B11" t="s">
        <v>188</v>
      </c>
      <c r="C11">
        <v>2</v>
      </c>
      <c r="D11">
        <v>100</v>
      </c>
    </row>
    <row r="12" spans="2:12" x14ac:dyDescent="0.2">
      <c r="B12" t="s">
        <v>163</v>
      </c>
      <c r="C12">
        <v>2</v>
      </c>
      <c r="D12">
        <v>100</v>
      </c>
    </row>
    <row r="13" spans="2:12" x14ac:dyDescent="0.2">
      <c r="B13" t="s">
        <v>164</v>
      </c>
      <c r="C13">
        <v>3</v>
      </c>
      <c r="D13">
        <v>100</v>
      </c>
    </row>
    <row r="14" spans="2:12" x14ac:dyDescent="0.2">
      <c r="B14" t="s">
        <v>181</v>
      </c>
      <c r="C14">
        <v>2</v>
      </c>
      <c r="D14">
        <v>100</v>
      </c>
    </row>
    <row r="15" spans="2:12" x14ac:dyDescent="0.2">
      <c r="B15" t="s">
        <v>182</v>
      </c>
      <c r="C15">
        <v>2</v>
      </c>
      <c r="D15">
        <v>100</v>
      </c>
    </row>
    <row r="16" spans="2:12" x14ac:dyDescent="0.2">
      <c r="B16" t="s">
        <v>251</v>
      </c>
    </row>
    <row r="18" spans="2:5" x14ac:dyDescent="0.2">
      <c r="B18" s="144" t="s">
        <v>167</v>
      </c>
      <c r="C18" s="144"/>
    </row>
    <row r="19" spans="2:5" x14ac:dyDescent="0.2">
      <c r="B19" t="s">
        <v>169</v>
      </c>
      <c r="C19">
        <v>1</v>
      </c>
      <c r="D19">
        <v>100</v>
      </c>
      <c r="E19" t="s">
        <v>170</v>
      </c>
    </row>
    <row r="20" spans="2:5" x14ac:dyDescent="0.2">
      <c r="B20" t="s">
        <v>172</v>
      </c>
      <c r="C20">
        <v>2</v>
      </c>
      <c r="D20">
        <v>100</v>
      </c>
      <c r="E20" t="s">
        <v>173</v>
      </c>
    </row>
    <row r="22" spans="2:5" x14ac:dyDescent="0.2">
      <c r="B22" s="144" t="s">
        <v>184</v>
      </c>
      <c r="C22" s="144"/>
    </row>
    <row r="23" spans="2:5" x14ac:dyDescent="0.2">
      <c r="B23" t="s">
        <v>162</v>
      </c>
      <c r="C23">
        <v>3</v>
      </c>
      <c r="D23">
        <v>100</v>
      </c>
      <c r="E23" t="s">
        <v>176</v>
      </c>
    </row>
    <row r="24" spans="2:5" x14ac:dyDescent="0.2">
      <c r="B24" t="s">
        <v>177</v>
      </c>
      <c r="C24">
        <v>3</v>
      </c>
      <c r="D24">
        <v>100</v>
      </c>
      <c r="E24" t="s">
        <v>154</v>
      </c>
    </row>
    <row r="26" spans="2:5" x14ac:dyDescent="0.2">
      <c r="B26" s="144" t="s">
        <v>185</v>
      </c>
    </row>
    <row r="27" spans="2:5" x14ac:dyDescent="0.2">
      <c r="B27" t="s">
        <v>178</v>
      </c>
      <c r="C27">
        <v>1</v>
      </c>
      <c r="D27">
        <v>100</v>
      </c>
      <c r="E27" t="s">
        <v>253</v>
      </c>
    </row>
    <row r="28" spans="2:5" x14ac:dyDescent="0.2">
      <c r="B28" t="s">
        <v>160</v>
      </c>
      <c r="C28">
        <v>2</v>
      </c>
      <c r="D28">
        <v>100</v>
      </c>
      <c r="E28" t="s">
        <v>252</v>
      </c>
    </row>
    <row r="30" spans="2:5" x14ac:dyDescent="0.2">
      <c r="B30" s="144" t="s">
        <v>179</v>
      </c>
      <c r="C30" s="144"/>
    </row>
    <row r="31" spans="2:5" x14ac:dyDescent="0.2">
      <c r="B31" t="s">
        <v>180</v>
      </c>
      <c r="C31">
        <v>3</v>
      </c>
      <c r="D31">
        <v>100</v>
      </c>
      <c r="E31" t="s">
        <v>186</v>
      </c>
    </row>
    <row r="32" spans="2:5" x14ac:dyDescent="0.2">
      <c r="B32" t="s">
        <v>183</v>
      </c>
      <c r="C32">
        <v>3</v>
      </c>
      <c r="D32">
        <v>100</v>
      </c>
      <c r="E32" t="s">
        <v>187</v>
      </c>
    </row>
    <row r="34" spans="2:5" x14ac:dyDescent="0.2">
      <c r="B34" s="144" t="s">
        <v>266</v>
      </c>
    </row>
    <row r="35" spans="2:5" x14ac:dyDescent="0.2">
      <c r="B35" t="s">
        <v>237</v>
      </c>
      <c r="C35">
        <v>2</v>
      </c>
      <c r="D35">
        <v>100</v>
      </c>
    </row>
    <row r="36" spans="2:5" x14ac:dyDescent="0.2">
      <c r="B36" t="s">
        <v>265</v>
      </c>
      <c r="C36">
        <v>2</v>
      </c>
      <c r="D36">
        <v>100</v>
      </c>
      <c r="E36" t="s">
        <v>246</v>
      </c>
    </row>
    <row r="37" spans="2:5" x14ac:dyDescent="0.2">
      <c r="B37" t="s">
        <v>222</v>
      </c>
      <c r="C37">
        <v>3</v>
      </c>
      <c r="D37">
        <v>100</v>
      </c>
    </row>
    <row r="38" spans="2:5" x14ac:dyDescent="0.2">
      <c r="B38" t="s">
        <v>153</v>
      </c>
      <c r="C38">
        <v>2</v>
      </c>
      <c r="D38">
        <v>100</v>
      </c>
    </row>
    <row r="39" spans="2:5" x14ac:dyDescent="0.2">
      <c r="B39" t="s">
        <v>247</v>
      </c>
      <c r="C39">
        <v>2</v>
      </c>
      <c r="E39" t="s">
        <v>248</v>
      </c>
    </row>
    <row r="40" spans="2:5" x14ac:dyDescent="0.2">
      <c r="B40" t="s">
        <v>250</v>
      </c>
      <c r="C40">
        <v>1</v>
      </c>
      <c r="E40" t="s">
        <v>249</v>
      </c>
    </row>
    <row r="42" spans="2:5" x14ac:dyDescent="0.2">
      <c r="B42" s="144" t="s">
        <v>155</v>
      </c>
    </row>
    <row r="43" spans="2:5" x14ac:dyDescent="0.2">
      <c r="B43" t="s">
        <v>105</v>
      </c>
      <c r="C43">
        <v>1</v>
      </c>
      <c r="D43">
        <v>100</v>
      </c>
    </row>
    <row r="44" spans="2:5" x14ac:dyDescent="0.2">
      <c r="B44" t="s">
        <v>156</v>
      </c>
      <c r="C44">
        <v>1</v>
      </c>
      <c r="D44">
        <v>100</v>
      </c>
    </row>
    <row r="45" spans="2:5" x14ac:dyDescent="0.2">
      <c r="B45" t="s">
        <v>157</v>
      </c>
      <c r="C45">
        <v>1</v>
      </c>
      <c r="D45">
        <v>100</v>
      </c>
    </row>
  </sheetData>
  <phoneticPr fontId="9" type="noConversion"/>
  <dataValidations disablePrompts="1" count="2">
    <dataValidation type="list" allowBlank="1" showInputMessage="1" showErrorMessage="1" errorTitle="retype" error="try 0 , 25, 50 or 100" sqref="D42:D47 D22:D39 D19 D7:D15">
      <formula1>"0, 25, 50, 75, 100"</formula1>
    </dataValidation>
    <dataValidation type="list" allowBlank="1" showInputMessage="1" showErrorMessage="1" sqref="C18:C33 C35:C37 C7:C14">
      <formula1>"1, 2, 3"</formula1>
    </dataValidation>
  </dataValidations>
  <pageMargins left="0.75" right="0.75" top="1" bottom="1"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B1:O103"/>
  <sheetViews>
    <sheetView topLeftCell="A3" zoomScaleNormal="100" workbookViewId="0">
      <selection activeCell="A4" sqref="A4"/>
    </sheetView>
  </sheetViews>
  <sheetFormatPr defaultRowHeight="12.75" x14ac:dyDescent="0.2"/>
  <cols>
    <col min="2" max="2" width="18.140625" customWidth="1"/>
    <col min="3" max="3" width="14.85546875" bestFit="1" customWidth="1"/>
    <col min="6" max="6" width="24.42578125" customWidth="1"/>
    <col min="9" max="9" width="15.5703125" bestFit="1" customWidth="1"/>
    <col min="11" max="11" width="38.7109375" bestFit="1" customWidth="1"/>
    <col min="14" max="14" width="39.140625" bestFit="1" customWidth="1"/>
    <col min="15" max="15" width="6.5703125" bestFit="1" customWidth="1"/>
    <col min="24" max="24" width="34.7109375" bestFit="1" customWidth="1"/>
    <col min="25" max="27" width="34.7109375" customWidth="1"/>
    <col min="28" max="28" width="17.42578125" bestFit="1" customWidth="1"/>
    <col min="29" max="29" width="17.7109375" bestFit="1" customWidth="1"/>
    <col min="30" max="30" width="24.85546875" bestFit="1" customWidth="1"/>
    <col min="31" max="31" width="21.7109375" bestFit="1" customWidth="1"/>
  </cols>
  <sheetData>
    <row r="1" spans="2:15" x14ac:dyDescent="0.2">
      <c r="B1" s="170" t="s">
        <v>308</v>
      </c>
    </row>
    <row r="3" spans="2:15" x14ac:dyDescent="0.2">
      <c r="B3" s="163" t="s">
        <v>145</v>
      </c>
      <c r="C3" s="163" t="s">
        <v>146</v>
      </c>
      <c r="F3" s="163" t="s">
        <v>307</v>
      </c>
      <c r="I3" s="163" t="s">
        <v>318</v>
      </c>
      <c r="N3" s="163" t="s">
        <v>359</v>
      </c>
      <c r="O3" s="163" t="s">
        <v>360</v>
      </c>
    </row>
    <row r="4" spans="2:15" x14ac:dyDescent="0.2">
      <c r="B4" s="243">
        <v>1</v>
      </c>
      <c r="C4" s="243">
        <v>1</v>
      </c>
      <c r="F4" s="172">
        <v>50</v>
      </c>
      <c r="I4" s="233" t="s">
        <v>484</v>
      </c>
      <c r="K4" s="191" t="s">
        <v>571</v>
      </c>
      <c r="N4" s="171" t="str">
        <f ca="1">IF(ROW()-3&lt;=TS_Count,SWDATA!C4,"")</f>
        <v>Orders (Units)</v>
      </c>
      <c r="O4" s="171">
        <f ca="1">IF(LEN(N4)&gt;0,ROW(SWDATA!C4)+15,"")</f>
        <v>19</v>
      </c>
    </row>
    <row r="5" spans="2:15" x14ac:dyDescent="0.2">
      <c r="B5" s="243">
        <v>1</v>
      </c>
      <c r="C5" s="243">
        <v>2</v>
      </c>
      <c r="N5" s="171" t="str">
        <f ca="1">IF(ROW()-3&lt;=TS_Count,SWDATA!C5,"")</f>
        <v>Deliveries (Units)</v>
      </c>
      <c r="O5" s="171">
        <f ca="1">IF(LEN(N5)&gt;0,ROW(SWDATA!C5)+15,"")</f>
        <v>20</v>
      </c>
    </row>
    <row r="6" spans="2:15" x14ac:dyDescent="0.2">
      <c r="B6" s="243">
        <v>1</v>
      </c>
      <c r="C6" s="243">
        <v>3</v>
      </c>
      <c r="F6" s="163" t="s">
        <v>301</v>
      </c>
      <c r="I6" s="163" t="s">
        <v>320</v>
      </c>
      <c r="N6" s="171" t="str">
        <f ca="1">IF(ROW()-3&lt;=TS_Count,SWDATA!C6,"")</f>
        <v>Past Due Backlog (Units)</v>
      </c>
      <c r="O6" s="171">
        <f ca="1">IF(LEN(N6)&gt;0,ROW(SWDATA!C6)+15,"")</f>
        <v>21</v>
      </c>
    </row>
    <row r="7" spans="2:15" x14ac:dyDescent="0.2">
      <c r="B7" s="243">
        <v>2</v>
      </c>
      <c r="C7" s="243">
        <v>4</v>
      </c>
      <c r="F7" s="172" t="s">
        <v>572</v>
      </c>
      <c r="I7" s="172">
        <f ca="1">COUNTIF(INDIRECT("SWDATA!$E:$E"),"PARENT00001")</f>
        <v>23</v>
      </c>
      <c r="N7" s="171" t="str">
        <f ca="1">IF(ROW()-3&lt;=TS_Count,SWDATA!C7,"")</f>
        <v>Last Month Locked Configuration Based Plan (Units)</v>
      </c>
      <c r="O7" s="171">
        <f ca="1">IF(LEN(N7)&gt;0,ROW(SWDATA!C7)+15,"")</f>
        <v>22</v>
      </c>
    </row>
    <row r="8" spans="2:15" x14ac:dyDescent="0.2">
      <c r="B8" s="243">
        <v>2</v>
      </c>
      <c r="C8" s="243">
        <v>5</v>
      </c>
      <c r="N8" s="171" t="str">
        <f ca="1">IF(ROW()-3&lt;=TS_Count,SWDATA!C8,"")</f>
        <v>Configuration Based Plan (Units)</v>
      </c>
      <c r="O8" s="171">
        <f ca="1">IF(LEN(N8)&gt;0,ROW(SWDATA!C8)+15,"")</f>
        <v>23</v>
      </c>
    </row>
    <row r="9" spans="2:15" x14ac:dyDescent="0.2">
      <c r="B9" s="243">
        <v>2</v>
      </c>
      <c r="C9" s="243">
        <v>6</v>
      </c>
      <c r="F9" s="163" t="s">
        <v>302</v>
      </c>
      <c r="I9" t="s">
        <v>354</v>
      </c>
      <c r="N9" s="171" t="str">
        <f ca="1">IF(ROW()-3&lt;=TS_Count,SWDATA!C9,"")</f>
        <v>Locked Configuration Based Plan (Units)</v>
      </c>
      <c r="O9" s="171">
        <f ca="1">IF(LEN(N9)&gt;0,ROW(SWDATA!C9)+15,"")</f>
        <v>24</v>
      </c>
    </row>
    <row r="10" spans="2:15" x14ac:dyDescent="0.2">
      <c r="B10" s="243">
        <v>3</v>
      </c>
      <c r="C10" s="243">
        <v>7</v>
      </c>
      <c r="F10" s="245" t="s">
        <v>495</v>
      </c>
      <c r="I10" s="172">
        <f>Number_of_Items</f>
        <v>1</v>
      </c>
      <c r="N10" s="171" t="str">
        <f ca="1">IF(ROW()-3&lt;=TS_Count,SWDATA!C10,"")</f>
        <v>Last Month Regional CBP Adj (Units)</v>
      </c>
      <c r="O10" s="171">
        <f ca="1">IF(LEN(N10)&gt;0,ROW(SWDATA!C10)+15,"")</f>
        <v>25</v>
      </c>
    </row>
    <row r="11" spans="2:15" x14ac:dyDescent="0.2">
      <c r="B11" s="243">
        <v>3</v>
      </c>
      <c r="C11" s="243">
        <v>8</v>
      </c>
      <c r="F11" s="301" t="str">
        <f ca="1">HYPERLINK(Current_Period_Link,"test link here...")</f>
        <v>test link here...</v>
      </c>
      <c r="N11" s="171" t="str">
        <f ca="1">IF(ROW()-3&lt;=TS_Count,SWDATA!C11,"")</f>
        <v>Regional Confirm CBP (Units)</v>
      </c>
      <c r="O11" s="171">
        <f ca="1">IF(LEN(N11)&gt;0,ROW(SWDATA!C11)+15,"")</f>
        <v>26</v>
      </c>
    </row>
    <row r="12" spans="2:15" x14ac:dyDescent="0.2">
      <c r="B12" s="243">
        <v>3</v>
      </c>
      <c r="C12" s="243">
        <v>9</v>
      </c>
      <c r="I12" t="s">
        <v>355</v>
      </c>
      <c r="N12" s="171" t="str">
        <f ca="1">IF(ROW()-3&lt;=TS_Count,SWDATA!C12,"")</f>
        <v>Region CBP Adj (Units)</v>
      </c>
      <c r="O12" s="171">
        <f ca="1">IF(LEN(N12)&gt;0,ROW(SWDATA!C12)+15,"")</f>
        <v>27</v>
      </c>
    </row>
    <row r="13" spans="2:15" x14ac:dyDescent="0.2">
      <c r="B13" s="243">
        <v>4</v>
      </c>
      <c r="C13" s="243">
        <v>10</v>
      </c>
      <c r="F13" s="163" t="s">
        <v>310</v>
      </c>
      <c r="I13" s="172">
        <f>LEN(I10)</f>
        <v>1</v>
      </c>
      <c r="J13">
        <v>3</v>
      </c>
      <c r="N13" s="171" t="str">
        <f ca="1">IF(ROW()-3&lt;=TS_Count,SWDATA!C13,"")</f>
        <v>Region Adj (Units)</v>
      </c>
      <c r="O13" s="171">
        <f ca="1">IF(LEN(N13)&gt;0,ROW(SWDATA!C13)+15,"")</f>
        <v>28</v>
      </c>
    </row>
    <row r="14" spans="2:15" x14ac:dyDescent="0.2">
      <c r="B14" s="243">
        <v>4</v>
      </c>
      <c r="C14" s="243">
        <v>11</v>
      </c>
      <c r="F14" s="172" t="s">
        <v>352</v>
      </c>
      <c r="N14" s="171" t="str">
        <f ca="1">IF(ROW()-3&lt;=TS_Count,SWDATA!C14,"")</f>
        <v>Latest Estimate (units)</v>
      </c>
      <c r="O14" s="171">
        <f ca="1">IF(LEN(N14)&gt;0,ROW(SWDATA!C14)+15,"")</f>
        <v>29</v>
      </c>
    </row>
    <row r="15" spans="2:15" x14ac:dyDescent="0.2">
      <c r="B15" s="243">
        <v>4</v>
      </c>
      <c r="C15" s="243">
        <v>12</v>
      </c>
      <c r="N15" s="171" t="str">
        <f ca="1">IF(ROW()-3&lt;=TS_Count,SWDATA!C15,"")</f>
        <v>CT Value Based Plan (Units)</v>
      </c>
      <c r="O15" s="171">
        <f ca="1">IF(LEN(N15)&gt;0,ROW(SWDATA!C15)+15,"")</f>
        <v>30</v>
      </c>
    </row>
    <row r="16" spans="2:15" x14ac:dyDescent="0.2">
      <c r="K16" t="s">
        <v>364</v>
      </c>
      <c r="N16" s="171" t="str">
        <f ca="1">IF(ROW()-3&lt;=TS_Count,SWDATA!C16,"")</f>
        <v>VBP plus CBP Total (Units)</v>
      </c>
      <c r="O16" s="171">
        <f ca="1">IF(LEN(N16)&gt;0,ROW(SWDATA!C16)+15,"")</f>
        <v>31</v>
      </c>
    </row>
    <row r="17" spans="2:15" x14ac:dyDescent="0.2">
      <c r="F17" s="170" t="s">
        <v>311</v>
      </c>
      <c r="K17" t="s">
        <v>481</v>
      </c>
      <c r="N17" s="171" t="str">
        <f ca="1">IF(ROW()-3&lt;=TS_Count,SWDATA!C17,"")</f>
        <v>Locked CT Value Based Plan (Units)</v>
      </c>
      <c r="O17" s="171">
        <f ca="1">IF(LEN(N17)&gt;0,ROW(SWDATA!C17)+15,"")</f>
        <v>32</v>
      </c>
    </row>
    <row r="18" spans="2:15" x14ac:dyDescent="0.2">
      <c r="B18" s="163" t="s">
        <v>319</v>
      </c>
      <c r="F18" s="164" t="s">
        <v>313</v>
      </c>
      <c r="K18" t="s">
        <v>482</v>
      </c>
      <c r="N18" s="171" t="str">
        <f ca="1">IF(ROW()-3&lt;=TS_Count,SWDATA!C18,"")</f>
        <v>Locked VBP plus CBP Total (Units)</v>
      </c>
      <c r="O18" s="171">
        <f ca="1">IF(LEN(N18)&gt;0,ROW(SWDATA!C18)+15,"")</f>
        <v>33</v>
      </c>
    </row>
    <row r="19" spans="2:15" x14ac:dyDescent="0.2">
      <c r="B19" s="244" t="s">
        <v>565</v>
      </c>
      <c r="F19" s="164" t="s">
        <v>346</v>
      </c>
      <c r="N19" s="171" t="str">
        <f ca="1">IF(ROW()-3&lt;=TS_Count,SWDATA!C19,"")</f>
        <v>Last Month Locked CT Value Based Plan (Units)</v>
      </c>
      <c r="O19" s="171">
        <f ca="1">IF(LEN(N19)&gt;0,ROW(SWDATA!C19)+15,"")</f>
        <v>34</v>
      </c>
    </row>
    <row r="20" spans="2:15" x14ac:dyDescent="0.2">
      <c r="B20" s="244" t="s">
        <v>566</v>
      </c>
      <c r="F20" s="164" t="s">
        <v>347</v>
      </c>
      <c r="N20" s="171" t="str">
        <f ca="1">IF(ROW()-3&lt;=TS_Count,SWDATA!C20,"")</f>
        <v>Last Month Locked VBP plus CBP Total (Units)</v>
      </c>
      <c r="O20" s="171">
        <f ca="1">IF(LEN(N20)&gt;0,ROW(SWDATA!C20)+15,"")</f>
        <v>35</v>
      </c>
    </row>
    <row r="21" spans="2:15" x14ac:dyDescent="0.2">
      <c r="B21" s="244" t="s">
        <v>567</v>
      </c>
      <c r="F21" s="164" t="s">
        <v>312</v>
      </c>
      <c r="G21" s="137"/>
      <c r="N21" s="171" t="str">
        <f ca="1">IF(ROW()-3&lt;=TS_Count,SWDATA!C21,"")</f>
        <v>Last Month Regional VBP Adj (Units)</v>
      </c>
      <c r="O21" s="171">
        <f ca="1">IF(LEN(N21)&gt;0,ROW(SWDATA!C21)+15,"")</f>
        <v>36</v>
      </c>
    </row>
    <row r="22" spans="2:15" x14ac:dyDescent="0.2">
      <c r="B22" s="244" t="s">
        <v>568</v>
      </c>
      <c r="F22" s="164" t="s">
        <v>314</v>
      </c>
      <c r="N22" s="171" t="str">
        <f ca="1">IF(ROW()-3&lt;=TS_Count,SWDATA!C22,"")</f>
        <v>Last Month Regional VBP plus CBP Total (Units)</v>
      </c>
      <c r="O22" s="171">
        <f ca="1">IF(LEN(N22)&gt;0,ROW(SWDATA!C22)+15,"")</f>
        <v>37</v>
      </c>
    </row>
    <row r="23" spans="2:15" x14ac:dyDescent="0.2">
      <c r="B23" s="244" t="s">
        <v>569</v>
      </c>
      <c r="F23" s="164" t="s">
        <v>315</v>
      </c>
      <c r="N23" s="171" t="str">
        <f ca="1">IF(ROW()-3&lt;=TS_Count,SWDATA!C23,"")</f>
        <v>Regional Confirm VBP (Units)</v>
      </c>
      <c r="O23" s="171">
        <f ca="1">IF(LEN(N23)&gt;0,ROW(SWDATA!C23)+15,"")</f>
        <v>38</v>
      </c>
    </row>
    <row r="24" spans="2:15" x14ac:dyDescent="0.2">
      <c r="B24" s="244" t="s">
        <v>570</v>
      </c>
      <c r="F24" s="164" t="s">
        <v>316</v>
      </c>
      <c r="N24" s="171" t="str">
        <f ca="1">IF(ROW()-3&lt;=TS_Count,SWDATA!C24,"")</f>
        <v xml:space="preserve">Regional Confirm VBP detail (Units) </v>
      </c>
      <c r="O24" s="171">
        <f ca="1">IF(LEN(N24)&gt;0,ROW(SWDATA!C24)+15,"")</f>
        <v>39</v>
      </c>
    </row>
    <row r="25" spans="2:15" ht="15" x14ac:dyDescent="0.25">
      <c r="B25" s="244" t="s">
        <v>266</v>
      </c>
      <c r="C25" s="254"/>
      <c r="F25" s="164" t="s">
        <v>317</v>
      </c>
      <c r="N25" s="171" t="str">
        <f ca="1">IF(ROW()-3&lt;=TS_Count,SWDATA!C25,"")</f>
        <v>Regional VBP plus CBP Total (Units)</v>
      </c>
      <c r="O25" s="171">
        <f ca="1">IF(LEN(N25)&gt;0,ROW(SWDATA!C25)+15,"")</f>
        <v>40</v>
      </c>
    </row>
    <row r="26" spans="2:15" x14ac:dyDescent="0.2">
      <c r="B26" s="171"/>
      <c r="F26" s="164" t="s">
        <v>348</v>
      </c>
      <c r="N26" s="171" t="str">
        <f ca="1">IF(ROW()-3&lt;=TS_Count,SWDATA!C26,"")</f>
        <v>Region VBP Adj (Units)</v>
      </c>
      <c r="O26" s="171">
        <f ca="1">IF(LEN(N26)&gt;0,ROW(SWDATA!C26)+15,"")</f>
        <v>41</v>
      </c>
    </row>
    <row r="27" spans="2:15" x14ac:dyDescent="0.2">
      <c r="B27" s="171"/>
      <c r="N27" s="171" t="str">
        <f ca="1">IF(ROW()-3&lt;=TS_Count,SWDATA!C27,"")</f>
        <v/>
      </c>
      <c r="O27" s="171" t="str">
        <f ca="1">IF(LEN(N27)&gt;0,ROW(SWDATA!C27)+15,"")</f>
        <v/>
      </c>
    </row>
    <row r="28" spans="2:15" x14ac:dyDescent="0.2">
      <c r="B28" s="171"/>
      <c r="N28" s="171" t="str">
        <f ca="1">IF(ROW()-3&lt;=TS_Count,SWDATA!C28,"")</f>
        <v/>
      </c>
      <c r="O28" s="171" t="str">
        <f ca="1">IF(LEN(N28)&gt;0,ROW(SWDATA!C28)+15,"")</f>
        <v/>
      </c>
    </row>
    <row r="29" spans="2:15" x14ac:dyDescent="0.2">
      <c r="B29" s="171"/>
      <c r="N29" s="171" t="str">
        <f ca="1">IF(ROW()-3&lt;=TS_Count,SWDATA!C29,"")</f>
        <v/>
      </c>
      <c r="O29" s="171" t="str">
        <f ca="1">IF(LEN(N29)&gt;0,ROW(SWDATA!C29)+15,"")</f>
        <v/>
      </c>
    </row>
    <row r="30" spans="2:15" x14ac:dyDescent="0.2">
      <c r="B30" s="171"/>
      <c r="N30" s="171" t="str">
        <f ca="1">IF(ROW()-3&lt;=TS_Count,SWDATA!C30,"")</f>
        <v/>
      </c>
      <c r="O30" s="171" t="str">
        <f ca="1">IF(LEN(N30)&gt;0,ROW(SWDATA!C30)+15,"")</f>
        <v/>
      </c>
    </row>
    <row r="31" spans="2:15" x14ac:dyDescent="0.2">
      <c r="B31" s="171"/>
      <c r="N31" s="171" t="str">
        <f ca="1">IF(ROW()-3&lt;=TS_Count,SWDATA!C31,"")</f>
        <v/>
      </c>
      <c r="O31" s="171" t="str">
        <f ca="1">IF(LEN(N31)&gt;0,ROW(SWDATA!C31)+15,"")</f>
        <v/>
      </c>
    </row>
    <row r="32" spans="2:15" x14ac:dyDescent="0.2">
      <c r="N32" s="171" t="str">
        <f ca="1">IF(ROW()-3&lt;=TS_Count,SWDATA!C32,"")</f>
        <v/>
      </c>
      <c r="O32" s="171" t="str">
        <f ca="1">IF(LEN(N32)&gt;0,ROW(SWDATA!C32)+15,"")</f>
        <v/>
      </c>
    </row>
    <row r="33" spans="14:15" x14ac:dyDescent="0.2">
      <c r="N33" s="171" t="str">
        <f ca="1">IF(ROW()-3&lt;=TS_Count,SWDATA!C33,"")</f>
        <v/>
      </c>
      <c r="O33" s="171" t="str">
        <f ca="1">IF(LEN(N33)&gt;0,ROW(SWDATA!C33)+15,"")</f>
        <v/>
      </c>
    </row>
    <row r="34" spans="14:15" x14ac:dyDescent="0.2">
      <c r="N34" s="171" t="str">
        <f ca="1">IF(ROW()-3&lt;=TS_Count,SWDATA!C34,"")</f>
        <v/>
      </c>
      <c r="O34" s="171" t="str">
        <f ca="1">IF(LEN(N34)&gt;0,ROW(SWDATA!C34)+15,"")</f>
        <v/>
      </c>
    </row>
    <row r="35" spans="14:15" x14ac:dyDescent="0.2">
      <c r="N35" s="171" t="str">
        <f ca="1">IF(ROW()-3&lt;=TS_Count,SWDATA!C35,"")</f>
        <v/>
      </c>
      <c r="O35" s="171" t="str">
        <f ca="1">IF(LEN(N35)&gt;0,ROW(SWDATA!C35)+15,"")</f>
        <v/>
      </c>
    </row>
    <row r="36" spans="14:15" x14ac:dyDescent="0.2">
      <c r="N36" s="171" t="str">
        <f ca="1">IF(ROW()-3&lt;=TS_Count,SWDATA!C36,"")</f>
        <v/>
      </c>
      <c r="O36" s="171" t="str">
        <f ca="1">IF(LEN(N36)&gt;0,ROW(SWDATA!C36)+15,"")</f>
        <v/>
      </c>
    </row>
    <row r="37" spans="14:15" x14ac:dyDescent="0.2">
      <c r="N37" s="171" t="str">
        <f ca="1">IF(ROW()-3&lt;=TS_Count,SWDATA!C37,"")</f>
        <v/>
      </c>
      <c r="O37" s="171" t="str">
        <f ca="1">IF(LEN(N37)&gt;0,ROW(SWDATA!C37)+15,"")</f>
        <v/>
      </c>
    </row>
    <row r="38" spans="14:15" x14ac:dyDescent="0.2">
      <c r="N38" s="171" t="str">
        <f ca="1">IF(ROW()-3&lt;=TS_Count,SWDATA!C38,"")</f>
        <v/>
      </c>
      <c r="O38" s="171" t="str">
        <f ca="1">IF(LEN(N38)&gt;0,ROW(SWDATA!C38)+15,"")</f>
        <v/>
      </c>
    </row>
    <row r="39" spans="14:15" x14ac:dyDescent="0.2">
      <c r="N39" s="171" t="str">
        <f ca="1">IF(ROW()-3&lt;=TS_Count,SWDATA!C39,"")</f>
        <v/>
      </c>
      <c r="O39" s="171" t="str">
        <f ca="1">IF(LEN(N39)&gt;0,ROW(SWDATA!C39)+15,"")</f>
        <v/>
      </c>
    </row>
    <row r="40" spans="14:15" x14ac:dyDescent="0.2">
      <c r="N40" s="171" t="str">
        <f ca="1">IF(ROW()-3&lt;=TS_Count,SWDATA!C40,"")</f>
        <v/>
      </c>
      <c r="O40" s="171" t="str">
        <f ca="1">IF(LEN(N40)&gt;0,ROW(SWDATA!C40)+15,"")</f>
        <v/>
      </c>
    </row>
    <row r="41" spans="14:15" x14ac:dyDescent="0.2">
      <c r="N41" s="171" t="str">
        <f ca="1">IF(ROW()-3&lt;=TS_Count,SWDATA!C41,"")</f>
        <v/>
      </c>
      <c r="O41" s="171" t="str">
        <f ca="1">IF(LEN(N41)&gt;0,ROW(SWDATA!C41)+15,"")</f>
        <v/>
      </c>
    </row>
    <row r="42" spans="14:15" x14ac:dyDescent="0.2">
      <c r="N42" s="171" t="str">
        <f ca="1">IF(ROW()-3&lt;=TS_Count,SWDATA!C42,"")</f>
        <v/>
      </c>
      <c r="O42" s="171" t="str">
        <f ca="1">IF(LEN(N42)&gt;0,ROW(SWDATA!C42)+15,"")</f>
        <v/>
      </c>
    </row>
    <row r="43" spans="14:15" x14ac:dyDescent="0.2">
      <c r="N43" s="171" t="str">
        <f ca="1">IF(ROW()-3&lt;=TS_Count,SWDATA!C43,"")</f>
        <v/>
      </c>
      <c r="O43" s="171" t="str">
        <f ca="1">IF(LEN(N43)&gt;0,ROW(SWDATA!C43)+15,"")</f>
        <v/>
      </c>
    </row>
    <row r="44" spans="14:15" x14ac:dyDescent="0.2">
      <c r="N44" s="171" t="str">
        <f ca="1">IF(ROW()-3&lt;=TS_Count,SWDATA!C44,"")</f>
        <v/>
      </c>
      <c r="O44" s="171" t="str">
        <f ca="1">IF(LEN(N44)&gt;0,ROW(SWDATA!C44)+15,"")</f>
        <v/>
      </c>
    </row>
    <row r="45" spans="14:15" x14ac:dyDescent="0.2">
      <c r="N45" s="171" t="str">
        <f ca="1">IF(ROW()-3&lt;=TS_Count,SWDATA!C45,"")</f>
        <v/>
      </c>
      <c r="O45" s="171" t="str">
        <f ca="1">IF(LEN(N45)&gt;0,ROW(SWDATA!C45)+15,"")</f>
        <v/>
      </c>
    </row>
    <row r="46" spans="14:15" x14ac:dyDescent="0.2">
      <c r="N46" s="171" t="str">
        <f ca="1">IF(ROW()-3&lt;=TS_Count,SWDATA!C46,"")</f>
        <v/>
      </c>
      <c r="O46" s="171" t="str">
        <f ca="1">IF(LEN(N46)&gt;0,ROW(SWDATA!C46)+15,"")</f>
        <v/>
      </c>
    </row>
    <row r="47" spans="14:15" x14ac:dyDescent="0.2">
      <c r="N47" s="171" t="str">
        <f ca="1">IF(ROW()-3&lt;=TS_Count,SWDATA!C47,"")</f>
        <v/>
      </c>
      <c r="O47" s="171" t="str">
        <f ca="1">IF(LEN(N47)&gt;0,ROW(SWDATA!C47)+15,"")</f>
        <v/>
      </c>
    </row>
    <row r="48" spans="14:15" x14ac:dyDescent="0.2">
      <c r="N48" s="171" t="str">
        <f ca="1">IF(ROW()-3&lt;=TS_Count,SWDATA!C48,"")</f>
        <v/>
      </c>
      <c r="O48" s="171" t="str">
        <f ca="1">IF(LEN(N48)&gt;0,ROW(SWDATA!C48)+15,"")</f>
        <v/>
      </c>
    </row>
    <row r="49" spans="14:15" x14ac:dyDescent="0.2">
      <c r="N49" s="171" t="str">
        <f ca="1">IF(ROW()-3&lt;=TS_Count,SWDATA!C49,"")</f>
        <v/>
      </c>
      <c r="O49" s="171" t="str">
        <f ca="1">IF(LEN(N49)&gt;0,ROW(SWDATA!C49)+15,"")</f>
        <v/>
      </c>
    </row>
    <row r="50" spans="14:15" x14ac:dyDescent="0.2">
      <c r="N50" s="171" t="str">
        <f ca="1">IF(ROW()-3&lt;=TS_Count,SWDATA!C50,"")</f>
        <v/>
      </c>
      <c r="O50" s="171" t="str">
        <f ca="1">IF(LEN(N50)&gt;0,ROW(SWDATA!C50)+15,"")</f>
        <v/>
      </c>
    </row>
    <row r="51" spans="14:15" x14ac:dyDescent="0.2">
      <c r="N51" s="171" t="str">
        <f ca="1">IF(ROW()-3&lt;=TS_Count,SWDATA!C51,"")</f>
        <v/>
      </c>
      <c r="O51" s="171" t="str">
        <f ca="1">IF(LEN(N51)&gt;0,ROW(SWDATA!C51)+15,"")</f>
        <v/>
      </c>
    </row>
    <row r="52" spans="14:15" x14ac:dyDescent="0.2">
      <c r="N52" s="171" t="str">
        <f ca="1">IF(ROW()-3&lt;=TS_Count,SWDATA!C52,"")</f>
        <v/>
      </c>
      <c r="O52" s="171" t="str">
        <f ca="1">IF(LEN(N52)&gt;0,ROW(SWDATA!C52)+15,"")</f>
        <v/>
      </c>
    </row>
    <row r="53" spans="14:15" x14ac:dyDescent="0.2">
      <c r="N53" s="171" t="str">
        <f ca="1">IF(ROW()-3&lt;=TS_Count,SWDATA!C53,"")</f>
        <v/>
      </c>
      <c r="O53" s="171" t="str">
        <f ca="1">IF(LEN(N53)&gt;0,ROW(SWDATA!C53)+15,"")</f>
        <v/>
      </c>
    </row>
    <row r="54" spans="14:15" x14ac:dyDescent="0.2">
      <c r="N54" s="171" t="str">
        <f ca="1">IF(ROW()-3&lt;=TS_Count,SWDATA!C54,"")</f>
        <v/>
      </c>
      <c r="O54" s="171" t="str">
        <f ca="1">IF(LEN(N54)&gt;0,ROW(SWDATA!C54)+15,"")</f>
        <v/>
      </c>
    </row>
    <row r="55" spans="14:15" x14ac:dyDescent="0.2">
      <c r="N55" s="171" t="str">
        <f ca="1">IF(ROW()-3&lt;=TS_Count,SWDATA!C55,"")</f>
        <v/>
      </c>
      <c r="O55" s="171" t="str">
        <f ca="1">IF(LEN(N55)&gt;0,ROW(SWDATA!C55)+15,"")</f>
        <v/>
      </c>
    </row>
    <row r="56" spans="14:15" x14ac:dyDescent="0.2">
      <c r="N56" s="171" t="str">
        <f ca="1">IF(ROW()-3&lt;=TS_Count,SWDATA!C56,"")</f>
        <v/>
      </c>
      <c r="O56" s="171" t="str">
        <f ca="1">IF(LEN(N56)&gt;0,ROW(SWDATA!C56)+15,"")</f>
        <v/>
      </c>
    </row>
    <row r="57" spans="14:15" x14ac:dyDescent="0.2">
      <c r="N57" s="171" t="str">
        <f ca="1">IF(ROW()-3&lt;=TS_Count,SWDATA!C57,"")</f>
        <v/>
      </c>
      <c r="O57" s="171" t="str">
        <f ca="1">IF(LEN(N57)&gt;0,ROW(SWDATA!C57)+15,"")</f>
        <v/>
      </c>
    </row>
    <row r="58" spans="14:15" x14ac:dyDescent="0.2">
      <c r="N58" s="171" t="str">
        <f ca="1">IF(ROW()-3&lt;=TS_Count,SWDATA!C58,"")</f>
        <v/>
      </c>
      <c r="O58" s="171" t="str">
        <f ca="1">IF(LEN(N58)&gt;0,ROW(SWDATA!C58)+15,"")</f>
        <v/>
      </c>
    </row>
    <row r="59" spans="14:15" x14ac:dyDescent="0.2">
      <c r="N59" s="171" t="str">
        <f ca="1">IF(ROW()-3&lt;=TS_Count,SWDATA!C59,"")</f>
        <v/>
      </c>
      <c r="O59" s="171" t="str">
        <f ca="1">IF(LEN(N59)&gt;0,ROW(SWDATA!C59)+15,"")</f>
        <v/>
      </c>
    </row>
    <row r="60" spans="14:15" x14ac:dyDescent="0.2">
      <c r="N60" s="171" t="str">
        <f ca="1">IF(ROW()-3&lt;=TS_Count,SWDATA!C60,"")</f>
        <v/>
      </c>
      <c r="O60" s="171" t="str">
        <f ca="1">IF(LEN(N60)&gt;0,ROW(SWDATA!C60)+15,"")</f>
        <v/>
      </c>
    </row>
    <row r="61" spans="14:15" x14ac:dyDescent="0.2">
      <c r="N61" s="171" t="str">
        <f ca="1">IF(ROW()-3&lt;=TS_Count,SWDATA!C61,"")</f>
        <v/>
      </c>
      <c r="O61" s="171" t="str">
        <f ca="1">IF(LEN(N61)&gt;0,ROW(SWDATA!C61)+15,"")</f>
        <v/>
      </c>
    </row>
    <row r="62" spans="14:15" x14ac:dyDescent="0.2">
      <c r="N62" s="171" t="str">
        <f ca="1">IF(ROW()-3&lt;=TS_Count,SWDATA!C62,"")</f>
        <v/>
      </c>
      <c r="O62" s="171" t="str">
        <f ca="1">IF(LEN(N62)&gt;0,ROW(SWDATA!C62)+15,"")</f>
        <v/>
      </c>
    </row>
    <row r="63" spans="14:15" x14ac:dyDescent="0.2">
      <c r="N63" s="171" t="str">
        <f ca="1">IF(ROW()-3&lt;=TS_Count,SWDATA!C63,"")</f>
        <v/>
      </c>
      <c r="O63" s="171" t="str">
        <f ca="1">IF(LEN(N63)&gt;0,ROW(SWDATA!C63)+15,"")</f>
        <v/>
      </c>
    </row>
    <row r="64" spans="14:15" x14ac:dyDescent="0.2">
      <c r="N64" s="171" t="str">
        <f ca="1">IF(ROW()-3&lt;=TS_Count,SWDATA!C64,"")</f>
        <v/>
      </c>
      <c r="O64" s="171" t="str">
        <f ca="1">IF(LEN(N64)&gt;0,ROW(SWDATA!C64)+15,"")</f>
        <v/>
      </c>
    </row>
    <row r="65" spans="14:15" x14ac:dyDescent="0.2">
      <c r="N65" s="171" t="str">
        <f ca="1">IF(ROW()-3&lt;=TS_Count,SWDATA!C65,"")</f>
        <v/>
      </c>
      <c r="O65" s="171" t="str">
        <f ca="1">IF(LEN(N65)&gt;0,ROW(SWDATA!C65)+15,"")</f>
        <v/>
      </c>
    </row>
    <row r="66" spans="14:15" x14ac:dyDescent="0.2">
      <c r="N66" s="171" t="str">
        <f ca="1">IF(ROW()-3&lt;=TS_Count,SWDATA!C66,"")</f>
        <v/>
      </c>
      <c r="O66" s="171" t="str">
        <f ca="1">IF(LEN(N66)&gt;0,ROW(SWDATA!C66)+15,"")</f>
        <v/>
      </c>
    </row>
    <row r="67" spans="14:15" x14ac:dyDescent="0.2">
      <c r="N67" s="171" t="str">
        <f ca="1">IF(ROW()-3&lt;=TS_Count,SWDATA!C67,"")</f>
        <v/>
      </c>
      <c r="O67" s="171" t="str">
        <f ca="1">IF(LEN(N67)&gt;0,ROW(SWDATA!C67)+15,"")</f>
        <v/>
      </c>
    </row>
    <row r="68" spans="14:15" x14ac:dyDescent="0.2">
      <c r="N68" s="171" t="str">
        <f ca="1">IF(ROW()-3&lt;=TS_Count,SWDATA!C68,"")</f>
        <v/>
      </c>
      <c r="O68" s="171" t="str">
        <f ca="1">IF(LEN(N68)&gt;0,ROW(SWDATA!C68)+15,"")</f>
        <v/>
      </c>
    </row>
    <row r="69" spans="14:15" x14ac:dyDescent="0.2">
      <c r="N69" s="171" t="str">
        <f ca="1">IF(ROW()-3&lt;=TS_Count,SWDATA!C69,"")</f>
        <v/>
      </c>
      <c r="O69" s="171" t="str">
        <f ca="1">IF(LEN(N69)&gt;0,ROW(SWDATA!C69)+15,"")</f>
        <v/>
      </c>
    </row>
    <row r="70" spans="14:15" x14ac:dyDescent="0.2">
      <c r="N70" s="171" t="str">
        <f ca="1">IF(ROW()-3&lt;=TS_Count,SWDATA!C70,"")</f>
        <v/>
      </c>
      <c r="O70" s="171" t="str">
        <f ca="1">IF(LEN(N70)&gt;0,ROW(SWDATA!C70)+15,"")</f>
        <v/>
      </c>
    </row>
    <row r="71" spans="14:15" x14ac:dyDescent="0.2">
      <c r="N71" s="171" t="str">
        <f ca="1">IF(ROW()-3&lt;=TS_Count,SWDATA!C71,"")</f>
        <v/>
      </c>
      <c r="O71" s="171" t="str">
        <f ca="1">IF(LEN(N71)&gt;0,ROW(SWDATA!C71)+15,"")</f>
        <v/>
      </c>
    </row>
    <row r="72" spans="14:15" x14ac:dyDescent="0.2">
      <c r="N72" s="171" t="str">
        <f ca="1">IF(ROW()-3&lt;=TS_Count,SWDATA!C72,"")</f>
        <v/>
      </c>
      <c r="O72" s="171" t="str">
        <f ca="1">IF(LEN(N72)&gt;0,ROW(SWDATA!C72)+15,"")</f>
        <v/>
      </c>
    </row>
    <row r="73" spans="14:15" x14ac:dyDescent="0.2">
      <c r="N73" s="171" t="str">
        <f ca="1">IF(ROW()-3&lt;=TS_Count,SWDATA!C73,"")</f>
        <v/>
      </c>
      <c r="O73" s="171" t="str">
        <f ca="1">IF(LEN(N73)&gt;0,ROW(SWDATA!C73)+15,"")</f>
        <v/>
      </c>
    </row>
    <row r="74" spans="14:15" x14ac:dyDescent="0.2">
      <c r="N74" s="171" t="str">
        <f ca="1">IF(ROW()-3&lt;=TS_Count,SWDATA!C74,"")</f>
        <v/>
      </c>
      <c r="O74" s="171" t="str">
        <f ca="1">IF(LEN(N74)&gt;0,ROW(SWDATA!C74)+15,"")</f>
        <v/>
      </c>
    </row>
    <row r="75" spans="14:15" x14ac:dyDescent="0.2">
      <c r="N75" s="171" t="str">
        <f ca="1">IF(ROW()-3&lt;=TS_Count,SWDATA!C75,"")</f>
        <v/>
      </c>
      <c r="O75" s="171" t="str">
        <f ca="1">IF(LEN(N75)&gt;0,ROW(SWDATA!C75)+15,"")</f>
        <v/>
      </c>
    </row>
    <row r="76" spans="14:15" x14ac:dyDescent="0.2">
      <c r="N76" s="171" t="str">
        <f ca="1">IF(ROW()-3&lt;=TS_Count,SWDATA!C76,"")</f>
        <v/>
      </c>
      <c r="O76" s="171" t="str">
        <f ca="1">IF(LEN(N76)&gt;0,ROW(SWDATA!C76)+15,"")</f>
        <v/>
      </c>
    </row>
    <row r="77" spans="14:15" x14ac:dyDescent="0.2">
      <c r="N77" s="171" t="str">
        <f ca="1">IF(ROW()-3&lt;=TS_Count,SWDATA!C77,"")</f>
        <v/>
      </c>
      <c r="O77" s="171" t="str">
        <f ca="1">IF(LEN(N77)&gt;0,ROW(SWDATA!C77)+15,"")</f>
        <v/>
      </c>
    </row>
    <row r="78" spans="14:15" x14ac:dyDescent="0.2">
      <c r="N78" s="171" t="str">
        <f ca="1">IF(ROW()-3&lt;=TS_Count,SWDATA!C78,"")</f>
        <v/>
      </c>
      <c r="O78" s="171" t="str">
        <f ca="1">IF(LEN(N78)&gt;0,ROW(SWDATA!C78)+15,"")</f>
        <v/>
      </c>
    </row>
    <row r="79" spans="14:15" x14ac:dyDescent="0.2">
      <c r="N79" s="171" t="str">
        <f ca="1">IF(ROW()-3&lt;=TS_Count,SWDATA!C79,"")</f>
        <v/>
      </c>
      <c r="O79" s="171" t="str">
        <f ca="1">IF(LEN(N79)&gt;0,ROW(SWDATA!C79)+15,"")</f>
        <v/>
      </c>
    </row>
    <row r="80" spans="14:15" x14ac:dyDescent="0.2">
      <c r="N80" s="171" t="str">
        <f ca="1">IF(ROW()-3&lt;=TS_Count,SWDATA!C80,"")</f>
        <v/>
      </c>
      <c r="O80" s="171" t="str">
        <f ca="1">IF(LEN(N80)&gt;0,ROW(SWDATA!C80)+15,"")</f>
        <v/>
      </c>
    </row>
    <row r="81" spans="14:15" x14ac:dyDescent="0.2">
      <c r="N81" s="171" t="str">
        <f ca="1">IF(ROW()-3&lt;=TS_Count,SWDATA!C81,"")</f>
        <v/>
      </c>
      <c r="O81" s="171" t="str">
        <f ca="1">IF(LEN(N81)&gt;0,ROW(SWDATA!C81)+15,"")</f>
        <v/>
      </c>
    </row>
    <row r="82" spans="14:15" x14ac:dyDescent="0.2">
      <c r="N82" s="171" t="str">
        <f ca="1">IF(ROW()-3&lt;=TS_Count,SWDATA!C82,"")</f>
        <v/>
      </c>
      <c r="O82" s="171" t="str">
        <f ca="1">IF(LEN(N82)&gt;0,ROW(SWDATA!C82)+15,"")</f>
        <v/>
      </c>
    </row>
    <row r="83" spans="14:15" x14ac:dyDescent="0.2">
      <c r="N83" s="171" t="str">
        <f ca="1">IF(ROW()-3&lt;=TS_Count,SWDATA!C83,"")</f>
        <v/>
      </c>
      <c r="O83" s="171" t="str">
        <f ca="1">IF(LEN(N83)&gt;0,ROW(SWDATA!C83)+15,"")</f>
        <v/>
      </c>
    </row>
    <row r="84" spans="14:15" x14ac:dyDescent="0.2">
      <c r="N84" s="171" t="str">
        <f ca="1">IF(ROW()-3&lt;=TS_Count,SWDATA!C84,"")</f>
        <v/>
      </c>
      <c r="O84" s="171" t="str">
        <f ca="1">IF(LEN(N84)&gt;0,ROW(SWDATA!C84)+15,"")</f>
        <v/>
      </c>
    </row>
    <row r="85" spans="14:15" x14ac:dyDescent="0.2">
      <c r="N85" s="171" t="str">
        <f ca="1">IF(ROW()-3&lt;=TS_Count,SWDATA!C85,"")</f>
        <v/>
      </c>
      <c r="O85" s="171" t="str">
        <f ca="1">IF(LEN(N85)&gt;0,ROW(SWDATA!C85)+15,"")</f>
        <v/>
      </c>
    </row>
    <row r="86" spans="14:15" x14ac:dyDescent="0.2">
      <c r="N86" s="171" t="str">
        <f ca="1">IF(ROW()-3&lt;=TS_Count,SWDATA!C86,"")</f>
        <v/>
      </c>
      <c r="O86" s="171" t="str">
        <f ca="1">IF(LEN(N86)&gt;0,ROW(SWDATA!C86)+15,"")</f>
        <v/>
      </c>
    </row>
    <row r="87" spans="14:15" x14ac:dyDescent="0.2">
      <c r="N87" s="171" t="str">
        <f ca="1">IF(ROW()-3&lt;=TS_Count,SWDATA!C87,"")</f>
        <v/>
      </c>
      <c r="O87" s="171" t="str">
        <f ca="1">IF(LEN(N87)&gt;0,ROW(SWDATA!C87)+15,"")</f>
        <v/>
      </c>
    </row>
    <row r="88" spans="14:15" x14ac:dyDescent="0.2">
      <c r="N88" s="171" t="str">
        <f ca="1">IF(ROW()-3&lt;=TS_Count,SWDATA!C88,"")</f>
        <v/>
      </c>
      <c r="O88" s="171" t="str">
        <f ca="1">IF(LEN(N88)&gt;0,ROW(SWDATA!C88)+15,"")</f>
        <v/>
      </c>
    </row>
    <row r="89" spans="14:15" x14ac:dyDescent="0.2">
      <c r="N89" s="171" t="str">
        <f ca="1">IF(ROW()-3&lt;=TS_Count,SWDATA!C89,"")</f>
        <v/>
      </c>
      <c r="O89" s="171" t="str">
        <f ca="1">IF(LEN(N89)&gt;0,ROW(SWDATA!C89)+15,"")</f>
        <v/>
      </c>
    </row>
    <row r="90" spans="14:15" x14ac:dyDescent="0.2">
      <c r="N90" s="171" t="str">
        <f ca="1">IF(ROW()-3&lt;=TS_Count,SWDATA!C90,"")</f>
        <v/>
      </c>
      <c r="O90" s="171" t="str">
        <f ca="1">IF(LEN(N90)&gt;0,ROW(SWDATA!C90)+15,"")</f>
        <v/>
      </c>
    </row>
    <row r="91" spans="14:15" x14ac:dyDescent="0.2">
      <c r="N91" s="171" t="str">
        <f ca="1">IF(ROW()-3&lt;=TS_Count,SWDATA!C91,"")</f>
        <v/>
      </c>
      <c r="O91" s="171" t="str">
        <f ca="1">IF(LEN(N91)&gt;0,ROW(SWDATA!C91)+15,"")</f>
        <v/>
      </c>
    </row>
    <row r="92" spans="14:15" x14ac:dyDescent="0.2">
      <c r="N92" s="171" t="str">
        <f ca="1">IF(ROW()-3&lt;=TS_Count,SWDATA!C92,"")</f>
        <v/>
      </c>
      <c r="O92" s="171" t="str">
        <f ca="1">IF(LEN(N92)&gt;0,ROW(SWDATA!C92)+15,"")</f>
        <v/>
      </c>
    </row>
    <row r="93" spans="14:15" x14ac:dyDescent="0.2">
      <c r="N93" s="171" t="str">
        <f ca="1">IF(ROW()-3&lt;=TS_Count,SWDATA!C93,"")</f>
        <v/>
      </c>
      <c r="O93" s="171" t="str">
        <f ca="1">IF(LEN(N93)&gt;0,ROW(SWDATA!C93)+15,"")</f>
        <v/>
      </c>
    </row>
    <row r="94" spans="14:15" x14ac:dyDescent="0.2">
      <c r="N94" s="171" t="str">
        <f ca="1">IF(ROW()-3&lt;=TS_Count,SWDATA!C94,"")</f>
        <v/>
      </c>
      <c r="O94" s="171" t="str">
        <f ca="1">IF(LEN(N94)&gt;0,ROW(SWDATA!C94)+15,"")</f>
        <v/>
      </c>
    </row>
    <row r="95" spans="14:15" x14ac:dyDescent="0.2">
      <c r="N95" s="171" t="str">
        <f ca="1">IF(ROW()-3&lt;=TS_Count,SWDATA!C95,"")</f>
        <v/>
      </c>
      <c r="O95" s="171" t="str">
        <f ca="1">IF(LEN(N95)&gt;0,ROW(SWDATA!C95)+15,"")</f>
        <v/>
      </c>
    </row>
    <row r="96" spans="14:15" x14ac:dyDescent="0.2">
      <c r="N96" s="171" t="str">
        <f ca="1">IF(ROW()-3&lt;=TS_Count,SWDATA!C96,"")</f>
        <v/>
      </c>
      <c r="O96" s="171" t="str">
        <f ca="1">IF(LEN(N96)&gt;0,ROW(SWDATA!C96)+15,"")</f>
        <v/>
      </c>
    </row>
    <row r="97" spans="14:15" x14ac:dyDescent="0.2">
      <c r="N97" s="171" t="str">
        <f ca="1">IF(ROW()-3&lt;=TS_Count,SWDATA!C97,"")</f>
        <v/>
      </c>
      <c r="O97" s="171" t="str">
        <f ca="1">IF(LEN(N97)&gt;0,ROW(SWDATA!C97)+15,"")</f>
        <v/>
      </c>
    </row>
    <row r="98" spans="14:15" x14ac:dyDescent="0.2">
      <c r="N98" s="171" t="str">
        <f ca="1">IF(ROW()-3&lt;=TS_Count,SWDATA!C98,"")</f>
        <v/>
      </c>
      <c r="O98" s="171" t="str">
        <f ca="1">IF(LEN(N98)&gt;0,ROW(SWDATA!C98)+15,"")</f>
        <v/>
      </c>
    </row>
    <row r="99" spans="14:15" x14ac:dyDescent="0.2">
      <c r="N99" s="171" t="str">
        <f ca="1">IF(ROW()-3&lt;=TS_Count,SWDATA!C99,"")</f>
        <v/>
      </c>
      <c r="O99" s="171" t="str">
        <f ca="1">IF(LEN(N99)&gt;0,ROW(SWDATA!C99)+15,"")</f>
        <v/>
      </c>
    </row>
    <row r="100" spans="14:15" x14ac:dyDescent="0.2">
      <c r="N100" s="171" t="str">
        <f ca="1">IF(ROW()-3&lt;=TS_Count,SWDATA!C100,"")</f>
        <v/>
      </c>
      <c r="O100" s="171" t="str">
        <f ca="1">IF(LEN(N100)&gt;0,ROW(SWDATA!C100)+15,"")</f>
        <v/>
      </c>
    </row>
    <row r="101" spans="14:15" x14ac:dyDescent="0.2">
      <c r="N101" s="171" t="str">
        <f ca="1">IF(ROW()-3&lt;=TS_Count,SWDATA!C101,"")</f>
        <v/>
      </c>
      <c r="O101" s="171" t="str">
        <f ca="1">IF(LEN(N101)&gt;0,ROW(SWDATA!C101)+15,"")</f>
        <v/>
      </c>
    </row>
    <row r="102" spans="14:15" x14ac:dyDescent="0.2">
      <c r="N102" s="171" t="str">
        <f ca="1">IF(ROW()-3&lt;=TS_Count,SWDATA!C102,"")</f>
        <v/>
      </c>
      <c r="O102" s="171" t="str">
        <f ca="1">IF(LEN(N102)&gt;0,ROW(SWDATA!C102)+15,"")</f>
        <v/>
      </c>
    </row>
    <row r="103" spans="14:15" x14ac:dyDescent="0.2">
      <c r="N103" s="171" t="str">
        <f ca="1">IF(ROW()-3&lt;=TS_Count,SWDATA!C103,"")</f>
        <v/>
      </c>
      <c r="O103" s="171" t="str">
        <f ca="1">IF(LEN(N103)&gt;0,ROW(SWDATA!C103)+15,"")</f>
        <v/>
      </c>
    </row>
  </sheetData>
  <phoneticPr fontId="9" type="noConversion"/>
  <dataValidations disablePrompts="1" count="1">
    <dataValidation type="list" allowBlank="1" showInputMessage="1" showErrorMessage="1" sqref="F7 F14">
      <formula1>"NO,YES"</formula1>
    </dataValidation>
  </dataValidations>
  <pageMargins left="0.75" right="0.75" top="1" bottom="1" header="0.5" footer="0.5"/>
  <pageSetup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theme="7" tint="-0.499984740745262"/>
    <pageSetUpPr fitToPage="1"/>
  </sheetPr>
  <dimension ref="A1:HR1169"/>
  <sheetViews>
    <sheetView showGridLines="0" tabSelected="1" zoomScale="90" zoomScaleNormal="90" workbookViewId="0">
      <pane xSplit="16" ySplit="18" topLeftCell="AK19" activePane="bottomRight" state="frozen"/>
      <selection activeCell="H1" sqref="H1"/>
      <selection pane="topRight" activeCell="BA18" sqref="BA18:BI18"/>
      <selection pane="bottomLeft" activeCell="H18" sqref="H18"/>
      <selection pane="bottomRight" activeCell="AI18" sqref="AI18:AW18"/>
    </sheetView>
  </sheetViews>
  <sheetFormatPr defaultRowHeight="15" customHeight="1" outlineLevelRow="1" outlineLevelCol="1" x14ac:dyDescent="0.2"/>
  <cols>
    <col min="1" max="1" width="5.42578125" hidden="1" customWidth="1"/>
    <col min="2" max="2" width="7.140625" hidden="1" customWidth="1"/>
    <col min="3" max="3" width="6.28515625" hidden="1" customWidth="1"/>
    <col min="4" max="4" width="11.42578125" hidden="1" customWidth="1"/>
    <col min="5" max="5" width="9.140625" hidden="1" customWidth="1"/>
    <col min="6" max="6" width="4.42578125" hidden="1" customWidth="1"/>
    <col min="7" max="7" width="8.140625" hidden="1" customWidth="1"/>
    <col min="8" max="8" width="1.42578125" hidden="1" customWidth="1"/>
    <col min="9" max="9" width="1" customWidth="1"/>
    <col min="10" max="10" width="2.28515625" customWidth="1"/>
    <col min="11" max="11" width="3" customWidth="1"/>
    <col min="12" max="12" width="0.5703125" customWidth="1"/>
    <col min="13" max="13" width="1.85546875" hidden="1" customWidth="1"/>
    <col min="14" max="14" width="24.140625" customWidth="1"/>
    <col min="15" max="15" width="26.5703125" customWidth="1"/>
    <col min="16" max="16" width="38.7109375" customWidth="1"/>
    <col min="17" max="17" width="1.42578125" hidden="1" customWidth="1" outlineLevel="1"/>
    <col min="18" max="18" width="20.5703125" hidden="1" customWidth="1" outlineLevel="1"/>
    <col min="19" max="19" width="9.140625" hidden="1" customWidth="1" outlineLevel="1"/>
    <col min="20" max="20" width="6.85546875" hidden="1" customWidth="1" outlineLevel="1"/>
    <col min="21" max="21" width="57.140625" hidden="1" customWidth="1" outlineLevel="1"/>
    <col min="22" max="22" width="2.140625" customWidth="1" collapsed="1"/>
    <col min="23" max="25" width="12.28515625" customWidth="1"/>
    <col min="26" max="26" width="12.28515625" hidden="1" customWidth="1" outlineLevel="1"/>
    <col min="27" max="27" width="12.28515625" customWidth="1" collapsed="1"/>
    <col min="28" max="29" width="12.28515625" customWidth="1"/>
    <col min="30" max="30" width="12.28515625" hidden="1" customWidth="1" outlineLevel="1"/>
    <col min="31" max="31" width="12.28515625" customWidth="1" collapsed="1"/>
    <col min="32" max="33" width="12.28515625" customWidth="1"/>
    <col min="34" max="34" width="12.28515625" hidden="1" customWidth="1" outlineLevel="1"/>
    <col min="35" max="35" width="12.28515625" customWidth="1" collapsed="1"/>
    <col min="36" max="37" width="12.28515625" customWidth="1"/>
    <col min="38" max="38" width="12.28515625" hidden="1" customWidth="1" outlineLevel="1"/>
    <col min="39" max="39" width="12.28515625" customWidth="1" collapsed="1"/>
    <col min="40" max="41" width="12.28515625" customWidth="1"/>
    <col min="42" max="42" width="12.28515625" hidden="1" customWidth="1" outlineLevel="1"/>
    <col min="43" max="43" width="12.28515625" customWidth="1" collapsed="1"/>
    <col min="44" max="45" width="12.28515625" customWidth="1"/>
    <col min="46" max="46" width="12.28515625" hidden="1" customWidth="1" outlineLevel="1"/>
    <col min="47" max="47" width="12.28515625" customWidth="1" collapsed="1"/>
    <col min="48" max="49" width="12.28515625" customWidth="1"/>
    <col min="50" max="50" width="12.28515625" hidden="1" customWidth="1" outlineLevel="1"/>
    <col min="51" max="51" width="12.28515625" customWidth="1" collapsed="1"/>
    <col min="52" max="53" width="12.28515625" customWidth="1"/>
    <col min="54" max="54" width="12.28515625" hidden="1" customWidth="1" outlineLevel="1"/>
    <col min="55" max="55" width="12.28515625" customWidth="1" collapsed="1"/>
    <col min="56" max="57" width="12.28515625" customWidth="1"/>
    <col min="58" max="58" width="12.28515625" hidden="1" customWidth="1" outlineLevel="1"/>
    <col min="59" max="59" width="12.28515625" customWidth="1" collapsed="1"/>
    <col min="60" max="70" width="12.28515625" customWidth="1"/>
    <col min="71" max="90" width="12" customWidth="1"/>
    <col min="93" max="93" width="10.28515625" bestFit="1" customWidth="1"/>
    <col min="94" max="94" width="12.140625" customWidth="1"/>
    <col min="98" max="98" width="11.28515625" customWidth="1"/>
    <col min="102" max="102" width="9" customWidth="1"/>
    <col min="106" max="106" width="11.5703125" customWidth="1"/>
    <col min="110" max="110" width="8.5703125" bestFit="1" customWidth="1"/>
    <col min="114" max="114" width="5" customWidth="1"/>
    <col min="118" max="118" width="13.5703125" bestFit="1" customWidth="1"/>
    <col min="119" max="119" width="23.85546875" style="379" bestFit="1" customWidth="1"/>
    <col min="120" max="120" width="10.5703125" style="379" bestFit="1" customWidth="1"/>
    <col min="121" max="121" width="15.28515625" style="379" bestFit="1" customWidth="1"/>
    <col min="122" max="122" width="5" style="379" customWidth="1"/>
    <col min="123" max="123" width="9.42578125" style="379" bestFit="1" customWidth="1"/>
    <col min="124" max="124" width="29.28515625" style="379" bestFit="1" customWidth="1"/>
    <col min="125" max="154" width="9.140625" style="379"/>
    <col min="155" max="155" width="9.140625" style="379" customWidth="1"/>
    <col min="156" max="16373" width="9.140625" style="379"/>
    <col min="16374" max="16374" width="32.85546875" style="379" customWidth="1"/>
    <col min="16375" max="16384" width="9.140625" style="379"/>
  </cols>
  <sheetData>
    <row r="1" spans="1:226" s="372" customFormat="1" ht="15.75" customHeight="1" x14ac:dyDescent="0.2">
      <c r="A1" s="108" t="str">
        <f ca="1">MID(CELL("FIlename",B1),FIND("]",CELL("FIlename",B1))+1,LEN(CELL("FIlename",B1))-FIND("]",CELL("FIlename",B1)))</f>
        <v>Planning View</v>
      </c>
      <c r="B1" s="109"/>
      <c r="C1" s="109"/>
      <c r="D1" s="108"/>
      <c r="E1" s="108"/>
      <c r="F1" s="108"/>
      <c r="G1" s="108"/>
      <c r="H1" s="136">
        <f>IF(TemplateVersion=TRUE,1,0)</f>
        <v>0</v>
      </c>
      <c r="I1" s="136">
        <f>IF(SWSHEETMETA!B2=TRUE,1,0)</f>
        <v>0</v>
      </c>
      <c r="J1" s="108"/>
      <c r="K1" s="108"/>
      <c r="L1" s="108"/>
      <c r="M1" s="206"/>
      <c r="N1" s="242"/>
      <c r="O1" s="304"/>
      <c r="P1" s="304"/>
      <c r="Q1" s="108"/>
      <c r="R1" s="108"/>
      <c r="S1" s="108"/>
      <c r="T1" s="151">
        <v>1</v>
      </c>
      <c r="U1" s="151">
        <v>1</v>
      </c>
      <c r="V1" s="208"/>
      <c r="W1" s="195">
        <f>IF(SWDATA!P1=0,"",SWDATA!P1)</f>
        <v>288</v>
      </c>
      <c r="X1" s="195">
        <f>IF(SWDATA!Q1=0,"",SWDATA!Q1)</f>
        <v>289</v>
      </c>
      <c r="Y1" s="195">
        <f>IF(SWDATA!R1=0,"",SWDATA!R1)</f>
        <v>290</v>
      </c>
      <c r="Z1" s="195" t="str">
        <f>IF(SWDATA!S1=0,"",SWDATA!S1)</f>
        <v/>
      </c>
      <c r="AA1" s="209">
        <f>IF(SWDATA!T1=0,"",SWDATA!T1)</f>
        <v>291</v>
      </c>
      <c r="AB1" s="195">
        <f>IF(SWDATA!U1=0,"",SWDATA!U1)</f>
        <v>292</v>
      </c>
      <c r="AC1" s="195">
        <f>IF(SWDATA!V1=0,"",SWDATA!V1)</f>
        <v>293</v>
      </c>
      <c r="AD1" s="195" t="str">
        <f>IF(SWDATA!W1=0,"",SWDATA!W1)</f>
        <v/>
      </c>
      <c r="AE1" s="209">
        <f>IF(SWDATA!X1=0,"",SWDATA!X1)</f>
        <v>294</v>
      </c>
      <c r="AF1" s="195">
        <f>IF(SWDATA!Y1=0,"",SWDATA!Y1)</f>
        <v>295</v>
      </c>
      <c r="AG1" s="196">
        <f>IF(SWDATA!Z1=0,"",SWDATA!Z1)</f>
        <v>296</v>
      </c>
      <c r="AH1" s="195" t="str">
        <f>IF(SWDATA!AA1=0,"",SWDATA!AA1)</f>
        <v/>
      </c>
      <c r="AI1" s="209">
        <f>IF(SWDATA!AB1=0,"",SWDATA!AB1)</f>
        <v>297</v>
      </c>
      <c r="AJ1" s="195">
        <f>IF(SWDATA!AC1=0,"",SWDATA!AC1)</f>
        <v>298</v>
      </c>
      <c r="AK1" s="195">
        <f>IF(SWDATA!AD1=0,"",SWDATA!AD1)</f>
        <v>299</v>
      </c>
      <c r="AL1" s="195" t="str">
        <f>IF(SWDATA!AE1=0,"",SWDATA!AE1)</f>
        <v/>
      </c>
      <c r="AM1" s="209">
        <f>IF(SWDATA!AF1=0,"",SWDATA!AF1)</f>
        <v>300</v>
      </c>
      <c r="AN1" s="195">
        <f>IF(SWDATA!AG1=0,"",SWDATA!AG1)</f>
        <v>301</v>
      </c>
      <c r="AO1" s="195">
        <f>IF(SWDATA!AH1=0,"",SWDATA!AH1)</f>
        <v>302</v>
      </c>
      <c r="AP1" s="195" t="str">
        <f>IF(SWDATA!AI1=0,"",SWDATA!AI1)</f>
        <v/>
      </c>
      <c r="AQ1" s="209">
        <f>IF(SWDATA!AJ1=0,"",SWDATA!AJ1)</f>
        <v>303</v>
      </c>
      <c r="AR1" s="195">
        <f>IF(SWDATA!AK1=0,"",SWDATA!AK1)</f>
        <v>304</v>
      </c>
      <c r="AS1" s="195">
        <f>IF(SWDATA!AL1=0,"",SWDATA!AL1)</f>
        <v>305</v>
      </c>
      <c r="AT1" s="195" t="str">
        <f>IF(SWDATA!AM1=0,"",SWDATA!AM1)</f>
        <v/>
      </c>
      <c r="AU1" s="209">
        <f>IF(SWDATA!AN1=0,"",SWDATA!AN1)</f>
        <v>306</v>
      </c>
      <c r="AV1" s="195">
        <f>IF(SWDATA!AO1=0,"",SWDATA!AO1)</f>
        <v>307</v>
      </c>
      <c r="AW1" s="195">
        <f>IF(SWDATA!AP1=0,"",SWDATA!AP1)</f>
        <v>308</v>
      </c>
      <c r="AX1" s="195" t="str">
        <f>IF(SWDATA!AQ1=0,"",SWDATA!AQ1)</f>
        <v/>
      </c>
      <c r="AY1" s="209">
        <f>IF(SWDATA!AR1=0,"",SWDATA!AR1)</f>
        <v>309</v>
      </c>
      <c r="AZ1" s="195">
        <f>IF(SWDATA!AS1=0,"",SWDATA!AS1)</f>
        <v>310</v>
      </c>
      <c r="BA1" s="195">
        <f>IF(SWDATA!AT1=0,"",SWDATA!AT1)</f>
        <v>311</v>
      </c>
      <c r="BB1" s="195" t="str">
        <f>IF(SWDATA!AU1=0,"",SWDATA!AU1)</f>
        <v/>
      </c>
      <c r="BC1" s="209">
        <f>IF(SWDATA!AV1=0,"",SWDATA!AV1)</f>
        <v>312</v>
      </c>
      <c r="BD1" s="195">
        <f>IF(SWDATA!AW1=0,"",SWDATA!AW1)</f>
        <v>313</v>
      </c>
      <c r="BE1" s="195">
        <f>IF(SWDATA!AX1=0,"",SWDATA!AX1)</f>
        <v>314</v>
      </c>
      <c r="BF1" s="195"/>
      <c r="BG1" s="209"/>
      <c r="BH1" s="195"/>
      <c r="BI1" s="195"/>
      <c r="BJ1" s="195"/>
      <c r="BK1" s="209"/>
      <c r="BL1" s="195"/>
      <c r="BM1" s="195"/>
      <c r="BN1" s="195"/>
      <c r="BO1" s="209"/>
      <c r="BP1" s="195"/>
      <c r="BQ1" s="195"/>
      <c r="BR1" s="195"/>
      <c r="BS1"/>
      <c r="BT1"/>
      <c r="BU1"/>
      <c r="BV1"/>
      <c r="BW1"/>
      <c r="BX1"/>
      <c r="BY1"/>
      <c r="BZ1"/>
      <c r="CA1"/>
      <c r="CB1"/>
      <c r="CC1"/>
      <c r="CD1"/>
      <c r="CE1"/>
      <c r="CF1"/>
      <c r="CG1"/>
      <c r="CH1"/>
      <c r="CI1"/>
      <c r="CJ1"/>
      <c r="CK1"/>
      <c r="CL1"/>
      <c r="CM1"/>
      <c r="CN1" s="207"/>
      <c r="CO1" s="207"/>
      <c r="CP1" s="207"/>
      <c r="CQ1" s="207"/>
      <c r="CR1" s="207"/>
      <c r="CS1" s="207"/>
      <c r="CT1" s="207"/>
      <c r="CU1" s="207"/>
      <c r="CV1" s="207"/>
      <c r="CW1" s="207"/>
      <c r="CX1" s="207"/>
      <c r="CY1" s="207"/>
      <c r="CZ1" s="207"/>
      <c r="DA1" s="207"/>
      <c r="DB1" s="207"/>
      <c r="DC1" s="207"/>
      <c r="DD1" s="207"/>
      <c r="DE1" s="207"/>
      <c r="DF1" s="207"/>
      <c r="DG1" s="207"/>
      <c r="DH1" s="207"/>
      <c r="DI1" s="207"/>
      <c r="DJ1" s="207"/>
      <c r="DK1" s="207"/>
      <c r="DL1" s="207"/>
      <c r="DM1" s="207"/>
      <c r="DN1" s="207"/>
      <c r="DT1" s="377" t="s">
        <v>292</v>
      </c>
      <c r="DU1" s="378">
        <f ca="1">INDEX(W18:BU18,MATCH(Forecast_Start_Key,W1:BU1,0))</f>
        <v>40649</v>
      </c>
      <c r="DV1" s="377" t="s">
        <v>293</v>
      </c>
      <c r="DW1" s="378">
        <f ca="1">O11</f>
        <v>40649</v>
      </c>
      <c r="DX1" s="377" t="s">
        <v>353</v>
      </c>
      <c r="DY1" s="372">
        <v>12</v>
      </c>
      <c r="FY1" s="378"/>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9"/>
    </row>
    <row r="2" spans="1:226" s="380" customFormat="1" ht="17.25" customHeight="1" x14ac:dyDescent="0.2">
      <c r="A2" s="210"/>
      <c r="B2" s="211"/>
      <c r="C2" s="211"/>
      <c r="D2" s="212"/>
      <c r="E2" s="212"/>
      <c r="F2" s="212"/>
      <c r="G2" s="212"/>
      <c r="H2" s="213"/>
      <c r="I2" s="210"/>
      <c r="J2" s="210"/>
      <c r="K2" s="210"/>
      <c r="L2" s="263"/>
      <c r="M2" s="262"/>
      <c r="N2" s="303"/>
      <c r="O2" s="304"/>
      <c r="P2" s="304"/>
      <c r="Q2" s="263" t="s">
        <v>221</v>
      </c>
      <c r="R2" s="210"/>
      <c r="S2" s="210"/>
      <c r="T2" s="210"/>
      <c r="U2" s="210"/>
      <c r="V2" s="210"/>
      <c r="W2" s="255">
        <f>IF(LEFT(W18,1)="Q","",YEAR(W18))</f>
        <v>2010</v>
      </c>
      <c r="X2" s="255">
        <f t="shared" ref="X2:BE2" si="0">IF(LEFT(X18,1)="Q","",YEAR(X18))</f>
        <v>2010</v>
      </c>
      <c r="Y2" s="255">
        <f t="shared" si="0"/>
        <v>2010</v>
      </c>
      <c r="Z2" s="255" t="str">
        <f t="shared" si="0"/>
        <v/>
      </c>
      <c r="AA2" s="255">
        <f t="shared" si="0"/>
        <v>2010</v>
      </c>
      <c r="AB2" s="255">
        <f t="shared" si="0"/>
        <v>2010</v>
      </c>
      <c r="AC2" s="255">
        <f t="shared" si="0"/>
        <v>2010</v>
      </c>
      <c r="AD2" s="255" t="str">
        <f t="shared" si="0"/>
        <v/>
      </c>
      <c r="AE2" s="255">
        <f t="shared" si="0"/>
        <v>2010</v>
      </c>
      <c r="AF2" s="255">
        <f t="shared" si="0"/>
        <v>2010</v>
      </c>
      <c r="AG2" s="256">
        <f t="shared" si="0"/>
        <v>2010</v>
      </c>
      <c r="AH2" s="256" t="str">
        <f t="shared" si="0"/>
        <v/>
      </c>
      <c r="AI2" s="256">
        <f t="shared" si="0"/>
        <v>2011</v>
      </c>
      <c r="AJ2" s="256">
        <f t="shared" si="0"/>
        <v>2011</v>
      </c>
      <c r="AK2" s="255">
        <f t="shared" si="0"/>
        <v>2011</v>
      </c>
      <c r="AL2" s="255" t="str">
        <f t="shared" si="0"/>
        <v/>
      </c>
      <c r="AM2" s="255">
        <f t="shared" si="0"/>
        <v>2011</v>
      </c>
      <c r="AN2" s="255">
        <f t="shared" si="0"/>
        <v>2011</v>
      </c>
      <c r="AO2" s="255">
        <f t="shared" si="0"/>
        <v>2011</v>
      </c>
      <c r="AP2" s="255" t="str">
        <f t="shared" si="0"/>
        <v/>
      </c>
      <c r="AQ2" s="255">
        <f t="shared" si="0"/>
        <v>2011</v>
      </c>
      <c r="AR2" s="255">
        <f t="shared" si="0"/>
        <v>2011</v>
      </c>
      <c r="AS2" s="255">
        <f t="shared" si="0"/>
        <v>2011</v>
      </c>
      <c r="AT2" s="255" t="str">
        <f t="shared" si="0"/>
        <v/>
      </c>
      <c r="AU2" s="255">
        <f t="shared" si="0"/>
        <v>2011</v>
      </c>
      <c r="AV2" s="255">
        <f t="shared" si="0"/>
        <v>2011</v>
      </c>
      <c r="AW2" s="255">
        <f t="shared" si="0"/>
        <v>2011</v>
      </c>
      <c r="AX2" s="255" t="str">
        <f t="shared" si="0"/>
        <v/>
      </c>
      <c r="AY2" s="255">
        <f t="shared" si="0"/>
        <v>2012</v>
      </c>
      <c r="AZ2" s="255">
        <f t="shared" si="0"/>
        <v>2012</v>
      </c>
      <c r="BA2" s="256">
        <f t="shared" si="0"/>
        <v>2012</v>
      </c>
      <c r="BB2" s="255" t="str">
        <f t="shared" si="0"/>
        <v/>
      </c>
      <c r="BC2" s="256">
        <f t="shared" si="0"/>
        <v>2012</v>
      </c>
      <c r="BD2" s="257">
        <f t="shared" si="0"/>
        <v>2012</v>
      </c>
      <c r="BE2" s="255">
        <f t="shared" si="0"/>
        <v>2012</v>
      </c>
      <c r="BF2" s="255"/>
      <c r="BG2" s="255"/>
      <c r="BH2" s="255"/>
      <c r="BI2" s="255"/>
      <c r="BJ2" s="255"/>
      <c r="BK2" s="255"/>
      <c r="BL2" s="255"/>
      <c r="BM2" s="255"/>
      <c r="BN2" s="255"/>
      <c r="BO2" s="255"/>
      <c r="BP2" s="255"/>
      <c r="BQ2" s="255"/>
      <c r="BR2" s="255"/>
      <c r="BS2"/>
      <c r="BT2"/>
      <c r="BU2"/>
      <c r="BV2"/>
      <c r="BW2"/>
      <c r="BX2"/>
      <c r="BY2"/>
      <c r="BZ2"/>
      <c r="CA2"/>
      <c r="CB2"/>
      <c r="CC2"/>
      <c r="CD2"/>
      <c r="CE2"/>
      <c r="CF2"/>
      <c r="CG2"/>
      <c r="CH2"/>
      <c r="CI2"/>
      <c r="CJ2"/>
      <c r="CK2"/>
      <c r="CL2" s="261"/>
      <c r="CM2" s="261"/>
      <c r="CN2" s="261"/>
      <c r="CO2" s="213"/>
      <c r="CP2" s="213"/>
      <c r="CQ2" s="213"/>
      <c r="CR2" s="213"/>
      <c r="CS2" s="213"/>
      <c r="CT2" s="213"/>
      <c r="CU2" s="213"/>
      <c r="CV2" s="213"/>
      <c r="CW2" s="213"/>
      <c r="CX2" s="213"/>
      <c r="CY2" s="213"/>
      <c r="CZ2" s="213"/>
      <c r="DA2" s="213"/>
      <c r="DB2" s="213"/>
      <c r="DC2" s="213"/>
      <c r="DD2" s="213"/>
      <c r="DE2" s="213"/>
      <c r="DF2" s="213"/>
      <c r="DG2" s="213"/>
      <c r="DH2" s="213"/>
      <c r="DI2" s="213"/>
      <c r="DJ2" s="213"/>
      <c r="DK2" s="213"/>
      <c r="DL2" s="213"/>
      <c r="DM2" s="213"/>
      <c r="DN2" s="213"/>
      <c r="DT2" s="377" t="s">
        <v>294</v>
      </c>
      <c r="DU2" s="381">
        <f ca="1">COLUMN(V18)+MATCH(DW1,W18:CK18,0)</f>
        <v>39</v>
      </c>
      <c r="DW2" s="382"/>
      <c r="FY2" s="383"/>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9"/>
    </row>
    <row r="3" spans="1:226" s="372" customFormat="1" ht="11.85" hidden="1" customHeight="1" outlineLevel="1" x14ac:dyDescent="0.2">
      <c r="A3" s="108"/>
      <c r="B3" s="109"/>
      <c r="C3" s="109"/>
      <c r="D3" s="197"/>
      <c r="E3" s="197"/>
      <c r="F3" s="197"/>
      <c r="G3" s="197"/>
      <c r="H3" s="197"/>
      <c r="I3" s="207"/>
      <c r="J3" s="333"/>
      <c r="K3" s="333"/>
      <c r="L3" s="334"/>
      <c r="M3" s="262"/>
      <c r="N3" s="303"/>
      <c r="O3" s="304"/>
      <c r="P3" s="304"/>
      <c r="Q3" s="214" t="s">
        <v>221</v>
      </c>
      <c r="R3" s="108"/>
      <c r="S3" s="108"/>
      <c r="T3" s="302"/>
      <c r="U3" s="108"/>
      <c r="V3" s="108"/>
      <c r="W3" s="108"/>
      <c r="X3" s="108"/>
      <c r="Y3" s="108"/>
      <c r="Z3" s="111"/>
      <c r="AA3" s="108"/>
      <c r="AB3" s="108"/>
      <c r="AC3" s="108"/>
      <c r="AD3" s="111"/>
      <c r="AE3" s="108"/>
      <c r="AF3"/>
      <c r="AG3" s="207"/>
      <c r="AH3" s="207"/>
      <c r="AI3" s="207"/>
      <c r="AJ3" s="207"/>
      <c r="AK3" s="108"/>
      <c r="AL3" s="111"/>
      <c r="AM3" s="108"/>
      <c r="AN3" s="108"/>
      <c r="AO3" s="108"/>
      <c r="AP3" s="111"/>
      <c r="AQ3" s="108"/>
      <c r="AR3" s="108"/>
      <c r="AS3" s="108"/>
      <c r="AT3" s="111"/>
      <c r="AU3" s="108"/>
      <c r="AV3" s="108"/>
      <c r="AW3" s="108"/>
      <c r="AX3" s="111"/>
      <c r="AY3" s="108"/>
      <c r="AZ3" s="108"/>
      <c r="BA3" s="108"/>
      <c r="BB3" s="111"/>
      <c r="BC3" s="125"/>
      <c r="BD3" s="207"/>
      <c r="BE3" s="108"/>
      <c r="BF3" s="111"/>
      <c r="BG3" s="108"/>
      <c r="BH3" s="108"/>
      <c r="BI3" s="108"/>
      <c r="BJ3" s="111"/>
      <c r="BK3" s="108"/>
      <c r="BL3" s="108"/>
      <c r="BM3" s="108"/>
      <c r="BN3" s="111"/>
      <c r="BO3" s="108"/>
      <c r="BP3" s="108"/>
      <c r="BQ3" s="108"/>
      <c r="BR3" s="111"/>
      <c r="BS3"/>
      <c r="BT3"/>
      <c r="BU3"/>
      <c r="BV3"/>
      <c r="BW3"/>
      <c r="BX3"/>
      <c r="BY3"/>
      <c r="BZ3"/>
      <c r="CA3"/>
      <c r="CB3"/>
      <c r="CC3"/>
      <c r="CD3"/>
      <c r="CE3"/>
      <c r="CF3"/>
      <c r="CG3"/>
      <c r="CH3"/>
      <c r="CI3"/>
      <c r="CJ3"/>
      <c r="CK3"/>
      <c r="CL3"/>
      <c r="CM3"/>
      <c r="CN3" s="207"/>
      <c r="CO3" s="207"/>
      <c r="CP3" s="207"/>
      <c r="CQ3" s="207"/>
      <c r="CR3" s="207"/>
      <c r="CS3" s="207"/>
      <c r="CT3" s="207"/>
      <c r="CU3" s="207"/>
      <c r="CV3" s="207"/>
      <c r="CW3" s="207"/>
      <c r="CX3" s="207"/>
      <c r="CY3" s="207"/>
      <c r="CZ3" s="207"/>
      <c r="DA3" s="207"/>
      <c r="DB3" s="207"/>
      <c r="DC3" s="207"/>
      <c r="DD3" s="207"/>
      <c r="DE3" s="207"/>
      <c r="DF3" s="207"/>
      <c r="DG3" s="207"/>
      <c r="DH3" s="207"/>
      <c r="DI3" s="207"/>
      <c r="DJ3" s="207"/>
      <c r="DK3" s="207"/>
      <c r="DL3" s="207"/>
      <c r="DM3" s="207"/>
      <c r="DN3" s="207"/>
      <c r="DQ3" s="384" t="s">
        <v>321</v>
      </c>
      <c r="DU3" s="385">
        <f ca="1">YEAR(DU7)</f>
        <v>2011</v>
      </c>
      <c r="DV3" s="385">
        <f t="shared" ref="DV3:FL3" ca="1" si="1">YEAR(DV7)</f>
        <v>2011</v>
      </c>
      <c r="DW3" s="385">
        <f t="shared" ca="1" si="1"/>
        <v>2011</v>
      </c>
      <c r="DX3" s="385">
        <f t="shared" ca="1" si="1"/>
        <v>2011</v>
      </c>
      <c r="DY3" s="385">
        <f t="shared" ca="1" si="1"/>
        <v>2011</v>
      </c>
      <c r="DZ3" s="385">
        <f t="shared" ca="1" si="1"/>
        <v>2011</v>
      </c>
      <c r="EA3" s="385">
        <f t="shared" ca="1" si="1"/>
        <v>2011</v>
      </c>
      <c r="EB3" s="385">
        <f t="shared" ca="1" si="1"/>
        <v>2011</v>
      </c>
      <c r="EC3" s="385">
        <f t="shared" ca="1" si="1"/>
        <v>2011</v>
      </c>
      <c r="ED3" s="385">
        <f t="shared" ca="1" si="1"/>
        <v>2012</v>
      </c>
      <c r="EE3" s="385">
        <f t="shared" ca="1" si="1"/>
        <v>2012</v>
      </c>
      <c r="EF3" s="385">
        <f t="shared" ca="1" si="1"/>
        <v>2012</v>
      </c>
      <c r="EG3" s="385">
        <f t="shared" ca="1" si="1"/>
        <v>2012</v>
      </c>
      <c r="EH3" s="385">
        <f t="shared" ca="1" si="1"/>
        <v>2012</v>
      </c>
      <c r="EI3" s="385">
        <f t="shared" ca="1" si="1"/>
        <v>2012</v>
      </c>
      <c r="EJ3" s="385" t="e">
        <f t="shared" ca="1" si="1"/>
        <v>#VALUE!</v>
      </c>
      <c r="EK3" s="385" t="e">
        <f t="shared" ca="1" si="1"/>
        <v>#VALUE!</v>
      </c>
      <c r="EL3" s="385" t="e">
        <f t="shared" ca="1" si="1"/>
        <v>#VALUE!</v>
      </c>
      <c r="EM3" s="385" t="e">
        <f t="shared" ca="1" si="1"/>
        <v>#VALUE!</v>
      </c>
      <c r="EN3" s="385" t="e">
        <f t="shared" ca="1" si="1"/>
        <v>#VALUE!</v>
      </c>
      <c r="EO3" s="385" t="e">
        <f t="shared" ca="1" si="1"/>
        <v>#VALUE!</v>
      </c>
      <c r="EP3" s="385" t="e">
        <f t="shared" ca="1" si="1"/>
        <v>#VALUE!</v>
      </c>
      <c r="EQ3" s="385" t="e">
        <f t="shared" ca="1" si="1"/>
        <v>#VALUE!</v>
      </c>
      <c r="ER3" s="385" t="e">
        <f t="shared" ca="1" si="1"/>
        <v>#VALUE!</v>
      </c>
      <c r="ES3" s="385" t="e">
        <f t="shared" ca="1" si="1"/>
        <v>#VALUE!</v>
      </c>
      <c r="ET3" s="385" t="e">
        <f t="shared" ca="1" si="1"/>
        <v>#VALUE!</v>
      </c>
      <c r="EU3" s="385" t="e">
        <f t="shared" ca="1" si="1"/>
        <v>#VALUE!</v>
      </c>
      <c r="EV3" s="385" t="e">
        <f t="shared" ca="1" si="1"/>
        <v>#VALUE!</v>
      </c>
      <c r="EW3" s="385" t="e">
        <f t="shared" ca="1" si="1"/>
        <v>#VALUE!</v>
      </c>
      <c r="EX3" s="385" t="e">
        <f t="shared" ca="1" si="1"/>
        <v>#VALUE!</v>
      </c>
      <c r="EY3" s="385" t="e">
        <f t="shared" ca="1" si="1"/>
        <v>#VALUE!</v>
      </c>
      <c r="EZ3" s="385" t="e">
        <f t="shared" ca="1" si="1"/>
        <v>#VALUE!</v>
      </c>
      <c r="FA3" s="385" t="e">
        <f t="shared" ca="1" si="1"/>
        <v>#VALUE!</v>
      </c>
      <c r="FB3" s="385" t="e">
        <f t="shared" ca="1" si="1"/>
        <v>#VALUE!</v>
      </c>
      <c r="FC3" s="385" t="e">
        <f t="shared" ca="1" si="1"/>
        <v>#VALUE!</v>
      </c>
      <c r="FD3" s="385" t="e">
        <f t="shared" ca="1" si="1"/>
        <v>#VALUE!</v>
      </c>
      <c r="FE3" s="385" t="e">
        <f t="shared" ca="1" si="1"/>
        <v>#VALUE!</v>
      </c>
      <c r="FF3" s="385" t="e">
        <f t="shared" ca="1" si="1"/>
        <v>#VALUE!</v>
      </c>
      <c r="FG3" s="385" t="e">
        <f t="shared" ca="1" si="1"/>
        <v>#VALUE!</v>
      </c>
      <c r="FH3" s="385" t="e">
        <f t="shared" ca="1" si="1"/>
        <v>#VALUE!</v>
      </c>
      <c r="FI3" s="385" t="e">
        <f t="shared" ca="1" si="1"/>
        <v>#VALUE!</v>
      </c>
      <c r="FJ3" s="385" t="e">
        <f t="shared" ca="1" si="1"/>
        <v>#VALUE!</v>
      </c>
      <c r="FK3" s="385" t="e">
        <f t="shared" ca="1" si="1"/>
        <v>#VALUE!</v>
      </c>
      <c r="FL3" s="385" t="e">
        <f t="shared" ca="1" si="1"/>
        <v>#VALUE!</v>
      </c>
      <c r="FY3" s="378"/>
      <c r="FZ3" s="375"/>
      <c r="GA3" s="375"/>
      <c r="GB3" s="375"/>
      <c r="GC3" s="375"/>
      <c r="GD3" s="375"/>
      <c r="GE3" s="375"/>
      <c r="GF3" s="375"/>
      <c r="GG3" s="375"/>
      <c r="GH3" s="375"/>
      <c r="GI3" s="375"/>
      <c r="GJ3" s="375"/>
      <c r="GK3" s="375"/>
      <c r="GL3" s="375"/>
      <c r="GM3" s="375"/>
      <c r="GN3" s="375"/>
      <c r="GO3" s="375"/>
      <c r="GP3" s="375"/>
      <c r="GQ3" s="375"/>
      <c r="GR3" s="375"/>
      <c r="GS3" s="375"/>
      <c r="GT3" s="375"/>
      <c r="GU3" s="375"/>
      <c r="GV3" s="375"/>
      <c r="GW3" s="375"/>
      <c r="GX3" s="375"/>
      <c r="GY3" s="375"/>
      <c r="GZ3" s="375"/>
      <c r="HA3" s="375"/>
      <c r="HB3" s="375"/>
      <c r="HC3" s="375"/>
      <c r="HD3" s="375"/>
      <c r="HE3" s="375"/>
      <c r="HF3" s="375"/>
      <c r="HG3" s="375"/>
      <c r="HH3" s="375"/>
      <c r="HI3" s="375"/>
      <c r="HJ3" s="375"/>
      <c r="HK3" s="375"/>
      <c r="HL3" s="375"/>
      <c r="HM3" s="375"/>
      <c r="HN3" s="375"/>
      <c r="HO3" s="375"/>
      <c r="HP3" s="375"/>
      <c r="HQ3" s="375"/>
      <c r="HR3" s="379"/>
    </row>
    <row r="4" spans="1:226" s="372" customFormat="1" ht="11.85" hidden="1" customHeight="1" outlineLevel="1" x14ac:dyDescent="0.2">
      <c r="A4" s="108"/>
      <c r="B4" s="109"/>
      <c r="C4" s="109"/>
      <c r="D4" s="197"/>
      <c r="E4" s="197"/>
      <c r="F4" s="197"/>
      <c r="G4" s="197"/>
      <c r="H4" s="197"/>
      <c r="I4" s="207"/>
      <c r="J4" s="333"/>
      <c r="K4" s="333"/>
      <c r="L4" s="334"/>
      <c r="M4" s="262"/>
      <c r="N4" s="303"/>
      <c r="O4" s="1" t="s">
        <v>494</v>
      </c>
      <c r="P4" s="2"/>
      <c r="Q4" s="214" t="s">
        <v>221</v>
      </c>
      <c r="R4" s="391"/>
      <c r="S4" s="391"/>
      <c r="T4" s="392"/>
      <c r="U4" s="392"/>
      <c r="V4" s="108"/>
      <c r="W4" s="108"/>
      <c r="X4" s="108"/>
      <c r="Y4" s="207"/>
      <c r="Z4" s="207"/>
      <c r="AA4" s="207"/>
      <c r="AB4" s="207"/>
      <c r="AC4" s="207"/>
      <c r="AD4" s="207"/>
      <c r="AE4" s="207"/>
      <c r="AF4" s="207"/>
      <c r="AG4" s="207"/>
      <c r="AH4" s="207"/>
      <c r="AI4" s="207"/>
      <c r="AJ4" s="207"/>
      <c r="AK4" s="207"/>
      <c r="AL4" s="207"/>
      <c r="AM4" s="207"/>
      <c r="AN4" s="108"/>
      <c r="AO4" s="207"/>
      <c r="AP4" s="207"/>
      <c r="AQ4" s="207"/>
      <c r="AR4" s="207"/>
      <c r="AS4" s="207"/>
      <c r="AT4" s="207"/>
      <c r="AU4" s="207"/>
      <c r="AV4" s="207"/>
      <c r="AW4" s="207"/>
      <c r="AX4" s="207"/>
      <c r="AY4" s="207"/>
      <c r="AZ4" s="207"/>
      <c r="BA4" s="207"/>
      <c r="BB4" s="111"/>
      <c r="BC4" s="125"/>
      <c r="BD4" s="207"/>
      <c r="BE4" s="108"/>
      <c r="BF4" s="111"/>
      <c r="BG4" s="108"/>
      <c r="BH4" s="108"/>
      <c r="BI4" s="108"/>
      <c r="BJ4" s="111"/>
      <c r="BK4" s="108"/>
      <c r="BL4" s="108"/>
      <c r="BM4" s="108"/>
      <c r="BN4" s="111"/>
      <c r="BO4" s="108"/>
      <c r="BP4" s="108"/>
      <c r="BQ4" s="108"/>
      <c r="BR4" s="111"/>
      <c r="BS4"/>
      <c r="BT4"/>
      <c r="BU4"/>
      <c r="BV4"/>
      <c r="BW4"/>
      <c r="BX4"/>
      <c r="BY4"/>
      <c r="BZ4"/>
      <c r="CA4"/>
      <c r="CB4"/>
      <c r="CC4"/>
      <c r="CD4"/>
      <c r="CE4"/>
      <c r="CF4"/>
      <c r="CG4"/>
      <c r="CH4"/>
      <c r="CI4"/>
      <c r="CJ4"/>
      <c r="CK4"/>
      <c r="CL4"/>
      <c r="CM4"/>
      <c r="CN4" s="207"/>
      <c r="CO4" s="207"/>
      <c r="CP4" s="207"/>
      <c r="CQ4" s="207"/>
      <c r="CR4" s="207"/>
      <c r="CS4" s="207"/>
      <c r="CT4" s="207"/>
      <c r="CU4" s="207"/>
      <c r="CV4" s="207"/>
      <c r="CW4" s="207"/>
      <c r="CX4" s="207"/>
      <c r="CY4" s="207"/>
      <c r="CZ4" s="207"/>
      <c r="DA4" s="207"/>
      <c r="DB4" s="207"/>
      <c r="DC4" s="207"/>
      <c r="DD4" s="207"/>
      <c r="DE4" s="207"/>
      <c r="DF4" s="207"/>
      <c r="DG4" s="207"/>
      <c r="DH4" s="207"/>
      <c r="DI4" s="207"/>
      <c r="DJ4" s="207"/>
      <c r="DK4" s="207"/>
      <c r="DL4" s="207"/>
      <c r="DM4" s="207"/>
      <c r="DN4" s="207"/>
      <c r="DU4" s="385" t="str">
        <f ca="1">IF(DU6=0, "", IF(DU6&gt;26, CHAR(64+INT((DU6-1)/26)),"")&amp;CHAR(65+MOD(DU6-1, 26)))</f>
        <v>AM</v>
      </c>
      <c r="DV4" s="385" t="str">
        <f t="shared" ref="DV4:EP4" ca="1" si="2">IF(DV6=0, "", IF(DV6&gt;26, CHAR(64+INT((DV6-1)/26)),"")&amp;CHAR(65+MOD(DV6-1, 26)))</f>
        <v>AN</v>
      </c>
      <c r="DW4" s="385" t="str">
        <f t="shared" ca="1" si="2"/>
        <v>AO</v>
      </c>
      <c r="DX4" s="385" t="str">
        <f t="shared" ca="1" si="2"/>
        <v>AQ</v>
      </c>
      <c r="DY4" s="385" t="str">
        <f t="shared" ca="1" si="2"/>
        <v>AR</v>
      </c>
      <c r="DZ4" s="385" t="str">
        <f t="shared" ca="1" si="2"/>
        <v>AS</v>
      </c>
      <c r="EA4" s="385" t="str">
        <f t="shared" ca="1" si="2"/>
        <v>AU</v>
      </c>
      <c r="EB4" s="385" t="str">
        <f t="shared" ca="1" si="2"/>
        <v>AV</v>
      </c>
      <c r="EC4" s="385" t="str">
        <f t="shared" ca="1" si="2"/>
        <v>AW</v>
      </c>
      <c r="ED4" s="385" t="str">
        <f t="shared" ca="1" si="2"/>
        <v>AY</v>
      </c>
      <c r="EE4" s="385" t="str">
        <f t="shared" ca="1" si="2"/>
        <v>AZ</v>
      </c>
      <c r="EF4" s="385" t="str">
        <f t="shared" ca="1" si="2"/>
        <v>BA</v>
      </c>
      <c r="EG4" s="385" t="str">
        <f t="shared" ca="1" si="2"/>
        <v>BC</v>
      </c>
      <c r="EH4" s="385" t="str">
        <f t="shared" ca="1" si="2"/>
        <v>BD</v>
      </c>
      <c r="EI4" s="385" t="str">
        <f t="shared" ca="1" si="2"/>
        <v>BE</v>
      </c>
      <c r="EJ4" s="385" t="str">
        <f t="shared" ca="1" si="2"/>
        <v>BG</v>
      </c>
      <c r="EK4" s="385" t="str">
        <f t="shared" ca="1" si="2"/>
        <v>BH</v>
      </c>
      <c r="EL4" s="385" t="str">
        <f t="shared" ca="1" si="2"/>
        <v>BI</v>
      </c>
      <c r="EM4" s="385" t="str">
        <f t="shared" ca="1" si="2"/>
        <v>BK</v>
      </c>
      <c r="EN4" s="385" t="str">
        <f t="shared" ca="1" si="2"/>
        <v>BL</v>
      </c>
      <c r="EO4" s="385" t="str">
        <f t="shared" ca="1" si="2"/>
        <v>BM</v>
      </c>
      <c r="EP4" s="385" t="str">
        <f t="shared" ca="1" si="2"/>
        <v>BO</v>
      </c>
      <c r="EQ4" s="385" t="str">
        <f t="shared" ref="EQ4:FL4" ca="1" si="3">IF(EQ6=0, "", IF(EQ6&gt;26, CHAR(64+INT((EQ6-1)/26)),"")&amp;CHAR(65+MOD(EQ6-1, 26)))</f>
        <v>BP</v>
      </c>
      <c r="ER4" s="385" t="str">
        <f t="shared" ca="1" si="3"/>
        <v>BQ</v>
      </c>
      <c r="ES4" s="385" t="str">
        <f t="shared" ca="1" si="3"/>
        <v>BS</v>
      </c>
      <c r="ET4" s="385" t="str">
        <f t="shared" ca="1" si="3"/>
        <v>BT</v>
      </c>
      <c r="EU4" s="385" t="str">
        <f t="shared" ca="1" si="3"/>
        <v>BU</v>
      </c>
      <c r="EV4" s="385" t="str">
        <f t="shared" ca="1" si="3"/>
        <v>BW</v>
      </c>
      <c r="EW4" s="385" t="str">
        <f t="shared" ca="1" si="3"/>
        <v>BX</v>
      </c>
      <c r="EX4" s="385" t="str">
        <f t="shared" ca="1" si="3"/>
        <v>BY</v>
      </c>
      <c r="EY4" s="385" t="str">
        <f t="shared" ca="1" si="3"/>
        <v>CA</v>
      </c>
      <c r="EZ4" s="385" t="str">
        <f t="shared" ca="1" si="3"/>
        <v>CB</v>
      </c>
      <c r="FA4" s="385" t="str">
        <f t="shared" ca="1" si="3"/>
        <v>CC</v>
      </c>
      <c r="FB4" s="385" t="str">
        <f t="shared" ca="1" si="3"/>
        <v>CE</v>
      </c>
      <c r="FC4" s="385" t="str">
        <f t="shared" ca="1" si="3"/>
        <v>CF</v>
      </c>
      <c r="FD4" s="385" t="str">
        <f t="shared" ca="1" si="3"/>
        <v>CG</v>
      </c>
      <c r="FE4" s="385" t="str">
        <f t="shared" ca="1" si="3"/>
        <v>CI</v>
      </c>
      <c r="FF4" s="385" t="str">
        <f t="shared" ca="1" si="3"/>
        <v>CJ</v>
      </c>
      <c r="FG4" s="385" t="str">
        <f t="shared" ca="1" si="3"/>
        <v>CK</v>
      </c>
      <c r="FH4" s="385" t="str">
        <f t="shared" ca="1" si="3"/>
        <v>CM</v>
      </c>
      <c r="FI4" s="385" t="str">
        <f t="shared" ca="1" si="3"/>
        <v>CN</v>
      </c>
      <c r="FJ4" s="385" t="str">
        <f t="shared" ca="1" si="3"/>
        <v>CO</v>
      </c>
      <c r="FK4" s="385" t="str">
        <f t="shared" ca="1" si="3"/>
        <v>CQ</v>
      </c>
      <c r="FL4" s="385" t="str">
        <f t="shared" ca="1" si="3"/>
        <v>CR</v>
      </c>
      <c r="FM4" s="379"/>
      <c r="FN4" s="379"/>
      <c r="FO4" s="379"/>
      <c r="FP4" s="379"/>
      <c r="FQ4" s="379"/>
      <c r="FR4" s="379"/>
      <c r="FS4" s="379"/>
      <c r="FT4" s="379"/>
      <c r="FU4" s="379"/>
      <c r="FV4" s="379"/>
      <c r="FW4" s="379"/>
      <c r="FY4" s="378"/>
      <c r="FZ4" s="375"/>
      <c r="GA4" s="375"/>
      <c r="GB4" s="375"/>
      <c r="GC4" s="375"/>
      <c r="GD4" s="375"/>
      <c r="GE4" s="375"/>
      <c r="GF4" s="375"/>
      <c r="GG4" s="375"/>
      <c r="GH4" s="375"/>
      <c r="GI4" s="375"/>
      <c r="GJ4" s="375"/>
      <c r="GK4" s="375"/>
      <c r="GL4" s="375"/>
      <c r="GM4" s="375"/>
      <c r="GN4" s="375"/>
      <c r="GO4" s="375"/>
      <c r="GP4" s="375"/>
      <c r="GQ4" s="375"/>
      <c r="GR4" s="375"/>
      <c r="GS4" s="375"/>
      <c r="GT4" s="375"/>
      <c r="GU4" s="375"/>
      <c r="GV4" s="375"/>
      <c r="GW4" s="375"/>
      <c r="GX4" s="375"/>
      <c r="GY4" s="375"/>
      <c r="GZ4" s="375"/>
      <c r="HA4" s="375"/>
      <c r="HB4" s="375"/>
      <c r="HC4" s="375"/>
      <c r="HD4" s="375"/>
      <c r="HE4" s="375"/>
      <c r="HF4" s="375"/>
      <c r="HG4" s="375"/>
      <c r="HH4" s="375"/>
      <c r="HI4" s="375"/>
      <c r="HJ4" s="375"/>
      <c r="HK4" s="375"/>
      <c r="HL4" s="375"/>
      <c r="HM4" s="375"/>
      <c r="HN4" s="375"/>
      <c r="HO4" s="375"/>
      <c r="HP4" s="375"/>
      <c r="HQ4" s="375"/>
      <c r="HR4" s="379"/>
    </row>
    <row r="5" spans="1:226" s="372" customFormat="1" ht="14.1" hidden="1" customHeight="1" outlineLevel="1" x14ac:dyDescent="0.2">
      <c r="A5" s="108"/>
      <c r="B5" s="109"/>
      <c r="C5" s="109"/>
      <c r="D5" s="197"/>
      <c r="E5" s="197"/>
      <c r="F5" s="197"/>
      <c r="G5" s="197"/>
      <c r="H5" s="194">
        <f>Number_of_Items</f>
        <v>1</v>
      </c>
      <c r="I5" s="207"/>
      <c r="J5" s="193"/>
      <c r="K5" s="193"/>
      <c r="L5" s="193"/>
      <c r="M5" s="363" t="str">
        <f>N5</f>
        <v>Regional VBP plus CBP Total (Units)</v>
      </c>
      <c r="N5" s="349" t="s">
        <v>582</v>
      </c>
      <c r="O5" s="215"/>
      <c r="P5" s="258"/>
      <c r="Q5" s="214" t="s">
        <v>221</v>
      </c>
      <c r="R5" s="391"/>
      <c r="S5" s="391"/>
      <c r="T5" s="392"/>
      <c r="U5" s="392"/>
      <c r="V5" s="108"/>
      <c r="W5" s="108"/>
      <c r="X5" s="108"/>
      <c r="Y5" s="207"/>
      <c r="Z5" s="207"/>
      <c r="AA5" s="207"/>
      <c r="AB5" s="207"/>
      <c r="AC5" s="207"/>
      <c r="AD5" s="207"/>
      <c r="AE5" s="207"/>
      <c r="AF5" s="207"/>
      <c r="AG5" s="207"/>
      <c r="AH5" s="207"/>
      <c r="AI5" s="207"/>
      <c r="AJ5" s="207"/>
      <c r="AK5" s="207"/>
      <c r="AL5" s="207"/>
      <c r="AM5" s="207"/>
      <c r="AN5" s="108"/>
      <c r="AO5" s="207"/>
      <c r="AP5" s="207"/>
      <c r="AQ5" s="207"/>
      <c r="AR5" s="207"/>
      <c r="AS5" s="207"/>
      <c r="AT5" s="207"/>
      <c r="AU5" s="207"/>
      <c r="AV5" s="207"/>
      <c r="AW5" s="207"/>
      <c r="AX5" s="207"/>
      <c r="AY5" s="207"/>
      <c r="AZ5" s="207"/>
      <c r="BA5" s="207"/>
      <c r="BB5" s="111"/>
      <c r="BC5" s="125"/>
      <c r="BD5" s="207"/>
      <c r="BE5" s="108"/>
      <c r="BF5" s="111"/>
      <c r="BG5" s="108"/>
      <c r="BH5" s="108"/>
      <c r="BI5" s="108"/>
      <c r="BJ5" s="111"/>
      <c r="BK5" s="108"/>
      <c r="BL5" s="108"/>
      <c r="BM5" s="108"/>
      <c r="BN5" s="111"/>
      <c r="BO5" s="108"/>
      <c r="BP5" s="108"/>
      <c r="BQ5" s="108"/>
      <c r="BR5" s="111"/>
      <c r="BS5"/>
      <c r="BT5"/>
      <c r="BU5"/>
      <c r="BV5"/>
      <c r="BW5"/>
      <c r="BX5"/>
      <c r="BY5"/>
      <c r="BZ5"/>
      <c r="CA5"/>
      <c r="CB5"/>
      <c r="CC5"/>
      <c r="CD5"/>
      <c r="CE5"/>
      <c r="CF5"/>
      <c r="CG5"/>
      <c r="CH5"/>
      <c r="CI5"/>
      <c r="CJ5"/>
      <c r="CK5"/>
      <c r="CL5"/>
      <c r="CM5"/>
      <c r="CN5" s="207"/>
      <c r="CO5" s="207"/>
      <c r="CP5" s="207"/>
      <c r="CQ5" s="207"/>
      <c r="CR5" s="207"/>
      <c r="CS5" s="207"/>
      <c r="CT5" s="207"/>
      <c r="CU5" s="207"/>
      <c r="CV5" s="207"/>
      <c r="CW5" s="207"/>
      <c r="CX5" s="207"/>
      <c r="CY5" s="207"/>
      <c r="CZ5" s="207"/>
      <c r="DA5" s="207"/>
      <c r="DB5" s="207"/>
      <c r="DC5" s="207"/>
      <c r="DD5" s="207"/>
      <c r="DE5" s="207"/>
      <c r="DF5" s="207"/>
      <c r="DG5" s="207"/>
      <c r="DH5" s="207"/>
      <c r="DI5" s="207"/>
      <c r="DJ5" s="207"/>
      <c r="DK5" s="207"/>
      <c r="DL5" s="207"/>
      <c r="DM5" s="207"/>
      <c r="DN5" s="207"/>
      <c r="DT5" s="372" t="s">
        <v>295</v>
      </c>
      <c r="DV5" s="372">
        <f ca="1">IF(INDIRECT("r1c"&amp;$DU$6-3,FALSE)="",1,0)</f>
        <v>0</v>
      </c>
      <c r="DW5" s="372">
        <f ca="1">IF(INDIRECT("r1c"&amp;$DU$6-2,FALSE)="",1,0)</f>
        <v>0</v>
      </c>
      <c r="DX5" s="372">
        <f ca="1">IF(INDIRECT("r1c"&amp;$DU$6-1,FALSE)="",1,0)</f>
        <v>1</v>
      </c>
      <c r="DY5" s="372">
        <f t="shared" ref="DY5:EG5" ca="1" si="4">DV5</f>
        <v>0</v>
      </c>
      <c r="DZ5" s="372">
        <f t="shared" ca="1" si="4"/>
        <v>0</v>
      </c>
      <c r="EA5" s="372">
        <f t="shared" ca="1" si="4"/>
        <v>1</v>
      </c>
      <c r="EB5" s="372">
        <f t="shared" ca="1" si="4"/>
        <v>0</v>
      </c>
      <c r="EC5" s="372">
        <f t="shared" ca="1" si="4"/>
        <v>0</v>
      </c>
      <c r="ED5" s="372">
        <f t="shared" ca="1" si="4"/>
        <v>1</v>
      </c>
      <c r="EE5" s="372">
        <f t="shared" ca="1" si="4"/>
        <v>0</v>
      </c>
      <c r="EF5" s="372">
        <f t="shared" ca="1" si="4"/>
        <v>0</v>
      </c>
      <c r="EG5" s="372">
        <f t="shared" ca="1" si="4"/>
        <v>1</v>
      </c>
      <c r="EH5" s="372">
        <f t="shared" ref="EH5:EP5" ca="1" si="5">EE5</f>
        <v>0</v>
      </c>
      <c r="EI5" s="372">
        <f t="shared" ca="1" si="5"/>
        <v>0</v>
      </c>
      <c r="EJ5" s="372">
        <f t="shared" ca="1" si="5"/>
        <v>1</v>
      </c>
      <c r="EK5" s="372">
        <f t="shared" ca="1" si="5"/>
        <v>0</v>
      </c>
      <c r="EL5" s="372">
        <f t="shared" ca="1" si="5"/>
        <v>0</v>
      </c>
      <c r="EM5" s="372">
        <f t="shared" ca="1" si="5"/>
        <v>1</v>
      </c>
      <c r="EN5" s="372">
        <f t="shared" ca="1" si="5"/>
        <v>0</v>
      </c>
      <c r="EO5" s="372">
        <f t="shared" ca="1" si="5"/>
        <v>0</v>
      </c>
      <c r="EP5" s="372">
        <f t="shared" ca="1" si="5"/>
        <v>1</v>
      </c>
      <c r="EQ5" s="372">
        <f t="shared" ref="EQ5" ca="1" si="6">EN5</f>
        <v>0</v>
      </c>
      <c r="ER5" s="372">
        <f t="shared" ref="ER5" ca="1" si="7">EO5</f>
        <v>0</v>
      </c>
      <c r="ES5" s="372">
        <f t="shared" ref="ES5" ca="1" si="8">EP5</f>
        <v>1</v>
      </c>
      <c r="ET5" s="372">
        <f t="shared" ref="ET5" ca="1" si="9">EQ5</f>
        <v>0</v>
      </c>
      <c r="EU5" s="372">
        <f t="shared" ref="EU5" ca="1" si="10">ER5</f>
        <v>0</v>
      </c>
      <c r="EV5" s="372">
        <f t="shared" ref="EV5" ca="1" si="11">ES5</f>
        <v>1</v>
      </c>
      <c r="EW5" s="372">
        <f t="shared" ref="EW5" ca="1" si="12">ET5</f>
        <v>0</v>
      </c>
      <c r="EX5" s="372">
        <f t="shared" ref="EX5" ca="1" si="13">EU5</f>
        <v>0</v>
      </c>
      <c r="EY5" s="372">
        <f t="shared" ref="EY5" ca="1" si="14">EV5</f>
        <v>1</v>
      </c>
      <c r="EZ5" s="372">
        <f t="shared" ref="EZ5" ca="1" si="15">EW5</f>
        <v>0</v>
      </c>
      <c r="FA5" s="372">
        <f t="shared" ref="FA5" ca="1" si="16">EX5</f>
        <v>0</v>
      </c>
      <c r="FB5" s="372">
        <f t="shared" ref="FB5" ca="1" si="17">EY5</f>
        <v>1</v>
      </c>
      <c r="FC5" s="372">
        <f t="shared" ref="FC5" ca="1" si="18">EZ5</f>
        <v>0</v>
      </c>
      <c r="FD5" s="372">
        <f t="shared" ref="FD5" ca="1" si="19">FA5</f>
        <v>0</v>
      </c>
      <c r="FE5" s="372">
        <f t="shared" ref="FE5" ca="1" si="20">FB5</f>
        <v>1</v>
      </c>
      <c r="FF5" s="372">
        <f t="shared" ref="FF5" ca="1" si="21">FC5</f>
        <v>0</v>
      </c>
      <c r="FG5" s="372">
        <f t="shared" ref="FG5" ca="1" si="22">FD5</f>
        <v>0</v>
      </c>
      <c r="FH5" s="372">
        <f t="shared" ref="FH5" ca="1" si="23">FE5</f>
        <v>1</v>
      </c>
      <c r="FI5" s="372">
        <f t="shared" ref="FI5" ca="1" si="24">FF5</f>
        <v>0</v>
      </c>
      <c r="FJ5" s="372">
        <f t="shared" ref="FJ5" ca="1" si="25">FG5</f>
        <v>0</v>
      </c>
      <c r="FK5" s="372">
        <f t="shared" ref="FK5" ca="1" si="26">FH5</f>
        <v>1</v>
      </c>
      <c r="FL5" s="372">
        <f t="shared" ref="FL5" ca="1" si="27">FI5</f>
        <v>0</v>
      </c>
      <c r="FM5" s="379"/>
      <c r="FN5" s="379"/>
      <c r="FO5" s="379"/>
      <c r="FP5" s="379"/>
      <c r="FQ5" s="379"/>
      <c r="FR5" s="379"/>
      <c r="FS5" s="379"/>
      <c r="FT5" s="379"/>
      <c r="FU5" s="379"/>
      <c r="FV5" s="379"/>
      <c r="FW5" s="379"/>
      <c r="FY5" s="378"/>
      <c r="FZ5" s="375"/>
      <c r="GA5" s="375"/>
      <c r="GB5" s="375"/>
      <c r="GC5" s="375"/>
      <c r="GD5" s="375"/>
      <c r="GE5" s="375"/>
      <c r="GF5" s="375"/>
      <c r="GG5" s="375"/>
      <c r="GH5" s="375"/>
      <c r="GI5" s="375"/>
      <c r="GJ5" s="375"/>
      <c r="GK5" s="375"/>
      <c r="GL5" s="375"/>
      <c r="GM5" s="375"/>
      <c r="GN5" s="375"/>
      <c r="GO5" s="375"/>
      <c r="GP5" s="375"/>
      <c r="GQ5" s="375"/>
      <c r="GR5" s="375"/>
      <c r="GS5" s="375"/>
      <c r="GT5" s="375"/>
      <c r="GU5" s="375"/>
      <c r="GV5" s="375"/>
      <c r="GW5" s="375"/>
      <c r="GX5" s="375"/>
      <c r="GY5" s="375"/>
      <c r="GZ5" s="375"/>
      <c r="HA5" s="375"/>
      <c r="HB5" s="375"/>
      <c r="HC5" s="375"/>
      <c r="HD5" s="375"/>
      <c r="HE5" s="375"/>
      <c r="HF5" s="375"/>
      <c r="HG5" s="375"/>
      <c r="HH5" s="375"/>
      <c r="HI5" s="375"/>
      <c r="HJ5" s="375"/>
      <c r="HK5" s="375"/>
      <c r="HL5" s="375"/>
      <c r="HM5" s="375"/>
      <c r="HN5" s="375"/>
      <c r="HO5" s="375"/>
      <c r="HP5" s="375"/>
      <c r="HQ5" s="375"/>
      <c r="HR5" s="379"/>
    </row>
    <row r="6" spans="1:226" s="372" customFormat="1" ht="14.1" hidden="1" customHeight="1" outlineLevel="1" x14ac:dyDescent="0.2">
      <c r="A6" s="108"/>
      <c r="B6" s="109"/>
      <c r="C6" s="109"/>
      <c r="D6" s="197"/>
      <c r="E6" s="197"/>
      <c r="F6" s="197"/>
      <c r="G6" s="197"/>
      <c r="H6" s="198"/>
      <c r="I6" s="207"/>
      <c r="J6" s="300"/>
      <c r="K6" s="300"/>
      <c r="L6" s="300"/>
      <c r="M6" s="364" t="str">
        <f>N6</f>
        <v>Locked VBP plus CBP Total (Units)</v>
      </c>
      <c r="N6" s="349" t="s">
        <v>585</v>
      </c>
      <c r="O6" s="216"/>
      <c r="P6" s="258"/>
      <c r="Q6" s="214" t="s">
        <v>221</v>
      </c>
      <c r="R6" s="391" t="s">
        <v>0</v>
      </c>
      <c r="S6" s="391"/>
      <c r="T6" s="392"/>
      <c r="U6" s="392"/>
      <c r="V6" s="108"/>
      <c r="W6" s="108"/>
      <c r="X6" s="108"/>
      <c r="Y6" s="207"/>
      <c r="Z6" s="207"/>
      <c r="AA6" s="207"/>
      <c r="AB6" s="207"/>
      <c r="AC6" s="207"/>
      <c r="AD6" s="207"/>
      <c r="AE6" s="207"/>
      <c r="AF6" s="207"/>
      <c r="AG6" s="207"/>
      <c r="AH6" s="207"/>
      <c r="AI6" s="207"/>
      <c r="AJ6" s="207"/>
      <c r="AK6" s="207"/>
      <c r="AL6" s="207"/>
      <c r="AM6" s="207"/>
      <c r="AN6" s="108"/>
      <c r="AO6" s="207"/>
      <c r="AP6" s="207"/>
      <c r="AQ6" s="207"/>
      <c r="AR6" s="207"/>
      <c r="AS6" s="207"/>
      <c r="AT6" s="207"/>
      <c r="AU6" s="207"/>
      <c r="AV6" s="207"/>
      <c r="AW6" s="207"/>
      <c r="AX6" s="207"/>
      <c r="AY6" s="207"/>
      <c r="AZ6" s="207"/>
      <c r="BA6" s="207"/>
      <c r="BB6" s="111"/>
      <c r="BC6" s="125"/>
      <c r="BD6" s="207"/>
      <c r="BE6" s="108"/>
      <c r="BF6" s="111"/>
      <c r="BG6" s="108"/>
      <c r="BH6" s="108"/>
      <c r="BI6" s="108"/>
      <c r="BJ6" s="111"/>
      <c r="BK6" s="108"/>
      <c r="BL6" s="108"/>
      <c r="BM6" s="108"/>
      <c r="BN6" s="111"/>
      <c r="BO6" s="108"/>
      <c r="BP6" s="108"/>
      <c r="BQ6" s="108"/>
      <c r="BR6" s="111"/>
      <c r="BS6"/>
      <c r="BT6"/>
      <c r="BU6"/>
      <c r="BV6"/>
      <c r="BW6"/>
      <c r="BX6"/>
      <c r="BY6"/>
      <c r="BZ6"/>
      <c r="CA6"/>
      <c r="CB6"/>
      <c r="CC6"/>
      <c r="CD6"/>
      <c r="CE6"/>
      <c r="CF6"/>
      <c r="CG6"/>
      <c r="CH6"/>
      <c r="CI6"/>
      <c r="CJ6"/>
      <c r="CK6"/>
      <c r="CL6"/>
      <c r="CM6"/>
      <c r="CN6" s="207"/>
      <c r="CO6" s="207"/>
      <c r="CP6" s="207"/>
      <c r="CQ6" s="207"/>
      <c r="CR6" s="207"/>
      <c r="CS6" s="207"/>
      <c r="CT6" s="207"/>
      <c r="CU6" s="207"/>
      <c r="CV6" s="207"/>
      <c r="CW6" s="207"/>
      <c r="CX6" s="207"/>
      <c r="CY6" s="207"/>
      <c r="CZ6" s="207"/>
      <c r="DA6" s="207"/>
      <c r="DB6" s="207"/>
      <c r="DC6" s="207"/>
      <c r="DD6" s="207"/>
      <c r="DE6" s="207"/>
      <c r="DF6" s="207"/>
      <c r="DG6" s="207"/>
      <c r="DH6" s="207"/>
      <c r="DI6" s="207"/>
      <c r="DJ6" s="207"/>
      <c r="DK6" s="207"/>
      <c r="DL6" s="207"/>
      <c r="DM6" s="207"/>
      <c r="DN6" s="207"/>
      <c r="DT6" s="372" t="s">
        <v>296</v>
      </c>
      <c r="DU6" s="372">
        <f ca="1">DU2</f>
        <v>39</v>
      </c>
      <c r="DV6" s="372">
        <f ca="1">DU6+1+SUM(DV5)</f>
        <v>40</v>
      </c>
      <c r="DW6" s="372">
        <f t="shared" ref="DW6:EG6" ca="1" si="28">DV6+1+SUM(DW5)</f>
        <v>41</v>
      </c>
      <c r="DX6" s="372">
        <f t="shared" ca="1" si="28"/>
        <v>43</v>
      </c>
      <c r="DY6" s="372">
        <f t="shared" ca="1" si="28"/>
        <v>44</v>
      </c>
      <c r="DZ6" s="372">
        <f t="shared" ca="1" si="28"/>
        <v>45</v>
      </c>
      <c r="EA6" s="372">
        <f t="shared" ca="1" si="28"/>
        <v>47</v>
      </c>
      <c r="EB6" s="372">
        <f t="shared" ca="1" si="28"/>
        <v>48</v>
      </c>
      <c r="EC6" s="372">
        <f t="shared" ca="1" si="28"/>
        <v>49</v>
      </c>
      <c r="ED6" s="372">
        <f t="shared" ca="1" si="28"/>
        <v>51</v>
      </c>
      <c r="EE6" s="372">
        <f t="shared" ca="1" si="28"/>
        <v>52</v>
      </c>
      <c r="EF6" s="372">
        <f t="shared" ca="1" si="28"/>
        <v>53</v>
      </c>
      <c r="EG6" s="372">
        <f t="shared" ca="1" si="28"/>
        <v>55</v>
      </c>
      <c r="EH6" s="372">
        <f t="shared" ref="EH6:EP6" ca="1" si="29">EG6+1+SUM(EH5)</f>
        <v>56</v>
      </c>
      <c r="EI6" s="372">
        <f t="shared" ca="1" si="29"/>
        <v>57</v>
      </c>
      <c r="EJ6" s="372">
        <f t="shared" ca="1" si="29"/>
        <v>59</v>
      </c>
      <c r="EK6" s="372">
        <f t="shared" ca="1" si="29"/>
        <v>60</v>
      </c>
      <c r="EL6" s="372">
        <f t="shared" ca="1" si="29"/>
        <v>61</v>
      </c>
      <c r="EM6" s="372">
        <f t="shared" ca="1" si="29"/>
        <v>63</v>
      </c>
      <c r="EN6" s="372">
        <f t="shared" ca="1" si="29"/>
        <v>64</v>
      </c>
      <c r="EO6" s="372">
        <f t="shared" ca="1" si="29"/>
        <v>65</v>
      </c>
      <c r="EP6" s="372">
        <f t="shared" ca="1" si="29"/>
        <v>67</v>
      </c>
      <c r="EQ6" s="372">
        <f t="shared" ref="EQ6" ca="1" si="30">EP6+1+SUM(EQ5)</f>
        <v>68</v>
      </c>
      <c r="ER6" s="372">
        <f t="shared" ref="ER6" ca="1" si="31">EQ6+1+SUM(ER5)</f>
        <v>69</v>
      </c>
      <c r="ES6" s="372">
        <f t="shared" ref="ES6" ca="1" si="32">ER6+1+SUM(ES5)</f>
        <v>71</v>
      </c>
      <c r="ET6" s="372">
        <f t="shared" ref="ET6" ca="1" si="33">ES6+1+SUM(ET5)</f>
        <v>72</v>
      </c>
      <c r="EU6" s="372">
        <f t="shared" ref="EU6" ca="1" si="34">ET6+1+SUM(EU5)</f>
        <v>73</v>
      </c>
      <c r="EV6" s="372">
        <f t="shared" ref="EV6" ca="1" si="35">EU6+1+SUM(EV5)</f>
        <v>75</v>
      </c>
      <c r="EW6" s="372">
        <f t="shared" ref="EW6" ca="1" si="36">EV6+1+SUM(EW5)</f>
        <v>76</v>
      </c>
      <c r="EX6" s="372">
        <f t="shared" ref="EX6" ca="1" si="37">EW6+1+SUM(EX5)</f>
        <v>77</v>
      </c>
      <c r="EY6" s="372">
        <f t="shared" ref="EY6" ca="1" si="38">EX6+1+SUM(EY5)</f>
        <v>79</v>
      </c>
      <c r="EZ6" s="372">
        <f t="shared" ref="EZ6" ca="1" si="39">EY6+1+SUM(EZ5)</f>
        <v>80</v>
      </c>
      <c r="FA6" s="372">
        <f t="shared" ref="FA6" ca="1" si="40">EZ6+1+SUM(FA5)</f>
        <v>81</v>
      </c>
      <c r="FB6" s="372">
        <f t="shared" ref="FB6" ca="1" si="41">FA6+1+SUM(FB5)</f>
        <v>83</v>
      </c>
      <c r="FC6" s="372">
        <f t="shared" ref="FC6" ca="1" si="42">FB6+1+SUM(FC5)</f>
        <v>84</v>
      </c>
      <c r="FD6" s="372">
        <f t="shared" ref="FD6" ca="1" si="43">FC6+1+SUM(FD5)</f>
        <v>85</v>
      </c>
      <c r="FE6" s="372">
        <f t="shared" ref="FE6" ca="1" si="44">FD6+1+SUM(FE5)</f>
        <v>87</v>
      </c>
      <c r="FF6" s="372">
        <f t="shared" ref="FF6" ca="1" si="45">FE6+1+SUM(FF5)</f>
        <v>88</v>
      </c>
      <c r="FG6" s="372">
        <f t="shared" ref="FG6" ca="1" si="46">FF6+1+SUM(FG5)</f>
        <v>89</v>
      </c>
      <c r="FH6" s="372">
        <f t="shared" ref="FH6" ca="1" si="47">FG6+1+SUM(FH5)</f>
        <v>91</v>
      </c>
      <c r="FI6" s="372">
        <f t="shared" ref="FI6" ca="1" si="48">FH6+1+SUM(FI5)</f>
        <v>92</v>
      </c>
      <c r="FJ6" s="372">
        <f t="shared" ref="FJ6" ca="1" si="49">FI6+1+SUM(FJ5)</f>
        <v>93</v>
      </c>
      <c r="FK6" s="372">
        <f t="shared" ref="FK6" ca="1" si="50">FJ6+1+SUM(FK5)</f>
        <v>95</v>
      </c>
      <c r="FL6" s="372">
        <f t="shared" ref="FL6" ca="1" si="51">FK6+1+SUM(FL5)</f>
        <v>96</v>
      </c>
      <c r="FM6" s="379"/>
      <c r="FN6" s="379"/>
      <c r="FO6" s="379"/>
      <c r="FP6" s="379"/>
      <c r="FQ6" s="379"/>
      <c r="FR6" s="379"/>
      <c r="FS6" s="379"/>
      <c r="FT6" s="379"/>
      <c r="FU6" s="379"/>
      <c r="FV6" s="379"/>
      <c r="FW6" s="379"/>
      <c r="FY6" s="378"/>
      <c r="FZ6" s="375"/>
      <c r="GA6" s="375"/>
      <c r="GB6" s="375"/>
      <c r="GC6" s="375"/>
      <c r="GD6" s="375"/>
      <c r="GE6" s="375"/>
      <c r="GF6" s="375"/>
      <c r="GG6" s="375"/>
      <c r="GH6" s="375"/>
      <c r="GI6" s="375"/>
      <c r="GJ6" s="375"/>
      <c r="GK6" s="375"/>
      <c r="GL6" s="375"/>
      <c r="GM6" s="375"/>
      <c r="GN6" s="375"/>
      <c r="GO6" s="375"/>
      <c r="GP6" s="375"/>
      <c r="GQ6" s="375"/>
      <c r="GR6" s="375"/>
      <c r="GS6" s="375"/>
      <c r="GT6" s="375"/>
      <c r="GU6" s="375"/>
      <c r="GV6" s="375"/>
      <c r="GW6" s="375"/>
      <c r="GX6" s="375"/>
      <c r="GY6" s="375"/>
      <c r="GZ6" s="375"/>
      <c r="HA6" s="375"/>
      <c r="HB6" s="375"/>
      <c r="HC6" s="375"/>
      <c r="HD6" s="375"/>
      <c r="HE6" s="375"/>
      <c r="HF6" s="375"/>
      <c r="HG6" s="375"/>
      <c r="HH6" s="375"/>
      <c r="HI6" s="375"/>
      <c r="HJ6" s="375"/>
      <c r="HK6" s="375"/>
      <c r="HL6" s="375"/>
      <c r="HM6" s="375"/>
      <c r="HN6" s="375"/>
      <c r="HO6" s="375"/>
      <c r="HP6" s="375"/>
      <c r="HQ6" s="375"/>
      <c r="HR6" s="379"/>
    </row>
    <row r="7" spans="1:226" s="372" customFormat="1" ht="14.1" hidden="1" customHeight="1" outlineLevel="1" x14ac:dyDescent="0.2">
      <c r="A7" s="108"/>
      <c r="B7" s="108"/>
      <c r="C7" s="108"/>
      <c r="D7" s="108"/>
      <c r="E7" s="108"/>
      <c r="F7" s="108"/>
      <c r="G7" s="108"/>
      <c r="H7" s="108"/>
      <c r="I7" s="207"/>
      <c r="J7" s="193"/>
      <c r="K7" s="299"/>
      <c r="L7" s="193"/>
      <c r="M7" s="363" t="str">
        <f>N7</f>
        <v>Region Adj (Units)</v>
      </c>
      <c r="N7" s="349" t="s">
        <v>593</v>
      </c>
      <c r="O7" s="217"/>
      <c r="P7" s="258"/>
      <c r="Q7" s="214" t="s">
        <v>221</v>
      </c>
      <c r="R7" s="391"/>
      <c r="S7" s="391"/>
      <c r="T7" s="392"/>
      <c r="U7" s="392"/>
      <c r="V7" s="108"/>
      <c r="W7" s="108"/>
      <c r="X7" s="108"/>
      <c r="Y7" s="207"/>
      <c r="Z7" s="207"/>
      <c r="AA7" s="207"/>
      <c r="AB7" s="207"/>
      <c r="AC7" s="207"/>
      <c r="AD7" s="207"/>
      <c r="AE7" s="207"/>
      <c r="AF7" s="207"/>
      <c r="AG7" s="207"/>
      <c r="AH7" s="207"/>
      <c r="AI7" s="207"/>
      <c r="AJ7" s="207"/>
      <c r="AK7" s="207"/>
      <c r="AL7" s="207"/>
      <c r="AM7" s="207"/>
      <c r="AN7" s="108"/>
      <c r="AO7" s="207"/>
      <c r="AP7" s="207"/>
      <c r="AQ7" s="207"/>
      <c r="AR7" s="207"/>
      <c r="AS7" s="207"/>
      <c r="AT7" s="207"/>
      <c r="AU7" s="207"/>
      <c r="AV7" s="207"/>
      <c r="AW7" s="207"/>
      <c r="AX7" s="207"/>
      <c r="AY7" s="207"/>
      <c r="AZ7" s="207"/>
      <c r="BA7" s="207"/>
      <c r="BB7" s="111"/>
      <c r="BC7" s="125"/>
      <c r="BD7" s="207"/>
      <c r="BE7" s="108"/>
      <c r="BF7" s="111"/>
      <c r="BG7" s="108"/>
      <c r="BH7" s="108"/>
      <c r="BI7" s="108"/>
      <c r="BJ7" s="111"/>
      <c r="BK7" s="108"/>
      <c r="BL7" s="108"/>
      <c r="BM7" s="108"/>
      <c r="BN7" s="111"/>
      <c r="BO7" s="108"/>
      <c r="BP7" s="108"/>
      <c r="BQ7" s="108"/>
      <c r="BR7" s="111"/>
      <c r="BS7"/>
      <c r="BT7"/>
      <c r="BU7"/>
      <c r="BV7"/>
      <c r="BW7"/>
      <c r="BX7"/>
      <c r="BY7"/>
      <c r="BZ7"/>
      <c r="CA7"/>
      <c r="CB7"/>
      <c r="CC7"/>
      <c r="CD7"/>
      <c r="CE7"/>
      <c r="CF7"/>
      <c r="CG7"/>
      <c r="CH7"/>
      <c r="CI7"/>
      <c r="CJ7"/>
      <c r="CK7"/>
      <c r="CL7"/>
      <c r="CM7"/>
      <c r="CN7" s="207"/>
      <c r="CO7" s="207"/>
      <c r="CP7" s="207"/>
      <c r="CQ7" s="207"/>
      <c r="CR7" s="207"/>
      <c r="CS7" s="207"/>
      <c r="CT7" s="207"/>
      <c r="CU7" s="207"/>
      <c r="CV7" s="207"/>
      <c r="CW7" s="207"/>
      <c r="CX7" s="207"/>
      <c r="CY7" s="207"/>
      <c r="CZ7" s="207"/>
      <c r="DA7" s="207"/>
      <c r="DB7" s="207"/>
      <c r="DC7" s="207"/>
      <c r="DD7" s="207"/>
      <c r="DE7" s="207"/>
      <c r="DF7" s="207"/>
      <c r="DG7" s="207"/>
      <c r="DH7" s="207"/>
      <c r="DI7" s="207"/>
      <c r="DJ7" s="207"/>
      <c r="DK7" s="207"/>
      <c r="DL7" s="207"/>
      <c r="DM7" s="207"/>
      <c r="DN7" s="207"/>
      <c r="DT7" s="378" t="s">
        <v>297</v>
      </c>
      <c r="DU7" s="378">
        <f ca="1">IF(INDIRECT("r18c"&amp;DU$6,FALSE)=0,"",INDIRECT("r18c"&amp;DU$6,FALSE))</f>
        <v>40649</v>
      </c>
      <c r="DV7" s="378">
        <f t="shared" ref="DV7:FL7" ca="1" si="52">IF(INDIRECT("r18c"&amp;DV$6,FALSE)=0,"",INDIRECT("r18c"&amp;DV$6,FALSE))</f>
        <v>40679</v>
      </c>
      <c r="DW7" s="378">
        <f t="shared" ca="1" si="52"/>
        <v>40710</v>
      </c>
      <c r="DX7" s="378">
        <f t="shared" ca="1" si="52"/>
        <v>40740</v>
      </c>
      <c r="DY7" s="378">
        <f t="shared" ca="1" si="52"/>
        <v>40771</v>
      </c>
      <c r="DZ7" s="378">
        <f t="shared" ca="1" si="52"/>
        <v>40802</v>
      </c>
      <c r="EA7" s="378">
        <f t="shared" ca="1" si="52"/>
        <v>40832</v>
      </c>
      <c r="EB7" s="378">
        <f t="shared" ca="1" si="52"/>
        <v>40863</v>
      </c>
      <c r="EC7" s="378">
        <f t="shared" ca="1" si="52"/>
        <v>40893</v>
      </c>
      <c r="ED7" s="378">
        <f t="shared" ca="1" si="52"/>
        <v>40924</v>
      </c>
      <c r="EE7" s="378">
        <f t="shared" ca="1" si="52"/>
        <v>40955</v>
      </c>
      <c r="EF7" s="378">
        <f t="shared" ca="1" si="52"/>
        <v>40984</v>
      </c>
      <c r="EG7" s="378">
        <f t="shared" ca="1" si="52"/>
        <v>41015</v>
      </c>
      <c r="EH7" s="378">
        <f t="shared" ca="1" si="52"/>
        <v>41045</v>
      </c>
      <c r="EI7" s="378">
        <f t="shared" ca="1" si="52"/>
        <v>41076</v>
      </c>
      <c r="EJ7" s="378" t="str">
        <f t="shared" ca="1" si="52"/>
        <v/>
      </c>
      <c r="EK7" s="378" t="str">
        <f t="shared" ca="1" si="52"/>
        <v/>
      </c>
      <c r="EL7" s="378" t="str">
        <f t="shared" ca="1" si="52"/>
        <v/>
      </c>
      <c r="EM7" s="378" t="str">
        <f t="shared" ca="1" si="52"/>
        <v/>
      </c>
      <c r="EN7" s="378" t="str">
        <f t="shared" ca="1" si="52"/>
        <v/>
      </c>
      <c r="EO7" s="378" t="str">
        <f t="shared" ca="1" si="52"/>
        <v/>
      </c>
      <c r="EP7" s="378" t="str">
        <f t="shared" ca="1" si="52"/>
        <v/>
      </c>
      <c r="EQ7" s="378" t="str">
        <f t="shared" ca="1" si="52"/>
        <v/>
      </c>
      <c r="ER7" s="378" t="str">
        <f t="shared" ca="1" si="52"/>
        <v/>
      </c>
      <c r="ES7" s="378" t="str">
        <f t="shared" ca="1" si="52"/>
        <v/>
      </c>
      <c r="ET7" s="378" t="str">
        <f t="shared" ca="1" si="52"/>
        <v/>
      </c>
      <c r="EU7" s="378" t="str">
        <f t="shared" ca="1" si="52"/>
        <v/>
      </c>
      <c r="EV7" s="378" t="str">
        <f t="shared" ca="1" si="52"/>
        <v/>
      </c>
      <c r="EW7" s="378" t="str">
        <f t="shared" ca="1" si="52"/>
        <v/>
      </c>
      <c r="EX7" s="378" t="str">
        <f t="shared" ca="1" si="52"/>
        <v/>
      </c>
      <c r="EY7" s="378" t="str">
        <f t="shared" ca="1" si="52"/>
        <v/>
      </c>
      <c r="EZ7" s="378" t="str">
        <f t="shared" ca="1" si="52"/>
        <v/>
      </c>
      <c r="FA7" s="378" t="str">
        <f t="shared" ca="1" si="52"/>
        <v/>
      </c>
      <c r="FB7" s="378" t="str">
        <f t="shared" ca="1" si="52"/>
        <v/>
      </c>
      <c r="FC7" s="378" t="str">
        <f t="shared" ca="1" si="52"/>
        <v/>
      </c>
      <c r="FD7" s="378" t="str">
        <f t="shared" ca="1" si="52"/>
        <v/>
      </c>
      <c r="FE7" s="378" t="str">
        <f t="shared" ca="1" si="52"/>
        <v/>
      </c>
      <c r="FF7" s="378" t="str">
        <f t="shared" ca="1" si="52"/>
        <v/>
      </c>
      <c r="FG7" s="378" t="str">
        <f t="shared" ca="1" si="52"/>
        <v/>
      </c>
      <c r="FH7" s="378" t="str">
        <f t="shared" ca="1" si="52"/>
        <v/>
      </c>
      <c r="FI7" s="378" t="str">
        <f t="shared" ca="1" si="52"/>
        <v/>
      </c>
      <c r="FJ7" s="378" t="str">
        <f t="shared" ca="1" si="52"/>
        <v/>
      </c>
      <c r="FK7" s="378" t="str">
        <f t="shared" ca="1" si="52"/>
        <v/>
      </c>
      <c r="FL7" s="378" t="str">
        <f t="shared" ca="1" si="52"/>
        <v/>
      </c>
      <c r="FM7" s="379"/>
      <c r="FN7" s="379"/>
      <c r="FO7" s="379"/>
      <c r="FP7" s="379"/>
      <c r="FQ7" s="379"/>
      <c r="FR7" s="379"/>
      <c r="FS7" s="379"/>
      <c r="FT7" s="379"/>
      <c r="FU7" s="379"/>
      <c r="FV7" s="379"/>
      <c r="FW7" s="379"/>
      <c r="FY7" s="378"/>
      <c r="FZ7" s="375"/>
      <c r="GA7" s="375"/>
      <c r="GB7" s="375"/>
      <c r="GC7" s="375"/>
      <c r="GD7" s="375"/>
      <c r="GE7" s="375"/>
      <c r="GF7" s="375"/>
      <c r="GG7" s="375"/>
      <c r="GH7" s="375"/>
      <c r="GI7" s="375"/>
      <c r="GJ7" s="375"/>
      <c r="GK7" s="375"/>
      <c r="GL7" s="375"/>
      <c r="GM7" s="375"/>
      <c r="GN7" s="375"/>
      <c r="GO7" s="375"/>
      <c r="GP7" s="375"/>
      <c r="GQ7" s="375"/>
      <c r="GR7" s="375"/>
      <c r="GS7" s="375"/>
      <c r="GT7" s="375"/>
      <c r="GU7" s="375"/>
      <c r="GV7" s="375"/>
      <c r="GW7" s="375"/>
      <c r="GX7" s="375"/>
      <c r="GY7" s="375"/>
      <c r="GZ7" s="375"/>
      <c r="HA7" s="375"/>
      <c r="HB7" s="375"/>
      <c r="HC7" s="375"/>
      <c r="HD7" s="375"/>
      <c r="HE7" s="375"/>
      <c r="HF7" s="375"/>
      <c r="HG7" s="375"/>
      <c r="HH7" s="375"/>
      <c r="HI7" s="375"/>
      <c r="HJ7" s="375"/>
      <c r="HK7" s="375"/>
      <c r="HL7" s="375"/>
      <c r="HM7" s="375"/>
      <c r="HN7" s="375"/>
      <c r="HO7" s="375"/>
      <c r="HP7" s="375"/>
      <c r="HQ7" s="375"/>
      <c r="HR7" s="379"/>
    </row>
    <row r="8" spans="1:226" s="372" customFormat="1" ht="14.1" hidden="1" customHeight="1" outlineLevel="1" x14ac:dyDescent="0.2">
      <c r="A8" s="108"/>
      <c r="B8" s="109"/>
      <c r="C8" s="109"/>
      <c r="D8" s="197"/>
      <c r="E8" s="197"/>
      <c r="F8" s="197"/>
      <c r="G8" s="197"/>
      <c r="H8" s="108"/>
      <c r="I8" s="198"/>
      <c r="J8" s="193"/>
      <c r="K8" s="193"/>
      <c r="L8" s="298"/>
      <c r="M8" s="419"/>
      <c r="N8" s="419"/>
      <c r="O8" s="241"/>
      <c r="P8" s="258"/>
      <c r="Q8" s="214" t="s">
        <v>221</v>
      </c>
      <c r="R8" s="391"/>
      <c r="S8" s="391"/>
      <c r="T8" s="392"/>
      <c r="U8" s="392"/>
      <c r="V8" s="108"/>
      <c r="W8" s="108"/>
      <c r="X8" s="108"/>
      <c r="Y8"/>
      <c r="Z8"/>
      <c r="AA8"/>
      <c r="AB8"/>
      <c r="AC8"/>
      <c r="AD8"/>
      <c r="AE8"/>
      <c r="AF8"/>
      <c r="AG8"/>
      <c r="AH8"/>
      <c r="AI8"/>
      <c r="AJ8"/>
      <c r="AK8" s="207"/>
      <c r="AL8" s="207"/>
      <c r="AM8" s="207"/>
      <c r="AN8" s="108"/>
      <c r="AO8" s="207"/>
      <c r="AP8" s="207"/>
      <c r="AQ8" s="207"/>
      <c r="AR8" s="108"/>
      <c r="AS8" s="108"/>
      <c r="AT8" s="111"/>
      <c r="AU8" s="108"/>
      <c r="AV8" s="108"/>
      <c r="AW8" s="108"/>
      <c r="AX8" s="111"/>
      <c r="AY8" s="108"/>
      <c r="AZ8" s="108"/>
      <c r="BA8" s="108"/>
      <c r="BB8" s="111"/>
      <c r="BC8" s="125"/>
      <c r="BD8" s="207"/>
      <c r="BE8" s="108"/>
      <c r="BF8" s="111"/>
      <c r="BG8" s="108"/>
      <c r="BH8" s="108"/>
      <c r="BI8" s="108"/>
      <c r="BJ8" s="111"/>
      <c r="BK8" s="108"/>
      <c r="BL8" s="108"/>
      <c r="BM8" s="108"/>
      <c r="BN8" s="111"/>
      <c r="BO8" s="108"/>
      <c r="BP8" s="108"/>
      <c r="BQ8" s="108"/>
      <c r="BR8" s="111"/>
      <c r="BS8"/>
      <c r="BT8"/>
      <c r="BU8"/>
      <c r="BV8"/>
      <c r="BW8"/>
      <c r="BX8"/>
      <c r="BY8"/>
      <c r="BZ8"/>
      <c r="CA8"/>
      <c r="CB8"/>
      <c r="CC8"/>
      <c r="CD8"/>
      <c r="CE8"/>
      <c r="CF8"/>
      <c r="CG8"/>
      <c r="CH8"/>
      <c r="CI8"/>
      <c r="CJ8"/>
      <c r="CK8"/>
      <c r="CL8"/>
      <c r="CM8"/>
      <c r="CN8" s="207"/>
      <c r="CO8" s="207"/>
      <c r="CP8" s="207"/>
      <c r="CQ8" s="207"/>
      <c r="CR8" s="207"/>
      <c r="CS8" s="207"/>
      <c r="CT8" s="207"/>
      <c r="CU8" s="207"/>
      <c r="CV8" s="207"/>
      <c r="CW8" s="207"/>
      <c r="CX8" s="207"/>
      <c r="CY8" s="207"/>
      <c r="CZ8" s="207"/>
      <c r="DA8" s="207"/>
      <c r="DB8" s="207"/>
      <c r="DC8" s="207"/>
      <c r="DD8" s="207"/>
      <c r="DE8" s="207"/>
      <c r="DF8" s="207"/>
      <c r="DG8" s="207"/>
      <c r="DH8" s="207"/>
      <c r="DI8" s="207"/>
      <c r="DJ8" s="207"/>
      <c r="DK8" s="207"/>
      <c r="DL8" s="207"/>
      <c r="DM8" s="207"/>
      <c r="DN8" s="207"/>
      <c r="DO8" s="378" t="str">
        <f>M5</f>
        <v>Regional VBP plus CBP Total (Units)</v>
      </c>
      <c r="DP8" s="386">
        <f ca="1">SUM(DU8:FL8)</f>
        <v>0</v>
      </c>
      <c r="DS8" s="372" t="s">
        <v>298</v>
      </c>
      <c r="DT8" s="378" t="str">
        <f>M7</f>
        <v>Region Adj (Units)</v>
      </c>
      <c r="DU8" s="375">
        <f ca="1">SUMIF(INDIRECT("$Q$18:$Q$"&amp;$S$15),$DT8,OFFSET(INDIRECT("$W$18:$W$"&amp;$S$15),0,DU$6-COLUMN($W$18)))</f>
        <v>0</v>
      </c>
      <c r="DV8" s="375">
        <f t="shared" ref="DV8:FL10" ca="1" si="53">SUMIF(INDIRECT("$Q$18:$Q$"&amp;$S$15),$DT8,OFFSET(INDIRECT("$W$18:$W$"&amp;$S$15),0,DV$6-COLUMN($W$18)))</f>
        <v>0</v>
      </c>
      <c r="DW8" s="375">
        <f t="shared" ca="1" si="53"/>
        <v>0</v>
      </c>
      <c r="DX8" s="375">
        <f t="shared" ca="1" si="53"/>
        <v>0</v>
      </c>
      <c r="DY8" s="375">
        <f t="shared" ca="1" si="53"/>
        <v>0</v>
      </c>
      <c r="DZ8" s="375">
        <f t="shared" ca="1" si="53"/>
        <v>0</v>
      </c>
      <c r="EA8" s="375">
        <f t="shared" ca="1" si="53"/>
        <v>0</v>
      </c>
      <c r="EB8" s="375">
        <f t="shared" ca="1" si="53"/>
        <v>0</v>
      </c>
      <c r="EC8" s="375">
        <f t="shared" ca="1" si="53"/>
        <v>0</v>
      </c>
      <c r="ED8" s="375">
        <f t="shared" ca="1" si="53"/>
        <v>0</v>
      </c>
      <c r="EE8" s="375">
        <f t="shared" ca="1" si="53"/>
        <v>0</v>
      </c>
      <c r="EF8" s="375">
        <f t="shared" ca="1" si="53"/>
        <v>0</v>
      </c>
      <c r="EG8" s="375">
        <f t="shared" ca="1" si="53"/>
        <v>0</v>
      </c>
      <c r="EH8" s="375">
        <f t="shared" ca="1" si="53"/>
        <v>0</v>
      </c>
      <c r="EI8" s="375">
        <f t="shared" ca="1" si="53"/>
        <v>0</v>
      </c>
      <c r="EJ8" s="375">
        <f t="shared" ca="1" si="53"/>
        <v>0</v>
      </c>
      <c r="EK8" s="375">
        <f t="shared" ca="1" si="53"/>
        <v>0</v>
      </c>
      <c r="EL8" s="375">
        <f t="shared" ca="1" si="53"/>
        <v>0</v>
      </c>
      <c r="EM8" s="375">
        <f t="shared" ca="1" si="53"/>
        <v>0</v>
      </c>
      <c r="EN8" s="375">
        <f t="shared" ca="1" si="53"/>
        <v>0</v>
      </c>
      <c r="EO8" s="375">
        <f t="shared" ca="1" si="53"/>
        <v>0</v>
      </c>
      <c r="EP8" s="375">
        <f t="shared" ca="1" si="53"/>
        <v>0</v>
      </c>
      <c r="EQ8" s="375">
        <f t="shared" ca="1" si="53"/>
        <v>0</v>
      </c>
      <c r="ER8" s="375">
        <f t="shared" ca="1" si="53"/>
        <v>0</v>
      </c>
      <c r="ES8" s="375">
        <f t="shared" ca="1" si="53"/>
        <v>0</v>
      </c>
      <c r="ET8" s="375">
        <f t="shared" ca="1" si="53"/>
        <v>0</v>
      </c>
      <c r="EU8" s="375">
        <f t="shared" ca="1" si="53"/>
        <v>0</v>
      </c>
      <c r="EV8" s="375">
        <f t="shared" ca="1" si="53"/>
        <v>0</v>
      </c>
      <c r="EW8" s="375">
        <f t="shared" ca="1" si="53"/>
        <v>0</v>
      </c>
      <c r="EX8" s="375">
        <f t="shared" ca="1" si="53"/>
        <v>0</v>
      </c>
      <c r="EY8" s="375">
        <f t="shared" ca="1" si="53"/>
        <v>0</v>
      </c>
      <c r="EZ8" s="375">
        <f t="shared" ca="1" si="53"/>
        <v>0</v>
      </c>
      <c r="FA8" s="375">
        <f t="shared" ca="1" si="53"/>
        <v>0</v>
      </c>
      <c r="FB8" s="375">
        <f t="shared" ca="1" si="53"/>
        <v>0</v>
      </c>
      <c r="FC8" s="375">
        <f t="shared" ca="1" si="53"/>
        <v>0</v>
      </c>
      <c r="FD8" s="375">
        <f t="shared" ca="1" si="53"/>
        <v>0</v>
      </c>
      <c r="FE8" s="375">
        <f t="shared" ca="1" si="53"/>
        <v>0</v>
      </c>
      <c r="FF8" s="375">
        <f t="shared" ca="1" si="53"/>
        <v>0</v>
      </c>
      <c r="FG8" s="375">
        <f t="shared" ca="1" si="53"/>
        <v>0</v>
      </c>
      <c r="FH8" s="375">
        <f t="shared" ca="1" si="53"/>
        <v>0</v>
      </c>
      <c r="FI8" s="375">
        <f t="shared" ca="1" si="53"/>
        <v>0</v>
      </c>
      <c r="FJ8" s="375">
        <f t="shared" ca="1" si="53"/>
        <v>0</v>
      </c>
      <c r="FK8" s="375">
        <f t="shared" ca="1" si="53"/>
        <v>0</v>
      </c>
      <c r="FL8" s="375">
        <f t="shared" ca="1" si="53"/>
        <v>0</v>
      </c>
      <c r="FM8" s="379"/>
      <c r="FN8" s="379"/>
      <c r="FO8" s="379"/>
      <c r="FP8" s="379"/>
      <c r="FQ8" s="379"/>
      <c r="FR8" s="379"/>
      <c r="FS8" s="379"/>
      <c r="FT8" s="379"/>
      <c r="FU8" s="379"/>
      <c r="FV8" s="379"/>
      <c r="FW8" s="379"/>
      <c r="FY8" s="378"/>
      <c r="FZ8" s="375"/>
      <c r="GA8" s="375"/>
      <c r="GB8" s="375"/>
      <c r="GC8" s="375"/>
      <c r="GD8" s="375"/>
      <c r="GE8" s="375"/>
      <c r="GF8" s="375"/>
      <c r="GG8" s="375"/>
      <c r="GH8" s="375"/>
      <c r="GI8" s="375"/>
      <c r="GJ8" s="375"/>
      <c r="GK8" s="375"/>
      <c r="GL8" s="375"/>
      <c r="GM8" s="375"/>
      <c r="GN8" s="375"/>
      <c r="GO8" s="375"/>
      <c r="GP8" s="375"/>
      <c r="GQ8" s="375"/>
      <c r="GR8" s="375"/>
      <c r="GS8" s="375"/>
      <c r="GT8" s="375"/>
      <c r="GU8" s="375"/>
      <c r="GV8" s="375"/>
      <c r="GW8" s="375"/>
      <c r="GX8" s="375"/>
      <c r="GY8" s="375"/>
      <c r="GZ8" s="375"/>
      <c r="HA8" s="375"/>
      <c r="HB8" s="375"/>
      <c r="HC8" s="375"/>
      <c r="HD8" s="375"/>
      <c r="HE8" s="375"/>
      <c r="HF8" s="375"/>
      <c r="HG8" s="375"/>
      <c r="HH8" s="375"/>
      <c r="HI8" s="375"/>
      <c r="HJ8" s="375"/>
      <c r="HK8" s="375"/>
      <c r="HL8" s="375"/>
      <c r="HM8" s="375"/>
      <c r="HN8" s="375"/>
      <c r="HO8" s="375"/>
      <c r="HP8" s="375"/>
      <c r="HQ8" s="375"/>
      <c r="HR8" s="379"/>
    </row>
    <row r="9" spans="1:226" s="372" customFormat="1" ht="14.1" hidden="1" customHeight="1" outlineLevel="1" x14ac:dyDescent="0.2">
      <c r="A9" s="108"/>
      <c r="B9" s="109"/>
      <c r="C9" s="109"/>
      <c r="D9" s="197"/>
      <c r="E9" s="197"/>
      <c r="F9" s="197"/>
      <c r="G9" s="197"/>
      <c r="H9" s="108"/>
      <c r="I9" s="198"/>
      <c r="J9" s="207"/>
      <c r="K9" s="207"/>
      <c r="L9" s="207"/>
      <c r="M9" s="207"/>
      <c r="N9" s="207"/>
      <c r="O9" s="228"/>
      <c r="P9" s="259"/>
      <c r="Q9" s="214" t="s">
        <v>221</v>
      </c>
      <c r="R9" s="392"/>
      <c r="S9" s="392"/>
      <c r="T9" s="392"/>
      <c r="U9" s="392"/>
      <c r="V9" s="108"/>
      <c r="W9" s="108"/>
      <c r="X9" s="108"/>
      <c r="Y9" s="108"/>
      <c r="Z9" s="111"/>
      <c r="AA9" s="108"/>
      <c r="AB9" s="108"/>
      <c r="AC9" s="207"/>
      <c r="AD9" s="207"/>
      <c r="AE9" s="207"/>
      <c r="AF9"/>
      <c r="AG9" s="207"/>
      <c r="AH9" s="207"/>
      <c r="AI9" s="207"/>
      <c r="AJ9" s="207"/>
      <c r="AK9" s="207"/>
      <c r="AL9" s="207"/>
      <c r="AM9" s="207"/>
      <c r="AN9" s="207"/>
      <c r="AO9" s="207"/>
      <c r="AP9" s="207"/>
      <c r="AQ9" s="207"/>
      <c r="AR9" s="108"/>
      <c r="AS9" s="108"/>
      <c r="AT9" s="111"/>
      <c r="AU9" s="108"/>
      <c r="AV9" s="108"/>
      <c r="AW9" s="108"/>
      <c r="AX9" s="111"/>
      <c r="AY9" s="108"/>
      <c r="AZ9" s="108"/>
      <c r="BA9" s="108"/>
      <c r="BB9" s="111"/>
      <c r="BC9" s="194" t="s">
        <v>362</v>
      </c>
      <c r="BD9" s="108"/>
      <c r="BE9" s="108"/>
      <c r="BF9" s="111"/>
      <c r="BG9" s="108"/>
      <c r="BH9" s="108"/>
      <c r="BI9" s="108"/>
      <c r="BJ9" s="111"/>
      <c r="BK9" s="108"/>
      <c r="BL9" s="108"/>
      <c r="BM9" s="108"/>
      <c r="BN9" s="111"/>
      <c r="BO9" s="108"/>
      <c r="BP9" s="108"/>
      <c r="BQ9" s="108"/>
      <c r="BR9" s="111"/>
      <c r="BS9"/>
      <c r="BT9"/>
      <c r="BU9"/>
      <c r="BV9"/>
      <c r="BW9"/>
      <c r="BX9"/>
      <c r="BY9"/>
      <c r="BZ9"/>
      <c r="CA9"/>
      <c r="CB9"/>
      <c r="CC9"/>
      <c r="CD9"/>
      <c r="CE9"/>
      <c r="CF9"/>
      <c r="CG9"/>
      <c r="CH9"/>
      <c r="CI9"/>
      <c r="CJ9"/>
      <c r="CK9"/>
      <c r="CL9"/>
      <c r="CM9"/>
      <c r="CN9" s="207"/>
      <c r="CO9" s="207"/>
      <c r="CP9" s="207"/>
      <c r="CQ9" s="207"/>
      <c r="CR9" s="207"/>
      <c r="CS9" s="207"/>
      <c r="CT9" s="207"/>
      <c r="CU9" s="207"/>
      <c r="CV9" s="207"/>
      <c r="CW9" s="207"/>
      <c r="CX9" s="207"/>
      <c r="CY9" s="207"/>
      <c r="CZ9" s="207"/>
      <c r="DA9" s="207"/>
      <c r="DB9" s="207"/>
      <c r="DC9" s="207"/>
      <c r="DD9" s="207"/>
      <c r="DE9" s="207"/>
      <c r="DF9" s="207"/>
      <c r="DG9" s="207"/>
      <c r="DH9" s="207"/>
      <c r="DI9" s="207"/>
      <c r="DJ9" s="207"/>
      <c r="DK9" s="207"/>
      <c r="DL9" s="207"/>
      <c r="DM9" s="207"/>
      <c r="DN9" s="207"/>
      <c r="DO9" s="378" t="str">
        <f>M6</f>
        <v>Locked VBP plus CBP Total (Units)</v>
      </c>
      <c r="DP9" s="386">
        <f ca="1">SUM(DU9:FL9)</f>
        <v>0</v>
      </c>
      <c r="DS9" s="372" t="s">
        <v>298</v>
      </c>
      <c r="DT9" s="378" t="str">
        <f>M6</f>
        <v>Locked VBP plus CBP Total (Units)</v>
      </c>
      <c r="DU9" s="375">
        <f t="shared" ref="DU9:EJ10" ca="1" si="54">SUMIF(INDIRECT("$Q$18:$Q$"&amp;$S$15),$DT9,OFFSET(INDIRECT("$W$18:$W$"&amp;$S$15),0,DU$6-COLUMN($W$18)))</f>
        <v>0</v>
      </c>
      <c r="DV9" s="375">
        <f t="shared" ca="1" si="54"/>
        <v>0</v>
      </c>
      <c r="DW9" s="375">
        <f t="shared" ca="1" si="54"/>
        <v>0</v>
      </c>
      <c r="DX9" s="375">
        <f t="shared" ca="1" si="54"/>
        <v>0</v>
      </c>
      <c r="DY9" s="375">
        <f t="shared" ca="1" si="54"/>
        <v>0</v>
      </c>
      <c r="DZ9" s="375">
        <f t="shared" ca="1" si="54"/>
        <v>0</v>
      </c>
      <c r="EA9" s="375">
        <f t="shared" ca="1" si="54"/>
        <v>0</v>
      </c>
      <c r="EB9" s="375">
        <f t="shared" ca="1" si="54"/>
        <v>0</v>
      </c>
      <c r="EC9" s="375">
        <f t="shared" ca="1" si="54"/>
        <v>0</v>
      </c>
      <c r="ED9" s="375">
        <f t="shared" ca="1" si="54"/>
        <v>0</v>
      </c>
      <c r="EE9" s="375">
        <f t="shared" ca="1" si="54"/>
        <v>0</v>
      </c>
      <c r="EF9" s="375">
        <f t="shared" ca="1" si="54"/>
        <v>0</v>
      </c>
      <c r="EG9" s="375">
        <f t="shared" ca="1" si="54"/>
        <v>0</v>
      </c>
      <c r="EH9" s="375">
        <f t="shared" ca="1" si="54"/>
        <v>0</v>
      </c>
      <c r="EI9" s="375">
        <f t="shared" ca="1" si="54"/>
        <v>0</v>
      </c>
      <c r="EJ9" s="375">
        <f t="shared" ca="1" si="54"/>
        <v>0</v>
      </c>
      <c r="EK9" s="375">
        <f t="shared" ca="1" si="53"/>
        <v>0</v>
      </c>
      <c r="EL9" s="375">
        <f t="shared" ca="1" si="53"/>
        <v>0</v>
      </c>
      <c r="EM9" s="375">
        <f t="shared" ca="1" si="53"/>
        <v>0</v>
      </c>
      <c r="EN9" s="375">
        <f t="shared" ca="1" si="53"/>
        <v>0</v>
      </c>
      <c r="EO9" s="375">
        <f t="shared" ca="1" si="53"/>
        <v>0</v>
      </c>
      <c r="EP9" s="375">
        <f t="shared" ca="1" si="53"/>
        <v>0</v>
      </c>
      <c r="EQ9" s="375">
        <f t="shared" ca="1" si="53"/>
        <v>0</v>
      </c>
      <c r="ER9" s="375">
        <f t="shared" ca="1" si="53"/>
        <v>0</v>
      </c>
      <c r="ES9" s="375">
        <f t="shared" ca="1" si="53"/>
        <v>0</v>
      </c>
      <c r="ET9" s="375">
        <f t="shared" ca="1" si="53"/>
        <v>0</v>
      </c>
      <c r="EU9" s="375">
        <f t="shared" ca="1" si="53"/>
        <v>0</v>
      </c>
      <c r="EV9" s="375">
        <f t="shared" ca="1" si="53"/>
        <v>0</v>
      </c>
      <c r="EW9" s="375">
        <f t="shared" ca="1" si="53"/>
        <v>0</v>
      </c>
      <c r="EX9" s="375">
        <f t="shared" ca="1" si="53"/>
        <v>0</v>
      </c>
      <c r="EY9" s="375">
        <f t="shared" ca="1" si="53"/>
        <v>0</v>
      </c>
      <c r="EZ9" s="375">
        <f t="shared" ca="1" si="53"/>
        <v>0</v>
      </c>
      <c r="FA9" s="375">
        <f t="shared" ca="1" si="53"/>
        <v>0</v>
      </c>
      <c r="FB9" s="375">
        <f t="shared" ca="1" si="53"/>
        <v>0</v>
      </c>
      <c r="FC9" s="375">
        <f t="shared" ca="1" si="53"/>
        <v>0</v>
      </c>
      <c r="FD9" s="375">
        <f t="shared" ca="1" si="53"/>
        <v>0</v>
      </c>
      <c r="FE9" s="375">
        <f t="shared" ca="1" si="53"/>
        <v>0</v>
      </c>
      <c r="FF9" s="375">
        <f t="shared" ca="1" si="53"/>
        <v>0</v>
      </c>
      <c r="FG9" s="375">
        <f t="shared" ca="1" si="53"/>
        <v>0</v>
      </c>
      <c r="FH9" s="375">
        <f t="shared" ca="1" si="53"/>
        <v>0</v>
      </c>
      <c r="FI9" s="375">
        <f t="shared" ca="1" si="53"/>
        <v>0</v>
      </c>
      <c r="FJ9" s="375">
        <f t="shared" ca="1" si="53"/>
        <v>0</v>
      </c>
      <c r="FK9" s="375">
        <f t="shared" ca="1" si="53"/>
        <v>0</v>
      </c>
      <c r="FL9" s="375">
        <f t="shared" ca="1" si="53"/>
        <v>0</v>
      </c>
      <c r="FM9" s="379"/>
      <c r="FN9" s="379"/>
      <c r="FO9" s="379"/>
      <c r="FP9" s="379"/>
      <c r="FQ9" s="379"/>
      <c r="FR9" s="379"/>
      <c r="FS9" s="379"/>
      <c r="FT9" s="379"/>
      <c r="FU9" s="379"/>
      <c r="FV9" s="379"/>
      <c r="FW9" s="379"/>
      <c r="FY9" s="378"/>
      <c r="FZ9" s="375"/>
      <c r="GA9" s="375"/>
      <c r="GB9" s="375"/>
      <c r="GC9" s="375"/>
      <c r="GD9" s="375"/>
      <c r="GE9" s="375"/>
      <c r="GF9" s="375"/>
      <c r="GG9" s="375"/>
      <c r="GH9" s="375"/>
      <c r="GI9" s="375"/>
      <c r="GJ9" s="375"/>
      <c r="GK9" s="375"/>
      <c r="GL9" s="375"/>
      <c r="GM9" s="375"/>
      <c r="GN9" s="375"/>
      <c r="GO9" s="375"/>
      <c r="GP9" s="375"/>
      <c r="GQ9" s="375"/>
      <c r="GR9" s="375"/>
      <c r="GS9" s="375"/>
      <c r="GT9" s="375"/>
      <c r="GU9" s="375"/>
      <c r="GV9" s="375"/>
      <c r="GW9" s="375"/>
      <c r="GX9" s="375"/>
      <c r="GY9" s="375"/>
      <c r="GZ9" s="375"/>
      <c r="HA9" s="375"/>
      <c r="HB9" s="375"/>
      <c r="HC9" s="375"/>
      <c r="HD9" s="375"/>
      <c r="HE9" s="375"/>
      <c r="HF9" s="375"/>
      <c r="HG9" s="375"/>
      <c r="HH9" s="375"/>
      <c r="HI9" s="375"/>
      <c r="HJ9" s="375"/>
      <c r="HK9" s="375"/>
      <c r="HL9" s="375"/>
      <c r="HM9" s="375"/>
      <c r="HN9" s="375"/>
      <c r="HO9" s="375"/>
      <c r="HP9" s="375"/>
      <c r="HQ9" s="375"/>
      <c r="HR9" s="379"/>
    </row>
    <row r="10" spans="1:226" s="372" customFormat="1" ht="11.85" hidden="1" customHeight="1" outlineLevel="1" x14ac:dyDescent="0.2">
      <c r="A10" s="108"/>
      <c r="B10" s="109"/>
      <c r="C10" s="109"/>
      <c r="D10" s="197"/>
      <c r="E10" s="197"/>
      <c r="F10" s="197"/>
      <c r="G10" s="197"/>
      <c r="H10" s="193"/>
      <c r="I10" s="198"/>
      <c r="J10" s="207"/>
      <c r="K10" s="207"/>
      <c r="L10" s="207"/>
      <c r="M10" s="207"/>
      <c r="N10" s="207"/>
      <c r="O10" s="389" t="s">
        <v>445</v>
      </c>
      <c r="P10" s="389" t="s">
        <v>488</v>
      </c>
      <c r="Q10" s="214" t="s">
        <v>221</v>
      </c>
      <c r="R10" s="194" t="s">
        <v>618</v>
      </c>
      <c r="S10" s="194">
        <f t="array" aca="1" ref="S10" ca="1">SUM(IF(FREQUENCY(IF(SUBTOTAL(3,OFFSET(P19,ROW(INDIRECT("p19:p"&amp;Last_downloaded_item_row))-ROW(P19),0)),MATCH(INDIRECT("p19:p"&amp;Last_downloaded_item_row),INDIRECT("p19:p"&amp;Last_downloaded_item_row),0)),MATCH(INDIRECT("p19:p"&amp;Last_downloaded_item_row),INDIRECT("p19:p"&amp;Last_downloaded_item_row),0)),1))</f>
        <v>23</v>
      </c>
      <c r="T10" s="194"/>
      <c r="U10" s="194"/>
      <c r="V10" s="108"/>
      <c r="W10" s="207"/>
      <c r="X10" s="207"/>
      <c r="Y10" s="108"/>
      <c r="Z10" s="111"/>
      <c r="AA10" s="108"/>
      <c r="AB10" s="108"/>
      <c r="AC10" s="108"/>
      <c r="AD10" s="111"/>
      <c r="AE10" s="108"/>
      <c r="AF10" s="108"/>
      <c r="AG10" s="108"/>
      <c r="AH10" s="111"/>
      <c r="AI10" s="246"/>
      <c r="AJ10" s="246"/>
      <c r="AK10" s="207"/>
      <c r="AL10" s="207"/>
      <c r="AM10" s="207"/>
      <c r="AN10" s="207"/>
      <c r="AO10" s="207"/>
      <c r="AP10" s="207"/>
      <c r="AQ10" s="207"/>
      <c r="AR10" s="108"/>
      <c r="AS10" s="108"/>
      <c r="AT10" s="111"/>
      <c r="AU10" s="108"/>
      <c r="AV10" s="108"/>
      <c r="AW10" s="108"/>
      <c r="AX10" s="111"/>
      <c r="AY10" s="108"/>
      <c r="AZ10" s="108"/>
      <c r="BA10" s="108"/>
      <c r="BB10" s="111"/>
      <c r="BC10" s="108"/>
      <c r="BD10" s="108"/>
      <c r="BE10" s="108"/>
      <c r="BF10" s="111"/>
      <c r="BG10" s="108"/>
      <c r="BH10" s="108"/>
      <c r="BI10" s="108"/>
      <c r="BJ10" s="111"/>
      <c r="BK10" s="108"/>
      <c r="BL10" s="108"/>
      <c r="BM10" s="108"/>
      <c r="BN10" s="111"/>
      <c r="BO10" s="108"/>
      <c r="BP10" s="108"/>
      <c r="BQ10" s="108"/>
      <c r="BR10" s="111"/>
      <c r="BS10"/>
      <c r="BT10"/>
      <c r="BU10"/>
      <c r="BV10"/>
      <c r="BW10"/>
      <c r="BX10"/>
      <c r="BY10"/>
      <c r="BZ10"/>
      <c r="CA10"/>
      <c r="CB10"/>
      <c r="CC10"/>
      <c r="CD10"/>
      <c r="CE10"/>
      <c r="CF10"/>
      <c r="CG10"/>
      <c r="CH10"/>
      <c r="CI10"/>
      <c r="CJ10"/>
      <c r="CK10"/>
      <c r="CL10"/>
      <c r="CM10"/>
      <c r="CN10" s="207"/>
      <c r="CO10" s="207"/>
      <c r="CP10" s="207"/>
      <c r="CQ10" s="207"/>
      <c r="CR10" s="207"/>
      <c r="CS10" s="207"/>
      <c r="CT10" s="207"/>
      <c r="CU10" s="207"/>
      <c r="CV10" s="207"/>
      <c r="CW10" s="207"/>
      <c r="CX10" s="207"/>
      <c r="CY10" s="207"/>
      <c r="CZ10" s="207"/>
      <c r="DA10" s="207"/>
      <c r="DB10" s="207"/>
      <c r="DC10" s="207"/>
      <c r="DD10" s="207"/>
      <c r="DE10" s="207"/>
      <c r="DF10" s="207"/>
      <c r="DG10" s="207"/>
      <c r="DH10" s="207"/>
      <c r="DI10" s="207"/>
      <c r="DJ10" s="207"/>
      <c r="DK10" s="207"/>
      <c r="DL10" s="207"/>
      <c r="DM10" s="207"/>
      <c r="DN10" s="207"/>
      <c r="DO10" s="378" t="str">
        <f>M7</f>
        <v>Region Adj (Units)</v>
      </c>
      <c r="DP10" s="386">
        <f ca="1">SUM(DU10:FL10)</f>
        <v>0</v>
      </c>
      <c r="DS10" s="372" t="s">
        <v>298</v>
      </c>
      <c r="DT10" s="378" t="str">
        <f>M5</f>
        <v>Regional VBP plus CBP Total (Units)</v>
      </c>
      <c r="DU10" s="375">
        <f t="shared" ca="1" si="54"/>
        <v>0</v>
      </c>
      <c r="DV10" s="375">
        <f t="shared" ca="1" si="53"/>
        <v>0</v>
      </c>
      <c r="DW10" s="375">
        <f t="shared" ca="1" si="53"/>
        <v>0</v>
      </c>
      <c r="DX10" s="375">
        <f t="shared" ca="1" si="53"/>
        <v>0</v>
      </c>
      <c r="DY10" s="375">
        <f t="shared" ca="1" si="53"/>
        <v>0</v>
      </c>
      <c r="DZ10" s="375">
        <f t="shared" ca="1" si="53"/>
        <v>0</v>
      </c>
      <c r="EA10" s="375">
        <f t="shared" ca="1" si="53"/>
        <v>0</v>
      </c>
      <c r="EB10" s="375">
        <f t="shared" ca="1" si="53"/>
        <v>0</v>
      </c>
      <c r="EC10" s="375">
        <f t="shared" ca="1" si="53"/>
        <v>0</v>
      </c>
      <c r="ED10" s="375">
        <f t="shared" ca="1" si="53"/>
        <v>0</v>
      </c>
      <c r="EE10" s="375">
        <f t="shared" ca="1" si="53"/>
        <v>0</v>
      </c>
      <c r="EF10" s="375">
        <f t="shared" ca="1" si="53"/>
        <v>0</v>
      </c>
      <c r="EG10" s="375">
        <f t="shared" ca="1" si="53"/>
        <v>0</v>
      </c>
      <c r="EH10" s="375">
        <f t="shared" ca="1" si="53"/>
        <v>0</v>
      </c>
      <c r="EI10" s="375">
        <f t="shared" ca="1" si="53"/>
        <v>0</v>
      </c>
      <c r="EJ10" s="375">
        <f t="shared" ca="1" si="53"/>
        <v>0</v>
      </c>
      <c r="EK10" s="375">
        <f t="shared" ca="1" si="53"/>
        <v>0</v>
      </c>
      <c r="EL10" s="375">
        <f t="shared" ca="1" si="53"/>
        <v>0</v>
      </c>
      <c r="EM10" s="375">
        <f t="shared" ca="1" si="53"/>
        <v>0</v>
      </c>
      <c r="EN10" s="375">
        <f t="shared" ca="1" si="53"/>
        <v>0</v>
      </c>
      <c r="EO10" s="375">
        <f t="shared" ca="1" si="53"/>
        <v>0</v>
      </c>
      <c r="EP10" s="375">
        <f t="shared" ca="1" si="53"/>
        <v>0</v>
      </c>
      <c r="EQ10" s="375">
        <f t="shared" ca="1" si="53"/>
        <v>0</v>
      </c>
      <c r="ER10" s="375">
        <f t="shared" ca="1" si="53"/>
        <v>0</v>
      </c>
      <c r="ES10" s="375">
        <f t="shared" ca="1" si="53"/>
        <v>0</v>
      </c>
      <c r="ET10" s="375">
        <f t="shared" ca="1" si="53"/>
        <v>0</v>
      </c>
      <c r="EU10" s="375">
        <f t="shared" ca="1" si="53"/>
        <v>0</v>
      </c>
      <c r="EV10" s="375">
        <f t="shared" ca="1" si="53"/>
        <v>0</v>
      </c>
      <c r="EW10" s="375">
        <f t="shared" ca="1" si="53"/>
        <v>0</v>
      </c>
      <c r="EX10" s="375">
        <f t="shared" ca="1" si="53"/>
        <v>0</v>
      </c>
      <c r="EY10" s="375">
        <f t="shared" ca="1" si="53"/>
        <v>0</v>
      </c>
      <c r="EZ10" s="375">
        <f t="shared" ca="1" si="53"/>
        <v>0</v>
      </c>
      <c r="FA10" s="375">
        <f t="shared" ca="1" si="53"/>
        <v>0</v>
      </c>
      <c r="FB10" s="375">
        <f t="shared" ca="1" si="53"/>
        <v>0</v>
      </c>
      <c r="FC10" s="375">
        <f t="shared" ca="1" si="53"/>
        <v>0</v>
      </c>
      <c r="FD10" s="375">
        <f t="shared" ca="1" si="53"/>
        <v>0</v>
      </c>
      <c r="FE10" s="375">
        <f t="shared" ca="1" si="53"/>
        <v>0</v>
      </c>
      <c r="FF10" s="375">
        <f t="shared" ca="1" si="53"/>
        <v>0</v>
      </c>
      <c r="FG10" s="375">
        <f t="shared" ca="1" si="53"/>
        <v>0</v>
      </c>
      <c r="FH10" s="375">
        <f t="shared" ca="1" si="53"/>
        <v>0</v>
      </c>
      <c r="FI10" s="375">
        <f t="shared" ca="1" si="53"/>
        <v>0</v>
      </c>
      <c r="FJ10" s="375">
        <f t="shared" ca="1" si="53"/>
        <v>0</v>
      </c>
      <c r="FK10" s="375">
        <f t="shared" ca="1" si="53"/>
        <v>0</v>
      </c>
      <c r="FL10" s="375">
        <f t="shared" ca="1" si="53"/>
        <v>0</v>
      </c>
      <c r="FM10" s="379"/>
      <c r="FN10" s="379"/>
      <c r="FO10" s="379"/>
      <c r="FP10" s="379"/>
      <c r="FQ10" s="379"/>
      <c r="FR10" s="379"/>
      <c r="FS10" s="379"/>
      <c r="FT10" s="379"/>
      <c r="FU10" s="379"/>
      <c r="FV10" s="379"/>
      <c r="FW10" s="379"/>
      <c r="FY10" s="378"/>
      <c r="FZ10" s="375"/>
      <c r="GA10" s="375"/>
      <c r="GB10" s="375"/>
      <c r="GC10" s="375"/>
      <c r="GD10" s="375"/>
      <c r="GE10" s="375"/>
      <c r="GF10" s="375"/>
      <c r="GG10" s="375"/>
      <c r="GH10" s="375"/>
      <c r="GI10" s="375"/>
      <c r="GJ10" s="375"/>
      <c r="GK10" s="375"/>
      <c r="GL10" s="375"/>
      <c r="GM10" s="375"/>
      <c r="GN10" s="375"/>
      <c r="GO10" s="375"/>
      <c r="GP10" s="375"/>
      <c r="GQ10" s="375"/>
      <c r="GR10" s="375"/>
      <c r="GS10" s="375"/>
      <c r="GT10" s="375"/>
      <c r="GU10" s="375"/>
      <c r="GV10" s="375"/>
      <c r="GW10" s="375"/>
      <c r="GX10" s="375"/>
      <c r="GY10" s="375"/>
      <c r="GZ10" s="375"/>
      <c r="HA10" s="375"/>
      <c r="HB10" s="375"/>
      <c r="HC10" s="375"/>
      <c r="HD10" s="375"/>
      <c r="HE10" s="375"/>
      <c r="HF10" s="375"/>
      <c r="HG10" s="375"/>
      <c r="HH10" s="375"/>
      <c r="HI10" s="375"/>
      <c r="HJ10" s="375"/>
      <c r="HK10" s="375"/>
      <c r="HL10" s="375"/>
      <c r="HM10" s="375"/>
      <c r="HN10" s="375"/>
      <c r="HO10" s="375"/>
      <c r="HP10" s="375"/>
      <c r="HQ10" s="375"/>
      <c r="HR10" s="379"/>
    </row>
    <row r="11" spans="1:226" s="372" customFormat="1" ht="15" hidden="1" customHeight="1" outlineLevel="1" x14ac:dyDescent="0.2">
      <c r="A11" s="108"/>
      <c r="B11" s="109"/>
      <c r="C11" s="109"/>
      <c r="D11" s="197"/>
      <c r="E11" s="197"/>
      <c r="F11" s="197"/>
      <c r="G11" s="197"/>
      <c r="H11" s="418"/>
      <c r="I11" s="418"/>
      <c r="J11" s="418"/>
      <c r="K11" s="418"/>
      <c r="L11" s="418"/>
      <c r="M11" s="298"/>
      <c r="N11" s="361" t="s">
        <v>487</v>
      </c>
      <c r="O11" s="359">
        <f ca="1">current_date</f>
        <v>40649</v>
      </c>
      <c r="P11" s="350" t="str">
        <f ca="1">'Metrics &amp; Attributes View'!F16&amp;": "&amp;TEXT(IF(ISERROR(AVERAGE('Metrics &amp; Attributes View'!N16:BK16)),"NA",AVERAGE('Metrics &amp; Attributes View'!N16:BK16)),"#,##0")&amp;"%"</f>
        <v>PERIOD_MAPE: 1%</v>
      </c>
      <c r="Q11" s="214" t="s">
        <v>221</v>
      </c>
      <c r="R11" s="247" t="s">
        <v>479</v>
      </c>
      <c r="S11" s="248">
        <f>TS_Hidden*Number_of_Items</f>
        <v>1</v>
      </c>
      <c r="T11" s="249"/>
      <c r="U11" s="194"/>
      <c r="V11" s="225"/>
      <c r="W11" s="108"/>
      <c r="X11" s="108"/>
      <c r="Y11" s="108"/>
      <c r="Z11" s="111"/>
      <c r="AA11" s="225"/>
      <c r="AB11" s="108"/>
      <c r="AC11" s="108"/>
      <c r="AD11" s="111"/>
      <c r="AE11" s="225"/>
      <c r="AF11" s="108"/>
      <c r="AG11" s="108"/>
      <c r="AH11" s="111"/>
      <c r="AI11" s="207"/>
      <c r="AJ11" s="207"/>
      <c r="AK11" s="207"/>
      <c r="AL11" s="207"/>
      <c r="AM11" s="207"/>
      <c r="AN11" s="207"/>
      <c r="AO11" s="207"/>
      <c r="AP11" s="207"/>
      <c r="AQ11" s="207"/>
      <c r="AR11" s="108"/>
      <c r="AS11" s="108"/>
      <c r="AT11" s="111"/>
      <c r="AU11" s="225"/>
      <c r="AV11" s="108"/>
      <c r="AW11" s="108"/>
      <c r="AX11" s="111"/>
      <c r="AY11" s="225"/>
      <c r="AZ11" s="108"/>
      <c r="BA11" s="108"/>
      <c r="BB11" s="111"/>
      <c r="BC11" s="225"/>
      <c r="BD11" s="108"/>
      <c r="BE11" s="108"/>
      <c r="BF11" s="111"/>
      <c r="BG11" s="225"/>
      <c r="BH11" s="108"/>
      <c r="BI11" s="108"/>
      <c r="BJ11" s="111"/>
      <c r="BK11" s="225"/>
      <c r="BL11" s="108"/>
      <c r="BM11" s="108"/>
      <c r="BN11" s="111"/>
      <c r="BO11" s="225"/>
      <c r="BP11" s="108"/>
      <c r="BQ11" s="108"/>
      <c r="BR11" s="111"/>
      <c r="BS11"/>
      <c r="BT11"/>
      <c r="BU11"/>
      <c r="BV11"/>
      <c r="BW11"/>
      <c r="BX11"/>
      <c r="BY11"/>
      <c r="BZ11"/>
      <c r="CA11"/>
      <c r="CB11"/>
      <c r="CC11"/>
      <c r="CD11"/>
      <c r="CE11"/>
      <c r="CF11"/>
      <c r="CG11"/>
      <c r="CH11"/>
      <c r="CI11"/>
      <c r="CJ11"/>
      <c r="CK11"/>
      <c r="CL11"/>
      <c r="CM11"/>
      <c r="CN11" s="207"/>
      <c r="CO11" s="207"/>
      <c r="CP11" s="207"/>
      <c r="CQ11" s="207"/>
      <c r="CR11" s="207"/>
      <c r="CS11" s="207"/>
      <c r="CT11" s="207"/>
      <c r="CU11" s="207"/>
      <c r="CV11" s="207"/>
      <c r="CW11" s="207"/>
      <c r="CX11" s="207"/>
      <c r="CY11" s="207"/>
      <c r="CZ11" s="207"/>
      <c r="DA11" s="207"/>
      <c r="DB11" s="207"/>
      <c r="DC11" s="207"/>
      <c r="DD11" s="207"/>
      <c r="DE11" s="207"/>
      <c r="DF11" s="207"/>
      <c r="DG11" s="207"/>
      <c r="DH11" s="207"/>
      <c r="DI11" s="207"/>
      <c r="DJ11" s="207"/>
      <c r="DK11" s="207"/>
      <c r="DL11" s="207"/>
      <c r="DM11" s="207"/>
      <c r="DN11" s="207"/>
      <c r="DO11" s="378"/>
      <c r="DP11" s="375"/>
      <c r="DT11" s="378"/>
      <c r="DU11" s="375"/>
      <c r="DV11" s="375"/>
      <c r="DW11" s="375"/>
      <c r="DX11" s="375"/>
      <c r="DY11" s="375"/>
      <c r="DZ11" s="375"/>
      <c r="EA11" s="375"/>
      <c r="EB11" s="375"/>
      <c r="EC11" s="375"/>
      <c r="ED11" s="375"/>
      <c r="EE11" s="375"/>
      <c r="EF11" s="375"/>
      <c r="EG11" s="375"/>
      <c r="EH11" s="375"/>
      <c r="EI11" s="375"/>
      <c r="EJ11" s="375"/>
      <c r="EK11" s="375"/>
      <c r="EL11" s="375"/>
      <c r="EM11" s="375"/>
      <c r="EN11" s="375"/>
      <c r="EO11" s="375"/>
      <c r="EP11" s="375"/>
      <c r="EQ11" s="375"/>
      <c r="ER11" s="375"/>
      <c r="ES11" s="375"/>
      <c r="ET11" s="375"/>
      <c r="EU11" s="375"/>
      <c r="EV11" s="375"/>
      <c r="EW11" s="375"/>
      <c r="EX11" s="375"/>
      <c r="EY11" s="375"/>
      <c r="EZ11" s="375"/>
      <c r="FA11" s="375"/>
      <c r="FB11" s="375"/>
      <c r="FC11" s="375"/>
      <c r="FD11" s="375"/>
      <c r="FE11" s="375"/>
      <c r="FF11" s="375"/>
      <c r="FG11" s="375"/>
      <c r="FH11" s="375"/>
      <c r="FI11" s="375"/>
      <c r="FJ11" s="375"/>
      <c r="FK11" s="375"/>
      <c r="FL11" s="375"/>
      <c r="FM11" s="379"/>
      <c r="FN11" s="379"/>
      <c r="FO11" s="379"/>
      <c r="FP11" s="379"/>
      <c r="FQ11" s="379"/>
      <c r="FR11" s="379"/>
      <c r="FS11" s="379"/>
      <c r="FT11" s="379"/>
      <c r="FU11" s="379"/>
      <c r="FV11" s="379"/>
      <c r="FW11" s="379"/>
      <c r="FY11" s="378"/>
      <c r="FZ11" s="375"/>
      <c r="GA11" s="375"/>
      <c r="GB11" s="375"/>
      <c r="GC11" s="375"/>
      <c r="GD11" s="375"/>
      <c r="GE11" s="375"/>
      <c r="GF11" s="375"/>
      <c r="GG11" s="375"/>
      <c r="GH11" s="375"/>
      <c r="GI11" s="375"/>
      <c r="GJ11" s="375"/>
      <c r="GK11" s="375"/>
      <c r="GL11" s="375"/>
      <c r="GM11" s="375"/>
      <c r="GN11" s="375"/>
      <c r="GO11" s="375"/>
      <c r="GP11" s="375"/>
      <c r="GQ11" s="375"/>
      <c r="GR11" s="375"/>
      <c r="GS11" s="375"/>
      <c r="GT11" s="375"/>
      <c r="GU11" s="375"/>
      <c r="GV11" s="375"/>
      <c r="GW11" s="375"/>
      <c r="GX11" s="375"/>
      <c r="GY11" s="375"/>
      <c r="GZ11" s="375"/>
      <c r="HA11" s="375"/>
      <c r="HB11" s="375"/>
      <c r="HC11" s="375"/>
      <c r="HD11" s="375"/>
      <c r="HE11" s="375"/>
      <c r="HF11" s="375"/>
      <c r="HG11" s="375"/>
      <c r="HH11" s="375"/>
      <c r="HI11" s="375"/>
      <c r="HJ11" s="375"/>
      <c r="HK11" s="375"/>
      <c r="HL11" s="375"/>
      <c r="HM11" s="375"/>
      <c r="HN11" s="375"/>
      <c r="HO11" s="375"/>
      <c r="HP11" s="375"/>
      <c r="HQ11" s="375"/>
      <c r="HR11" s="379"/>
    </row>
    <row r="12" spans="1:226" s="372" customFormat="1" ht="13.5" hidden="1" customHeight="1" outlineLevel="1" x14ac:dyDescent="0.2">
      <c r="A12" s="108"/>
      <c r="B12" s="109"/>
      <c r="C12" s="109"/>
      <c r="D12" s="197"/>
      <c r="E12" s="197"/>
      <c r="F12" s="197"/>
      <c r="G12" s="197"/>
      <c r="H12" s="357"/>
      <c r="I12" s="357"/>
      <c r="J12" s="357"/>
      <c r="K12" s="357"/>
      <c r="L12" s="357"/>
      <c r="M12" s="298"/>
      <c r="N12" s="361" t="s">
        <v>309</v>
      </c>
      <c r="O12" s="360" t="str">
        <f>IF(Configuration!J13=1,"ID",IF(Configuration!J13=2,"Desc","ID &amp; Desc"))</f>
        <v>ID &amp; Desc</v>
      </c>
      <c r="P12" s="351" t="str">
        <f ca="1">'Metrics &amp; Attributes View'!F17&amp;": "&amp;TEXT(IF(ISERROR(SUM('Metrics &amp; Attributes View'!N17:BK17)),"NA",SUM('Metrics &amp; Attributes View'!N17:BK17)),"#,##0")</f>
        <v>L3MO: 0</v>
      </c>
      <c r="Q12" s="214" t="s">
        <v>221</v>
      </c>
      <c r="R12" s="247" t="s">
        <v>480</v>
      </c>
      <c r="S12" s="248">
        <f ca="1">IF(S13&gt;Number_of_Items,Number_of_Items,S13)</f>
        <v>1</v>
      </c>
      <c r="T12" s="248">
        <f ca="1">TS_Count-S11</f>
        <v>22</v>
      </c>
      <c r="U12" s="393"/>
      <c r="V12" s="225"/>
      <c r="W12" s="108"/>
      <c r="X12" s="207"/>
      <c r="Y12" s="108"/>
      <c r="Z12" s="111"/>
      <c r="AA12" s="225"/>
      <c r="AB12" s="108"/>
      <c r="AC12" s="108"/>
      <c r="AD12" s="111"/>
      <c r="AE12" s="225"/>
      <c r="AF12" s="108"/>
      <c r="AG12" s="108"/>
      <c r="AH12" s="111"/>
      <c r="AI12" s="225"/>
      <c r="AJ12" s="108"/>
      <c r="AK12" s="108"/>
      <c r="AL12" s="111"/>
      <c r="AM12" s="225"/>
      <c r="AN12" s="108"/>
      <c r="AO12" s="108"/>
      <c r="AP12" s="111"/>
      <c r="AQ12" s="225"/>
      <c r="AR12" s="108"/>
      <c r="AS12" s="108"/>
      <c r="AT12" s="111"/>
      <c r="AU12" s="225"/>
      <c r="AV12" s="108"/>
      <c r="AW12" s="108"/>
      <c r="AX12" s="111"/>
      <c r="AY12" s="225"/>
      <c r="AZ12" s="108"/>
      <c r="BA12" s="108"/>
      <c r="BB12" s="111"/>
      <c r="BC12" s="225"/>
      <c r="BD12" s="108"/>
      <c r="BE12" s="108"/>
      <c r="BF12" s="111"/>
      <c r="BG12" s="225"/>
      <c r="BH12" s="108"/>
      <c r="BI12" s="108"/>
      <c r="BJ12" s="111"/>
      <c r="BK12" s="225"/>
      <c r="BL12" s="108"/>
      <c r="BM12" s="108"/>
      <c r="BN12" s="111"/>
      <c r="BO12" s="225"/>
      <c r="BP12" s="108"/>
      <c r="BQ12" s="108"/>
      <c r="BR12" s="111"/>
      <c r="BS12"/>
      <c r="BT12"/>
      <c r="BU12"/>
      <c r="BV12"/>
      <c r="BW12"/>
      <c r="BX12"/>
      <c r="BY12"/>
      <c r="BZ12"/>
      <c r="CA12"/>
      <c r="CB12"/>
      <c r="CC12"/>
      <c r="CD12"/>
      <c r="CE12"/>
      <c r="CF12"/>
      <c r="CG12"/>
      <c r="CH12"/>
      <c r="CI12"/>
      <c r="CJ12"/>
      <c r="CK12"/>
      <c r="CL12"/>
      <c r="CM12"/>
      <c r="CN12" s="207"/>
      <c r="CO12" s="207"/>
      <c r="CP12" s="207"/>
      <c r="CQ12" s="207"/>
      <c r="CR12" s="207"/>
      <c r="CS12" s="207"/>
      <c r="CT12" s="207"/>
      <c r="CU12" s="207"/>
      <c r="CV12" s="207"/>
      <c r="CW12" s="207"/>
      <c r="CX12" s="207"/>
      <c r="CY12" s="207"/>
      <c r="CZ12" s="207"/>
      <c r="DA12" s="207"/>
      <c r="DB12" s="207"/>
      <c r="DC12" s="207"/>
      <c r="DD12" s="207"/>
      <c r="DE12" s="207"/>
      <c r="DF12" s="207"/>
      <c r="DG12" s="207"/>
      <c r="DH12" s="207"/>
      <c r="DI12" s="207"/>
      <c r="DJ12" s="207"/>
      <c r="DK12" s="207"/>
      <c r="DL12" s="207"/>
      <c r="DM12" s="207"/>
      <c r="DN12" s="207"/>
      <c r="DT12" s="378"/>
      <c r="DU12" s="375"/>
      <c r="DV12" s="375"/>
      <c r="DW12" s="375"/>
      <c r="DX12" s="375"/>
      <c r="DY12" s="375"/>
      <c r="DZ12" s="375"/>
      <c r="EA12" s="375"/>
      <c r="EB12" s="375"/>
      <c r="EC12" s="375"/>
      <c r="ED12" s="375"/>
      <c r="EE12" s="375"/>
      <c r="EF12" s="375"/>
      <c r="EG12" s="375"/>
      <c r="EH12" s="375"/>
      <c r="EI12" s="375"/>
      <c r="EJ12" s="375"/>
      <c r="EK12" s="375"/>
      <c r="EL12" s="375"/>
      <c r="EM12" s="375"/>
      <c r="EN12" s="375"/>
      <c r="EO12" s="375"/>
      <c r="EP12" s="375"/>
      <c r="EQ12" s="375"/>
      <c r="ER12" s="375"/>
      <c r="FY12" s="378"/>
      <c r="FZ12" s="375"/>
      <c r="GA12" s="375"/>
      <c r="GB12" s="375"/>
      <c r="GC12" s="375"/>
      <c r="GD12" s="375"/>
      <c r="GE12" s="375"/>
      <c r="GF12" s="375"/>
      <c r="GG12" s="375"/>
      <c r="GH12" s="375"/>
      <c r="GI12" s="375"/>
      <c r="GJ12" s="375"/>
      <c r="GK12" s="375"/>
      <c r="GL12" s="375"/>
      <c r="GM12" s="375"/>
      <c r="GN12" s="375"/>
      <c r="GO12" s="375"/>
      <c r="GP12" s="375"/>
      <c r="GQ12" s="375"/>
      <c r="GR12" s="375"/>
      <c r="GS12" s="375"/>
      <c r="GT12" s="375"/>
      <c r="GU12" s="375"/>
      <c r="GV12" s="375"/>
      <c r="GW12" s="375"/>
      <c r="GX12" s="375"/>
      <c r="GY12" s="375"/>
      <c r="GZ12" s="375"/>
      <c r="HA12" s="375"/>
      <c r="HB12" s="375"/>
      <c r="HC12" s="375"/>
      <c r="HD12" s="375"/>
      <c r="HE12" s="375"/>
      <c r="HF12" s="375"/>
      <c r="HG12" s="375"/>
      <c r="HH12" s="375"/>
      <c r="HI12" s="375"/>
      <c r="HJ12" s="375"/>
      <c r="HK12" s="375"/>
      <c r="HL12" s="375"/>
      <c r="HM12" s="375"/>
      <c r="HN12" s="375"/>
      <c r="HO12" s="375"/>
      <c r="HP12" s="375"/>
      <c r="HQ12" s="375"/>
      <c r="HR12" s="379"/>
    </row>
    <row r="13" spans="1:226" s="372" customFormat="1" ht="11.85" hidden="1" customHeight="1" outlineLevel="1" x14ac:dyDescent="0.2">
      <c r="A13" s="142" t="s">
        <v>15</v>
      </c>
      <c r="B13" s="142" t="s">
        <v>16</v>
      </c>
      <c r="C13" s="207"/>
      <c r="D13" s="142" t="s">
        <v>288</v>
      </c>
      <c r="E13" s="142" t="s">
        <v>240</v>
      </c>
      <c r="F13" s="142" t="s">
        <v>241</v>
      </c>
      <c r="G13" s="207"/>
      <c r="H13" s="298"/>
      <c r="I13" s="298"/>
      <c r="J13" s="298"/>
      <c r="K13" s="337" t="s">
        <v>363</v>
      </c>
      <c r="L13" s="337"/>
      <c r="M13" s="337"/>
      <c r="N13" s="355">
        <v>0.1</v>
      </c>
      <c r="O13" s="353"/>
      <c r="P13" s="351" t="str">
        <f ca="1">'Metrics &amp; Attributes View'!F18&amp;": "&amp;TEXT(IF(ISERROR(SUM('Metrics &amp; Attributes View'!N18:BK18)),"NA",SUM('Metrics &amp; Attributes View'!N18:BK18)),"#,##0")</f>
        <v>N3MO: 0</v>
      </c>
      <c r="Q13" s="199"/>
      <c r="R13" s="247" t="s">
        <v>478</v>
      </c>
      <c r="S13" s="248">
        <f ca="1">IF(AND(ISERROR(FIND(".",SUBTOTAL(2,INDIRECT("D19:D"&amp;Last_downloaded_item_row))/TS_Count,1)),OR(SUBTOTAL(2,INDIRECT("D19:D"&amp;First_Item_Row))=0,SUBTOTAL(2,INDIRECT("D19:D"&amp;First_Item_Row))=TS_Count)),SUBTOTAL(2,INDIRECT("D19:D"&amp;Last_downloaded_item_row))/TS_Count,IF(AND(SUBTOTAL(2,INDIRECT("D19:D"&amp;Last_downloaded_item_row))&gt;0,SUBTOTAL(2,INDIRECT("D19:D"&amp;First_Item_Row))=SUBTOTAL(2,INDIRECT("D19:D"&amp;First_Item_Row))),IF(SUBTOTAL(2,INDIRECT("D19:D"&amp;First_Item_Row))=0,SUBTOTAL(2,INDIRECT("D19:D"&amp;Last_downloaded_item_row))/S10,SUBTOTAL(2,INDIRECT("D19:D"&amp;Last_downloaded_item_row))/SUBTOTAL(2,INDIRECT("D19:D"&amp;First_Item_Row))),IF(SUBTOTAL(2,INDIRECT("D19:D"&amp;First_Item_Row))&lt;=TS_Count,Number_of_Items,SUBTOTAL(2,INDIRECT("D19:D"&amp;Last_downloaded_item_row)))))</f>
        <v>1</v>
      </c>
      <c r="T13" s="248">
        <f ca="1">ROUND(S13/T12,0)</f>
        <v>0</v>
      </c>
      <c r="U13" s="393"/>
      <c r="V13" s="225"/>
      <c r="W13" s="108"/>
      <c r="X13" s="108"/>
      <c r="Y13" s="108"/>
      <c r="Z13" s="111"/>
      <c r="AA13" s="225"/>
      <c r="AB13" s="108"/>
      <c r="AC13" s="108"/>
      <c r="AD13" s="111"/>
      <c r="AE13" s="225"/>
      <c r="AF13" s="108"/>
      <c r="AG13" s="108"/>
      <c r="AH13" s="111"/>
      <c r="AI13" s="225"/>
      <c r="AJ13" s="108"/>
      <c r="AK13" s="108"/>
      <c r="AL13" s="111"/>
      <c r="AM13" s="225"/>
      <c r="AN13" s="108"/>
      <c r="AO13" s="108"/>
      <c r="AP13" s="111"/>
      <c r="AQ13" s="225"/>
      <c r="AR13" s="108"/>
      <c r="AS13" s="108"/>
      <c r="AT13" s="111"/>
      <c r="AU13" s="225"/>
      <c r="AV13" s="108"/>
      <c r="AW13" s="108"/>
      <c r="AX13" s="111"/>
      <c r="AY13" s="225"/>
      <c r="AZ13" s="108"/>
      <c r="BA13" s="108"/>
      <c r="BB13" s="111"/>
      <c r="BC13" s="225"/>
      <c r="BD13" s="108"/>
      <c r="BE13" s="108"/>
      <c r="BF13" s="111"/>
      <c r="BG13" s="225"/>
      <c r="BH13" s="108"/>
      <c r="BI13" s="108"/>
      <c r="BJ13" s="111"/>
      <c r="BK13" s="225"/>
      <c r="BL13" s="108"/>
      <c r="BM13" s="108"/>
      <c r="BN13" s="111"/>
      <c r="BO13" s="225"/>
      <c r="BP13" s="108"/>
      <c r="BQ13" s="108"/>
      <c r="BR13" s="111"/>
      <c r="BS13"/>
      <c r="BT13"/>
      <c r="BU13"/>
      <c r="BV13"/>
      <c r="BW13"/>
      <c r="BX13"/>
      <c r="BY13"/>
      <c r="BZ13"/>
      <c r="CA13"/>
      <c r="CB13"/>
      <c r="CC13"/>
      <c r="CD13"/>
      <c r="CE13"/>
      <c r="CF13"/>
      <c r="CG13"/>
      <c r="CH13"/>
      <c r="CI13"/>
      <c r="CJ13"/>
      <c r="CK13"/>
      <c r="CL13"/>
      <c r="CM13"/>
      <c r="CN13" s="207"/>
      <c r="CO13" s="207"/>
      <c r="CP13" s="207"/>
      <c r="CQ13" s="207"/>
      <c r="CR13" s="207"/>
      <c r="CS13" s="207"/>
      <c r="CT13" s="207"/>
      <c r="CU13" s="207"/>
      <c r="CV13" s="207"/>
      <c r="CW13" s="207"/>
      <c r="CX13" s="207"/>
      <c r="CY13" s="207"/>
      <c r="CZ13" s="207"/>
      <c r="DA13" s="207"/>
      <c r="DB13" s="207"/>
      <c r="DC13" s="207"/>
      <c r="DD13" s="207"/>
      <c r="DE13" s="207"/>
      <c r="DF13" s="207"/>
      <c r="DG13" s="207"/>
      <c r="DH13" s="207"/>
      <c r="DI13" s="207"/>
      <c r="DJ13" s="207"/>
      <c r="DK13" s="207"/>
      <c r="DL13" s="207"/>
      <c r="DM13" s="207"/>
      <c r="DN13" s="207"/>
      <c r="DU13" s="375"/>
      <c r="DV13" s="375"/>
      <c r="DW13" s="375"/>
      <c r="DX13" s="375"/>
      <c r="DY13" s="375"/>
      <c r="DZ13" s="375"/>
      <c r="EA13" s="375"/>
      <c r="EB13" s="375"/>
      <c r="EC13" s="375"/>
      <c r="ED13" s="375"/>
      <c r="EE13" s="375"/>
      <c r="EF13" s="375"/>
      <c r="EG13" s="375"/>
      <c r="EH13" s="375"/>
      <c r="EI13" s="375"/>
      <c r="EJ13" s="375"/>
      <c r="EK13" s="375"/>
      <c r="EL13" s="375"/>
      <c r="EM13" s="375"/>
      <c r="EN13" s="375"/>
      <c r="EO13" s="375"/>
      <c r="EP13" s="375"/>
      <c r="EQ13" s="375"/>
      <c r="ER13" s="375"/>
      <c r="FY13" s="378"/>
      <c r="FZ13" s="375"/>
      <c r="GA13" s="375"/>
      <c r="GB13" s="375"/>
      <c r="GC13" s="375"/>
      <c r="GD13" s="375"/>
      <c r="GE13" s="375"/>
      <c r="GF13" s="375"/>
      <c r="GG13" s="375"/>
      <c r="GH13" s="375"/>
      <c r="GI13" s="375"/>
      <c r="GJ13" s="375"/>
      <c r="GK13" s="375"/>
      <c r="GL13" s="375"/>
      <c r="GM13" s="375"/>
      <c r="GN13" s="375"/>
      <c r="GO13" s="375"/>
      <c r="GP13" s="375"/>
      <c r="GQ13" s="375"/>
      <c r="GR13" s="375"/>
      <c r="GS13" s="375"/>
      <c r="GT13" s="375"/>
      <c r="GU13" s="375"/>
      <c r="GV13" s="375"/>
      <c r="GW13" s="375"/>
    </row>
    <row r="14" spans="1:226" s="372" customFormat="1" ht="11.85" hidden="1" customHeight="1" outlineLevel="1" x14ac:dyDescent="0.2">
      <c r="A14" s="109"/>
      <c r="B14" s="109"/>
      <c r="C14" s="207"/>
      <c r="D14" s="109"/>
      <c r="E14" s="109"/>
      <c r="F14" s="109"/>
      <c r="G14" s="109"/>
      <c r="H14" s="358"/>
      <c r="I14" s="358"/>
      <c r="J14" s="358"/>
      <c r="K14" s="358"/>
      <c r="L14" s="358"/>
      <c r="M14" s="298"/>
      <c r="N14" s="362"/>
      <c r="O14" s="354"/>
      <c r="P14" s="352"/>
      <c r="Q14" s="108"/>
      <c r="R14" s="247" t="s">
        <v>361</v>
      </c>
      <c r="S14" s="248">
        <f ca="1">TS_Count*Number_of_Items+18</f>
        <v>41</v>
      </c>
      <c r="T14" s="248" t="str">
        <f ca="1">IF(IF((ROUND((COUNTIF(L18:L38,"&gt;""")/Number_of_Items),0)-S13)&gt;=Number_of_Items,S13,((ROUND((COUNTIF(L18:L38,"&gt;""")/Number_of_Items),0)-S13)))&lt;0,R12,IF(((ROUND((COUNTIF(L18:L38,"&gt;""")/Number_of_Items),0))-S13)&gt;=Number_of_Items,S13,((ROUND((COUNTIF(L18:L38,"&gt;""")/Number_of_Items),0)-S13))))</f>
        <v>No. items</v>
      </c>
      <c r="U14" s="393"/>
      <c r="V14" s="226"/>
      <c r="W14" s="133"/>
      <c r="X14" s="133"/>
      <c r="Y14" s="133"/>
      <c r="Z14" s="108"/>
      <c r="AA14" s="227"/>
      <c r="AB14" s="133"/>
      <c r="AC14" s="133"/>
      <c r="AD14" s="108"/>
      <c r="AE14" s="227"/>
      <c r="AF14" s="133"/>
      <c r="AG14" s="133"/>
      <c r="AH14" s="108"/>
      <c r="AI14" s="227"/>
      <c r="AJ14" s="133"/>
      <c r="AK14" s="133"/>
      <c r="AL14" s="108"/>
      <c r="AM14" s="227"/>
      <c r="AN14" s="133"/>
      <c r="AO14" s="133"/>
      <c r="AP14" s="108"/>
      <c r="AQ14" s="227"/>
      <c r="AR14" s="133"/>
      <c r="AS14" s="133"/>
      <c r="AT14" s="108"/>
      <c r="AU14" s="227"/>
      <c r="AV14" s="133"/>
      <c r="AW14" s="133"/>
      <c r="AX14" s="108"/>
      <c r="AY14" s="227"/>
      <c r="AZ14" s="133"/>
      <c r="BA14" s="133"/>
      <c r="BB14" s="108"/>
      <c r="BC14" s="227"/>
      <c r="BD14" s="133"/>
      <c r="BE14" s="133"/>
      <c r="BF14" s="108"/>
      <c r="BG14" s="227"/>
      <c r="BH14" s="133"/>
      <c r="BI14" s="133"/>
      <c r="BJ14" s="108"/>
      <c r="BK14" s="227"/>
      <c r="BL14" s="133"/>
      <c r="BM14" s="133"/>
      <c r="BN14" s="108"/>
      <c r="BO14" s="227"/>
      <c r="BP14" s="133"/>
      <c r="BQ14" s="133"/>
      <c r="BR14" s="108"/>
      <c r="BS14"/>
      <c r="BT14"/>
      <c r="BU14"/>
      <c r="BV14"/>
      <c r="BW14"/>
      <c r="BX14"/>
      <c r="BY14"/>
      <c r="BZ14"/>
      <c r="CA14"/>
      <c r="CB14"/>
      <c r="CC14"/>
      <c r="CD14"/>
      <c r="CE14"/>
      <c r="CF14"/>
      <c r="CG14"/>
      <c r="CH14"/>
      <c r="CI14"/>
      <c r="CJ14"/>
      <c r="CK14"/>
      <c r="CL14"/>
      <c r="CM14"/>
      <c r="CN14" s="207"/>
      <c r="CO14" s="207"/>
      <c r="CP14" s="207"/>
      <c r="CQ14" s="207"/>
      <c r="CR14" s="207"/>
      <c r="CS14" s="207"/>
      <c r="CT14" s="207"/>
      <c r="CU14" s="207"/>
      <c r="CV14" s="207"/>
      <c r="CW14" s="207"/>
      <c r="CX14" s="207"/>
      <c r="CY14" s="207"/>
      <c r="CZ14" s="207"/>
      <c r="DA14" s="207"/>
      <c r="DB14" s="207"/>
      <c r="DC14" s="207"/>
      <c r="DD14" s="207"/>
      <c r="DE14" s="207"/>
      <c r="DF14" s="207"/>
      <c r="DG14" s="207"/>
      <c r="DH14" s="207"/>
      <c r="DI14" s="207"/>
      <c r="DJ14" s="207"/>
      <c r="DK14" s="207"/>
      <c r="DL14" s="207"/>
      <c r="DM14" s="207"/>
      <c r="DN14" s="207"/>
      <c r="DS14" s="387"/>
      <c r="DT14" s="378"/>
      <c r="DU14" s="375"/>
      <c r="DV14" s="375"/>
      <c r="DW14" s="375"/>
      <c r="DX14" s="375"/>
      <c r="DY14" s="375"/>
      <c r="DZ14" s="375"/>
      <c r="EA14" s="375"/>
      <c r="EB14" s="375"/>
      <c r="EC14" s="375"/>
      <c r="ED14" s="375"/>
      <c r="EE14" s="375"/>
      <c r="EF14" s="375"/>
      <c r="EG14" s="375"/>
      <c r="EH14" s="375"/>
      <c r="EI14" s="375"/>
      <c r="EJ14" s="375"/>
      <c r="EK14" s="375"/>
      <c r="EL14" s="375"/>
      <c r="EM14" s="375"/>
      <c r="EN14" s="375"/>
      <c r="EO14" s="375"/>
      <c r="EP14" s="375"/>
      <c r="EQ14" s="375"/>
      <c r="ER14" s="375"/>
      <c r="FY14" s="378"/>
      <c r="FZ14" s="375"/>
      <c r="GA14" s="375"/>
      <c r="GB14" s="375"/>
      <c r="GC14" s="375"/>
      <c r="GD14" s="375"/>
      <c r="GE14" s="375"/>
      <c r="GF14" s="375"/>
      <c r="GG14" s="375"/>
      <c r="GH14" s="375"/>
      <c r="GI14" s="375"/>
      <c r="GJ14" s="375"/>
      <c r="GK14" s="375"/>
      <c r="GL14" s="375"/>
      <c r="GM14" s="375"/>
      <c r="GN14" s="375"/>
      <c r="GO14" s="375"/>
      <c r="GP14" s="375"/>
      <c r="GQ14" s="375"/>
      <c r="GR14" s="375"/>
      <c r="GS14" s="375"/>
      <c r="GT14" s="375"/>
      <c r="GU14" s="375"/>
      <c r="GV14" s="375"/>
      <c r="GW14" s="375"/>
    </row>
    <row r="15" spans="1:226" s="372" customFormat="1" ht="15" customHeight="1" collapsed="1" x14ac:dyDescent="0.2">
      <c r="A15" s="109"/>
      <c r="B15" s="109"/>
      <c r="C15" s="207"/>
      <c r="D15" s="109"/>
      <c r="E15" s="109"/>
      <c r="F15" s="109"/>
      <c r="G15" s="109"/>
      <c r="H15" s="193"/>
      <c r="I15" s="193"/>
      <c r="J15" s="298"/>
      <c r="K15" s="298"/>
      <c r="L15" s="298"/>
      <c r="M15" s="298"/>
      <c r="N15" s="298"/>
      <c r="O15" s="416" t="s">
        <v>576</v>
      </c>
      <c r="P15" s="417"/>
      <c r="Q15" s="108"/>
      <c r="R15" s="247" t="s">
        <v>112</v>
      </c>
      <c r="S15" s="250">
        <f ca="1">TS_Count*max_items+18</f>
        <v>1168</v>
      </c>
      <c r="T15" s="250"/>
      <c r="U15" s="363"/>
      <c r="V15" s="218"/>
      <c r="W15" s="207"/>
      <c r="X15" s="207"/>
      <c r="Y15" s="207"/>
      <c r="Z15" s="207"/>
      <c r="AA15" s="218"/>
      <c r="AB15" s="207"/>
      <c r="AC15" s="207"/>
      <c r="AD15" s="207"/>
      <c r="AE15" s="218"/>
      <c r="AF15" s="207"/>
      <c r="AG15" s="207"/>
      <c r="AH15" s="207"/>
      <c r="AI15" s="218"/>
      <c r="AJ15" s="207"/>
      <c r="AK15" s="207"/>
      <c r="AL15" s="207"/>
      <c r="AM15" s="207"/>
      <c r="AN15" s="207"/>
      <c r="AO15" s="207"/>
      <c r="AP15" s="207"/>
      <c r="AQ15" s="218"/>
      <c r="AR15" s="207"/>
      <c r="AS15" s="207"/>
      <c r="AT15" s="207"/>
      <c r="AU15" s="218"/>
      <c r="AV15" s="207"/>
      <c r="AW15" s="207"/>
      <c r="AX15" s="207"/>
      <c r="AY15" s="218"/>
      <c r="AZ15" s="207"/>
      <c r="BA15" s="207"/>
      <c r="BB15" s="207"/>
      <c r="BC15" s="218"/>
      <c r="BD15" s="207"/>
      <c r="BE15" s="207"/>
      <c r="BF15" s="207"/>
      <c r="BG15" s="218"/>
      <c r="BH15" s="207"/>
      <c r="BI15" s="207"/>
      <c r="BJ15" s="207"/>
      <c r="BK15" s="218"/>
      <c r="BL15" s="207"/>
      <c r="BM15" s="207"/>
      <c r="BN15" s="207"/>
      <c r="BO15" s="218"/>
      <c r="BP15" s="207"/>
      <c r="BQ15" s="207"/>
      <c r="BR15" s="207"/>
      <c r="BS15"/>
      <c r="BT15"/>
      <c r="BU15"/>
      <c r="BV15"/>
      <c r="BW15"/>
      <c r="BX15"/>
      <c r="BY15"/>
      <c r="BZ15"/>
      <c r="CA15"/>
      <c r="CB15"/>
      <c r="CC15"/>
      <c r="CD15"/>
      <c r="CE15"/>
      <c r="CF15"/>
      <c r="CG15"/>
      <c r="CH15"/>
      <c r="CI15"/>
      <c r="CJ15"/>
      <c r="CK15"/>
      <c r="CL15"/>
      <c r="CM15"/>
      <c r="CN15" s="207"/>
      <c r="CO15" s="207"/>
      <c r="CP15" s="207"/>
      <c r="CQ15" s="207"/>
      <c r="CR15" s="207"/>
      <c r="CS15" s="207"/>
      <c r="CT15" s="207"/>
      <c r="CU15" s="207"/>
      <c r="CV15" s="207"/>
      <c r="CW15" s="207"/>
      <c r="CX15" s="207"/>
      <c r="CY15" s="207"/>
      <c r="CZ15" s="207"/>
      <c r="DA15" s="207"/>
      <c r="DB15" s="207"/>
      <c r="DC15" s="207"/>
      <c r="DD15" s="207"/>
      <c r="DE15" s="207"/>
      <c r="DF15" s="207"/>
      <c r="DG15" s="207"/>
      <c r="DH15" s="207"/>
      <c r="DI15" s="207"/>
      <c r="DJ15" s="207"/>
      <c r="DK15" s="207"/>
      <c r="DL15" s="207"/>
      <c r="DM15" s="207"/>
      <c r="DN15" s="207"/>
      <c r="DS15" s="387"/>
      <c r="DT15" s="378"/>
    </row>
    <row r="16" spans="1:226" s="372" customFormat="1" ht="26.25" customHeight="1" x14ac:dyDescent="0.2">
      <c r="A16" s="109"/>
      <c r="B16" s="109"/>
      <c r="C16" s="207"/>
      <c r="D16" s="109"/>
      <c r="E16" s="109"/>
      <c r="F16" s="109"/>
      <c r="G16" s="109"/>
      <c r="H16" s="193"/>
      <c r="I16" s="193"/>
      <c r="J16" s="193"/>
      <c r="K16" s="193"/>
      <c r="L16" s="193"/>
      <c r="M16" s="298"/>
      <c r="N16" s="356" t="str">
        <f ca="1">HYPERLINK(Current_Period_Link,"Show Current Period")</f>
        <v>Show Current Period</v>
      </c>
      <c r="O16" s="412" t="str">
        <f ca="1">IF(Is_Loading_Old,"TEMPLATE LOADING . . .",IF(COUNTIF(SWDATA!M:M,"=1")=0,"View Only No Overrides",IF(ISERROR(UpdateIntegrityFlag),"Overrides may error",IF(NOT(UpdateIntegrityFlag),"Overrides may error",IF(Number_of_Items&gt;max_items,"WARNING: THE "&amp;max_items&amp;" ITEM MAX LIMIT IS EXCEEDED",IF(AND(S13&lt;= Number_of_Items, S13&lt;&gt;""),S13&amp;" of "&amp; Number_of_Items &amp;" Item"&amp;(IF(Number_of_Items&gt;1,"s","")),Items_Filtered&amp;" of "&amp;Number_of_Items&amp;" Item"&amp;(IF(Number_of_Items&gt;1,"s",""))))))))</f>
        <v>1 of 1 Item</v>
      </c>
      <c r="P16" s="413"/>
      <c r="Q16" s="108"/>
      <c r="R16" s="394" t="s">
        <v>617</v>
      </c>
      <c r="S16" s="363">
        <f ca="1">18+TS_Count</f>
        <v>41</v>
      </c>
      <c r="T16" s="363"/>
      <c r="U16" s="363"/>
      <c r="V16" s="218"/>
      <c r="W16" s="207"/>
      <c r="X16" s="207"/>
      <c r="Y16" s="207"/>
      <c r="Z16" s="207"/>
      <c r="AA16" s="207"/>
      <c r="AB16" s="207"/>
      <c r="AC16" s="207"/>
      <c r="AD16" s="207"/>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207"/>
      <c r="BF16" s="207"/>
      <c r="BG16"/>
      <c r="BH16"/>
      <c r="BI16"/>
      <c r="BJ16"/>
      <c r="BK16"/>
      <c r="BL16"/>
      <c r="BM16"/>
      <c r="BN16"/>
      <c r="BO16"/>
      <c r="BP16"/>
      <c r="BQ16"/>
      <c r="BR16"/>
      <c r="BS16"/>
      <c r="BT16"/>
      <c r="BU16"/>
      <c r="BV16"/>
      <c r="BW16"/>
      <c r="BX16"/>
      <c r="BY16"/>
      <c r="BZ16"/>
      <c r="CA16"/>
      <c r="CB16"/>
      <c r="CC16"/>
      <c r="CD16"/>
      <c r="CE16"/>
      <c r="CF16"/>
      <c r="CG16"/>
      <c r="CH16"/>
      <c r="CI16"/>
      <c r="CJ16"/>
      <c r="CK16"/>
      <c r="CL16"/>
      <c r="CM16"/>
      <c r="CN16" s="207"/>
      <c r="CO16" s="207"/>
      <c r="CP16" s="207"/>
      <c r="CQ16" s="207"/>
      <c r="CR16" s="207"/>
      <c r="CS16" s="207"/>
      <c r="CT16" s="207"/>
      <c r="CU16" s="207"/>
      <c r="CV16" s="207"/>
      <c r="CW16" s="207"/>
      <c r="CX16" s="207"/>
      <c r="CY16" s="207"/>
      <c r="CZ16" s="207"/>
      <c r="DA16" s="207"/>
      <c r="DB16" s="207"/>
      <c r="DC16" s="207"/>
      <c r="DD16" s="207"/>
      <c r="DE16" s="207"/>
      <c r="DF16" s="207"/>
      <c r="DG16" s="207"/>
      <c r="DH16" s="207"/>
      <c r="DI16" s="207"/>
      <c r="DJ16" s="207"/>
      <c r="DK16" s="207"/>
      <c r="DL16" s="207"/>
      <c r="DM16" s="207"/>
      <c r="DN16" s="207"/>
      <c r="DS16" s="387"/>
      <c r="DT16" s="378"/>
    </row>
    <row r="17" spans="1:211" s="372" customFormat="1" ht="14.25" customHeight="1" x14ac:dyDescent="0.2">
      <c r="A17" s="109" t="s">
        <v>211</v>
      </c>
      <c r="B17" s="109"/>
      <c r="C17" s="207"/>
      <c r="D17" s="109"/>
      <c r="E17" s="109"/>
      <c r="F17" s="109"/>
      <c r="G17" s="109"/>
      <c r="H17" s="136">
        <f>IF(SWSHEETMETA!B33=TRUE,1,0)</f>
        <v>0</v>
      </c>
      <c r="I17" s="136">
        <f>IF(SWSHEETMETA!C33=TRUE,1,0)</f>
        <v>0</v>
      </c>
      <c r="J17" s="317"/>
      <c r="K17" s="317"/>
      <c r="L17" s="347"/>
      <c r="M17" s="336"/>
      <c r="N17" s="414" t="s">
        <v>358</v>
      </c>
      <c r="O17" s="415"/>
      <c r="P17" s="318" t="s">
        <v>475</v>
      </c>
      <c r="Q17" s="235"/>
      <c r="R17" s="236"/>
      <c r="S17" s="236"/>
      <c r="T17" s="236"/>
      <c r="U17" s="236"/>
      <c r="V17" s="237"/>
      <c r="W17" s="322" t="str">
        <f ca="1">IF(W$1=Forecast_Start_Key-1, "◄ History", IF(W$1=Forecast_Start_Key, "Current",  IF(W$1=Forecast_Start_Key+FFF, " Future ►", "")))</f>
        <v/>
      </c>
      <c r="X17" s="316" t="str">
        <f ca="1">IF(X$1=Forecast_Start_Key-1, "◄ History", IF(X$1=Forecast_Start_Key, "Current",  IF(X$1=Forecast_Start_Key+FFF, " Future ►", "")))</f>
        <v/>
      </c>
      <c r="Y17" s="316" t="str">
        <f ca="1">IF(Y$1=Forecast_Start_Key-1, "◄ History", IF(Y$1=Forecast_Start_Key, "Current",  IF(Y$1=Forecast_Start_Key+FFF, " Future ►", "")))</f>
        <v/>
      </c>
      <c r="Z17" s="316" t="str">
        <f ca="1">IF(Z$1=Forecast_Start_Key-1, "◄ History", IF(Z$1=Forecast_Start_Key, "Current",  IF(Z$1=Forecast_Start_Key+FFF, " Future ►", "")))</f>
        <v/>
      </c>
      <c r="AA17" s="322" t="str">
        <f ca="1">IF(AA$1=Forecast_Start_Key-1, "◄ History", IF(AA$1=Forecast_Start_Key, "Current",  IF(AA$1=Forecast_Start_Key+FFF, " Future ►", "")))</f>
        <v/>
      </c>
      <c r="AB17" s="316" t="str">
        <f ca="1">IF(AB$1=Forecast_Start_Key-1, "◄ History", IF(AB$1=Forecast_Start_Key, "Current",  IF(AB$1=Forecast_Start_Key+FFF, " Future ►", "")))</f>
        <v/>
      </c>
      <c r="AC17" s="316" t="str">
        <f ca="1">IF(AC$1=Forecast_Start_Key-1, "◄ History", IF(AC$1=Forecast_Start_Key, "Current",  IF(AC$1=Forecast_Start_Key+FFF, " Future ►", "")))</f>
        <v/>
      </c>
      <c r="AD17" s="316" t="str">
        <f ca="1">IF(AD$1=Forecast_Start_Key-1, "◄ History", IF(AD$1=Forecast_Start_Key, "Current",  IF(AD$1=Forecast_Start_Key+FFF, " Future ►", "")))</f>
        <v/>
      </c>
      <c r="AE17" s="322" t="str">
        <f ca="1">IF(AE$1=Forecast_Start_Key-1, "◄ History", IF(AE$1=Forecast_Start_Key, "Current",  IF(AE$1=Forecast_Start_Key+FFF, " Future ►", "")))</f>
        <v/>
      </c>
      <c r="AF17" s="316" t="str">
        <f ca="1">IF(AF$1=Forecast_Start_Key-1, "◄ History", IF(AF$1=Forecast_Start_Key, "Current",  IF(AF$1=Forecast_Start_Key+FFF, " Future ►", "")))</f>
        <v/>
      </c>
      <c r="AG17" s="316" t="str">
        <f ca="1">IF(AG$1=Forecast_Start_Key-1, "◄ History", IF(AG$1=Forecast_Start_Key, "Current",  IF(AG$1=Forecast_Start_Key+FFF, " Future ►", "")))</f>
        <v/>
      </c>
      <c r="AH17" s="316" t="str">
        <f ca="1">IF(AH$1=Forecast_Start_Key-1, "◄ History", IF(AH$1=Forecast_Start_Key, "Current",  IF(AH$1=Forecast_Start_Key+FFF, " Future ►", "")))</f>
        <v/>
      </c>
      <c r="AI17" s="322" t="str">
        <f ca="1">IF(AI$1=Forecast_Start_Key-1, "◄ History", IF(AI$1=Forecast_Start_Key, "Current",  IF(AI$1=Forecast_Start_Key+FFF, " Future ►", "")))</f>
        <v/>
      </c>
      <c r="AJ17" s="316" t="str">
        <f ca="1">IF(AJ$1=Forecast_Start_Key-1, "◄ History", IF(AJ$1=Forecast_Start_Key, "Current",  IF(AJ$1=Forecast_Start_Key+FFF, " Future ►", "")))</f>
        <v/>
      </c>
      <c r="AK17" s="316" t="str">
        <f ca="1">IF(AK$1=Forecast_Start_Key-1, "◄ History", IF(AK$1=Forecast_Start_Key, "Current",  IF(AK$1=Forecast_Start_Key+FFF, " Future ►", "")))</f>
        <v>◄ History</v>
      </c>
      <c r="AL17" s="335" t="str">
        <f ca="1">IF(AL$1=Forecast_Start_Key-1, "◄ History", IF(AL$1=Forecast_Start_Key, "Current",  IF(AL$1=Forecast_Start_Key+FFF, " Future ►", "")))</f>
        <v/>
      </c>
      <c r="AM17" s="322" t="str">
        <f ca="1">IF(AM$1=Forecast_Start_Key-1, "◄ History", IF(AM$1=Forecast_Start_Key, "Current",  IF(AM$1=Forecast_Start_Key+FFF, " Future ►", "")))</f>
        <v>Current</v>
      </c>
      <c r="AN17" s="316" t="str">
        <f ca="1">IF(AN$1=Forecast_Start_Key-1, "◄ History", IF(AN$1=Forecast_Start_Key, "Current",  IF(AN$1=Forecast_Start_Key+FFF, " Future ►", "")))</f>
        <v xml:space="preserve"> Future ►</v>
      </c>
      <c r="AO17" s="316" t="str">
        <f ca="1">IF(AO$1=Forecast_Start_Key-1, "◄ History", IF(AO$1=Forecast_Start_Key, "Current",  IF(AO$1=Forecast_Start_Key+FFF, " Future ►", "")))</f>
        <v/>
      </c>
      <c r="AP17" s="321" t="str">
        <f ca="1">IF(AP$1=Forecast_Start_Key-1, "◄ History", IF(AP$1=Forecast_Start_Key, "Current",  IF(AP$1=Forecast_Start_Key+FFF, " Future ►", "")))</f>
        <v/>
      </c>
      <c r="AQ17" s="322" t="str">
        <f ca="1">IF(AQ$1=Forecast_Start_Key-1, "◄ History", IF(AQ$1=Forecast_Start_Key, "Current",  IF(AQ$1=Forecast_Start_Key+FFF, " Future ►", "")))</f>
        <v/>
      </c>
      <c r="AR17" s="316" t="str">
        <f ca="1">IF(AR$1=Forecast_Start_Key-1, "◄ History", IF(AR$1=Forecast_Start_Key, "Current",  IF(AR$1=Forecast_Start_Key+FFF, " Future ►", "")))</f>
        <v/>
      </c>
      <c r="AS17" s="316" t="str">
        <f ca="1">IF(AS$1=Forecast_Start_Key-1, "◄ History", IF(AS$1=Forecast_Start_Key, "Current",  IF(AS$1=Forecast_Start_Key+FFF, " Future ►", "")))</f>
        <v/>
      </c>
      <c r="AT17" s="316" t="str">
        <f ca="1">IF(AT$1=Forecast_Start_Key-1, "◄ History", IF(AT$1=Forecast_Start_Key, "Current",  IF(AT$1=Forecast_Start_Key+FFF, " Future ►", "")))</f>
        <v/>
      </c>
      <c r="AU17" s="322" t="str">
        <f ca="1">IF(AU$1=Forecast_Start_Key-1, "◄ History", IF(AU$1=Forecast_Start_Key, "Current",  IF(AU$1=Forecast_Start_Key+FFF, " Future ►", "")))</f>
        <v/>
      </c>
      <c r="AV17" s="316" t="str">
        <f ca="1">IF(AV$1=Forecast_Start_Key-1, "◄ History", IF(AV$1=Forecast_Start_Key, "Current",  IF(AV$1=Forecast_Start_Key+FFF, " Future ►", "")))</f>
        <v/>
      </c>
      <c r="AW17" s="316" t="str">
        <f ca="1">IF(AW$1=Forecast_Start_Key-1, "◄ History", IF(AW$1=Forecast_Start_Key, "Current",  IF(AW$1=Forecast_Start_Key+FFF, " Future ►", "")))</f>
        <v/>
      </c>
      <c r="AX17" s="316" t="str">
        <f ca="1">IF(AX$1=Forecast_Start_Key-1, "◄ History", IF(AX$1=Forecast_Start_Key, "Current",  IF(AX$1=Forecast_Start_Key+FFF, " Future ►", "")))</f>
        <v/>
      </c>
      <c r="AY17" s="322" t="str">
        <f ca="1">IF(AY$1=Forecast_Start_Key-1, "◄ History", IF(AY$1=Forecast_Start_Key, "Current",  IF(AY$1=Forecast_Start_Key+FFF, " Future ►", "")))</f>
        <v/>
      </c>
      <c r="AZ17" s="316" t="str">
        <f ca="1">IF(AZ$1=Forecast_Start_Key-1, "◄ History", IF(AZ$1=Forecast_Start_Key, "Current",  IF(AZ$1=Forecast_Start_Key+FFF, " Future ►", "")))</f>
        <v/>
      </c>
      <c r="BA17" s="316" t="str">
        <f ca="1">IF(BA$1=Forecast_Start_Key-1, "◄ History", IF(BA$1=Forecast_Start_Key, "Current",  IF(BA$1=Forecast_Start_Key+FFF, " Future ►", "")))</f>
        <v/>
      </c>
      <c r="BB17" s="316" t="str">
        <f ca="1">IF(BB$1=Forecast_Start_Key-1, "◄ History", IF(BB$1=Forecast_Start_Key, "Current",  IF(BB$1=Forecast_Start_Key+FFF, " Future ►", "")))</f>
        <v/>
      </c>
      <c r="BC17" s="322" t="str">
        <f ca="1">IF(BC$1=Forecast_Start_Key-1, "◄ History", IF(BC$1=Forecast_Start_Key, "Current",  IF(BC$1=Forecast_Start_Key+FFF, " Future ►", "")))</f>
        <v/>
      </c>
      <c r="BD17" s="316" t="str">
        <f ca="1">IF(BD$1=Forecast_Start_Key-1, "◄ History", IF(BD$1=Forecast_Start_Key, "Current",  IF(BD$1=Forecast_Start_Key+FFF, " Future ►", "")))</f>
        <v/>
      </c>
      <c r="BE17" s="321" t="str">
        <f ca="1">IF(BE$1=Forecast_Start_Key-1, "◄ History", IF(BE$1=Forecast_Start_Key, "Current",  IF(BE$1=Forecast_Start_Key+FFF, " Future ►", "")))</f>
        <v/>
      </c>
      <c r="BF17" s="321" t="str">
        <f ca="1">IF(BF$1=Forecast_Start_Key-1, "◄ History", IF(BF$1=Forecast_Start_Key, "Current",  IF(BF$1=Forecast_Start_Key+FFF, " Future ►", "")))</f>
        <v/>
      </c>
      <c r="BG17"/>
      <c r="BH17"/>
      <c r="BI17"/>
      <c r="BJ17"/>
      <c r="BK17"/>
      <c r="BL17"/>
      <c r="BM17"/>
      <c r="BN17"/>
      <c r="BO17"/>
      <c r="BP17"/>
      <c r="BQ17"/>
      <c r="BR17"/>
      <c r="BS17"/>
      <c r="BT17"/>
      <c r="BU17"/>
      <c r="BV17"/>
      <c r="BW17"/>
      <c r="BX17"/>
      <c r="BY17"/>
      <c r="BZ17"/>
      <c r="CA17"/>
      <c r="CB17"/>
      <c r="CC17"/>
      <c r="CD17"/>
      <c r="CE17"/>
      <c r="CF17"/>
      <c r="CG17"/>
      <c r="CH17"/>
      <c r="CI17"/>
      <c r="CJ17"/>
      <c r="CK17"/>
      <c r="CL17"/>
      <c r="CM17"/>
      <c r="CN17" s="207"/>
      <c r="CO17" s="207"/>
      <c r="CP17" s="207"/>
      <c r="CQ17" s="207"/>
      <c r="CR17" s="207"/>
      <c r="CS17" s="207"/>
      <c r="CT17" s="207"/>
      <c r="CU17" s="207"/>
      <c r="CV17" s="207"/>
      <c r="CW17" s="207"/>
      <c r="CX17" s="207"/>
      <c r="CY17" s="207"/>
      <c r="CZ17" s="207"/>
      <c r="DA17" s="207"/>
      <c r="DB17" s="207"/>
      <c r="DC17" s="207"/>
      <c r="DD17" s="207"/>
      <c r="DE17" s="207"/>
      <c r="DF17" s="207"/>
      <c r="DG17" s="207"/>
      <c r="DH17" s="207"/>
      <c r="DI17" s="207"/>
      <c r="DJ17" s="207"/>
      <c r="DK17" s="207"/>
      <c r="DL17" s="207"/>
      <c r="DM17" s="207"/>
      <c r="DN17" s="207"/>
      <c r="DT17" s="378"/>
    </row>
    <row r="18" spans="1:211" s="372" customFormat="1" ht="12.75" x14ac:dyDescent="0.2">
      <c r="A18" s="109" t="s">
        <v>211</v>
      </c>
      <c r="B18" s="109"/>
      <c r="C18" s="207"/>
      <c r="D18" s="109"/>
      <c r="E18" s="109"/>
      <c r="F18" s="109"/>
      <c r="G18" s="109"/>
      <c r="H18" s="109"/>
      <c r="I18" s="219">
        <f>SWSHEETMETA!C33</f>
        <v>0</v>
      </c>
      <c r="J18" s="329" t="s">
        <v>227</v>
      </c>
      <c r="K18" s="343"/>
      <c r="L18" s="348"/>
      <c r="M18" s="341"/>
      <c r="N18" s="338" t="str">
        <f ca="1">IF(Is_Loading_Old,"Loading . . .",IF(OR(M19="ALL",M19="ALL~ALL"),"PRODUCT",(SUBSTITUTE(LEFT(SWDATA!G4,FIND("|",SWDATA!G4)-1),"_"," "))))</f>
        <v>PRODUCT</v>
      </c>
      <c r="O18" s="330" t="str">
        <f ca="1">IF(Is_Loading_Old,"Loading...",IF(OR(N19="ALL",N19="ALL~ALL"),"CUSTOMER",SUBSTITUTE(LEFT(SWDATA!H4,FIND("|",SWDATA!H4)-1),"_"," ")))</f>
        <v>CUSTOMER</v>
      </c>
      <c r="P18" s="331" t="s">
        <v>214</v>
      </c>
      <c r="Q18" s="220"/>
      <c r="R18" s="221" t="s">
        <v>31</v>
      </c>
      <c r="S18" s="221" t="s">
        <v>32</v>
      </c>
      <c r="T18" s="221" t="s">
        <v>263</v>
      </c>
      <c r="U18" s="221" t="s">
        <v>215</v>
      </c>
      <c r="V18" s="222" t="s">
        <v>221</v>
      </c>
      <c r="W18" s="324">
        <f>DATE(MID(SWDATA!P2,2,4),MID(SWDATA!P2,6,2),RIGHT(SWDATA!P2,2))+15</f>
        <v>40284</v>
      </c>
      <c r="X18" s="325">
        <f>DATE(MID(SWDATA!Q2,2,4),MID(SWDATA!Q2,6,2),RIGHT(SWDATA!Q2,2))+15</f>
        <v>40314</v>
      </c>
      <c r="Y18" s="325">
        <f>DATE(MID(SWDATA!R2,2,4),MID(SWDATA!R2,6,2),RIGHT(SWDATA!R2,2))+15</f>
        <v>40345</v>
      </c>
      <c r="Z18" s="326" t="str">
        <f>"Q"&amp;INDEX(Configuration!$B$4:$B$15,MATCH(MONTH(Y18),Configuration!$C$4:$C$15,0))&amp;" "&amp;YEAR(X18)</f>
        <v>Q2 2010</v>
      </c>
      <c r="AA18" s="324">
        <f>DATE(MID(SWDATA!T2,2,4),MID(SWDATA!T2,6,2),RIGHT(SWDATA!T2,2))+15</f>
        <v>40375</v>
      </c>
      <c r="AB18" s="325">
        <f>DATE(MID(SWDATA!U2,2,4),MID(SWDATA!U2,6,2),RIGHT(SWDATA!U2,2))+15</f>
        <v>40406</v>
      </c>
      <c r="AC18" s="325">
        <f>DATE(MID(SWDATA!V2,2,4),MID(SWDATA!V2,6,2),RIGHT(SWDATA!V2,2))+15</f>
        <v>40437</v>
      </c>
      <c r="AD18" s="326" t="str">
        <f>"Q"&amp;INDEX(Configuration!$B$4:$B$15,MATCH(MONTH(AC18),Configuration!$C$4:$C$15,0))&amp;" "&amp;YEAR(AB18)</f>
        <v>Q3 2010</v>
      </c>
      <c r="AE18" s="324">
        <f>DATE(MID(SWDATA!X2,2,4),MID(SWDATA!X2,6,2),RIGHT(SWDATA!X2,2))+15</f>
        <v>40467</v>
      </c>
      <c r="AF18" s="325">
        <f>DATE(MID(SWDATA!Y2,2,4),MID(SWDATA!Y2,6,2),RIGHT(SWDATA!Y2,2))+15</f>
        <v>40498</v>
      </c>
      <c r="AG18" s="325">
        <f>DATE(MID(SWDATA!Z2,2,4),MID(SWDATA!Z2,6,2),RIGHT(SWDATA!Z2,2))+15</f>
        <v>40528</v>
      </c>
      <c r="AH18" s="326" t="str">
        <f>"Q"&amp;INDEX(Configuration!$B$4:$B$15,MATCH(MONTH(AG18),Configuration!$C$4:$C$15,0))&amp;" "&amp;YEAR(AF18)</f>
        <v>Q4 2010</v>
      </c>
      <c r="AI18" s="324">
        <f>DATE(MID(SWDATA!AB2,2,4),MID(SWDATA!AB2,6,2),RIGHT(SWDATA!AB2,2))+15</f>
        <v>40559</v>
      </c>
      <c r="AJ18" s="325">
        <f>DATE(MID(SWDATA!AC2,2,4),MID(SWDATA!AC2,6,2),RIGHT(SWDATA!AC2,2))+15</f>
        <v>40590</v>
      </c>
      <c r="AK18" s="325">
        <f>DATE(MID(SWDATA!AD2,2,4),MID(SWDATA!AD2,6,2),RIGHT(SWDATA!AD2,2))+15</f>
        <v>40618</v>
      </c>
      <c r="AL18" s="326" t="str">
        <f>"Q"&amp;INDEX(Configuration!$B$4:$B$15,MATCH(MONTH(AK18),Configuration!$C$4:$C$15,0))&amp;" "&amp;YEAR(AJ18)</f>
        <v>Q1 2011</v>
      </c>
      <c r="AM18" s="324">
        <f>DATE(MID(SWDATA!AF2,2,4),MID(SWDATA!AF2,6,2),RIGHT(SWDATA!AF2,2))+15</f>
        <v>40649</v>
      </c>
      <c r="AN18" s="325">
        <f>DATE(MID(SWDATA!AG2,2,4),MID(SWDATA!AG2,6,2),RIGHT(SWDATA!AG2,2))+15</f>
        <v>40679</v>
      </c>
      <c r="AO18" s="327">
        <f>DATE(MID(SWDATA!AH2,2,4),MID(SWDATA!AH2,6,2),RIGHT(SWDATA!AH2,2))+15</f>
        <v>40710</v>
      </c>
      <c r="AP18" s="326" t="str">
        <f>"Q"&amp;INDEX(Configuration!$B$4:$B$15,MATCH(MONTH(AO18),Configuration!$C$4:$C$15,0))&amp;" "&amp;YEAR(AN18)</f>
        <v>Q2 2011</v>
      </c>
      <c r="AQ18" s="324">
        <f>DATE(MID(SWDATA!AJ2,2,4),MID(SWDATA!AJ2,6,2),RIGHT(SWDATA!AJ2,2))+15</f>
        <v>40740</v>
      </c>
      <c r="AR18" s="325">
        <f>DATE(MID(SWDATA!AK2,2,4),MID(SWDATA!AK2,6,2),RIGHT(SWDATA!AK2,2))+15</f>
        <v>40771</v>
      </c>
      <c r="AS18" s="325">
        <f>DATE(MID(SWDATA!AL2,2,4),MID(SWDATA!AL2,6,2),RIGHT(SWDATA!AL2,2))+15</f>
        <v>40802</v>
      </c>
      <c r="AT18" s="326" t="str">
        <f>"Q"&amp;INDEX(Configuration!$B$4:$B$15,MATCH(MONTH(AS18),Configuration!$C$4:$C$15,0))&amp;" "&amp;YEAR(AR18)</f>
        <v>Q3 2011</v>
      </c>
      <c r="AU18" s="324">
        <f>DATE(MID(SWDATA!AN2,2,4),MID(SWDATA!AN2,6,2),RIGHT(SWDATA!AN2,2))+15</f>
        <v>40832</v>
      </c>
      <c r="AV18" s="325">
        <f>DATE(MID(SWDATA!AO2,2,4),MID(SWDATA!AO2,6,2),RIGHT(SWDATA!AO2,2))+15</f>
        <v>40863</v>
      </c>
      <c r="AW18" s="325">
        <f>DATE(MID(SWDATA!AP2,2,4),MID(SWDATA!AP2,6,2),RIGHT(SWDATA!AP2,2))+15</f>
        <v>40893</v>
      </c>
      <c r="AX18" s="326" t="str">
        <f>"Q"&amp;INDEX(Configuration!$B$4:$B$15,MATCH(MONTH(AW18),Configuration!$C$4:$C$15,0))&amp;" "&amp;YEAR(AV18)</f>
        <v>Q4 2011</v>
      </c>
      <c r="AY18" s="324">
        <f>DATE(MID(SWDATA!AR2,2,4),MID(SWDATA!AR2,6,2),RIGHT(SWDATA!AR2,2))+15</f>
        <v>40924</v>
      </c>
      <c r="AZ18" s="325">
        <f>DATE(MID(SWDATA!AS2,2,4),MID(SWDATA!AS2,6,2),RIGHT(SWDATA!AS2,2))+15</f>
        <v>40955</v>
      </c>
      <c r="BA18" s="325">
        <f>DATE(MID(SWDATA!AT2,2,4),MID(SWDATA!AT2,6,2),RIGHT(SWDATA!AT2,2))+15</f>
        <v>40984</v>
      </c>
      <c r="BB18" s="326" t="str">
        <f>"Q"&amp;INDEX(Configuration!$B$4:$B$15,MATCH(MONTH(BA18),Configuration!$C$4:$C$15,0))&amp;" "&amp;YEAR(AZ18)</f>
        <v>Q1 2012</v>
      </c>
      <c r="BC18" s="324">
        <f>DATE(MID(SWDATA!AV2,2,4),MID(SWDATA!AV2,6,2),RIGHT(SWDATA!AV2,2))+15</f>
        <v>41015</v>
      </c>
      <c r="BD18" s="325">
        <f>DATE(MID(SWDATA!AW2,2,4),MID(SWDATA!AW2,6,2),RIGHT(SWDATA!AW2,2))+15</f>
        <v>41045</v>
      </c>
      <c r="BE18" s="327">
        <f>DATE(MID(SWDATA!AX2,2,4),MID(SWDATA!AX2,6,2),RIGHT(SWDATA!AX2,2))+15</f>
        <v>41076</v>
      </c>
      <c r="BF18" s="328" t="str">
        <f>"Q"&amp;INDEX(Configuration!$B$4:$B$15,MATCH(MONTH(BE18),Configuration!$C$4:$C$15,0))&amp;" "&amp;YEAR(BD18)</f>
        <v>Q2 2012</v>
      </c>
      <c r="BG18"/>
      <c r="BH18"/>
      <c r="BI18"/>
      <c r="BJ18"/>
      <c r="BK18"/>
      <c r="BL18"/>
      <c r="BM18"/>
      <c r="BN18"/>
      <c r="BO18"/>
      <c r="BP18"/>
      <c r="BQ18"/>
      <c r="BR18"/>
      <c r="BS18"/>
      <c r="BT18"/>
      <c r="BU18"/>
      <c r="BV18"/>
      <c r="BW18"/>
      <c r="BX18"/>
      <c r="BY18"/>
      <c r="BZ18"/>
      <c r="CA18"/>
      <c r="CB18"/>
      <c r="CC18"/>
      <c r="CD18"/>
      <c r="CE18"/>
      <c r="CF18"/>
      <c r="CG18"/>
      <c r="CH18"/>
      <c r="CI18"/>
      <c r="CJ18"/>
      <c r="CK18"/>
      <c r="CL18"/>
      <c r="CM18"/>
      <c r="CN18" s="207"/>
      <c r="CO18" s="207"/>
      <c r="CP18" s="207"/>
      <c r="CQ18" s="207"/>
      <c r="CR18" s="207"/>
      <c r="CS18" s="207"/>
      <c r="CT18" s="207"/>
      <c r="CU18" s="207"/>
      <c r="CV18" s="207"/>
      <c r="CW18" s="207"/>
      <c r="CX18" s="207"/>
      <c r="CY18" s="207"/>
      <c r="CZ18" s="207"/>
      <c r="DA18" s="207"/>
      <c r="DB18" s="207"/>
      <c r="DC18" s="207"/>
      <c r="DD18" s="207"/>
      <c r="DE18" s="207"/>
      <c r="DF18" s="207"/>
      <c r="DG18" s="207"/>
      <c r="DH18" s="207"/>
      <c r="DI18" s="207"/>
      <c r="DJ18" s="207"/>
      <c r="DK18" s="207"/>
      <c r="DL18" s="207"/>
      <c r="DM18" s="207"/>
      <c r="DN18" s="201"/>
      <c r="DO18" s="373"/>
      <c r="DP18" s="373"/>
      <c r="DQ18" s="373"/>
      <c r="DT18" s="374" t="s">
        <v>299</v>
      </c>
      <c r="DU18" s="388">
        <f ca="1">INDIRECT("r18c"&amp;DU20,FALSE)</f>
        <v>40284</v>
      </c>
      <c r="DV18" s="388">
        <f t="shared" ref="DV18:FD18" ca="1" si="55">INDIRECT("r18c"&amp;DV20,FALSE)</f>
        <v>40314</v>
      </c>
      <c r="DW18" s="388">
        <f t="shared" ca="1" si="55"/>
        <v>40345</v>
      </c>
      <c r="DX18" s="388">
        <f t="shared" ca="1" si="55"/>
        <v>40375</v>
      </c>
      <c r="DY18" s="388">
        <f t="shared" ca="1" si="55"/>
        <v>40406</v>
      </c>
      <c r="DZ18" s="388">
        <f t="shared" ca="1" si="55"/>
        <v>40437</v>
      </c>
      <c r="EA18" s="388">
        <f t="shared" ca="1" si="55"/>
        <v>40467</v>
      </c>
      <c r="EB18" s="388">
        <f t="shared" ca="1" si="55"/>
        <v>40498</v>
      </c>
      <c r="EC18" s="388">
        <f t="shared" ca="1" si="55"/>
        <v>40528</v>
      </c>
      <c r="ED18" s="388">
        <f t="shared" ca="1" si="55"/>
        <v>40559</v>
      </c>
      <c r="EE18" s="388">
        <f t="shared" ca="1" si="55"/>
        <v>40590</v>
      </c>
      <c r="EF18" s="388">
        <f t="shared" ca="1" si="55"/>
        <v>40618</v>
      </c>
      <c r="EG18" s="388">
        <f t="shared" ca="1" si="55"/>
        <v>40649</v>
      </c>
      <c r="EH18" s="388">
        <f t="shared" ca="1" si="55"/>
        <v>40679</v>
      </c>
      <c r="EI18" s="388">
        <f t="shared" ca="1" si="55"/>
        <v>40710</v>
      </c>
      <c r="EJ18" s="388">
        <f t="shared" ca="1" si="55"/>
        <v>40740</v>
      </c>
      <c r="EK18" s="388">
        <f t="shared" ca="1" si="55"/>
        <v>40771</v>
      </c>
      <c r="EL18" s="388">
        <f t="shared" ca="1" si="55"/>
        <v>40802</v>
      </c>
      <c r="EM18" s="388">
        <f t="shared" ca="1" si="55"/>
        <v>40832</v>
      </c>
      <c r="EN18" s="388">
        <f t="shared" ca="1" si="55"/>
        <v>40863</v>
      </c>
      <c r="EO18" s="388">
        <f t="shared" ca="1" si="55"/>
        <v>40893</v>
      </c>
      <c r="EP18" s="388">
        <f t="shared" ca="1" si="55"/>
        <v>40924</v>
      </c>
      <c r="EQ18" s="388">
        <f t="shared" ca="1" si="55"/>
        <v>40955</v>
      </c>
      <c r="ER18" s="388">
        <f t="shared" ca="1" si="55"/>
        <v>40984</v>
      </c>
      <c r="ES18" s="388">
        <f t="shared" ca="1" si="55"/>
        <v>41015</v>
      </c>
      <c r="ET18" s="388">
        <f t="shared" ca="1" si="55"/>
        <v>41045</v>
      </c>
      <c r="EU18" s="388">
        <f t="shared" ca="1" si="55"/>
        <v>41076</v>
      </c>
      <c r="EV18" s="388">
        <f t="shared" ca="1" si="55"/>
        <v>0</v>
      </c>
      <c r="EW18" s="388">
        <f t="shared" ca="1" si="55"/>
        <v>0</v>
      </c>
      <c r="EX18" s="388">
        <f t="shared" ca="1" si="55"/>
        <v>0</v>
      </c>
      <c r="EY18" s="388">
        <f t="shared" ca="1" si="55"/>
        <v>0</v>
      </c>
      <c r="EZ18" s="388">
        <f t="shared" ca="1" si="55"/>
        <v>0</v>
      </c>
      <c r="FA18" s="388">
        <f t="shared" ca="1" si="55"/>
        <v>0</v>
      </c>
      <c r="FB18" s="388">
        <f t="shared" ca="1" si="55"/>
        <v>0</v>
      </c>
      <c r="FC18" s="388">
        <f t="shared" ca="1" si="55"/>
        <v>0</v>
      </c>
      <c r="FD18" s="388">
        <f t="shared" ca="1" si="55"/>
        <v>0</v>
      </c>
      <c r="FE18" s="376"/>
    </row>
    <row r="19" spans="1:211" s="373" customFormat="1" ht="15" customHeight="1" x14ac:dyDescent="0.2">
      <c r="A19" s="192" t="str">
        <f>SWDATA!O4</f>
        <v>1_PARENT00001_DMACTUALS_INDEPENDENT:CATALOGDETAIL:UNITS:No Perspective:default:Live:0</v>
      </c>
      <c r="B19" s="192">
        <f>SWDATA!M4</f>
        <v>0</v>
      </c>
      <c r="C19" s="201">
        <f>IF(AND(SWDATA!M4=1,SWDATA!Q4="promotions"),SWDATA!P4,0)</f>
        <v>0</v>
      </c>
      <c r="D19" s="200">
        <f>ROW(SWDATA!M4)</f>
        <v>4</v>
      </c>
      <c r="E19" s="202">
        <f>B19</f>
        <v>0</v>
      </c>
      <c r="F19" s="203">
        <f t="shared" ref="F19:F21" si="56">IF(NOT(ISERROR(SEARCH("Kg",P19))),3,IF(NOT(ISERROR(SEARCH("/Unit",P19))),2,IF(NOT(ISERROR(SEARCH("Pct",P19))),2,1)))</f>
        <v>1</v>
      </c>
      <c r="G19" s="192" t="str">
        <f t="shared" ref="G19:G21" si="57">IF(NOT(ISERROR(SEARCH("U",P19))),"U",IF(NOT(ISERROR(SEARCH("Pct",P19))),"Pct",""))</f>
        <v>U</v>
      </c>
      <c r="H19" s="313"/>
      <c r="I19" s="390" t="str">
        <f>SWDATA!E4</f>
        <v>PARENT00001</v>
      </c>
      <c r="J19" s="238" t="str">
        <f>IF(ISERROR(FIND(":-1",A19)),A19,0)</f>
        <v>1_PARENT00001_DMACTUALS_INDEPENDENT:CATALOGDETAIL:UNITS:No Perspective:default:Live:0</v>
      </c>
      <c r="K19" s="239" t="str">
        <f>IF(NOT(ISERROR(SEARCH("(Cost)",P19))),"C",IF(NOT(ISERROR(SEARCH("(EURO)",P19))),"R",IF(NOT(ISERROR(SEARCH("marg",P19))),"M",IF(OR(NOT(ISERROR(SEARCH("(Rev/",P19))),NOT(ISERROR(SEARCH("(Pct)",P19)))),"P",IF(NOT(ISERROR(SEARCH("Units",P19))),"U","")))))</f>
        <v>U</v>
      </c>
      <c r="L19" s="342"/>
      <c r="M19" s="344"/>
      <c r="N19" s="339" t="str">
        <f>IF(LEN(SWDATA!F4)=0,"",IF(LEN(SWDATA!G4)=0,"",IF($O$12="ID",MID(SWDATA!G4,FIND("|",SWDATA!G4)+1,FIND("~~",SWDATA!G4)-FIND("|",SWDATA!G4)-1),IF($O$12="Desc",RIGHT(SWDATA!G4,LEN(SWDATA!G4)-FIND("~~",SWDATA!G4)-1),RIGHT(SWDATA!G4,LEN(SWDATA!G4)-FIND("|",SWDATA!G4))))))</f>
        <v>D876-GP210DB~~GP210DB</v>
      </c>
      <c r="O19" s="240" t="str">
        <f>IF(LEN(SWDATA!G4)=0,"",IF(LEN(SWDATA!H4)=0,"",IF($O$12="ID",MID(SWDATA!H4,FIND("|",SWDATA!H4)+1,FIND("~~",SWDATA!H4)-FIND("|",SWDATA!H4)-1),IF($O$12="Desc",RIGHT(SWDATA!H4,LEN(SWDATA!H4)-FIND("~~",SWDATA!H4)-1),RIGHT(SWDATA!H4,LEN(SWDATA!H4)-FIND("|",SWDATA!H4))))))</f>
        <v>074-650000~~WESTCON EQUIP &amp; RENTALS</v>
      </c>
      <c r="P19" s="253" t="str">
        <f>IF(LEN(SWDATA!C4)=0,"",SWDATA!C4)</f>
        <v>Orders (Units)</v>
      </c>
      <c r="Q19" s="312" t="str">
        <f>P19</f>
        <v>Orders (Units)</v>
      </c>
      <c r="R19" s="223" t="s">
        <v>575</v>
      </c>
      <c r="S19" s="224" t="s">
        <v>485</v>
      </c>
      <c r="T19" s="224"/>
      <c r="U19" s="264" t="s">
        <v>595</v>
      </c>
      <c r="V19" s="205" t="s">
        <v>221</v>
      </c>
      <c r="W19" s="266" t="str">
        <f>IF(OR(Is_Loading,LEN($A19)=0),"",SWDATA!P4)</f>
        <v>-</v>
      </c>
      <c r="X19" s="267" t="str">
        <f>IF(OR(Is_Loading,LEN($A19)=0),"",SWDATA!Q4)</f>
        <v>-</v>
      </c>
      <c r="Y19" s="267" t="str">
        <f>IF(OR(Is_Loading,LEN($A19)=0),"",SWDATA!R4)</f>
        <v>-</v>
      </c>
      <c r="Z19" s="266">
        <f t="shared" ref="Z19" si="58">IF($A19=0,"",CHOOSE($F19,SUM(W19:Y19),SUM(W19:Y19)/3,Y19))</f>
        <v>0</v>
      </c>
      <c r="AA19" s="266" t="str">
        <f>IF(OR(Is_Loading,LEN($A19)=0),"",SWDATA!T4)</f>
        <v>-</v>
      </c>
      <c r="AB19" s="267" t="str">
        <f>IF(OR(Is_Loading,LEN($A19)=0),"",SWDATA!U4)</f>
        <v>-</v>
      </c>
      <c r="AC19" s="267" t="str">
        <f>IF(OR(Is_Loading,LEN($A19)=0),"",SWDATA!V4)</f>
        <v>-</v>
      </c>
      <c r="AD19" s="266">
        <f t="shared" ref="AD19" si="59">IF($A19=0,"",CHOOSE($F19,SUM(AA19:AC19),SUM(AA19:AC19)/3,AC19))</f>
        <v>0</v>
      </c>
      <c r="AE19" s="266" t="str">
        <f>IF(OR(Is_Loading,LEN($A19)=0),"",SWDATA!X4)</f>
        <v>-</v>
      </c>
      <c r="AF19" s="267" t="str">
        <f>IF(OR(Is_Loading,LEN($A19)=0),"",SWDATA!Y4)</f>
        <v>-</v>
      </c>
      <c r="AG19" s="267" t="str">
        <f>IF(OR(Is_Loading,LEN($A19)=0),"",SWDATA!Z4)</f>
        <v>-</v>
      </c>
      <c r="AH19" s="266">
        <f t="shared" ref="AH19" si="60">IF($A19=0,"",CHOOSE($F19,SUM(AE19:AG19),SUM(AE19:AG19)/3,AG19))</f>
        <v>0</v>
      </c>
      <c r="AI19" s="266" t="str">
        <f>IF(OR(Is_Loading,LEN($A19)=0),"",SWDATA!AB4)</f>
        <v>-</v>
      </c>
      <c r="AJ19" s="267" t="str">
        <f>IF(OR(Is_Loading,LEN($A19)=0),"",SWDATA!AC4)</f>
        <v>-</v>
      </c>
      <c r="AK19" s="267" t="str">
        <f>IF(OR(Is_Loading,LEN($A19)=0),"",SWDATA!AD4)</f>
        <v>-</v>
      </c>
      <c r="AL19" s="266">
        <f t="shared" ref="AL19" si="61">IF($A19=0,"",CHOOSE($F19,SUM(AI19:AK19),SUM(AI19:AK19)/3,AK19))</f>
        <v>0</v>
      </c>
      <c r="AM19" s="266" t="str">
        <f>IF(OR(Is_Loading,LEN($A19)=0),"",SWDATA!AF4)</f>
        <v>-</v>
      </c>
      <c r="AN19" s="267" t="str">
        <f>IF(OR(Is_Loading,LEN($A19)=0),"",SWDATA!AG4)</f>
        <v>-</v>
      </c>
      <c r="AO19" s="323" t="str">
        <f>IF(OR(Is_Loading,LEN($A19)=0),"",SWDATA!AH4)</f>
        <v>-</v>
      </c>
      <c r="AP19" s="320">
        <f t="shared" ref="AP19" si="62">IF($A19=0,"",CHOOSE($F19,SUM(AM19:AO19),SUM(AM19:AO19)/3,AO19))</f>
        <v>0</v>
      </c>
      <c r="AQ19" s="266" t="str">
        <f>IF(OR(Is_Loading,LEN($A19)=0),"",SWDATA!AJ4)</f>
        <v>-</v>
      </c>
      <c r="AR19" s="267" t="str">
        <f>IF(OR(Is_Loading,LEN($A19)=0),"",SWDATA!AK4)</f>
        <v>-</v>
      </c>
      <c r="AS19" s="267" t="str">
        <f>IF(OR(Is_Loading,LEN($A19)=0),"",SWDATA!AL4)</f>
        <v>-</v>
      </c>
      <c r="AT19" s="266">
        <f t="shared" ref="AT19" si="63">IF($A19=0,"",CHOOSE($F19,SUM(AQ19:AS19),SUM(AQ19:AS19)/3,AS19))</f>
        <v>0</v>
      </c>
      <c r="AU19" s="266" t="str">
        <f>IF(OR(Is_Loading,LEN($A19)=0),"",SWDATA!AN4)</f>
        <v>-</v>
      </c>
      <c r="AV19" s="267" t="str">
        <f>IF(OR(Is_Loading,LEN($A19)=0),"",SWDATA!AO4)</f>
        <v>-</v>
      </c>
      <c r="AW19" s="267" t="str">
        <f>IF(OR(Is_Loading,LEN($A19)=0),"",SWDATA!AP4)</f>
        <v>-</v>
      </c>
      <c r="AX19" s="266">
        <f t="shared" ref="AX19" si="64">IF($A19=0,"",CHOOSE($F19,SUM(AU19:AW19),SUM(AU19:AW19)/3,AW19))</f>
        <v>0</v>
      </c>
      <c r="AY19" s="266" t="str">
        <f>IF(OR(Is_Loading,LEN($A19)=0),"",SWDATA!AR4)</f>
        <v>-</v>
      </c>
      <c r="AZ19" s="267" t="str">
        <f>IF(OR(Is_Loading,LEN($A19)=0),"",SWDATA!AS4)</f>
        <v>-</v>
      </c>
      <c r="BA19" s="267" t="str">
        <f>IF(OR(Is_Loading,LEN($A19)=0),"",SWDATA!AT4)</f>
        <v>-</v>
      </c>
      <c r="BB19" s="266">
        <f t="shared" ref="BB19" si="65">IF($A19=0,"",CHOOSE($F19,SUM(AY19:BA19),SUM(AY19:BA19)/3,BA19))</f>
        <v>0</v>
      </c>
      <c r="BC19" s="266" t="str">
        <f>IF(OR(Is_Loading,LEN($A19)=0),"",SWDATA!AV4)</f>
        <v>-</v>
      </c>
      <c r="BD19" s="267" t="str">
        <f>IF(OR(Is_Loading,LEN($A19)=0),"",SWDATA!AW4)</f>
        <v>-</v>
      </c>
      <c r="BE19" s="323" t="str">
        <f>IF(OR(Is_Loading,LEN($A19)=0),"",SWDATA!AX4)</f>
        <v>-</v>
      </c>
      <c r="BF19" s="320">
        <f t="shared" ref="BF19" si="66">IF($A19=0,"",CHOOSE($F19,SUM(BC19:BE19),SUM(BC19:BE19)/3,BE19))</f>
        <v>0</v>
      </c>
      <c r="BG19"/>
      <c r="BH19"/>
      <c r="BI19"/>
      <c r="BJ19"/>
      <c r="BK19"/>
      <c r="BL19"/>
      <c r="BM19"/>
      <c r="BN19"/>
      <c r="BO19"/>
      <c r="BP19"/>
      <c r="BQ19"/>
      <c r="BR19"/>
      <c r="BS19"/>
      <c r="BT19"/>
      <c r="BU19"/>
      <c r="BV19"/>
      <c r="BW19"/>
      <c r="BX19"/>
      <c r="BY19"/>
      <c r="BZ19"/>
      <c r="CA19"/>
      <c r="CB19"/>
      <c r="CC19"/>
      <c r="CD19"/>
      <c r="CE19"/>
      <c r="CF19"/>
      <c r="CG19"/>
      <c r="CH19"/>
      <c r="CI19"/>
      <c r="CJ19"/>
      <c r="CK19"/>
      <c r="CL19"/>
      <c r="CM19"/>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Q19" s="373" t="str">
        <f ca="1">'Metrics &amp; Attributes View'!N44</f>
        <v/>
      </c>
      <c r="DS19" s="372"/>
      <c r="DT19" s="374"/>
      <c r="DU19" s="375"/>
      <c r="DV19" s="375"/>
      <c r="DW19" s="375"/>
      <c r="DX19" s="375"/>
      <c r="DY19" s="375"/>
      <c r="DZ19" s="375"/>
      <c r="EA19" s="375"/>
      <c r="EB19" s="375"/>
      <c r="EC19" s="375"/>
      <c r="ED19" s="375"/>
      <c r="EE19" s="375"/>
      <c r="EF19" s="375"/>
      <c r="EG19" s="375"/>
      <c r="EH19" s="375"/>
      <c r="EI19" s="375"/>
      <c r="EJ19" s="375"/>
      <c r="EK19" s="375"/>
      <c r="EL19" s="375"/>
      <c r="EM19" s="375"/>
      <c r="EN19" s="375"/>
      <c r="EO19" s="375"/>
      <c r="EP19" s="375"/>
      <c r="EQ19" s="375"/>
      <c r="ER19" s="375"/>
      <c r="ES19" s="375"/>
      <c r="ET19" s="375"/>
      <c r="EU19" s="375"/>
      <c r="EV19" s="375"/>
      <c r="EW19" s="375"/>
      <c r="EX19" s="375"/>
      <c r="EY19" s="375"/>
      <c r="EZ19" s="375"/>
      <c r="FA19" s="375"/>
      <c r="FB19" s="375"/>
      <c r="FC19" s="375"/>
      <c r="FD19" s="375"/>
      <c r="FE19" s="376"/>
      <c r="FF19" s="372"/>
      <c r="FG19" s="372"/>
      <c r="FH19" s="372"/>
      <c r="FI19" s="372"/>
      <c r="FJ19" s="372"/>
      <c r="FK19" s="372"/>
      <c r="FL19" s="372"/>
      <c r="FM19" s="372"/>
      <c r="FN19" s="372"/>
      <c r="FO19" s="372"/>
      <c r="FP19" s="372"/>
      <c r="FQ19" s="372"/>
      <c r="FR19" s="372"/>
      <c r="FS19" s="372"/>
      <c r="FT19" s="372"/>
      <c r="FU19" s="372"/>
      <c r="FV19" s="372"/>
      <c r="FW19" s="372"/>
      <c r="FX19" s="372"/>
      <c r="FY19" s="372"/>
      <c r="FZ19" s="372"/>
      <c r="GA19" s="372"/>
      <c r="GB19" s="372"/>
      <c r="GC19" s="372"/>
      <c r="GD19" s="372"/>
      <c r="GE19" s="372"/>
      <c r="GF19" s="372"/>
      <c r="GG19" s="372"/>
      <c r="GH19" s="372"/>
      <c r="GI19" s="372"/>
      <c r="GJ19" s="372"/>
      <c r="GK19" s="372"/>
      <c r="GL19" s="372"/>
      <c r="GM19" s="372"/>
      <c r="GN19" s="372"/>
      <c r="GO19" s="372"/>
      <c r="GP19" s="372"/>
      <c r="GQ19" s="372"/>
      <c r="GR19" s="372"/>
      <c r="GS19" s="372"/>
      <c r="GT19" s="372"/>
      <c r="GU19" s="372"/>
      <c r="GV19" s="372"/>
      <c r="GW19" s="372"/>
      <c r="GX19" s="372"/>
      <c r="GY19" s="372"/>
      <c r="GZ19" s="372"/>
      <c r="HA19" s="372"/>
      <c r="HB19" s="372"/>
      <c r="HC19" s="372"/>
    </row>
    <row r="20" spans="1:211" s="373" customFormat="1" ht="15" customHeight="1" x14ac:dyDescent="0.2">
      <c r="A20" s="192" t="str">
        <f>SWDATA!O5</f>
        <v>1_PARENT00001_DMACTUALS_INDEPENDENT:CATALOGDETAIL:REVENUE:No Perspective:default:Live:0</v>
      </c>
      <c r="B20" s="192">
        <f>SWDATA!M5</f>
        <v>0</v>
      </c>
      <c r="C20" s="201">
        <f>IF(AND(SWDATA!M5=1,SWDATA!Q5="promotions"),SWDATA!P5,0)</f>
        <v>0</v>
      </c>
      <c r="D20" s="200">
        <f>ROW(SWDATA!M5)</f>
        <v>5</v>
      </c>
      <c r="E20" s="202">
        <f t="shared" ref="E20:E21" si="67">B20</f>
        <v>0</v>
      </c>
      <c r="F20" s="203">
        <f t="shared" si="56"/>
        <v>1</v>
      </c>
      <c r="G20" s="192" t="str">
        <f t="shared" si="57"/>
        <v>U</v>
      </c>
      <c r="H20" s="204"/>
      <c r="I20" s="390" t="str">
        <f>SWDATA!E5</f>
        <v>PARENT00001</v>
      </c>
      <c r="J20" s="238" t="str">
        <f t="shared" ref="J20:J21" si="68">IF(ISERROR(FIND(":-1",A20)),A20,0)</f>
        <v>1_PARENT00001_DMACTUALS_INDEPENDENT:CATALOGDETAIL:REVENUE:No Perspective:default:Live:0</v>
      </c>
      <c r="K20" s="239" t="str">
        <f t="shared" ref="K20:K36" si="69">IF(NOT(ISERROR(SEARCH("(Cost)",P20))),"C",IF(NOT(ISERROR(SEARCH("(EURO)",P20))),"R",IF(NOT(ISERROR(SEARCH("marg",P20))),"M",IF(OR(NOT(ISERROR(SEARCH("(Rev/",P20))),NOT(ISERROR(SEARCH("(Pct)",P20)))),"P",IF(NOT(ISERROR(SEARCH("Units",P20))),"U","")))))</f>
        <v>U</v>
      </c>
      <c r="L20" s="342"/>
      <c r="M20" s="345"/>
      <c r="N20" s="340" t="str">
        <f>IF(LEN(SWDATA!F5)=0,"",N19)</f>
        <v>D876-GP210DB~~GP210DB</v>
      </c>
      <c r="O20" s="296" t="str">
        <f>IF(LEN(SWDATA!G5)=0,"",O19)</f>
        <v>074-650000~~WESTCON EQUIP &amp; RENTALS</v>
      </c>
      <c r="P20" s="297" t="str">
        <f>IF(LEN(SWDATA!C5)=0,"",SWDATA!C5)</f>
        <v>Deliveries (Units)</v>
      </c>
      <c r="Q20" s="312" t="str">
        <f>P20</f>
        <v>Deliveries (Units)</v>
      </c>
      <c r="R20" s="223" t="s">
        <v>575</v>
      </c>
      <c r="S20" s="224"/>
      <c r="T20" s="224"/>
      <c r="U20" s="265" t="s">
        <v>619</v>
      </c>
      <c r="V20" s="205" t="s">
        <v>221</v>
      </c>
      <c r="W20" s="266" t="str">
        <f>IF(OR(Is_Loading,LEN($A20)=0),"",SWDATA!P5)</f>
        <v>-</v>
      </c>
      <c r="X20" s="267" t="str">
        <f>IF(OR(Is_Loading,LEN($A20)=0),"",SWDATA!Q5)</f>
        <v>-</v>
      </c>
      <c r="Y20" s="267" t="str">
        <f>IF(OR(Is_Loading,LEN($A20)=0),"",SWDATA!R5)</f>
        <v>-</v>
      </c>
      <c r="Z20" s="266">
        <f t="shared" ref="Z20:Z21" si="70">IF($A20=0,"",CHOOSE($F20,SUM(W20:Y20),SUM(W20:Y20)/3,Y20))</f>
        <v>0</v>
      </c>
      <c r="AA20" s="266" t="str">
        <f>IF(OR(Is_Loading,LEN($A20)=0),"",SWDATA!T5)</f>
        <v>-</v>
      </c>
      <c r="AB20" s="267" t="str">
        <f>IF(OR(Is_Loading,LEN($A20)=0),"",SWDATA!U5)</f>
        <v>-</v>
      </c>
      <c r="AC20" s="267" t="str">
        <f>IF(OR(Is_Loading,LEN($A20)=0),"",SWDATA!V5)</f>
        <v>-</v>
      </c>
      <c r="AD20" s="266">
        <f t="shared" ref="AD20:AD21" si="71">IF($A20=0,"",CHOOSE($F20,SUM(AA20:AC20),SUM(AA20:AC20)/3,AC20))</f>
        <v>0</v>
      </c>
      <c r="AE20" s="266" t="str">
        <f>IF(OR(Is_Loading,LEN($A20)=0),"",SWDATA!X5)</f>
        <v>-</v>
      </c>
      <c r="AF20" s="267" t="str">
        <f>IF(OR(Is_Loading,LEN($A20)=0),"",SWDATA!Y5)</f>
        <v>-</v>
      </c>
      <c r="AG20" s="267" t="str">
        <f>IF(OR(Is_Loading,LEN($A20)=0),"",SWDATA!Z5)</f>
        <v>-</v>
      </c>
      <c r="AH20" s="266">
        <f t="shared" ref="AH20:AH21" si="72">IF($A20=0,"",CHOOSE($F20,SUM(AE20:AG20),SUM(AE20:AG20)/3,AG20))</f>
        <v>0</v>
      </c>
      <c r="AI20" s="266" t="str">
        <f>IF(OR(Is_Loading,LEN($A20)=0),"",SWDATA!AB5)</f>
        <v>-</v>
      </c>
      <c r="AJ20" s="267" t="str">
        <f>IF(OR(Is_Loading,LEN($A20)=0),"",SWDATA!AC5)</f>
        <v>-</v>
      </c>
      <c r="AK20" s="267" t="str">
        <f>IF(OR(Is_Loading,LEN($A20)=0),"",SWDATA!AD5)</f>
        <v>-</v>
      </c>
      <c r="AL20" s="266">
        <f t="shared" ref="AL20:AL21" si="73">IF($A20=0,"",CHOOSE($F20,SUM(AI20:AK20),SUM(AI20:AK20)/3,AK20))</f>
        <v>0</v>
      </c>
      <c r="AM20" s="266" t="str">
        <f>IF(OR(Is_Loading,LEN($A20)=0),"",SWDATA!AF5)</f>
        <v>-</v>
      </c>
      <c r="AN20" s="267" t="str">
        <f>IF(OR(Is_Loading,LEN($A20)=0),"",SWDATA!AG5)</f>
        <v>-</v>
      </c>
      <c r="AO20" s="323" t="str">
        <f>IF(OR(Is_Loading,LEN($A20)=0),"",SWDATA!AH5)</f>
        <v>-</v>
      </c>
      <c r="AP20" s="320">
        <f t="shared" ref="AP20:AP21" si="74">IF($A20=0,"",CHOOSE($F20,SUM(AM20:AO20),SUM(AM20:AO20)/3,AO20))</f>
        <v>0</v>
      </c>
      <c r="AQ20" s="266" t="str">
        <f>IF(OR(Is_Loading,LEN($A20)=0),"",SWDATA!AJ5)</f>
        <v>-</v>
      </c>
      <c r="AR20" s="267" t="str">
        <f>IF(OR(Is_Loading,LEN($A20)=0),"",SWDATA!AK5)</f>
        <v>-</v>
      </c>
      <c r="AS20" s="267" t="str">
        <f>IF(OR(Is_Loading,LEN($A20)=0),"",SWDATA!AL5)</f>
        <v>-</v>
      </c>
      <c r="AT20" s="266">
        <f t="shared" ref="AT20:AT21" si="75">IF($A20=0,"",CHOOSE($F20,SUM(AQ20:AS20),SUM(AQ20:AS20)/3,AS20))</f>
        <v>0</v>
      </c>
      <c r="AU20" s="266" t="str">
        <f>IF(OR(Is_Loading,LEN($A20)=0),"",SWDATA!AN5)</f>
        <v>-</v>
      </c>
      <c r="AV20" s="267" t="str">
        <f>IF(OR(Is_Loading,LEN($A20)=0),"",SWDATA!AO5)</f>
        <v>-</v>
      </c>
      <c r="AW20" s="267" t="str">
        <f>IF(OR(Is_Loading,LEN($A20)=0),"",SWDATA!AP5)</f>
        <v>-</v>
      </c>
      <c r="AX20" s="266">
        <f t="shared" ref="AX20:AX21" si="76">IF($A20=0,"",CHOOSE($F20,SUM(AU20:AW20),SUM(AU20:AW20)/3,AW20))</f>
        <v>0</v>
      </c>
      <c r="AY20" s="266" t="str">
        <f>IF(OR(Is_Loading,LEN($A20)=0),"",SWDATA!AR5)</f>
        <v>-</v>
      </c>
      <c r="AZ20" s="267" t="str">
        <f>IF(OR(Is_Loading,LEN($A20)=0),"",SWDATA!AS5)</f>
        <v>-</v>
      </c>
      <c r="BA20" s="267" t="str">
        <f>IF(OR(Is_Loading,LEN($A20)=0),"",SWDATA!AT5)</f>
        <v>-</v>
      </c>
      <c r="BB20" s="266">
        <f t="shared" ref="BB20:BB21" si="77">IF($A20=0,"",CHOOSE($F20,SUM(AY20:BA20),SUM(AY20:BA20)/3,BA20))</f>
        <v>0</v>
      </c>
      <c r="BC20" s="266" t="str">
        <f>IF(OR(Is_Loading,LEN($A20)=0),"",SWDATA!AV5)</f>
        <v>-</v>
      </c>
      <c r="BD20" s="267" t="str">
        <f>IF(OR(Is_Loading,LEN($A20)=0),"",SWDATA!AW5)</f>
        <v>-</v>
      </c>
      <c r="BE20" s="323" t="str">
        <f>IF(OR(Is_Loading,LEN($A20)=0),"",SWDATA!AX5)</f>
        <v>-</v>
      </c>
      <c r="BF20" s="320">
        <f t="shared" ref="BF20:BF21" si="78">IF($A20=0,"",CHOOSE($F20,SUM(BC20:BE20),SUM(BC20:BE20)/3,BE20))</f>
        <v>0</v>
      </c>
      <c r="BG20"/>
      <c r="BH20"/>
      <c r="BI20"/>
      <c r="BJ20"/>
      <c r="BK20"/>
      <c r="BL20"/>
      <c r="BM20"/>
      <c r="BN20"/>
      <c r="BO20"/>
      <c r="BP20"/>
      <c r="BQ20"/>
      <c r="BR20"/>
      <c r="BS20"/>
      <c r="BT20"/>
      <c r="BU20"/>
      <c r="BV20"/>
      <c r="BW20"/>
      <c r="BX20"/>
      <c r="BY20"/>
      <c r="BZ20"/>
      <c r="CA20"/>
      <c r="CB20"/>
      <c r="CC20"/>
      <c r="CD20"/>
      <c r="CE20"/>
      <c r="CF20"/>
      <c r="CG20"/>
      <c r="CH20"/>
      <c r="CI20"/>
      <c r="CJ20"/>
      <c r="CK20"/>
      <c r="CL20"/>
      <c r="CM20"/>
      <c r="CN20" s="201"/>
      <c r="CO20" s="201"/>
      <c r="CP20" s="201"/>
      <c r="CQ20" s="201"/>
      <c r="CR20" s="201"/>
      <c r="CS20" s="201"/>
      <c r="CT20" s="201"/>
      <c r="CU20" s="201"/>
      <c r="CV20" s="201"/>
      <c r="CW20" s="201"/>
      <c r="CX20" s="201"/>
      <c r="CY20" s="201"/>
      <c r="CZ20" s="201"/>
      <c r="DA20" s="201"/>
      <c r="DB20" s="201"/>
      <c r="DC20" s="201"/>
      <c r="DD20" s="201"/>
      <c r="DE20" s="201"/>
      <c r="DF20" s="201"/>
      <c r="DG20" s="201"/>
      <c r="DH20" s="201"/>
      <c r="DI20" s="201"/>
      <c r="DJ20" s="201"/>
      <c r="DK20" s="201"/>
      <c r="DL20" s="201"/>
      <c r="DM20" s="201"/>
      <c r="DN20" s="201"/>
      <c r="DS20" s="372"/>
      <c r="DT20" s="372"/>
      <c r="DU20" s="375">
        <f>COLUMN(W18)</f>
        <v>23</v>
      </c>
      <c r="DV20" s="375">
        <f>SUM(DU20)+DV21+1</f>
        <v>24</v>
      </c>
      <c r="DW20" s="375">
        <f t="shared" ref="DW20:FD20" si="79">SUM(DV20)+DW21+1</f>
        <v>25</v>
      </c>
      <c r="DX20" s="375">
        <f t="shared" si="79"/>
        <v>27</v>
      </c>
      <c r="DY20" s="375">
        <f t="shared" si="79"/>
        <v>28</v>
      </c>
      <c r="DZ20" s="375">
        <f t="shared" si="79"/>
        <v>29</v>
      </c>
      <c r="EA20" s="375">
        <f t="shared" si="79"/>
        <v>31</v>
      </c>
      <c r="EB20" s="375">
        <f t="shared" si="79"/>
        <v>32</v>
      </c>
      <c r="EC20" s="375">
        <f t="shared" si="79"/>
        <v>33</v>
      </c>
      <c r="ED20" s="375">
        <f t="shared" si="79"/>
        <v>35</v>
      </c>
      <c r="EE20" s="375">
        <f t="shared" si="79"/>
        <v>36</v>
      </c>
      <c r="EF20" s="375">
        <f t="shared" si="79"/>
        <v>37</v>
      </c>
      <c r="EG20" s="375">
        <f t="shared" si="79"/>
        <v>39</v>
      </c>
      <c r="EH20" s="375">
        <f t="shared" si="79"/>
        <v>40</v>
      </c>
      <c r="EI20" s="375">
        <f t="shared" si="79"/>
        <v>41</v>
      </c>
      <c r="EJ20" s="375">
        <f t="shared" si="79"/>
        <v>43</v>
      </c>
      <c r="EK20" s="375">
        <f t="shared" si="79"/>
        <v>44</v>
      </c>
      <c r="EL20" s="375">
        <f t="shared" si="79"/>
        <v>45</v>
      </c>
      <c r="EM20" s="375">
        <f t="shared" si="79"/>
        <v>47</v>
      </c>
      <c r="EN20" s="375">
        <f t="shared" si="79"/>
        <v>48</v>
      </c>
      <c r="EO20" s="375">
        <f t="shared" si="79"/>
        <v>49</v>
      </c>
      <c r="EP20" s="375">
        <f t="shared" si="79"/>
        <v>51</v>
      </c>
      <c r="EQ20" s="375">
        <f t="shared" si="79"/>
        <v>52</v>
      </c>
      <c r="ER20" s="375">
        <f t="shared" si="79"/>
        <v>53</v>
      </c>
      <c r="ES20" s="375">
        <f t="shared" si="79"/>
        <v>55</v>
      </c>
      <c r="ET20" s="375">
        <f t="shared" si="79"/>
        <v>56</v>
      </c>
      <c r="EU20" s="375">
        <f t="shared" si="79"/>
        <v>57</v>
      </c>
      <c r="EV20" s="375">
        <f t="shared" si="79"/>
        <v>59</v>
      </c>
      <c r="EW20" s="375">
        <f t="shared" si="79"/>
        <v>60</v>
      </c>
      <c r="EX20" s="375">
        <f t="shared" si="79"/>
        <v>61</v>
      </c>
      <c r="EY20" s="375">
        <f t="shared" si="79"/>
        <v>63</v>
      </c>
      <c r="EZ20" s="375">
        <f t="shared" si="79"/>
        <v>64</v>
      </c>
      <c r="FA20" s="375">
        <f t="shared" si="79"/>
        <v>65</v>
      </c>
      <c r="FB20" s="375">
        <f t="shared" si="79"/>
        <v>67</v>
      </c>
      <c r="FC20" s="375">
        <f t="shared" si="79"/>
        <v>68</v>
      </c>
      <c r="FD20" s="375">
        <f t="shared" si="79"/>
        <v>69</v>
      </c>
      <c r="FE20" s="372"/>
      <c r="FF20" s="372"/>
      <c r="FG20" s="372"/>
      <c r="FH20" s="372"/>
      <c r="FI20" s="372"/>
      <c r="FJ20" s="372"/>
      <c r="FK20" s="372"/>
      <c r="FL20" s="372"/>
      <c r="FM20" s="372"/>
      <c r="FN20" s="372"/>
      <c r="FO20" s="372"/>
      <c r="FP20" s="372"/>
      <c r="FQ20" s="372"/>
      <c r="FR20" s="372"/>
      <c r="FS20" s="372"/>
      <c r="FT20" s="372"/>
      <c r="FU20" s="372"/>
      <c r="FV20" s="372"/>
      <c r="FW20" s="372"/>
      <c r="FX20" s="372"/>
      <c r="FY20" s="372"/>
      <c r="FZ20" s="372"/>
      <c r="GA20" s="372"/>
      <c r="GB20" s="372"/>
      <c r="GC20" s="372"/>
      <c r="GD20" s="372"/>
      <c r="GE20" s="372"/>
      <c r="GF20" s="372"/>
      <c r="GG20" s="372"/>
      <c r="GH20" s="372"/>
      <c r="GI20" s="372"/>
      <c r="GJ20" s="372"/>
      <c r="GK20" s="372"/>
      <c r="GL20" s="372"/>
      <c r="GM20" s="372"/>
      <c r="GN20" s="372"/>
      <c r="GO20" s="372"/>
      <c r="GP20" s="372"/>
      <c r="GQ20" s="372"/>
      <c r="GR20" s="372"/>
      <c r="GS20" s="372"/>
      <c r="GT20" s="372"/>
      <c r="GU20" s="372"/>
      <c r="GV20" s="372"/>
      <c r="GW20" s="372"/>
      <c r="GX20" s="372"/>
      <c r="GY20" s="372"/>
      <c r="GZ20" s="372"/>
    </row>
    <row r="21" spans="1:211" s="373" customFormat="1" ht="15" customHeight="1" thickBot="1" x14ac:dyDescent="0.25">
      <c r="A21" s="192" t="str">
        <f>SWDATA!O6</f>
        <v>1_PARENT00001_DMOPEN_INDEPENDENT:CATALOGDETAIL:UNITS:No Perspective:default:Live:0</v>
      </c>
      <c r="B21" s="192">
        <f>SWDATA!M6</f>
        <v>0</v>
      </c>
      <c r="C21" s="201">
        <f>IF(AND(SWDATA!M6=1,SWDATA!Q6="promotions"),SWDATA!P6,0)</f>
        <v>0</v>
      </c>
      <c r="D21" s="200">
        <f>ROW(SWDATA!M6)</f>
        <v>6</v>
      </c>
      <c r="E21" s="202">
        <f t="shared" si="67"/>
        <v>0</v>
      </c>
      <c r="F21" s="203">
        <f t="shared" si="56"/>
        <v>1</v>
      </c>
      <c r="G21" s="192" t="str">
        <f t="shared" si="57"/>
        <v>U</v>
      </c>
      <c r="H21" s="204"/>
      <c r="I21" s="390" t="str">
        <f>SWDATA!E6</f>
        <v>PARENT00001</v>
      </c>
      <c r="J21" s="238" t="str">
        <f t="shared" si="68"/>
        <v>1_PARENT00001_DMOPEN_INDEPENDENT:CATALOGDETAIL:UNITS:No Perspective:default:Live:0</v>
      </c>
      <c r="K21" s="239" t="str">
        <f t="shared" si="69"/>
        <v>U</v>
      </c>
      <c r="L21" s="342"/>
      <c r="M21" s="346"/>
      <c r="N21" s="340" t="str">
        <f>IF(LEN(SWDATA!F6)=0,"",N20)</f>
        <v>D876-GP210DB~~GP210DB</v>
      </c>
      <c r="O21" s="296" t="str">
        <f>IF(LEN(SWDATA!G6)=0,"",O20)</f>
        <v>074-650000~~WESTCON EQUIP &amp; RENTALS</v>
      </c>
      <c r="P21" s="297" t="str">
        <f>IF(LEN(SWDATA!C6)=0,"",SWDATA!C6)</f>
        <v>Past Due Backlog (Units)</v>
      </c>
      <c r="Q21" s="312" t="str">
        <f>P21</f>
        <v>Past Due Backlog (Units)</v>
      </c>
      <c r="R21" s="223" t="s">
        <v>575</v>
      </c>
      <c r="S21" s="224"/>
      <c r="T21" s="224"/>
      <c r="U21" s="264" t="s">
        <v>620</v>
      </c>
      <c r="V21" s="205" t="s">
        <v>221</v>
      </c>
      <c r="W21" s="266" t="str">
        <f>IF(OR(Is_Loading,LEN($A21)=0),"",SWDATA!P6)</f>
        <v>-</v>
      </c>
      <c r="X21" s="267" t="str">
        <f>IF(OR(Is_Loading,LEN($A21)=0),"",SWDATA!Q6)</f>
        <v>-</v>
      </c>
      <c r="Y21" s="267" t="str">
        <f>IF(OR(Is_Loading,LEN($A21)=0),"",SWDATA!R6)</f>
        <v>-</v>
      </c>
      <c r="Z21" s="266">
        <f t="shared" si="70"/>
        <v>0</v>
      </c>
      <c r="AA21" s="266" t="str">
        <f>IF(OR(Is_Loading,LEN($A21)=0),"",SWDATA!T6)</f>
        <v>-</v>
      </c>
      <c r="AB21" s="267" t="str">
        <f>IF(OR(Is_Loading,LEN($A21)=0),"",SWDATA!U6)</f>
        <v>-</v>
      </c>
      <c r="AC21" s="267" t="str">
        <f>IF(OR(Is_Loading,LEN($A21)=0),"",SWDATA!V6)</f>
        <v>-</v>
      </c>
      <c r="AD21" s="266">
        <f t="shared" si="71"/>
        <v>0</v>
      </c>
      <c r="AE21" s="266" t="str">
        <f>IF(OR(Is_Loading,LEN($A21)=0),"",SWDATA!X6)</f>
        <v>-</v>
      </c>
      <c r="AF21" s="267" t="str">
        <f>IF(OR(Is_Loading,LEN($A21)=0),"",SWDATA!Y6)</f>
        <v>-</v>
      </c>
      <c r="AG21" s="267" t="str">
        <f>IF(OR(Is_Loading,LEN($A21)=0),"",SWDATA!Z6)</f>
        <v>-</v>
      </c>
      <c r="AH21" s="266">
        <f t="shared" si="72"/>
        <v>0</v>
      </c>
      <c r="AI21" s="266" t="str">
        <f>IF(OR(Is_Loading,LEN($A21)=0),"",SWDATA!AB6)</f>
        <v>-</v>
      </c>
      <c r="AJ21" s="267" t="str">
        <f>IF(OR(Is_Loading,LEN($A21)=0),"",SWDATA!AC6)</f>
        <v>-</v>
      </c>
      <c r="AK21" s="267" t="str">
        <f>IF(OR(Is_Loading,LEN($A21)=0),"",SWDATA!AD6)</f>
        <v>-</v>
      </c>
      <c r="AL21" s="266">
        <f t="shared" si="73"/>
        <v>0</v>
      </c>
      <c r="AM21" s="266" t="str">
        <f>IF(OR(Is_Loading,LEN($A21)=0),"",SWDATA!AF6)</f>
        <v>-</v>
      </c>
      <c r="AN21" s="267" t="str">
        <f>IF(OR(Is_Loading,LEN($A21)=0),"",SWDATA!AG6)</f>
        <v>-</v>
      </c>
      <c r="AO21" s="323" t="str">
        <f>IF(OR(Is_Loading,LEN($A21)=0),"",SWDATA!AH6)</f>
        <v>-</v>
      </c>
      <c r="AP21" s="320">
        <f t="shared" si="74"/>
        <v>0</v>
      </c>
      <c r="AQ21" s="266" t="str">
        <f>IF(OR(Is_Loading,LEN($A21)=0),"",SWDATA!AJ6)</f>
        <v>-</v>
      </c>
      <c r="AR21" s="267" t="str">
        <f>IF(OR(Is_Loading,LEN($A21)=0),"",SWDATA!AK6)</f>
        <v>-</v>
      </c>
      <c r="AS21" s="267" t="str">
        <f>IF(OR(Is_Loading,LEN($A21)=0),"",SWDATA!AL6)</f>
        <v>-</v>
      </c>
      <c r="AT21" s="266">
        <f t="shared" si="75"/>
        <v>0</v>
      </c>
      <c r="AU21" s="266" t="str">
        <f>IF(OR(Is_Loading,LEN($A21)=0),"",SWDATA!AN6)</f>
        <v>-</v>
      </c>
      <c r="AV21" s="267" t="str">
        <f>IF(OR(Is_Loading,LEN($A21)=0),"",SWDATA!AO6)</f>
        <v>-</v>
      </c>
      <c r="AW21" s="267" t="str">
        <f>IF(OR(Is_Loading,LEN($A21)=0),"",SWDATA!AP6)</f>
        <v>-</v>
      </c>
      <c r="AX21" s="266">
        <f t="shared" si="76"/>
        <v>0</v>
      </c>
      <c r="AY21" s="266" t="str">
        <f>IF(OR(Is_Loading,LEN($A21)=0),"",SWDATA!AR6)</f>
        <v>-</v>
      </c>
      <c r="AZ21" s="267" t="str">
        <f>IF(OR(Is_Loading,LEN($A21)=0),"",SWDATA!AS6)</f>
        <v>-</v>
      </c>
      <c r="BA21" s="267" t="str">
        <f>IF(OR(Is_Loading,LEN($A21)=0),"",SWDATA!AT6)</f>
        <v>-</v>
      </c>
      <c r="BB21" s="266">
        <f t="shared" si="77"/>
        <v>0</v>
      </c>
      <c r="BC21" s="266" t="str">
        <f>IF(OR(Is_Loading,LEN($A21)=0),"",SWDATA!AV6)</f>
        <v>-</v>
      </c>
      <c r="BD21" s="267" t="str">
        <f>IF(OR(Is_Loading,LEN($A21)=0),"",SWDATA!AW6)</f>
        <v>-</v>
      </c>
      <c r="BE21" s="323" t="str">
        <f>IF(OR(Is_Loading,LEN($A21)=0),"",SWDATA!AX6)</f>
        <v>-</v>
      </c>
      <c r="BF21" s="320">
        <f t="shared" si="78"/>
        <v>0</v>
      </c>
      <c r="BG21"/>
      <c r="BH21"/>
      <c r="BI21"/>
      <c r="BJ21"/>
      <c r="BK21"/>
      <c r="BL21"/>
      <c r="BM21"/>
      <c r="BN21"/>
      <c r="BO21"/>
      <c r="BP21"/>
      <c r="BQ21"/>
      <c r="BR21"/>
      <c r="BS21"/>
      <c r="BT21"/>
      <c r="BU21"/>
      <c r="BV21"/>
      <c r="BW21"/>
      <c r="BX21"/>
      <c r="BY21"/>
      <c r="BZ21"/>
      <c r="CA21"/>
      <c r="CB21"/>
      <c r="CC21"/>
      <c r="CD21"/>
      <c r="CE21"/>
      <c r="CF21"/>
      <c r="CG21"/>
      <c r="CH21"/>
      <c r="CI21"/>
      <c r="CJ21"/>
      <c r="CK21"/>
      <c r="CL21"/>
      <c r="CM21"/>
      <c r="CN21" s="201"/>
      <c r="CO21" s="201"/>
      <c r="CP21" s="201"/>
      <c r="CQ21" s="201"/>
      <c r="CR21" s="201"/>
      <c r="CS21" s="201"/>
      <c r="CT21" s="201"/>
      <c r="CU21" s="201"/>
      <c r="CV21" s="201"/>
      <c r="CW21" s="201"/>
      <c r="CX21" s="201"/>
      <c r="CY21" s="201"/>
      <c r="CZ21" s="201"/>
      <c r="DA21" s="201"/>
      <c r="DB21" s="201"/>
      <c r="DC21" s="201"/>
      <c r="DD21" s="201"/>
      <c r="DE21" s="201"/>
      <c r="DF21" s="201"/>
      <c r="DG21" s="201"/>
      <c r="DH21" s="201"/>
      <c r="DI21" s="201"/>
      <c r="DJ21" s="201"/>
      <c r="DK21" s="201"/>
      <c r="DL21" s="201"/>
      <c r="DM21" s="201"/>
      <c r="DN21" s="201"/>
      <c r="DS21" s="372"/>
      <c r="DT21" s="374"/>
      <c r="DU21" s="375"/>
      <c r="DV21" s="375"/>
      <c r="DW21" s="375"/>
      <c r="DX21" s="375">
        <v>1</v>
      </c>
      <c r="DY21" s="375">
        <f t="shared" ref="DY21" si="80">DV21</f>
        <v>0</v>
      </c>
      <c r="DZ21" s="375">
        <f t="shared" ref="DZ21" si="81">DW21</f>
        <v>0</v>
      </c>
      <c r="EA21" s="375">
        <f t="shared" ref="EA21" si="82">DX21</f>
        <v>1</v>
      </c>
      <c r="EB21" s="375">
        <f t="shared" ref="EB21" si="83">DY21</f>
        <v>0</v>
      </c>
      <c r="EC21" s="375">
        <f t="shared" ref="EC21" si="84">DZ21</f>
        <v>0</v>
      </c>
      <c r="ED21" s="375">
        <f t="shared" ref="ED21" si="85">EA21</f>
        <v>1</v>
      </c>
      <c r="EE21" s="375">
        <f t="shared" ref="EE21" si="86">EB21</f>
        <v>0</v>
      </c>
      <c r="EF21" s="375">
        <f t="shared" ref="EF21" si="87">EC21</f>
        <v>0</v>
      </c>
      <c r="EG21" s="375">
        <f t="shared" ref="EG21" si="88">ED21</f>
        <v>1</v>
      </c>
      <c r="EH21" s="375">
        <f t="shared" ref="EH21" si="89">EE21</f>
        <v>0</v>
      </c>
      <c r="EI21" s="375">
        <f t="shared" ref="EI21" si="90">EF21</f>
        <v>0</v>
      </c>
      <c r="EJ21" s="375">
        <f t="shared" ref="EJ21" si="91">EG21</f>
        <v>1</v>
      </c>
      <c r="EK21" s="375">
        <f t="shared" ref="EK21" si="92">EH21</f>
        <v>0</v>
      </c>
      <c r="EL21" s="375">
        <f t="shared" ref="EL21" si="93">EI21</f>
        <v>0</v>
      </c>
      <c r="EM21" s="375">
        <f t="shared" ref="EM21" si="94">EJ21</f>
        <v>1</v>
      </c>
      <c r="EN21" s="375">
        <f t="shared" ref="EN21" si="95">EK21</f>
        <v>0</v>
      </c>
      <c r="EO21" s="375">
        <f t="shared" ref="EO21" si="96">EL21</f>
        <v>0</v>
      </c>
      <c r="EP21" s="375">
        <f t="shared" ref="EP21" si="97">EM21</f>
        <v>1</v>
      </c>
      <c r="EQ21" s="375">
        <f t="shared" ref="EQ21" si="98">EN21</f>
        <v>0</v>
      </c>
      <c r="ER21" s="375">
        <f t="shared" ref="ER21" si="99">EO21</f>
        <v>0</v>
      </c>
      <c r="ES21" s="375">
        <f t="shared" ref="ES21" si="100">EP21</f>
        <v>1</v>
      </c>
      <c r="ET21" s="375">
        <f t="shared" ref="ET21" si="101">EQ21</f>
        <v>0</v>
      </c>
      <c r="EU21" s="375">
        <f t="shared" ref="EU21" si="102">ER21</f>
        <v>0</v>
      </c>
      <c r="EV21" s="375">
        <f t="shared" ref="EV21" si="103">ES21</f>
        <v>1</v>
      </c>
      <c r="EW21" s="375">
        <f t="shared" ref="EW21" si="104">ET21</f>
        <v>0</v>
      </c>
      <c r="EX21" s="375">
        <f t="shared" ref="EX21" si="105">EU21</f>
        <v>0</v>
      </c>
      <c r="EY21" s="375">
        <f t="shared" ref="EY21" si="106">EV21</f>
        <v>1</v>
      </c>
      <c r="EZ21" s="375">
        <f t="shared" ref="EZ21" si="107">EW21</f>
        <v>0</v>
      </c>
      <c r="FA21" s="375">
        <f t="shared" ref="FA21" si="108">EX21</f>
        <v>0</v>
      </c>
      <c r="FB21" s="375">
        <f t="shared" ref="FB21" si="109">EY21</f>
        <v>1</v>
      </c>
      <c r="FC21" s="375">
        <f>EZ21</f>
        <v>0</v>
      </c>
      <c r="FD21" s="375">
        <f>FA21</f>
        <v>0</v>
      </c>
      <c r="FE21" s="376"/>
      <c r="FF21" s="372"/>
      <c r="FG21" s="372"/>
      <c r="FH21" s="372"/>
      <c r="FI21" s="372"/>
      <c r="FJ21" s="372"/>
      <c r="FK21" s="372"/>
      <c r="FL21" s="372"/>
      <c r="FM21" s="372"/>
      <c r="FN21" s="372"/>
      <c r="FO21" s="372"/>
      <c r="FP21" s="372"/>
      <c r="FQ21" s="372"/>
      <c r="FR21" s="372"/>
      <c r="FS21" s="372"/>
      <c r="FT21" s="372"/>
      <c r="FU21" s="372"/>
      <c r="FV21" s="372"/>
      <c r="FW21" s="372"/>
      <c r="FX21" s="372"/>
      <c r="FY21" s="372"/>
      <c r="FZ21" s="372"/>
      <c r="GA21" s="372"/>
      <c r="GB21" s="372"/>
      <c r="GC21" s="372"/>
      <c r="GD21" s="372"/>
      <c r="GE21" s="372"/>
      <c r="GF21" s="372"/>
      <c r="GG21" s="372"/>
      <c r="GH21" s="372"/>
      <c r="GI21" s="372"/>
      <c r="GJ21" s="372"/>
      <c r="GK21" s="372"/>
      <c r="GL21" s="372"/>
      <c r="GM21" s="372"/>
      <c r="GN21" s="372"/>
      <c r="GO21" s="372"/>
      <c r="GP21" s="372"/>
      <c r="GQ21" s="372"/>
      <c r="GR21" s="372"/>
      <c r="GS21" s="372"/>
      <c r="GT21" s="372"/>
      <c r="GU21" s="372"/>
      <c r="GV21" s="372"/>
      <c r="GW21" s="372"/>
      <c r="GX21" s="372"/>
      <c r="GY21" s="372"/>
      <c r="GZ21" s="372"/>
      <c r="HA21" s="372"/>
      <c r="HB21" s="372"/>
      <c r="HC21" s="372"/>
    </row>
    <row r="22" spans="1:211" s="373" customFormat="1" ht="15" customHeight="1" thickTop="1" x14ac:dyDescent="0.2">
      <c r="A22" s="192" t="str">
        <f>SWDATA!O7</f>
        <v>1_PARENT00001_DMOPEN_INDEPENDENT:CATALOGDETAIL:UNITS:No Perspective:default:Live:0</v>
      </c>
      <c r="B22" s="192">
        <f>SWDATA!M7</f>
        <v>0</v>
      </c>
      <c r="C22" s="201">
        <f>IF(AND(SWDATA!M7=1,SWDATA!Q7="promotions"),SWDATA!P7,0)</f>
        <v>0</v>
      </c>
      <c r="D22" s="365">
        <f>ROW(SWDATA!M7)</f>
        <v>7</v>
      </c>
      <c r="E22" s="202">
        <f t="shared" ref="E22" si="110">B22</f>
        <v>0</v>
      </c>
      <c r="F22" s="203">
        <f t="shared" ref="F22" si="111">IF(NOT(ISERROR(SEARCH("Kg",P22))),3,IF(NOT(ISERROR(SEARCH("/Unit",P22))),2,IF(NOT(ISERROR(SEARCH("Pct",P22))),2,1)))</f>
        <v>1</v>
      </c>
      <c r="G22" s="192" t="str">
        <f t="shared" ref="G22" si="112">IF(NOT(ISERROR(SEARCH("U",P22))),"U",IF(NOT(ISERROR(SEARCH("Pct",P22))),"Pct",""))</f>
        <v>U</v>
      </c>
      <c r="H22" s="204"/>
      <c r="I22" s="390" t="str">
        <f>SWDATA!E7</f>
        <v>PARENT00001</v>
      </c>
      <c r="J22" s="238" t="str">
        <f t="shared" ref="J22" si="113">IF(ISERROR(FIND(":-1",A22)),A22,0)</f>
        <v>1_PARENT00001_DMOPEN_INDEPENDENT:CATALOGDETAIL:UNITS:No Perspective:default:Live:0</v>
      </c>
      <c r="K22" s="239" t="str">
        <f t="shared" si="69"/>
        <v>U</v>
      </c>
      <c r="L22" s="342"/>
      <c r="M22" s="345"/>
      <c r="N22" s="340" t="str">
        <f>IF(LEN(SWDATA!F7)=0,"",N21)</f>
        <v>D876-GP210DB~~GP210DB</v>
      </c>
      <c r="O22" s="296" t="str">
        <f>IF(LEN(SWDATA!G7)=0,"",O21)</f>
        <v>074-650000~~WESTCON EQUIP &amp; RENTALS</v>
      </c>
      <c r="P22" s="297" t="str">
        <f>IF(LEN(SWDATA!C7)=0,"",SWDATA!C7)</f>
        <v>Last Month Locked Configuration Based Plan (Units)</v>
      </c>
      <c r="Q22" s="312" t="str">
        <f>P22</f>
        <v>Last Month Locked Configuration Based Plan (Units)</v>
      </c>
      <c r="R22" s="223" t="s">
        <v>261</v>
      </c>
      <c r="S22" s="224"/>
      <c r="T22" s="224"/>
      <c r="U22" s="264" t="s">
        <v>601</v>
      </c>
      <c r="V22" s="205" t="s">
        <v>221</v>
      </c>
      <c r="W22" s="266" t="str">
        <f>IF(OR(Is_Loading,LEN($A22)=0),"",SWDATA!P7)</f>
        <v>-</v>
      </c>
      <c r="X22" s="267" t="str">
        <f>IF(OR(Is_Loading,LEN($A22)=0),"",SWDATA!Q7)</f>
        <v>-</v>
      </c>
      <c r="Y22" s="267" t="str">
        <f>IF(OR(Is_Loading,LEN($A22)=0),"",SWDATA!R7)</f>
        <v>-</v>
      </c>
      <c r="Z22" s="266">
        <f t="shared" ref="Z22" si="114">IF($A22=0,"",CHOOSE($F22,SUM(W22:Y22),SUM(W22:Y22)/3,Y22))</f>
        <v>0</v>
      </c>
      <c r="AA22" s="266" t="str">
        <f>IF(OR(Is_Loading,LEN($A22)=0),"",SWDATA!T7)</f>
        <v>-</v>
      </c>
      <c r="AB22" s="267" t="str">
        <f>IF(OR(Is_Loading,LEN($A22)=0),"",SWDATA!U7)</f>
        <v>-</v>
      </c>
      <c r="AC22" s="267" t="str">
        <f>IF(OR(Is_Loading,LEN($A22)=0),"",SWDATA!V7)</f>
        <v>-</v>
      </c>
      <c r="AD22" s="266">
        <f t="shared" ref="AD22" si="115">IF($A22=0,"",CHOOSE($F22,SUM(AA22:AC22),SUM(AA22:AC22)/3,AC22))</f>
        <v>0</v>
      </c>
      <c r="AE22" s="266" t="str">
        <f>IF(OR(Is_Loading,LEN($A22)=0),"",SWDATA!X7)</f>
        <v>-</v>
      </c>
      <c r="AF22" s="267" t="str">
        <f>IF(OR(Is_Loading,LEN($A22)=0),"",SWDATA!Y7)</f>
        <v>-</v>
      </c>
      <c r="AG22" s="267" t="str">
        <f>IF(OR(Is_Loading,LEN($A22)=0),"",SWDATA!Z7)</f>
        <v>-</v>
      </c>
      <c r="AH22" s="266">
        <f t="shared" ref="AH22" si="116">IF($A22=0,"",CHOOSE($F22,SUM(AE22:AG22),SUM(AE22:AG22)/3,AG22))</f>
        <v>0</v>
      </c>
      <c r="AI22" s="266" t="str">
        <f>IF(OR(Is_Loading,LEN($A22)=0),"",SWDATA!AB7)</f>
        <v>-</v>
      </c>
      <c r="AJ22" s="267" t="str">
        <f>IF(OR(Is_Loading,LEN($A22)=0),"",SWDATA!AC7)</f>
        <v>-</v>
      </c>
      <c r="AK22" s="267" t="str">
        <f>IF(OR(Is_Loading,LEN($A22)=0),"",SWDATA!AD7)</f>
        <v>-</v>
      </c>
      <c r="AL22" s="266">
        <f t="shared" ref="AL22" si="117">IF($A22=0,"",CHOOSE($F22,SUM(AI22:AK22),SUM(AI22:AK22)/3,AK22))</f>
        <v>0</v>
      </c>
      <c r="AM22" s="266" t="str">
        <f>IF(OR(Is_Loading,LEN($A22)=0),"",SWDATA!AF7)</f>
        <v>-</v>
      </c>
      <c r="AN22" s="267" t="str">
        <f>IF(OR(Is_Loading,LEN($A22)=0),"",SWDATA!AG7)</f>
        <v>-</v>
      </c>
      <c r="AO22" s="323" t="str">
        <f>IF(OR(Is_Loading,LEN($A22)=0),"",SWDATA!AH7)</f>
        <v>-</v>
      </c>
      <c r="AP22" s="320">
        <f t="shared" ref="AP22" si="118">IF($A22=0,"",CHOOSE($F22,SUM(AM22:AO22),SUM(AM22:AO22)/3,AO22))</f>
        <v>0</v>
      </c>
      <c r="AQ22" s="266" t="str">
        <f>IF(OR(Is_Loading,LEN($A22)=0),"",SWDATA!AJ7)</f>
        <v>-</v>
      </c>
      <c r="AR22" s="267" t="str">
        <f>IF(OR(Is_Loading,LEN($A22)=0),"",SWDATA!AK7)</f>
        <v>-</v>
      </c>
      <c r="AS22" s="267" t="str">
        <f>IF(OR(Is_Loading,LEN($A22)=0),"",SWDATA!AL7)</f>
        <v>-</v>
      </c>
      <c r="AT22" s="266">
        <f t="shared" ref="AT22" si="119">IF($A22=0,"",CHOOSE($F22,SUM(AQ22:AS22),SUM(AQ22:AS22)/3,AS22))</f>
        <v>0</v>
      </c>
      <c r="AU22" s="266" t="str">
        <f>IF(OR(Is_Loading,LEN($A22)=0),"",SWDATA!AN7)</f>
        <v>-</v>
      </c>
      <c r="AV22" s="267" t="str">
        <f>IF(OR(Is_Loading,LEN($A22)=0),"",SWDATA!AO7)</f>
        <v>-</v>
      </c>
      <c r="AW22" s="267" t="str">
        <f>IF(OR(Is_Loading,LEN($A22)=0),"",SWDATA!AP7)</f>
        <v>-</v>
      </c>
      <c r="AX22" s="266">
        <f t="shared" ref="AX22" si="120">IF($A22=0,"",CHOOSE($F22,SUM(AU22:AW22),SUM(AU22:AW22)/3,AW22))</f>
        <v>0</v>
      </c>
      <c r="AY22" s="266" t="str">
        <f>IF(OR(Is_Loading,LEN($A22)=0),"",SWDATA!AR7)</f>
        <v>-</v>
      </c>
      <c r="AZ22" s="267" t="str">
        <f>IF(OR(Is_Loading,LEN($A22)=0),"",SWDATA!AS7)</f>
        <v>-</v>
      </c>
      <c r="BA22" s="267" t="str">
        <f>IF(OR(Is_Loading,LEN($A22)=0),"",SWDATA!AT7)</f>
        <v>-</v>
      </c>
      <c r="BB22" s="266">
        <f t="shared" ref="BB22" si="121">IF($A22=0,"",CHOOSE($F22,SUM(AY22:BA22),SUM(AY22:BA22)/3,BA22))</f>
        <v>0</v>
      </c>
      <c r="BC22" s="266" t="str">
        <f>IF(OR(Is_Loading,LEN($A22)=0),"",SWDATA!AV7)</f>
        <v>-</v>
      </c>
      <c r="BD22" s="267" t="str">
        <f>IF(OR(Is_Loading,LEN($A22)=0),"",SWDATA!AW7)</f>
        <v>-</v>
      </c>
      <c r="BE22" s="323" t="str">
        <f>IF(OR(Is_Loading,LEN($A22)=0),"",SWDATA!AX7)</f>
        <v>-</v>
      </c>
      <c r="BF22" s="320">
        <f t="shared" ref="BF22" si="122">IF($A22=0,"",CHOOSE($F22,SUM(BC22:BE22),SUM(BC22:BE22)/3,BE22))</f>
        <v>0</v>
      </c>
      <c r="BG22"/>
      <c r="BH22"/>
      <c r="BI22"/>
      <c r="BJ22"/>
      <c r="BK22"/>
      <c r="BL22"/>
      <c r="BM22"/>
      <c r="BN22"/>
      <c r="BO22"/>
      <c r="BP22"/>
      <c r="BQ22"/>
      <c r="BR22"/>
      <c r="BS22"/>
      <c r="BT22"/>
      <c r="BU22"/>
      <c r="BV22"/>
      <c r="BW22"/>
      <c r="BX22"/>
      <c r="BY22"/>
      <c r="BZ22"/>
      <c r="CA22"/>
      <c r="CB22"/>
      <c r="CC22"/>
      <c r="CD22"/>
      <c r="CE22"/>
      <c r="CF22"/>
      <c r="CG22"/>
      <c r="CH22"/>
      <c r="CI22"/>
      <c r="CJ22"/>
      <c r="CK22"/>
      <c r="CL22"/>
      <c r="CM22"/>
      <c r="CN22" s="201"/>
      <c r="CO22" s="201"/>
      <c r="CP22" s="201"/>
      <c r="CQ22" s="201"/>
      <c r="CR22" s="201"/>
      <c r="CS22" s="201"/>
      <c r="CT22" s="201"/>
      <c r="CU22" s="201"/>
      <c r="CV22" s="201"/>
      <c r="CW22" s="201"/>
      <c r="CX22" s="201"/>
      <c r="CY22" s="201"/>
      <c r="CZ22" s="201"/>
      <c r="DA22" s="201"/>
      <c r="DB22" s="201"/>
      <c r="DC22" s="201"/>
      <c r="DD22" s="201"/>
      <c r="DE22" s="201"/>
      <c r="DF22" s="201"/>
      <c r="DG22" s="201"/>
      <c r="DH22" s="201"/>
      <c r="DI22" s="201"/>
      <c r="DJ22" s="201"/>
      <c r="DK22" s="201"/>
      <c r="DL22" s="201"/>
      <c r="DM22" s="201"/>
      <c r="DN22" s="201"/>
      <c r="DS22" s="372"/>
      <c r="DT22" s="374"/>
      <c r="DU22" s="375"/>
      <c r="DV22" s="375"/>
      <c r="DW22" s="375"/>
      <c r="DX22" s="375">
        <v>1</v>
      </c>
      <c r="DY22" s="375">
        <f t="shared" ref="DY22" si="123">DV22</f>
        <v>0</v>
      </c>
      <c r="DZ22" s="375">
        <f t="shared" ref="DZ22" si="124">DW22</f>
        <v>0</v>
      </c>
      <c r="EA22" s="375">
        <f t="shared" ref="EA22" si="125">DX22</f>
        <v>1</v>
      </c>
      <c r="EB22" s="375">
        <f t="shared" ref="EB22" si="126">DY22</f>
        <v>0</v>
      </c>
      <c r="EC22" s="375">
        <f t="shared" ref="EC22" si="127">DZ22</f>
        <v>0</v>
      </c>
      <c r="ED22" s="375">
        <f t="shared" ref="ED22" si="128">EA22</f>
        <v>1</v>
      </c>
      <c r="EE22" s="375">
        <f t="shared" ref="EE22" si="129">EB22</f>
        <v>0</v>
      </c>
      <c r="EF22" s="375">
        <f t="shared" ref="EF22" si="130">EC22</f>
        <v>0</v>
      </c>
      <c r="EG22" s="375">
        <f t="shared" ref="EG22" si="131">ED22</f>
        <v>1</v>
      </c>
      <c r="EH22" s="375">
        <f t="shared" ref="EH22" si="132">EE22</f>
        <v>0</v>
      </c>
      <c r="EI22" s="375">
        <f t="shared" ref="EI22" si="133">EF22</f>
        <v>0</v>
      </c>
      <c r="EJ22" s="375">
        <f t="shared" ref="EJ22" si="134">EG22</f>
        <v>1</v>
      </c>
      <c r="EK22" s="375">
        <f t="shared" ref="EK22" si="135">EH22</f>
        <v>0</v>
      </c>
      <c r="EL22" s="375">
        <f t="shared" ref="EL22" si="136">EI22</f>
        <v>0</v>
      </c>
      <c r="EM22" s="375">
        <f t="shared" ref="EM22" si="137">EJ22</f>
        <v>1</v>
      </c>
      <c r="EN22" s="375">
        <f t="shared" ref="EN22" si="138">EK22</f>
        <v>0</v>
      </c>
      <c r="EO22" s="375">
        <f t="shared" ref="EO22" si="139">EL22</f>
        <v>0</v>
      </c>
      <c r="EP22" s="375">
        <f t="shared" ref="EP22" si="140">EM22</f>
        <v>1</v>
      </c>
      <c r="EQ22" s="375">
        <f t="shared" ref="EQ22" si="141">EN22</f>
        <v>0</v>
      </c>
      <c r="ER22" s="375">
        <f t="shared" ref="ER22" si="142">EO22</f>
        <v>0</v>
      </c>
      <c r="ES22" s="375">
        <f t="shared" ref="ES22" si="143">EP22</f>
        <v>1</v>
      </c>
      <c r="ET22" s="375">
        <f t="shared" ref="ET22" si="144">EQ22</f>
        <v>0</v>
      </c>
      <c r="EU22" s="375">
        <f t="shared" ref="EU22" si="145">ER22</f>
        <v>0</v>
      </c>
      <c r="EV22" s="375">
        <f t="shared" ref="EV22" si="146">ES22</f>
        <v>1</v>
      </c>
      <c r="EW22" s="375">
        <f t="shared" ref="EW22" si="147">ET22</f>
        <v>0</v>
      </c>
      <c r="EX22" s="375">
        <f t="shared" ref="EX22" si="148">EU22</f>
        <v>0</v>
      </c>
      <c r="EY22" s="375">
        <f t="shared" ref="EY22" si="149">EV22</f>
        <v>1</v>
      </c>
      <c r="EZ22" s="375">
        <f t="shared" ref="EZ22" si="150">EW22</f>
        <v>0</v>
      </c>
      <c r="FA22" s="375">
        <f t="shared" ref="FA22" si="151">EX22</f>
        <v>0</v>
      </c>
      <c r="FB22" s="375">
        <f t="shared" ref="FB22" si="152">EY22</f>
        <v>1</v>
      </c>
      <c r="FC22" s="375">
        <f>EZ22</f>
        <v>0</v>
      </c>
      <c r="FD22" s="375">
        <f>FA22</f>
        <v>0</v>
      </c>
      <c r="FE22" s="376"/>
      <c r="FF22" s="372"/>
      <c r="FG22" s="372"/>
      <c r="FH22" s="372"/>
      <c r="FI22" s="372"/>
      <c r="FJ22" s="372"/>
      <c r="FK22" s="372"/>
      <c r="FL22" s="372"/>
      <c r="FM22" s="372"/>
      <c r="FN22" s="372"/>
      <c r="FO22" s="372"/>
      <c r="FP22" s="372"/>
      <c r="FQ22" s="372"/>
      <c r="FR22" s="372"/>
      <c r="FS22" s="372"/>
      <c r="FT22" s="372"/>
      <c r="FU22" s="372"/>
      <c r="FV22" s="372"/>
      <c r="FW22" s="372"/>
      <c r="FX22" s="372"/>
      <c r="FY22" s="372"/>
      <c r="FZ22" s="372"/>
      <c r="GA22" s="372"/>
      <c r="GB22" s="372"/>
      <c r="GC22" s="372"/>
      <c r="GD22" s="372"/>
      <c r="GE22" s="372"/>
      <c r="GF22" s="372"/>
      <c r="GG22" s="372"/>
      <c r="GH22" s="372"/>
      <c r="GI22" s="372"/>
      <c r="GJ22" s="372"/>
      <c r="GK22" s="372"/>
      <c r="GL22" s="372"/>
      <c r="GM22" s="372"/>
      <c r="GN22" s="372"/>
      <c r="GO22" s="372"/>
      <c r="GP22" s="372"/>
      <c r="GQ22" s="372"/>
      <c r="GR22" s="372"/>
      <c r="GS22" s="372"/>
      <c r="GT22" s="372"/>
      <c r="GU22" s="372"/>
      <c r="GV22" s="372"/>
      <c r="GW22" s="372"/>
      <c r="GX22" s="372"/>
      <c r="GY22" s="372"/>
      <c r="GZ22" s="372"/>
      <c r="HA22" s="372"/>
      <c r="HB22" s="372"/>
      <c r="HC22" s="372"/>
    </row>
    <row r="23" spans="1:211" s="373" customFormat="1" ht="15" customHeight="1" x14ac:dyDescent="0.2">
      <c r="A23" s="366" t="str">
        <f>SWDATA!O8</f>
        <v>1_PARENT00001_DMOPEN_INDEPENDENT:CATALOGDETAIL:UNITS:No Perspective:default:Live:0</v>
      </c>
      <c r="B23" s="366">
        <f>SWDATA!M8</f>
        <v>0</v>
      </c>
      <c r="C23" s="351">
        <f>IF(AND(SWDATA!M8=1,SWDATA!Q8="promotions"),SWDATA!P8,0)</f>
        <v>0</v>
      </c>
      <c r="D23" s="367">
        <f>ROW(SWDATA!M8)</f>
        <v>8</v>
      </c>
      <c r="E23" s="368">
        <f t="shared" ref="E23:E36" si="153">B23</f>
        <v>0</v>
      </c>
      <c r="F23" s="369">
        <f t="shared" ref="F23:F36" si="154">IF(NOT(ISERROR(SEARCH("Kg",P23))),3,IF(NOT(ISERROR(SEARCH("/Unit",P23))),2,IF(NOT(ISERROR(SEARCH("Pct",P23))),2,1)))</f>
        <v>1</v>
      </c>
      <c r="G23" s="366" t="str">
        <f t="shared" ref="G23:G36" si="155">IF(NOT(ISERROR(SEARCH("U",P23))),"U",IF(NOT(ISERROR(SEARCH("Pct",P23))),"Pct",""))</f>
        <v>U</v>
      </c>
      <c r="H23" s="370"/>
      <c r="I23" s="373" t="str">
        <f>SWDATA!E8</f>
        <v>PARENT00001</v>
      </c>
      <c r="J23" s="238" t="str">
        <f t="shared" ref="J23:J36" si="156">IF(ISERROR(FIND(":-1",A23)),A23,0)</f>
        <v>1_PARENT00001_DMOPEN_INDEPENDENT:CATALOGDETAIL:UNITS:No Perspective:default:Live:0</v>
      </c>
      <c r="K23" s="239" t="str">
        <f t="shared" si="69"/>
        <v>U</v>
      </c>
      <c r="L23" s="342"/>
      <c r="M23" s="345"/>
      <c r="N23" s="340" t="str">
        <f>IF(LEN(SWDATA!F8)=0,"",N22)</f>
        <v>D876-GP210DB~~GP210DB</v>
      </c>
      <c r="O23" s="296" t="str">
        <f>IF(LEN(SWDATA!G8)=0,"",O22)</f>
        <v>074-650000~~WESTCON EQUIP &amp; RENTALS</v>
      </c>
      <c r="P23" s="297" t="str">
        <f>IF(LEN(SWDATA!C8)=0,"",SWDATA!C8)</f>
        <v>Configuration Based Plan (Units)</v>
      </c>
      <c r="Q23" s="312" t="str">
        <f t="shared" ref="Q23:Q36" si="157">P23</f>
        <v>Configuration Based Plan (Units)</v>
      </c>
      <c r="R23" s="223" t="s">
        <v>261</v>
      </c>
      <c r="S23" s="224"/>
      <c r="T23" s="224"/>
      <c r="U23" s="264" t="s">
        <v>611</v>
      </c>
      <c r="V23" s="205" t="s">
        <v>221</v>
      </c>
      <c r="W23" s="266" t="str">
        <f>IF(OR(Is_Loading,LEN($A23)=0),"",SWDATA!P8)</f>
        <v>-</v>
      </c>
      <c r="X23" s="267" t="str">
        <f>IF(OR(Is_Loading,LEN($A23)=0),"",SWDATA!Q8)</f>
        <v>-</v>
      </c>
      <c r="Y23" s="267" t="str">
        <f>IF(OR(Is_Loading,LEN($A23)=0),"",SWDATA!R8)</f>
        <v>-</v>
      </c>
      <c r="Z23" s="266">
        <f t="shared" ref="Z23:Z36" si="158">IF($A23=0,"",CHOOSE($F23,SUM(W23:Y23),SUM(W23:Y23)/3,Y23))</f>
        <v>0</v>
      </c>
      <c r="AA23" s="266" t="str">
        <f>IF(OR(Is_Loading,LEN($A23)=0),"",SWDATA!T8)</f>
        <v>-</v>
      </c>
      <c r="AB23" s="267" t="str">
        <f>IF(OR(Is_Loading,LEN($A23)=0),"",SWDATA!U8)</f>
        <v>-</v>
      </c>
      <c r="AC23" s="267" t="str">
        <f>IF(OR(Is_Loading,LEN($A23)=0),"",SWDATA!V8)</f>
        <v>-</v>
      </c>
      <c r="AD23" s="266">
        <f t="shared" ref="AD23:AD36" si="159">IF($A23=0,"",CHOOSE($F23,SUM(AA23:AC23),SUM(AA23:AC23)/3,AC23))</f>
        <v>0</v>
      </c>
      <c r="AE23" s="266" t="str">
        <f>IF(OR(Is_Loading,LEN($A23)=0),"",SWDATA!X8)</f>
        <v>-</v>
      </c>
      <c r="AF23" s="267" t="str">
        <f>IF(OR(Is_Loading,LEN($A23)=0),"",SWDATA!Y8)</f>
        <v>-</v>
      </c>
      <c r="AG23" s="267" t="str">
        <f>IF(OR(Is_Loading,LEN($A23)=0),"",SWDATA!Z8)</f>
        <v>-</v>
      </c>
      <c r="AH23" s="266">
        <f t="shared" ref="AH23:AH36" si="160">IF($A23=0,"",CHOOSE($F23,SUM(AE23:AG23),SUM(AE23:AG23)/3,AG23))</f>
        <v>0</v>
      </c>
      <c r="AI23" s="266" t="str">
        <f>IF(OR(Is_Loading,LEN($A23)=0),"",SWDATA!AB8)</f>
        <v>-</v>
      </c>
      <c r="AJ23" s="267" t="str">
        <f>IF(OR(Is_Loading,LEN($A23)=0),"",SWDATA!AC8)</f>
        <v>-</v>
      </c>
      <c r="AK23" s="267" t="str">
        <f>IF(OR(Is_Loading,LEN($A23)=0),"",SWDATA!AD8)</f>
        <v>-</v>
      </c>
      <c r="AL23" s="266">
        <f t="shared" ref="AL23:AL36" si="161">IF($A23=0,"",CHOOSE($F23,SUM(AI23:AK23),SUM(AI23:AK23)/3,AK23))</f>
        <v>0</v>
      </c>
      <c r="AM23" s="266" t="str">
        <f>IF(OR(Is_Loading,LEN($A23)=0),"",SWDATA!AF8)</f>
        <v>-</v>
      </c>
      <c r="AN23" s="267" t="str">
        <f>IF(OR(Is_Loading,LEN($A23)=0),"",SWDATA!AG8)</f>
        <v>-</v>
      </c>
      <c r="AO23" s="323" t="str">
        <f>IF(OR(Is_Loading,LEN($A23)=0),"",SWDATA!AH8)</f>
        <v>-</v>
      </c>
      <c r="AP23" s="320">
        <f t="shared" ref="AP23:AP36" si="162">IF($A23=0,"",CHOOSE($F23,SUM(AM23:AO23),SUM(AM23:AO23)/3,AO23))</f>
        <v>0</v>
      </c>
      <c r="AQ23" s="266" t="str">
        <f>IF(OR(Is_Loading,LEN($A23)=0),"",SWDATA!AJ8)</f>
        <v>-</v>
      </c>
      <c r="AR23" s="267" t="str">
        <f>IF(OR(Is_Loading,LEN($A23)=0),"",SWDATA!AK8)</f>
        <v>-</v>
      </c>
      <c r="AS23" s="267" t="str">
        <f>IF(OR(Is_Loading,LEN($A23)=0),"",SWDATA!AL8)</f>
        <v>-</v>
      </c>
      <c r="AT23" s="266">
        <f t="shared" ref="AT23:AT36" si="163">IF($A23=0,"",CHOOSE($F23,SUM(AQ23:AS23),SUM(AQ23:AS23)/3,AS23))</f>
        <v>0</v>
      </c>
      <c r="AU23" s="266" t="str">
        <f>IF(OR(Is_Loading,LEN($A23)=0),"",SWDATA!AN8)</f>
        <v>-</v>
      </c>
      <c r="AV23" s="267" t="str">
        <f>IF(OR(Is_Loading,LEN($A23)=0),"",SWDATA!AO8)</f>
        <v>-</v>
      </c>
      <c r="AW23" s="267" t="str">
        <f>IF(OR(Is_Loading,LEN($A23)=0),"",SWDATA!AP8)</f>
        <v>-</v>
      </c>
      <c r="AX23" s="266">
        <f t="shared" ref="AX23:AX36" si="164">IF($A23=0,"",CHOOSE($F23,SUM(AU23:AW23),SUM(AU23:AW23)/3,AW23))</f>
        <v>0</v>
      </c>
      <c r="AY23" s="266" t="str">
        <f>IF(OR(Is_Loading,LEN($A23)=0),"",SWDATA!AR8)</f>
        <v>-</v>
      </c>
      <c r="AZ23" s="267" t="str">
        <f>IF(OR(Is_Loading,LEN($A23)=0),"",SWDATA!AS8)</f>
        <v>-</v>
      </c>
      <c r="BA23" s="267" t="str">
        <f>IF(OR(Is_Loading,LEN($A23)=0),"",SWDATA!AT8)</f>
        <v>-</v>
      </c>
      <c r="BB23" s="266">
        <f t="shared" ref="BB23:BB36" si="165">IF($A23=0,"",CHOOSE($F23,SUM(AY23:BA23),SUM(AY23:BA23)/3,BA23))</f>
        <v>0</v>
      </c>
      <c r="BC23" s="266" t="str">
        <f>IF(OR(Is_Loading,LEN($A23)=0),"",SWDATA!AV8)</f>
        <v>-</v>
      </c>
      <c r="BD23" s="267" t="str">
        <f>IF(OR(Is_Loading,LEN($A23)=0),"",SWDATA!AW8)</f>
        <v>-</v>
      </c>
      <c r="BE23" s="323" t="str">
        <f>IF(OR(Is_Loading,LEN($A23)=0),"",SWDATA!AX8)</f>
        <v>-</v>
      </c>
      <c r="BF23" s="320">
        <f t="shared" ref="BF23:BF36" si="166">IF($A23=0,"",CHOOSE($F23,SUM(BC23:BE23),SUM(BC23:BE23)/3,BE23))</f>
        <v>0</v>
      </c>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351"/>
      <c r="CO23" s="351"/>
      <c r="CP23" s="351"/>
      <c r="CQ23" s="351"/>
      <c r="CR23" s="351"/>
      <c r="CS23" s="351"/>
      <c r="CT23" s="351"/>
      <c r="CU23" s="351"/>
      <c r="CV23" s="351"/>
      <c r="CW23" s="351"/>
      <c r="CX23" s="351"/>
      <c r="CY23" s="351"/>
      <c r="CZ23" s="351"/>
      <c r="DA23" s="351"/>
      <c r="DB23" s="351"/>
      <c r="DC23" s="351"/>
      <c r="DD23" s="351"/>
      <c r="DE23" s="351"/>
      <c r="DF23" s="351"/>
      <c r="DG23" s="351"/>
      <c r="DH23" s="351"/>
      <c r="DI23" s="351"/>
      <c r="DJ23" s="351"/>
      <c r="DK23" s="351"/>
      <c r="DL23" s="351"/>
      <c r="DM23" s="351"/>
      <c r="DN23" s="351"/>
      <c r="DQ23" s="373" t="str">
        <f ca="1">INDIRECT("'Metrics &amp; Attributes View'!"&amp;IF(ROW()-9=0, "", IF(13+ROW()/23-9&gt;26, CHAR(64+INT((ROW()-9-1)/26)),"")&amp;CHAR(65+MOD(13+ROW()/23-1, 26)))&amp;44)</f>
        <v/>
      </c>
      <c r="DS23" s="372"/>
      <c r="DT23" s="374"/>
      <c r="DU23" s="375"/>
      <c r="DV23" s="375"/>
      <c r="DW23" s="375"/>
      <c r="DX23" s="375">
        <v>1</v>
      </c>
      <c r="DY23" s="375">
        <f t="shared" ref="DY23:DY36" si="167">DV23</f>
        <v>0</v>
      </c>
      <c r="DZ23" s="375">
        <f t="shared" ref="DZ23:DZ36" si="168">DW23</f>
        <v>0</v>
      </c>
      <c r="EA23" s="375">
        <f t="shared" ref="EA23:EA36" si="169">DX23</f>
        <v>1</v>
      </c>
      <c r="EB23" s="375">
        <f t="shared" ref="EB23:EB36" si="170">DY23</f>
        <v>0</v>
      </c>
      <c r="EC23" s="375">
        <f t="shared" ref="EC23:EC36" si="171">DZ23</f>
        <v>0</v>
      </c>
      <c r="ED23" s="375">
        <f t="shared" ref="ED23:ED36" si="172">EA23</f>
        <v>1</v>
      </c>
      <c r="EE23" s="375">
        <f t="shared" ref="EE23:EE36" si="173">EB23</f>
        <v>0</v>
      </c>
      <c r="EF23" s="375">
        <f t="shared" ref="EF23:EF36" si="174">EC23</f>
        <v>0</v>
      </c>
      <c r="EG23" s="375">
        <f t="shared" ref="EG23:EG36" si="175">ED23</f>
        <v>1</v>
      </c>
      <c r="EH23" s="375">
        <f t="shared" ref="EH23:EH36" si="176">EE23</f>
        <v>0</v>
      </c>
      <c r="EI23" s="375">
        <f t="shared" ref="EI23:EI36" si="177">EF23</f>
        <v>0</v>
      </c>
      <c r="EJ23" s="375">
        <f t="shared" ref="EJ23:EJ36" si="178">EG23</f>
        <v>1</v>
      </c>
      <c r="EK23" s="375">
        <f t="shared" ref="EK23:EK36" si="179">EH23</f>
        <v>0</v>
      </c>
      <c r="EL23" s="375">
        <f t="shared" ref="EL23:EL36" si="180">EI23</f>
        <v>0</v>
      </c>
      <c r="EM23" s="375">
        <f t="shared" ref="EM23:EM36" si="181">EJ23</f>
        <v>1</v>
      </c>
      <c r="EN23" s="375">
        <f t="shared" ref="EN23:EN36" si="182">EK23</f>
        <v>0</v>
      </c>
      <c r="EO23" s="375">
        <f t="shared" ref="EO23:EO36" si="183">EL23</f>
        <v>0</v>
      </c>
      <c r="EP23" s="375">
        <f t="shared" ref="EP23:EP36" si="184">EM23</f>
        <v>1</v>
      </c>
      <c r="EQ23" s="375">
        <f t="shared" ref="EQ23:EQ36" si="185">EN23</f>
        <v>0</v>
      </c>
      <c r="ER23" s="375">
        <f t="shared" ref="ER23:ER36" si="186">EO23</f>
        <v>0</v>
      </c>
      <c r="ES23" s="375">
        <f t="shared" ref="ES23:ES36" si="187">EP23</f>
        <v>1</v>
      </c>
      <c r="ET23" s="375">
        <f t="shared" ref="ET23:ET36" si="188">EQ23</f>
        <v>0</v>
      </c>
      <c r="EU23" s="375">
        <f t="shared" ref="EU23:EU36" si="189">ER23</f>
        <v>0</v>
      </c>
      <c r="EV23" s="375">
        <f t="shared" ref="EV23:EV36" si="190">ES23</f>
        <v>1</v>
      </c>
      <c r="EW23" s="375">
        <f t="shared" ref="EW23:EW36" si="191">ET23</f>
        <v>0</v>
      </c>
      <c r="EX23" s="375">
        <f t="shared" ref="EX23:EX36" si="192">EU23</f>
        <v>0</v>
      </c>
      <c r="EY23" s="375">
        <f t="shared" ref="EY23:EY36" si="193">EV23</f>
        <v>1</v>
      </c>
      <c r="EZ23" s="375">
        <f t="shared" ref="EZ23:EZ36" si="194">EW23</f>
        <v>0</v>
      </c>
      <c r="FA23" s="375">
        <f t="shared" ref="FA23:FA36" si="195">EX23</f>
        <v>0</v>
      </c>
      <c r="FB23" s="375">
        <f t="shared" ref="FB23:FB36" si="196">EY23</f>
        <v>1</v>
      </c>
      <c r="FC23" s="375">
        <f t="shared" ref="FC23:FC36" si="197">EZ23</f>
        <v>0</v>
      </c>
      <c r="FD23" s="375">
        <f t="shared" ref="FD23:FD36" si="198">FA23</f>
        <v>0</v>
      </c>
      <c r="FE23" s="376"/>
      <c r="FF23" s="372"/>
      <c r="FG23" s="372"/>
      <c r="FH23" s="372"/>
      <c r="FI23" s="372"/>
      <c r="FJ23" s="372"/>
      <c r="FK23" s="372"/>
      <c r="FL23" s="372"/>
      <c r="FM23" s="372"/>
      <c r="FN23" s="372"/>
      <c r="FO23" s="372"/>
      <c r="FP23" s="372"/>
      <c r="FQ23" s="372"/>
      <c r="FR23" s="372"/>
      <c r="FS23" s="372"/>
      <c r="FT23" s="372"/>
      <c r="FU23" s="372"/>
      <c r="FV23" s="372"/>
      <c r="FW23" s="372"/>
      <c r="FX23" s="372"/>
      <c r="FY23" s="372"/>
      <c r="FZ23" s="372"/>
      <c r="GA23" s="372"/>
      <c r="GB23" s="372"/>
      <c r="GC23" s="372"/>
      <c r="GD23" s="372"/>
      <c r="GE23" s="372"/>
      <c r="GF23" s="372"/>
      <c r="GG23" s="372"/>
      <c r="GH23" s="372"/>
      <c r="GI23" s="372"/>
      <c r="GJ23" s="372"/>
      <c r="GK23" s="372"/>
      <c r="GL23" s="372"/>
      <c r="GM23" s="372"/>
      <c r="GN23" s="372"/>
      <c r="GO23" s="372"/>
      <c r="GP23" s="372"/>
      <c r="GQ23" s="372"/>
      <c r="GR23" s="372"/>
      <c r="GS23" s="372"/>
      <c r="GT23" s="372"/>
      <c r="GU23" s="372"/>
      <c r="GV23" s="372"/>
      <c r="GW23" s="372"/>
      <c r="GX23" s="372"/>
      <c r="GY23" s="372"/>
      <c r="GZ23" s="372"/>
      <c r="HA23" s="372"/>
      <c r="HB23" s="372"/>
      <c r="HC23" s="372"/>
    </row>
    <row r="24" spans="1:211" s="373" customFormat="1" ht="15" customHeight="1" x14ac:dyDescent="0.2">
      <c r="A24" s="366" t="str">
        <f>SWDATA!O9</f>
        <v>1_PARENT00001_DMOPEN_INDEPENDENT:CATALOGDETAIL:UNITS:No Perspective:default:Live:0</v>
      </c>
      <c r="B24" s="366">
        <f>SWDATA!M9</f>
        <v>0</v>
      </c>
      <c r="C24" s="351">
        <f>IF(AND(SWDATA!M9=1,SWDATA!Q9="promotions"),SWDATA!P9,0)</f>
        <v>0</v>
      </c>
      <c r="D24" s="367">
        <f>ROW(SWDATA!M9)</f>
        <v>9</v>
      </c>
      <c r="E24" s="368">
        <f t="shared" si="153"/>
        <v>0</v>
      </c>
      <c r="F24" s="369">
        <f t="shared" si="154"/>
        <v>1</v>
      </c>
      <c r="G24" s="366" t="str">
        <f t="shared" si="155"/>
        <v>U</v>
      </c>
      <c r="H24" s="370"/>
      <c r="I24" s="373" t="str">
        <f>SWDATA!E9</f>
        <v>PARENT00001</v>
      </c>
      <c r="J24" s="238" t="str">
        <f t="shared" si="156"/>
        <v>1_PARENT00001_DMOPEN_INDEPENDENT:CATALOGDETAIL:UNITS:No Perspective:default:Live:0</v>
      </c>
      <c r="K24" s="239" t="str">
        <f t="shared" si="69"/>
        <v>U</v>
      </c>
      <c r="L24" s="342"/>
      <c r="M24" s="345"/>
      <c r="N24" s="340" t="str">
        <f>IF(LEN(SWDATA!F9)=0,"",N23)</f>
        <v>D876-GP210DB~~GP210DB</v>
      </c>
      <c r="O24" s="296" t="str">
        <f>IF(LEN(SWDATA!G9)=0,"",O23)</f>
        <v>074-650000~~WESTCON EQUIP &amp; RENTALS</v>
      </c>
      <c r="P24" s="297" t="str">
        <f>IF(LEN(SWDATA!C9)=0,"",SWDATA!C9)</f>
        <v>Locked Configuration Based Plan (Units)</v>
      </c>
      <c r="Q24" s="312" t="str">
        <f t="shared" si="157"/>
        <v>Locked Configuration Based Plan (Units)</v>
      </c>
      <c r="R24" s="223" t="s">
        <v>261</v>
      </c>
      <c r="S24" s="224"/>
      <c r="T24" s="224"/>
      <c r="U24" s="264" t="s">
        <v>598</v>
      </c>
      <c r="V24" s="205" t="s">
        <v>221</v>
      </c>
      <c r="W24" s="266" t="str">
        <f>IF(OR(Is_Loading,LEN($A24)=0),"",SWDATA!P9)</f>
        <v>-</v>
      </c>
      <c r="X24" s="267" t="str">
        <f>IF(OR(Is_Loading,LEN($A24)=0),"",SWDATA!Q9)</f>
        <v>-</v>
      </c>
      <c r="Y24" s="267" t="str">
        <f>IF(OR(Is_Loading,LEN($A24)=0),"",SWDATA!R9)</f>
        <v>-</v>
      </c>
      <c r="Z24" s="266">
        <f t="shared" si="158"/>
        <v>0</v>
      </c>
      <c r="AA24" s="266" t="str">
        <f>IF(OR(Is_Loading,LEN($A24)=0),"",SWDATA!T9)</f>
        <v>-</v>
      </c>
      <c r="AB24" s="267" t="str">
        <f>IF(OR(Is_Loading,LEN($A24)=0),"",SWDATA!U9)</f>
        <v>-</v>
      </c>
      <c r="AC24" s="267" t="str">
        <f>IF(OR(Is_Loading,LEN($A24)=0),"",SWDATA!V9)</f>
        <v>-</v>
      </c>
      <c r="AD24" s="266">
        <f t="shared" si="159"/>
        <v>0</v>
      </c>
      <c r="AE24" s="266" t="str">
        <f>IF(OR(Is_Loading,LEN($A24)=0),"",SWDATA!X9)</f>
        <v>-</v>
      </c>
      <c r="AF24" s="267" t="str">
        <f>IF(OR(Is_Loading,LEN($A24)=0),"",SWDATA!Y9)</f>
        <v>-</v>
      </c>
      <c r="AG24" s="267" t="str">
        <f>IF(OR(Is_Loading,LEN($A24)=0),"",SWDATA!Z9)</f>
        <v>-</v>
      </c>
      <c r="AH24" s="266">
        <f t="shared" si="160"/>
        <v>0</v>
      </c>
      <c r="AI24" s="266" t="str">
        <f>IF(OR(Is_Loading,LEN($A24)=0),"",SWDATA!AB9)</f>
        <v>-</v>
      </c>
      <c r="AJ24" s="267" t="str">
        <f>IF(OR(Is_Loading,LEN($A24)=0),"",SWDATA!AC9)</f>
        <v>-</v>
      </c>
      <c r="AK24" s="267" t="str">
        <f>IF(OR(Is_Loading,LEN($A24)=0),"",SWDATA!AD9)</f>
        <v>-</v>
      </c>
      <c r="AL24" s="266">
        <f t="shared" si="161"/>
        <v>0</v>
      </c>
      <c r="AM24" s="266" t="str">
        <f>IF(OR(Is_Loading,LEN($A24)=0),"",SWDATA!AF9)</f>
        <v>-</v>
      </c>
      <c r="AN24" s="267" t="str">
        <f>IF(OR(Is_Loading,LEN($A24)=0),"",SWDATA!AG9)</f>
        <v>-</v>
      </c>
      <c r="AO24" s="323" t="str">
        <f>IF(OR(Is_Loading,LEN($A24)=0),"",SWDATA!AH9)</f>
        <v>-</v>
      </c>
      <c r="AP24" s="320">
        <f t="shared" si="162"/>
        <v>0</v>
      </c>
      <c r="AQ24" s="266" t="str">
        <f>IF(OR(Is_Loading,LEN($A24)=0),"",SWDATA!AJ9)</f>
        <v>-</v>
      </c>
      <c r="AR24" s="267" t="str">
        <f>IF(OR(Is_Loading,LEN($A24)=0),"",SWDATA!AK9)</f>
        <v>-</v>
      </c>
      <c r="AS24" s="267" t="str">
        <f>IF(OR(Is_Loading,LEN($A24)=0),"",SWDATA!AL9)</f>
        <v>-</v>
      </c>
      <c r="AT24" s="266">
        <f t="shared" si="163"/>
        <v>0</v>
      </c>
      <c r="AU24" s="266" t="str">
        <f>IF(OR(Is_Loading,LEN($A24)=0),"",SWDATA!AN9)</f>
        <v>-</v>
      </c>
      <c r="AV24" s="267" t="str">
        <f>IF(OR(Is_Loading,LEN($A24)=0),"",SWDATA!AO9)</f>
        <v>-</v>
      </c>
      <c r="AW24" s="267" t="str">
        <f>IF(OR(Is_Loading,LEN($A24)=0),"",SWDATA!AP9)</f>
        <v>-</v>
      </c>
      <c r="AX24" s="266">
        <f t="shared" si="164"/>
        <v>0</v>
      </c>
      <c r="AY24" s="266" t="str">
        <f>IF(OR(Is_Loading,LEN($A24)=0),"",SWDATA!AR9)</f>
        <v>-</v>
      </c>
      <c r="AZ24" s="267" t="str">
        <f>IF(OR(Is_Loading,LEN($A24)=0),"",SWDATA!AS9)</f>
        <v>-</v>
      </c>
      <c r="BA24" s="267" t="str">
        <f>IF(OR(Is_Loading,LEN($A24)=0),"",SWDATA!AT9)</f>
        <v>-</v>
      </c>
      <c r="BB24" s="266">
        <f t="shared" si="165"/>
        <v>0</v>
      </c>
      <c r="BC24" s="266" t="str">
        <f>IF(OR(Is_Loading,LEN($A24)=0),"",SWDATA!AV9)</f>
        <v>-</v>
      </c>
      <c r="BD24" s="267" t="str">
        <f>IF(OR(Is_Loading,LEN($A24)=0),"",SWDATA!AW9)</f>
        <v>-</v>
      </c>
      <c r="BE24" s="323" t="str">
        <f>IF(OR(Is_Loading,LEN($A24)=0),"",SWDATA!AX9)</f>
        <v>-</v>
      </c>
      <c r="BF24" s="320">
        <f t="shared" si="166"/>
        <v>0</v>
      </c>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351"/>
      <c r="CO24" s="351"/>
      <c r="CP24" s="351"/>
      <c r="CQ24" s="351"/>
      <c r="CR24" s="351"/>
      <c r="CS24" s="351"/>
      <c r="CT24" s="351"/>
      <c r="CU24" s="351"/>
      <c r="CV24" s="351"/>
      <c r="CW24" s="351"/>
      <c r="CX24" s="351"/>
      <c r="CY24" s="351"/>
      <c r="CZ24" s="351"/>
      <c r="DA24" s="351"/>
      <c r="DB24" s="351"/>
      <c r="DC24" s="351"/>
      <c r="DD24" s="351"/>
      <c r="DE24" s="351"/>
      <c r="DF24" s="351"/>
      <c r="DG24" s="351"/>
      <c r="DH24" s="351"/>
      <c r="DI24" s="351"/>
      <c r="DJ24" s="351"/>
      <c r="DK24" s="351"/>
      <c r="DL24" s="351"/>
      <c r="DM24" s="351"/>
      <c r="DN24" s="351"/>
      <c r="DS24" s="372"/>
      <c r="DT24" s="374"/>
      <c r="DU24" s="375"/>
      <c r="DV24" s="375"/>
      <c r="DW24" s="375"/>
      <c r="DX24" s="375">
        <v>1</v>
      </c>
      <c r="DY24" s="375">
        <f t="shared" si="167"/>
        <v>0</v>
      </c>
      <c r="DZ24" s="375">
        <f t="shared" si="168"/>
        <v>0</v>
      </c>
      <c r="EA24" s="375">
        <f t="shared" si="169"/>
        <v>1</v>
      </c>
      <c r="EB24" s="375">
        <f t="shared" si="170"/>
        <v>0</v>
      </c>
      <c r="EC24" s="375">
        <f t="shared" si="171"/>
        <v>0</v>
      </c>
      <c r="ED24" s="375">
        <f t="shared" si="172"/>
        <v>1</v>
      </c>
      <c r="EE24" s="375">
        <f t="shared" si="173"/>
        <v>0</v>
      </c>
      <c r="EF24" s="375">
        <f t="shared" si="174"/>
        <v>0</v>
      </c>
      <c r="EG24" s="375">
        <f t="shared" si="175"/>
        <v>1</v>
      </c>
      <c r="EH24" s="375">
        <f t="shared" si="176"/>
        <v>0</v>
      </c>
      <c r="EI24" s="375">
        <f t="shared" si="177"/>
        <v>0</v>
      </c>
      <c r="EJ24" s="375">
        <f t="shared" si="178"/>
        <v>1</v>
      </c>
      <c r="EK24" s="375">
        <f t="shared" si="179"/>
        <v>0</v>
      </c>
      <c r="EL24" s="375">
        <f t="shared" si="180"/>
        <v>0</v>
      </c>
      <c r="EM24" s="375">
        <f t="shared" si="181"/>
        <v>1</v>
      </c>
      <c r="EN24" s="375">
        <f t="shared" si="182"/>
        <v>0</v>
      </c>
      <c r="EO24" s="375">
        <f t="shared" si="183"/>
        <v>0</v>
      </c>
      <c r="EP24" s="375">
        <f t="shared" si="184"/>
        <v>1</v>
      </c>
      <c r="EQ24" s="375">
        <f t="shared" si="185"/>
        <v>0</v>
      </c>
      <c r="ER24" s="375">
        <f t="shared" si="186"/>
        <v>0</v>
      </c>
      <c r="ES24" s="375">
        <f t="shared" si="187"/>
        <v>1</v>
      </c>
      <c r="ET24" s="375">
        <f t="shared" si="188"/>
        <v>0</v>
      </c>
      <c r="EU24" s="375">
        <f t="shared" si="189"/>
        <v>0</v>
      </c>
      <c r="EV24" s="375">
        <f t="shared" si="190"/>
        <v>1</v>
      </c>
      <c r="EW24" s="375">
        <f t="shared" si="191"/>
        <v>0</v>
      </c>
      <c r="EX24" s="375">
        <f t="shared" si="192"/>
        <v>0</v>
      </c>
      <c r="EY24" s="375">
        <f t="shared" si="193"/>
        <v>1</v>
      </c>
      <c r="EZ24" s="375">
        <f t="shared" si="194"/>
        <v>0</v>
      </c>
      <c r="FA24" s="375">
        <f t="shared" si="195"/>
        <v>0</v>
      </c>
      <c r="FB24" s="375">
        <f t="shared" si="196"/>
        <v>1</v>
      </c>
      <c r="FC24" s="375">
        <f t="shared" si="197"/>
        <v>0</v>
      </c>
      <c r="FD24" s="375">
        <f t="shared" si="198"/>
        <v>0</v>
      </c>
      <c r="FE24" s="376"/>
      <c r="FF24" s="372"/>
      <c r="FG24" s="372"/>
      <c r="FH24" s="372"/>
      <c r="FI24" s="372"/>
      <c r="FJ24" s="372"/>
      <c r="FK24" s="372"/>
      <c r="FL24" s="372"/>
      <c r="FM24" s="372"/>
      <c r="FN24" s="372"/>
      <c r="FO24" s="372"/>
      <c r="FP24" s="372"/>
      <c r="FQ24" s="372"/>
      <c r="FR24" s="372"/>
      <c r="FS24" s="372"/>
      <c r="FT24" s="372"/>
      <c r="FU24" s="372"/>
      <c r="FV24" s="372"/>
      <c r="FW24" s="372"/>
      <c r="FX24" s="372"/>
      <c r="FY24" s="372"/>
      <c r="FZ24" s="372"/>
      <c r="GA24" s="372"/>
      <c r="GB24" s="372"/>
      <c r="GC24" s="372"/>
      <c r="GD24" s="372"/>
      <c r="GE24" s="372"/>
      <c r="GF24" s="372"/>
      <c r="GG24" s="372"/>
      <c r="GH24" s="372"/>
      <c r="GI24" s="372"/>
      <c r="GJ24" s="372"/>
      <c r="GK24" s="372"/>
      <c r="GL24" s="372"/>
      <c r="GM24" s="372"/>
      <c r="GN24" s="372"/>
      <c r="GO24" s="372"/>
      <c r="GP24" s="372"/>
      <c r="GQ24" s="372"/>
      <c r="GR24" s="372"/>
      <c r="GS24" s="372"/>
      <c r="GT24" s="372"/>
      <c r="GU24" s="372"/>
      <c r="GV24" s="372"/>
      <c r="GW24" s="372"/>
      <c r="GX24" s="372"/>
      <c r="GY24" s="372"/>
      <c r="GZ24" s="372"/>
      <c r="HA24" s="372"/>
      <c r="HB24" s="372"/>
      <c r="HC24" s="372"/>
    </row>
    <row r="25" spans="1:211" s="373" customFormat="1" ht="15" customHeight="1" x14ac:dyDescent="0.2">
      <c r="A25" s="366" t="str">
        <f>SWDATA!O10</f>
        <v>1_PARENT00001_DMOPEN_INDEPENDENT:CATALOGDETAIL:UNITS:No Perspective:default:Live:0</v>
      </c>
      <c r="B25" s="366">
        <f>SWDATA!M10</f>
        <v>0</v>
      </c>
      <c r="C25" s="351">
        <f>IF(AND(SWDATA!M10=1,SWDATA!Q10="promotions"),SWDATA!P10,0)</f>
        <v>0</v>
      </c>
      <c r="D25" s="367">
        <f>ROW(SWDATA!M10)</f>
        <v>10</v>
      </c>
      <c r="E25" s="368">
        <f t="shared" si="153"/>
        <v>0</v>
      </c>
      <c r="F25" s="369">
        <f t="shared" si="154"/>
        <v>1</v>
      </c>
      <c r="G25" s="366" t="str">
        <f t="shared" si="155"/>
        <v>U</v>
      </c>
      <c r="H25" s="370"/>
      <c r="I25" s="373" t="str">
        <f>SWDATA!E10</f>
        <v>PARENT00001</v>
      </c>
      <c r="J25" s="238" t="str">
        <f t="shared" si="156"/>
        <v>1_PARENT00001_DMOPEN_INDEPENDENT:CATALOGDETAIL:UNITS:No Perspective:default:Live:0</v>
      </c>
      <c r="K25" s="239" t="str">
        <f t="shared" si="69"/>
        <v>U</v>
      </c>
      <c r="L25" s="342"/>
      <c r="M25" s="345"/>
      <c r="N25" s="340" t="str">
        <f>IF(LEN(SWDATA!F10)=0,"",N24)</f>
        <v>D876-GP210DB~~GP210DB</v>
      </c>
      <c r="O25" s="296" t="str">
        <f>IF(LEN(SWDATA!G10)=0,"",O24)</f>
        <v>074-650000~~WESTCON EQUIP &amp; RENTALS</v>
      </c>
      <c r="P25" s="297" t="str">
        <f>IF(LEN(SWDATA!C10)=0,"",SWDATA!C10)</f>
        <v>Last Month Regional CBP Adj (Units)</v>
      </c>
      <c r="Q25" s="312" t="str">
        <f t="shared" si="157"/>
        <v>Last Month Regional CBP Adj (Units)</v>
      </c>
      <c r="R25" s="223" t="s">
        <v>261</v>
      </c>
      <c r="S25" s="224"/>
      <c r="T25" s="224"/>
      <c r="U25" s="264" t="s">
        <v>628</v>
      </c>
      <c r="V25" s="205" t="s">
        <v>221</v>
      </c>
      <c r="W25" s="266" t="str">
        <f>IF(OR(Is_Loading,LEN($A25)=0),"",SWDATA!P10)</f>
        <v>-</v>
      </c>
      <c r="X25" s="267" t="str">
        <f>IF(OR(Is_Loading,LEN($A25)=0),"",SWDATA!Q10)</f>
        <v>-</v>
      </c>
      <c r="Y25" s="267" t="str">
        <f>IF(OR(Is_Loading,LEN($A25)=0),"",SWDATA!R10)</f>
        <v>-</v>
      </c>
      <c r="Z25" s="266">
        <f t="shared" si="158"/>
        <v>0</v>
      </c>
      <c r="AA25" s="266" t="str">
        <f>IF(OR(Is_Loading,LEN($A25)=0),"",SWDATA!T10)</f>
        <v>-</v>
      </c>
      <c r="AB25" s="267" t="str">
        <f>IF(OR(Is_Loading,LEN($A25)=0),"",SWDATA!U10)</f>
        <v>-</v>
      </c>
      <c r="AC25" s="267" t="str">
        <f>IF(OR(Is_Loading,LEN($A25)=0),"",SWDATA!V10)</f>
        <v>-</v>
      </c>
      <c r="AD25" s="266">
        <f t="shared" si="159"/>
        <v>0</v>
      </c>
      <c r="AE25" s="266" t="str">
        <f>IF(OR(Is_Loading,LEN($A25)=0),"",SWDATA!X10)</f>
        <v>-</v>
      </c>
      <c r="AF25" s="267" t="str">
        <f>IF(OR(Is_Loading,LEN($A25)=0),"",SWDATA!Y10)</f>
        <v>-</v>
      </c>
      <c r="AG25" s="267" t="str">
        <f>IF(OR(Is_Loading,LEN($A25)=0),"",SWDATA!Z10)</f>
        <v>-</v>
      </c>
      <c r="AH25" s="266">
        <f t="shared" si="160"/>
        <v>0</v>
      </c>
      <c r="AI25" s="266" t="str">
        <f>IF(OR(Is_Loading,LEN($A25)=0),"",SWDATA!AB10)</f>
        <v>-</v>
      </c>
      <c r="AJ25" s="267" t="str">
        <f>IF(OR(Is_Loading,LEN($A25)=0),"",SWDATA!AC10)</f>
        <v>-</v>
      </c>
      <c r="AK25" s="267" t="str">
        <f>IF(OR(Is_Loading,LEN($A25)=0),"",SWDATA!AD10)</f>
        <v>-</v>
      </c>
      <c r="AL25" s="266">
        <f t="shared" si="161"/>
        <v>0</v>
      </c>
      <c r="AM25" s="266" t="str">
        <f>IF(OR(Is_Loading,LEN($A25)=0),"",SWDATA!AF10)</f>
        <v>-</v>
      </c>
      <c r="AN25" s="267" t="str">
        <f>IF(OR(Is_Loading,LEN($A25)=0),"",SWDATA!AG10)</f>
        <v>-</v>
      </c>
      <c r="AO25" s="323" t="str">
        <f>IF(OR(Is_Loading,LEN($A25)=0),"",SWDATA!AH10)</f>
        <v>-</v>
      </c>
      <c r="AP25" s="320">
        <f t="shared" si="162"/>
        <v>0</v>
      </c>
      <c r="AQ25" s="266" t="str">
        <f>IF(OR(Is_Loading,LEN($A25)=0),"",SWDATA!AJ10)</f>
        <v>-</v>
      </c>
      <c r="AR25" s="267" t="str">
        <f>IF(OR(Is_Loading,LEN($A25)=0),"",SWDATA!AK10)</f>
        <v>-</v>
      </c>
      <c r="AS25" s="267" t="str">
        <f>IF(OR(Is_Loading,LEN($A25)=0),"",SWDATA!AL10)</f>
        <v>-</v>
      </c>
      <c r="AT25" s="266">
        <f t="shared" si="163"/>
        <v>0</v>
      </c>
      <c r="AU25" s="266" t="str">
        <f>IF(OR(Is_Loading,LEN($A25)=0),"",SWDATA!AN10)</f>
        <v>-</v>
      </c>
      <c r="AV25" s="267" t="str">
        <f>IF(OR(Is_Loading,LEN($A25)=0),"",SWDATA!AO10)</f>
        <v>-</v>
      </c>
      <c r="AW25" s="267" t="str">
        <f>IF(OR(Is_Loading,LEN($A25)=0),"",SWDATA!AP10)</f>
        <v>-</v>
      </c>
      <c r="AX25" s="266">
        <f t="shared" si="164"/>
        <v>0</v>
      </c>
      <c r="AY25" s="266" t="str">
        <f>IF(OR(Is_Loading,LEN($A25)=0),"",SWDATA!AR10)</f>
        <v>-</v>
      </c>
      <c r="AZ25" s="267" t="str">
        <f>IF(OR(Is_Loading,LEN($A25)=0),"",SWDATA!AS10)</f>
        <v>-</v>
      </c>
      <c r="BA25" s="267" t="str">
        <f>IF(OR(Is_Loading,LEN($A25)=0),"",SWDATA!AT10)</f>
        <v>-</v>
      </c>
      <c r="BB25" s="266">
        <f t="shared" si="165"/>
        <v>0</v>
      </c>
      <c r="BC25" s="266" t="str">
        <f>IF(OR(Is_Loading,LEN($A25)=0),"",SWDATA!AV10)</f>
        <v>-</v>
      </c>
      <c r="BD25" s="267" t="str">
        <f>IF(OR(Is_Loading,LEN($A25)=0),"",SWDATA!AW10)</f>
        <v>-</v>
      </c>
      <c r="BE25" s="323" t="str">
        <f>IF(OR(Is_Loading,LEN($A25)=0),"",SWDATA!AX10)</f>
        <v>-</v>
      </c>
      <c r="BF25" s="320">
        <f t="shared" si="166"/>
        <v>0</v>
      </c>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351"/>
      <c r="CO25" s="351"/>
      <c r="CP25" s="351"/>
      <c r="CQ25" s="351"/>
      <c r="CR25" s="351"/>
      <c r="CS25" s="351"/>
      <c r="CT25" s="351"/>
      <c r="CU25" s="351"/>
      <c r="CV25" s="351"/>
      <c r="CW25" s="351"/>
      <c r="CX25" s="351"/>
      <c r="CY25" s="351"/>
      <c r="CZ25" s="351"/>
      <c r="DA25" s="351"/>
      <c r="DB25" s="351"/>
      <c r="DC25" s="351"/>
      <c r="DD25" s="351"/>
      <c r="DE25" s="351"/>
      <c r="DF25" s="351"/>
      <c r="DG25" s="351"/>
      <c r="DH25" s="351"/>
      <c r="DI25" s="351"/>
      <c r="DJ25" s="351"/>
      <c r="DK25" s="351"/>
      <c r="DL25" s="351"/>
      <c r="DM25" s="351"/>
      <c r="DN25" s="351"/>
      <c r="DS25" s="372"/>
      <c r="DT25" s="374"/>
      <c r="DU25" s="375"/>
      <c r="DV25" s="375"/>
      <c r="DW25" s="375"/>
      <c r="DX25" s="375">
        <v>1</v>
      </c>
      <c r="DY25" s="375">
        <f t="shared" si="167"/>
        <v>0</v>
      </c>
      <c r="DZ25" s="375">
        <f t="shared" si="168"/>
        <v>0</v>
      </c>
      <c r="EA25" s="375">
        <f t="shared" si="169"/>
        <v>1</v>
      </c>
      <c r="EB25" s="375">
        <f t="shared" si="170"/>
        <v>0</v>
      </c>
      <c r="EC25" s="375">
        <f t="shared" si="171"/>
        <v>0</v>
      </c>
      <c r="ED25" s="375">
        <f t="shared" si="172"/>
        <v>1</v>
      </c>
      <c r="EE25" s="375">
        <f t="shared" si="173"/>
        <v>0</v>
      </c>
      <c r="EF25" s="375">
        <f t="shared" si="174"/>
        <v>0</v>
      </c>
      <c r="EG25" s="375">
        <f t="shared" si="175"/>
        <v>1</v>
      </c>
      <c r="EH25" s="375">
        <f t="shared" si="176"/>
        <v>0</v>
      </c>
      <c r="EI25" s="375">
        <f t="shared" si="177"/>
        <v>0</v>
      </c>
      <c r="EJ25" s="375">
        <f t="shared" si="178"/>
        <v>1</v>
      </c>
      <c r="EK25" s="375">
        <f t="shared" si="179"/>
        <v>0</v>
      </c>
      <c r="EL25" s="375">
        <f t="shared" si="180"/>
        <v>0</v>
      </c>
      <c r="EM25" s="375">
        <f t="shared" si="181"/>
        <v>1</v>
      </c>
      <c r="EN25" s="375">
        <f t="shared" si="182"/>
        <v>0</v>
      </c>
      <c r="EO25" s="375">
        <f t="shared" si="183"/>
        <v>0</v>
      </c>
      <c r="EP25" s="375">
        <f t="shared" si="184"/>
        <v>1</v>
      </c>
      <c r="EQ25" s="375">
        <f t="shared" si="185"/>
        <v>0</v>
      </c>
      <c r="ER25" s="375">
        <f t="shared" si="186"/>
        <v>0</v>
      </c>
      <c r="ES25" s="375">
        <f t="shared" si="187"/>
        <v>1</v>
      </c>
      <c r="ET25" s="375">
        <f t="shared" si="188"/>
        <v>0</v>
      </c>
      <c r="EU25" s="375">
        <f t="shared" si="189"/>
        <v>0</v>
      </c>
      <c r="EV25" s="375">
        <f t="shared" si="190"/>
        <v>1</v>
      </c>
      <c r="EW25" s="375">
        <f t="shared" si="191"/>
        <v>0</v>
      </c>
      <c r="EX25" s="375">
        <f t="shared" si="192"/>
        <v>0</v>
      </c>
      <c r="EY25" s="375">
        <f t="shared" si="193"/>
        <v>1</v>
      </c>
      <c r="EZ25" s="375">
        <f t="shared" si="194"/>
        <v>0</v>
      </c>
      <c r="FA25" s="375">
        <f t="shared" si="195"/>
        <v>0</v>
      </c>
      <c r="FB25" s="375">
        <f t="shared" si="196"/>
        <v>1</v>
      </c>
      <c r="FC25" s="375">
        <f t="shared" si="197"/>
        <v>0</v>
      </c>
      <c r="FD25" s="375">
        <f t="shared" si="198"/>
        <v>0</v>
      </c>
      <c r="FE25" s="376"/>
      <c r="FF25" s="372"/>
      <c r="FG25" s="372"/>
      <c r="FH25" s="372"/>
      <c r="FI25" s="372"/>
      <c r="FJ25" s="372"/>
      <c r="FK25" s="372"/>
      <c r="FL25" s="372"/>
      <c r="FM25" s="372"/>
      <c r="FN25" s="372"/>
      <c r="FO25" s="372"/>
      <c r="FP25" s="372"/>
      <c r="FQ25" s="372"/>
      <c r="FR25" s="372"/>
      <c r="FS25" s="372"/>
      <c r="FT25" s="372"/>
      <c r="FU25" s="372"/>
      <c r="FV25" s="372"/>
      <c r="FW25" s="372"/>
      <c r="FX25" s="372"/>
      <c r="FY25" s="372"/>
      <c r="FZ25" s="372"/>
      <c r="GA25" s="372"/>
      <c r="GB25" s="372"/>
      <c r="GC25" s="372"/>
      <c r="GD25" s="372"/>
      <c r="GE25" s="372"/>
      <c r="GF25" s="372"/>
      <c r="GG25" s="372"/>
      <c r="GH25" s="372"/>
      <c r="GI25" s="372"/>
      <c r="GJ25" s="372"/>
      <c r="GK25" s="372"/>
      <c r="GL25" s="372"/>
      <c r="GM25" s="372"/>
      <c r="GN25" s="372"/>
      <c r="GO25" s="372"/>
      <c r="GP25" s="372"/>
      <c r="GQ25" s="372"/>
      <c r="GR25" s="372"/>
      <c r="GS25" s="372"/>
      <c r="GT25" s="372"/>
      <c r="GU25" s="372"/>
      <c r="GV25" s="372"/>
      <c r="GW25" s="372"/>
      <c r="GX25" s="372"/>
      <c r="GY25" s="372"/>
      <c r="GZ25" s="372"/>
      <c r="HA25" s="372"/>
      <c r="HB25" s="372"/>
      <c r="HC25" s="372"/>
    </row>
    <row r="26" spans="1:211" s="373" customFormat="1" ht="15" customHeight="1" x14ac:dyDescent="0.2">
      <c r="A26" s="366" t="str">
        <f>SWDATA!O11</f>
        <v>1_PARENT00001_DMOPEN_INDEPENDENT:CATALOGDETAIL:UNITS:No Perspective:default:Live:0</v>
      </c>
      <c r="B26" s="366">
        <f>SWDATA!M11</f>
        <v>0</v>
      </c>
      <c r="C26" s="351">
        <f>IF(AND(SWDATA!M11=1,SWDATA!Q11="promotions"),SWDATA!P11,0)</f>
        <v>0</v>
      </c>
      <c r="D26" s="367">
        <f>ROW(SWDATA!M11)</f>
        <v>11</v>
      </c>
      <c r="E26" s="368">
        <f t="shared" si="153"/>
        <v>0</v>
      </c>
      <c r="F26" s="369">
        <f t="shared" si="154"/>
        <v>1</v>
      </c>
      <c r="G26" s="366" t="str">
        <f t="shared" si="155"/>
        <v>U</v>
      </c>
      <c r="H26" s="370"/>
      <c r="I26" s="373" t="str">
        <f>SWDATA!E11</f>
        <v>PARENT00001</v>
      </c>
      <c r="J26" s="238" t="str">
        <f t="shared" si="156"/>
        <v>1_PARENT00001_DMOPEN_INDEPENDENT:CATALOGDETAIL:UNITS:No Perspective:default:Live:0</v>
      </c>
      <c r="K26" s="239" t="str">
        <f t="shared" si="69"/>
        <v>U</v>
      </c>
      <c r="L26" s="342"/>
      <c r="M26" s="345"/>
      <c r="N26" s="340" t="str">
        <f>IF(LEN(SWDATA!F11)=0,"",N25)</f>
        <v>D876-GP210DB~~GP210DB</v>
      </c>
      <c r="O26" s="296" t="str">
        <f>IF(LEN(SWDATA!G11)=0,"",O25)</f>
        <v>074-650000~~WESTCON EQUIP &amp; RENTALS</v>
      </c>
      <c r="P26" s="297" t="str">
        <f>IF(LEN(SWDATA!C11)=0,"",SWDATA!C11)</f>
        <v>Regional Confirm CBP (Units)</v>
      </c>
      <c r="Q26" s="312" t="str">
        <f t="shared" si="157"/>
        <v>Regional Confirm CBP (Units)</v>
      </c>
      <c r="R26" s="223" t="s">
        <v>261</v>
      </c>
      <c r="S26" s="224"/>
      <c r="T26" s="224"/>
      <c r="U26" s="264" t="s">
        <v>596</v>
      </c>
      <c r="V26" s="205" t="s">
        <v>221</v>
      </c>
      <c r="W26" s="266" t="str">
        <f>IF(OR(Is_Loading,LEN($A26)=0),"",SWDATA!P11)</f>
        <v>-</v>
      </c>
      <c r="X26" s="267" t="str">
        <f>IF(OR(Is_Loading,LEN($A26)=0),"",SWDATA!Q11)</f>
        <v>-</v>
      </c>
      <c r="Y26" s="267" t="str">
        <f>IF(OR(Is_Loading,LEN($A26)=0),"",SWDATA!R11)</f>
        <v>-</v>
      </c>
      <c r="Z26" s="266">
        <f t="shared" si="158"/>
        <v>0</v>
      </c>
      <c r="AA26" s="266" t="str">
        <f>IF(OR(Is_Loading,LEN($A26)=0),"",SWDATA!T11)</f>
        <v>-</v>
      </c>
      <c r="AB26" s="267" t="str">
        <f>IF(OR(Is_Loading,LEN($A26)=0),"",SWDATA!U11)</f>
        <v>-</v>
      </c>
      <c r="AC26" s="267" t="str">
        <f>IF(OR(Is_Loading,LEN($A26)=0),"",SWDATA!V11)</f>
        <v>-</v>
      </c>
      <c r="AD26" s="266">
        <f t="shared" si="159"/>
        <v>0</v>
      </c>
      <c r="AE26" s="266" t="str">
        <f>IF(OR(Is_Loading,LEN($A26)=0),"",SWDATA!X11)</f>
        <v>-</v>
      </c>
      <c r="AF26" s="267" t="str">
        <f>IF(OR(Is_Loading,LEN($A26)=0),"",SWDATA!Y11)</f>
        <v>-</v>
      </c>
      <c r="AG26" s="267" t="str">
        <f>IF(OR(Is_Loading,LEN($A26)=0),"",SWDATA!Z11)</f>
        <v>-</v>
      </c>
      <c r="AH26" s="266">
        <f t="shared" si="160"/>
        <v>0</v>
      </c>
      <c r="AI26" s="266" t="str">
        <f>IF(OR(Is_Loading,LEN($A26)=0),"",SWDATA!AB11)</f>
        <v>-</v>
      </c>
      <c r="AJ26" s="267" t="str">
        <f>IF(OR(Is_Loading,LEN($A26)=0),"",SWDATA!AC11)</f>
        <v>-</v>
      </c>
      <c r="AK26" s="267" t="str">
        <f>IF(OR(Is_Loading,LEN($A26)=0),"",SWDATA!AD11)</f>
        <v>-</v>
      </c>
      <c r="AL26" s="266">
        <f t="shared" si="161"/>
        <v>0</v>
      </c>
      <c r="AM26" s="266" t="str">
        <f>IF(OR(Is_Loading,LEN($A26)=0),"",SWDATA!AF11)</f>
        <v>-</v>
      </c>
      <c r="AN26" s="267" t="str">
        <f>IF(OR(Is_Loading,LEN($A26)=0),"",SWDATA!AG11)</f>
        <v>-</v>
      </c>
      <c r="AO26" s="323" t="str">
        <f>IF(OR(Is_Loading,LEN($A26)=0),"",SWDATA!AH11)</f>
        <v>-</v>
      </c>
      <c r="AP26" s="320">
        <f t="shared" si="162"/>
        <v>0</v>
      </c>
      <c r="AQ26" s="266" t="str">
        <f>IF(OR(Is_Loading,LEN($A26)=0),"",SWDATA!AJ11)</f>
        <v>-</v>
      </c>
      <c r="AR26" s="267" t="str">
        <f>IF(OR(Is_Loading,LEN($A26)=0),"",SWDATA!AK11)</f>
        <v>-</v>
      </c>
      <c r="AS26" s="267" t="str">
        <f>IF(OR(Is_Loading,LEN($A26)=0),"",SWDATA!AL11)</f>
        <v>-</v>
      </c>
      <c r="AT26" s="266">
        <f t="shared" si="163"/>
        <v>0</v>
      </c>
      <c r="AU26" s="266" t="str">
        <f>IF(OR(Is_Loading,LEN($A26)=0),"",SWDATA!AN11)</f>
        <v>-</v>
      </c>
      <c r="AV26" s="267" t="str">
        <f>IF(OR(Is_Loading,LEN($A26)=0),"",SWDATA!AO11)</f>
        <v>-</v>
      </c>
      <c r="AW26" s="267" t="str">
        <f>IF(OR(Is_Loading,LEN($A26)=0),"",SWDATA!AP11)</f>
        <v>-</v>
      </c>
      <c r="AX26" s="266">
        <f t="shared" si="164"/>
        <v>0</v>
      </c>
      <c r="AY26" s="266" t="str">
        <f>IF(OR(Is_Loading,LEN($A26)=0),"",SWDATA!AR11)</f>
        <v>-</v>
      </c>
      <c r="AZ26" s="267" t="str">
        <f>IF(OR(Is_Loading,LEN($A26)=0),"",SWDATA!AS11)</f>
        <v>-</v>
      </c>
      <c r="BA26" s="267" t="str">
        <f>IF(OR(Is_Loading,LEN($A26)=0),"",SWDATA!AT11)</f>
        <v>-</v>
      </c>
      <c r="BB26" s="266">
        <f t="shared" si="165"/>
        <v>0</v>
      </c>
      <c r="BC26" s="266" t="str">
        <f>IF(OR(Is_Loading,LEN($A26)=0),"",SWDATA!AV11)</f>
        <v>-</v>
      </c>
      <c r="BD26" s="267" t="str">
        <f>IF(OR(Is_Loading,LEN($A26)=0),"",SWDATA!AW11)</f>
        <v>-</v>
      </c>
      <c r="BE26" s="323" t="str">
        <f>IF(OR(Is_Loading,LEN($A26)=0),"",SWDATA!AX11)</f>
        <v>-</v>
      </c>
      <c r="BF26" s="320">
        <f t="shared" si="166"/>
        <v>0</v>
      </c>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351"/>
      <c r="CO26" s="351"/>
      <c r="CP26" s="351"/>
      <c r="CQ26" s="351"/>
      <c r="CR26" s="351"/>
      <c r="CS26" s="351"/>
      <c r="CT26" s="351"/>
      <c r="CU26" s="351"/>
      <c r="CV26" s="351"/>
      <c r="CW26" s="351"/>
      <c r="CX26" s="351"/>
      <c r="CY26" s="351"/>
      <c r="CZ26" s="351"/>
      <c r="DA26" s="351"/>
      <c r="DB26" s="351"/>
      <c r="DC26" s="351"/>
      <c r="DD26" s="351"/>
      <c r="DE26" s="351"/>
      <c r="DF26" s="351"/>
      <c r="DG26" s="351"/>
      <c r="DH26" s="351"/>
      <c r="DI26" s="351"/>
      <c r="DJ26" s="351"/>
      <c r="DK26" s="351"/>
      <c r="DL26" s="351"/>
      <c r="DM26" s="351"/>
      <c r="DN26" s="351"/>
      <c r="DS26" s="372"/>
      <c r="DT26" s="374"/>
      <c r="DU26" s="375"/>
      <c r="DV26" s="375"/>
      <c r="DW26" s="375"/>
      <c r="DX26" s="375">
        <v>1</v>
      </c>
      <c r="DY26" s="375">
        <f t="shared" si="167"/>
        <v>0</v>
      </c>
      <c r="DZ26" s="375">
        <f t="shared" si="168"/>
        <v>0</v>
      </c>
      <c r="EA26" s="375">
        <f t="shared" si="169"/>
        <v>1</v>
      </c>
      <c r="EB26" s="375">
        <f t="shared" si="170"/>
        <v>0</v>
      </c>
      <c r="EC26" s="375">
        <f t="shared" si="171"/>
        <v>0</v>
      </c>
      <c r="ED26" s="375">
        <f t="shared" si="172"/>
        <v>1</v>
      </c>
      <c r="EE26" s="375">
        <f t="shared" si="173"/>
        <v>0</v>
      </c>
      <c r="EF26" s="375">
        <f t="shared" si="174"/>
        <v>0</v>
      </c>
      <c r="EG26" s="375">
        <f t="shared" si="175"/>
        <v>1</v>
      </c>
      <c r="EH26" s="375">
        <f t="shared" si="176"/>
        <v>0</v>
      </c>
      <c r="EI26" s="375">
        <f t="shared" si="177"/>
        <v>0</v>
      </c>
      <c r="EJ26" s="375">
        <f t="shared" si="178"/>
        <v>1</v>
      </c>
      <c r="EK26" s="375">
        <f t="shared" si="179"/>
        <v>0</v>
      </c>
      <c r="EL26" s="375">
        <f t="shared" si="180"/>
        <v>0</v>
      </c>
      <c r="EM26" s="375">
        <f t="shared" si="181"/>
        <v>1</v>
      </c>
      <c r="EN26" s="375">
        <f t="shared" si="182"/>
        <v>0</v>
      </c>
      <c r="EO26" s="375">
        <f t="shared" si="183"/>
        <v>0</v>
      </c>
      <c r="EP26" s="375">
        <f t="shared" si="184"/>
        <v>1</v>
      </c>
      <c r="EQ26" s="375">
        <f t="shared" si="185"/>
        <v>0</v>
      </c>
      <c r="ER26" s="375">
        <f t="shared" si="186"/>
        <v>0</v>
      </c>
      <c r="ES26" s="375">
        <f t="shared" si="187"/>
        <v>1</v>
      </c>
      <c r="ET26" s="375">
        <f t="shared" si="188"/>
        <v>0</v>
      </c>
      <c r="EU26" s="375">
        <f t="shared" si="189"/>
        <v>0</v>
      </c>
      <c r="EV26" s="375">
        <f t="shared" si="190"/>
        <v>1</v>
      </c>
      <c r="EW26" s="375">
        <f t="shared" si="191"/>
        <v>0</v>
      </c>
      <c r="EX26" s="375">
        <f t="shared" si="192"/>
        <v>0</v>
      </c>
      <c r="EY26" s="375">
        <f t="shared" si="193"/>
        <v>1</v>
      </c>
      <c r="EZ26" s="375">
        <f t="shared" si="194"/>
        <v>0</v>
      </c>
      <c r="FA26" s="375">
        <f t="shared" si="195"/>
        <v>0</v>
      </c>
      <c r="FB26" s="375">
        <f t="shared" si="196"/>
        <v>1</v>
      </c>
      <c r="FC26" s="375">
        <f t="shared" si="197"/>
        <v>0</v>
      </c>
      <c r="FD26" s="375">
        <f t="shared" si="198"/>
        <v>0</v>
      </c>
      <c r="FE26" s="376"/>
      <c r="FF26" s="372"/>
      <c r="FG26" s="372"/>
      <c r="FH26" s="372"/>
      <c r="FI26" s="372"/>
      <c r="FJ26" s="372"/>
      <c r="FK26" s="372"/>
      <c r="FL26" s="372"/>
      <c r="FM26" s="372"/>
      <c r="FN26" s="372"/>
      <c r="FO26" s="372"/>
      <c r="FP26" s="372"/>
      <c r="FQ26" s="372"/>
      <c r="FR26" s="372"/>
      <c r="FS26" s="372"/>
      <c r="FT26" s="372"/>
      <c r="FU26" s="372"/>
      <c r="FV26" s="372"/>
      <c r="FW26" s="372"/>
      <c r="FX26" s="372"/>
      <c r="FY26" s="372"/>
      <c r="FZ26" s="372"/>
      <c r="GA26" s="372"/>
      <c r="GB26" s="372"/>
      <c r="GC26" s="372"/>
      <c r="GD26" s="372"/>
      <c r="GE26" s="372"/>
      <c r="GF26" s="372"/>
      <c r="GG26" s="372"/>
      <c r="GH26" s="372"/>
      <c r="GI26" s="372"/>
      <c r="GJ26" s="372"/>
      <c r="GK26" s="372"/>
      <c r="GL26" s="372"/>
      <c r="GM26" s="372"/>
      <c r="GN26" s="372"/>
      <c r="GO26" s="372"/>
      <c r="GP26" s="372"/>
      <c r="GQ26" s="372"/>
      <c r="GR26" s="372"/>
      <c r="GS26" s="372"/>
      <c r="GT26" s="372"/>
      <c r="GU26" s="372"/>
      <c r="GV26" s="372"/>
      <c r="GW26" s="372"/>
      <c r="GX26" s="372"/>
      <c r="GY26" s="372"/>
      <c r="GZ26" s="372"/>
      <c r="HA26" s="372"/>
      <c r="HB26" s="372"/>
      <c r="HC26" s="372"/>
    </row>
    <row r="27" spans="1:211" s="373" customFormat="1" ht="15" customHeight="1" x14ac:dyDescent="0.2">
      <c r="A27" s="366" t="str">
        <f>SWDATA!O12</f>
        <v>1_PARENT00001_DMOPEN_INDEPENDENT:CATALOGDETAIL:UNITS:No Perspective:default:Live:0</v>
      </c>
      <c r="B27" s="366">
        <f>SWDATA!M12</f>
        <v>1</v>
      </c>
      <c r="C27" s="351">
        <f>IF(AND(SWDATA!M12=1,SWDATA!Q12="promotions"),SWDATA!P12,0)</f>
        <v>0</v>
      </c>
      <c r="D27" s="367">
        <f>ROW(SWDATA!M12)</f>
        <v>12</v>
      </c>
      <c r="E27" s="368">
        <f ca="1">IF(AND(B27=1,UPPER(HLOOKUP(D27+14,'Metrics &amp; Attributes View'!$13:$31,19,0))&lt;&gt;"SBOM"),1,0)</f>
        <v>1</v>
      </c>
      <c r="F27" s="369">
        <f t="shared" si="154"/>
        <v>1</v>
      </c>
      <c r="G27" s="366" t="str">
        <f t="shared" si="155"/>
        <v>U</v>
      </c>
      <c r="H27" s="370"/>
      <c r="I27" s="373" t="str">
        <f>SWDATA!E12</f>
        <v>PARENT00001</v>
      </c>
      <c r="J27" s="238" t="str">
        <f t="shared" si="156"/>
        <v>1_PARENT00001_DMOPEN_INDEPENDENT:CATALOGDETAIL:UNITS:No Perspective:default:Live:0</v>
      </c>
      <c r="K27" s="239" t="str">
        <f t="shared" si="69"/>
        <v>U</v>
      </c>
      <c r="L27" s="342"/>
      <c r="M27" s="345"/>
      <c r="N27" s="340" t="str">
        <f>IF(LEN(SWDATA!F12)=0,"",N26)</f>
        <v>D876-GP210DB~~GP210DB</v>
      </c>
      <c r="O27" s="296" t="str">
        <f>IF(LEN(SWDATA!G12)=0,"",O26)</f>
        <v>074-650000~~WESTCON EQUIP &amp; RENTALS</v>
      </c>
      <c r="P27" s="297" t="str">
        <f>IF(LEN(SWDATA!C12)=0,"",SWDATA!C12)</f>
        <v>Region CBP Adj (Units)</v>
      </c>
      <c r="Q27" s="312" t="str">
        <f t="shared" si="157"/>
        <v>Region CBP Adj (Units)</v>
      </c>
      <c r="R27" s="223" t="s">
        <v>262</v>
      </c>
      <c r="S27" s="224"/>
      <c r="T27" s="224"/>
      <c r="U27" s="264" t="s">
        <v>623</v>
      </c>
      <c r="V27" s="205" t="s">
        <v>221</v>
      </c>
      <c r="W27" s="266" t="str">
        <f>IF(OR(Is_Loading,LEN($A27)=0),"",SWDATA!P12)</f>
        <v>-</v>
      </c>
      <c r="X27" s="267" t="str">
        <f>IF(OR(Is_Loading,LEN($A27)=0),"",SWDATA!Q12)</f>
        <v>-</v>
      </c>
      <c r="Y27" s="267" t="str">
        <f>IF(OR(Is_Loading,LEN($A27)=0),"",SWDATA!R12)</f>
        <v>-</v>
      </c>
      <c r="Z27" s="266">
        <f t="shared" si="158"/>
        <v>0</v>
      </c>
      <c r="AA27" s="266" t="str">
        <f>IF(OR(Is_Loading,LEN($A27)=0),"",SWDATA!T12)</f>
        <v>-</v>
      </c>
      <c r="AB27" s="267" t="str">
        <f>IF(OR(Is_Loading,LEN($A27)=0),"",SWDATA!U12)</f>
        <v>-</v>
      </c>
      <c r="AC27" s="267" t="str">
        <f>IF(OR(Is_Loading,LEN($A27)=0),"",SWDATA!V12)</f>
        <v>-</v>
      </c>
      <c r="AD27" s="266">
        <f t="shared" si="159"/>
        <v>0</v>
      </c>
      <c r="AE27" s="266" t="str">
        <f>IF(OR(Is_Loading,LEN($A27)=0),"",SWDATA!X12)</f>
        <v>-</v>
      </c>
      <c r="AF27" s="267" t="str">
        <f>IF(OR(Is_Loading,LEN($A27)=0),"",SWDATA!Y12)</f>
        <v>-</v>
      </c>
      <c r="AG27" s="267" t="str">
        <f>IF(OR(Is_Loading,LEN($A27)=0),"",SWDATA!Z12)</f>
        <v>-</v>
      </c>
      <c r="AH27" s="266">
        <f t="shared" si="160"/>
        <v>0</v>
      </c>
      <c r="AI27" s="266" t="str">
        <f>IF(OR(Is_Loading,LEN($A27)=0),"",SWDATA!AB12)</f>
        <v>-</v>
      </c>
      <c r="AJ27" s="267" t="str">
        <f>IF(OR(Is_Loading,LEN($A27)=0),"",SWDATA!AC12)</f>
        <v>-</v>
      </c>
      <c r="AK27" s="267" t="str">
        <f>IF(OR(Is_Loading,LEN($A27)=0),"",SWDATA!AD12)</f>
        <v>-</v>
      </c>
      <c r="AL27" s="266">
        <f t="shared" si="161"/>
        <v>0</v>
      </c>
      <c r="AM27" s="266" t="str">
        <f>IF(OR(Is_Loading,LEN($A27)=0),"",SWDATA!AF12)</f>
        <v>-</v>
      </c>
      <c r="AN27" s="267" t="str">
        <f>IF(OR(Is_Loading,LEN($A27)=0),"",SWDATA!AG12)</f>
        <v>-</v>
      </c>
      <c r="AO27" s="323" t="str">
        <f>IF(OR(Is_Loading,LEN($A27)=0),"",SWDATA!AH12)</f>
        <v>-</v>
      </c>
      <c r="AP27" s="320">
        <f t="shared" si="162"/>
        <v>0</v>
      </c>
      <c r="AQ27" s="266" t="str">
        <f>IF(OR(Is_Loading,LEN($A27)=0),"",SWDATA!AJ12)</f>
        <v>-</v>
      </c>
      <c r="AR27" s="267" t="str">
        <f>IF(OR(Is_Loading,LEN($A27)=0),"",SWDATA!AK12)</f>
        <v>-</v>
      </c>
      <c r="AS27" s="267" t="str">
        <f>IF(OR(Is_Loading,LEN($A27)=0),"",SWDATA!AL12)</f>
        <v>-</v>
      </c>
      <c r="AT27" s="266">
        <f t="shared" si="163"/>
        <v>0</v>
      </c>
      <c r="AU27" s="266" t="str">
        <f>IF(OR(Is_Loading,LEN($A27)=0),"",SWDATA!AN12)</f>
        <v>-</v>
      </c>
      <c r="AV27" s="267" t="str">
        <f>IF(OR(Is_Loading,LEN($A27)=0),"",SWDATA!AO12)</f>
        <v>-</v>
      </c>
      <c r="AW27" s="267" t="str">
        <f>IF(OR(Is_Loading,LEN($A27)=0),"",SWDATA!AP12)</f>
        <v>-</v>
      </c>
      <c r="AX27" s="266">
        <f t="shared" si="164"/>
        <v>0</v>
      </c>
      <c r="AY27" s="266" t="str">
        <f>IF(OR(Is_Loading,LEN($A27)=0),"",SWDATA!AR12)</f>
        <v>-</v>
      </c>
      <c r="AZ27" s="267" t="str">
        <f>IF(OR(Is_Loading,LEN($A27)=0),"",SWDATA!AS12)</f>
        <v>-</v>
      </c>
      <c r="BA27" s="267" t="str">
        <f>IF(OR(Is_Loading,LEN($A27)=0),"",SWDATA!AT12)</f>
        <v>-</v>
      </c>
      <c r="BB27" s="266">
        <f t="shared" si="165"/>
        <v>0</v>
      </c>
      <c r="BC27" s="266" t="str">
        <f>IF(OR(Is_Loading,LEN($A27)=0),"",SWDATA!AV12)</f>
        <v>-</v>
      </c>
      <c r="BD27" s="267" t="str">
        <f>IF(OR(Is_Loading,LEN($A27)=0),"",SWDATA!AW12)</f>
        <v>-</v>
      </c>
      <c r="BE27" s="323" t="str">
        <f>IF(OR(Is_Loading,LEN($A27)=0),"",SWDATA!AX12)</f>
        <v>-</v>
      </c>
      <c r="BF27" s="320">
        <f t="shared" si="166"/>
        <v>0</v>
      </c>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351"/>
      <c r="CO27" s="351"/>
      <c r="CP27" s="351"/>
      <c r="CQ27" s="351"/>
      <c r="CR27" s="351"/>
      <c r="CS27" s="351"/>
      <c r="CT27" s="351"/>
      <c r="CU27" s="351"/>
      <c r="CV27" s="351"/>
      <c r="CW27" s="351"/>
      <c r="CX27" s="351"/>
      <c r="CY27" s="351"/>
      <c r="CZ27" s="351"/>
      <c r="DA27" s="351"/>
      <c r="DB27" s="351"/>
      <c r="DC27" s="351"/>
      <c r="DD27" s="351"/>
      <c r="DE27" s="351"/>
      <c r="DF27" s="351"/>
      <c r="DG27" s="351"/>
      <c r="DH27" s="351"/>
      <c r="DI27" s="351"/>
      <c r="DJ27" s="351"/>
      <c r="DK27" s="351"/>
      <c r="DL27" s="351"/>
      <c r="DM27" s="351"/>
      <c r="DN27" s="351"/>
      <c r="DS27" s="372"/>
      <c r="DT27" s="374"/>
      <c r="DU27" s="375"/>
      <c r="DV27" s="375"/>
      <c r="DW27" s="375"/>
      <c r="DX27" s="375">
        <v>1</v>
      </c>
      <c r="DY27" s="375">
        <f t="shared" si="167"/>
        <v>0</v>
      </c>
      <c r="DZ27" s="375">
        <f t="shared" si="168"/>
        <v>0</v>
      </c>
      <c r="EA27" s="375">
        <f t="shared" si="169"/>
        <v>1</v>
      </c>
      <c r="EB27" s="375">
        <f t="shared" si="170"/>
        <v>0</v>
      </c>
      <c r="EC27" s="375">
        <f t="shared" si="171"/>
        <v>0</v>
      </c>
      <c r="ED27" s="375">
        <f t="shared" si="172"/>
        <v>1</v>
      </c>
      <c r="EE27" s="375">
        <f t="shared" si="173"/>
        <v>0</v>
      </c>
      <c r="EF27" s="375">
        <f t="shared" si="174"/>
        <v>0</v>
      </c>
      <c r="EG27" s="375">
        <f t="shared" si="175"/>
        <v>1</v>
      </c>
      <c r="EH27" s="375">
        <f t="shared" si="176"/>
        <v>0</v>
      </c>
      <c r="EI27" s="375">
        <f t="shared" si="177"/>
        <v>0</v>
      </c>
      <c r="EJ27" s="375">
        <f t="shared" si="178"/>
        <v>1</v>
      </c>
      <c r="EK27" s="375">
        <f t="shared" si="179"/>
        <v>0</v>
      </c>
      <c r="EL27" s="375">
        <f t="shared" si="180"/>
        <v>0</v>
      </c>
      <c r="EM27" s="375">
        <f t="shared" si="181"/>
        <v>1</v>
      </c>
      <c r="EN27" s="375">
        <f t="shared" si="182"/>
        <v>0</v>
      </c>
      <c r="EO27" s="375">
        <f t="shared" si="183"/>
        <v>0</v>
      </c>
      <c r="EP27" s="375">
        <f t="shared" si="184"/>
        <v>1</v>
      </c>
      <c r="EQ27" s="375">
        <f t="shared" si="185"/>
        <v>0</v>
      </c>
      <c r="ER27" s="375">
        <f t="shared" si="186"/>
        <v>0</v>
      </c>
      <c r="ES27" s="375">
        <f t="shared" si="187"/>
        <v>1</v>
      </c>
      <c r="ET27" s="375">
        <f t="shared" si="188"/>
        <v>0</v>
      </c>
      <c r="EU27" s="375">
        <f t="shared" si="189"/>
        <v>0</v>
      </c>
      <c r="EV27" s="375">
        <f t="shared" si="190"/>
        <v>1</v>
      </c>
      <c r="EW27" s="375">
        <f t="shared" si="191"/>
        <v>0</v>
      </c>
      <c r="EX27" s="375">
        <f t="shared" si="192"/>
        <v>0</v>
      </c>
      <c r="EY27" s="375">
        <f t="shared" si="193"/>
        <v>1</v>
      </c>
      <c r="EZ27" s="375">
        <f t="shared" si="194"/>
        <v>0</v>
      </c>
      <c r="FA27" s="375">
        <f t="shared" si="195"/>
        <v>0</v>
      </c>
      <c r="FB27" s="375">
        <f t="shared" si="196"/>
        <v>1</v>
      </c>
      <c r="FC27" s="375">
        <f t="shared" si="197"/>
        <v>0</v>
      </c>
      <c r="FD27" s="375">
        <f t="shared" si="198"/>
        <v>0</v>
      </c>
      <c r="FE27" s="376"/>
      <c r="FF27" s="372"/>
      <c r="FG27" s="372"/>
      <c r="FH27" s="372"/>
      <c r="FI27" s="372"/>
      <c r="FJ27" s="372"/>
      <c r="FK27" s="372"/>
      <c r="FL27" s="372"/>
      <c r="FM27" s="372"/>
      <c r="FN27" s="372"/>
      <c r="FO27" s="372"/>
      <c r="FP27" s="372"/>
      <c r="FQ27" s="372"/>
      <c r="FR27" s="372"/>
      <c r="FS27" s="372"/>
      <c r="FT27" s="372"/>
      <c r="FU27" s="372"/>
      <c r="FV27" s="372"/>
      <c r="FW27" s="372"/>
      <c r="FX27" s="372"/>
      <c r="FY27" s="372"/>
      <c r="FZ27" s="372"/>
      <c r="GA27" s="372"/>
      <c r="GB27" s="372"/>
      <c r="GC27" s="372"/>
      <c r="GD27" s="372"/>
      <c r="GE27" s="372"/>
      <c r="GF27" s="372"/>
      <c r="GG27" s="372"/>
      <c r="GH27" s="372"/>
      <c r="GI27" s="372"/>
      <c r="GJ27" s="372"/>
      <c r="GK27" s="372"/>
      <c r="GL27" s="372"/>
      <c r="GM27" s="372"/>
      <c r="GN27" s="372"/>
      <c r="GO27" s="372"/>
      <c r="GP27" s="372"/>
      <c r="GQ27" s="372"/>
      <c r="GR27" s="372"/>
      <c r="GS27" s="372"/>
      <c r="GT27" s="372"/>
      <c r="GU27" s="372"/>
      <c r="GV27" s="372"/>
      <c r="GW27" s="372"/>
      <c r="GX27" s="372"/>
      <c r="GY27" s="372"/>
      <c r="GZ27" s="372"/>
      <c r="HA27" s="372"/>
      <c r="HB27" s="372"/>
      <c r="HC27" s="372"/>
    </row>
    <row r="28" spans="1:211" s="373" customFormat="1" ht="15" customHeight="1" x14ac:dyDescent="0.2">
      <c r="A28" s="366" t="str">
        <f>SWDATA!O13</f>
        <v>1_PARENT00001_DMOPEN_INDEPENDENT:CATALOGDETAIL:UNITS:No Perspective:default:Live:0</v>
      </c>
      <c r="B28" s="366">
        <f>SWDATA!M13</f>
        <v>0</v>
      </c>
      <c r="C28" s="351">
        <f>IF(AND(SWDATA!M13=1,SWDATA!Q13="promotions"),SWDATA!P13,0)</f>
        <v>0</v>
      </c>
      <c r="D28" s="367">
        <f>ROW(SWDATA!M13)</f>
        <v>13</v>
      </c>
      <c r="E28" s="368">
        <f t="shared" si="153"/>
        <v>0</v>
      </c>
      <c r="F28" s="369">
        <f t="shared" si="154"/>
        <v>1</v>
      </c>
      <c r="G28" s="366" t="str">
        <f t="shared" si="155"/>
        <v>U</v>
      </c>
      <c r="H28" s="370"/>
      <c r="I28" s="373" t="str">
        <f>SWDATA!E13</f>
        <v>PARENT00001</v>
      </c>
      <c r="J28" s="238" t="str">
        <f t="shared" si="156"/>
        <v>1_PARENT00001_DMOPEN_INDEPENDENT:CATALOGDETAIL:UNITS:No Perspective:default:Live:0</v>
      </c>
      <c r="K28" s="239" t="str">
        <f t="shared" si="69"/>
        <v>U</v>
      </c>
      <c r="L28" s="342"/>
      <c r="M28" s="345"/>
      <c r="N28" s="340" t="str">
        <f>IF(LEN(SWDATA!F13)=0,"",N27)</f>
        <v>D876-GP210DB~~GP210DB</v>
      </c>
      <c r="O28" s="296" t="str">
        <f>IF(LEN(SWDATA!G13)=0,"",O27)</f>
        <v>074-650000~~WESTCON EQUIP &amp; RENTALS</v>
      </c>
      <c r="P28" s="297" t="str">
        <f>IF(LEN(SWDATA!C13)=0,"",SWDATA!C13)</f>
        <v>Region Adj (Units)</v>
      </c>
      <c r="Q28" s="312" t="str">
        <f t="shared" si="157"/>
        <v>Region Adj (Units)</v>
      </c>
      <c r="R28" s="223" t="s">
        <v>261</v>
      </c>
      <c r="S28" s="224"/>
      <c r="T28" s="224"/>
      <c r="U28" s="264" t="s">
        <v>624</v>
      </c>
      <c r="V28" s="205" t="s">
        <v>221</v>
      </c>
      <c r="W28" s="266" t="str">
        <f>IF(OR(Is_Loading,LEN($A28)=0),"",SWDATA!P13)</f>
        <v>-</v>
      </c>
      <c r="X28" s="267" t="str">
        <f>IF(OR(Is_Loading,LEN($A28)=0),"",SWDATA!Q13)</f>
        <v>-</v>
      </c>
      <c r="Y28" s="267" t="str">
        <f>IF(OR(Is_Loading,LEN($A28)=0),"",SWDATA!R13)</f>
        <v>-</v>
      </c>
      <c r="Z28" s="266">
        <f t="shared" si="158"/>
        <v>0</v>
      </c>
      <c r="AA28" s="266" t="str">
        <f>IF(OR(Is_Loading,LEN($A28)=0),"",SWDATA!T13)</f>
        <v>-</v>
      </c>
      <c r="AB28" s="267" t="str">
        <f>IF(OR(Is_Loading,LEN($A28)=0),"",SWDATA!U13)</f>
        <v>-</v>
      </c>
      <c r="AC28" s="267" t="str">
        <f>IF(OR(Is_Loading,LEN($A28)=0),"",SWDATA!V13)</f>
        <v>-</v>
      </c>
      <c r="AD28" s="266">
        <f t="shared" si="159"/>
        <v>0</v>
      </c>
      <c r="AE28" s="266" t="str">
        <f>IF(OR(Is_Loading,LEN($A28)=0),"",SWDATA!X13)</f>
        <v>-</v>
      </c>
      <c r="AF28" s="267" t="str">
        <f>IF(OR(Is_Loading,LEN($A28)=0),"",SWDATA!Y13)</f>
        <v>-</v>
      </c>
      <c r="AG28" s="267" t="str">
        <f>IF(OR(Is_Loading,LEN($A28)=0),"",SWDATA!Z13)</f>
        <v>-</v>
      </c>
      <c r="AH28" s="266">
        <f t="shared" si="160"/>
        <v>0</v>
      </c>
      <c r="AI28" s="266" t="str">
        <f>IF(OR(Is_Loading,LEN($A28)=0),"",SWDATA!AB13)</f>
        <v>-</v>
      </c>
      <c r="AJ28" s="267" t="str">
        <f>IF(OR(Is_Loading,LEN($A28)=0),"",SWDATA!AC13)</f>
        <v>-</v>
      </c>
      <c r="AK28" s="267" t="str">
        <f>IF(OR(Is_Loading,LEN($A28)=0),"",SWDATA!AD13)</f>
        <v>-</v>
      </c>
      <c r="AL28" s="266">
        <f t="shared" si="161"/>
        <v>0</v>
      </c>
      <c r="AM28" s="266" t="str">
        <f>IF(OR(Is_Loading,LEN($A28)=0),"",SWDATA!AF13)</f>
        <v>-</v>
      </c>
      <c r="AN28" s="267" t="str">
        <f>IF(OR(Is_Loading,LEN($A28)=0),"",SWDATA!AG13)</f>
        <v>-</v>
      </c>
      <c r="AO28" s="323" t="str">
        <f>IF(OR(Is_Loading,LEN($A28)=0),"",SWDATA!AH13)</f>
        <v>-</v>
      </c>
      <c r="AP28" s="320">
        <f t="shared" si="162"/>
        <v>0</v>
      </c>
      <c r="AQ28" s="266" t="str">
        <f>IF(OR(Is_Loading,LEN($A28)=0),"",SWDATA!AJ13)</f>
        <v>-</v>
      </c>
      <c r="AR28" s="267" t="str">
        <f>IF(OR(Is_Loading,LEN($A28)=0),"",SWDATA!AK13)</f>
        <v>-</v>
      </c>
      <c r="AS28" s="267" t="str">
        <f>IF(OR(Is_Loading,LEN($A28)=0),"",SWDATA!AL13)</f>
        <v>-</v>
      </c>
      <c r="AT28" s="266">
        <f t="shared" si="163"/>
        <v>0</v>
      </c>
      <c r="AU28" s="266" t="str">
        <f>IF(OR(Is_Loading,LEN($A28)=0),"",SWDATA!AN13)</f>
        <v>-</v>
      </c>
      <c r="AV28" s="267" t="str">
        <f>IF(OR(Is_Loading,LEN($A28)=0),"",SWDATA!AO13)</f>
        <v>-</v>
      </c>
      <c r="AW28" s="267" t="str">
        <f>IF(OR(Is_Loading,LEN($A28)=0),"",SWDATA!AP13)</f>
        <v>-</v>
      </c>
      <c r="AX28" s="266">
        <f t="shared" si="164"/>
        <v>0</v>
      </c>
      <c r="AY28" s="266" t="str">
        <f>IF(OR(Is_Loading,LEN($A28)=0),"",SWDATA!AR13)</f>
        <v>-</v>
      </c>
      <c r="AZ28" s="267" t="str">
        <f>IF(OR(Is_Loading,LEN($A28)=0),"",SWDATA!AS13)</f>
        <v>-</v>
      </c>
      <c r="BA28" s="267" t="str">
        <f>IF(OR(Is_Loading,LEN($A28)=0),"",SWDATA!AT13)</f>
        <v>-</v>
      </c>
      <c r="BB28" s="266">
        <f t="shared" si="165"/>
        <v>0</v>
      </c>
      <c r="BC28" s="266" t="str">
        <f>IF(OR(Is_Loading,LEN($A28)=0),"",SWDATA!AV13)</f>
        <v>-</v>
      </c>
      <c r="BD28" s="267" t="str">
        <f>IF(OR(Is_Loading,LEN($A28)=0),"",SWDATA!AW13)</f>
        <v>-</v>
      </c>
      <c r="BE28" s="323" t="str">
        <f>IF(OR(Is_Loading,LEN($A28)=0),"",SWDATA!AX13)</f>
        <v>-</v>
      </c>
      <c r="BF28" s="320">
        <f t="shared" si="166"/>
        <v>0</v>
      </c>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351"/>
      <c r="CO28" s="351"/>
      <c r="CP28" s="351"/>
      <c r="CQ28" s="351"/>
      <c r="CR28" s="351"/>
      <c r="CS28" s="351"/>
      <c r="CT28" s="351"/>
      <c r="CU28" s="351"/>
      <c r="CV28" s="351"/>
      <c r="CW28" s="351"/>
      <c r="CX28" s="351"/>
      <c r="CY28" s="351"/>
      <c r="CZ28" s="351"/>
      <c r="DA28" s="351"/>
      <c r="DB28" s="351"/>
      <c r="DC28" s="351"/>
      <c r="DD28" s="351"/>
      <c r="DE28" s="351"/>
      <c r="DF28" s="351"/>
      <c r="DG28" s="351"/>
      <c r="DH28" s="351"/>
      <c r="DI28" s="351"/>
      <c r="DJ28" s="351"/>
      <c r="DK28" s="351"/>
      <c r="DL28" s="351"/>
      <c r="DM28" s="351"/>
      <c r="DN28" s="351"/>
      <c r="DS28" s="372"/>
      <c r="DT28" s="374"/>
      <c r="DU28" s="375"/>
      <c r="DV28" s="375"/>
      <c r="DW28" s="375"/>
      <c r="DX28" s="375">
        <v>1</v>
      </c>
      <c r="DY28" s="375">
        <f t="shared" si="167"/>
        <v>0</v>
      </c>
      <c r="DZ28" s="375">
        <f t="shared" si="168"/>
        <v>0</v>
      </c>
      <c r="EA28" s="375">
        <f t="shared" si="169"/>
        <v>1</v>
      </c>
      <c r="EB28" s="375">
        <f t="shared" si="170"/>
        <v>0</v>
      </c>
      <c r="EC28" s="375">
        <f t="shared" si="171"/>
        <v>0</v>
      </c>
      <c r="ED28" s="375">
        <f t="shared" si="172"/>
        <v>1</v>
      </c>
      <c r="EE28" s="375">
        <f t="shared" si="173"/>
        <v>0</v>
      </c>
      <c r="EF28" s="375">
        <f t="shared" si="174"/>
        <v>0</v>
      </c>
      <c r="EG28" s="375">
        <f t="shared" si="175"/>
        <v>1</v>
      </c>
      <c r="EH28" s="375">
        <f t="shared" si="176"/>
        <v>0</v>
      </c>
      <c r="EI28" s="375">
        <f t="shared" si="177"/>
        <v>0</v>
      </c>
      <c r="EJ28" s="375">
        <f t="shared" si="178"/>
        <v>1</v>
      </c>
      <c r="EK28" s="375">
        <f t="shared" si="179"/>
        <v>0</v>
      </c>
      <c r="EL28" s="375">
        <f t="shared" si="180"/>
        <v>0</v>
      </c>
      <c r="EM28" s="375">
        <f t="shared" si="181"/>
        <v>1</v>
      </c>
      <c r="EN28" s="375">
        <f t="shared" si="182"/>
        <v>0</v>
      </c>
      <c r="EO28" s="375">
        <f t="shared" si="183"/>
        <v>0</v>
      </c>
      <c r="EP28" s="375">
        <f t="shared" si="184"/>
        <v>1</v>
      </c>
      <c r="EQ28" s="375">
        <f t="shared" si="185"/>
        <v>0</v>
      </c>
      <c r="ER28" s="375">
        <f t="shared" si="186"/>
        <v>0</v>
      </c>
      <c r="ES28" s="375">
        <f t="shared" si="187"/>
        <v>1</v>
      </c>
      <c r="ET28" s="375">
        <f t="shared" si="188"/>
        <v>0</v>
      </c>
      <c r="EU28" s="375">
        <f t="shared" si="189"/>
        <v>0</v>
      </c>
      <c r="EV28" s="375">
        <f t="shared" si="190"/>
        <v>1</v>
      </c>
      <c r="EW28" s="375">
        <f t="shared" si="191"/>
        <v>0</v>
      </c>
      <c r="EX28" s="375">
        <f t="shared" si="192"/>
        <v>0</v>
      </c>
      <c r="EY28" s="375">
        <f t="shared" si="193"/>
        <v>1</v>
      </c>
      <c r="EZ28" s="375">
        <f t="shared" si="194"/>
        <v>0</v>
      </c>
      <c r="FA28" s="375">
        <f t="shared" si="195"/>
        <v>0</v>
      </c>
      <c r="FB28" s="375">
        <f t="shared" si="196"/>
        <v>1</v>
      </c>
      <c r="FC28" s="375">
        <f t="shared" si="197"/>
        <v>0</v>
      </c>
      <c r="FD28" s="375">
        <f t="shared" si="198"/>
        <v>0</v>
      </c>
      <c r="FE28" s="376"/>
      <c r="FF28" s="372"/>
      <c r="FG28" s="372"/>
      <c r="FH28" s="372"/>
      <c r="FI28" s="372"/>
      <c r="FJ28" s="372"/>
      <c r="FK28" s="372"/>
      <c r="FL28" s="372"/>
      <c r="FM28" s="372"/>
      <c r="FN28" s="372"/>
      <c r="FO28" s="372"/>
      <c r="FP28" s="372"/>
      <c r="FQ28" s="372"/>
      <c r="FR28" s="372"/>
      <c r="FS28" s="372"/>
      <c r="FT28" s="372"/>
      <c r="FU28" s="372"/>
      <c r="FV28" s="372"/>
      <c r="FW28" s="372"/>
      <c r="FX28" s="372"/>
      <c r="FY28" s="372"/>
      <c r="FZ28" s="372"/>
      <c r="GA28" s="372"/>
      <c r="GB28" s="372"/>
      <c r="GC28" s="372"/>
      <c r="GD28" s="372"/>
      <c r="GE28" s="372"/>
      <c r="GF28" s="372"/>
      <c r="GG28" s="372"/>
      <c r="GH28" s="372"/>
      <c r="GI28" s="372"/>
      <c r="GJ28" s="372"/>
      <c r="GK28" s="372"/>
      <c r="GL28" s="372"/>
      <c r="GM28" s="372"/>
      <c r="GN28" s="372"/>
      <c r="GO28" s="372"/>
      <c r="GP28" s="372"/>
      <c r="GQ28" s="372"/>
      <c r="GR28" s="372"/>
      <c r="GS28" s="372"/>
      <c r="GT28" s="372"/>
      <c r="GU28" s="372"/>
      <c r="GV28" s="372"/>
      <c r="GW28" s="372"/>
      <c r="GX28" s="372"/>
      <c r="GY28" s="372"/>
      <c r="GZ28" s="372"/>
      <c r="HA28" s="372"/>
      <c r="HB28" s="372"/>
      <c r="HC28" s="372"/>
    </row>
    <row r="29" spans="1:211" s="373" customFormat="1" ht="15" customHeight="1" thickBot="1" x14ac:dyDescent="0.25">
      <c r="A29" s="366" t="str">
        <f>SWDATA!O14</f>
        <v>1_PARENT00001_DMOPEN_INDEPENDENT:CATALOGDETAIL:UNITS:No Perspective:default:Live:0</v>
      </c>
      <c r="B29" s="366">
        <f>SWDATA!M14</f>
        <v>1</v>
      </c>
      <c r="C29" s="351">
        <f>IF(AND(SWDATA!M14=1,SWDATA!Q14="promotions"),SWDATA!P14,0)</f>
        <v>0</v>
      </c>
      <c r="D29" s="367">
        <f>ROW(SWDATA!M14)</f>
        <v>14</v>
      </c>
      <c r="E29" s="368">
        <f ca="1">IF(AND(B29=1,UPPER(HLOOKUP(D29+12,'Metrics &amp; Attributes View'!$13:$31,19,0))&lt;&gt;"SBOM"),1,0)</f>
        <v>1</v>
      </c>
      <c r="F29" s="369">
        <f t="shared" si="154"/>
        <v>1</v>
      </c>
      <c r="G29" s="366" t="str">
        <f t="shared" si="155"/>
        <v>U</v>
      </c>
      <c r="H29" s="370"/>
      <c r="I29" s="373" t="str">
        <f>SWDATA!E14</f>
        <v>PARENT00001</v>
      </c>
      <c r="J29" s="238" t="str">
        <f t="shared" si="156"/>
        <v>1_PARENT00001_DMOPEN_INDEPENDENT:CATALOGDETAIL:UNITS:No Perspective:default:Live:0</v>
      </c>
      <c r="K29" s="239" t="str">
        <f t="shared" si="69"/>
        <v>U</v>
      </c>
      <c r="L29" s="342"/>
      <c r="M29" s="345"/>
      <c r="N29" s="340" t="str">
        <f>IF(LEN(SWDATA!F14)=0,"",N28)</f>
        <v>D876-GP210DB~~GP210DB</v>
      </c>
      <c r="O29" s="296" t="str">
        <f>IF(LEN(SWDATA!G14)=0,"",O28)</f>
        <v>074-650000~~WESTCON EQUIP &amp; RENTALS</v>
      </c>
      <c r="P29" s="297" t="str">
        <f>IF(LEN(SWDATA!C14)=0,"",SWDATA!C14)</f>
        <v>Latest Estimate (units)</v>
      </c>
      <c r="Q29" s="312" t="str">
        <f t="shared" si="157"/>
        <v>Latest Estimate (units)</v>
      </c>
      <c r="R29" s="223" t="s">
        <v>262</v>
      </c>
      <c r="S29" s="224"/>
      <c r="T29" s="224"/>
      <c r="U29" s="264" t="s">
        <v>603</v>
      </c>
      <c r="V29" s="205" t="s">
        <v>221</v>
      </c>
      <c r="W29" s="266" t="str">
        <f>IF(OR(Is_Loading,LEN($A29)=0),"",SWDATA!P14)</f>
        <v>-</v>
      </c>
      <c r="X29" s="267" t="str">
        <f>IF(OR(Is_Loading,LEN($A29)=0),"",SWDATA!Q14)</f>
        <v>-</v>
      </c>
      <c r="Y29" s="267" t="str">
        <f>IF(OR(Is_Loading,LEN($A29)=0),"",SWDATA!R14)</f>
        <v>-</v>
      </c>
      <c r="Z29" s="266">
        <f t="shared" si="158"/>
        <v>0</v>
      </c>
      <c r="AA29" s="266" t="str">
        <f>IF(OR(Is_Loading,LEN($A29)=0),"",SWDATA!T14)</f>
        <v>-</v>
      </c>
      <c r="AB29" s="267" t="str">
        <f>IF(OR(Is_Loading,LEN($A29)=0),"",SWDATA!U14)</f>
        <v>-</v>
      </c>
      <c r="AC29" s="267" t="str">
        <f>IF(OR(Is_Loading,LEN($A29)=0),"",SWDATA!V14)</f>
        <v>-</v>
      </c>
      <c r="AD29" s="266">
        <f t="shared" si="159"/>
        <v>0</v>
      </c>
      <c r="AE29" s="266" t="str">
        <f>IF(OR(Is_Loading,LEN($A29)=0),"",SWDATA!X14)</f>
        <v>-</v>
      </c>
      <c r="AF29" s="267" t="str">
        <f>IF(OR(Is_Loading,LEN($A29)=0),"",SWDATA!Y14)</f>
        <v>-</v>
      </c>
      <c r="AG29" s="267" t="str">
        <f>IF(OR(Is_Loading,LEN($A29)=0),"",SWDATA!Z14)</f>
        <v>-</v>
      </c>
      <c r="AH29" s="266">
        <f t="shared" si="160"/>
        <v>0</v>
      </c>
      <c r="AI29" s="266" t="str">
        <f>IF(OR(Is_Loading,LEN($A29)=0),"",SWDATA!AB14)</f>
        <v>-</v>
      </c>
      <c r="AJ29" s="267" t="str">
        <f>IF(OR(Is_Loading,LEN($A29)=0),"",SWDATA!AC14)</f>
        <v>-</v>
      </c>
      <c r="AK29" s="267" t="str">
        <f>IF(OR(Is_Loading,LEN($A29)=0),"",SWDATA!AD14)</f>
        <v>-</v>
      </c>
      <c r="AL29" s="266">
        <f t="shared" si="161"/>
        <v>0</v>
      </c>
      <c r="AM29" s="266" t="str">
        <f>IF(OR(Is_Loading,LEN($A29)=0),"",SWDATA!AF14)</f>
        <v>-</v>
      </c>
      <c r="AN29" s="267" t="str">
        <f>IF(OR(Is_Loading,LEN($A29)=0),"",SWDATA!AG14)</f>
        <v>-</v>
      </c>
      <c r="AO29" s="323" t="str">
        <f>IF(OR(Is_Loading,LEN($A29)=0),"",SWDATA!AH14)</f>
        <v>-</v>
      </c>
      <c r="AP29" s="320">
        <f t="shared" si="162"/>
        <v>0</v>
      </c>
      <c r="AQ29" s="266" t="str">
        <f>IF(OR(Is_Loading,LEN($A29)=0),"",SWDATA!AJ14)</f>
        <v>-</v>
      </c>
      <c r="AR29" s="267" t="str">
        <f>IF(OR(Is_Loading,LEN($A29)=0),"",SWDATA!AK14)</f>
        <v>-</v>
      </c>
      <c r="AS29" s="267" t="str">
        <f>IF(OR(Is_Loading,LEN($A29)=0),"",SWDATA!AL14)</f>
        <v>-</v>
      </c>
      <c r="AT29" s="266">
        <f t="shared" si="163"/>
        <v>0</v>
      </c>
      <c r="AU29" s="266" t="str">
        <f>IF(OR(Is_Loading,LEN($A29)=0),"",SWDATA!AN14)</f>
        <v>-</v>
      </c>
      <c r="AV29" s="267" t="str">
        <f>IF(OR(Is_Loading,LEN($A29)=0),"",SWDATA!AO14)</f>
        <v>-</v>
      </c>
      <c r="AW29" s="267" t="str">
        <f>IF(OR(Is_Loading,LEN($A29)=0),"",SWDATA!AP14)</f>
        <v>-</v>
      </c>
      <c r="AX29" s="266">
        <f t="shared" si="164"/>
        <v>0</v>
      </c>
      <c r="AY29" s="266" t="str">
        <f>IF(OR(Is_Loading,LEN($A29)=0),"",SWDATA!AR14)</f>
        <v>-</v>
      </c>
      <c r="AZ29" s="267" t="str">
        <f>IF(OR(Is_Loading,LEN($A29)=0),"",SWDATA!AS14)</f>
        <v>-</v>
      </c>
      <c r="BA29" s="267" t="str">
        <f>IF(OR(Is_Loading,LEN($A29)=0),"",SWDATA!AT14)</f>
        <v>-</v>
      </c>
      <c r="BB29" s="266">
        <f t="shared" si="165"/>
        <v>0</v>
      </c>
      <c r="BC29" s="266" t="str">
        <f>IF(OR(Is_Loading,LEN($A29)=0),"",SWDATA!AV14)</f>
        <v>-</v>
      </c>
      <c r="BD29" s="267" t="str">
        <f>IF(OR(Is_Loading,LEN($A29)=0),"",SWDATA!AW14)</f>
        <v>-</v>
      </c>
      <c r="BE29" s="323" t="str">
        <f>IF(OR(Is_Loading,LEN($A29)=0),"",SWDATA!AX14)</f>
        <v>-</v>
      </c>
      <c r="BF29" s="320">
        <f t="shared" si="166"/>
        <v>0</v>
      </c>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351"/>
      <c r="CO29" s="351"/>
      <c r="CP29" s="351"/>
      <c r="CQ29" s="351"/>
      <c r="CR29" s="351"/>
      <c r="CS29" s="351"/>
      <c r="CT29" s="351"/>
      <c r="CU29" s="351"/>
      <c r="CV29" s="351"/>
      <c r="CW29" s="351"/>
      <c r="CX29" s="351"/>
      <c r="CY29" s="351"/>
      <c r="CZ29" s="351"/>
      <c r="DA29" s="351"/>
      <c r="DB29" s="351"/>
      <c r="DC29" s="351"/>
      <c r="DD29" s="351"/>
      <c r="DE29" s="351"/>
      <c r="DF29" s="351"/>
      <c r="DG29" s="351"/>
      <c r="DH29" s="351"/>
      <c r="DI29" s="351"/>
      <c r="DJ29" s="351"/>
      <c r="DK29" s="351"/>
      <c r="DL29" s="351"/>
      <c r="DM29" s="351"/>
      <c r="DN29" s="351"/>
      <c r="DS29" s="372"/>
      <c r="DT29" s="374"/>
      <c r="DU29" s="375"/>
      <c r="DV29" s="375"/>
      <c r="DW29" s="375"/>
      <c r="DX29" s="375">
        <v>1</v>
      </c>
      <c r="DY29" s="375">
        <f t="shared" si="167"/>
        <v>0</v>
      </c>
      <c r="DZ29" s="375">
        <f t="shared" si="168"/>
        <v>0</v>
      </c>
      <c r="EA29" s="375">
        <f t="shared" si="169"/>
        <v>1</v>
      </c>
      <c r="EB29" s="375">
        <f t="shared" si="170"/>
        <v>0</v>
      </c>
      <c r="EC29" s="375">
        <f t="shared" si="171"/>
        <v>0</v>
      </c>
      <c r="ED29" s="375">
        <f t="shared" si="172"/>
        <v>1</v>
      </c>
      <c r="EE29" s="375">
        <f t="shared" si="173"/>
        <v>0</v>
      </c>
      <c r="EF29" s="375">
        <f t="shared" si="174"/>
        <v>0</v>
      </c>
      <c r="EG29" s="375">
        <f t="shared" si="175"/>
        <v>1</v>
      </c>
      <c r="EH29" s="375">
        <f t="shared" si="176"/>
        <v>0</v>
      </c>
      <c r="EI29" s="375">
        <f t="shared" si="177"/>
        <v>0</v>
      </c>
      <c r="EJ29" s="375">
        <f t="shared" si="178"/>
        <v>1</v>
      </c>
      <c r="EK29" s="375">
        <f t="shared" si="179"/>
        <v>0</v>
      </c>
      <c r="EL29" s="375">
        <f t="shared" si="180"/>
        <v>0</v>
      </c>
      <c r="EM29" s="375">
        <f t="shared" si="181"/>
        <v>1</v>
      </c>
      <c r="EN29" s="375">
        <f t="shared" si="182"/>
        <v>0</v>
      </c>
      <c r="EO29" s="375">
        <f t="shared" si="183"/>
        <v>0</v>
      </c>
      <c r="EP29" s="375">
        <f t="shared" si="184"/>
        <v>1</v>
      </c>
      <c r="EQ29" s="375">
        <f t="shared" si="185"/>
        <v>0</v>
      </c>
      <c r="ER29" s="375">
        <f t="shared" si="186"/>
        <v>0</v>
      </c>
      <c r="ES29" s="375">
        <f t="shared" si="187"/>
        <v>1</v>
      </c>
      <c r="ET29" s="375">
        <f t="shared" si="188"/>
        <v>0</v>
      </c>
      <c r="EU29" s="375">
        <f t="shared" si="189"/>
        <v>0</v>
      </c>
      <c r="EV29" s="375">
        <f t="shared" si="190"/>
        <v>1</v>
      </c>
      <c r="EW29" s="375">
        <f t="shared" si="191"/>
        <v>0</v>
      </c>
      <c r="EX29" s="375">
        <f t="shared" si="192"/>
        <v>0</v>
      </c>
      <c r="EY29" s="375">
        <f t="shared" si="193"/>
        <v>1</v>
      </c>
      <c r="EZ29" s="375">
        <f t="shared" si="194"/>
        <v>0</v>
      </c>
      <c r="FA29" s="375">
        <f t="shared" si="195"/>
        <v>0</v>
      </c>
      <c r="FB29" s="375">
        <f t="shared" si="196"/>
        <v>1</v>
      </c>
      <c r="FC29" s="375">
        <f t="shared" si="197"/>
        <v>0</v>
      </c>
      <c r="FD29" s="375">
        <f t="shared" si="198"/>
        <v>0</v>
      </c>
      <c r="FE29" s="376"/>
      <c r="FF29" s="372"/>
      <c r="FG29" s="372"/>
      <c r="FH29" s="372"/>
      <c r="FI29" s="372"/>
      <c r="FJ29" s="372"/>
      <c r="FK29" s="372"/>
      <c r="FL29" s="372"/>
      <c r="FM29" s="372"/>
      <c r="FN29" s="372"/>
      <c r="FO29" s="372"/>
      <c r="FP29" s="372"/>
      <c r="FQ29" s="372"/>
      <c r="FR29" s="372"/>
      <c r="FS29" s="372"/>
      <c r="FT29" s="372"/>
      <c r="FU29" s="372"/>
      <c r="FV29" s="372"/>
      <c r="FW29" s="372"/>
      <c r="FX29" s="372"/>
      <c r="FY29" s="372"/>
      <c r="FZ29" s="372"/>
      <c r="GA29" s="372"/>
      <c r="GB29" s="372"/>
      <c r="GC29" s="372"/>
      <c r="GD29" s="372"/>
      <c r="GE29" s="372"/>
      <c r="GF29" s="372"/>
      <c r="GG29" s="372"/>
      <c r="GH29" s="372"/>
      <c r="GI29" s="372"/>
      <c r="GJ29" s="372"/>
      <c r="GK29" s="372"/>
      <c r="GL29" s="372"/>
      <c r="GM29" s="372"/>
      <c r="GN29" s="372"/>
      <c r="GO29" s="372"/>
      <c r="GP29" s="372"/>
      <c r="GQ29" s="372"/>
      <c r="GR29" s="372"/>
      <c r="GS29" s="372"/>
      <c r="GT29" s="372"/>
      <c r="GU29" s="372"/>
      <c r="GV29" s="372"/>
      <c r="GW29" s="372"/>
      <c r="GX29" s="372"/>
      <c r="GY29" s="372"/>
      <c r="GZ29" s="372"/>
      <c r="HA29" s="372"/>
      <c r="HB29" s="372"/>
      <c r="HC29" s="372"/>
    </row>
    <row r="30" spans="1:211" s="373" customFormat="1" ht="15" hidden="1" customHeight="1" outlineLevel="1" x14ac:dyDescent="0.2">
      <c r="A30" s="366" t="str">
        <f>SWDATA!O15</f>
        <v>1_PARENT00001_DMOPEN_INDEPENDENT:CATALOGDETAIL:UNITS:No Perspective:default:Live:0</v>
      </c>
      <c r="B30" s="366">
        <f>SWDATA!M15</f>
        <v>0</v>
      </c>
      <c r="C30" s="351">
        <f>IF(AND(SWDATA!M15=1,SWDATA!Q15="promotions"),SWDATA!P15,0)</f>
        <v>0</v>
      </c>
      <c r="D30" s="367">
        <f>ROW(SWDATA!M15)</f>
        <v>15</v>
      </c>
      <c r="E30" s="368">
        <f t="shared" si="153"/>
        <v>0</v>
      </c>
      <c r="F30" s="369">
        <f t="shared" si="154"/>
        <v>1</v>
      </c>
      <c r="G30" s="366" t="str">
        <f t="shared" si="155"/>
        <v>U</v>
      </c>
      <c r="H30" s="370"/>
      <c r="I30" s="373" t="str">
        <f>SWDATA!E15</f>
        <v>PARENT00001</v>
      </c>
      <c r="J30" s="238" t="str">
        <f t="shared" si="156"/>
        <v>1_PARENT00001_DMOPEN_INDEPENDENT:CATALOGDETAIL:UNITS:No Perspective:default:Live:0</v>
      </c>
      <c r="K30" s="239" t="str">
        <f t="shared" si="69"/>
        <v>U</v>
      </c>
      <c r="L30" s="342"/>
      <c r="M30" s="345"/>
      <c r="N30" s="340" t="str">
        <f>IF(LEN(SWDATA!F15)=0,"",N29)</f>
        <v>D876-GP210DB~~GP210DB</v>
      </c>
      <c r="O30" s="296" t="str">
        <f>IF(LEN(SWDATA!G15)=0,"",O29)</f>
        <v>074-650000~~WESTCON EQUIP &amp; RENTALS</v>
      </c>
      <c r="P30" s="297" t="str">
        <f>IF(LEN(SWDATA!C15)=0,"",SWDATA!C15)</f>
        <v>CT Value Based Plan (Units)</v>
      </c>
      <c r="Q30" s="312" t="str">
        <f t="shared" si="157"/>
        <v>CT Value Based Plan (Units)</v>
      </c>
      <c r="R30" s="223" t="s">
        <v>261</v>
      </c>
      <c r="S30" s="224"/>
      <c r="T30" s="224"/>
      <c r="U30" s="264" t="s">
        <v>610</v>
      </c>
      <c r="V30" s="205" t="s">
        <v>221</v>
      </c>
      <c r="W30" s="266" t="str">
        <f>IF(OR(Is_Loading,LEN($A30)=0),"",SWDATA!P15)</f>
        <v>-</v>
      </c>
      <c r="X30" s="267" t="str">
        <f>IF(OR(Is_Loading,LEN($A30)=0),"",SWDATA!Q15)</f>
        <v>-</v>
      </c>
      <c r="Y30" s="267" t="str">
        <f>IF(OR(Is_Loading,LEN($A30)=0),"",SWDATA!R15)</f>
        <v>-</v>
      </c>
      <c r="Z30" s="266">
        <f t="shared" si="158"/>
        <v>0</v>
      </c>
      <c r="AA30" s="266" t="str">
        <f>IF(OR(Is_Loading,LEN($A30)=0),"",SWDATA!T15)</f>
        <v>-</v>
      </c>
      <c r="AB30" s="267" t="str">
        <f>IF(OR(Is_Loading,LEN($A30)=0),"",SWDATA!U15)</f>
        <v>-</v>
      </c>
      <c r="AC30" s="267" t="str">
        <f>IF(OR(Is_Loading,LEN($A30)=0),"",SWDATA!V15)</f>
        <v>-</v>
      </c>
      <c r="AD30" s="266">
        <f t="shared" si="159"/>
        <v>0</v>
      </c>
      <c r="AE30" s="266" t="str">
        <f>IF(OR(Is_Loading,LEN($A30)=0),"",SWDATA!X15)</f>
        <v>-</v>
      </c>
      <c r="AF30" s="267" t="str">
        <f>IF(OR(Is_Loading,LEN($A30)=0),"",SWDATA!Y15)</f>
        <v>-</v>
      </c>
      <c r="AG30" s="267" t="str">
        <f>IF(OR(Is_Loading,LEN($A30)=0),"",SWDATA!Z15)</f>
        <v>-</v>
      </c>
      <c r="AH30" s="266">
        <f t="shared" si="160"/>
        <v>0</v>
      </c>
      <c r="AI30" s="266" t="str">
        <f>IF(OR(Is_Loading,LEN($A30)=0),"",SWDATA!AB15)</f>
        <v>-</v>
      </c>
      <c r="AJ30" s="267" t="str">
        <f>IF(OR(Is_Loading,LEN($A30)=0),"",SWDATA!AC15)</f>
        <v>-</v>
      </c>
      <c r="AK30" s="267" t="str">
        <f>IF(OR(Is_Loading,LEN($A30)=0),"",SWDATA!AD15)</f>
        <v>-</v>
      </c>
      <c r="AL30" s="266">
        <f t="shared" si="161"/>
        <v>0</v>
      </c>
      <c r="AM30" s="266" t="str">
        <f>IF(OR(Is_Loading,LEN($A30)=0),"",SWDATA!AF15)</f>
        <v>-</v>
      </c>
      <c r="AN30" s="267" t="str">
        <f>IF(OR(Is_Loading,LEN($A30)=0),"",SWDATA!AG15)</f>
        <v>-</v>
      </c>
      <c r="AO30" s="323" t="str">
        <f>IF(OR(Is_Loading,LEN($A30)=0),"",SWDATA!AH15)</f>
        <v>-</v>
      </c>
      <c r="AP30" s="320">
        <f t="shared" si="162"/>
        <v>0</v>
      </c>
      <c r="AQ30" s="266" t="str">
        <f>IF(OR(Is_Loading,LEN($A30)=0),"",SWDATA!AJ15)</f>
        <v>-</v>
      </c>
      <c r="AR30" s="267" t="str">
        <f>IF(OR(Is_Loading,LEN($A30)=0),"",SWDATA!AK15)</f>
        <v>-</v>
      </c>
      <c r="AS30" s="267" t="str">
        <f>IF(OR(Is_Loading,LEN($A30)=0),"",SWDATA!AL15)</f>
        <v>-</v>
      </c>
      <c r="AT30" s="266">
        <f t="shared" si="163"/>
        <v>0</v>
      </c>
      <c r="AU30" s="266" t="str">
        <f>IF(OR(Is_Loading,LEN($A30)=0),"",SWDATA!AN15)</f>
        <v>-</v>
      </c>
      <c r="AV30" s="267" t="str">
        <f>IF(OR(Is_Loading,LEN($A30)=0),"",SWDATA!AO15)</f>
        <v>-</v>
      </c>
      <c r="AW30" s="267" t="str">
        <f>IF(OR(Is_Loading,LEN($A30)=0),"",SWDATA!AP15)</f>
        <v>-</v>
      </c>
      <c r="AX30" s="266">
        <f t="shared" si="164"/>
        <v>0</v>
      </c>
      <c r="AY30" s="266" t="str">
        <f>IF(OR(Is_Loading,LEN($A30)=0),"",SWDATA!AR15)</f>
        <v>-</v>
      </c>
      <c r="AZ30" s="267" t="str">
        <f>IF(OR(Is_Loading,LEN($A30)=0),"",SWDATA!AS15)</f>
        <v>-</v>
      </c>
      <c r="BA30" s="267" t="str">
        <f>IF(OR(Is_Loading,LEN($A30)=0),"",SWDATA!AT15)</f>
        <v>-</v>
      </c>
      <c r="BB30" s="266">
        <f t="shared" si="165"/>
        <v>0</v>
      </c>
      <c r="BC30" s="266" t="str">
        <f>IF(OR(Is_Loading,LEN($A30)=0),"",SWDATA!AV15)</f>
        <v>-</v>
      </c>
      <c r="BD30" s="267" t="str">
        <f>IF(OR(Is_Loading,LEN($A30)=0),"",SWDATA!AW15)</f>
        <v>-</v>
      </c>
      <c r="BE30" s="323" t="str">
        <f>IF(OR(Is_Loading,LEN($A30)=0),"",SWDATA!AX15)</f>
        <v>-</v>
      </c>
      <c r="BF30" s="320">
        <f t="shared" si="166"/>
        <v>0</v>
      </c>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351"/>
      <c r="CO30" s="351"/>
      <c r="CP30" s="351"/>
      <c r="CQ30" s="351"/>
      <c r="CR30" s="351"/>
      <c r="CS30" s="351"/>
      <c r="CT30" s="351"/>
      <c r="CU30" s="351"/>
      <c r="CV30" s="351"/>
      <c r="CW30" s="351"/>
      <c r="CX30" s="351"/>
      <c r="CY30" s="351"/>
      <c r="CZ30" s="351"/>
      <c r="DA30" s="351"/>
      <c r="DB30" s="351"/>
      <c r="DC30" s="351"/>
      <c r="DD30" s="351"/>
      <c r="DE30" s="351"/>
      <c r="DF30" s="351"/>
      <c r="DG30" s="351"/>
      <c r="DH30" s="351"/>
      <c r="DI30" s="351"/>
      <c r="DJ30" s="351"/>
      <c r="DK30" s="351"/>
      <c r="DL30" s="351"/>
      <c r="DM30" s="351"/>
      <c r="DN30" s="351"/>
      <c r="DS30" s="372"/>
      <c r="DT30" s="374"/>
      <c r="DU30" s="375"/>
      <c r="DV30" s="375"/>
      <c r="DW30" s="375"/>
      <c r="DX30" s="375">
        <v>1</v>
      </c>
      <c r="DY30" s="375">
        <f t="shared" si="167"/>
        <v>0</v>
      </c>
      <c r="DZ30" s="375">
        <f t="shared" si="168"/>
        <v>0</v>
      </c>
      <c r="EA30" s="375">
        <f t="shared" si="169"/>
        <v>1</v>
      </c>
      <c r="EB30" s="375">
        <f t="shared" si="170"/>
        <v>0</v>
      </c>
      <c r="EC30" s="375">
        <f t="shared" si="171"/>
        <v>0</v>
      </c>
      <c r="ED30" s="375">
        <f t="shared" si="172"/>
        <v>1</v>
      </c>
      <c r="EE30" s="375">
        <f t="shared" si="173"/>
        <v>0</v>
      </c>
      <c r="EF30" s="375">
        <f t="shared" si="174"/>
        <v>0</v>
      </c>
      <c r="EG30" s="375">
        <f t="shared" si="175"/>
        <v>1</v>
      </c>
      <c r="EH30" s="375">
        <f t="shared" si="176"/>
        <v>0</v>
      </c>
      <c r="EI30" s="375">
        <f t="shared" si="177"/>
        <v>0</v>
      </c>
      <c r="EJ30" s="375">
        <f t="shared" si="178"/>
        <v>1</v>
      </c>
      <c r="EK30" s="375">
        <f t="shared" si="179"/>
        <v>0</v>
      </c>
      <c r="EL30" s="375">
        <f t="shared" si="180"/>
        <v>0</v>
      </c>
      <c r="EM30" s="375">
        <f t="shared" si="181"/>
        <v>1</v>
      </c>
      <c r="EN30" s="375">
        <f t="shared" si="182"/>
        <v>0</v>
      </c>
      <c r="EO30" s="375">
        <f t="shared" si="183"/>
        <v>0</v>
      </c>
      <c r="EP30" s="375">
        <f t="shared" si="184"/>
        <v>1</v>
      </c>
      <c r="EQ30" s="375">
        <f t="shared" si="185"/>
        <v>0</v>
      </c>
      <c r="ER30" s="375">
        <f t="shared" si="186"/>
        <v>0</v>
      </c>
      <c r="ES30" s="375">
        <f t="shared" si="187"/>
        <v>1</v>
      </c>
      <c r="ET30" s="375">
        <f t="shared" si="188"/>
        <v>0</v>
      </c>
      <c r="EU30" s="375">
        <f t="shared" si="189"/>
        <v>0</v>
      </c>
      <c r="EV30" s="375">
        <f t="shared" si="190"/>
        <v>1</v>
      </c>
      <c r="EW30" s="375">
        <f t="shared" si="191"/>
        <v>0</v>
      </c>
      <c r="EX30" s="375">
        <f t="shared" si="192"/>
        <v>0</v>
      </c>
      <c r="EY30" s="375">
        <f t="shared" si="193"/>
        <v>1</v>
      </c>
      <c r="EZ30" s="375">
        <f t="shared" si="194"/>
        <v>0</v>
      </c>
      <c r="FA30" s="375">
        <f t="shared" si="195"/>
        <v>0</v>
      </c>
      <c r="FB30" s="375">
        <f t="shared" si="196"/>
        <v>1</v>
      </c>
      <c r="FC30" s="375">
        <f t="shared" si="197"/>
        <v>0</v>
      </c>
      <c r="FD30" s="375">
        <f t="shared" si="198"/>
        <v>0</v>
      </c>
      <c r="FE30" s="376"/>
      <c r="FF30" s="372"/>
      <c r="FG30" s="372"/>
      <c r="FH30" s="372"/>
      <c r="FI30" s="372"/>
      <c r="FJ30" s="372"/>
      <c r="FK30" s="372"/>
      <c r="FL30" s="372"/>
      <c r="FM30" s="372"/>
      <c r="FN30" s="372"/>
      <c r="FO30" s="372"/>
      <c r="FP30" s="372"/>
      <c r="FQ30" s="372"/>
      <c r="FR30" s="372"/>
      <c r="FS30" s="372"/>
      <c r="FT30" s="372"/>
      <c r="FU30" s="372"/>
      <c r="FV30" s="372"/>
      <c r="FW30" s="372"/>
      <c r="FX30" s="372"/>
      <c r="FY30" s="372"/>
      <c r="FZ30" s="372"/>
      <c r="GA30" s="372"/>
      <c r="GB30" s="372"/>
      <c r="GC30" s="372"/>
      <c r="GD30" s="372"/>
      <c r="GE30" s="372"/>
      <c r="GF30" s="372"/>
      <c r="GG30" s="372"/>
      <c r="GH30" s="372"/>
      <c r="GI30" s="372"/>
      <c r="GJ30" s="372"/>
      <c r="GK30" s="372"/>
      <c r="GL30" s="372"/>
      <c r="GM30" s="372"/>
      <c r="GN30" s="372"/>
      <c r="GO30" s="372"/>
      <c r="GP30" s="372"/>
      <c r="GQ30" s="372"/>
      <c r="GR30" s="372"/>
      <c r="GS30" s="372"/>
      <c r="GT30" s="372"/>
      <c r="GU30" s="372"/>
      <c r="GV30" s="372"/>
      <c r="GW30" s="372"/>
      <c r="GX30" s="372"/>
      <c r="GY30" s="372"/>
      <c r="GZ30" s="372"/>
      <c r="HA30" s="372"/>
      <c r="HB30" s="372"/>
      <c r="HC30" s="372"/>
    </row>
    <row r="31" spans="1:211" s="373" customFormat="1" ht="15" hidden="1" customHeight="1" outlineLevel="1" x14ac:dyDescent="0.2">
      <c r="A31" s="366" t="str">
        <f>SWDATA!O16</f>
        <v>1_PARENT00001_DMOPEN_INDEPENDENT:CATALOGDETAIL:UNITS:No Perspective:default:Live:0</v>
      </c>
      <c r="B31" s="366">
        <f>SWDATA!M16</f>
        <v>0</v>
      </c>
      <c r="C31" s="351">
        <f>IF(AND(SWDATA!M16=1,SWDATA!Q16="promotions"),SWDATA!P16,0)</f>
        <v>0</v>
      </c>
      <c r="D31" s="367">
        <f>ROW(SWDATA!M16)</f>
        <v>16</v>
      </c>
      <c r="E31" s="368">
        <f t="shared" si="153"/>
        <v>0</v>
      </c>
      <c r="F31" s="369">
        <f t="shared" si="154"/>
        <v>1</v>
      </c>
      <c r="G31" s="366" t="str">
        <f t="shared" si="155"/>
        <v>U</v>
      </c>
      <c r="H31" s="370"/>
      <c r="I31" s="373" t="str">
        <f>SWDATA!E16</f>
        <v>PARENT00001</v>
      </c>
      <c r="J31" s="238" t="str">
        <f t="shared" si="156"/>
        <v>1_PARENT00001_DMOPEN_INDEPENDENT:CATALOGDETAIL:UNITS:No Perspective:default:Live:0</v>
      </c>
      <c r="K31" s="239" t="str">
        <f t="shared" si="69"/>
        <v>U</v>
      </c>
      <c r="L31" s="342"/>
      <c r="M31" s="345"/>
      <c r="N31" s="340" t="str">
        <f>IF(LEN(SWDATA!F16)=0,"",N30)</f>
        <v>D876-GP210DB~~GP210DB</v>
      </c>
      <c r="O31" s="296" t="str">
        <f>IF(LEN(SWDATA!G16)=0,"",O30)</f>
        <v>074-650000~~WESTCON EQUIP &amp; RENTALS</v>
      </c>
      <c r="P31" s="297" t="str">
        <f>IF(LEN(SWDATA!C16)=0,"",SWDATA!C16)</f>
        <v>VBP plus CBP Total (Units)</v>
      </c>
      <c r="Q31" s="312" t="str">
        <f t="shared" si="157"/>
        <v>VBP plus CBP Total (Units)</v>
      </c>
      <c r="R31" s="223" t="s">
        <v>261</v>
      </c>
      <c r="S31" s="224"/>
      <c r="T31" s="224"/>
      <c r="U31" s="264" t="s">
        <v>612</v>
      </c>
      <c r="V31" s="205" t="s">
        <v>221</v>
      </c>
      <c r="W31" s="266" t="str">
        <f>IF(OR(Is_Loading,LEN($A31)=0),"",SWDATA!P16)</f>
        <v>-</v>
      </c>
      <c r="X31" s="267" t="str">
        <f>IF(OR(Is_Loading,LEN($A31)=0),"",SWDATA!Q16)</f>
        <v>-</v>
      </c>
      <c r="Y31" s="267" t="str">
        <f>IF(OR(Is_Loading,LEN($A31)=0),"",SWDATA!R16)</f>
        <v>-</v>
      </c>
      <c r="Z31" s="266">
        <f t="shared" si="158"/>
        <v>0</v>
      </c>
      <c r="AA31" s="266" t="str">
        <f>IF(OR(Is_Loading,LEN($A31)=0),"",SWDATA!T16)</f>
        <v>-</v>
      </c>
      <c r="AB31" s="267" t="str">
        <f>IF(OR(Is_Loading,LEN($A31)=0),"",SWDATA!U16)</f>
        <v>-</v>
      </c>
      <c r="AC31" s="267" t="str">
        <f>IF(OR(Is_Loading,LEN($A31)=0),"",SWDATA!V16)</f>
        <v>-</v>
      </c>
      <c r="AD31" s="266">
        <f t="shared" si="159"/>
        <v>0</v>
      </c>
      <c r="AE31" s="266" t="str">
        <f>IF(OR(Is_Loading,LEN($A31)=0),"",SWDATA!X16)</f>
        <v>-</v>
      </c>
      <c r="AF31" s="267" t="str">
        <f>IF(OR(Is_Loading,LEN($A31)=0),"",SWDATA!Y16)</f>
        <v>-</v>
      </c>
      <c r="AG31" s="267" t="str">
        <f>IF(OR(Is_Loading,LEN($A31)=0),"",SWDATA!Z16)</f>
        <v>-</v>
      </c>
      <c r="AH31" s="266">
        <f t="shared" si="160"/>
        <v>0</v>
      </c>
      <c r="AI31" s="266" t="str">
        <f>IF(OR(Is_Loading,LEN($A31)=0),"",SWDATA!AB16)</f>
        <v>-</v>
      </c>
      <c r="AJ31" s="267" t="str">
        <f>IF(OR(Is_Loading,LEN($A31)=0),"",SWDATA!AC16)</f>
        <v>-</v>
      </c>
      <c r="AK31" s="267" t="str">
        <f>IF(OR(Is_Loading,LEN($A31)=0),"",SWDATA!AD16)</f>
        <v>-</v>
      </c>
      <c r="AL31" s="266">
        <f t="shared" si="161"/>
        <v>0</v>
      </c>
      <c r="AM31" s="266" t="str">
        <f>IF(OR(Is_Loading,LEN($A31)=0),"",SWDATA!AF16)</f>
        <v>-</v>
      </c>
      <c r="AN31" s="267" t="str">
        <f>IF(OR(Is_Loading,LEN($A31)=0),"",SWDATA!AG16)</f>
        <v>-</v>
      </c>
      <c r="AO31" s="323" t="str">
        <f>IF(OR(Is_Loading,LEN($A31)=0),"",SWDATA!AH16)</f>
        <v>-</v>
      </c>
      <c r="AP31" s="320">
        <f t="shared" si="162"/>
        <v>0</v>
      </c>
      <c r="AQ31" s="266" t="str">
        <f>IF(OR(Is_Loading,LEN($A31)=0),"",SWDATA!AJ16)</f>
        <v>-</v>
      </c>
      <c r="AR31" s="267" t="str">
        <f>IF(OR(Is_Loading,LEN($A31)=0),"",SWDATA!AK16)</f>
        <v>-</v>
      </c>
      <c r="AS31" s="267" t="str">
        <f>IF(OR(Is_Loading,LEN($A31)=0),"",SWDATA!AL16)</f>
        <v>-</v>
      </c>
      <c r="AT31" s="266">
        <f t="shared" si="163"/>
        <v>0</v>
      </c>
      <c r="AU31" s="266" t="str">
        <f>IF(OR(Is_Loading,LEN($A31)=0),"",SWDATA!AN16)</f>
        <v>-</v>
      </c>
      <c r="AV31" s="267" t="str">
        <f>IF(OR(Is_Loading,LEN($A31)=0),"",SWDATA!AO16)</f>
        <v>-</v>
      </c>
      <c r="AW31" s="267" t="str">
        <f>IF(OR(Is_Loading,LEN($A31)=0),"",SWDATA!AP16)</f>
        <v>-</v>
      </c>
      <c r="AX31" s="266">
        <f t="shared" si="164"/>
        <v>0</v>
      </c>
      <c r="AY31" s="266" t="str">
        <f>IF(OR(Is_Loading,LEN($A31)=0),"",SWDATA!AR16)</f>
        <v>-</v>
      </c>
      <c r="AZ31" s="267" t="str">
        <f>IF(OR(Is_Loading,LEN($A31)=0),"",SWDATA!AS16)</f>
        <v>-</v>
      </c>
      <c r="BA31" s="267" t="str">
        <f>IF(OR(Is_Loading,LEN($A31)=0),"",SWDATA!AT16)</f>
        <v>-</v>
      </c>
      <c r="BB31" s="266">
        <f t="shared" si="165"/>
        <v>0</v>
      </c>
      <c r="BC31" s="266" t="str">
        <f>IF(OR(Is_Loading,LEN($A31)=0),"",SWDATA!AV16)</f>
        <v>-</v>
      </c>
      <c r="BD31" s="267" t="str">
        <f>IF(OR(Is_Loading,LEN($A31)=0),"",SWDATA!AW16)</f>
        <v>-</v>
      </c>
      <c r="BE31" s="323" t="str">
        <f>IF(OR(Is_Loading,LEN($A31)=0),"",SWDATA!AX16)</f>
        <v>-</v>
      </c>
      <c r="BF31" s="320">
        <f t="shared" si="166"/>
        <v>0</v>
      </c>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351"/>
      <c r="CO31" s="351"/>
      <c r="CP31" s="351"/>
      <c r="CQ31" s="351"/>
      <c r="CR31" s="351"/>
      <c r="CS31" s="351"/>
      <c r="CT31" s="351"/>
      <c r="CU31" s="351"/>
      <c r="CV31" s="351"/>
      <c r="CW31" s="351"/>
      <c r="CX31" s="351"/>
      <c r="CY31" s="351"/>
      <c r="CZ31" s="351"/>
      <c r="DA31" s="351"/>
      <c r="DB31" s="351"/>
      <c r="DC31" s="351"/>
      <c r="DD31" s="351"/>
      <c r="DE31" s="351"/>
      <c r="DF31" s="351"/>
      <c r="DG31" s="351"/>
      <c r="DH31" s="351"/>
      <c r="DI31" s="351"/>
      <c r="DJ31" s="351"/>
      <c r="DK31" s="351"/>
      <c r="DL31" s="351"/>
      <c r="DM31" s="351"/>
      <c r="DN31" s="351"/>
      <c r="DS31" s="372"/>
      <c r="DT31" s="374"/>
      <c r="DU31" s="375"/>
      <c r="DV31" s="375"/>
      <c r="DW31" s="375"/>
      <c r="DX31" s="375">
        <v>1</v>
      </c>
      <c r="DY31" s="375">
        <f t="shared" si="167"/>
        <v>0</v>
      </c>
      <c r="DZ31" s="375">
        <f t="shared" si="168"/>
        <v>0</v>
      </c>
      <c r="EA31" s="375">
        <f t="shared" si="169"/>
        <v>1</v>
      </c>
      <c r="EB31" s="375">
        <f t="shared" si="170"/>
        <v>0</v>
      </c>
      <c r="EC31" s="375">
        <f t="shared" si="171"/>
        <v>0</v>
      </c>
      <c r="ED31" s="375">
        <f t="shared" si="172"/>
        <v>1</v>
      </c>
      <c r="EE31" s="375">
        <f t="shared" si="173"/>
        <v>0</v>
      </c>
      <c r="EF31" s="375">
        <f t="shared" si="174"/>
        <v>0</v>
      </c>
      <c r="EG31" s="375">
        <f t="shared" si="175"/>
        <v>1</v>
      </c>
      <c r="EH31" s="375">
        <f t="shared" si="176"/>
        <v>0</v>
      </c>
      <c r="EI31" s="375">
        <f t="shared" si="177"/>
        <v>0</v>
      </c>
      <c r="EJ31" s="375">
        <f t="shared" si="178"/>
        <v>1</v>
      </c>
      <c r="EK31" s="375">
        <f t="shared" si="179"/>
        <v>0</v>
      </c>
      <c r="EL31" s="375">
        <f t="shared" si="180"/>
        <v>0</v>
      </c>
      <c r="EM31" s="375">
        <f t="shared" si="181"/>
        <v>1</v>
      </c>
      <c r="EN31" s="375">
        <f t="shared" si="182"/>
        <v>0</v>
      </c>
      <c r="EO31" s="375">
        <f t="shared" si="183"/>
        <v>0</v>
      </c>
      <c r="EP31" s="375">
        <f t="shared" si="184"/>
        <v>1</v>
      </c>
      <c r="EQ31" s="375">
        <f t="shared" si="185"/>
        <v>0</v>
      </c>
      <c r="ER31" s="375">
        <f t="shared" si="186"/>
        <v>0</v>
      </c>
      <c r="ES31" s="375">
        <f t="shared" si="187"/>
        <v>1</v>
      </c>
      <c r="ET31" s="375">
        <f t="shared" si="188"/>
        <v>0</v>
      </c>
      <c r="EU31" s="375">
        <f t="shared" si="189"/>
        <v>0</v>
      </c>
      <c r="EV31" s="375">
        <f t="shared" si="190"/>
        <v>1</v>
      </c>
      <c r="EW31" s="375">
        <f t="shared" si="191"/>
        <v>0</v>
      </c>
      <c r="EX31" s="375">
        <f t="shared" si="192"/>
        <v>0</v>
      </c>
      <c r="EY31" s="375">
        <f t="shared" si="193"/>
        <v>1</v>
      </c>
      <c r="EZ31" s="375">
        <f t="shared" si="194"/>
        <v>0</v>
      </c>
      <c r="FA31" s="375">
        <f t="shared" si="195"/>
        <v>0</v>
      </c>
      <c r="FB31" s="375">
        <f t="shared" si="196"/>
        <v>1</v>
      </c>
      <c r="FC31" s="375">
        <f t="shared" si="197"/>
        <v>0</v>
      </c>
      <c r="FD31" s="375">
        <f t="shared" si="198"/>
        <v>0</v>
      </c>
      <c r="FE31" s="376"/>
      <c r="FF31" s="372"/>
      <c r="FG31" s="372"/>
      <c r="FH31" s="372"/>
      <c r="FI31" s="372"/>
      <c r="FJ31" s="372"/>
      <c r="FK31" s="372"/>
      <c r="FL31" s="372"/>
      <c r="FM31" s="372"/>
      <c r="FN31" s="372"/>
      <c r="FO31" s="372"/>
      <c r="FP31" s="372"/>
      <c r="FQ31" s="372"/>
      <c r="FR31" s="372"/>
      <c r="FS31" s="372"/>
      <c r="FT31" s="372"/>
      <c r="FU31" s="372"/>
      <c r="FV31" s="372"/>
      <c r="FW31" s="372"/>
      <c r="FX31" s="372"/>
      <c r="FY31" s="372"/>
      <c r="FZ31" s="372"/>
      <c r="GA31" s="372"/>
      <c r="GB31" s="372"/>
      <c r="GC31" s="372"/>
      <c r="GD31" s="372"/>
      <c r="GE31" s="372"/>
      <c r="GF31" s="372"/>
      <c r="GG31" s="372"/>
      <c r="GH31" s="372"/>
      <c r="GI31" s="372"/>
      <c r="GJ31" s="372"/>
      <c r="GK31" s="372"/>
      <c r="GL31" s="372"/>
      <c r="GM31" s="372"/>
      <c r="GN31" s="372"/>
      <c r="GO31" s="372"/>
      <c r="GP31" s="372"/>
      <c r="GQ31" s="372"/>
      <c r="GR31" s="372"/>
      <c r="GS31" s="372"/>
      <c r="GT31" s="372"/>
      <c r="GU31" s="372"/>
      <c r="GV31" s="372"/>
      <c r="GW31" s="372"/>
      <c r="GX31" s="372"/>
      <c r="GY31" s="372"/>
      <c r="GZ31" s="372"/>
      <c r="HA31" s="372"/>
      <c r="HB31" s="372"/>
      <c r="HC31" s="372"/>
    </row>
    <row r="32" spans="1:211" s="373" customFormat="1" ht="15" hidden="1" customHeight="1" outlineLevel="1" x14ac:dyDescent="0.2">
      <c r="A32" s="366" t="str">
        <f>SWDATA!O17</f>
        <v>1_PARENT00001_DMOPEN_INDEPENDENT:CATALOGDETAIL:UNITS:No Perspective:default:Live:0</v>
      </c>
      <c r="B32" s="366">
        <f>SWDATA!M17</f>
        <v>0</v>
      </c>
      <c r="C32" s="351">
        <f>IF(AND(SWDATA!M17=1,SWDATA!Q17="promotions"),SWDATA!P17,0)</f>
        <v>0</v>
      </c>
      <c r="D32" s="367">
        <f>ROW(SWDATA!M17)</f>
        <v>17</v>
      </c>
      <c r="E32" s="368">
        <f t="shared" si="153"/>
        <v>0</v>
      </c>
      <c r="F32" s="369">
        <f t="shared" si="154"/>
        <v>1</v>
      </c>
      <c r="G32" s="366" t="str">
        <f t="shared" si="155"/>
        <v>U</v>
      </c>
      <c r="H32" s="370"/>
      <c r="I32" s="373" t="str">
        <f>SWDATA!E17</f>
        <v>PARENT00001</v>
      </c>
      <c r="J32" s="238" t="str">
        <f t="shared" si="156"/>
        <v>1_PARENT00001_DMOPEN_INDEPENDENT:CATALOGDETAIL:UNITS:No Perspective:default:Live:0</v>
      </c>
      <c r="K32" s="239" t="str">
        <f t="shared" si="69"/>
        <v>U</v>
      </c>
      <c r="L32" s="342"/>
      <c r="M32" s="345"/>
      <c r="N32" s="340" t="str">
        <f>IF(LEN(SWDATA!F17)=0,"",N31)</f>
        <v>D876-GP210DB~~GP210DB</v>
      </c>
      <c r="O32" s="296" t="str">
        <f>IF(LEN(SWDATA!G17)=0,"",O31)</f>
        <v>074-650000~~WESTCON EQUIP &amp; RENTALS</v>
      </c>
      <c r="P32" s="297" t="str">
        <f>IF(LEN(SWDATA!C17)=0,"",SWDATA!C17)</f>
        <v>Locked CT Value Based Plan (Units)</v>
      </c>
      <c r="Q32" s="312" t="str">
        <f t="shared" si="157"/>
        <v>Locked CT Value Based Plan (Units)</v>
      </c>
      <c r="R32" s="223" t="s">
        <v>261</v>
      </c>
      <c r="S32" s="224"/>
      <c r="T32" s="224"/>
      <c r="U32" s="264" t="s">
        <v>597</v>
      </c>
      <c r="V32" s="205" t="s">
        <v>221</v>
      </c>
      <c r="W32" s="266" t="str">
        <f>IF(OR(Is_Loading,LEN($A32)=0),"",SWDATA!P17)</f>
        <v>-</v>
      </c>
      <c r="X32" s="267" t="str">
        <f>IF(OR(Is_Loading,LEN($A32)=0),"",SWDATA!Q17)</f>
        <v>-</v>
      </c>
      <c r="Y32" s="267" t="str">
        <f>IF(OR(Is_Loading,LEN($A32)=0),"",SWDATA!R17)</f>
        <v>-</v>
      </c>
      <c r="Z32" s="266">
        <f t="shared" si="158"/>
        <v>0</v>
      </c>
      <c r="AA32" s="266" t="str">
        <f>IF(OR(Is_Loading,LEN($A32)=0),"",SWDATA!T17)</f>
        <v>-</v>
      </c>
      <c r="AB32" s="267" t="str">
        <f>IF(OR(Is_Loading,LEN($A32)=0),"",SWDATA!U17)</f>
        <v>-</v>
      </c>
      <c r="AC32" s="267" t="str">
        <f>IF(OR(Is_Loading,LEN($A32)=0),"",SWDATA!V17)</f>
        <v>-</v>
      </c>
      <c r="AD32" s="266">
        <f t="shared" si="159"/>
        <v>0</v>
      </c>
      <c r="AE32" s="266" t="str">
        <f>IF(OR(Is_Loading,LEN($A32)=0),"",SWDATA!X17)</f>
        <v>-</v>
      </c>
      <c r="AF32" s="267" t="str">
        <f>IF(OR(Is_Loading,LEN($A32)=0),"",SWDATA!Y17)</f>
        <v>-</v>
      </c>
      <c r="AG32" s="267" t="str">
        <f>IF(OR(Is_Loading,LEN($A32)=0),"",SWDATA!Z17)</f>
        <v>-</v>
      </c>
      <c r="AH32" s="266">
        <f t="shared" si="160"/>
        <v>0</v>
      </c>
      <c r="AI32" s="266" t="str">
        <f>IF(OR(Is_Loading,LEN($A32)=0),"",SWDATA!AB17)</f>
        <v>-</v>
      </c>
      <c r="AJ32" s="267" t="str">
        <f>IF(OR(Is_Loading,LEN($A32)=0),"",SWDATA!AC17)</f>
        <v>-</v>
      </c>
      <c r="AK32" s="267" t="str">
        <f>IF(OR(Is_Loading,LEN($A32)=0),"",SWDATA!AD17)</f>
        <v>-</v>
      </c>
      <c r="AL32" s="266">
        <f t="shared" si="161"/>
        <v>0</v>
      </c>
      <c r="AM32" s="266" t="str">
        <f>IF(OR(Is_Loading,LEN($A32)=0),"",SWDATA!AF17)</f>
        <v>-</v>
      </c>
      <c r="AN32" s="267" t="str">
        <f>IF(OR(Is_Loading,LEN($A32)=0),"",SWDATA!AG17)</f>
        <v>-</v>
      </c>
      <c r="AO32" s="323" t="str">
        <f>IF(OR(Is_Loading,LEN($A32)=0),"",SWDATA!AH17)</f>
        <v>-</v>
      </c>
      <c r="AP32" s="320">
        <f t="shared" si="162"/>
        <v>0</v>
      </c>
      <c r="AQ32" s="266" t="str">
        <f>IF(OR(Is_Loading,LEN($A32)=0),"",SWDATA!AJ17)</f>
        <v>-</v>
      </c>
      <c r="AR32" s="267" t="str">
        <f>IF(OR(Is_Loading,LEN($A32)=0),"",SWDATA!AK17)</f>
        <v>-</v>
      </c>
      <c r="AS32" s="267" t="str">
        <f>IF(OR(Is_Loading,LEN($A32)=0),"",SWDATA!AL17)</f>
        <v>-</v>
      </c>
      <c r="AT32" s="266">
        <f t="shared" si="163"/>
        <v>0</v>
      </c>
      <c r="AU32" s="266" t="str">
        <f>IF(OR(Is_Loading,LEN($A32)=0),"",SWDATA!AN17)</f>
        <v>-</v>
      </c>
      <c r="AV32" s="267" t="str">
        <f>IF(OR(Is_Loading,LEN($A32)=0),"",SWDATA!AO17)</f>
        <v>-</v>
      </c>
      <c r="AW32" s="267" t="str">
        <f>IF(OR(Is_Loading,LEN($A32)=0),"",SWDATA!AP17)</f>
        <v>-</v>
      </c>
      <c r="AX32" s="266">
        <f t="shared" si="164"/>
        <v>0</v>
      </c>
      <c r="AY32" s="266" t="str">
        <f>IF(OR(Is_Loading,LEN($A32)=0),"",SWDATA!AR17)</f>
        <v>-</v>
      </c>
      <c r="AZ32" s="267" t="str">
        <f>IF(OR(Is_Loading,LEN($A32)=0),"",SWDATA!AS17)</f>
        <v>-</v>
      </c>
      <c r="BA32" s="267" t="str">
        <f>IF(OR(Is_Loading,LEN($A32)=0),"",SWDATA!AT17)</f>
        <v>-</v>
      </c>
      <c r="BB32" s="266">
        <f t="shared" si="165"/>
        <v>0</v>
      </c>
      <c r="BC32" s="266" t="str">
        <f>IF(OR(Is_Loading,LEN($A32)=0),"",SWDATA!AV17)</f>
        <v>-</v>
      </c>
      <c r="BD32" s="267" t="str">
        <f>IF(OR(Is_Loading,LEN($A32)=0),"",SWDATA!AW17)</f>
        <v>-</v>
      </c>
      <c r="BE32" s="323" t="str">
        <f>IF(OR(Is_Loading,LEN($A32)=0),"",SWDATA!AX17)</f>
        <v>-</v>
      </c>
      <c r="BF32" s="320">
        <f t="shared" si="166"/>
        <v>0</v>
      </c>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351"/>
      <c r="CO32" s="351"/>
      <c r="CP32" s="351"/>
      <c r="CQ32" s="351"/>
      <c r="CR32" s="351"/>
      <c r="CS32" s="351"/>
      <c r="CT32" s="351"/>
      <c r="CU32" s="351"/>
      <c r="CV32" s="351"/>
      <c r="CW32" s="351"/>
      <c r="CX32" s="351"/>
      <c r="CY32" s="351"/>
      <c r="CZ32" s="351"/>
      <c r="DA32" s="351"/>
      <c r="DB32" s="351"/>
      <c r="DC32" s="351"/>
      <c r="DD32" s="351"/>
      <c r="DE32" s="351"/>
      <c r="DF32" s="351"/>
      <c r="DG32" s="351"/>
      <c r="DH32" s="351"/>
      <c r="DI32" s="351"/>
      <c r="DJ32" s="351"/>
      <c r="DK32" s="351"/>
      <c r="DL32" s="351"/>
      <c r="DM32" s="351"/>
      <c r="DN32" s="351"/>
      <c r="DS32" s="372"/>
      <c r="DT32" s="374"/>
      <c r="DU32" s="375"/>
      <c r="DV32" s="375"/>
      <c r="DW32" s="375"/>
      <c r="DX32" s="375">
        <v>1</v>
      </c>
      <c r="DY32" s="375">
        <f t="shared" si="167"/>
        <v>0</v>
      </c>
      <c r="DZ32" s="375">
        <f t="shared" si="168"/>
        <v>0</v>
      </c>
      <c r="EA32" s="375">
        <f t="shared" si="169"/>
        <v>1</v>
      </c>
      <c r="EB32" s="375">
        <f t="shared" si="170"/>
        <v>0</v>
      </c>
      <c r="EC32" s="375">
        <f t="shared" si="171"/>
        <v>0</v>
      </c>
      <c r="ED32" s="375">
        <f t="shared" si="172"/>
        <v>1</v>
      </c>
      <c r="EE32" s="375">
        <f t="shared" si="173"/>
        <v>0</v>
      </c>
      <c r="EF32" s="375">
        <f t="shared" si="174"/>
        <v>0</v>
      </c>
      <c r="EG32" s="375">
        <f t="shared" si="175"/>
        <v>1</v>
      </c>
      <c r="EH32" s="375">
        <f t="shared" si="176"/>
        <v>0</v>
      </c>
      <c r="EI32" s="375">
        <f t="shared" si="177"/>
        <v>0</v>
      </c>
      <c r="EJ32" s="375">
        <f t="shared" si="178"/>
        <v>1</v>
      </c>
      <c r="EK32" s="375">
        <f t="shared" si="179"/>
        <v>0</v>
      </c>
      <c r="EL32" s="375">
        <f t="shared" si="180"/>
        <v>0</v>
      </c>
      <c r="EM32" s="375">
        <f t="shared" si="181"/>
        <v>1</v>
      </c>
      <c r="EN32" s="375">
        <f t="shared" si="182"/>
        <v>0</v>
      </c>
      <c r="EO32" s="375">
        <f t="shared" si="183"/>
        <v>0</v>
      </c>
      <c r="EP32" s="375">
        <f t="shared" si="184"/>
        <v>1</v>
      </c>
      <c r="EQ32" s="375">
        <f t="shared" si="185"/>
        <v>0</v>
      </c>
      <c r="ER32" s="375">
        <f t="shared" si="186"/>
        <v>0</v>
      </c>
      <c r="ES32" s="375">
        <f t="shared" si="187"/>
        <v>1</v>
      </c>
      <c r="ET32" s="375">
        <f t="shared" si="188"/>
        <v>0</v>
      </c>
      <c r="EU32" s="375">
        <f t="shared" si="189"/>
        <v>0</v>
      </c>
      <c r="EV32" s="375">
        <f t="shared" si="190"/>
        <v>1</v>
      </c>
      <c r="EW32" s="375">
        <f t="shared" si="191"/>
        <v>0</v>
      </c>
      <c r="EX32" s="375">
        <f t="shared" si="192"/>
        <v>0</v>
      </c>
      <c r="EY32" s="375">
        <f t="shared" si="193"/>
        <v>1</v>
      </c>
      <c r="EZ32" s="375">
        <f t="shared" si="194"/>
        <v>0</v>
      </c>
      <c r="FA32" s="375">
        <f t="shared" si="195"/>
        <v>0</v>
      </c>
      <c r="FB32" s="375">
        <f t="shared" si="196"/>
        <v>1</v>
      </c>
      <c r="FC32" s="375">
        <f t="shared" si="197"/>
        <v>0</v>
      </c>
      <c r="FD32" s="375">
        <f t="shared" si="198"/>
        <v>0</v>
      </c>
      <c r="FE32" s="376"/>
      <c r="FF32" s="372"/>
      <c r="FG32" s="372"/>
      <c r="FH32" s="372"/>
      <c r="FI32" s="372"/>
      <c r="FJ32" s="372"/>
      <c r="FK32" s="372"/>
      <c r="FL32" s="372"/>
      <c r="FM32" s="372"/>
      <c r="FN32" s="372"/>
      <c r="FO32" s="372"/>
      <c r="FP32" s="372"/>
      <c r="FQ32" s="372"/>
      <c r="FR32" s="372"/>
      <c r="FS32" s="372"/>
      <c r="FT32" s="372"/>
      <c r="FU32" s="372"/>
      <c r="FV32" s="372"/>
      <c r="FW32" s="372"/>
      <c r="FX32" s="372"/>
      <c r="FY32" s="372"/>
      <c r="FZ32" s="372"/>
      <c r="GA32" s="372"/>
      <c r="GB32" s="372"/>
      <c r="GC32" s="372"/>
      <c r="GD32" s="372"/>
      <c r="GE32" s="372"/>
      <c r="GF32" s="372"/>
      <c r="GG32" s="372"/>
      <c r="GH32" s="372"/>
      <c r="GI32" s="372"/>
      <c r="GJ32" s="372"/>
      <c r="GK32" s="372"/>
      <c r="GL32" s="372"/>
      <c r="GM32" s="372"/>
      <c r="GN32" s="372"/>
      <c r="GO32" s="372"/>
      <c r="GP32" s="372"/>
      <c r="GQ32" s="372"/>
      <c r="GR32" s="372"/>
      <c r="GS32" s="372"/>
      <c r="GT32" s="372"/>
      <c r="GU32" s="372"/>
      <c r="GV32" s="372"/>
      <c r="GW32" s="372"/>
      <c r="GX32" s="372"/>
      <c r="GY32" s="372"/>
      <c r="GZ32" s="372"/>
      <c r="HA32" s="372"/>
      <c r="HB32" s="372"/>
      <c r="HC32" s="372"/>
    </row>
    <row r="33" spans="1:211" s="373" customFormat="1" ht="15" hidden="1" customHeight="1" outlineLevel="1" x14ac:dyDescent="0.2">
      <c r="A33" s="366" t="str">
        <f>SWDATA!O18</f>
        <v>1_PARENT00001_DMOPEN_INDEPENDENT:CATALOGDETAIL:UNITS:No Perspective:default:Live:0</v>
      </c>
      <c r="B33" s="366">
        <f>SWDATA!M18</f>
        <v>0</v>
      </c>
      <c r="C33" s="351">
        <f>IF(AND(SWDATA!M18=1,SWDATA!Q18="promotions"),SWDATA!P18,0)</f>
        <v>0</v>
      </c>
      <c r="D33" s="367">
        <f>ROW(SWDATA!M18)</f>
        <v>18</v>
      </c>
      <c r="E33" s="368">
        <f t="shared" si="153"/>
        <v>0</v>
      </c>
      <c r="F33" s="369">
        <f t="shared" si="154"/>
        <v>1</v>
      </c>
      <c r="G33" s="366" t="str">
        <f t="shared" si="155"/>
        <v>U</v>
      </c>
      <c r="H33" s="370"/>
      <c r="I33" s="373" t="str">
        <f>SWDATA!E18</f>
        <v>PARENT00001</v>
      </c>
      <c r="J33" s="238" t="str">
        <f t="shared" si="156"/>
        <v>1_PARENT00001_DMOPEN_INDEPENDENT:CATALOGDETAIL:UNITS:No Perspective:default:Live:0</v>
      </c>
      <c r="K33" s="239" t="str">
        <f t="shared" si="69"/>
        <v>U</v>
      </c>
      <c r="L33" s="342"/>
      <c r="M33" s="345"/>
      <c r="N33" s="340" t="str">
        <f>IF(LEN(SWDATA!F18)=0,"",N32)</f>
        <v>D876-GP210DB~~GP210DB</v>
      </c>
      <c r="O33" s="296" t="str">
        <f>IF(LEN(SWDATA!G18)=0,"",O32)</f>
        <v>074-650000~~WESTCON EQUIP &amp; RENTALS</v>
      </c>
      <c r="P33" s="297" t="str">
        <f>IF(LEN(SWDATA!C18)=0,"",SWDATA!C18)</f>
        <v>Locked VBP plus CBP Total (Units)</v>
      </c>
      <c r="Q33" s="312" t="str">
        <f t="shared" si="157"/>
        <v>Locked VBP plus CBP Total (Units)</v>
      </c>
      <c r="R33" s="223" t="s">
        <v>261</v>
      </c>
      <c r="S33" s="224"/>
      <c r="T33" s="224"/>
      <c r="U33" s="264" t="s">
        <v>599</v>
      </c>
      <c r="V33" s="205" t="s">
        <v>221</v>
      </c>
      <c r="W33" s="266" t="str">
        <f>IF(OR(Is_Loading,LEN($A33)=0),"",SWDATA!P18)</f>
        <v>-</v>
      </c>
      <c r="X33" s="267" t="str">
        <f>IF(OR(Is_Loading,LEN($A33)=0),"",SWDATA!Q18)</f>
        <v>-</v>
      </c>
      <c r="Y33" s="267" t="str">
        <f>IF(OR(Is_Loading,LEN($A33)=0),"",SWDATA!R18)</f>
        <v>-</v>
      </c>
      <c r="Z33" s="266">
        <f t="shared" si="158"/>
        <v>0</v>
      </c>
      <c r="AA33" s="266" t="str">
        <f>IF(OR(Is_Loading,LEN($A33)=0),"",SWDATA!T18)</f>
        <v>-</v>
      </c>
      <c r="AB33" s="267" t="str">
        <f>IF(OR(Is_Loading,LEN($A33)=0),"",SWDATA!U18)</f>
        <v>-</v>
      </c>
      <c r="AC33" s="267" t="str">
        <f>IF(OR(Is_Loading,LEN($A33)=0),"",SWDATA!V18)</f>
        <v>-</v>
      </c>
      <c r="AD33" s="266">
        <f t="shared" si="159"/>
        <v>0</v>
      </c>
      <c r="AE33" s="266" t="str">
        <f>IF(OR(Is_Loading,LEN($A33)=0),"",SWDATA!X18)</f>
        <v>-</v>
      </c>
      <c r="AF33" s="267" t="str">
        <f>IF(OR(Is_Loading,LEN($A33)=0),"",SWDATA!Y18)</f>
        <v>-</v>
      </c>
      <c r="AG33" s="267" t="str">
        <f>IF(OR(Is_Loading,LEN($A33)=0),"",SWDATA!Z18)</f>
        <v>-</v>
      </c>
      <c r="AH33" s="266">
        <f t="shared" si="160"/>
        <v>0</v>
      </c>
      <c r="AI33" s="266" t="str">
        <f>IF(OR(Is_Loading,LEN($A33)=0),"",SWDATA!AB18)</f>
        <v>-</v>
      </c>
      <c r="AJ33" s="267" t="str">
        <f>IF(OR(Is_Loading,LEN($A33)=0),"",SWDATA!AC18)</f>
        <v>-</v>
      </c>
      <c r="AK33" s="267" t="str">
        <f>IF(OR(Is_Loading,LEN($A33)=0),"",SWDATA!AD18)</f>
        <v>-</v>
      </c>
      <c r="AL33" s="266">
        <f t="shared" si="161"/>
        <v>0</v>
      </c>
      <c r="AM33" s="266" t="str">
        <f>IF(OR(Is_Loading,LEN($A33)=0),"",SWDATA!AF18)</f>
        <v>-</v>
      </c>
      <c r="AN33" s="267" t="str">
        <f>IF(OR(Is_Loading,LEN($A33)=0),"",SWDATA!AG18)</f>
        <v>-</v>
      </c>
      <c r="AO33" s="323" t="str">
        <f>IF(OR(Is_Loading,LEN($A33)=0),"",SWDATA!AH18)</f>
        <v>-</v>
      </c>
      <c r="AP33" s="320">
        <f t="shared" si="162"/>
        <v>0</v>
      </c>
      <c r="AQ33" s="266" t="str">
        <f>IF(OR(Is_Loading,LEN($A33)=0),"",SWDATA!AJ18)</f>
        <v>-</v>
      </c>
      <c r="AR33" s="267" t="str">
        <f>IF(OR(Is_Loading,LEN($A33)=0),"",SWDATA!AK18)</f>
        <v>-</v>
      </c>
      <c r="AS33" s="267" t="str">
        <f>IF(OR(Is_Loading,LEN($A33)=0),"",SWDATA!AL18)</f>
        <v>-</v>
      </c>
      <c r="AT33" s="266">
        <f t="shared" si="163"/>
        <v>0</v>
      </c>
      <c r="AU33" s="266" t="str">
        <f>IF(OR(Is_Loading,LEN($A33)=0),"",SWDATA!AN18)</f>
        <v>-</v>
      </c>
      <c r="AV33" s="267" t="str">
        <f>IF(OR(Is_Loading,LEN($A33)=0),"",SWDATA!AO18)</f>
        <v>-</v>
      </c>
      <c r="AW33" s="267" t="str">
        <f>IF(OR(Is_Loading,LEN($A33)=0),"",SWDATA!AP18)</f>
        <v>-</v>
      </c>
      <c r="AX33" s="266">
        <f t="shared" si="164"/>
        <v>0</v>
      </c>
      <c r="AY33" s="266" t="str">
        <f>IF(OR(Is_Loading,LEN($A33)=0),"",SWDATA!AR18)</f>
        <v>-</v>
      </c>
      <c r="AZ33" s="267" t="str">
        <f>IF(OR(Is_Loading,LEN($A33)=0),"",SWDATA!AS18)</f>
        <v>-</v>
      </c>
      <c r="BA33" s="267" t="str">
        <f>IF(OR(Is_Loading,LEN($A33)=0),"",SWDATA!AT18)</f>
        <v>-</v>
      </c>
      <c r="BB33" s="266">
        <f t="shared" si="165"/>
        <v>0</v>
      </c>
      <c r="BC33" s="266" t="str">
        <f>IF(OR(Is_Loading,LEN($A33)=0),"",SWDATA!AV18)</f>
        <v>-</v>
      </c>
      <c r="BD33" s="267" t="str">
        <f>IF(OR(Is_Loading,LEN($A33)=0),"",SWDATA!AW18)</f>
        <v>-</v>
      </c>
      <c r="BE33" s="323" t="str">
        <f>IF(OR(Is_Loading,LEN($A33)=0),"",SWDATA!AX18)</f>
        <v>-</v>
      </c>
      <c r="BF33" s="320">
        <f t="shared" si="166"/>
        <v>0</v>
      </c>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351"/>
      <c r="CO33" s="351"/>
      <c r="CP33" s="351"/>
      <c r="CQ33" s="351"/>
      <c r="CR33" s="351"/>
      <c r="CS33" s="351"/>
      <c r="CT33" s="351"/>
      <c r="CU33" s="351"/>
      <c r="CV33" s="351"/>
      <c r="CW33" s="351"/>
      <c r="CX33" s="351"/>
      <c r="CY33" s="351"/>
      <c r="CZ33" s="351"/>
      <c r="DA33" s="351"/>
      <c r="DB33" s="351"/>
      <c r="DC33" s="351"/>
      <c r="DD33" s="351"/>
      <c r="DE33" s="351"/>
      <c r="DF33" s="351"/>
      <c r="DG33" s="351"/>
      <c r="DH33" s="351"/>
      <c r="DI33" s="351"/>
      <c r="DJ33" s="351"/>
      <c r="DK33" s="351"/>
      <c r="DL33" s="351"/>
      <c r="DM33" s="351"/>
      <c r="DN33" s="351"/>
      <c r="DS33" s="372"/>
      <c r="DT33" s="374"/>
      <c r="DU33" s="375"/>
      <c r="DV33" s="375"/>
      <c r="DW33" s="375"/>
      <c r="DX33" s="375">
        <v>1</v>
      </c>
      <c r="DY33" s="375">
        <f t="shared" si="167"/>
        <v>0</v>
      </c>
      <c r="DZ33" s="375">
        <f t="shared" si="168"/>
        <v>0</v>
      </c>
      <c r="EA33" s="375">
        <f t="shared" si="169"/>
        <v>1</v>
      </c>
      <c r="EB33" s="375">
        <f t="shared" si="170"/>
        <v>0</v>
      </c>
      <c r="EC33" s="375">
        <f t="shared" si="171"/>
        <v>0</v>
      </c>
      <c r="ED33" s="375">
        <f t="shared" si="172"/>
        <v>1</v>
      </c>
      <c r="EE33" s="375">
        <f t="shared" si="173"/>
        <v>0</v>
      </c>
      <c r="EF33" s="375">
        <f t="shared" si="174"/>
        <v>0</v>
      </c>
      <c r="EG33" s="375">
        <f t="shared" si="175"/>
        <v>1</v>
      </c>
      <c r="EH33" s="375">
        <f t="shared" si="176"/>
        <v>0</v>
      </c>
      <c r="EI33" s="375">
        <f t="shared" si="177"/>
        <v>0</v>
      </c>
      <c r="EJ33" s="375">
        <f t="shared" si="178"/>
        <v>1</v>
      </c>
      <c r="EK33" s="375">
        <f t="shared" si="179"/>
        <v>0</v>
      </c>
      <c r="EL33" s="375">
        <f t="shared" si="180"/>
        <v>0</v>
      </c>
      <c r="EM33" s="375">
        <f t="shared" si="181"/>
        <v>1</v>
      </c>
      <c r="EN33" s="375">
        <f t="shared" si="182"/>
        <v>0</v>
      </c>
      <c r="EO33" s="375">
        <f t="shared" si="183"/>
        <v>0</v>
      </c>
      <c r="EP33" s="375">
        <f t="shared" si="184"/>
        <v>1</v>
      </c>
      <c r="EQ33" s="375">
        <f t="shared" si="185"/>
        <v>0</v>
      </c>
      <c r="ER33" s="375">
        <f t="shared" si="186"/>
        <v>0</v>
      </c>
      <c r="ES33" s="375">
        <f t="shared" si="187"/>
        <v>1</v>
      </c>
      <c r="ET33" s="375">
        <f t="shared" si="188"/>
        <v>0</v>
      </c>
      <c r="EU33" s="375">
        <f t="shared" si="189"/>
        <v>0</v>
      </c>
      <c r="EV33" s="375">
        <f t="shared" si="190"/>
        <v>1</v>
      </c>
      <c r="EW33" s="375">
        <f t="shared" si="191"/>
        <v>0</v>
      </c>
      <c r="EX33" s="375">
        <f t="shared" si="192"/>
        <v>0</v>
      </c>
      <c r="EY33" s="375">
        <f t="shared" si="193"/>
        <v>1</v>
      </c>
      <c r="EZ33" s="375">
        <f t="shared" si="194"/>
        <v>0</v>
      </c>
      <c r="FA33" s="375">
        <f t="shared" si="195"/>
        <v>0</v>
      </c>
      <c r="FB33" s="375">
        <f t="shared" si="196"/>
        <v>1</v>
      </c>
      <c r="FC33" s="375">
        <f t="shared" si="197"/>
        <v>0</v>
      </c>
      <c r="FD33" s="375">
        <f t="shared" si="198"/>
        <v>0</v>
      </c>
      <c r="FE33" s="376"/>
      <c r="FF33" s="372"/>
      <c r="FG33" s="372"/>
      <c r="FH33" s="372"/>
      <c r="FI33" s="372"/>
      <c r="FJ33" s="372"/>
      <c r="FK33" s="372"/>
      <c r="FL33" s="372"/>
      <c r="FM33" s="372"/>
      <c r="FN33" s="372"/>
      <c r="FO33" s="372"/>
      <c r="FP33" s="372"/>
      <c r="FQ33" s="372"/>
      <c r="FR33" s="372"/>
      <c r="FS33" s="372"/>
      <c r="FT33" s="372"/>
      <c r="FU33" s="372"/>
      <c r="FV33" s="372"/>
      <c r="FW33" s="372"/>
      <c r="FX33" s="372"/>
      <c r="FY33" s="372"/>
      <c r="FZ33" s="372"/>
      <c r="GA33" s="372"/>
      <c r="GB33" s="372"/>
      <c r="GC33" s="372"/>
      <c r="GD33" s="372"/>
      <c r="GE33" s="372"/>
      <c r="GF33" s="372"/>
      <c r="GG33" s="372"/>
      <c r="GH33" s="372"/>
      <c r="GI33" s="372"/>
      <c r="GJ33" s="372"/>
      <c r="GK33" s="372"/>
      <c r="GL33" s="372"/>
      <c r="GM33" s="372"/>
      <c r="GN33" s="372"/>
      <c r="GO33" s="372"/>
      <c r="GP33" s="372"/>
      <c r="GQ33" s="372"/>
      <c r="GR33" s="372"/>
      <c r="GS33" s="372"/>
      <c r="GT33" s="372"/>
      <c r="GU33" s="372"/>
      <c r="GV33" s="372"/>
      <c r="GW33" s="372"/>
      <c r="GX33" s="372"/>
      <c r="GY33" s="372"/>
      <c r="GZ33" s="372"/>
      <c r="HA33" s="372"/>
      <c r="HB33" s="372"/>
      <c r="HC33" s="372"/>
    </row>
    <row r="34" spans="1:211" s="373" customFormat="1" ht="15" hidden="1" customHeight="1" outlineLevel="1" x14ac:dyDescent="0.2">
      <c r="A34" s="366" t="str">
        <f>SWDATA!O19</f>
        <v>1_PARENT00001_DMOPEN_INDEPENDENT:CATALOGDETAIL:UNITS:No Perspective:default:Live:0</v>
      </c>
      <c r="B34" s="366">
        <f>SWDATA!M19</f>
        <v>0</v>
      </c>
      <c r="C34" s="351">
        <f>IF(AND(SWDATA!M19=1,SWDATA!Q19="promotions"),SWDATA!P19,0)</f>
        <v>0</v>
      </c>
      <c r="D34" s="367">
        <f>ROW(SWDATA!M19)</f>
        <v>19</v>
      </c>
      <c r="E34" s="368">
        <f t="shared" si="153"/>
        <v>0</v>
      </c>
      <c r="F34" s="369">
        <f t="shared" si="154"/>
        <v>1</v>
      </c>
      <c r="G34" s="366" t="str">
        <f t="shared" si="155"/>
        <v>U</v>
      </c>
      <c r="H34" s="370"/>
      <c r="I34" s="373" t="str">
        <f>SWDATA!E19</f>
        <v>PARENT00001</v>
      </c>
      <c r="J34" s="238" t="str">
        <f t="shared" si="156"/>
        <v>1_PARENT00001_DMOPEN_INDEPENDENT:CATALOGDETAIL:UNITS:No Perspective:default:Live:0</v>
      </c>
      <c r="K34" s="239" t="str">
        <f t="shared" si="69"/>
        <v>U</v>
      </c>
      <c r="L34" s="342"/>
      <c r="M34" s="345"/>
      <c r="N34" s="340" t="str">
        <f>IF(LEN(SWDATA!F19)=0,"",N33)</f>
        <v>D876-GP210DB~~GP210DB</v>
      </c>
      <c r="O34" s="296" t="str">
        <f>IF(LEN(SWDATA!G19)=0,"",O33)</f>
        <v>074-650000~~WESTCON EQUIP &amp; RENTALS</v>
      </c>
      <c r="P34" s="297" t="str">
        <f>IF(LEN(SWDATA!C19)=0,"",SWDATA!C19)</f>
        <v>Last Month Locked CT Value Based Plan (Units)</v>
      </c>
      <c r="Q34" s="312" t="str">
        <f t="shared" si="157"/>
        <v>Last Month Locked CT Value Based Plan (Units)</v>
      </c>
      <c r="R34" s="223" t="s">
        <v>261</v>
      </c>
      <c r="S34" s="224"/>
      <c r="T34" s="224"/>
      <c r="U34" s="264" t="s">
        <v>600</v>
      </c>
      <c r="V34" s="205" t="s">
        <v>221</v>
      </c>
      <c r="W34" s="266" t="str">
        <f>IF(OR(Is_Loading,LEN($A34)=0),"",SWDATA!P19)</f>
        <v>-</v>
      </c>
      <c r="X34" s="267" t="str">
        <f>IF(OR(Is_Loading,LEN($A34)=0),"",SWDATA!Q19)</f>
        <v>-</v>
      </c>
      <c r="Y34" s="267" t="str">
        <f>IF(OR(Is_Loading,LEN($A34)=0),"",SWDATA!R19)</f>
        <v>-</v>
      </c>
      <c r="Z34" s="266">
        <f t="shared" si="158"/>
        <v>0</v>
      </c>
      <c r="AA34" s="266" t="str">
        <f>IF(OR(Is_Loading,LEN($A34)=0),"",SWDATA!T19)</f>
        <v>-</v>
      </c>
      <c r="AB34" s="267" t="str">
        <f>IF(OR(Is_Loading,LEN($A34)=0),"",SWDATA!U19)</f>
        <v>-</v>
      </c>
      <c r="AC34" s="267" t="str">
        <f>IF(OR(Is_Loading,LEN($A34)=0),"",SWDATA!V19)</f>
        <v>-</v>
      </c>
      <c r="AD34" s="266">
        <f t="shared" si="159"/>
        <v>0</v>
      </c>
      <c r="AE34" s="266" t="str">
        <f>IF(OR(Is_Loading,LEN($A34)=0),"",SWDATA!X19)</f>
        <v>-</v>
      </c>
      <c r="AF34" s="267" t="str">
        <f>IF(OR(Is_Loading,LEN($A34)=0),"",SWDATA!Y19)</f>
        <v>-</v>
      </c>
      <c r="AG34" s="267" t="str">
        <f>IF(OR(Is_Loading,LEN($A34)=0),"",SWDATA!Z19)</f>
        <v>-</v>
      </c>
      <c r="AH34" s="266">
        <f t="shared" si="160"/>
        <v>0</v>
      </c>
      <c r="AI34" s="266" t="str">
        <f>IF(OR(Is_Loading,LEN($A34)=0),"",SWDATA!AB19)</f>
        <v>-</v>
      </c>
      <c r="AJ34" s="267" t="str">
        <f>IF(OR(Is_Loading,LEN($A34)=0),"",SWDATA!AC19)</f>
        <v>-</v>
      </c>
      <c r="AK34" s="267" t="str">
        <f>IF(OR(Is_Loading,LEN($A34)=0),"",SWDATA!AD19)</f>
        <v>-</v>
      </c>
      <c r="AL34" s="266">
        <f t="shared" si="161"/>
        <v>0</v>
      </c>
      <c r="AM34" s="266" t="str">
        <f>IF(OR(Is_Loading,LEN($A34)=0),"",SWDATA!AF19)</f>
        <v>-</v>
      </c>
      <c r="AN34" s="267" t="str">
        <f>IF(OR(Is_Loading,LEN($A34)=0),"",SWDATA!AG19)</f>
        <v>-</v>
      </c>
      <c r="AO34" s="323" t="str">
        <f>IF(OR(Is_Loading,LEN($A34)=0),"",SWDATA!AH19)</f>
        <v>-</v>
      </c>
      <c r="AP34" s="320">
        <f t="shared" si="162"/>
        <v>0</v>
      </c>
      <c r="AQ34" s="266" t="str">
        <f>IF(OR(Is_Loading,LEN($A34)=0),"",SWDATA!AJ19)</f>
        <v>-</v>
      </c>
      <c r="AR34" s="267" t="str">
        <f>IF(OR(Is_Loading,LEN($A34)=0),"",SWDATA!AK19)</f>
        <v>-</v>
      </c>
      <c r="AS34" s="267" t="str">
        <f>IF(OR(Is_Loading,LEN($A34)=0),"",SWDATA!AL19)</f>
        <v>-</v>
      </c>
      <c r="AT34" s="266">
        <f t="shared" si="163"/>
        <v>0</v>
      </c>
      <c r="AU34" s="266" t="str">
        <f>IF(OR(Is_Loading,LEN($A34)=0),"",SWDATA!AN19)</f>
        <v>-</v>
      </c>
      <c r="AV34" s="267" t="str">
        <f>IF(OR(Is_Loading,LEN($A34)=0),"",SWDATA!AO19)</f>
        <v>-</v>
      </c>
      <c r="AW34" s="267" t="str">
        <f>IF(OR(Is_Loading,LEN($A34)=0),"",SWDATA!AP19)</f>
        <v>-</v>
      </c>
      <c r="AX34" s="266">
        <f t="shared" si="164"/>
        <v>0</v>
      </c>
      <c r="AY34" s="266" t="str">
        <f>IF(OR(Is_Loading,LEN($A34)=0),"",SWDATA!AR19)</f>
        <v>-</v>
      </c>
      <c r="AZ34" s="267" t="str">
        <f>IF(OR(Is_Loading,LEN($A34)=0),"",SWDATA!AS19)</f>
        <v>-</v>
      </c>
      <c r="BA34" s="267" t="str">
        <f>IF(OR(Is_Loading,LEN($A34)=0),"",SWDATA!AT19)</f>
        <v>-</v>
      </c>
      <c r="BB34" s="266">
        <f t="shared" si="165"/>
        <v>0</v>
      </c>
      <c r="BC34" s="266" t="str">
        <f>IF(OR(Is_Loading,LEN($A34)=0),"",SWDATA!AV19)</f>
        <v>-</v>
      </c>
      <c r="BD34" s="267" t="str">
        <f>IF(OR(Is_Loading,LEN($A34)=0),"",SWDATA!AW19)</f>
        <v>-</v>
      </c>
      <c r="BE34" s="323" t="str">
        <f>IF(OR(Is_Loading,LEN($A34)=0),"",SWDATA!AX19)</f>
        <v>-</v>
      </c>
      <c r="BF34" s="320">
        <f t="shared" si="166"/>
        <v>0</v>
      </c>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351"/>
      <c r="CO34" s="351"/>
      <c r="CP34" s="351"/>
      <c r="CQ34" s="351"/>
      <c r="CR34" s="351"/>
      <c r="CS34" s="351"/>
      <c r="CT34" s="351"/>
      <c r="CU34" s="351"/>
      <c r="CV34" s="351"/>
      <c r="CW34" s="351"/>
      <c r="CX34" s="351"/>
      <c r="CY34" s="351"/>
      <c r="CZ34" s="351"/>
      <c r="DA34" s="351"/>
      <c r="DB34" s="351"/>
      <c r="DC34" s="351"/>
      <c r="DD34" s="351"/>
      <c r="DE34" s="351"/>
      <c r="DF34" s="351"/>
      <c r="DG34" s="351"/>
      <c r="DH34" s="351"/>
      <c r="DI34" s="351"/>
      <c r="DJ34" s="351"/>
      <c r="DK34" s="351"/>
      <c r="DL34" s="351"/>
      <c r="DM34" s="351"/>
      <c r="DN34" s="351"/>
      <c r="DS34" s="372"/>
      <c r="DT34" s="374"/>
      <c r="DU34" s="375"/>
      <c r="DV34" s="375"/>
      <c r="DW34" s="375"/>
      <c r="DX34" s="375">
        <v>1</v>
      </c>
      <c r="DY34" s="375">
        <f t="shared" si="167"/>
        <v>0</v>
      </c>
      <c r="DZ34" s="375">
        <f t="shared" si="168"/>
        <v>0</v>
      </c>
      <c r="EA34" s="375">
        <f t="shared" si="169"/>
        <v>1</v>
      </c>
      <c r="EB34" s="375">
        <f t="shared" si="170"/>
        <v>0</v>
      </c>
      <c r="EC34" s="375">
        <f t="shared" si="171"/>
        <v>0</v>
      </c>
      <c r="ED34" s="375">
        <f t="shared" si="172"/>
        <v>1</v>
      </c>
      <c r="EE34" s="375">
        <f t="shared" si="173"/>
        <v>0</v>
      </c>
      <c r="EF34" s="375">
        <f t="shared" si="174"/>
        <v>0</v>
      </c>
      <c r="EG34" s="375">
        <f t="shared" si="175"/>
        <v>1</v>
      </c>
      <c r="EH34" s="375">
        <f t="shared" si="176"/>
        <v>0</v>
      </c>
      <c r="EI34" s="375">
        <f t="shared" si="177"/>
        <v>0</v>
      </c>
      <c r="EJ34" s="375">
        <f t="shared" si="178"/>
        <v>1</v>
      </c>
      <c r="EK34" s="375">
        <f t="shared" si="179"/>
        <v>0</v>
      </c>
      <c r="EL34" s="375">
        <f t="shared" si="180"/>
        <v>0</v>
      </c>
      <c r="EM34" s="375">
        <f t="shared" si="181"/>
        <v>1</v>
      </c>
      <c r="EN34" s="375">
        <f t="shared" si="182"/>
        <v>0</v>
      </c>
      <c r="EO34" s="375">
        <f t="shared" si="183"/>
        <v>0</v>
      </c>
      <c r="EP34" s="375">
        <f t="shared" si="184"/>
        <v>1</v>
      </c>
      <c r="EQ34" s="375">
        <f t="shared" si="185"/>
        <v>0</v>
      </c>
      <c r="ER34" s="375">
        <f t="shared" si="186"/>
        <v>0</v>
      </c>
      <c r="ES34" s="375">
        <f t="shared" si="187"/>
        <v>1</v>
      </c>
      <c r="ET34" s="375">
        <f t="shared" si="188"/>
        <v>0</v>
      </c>
      <c r="EU34" s="375">
        <f t="shared" si="189"/>
        <v>0</v>
      </c>
      <c r="EV34" s="375">
        <f t="shared" si="190"/>
        <v>1</v>
      </c>
      <c r="EW34" s="375">
        <f t="shared" si="191"/>
        <v>0</v>
      </c>
      <c r="EX34" s="375">
        <f t="shared" si="192"/>
        <v>0</v>
      </c>
      <c r="EY34" s="375">
        <f t="shared" si="193"/>
        <v>1</v>
      </c>
      <c r="EZ34" s="375">
        <f t="shared" si="194"/>
        <v>0</v>
      </c>
      <c r="FA34" s="375">
        <f t="shared" si="195"/>
        <v>0</v>
      </c>
      <c r="FB34" s="375">
        <f t="shared" si="196"/>
        <v>1</v>
      </c>
      <c r="FC34" s="375">
        <f t="shared" si="197"/>
        <v>0</v>
      </c>
      <c r="FD34" s="375">
        <f t="shared" si="198"/>
        <v>0</v>
      </c>
      <c r="FE34" s="376"/>
      <c r="FF34" s="372"/>
      <c r="FG34" s="372"/>
      <c r="FH34" s="372"/>
      <c r="FI34" s="372"/>
      <c r="FJ34" s="372"/>
      <c r="FK34" s="372"/>
      <c r="FL34" s="372"/>
      <c r="FM34" s="372"/>
      <c r="FN34" s="372"/>
      <c r="FO34" s="372"/>
      <c r="FP34" s="372"/>
      <c r="FQ34" s="372"/>
      <c r="FR34" s="372"/>
      <c r="FS34" s="372"/>
      <c r="FT34" s="372"/>
      <c r="FU34" s="372"/>
      <c r="FV34" s="372"/>
      <c r="FW34" s="372"/>
      <c r="FX34" s="372"/>
      <c r="FY34" s="372"/>
      <c r="FZ34" s="372"/>
      <c r="GA34" s="372"/>
      <c r="GB34" s="372"/>
      <c r="GC34" s="372"/>
      <c r="GD34" s="372"/>
      <c r="GE34" s="372"/>
      <c r="GF34" s="372"/>
      <c r="GG34" s="372"/>
      <c r="GH34" s="372"/>
      <c r="GI34" s="372"/>
      <c r="GJ34" s="372"/>
      <c r="GK34" s="372"/>
      <c r="GL34" s="372"/>
      <c r="GM34" s="372"/>
      <c r="GN34" s="372"/>
      <c r="GO34" s="372"/>
      <c r="GP34" s="372"/>
      <c r="GQ34" s="372"/>
      <c r="GR34" s="372"/>
      <c r="GS34" s="372"/>
      <c r="GT34" s="372"/>
      <c r="GU34" s="372"/>
      <c r="GV34" s="372"/>
      <c r="GW34" s="372"/>
      <c r="GX34" s="372"/>
      <c r="GY34" s="372"/>
      <c r="GZ34" s="372"/>
      <c r="HA34" s="372"/>
      <c r="HB34" s="372"/>
      <c r="HC34" s="372"/>
    </row>
    <row r="35" spans="1:211" s="373" customFormat="1" ht="15" hidden="1" customHeight="1" outlineLevel="1" x14ac:dyDescent="0.2">
      <c r="A35" s="366" t="str">
        <f>SWDATA!O20</f>
        <v>1_PARENT00001_DMOPEN_INDEPENDENT:CATALOGDETAIL:UNITS:No Perspective:default:Live:0</v>
      </c>
      <c r="B35" s="366">
        <f>SWDATA!M20</f>
        <v>0</v>
      </c>
      <c r="C35" s="351">
        <f>IF(AND(SWDATA!M20=1,SWDATA!Q20="promotions"),SWDATA!P20,0)</f>
        <v>0</v>
      </c>
      <c r="D35" s="367">
        <f>ROW(SWDATA!M20)</f>
        <v>20</v>
      </c>
      <c r="E35" s="368">
        <f t="shared" si="153"/>
        <v>0</v>
      </c>
      <c r="F35" s="369">
        <f t="shared" si="154"/>
        <v>1</v>
      </c>
      <c r="G35" s="366" t="str">
        <f t="shared" si="155"/>
        <v>U</v>
      </c>
      <c r="H35" s="370"/>
      <c r="I35" s="373" t="str">
        <f>SWDATA!E20</f>
        <v>PARENT00001</v>
      </c>
      <c r="J35" s="238" t="str">
        <f t="shared" si="156"/>
        <v>1_PARENT00001_DMOPEN_INDEPENDENT:CATALOGDETAIL:UNITS:No Perspective:default:Live:0</v>
      </c>
      <c r="K35" s="239" t="str">
        <f t="shared" si="69"/>
        <v>U</v>
      </c>
      <c r="L35" s="342"/>
      <c r="M35" s="345"/>
      <c r="N35" s="340" t="str">
        <f>IF(LEN(SWDATA!F20)=0,"",N34)</f>
        <v>D876-GP210DB~~GP210DB</v>
      </c>
      <c r="O35" s="296" t="str">
        <f>IF(LEN(SWDATA!G20)=0,"",O34)</f>
        <v>074-650000~~WESTCON EQUIP &amp; RENTALS</v>
      </c>
      <c r="P35" s="297" t="str">
        <f>IF(LEN(SWDATA!C20)=0,"",SWDATA!C20)</f>
        <v>Last Month Locked VBP plus CBP Total (Units)</v>
      </c>
      <c r="Q35" s="312" t="str">
        <f t="shared" si="157"/>
        <v>Last Month Locked VBP plus CBP Total (Units)</v>
      </c>
      <c r="R35" s="223" t="s">
        <v>261</v>
      </c>
      <c r="S35" s="224"/>
      <c r="T35" s="224"/>
      <c r="U35" s="264" t="s">
        <v>602</v>
      </c>
      <c r="V35" s="205" t="s">
        <v>221</v>
      </c>
      <c r="W35" s="266" t="str">
        <f>IF(OR(Is_Loading,LEN($A35)=0),"",SWDATA!P20)</f>
        <v>-</v>
      </c>
      <c r="X35" s="267" t="str">
        <f>IF(OR(Is_Loading,LEN($A35)=0),"",SWDATA!Q20)</f>
        <v>-</v>
      </c>
      <c r="Y35" s="267" t="str">
        <f>IF(OR(Is_Loading,LEN($A35)=0),"",SWDATA!R20)</f>
        <v>-</v>
      </c>
      <c r="Z35" s="266">
        <f t="shared" si="158"/>
        <v>0</v>
      </c>
      <c r="AA35" s="266" t="str">
        <f>IF(OR(Is_Loading,LEN($A35)=0),"",SWDATA!T20)</f>
        <v>-</v>
      </c>
      <c r="AB35" s="267" t="str">
        <f>IF(OR(Is_Loading,LEN($A35)=0),"",SWDATA!U20)</f>
        <v>-</v>
      </c>
      <c r="AC35" s="267" t="str">
        <f>IF(OR(Is_Loading,LEN($A35)=0),"",SWDATA!V20)</f>
        <v>-</v>
      </c>
      <c r="AD35" s="266">
        <f t="shared" si="159"/>
        <v>0</v>
      </c>
      <c r="AE35" s="266" t="str">
        <f>IF(OR(Is_Loading,LEN($A35)=0),"",SWDATA!X20)</f>
        <v>-</v>
      </c>
      <c r="AF35" s="267" t="str">
        <f>IF(OR(Is_Loading,LEN($A35)=0),"",SWDATA!Y20)</f>
        <v>-</v>
      </c>
      <c r="AG35" s="267" t="str">
        <f>IF(OR(Is_Loading,LEN($A35)=0),"",SWDATA!Z20)</f>
        <v>-</v>
      </c>
      <c r="AH35" s="266">
        <f t="shared" si="160"/>
        <v>0</v>
      </c>
      <c r="AI35" s="266" t="str">
        <f>IF(OR(Is_Loading,LEN($A35)=0),"",SWDATA!AB20)</f>
        <v>-</v>
      </c>
      <c r="AJ35" s="267" t="str">
        <f>IF(OR(Is_Loading,LEN($A35)=0),"",SWDATA!AC20)</f>
        <v>-</v>
      </c>
      <c r="AK35" s="267" t="str">
        <f>IF(OR(Is_Loading,LEN($A35)=0),"",SWDATA!AD20)</f>
        <v>-</v>
      </c>
      <c r="AL35" s="266">
        <f t="shared" si="161"/>
        <v>0</v>
      </c>
      <c r="AM35" s="266" t="str">
        <f>IF(OR(Is_Loading,LEN($A35)=0),"",SWDATA!AF20)</f>
        <v>-</v>
      </c>
      <c r="AN35" s="267" t="str">
        <f>IF(OR(Is_Loading,LEN($A35)=0),"",SWDATA!AG20)</f>
        <v>-</v>
      </c>
      <c r="AO35" s="323" t="str">
        <f>IF(OR(Is_Loading,LEN($A35)=0),"",SWDATA!AH20)</f>
        <v>-</v>
      </c>
      <c r="AP35" s="320">
        <f t="shared" si="162"/>
        <v>0</v>
      </c>
      <c r="AQ35" s="266" t="str">
        <f>IF(OR(Is_Loading,LEN($A35)=0),"",SWDATA!AJ20)</f>
        <v>-</v>
      </c>
      <c r="AR35" s="267" t="str">
        <f>IF(OR(Is_Loading,LEN($A35)=0),"",SWDATA!AK20)</f>
        <v>-</v>
      </c>
      <c r="AS35" s="267" t="str">
        <f>IF(OR(Is_Loading,LEN($A35)=0),"",SWDATA!AL20)</f>
        <v>-</v>
      </c>
      <c r="AT35" s="266">
        <f t="shared" si="163"/>
        <v>0</v>
      </c>
      <c r="AU35" s="266" t="str">
        <f>IF(OR(Is_Loading,LEN($A35)=0),"",SWDATA!AN20)</f>
        <v>-</v>
      </c>
      <c r="AV35" s="267" t="str">
        <f>IF(OR(Is_Loading,LEN($A35)=0),"",SWDATA!AO20)</f>
        <v>-</v>
      </c>
      <c r="AW35" s="267" t="str">
        <f>IF(OR(Is_Loading,LEN($A35)=0),"",SWDATA!AP20)</f>
        <v>-</v>
      </c>
      <c r="AX35" s="266">
        <f t="shared" si="164"/>
        <v>0</v>
      </c>
      <c r="AY35" s="266" t="str">
        <f>IF(OR(Is_Loading,LEN($A35)=0),"",SWDATA!AR20)</f>
        <v>-</v>
      </c>
      <c r="AZ35" s="267" t="str">
        <f>IF(OR(Is_Loading,LEN($A35)=0),"",SWDATA!AS20)</f>
        <v>-</v>
      </c>
      <c r="BA35" s="267" t="str">
        <f>IF(OR(Is_Loading,LEN($A35)=0),"",SWDATA!AT20)</f>
        <v>-</v>
      </c>
      <c r="BB35" s="266">
        <f t="shared" si="165"/>
        <v>0</v>
      </c>
      <c r="BC35" s="266" t="str">
        <f>IF(OR(Is_Loading,LEN($A35)=0),"",SWDATA!AV20)</f>
        <v>-</v>
      </c>
      <c r="BD35" s="267" t="str">
        <f>IF(OR(Is_Loading,LEN($A35)=0),"",SWDATA!AW20)</f>
        <v>-</v>
      </c>
      <c r="BE35" s="323" t="str">
        <f>IF(OR(Is_Loading,LEN($A35)=0),"",SWDATA!AX20)</f>
        <v>-</v>
      </c>
      <c r="BF35" s="320">
        <f t="shared" si="166"/>
        <v>0</v>
      </c>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351"/>
      <c r="CO35" s="351"/>
      <c r="CP35" s="351"/>
      <c r="CQ35" s="351"/>
      <c r="CR35" s="351"/>
      <c r="CS35" s="351"/>
      <c r="CT35" s="351"/>
      <c r="CU35" s="351"/>
      <c r="CV35" s="351"/>
      <c r="CW35" s="351"/>
      <c r="CX35" s="351"/>
      <c r="CY35" s="351"/>
      <c r="CZ35" s="351"/>
      <c r="DA35" s="351"/>
      <c r="DB35" s="351"/>
      <c r="DC35" s="351"/>
      <c r="DD35" s="351"/>
      <c r="DE35" s="351"/>
      <c r="DF35" s="351"/>
      <c r="DG35" s="351"/>
      <c r="DH35" s="351"/>
      <c r="DI35" s="351"/>
      <c r="DJ35" s="351"/>
      <c r="DK35" s="351"/>
      <c r="DL35" s="351"/>
      <c r="DM35" s="351"/>
      <c r="DN35" s="351"/>
      <c r="DS35" s="372"/>
      <c r="DT35" s="374"/>
      <c r="DU35" s="375"/>
      <c r="DV35" s="375"/>
      <c r="DW35" s="375"/>
      <c r="DX35" s="375">
        <v>1</v>
      </c>
      <c r="DY35" s="375">
        <f t="shared" si="167"/>
        <v>0</v>
      </c>
      <c r="DZ35" s="375">
        <f t="shared" si="168"/>
        <v>0</v>
      </c>
      <c r="EA35" s="375">
        <f t="shared" si="169"/>
        <v>1</v>
      </c>
      <c r="EB35" s="375">
        <f t="shared" si="170"/>
        <v>0</v>
      </c>
      <c r="EC35" s="375">
        <f t="shared" si="171"/>
        <v>0</v>
      </c>
      <c r="ED35" s="375">
        <f t="shared" si="172"/>
        <v>1</v>
      </c>
      <c r="EE35" s="375">
        <f t="shared" si="173"/>
        <v>0</v>
      </c>
      <c r="EF35" s="375">
        <f t="shared" si="174"/>
        <v>0</v>
      </c>
      <c r="EG35" s="375">
        <f t="shared" si="175"/>
        <v>1</v>
      </c>
      <c r="EH35" s="375">
        <f t="shared" si="176"/>
        <v>0</v>
      </c>
      <c r="EI35" s="375">
        <f t="shared" si="177"/>
        <v>0</v>
      </c>
      <c r="EJ35" s="375">
        <f t="shared" si="178"/>
        <v>1</v>
      </c>
      <c r="EK35" s="375">
        <f t="shared" si="179"/>
        <v>0</v>
      </c>
      <c r="EL35" s="375">
        <f t="shared" si="180"/>
        <v>0</v>
      </c>
      <c r="EM35" s="375">
        <f t="shared" si="181"/>
        <v>1</v>
      </c>
      <c r="EN35" s="375">
        <f t="shared" si="182"/>
        <v>0</v>
      </c>
      <c r="EO35" s="375">
        <f t="shared" si="183"/>
        <v>0</v>
      </c>
      <c r="EP35" s="375">
        <f t="shared" si="184"/>
        <v>1</v>
      </c>
      <c r="EQ35" s="375">
        <f t="shared" si="185"/>
        <v>0</v>
      </c>
      <c r="ER35" s="375">
        <f t="shared" si="186"/>
        <v>0</v>
      </c>
      <c r="ES35" s="375">
        <f t="shared" si="187"/>
        <v>1</v>
      </c>
      <c r="ET35" s="375">
        <f t="shared" si="188"/>
        <v>0</v>
      </c>
      <c r="EU35" s="375">
        <f t="shared" si="189"/>
        <v>0</v>
      </c>
      <c r="EV35" s="375">
        <f t="shared" si="190"/>
        <v>1</v>
      </c>
      <c r="EW35" s="375">
        <f t="shared" si="191"/>
        <v>0</v>
      </c>
      <c r="EX35" s="375">
        <f t="shared" si="192"/>
        <v>0</v>
      </c>
      <c r="EY35" s="375">
        <f t="shared" si="193"/>
        <v>1</v>
      </c>
      <c r="EZ35" s="375">
        <f t="shared" si="194"/>
        <v>0</v>
      </c>
      <c r="FA35" s="375">
        <f t="shared" si="195"/>
        <v>0</v>
      </c>
      <c r="FB35" s="375">
        <f t="shared" si="196"/>
        <v>1</v>
      </c>
      <c r="FC35" s="375">
        <f t="shared" si="197"/>
        <v>0</v>
      </c>
      <c r="FD35" s="375">
        <f t="shared" si="198"/>
        <v>0</v>
      </c>
      <c r="FE35" s="376"/>
      <c r="FF35" s="372"/>
      <c r="FG35" s="372"/>
      <c r="FH35" s="372"/>
      <c r="FI35" s="372"/>
      <c r="FJ35" s="372"/>
      <c r="FK35" s="372"/>
      <c r="FL35" s="372"/>
      <c r="FM35" s="372"/>
      <c r="FN35" s="372"/>
      <c r="FO35" s="372"/>
      <c r="FP35" s="372"/>
      <c r="FQ35" s="372"/>
      <c r="FR35" s="372"/>
      <c r="FS35" s="372"/>
      <c r="FT35" s="372"/>
      <c r="FU35" s="372"/>
      <c r="FV35" s="372"/>
      <c r="FW35" s="372"/>
      <c r="FX35" s="372"/>
      <c r="FY35" s="372"/>
      <c r="FZ35" s="372"/>
      <c r="GA35" s="372"/>
      <c r="GB35" s="372"/>
      <c r="GC35" s="372"/>
      <c r="GD35" s="372"/>
      <c r="GE35" s="372"/>
      <c r="GF35" s="372"/>
      <c r="GG35" s="372"/>
      <c r="GH35" s="372"/>
      <c r="GI35" s="372"/>
      <c r="GJ35" s="372"/>
      <c r="GK35" s="372"/>
      <c r="GL35" s="372"/>
      <c r="GM35" s="372"/>
      <c r="GN35" s="372"/>
      <c r="GO35" s="372"/>
      <c r="GP35" s="372"/>
      <c r="GQ35" s="372"/>
      <c r="GR35" s="372"/>
      <c r="GS35" s="372"/>
      <c r="GT35" s="372"/>
      <c r="GU35" s="372"/>
      <c r="GV35" s="372"/>
      <c r="GW35" s="372"/>
      <c r="GX35" s="372"/>
      <c r="GY35" s="372"/>
      <c r="GZ35" s="372"/>
      <c r="HA35" s="372"/>
      <c r="HB35" s="372"/>
      <c r="HC35" s="372"/>
    </row>
    <row r="36" spans="1:211" s="373" customFormat="1" ht="15" hidden="1" customHeight="1" outlineLevel="1" x14ac:dyDescent="0.2">
      <c r="A36" s="366" t="str">
        <f>SWDATA!O21</f>
        <v>1_PARENT00001_DMOPEN_INDEPENDENT:CATALOGDETAIL:UNITS:No Perspective:default:Live:0</v>
      </c>
      <c r="B36" s="366">
        <f>SWDATA!M21</f>
        <v>0</v>
      </c>
      <c r="C36" s="351">
        <f>IF(AND(SWDATA!M21=1,SWDATA!Q21="promotions"),SWDATA!P21,0)</f>
        <v>0</v>
      </c>
      <c r="D36" s="367">
        <f>ROW(SWDATA!M21)</f>
        <v>21</v>
      </c>
      <c r="E36" s="368">
        <f t="shared" si="153"/>
        <v>0</v>
      </c>
      <c r="F36" s="369">
        <f t="shared" si="154"/>
        <v>1</v>
      </c>
      <c r="G36" s="366" t="str">
        <f t="shared" si="155"/>
        <v>U</v>
      </c>
      <c r="H36" s="370"/>
      <c r="I36" s="373" t="str">
        <f>SWDATA!E21</f>
        <v>PARENT00001</v>
      </c>
      <c r="J36" s="238" t="str">
        <f t="shared" si="156"/>
        <v>1_PARENT00001_DMOPEN_INDEPENDENT:CATALOGDETAIL:UNITS:No Perspective:default:Live:0</v>
      </c>
      <c r="K36" s="239" t="str">
        <f t="shared" si="69"/>
        <v>U</v>
      </c>
      <c r="L36" s="342"/>
      <c r="M36" s="345"/>
      <c r="N36" s="340" t="str">
        <f>IF(LEN(SWDATA!F21)=0,"",N35)</f>
        <v>D876-GP210DB~~GP210DB</v>
      </c>
      <c r="O36" s="296" t="str">
        <f>IF(LEN(SWDATA!G21)=0,"",O35)</f>
        <v>074-650000~~WESTCON EQUIP &amp; RENTALS</v>
      </c>
      <c r="P36" s="297" t="str">
        <f>IF(LEN(SWDATA!C21)=0,"",SWDATA!C21)</f>
        <v>Last Month Regional VBP Adj (Units)</v>
      </c>
      <c r="Q36" s="312" t="str">
        <f t="shared" si="157"/>
        <v>Last Month Regional VBP Adj (Units)</v>
      </c>
      <c r="R36" s="223" t="s">
        <v>261</v>
      </c>
      <c r="S36" s="224"/>
      <c r="T36" s="224"/>
      <c r="U36" s="264" t="s">
        <v>629</v>
      </c>
      <c r="V36" s="205" t="s">
        <v>221</v>
      </c>
      <c r="W36" s="266" t="str">
        <f>IF(OR(Is_Loading,LEN($A36)=0),"",SWDATA!P21)</f>
        <v>-</v>
      </c>
      <c r="X36" s="267" t="str">
        <f>IF(OR(Is_Loading,LEN($A36)=0),"",SWDATA!Q21)</f>
        <v>-</v>
      </c>
      <c r="Y36" s="267" t="str">
        <f>IF(OR(Is_Loading,LEN($A36)=0),"",SWDATA!R21)</f>
        <v>-</v>
      </c>
      <c r="Z36" s="266">
        <f t="shared" si="158"/>
        <v>0</v>
      </c>
      <c r="AA36" s="266" t="str">
        <f>IF(OR(Is_Loading,LEN($A36)=0),"",SWDATA!T21)</f>
        <v>-</v>
      </c>
      <c r="AB36" s="267" t="str">
        <f>IF(OR(Is_Loading,LEN($A36)=0),"",SWDATA!U21)</f>
        <v>-</v>
      </c>
      <c r="AC36" s="267" t="str">
        <f>IF(OR(Is_Loading,LEN($A36)=0),"",SWDATA!V21)</f>
        <v>-</v>
      </c>
      <c r="AD36" s="266">
        <f t="shared" si="159"/>
        <v>0</v>
      </c>
      <c r="AE36" s="266" t="str">
        <f>IF(OR(Is_Loading,LEN($A36)=0),"",SWDATA!X21)</f>
        <v>-</v>
      </c>
      <c r="AF36" s="267" t="str">
        <f>IF(OR(Is_Loading,LEN($A36)=0),"",SWDATA!Y21)</f>
        <v>-</v>
      </c>
      <c r="AG36" s="267" t="str">
        <f>IF(OR(Is_Loading,LEN($A36)=0),"",SWDATA!Z21)</f>
        <v>-</v>
      </c>
      <c r="AH36" s="266">
        <f t="shared" si="160"/>
        <v>0</v>
      </c>
      <c r="AI36" s="266" t="str">
        <f>IF(OR(Is_Loading,LEN($A36)=0),"",SWDATA!AB21)</f>
        <v>-</v>
      </c>
      <c r="AJ36" s="267" t="str">
        <f>IF(OR(Is_Loading,LEN($A36)=0),"",SWDATA!AC21)</f>
        <v>-</v>
      </c>
      <c r="AK36" s="267" t="str">
        <f>IF(OR(Is_Loading,LEN($A36)=0),"",SWDATA!AD21)</f>
        <v>-</v>
      </c>
      <c r="AL36" s="266">
        <f t="shared" si="161"/>
        <v>0</v>
      </c>
      <c r="AM36" s="266" t="str">
        <f>IF(OR(Is_Loading,LEN($A36)=0),"",SWDATA!AF21)</f>
        <v>-</v>
      </c>
      <c r="AN36" s="267" t="str">
        <f>IF(OR(Is_Loading,LEN($A36)=0),"",SWDATA!AG21)</f>
        <v>-</v>
      </c>
      <c r="AO36" s="323" t="str">
        <f>IF(OR(Is_Loading,LEN($A36)=0),"",SWDATA!AH21)</f>
        <v>-</v>
      </c>
      <c r="AP36" s="320">
        <f t="shared" si="162"/>
        <v>0</v>
      </c>
      <c r="AQ36" s="266" t="str">
        <f>IF(OR(Is_Loading,LEN($A36)=0),"",SWDATA!AJ21)</f>
        <v>-</v>
      </c>
      <c r="AR36" s="267" t="str">
        <f>IF(OR(Is_Loading,LEN($A36)=0),"",SWDATA!AK21)</f>
        <v>-</v>
      </c>
      <c r="AS36" s="267" t="str">
        <f>IF(OR(Is_Loading,LEN($A36)=0),"",SWDATA!AL21)</f>
        <v>-</v>
      </c>
      <c r="AT36" s="266">
        <f t="shared" si="163"/>
        <v>0</v>
      </c>
      <c r="AU36" s="266" t="str">
        <f>IF(OR(Is_Loading,LEN($A36)=0),"",SWDATA!AN21)</f>
        <v>-</v>
      </c>
      <c r="AV36" s="267" t="str">
        <f>IF(OR(Is_Loading,LEN($A36)=0),"",SWDATA!AO21)</f>
        <v>-</v>
      </c>
      <c r="AW36" s="267" t="str">
        <f>IF(OR(Is_Loading,LEN($A36)=0),"",SWDATA!AP21)</f>
        <v>-</v>
      </c>
      <c r="AX36" s="266">
        <f t="shared" si="164"/>
        <v>0</v>
      </c>
      <c r="AY36" s="266" t="str">
        <f>IF(OR(Is_Loading,LEN($A36)=0),"",SWDATA!AR21)</f>
        <v>-</v>
      </c>
      <c r="AZ36" s="267" t="str">
        <f>IF(OR(Is_Loading,LEN($A36)=0),"",SWDATA!AS21)</f>
        <v>-</v>
      </c>
      <c r="BA36" s="267" t="str">
        <f>IF(OR(Is_Loading,LEN($A36)=0),"",SWDATA!AT21)</f>
        <v>-</v>
      </c>
      <c r="BB36" s="266">
        <f t="shared" si="165"/>
        <v>0</v>
      </c>
      <c r="BC36" s="266" t="str">
        <f>IF(OR(Is_Loading,LEN($A36)=0),"",SWDATA!AV21)</f>
        <v>-</v>
      </c>
      <c r="BD36" s="267" t="str">
        <f>IF(OR(Is_Loading,LEN($A36)=0),"",SWDATA!AW21)</f>
        <v>-</v>
      </c>
      <c r="BE36" s="323" t="str">
        <f>IF(OR(Is_Loading,LEN($A36)=0),"",SWDATA!AX21)</f>
        <v>-</v>
      </c>
      <c r="BF36" s="320">
        <f t="shared" si="166"/>
        <v>0</v>
      </c>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351"/>
      <c r="CO36" s="351"/>
      <c r="CP36" s="351"/>
      <c r="CQ36" s="351"/>
      <c r="CR36" s="351"/>
      <c r="CS36" s="351"/>
      <c r="CT36" s="351"/>
      <c r="CU36" s="351"/>
      <c r="CV36" s="351"/>
      <c r="CW36" s="351"/>
      <c r="CX36" s="351"/>
      <c r="CY36" s="351"/>
      <c r="CZ36" s="351"/>
      <c r="DA36" s="351"/>
      <c r="DB36" s="351"/>
      <c r="DC36" s="351"/>
      <c r="DD36" s="351"/>
      <c r="DE36" s="351"/>
      <c r="DF36" s="351"/>
      <c r="DG36" s="351"/>
      <c r="DH36" s="351"/>
      <c r="DI36" s="351"/>
      <c r="DJ36" s="351"/>
      <c r="DK36" s="351"/>
      <c r="DL36" s="351"/>
      <c r="DM36" s="351"/>
      <c r="DN36" s="351"/>
      <c r="DS36" s="372"/>
      <c r="DT36" s="374"/>
      <c r="DU36" s="375"/>
      <c r="DV36" s="375"/>
      <c r="DW36" s="375"/>
      <c r="DX36" s="375">
        <v>1</v>
      </c>
      <c r="DY36" s="375">
        <f t="shared" si="167"/>
        <v>0</v>
      </c>
      <c r="DZ36" s="375">
        <f t="shared" si="168"/>
        <v>0</v>
      </c>
      <c r="EA36" s="375">
        <f t="shared" si="169"/>
        <v>1</v>
      </c>
      <c r="EB36" s="375">
        <f t="shared" si="170"/>
        <v>0</v>
      </c>
      <c r="EC36" s="375">
        <f t="shared" si="171"/>
        <v>0</v>
      </c>
      <c r="ED36" s="375">
        <f t="shared" si="172"/>
        <v>1</v>
      </c>
      <c r="EE36" s="375">
        <f t="shared" si="173"/>
        <v>0</v>
      </c>
      <c r="EF36" s="375">
        <f t="shared" si="174"/>
        <v>0</v>
      </c>
      <c r="EG36" s="375">
        <f t="shared" si="175"/>
        <v>1</v>
      </c>
      <c r="EH36" s="375">
        <f t="shared" si="176"/>
        <v>0</v>
      </c>
      <c r="EI36" s="375">
        <f t="shared" si="177"/>
        <v>0</v>
      </c>
      <c r="EJ36" s="375">
        <f t="shared" si="178"/>
        <v>1</v>
      </c>
      <c r="EK36" s="375">
        <f t="shared" si="179"/>
        <v>0</v>
      </c>
      <c r="EL36" s="375">
        <f t="shared" si="180"/>
        <v>0</v>
      </c>
      <c r="EM36" s="375">
        <f t="shared" si="181"/>
        <v>1</v>
      </c>
      <c r="EN36" s="375">
        <f t="shared" si="182"/>
        <v>0</v>
      </c>
      <c r="EO36" s="375">
        <f t="shared" si="183"/>
        <v>0</v>
      </c>
      <c r="EP36" s="375">
        <f t="shared" si="184"/>
        <v>1</v>
      </c>
      <c r="EQ36" s="375">
        <f t="shared" si="185"/>
        <v>0</v>
      </c>
      <c r="ER36" s="375">
        <f t="shared" si="186"/>
        <v>0</v>
      </c>
      <c r="ES36" s="375">
        <f t="shared" si="187"/>
        <v>1</v>
      </c>
      <c r="ET36" s="375">
        <f t="shared" si="188"/>
        <v>0</v>
      </c>
      <c r="EU36" s="375">
        <f t="shared" si="189"/>
        <v>0</v>
      </c>
      <c r="EV36" s="375">
        <f t="shared" si="190"/>
        <v>1</v>
      </c>
      <c r="EW36" s="375">
        <f t="shared" si="191"/>
        <v>0</v>
      </c>
      <c r="EX36" s="375">
        <f t="shared" si="192"/>
        <v>0</v>
      </c>
      <c r="EY36" s="375">
        <f t="shared" si="193"/>
        <v>1</v>
      </c>
      <c r="EZ36" s="375">
        <f t="shared" si="194"/>
        <v>0</v>
      </c>
      <c r="FA36" s="375">
        <f t="shared" si="195"/>
        <v>0</v>
      </c>
      <c r="FB36" s="375">
        <f t="shared" si="196"/>
        <v>1</v>
      </c>
      <c r="FC36" s="375">
        <f t="shared" si="197"/>
        <v>0</v>
      </c>
      <c r="FD36" s="375">
        <f t="shared" si="198"/>
        <v>0</v>
      </c>
      <c r="FE36" s="376"/>
      <c r="FF36" s="372"/>
      <c r="FG36" s="372"/>
      <c r="FH36" s="372"/>
      <c r="FI36" s="372"/>
      <c r="FJ36" s="372"/>
      <c r="FK36" s="372"/>
      <c r="FL36" s="372"/>
      <c r="FM36" s="372"/>
      <c r="FN36" s="372"/>
      <c r="FO36" s="372"/>
      <c r="FP36" s="372"/>
      <c r="FQ36" s="372"/>
      <c r="FR36" s="372"/>
      <c r="FS36" s="372"/>
      <c r="FT36" s="372"/>
      <c r="FU36" s="372"/>
      <c r="FV36" s="372"/>
      <c r="FW36" s="372"/>
      <c r="FX36" s="372"/>
      <c r="FY36" s="372"/>
      <c r="FZ36" s="372"/>
      <c r="GA36" s="372"/>
      <c r="GB36" s="372"/>
      <c r="GC36" s="372"/>
      <c r="GD36" s="372"/>
      <c r="GE36" s="372"/>
      <c r="GF36" s="372"/>
      <c r="GG36" s="372"/>
      <c r="GH36" s="372"/>
      <c r="GI36" s="372"/>
      <c r="GJ36" s="372"/>
      <c r="GK36" s="372"/>
      <c r="GL36" s="372"/>
      <c r="GM36" s="372"/>
      <c r="GN36" s="372"/>
      <c r="GO36" s="372"/>
      <c r="GP36" s="372"/>
      <c r="GQ36" s="372"/>
      <c r="GR36" s="372"/>
      <c r="GS36" s="372"/>
      <c r="GT36" s="372"/>
      <c r="GU36" s="372"/>
      <c r="GV36" s="372"/>
      <c r="GW36" s="372"/>
      <c r="GX36" s="372"/>
      <c r="GY36" s="372"/>
      <c r="GZ36" s="372"/>
      <c r="HA36" s="372"/>
      <c r="HB36" s="372"/>
      <c r="HC36" s="372"/>
    </row>
    <row r="37" spans="1:211" s="373" customFormat="1" ht="15" hidden="1" customHeight="1" outlineLevel="1" x14ac:dyDescent="0.2">
      <c r="A37" s="366" t="str">
        <f>SWDATA!O22</f>
        <v>1_PARENT00001_DMOPEN_INDEPENDENT:CATALOGDETAIL:UNITS:No Perspective:default:Live:0</v>
      </c>
      <c r="B37" s="366">
        <f>SWDATA!M22</f>
        <v>0</v>
      </c>
      <c r="C37" s="351">
        <f>IF(AND(SWDATA!M22=1,SWDATA!Q22="promotions"),SWDATA!P22,0)</f>
        <v>0</v>
      </c>
      <c r="D37" s="367">
        <f>ROW(SWDATA!M22)</f>
        <v>22</v>
      </c>
      <c r="E37" s="368">
        <f t="shared" ref="E37:E39" si="199">B37</f>
        <v>0</v>
      </c>
      <c r="F37" s="369">
        <f t="shared" ref="F37:F39" si="200">IF(NOT(ISERROR(SEARCH("Kg",P37))),3,IF(NOT(ISERROR(SEARCH("/Unit",P37))),2,IF(NOT(ISERROR(SEARCH("Pct",P37))),2,1)))</f>
        <v>1</v>
      </c>
      <c r="G37" s="366" t="str">
        <f t="shared" ref="G37:G39" si="201">IF(NOT(ISERROR(SEARCH("U",P37))),"U",IF(NOT(ISERROR(SEARCH("Pct",P37))),"Pct",""))</f>
        <v>U</v>
      </c>
      <c r="H37" s="370"/>
      <c r="I37" s="373" t="str">
        <f>SWDATA!E22</f>
        <v>PARENT00001</v>
      </c>
      <c r="J37" s="238" t="str">
        <f t="shared" ref="J37:J39" si="202">IF(ISERROR(FIND(":-1",A37)),A37,0)</f>
        <v>1_PARENT00001_DMOPEN_INDEPENDENT:CATALOGDETAIL:UNITS:No Perspective:default:Live:0</v>
      </c>
      <c r="K37" s="239" t="str">
        <f t="shared" ref="K37:K39" si="203">IF(NOT(ISERROR(SEARCH("(Cost)",P37))),"C",IF(NOT(ISERROR(SEARCH("(EURO)",P37))),"R",IF(NOT(ISERROR(SEARCH("marg",P37))),"M",IF(OR(NOT(ISERROR(SEARCH("(Rev/",P37))),NOT(ISERROR(SEARCH("(Pct)",P37)))),"P",IF(NOT(ISERROR(SEARCH("Units",P37))),"U","")))))</f>
        <v>U</v>
      </c>
      <c r="L37" s="342"/>
      <c r="M37" s="345"/>
      <c r="N37" s="340" t="str">
        <f>IF(LEN(SWDATA!F22)=0,"",N36)</f>
        <v>D876-GP210DB~~GP210DB</v>
      </c>
      <c r="O37" s="296" t="str">
        <f>IF(LEN(SWDATA!G22)=0,"",O36)</f>
        <v>074-650000~~WESTCON EQUIP &amp; RENTALS</v>
      </c>
      <c r="P37" s="297" t="str">
        <f>IF(LEN(SWDATA!C22)=0,"",SWDATA!C22)</f>
        <v>Last Month Regional VBP plus CBP Total (Units)</v>
      </c>
      <c r="Q37" s="312" t="str">
        <f t="shared" ref="Q37:Q39" si="204">P37</f>
        <v>Last Month Regional VBP plus CBP Total (Units)</v>
      </c>
      <c r="R37" s="223" t="s">
        <v>261</v>
      </c>
      <c r="S37" s="224"/>
      <c r="T37" s="224"/>
      <c r="U37" s="264" t="s">
        <v>626</v>
      </c>
      <c r="V37" s="205" t="s">
        <v>221</v>
      </c>
      <c r="W37" s="266" t="str">
        <f>IF(OR(Is_Loading,LEN($A37)=0),"",SWDATA!P22)</f>
        <v>-</v>
      </c>
      <c r="X37" s="267" t="str">
        <f>IF(OR(Is_Loading,LEN($A37)=0),"",SWDATA!Q22)</f>
        <v>-</v>
      </c>
      <c r="Y37" s="267" t="str">
        <f>IF(OR(Is_Loading,LEN($A37)=0),"",SWDATA!R22)</f>
        <v>-</v>
      </c>
      <c r="Z37" s="266">
        <f t="shared" ref="Z37:Z39" si="205">IF($A37=0,"",CHOOSE($F37,SUM(W37:Y37),SUM(W37:Y37)/3,Y37))</f>
        <v>0</v>
      </c>
      <c r="AA37" s="266" t="str">
        <f>IF(OR(Is_Loading,LEN($A37)=0),"",SWDATA!T22)</f>
        <v>-</v>
      </c>
      <c r="AB37" s="267" t="str">
        <f>IF(OR(Is_Loading,LEN($A37)=0),"",SWDATA!U22)</f>
        <v>-</v>
      </c>
      <c r="AC37" s="267" t="str">
        <f>IF(OR(Is_Loading,LEN($A37)=0),"",SWDATA!V22)</f>
        <v>-</v>
      </c>
      <c r="AD37" s="266">
        <f t="shared" ref="AD37:AD39" si="206">IF($A37=0,"",CHOOSE($F37,SUM(AA37:AC37),SUM(AA37:AC37)/3,AC37))</f>
        <v>0</v>
      </c>
      <c r="AE37" s="266" t="str">
        <f>IF(OR(Is_Loading,LEN($A37)=0),"",SWDATA!X22)</f>
        <v>-</v>
      </c>
      <c r="AF37" s="267" t="str">
        <f>IF(OR(Is_Loading,LEN($A37)=0),"",SWDATA!Y22)</f>
        <v>-</v>
      </c>
      <c r="AG37" s="267" t="str">
        <f>IF(OR(Is_Loading,LEN($A37)=0),"",SWDATA!Z22)</f>
        <v>-</v>
      </c>
      <c r="AH37" s="266">
        <f t="shared" ref="AH37:AH39" si="207">IF($A37=0,"",CHOOSE($F37,SUM(AE37:AG37),SUM(AE37:AG37)/3,AG37))</f>
        <v>0</v>
      </c>
      <c r="AI37" s="266" t="str">
        <f>IF(OR(Is_Loading,LEN($A37)=0),"",SWDATA!AB22)</f>
        <v>-</v>
      </c>
      <c r="AJ37" s="267" t="str">
        <f>IF(OR(Is_Loading,LEN($A37)=0),"",SWDATA!AC22)</f>
        <v>-</v>
      </c>
      <c r="AK37" s="267" t="str">
        <f>IF(OR(Is_Loading,LEN($A37)=0),"",SWDATA!AD22)</f>
        <v>-</v>
      </c>
      <c r="AL37" s="266">
        <f t="shared" ref="AL37:AL39" si="208">IF($A37=0,"",CHOOSE($F37,SUM(AI37:AK37),SUM(AI37:AK37)/3,AK37))</f>
        <v>0</v>
      </c>
      <c r="AM37" s="266" t="str">
        <f>IF(OR(Is_Loading,LEN($A37)=0),"",SWDATA!AF22)</f>
        <v>-</v>
      </c>
      <c r="AN37" s="267" t="str">
        <f>IF(OR(Is_Loading,LEN($A37)=0),"",SWDATA!AG22)</f>
        <v>-</v>
      </c>
      <c r="AO37" s="323" t="str">
        <f>IF(OR(Is_Loading,LEN($A37)=0),"",SWDATA!AH22)</f>
        <v>-</v>
      </c>
      <c r="AP37" s="320">
        <f t="shared" ref="AP37:AP39" si="209">IF($A37=0,"",CHOOSE($F37,SUM(AM37:AO37),SUM(AM37:AO37)/3,AO37))</f>
        <v>0</v>
      </c>
      <c r="AQ37" s="266" t="str">
        <f>IF(OR(Is_Loading,LEN($A37)=0),"",SWDATA!AJ22)</f>
        <v>-</v>
      </c>
      <c r="AR37" s="267" t="str">
        <f>IF(OR(Is_Loading,LEN($A37)=0),"",SWDATA!AK22)</f>
        <v>-</v>
      </c>
      <c r="AS37" s="267" t="str">
        <f>IF(OR(Is_Loading,LEN($A37)=0),"",SWDATA!AL22)</f>
        <v>-</v>
      </c>
      <c r="AT37" s="266">
        <f t="shared" ref="AT37:AT39" si="210">IF($A37=0,"",CHOOSE($F37,SUM(AQ37:AS37),SUM(AQ37:AS37)/3,AS37))</f>
        <v>0</v>
      </c>
      <c r="AU37" s="266" t="str">
        <f>IF(OR(Is_Loading,LEN($A37)=0),"",SWDATA!AN22)</f>
        <v>-</v>
      </c>
      <c r="AV37" s="267" t="str">
        <f>IF(OR(Is_Loading,LEN($A37)=0),"",SWDATA!AO22)</f>
        <v>-</v>
      </c>
      <c r="AW37" s="267" t="str">
        <f>IF(OR(Is_Loading,LEN($A37)=0),"",SWDATA!AP22)</f>
        <v>-</v>
      </c>
      <c r="AX37" s="266">
        <f t="shared" ref="AX37:AX39" si="211">IF($A37=0,"",CHOOSE($F37,SUM(AU37:AW37),SUM(AU37:AW37)/3,AW37))</f>
        <v>0</v>
      </c>
      <c r="AY37" s="266" t="str">
        <f>IF(OR(Is_Loading,LEN($A37)=0),"",SWDATA!AR22)</f>
        <v>-</v>
      </c>
      <c r="AZ37" s="267" t="str">
        <f>IF(OR(Is_Loading,LEN($A37)=0),"",SWDATA!AS22)</f>
        <v>-</v>
      </c>
      <c r="BA37" s="267" t="str">
        <f>IF(OR(Is_Loading,LEN($A37)=0),"",SWDATA!AT22)</f>
        <v>-</v>
      </c>
      <c r="BB37" s="266">
        <f t="shared" ref="BB37:BB39" si="212">IF($A37=0,"",CHOOSE($F37,SUM(AY37:BA37),SUM(AY37:BA37)/3,BA37))</f>
        <v>0</v>
      </c>
      <c r="BC37" s="266" t="str">
        <f>IF(OR(Is_Loading,LEN($A37)=0),"",SWDATA!AV22)</f>
        <v>-</v>
      </c>
      <c r="BD37" s="267" t="str">
        <f>IF(OR(Is_Loading,LEN($A37)=0),"",SWDATA!AW22)</f>
        <v>-</v>
      </c>
      <c r="BE37" s="323" t="str">
        <f>IF(OR(Is_Loading,LEN($A37)=0),"",SWDATA!AX22)</f>
        <v>-</v>
      </c>
      <c r="BF37" s="320">
        <f t="shared" ref="BF37:BF39" si="213">IF($A37=0,"",CHOOSE($F37,SUM(BC37:BE37),SUM(BC37:BE37)/3,BE37))</f>
        <v>0</v>
      </c>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351"/>
      <c r="CO37" s="351"/>
      <c r="CP37" s="351"/>
      <c r="CQ37" s="351"/>
      <c r="CR37" s="351"/>
      <c r="CS37" s="351"/>
      <c r="CT37" s="351"/>
      <c r="CU37" s="351"/>
      <c r="CV37" s="351"/>
      <c r="CW37" s="351"/>
      <c r="CX37" s="351"/>
      <c r="CY37" s="351"/>
      <c r="CZ37" s="351"/>
      <c r="DA37" s="351"/>
      <c r="DB37" s="351"/>
      <c r="DC37" s="351"/>
      <c r="DD37" s="351"/>
      <c r="DE37" s="351"/>
      <c r="DF37" s="351"/>
      <c r="DG37" s="351"/>
      <c r="DH37" s="351"/>
      <c r="DI37" s="351"/>
      <c r="DJ37" s="351"/>
      <c r="DK37" s="351"/>
      <c r="DL37" s="351"/>
      <c r="DM37" s="351"/>
      <c r="DN37" s="351"/>
      <c r="DS37" s="372"/>
      <c r="DT37" s="374"/>
      <c r="DU37" s="375"/>
      <c r="DV37" s="375"/>
      <c r="DW37" s="375"/>
      <c r="DX37" s="375">
        <v>1</v>
      </c>
      <c r="DY37" s="375">
        <f t="shared" ref="DY37:DY39" si="214">DV37</f>
        <v>0</v>
      </c>
      <c r="DZ37" s="375">
        <f t="shared" ref="DZ37:DZ39" si="215">DW37</f>
        <v>0</v>
      </c>
      <c r="EA37" s="375">
        <f t="shared" ref="EA37:EA39" si="216">DX37</f>
        <v>1</v>
      </c>
      <c r="EB37" s="375">
        <f t="shared" ref="EB37:EB39" si="217">DY37</f>
        <v>0</v>
      </c>
      <c r="EC37" s="375">
        <f t="shared" ref="EC37:EC39" si="218">DZ37</f>
        <v>0</v>
      </c>
      <c r="ED37" s="375">
        <f t="shared" ref="ED37:ED39" si="219">EA37</f>
        <v>1</v>
      </c>
      <c r="EE37" s="375">
        <f t="shared" ref="EE37:EE39" si="220">EB37</f>
        <v>0</v>
      </c>
      <c r="EF37" s="375">
        <f t="shared" ref="EF37:EF39" si="221">EC37</f>
        <v>0</v>
      </c>
      <c r="EG37" s="375">
        <f t="shared" ref="EG37:EG39" si="222">ED37</f>
        <v>1</v>
      </c>
      <c r="EH37" s="375">
        <f t="shared" ref="EH37:EH39" si="223">EE37</f>
        <v>0</v>
      </c>
      <c r="EI37" s="375">
        <f t="shared" ref="EI37:EI39" si="224">EF37</f>
        <v>0</v>
      </c>
      <c r="EJ37" s="375">
        <f t="shared" ref="EJ37:EJ39" si="225">EG37</f>
        <v>1</v>
      </c>
      <c r="EK37" s="375">
        <f t="shared" ref="EK37:EK39" si="226">EH37</f>
        <v>0</v>
      </c>
      <c r="EL37" s="375">
        <f t="shared" ref="EL37:EL39" si="227">EI37</f>
        <v>0</v>
      </c>
      <c r="EM37" s="375">
        <f t="shared" ref="EM37:EM39" si="228">EJ37</f>
        <v>1</v>
      </c>
      <c r="EN37" s="375">
        <f t="shared" ref="EN37:EN39" si="229">EK37</f>
        <v>0</v>
      </c>
      <c r="EO37" s="375">
        <f t="shared" ref="EO37:EO39" si="230">EL37</f>
        <v>0</v>
      </c>
      <c r="EP37" s="375">
        <f t="shared" ref="EP37:EP39" si="231">EM37</f>
        <v>1</v>
      </c>
      <c r="EQ37" s="375">
        <f t="shared" ref="EQ37:EQ39" si="232">EN37</f>
        <v>0</v>
      </c>
      <c r="ER37" s="375">
        <f t="shared" ref="ER37:ER39" si="233">EO37</f>
        <v>0</v>
      </c>
      <c r="ES37" s="375">
        <f t="shared" ref="ES37:ES39" si="234">EP37</f>
        <v>1</v>
      </c>
      <c r="ET37" s="375">
        <f t="shared" ref="ET37:ET39" si="235">EQ37</f>
        <v>0</v>
      </c>
      <c r="EU37" s="375">
        <f t="shared" ref="EU37:EU39" si="236">ER37</f>
        <v>0</v>
      </c>
      <c r="EV37" s="375">
        <f t="shared" ref="EV37:EV39" si="237">ES37</f>
        <v>1</v>
      </c>
      <c r="EW37" s="375">
        <f t="shared" ref="EW37:EW39" si="238">ET37</f>
        <v>0</v>
      </c>
      <c r="EX37" s="375">
        <f t="shared" ref="EX37:EX39" si="239">EU37</f>
        <v>0</v>
      </c>
      <c r="EY37" s="375">
        <f t="shared" ref="EY37:EY39" si="240">EV37</f>
        <v>1</v>
      </c>
      <c r="EZ37" s="375">
        <f t="shared" ref="EZ37:EZ39" si="241">EW37</f>
        <v>0</v>
      </c>
      <c r="FA37" s="375">
        <f t="shared" ref="FA37:FA39" si="242">EX37</f>
        <v>0</v>
      </c>
      <c r="FB37" s="375">
        <f t="shared" ref="FB37:FB39" si="243">EY37</f>
        <v>1</v>
      </c>
      <c r="FC37" s="375">
        <f t="shared" ref="FC37:FC39" si="244">EZ37</f>
        <v>0</v>
      </c>
      <c r="FD37" s="375">
        <f t="shared" ref="FD37:FD39" si="245">FA37</f>
        <v>0</v>
      </c>
      <c r="FE37" s="376"/>
      <c r="FF37" s="372"/>
      <c r="FG37" s="372"/>
      <c r="FH37" s="372"/>
      <c r="FI37" s="372"/>
      <c r="FJ37" s="372"/>
      <c r="FK37" s="372"/>
      <c r="FL37" s="372"/>
      <c r="FM37" s="372"/>
      <c r="FN37" s="372"/>
      <c r="FO37" s="372"/>
      <c r="FP37" s="372"/>
      <c r="FQ37" s="372"/>
      <c r="FR37" s="372"/>
      <c r="FS37" s="372"/>
      <c r="FT37" s="372"/>
      <c r="FU37" s="372"/>
      <c r="FV37" s="372"/>
      <c r="FW37" s="372"/>
      <c r="FX37" s="372"/>
      <c r="FY37" s="372"/>
      <c r="FZ37" s="372"/>
      <c r="GA37" s="372"/>
      <c r="GB37" s="372"/>
      <c r="GC37" s="372"/>
      <c r="GD37" s="372"/>
      <c r="GE37" s="372"/>
      <c r="GF37" s="372"/>
      <c r="GG37" s="372"/>
      <c r="GH37" s="372"/>
      <c r="GI37" s="372"/>
      <c r="GJ37" s="372"/>
      <c r="GK37" s="372"/>
      <c r="GL37" s="372"/>
      <c r="GM37" s="372"/>
      <c r="GN37" s="372"/>
      <c r="GO37" s="372"/>
      <c r="GP37" s="372"/>
      <c r="GQ37" s="372"/>
      <c r="GR37" s="372"/>
      <c r="GS37" s="372"/>
      <c r="GT37" s="372"/>
      <c r="GU37" s="372"/>
      <c r="GV37" s="372"/>
      <c r="GW37" s="372"/>
      <c r="GX37" s="372"/>
      <c r="GY37" s="372"/>
      <c r="GZ37" s="372"/>
      <c r="HA37" s="372"/>
      <c r="HB37" s="372"/>
      <c r="HC37" s="372"/>
    </row>
    <row r="38" spans="1:211" s="373" customFormat="1" ht="15" hidden="1" customHeight="1" outlineLevel="1" thickBot="1" x14ac:dyDescent="0.25">
      <c r="A38" s="366" t="str">
        <f>SWDATA!O23</f>
        <v>1_PARENT00001_DMOPEN_INDEPENDENT:CATALOGDETAIL:UNITS:No Perspective:default:Live:0</v>
      </c>
      <c r="B38" s="366">
        <f>SWDATA!M23</f>
        <v>1</v>
      </c>
      <c r="C38" s="351">
        <f>IF(AND(SWDATA!M23=1,SWDATA!Q23="promotions"),SWDATA!P23,0)</f>
        <v>0</v>
      </c>
      <c r="D38" s="367">
        <f>ROW(SWDATA!M23)</f>
        <v>23</v>
      </c>
      <c r="E38" s="368">
        <f t="shared" si="199"/>
        <v>1</v>
      </c>
      <c r="F38" s="369">
        <f t="shared" si="200"/>
        <v>1</v>
      </c>
      <c r="G38" s="366" t="str">
        <f t="shared" si="201"/>
        <v>U</v>
      </c>
      <c r="H38" s="370"/>
      <c r="I38" s="373" t="str">
        <f>SWDATA!E23</f>
        <v>PARENT00001</v>
      </c>
      <c r="J38" s="238" t="str">
        <f t="shared" si="202"/>
        <v>1_PARENT00001_DMOPEN_INDEPENDENT:CATALOGDETAIL:UNITS:No Perspective:default:Live:0</v>
      </c>
      <c r="K38" s="239" t="str">
        <f t="shared" si="203"/>
        <v>U</v>
      </c>
      <c r="L38" s="342"/>
      <c r="M38" s="345"/>
      <c r="N38" s="340" t="str">
        <f>IF(LEN(SWDATA!F23)=0,"",N37)</f>
        <v>D876-GP210DB~~GP210DB</v>
      </c>
      <c r="O38" s="296" t="str">
        <f>IF(LEN(SWDATA!G23)=0,"",O37)</f>
        <v>074-650000~~WESTCON EQUIP &amp; RENTALS</v>
      </c>
      <c r="P38" s="297" t="str">
        <f>IF(LEN(SWDATA!C23)=0,"",SWDATA!C23)</f>
        <v>Regional Confirm VBP (Units)</v>
      </c>
      <c r="Q38" s="312" t="str">
        <f t="shared" si="204"/>
        <v>Regional Confirm VBP (Units)</v>
      </c>
      <c r="R38" s="223" t="s">
        <v>261</v>
      </c>
      <c r="S38" s="319" t="s">
        <v>485</v>
      </c>
      <c r="T38" s="224"/>
      <c r="U38" s="264" t="s">
        <v>608</v>
      </c>
      <c r="V38" s="205" t="s">
        <v>221</v>
      </c>
      <c r="W38" s="266" t="str">
        <f>IF(OR(Is_Loading,LEN($A38)=0),"",SWDATA!P23)</f>
        <v>-</v>
      </c>
      <c r="X38" s="267" t="str">
        <f>IF(OR(Is_Loading,LEN($A38)=0),"",SWDATA!Q23)</f>
        <v>-</v>
      </c>
      <c r="Y38" s="267" t="str">
        <f>IF(OR(Is_Loading,LEN($A38)=0),"",SWDATA!R23)</f>
        <v>-</v>
      </c>
      <c r="Z38" s="266">
        <f t="shared" si="205"/>
        <v>0</v>
      </c>
      <c r="AA38" s="266" t="str">
        <f>IF(OR(Is_Loading,LEN($A38)=0),"",SWDATA!T23)</f>
        <v>-</v>
      </c>
      <c r="AB38" s="267" t="str">
        <f>IF(OR(Is_Loading,LEN($A38)=0),"",SWDATA!U23)</f>
        <v>-</v>
      </c>
      <c r="AC38" s="267" t="str">
        <f>IF(OR(Is_Loading,LEN($A38)=0),"",SWDATA!V23)</f>
        <v>-</v>
      </c>
      <c r="AD38" s="266">
        <f t="shared" si="206"/>
        <v>0</v>
      </c>
      <c r="AE38" s="266" t="str">
        <f>IF(OR(Is_Loading,LEN($A38)=0),"",SWDATA!X23)</f>
        <v>-</v>
      </c>
      <c r="AF38" s="267" t="str">
        <f>IF(OR(Is_Loading,LEN($A38)=0),"",SWDATA!Y23)</f>
        <v>-</v>
      </c>
      <c r="AG38" s="267" t="str">
        <f>IF(OR(Is_Loading,LEN($A38)=0),"",SWDATA!Z23)</f>
        <v>-</v>
      </c>
      <c r="AH38" s="266">
        <f t="shared" si="207"/>
        <v>0</v>
      </c>
      <c r="AI38" s="266" t="str">
        <f>IF(OR(Is_Loading,LEN($A38)=0),"",SWDATA!AB23)</f>
        <v>-</v>
      </c>
      <c r="AJ38" s="267" t="str">
        <f>IF(OR(Is_Loading,LEN($A38)=0),"",SWDATA!AC23)</f>
        <v>-</v>
      </c>
      <c r="AK38" s="267" t="str">
        <f>IF(OR(Is_Loading,LEN($A38)=0),"",SWDATA!AD23)</f>
        <v>-</v>
      </c>
      <c r="AL38" s="266">
        <f t="shared" si="208"/>
        <v>0</v>
      </c>
      <c r="AM38" s="266" t="str">
        <f>IF(OR(Is_Loading,LEN($A38)=0),"",SWDATA!AF23)</f>
        <v>-</v>
      </c>
      <c r="AN38" s="267" t="str">
        <f>IF(OR(Is_Loading,LEN($A38)=0),"",SWDATA!AG23)</f>
        <v>-</v>
      </c>
      <c r="AO38" s="323" t="str">
        <f>IF(OR(Is_Loading,LEN($A38)=0),"",SWDATA!AH23)</f>
        <v>-</v>
      </c>
      <c r="AP38" s="320">
        <f t="shared" si="209"/>
        <v>0</v>
      </c>
      <c r="AQ38" s="266" t="str">
        <f>IF(OR(Is_Loading,LEN($A38)=0),"",SWDATA!AJ23)</f>
        <v>-</v>
      </c>
      <c r="AR38" s="267" t="str">
        <f>IF(OR(Is_Loading,LEN($A38)=0),"",SWDATA!AK23)</f>
        <v>-</v>
      </c>
      <c r="AS38" s="267" t="str">
        <f>IF(OR(Is_Loading,LEN($A38)=0),"",SWDATA!AL23)</f>
        <v>-</v>
      </c>
      <c r="AT38" s="266">
        <f t="shared" si="210"/>
        <v>0</v>
      </c>
      <c r="AU38" s="266" t="str">
        <f>IF(OR(Is_Loading,LEN($A38)=0),"",SWDATA!AN23)</f>
        <v>-</v>
      </c>
      <c r="AV38" s="267" t="str">
        <f>IF(OR(Is_Loading,LEN($A38)=0),"",SWDATA!AO23)</f>
        <v>-</v>
      </c>
      <c r="AW38" s="267" t="str">
        <f>IF(OR(Is_Loading,LEN($A38)=0),"",SWDATA!AP23)</f>
        <v>-</v>
      </c>
      <c r="AX38" s="266">
        <f t="shared" si="211"/>
        <v>0</v>
      </c>
      <c r="AY38" s="266" t="str">
        <f>IF(OR(Is_Loading,LEN($A38)=0),"",SWDATA!AR23)</f>
        <v>-</v>
      </c>
      <c r="AZ38" s="267" t="str">
        <f>IF(OR(Is_Loading,LEN($A38)=0),"",SWDATA!AS23)</f>
        <v>-</v>
      </c>
      <c r="BA38" s="267" t="str">
        <f>IF(OR(Is_Loading,LEN($A38)=0),"",SWDATA!AT23)</f>
        <v>-</v>
      </c>
      <c r="BB38" s="266">
        <f t="shared" si="212"/>
        <v>0</v>
      </c>
      <c r="BC38" s="266" t="str">
        <f>IF(OR(Is_Loading,LEN($A38)=0),"",SWDATA!AV23)</f>
        <v>-</v>
      </c>
      <c r="BD38" s="267" t="str">
        <f>IF(OR(Is_Loading,LEN($A38)=0),"",SWDATA!AW23)</f>
        <v>-</v>
      </c>
      <c r="BE38" s="323" t="str">
        <f>IF(OR(Is_Loading,LEN($A38)=0),"",SWDATA!AX23)</f>
        <v>-</v>
      </c>
      <c r="BF38" s="320">
        <f t="shared" si="213"/>
        <v>0</v>
      </c>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351"/>
      <c r="CO38" s="351"/>
      <c r="CP38" s="351"/>
      <c r="CQ38" s="351"/>
      <c r="CR38" s="351"/>
      <c r="CS38" s="351"/>
      <c r="CT38" s="351"/>
      <c r="CU38" s="351"/>
      <c r="CV38" s="351"/>
      <c r="CW38" s="351"/>
      <c r="CX38" s="351"/>
      <c r="CY38" s="351"/>
      <c r="CZ38" s="351"/>
      <c r="DA38" s="351"/>
      <c r="DB38" s="351"/>
      <c r="DC38" s="351"/>
      <c r="DD38" s="351"/>
      <c r="DE38" s="351"/>
      <c r="DF38" s="351"/>
      <c r="DG38" s="351"/>
      <c r="DH38" s="351"/>
      <c r="DI38" s="351"/>
      <c r="DJ38" s="351"/>
      <c r="DK38" s="351"/>
      <c r="DL38" s="351"/>
      <c r="DM38" s="351"/>
      <c r="DN38" s="351"/>
      <c r="DS38" s="372"/>
      <c r="DT38" s="374"/>
      <c r="DU38" s="375"/>
      <c r="DV38" s="375"/>
      <c r="DW38" s="375"/>
      <c r="DX38" s="375">
        <v>1</v>
      </c>
      <c r="DY38" s="375">
        <f t="shared" si="214"/>
        <v>0</v>
      </c>
      <c r="DZ38" s="375">
        <f t="shared" si="215"/>
        <v>0</v>
      </c>
      <c r="EA38" s="375">
        <f t="shared" si="216"/>
        <v>1</v>
      </c>
      <c r="EB38" s="375">
        <f t="shared" si="217"/>
        <v>0</v>
      </c>
      <c r="EC38" s="375">
        <f t="shared" si="218"/>
        <v>0</v>
      </c>
      <c r="ED38" s="375">
        <f t="shared" si="219"/>
        <v>1</v>
      </c>
      <c r="EE38" s="375">
        <f t="shared" si="220"/>
        <v>0</v>
      </c>
      <c r="EF38" s="375">
        <f t="shared" si="221"/>
        <v>0</v>
      </c>
      <c r="EG38" s="375">
        <f t="shared" si="222"/>
        <v>1</v>
      </c>
      <c r="EH38" s="375">
        <f t="shared" si="223"/>
        <v>0</v>
      </c>
      <c r="EI38" s="375">
        <f t="shared" si="224"/>
        <v>0</v>
      </c>
      <c r="EJ38" s="375">
        <f t="shared" si="225"/>
        <v>1</v>
      </c>
      <c r="EK38" s="375">
        <f t="shared" si="226"/>
        <v>0</v>
      </c>
      <c r="EL38" s="375">
        <f t="shared" si="227"/>
        <v>0</v>
      </c>
      <c r="EM38" s="375">
        <f t="shared" si="228"/>
        <v>1</v>
      </c>
      <c r="EN38" s="375">
        <f t="shared" si="229"/>
        <v>0</v>
      </c>
      <c r="EO38" s="375">
        <f t="shared" si="230"/>
        <v>0</v>
      </c>
      <c r="EP38" s="375">
        <f t="shared" si="231"/>
        <v>1</v>
      </c>
      <c r="EQ38" s="375">
        <f t="shared" si="232"/>
        <v>0</v>
      </c>
      <c r="ER38" s="375">
        <f t="shared" si="233"/>
        <v>0</v>
      </c>
      <c r="ES38" s="375">
        <f t="shared" si="234"/>
        <v>1</v>
      </c>
      <c r="ET38" s="375">
        <f t="shared" si="235"/>
        <v>0</v>
      </c>
      <c r="EU38" s="375">
        <f t="shared" si="236"/>
        <v>0</v>
      </c>
      <c r="EV38" s="375">
        <f t="shared" si="237"/>
        <v>1</v>
      </c>
      <c r="EW38" s="375">
        <f t="shared" si="238"/>
        <v>0</v>
      </c>
      <c r="EX38" s="375">
        <f t="shared" si="239"/>
        <v>0</v>
      </c>
      <c r="EY38" s="375">
        <f t="shared" si="240"/>
        <v>1</v>
      </c>
      <c r="EZ38" s="375">
        <f t="shared" si="241"/>
        <v>0</v>
      </c>
      <c r="FA38" s="375">
        <f t="shared" si="242"/>
        <v>0</v>
      </c>
      <c r="FB38" s="375">
        <f t="shared" si="243"/>
        <v>1</v>
      </c>
      <c r="FC38" s="375">
        <f t="shared" si="244"/>
        <v>0</v>
      </c>
      <c r="FD38" s="375">
        <f t="shared" si="245"/>
        <v>0</v>
      </c>
      <c r="FE38" s="376"/>
      <c r="FF38" s="372"/>
      <c r="FG38" s="372"/>
      <c r="FH38" s="372"/>
      <c r="FI38" s="372"/>
      <c r="FJ38" s="372"/>
      <c r="FK38" s="372"/>
      <c r="FL38" s="372"/>
      <c r="FM38" s="372"/>
      <c r="FN38" s="372"/>
      <c r="FO38" s="372"/>
      <c r="FP38" s="372"/>
      <c r="FQ38" s="372"/>
      <c r="FR38" s="372"/>
      <c r="FS38" s="372"/>
      <c r="FT38" s="372"/>
      <c r="FU38" s="372"/>
      <c r="FV38" s="372"/>
      <c r="FW38" s="372"/>
      <c r="FX38" s="372"/>
      <c r="FY38" s="372"/>
      <c r="FZ38" s="372"/>
      <c r="GA38" s="372"/>
      <c r="GB38" s="372"/>
      <c r="GC38" s="372"/>
      <c r="GD38" s="372"/>
      <c r="GE38" s="372"/>
      <c r="GF38" s="372"/>
      <c r="GG38" s="372"/>
      <c r="GH38" s="372"/>
      <c r="GI38" s="372"/>
      <c r="GJ38" s="372"/>
      <c r="GK38" s="372"/>
      <c r="GL38" s="372"/>
      <c r="GM38" s="372"/>
      <c r="GN38" s="372"/>
      <c r="GO38" s="372"/>
      <c r="GP38" s="372"/>
      <c r="GQ38" s="372"/>
      <c r="GR38" s="372"/>
      <c r="GS38" s="372"/>
      <c r="GT38" s="372"/>
      <c r="GU38" s="372"/>
      <c r="GV38" s="372"/>
      <c r="GW38" s="372"/>
      <c r="GX38" s="372"/>
      <c r="GY38" s="372"/>
      <c r="GZ38" s="372"/>
      <c r="HA38" s="372"/>
      <c r="HB38" s="372"/>
      <c r="HC38" s="372"/>
    </row>
    <row r="39" spans="1:211" s="373" customFormat="1" ht="15" hidden="1" customHeight="1" outlineLevel="1" thickTop="1" x14ac:dyDescent="0.2">
      <c r="A39" s="366" t="str">
        <f>SWDATA!O24</f>
        <v>1_PARENT00001_DMOPEN_INDEPENDENT:CATALOGDETAIL:UNITS:No Perspective:default:Live:0</v>
      </c>
      <c r="B39" s="366">
        <f>SWDATA!M24</f>
        <v>0</v>
      </c>
      <c r="C39" s="351">
        <f>IF(AND(SWDATA!M24=1,SWDATA!Q24="promotions"),SWDATA!P24,0)</f>
        <v>0</v>
      </c>
      <c r="D39" s="367">
        <f>ROW(SWDATA!M24)</f>
        <v>24</v>
      </c>
      <c r="E39" s="368">
        <f t="shared" si="199"/>
        <v>0</v>
      </c>
      <c r="F39" s="369">
        <f t="shared" si="200"/>
        <v>1</v>
      </c>
      <c r="G39" s="366" t="str">
        <f t="shared" si="201"/>
        <v>U</v>
      </c>
      <c r="H39" s="370"/>
      <c r="I39" s="373" t="str">
        <f>SWDATA!E24</f>
        <v>PARENT00001</v>
      </c>
      <c r="J39" s="238" t="str">
        <f t="shared" si="202"/>
        <v>1_PARENT00001_DMOPEN_INDEPENDENT:CATALOGDETAIL:UNITS:No Perspective:default:Live:0</v>
      </c>
      <c r="K39" s="239" t="str">
        <f t="shared" si="203"/>
        <v>U</v>
      </c>
      <c r="L39" s="342"/>
      <c r="M39" s="345"/>
      <c r="N39" s="340" t="str">
        <f>IF(LEN(SWDATA!F24)=0,"",N38)</f>
        <v>D876-GP210DB~~GP210DB</v>
      </c>
      <c r="O39" s="296" t="str">
        <f>IF(LEN(SWDATA!G24)=0,"",O38)</f>
        <v>074-650000~~WESTCON EQUIP &amp; RENTALS</v>
      </c>
      <c r="P39" s="297" t="str">
        <f>IF(LEN(SWDATA!C24)=0,"",SWDATA!C24)</f>
        <v xml:space="preserve">Regional Confirm VBP detail (Units) </v>
      </c>
      <c r="Q39" s="312" t="str">
        <f t="shared" si="204"/>
        <v xml:space="preserve">Regional Confirm VBP detail (Units) </v>
      </c>
      <c r="R39" s="223" t="s">
        <v>261</v>
      </c>
      <c r="S39" s="224"/>
      <c r="T39" s="224"/>
      <c r="U39" s="264" t="s">
        <v>613</v>
      </c>
      <c r="V39" s="205" t="s">
        <v>221</v>
      </c>
      <c r="W39" s="266" t="str">
        <f>IF(OR(Is_Loading,LEN($A39)=0),"",SWDATA!P24)</f>
        <v>-</v>
      </c>
      <c r="X39" s="267" t="str">
        <f>IF(OR(Is_Loading,LEN($A39)=0),"",SWDATA!Q24)</f>
        <v>-</v>
      </c>
      <c r="Y39" s="267" t="str">
        <f>IF(OR(Is_Loading,LEN($A39)=0),"",SWDATA!R24)</f>
        <v>-</v>
      </c>
      <c r="Z39" s="266">
        <f t="shared" si="205"/>
        <v>0</v>
      </c>
      <c r="AA39" s="266" t="str">
        <f>IF(OR(Is_Loading,LEN($A39)=0),"",SWDATA!T24)</f>
        <v>-</v>
      </c>
      <c r="AB39" s="267" t="str">
        <f>IF(OR(Is_Loading,LEN($A39)=0),"",SWDATA!U24)</f>
        <v>-</v>
      </c>
      <c r="AC39" s="267" t="str">
        <f>IF(OR(Is_Loading,LEN($A39)=0),"",SWDATA!V24)</f>
        <v>-</v>
      </c>
      <c r="AD39" s="266">
        <f t="shared" si="206"/>
        <v>0</v>
      </c>
      <c r="AE39" s="266" t="str">
        <f>IF(OR(Is_Loading,LEN($A39)=0),"",SWDATA!X24)</f>
        <v>-</v>
      </c>
      <c r="AF39" s="267" t="str">
        <f>IF(OR(Is_Loading,LEN($A39)=0),"",SWDATA!Y24)</f>
        <v>-</v>
      </c>
      <c r="AG39" s="267" t="str">
        <f>IF(OR(Is_Loading,LEN($A39)=0),"",SWDATA!Z24)</f>
        <v>-</v>
      </c>
      <c r="AH39" s="266">
        <f t="shared" si="207"/>
        <v>0</v>
      </c>
      <c r="AI39" s="266" t="str">
        <f>IF(OR(Is_Loading,LEN($A39)=0),"",SWDATA!AB24)</f>
        <v>-</v>
      </c>
      <c r="AJ39" s="267" t="str">
        <f>IF(OR(Is_Loading,LEN($A39)=0),"",SWDATA!AC24)</f>
        <v>-</v>
      </c>
      <c r="AK39" s="267" t="str">
        <f>IF(OR(Is_Loading,LEN($A39)=0),"",SWDATA!AD24)</f>
        <v>-</v>
      </c>
      <c r="AL39" s="266">
        <f t="shared" si="208"/>
        <v>0</v>
      </c>
      <c r="AM39" s="266" t="str">
        <f>IF(OR(Is_Loading,LEN($A39)=0),"",SWDATA!AF24)</f>
        <v>-</v>
      </c>
      <c r="AN39" s="267" t="str">
        <f>IF(OR(Is_Loading,LEN($A39)=0),"",SWDATA!AG24)</f>
        <v>-</v>
      </c>
      <c r="AO39" s="323" t="str">
        <f>IF(OR(Is_Loading,LEN($A39)=0),"",SWDATA!AH24)</f>
        <v>-</v>
      </c>
      <c r="AP39" s="320">
        <f t="shared" si="209"/>
        <v>0</v>
      </c>
      <c r="AQ39" s="266" t="str">
        <f>IF(OR(Is_Loading,LEN($A39)=0),"",SWDATA!AJ24)</f>
        <v>-</v>
      </c>
      <c r="AR39" s="267" t="str">
        <f>IF(OR(Is_Loading,LEN($A39)=0),"",SWDATA!AK24)</f>
        <v>-</v>
      </c>
      <c r="AS39" s="267" t="str">
        <f>IF(OR(Is_Loading,LEN($A39)=0),"",SWDATA!AL24)</f>
        <v>-</v>
      </c>
      <c r="AT39" s="266">
        <f t="shared" si="210"/>
        <v>0</v>
      </c>
      <c r="AU39" s="266" t="str">
        <f>IF(OR(Is_Loading,LEN($A39)=0),"",SWDATA!AN24)</f>
        <v>-</v>
      </c>
      <c r="AV39" s="267" t="str">
        <f>IF(OR(Is_Loading,LEN($A39)=0),"",SWDATA!AO24)</f>
        <v>-</v>
      </c>
      <c r="AW39" s="267" t="str">
        <f>IF(OR(Is_Loading,LEN($A39)=0),"",SWDATA!AP24)</f>
        <v>-</v>
      </c>
      <c r="AX39" s="266">
        <f t="shared" si="211"/>
        <v>0</v>
      </c>
      <c r="AY39" s="266" t="str">
        <f>IF(OR(Is_Loading,LEN($A39)=0),"",SWDATA!AR24)</f>
        <v>-</v>
      </c>
      <c r="AZ39" s="267" t="str">
        <f>IF(OR(Is_Loading,LEN($A39)=0),"",SWDATA!AS24)</f>
        <v>-</v>
      </c>
      <c r="BA39" s="267" t="str">
        <f>IF(OR(Is_Loading,LEN($A39)=0),"",SWDATA!AT24)</f>
        <v>-</v>
      </c>
      <c r="BB39" s="266">
        <f t="shared" si="212"/>
        <v>0</v>
      </c>
      <c r="BC39" s="266" t="str">
        <f>IF(OR(Is_Loading,LEN($A39)=0),"",SWDATA!AV24)</f>
        <v>-</v>
      </c>
      <c r="BD39" s="267" t="str">
        <f>IF(OR(Is_Loading,LEN($A39)=0),"",SWDATA!AW24)</f>
        <v>-</v>
      </c>
      <c r="BE39" s="323" t="str">
        <f>IF(OR(Is_Loading,LEN($A39)=0),"",SWDATA!AX24)</f>
        <v>-</v>
      </c>
      <c r="BF39" s="320">
        <f t="shared" si="213"/>
        <v>0</v>
      </c>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351"/>
      <c r="CO39" s="351"/>
      <c r="CP39" s="351"/>
      <c r="CQ39" s="351"/>
      <c r="CR39" s="351"/>
      <c r="CS39" s="351"/>
      <c r="CT39" s="351"/>
      <c r="CU39" s="351"/>
      <c r="CV39" s="351"/>
      <c r="CW39" s="351"/>
      <c r="CX39" s="351"/>
      <c r="CY39" s="351"/>
      <c r="CZ39" s="351"/>
      <c r="DA39" s="351"/>
      <c r="DB39" s="351"/>
      <c r="DC39" s="351"/>
      <c r="DD39" s="351"/>
      <c r="DE39" s="351"/>
      <c r="DF39" s="351"/>
      <c r="DG39" s="351"/>
      <c r="DH39" s="351"/>
      <c r="DI39" s="351"/>
      <c r="DJ39" s="351"/>
      <c r="DK39" s="351"/>
      <c r="DL39" s="351"/>
      <c r="DM39" s="351"/>
      <c r="DN39" s="351"/>
      <c r="DS39" s="372"/>
      <c r="DT39" s="374"/>
      <c r="DU39" s="375"/>
      <c r="DV39" s="375"/>
      <c r="DW39" s="375"/>
      <c r="DX39" s="375">
        <v>1</v>
      </c>
      <c r="DY39" s="375">
        <f t="shared" si="214"/>
        <v>0</v>
      </c>
      <c r="DZ39" s="375">
        <f t="shared" si="215"/>
        <v>0</v>
      </c>
      <c r="EA39" s="375">
        <f t="shared" si="216"/>
        <v>1</v>
      </c>
      <c r="EB39" s="375">
        <f t="shared" si="217"/>
        <v>0</v>
      </c>
      <c r="EC39" s="375">
        <f t="shared" si="218"/>
        <v>0</v>
      </c>
      <c r="ED39" s="375">
        <f t="shared" si="219"/>
        <v>1</v>
      </c>
      <c r="EE39" s="375">
        <f t="shared" si="220"/>
        <v>0</v>
      </c>
      <c r="EF39" s="375">
        <f t="shared" si="221"/>
        <v>0</v>
      </c>
      <c r="EG39" s="375">
        <f t="shared" si="222"/>
        <v>1</v>
      </c>
      <c r="EH39" s="375">
        <f t="shared" si="223"/>
        <v>0</v>
      </c>
      <c r="EI39" s="375">
        <f t="shared" si="224"/>
        <v>0</v>
      </c>
      <c r="EJ39" s="375">
        <f t="shared" si="225"/>
        <v>1</v>
      </c>
      <c r="EK39" s="375">
        <f t="shared" si="226"/>
        <v>0</v>
      </c>
      <c r="EL39" s="375">
        <f t="shared" si="227"/>
        <v>0</v>
      </c>
      <c r="EM39" s="375">
        <f t="shared" si="228"/>
        <v>1</v>
      </c>
      <c r="EN39" s="375">
        <f t="shared" si="229"/>
        <v>0</v>
      </c>
      <c r="EO39" s="375">
        <f t="shared" si="230"/>
        <v>0</v>
      </c>
      <c r="EP39" s="375">
        <f t="shared" si="231"/>
        <v>1</v>
      </c>
      <c r="EQ39" s="375">
        <f t="shared" si="232"/>
        <v>0</v>
      </c>
      <c r="ER39" s="375">
        <f t="shared" si="233"/>
        <v>0</v>
      </c>
      <c r="ES39" s="375">
        <f t="shared" si="234"/>
        <v>1</v>
      </c>
      <c r="ET39" s="375">
        <f t="shared" si="235"/>
        <v>0</v>
      </c>
      <c r="EU39" s="375">
        <f t="shared" si="236"/>
        <v>0</v>
      </c>
      <c r="EV39" s="375">
        <f t="shared" si="237"/>
        <v>1</v>
      </c>
      <c r="EW39" s="375">
        <f t="shared" si="238"/>
        <v>0</v>
      </c>
      <c r="EX39" s="375">
        <f t="shared" si="239"/>
        <v>0</v>
      </c>
      <c r="EY39" s="375">
        <f t="shared" si="240"/>
        <v>1</v>
      </c>
      <c r="EZ39" s="375">
        <f t="shared" si="241"/>
        <v>0</v>
      </c>
      <c r="FA39" s="375">
        <f t="shared" si="242"/>
        <v>0</v>
      </c>
      <c r="FB39" s="375">
        <f t="shared" si="243"/>
        <v>1</v>
      </c>
      <c r="FC39" s="375">
        <f t="shared" si="244"/>
        <v>0</v>
      </c>
      <c r="FD39" s="375">
        <f t="shared" si="245"/>
        <v>0</v>
      </c>
      <c r="FE39" s="376"/>
      <c r="FF39" s="372"/>
      <c r="FG39" s="372"/>
      <c r="FH39" s="372"/>
      <c r="FI39" s="372"/>
      <c r="FJ39" s="372"/>
      <c r="FK39" s="372"/>
      <c r="FL39" s="372"/>
      <c r="FM39" s="372"/>
      <c r="FN39" s="372"/>
      <c r="FO39" s="372"/>
      <c r="FP39" s="372"/>
      <c r="FQ39" s="372"/>
      <c r="FR39" s="372"/>
      <c r="FS39" s="372"/>
      <c r="FT39" s="372"/>
      <c r="FU39" s="372"/>
      <c r="FV39" s="372"/>
      <c r="FW39" s="372"/>
      <c r="FX39" s="372"/>
      <c r="FY39" s="372"/>
      <c r="FZ39" s="372"/>
      <c r="GA39" s="372"/>
      <c r="GB39" s="372"/>
      <c r="GC39" s="372"/>
      <c r="GD39" s="372"/>
      <c r="GE39" s="372"/>
      <c r="GF39" s="372"/>
      <c r="GG39" s="372"/>
      <c r="GH39" s="372"/>
      <c r="GI39" s="372"/>
      <c r="GJ39" s="372"/>
      <c r="GK39" s="372"/>
      <c r="GL39" s="372"/>
      <c r="GM39" s="372"/>
      <c r="GN39" s="372"/>
      <c r="GO39" s="372"/>
      <c r="GP39" s="372"/>
      <c r="GQ39" s="372"/>
      <c r="GR39" s="372"/>
      <c r="GS39" s="372"/>
      <c r="GT39" s="372"/>
      <c r="GU39" s="372"/>
      <c r="GV39" s="372"/>
      <c r="GW39" s="372"/>
      <c r="GX39" s="372"/>
      <c r="GY39" s="372"/>
      <c r="GZ39" s="372"/>
      <c r="HA39" s="372"/>
      <c r="HB39" s="372"/>
      <c r="HC39" s="372"/>
    </row>
    <row r="40" spans="1:211" s="373" customFormat="1" ht="15" hidden="1" customHeight="1" outlineLevel="1" x14ac:dyDescent="0.2">
      <c r="A40" s="366" t="str">
        <f>SWDATA!O25</f>
        <v>1_PARENT00001_DMOPEN_INDEPENDENT:CATALOGDETAIL:UNITS:No Perspective:default:Live:0</v>
      </c>
      <c r="B40" s="366">
        <f>SWDATA!M25</f>
        <v>1</v>
      </c>
      <c r="C40" s="351">
        <f>IF(AND(SWDATA!M25=1,SWDATA!Q25="promotions"),SWDATA!P25,0)</f>
        <v>0</v>
      </c>
      <c r="D40" s="367">
        <f>ROW(SWDATA!M25)</f>
        <v>25</v>
      </c>
      <c r="E40" s="368">
        <f t="shared" ref="E40" si="246">B40</f>
        <v>1</v>
      </c>
      <c r="F40" s="369">
        <f t="shared" ref="F40:F62" si="247">IF(NOT(ISERROR(SEARCH("Kg",P40))),3,IF(NOT(ISERROR(SEARCH("/Unit",P40))),2,IF(NOT(ISERROR(SEARCH("Pct",P40))),2,1)))</f>
        <v>1</v>
      </c>
      <c r="G40" s="366" t="str">
        <f t="shared" ref="G40:G62" si="248">IF(NOT(ISERROR(SEARCH("U",P40))),"U",IF(NOT(ISERROR(SEARCH("Pct",P40))),"Pct",""))</f>
        <v>U</v>
      </c>
      <c r="H40" s="370"/>
      <c r="I40" s="373" t="str">
        <f>SWDATA!E25</f>
        <v>PARENT00001</v>
      </c>
      <c r="J40" s="238" t="str">
        <f t="shared" ref="J40:J62" si="249">IF(ISERROR(FIND(":-1",A40)),A40,0)</f>
        <v>1_PARENT00001_DMOPEN_INDEPENDENT:CATALOGDETAIL:UNITS:No Perspective:default:Live:0</v>
      </c>
      <c r="K40" s="239" t="str">
        <f t="shared" ref="K40:K62" si="250">IF(NOT(ISERROR(SEARCH("(Cost)",P40))),"C",IF(NOT(ISERROR(SEARCH("(EURO)",P40))),"R",IF(NOT(ISERROR(SEARCH("marg",P40))),"M",IF(OR(NOT(ISERROR(SEARCH("(Rev/",P40))),NOT(ISERROR(SEARCH("(Pct)",P40)))),"P",IF(NOT(ISERROR(SEARCH("Units",P40))),"U","")))))</f>
        <v>U</v>
      </c>
      <c r="L40" s="342"/>
      <c r="M40" s="345"/>
      <c r="N40" s="340" t="str">
        <f>IF(LEN(SWDATA!F25)=0,"",N39)</f>
        <v>D876-GP210DB~~GP210DB</v>
      </c>
      <c r="O40" s="296" t="str">
        <f>IF(LEN(SWDATA!G25)=0,"",O39)</f>
        <v>074-650000~~WESTCON EQUIP &amp; RENTALS</v>
      </c>
      <c r="P40" s="297" t="str">
        <f>IF(LEN(SWDATA!C25)=0,"",SWDATA!C25)</f>
        <v>Regional VBP plus CBP Total (Units)</v>
      </c>
      <c r="Q40" s="312" t="str">
        <f t="shared" ref="Q40:Q62" si="251">P40</f>
        <v>Regional VBP plus CBP Total (Units)</v>
      </c>
      <c r="R40" s="223" t="s">
        <v>261</v>
      </c>
      <c r="S40" s="224" t="s">
        <v>485</v>
      </c>
      <c r="T40" s="224"/>
      <c r="U40" s="264" t="s">
        <v>609</v>
      </c>
      <c r="V40" s="205" t="s">
        <v>221</v>
      </c>
      <c r="W40" s="266" t="str">
        <f>IF(OR(Is_Loading,LEN($A40)=0),"",SWDATA!P25)</f>
        <v>-</v>
      </c>
      <c r="X40" s="267" t="str">
        <f>IF(OR(Is_Loading,LEN($A40)=0),"",SWDATA!Q25)</f>
        <v>-</v>
      </c>
      <c r="Y40" s="267" t="str">
        <f>IF(OR(Is_Loading,LEN($A40)=0),"",SWDATA!R25)</f>
        <v>-</v>
      </c>
      <c r="Z40" s="266">
        <f t="shared" ref="Z40:Z41" si="252">IF($A40=0,"",CHOOSE($F40,SUM(W40:Y40),SUM(W40:Y40)/3,Y40))</f>
        <v>0</v>
      </c>
      <c r="AA40" s="266" t="str">
        <f>IF(OR(Is_Loading,LEN($A40)=0),"",SWDATA!T25)</f>
        <v>-</v>
      </c>
      <c r="AB40" s="267" t="str">
        <f>IF(OR(Is_Loading,LEN($A40)=0),"",SWDATA!U25)</f>
        <v>-</v>
      </c>
      <c r="AC40" s="267" t="str">
        <f>IF(OR(Is_Loading,LEN($A40)=0),"",SWDATA!V25)</f>
        <v>-</v>
      </c>
      <c r="AD40" s="266">
        <f t="shared" ref="AD40:AD62" si="253">IF($A40=0,"",CHOOSE($F40,SUM(AA40:AC40),SUM(AA40:AC40)/3,AC40))</f>
        <v>0</v>
      </c>
      <c r="AE40" s="266" t="str">
        <f>IF(OR(Is_Loading,LEN($A40)=0),"",SWDATA!X25)</f>
        <v>-</v>
      </c>
      <c r="AF40" s="267" t="str">
        <f>IF(OR(Is_Loading,LEN($A40)=0),"",SWDATA!Y25)</f>
        <v>-</v>
      </c>
      <c r="AG40" s="267" t="str">
        <f>IF(OR(Is_Loading,LEN($A40)=0),"",SWDATA!Z25)</f>
        <v>-</v>
      </c>
      <c r="AH40" s="266">
        <f t="shared" ref="AH40:AH62" si="254">IF($A40=0,"",CHOOSE($F40,SUM(AE40:AG40),SUM(AE40:AG40)/3,AG40))</f>
        <v>0</v>
      </c>
      <c r="AI40" s="266" t="str">
        <f>IF(OR(Is_Loading,LEN($A40)=0),"",SWDATA!AB25)</f>
        <v>-</v>
      </c>
      <c r="AJ40" s="267" t="str">
        <f>IF(OR(Is_Loading,LEN($A40)=0),"",SWDATA!AC25)</f>
        <v>-</v>
      </c>
      <c r="AK40" s="267" t="str">
        <f>IF(OR(Is_Loading,LEN($A40)=0),"",SWDATA!AD25)</f>
        <v>-</v>
      </c>
      <c r="AL40" s="266">
        <f t="shared" ref="AL40:AL62" si="255">IF($A40=0,"",CHOOSE($F40,SUM(AI40:AK40),SUM(AI40:AK40)/3,AK40))</f>
        <v>0</v>
      </c>
      <c r="AM40" s="266" t="str">
        <f>IF(OR(Is_Loading,LEN($A40)=0),"",SWDATA!AF25)</f>
        <v>-</v>
      </c>
      <c r="AN40" s="267" t="str">
        <f>IF(OR(Is_Loading,LEN($A40)=0),"",SWDATA!AG25)</f>
        <v>-</v>
      </c>
      <c r="AO40" s="323" t="str">
        <f>IF(OR(Is_Loading,LEN($A40)=0),"",SWDATA!AH25)</f>
        <v>-</v>
      </c>
      <c r="AP40" s="320">
        <f t="shared" ref="AP40:AP62" si="256">IF($A40=0,"",CHOOSE($F40,SUM(AM40:AO40),SUM(AM40:AO40)/3,AO40))</f>
        <v>0</v>
      </c>
      <c r="AQ40" s="266" t="str">
        <f>IF(OR(Is_Loading,LEN($A40)=0),"",SWDATA!AJ25)</f>
        <v>-</v>
      </c>
      <c r="AR40" s="267" t="str">
        <f>IF(OR(Is_Loading,LEN($A40)=0),"",SWDATA!AK25)</f>
        <v>-</v>
      </c>
      <c r="AS40" s="267" t="str">
        <f>IF(OR(Is_Loading,LEN($A40)=0),"",SWDATA!AL25)</f>
        <v>-</v>
      </c>
      <c r="AT40" s="266">
        <f t="shared" ref="AT40:AT62" si="257">IF($A40=0,"",CHOOSE($F40,SUM(AQ40:AS40),SUM(AQ40:AS40)/3,AS40))</f>
        <v>0</v>
      </c>
      <c r="AU40" s="266" t="str">
        <f>IF(OR(Is_Loading,LEN($A40)=0),"",SWDATA!AN25)</f>
        <v>-</v>
      </c>
      <c r="AV40" s="267" t="str">
        <f>IF(OR(Is_Loading,LEN($A40)=0),"",SWDATA!AO25)</f>
        <v>-</v>
      </c>
      <c r="AW40" s="267" t="str">
        <f>IF(OR(Is_Loading,LEN($A40)=0),"",SWDATA!AP25)</f>
        <v>-</v>
      </c>
      <c r="AX40" s="266">
        <f t="shared" ref="AX40:AX62" si="258">IF($A40=0,"",CHOOSE($F40,SUM(AU40:AW40),SUM(AU40:AW40)/3,AW40))</f>
        <v>0</v>
      </c>
      <c r="AY40" s="266" t="str">
        <f>IF(OR(Is_Loading,LEN($A40)=0),"",SWDATA!AR25)</f>
        <v>-</v>
      </c>
      <c r="AZ40" s="267" t="str">
        <f>IF(OR(Is_Loading,LEN($A40)=0),"",SWDATA!AS25)</f>
        <v>-</v>
      </c>
      <c r="BA40" s="267" t="str">
        <f>IF(OR(Is_Loading,LEN($A40)=0),"",SWDATA!AT25)</f>
        <v>-</v>
      </c>
      <c r="BB40" s="266">
        <f t="shared" ref="BB40:BB62" si="259">IF($A40=0,"",CHOOSE($F40,SUM(AY40:BA40),SUM(AY40:BA40)/3,BA40))</f>
        <v>0</v>
      </c>
      <c r="BC40" s="266" t="str">
        <f>IF(OR(Is_Loading,LEN($A40)=0),"",SWDATA!AV25)</f>
        <v>-</v>
      </c>
      <c r="BD40" s="267" t="str">
        <f>IF(OR(Is_Loading,LEN($A40)=0),"",SWDATA!AW25)</f>
        <v>-</v>
      </c>
      <c r="BE40" s="323" t="str">
        <f>IF(OR(Is_Loading,LEN($A40)=0),"",SWDATA!AX25)</f>
        <v>-</v>
      </c>
      <c r="BF40" s="320">
        <f t="shared" ref="BF40:BF62" si="260">IF($A40=0,"",CHOOSE($F40,SUM(BC40:BE40),SUM(BC40:BE40)/3,BE40))</f>
        <v>0</v>
      </c>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351"/>
      <c r="CO40" s="351"/>
      <c r="CP40" s="351"/>
      <c r="CQ40" s="351"/>
      <c r="CR40" s="351"/>
      <c r="CS40" s="351"/>
      <c r="CT40" s="351"/>
      <c r="CU40" s="351"/>
      <c r="CV40" s="351"/>
      <c r="CW40" s="351"/>
      <c r="CX40" s="351"/>
      <c r="CY40" s="351"/>
      <c r="CZ40" s="351"/>
      <c r="DA40" s="351"/>
      <c r="DB40" s="351"/>
      <c r="DC40" s="351"/>
      <c r="DD40" s="351"/>
      <c r="DE40" s="351"/>
      <c r="DF40" s="351"/>
      <c r="DG40" s="351"/>
      <c r="DH40" s="351"/>
      <c r="DI40" s="351"/>
      <c r="DJ40" s="351"/>
      <c r="DK40" s="351"/>
      <c r="DL40" s="351"/>
      <c r="DM40" s="351"/>
      <c r="DN40" s="351"/>
      <c r="DS40" s="372"/>
      <c r="DT40" s="374"/>
      <c r="DU40" s="375"/>
      <c r="DV40" s="375"/>
      <c r="DW40" s="375"/>
      <c r="DX40" s="375">
        <v>1</v>
      </c>
      <c r="DY40" s="375">
        <f t="shared" ref="DY40:DY41" si="261">DV40</f>
        <v>0</v>
      </c>
      <c r="DZ40" s="375">
        <f t="shared" ref="DZ40:DZ41" si="262">DW40</f>
        <v>0</v>
      </c>
      <c r="EA40" s="375">
        <f t="shared" ref="EA40:EA41" si="263">DX40</f>
        <v>1</v>
      </c>
      <c r="EB40" s="375">
        <f t="shared" ref="EB40:EB41" si="264">DY40</f>
        <v>0</v>
      </c>
      <c r="EC40" s="375">
        <f t="shared" ref="EC40:EC41" si="265">DZ40</f>
        <v>0</v>
      </c>
      <c r="ED40" s="375">
        <f t="shared" ref="ED40:ED41" si="266">EA40</f>
        <v>1</v>
      </c>
      <c r="EE40" s="375">
        <f t="shared" ref="EE40:EE41" si="267">EB40</f>
        <v>0</v>
      </c>
      <c r="EF40" s="375">
        <f t="shared" ref="EF40:EF41" si="268">EC40</f>
        <v>0</v>
      </c>
      <c r="EG40" s="375">
        <f t="shared" ref="EG40:EG41" si="269">ED40</f>
        <v>1</v>
      </c>
      <c r="EH40" s="375">
        <f t="shared" ref="EH40:EH41" si="270">EE40</f>
        <v>0</v>
      </c>
      <c r="EI40" s="375">
        <f t="shared" ref="EI40:EI41" si="271">EF40</f>
        <v>0</v>
      </c>
      <c r="EJ40" s="375">
        <f t="shared" ref="EJ40:EJ41" si="272">EG40</f>
        <v>1</v>
      </c>
      <c r="EK40" s="375">
        <f t="shared" ref="EK40:EK41" si="273">EH40</f>
        <v>0</v>
      </c>
      <c r="EL40" s="375">
        <f t="shared" ref="EL40:EL41" si="274">EI40</f>
        <v>0</v>
      </c>
      <c r="EM40" s="375">
        <f t="shared" ref="EM40:EM41" si="275">EJ40</f>
        <v>1</v>
      </c>
      <c r="EN40" s="375">
        <f t="shared" ref="EN40:EN41" si="276">EK40</f>
        <v>0</v>
      </c>
      <c r="EO40" s="375">
        <f t="shared" ref="EO40:EO41" si="277">EL40</f>
        <v>0</v>
      </c>
      <c r="EP40" s="375">
        <f t="shared" ref="EP40:EP41" si="278">EM40</f>
        <v>1</v>
      </c>
      <c r="EQ40" s="375">
        <f t="shared" ref="EQ40:EQ41" si="279">EN40</f>
        <v>0</v>
      </c>
      <c r="ER40" s="375">
        <f t="shared" ref="ER40:ER41" si="280">EO40</f>
        <v>0</v>
      </c>
      <c r="ES40" s="375">
        <f t="shared" ref="ES40:ES41" si="281">EP40</f>
        <v>1</v>
      </c>
      <c r="ET40" s="375">
        <f t="shared" ref="ET40:ET41" si="282">EQ40</f>
        <v>0</v>
      </c>
      <c r="EU40" s="375">
        <f t="shared" ref="EU40:EU41" si="283">ER40</f>
        <v>0</v>
      </c>
      <c r="EV40" s="375">
        <f t="shared" ref="EV40:EV41" si="284">ES40</f>
        <v>1</v>
      </c>
      <c r="EW40" s="375">
        <f t="shared" ref="EW40:EW41" si="285">ET40</f>
        <v>0</v>
      </c>
      <c r="EX40" s="375">
        <f t="shared" ref="EX40:EX41" si="286">EU40</f>
        <v>0</v>
      </c>
      <c r="EY40" s="375">
        <f t="shared" ref="EY40:EY41" si="287">EV40</f>
        <v>1</v>
      </c>
      <c r="EZ40" s="375">
        <f t="shared" ref="EZ40:EZ41" si="288">EW40</f>
        <v>0</v>
      </c>
      <c r="FA40" s="375">
        <f t="shared" ref="FA40:FA41" si="289">EX40</f>
        <v>0</v>
      </c>
      <c r="FB40" s="375">
        <f t="shared" ref="FB40:FB41" si="290">EY40</f>
        <v>1</v>
      </c>
      <c r="FC40" s="375">
        <f t="shared" ref="FC40:FC41" si="291">EZ40</f>
        <v>0</v>
      </c>
      <c r="FD40" s="375">
        <f t="shared" ref="FD40:FD41" si="292">FA40</f>
        <v>0</v>
      </c>
      <c r="FE40" s="376"/>
      <c r="FF40" s="372"/>
      <c r="FG40" s="372"/>
      <c r="FH40" s="372"/>
      <c r="FI40" s="372"/>
      <c r="FJ40" s="372"/>
      <c r="FK40" s="372"/>
      <c r="FL40" s="372"/>
      <c r="FM40" s="372"/>
      <c r="FN40" s="372"/>
      <c r="FO40" s="372"/>
      <c r="FP40" s="372"/>
      <c r="FQ40" s="372"/>
      <c r="FR40" s="372"/>
      <c r="FS40" s="372"/>
      <c r="FT40" s="372"/>
      <c r="FU40" s="372"/>
      <c r="FV40" s="372"/>
      <c r="FW40" s="372"/>
      <c r="FX40" s="372"/>
      <c r="FY40" s="372"/>
      <c r="FZ40" s="372"/>
      <c r="GA40" s="372"/>
      <c r="GB40" s="372"/>
      <c r="GC40" s="372"/>
      <c r="GD40" s="372"/>
      <c r="GE40" s="372"/>
      <c r="GF40" s="372"/>
      <c r="GG40" s="372"/>
      <c r="GH40" s="372"/>
      <c r="GI40" s="372"/>
      <c r="GJ40" s="372"/>
      <c r="GK40" s="372"/>
      <c r="GL40" s="372"/>
      <c r="GM40" s="372"/>
      <c r="GN40" s="372"/>
      <c r="GO40" s="372"/>
      <c r="GP40" s="372"/>
      <c r="GQ40" s="372"/>
      <c r="GR40" s="372"/>
      <c r="GS40" s="372"/>
      <c r="GT40" s="372"/>
      <c r="GU40" s="372"/>
      <c r="GV40" s="372"/>
      <c r="GW40" s="372"/>
      <c r="GX40" s="372"/>
      <c r="GY40" s="372"/>
      <c r="GZ40" s="372"/>
      <c r="HA40" s="372"/>
      <c r="HB40" s="372"/>
      <c r="HC40" s="372"/>
    </row>
    <row r="41" spans="1:211" s="373" customFormat="1" ht="15" hidden="1" customHeight="1" outlineLevel="1" thickBot="1" x14ac:dyDescent="0.25">
      <c r="A41" s="366" t="str">
        <f>SWDATA!O26</f>
        <v>1_PARENT00001_DMOPEN_INDEPENDENT:CATALOGDETAIL:UNITS:No Perspective:default:Live:0</v>
      </c>
      <c r="B41" s="366">
        <f>SWDATA!M26</f>
        <v>1</v>
      </c>
      <c r="C41" s="351">
        <f>IF(AND(SWDATA!M26=1,SWDATA!Q26="promotions"),SWDATA!P26,0)</f>
        <v>0</v>
      </c>
      <c r="D41" s="371">
        <f>ROW(SWDATA!M26)</f>
        <v>26</v>
      </c>
      <c r="E41" s="368">
        <f ca="1">IF(AND(B41=1,UPPER(HLOOKUP(D41,'Metrics &amp; Attributes View'!$13:$31,19,0))&lt;&gt;"SBOM"),1,0)</f>
        <v>1</v>
      </c>
      <c r="F41" s="369">
        <f t="shared" si="247"/>
        <v>1</v>
      </c>
      <c r="G41" s="366" t="str">
        <f t="shared" si="248"/>
        <v>U</v>
      </c>
      <c r="H41" s="370"/>
      <c r="I41" s="373" t="str">
        <f>SWDATA!E26</f>
        <v>PARENT00001</v>
      </c>
      <c r="J41" s="238" t="str">
        <f t="shared" si="249"/>
        <v>1_PARENT00001_DMOPEN_INDEPENDENT:CATALOGDETAIL:UNITS:No Perspective:default:Live:0</v>
      </c>
      <c r="K41" s="239" t="str">
        <f t="shared" si="250"/>
        <v>U</v>
      </c>
      <c r="L41" s="342"/>
      <c r="M41" s="345"/>
      <c r="N41" s="340" t="str">
        <f>IF(LEN(SWDATA!F26)=0,"",N40)</f>
        <v>D876-GP210DB~~GP210DB</v>
      </c>
      <c r="O41" s="296" t="str">
        <f>IF(LEN(SWDATA!G26)=0,"",O40)</f>
        <v>074-650000~~WESTCON EQUIP &amp; RENTALS</v>
      </c>
      <c r="P41" s="297" t="str">
        <f>IF(LEN(SWDATA!C26)=0,"",SWDATA!C26)</f>
        <v>Region VBP Adj (Units)</v>
      </c>
      <c r="Q41" s="312" t="str">
        <f t="shared" si="251"/>
        <v>Region VBP Adj (Units)</v>
      </c>
      <c r="R41" s="223" t="s">
        <v>262</v>
      </c>
      <c r="S41" s="224"/>
      <c r="T41" s="224"/>
      <c r="U41" s="264" t="s">
        <v>627</v>
      </c>
      <c r="V41" s="205" t="s">
        <v>221</v>
      </c>
      <c r="W41" s="266" t="str">
        <f>IF(OR(Is_Loading,LEN($A41)=0),"",SWDATA!P26)</f>
        <v>-</v>
      </c>
      <c r="X41" s="267" t="str">
        <f>IF(OR(Is_Loading,LEN($A41)=0),"",SWDATA!Q26)</f>
        <v>-</v>
      </c>
      <c r="Y41" s="267" t="str">
        <f>IF(OR(Is_Loading,LEN($A41)=0),"",SWDATA!R26)</f>
        <v>-</v>
      </c>
      <c r="Z41" s="266">
        <f t="shared" si="252"/>
        <v>0</v>
      </c>
      <c r="AA41" s="266" t="str">
        <f>IF(OR(Is_Loading,LEN($A41)=0),"",SWDATA!T26)</f>
        <v>-</v>
      </c>
      <c r="AB41" s="267" t="str">
        <f>IF(OR(Is_Loading,LEN($A41)=0),"",SWDATA!U26)</f>
        <v>-</v>
      </c>
      <c r="AC41" s="267" t="str">
        <f>IF(OR(Is_Loading,LEN($A41)=0),"",SWDATA!V26)</f>
        <v>-</v>
      </c>
      <c r="AD41" s="266">
        <f t="shared" si="253"/>
        <v>0</v>
      </c>
      <c r="AE41" s="266" t="str">
        <f>IF(OR(Is_Loading,LEN($A41)=0),"",SWDATA!X26)</f>
        <v>-</v>
      </c>
      <c r="AF41" s="267" t="str">
        <f>IF(OR(Is_Loading,LEN($A41)=0),"",SWDATA!Y26)</f>
        <v>-</v>
      </c>
      <c r="AG41" s="267" t="str">
        <f>IF(OR(Is_Loading,LEN($A41)=0),"",SWDATA!Z26)</f>
        <v>-</v>
      </c>
      <c r="AH41" s="266">
        <f t="shared" si="254"/>
        <v>0</v>
      </c>
      <c r="AI41" s="266" t="str">
        <f>IF(OR(Is_Loading,LEN($A41)=0),"",SWDATA!AB26)</f>
        <v>-</v>
      </c>
      <c r="AJ41" s="267" t="str">
        <f>IF(OR(Is_Loading,LEN($A41)=0),"",SWDATA!AC26)</f>
        <v>-</v>
      </c>
      <c r="AK41" s="267" t="str">
        <f>IF(OR(Is_Loading,LEN($A41)=0),"",SWDATA!AD26)</f>
        <v>-</v>
      </c>
      <c r="AL41" s="266">
        <f t="shared" si="255"/>
        <v>0</v>
      </c>
      <c r="AM41" s="266" t="str">
        <f>IF(OR(Is_Loading,LEN($A41)=0),"",SWDATA!AF26)</f>
        <v>-</v>
      </c>
      <c r="AN41" s="267" t="str">
        <f>IF(OR(Is_Loading,LEN($A41)=0),"",SWDATA!AG26)</f>
        <v>-</v>
      </c>
      <c r="AO41" s="323" t="str">
        <f>IF(OR(Is_Loading,LEN($A41)=0),"",SWDATA!AH26)</f>
        <v>-</v>
      </c>
      <c r="AP41" s="320">
        <f t="shared" si="256"/>
        <v>0</v>
      </c>
      <c r="AQ41" s="266" t="str">
        <f>IF(OR(Is_Loading,LEN($A41)=0),"",SWDATA!AJ26)</f>
        <v>-</v>
      </c>
      <c r="AR41" s="267" t="str">
        <f>IF(OR(Is_Loading,LEN($A41)=0),"",SWDATA!AK26)</f>
        <v>-</v>
      </c>
      <c r="AS41" s="267" t="str">
        <f>IF(OR(Is_Loading,LEN($A41)=0),"",SWDATA!AL26)</f>
        <v>-</v>
      </c>
      <c r="AT41" s="266">
        <f t="shared" si="257"/>
        <v>0</v>
      </c>
      <c r="AU41" s="266" t="str">
        <f>IF(OR(Is_Loading,LEN($A41)=0),"",SWDATA!AN26)</f>
        <v>-</v>
      </c>
      <c r="AV41" s="267" t="str">
        <f>IF(OR(Is_Loading,LEN($A41)=0),"",SWDATA!AO26)</f>
        <v>-</v>
      </c>
      <c r="AW41" s="267" t="str">
        <f>IF(OR(Is_Loading,LEN($A41)=0),"",SWDATA!AP26)</f>
        <v>-</v>
      </c>
      <c r="AX41" s="266">
        <f t="shared" si="258"/>
        <v>0</v>
      </c>
      <c r="AY41" s="266" t="str">
        <f>IF(OR(Is_Loading,LEN($A41)=0),"",SWDATA!AR26)</f>
        <v>-</v>
      </c>
      <c r="AZ41" s="267" t="str">
        <f>IF(OR(Is_Loading,LEN($A41)=0),"",SWDATA!AS26)</f>
        <v>-</v>
      </c>
      <c r="BA41" s="267" t="str">
        <f>IF(OR(Is_Loading,LEN($A41)=0),"",SWDATA!AT26)</f>
        <v>-</v>
      </c>
      <c r="BB41" s="266">
        <f t="shared" si="259"/>
        <v>0</v>
      </c>
      <c r="BC41" s="266" t="str">
        <f>IF(OR(Is_Loading,LEN($A41)=0),"",SWDATA!AV26)</f>
        <v>-</v>
      </c>
      <c r="BD41" s="267" t="str">
        <f>IF(OR(Is_Loading,LEN($A41)=0),"",SWDATA!AW26)</f>
        <v>-</v>
      </c>
      <c r="BE41" s="323" t="str">
        <f>IF(OR(Is_Loading,LEN($A41)=0),"",SWDATA!AX26)</f>
        <v>-</v>
      </c>
      <c r="BF41" s="332">
        <f t="shared" si="260"/>
        <v>0</v>
      </c>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351"/>
      <c r="CO41" s="351"/>
      <c r="CP41" s="351"/>
      <c r="CQ41" s="351"/>
      <c r="CR41" s="351"/>
      <c r="CS41" s="351"/>
      <c r="CT41" s="351"/>
      <c r="CU41" s="351"/>
      <c r="CV41" s="351"/>
      <c r="CW41" s="351"/>
      <c r="CX41" s="351"/>
      <c r="CY41" s="351"/>
      <c r="CZ41" s="351"/>
      <c r="DA41" s="351"/>
      <c r="DB41" s="351"/>
      <c r="DC41" s="351"/>
      <c r="DD41" s="351"/>
      <c r="DE41" s="351"/>
      <c r="DF41" s="351"/>
      <c r="DG41" s="351"/>
      <c r="DH41" s="351"/>
      <c r="DI41" s="351"/>
      <c r="DJ41" s="351"/>
      <c r="DK41" s="351"/>
      <c r="DL41" s="351"/>
      <c r="DM41" s="351"/>
      <c r="DN41" s="351"/>
      <c r="DS41" s="372"/>
      <c r="DT41" s="374"/>
      <c r="DU41" s="375"/>
      <c r="DV41" s="375"/>
      <c r="DW41" s="375"/>
      <c r="DX41" s="375">
        <v>1</v>
      </c>
      <c r="DY41" s="375">
        <f t="shared" si="261"/>
        <v>0</v>
      </c>
      <c r="DZ41" s="375">
        <f t="shared" si="262"/>
        <v>0</v>
      </c>
      <c r="EA41" s="375">
        <f t="shared" si="263"/>
        <v>1</v>
      </c>
      <c r="EB41" s="375">
        <f t="shared" si="264"/>
        <v>0</v>
      </c>
      <c r="EC41" s="375">
        <f t="shared" si="265"/>
        <v>0</v>
      </c>
      <c r="ED41" s="375">
        <f t="shared" si="266"/>
        <v>1</v>
      </c>
      <c r="EE41" s="375">
        <f t="shared" si="267"/>
        <v>0</v>
      </c>
      <c r="EF41" s="375">
        <f t="shared" si="268"/>
        <v>0</v>
      </c>
      <c r="EG41" s="375">
        <f t="shared" si="269"/>
        <v>1</v>
      </c>
      <c r="EH41" s="375">
        <f t="shared" si="270"/>
        <v>0</v>
      </c>
      <c r="EI41" s="375">
        <f t="shared" si="271"/>
        <v>0</v>
      </c>
      <c r="EJ41" s="375">
        <f t="shared" si="272"/>
        <v>1</v>
      </c>
      <c r="EK41" s="375">
        <f t="shared" si="273"/>
        <v>0</v>
      </c>
      <c r="EL41" s="375">
        <f t="shared" si="274"/>
        <v>0</v>
      </c>
      <c r="EM41" s="375">
        <f t="shared" si="275"/>
        <v>1</v>
      </c>
      <c r="EN41" s="375">
        <f t="shared" si="276"/>
        <v>0</v>
      </c>
      <c r="EO41" s="375">
        <f t="shared" si="277"/>
        <v>0</v>
      </c>
      <c r="EP41" s="375">
        <f t="shared" si="278"/>
        <v>1</v>
      </c>
      <c r="EQ41" s="375">
        <f t="shared" si="279"/>
        <v>0</v>
      </c>
      <c r="ER41" s="375">
        <f t="shared" si="280"/>
        <v>0</v>
      </c>
      <c r="ES41" s="375">
        <f t="shared" si="281"/>
        <v>1</v>
      </c>
      <c r="ET41" s="375">
        <f t="shared" si="282"/>
        <v>0</v>
      </c>
      <c r="EU41" s="375">
        <f t="shared" si="283"/>
        <v>0</v>
      </c>
      <c r="EV41" s="375">
        <f t="shared" si="284"/>
        <v>1</v>
      </c>
      <c r="EW41" s="375">
        <f t="shared" si="285"/>
        <v>0</v>
      </c>
      <c r="EX41" s="375">
        <f t="shared" si="286"/>
        <v>0</v>
      </c>
      <c r="EY41" s="375">
        <f t="shared" si="287"/>
        <v>1</v>
      </c>
      <c r="EZ41" s="375">
        <f t="shared" si="288"/>
        <v>0</v>
      </c>
      <c r="FA41" s="375">
        <f t="shared" si="289"/>
        <v>0</v>
      </c>
      <c r="FB41" s="375">
        <f t="shared" si="290"/>
        <v>1</v>
      </c>
      <c r="FC41" s="375">
        <f t="shared" si="291"/>
        <v>0</v>
      </c>
      <c r="FD41" s="375">
        <f t="shared" si="292"/>
        <v>0</v>
      </c>
      <c r="FE41" s="376"/>
      <c r="FF41" s="372"/>
      <c r="FG41" s="372"/>
      <c r="FH41" s="372"/>
      <c r="FI41" s="372"/>
      <c r="FJ41" s="372"/>
      <c r="FK41" s="372"/>
      <c r="FL41" s="372"/>
      <c r="FM41" s="372"/>
      <c r="FN41" s="372"/>
      <c r="FO41" s="372"/>
      <c r="FP41" s="372"/>
      <c r="FQ41" s="372"/>
      <c r="FR41" s="372"/>
      <c r="FS41" s="372"/>
      <c r="FT41" s="372"/>
      <c r="FU41" s="372"/>
      <c r="FV41" s="372"/>
      <c r="FW41" s="372"/>
      <c r="FX41" s="372"/>
      <c r="FY41" s="372"/>
      <c r="FZ41" s="372"/>
      <c r="GA41" s="372"/>
      <c r="GB41" s="372"/>
      <c r="GC41" s="372"/>
      <c r="GD41" s="372"/>
      <c r="GE41" s="372"/>
      <c r="GF41" s="372"/>
      <c r="GG41" s="372"/>
      <c r="GH41" s="372"/>
      <c r="GI41" s="372"/>
      <c r="GJ41" s="372"/>
      <c r="GK41" s="372"/>
      <c r="GL41" s="372"/>
      <c r="GM41" s="372"/>
      <c r="GN41" s="372"/>
      <c r="GO41" s="372"/>
      <c r="GP41" s="372"/>
      <c r="GQ41" s="372"/>
      <c r="GR41" s="372"/>
      <c r="GS41" s="372"/>
      <c r="GT41" s="372"/>
      <c r="GU41" s="372"/>
      <c r="GV41" s="372"/>
      <c r="GW41" s="372"/>
      <c r="GX41" s="372"/>
      <c r="GY41" s="372"/>
      <c r="GZ41" s="372"/>
      <c r="HA41" s="372"/>
      <c r="HB41" s="372"/>
      <c r="HC41" s="372"/>
    </row>
    <row r="42" spans="1:211" s="373" customFormat="1" ht="15" customHeight="1" collapsed="1" thickTop="1" x14ac:dyDescent="0.2">
      <c r="A42" s="192">
        <f>SWDATA!O27</f>
        <v>0</v>
      </c>
      <c r="B42" s="192">
        <f>SWDATA!M27</f>
        <v>0</v>
      </c>
      <c r="C42" s="201">
        <f>IF(AND(SWDATA!M27=1,SWDATA!Q27="promotions"),SWDATA!P27,0)</f>
        <v>0</v>
      </c>
      <c r="D42" s="200">
        <f>ROW(SWDATA!M27)</f>
        <v>27</v>
      </c>
      <c r="E42" s="202">
        <f t="shared" ref="E42:E49" si="293">B42</f>
        <v>0</v>
      </c>
      <c r="F42" s="203">
        <f t="shared" si="247"/>
        <v>1</v>
      </c>
      <c r="G42" s="192" t="str">
        <f t="shared" si="248"/>
        <v/>
      </c>
      <c r="H42" s="313"/>
      <c r="I42" s="390"/>
      <c r="J42" s="395">
        <f t="shared" si="249"/>
        <v>0</v>
      </c>
      <c r="K42" s="396" t="str">
        <f t="shared" si="250"/>
        <v/>
      </c>
      <c r="L42" s="397"/>
      <c r="M42" s="398"/>
      <c r="N42" s="399" t="str">
        <f>IF(LEN(SWDATA!F27)=0,"",IF(LEN(SWDATA!G27)=0,"",IF($O$12="ID",MID(SWDATA!G27,FIND("|",SWDATA!G27)+1,FIND("~~",SWDATA!G27)-FIND("|",SWDATA!G27)-1),IF($O$12="Desc",RIGHT(SWDATA!G27,LEN(SWDATA!G27)-FIND("~~",SWDATA!G27)-1),RIGHT(SWDATA!G27,LEN(SWDATA!G27)-FIND("|",SWDATA!G27))))))</f>
        <v/>
      </c>
      <c r="O42" s="400" t="str">
        <f>IF(LEN(SWDATA!G27)=0,"",IF(LEN(SWDATA!H27)=0,"",IF($O$12="ID",MID(SWDATA!H27,FIND("|",SWDATA!H27)+1,FIND("~~",SWDATA!H27)-FIND("|",SWDATA!H27)-1),IF($O$12="Desc",RIGHT(SWDATA!H27,LEN(SWDATA!H27)-FIND("~~",SWDATA!H27)-1),RIGHT(SWDATA!H27,LEN(SWDATA!H27)-FIND("|",SWDATA!H27))))))</f>
        <v/>
      </c>
      <c r="P42" s="401" t="str">
        <f>IF(LEN(SWDATA!C27)=0,"",SWDATA!C27)</f>
        <v/>
      </c>
      <c r="Q42" s="402" t="str">
        <f t="shared" si="251"/>
        <v/>
      </c>
      <c r="R42" s="403" t="s">
        <v>575</v>
      </c>
      <c r="S42" s="404" t="s">
        <v>485</v>
      </c>
      <c r="T42" s="404"/>
      <c r="U42" s="405" t="s">
        <v>595</v>
      </c>
      <c r="V42" s="406" t="s">
        <v>221</v>
      </c>
      <c r="W42" s="407">
        <f>IF(OR(Is_Loading,LEN($A42)=0),"",SWDATA!P27)</f>
        <v>0</v>
      </c>
      <c r="X42" s="408">
        <f>IF(OR(Is_Loading,LEN($A42)=0),"",SWDATA!Q27)</f>
        <v>0</v>
      </c>
      <c r="Y42" s="408">
        <f>IF(OR(Is_Loading,LEN($A42)=0),"",SWDATA!R27)</f>
        <v>0</v>
      </c>
      <c r="Z42" s="407" t="str">
        <f t="shared" ref="Z42" si="294">IF($A42=0,"",CHOOSE($F42,SUM(W42:Y42),SUM(W42:Y42)/3,Y42))</f>
        <v/>
      </c>
      <c r="AA42" s="407">
        <f>IF(OR(Is_Loading,LEN($A42)=0),"",SWDATA!T27)</f>
        <v>0</v>
      </c>
      <c r="AB42" s="408">
        <f>IF(OR(Is_Loading,LEN($A42)=0),"",SWDATA!U27)</f>
        <v>0</v>
      </c>
      <c r="AC42" s="408">
        <f>IF(OR(Is_Loading,LEN($A42)=0),"",SWDATA!V27)</f>
        <v>0</v>
      </c>
      <c r="AD42" s="407" t="str">
        <f t="shared" si="253"/>
        <v/>
      </c>
      <c r="AE42" s="407">
        <f>IF(OR(Is_Loading,LEN($A42)=0),"",SWDATA!X27)</f>
        <v>0</v>
      </c>
      <c r="AF42" s="408">
        <f>IF(OR(Is_Loading,LEN($A42)=0),"",SWDATA!Y27)</f>
        <v>0</v>
      </c>
      <c r="AG42" s="408">
        <f>IF(OR(Is_Loading,LEN($A42)=0),"",SWDATA!Z27)</f>
        <v>0</v>
      </c>
      <c r="AH42" s="407" t="str">
        <f t="shared" si="254"/>
        <v/>
      </c>
      <c r="AI42" s="407">
        <f>IF(OR(Is_Loading,LEN($A42)=0),"",SWDATA!AB27)</f>
        <v>0</v>
      </c>
      <c r="AJ42" s="408">
        <f>IF(OR(Is_Loading,LEN($A42)=0),"",SWDATA!AC27)</f>
        <v>0</v>
      </c>
      <c r="AK42" s="408">
        <f>IF(OR(Is_Loading,LEN($A42)=0),"",SWDATA!AD27)</f>
        <v>0</v>
      </c>
      <c r="AL42" s="407" t="str">
        <f t="shared" si="255"/>
        <v/>
      </c>
      <c r="AM42" s="407">
        <f>IF(OR(Is_Loading,LEN($A42)=0),"",SWDATA!AF27)</f>
        <v>0</v>
      </c>
      <c r="AN42" s="408">
        <f>IF(OR(Is_Loading,LEN($A42)=0),"",SWDATA!AG27)</f>
        <v>0</v>
      </c>
      <c r="AO42" s="409">
        <f>IF(OR(Is_Loading,LEN($A42)=0),"",SWDATA!AH27)</f>
        <v>0</v>
      </c>
      <c r="AP42" s="410" t="str">
        <f t="shared" si="256"/>
        <v/>
      </c>
      <c r="AQ42" s="407">
        <f>IF(OR(Is_Loading,LEN($A42)=0),"",SWDATA!AJ27)</f>
        <v>0</v>
      </c>
      <c r="AR42" s="408">
        <f>IF(OR(Is_Loading,LEN($A42)=0),"",SWDATA!AK27)</f>
        <v>0</v>
      </c>
      <c r="AS42" s="408">
        <f>IF(OR(Is_Loading,LEN($A42)=0),"",SWDATA!AL27)</f>
        <v>0</v>
      </c>
      <c r="AT42" s="407" t="str">
        <f t="shared" si="257"/>
        <v/>
      </c>
      <c r="AU42" s="407">
        <f>IF(OR(Is_Loading,LEN($A42)=0),"",SWDATA!AN27)</f>
        <v>0</v>
      </c>
      <c r="AV42" s="408">
        <f>IF(OR(Is_Loading,LEN($A42)=0),"",SWDATA!AO27)</f>
        <v>0</v>
      </c>
      <c r="AW42" s="408">
        <f>IF(OR(Is_Loading,LEN($A42)=0),"",SWDATA!AP27)</f>
        <v>0</v>
      </c>
      <c r="AX42" s="407" t="str">
        <f t="shared" si="258"/>
        <v/>
      </c>
      <c r="AY42" s="407">
        <f>IF(OR(Is_Loading,LEN($A42)=0),"",SWDATA!AR27)</f>
        <v>0</v>
      </c>
      <c r="AZ42" s="408">
        <f>IF(OR(Is_Loading,LEN($A42)=0),"",SWDATA!AS27)</f>
        <v>0</v>
      </c>
      <c r="BA42" s="408">
        <f>IF(OR(Is_Loading,LEN($A42)=0),"",SWDATA!AT27)</f>
        <v>0</v>
      </c>
      <c r="BB42" s="407" t="str">
        <f t="shared" si="259"/>
        <v/>
      </c>
      <c r="BC42" s="407">
        <f>IF(OR(Is_Loading,LEN($A42)=0),"",SWDATA!AV27)</f>
        <v>0</v>
      </c>
      <c r="BD42" s="408">
        <f>IF(OR(Is_Loading,LEN($A42)=0),"",SWDATA!AW27)</f>
        <v>0</v>
      </c>
      <c r="BE42" s="409">
        <f>IF(OR(Is_Loading,LEN($A42)=0),"",SWDATA!AX27)</f>
        <v>0</v>
      </c>
      <c r="BF42" s="320" t="str">
        <f t="shared" si="260"/>
        <v/>
      </c>
      <c r="BG42"/>
      <c r="BH42"/>
      <c r="BI42"/>
      <c r="BJ42"/>
      <c r="BK42"/>
      <c r="BL42"/>
      <c r="BM42"/>
      <c r="BN42"/>
      <c r="BO42"/>
      <c r="BP42"/>
      <c r="BQ42"/>
      <c r="BR42"/>
      <c r="BS42"/>
      <c r="BT42"/>
      <c r="BU42"/>
      <c r="BV42"/>
      <c r="BW42"/>
      <c r="BX42"/>
      <c r="BY42"/>
      <c r="BZ42"/>
      <c r="CA42"/>
      <c r="CB42"/>
      <c r="CC42"/>
      <c r="CD42"/>
      <c r="CE42"/>
      <c r="CF42"/>
      <c r="CG42"/>
      <c r="CH42"/>
      <c r="CI42"/>
      <c r="CJ42"/>
      <c r="CK42"/>
      <c r="CL42"/>
      <c r="CM42"/>
      <c r="CN42" s="201"/>
      <c r="CO42" s="201"/>
      <c r="CP42" s="201"/>
      <c r="CQ42" s="201"/>
      <c r="CR42" s="201"/>
      <c r="CS42" s="201"/>
      <c r="CT42" s="201"/>
      <c r="CU42" s="201"/>
      <c r="CV42" s="201"/>
      <c r="CW42" s="201"/>
      <c r="CX42" s="201"/>
      <c r="CY42" s="201"/>
      <c r="CZ42" s="201"/>
      <c r="DA42" s="201"/>
      <c r="DB42" s="201"/>
      <c r="DC42" s="201"/>
      <c r="DD42" s="201"/>
      <c r="DE42" s="201"/>
      <c r="DF42" s="201"/>
      <c r="DG42" s="201"/>
      <c r="DH42" s="201"/>
      <c r="DI42" s="201"/>
      <c r="DJ42" s="201"/>
      <c r="DK42" s="201"/>
      <c r="DL42" s="201"/>
      <c r="DM42" s="201"/>
      <c r="DN42" s="201"/>
      <c r="DQ42" s="373" t="str">
        <f ca="1">'Metrics &amp; Attributes View'!N67</f>
        <v/>
      </c>
      <c r="DS42" s="372"/>
      <c r="DT42" s="374"/>
      <c r="DU42" s="375"/>
      <c r="DV42" s="375"/>
      <c r="DW42" s="375"/>
      <c r="DX42" s="375"/>
      <c r="DY42" s="375"/>
      <c r="DZ42" s="375"/>
      <c r="EA42" s="375"/>
      <c r="EB42" s="375"/>
      <c r="EC42" s="375"/>
      <c r="ED42" s="375"/>
      <c r="EE42" s="375"/>
      <c r="EF42" s="375"/>
      <c r="EG42" s="375"/>
      <c r="EH42" s="375"/>
      <c r="EI42" s="375"/>
      <c r="EJ42" s="375"/>
      <c r="EK42" s="375"/>
      <c r="EL42" s="375"/>
      <c r="EM42" s="375"/>
      <c r="EN42" s="375"/>
      <c r="EO42" s="375"/>
      <c r="EP42" s="375"/>
      <c r="EQ42" s="375"/>
      <c r="ER42" s="375"/>
      <c r="ES42" s="375"/>
      <c r="ET42" s="375"/>
      <c r="EU42" s="375"/>
      <c r="EV42" s="375"/>
      <c r="EW42" s="375"/>
      <c r="EX42" s="375"/>
      <c r="EY42" s="375"/>
      <c r="EZ42" s="375"/>
      <c r="FA42" s="375"/>
      <c r="FB42" s="375"/>
      <c r="FC42" s="375"/>
      <c r="FD42" s="375"/>
      <c r="FE42" s="376"/>
      <c r="FF42" s="372"/>
      <c r="FG42" s="372"/>
      <c r="FH42" s="372"/>
      <c r="FI42" s="372"/>
      <c r="FJ42" s="372"/>
      <c r="FK42" s="372"/>
      <c r="FL42" s="372"/>
      <c r="FM42" s="372"/>
      <c r="FN42" s="372"/>
      <c r="FO42" s="372"/>
      <c r="FP42" s="372"/>
      <c r="FQ42" s="372"/>
      <c r="FR42" s="372"/>
      <c r="FS42" s="372"/>
      <c r="FT42" s="372"/>
      <c r="FU42" s="372"/>
      <c r="FV42" s="372"/>
      <c r="FW42" s="372"/>
      <c r="FX42" s="372"/>
      <c r="FY42" s="372"/>
      <c r="FZ42" s="372"/>
      <c r="GA42" s="372"/>
      <c r="GB42" s="372"/>
      <c r="GC42" s="372"/>
      <c r="GD42" s="372"/>
      <c r="GE42" s="372"/>
      <c r="GF42" s="372"/>
      <c r="GG42" s="372"/>
      <c r="GH42" s="372"/>
      <c r="GI42" s="372"/>
      <c r="GJ42" s="372"/>
      <c r="GK42" s="372"/>
      <c r="GL42" s="372"/>
      <c r="GM42" s="372"/>
      <c r="GN42" s="372"/>
      <c r="GO42" s="372"/>
      <c r="GP42" s="372"/>
      <c r="GQ42" s="372"/>
      <c r="GR42" s="372"/>
      <c r="GS42" s="372"/>
      <c r="GT42" s="372"/>
      <c r="GU42" s="372"/>
      <c r="GV42" s="372"/>
      <c r="GW42" s="372"/>
      <c r="GX42" s="372"/>
      <c r="GY42" s="372"/>
      <c r="GZ42" s="372"/>
      <c r="HA42" s="372"/>
      <c r="HB42" s="372"/>
      <c r="HC42" s="372"/>
    </row>
    <row r="43" spans="1:211" s="373" customFormat="1" ht="15" customHeight="1" x14ac:dyDescent="0.2">
      <c r="A43" s="192">
        <f>SWDATA!O28</f>
        <v>0</v>
      </c>
      <c r="B43" s="192">
        <f>SWDATA!M28</f>
        <v>0</v>
      </c>
      <c r="C43" s="201">
        <f>IF(AND(SWDATA!M28=1,SWDATA!Q28="promotions"),SWDATA!P28,0)</f>
        <v>0</v>
      </c>
      <c r="D43" s="200">
        <f>ROW(SWDATA!M28)</f>
        <v>28</v>
      </c>
      <c r="E43" s="202">
        <f t="shared" si="293"/>
        <v>0</v>
      </c>
      <c r="F43" s="203">
        <f t="shared" si="247"/>
        <v>1</v>
      </c>
      <c r="G43" s="192" t="str">
        <f t="shared" si="248"/>
        <v/>
      </c>
      <c r="H43" s="204"/>
      <c r="I43" s="390"/>
      <c r="J43" s="238">
        <f t="shared" si="249"/>
        <v>0</v>
      </c>
      <c r="K43" s="239" t="str">
        <f t="shared" si="250"/>
        <v/>
      </c>
      <c r="L43" s="342"/>
      <c r="M43" s="345"/>
      <c r="N43" s="340" t="str">
        <f>IF(LEN(SWDATA!F28)=0,"",N42)</f>
        <v/>
      </c>
      <c r="O43" s="296" t="str">
        <f>IF(LEN(SWDATA!G28)=0,"",O42)</f>
        <v/>
      </c>
      <c r="P43" s="297" t="str">
        <f>IF(LEN(SWDATA!C28)=0,"",SWDATA!C28)</f>
        <v/>
      </c>
      <c r="Q43" s="312" t="str">
        <f t="shared" si="251"/>
        <v/>
      </c>
      <c r="R43" s="223" t="s">
        <v>575</v>
      </c>
      <c r="S43" s="224"/>
      <c r="T43" s="224"/>
      <c r="U43" s="265" t="s">
        <v>619</v>
      </c>
      <c r="V43" s="205" t="s">
        <v>221</v>
      </c>
      <c r="W43" s="266">
        <f>IF(OR(Is_Loading,LEN($A43)=0),"",SWDATA!P28)</f>
        <v>0</v>
      </c>
      <c r="X43" s="267">
        <f>IF(OR(Is_Loading,LEN($A43)=0),"",SWDATA!Q28)</f>
        <v>0</v>
      </c>
      <c r="Y43" s="267">
        <f>IF(OR(Is_Loading,LEN($A43)=0),"",SWDATA!R28)</f>
        <v>0</v>
      </c>
      <c r="Z43" s="266" t="str">
        <f t="shared" ref="Z43:Z44" si="295">IF($A43=0,"",CHOOSE($F43,SUM(W43:Y43),SUM(W43:Y43)/3,Y43))</f>
        <v/>
      </c>
      <c r="AA43" s="266">
        <f>IF(OR(Is_Loading,LEN($A43)=0),"",SWDATA!T28)</f>
        <v>0</v>
      </c>
      <c r="AB43" s="267">
        <f>IF(OR(Is_Loading,LEN($A43)=0),"",SWDATA!U28)</f>
        <v>0</v>
      </c>
      <c r="AC43" s="267">
        <f>IF(OR(Is_Loading,LEN($A43)=0),"",SWDATA!V28)</f>
        <v>0</v>
      </c>
      <c r="AD43" s="266" t="str">
        <f t="shared" si="253"/>
        <v/>
      </c>
      <c r="AE43" s="266">
        <f>IF(OR(Is_Loading,LEN($A43)=0),"",SWDATA!X28)</f>
        <v>0</v>
      </c>
      <c r="AF43" s="267">
        <f>IF(OR(Is_Loading,LEN($A43)=0),"",SWDATA!Y28)</f>
        <v>0</v>
      </c>
      <c r="AG43" s="267">
        <f>IF(OR(Is_Loading,LEN($A43)=0),"",SWDATA!Z28)</f>
        <v>0</v>
      </c>
      <c r="AH43" s="266" t="str">
        <f t="shared" si="254"/>
        <v/>
      </c>
      <c r="AI43" s="266">
        <f>IF(OR(Is_Loading,LEN($A43)=0),"",SWDATA!AB28)</f>
        <v>0</v>
      </c>
      <c r="AJ43" s="267">
        <f>IF(OR(Is_Loading,LEN($A43)=0),"",SWDATA!AC28)</f>
        <v>0</v>
      </c>
      <c r="AK43" s="267">
        <f>IF(OR(Is_Loading,LEN($A43)=0),"",SWDATA!AD28)</f>
        <v>0</v>
      </c>
      <c r="AL43" s="266" t="str">
        <f t="shared" si="255"/>
        <v/>
      </c>
      <c r="AM43" s="266">
        <f>IF(OR(Is_Loading,LEN($A43)=0),"",SWDATA!AF28)</f>
        <v>0</v>
      </c>
      <c r="AN43" s="267">
        <f>IF(OR(Is_Loading,LEN($A43)=0),"",SWDATA!AG28)</f>
        <v>0</v>
      </c>
      <c r="AO43" s="323">
        <f>IF(OR(Is_Loading,LEN($A43)=0),"",SWDATA!AH28)</f>
        <v>0</v>
      </c>
      <c r="AP43" s="320" t="str">
        <f t="shared" si="256"/>
        <v/>
      </c>
      <c r="AQ43" s="266">
        <f>IF(OR(Is_Loading,LEN($A43)=0),"",SWDATA!AJ28)</f>
        <v>0</v>
      </c>
      <c r="AR43" s="267">
        <f>IF(OR(Is_Loading,LEN($A43)=0),"",SWDATA!AK28)</f>
        <v>0</v>
      </c>
      <c r="AS43" s="267">
        <f>IF(OR(Is_Loading,LEN($A43)=0),"",SWDATA!AL28)</f>
        <v>0</v>
      </c>
      <c r="AT43" s="266" t="str">
        <f t="shared" si="257"/>
        <v/>
      </c>
      <c r="AU43" s="266">
        <f>IF(OR(Is_Loading,LEN($A43)=0),"",SWDATA!AN28)</f>
        <v>0</v>
      </c>
      <c r="AV43" s="267">
        <f>IF(OR(Is_Loading,LEN($A43)=0),"",SWDATA!AO28)</f>
        <v>0</v>
      </c>
      <c r="AW43" s="267">
        <f>IF(OR(Is_Loading,LEN($A43)=0),"",SWDATA!AP28)</f>
        <v>0</v>
      </c>
      <c r="AX43" s="266" t="str">
        <f t="shared" si="258"/>
        <v/>
      </c>
      <c r="AY43" s="266">
        <f>IF(OR(Is_Loading,LEN($A43)=0),"",SWDATA!AR28)</f>
        <v>0</v>
      </c>
      <c r="AZ43" s="267">
        <f>IF(OR(Is_Loading,LEN($A43)=0),"",SWDATA!AS28)</f>
        <v>0</v>
      </c>
      <c r="BA43" s="267">
        <f>IF(OR(Is_Loading,LEN($A43)=0),"",SWDATA!AT28)</f>
        <v>0</v>
      </c>
      <c r="BB43" s="266" t="str">
        <f t="shared" si="259"/>
        <v/>
      </c>
      <c r="BC43" s="266">
        <f>IF(OR(Is_Loading,LEN($A43)=0),"",SWDATA!AV28)</f>
        <v>0</v>
      </c>
      <c r="BD43" s="267">
        <f>IF(OR(Is_Loading,LEN($A43)=0),"",SWDATA!AW28)</f>
        <v>0</v>
      </c>
      <c r="BE43" s="323">
        <f>IF(OR(Is_Loading,LEN($A43)=0),"",SWDATA!AX28)</f>
        <v>0</v>
      </c>
      <c r="BF43" s="320" t="str">
        <f t="shared" si="260"/>
        <v/>
      </c>
      <c r="BG43"/>
      <c r="BH43"/>
      <c r="BI43"/>
      <c r="BJ43"/>
      <c r="BK43"/>
      <c r="BL43"/>
      <c r="BM43"/>
      <c r="BN43"/>
      <c r="BO43"/>
      <c r="BP43"/>
      <c r="BQ43"/>
      <c r="BR43"/>
      <c r="BS43"/>
      <c r="BT43"/>
      <c r="BU43"/>
      <c r="BV43"/>
      <c r="BW43"/>
      <c r="BX43"/>
      <c r="BY43"/>
      <c r="BZ43"/>
      <c r="CA43"/>
      <c r="CB43"/>
      <c r="CC43"/>
      <c r="CD43"/>
      <c r="CE43"/>
      <c r="CF43"/>
      <c r="CG43"/>
      <c r="CH43"/>
      <c r="CI43"/>
      <c r="CJ43"/>
      <c r="CK43"/>
      <c r="CL43"/>
      <c r="CM43"/>
      <c r="CN43" s="201"/>
      <c r="CO43" s="201"/>
      <c r="CP43" s="201"/>
      <c r="CQ43" s="201"/>
      <c r="CR43" s="201"/>
      <c r="CS43" s="201"/>
      <c r="CT43" s="201"/>
      <c r="CU43" s="201"/>
      <c r="CV43" s="201"/>
      <c r="CW43" s="201"/>
      <c r="CX43" s="201"/>
      <c r="CY43" s="201"/>
      <c r="CZ43" s="201"/>
      <c r="DA43" s="201"/>
      <c r="DB43" s="201"/>
      <c r="DC43" s="201"/>
      <c r="DD43" s="201"/>
      <c r="DE43" s="201"/>
      <c r="DF43" s="201"/>
      <c r="DG43" s="201"/>
      <c r="DH43" s="201"/>
      <c r="DI43" s="201"/>
      <c r="DJ43" s="201"/>
      <c r="DK43" s="201"/>
      <c r="DL43" s="201"/>
      <c r="DM43" s="201"/>
      <c r="DN43" s="201"/>
      <c r="DS43" s="372"/>
      <c r="DT43" s="372"/>
      <c r="DU43" s="375">
        <f t="shared" ref="DU43" si="296">COLUMN(W41)</f>
        <v>23</v>
      </c>
      <c r="DV43" s="375">
        <f t="shared" ref="DV43" si="297">SUM(DU43)+DV44+1</f>
        <v>24</v>
      </c>
      <c r="DW43" s="375">
        <f t="shared" ref="DW43" si="298">SUM(DV43)+DW44+1</f>
        <v>25</v>
      </c>
      <c r="DX43" s="375">
        <f t="shared" ref="DX43" si="299">SUM(DW43)+DX44+1</f>
        <v>27</v>
      </c>
      <c r="DY43" s="375">
        <f t="shared" ref="DY43" si="300">SUM(DX43)+DY44+1</f>
        <v>28</v>
      </c>
      <c r="DZ43" s="375">
        <f t="shared" ref="DZ43" si="301">SUM(DY43)+DZ44+1</f>
        <v>29</v>
      </c>
      <c r="EA43" s="375">
        <f t="shared" ref="EA43" si="302">SUM(DZ43)+EA44+1</f>
        <v>31</v>
      </c>
      <c r="EB43" s="375">
        <f t="shared" ref="EB43" si="303">SUM(EA43)+EB44+1</f>
        <v>32</v>
      </c>
      <c r="EC43" s="375">
        <f t="shared" ref="EC43" si="304">SUM(EB43)+EC44+1</f>
        <v>33</v>
      </c>
      <c r="ED43" s="375">
        <f t="shared" ref="ED43" si="305">SUM(EC43)+ED44+1</f>
        <v>35</v>
      </c>
      <c r="EE43" s="375">
        <f t="shared" ref="EE43" si="306">SUM(ED43)+EE44+1</f>
        <v>36</v>
      </c>
      <c r="EF43" s="375">
        <f t="shared" ref="EF43" si="307">SUM(EE43)+EF44+1</f>
        <v>37</v>
      </c>
      <c r="EG43" s="375">
        <f t="shared" ref="EG43" si="308">SUM(EF43)+EG44+1</f>
        <v>39</v>
      </c>
      <c r="EH43" s="375">
        <f t="shared" ref="EH43" si="309">SUM(EG43)+EH44+1</f>
        <v>40</v>
      </c>
      <c r="EI43" s="375">
        <f t="shared" ref="EI43" si="310">SUM(EH43)+EI44+1</f>
        <v>41</v>
      </c>
      <c r="EJ43" s="375">
        <f t="shared" ref="EJ43" si="311">SUM(EI43)+EJ44+1</f>
        <v>43</v>
      </c>
      <c r="EK43" s="375">
        <f t="shared" ref="EK43" si="312">SUM(EJ43)+EK44+1</f>
        <v>44</v>
      </c>
      <c r="EL43" s="375">
        <f t="shared" ref="EL43" si="313">SUM(EK43)+EL44+1</f>
        <v>45</v>
      </c>
      <c r="EM43" s="375">
        <f t="shared" ref="EM43" si="314">SUM(EL43)+EM44+1</f>
        <v>47</v>
      </c>
      <c r="EN43" s="375">
        <f t="shared" ref="EN43" si="315">SUM(EM43)+EN44+1</f>
        <v>48</v>
      </c>
      <c r="EO43" s="375">
        <f t="shared" ref="EO43" si="316">SUM(EN43)+EO44+1</f>
        <v>49</v>
      </c>
      <c r="EP43" s="375">
        <f t="shared" ref="EP43" si="317">SUM(EO43)+EP44+1</f>
        <v>51</v>
      </c>
      <c r="EQ43" s="375">
        <f t="shared" ref="EQ43" si="318">SUM(EP43)+EQ44+1</f>
        <v>52</v>
      </c>
      <c r="ER43" s="375">
        <f t="shared" ref="ER43" si="319">SUM(EQ43)+ER44+1</f>
        <v>53</v>
      </c>
      <c r="ES43" s="375">
        <f t="shared" ref="ES43" si="320">SUM(ER43)+ES44+1</f>
        <v>55</v>
      </c>
      <c r="ET43" s="375">
        <f t="shared" ref="ET43" si="321">SUM(ES43)+ET44+1</f>
        <v>56</v>
      </c>
      <c r="EU43" s="375">
        <f t="shared" ref="EU43" si="322">SUM(ET43)+EU44+1</f>
        <v>57</v>
      </c>
      <c r="EV43" s="375">
        <f t="shared" ref="EV43" si="323">SUM(EU43)+EV44+1</f>
        <v>59</v>
      </c>
      <c r="EW43" s="375">
        <f t="shared" ref="EW43" si="324">SUM(EV43)+EW44+1</f>
        <v>60</v>
      </c>
      <c r="EX43" s="375">
        <f t="shared" ref="EX43" si="325">SUM(EW43)+EX44+1</f>
        <v>61</v>
      </c>
      <c r="EY43" s="375">
        <f t="shared" ref="EY43" si="326">SUM(EX43)+EY44+1</f>
        <v>63</v>
      </c>
      <c r="EZ43" s="375">
        <f t="shared" ref="EZ43" si="327">SUM(EY43)+EZ44+1</f>
        <v>64</v>
      </c>
      <c r="FA43" s="375">
        <f t="shared" ref="FA43" si="328">SUM(EZ43)+FA44+1</f>
        <v>65</v>
      </c>
      <c r="FB43" s="375">
        <f t="shared" ref="FB43" si="329">SUM(FA43)+FB44+1</f>
        <v>67</v>
      </c>
      <c r="FC43" s="375">
        <f t="shared" ref="FC43" si="330">SUM(FB43)+FC44+1</f>
        <v>68</v>
      </c>
      <c r="FD43" s="375">
        <f t="shared" ref="FD43" si="331">SUM(FC43)+FD44+1</f>
        <v>69</v>
      </c>
      <c r="FE43" s="372"/>
      <c r="FF43" s="372"/>
      <c r="FG43" s="372"/>
      <c r="FH43" s="372"/>
      <c r="FI43" s="372"/>
      <c r="FJ43" s="372"/>
      <c r="FK43" s="372"/>
      <c r="FL43" s="372"/>
      <c r="FM43" s="372"/>
      <c r="FN43" s="372"/>
      <c r="FO43" s="372"/>
      <c r="FP43" s="372"/>
      <c r="FQ43" s="372"/>
      <c r="FR43" s="372"/>
      <c r="FS43" s="372"/>
      <c r="FT43" s="372"/>
      <c r="FU43" s="372"/>
      <c r="FV43" s="372"/>
      <c r="FW43" s="372"/>
      <c r="FX43" s="372"/>
      <c r="FY43" s="372"/>
      <c r="FZ43" s="372"/>
      <c r="GA43" s="372"/>
      <c r="GB43" s="372"/>
      <c r="GC43" s="372"/>
      <c r="GD43" s="372"/>
      <c r="GE43" s="372"/>
      <c r="GF43" s="372"/>
      <c r="GG43" s="372"/>
      <c r="GH43" s="372"/>
      <c r="GI43" s="372"/>
      <c r="GJ43" s="372"/>
      <c r="GK43" s="372"/>
      <c r="GL43" s="372"/>
      <c r="GM43" s="372"/>
      <c r="GN43" s="372"/>
      <c r="GO43" s="372"/>
      <c r="GP43" s="372"/>
      <c r="GQ43" s="372"/>
      <c r="GR43" s="372"/>
      <c r="GS43" s="372"/>
      <c r="GT43" s="372"/>
      <c r="GU43" s="372"/>
      <c r="GV43" s="372"/>
      <c r="GW43" s="372"/>
      <c r="GX43" s="372"/>
      <c r="GY43" s="372"/>
      <c r="GZ43" s="372"/>
    </row>
    <row r="44" spans="1:211" s="373" customFormat="1" ht="15" customHeight="1" thickBot="1" x14ac:dyDescent="0.25">
      <c r="A44" s="192">
        <f>SWDATA!O29</f>
        <v>0</v>
      </c>
      <c r="B44" s="192">
        <f>SWDATA!M29</f>
        <v>0</v>
      </c>
      <c r="C44" s="201">
        <f>IF(AND(SWDATA!M29=1,SWDATA!Q29="promotions"),SWDATA!P29,0)</f>
        <v>0</v>
      </c>
      <c r="D44" s="200">
        <f>ROW(SWDATA!M29)</f>
        <v>29</v>
      </c>
      <c r="E44" s="202">
        <f t="shared" si="293"/>
        <v>0</v>
      </c>
      <c r="F44" s="203">
        <f t="shared" si="247"/>
        <v>1</v>
      </c>
      <c r="G44" s="192" t="str">
        <f t="shared" si="248"/>
        <v/>
      </c>
      <c r="H44" s="204"/>
      <c r="I44" s="390"/>
      <c r="J44" s="238">
        <f t="shared" si="249"/>
        <v>0</v>
      </c>
      <c r="K44" s="239" t="str">
        <f t="shared" si="250"/>
        <v/>
      </c>
      <c r="L44" s="342"/>
      <c r="M44" s="346"/>
      <c r="N44" s="340" t="str">
        <f>IF(LEN(SWDATA!F29)=0,"",N43)</f>
        <v/>
      </c>
      <c r="O44" s="296" t="str">
        <f>IF(LEN(SWDATA!G29)=0,"",O43)</f>
        <v/>
      </c>
      <c r="P44" s="297" t="str">
        <f>IF(LEN(SWDATA!C29)=0,"",SWDATA!C29)</f>
        <v/>
      </c>
      <c r="Q44" s="312" t="str">
        <f t="shared" si="251"/>
        <v/>
      </c>
      <c r="R44" s="223" t="s">
        <v>575</v>
      </c>
      <c r="S44" s="224"/>
      <c r="T44" s="224"/>
      <c r="U44" s="264" t="s">
        <v>620</v>
      </c>
      <c r="V44" s="205" t="s">
        <v>221</v>
      </c>
      <c r="W44" s="266">
        <f>IF(OR(Is_Loading,LEN($A44)=0),"",SWDATA!P29)</f>
        <v>0</v>
      </c>
      <c r="X44" s="267">
        <f>IF(OR(Is_Loading,LEN($A44)=0),"",SWDATA!Q29)</f>
        <v>0</v>
      </c>
      <c r="Y44" s="267">
        <f>IF(OR(Is_Loading,LEN($A44)=0),"",SWDATA!R29)</f>
        <v>0</v>
      </c>
      <c r="Z44" s="266" t="str">
        <f t="shared" si="295"/>
        <v/>
      </c>
      <c r="AA44" s="266">
        <f>IF(OR(Is_Loading,LEN($A44)=0),"",SWDATA!T29)</f>
        <v>0</v>
      </c>
      <c r="AB44" s="267">
        <f>IF(OR(Is_Loading,LEN($A44)=0),"",SWDATA!U29)</f>
        <v>0</v>
      </c>
      <c r="AC44" s="267">
        <f>IF(OR(Is_Loading,LEN($A44)=0),"",SWDATA!V29)</f>
        <v>0</v>
      </c>
      <c r="AD44" s="266" t="str">
        <f t="shared" si="253"/>
        <v/>
      </c>
      <c r="AE44" s="266">
        <f>IF(OR(Is_Loading,LEN($A44)=0),"",SWDATA!X29)</f>
        <v>0</v>
      </c>
      <c r="AF44" s="267">
        <f>IF(OR(Is_Loading,LEN($A44)=0),"",SWDATA!Y29)</f>
        <v>0</v>
      </c>
      <c r="AG44" s="267">
        <f>IF(OR(Is_Loading,LEN($A44)=0),"",SWDATA!Z29)</f>
        <v>0</v>
      </c>
      <c r="AH44" s="266" t="str">
        <f t="shared" si="254"/>
        <v/>
      </c>
      <c r="AI44" s="266">
        <f>IF(OR(Is_Loading,LEN($A44)=0),"",SWDATA!AB29)</f>
        <v>0</v>
      </c>
      <c r="AJ44" s="267">
        <f>IF(OR(Is_Loading,LEN($A44)=0),"",SWDATA!AC29)</f>
        <v>0</v>
      </c>
      <c r="AK44" s="267">
        <f>IF(OR(Is_Loading,LEN($A44)=0),"",SWDATA!AD29)</f>
        <v>0</v>
      </c>
      <c r="AL44" s="266" t="str">
        <f t="shared" si="255"/>
        <v/>
      </c>
      <c r="AM44" s="266">
        <f>IF(OR(Is_Loading,LEN($A44)=0),"",SWDATA!AF29)</f>
        <v>0</v>
      </c>
      <c r="AN44" s="267">
        <f>IF(OR(Is_Loading,LEN($A44)=0),"",SWDATA!AG29)</f>
        <v>0</v>
      </c>
      <c r="AO44" s="323">
        <f>IF(OR(Is_Loading,LEN($A44)=0),"",SWDATA!AH29)</f>
        <v>0</v>
      </c>
      <c r="AP44" s="320" t="str">
        <f t="shared" si="256"/>
        <v/>
      </c>
      <c r="AQ44" s="266">
        <f>IF(OR(Is_Loading,LEN($A44)=0),"",SWDATA!AJ29)</f>
        <v>0</v>
      </c>
      <c r="AR44" s="267">
        <f>IF(OR(Is_Loading,LEN($A44)=0),"",SWDATA!AK29)</f>
        <v>0</v>
      </c>
      <c r="AS44" s="267">
        <f>IF(OR(Is_Loading,LEN($A44)=0),"",SWDATA!AL29)</f>
        <v>0</v>
      </c>
      <c r="AT44" s="266" t="str">
        <f t="shared" si="257"/>
        <v/>
      </c>
      <c r="AU44" s="266">
        <f>IF(OR(Is_Loading,LEN($A44)=0),"",SWDATA!AN29)</f>
        <v>0</v>
      </c>
      <c r="AV44" s="267">
        <f>IF(OR(Is_Loading,LEN($A44)=0),"",SWDATA!AO29)</f>
        <v>0</v>
      </c>
      <c r="AW44" s="267">
        <f>IF(OR(Is_Loading,LEN($A44)=0),"",SWDATA!AP29)</f>
        <v>0</v>
      </c>
      <c r="AX44" s="266" t="str">
        <f t="shared" si="258"/>
        <v/>
      </c>
      <c r="AY44" s="266">
        <f>IF(OR(Is_Loading,LEN($A44)=0),"",SWDATA!AR29)</f>
        <v>0</v>
      </c>
      <c r="AZ44" s="267">
        <f>IF(OR(Is_Loading,LEN($A44)=0),"",SWDATA!AS29)</f>
        <v>0</v>
      </c>
      <c r="BA44" s="267">
        <f>IF(OR(Is_Loading,LEN($A44)=0),"",SWDATA!AT29)</f>
        <v>0</v>
      </c>
      <c r="BB44" s="266" t="str">
        <f t="shared" si="259"/>
        <v/>
      </c>
      <c r="BC44" s="266">
        <f>IF(OR(Is_Loading,LEN($A44)=0),"",SWDATA!AV29)</f>
        <v>0</v>
      </c>
      <c r="BD44" s="267">
        <f>IF(OR(Is_Loading,LEN($A44)=0),"",SWDATA!AW29)</f>
        <v>0</v>
      </c>
      <c r="BE44" s="323">
        <f>IF(OR(Is_Loading,LEN($A44)=0),"",SWDATA!AX29)</f>
        <v>0</v>
      </c>
      <c r="BF44" s="320" t="str">
        <f t="shared" si="260"/>
        <v/>
      </c>
      <c r="BG44"/>
      <c r="BH44"/>
      <c r="BI44"/>
      <c r="BJ44"/>
      <c r="BK44"/>
      <c r="BL44"/>
      <c r="BM44"/>
      <c r="BN44"/>
      <c r="BO44"/>
      <c r="BP44"/>
      <c r="BQ44"/>
      <c r="BR44"/>
      <c r="BS44"/>
      <c r="BT44"/>
      <c r="BU44"/>
      <c r="BV44"/>
      <c r="BW44"/>
      <c r="BX44"/>
      <c r="BY44"/>
      <c r="BZ44"/>
      <c r="CA44"/>
      <c r="CB44"/>
      <c r="CC44"/>
      <c r="CD44"/>
      <c r="CE44"/>
      <c r="CF44"/>
      <c r="CG44"/>
      <c r="CH44"/>
      <c r="CI44"/>
      <c r="CJ44"/>
      <c r="CK44"/>
      <c r="CL44"/>
      <c r="CM44"/>
      <c r="CN44" s="201"/>
      <c r="CO44" s="201"/>
      <c r="CP44" s="201"/>
      <c r="CQ44" s="201"/>
      <c r="CR44" s="201"/>
      <c r="CS44" s="201"/>
      <c r="CT44" s="201"/>
      <c r="CU44" s="201"/>
      <c r="CV44" s="201"/>
      <c r="CW44" s="201"/>
      <c r="CX44" s="201"/>
      <c r="CY44" s="201"/>
      <c r="CZ44" s="201"/>
      <c r="DA44" s="201"/>
      <c r="DB44" s="201"/>
      <c r="DC44" s="201"/>
      <c r="DD44" s="201"/>
      <c r="DE44" s="201"/>
      <c r="DF44" s="201"/>
      <c r="DG44" s="201"/>
      <c r="DH44" s="201"/>
      <c r="DI44" s="201"/>
      <c r="DJ44" s="201"/>
      <c r="DK44" s="201"/>
      <c r="DL44" s="201"/>
      <c r="DM44" s="201"/>
      <c r="DN44" s="201"/>
      <c r="DS44" s="372"/>
      <c r="DT44" s="374"/>
      <c r="DU44" s="375"/>
      <c r="DV44" s="375"/>
      <c r="DW44" s="375"/>
      <c r="DX44" s="375">
        <v>1</v>
      </c>
      <c r="DY44" s="375">
        <f t="shared" ref="DY44:DY64" si="332">DV44</f>
        <v>0</v>
      </c>
      <c r="DZ44" s="375">
        <f t="shared" ref="DZ44:DZ64" si="333">DW44</f>
        <v>0</v>
      </c>
      <c r="EA44" s="375">
        <f t="shared" ref="EA44:EA64" si="334">DX44</f>
        <v>1</v>
      </c>
      <c r="EB44" s="375">
        <f t="shared" ref="EB44:EB64" si="335">DY44</f>
        <v>0</v>
      </c>
      <c r="EC44" s="375">
        <f t="shared" ref="EC44:EC64" si="336">DZ44</f>
        <v>0</v>
      </c>
      <c r="ED44" s="375">
        <f t="shared" ref="ED44:ED64" si="337">EA44</f>
        <v>1</v>
      </c>
      <c r="EE44" s="375">
        <f t="shared" ref="EE44:EE64" si="338">EB44</f>
        <v>0</v>
      </c>
      <c r="EF44" s="375">
        <f t="shared" ref="EF44:EF64" si="339">EC44</f>
        <v>0</v>
      </c>
      <c r="EG44" s="375">
        <f t="shared" ref="EG44:EG64" si="340">ED44</f>
        <v>1</v>
      </c>
      <c r="EH44" s="375">
        <f t="shared" ref="EH44:EH64" si="341">EE44</f>
        <v>0</v>
      </c>
      <c r="EI44" s="375">
        <f t="shared" ref="EI44:EI64" si="342">EF44</f>
        <v>0</v>
      </c>
      <c r="EJ44" s="375">
        <f t="shared" ref="EJ44:EJ64" si="343">EG44</f>
        <v>1</v>
      </c>
      <c r="EK44" s="375">
        <f t="shared" ref="EK44:EK64" si="344">EH44</f>
        <v>0</v>
      </c>
      <c r="EL44" s="375">
        <f t="shared" ref="EL44:EL64" si="345">EI44</f>
        <v>0</v>
      </c>
      <c r="EM44" s="375">
        <f t="shared" ref="EM44:EM64" si="346">EJ44</f>
        <v>1</v>
      </c>
      <c r="EN44" s="375">
        <f t="shared" ref="EN44:EN64" si="347">EK44</f>
        <v>0</v>
      </c>
      <c r="EO44" s="375">
        <f t="shared" ref="EO44:EO64" si="348">EL44</f>
        <v>0</v>
      </c>
      <c r="EP44" s="375">
        <f t="shared" ref="EP44:EP64" si="349">EM44</f>
        <v>1</v>
      </c>
      <c r="EQ44" s="375">
        <f t="shared" ref="EQ44:EQ64" si="350">EN44</f>
        <v>0</v>
      </c>
      <c r="ER44" s="375">
        <f t="shared" ref="ER44:ER64" si="351">EO44</f>
        <v>0</v>
      </c>
      <c r="ES44" s="375">
        <f t="shared" ref="ES44:ES64" si="352">EP44</f>
        <v>1</v>
      </c>
      <c r="ET44" s="375">
        <f t="shared" ref="ET44:ET64" si="353">EQ44</f>
        <v>0</v>
      </c>
      <c r="EU44" s="375">
        <f t="shared" ref="EU44:EU64" si="354">ER44</f>
        <v>0</v>
      </c>
      <c r="EV44" s="375">
        <f t="shared" ref="EV44:EV64" si="355">ES44</f>
        <v>1</v>
      </c>
      <c r="EW44" s="375">
        <f t="shared" ref="EW44:EW64" si="356">ET44</f>
        <v>0</v>
      </c>
      <c r="EX44" s="375">
        <f t="shared" ref="EX44:EX64" si="357">EU44</f>
        <v>0</v>
      </c>
      <c r="EY44" s="375">
        <f t="shared" ref="EY44:EY64" si="358">EV44</f>
        <v>1</v>
      </c>
      <c r="EZ44" s="375">
        <f t="shared" ref="EZ44:EZ64" si="359">EW44</f>
        <v>0</v>
      </c>
      <c r="FA44" s="375">
        <f t="shared" ref="FA44:FA64" si="360">EX44</f>
        <v>0</v>
      </c>
      <c r="FB44" s="375">
        <f t="shared" ref="FB44:FB64" si="361">EY44</f>
        <v>1</v>
      </c>
      <c r="FC44" s="375">
        <f t="shared" ref="FC44:FC64" si="362">EZ44</f>
        <v>0</v>
      </c>
      <c r="FD44" s="375">
        <f t="shared" ref="FD44:FD64" si="363">FA44</f>
        <v>0</v>
      </c>
      <c r="FE44" s="376"/>
      <c r="FF44" s="372"/>
      <c r="FG44" s="372"/>
      <c r="FH44" s="372"/>
      <c r="FI44" s="372"/>
      <c r="FJ44" s="372"/>
      <c r="FK44" s="372"/>
      <c r="FL44" s="372"/>
      <c r="FM44" s="372"/>
      <c r="FN44" s="372"/>
      <c r="FO44" s="372"/>
      <c r="FP44" s="372"/>
      <c r="FQ44" s="372"/>
      <c r="FR44" s="372"/>
      <c r="FS44" s="372"/>
      <c r="FT44" s="372"/>
      <c r="FU44" s="372"/>
      <c r="FV44" s="372"/>
      <c r="FW44" s="372"/>
      <c r="FX44" s="372"/>
      <c r="FY44" s="372"/>
      <c r="FZ44" s="372"/>
      <c r="GA44" s="372"/>
      <c r="GB44" s="372"/>
      <c r="GC44" s="372"/>
      <c r="GD44" s="372"/>
      <c r="GE44" s="372"/>
      <c r="GF44" s="372"/>
      <c r="GG44" s="372"/>
      <c r="GH44" s="372"/>
      <c r="GI44" s="372"/>
      <c r="GJ44" s="372"/>
      <c r="GK44" s="372"/>
      <c r="GL44" s="372"/>
      <c r="GM44" s="372"/>
      <c r="GN44" s="372"/>
      <c r="GO44" s="372"/>
      <c r="GP44" s="372"/>
      <c r="GQ44" s="372"/>
      <c r="GR44" s="372"/>
      <c r="GS44" s="372"/>
      <c r="GT44" s="372"/>
      <c r="GU44" s="372"/>
      <c r="GV44" s="372"/>
      <c r="GW44" s="372"/>
      <c r="GX44" s="372"/>
      <c r="GY44" s="372"/>
      <c r="GZ44" s="372"/>
      <c r="HA44" s="372"/>
      <c r="HB44" s="372"/>
      <c r="HC44" s="372"/>
    </row>
    <row r="45" spans="1:211" s="373" customFormat="1" ht="15" customHeight="1" thickTop="1" x14ac:dyDescent="0.2">
      <c r="A45" s="192">
        <f>SWDATA!O30</f>
        <v>0</v>
      </c>
      <c r="B45" s="192">
        <f>SWDATA!M30</f>
        <v>0</v>
      </c>
      <c r="C45" s="201">
        <f>IF(AND(SWDATA!M30=1,SWDATA!Q30="promotions"),SWDATA!P30,0)</f>
        <v>0</v>
      </c>
      <c r="D45" s="365">
        <f>ROW(SWDATA!M30)</f>
        <v>30</v>
      </c>
      <c r="E45" s="202">
        <f t="shared" si="293"/>
        <v>0</v>
      </c>
      <c r="F45" s="203">
        <f t="shared" si="247"/>
        <v>1</v>
      </c>
      <c r="G45" s="192" t="str">
        <f t="shared" si="248"/>
        <v/>
      </c>
      <c r="H45" s="204"/>
      <c r="I45" s="390"/>
      <c r="J45" s="238">
        <f t="shared" si="249"/>
        <v>0</v>
      </c>
      <c r="K45" s="239" t="str">
        <f t="shared" si="250"/>
        <v/>
      </c>
      <c r="L45" s="342"/>
      <c r="M45" s="345"/>
      <c r="N45" s="340" t="str">
        <f>IF(LEN(SWDATA!F30)=0,"",N44)</f>
        <v/>
      </c>
      <c r="O45" s="296" t="str">
        <f>IF(LEN(SWDATA!G30)=0,"",O44)</f>
        <v/>
      </c>
      <c r="P45" s="297" t="str">
        <f>IF(LEN(SWDATA!C30)=0,"",SWDATA!C30)</f>
        <v/>
      </c>
      <c r="Q45" s="312" t="str">
        <f t="shared" si="251"/>
        <v/>
      </c>
      <c r="R45" s="223" t="s">
        <v>261</v>
      </c>
      <c r="S45" s="224"/>
      <c r="T45" s="224"/>
      <c r="U45" s="264" t="s">
        <v>601</v>
      </c>
      <c r="V45" s="205" t="s">
        <v>221</v>
      </c>
      <c r="W45" s="266">
        <f>IF(OR(Is_Loading,LEN($A45)=0),"",SWDATA!P30)</f>
        <v>0</v>
      </c>
      <c r="X45" s="267">
        <f>IF(OR(Is_Loading,LEN($A45)=0),"",SWDATA!Q30)</f>
        <v>0</v>
      </c>
      <c r="Y45" s="267">
        <f>IF(OR(Is_Loading,LEN($A45)=0),"",SWDATA!R30)</f>
        <v>0</v>
      </c>
      <c r="Z45" s="266" t="str">
        <f t="shared" ref="Z45:Z59" si="364">IF($A45=0,"",CHOOSE($F45,SUM(W45:Y45),SUM(W45:Y45)/3,Y45))</f>
        <v/>
      </c>
      <c r="AA45" s="266">
        <f>IF(OR(Is_Loading,LEN($A45)=0),"",SWDATA!T30)</f>
        <v>0</v>
      </c>
      <c r="AB45" s="267">
        <f>IF(OR(Is_Loading,LEN($A45)=0),"",SWDATA!U30)</f>
        <v>0</v>
      </c>
      <c r="AC45" s="267">
        <f>IF(OR(Is_Loading,LEN($A45)=0),"",SWDATA!V30)</f>
        <v>0</v>
      </c>
      <c r="AD45" s="266" t="str">
        <f t="shared" si="253"/>
        <v/>
      </c>
      <c r="AE45" s="266">
        <f>IF(OR(Is_Loading,LEN($A45)=0),"",SWDATA!X30)</f>
        <v>0</v>
      </c>
      <c r="AF45" s="267">
        <f>IF(OR(Is_Loading,LEN($A45)=0),"",SWDATA!Y30)</f>
        <v>0</v>
      </c>
      <c r="AG45" s="267">
        <f>IF(OR(Is_Loading,LEN($A45)=0),"",SWDATA!Z30)</f>
        <v>0</v>
      </c>
      <c r="AH45" s="266" t="str">
        <f t="shared" si="254"/>
        <v/>
      </c>
      <c r="AI45" s="266">
        <f>IF(OR(Is_Loading,LEN($A45)=0),"",SWDATA!AB30)</f>
        <v>0</v>
      </c>
      <c r="AJ45" s="267">
        <f>IF(OR(Is_Loading,LEN($A45)=0),"",SWDATA!AC30)</f>
        <v>0</v>
      </c>
      <c r="AK45" s="267">
        <f>IF(OR(Is_Loading,LEN($A45)=0),"",SWDATA!AD30)</f>
        <v>0</v>
      </c>
      <c r="AL45" s="266" t="str">
        <f t="shared" si="255"/>
        <v/>
      </c>
      <c r="AM45" s="266">
        <f>IF(OR(Is_Loading,LEN($A45)=0),"",SWDATA!AF30)</f>
        <v>0</v>
      </c>
      <c r="AN45" s="267">
        <f>IF(OR(Is_Loading,LEN($A45)=0),"",SWDATA!AG30)</f>
        <v>0</v>
      </c>
      <c r="AO45" s="323">
        <f>IF(OR(Is_Loading,LEN($A45)=0),"",SWDATA!AH30)</f>
        <v>0</v>
      </c>
      <c r="AP45" s="320" t="str">
        <f t="shared" si="256"/>
        <v/>
      </c>
      <c r="AQ45" s="266">
        <f>IF(OR(Is_Loading,LEN($A45)=0),"",SWDATA!AJ30)</f>
        <v>0</v>
      </c>
      <c r="AR45" s="267">
        <f>IF(OR(Is_Loading,LEN($A45)=0),"",SWDATA!AK30)</f>
        <v>0</v>
      </c>
      <c r="AS45" s="267">
        <f>IF(OR(Is_Loading,LEN($A45)=0),"",SWDATA!AL30)</f>
        <v>0</v>
      </c>
      <c r="AT45" s="266" t="str">
        <f t="shared" si="257"/>
        <v/>
      </c>
      <c r="AU45" s="266">
        <f>IF(OR(Is_Loading,LEN($A45)=0),"",SWDATA!AN30)</f>
        <v>0</v>
      </c>
      <c r="AV45" s="267">
        <f>IF(OR(Is_Loading,LEN($A45)=0),"",SWDATA!AO30)</f>
        <v>0</v>
      </c>
      <c r="AW45" s="267">
        <f>IF(OR(Is_Loading,LEN($A45)=0),"",SWDATA!AP30)</f>
        <v>0</v>
      </c>
      <c r="AX45" s="266" t="str">
        <f t="shared" si="258"/>
        <v/>
      </c>
      <c r="AY45" s="266">
        <f>IF(OR(Is_Loading,LEN($A45)=0),"",SWDATA!AR30)</f>
        <v>0</v>
      </c>
      <c r="AZ45" s="267">
        <f>IF(OR(Is_Loading,LEN($A45)=0),"",SWDATA!AS30)</f>
        <v>0</v>
      </c>
      <c r="BA45" s="267">
        <f>IF(OR(Is_Loading,LEN($A45)=0),"",SWDATA!AT30)</f>
        <v>0</v>
      </c>
      <c r="BB45" s="266" t="str">
        <f t="shared" si="259"/>
        <v/>
      </c>
      <c r="BC45" s="266">
        <f>IF(OR(Is_Loading,LEN($A45)=0),"",SWDATA!AV30)</f>
        <v>0</v>
      </c>
      <c r="BD45" s="267">
        <f>IF(OR(Is_Loading,LEN($A45)=0),"",SWDATA!AW30)</f>
        <v>0</v>
      </c>
      <c r="BE45" s="323">
        <f>IF(OR(Is_Loading,LEN($A45)=0),"",SWDATA!AX30)</f>
        <v>0</v>
      </c>
      <c r="BF45" s="320" t="str">
        <f t="shared" si="260"/>
        <v/>
      </c>
      <c r="BG45"/>
      <c r="BH45"/>
      <c r="BI45"/>
      <c r="BJ45"/>
      <c r="BK45"/>
      <c r="BL45"/>
      <c r="BM45"/>
      <c r="BN45"/>
      <c r="BO45"/>
      <c r="BP45"/>
      <c r="BQ45"/>
      <c r="BR45"/>
      <c r="BS45"/>
      <c r="BT45"/>
      <c r="BU45"/>
      <c r="BV45"/>
      <c r="BW45"/>
      <c r="BX45"/>
      <c r="BY45"/>
      <c r="BZ45"/>
      <c r="CA45"/>
      <c r="CB45"/>
      <c r="CC45"/>
      <c r="CD45"/>
      <c r="CE45"/>
      <c r="CF45"/>
      <c r="CG45"/>
      <c r="CH45"/>
      <c r="CI45"/>
      <c r="CJ45"/>
      <c r="CK45"/>
      <c r="CL45"/>
      <c r="CM45"/>
      <c r="CN45" s="201"/>
      <c r="CO45" s="201"/>
      <c r="CP45" s="201"/>
      <c r="CQ45" s="201"/>
      <c r="CR45" s="201"/>
      <c r="CS45" s="201"/>
      <c r="CT45" s="201"/>
      <c r="CU45" s="201"/>
      <c r="CV45" s="201"/>
      <c r="CW45" s="201"/>
      <c r="CX45" s="201"/>
      <c r="CY45" s="201"/>
      <c r="CZ45" s="201"/>
      <c r="DA45" s="201"/>
      <c r="DB45" s="201"/>
      <c r="DC45" s="201"/>
      <c r="DD45" s="201"/>
      <c r="DE45" s="201"/>
      <c r="DF45" s="201"/>
      <c r="DG45" s="201"/>
      <c r="DH45" s="201"/>
      <c r="DI45" s="201"/>
      <c r="DJ45" s="201"/>
      <c r="DK45" s="201"/>
      <c r="DL45" s="201"/>
      <c r="DM45" s="201"/>
      <c r="DN45" s="201"/>
      <c r="DS45" s="372"/>
      <c r="DT45" s="374"/>
      <c r="DU45" s="375"/>
      <c r="DV45" s="375"/>
      <c r="DW45" s="375"/>
      <c r="DX45" s="375">
        <v>1</v>
      </c>
      <c r="DY45" s="375">
        <f t="shared" si="332"/>
        <v>0</v>
      </c>
      <c r="DZ45" s="375">
        <f t="shared" si="333"/>
        <v>0</v>
      </c>
      <c r="EA45" s="375">
        <f t="shared" si="334"/>
        <v>1</v>
      </c>
      <c r="EB45" s="375">
        <f t="shared" si="335"/>
        <v>0</v>
      </c>
      <c r="EC45" s="375">
        <f t="shared" si="336"/>
        <v>0</v>
      </c>
      <c r="ED45" s="375">
        <f t="shared" si="337"/>
        <v>1</v>
      </c>
      <c r="EE45" s="375">
        <f t="shared" si="338"/>
        <v>0</v>
      </c>
      <c r="EF45" s="375">
        <f t="shared" si="339"/>
        <v>0</v>
      </c>
      <c r="EG45" s="375">
        <f t="shared" si="340"/>
        <v>1</v>
      </c>
      <c r="EH45" s="375">
        <f t="shared" si="341"/>
        <v>0</v>
      </c>
      <c r="EI45" s="375">
        <f t="shared" si="342"/>
        <v>0</v>
      </c>
      <c r="EJ45" s="375">
        <f t="shared" si="343"/>
        <v>1</v>
      </c>
      <c r="EK45" s="375">
        <f t="shared" si="344"/>
        <v>0</v>
      </c>
      <c r="EL45" s="375">
        <f t="shared" si="345"/>
        <v>0</v>
      </c>
      <c r="EM45" s="375">
        <f t="shared" si="346"/>
        <v>1</v>
      </c>
      <c r="EN45" s="375">
        <f t="shared" si="347"/>
        <v>0</v>
      </c>
      <c r="EO45" s="375">
        <f t="shared" si="348"/>
        <v>0</v>
      </c>
      <c r="EP45" s="375">
        <f t="shared" si="349"/>
        <v>1</v>
      </c>
      <c r="EQ45" s="375">
        <f t="shared" si="350"/>
        <v>0</v>
      </c>
      <c r="ER45" s="375">
        <f t="shared" si="351"/>
        <v>0</v>
      </c>
      <c r="ES45" s="375">
        <f t="shared" si="352"/>
        <v>1</v>
      </c>
      <c r="ET45" s="375">
        <f t="shared" si="353"/>
        <v>0</v>
      </c>
      <c r="EU45" s="375">
        <f t="shared" si="354"/>
        <v>0</v>
      </c>
      <c r="EV45" s="375">
        <f t="shared" si="355"/>
        <v>1</v>
      </c>
      <c r="EW45" s="375">
        <f t="shared" si="356"/>
        <v>0</v>
      </c>
      <c r="EX45" s="375">
        <f t="shared" si="357"/>
        <v>0</v>
      </c>
      <c r="EY45" s="375">
        <f t="shared" si="358"/>
        <v>1</v>
      </c>
      <c r="EZ45" s="375">
        <f t="shared" si="359"/>
        <v>0</v>
      </c>
      <c r="FA45" s="375">
        <f t="shared" si="360"/>
        <v>0</v>
      </c>
      <c r="FB45" s="375">
        <f t="shared" si="361"/>
        <v>1</v>
      </c>
      <c r="FC45" s="375">
        <f t="shared" si="362"/>
        <v>0</v>
      </c>
      <c r="FD45" s="375">
        <f t="shared" si="363"/>
        <v>0</v>
      </c>
      <c r="FE45" s="376"/>
      <c r="FF45" s="372"/>
      <c r="FG45" s="372"/>
      <c r="FH45" s="372"/>
      <c r="FI45" s="372"/>
      <c r="FJ45" s="372"/>
      <c r="FK45" s="372"/>
      <c r="FL45" s="372"/>
      <c r="FM45" s="372"/>
      <c r="FN45" s="372"/>
      <c r="FO45" s="372"/>
      <c r="FP45" s="372"/>
      <c r="FQ45" s="372"/>
      <c r="FR45" s="372"/>
      <c r="FS45" s="372"/>
      <c r="FT45" s="372"/>
      <c r="FU45" s="372"/>
      <c r="FV45" s="372"/>
      <c r="FW45" s="372"/>
      <c r="FX45" s="372"/>
      <c r="FY45" s="372"/>
      <c r="FZ45" s="372"/>
      <c r="GA45" s="372"/>
      <c r="GB45" s="372"/>
      <c r="GC45" s="372"/>
      <c r="GD45" s="372"/>
      <c r="GE45" s="372"/>
      <c r="GF45" s="372"/>
      <c r="GG45" s="372"/>
      <c r="GH45" s="372"/>
      <c r="GI45" s="372"/>
      <c r="GJ45" s="372"/>
      <c r="GK45" s="372"/>
      <c r="GL45" s="372"/>
      <c r="GM45" s="372"/>
      <c r="GN45" s="372"/>
      <c r="GO45" s="372"/>
      <c r="GP45" s="372"/>
      <c r="GQ45" s="372"/>
      <c r="GR45" s="372"/>
      <c r="GS45" s="372"/>
      <c r="GT45" s="372"/>
      <c r="GU45" s="372"/>
      <c r="GV45" s="372"/>
      <c r="GW45" s="372"/>
      <c r="GX45" s="372"/>
      <c r="GY45" s="372"/>
      <c r="GZ45" s="372"/>
      <c r="HA45" s="372"/>
      <c r="HB45" s="372"/>
      <c r="HC45" s="372"/>
    </row>
    <row r="46" spans="1:211" s="373" customFormat="1" ht="15" customHeight="1" x14ac:dyDescent="0.2">
      <c r="A46" s="366">
        <f>SWDATA!O31</f>
        <v>0</v>
      </c>
      <c r="B46" s="366">
        <f>SWDATA!M31</f>
        <v>0</v>
      </c>
      <c r="C46" s="351">
        <f>IF(AND(SWDATA!M31=1,SWDATA!Q31="promotions"),SWDATA!P31,0)</f>
        <v>0</v>
      </c>
      <c r="D46" s="367">
        <f>ROW(SWDATA!M31)</f>
        <v>31</v>
      </c>
      <c r="E46" s="368">
        <f t="shared" si="293"/>
        <v>0</v>
      </c>
      <c r="F46" s="369">
        <f t="shared" si="247"/>
        <v>1</v>
      </c>
      <c r="G46" s="366" t="str">
        <f t="shared" si="248"/>
        <v/>
      </c>
      <c r="H46" s="370"/>
      <c r="J46" s="238">
        <f t="shared" si="249"/>
        <v>0</v>
      </c>
      <c r="K46" s="239" t="str">
        <f t="shared" si="250"/>
        <v/>
      </c>
      <c r="L46" s="342"/>
      <c r="M46" s="345"/>
      <c r="N46" s="340" t="str">
        <f>IF(LEN(SWDATA!F31)=0,"",N45)</f>
        <v/>
      </c>
      <c r="O46" s="296" t="str">
        <f>IF(LEN(SWDATA!G31)=0,"",O45)</f>
        <v/>
      </c>
      <c r="P46" s="297" t="str">
        <f>IF(LEN(SWDATA!C31)=0,"",SWDATA!C31)</f>
        <v/>
      </c>
      <c r="Q46" s="312" t="str">
        <f t="shared" si="251"/>
        <v/>
      </c>
      <c r="R46" s="223" t="s">
        <v>261</v>
      </c>
      <c r="S46" s="224"/>
      <c r="T46" s="224"/>
      <c r="U46" s="264" t="s">
        <v>611</v>
      </c>
      <c r="V46" s="205" t="s">
        <v>221</v>
      </c>
      <c r="W46" s="266">
        <f>IF(OR(Is_Loading,LEN($A46)=0),"",SWDATA!P31)</f>
        <v>0</v>
      </c>
      <c r="X46" s="267">
        <f>IF(OR(Is_Loading,LEN($A46)=0),"",SWDATA!Q31)</f>
        <v>0</v>
      </c>
      <c r="Y46" s="267">
        <f>IF(OR(Is_Loading,LEN($A46)=0),"",SWDATA!R31)</f>
        <v>0</v>
      </c>
      <c r="Z46" s="266" t="str">
        <f t="shared" si="364"/>
        <v/>
      </c>
      <c r="AA46" s="266">
        <f>IF(OR(Is_Loading,LEN($A46)=0),"",SWDATA!T31)</f>
        <v>0</v>
      </c>
      <c r="AB46" s="267">
        <f>IF(OR(Is_Loading,LEN($A46)=0),"",SWDATA!U31)</f>
        <v>0</v>
      </c>
      <c r="AC46" s="267">
        <f>IF(OR(Is_Loading,LEN($A46)=0),"",SWDATA!V31)</f>
        <v>0</v>
      </c>
      <c r="AD46" s="266" t="str">
        <f t="shared" si="253"/>
        <v/>
      </c>
      <c r="AE46" s="266">
        <f>IF(OR(Is_Loading,LEN($A46)=0),"",SWDATA!X31)</f>
        <v>0</v>
      </c>
      <c r="AF46" s="267">
        <f>IF(OR(Is_Loading,LEN($A46)=0),"",SWDATA!Y31)</f>
        <v>0</v>
      </c>
      <c r="AG46" s="267">
        <f>IF(OR(Is_Loading,LEN($A46)=0),"",SWDATA!Z31)</f>
        <v>0</v>
      </c>
      <c r="AH46" s="266" t="str">
        <f t="shared" si="254"/>
        <v/>
      </c>
      <c r="AI46" s="266">
        <f>IF(OR(Is_Loading,LEN($A46)=0),"",SWDATA!AB31)</f>
        <v>0</v>
      </c>
      <c r="AJ46" s="267">
        <f>IF(OR(Is_Loading,LEN($A46)=0),"",SWDATA!AC31)</f>
        <v>0</v>
      </c>
      <c r="AK46" s="267">
        <f>IF(OR(Is_Loading,LEN($A46)=0),"",SWDATA!AD31)</f>
        <v>0</v>
      </c>
      <c r="AL46" s="266" t="str">
        <f t="shared" si="255"/>
        <v/>
      </c>
      <c r="AM46" s="266">
        <f>IF(OR(Is_Loading,LEN($A46)=0),"",SWDATA!AF31)</f>
        <v>0</v>
      </c>
      <c r="AN46" s="267">
        <f>IF(OR(Is_Loading,LEN($A46)=0),"",SWDATA!AG31)</f>
        <v>0</v>
      </c>
      <c r="AO46" s="323">
        <f>IF(OR(Is_Loading,LEN($A46)=0),"",SWDATA!AH31)</f>
        <v>0</v>
      </c>
      <c r="AP46" s="320" t="str">
        <f t="shared" si="256"/>
        <v/>
      </c>
      <c r="AQ46" s="266">
        <f>IF(OR(Is_Loading,LEN($A46)=0),"",SWDATA!AJ31)</f>
        <v>0</v>
      </c>
      <c r="AR46" s="267">
        <f>IF(OR(Is_Loading,LEN($A46)=0),"",SWDATA!AK31)</f>
        <v>0</v>
      </c>
      <c r="AS46" s="267">
        <f>IF(OR(Is_Loading,LEN($A46)=0),"",SWDATA!AL31)</f>
        <v>0</v>
      </c>
      <c r="AT46" s="266" t="str">
        <f t="shared" si="257"/>
        <v/>
      </c>
      <c r="AU46" s="266">
        <f>IF(OR(Is_Loading,LEN($A46)=0),"",SWDATA!AN31)</f>
        <v>0</v>
      </c>
      <c r="AV46" s="267">
        <f>IF(OR(Is_Loading,LEN($A46)=0),"",SWDATA!AO31)</f>
        <v>0</v>
      </c>
      <c r="AW46" s="267">
        <f>IF(OR(Is_Loading,LEN($A46)=0),"",SWDATA!AP31)</f>
        <v>0</v>
      </c>
      <c r="AX46" s="266" t="str">
        <f t="shared" si="258"/>
        <v/>
      </c>
      <c r="AY46" s="266">
        <f>IF(OR(Is_Loading,LEN($A46)=0),"",SWDATA!AR31)</f>
        <v>0</v>
      </c>
      <c r="AZ46" s="267">
        <f>IF(OR(Is_Loading,LEN($A46)=0),"",SWDATA!AS31)</f>
        <v>0</v>
      </c>
      <c r="BA46" s="267">
        <f>IF(OR(Is_Loading,LEN($A46)=0),"",SWDATA!AT31)</f>
        <v>0</v>
      </c>
      <c r="BB46" s="266" t="str">
        <f t="shared" si="259"/>
        <v/>
      </c>
      <c r="BC46" s="266">
        <f>IF(OR(Is_Loading,LEN($A46)=0),"",SWDATA!AV31)</f>
        <v>0</v>
      </c>
      <c r="BD46" s="267">
        <f>IF(OR(Is_Loading,LEN($A46)=0),"",SWDATA!AW31)</f>
        <v>0</v>
      </c>
      <c r="BE46" s="323">
        <f>IF(OR(Is_Loading,LEN($A46)=0),"",SWDATA!AX31)</f>
        <v>0</v>
      </c>
      <c r="BF46" s="320" t="str">
        <f t="shared" si="260"/>
        <v/>
      </c>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351"/>
      <c r="CO46" s="351"/>
      <c r="CP46" s="351"/>
      <c r="CQ46" s="351"/>
      <c r="CR46" s="351"/>
      <c r="CS46" s="351"/>
      <c r="CT46" s="351"/>
      <c r="CU46" s="351"/>
      <c r="CV46" s="351"/>
      <c r="CW46" s="351"/>
      <c r="CX46" s="351"/>
      <c r="CY46" s="351"/>
      <c r="CZ46" s="351"/>
      <c r="DA46" s="351"/>
      <c r="DB46" s="351"/>
      <c r="DC46" s="351"/>
      <c r="DD46" s="351"/>
      <c r="DE46" s="351"/>
      <c r="DF46" s="351"/>
      <c r="DG46" s="351"/>
      <c r="DH46" s="351"/>
      <c r="DI46" s="351"/>
      <c r="DJ46" s="351"/>
      <c r="DK46" s="351"/>
      <c r="DL46" s="351"/>
      <c r="DM46" s="351"/>
      <c r="DN46" s="351"/>
      <c r="DQ46" s="373" t="str">
        <f t="shared" ref="DQ46" ca="1" si="365">INDIRECT("'Metrics &amp; Attributes View'!"&amp;IF(ROW()-9=0, "", IF(13+ROW()/23-9&gt;26, CHAR(64+INT((ROW()-9-1)/26)),"")&amp;CHAR(65+MOD(13+ROW()/23-1, 26)))&amp;44)</f>
        <v/>
      </c>
      <c r="DS46" s="372"/>
      <c r="DT46" s="374"/>
      <c r="DU46" s="375"/>
      <c r="DV46" s="375"/>
      <c r="DW46" s="375"/>
      <c r="DX46" s="375">
        <v>1</v>
      </c>
      <c r="DY46" s="375">
        <f t="shared" si="332"/>
        <v>0</v>
      </c>
      <c r="DZ46" s="375">
        <f t="shared" si="333"/>
        <v>0</v>
      </c>
      <c r="EA46" s="375">
        <f t="shared" si="334"/>
        <v>1</v>
      </c>
      <c r="EB46" s="375">
        <f t="shared" si="335"/>
        <v>0</v>
      </c>
      <c r="EC46" s="375">
        <f t="shared" si="336"/>
        <v>0</v>
      </c>
      <c r="ED46" s="375">
        <f t="shared" si="337"/>
        <v>1</v>
      </c>
      <c r="EE46" s="375">
        <f t="shared" si="338"/>
        <v>0</v>
      </c>
      <c r="EF46" s="375">
        <f t="shared" si="339"/>
        <v>0</v>
      </c>
      <c r="EG46" s="375">
        <f t="shared" si="340"/>
        <v>1</v>
      </c>
      <c r="EH46" s="375">
        <f t="shared" si="341"/>
        <v>0</v>
      </c>
      <c r="EI46" s="375">
        <f t="shared" si="342"/>
        <v>0</v>
      </c>
      <c r="EJ46" s="375">
        <f t="shared" si="343"/>
        <v>1</v>
      </c>
      <c r="EK46" s="375">
        <f t="shared" si="344"/>
        <v>0</v>
      </c>
      <c r="EL46" s="375">
        <f t="shared" si="345"/>
        <v>0</v>
      </c>
      <c r="EM46" s="375">
        <f t="shared" si="346"/>
        <v>1</v>
      </c>
      <c r="EN46" s="375">
        <f t="shared" si="347"/>
        <v>0</v>
      </c>
      <c r="EO46" s="375">
        <f t="shared" si="348"/>
        <v>0</v>
      </c>
      <c r="EP46" s="375">
        <f t="shared" si="349"/>
        <v>1</v>
      </c>
      <c r="EQ46" s="375">
        <f t="shared" si="350"/>
        <v>0</v>
      </c>
      <c r="ER46" s="375">
        <f t="shared" si="351"/>
        <v>0</v>
      </c>
      <c r="ES46" s="375">
        <f t="shared" si="352"/>
        <v>1</v>
      </c>
      <c r="ET46" s="375">
        <f t="shared" si="353"/>
        <v>0</v>
      </c>
      <c r="EU46" s="375">
        <f t="shared" si="354"/>
        <v>0</v>
      </c>
      <c r="EV46" s="375">
        <f t="shared" si="355"/>
        <v>1</v>
      </c>
      <c r="EW46" s="375">
        <f t="shared" si="356"/>
        <v>0</v>
      </c>
      <c r="EX46" s="375">
        <f t="shared" si="357"/>
        <v>0</v>
      </c>
      <c r="EY46" s="375">
        <f t="shared" si="358"/>
        <v>1</v>
      </c>
      <c r="EZ46" s="375">
        <f t="shared" si="359"/>
        <v>0</v>
      </c>
      <c r="FA46" s="375">
        <f t="shared" si="360"/>
        <v>0</v>
      </c>
      <c r="FB46" s="375">
        <f t="shared" si="361"/>
        <v>1</v>
      </c>
      <c r="FC46" s="375">
        <f t="shared" si="362"/>
        <v>0</v>
      </c>
      <c r="FD46" s="375">
        <f t="shared" si="363"/>
        <v>0</v>
      </c>
      <c r="FE46" s="376"/>
      <c r="FF46" s="372"/>
      <c r="FG46" s="372"/>
      <c r="FH46" s="372"/>
      <c r="FI46" s="372"/>
      <c r="FJ46" s="372"/>
      <c r="FK46" s="372"/>
      <c r="FL46" s="372"/>
      <c r="FM46" s="372"/>
      <c r="FN46" s="372"/>
      <c r="FO46" s="372"/>
      <c r="FP46" s="372"/>
      <c r="FQ46" s="372"/>
      <c r="FR46" s="372"/>
      <c r="FS46" s="372"/>
      <c r="FT46" s="372"/>
      <c r="FU46" s="372"/>
      <c r="FV46" s="372"/>
      <c r="FW46" s="372"/>
      <c r="FX46" s="372"/>
      <c r="FY46" s="372"/>
      <c r="FZ46" s="372"/>
      <c r="GA46" s="372"/>
      <c r="GB46" s="372"/>
      <c r="GC46" s="372"/>
      <c r="GD46" s="372"/>
      <c r="GE46" s="372"/>
      <c r="GF46" s="372"/>
      <c r="GG46" s="372"/>
      <c r="GH46" s="372"/>
      <c r="GI46" s="372"/>
      <c r="GJ46" s="372"/>
      <c r="GK46" s="372"/>
      <c r="GL46" s="372"/>
      <c r="GM46" s="372"/>
      <c r="GN46" s="372"/>
      <c r="GO46" s="372"/>
      <c r="GP46" s="372"/>
      <c r="GQ46" s="372"/>
      <c r="GR46" s="372"/>
      <c r="GS46" s="372"/>
      <c r="GT46" s="372"/>
      <c r="GU46" s="372"/>
      <c r="GV46" s="372"/>
      <c r="GW46" s="372"/>
      <c r="GX46" s="372"/>
      <c r="GY46" s="372"/>
      <c r="GZ46" s="372"/>
      <c r="HA46" s="372"/>
      <c r="HB46" s="372"/>
      <c r="HC46" s="372"/>
    </row>
    <row r="47" spans="1:211" s="373" customFormat="1" ht="15" customHeight="1" x14ac:dyDescent="0.2">
      <c r="A47" s="366">
        <f>SWDATA!O32</f>
        <v>0</v>
      </c>
      <c r="B47" s="366">
        <f>SWDATA!M32</f>
        <v>0</v>
      </c>
      <c r="C47" s="351">
        <f>IF(AND(SWDATA!M32=1,SWDATA!Q32="promotions"),SWDATA!P32,0)</f>
        <v>0</v>
      </c>
      <c r="D47" s="367">
        <f>ROW(SWDATA!M32)</f>
        <v>32</v>
      </c>
      <c r="E47" s="368">
        <f t="shared" si="293"/>
        <v>0</v>
      </c>
      <c r="F47" s="369">
        <f t="shared" si="247"/>
        <v>1</v>
      </c>
      <c r="G47" s="366" t="str">
        <f t="shared" si="248"/>
        <v/>
      </c>
      <c r="H47" s="370"/>
      <c r="J47" s="238">
        <f t="shared" si="249"/>
        <v>0</v>
      </c>
      <c r="K47" s="239" t="str">
        <f t="shared" si="250"/>
        <v/>
      </c>
      <c r="L47" s="342"/>
      <c r="M47" s="345"/>
      <c r="N47" s="340" t="str">
        <f>IF(LEN(SWDATA!F32)=0,"",N46)</f>
        <v/>
      </c>
      <c r="O47" s="296" t="str">
        <f>IF(LEN(SWDATA!G32)=0,"",O46)</f>
        <v/>
      </c>
      <c r="P47" s="297" t="str">
        <f>IF(LEN(SWDATA!C32)=0,"",SWDATA!C32)</f>
        <v/>
      </c>
      <c r="Q47" s="312" t="str">
        <f t="shared" si="251"/>
        <v/>
      </c>
      <c r="R47" s="223" t="s">
        <v>261</v>
      </c>
      <c r="S47" s="224"/>
      <c r="T47" s="224"/>
      <c r="U47" s="264" t="s">
        <v>598</v>
      </c>
      <c r="V47" s="205" t="s">
        <v>221</v>
      </c>
      <c r="W47" s="266">
        <f>IF(OR(Is_Loading,LEN($A47)=0),"",SWDATA!P32)</f>
        <v>0</v>
      </c>
      <c r="X47" s="267">
        <f>IF(OR(Is_Loading,LEN($A47)=0),"",SWDATA!Q32)</f>
        <v>0</v>
      </c>
      <c r="Y47" s="267">
        <f>IF(OR(Is_Loading,LEN($A47)=0),"",SWDATA!R32)</f>
        <v>0</v>
      </c>
      <c r="Z47" s="266" t="str">
        <f t="shared" si="364"/>
        <v/>
      </c>
      <c r="AA47" s="266">
        <f>IF(OR(Is_Loading,LEN($A47)=0),"",SWDATA!T32)</f>
        <v>0</v>
      </c>
      <c r="AB47" s="267">
        <f>IF(OR(Is_Loading,LEN($A47)=0),"",SWDATA!U32)</f>
        <v>0</v>
      </c>
      <c r="AC47" s="267">
        <f>IF(OR(Is_Loading,LEN($A47)=0),"",SWDATA!V32)</f>
        <v>0</v>
      </c>
      <c r="AD47" s="266" t="str">
        <f t="shared" si="253"/>
        <v/>
      </c>
      <c r="AE47" s="266">
        <f>IF(OR(Is_Loading,LEN($A47)=0),"",SWDATA!X32)</f>
        <v>0</v>
      </c>
      <c r="AF47" s="267">
        <f>IF(OR(Is_Loading,LEN($A47)=0),"",SWDATA!Y32)</f>
        <v>0</v>
      </c>
      <c r="AG47" s="267">
        <f>IF(OR(Is_Loading,LEN($A47)=0),"",SWDATA!Z32)</f>
        <v>0</v>
      </c>
      <c r="AH47" s="266" t="str">
        <f t="shared" si="254"/>
        <v/>
      </c>
      <c r="AI47" s="266">
        <f>IF(OR(Is_Loading,LEN($A47)=0),"",SWDATA!AB32)</f>
        <v>0</v>
      </c>
      <c r="AJ47" s="267">
        <f>IF(OR(Is_Loading,LEN($A47)=0),"",SWDATA!AC32)</f>
        <v>0</v>
      </c>
      <c r="AK47" s="267">
        <f>IF(OR(Is_Loading,LEN($A47)=0),"",SWDATA!AD32)</f>
        <v>0</v>
      </c>
      <c r="AL47" s="266" t="str">
        <f t="shared" si="255"/>
        <v/>
      </c>
      <c r="AM47" s="266">
        <f>IF(OR(Is_Loading,LEN($A47)=0),"",SWDATA!AF32)</f>
        <v>0</v>
      </c>
      <c r="AN47" s="267">
        <f>IF(OR(Is_Loading,LEN($A47)=0),"",SWDATA!AG32)</f>
        <v>0</v>
      </c>
      <c r="AO47" s="323">
        <f>IF(OR(Is_Loading,LEN($A47)=0),"",SWDATA!AH32)</f>
        <v>0</v>
      </c>
      <c r="AP47" s="320" t="str">
        <f t="shared" si="256"/>
        <v/>
      </c>
      <c r="AQ47" s="266">
        <f>IF(OR(Is_Loading,LEN($A47)=0),"",SWDATA!AJ32)</f>
        <v>0</v>
      </c>
      <c r="AR47" s="267">
        <f>IF(OR(Is_Loading,LEN($A47)=0),"",SWDATA!AK32)</f>
        <v>0</v>
      </c>
      <c r="AS47" s="267">
        <f>IF(OR(Is_Loading,LEN($A47)=0),"",SWDATA!AL32)</f>
        <v>0</v>
      </c>
      <c r="AT47" s="266" t="str">
        <f t="shared" si="257"/>
        <v/>
      </c>
      <c r="AU47" s="266">
        <f>IF(OR(Is_Loading,LEN($A47)=0),"",SWDATA!AN32)</f>
        <v>0</v>
      </c>
      <c r="AV47" s="267">
        <f>IF(OR(Is_Loading,LEN($A47)=0),"",SWDATA!AO32)</f>
        <v>0</v>
      </c>
      <c r="AW47" s="267">
        <f>IF(OR(Is_Loading,LEN($A47)=0),"",SWDATA!AP32)</f>
        <v>0</v>
      </c>
      <c r="AX47" s="266" t="str">
        <f t="shared" si="258"/>
        <v/>
      </c>
      <c r="AY47" s="266">
        <f>IF(OR(Is_Loading,LEN($A47)=0),"",SWDATA!AR32)</f>
        <v>0</v>
      </c>
      <c r="AZ47" s="267">
        <f>IF(OR(Is_Loading,LEN($A47)=0),"",SWDATA!AS32)</f>
        <v>0</v>
      </c>
      <c r="BA47" s="267">
        <f>IF(OR(Is_Loading,LEN($A47)=0),"",SWDATA!AT32)</f>
        <v>0</v>
      </c>
      <c r="BB47" s="266" t="str">
        <f t="shared" si="259"/>
        <v/>
      </c>
      <c r="BC47" s="266">
        <f>IF(OR(Is_Loading,LEN($A47)=0),"",SWDATA!AV32)</f>
        <v>0</v>
      </c>
      <c r="BD47" s="267">
        <f>IF(OR(Is_Loading,LEN($A47)=0),"",SWDATA!AW32)</f>
        <v>0</v>
      </c>
      <c r="BE47" s="323">
        <f>IF(OR(Is_Loading,LEN($A47)=0),"",SWDATA!AX32)</f>
        <v>0</v>
      </c>
      <c r="BF47" s="320" t="str">
        <f t="shared" si="260"/>
        <v/>
      </c>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351"/>
      <c r="CO47" s="351"/>
      <c r="CP47" s="351"/>
      <c r="CQ47" s="351"/>
      <c r="CR47" s="351"/>
      <c r="CS47" s="351"/>
      <c r="CT47" s="351"/>
      <c r="CU47" s="351"/>
      <c r="CV47" s="351"/>
      <c r="CW47" s="351"/>
      <c r="CX47" s="351"/>
      <c r="CY47" s="351"/>
      <c r="CZ47" s="351"/>
      <c r="DA47" s="351"/>
      <c r="DB47" s="351"/>
      <c r="DC47" s="351"/>
      <c r="DD47" s="351"/>
      <c r="DE47" s="351"/>
      <c r="DF47" s="351"/>
      <c r="DG47" s="351"/>
      <c r="DH47" s="351"/>
      <c r="DI47" s="351"/>
      <c r="DJ47" s="351"/>
      <c r="DK47" s="351"/>
      <c r="DL47" s="351"/>
      <c r="DM47" s="351"/>
      <c r="DN47" s="351"/>
      <c r="DS47" s="372"/>
      <c r="DT47" s="374"/>
      <c r="DU47" s="375"/>
      <c r="DV47" s="375"/>
      <c r="DW47" s="375"/>
      <c r="DX47" s="375">
        <v>1</v>
      </c>
      <c r="DY47" s="375">
        <f t="shared" si="332"/>
        <v>0</v>
      </c>
      <c r="DZ47" s="375">
        <f t="shared" si="333"/>
        <v>0</v>
      </c>
      <c r="EA47" s="375">
        <f t="shared" si="334"/>
        <v>1</v>
      </c>
      <c r="EB47" s="375">
        <f t="shared" si="335"/>
        <v>0</v>
      </c>
      <c r="EC47" s="375">
        <f t="shared" si="336"/>
        <v>0</v>
      </c>
      <c r="ED47" s="375">
        <f t="shared" si="337"/>
        <v>1</v>
      </c>
      <c r="EE47" s="375">
        <f t="shared" si="338"/>
        <v>0</v>
      </c>
      <c r="EF47" s="375">
        <f t="shared" si="339"/>
        <v>0</v>
      </c>
      <c r="EG47" s="375">
        <f t="shared" si="340"/>
        <v>1</v>
      </c>
      <c r="EH47" s="375">
        <f t="shared" si="341"/>
        <v>0</v>
      </c>
      <c r="EI47" s="375">
        <f t="shared" si="342"/>
        <v>0</v>
      </c>
      <c r="EJ47" s="375">
        <f t="shared" si="343"/>
        <v>1</v>
      </c>
      <c r="EK47" s="375">
        <f t="shared" si="344"/>
        <v>0</v>
      </c>
      <c r="EL47" s="375">
        <f t="shared" si="345"/>
        <v>0</v>
      </c>
      <c r="EM47" s="375">
        <f t="shared" si="346"/>
        <v>1</v>
      </c>
      <c r="EN47" s="375">
        <f t="shared" si="347"/>
        <v>0</v>
      </c>
      <c r="EO47" s="375">
        <f t="shared" si="348"/>
        <v>0</v>
      </c>
      <c r="EP47" s="375">
        <f t="shared" si="349"/>
        <v>1</v>
      </c>
      <c r="EQ47" s="375">
        <f t="shared" si="350"/>
        <v>0</v>
      </c>
      <c r="ER47" s="375">
        <f t="shared" si="351"/>
        <v>0</v>
      </c>
      <c r="ES47" s="375">
        <f t="shared" si="352"/>
        <v>1</v>
      </c>
      <c r="ET47" s="375">
        <f t="shared" si="353"/>
        <v>0</v>
      </c>
      <c r="EU47" s="375">
        <f t="shared" si="354"/>
        <v>0</v>
      </c>
      <c r="EV47" s="375">
        <f t="shared" si="355"/>
        <v>1</v>
      </c>
      <c r="EW47" s="375">
        <f t="shared" si="356"/>
        <v>0</v>
      </c>
      <c r="EX47" s="375">
        <f t="shared" si="357"/>
        <v>0</v>
      </c>
      <c r="EY47" s="375">
        <f t="shared" si="358"/>
        <v>1</v>
      </c>
      <c r="EZ47" s="375">
        <f t="shared" si="359"/>
        <v>0</v>
      </c>
      <c r="FA47" s="375">
        <f t="shared" si="360"/>
        <v>0</v>
      </c>
      <c r="FB47" s="375">
        <f t="shared" si="361"/>
        <v>1</v>
      </c>
      <c r="FC47" s="375">
        <f t="shared" si="362"/>
        <v>0</v>
      </c>
      <c r="FD47" s="375">
        <f t="shared" si="363"/>
        <v>0</v>
      </c>
      <c r="FE47" s="376"/>
      <c r="FF47" s="372"/>
      <c r="FG47" s="372"/>
      <c r="FH47" s="372"/>
      <c r="FI47" s="372"/>
      <c r="FJ47" s="372"/>
      <c r="FK47" s="372"/>
      <c r="FL47" s="372"/>
      <c r="FM47" s="372"/>
      <c r="FN47" s="372"/>
      <c r="FO47" s="372"/>
      <c r="FP47" s="372"/>
      <c r="FQ47" s="372"/>
      <c r="FR47" s="372"/>
      <c r="FS47" s="372"/>
      <c r="FT47" s="372"/>
      <c r="FU47" s="372"/>
      <c r="FV47" s="372"/>
      <c r="FW47" s="372"/>
      <c r="FX47" s="372"/>
      <c r="FY47" s="372"/>
      <c r="FZ47" s="372"/>
      <c r="GA47" s="372"/>
      <c r="GB47" s="372"/>
      <c r="GC47" s="372"/>
      <c r="GD47" s="372"/>
      <c r="GE47" s="372"/>
      <c r="GF47" s="372"/>
      <c r="GG47" s="372"/>
      <c r="GH47" s="372"/>
      <c r="GI47" s="372"/>
      <c r="GJ47" s="372"/>
      <c r="GK47" s="372"/>
      <c r="GL47" s="372"/>
      <c r="GM47" s="372"/>
      <c r="GN47" s="372"/>
      <c r="GO47" s="372"/>
      <c r="GP47" s="372"/>
      <c r="GQ47" s="372"/>
      <c r="GR47" s="372"/>
      <c r="GS47" s="372"/>
      <c r="GT47" s="372"/>
      <c r="GU47" s="372"/>
      <c r="GV47" s="372"/>
      <c r="GW47" s="372"/>
      <c r="GX47" s="372"/>
      <c r="GY47" s="372"/>
      <c r="GZ47" s="372"/>
      <c r="HA47" s="372"/>
      <c r="HB47" s="372"/>
      <c r="HC47" s="372"/>
    </row>
    <row r="48" spans="1:211" s="373" customFormat="1" ht="15" customHeight="1" x14ac:dyDescent="0.2">
      <c r="A48" s="366">
        <f>SWDATA!O33</f>
        <v>0</v>
      </c>
      <c r="B48" s="366">
        <f>SWDATA!M33</f>
        <v>0</v>
      </c>
      <c r="C48" s="351">
        <f>IF(AND(SWDATA!M33=1,SWDATA!Q33="promotions"),SWDATA!P33,0)</f>
        <v>0</v>
      </c>
      <c r="D48" s="367">
        <f>ROW(SWDATA!M33)</f>
        <v>33</v>
      </c>
      <c r="E48" s="368">
        <f t="shared" si="293"/>
        <v>0</v>
      </c>
      <c r="F48" s="369">
        <f t="shared" si="247"/>
        <v>1</v>
      </c>
      <c r="G48" s="366" t="str">
        <f t="shared" si="248"/>
        <v/>
      </c>
      <c r="H48" s="370"/>
      <c r="J48" s="238">
        <f t="shared" si="249"/>
        <v>0</v>
      </c>
      <c r="K48" s="239" t="str">
        <f t="shared" si="250"/>
        <v/>
      </c>
      <c r="L48" s="342"/>
      <c r="M48" s="345"/>
      <c r="N48" s="340" t="str">
        <f>IF(LEN(SWDATA!F33)=0,"",N47)</f>
        <v/>
      </c>
      <c r="O48" s="296" t="str">
        <f>IF(LEN(SWDATA!G33)=0,"",O47)</f>
        <v/>
      </c>
      <c r="P48" s="297" t="str">
        <f>IF(LEN(SWDATA!C33)=0,"",SWDATA!C33)</f>
        <v/>
      </c>
      <c r="Q48" s="312" t="str">
        <f t="shared" si="251"/>
        <v/>
      </c>
      <c r="R48" s="223" t="s">
        <v>261</v>
      </c>
      <c r="S48" s="224"/>
      <c r="T48" s="224"/>
      <c r="U48" s="264" t="s">
        <v>628</v>
      </c>
      <c r="V48" s="205" t="s">
        <v>221</v>
      </c>
      <c r="W48" s="266">
        <f>IF(OR(Is_Loading,LEN($A48)=0),"",SWDATA!P33)</f>
        <v>0</v>
      </c>
      <c r="X48" s="267">
        <f>IF(OR(Is_Loading,LEN($A48)=0),"",SWDATA!Q33)</f>
        <v>0</v>
      </c>
      <c r="Y48" s="267">
        <f>IF(OR(Is_Loading,LEN($A48)=0),"",SWDATA!R33)</f>
        <v>0</v>
      </c>
      <c r="Z48" s="266" t="str">
        <f t="shared" si="364"/>
        <v/>
      </c>
      <c r="AA48" s="266">
        <f>IF(OR(Is_Loading,LEN($A48)=0),"",SWDATA!T33)</f>
        <v>0</v>
      </c>
      <c r="AB48" s="267">
        <f>IF(OR(Is_Loading,LEN($A48)=0),"",SWDATA!U33)</f>
        <v>0</v>
      </c>
      <c r="AC48" s="267">
        <f>IF(OR(Is_Loading,LEN($A48)=0),"",SWDATA!V33)</f>
        <v>0</v>
      </c>
      <c r="AD48" s="266" t="str">
        <f t="shared" si="253"/>
        <v/>
      </c>
      <c r="AE48" s="266">
        <f>IF(OR(Is_Loading,LEN($A48)=0),"",SWDATA!X33)</f>
        <v>0</v>
      </c>
      <c r="AF48" s="267">
        <f>IF(OR(Is_Loading,LEN($A48)=0),"",SWDATA!Y33)</f>
        <v>0</v>
      </c>
      <c r="AG48" s="267">
        <f>IF(OR(Is_Loading,LEN($A48)=0),"",SWDATA!Z33)</f>
        <v>0</v>
      </c>
      <c r="AH48" s="266" t="str">
        <f t="shared" si="254"/>
        <v/>
      </c>
      <c r="AI48" s="266">
        <f>IF(OR(Is_Loading,LEN($A48)=0),"",SWDATA!AB33)</f>
        <v>0</v>
      </c>
      <c r="AJ48" s="267">
        <f>IF(OR(Is_Loading,LEN($A48)=0),"",SWDATA!AC33)</f>
        <v>0</v>
      </c>
      <c r="AK48" s="267">
        <f>IF(OR(Is_Loading,LEN($A48)=0),"",SWDATA!AD33)</f>
        <v>0</v>
      </c>
      <c r="AL48" s="266" t="str">
        <f t="shared" si="255"/>
        <v/>
      </c>
      <c r="AM48" s="266">
        <f>IF(OR(Is_Loading,LEN($A48)=0),"",SWDATA!AF33)</f>
        <v>0</v>
      </c>
      <c r="AN48" s="267">
        <f>IF(OR(Is_Loading,LEN($A48)=0),"",SWDATA!AG33)</f>
        <v>0</v>
      </c>
      <c r="AO48" s="323">
        <f>IF(OR(Is_Loading,LEN($A48)=0),"",SWDATA!AH33)</f>
        <v>0</v>
      </c>
      <c r="AP48" s="320" t="str">
        <f t="shared" si="256"/>
        <v/>
      </c>
      <c r="AQ48" s="266">
        <f>IF(OR(Is_Loading,LEN($A48)=0),"",SWDATA!AJ33)</f>
        <v>0</v>
      </c>
      <c r="AR48" s="267">
        <f>IF(OR(Is_Loading,LEN($A48)=0),"",SWDATA!AK33)</f>
        <v>0</v>
      </c>
      <c r="AS48" s="267">
        <f>IF(OR(Is_Loading,LEN($A48)=0),"",SWDATA!AL33)</f>
        <v>0</v>
      </c>
      <c r="AT48" s="266" t="str">
        <f t="shared" si="257"/>
        <v/>
      </c>
      <c r="AU48" s="266">
        <f>IF(OR(Is_Loading,LEN($A48)=0),"",SWDATA!AN33)</f>
        <v>0</v>
      </c>
      <c r="AV48" s="267">
        <f>IF(OR(Is_Loading,LEN($A48)=0),"",SWDATA!AO33)</f>
        <v>0</v>
      </c>
      <c r="AW48" s="267">
        <f>IF(OR(Is_Loading,LEN($A48)=0),"",SWDATA!AP33)</f>
        <v>0</v>
      </c>
      <c r="AX48" s="266" t="str">
        <f t="shared" si="258"/>
        <v/>
      </c>
      <c r="AY48" s="266">
        <f>IF(OR(Is_Loading,LEN($A48)=0),"",SWDATA!AR33)</f>
        <v>0</v>
      </c>
      <c r="AZ48" s="267">
        <f>IF(OR(Is_Loading,LEN($A48)=0),"",SWDATA!AS33)</f>
        <v>0</v>
      </c>
      <c r="BA48" s="267">
        <f>IF(OR(Is_Loading,LEN($A48)=0),"",SWDATA!AT33)</f>
        <v>0</v>
      </c>
      <c r="BB48" s="266" t="str">
        <f t="shared" si="259"/>
        <v/>
      </c>
      <c r="BC48" s="266">
        <f>IF(OR(Is_Loading,LEN($A48)=0),"",SWDATA!AV33)</f>
        <v>0</v>
      </c>
      <c r="BD48" s="267">
        <f>IF(OR(Is_Loading,LEN($A48)=0),"",SWDATA!AW33)</f>
        <v>0</v>
      </c>
      <c r="BE48" s="323">
        <f>IF(OR(Is_Loading,LEN($A48)=0),"",SWDATA!AX33)</f>
        <v>0</v>
      </c>
      <c r="BF48" s="320" t="str">
        <f t="shared" si="260"/>
        <v/>
      </c>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351"/>
      <c r="CO48" s="351"/>
      <c r="CP48" s="351"/>
      <c r="CQ48" s="351"/>
      <c r="CR48" s="351"/>
      <c r="CS48" s="351"/>
      <c r="CT48" s="351"/>
      <c r="CU48" s="351"/>
      <c r="CV48" s="351"/>
      <c r="CW48" s="351"/>
      <c r="CX48" s="351"/>
      <c r="CY48" s="351"/>
      <c r="CZ48" s="351"/>
      <c r="DA48" s="351"/>
      <c r="DB48" s="351"/>
      <c r="DC48" s="351"/>
      <c r="DD48" s="351"/>
      <c r="DE48" s="351"/>
      <c r="DF48" s="351"/>
      <c r="DG48" s="351"/>
      <c r="DH48" s="351"/>
      <c r="DI48" s="351"/>
      <c r="DJ48" s="351"/>
      <c r="DK48" s="351"/>
      <c r="DL48" s="351"/>
      <c r="DM48" s="351"/>
      <c r="DN48" s="351"/>
      <c r="DS48" s="372"/>
      <c r="DT48" s="374"/>
      <c r="DU48" s="375"/>
      <c r="DV48" s="375"/>
      <c r="DW48" s="375"/>
      <c r="DX48" s="375">
        <v>1</v>
      </c>
      <c r="DY48" s="375">
        <f t="shared" si="332"/>
        <v>0</v>
      </c>
      <c r="DZ48" s="375">
        <f t="shared" si="333"/>
        <v>0</v>
      </c>
      <c r="EA48" s="375">
        <f t="shared" si="334"/>
        <v>1</v>
      </c>
      <c r="EB48" s="375">
        <f t="shared" si="335"/>
        <v>0</v>
      </c>
      <c r="EC48" s="375">
        <f t="shared" si="336"/>
        <v>0</v>
      </c>
      <c r="ED48" s="375">
        <f t="shared" si="337"/>
        <v>1</v>
      </c>
      <c r="EE48" s="375">
        <f t="shared" si="338"/>
        <v>0</v>
      </c>
      <c r="EF48" s="375">
        <f t="shared" si="339"/>
        <v>0</v>
      </c>
      <c r="EG48" s="375">
        <f t="shared" si="340"/>
        <v>1</v>
      </c>
      <c r="EH48" s="375">
        <f t="shared" si="341"/>
        <v>0</v>
      </c>
      <c r="EI48" s="375">
        <f t="shared" si="342"/>
        <v>0</v>
      </c>
      <c r="EJ48" s="375">
        <f t="shared" si="343"/>
        <v>1</v>
      </c>
      <c r="EK48" s="375">
        <f t="shared" si="344"/>
        <v>0</v>
      </c>
      <c r="EL48" s="375">
        <f t="shared" si="345"/>
        <v>0</v>
      </c>
      <c r="EM48" s="375">
        <f t="shared" si="346"/>
        <v>1</v>
      </c>
      <c r="EN48" s="375">
        <f t="shared" si="347"/>
        <v>0</v>
      </c>
      <c r="EO48" s="375">
        <f t="shared" si="348"/>
        <v>0</v>
      </c>
      <c r="EP48" s="375">
        <f t="shared" si="349"/>
        <v>1</v>
      </c>
      <c r="EQ48" s="375">
        <f t="shared" si="350"/>
        <v>0</v>
      </c>
      <c r="ER48" s="375">
        <f t="shared" si="351"/>
        <v>0</v>
      </c>
      <c r="ES48" s="375">
        <f t="shared" si="352"/>
        <v>1</v>
      </c>
      <c r="ET48" s="375">
        <f t="shared" si="353"/>
        <v>0</v>
      </c>
      <c r="EU48" s="375">
        <f t="shared" si="354"/>
        <v>0</v>
      </c>
      <c r="EV48" s="375">
        <f t="shared" si="355"/>
        <v>1</v>
      </c>
      <c r="EW48" s="375">
        <f t="shared" si="356"/>
        <v>0</v>
      </c>
      <c r="EX48" s="375">
        <f t="shared" si="357"/>
        <v>0</v>
      </c>
      <c r="EY48" s="375">
        <f t="shared" si="358"/>
        <v>1</v>
      </c>
      <c r="EZ48" s="375">
        <f t="shared" si="359"/>
        <v>0</v>
      </c>
      <c r="FA48" s="375">
        <f t="shared" si="360"/>
        <v>0</v>
      </c>
      <c r="FB48" s="375">
        <f t="shared" si="361"/>
        <v>1</v>
      </c>
      <c r="FC48" s="375">
        <f t="shared" si="362"/>
        <v>0</v>
      </c>
      <c r="FD48" s="375">
        <f t="shared" si="363"/>
        <v>0</v>
      </c>
      <c r="FE48" s="376"/>
      <c r="FF48" s="372"/>
      <c r="FG48" s="372"/>
      <c r="FH48" s="372"/>
      <c r="FI48" s="372"/>
      <c r="FJ48" s="372"/>
      <c r="FK48" s="372"/>
      <c r="FL48" s="372"/>
      <c r="FM48" s="372"/>
      <c r="FN48" s="372"/>
      <c r="FO48" s="372"/>
      <c r="FP48" s="372"/>
      <c r="FQ48" s="372"/>
      <c r="FR48" s="372"/>
      <c r="FS48" s="372"/>
      <c r="FT48" s="372"/>
      <c r="FU48" s="372"/>
      <c r="FV48" s="372"/>
      <c r="FW48" s="372"/>
      <c r="FX48" s="372"/>
      <c r="FY48" s="372"/>
      <c r="FZ48" s="372"/>
      <c r="GA48" s="372"/>
      <c r="GB48" s="372"/>
      <c r="GC48" s="372"/>
      <c r="GD48" s="372"/>
      <c r="GE48" s="372"/>
      <c r="GF48" s="372"/>
      <c r="GG48" s="372"/>
      <c r="GH48" s="372"/>
      <c r="GI48" s="372"/>
      <c r="GJ48" s="372"/>
      <c r="GK48" s="372"/>
      <c r="GL48" s="372"/>
      <c r="GM48" s="372"/>
      <c r="GN48" s="372"/>
      <c r="GO48" s="372"/>
      <c r="GP48" s="372"/>
      <c r="GQ48" s="372"/>
      <c r="GR48" s="372"/>
      <c r="GS48" s="372"/>
      <c r="GT48" s="372"/>
      <c r="GU48" s="372"/>
      <c r="GV48" s="372"/>
      <c r="GW48" s="372"/>
      <c r="GX48" s="372"/>
      <c r="GY48" s="372"/>
      <c r="GZ48" s="372"/>
      <c r="HA48" s="372"/>
      <c r="HB48" s="372"/>
      <c r="HC48" s="372"/>
    </row>
    <row r="49" spans="1:211" s="373" customFormat="1" ht="15" customHeight="1" x14ac:dyDescent="0.2">
      <c r="A49" s="366">
        <f>SWDATA!O34</f>
        <v>0</v>
      </c>
      <c r="B49" s="366">
        <f>SWDATA!M34</f>
        <v>0</v>
      </c>
      <c r="C49" s="351">
        <f>IF(AND(SWDATA!M34=1,SWDATA!Q34="promotions"),SWDATA!P34,0)</f>
        <v>0</v>
      </c>
      <c r="D49" s="367">
        <f>ROW(SWDATA!M34)</f>
        <v>34</v>
      </c>
      <c r="E49" s="368">
        <f t="shared" si="293"/>
        <v>0</v>
      </c>
      <c r="F49" s="369">
        <f t="shared" si="247"/>
        <v>1</v>
      </c>
      <c r="G49" s="366" t="str">
        <f t="shared" si="248"/>
        <v/>
      </c>
      <c r="H49" s="370"/>
      <c r="J49" s="238">
        <f t="shared" si="249"/>
        <v>0</v>
      </c>
      <c r="K49" s="239" t="str">
        <f t="shared" si="250"/>
        <v/>
      </c>
      <c r="L49" s="342"/>
      <c r="M49" s="345"/>
      <c r="N49" s="340" t="str">
        <f>IF(LEN(SWDATA!F34)=0,"",N48)</f>
        <v/>
      </c>
      <c r="O49" s="296" t="str">
        <f>IF(LEN(SWDATA!G34)=0,"",O48)</f>
        <v/>
      </c>
      <c r="P49" s="297" t="str">
        <f>IF(LEN(SWDATA!C34)=0,"",SWDATA!C34)</f>
        <v/>
      </c>
      <c r="Q49" s="312" t="str">
        <f t="shared" si="251"/>
        <v/>
      </c>
      <c r="R49" s="223" t="s">
        <v>261</v>
      </c>
      <c r="S49" s="224"/>
      <c r="T49" s="224"/>
      <c r="U49" s="264" t="s">
        <v>596</v>
      </c>
      <c r="V49" s="205" t="s">
        <v>221</v>
      </c>
      <c r="W49" s="266">
        <f>IF(OR(Is_Loading,LEN($A49)=0),"",SWDATA!P34)</f>
        <v>0</v>
      </c>
      <c r="X49" s="267">
        <f>IF(OR(Is_Loading,LEN($A49)=0),"",SWDATA!Q34)</f>
        <v>0</v>
      </c>
      <c r="Y49" s="267">
        <f>IF(OR(Is_Loading,LEN($A49)=0),"",SWDATA!R34)</f>
        <v>0</v>
      </c>
      <c r="Z49" s="266" t="str">
        <f t="shared" si="364"/>
        <v/>
      </c>
      <c r="AA49" s="266">
        <f>IF(OR(Is_Loading,LEN($A49)=0),"",SWDATA!T34)</f>
        <v>0</v>
      </c>
      <c r="AB49" s="267">
        <f>IF(OR(Is_Loading,LEN($A49)=0),"",SWDATA!U34)</f>
        <v>0</v>
      </c>
      <c r="AC49" s="267">
        <f>IF(OR(Is_Loading,LEN($A49)=0),"",SWDATA!V34)</f>
        <v>0</v>
      </c>
      <c r="AD49" s="266" t="str">
        <f t="shared" si="253"/>
        <v/>
      </c>
      <c r="AE49" s="266">
        <f>IF(OR(Is_Loading,LEN($A49)=0),"",SWDATA!X34)</f>
        <v>0</v>
      </c>
      <c r="AF49" s="267">
        <f>IF(OR(Is_Loading,LEN($A49)=0),"",SWDATA!Y34)</f>
        <v>0</v>
      </c>
      <c r="AG49" s="267">
        <f>IF(OR(Is_Loading,LEN($A49)=0),"",SWDATA!Z34)</f>
        <v>0</v>
      </c>
      <c r="AH49" s="266" t="str">
        <f t="shared" si="254"/>
        <v/>
      </c>
      <c r="AI49" s="266">
        <f>IF(OR(Is_Loading,LEN($A49)=0),"",SWDATA!AB34)</f>
        <v>0</v>
      </c>
      <c r="AJ49" s="267">
        <f>IF(OR(Is_Loading,LEN($A49)=0),"",SWDATA!AC34)</f>
        <v>0</v>
      </c>
      <c r="AK49" s="267">
        <f>IF(OR(Is_Loading,LEN($A49)=0),"",SWDATA!AD34)</f>
        <v>0</v>
      </c>
      <c r="AL49" s="266" t="str">
        <f t="shared" si="255"/>
        <v/>
      </c>
      <c r="AM49" s="266">
        <f>IF(OR(Is_Loading,LEN($A49)=0),"",SWDATA!AF34)</f>
        <v>0</v>
      </c>
      <c r="AN49" s="267">
        <f>IF(OR(Is_Loading,LEN($A49)=0),"",SWDATA!AG34)</f>
        <v>0</v>
      </c>
      <c r="AO49" s="323">
        <f>IF(OR(Is_Loading,LEN($A49)=0),"",SWDATA!AH34)</f>
        <v>0</v>
      </c>
      <c r="AP49" s="320" t="str">
        <f t="shared" si="256"/>
        <v/>
      </c>
      <c r="AQ49" s="266">
        <f>IF(OR(Is_Loading,LEN($A49)=0),"",SWDATA!AJ34)</f>
        <v>0</v>
      </c>
      <c r="AR49" s="267">
        <f>IF(OR(Is_Loading,LEN($A49)=0),"",SWDATA!AK34)</f>
        <v>0</v>
      </c>
      <c r="AS49" s="267">
        <f>IF(OR(Is_Loading,LEN($A49)=0),"",SWDATA!AL34)</f>
        <v>0</v>
      </c>
      <c r="AT49" s="266" t="str">
        <f t="shared" si="257"/>
        <v/>
      </c>
      <c r="AU49" s="266">
        <f>IF(OR(Is_Loading,LEN($A49)=0),"",SWDATA!AN34)</f>
        <v>0</v>
      </c>
      <c r="AV49" s="267">
        <f>IF(OR(Is_Loading,LEN($A49)=0),"",SWDATA!AO34)</f>
        <v>0</v>
      </c>
      <c r="AW49" s="267">
        <f>IF(OR(Is_Loading,LEN($A49)=0),"",SWDATA!AP34)</f>
        <v>0</v>
      </c>
      <c r="AX49" s="266" t="str">
        <f t="shared" si="258"/>
        <v/>
      </c>
      <c r="AY49" s="266">
        <f>IF(OR(Is_Loading,LEN($A49)=0),"",SWDATA!AR34)</f>
        <v>0</v>
      </c>
      <c r="AZ49" s="267">
        <f>IF(OR(Is_Loading,LEN($A49)=0),"",SWDATA!AS34)</f>
        <v>0</v>
      </c>
      <c r="BA49" s="267">
        <f>IF(OR(Is_Loading,LEN($A49)=0),"",SWDATA!AT34)</f>
        <v>0</v>
      </c>
      <c r="BB49" s="266" t="str">
        <f t="shared" si="259"/>
        <v/>
      </c>
      <c r="BC49" s="266">
        <f>IF(OR(Is_Loading,LEN($A49)=0),"",SWDATA!AV34)</f>
        <v>0</v>
      </c>
      <c r="BD49" s="267">
        <f>IF(OR(Is_Loading,LEN($A49)=0),"",SWDATA!AW34)</f>
        <v>0</v>
      </c>
      <c r="BE49" s="323">
        <f>IF(OR(Is_Loading,LEN($A49)=0),"",SWDATA!AX34)</f>
        <v>0</v>
      </c>
      <c r="BF49" s="320" t="str">
        <f t="shared" si="260"/>
        <v/>
      </c>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351"/>
      <c r="CO49" s="351"/>
      <c r="CP49" s="351"/>
      <c r="CQ49" s="351"/>
      <c r="CR49" s="351"/>
      <c r="CS49" s="351"/>
      <c r="CT49" s="351"/>
      <c r="CU49" s="351"/>
      <c r="CV49" s="351"/>
      <c r="CW49" s="351"/>
      <c r="CX49" s="351"/>
      <c r="CY49" s="351"/>
      <c r="CZ49" s="351"/>
      <c r="DA49" s="351"/>
      <c r="DB49" s="351"/>
      <c r="DC49" s="351"/>
      <c r="DD49" s="351"/>
      <c r="DE49" s="351"/>
      <c r="DF49" s="351"/>
      <c r="DG49" s="351"/>
      <c r="DH49" s="351"/>
      <c r="DI49" s="351"/>
      <c r="DJ49" s="351"/>
      <c r="DK49" s="351"/>
      <c r="DL49" s="351"/>
      <c r="DM49" s="351"/>
      <c r="DN49" s="351"/>
      <c r="DS49" s="372"/>
      <c r="DT49" s="374"/>
      <c r="DU49" s="375"/>
      <c r="DV49" s="375"/>
      <c r="DW49" s="375"/>
      <c r="DX49" s="375">
        <v>1</v>
      </c>
      <c r="DY49" s="375">
        <f t="shared" si="332"/>
        <v>0</v>
      </c>
      <c r="DZ49" s="375">
        <f t="shared" si="333"/>
        <v>0</v>
      </c>
      <c r="EA49" s="375">
        <f t="shared" si="334"/>
        <v>1</v>
      </c>
      <c r="EB49" s="375">
        <f t="shared" si="335"/>
        <v>0</v>
      </c>
      <c r="EC49" s="375">
        <f t="shared" si="336"/>
        <v>0</v>
      </c>
      <c r="ED49" s="375">
        <f t="shared" si="337"/>
        <v>1</v>
      </c>
      <c r="EE49" s="375">
        <f t="shared" si="338"/>
        <v>0</v>
      </c>
      <c r="EF49" s="375">
        <f t="shared" si="339"/>
        <v>0</v>
      </c>
      <c r="EG49" s="375">
        <f t="shared" si="340"/>
        <v>1</v>
      </c>
      <c r="EH49" s="375">
        <f t="shared" si="341"/>
        <v>0</v>
      </c>
      <c r="EI49" s="375">
        <f t="shared" si="342"/>
        <v>0</v>
      </c>
      <c r="EJ49" s="375">
        <f t="shared" si="343"/>
        <v>1</v>
      </c>
      <c r="EK49" s="375">
        <f t="shared" si="344"/>
        <v>0</v>
      </c>
      <c r="EL49" s="375">
        <f t="shared" si="345"/>
        <v>0</v>
      </c>
      <c r="EM49" s="375">
        <f t="shared" si="346"/>
        <v>1</v>
      </c>
      <c r="EN49" s="375">
        <f t="shared" si="347"/>
        <v>0</v>
      </c>
      <c r="EO49" s="375">
        <f t="shared" si="348"/>
        <v>0</v>
      </c>
      <c r="EP49" s="375">
        <f t="shared" si="349"/>
        <v>1</v>
      </c>
      <c r="EQ49" s="375">
        <f t="shared" si="350"/>
        <v>0</v>
      </c>
      <c r="ER49" s="375">
        <f t="shared" si="351"/>
        <v>0</v>
      </c>
      <c r="ES49" s="375">
        <f t="shared" si="352"/>
        <v>1</v>
      </c>
      <c r="ET49" s="375">
        <f t="shared" si="353"/>
        <v>0</v>
      </c>
      <c r="EU49" s="375">
        <f t="shared" si="354"/>
        <v>0</v>
      </c>
      <c r="EV49" s="375">
        <f t="shared" si="355"/>
        <v>1</v>
      </c>
      <c r="EW49" s="375">
        <f t="shared" si="356"/>
        <v>0</v>
      </c>
      <c r="EX49" s="375">
        <f t="shared" si="357"/>
        <v>0</v>
      </c>
      <c r="EY49" s="375">
        <f t="shared" si="358"/>
        <v>1</v>
      </c>
      <c r="EZ49" s="375">
        <f t="shared" si="359"/>
        <v>0</v>
      </c>
      <c r="FA49" s="375">
        <f t="shared" si="360"/>
        <v>0</v>
      </c>
      <c r="FB49" s="375">
        <f t="shared" si="361"/>
        <v>1</v>
      </c>
      <c r="FC49" s="375">
        <f t="shared" si="362"/>
        <v>0</v>
      </c>
      <c r="FD49" s="375">
        <f t="shared" si="363"/>
        <v>0</v>
      </c>
      <c r="FE49" s="376"/>
      <c r="FF49" s="372"/>
      <c r="FG49" s="372"/>
      <c r="FH49" s="372"/>
      <c r="FI49" s="372"/>
      <c r="FJ49" s="372"/>
      <c r="FK49" s="372"/>
      <c r="FL49" s="372"/>
      <c r="FM49" s="372"/>
      <c r="FN49" s="372"/>
      <c r="FO49" s="372"/>
      <c r="FP49" s="372"/>
      <c r="FQ49" s="372"/>
      <c r="FR49" s="372"/>
      <c r="FS49" s="372"/>
      <c r="FT49" s="372"/>
      <c r="FU49" s="372"/>
      <c r="FV49" s="372"/>
      <c r="FW49" s="372"/>
      <c r="FX49" s="372"/>
      <c r="FY49" s="372"/>
      <c r="FZ49" s="372"/>
      <c r="GA49" s="372"/>
      <c r="GB49" s="372"/>
      <c r="GC49" s="372"/>
      <c r="GD49" s="372"/>
      <c r="GE49" s="372"/>
      <c r="GF49" s="372"/>
      <c r="GG49" s="372"/>
      <c r="GH49" s="372"/>
      <c r="GI49" s="372"/>
      <c r="GJ49" s="372"/>
      <c r="GK49" s="372"/>
      <c r="GL49" s="372"/>
      <c r="GM49" s="372"/>
      <c r="GN49" s="372"/>
      <c r="GO49" s="372"/>
      <c r="GP49" s="372"/>
      <c r="GQ49" s="372"/>
      <c r="GR49" s="372"/>
      <c r="GS49" s="372"/>
      <c r="GT49" s="372"/>
      <c r="GU49" s="372"/>
      <c r="GV49" s="372"/>
      <c r="GW49" s="372"/>
      <c r="GX49" s="372"/>
      <c r="GY49" s="372"/>
      <c r="GZ49" s="372"/>
      <c r="HA49" s="372"/>
      <c r="HB49" s="372"/>
      <c r="HC49" s="372"/>
    </row>
    <row r="50" spans="1:211" s="373" customFormat="1" ht="15" customHeight="1" x14ac:dyDescent="0.2">
      <c r="A50" s="366">
        <f>SWDATA!O35</f>
        <v>0</v>
      </c>
      <c r="B50" s="366">
        <f>SWDATA!M35</f>
        <v>0</v>
      </c>
      <c r="C50" s="351">
        <f>IF(AND(SWDATA!M35=1,SWDATA!Q35="promotions"),SWDATA!P35,0)</f>
        <v>0</v>
      </c>
      <c r="D50" s="367">
        <f>ROW(SWDATA!M35)</f>
        <v>35</v>
      </c>
      <c r="E50" s="368">
        <f ca="1">IF(AND(B50=1,UPPER(HLOOKUP(D50+14,'Metrics &amp; Attributes View'!$13:$31,19,0))&lt;&gt;"SBOM"),1,0)</f>
        <v>0</v>
      </c>
      <c r="F50" s="369">
        <f t="shared" si="247"/>
        <v>1</v>
      </c>
      <c r="G50" s="366" t="str">
        <f t="shared" si="248"/>
        <v/>
      </c>
      <c r="H50" s="370"/>
      <c r="J50" s="238">
        <f t="shared" si="249"/>
        <v>0</v>
      </c>
      <c r="K50" s="239" t="str">
        <f t="shared" si="250"/>
        <v/>
      </c>
      <c r="L50" s="342"/>
      <c r="M50" s="345"/>
      <c r="N50" s="340" t="str">
        <f>IF(LEN(SWDATA!F35)=0,"",N49)</f>
        <v/>
      </c>
      <c r="O50" s="296" t="str">
        <f>IF(LEN(SWDATA!G35)=0,"",O49)</f>
        <v/>
      </c>
      <c r="P50" s="297" t="str">
        <f>IF(LEN(SWDATA!C35)=0,"",SWDATA!C35)</f>
        <v/>
      </c>
      <c r="Q50" s="312" t="str">
        <f t="shared" si="251"/>
        <v/>
      </c>
      <c r="R50" s="223" t="s">
        <v>262</v>
      </c>
      <c r="S50" s="224"/>
      <c r="T50" s="224"/>
      <c r="U50" s="264" t="s">
        <v>623</v>
      </c>
      <c r="V50" s="205" t="s">
        <v>221</v>
      </c>
      <c r="W50" s="266">
        <f>IF(OR(Is_Loading,LEN($A50)=0),"",SWDATA!P35)</f>
        <v>0</v>
      </c>
      <c r="X50" s="267">
        <f>IF(OR(Is_Loading,LEN($A50)=0),"",SWDATA!Q35)</f>
        <v>0</v>
      </c>
      <c r="Y50" s="267">
        <f>IF(OR(Is_Loading,LEN($A50)=0),"",SWDATA!R35)</f>
        <v>0</v>
      </c>
      <c r="Z50" s="266" t="str">
        <f t="shared" si="364"/>
        <v/>
      </c>
      <c r="AA50" s="266">
        <f>IF(OR(Is_Loading,LEN($A50)=0),"",SWDATA!T35)</f>
        <v>0</v>
      </c>
      <c r="AB50" s="267">
        <f>IF(OR(Is_Loading,LEN($A50)=0),"",SWDATA!U35)</f>
        <v>0</v>
      </c>
      <c r="AC50" s="267">
        <f>IF(OR(Is_Loading,LEN($A50)=0),"",SWDATA!V35)</f>
        <v>0</v>
      </c>
      <c r="AD50" s="266" t="str">
        <f t="shared" si="253"/>
        <v/>
      </c>
      <c r="AE50" s="266">
        <f>IF(OR(Is_Loading,LEN($A50)=0),"",SWDATA!X35)</f>
        <v>0</v>
      </c>
      <c r="AF50" s="267">
        <f>IF(OR(Is_Loading,LEN($A50)=0),"",SWDATA!Y35)</f>
        <v>0</v>
      </c>
      <c r="AG50" s="267">
        <f>IF(OR(Is_Loading,LEN($A50)=0),"",SWDATA!Z35)</f>
        <v>0</v>
      </c>
      <c r="AH50" s="266" t="str">
        <f t="shared" si="254"/>
        <v/>
      </c>
      <c r="AI50" s="266">
        <f>IF(OR(Is_Loading,LEN($A50)=0),"",SWDATA!AB35)</f>
        <v>0</v>
      </c>
      <c r="AJ50" s="267">
        <f>IF(OR(Is_Loading,LEN($A50)=0),"",SWDATA!AC35)</f>
        <v>0</v>
      </c>
      <c r="AK50" s="267">
        <f>IF(OR(Is_Loading,LEN($A50)=0),"",SWDATA!AD35)</f>
        <v>0</v>
      </c>
      <c r="AL50" s="266" t="str">
        <f t="shared" si="255"/>
        <v/>
      </c>
      <c r="AM50" s="266">
        <f>IF(OR(Is_Loading,LEN($A50)=0),"",SWDATA!AF35)</f>
        <v>0</v>
      </c>
      <c r="AN50" s="267">
        <f>IF(OR(Is_Loading,LEN($A50)=0),"",SWDATA!AG35)</f>
        <v>0</v>
      </c>
      <c r="AO50" s="323">
        <f>IF(OR(Is_Loading,LEN($A50)=0),"",SWDATA!AH35)</f>
        <v>0</v>
      </c>
      <c r="AP50" s="320" t="str">
        <f t="shared" si="256"/>
        <v/>
      </c>
      <c r="AQ50" s="266">
        <f>IF(OR(Is_Loading,LEN($A50)=0),"",SWDATA!AJ35)</f>
        <v>0</v>
      </c>
      <c r="AR50" s="267">
        <f>IF(OR(Is_Loading,LEN($A50)=0),"",SWDATA!AK35)</f>
        <v>0</v>
      </c>
      <c r="AS50" s="267">
        <f>IF(OR(Is_Loading,LEN($A50)=0),"",SWDATA!AL35)</f>
        <v>0</v>
      </c>
      <c r="AT50" s="266" t="str">
        <f t="shared" si="257"/>
        <v/>
      </c>
      <c r="AU50" s="266">
        <f>IF(OR(Is_Loading,LEN($A50)=0),"",SWDATA!AN35)</f>
        <v>0</v>
      </c>
      <c r="AV50" s="267">
        <f>IF(OR(Is_Loading,LEN($A50)=0),"",SWDATA!AO35)</f>
        <v>0</v>
      </c>
      <c r="AW50" s="267">
        <f>IF(OR(Is_Loading,LEN($A50)=0),"",SWDATA!AP35)</f>
        <v>0</v>
      </c>
      <c r="AX50" s="266" t="str">
        <f t="shared" si="258"/>
        <v/>
      </c>
      <c r="AY50" s="266">
        <f>IF(OR(Is_Loading,LEN($A50)=0),"",SWDATA!AR35)</f>
        <v>0</v>
      </c>
      <c r="AZ50" s="267">
        <f>IF(OR(Is_Loading,LEN($A50)=0),"",SWDATA!AS35)</f>
        <v>0</v>
      </c>
      <c r="BA50" s="267">
        <f>IF(OR(Is_Loading,LEN($A50)=0),"",SWDATA!AT35)</f>
        <v>0</v>
      </c>
      <c r="BB50" s="266" t="str">
        <f t="shared" si="259"/>
        <v/>
      </c>
      <c r="BC50" s="266">
        <f>IF(OR(Is_Loading,LEN($A50)=0),"",SWDATA!AV35)</f>
        <v>0</v>
      </c>
      <c r="BD50" s="267">
        <f>IF(OR(Is_Loading,LEN($A50)=0),"",SWDATA!AW35)</f>
        <v>0</v>
      </c>
      <c r="BE50" s="323">
        <f>IF(OR(Is_Loading,LEN($A50)=0),"",SWDATA!AX35)</f>
        <v>0</v>
      </c>
      <c r="BF50" s="320" t="str">
        <f t="shared" si="260"/>
        <v/>
      </c>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351"/>
      <c r="CO50" s="351"/>
      <c r="CP50" s="351"/>
      <c r="CQ50" s="351"/>
      <c r="CR50" s="351"/>
      <c r="CS50" s="351"/>
      <c r="CT50" s="351"/>
      <c r="CU50" s="351"/>
      <c r="CV50" s="351"/>
      <c r="CW50" s="351"/>
      <c r="CX50" s="351"/>
      <c r="CY50" s="351"/>
      <c r="CZ50" s="351"/>
      <c r="DA50" s="351"/>
      <c r="DB50" s="351"/>
      <c r="DC50" s="351"/>
      <c r="DD50" s="351"/>
      <c r="DE50" s="351"/>
      <c r="DF50" s="351"/>
      <c r="DG50" s="351"/>
      <c r="DH50" s="351"/>
      <c r="DI50" s="351"/>
      <c r="DJ50" s="351"/>
      <c r="DK50" s="351"/>
      <c r="DL50" s="351"/>
      <c r="DM50" s="351"/>
      <c r="DN50" s="351"/>
      <c r="DS50" s="372"/>
      <c r="DT50" s="374"/>
      <c r="DU50" s="375"/>
      <c r="DV50" s="375"/>
      <c r="DW50" s="375"/>
      <c r="DX50" s="375">
        <v>1</v>
      </c>
      <c r="DY50" s="375">
        <f t="shared" si="332"/>
        <v>0</v>
      </c>
      <c r="DZ50" s="375">
        <f t="shared" si="333"/>
        <v>0</v>
      </c>
      <c r="EA50" s="375">
        <f t="shared" si="334"/>
        <v>1</v>
      </c>
      <c r="EB50" s="375">
        <f t="shared" si="335"/>
        <v>0</v>
      </c>
      <c r="EC50" s="375">
        <f t="shared" si="336"/>
        <v>0</v>
      </c>
      <c r="ED50" s="375">
        <f t="shared" si="337"/>
        <v>1</v>
      </c>
      <c r="EE50" s="375">
        <f t="shared" si="338"/>
        <v>0</v>
      </c>
      <c r="EF50" s="375">
        <f t="shared" si="339"/>
        <v>0</v>
      </c>
      <c r="EG50" s="375">
        <f t="shared" si="340"/>
        <v>1</v>
      </c>
      <c r="EH50" s="375">
        <f t="shared" si="341"/>
        <v>0</v>
      </c>
      <c r="EI50" s="375">
        <f t="shared" si="342"/>
        <v>0</v>
      </c>
      <c r="EJ50" s="375">
        <f t="shared" si="343"/>
        <v>1</v>
      </c>
      <c r="EK50" s="375">
        <f t="shared" si="344"/>
        <v>0</v>
      </c>
      <c r="EL50" s="375">
        <f t="shared" si="345"/>
        <v>0</v>
      </c>
      <c r="EM50" s="375">
        <f t="shared" si="346"/>
        <v>1</v>
      </c>
      <c r="EN50" s="375">
        <f t="shared" si="347"/>
        <v>0</v>
      </c>
      <c r="EO50" s="375">
        <f t="shared" si="348"/>
        <v>0</v>
      </c>
      <c r="EP50" s="375">
        <f t="shared" si="349"/>
        <v>1</v>
      </c>
      <c r="EQ50" s="375">
        <f t="shared" si="350"/>
        <v>0</v>
      </c>
      <c r="ER50" s="375">
        <f t="shared" si="351"/>
        <v>0</v>
      </c>
      <c r="ES50" s="375">
        <f t="shared" si="352"/>
        <v>1</v>
      </c>
      <c r="ET50" s="375">
        <f t="shared" si="353"/>
        <v>0</v>
      </c>
      <c r="EU50" s="375">
        <f t="shared" si="354"/>
        <v>0</v>
      </c>
      <c r="EV50" s="375">
        <f t="shared" si="355"/>
        <v>1</v>
      </c>
      <c r="EW50" s="375">
        <f t="shared" si="356"/>
        <v>0</v>
      </c>
      <c r="EX50" s="375">
        <f t="shared" si="357"/>
        <v>0</v>
      </c>
      <c r="EY50" s="375">
        <f t="shared" si="358"/>
        <v>1</v>
      </c>
      <c r="EZ50" s="375">
        <f t="shared" si="359"/>
        <v>0</v>
      </c>
      <c r="FA50" s="375">
        <f t="shared" si="360"/>
        <v>0</v>
      </c>
      <c r="FB50" s="375">
        <f t="shared" si="361"/>
        <v>1</v>
      </c>
      <c r="FC50" s="375">
        <f t="shared" si="362"/>
        <v>0</v>
      </c>
      <c r="FD50" s="375">
        <f t="shared" si="363"/>
        <v>0</v>
      </c>
      <c r="FE50" s="376"/>
      <c r="FF50" s="372"/>
      <c r="FG50" s="372"/>
      <c r="FH50" s="372"/>
      <c r="FI50" s="372"/>
      <c r="FJ50" s="372"/>
      <c r="FK50" s="372"/>
      <c r="FL50" s="372"/>
      <c r="FM50" s="372"/>
      <c r="FN50" s="372"/>
      <c r="FO50" s="372"/>
      <c r="FP50" s="372"/>
      <c r="FQ50" s="372"/>
      <c r="FR50" s="372"/>
      <c r="FS50" s="372"/>
      <c r="FT50" s="372"/>
      <c r="FU50" s="372"/>
      <c r="FV50" s="372"/>
      <c r="FW50" s="372"/>
      <c r="FX50" s="372"/>
      <c r="FY50" s="372"/>
      <c r="FZ50" s="372"/>
      <c r="GA50" s="372"/>
      <c r="GB50" s="372"/>
      <c r="GC50" s="372"/>
      <c r="GD50" s="372"/>
      <c r="GE50" s="372"/>
      <c r="GF50" s="372"/>
      <c r="GG50" s="372"/>
      <c r="GH50" s="372"/>
      <c r="GI50" s="372"/>
      <c r="GJ50" s="372"/>
      <c r="GK50" s="372"/>
      <c r="GL50" s="372"/>
      <c r="GM50" s="372"/>
      <c r="GN50" s="372"/>
      <c r="GO50" s="372"/>
      <c r="GP50" s="372"/>
      <c r="GQ50" s="372"/>
      <c r="GR50" s="372"/>
      <c r="GS50" s="372"/>
      <c r="GT50" s="372"/>
      <c r="GU50" s="372"/>
      <c r="GV50" s="372"/>
      <c r="GW50" s="372"/>
      <c r="GX50" s="372"/>
      <c r="GY50" s="372"/>
      <c r="GZ50" s="372"/>
      <c r="HA50" s="372"/>
      <c r="HB50" s="372"/>
      <c r="HC50" s="372"/>
    </row>
    <row r="51" spans="1:211" s="373" customFormat="1" ht="15" customHeight="1" x14ac:dyDescent="0.2">
      <c r="A51" s="366">
        <f>SWDATA!O36</f>
        <v>0</v>
      </c>
      <c r="B51" s="366">
        <f>SWDATA!M36</f>
        <v>0</v>
      </c>
      <c r="C51" s="351">
        <f>IF(AND(SWDATA!M36=1,SWDATA!Q36="promotions"),SWDATA!P36,0)</f>
        <v>0</v>
      </c>
      <c r="D51" s="367">
        <f>ROW(SWDATA!M36)</f>
        <v>36</v>
      </c>
      <c r="E51" s="368">
        <f t="shared" ref="E51" si="366">B51</f>
        <v>0</v>
      </c>
      <c r="F51" s="369">
        <f t="shared" si="247"/>
        <v>1</v>
      </c>
      <c r="G51" s="366" t="str">
        <f t="shared" si="248"/>
        <v/>
      </c>
      <c r="H51" s="370"/>
      <c r="J51" s="238">
        <f t="shared" si="249"/>
        <v>0</v>
      </c>
      <c r="K51" s="239" t="str">
        <f t="shared" si="250"/>
        <v/>
      </c>
      <c r="L51" s="342"/>
      <c r="M51" s="345"/>
      <c r="N51" s="340" t="str">
        <f>IF(LEN(SWDATA!F36)=0,"",N50)</f>
        <v/>
      </c>
      <c r="O51" s="296" t="str">
        <f>IF(LEN(SWDATA!G36)=0,"",O50)</f>
        <v/>
      </c>
      <c r="P51" s="297" t="str">
        <f>IF(LEN(SWDATA!C36)=0,"",SWDATA!C36)</f>
        <v/>
      </c>
      <c r="Q51" s="312" t="str">
        <f t="shared" si="251"/>
        <v/>
      </c>
      <c r="R51" s="223" t="s">
        <v>261</v>
      </c>
      <c r="S51" s="224"/>
      <c r="T51" s="224"/>
      <c r="U51" s="264" t="s">
        <v>624</v>
      </c>
      <c r="V51" s="205" t="s">
        <v>221</v>
      </c>
      <c r="W51" s="266">
        <f>IF(OR(Is_Loading,LEN($A51)=0),"",SWDATA!P36)</f>
        <v>0</v>
      </c>
      <c r="X51" s="267">
        <f>IF(OR(Is_Loading,LEN($A51)=0),"",SWDATA!Q36)</f>
        <v>0</v>
      </c>
      <c r="Y51" s="267">
        <f>IF(OR(Is_Loading,LEN($A51)=0),"",SWDATA!R36)</f>
        <v>0</v>
      </c>
      <c r="Z51" s="266" t="str">
        <f t="shared" si="364"/>
        <v/>
      </c>
      <c r="AA51" s="266">
        <f>IF(OR(Is_Loading,LEN($A51)=0),"",SWDATA!T36)</f>
        <v>0</v>
      </c>
      <c r="AB51" s="267">
        <f>IF(OR(Is_Loading,LEN($A51)=0),"",SWDATA!U36)</f>
        <v>0</v>
      </c>
      <c r="AC51" s="267">
        <f>IF(OR(Is_Loading,LEN($A51)=0),"",SWDATA!V36)</f>
        <v>0</v>
      </c>
      <c r="AD51" s="266" t="str">
        <f t="shared" si="253"/>
        <v/>
      </c>
      <c r="AE51" s="266">
        <f>IF(OR(Is_Loading,LEN($A51)=0),"",SWDATA!X36)</f>
        <v>0</v>
      </c>
      <c r="AF51" s="267">
        <f>IF(OR(Is_Loading,LEN($A51)=0),"",SWDATA!Y36)</f>
        <v>0</v>
      </c>
      <c r="AG51" s="267">
        <f>IF(OR(Is_Loading,LEN($A51)=0),"",SWDATA!Z36)</f>
        <v>0</v>
      </c>
      <c r="AH51" s="266" t="str">
        <f t="shared" si="254"/>
        <v/>
      </c>
      <c r="AI51" s="266">
        <f>IF(OR(Is_Loading,LEN($A51)=0),"",SWDATA!AB36)</f>
        <v>0</v>
      </c>
      <c r="AJ51" s="267">
        <f>IF(OR(Is_Loading,LEN($A51)=0),"",SWDATA!AC36)</f>
        <v>0</v>
      </c>
      <c r="AK51" s="267">
        <f>IF(OR(Is_Loading,LEN($A51)=0),"",SWDATA!AD36)</f>
        <v>0</v>
      </c>
      <c r="AL51" s="266" t="str">
        <f t="shared" si="255"/>
        <v/>
      </c>
      <c r="AM51" s="266">
        <f>IF(OR(Is_Loading,LEN($A51)=0),"",SWDATA!AF36)</f>
        <v>0</v>
      </c>
      <c r="AN51" s="267">
        <f>IF(OR(Is_Loading,LEN($A51)=0),"",SWDATA!AG36)</f>
        <v>0</v>
      </c>
      <c r="AO51" s="323">
        <f>IF(OR(Is_Loading,LEN($A51)=0),"",SWDATA!AH36)</f>
        <v>0</v>
      </c>
      <c r="AP51" s="320" t="str">
        <f t="shared" si="256"/>
        <v/>
      </c>
      <c r="AQ51" s="266">
        <f>IF(OR(Is_Loading,LEN($A51)=0),"",SWDATA!AJ36)</f>
        <v>0</v>
      </c>
      <c r="AR51" s="267">
        <f>IF(OR(Is_Loading,LEN($A51)=0),"",SWDATA!AK36)</f>
        <v>0</v>
      </c>
      <c r="AS51" s="267">
        <f>IF(OR(Is_Loading,LEN($A51)=0),"",SWDATA!AL36)</f>
        <v>0</v>
      </c>
      <c r="AT51" s="266" t="str">
        <f t="shared" si="257"/>
        <v/>
      </c>
      <c r="AU51" s="266">
        <f>IF(OR(Is_Loading,LEN($A51)=0),"",SWDATA!AN36)</f>
        <v>0</v>
      </c>
      <c r="AV51" s="267">
        <f>IF(OR(Is_Loading,LEN($A51)=0),"",SWDATA!AO36)</f>
        <v>0</v>
      </c>
      <c r="AW51" s="267">
        <f>IF(OR(Is_Loading,LEN($A51)=0),"",SWDATA!AP36)</f>
        <v>0</v>
      </c>
      <c r="AX51" s="266" t="str">
        <f t="shared" si="258"/>
        <v/>
      </c>
      <c r="AY51" s="266">
        <f>IF(OR(Is_Loading,LEN($A51)=0),"",SWDATA!AR36)</f>
        <v>0</v>
      </c>
      <c r="AZ51" s="267">
        <f>IF(OR(Is_Loading,LEN($A51)=0),"",SWDATA!AS36)</f>
        <v>0</v>
      </c>
      <c r="BA51" s="267">
        <f>IF(OR(Is_Loading,LEN($A51)=0),"",SWDATA!AT36)</f>
        <v>0</v>
      </c>
      <c r="BB51" s="266" t="str">
        <f t="shared" si="259"/>
        <v/>
      </c>
      <c r="BC51" s="266">
        <f>IF(OR(Is_Loading,LEN($A51)=0),"",SWDATA!AV36)</f>
        <v>0</v>
      </c>
      <c r="BD51" s="267">
        <f>IF(OR(Is_Loading,LEN($A51)=0),"",SWDATA!AW36)</f>
        <v>0</v>
      </c>
      <c r="BE51" s="323">
        <f>IF(OR(Is_Loading,LEN($A51)=0),"",SWDATA!AX36)</f>
        <v>0</v>
      </c>
      <c r="BF51" s="320" t="str">
        <f t="shared" si="260"/>
        <v/>
      </c>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351"/>
      <c r="CO51" s="351"/>
      <c r="CP51" s="351"/>
      <c r="CQ51" s="351"/>
      <c r="CR51" s="351"/>
      <c r="CS51" s="351"/>
      <c r="CT51" s="351"/>
      <c r="CU51" s="351"/>
      <c r="CV51" s="351"/>
      <c r="CW51" s="351"/>
      <c r="CX51" s="351"/>
      <c r="CY51" s="351"/>
      <c r="CZ51" s="351"/>
      <c r="DA51" s="351"/>
      <c r="DB51" s="351"/>
      <c r="DC51" s="351"/>
      <c r="DD51" s="351"/>
      <c r="DE51" s="351"/>
      <c r="DF51" s="351"/>
      <c r="DG51" s="351"/>
      <c r="DH51" s="351"/>
      <c r="DI51" s="351"/>
      <c r="DJ51" s="351"/>
      <c r="DK51" s="351"/>
      <c r="DL51" s="351"/>
      <c r="DM51" s="351"/>
      <c r="DN51" s="351"/>
      <c r="DS51" s="372"/>
      <c r="DT51" s="374"/>
      <c r="DU51" s="375"/>
      <c r="DV51" s="375"/>
      <c r="DW51" s="375"/>
      <c r="DX51" s="375">
        <v>1</v>
      </c>
      <c r="DY51" s="375">
        <f t="shared" si="332"/>
        <v>0</v>
      </c>
      <c r="DZ51" s="375">
        <f t="shared" si="333"/>
        <v>0</v>
      </c>
      <c r="EA51" s="375">
        <f t="shared" si="334"/>
        <v>1</v>
      </c>
      <c r="EB51" s="375">
        <f t="shared" si="335"/>
        <v>0</v>
      </c>
      <c r="EC51" s="375">
        <f t="shared" si="336"/>
        <v>0</v>
      </c>
      <c r="ED51" s="375">
        <f t="shared" si="337"/>
        <v>1</v>
      </c>
      <c r="EE51" s="375">
        <f t="shared" si="338"/>
        <v>0</v>
      </c>
      <c r="EF51" s="375">
        <f t="shared" si="339"/>
        <v>0</v>
      </c>
      <c r="EG51" s="375">
        <f t="shared" si="340"/>
        <v>1</v>
      </c>
      <c r="EH51" s="375">
        <f t="shared" si="341"/>
        <v>0</v>
      </c>
      <c r="EI51" s="375">
        <f t="shared" si="342"/>
        <v>0</v>
      </c>
      <c r="EJ51" s="375">
        <f t="shared" si="343"/>
        <v>1</v>
      </c>
      <c r="EK51" s="375">
        <f t="shared" si="344"/>
        <v>0</v>
      </c>
      <c r="EL51" s="375">
        <f t="shared" si="345"/>
        <v>0</v>
      </c>
      <c r="EM51" s="375">
        <f t="shared" si="346"/>
        <v>1</v>
      </c>
      <c r="EN51" s="375">
        <f t="shared" si="347"/>
        <v>0</v>
      </c>
      <c r="EO51" s="375">
        <f t="shared" si="348"/>
        <v>0</v>
      </c>
      <c r="EP51" s="375">
        <f t="shared" si="349"/>
        <v>1</v>
      </c>
      <c r="EQ51" s="375">
        <f t="shared" si="350"/>
        <v>0</v>
      </c>
      <c r="ER51" s="375">
        <f t="shared" si="351"/>
        <v>0</v>
      </c>
      <c r="ES51" s="375">
        <f t="shared" si="352"/>
        <v>1</v>
      </c>
      <c r="ET51" s="375">
        <f t="shared" si="353"/>
        <v>0</v>
      </c>
      <c r="EU51" s="375">
        <f t="shared" si="354"/>
        <v>0</v>
      </c>
      <c r="EV51" s="375">
        <f t="shared" si="355"/>
        <v>1</v>
      </c>
      <c r="EW51" s="375">
        <f t="shared" si="356"/>
        <v>0</v>
      </c>
      <c r="EX51" s="375">
        <f t="shared" si="357"/>
        <v>0</v>
      </c>
      <c r="EY51" s="375">
        <f t="shared" si="358"/>
        <v>1</v>
      </c>
      <c r="EZ51" s="375">
        <f t="shared" si="359"/>
        <v>0</v>
      </c>
      <c r="FA51" s="375">
        <f t="shared" si="360"/>
        <v>0</v>
      </c>
      <c r="FB51" s="375">
        <f t="shared" si="361"/>
        <v>1</v>
      </c>
      <c r="FC51" s="375">
        <f t="shared" si="362"/>
        <v>0</v>
      </c>
      <c r="FD51" s="375">
        <f t="shared" si="363"/>
        <v>0</v>
      </c>
      <c r="FE51" s="376"/>
      <c r="FF51" s="372"/>
      <c r="FG51" s="372"/>
      <c r="FH51" s="372"/>
      <c r="FI51" s="372"/>
      <c r="FJ51" s="372"/>
      <c r="FK51" s="372"/>
      <c r="FL51" s="372"/>
      <c r="FM51" s="372"/>
      <c r="FN51" s="372"/>
      <c r="FO51" s="372"/>
      <c r="FP51" s="372"/>
      <c r="FQ51" s="372"/>
      <c r="FR51" s="372"/>
      <c r="FS51" s="372"/>
      <c r="FT51" s="372"/>
      <c r="FU51" s="372"/>
      <c r="FV51" s="372"/>
      <c r="FW51" s="372"/>
      <c r="FX51" s="372"/>
      <c r="FY51" s="372"/>
      <c r="FZ51" s="372"/>
      <c r="GA51" s="372"/>
      <c r="GB51" s="372"/>
      <c r="GC51" s="372"/>
      <c r="GD51" s="372"/>
      <c r="GE51" s="372"/>
      <c r="GF51" s="372"/>
      <c r="GG51" s="372"/>
      <c r="GH51" s="372"/>
      <c r="GI51" s="372"/>
      <c r="GJ51" s="372"/>
      <c r="GK51" s="372"/>
      <c r="GL51" s="372"/>
      <c r="GM51" s="372"/>
      <c r="GN51" s="372"/>
      <c r="GO51" s="372"/>
      <c r="GP51" s="372"/>
      <c r="GQ51" s="372"/>
      <c r="GR51" s="372"/>
      <c r="GS51" s="372"/>
      <c r="GT51" s="372"/>
      <c r="GU51" s="372"/>
      <c r="GV51" s="372"/>
      <c r="GW51" s="372"/>
      <c r="GX51" s="372"/>
      <c r="GY51" s="372"/>
      <c r="GZ51" s="372"/>
      <c r="HA51" s="372"/>
      <c r="HB51" s="372"/>
      <c r="HC51" s="372"/>
    </row>
    <row r="52" spans="1:211" s="373" customFormat="1" ht="15" customHeight="1" thickBot="1" x14ac:dyDescent="0.25">
      <c r="A52" s="366">
        <f>SWDATA!O37</f>
        <v>0</v>
      </c>
      <c r="B52" s="366">
        <f>SWDATA!M37</f>
        <v>0</v>
      </c>
      <c r="C52" s="351">
        <f>IF(AND(SWDATA!M37=1,SWDATA!Q37="promotions"),SWDATA!P37,0)</f>
        <v>0</v>
      </c>
      <c r="D52" s="367">
        <f>ROW(SWDATA!M37)</f>
        <v>37</v>
      </c>
      <c r="E52" s="368">
        <f ca="1">IF(AND(B52=1,UPPER(HLOOKUP(D52+12,'Metrics &amp; Attributes View'!$13:$31,19,0))&lt;&gt;"SBOM"),1,0)</f>
        <v>0</v>
      </c>
      <c r="F52" s="369">
        <f t="shared" si="247"/>
        <v>1</v>
      </c>
      <c r="G52" s="366" t="str">
        <f t="shared" si="248"/>
        <v/>
      </c>
      <c r="H52" s="370"/>
      <c r="J52" s="238">
        <f t="shared" si="249"/>
        <v>0</v>
      </c>
      <c r="K52" s="239" t="str">
        <f t="shared" si="250"/>
        <v/>
      </c>
      <c r="L52" s="342"/>
      <c r="M52" s="345"/>
      <c r="N52" s="340" t="str">
        <f>IF(LEN(SWDATA!F37)=0,"",N51)</f>
        <v/>
      </c>
      <c r="O52" s="296" t="str">
        <f>IF(LEN(SWDATA!G37)=0,"",O51)</f>
        <v/>
      </c>
      <c r="P52" s="297" t="str">
        <f>IF(LEN(SWDATA!C37)=0,"",SWDATA!C37)</f>
        <v/>
      </c>
      <c r="Q52" s="312" t="str">
        <f t="shared" si="251"/>
        <v/>
      </c>
      <c r="R52" s="223" t="s">
        <v>262</v>
      </c>
      <c r="S52" s="224"/>
      <c r="T52" s="224"/>
      <c r="U52" s="264" t="s">
        <v>603</v>
      </c>
      <c r="V52" s="205" t="s">
        <v>221</v>
      </c>
      <c r="W52" s="266">
        <f>IF(OR(Is_Loading,LEN($A52)=0),"",SWDATA!P37)</f>
        <v>0</v>
      </c>
      <c r="X52" s="267">
        <f>IF(OR(Is_Loading,LEN($A52)=0),"",SWDATA!Q37)</f>
        <v>0</v>
      </c>
      <c r="Y52" s="267">
        <f>IF(OR(Is_Loading,LEN($A52)=0),"",SWDATA!R37)</f>
        <v>0</v>
      </c>
      <c r="Z52" s="266" t="str">
        <f t="shared" si="364"/>
        <v/>
      </c>
      <c r="AA52" s="266">
        <f>IF(OR(Is_Loading,LEN($A52)=0),"",SWDATA!T37)</f>
        <v>0</v>
      </c>
      <c r="AB52" s="267">
        <f>IF(OR(Is_Loading,LEN($A52)=0),"",SWDATA!U37)</f>
        <v>0</v>
      </c>
      <c r="AC52" s="267">
        <f>IF(OR(Is_Loading,LEN($A52)=0),"",SWDATA!V37)</f>
        <v>0</v>
      </c>
      <c r="AD52" s="266" t="str">
        <f t="shared" si="253"/>
        <v/>
      </c>
      <c r="AE52" s="266">
        <f>IF(OR(Is_Loading,LEN($A52)=0),"",SWDATA!X37)</f>
        <v>0</v>
      </c>
      <c r="AF52" s="267">
        <f>IF(OR(Is_Loading,LEN($A52)=0),"",SWDATA!Y37)</f>
        <v>0</v>
      </c>
      <c r="AG52" s="267">
        <f>IF(OR(Is_Loading,LEN($A52)=0),"",SWDATA!Z37)</f>
        <v>0</v>
      </c>
      <c r="AH52" s="266" t="str">
        <f t="shared" si="254"/>
        <v/>
      </c>
      <c r="AI52" s="266">
        <f>IF(OR(Is_Loading,LEN($A52)=0),"",SWDATA!AB37)</f>
        <v>0</v>
      </c>
      <c r="AJ52" s="267">
        <f>IF(OR(Is_Loading,LEN($A52)=0),"",SWDATA!AC37)</f>
        <v>0</v>
      </c>
      <c r="AK52" s="267">
        <f>IF(OR(Is_Loading,LEN($A52)=0),"",SWDATA!AD37)</f>
        <v>0</v>
      </c>
      <c r="AL52" s="266" t="str">
        <f t="shared" si="255"/>
        <v/>
      </c>
      <c r="AM52" s="266">
        <f>IF(OR(Is_Loading,LEN($A52)=0),"",SWDATA!AF37)</f>
        <v>0</v>
      </c>
      <c r="AN52" s="267">
        <f>IF(OR(Is_Loading,LEN($A52)=0),"",SWDATA!AG37)</f>
        <v>0</v>
      </c>
      <c r="AO52" s="323">
        <f>IF(OR(Is_Loading,LEN($A52)=0),"",SWDATA!AH37)</f>
        <v>0</v>
      </c>
      <c r="AP52" s="320" t="str">
        <f t="shared" si="256"/>
        <v/>
      </c>
      <c r="AQ52" s="266">
        <f>IF(OR(Is_Loading,LEN($A52)=0),"",SWDATA!AJ37)</f>
        <v>0</v>
      </c>
      <c r="AR52" s="267">
        <f>IF(OR(Is_Loading,LEN($A52)=0),"",SWDATA!AK37)</f>
        <v>0</v>
      </c>
      <c r="AS52" s="267">
        <f>IF(OR(Is_Loading,LEN($A52)=0),"",SWDATA!AL37)</f>
        <v>0</v>
      </c>
      <c r="AT52" s="266" t="str">
        <f t="shared" si="257"/>
        <v/>
      </c>
      <c r="AU52" s="266">
        <f>IF(OR(Is_Loading,LEN($A52)=0),"",SWDATA!AN37)</f>
        <v>0</v>
      </c>
      <c r="AV52" s="267">
        <f>IF(OR(Is_Loading,LEN($A52)=0),"",SWDATA!AO37)</f>
        <v>0</v>
      </c>
      <c r="AW52" s="267">
        <f>IF(OR(Is_Loading,LEN($A52)=0),"",SWDATA!AP37)</f>
        <v>0</v>
      </c>
      <c r="AX52" s="266" t="str">
        <f t="shared" si="258"/>
        <v/>
      </c>
      <c r="AY52" s="266">
        <f>IF(OR(Is_Loading,LEN($A52)=0),"",SWDATA!AR37)</f>
        <v>0</v>
      </c>
      <c r="AZ52" s="267">
        <f>IF(OR(Is_Loading,LEN($A52)=0),"",SWDATA!AS37)</f>
        <v>0</v>
      </c>
      <c r="BA52" s="267">
        <f>IF(OR(Is_Loading,LEN($A52)=0),"",SWDATA!AT37)</f>
        <v>0</v>
      </c>
      <c r="BB52" s="266" t="str">
        <f t="shared" si="259"/>
        <v/>
      </c>
      <c r="BC52" s="266">
        <f>IF(OR(Is_Loading,LEN($A52)=0),"",SWDATA!AV37)</f>
        <v>0</v>
      </c>
      <c r="BD52" s="267">
        <f>IF(OR(Is_Loading,LEN($A52)=0),"",SWDATA!AW37)</f>
        <v>0</v>
      </c>
      <c r="BE52" s="323">
        <f>IF(OR(Is_Loading,LEN($A52)=0),"",SWDATA!AX37)</f>
        <v>0</v>
      </c>
      <c r="BF52" s="320" t="str">
        <f t="shared" si="260"/>
        <v/>
      </c>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351"/>
      <c r="CO52" s="351"/>
      <c r="CP52" s="351"/>
      <c r="CQ52" s="351"/>
      <c r="CR52" s="351"/>
      <c r="CS52" s="351"/>
      <c r="CT52" s="351"/>
      <c r="CU52" s="351"/>
      <c r="CV52" s="351"/>
      <c r="CW52" s="351"/>
      <c r="CX52" s="351"/>
      <c r="CY52" s="351"/>
      <c r="CZ52" s="351"/>
      <c r="DA52" s="351"/>
      <c r="DB52" s="351"/>
      <c r="DC52" s="351"/>
      <c r="DD52" s="351"/>
      <c r="DE52" s="351"/>
      <c r="DF52" s="351"/>
      <c r="DG52" s="351"/>
      <c r="DH52" s="351"/>
      <c r="DI52" s="351"/>
      <c r="DJ52" s="351"/>
      <c r="DK52" s="351"/>
      <c r="DL52" s="351"/>
      <c r="DM52" s="351"/>
      <c r="DN52" s="351"/>
      <c r="DS52" s="372"/>
      <c r="DT52" s="374"/>
      <c r="DU52" s="375"/>
      <c r="DV52" s="375"/>
      <c r="DW52" s="375"/>
      <c r="DX52" s="375">
        <v>1</v>
      </c>
      <c r="DY52" s="375">
        <f t="shared" si="332"/>
        <v>0</v>
      </c>
      <c r="DZ52" s="375">
        <f t="shared" si="333"/>
        <v>0</v>
      </c>
      <c r="EA52" s="375">
        <f t="shared" si="334"/>
        <v>1</v>
      </c>
      <c r="EB52" s="375">
        <f t="shared" si="335"/>
        <v>0</v>
      </c>
      <c r="EC52" s="375">
        <f t="shared" si="336"/>
        <v>0</v>
      </c>
      <c r="ED52" s="375">
        <f t="shared" si="337"/>
        <v>1</v>
      </c>
      <c r="EE52" s="375">
        <f t="shared" si="338"/>
        <v>0</v>
      </c>
      <c r="EF52" s="375">
        <f t="shared" si="339"/>
        <v>0</v>
      </c>
      <c r="EG52" s="375">
        <f t="shared" si="340"/>
        <v>1</v>
      </c>
      <c r="EH52" s="375">
        <f t="shared" si="341"/>
        <v>0</v>
      </c>
      <c r="EI52" s="375">
        <f t="shared" si="342"/>
        <v>0</v>
      </c>
      <c r="EJ52" s="375">
        <f t="shared" si="343"/>
        <v>1</v>
      </c>
      <c r="EK52" s="375">
        <f t="shared" si="344"/>
        <v>0</v>
      </c>
      <c r="EL52" s="375">
        <f t="shared" si="345"/>
        <v>0</v>
      </c>
      <c r="EM52" s="375">
        <f t="shared" si="346"/>
        <v>1</v>
      </c>
      <c r="EN52" s="375">
        <f t="shared" si="347"/>
        <v>0</v>
      </c>
      <c r="EO52" s="375">
        <f t="shared" si="348"/>
        <v>0</v>
      </c>
      <c r="EP52" s="375">
        <f t="shared" si="349"/>
        <v>1</v>
      </c>
      <c r="EQ52" s="375">
        <f t="shared" si="350"/>
        <v>0</v>
      </c>
      <c r="ER52" s="375">
        <f t="shared" si="351"/>
        <v>0</v>
      </c>
      <c r="ES52" s="375">
        <f t="shared" si="352"/>
        <v>1</v>
      </c>
      <c r="ET52" s="375">
        <f t="shared" si="353"/>
        <v>0</v>
      </c>
      <c r="EU52" s="375">
        <f t="shared" si="354"/>
        <v>0</v>
      </c>
      <c r="EV52" s="375">
        <f t="shared" si="355"/>
        <v>1</v>
      </c>
      <c r="EW52" s="375">
        <f t="shared" si="356"/>
        <v>0</v>
      </c>
      <c r="EX52" s="375">
        <f t="shared" si="357"/>
        <v>0</v>
      </c>
      <c r="EY52" s="375">
        <f t="shared" si="358"/>
        <v>1</v>
      </c>
      <c r="EZ52" s="375">
        <f t="shared" si="359"/>
        <v>0</v>
      </c>
      <c r="FA52" s="375">
        <f t="shared" si="360"/>
        <v>0</v>
      </c>
      <c r="FB52" s="375">
        <f t="shared" si="361"/>
        <v>1</v>
      </c>
      <c r="FC52" s="375">
        <f t="shared" si="362"/>
        <v>0</v>
      </c>
      <c r="FD52" s="375">
        <f t="shared" si="363"/>
        <v>0</v>
      </c>
      <c r="FE52" s="376"/>
      <c r="FF52" s="372"/>
      <c r="FG52" s="372"/>
      <c r="FH52" s="372"/>
      <c r="FI52" s="372"/>
      <c r="FJ52" s="372"/>
      <c r="FK52" s="372"/>
      <c r="FL52" s="372"/>
      <c r="FM52" s="372"/>
      <c r="FN52" s="372"/>
      <c r="FO52" s="372"/>
      <c r="FP52" s="372"/>
      <c r="FQ52" s="372"/>
      <c r="FR52" s="372"/>
      <c r="FS52" s="372"/>
      <c r="FT52" s="372"/>
      <c r="FU52" s="372"/>
      <c r="FV52" s="372"/>
      <c r="FW52" s="372"/>
      <c r="FX52" s="372"/>
      <c r="FY52" s="372"/>
      <c r="FZ52" s="372"/>
      <c r="GA52" s="372"/>
      <c r="GB52" s="372"/>
      <c r="GC52" s="372"/>
      <c r="GD52" s="372"/>
      <c r="GE52" s="372"/>
      <c r="GF52" s="372"/>
      <c r="GG52" s="372"/>
      <c r="GH52" s="372"/>
      <c r="GI52" s="372"/>
      <c r="GJ52" s="372"/>
      <c r="GK52" s="372"/>
      <c r="GL52" s="372"/>
      <c r="GM52" s="372"/>
      <c r="GN52" s="372"/>
      <c r="GO52" s="372"/>
      <c r="GP52" s="372"/>
      <c r="GQ52" s="372"/>
      <c r="GR52" s="372"/>
      <c r="GS52" s="372"/>
      <c r="GT52" s="372"/>
      <c r="GU52" s="372"/>
      <c r="GV52" s="372"/>
      <c r="GW52" s="372"/>
      <c r="GX52" s="372"/>
      <c r="GY52" s="372"/>
      <c r="GZ52" s="372"/>
      <c r="HA52" s="372"/>
      <c r="HB52" s="372"/>
      <c r="HC52" s="372"/>
    </row>
    <row r="53" spans="1:211" s="373" customFormat="1" ht="15" hidden="1" customHeight="1" outlineLevel="1" x14ac:dyDescent="0.2">
      <c r="A53" s="366">
        <f>SWDATA!O38</f>
        <v>0</v>
      </c>
      <c r="B53" s="366">
        <f>SWDATA!M38</f>
        <v>0</v>
      </c>
      <c r="C53" s="351">
        <f>IF(AND(SWDATA!M38=1,SWDATA!Q38="promotions"),SWDATA!P38,0)</f>
        <v>0</v>
      </c>
      <c r="D53" s="367">
        <f>ROW(SWDATA!M38)</f>
        <v>38</v>
      </c>
      <c r="E53" s="368">
        <f t="shared" ref="E53:E63" si="367">B53</f>
        <v>0</v>
      </c>
      <c r="F53" s="369">
        <f t="shared" si="247"/>
        <v>1</v>
      </c>
      <c r="G53" s="366" t="str">
        <f t="shared" si="248"/>
        <v/>
      </c>
      <c r="H53" s="370"/>
      <c r="J53" s="238">
        <f t="shared" si="249"/>
        <v>0</v>
      </c>
      <c r="K53" s="239" t="str">
        <f t="shared" si="250"/>
        <v/>
      </c>
      <c r="L53" s="342"/>
      <c r="M53" s="345"/>
      <c r="N53" s="340" t="str">
        <f>IF(LEN(SWDATA!F38)=0,"",N52)</f>
        <v/>
      </c>
      <c r="O53" s="296" t="str">
        <f>IF(LEN(SWDATA!G38)=0,"",O52)</f>
        <v/>
      </c>
      <c r="P53" s="297" t="str">
        <f>IF(LEN(SWDATA!C38)=0,"",SWDATA!C38)</f>
        <v/>
      </c>
      <c r="Q53" s="312" t="str">
        <f t="shared" si="251"/>
        <v/>
      </c>
      <c r="R53" s="223" t="s">
        <v>261</v>
      </c>
      <c r="S53" s="224"/>
      <c r="T53" s="224"/>
      <c r="U53" s="264" t="s">
        <v>610</v>
      </c>
      <c r="V53" s="205" t="s">
        <v>221</v>
      </c>
      <c r="W53" s="266">
        <f>IF(OR(Is_Loading,LEN($A53)=0),"",SWDATA!P38)</f>
        <v>0</v>
      </c>
      <c r="X53" s="267">
        <f>IF(OR(Is_Loading,LEN($A53)=0),"",SWDATA!Q38)</f>
        <v>0</v>
      </c>
      <c r="Y53" s="267">
        <f>IF(OR(Is_Loading,LEN($A53)=0),"",SWDATA!R38)</f>
        <v>0</v>
      </c>
      <c r="Z53" s="266" t="str">
        <f t="shared" si="364"/>
        <v/>
      </c>
      <c r="AA53" s="266">
        <f>IF(OR(Is_Loading,LEN($A53)=0),"",SWDATA!T38)</f>
        <v>0</v>
      </c>
      <c r="AB53" s="267">
        <f>IF(OR(Is_Loading,LEN($A53)=0),"",SWDATA!U38)</f>
        <v>0</v>
      </c>
      <c r="AC53" s="267">
        <f>IF(OR(Is_Loading,LEN($A53)=0),"",SWDATA!V38)</f>
        <v>0</v>
      </c>
      <c r="AD53" s="266" t="str">
        <f t="shared" si="253"/>
        <v/>
      </c>
      <c r="AE53" s="266">
        <f>IF(OR(Is_Loading,LEN($A53)=0),"",SWDATA!X38)</f>
        <v>0</v>
      </c>
      <c r="AF53" s="267">
        <f>IF(OR(Is_Loading,LEN($A53)=0),"",SWDATA!Y38)</f>
        <v>0</v>
      </c>
      <c r="AG53" s="267">
        <f>IF(OR(Is_Loading,LEN($A53)=0),"",SWDATA!Z38)</f>
        <v>0</v>
      </c>
      <c r="AH53" s="266" t="str">
        <f t="shared" si="254"/>
        <v/>
      </c>
      <c r="AI53" s="266">
        <f>IF(OR(Is_Loading,LEN($A53)=0),"",SWDATA!AB38)</f>
        <v>0</v>
      </c>
      <c r="AJ53" s="267">
        <f>IF(OR(Is_Loading,LEN($A53)=0),"",SWDATA!AC38)</f>
        <v>0</v>
      </c>
      <c r="AK53" s="267">
        <f>IF(OR(Is_Loading,LEN($A53)=0),"",SWDATA!AD38)</f>
        <v>0</v>
      </c>
      <c r="AL53" s="266" t="str">
        <f t="shared" si="255"/>
        <v/>
      </c>
      <c r="AM53" s="266">
        <f>IF(OR(Is_Loading,LEN($A53)=0),"",SWDATA!AF38)</f>
        <v>0</v>
      </c>
      <c r="AN53" s="267">
        <f>IF(OR(Is_Loading,LEN($A53)=0),"",SWDATA!AG38)</f>
        <v>0</v>
      </c>
      <c r="AO53" s="323">
        <f>IF(OR(Is_Loading,LEN($A53)=0),"",SWDATA!AH38)</f>
        <v>0</v>
      </c>
      <c r="AP53" s="320" t="str">
        <f t="shared" si="256"/>
        <v/>
      </c>
      <c r="AQ53" s="266">
        <f>IF(OR(Is_Loading,LEN($A53)=0),"",SWDATA!AJ38)</f>
        <v>0</v>
      </c>
      <c r="AR53" s="267">
        <f>IF(OR(Is_Loading,LEN($A53)=0),"",SWDATA!AK38)</f>
        <v>0</v>
      </c>
      <c r="AS53" s="267">
        <f>IF(OR(Is_Loading,LEN($A53)=0),"",SWDATA!AL38)</f>
        <v>0</v>
      </c>
      <c r="AT53" s="266" t="str">
        <f t="shared" si="257"/>
        <v/>
      </c>
      <c r="AU53" s="266">
        <f>IF(OR(Is_Loading,LEN($A53)=0),"",SWDATA!AN38)</f>
        <v>0</v>
      </c>
      <c r="AV53" s="267">
        <f>IF(OR(Is_Loading,LEN($A53)=0),"",SWDATA!AO38)</f>
        <v>0</v>
      </c>
      <c r="AW53" s="267">
        <f>IF(OR(Is_Loading,LEN($A53)=0),"",SWDATA!AP38)</f>
        <v>0</v>
      </c>
      <c r="AX53" s="266" t="str">
        <f t="shared" si="258"/>
        <v/>
      </c>
      <c r="AY53" s="266">
        <f>IF(OR(Is_Loading,LEN($A53)=0),"",SWDATA!AR38)</f>
        <v>0</v>
      </c>
      <c r="AZ53" s="267">
        <f>IF(OR(Is_Loading,LEN($A53)=0),"",SWDATA!AS38)</f>
        <v>0</v>
      </c>
      <c r="BA53" s="267">
        <f>IF(OR(Is_Loading,LEN($A53)=0),"",SWDATA!AT38)</f>
        <v>0</v>
      </c>
      <c r="BB53" s="266" t="str">
        <f t="shared" si="259"/>
        <v/>
      </c>
      <c r="BC53" s="266">
        <f>IF(OR(Is_Loading,LEN($A53)=0),"",SWDATA!AV38)</f>
        <v>0</v>
      </c>
      <c r="BD53" s="267">
        <f>IF(OR(Is_Loading,LEN($A53)=0),"",SWDATA!AW38)</f>
        <v>0</v>
      </c>
      <c r="BE53" s="323">
        <f>IF(OR(Is_Loading,LEN($A53)=0),"",SWDATA!AX38)</f>
        <v>0</v>
      </c>
      <c r="BF53" s="320" t="str">
        <f t="shared" si="260"/>
        <v/>
      </c>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351"/>
      <c r="CO53" s="351"/>
      <c r="CP53" s="351"/>
      <c r="CQ53" s="351"/>
      <c r="CR53" s="351"/>
      <c r="CS53" s="351"/>
      <c r="CT53" s="351"/>
      <c r="CU53" s="351"/>
      <c r="CV53" s="351"/>
      <c r="CW53" s="351"/>
      <c r="CX53" s="351"/>
      <c r="CY53" s="351"/>
      <c r="CZ53" s="351"/>
      <c r="DA53" s="351"/>
      <c r="DB53" s="351"/>
      <c r="DC53" s="351"/>
      <c r="DD53" s="351"/>
      <c r="DE53" s="351"/>
      <c r="DF53" s="351"/>
      <c r="DG53" s="351"/>
      <c r="DH53" s="351"/>
      <c r="DI53" s="351"/>
      <c r="DJ53" s="351"/>
      <c r="DK53" s="351"/>
      <c r="DL53" s="351"/>
      <c r="DM53" s="351"/>
      <c r="DN53" s="351"/>
      <c r="DS53" s="372"/>
      <c r="DT53" s="374"/>
      <c r="DU53" s="375"/>
      <c r="DV53" s="375"/>
      <c r="DW53" s="375"/>
      <c r="DX53" s="375">
        <v>1</v>
      </c>
      <c r="DY53" s="375">
        <f t="shared" si="332"/>
        <v>0</v>
      </c>
      <c r="DZ53" s="375">
        <f t="shared" si="333"/>
        <v>0</v>
      </c>
      <c r="EA53" s="375">
        <f t="shared" si="334"/>
        <v>1</v>
      </c>
      <c r="EB53" s="375">
        <f t="shared" si="335"/>
        <v>0</v>
      </c>
      <c r="EC53" s="375">
        <f t="shared" si="336"/>
        <v>0</v>
      </c>
      <c r="ED53" s="375">
        <f t="shared" si="337"/>
        <v>1</v>
      </c>
      <c r="EE53" s="375">
        <f t="shared" si="338"/>
        <v>0</v>
      </c>
      <c r="EF53" s="375">
        <f t="shared" si="339"/>
        <v>0</v>
      </c>
      <c r="EG53" s="375">
        <f t="shared" si="340"/>
        <v>1</v>
      </c>
      <c r="EH53" s="375">
        <f t="shared" si="341"/>
        <v>0</v>
      </c>
      <c r="EI53" s="375">
        <f t="shared" si="342"/>
        <v>0</v>
      </c>
      <c r="EJ53" s="375">
        <f t="shared" si="343"/>
        <v>1</v>
      </c>
      <c r="EK53" s="375">
        <f t="shared" si="344"/>
        <v>0</v>
      </c>
      <c r="EL53" s="375">
        <f t="shared" si="345"/>
        <v>0</v>
      </c>
      <c r="EM53" s="375">
        <f t="shared" si="346"/>
        <v>1</v>
      </c>
      <c r="EN53" s="375">
        <f t="shared" si="347"/>
        <v>0</v>
      </c>
      <c r="EO53" s="375">
        <f t="shared" si="348"/>
        <v>0</v>
      </c>
      <c r="EP53" s="375">
        <f t="shared" si="349"/>
        <v>1</v>
      </c>
      <c r="EQ53" s="375">
        <f t="shared" si="350"/>
        <v>0</v>
      </c>
      <c r="ER53" s="375">
        <f t="shared" si="351"/>
        <v>0</v>
      </c>
      <c r="ES53" s="375">
        <f t="shared" si="352"/>
        <v>1</v>
      </c>
      <c r="ET53" s="375">
        <f t="shared" si="353"/>
        <v>0</v>
      </c>
      <c r="EU53" s="375">
        <f t="shared" si="354"/>
        <v>0</v>
      </c>
      <c r="EV53" s="375">
        <f t="shared" si="355"/>
        <v>1</v>
      </c>
      <c r="EW53" s="375">
        <f t="shared" si="356"/>
        <v>0</v>
      </c>
      <c r="EX53" s="375">
        <f t="shared" si="357"/>
        <v>0</v>
      </c>
      <c r="EY53" s="375">
        <f t="shared" si="358"/>
        <v>1</v>
      </c>
      <c r="EZ53" s="375">
        <f t="shared" si="359"/>
        <v>0</v>
      </c>
      <c r="FA53" s="375">
        <f t="shared" si="360"/>
        <v>0</v>
      </c>
      <c r="FB53" s="375">
        <f t="shared" si="361"/>
        <v>1</v>
      </c>
      <c r="FC53" s="375">
        <f t="shared" si="362"/>
        <v>0</v>
      </c>
      <c r="FD53" s="375">
        <f t="shared" si="363"/>
        <v>0</v>
      </c>
      <c r="FE53" s="376"/>
      <c r="FF53" s="372"/>
      <c r="FG53" s="372"/>
      <c r="FH53" s="372"/>
      <c r="FI53" s="372"/>
      <c r="FJ53" s="372"/>
      <c r="FK53" s="372"/>
      <c r="FL53" s="372"/>
      <c r="FM53" s="372"/>
      <c r="FN53" s="372"/>
      <c r="FO53" s="372"/>
      <c r="FP53" s="372"/>
      <c r="FQ53" s="372"/>
      <c r="FR53" s="372"/>
      <c r="FS53" s="372"/>
      <c r="FT53" s="372"/>
      <c r="FU53" s="372"/>
      <c r="FV53" s="372"/>
      <c r="FW53" s="372"/>
      <c r="FX53" s="372"/>
      <c r="FY53" s="372"/>
      <c r="FZ53" s="372"/>
      <c r="GA53" s="372"/>
      <c r="GB53" s="372"/>
      <c r="GC53" s="372"/>
      <c r="GD53" s="372"/>
      <c r="GE53" s="372"/>
      <c r="GF53" s="372"/>
      <c r="GG53" s="372"/>
      <c r="GH53" s="372"/>
      <c r="GI53" s="372"/>
      <c r="GJ53" s="372"/>
      <c r="GK53" s="372"/>
      <c r="GL53" s="372"/>
      <c r="GM53" s="372"/>
      <c r="GN53" s="372"/>
      <c r="GO53" s="372"/>
      <c r="GP53" s="372"/>
      <c r="GQ53" s="372"/>
      <c r="GR53" s="372"/>
      <c r="GS53" s="372"/>
      <c r="GT53" s="372"/>
      <c r="GU53" s="372"/>
      <c r="GV53" s="372"/>
      <c r="GW53" s="372"/>
      <c r="GX53" s="372"/>
      <c r="GY53" s="372"/>
      <c r="GZ53" s="372"/>
      <c r="HA53" s="372"/>
      <c r="HB53" s="372"/>
      <c r="HC53" s="372"/>
    </row>
    <row r="54" spans="1:211" s="373" customFormat="1" ht="15" hidden="1" customHeight="1" outlineLevel="1" x14ac:dyDescent="0.2">
      <c r="A54" s="366">
        <f>SWDATA!O39</f>
        <v>0</v>
      </c>
      <c r="B54" s="366">
        <f>SWDATA!M39</f>
        <v>0</v>
      </c>
      <c r="C54" s="351">
        <f>IF(AND(SWDATA!M39=1,SWDATA!Q39="promotions"),SWDATA!P39,0)</f>
        <v>0</v>
      </c>
      <c r="D54" s="367">
        <f>ROW(SWDATA!M39)</f>
        <v>39</v>
      </c>
      <c r="E54" s="368">
        <f t="shared" si="367"/>
        <v>0</v>
      </c>
      <c r="F54" s="369">
        <f t="shared" si="247"/>
        <v>1</v>
      </c>
      <c r="G54" s="366" t="str">
        <f t="shared" si="248"/>
        <v/>
      </c>
      <c r="H54" s="370"/>
      <c r="J54" s="238">
        <f t="shared" si="249"/>
        <v>0</v>
      </c>
      <c r="K54" s="239" t="str">
        <f t="shared" si="250"/>
        <v/>
      </c>
      <c r="L54" s="342"/>
      <c r="M54" s="345"/>
      <c r="N54" s="340" t="str">
        <f>IF(LEN(SWDATA!F39)=0,"",N53)</f>
        <v/>
      </c>
      <c r="O54" s="296" t="str">
        <f>IF(LEN(SWDATA!G39)=0,"",O53)</f>
        <v/>
      </c>
      <c r="P54" s="297" t="str">
        <f>IF(LEN(SWDATA!C39)=0,"",SWDATA!C39)</f>
        <v/>
      </c>
      <c r="Q54" s="312" t="str">
        <f t="shared" si="251"/>
        <v/>
      </c>
      <c r="R54" s="223" t="s">
        <v>261</v>
      </c>
      <c r="S54" s="224"/>
      <c r="T54" s="224"/>
      <c r="U54" s="264" t="s">
        <v>612</v>
      </c>
      <c r="V54" s="205" t="s">
        <v>221</v>
      </c>
      <c r="W54" s="266">
        <f>IF(OR(Is_Loading,LEN($A54)=0),"",SWDATA!P39)</f>
        <v>0</v>
      </c>
      <c r="X54" s="267">
        <f>IF(OR(Is_Loading,LEN($A54)=0),"",SWDATA!Q39)</f>
        <v>0</v>
      </c>
      <c r="Y54" s="267">
        <f>IF(OR(Is_Loading,LEN($A54)=0),"",SWDATA!R39)</f>
        <v>0</v>
      </c>
      <c r="Z54" s="266" t="str">
        <f t="shared" si="364"/>
        <v/>
      </c>
      <c r="AA54" s="266">
        <f>IF(OR(Is_Loading,LEN($A54)=0),"",SWDATA!T39)</f>
        <v>0</v>
      </c>
      <c r="AB54" s="267">
        <f>IF(OR(Is_Loading,LEN($A54)=0),"",SWDATA!U39)</f>
        <v>0</v>
      </c>
      <c r="AC54" s="267">
        <f>IF(OR(Is_Loading,LEN($A54)=0),"",SWDATA!V39)</f>
        <v>0</v>
      </c>
      <c r="AD54" s="266" t="str">
        <f t="shared" si="253"/>
        <v/>
      </c>
      <c r="AE54" s="266">
        <f>IF(OR(Is_Loading,LEN($A54)=0),"",SWDATA!X39)</f>
        <v>0</v>
      </c>
      <c r="AF54" s="267">
        <f>IF(OR(Is_Loading,LEN($A54)=0),"",SWDATA!Y39)</f>
        <v>0</v>
      </c>
      <c r="AG54" s="267">
        <f>IF(OR(Is_Loading,LEN($A54)=0),"",SWDATA!Z39)</f>
        <v>0</v>
      </c>
      <c r="AH54" s="266" t="str">
        <f t="shared" si="254"/>
        <v/>
      </c>
      <c r="AI54" s="266">
        <f>IF(OR(Is_Loading,LEN($A54)=0),"",SWDATA!AB39)</f>
        <v>0</v>
      </c>
      <c r="AJ54" s="267">
        <f>IF(OR(Is_Loading,LEN($A54)=0),"",SWDATA!AC39)</f>
        <v>0</v>
      </c>
      <c r="AK54" s="267">
        <f>IF(OR(Is_Loading,LEN($A54)=0),"",SWDATA!AD39)</f>
        <v>0</v>
      </c>
      <c r="AL54" s="266" t="str">
        <f t="shared" si="255"/>
        <v/>
      </c>
      <c r="AM54" s="266">
        <f>IF(OR(Is_Loading,LEN($A54)=0),"",SWDATA!AF39)</f>
        <v>0</v>
      </c>
      <c r="AN54" s="267">
        <f>IF(OR(Is_Loading,LEN($A54)=0),"",SWDATA!AG39)</f>
        <v>0</v>
      </c>
      <c r="AO54" s="323">
        <f>IF(OR(Is_Loading,LEN($A54)=0),"",SWDATA!AH39)</f>
        <v>0</v>
      </c>
      <c r="AP54" s="320" t="str">
        <f t="shared" si="256"/>
        <v/>
      </c>
      <c r="AQ54" s="266">
        <f>IF(OR(Is_Loading,LEN($A54)=0),"",SWDATA!AJ39)</f>
        <v>0</v>
      </c>
      <c r="AR54" s="267">
        <f>IF(OR(Is_Loading,LEN($A54)=0),"",SWDATA!AK39)</f>
        <v>0</v>
      </c>
      <c r="AS54" s="267">
        <f>IF(OR(Is_Loading,LEN($A54)=0),"",SWDATA!AL39)</f>
        <v>0</v>
      </c>
      <c r="AT54" s="266" t="str">
        <f t="shared" si="257"/>
        <v/>
      </c>
      <c r="AU54" s="266">
        <f>IF(OR(Is_Loading,LEN($A54)=0),"",SWDATA!AN39)</f>
        <v>0</v>
      </c>
      <c r="AV54" s="267">
        <f>IF(OR(Is_Loading,LEN($A54)=0),"",SWDATA!AO39)</f>
        <v>0</v>
      </c>
      <c r="AW54" s="267">
        <f>IF(OR(Is_Loading,LEN($A54)=0),"",SWDATA!AP39)</f>
        <v>0</v>
      </c>
      <c r="AX54" s="266" t="str">
        <f t="shared" si="258"/>
        <v/>
      </c>
      <c r="AY54" s="266">
        <f>IF(OR(Is_Loading,LEN($A54)=0),"",SWDATA!AR39)</f>
        <v>0</v>
      </c>
      <c r="AZ54" s="267">
        <f>IF(OR(Is_Loading,LEN($A54)=0),"",SWDATA!AS39)</f>
        <v>0</v>
      </c>
      <c r="BA54" s="267">
        <f>IF(OR(Is_Loading,LEN($A54)=0),"",SWDATA!AT39)</f>
        <v>0</v>
      </c>
      <c r="BB54" s="266" t="str">
        <f t="shared" si="259"/>
        <v/>
      </c>
      <c r="BC54" s="266">
        <f>IF(OR(Is_Loading,LEN($A54)=0),"",SWDATA!AV39)</f>
        <v>0</v>
      </c>
      <c r="BD54" s="267">
        <f>IF(OR(Is_Loading,LEN($A54)=0),"",SWDATA!AW39)</f>
        <v>0</v>
      </c>
      <c r="BE54" s="323">
        <f>IF(OR(Is_Loading,LEN($A54)=0),"",SWDATA!AX39)</f>
        <v>0</v>
      </c>
      <c r="BF54" s="320" t="str">
        <f t="shared" si="260"/>
        <v/>
      </c>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351"/>
      <c r="CO54" s="351"/>
      <c r="CP54" s="351"/>
      <c r="CQ54" s="351"/>
      <c r="CR54" s="351"/>
      <c r="CS54" s="351"/>
      <c r="CT54" s="351"/>
      <c r="CU54" s="351"/>
      <c r="CV54" s="351"/>
      <c r="CW54" s="351"/>
      <c r="CX54" s="351"/>
      <c r="CY54" s="351"/>
      <c r="CZ54" s="351"/>
      <c r="DA54" s="351"/>
      <c r="DB54" s="351"/>
      <c r="DC54" s="351"/>
      <c r="DD54" s="351"/>
      <c r="DE54" s="351"/>
      <c r="DF54" s="351"/>
      <c r="DG54" s="351"/>
      <c r="DH54" s="351"/>
      <c r="DI54" s="351"/>
      <c r="DJ54" s="351"/>
      <c r="DK54" s="351"/>
      <c r="DL54" s="351"/>
      <c r="DM54" s="351"/>
      <c r="DN54" s="351"/>
      <c r="DS54" s="372"/>
      <c r="DT54" s="374"/>
      <c r="DU54" s="375"/>
      <c r="DV54" s="375"/>
      <c r="DW54" s="375"/>
      <c r="DX54" s="375">
        <v>1</v>
      </c>
      <c r="DY54" s="375">
        <f t="shared" si="332"/>
        <v>0</v>
      </c>
      <c r="DZ54" s="375">
        <f t="shared" si="333"/>
        <v>0</v>
      </c>
      <c r="EA54" s="375">
        <f t="shared" si="334"/>
        <v>1</v>
      </c>
      <c r="EB54" s="375">
        <f t="shared" si="335"/>
        <v>0</v>
      </c>
      <c r="EC54" s="375">
        <f t="shared" si="336"/>
        <v>0</v>
      </c>
      <c r="ED54" s="375">
        <f t="shared" si="337"/>
        <v>1</v>
      </c>
      <c r="EE54" s="375">
        <f t="shared" si="338"/>
        <v>0</v>
      </c>
      <c r="EF54" s="375">
        <f t="shared" si="339"/>
        <v>0</v>
      </c>
      <c r="EG54" s="375">
        <f t="shared" si="340"/>
        <v>1</v>
      </c>
      <c r="EH54" s="375">
        <f t="shared" si="341"/>
        <v>0</v>
      </c>
      <c r="EI54" s="375">
        <f t="shared" si="342"/>
        <v>0</v>
      </c>
      <c r="EJ54" s="375">
        <f t="shared" si="343"/>
        <v>1</v>
      </c>
      <c r="EK54" s="375">
        <f t="shared" si="344"/>
        <v>0</v>
      </c>
      <c r="EL54" s="375">
        <f t="shared" si="345"/>
        <v>0</v>
      </c>
      <c r="EM54" s="375">
        <f t="shared" si="346"/>
        <v>1</v>
      </c>
      <c r="EN54" s="375">
        <f t="shared" si="347"/>
        <v>0</v>
      </c>
      <c r="EO54" s="375">
        <f t="shared" si="348"/>
        <v>0</v>
      </c>
      <c r="EP54" s="375">
        <f t="shared" si="349"/>
        <v>1</v>
      </c>
      <c r="EQ54" s="375">
        <f t="shared" si="350"/>
        <v>0</v>
      </c>
      <c r="ER54" s="375">
        <f t="shared" si="351"/>
        <v>0</v>
      </c>
      <c r="ES54" s="375">
        <f t="shared" si="352"/>
        <v>1</v>
      </c>
      <c r="ET54" s="375">
        <f t="shared" si="353"/>
        <v>0</v>
      </c>
      <c r="EU54" s="375">
        <f t="shared" si="354"/>
        <v>0</v>
      </c>
      <c r="EV54" s="375">
        <f t="shared" si="355"/>
        <v>1</v>
      </c>
      <c r="EW54" s="375">
        <f t="shared" si="356"/>
        <v>0</v>
      </c>
      <c r="EX54" s="375">
        <f t="shared" si="357"/>
        <v>0</v>
      </c>
      <c r="EY54" s="375">
        <f t="shared" si="358"/>
        <v>1</v>
      </c>
      <c r="EZ54" s="375">
        <f t="shared" si="359"/>
        <v>0</v>
      </c>
      <c r="FA54" s="375">
        <f t="shared" si="360"/>
        <v>0</v>
      </c>
      <c r="FB54" s="375">
        <f t="shared" si="361"/>
        <v>1</v>
      </c>
      <c r="FC54" s="375">
        <f t="shared" si="362"/>
        <v>0</v>
      </c>
      <c r="FD54" s="375">
        <f t="shared" si="363"/>
        <v>0</v>
      </c>
      <c r="FE54" s="376"/>
      <c r="FF54" s="372"/>
      <c r="FG54" s="372"/>
      <c r="FH54" s="372"/>
      <c r="FI54" s="372"/>
      <c r="FJ54" s="372"/>
      <c r="FK54" s="372"/>
      <c r="FL54" s="372"/>
      <c r="FM54" s="372"/>
      <c r="FN54" s="372"/>
      <c r="FO54" s="372"/>
      <c r="FP54" s="372"/>
      <c r="FQ54" s="372"/>
      <c r="FR54" s="372"/>
      <c r="FS54" s="372"/>
      <c r="FT54" s="372"/>
      <c r="FU54" s="372"/>
      <c r="FV54" s="372"/>
      <c r="FW54" s="372"/>
      <c r="FX54" s="372"/>
      <c r="FY54" s="372"/>
      <c r="FZ54" s="372"/>
      <c r="GA54" s="372"/>
      <c r="GB54" s="372"/>
      <c r="GC54" s="372"/>
      <c r="GD54" s="372"/>
      <c r="GE54" s="372"/>
      <c r="GF54" s="372"/>
      <c r="GG54" s="372"/>
      <c r="GH54" s="372"/>
      <c r="GI54" s="372"/>
      <c r="GJ54" s="372"/>
      <c r="GK54" s="372"/>
      <c r="GL54" s="372"/>
      <c r="GM54" s="372"/>
      <c r="GN54" s="372"/>
      <c r="GO54" s="372"/>
      <c r="GP54" s="372"/>
      <c r="GQ54" s="372"/>
      <c r="GR54" s="372"/>
      <c r="GS54" s="372"/>
      <c r="GT54" s="372"/>
      <c r="GU54" s="372"/>
      <c r="GV54" s="372"/>
      <c r="GW54" s="372"/>
      <c r="GX54" s="372"/>
      <c r="GY54" s="372"/>
      <c r="GZ54" s="372"/>
      <c r="HA54" s="372"/>
      <c r="HB54" s="372"/>
      <c r="HC54" s="372"/>
    </row>
    <row r="55" spans="1:211" s="373" customFormat="1" ht="15" hidden="1" customHeight="1" outlineLevel="1" x14ac:dyDescent="0.2">
      <c r="A55" s="366">
        <f>SWDATA!O40</f>
        <v>0</v>
      </c>
      <c r="B55" s="366">
        <f>SWDATA!M40</f>
        <v>0</v>
      </c>
      <c r="C55" s="351">
        <f>IF(AND(SWDATA!M40=1,SWDATA!Q40="promotions"),SWDATA!P40,0)</f>
        <v>0</v>
      </c>
      <c r="D55" s="367">
        <f>ROW(SWDATA!M40)</f>
        <v>40</v>
      </c>
      <c r="E55" s="368">
        <f t="shared" si="367"/>
        <v>0</v>
      </c>
      <c r="F55" s="369">
        <f t="shared" si="247"/>
        <v>1</v>
      </c>
      <c r="G55" s="366" t="str">
        <f t="shared" si="248"/>
        <v/>
      </c>
      <c r="H55" s="370"/>
      <c r="J55" s="238">
        <f t="shared" si="249"/>
        <v>0</v>
      </c>
      <c r="K55" s="239" t="str">
        <f t="shared" si="250"/>
        <v/>
      </c>
      <c r="L55" s="342"/>
      <c r="M55" s="345"/>
      <c r="N55" s="340" t="str">
        <f>IF(LEN(SWDATA!F40)=0,"",N54)</f>
        <v/>
      </c>
      <c r="O55" s="296" t="str">
        <f>IF(LEN(SWDATA!G40)=0,"",O54)</f>
        <v/>
      </c>
      <c r="P55" s="297" t="str">
        <f>IF(LEN(SWDATA!C40)=0,"",SWDATA!C40)</f>
        <v/>
      </c>
      <c r="Q55" s="312" t="str">
        <f t="shared" si="251"/>
        <v/>
      </c>
      <c r="R55" s="223" t="s">
        <v>261</v>
      </c>
      <c r="S55" s="224"/>
      <c r="T55" s="224"/>
      <c r="U55" s="264" t="s">
        <v>597</v>
      </c>
      <c r="V55" s="205" t="s">
        <v>221</v>
      </c>
      <c r="W55" s="266">
        <f>IF(OR(Is_Loading,LEN($A55)=0),"",SWDATA!P40)</f>
        <v>0</v>
      </c>
      <c r="X55" s="267">
        <f>IF(OR(Is_Loading,LEN($A55)=0),"",SWDATA!Q40)</f>
        <v>0</v>
      </c>
      <c r="Y55" s="267">
        <f>IF(OR(Is_Loading,LEN($A55)=0),"",SWDATA!R40)</f>
        <v>0</v>
      </c>
      <c r="Z55" s="266" t="str">
        <f t="shared" si="364"/>
        <v/>
      </c>
      <c r="AA55" s="266">
        <f>IF(OR(Is_Loading,LEN($A55)=0),"",SWDATA!T40)</f>
        <v>0</v>
      </c>
      <c r="AB55" s="267">
        <f>IF(OR(Is_Loading,LEN($A55)=0),"",SWDATA!U40)</f>
        <v>0</v>
      </c>
      <c r="AC55" s="267">
        <f>IF(OR(Is_Loading,LEN($A55)=0),"",SWDATA!V40)</f>
        <v>0</v>
      </c>
      <c r="AD55" s="266" t="str">
        <f t="shared" si="253"/>
        <v/>
      </c>
      <c r="AE55" s="266">
        <f>IF(OR(Is_Loading,LEN($A55)=0),"",SWDATA!X40)</f>
        <v>0</v>
      </c>
      <c r="AF55" s="267">
        <f>IF(OR(Is_Loading,LEN($A55)=0),"",SWDATA!Y40)</f>
        <v>0</v>
      </c>
      <c r="AG55" s="267">
        <f>IF(OR(Is_Loading,LEN($A55)=0),"",SWDATA!Z40)</f>
        <v>0</v>
      </c>
      <c r="AH55" s="266" t="str">
        <f t="shared" si="254"/>
        <v/>
      </c>
      <c r="AI55" s="266">
        <f>IF(OR(Is_Loading,LEN($A55)=0),"",SWDATA!AB40)</f>
        <v>0</v>
      </c>
      <c r="AJ55" s="267">
        <f>IF(OR(Is_Loading,LEN($A55)=0),"",SWDATA!AC40)</f>
        <v>0</v>
      </c>
      <c r="AK55" s="267">
        <f>IF(OR(Is_Loading,LEN($A55)=0),"",SWDATA!AD40)</f>
        <v>0</v>
      </c>
      <c r="AL55" s="266" t="str">
        <f t="shared" si="255"/>
        <v/>
      </c>
      <c r="AM55" s="266">
        <f>IF(OR(Is_Loading,LEN($A55)=0),"",SWDATA!AF40)</f>
        <v>0</v>
      </c>
      <c r="AN55" s="267">
        <f>IF(OR(Is_Loading,LEN($A55)=0),"",SWDATA!AG40)</f>
        <v>0</v>
      </c>
      <c r="AO55" s="323">
        <f>IF(OR(Is_Loading,LEN($A55)=0),"",SWDATA!AH40)</f>
        <v>0</v>
      </c>
      <c r="AP55" s="320" t="str">
        <f t="shared" si="256"/>
        <v/>
      </c>
      <c r="AQ55" s="266">
        <f>IF(OR(Is_Loading,LEN($A55)=0),"",SWDATA!AJ40)</f>
        <v>0</v>
      </c>
      <c r="AR55" s="267">
        <f>IF(OR(Is_Loading,LEN($A55)=0),"",SWDATA!AK40)</f>
        <v>0</v>
      </c>
      <c r="AS55" s="267">
        <f>IF(OR(Is_Loading,LEN($A55)=0),"",SWDATA!AL40)</f>
        <v>0</v>
      </c>
      <c r="AT55" s="266" t="str">
        <f t="shared" si="257"/>
        <v/>
      </c>
      <c r="AU55" s="266">
        <f>IF(OR(Is_Loading,LEN($A55)=0),"",SWDATA!AN40)</f>
        <v>0</v>
      </c>
      <c r="AV55" s="267">
        <f>IF(OR(Is_Loading,LEN($A55)=0),"",SWDATA!AO40)</f>
        <v>0</v>
      </c>
      <c r="AW55" s="267">
        <f>IF(OR(Is_Loading,LEN($A55)=0),"",SWDATA!AP40)</f>
        <v>0</v>
      </c>
      <c r="AX55" s="266" t="str">
        <f t="shared" si="258"/>
        <v/>
      </c>
      <c r="AY55" s="266">
        <f>IF(OR(Is_Loading,LEN($A55)=0),"",SWDATA!AR40)</f>
        <v>0</v>
      </c>
      <c r="AZ55" s="267">
        <f>IF(OR(Is_Loading,LEN($A55)=0),"",SWDATA!AS40)</f>
        <v>0</v>
      </c>
      <c r="BA55" s="267">
        <f>IF(OR(Is_Loading,LEN($A55)=0),"",SWDATA!AT40)</f>
        <v>0</v>
      </c>
      <c r="BB55" s="266" t="str">
        <f t="shared" si="259"/>
        <v/>
      </c>
      <c r="BC55" s="266">
        <f>IF(OR(Is_Loading,LEN($A55)=0),"",SWDATA!AV40)</f>
        <v>0</v>
      </c>
      <c r="BD55" s="267">
        <f>IF(OR(Is_Loading,LEN($A55)=0),"",SWDATA!AW40)</f>
        <v>0</v>
      </c>
      <c r="BE55" s="323">
        <f>IF(OR(Is_Loading,LEN($A55)=0),"",SWDATA!AX40)</f>
        <v>0</v>
      </c>
      <c r="BF55" s="320" t="str">
        <f t="shared" si="260"/>
        <v/>
      </c>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351"/>
      <c r="CO55" s="351"/>
      <c r="CP55" s="351"/>
      <c r="CQ55" s="351"/>
      <c r="CR55" s="351"/>
      <c r="CS55" s="351"/>
      <c r="CT55" s="351"/>
      <c r="CU55" s="351"/>
      <c r="CV55" s="351"/>
      <c r="CW55" s="351"/>
      <c r="CX55" s="351"/>
      <c r="CY55" s="351"/>
      <c r="CZ55" s="351"/>
      <c r="DA55" s="351"/>
      <c r="DB55" s="351"/>
      <c r="DC55" s="351"/>
      <c r="DD55" s="351"/>
      <c r="DE55" s="351"/>
      <c r="DF55" s="351"/>
      <c r="DG55" s="351"/>
      <c r="DH55" s="351"/>
      <c r="DI55" s="351"/>
      <c r="DJ55" s="351"/>
      <c r="DK55" s="351"/>
      <c r="DL55" s="351"/>
      <c r="DM55" s="351"/>
      <c r="DN55" s="351"/>
      <c r="DS55" s="372"/>
      <c r="DT55" s="374"/>
      <c r="DU55" s="375"/>
      <c r="DV55" s="375"/>
      <c r="DW55" s="375"/>
      <c r="DX55" s="375">
        <v>1</v>
      </c>
      <c r="DY55" s="375">
        <f t="shared" si="332"/>
        <v>0</v>
      </c>
      <c r="DZ55" s="375">
        <f t="shared" si="333"/>
        <v>0</v>
      </c>
      <c r="EA55" s="375">
        <f t="shared" si="334"/>
        <v>1</v>
      </c>
      <c r="EB55" s="375">
        <f t="shared" si="335"/>
        <v>0</v>
      </c>
      <c r="EC55" s="375">
        <f t="shared" si="336"/>
        <v>0</v>
      </c>
      <c r="ED55" s="375">
        <f t="shared" si="337"/>
        <v>1</v>
      </c>
      <c r="EE55" s="375">
        <f t="shared" si="338"/>
        <v>0</v>
      </c>
      <c r="EF55" s="375">
        <f t="shared" si="339"/>
        <v>0</v>
      </c>
      <c r="EG55" s="375">
        <f t="shared" si="340"/>
        <v>1</v>
      </c>
      <c r="EH55" s="375">
        <f t="shared" si="341"/>
        <v>0</v>
      </c>
      <c r="EI55" s="375">
        <f t="shared" si="342"/>
        <v>0</v>
      </c>
      <c r="EJ55" s="375">
        <f t="shared" si="343"/>
        <v>1</v>
      </c>
      <c r="EK55" s="375">
        <f t="shared" si="344"/>
        <v>0</v>
      </c>
      <c r="EL55" s="375">
        <f t="shared" si="345"/>
        <v>0</v>
      </c>
      <c r="EM55" s="375">
        <f t="shared" si="346"/>
        <v>1</v>
      </c>
      <c r="EN55" s="375">
        <f t="shared" si="347"/>
        <v>0</v>
      </c>
      <c r="EO55" s="375">
        <f t="shared" si="348"/>
        <v>0</v>
      </c>
      <c r="EP55" s="375">
        <f t="shared" si="349"/>
        <v>1</v>
      </c>
      <c r="EQ55" s="375">
        <f t="shared" si="350"/>
        <v>0</v>
      </c>
      <c r="ER55" s="375">
        <f t="shared" si="351"/>
        <v>0</v>
      </c>
      <c r="ES55" s="375">
        <f t="shared" si="352"/>
        <v>1</v>
      </c>
      <c r="ET55" s="375">
        <f t="shared" si="353"/>
        <v>0</v>
      </c>
      <c r="EU55" s="375">
        <f t="shared" si="354"/>
        <v>0</v>
      </c>
      <c r="EV55" s="375">
        <f t="shared" si="355"/>
        <v>1</v>
      </c>
      <c r="EW55" s="375">
        <f t="shared" si="356"/>
        <v>0</v>
      </c>
      <c r="EX55" s="375">
        <f t="shared" si="357"/>
        <v>0</v>
      </c>
      <c r="EY55" s="375">
        <f t="shared" si="358"/>
        <v>1</v>
      </c>
      <c r="EZ55" s="375">
        <f t="shared" si="359"/>
        <v>0</v>
      </c>
      <c r="FA55" s="375">
        <f t="shared" si="360"/>
        <v>0</v>
      </c>
      <c r="FB55" s="375">
        <f t="shared" si="361"/>
        <v>1</v>
      </c>
      <c r="FC55" s="375">
        <f t="shared" si="362"/>
        <v>0</v>
      </c>
      <c r="FD55" s="375">
        <f t="shared" si="363"/>
        <v>0</v>
      </c>
      <c r="FE55" s="376"/>
      <c r="FF55" s="372"/>
      <c r="FG55" s="372"/>
      <c r="FH55" s="372"/>
      <c r="FI55" s="372"/>
      <c r="FJ55" s="372"/>
      <c r="FK55" s="372"/>
      <c r="FL55" s="372"/>
      <c r="FM55" s="372"/>
      <c r="FN55" s="372"/>
      <c r="FO55" s="372"/>
      <c r="FP55" s="372"/>
      <c r="FQ55" s="372"/>
      <c r="FR55" s="372"/>
      <c r="FS55" s="372"/>
      <c r="FT55" s="372"/>
      <c r="FU55" s="372"/>
      <c r="FV55" s="372"/>
      <c r="FW55" s="372"/>
      <c r="FX55" s="372"/>
      <c r="FY55" s="372"/>
      <c r="FZ55" s="372"/>
      <c r="GA55" s="372"/>
      <c r="GB55" s="372"/>
      <c r="GC55" s="372"/>
      <c r="GD55" s="372"/>
      <c r="GE55" s="372"/>
      <c r="GF55" s="372"/>
      <c r="GG55" s="372"/>
      <c r="GH55" s="372"/>
      <c r="GI55" s="372"/>
      <c r="GJ55" s="372"/>
      <c r="GK55" s="372"/>
      <c r="GL55" s="372"/>
      <c r="GM55" s="372"/>
      <c r="GN55" s="372"/>
      <c r="GO55" s="372"/>
      <c r="GP55" s="372"/>
      <c r="GQ55" s="372"/>
      <c r="GR55" s="372"/>
      <c r="GS55" s="372"/>
      <c r="GT55" s="372"/>
      <c r="GU55" s="372"/>
      <c r="GV55" s="372"/>
      <c r="GW55" s="372"/>
      <c r="GX55" s="372"/>
      <c r="GY55" s="372"/>
      <c r="GZ55" s="372"/>
      <c r="HA55" s="372"/>
      <c r="HB55" s="372"/>
      <c r="HC55" s="372"/>
    </row>
    <row r="56" spans="1:211" s="373" customFormat="1" ht="15" hidden="1" customHeight="1" outlineLevel="1" x14ac:dyDescent="0.2">
      <c r="A56" s="366">
        <f>SWDATA!O41</f>
        <v>0</v>
      </c>
      <c r="B56" s="366">
        <f>SWDATA!M41</f>
        <v>0</v>
      </c>
      <c r="C56" s="351">
        <f>IF(AND(SWDATA!M41=1,SWDATA!Q41="promotions"),SWDATA!P41,0)</f>
        <v>0</v>
      </c>
      <c r="D56" s="367">
        <f>ROW(SWDATA!M41)</f>
        <v>41</v>
      </c>
      <c r="E56" s="368">
        <f t="shared" si="367"/>
        <v>0</v>
      </c>
      <c r="F56" s="369">
        <f t="shared" si="247"/>
        <v>1</v>
      </c>
      <c r="G56" s="366" t="str">
        <f t="shared" si="248"/>
        <v/>
      </c>
      <c r="H56" s="370"/>
      <c r="J56" s="238">
        <f t="shared" si="249"/>
        <v>0</v>
      </c>
      <c r="K56" s="239" t="str">
        <f t="shared" si="250"/>
        <v/>
      </c>
      <c r="L56" s="342"/>
      <c r="M56" s="345"/>
      <c r="N56" s="340" t="str">
        <f>IF(LEN(SWDATA!F41)=0,"",N55)</f>
        <v/>
      </c>
      <c r="O56" s="296" t="str">
        <f>IF(LEN(SWDATA!G41)=0,"",O55)</f>
        <v/>
      </c>
      <c r="P56" s="297" t="str">
        <f>IF(LEN(SWDATA!C41)=0,"",SWDATA!C41)</f>
        <v/>
      </c>
      <c r="Q56" s="312" t="str">
        <f t="shared" si="251"/>
        <v/>
      </c>
      <c r="R56" s="223" t="s">
        <v>261</v>
      </c>
      <c r="S56" s="224"/>
      <c r="T56" s="224"/>
      <c r="U56" s="264" t="s">
        <v>599</v>
      </c>
      <c r="V56" s="205" t="s">
        <v>221</v>
      </c>
      <c r="W56" s="266">
        <f>IF(OR(Is_Loading,LEN($A56)=0),"",SWDATA!P41)</f>
        <v>0</v>
      </c>
      <c r="X56" s="267">
        <f>IF(OR(Is_Loading,LEN($A56)=0),"",SWDATA!Q41)</f>
        <v>0</v>
      </c>
      <c r="Y56" s="267">
        <f>IF(OR(Is_Loading,LEN($A56)=0),"",SWDATA!R41)</f>
        <v>0</v>
      </c>
      <c r="Z56" s="266" t="str">
        <f t="shared" si="364"/>
        <v/>
      </c>
      <c r="AA56" s="266">
        <f>IF(OR(Is_Loading,LEN($A56)=0),"",SWDATA!T41)</f>
        <v>0</v>
      </c>
      <c r="AB56" s="267">
        <f>IF(OR(Is_Loading,LEN($A56)=0),"",SWDATA!U41)</f>
        <v>0</v>
      </c>
      <c r="AC56" s="267">
        <f>IF(OR(Is_Loading,LEN($A56)=0),"",SWDATA!V41)</f>
        <v>0</v>
      </c>
      <c r="AD56" s="266" t="str">
        <f t="shared" si="253"/>
        <v/>
      </c>
      <c r="AE56" s="266">
        <f>IF(OR(Is_Loading,LEN($A56)=0),"",SWDATA!X41)</f>
        <v>0</v>
      </c>
      <c r="AF56" s="267">
        <f>IF(OR(Is_Loading,LEN($A56)=0),"",SWDATA!Y41)</f>
        <v>0</v>
      </c>
      <c r="AG56" s="267">
        <f>IF(OR(Is_Loading,LEN($A56)=0),"",SWDATA!Z41)</f>
        <v>0</v>
      </c>
      <c r="AH56" s="266" t="str">
        <f t="shared" si="254"/>
        <v/>
      </c>
      <c r="AI56" s="266">
        <f>IF(OR(Is_Loading,LEN($A56)=0),"",SWDATA!AB41)</f>
        <v>0</v>
      </c>
      <c r="AJ56" s="267">
        <f>IF(OR(Is_Loading,LEN($A56)=0),"",SWDATA!AC41)</f>
        <v>0</v>
      </c>
      <c r="AK56" s="267">
        <f>IF(OR(Is_Loading,LEN($A56)=0),"",SWDATA!AD41)</f>
        <v>0</v>
      </c>
      <c r="AL56" s="266" t="str">
        <f t="shared" si="255"/>
        <v/>
      </c>
      <c r="AM56" s="266">
        <f>IF(OR(Is_Loading,LEN($A56)=0),"",SWDATA!AF41)</f>
        <v>0</v>
      </c>
      <c r="AN56" s="267">
        <f>IF(OR(Is_Loading,LEN($A56)=0),"",SWDATA!AG41)</f>
        <v>0</v>
      </c>
      <c r="AO56" s="323">
        <f>IF(OR(Is_Loading,LEN($A56)=0),"",SWDATA!AH41)</f>
        <v>0</v>
      </c>
      <c r="AP56" s="320" t="str">
        <f t="shared" si="256"/>
        <v/>
      </c>
      <c r="AQ56" s="266">
        <f>IF(OR(Is_Loading,LEN($A56)=0),"",SWDATA!AJ41)</f>
        <v>0</v>
      </c>
      <c r="AR56" s="267">
        <f>IF(OR(Is_Loading,LEN($A56)=0),"",SWDATA!AK41)</f>
        <v>0</v>
      </c>
      <c r="AS56" s="267">
        <f>IF(OR(Is_Loading,LEN($A56)=0),"",SWDATA!AL41)</f>
        <v>0</v>
      </c>
      <c r="AT56" s="266" t="str">
        <f t="shared" si="257"/>
        <v/>
      </c>
      <c r="AU56" s="266">
        <f>IF(OR(Is_Loading,LEN($A56)=0),"",SWDATA!AN41)</f>
        <v>0</v>
      </c>
      <c r="AV56" s="267">
        <f>IF(OR(Is_Loading,LEN($A56)=0),"",SWDATA!AO41)</f>
        <v>0</v>
      </c>
      <c r="AW56" s="267">
        <f>IF(OR(Is_Loading,LEN($A56)=0),"",SWDATA!AP41)</f>
        <v>0</v>
      </c>
      <c r="AX56" s="266" t="str">
        <f t="shared" si="258"/>
        <v/>
      </c>
      <c r="AY56" s="266">
        <f>IF(OR(Is_Loading,LEN($A56)=0),"",SWDATA!AR41)</f>
        <v>0</v>
      </c>
      <c r="AZ56" s="267">
        <f>IF(OR(Is_Loading,LEN($A56)=0),"",SWDATA!AS41)</f>
        <v>0</v>
      </c>
      <c r="BA56" s="267">
        <f>IF(OR(Is_Loading,LEN($A56)=0),"",SWDATA!AT41)</f>
        <v>0</v>
      </c>
      <c r="BB56" s="266" t="str">
        <f t="shared" si="259"/>
        <v/>
      </c>
      <c r="BC56" s="266">
        <f>IF(OR(Is_Loading,LEN($A56)=0),"",SWDATA!AV41)</f>
        <v>0</v>
      </c>
      <c r="BD56" s="267">
        <f>IF(OR(Is_Loading,LEN($A56)=0),"",SWDATA!AW41)</f>
        <v>0</v>
      </c>
      <c r="BE56" s="323">
        <f>IF(OR(Is_Loading,LEN($A56)=0),"",SWDATA!AX41)</f>
        <v>0</v>
      </c>
      <c r="BF56" s="320" t="str">
        <f t="shared" si="260"/>
        <v/>
      </c>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351"/>
      <c r="CO56" s="351"/>
      <c r="CP56" s="351"/>
      <c r="CQ56" s="351"/>
      <c r="CR56" s="351"/>
      <c r="CS56" s="351"/>
      <c r="CT56" s="351"/>
      <c r="CU56" s="351"/>
      <c r="CV56" s="351"/>
      <c r="CW56" s="351"/>
      <c r="CX56" s="351"/>
      <c r="CY56" s="351"/>
      <c r="CZ56" s="351"/>
      <c r="DA56" s="351"/>
      <c r="DB56" s="351"/>
      <c r="DC56" s="351"/>
      <c r="DD56" s="351"/>
      <c r="DE56" s="351"/>
      <c r="DF56" s="351"/>
      <c r="DG56" s="351"/>
      <c r="DH56" s="351"/>
      <c r="DI56" s="351"/>
      <c r="DJ56" s="351"/>
      <c r="DK56" s="351"/>
      <c r="DL56" s="351"/>
      <c r="DM56" s="351"/>
      <c r="DN56" s="351"/>
      <c r="DS56" s="372"/>
      <c r="DT56" s="374"/>
      <c r="DU56" s="375"/>
      <c r="DV56" s="375"/>
      <c r="DW56" s="375"/>
      <c r="DX56" s="375">
        <v>1</v>
      </c>
      <c r="DY56" s="375">
        <f t="shared" si="332"/>
        <v>0</v>
      </c>
      <c r="DZ56" s="375">
        <f t="shared" si="333"/>
        <v>0</v>
      </c>
      <c r="EA56" s="375">
        <f t="shared" si="334"/>
        <v>1</v>
      </c>
      <c r="EB56" s="375">
        <f t="shared" si="335"/>
        <v>0</v>
      </c>
      <c r="EC56" s="375">
        <f t="shared" si="336"/>
        <v>0</v>
      </c>
      <c r="ED56" s="375">
        <f t="shared" si="337"/>
        <v>1</v>
      </c>
      <c r="EE56" s="375">
        <f t="shared" si="338"/>
        <v>0</v>
      </c>
      <c r="EF56" s="375">
        <f t="shared" si="339"/>
        <v>0</v>
      </c>
      <c r="EG56" s="375">
        <f t="shared" si="340"/>
        <v>1</v>
      </c>
      <c r="EH56" s="375">
        <f t="shared" si="341"/>
        <v>0</v>
      </c>
      <c r="EI56" s="375">
        <f t="shared" si="342"/>
        <v>0</v>
      </c>
      <c r="EJ56" s="375">
        <f t="shared" si="343"/>
        <v>1</v>
      </c>
      <c r="EK56" s="375">
        <f t="shared" si="344"/>
        <v>0</v>
      </c>
      <c r="EL56" s="375">
        <f t="shared" si="345"/>
        <v>0</v>
      </c>
      <c r="EM56" s="375">
        <f t="shared" si="346"/>
        <v>1</v>
      </c>
      <c r="EN56" s="375">
        <f t="shared" si="347"/>
        <v>0</v>
      </c>
      <c r="EO56" s="375">
        <f t="shared" si="348"/>
        <v>0</v>
      </c>
      <c r="EP56" s="375">
        <f t="shared" si="349"/>
        <v>1</v>
      </c>
      <c r="EQ56" s="375">
        <f t="shared" si="350"/>
        <v>0</v>
      </c>
      <c r="ER56" s="375">
        <f t="shared" si="351"/>
        <v>0</v>
      </c>
      <c r="ES56" s="375">
        <f t="shared" si="352"/>
        <v>1</v>
      </c>
      <c r="ET56" s="375">
        <f t="shared" si="353"/>
        <v>0</v>
      </c>
      <c r="EU56" s="375">
        <f t="shared" si="354"/>
        <v>0</v>
      </c>
      <c r="EV56" s="375">
        <f t="shared" si="355"/>
        <v>1</v>
      </c>
      <c r="EW56" s="375">
        <f t="shared" si="356"/>
        <v>0</v>
      </c>
      <c r="EX56" s="375">
        <f t="shared" si="357"/>
        <v>0</v>
      </c>
      <c r="EY56" s="375">
        <f t="shared" si="358"/>
        <v>1</v>
      </c>
      <c r="EZ56" s="375">
        <f t="shared" si="359"/>
        <v>0</v>
      </c>
      <c r="FA56" s="375">
        <f t="shared" si="360"/>
        <v>0</v>
      </c>
      <c r="FB56" s="375">
        <f t="shared" si="361"/>
        <v>1</v>
      </c>
      <c r="FC56" s="375">
        <f t="shared" si="362"/>
        <v>0</v>
      </c>
      <c r="FD56" s="375">
        <f t="shared" si="363"/>
        <v>0</v>
      </c>
      <c r="FE56" s="376"/>
      <c r="FF56" s="372"/>
      <c r="FG56" s="372"/>
      <c r="FH56" s="372"/>
      <c r="FI56" s="372"/>
      <c r="FJ56" s="372"/>
      <c r="FK56" s="372"/>
      <c r="FL56" s="372"/>
      <c r="FM56" s="372"/>
      <c r="FN56" s="372"/>
      <c r="FO56" s="372"/>
      <c r="FP56" s="372"/>
      <c r="FQ56" s="372"/>
      <c r="FR56" s="372"/>
      <c r="FS56" s="372"/>
      <c r="FT56" s="372"/>
      <c r="FU56" s="372"/>
      <c r="FV56" s="372"/>
      <c r="FW56" s="372"/>
      <c r="FX56" s="372"/>
      <c r="FY56" s="372"/>
      <c r="FZ56" s="372"/>
      <c r="GA56" s="372"/>
      <c r="GB56" s="372"/>
      <c r="GC56" s="372"/>
      <c r="GD56" s="372"/>
      <c r="GE56" s="372"/>
      <c r="GF56" s="372"/>
      <c r="GG56" s="372"/>
      <c r="GH56" s="372"/>
      <c r="GI56" s="372"/>
      <c r="GJ56" s="372"/>
      <c r="GK56" s="372"/>
      <c r="GL56" s="372"/>
      <c r="GM56" s="372"/>
      <c r="GN56" s="372"/>
      <c r="GO56" s="372"/>
      <c r="GP56" s="372"/>
      <c r="GQ56" s="372"/>
      <c r="GR56" s="372"/>
      <c r="GS56" s="372"/>
      <c r="GT56" s="372"/>
      <c r="GU56" s="372"/>
      <c r="GV56" s="372"/>
      <c r="GW56" s="372"/>
      <c r="GX56" s="372"/>
      <c r="GY56" s="372"/>
      <c r="GZ56" s="372"/>
      <c r="HA56" s="372"/>
      <c r="HB56" s="372"/>
      <c r="HC56" s="372"/>
    </row>
    <row r="57" spans="1:211" s="373" customFormat="1" ht="15" hidden="1" customHeight="1" outlineLevel="1" x14ac:dyDescent="0.2">
      <c r="A57" s="366">
        <f>SWDATA!O42</f>
        <v>0</v>
      </c>
      <c r="B57" s="366">
        <f>SWDATA!M42</f>
        <v>0</v>
      </c>
      <c r="C57" s="351">
        <f>IF(AND(SWDATA!M42=1,SWDATA!Q42="promotions"),SWDATA!P42,0)</f>
        <v>0</v>
      </c>
      <c r="D57" s="367">
        <f>ROW(SWDATA!M42)</f>
        <v>42</v>
      </c>
      <c r="E57" s="368">
        <f t="shared" si="367"/>
        <v>0</v>
      </c>
      <c r="F57" s="369">
        <f t="shared" si="247"/>
        <v>1</v>
      </c>
      <c r="G57" s="366" t="str">
        <f t="shared" si="248"/>
        <v/>
      </c>
      <c r="H57" s="370"/>
      <c r="J57" s="238">
        <f t="shared" si="249"/>
        <v>0</v>
      </c>
      <c r="K57" s="239" t="str">
        <f t="shared" si="250"/>
        <v/>
      </c>
      <c r="L57" s="342"/>
      <c r="M57" s="345"/>
      <c r="N57" s="340" t="str">
        <f>IF(LEN(SWDATA!F42)=0,"",N56)</f>
        <v/>
      </c>
      <c r="O57" s="296" t="str">
        <f>IF(LEN(SWDATA!G42)=0,"",O56)</f>
        <v/>
      </c>
      <c r="P57" s="297" t="str">
        <f>IF(LEN(SWDATA!C42)=0,"",SWDATA!C42)</f>
        <v/>
      </c>
      <c r="Q57" s="312" t="str">
        <f t="shared" si="251"/>
        <v/>
      </c>
      <c r="R57" s="223" t="s">
        <v>261</v>
      </c>
      <c r="S57" s="224"/>
      <c r="T57" s="224"/>
      <c r="U57" s="264" t="s">
        <v>600</v>
      </c>
      <c r="V57" s="205" t="s">
        <v>221</v>
      </c>
      <c r="W57" s="266">
        <f>IF(OR(Is_Loading,LEN($A57)=0),"",SWDATA!P42)</f>
        <v>0</v>
      </c>
      <c r="X57" s="267">
        <f>IF(OR(Is_Loading,LEN($A57)=0),"",SWDATA!Q42)</f>
        <v>0</v>
      </c>
      <c r="Y57" s="267">
        <f>IF(OR(Is_Loading,LEN($A57)=0),"",SWDATA!R42)</f>
        <v>0</v>
      </c>
      <c r="Z57" s="266" t="str">
        <f t="shared" si="364"/>
        <v/>
      </c>
      <c r="AA57" s="266">
        <f>IF(OR(Is_Loading,LEN($A57)=0),"",SWDATA!T42)</f>
        <v>0</v>
      </c>
      <c r="AB57" s="267">
        <f>IF(OR(Is_Loading,LEN($A57)=0),"",SWDATA!U42)</f>
        <v>0</v>
      </c>
      <c r="AC57" s="267">
        <f>IF(OR(Is_Loading,LEN($A57)=0),"",SWDATA!V42)</f>
        <v>0</v>
      </c>
      <c r="AD57" s="266" t="str">
        <f t="shared" si="253"/>
        <v/>
      </c>
      <c r="AE57" s="266">
        <f>IF(OR(Is_Loading,LEN($A57)=0),"",SWDATA!X42)</f>
        <v>0</v>
      </c>
      <c r="AF57" s="267">
        <f>IF(OR(Is_Loading,LEN($A57)=0),"",SWDATA!Y42)</f>
        <v>0</v>
      </c>
      <c r="AG57" s="267">
        <f>IF(OR(Is_Loading,LEN($A57)=0),"",SWDATA!Z42)</f>
        <v>0</v>
      </c>
      <c r="AH57" s="266" t="str">
        <f t="shared" si="254"/>
        <v/>
      </c>
      <c r="AI57" s="266">
        <f>IF(OR(Is_Loading,LEN($A57)=0),"",SWDATA!AB42)</f>
        <v>0</v>
      </c>
      <c r="AJ57" s="267">
        <f>IF(OR(Is_Loading,LEN($A57)=0),"",SWDATA!AC42)</f>
        <v>0</v>
      </c>
      <c r="AK57" s="267">
        <f>IF(OR(Is_Loading,LEN($A57)=0),"",SWDATA!AD42)</f>
        <v>0</v>
      </c>
      <c r="AL57" s="266" t="str">
        <f t="shared" si="255"/>
        <v/>
      </c>
      <c r="AM57" s="266">
        <f>IF(OR(Is_Loading,LEN($A57)=0),"",SWDATA!AF42)</f>
        <v>0</v>
      </c>
      <c r="AN57" s="267">
        <f>IF(OR(Is_Loading,LEN($A57)=0),"",SWDATA!AG42)</f>
        <v>0</v>
      </c>
      <c r="AO57" s="323">
        <f>IF(OR(Is_Loading,LEN($A57)=0),"",SWDATA!AH42)</f>
        <v>0</v>
      </c>
      <c r="AP57" s="320" t="str">
        <f t="shared" si="256"/>
        <v/>
      </c>
      <c r="AQ57" s="266">
        <f>IF(OR(Is_Loading,LEN($A57)=0),"",SWDATA!AJ42)</f>
        <v>0</v>
      </c>
      <c r="AR57" s="267">
        <f>IF(OR(Is_Loading,LEN($A57)=0),"",SWDATA!AK42)</f>
        <v>0</v>
      </c>
      <c r="AS57" s="267">
        <f>IF(OR(Is_Loading,LEN($A57)=0),"",SWDATA!AL42)</f>
        <v>0</v>
      </c>
      <c r="AT57" s="266" t="str">
        <f t="shared" si="257"/>
        <v/>
      </c>
      <c r="AU57" s="266">
        <f>IF(OR(Is_Loading,LEN($A57)=0),"",SWDATA!AN42)</f>
        <v>0</v>
      </c>
      <c r="AV57" s="267">
        <f>IF(OR(Is_Loading,LEN($A57)=0),"",SWDATA!AO42)</f>
        <v>0</v>
      </c>
      <c r="AW57" s="267">
        <f>IF(OR(Is_Loading,LEN($A57)=0),"",SWDATA!AP42)</f>
        <v>0</v>
      </c>
      <c r="AX57" s="266" t="str">
        <f t="shared" si="258"/>
        <v/>
      </c>
      <c r="AY57" s="266">
        <f>IF(OR(Is_Loading,LEN($A57)=0),"",SWDATA!AR42)</f>
        <v>0</v>
      </c>
      <c r="AZ57" s="267">
        <f>IF(OR(Is_Loading,LEN($A57)=0),"",SWDATA!AS42)</f>
        <v>0</v>
      </c>
      <c r="BA57" s="267">
        <f>IF(OR(Is_Loading,LEN($A57)=0),"",SWDATA!AT42)</f>
        <v>0</v>
      </c>
      <c r="BB57" s="266" t="str">
        <f t="shared" si="259"/>
        <v/>
      </c>
      <c r="BC57" s="266">
        <f>IF(OR(Is_Loading,LEN($A57)=0),"",SWDATA!AV42)</f>
        <v>0</v>
      </c>
      <c r="BD57" s="267">
        <f>IF(OR(Is_Loading,LEN($A57)=0),"",SWDATA!AW42)</f>
        <v>0</v>
      </c>
      <c r="BE57" s="323">
        <f>IF(OR(Is_Loading,LEN($A57)=0),"",SWDATA!AX42)</f>
        <v>0</v>
      </c>
      <c r="BF57" s="320" t="str">
        <f t="shared" si="260"/>
        <v/>
      </c>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351"/>
      <c r="CO57" s="351"/>
      <c r="CP57" s="351"/>
      <c r="CQ57" s="351"/>
      <c r="CR57" s="351"/>
      <c r="CS57" s="351"/>
      <c r="CT57" s="351"/>
      <c r="CU57" s="351"/>
      <c r="CV57" s="351"/>
      <c r="CW57" s="351"/>
      <c r="CX57" s="351"/>
      <c r="CY57" s="351"/>
      <c r="CZ57" s="351"/>
      <c r="DA57" s="351"/>
      <c r="DB57" s="351"/>
      <c r="DC57" s="351"/>
      <c r="DD57" s="351"/>
      <c r="DE57" s="351"/>
      <c r="DF57" s="351"/>
      <c r="DG57" s="351"/>
      <c r="DH57" s="351"/>
      <c r="DI57" s="351"/>
      <c r="DJ57" s="351"/>
      <c r="DK57" s="351"/>
      <c r="DL57" s="351"/>
      <c r="DM57" s="351"/>
      <c r="DN57" s="351"/>
      <c r="DS57" s="372"/>
      <c r="DT57" s="374"/>
      <c r="DU57" s="375"/>
      <c r="DV57" s="375"/>
      <c r="DW57" s="375"/>
      <c r="DX57" s="375">
        <v>1</v>
      </c>
      <c r="DY57" s="375">
        <f t="shared" si="332"/>
        <v>0</v>
      </c>
      <c r="DZ57" s="375">
        <f t="shared" si="333"/>
        <v>0</v>
      </c>
      <c r="EA57" s="375">
        <f t="shared" si="334"/>
        <v>1</v>
      </c>
      <c r="EB57" s="375">
        <f t="shared" si="335"/>
        <v>0</v>
      </c>
      <c r="EC57" s="375">
        <f t="shared" si="336"/>
        <v>0</v>
      </c>
      <c r="ED57" s="375">
        <f t="shared" si="337"/>
        <v>1</v>
      </c>
      <c r="EE57" s="375">
        <f t="shared" si="338"/>
        <v>0</v>
      </c>
      <c r="EF57" s="375">
        <f t="shared" si="339"/>
        <v>0</v>
      </c>
      <c r="EG57" s="375">
        <f t="shared" si="340"/>
        <v>1</v>
      </c>
      <c r="EH57" s="375">
        <f t="shared" si="341"/>
        <v>0</v>
      </c>
      <c r="EI57" s="375">
        <f t="shared" si="342"/>
        <v>0</v>
      </c>
      <c r="EJ57" s="375">
        <f t="shared" si="343"/>
        <v>1</v>
      </c>
      <c r="EK57" s="375">
        <f t="shared" si="344"/>
        <v>0</v>
      </c>
      <c r="EL57" s="375">
        <f t="shared" si="345"/>
        <v>0</v>
      </c>
      <c r="EM57" s="375">
        <f t="shared" si="346"/>
        <v>1</v>
      </c>
      <c r="EN57" s="375">
        <f t="shared" si="347"/>
        <v>0</v>
      </c>
      <c r="EO57" s="375">
        <f t="shared" si="348"/>
        <v>0</v>
      </c>
      <c r="EP57" s="375">
        <f t="shared" si="349"/>
        <v>1</v>
      </c>
      <c r="EQ57" s="375">
        <f t="shared" si="350"/>
        <v>0</v>
      </c>
      <c r="ER57" s="375">
        <f t="shared" si="351"/>
        <v>0</v>
      </c>
      <c r="ES57" s="375">
        <f t="shared" si="352"/>
        <v>1</v>
      </c>
      <c r="ET57" s="375">
        <f t="shared" si="353"/>
        <v>0</v>
      </c>
      <c r="EU57" s="375">
        <f t="shared" si="354"/>
        <v>0</v>
      </c>
      <c r="EV57" s="375">
        <f t="shared" si="355"/>
        <v>1</v>
      </c>
      <c r="EW57" s="375">
        <f t="shared" si="356"/>
        <v>0</v>
      </c>
      <c r="EX57" s="375">
        <f t="shared" si="357"/>
        <v>0</v>
      </c>
      <c r="EY57" s="375">
        <f t="shared" si="358"/>
        <v>1</v>
      </c>
      <c r="EZ57" s="375">
        <f t="shared" si="359"/>
        <v>0</v>
      </c>
      <c r="FA57" s="375">
        <f t="shared" si="360"/>
        <v>0</v>
      </c>
      <c r="FB57" s="375">
        <f t="shared" si="361"/>
        <v>1</v>
      </c>
      <c r="FC57" s="375">
        <f t="shared" si="362"/>
        <v>0</v>
      </c>
      <c r="FD57" s="375">
        <f t="shared" si="363"/>
        <v>0</v>
      </c>
      <c r="FE57" s="376"/>
      <c r="FF57" s="372"/>
      <c r="FG57" s="372"/>
      <c r="FH57" s="372"/>
      <c r="FI57" s="372"/>
      <c r="FJ57" s="372"/>
      <c r="FK57" s="372"/>
      <c r="FL57" s="372"/>
      <c r="FM57" s="372"/>
      <c r="FN57" s="372"/>
      <c r="FO57" s="372"/>
      <c r="FP57" s="372"/>
      <c r="FQ57" s="372"/>
      <c r="FR57" s="372"/>
      <c r="FS57" s="372"/>
      <c r="FT57" s="372"/>
      <c r="FU57" s="372"/>
      <c r="FV57" s="372"/>
      <c r="FW57" s="372"/>
      <c r="FX57" s="372"/>
      <c r="FY57" s="372"/>
      <c r="FZ57" s="372"/>
      <c r="GA57" s="372"/>
      <c r="GB57" s="372"/>
      <c r="GC57" s="372"/>
      <c r="GD57" s="372"/>
      <c r="GE57" s="372"/>
      <c r="GF57" s="372"/>
      <c r="GG57" s="372"/>
      <c r="GH57" s="372"/>
      <c r="GI57" s="372"/>
      <c r="GJ57" s="372"/>
      <c r="GK57" s="372"/>
      <c r="GL57" s="372"/>
      <c r="GM57" s="372"/>
      <c r="GN57" s="372"/>
      <c r="GO57" s="372"/>
      <c r="GP57" s="372"/>
      <c r="GQ57" s="372"/>
      <c r="GR57" s="372"/>
      <c r="GS57" s="372"/>
      <c r="GT57" s="372"/>
      <c r="GU57" s="372"/>
      <c r="GV57" s="372"/>
      <c r="GW57" s="372"/>
      <c r="GX57" s="372"/>
      <c r="GY57" s="372"/>
      <c r="GZ57" s="372"/>
      <c r="HA57" s="372"/>
      <c r="HB57" s="372"/>
      <c r="HC57" s="372"/>
    </row>
    <row r="58" spans="1:211" s="373" customFormat="1" ht="15" hidden="1" customHeight="1" outlineLevel="1" x14ac:dyDescent="0.2">
      <c r="A58" s="366">
        <f>SWDATA!O43</f>
        <v>0</v>
      </c>
      <c r="B58" s="366">
        <f>SWDATA!M43</f>
        <v>0</v>
      </c>
      <c r="C58" s="351">
        <f>IF(AND(SWDATA!M43=1,SWDATA!Q43="promotions"),SWDATA!P43,0)</f>
        <v>0</v>
      </c>
      <c r="D58" s="367">
        <f>ROW(SWDATA!M43)</f>
        <v>43</v>
      </c>
      <c r="E58" s="368">
        <f t="shared" si="367"/>
        <v>0</v>
      </c>
      <c r="F58" s="369">
        <f t="shared" si="247"/>
        <v>1</v>
      </c>
      <c r="G58" s="366" t="str">
        <f t="shared" si="248"/>
        <v/>
      </c>
      <c r="H58" s="370"/>
      <c r="J58" s="238">
        <f t="shared" si="249"/>
        <v>0</v>
      </c>
      <c r="K58" s="239" t="str">
        <f t="shared" si="250"/>
        <v/>
      </c>
      <c r="L58" s="342"/>
      <c r="M58" s="345"/>
      <c r="N58" s="340" t="str">
        <f>IF(LEN(SWDATA!F43)=0,"",N57)</f>
        <v/>
      </c>
      <c r="O58" s="296" t="str">
        <f>IF(LEN(SWDATA!G43)=0,"",O57)</f>
        <v/>
      </c>
      <c r="P58" s="297" t="str">
        <f>IF(LEN(SWDATA!C43)=0,"",SWDATA!C43)</f>
        <v/>
      </c>
      <c r="Q58" s="312" t="str">
        <f t="shared" si="251"/>
        <v/>
      </c>
      <c r="R58" s="223" t="s">
        <v>261</v>
      </c>
      <c r="S58" s="224"/>
      <c r="T58" s="224"/>
      <c r="U58" s="264" t="s">
        <v>602</v>
      </c>
      <c r="V58" s="205" t="s">
        <v>221</v>
      </c>
      <c r="W58" s="266">
        <f>IF(OR(Is_Loading,LEN($A58)=0),"",SWDATA!P43)</f>
        <v>0</v>
      </c>
      <c r="X58" s="267">
        <f>IF(OR(Is_Loading,LEN($A58)=0),"",SWDATA!Q43)</f>
        <v>0</v>
      </c>
      <c r="Y58" s="267">
        <f>IF(OR(Is_Loading,LEN($A58)=0),"",SWDATA!R43)</f>
        <v>0</v>
      </c>
      <c r="Z58" s="266" t="str">
        <f t="shared" si="364"/>
        <v/>
      </c>
      <c r="AA58" s="266">
        <f>IF(OR(Is_Loading,LEN($A58)=0),"",SWDATA!T43)</f>
        <v>0</v>
      </c>
      <c r="AB58" s="267">
        <f>IF(OR(Is_Loading,LEN($A58)=0),"",SWDATA!U43)</f>
        <v>0</v>
      </c>
      <c r="AC58" s="267">
        <f>IF(OR(Is_Loading,LEN($A58)=0),"",SWDATA!V43)</f>
        <v>0</v>
      </c>
      <c r="AD58" s="266" t="str">
        <f t="shared" si="253"/>
        <v/>
      </c>
      <c r="AE58" s="266">
        <f>IF(OR(Is_Loading,LEN($A58)=0),"",SWDATA!X43)</f>
        <v>0</v>
      </c>
      <c r="AF58" s="267">
        <f>IF(OR(Is_Loading,LEN($A58)=0),"",SWDATA!Y43)</f>
        <v>0</v>
      </c>
      <c r="AG58" s="267">
        <f>IF(OR(Is_Loading,LEN($A58)=0),"",SWDATA!Z43)</f>
        <v>0</v>
      </c>
      <c r="AH58" s="266" t="str">
        <f t="shared" si="254"/>
        <v/>
      </c>
      <c r="AI58" s="266">
        <f>IF(OR(Is_Loading,LEN($A58)=0),"",SWDATA!AB43)</f>
        <v>0</v>
      </c>
      <c r="AJ58" s="267">
        <f>IF(OR(Is_Loading,LEN($A58)=0),"",SWDATA!AC43)</f>
        <v>0</v>
      </c>
      <c r="AK58" s="267">
        <f>IF(OR(Is_Loading,LEN($A58)=0),"",SWDATA!AD43)</f>
        <v>0</v>
      </c>
      <c r="AL58" s="266" t="str">
        <f t="shared" si="255"/>
        <v/>
      </c>
      <c r="AM58" s="266">
        <f>IF(OR(Is_Loading,LEN($A58)=0),"",SWDATA!AF43)</f>
        <v>0</v>
      </c>
      <c r="AN58" s="267">
        <f>IF(OR(Is_Loading,LEN($A58)=0),"",SWDATA!AG43)</f>
        <v>0</v>
      </c>
      <c r="AO58" s="323">
        <f>IF(OR(Is_Loading,LEN($A58)=0),"",SWDATA!AH43)</f>
        <v>0</v>
      </c>
      <c r="AP58" s="320" t="str">
        <f t="shared" si="256"/>
        <v/>
      </c>
      <c r="AQ58" s="266">
        <f>IF(OR(Is_Loading,LEN($A58)=0),"",SWDATA!AJ43)</f>
        <v>0</v>
      </c>
      <c r="AR58" s="267">
        <f>IF(OR(Is_Loading,LEN($A58)=0),"",SWDATA!AK43)</f>
        <v>0</v>
      </c>
      <c r="AS58" s="267">
        <f>IF(OR(Is_Loading,LEN($A58)=0),"",SWDATA!AL43)</f>
        <v>0</v>
      </c>
      <c r="AT58" s="266" t="str">
        <f t="shared" si="257"/>
        <v/>
      </c>
      <c r="AU58" s="266">
        <f>IF(OR(Is_Loading,LEN($A58)=0),"",SWDATA!AN43)</f>
        <v>0</v>
      </c>
      <c r="AV58" s="267">
        <f>IF(OR(Is_Loading,LEN($A58)=0),"",SWDATA!AO43)</f>
        <v>0</v>
      </c>
      <c r="AW58" s="267">
        <f>IF(OR(Is_Loading,LEN($A58)=0),"",SWDATA!AP43)</f>
        <v>0</v>
      </c>
      <c r="AX58" s="266" t="str">
        <f t="shared" si="258"/>
        <v/>
      </c>
      <c r="AY58" s="266">
        <f>IF(OR(Is_Loading,LEN($A58)=0),"",SWDATA!AR43)</f>
        <v>0</v>
      </c>
      <c r="AZ58" s="267">
        <f>IF(OR(Is_Loading,LEN($A58)=0),"",SWDATA!AS43)</f>
        <v>0</v>
      </c>
      <c r="BA58" s="267">
        <f>IF(OR(Is_Loading,LEN($A58)=0),"",SWDATA!AT43)</f>
        <v>0</v>
      </c>
      <c r="BB58" s="266" t="str">
        <f t="shared" si="259"/>
        <v/>
      </c>
      <c r="BC58" s="266">
        <f>IF(OR(Is_Loading,LEN($A58)=0),"",SWDATA!AV43)</f>
        <v>0</v>
      </c>
      <c r="BD58" s="267">
        <f>IF(OR(Is_Loading,LEN($A58)=0),"",SWDATA!AW43)</f>
        <v>0</v>
      </c>
      <c r="BE58" s="323">
        <f>IF(OR(Is_Loading,LEN($A58)=0),"",SWDATA!AX43)</f>
        <v>0</v>
      </c>
      <c r="BF58" s="320" t="str">
        <f t="shared" si="260"/>
        <v/>
      </c>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351"/>
      <c r="CO58" s="351"/>
      <c r="CP58" s="351"/>
      <c r="CQ58" s="351"/>
      <c r="CR58" s="351"/>
      <c r="CS58" s="351"/>
      <c r="CT58" s="351"/>
      <c r="CU58" s="351"/>
      <c r="CV58" s="351"/>
      <c r="CW58" s="351"/>
      <c r="CX58" s="351"/>
      <c r="CY58" s="351"/>
      <c r="CZ58" s="351"/>
      <c r="DA58" s="351"/>
      <c r="DB58" s="351"/>
      <c r="DC58" s="351"/>
      <c r="DD58" s="351"/>
      <c r="DE58" s="351"/>
      <c r="DF58" s="351"/>
      <c r="DG58" s="351"/>
      <c r="DH58" s="351"/>
      <c r="DI58" s="351"/>
      <c r="DJ58" s="351"/>
      <c r="DK58" s="351"/>
      <c r="DL58" s="351"/>
      <c r="DM58" s="351"/>
      <c r="DN58" s="351"/>
      <c r="DS58" s="372"/>
      <c r="DT58" s="374"/>
      <c r="DU58" s="375"/>
      <c r="DV58" s="375"/>
      <c r="DW58" s="375"/>
      <c r="DX58" s="375">
        <v>1</v>
      </c>
      <c r="DY58" s="375">
        <f t="shared" si="332"/>
        <v>0</v>
      </c>
      <c r="DZ58" s="375">
        <f t="shared" si="333"/>
        <v>0</v>
      </c>
      <c r="EA58" s="375">
        <f t="shared" si="334"/>
        <v>1</v>
      </c>
      <c r="EB58" s="375">
        <f t="shared" si="335"/>
        <v>0</v>
      </c>
      <c r="EC58" s="375">
        <f t="shared" si="336"/>
        <v>0</v>
      </c>
      <c r="ED58" s="375">
        <f t="shared" si="337"/>
        <v>1</v>
      </c>
      <c r="EE58" s="375">
        <f t="shared" si="338"/>
        <v>0</v>
      </c>
      <c r="EF58" s="375">
        <f t="shared" si="339"/>
        <v>0</v>
      </c>
      <c r="EG58" s="375">
        <f t="shared" si="340"/>
        <v>1</v>
      </c>
      <c r="EH58" s="375">
        <f t="shared" si="341"/>
        <v>0</v>
      </c>
      <c r="EI58" s="375">
        <f t="shared" si="342"/>
        <v>0</v>
      </c>
      <c r="EJ58" s="375">
        <f t="shared" si="343"/>
        <v>1</v>
      </c>
      <c r="EK58" s="375">
        <f t="shared" si="344"/>
        <v>0</v>
      </c>
      <c r="EL58" s="375">
        <f t="shared" si="345"/>
        <v>0</v>
      </c>
      <c r="EM58" s="375">
        <f t="shared" si="346"/>
        <v>1</v>
      </c>
      <c r="EN58" s="375">
        <f t="shared" si="347"/>
        <v>0</v>
      </c>
      <c r="EO58" s="375">
        <f t="shared" si="348"/>
        <v>0</v>
      </c>
      <c r="EP58" s="375">
        <f t="shared" si="349"/>
        <v>1</v>
      </c>
      <c r="EQ58" s="375">
        <f t="shared" si="350"/>
        <v>0</v>
      </c>
      <c r="ER58" s="375">
        <f t="shared" si="351"/>
        <v>0</v>
      </c>
      <c r="ES58" s="375">
        <f t="shared" si="352"/>
        <v>1</v>
      </c>
      <c r="ET58" s="375">
        <f t="shared" si="353"/>
        <v>0</v>
      </c>
      <c r="EU58" s="375">
        <f t="shared" si="354"/>
        <v>0</v>
      </c>
      <c r="EV58" s="375">
        <f t="shared" si="355"/>
        <v>1</v>
      </c>
      <c r="EW58" s="375">
        <f t="shared" si="356"/>
        <v>0</v>
      </c>
      <c r="EX58" s="375">
        <f t="shared" si="357"/>
        <v>0</v>
      </c>
      <c r="EY58" s="375">
        <f t="shared" si="358"/>
        <v>1</v>
      </c>
      <c r="EZ58" s="375">
        <f t="shared" si="359"/>
        <v>0</v>
      </c>
      <c r="FA58" s="375">
        <f t="shared" si="360"/>
        <v>0</v>
      </c>
      <c r="FB58" s="375">
        <f t="shared" si="361"/>
        <v>1</v>
      </c>
      <c r="FC58" s="375">
        <f t="shared" si="362"/>
        <v>0</v>
      </c>
      <c r="FD58" s="375">
        <f t="shared" si="363"/>
        <v>0</v>
      </c>
      <c r="FE58" s="376"/>
      <c r="FF58" s="372"/>
      <c r="FG58" s="372"/>
      <c r="FH58" s="372"/>
      <c r="FI58" s="372"/>
      <c r="FJ58" s="372"/>
      <c r="FK58" s="372"/>
      <c r="FL58" s="372"/>
      <c r="FM58" s="372"/>
      <c r="FN58" s="372"/>
      <c r="FO58" s="372"/>
      <c r="FP58" s="372"/>
      <c r="FQ58" s="372"/>
      <c r="FR58" s="372"/>
      <c r="FS58" s="372"/>
      <c r="FT58" s="372"/>
      <c r="FU58" s="372"/>
      <c r="FV58" s="372"/>
      <c r="FW58" s="372"/>
      <c r="FX58" s="372"/>
      <c r="FY58" s="372"/>
      <c r="FZ58" s="372"/>
      <c r="GA58" s="372"/>
      <c r="GB58" s="372"/>
      <c r="GC58" s="372"/>
      <c r="GD58" s="372"/>
      <c r="GE58" s="372"/>
      <c r="GF58" s="372"/>
      <c r="GG58" s="372"/>
      <c r="GH58" s="372"/>
      <c r="GI58" s="372"/>
      <c r="GJ58" s="372"/>
      <c r="GK58" s="372"/>
      <c r="GL58" s="372"/>
      <c r="GM58" s="372"/>
      <c r="GN58" s="372"/>
      <c r="GO58" s="372"/>
      <c r="GP58" s="372"/>
      <c r="GQ58" s="372"/>
      <c r="GR58" s="372"/>
      <c r="GS58" s="372"/>
      <c r="GT58" s="372"/>
      <c r="GU58" s="372"/>
      <c r="GV58" s="372"/>
      <c r="GW58" s="372"/>
      <c r="GX58" s="372"/>
      <c r="GY58" s="372"/>
      <c r="GZ58" s="372"/>
      <c r="HA58" s="372"/>
      <c r="HB58" s="372"/>
      <c r="HC58" s="372"/>
    </row>
    <row r="59" spans="1:211" s="373" customFormat="1" ht="15" hidden="1" customHeight="1" outlineLevel="1" x14ac:dyDescent="0.2">
      <c r="A59" s="366">
        <f>SWDATA!O44</f>
        <v>0</v>
      </c>
      <c r="B59" s="366">
        <f>SWDATA!M44</f>
        <v>0</v>
      </c>
      <c r="C59" s="351">
        <f>IF(AND(SWDATA!M44=1,SWDATA!Q44="promotions"),SWDATA!P44,0)</f>
        <v>0</v>
      </c>
      <c r="D59" s="367">
        <f>ROW(SWDATA!M44)</f>
        <v>44</v>
      </c>
      <c r="E59" s="368">
        <f t="shared" si="367"/>
        <v>0</v>
      </c>
      <c r="F59" s="369">
        <f t="shared" si="247"/>
        <v>1</v>
      </c>
      <c r="G59" s="366" t="str">
        <f t="shared" si="248"/>
        <v/>
      </c>
      <c r="H59" s="370"/>
      <c r="J59" s="238">
        <f t="shared" si="249"/>
        <v>0</v>
      </c>
      <c r="K59" s="239" t="str">
        <f t="shared" si="250"/>
        <v/>
      </c>
      <c r="L59" s="342"/>
      <c r="M59" s="345"/>
      <c r="N59" s="340" t="str">
        <f>IF(LEN(SWDATA!F44)=0,"",N58)</f>
        <v/>
      </c>
      <c r="O59" s="296" t="str">
        <f>IF(LEN(SWDATA!G44)=0,"",O58)</f>
        <v/>
      </c>
      <c r="P59" s="297" t="str">
        <f>IF(LEN(SWDATA!C44)=0,"",SWDATA!C44)</f>
        <v/>
      </c>
      <c r="Q59" s="312" t="str">
        <f t="shared" si="251"/>
        <v/>
      </c>
      <c r="R59" s="223" t="s">
        <v>261</v>
      </c>
      <c r="S59" s="224"/>
      <c r="T59" s="224"/>
      <c r="U59" s="264" t="s">
        <v>629</v>
      </c>
      <c r="V59" s="205" t="s">
        <v>221</v>
      </c>
      <c r="W59" s="266">
        <f>IF(OR(Is_Loading,LEN($A59)=0),"",SWDATA!P44)</f>
        <v>0</v>
      </c>
      <c r="X59" s="267">
        <f>IF(OR(Is_Loading,LEN($A59)=0),"",SWDATA!Q44)</f>
        <v>0</v>
      </c>
      <c r="Y59" s="267">
        <f>IF(OR(Is_Loading,LEN($A59)=0),"",SWDATA!R44)</f>
        <v>0</v>
      </c>
      <c r="Z59" s="266" t="str">
        <f t="shared" si="364"/>
        <v/>
      </c>
      <c r="AA59" s="266">
        <f>IF(OR(Is_Loading,LEN($A59)=0),"",SWDATA!T44)</f>
        <v>0</v>
      </c>
      <c r="AB59" s="267">
        <f>IF(OR(Is_Loading,LEN($A59)=0),"",SWDATA!U44)</f>
        <v>0</v>
      </c>
      <c r="AC59" s="267">
        <f>IF(OR(Is_Loading,LEN($A59)=0),"",SWDATA!V44)</f>
        <v>0</v>
      </c>
      <c r="AD59" s="266" t="str">
        <f t="shared" si="253"/>
        <v/>
      </c>
      <c r="AE59" s="266">
        <f>IF(OR(Is_Loading,LEN($A59)=0),"",SWDATA!X44)</f>
        <v>0</v>
      </c>
      <c r="AF59" s="267">
        <f>IF(OR(Is_Loading,LEN($A59)=0),"",SWDATA!Y44)</f>
        <v>0</v>
      </c>
      <c r="AG59" s="267">
        <f>IF(OR(Is_Loading,LEN($A59)=0),"",SWDATA!Z44)</f>
        <v>0</v>
      </c>
      <c r="AH59" s="266" t="str">
        <f t="shared" si="254"/>
        <v/>
      </c>
      <c r="AI59" s="266">
        <f>IF(OR(Is_Loading,LEN($A59)=0),"",SWDATA!AB44)</f>
        <v>0</v>
      </c>
      <c r="AJ59" s="267">
        <f>IF(OR(Is_Loading,LEN($A59)=0),"",SWDATA!AC44)</f>
        <v>0</v>
      </c>
      <c r="AK59" s="267">
        <f>IF(OR(Is_Loading,LEN($A59)=0),"",SWDATA!AD44)</f>
        <v>0</v>
      </c>
      <c r="AL59" s="266" t="str">
        <f t="shared" si="255"/>
        <v/>
      </c>
      <c r="AM59" s="266">
        <f>IF(OR(Is_Loading,LEN($A59)=0),"",SWDATA!AF44)</f>
        <v>0</v>
      </c>
      <c r="AN59" s="267">
        <f>IF(OR(Is_Loading,LEN($A59)=0),"",SWDATA!AG44)</f>
        <v>0</v>
      </c>
      <c r="AO59" s="323">
        <f>IF(OR(Is_Loading,LEN($A59)=0),"",SWDATA!AH44)</f>
        <v>0</v>
      </c>
      <c r="AP59" s="320" t="str">
        <f t="shared" si="256"/>
        <v/>
      </c>
      <c r="AQ59" s="266">
        <f>IF(OR(Is_Loading,LEN($A59)=0),"",SWDATA!AJ44)</f>
        <v>0</v>
      </c>
      <c r="AR59" s="267">
        <f>IF(OR(Is_Loading,LEN($A59)=0),"",SWDATA!AK44)</f>
        <v>0</v>
      </c>
      <c r="AS59" s="267">
        <f>IF(OR(Is_Loading,LEN($A59)=0),"",SWDATA!AL44)</f>
        <v>0</v>
      </c>
      <c r="AT59" s="266" t="str">
        <f t="shared" si="257"/>
        <v/>
      </c>
      <c r="AU59" s="266">
        <f>IF(OR(Is_Loading,LEN($A59)=0),"",SWDATA!AN44)</f>
        <v>0</v>
      </c>
      <c r="AV59" s="267">
        <f>IF(OR(Is_Loading,LEN($A59)=0),"",SWDATA!AO44)</f>
        <v>0</v>
      </c>
      <c r="AW59" s="267">
        <f>IF(OR(Is_Loading,LEN($A59)=0),"",SWDATA!AP44)</f>
        <v>0</v>
      </c>
      <c r="AX59" s="266" t="str">
        <f t="shared" si="258"/>
        <v/>
      </c>
      <c r="AY59" s="266">
        <f>IF(OR(Is_Loading,LEN($A59)=0),"",SWDATA!AR44)</f>
        <v>0</v>
      </c>
      <c r="AZ59" s="267">
        <f>IF(OR(Is_Loading,LEN($A59)=0),"",SWDATA!AS44)</f>
        <v>0</v>
      </c>
      <c r="BA59" s="267">
        <f>IF(OR(Is_Loading,LEN($A59)=0),"",SWDATA!AT44)</f>
        <v>0</v>
      </c>
      <c r="BB59" s="266" t="str">
        <f t="shared" si="259"/>
        <v/>
      </c>
      <c r="BC59" s="266">
        <f>IF(OR(Is_Loading,LEN($A59)=0),"",SWDATA!AV44)</f>
        <v>0</v>
      </c>
      <c r="BD59" s="267">
        <f>IF(OR(Is_Loading,LEN($A59)=0),"",SWDATA!AW44)</f>
        <v>0</v>
      </c>
      <c r="BE59" s="323">
        <f>IF(OR(Is_Loading,LEN($A59)=0),"",SWDATA!AX44)</f>
        <v>0</v>
      </c>
      <c r="BF59" s="320" t="str">
        <f t="shared" si="260"/>
        <v/>
      </c>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351"/>
      <c r="CO59" s="351"/>
      <c r="CP59" s="351"/>
      <c r="CQ59" s="351"/>
      <c r="CR59" s="351"/>
      <c r="CS59" s="351"/>
      <c r="CT59" s="351"/>
      <c r="CU59" s="351"/>
      <c r="CV59" s="351"/>
      <c r="CW59" s="351"/>
      <c r="CX59" s="351"/>
      <c r="CY59" s="351"/>
      <c r="CZ59" s="351"/>
      <c r="DA59" s="351"/>
      <c r="DB59" s="351"/>
      <c r="DC59" s="351"/>
      <c r="DD59" s="351"/>
      <c r="DE59" s="351"/>
      <c r="DF59" s="351"/>
      <c r="DG59" s="351"/>
      <c r="DH59" s="351"/>
      <c r="DI59" s="351"/>
      <c r="DJ59" s="351"/>
      <c r="DK59" s="351"/>
      <c r="DL59" s="351"/>
      <c r="DM59" s="351"/>
      <c r="DN59" s="351"/>
      <c r="DS59" s="372"/>
      <c r="DT59" s="374"/>
      <c r="DU59" s="375"/>
      <c r="DV59" s="375"/>
      <c r="DW59" s="375"/>
      <c r="DX59" s="375">
        <v>1</v>
      </c>
      <c r="DY59" s="375">
        <f t="shared" si="332"/>
        <v>0</v>
      </c>
      <c r="DZ59" s="375">
        <f t="shared" si="333"/>
        <v>0</v>
      </c>
      <c r="EA59" s="375">
        <f t="shared" si="334"/>
        <v>1</v>
      </c>
      <c r="EB59" s="375">
        <f t="shared" si="335"/>
        <v>0</v>
      </c>
      <c r="EC59" s="375">
        <f t="shared" si="336"/>
        <v>0</v>
      </c>
      <c r="ED59" s="375">
        <f t="shared" si="337"/>
        <v>1</v>
      </c>
      <c r="EE59" s="375">
        <f t="shared" si="338"/>
        <v>0</v>
      </c>
      <c r="EF59" s="375">
        <f t="shared" si="339"/>
        <v>0</v>
      </c>
      <c r="EG59" s="375">
        <f t="shared" si="340"/>
        <v>1</v>
      </c>
      <c r="EH59" s="375">
        <f t="shared" si="341"/>
        <v>0</v>
      </c>
      <c r="EI59" s="375">
        <f t="shared" si="342"/>
        <v>0</v>
      </c>
      <c r="EJ59" s="375">
        <f t="shared" si="343"/>
        <v>1</v>
      </c>
      <c r="EK59" s="375">
        <f t="shared" si="344"/>
        <v>0</v>
      </c>
      <c r="EL59" s="375">
        <f t="shared" si="345"/>
        <v>0</v>
      </c>
      <c r="EM59" s="375">
        <f t="shared" si="346"/>
        <v>1</v>
      </c>
      <c r="EN59" s="375">
        <f t="shared" si="347"/>
        <v>0</v>
      </c>
      <c r="EO59" s="375">
        <f t="shared" si="348"/>
        <v>0</v>
      </c>
      <c r="EP59" s="375">
        <f t="shared" si="349"/>
        <v>1</v>
      </c>
      <c r="EQ59" s="375">
        <f t="shared" si="350"/>
        <v>0</v>
      </c>
      <c r="ER59" s="375">
        <f t="shared" si="351"/>
        <v>0</v>
      </c>
      <c r="ES59" s="375">
        <f t="shared" si="352"/>
        <v>1</v>
      </c>
      <c r="ET59" s="375">
        <f t="shared" si="353"/>
        <v>0</v>
      </c>
      <c r="EU59" s="375">
        <f t="shared" si="354"/>
        <v>0</v>
      </c>
      <c r="EV59" s="375">
        <f t="shared" si="355"/>
        <v>1</v>
      </c>
      <c r="EW59" s="375">
        <f t="shared" si="356"/>
        <v>0</v>
      </c>
      <c r="EX59" s="375">
        <f t="shared" si="357"/>
        <v>0</v>
      </c>
      <c r="EY59" s="375">
        <f t="shared" si="358"/>
        <v>1</v>
      </c>
      <c r="EZ59" s="375">
        <f t="shared" si="359"/>
        <v>0</v>
      </c>
      <c r="FA59" s="375">
        <f t="shared" si="360"/>
        <v>0</v>
      </c>
      <c r="FB59" s="375">
        <f t="shared" si="361"/>
        <v>1</v>
      </c>
      <c r="FC59" s="375">
        <f t="shared" si="362"/>
        <v>0</v>
      </c>
      <c r="FD59" s="375">
        <f t="shared" si="363"/>
        <v>0</v>
      </c>
      <c r="FE59" s="376"/>
      <c r="FF59" s="372"/>
      <c r="FG59" s="372"/>
      <c r="FH59" s="372"/>
      <c r="FI59" s="372"/>
      <c r="FJ59" s="372"/>
      <c r="FK59" s="372"/>
      <c r="FL59" s="372"/>
      <c r="FM59" s="372"/>
      <c r="FN59" s="372"/>
      <c r="FO59" s="372"/>
      <c r="FP59" s="372"/>
      <c r="FQ59" s="372"/>
      <c r="FR59" s="372"/>
      <c r="FS59" s="372"/>
      <c r="FT59" s="372"/>
      <c r="FU59" s="372"/>
      <c r="FV59" s="372"/>
      <c r="FW59" s="372"/>
      <c r="FX59" s="372"/>
      <c r="FY59" s="372"/>
      <c r="FZ59" s="372"/>
      <c r="GA59" s="372"/>
      <c r="GB59" s="372"/>
      <c r="GC59" s="372"/>
      <c r="GD59" s="372"/>
      <c r="GE59" s="372"/>
      <c r="GF59" s="372"/>
      <c r="GG59" s="372"/>
      <c r="GH59" s="372"/>
      <c r="GI59" s="372"/>
      <c r="GJ59" s="372"/>
      <c r="GK59" s="372"/>
      <c r="GL59" s="372"/>
      <c r="GM59" s="372"/>
      <c r="GN59" s="372"/>
      <c r="GO59" s="372"/>
      <c r="GP59" s="372"/>
      <c r="GQ59" s="372"/>
      <c r="GR59" s="372"/>
      <c r="GS59" s="372"/>
      <c r="GT59" s="372"/>
      <c r="GU59" s="372"/>
      <c r="GV59" s="372"/>
      <c r="GW59" s="372"/>
      <c r="GX59" s="372"/>
      <c r="GY59" s="372"/>
      <c r="GZ59" s="372"/>
      <c r="HA59" s="372"/>
      <c r="HB59" s="372"/>
      <c r="HC59" s="372"/>
    </row>
    <row r="60" spans="1:211" s="373" customFormat="1" ht="15" hidden="1" customHeight="1" outlineLevel="1" x14ac:dyDescent="0.2">
      <c r="A60" s="366">
        <f>SWDATA!O45</f>
        <v>0</v>
      </c>
      <c r="B60" s="366">
        <f>SWDATA!M45</f>
        <v>0</v>
      </c>
      <c r="C60" s="351">
        <f>IF(AND(SWDATA!M45=1,SWDATA!Q45="promotions"),SWDATA!P45,0)</f>
        <v>0</v>
      </c>
      <c r="D60" s="367">
        <f>ROW(SWDATA!M45)</f>
        <v>45</v>
      </c>
      <c r="E60" s="368">
        <f t="shared" si="367"/>
        <v>0</v>
      </c>
      <c r="F60" s="369">
        <f t="shared" si="247"/>
        <v>1</v>
      </c>
      <c r="G60" s="366" t="str">
        <f t="shared" si="248"/>
        <v/>
      </c>
      <c r="H60" s="370"/>
      <c r="J60" s="238">
        <f t="shared" si="249"/>
        <v>0</v>
      </c>
      <c r="K60" s="239" t="str">
        <f t="shared" si="250"/>
        <v/>
      </c>
      <c r="L60" s="342"/>
      <c r="M60" s="345"/>
      <c r="N60" s="340" t="str">
        <f>IF(LEN(SWDATA!F45)=0,"",N59)</f>
        <v/>
      </c>
      <c r="O60" s="296" t="str">
        <f>IF(LEN(SWDATA!G45)=0,"",O59)</f>
        <v/>
      </c>
      <c r="P60" s="297" t="str">
        <f>IF(LEN(SWDATA!C45)=0,"",SWDATA!C45)</f>
        <v/>
      </c>
      <c r="Q60" s="312" t="str">
        <f t="shared" si="251"/>
        <v/>
      </c>
      <c r="R60" s="223" t="s">
        <v>261</v>
      </c>
      <c r="S60" s="224"/>
      <c r="T60" s="224"/>
      <c r="U60" s="264" t="s">
        <v>626</v>
      </c>
      <c r="V60" s="205" t="s">
        <v>221</v>
      </c>
      <c r="W60" s="266">
        <f>IF(OR(Is_Loading,LEN($A60)=0),"",SWDATA!P45)</f>
        <v>0</v>
      </c>
      <c r="X60" s="267">
        <f>IF(OR(Is_Loading,LEN($A60)=0),"",SWDATA!Q45)</f>
        <v>0</v>
      </c>
      <c r="Y60" s="267">
        <f>IF(OR(Is_Loading,LEN($A60)=0),"",SWDATA!R45)</f>
        <v>0</v>
      </c>
      <c r="Z60" s="266" t="str">
        <f t="shared" ref="Z60:Z64" si="368">IF($A60=0,"",CHOOSE($F60,SUM(W60:Y60),SUM(W60:Y60)/3,Y60))</f>
        <v/>
      </c>
      <c r="AA60" s="266">
        <f>IF(OR(Is_Loading,LEN($A60)=0),"",SWDATA!T45)</f>
        <v>0</v>
      </c>
      <c r="AB60" s="267">
        <f>IF(OR(Is_Loading,LEN($A60)=0),"",SWDATA!U45)</f>
        <v>0</v>
      </c>
      <c r="AC60" s="267">
        <f>IF(OR(Is_Loading,LEN($A60)=0),"",SWDATA!V45)</f>
        <v>0</v>
      </c>
      <c r="AD60" s="266" t="str">
        <f t="shared" si="253"/>
        <v/>
      </c>
      <c r="AE60" s="266">
        <f>IF(OR(Is_Loading,LEN($A60)=0),"",SWDATA!X45)</f>
        <v>0</v>
      </c>
      <c r="AF60" s="267">
        <f>IF(OR(Is_Loading,LEN($A60)=0),"",SWDATA!Y45)</f>
        <v>0</v>
      </c>
      <c r="AG60" s="267">
        <f>IF(OR(Is_Loading,LEN($A60)=0),"",SWDATA!Z45)</f>
        <v>0</v>
      </c>
      <c r="AH60" s="266" t="str">
        <f t="shared" si="254"/>
        <v/>
      </c>
      <c r="AI60" s="266">
        <f>IF(OR(Is_Loading,LEN($A60)=0),"",SWDATA!AB45)</f>
        <v>0</v>
      </c>
      <c r="AJ60" s="267">
        <f>IF(OR(Is_Loading,LEN($A60)=0),"",SWDATA!AC45)</f>
        <v>0</v>
      </c>
      <c r="AK60" s="267">
        <f>IF(OR(Is_Loading,LEN($A60)=0),"",SWDATA!AD45)</f>
        <v>0</v>
      </c>
      <c r="AL60" s="266" t="str">
        <f t="shared" si="255"/>
        <v/>
      </c>
      <c r="AM60" s="266">
        <f>IF(OR(Is_Loading,LEN($A60)=0),"",SWDATA!AF45)</f>
        <v>0</v>
      </c>
      <c r="AN60" s="267">
        <f>IF(OR(Is_Loading,LEN($A60)=0),"",SWDATA!AG45)</f>
        <v>0</v>
      </c>
      <c r="AO60" s="323">
        <f>IF(OR(Is_Loading,LEN($A60)=0),"",SWDATA!AH45)</f>
        <v>0</v>
      </c>
      <c r="AP60" s="320" t="str">
        <f t="shared" si="256"/>
        <v/>
      </c>
      <c r="AQ60" s="266">
        <f>IF(OR(Is_Loading,LEN($A60)=0),"",SWDATA!AJ45)</f>
        <v>0</v>
      </c>
      <c r="AR60" s="267">
        <f>IF(OR(Is_Loading,LEN($A60)=0),"",SWDATA!AK45)</f>
        <v>0</v>
      </c>
      <c r="AS60" s="267">
        <f>IF(OR(Is_Loading,LEN($A60)=0),"",SWDATA!AL45)</f>
        <v>0</v>
      </c>
      <c r="AT60" s="266" t="str">
        <f t="shared" si="257"/>
        <v/>
      </c>
      <c r="AU60" s="266">
        <f>IF(OR(Is_Loading,LEN($A60)=0),"",SWDATA!AN45)</f>
        <v>0</v>
      </c>
      <c r="AV60" s="267">
        <f>IF(OR(Is_Loading,LEN($A60)=0),"",SWDATA!AO45)</f>
        <v>0</v>
      </c>
      <c r="AW60" s="267">
        <f>IF(OR(Is_Loading,LEN($A60)=0),"",SWDATA!AP45)</f>
        <v>0</v>
      </c>
      <c r="AX60" s="266" t="str">
        <f t="shared" si="258"/>
        <v/>
      </c>
      <c r="AY60" s="266">
        <f>IF(OR(Is_Loading,LEN($A60)=0),"",SWDATA!AR45)</f>
        <v>0</v>
      </c>
      <c r="AZ60" s="267">
        <f>IF(OR(Is_Loading,LEN($A60)=0),"",SWDATA!AS45)</f>
        <v>0</v>
      </c>
      <c r="BA60" s="267">
        <f>IF(OR(Is_Loading,LEN($A60)=0),"",SWDATA!AT45)</f>
        <v>0</v>
      </c>
      <c r="BB60" s="266" t="str">
        <f t="shared" si="259"/>
        <v/>
      </c>
      <c r="BC60" s="266">
        <f>IF(OR(Is_Loading,LEN($A60)=0),"",SWDATA!AV45)</f>
        <v>0</v>
      </c>
      <c r="BD60" s="267">
        <f>IF(OR(Is_Loading,LEN($A60)=0),"",SWDATA!AW45)</f>
        <v>0</v>
      </c>
      <c r="BE60" s="323">
        <f>IF(OR(Is_Loading,LEN($A60)=0),"",SWDATA!AX45)</f>
        <v>0</v>
      </c>
      <c r="BF60" s="320" t="str">
        <f t="shared" si="260"/>
        <v/>
      </c>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351"/>
      <c r="CO60" s="351"/>
      <c r="CP60" s="351"/>
      <c r="CQ60" s="351"/>
      <c r="CR60" s="351"/>
      <c r="CS60" s="351"/>
      <c r="CT60" s="351"/>
      <c r="CU60" s="351"/>
      <c r="CV60" s="351"/>
      <c r="CW60" s="351"/>
      <c r="CX60" s="351"/>
      <c r="CY60" s="351"/>
      <c r="CZ60" s="351"/>
      <c r="DA60" s="351"/>
      <c r="DB60" s="351"/>
      <c r="DC60" s="351"/>
      <c r="DD60" s="351"/>
      <c r="DE60" s="351"/>
      <c r="DF60" s="351"/>
      <c r="DG60" s="351"/>
      <c r="DH60" s="351"/>
      <c r="DI60" s="351"/>
      <c r="DJ60" s="351"/>
      <c r="DK60" s="351"/>
      <c r="DL60" s="351"/>
      <c r="DM60" s="351"/>
      <c r="DN60" s="351"/>
      <c r="DS60" s="372"/>
      <c r="DT60" s="374"/>
      <c r="DU60" s="375"/>
      <c r="DV60" s="375"/>
      <c r="DW60" s="375"/>
      <c r="DX60" s="375">
        <v>1</v>
      </c>
      <c r="DY60" s="375">
        <f t="shared" si="332"/>
        <v>0</v>
      </c>
      <c r="DZ60" s="375">
        <f t="shared" si="333"/>
        <v>0</v>
      </c>
      <c r="EA60" s="375">
        <f t="shared" si="334"/>
        <v>1</v>
      </c>
      <c r="EB60" s="375">
        <f t="shared" si="335"/>
        <v>0</v>
      </c>
      <c r="EC60" s="375">
        <f t="shared" si="336"/>
        <v>0</v>
      </c>
      <c r="ED60" s="375">
        <f t="shared" si="337"/>
        <v>1</v>
      </c>
      <c r="EE60" s="375">
        <f t="shared" si="338"/>
        <v>0</v>
      </c>
      <c r="EF60" s="375">
        <f t="shared" si="339"/>
        <v>0</v>
      </c>
      <c r="EG60" s="375">
        <f t="shared" si="340"/>
        <v>1</v>
      </c>
      <c r="EH60" s="375">
        <f t="shared" si="341"/>
        <v>0</v>
      </c>
      <c r="EI60" s="375">
        <f t="shared" si="342"/>
        <v>0</v>
      </c>
      <c r="EJ60" s="375">
        <f t="shared" si="343"/>
        <v>1</v>
      </c>
      <c r="EK60" s="375">
        <f t="shared" si="344"/>
        <v>0</v>
      </c>
      <c r="EL60" s="375">
        <f t="shared" si="345"/>
        <v>0</v>
      </c>
      <c r="EM60" s="375">
        <f t="shared" si="346"/>
        <v>1</v>
      </c>
      <c r="EN60" s="375">
        <f t="shared" si="347"/>
        <v>0</v>
      </c>
      <c r="EO60" s="375">
        <f t="shared" si="348"/>
        <v>0</v>
      </c>
      <c r="EP60" s="375">
        <f t="shared" si="349"/>
        <v>1</v>
      </c>
      <c r="EQ60" s="375">
        <f t="shared" si="350"/>
        <v>0</v>
      </c>
      <c r="ER60" s="375">
        <f t="shared" si="351"/>
        <v>0</v>
      </c>
      <c r="ES60" s="375">
        <f t="shared" si="352"/>
        <v>1</v>
      </c>
      <c r="ET60" s="375">
        <f t="shared" si="353"/>
        <v>0</v>
      </c>
      <c r="EU60" s="375">
        <f t="shared" si="354"/>
        <v>0</v>
      </c>
      <c r="EV60" s="375">
        <f t="shared" si="355"/>
        <v>1</v>
      </c>
      <c r="EW60" s="375">
        <f t="shared" si="356"/>
        <v>0</v>
      </c>
      <c r="EX60" s="375">
        <f t="shared" si="357"/>
        <v>0</v>
      </c>
      <c r="EY60" s="375">
        <f t="shared" si="358"/>
        <v>1</v>
      </c>
      <c r="EZ60" s="375">
        <f t="shared" si="359"/>
        <v>0</v>
      </c>
      <c r="FA60" s="375">
        <f t="shared" si="360"/>
        <v>0</v>
      </c>
      <c r="FB60" s="375">
        <f t="shared" si="361"/>
        <v>1</v>
      </c>
      <c r="FC60" s="375">
        <f t="shared" si="362"/>
        <v>0</v>
      </c>
      <c r="FD60" s="375">
        <f t="shared" si="363"/>
        <v>0</v>
      </c>
      <c r="FE60" s="376"/>
      <c r="FF60" s="372"/>
      <c r="FG60" s="372"/>
      <c r="FH60" s="372"/>
      <c r="FI60" s="372"/>
      <c r="FJ60" s="372"/>
      <c r="FK60" s="372"/>
      <c r="FL60" s="372"/>
      <c r="FM60" s="372"/>
      <c r="FN60" s="372"/>
      <c r="FO60" s="372"/>
      <c r="FP60" s="372"/>
      <c r="FQ60" s="372"/>
      <c r="FR60" s="372"/>
      <c r="FS60" s="372"/>
      <c r="FT60" s="372"/>
      <c r="FU60" s="372"/>
      <c r="FV60" s="372"/>
      <c r="FW60" s="372"/>
      <c r="FX60" s="372"/>
      <c r="FY60" s="372"/>
      <c r="FZ60" s="372"/>
      <c r="GA60" s="372"/>
      <c r="GB60" s="372"/>
      <c r="GC60" s="372"/>
      <c r="GD60" s="372"/>
      <c r="GE60" s="372"/>
      <c r="GF60" s="372"/>
      <c r="GG60" s="372"/>
      <c r="GH60" s="372"/>
      <c r="GI60" s="372"/>
      <c r="GJ60" s="372"/>
      <c r="GK60" s="372"/>
      <c r="GL60" s="372"/>
      <c r="GM60" s="372"/>
      <c r="GN60" s="372"/>
      <c r="GO60" s="372"/>
      <c r="GP60" s="372"/>
      <c r="GQ60" s="372"/>
      <c r="GR60" s="372"/>
      <c r="GS60" s="372"/>
      <c r="GT60" s="372"/>
      <c r="GU60" s="372"/>
      <c r="GV60" s="372"/>
      <c r="GW60" s="372"/>
      <c r="GX60" s="372"/>
      <c r="GY60" s="372"/>
      <c r="GZ60" s="372"/>
      <c r="HA60" s="372"/>
      <c r="HB60" s="372"/>
      <c r="HC60" s="372"/>
    </row>
    <row r="61" spans="1:211" s="373" customFormat="1" ht="15" hidden="1" customHeight="1" outlineLevel="1" x14ac:dyDescent="0.2">
      <c r="A61" s="366">
        <f>SWDATA!O46</f>
        <v>0</v>
      </c>
      <c r="B61" s="366">
        <f>SWDATA!M46</f>
        <v>0</v>
      </c>
      <c r="C61" s="351">
        <f>IF(AND(SWDATA!M46=1,SWDATA!Q46="promotions"),SWDATA!P46,0)</f>
        <v>0</v>
      </c>
      <c r="D61" s="367">
        <f>ROW(SWDATA!M46)</f>
        <v>46</v>
      </c>
      <c r="E61" s="368">
        <f t="shared" si="367"/>
        <v>0</v>
      </c>
      <c r="F61" s="369">
        <f t="shared" si="247"/>
        <v>1</v>
      </c>
      <c r="G61" s="366" t="str">
        <f t="shared" si="248"/>
        <v/>
      </c>
      <c r="H61" s="370"/>
      <c r="J61" s="238">
        <f t="shared" si="249"/>
        <v>0</v>
      </c>
      <c r="K61" s="239" t="str">
        <f t="shared" si="250"/>
        <v/>
      </c>
      <c r="L61" s="342"/>
      <c r="M61" s="345"/>
      <c r="N61" s="340" t="str">
        <f>IF(LEN(SWDATA!F46)=0,"",N60)</f>
        <v/>
      </c>
      <c r="O61" s="296" t="str">
        <f>IF(LEN(SWDATA!G46)=0,"",O60)</f>
        <v/>
      </c>
      <c r="P61" s="297" t="str">
        <f>IF(LEN(SWDATA!C46)=0,"",SWDATA!C46)</f>
        <v/>
      </c>
      <c r="Q61" s="312" t="str">
        <f t="shared" si="251"/>
        <v/>
      </c>
      <c r="R61" s="223" t="s">
        <v>261</v>
      </c>
      <c r="S61" s="319" t="s">
        <v>485</v>
      </c>
      <c r="T61" s="224"/>
      <c r="U61" s="264" t="s">
        <v>608</v>
      </c>
      <c r="V61" s="205" t="s">
        <v>221</v>
      </c>
      <c r="W61" s="266">
        <f>IF(OR(Is_Loading,LEN($A61)=0),"",SWDATA!P46)</f>
        <v>0</v>
      </c>
      <c r="X61" s="267">
        <f>IF(OR(Is_Loading,LEN($A61)=0),"",SWDATA!Q46)</f>
        <v>0</v>
      </c>
      <c r="Y61" s="267">
        <f>IF(OR(Is_Loading,LEN($A61)=0),"",SWDATA!R46)</f>
        <v>0</v>
      </c>
      <c r="Z61" s="266" t="str">
        <f t="shared" si="368"/>
        <v/>
      </c>
      <c r="AA61" s="266">
        <f>IF(OR(Is_Loading,LEN($A61)=0),"",SWDATA!T46)</f>
        <v>0</v>
      </c>
      <c r="AB61" s="267">
        <f>IF(OR(Is_Loading,LEN($A61)=0),"",SWDATA!U46)</f>
        <v>0</v>
      </c>
      <c r="AC61" s="267">
        <f>IF(OR(Is_Loading,LEN($A61)=0),"",SWDATA!V46)</f>
        <v>0</v>
      </c>
      <c r="AD61" s="266" t="str">
        <f t="shared" si="253"/>
        <v/>
      </c>
      <c r="AE61" s="266">
        <f>IF(OR(Is_Loading,LEN($A61)=0),"",SWDATA!X46)</f>
        <v>0</v>
      </c>
      <c r="AF61" s="267">
        <f>IF(OR(Is_Loading,LEN($A61)=0),"",SWDATA!Y46)</f>
        <v>0</v>
      </c>
      <c r="AG61" s="267">
        <f>IF(OR(Is_Loading,LEN($A61)=0),"",SWDATA!Z46)</f>
        <v>0</v>
      </c>
      <c r="AH61" s="266" t="str">
        <f t="shared" si="254"/>
        <v/>
      </c>
      <c r="AI61" s="266">
        <f>IF(OR(Is_Loading,LEN($A61)=0),"",SWDATA!AB46)</f>
        <v>0</v>
      </c>
      <c r="AJ61" s="267">
        <f>IF(OR(Is_Loading,LEN($A61)=0),"",SWDATA!AC46)</f>
        <v>0</v>
      </c>
      <c r="AK61" s="267">
        <f>IF(OR(Is_Loading,LEN($A61)=0),"",SWDATA!AD46)</f>
        <v>0</v>
      </c>
      <c r="AL61" s="266" t="str">
        <f t="shared" si="255"/>
        <v/>
      </c>
      <c r="AM61" s="266">
        <f>IF(OR(Is_Loading,LEN($A61)=0),"",SWDATA!AF46)</f>
        <v>0</v>
      </c>
      <c r="AN61" s="267">
        <f>IF(OR(Is_Loading,LEN($A61)=0),"",SWDATA!AG46)</f>
        <v>0</v>
      </c>
      <c r="AO61" s="323">
        <f>IF(OR(Is_Loading,LEN($A61)=0),"",SWDATA!AH46)</f>
        <v>0</v>
      </c>
      <c r="AP61" s="320" t="str">
        <f t="shared" si="256"/>
        <v/>
      </c>
      <c r="AQ61" s="266">
        <f>IF(OR(Is_Loading,LEN($A61)=0),"",SWDATA!AJ46)</f>
        <v>0</v>
      </c>
      <c r="AR61" s="267">
        <f>IF(OR(Is_Loading,LEN($A61)=0),"",SWDATA!AK46)</f>
        <v>0</v>
      </c>
      <c r="AS61" s="267">
        <f>IF(OR(Is_Loading,LEN($A61)=0),"",SWDATA!AL46)</f>
        <v>0</v>
      </c>
      <c r="AT61" s="266" t="str">
        <f t="shared" si="257"/>
        <v/>
      </c>
      <c r="AU61" s="266">
        <f>IF(OR(Is_Loading,LEN($A61)=0),"",SWDATA!AN46)</f>
        <v>0</v>
      </c>
      <c r="AV61" s="267">
        <f>IF(OR(Is_Loading,LEN($A61)=0),"",SWDATA!AO46)</f>
        <v>0</v>
      </c>
      <c r="AW61" s="267">
        <f>IF(OR(Is_Loading,LEN($A61)=0),"",SWDATA!AP46)</f>
        <v>0</v>
      </c>
      <c r="AX61" s="266" t="str">
        <f t="shared" si="258"/>
        <v/>
      </c>
      <c r="AY61" s="266">
        <f>IF(OR(Is_Loading,LEN($A61)=0),"",SWDATA!AR46)</f>
        <v>0</v>
      </c>
      <c r="AZ61" s="267">
        <f>IF(OR(Is_Loading,LEN($A61)=0),"",SWDATA!AS46)</f>
        <v>0</v>
      </c>
      <c r="BA61" s="267">
        <f>IF(OR(Is_Loading,LEN($A61)=0),"",SWDATA!AT46)</f>
        <v>0</v>
      </c>
      <c r="BB61" s="266" t="str">
        <f t="shared" si="259"/>
        <v/>
      </c>
      <c r="BC61" s="266">
        <f>IF(OR(Is_Loading,LEN($A61)=0),"",SWDATA!AV46)</f>
        <v>0</v>
      </c>
      <c r="BD61" s="267">
        <f>IF(OR(Is_Loading,LEN($A61)=0),"",SWDATA!AW46)</f>
        <v>0</v>
      </c>
      <c r="BE61" s="323">
        <f>IF(OR(Is_Loading,LEN($A61)=0),"",SWDATA!AX46)</f>
        <v>0</v>
      </c>
      <c r="BF61" s="320" t="str">
        <f t="shared" si="260"/>
        <v/>
      </c>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351"/>
      <c r="CO61" s="351"/>
      <c r="CP61" s="351"/>
      <c r="CQ61" s="351"/>
      <c r="CR61" s="351"/>
      <c r="CS61" s="351"/>
      <c r="CT61" s="351"/>
      <c r="CU61" s="351"/>
      <c r="CV61" s="351"/>
      <c r="CW61" s="351"/>
      <c r="CX61" s="351"/>
      <c r="CY61" s="351"/>
      <c r="CZ61" s="351"/>
      <c r="DA61" s="351"/>
      <c r="DB61" s="351"/>
      <c r="DC61" s="351"/>
      <c r="DD61" s="351"/>
      <c r="DE61" s="351"/>
      <c r="DF61" s="351"/>
      <c r="DG61" s="351"/>
      <c r="DH61" s="351"/>
      <c r="DI61" s="351"/>
      <c r="DJ61" s="351"/>
      <c r="DK61" s="351"/>
      <c r="DL61" s="351"/>
      <c r="DM61" s="351"/>
      <c r="DN61" s="351"/>
      <c r="DS61" s="372"/>
      <c r="DT61" s="374"/>
      <c r="DU61" s="375"/>
      <c r="DV61" s="375"/>
      <c r="DW61" s="375"/>
      <c r="DX61" s="375">
        <v>1</v>
      </c>
      <c r="DY61" s="375">
        <f t="shared" si="332"/>
        <v>0</v>
      </c>
      <c r="DZ61" s="375">
        <f t="shared" si="333"/>
        <v>0</v>
      </c>
      <c r="EA61" s="375">
        <f t="shared" si="334"/>
        <v>1</v>
      </c>
      <c r="EB61" s="375">
        <f t="shared" si="335"/>
        <v>0</v>
      </c>
      <c r="EC61" s="375">
        <f t="shared" si="336"/>
        <v>0</v>
      </c>
      <c r="ED61" s="375">
        <f t="shared" si="337"/>
        <v>1</v>
      </c>
      <c r="EE61" s="375">
        <f t="shared" si="338"/>
        <v>0</v>
      </c>
      <c r="EF61" s="375">
        <f t="shared" si="339"/>
        <v>0</v>
      </c>
      <c r="EG61" s="375">
        <f t="shared" si="340"/>
        <v>1</v>
      </c>
      <c r="EH61" s="375">
        <f t="shared" si="341"/>
        <v>0</v>
      </c>
      <c r="EI61" s="375">
        <f t="shared" si="342"/>
        <v>0</v>
      </c>
      <c r="EJ61" s="375">
        <f t="shared" si="343"/>
        <v>1</v>
      </c>
      <c r="EK61" s="375">
        <f t="shared" si="344"/>
        <v>0</v>
      </c>
      <c r="EL61" s="375">
        <f t="shared" si="345"/>
        <v>0</v>
      </c>
      <c r="EM61" s="375">
        <f t="shared" si="346"/>
        <v>1</v>
      </c>
      <c r="EN61" s="375">
        <f t="shared" si="347"/>
        <v>0</v>
      </c>
      <c r="EO61" s="375">
        <f t="shared" si="348"/>
        <v>0</v>
      </c>
      <c r="EP61" s="375">
        <f t="shared" si="349"/>
        <v>1</v>
      </c>
      <c r="EQ61" s="375">
        <f t="shared" si="350"/>
        <v>0</v>
      </c>
      <c r="ER61" s="375">
        <f t="shared" si="351"/>
        <v>0</v>
      </c>
      <c r="ES61" s="375">
        <f t="shared" si="352"/>
        <v>1</v>
      </c>
      <c r="ET61" s="375">
        <f t="shared" si="353"/>
        <v>0</v>
      </c>
      <c r="EU61" s="375">
        <f t="shared" si="354"/>
        <v>0</v>
      </c>
      <c r="EV61" s="375">
        <f t="shared" si="355"/>
        <v>1</v>
      </c>
      <c r="EW61" s="375">
        <f t="shared" si="356"/>
        <v>0</v>
      </c>
      <c r="EX61" s="375">
        <f t="shared" si="357"/>
        <v>0</v>
      </c>
      <c r="EY61" s="375">
        <f t="shared" si="358"/>
        <v>1</v>
      </c>
      <c r="EZ61" s="375">
        <f t="shared" si="359"/>
        <v>0</v>
      </c>
      <c r="FA61" s="375">
        <f t="shared" si="360"/>
        <v>0</v>
      </c>
      <c r="FB61" s="375">
        <f t="shared" si="361"/>
        <v>1</v>
      </c>
      <c r="FC61" s="375">
        <f t="shared" si="362"/>
        <v>0</v>
      </c>
      <c r="FD61" s="375">
        <f t="shared" si="363"/>
        <v>0</v>
      </c>
      <c r="FE61" s="376"/>
      <c r="FF61" s="372"/>
      <c r="FG61" s="372"/>
      <c r="FH61" s="372"/>
      <c r="FI61" s="372"/>
      <c r="FJ61" s="372"/>
      <c r="FK61" s="372"/>
      <c r="FL61" s="372"/>
      <c r="FM61" s="372"/>
      <c r="FN61" s="372"/>
      <c r="FO61" s="372"/>
      <c r="FP61" s="372"/>
      <c r="FQ61" s="372"/>
      <c r="FR61" s="372"/>
      <c r="FS61" s="372"/>
      <c r="FT61" s="372"/>
      <c r="FU61" s="372"/>
      <c r="FV61" s="372"/>
      <c r="FW61" s="372"/>
      <c r="FX61" s="372"/>
      <c r="FY61" s="372"/>
      <c r="FZ61" s="372"/>
      <c r="GA61" s="372"/>
      <c r="GB61" s="372"/>
      <c r="GC61" s="372"/>
      <c r="GD61" s="372"/>
      <c r="GE61" s="372"/>
      <c r="GF61" s="372"/>
      <c r="GG61" s="372"/>
      <c r="GH61" s="372"/>
      <c r="GI61" s="372"/>
      <c r="GJ61" s="372"/>
      <c r="GK61" s="372"/>
      <c r="GL61" s="372"/>
      <c r="GM61" s="372"/>
      <c r="GN61" s="372"/>
      <c r="GO61" s="372"/>
      <c r="GP61" s="372"/>
      <c r="GQ61" s="372"/>
      <c r="GR61" s="372"/>
      <c r="GS61" s="372"/>
      <c r="GT61" s="372"/>
      <c r="GU61" s="372"/>
      <c r="GV61" s="372"/>
      <c r="GW61" s="372"/>
      <c r="GX61" s="372"/>
      <c r="GY61" s="372"/>
      <c r="GZ61" s="372"/>
      <c r="HA61" s="372"/>
      <c r="HB61" s="372"/>
      <c r="HC61" s="372"/>
    </row>
    <row r="62" spans="1:211" s="373" customFormat="1" ht="15" hidden="1" customHeight="1" outlineLevel="1" x14ac:dyDescent="0.2">
      <c r="A62" s="366">
        <f>SWDATA!O47</f>
        <v>0</v>
      </c>
      <c r="B62" s="366">
        <f>SWDATA!M47</f>
        <v>0</v>
      </c>
      <c r="C62" s="351">
        <f>IF(AND(SWDATA!M47=1,SWDATA!Q47="promotions"),SWDATA!P47,0)</f>
        <v>0</v>
      </c>
      <c r="D62" s="367">
        <f>ROW(SWDATA!M47)</f>
        <v>47</v>
      </c>
      <c r="E62" s="368">
        <f t="shared" si="367"/>
        <v>0</v>
      </c>
      <c r="F62" s="369">
        <f t="shared" si="247"/>
        <v>1</v>
      </c>
      <c r="G62" s="366" t="str">
        <f t="shared" si="248"/>
        <v/>
      </c>
      <c r="H62" s="370"/>
      <c r="J62" s="238">
        <f t="shared" si="249"/>
        <v>0</v>
      </c>
      <c r="K62" s="239" t="str">
        <f t="shared" si="250"/>
        <v/>
      </c>
      <c r="L62" s="342"/>
      <c r="M62" s="345"/>
      <c r="N62" s="340" t="str">
        <f>IF(LEN(SWDATA!F47)=0,"",N61)</f>
        <v/>
      </c>
      <c r="O62" s="296" t="str">
        <f>IF(LEN(SWDATA!G47)=0,"",O61)</f>
        <v/>
      </c>
      <c r="P62" s="297" t="str">
        <f>IF(LEN(SWDATA!C47)=0,"",SWDATA!C47)</f>
        <v/>
      </c>
      <c r="Q62" s="312" t="str">
        <f t="shared" si="251"/>
        <v/>
      </c>
      <c r="R62" s="223" t="s">
        <v>261</v>
      </c>
      <c r="S62" s="224"/>
      <c r="T62" s="224"/>
      <c r="U62" s="264" t="s">
        <v>613</v>
      </c>
      <c r="V62" s="205" t="s">
        <v>221</v>
      </c>
      <c r="W62" s="266">
        <f>IF(OR(Is_Loading,LEN($A62)=0),"",SWDATA!P47)</f>
        <v>0</v>
      </c>
      <c r="X62" s="267">
        <f>IF(OR(Is_Loading,LEN($A62)=0),"",SWDATA!Q47)</f>
        <v>0</v>
      </c>
      <c r="Y62" s="267">
        <f>IF(OR(Is_Loading,LEN($A62)=0),"",SWDATA!R47)</f>
        <v>0</v>
      </c>
      <c r="Z62" s="266" t="str">
        <f t="shared" si="368"/>
        <v/>
      </c>
      <c r="AA62" s="266">
        <f>IF(OR(Is_Loading,LEN($A62)=0),"",SWDATA!T47)</f>
        <v>0</v>
      </c>
      <c r="AB62" s="267">
        <f>IF(OR(Is_Loading,LEN($A62)=0),"",SWDATA!U47)</f>
        <v>0</v>
      </c>
      <c r="AC62" s="267">
        <f>IF(OR(Is_Loading,LEN($A62)=0),"",SWDATA!V47)</f>
        <v>0</v>
      </c>
      <c r="AD62" s="266" t="str">
        <f t="shared" si="253"/>
        <v/>
      </c>
      <c r="AE62" s="266">
        <f>IF(OR(Is_Loading,LEN($A62)=0),"",SWDATA!X47)</f>
        <v>0</v>
      </c>
      <c r="AF62" s="267">
        <f>IF(OR(Is_Loading,LEN($A62)=0),"",SWDATA!Y47)</f>
        <v>0</v>
      </c>
      <c r="AG62" s="267">
        <f>IF(OR(Is_Loading,LEN($A62)=0),"",SWDATA!Z47)</f>
        <v>0</v>
      </c>
      <c r="AH62" s="266" t="str">
        <f t="shared" si="254"/>
        <v/>
      </c>
      <c r="AI62" s="266">
        <f>IF(OR(Is_Loading,LEN($A62)=0),"",SWDATA!AB47)</f>
        <v>0</v>
      </c>
      <c r="AJ62" s="267">
        <f>IF(OR(Is_Loading,LEN($A62)=0),"",SWDATA!AC47)</f>
        <v>0</v>
      </c>
      <c r="AK62" s="267">
        <f>IF(OR(Is_Loading,LEN($A62)=0),"",SWDATA!AD47)</f>
        <v>0</v>
      </c>
      <c r="AL62" s="266" t="str">
        <f t="shared" si="255"/>
        <v/>
      </c>
      <c r="AM62" s="266">
        <f>IF(OR(Is_Loading,LEN($A62)=0),"",SWDATA!AF47)</f>
        <v>0</v>
      </c>
      <c r="AN62" s="267">
        <f>IF(OR(Is_Loading,LEN($A62)=0),"",SWDATA!AG47)</f>
        <v>0</v>
      </c>
      <c r="AO62" s="323">
        <f>IF(OR(Is_Loading,LEN($A62)=0),"",SWDATA!AH47)</f>
        <v>0</v>
      </c>
      <c r="AP62" s="320" t="str">
        <f t="shared" si="256"/>
        <v/>
      </c>
      <c r="AQ62" s="266">
        <f>IF(OR(Is_Loading,LEN($A62)=0),"",SWDATA!AJ47)</f>
        <v>0</v>
      </c>
      <c r="AR62" s="267">
        <f>IF(OR(Is_Loading,LEN($A62)=0),"",SWDATA!AK47)</f>
        <v>0</v>
      </c>
      <c r="AS62" s="267">
        <f>IF(OR(Is_Loading,LEN($A62)=0),"",SWDATA!AL47)</f>
        <v>0</v>
      </c>
      <c r="AT62" s="266" t="str">
        <f t="shared" si="257"/>
        <v/>
      </c>
      <c r="AU62" s="266">
        <f>IF(OR(Is_Loading,LEN($A62)=0),"",SWDATA!AN47)</f>
        <v>0</v>
      </c>
      <c r="AV62" s="267">
        <f>IF(OR(Is_Loading,LEN($A62)=0),"",SWDATA!AO47)</f>
        <v>0</v>
      </c>
      <c r="AW62" s="267">
        <f>IF(OR(Is_Loading,LEN($A62)=0),"",SWDATA!AP47)</f>
        <v>0</v>
      </c>
      <c r="AX62" s="266" t="str">
        <f t="shared" si="258"/>
        <v/>
      </c>
      <c r="AY62" s="266">
        <f>IF(OR(Is_Loading,LEN($A62)=0),"",SWDATA!AR47)</f>
        <v>0</v>
      </c>
      <c r="AZ62" s="267">
        <f>IF(OR(Is_Loading,LEN($A62)=0),"",SWDATA!AS47)</f>
        <v>0</v>
      </c>
      <c r="BA62" s="267">
        <f>IF(OR(Is_Loading,LEN($A62)=0),"",SWDATA!AT47)</f>
        <v>0</v>
      </c>
      <c r="BB62" s="266" t="str">
        <f t="shared" si="259"/>
        <v/>
      </c>
      <c r="BC62" s="266">
        <f>IF(OR(Is_Loading,LEN($A62)=0),"",SWDATA!AV47)</f>
        <v>0</v>
      </c>
      <c r="BD62" s="267">
        <f>IF(OR(Is_Loading,LEN($A62)=0),"",SWDATA!AW47)</f>
        <v>0</v>
      </c>
      <c r="BE62" s="323">
        <f>IF(OR(Is_Loading,LEN($A62)=0),"",SWDATA!AX47)</f>
        <v>0</v>
      </c>
      <c r="BF62" s="320" t="str">
        <f t="shared" si="260"/>
        <v/>
      </c>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351"/>
      <c r="CO62" s="351"/>
      <c r="CP62" s="351"/>
      <c r="CQ62" s="351"/>
      <c r="CR62" s="351"/>
      <c r="CS62" s="351"/>
      <c r="CT62" s="351"/>
      <c r="CU62" s="351"/>
      <c r="CV62" s="351"/>
      <c r="CW62" s="351"/>
      <c r="CX62" s="351"/>
      <c r="CY62" s="351"/>
      <c r="CZ62" s="351"/>
      <c r="DA62" s="351"/>
      <c r="DB62" s="351"/>
      <c r="DC62" s="351"/>
      <c r="DD62" s="351"/>
      <c r="DE62" s="351"/>
      <c r="DF62" s="351"/>
      <c r="DG62" s="351"/>
      <c r="DH62" s="351"/>
      <c r="DI62" s="351"/>
      <c r="DJ62" s="351"/>
      <c r="DK62" s="351"/>
      <c r="DL62" s="351"/>
      <c r="DM62" s="351"/>
      <c r="DN62" s="351"/>
      <c r="DS62" s="372"/>
      <c r="DT62" s="374"/>
      <c r="DU62" s="375"/>
      <c r="DV62" s="375"/>
      <c r="DW62" s="375"/>
      <c r="DX62" s="375">
        <v>1</v>
      </c>
      <c r="DY62" s="375">
        <f t="shared" si="332"/>
        <v>0</v>
      </c>
      <c r="DZ62" s="375">
        <f t="shared" si="333"/>
        <v>0</v>
      </c>
      <c r="EA62" s="375">
        <f t="shared" si="334"/>
        <v>1</v>
      </c>
      <c r="EB62" s="375">
        <f t="shared" si="335"/>
        <v>0</v>
      </c>
      <c r="EC62" s="375">
        <f t="shared" si="336"/>
        <v>0</v>
      </c>
      <c r="ED62" s="375">
        <f t="shared" si="337"/>
        <v>1</v>
      </c>
      <c r="EE62" s="375">
        <f t="shared" si="338"/>
        <v>0</v>
      </c>
      <c r="EF62" s="375">
        <f t="shared" si="339"/>
        <v>0</v>
      </c>
      <c r="EG62" s="375">
        <f t="shared" si="340"/>
        <v>1</v>
      </c>
      <c r="EH62" s="375">
        <f t="shared" si="341"/>
        <v>0</v>
      </c>
      <c r="EI62" s="375">
        <f t="shared" si="342"/>
        <v>0</v>
      </c>
      <c r="EJ62" s="375">
        <f t="shared" si="343"/>
        <v>1</v>
      </c>
      <c r="EK62" s="375">
        <f t="shared" si="344"/>
        <v>0</v>
      </c>
      <c r="EL62" s="375">
        <f t="shared" si="345"/>
        <v>0</v>
      </c>
      <c r="EM62" s="375">
        <f t="shared" si="346"/>
        <v>1</v>
      </c>
      <c r="EN62" s="375">
        <f t="shared" si="347"/>
        <v>0</v>
      </c>
      <c r="EO62" s="375">
        <f t="shared" si="348"/>
        <v>0</v>
      </c>
      <c r="EP62" s="375">
        <f t="shared" si="349"/>
        <v>1</v>
      </c>
      <c r="EQ62" s="375">
        <f t="shared" si="350"/>
        <v>0</v>
      </c>
      <c r="ER62" s="375">
        <f t="shared" si="351"/>
        <v>0</v>
      </c>
      <c r="ES62" s="375">
        <f t="shared" si="352"/>
        <v>1</v>
      </c>
      <c r="ET62" s="375">
        <f t="shared" si="353"/>
        <v>0</v>
      </c>
      <c r="EU62" s="375">
        <f t="shared" si="354"/>
        <v>0</v>
      </c>
      <c r="EV62" s="375">
        <f t="shared" si="355"/>
        <v>1</v>
      </c>
      <c r="EW62" s="375">
        <f t="shared" si="356"/>
        <v>0</v>
      </c>
      <c r="EX62" s="375">
        <f t="shared" si="357"/>
        <v>0</v>
      </c>
      <c r="EY62" s="375">
        <f t="shared" si="358"/>
        <v>1</v>
      </c>
      <c r="EZ62" s="375">
        <f t="shared" si="359"/>
        <v>0</v>
      </c>
      <c r="FA62" s="375">
        <f t="shared" si="360"/>
        <v>0</v>
      </c>
      <c r="FB62" s="375">
        <f t="shared" si="361"/>
        <v>1</v>
      </c>
      <c r="FC62" s="375">
        <f t="shared" si="362"/>
        <v>0</v>
      </c>
      <c r="FD62" s="375">
        <f t="shared" si="363"/>
        <v>0</v>
      </c>
      <c r="FE62" s="376"/>
      <c r="FF62" s="372"/>
      <c r="FG62" s="372"/>
      <c r="FH62" s="372"/>
      <c r="FI62" s="372"/>
      <c r="FJ62" s="372"/>
      <c r="FK62" s="372"/>
      <c r="FL62" s="372"/>
      <c r="FM62" s="372"/>
      <c r="FN62" s="372"/>
      <c r="FO62" s="372"/>
      <c r="FP62" s="372"/>
      <c r="FQ62" s="372"/>
      <c r="FR62" s="372"/>
      <c r="FS62" s="372"/>
      <c r="FT62" s="372"/>
      <c r="FU62" s="372"/>
      <c r="FV62" s="372"/>
      <c r="FW62" s="372"/>
      <c r="FX62" s="372"/>
      <c r="FY62" s="372"/>
      <c r="FZ62" s="372"/>
      <c r="GA62" s="372"/>
      <c r="GB62" s="372"/>
      <c r="GC62" s="372"/>
      <c r="GD62" s="372"/>
      <c r="GE62" s="372"/>
      <c r="GF62" s="372"/>
      <c r="GG62" s="372"/>
      <c r="GH62" s="372"/>
      <c r="GI62" s="372"/>
      <c r="GJ62" s="372"/>
      <c r="GK62" s="372"/>
      <c r="GL62" s="372"/>
      <c r="GM62" s="372"/>
      <c r="GN62" s="372"/>
      <c r="GO62" s="372"/>
      <c r="GP62" s="372"/>
      <c r="GQ62" s="372"/>
      <c r="GR62" s="372"/>
      <c r="GS62" s="372"/>
      <c r="GT62" s="372"/>
      <c r="GU62" s="372"/>
      <c r="GV62" s="372"/>
      <c r="GW62" s="372"/>
      <c r="GX62" s="372"/>
      <c r="GY62" s="372"/>
      <c r="GZ62" s="372"/>
      <c r="HA62" s="372"/>
      <c r="HB62" s="372"/>
      <c r="HC62" s="372"/>
    </row>
    <row r="63" spans="1:211" s="373" customFormat="1" ht="15" hidden="1" customHeight="1" outlineLevel="1" x14ac:dyDescent="0.2">
      <c r="A63" s="366">
        <f>SWDATA!O48</f>
        <v>0</v>
      </c>
      <c r="B63" s="366">
        <f>SWDATA!M48</f>
        <v>0</v>
      </c>
      <c r="C63" s="351">
        <f>IF(AND(SWDATA!M48=1,SWDATA!Q48="promotions"),SWDATA!P48,0)</f>
        <v>0</v>
      </c>
      <c r="D63" s="367">
        <f>ROW(SWDATA!M48)</f>
        <v>48</v>
      </c>
      <c r="E63" s="368">
        <f t="shared" si="367"/>
        <v>0</v>
      </c>
      <c r="F63" s="369">
        <f t="shared" ref="F63:F126" si="369">IF(NOT(ISERROR(SEARCH("Kg",P63))),3,IF(NOT(ISERROR(SEARCH("/Unit",P63))),2,IF(NOT(ISERROR(SEARCH("Pct",P63))),2,1)))</f>
        <v>1</v>
      </c>
      <c r="G63" s="366" t="str">
        <f t="shared" ref="G63:G126" si="370">IF(NOT(ISERROR(SEARCH("U",P63))),"U",IF(NOT(ISERROR(SEARCH("Pct",P63))),"Pct",""))</f>
        <v/>
      </c>
      <c r="H63" s="370"/>
      <c r="J63" s="238">
        <f t="shared" ref="J63:J126" si="371">IF(ISERROR(FIND(":-1",A63)),A63,0)</f>
        <v>0</v>
      </c>
      <c r="K63" s="239" t="str">
        <f t="shared" ref="K63:K126" si="372">IF(NOT(ISERROR(SEARCH("(Cost)",P63))),"C",IF(NOT(ISERROR(SEARCH("(EURO)",P63))),"R",IF(NOT(ISERROR(SEARCH("marg",P63))),"M",IF(OR(NOT(ISERROR(SEARCH("(Rev/",P63))),NOT(ISERROR(SEARCH("(Pct)",P63)))),"P",IF(NOT(ISERROR(SEARCH("Units",P63))),"U","")))))</f>
        <v/>
      </c>
      <c r="L63" s="342"/>
      <c r="M63" s="345"/>
      <c r="N63" s="340" t="str">
        <f>IF(LEN(SWDATA!F48)=0,"",N62)</f>
        <v/>
      </c>
      <c r="O63" s="296" t="str">
        <f>IF(LEN(SWDATA!G48)=0,"",O62)</f>
        <v/>
      </c>
      <c r="P63" s="297" t="str">
        <f>IF(LEN(SWDATA!C48)=0,"",SWDATA!C48)</f>
        <v/>
      </c>
      <c r="Q63" s="312" t="str">
        <f t="shared" ref="Q63:Q126" si="373">P63</f>
        <v/>
      </c>
      <c r="R63" s="223" t="s">
        <v>261</v>
      </c>
      <c r="S63" s="224" t="s">
        <v>485</v>
      </c>
      <c r="T63" s="224"/>
      <c r="U63" s="264" t="s">
        <v>609</v>
      </c>
      <c r="V63" s="205" t="s">
        <v>221</v>
      </c>
      <c r="W63" s="266">
        <f>IF(OR(Is_Loading,LEN($A63)=0),"",SWDATA!P48)</f>
        <v>0</v>
      </c>
      <c r="X63" s="267">
        <f>IF(OR(Is_Loading,LEN($A63)=0),"",SWDATA!Q48)</f>
        <v>0</v>
      </c>
      <c r="Y63" s="267">
        <f>IF(OR(Is_Loading,LEN($A63)=0),"",SWDATA!R48)</f>
        <v>0</v>
      </c>
      <c r="Z63" s="266" t="str">
        <f t="shared" si="368"/>
        <v/>
      </c>
      <c r="AA63" s="266">
        <f>IF(OR(Is_Loading,LEN($A63)=0),"",SWDATA!T48)</f>
        <v>0</v>
      </c>
      <c r="AB63" s="267">
        <f>IF(OR(Is_Loading,LEN($A63)=0),"",SWDATA!U48)</f>
        <v>0</v>
      </c>
      <c r="AC63" s="267">
        <f>IF(OR(Is_Loading,LEN($A63)=0),"",SWDATA!V48)</f>
        <v>0</v>
      </c>
      <c r="AD63" s="266" t="str">
        <f t="shared" ref="AD63:AD126" si="374">IF($A63=0,"",CHOOSE($F63,SUM(AA63:AC63),SUM(AA63:AC63)/3,AC63))</f>
        <v/>
      </c>
      <c r="AE63" s="266">
        <f>IF(OR(Is_Loading,LEN($A63)=0),"",SWDATA!X48)</f>
        <v>0</v>
      </c>
      <c r="AF63" s="267">
        <f>IF(OR(Is_Loading,LEN($A63)=0),"",SWDATA!Y48)</f>
        <v>0</v>
      </c>
      <c r="AG63" s="267">
        <f>IF(OR(Is_Loading,LEN($A63)=0),"",SWDATA!Z48)</f>
        <v>0</v>
      </c>
      <c r="AH63" s="266" t="str">
        <f t="shared" ref="AH63:AH126" si="375">IF($A63=0,"",CHOOSE($F63,SUM(AE63:AG63),SUM(AE63:AG63)/3,AG63))</f>
        <v/>
      </c>
      <c r="AI63" s="266">
        <f>IF(OR(Is_Loading,LEN($A63)=0),"",SWDATA!AB48)</f>
        <v>0</v>
      </c>
      <c r="AJ63" s="267">
        <f>IF(OR(Is_Loading,LEN($A63)=0),"",SWDATA!AC48)</f>
        <v>0</v>
      </c>
      <c r="AK63" s="267">
        <f>IF(OR(Is_Loading,LEN($A63)=0),"",SWDATA!AD48)</f>
        <v>0</v>
      </c>
      <c r="AL63" s="266" t="str">
        <f t="shared" ref="AL63:AL126" si="376">IF($A63=0,"",CHOOSE($F63,SUM(AI63:AK63),SUM(AI63:AK63)/3,AK63))</f>
        <v/>
      </c>
      <c r="AM63" s="266">
        <f>IF(OR(Is_Loading,LEN($A63)=0),"",SWDATA!AF48)</f>
        <v>0</v>
      </c>
      <c r="AN63" s="267">
        <f>IF(OR(Is_Loading,LEN($A63)=0),"",SWDATA!AG48)</f>
        <v>0</v>
      </c>
      <c r="AO63" s="323">
        <f>IF(OR(Is_Loading,LEN($A63)=0),"",SWDATA!AH48)</f>
        <v>0</v>
      </c>
      <c r="AP63" s="320" t="str">
        <f t="shared" ref="AP63:AP126" si="377">IF($A63=0,"",CHOOSE($F63,SUM(AM63:AO63),SUM(AM63:AO63)/3,AO63))</f>
        <v/>
      </c>
      <c r="AQ63" s="266">
        <f>IF(OR(Is_Loading,LEN($A63)=0),"",SWDATA!AJ48)</f>
        <v>0</v>
      </c>
      <c r="AR63" s="267">
        <f>IF(OR(Is_Loading,LEN($A63)=0),"",SWDATA!AK48)</f>
        <v>0</v>
      </c>
      <c r="AS63" s="267">
        <f>IF(OR(Is_Loading,LEN($A63)=0),"",SWDATA!AL48)</f>
        <v>0</v>
      </c>
      <c r="AT63" s="266" t="str">
        <f t="shared" ref="AT63:AT126" si="378">IF($A63=0,"",CHOOSE($F63,SUM(AQ63:AS63),SUM(AQ63:AS63)/3,AS63))</f>
        <v/>
      </c>
      <c r="AU63" s="266">
        <f>IF(OR(Is_Loading,LEN($A63)=0),"",SWDATA!AN48)</f>
        <v>0</v>
      </c>
      <c r="AV63" s="267">
        <f>IF(OR(Is_Loading,LEN($A63)=0),"",SWDATA!AO48)</f>
        <v>0</v>
      </c>
      <c r="AW63" s="267">
        <f>IF(OR(Is_Loading,LEN($A63)=0),"",SWDATA!AP48)</f>
        <v>0</v>
      </c>
      <c r="AX63" s="266" t="str">
        <f t="shared" ref="AX63:AX126" si="379">IF($A63=0,"",CHOOSE($F63,SUM(AU63:AW63),SUM(AU63:AW63)/3,AW63))</f>
        <v/>
      </c>
      <c r="AY63" s="266">
        <f>IF(OR(Is_Loading,LEN($A63)=0),"",SWDATA!AR48)</f>
        <v>0</v>
      </c>
      <c r="AZ63" s="267">
        <f>IF(OR(Is_Loading,LEN($A63)=0),"",SWDATA!AS48)</f>
        <v>0</v>
      </c>
      <c r="BA63" s="267">
        <f>IF(OR(Is_Loading,LEN($A63)=0),"",SWDATA!AT48)</f>
        <v>0</v>
      </c>
      <c r="BB63" s="266" t="str">
        <f t="shared" ref="BB63:BB126" si="380">IF($A63=0,"",CHOOSE($F63,SUM(AY63:BA63),SUM(AY63:BA63)/3,BA63))</f>
        <v/>
      </c>
      <c r="BC63" s="266">
        <f>IF(OR(Is_Loading,LEN($A63)=0),"",SWDATA!AV48)</f>
        <v>0</v>
      </c>
      <c r="BD63" s="267">
        <f>IF(OR(Is_Loading,LEN($A63)=0),"",SWDATA!AW48)</f>
        <v>0</v>
      </c>
      <c r="BE63" s="323">
        <f>IF(OR(Is_Loading,LEN($A63)=0),"",SWDATA!AX48)</f>
        <v>0</v>
      </c>
      <c r="BF63" s="320" t="str">
        <f t="shared" ref="BF63:BF126" si="381">IF($A63=0,"",CHOOSE($F63,SUM(BC63:BE63),SUM(BC63:BE63)/3,BE63))</f>
        <v/>
      </c>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351"/>
      <c r="CO63" s="351"/>
      <c r="CP63" s="351"/>
      <c r="CQ63" s="351"/>
      <c r="CR63" s="351"/>
      <c r="CS63" s="351"/>
      <c r="CT63" s="351"/>
      <c r="CU63" s="351"/>
      <c r="CV63" s="351"/>
      <c r="CW63" s="351"/>
      <c r="CX63" s="351"/>
      <c r="CY63" s="351"/>
      <c r="CZ63" s="351"/>
      <c r="DA63" s="351"/>
      <c r="DB63" s="351"/>
      <c r="DC63" s="351"/>
      <c r="DD63" s="351"/>
      <c r="DE63" s="351"/>
      <c r="DF63" s="351"/>
      <c r="DG63" s="351"/>
      <c r="DH63" s="351"/>
      <c r="DI63" s="351"/>
      <c r="DJ63" s="351"/>
      <c r="DK63" s="351"/>
      <c r="DL63" s="351"/>
      <c r="DM63" s="351"/>
      <c r="DN63" s="351"/>
      <c r="DS63" s="372"/>
      <c r="DT63" s="374"/>
      <c r="DU63" s="375"/>
      <c r="DV63" s="375"/>
      <c r="DW63" s="375"/>
      <c r="DX63" s="375">
        <v>1</v>
      </c>
      <c r="DY63" s="375">
        <f t="shared" si="332"/>
        <v>0</v>
      </c>
      <c r="DZ63" s="375">
        <f t="shared" si="333"/>
        <v>0</v>
      </c>
      <c r="EA63" s="375">
        <f t="shared" si="334"/>
        <v>1</v>
      </c>
      <c r="EB63" s="375">
        <f t="shared" si="335"/>
        <v>0</v>
      </c>
      <c r="EC63" s="375">
        <f t="shared" si="336"/>
        <v>0</v>
      </c>
      <c r="ED63" s="375">
        <f t="shared" si="337"/>
        <v>1</v>
      </c>
      <c r="EE63" s="375">
        <f t="shared" si="338"/>
        <v>0</v>
      </c>
      <c r="EF63" s="375">
        <f t="shared" si="339"/>
        <v>0</v>
      </c>
      <c r="EG63" s="375">
        <f t="shared" si="340"/>
        <v>1</v>
      </c>
      <c r="EH63" s="375">
        <f t="shared" si="341"/>
        <v>0</v>
      </c>
      <c r="EI63" s="375">
        <f t="shared" si="342"/>
        <v>0</v>
      </c>
      <c r="EJ63" s="375">
        <f t="shared" si="343"/>
        <v>1</v>
      </c>
      <c r="EK63" s="375">
        <f t="shared" si="344"/>
        <v>0</v>
      </c>
      <c r="EL63" s="375">
        <f t="shared" si="345"/>
        <v>0</v>
      </c>
      <c r="EM63" s="375">
        <f t="shared" si="346"/>
        <v>1</v>
      </c>
      <c r="EN63" s="375">
        <f t="shared" si="347"/>
        <v>0</v>
      </c>
      <c r="EO63" s="375">
        <f t="shared" si="348"/>
        <v>0</v>
      </c>
      <c r="EP63" s="375">
        <f t="shared" si="349"/>
        <v>1</v>
      </c>
      <c r="EQ63" s="375">
        <f t="shared" si="350"/>
        <v>0</v>
      </c>
      <c r="ER63" s="375">
        <f t="shared" si="351"/>
        <v>0</v>
      </c>
      <c r="ES63" s="375">
        <f t="shared" si="352"/>
        <v>1</v>
      </c>
      <c r="ET63" s="375">
        <f t="shared" si="353"/>
        <v>0</v>
      </c>
      <c r="EU63" s="375">
        <f t="shared" si="354"/>
        <v>0</v>
      </c>
      <c r="EV63" s="375">
        <f t="shared" si="355"/>
        <v>1</v>
      </c>
      <c r="EW63" s="375">
        <f t="shared" si="356"/>
        <v>0</v>
      </c>
      <c r="EX63" s="375">
        <f t="shared" si="357"/>
        <v>0</v>
      </c>
      <c r="EY63" s="375">
        <f t="shared" si="358"/>
        <v>1</v>
      </c>
      <c r="EZ63" s="375">
        <f t="shared" si="359"/>
        <v>0</v>
      </c>
      <c r="FA63" s="375">
        <f t="shared" si="360"/>
        <v>0</v>
      </c>
      <c r="FB63" s="375">
        <f t="shared" si="361"/>
        <v>1</v>
      </c>
      <c r="FC63" s="375">
        <f t="shared" si="362"/>
        <v>0</v>
      </c>
      <c r="FD63" s="375">
        <f t="shared" si="363"/>
        <v>0</v>
      </c>
      <c r="FE63" s="376"/>
      <c r="FF63" s="372"/>
      <c r="FG63" s="372"/>
      <c r="FH63" s="372"/>
      <c r="FI63" s="372"/>
      <c r="FJ63" s="372"/>
      <c r="FK63" s="372"/>
      <c r="FL63" s="372"/>
      <c r="FM63" s="372"/>
      <c r="FN63" s="372"/>
      <c r="FO63" s="372"/>
      <c r="FP63" s="372"/>
      <c r="FQ63" s="372"/>
      <c r="FR63" s="372"/>
      <c r="FS63" s="372"/>
      <c r="FT63" s="372"/>
      <c r="FU63" s="372"/>
      <c r="FV63" s="372"/>
      <c r="FW63" s="372"/>
      <c r="FX63" s="372"/>
      <c r="FY63" s="372"/>
      <c r="FZ63" s="372"/>
      <c r="GA63" s="372"/>
      <c r="GB63" s="372"/>
      <c r="GC63" s="372"/>
      <c r="GD63" s="372"/>
      <c r="GE63" s="372"/>
      <c r="GF63" s="372"/>
      <c r="GG63" s="372"/>
      <c r="GH63" s="372"/>
      <c r="GI63" s="372"/>
      <c r="GJ63" s="372"/>
      <c r="GK63" s="372"/>
      <c r="GL63" s="372"/>
      <c r="GM63" s="372"/>
      <c r="GN63" s="372"/>
      <c r="GO63" s="372"/>
      <c r="GP63" s="372"/>
      <c r="GQ63" s="372"/>
      <c r="GR63" s="372"/>
      <c r="GS63" s="372"/>
      <c r="GT63" s="372"/>
      <c r="GU63" s="372"/>
      <c r="GV63" s="372"/>
      <c r="GW63" s="372"/>
      <c r="GX63" s="372"/>
      <c r="GY63" s="372"/>
      <c r="GZ63" s="372"/>
      <c r="HA63" s="372"/>
      <c r="HB63" s="372"/>
      <c r="HC63" s="372"/>
    </row>
    <row r="64" spans="1:211" s="373" customFormat="1" ht="15" hidden="1" customHeight="1" outlineLevel="1" x14ac:dyDescent="0.2">
      <c r="A64" s="366">
        <f>SWDATA!O49</f>
        <v>0</v>
      </c>
      <c r="B64" s="366">
        <f>SWDATA!M49</f>
        <v>0</v>
      </c>
      <c r="C64" s="351">
        <f>IF(AND(SWDATA!M49=1,SWDATA!Q49="promotions"),SWDATA!P49,0)</f>
        <v>0</v>
      </c>
      <c r="D64" s="371">
        <f>ROW(SWDATA!M49)</f>
        <v>49</v>
      </c>
      <c r="E64" s="368">
        <f ca="1">IF(AND(B64=1,UPPER(HLOOKUP(D64,'Metrics &amp; Attributes View'!$13:$31,19,0))&lt;&gt;"SBOM"),1,0)</f>
        <v>0</v>
      </c>
      <c r="F64" s="369">
        <f t="shared" si="369"/>
        <v>1</v>
      </c>
      <c r="G64" s="366" t="str">
        <f t="shared" si="370"/>
        <v/>
      </c>
      <c r="H64" s="370"/>
      <c r="J64" s="238">
        <f t="shared" si="371"/>
        <v>0</v>
      </c>
      <c r="K64" s="239" t="str">
        <f t="shared" si="372"/>
        <v/>
      </c>
      <c r="L64" s="342"/>
      <c r="M64" s="345"/>
      <c r="N64" s="340" t="str">
        <f>IF(LEN(SWDATA!F49)=0,"",N63)</f>
        <v/>
      </c>
      <c r="O64" s="296" t="str">
        <f>IF(LEN(SWDATA!G49)=0,"",O63)</f>
        <v/>
      </c>
      <c r="P64" s="297" t="str">
        <f>IF(LEN(SWDATA!C49)=0,"",SWDATA!C49)</f>
        <v/>
      </c>
      <c r="Q64" s="312" t="str">
        <f t="shared" si="373"/>
        <v/>
      </c>
      <c r="R64" s="223" t="s">
        <v>262</v>
      </c>
      <c r="S64" s="224"/>
      <c r="T64" s="224"/>
      <c r="U64" s="264" t="s">
        <v>627</v>
      </c>
      <c r="V64" s="205" t="s">
        <v>221</v>
      </c>
      <c r="W64" s="266">
        <f>IF(OR(Is_Loading,LEN($A64)=0),"",SWDATA!P49)</f>
        <v>0</v>
      </c>
      <c r="X64" s="267">
        <f>IF(OR(Is_Loading,LEN($A64)=0),"",SWDATA!Q49)</f>
        <v>0</v>
      </c>
      <c r="Y64" s="267">
        <f>IF(OR(Is_Loading,LEN($A64)=0),"",SWDATA!R49)</f>
        <v>0</v>
      </c>
      <c r="Z64" s="266" t="str">
        <f t="shared" si="368"/>
        <v/>
      </c>
      <c r="AA64" s="266">
        <f>IF(OR(Is_Loading,LEN($A64)=0),"",SWDATA!T49)</f>
        <v>0</v>
      </c>
      <c r="AB64" s="267">
        <f>IF(OR(Is_Loading,LEN($A64)=0),"",SWDATA!U49)</f>
        <v>0</v>
      </c>
      <c r="AC64" s="267">
        <f>IF(OR(Is_Loading,LEN($A64)=0),"",SWDATA!V49)</f>
        <v>0</v>
      </c>
      <c r="AD64" s="266" t="str">
        <f t="shared" si="374"/>
        <v/>
      </c>
      <c r="AE64" s="266">
        <f>IF(OR(Is_Loading,LEN($A64)=0),"",SWDATA!X49)</f>
        <v>0</v>
      </c>
      <c r="AF64" s="267">
        <f>IF(OR(Is_Loading,LEN($A64)=0),"",SWDATA!Y49)</f>
        <v>0</v>
      </c>
      <c r="AG64" s="267">
        <f>IF(OR(Is_Loading,LEN($A64)=0),"",SWDATA!Z49)</f>
        <v>0</v>
      </c>
      <c r="AH64" s="266" t="str">
        <f t="shared" si="375"/>
        <v/>
      </c>
      <c r="AI64" s="266">
        <f>IF(OR(Is_Loading,LEN($A64)=0),"",SWDATA!AB49)</f>
        <v>0</v>
      </c>
      <c r="AJ64" s="267">
        <f>IF(OR(Is_Loading,LEN($A64)=0),"",SWDATA!AC49)</f>
        <v>0</v>
      </c>
      <c r="AK64" s="267">
        <f>IF(OR(Is_Loading,LEN($A64)=0),"",SWDATA!AD49)</f>
        <v>0</v>
      </c>
      <c r="AL64" s="266" t="str">
        <f t="shared" si="376"/>
        <v/>
      </c>
      <c r="AM64" s="266">
        <f>IF(OR(Is_Loading,LEN($A64)=0),"",SWDATA!AF49)</f>
        <v>0</v>
      </c>
      <c r="AN64" s="267">
        <f>IF(OR(Is_Loading,LEN($A64)=0),"",SWDATA!AG49)</f>
        <v>0</v>
      </c>
      <c r="AO64" s="323">
        <f>IF(OR(Is_Loading,LEN($A64)=0),"",SWDATA!AH49)</f>
        <v>0</v>
      </c>
      <c r="AP64" s="320" t="str">
        <f t="shared" si="377"/>
        <v/>
      </c>
      <c r="AQ64" s="266">
        <f>IF(OR(Is_Loading,LEN($A64)=0),"",SWDATA!AJ49)</f>
        <v>0</v>
      </c>
      <c r="AR64" s="267">
        <f>IF(OR(Is_Loading,LEN($A64)=0),"",SWDATA!AK49)</f>
        <v>0</v>
      </c>
      <c r="AS64" s="267">
        <f>IF(OR(Is_Loading,LEN($A64)=0),"",SWDATA!AL49)</f>
        <v>0</v>
      </c>
      <c r="AT64" s="266" t="str">
        <f t="shared" si="378"/>
        <v/>
      </c>
      <c r="AU64" s="266">
        <f>IF(OR(Is_Loading,LEN($A64)=0),"",SWDATA!AN49)</f>
        <v>0</v>
      </c>
      <c r="AV64" s="267">
        <f>IF(OR(Is_Loading,LEN($A64)=0),"",SWDATA!AO49)</f>
        <v>0</v>
      </c>
      <c r="AW64" s="267">
        <f>IF(OR(Is_Loading,LEN($A64)=0),"",SWDATA!AP49)</f>
        <v>0</v>
      </c>
      <c r="AX64" s="266" t="str">
        <f t="shared" si="379"/>
        <v/>
      </c>
      <c r="AY64" s="266">
        <f>IF(OR(Is_Loading,LEN($A64)=0),"",SWDATA!AR49)</f>
        <v>0</v>
      </c>
      <c r="AZ64" s="267">
        <f>IF(OR(Is_Loading,LEN($A64)=0),"",SWDATA!AS49)</f>
        <v>0</v>
      </c>
      <c r="BA64" s="267">
        <f>IF(OR(Is_Loading,LEN($A64)=0),"",SWDATA!AT49)</f>
        <v>0</v>
      </c>
      <c r="BB64" s="266" t="str">
        <f t="shared" si="380"/>
        <v/>
      </c>
      <c r="BC64" s="266">
        <f>IF(OR(Is_Loading,LEN($A64)=0),"",SWDATA!AV49)</f>
        <v>0</v>
      </c>
      <c r="BD64" s="267">
        <f>IF(OR(Is_Loading,LEN($A64)=0),"",SWDATA!AW49)</f>
        <v>0</v>
      </c>
      <c r="BE64" s="323">
        <f>IF(OR(Is_Loading,LEN($A64)=0),"",SWDATA!AX49)</f>
        <v>0</v>
      </c>
      <c r="BF64" s="332" t="str">
        <f t="shared" si="381"/>
        <v/>
      </c>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351"/>
      <c r="CO64" s="351"/>
      <c r="CP64" s="351"/>
      <c r="CQ64" s="351"/>
      <c r="CR64" s="351"/>
      <c r="CS64" s="351"/>
      <c r="CT64" s="351"/>
      <c r="CU64" s="351"/>
      <c r="CV64" s="351"/>
      <c r="CW64" s="351"/>
      <c r="CX64" s="351"/>
      <c r="CY64" s="351"/>
      <c r="CZ64" s="351"/>
      <c r="DA64" s="351"/>
      <c r="DB64" s="351"/>
      <c r="DC64" s="351"/>
      <c r="DD64" s="351"/>
      <c r="DE64" s="351"/>
      <c r="DF64" s="351"/>
      <c r="DG64" s="351"/>
      <c r="DH64" s="351"/>
      <c r="DI64" s="351"/>
      <c r="DJ64" s="351"/>
      <c r="DK64" s="351"/>
      <c r="DL64" s="351"/>
      <c r="DM64" s="351"/>
      <c r="DN64" s="351"/>
      <c r="DS64" s="372"/>
      <c r="DT64" s="374"/>
      <c r="DU64" s="375"/>
      <c r="DV64" s="375"/>
      <c r="DW64" s="375"/>
      <c r="DX64" s="375">
        <v>1</v>
      </c>
      <c r="DY64" s="375">
        <f t="shared" si="332"/>
        <v>0</v>
      </c>
      <c r="DZ64" s="375">
        <f t="shared" si="333"/>
        <v>0</v>
      </c>
      <c r="EA64" s="375">
        <f t="shared" si="334"/>
        <v>1</v>
      </c>
      <c r="EB64" s="375">
        <f t="shared" si="335"/>
        <v>0</v>
      </c>
      <c r="EC64" s="375">
        <f t="shared" si="336"/>
        <v>0</v>
      </c>
      <c r="ED64" s="375">
        <f t="shared" si="337"/>
        <v>1</v>
      </c>
      <c r="EE64" s="375">
        <f t="shared" si="338"/>
        <v>0</v>
      </c>
      <c r="EF64" s="375">
        <f t="shared" si="339"/>
        <v>0</v>
      </c>
      <c r="EG64" s="375">
        <f t="shared" si="340"/>
        <v>1</v>
      </c>
      <c r="EH64" s="375">
        <f t="shared" si="341"/>
        <v>0</v>
      </c>
      <c r="EI64" s="375">
        <f t="shared" si="342"/>
        <v>0</v>
      </c>
      <c r="EJ64" s="375">
        <f t="shared" si="343"/>
        <v>1</v>
      </c>
      <c r="EK64" s="375">
        <f t="shared" si="344"/>
        <v>0</v>
      </c>
      <c r="EL64" s="375">
        <f t="shared" si="345"/>
        <v>0</v>
      </c>
      <c r="EM64" s="375">
        <f t="shared" si="346"/>
        <v>1</v>
      </c>
      <c r="EN64" s="375">
        <f t="shared" si="347"/>
        <v>0</v>
      </c>
      <c r="EO64" s="375">
        <f t="shared" si="348"/>
        <v>0</v>
      </c>
      <c r="EP64" s="375">
        <f t="shared" si="349"/>
        <v>1</v>
      </c>
      <c r="EQ64" s="375">
        <f t="shared" si="350"/>
        <v>0</v>
      </c>
      <c r="ER64" s="375">
        <f t="shared" si="351"/>
        <v>0</v>
      </c>
      <c r="ES64" s="375">
        <f t="shared" si="352"/>
        <v>1</v>
      </c>
      <c r="ET64" s="375">
        <f t="shared" si="353"/>
        <v>0</v>
      </c>
      <c r="EU64" s="375">
        <f t="shared" si="354"/>
        <v>0</v>
      </c>
      <c r="EV64" s="375">
        <f t="shared" si="355"/>
        <v>1</v>
      </c>
      <c r="EW64" s="375">
        <f t="shared" si="356"/>
        <v>0</v>
      </c>
      <c r="EX64" s="375">
        <f t="shared" si="357"/>
        <v>0</v>
      </c>
      <c r="EY64" s="375">
        <f t="shared" si="358"/>
        <v>1</v>
      </c>
      <c r="EZ64" s="375">
        <f t="shared" si="359"/>
        <v>0</v>
      </c>
      <c r="FA64" s="375">
        <f t="shared" si="360"/>
        <v>0</v>
      </c>
      <c r="FB64" s="375">
        <f t="shared" si="361"/>
        <v>1</v>
      </c>
      <c r="FC64" s="375">
        <f t="shared" si="362"/>
        <v>0</v>
      </c>
      <c r="FD64" s="375">
        <f t="shared" si="363"/>
        <v>0</v>
      </c>
      <c r="FE64" s="376"/>
      <c r="FF64" s="372"/>
      <c r="FG64" s="372"/>
      <c r="FH64" s="372"/>
      <c r="FI64" s="372"/>
      <c r="FJ64" s="372"/>
      <c r="FK64" s="372"/>
      <c r="FL64" s="372"/>
      <c r="FM64" s="372"/>
      <c r="FN64" s="372"/>
      <c r="FO64" s="372"/>
      <c r="FP64" s="372"/>
      <c r="FQ64" s="372"/>
      <c r="FR64" s="372"/>
      <c r="FS64" s="372"/>
      <c r="FT64" s="372"/>
      <c r="FU64" s="372"/>
      <c r="FV64" s="372"/>
      <c r="FW64" s="372"/>
      <c r="FX64" s="372"/>
      <c r="FY64" s="372"/>
      <c r="FZ64" s="372"/>
      <c r="GA64" s="372"/>
      <c r="GB64" s="372"/>
      <c r="GC64" s="372"/>
      <c r="GD64" s="372"/>
      <c r="GE64" s="372"/>
      <c r="GF64" s="372"/>
      <c r="GG64" s="372"/>
      <c r="GH64" s="372"/>
      <c r="GI64" s="372"/>
      <c r="GJ64" s="372"/>
      <c r="GK64" s="372"/>
      <c r="GL64" s="372"/>
      <c r="GM64" s="372"/>
      <c r="GN64" s="372"/>
      <c r="GO64" s="372"/>
      <c r="GP64" s="372"/>
      <c r="GQ64" s="372"/>
      <c r="GR64" s="372"/>
      <c r="GS64" s="372"/>
      <c r="GT64" s="372"/>
      <c r="GU64" s="372"/>
      <c r="GV64" s="372"/>
      <c r="GW64" s="372"/>
      <c r="GX64" s="372"/>
      <c r="GY64" s="372"/>
      <c r="GZ64" s="372"/>
      <c r="HA64" s="372"/>
      <c r="HB64" s="372"/>
      <c r="HC64" s="372"/>
    </row>
    <row r="65" spans="1:211" s="373" customFormat="1" ht="15" customHeight="1" collapsed="1" thickTop="1" x14ac:dyDescent="0.2">
      <c r="A65" s="192">
        <f>SWDATA!O50</f>
        <v>0</v>
      </c>
      <c r="B65" s="192">
        <f>SWDATA!M50</f>
        <v>0</v>
      </c>
      <c r="C65" s="201">
        <f>IF(AND(SWDATA!M50=1,SWDATA!Q50="promotions"),SWDATA!P50,0)</f>
        <v>0</v>
      </c>
      <c r="D65" s="200">
        <f>ROW(SWDATA!M50)</f>
        <v>50</v>
      </c>
      <c r="E65" s="202">
        <f t="shared" ref="E65:E72" si="382">B65</f>
        <v>0</v>
      </c>
      <c r="F65" s="203">
        <f t="shared" si="369"/>
        <v>1</v>
      </c>
      <c r="G65" s="192" t="str">
        <f t="shared" si="370"/>
        <v/>
      </c>
      <c r="H65" s="313"/>
      <c r="I65" s="390"/>
      <c r="J65" s="395">
        <f t="shared" si="371"/>
        <v>0</v>
      </c>
      <c r="K65" s="396" t="str">
        <f t="shared" si="372"/>
        <v/>
      </c>
      <c r="L65" s="397"/>
      <c r="M65" s="398"/>
      <c r="N65" s="399" t="str">
        <f>IF(LEN(SWDATA!F50)=0,"",IF(LEN(SWDATA!G50)=0,"",IF($O$12="ID",MID(SWDATA!G50,FIND("|",SWDATA!G50)+1,FIND("~~",SWDATA!G50)-FIND("|",SWDATA!G50)-1),IF($O$12="Desc",RIGHT(SWDATA!G50,LEN(SWDATA!G50)-FIND("~~",SWDATA!G50)-1),RIGHT(SWDATA!G50,LEN(SWDATA!G50)-FIND("|",SWDATA!G50))))))</f>
        <v/>
      </c>
      <c r="O65" s="400" t="str">
        <f>IF(LEN(SWDATA!G50)=0,"",IF(LEN(SWDATA!H50)=0,"",IF($O$12="ID",MID(SWDATA!H50,FIND("|",SWDATA!H50)+1,FIND("~~",SWDATA!H50)-FIND("|",SWDATA!H50)-1),IF($O$12="Desc",RIGHT(SWDATA!H50,LEN(SWDATA!H50)-FIND("~~",SWDATA!H50)-1),RIGHT(SWDATA!H50,LEN(SWDATA!H50)-FIND("|",SWDATA!H50))))))</f>
        <v/>
      </c>
      <c r="P65" s="401" t="str">
        <f>IF(LEN(SWDATA!C50)=0,"",SWDATA!C50)</f>
        <v/>
      </c>
      <c r="Q65" s="402" t="str">
        <f t="shared" si="373"/>
        <v/>
      </c>
      <c r="R65" s="403" t="s">
        <v>575</v>
      </c>
      <c r="S65" s="404" t="s">
        <v>485</v>
      </c>
      <c r="T65" s="404"/>
      <c r="U65" s="405" t="s">
        <v>595</v>
      </c>
      <c r="V65" s="406" t="s">
        <v>221</v>
      </c>
      <c r="W65" s="407">
        <f>IF(OR(Is_Loading,LEN($A65)=0),"",SWDATA!P50)</f>
        <v>0</v>
      </c>
      <c r="X65" s="408">
        <f>IF(OR(Is_Loading,LEN($A65)=0),"",SWDATA!Q50)</f>
        <v>0</v>
      </c>
      <c r="Y65" s="408">
        <f>IF(OR(Is_Loading,LEN($A65)=0),"",SWDATA!R50)</f>
        <v>0</v>
      </c>
      <c r="Z65" s="407" t="str">
        <f t="shared" ref="Z65" si="383">IF($A65=0,"",CHOOSE($F65,SUM(W65:Y65),SUM(W65:Y65)/3,Y65))</f>
        <v/>
      </c>
      <c r="AA65" s="407">
        <f>IF(OR(Is_Loading,LEN($A65)=0),"",SWDATA!T50)</f>
        <v>0</v>
      </c>
      <c r="AB65" s="408">
        <f>IF(OR(Is_Loading,LEN($A65)=0),"",SWDATA!U50)</f>
        <v>0</v>
      </c>
      <c r="AC65" s="408">
        <f>IF(OR(Is_Loading,LEN($A65)=0),"",SWDATA!V50)</f>
        <v>0</v>
      </c>
      <c r="AD65" s="407" t="str">
        <f t="shared" si="374"/>
        <v/>
      </c>
      <c r="AE65" s="407">
        <f>IF(OR(Is_Loading,LEN($A65)=0),"",SWDATA!X50)</f>
        <v>0</v>
      </c>
      <c r="AF65" s="408">
        <f>IF(OR(Is_Loading,LEN($A65)=0),"",SWDATA!Y50)</f>
        <v>0</v>
      </c>
      <c r="AG65" s="408">
        <f>IF(OR(Is_Loading,LEN($A65)=0),"",SWDATA!Z50)</f>
        <v>0</v>
      </c>
      <c r="AH65" s="407" t="str">
        <f t="shared" si="375"/>
        <v/>
      </c>
      <c r="AI65" s="407">
        <f>IF(OR(Is_Loading,LEN($A65)=0),"",SWDATA!AB50)</f>
        <v>0</v>
      </c>
      <c r="AJ65" s="408">
        <f>IF(OR(Is_Loading,LEN($A65)=0),"",SWDATA!AC50)</f>
        <v>0</v>
      </c>
      <c r="AK65" s="408">
        <f>IF(OR(Is_Loading,LEN($A65)=0),"",SWDATA!AD50)</f>
        <v>0</v>
      </c>
      <c r="AL65" s="407" t="str">
        <f t="shared" si="376"/>
        <v/>
      </c>
      <c r="AM65" s="407">
        <f>IF(OR(Is_Loading,LEN($A65)=0),"",SWDATA!AF50)</f>
        <v>0</v>
      </c>
      <c r="AN65" s="408">
        <f>IF(OR(Is_Loading,LEN($A65)=0),"",SWDATA!AG50)</f>
        <v>0</v>
      </c>
      <c r="AO65" s="409">
        <f>IF(OR(Is_Loading,LEN($A65)=0),"",SWDATA!AH50)</f>
        <v>0</v>
      </c>
      <c r="AP65" s="410" t="str">
        <f t="shared" si="377"/>
        <v/>
      </c>
      <c r="AQ65" s="407">
        <f>IF(OR(Is_Loading,LEN($A65)=0),"",SWDATA!AJ50)</f>
        <v>0</v>
      </c>
      <c r="AR65" s="408">
        <f>IF(OR(Is_Loading,LEN($A65)=0),"",SWDATA!AK50)</f>
        <v>0</v>
      </c>
      <c r="AS65" s="408">
        <f>IF(OR(Is_Loading,LEN($A65)=0),"",SWDATA!AL50)</f>
        <v>0</v>
      </c>
      <c r="AT65" s="407" t="str">
        <f t="shared" si="378"/>
        <v/>
      </c>
      <c r="AU65" s="407">
        <f>IF(OR(Is_Loading,LEN($A65)=0),"",SWDATA!AN50)</f>
        <v>0</v>
      </c>
      <c r="AV65" s="408">
        <f>IF(OR(Is_Loading,LEN($A65)=0),"",SWDATA!AO50)</f>
        <v>0</v>
      </c>
      <c r="AW65" s="408">
        <f>IF(OR(Is_Loading,LEN($A65)=0),"",SWDATA!AP50)</f>
        <v>0</v>
      </c>
      <c r="AX65" s="407" t="str">
        <f t="shared" si="379"/>
        <v/>
      </c>
      <c r="AY65" s="407">
        <f>IF(OR(Is_Loading,LEN($A65)=0),"",SWDATA!AR50)</f>
        <v>0</v>
      </c>
      <c r="AZ65" s="408">
        <f>IF(OR(Is_Loading,LEN($A65)=0),"",SWDATA!AS50)</f>
        <v>0</v>
      </c>
      <c r="BA65" s="408">
        <f>IF(OR(Is_Loading,LEN($A65)=0),"",SWDATA!AT50)</f>
        <v>0</v>
      </c>
      <c r="BB65" s="407" t="str">
        <f t="shared" si="380"/>
        <v/>
      </c>
      <c r="BC65" s="407">
        <f>IF(OR(Is_Loading,LEN($A65)=0),"",SWDATA!AV50)</f>
        <v>0</v>
      </c>
      <c r="BD65" s="408">
        <f>IF(OR(Is_Loading,LEN($A65)=0),"",SWDATA!AW50)</f>
        <v>0</v>
      </c>
      <c r="BE65" s="409">
        <f>IF(OR(Is_Loading,LEN($A65)=0),"",SWDATA!AX50)</f>
        <v>0</v>
      </c>
      <c r="BF65" s="320" t="str">
        <f t="shared" si="381"/>
        <v/>
      </c>
      <c r="BG65"/>
      <c r="BH65"/>
      <c r="BI65"/>
      <c r="BJ65"/>
      <c r="BK65"/>
      <c r="BL65"/>
      <c r="BM65"/>
      <c r="BN65"/>
      <c r="BO65"/>
      <c r="BP65"/>
      <c r="BQ65"/>
      <c r="BR65"/>
      <c r="BS65"/>
      <c r="BT65"/>
      <c r="BU65"/>
      <c r="BV65"/>
      <c r="BW65"/>
      <c r="BX65"/>
      <c r="BY65"/>
      <c r="BZ65"/>
      <c r="CA65"/>
      <c r="CB65"/>
      <c r="CC65"/>
      <c r="CD65"/>
      <c r="CE65"/>
      <c r="CF65"/>
      <c r="CG65"/>
      <c r="CH65"/>
      <c r="CI65"/>
      <c r="CJ65"/>
      <c r="CK65"/>
      <c r="CL65"/>
      <c r="CM65"/>
      <c r="CN65" s="201"/>
      <c r="CO65" s="201"/>
      <c r="CP65" s="201"/>
      <c r="CQ65" s="201"/>
      <c r="CR65" s="201"/>
      <c r="CS65" s="201"/>
      <c r="CT65" s="201"/>
      <c r="CU65" s="201"/>
      <c r="CV65" s="201"/>
      <c r="CW65" s="201"/>
      <c r="CX65" s="201"/>
      <c r="CY65" s="201"/>
      <c r="CZ65" s="201"/>
      <c r="DA65" s="201"/>
      <c r="DB65" s="201"/>
      <c r="DC65" s="201"/>
      <c r="DD65" s="201"/>
      <c r="DE65" s="201"/>
      <c r="DF65" s="201"/>
      <c r="DG65" s="201"/>
      <c r="DH65" s="201"/>
      <c r="DI65" s="201"/>
      <c r="DJ65" s="201"/>
      <c r="DK65" s="201"/>
      <c r="DL65" s="201"/>
      <c r="DM65" s="201"/>
      <c r="DN65" s="201"/>
      <c r="DQ65" s="373">
        <f>'Metrics &amp; Attributes View'!N90</f>
        <v>0</v>
      </c>
      <c r="DS65" s="372"/>
      <c r="DT65" s="374"/>
      <c r="DU65" s="375"/>
      <c r="DV65" s="375"/>
      <c r="DW65" s="375"/>
      <c r="DX65" s="375"/>
      <c r="DY65" s="375"/>
      <c r="DZ65" s="375"/>
      <c r="EA65" s="375"/>
      <c r="EB65" s="375"/>
      <c r="EC65" s="375"/>
      <c r="ED65" s="375"/>
      <c r="EE65" s="375"/>
      <c r="EF65" s="375"/>
      <c r="EG65" s="375"/>
      <c r="EH65" s="375"/>
      <c r="EI65" s="375"/>
      <c r="EJ65" s="375"/>
      <c r="EK65" s="375"/>
      <c r="EL65" s="375"/>
      <c r="EM65" s="375"/>
      <c r="EN65" s="375"/>
      <c r="EO65" s="375"/>
      <c r="EP65" s="375"/>
      <c r="EQ65" s="375"/>
      <c r="ER65" s="375"/>
      <c r="ES65" s="375"/>
      <c r="ET65" s="375"/>
      <c r="EU65" s="375"/>
      <c r="EV65" s="375"/>
      <c r="EW65" s="375"/>
      <c r="EX65" s="375"/>
      <c r="EY65" s="375"/>
      <c r="EZ65" s="375"/>
      <c r="FA65" s="375"/>
      <c r="FB65" s="375"/>
      <c r="FC65" s="375"/>
      <c r="FD65" s="375"/>
      <c r="FE65" s="376"/>
      <c r="FF65" s="372"/>
      <c r="FG65" s="372"/>
      <c r="FH65" s="372"/>
      <c r="FI65" s="372"/>
      <c r="FJ65" s="372"/>
      <c r="FK65" s="372"/>
      <c r="FL65" s="372"/>
      <c r="FM65" s="372"/>
      <c r="FN65" s="372"/>
      <c r="FO65" s="372"/>
      <c r="FP65" s="372"/>
      <c r="FQ65" s="372"/>
      <c r="FR65" s="372"/>
      <c r="FS65" s="372"/>
      <c r="FT65" s="372"/>
      <c r="FU65" s="372"/>
      <c r="FV65" s="372"/>
      <c r="FW65" s="372"/>
      <c r="FX65" s="372"/>
      <c r="FY65" s="372"/>
      <c r="FZ65" s="372"/>
      <c r="GA65" s="372"/>
      <c r="GB65" s="372"/>
      <c r="GC65" s="372"/>
      <c r="GD65" s="372"/>
      <c r="GE65" s="372"/>
      <c r="GF65" s="372"/>
      <c r="GG65" s="372"/>
      <c r="GH65" s="372"/>
      <c r="GI65" s="372"/>
      <c r="GJ65" s="372"/>
      <c r="GK65" s="372"/>
      <c r="GL65" s="372"/>
      <c r="GM65" s="372"/>
      <c r="GN65" s="372"/>
      <c r="GO65" s="372"/>
      <c r="GP65" s="372"/>
      <c r="GQ65" s="372"/>
      <c r="GR65" s="372"/>
      <c r="GS65" s="372"/>
      <c r="GT65" s="372"/>
      <c r="GU65" s="372"/>
      <c r="GV65" s="372"/>
      <c r="GW65" s="372"/>
      <c r="GX65" s="372"/>
      <c r="GY65" s="372"/>
      <c r="GZ65" s="372"/>
      <c r="HA65" s="372"/>
      <c r="HB65" s="372"/>
      <c r="HC65" s="372"/>
    </row>
    <row r="66" spans="1:211" s="373" customFormat="1" ht="15" customHeight="1" x14ac:dyDescent="0.2">
      <c r="A66" s="192">
        <f>SWDATA!O51</f>
        <v>0</v>
      </c>
      <c r="B66" s="192">
        <f>SWDATA!M51</f>
        <v>0</v>
      </c>
      <c r="C66" s="201">
        <f>IF(AND(SWDATA!M51=1,SWDATA!Q51="promotions"),SWDATA!P51,0)</f>
        <v>0</v>
      </c>
      <c r="D66" s="200">
        <f>ROW(SWDATA!M51)</f>
        <v>51</v>
      </c>
      <c r="E66" s="202">
        <f t="shared" si="382"/>
        <v>0</v>
      </c>
      <c r="F66" s="203">
        <f t="shared" si="369"/>
        <v>1</v>
      </c>
      <c r="G66" s="192" t="str">
        <f t="shared" si="370"/>
        <v/>
      </c>
      <c r="H66" s="204"/>
      <c r="I66" s="390"/>
      <c r="J66" s="238">
        <f t="shared" si="371"/>
        <v>0</v>
      </c>
      <c r="K66" s="239" t="str">
        <f t="shared" si="372"/>
        <v/>
      </c>
      <c r="L66" s="342"/>
      <c r="M66" s="345"/>
      <c r="N66" s="340" t="str">
        <f>IF(LEN(SWDATA!F51)=0,"",N65)</f>
        <v/>
      </c>
      <c r="O66" s="296" t="str">
        <f>IF(LEN(SWDATA!G51)=0,"",O65)</f>
        <v/>
      </c>
      <c r="P66" s="297" t="str">
        <f>IF(LEN(SWDATA!C51)=0,"",SWDATA!C51)</f>
        <v/>
      </c>
      <c r="Q66" s="312" t="str">
        <f t="shared" si="373"/>
        <v/>
      </c>
      <c r="R66" s="223" t="s">
        <v>575</v>
      </c>
      <c r="S66" s="224"/>
      <c r="T66" s="224"/>
      <c r="U66" s="265" t="s">
        <v>619</v>
      </c>
      <c r="V66" s="205" t="s">
        <v>221</v>
      </c>
      <c r="W66" s="266">
        <f>IF(OR(Is_Loading,LEN($A66)=0),"",SWDATA!P51)</f>
        <v>0</v>
      </c>
      <c r="X66" s="267">
        <f>IF(OR(Is_Loading,LEN($A66)=0),"",SWDATA!Q51)</f>
        <v>0</v>
      </c>
      <c r="Y66" s="267">
        <f>IF(OR(Is_Loading,LEN($A66)=0),"",SWDATA!R51)</f>
        <v>0</v>
      </c>
      <c r="Z66" s="266" t="str">
        <f t="shared" ref="Z66:Z67" si="384">IF($A66=0,"",CHOOSE($F66,SUM(W66:Y66),SUM(W66:Y66)/3,Y66))</f>
        <v/>
      </c>
      <c r="AA66" s="266">
        <f>IF(OR(Is_Loading,LEN($A66)=0),"",SWDATA!T51)</f>
        <v>0</v>
      </c>
      <c r="AB66" s="267">
        <f>IF(OR(Is_Loading,LEN($A66)=0),"",SWDATA!U51)</f>
        <v>0</v>
      </c>
      <c r="AC66" s="267">
        <f>IF(OR(Is_Loading,LEN($A66)=0),"",SWDATA!V51)</f>
        <v>0</v>
      </c>
      <c r="AD66" s="266" t="str">
        <f t="shared" si="374"/>
        <v/>
      </c>
      <c r="AE66" s="266">
        <f>IF(OR(Is_Loading,LEN($A66)=0),"",SWDATA!X51)</f>
        <v>0</v>
      </c>
      <c r="AF66" s="267">
        <f>IF(OR(Is_Loading,LEN($A66)=0),"",SWDATA!Y51)</f>
        <v>0</v>
      </c>
      <c r="AG66" s="267">
        <f>IF(OR(Is_Loading,LEN($A66)=0),"",SWDATA!Z51)</f>
        <v>0</v>
      </c>
      <c r="AH66" s="266" t="str">
        <f t="shared" si="375"/>
        <v/>
      </c>
      <c r="AI66" s="266">
        <f>IF(OR(Is_Loading,LEN($A66)=0),"",SWDATA!AB51)</f>
        <v>0</v>
      </c>
      <c r="AJ66" s="267">
        <f>IF(OR(Is_Loading,LEN($A66)=0),"",SWDATA!AC51)</f>
        <v>0</v>
      </c>
      <c r="AK66" s="267">
        <f>IF(OR(Is_Loading,LEN($A66)=0),"",SWDATA!AD51)</f>
        <v>0</v>
      </c>
      <c r="AL66" s="266" t="str">
        <f t="shared" si="376"/>
        <v/>
      </c>
      <c r="AM66" s="266">
        <f>IF(OR(Is_Loading,LEN($A66)=0),"",SWDATA!AF51)</f>
        <v>0</v>
      </c>
      <c r="AN66" s="267">
        <f>IF(OR(Is_Loading,LEN($A66)=0),"",SWDATA!AG51)</f>
        <v>0</v>
      </c>
      <c r="AO66" s="323">
        <f>IF(OR(Is_Loading,LEN($A66)=0),"",SWDATA!AH51)</f>
        <v>0</v>
      </c>
      <c r="AP66" s="320" t="str">
        <f t="shared" si="377"/>
        <v/>
      </c>
      <c r="AQ66" s="266">
        <f>IF(OR(Is_Loading,LEN($A66)=0),"",SWDATA!AJ51)</f>
        <v>0</v>
      </c>
      <c r="AR66" s="267">
        <f>IF(OR(Is_Loading,LEN($A66)=0),"",SWDATA!AK51)</f>
        <v>0</v>
      </c>
      <c r="AS66" s="267">
        <f>IF(OR(Is_Loading,LEN($A66)=0),"",SWDATA!AL51)</f>
        <v>0</v>
      </c>
      <c r="AT66" s="266" t="str">
        <f t="shared" si="378"/>
        <v/>
      </c>
      <c r="AU66" s="266">
        <f>IF(OR(Is_Loading,LEN($A66)=0),"",SWDATA!AN51)</f>
        <v>0</v>
      </c>
      <c r="AV66" s="267">
        <f>IF(OR(Is_Loading,LEN($A66)=0),"",SWDATA!AO51)</f>
        <v>0</v>
      </c>
      <c r="AW66" s="267">
        <f>IF(OR(Is_Loading,LEN($A66)=0),"",SWDATA!AP51)</f>
        <v>0</v>
      </c>
      <c r="AX66" s="266" t="str">
        <f t="shared" si="379"/>
        <v/>
      </c>
      <c r="AY66" s="266">
        <f>IF(OR(Is_Loading,LEN($A66)=0),"",SWDATA!AR51)</f>
        <v>0</v>
      </c>
      <c r="AZ66" s="267">
        <f>IF(OR(Is_Loading,LEN($A66)=0),"",SWDATA!AS51)</f>
        <v>0</v>
      </c>
      <c r="BA66" s="267">
        <f>IF(OR(Is_Loading,LEN($A66)=0),"",SWDATA!AT51)</f>
        <v>0</v>
      </c>
      <c r="BB66" s="266" t="str">
        <f t="shared" si="380"/>
        <v/>
      </c>
      <c r="BC66" s="266">
        <f>IF(OR(Is_Loading,LEN($A66)=0),"",SWDATA!AV51)</f>
        <v>0</v>
      </c>
      <c r="BD66" s="267">
        <f>IF(OR(Is_Loading,LEN($A66)=0),"",SWDATA!AW51)</f>
        <v>0</v>
      </c>
      <c r="BE66" s="323">
        <f>IF(OR(Is_Loading,LEN($A66)=0),"",SWDATA!AX51)</f>
        <v>0</v>
      </c>
      <c r="BF66" s="320" t="str">
        <f t="shared" si="381"/>
        <v/>
      </c>
      <c r="BG66"/>
      <c r="BH66"/>
      <c r="BI66"/>
      <c r="BJ66"/>
      <c r="BK66"/>
      <c r="BL66"/>
      <c r="BM66"/>
      <c r="BN66"/>
      <c r="BO66"/>
      <c r="BP66"/>
      <c r="BQ66"/>
      <c r="BR66"/>
      <c r="BS66"/>
      <c r="BT66"/>
      <c r="BU66"/>
      <c r="BV66"/>
      <c r="BW66"/>
      <c r="BX66"/>
      <c r="BY66"/>
      <c r="BZ66"/>
      <c r="CA66"/>
      <c r="CB66"/>
      <c r="CC66"/>
      <c r="CD66"/>
      <c r="CE66"/>
      <c r="CF66"/>
      <c r="CG66"/>
      <c r="CH66"/>
      <c r="CI66"/>
      <c r="CJ66"/>
      <c r="CK66"/>
      <c r="CL66"/>
      <c r="CM66"/>
      <c r="CN66" s="201"/>
      <c r="CO66" s="201"/>
      <c r="CP66" s="201"/>
      <c r="CQ66" s="201"/>
      <c r="CR66" s="201"/>
      <c r="CS66" s="201"/>
      <c r="CT66" s="201"/>
      <c r="CU66" s="201"/>
      <c r="CV66" s="201"/>
      <c r="CW66" s="201"/>
      <c r="CX66" s="201"/>
      <c r="CY66" s="201"/>
      <c r="CZ66" s="201"/>
      <c r="DA66" s="201"/>
      <c r="DB66" s="201"/>
      <c r="DC66" s="201"/>
      <c r="DD66" s="201"/>
      <c r="DE66" s="201"/>
      <c r="DF66" s="201"/>
      <c r="DG66" s="201"/>
      <c r="DH66" s="201"/>
      <c r="DI66" s="201"/>
      <c r="DJ66" s="201"/>
      <c r="DK66" s="201"/>
      <c r="DL66" s="201"/>
      <c r="DM66" s="201"/>
      <c r="DN66" s="201"/>
      <c r="DS66" s="372"/>
      <c r="DT66" s="372"/>
      <c r="DU66" s="375">
        <f t="shared" ref="DU66" si="385">COLUMN(W64)</f>
        <v>23</v>
      </c>
      <c r="DV66" s="375">
        <f t="shared" ref="DV66" si="386">SUM(DU66)+DV67+1</f>
        <v>24</v>
      </c>
      <c r="DW66" s="375">
        <f t="shared" ref="DW66" si="387">SUM(DV66)+DW67+1</f>
        <v>25</v>
      </c>
      <c r="DX66" s="375">
        <f t="shared" ref="DX66" si="388">SUM(DW66)+DX67+1</f>
        <v>27</v>
      </c>
      <c r="DY66" s="375">
        <f t="shared" ref="DY66" si="389">SUM(DX66)+DY67+1</f>
        <v>28</v>
      </c>
      <c r="DZ66" s="375">
        <f t="shared" ref="DZ66" si="390">SUM(DY66)+DZ67+1</f>
        <v>29</v>
      </c>
      <c r="EA66" s="375">
        <f t="shared" ref="EA66" si="391">SUM(DZ66)+EA67+1</f>
        <v>31</v>
      </c>
      <c r="EB66" s="375">
        <f t="shared" ref="EB66" si="392">SUM(EA66)+EB67+1</f>
        <v>32</v>
      </c>
      <c r="EC66" s="375">
        <f t="shared" ref="EC66" si="393">SUM(EB66)+EC67+1</f>
        <v>33</v>
      </c>
      <c r="ED66" s="375">
        <f t="shared" ref="ED66" si="394">SUM(EC66)+ED67+1</f>
        <v>35</v>
      </c>
      <c r="EE66" s="375">
        <f t="shared" ref="EE66" si="395">SUM(ED66)+EE67+1</f>
        <v>36</v>
      </c>
      <c r="EF66" s="375">
        <f t="shared" ref="EF66" si="396">SUM(EE66)+EF67+1</f>
        <v>37</v>
      </c>
      <c r="EG66" s="375">
        <f t="shared" ref="EG66" si="397">SUM(EF66)+EG67+1</f>
        <v>39</v>
      </c>
      <c r="EH66" s="375">
        <f t="shared" ref="EH66" si="398">SUM(EG66)+EH67+1</f>
        <v>40</v>
      </c>
      <c r="EI66" s="375">
        <f t="shared" ref="EI66" si="399">SUM(EH66)+EI67+1</f>
        <v>41</v>
      </c>
      <c r="EJ66" s="375">
        <f t="shared" ref="EJ66" si="400">SUM(EI66)+EJ67+1</f>
        <v>43</v>
      </c>
      <c r="EK66" s="375">
        <f t="shared" ref="EK66" si="401">SUM(EJ66)+EK67+1</f>
        <v>44</v>
      </c>
      <c r="EL66" s="375">
        <f t="shared" ref="EL66" si="402">SUM(EK66)+EL67+1</f>
        <v>45</v>
      </c>
      <c r="EM66" s="375">
        <f t="shared" ref="EM66" si="403">SUM(EL66)+EM67+1</f>
        <v>47</v>
      </c>
      <c r="EN66" s="375">
        <f t="shared" ref="EN66" si="404">SUM(EM66)+EN67+1</f>
        <v>48</v>
      </c>
      <c r="EO66" s="375">
        <f t="shared" ref="EO66" si="405">SUM(EN66)+EO67+1</f>
        <v>49</v>
      </c>
      <c r="EP66" s="375">
        <f t="shared" ref="EP66" si="406">SUM(EO66)+EP67+1</f>
        <v>51</v>
      </c>
      <c r="EQ66" s="375">
        <f t="shared" ref="EQ66" si="407">SUM(EP66)+EQ67+1</f>
        <v>52</v>
      </c>
      <c r="ER66" s="375">
        <f t="shared" ref="ER66" si="408">SUM(EQ66)+ER67+1</f>
        <v>53</v>
      </c>
      <c r="ES66" s="375">
        <f t="shared" ref="ES66" si="409">SUM(ER66)+ES67+1</f>
        <v>55</v>
      </c>
      <c r="ET66" s="375">
        <f t="shared" ref="ET66" si="410">SUM(ES66)+ET67+1</f>
        <v>56</v>
      </c>
      <c r="EU66" s="375">
        <f t="shared" ref="EU66" si="411">SUM(ET66)+EU67+1</f>
        <v>57</v>
      </c>
      <c r="EV66" s="375">
        <f t="shared" ref="EV66" si="412">SUM(EU66)+EV67+1</f>
        <v>59</v>
      </c>
      <c r="EW66" s="375">
        <f t="shared" ref="EW66" si="413">SUM(EV66)+EW67+1</f>
        <v>60</v>
      </c>
      <c r="EX66" s="375">
        <f t="shared" ref="EX66" si="414">SUM(EW66)+EX67+1</f>
        <v>61</v>
      </c>
      <c r="EY66" s="375">
        <f t="shared" ref="EY66" si="415">SUM(EX66)+EY67+1</f>
        <v>63</v>
      </c>
      <c r="EZ66" s="375">
        <f t="shared" ref="EZ66" si="416">SUM(EY66)+EZ67+1</f>
        <v>64</v>
      </c>
      <c r="FA66" s="375">
        <f t="shared" ref="FA66" si="417">SUM(EZ66)+FA67+1</f>
        <v>65</v>
      </c>
      <c r="FB66" s="375">
        <f t="shared" ref="FB66" si="418">SUM(FA66)+FB67+1</f>
        <v>67</v>
      </c>
      <c r="FC66" s="375">
        <f t="shared" ref="FC66" si="419">SUM(FB66)+FC67+1</f>
        <v>68</v>
      </c>
      <c r="FD66" s="375">
        <f t="shared" ref="FD66" si="420">SUM(FC66)+FD67+1</f>
        <v>69</v>
      </c>
      <c r="FE66" s="372"/>
      <c r="FF66" s="372"/>
      <c r="FG66" s="372"/>
      <c r="FH66" s="372"/>
      <c r="FI66" s="372"/>
      <c r="FJ66" s="372"/>
      <c r="FK66" s="372"/>
      <c r="FL66" s="372"/>
      <c r="FM66" s="372"/>
      <c r="FN66" s="372"/>
      <c r="FO66" s="372"/>
      <c r="FP66" s="372"/>
      <c r="FQ66" s="372"/>
      <c r="FR66" s="372"/>
      <c r="FS66" s="372"/>
      <c r="FT66" s="372"/>
      <c r="FU66" s="372"/>
      <c r="FV66" s="372"/>
      <c r="FW66" s="372"/>
      <c r="FX66" s="372"/>
      <c r="FY66" s="372"/>
      <c r="FZ66" s="372"/>
      <c r="GA66" s="372"/>
      <c r="GB66" s="372"/>
      <c r="GC66" s="372"/>
      <c r="GD66" s="372"/>
      <c r="GE66" s="372"/>
      <c r="GF66" s="372"/>
      <c r="GG66" s="372"/>
      <c r="GH66" s="372"/>
      <c r="GI66" s="372"/>
      <c r="GJ66" s="372"/>
      <c r="GK66" s="372"/>
      <c r="GL66" s="372"/>
      <c r="GM66" s="372"/>
      <c r="GN66" s="372"/>
      <c r="GO66" s="372"/>
      <c r="GP66" s="372"/>
      <c r="GQ66" s="372"/>
      <c r="GR66" s="372"/>
      <c r="GS66" s="372"/>
      <c r="GT66" s="372"/>
      <c r="GU66" s="372"/>
      <c r="GV66" s="372"/>
      <c r="GW66" s="372"/>
      <c r="GX66" s="372"/>
      <c r="GY66" s="372"/>
      <c r="GZ66" s="372"/>
    </row>
    <row r="67" spans="1:211" s="373" customFormat="1" ht="15" customHeight="1" thickBot="1" x14ac:dyDescent="0.25">
      <c r="A67" s="192">
        <f>SWDATA!O52</f>
        <v>0</v>
      </c>
      <c r="B67" s="192">
        <f>SWDATA!M52</f>
        <v>0</v>
      </c>
      <c r="C67" s="201">
        <f>IF(AND(SWDATA!M52=1,SWDATA!Q52="promotions"),SWDATA!P52,0)</f>
        <v>0</v>
      </c>
      <c r="D67" s="200">
        <f>ROW(SWDATA!M52)</f>
        <v>52</v>
      </c>
      <c r="E67" s="202">
        <f t="shared" si="382"/>
        <v>0</v>
      </c>
      <c r="F67" s="203">
        <f t="shared" si="369"/>
        <v>1</v>
      </c>
      <c r="G67" s="192" t="str">
        <f t="shared" si="370"/>
        <v/>
      </c>
      <c r="H67" s="204"/>
      <c r="I67" s="390"/>
      <c r="J67" s="238">
        <f t="shared" si="371"/>
        <v>0</v>
      </c>
      <c r="K67" s="239" t="str">
        <f t="shared" si="372"/>
        <v/>
      </c>
      <c r="L67" s="342"/>
      <c r="M67" s="346"/>
      <c r="N67" s="340" t="str">
        <f>IF(LEN(SWDATA!F52)=0,"",N66)</f>
        <v/>
      </c>
      <c r="O67" s="296" t="str">
        <f>IF(LEN(SWDATA!G52)=0,"",O66)</f>
        <v/>
      </c>
      <c r="P67" s="297" t="str">
        <f>IF(LEN(SWDATA!C52)=0,"",SWDATA!C52)</f>
        <v/>
      </c>
      <c r="Q67" s="312" t="str">
        <f t="shared" si="373"/>
        <v/>
      </c>
      <c r="R67" s="223" t="s">
        <v>575</v>
      </c>
      <c r="S67" s="224"/>
      <c r="T67" s="224"/>
      <c r="U67" s="264" t="s">
        <v>620</v>
      </c>
      <c r="V67" s="205" t="s">
        <v>221</v>
      </c>
      <c r="W67" s="266">
        <f>IF(OR(Is_Loading,LEN($A67)=0),"",SWDATA!P52)</f>
        <v>0</v>
      </c>
      <c r="X67" s="267">
        <f>IF(OR(Is_Loading,LEN($A67)=0),"",SWDATA!Q52)</f>
        <v>0</v>
      </c>
      <c r="Y67" s="267">
        <f>IF(OR(Is_Loading,LEN($A67)=0),"",SWDATA!R52)</f>
        <v>0</v>
      </c>
      <c r="Z67" s="266" t="str">
        <f t="shared" si="384"/>
        <v/>
      </c>
      <c r="AA67" s="266">
        <f>IF(OR(Is_Loading,LEN($A67)=0),"",SWDATA!T52)</f>
        <v>0</v>
      </c>
      <c r="AB67" s="267">
        <f>IF(OR(Is_Loading,LEN($A67)=0),"",SWDATA!U52)</f>
        <v>0</v>
      </c>
      <c r="AC67" s="267">
        <f>IF(OR(Is_Loading,LEN($A67)=0),"",SWDATA!V52)</f>
        <v>0</v>
      </c>
      <c r="AD67" s="266" t="str">
        <f t="shared" si="374"/>
        <v/>
      </c>
      <c r="AE67" s="266">
        <f>IF(OR(Is_Loading,LEN($A67)=0),"",SWDATA!X52)</f>
        <v>0</v>
      </c>
      <c r="AF67" s="267">
        <f>IF(OR(Is_Loading,LEN($A67)=0),"",SWDATA!Y52)</f>
        <v>0</v>
      </c>
      <c r="AG67" s="267">
        <f>IF(OR(Is_Loading,LEN($A67)=0),"",SWDATA!Z52)</f>
        <v>0</v>
      </c>
      <c r="AH67" s="266" t="str">
        <f t="shared" si="375"/>
        <v/>
      </c>
      <c r="AI67" s="266">
        <f>IF(OR(Is_Loading,LEN($A67)=0),"",SWDATA!AB52)</f>
        <v>0</v>
      </c>
      <c r="AJ67" s="267">
        <f>IF(OR(Is_Loading,LEN($A67)=0),"",SWDATA!AC52)</f>
        <v>0</v>
      </c>
      <c r="AK67" s="267">
        <f>IF(OR(Is_Loading,LEN($A67)=0),"",SWDATA!AD52)</f>
        <v>0</v>
      </c>
      <c r="AL67" s="266" t="str">
        <f t="shared" si="376"/>
        <v/>
      </c>
      <c r="AM67" s="266">
        <f>IF(OR(Is_Loading,LEN($A67)=0),"",SWDATA!AF52)</f>
        <v>0</v>
      </c>
      <c r="AN67" s="267">
        <f>IF(OR(Is_Loading,LEN($A67)=0),"",SWDATA!AG52)</f>
        <v>0</v>
      </c>
      <c r="AO67" s="323">
        <f>IF(OR(Is_Loading,LEN($A67)=0),"",SWDATA!AH52)</f>
        <v>0</v>
      </c>
      <c r="AP67" s="320" t="str">
        <f t="shared" si="377"/>
        <v/>
      </c>
      <c r="AQ67" s="266">
        <f>IF(OR(Is_Loading,LEN($A67)=0),"",SWDATA!AJ52)</f>
        <v>0</v>
      </c>
      <c r="AR67" s="267">
        <f>IF(OR(Is_Loading,LEN($A67)=0),"",SWDATA!AK52)</f>
        <v>0</v>
      </c>
      <c r="AS67" s="267">
        <f>IF(OR(Is_Loading,LEN($A67)=0),"",SWDATA!AL52)</f>
        <v>0</v>
      </c>
      <c r="AT67" s="266" t="str">
        <f t="shared" si="378"/>
        <v/>
      </c>
      <c r="AU67" s="266">
        <f>IF(OR(Is_Loading,LEN($A67)=0),"",SWDATA!AN52)</f>
        <v>0</v>
      </c>
      <c r="AV67" s="267">
        <f>IF(OR(Is_Loading,LEN($A67)=0),"",SWDATA!AO52)</f>
        <v>0</v>
      </c>
      <c r="AW67" s="267">
        <f>IF(OR(Is_Loading,LEN($A67)=0),"",SWDATA!AP52)</f>
        <v>0</v>
      </c>
      <c r="AX67" s="266" t="str">
        <f t="shared" si="379"/>
        <v/>
      </c>
      <c r="AY67" s="266">
        <f>IF(OR(Is_Loading,LEN($A67)=0),"",SWDATA!AR52)</f>
        <v>0</v>
      </c>
      <c r="AZ67" s="267">
        <f>IF(OR(Is_Loading,LEN($A67)=0),"",SWDATA!AS52)</f>
        <v>0</v>
      </c>
      <c r="BA67" s="267">
        <f>IF(OR(Is_Loading,LEN($A67)=0),"",SWDATA!AT52)</f>
        <v>0</v>
      </c>
      <c r="BB67" s="266" t="str">
        <f t="shared" si="380"/>
        <v/>
      </c>
      <c r="BC67" s="266">
        <f>IF(OR(Is_Loading,LEN($A67)=0),"",SWDATA!AV52)</f>
        <v>0</v>
      </c>
      <c r="BD67" s="267">
        <f>IF(OR(Is_Loading,LEN($A67)=0),"",SWDATA!AW52)</f>
        <v>0</v>
      </c>
      <c r="BE67" s="323">
        <f>IF(OR(Is_Loading,LEN($A67)=0),"",SWDATA!AX52)</f>
        <v>0</v>
      </c>
      <c r="BF67" s="320" t="str">
        <f t="shared" si="381"/>
        <v/>
      </c>
      <c r="BG67"/>
      <c r="BH67"/>
      <c r="BI67"/>
      <c r="BJ67"/>
      <c r="BK67"/>
      <c r="BL67"/>
      <c r="BM67"/>
      <c r="BN67"/>
      <c r="BO67"/>
      <c r="BP67"/>
      <c r="BQ67"/>
      <c r="BR67"/>
      <c r="BS67"/>
      <c r="BT67"/>
      <c r="BU67"/>
      <c r="BV67"/>
      <c r="BW67"/>
      <c r="BX67"/>
      <c r="BY67"/>
      <c r="BZ67"/>
      <c r="CA67"/>
      <c r="CB67"/>
      <c r="CC67"/>
      <c r="CD67"/>
      <c r="CE67"/>
      <c r="CF67"/>
      <c r="CG67"/>
      <c r="CH67"/>
      <c r="CI67"/>
      <c r="CJ67"/>
      <c r="CK67"/>
      <c r="CL67"/>
      <c r="CM67"/>
      <c r="CN67" s="201"/>
      <c r="CO67" s="201"/>
      <c r="CP67" s="201"/>
      <c r="CQ67" s="201"/>
      <c r="CR67" s="201"/>
      <c r="CS67" s="201"/>
      <c r="CT67" s="201"/>
      <c r="CU67" s="201"/>
      <c r="CV67" s="201"/>
      <c r="CW67" s="201"/>
      <c r="CX67" s="201"/>
      <c r="CY67" s="201"/>
      <c r="CZ67" s="201"/>
      <c r="DA67" s="201"/>
      <c r="DB67" s="201"/>
      <c r="DC67" s="201"/>
      <c r="DD67" s="201"/>
      <c r="DE67" s="201"/>
      <c r="DF67" s="201"/>
      <c r="DG67" s="201"/>
      <c r="DH67" s="201"/>
      <c r="DI67" s="201"/>
      <c r="DJ67" s="201"/>
      <c r="DK67" s="201"/>
      <c r="DL67" s="201"/>
      <c r="DM67" s="201"/>
      <c r="DN67" s="201"/>
      <c r="DS67" s="372"/>
      <c r="DT67" s="374"/>
      <c r="DU67" s="375"/>
      <c r="DV67" s="375"/>
      <c r="DW67" s="375"/>
      <c r="DX67" s="375">
        <v>1</v>
      </c>
      <c r="DY67" s="375">
        <f t="shared" ref="DY67:DY87" si="421">DV67</f>
        <v>0</v>
      </c>
      <c r="DZ67" s="375">
        <f t="shared" ref="DZ67:DZ87" si="422">DW67</f>
        <v>0</v>
      </c>
      <c r="EA67" s="375">
        <f t="shared" ref="EA67:EA87" si="423">DX67</f>
        <v>1</v>
      </c>
      <c r="EB67" s="375">
        <f t="shared" ref="EB67:EB87" si="424">DY67</f>
        <v>0</v>
      </c>
      <c r="EC67" s="375">
        <f t="shared" ref="EC67:EC87" si="425">DZ67</f>
        <v>0</v>
      </c>
      <c r="ED67" s="375">
        <f t="shared" ref="ED67:ED87" si="426">EA67</f>
        <v>1</v>
      </c>
      <c r="EE67" s="375">
        <f t="shared" ref="EE67:EE87" si="427">EB67</f>
        <v>0</v>
      </c>
      <c r="EF67" s="375">
        <f t="shared" ref="EF67:EF87" si="428">EC67</f>
        <v>0</v>
      </c>
      <c r="EG67" s="375">
        <f t="shared" ref="EG67:EG87" si="429">ED67</f>
        <v>1</v>
      </c>
      <c r="EH67" s="375">
        <f t="shared" ref="EH67:EH87" si="430">EE67</f>
        <v>0</v>
      </c>
      <c r="EI67" s="375">
        <f t="shared" ref="EI67:EI87" si="431">EF67</f>
        <v>0</v>
      </c>
      <c r="EJ67" s="375">
        <f t="shared" ref="EJ67:EJ87" si="432">EG67</f>
        <v>1</v>
      </c>
      <c r="EK67" s="375">
        <f t="shared" ref="EK67:EK87" si="433">EH67</f>
        <v>0</v>
      </c>
      <c r="EL67" s="375">
        <f t="shared" ref="EL67:EL87" si="434">EI67</f>
        <v>0</v>
      </c>
      <c r="EM67" s="375">
        <f t="shared" ref="EM67:EM87" si="435">EJ67</f>
        <v>1</v>
      </c>
      <c r="EN67" s="375">
        <f t="shared" ref="EN67:EN87" si="436">EK67</f>
        <v>0</v>
      </c>
      <c r="EO67" s="375">
        <f t="shared" ref="EO67:EO87" si="437">EL67</f>
        <v>0</v>
      </c>
      <c r="EP67" s="375">
        <f t="shared" ref="EP67:EP87" si="438">EM67</f>
        <v>1</v>
      </c>
      <c r="EQ67" s="375">
        <f t="shared" ref="EQ67:EQ87" si="439">EN67</f>
        <v>0</v>
      </c>
      <c r="ER67" s="375">
        <f t="shared" ref="ER67:ER87" si="440">EO67</f>
        <v>0</v>
      </c>
      <c r="ES67" s="375">
        <f t="shared" ref="ES67:ES87" si="441">EP67</f>
        <v>1</v>
      </c>
      <c r="ET67" s="375">
        <f t="shared" ref="ET67:ET87" si="442">EQ67</f>
        <v>0</v>
      </c>
      <c r="EU67" s="375">
        <f t="shared" ref="EU67:EU87" si="443">ER67</f>
        <v>0</v>
      </c>
      <c r="EV67" s="375">
        <f t="shared" ref="EV67:EV87" si="444">ES67</f>
        <v>1</v>
      </c>
      <c r="EW67" s="375">
        <f t="shared" ref="EW67:EW87" si="445">ET67</f>
        <v>0</v>
      </c>
      <c r="EX67" s="375">
        <f t="shared" ref="EX67:EX87" si="446">EU67</f>
        <v>0</v>
      </c>
      <c r="EY67" s="375">
        <f t="shared" ref="EY67:EY87" si="447">EV67</f>
        <v>1</v>
      </c>
      <c r="EZ67" s="375">
        <f t="shared" ref="EZ67:EZ87" si="448">EW67</f>
        <v>0</v>
      </c>
      <c r="FA67" s="375">
        <f t="shared" ref="FA67:FA87" si="449">EX67</f>
        <v>0</v>
      </c>
      <c r="FB67" s="375">
        <f t="shared" ref="FB67:FB87" si="450">EY67</f>
        <v>1</v>
      </c>
      <c r="FC67" s="375">
        <f t="shared" ref="FC67:FC87" si="451">EZ67</f>
        <v>0</v>
      </c>
      <c r="FD67" s="375">
        <f t="shared" ref="FD67:FD87" si="452">FA67</f>
        <v>0</v>
      </c>
      <c r="FE67" s="376"/>
      <c r="FF67" s="372"/>
      <c r="FG67" s="372"/>
      <c r="FH67" s="372"/>
      <c r="FI67" s="372"/>
      <c r="FJ67" s="372"/>
      <c r="FK67" s="372"/>
      <c r="FL67" s="372"/>
      <c r="FM67" s="372"/>
      <c r="FN67" s="372"/>
      <c r="FO67" s="372"/>
      <c r="FP67" s="372"/>
      <c r="FQ67" s="372"/>
      <c r="FR67" s="372"/>
      <c r="FS67" s="372"/>
      <c r="FT67" s="372"/>
      <c r="FU67" s="372"/>
      <c r="FV67" s="372"/>
      <c r="FW67" s="372"/>
      <c r="FX67" s="372"/>
      <c r="FY67" s="372"/>
      <c r="FZ67" s="372"/>
      <c r="GA67" s="372"/>
      <c r="GB67" s="372"/>
      <c r="GC67" s="372"/>
      <c r="GD67" s="372"/>
      <c r="GE67" s="372"/>
      <c r="GF67" s="372"/>
      <c r="GG67" s="372"/>
      <c r="GH67" s="372"/>
      <c r="GI67" s="372"/>
      <c r="GJ67" s="372"/>
      <c r="GK67" s="372"/>
      <c r="GL67" s="372"/>
      <c r="GM67" s="372"/>
      <c r="GN67" s="372"/>
      <c r="GO67" s="372"/>
      <c r="GP67" s="372"/>
      <c r="GQ67" s="372"/>
      <c r="GR67" s="372"/>
      <c r="GS67" s="372"/>
      <c r="GT67" s="372"/>
      <c r="GU67" s="372"/>
      <c r="GV67" s="372"/>
      <c r="GW67" s="372"/>
      <c r="GX67" s="372"/>
      <c r="GY67" s="372"/>
      <c r="GZ67" s="372"/>
      <c r="HA67" s="372"/>
      <c r="HB67" s="372"/>
      <c r="HC67" s="372"/>
    </row>
    <row r="68" spans="1:211" s="373" customFormat="1" ht="15" customHeight="1" thickTop="1" x14ac:dyDescent="0.2">
      <c r="A68" s="192">
        <f>SWDATA!O53</f>
        <v>0</v>
      </c>
      <c r="B68" s="192">
        <f>SWDATA!M53</f>
        <v>0</v>
      </c>
      <c r="C68" s="201">
        <f>IF(AND(SWDATA!M53=1,SWDATA!Q53="promotions"),SWDATA!P53,0)</f>
        <v>0</v>
      </c>
      <c r="D68" s="365">
        <f>ROW(SWDATA!M53)</f>
        <v>53</v>
      </c>
      <c r="E68" s="202">
        <f t="shared" si="382"/>
        <v>0</v>
      </c>
      <c r="F68" s="203">
        <f t="shared" si="369"/>
        <v>1</v>
      </c>
      <c r="G68" s="192" t="str">
        <f t="shared" si="370"/>
        <v/>
      </c>
      <c r="H68" s="204"/>
      <c r="I68" s="390"/>
      <c r="J68" s="238">
        <f t="shared" si="371"/>
        <v>0</v>
      </c>
      <c r="K68" s="239" t="str">
        <f t="shared" si="372"/>
        <v/>
      </c>
      <c r="L68" s="342"/>
      <c r="M68" s="345"/>
      <c r="N68" s="340" t="str">
        <f>IF(LEN(SWDATA!F53)=0,"",N67)</f>
        <v/>
      </c>
      <c r="O68" s="296" t="str">
        <f>IF(LEN(SWDATA!G53)=0,"",O67)</f>
        <v/>
      </c>
      <c r="P68" s="297" t="str">
        <f>IF(LEN(SWDATA!C53)=0,"",SWDATA!C53)</f>
        <v/>
      </c>
      <c r="Q68" s="312" t="str">
        <f t="shared" si="373"/>
        <v/>
      </c>
      <c r="R68" s="223" t="s">
        <v>261</v>
      </c>
      <c r="S68" s="224"/>
      <c r="T68" s="224"/>
      <c r="U68" s="264" t="s">
        <v>601</v>
      </c>
      <c r="V68" s="205" t="s">
        <v>221</v>
      </c>
      <c r="W68" s="266">
        <f>IF(OR(Is_Loading,LEN($A68)=0),"",SWDATA!P53)</f>
        <v>0</v>
      </c>
      <c r="X68" s="267">
        <f>IF(OR(Is_Loading,LEN($A68)=0),"",SWDATA!Q53)</f>
        <v>0</v>
      </c>
      <c r="Y68" s="267">
        <f>IF(OR(Is_Loading,LEN($A68)=0),"",SWDATA!R53)</f>
        <v>0</v>
      </c>
      <c r="Z68" s="266" t="str">
        <f t="shared" ref="Z68:Z82" si="453">IF($A68=0,"",CHOOSE($F68,SUM(W68:Y68),SUM(W68:Y68)/3,Y68))</f>
        <v/>
      </c>
      <c r="AA68" s="266">
        <f>IF(OR(Is_Loading,LEN($A68)=0),"",SWDATA!T53)</f>
        <v>0</v>
      </c>
      <c r="AB68" s="267">
        <f>IF(OR(Is_Loading,LEN($A68)=0),"",SWDATA!U53)</f>
        <v>0</v>
      </c>
      <c r="AC68" s="267">
        <f>IF(OR(Is_Loading,LEN($A68)=0),"",SWDATA!V53)</f>
        <v>0</v>
      </c>
      <c r="AD68" s="266" t="str">
        <f t="shared" si="374"/>
        <v/>
      </c>
      <c r="AE68" s="266">
        <f>IF(OR(Is_Loading,LEN($A68)=0),"",SWDATA!X53)</f>
        <v>0</v>
      </c>
      <c r="AF68" s="267">
        <f>IF(OR(Is_Loading,LEN($A68)=0),"",SWDATA!Y53)</f>
        <v>0</v>
      </c>
      <c r="AG68" s="267">
        <f>IF(OR(Is_Loading,LEN($A68)=0),"",SWDATA!Z53)</f>
        <v>0</v>
      </c>
      <c r="AH68" s="266" t="str">
        <f t="shared" si="375"/>
        <v/>
      </c>
      <c r="AI68" s="266">
        <f>IF(OR(Is_Loading,LEN($A68)=0),"",SWDATA!AB53)</f>
        <v>0</v>
      </c>
      <c r="AJ68" s="267">
        <f>IF(OR(Is_Loading,LEN($A68)=0),"",SWDATA!AC53)</f>
        <v>0</v>
      </c>
      <c r="AK68" s="267">
        <f>IF(OR(Is_Loading,LEN($A68)=0),"",SWDATA!AD53)</f>
        <v>0</v>
      </c>
      <c r="AL68" s="266" t="str">
        <f t="shared" si="376"/>
        <v/>
      </c>
      <c r="AM68" s="266">
        <f>IF(OR(Is_Loading,LEN($A68)=0),"",SWDATA!AF53)</f>
        <v>0</v>
      </c>
      <c r="AN68" s="267">
        <f>IF(OR(Is_Loading,LEN($A68)=0),"",SWDATA!AG53)</f>
        <v>0</v>
      </c>
      <c r="AO68" s="323">
        <f>IF(OR(Is_Loading,LEN($A68)=0),"",SWDATA!AH53)</f>
        <v>0</v>
      </c>
      <c r="AP68" s="320" t="str">
        <f t="shared" si="377"/>
        <v/>
      </c>
      <c r="AQ68" s="266">
        <f>IF(OR(Is_Loading,LEN($A68)=0),"",SWDATA!AJ53)</f>
        <v>0</v>
      </c>
      <c r="AR68" s="267">
        <f>IF(OR(Is_Loading,LEN($A68)=0),"",SWDATA!AK53)</f>
        <v>0</v>
      </c>
      <c r="AS68" s="267">
        <f>IF(OR(Is_Loading,LEN($A68)=0),"",SWDATA!AL53)</f>
        <v>0</v>
      </c>
      <c r="AT68" s="266" t="str">
        <f t="shared" si="378"/>
        <v/>
      </c>
      <c r="AU68" s="266">
        <f>IF(OR(Is_Loading,LEN($A68)=0),"",SWDATA!AN53)</f>
        <v>0</v>
      </c>
      <c r="AV68" s="267">
        <f>IF(OR(Is_Loading,LEN($A68)=0),"",SWDATA!AO53)</f>
        <v>0</v>
      </c>
      <c r="AW68" s="267">
        <f>IF(OR(Is_Loading,LEN($A68)=0),"",SWDATA!AP53)</f>
        <v>0</v>
      </c>
      <c r="AX68" s="266" t="str">
        <f t="shared" si="379"/>
        <v/>
      </c>
      <c r="AY68" s="266">
        <f>IF(OR(Is_Loading,LEN($A68)=0),"",SWDATA!AR53)</f>
        <v>0</v>
      </c>
      <c r="AZ68" s="267">
        <f>IF(OR(Is_Loading,LEN($A68)=0),"",SWDATA!AS53)</f>
        <v>0</v>
      </c>
      <c r="BA68" s="267">
        <f>IF(OR(Is_Loading,LEN($A68)=0),"",SWDATA!AT53)</f>
        <v>0</v>
      </c>
      <c r="BB68" s="266" t="str">
        <f t="shared" si="380"/>
        <v/>
      </c>
      <c r="BC68" s="266">
        <f>IF(OR(Is_Loading,LEN($A68)=0),"",SWDATA!AV53)</f>
        <v>0</v>
      </c>
      <c r="BD68" s="267">
        <f>IF(OR(Is_Loading,LEN($A68)=0),"",SWDATA!AW53)</f>
        <v>0</v>
      </c>
      <c r="BE68" s="323">
        <f>IF(OR(Is_Loading,LEN($A68)=0),"",SWDATA!AX53)</f>
        <v>0</v>
      </c>
      <c r="BF68" s="320" t="str">
        <f t="shared" si="381"/>
        <v/>
      </c>
      <c r="BG68"/>
      <c r="BH68"/>
      <c r="BI68"/>
      <c r="BJ68"/>
      <c r="BK68"/>
      <c r="BL68"/>
      <c r="BM68"/>
      <c r="BN68"/>
      <c r="BO68"/>
      <c r="BP68"/>
      <c r="BQ68"/>
      <c r="BR68"/>
      <c r="BS68"/>
      <c r="BT68"/>
      <c r="BU68"/>
      <c r="BV68"/>
      <c r="BW68"/>
      <c r="BX68"/>
      <c r="BY68"/>
      <c r="BZ68"/>
      <c r="CA68"/>
      <c r="CB68"/>
      <c r="CC68"/>
      <c r="CD68"/>
      <c r="CE68"/>
      <c r="CF68"/>
      <c r="CG68"/>
      <c r="CH68"/>
      <c r="CI68"/>
      <c r="CJ68"/>
      <c r="CK68"/>
      <c r="CL68"/>
      <c r="CM68"/>
      <c r="CN68" s="201"/>
      <c r="CO68" s="201"/>
      <c r="CP68" s="201"/>
      <c r="CQ68" s="201"/>
      <c r="CR68" s="201"/>
      <c r="CS68" s="201"/>
      <c r="CT68" s="201"/>
      <c r="CU68" s="201"/>
      <c r="CV68" s="201"/>
      <c r="CW68" s="201"/>
      <c r="CX68" s="201"/>
      <c r="CY68" s="201"/>
      <c r="CZ68" s="201"/>
      <c r="DA68" s="201"/>
      <c r="DB68" s="201"/>
      <c r="DC68" s="201"/>
      <c r="DD68" s="201"/>
      <c r="DE68" s="201"/>
      <c r="DF68" s="201"/>
      <c r="DG68" s="201"/>
      <c r="DH68" s="201"/>
      <c r="DI68" s="201"/>
      <c r="DJ68" s="201"/>
      <c r="DK68" s="201"/>
      <c r="DL68" s="201"/>
      <c r="DM68" s="201"/>
      <c r="DN68" s="201"/>
      <c r="DS68" s="372"/>
      <c r="DT68" s="374"/>
      <c r="DU68" s="375"/>
      <c r="DV68" s="375"/>
      <c r="DW68" s="375"/>
      <c r="DX68" s="375">
        <v>1</v>
      </c>
      <c r="DY68" s="375">
        <f t="shared" si="421"/>
        <v>0</v>
      </c>
      <c r="DZ68" s="375">
        <f t="shared" si="422"/>
        <v>0</v>
      </c>
      <c r="EA68" s="375">
        <f t="shared" si="423"/>
        <v>1</v>
      </c>
      <c r="EB68" s="375">
        <f t="shared" si="424"/>
        <v>0</v>
      </c>
      <c r="EC68" s="375">
        <f t="shared" si="425"/>
        <v>0</v>
      </c>
      <c r="ED68" s="375">
        <f t="shared" si="426"/>
        <v>1</v>
      </c>
      <c r="EE68" s="375">
        <f t="shared" si="427"/>
        <v>0</v>
      </c>
      <c r="EF68" s="375">
        <f t="shared" si="428"/>
        <v>0</v>
      </c>
      <c r="EG68" s="375">
        <f t="shared" si="429"/>
        <v>1</v>
      </c>
      <c r="EH68" s="375">
        <f t="shared" si="430"/>
        <v>0</v>
      </c>
      <c r="EI68" s="375">
        <f t="shared" si="431"/>
        <v>0</v>
      </c>
      <c r="EJ68" s="375">
        <f t="shared" si="432"/>
        <v>1</v>
      </c>
      <c r="EK68" s="375">
        <f t="shared" si="433"/>
        <v>0</v>
      </c>
      <c r="EL68" s="375">
        <f t="shared" si="434"/>
        <v>0</v>
      </c>
      <c r="EM68" s="375">
        <f t="shared" si="435"/>
        <v>1</v>
      </c>
      <c r="EN68" s="375">
        <f t="shared" si="436"/>
        <v>0</v>
      </c>
      <c r="EO68" s="375">
        <f t="shared" si="437"/>
        <v>0</v>
      </c>
      <c r="EP68" s="375">
        <f t="shared" si="438"/>
        <v>1</v>
      </c>
      <c r="EQ68" s="375">
        <f t="shared" si="439"/>
        <v>0</v>
      </c>
      <c r="ER68" s="375">
        <f t="shared" si="440"/>
        <v>0</v>
      </c>
      <c r="ES68" s="375">
        <f t="shared" si="441"/>
        <v>1</v>
      </c>
      <c r="ET68" s="375">
        <f t="shared" si="442"/>
        <v>0</v>
      </c>
      <c r="EU68" s="375">
        <f t="shared" si="443"/>
        <v>0</v>
      </c>
      <c r="EV68" s="375">
        <f t="shared" si="444"/>
        <v>1</v>
      </c>
      <c r="EW68" s="375">
        <f t="shared" si="445"/>
        <v>0</v>
      </c>
      <c r="EX68" s="375">
        <f t="shared" si="446"/>
        <v>0</v>
      </c>
      <c r="EY68" s="375">
        <f t="shared" si="447"/>
        <v>1</v>
      </c>
      <c r="EZ68" s="375">
        <f t="shared" si="448"/>
        <v>0</v>
      </c>
      <c r="FA68" s="375">
        <f t="shared" si="449"/>
        <v>0</v>
      </c>
      <c r="FB68" s="375">
        <f t="shared" si="450"/>
        <v>1</v>
      </c>
      <c r="FC68" s="375">
        <f t="shared" si="451"/>
        <v>0</v>
      </c>
      <c r="FD68" s="375">
        <f t="shared" si="452"/>
        <v>0</v>
      </c>
      <c r="FE68" s="376"/>
      <c r="FF68" s="372"/>
      <c r="FG68" s="372"/>
      <c r="FH68" s="372"/>
      <c r="FI68" s="372"/>
      <c r="FJ68" s="372"/>
      <c r="FK68" s="372"/>
      <c r="FL68" s="372"/>
      <c r="FM68" s="372"/>
      <c r="FN68" s="372"/>
      <c r="FO68" s="372"/>
      <c r="FP68" s="372"/>
      <c r="FQ68" s="372"/>
      <c r="FR68" s="372"/>
      <c r="FS68" s="372"/>
      <c r="FT68" s="372"/>
      <c r="FU68" s="372"/>
      <c r="FV68" s="372"/>
      <c r="FW68" s="372"/>
      <c r="FX68" s="372"/>
      <c r="FY68" s="372"/>
      <c r="FZ68" s="372"/>
      <c r="GA68" s="372"/>
      <c r="GB68" s="372"/>
      <c r="GC68" s="372"/>
      <c r="GD68" s="372"/>
      <c r="GE68" s="372"/>
      <c r="GF68" s="372"/>
      <c r="GG68" s="372"/>
      <c r="GH68" s="372"/>
      <c r="GI68" s="372"/>
      <c r="GJ68" s="372"/>
      <c r="GK68" s="372"/>
      <c r="GL68" s="372"/>
      <c r="GM68" s="372"/>
      <c r="GN68" s="372"/>
      <c r="GO68" s="372"/>
      <c r="GP68" s="372"/>
      <c r="GQ68" s="372"/>
      <c r="GR68" s="372"/>
      <c r="GS68" s="372"/>
      <c r="GT68" s="372"/>
      <c r="GU68" s="372"/>
      <c r="GV68" s="372"/>
      <c r="GW68" s="372"/>
      <c r="GX68" s="372"/>
      <c r="GY68" s="372"/>
      <c r="GZ68" s="372"/>
      <c r="HA68" s="372"/>
      <c r="HB68" s="372"/>
      <c r="HC68" s="372"/>
    </row>
    <row r="69" spans="1:211" s="373" customFormat="1" ht="15" customHeight="1" x14ac:dyDescent="0.2">
      <c r="A69" s="366">
        <f>SWDATA!O54</f>
        <v>0</v>
      </c>
      <c r="B69" s="366">
        <f>SWDATA!M54</f>
        <v>0</v>
      </c>
      <c r="C69" s="351">
        <f>IF(AND(SWDATA!M54=1,SWDATA!Q54="promotions"),SWDATA!P54,0)</f>
        <v>0</v>
      </c>
      <c r="D69" s="367">
        <f>ROW(SWDATA!M54)</f>
        <v>54</v>
      </c>
      <c r="E69" s="368">
        <f t="shared" si="382"/>
        <v>0</v>
      </c>
      <c r="F69" s="369">
        <f t="shared" si="369"/>
        <v>1</v>
      </c>
      <c r="G69" s="366" t="str">
        <f t="shared" si="370"/>
        <v/>
      </c>
      <c r="H69" s="370"/>
      <c r="J69" s="238">
        <f t="shared" si="371"/>
        <v>0</v>
      </c>
      <c r="K69" s="239" t="str">
        <f t="shared" si="372"/>
        <v/>
      </c>
      <c r="L69" s="342"/>
      <c r="M69" s="345"/>
      <c r="N69" s="340" t="str">
        <f>IF(LEN(SWDATA!F54)=0,"",N68)</f>
        <v/>
      </c>
      <c r="O69" s="296" t="str">
        <f>IF(LEN(SWDATA!G54)=0,"",O68)</f>
        <v/>
      </c>
      <c r="P69" s="297" t="str">
        <f>IF(LEN(SWDATA!C54)=0,"",SWDATA!C54)</f>
        <v/>
      </c>
      <c r="Q69" s="312" t="str">
        <f t="shared" si="373"/>
        <v/>
      </c>
      <c r="R69" s="223" t="s">
        <v>261</v>
      </c>
      <c r="S69" s="224"/>
      <c r="T69" s="224"/>
      <c r="U69" s="264" t="s">
        <v>611</v>
      </c>
      <c r="V69" s="205" t="s">
        <v>221</v>
      </c>
      <c r="W69" s="266">
        <f>IF(OR(Is_Loading,LEN($A69)=0),"",SWDATA!P54)</f>
        <v>0</v>
      </c>
      <c r="X69" s="267">
        <f>IF(OR(Is_Loading,LEN($A69)=0),"",SWDATA!Q54)</f>
        <v>0</v>
      </c>
      <c r="Y69" s="267">
        <f>IF(OR(Is_Loading,LEN($A69)=0),"",SWDATA!R54)</f>
        <v>0</v>
      </c>
      <c r="Z69" s="266" t="str">
        <f t="shared" si="453"/>
        <v/>
      </c>
      <c r="AA69" s="266">
        <f>IF(OR(Is_Loading,LEN($A69)=0),"",SWDATA!T54)</f>
        <v>0</v>
      </c>
      <c r="AB69" s="267">
        <f>IF(OR(Is_Loading,LEN($A69)=0),"",SWDATA!U54)</f>
        <v>0</v>
      </c>
      <c r="AC69" s="267">
        <f>IF(OR(Is_Loading,LEN($A69)=0),"",SWDATA!V54)</f>
        <v>0</v>
      </c>
      <c r="AD69" s="266" t="str">
        <f t="shared" si="374"/>
        <v/>
      </c>
      <c r="AE69" s="266">
        <f>IF(OR(Is_Loading,LEN($A69)=0),"",SWDATA!X54)</f>
        <v>0</v>
      </c>
      <c r="AF69" s="267">
        <f>IF(OR(Is_Loading,LEN($A69)=0),"",SWDATA!Y54)</f>
        <v>0</v>
      </c>
      <c r="AG69" s="267">
        <f>IF(OR(Is_Loading,LEN($A69)=0),"",SWDATA!Z54)</f>
        <v>0</v>
      </c>
      <c r="AH69" s="266" t="str">
        <f t="shared" si="375"/>
        <v/>
      </c>
      <c r="AI69" s="266">
        <f>IF(OR(Is_Loading,LEN($A69)=0),"",SWDATA!AB54)</f>
        <v>0</v>
      </c>
      <c r="AJ69" s="267">
        <f>IF(OR(Is_Loading,LEN($A69)=0),"",SWDATA!AC54)</f>
        <v>0</v>
      </c>
      <c r="AK69" s="267">
        <f>IF(OR(Is_Loading,LEN($A69)=0),"",SWDATA!AD54)</f>
        <v>0</v>
      </c>
      <c r="AL69" s="266" t="str">
        <f t="shared" si="376"/>
        <v/>
      </c>
      <c r="AM69" s="266">
        <f>IF(OR(Is_Loading,LEN($A69)=0),"",SWDATA!AF54)</f>
        <v>0</v>
      </c>
      <c r="AN69" s="267">
        <f>IF(OR(Is_Loading,LEN($A69)=0),"",SWDATA!AG54)</f>
        <v>0</v>
      </c>
      <c r="AO69" s="323">
        <f>IF(OR(Is_Loading,LEN($A69)=0),"",SWDATA!AH54)</f>
        <v>0</v>
      </c>
      <c r="AP69" s="320" t="str">
        <f t="shared" si="377"/>
        <v/>
      </c>
      <c r="AQ69" s="266">
        <f>IF(OR(Is_Loading,LEN($A69)=0),"",SWDATA!AJ54)</f>
        <v>0</v>
      </c>
      <c r="AR69" s="267">
        <f>IF(OR(Is_Loading,LEN($A69)=0),"",SWDATA!AK54)</f>
        <v>0</v>
      </c>
      <c r="AS69" s="267">
        <f>IF(OR(Is_Loading,LEN($A69)=0),"",SWDATA!AL54)</f>
        <v>0</v>
      </c>
      <c r="AT69" s="266" t="str">
        <f t="shared" si="378"/>
        <v/>
      </c>
      <c r="AU69" s="266">
        <f>IF(OR(Is_Loading,LEN($A69)=0),"",SWDATA!AN54)</f>
        <v>0</v>
      </c>
      <c r="AV69" s="267">
        <f>IF(OR(Is_Loading,LEN($A69)=0),"",SWDATA!AO54)</f>
        <v>0</v>
      </c>
      <c r="AW69" s="267">
        <f>IF(OR(Is_Loading,LEN($A69)=0),"",SWDATA!AP54)</f>
        <v>0</v>
      </c>
      <c r="AX69" s="266" t="str">
        <f t="shared" si="379"/>
        <v/>
      </c>
      <c r="AY69" s="266">
        <f>IF(OR(Is_Loading,LEN($A69)=0),"",SWDATA!AR54)</f>
        <v>0</v>
      </c>
      <c r="AZ69" s="267">
        <f>IF(OR(Is_Loading,LEN($A69)=0),"",SWDATA!AS54)</f>
        <v>0</v>
      </c>
      <c r="BA69" s="267">
        <f>IF(OR(Is_Loading,LEN($A69)=0),"",SWDATA!AT54)</f>
        <v>0</v>
      </c>
      <c r="BB69" s="266" t="str">
        <f t="shared" si="380"/>
        <v/>
      </c>
      <c r="BC69" s="266">
        <f>IF(OR(Is_Loading,LEN($A69)=0),"",SWDATA!AV54)</f>
        <v>0</v>
      </c>
      <c r="BD69" s="267">
        <f>IF(OR(Is_Loading,LEN($A69)=0),"",SWDATA!AW54)</f>
        <v>0</v>
      </c>
      <c r="BE69" s="323">
        <f>IF(OR(Is_Loading,LEN($A69)=0),"",SWDATA!AX54)</f>
        <v>0</v>
      </c>
      <c r="BF69" s="320" t="str">
        <f t="shared" si="381"/>
        <v/>
      </c>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351"/>
      <c r="CO69" s="351"/>
      <c r="CP69" s="351"/>
      <c r="CQ69" s="351"/>
      <c r="CR69" s="351"/>
      <c r="CS69" s="351"/>
      <c r="CT69" s="351"/>
      <c r="CU69" s="351"/>
      <c r="CV69" s="351"/>
      <c r="CW69" s="351"/>
      <c r="CX69" s="351"/>
      <c r="CY69" s="351"/>
      <c r="CZ69" s="351"/>
      <c r="DA69" s="351"/>
      <c r="DB69" s="351"/>
      <c r="DC69" s="351"/>
      <c r="DD69" s="351"/>
      <c r="DE69" s="351"/>
      <c r="DF69" s="351"/>
      <c r="DG69" s="351"/>
      <c r="DH69" s="351"/>
      <c r="DI69" s="351"/>
      <c r="DJ69" s="351"/>
      <c r="DK69" s="351"/>
      <c r="DL69" s="351"/>
      <c r="DM69" s="351"/>
      <c r="DN69" s="351"/>
      <c r="DQ69" s="373" t="str">
        <f t="shared" ref="DQ69" ca="1" si="454">INDIRECT("'Metrics &amp; Attributes View'!"&amp;IF(ROW()-9=0, "", IF(13+ROW()/23-9&gt;26, CHAR(64+INT((ROW()-9-1)/26)),"")&amp;CHAR(65+MOD(13+ROW()/23-1, 26)))&amp;44)</f>
        <v/>
      </c>
      <c r="DS69" s="372"/>
      <c r="DT69" s="374"/>
      <c r="DU69" s="375"/>
      <c r="DV69" s="375"/>
      <c r="DW69" s="375"/>
      <c r="DX69" s="375">
        <v>1</v>
      </c>
      <c r="DY69" s="375">
        <f t="shared" si="421"/>
        <v>0</v>
      </c>
      <c r="DZ69" s="375">
        <f t="shared" si="422"/>
        <v>0</v>
      </c>
      <c r="EA69" s="375">
        <f t="shared" si="423"/>
        <v>1</v>
      </c>
      <c r="EB69" s="375">
        <f t="shared" si="424"/>
        <v>0</v>
      </c>
      <c r="EC69" s="375">
        <f t="shared" si="425"/>
        <v>0</v>
      </c>
      <c r="ED69" s="375">
        <f t="shared" si="426"/>
        <v>1</v>
      </c>
      <c r="EE69" s="375">
        <f t="shared" si="427"/>
        <v>0</v>
      </c>
      <c r="EF69" s="375">
        <f t="shared" si="428"/>
        <v>0</v>
      </c>
      <c r="EG69" s="375">
        <f t="shared" si="429"/>
        <v>1</v>
      </c>
      <c r="EH69" s="375">
        <f t="shared" si="430"/>
        <v>0</v>
      </c>
      <c r="EI69" s="375">
        <f t="shared" si="431"/>
        <v>0</v>
      </c>
      <c r="EJ69" s="375">
        <f t="shared" si="432"/>
        <v>1</v>
      </c>
      <c r="EK69" s="375">
        <f t="shared" si="433"/>
        <v>0</v>
      </c>
      <c r="EL69" s="375">
        <f t="shared" si="434"/>
        <v>0</v>
      </c>
      <c r="EM69" s="375">
        <f t="shared" si="435"/>
        <v>1</v>
      </c>
      <c r="EN69" s="375">
        <f t="shared" si="436"/>
        <v>0</v>
      </c>
      <c r="EO69" s="375">
        <f t="shared" si="437"/>
        <v>0</v>
      </c>
      <c r="EP69" s="375">
        <f t="shared" si="438"/>
        <v>1</v>
      </c>
      <c r="EQ69" s="375">
        <f t="shared" si="439"/>
        <v>0</v>
      </c>
      <c r="ER69" s="375">
        <f t="shared" si="440"/>
        <v>0</v>
      </c>
      <c r="ES69" s="375">
        <f t="shared" si="441"/>
        <v>1</v>
      </c>
      <c r="ET69" s="375">
        <f t="shared" si="442"/>
        <v>0</v>
      </c>
      <c r="EU69" s="375">
        <f t="shared" si="443"/>
        <v>0</v>
      </c>
      <c r="EV69" s="375">
        <f t="shared" si="444"/>
        <v>1</v>
      </c>
      <c r="EW69" s="375">
        <f t="shared" si="445"/>
        <v>0</v>
      </c>
      <c r="EX69" s="375">
        <f t="shared" si="446"/>
        <v>0</v>
      </c>
      <c r="EY69" s="375">
        <f t="shared" si="447"/>
        <v>1</v>
      </c>
      <c r="EZ69" s="375">
        <f t="shared" si="448"/>
        <v>0</v>
      </c>
      <c r="FA69" s="375">
        <f t="shared" si="449"/>
        <v>0</v>
      </c>
      <c r="FB69" s="375">
        <f t="shared" si="450"/>
        <v>1</v>
      </c>
      <c r="FC69" s="375">
        <f t="shared" si="451"/>
        <v>0</v>
      </c>
      <c r="FD69" s="375">
        <f t="shared" si="452"/>
        <v>0</v>
      </c>
      <c r="FE69" s="376"/>
      <c r="FF69" s="372"/>
      <c r="FG69" s="372"/>
      <c r="FH69" s="372"/>
      <c r="FI69" s="372"/>
      <c r="FJ69" s="372"/>
      <c r="FK69" s="372"/>
      <c r="FL69" s="372"/>
      <c r="FM69" s="372"/>
      <c r="FN69" s="372"/>
      <c r="FO69" s="372"/>
      <c r="FP69" s="372"/>
      <c r="FQ69" s="372"/>
      <c r="FR69" s="372"/>
      <c r="FS69" s="372"/>
      <c r="FT69" s="372"/>
      <c r="FU69" s="372"/>
      <c r="FV69" s="372"/>
      <c r="FW69" s="372"/>
      <c r="FX69" s="372"/>
      <c r="FY69" s="372"/>
      <c r="FZ69" s="372"/>
      <c r="GA69" s="372"/>
      <c r="GB69" s="372"/>
      <c r="GC69" s="372"/>
      <c r="GD69" s="372"/>
      <c r="GE69" s="372"/>
      <c r="GF69" s="372"/>
      <c r="GG69" s="372"/>
      <c r="GH69" s="372"/>
      <c r="GI69" s="372"/>
      <c r="GJ69" s="372"/>
      <c r="GK69" s="372"/>
      <c r="GL69" s="372"/>
      <c r="GM69" s="372"/>
      <c r="GN69" s="372"/>
      <c r="GO69" s="372"/>
      <c r="GP69" s="372"/>
      <c r="GQ69" s="372"/>
      <c r="GR69" s="372"/>
      <c r="GS69" s="372"/>
      <c r="GT69" s="372"/>
      <c r="GU69" s="372"/>
      <c r="GV69" s="372"/>
      <c r="GW69" s="372"/>
      <c r="GX69" s="372"/>
      <c r="GY69" s="372"/>
      <c r="GZ69" s="372"/>
      <c r="HA69" s="372"/>
      <c r="HB69" s="372"/>
      <c r="HC69" s="372"/>
    </row>
    <row r="70" spans="1:211" s="373" customFormat="1" ht="15" customHeight="1" x14ac:dyDescent="0.2">
      <c r="A70" s="366">
        <f>SWDATA!O55</f>
        <v>0</v>
      </c>
      <c r="B70" s="366">
        <f>SWDATA!M55</f>
        <v>0</v>
      </c>
      <c r="C70" s="351">
        <f>IF(AND(SWDATA!M55=1,SWDATA!Q55="promotions"),SWDATA!P55,0)</f>
        <v>0</v>
      </c>
      <c r="D70" s="367">
        <f>ROW(SWDATA!M55)</f>
        <v>55</v>
      </c>
      <c r="E70" s="368">
        <f t="shared" si="382"/>
        <v>0</v>
      </c>
      <c r="F70" s="369">
        <f t="shared" si="369"/>
        <v>1</v>
      </c>
      <c r="G70" s="366" t="str">
        <f t="shared" si="370"/>
        <v/>
      </c>
      <c r="H70" s="370"/>
      <c r="J70" s="238">
        <f t="shared" si="371"/>
        <v>0</v>
      </c>
      <c r="K70" s="239" t="str">
        <f t="shared" si="372"/>
        <v/>
      </c>
      <c r="L70" s="342"/>
      <c r="M70" s="345"/>
      <c r="N70" s="340" t="str">
        <f>IF(LEN(SWDATA!F55)=0,"",N69)</f>
        <v/>
      </c>
      <c r="O70" s="296" t="str">
        <f>IF(LEN(SWDATA!G55)=0,"",O69)</f>
        <v/>
      </c>
      <c r="P70" s="297" t="str">
        <f>IF(LEN(SWDATA!C55)=0,"",SWDATA!C55)</f>
        <v/>
      </c>
      <c r="Q70" s="312" t="str">
        <f t="shared" si="373"/>
        <v/>
      </c>
      <c r="R70" s="223" t="s">
        <v>261</v>
      </c>
      <c r="S70" s="224"/>
      <c r="T70" s="224"/>
      <c r="U70" s="264" t="s">
        <v>598</v>
      </c>
      <c r="V70" s="205" t="s">
        <v>221</v>
      </c>
      <c r="W70" s="266">
        <f>IF(OR(Is_Loading,LEN($A70)=0),"",SWDATA!P55)</f>
        <v>0</v>
      </c>
      <c r="X70" s="267">
        <f>IF(OR(Is_Loading,LEN($A70)=0),"",SWDATA!Q55)</f>
        <v>0</v>
      </c>
      <c r="Y70" s="267">
        <f>IF(OR(Is_Loading,LEN($A70)=0),"",SWDATA!R55)</f>
        <v>0</v>
      </c>
      <c r="Z70" s="266" t="str">
        <f t="shared" si="453"/>
        <v/>
      </c>
      <c r="AA70" s="266">
        <f>IF(OR(Is_Loading,LEN($A70)=0),"",SWDATA!T55)</f>
        <v>0</v>
      </c>
      <c r="AB70" s="267">
        <f>IF(OR(Is_Loading,LEN($A70)=0),"",SWDATA!U55)</f>
        <v>0</v>
      </c>
      <c r="AC70" s="267">
        <f>IF(OR(Is_Loading,LEN($A70)=0),"",SWDATA!V55)</f>
        <v>0</v>
      </c>
      <c r="AD70" s="266" t="str">
        <f t="shared" si="374"/>
        <v/>
      </c>
      <c r="AE70" s="266">
        <f>IF(OR(Is_Loading,LEN($A70)=0),"",SWDATA!X55)</f>
        <v>0</v>
      </c>
      <c r="AF70" s="267">
        <f>IF(OR(Is_Loading,LEN($A70)=0),"",SWDATA!Y55)</f>
        <v>0</v>
      </c>
      <c r="AG70" s="267">
        <f>IF(OR(Is_Loading,LEN($A70)=0),"",SWDATA!Z55)</f>
        <v>0</v>
      </c>
      <c r="AH70" s="266" t="str">
        <f t="shared" si="375"/>
        <v/>
      </c>
      <c r="AI70" s="266">
        <f>IF(OR(Is_Loading,LEN($A70)=0),"",SWDATA!AB55)</f>
        <v>0</v>
      </c>
      <c r="AJ70" s="267">
        <f>IF(OR(Is_Loading,LEN($A70)=0),"",SWDATA!AC55)</f>
        <v>0</v>
      </c>
      <c r="AK70" s="267">
        <f>IF(OR(Is_Loading,LEN($A70)=0),"",SWDATA!AD55)</f>
        <v>0</v>
      </c>
      <c r="AL70" s="266" t="str">
        <f t="shared" si="376"/>
        <v/>
      </c>
      <c r="AM70" s="266">
        <f>IF(OR(Is_Loading,LEN($A70)=0),"",SWDATA!AF55)</f>
        <v>0</v>
      </c>
      <c r="AN70" s="267">
        <f>IF(OR(Is_Loading,LEN($A70)=0),"",SWDATA!AG55)</f>
        <v>0</v>
      </c>
      <c r="AO70" s="323">
        <f>IF(OR(Is_Loading,LEN($A70)=0),"",SWDATA!AH55)</f>
        <v>0</v>
      </c>
      <c r="AP70" s="320" t="str">
        <f t="shared" si="377"/>
        <v/>
      </c>
      <c r="AQ70" s="266">
        <f>IF(OR(Is_Loading,LEN($A70)=0),"",SWDATA!AJ55)</f>
        <v>0</v>
      </c>
      <c r="AR70" s="267">
        <f>IF(OR(Is_Loading,LEN($A70)=0),"",SWDATA!AK55)</f>
        <v>0</v>
      </c>
      <c r="AS70" s="267">
        <f>IF(OR(Is_Loading,LEN($A70)=0),"",SWDATA!AL55)</f>
        <v>0</v>
      </c>
      <c r="AT70" s="266" t="str">
        <f t="shared" si="378"/>
        <v/>
      </c>
      <c r="AU70" s="266">
        <f>IF(OR(Is_Loading,LEN($A70)=0),"",SWDATA!AN55)</f>
        <v>0</v>
      </c>
      <c r="AV70" s="267">
        <f>IF(OR(Is_Loading,LEN($A70)=0),"",SWDATA!AO55)</f>
        <v>0</v>
      </c>
      <c r="AW70" s="267">
        <f>IF(OR(Is_Loading,LEN($A70)=0),"",SWDATA!AP55)</f>
        <v>0</v>
      </c>
      <c r="AX70" s="266" t="str">
        <f t="shared" si="379"/>
        <v/>
      </c>
      <c r="AY70" s="266">
        <f>IF(OR(Is_Loading,LEN($A70)=0),"",SWDATA!AR55)</f>
        <v>0</v>
      </c>
      <c r="AZ70" s="267">
        <f>IF(OR(Is_Loading,LEN($A70)=0),"",SWDATA!AS55)</f>
        <v>0</v>
      </c>
      <c r="BA70" s="267">
        <f>IF(OR(Is_Loading,LEN($A70)=0),"",SWDATA!AT55)</f>
        <v>0</v>
      </c>
      <c r="BB70" s="266" t="str">
        <f t="shared" si="380"/>
        <v/>
      </c>
      <c r="BC70" s="266">
        <f>IF(OR(Is_Loading,LEN($A70)=0),"",SWDATA!AV55)</f>
        <v>0</v>
      </c>
      <c r="BD70" s="267">
        <f>IF(OR(Is_Loading,LEN($A70)=0),"",SWDATA!AW55)</f>
        <v>0</v>
      </c>
      <c r="BE70" s="323">
        <f>IF(OR(Is_Loading,LEN($A70)=0),"",SWDATA!AX55)</f>
        <v>0</v>
      </c>
      <c r="BF70" s="320" t="str">
        <f t="shared" si="381"/>
        <v/>
      </c>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351"/>
      <c r="CO70" s="351"/>
      <c r="CP70" s="351"/>
      <c r="CQ70" s="351"/>
      <c r="CR70" s="351"/>
      <c r="CS70" s="351"/>
      <c r="CT70" s="351"/>
      <c r="CU70" s="351"/>
      <c r="CV70" s="351"/>
      <c r="CW70" s="351"/>
      <c r="CX70" s="351"/>
      <c r="CY70" s="351"/>
      <c r="CZ70" s="351"/>
      <c r="DA70" s="351"/>
      <c r="DB70" s="351"/>
      <c r="DC70" s="351"/>
      <c r="DD70" s="351"/>
      <c r="DE70" s="351"/>
      <c r="DF70" s="351"/>
      <c r="DG70" s="351"/>
      <c r="DH70" s="351"/>
      <c r="DI70" s="351"/>
      <c r="DJ70" s="351"/>
      <c r="DK70" s="351"/>
      <c r="DL70" s="351"/>
      <c r="DM70" s="351"/>
      <c r="DN70" s="351"/>
      <c r="DS70" s="372"/>
      <c r="DT70" s="374"/>
      <c r="DU70" s="375"/>
      <c r="DV70" s="375"/>
      <c r="DW70" s="375"/>
      <c r="DX70" s="375">
        <v>1</v>
      </c>
      <c r="DY70" s="375">
        <f t="shared" si="421"/>
        <v>0</v>
      </c>
      <c r="DZ70" s="375">
        <f t="shared" si="422"/>
        <v>0</v>
      </c>
      <c r="EA70" s="375">
        <f t="shared" si="423"/>
        <v>1</v>
      </c>
      <c r="EB70" s="375">
        <f t="shared" si="424"/>
        <v>0</v>
      </c>
      <c r="EC70" s="375">
        <f t="shared" si="425"/>
        <v>0</v>
      </c>
      <c r="ED70" s="375">
        <f t="shared" si="426"/>
        <v>1</v>
      </c>
      <c r="EE70" s="375">
        <f t="shared" si="427"/>
        <v>0</v>
      </c>
      <c r="EF70" s="375">
        <f t="shared" si="428"/>
        <v>0</v>
      </c>
      <c r="EG70" s="375">
        <f t="shared" si="429"/>
        <v>1</v>
      </c>
      <c r="EH70" s="375">
        <f t="shared" si="430"/>
        <v>0</v>
      </c>
      <c r="EI70" s="375">
        <f t="shared" si="431"/>
        <v>0</v>
      </c>
      <c r="EJ70" s="375">
        <f t="shared" si="432"/>
        <v>1</v>
      </c>
      <c r="EK70" s="375">
        <f t="shared" si="433"/>
        <v>0</v>
      </c>
      <c r="EL70" s="375">
        <f t="shared" si="434"/>
        <v>0</v>
      </c>
      <c r="EM70" s="375">
        <f t="shared" si="435"/>
        <v>1</v>
      </c>
      <c r="EN70" s="375">
        <f t="shared" si="436"/>
        <v>0</v>
      </c>
      <c r="EO70" s="375">
        <f t="shared" si="437"/>
        <v>0</v>
      </c>
      <c r="EP70" s="375">
        <f t="shared" si="438"/>
        <v>1</v>
      </c>
      <c r="EQ70" s="375">
        <f t="shared" si="439"/>
        <v>0</v>
      </c>
      <c r="ER70" s="375">
        <f t="shared" si="440"/>
        <v>0</v>
      </c>
      <c r="ES70" s="375">
        <f t="shared" si="441"/>
        <v>1</v>
      </c>
      <c r="ET70" s="375">
        <f t="shared" si="442"/>
        <v>0</v>
      </c>
      <c r="EU70" s="375">
        <f t="shared" si="443"/>
        <v>0</v>
      </c>
      <c r="EV70" s="375">
        <f t="shared" si="444"/>
        <v>1</v>
      </c>
      <c r="EW70" s="375">
        <f t="shared" si="445"/>
        <v>0</v>
      </c>
      <c r="EX70" s="375">
        <f t="shared" si="446"/>
        <v>0</v>
      </c>
      <c r="EY70" s="375">
        <f t="shared" si="447"/>
        <v>1</v>
      </c>
      <c r="EZ70" s="375">
        <f t="shared" si="448"/>
        <v>0</v>
      </c>
      <c r="FA70" s="375">
        <f t="shared" si="449"/>
        <v>0</v>
      </c>
      <c r="FB70" s="375">
        <f t="shared" si="450"/>
        <v>1</v>
      </c>
      <c r="FC70" s="375">
        <f t="shared" si="451"/>
        <v>0</v>
      </c>
      <c r="FD70" s="375">
        <f t="shared" si="452"/>
        <v>0</v>
      </c>
      <c r="FE70" s="376"/>
      <c r="FF70" s="372"/>
      <c r="FG70" s="372"/>
      <c r="FH70" s="372"/>
      <c r="FI70" s="372"/>
      <c r="FJ70" s="372"/>
      <c r="FK70" s="372"/>
      <c r="FL70" s="372"/>
      <c r="FM70" s="372"/>
      <c r="FN70" s="372"/>
      <c r="FO70" s="372"/>
      <c r="FP70" s="372"/>
      <c r="FQ70" s="372"/>
      <c r="FR70" s="372"/>
      <c r="FS70" s="372"/>
      <c r="FT70" s="372"/>
      <c r="FU70" s="372"/>
      <c r="FV70" s="372"/>
      <c r="FW70" s="372"/>
      <c r="FX70" s="372"/>
      <c r="FY70" s="372"/>
      <c r="FZ70" s="372"/>
      <c r="GA70" s="372"/>
      <c r="GB70" s="372"/>
      <c r="GC70" s="372"/>
      <c r="GD70" s="372"/>
      <c r="GE70" s="372"/>
      <c r="GF70" s="372"/>
      <c r="GG70" s="372"/>
      <c r="GH70" s="372"/>
      <c r="GI70" s="372"/>
      <c r="GJ70" s="372"/>
      <c r="GK70" s="372"/>
      <c r="GL70" s="372"/>
      <c r="GM70" s="372"/>
      <c r="GN70" s="372"/>
      <c r="GO70" s="372"/>
      <c r="GP70" s="372"/>
      <c r="GQ70" s="372"/>
      <c r="GR70" s="372"/>
      <c r="GS70" s="372"/>
      <c r="GT70" s="372"/>
      <c r="GU70" s="372"/>
      <c r="GV70" s="372"/>
      <c r="GW70" s="372"/>
      <c r="GX70" s="372"/>
      <c r="GY70" s="372"/>
      <c r="GZ70" s="372"/>
      <c r="HA70" s="372"/>
      <c r="HB70" s="372"/>
      <c r="HC70" s="372"/>
    </row>
    <row r="71" spans="1:211" s="373" customFormat="1" ht="15" customHeight="1" x14ac:dyDescent="0.2">
      <c r="A71" s="366">
        <f>SWDATA!O56</f>
        <v>0</v>
      </c>
      <c r="B71" s="366">
        <f>SWDATA!M56</f>
        <v>0</v>
      </c>
      <c r="C71" s="351">
        <f>IF(AND(SWDATA!M56=1,SWDATA!Q56="promotions"),SWDATA!P56,0)</f>
        <v>0</v>
      </c>
      <c r="D71" s="367">
        <f>ROW(SWDATA!M56)</f>
        <v>56</v>
      </c>
      <c r="E71" s="368">
        <f t="shared" si="382"/>
        <v>0</v>
      </c>
      <c r="F71" s="369">
        <f t="shared" si="369"/>
        <v>1</v>
      </c>
      <c r="G71" s="366" t="str">
        <f t="shared" si="370"/>
        <v/>
      </c>
      <c r="H71" s="370"/>
      <c r="J71" s="238">
        <f t="shared" si="371"/>
        <v>0</v>
      </c>
      <c r="K71" s="239" t="str">
        <f t="shared" si="372"/>
        <v/>
      </c>
      <c r="L71" s="342"/>
      <c r="M71" s="345"/>
      <c r="N71" s="340" t="str">
        <f>IF(LEN(SWDATA!F56)=0,"",N70)</f>
        <v/>
      </c>
      <c r="O71" s="296" t="str">
        <f>IF(LEN(SWDATA!G56)=0,"",O70)</f>
        <v/>
      </c>
      <c r="P71" s="297" t="str">
        <f>IF(LEN(SWDATA!C56)=0,"",SWDATA!C56)</f>
        <v/>
      </c>
      <c r="Q71" s="312" t="str">
        <f t="shared" si="373"/>
        <v/>
      </c>
      <c r="R71" s="223" t="s">
        <v>261</v>
      </c>
      <c r="S71" s="224"/>
      <c r="T71" s="224"/>
      <c r="U71" s="264" t="s">
        <v>628</v>
      </c>
      <c r="V71" s="205" t="s">
        <v>221</v>
      </c>
      <c r="W71" s="266">
        <f>IF(OR(Is_Loading,LEN($A71)=0),"",SWDATA!P56)</f>
        <v>0</v>
      </c>
      <c r="X71" s="267">
        <f>IF(OR(Is_Loading,LEN($A71)=0),"",SWDATA!Q56)</f>
        <v>0</v>
      </c>
      <c r="Y71" s="267">
        <f>IF(OR(Is_Loading,LEN($A71)=0),"",SWDATA!R56)</f>
        <v>0</v>
      </c>
      <c r="Z71" s="266" t="str">
        <f t="shared" si="453"/>
        <v/>
      </c>
      <c r="AA71" s="266">
        <f>IF(OR(Is_Loading,LEN($A71)=0),"",SWDATA!T56)</f>
        <v>0</v>
      </c>
      <c r="AB71" s="267">
        <f>IF(OR(Is_Loading,LEN($A71)=0),"",SWDATA!U56)</f>
        <v>0</v>
      </c>
      <c r="AC71" s="267">
        <f>IF(OR(Is_Loading,LEN($A71)=0),"",SWDATA!V56)</f>
        <v>0</v>
      </c>
      <c r="AD71" s="266" t="str">
        <f t="shared" si="374"/>
        <v/>
      </c>
      <c r="AE71" s="266">
        <f>IF(OR(Is_Loading,LEN($A71)=0),"",SWDATA!X56)</f>
        <v>0</v>
      </c>
      <c r="AF71" s="267">
        <f>IF(OR(Is_Loading,LEN($A71)=0),"",SWDATA!Y56)</f>
        <v>0</v>
      </c>
      <c r="AG71" s="267">
        <f>IF(OR(Is_Loading,LEN($A71)=0),"",SWDATA!Z56)</f>
        <v>0</v>
      </c>
      <c r="AH71" s="266" t="str">
        <f t="shared" si="375"/>
        <v/>
      </c>
      <c r="AI71" s="266">
        <f>IF(OR(Is_Loading,LEN($A71)=0),"",SWDATA!AB56)</f>
        <v>0</v>
      </c>
      <c r="AJ71" s="267">
        <f>IF(OR(Is_Loading,LEN($A71)=0),"",SWDATA!AC56)</f>
        <v>0</v>
      </c>
      <c r="AK71" s="267">
        <f>IF(OR(Is_Loading,LEN($A71)=0),"",SWDATA!AD56)</f>
        <v>0</v>
      </c>
      <c r="AL71" s="266" t="str">
        <f t="shared" si="376"/>
        <v/>
      </c>
      <c r="AM71" s="266">
        <f>IF(OR(Is_Loading,LEN($A71)=0),"",SWDATA!AF56)</f>
        <v>0</v>
      </c>
      <c r="AN71" s="267">
        <f>IF(OR(Is_Loading,LEN($A71)=0),"",SWDATA!AG56)</f>
        <v>0</v>
      </c>
      <c r="AO71" s="323">
        <f>IF(OR(Is_Loading,LEN($A71)=0),"",SWDATA!AH56)</f>
        <v>0</v>
      </c>
      <c r="AP71" s="320" t="str">
        <f t="shared" si="377"/>
        <v/>
      </c>
      <c r="AQ71" s="266">
        <f>IF(OR(Is_Loading,LEN($A71)=0),"",SWDATA!AJ56)</f>
        <v>0</v>
      </c>
      <c r="AR71" s="267">
        <f>IF(OR(Is_Loading,LEN($A71)=0),"",SWDATA!AK56)</f>
        <v>0</v>
      </c>
      <c r="AS71" s="267">
        <f>IF(OR(Is_Loading,LEN($A71)=0),"",SWDATA!AL56)</f>
        <v>0</v>
      </c>
      <c r="AT71" s="266" t="str">
        <f t="shared" si="378"/>
        <v/>
      </c>
      <c r="AU71" s="266">
        <f>IF(OR(Is_Loading,LEN($A71)=0),"",SWDATA!AN56)</f>
        <v>0</v>
      </c>
      <c r="AV71" s="267">
        <f>IF(OR(Is_Loading,LEN($A71)=0),"",SWDATA!AO56)</f>
        <v>0</v>
      </c>
      <c r="AW71" s="267">
        <f>IF(OR(Is_Loading,LEN($A71)=0),"",SWDATA!AP56)</f>
        <v>0</v>
      </c>
      <c r="AX71" s="266" t="str">
        <f t="shared" si="379"/>
        <v/>
      </c>
      <c r="AY71" s="266">
        <f>IF(OR(Is_Loading,LEN($A71)=0),"",SWDATA!AR56)</f>
        <v>0</v>
      </c>
      <c r="AZ71" s="267">
        <f>IF(OR(Is_Loading,LEN($A71)=0),"",SWDATA!AS56)</f>
        <v>0</v>
      </c>
      <c r="BA71" s="267">
        <f>IF(OR(Is_Loading,LEN($A71)=0),"",SWDATA!AT56)</f>
        <v>0</v>
      </c>
      <c r="BB71" s="266" t="str">
        <f t="shared" si="380"/>
        <v/>
      </c>
      <c r="BC71" s="266">
        <f>IF(OR(Is_Loading,LEN($A71)=0),"",SWDATA!AV56)</f>
        <v>0</v>
      </c>
      <c r="BD71" s="267">
        <f>IF(OR(Is_Loading,LEN($A71)=0),"",SWDATA!AW56)</f>
        <v>0</v>
      </c>
      <c r="BE71" s="323">
        <f>IF(OR(Is_Loading,LEN($A71)=0),"",SWDATA!AX56)</f>
        <v>0</v>
      </c>
      <c r="BF71" s="320" t="str">
        <f t="shared" si="381"/>
        <v/>
      </c>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351"/>
      <c r="CO71" s="351"/>
      <c r="CP71" s="351"/>
      <c r="CQ71" s="351"/>
      <c r="CR71" s="351"/>
      <c r="CS71" s="351"/>
      <c r="CT71" s="351"/>
      <c r="CU71" s="351"/>
      <c r="CV71" s="351"/>
      <c r="CW71" s="351"/>
      <c r="CX71" s="351"/>
      <c r="CY71" s="351"/>
      <c r="CZ71" s="351"/>
      <c r="DA71" s="351"/>
      <c r="DB71" s="351"/>
      <c r="DC71" s="351"/>
      <c r="DD71" s="351"/>
      <c r="DE71" s="351"/>
      <c r="DF71" s="351"/>
      <c r="DG71" s="351"/>
      <c r="DH71" s="351"/>
      <c r="DI71" s="351"/>
      <c r="DJ71" s="351"/>
      <c r="DK71" s="351"/>
      <c r="DL71" s="351"/>
      <c r="DM71" s="351"/>
      <c r="DN71" s="351"/>
      <c r="DS71" s="372"/>
      <c r="DT71" s="374"/>
      <c r="DU71" s="375"/>
      <c r="DV71" s="375"/>
      <c r="DW71" s="375"/>
      <c r="DX71" s="375">
        <v>1</v>
      </c>
      <c r="DY71" s="375">
        <f t="shared" si="421"/>
        <v>0</v>
      </c>
      <c r="DZ71" s="375">
        <f t="shared" si="422"/>
        <v>0</v>
      </c>
      <c r="EA71" s="375">
        <f t="shared" si="423"/>
        <v>1</v>
      </c>
      <c r="EB71" s="375">
        <f t="shared" si="424"/>
        <v>0</v>
      </c>
      <c r="EC71" s="375">
        <f t="shared" si="425"/>
        <v>0</v>
      </c>
      <c r="ED71" s="375">
        <f t="shared" si="426"/>
        <v>1</v>
      </c>
      <c r="EE71" s="375">
        <f t="shared" si="427"/>
        <v>0</v>
      </c>
      <c r="EF71" s="375">
        <f t="shared" si="428"/>
        <v>0</v>
      </c>
      <c r="EG71" s="375">
        <f t="shared" si="429"/>
        <v>1</v>
      </c>
      <c r="EH71" s="375">
        <f t="shared" si="430"/>
        <v>0</v>
      </c>
      <c r="EI71" s="375">
        <f t="shared" si="431"/>
        <v>0</v>
      </c>
      <c r="EJ71" s="375">
        <f t="shared" si="432"/>
        <v>1</v>
      </c>
      <c r="EK71" s="375">
        <f t="shared" si="433"/>
        <v>0</v>
      </c>
      <c r="EL71" s="375">
        <f t="shared" si="434"/>
        <v>0</v>
      </c>
      <c r="EM71" s="375">
        <f t="shared" si="435"/>
        <v>1</v>
      </c>
      <c r="EN71" s="375">
        <f t="shared" si="436"/>
        <v>0</v>
      </c>
      <c r="EO71" s="375">
        <f t="shared" si="437"/>
        <v>0</v>
      </c>
      <c r="EP71" s="375">
        <f t="shared" si="438"/>
        <v>1</v>
      </c>
      <c r="EQ71" s="375">
        <f t="shared" si="439"/>
        <v>0</v>
      </c>
      <c r="ER71" s="375">
        <f t="shared" si="440"/>
        <v>0</v>
      </c>
      <c r="ES71" s="375">
        <f t="shared" si="441"/>
        <v>1</v>
      </c>
      <c r="ET71" s="375">
        <f t="shared" si="442"/>
        <v>0</v>
      </c>
      <c r="EU71" s="375">
        <f t="shared" si="443"/>
        <v>0</v>
      </c>
      <c r="EV71" s="375">
        <f t="shared" si="444"/>
        <v>1</v>
      </c>
      <c r="EW71" s="375">
        <f t="shared" si="445"/>
        <v>0</v>
      </c>
      <c r="EX71" s="375">
        <f t="shared" si="446"/>
        <v>0</v>
      </c>
      <c r="EY71" s="375">
        <f t="shared" si="447"/>
        <v>1</v>
      </c>
      <c r="EZ71" s="375">
        <f t="shared" si="448"/>
        <v>0</v>
      </c>
      <c r="FA71" s="375">
        <f t="shared" si="449"/>
        <v>0</v>
      </c>
      <c r="FB71" s="375">
        <f t="shared" si="450"/>
        <v>1</v>
      </c>
      <c r="FC71" s="375">
        <f t="shared" si="451"/>
        <v>0</v>
      </c>
      <c r="FD71" s="375">
        <f t="shared" si="452"/>
        <v>0</v>
      </c>
      <c r="FE71" s="376"/>
      <c r="FF71" s="372"/>
      <c r="FG71" s="372"/>
      <c r="FH71" s="372"/>
      <c r="FI71" s="372"/>
      <c r="FJ71" s="372"/>
      <c r="FK71" s="372"/>
      <c r="FL71" s="372"/>
      <c r="FM71" s="372"/>
      <c r="FN71" s="372"/>
      <c r="FO71" s="372"/>
      <c r="FP71" s="372"/>
      <c r="FQ71" s="372"/>
      <c r="FR71" s="372"/>
      <c r="FS71" s="372"/>
      <c r="FT71" s="372"/>
      <c r="FU71" s="372"/>
      <c r="FV71" s="372"/>
      <c r="FW71" s="372"/>
      <c r="FX71" s="372"/>
      <c r="FY71" s="372"/>
      <c r="FZ71" s="372"/>
      <c r="GA71" s="372"/>
      <c r="GB71" s="372"/>
      <c r="GC71" s="372"/>
      <c r="GD71" s="372"/>
      <c r="GE71" s="372"/>
      <c r="GF71" s="372"/>
      <c r="GG71" s="372"/>
      <c r="GH71" s="372"/>
      <c r="GI71" s="372"/>
      <c r="GJ71" s="372"/>
      <c r="GK71" s="372"/>
      <c r="GL71" s="372"/>
      <c r="GM71" s="372"/>
      <c r="GN71" s="372"/>
      <c r="GO71" s="372"/>
      <c r="GP71" s="372"/>
      <c r="GQ71" s="372"/>
      <c r="GR71" s="372"/>
      <c r="GS71" s="372"/>
      <c r="GT71" s="372"/>
      <c r="GU71" s="372"/>
      <c r="GV71" s="372"/>
      <c r="GW71" s="372"/>
      <c r="GX71" s="372"/>
      <c r="GY71" s="372"/>
      <c r="GZ71" s="372"/>
      <c r="HA71" s="372"/>
      <c r="HB71" s="372"/>
      <c r="HC71" s="372"/>
    </row>
    <row r="72" spans="1:211" s="373" customFormat="1" ht="15" customHeight="1" x14ac:dyDescent="0.2">
      <c r="A72" s="366">
        <f>SWDATA!O57</f>
        <v>0</v>
      </c>
      <c r="B72" s="366">
        <f>SWDATA!M57</f>
        <v>0</v>
      </c>
      <c r="C72" s="351">
        <f>IF(AND(SWDATA!M57=1,SWDATA!Q57="promotions"),SWDATA!P57,0)</f>
        <v>0</v>
      </c>
      <c r="D72" s="367">
        <f>ROW(SWDATA!M57)</f>
        <v>57</v>
      </c>
      <c r="E72" s="368">
        <f t="shared" si="382"/>
        <v>0</v>
      </c>
      <c r="F72" s="369">
        <f t="shared" si="369"/>
        <v>1</v>
      </c>
      <c r="G72" s="366" t="str">
        <f t="shared" si="370"/>
        <v/>
      </c>
      <c r="H72" s="370"/>
      <c r="J72" s="238">
        <f t="shared" si="371"/>
        <v>0</v>
      </c>
      <c r="K72" s="239" t="str">
        <f t="shared" si="372"/>
        <v/>
      </c>
      <c r="L72" s="342"/>
      <c r="M72" s="345"/>
      <c r="N72" s="340" t="str">
        <f>IF(LEN(SWDATA!F57)=0,"",N71)</f>
        <v/>
      </c>
      <c r="O72" s="296" t="str">
        <f>IF(LEN(SWDATA!G57)=0,"",O71)</f>
        <v/>
      </c>
      <c r="P72" s="297" t="str">
        <f>IF(LEN(SWDATA!C57)=0,"",SWDATA!C57)</f>
        <v/>
      </c>
      <c r="Q72" s="312" t="str">
        <f t="shared" si="373"/>
        <v/>
      </c>
      <c r="R72" s="223" t="s">
        <v>261</v>
      </c>
      <c r="S72" s="224"/>
      <c r="T72" s="224"/>
      <c r="U72" s="264" t="s">
        <v>596</v>
      </c>
      <c r="V72" s="205" t="s">
        <v>221</v>
      </c>
      <c r="W72" s="266">
        <f>IF(OR(Is_Loading,LEN($A72)=0),"",SWDATA!P57)</f>
        <v>0</v>
      </c>
      <c r="X72" s="267">
        <f>IF(OR(Is_Loading,LEN($A72)=0),"",SWDATA!Q57)</f>
        <v>0</v>
      </c>
      <c r="Y72" s="267">
        <f>IF(OR(Is_Loading,LEN($A72)=0),"",SWDATA!R57)</f>
        <v>0</v>
      </c>
      <c r="Z72" s="266" t="str">
        <f t="shared" si="453"/>
        <v/>
      </c>
      <c r="AA72" s="266">
        <f>IF(OR(Is_Loading,LEN($A72)=0),"",SWDATA!T57)</f>
        <v>0</v>
      </c>
      <c r="AB72" s="267">
        <f>IF(OR(Is_Loading,LEN($A72)=0),"",SWDATA!U57)</f>
        <v>0</v>
      </c>
      <c r="AC72" s="267">
        <f>IF(OR(Is_Loading,LEN($A72)=0),"",SWDATA!V57)</f>
        <v>0</v>
      </c>
      <c r="AD72" s="266" t="str">
        <f t="shared" si="374"/>
        <v/>
      </c>
      <c r="AE72" s="266">
        <f>IF(OR(Is_Loading,LEN($A72)=0),"",SWDATA!X57)</f>
        <v>0</v>
      </c>
      <c r="AF72" s="267">
        <f>IF(OR(Is_Loading,LEN($A72)=0),"",SWDATA!Y57)</f>
        <v>0</v>
      </c>
      <c r="AG72" s="267">
        <f>IF(OR(Is_Loading,LEN($A72)=0),"",SWDATA!Z57)</f>
        <v>0</v>
      </c>
      <c r="AH72" s="266" t="str">
        <f t="shared" si="375"/>
        <v/>
      </c>
      <c r="AI72" s="266">
        <f>IF(OR(Is_Loading,LEN($A72)=0),"",SWDATA!AB57)</f>
        <v>0</v>
      </c>
      <c r="AJ72" s="267">
        <f>IF(OR(Is_Loading,LEN($A72)=0),"",SWDATA!AC57)</f>
        <v>0</v>
      </c>
      <c r="AK72" s="267">
        <f>IF(OR(Is_Loading,LEN($A72)=0),"",SWDATA!AD57)</f>
        <v>0</v>
      </c>
      <c r="AL72" s="266" t="str">
        <f t="shared" si="376"/>
        <v/>
      </c>
      <c r="AM72" s="266">
        <f>IF(OR(Is_Loading,LEN($A72)=0),"",SWDATA!AF57)</f>
        <v>0</v>
      </c>
      <c r="AN72" s="267">
        <f>IF(OR(Is_Loading,LEN($A72)=0),"",SWDATA!AG57)</f>
        <v>0</v>
      </c>
      <c r="AO72" s="323">
        <f>IF(OR(Is_Loading,LEN($A72)=0),"",SWDATA!AH57)</f>
        <v>0</v>
      </c>
      <c r="AP72" s="320" t="str">
        <f t="shared" si="377"/>
        <v/>
      </c>
      <c r="AQ72" s="266">
        <f>IF(OR(Is_Loading,LEN($A72)=0),"",SWDATA!AJ57)</f>
        <v>0</v>
      </c>
      <c r="AR72" s="267">
        <f>IF(OR(Is_Loading,LEN($A72)=0),"",SWDATA!AK57)</f>
        <v>0</v>
      </c>
      <c r="AS72" s="267">
        <f>IF(OR(Is_Loading,LEN($A72)=0),"",SWDATA!AL57)</f>
        <v>0</v>
      </c>
      <c r="AT72" s="266" t="str">
        <f t="shared" si="378"/>
        <v/>
      </c>
      <c r="AU72" s="266">
        <f>IF(OR(Is_Loading,LEN($A72)=0),"",SWDATA!AN57)</f>
        <v>0</v>
      </c>
      <c r="AV72" s="267">
        <f>IF(OR(Is_Loading,LEN($A72)=0),"",SWDATA!AO57)</f>
        <v>0</v>
      </c>
      <c r="AW72" s="267">
        <f>IF(OR(Is_Loading,LEN($A72)=0),"",SWDATA!AP57)</f>
        <v>0</v>
      </c>
      <c r="AX72" s="266" t="str">
        <f t="shared" si="379"/>
        <v/>
      </c>
      <c r="AY72" s="266">
        <f>IF(OR(Is_Loading,LEN($A72)=0),"",SWDATA!AR57)</f>
        <v>0</v>
      </c>
      <c r="AZ72" s="267">
        <f>IF(OR(Is_Loading,LEN($A72)=0),"",SWDATA!AS57)</f>
        <v>0</v>
      </c>
      <c r="BA72" s="267">
        <f>IF(OR(Is_Loading,LEN($A72)=0),"",SWDATA!AT57)</f>
        <v>0</v>
      </c>
      <c r="BB72" s="266" t="str">
        <f t="shared" si="380"/>
        <v/>
      </c>
      <c r="BC72" s="266">
        <f>IF(OR(Is_Loading,LEN($A72)=0),"",SWDATA!AV57)</f>
        <v>0</v>
      </c>
      <c r="BD72" s="267">
        <f>IF(OR(Is_Loading,LEN($A72)=0),"",SWDATA!AW57)</f>
        <v>0</v>
      </c>
      <c r="BE72" s="323">
        <f>IF(OR(Is_Loading,LEN($A72)=0),"",SWDATA!AX57)</f>
        <v>0</v>
      </c>
      <c r="BF72" s="320" t="str">
        <f t="shared" si="381"/>
        <v/>
      </c>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351"/>
      <c r="CO72" s="351"/>
      <c r="CP72" s="351"/>
      <c r="CQ72" s="351"/>
      <c r="CR72" s="351"/>
      <c r="CS72" s="351"/>
      <c r="CT72" s="351"/>
      <c r="CU72" s="351"/>
      <c r="CV72" s="351"/>
      <c r="CW72" s="351"/>
      <c r="CX72" s="351"/>
      <c r="CY72" s="351"/>
      <c r="CZ72" s="351"/>
      <c r="DA72" s="351"/>
      <c r="DB72" s="351"/>
      <c r="DC72" s="351"/>
      <c r="DD72" s="351"/>
      <c r="DE72" s="351"/>
      <c r="DF72" s="351"/>
      <c r="DG72" s="351"/>
      <c r="DH72" s="351"/>
      <c r="DI72" s="351"/>
      <c r="DJ72" s="351"/>
      <c r="DK72" s="351"/>
      <c r="DL72" s="351"/>
      <c r="DM72" s="351"/>
      <c r="DN72" s="351"/>
      <c r="DS72" s="372"/>
      <c r="DT72" s="374"/>
      <c r="DU72" s="375"/>
      <c r="DV72" s="375"/>
      <c r="DW72" s="375"/>
      <c r="DX72" s="375">
        <v>1</v>
      </c>
      <c r="DY72" s="375">
        <f t="shared" si="421"/>
        <v>0</v>
      </c>
      <c r="DZ72" s="375">
        <f t="shared" si="422"/>
        <v>0</v>
      </c>
      <c r="EA72" s="375">
        <f t="shared" si="423"/>
        <v>1</v>
      </c>
      <c r="EB72" s="375">
        <f t="shared" si="424"/>
        <v>0</v>
      </c>
      <c r="EC72" s="375">
        <f t="shared" si="425"/>
        <v>0</v>
      </c>
      <c r="ED72" s="375">
        <f t="shared" si="426"/>
        <v>1</v>
      </c>
      <c r="EE72" s="375">
        <f t="shared" si="427"/>
        <v>0</v>
      </c>
      <c r="EF72" s="375">
        <f t="shared" si="428"/>
        <v>0</v>
      </c>
      <c r="EG72" s="375">
        <f t="shared" si="429"/>
        <v>1</v>
      </c>
      <c r="EH72" s="375">
        <f t="shared" si="430"/>
        <v>0</v>
      </c>
      <c r="EI72" s="375">
        <f t="shared" si="431"/>
        <v>0</v>
      </c>
      <c r="EJ72" s="375">
        <f t="shared" si="432"/>
        <v>1</v>
      </c>
      <c r="EK72" s="375">
        <f t="shared" si="433"/>
        <v>0</v>
      </c>
      <c r="EL72" s="375">
        <f t="shared" si="434"/>
        <v>0</v>
      </c>
      <c r="EM72" s="375">
        <f t="shared" si="435"/>
        <v>1</v>
      </c>
      <c r="EN72" s="375">
        <f t="shared" si="436"/>
        <v>0</v>
      </c>
      <c r="EO72" s="375">
        <f t="shared" si="437"/>
        <v>0</v>
      </c>
      <c r="EP72" s="375">
        <f t="shared" si="438"/>
        <v>1</v>
      </c>
      <c r="EQ72" s="375">
        <f t="shared" si="439"/>
        <v>0</v>
      </c>
      <c r="ER72" s="375">
        <f t="shared" si="440"/>
        <v>0</v>
      </c>
      <c r="ES72" s="375">
        <f t="shared" si="441"/>
        <v>1</v>
      </c>
      <c r="ET72" s="375">
        <f t="shared" si="442"/>
        <v>0</v>
      </c>
      <c r="EU72" s="375">
        <f t="shared" si="443"/>
        <v>0</v>
      </c>
      <c r="EV72" s="375">
        <f t="shared" si="444"/>
        <v>1</v>
      </c>
      <c r="EW72" s="375">
        <f t="shared" si="445"/>
        <v>0</v>
      </c>
      <c r="EX72" s="375">
        <f t="shared" si="446"/>
        <v>0</v>
      </c>
      <c r="EY72" s="375">
        <f t="shared" si="447"/>
        <v>1</v>
      </c>
      <c r="EZ72" s="375">
        <f t="shared" si="448"/>
        <v>0</v>
      </c>
      <c r="FA72" s="375">
        <f t="shared" si="449"/>
        <v>0</v>
      </c>
      <c r="FB72" s="375">
        <f t="shared" si="450"/>
        <v>1</v>
      </c>
      <c r="FC72" s="375">
        <f t="shared" si="451"/>
        <v>0</v>
      </c>
      <c r="FD72" s="375">
        <f t="shared" si="452"/>
        <v>0</v>
      </c>
      <c r="FE72" s="376"/>
      <c r="FF72" s="372"/>
      <c r="FG72" s="372"/>
      <c r="FH72" s="372"/>
      <c r="FI72" s="372"/>
      <c r="FJ72" s="372"/>
      <c r="FK72" s="372"/>
      <c r="FL72" s="372"/>
      <c r="FM72" s="372"/>
      <c r="FN72" s="372"/>
      <c r="FO72" s="372"/>
      <c r="FP72" s="372"/>
      <c r="FQ72" s="372"/>
      <c r="FR72" s="372"/>
      <c r="FS72" s="372"/>
      <c r="FT72" s="372"/>
      <c r="FU72" s="372"/>
      <c r="FV72" s="372"/>
      <c r="FW72" s="372"/>
      <c r="FX72" s="372"/>
      <c r="FY72" s="372"/>
      <c r="FZ72" s="372"/>
      <c r="GA72" s="372"/>
      <c r="GB72" s="372"/>
      <c r="GC72" s="372"/>
      <c r="GD72" s="372"/>
      <c r="GE72" s="372"/>
      <c r="GF72" s="372"/>
      <c r="GG72" s="372"/>
      <c r="GH72" s="372"/>
      <c r="GI72" s="372"/>
      <c r="GJ72" s="372"/>
      <c r="GK72" s="372"/>
      <c r="GL72" s="372"/>
      <c r="GM72" s="372"/>
      <c r="GN72" s="372"/>
      <c r="GO72" s="372"/>
      <c r="GP72" s="372"/>
      <c r="GQ72" s="372"/>
      <c r="GR72" s="372"/>
      <c r="GS72" s="372"/>
      <c r="GT72" s="372"/>
      <c r="GU72" s="372"/>
      <c r="GV72" s="372"/>
      <c r="GW72" s="372"/>
      <c r="GX72" s="372"/>
      <c r="GY72" s="372"/>
      <c r="GZ72" s="372"/>
      <c r="HA72" s="372"/>
      <c r="HB72" s="372"/>
      <c r="HC72" s="372"/>
    </row>
    <row r="73" spans="1:211" s="373" customFormat="1" ht="15" customHeight="1" x14ac:dyDescent="0.2">
      <c r="A73" s="366">
        <f>SWDATA!O58</f>
        <v>0</v>
      </c>
      <c r="B73" s="366">
        <f>SWDATA!M58</f>
        <v>0</v>
      </c>
      <c r="C73" s="351">
        <f>IF(AND(SWDATA!M58=1,SWDATA!Q58="promotions"),SWDATA!P58,0)</f>
        <v>0</v>
      </c>
      <c r="D73" s="367">
        <f>ROW(SWDATA!M58)</f>
        <v>58</v>
      </c>
      <c r="E73" s="368">
        <f ca="1">IF(AND(B73=1,UPPER(HLOOKUP(D73+14,'Metrics &amp; Attributes View'!$13:$31,19,0))&lt;&gt;"SBOM"),1,0)</f>
        <v>0</v>
      </c>
      <c r="F73" s="369">
        <f t="shared" si="369"/>
        <v>1</v>
      </c>
      <c r="G73" s="366" t="str">
        <f t="shared" si="370"/>
        <v/>
      </c>
      <c r="H73" s="370"/>
      <c r="J73" s="238">
        <f t="shared" si="371"/>
        <v>0</v>
      </c>
      <c r="K73" s="239" t="str">
        <f t="shared" si="372"/>
        <v/>
      </c>
      <c r="L73" s="342"/>
      <c r="M73" s="345"/>
      <c r="N73" s="340" t="str">
        <f>IF(LEN(SWDATA!F58)=0,"",N72)</f>
        <v/>
      </c>
      <c r="O73" s="296" t="str">
        <f>IF(LEN(SWDATA!G58)=0,"",O72)</f>
        <v/>
      </c>
      <c r="P73" s="297" t="str">
        <f>IF(LEN(SWDATA!C58)=0,"",SWDATA!C58)</f>
        <v/>
      </c>
      <c r="Q73" s="312" t="str">
        <f t="shared" si="373"/>
        <v/>
      </c>
      <c r="R73" s="223" t="s">
        <v>262</v>
      </c>
      <c r="S73" s="224"/>
      <c r="T73" s="224"/>
      <c r="U73" s="264" t="s">
        <v>623</v>
      </c>
      <c r="V73" s="205" t="s">
        <v>221</v>
      </c>
      <c r="W73" s="266">
        <f>IF(OR(Is_Loading,LEN($A73)=0),"",SWDATA!P58)</f>
        <v>0</v>
      </c>
      <c r="X73" s="267">
        <f>IF(OR(Is_Loading,LEN($A73)=0),"",SWDATA!Q58)</f>
        <v>0</v>
      </c>
      <c r="Y73" s="267">
        <f>IF(OR(Is_Loading,LEN($A73)=0),"",SWDATA!R58)</f>
        <v>0</v>
      </c>
      <c r="Z73" s="266" t="str">
        <f t="shared" si="453"/>
        <v/>
      </c>
      <c r="AA73" s="266">
        <f>IF(OR(Is_Loading,LEN($A73)=0),"",SWDATA!T58)</f>
        <v>0</v>
      </c>
      <c r="AB73" s="267">
        <f>IF(OR(Is_Loading,LEN($A73)=0),"",SWDATA!U58)</f>
        <v>0</v>
      </c>
      <c r="AC73" s="267">
        <f>IF(OR(Is_Loading,LEN($A73)=0),"",SWDATA!V58)</f>
        <v>0</v>
      </c>
      <c r="AD73" s="266" t="str">
        <f t="shared" si="374"/>
        <v/>
      </c>
      <c r="AE73" s="266">
        <f>IF(OR(Is_Loading,LEN($A73)=0),"",SWDATA!X58)</f>
        <v>0</v>
      </c>
      <c r="AF73" s="267">
        <f>IF(OR(Is_Loading,LEN($A73)=0),"",SWDATA!Y58)</f>
        <v>0</v>
      </c>
      <c r="AG73" s="267">
        <f>IF(OR(Is_Loading,LEN($A73)=0),"",SWDATA!Z58)</f>
        <v>0</v>
      </c>
      <c r="AH73" s="266" t="str">
        <f t="shared" si="375"/>
        <v/>
      </c>
      <c r="AI73" s="266">
        <f>IF(OR(Is_Loading,LEN($A73)=0),"",SWDATA!AB58)</f>
        <v>0</v>
      </c>
      <c r="AJ73" s="267">
        <f>IF(OR(Is_Loading,LEN($A73)=0),"",SWDATA!AC58)</f>
        <v>0</v>
      </c>
      <c r="AK73" s="267">
        <f>IF(OR(Is_Loading,LEN($A73)=0),"",SWDATA!AD58)</f>
        <v>0</v>
      </c>
      <c r="AL73" s="266" t="str">
        <f t="shared" si="376"/>
        <v/>
      </c>
      <c r="AM73" s="266">
        <f>IF(OR(Is_Loading,LEN($A73)=0),"",SWDATA!AF58)</f>
        <v>0</v>
      </c>
      <c r="AN73" s="267">
        <f>IF(OR(Is_Loading,LEN($A73)=0),"",SWDATA!AG58)</f>
        <v>0</v>
      </c>
      <c r="AO73" s="323">
        <f>IF(OR(Is_Loading,LEN($A73)=0),"",SWDATA!AH58)</f>
        <v>0</v>
      </c>
      <c r="AP73" s="320" t="str">
        <f t="shared" si="377"/>
        <v/>
      </c>
      <c r="AQ73" s="266">
        <f>IF(OR(Is_Loading,LEN($A73)=0),"",SWDATA!AJ58)</f>
        <v>0</v>
      </c>
      <c r="AR73" s="267">
        <f>IF(OR(Is_Loading,LEN($A73)=0),"",SWDATA!AK58)</f>
        <v>0</v>
      </c>
      <c r="AS73" s="267">
        <f>IF(OR(Is_Loading,LEN($A73)=0),"",SWDATA!AL58)</f>
        <v>0</v>
      </c>
      <c r="AT73" s="266" t="str">
        <f t="shared" si="378"/>
        <v/>
      </c>
      <c r="AU73" s="266">
        <f>IF(OR(Is_Loading,LEN($A73)=0),"",SWDATA!AN58)</f>
        <v>0</v>
      </c>
      <c r="AV73" s="267">
        <f>IF(OR(Is_Loading,LEN($A73)=0),"",SWDATA!AO58)</f>
        <v>0</v>
      </c>
      <c r="AW73" s="267">
        <f>IF(OR(Is_Loading,LEN($A73)=0),"",SWDATA!AP58)</f>
        <v>0</v>
      </c>
      <c r="AX73" s="266" t="str">
        <f t="shared" si="379"/>
        <v/>
      </c>
      <c r="AY73" s="266">
        <f>IF(OR(Is_Loading,LEN($A73)=0),"",SWDATA!AR58)</f>
        <v>0</v>
      </c>
      <c r="AZ73" s="267">
        <f>IF(OR(Is_Loading,LEN($A73)=0),"",SWDATA!AS58)</f>
        <v>0</v>
      </c>
      <c r="BA73" s="267">
        <f>IF(OR(Is_Loading,LEN($A73)=0),"",SWDATA!AT58)</f>
        <v>0</v>
      </c>
      <c r="BB73" s="266" t="str">
        <f t="shared" si="380"/>
        <v/>
      </c>
      <c r="BC73" s="266">
        <f>IF(OR(Is_Loading,LEN($A73)=0),"",SWDATA!AV58)</f>
        <v>0</v>
      </c>
      <c r="BD73" s="267">
        <f>IF(OR(Is_Loading,LEN($A73)=0),"",SWDATA!AW58)</f>
        <v>0</v>
      </c>
      <c r="BE73" s="323">
        <f>IF(OR(Is_Loading,LEN($A73)=0),"",SWDATA!AX58)</f>
        <v>0</v>
      </c>
      <c r="BF73" s="320" t="str">
        <f t="shared" si="381"/>
        <v/>
      </c>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351"/>
      <c r="CO73" s="351"/>
      <c r="CP73" s="351"/>
      <c r="CQ73" s="351"/>
      <c r="CR73" s="351"/>
      <c r="CS73" s="351"/>
      <c r="CT73" s="351"/>
      <c r="CU73" s="351"/>
      <c r="CV73" s="351"/>
      <c r="CW73" s="351"/>
      <c r="CX73" s="351"/>
      <c r="CY73" s="351"/>
      <c r="CZ73" s="351"/>
      <c r="DA73" s="351"/>
      <c r="DB73" s="351"/>
      <c r="DC73" s="351"/>
      <c r="DD73" s="351"/>
      <c r="DE73" s="351"/>
      <c r="DF73" s="351"/>
      <c r="DG73" s="351"/>
      <c r="DH73" s="351"/>
      <c r="DI73" s="351"/>
      <c r="DJ73" s="351"/>
      <c r="DK73" s="351"/>
      <c r="DL73" s="351"/>
      <c r="DM73" s="351"/>
      <c r="DN73" s="351"/>
      <c r="DS73" s="372"/>
      <c r="DT73" s="374"/>
      <c r="DU73" s="375"/>
      <c r="DV73" s="375"/>
      <c r="DW73" s="375"/>
      <c r="DX73" s="375">
        <v>1</v>
      </c>
      <c r="DY73" s="375">
        <f t="shared" si="421"/>
        <v>0</v>
      </c>
      <c r="DZ73" s="375">
        <f t="shared" si="422"/>
        <v>0</v>
      </c>
      <c r="EA73" s="375">
        <f t="shared" si="423"/>
        <v>1</v>
      </c>
      <c r="EB73" s="375">
        <f t="shared" si="424"/>
        <v>0</v>
      </c>
      <c r="EC73" s="375">
        <f t="shared" si="425"/>
        <v>0</v>
      </c>
      <c r="ED73" s="375">
        <f t="shared" si="426"/>
        <v>1</v>
      </c>
      <c r="EE73" s="375">
        <f t="shared" si="427"/>
        <v>0</v>
      </c>
      <c r="EF73" s="375">
        <f t="shared" si="428"/>
        <v>0</v>
      </c>
      <c r="EG73" s="375">
        <f t="shared" si="429"/>
        <v>1</v>
      </c>
      <c r="EH73" s="375">
        <f t="shared" si="430"/>
        <v>0</v>
      </c>
      <c r="EI73" s="375">
        <f t="shared" si="431"/>
        <v>0</v>
      </c>
      <c r="EJ73" s="375">
        <f t="shared" si="432"/>
        <v>1</v>
      </c>
      <c r="EK73" s="375">
        <f t="shared" si="433"/>
        <v>0</v>
      </c>
      <c r="EL73" s="375">
        <f t="shared" si="434"/>
        <v>0</v>
      </c>
      <c r="EM73" s="375">
        <f t="shared" si="435"/>
        <v>1</v>
      </c>
      <c r="EN73" s="375">
        <f t="shared" si="436"/>
        <v>0</v>
      </c>
      <c r="EO73" s="375">
        <f t="shared" si="437"/>
        <v>0</v>
      </c>
      <c r="EP73" s="375">
        <f t="shared" si="438"/>
        <v>1</v>
      </c>
      <c r="EQ73" s="375">
        <f t="shared" si="439"/>
        <v>0</v>
      </c>
      <c r="ER73" s="375">
        <f t="shared" si="440"/>
        <v>0</v>
      </c>
      <c r="ES73" s="375">
        <f t="shared" si="441"/>
        <v>1</v>
      </c>
      <c r="ET73" s="375">
        <f t="shared" si="442"/>
        <v>0</v>
      </c>
      <c r="EU73" s="375">
        <f t="shared" si="443"/>
        <v>0</v>
      </c>
      <c r="EV73" s="375">
        <f t="shared" si="444"/>
        <v>1</v>
      </c>
      <c r="EW73" s="375">
        <f t="shared" si="445"/>
        <v>0</v>
      </c>
      <c r="EX73" s="375">
        <f t="shared" si="446"/>
        <v>0</v>
      </c>
      <c r="EY73" s="375">
        <f t="shared" si="447"/>
        <v>1</v>
      </c>
      <c r="EZ73" s="375">
        <f t="shared" si="448"/>
        <v>0</v>
      </c>
      <c r="FA73" s="375">
        <f t="shared" si="449"/>
        <v>0</v>
      </c>
      <c r="FB73" s="375">
        <f t="shared" si="450"/>
        <v>1</v>
      </c>
      <c r="FC73" s="375">
        <f t="shared" si="451"/>
        <v>0</v>
      </c>
      <c r="FD73" s="375">
        <f t="shared" si="452"/>
        <v>0</v>
      </c>
      <c r="FE73" s="376"/>
      <c r="FF73" s="372"/>
      <c r="FG73" s="372"/>
      <c r="FH73" s="372"/>
      <c r="FI73" s="372"/>
      <c r="FJ73" s="372"/>
      <c r="FK73" s="372"/>
      <c r="FL73" s="372"/>
      <c r="FM73" s="372"/>
      <c r="FN73" s="372"/>
      <c r="FO73" s="372"/>
      <c r="FP73" s="372"/>
      <c r="FQ73" s="372"/>
      <c r="FR73" s="372"/>
      <c r="FS73" s="372"/>
      <c r="FT73" s="372"/>
      <c r="FU73" s="372"/>
      <c r="FV73" s="372"/>
      <c r="FW73" s="372"/>
      <c r="FX73" s="372"/>
      <c r="FY73" s="372"/>
      <c r="FZ73" s="372"/>
      <c r="GA73" s="372"/>
      <c r="GB73" s="372"/>
      <c r="GC73" s="372"/>
      <c r="GD73" s="372"/>
      <c r="GE73" s="372"/>
      <c r="GF73" s="372"/>
      <c r="GG73" s="372"/>
      <c r="GH73" s="372"/>
      <c r="GI73" s="372"/>
      <c r="GJ73" s="372"/>
      <c r="GK73" s="372"/>
      <c r="GL73" s="372"/>
      <c r="GM73" s="372"/>
      <c r="GN73" s="372"/>
      <c r="GO73" s="372"/>
      <c r="GP73" s="372"/>
      <c r="GQ73" s="372"/>
      <c r="GR73" s="372"/>
      <c r="GS73" s="372"/>
      <c r="GT73" s="372"/>
      <c r="GU73" s="372"/>
      <c r="GV73" s="372"/>
      <c r="GW73" s="372"/>
      <c r="GX73" s="372"/>
      <c r="GY73" s="372"/>
      <c r="GZ73" s="372"/>
      <c r="HA73" s="372"/>
      <c r="HB73" s="372"/>
      <c r="HC73" s="372"/>
    </row>
    <row r="74" spans="1:211" s="373" customFormat="1" ht="15" customHeight="1" x14ac:dyDescent="0.2">
      <c r="A74" s="366">
        <f>SWDATA!O59</f>
        <v>0</v>
      </c>
      <c r="B74" s="366">
        <f>SWDATA!M59</f>
        <v>0</v>
      </c>
      <c r="C74" s="351">
        <f>IF(AND(SWDATA!M59=1,SWDATA!Q59="promotions"),SWDATA!P59,0)</f>
        <v>0</v>
      </c>
      <c r="D74" s="367">
        <f>ROW(SWDATA!M59)</f>
        <v>59</v>
      </c>
      <c r="E74" s="368">
        <f t="shared" ref="E74" si="455">B74</f>
        <v>0</v>
      </c>
      <c r="F74" s="369">
        <f t="shared" si="369"/>
        <v>1</v>
      </c>
      <c r="G74" s="366" t="str">
        <f t="shared" si="370"/>
        <v/>
      </c>
      <c r="H74" s="370"/>
      <c r="J74" s="238">
        <f t="shared" si="371"/>
        <v>0</v>
      </c>
      <c r="K74" s="239" t="str">
        <f t="shared" si="372"/>
        <v/>
      </c>
      <c r="L74" s="342"/>
      <c r="M74" s="345"/>
      <c r="N74" s="340" t="str">
        <f>IF(LEN(SWDATA!F59)=0,"",N73)</f>
        <v/>
      </c>
      <c r="O74" s="296" t="str">
        <f>IF(LEN(SWDATA!G59)=0,"",O73)</f>
        <v/>
      </c>
      <c r="P74" s="297" t="str">
        <f>IF(LEN(SWDATA!C59)=0,"",SWDATA!C59)</f>
        <v/>
      </c>
      <c r="Q74" s="312" t="str">
        <f t="shared" si="373"/>
        <v/>
      </c>
      <c r="R74" s="223" t="s">
        <v>261</v>
      </c>
      <c r="S74" s="224"/>
      <c r="T74" s="224"/>
      <c r="U74" s="264" t="s">
        <v>624</v>
      </c>
      <c r="V74" s="205" t="s">
        <v>221</v>
      </c>
      <c r="W74" s="266">
        <f>IF(OR(Is_Loading,LEN($A74)=0),"",SWDATA!P59)</f>
        <v>0</v>
      </c>
      <c r="X74" s="267">
        <f>IF(OR(Is_Loading,LEN($A74)=0),"",SWDATA!Q59)</f>
        <v>0</v>
      </c>
      <c r="Y74" s="267">
        <f>IF(OR(Is_Loading,LEN($A74)=0),"",SWDATA!R59)</f>
        <v>0</v>
      </c>
      <c r="Z74" s="266" t="str">
        <f t="shared" si="453"/>
        <v/>
      </c>
      <c r="AA74" s="266">
        <f>IF(OR(Is_Loading,LEN($A74)=0),"",SWDATA!T59)</f>
        <v>0</v>
      </c>
      <c r="AB74" s="267">
        <f>IF(OR(Is_Loading,LEN($A74)=0),"",SWDATA!U59)</f>
        <v>0</v>
      </c>
      <c r="AC74" s="267">
        <f>IF(OR(Is_Loading,LEN($A74)=0),"",SWDATA!V59)</f>
        <v>0</v>
      </c>
      <c r="AD74" s="266" t="str">
        <f t="shared" si="374"/>
        <v/>
      </c>
      <c r="AE74" s="266">
        <f>IF(OR(Is_Loading,LEN($A74)=0),"",SWDATA!X59)</f>
        <v>0</v>
      </c>
      <c r="AF74" s="267">
        <f>IF(OR(Is_Loading,LEN($A74)=0),"",SWDATA!Y59)</f>
        <v>0</v>
      </c>
      <c r="AG74" s="267">
        <f>IF(OR(Is_Loading,LEN($A74)=0),"",SWDATA!Z59)</f>
        <v>0</v>
      </c>
      <c r="AH74" s="266" t="str">
        <f t="shared" si="375"/>
        <v/>
      </c>
      <c r="AI74" s="266">
        <f>IF(OR(Is_Loading,LEN($A74)=0),"",SWDATA!AB59)</f>
        <v>0</v>
      </c>
      <c r="AJ74" s="267">
        <f>IF(OR(Is_Loading,LEN($A74)=0),"",SWDATA!AC59)</f>
        <v>0</v>
      </c>
      <c r="AK74" s="267">
        <f>IF(OR(Is_Loading,LEN($A74)=0),"",SWDATA!AD59)</f>
        <v>0</v>
      </c>
      <c r="AL74" s="266" t="str">
        <f t="shared" si="376"/>
        <v/>
      </c>
      <c r="AM74" s="266">
        <f>IF(OR(Is_Loading,LEN($A74)=0),"",SWDATA!AF59)</f>
        <v>0</v>
      </c>
      <c r="AN74" s="267">
        <f>IF(OR(Is_Loading,LEN($A74)=0),"",SWDATA!AG59)</f>
        <v>0</v>
      </c>
      <c r="AO74" s="323">
        <f>IF(OR(Is_Loading,LEN($A74)=0),"",SWDATA!AH59)</f>
        <v>0</v>
      </c>
      <c r="AP74" s="320" t="str">
        <f t="shared" si="377"/>
        <v/>
      </c>
      <c r="AQ74" s="266">
        <f>IF(OR(Is_Loading,LEN($A74)=0),"",SWDATA!AJ59)</f>
        <v>0</v>
      </c>
      <c r="AR74" s="267">
        <f>IF(OR(Is_Loading,LEN($A74)=0),"",SWDATA!AK59)</f>
        <v>0</v>
      </c>
      <c r="AS74" s="267">
        <f>IF(OR(Is_Loading,LEN($A74)=0),"",SWDATA!AL59)</f>
        <v>0</v>
      </c>
      <c r="AT74" s="266" t="str">
        <f t="shared" si="378"/>
        <v/>
      </c>
      <c r="AU74" s="266">
        <f>IF(OR(Is_Loading,LEN($A74)=0),"",SWDATA!AN59)</f>
        <v>0</v>
      </c>
      <c r="AV74" s="267">
        <f>IF(OR(Is_Loading,LEN($A74)=0),"",SWDATA!AO59)</f>
        <v>0</v>
      </c>
      <c r="AW74" s="267">
        <f>IF(OR(Is_Loading,LEN($A74)=0),"",SWDATA!AP59)</f>
        <v>0</v>
      </c>
      <c r="AX74" s="266" t="str">
        <f t="shared" si="379"/>
        <v/>
      </c>
      <c r="AY74" s="266">
        <f>IF(OR(Is_Loading,LEN($A74)=0),"",SWDATA!AR59)</f>
        <v>0</v>
      </c>
      <c r="AZ74" s="267">
        <f>IF(OR(Is_Loading,LEN($A74)=0),"",SWDATA!AS59)</f>
        <v>0</v>
      </c>
      <c r="BA74" s="267">
        <f>IF(OR(Is_Loading,LEN($A74)=0),"",SWDATA!AT59)</f>
        <v>0</v>
      </c>
      <c r="BB74" s="266" t="str">
        <f t="shared" si="380"/>
        <v/>
      </c>
      <c r="BC74" s="266">
        <f>IF(OR(Is_Loading,LEN($A74)=0),"",SWDATA!AV59)</f>
        <v>0</v>
      </c>
      <c r="BD74" s="267">
        <f>IF(OR(Is_Loading,LEN($A74)=0),"",SWDATA!AW59)</f>
        <v>0</v>
      </c>
      <c r="BE74" s="323">
        <f>IF(OR(Is_Loading,LEN($A74)=0),"",SWDATA!AX59)</f>
        <v>0</v>
      </c>
      <c r="BF74" s="320" t="str">
        <f t="shared" si="381"/>
        <v/>
      </c>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351"/>
      <c r="CO74" s="351"/>
      <c r="CP74" s="351"/>
      <c r="CQ74" s="351"/>
      <c r="CR74" s="351"/>
      <c r="CS74" s="351"/>
      <c r="CT74" s="351"/>
      <c r="CU74" s="351"/>
      <c r="CV74" s="351"/>
      <c r="CW74" s="351"/>
      <c r="CX74" s="351"/>
      <c r="CY74" s="351"/>
      <c r="CZ74" s="351"/>
      <c r="DA74" s="351"/>
      <c r="DB74" s="351"/>
      <c r="DC74" s="351"/>
      <c r="DD74" s="351"/>
      <c r="DE74" s="351"/>
      <c r="DF74" s="351"/>
      <c r="DG74" s="351"/>
      <c r="DH74" s="351"/>
      <c r="DI74" s="351"/>
      <c r="DJ74" s="351"/>
      <c r="DK74" s="351"/>
      <c r="DL74" s="351"/>
      <c r="DM74" s="351"/>
      <c r="DN74" s="351"/>
      <c r="DS74" s="372"/>
      <c r="DT74" s="374"/>
      <c r="DU74" s="375"/>
      <c r="DV74" s="375"/>
      <c r="DW74" s="375"/>
      <c r="DX74" s="375">
        <v>1</v>
      </c>
      <c r="DY74" s="375">
        <f t="shared" si="421"/>
        <v>0</v>
      </c>
      <c r="DZ74" s="375">
        <f t="shared" si="422"/>
        <v>0</v>
      </c>
      <c r="EA74" s="375">
        <f t="shared" si="423"/>
        <v>1</v>
      </c>
      <c r="EB74" s="375">
        <f t="shared" si="424"/>
        <v>0</v>
      </c>
      <c r="EC74" s="375">
        <f t="shared" si="425"/>
        <v>0</v>
      </c>
      <c r="ED74" s="375">
        <f t="shared" si="426"/>
        <v>1</v>
      </c>
      <c r="EE74" s="375">
        <f t="shared" si="427"/>
        <v>0</v>
      </c>
      <c r="EF74" s="375">
        <f t="shared" si="428"/>
        <v>0</v>
      </c>
      <c r="EG74" s="375">
        <f t="shared" si="429"/>
        <v>1</v>
      </c>
      <c r="EH74" s="375">
        <f t="shared" si="430"/>
        <v>0</v>
      </c>
      <c r="EI74" s="375">
        <f t="shared" si="431"/>
        <v>0</v>
      </c>
      <c r="EJ74" s="375">
        <f t="shared" si="432"/>
        <v>1</v>
      </c>
      <c r="EK74" s="375">
        <f t="shared" si="433"/>
        <v>0</v>
      </c>
      <c r="EL74" s="375">
        <f t="shared" si="434"/>
        <v>0</v>
      </c>
      <c r="EM74" s="375">
        <f t="shared" si="435"/>
        <v>1</v>
      </c>
      <c r="EN74" s="375">
        <f t="shared" si="436"/>
        <v>0</v>
      </c>
      <c r="EO74" s="375">
        <f t="shared" si="437"/>
        <v>0</v>
      </c>
      <c r="EP74" s="375">
        <f t="shared" si="438"/>
        <v>1</v>
      </c>
      <c r="EQ74" s="375">
        <f t="shared" si="439"/>
        <v>0</v>
      </c>
      <c r="ER74" s="375">
        <f t="shared" si="440"/>
        <v>0</v>
      </c>
      <c r="ES74" s="375">
        <f t="shared" si="441"/>
        <v>1</v>
      </c>
      <c r="ET74" s="375">
        <f t="shared" si="442"/>
        <v>0</v>
      </c>
      <c r="EU74" s="375">
        <f t="shared" si="443"/>
        <v>0</v>
      </c>
      <c r="EV74" s="375">
        <f t="shared" si="444"/>
        <v>1</v>
      </c>
      <c r="EW74" s="375">
        <f t="shared" si="445"/>
        <v>0</v>
      </c>
      <c r="EX74" s="375">
        <f t="shared" si="446"/>
        <v>0</v>
      </c>
      <c r="EY74" s="375">
        <f t="shared" si="447"/>
        <v>1</v>
      </c>
      <c r="EZ74" s="375">
        <f t="shared" si="448"/>
        <v>0</v>
      </c>
      <c r="FA74" s="375">
        <f t="shared" si="449"/>
        <v>0</v>
      </c>
      <c r="FB74" s="375">
        <f t="shared" si="450"/>
        <v>1</v>
      </c>
      <c r="FC74" s="375">
        <f t="shared" si="451"/>
        <v>0</v>
      </c>
      <c r="FD74" s="375">
        <f t="shared" si="452"/>
        <v>0</v>
      </c>
      <c r="FE74" s="376"/>
      <c r="FF74" s="372"/>
      <c r="FG74" s="372"/>
      <c r="FH74" s="372"/>
      <c r="FI74" s="372"/>
      <c r="FJ74" s="372"/>
      <c r="FK74" s="372"/>
      <c r="FL74" s="372"/>
      <c r="FM74" s="372"/>
      <c r="FN74" s="372"/>
      <c r="FO74" s="372"/>
      <c r="FP74" s="372"/>
      <c r="FQ74" s="372"/>
      <c r="FR74" s="372"/>
      <c r="FS74" s="372"/>
      <c r="FT74" s="372"/>
      <c r="FU74" s="372"/>
      <c r="FV74" s="372"/>
      <c r="FW74" s="372"/>
      <c r="FX74" s="372"/>
      <c r="FY74" s="372"/>
      <c r="FZ74" s="372"/>
      <c r="GA74" s="372"/>
      <c r="GB74" s="372"/>
      <c r="GC74" s="372"/>
      <c r="GD74" s="372"/>
      <c r="GE74" s="372"/>
      <c r="GF74" s="372"/>
      <c r="GG74" s="372"/>
      <c r="GH74" s="372"/>
      <c r="GI74" s="372"/>
      <c r="GJ74" s="372"/>
      <c r="GK74" s="372"/>
      <c r="GL74" s="372"/>
      <c r="GM74" s="372"/>
      <c r="GN74" s="372"/>
      <c r="GO74" s="372"/>
      <c r="GP74" s="372"/>
      <c r="GQ74" s="372"/>
      <c r="GR74" s="372"/>
      <c r="GS74" s="372"/>
      <c r="GT74" s="372"/>
      <c r="GU74" s="372"/>
      <c r="GV74" s="372"/>
      <c r="GW74" s="372"/>
      <c r="GX74" s="372"/>
      <c r="GY74" s="372"/>
      <c r="GZ74" s="372"/>
      <c r="HA74" s="372"/>
      <c r="HB74" s="372"/>
      <c r="HC74" s="372"/>
    </row>
    <row r="75" spans="1:211" s="373" customFormat="1" ht="15" customHeight="1" thickBot="1" x14ac:dyDescent="0.25">
      <c r="A75" s="366">
        <f>SWDATA!O60</f>
        <v>0</v>
      </c>
      <c r="B75" s="366">
        <f>SWDATA!M60</f>
        <v>0</v>
      </c>
      <c r="C75" s="351">
        <f>IF(AND(SWDATA!M60=1,SWDATA!Q60="promotions"),SWDATA!P60,0)</f>
        <v>0</v>
      </c>
      <c r="D75" s="367">
        <f>ROW(SWDATA!M60)</f>
        <v>60</v>
      </c>
      <c r="E75" s="368">
        <f ca="1">IF(AND(B75=1,UPPER(HLOOKUP(D75+12,'Metrics &amp; Attributes View'!$13:$31,19,0))&lt;&gt;"SBOM"),1,0)</f>
        <v>0</v>
      </c>
      <c r="F75" s="369">
        <f t="shared" si="369"/>
        <v>1</v>
      </c>
      <c r="G75" s="366" t="str">
        <f t="shared" si="370"/>
        <v/>
      </c>
      <c r="H75" s="370"/>
      <c r="J75" s="238">
        <f t="shared" si="371"/>
        <v>0</v>
      </c>
      <c r="K75" s="239" t="str">
        <f t="shared" si="372"/>
        <v/>
      </c>
      <c r="L75" s="342"/>
      <c r="M75" s="345"/>
      <c r="N75" s="340" t="str">
        <f>IF(LEN(SWDATA!F60)=0,"",N74)</f>
        <v/>
      </c>
      <c r="O75" s="296" t="str">
        <f>IF(LEN(SWDATA!G60)=0,"",O74)</f>
        <v/>
      </c>
      <c r="P75" s="297" t="str">
        <f>IF(LEN(SWDATA!C60)=0,"",SWDATA!C60)</f>
        <v/>
      </c>
      <c r="Q75" s="312" t="str">
        <f t="shared" si="373"/>
        <v/>
      </c>
      <c r="R75" s="223" t="s">
        <v>262</v>
      </c>
      <c r="S75" s="224"/>
      <c r="T75" s="224"/>
      <c r="U75" s="264" t="s">
        <v>603</v>
      </c>
      <c r="V75" s="205" t="s">
        <v>221</v>
      </c>
      <c r="W75" s="266">
        <f>IF(OR(Is_Loading,LEN($A75)=0),"",SWDATA!P60)</f>
        <v>0</v>
      </c>
      <c r="X75" s="267">
        <f>IF(OR(Is_Loading,LEN($A75)=0),"",SWDATA!Q60)</f>
        <v>0</v>
      </c>
      <c r="Y75" s="267">
        <f>IF(OR(Is_Loading,LEN($A75)=0),"",SWDATA!R60)</f>
        <v>0</v>
      </c>
      <c r="Z75" s="266" t="str">
        <f t="shared" si="453"/>
        <v/>
      </c>
      <c r="AA75" s="266">
        <f>IF(OR(Is_Loading,LEN($A75)=0),"",SWDATA!T60)</f>
        <v>0</v>
      </c>
      <c r="AB75" s="267">
        <f>IF(OR(Is_Loading,LEN($A75)=0),"",SWDATA!U60)</f>
        <v>0</v>
      </c>
      <c r="AC75" s="267">
        <f>IF(OR(Is_Loading,LEN($A75)=0),"",SWDATA!V60)</f>
        <v>0</v>
      </c>
      <c r="AD75" s="266" t="str">
        <f t="shared" si="374"/>
        <v/>
      </c>
      <c r="AE75" s="266">
        <f>IF(OR(Is_Loading,LEN($A75)=0),"",SWDATA!X60)</f>
        <v>0</v>
      </c>
      <c r="AF75" s="267">
        <f>IF(OR(Is_Loading,LEN($A75)=0),"",SWDATA!Y60)</f>
        <v>0</v>
      </c>
      <c r="AG75" s="267">
        <f>IF(OR(Is_Loading,LEN($A75)=0),"",SWDATA!Z60)</f>
        <v>0</v>
      </c>
      <c r="AH75" s="266" t="str">
        <f t="shared" si="375"/>
        <v/>
      </c>
      <c r="AI75" s="266">
        <f>IF(OR(Is_Loading,LEN($A75)=0),"",SWDATA!AB60)</f>
        <v>0</v>
      </c>
      <c r="AJ75" s="267">
        <f>IF(OR(Is_Loading,LEN($A75)=0),"",SWDATA!AC60)</f>
        <v>0</v>
      </c>
      <c r="AK75" s="267">
        <f>IF(OR(Is_Loading,LEN($A75)=0),"",SWDATA!AD60)</f>
        <v>0</v>
      </c>
      <c r="AL75" s="266" t="str">
        <f t="shared" si="376"/>
        <v/>
      </c>
      <c r="AM75" s="266">
        <f>IF(OR(Is_Loading,LEN($A75)=0),"",SWDATA!AF60)</f>
        <v>0</v>
      </c>
      <c r="AN75" s="267">
        <f>IF(OR(Is_Loading,LEN($A75)=0),"",SWDATA!AG60)</f>
        <v>0</v>
      </c>
      <c r="AO75" s="323">
        <f>IF(OR(Is_Loading,LEN($A75)=0),"",SWDATA!AH60)</f>
        <v>0</v>
      </c>
      <c r="AP75" s="320" t="str">
        <f t="shared" si="377"/>
        <v/>
      </c>
      <c r="AQ75" s="266">
        <f>IF(OR(Is_Loading,LEN($A75)=0),"",SWDATA!AJ60)</f>
        <v>0</v>
      </c>
      <c r="AR75" s="267">
        <f>IF(OR(Is_Loading,LEN($A75)=0),"",SWDATA!AK60)</f>
        <v>0</v>
      </c>
      <c r="AS75" s="267">
        <f>IF(OR(Is_Loading,LEN($A75)=0),"",SWDATA!AL60)</f>
        <v>0</v>
      </c>
      <c r="AT75" s="266" t="str">
        <f t="shared" si="378"/>
        <v/>
      </c>
      <c r="AU75" s="266">
        <f>IF(OR(Is_Loading,LEN($A75)=0),"",SWDATA!AN60)</f>
        <v>0</v>
      </c>
      <c r="AV75" s="267">
        <f>IF(OR(Is_Loading,LEN($A75)=0),"",SWDATA!AO60)</f>
        <v>0</v>
      </c>
      <c r="AW75" s="267">
        <f>IF(OR(Is_Loading,LEN($A75)=0),"",SWDATA!AP60)</f>
        <v>0</v>
      </c>
      <c r="AX75" s="266" t="str">
        <f t="shared" si="379"/>
        <v/>
      </c>
      <c r="AY75" s="266">
        <f>IF(OR(Is_Loading,LEN($A75)=0),"",SWDATA!AR60)</f>
        <v>0</v>
      </c>
      <c r="AZ75" s="267">
        <f>IF(OR(Is_Loading,LEN($A75)=0),"",SWDATA!AS60)</f>
        <v>0</v>
      </c>
      <c r="BA75" s="267">
        <f>IF(OR(Is_Loading,LEN($A75)=0),"",SWDATA!AT60)</f>
        <v>0</v>
      </c>
      <c r="BB75" s="266" t="str">
        <f t="shared" si="380"/>
        <v/>
      </c>
      <c r="BC75" s="266">
        <f>IF(OR(Is_Loading,LEN($A75)=0),"",SWDATA!AV60)</f>
        <v>0</v>
      </c>
      <c r="BD75" s="267">
        <f>IF(OR(Is_Loading,LEN($A75)=0),"",SWDATA!AW60)</f>
        <v>0</v>
      </c>
      <c r="BE75" s="323">
        <f>IF(OR(Is_Loading,LEN($A75)=0),"",SWDATA!AX60)</f>
        <v>0</v>
      </c>
      <c r="BF75" s="320" t="str">
        <f t="shared" si="381"/>
        <v/>
      </c>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351"/>
      <c r="CO75" s="351"/>
      <c r="CP75" s="351"/>
      <c r="CQ75" s="351"/>
      <c r="CR75" s="351"/>
      <c r="CS75" s="351"/>
      <c r="CT75" s="351"/>
      <c r="CU75" s="351"/>
      <c r="CV75" s="351"/>
      <c r="CW75" s="351"/>
      <c r="CX75" s="351"/>
      <c r="CY75" s="351"/>
      <c r="CZ75" s="351"/>
      <c r="DA75" s="351"/>
      <c r="DB75" s="351"/>
      <c r="DC75" s="351"/>
      <c r="DD75" s="351"/>
      <c r="DE75" s="351"/>
      <c r="DF75" s="351"/>
      <c r="DG75" s="351"/>
      <c r="DH75" s="351"/>
      <c r="DI75" s="351"/>
      <c r="DJ75" s="351"/>
      <c r="DK75" s="351"/>
      <c r="DL75" s="351"/>
      <c r="DM75" s="351"/>
      <c r="DN75" s="351"/>
      <c r="DS75" s="372"/>
      <c r="DT75" s="374"/>
      <c r="DU75" s="375"/>
      <c r="DV75" s="375"/>
      <c r="DW75" s="375"/>
      <c r="DX75" s="375">
        <v>1</v>
      </c>
      <c r="DY75" s="375">
        <f t="shared" si="421"/>
        <v>0</v>
      </c>
      <c r="DZ75" s="375">
        <f t="shared" si="422"/>
        <v>0</v>
      </c>
      <c r="EA75" s="375">
        <f t="shared" si="423"/>
        <v>1</v>
      </c>
      <c r="EB75" s="375">
        <f t="shared" si="424"/>
        <v>0</v>
      </c>
      <c r="EC75" s="375">
        <f t="shared" si="425"/>
        <v>0</v>
      </c>
      <c r="ED75" s="375">
        <f t="shared" si="426"/>
        <v>1</v>
      </c>
      <c r="EE75" s="375">
        <f t="shared" si="427"/>
        <v>0</v>
      </c>
      <c r="EF75" s="375">
        <f t="shared" si="428"/>
        <v>0</v>
      </c>
      <c r="EG75" s="375">
        <f t="shared" si="429"/>
        <v>1</v>
      </c>
      <c r="EH75" s="375">
        <f t="shared" si="430"/>
        <v>0</v>
      </c>
      <c r="EI75" s="375">
        <f t="shared" si="431"/>
        <v>0</v>
      </c>
      <c r="EJ75" s="375">
        <f t="shared" si="432"/>
        <v>1</v>
      </c>
      <c r="EK75" s="375">
        <f t="shared" si="433"/>
        <v>0</v>
      </c>
      <c r="EL75" s="375">
        <f t="shared" si="434"/>
        <v>0</v>
      </c>
      <c r="EM75" s="375">
        <f t="shared" si="435"/>
        <v>1</v>
      </c>
      <c r="EN75" s="375">
        <f t="shared" si="436"/>
        <v>0</v>
      </c>
      <c r="EO75" s="375">
        <f t="shared" si="437"/>
        <v>0</v>
      </c>
      <c r="EP75" s="375">
        <f t="shared" si="438"/>
        <v>1</v>
      </c>
      <c r="EQ75" s="375">
        <f t="shared" si="439"/>
        <v>0</v>
      </c>
      <c r="ER75" s="375">
        <f t="shared" si="440"/>
        <v>0</v>
      </c>
      <c r="ES75" s="375">
        <f t="shared" si="441"/>
        <v>1</v>
      </c>
      <c r="ET75" s="375">
        <f t="shared" si="442"/>
        <v>0</v>
      </c>
      <c r="EU75" s="375">
        <f t="shared" si="443"/>
        <v>0</v>
      </c>
      <c r="EV75" s="375">
        <f t="shared" si="444"/>
        <v>1</v>
      </c>
      <c r="EW75" s="375">
        <f t="shared" si="445"/>
        <v>0</v>
      </c>
      <c r="EX75" s="375">
        <f t="shared" si="446"/>
        <v>0</v>
      </c>
      <c r="EY75" s="375">
        <f t="shared" si="447"/>
        <v>1</v>
      </c>
      <c r="EZ75" s="375">
        <f t="shared" si="448"/>
        <v>0</v>
      </c>
      <c r="FA75" s="375">
        <f t="shared" si="449"/>
        <v>0</v>
      </c>
      <c r="FB75" s="375">
        <f t="shared" si="450"/>
        <v>1</v>
      </c>
      <c r="FC75" s="375">
        <f t="shared" si="451"/>
        <v>0</v>
      </c>
      <c r="FD75" s="375">
        <f t="shared" si="452"/>
        <v>0</v>
      </c>
      <c r="FE75" s="376"/>
      <c r="FF75" s="372"/>
      <c r="FG75" s="372"/>
      <c r="FH75" s="372"/>
      <c r="FI75" s="372"/>
      <c r="FJ75" s="372"/>
      <c r="FK75" s="372"/>
      <c r="FL75" s="372"/>
      <c r="FM75" s="372"/>
      <c r="FN75" s="372"/>
      <c r="FO75" s="372"/>
      <c r="FP75" s="372"/>
      <c r="FQ75" s="372"/>
      <c r="FR75" s="372"/>
      <c r="FS75" s="372"/>
      <c r="FT75" s="372"/>
      <c r="FU75" s="372"/>
      <c r="FV75" s="372"/>
      <c r="FW75" s="372"/>
      <c r="FX75" s="372"/>
      <c r="FY75" s="372"/>
      <c r="FZ75" s="372"/>
      <c r="GA75" s="372"/>
      <c r="GB75" s="372"/>
      <c r="GC75" s="372"/>
      <c r="GD75" s="372"/>
      <c r="GE75" s="372"/>
      <c r="GF75" s="372"/>
      <c r="GG75" s="372"/>
      <c r="GH75" s="372"/>
      <c r="GI75" s="372"/>
      <c r="GJ75" s="372"/>
      <c r="GK75" s="372"/>
      <c r="GL75" s="372"/>
      <c r="GM75" s="372"/>
      <c r="GN75" s="372"/>
      <c r="GO75" s="372"/>
      <c r="GP75" s="372"/>
      <c r="GQ75" s="372"/>
      <c r="GR75" s="372"/>
      <c r="GS75" s="372"/>
      <c r="GT75" s="372"/>
      <c r="GU75" s="372"/>
      <c r="GV75" s="372"/>
      <c r="GW75" s="372"/>
      <c r="GX75" s="372"/>
      <c r="GY75" s="372"/>
      <c r="GZ75" s="372"/>
      <c r="HA75" s="372"/>
      <c r="HB75" s="372"/>
      <c r="HC75" s="372"/>
    </row>
    <row r="76" spans="1:211" s="373" customFormat="1" ht="15" hidden="1" customHeight="1" outlineLevel="1" x14ac:dyDescent="0.2">
      <c r="A76" s="366">
        <f>SWDATA!O61</f>
        <v>0</v>
      </c>
      <c r="B76" s="366">
        <f>SWDATA!M61</f>
        <v>0</v>
      </c>
      <c r="C76" s="351">
        <f>IF(AND(SWDATA!M61=1,SWDATA!Q61="promotions"),SWDATA!P61,0)</f>
        <v>0</v>
      </c>
      <c r="D76" s="367">
        <f>ROW(SWDATA!M61)</f>
        <v>61</v>
      </c>
      <c r="E76" s="368">
        <f t="shared" ref="E76:E86" si="456">B76</f>
        <v>0</v>
      </c>
      <c r="F76" s="369">
        <f t="shared" si="369"/>
        <v>1</v>
      </c>
      <c r="G76" s="366" t="str">
        <f t="shared" si="370"/>
        <v/>
      </c>
      <c r="H76" s="370"/>
      <c r="J76" s="238">
        <f t="shared" si="371"/>
        <v>0</v>
      </c>
      <c r="K76" s="239" t="str">
        <f t="shared" si="372"/>
        <v/>
      </c>
      <c r="L76" s="342"/>
      <c r="M76" s="345"/>
      <c r="N76" s="340" t="str">
        <f>IF(LEN(SWDATA!F61)=0,"",N75)</f>
        <v/>
      </c>
      <c r="O76" s="296" t="str">
        <f>IF(LEN(SWDATA!G61)=0,"",O75)</f>
        <v/>
      </c>
      <c r="P76" s="297" t="str">
        <f>IF(LEN(SWDATA!C61)=0,"",SWDATA!C61)</f>
        <v/>
      </c>
      <c r="Q76" s="312" t="str">
        <f t="shared" si="373"/>
        <v/>
      </c>
      <c r="R76" s="223" t="s">
        <v>261</v>
      </c>
      <c r="S76" s="224"/>
      <c r="T76" s="224"/>
      <c r="U76" s="264" t="s">
        <v>610</v>
      </c>
      <c r="V76" s="205" t="s">
        <v>221</v>
      </c>
      <c r="W76" s="266">
        <f>IF(OR(Is_Loading,LEN($A76)=0),"",SWDATA!P61)</f>
        <v>0</v>
      </c>
      <c r="X76" s="267">
        <f>IF(OR(Is_Loading,LEN($A76)=0),"",SWDATA!Q61)</f>
        <v>0</v>
      </c>
      <c r="Y76" s="267">
        <f>IF(OR(Is_Loading,LEN($A76)=0),"",SWDATA!R61)</f>
        <v>0</v>
      </c>
      <c r="Z76" s="266" t="str">
        <f t="shared" si="453"/>
        <v/>
      </c>
      <c r="AA76" s="266">
        <f>IF(OR(Is_Loading,LEN($A76)=0),"",SWDATA!T61)</f>
        <v>0</v>
      </c>
      <c r="AB76" s="267">
        <f>IF(OR(Is_Loading,LEN($A76)=0),"",SWDATA!U61)</f>
        <v>0</v>
      </c>
      <c r="AC76" s="267">
        <f>IF(OR(Is_Loading,LEN($A76)=0),"",SWDATA!V61)</f>
        <v>0</v>
      </c>
      <c r="AD76" s="266" t="str">
        <f t="shared" si="374"/>
        <v/>
      </c>
      <c r="AE76" s="266">
        <f>IF(OR(Is_Loading,LEN($A76)=0),"",SWDATA!X61)</f>
        <v>0</v>
      </c>
      <c r="AF76" s="267">
        <f>IF(OR(Is_Loading,LEN($A76)=0),"",SWDATA!Y61)</f>
        <v>0</v>
      </c>
      <c r="AG76" s="267">
        <f>IF(OR(Is_Loading,LEN($A76)=0),"",SWDATA!Z61)</f>
        <v>0</v>
      </c>
      <c r="AH76" s="266" t="str">
        <f t="shared" si="375"/>
        <v/>
      </c>
      <c r="AI76" s="266">
        <f>IF(OR(Is_Loading,LEN($A76)=0),"",SWDATA!AB61)</f>
        <v>0</v>
      </c>
      <c r="AJ76" s="267">
        <f>IF(OR(Is_Loading,LEN($A76)=0),"",SWDATA!AC61)</f>
        <v>0</v>
      </c>
      <c r="AK76" s="267">
        <f>IF(OR(Is_Loading,LEN($A76)=0),"",SWDATA!AD61)</f>
        <v>0</v>
      </c>
      <c r="AL76" s="266" t="str">
        <f t="shared" si="376"/>
        <v/>
      </c>
      <c r="AM76" s="266">
        <f>IF(OR(Is_Loading,LEN($A76)=0),"",SWDATA!AF61)</f>
        <v>0</v>
      </c>
      <c r="AN76" s="267">
        <f>IF(OR(Is_Loading,LEN($A76)=0),"",SWDATA!AG61)</f>
        <v>0</v>
      </c>
      <c r="AO76" s="323">
        <f>IF(OR(Is_Loading,LEN($A76)=0),"",SWDATA!AH61)</f>
        <v>0</v>
      </c>
      <c r="AP76" s="320" t="str">
        <f t="shared" si="377"/>
        <v/>
      </c>
      <c r="AQ76" s="266">
        <f>IF(OR(Is_Loading,LEN($A76)=0),"",SWDATA!AJ61)</f>
        <v>0</v>
      </c>
      <c r="AR76" s="267">
        <f>IF(OR(Is_Loading,LEN($A76)=0),"",SWDATA!AK61)</f>
        <v>0</v>
      </c>
      <c r="AS76" s="267">
        <f>IF(OR(Is_Loading,LEN($A76)=0),"",SWDATA!AL61)</f>
        <v>0</v>
      </c>
      <c r="AT76" s="266" t="str">
        <f t="shared" si="378"/>
        <v/>
      </c>
      <c r="AU76" s="266">
        <f>IF(OR(Is_Loading,LEN($A76)=0),"",SWDATA!AN61)</f>
        <v>0</v>
      </c>
      <c r="AV76" s="267">
        <f>IF(OR(Is_Loading,LEN($A76)=0),"",SWDATA!AO61)</f>
        <v>0</v>
      </c>
      <c r="AW76" s="267">
        <f>IF(OR(Is_Loading,LEN($A76)=0),"",SWDATA!AP61)</f>
        <v>0</v>
      </c>
      <c r="AX76" s="266" t="str">
        <f t="shared" si="379"/>
        <v/>
      </c>
      <c r="AY76" s="266">
        <f>IF(OR(Is_Loading,LEN($A76)=0),"",SWDATA!AR61)</f>
        <v>0</v>
      </c>
      <c r="AZ76" s="267">
        <f>IF(OR(Is_Loading,LEN($A76)=0),"",SWDATA!AS61)</f>
        <v>0</v>
      </c>
      <c r="BA76" s="267">
        <f>IF(OR(Is_Loading,LEN($A76)=0),"",SWDATA!AT61)</f>
        <v>0</v>
      </c>
      <c r="BB76" s="266" t="str">
        <f t="shared" si="380"/>
        <v/>
      </c>
      <c r="BC76" s="266">
        <f>IF(OR(Is_Loading,LEN($A76)=0),"",SWDATA!AV61)</f>
        <v>0</v>
      </c>
      <c r="BD76" s="267">
        <f>IF(OR(Is_Loading,LEN($A76)=0),"",SWDATA!AW61)</f>
        <v>0</v>
      </c>
      <c r="BE76" s="323">
        <f>IF(OR(Is_Loading,LEN($A76)=0),"",SWDATA!AX61)</f>
        <v>0</v>
      </c>
      <c r="BF76" s="320" t="str">
        <f t="shared" si="381"/>
        <v/>
      </c>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351"/>
      <c r="CO76" s="351"/>
      <c r="CP76" s="351"/>
      <c r="CQ76" s="351"/>
      <c r="CR76" s="351"/>
      <c r="CS76" s="351"/>
      <c r="CT76" s="351"/>
      <c r="CU76" s="351"/>
      <c r="CV76" s="351"/>
      <c r="CW76" s="351"/>
      <c r="CX76" s="351"/>
      <c r="CY76" s="351"/>
      <c r="CZ76" s="351"/>
      <c r="DA76" s="351"/>
      <c r="DB76" s="351"/>
      <c r="DC76" s="351"/>
      <c r="DD76" s="351"/>
      <c r="DE76" s="351"/>
      <c r="DF76" s="351"/>
      <c r="DG76" s="351"/>
      <c r="DH76" s="351"/>
      <c r="DI76" s="351"/>
      <c r="DJ76" s="351"/>
      <c r="DK76" s="351"/>
      <c r="DL76" s="351"/>
      <c r="DM76" s="351"/>
      <c r="DN76" s="351"/>
      <c r="DS76" s="372"/>
      <c r="DT76" s="374"/>
      <c r="DU76" s="375"/>
      <c r="DV76" s="375"/>
      <c r="DW76" s="375"/>
      <c r="DX76" s="375">
        <v>1</v>
      </c>
      <c r="DY76" s="375">
        <f t="shared" si="421"/>
        <v>0</v>
      </c>
      <c r="DZ76" s="375">
        <f t="shared" si="422"/>
        <v>0</v>
      </c>
      <c r="EA76" s="375">
        <f t="shared" si="423"/>
        <v>1</v>
      </c>
      <c r="EB76" s="375">
        <f t="shared" si="424"/>
        <v>0</v>
      </c>
      <c r="EC76" s="375">
        <f t="shared" si="425"/>
        <v>0</v>
      </c>
      <c r="ED76" s="375">
        <f t="shared" si="426"/>
        <v>1</v>
      </c>
      <c r="EE76" s="375">
        <f t="shared" si="427"/>
        <v>0</v>
      </c>
      <c r="EF76" s="375">
        <f t="shared" si="428"/>
        <v>0</v>
      </c>
      <c r="EG76" s="375">
        <f t="shared" si="429"/>
        <v>1</v>
      </c>
      <c r="EH76" s="375">
        <f t="shared" si="430"/>
        <v>0</v>
      </c>
      <c r="EI76" s="375">
        <f t="shared" si="431"/>
        <v>0</v>
      </c>
      <c r="EJ76" s="375">
        <f t="shared" si="432"/>
        <v>1</v>
      </c>
      <c r="EK76" s="375">
        <f t="shared" si="433"/>
        <v>0</v>
      </c>
      <c r="EL76" s="375">
        <f t="shared" si="434"/>
        <v>0</v>
      </c>
      <c r="EM76" s="375">
        <f t="shared" si="435"/>
        <v>1</v>
      </c>
      <c r="EN76" s="375">
        <f t="shared" si="436"/>
        <v>0</v>
      </c>
      <c r="EO76" s="375">
        <f t="shared" si="437"/>
        <v>0</v>
      </c>
      <c r="EP76" s="375">
        <f t="shared" si="438"/>
        <v>1</v>
      </c>
      <c r="EQ76" s="375">
        <f t="shared" si="439"/>
        <v>0</v>
      </c>
      <c r="ER76" s="375">
        <f t="shared" si="440"/>
        <v>0</v>
      </c>
      <c r="ES76" s="375">
        <f t="shared" si="441"/>
        <v>1</v>
      </c>
      <c r="ET76" s="375">
        <f t="shared" si="442"/>
        <v>0</v>
      </c>
      <c r="EU76" s="375">
        <f t="shared" si="443"/>
        <v>0</v>
      </c>
      <c r="EV76" s="375">
        <f t="shared" si="444"/>
        <v>1</v>
      </c>
      <c r="EW76" s="375">
        <f t="shared" si="445"/>
        <v>0</v>
      </c>
      <c r="EX76" s="375">
        <f t="shared" si="446"/>
        <v>0</v>
      </c>
      <c r="EY76" s="375">
        <f t="shared" si="447"/>
        <v>1</v>
      </c>
      <c r="EZ76" s="375">
        <f t="shared" si="448"/>
        <v>0</v>
      </c>
      <c r="FA76" s="375">
        <f t="shared" si="449"/>
        <v>0</v>
      </c>
      <c r="FB76" s="375">
        <f t="shared" si="450"/>
        <v>1</v>
      </c>
      <c r="FC76" s="375">
        <f t="shared" si="451"/>
        <v>0</v>
      </c>
      <c r="FD76" s="375">
        <f t="shared" si="452"/>
        <v>0</v>
      </c>
      <c r="FE76" s="376"/>
      <c r="FF76" s="372"/>
      <c r="FG76" s="372"/>
      <c r="FH76" s="372"/>
      <c r="FI76" s="372"/>
      <c r="FJ76" s="372"/>
      <c r="FK76" s="372"/>
      <c r="FL76" s="372"/>
      <c r="FM76" s="372"/>
      <c r="FN76" s="372"/>
      <c r="FO76" s="372"/>
      <c r="FP76" s="372"/>
      <c r="FQ76" s="372"/>
      <c r="FR76" s="372"/>
      <c r="FS76" s="372"/>
      <c r="FT76" s="372"/>
      <c r="FU76" s="372"/>
      <c r="FV76" s="372"/>
      <c r="FW76" s="372"/>
      <c r="FX76" s="372"/>
      <c r="FY76" s="372"/>
      <c r="FZ76" s="372"/>
      <c r="GA76" s="372"/>
      <c r="GB76" s="372"/>
      <c r="GC76" s="372"/>
      <c r="GD76" s="372"/>
      <c r="GE76" s="372"/>
      <c r="GF76" s="372"/>
      <c r="GG76" s="372"/>
      <c r="GH76" s="372"/>
      <c r="GI76" s="372"/>
      <c r="GJ76" s="372"/>
      <c r="GK76" s="372"/>
      <c r="GL76" s="372"/>
      <c r="GM76" s="372"/>
      <c r="GN76" s="372"/>
      <c r="GO76" s="372"/>
      <c r="GP76" s="372"/>
      <c r="GQ76" s="372"/>
      <c r="GR76" s="372"/>
      <c r="GS76" s="372"/>
      <c r="GT76" s="372"/>
      <c r="GU76" s="372"/>
      <c r="GV76" s="372"/>
      <c r="GW76" s="372"/>
      <c r="GX76" s="372"/>
      <c r="GY76" s="372"/>
      <c r="GZ76" s="372"/>
      <c r="HA76" s="372"/>
      <c r="HB76" s="372"/>
      <c r="HC76" s="372"/>
    </row>
    <row r="77" spans="1:211" s="373" customFormat="1" ht="15" hidden="1" customHeight="1" outlineLevel="1" x14ac:dyDescent="0.2">
      <c r="A77" s="366">
        <f>SWDATA!O62</f>
        <v>0</v>
      </c>
      <c r="B77" s="366">
        <f>SWDATA!M62</f>
        <v>0</v>
      </c>
      <c r="C77" s="351">
        <f>IF(AND(SWDATA!M62=1,SWDATA!Q62="promotions"),SWDATA!P62,0)</f>
        <v>0</v>
      </c>
      <c r="D77" s="367">
        <f>ROW(SWDATA!M62)</f>
        <v>62</v>
      </c>
      <c r="E77" s="368">
        <f t="shared" si="456"/>
        <v>0</v>
      </c>
      <c r="F77" s="369">
        <f t="shared" si="369"/>
        <v>1</v>
      </c>
      <c r="G77" s="366" t="str">
        <f t="shared" si="370"/>
        <v/>
      </c>
      <c r="H77" s="370"/>
      <c r="J77" s="238">
        <f t="shared" si="371"/>
        <v>0</v>
      </c>
      <c r="K77" s="239" t="str">
        <f t="shared" si="372"/>
        <v/>
      </c>
      <c r="L77" s="342"/>
      <c r="M77" s="345"/>
      <c r="N77" s="340" t="str">
        <f>IF(LEN(SWDATA!F62)=0,"",N76)</f>
        <v/>
      </c>
      <c r="O77" s="296" t="str">
        <f>IF(LEN(SWDATA!G62)=0,"",O76)</f>
        <v/>
      </c>
      <c r="P77" s="297" t="str">
        <f>IF(LEN(SWDATA!C62)=0,"",SWDATA!C62)</f>
        <v/>
      </c>
      <c r="Q77" s="312" t="str">
        <f t="shared" si="373"/>
        <v/>
      </c>
      <c r="R77" s="223" t="s">
        <v>261</v>
      </c>
      <c r="S77" s="224"/>
      <c r="T77" s="224"/>
      <c r="U77" s="264" t="s">
        <v>612</v>
      </c>
      <c r="V77" s="205" t="s">
        <v>221</v>
      </c>
      <c r="W77" s="266">
        <f>IF(OR(Is_Loading,LEN($A77)=0),"",SWDATA!P62)</f>
        <v>0</v>
      </c>
      <c r="X77" s="267">
        <f>IF(OR(Is_Loading,LEN($A77)=0),"",SWDATA!Q62)</f>
        <v>0</v>
      </c>
      <c r="Y77" s="267">
        <f>IF(OR(Is_Loading,LEN($A77)=0),"",SWDATA!R62)</f>
        <v>0</v>
      </c>
      <c r="Z77" s="266" t="str">
        <f t="shared" si="453"/>
        <v/>
      </c>
      <c r="AA77" s="266">
        <f>IF(OR(Is_Loading,LEN($A77)=0),"",SWDATA!T62)</f>
        <v>0</v>
      </c>
      <c r="AB77" s="267">
        <f>IF(OR(Is_Loading,LEN($A77)=0),"",SWDATA!U62)</f>
        <v>0</v>
      </c>
      <c r="AC77" s="267">
        <f>IF(OR(Is_Loading,LEN($A77)=0),"",SWDATA!V62)</f>
        <v>0</v>
      </c>
      <c r="AD77" s="266" t="str">
        <f t="shared" si="374"/>
        <v/>
      </c>
      <c r="AE77" s="266">
        <f>IF(OR(Is_Loading,LEN($A77)=0),"",SWDATA!X62)</f>
        <v>0</v>
      </c>
      <c r="AF77" s="267">
        <f>IF(OR(Is_Loading,LEN($A77)=0),"",SWDATA!Y62)</f>
        <v>0</v>
      </c>
      <c r="AG77" s="267">
        <f>IF(OR(Is_Loading,LEN($A77)=0),"",SWDATA!Z62)</f>
        <v>0</v>
      </c>
      <c r="AH77" s="266" t="str">
        <f t="shared" si="375"/>
        <v/>
      </c>
      <c r="AI77" s="266">
        <f>IF(OR(Is_Loading,LEN($A77)=0),"",SWDATA!AB62)</f>
        <v>0</v>
      </c>
      <c r="AJ77" s="267">
        <f>IF(OR(Is_Loading,LEN($A77)=0),"",SWDATA!AC62)</f>
        <v>0</v>
      </c>
      <c r="AK77" s="267">
        <f>IF(OR(Is_Loading,LEN($A77)=0),"",SWDATA!AD62)</f>
        <v>0</v>
      </c>
      <c r="AL77" s="266" t="str">
        <f t="shared" si="376"/>
        <v/>
      </c>
      <c r="AM77" s="266">
        <f>IF(OR(Is_Loading,LEN($A77)=0),"",SWDATA!AF62)</f>
        <v>0</v>
      </c>
      <c r="AN77" s="267">
        <f>IF(OR(Is_Loading,LEN($A77)=0),"",SWDATA!AG62)</f>
        <v>0</v>
      </c>
      <c r="AO77" s="323">
        <f>IF(OR(Is_Loading,LEN($A77)=0),"",SWDATA!AH62)</f>
        <v>0</v>
      </c>
      <c r="AP77" s="320" t="str">
        <f t="shared" si="377"/>
        <v/>
      </c>
      <c r="AQ77" s="266">
        <f>IF(OR(Is_Loading,LEN($A77)=0),"",SWDATA!AJ62)</f>
        <v>0</v>
      </c>
      <c r="AR77" s="267">
        <f>IF(OR(Is_Loading,LEN($A77)=0),"",SWDATA!AK62)</f>
        <v>0</v>
      </c>
      <c r="AS77" s="267">
        <f>IF(OR(Is_Loading,LEN($A77)=0),"",SWDATA!AL62)</f>
        <v>0</v>
      </c>
      <c r="AT77" s="266" t="str">
        <f t="shared" si="378"/>
        <v/>
      </c>
      <c r="AU77" s="266">
        <f>IF(OR(Is_Loading,LEN($A77)=0),"",SWDATA!AN62)</f>
        <v>0</v>
      </c>
      <c r="AV77" s="267">
        <f>IF(OR(Is_Loading,LEN($A77)=0),"",SWDATA!AO62)</f>
        <v>0</v>
      </c>
      <c r="AW77" s="267">
        <f>IF(OR(Is_Loading,LEN($A77)=0),"",SWDATA!AP62)</f>
        <v>0</v>
      </c>
      <c r="AX77" s="266" t="str">
        <f t="shared" si="379"/>
        <v/>
      </c>
      <c r="AY77" s="266">
        <f>IF(OR(Is_Loading,LEN($A77)=0),"",SWDATA!AR62)</f>
        <v>0</v>
      </c>
      <c r="AZ77" s="267">
        <f>IF(OR(Is_Loading,LEN($A77)=0),"",SWDATA!AS62)</f>
        <v>0</v>
      </c>
      <c r="BA77" s="267">
        <f>IF(OR(Is_Loading,LEN($A77)=0),"",SWDATA!AT62)</f>
        <v>0</v>
      </c>
      <c r="BB77" s="266" t="str">
        <f t="shared" si="380"/>
        <v/>
      </c>
      <c r="BC77" s="266">
        <f>IF(OR(Is_Loading,LEN($A77)=0),"",SWDATA!AV62)</f>
        <v>0</v>
      </c>
      <c r="BD77" s="267">
        <f>IF(OR(Is_Loading,LEN($A77)=0),"",SWDATA!AW62)</f>
        <v>0</v>
      </c>
      <c r="BE77" s="323">
        <f>IF(OR(Is_Loading,LEN($A77)=0),"",SWDATA!AX62)</f>
        <v>0</v>
      </c>
      <c r="BF77" s="320" t="str">
        <f t="shared" si="381"/>
        <v/>
      </c>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351"/>
      <c r="CO77" s="351"/>
      <c r="CP77" s="351"/>
      <c r="CQ77" s="351"/>
      <c r="CR77" s="351"/>
      <c r="CS77" s="351"/>
      <c r="CT77" s="351"/>
      <c r="CU77" s="351"/>
      <c r="CV77" s="351"/>
      <c r="CW77" s="351"/>
      <c r="CX77" s="351"/>
      <c r="CY77" s="351"/>
      <c r="CZ77" s="351"/>
      <c r="DA77" s="351"/>
      <c r="DB77" s="351"/>
      <c r="DC77" s="351"/>
      <c r="DD77" s="351"/>
      <c r="DE77" s="351"/>
      <c r="DF77" s="351"/>
      <c r="DG77" s="351"/>
      <c r="DH77" s="351"/>
      <c r="DI77" s="351"/>
      <c r="DJ77" s="351"/>
      <c r="DK77" s="351"/>
      <c r="DL77" s="351"/>
      <c r="DM77" s="351"/>
      <c r="DN77" s="351"/>
      <c r="DS77" s="372"/>
      <c r="DT77" s="374"/>
      <c r="DU77" s="375"/>
      <c r="DV77" s="375"/>
      <c r="DW77" s="375"/>
      <c r="DX77" s="375">
        <v>1</v>
      </c>
      <c r="DY77" s="375">
        <f t="shared" si="421"/>
        <v>0</v>
      </c>
      <c r="DZ77" s="375">
        <f t="shared" si="422"/>
        <v>0</v>
      </c>
      <c r="EA77" s="375">
        <f t="shared" si="423"/>
        <v>1</v>
      </c>
      <c r="EB77" s="375">
        <f t="shared" si="424"/>
        <v>0</v>
      </c>
      <c r="EC77" s="375">
        <f t="shared" si="425"/>
        <v>0</v>
      </c>
      <c r="ED77" s="375">
        <f t="shared" si="426"/>
        <v>1</v>
      </c>
      <c r="EE77" s="375">
        <f t="shared" si="427"/>
        <v>0</v>
      </c>
      <c r="EF77" s="375">
        <f t="shared" si="428"/>
        <v>0</v>
      </c>
      <c r="EG77" s="375">
        <f t="shared" si="429"/>
        <v>1</v>
      </c>
      <c r="EH77" s="375">
        <f t="shared" si="430"/>
        <v>0</v>
      </c>
      <c r="EI77" s="375">
        <f t="shared" si="431"/>
        <v>0</v>
      </c>
      <c r="EJ77" s="375">
        <f t="shared" si="432"/>
        <v>1</v>
      </c>
      <c r="EK77" s="375">
        <f t="shared" si="433"/>
        <v>0</v>
      </c>
      <c r="EL77" s="375">
        <f t="shared" si="434"/>
        <v>0</v>
      </c>
      <c r="EM77" s="375">
        <f t="shared" si="435"/>
        <v>1</v>
      </c>
      <c r="EN77" s="375">
        <f t="shared" si="436"/>
        <v>0</v>
      </c>
      <c r="EO77" s="375">
        <f t="shared" si="437"/>
        <v>0</v>
      </c>
      <c r="EP77" s="375">
        <f t="shared" si="438"/>
        <v>1</v>
      </c>
      <c r="EQ77" s="375">
        <f t="shared" si="439"/>
        <v>0</v>
      </c>
      <c r="ER77" s="375">
        <f t="shared" si="440"/>
        <v>0</v>
      </c>
      <c r="ES77" s="375">
        <f t="shared" si="441"/>
        <v>1</v>
      </c>
      <c r="ET77" s="375">
        <f t="shared" si="442"/>
        <v>0</v>
      </c>
      <c r="EU77" s="375">
        <f t="shared" si="443"/>
        <v>0</v>
      </c>
      <c r="EV77" s="375">
        <f t="shared" si="444"/>
        <v>1</v>
      </c>
      <c r="EW77" s="375">
        <f t="shared" si="445"/>
        <v>0</v>
      </c>
      <c r="EX77" s="375">
        <f t="shared" si="446"/>
        <v>0</v>
      </c>
      <c r="EY77" s="375">
        <f t="shared" si="447"/>
        <v>1</v>
      </c>
      <c r="EZ77" s="375">
        <f t="shared" si="448"/>
        <v>0</v>
      </c>
      <c r="FA77" s="375">
        <f t="shared" si="449"/>
        <v>0</v>
      </c>
      <c r="FB77" s="375">
        <f t="shared" si="450"/>
        <v>1</v>
      </c>
      <c r="FC77" s="375">
        <f t="shared" si="451"/>
        <v>0</v>
      </c>
      <c r="FD77" s="375">
        <f t="shared" si="452"/>
        <v>0</v>
      </c>
      <c r="FE77" s="376"/>
      <c r="FF77" s="372"/>
      <c r="FG77" s="372"/>
      <c r="FH77" s="372"/>
      <c r="FI77" s="372"/>
      <c r="FJ77" s="372"/>
      <c r="FK77" s="372"/>
      <c r="FL77" s="372"/>
      <c r="FM77" s="372"/>
      <c r="FN77" s="372"/>
      <c r="FO77" s="372"/>
      <c r="FP77" s="372"/>
      <c r="FQ77" s="372"/>
      <c r="FR77" s="372"/>
      <c r="FS77" s="372"/>
      <c r="FT77" s="372"/>
      <c r="FU77" s="372"/>
      <c r="FV77" s="372"/>
      <c r="FW77" s="372"/>
      <c r="FX77" s="372"/>
      <c r="FY77" s="372"/>
      <c r="FZ77" s="372"/>
      <c r="GA77" s="372"/>
      <c r="GB77" s="372"/>
      <c r="GC77" s="372"/>
      <c r="GD77" s="372"/>
      <c r="GE77" s="372"/>
      <c r="GF77" s="372"/>
      <c r="GG77" s="372"/>
      <c r="GH77" s="372"/>
      <c r="GI77" s="372"/>
      <c r="GJ77" s="372"/>
      <c r="GK77" s="372"/>
      <c r="GL77" s="372"/>
      <c r="GM77" s="372"/>
      <c r="GN77" s="372"/>
      <c r="GO77" s="372"/>
      <c r="GP77" s="372"/>
      <c r="GQ77" s="372"/>
      <c r="GR77" s="372"/>
      <c r="GS77" s="372"/>
      <c r="GT77" s="372"/>
      <c r="GU77" s="372"/>
      <c r="GV77" s="372"/>
      <c r="GW77" s="372"/>
      <c r="GX77" s="372"/>
      <c r="GY77" s="372"/>
      <c r="GZ77" s="372"/>
      <c r="HA77" s="372"/>
      <c r="HB77" s="372"/>
      <c r="HC77" s="372"/>
    </row>
    <row r="78" spans="1:211" s="373" customFormat="1" ht="15" hidden="1" customHeight="1" outlineLevel="1" x14ac:dyDescent="0.2">
      <c r="A78" s="366">
        <f>SWDATA!O63</f>
        <v>0</v>
      </c>
      <c r="B78" s="366">
        <f>SWDATA!M63</f>
        <v>0</v>
      </c>
      <c r="C78" s="351">
        <f>IF(AND(SWDATA!M63=1,SWDATA!Q63="promotions"),SWDATA!P63,0)</f>
        <v>0</v>
      </c>
      <c r="D78" s="367">
        <f>ROW(SWDATA!M63)</f>
        <v>63</v>
      </c>
      <c r="E78" s="368">
        <f t="shared" si="456"/>
        <v>0</v>
      </c>
      <c r="F78" s="369">
        <f t="shared" si="369"/>
        <v>1</v>
      </c>
      <c r="G78" s="366" t="str">
        <f t="shared" si="370"/>
        <v/>
      </c>
      <c r="H78" s="370"/>
      <c r="J78" s="238">
        <f t="shared" si="371"/>
        <v>0</v>
      </c>
      <c r="K78" s="239" t="str">
        <f t="shared" si="372"/>
        <v/>
      </c>
      <c r="L78" s="342"/>
      <c r="M78" s="345"/>
      <c r="N78" s="340" t="str">
        <f>IF(LEN(SWDATA!F63)=0,"",N77)</f>
        <v/>
      </c>
      <c r="O78" s="296" t="str">
        <f>IF(LEN(SWDATA!G63)=0,"",O77)</f>
        <v/>
      </c>
      <c r="P78" s="297" t="str">
        <f>IF(LEN(SWDATA!C63)=0,"",SWDATA!C63)</f>
        <v/>
      </c>
      <c r="Q78" s="312" t="str">
        <f t="shared" si="373"/>
        <v/>
      </c>
      <c r="R78" s="223" t="s">
        <v>261</v>
      </c>
      <c r="S78" s="224"/>
      <c r="T78" s="224"/>
      <c r="U78" s="264" t="s">
        <v>597</v>
      </c>
      <c r="V78" s="205" t="s">
        <v>221</v>
      </c>
      <c r="W78" s="266">
        <f>IF(OR(Is_Loading,LEN($A78)=0),"",SWDATA!P63)</f>
        <v>0</v>
      </c>
      <c r="X78" s="267">
        <f>IF(OR(Is_Loading,LEN($A78)=0),"",SWDATA!Q63)</f>
        <v>0</v>
      </c>
      <c r="Y78" s="267">
        <f>IF(OR(Is_Loading,LEN($A78)=0),"",SWDATA!R63)</f>
        <v>0</v>
      </c>
      <c r="Z78" s="266" t="str">
        <f t="shared" si="453"/>
        <v/>
      </c>
      <c r="AA78" s="266">
        <f>IF(OR(Is_Loading,LEN($A78)=0),"",SWDATA!T63)</f>
        <v>0</v>
      </c>
      <c r="AB78" s="267">
        <f>IF(OR(Is_Loading,LEN($A78)=0),"",SWDATA!U63)</f>
        <v>0</v>
      </c>
      <c r="AC78" s="267">
        <f>IF(OR(Is_Loading,LEN($A78)=0),"",SWDATA!V63)</f>
        <v>0</v>
      </c>
      <c r="AD78" s="266" t="str">
        <f t="shared" si="374"/>
        <v/>
      </c>
      <c r="AE78" s="266">
        <f>IF(OR(Is_Loading,LEN($A78)=0),"",SWDATA!X63)</f>
        <v>0</v>
      </c>
      <c r="AF78" s="267">
        <f>IF(OR(Is_Loading,LEN($A78)=0),"",SWDATA!Y63)</f>
        <v>0</v>
      </c>
      <c r="AG78" s="267">
        <f>IF(OR(Is_Loading,LEN($A78)=0),"",SWDATA!Z63)</f>
        <v>0</v>
      </c>
      <c r="AH78" s="266" t="str">
        <f t="shared" si="375"/>
        <v/>
      </c>
      <c r="AI78" s="266">
        <f>IF(OR(Is_Loading,LEN($A78)=0),"",SWDATA!AB63)</f>
        <v>0</v>
      </c>
      <c r="AJ78" s="267">
        <f>IF(OR(Is_Loading,LEN($A78)=0),"",SWDATA!AC63)</f>
        <v>0</v>
      </c>
      <c r="AK78" s="267">
        <f>IF(OR(Is_Loading,LEN($A78)=0),"",SWDATA!AD63)</f>
        <v>0</v>
      </c>
      <c r="AL78" s="266" t="str">
        <f t="shared" si="376"/>
        <v/>
      </c>
      <c r="AM78" s="266">
        <f>IF(OR(Is_Loading,LEN($A78)=0),"",SWDATA!AF63)</f>
        <v>0</v>
      </c>
      <c r="AN78" s="267">
        <f>IF(OR(Is_Loading,LEN($A78)=0),"",SWDATA!AG63)</f>
        <v>0</v>
      </c>
      <c r="AO78" s="323">
        <f>IF(OR(Is_Loading,LEN($A78)=0),"",SWDATA!AH63)</f>
        <v>0</v>
      </c>
      <c r="AP78" s="320" t="str">
        <f t="shared" si="377"/>
        <v/>
      </c>
      <c r="AQ78" s="266">
        <f>IF(OR(Is_Loading,LEN($A78)=0),"",SWDATA!AJ63)</f>
        <v>0</v>
      </c>
      <c r="AR78" s="267">
        <f>IF(OR(Is_Loading,LEN($A78)=0),"",SWDATA!AK63)</f>
        <v>0</v>
      </c>
      <c r="AS78" s="267">
        <f>IF(OR(Is_Loading,LEN($A78)=0),"",SWDATA!AL63)</f>
        <v>0</v>
      </c>
      <c r="AT78" s="266" t="str">
        <f t="shared" si="378"/>
        <v/>
      </c>
      <c r="AU78" s="266">
        <f>IF(OR(Is_Loading,LEN($A78)=0),"",SWDATA!AN63)</f>
        <v>0</v>
      </c>
      <c r="AV78" s="267">
        <f>IF(OR(Is_Loading,LEN($A78)=0),"",SWDATA!AO63)</f>
        <v>0</v>
      </c>
      <c r="AW78" s="267">
        <f>IF(OR(Is_Loading,LEN($A78)=0),"",SWDATA!AP63)</f>
        <v>0</v>
      </c>
      <c r="AX78" s="266" t="str">
        <f t="shared" si="379"/>
        <v/>
      </c>
      <c r="AY78" s="266">
        <f>IF(OR(Is_Loading,LEN($A78)=0),"",SWDATA!AR63)</f>
        <v>0</v>
      </c>
      <c r="AZ78" s="267">
        <f>IF(OR(Is_Loading,LEN($A78)=0),"",SWDATA!AS63)</f>
        <v>0</v>
      </c>
      <c r="BA78" s="267">
        <f>IF(OR(Is_Loading,LEN($A78)=0),"",SWDATA!AT63)</f>
        <v>0</v>
      </c>
      <c r="BB78" s="266" t="str">
        <f t="shared" si="380"/>
        <v/>
      </c>
      <c r="BC78" s="266">
        <f>IF(OR(Is_Loading,LEN($A78)=0),"",SWDATA!AV63)</f>
        <v>0</v>
      </c>
      <c r="BD78" s="267">
        <f>IF(OR(Is_Loading,LEN($A78)=0),"",SWDATA!AW63)</f>
        <v>0</v>
      </c>
      <c r="BE78" s="323">
        <f>IF(OR(Is_Loading,LEN($A78)=0),"",SWDATA!AX63)</f>
        <v>0</v>
      </c>
      <c r="BF78" s="320" t="str">
        <f t="shared" si="381"/>
        <v/>
      </c>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1"/>
      <c r="CG78" s="11"/>
      <c r="CH78" s="11"/>
      <c r="CI78" s="11"/>
      <c r="CJ78" s="11"/>
      <c r="CK78" s="11"/>
      <c r="CL78" s="11"/>
      <c r="CM78" s="11"/>
      <c r="CN78" s="351"/>
      <c r="CO78" s="351"/>
      <c r="CP78" s="351"/>
      <c r="CQ78" s="351"/>
      <c r="CR78" s="351"/>
      <c r="CS78" s="351"/>
      <c r="CT78" s="351"/>
      <c r="CU78" s="351"/>
      <c r="CV78" s="351"/>
      <c r="CW78" s="351"/>
      <c r="CX78" s="351"/>
      <c r="CY78" s="351"/>
      <c r="CZ78" s="351"/>
      <c r="DA78" s="351"/>
      <c r="DB78" s="351"/>
      <c r="DC78" s="351"/>
      <c r="DD78" s="351"/>
      <c r="DE78" s="351"/>
      <c r="DF78" s="351"/>
      <c r="DG78" s="351"/>
      <c r="DH78" s="351"/>
      <c r="DI78" s="351"/>
      <c r="DJ78" s="351"/>
      <c r="DK78" s="351"/>
      <c r="DL78" s="351"/>
      <c r="DM78" s="351"/>
      <c r="DN78" s="351"/>
      <c r="DS78" s="372"/>
      <c r="DT78" s="374"/>
      <c r="DU78" s="375"/>
      <c r="DV78" s="375"/>
      <c r="DW78" s="375"/>
      <c r="DX78" s="375">
        <v>1</v>
      </c>
      <c r="DY78" s="375">
        <f t="shared" si="421"/>
        <v>0</v>
      </c>
      <c r="DZ78" s="375">
        <f t="shared" si="422"/>
        <v>0</v>
      </c>
      <c r="EA78" s="375">
        <f t="shared" si="423"/>
        <v>1</v>
      </c>
      <c r="EB78" s="375">
        <f t="shared" si="424"/>
        <v>0</v>
      </c>
      <c r="EC78" s="375">
        <f t="shared" si="425"/>
        <v>0</v>
      </c>
      <c r="ED78" s="375">
        <f t="shared" si="426"/>
        <v>1</v>
      </c>
      <c r="EE78" s="375">
        <f t="shared" si="427"/>
        <v>0</v>
      </c>
      <c r="EF78" s="375">
        <f t="shared" si="428"/>
        <v>0</v>
      </c>
      <c r="EG78" s="375">
        <f t="shared" si="429"/>
        <v>1</v>
      </c>
      <c r="EH78" s="375">
        <f t="shared" si="430"/>
        <v>0</v>
      </c>
      <c r="EI78" s="375">
        <f t="shared" si="431"/>
        <v>0</v>
      </c>
      <c r="EJ78" s="375">
        <f t="shared" si="432"/>
        <v>1</v>
      </c>
      <c r="EK78" s="375">
        <f t="shared" si="433"/>
        <v>0</v>
      </c>
      <c r="EL78" s="375">
        <f t="shared" si="434"/>
        <v>0</v>
      </c>
      <c r="EM78" s="375">
        <f t="shared" si="435"/>
        <v>1</v>
      </c>
      <c r="EN78" s="375">
        <f t="shared" si="436"/>
        <v>0</v>
      </c>
      <c r="EO78" s="375">
        <f t="shared" si="437"/>
        <v>0</v>
      </c>
      <c r="EP78" s="375">
        <f t="shared" si="438"/>
        <v>1</v>
      </c>
      <c r="EQ78" s="375">
        <f t="shared" si="439"/>
        <v>0</v>
      </c>
      <c r="ER78" s="375">
        <f t="shared" si="440"/>
        <v>0</v>
      </c>
      <c r="ES78" s="375">
        <f t="shared" si="441"/>
        <v>1</v>
      </c>
      <c r="ET78" s="375">
        <f t="shared" si="442"/>
        <v>0</v>
      </c>
      <c r="EU78" s="375">
        <f t="shared" si="443"/>
        <v>0</v>
      </c>
      <c r="EV78" s="375">
        <f t="shared" si="444"/>
        <v>1</v>
      </c>
      <c r="EW78" s="375">
        <f t="shared" si="445"/>
        <v>0</v>
      </c>
      <c r="EX78" s="375">
        <f t="shared" si="446"/>
        <v>0</v>
      </c>
      <c r="EY78" s="375">
        <f t="shared" si="447"/>
        <v>1</v>
      </c>
      <c r="EZ78" s="375">
        <f t="shared" si="448"/>
        <v>0</v>
      </c>
      <c r="FA78" s="375">
        <f t="shared" si="449"/>
        <v>0</v>
      </c>
      <c r="FB78" s="375">
        <f t="shared" si="450"/>
        <v>1</v>
      </c>
      <c r="FC78" s="375">
        <f t="shared" si="451"/>
        <v>0</v>
      </c>
      <c r="FD78" s="375">
        <f t="shared" si="452"/>
        <v>0</v>
      </c>
      <c r="FE78" s="376"/>
      <c r="FF78" s="372"/>
      <c r="FG78" s="372"/>
      <c r="FH78" s="372"/>
      <c r="FI78" s="372"/>
      <c r="FJ78" s="372"/>
      <c r="FK78" s="372"/>
      <c r="FL78" s="372"/>
      <c r="FM78" s="372"/>
      <c r="FN78" s="372"/>
      <c r="FO78" s="372"/>
      <c r="FP78" s="372"/>
      <c r="FQ78" s="372"/>
      <c r="FR78" s="372"/>
      <c r="FS78" s="372"/>
      <c r="FT78" s="372"/>
      <c r="FU78" s="372"/>
      <c r="FV78" s="372"/>
      <c r="FW78" s="372"/>
      <c r="FX78" s="372"/>
      <c r="FY78" s="372"/>
      <c r="FZ78" s="372"/>
      <c r="GA78" s="372"/>
      <c r="GB78" s="372"/>
      <c r="GC78" s="372"/>
      <c r="GD78" s="372"/>
      <c r="GE78" s="372"/>
      <c r="GF78" s="372"/>
      <c r="GG78" s="372"/>
      <c r="GH78" s="372"/>
      <c r="GI78" s="372"/>
      <c r="GJ78" s="372"/>
      <c r="GK78" s="372"/>
      <c r="GL78" s="372"/>
      <c r="GM78" s="372"/>
      <c r="GN78" s="372"/>
      <c r="GO78" s="372"/>
      <c r="GP78" s="372"/>
      <c r="GQ78" s="372"/>
      <c r="GR78" s="372"/>
      <c r="GS78" s="372"/>
      <c r="GT78" s="372"/>
      <c r="GU78" s="372"/>
      <c r="GV78" s="372"/>
      <c r="GW78" s="372"/>
      <c r="GX78" s="372"/>
      <c r="GY78" s="372"/>
      <c r="GZ78" s="372"/>
      <c r="HA78" s="372"/>
      <c r="HB78" s="372"/>
      <c r="HC78" s="372"/>
    </row>
    <row r="79" spans="1:211" s="373" customFormat="1" ht="15" hidden="1" customHeight="1" outlineLevel="1" x14ac:dyDescent="0.2">
      <c r="A79" s="366">
        <f>SWDATA!O64</f>
        <v>0</v>
      </c>
      <c r="B79" s="366">
        <f>SWDATA!M64</f>
        <v>0</v>
      </c>
      <c r="C79" s="351">
        <f>IF(AND(SWDATA!M64=1,SWDATA!Q64="promotions"),SWDATA!P64,0)</f>
        <v>0</v>
      </c>
      <c r="D79" s="367">
        <f>ROW(SWDATA!M64)</f>
        <v>64</v>
      </c>
      <c r="E79" s="368">
        <f t="shared" si="456"/>
        <v>0</v>
      </c>
      <c r="F79" s="369">
        <f t="shared" si="369"/>
        <v>1</v>
      </c>
      <c r="G79" s="366" t="str">
        <f t="shared" si="370"/>
        <v/>
      </c>
      <c r="H79" s="370"/>
      <c r="J79" s="238">
        <f t="shared" si="371"/>
        <v>0</v>
      </c>
      <c r="K79" s="239" t="str">
        <f t="shared" si="372"/>
        <v/>
      </c>
      <c r="L79" s="342"/>
      <c r="M79" s="345"/>
      <c r="N79" s="340" t="str">
        <f>IF(LEN(SWDATA!F64)=0,"",N78)</f>
        <v/>
      </c>
      <c r="O79" s="296" t="str">
        <f>IF(LEN(SWDATA!G64)=0,"",O78)</f>
        <v/>
      </c>
      <c r="P79" s="297" t="str">
        <f>IF(LEN(SWDATA!C64)=0,"",SWDATA!C64)</f>
        <v/>
      </c>
      <c r="Q79" s="312" t="str">
        <f t="shared" si="373"/>
        <v/>
      </c>
      <c r="R79" s="223" t="s">
        <v>261</v>
      </c>
      <c r="S79" s="224"/>
      <c r="T79" s="224"/>
      <c r="U79" s="264" t="s">
        <v>599</v>
      </c>
      <c r="V79" s="205" t="s">
        <v>221</v>
      </c>
      <c r="W79" s="266">
        <f>IF(OR(Is_Loading,LEN($A79)=0),"",SWDATA!P64)</f>
        <v>0</v>
      </c>
      <c r="X79" s="267">
        <f>IF(OR(Is_Loading,LEN($A79)=0),"",SWDATA!Q64)</f>
        <v>0</v>
      </c>
      <c r="Y79" s="267">
        <f>IF(OR(Is_Loading,LEN($A79)=0),"",SWDATA!R64)</f>
        <v>0</v>
      </c>
      <c r="Z79" s="266" t="str">
        <f t="shared" si="453"/>
        <v/>
      </c>
      <c r="AA79" s="266">
        <f>IF(OR(Is_Loading,LEN($A79)=0),"",SWDATA!T64)</f>
        <v>0</v>
      </c>
      <c r="AB79" s="267">
        <f>IF(OR(Is_Loading,LEN($A79)=0),"",SWDATA!U64)</f>
        <v>0</v>
      </c>
      <c r="AC79" s="267">
        <f>IF(OR(Is_Loading,LEN($A79)=0),"",SWDATA!V64)</f>
        <v>0</v>
      </c>
      <c r="AD79" s="266" t="str">
        <f t="shared" si="374"/>
        <v/>
      </c>
      <c r="AE79" s="266">
        <f>IF(OR(Is_Loading,LEN($A79)=0),"",SWDATA!X64)</f>
        <v>0</v>
      </c>
      <c r="AF79" s="267">
        <f>IF(OR(Is_Loading,LEN($A79)=0),"",SWDATA!Y64)</f>
        <v>0</v>
      </c>
      <c r="AG79" s="267">
        <f>IF(OR(Is_Loading,LEN($A79)=0),"",SWDATA!Z64)</f>
        <v>0</v>
      </c>
      <c r="AH79" s="266" t="str">
        <f t="shared" si="375"/>
        <v/>
      </c>
      <c r="AI79" s="266">
        <f>IF(OR(Is_Loading,LEN($A79)=0),"",SWDATA!AB64)</f>
        <v>0</v>
      </c>
      <c r="AJ79" s="267">
        <f>IF(OR(Is_Loading,LEN($A79)=0),"",SWDATA!AC64)</f>
        <v>0</v>
      </c>
      <c r="AK79" s="267">
        <f>IF(OR(Is_Loading,LEN($A79)=0),"",SWDATA!AD64)</f>
        <v>0</v>
      </c>
      <c r="AL79" s="266" t="str">
        <f t="shared" si="376"/>
        <v/>
      </c>
      <c r="AM79" s="266">
        <f>IF(OR(Is_Loading,LEN($A79)=0),"",SWDATA!AF64)</f>
        <v>0</v>
      </c>
      <c r="AN79" s="267">
        <f>IF(OR(Is_Loading,LEN($A79)=0),"",SWDATA!AG64)</f>
        <v>0</v>
      </c>
      <c r="AO79" s="323">
        <f>IF(OR(Is_Loading,LEN($A79)=0),"",SWDATA!AH64)</f>
        <v>0</v>
      </c>
      <c r="AP79" s="320" t="str">
        <f t="shared" si="377"/>
        <v/>
      </c>
      <c r="AQ79" s="266">
        <f>IF(OR(Is_Loading,LEN($A79)=0),"",SWDATA!AJ64)</f>
        <v>0</v>
      </c>
      <c r="AR79" s="267">
        <f>IF(OR(Is_Loading,LEN($A79)=0),"",SWDATA!AK64)</f>
        <v>0</v>
      </c>
      <c r="AS79" s="267">
        <f>IF(OR(Is_Loading,LEN($A79)=0),"",SWDATA!AL64)</f>
        <v>0</v>
      </c>
      <c r="AT79" s="266" t="str">
        <f t="shared" si="378"/>
        <v/>
      </c>
      <c r="AU79" s="266">
        <f>IF(OR(Is_Loading,LEN($A79)=0),"",SWDATA!AN64)</f>
        <v>0</v>
      </c>
      <c r="AV79" s="267">
        <f>IF(OR(Is_Loading,LEN($A79)=0),"",SWDATA!AO64)</f>
        <v>0</v>
      </c>
      <c r="AW79" s="267">
        <f>IF(OR(Is_Loading,LEN($A79)=0),"",SWDATA!AP64)</f>
        <v>0</v>
      </c>
      <c r="AX79" s="266" t="str">
        <f t="shared" si="379"/>
        <v/>
      </c>
      <c r="AY79" s="266">
        <f>IF(OR(Is_Loading,LEN($A79)=0),"",SWDATA!AR64)</f>
        <v>0</v>
      </c>
      <c r="AZ79" s="267">
        <f>IF(OR(Is_Loading,LEN($A79)=0),"",SWDATA!AS64)</f>
        <v>0</v>
      </c>
      <c r="BA79" s="267">
        <f>IF(OR(Is_Loading,LEN($A79)=0),"",SWDATA!AT64)</f>
        <v>0</v>
      </c>
      <c r="BB79" s="266" t="str">
        <f t="shared" si="380"/>
        <v/>
      </c>
      <c r="BC79" s="266">
        <f>IF(OR(Is_Loading,LEN($A79)=0),"",SWDATA!AV64)</f>
        <v>0</v>
      </c>
      <c r="BD79" s="267">
        <f>IF(OR(Is_Loading,LEN($A79)=0),"",SWDATA!AW64)</f>
        <v>0</v>
      </c>
      <c r="BE79" s="323">
        <f>IF(OR(Is_Loading,LEN($A79)=0),"",SWDATA!AX64)</f>
        <v>0</v>
      </c>
      <c r="BF79" s="320" t="str">
        <f t="shared" si="381"/>
        <v/>
      </c>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351"/>
      <c r="CO79" s="351"/>
      <c r="CP79" s="351"/>
      <c r="CQ79" s="351"/>
      <c r="CR79" s="351"/>
      <c r="CS79" s="351"/>
      <c r="CT79" s="351"/>
      <c r="CU79" s="351"/>
      <c r="CV79" s="351"/>
      <c r="CW79" s="351"/>
      <c r="CX79" s="351"/>
      <c r="CY79" s="351"/>
      <c r="CZ79" s="351"/>
      <c r="DA79" s="351"/>
      <c r="DB79" s="351"/>
      <c r="DC79" s="351"/>
      <c r="DD79" s="351"/>
      <c r="DE79" s="351"/>
      <c r="DF79" s="351"/>
      <c r="DG79" s="351"/>
      <c r="DH79" s="351"/>
      <c r="DI79" s="351"/>
      <c r="DJ79" s="351"/>
      <c r="DK79" s="351"/>
      <c r="DL79" s="351"/>
      <c r="DM79" s="351"/>
      <c r="DN79" s="351"/>
      <c r="DS79" s="372"/>
      <c r="DT79" s="374"/>
      <c r="DU79" s="375"/>
      <c r="DV79" s="375"/>
      <c r="DW79" s="375"/>
      <c r="DX79" s="375">
        <v>1</v>
      </c>
      <c r="DY79" s="375">
        <f t="shared" si="421"/>
        <v>0</v>
      </c>
      <c r="DZ79" s="375">
        <f t="shared" si="422"/>
        <v>0</v>
      </c>
      <c r="EA79" s="375">
        <f t="shared" si="423"/>
        <v>1</v>
      </c>
      <c r="EB79" s="375">
        <f t="shared" si="424"/>
        <v>0</v>
      </c>
      <c r="EC79" s="375">
        <f t="shared" si="425"/>
        <v>0</v>
      </c>
      <c r="ED79" s="375">
        <f t="shared" si="426"/>
        <v>1</v>
      </c>
      <c r="EE79" s="375">
        <f t="shared" si="427"/>
        <v>0</v>
      </c>
      <c r="EF79" s="375">
        <f t="shared" si="428"/>
        <v>0</v>
      </c>
      <c r="EG79" s="375">
        <f t="shared" si="429"/>
        <v>1</v>
      </c>
      <c r="EH79" s="375">
        <f t="shared" si="430"/>
        <v>0</v>
      </c>
      <c r="EI79" s="375">
        <f t="shared" si="431"/>
        <v>0</v>
      </c>
      <c r="EJ79" s="375">
        <f t="shared" si="432"/>
        <v>1</v>
      </c>
      <c r="EK79" s="375">
        <f t="shared" si="433"/>
        <v>0</v>
      </c>
      <c r="EL79" s="375">
        <f t="shared" si="434"/>
        <v>0</v>
      </c>
      <c r="EM79" s="375">
        <f t="shared" si="435"/>
        <v>1</v>
      </c>
      <c r="EN79" s="375">
        <f t="shared" si="436"/>
        <v>0</v>
      </c>
      <c r="EO79" s="375">
        <f t="shared" si="437"/>
        <v>0</v>
      </c>
      <c r="EP79" s="375">
        <f t="shared" si="438"/>
        <v>1</v>
      </c>
      <c r="EQ79" s="375">
        <f t="shared" si="439"/>
        <v>0</v>
      </c>
      <c r="ER79" s="375">
        <f t="shared" si="440"/>
        <v>0</v>
      </c>
      <c r="ES79" s="375">
        <f t="shared" si="441"/>
        <v>1</v>
      </c>
      <c r="ET79" s="375">
        <f t="shared" si="442"/>
        <v>0</v>
      </c>
      <c r="EU79" s="375">
        <f t="shared" si="443"/>
        <v>0</v>
      </c>
      <c r="EV79" s="375">
        <f t="shared" si="444"/>
        <v>1</v>
      </c>
      <c r="EW79" s="375">
        <f t="shared" si="445"/>
        <v>0</v>
      </c>
      <c r="EX79" s="375">
        <f t="shared" si="446"/>
        <v>0</v>
      </c>
      <c r="EY79" s="375">
        <f t="shared" si="447"/>
        <v>1</v>
      </c>
      <c r="EZ79" s="375">
        <f t="shared" si="448"/>
        <v>0</v>
      </c>
      <c r="FA79" s="375">
        <f t="shared" si="449"/>
        <v>0</v>
      </c>
      <c r="FB79" s="375">
        <f t="shared" si="450"/>
        <v>1</v>
      </c>
      <c r="FC79" s="375">
        <f t="shared" si="451"/>
        <v>0</v>
      </c>
      <c r="FD79" s="375">
        <f t="shared" si="452"/>
        <v>0</v>
      </c>
      <c r="FE79" s="376"/>
      <c r="FF79" s="372"/>
      <c r="FG79" s="372"/>
      <c r="FH79" s="372"/>
      <c r="FI79" s="372"/>
      <c r="FJ79" s="372"/>
      <c r="FK79" s="372"/>
      <c r="FL79" s="372"/>
      <c r="FM79" s="372"/>
      <c r="FN79" s="372"/>
      <c r="FO79" s="372"/>
      <c r="FP79" s="372"/>
      <c r="FQ79" s="372"/>
      <c r="FR79" s="372"/>
      <c r="FS79" s="372"/>
      <c r="FT79" s="372"/>
      <c r="FU79" s="372"/>
      <c r="FV79" s="372"/>
      <c r="FW79" s="372"/>
      <c r="FX79" s="372"/>
      <c r="FY79" s="372"/>
      <c r="FZ79" s="372"/>
      <c r="GA79" s="372"/>
      <c r="GB79" s="372"/>
      <c r="GC79" s="372"/>
      <c r="GD79" s="372"/>
      <c r="GE79" s="372"/>
      <c r="GF79" s="372"/>
      <c r="GG79" s="372"/>
      <c r="GH79" s="372"/>
      <c r="GI79" s="372"/>
      <c r="GJ79" s="372"/>
      <c r="GK79" s="372"/>
      <c r="GL79" s="372"/>
      <c r="GM79" s="372"/>
      <c r="GN79" s="372"/>
      <c r="GO79" s="372"/>
      <c r="GP79" s="372"/>
      <c r="GQ79" s="372"/>
      <c r="GR79" s="372"/>
      <c r="GS79" s="372"/>
      <c r="GT79" s="372"/>
      <c r="GU79" s="372"/>
      <c r="GV79" s="372"/>
      <c r="GW79" s="372"/>
      <c r="GX79" s="372"/>
      <c r="GY79" s="372"/>
      <c r="GZ79" s="372"/>
      <c r="HA79" s="372"/>
      <c r="HB79" s="372"/>
      <c r="HC79" s="372"/>
    </row>
    <row r="80" spans="1:211" s="373" customFormat="1" ht="15" hidden="1" customHeight="1" outlineLevel="1" x14ac:dyDescent="0.2">
      <c r="A80" s="366">
        <f>SWDATA!O65</f>
        <v>0</v>
      </c>
      <c r="B80" s="366">
        <f>SWDATA!M65</f>
        <v>0</v>
      </c>
      <c r="C80" s="351">
        <f>IF(AND(SWDATA!M65=1,SWDATA!Q65="promotions"),SWDATA!P65,0)</f>
        <v>0</v>
      </c>
      <c r="D80" s="367">
        <f>ROW(SWDATA!M65)</f>
        <v>65</v>
      </c>
      <c r="E80" s="368">
        <f t="shared" si="456"/>
        <v>0</v>
      </c>
      <c r="F80" s="369">
        <f t="shared" si="369"/>
        <v>1</v>
      </c>
      <c r="G80" s="366" t="str">
        <f t="shared" si="370"/>
        <v/>
      </c>
      <c r="H80" s="370"/>
      <c r="J80" s="238">
        <f t="shared" si="371"/>
        <v>0</v>
      </c>
      <c r="K80" s="239" t="str">
        <f t="shared" si="372"/>
        <v/>
      </c>
      <c r="L80" s="342"/>
      <c r="M80" s="345"/>
      <c r="N80" s="340" t="str">
        <f>IF(LEN(SWDATA!F65)=0,"",N79)</f>
        <v/>
      </c>
      <c r="O80" s="296" t="str">
        <f>IF(LEN(SWDATA!G65)=0,"",O79)</f>
        <v/>
      </c>
      <c r="P80" s="297" t="str">
        <f>IF(LEN(SWDATA!C65)=0,"",SWDATA!C65)</f>
        <v/>
      </c>
      <c r="Q80" s="312" t="str">
        <f t="shared" si="373"/>
        <v/>
      </c>
      <c r="R80" s="223" t="s">
        <v>261</v>
      </c>
      <c r="S80" s="224"/>
      <c r="T80" s="224"/>
      <c r="U80" s="264" t="s">
        <v>600</v>
      </c>
      <c r="V80" s="205" t="s">
        <v>221</v>
      </c>
      <c r="W80" s="266">
        <f>IF(OR(Is_Loading,LEN($A80)=0),"",SWDATA!P65)</f>
        <v>0</v>
      </c>
      <c r="X80" s="267">
        <f>IF(OR(Is_Loading,LEN($A80)=0),"",SWDATA!Q65)</f>
        <v>0</v>
      </c>
      <c r="Y80" s="267">
        <f>IF(OR(Is_Loading,LEN($A80)=0),"",SWDATA!R65)</f>
        <v>0</v>
      </c>
      <c r="Z80" s="266" t="str">
        <f t="shared" si="453"/>
        <v/>
      </c>
      <c r="AA80" s="266">
        <f>IF(OR(Is_Loading,LEN($A80)=0),"",SWDATA!T65)</f>
        <v>0</v>
      </c>
      <c r="AB80" s="267">
        <f>IF(OR(Is_Loading,LEN($A80)=0),"",SWDATA!U65)</f>
        <v>0</v>
      </c>
      <c r="AC80" s="267">
        <f>IF(OR(Is_Loading,LEN($A80)=0),"",SWDATA!V65)</f>
        <v>0</v>
      </c>
      <c r="AD80" s="266" t="str">
        <f t="shared" si="374"/>
        <v/>
      </c>
      <c r="AE80" s="266">
        <f>IF(OR(Is_Loading,LEN($A80)=0),"",SWDATA!X65)</f>
        <v>0</v>
      </c>
      <c r="AF80" s="267">
        <f>IF(OR(Is_Loading,LEN($A80)=0),"",SWDATA!Y65)</f>
        <v>0</v>
      </c>
      <c r="AG80" s="267">
        <f>IF(OR(Is_Loading,LEN($A80)=0),"",SWDATA!Z65)</f>
        <v>0</v>
      </c>
      <c r="AH80" s="266" t="str">
        <f t="shared" si="375"/>
        <v/>
      </c>
      <c r="AI80" s="266">
        <f>IF(OR(Is_Loading,LEN($A80)=0),"",SWDATA!AB65)</f>
        <v>0</v>
      </c>
      <c r="AJ80" s="267">
        <f>IF(OR(Is_Loading,LEN($A80)=0),"",SWDATA!AC65)</f>
        <v>0</v>
      </c>
      <c r="AK80" s="267">
        <f>IF(OR(Is_Loading,LEN($A80)=0),"",SWDATA!AD65)</f>
        <v>0</v>
      </c>
      <c r="AL80" s="266" t="str">
        <f t="shared" si="376"/>
        <v/>
      </c>
      <c r="AM80" s="266">
        <f>IF(OR(Is_Loading,LEN($A80)=0),"",SWDATA!AF65)</f>
        <v>0</v>
      </c>
      <c r="AN80" s="267">
        <f>IF(OR(Is_Loading,LEN($A80)=0),"",SWDATA!AG65)</f>
        <v>0</v>
      </c>
      <c r="AO80" s="323">
        <f>IF(OR(Is_Loading,LEN($A80)=0),"",SWDATA!AH65)</f>
        <v>0</v>
      </c>
      <c r="AP80" s="320" t="str">
        <f t="shared" si="377"/>
        <v/>
      </c>
      <c r="AQ80" s="266">
        <f>IF(OR(Is_Loading,LEN($A80)=0),"",SWDATA!AJ65)</f>
        <v>0</v>
      </c>
      <c r="AR80" s="267">
        <f>IF(OR(Is_Loading,LEN($A80)=0),"",SWDATA!AK65)</f>
        <v>0</v>
      </c>
      <c r="AS80" s="267">
        <f>IF(OR(Is_Loading,LEN($A80)=0),"",SWDATA!AL65)</f>
        <v>0</v>
      </c>
      <c r="AT80" s="266" t="str">
        <f t="shared" si="378"/>
        <v/>
      </c>
      <c r="AU80" s="266">
        <f>IF(OR(Is_Loading,LEN($A80)=0),"",SWDATA!AN65)</f>
        <v>0</v>
      </c>
      <c r="AV80" s="267">
        <f>IF(OR(Is_Loading,LEN($A80)=0),"",SWDATA!AO65)</f>
        <v>0</v>
      </c>
      <c r="AW80" s="267">
        <f>IF(OR(Is_Loading,LEN($A80)=0),"",SWDATA!AP65)</f>
        <v>0</v>
      </c>
      <c r="AX80" s="266" t="str">
        <f t="shared" si="379"/>
        <v/>
      </c>
      <c r="AY80" s="266">
        <f>IF(OR(Is_Loading,LEN($A80)=0),"",SWDATA!AR65)</f>
        <v>0</v>
      </c>
      <c r="AZ80" s="267">
        <f>IF(OR(Is_Loading,LEN($A80)=0),"",SWDATA!AS65)</f>
        <v>0</v>
      </c>
      <c r="BA80" s="267">
        <f>IF(OR(Is_Loading,LEN($A80)=0),"",SWDATA!AT65)</f>
        <v>0</v>
      </c>
      <c r="BB80" s="266" t="str">
        <f t="shared" si="380"/>
        <v/>
      </c>
      <c r="BC80" s="266">
        <f>IF(OR(Is_Loading,LEN($A80)=0),"",SWDATA!AV65)</f>
        <v>0</v>
      </c>
      <c r="BD80" s="267">
        <f>IF(OR(Is_Loading,LEN($A80)=0),"",SWDATA!AW65)</f>
        <v>0</v>
      </c>
      <c r="BE80" s="323">
        <f>IF(OR(Is_Loading,LEN($A80)=0),"",SWDATA!AX65)</f>
        <v>0</v>
      </c>
      <c r="BF80" s="320" t="str">
        <f t="shared" si="381"/>
        <v/>
      </c>
      <c r="BG80" s="11"/>
      <c r="BH80" s="11"/>
      <c r="BI80" s="11"/>
      <c r="BJ80" s="11"/>
      <c r="BK80" s="11"/>
      <c r="BL80" s="11"/>
      <c r="BM80" s="11"/>
      <c r="BN80" s="11"/>
      <c r="BO80" s="11"/>
      <c r="BP80" s="11"/>
      <c r="BQ80" s="11"/>
      <c r="BR80" s="11"/>
      <c r="BS80" s="11"/>
      <c r="BT80" s="11"/>
      <c r="BU80" s="11"/>
      <c r="BV80" s="11"/>
      <c r="BW80" s="11"/>
      <c r="BX80" s="11"/>
      <c r="BY80" s="11"/>
      <c r="BZ80" s="11"/>
      <c r="CA80" s="11"/>
      <c r="CB80" s="11"/>
      <c r="CC80" s="11"/>
      <c r="CD80" s="11"/>
      <c r="CE80" s="11"/>
      <c r="CF80" s="11"/>
      <c r="CG80" s="11"/>
      <c r="CH80" s="11"/>
      <c r="CI80" s="11"/>
      <c r="CJ80" s="11"/>
      <c r="CK80" s="11"/>
      <c r="CL80" s="11"/>
      <c r="CM80" s="11"/>
      <c r="CN80" s="351"/>
      <c r="CO80" s="351"/>
      <c r="CP80" s="351"/>
      <c r="CQ80" s="351"/>
      <c r="CR80" s="351"/>
      <c r="CS80" s="351"/>
      <c r="CT80" s="351"/>
      <c r="CU80" s="351"/>
      <c r="CV80" s="351"/>
      <c r="CW80" s="351"/>
      <c r="CX80" s="351"/>
      <c r="CY80" s="351"/>
      <c r="CZ80" s="351"/>
      <c r="DA80" s="351"/>
      <c r="DB80" s="351"/>
      <c r="DC80" s="351"/>
      <c r="DD80" s="351"/>
      <c r="DE80" s="351"/>
      <c r="DF80" s="351"/>
      <c r="DG80" s="351"/>
      <c r="DH80" s="351"/>
      <c r="DI80" s="351"/>
      <c r="DJ80" s="351"/>
      <c r="DK80" s="351"/>
      <c r="DL80" s="351"/>
      <c r="DM80" s="351"/>
      <c r="DN80" s="351"/>
      <c r="DS80" s="372"/>
      <c r="DT80" s="374"/>
      <c r="DU80" s="375"/>
      <c r="DV80" s="375"/>
      <c r="DW80" s="375"/>
      <c r="DX80" s="375">
        <v>1</v>
      </c>
      <c r="DY80" s="375">
        <f t="shared" si="421"/>
        <v>0</v>
      </c>
      <c r="DZ80" s="375">
        <f t="shared" si="422"/>
        <v>0</v>
      </c>
      <c r="EA80" s="375">
        <f t="shared" si="423"/>
        <v>1</v>
      </c>
      <c r="EB80" s="375">
        <f t="shared" si="424"/>
        <v>0</v>
      </c>
      <c r="EC80" s="375">
        <f t="shared" si="425"/>
        <v>0</v>
      </c>
      <c r="ED80" s="375">
        <f t="shared" si="426"/>
        <v>1</v>
      </c>
      <c r="EE80" s="375">
        <f t="shared" si="427"/>
        <v>0</v>
      </c>
      <c r="EF80" s="375">
        <f t="shared" si="428"/>
        <v>0</v>
      </c>
      <c r="EG80" s="375">
        <f t="shared" si="429"/>
        <v>1</v>
      </c>
      <c r="EH80" s="375">
        <f t="shared" si="430"/>
        <v>0</v>
      </c>
      <c r="EI80" s="375">
        <f t="shared" si="431"/>
        <v>0</v>
      </c>
      <c r="EJ80" s="375">
        <f t="shared" si="432"/>
        <v>1</v>
      </c>
      <c r="EK80" s="375">
        <f t="shared" si="433"/>
        <v>0</v>
      </c>
      <c r="EL80" s="375">
        <f t="shared" si="434"/>
        <v>0</v>
      </c>
      <c r="EM80" s="375">
        <f t="shared" si="435"/>
        <v>1</v>
      </c>
      <c r="EN80" s="375">
        <f t="shared" si="436"/>
        <v>0</v>
      </c>
      <c r="EO80" s="375">
        <f t="shared" si="437"/>
        <v>0</v>
      </c>
      <c r="EP80" s="375">
        <f t="shared" si="438"/>
        <v>1</v>
      </c>
      <c r="EQ80" s="375">
        <f t="shared" si="439"/>
        <v>0</v>
      </c>
      <c r="ER80" s="375">
        <f t="shared" si="440"/>
        <v>0</v>
      </c>
      <c r="ES80" s="375">
        <f t="shared" si="441"/>
        <v>1</v>
      </c>
      <c r="ET80" s="375">
        <f t="shared" si="442"/>
        <v>0</v>
      </c>
      <c r="EU80" s="375">
        <f t="shared" si="443"/>
        <v>0</v>
      </c>
      <c r="EV80" s="375">
        <f t="shared" si="444"/>
        <v>1</v>
      </c>
      <c r="EW80" s="375">
        <f t="shared" si="445"/>
        <v>0</v>
      </c>
      <c r="EX80" s="375">
        <f t="shared" si="446"/>
        <v>0</v>
      </c>
      <c r="EY80" s="375">
        <f t="shared" si="447"/>
        <v>1</v>
      </c>
      <c r="EZ80" s="375">
        <f t="shared" si="448"/>
        <v>0</v>
      </c>
      <c r="FA80" s="375">
        <f t="shared" si="449"/>
        <v>0</v>
      </c>
      <c r="FB80" s="375">
        <f t="shared" si="450"/>
        <v>1</v>
      </c>
      <c r="FC80" s="375">
        <f t="shared" si="451"/>
        <v>0</v>
      </c>
      <c r="FD80" s="375">
        <f t="shared" si="452"/>
        <v>0</v>
      </c>
      <c r="FE80" s="376"/>
      <c r="FF80" s="372"/>
      <c r="FG80" s="372"/>
      <c r="FH80" s="372"/>
      <c r="FI80" s="372"/>
      <c r="FJ80" s="372"/>
      <c r="FK80" s="372"/>
      <c r="FL80" s="372"/>
      <c r="FM80" s="372"/>
      <c r="FN80" s="372"/>
      <c r="FO80" s="372"/>
      <c r="FP80" s="372"/>
      <c r="FQ80" s="372"/>
      <c r="FR80" s="372"/>
      <c r="FS80" s="372"/>
      <c r="FT80" s="372"/>
      <c r="FU80" s="372"/>
      <c r="FV80" s="372"/>
      <c r="FW80" s="372"/>
      <c r="FX80" s="372"/>
      <c r="FY80" s="372"/>
      <c r="FZ80" s="372"/>
      <c r="GA80" s="372"/>
      <c r="GB80" s="372"/>
      <c r="GC80" s="372"/>
      <c r="GD80" s="372"/>
      <c r="GE80" s="372"/>
      <c r="GF80" s="372"/>
      <c r="GG80" s="372"/>
      <c r="GH80" s="372"/>
      <c r="GI80" s="372"/>
      <c r="GJ80" s="372"/>
      <c r="GK80" s="372"/>
      <c r="GL80" s="372"/>
      <c r="GM80" s="372"/>
      <c r="GN80" s="372"/>
      <c r="GO80" s="372"/>
      <c r="GP80" s="372"/>
      <c r="GQ80" s="372"/>
      <c r="GR80" s="372"/>
      <c r="GS80" s="372"/>
      <c r="GT80" s="372"/>
      <c r="GU80" s="372"/>
      <c r="GV80" s="372"/>
      <c r="GW80" s="372"/>
      <c r="GX80" s="372"/>
      <c r="GY80" s="372"/>
      <c r="GZ80" s="372"/>
      <c r="HA80" s="372"/>
      <c r="HB80" s="372"/>
      <c r="HC80" s="372"/>
    </row>
    <row r="81" spans="1:211" s="373" customFormat="1" ht="15" hidden="1" customHeight="1" outlineLevel="1" x14ac:dyDescent="0.2">
      <c r="A81" s="366">
        <f>SWDATA!O66</f>
        <v>0</v>
      </c>
      <c r="B81" s="366">
        <f>SWDATA!M66</f>
        <v>0</v>
      </c>
      <c r="C81" s="351">
        <f>IF(AND(SWDATA!M66=1,SWDATA!Q66="promotions"),SWDATA!P66,0)</f>
        <v>0</v>
      </c>
      <c r="D81" s="367">
        <f>ROW(SWDATA!M66)</f>
        <v>66</v>
      </c>
      <c r="E81" s="368">
        <f t="shared" si="456"/>
        <v>0</v>
      </c>
      <c r="F81" s="369">
        <f t="shared" si="369"/>
        <v>1</v>
      </c>
      <c r="G81" s="366" t="str">
        <f t="shared" si="370"/>
        <v/>
      </c>
      <c r="H81" s="370"/>
      <c r="J81" s="238">
        <f t="shared" si="371"/>
        <v>0</v>
      </c>
      <c r="K81" s="239" t="str">
        <f t="shared" si="372"/>
        <v/>
      </c>
      <c r="L81" s="342"/>
      <c r="M81" s="345"/>
      <c r="N81" s="340" t="str">
        <f>IF(LEN(SWDATA!F66)=0,"",N80)</f>
        <v/>
      </c>
      <c r="O81" s="296" t="str">
        <f>IF(LEN(SWDATA!G66)=0,"",O80)</f>
        <v/>
      </c>
      <c r="P81" s="297" t="str">
        <f>IF(LEN(SWDATA!C66)=0,"",SWDATA!C66)</f>
        <v/>
      </c>
      <c r="Q81" s="312" t="str">
        <f t="shared" si="373"/>
        <v/>
      </c>
      <c r="R81" s="223" t="s">
        <v>261</v>
      </c>
      <c r="S81" s="224"/>
      <c r="T81" s="224"/>
      <c r="U81" s="264" t="s">
        <v>602</v>
      </c>
      <c r="V81" s="205" t="s">
        <v>221</v>
      </c>
      <c r="W81" s="266">
        <f>IF(OR(Is_Loading,LEN($A81)=0),"",SWDATA!P66)</f>
        <v>0</v>
      </c>
      <c r="X81" s="267">
        <f>IF(OR(Is_Loading,LEN($A81)=0),"",SWDATA!Q66)</f>
        <v>0</v>
      </c>
      <c r="Y81" s="267">
        <f>IF(OR(Is_Loading,LEN($A81)=0),"",SWDATA!R66)</f>
        <v>0</v>
      </c>
      <c r="Z81" s="266" t="str">
        <f t="shared" si="453"/>
        <v/>
      </c>
      <c r="AA81" s="266">
        <f>IF(OR(Is_Loading,LEN($A81)=0),"",SWDATA!T66)</f>
        <v>0</v>
      </c>
      <c r="AB81" s="267">
        <f>IF(OR(Is_Loading,LEN($A81)=0),"",SWDATA!U66)</f>
        <v>0</v>
      </c>
      <c r="AC81" s="267">
        <f>IF(OR(Is_Loading,LEN($A81)=0),"",SWDATA!V66)</f>
        <v>0</v>
      </c>
      <c r="AD81" s="266" t="str">
        <f t="shared" si="374"/>
        <v/>
      </c>
      <c r="AE81" s="266">
        <f>IF(OR(Is_Loading,LEN($A81)=0),"",SWDATA!X66)</f>
        <v>0</v>
      </c>
      <c r="AF81" s="267">
        <f>IF(OR(Is_Loading,LEN($A81)=0),"",SWDATA!Y66)</f>
        <v>0</v>
      </c>
      <c r="AG81" s="267">
        <f>IF(OR(Is_Loading,LEN($A81)=0),"",SWDATA!Z66)</f>
        <v>0</v>
      </c>
      <c r="AH81" s="266" t="str">
        <f t="shared" si="375"/>
        <v/>
      </c>
      <c r="AI81" s="266">
        <f>IF(OR(Is_Loading,LEN($A81)=0),"",SWDATA!AB66)</f>
        <v>0</v>
      </c>
      <c r="AJ81" s="267">
        <f>IF(OR(Is_Loading,LEN($A81)=0),"",SWDATA!AC66)</f>
        <v>0</v>
      </c>
      <c r="AK81" s="267">
        <f>IF(OR(Is_Loading,LEN($A81)=0),"",SWDATA!AD66)</f>
        <v>0</v>
      </c>
      <c r="AL81" s="266" t="str">
        <f t="shared" si="376"/>
        <v/>
      </c>
      <c r="AM81" s="266">
        <f>IF(OR(Is_Loading,LEN($A81)=0),"",SWDATA!AF66)</f>
        <v>0</v>
      </c>
      <c r="AN81" s="267">
        <f>IF(OR(Is_Loading,LEN($A81)=0),"",SWDATA!AG66)</f>
        <v>0</v>
      </c>
      <c r="AO81" s="323">
        <f>IF(OR(Is_Loading,LEN($A81)=0),"",SWDATA!AH66)</f>
        <v>0</v>
      </c>
      <c r="AP81" s="320" t="str">
        <f t="shared" si="377"/>
        <v/>
      </c>
      <c r="AQ81" s="266">
        <f>IF(OR(Is_Loading,LEN($A81)=0),"",SWDATA!AJ66)</f>
        <v>0</v>
      </c>
      <c r="AR81" s="267">
        <f>IF(OR(Is_Loading,LEN($A81)=0),"",SWDATA!AK66)</f>
        <v>0</v>
      </c>
      <c r="AS81" s="267">
        <f>IF(OR(Is_Loading,LEN($A81)=0),"",SWDATA!AL66)</f>
        <v>0</v>
      </c>
      <c r="AT81" s="266" t="str">
        <f t="shared" si="378"/>
        <v/>
      </c>
      <c r="AU81" s="266">
        <f>IF(OR(Is_Loading,LEN($A81)=0),"",SWDATA!AN66)</f>
        <v>0</v>
      </c>
      <c r="AV81" s="267">
        <f>IF(OR(Is_Loading,LEN($A81)=0),"",SWDATA!AO66)</f>
        <v>0</v>
      </c>
      <c r="AW81" s="267">
        <f>IF(OR(Is_Loading,LEN($A81)=0),"",SWDATA!AP66)</f>
        <v>0</v>
      </c>
      <c r="AX81" s="266" t="str">
        <f t="shared" si="379"/>
        <v/>
      </c>
      <c r="AY81" s="266">
        <f>IF(OR(Is_Loading,LEN($A81)=0),"",SWDATA!AR66)</f>
        <v>0</v>
      </c>
      <c r="AZ81" s="267">
        <f>IF(OR(Is_Loading,LEN($A81)=0),"",SWDATA!AS66)</f>
        <v>0</v>
      </c>
      <c r="BA81" s="267">
        <f>IF(OR(Is_Loading,LEN($A81)=0),"",SWDATA!AT66)</f>
        <v>0</v>
      </c>
      <c r="BB81" s="266" t="str">
        <f t="shared" si="380"/>
        <v/>
      </c>
      <c r="BC81" s="266">
        <f>IF(OR(Is_Loading,LEN($A81)=0),"",SWDATA!AV66)</f>
        <v>0</v>
      </c>
      <c r="BD81" s="267">
        <f>IF(OR(Is_Loading,LEN($A81)=0),"",SWDATA!AW66)</f>
        <v>0</v>
      </c>
      <c r="BE81" s="323">
        <f>IF(OR(Is_Loading,LEN($A81)=0),"",SWDATA!AX66)</f>
        <v>0</v>
      </c>
      <c r="BF81" s="320" t="str">
        <f t="shared" si="381"/>
        <v/>
      </c>
      <c r="BG81" s="11"/>
      <c r="BH81" s="11"/>
      <c r="BI81" s="11"/>
      <c r="BJ81" s="11"/>
      <c r="BK81" s="11"/>
      <c r="BL81" s="11"/>
      <c r="BM81" s="11"/>
      <c r="BN81" s="11"/>
      <c r="BO81" s="11"/>
      <c r="BP81" s="11"/>
      <c r="BQ81" s="11"/>
      <c r="BR81" s="11"/>
      <c r="BS81" s="11"/>
      <c r="BT81" s="11"/>
      <c r="BU81" s="11"/>
      <c r="BV81" s="11"/>
      <c r="BW81" s="11"/>
      <c r="BX81" s="11"/>
      <c r="BY81" s="11"/>
      <c r="BZ81" s="11"/>
      <c r="CA81" s="11"/>
      <c r="CB81" s="11"/>
      <c r="CC81" s="11"/>
      <c r="CD81" s="11"/>
      <c r="CE81" s="11"/>
      <c r="CF81" s="11"/>
      <c r="CG81" s="11"/>
      <c r="CH81" s="11"/>
      <c r="CI81" s="11"/>
      <c r="CJ81" s="11"/>
      <c r="CK81" s="11"/>
      <c r="CL81" s="11"/>
      <c r="CM81" s="11"/>
      <c r="CN81" s="351"/>
      <c r="CO81" s="351"/>
      <c r="CP81" s="351"/>
      <c r="CQ81" s="351"/>
      <c r="CR81" s="351"/>
      <c r="CS81" s="351"/>
      <c r="CT81" s="351"/>
      <c r="CU81" s="351"/>
      <c r="CV81" s="351"/>
      <c r="CW81" s="351"/>
      <c r="CX81" s="351"/>
      <c r="CY81" s="351"/>
      <c r="CZ81" s="351"/>
      <c r="DA81" s="351"/>
      <c r="DB81" s="351"/>
      <c r="DC81" s="351"/>
      <c r="DD81" s="351"/>
      <c r="DE81" s="351"/>
      <c r="DF81" s="351"/>
      <c r="DG81" s="351"/>
      <c r="DH81" s="351"/>
      <c r="DI81" s="351"/>
      <c r="DJ81" s="351"/>
      <c r="DK81" s="351"/>
      <c r="DL81" s="351"/>
      <c r="DM81" s="351"/>
      <c r="DN81" s="351"/>
      <c r="DS81" s="372"/>
      <c r="DT81" s="374"/>
      <c r="DU81" s="375"/>
      <c r="DV81" s="375"/>
      <c r="DW81" s="375"/>
      <c r="DX81" s="375">
        <v>1</v>
      </c>
      <c r="DY81" s="375">
        <f t="shared" si="421"/>
        <v>0</v>
      </c>
      <c r="DZ81" s="375">
        <f t="shared" si="422"/>
        <v>0</v>
      </c>
      <c r="EA81" s="375">
        <f t="shared" si="423"/>
        <v>1</v>
      </c>
      <c r="EB81" s="375">
        <f t="shared" si="424"/>
        <v>0</v>
      </c>
      <c r="EC81" s="375">
        <f t="shared" si="425"/>
        <v>0</v>
      </c>
      <c r="ED81" s="375">
        <f t="shared" si="426"/>
        <v>1</v>
      </c>
      <c r="EE81" s="375">
        <f t="shared" si="427"/>
        <v>0</v>
      </c>
      <c r="EF81" s="375">
        <f t="shared" si="428"/>
        <v>0</v>
      </c>
      <c r="EG81" s="375">
        <f t="shared" si="429"/>
        <v>1</v>
      </c>
      <c r="EH81" s="375">
        <f t="shared" si="430"/>
        <v>0</v>
      </c>
      <c r="EI81" s="375">
        <f t="shared" si="431"/>
        <v>0</v>
      </c>
      <c r="EJ81" s="375">
        <f t="shared" si="432"/>
        <v>1</v>
      </c>
      <c r="EK81" s="375">
        <f t="shared" si="433"/>
        <v>0</v>
      </c>
      <c r="EL81" s="375">
        <f t="shared" si="434"/>
        <v>0</v>
      </c>
      <c r="EM81" s="375">
        <f t="shared" si="435"/>
        <v>1</v>
      </c>
      <c r="EN81" s="375">
        <f t="shared" si="436"/>
        <v>0</v>
      </c>
      <c r="EO81" s="375">
        <f t="shared" si="437"/>
        <v>0</v>
      </c>
      <c r="EP81" s="375">
        <f t="shared" si="438"/>
        <v>1</v>
      </c>
      <c r="EQ81" s="375">
        <f t="shared" si="439"/>
        <v>0</v>
      </c>
      <c r="ER81" s="375">
        <f t="shared" si="440"/>
        <v>0</v>
      </c>
      <c r="ES81" s="375">
        <f t="shared" si="441"/>
        <v>1</v>
      </c>
      <c r="ET81" s="375">
        <f t="shared" si="442"/>
        <v>0</v>
      </c>
      <c r="EU81" s="375">
        <f t="shared" si="443"/>
        <v>0</v>
      </c>
      <c r="EV81" s="375">
        <f t="shared" si="444"/>
        <v>1</v>
      </c>
      <c r="EW81" s="375">
        <f t="shared" si="445"/>
        <v>0</v>
      </c>
      <c r="EX81" s="375">
        <f t="shared" si="446"/>
        <v>0</v>
      </c>
      <c r="EY81" s="375">
        <f t="shared" si="447"/>
        <v>1</v>
      </c>
      <c r="EZ81" s="375">
        <f t="shared" si="448"/>
        <v>0</v>
      </c>
      <c r="FA81" s="375">
        <f t="shared" si="449"/>
        <v>0</v>
      </c>
      <c r="FB81" s="375">
        <f t="shared" si="450"/>
        <v>1</v>
      </c>
      <c r="FC81" s="375">
        <f t="shared" si="451"/>
        <v>0</v>
      </c>
      <c r="FD81" s="375">
        <f t="shared" si="452"/>
        <v>0</v>
      </c>
      <c r="FE81" s="376"/>
      <c r="FF81" s="372"/>
      <c r="FG81" s="372"/>
      <c r="FH81" s="372"/>
      <c r="FI81" s="372"/>
      <c r="FJ81" s="372"/>
      <c r="FK81" s="372"/>
      <c r="FL81" s="372"/>
      <c r="FM81" s="372"/>
      <c r="FN81" s="372"/>
      <c r="FO81" s="372"/>
      <c r="FP81" s="372"/>
      <c r="FQ81" s="372"/>
      <c r="FR81" s="372"/>
      <c r="FS81" s="372"/>
      <c r="FT81" s="372"/>
      <c r="FU81" s="372"/>
      <c r="FV81" s="372"/>
      <c r="FW81" s="372"/>
      <c r="FX81" s="372"/>
      <c r="FY81" s="372"/>
      <c r="FZ81" s="372"/>
      <c r="GA81" s="372"/>
      <c r="GB81" s="372"/>
      <c r="GC81" s="372"/>
      <c r="GD81" s="372"/>
      <c r="GE81" s="372"/>
      <c r="GF81" s="372"/>
      <c r="GG81" s="372"/>
      <c r="GH81" s="372"/>
      <c r="GI81" s="372"/>
      <c r="GJ81" s="372"/>
      <c r="GK81" s="372"/>
      <c r="GL81" s="372"/>
      <c r="GM81" s="372"/>
      <c r="GN81" s="372"/>
      <c r="GO81" s="372"/>
      <c r="GP81" s="372"/>
      <c r="GQ81" s="372"/>
      <c r="GR81" s="372"/>
      <c r="GS81" s="372"/>
      <c r="GT81" s="372"/>
      <c r="GU81" s="372"/>
      <c r="GV81" s="372"/>
      <c r="GW81" s="372"/>
      <c r="GX81" s="372"/>
      <c r="GY81" s="372"/>
      <c r="GZ81" s="372"/>
      <c r="HA81" s="372"/>
      <c r="HB81" s="372"/>
      <c r="HC81" s="372"/>
    </row>
    <row r="82" spans="1:211" s="373" customFormat="1" ht="15" hidden="1" customHeight="1" outlineLevel="1" x14ac:dyDescent="0.2">
      <c r="A82" s="366">
        <f>SWDATA!O67</f>
        <v>0</v>
      </c>
      <c r="B82" s="366">
        <f>SWDATA!M67</f>
        <v>0</v>
      </c>
      <c r="C82" s="351">
        <f>IF(AND(SWDATA!M67=1,SWDATA!Q67="promotions"),SWDATA!P67,0)</f>
        <v>0</v>
      </c>
      <c r="D82" s="367">
        <f>ROW(SWDATA!M67)</f>
        <v>67</v>
      </c>
      <c r="E82" s="368">
        <f t="shared" si="456"/>
        <v>0</v>
      </c>
      <c r="F82" s="369">
        <f t="shared" si="369"/>
        <v>1</v>
      </c>
      <c r="G82" s="366" t="str">
        <f t="shared" si="370"/>
        <v/>
      </c>
      <c r="H82" s="370"/>
      <c r="J82" s="238">
        <f t="shared" si="371"/>
        <v>0</v>
      </c>
      <c r="K82" s="239" t="str">
        <f t="shared" si="372"/>
        <v/>
      </c>
      <c r="L82" s="342"/>
      <c r="M82" s="345"/>
      <c r="N82" s="340" t="str">
        <f>IF(LEN(SWDATA!F67)=0,"",N81)</f>
        <v/>
      </c>
      <c r="O82" s="296" t="str">
        <f>IF(LEN(SWDATA!G67)=0,"",O81)</f>
        <v/>
      </c>
      <c r="P82" s="297" t="str">
        <f>IF(LEN(SWDATA!C67)=0,"",SWDATA!C67)</f>
        <v/>
      </c>
      <c r="Q82" s="312" t="str">
        <f t="shared" si="373"/>
        <v/>
      </c>
      <c r="R82" s="223" t="s">
        <v>261</v>
      </c>
      <c r="S82" s="224"/>
      <c r="T82" s="224"/>
      <c r="U82" s="264" t="s">
        <v>629</v>
      </c>
      <c r="V82" s="205" t="s">
        <v>221</v>
      </c>
      <c r="W82" s="266">
        <f>IF(OR(Is_Loading,LEN($A82)=0),"",SWDATA!P67)</f>
        <v>0</v>
      </c>
      <c r="X82" s="267">
        <f>IF(OR(Is_Loading,LEN($A82)=0),"",SWDATA!Q67)</f>
        <v>0</v>
      </c>
      <c r="Y82" s="267">
        <f>IF(OR(Is_Loading,LEN($A82)=0),"",SWDATA!R67)</f>
        <v>0</v>
      </c>
      <c r="Z82" s="266" t="str">
        <f t="shared" si="453"/>
        <v/>
      </c>
      <c r="AA82" s="266">
        <f>IF(OR(Is_Loading,LEN($A82)=0),"",SWDATA!T67)</f>
        <v>0</v>
      </c>
      <c r="AB82" s="267">
        <f>IF(OR(Is_Loading,LEN($A82)=0),"",SWDATA!U67)</f>
        <v>0</v>
      </c>
      <c r="AC82" s="267">
        <f>IF(OR(Is_Loading,LEN($A82)=0),"",SWDATA!V67)</f>
        <v>0</v>
      </c>
      <c r="AD82" s="266" t="str">
        <f t="shared" si="374"/>
        <v/>
      </c>
      <c r="AE82" s="266">
        <f>IF(OR(Is_Loading,LEN($A82)=0),"",SWDATA!X67)</f>
        <v>0</v>
      </c>
      <c r="AF82" s="267">
        <f>IF(OR(Is_Loading,LEN($A82)=0),"",SWDATA!Y67)</f>
        <v>0</v>
      </c>
      <c r="AG82" s="267">
        <f>IF(OR(Is_Loading,LEN($A82)=0),"",SWDATA!Z67)</f>
        <v>0</v>
      </c>
      <c r="AH82" s="266" t="str">
        <f t="shared" si="375"/>
        <v/>
      </c>
      <c r="AI82" s="266">
        <f>IF(OR(Is_Loading,LEN($A82)=0),"",SWDATA!AB67)</f>
        <v>0</v>
      </c>
      <c r="AJ82" s="267">
        <f>IF(OR(Is_Loading,LEN($A82)=0),"",SWDATA!AC67)</f>
        <v>0</v>
      </c>
      <c r="AK82" s="267">
        <f>IF(OR(Is_Loading,LEN($A82)=0),"",SWDATA!AD67)</f>
        <v>0</v>
      </c>
      <c r="AL82" s="266" t="str">
        <f t="shared" si="376"/>
        <v/>
      </c>
      <c r="AM82" s="266">
        <f>IF(OR(Is_Loading,LEN($A82)=0),"",SWDATA!AF67)</f>
        <v>0</v>
      </c>
      <c r="AN82" s="267">
        <f>IF(OR(Is_Loading,LEN($A82)=0),"",SWDATA!AG67)</f>
        <v>0</v>
      </c>
      <c r="AO82" s="323">
        <f>IF(OR(Is_Loading,LEN($A82)=0),"",SWDATA!AH67)</f>
        <v>0</v>
      </c>
      <c r="AP82" s="320" t="str">
        <f t="shared" si="377"/>
        <v/>
      </c>
      <c r="AQ82" s="266">
        <f>IF(OR(Is_Loading,LEN($A82)=0),"",SWDATA!AJ67)</f>
        <v>0</v>
      </c>
      <c r="AR82" s="267">
        <f>IF(OR(Is_Loading,LEN($A82)=0),"",SWDATA!AK67)</f>
        <v>0</v>
      </c>
      <c r="AS82" s="267">
        <f>IF(OR(Is_Loading,LEN($A82)=0),"",SWDATA!AL67)</f>
        <v>0</v>
      </c>
      <c r="AT82" s="266" t="str">
        <f t="shared" si="378"/>
        <v/>
      </c>
      <c r="AU82" s="266">
        <f>IF(OR(Is_Loading,LEN($A82)=0),"",SWDATA!AN67)</f>
        <v>0</v>
      </c>
      <c r="AV82" s="267">
        <f>IF(OR(Is_Loading,LEN($A82)=0),"",SWDATA!AO67)</f>
        <v>0</v>
      </c>
      <c r="AW82" s="267">
        <f>IF(OR(Is_Loading,LEN($A82)=0),"",SWDATA!AP67)</f>
        <v>0</v>
      </c>
      <c r="AX82" s="266" t="str">
        <f t="shared" si="379"/>
        <v/>
      </c>
      <c r="AY82" s="266">
        <f>IF(OR(Is_Loading,LEN($A82)=0),"",SWDATA!AR67)</f>
        <v>0</v>
      </c>
      <c r="AZ82" s="267">
        <f>IF(OR(Is_Loading,LEN($A82)=0),"",SWDATA!AS67)</f>
        <v>0</v>
      </c>
      <c r="BA82" s="267">
        <f>IF(OR(Is_Loading,LEN($A82)=0),"",SWDATA!AT67)</f>
        <v>0</v>
      </c>
      <c r="BB82" s="266" t="str">
        <f t="shared" si="380"/>
        <v/>
      </c>
      <c r="BC82" s="266">
        <f>IF(OR(Is_Loading,LEN($A82)=0),"",SWDATA!AV67)</f>
        <v>0</v>
      </c>
      <c r="BD82" s="267">
        <f>IF(OR(Is_Loading,LEN($A82)=0),"",SWDATA!AW67)</f>
        <v>0</v>
      </c>
      <c r="BE82" s="323">
        <f>IF(OR(Is_Loading,LEN($A82)=0),"",SWDATA!AX67)</f>
        <v>0</v>
      </c>
      <c r="BF82" s="320" t="str">
        <f t="shared" si="381"/>
        <v/>
      </c>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351"/>
      <c r="CO82" s="351"/>
      <c r="CP82" s="351"/>
      <c r="CQ82" s="351"/>
      <c r="CR82" s="351"/>
      <c r="CS82" s="351"/>
      <c r="CT82" s="351"/>
      <c r="CU82" s="351"/>
      <c r="CV82" s="351"/>
      <c r="CW82" s="351"/>
      <c r="CX82" s="351"/>
      <c r="CY82" s="351"/>
      <c r="CZ82" s="351"/>
      <c r="DA82" s="351"/>
      <c r="DB82" s="351"/>
      <c r="DC82" s="351"/>
      <c r="DD82" s="351"/>
      <c r="DE82" s="351"/>
      <c r="DF82" s="351"/>
      <c r="DG82" s="351"/>
      <c r="DH82" s="351"/>
      <c r="DI82" s="351"/>
      <c r="DJ82" s="351"/>
      <c r="DK82" s="351"/>
      <c r="DL82" s="351"/>
      <c r="DM82" s="351"/>
      <c r="DN82" s="351"/>
      <c r="DS82" s="372"/>
      <c r="DT82" s="374"/>
      <c r="DU82" s="375"/>
      <c r="DV82" s="375"/>
      <c r="DW82" s="375"/>
      <c r="DX82" s="375">
        <v>1</v>
      </c>
      <c r="DY82" s="375">
        <f t="shared" si="421"/>
        <v>0</v>
      </c>
      <c r="DZ82" s="375">
        <f t="shared" si="422"/>
        <v>0</v>
      </c>
      <c r="EA82" s="375">
        <f t="shared" si="423"/>
        <v>1</v>
      </c>
      <c r="EB82" s="375">
        <f t="shared" si="424"/>
        <v>0</v>
      </c>
      <c r="EC82" s="375">
        <f t="shared" si="425"/>
        <v>0</v>
      </c>
      <c r="ED82" s="375">
        <f t="shared" si="426"/>
        <v>1</v>
      </c>
      <c r="EE82" s="375">
        <f t="shared" si="427"/>
        <v>0</v>
      </c>
      <c r="EF82" s="375">
        <f t="shared" si="428"/>
        <v>0</v>
      </c>
      <c r="EG82" s="375">
        <f t="shared" si="429"/>
        <v>1</v>
      </c>
      <c r="EH82" s="375">
        <f t="shared" si="430"/>
        <v>0</v>
      </c>
      <c r="EI82" s="375">
        <f t="shared" si="431"/>
        <v>0</v>
      </c>
      <c r="EJ82" s="375">
        <f t="shared" si="432"/>
        <v>1</v>
      </c>
      <c r="EK82" s="375">
        <f t="shared" si="433"/>
        <v>0</v>
      </c>
      <c r="EL82" s="375">
        <f t="shared" si="434"/>
        <v>0</v>
      </c>
      <c r="EM82" s="375">
        <f t="shared" si="435"/>
        <v>1</v>
      </c>
      <c r="EN82" s="375">
        <f t="shared" si="436"/>
        <v>0</v>
      </c>
      <c r="EO82" s="375">
        <f t="shared" si="437"/>
        <v>0</v>
      </c>
      <c r="EP82" s="375">
        <f t="shared" si="438"/>
        <v>1</v>
      </c>
      <c r="EQ82" s="375">
        <f t="shared" si="439"/>
        <v>0</v>
      </c>
      <c r="ER82" s="375">
        <f t="shared" si="440"/>
        <v>0</v>
      </c>
      <c r="ES82" s="375">
        <f t="shared" si="441"/>
        <v>1</v>
      </c>
      <c r="ET82" s="375">
        <f t="shared" si="442"/>
        <v>0</v>
      </c>
      <c r="EU82" s="375">
        <f t="shared" si="443"/>
        <v>0</v>
      </c>
      <c r="EV82" s="375">
        <f t="shared" si="444"/>
        <v>1</v>
      </c>
      <c r="EW82" s="375">
        <f t="shared" si="445"/>
        <v>0</v>
      </c>
      <c r="EX82" s="375">
        <f t="shared" si="446"/>
        <v>0</v>
      </c>
      <c r="EY82" s="375">
        <f t="shared" si="447"/>
        <v>1</v>
      </c>
      <c r="EZ82" s="375">
        <f t="shared" si="448"/>
        <v>0</v>
      </c>
      <c r="FA82" s="375">
        <f t="shared" si="449"/>
        <v>0</v>
      </c>
      <c r="FB82" s="375">
        <f t="shared" si="450"/>
        <v>1</v>
      </c>
      <c r="FC82" s="375">
        <f t="shared" si="451"/>
        <v>0</v>
      </c>
      <c r="FD82" s="375">
        <f t="shared" si="452"/>
        <v>0</v>
      </c>
      <c r="FE82" s="376"/>
      <c r="FF82" s="372"/>
      <c r="FG82" s="372"/>
      <c r="FH82" s="372"/>
      <c r="FI82" s="372"/>
      <c r="FJ82" s="372"/>
      <c r="FK82" s="372"/>
      <c r="FL82" s="372"/>
      <c r="FM82" s="372"/>
      <c r="FN82" s="372"/>
      <c r="FO82" s="372"/>
      <c r="FP82" s="372"/>
      <c r="FQ82" s="372"/>
      <c r="FR82" s="372"/>
      <c r="FS82" s="372"/>
      <c r="FT82" s="372"/>
      <c r="FU82" s="372"/>
      <c r="FV82" s="372"/>
      <c r="FW82" s="372"/>
      <c r="FX82" s="372"/>
      <c r="FY82" s="372"/>
      <c r="FZ82" s="372"/>
      <c r="GA82" s="372"/>
      <c r="GB82" s="372"/>
      <c r="GC82" s="372"/>
      <c r="GD82" s="372"/>
      <c r="GE82" s="372"/>
      <c r="GF82" s="372"/>
      <c r="GG82" s="372"/>
      <c r="GH82" s="372"/>
      <c r="GI82" s="372"/>
      <c r="GJ82" s="372"/>
      <c r="GK82" s="372"/>
      <c r="GL82" s="372"/>
      <c r="GM82" s="372"/>
      <c r="GN82" s="372"/>
      <c r="GO82" s="372"/>
      <c r="GP82" s="372"/>
      <c r="GQ82" s="372"/>
      <c r="GR82" s="372"/>
      <c r="GS82" s="372"/>
      <c r="GT82" s="372"/>
      <c r="GU82" s="372"/>
      <c r="GV82" s="372"/>
      <c r="GW82" s="372"/>
      <c r="GX82" s="372"/>
      <c r="GY82" s="372"/>
      <c r="GZ82" s="372"/>
      <c r="HA82" s="372"/>
      <c r="HB82" s="372"/>
      <c r="HC82" s="372"/>
    </row>
    <row r="83" spans="1:211" s="373" customFormat="1" ht="15" hidden="1" customHeight="1" outlineLevel="1" x14ac:dyDescent="0.2">
      <c r="A83" s="366">
        <f>SWDATA!O68</f>
        <v>0</v>
      </c>
      <c r="B83" s="366">
        <f>SWDATA!M68</f>
        <v>0</v>
      </c>
      <c r="C83" s="351">
        <f>IF(AND(SWDATA!M68=1,SWDATA!Q68="promotions"),SWDATA!P68,0)</f>
        <v>0</v>
      </c>
      <c r="D83" s="367">
        <f>ROW(SWDATA!M68)</f>
        <v>68</v>
      </c>
      <c r="E83" s="368">
        <f t="shared" si="456"/>
        <v>0</v>
      </c>
      <c r="F83" s="369">
        <f t="shared" si="369"/>
        <v>1</v>
      </c>
      <c r="G83" s="366" t="str">
        <f t="shared" si="370"/>
        <v/>
      </c>
      <c r="H83" s="370"/>
      <c r="J83" s="238">
        <f t="shared" si="371"/>
        <v>0</v>
      </c>
      <c r="K83" s="239" t="str">
        <f t="shared" si="372"/>
        <v/>
      </c>
      <c r="L83" s="342"/>
      <c r="M83" s="345"/>
      <c r="N83" s="340" t="str">
        <f>IF(LEN(SWDATA!F68)=0,"",N82)</f>
        <v/>
      </c>
      <c r="O83" s="296" t="str">
        <f>IF(LEN(SWDATA!G68)=0,"",O82)</f>
        <v/>
      </c>
      <c r="P83" s="297" t="str">
        <f>IF(LEN(SWDATA!C68)=0,"",SWDATA!C68)</f>
        <v/>
      </c>
      <c r="Q83" s="312" t="str">
        <f t="shared" si="373"/>
        <v/>
      </c>
      <c r="R83" s="223" t="s">
        <v>261</v>
      </c>
      <c r="S83" s="224"/>
      <c r="T83" s="224"/>
      <c r="U83" s="264" t="s">
        <v>626</v>
      </c>
      <c r="V83" s="205" t="s">
        <v>221</v>
      </c>
      <c r="W83" s="266">
        <f>IF(OR(Is_Loading,LEN($A83)=0),"",SWDATA!P68)</f>
        <v>0</v>
      </c>
      <c r="X83" s="267">
        <f>IF(OR(Is_Loading,LEN($A83)=0),"",SWDATA!Q68)</f>
        <v>0</v>
      </c>
      <c r="Y83" s="267">
        <f>IF(OR(Is_Loading,LEN($A83)=0),"",SWDATA!R68)</f>
        <v>0</v>
      </c>
      <c r="Z83" s="266" t="str">
        <f t="shared" ref="Z83:Z87" si="457">IF($A83=0,"",CHOOSE($F83,SUM(W83:Y83),SUM(W83:Y83)/3,Y83))</f>
        <v/>
      </c>
      <c r="AA83" s="266">
        <f>IF(OR(Is_Loading,LEN($A83)=0),"",SWDATA!T68)</f>
        <v>0</v>
      </c>
      <c r="AB83" s="267">
        <f>IF(OR(Is_Loading,LEN($A83)=0),"",SWDATA!U68)</f>
        <v>0</v>
      </c>
      <c r="AC83" s="267">
        <f>IF(OR(Is_Loading,LEN($A83)=0),"",SWDATA!V68)</f>
        <v>0</v>
      </c>
      <c r="AD83" s="266" t="str">
        <f t="shared" si="374"/>
        <v/>
      </c>
      <c r="AE83" s="266">
        <f>IF(OR(Is_Loading,LEN($A83)=0),"",SWDATA!X68)</f>
        <v>0</v>
      </c>
      <c r="AF83" s="267">
        <f>IF(OR(Is_Loading,LEN($A83)=0),"",SWDATA!Y68)</f>
        <v>0</v>
      </c>
      <c r="AG83" s="267">
        <f>IF(OR(Is_Loading,LEN($A83)=0),"",SWDATA!Z68)</f>
        <v>0</v>
      </c>
      <c r="AH83" s="266" t="str">
        <f t="shared" si="375"/>
        <v/>
      </c>
      <c r="AI83" s="266">
        <f>IF(OR(Is_Loading,LEN($A83)=0),"",SWDATA!AB68)</f>
        <v>0</v>
      </c>
      <c r="AJ83" s="267">
        <f>IF(OR(Is_Loading,LEN($A83)=0),"",SWDATA!AC68)</f>
        <v>0</v>
      </c>
      <c r="AK83" s="267">
        <f>IF(OR(Is_Loading,LEN($A83)=0),"",SWDATA!AD68)</f>
        <v>0</v>
      </c>
      <c r="AL83" s="266" t="str">
        <f t="shared" si="376"/>
        <v/>
      </c>
      <c r="AM83" s="266">
        <f>IF(OR(Is_Loading,LEN($A83)=0),"",SWDATA!AF68)</f>
        <v>0</v>
      </c>
      <c r="AN83" s="267">
        <f>IF(OR(Is_Loading,LEN($A83)=0),"",SWDATA!AG68)</f>
        <v>0</v>
      </c>
      <c r="AO83" s="323">
        <f>IF(OR(Is_Loading,LEN($A83)=0),"",SWDATA!AH68)</f>
        <v>0</v>
      </c>
      <c r="AP83" s="320" t="str">
        <f t="shared" si="377"/>
        <v/>
      </c>
      <c r="AQ83" s="266">
        <f>IF(OR(Is_Loading,LEN($A83)=0),"",SWDATA!AJ68)</f>
        <v>0</v>
      </c>
      <c r="AR83" s="267">
        <f>IF(OR(Is_Loading,LEN($A83)=0),"",SWDATA!AK68)</f>
        <v>0</v>
      </c>
      <c r="AS83" s="267">
        <f>IF(OR(Is_Loading,LEN($A83)=0),"",SWDATA!AL68)</f>
        <v>0</v>
      </c>
      <c r="AT83" s="266" t="str">
        <f t="shared" si="378"/>
        <v/>
      </c>
      <c r="AU83" s="266">
        <f>IF(OR(Is_Loading,LEN($A83)=0),"",SWDATA!AN68)</f>
        <v>0</v>
      </c>
      <c r="AV83" s="267">
        <f>IF(OR(Is_Loading,LEN($A83)=0),"",SWDATA!AO68)</f>
        <v>0</v>
      </c>
      <c r="AW83" s="267">
        <f>IF(OR(Is_Loading,LEN($A83)=0),"",SWDATA!AP68)</f>
        <v>0</v>
      </c>
      <c r="AX83" s="266" t="str">
        <f t="shared" si="379"/>
        <v/>
      </c>
      <c r="AY83" s="266">
        <f>IF(OR(Is_Loading,LEN($A83)=0),"",SWDATA!AR68)</f>
        <v>0</v>
      </c>
      <c r="AZ83" s="267">
        <f>IF(OR(Is_Loading,LEN($A83)=0),"",SWDATA!AS68)</f>
        <v>0</v>
      </c>
      <c r="BA83" s="267">
        <f>IF(OR(Is_Loading,LEN($A83)=0),"",SWDATA!AT68)</f>
        <v>0</v>
      </c>
      <c r="BB83" s="266" t="str">
        <f t="shared" si="380"/>
        <v/>
      </c>
      <c r="BC83" s="266">
        <f>IF(OR(Is_Loading,LEN($A83)=0),"",SWDATA!AV68)</f>
        <v>0</v>
      </c>
      <c r="BD83" s="267">
        <f>IF(OR(Is_Loading,LEN($A83)=0),"",SWDATA!AW68)</f>
        <v>0</v>
      </c>
      <c r="BE83" s="323">
        <f>IF(OR(Is_Loading,LEN($A83)=0),"",SWDATA!AX68)</f>
        <v>0</v>
      </c>
      <c r="BF83" s="320" t="str">
        <f t="shared" si="381"/>
        <v/>
      </c>
      <c r="BG83" s="11"/>
      <c r="BH83" s="11"/>
      <c r="BI83" s="11"/>
      <c r="BJ83" s="11"/>
      <c r="BK83" s="11"/>
      <c r="BL83" s="11"/>
      <c r="BM83" s="11"/>
      <c r="BN83" s="11"/>
      <c r="BO83" s="11"/>
      <c r="BP83" s="11"/>
      <c r="BQ83" s="11"/>
      <c r="BR83" s="11"/>
      <c r="BS83" s="11"/>
      <c r="BT83" s="11"/>
      <c r="BU83" s="11"/>
      <c r="BV83" s="11"/>
      <c r="BW83" s="11"/>
      <c r="BX83" s="11"/>
      <c r="BY83" s="11"/>
      <c r="BZ83" s="11"/>
      <c r="CA83" s="11"/>
      <c r="CB83" s="11"/>
      <c r="CC83" s="11"/>
      <c r="CD83" s="11"/>
      <c r="CE83" s="11"/>
      <c r="CF83" s="11"/>
      <c r="CG83" s="11"/>
      <c r="CH83" s="11"/>
      <c r="CI83" s="11"/>
      <c r="CJ83" s="11"/>
      <c r="CK83" s="11"/>
      <c r="CL83" s="11"/>
      <c r="CM83" s="11"/>
      <c r="CN83" s="351"/>
      <c r="CO83" s="351"/>
      <c r="CP83" s="351"/>
      <c r="CQ83" s="351"/>
      <c r="CR83" s="351"/>
      <c r="CS83" s="351"/>
      <c r="CT83" s="351"/>
      <c r="CU83" s="351"/>
      <c r="CV83" s="351"/>
      <c r="CW83" s="351"/>
      <c r="CX83" s="351"/>
      <c r="CY83" s="351"/>
      <c r="CZ83" s="351"/>
      <c r="DA83" s="351"/>
      <c r="DB83" s="351"/>
      <c r="DC83" s="351"/>
      <c r="DD83" s="351"/>
      <c r="DE83" s="351"/>
      <c r="DF83" s="351"/>
      <c r="DG83" s="351"/>
      <c r="DH83" s="351"/>
      <c r="DI83" s="351"/>
      <c r="DJ83" s="351"/>
      <c r="DK83" s="351"/>
      <c r="DL83" s="351"/>
      <c r="DM83" s="351"/>
      <c r="DN83" s="351"/>
      <c r="DS83" s="372"/>
      <c r="DT83" s="374"/>
      <c r="DU83" s="375"/>
      <c r="DV83" s="375"/>
      <c r="DW83" s="375"/>
      <c r="DX83" s="375">
        <v>1</v>
      </c>
      <c r="DY83" s="375">
        <f t="shared" si="421"/>
        <v>0</v>
      </c>
      <c r="DZ83" s="375">
        <f t="shared" si="422"/>
        <v>0</v>
      </c>
      <c r="EA83" s="375">
        <f t="shared" si="423"/>
        <v>1</v>
      </c>
      <c r="EB83" s="375">
        <f t="shared" si="424"/>
        <v>0</v>
      </c>
      <c r="EC83" s="375">
        <f t="shared" si="425"/>
        <v>0</v>
      </c>
      <c r="ED83" s="375">
        <f t="shared" si="426"/>
        <v>1</v>
      </c>
      <c r="EE83" s="375">
        <f t="shared" si="427"/>
        <v>0</v>
      </c>
      <c r="EF83" s="375">
        <f t="shared" si="428"/>
        <v>0</v>
      </c>
      <c r="EG83" s="375">
        <f t="shared" si="429"/>
        <v>1</v>
      </c>
      <c r="EH83" s="375">
        <f t="shared" si="430"/>
        <v>0</v>
      </c>
      <c r="EI83" s="375">
        <f t="shared" si="431"/>
        <v>0</v>
      </c>
      <c r="EJ83" s="375">
        <f t="shared" si="432"/>
        <v>1</v>
      </c>
      <c r="EK83" s="375">
        <f t="shared" si="433"/>
        <v>0</v>
      </c>
      <c r="EL83" s="375">
        <f t="shared" si="434"/>
        <v>0</v>
      </c>
      <c r="EM83" s="375">
        <f t="shared" si="435"/>
        <v>1</v>
      </c>
      <c r="EN83" s="375">
        <f t="shared" si="436"/>
        <v>0</v>
      </c>
      <c r="EO83" s="375">
        <f t="shared" si="437"/>
        <v>0</v>
      </c>
      <c r="EP83" s="375">
        <f t="shared" si="438"/>
        <v>1</v>
      </c>
      <c r="EQ83" s="375">
        <f t="shared" si="439"/>
        <v>0</v>
      </c>
      <c r="ER83" s="375">
        <f t="shared" si="440"/>
        <v>0</v>
      </c>
      <c r="ES83" s="375">
        <f t="shared" si="441"/>
        <v>1</v>
      </c>
      <c r="ET83" s="375">
        <f t="shared" si="442"/>
        <v>0</v>
      </c>
      <c r="EU83" s="375">
        <f t="shared" si="443"/>
        <v>0</v>
      </c>
      <c r="EV83" s="375">
        <f t="shared" si="444"/>
        <v>1</v>
      </c>
      <c r="EW83" s="375">
        <f t="shared" si="445"/>
        <v>0</v>
      </c>
      <c r="EX83" s="375">
        <f t="shared" si="446"/>
        <v>0</v>
      </c>
      <c r="EY83" s="375">
        <f t="shared" si="447"/>
        <v>1</v>
      </c>
      <c r="EZ83" s="375">
        <f t="shared" si="448"/>
        <v>0</v>
      </c>
      <c r="FA83" s="375">
        <f t="shared" si="449"/>
        <v>0</v>
      </c>
      <c r="FB83" s="375">
        <f t="shared" si="450"/>
        <v>1</v>
      </c>
      <c r="FC83" s="375">
        <f t="shared" si="451"/>
        <v>0</v>
      </c>
      <c r="FD83" s="375">
        <f t="shared" si="452"/>
        <v>0</v>
      </c>
      <c r="FE83" s="376"/>
      <c r="FF83" s="372"/>
      <c r="FG83" s="372"/>
      <c r="FH83" s="372"/>
      <c r="FI83" s="372"/>
      <c r="FJ83" s="372"/>
      <c r="FK83" s="372"/>
      <c r="FL83" s="372"/>
      <c r="FM83" s="372"/>
      <c r="FN83" s="372"/>
      <c r="FO83" s="372"/>
      <c r="FP83" s="372"/>
      <c r="FQ83" s="372"/>
      <c r="FR83" s="372"/>
      <c r="FS83" s="372"/>
      <c r="FT83" s="372"/>
      <c r="FU83" s="372"/>
      <c r="FV83" s="372"/>
      <c r="FW83" s="372"/>
      <c r="FX83" s="372"/>
      <c r="FY83" s="372"/>
      <c r="FZ83" s="372"/>
      <c r="GA83" s="372"/>
      <c r="GB83" s="372"/>
      <c r="GC83" s="372"/>
      <c r="GD83" s="372"/>
      <c r="GE83" s="372"/>
      <c r="GF83" s="372"/>
      <c r="GG83" s="372"/>
      <c r="GH83" s="372"/>
      <c r="GI83" s="372"/>
      <c r="GJ83" s="372"/>
      <c r="GK83" s="372"/>
      <c r="GL83" s="372"/>
      <c r="GM83" s="372"/>
      <c r="GN83" s="372"/>
      <c r="GO83" s="372"/>
      <c r="GP83" s="372"/>
      <c r="GQ83" s="372"/>
      <c r="GR83" s="372"/>
      <c r="GS83" s="372"/>
      <c r="GT83" s="372"/>
      <c r="GU83" s="372"/>
      <c r="GV83" s="372"/>
      <c r="GW83" s="372"/>
      <c r="GX83" s="372"/>
      <c r="GY83" s="372"/>
      <c r="GZ83" s="372"/>
      <c r="HA83" s="372"/>
      <c r="HB83" s="372"/>
      <c r="HC83" s="372"/>
    </row>
    <row r="84" spans="1:211" s="373" customFormat="1" ht="15" hidden="1" customHeight="1" outlineLevel="1" x14ac:dyDescent="0.2">
      <c r="A84" s="366">
        <f>SWDATA!O69</f>
        <v>0</v>
      </c>
      <c r="B84" s="366">
        <f>SWDATA!M69</f>
        <v>0</v>
      </c>
      <c r="C84" s="351">
        <f>IF(AND(SWDATA!M69=1,SWDATA!Q69="promotions"),SWDATA!P69,0)</f>
        <v>0</v>
      </c>
      <c r="D84" s="367">
        <f>ROW(SWDATA!M69)</f>
        <v>69</v>
      </c>
      <c r="E84" s="368">
        <f t="shared" si="456"/>
        <v>0</v>
      </c>
      <c r="F84" s="369">
        <f t="shared" si="369"/>
        <v>1</v>
      </c>
      <c r="G84" s="366" t="str">
        <f t="shared" si="370"/>
        <v/>
      </c>
      <c r="H84" s="370"/>
      <c r="J84" s="238">
        <f t="shared" si="371"/>
        <v>0</v>
      </c>
      <c r="K84" s="239" t="str">
        <f t="shared" si="372"/>
        <v/>
      </c>
      <c r="L84" s="342"/>
      <c r="M84" s="345"/>
      <c r="N84" s="340" t="str">
        <f>IF(LEN(SWDATA!F69)=0,"",N83)</f>
        <v/>
      </c>
      <c r="O84" s="296" t="str">
        <f>IF(LEN(SWDATA!G69)=0,"",O83)</f>
        <v/>
      </c>
      <c r="P84" s="297" t="str">
        <f>IF(LEN(SWDATA!C69)=0,"",SWDATA!C69)</f>
        <v/>
      </c>
      <c r="Q84" s="312" t="str">
        <f t="shared" si="373"/>
        <v/>
      </c>
      <c r="R84" s="223" t="s">
        <v>261</v>
      </c>
      <c r="S84" s="319" t="s">
        <v>485</v>
      </c>
      <c r="T84" s="224"/>
      <c r="U84" s="264" t="s">
        <v>608</v>
      </c>
      <c r="V84" s="205" t="s">
        <v>221</v>
      </c>
      <c r="W84" s="266">
        <f>IF(OR(Is_Loading,LEN($A84)=0),"",SWDATA!P69)</f>
        <v>0</v>
      </c>
      <c r="X84" s="267">
        <f>IF(OR(Is_Loading,LEN($A84)=0),"",SWDATA!Q69)</f>
        <v>0</v>
      </c>
      <c r="Y84" s="267">
        <f>IF(OR(Is_Loading,LEN($A84)=0),"",SWDATA!R69)</f>
        <v>0</v>
      </c>
      <c r="Z84" s="266" t="str">
        <f t="shared" si="457"/>
        <v/>
      </c>
      <c r="AA84" s="266">
        <f>IF(OR(Is_Loading,LEN($A84)=0),"",SWDATA!T69)</f>
        <v>0</v>
      </c>
      <c r="AB84" s="267">
        <f>IF(OR(Is_Loading,LEN($A84)=0),"",SWDATA!U69)</f>
        <v>0</v>
      </c>
      <c r="AC84" s="267">
        <f>IF(OR(Is_Loading,LEN($A84)=0),"",SWDATA!V69)</f>
        <v>0</v>
      </c>
      <c r="AD84" s="266" t="str">
        <f t="shared" si="374"/>
        <v/>
      </c>
      <c r="AE84" s="266">
        <f>IF(OR(Is_Loading,LEN($A84)=0),"",SWDATA!X69)</f>
        <v>0</v>
      </c>
      <c r="AF84" s="267">
        <f>IF(OR(Is_Loading,LEN($A84)=0),"",SWDATA!Y69)</f>
        <v>0</v>
      </c>
      <c r="AG84" s="267">
        <f>IF(OR(Is_Loading,LEN($A84)=0),"",SWDATA!Z69)</f>
        <v>0</v>
      </c>
      <c r="AH84" s="266" t="str">
        <f t="shared" si="375"/>
        <v/>
      </c>
      <c r="AI84" s="266">
        <f>IF(OR(Is_Loading,LEN($A84)=0),"",SWDATA!AB69)</f>
        <v>0</v>
      </c>
      <c r="AJ84" s="267">
        <f>IF(OR(Is_Loading,LEN($A84)=0),"",SWDATA!AC69)</f>
        <v>0</v>
      </c>
      <c r="AK84" s="267">
        <f>IF(OR(Is_Loading,LEN($A84)=0),"",SWDATA!AD69)</f>
        <v>0</v>
      </c>
      <c r="AL84" s="266" t="str">
        <f t="shared" si="376"/>
        <v/>
      </c>
      <c r="AM84" s="266">
        <f>IF(OR(Is_Loading,LEN($A84)=0),"",SWDATA!AF69)</f>
        <v>0</v>
      </c>
      <c r="AN84" s="267">
        <f>IF(OR(Is_Loading,LEN($A84)=0),"",SWDATA!AG69)</f>
        <v>0</v>
      </c>
      <c r="AO84" s="323">
        <f>IF(OR(Is_Loading,LEN($A84)=0),"",SWDATA!AH69)</f>
        <v>0</v>
      </c>
      <c r="AP84" s="320" t="str">
        <f t="shared" si="377"/>
        <v/>
      </c>
      <c r="AQ84" s="266">
        <f>IF(OR(Is_Loading,LEN($A84)=0),"",SWDATA!AJ69)</f>
        <v>0</v>
      </c>
      <c r="AR84" s="267">
        <f>IF(OR(Is_Loading,LEN($A84)=0),"",SWDATA!AK69)</f>
        <v>0</v>
      </c>
      <c r="AS84" s="267">
        <f>IF(OR(Is_Loading,LEN($A84)=0),"",SWDATA!AL69)</f>
        <v>0</v>
      </c>
      <c r="AT84" s="266" t="str">
        <f t="shared" si="378"/>
        <v/>
      </c>
      <c r="AU84" s="266">
        <f>IF(OR(Is_Loading,LEN($A84)=0),"",SWDATA!AN69)</f>
        <v>0</v>
      </c>
      <c r="AV84" s="267">
        <f>IF(OR(Is_Loading,LEN($A84)=0),"",SWDATA!AO69)</f>
        <v>0</v>
      </c>
      <c r="AW84" s="267">
        <f>IF(OR(Is_Loading,LEN($A84)=0),"",SWDATA!AP69)</f>
        <v>0</v>
      </c>
      <c r="AX84" s="266" t="str">
        <f t="shared" si="379"/>
        <v/>
      </c>
      <c r="AY84" s="266">
        <f>IF(OR(Is_Loading,LEN($A84)=0),"",SWDATA!AR69)</f>
        <v>0</v>
      </c>
      <c r="AZ84" s="267">
        <f>IF(OR(Is_Loading,LEN($A84)=0),"",SWDATA!AS69)</f>
        <v>0</v>
      </c>
      <c r="BA84" s="267">
        <f>IF(OR(Is_Loading,LEN($A84)=0),"",SWDATA!AT69)</f>
        <v>0</v>
      </c>
      <c r="BB84" s="266" t="str">
        <f t="shared" si="380"/>
        <v/>
      </c>
      <c r="BC84" s="266">
        <f>IF(OR(Is_Loading,LEN($A84)=0),"",SWDATA!AV69)</f>
        <v>0</v>
      </c>
      <c r="BD84" s="267">
        <f>IF(OR(Is_Loading,LEN($A84)=0),"",SWDATA!AW69)</f>
        <v>0</v>
      </c>
      <c r="BE84" s="323">
        <f>IF(OR(Is_Loading,LEN($A84)=0),"",SWDATA!AX69)</f>
        <v>0</v>
      </c>
      <c r="BF84" s="320" t="str">
        <f t="shared" si="381"/>
        <v/>
      </c>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c r="CE84" s="11"/>
      <c r="CF84" s="11"/>
      <c r="CG84" s="11"/>
      <c r="CH84" s="11"/>
      <c r="CI84" s="11"/>
      <c r="CJ84" s="11"/>
      <c r="CK84" s="11"/>
      <c r="CL84" s="11"/>
      <c r="CM84" s="11"/>
      <c r="CN84" s="351"/>
      <c r="CO84" s="351"/>
      <c r="CP84" s="351"/>
      <c r="CQ84" s="351"/>
      <c r="CR84" s="351"/>
      <c r="CS84" s="351"/>
      <c r="CT84" s="351"/>
      <c r="CU84" s="351"/>
      <c r="CV84" s="351"/>
      <c r="CW84" s="351"/>
      <c r="CX84" s="351"/>
      <c r="CY84" s="351"/>
      <c r="CZ84" s="351"/>
      <c r="DA84" s="351"/>
      <c r="DB84" s="351"/>
      <c r="DC84" s="351"/>
      <c r="DD84" s="351"/>
      <c r="DE84" s="351"/>
      <c r="DF84" s="351"/>
      <c r="DG84" s="351"/>
      <c r="DH84" s="351"/>
      <c r="DI84" s="351"/>
      <c r="DJ84" s="351"/>
      <c r="DK84" s="351"/>
      <c r="DL84" s="351"/>
      <c r="DM84" s="351"/>
      <c r="DN84" s="351"/>
      <c r="DS84" s="372"/>
      <c r="DT84" s="374"/>
      <c r="DU84" s="375"/>
      <c r="DV84" s="375"/>
      <c r="DW84" s="375"/>
      <c r="DX84" s="375">
        <v>1</v>
      </c>
      <c r="DY84" s="375">
        <f t="shared" si="421"/>
        <v>0</v>
      </c>
      <c r="DZ84" s="375">
        <f t="shared" si="422"/>
        <v>0</v>
      </c>
      <c r="EA84" s="375">
        <f t="shared" si="423"/>
        <v>1</v>
      </c>
      <c r="EB84" s="375">
        <f t="shared" si="424"/>
        <v>0</v>
      </c>
      <c r="EC84" s="375">
        <f t="shared" si="425"/>
        <v>0</v>
      </c>
      <c r="ED84" s="375">
        <f t="shared" si="426"/>
        <v>1</v>
      </c>
      <c r="EE84" s="375">
        <f t="shared" si="427"/>
        <v>0</v>
      </c>
      <c r="EF84" s="375">
        <f t="shared" si="428"/>
        <v>0</v>
      </c>
      <c r="EG84" s="375">
        <f t="shared" si="429"/>
        <v>1</v>
      </c>
      <c r="EH84" s="375">
        <f t="shared" si="430"/>
        <v>0</v>
      </c>
      <c r="EI84" s="375">
        <f t="shared" si="431"/>
        <v>0</v>
      </c>
      <c r="EJ84" s="375">
        <f t="shared" si="432"/>
        <v>1</v>
      </c>
      <c r="EK84" s="375">
        <f t="shared" si="433"/>
        <v>0</v>
      </c>
      <c r="EL84" s="375">
        <f t="shared" si="434"/>
        <v>0</v>
      </c>
      <c r="EM84" s="375">
        <f t="shared" si="435"/>
        <v>1</v>
      </c>
      <c r="EN84" s="375">
        <f t="shared" si="436"/>
        <v>0</v>
      </c>
      <c r="EO84" s="375">
        <f t="shared" si="437"/>
        <v>0</v>
      </c>
      <c r="EP84" s="375">
        <f t="shared" si="438"/>
        <v>1</v>
      </c>
      <c r="EQ84" s="375">
        <f t="shared" si="439"/>
        <v>0</v>
      </c>
      <c r="ER84" s="375">
        <f t="shared" si="440"/>
        <v>0</v>
      </c>
      <c r="ES84" s="375">
        <f t="shared" si="441"/>
        <v>1</v>
      </c>
      <c r="ET84" s="375">
        <f t="shared" si="442"/>
        <v>0</v>
      </c>
      <c r="EU84" s="375">
        <f t="shared" si="443"/>
        <v>0</v>
      </c>
      <c r="EV84" s="375">
        <f t="shared" si="444"/>
        <v>1</v>
      </c>
      <c r="EW84" s="375">
        <f t="shared" si="445"/>
        <v>0</v>
      </c>
      <c r="EX84" s="375">
        <f t="shared" si="446"/>
        <v>0</v>
      </c>
      <c r="EY84" s="375">
        <f t="shared" si="447"/>
        <v>1</v>
      </c>
      <c r="EZ84" s="375">
        <f t="shared" si="448"/>
        <v>0</v>
      </c>
      <c r="FA84" s="375">
        <f t="shared" si="449"/>
        <v>0</v>
      </c>
      <c r="FB84" s="375">
        <f t="shared" si="450"/>
        <v>1</v>
      </c>
      <c r="FC84" s="375">
        <f t="shared" si="451"/>
        <v>0</v>
      </c>
      <c r="FD84" s="375">
        <f t="shared" si="452"/>
        <v>0</v>
      </c>
      <c r="FE84" s="376"/>
      <c r="FF84" s="372"/>
      <c r="FG84" s="372"/>
      <c r="FH84" s="372"/>
      <c r="FI84" s="372"/>
      <c r="FJ84" s="372"/>
      <c r="FK84" s="372"/>
      <c r="FL84" s="372"/>
      <c r="FM84" s="372"/>
      <c r="FN84" s="372"/>
      <c r="FO84" s="372"/>
      <c r="FP84" s="372"/>
      <c r="FQ84" s="372"/>
      <c r="FR84" s="372"/>
      <c r="FS84" s="372"/>
      <c r="FT84" s="372"/>
      <c r="FU84" s="372"/>
      <c r="FV84" s="372"/>
      <c r="FW84" s="372"/>
      <c r="FX84" s="372"/>
      <c r="FY84" s="372"/>
      <c r="FZ84" s="372"/>
      <c r="GA84" s="372"/>
      <c r="GB84" s="372"/>
      <c r="GC84" s="372"/>
      <c r="GD84" s="372"/>
      <c r="GE84" s="372"/>
      <c r="GF84" s="372"/>
      <c r="GG84" s="372"/>
      <c r="GH84" s="372"/>
      <c r="GI84" s="372"/>
      <c r="GJ84" s="372"/>
      <c r="GK84" s="372"/>
      <c r="GL84" s="372"/>
      <c r="GM84" s="372"/>
      <c r="GN84" s="372"/>
      <c r="GO84" s="372"/>
      <c r="GP84" s="372"/>
      <c r="GQ84" s="372"/>
      <c r="GR84" s="372"/>
      <c r="GS84" s="372"/>
      <c r="GT84" s="372"/>
      <c r="GU84" s="372"/>
      <c r="GV84" s="372"/>
      <c r="GW84" s="372"/>
      <c r="GX84" s="372"/>
      <c r="GY84" s="372"/>
      <c r="GZ84" s="372"/>
      <c r="HA84" s="372"/>
      <c r="HB84" s="372"/>
      <c r="HC84" s="372"/>
    </row>
    <row r="85" spans="1:211" s="373" customFormat="1" ht="15" hidden="1" customHeight="1" outlineLevel="1" x14ac:dyDescent="0.2">
      <c r="A85" s="366">
        <f>SWDATA!O70</f>
        <v>0</v>
      </c>
      <c r="B85" s="366">
        <f>SWDATA!M70</f>
        <v>0</v>
      </c>
      <c r="C85" s="351">
        <f>IF(AND(SWDATA!M70=1,SWDATA!Q70="promotions"),SWDATA!P70,0)</f>
        <v>0</v>
      </c>
      <c r="D85" s="367">
        <f>ROW(SWDATA!M70)</f>
        <v>70</v>
      </c>
      <c r="E85" s="368">
        <f t="shared" si="456"/>
        <v>0</v>
      </c>
      <c r="F85" s="369">
        <f t="shared" si="369"/>
        <v>1</v>
      </c>
      <c r="G85" s="366" t="str">
        <f t="shared" si="370"/>
        <v/>
      </c>
      <c r="H85" s="370"/>
      <c r="J85" s="238">
        <f t="shared" si="371"/>
        <v>0</v>
      </c>
      <c r="K85" s="239" t="str">
        <f t="shared" si="372"/>
        <v/>
      </c>
      <c r="L85" s="342"/>
      <c r="M85" s="345"/>
      <c r="N85" s="340" t="str">
        <f>IF(LEN(SWDATA!F70)=0,"",N84)</f>
        <v/>
      </c>
      <c r="O85" s="296" t="str">
        <f>IF(LEN(SWDATA!G70)=0,"",O84)</f>
        <v/>
      </c>
      <c r="P85" s="297" t="str">
        <f>IF(LEN(SWDATA!C70)=0,"",SWDATA!C70)</f>
        <v/>
      </c>
      <c r="Q85" s="312" t="str">
        <f t="shared" si="373"/>
        <v/>
      </c>
      <c r="R85" s="223" t="s">
        <v>261</v>
      </c>
      <c r="S85" s="224"/>
      <c r="T85" s="224"/>
      <c r="U85" s="264" t="s">
        <v>613</v>
      </c>
      <c r="V85" s="205" t="s">
        <v>221</v>
      </c>
      <c r="W85" s="266">
        <f>IF(OR(Is_Loading,LEN($A85)=0),"",SWDATA!P70)</f>
        <v>0</v>
      </c>
      <c r="X85" s="267">
        <f>IF(OR(Is_Loading,LEN($A85)=0),"",SWDATA!Q70)</f>
        <v>0</v>
      </c>
      <c r="Y85" s="267">
        <f>IF(OR(Is_Loading,LEN($A85)=0),"",SWDATA!R70)</f>
        <v>0</v>
      </c>
      <c r="Z85" s="266" t="str">
        <f t="shared" si="457"/>
        <v/>
      </c>
      <c r="AA85" s="266">
        <f>IF(OR(Is_Loading,LEN($A85)=0),"",SWDATA!T70)</f>
        <v>0</v>
      </c>
      <c r="AB85" s="267">
        <f>IF(OR(Is_Loading,LEN($A85)=0),"",SWDATA!U70)</f>
        <v>0</v>
      </c>
      <c r="AC85" s="267">
        <f>IF(OR(Is_Loading,LEN($A85)=0),"",SWDATA!V70)</f>
        <v>0</v>
      </c>
      <c r="AD85" s="266" t="str">
        <f t="shared" si="374"/>
        <v/>
      </c>
      <c r="AE85" s="266">
        <f>IF(OR(Is_Loading,LEN($A85)=0),"",SWDATA!X70)</f>
        <v>0</v>
      </c>
      <c r="AF85" s="267">
        <f>IF(OR(Is_Loading,LEN($A85)=0),"",SWDATA!Y70)</f>
        <v>0</v>
      </c>
      <c r="AG85" s="267">
        <f>IF(OR(Is_Loading,LEN($A85)=0),"",SWDATA!Z70)</f>
        <v>0</v>
      </c>
      <c r="AH85" s="266" t="str">
        <f t="shared" si="375"/>
        <v/>
      </c>
      <c r="AI85" s="266">
        <f>IF(OR(Is_Loading,LEN($A85)=0),"",SWDATA!AB70)</f>
        <v>0</v>
      </c>
      <c r="AJ85" s="267">
        <f>IF(OR(Is_Loading,LEN($A85)=0),"",SWDATA!AC70)</f>
        <v>0</v>
      </c>
      <c r="AK85" s="267">
        <f>IF(OR(Is_Loading,LEN($A85)=0),"",SWDATA!AD70)</f>
        <v>0</v>
      </c>
      <c r="AL85" s="266" t="str">
        <f t="shared" si="376"/>
        <v/>
      </c>
      <c r="AM85" s="266">
        <f>IF(OR(Is_Loading,LEN($A85)=0),"",SWDATA!AF70)</f>
        <v>0</v>
      </c>
      <c r="AN85" s="267">
        <f>IF(OR(Is_Loading,LEN($A85)=0),"",SWDATA!AG70)</f>
        <v>0</v>
      </c>
      <c r="AO85" s="323">
        <f>IF(OR(Is_Loading,LEN($A85)=0),"",SWDATA!AH70)</f>
        <v>0</v>
      </c>
      <c r="AP85" s="320" t="str">
        <f t="shared" si="377"/>
        <v/>
      </c>
      <c r="AQ85" s="266">
        <f>IF(OR(Is_Loading,LEN($A85)=0),"",SWDATA!AJ70)</f>
        <v>0</v>
      </c>
      <c r="AR85" s="267">
        <f>IF(OR(Is_Loading,LEN($A85)=0),"",SWDATA!AK70)</f>
        <v>0</v>
      </c>
      <c r="AS85" s="267">
        <f>IF(OR(Is_Loading,LEN($A85)=0),"",SWDATA!AL70)</f>
        <v>0</v>
      </c>
      <c r="AT85" s="266" t="str">
        <f t="shared" si="378"/>
        <v/>
      </c>
      <c r="AU85" s="266">
        <f>IF(OR(Is_Loading,LEN($A85)=0),"",SWDATA!AN70)</f>
        <v>0</v>
      </c>
      <c r="AV85" s="267">
        <f>IF(OR(Is_Loading,LEN($A85)=0),"",SWDATA!AO70)</f>
        <v>0</v>
      </c>
      <c r="AW85" s="267">
        <f>IF(OR(Is_Loading,LEN($A85)=0),"",SWDATA!AP70)</f>
        <v>0</v>
      </c>
      <c r="AX85" s="266" t="str">
        <f t="shared" si="379"/>
        <v/>
      </c>
      <c r="AY85" s="266">
        <f>IF(OR(Is_Loading,LEN($A85)=0),"",SWDATA!AR70)</f>
        <v>0</v>
      </c>
      <c r="AZ85" s="267">
        <f>IF(OR(Is_Loading,LEN($A85)=0),"",SWDATA!AS70)</f>
        <v>0</v>
      </c>
      <c r="BA85" s="267">
        <f>IF(OR(Is_Loading,LEN($A85)=0),"",SWDATA!AT70)</f>
        <v>0</v>
      </c>
      <c r="BB85" s="266" t="str">
        <f t="shared" si="380"/>
        <v/>
      </c>
      <c r="BC85" s="266">
        <f>IF(OR(Is_Loading,LEN($A85)=0),"",SWDATA!AV70)</f>
        <v>0</v>
      </c>
      <c r="BD85" s="267">
        <f>IF(OR(Is_Loading,LEN($A85)=0),"",SWDATA!AW70)</f>
        <v>0</v>
      </c>
      <c r="BE85" s="323">
        <f>IF(OR(Is_Loading,LEN($A85)=0),"",SWDATA!AX70)</f>
        <v>0</v>
      </c>
      <c r="BF85" s="320" t="str">
        <f t="shared" si="381"/>
        <v/>
      </c>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351"/>
      <c r="CO85" s="351"/>
      <c r="CP85" s="351"/>
      <c r="CQ85" s="351"/>
      <c r="CR85" s="351"/>
      <c r="CS85" s="351"/>
      <c r="CT85" s="351"/>
      <c r="CU85" s="351"/>
      <c r="CV85" s="351"/>
      <c r="CW85" s="351"/>
      <c r="CX85" s="351"/>
      <c r="CY85" s="351"/>
      <c r="CZ85" s="351"/>
      <c r="DA85" s="351"/>
      <c r="DB85" s="351"/>
      <c r="DC85" s="351"/>
      <c r="DD85" s="351"/>
      <c r="DE85" s="351"/>
      <c r="DF85" s="351"/>
      <c r="DG85" s="351"/>
      <c r="DH85" s="351"/>
      <c r="DI85" s="351"/>
      <c r="DJ85" s="351"/>
      <c r="DK85" s="351"/>
      <c r="DL85" s="351"/>
      <c r="DM85" s="351"/>
      <c r="DN85" s="351"/>
      <c r="DS85" s="372"/>
      <c r="DT85" s="374"/>
      <c r="DU85" s="375"/>
      <c r="DV85" s="375"/>
      <c r="DW85" s="375"/>
      <c r="DX85" s="375">
        <v>1</v>
      </c>
      <c r="DY85" s="375">
        <f t="shared" si="421"/>
        <v>0</v>
      </c>
      <c r="DZ85" s="375">
        <f t="shared" si="422"/>
        <v>0</v>
      </c>
      <c r="EA85" s="375">
        <f t="shared" si="423"/>
        <v>1</v>
      </c>
      <c r="EB85" s="375">
        <f t="shared" si="424"/>
        <v>0</v>
      </c>
      <c r="EC85" s="375">
        <f t="shared" si="425"/>
        <v>0</v>
      </c>
      <c r="ED85" s="375">
        <f t="shared" si="426"/>
        <v>1</v>
      </c>
      <c r="EE85" s="375">
        <f t="shared" si="427"/>
        <v>0</v>
      </c>
      <c r="EF85" s="375">
        <f t="shared" si="428"/>
        <v>0</v>
      </c>
      <c r="EG85" s="375">
        <f t="shared" si="429"/>
        <v>1</v>
      </c>
      <c r="EH85" s="375">
        <f t="shared" si="430"/>
        <v>0</v>
      </c>
      <c r="EI85" s="375">
        <f t="shared" si="431"/>
        <v>0</v>
      </c>
      <c r="EJ85" s="375">
        <f t="shared" si="432"/>
        <v>1</v>
      </c>
      <c r="EK85" s="375">
        <f t="shared" si="433"/>
        <v>0</v>
      </c>
      <c r="EL85" s="375">
        <f t="shared" si="434"/>
        <v>0</v>
      </c>
      <c r="EM85" s="375">
        <f t="shared" si="435"/>
        <v>1</v>
      </c>
      <c r="EN85" s="375">
        <f t="shared" si="436"/>
        <v>0</v>
      </c>
      <c r="EO85" s="375">
        <f t="shared" si="437"/>
        <v>0</v>
      </c>
      <c r="EP85" s="375">
        <f t="shared" si="438"/>
        <v>1</v>
      </c>
      <c r="EQ85" s="375">
        <f t="shared" si="439"/>
        <v>0</v>
      </c>
      <c r="ER85" s="375">
        <f t="shared" si="440"/>
        <v>0</v>
      </c>
      <c r="ES85" s="375">
        <f t="shared" si="441"/>
        <v>1</v>
      </c>
      <c r="ET85" s="375">
        <f t="shared" si="442"/>
        <v>0</v>
      </c>
      <c r="EU85" s="375">
        <f t="shared" si="443"/>
        <v>0</v>
      </c>
      <c r="EV85" s="375">
        <f t="shared" si="444"/>
        <v>1</v>
      </c>
      <c r="EW85" s="375">
        <f t="shared" si="445"/>
        <v>0</v>
      </c>
      <c r="EX85" s="375">
        <f t="shared" si="446"/>
        <v>0</v>
      </c>
      <c r="EY85" s="375">
        <f t="shared" si="447"/>
        <v>1</v>
      </c>
      <c r="EZ85" s="375">
        <f t="shared" si="448"/>
        <v>0</v>
      </c>
      <c r="FA85" s="375">
        <f t="shared" si="449"/>
        <v>0</v>
      </c>
      <c r="FB85" s="375">
        <f t="shared" si="450"/>
        <v>1</v>
      </c>
      <c r="FC85" s="375">
        <f t="shared" si="451"/>
        <v>0</v>
      </c>
      <c r="FD85" s="375">
        <f t="shared" si="452"/>
        <v>0</v>
      </c>
      <c r="FE85" s="376"/>
      <c r="FF85" s="372"/>
      <c r="FG85" s="372"/>
      <c r="FH85" s="372"/>
      <c r="FI85" s="372"/>
      <c r="FJ85" s="372"/>
      <c r="FK85" s="372"/>
      <c r="FL85" s="372"/>
      <c r="FM85" s="372"/>
      <c r="FN85" s="372"/>
      <c r="FO85" s="372"/>
      <c r="FP85" s="372"/>
      <c r="FQ85" s="372"/>
      <c r="FR85" s="372"/>
      <c r="FS85" s="372"/>
      <c r="FT85" s="372"/>
      <c r="FU85" s="372"/>
      <c r="FV85" s="372"/>
      <c r="FW85" s="372"/>
      <c r="FX85" s="372"/>
      <c r="FY85" s="372"/>
      <c r="FZ85" s="372"/>
      <c r="GA85" s="372"/>
      <c r="GB85" s="372"/>
      <c r="GC85" s="372"/>
      <c r="GD85" s="372"/>
      <c r="GE85" s="372"/>
      <c r="GF85" s="372"/>
      <c r="GG85" s="372"/>
      <c r="GH85" s="372"/>
      <c r="GI85" s="372"/>
      <c r="GJ85" s="372"/>
      <c r="GK85" s="372"/>
      <c r="GL85" s="372"/>
      <c r="GM85" s="372"/>
      <c r="GN85" s="372"/>
      <c r="GO85" s="372"/>
      <c r="GP85" s="372"/>
      <c r="GQ85" s="372"/>
      <c r="GR85" s="372"/>
      <c r="GS85" s="372"/>
      <c r="GT85" s="372"/>
      <c r="GU85" s="372"/>
      <c r="GV85" s="372"/>
      <c r="GW85" s="372"/>
      <c r="GX85" s="372"/>
      <c r="GY85" s="372"/>
      <c r="GZ85" s="372"/>
      <c r="HA85" s="372"/>
      <c r="HB85" s="372"/>
      <c r="HC85" s="372"/>
    </row>
    <row r="86" spans="1:211" s="373" customFormat="1" ht="15" hidden="1" customHeight="1" outlineLevel="1" x14ac:dyDescent="0.2">
      <c r="A86" s="366">
        <f>SWDATA!O71</f>
        <v>0</v>
      </c>
      <c r="B86" s="366">
        <f>SWDATA!M71</f>
        <v>0</v>
      </c>
      <c r="C86" s="351">
        <f>IF(AND(SWDATA!M71=1,SWDATA!Q71="promotions"),SWDATA!P71,0)</f>
        <v>0</v>
      </c>
      <c r="D86" s="367">
        <f>ROW(SWDATA!M71)</f>
        <v>71</v>
      </c>
      <c r="E86" s="368">
        <f t="shared" si="456"/>
        <v>0</v>
      </c>
      <c r="F86" s="369">
        <f t="shared" si="369"/>
        <v>1</v>
      </c>
      <c r="G86" s="366" t="str">
        <f t="shared" si="370"/>
        <v/>
      </c>
      <c r="H86" s="370"/>
      <c r="J86" s="238">
        <f t="shared" si="371"/>
        <v>0</v>
      </c>
      <c r="K86" s="239" t="str">
        <f t="shared" si="372"/>
        <v/>
      </c>
      <c r="L86" s="342"/>
      <c r="M86" s="345"/>
      <c r="N86" s="340" t="str">
        <f>IF(LEN(SWDATA!F71)=0,"",N85)</f>
        <v/>
      </c>
      <c r="O86" s="296" t="str">
        <f>IF(LEN(SWDATA!G71)=0,"",O85)</f>
        <v/>
      </c>
      <c r="P86" s="297" t="str">
        <f>IF(LEN(SWDATA!C71)=0,"",SWDATA!C71)</f>
        <v/>
      </c>
      <c r="Q86" s="312" t="str">
        <f t="shared" si="373"/>
        <v/>
      </c>
      <c r="R86" s="223" t="s">
        <v>261</v>
      </c>
      <c r="S86" s="224" t="s">
        <v>485</v>
      </c>
      <c r="T86" s="224"/>
      <c r="U86" s="264" t="s">
        <v>609</v>
      </c>
      <c r="V86" s="205" t="s">
        <v>221</v>
      </c>
      <c r="W86" s="266">
        <f>IF(OR(Is_Loading,LEN($A86)=0),"",SWDATA!P71)</f>
        <v>0</v>
      </c>
      <c r="X86" s="267">
        <f>IF(OR(Is_Loading,LEN($A86)=0),"",SWDATA!Q71)</f>
        <v>0</v>
      </c>
      <c r="Y86" s="267">
        <f>IF(OR(Is_Loading,LEN($A86)=0),"",SWDATA!R71)</f>
        <v>0</v>
      </c>
      <c r="Z86" s="266" t="str">
        <f t="shared" si="457"/>
        <v/>
      </c>
      <c r="AA86" s="266">
        <f>IF(OR(Is_Loading,LEN($A86)=0),"",SWDATA!T71)</f>
        <v>0</v>
      </c>
      <c r="AB86" s="267">
        <f>IF(OR(Is_Loading,LEN($A86)=0),"",SWDATA!U71)</f>
        <v>0</v>
      </c>
      <c r="AC86" s="267">
        <f>IF(OR(Is_Loading,LEN($A86)=0),"",SWDATA!V71)</f>
        <v>0</v>
      </c>
      <c r="AD86" s="266" t="str">
        <f t="shared" si="374"/>
        <v/>
      </c>
      <c r="AE86" s="266">
        <f>IF(OR(Is_Loading,LEN($A86)=0),"",SWDATA!X71)</f>
        <v>0</v>
      </c>
      <c r="AF86" s="267">
        <f>IF(OR(Is_Loading,LEN($A86)=0),"",SWDATA!Y71)</f>
        <v>0</v>
      </c>
      <c r="AG86" s="267">
        <f>IF(OR(Is_Loading,LEN($A86)=0),"",SWDATA!Z71)</f>
        <v>0</v>
      </c>
      <c r="AH86" s="266" t="str">
        <f t="shared" si="375"/>
        <v/>
      </c>
      <c r="AI86" s="266">
        <f>IF(OR(Is_Loading,LEN($A86)=0),"",SWDATA!AB71)</f>
        <v>0</v>
      </c>
      <c r="AJ86" s="267">
        <f>IF(OR(Is_Loading,LEN($A86)=0),"",SWDATA!AC71)</f>
        <v>0</v>
      </c>
      <c r="AK86" s="267">
        <f>IF(OR(Is_Loading,LEN($A86)=0),"",SWDATA!AD71)</f>
        <v>0</v>
      </c>
      <c r="AL86" s="266" t="str">
        <f t="shared" si="376"/>
        <v/>
      </c>
      <c r="AM86" s="266">
        <f>IF(OR(Is_Loading,LEN($A86)=0),"",SWDATA!AF71)</f>
        <v>0</v>
      </c>
      <c r="AN86" s="267">
        <f>IF(OR(Is_Loading,LEN($A86)=0),"",SWDATA!AG71)</f>
        <v>0</v>
      </c>
      <c r="AO86" s="323">
        <f>IF(OR(Is_Loading,LEN($A86)=0),"",SWDATA!AH71)</f>
        <v>0</v>
      </c>
      <c r="AP86" s="320" t="str">
        <f t="shared" si="377"/>
        <v/>
      </c>
      <c r="AQ86" s="266">
        <f>IF(OR(Is_Loading,LEN($A86)=0),"",SWDATA!AJ71)</f>
        <v>0</v>
      </c>
      <c r="AR86" s="267">
        <f>IF(OR(Is_Loading,LEN($A86)=0),"",SWDATA!AK71)</f>
        <v>0</v>
      </c>
      <c r="AS86" s="267">
        <f>IF(OR(Is_Loading,LEN($A86)=0),"",SWDATA!AL71)</f>
        <v>0</v>
      </c>
      <c r="AT86" s="266" t="str">
        <f t="shared" si="378"/>
        <v/>
      </c>
      <c r="AU86" s="266">
        <f>IF(OR(Is_Loading,LEN($A86)=0),"",SWDATA!AN71)</f>
        <v>0</v>
      </c>
      <c r="AV86" s="267">
        <f>IF(OR(Is_Loading,LEN($A86)=0),"",SWDATA!AO71)</f>
        <v>0</v>
      </c>
      <c r="AW86" s="267">
        <f>IF(OR(Is_Loading,LEN($A86)=0),"",SWDATA!AP71)</f>
        <v>0</v>
      </c>
      <c r="AX86" s="266" t="str">
        <f t="shared" si="379"/>
        <v/>
      </c>
      <c r="AY86" s="266">
        <f>IF(OR(Is_Loading,LEN($A86)=0),"",SWDATA!AR71)</f>
        <v>0</v>
      </c>
      <c r="AZ86" s="267">
        <f>IF(OR(Is_Loading,LEN($A86)=0),"",SWDATA!AS71)</f>
        <v>0</v>
      </c>
      <c r="BA86" s="267">
        <f>IF(OR(Is_Loading,LEN($A86)=0),"",SWDATA!AT71)</f>
        <v>0</v>
      </c>
      <c r="BB86" s="266" t="str">
        <f t="shared" si="380"/>
        <v/>
      </c>
      <c r="BC86" s="266">
        <f>IF(OR(Is_Loading,LEN($A86)=0),"",SWDATA!AV71)</f>
        <v>0</v>
      </c>
      <c r="BD86" s="267">
        <f>IF(OR(Is_Loading,LEN($A86)=0),"",SWDATA!AW71)</f>
        <v>0</v>
      </c>
      <c r="BE86" s="323">
        <f>IF(OR(Is_Loading,LEN($A86)=0),"",SWDATA!AX71)</f>
        <v>0</v>
      </c>
      <c r="BF86" s="320" t="str">
        <f t="shared" si="381"/>
        <v/>
      </c>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351"/>
      <c r="CO86" s="351"/>
      <c r="CP86" s="351"/>
      <c r="CQ86" s="351"/>
      <c r="CR86" s="351"/>
      <c r="CS86" s="351"/>
      <c r="CT86" s="351"/>
      <c r="CU86" s="351"/>
      <c r="CV86" s="351"/>
      <c r="CW86" s="351"/>
      <c r="CX86" s="351"/>
      <c r="CY86" s="351"/>
      <c r="CZ86" s="351"/>
      <c r="DA86" s="351"/>
      <c r="DB86" s="351"/>
      <c r="DC86" s="351"/>
      <c r="DD86" s="351"/>
      <c r="DE86" s="351"/>
      <c r="DF86" s="351"/>
      <c r="DG86" s="351"/>
      <c r="DH86" s="351"/>
      <c r="DI86" s="351"/>
      <c r="DJ86" s="351"/>
      <c r="DK86" s="351"/>
      <c r="DL86" s="351"/>
      <c r="DM86" s="351"/>
      <c r="DN86" s="351"/>
      <c r="DS86" s="372"/>
      <c r="DT86" s="374"/>
      <c r="DU86" s="375"/>
      <c r="DV86" s="375"/>
      <c r="DW86" s="375"/>
      <c r="DX86" s="375">
        <v>1</v>
      </c>
      <c r="DY86" s="375">
        <f t="shared" si="421"/>
        <v>0</v>
      </c>
      <c r="DZ86" s="375">
        <f t="shared" si="422"/>
        <v>0</v>
      </c>
      <c r="EA86" s="375">
        <f t="shared" si="423"/>
        <v>1</v>
      </c>
      <c r="EB86" s="375">
        <f t="shared" si="424"/>
        <v>0</v>
      </c>
      <c r="EC86" s="375">
        <f t="shared" si="425"/>
        <v>0</v>
      </c>
      <c r="ED86" s="375">
        <f t="shared" si="426"/>
        <v>1</v>
      </c>
      <c r="EE86" s="375">
        <f t="shared" si="427"/>
        <v>0</v>
      </c>
      <c r="EF86" s="375">
        <f t="shared" si="428"/>
        <v>0</v>
      </c>
      <c r="EG86" s="375">
        <f t="shared" si="429"/>
        <v>1</v>
      </c>
      <c r="EH86" s="375">
        <f t="shared" si="430"/>
        <v>0</v>
      </c>
      <c r="EI86" s="375">
        <f t="shared" si="431"/>
        <v>0</v>
      </c>
      <c r="EJ86" s="375">
        <f t="shared" si="432"/>
        <v>1</v>
      </c>
      <c r="EK86" s="375">
        <f t="shared" si="433"/>
        <v>0</v>
      </c>
      <c r="EL86" s="375">
        <f t="shared" si="434"/>
        <v>0</v>
      </c>
      <c r="EM86" s="375">
        <f t="shared" si="435"/>
        <v>1</v>
      </c>
      <c r="EN86" s="375">
        <f t="shared" si="436"/>
        <v>0</v>
      </c>
      <c r="EO86" s="375">
        <f t="shared" si="437"/>
        <v>0</v>
      </c>
      <c r="EP86" s="375">
        <f t="shared" si="438"/>
        <v>1</v>
      </c>
      <c r="EQ86" s="375">
        <f t="shared" si="439"/>
        <v>0</v>
      </c>
      <c r="ER86" s="375">
        <f t="shared" si="440"/>
        <v>0</v>
      </c>
      <c r="ES86" s="375">
        <f t="shared" si="441"/>
        <v>1</v>
      </c>
      <c r="ET86" s="375">
        <f t="shared" si="442"/>
        <v>0</v>
      </c>
      <c r="EU86" s="375">
        <f t="shared" si="443"/>
        <v>0</v>
      </c>
      <c r="EV86" s="375">
        <f t="shared" si="444"/>
        <v>1</v>
      </c>
      <c r="EW86" s="375">
        <f t="shared" si="445"/>
        <v>0</v>
      </c>
      <c r="EX86" s="375">
        <f t="shared" si="446"/>
        <v>0</v>
      </c>
      <c r="EY86" s="375">
        <f t="shared" si="447"/>
        <v>1</v>
      </c>
      <c r="EZ86" s="375">
        <f t="shared" si="448"/>
        <v>0</v>
      </c>
      <c r="FA86" s="375">
        <f t="shared" si="449"/>
        <v>0</v>
      </c>
      <c r="FB86" s="375">
        <f t="shared" si="450"/>
        <v>1</v>
      </c>
      <c r="FC86" s="375">
        <f t="shared" si="451"/>
        <v>0</v>
      </c>
      <c r="FD86" s="375">
        <f t="shared" si="452"/>
        <v>0</v>
      </c>
      <c r="FE86" s="376"/>
      <c r="FF86" s="372"/>
      <c r="FG86" s="372"/>
      <c r="FH86" s="372"/>
      <c r="FI86" s="372"/>
      <c r="FJ86" s="372"/>
      <c r="FK86" s="372"/>
      <c r="FL86" s="372"/>
      <c r="FM86" s="372"/>
      <c r="FN86" s="372"/>
      <c r="FO86" s="372"/>
      <c r="FP86" s="372"/>
      <c r="FQ86" s="372"/>
      <c r="FR86" s="372"/>
      <c r="FS86" s="372"/>
      <c r="FT86" s="372"/>
      <c r="FU86" s="372"/>
      <c r="FV86" s="372"/>
      <c r="FW86" s="372"/>
      <c r="FX86" s="372"/>
      <c r="FY86" s="372"/>
      <c r="FZ86" s="372"/>
      <c r="GA86" s="372"/>
      <c r="GB86" s="372"/>
      <c r="GC86" s="372"/>
      <c r="GD86" s="372"/>
      <c r="GE86" s="372"/>
      <c r="GF86" s="372"/>
      <c r="GG86" s="372"/>
      <c r="GH86" s="372"/>
      <c r="GI86" s="372"/>
      <c r="GJ86" s="372"/>
      <c r="GK86" s="372"/>
      <c r="GL86" s="372"/>
      <c r="GM86" s="372"/>
      <c r="GN86" s="372"/>
      <c r="GO86" s="372"/>
      <c r="GP86" s="372"/>
      <c r="GQ86" s="372"/>
      <c r="GR86" s="372"/>
      <c r="GS86" s="372"/>
      <c r="GT86" s="372"/>
      <c r="GU86" s="372"/>
      <c r="GV86" s="372"/>
      <c r="GW86" s="372"/>
      <c r="GX86" s="372"/>
      <c r="GY86" s="372"/>
      <c r="GZ86" s="372"/>
      <c r="HA86" s="372"/>
      <c r="HB86" s="372"/>
      <c r="HC86" s="372"/>
    </row>
    <row r="87" spans="1:211" s="373" customFormat="1" ht="15" hidden="1" customHeight="1" outlineLevel="1" x14ac:dyDescent="0.2">
      <c r="A87" s="366">
        <f>SWDATA!O72</f>
        <v>0</v>
      </c>
      <c r="B87" s="366">
        <f>SWDATA!M72</f>
        <v>0</v>
      </c>
      <c r="C87" s="351">
        <f>IF(AND(SWDATA!M72=1,SWDATA!Q72="promotions"),SWDATA!P72,0)</f>
        <v>0</v>
      </c>
      <c r="D87" s="371">
        <f>ROW(SWDATA!M72)</f>
        <v>72</v>
      </c>
      <c r="E87" s="368">
        <f ca="1">IF(AND(B87=1,UPPER(HLOOKUP(D87,'Metrics &amp; Attributes View'!$13:$31,19,0))&lt;&gt;"SBOM"),1,0)</f>
        <v>0</v>
      </c>
      <c r="F87" s="369">
        <f t="shared" si="369"/>
        <v>1</v>
      </c>
      <c r="G87" s="366" t="str">
        <f t="shared" si="370"/>
        <v/>
      </c>
      <c r="H87" s="370"/>
      <c r="J87" s="238">
        <f t="shared" si="371"/>
        <v>0</v>
      </c>
      <c r="K87" s="239" t="str">
        <f t="shared" si="372"/>
        <v/>
      </c>
      <c r="L87" s="342"/>
      <c r="M87" s="345"/>
      <c r="N87" s="340" t="str">
        <f>IF(LEN(SWDATA!F72)=0,"",N86)</f>
        <v/>
      </c>
      <c r="O87" s="296" t="str">
        <f>IF(LEN(SWDATA!G72)=0,"",O86)</f>
        <v/>
      </c>
      <c r="P87" s="297" t="str">
        <f>IF(LEN(SWDATA!C72)=0,"",SWDATA!C72)</f>
        <v/>
      </c>
      <c r="Q87" s="312" t="str">
        <f t="shared" si="373"/>
        <v/>
      </c>
      <c r="R87" s="223" t="s">
        <v>262</v>
      </c>
      <c r="S87" s="224"/>
      <c r="T87" s="224"/>
      <c r="U87" s="264" t="s">
        <v>627</v>
      </c>
      <c r="V87" s="205" t="s">
        <v>221</v>
      </c>
      <c r="W87" s="266">
        <f>IF(OR(Is_Loading,LEN($A87)=0),"",SWDATA!P72)</f>
        <v>0</v>
      </c>
      <c r="X87" s="267">
        <f>IF(OR(Is_Loading,LEN($A87)=0),"",SWDATA!Q72)</f>
        <v>0</v>
      </c>
      <c r="Y87" s="267">
        <f>IF(OR(Is_Loading,LEN($A87)=0),"",SWDATA!R72)</f>
        <v>0</v>
      </c>
      <c r="Z87" s="266" t="str">
        <f t="shared" si="457"/>
        <v/>
      </c>
      <c r="AA87" s="266">
        <f>IF(OR(Is_Loading,LEN($A87)=0),"",SWDATA!T72)</f>
        <v>0</v>
      </c>
      <c r="AB87" s="267">
        <f>IF(OR(Is_Loading,LEN($A87)=0),"",SWDATA!U72)</f>
        <v>0</v>
      </c>
      <c r="AC87" s="267">
        <f>IF(OR(Is_Loading,LEN($A87)=0),"",SWDATA!V72)</f>
        <v>0</v>
      </c>
      <c r="AD87" s="266" t="str">
        <f t="shared" si="374"/>
        <v/>
      </c>
      <c r="AE87" s="266">
        <f>IF(OR(Is_Loading,LEN($A87)=0),"",SWDATA!X72)</f>
        <v>0</v>
      </c>
      <c r="AF87" s="267">
        <f>IF(OR(Is_Loading,LEN($A87)=0),"",SWDATA!Y72)</f>
        <v>0</v>
      </c>
      <c r="AG87" s="267">
        <f>IF(OR(Is_Loading,LEN($A87)=0),"",SWDATA!Z72)</f>
        <v>0</v>
      </c>
      <c r="AH87" s="266" t="str">
        <f t="shared" si="375"/>
        <v/>
      </c>
      <c r="AI87" s="266">
        <f>IF(OR(Is_Loading,LEN($A87)=0),"",SWDATA!AB72)</f>
        <v>0</v>
      </c>
      <c r="AJ87" s="267">
        <f>IF(OR(Is_Loading,LEN($A87)=0),"",SWDATA!AC72)</f>
        <v>0</v>
      </c>
      <c r="AK87" s="267">
        <f>IF(OR(Is_Loading,LEN($A87)=0),"",SWDATA!AD72)</f>
        <v>0</v>
      </c>
      <c r="AL87" s="266" t="str">
        <f t="shared" si="376"/>
        <v/>
      </c>
      <c r="AM87" s="266">
        <f>IF(OR(Is_Loading,LEN($A87)=0),"",SWDATA!AF72)</f>
        <v>0</v>
      </c>
      <c r="AN87" s="267">
        <f>IF(OR(Is_Loading,LEN($A87)=0),"",SWDATA!AG72)</f>
        <v>0</v>
      </c>
      <c r="AO87" s="323">
        <f>IF(OR(Is_Loading,LEN($A87)=0),"",SWDATA!AH72)</f>
        <v>0</v>
      </c>
      <c r="AP87" s="320" t="str">
        <f t="shared" si="377"/>
        <v/>
      </c>
      <c r="AQ87" s="266">
        <f>IF(OR(Is_Loading,LEN($A87)=0),"",SWDATA!AJ72)</f>
        <v>0</v>
      </c>
      <c r="AR87" s="267">
        <f>IF(OR(Is_Loading,LEN($A87)=0),"",SWDATA!AK72)</f>
        <v>0</v>
      </c>
      <c r="AS87" s="267">
        <f>IF(OR(Is_Loading,LEN($A87)=0),"",SWDATA!AL72)</f>
        <v>0</v>
      </c>
      <c r="AT87" s="266" t="str">
        <f t="shared" si="378"/>
        <v/>
      </c>
      <c r="AU87" s="266">
        <f>IF(OR(Is_Loading,LEN($A87)=0),"",SWDATA!AN72)</f>
        <v>0</v>
      </c>
      <c r="AV87" s="267">
        <f>IF(OR(Is_Loading,LEN($A87)=0),"",SWDATA!AO72)</f>
        <v>0</v>
      </c>
      <c r="AW87" s="267">
        <f>IF(OR(Is_Loading,LEN($A87)=0),"",SWDATA!AP72)</f>
        <v>0</v>
      </c>
      <c r="AX87" s="266" t="str">
        <f t="shared" si="379"/>
        <v/>
      </c>
      <c r="AY87" s="266">
        <f>IF(OR(Is_Loading,LEN($A87)=0),"",SWDATA!AR72)</f>
        <v>0</v>
      </c>
      <c r="AZ87" s="267">
        <f>IF(OR(Is_Loading,LEN($A87)=0),"",SWDATA!AS72)</f>
        <v>0</v>
      </c>
      <c r="BA87" s="267">
        <f>IF(OR(Is_Loading,LEN($A87)=0),"",SWDATA!AT72)</f>
        <v>0</v>
      </c>
      <c r="BB87" s="266" t="str">
        <f t="shared" si="380"/>
        <v/>
      </c>
      <c r="BC87" s="266">
        <f>IF(OR(Is_Loading,LEN($A87)=0),"",SWDATA!AV72)</f>
        <v>0</v>
      </c>
      <c r="BD87" s="267">
        <f>IF(OR(Is_Loading,LEN($A87)=0),"",SWDATA!AW72)</f>
        <v>0</v>
      </c>
      <c r="BE87" s="323">
        <f>IF(OR(Is_Loading,LEN($A87)=0),"",SWDATA!AX72)</f>
        <v>0</v>
      </c>
      <c r="BF87" s="332" t="str">
        <f t="shared" si="381"/>
        <v/>
      </c>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351"/>
      <c r="CO87" s="351"/>
      <c r="CP87" s="351"/>
      <c r="CQ87" s="351"/>
      <c r="CR87" s="351"/>
      <c r="CS87" s="351"/>
      <c r="CT87" s="351"/>
      <c r="CU87" s="351"/>
      <c r="CV87" s="351"/>
      <c r="CW87" s="351"/>
      <c r="CX87" s="351"/>
      <c r="CY87" s="351"/>
      <c r="CZ87" s="351"/>
      <c r="DA87" s="351"/>
      <c r="DB87" s="351"/>
      <c r="DC87" s="351"/>
      <c r="DD87" s="351"/>
      <c r="DE87" s="351"/>
      <c r="DF87" s="351"/>
      <c r="DG87" s="351"/>
      <c r="DH87" s="351"/>
      <c r="DI87" s="351"/>
      <c r="DJ87" s="351"/>
      <c r="DK87" s="351"/>
      <c r="DL87" s="351"/>
      <c r="DM87" s="351"/>
      <c r="DN87" s="351"/>
      <c r="DS87" s="372"/>
      <c r="DT87" s="374"/>
      <c r="DU87" s="375"/>
      <c r="DV87" s="375"/>
      <c r="DW87" s="375"/>
      <c r="DX87" s="375">
        <v>1</v>
      </c>
      <c r="DY87" s="375">
        <f t="shared" si="421"/>
        <v>0</v>
      </c>
      <c r="DZ87" s="375">
        <f t="shared" si="422"/>
        <v>0</v>
      </c>
      <c r="EA87" s="375">
        <f t="shared" si="423"/>
        <v>1</v>
      </c>
      <c r="EB87" s="375">
        <f t="shared" si="424"/>
        <v>0</v>
      </c>
      <c r="EC87" s="375">
        <f t="shared" si="425"/>
        <v>0</v>
      </c>
      <c r="ED87" s="375">
        <f t="shared" si="426"/>
        <v>1</v>
      </c>
      <c r="EE87" s="375">
        <f t="shared" si="427"/>
        <v>0</v>
      </c>
      <c r="EF87" s="375">
        <f t="shared" si="428"/>
        <v>0</v>
      </c>
      <c r="EG87" s="375">
        <f t="shared" si="429"/>
        <v>1</v>
      </c>
      <c r="EH87" s="375">
        <f t="shared" si="430"/>
        <v>0</v>
      </c>
      <c r="EI87" s="375">
        <f t="shared" si="431"/>
        <v>0</v>
      </c>
      <c r="EJ87" s="375">
        <f t="shared" si="432"/>
        <v>1</v>
      </c>
      <c r="EK87" s="375">
        <f t="shared" si="433"/>
        <v>0</v>
      </c>
      <c r="EL87" s="375">
        <f t="shared" si="434"/>
        <v>0</v>
      </c>
      <c r="EM87" s="375">
        <f t="shared" si="435"/>
        <v>1</v>
      </c>
      <c r="EN87" s="375">
        <f t="shared" si="436"/>
        <v>0</v>
      </c>
      <c r="EO87" s="375">
        <f t="shared" si="437"/>
        <v>0</v>
      </c>
      <c r="EP87" s="375">
        <f t="shared" si="438"/>
        <v>1</v>
      </c>
      <c r="EQ87" s="375">
        <f t="shared" si="439"/>
        <v>0</v>
      </c>
      <c r="ER87" s="375">
        <f t="shared" si="440"/>
        <v>0</v>
      </c>
      <c r="ES87" s="375">
        <f t="shared" si="441"/>
        <v>1</v>
      </c>
      <c r="ET87" s="375">
        <f t="shared" si="442"/>
        <v>0</v>
      </c>
      <c r="EU87" s="375">
        <f t="shared" si="443"/>
        <v>0</v>
      </c>
      <c r="EV87" s="375">
        <f t="shared" si="444"/>
        <v>1</v>
      </c>
      <c r="EW87" s="375">
        <f t="shared" si="445"/>
        <v>0</v>
      </c>
      <c r="EX87" s="375">
        <f t="shared" si="446"/>
        <v>0</v>
      </c>
      <c r="EY87" s="375">
        <f t="shared" si="447"/>
        <v>1</v>
      </c>
      <c r="EZ87" s="375">
        <f t="shared" si="448"/>
        <v>0</v>
      </c>
      <c r="FA87" s="375">
        <f t="shared" si="449"/>
        <v>0</v>
      </c>
      <c r="FB87" s="375">
        <f t="shared" si="450"/>
        <v>1</v>
      </c>
      <c r="FC87" s="375">
        <f t="shared" si="451"/>
        <v>0</v>
      </c>
      <c r="FD87" s="375">
        <f t="shared" si="452"/>
        <v>0</v>
      </c>
      <c r="FE87" s="376"/>
      <c r="FF87" s="372"/>
      <c r="FG87" s="372"/>
      <c r="FH87" s="372"/>
      <c r="FI87" s="372"/>
      <c r="FJ87" s="372"/>
      <c r="FK87" s="372"/>
      <c r="FL87" s="372"/>
      <c r="FM87" s="372"/>
      <c r="FN87" s="372"/>
      <c r="FO87" s="372"/>
      <c r="FP87" s="372"/>
      <c r="FQ87" s="372"/>
      <c r="FR87" s="372"/>
      <c r="FS87" s="372"/>
      <c r="FT87" s="372"/>
      <c r="FU87" s="372"/>
      <c r="FV87" s="372"/>
      <c r="FW87" s="372"/>
      <c r="FX87" s="372"/>
      <c r="FY87" s="372"/>
      <c r="FZ87" s="372"/>
      <c r="GA87" s="372"/>
      <c r="GB87" s="372"/>
      <c r="GC87" s="372"/>
      <c r="GD87" s="372"/>
      <c r="GE87" s="372"/>
      <c r="GF87" s="372"/>
      <c r="GG87" s="372"/>
      <c r="GH87" s="372"/>
      <c r="GI87" s="372"/>
      <c r="GJ87" s="372"/>
      <c r="GK87" s="372"/>
      <c r="GL87" s="372"/>
      <c r="GM87" s="372"/>
      <c r="GN87" s="372"/>
      <c r="GO87" s="372"/>
      <c r="GP87" s="372"/>
      <c r="GQ87" s="372"/>
      <c r="GR87" s="372"/>
      <c r="GS87" s="372"/>
      <c r="GT87" s="372"/>
      <c r="GU87" s="372"/>
      <c r="GV87" s="372"/>
      <c r="GW87" s="372"/>
      <c r="GX87" s="372"/>
      <c r="GY87" s="372"/>
      <c r="GZ87" s="372"/>
      <c r="HA87" s="372"/>
      <c r="HB87" s="372"/>
      <c r="HC87" s="372"/>
    </row>
    <row r="88" spans="1:211" s="373" customFormat="1" ht="15" customHeight="1" collapsed="1" thickTop="1" x14ac:dyDescent="0.2">
      <c r="A88" s="192">
        <f>SWDATA!O73</f>
        <v>0</v>
      </c>
      <c r="B88" s="192">
        <f>SWDATA!M73</f>
        <v>0</v>
      </c>
      <c r="C88" s="201">
        <f>IF(AND(SWDATA!M73=1,SWDATA!Q73="promotions"),SWDATA!P73,0)</f>
        <v>0</v>
      </c>
      <c r="D88" s="200">
        <f>ROW(SWDATA!M73)</f>
        <v>73</v>
      </c>
      <c r="E88" s="202">
        <f t="shared" ref="E88:E95" si="458">B88</f>
        <v>0</v>
      </c>
      <c r="F88" s="203">
        <f t="shared" si="369"/>
        <v>1</v>
      </c>
      <c r="G88" s="192" t="str">
        <f t="shared" si="370"/>
        <v/>
      </c>
      <c r="H88" s="313"/>
      <c r="I88" s="390"/>
      <c r="J88" s="395">
        <f t="shared" si="371"/>
        <v>0</v>
      </c>
      <c r="K88" s="396" t="str">
        <f t="shared" si="372"/>
        <v/>
      </c>
      <c r="L88" s="397"/>
      <c r="M88" s="398"/>
      <c r="N88" s="399" t="str">
        <f>IF(LEN(SWDATA!F73)=0,"",IF(LEN(SWDATA!G73)=0,"",IF($O$12="ID",MID(SWDATA!G73,FIND("|",SWDATA!G73)+1,FIND("~~",SWDATA!G73)-FIND("|",SWDATA!G73)-1),IF($O$12="Desc",RIGHT(SWDATA!G73,LEN(SWDATA!G73)-FIND("~~",SWDATA!G73)-1),RIGHT(SWDATA!G73,LEN(SWDATA!G73)-FIND("|",SWDATA!G73))))))</f>
        <v/>
      </c>
      <c r="O88" s="400" t="str">
        <f>IF(LEN(SWDATA!G73)=0,"",IF(LEN(SWDATA!H73)=0,"",IF($O$12="ID",MID(SWDATA!H73,FIND("|",SWDATA!H73)+1,FIND("~~",SWDATA!H73)-FIND("|",SWDATA!H73)-1),IF($O$12="Desc",RIGHT(SWDATA!H73,LEN(SWDATA!H73)-FIND("~~",SWDATA!H73)-1),RIGHT(SWDATA!H73,LEN(SWDATA!H73)-FIND("|",SWDATA!H73))))))</f>
        <v/>
      </c>
      <c r="P88" s="401" t="str">
        <f>IF(LEN(SWDATA!C73)=0,"",SWDATA!C73)</f>
        <v/>
      </c>
      <c r="Q88" s="402" t="str">
        <f t="shared" si="373"/>
        <v/>
      </c>
      <c r="R88" s="403" t="s">
        <v>575</v>
      </c>
      <c r="S88" s="404" t="s">
        <v>485</v>
      </c>
      <c r="T88" s="404"/>
      <c r="U88" s="405" t="s">
        <v>595</v>
      </c>
      <c r="V88" s="406" t="s">
        <v>221</v>
      </c>
      <c r="W88" s="407">
        <f>IF(OR(Is_Loading,LEN($A88)=0),"",SWDATA!P73)</f>
        <v>0</v>
      </c>
      <c r="X88" s="408">
        <f>IF(OR(Is_Loading,LEN($A88)=0),"",SWDATA!Q73)</f>
        <v>0</v>
      </c>
      <c r="Y88" s="408">
        <f>IF(OR(Is_Loading,LEN($A88)=0),"",SWDATA!R73)</f>
        <v>0</v>
      </c>
      <c r="Z88" s="407" t="str">
        <f t="shared" ref="Z88" si="459">IF($A88=0,"",CHOOSE($F88,SUM(W88:Y88),SUM(W88:Y88)/3,Y88))</f>
        <v/>
      </c>
      <c r="AA88" s="407">
        <f>IF(OR(Is_Loading,LEN($A88)=0),"",SWDATA!T73)</f>
        <v>0</v>
      </c>
      <c r="AB88" s="408">
        <f>IF(OR(Is_Loading,LEN($A88)=0),"",SWDATA!U73)</f>
        <v>0</v>
      </c>
      <c r="AC88" s="408">
        <f>IF(OR(Is_Loading,LEN($A88)=0),"",SWDATA!V73)</f>
        <v>0</v>
      </c>
      <c r="AD88" s="407" t="str">
        <f t="shared" si="374"/>
        <v/>
      </c>
      <c r="AE88" s="407">
        <f>IF(OR(Is_Loading,LEN($A88)=0),"",SWDATA!X73)</f>
        <v>0</v>
      </c>
      <c r="AF88" s="408">
        <f>IF(OR(Is_Loading,LEN($A88)=0),"",SWDATA!Y73)</f>
        <v>0</v>
      </c>
      <c r="AG88" s="408">
        <f>IF(OR(Is_Loading,LEN($A88)=0),"",SWDATA!Z73)</f>
        <v>0</v>
      </c>
      <c r="AH88" s="407" t="str">
        <f t="shared" si="375"/>
        <v/>
      </c>
      <c r="AI88" s="407">
        <f>IF(OR(Is_Loading,LEN($A88)=0),"",SWDATA!AB73)</f>
        <v>0</v>
      </c>
      <c r="AJ88" s="408">
        <f>IF(OR(Is_Loading,LEN($A88)=0),"",SWDATA!AC73)</f>
        <v>0</v>
      </c>
      <c r="AK88" s="408">
        <f>IF(OR(Is_Loading,LEN($A88)=0),"",SWDATA!AD73)</f>
        <v>0</v>
      </c>
      <c r="AL88" s="407" t="str">
        <f t="shared" si="376"/>
        <v/>
      </c>
      <c r="AM88" s="407">
        <f>IF(OR(Is_Loading,LEN($A88)=0),"",SWDATA!AF73)</f>
        <v>0</v>
      </c>
      <c r="AN88" s="408">
        <f>IF(OR(Is_Loading,LEN($A88)=0),"",SWDATA!AG73)</f>
        <v>0</v>
      </c>
      <c r="AO88" s="409">
        <f>IF(OR(Is_Loading,LEN($A88)=0),"",SWDATA!AH73)</f>
        <v>0</v>
      </c>
      <c r="AP88" s="410" t="str">
        <f t="shared" si="377"/>
        <v/>
      </c>
      <c r="AQ88" s="407">
        <f>IF(OR(Is_Loading,LEN($A88)=0),"",SWDATA!AJ73)</f>
        <v>0</v>
      </c>
      <c r="AR88" s="408">
        <f>IF(OR(Is_Loading,LEN($A88)=0),"",SWDATA!AK73)</f>
        <v>0</v>
      </c>
      <c r="AS88" s="408">
        <f>IF(OR(Is_Loading,LEN($A88)=0),"",SWDATA!AL73)</f>
        <v>0</v>
      </c>
      <c r="AT88" s="407" t="str">
        <f t="shared" si="378"/>
        <v/>
      </c>
      <c r="AU88" s="407">
        <f>IF(OR(Is_Loading,LEN($A88)=0),"",SWDATA!AN73)</f>
        <v>0</v>
      </c>
      <c r="AV88" s="408">
        <f>IF(OR(Is_Loading,LEN($A88)=0),"",SWDATA!AO73)</f>
        <v>0</v>
      </c>
      <c r="AW88" s="408">
        <f>IF(OR(Is_Loading,LEN($A88)=0),"",SWDATA!AP73)</f>
        <v>0</v>
      </c>
      <c r="AX88" s="407" t="str">
        <f t="shared" si="379"/>
        <v/>
      </c>
      <c r="AY88" s="407">
        <f>IF(OR(Is_Loading,LEN($A88)=0),"",SWDATA!AR73)</f>
        <v>0</v>
      </c>
      <c r="AZ88" s="408">
        <f>IF(OR(Is_Loading,LEN($A88)=0),"",SWDATA!AS73)</f>
        <v>0</v>
      </c>
      <c r="BA88" s="408">
        <f>IF(OR(Is_Loading,LEN($A88)=0),"",SWDATA!AT73)</f>
        <v>0</v>
      </c>
      <c r="BB88" s="407" t="str">
        <f t="shared" si="380"/>
        <v/>
      </c>
      <c r="BC88" s="407">
        <f>IF(OR(Is_Loading,LEN($A88)=0),"",SWDATA!AV73)</f>
        <v>0</v>
      </c>
      <c r="BD88" s="408">
        <f>IF(OR(Is_Loading,LEN($A88)=0),"",SWDATA!AW73)</f>
        <v>0</v>
      </c>
      <c r="BE88" s="409">
        <f>IF(OR(Is_Loading,LEN($A88)=0),"",SWDATA!AX73)</f>
        <v>0</v>
      </c>
      <c r="BF88" s="320" t="str">
        <f t="shared" si="381"/>
        <v/>
      </c>
      <c r="BG88"/>
      <c r="BH88"/>
      <c r="BI88"/>
      <c r="BJ88"/>
      <c r="BK88"/>
      <c r="BL88"/>
      <c r="BM88"/>
      <c r="BN88"/>
      <c r="BO88"/>
      <c r="BP88"/>
      <c r="BQ88"/>
      <c r="BR88"/>
      <c r="BS88"/>
      <c r="BT88"/>
      <c r="BU88"/>
      <c r="BV88"/>
      <c r="BW88"/>
      <c r="BX88"/>
      <c r="BY88"/>
      <c r="BZ88"/>
      <c r="CA88"/>
      <c r="CB88"/>
      <c r="CC88"/>
      <c r="CD88"/>
      <c r="CE88"/>
      <c r="CF88"/>
      <c r="CG88"/>
      <c r="CH88"/>
      <c r="CI88"/>
      <c r="CJ88"/>
      <c r="CK88"/>
      <c r="CL88"/>
      <c r="CM88"/>
      <c r="CN88" s="201"/>
      <c r="CO88" s="201"/>
      <c r="CP88" s="201"/>
      <c r="CQ88" s="201"/>
      <c r="CR88" s="201"/>
      <c r="CS88" s="201"/>
      <c r="CT88" s="201"/>
      <c r="CU88" s="201"/>
      <c r="CV88" s="201"/>
      <c r="CW88" s="201"/>
      <c r="CX88" s="201"/>
      <c r="CY88" s="201"/>
      <c r="CZ88" s="201"/>
      <c r="DA88" s="201"/>
      <c r="DB88" s="201"/>
      <c r="DC88" s="201"/>
      <c r="DD88" s="201"/>
      <c r="DE88" s="201"/>
      <c r="DF88" s="201"/>
      <c r="DG88" s="201"/>
      <c r="DH88" s="201"/>
      <c r="DI88" s="201"/>
      <c r="DJ88" s="201"/>
      <c r="DK88" s="201"/>
      <c r="DL88" s="201"/>
      <c r="DM88" s="201"/>
      <c r="DN88" s="201"/>
      <c r="DQ88" s="373">
        <f>'Metrics &amp; Attributes View'!N113</f>
        <v>0</v>
      </c>
      <c r="DS88" s="372"/>
      <c r="DT88" s="374"/>
      <c r="DU88" s="375"/>
      <c r="DV88" s="375"/>
      <c r="DW88" s="375"/>
      <c r="DX88" s="375"/>
      <c r="DY88" s="375"/>
      <c r="DZ88" s="375"/>
      <c r="EA88" s="375"/>
      <c r="EB88" s="375"/>
      <c r="EC88" s="375"/>
      <c r="ED88" s="375"/>
      <c r="EE88" s="375"/>
      <c r="EF88" s="375"/>
      <c r="EG88" s="375"/>
      <c r="EH88" s="375"/>
      <c r="EI88" s="375"/>
      <c r="EJ88" s="375"/>
      <c r="EK88" s="375"/>
      <c r="EL88" s="375"/>
      <c r="EM88" s="375"/>
      <c r="EN88" s="375"/>
      <c r="EO88" s="375"/>
      <c r="EP88" s="375"/>
      <c r="EQ88" s="375"/>
      <c r="ER88" s="375"/>
      <c r="ES88" s="375"/>
      <c r="ET88" s="375"/>
      <c r="EU88" s="375"/>
      <c r="EV88" s="375"/>
      <c r="EW88" s="375"/>
      <c r="EX88" s="375"/>
      <c r="EY88" s="375"/>
      <c r="EZ88" s="375"/>
      <c r="FA88" s="375"/>
      <c r="FB88" s="375"/>
      <c r="FC88" s="375"/>
      <c r="FD88" s="375"/>
      <c r="FE88" s="376"/>
      <c r="FF88" s="372"/>
      <c r="FG88" s="372"/>
      <c r="FH88" s="372"/>
      <c r="FI88" s="372"/>
      <c r="FJ88" s="372"/>
      <c r="FK88" s="372"/>
      <c r="FL88" s="372"/>
      <c r="FM88" s="372"/>
      <c r="FN88" s="372"/>
      <c r="FO88" s="372"/>
      <c r="FP88" s="372"/>
      <c r="FQ88" s="372"/>
      <c r="FR88" s="372"/>
      <c r="FS88" s="372"/>
      <c r="FT88" s="372"/>
      <c r="FU88" s="372"/>
      <c r="FV88" s="372"/>
      <c r="FW88" s="372"/>
      <c r="FX88" s="372"/>
      <c r="FY88" s="372"/>
      <c r="FZ88" s="372"/>
      <c r="GA88" s="372"/>
      <c r="GB88" s="372"/>
      <c r="GC88" s="372"/>
      <c r="GD88" s="372"/>
      <c r="GE88" s="372"/>
      <c r="GF88" s="372"/>
      <c r="GG88" s="372"/>
      <c r="GH88" s="372"/>
      <c r="GI88" s="372"/>
      <c r="GJ88" s="372"/>
      <c r="GK88" s="372"/>
      <c r="GL88" s="372"/>
      <c r="GM88" s="372"/>
      <c r="GN88" s="372"/>
      <c r="GO88" s="372"/>
      <c r="GP88" s="372"/>
      <c r="GQ88" s="372"/>
      <c r="GR88" s="372"/>
      <c r="GS88" s="372"/>
      <c r="GT88" s="372"/>
      <c r="GU88" s="372"/>
      <c r="GV88" s="372"/>
      <c r="GW88" s="372"/>
      <c r="GX88" s="372"/>
      <c r="GY88" s="372"/>
      <c r="GZ88" s="372"/>
      <c r="HA88" s="372"/>
      <c r="HB88" s="372"/>
      <c r="HC88" s="372"/>
    </row>
    <row r="89" spans="1:211" s="373" customFormat="1" ht="15" customHeight="1" x14ac:dyDescent="0.2">
      <c r="A89" s="192">
        <f>SWDATA!O74</f>
        <v>0</v>
      </c>
      <c r="B89" s="192">
        <f>SWDATA!M74</f>
        <v>0</v>
      </c>
      <c r="C89" s="201">
        <f>IF(AND(SWDATA!M74=1,SWDATA!Q74="promotions"),SWDATA!P74,0)</f>
        <v>0</v>
      </c>
      <c r="D89" s="200">
        <f>ROW(SWDATA!M74)</f>
        <v>74</v>
      </c>
      <c r="E89" s="202">
        <f t="shared" si="458"/>
        <v>0</v>
      </c>
      <c r="F89" s="203">
        <f t="shared" si="369"/>
        <v>1</v>
      </c>
      <c r="G89" s="192" t="str">
        <f t="shared" si="370"/>
        <v/>
      </c>
      <c r="H89" s="204"/>
      <c r="I89" s="390"/>
      <c r="J89" s="238">
        <f t="shared" si="371"/>
        <v>0</v>
      </c>
      <c r="K89" s="239" t="str">
        <f t="shared" si="372"/>
        <v/>
      </c>
      <c r="L89" s="342"/>
      <c r="M89" s="345"/>
      <c r="N89" s="340" t="str">
        <f>IF(LEN(SWDATA!F74)=0,"",N88)</f>
        <v/>
      </c>
      <c r="O89" s="296" t="str">
        <f>IF(LEN(SWDATA!G74)=0,"",O88)</f>
        <v/>
      </c>
      <c r="P89" s="297" t="str">
        <f>IF(LEN(SWDATA!C74)=0,"",SWDATA!C74)</f>
        <v/>
      </c>
      <c r="Q89" s="312" t="str">
        <f t="shared" si="373"/>
        <v/>
      </c>
      <c r="R89" s="223" t="s">
        <v>575</v>
      </c>
      <c r="S89" s="224"/>
      <c r="T89" s="224"/>
      <c r="U89" s="265" t="s">
        <v>619</v>
      </c>
      <c r="V89" s="205" t="s">
        <v>221</v>
      </c>
      <c r="W89" s="266">
        <f>IF(OR(Is_Loading,LEN($A89)=0),"",SWDATA!P74)</f>
        <v>0</v>
      </c>
      <c r="X89" s="267">
        <f>IF(OR(Is_Loading,LEN($A89)=0),"",SWDATA!Q74)</f>
        <v>0</v>
      </c>
      <c r="Y89" s="267">
        <f>IF(OR(Is_Loading,LEN($A89)=0),"",SWDATA!R74)</f>
        <v>0</v>
      </c>
      <c r="Z89" s="266" t="str">
        <f t="shared" ref="Z89:Z90" si="460">IF($A89=0,"",CHOOSE($F89,SUM(W89:Y89),SUM(W89:Y89)/3,Y89))</f>
        <v/>
      </c>
      <c r="AA89" s="266">
        <f>IF(OR(Is_Loading,LEN($A89)=0),"",SWDATA!T74)</f>
        <v>0</v>
      </c>
      <c r="AB89" s="267">
        <f>IF(OR(Is_Loading,LEN($A89)=0),"",SWDATA!U74)</f>
        <v>0</v>
      </c>
      <c r="AC89" s="267">
        <f>IF(OR(Is_Loading,LEN($A89)=0),"",SWDATA!V74)</f>
        <v>0</v>
      </c>
      <c r="AD89" s="266" t="str">
        <f t="shared" si="374"/>
        <v/>
      </c>
      <c r="AE89" s="266">
        <f>IF(OR(Is_Loading,LEN($A89)=0),"",SWDATA!X74)</f>
        <v>0</v>
      </c>
      <c r="AF89" s="267">
        <f>IF(OR(Is_Loading,LEN($A89)=0),"",SWDATA!Y74)</f>
        <v>0</v>
      </c>
      <c r="AG89" s="267">
        <f>IF(OR(Is_Loading,LEN($A89)=0),"",SWDATA!Z74)</f>
        <v>0</v>
      </c>
      <c r="AH89" s="266" t="str">
        <f t="shared" si="375"/>
        <v/>
      </c>
      <c r="AI89" s="266">
        <f>IF(OR(Is_Loading,LEN($A89)=0),"",SWDATA!AB74)</f>
        <v>0</v>
      </c>
      <c r="AJ89" s="267">
        <f>IF(OR(Is_Loading,LEN($A89)=0),"",SWDATA!AC74)</f>
        <v>0</v>
      </c>
      <c r="AK89" s="267">
        <f>IF(OR(Is_Loading,LEN($A89)=0),"",SWDATA!AD74)</f>
        <v>0</v>
      </c>
      <c r="AL89" s="266" t="str">
        <f t="shared" si="376"/>
        <v/>
      </c>
      <c r="AM89" s="266">
        <f>IF(OR(Is_Loading,LEN($A89)=0),"",SWDATA!AF74)</f>
        <v>0</v>
      </c>
      <c r="AN89" s="267">
        <f>IF(OR(Is_Loading,LEN($A89)=0),"",SWDATA!AG74)</f>
        <v>0</v>
      </c>
      <c r="AO89" s="323">
        <f>IF(OR(Is_Loading,LEN($A89)=0),"",SWDATA!AH74)</f>
        <v>0</v>
      </c>
      <c r="AP89" s="320" t="str">
        <f t="shared" si="377"/>
        <v/>
      </c>
      <c r="AQ89" s="266">
        <f>IF(OR(Is_Loading,LEN($A89)=0),"",SWDATA!AJ74)</f>
        <v>0</v>
      </c>
      <c r="AR89" s="267">
        <f>IF(OR(Is_Loading,LEN($A89)=0),"",SWDATA!AK74)</f>
        <v>0</v>
      </c>
      <c r="AS89" s="267">
        <f>IF(OR(Is_Loading,LEN($A89)=0),"",SWDATA!AL74)</f>
        <v>0</v>
      </c>
      <c r="AT89" s="266" t="str">
        <f t="shared" si="378"/>
        <v/>
      </c>
      <c r="AU89" s="266">
        <f>IF(OR(Is_Loading,LEN($A89)=0),"",SWDATA!AN74)</f>
        <v>0</v>
      </c>
      <c r="AV89" s="267">
        <f>IF(OR(Is_Loading,LEN($A89)=0),"",SWDATA!AO74)</f>
        <v>0</v>
      </c>
      <c r="AW89" s="267">
        <f>IF(OR(Is_Loading,LEN($A89)=0),"",SWDATA!AP74)</f>
        <v>0</v>
      </c>
      <c r="AX89" s="266" t="str">
        <f t="shared" si="379"/>
        <v/>
      </c>
      <c r="AY89" s="266">
        <f>IF(OR(Is_Loading,LEN($A89)=0),"",SWDATA!AR74)</f>
        <v>0</v>
      </c>
      <c r="AZ89" s="267">
        <f>IF(OR(Is_Loading,LEN($A89)=0),"",SWDATA!AS74)</f>
        <v>0</v>
      </c>
      <c r="BA89" s="267">
        <f>IF(OR(Is_Loading,LEN($A89)=0),"",SWDATA!AT74)</f>
        <v>0</v>
      </c>
      <c r="BB89" s="266" t="str">
        <f t="shared" si="380"/>
        <v/>
      </c>
      <c r="BC89" s="266">
        <f>IF(OR(Is_Loading,LEN($A89)=0),"",SWDATA!AV74)</f>
        <v>0</v>
      </c>
      <c r="BD89" s="267">
        <f>IF(OR(Is_Loading,LEN($A89)=0),"",SWDATA!AW74)</f>
        <v>0</v>
      </c>
      <c r="BE89" s="323">
        <f>IF(OR(Is_Loading,LEN($A89)=0),"",SWDATA!AX74)</f>
        <v>0</v>
      </c>
      <c r="BF89" s="320" t="str">
        <f t="shared" si="381"/>
        <v/>
      </c>
      <c r="BG89"/>
      <c r="BH89"/>
      <c r="BI89"/>
      <c r="BJ89"/>
      <c r="BK89"/>
      <c r="BL89"/>
      <c r="BM89"/>
      <c r="BN89"/>
      <c r="BO89"/>
      <c r="BP89"/>
      <c r="BQ89"/>
      <c r="BR89"/>
      <c r="BS89"/>
      <c r="BT89"/>
      <c r="BU89"/>
      <c r="BV89"/>
      <c r="BW89"/>
      <c r="BX89"/>
      <c r="BY89"/>
      <c r="BZ89"/>
      <c r="CA89"/>
      <c r="CB89"/>
      <c r="CC89"/>
      <c r="CD89"/>
      <c r="CE89"/>
      <c r="CF89"/>
      <c r="CG89"/>
      <c r="CH89"/>
      <c r="CI89"/>
      <c r="CJ89"/>
      <c r="CK89"/>
      <c r="CL89"/>
      <c r="CM89"/>
      <c r="CN89" s="201"/>
      <c r="CO89" s="201"/>
      <c r="CP89" s="201"/>
      <c r="CQ89" s="201"/>
      <c r="CR89" s="201"/>
      <c r="CS89" s="201"/>
      <c r="CT89" s="201"/>
      <c r="CU89" s="201"/>
      <c r="CV89" s="201"/>
      <c r="CW89" s="201"/>
      <c r="CX89" s="201"/>
      <c r="CY89" s="201"/>
      <c r="CZ89" s="201"/>
      <c r="DA89" s="201"/>
      <c r="DB89" s="201"/>
      <c r="DC89" s="201"/>
      <c r="DD89" s="201"/>
      <c r="DE89" s="201"/>
      <c r="DF89" s="201"/>
      <c r="DG89" s="201"/>
      <c r="DH89" s="201"/>
      <c r="DI89" s="201"/>
      <c r="DJ89" s="201"/>
      <c r="DK89" s="201"/>
      <c r="DL89" s="201"/>
      <c r="DM89" s="201"/>
      <c r="DN89" s="201"/>
      <c r="DS89" s="372"/>
      <c r="DT89" s="372"/>
      <c r="DU89" s="375">
        <f t="shared" ref="DU89" si="461">COLUMN(W87)</f>
        <v>23</v>
      </c>
      <c r="DV89" s="375">
        <f t="shared" ref="DV89" si="462">SUM(DU89)+DV90+1</f>
        <v>24</v>
      </c>
      <c r="DW89" s="375">
        <f t="shared" ref="DW89" si="463">SUM(DV89)+DW90+1</f>
        <v>25</v>
      </c>
      <c r="DX89" s="375">
        <f t="shared" ref="DX89" si="464">SUM(DW89)+DX90+1</f>
        <v>27</v>
      </c>
      <c r="DY89" s="375">
        <f t="shared" ref="DY89" si="465">SUM(DX89)+DY90+1</f>
        <v>28</v>
      </c>
      <c r="DZ89" s="375">
        <f t="shared" ref="DZ89" si="466">SUM(DY89)+DZ90+1</f>
        <v>29</v>
      </c>
      <c r="EA89" s="375">
        <f t="shared" ref="EA89" si="467">SUM(DZ89)+EA90+1</f>
        <v>31</v>
      </c>
      <c r="EB89" s="375">
        <f t="shared" ref="EB89" si="468">SUM(EA89)+EB90+1</f>
        <v>32</v>
      </c>
      <c r="EC89" s="375">
        <f t="shared" ref="EC89" si="469">SUM(EB89)+EC90+1</f>
        <v>33</v>
      </c>
      <c r="ED89" s="375">
        <f t="shared" ref="ED89" si="470">SUM(EC89)+ED90+1</f>
        <v>35</v>
      </c>
      <c r="EE89" s="375">
        <f t="shared" ref="EE89" si="471">SUM(ED89)+EE90+1</f>
        <v>36</v>
      </c>
      <c r="EF89" s="375">
        <f t="shared" ref="EF89" si="472">SUM(EE89)+EF90+1</f>
        <v>37</v>
      </c>
      <c r="EG89" s="375">
        <f t="shared" ref="EG89" si="473">SUM(EF89)+EG90+1</f>
        <v>39</v>
      </c>
      <c r="EH89" s="375">
        <f t="shared" ref="EH89" si="474">SUM(EG89)+EH90+1</f>
        <v>40</v>
      </c>
      <c r="EI89" s="375">
        <f t="shared" ref="EI89" si="475">SUM(EH89)+EI90+1</f>
        <v>41</v>
      </c>
      <c r="EJ89" s="375">
        <f t="shared" ref="EJ89" si="476">SUM(EI89)+EJ90+1</f>
        <v>43</v>
      </c>
      <c r="EK89" s="375">
        <f t="shared" ref="EK89" si="477">SUM(EJ89)+EK90+1</f>
        <v>44</v>
      </c>
      <c r="EL89" s="375">
        <f t="shared" ref="EL89" si="478">SUM(EK89)+EL90+1</f>
        <v>45</v>
      </c>
      <c r="EM89" s="375">
        <f t="shared" ref="EM89" si="479">SUM(EL89)+EM90+1</f>
        <v>47</v>
      </c>
      <c r="EN89" s="375">
        <f t="shared" ref="EN89" si="480">SUM(EM89)+EN90+1</f>
        <v>48</v>
      </c>
      <c r="EO89" s="375">
        <f t="shared" ref="EO89" si="481">SUM(EN89)+EO90+1</f>
        <v>49</v>
      </c>
      <c r="EP89" s="375">
        <f t="shared" ref="EP89" si="482">SUM(EO89)+EP90+1</f>
        <v>51</v>
      </c>
      <c r="EQ89" s="375">
        <f t="shared" ref="EQ89" si="483">SUM(EP89)+EQ90+1</f>
        <v>52</v>
      </c>
      <c r="ER89" s="375">
        <f t="shared" ref="ER89" si="484">SUM(EQ89)+ER90+1</f>
        <v>53</v>
      </c>
      <c r="ES89" s="375">
        <f t="shared" ref="ES89" si="485">SUM(ER89)+ES90+1</f>
        <v>55</v>
      </c>
      <c r="ET89" s="375">
        <f t="shared" ref="ET89" si="486">SUM(ES89)+ET90+1</f>
        <v>56</v>
      </c>
      <c r="EU89" s="375">
        <f t="shared" ref="EU89" si="487">SUM(ET89)+EU90+1</f>
        <v>57</v>
      </c>
      <c r="EV89" s="375">
        <f t="shared" ref="EV89" si="488">SUM(EU89)+EV90+1</f>
        <v>59</v>
      </c>
      <c r="EW89" s="375">
        <f t="shared" ref="EW89" si="489">SUM(EV89)+EW90+1</f>
        <v>60</v>
      </c>
      <c r="EX89" s="375">
        <f t="shared" ref="EX89" si="490">SUM(EW89)+EX90+1</f>
        <v>61</v>
      </c>
      <c r="EY89" s="375">
        <f t="shared" ref="EY89" si="491">SUM(EX89)+EY90+1</f>
        <v>63</v>
      </c>
      <c r="EZ89" s="375">
        <f t="shared" ref="EZ89" si="492">SUM(EY89)+EZ90+1</f>
        <v>64</v>
      </c>
      <c r="FA89" s="375">
        <f t="shared" ref="FA89" si="493">SUM(EZ89)+FA90+1</f>
        <v>65</v>
      </c>
      <c r="FB89" s="375">
        <f t="shared" ref="FB89" si="494">SUM(FA89)+FB90+1</f>
        <v>67</v>
      </c>
      <c r="FC89" s="375">
        <f t="shared" ref="FC89" si="495">SUM(FB89)+FC90+1</f>
        <v>68</v>
      </c>
      <c r="FD89" s="375">
        <f t="shared" ref="FD89" si="496">SUM(FC89)+FD90+1</f>
        <v>69</v>
      </c>
      <c r="FE89" s="372"/>
      <c r="FF89" s="372"/>
      <c r="FG89" s="372"/>
      <c r="FH89" s="372"/>
      <c r="FI89" s="372"/>
      <c r="FJ89" s="372"/>
      <c r="FK89" s="372"/>
      <c r="FL89" s="372"/>
      <c r="FM89" s="372"/>
      <c r="FN89" s="372"/>
      <c r="FO89" s="372"/>
      <c r="FP89" s="372"/>
      <c r="FQ89" s="372"/>
      <c r="FR89" s="372"/>
      <c r="FS89" s="372"/>
      <c r="FT89" s="372"/>
      <c r="FU89" s="372"/>
      <c r="FV89" s="372"/>
      <c r="FW89" s="372"/>
      <c r="FX89" s="372"/>
      <c r="FY89" s="372"/>
      <c r="FZ89" s="372"/>
      <c r="GA89" s="372"/>
      <c r="GB89" s="372"/>
      <c r="GC89" s="372"/>
      <c r="GD89" s="372"/>
      <c r="GE89" s="372"/>
      <c r="GF89" s="372"/>
      <c r="GG89" s="372"/>
      <c r="GH89" s="372"/>
      <c r="GI89" s="372"/>
      <c r="GJ89" s="372"/>
      <c r="GK89" s="372"/>
      <c r="GL89" s="372"/>
      <c r="GM89" s="372"/>
      <c r="GN89" s="372"/>
      <c r="GO89" s="372"/>
      <c r="GP89" s="372"/>
      <c r="GQ89" s="372"/>
      <c r="GR89" s="372"/>
      <c r="GS89" s="372"/>
      <c r="GT89" s="372"/>
      <c r="GU89" s="372"/>
      <c r="GV89" s="372"/>
      <c r="GW89" s="372"/>
      <c r="GX89" s="372"/>
      <c r="GY89" s="372"/>
      <c r="GZ89" s="372"/>
    </row>
    <row r="90" spans="1:211" s="373" customFormat="1" ht="15" customHeight="1" thickBot="1" x14ac:dyDescent="0.25">
      <c r="A90" s="192">
        <f>SWDATA!O75</f>
        <v>0</v>
      </c>
      <c r="B90" s="192">
        <f>SWDATA!M75</f>
        <v>0</v>
      </c>
      <c r="C90" s="201">
        <f>IF(AND(SWDATA!M75=1,SWDATA!Q75="promotions"),SWDATA!P75,0)</f>
        <v>0</v>
      </c>
      <c r="D90" s="200">
        <f>ROW(SWDATA!M75)</f>
        <v>75</v>
      </c>
      <c r="E90" s="202">
        <f t="shared" si="458"/>
        <v>0</v>
      </c>
      <c r="F90" s="203">
        <f t="shared" si="369"/>
        <v>1</v>
      </c>
      <c r="G90" s="192" t="str">
        <f t="shared" si="370"/>
        <v/>
      </c>
      <c r="H90" s="204"/>
      <c r="I90" s="390"/>
      <c r="J90" s="238">
        <f t="shared" si="371"/>
        <v>0</v>
      </c>
      <c r="K90" s="239" t="str">
        <f t="shared" si="372"/>
        <v/>
      </c>
      <c r="L90" s="342"/>
      <c r="M90" s="346"/>
      <c r="N90" s="340" t="str">
        <f>IF(LEN(SWDATA!F75)=0,"",N89)</f>
        <v/>
      </c>
      <c r="O90" s="296" t="str">
        <f>IF(LEN(SWDATA!G75)=0,"",O89)</f>
        <v/>
      </c>
      <c r="P90" s="297" t="str">
        <f>IF(LEN(SWDATA!C75)=0,"",SWDATA!C75)</f>
        <v/>
      </c>
      <c r="Q90" s="312" t="str">
        <f t="shared" si="373"/>
        <v/>
      </c>
      <c r="R90" s="223" t="s">
        <v>575</v>
      </c>
      <c r="S90" s="224"/>
      <c r="T90" s="224"/>
      <c r="U90" s="264" t="s">
        <v>620</v>
      </c>
      <c r="V90" s="205" t="s">
        <v>221</v>
      </c>
      <c r="W90" s="266">
        <f>IF(OR(Is_Loading,LEN($A90)=0),"",SWDATA!P75)</f>
        <v>0</v>
      </c>
      <c r="X90" s="267">
        <f>IF(OR(Is_Loading,LEN($A90)=0),"",SWDATA!Q75)</f>
        <v>0</v>
      </c>
      <c r="Y90" s="267">
        <f>IF(OR(Is_Loading,LEN($A90)=0),"",SWDATA!R75)</f>
        <v>0</v>
      </c>
      <c r="Z90" s="266" t="str">
        <f t="shared" si="460"/>
        <v/>
      </c>
      <c r="AA90" s="266">
        <f>IF(OR(Is_Loading,LEN($A90)=0),"",SWDATA!T75)</f>
        <v>0</v>
      </c>
      <c r="AB90" s="267">
        <f>IF(OR(Is_Loading,LEN($A90)=0),"",SWDATA!U75)</f>
        <v>0</v>
      </c>
      <c r="AC90" s="267">
        <f>IF(OR(Is_Loading,LEN($A90)=0),"",SWDATA!V75)</f>
        <v>0</v>
      </c>
      <c r="AD90" s="266" t="str">
        <f t="shared" si="374"/>
        <v/>
      </c>
      <c r="AE90" s="266">
        <f>IF(OR(Is_Loading,LEN($A90)=0),"",SWDATA!X75)</f>
        <v>0</v>
      </c>
      <c r="AF90" s="267">
        <f>IF(OR(Is_Loading,LEN($A90)=0),"",SWDATA!Y75)</f>
        <v>0</v>
      </c>
      <c r="AG90" s="267">
        <f>IF(OR(Is_Loading,LEN($A90)=0),"",SWDATA!Z75)</f>
        <v>0</v>
      </c>
      <c r="AH90" s="266" t="str">
        <f t="shared" si="375"/>
        <v/>
      </c>
      <c r="AI90" s="266">
        <f>IF(OR(Is_Loading,LEN($A90)=0),"",SWDATA!AB75)</f>
        <v>0</v>
      </c>
      <c r="AJ90" s="267">
        <f>IF(OR(Is_Loading,LEN($A90)=0),"",SWDATA!AC75)</f>
        <v>0</v>
      </c>
      <c r="AK90" s="267">
        <f>IF(OR(Is_Loading,LEN($A90)=0),"",SWDATA!AD75)</f>
        <v>0</v>
      </c>
      <c r="AL90" s="266" t="str">
        <f t="shared" si="376"/>
        <v/>
      </c>
      <c r="AM90" s="266">
        <f>IF(OR(Is_Loading,LEN($A90)=0),"",SWDATA!AF75)</f>
        <v>0</v>
      </c>
      <c r="AN90" s="267">
        <f>IF(OR(Is_Loading,LEN($A90)=0),"",SWDATA!AG75)</f>
        <v>0</v>
      </c>
      <c r="AO90" s="323">
        <f>IF(OR(Is_Loading,LEN($A90)=0),"",SWDATA!AH75)</f>
        <v>0</v>
      </c>
      <c r="AP90" s="320" t="str">
        <f t="shared" si="377"/>
        <v/>
      </c>
      <c r="AQ90" s="266">
        <f>IF(OR(Is_Loading,LEN($A90)=0),"",SWDATA!AJ75)</f>
        <v>0</v>
      </c>
      <c r="AR90" s="267">
        <f>IF(OR(Is_Loading,LEN($A90)=0),"",SWDATA!AK75)</f>
        <v>0</v>
      </c>
      <c r="AS90" s="267">
        <f>IF(OR(Is_Loading,LEN($A90)=0),"",SWDATA!AL75)</f>
        <v>0</v>
      </c>
      <c r="AT90" s="266" t="str">
        <f t="shared" si="378"/>
        <v/>
      </c>
      <c r="AU90" s="266">
        <f>IF(OR(Is_Loading,LEN($A90)=0),"",SWDATA!AN75)</f>
        <v>0</v>
      </c>
      <c r="AV90" s="267">
        <f>IF(OR(Is_Loading,LEN($A90)=0),"",SWDATA!AO75)</f>
        <v>0</v>
      </c>
      <c r="AW90" s="267">
        <f>IF(OR(Is_Loading,LEN($A90)=0),"",SWDATA!AP75)</f>
        <v>0</v>
      </c>
      <c r="AX90" s="266" t="str">
        <f t="shared" si="379"/>
        <v/>
      </c>
      <c r="AY90" s="266">
        <f>IF(OR(Is_Loading,LEN($A90)=0),"",SWDATA!AR75)</f>
        <v>0</v>
      </c>
      <c r="AZ90" s="267">
        <f>IF(OR(Is_Loading,LEN($A90)=0),"",SWDATA!AS75)</f>
        <v>0</v>
      </c>
      <c r="BA90" s="267">
        <f>IF(OR(Is_Loading,LEN($A90)=0),"",SWDATA!AT75)</f>
        <v>0</v>
      </c>
      <c r="BB90" s="266" t="str">
        <f t="shared" si="380"/>
        <v/>
      </c>
      <c r="BC90" s="266">
        <f>IF(OR(Is_Loading,LEN($A90)=0),"",SWDATA!AV75)</f>
        <v>0</v>
      </c>
      <c r="BD90" s="267">
        <f>IF(OR(Is_Loading,LEN($A90)=0),"",SWDATA!AW75)</f>
        <v>0</v>
      </c>
      <c r="BE90" s="323">
        <f>IF(OR(Is_Loading,LEN($A90)=0),"",SWDATA!AX75)</f>
        <v>0</v>
      </c>
      <c r="BF90" s="320" t="str">
        <f t="shared" si="381"/>
        <v/>
      </c>
      <c r="BG90"/>
      <c r="BH90"/>
      <c r="BI90"/>
      <c r="BJ90"/>
      <c r="BK90"/>
      <c r="BL90"/>
      <c r="BM90"/>
      <c r="BN90"/>
      <c r="BO90"/>
      <c r="BP90"/>
      <c r="BQ90"/>
      <c r="BR90"/>
      <c r="BS90"/>
      <c r="BT90"/>
      <c r="BU90"/>
      <c r="BV90"/>
      <c r="BW90"/>
      <c r="BX90"/>
      <c r="BY90"/>
      <c r="BZ90"/>
      <c r="CA90"/>
      <c r="CB90"/>
      <c r="CC90"/>
      <c r="CD90"/>
      <c r="CE90"/>
      <c r="CF90"/>
      <c r="CG90"/>
      <c r="CH90"/>
      <c r="CI90"/>
      <c r="CJ90"/>
      <c r="CK90"/>
      <c r="CL90"/>
      <c r="CM90"/>
      <c r="CN90" s="201"/>
      <c r="CO90" s="201"/>
      <c r="CP90" s="201"/>
      <c r="CQ90" s="201"/>
      <c r="CR90" s="201"/>
      <c r="CS90" s="201"/>
      <c r="CT90" s="201"/>
      <c r="CU90" s="201"/>
      <c r="CV90" s="201"/>
      <c r="CW90" s="201"/>
      <c r="CX90" s="201"/>
      <c r="CY90" s="201"/>
      <c r="CZ90" s="201"/>
      <c r="DA90" s="201"/>
      <c r="DB90" s="201"/>
      <c r="DC90" s="201"/>
      <c r="DD90" s="201"/>
      <c r="DE90" s="201"/>
      <c r="DF90" s="201"/>
      <c r="DG90" s="201"/>
      <c r="DH90" s="201"/>
      <c r="DI90" s="201"/>
      <c r="DJ90" s="201"/>
      <c r="DK90" s="201"/>
      <c r="DL90" s="201"/>
      <c r="DM90" s="201"/>
      <c r="DN90" s="201"/>
      <c r="DS90" s="372"/>
      <c r="DT90" s="374"/>
      <c r="DU90" s="375"/>
      <c r="DV90" s="375"/>
      <c r="DW90" s="375"/>
      <c r="DX90" s="375">
        <v>1</v>
      </c>
      <c r="DY90" s="375">
        <f t="shared" ref="DY90:DY110" si="497">DV90</f>
        <v>0</v>
      </c>
      <c r="DZ90" s="375">
        <f t="shared" ref="DZ90:DZ110" si="498">DW90</f>
        <v>0</v>
      </c>
      <c r="EA90" s="375">
        <f t="shared" ref="EA90:EA110" si="499">DX90</f>
        <v>1</v>
      </c>
      <c r="EB90" s="375">
        <f t="shared" ref="EB90:EB110" si="500">DY90</f>
        <v>0</v>
      </c>
      <c r="EC90" s="375">
        <f t="shared" ref="EC90:EC110" si="501">DZ90</f>
        <v>0</v>
      </c>
      <c r="ED90" s="375">
        <f t="shared" ref="ED90:ED110" si="502">EA90</f>
        <v>1</v>
      </c>
      <c r="EE90" s="375">
        <f t="shared" ref="EE90:EE110" si="503">EB90</f>
        <v>0</v>
      </c>
      <c r="EF90" s="375">
        <f t="shared" ref="EF90:EF110" si="504">EC90</f>
        <v>0</v>
      </c>
      <c r="EG90" s="375">
        <f t="shared" ref="EG90:EG110" si="505">ED90</f>
        <v>1</v>
      </c>
      <c r="EH90" s="375">
        <f t="shared" ref="EH90:EH110" si="506">EE90</f>
        <v>0</v>
      </c>
      <c r="EI90" s="375">
        <f t="shared" ref="EI90:EI110" si="507">EF90</f>
        <v>0</v>
      </c>
      <c r="EJ90" s="375">
        <f t="shared" ref="EJ90:EJ110" si="508">EG90</f>
        <v>1</v>
      </c>
      <c r="EK90" s="375">
        <f t="shared" ref="EK90:EK110" si="509">EH90</f>
        <v>0</v>
      </c>
      <c r="EL90" s="375">
        <f t="shared" ref="EL90:EL110" si="510">EI90</f>
        <v>0</v>
      </c>
      <c r="EM90" s="375">
        <f t="shared" ref="EM90:EM110" si="511">EJ90</f>
        <v>1</v>
      </c>
      <c r="EN90" s="375">
        <f t="shared" ref="EN90:EN110" si="512">EK90</f>
        <v>0</v>
      </c>
      <c r="EO90" s="375">
        <f t="shared" ref="EO90:EO110" si="513">EL90</f>
        <v>0</v>
      </c>
      <c r="EP90" s="375">
        <f t="shared" ref="EP90:EP110" si="514">EM90</f>
        <v>1</v>
      </c>
      <c r="EQ90" s="375">
        <f t="shared" ref="EQ90:EQ110" si="515">EN90</f>
        <v>0</v>
      </c>
      <c r="ER90" s="375">
        <f t="shared" ref="ER90:ER110" si="516">EO90</f>
        <v>0</v>
      </c>
      <c r="ES90" s="375">
        <f t="shared" ref="ES90:ES110" si="517">EP90</f>
        <v>1</v>
      </c>
      <c r="ET90" s="375">
        <f t="shared" ref="ET90:ET110" si="518">EQ90</f>
        <v>0</v>
      </c>
      <c r="EU90" s="375">
        <f t="shared" ref="EU90:EU110" si="519">ER90</f>
        <v>0</v>
      </c>
      <c r="EV90" s="375">
        <f t="shared" ref="EV90:EV110" si="520">ES90</f>
        <v>1</v>
      </c>
      <c r="EW90" s="375">
        <f t="shared" ref="EW90:EW110" si="521">ET90</f>
        <v>0</v>
      </c>
      <c r="EX90" s="375">
        <f t="shared" ref="EX90:EX110" si="522">EU90</f>
        <v>0</v>
      </c>
      <c r="EY90" s="375">
        <f t="shared" ref="EY90:EY110" si="523">EV90</f>
        <v>1</v>
      </c>
      <c r="EZ90" s="375">
        <f t="shared" ref="EZ90:EZ110" si="524">EW90</f>
        <v>0</v>
      </c>
      <c r="FA90" s="375">
        <f t="shared" ref="FA90:FA110" si="525">EX90</f>
        <v>0</v>
      </c>
      <c r="FB90" s="375">
        <f t="shared" ref="FB90:FB110" si="526">EY90</f>
        <v>1</v>
      </c>
      <c r="FC90" s="375">
        <f t="shared" ref="FC90:FC110" si="527">EZ90</f>
        <v>0</v>
      </c>
      <c r="FD90" s="375">
        <f t="shared" ref="FD90:FD110" si="528">FA90</f>
        <v>0</v>
      </c>
      <c r="FE90" s="376"/>
      <c r="FF90" s="372"/>
      <c r="FG90" s="372"/>
      <c r="FH90" s="372"/>
      <c r="FI90" s="372"/>
      <c r="FJ90" s="372"/>
      <c r="FK90" s="372"/>
      <c r="FL90" s="372"/>
      <c r="FM90" s="372"/>
      <c r="FN90" s="372"/>
      <c r="FO90" s="372"/>
      <c r="FP90" s="372"/>
      <c r="FQ90" s="372"/>
      <c r="FR90" s="372"/>
      <c r="FS90" s="372"/>
      <c r="FT90" s="372"/>
      <c r="FU90" s="372"/>
      <c r="FV90" s="372"/>
      <c r="FW90" s="372"/>
      <c r="FX90" s="372"/>
      <c r="FY90" s="372"/>
      <c r="FZ90" s="372"/>
      <c r="GA90" s="372"/>
      <c r="GB90" s="372"/>
      <c r="GC90" s="372"/>
      <c r="GD90" s="372"/>
      <c r="GE90" s="372"/>
      <c r="GF90" s="372"/>
      <c r="GG90" s="372"/>
      <c r="GH90" s="372"/>
      <c r="GI90" s="372"/>
      <c r="GJ90" s="372"/>
      <c r="GK90" s="372"/>
      <c r="GL90" s="372"/>
      <c r="GM90" s="372"/>
      <c r="GN90" s="372"/>
      <c r="GO90" s="372"/>
      <c r="GP90" s="372"/>
      <c r="GQ90" s="372"/>
      <c r="GR90" s="372"/>
      <c r="GS90" s="372"/>
      <c r="GT90" s="372"/>
      <c r="GU90" s="372"/>
      <c r="GV90" s="372"/>
      <c r="GW90" s="372"/>
      <c r="GX90" s="372"/>
      <c r="GY90" s="372"/>
      <c r="GZ90" s="372"/>
      <c r="HA90" s="372"/>
      <c r="HB90" s="372"/>
      <c r="HC90" s="372"/>
    </row>
    <row r="91" spans="1:211" s="373" customFormat="1" ht="15" customHeight="1" thickTop="1" x14ac:dyDescent="0.2">
      <c r="A91" s="192">
        <f>SWDATA!O76</f>
        <v>0</v>
      </c>
      <c r="B91" s="192">
        <f>SWDATA!M76</f>
        <v>0</v>
      </c>
      <c r="C91" s="201">
        <f>IF(AND(SWDATA!M76=1,SWDATA!Q76="promotions"),SWDATA!P76,0)</f>
        <v>0</v>
      </c>
      <c r="D91" s="365">
        <f>ROW(SWDATA!M76)</f>
        <v>76</v>
      </c>
      <c r="E91" s="202">
        <f t="shared" si="458"/>
        <v>0</v>
      </c>
      <c r="F91" s="203">
        <f t="shared" si="369"/>
        <v>1</v>
      </c>
      <c r="G91" s="192" t="str">
        <f t="shared" si="370"/>
        <v/>
      </c>
      <c r="H91" s="204"/>
      <c r="I91" s="390"/>
      <c r="J91" s="238">
        <f t="shared" si="371"/>
        <v>0</v>
      </c>
      <c r="K91" s="239" t="str">
        <f t="shared" si="372"/>
        <v/>
      </c>
      <c r="L91" s="342"/>
      <c r="M91" s="345"/>
      <c r="N91" s="340" t="str">
        <f>IF(LEN(SWDATA!F76)=0,"",N90)</f>
        <v/>
      </c>
      <c r="O91" s="296" t="str">
        <f>IF(LEN(SWDATA!G76)=0,"",O90)</f>
        <v/>
      </c>
      <c r="P91" s="297" t="str">
        <f>IF(LEN(SWDATA!C76)=0,"",SWDATA!C76)</f>
        <v/>
      </c>
      <c r="Q91" s="312" t="str">
        <f t="shared" si="373"/>
        <v/>
      </c>
      <c r="R91" s="223" t="s">
        <v>261</v>
      </c>
      <c r="S91" s="224"/>
      <c r="T91" s="224"/>
      <c r="U91" s="264" t="s">
        <v>601</v>
      </c>
      <c r="V91" s="205" t="s">
        <v>221</v>
      </c>
      <c r="W91" s="266">
        <f>IF(OR(Is_Loading,LEN($A91)=0),"",SWDATA!P76)</f>
        <v>0</v>
      </c>
      <c r="X91" s="267">
        <f>IF(OR(Is_Loading,LEN($A91)=0),"",SWDATA!Q76)</f>
        <v>0</v>
      </c>
      <c r="Y91" s="267">
        <f>IF(OR(Is_Loading,LEN($A91)=0),"",SWDATA!R76)</f>
        <v>0</v>
      </c>
      <c r="Z91" s="266" t="str">
        <f t="shared" ref="Z91:Z105" si="529">IF($A91=0,"",CHOOSE($F91,SUM(W91:Y91),SUM(W91:Y91)/3,Y91))</f>
        <v/>
      </c>
      <c r="AA91" s="266">
        <f>IF(OR(Is_Loading,LEN($A91)=0),"",SWDATA!T76)</f>
        <v>0</v>
      </c>
      <c r="AB91" s="267">
        <f>IF(OR(Is_Loading,LEN($A91)=0),"",SWDATA!U76)</f>
        <v>0</v>
      </c>
      <c r="AC91" s="267">
        <f>IF(OR(Is_Loading,LEN($A91)=0),"",SWDATA!V76)</f>
        <v>0</v>
      </c>
      <c r="AD91" s="266" t="str">
        <f t="shared" si="374"/>
        <v/>
      </c>
      <c r="AE91" s="266">
        <f>IF(OR(Is_Loading,LEN($A91)=0),"",SWDATA!X76)</f>
        <v>0</v>
      </c>
      <c r="AF91" s="267">
        <f>IF(OR(Is_Loading,LEN($A91)=0),"",SWDATA!Y76)</f>
        <v>0</v>
      </c>
      <c r="AG91" s="267">
        <f>IF(OR(Is_Loading,LEN($A91)=0),"",SWDATA!Z76)</f>
        <v>0</v>
      </c>
      <c r="AH91" s="266" t="str">
        <f t="shared" si="375"/>
        <v/>
      </c>
      <c r="AI91" s="266">
        <f>IF(OR(Is_Loading,LEN($A91)=0),"",SWDATA!AB76)</f>
        <v>0</v>
      </c>
      <c r="AJ91" s="267">
        <f>IF(OR(Is_Loading,LEN($A91)=0),"",SWDATA!AC76)</f>
        <v>0</v>
      </c>
      <c r="AK91" s="267">
        <f>IF(OR(Is_Loading,LEN($A91)=0),"",SWDATA!AD76)</f>
        <v>0</v>
      </c>
      <c r="AL91" s="266" t="str">
        <f t="shared" si="376"/>
        <v/>
      </c>
      <c r="AM91" s="266">
        <f>IF(OR(Is_Loading,LEN($A91)=0),"",SWDATA!AF76)</f>
        <v>0</v>
      </c>
      <c r="AN91" s="267">
        <f>IF(OR(Is_Loading,LEN($A91)=0),"",SWDATA!AG76)</f>
        <v>0</v>
      </c>
      <c r="AO91" s="323">
        <f>IF(OR(Is_Loading,LEN($A91)=0),"",SWDATA!AH76)</f>
        <v>0</v>
      </c>
      <c r="AP91" s="320" t="str">
        <f t="shared" si="377"/>
        <v/>
      </c>
      <c r="AQ91" s="266">
        <f>IF(OR(Is_Loading,LEN($A91)=0),"",SWDATA!AJ76)</f>
        <v>0</v>
      </c>
      <c r="AR91" s="267">
        <f>IF(OR(Is_Loading,LEN($A91)=0),"",SWDATA!AK76)</f>
        <v>0</v>
      </c>
      <c r="AS91" s="267">
        <f>IF(OR(Is_Loading,LEN($A91)=0),"",SWDATA!AL76)</f>
        <v>0</v>
      </c>
      <c r="AT91" s="266" t="str">
        <f t="shared" si="378"/>
        <v/>
      </c>
      <c r="AU91" s="266">
        <f>IF(OR(Is_Loading,LEN($A91)=0),"",SWDATA!AN76)</f>
        <v>0</v>
      </c>
      <c r="AV91" s="267">
        <f>IF(OR(Is_Loading,LEN($A91)=0),"",SWDATA!AO76)</f>
        <v>0</v>
      </c>
      <c r="AW91" s="267">
        <f>IF(OR(Is_Loading,LEN($A91)=0),"",SWDATA!AP76)</f>
        <v>0</v>
      </c>
      <c r="AX91" s="266" t="str">
        <f t="shared" si="379"/>
        <v/>
      </c>
      <c r="AY91" s="266">
        <f>IF(OR(Is_Loading,LEN($A91)=0),"",SWDATA!AR76)</f>
        <v>0</v>
      </c>
      <c r="AZ91" s="267">
        <f>IF(OR(Is_Loading,LEN($A91)=0),"",SWDATA!AS76)</f>
        <v>0</v>
      </c>
      <c r="BA91" s="267">
        <f>IF(OR(Is_Loading,LEN($A91)=0),"",SWDATA!AT76)</f>
        <v>0</v>
      </c>
      <c r="BB91" s="266" t="str">
        <f t="shared" si="380"/>
        <v/>
      </c>
      <c r="BC91" s="266">
        <f>IF(OR(Is_Loading,LEN($A91)=0),"",SWDATA!AV76)</f>
        <v>0</v>
      </c>
      <c r="BD91" s="267">
        <f>IF(OR(Is_Loading,LEN($A91)=0),"",SWDATA!AW76)</f>
        <v>0</v>
      </c>
      <c r="BE91" s="323">
        <f>IF(OR(Is_Loading,LEN($A91)=0),"",SWDATA!AX76)</f>
        <v>0</v>
      </c>
      <c r="BF91" s="320" t="str">
        <f t="shared" si="381"/>
        <v/>
      </c>
      <c r="BG91"/>
      <c r="BH91"/>
      <c r="BI91"/>
      <c r="BJ91"/>
      <c r="BK91"/>
      <c r="BL91"/>
      <c r="BM91"/>
      <c r="BN91"/>
      <c r="BO91"/>
      <c r="BP91"/>
      <c r="BQ91"/>
      <c r="BR91"/>
      <c r="BS91"/>
      <c r="BT91"/>
      <c r="BU91"/>
      <c r="BV91"/>
      <c r="BW91"/>
      <c r="BX91"/>
      <c r="BY91"/>
      <c r="BZ91"/>
      <c r="CA91"/>
      <c r="CB91"/>
      <c r="CC91"/>
      <c r="CD91"/>
      <c r="CE91"/>
      <c r="CF91"/>
      <c r="CG91"/>
      <c r="CH91"/>
      <c r="CI91"/>
      <c r="CJ91"/>
      <c r="CK91"/>
      <c r="CL91"/>
      <c r="CM91"/>
      <c r="CN91" s="201"/>
      <c r="CO91" s="201"/>
      <c r="CP91" s="201"/>
      <c r="CQ91" s="201"/>
      <c r="CR91" s="201"/>
      <c r="CS91" s="201"/>
      <c r="CT91" s="201"/>
      <c r="CU91" s="201"/>
      <c r="CV91" s="201"/>
      <c r="CW91" s="201"/>
      <c r="CX91" s="201"/>
      <c r="CY91" s="201"/>
      <c r="CZ91" s="201"/>
      <c r="DA91" s="201"/>
      <c r="DB91" s="201"/>
      <c r="DC91" s="201"/>
      <c r="DD91" s="201"/>
      <c r="DE91" s="201"/>
      <c r="DF91" s="201"/>
      <c r="DG91" s="201"/>
      <c r="DH91" s="201"/>
      <c r="DI91" s="201"/>
      <c r="DJ91" s="201"/>
      <c r="DK91" s="201"/>
      <c r="DL91" s="201"/>
      <c r="DM91" s="201"/>
      <c r="DN91" s="201"/>
      <c r="DS91" s="372"/>
      <c r="DT91" s="374"/>
      <c r="DU91" s="375"/>
      <c r="DV91" s="375"/>
      <c r="DW91" s="375"/>
      <c r="DX91" s="375">
        <v>1</v>
      </c>
      <c r="DY91" s="375">
        <f t="shared" si="497"/>
        <v>0</v>
      </c>
      <c r="DZ91" s="375">
        <f t="shared" si="498"/>
        <v>0</v>
      </c>
      <c r="EA91" s="375">
        <f t="shared" si="499"/>
        <v>1</v>
      </c>
      <c r="EB91" s="375">
        <f t="shared" si="500"/>
        <v>0</v>
      </c>
      <c r="EC91" s="375">
        <f t="shared" si="501"/>
        <v>0</v>
      </c>
      <c r="ED91" s="375">
        <f t="shared" si="502"/>
        <v>1</v>
      </c>
      <c r="EE91" s="375">
        <f t="shared" si="503"/>
        <v>0</v>
      </c>
      <c r="EF91" s="375">
        <f t="shared" si="504"/>
        <v>0</v>
      </c>
      <c r="EG91" s="375">
        <f t="shared" si="505"/>
        <v>1</v>
      </c>
      <c r="EH91" s="375">
        <f t="shared" si="506"/>
        <v>0</v>
      </c>
      <c r="EI91" s="375">
        <f t="shared" si="507"/>
        <v>0</v>
      </c>
      <c r="EJ91" s="375">
        <f t="shared" si="508"/>
        <v>1</v>
      </c>
      <c r="EK91" s="375">
        <f t="shared" si="509"/>
        <v>0</v>
      </c>
      <c r="EL91" s="375">
        <f t="shared" si="510"/>
        <v>0</v>
      </c>
      <c r="EM91" s="375">
        <f t="shared" si="511"/>
        <v>1</v>
      </c>
      <c r="EN91" s="375">
        <f t="shared" si="512"/>
        <v>0</v>
      </c>
      <c r="EO91" s="375">
        <f t="shared" si="513"/>
        <v>0</v>
      </c>
      <c r="EP91" s="375">
        <f t="shared" si="514"/>
        <v>1</v>
      </c>
      <c r="EQ91" s="375">
        <f t="shared" si="515"/>
        <v>0</v>
      </c>
      <c r="ER91" s="375">
        <f t="shared" si="516"/>
        <v>0</v>
      </c>
      <c r="ES91" s="375">
        <f t="shared" si="517"/>
        <v>1</v>
      </c>
      <c r="ET91" s="375">
        <f t="shared" si="518"/>
        <v>0</v>
      </c>
      <c r="EU91" s="375">
        <f t="shared" si="519"/>
        <v>0</v>
      </c>
      <c r="EV91" s="375">
        <f t="shared" si="520"/>
        <v>1</v>
      </c>
      <c r="EW91" s="375">
        <f t="shared" si="521"/>
        <v>0</v>
      </c>
      <c r="EX91" s="375">
        <f t="shared" si="522"/>
        <v>0</v>
      </c>
      <c r="EY91" s="375">
        <f t="shared" si="523"/>
        <v>1</v>
      </c>
      <c r="EZ91" s="375">
        <f t="shared" si="524"/>
        <v>0</v>
      </c>
      <c r="FA91" s="375">
        <f t="shared" si="525"/>
        <v>0</v>
      </c>
      <c r="FB91" s="375">
        <f t="shared" si="526"/>
        <v>1</v>
      </c>
      <c r="FC91" s="375">
        <f t="shared" si="527"/>
        <v>0</v>
      </c>
      <c r="FD91" s="375">
        <f t="shared" si="528"/>
        <v>0</v>
      </c>
      <c r="FE91" s="376"/>
      <c r="FF91" s="372"/>
      <c r="FG91" s="372"/>
      <c r="FH91" s="372"/>
      <c r="FI91" s="372"/>
      <c r="FJ91" s="372"/>
      <c r="FK91" s="372"/>
      <c r="FL91" s="372"/>
      <c r="FM91" s="372"/>
      <c r="FN91" s="372"/>
      <c r="FO91" s="372"/>
      <c r="FP91" s="372"/>
      <c r="FQ91" s="372"/>
      <c r="FR91" s="372"/>
      <c r="FS91" s="372"/>
      <c r="FT91" s="372"/>
      <c r="FU91" s="372"/>
      <c r="FV91" s="372"/>
      <c r="FW91" s="372"/>
      <c r="FX91" s="372"/>
      <c r="FY91" s="372"/>
      <c r="FZ91" s="372"/>
      <c r="GA91" s="372"/>
      <c r="GB91" s="372"/>
      <c r="GC91" s="372"/>
      <c r="GD91" s="372"/>
      <c r="GE91" s="372"/>
      <c r="GF91" s="372"/>
      <c r="GG91" s="372"/>
      <c r="GH91" s="372"/>
      <c r="GI91" s="372"/>
      <c r="GJ91" s="372"/>
      <c r="GK91" s="372"/>
      <c r="GL91" s="372"/>
      <c r="GM91" s="372"/>
      <c r="GN91" s="372"/>
      <c r="GO91" s="372"/>
      <c r="GP91" s="372"/>
      <c r="GQ91" s="372"/>
      <c r="GR91" s="372"/>
      <c r="GS91" s="372"/>
      <c r="GT91" s="372"/>
      <c r="GU91" s="372"/>
      <c r="GV91" s="372"/>
      <c r="GW91" s="372"/>
      <c r="GX91" s="372"/>
      <c r="GY91" s="372"/>
      <c r="GZ91" s="372"/>
      <c r="HA91" s="372"/>
      <c r="HB91" s="372"/>
      <c r="HC91" s="372"/>
    </row>
    <row r="92" spans="1:211" s="373" customFormat="1" ht="15" customHeight="1" x14ac:dyDescent="0.2">
      <c r="A92" s="366">
        <f>SWDATA!O77</f>
        <v>0</v>
      </c>
      <c r="B92" s="366">
        <f>SWDATA!M77</f>
        <v>0</v>
      </c>
      <c r="C92" s="351">
        <f>IF(AND(SWDATA!M77=1,SWDATA!Q77="promotions"),SWDATA!P77,0)</f>
        <v>0</v>
      </c>
      <c r="D92" s="367">
        <f>ROW(SWDATA!M77)</f>
        <v>77</v>
      </c>
      <c r="E92" s="368">
        <f t="shared" si="458"/>
        <v>0</v>
      </c>
      <c r="F92" s="369">
        <f t="shared" si="369"/>
        <v>1</v>
      </c>
      <c r="G92" s="366" t="str">
        <f t="shared" si="370"/>
        <v/>
      </c>
      <c r="H92" s="370"/>
      <c r="J92" s="238">
        <f t="shared" si="371"/>
        <v>0</v>
      </c>
      <c r="K92" s="239" t="str">
        <f t="shared" si="372"/>
        <v/>
      </c>
      <c r="L92" s="342"/>
      <c r="M92" s="345"/>
      <c r="N92" s="340" t="str">
        <f>IF(LEN(SWDATA!F77)=0,"",N91)</f>
        <v/>
      </c>
      <c r="O92" s="296" t="str">
        <f>IF(LEN(SWDATA!G77)=0,"",O91)</f>
        <v/>
      </c>
      <c r="P92" s="297" t="str">
        <f>IF(LEN(SWDATA!C77)=0,"",SWDATA!C77)</f>
        <v/>
      </c>
      <c r="Q92" s="312" t="str">
        <f t="shared" si="373"/>
        <v/>
      </c>
      <c r="R92" s="223" t="s">
        <v>261</v>
      </c>
      <c r="S92" s="224"/>
      <c r="T92" s="224"/>
      <c r="U92" s="264" t="s">
        <v>611</v>
      </c>
      <c r="V92" s="205" t="s">
        <v>221</v>
      </c>
      <c r="W92" s="266">
        <f>IF(OR(Is_Loading,LEN($A92)=0),"",SWDATA!P77)</f>
        <v>0</v>
      </c>
      <c r="X92" s="267">
        <f>IF(OR(Is_Loading,LEN($A92)=0),"",SWDATA!Q77)</f>
        <v>0</v>
      </c>
      <c r="Y92" s="267">
        <f>IF(OR(Is_Loading,LEN($A92)=0),"",SWDATA!R77)</f>
        <v>0</v>
      </c>
      <c r="Z92" s="266" t="str">
        <f t="shared" si="529"/>
        <v/>
      </c>
      <c r="AA92" s="266">
        <f>IF(OR(Is_Loading,LEN($A92)=0),"",SWDATA!T77)</f>
        <v>0</v>
      </c>
      <c r="AB92" s="267">
        <f>IF(OR(Is_Loading,LEN($A92)=0),"",SWDATA!U77)</f>
        <v>0</v>
      </c>
      <c r="AC92" s="267">
        <f>IF(OR(Is_Loading,LEN($A92)=0),"",SWDATA!V77)</f>
        <v>0</v>
      </c>
      <c r="AD92" s="266" t="str">
        <f t="shared" si="374"/>
        <v/>
      </c>
      <c r="AE92" s="266">
        <f>IF(OR(Is_Loading,LEN($A92)=0),"",SWDATA!X77)</f>
        <v>0</v>
      </c>
      <c r="AF92" s="267">
        <f>IF(OR(Is_Loading,LEN($A92)=0),"",SWDATA!Y77)</f>
        <v>0</v>
      </c>
      <c r="AG92" s="267">
        <f>IF(OR(Is_Loading,LEN($A92)=0),"",SWDATA!Z77)</f>
        <v>0</v>
      </c>
      <c r="AH92" s="266" t="str">
        <f t="shared" si="375"/>
        <v/>
      </c>
      <c r="AI92" s="266">
        <f>IF(OR(Is_Loading,LEN($A92)=0),"",SWDATA!AB77)</f>
        <v>0</v>
      </c>
      <c r="AJ92" s="267">
        <f>IF(OR(Is_Loading,LEN($A92)=0),"",SWDATA!AC77)</f>
        <v>0</v>
      </c>
      <c r="AK92" s="267">
        <f>IF(OR(Is_Loading,LEN($A92)=0),"",SWDATA!AD77)</f>
        <v>0</v>
      </c>
      <c r="AL92" s="266" t="str">
        <f t="shared" si="376"/>
        <v/>
      </c>
      <c r="AM92" s="266">
        <f>IF(OR(Is_Loading,LEN($A92)=0),"",SWDATA!AF77)</f>
        <v>0</v>
      </c>
      <c r="AN92" s="267">
        <f>IF(OR(Is_Loading,LEN($A92)=0),"",SWDATA!AG77)</f>
        <v>0</v>
      </c>
      <c r="AO92" s="323">
        <f>IF(OR(Is_Loading,LEN($A92)=0),"",SWDATA!AH77)</f>
        <v>0</v>
      </c>
      <c r="AP92" s="320" t="str">
        <f t="shared" si="377"/>
        <v/>
      </c>
      <c r="AQ92" s="266">
        <f>IF(OR(Is_Loading,LEN($A92)=0),"",SWDATA!AJ77)</f>
        <v>0</v>
      </c>
      <c r="AR92" s="267">
        <f>IF(OR(Is_Loading,LEN($A92)=0),"",SWDATA!AK77)</f>
        <v>0</v>
      </c>
      <c r="AS92" s="267">
        <f>IF(OR(Is_Loading,LEN($A92)=0),"",SWDATA!AL77)</f>
        <v>0</v>
      </c>
      <c r="AT92" s="266" t="str">
        <f t="shared" si="378"/>
        <v/>
      </c>
      <c r="AU92" s="266">
        <f>IF(OR(Is_Loading,LEN($A92)=0),"",SWDATA!AN77)</f>
        <v>0</v>
      </c>
      <c r="AV92" s="267">
        <f>IF(OR(Is_Loading,LEN($A92)=0),"",SWDATA!AO77)</f>
        <v>0</v>
      </c>
      <c r="AW92" s="267">
        <f>IF(OR(Is_Loading,LEN($A92)=0),"",SWDATA!AP77)</f>
        <v>0</v>
      </c>
      <c r="AX92" s="266" t="str">
        <f t="shared" si="379"/>
        <v/>
      </c>
      <c r="AY92" s="266">
        <f>IF(OR(Is_Loading,LEN($A92)=0),"",SWDATA!AR77)</f>
        <v>0</v>
      </c>
      <c r="AZ92" s="267">
        <f>IF(OR(Is_Loading,LEN($A92)=0),"",SWDATA!AS77)</f>
        <v>0</v>
      </c>
      <c r="BA92" s="267">
        <f>IF(OR(Is_Loading,LEN($A92)=0),"",SWDATA!AT77)</f>
        <v>0</v>
      </c>
      <c r="BB92" s="266" t="str">
        <f t="shared" si="380"/>
        <v/>
      </c>
      <c r="BC92" s="266">
        <f>IF(OR(Is_Loading,LEN($A92)=0),"",SWDATA!AV77)</f>
        <v>0</v>
      </c>
      <c r="BD92" s="267">
        <f>IF(OR(Is_Loading,LEN($A92)=0),"",SWDATA!AW77)</f>
        <v>0</v>
      </c>
      <c r="BE92" s="323">
        <f>IF(OR(Is_Loading,LEN($A92)=0),"",SWDATA!AX77)</f>
        <v>0</v>
      </c>
      <c r="BF92" s="320" t="str">
        <f t="shared" si="381"/>
        <v/>
      </c>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351"/>
      <c r="CO92" s="351"/>
      <c r="CP92" s="351"/>
      <c r="CQ92" s="351"/>
      <c r="CR92" s="351"/>
      <c r="CS92" s="351"/>
      <c r="CT92" s="351"/>
      <c r="CU92" s="351"/>
      <c r="CV92" s="351"/>
      <c r="CW92" s="351"/>
      <c r="CX92" s="351"/>
      <c r="CY92" s="351"/>
      <c r="CZ92" s="351"/>
      <c r="DA92" s="351"/>
      <c r="DB92" s="351"/>
      <c r="DC92" s="351"/>
      <c r="DD92" s="351"/>
      <c r="DE92" s="351"/>
      <c r="DF92" s="351"/>
      <c r="DG92" s="351"/>
      <c r="DH92" s="351"/>
      <c r="DI92" s="351"/>
      <c r="DJ92" s="351"/>
      <c r="DK92" s="351"/>
      <c r="DL92" s="351"/>
      <c r="DM92" s="351"/>
      <c r="DN92" s="351"/>
      <c r="DQ92" s="373" t="str">
        <f t="shared" ref="DQ92" ca="1" si="530">INDIRECT("'Metrics &amp; Attributes View'!"&amp;IF(ROW()-9=0, "", IF(13+ROW()/23-9&gt;26, CHAR(64+INT((ROW()-9-1)/26)),"")&amp;CHAR(65+MOD(13+ROW()/23-1, 26)))&amp;44)</f>
        <v/>
      </c>
      <c r="DS92" s="372"/>
      <c r="DT92" s="374"/>
      <c r="DU92" s="375"/>
      <c r="DV92" s="375"/>
      <c r="DW92" s="375"/>
      <c r="DX92" s="375">
        <v>1</v>
      </c>
      <c r="DY92" s="375">
        <f t="shared" si="497"/>
        <v>0</v>
      </c>
      <c r="DZ92" s="375">
        <f t="shared" si="498"/>
        <v>0</v>
      </c>
      <c r="EA92" s="375">
        <f t="shared" si="499"/>
        <v>1</v>
      </c>
      <c r="EB92" s="375">
        <f t="shared" si="500"/>
        <v>0</v>
      </c>
      <c r="EC92" s="375">
        <f t="shared" si="501"/>
        <v>0</v>
      </c>
      <c r="ED92" s="375">
        <f t="shared" si="502"/>
        <v>1</v>
      </c>
      <c r="EE92" s="375">
        <f t="shared" si="503"/>
        <v>0</v>
      </c>
      <c r="EF92" s="375">
        <f t="shared" si="504"/>
        <v>0</v>
      </c>
      <c r="EG92" s="375">
        <f t="shared" si="505"/>
        <v>1</v>
      </c>
      <c r="EH92" s="375">
        <f t="shared" si="506"/>
        <v>0</v>
      </c>
      <c r="EI92" s="375">
        <f t="shared" si="507"/>
        <v>0</v>
      </c>
      <c r="EJ92" s="375">
        <f t="shared" si="508"/>
        <v>1</v>
      </c>
      <c r="EK92" s="375">
        <f t="shared" si="509"/>
        <v>0</v>
      </c>
      <c r="EL92" s="375">
        <f t="shared" si="510"/>
        <v>0</v>
      </c>
      <c r="EM92" s="375">
        <f t="shared" si="511"/>
        <v>1</v>
      </c>
      <c r="EN92" s="375">
        <f t="shared" si="512"/>
        <v>0</v>
      </c>
      <c r="EO92" s="375">
        <f t="shared" si="513"/>
        <v>0</v>
      </c>
      <c r="EP92" s="375">
        <f t="shared" si="514"/>
        <v>1</v>
      </c>
      <c r="EQ92" s="375">
        <f t="shared" si="515"/>
        <v>0</v>
      </c>
      <c r="ER92" s="375">
        <f t="shared" si="516"/>
        <v>0</v>
      </c>
      <c r="ES92" s="375">
        <f t="shared" si="517"/>
        <v>1</v>
      </c>
      <c r="ET92" s="375">
        <f t="shared" si="518"/>
        <v>0</v>
      </c>
      <c r="EU92" s="375">
        <f t="shared" si="519"/>
        <v>0</v>
      </c>
      <c r="EV92" s="375">
        <f t="shared" si="520"/>
        <v>1</v>
      </c>
      <c r="EW92" s="375">
        <f t="shared" si="521"/>
        <v>0</v>
      </c>
      <c r="EX92" s="375">
        <f t="shared" si="522"/>
        <v>0</v>
      </c>
      <c r="EY92" s="375">
        <f t="shared" si="523"/>
        <v>1</v>
      </c>
      <c r="EZ92" s="375">
        <f t="shared" si="524"/>
        <v>0</v>
      </c>
      <c r="FA92" s="375">
        <f t="shared" si="525"/>
        <v>0</v>
      </c>
      <c r="FB92" s="375">
        <f t="shared" si="526"/>
        <v>1</v>
      </c>
      <c r="FC92" s="375">
        <f t="shared" si="527"/>
        <v>0</v>
      </c>
      <c r="FD92" s="375">
        <f t="shared" si="528"/>
        <v>0</v>
      </c>
      <c r="FE92" s="376"/>
      <c r="FF92" s="372"/>
      <c r="FG92" s="372"/>
      <c r="FH92" s="372"/>
      <c r="FI92" s="372"/>
      <c r="FJ92" s="372"/>
      <c r="FK92" s="372"/>
      <c r="FL92" s="372"/>
      <c r="FM92" s="372"/>
      <c r="FN92" s="372"/>
      <c r="FO92" s="372"/>
      <c r="FP92" s="372"/>
      <c r="FQ92" s="372"/>
      <c r="FR92" s="372"/>
      <c r="FS92" s="372"/>
      <c r="FT92" s="372"/>
      <c r="FU92" s="372"/>
      <c r="FV92" s="372"/>
      <c r="FW92" s="372"/>
      <c r="FX92" s="372"/>
      <c r="FY92" s="372"/>
      <c r="FZ92" s="372"/>
      <c r="GA92" s="372"/>
      <c r="GB92" s="372"/>
      <c r="GC92" s="372"/>
      <c r="GD92" s="372"/>
      <c r="GE92" s="372"/>
      <c r="GF92" s="372"/>
      <c r="GG92" s="372"/>
      <c r="GH92" s="372"/>
      <c r="GI92" s="372"/>
      <c r="GJ92" s="372"/>
      <c r="GK92" s="372"/>
      <c r="GL92" s="372"/>
      <c r="GM92" s="372"/>
      <c r="GN92" s="372"/>
      <c r="GO92" s="372"/>
      <c r="GP92" s="372"/>
      <c r="GQ92" s="372"/>
      <c r="GR92" s="372"/>
      <c r="GS92" s="372"/>
      <c r="GT92" s="372"/>
      <c r="GU92" s="372"/>
      <c r="GV92" s="372"/>
      <c r="GW92" s="372"/>
      <c r="GX92" s="372"/>
      <c r="GY92" s="372"/>
      <c r="GZ92" s="372"/>
      <c r="HA92" s="372"/>
      <c r="HB92" s="372"/>
      <c r="HC92" s="372"/>
    </row>
    <row r="93" spans="1:211" s="373" customFormat="1" ht="15" customHeight="1" x14ac:dyDescent="0.2">
      <c r="A93" s="366">
        <f>SWDATA!O78</f>
        <v>0</v>
      </c>
      <c r="B93" s="366">
        <f>SWDATA!M78</f>
        <v>0</v>
      </c>
      <c r="C93" s="351">
        <f>IF(AND(SWDATA!M78=1,SWDATA!Q78="promotions"),SWDATA!P78,0)</f>
        <v>0</v>
      </c>
      <c r="D93" s="367">
        <f>ROW(SWDATA!M78)</f>
        <v>78</v>
      </c>
      <c r="E93" s="368">
        <f t="shared" si="458"/>
        <v>0</v>
      </c>
      <c r="F93" s="369">
        <f t="shared" si="369"/>
        <v>1</v>
      </c>
      <c r="G93" s="366" t="str">
        <f t="shared" si="370"/>
        <v/>
      </c>
      <c r="H93" s="370"/>
      <c r="J93" s="238">
        <f t="shared" si="371"/>
        <v>0</v>
      </c>
      <c r="K93" s="239" t="str">
        <f t="shared" si="372"/>
        <v/>
      </c>
      <c r="L93" s="342"/>
      <c r="M93" s="345"/>
      <c r="N93" s="340" t="str">
        <f>IF(LEN(SWDATA!F78)=0,"",N92)</f>
        <v/>
      </c>
      <c r="O93" s="296" t="str">
        <f>IF(LEN(SWDATA!G78)=0,"",O92)</f>
        <v/>
      </c>
      <c r="P93" s="297" t="str">
        <f>IF(LEN(SWDATA!C78)=0,"",SWDATA!C78)</f>
        <v/>
      </c>
      <c r="Q93" s="312" t="str">
        <f t="shared" si="373"/>
        <v/>
      </c>
      <c r="R93" s="223" t="s">
        <v>261</v>
      </c>
      <c r="S93" s="224"/>
      <c r="T93" s="224"/>
      <c r="U93" s="264" t="s">
        <v>598</v>
      </c>
      <c r="V93" s="205" t="s">
        <v>221</v>
      </c>
      <c r="W93" s="266">
        <f>IF(OR(Is_Loading,LEN($A93)=0),"",SWDATA!P78)</f>
        <v>0</v>
      </c>
      <c r="X93" s="267">
        <f>IF(OR(Is_Loading,LEN($A93)=0),"",SWDATA!Q78)</f>
        <v>0</v>
      </c>
      <c r="Y93" s="267">
        <f>IF(OR(Is_Loading,LEN($A93)=0),"",SWDATA!R78)</f>
        <v>0</v>
      </c>
      <c r="Z93" s="266" t="str">
        <f t="shared" si="529"/>
        <v/>
      </c>
      <c r="AA93" s="266">
        <f>IF(OR(Is_Loading,LEN($A93)=0),"",SWDATA!T78)</f>
        <v>0</v>
      </c>
      <c r="AB93" s="267">
        <f>IF(OR(Is_Loading,LEN($A93)=0),"",SWDATA!U78)</f>
        <v>0</v>
      </c>
      <c r="AC93" s="267">
        <f>IF(OR(Is_Loading,LEN($A93)=0),"",SWDATA!V78)</f>
        <v>0</v>
      </c>
      <c r="AD93" s="266" t="str">
        <f t="shared" si="374"/>
        <v/>
      </c>
      <c r="AE93" s="266">
        <f>IF(OR(Is_Loading,LEN($A93)=0),"",SWDATA!X78)</f>
        <v>0</v>
      </c>
      <c r="AF93" s="267">
        <f>IF(OR(Is_Loading,LEN($A93)=0),"",SWDATA!Y78)</f>
        <v>0</v>
      </c>
      <c r="AG93" s="267">
        <f>IF(OR(Is_Loading,LEN($A93)=0),"",SWDATA!Z78)</f>
        <v>0</v>
      </c>
      <c r="AH93" s="266" t="str">
        <f t="shared" si="375"/>
        <v/>
      </c>
      <c r="AI93" s="266">
        <f>IF(OR(Is_Loading,LEN($A93)=0),"",SWDATA!AB78)</f>
        <v>0</v>
      </c>
      <c r="AJ93" s="267">
        <f>IF(OR(Is_Loading,LEN($A93)=0),"",SWDATA!AC78)</f>
        <v>0</v>
      </c>
      <c r="AK93" s="267">
        <f>IF(OR(Is_Loading,LEN($A93)=0),"",SWDATA!AD78)</f>
        <v>0</v>
      </c>
      <c r="AL93" s="266" t="str">
        <f t="shared" si="376"/>
        <v/>
      </c>
      <c r="AM93" s="266">
        <f>IF(OR(Is_Loading,LEN($A93)=0),"",SWDATA!AF78)</f>
        <v>0</v>
      </c>
      <c r="AN93" s="267">
        <f>IF(OR(Is_Loading,LEN($A93)=0),"",SWDATA!AG78)</f>
        <v>0</v>
      </c>
      <c r="AO93" s="323">
        <f>IF(OR(Is_Loading,LEN($A93)=0),"",SWDATA!AH78)</f>
        <v>0</v>
      </c>
      <c r="AP93" s="320" t="str">
        <f t="shared" si="377"/>
        <v/>
      </c>
      <c r="AQ93" s="266">
        <f>IF(OR(Is_Loading,LEN($A93)=0),"",SWDATA!AJ78)</f>
        <v>0</v>
      </c>
      <c r="AR93" s="267">
        <f>IF(OR(Is_Loading,LEN($A93)=0),"",SWDATA!AK78)</f>
        <v>0</v>
      </c>
      <c r="AS93" s="267">
        <f>IF(OR(Is_Loading,LEN($A93)=0),"",SWDATA!AL78)</f>
        <v>0</v>
      </c>
      <c r="AT93" s="266" t="str">
        <f t="shared" si="378"/>
        <v/>
      </c>
      <c r="AU93" s="266">
        <f>IF(OR(Is_Loading,LEN($A93)=0),"",SWDATA!AN78)</f>
        <v>0</v>
      </c>
      <c r="AV93" s="267">
        <f>IF(OR(Is_Loading,LEN($A93)=0),"",SWDATA!AO78)</f>
        <v>0</v>
      </c>
      <c r="AW93" s="267">
        <f>IF(OR(Is_Loading,LEN($A93)=0),"",SWDATA!AP78)</f>
        <v>0</v>
      </c>
      <c r="AX93" s="266" t="str">
        <f t="shared" si="379"/>
        <v/>
      </c>
      <c r="AY93" s="266">
        <f>IF(OR(Is_Loading,LEN($A93)=0),"",SWDATA!AR78)</f>
        <v>0</v>
      </c>
      <c r="AZ93" s="267">
        <f>IF(OR(Is_Loading,LEN($A93)=0),"",SWDATA!AS78)</f>
        <v>0</v>
      </c>
      <c r="BA93" s="267">
        <f>IF(OR(Is_Loading,LEN($A93)=0),"",SWDATA!AT78)</f>
        <v>0</v>
      </c>
      <c r="BB93" s="266" t="str">
        <f t="shared" si="380"/>
        <v/>
      </c>
      <c r="BC93" s="266">
        <f>IF(OR(Is_Loading,LEN($A93)=0),"",SWDATA!AV78)</f>
        <v>0</v>
      </c>
      <c r="BD93" s="267">
        <f>IF(OR(Is_Loading,LEN($A93)=0),"",SWDATA!AW78)</f>
        <v>0</v>
      </c>
      <c r="BE93" s="323">
        <f>IF(OR(Is_Loading,LEN($A93)=0),"",SWDATA!AX78)</f>
        <v>0</v>
      </c>
      <c r="BF93" s="320" t="str">
        <f t="shared" si="381"/>
        <v/>
      </c>
      <c r="BG93" s="11"/>
      <c r="BH93" s="11"/>
      <c r="BI93" s="11"/>
      <c r="BJ93" s="11"/>
      <c r="BK93" s="11"/>
      <c r="BL93" s="11"/>
      <c r="BM93" s="11"/>
      <c r="BN93" s="11"/>
      <c r="BO93" s="11"/>
      <c r="BP93" s="11"/>
      <c r="BQ93" s="11"/>
      <c r="BR93" s="11"/>
      <c r="BS93" s="11"/>
      <c r="BT93" s="11"/>
      <c r="BU93" s="11"/>
      <c r="BV93" s="11"/>
      <c r="BW93" s="11"/>
      <c r="BX93" s="11"/>
      <c r="BY93" s="11"/>
      <c r="BZ93" s="11"/>
      <c r="CA93" s="11"/>
      <c r="CB93" s="11"/>
      <c r="CC93" s="11"/>
      <c r="CD93" s="11"/>
      <c r="CE93" s="11"/>
      <c r="CF93" s="11"/>
      <c r="CG93" s="11"/>
      <c r="CH93" s="11"/>
      <c r="CI93" s="11"/>
      <c r="CJ93" s="11"/>
      <c r="CK93" s="11"/>
      <c r="CL93" s="11"/>
      <c r="CM93" s="11"/>
      <c r="CN93" s="351"/>
      <c r="CO93" s="351"/>
      <c r="CP93" s="351"/>
      <c r="CQ93" s="351"/>
      <c r="CR93" s="351"/>
      <c r="CS93" s="351"/>
      <c r="CT93" s="351"/>
      <c r="CU93" s="351"/>
      <c r="CV93" s="351"/>
      <c r="CW93" s="351"/>
      <c r="CX93" s="351"/>
      <c r="CY93" s="351"/>
      <c r="CZ93" s="351"/>
      <c r="DA93" s="351"/>
      <c r="DB93" s="351"/>
      <c r="DC93" s="351"/>
      <c r="DD93" s="351"/>
      <c r="DE93" s="351"/>
      <c r="DF93" s="351"/>
      <c r="DG93" s="351"/>
      <c r="DH93" s="351"/>
      <c r="DI93" s="351"/>
      <c r="DJ93" s="351"/>
      <c r="DK93" s="351"/>
      <c r="DL93" s="351"/>
      <c r="DM93" s="351"/>
      <c r="DN93" s="351"/>
      <c r="DS93" s="372"/>
      <c r="DT93" s="374"/>
      <c r="DU93" s="375"/>
      <c r="DV93" s="375"/>
      <c r="DW93" s="375"/>
      <c r="DX93" s="375">
        <v>1</v>
      </c>
      <c r="DY93" s="375">
        <f t="shared" si="497"/>
        <v>0</v>
      </c>
      <c r="DZ93" s="375">
        <f t="shared" si="498"/>
        <v>0</v>
      </c>
      <c r="EA93" s="375">
        <f t="shared" si="499"/>
        <v>1</v>
      </c>
      <c r="EB93" s="375">
        <f t="shared" si="500"/>
        <v>0</v>
      </c>
      <c r="EC93" s="375">
        <f t="shared" si="501"/>
        <v>0</v>
      </c>
      <c r="ED93" s="375">
        <f t="shared" si="502"/>
        <v>1</v>
      </c>
      <c r="EE93" s="375">
        <f t="shared" si="503"/>
        <v>0</v>
      </c>
      <c r="EF93" s="375">
        <f t="shared" si="504"/>
        <v>0</v>
      </c>
      <c r="EG93" s="375">
        <f t="shared" si="505"/>
        <v>1</v>
      </c>
      <c r="EH93" s="375">
        <f t="shared" si="506"/>
        <v>0</v>
      </c>
      <c r="EI93" s="375">
        <f t="shared" si="507"/>
        <v>0</v>
      </c>
      <c r="EJ93" s="375">
        <f t="shared" si="508"/>
        <v>1</v>
      </c>
      <c r="EK93" s="375">
        <f t="shared" si="509"/>
        <v>0</v>
      </c>
      <c r="EL93" s="375">
        <f t="shared" si="510"/>
        <v>0</v>
      </c>
      <c r="EM93" s="375">
        <f t="shared" si="511"/>
        <v>1</v>
      </c>
      <c r="EN93" s="375">
        <f t="shared" si="512"/>
        <v>0</v>
      </c>
      <c r="EO93" s="375">
        <f t="shared" si="513"/>
        <v>0</v>
      </c>
      <c r="EP93" s="375">
        <f t="shared" si="514"/>
        <v>1</v>
      </c>
      <c r="EQ93" s="375">
        <f t="shared" si="515"/>
        <v>0</v>
      </c>
      <c r="ER93" s="375">
        <f t="shared" si="516"/>
        <v>0</v>
      </c>
      <c r="ES93" s="375">
        <f t="shared" si="517"/>
        <v>1</v>
      </c>
      <c r="ET93" s="375">
        <f t="shared" si="518"/>
        <v>0</v>
      </c>
      <c r="EU93" s="375">
        <f t="shared" si="519"/>
        <v>0</v>
      </c>
      <c r="EV93" s="375">
        <f t="shared" si="520"/>
        <v>1</v>
      </c>
      <c r="EW93" s="375">
        <f t="shared" si="521"/>
        <v>0</v>
      </c>
      <c r="EX93" s="375">
        <f t="shared" si="522"/>
        <v>0</v>
      </c>
      <c r="EY93" s="375">
        <f t="shared" si="523"/>
        <v>1</v>
      </c>
      <c r="EZ93" s="375">
        <f t="shared" si="524"/>
        <v>0</v>
      </c>
      <c r="FA93" s="375">
        <f t="shared" si="525"/>
        <v>0</v>
      </c>
      <c r="FB93" s="375">
        <f t="shared" si="526"/>
        <v>1</v>
      </c>
      <c r="FC93" s="375">
        <f t="shared" si="527"/>
        <v>0</v>
      </c>
      <c r="FD93" s="375">
        <f t="shared" si="528"/>
        <v>0</v>
      </c>
      <c r="FE93" s="376"/>
      <c r="FF93" s="372"/>
      <c r="FG93" s="372"/>
      <c r="FH93" s="372"/>
      <c r="FI93" s="372"/>
      <c r="FJ93" s="372"/>
      <c r="FK93" s="372"/>
      <c r="FL93" s="372"/>
      <c r="FM93" s="372"/>
      <c r="FN93" s="372"/>
      <c r="FO93" s="372"/>
      <c r="FP93" s="372"/>
      <c r="FQ93" s="372"/>
      <c r="FR93" s="372"/>
      <c r="FS93" s="372"/>
      <c r="FT93" s="372"/>
      <c r="FU93" s="372"/>
      <c r="FV93" s="372"/>
      <c r="FW93" s="372"/>
      <c r="FX93" s="372"/>
      <c r="FY93" s="372"/>
      <c r="FZ93" s="372"/>
      <c r="GA93" s="372"/>
      <c r="GB93" s="372"/>
      <c r="GC93" s="372"/>
      <c r="GD93" s="372"/>
      <c r="GE93" s="372"/>
      <c r="GF93" s="372"/>
      <c r="GG93" s="372"/>
      <c r="GH93" s="372"/>
      <c r="GI93" s="372"/>
      <c r="GJ93" s="372"/>
      <c r="GK93" s="372"/>
      <c r="GL93" s="372"/>
      <c r="GM93" s="372"/>
      <c r="GN93" s="372"/>
      <c r="GO93" s="372"/>
      <c r="GP93" s="372"/>
      <c r="GQ93" s="372"/>
      <c r="GR93" s="372"/>
      <c r="GS93" s="372"/>
      <c r="GT93" s="372"/>
      <c r="GU93" s="372"/>
      <c r="GV93" s="372"/>
      <c r="GW93" s="372"/>
      <c r="GX93" s="372"/>
      <c r="GY93" s="372"/>
      <c r="GZ93" s="372"/>
      <c r="HA93" s="372"/>
      <c r="HB93" s="372"/>
      <c r="HC93" s="372"/>
    </row>
    <row r="94" spans="1:211" s="373" customFormat="1" ht="15" customHeight="1" x14ac:dyDescent="0.2">
      <c r="A94" s="366">
        <f>SWDATA!O79</f>
        <v>0</v>
      </c>
      <c r="B94" s="366">
        <f>SWDATA!M79</f>
        <v>0</v>
      </c>
      <c r="C94" s="351">
        <f>IF(AND(SWDATA!M79=1,SWDATA!Q79="promotions"),SWDATA!P79,0)</f>
        <v>0</v>
      </c>
      <c r="D94" s="367">
        <f>ROW(SWDATA!M79)</f>
        <v>79</v>
      </c>
      <c r="E94" s="368">
        <f t="shared" si="458"/>
        <v>0</v>
      </c>
      <c r="F94" s="369">
        <f t="shared" si="369"/>
        <v>1</v>
      </c>
      <c r="G94" s="366" t="str">
        <f t="shared" si="370"/>
        <v/>
      </c>
      <c r="H94" s="370"/>
      <c r="J94" s="238">
        <f t="shared" si="371"/>
        <v>0</v>
      </c>
      <c r="K94" s="239" t="str">
        <f t="shared" si="372"/>
        <v/>
      </c>
      <c r="L94" s="342"/>
      <c r="M94" s="345"/>
      <c r="N94" s="340" t="str">
        <f>IF(LEN(SWDATA!F79)=0,"",N93)</f>
        <v/>
      </c>
      <c r="O94" s="296" t="str">
        <f>IF(LEN(SWDATA!G79)=0,"",O93)</f>
        <v/>
      </c>
      <c r="P94" s="297" t="str">
        <f>IF(LEN(SWDATA!C79)=0,"",SWDATA!C79)</f>
        <v/>
      </c>
      <c r="Q94" s="312" t="str">
        <f t="shared" si="373"/>
        <v/>
      </c>
      <c r="R94" s="223" t="s">
        <v>261</v>
      </c>
      <c r="S94" s="224"/>
      <c r="T94" s="224"/>
      <c r="U94" s="264" t="s">
        <v>628</v>
      </c>
      <c r="V94" s="205" t="s">
        <v>221</v>
      </c>
      <c r="W94" s="266">
        <f>IF(OR(Is_Loading,LEN($A94)=0),"",SWDATA!P79)</f>
        <v>0</v>
      </c>
      <c r="X94" s="267">
        <f>IF(OR(Is_Loading,LEN($A94)=0),"",SWDATA!Q79)</f>
        <v>0</v>
      </c>
      <c r="Y94" s="267">
        <f>IF(OR(Is_Loading,LEN($A94)=0),"",SWDATA!R79)</f>
        <v>0</v>
      </c>
      <c r="Z94" s="266" t="str">
        <f t="shared" si="529"/>
        <v/>
      </c>
      <c r="AA94" s="266">
        <f>IF(OR(Is_Loading,LEN($A94)=0),"",SWDATA!T79)</f>
        <v>0</v>
      </c>
      <c r="AB94" s="267">
        <f>IF(OR(Is_Loading,LEN($A94)=0),"",SWDATA!U79)</f>
        <v>0</v>
      </c>
      <c r="AC94" s="267">
        <f>IF(OR(Is_Loading,LEN($A94)=0),"",SWDATA!V79)</f>
        <v>0</v>
      </c>
      <c r="AD94" s="266" t="str">
        <f t="shared" si="374"/>
        <v/>
      </c>
      <c r="AE94" s="266">
        <f>IF(OR(Is_Loading,LEN($A94)=0),"",SWDATA!X79)</f>
        <v>0</v>
      </c>
      <c r="AF94" s="267">
        <f>IF(OR(Is_Loading,LEN($A94)=0),"",SWDATA!Y79)</f>
        <v>0</v>
      </c>
      <c r="AG94" s="267">
        <f>IF(OR(Is_Loading,LEN($A94)=0),"",SWDATA!Z79)</f>
        <v>0</v>
      </c>
      <c r="AH94" s="266" t="str">
        <f t="shared" si="375"/>
        <v/>
      </c>
      <c r="AI94" s="266">
        <f>IF(OR(Is_Loading,LEN($A94)=0),"",SWDATA!AB79)</f>
        <v>0</v>
      </c>
      <c r="AJ94" s="267">
        <f>IF(OR(Is_Loading,LEN($A94)=0),"",SWDATA!AC79)</f>
        <v>0</v>
      </c>
      <c r="AK94" s="267">
        <f>IF(OR(Is_Loading,LEN($A94)=0),"",SWDATA!AD79)</f>
        <v>0</v>
      </c>
      <c r="AL94" s="266" t="str">
        <f t="shared" si="376"/>
        <v/>
      </c>
      <c r="AM94" s="266">
        <f>IF(OR(Is_Loading,LEN($A94)=0),"",SWDATA!AF79)</f>
        <v>0</v>
      </c>
      <c r="AN94" s="267">
        <f>IF(OR(Is_Loading,LEN($A94)=0),"",SWDATA!AG79)</f>
        <v>0</v>
      </c>
      <c r="AO94" s="323">
        <f>IF(OR(Is_Loading,LEN($A94)=0),"",SWDATA!AH79)</f>
        <v>0</v>
      </c>
      <c r="AP94" s="320" t="str">
        <f t="shared" si="377"/>
        <v/>
      </c>
      <c r="AQ94" s="266">
        <f>IF(OR(Is_Loading,LEN($A94)=0),"",SWDATA!AJ79)</f>
        <v>0</v>
      </c>
      <c r="AR94" s="267">
        <f>IF(OR(Is_Loading,LEN($A94)=0),"",SWDATA!AK79)</f>
        <v>0</v>
      </c>
      <c r="AS94" s="267">
        <f>IF(OR(Is_Loading,LEN($A94)=0),"",SWDATA!AL79)</f>
        <v>0</v>
      </c>
      <c r="AT94" s="266" t="str">
        <f t="shared" si="378"/>
        <v/>
      </c>
      <c r="AU94" s="266">
        <f>IF(OR(Is_Loading,LEN($A94)=0),"",SWDATA!AN79)</f>
        <v>0</v>
      </c>
      <c r="AV94" s="267">
        <f>IF(OR(Is_Loading,LEN($A94)=0),"",SWDATA!AO79)</f>
        <v>0</v>
      </c>
      <c r="AW94" s="267">
        <f>IF(OR(Is_Loading,LEN($A94)=0),"",SWDATA!AP79)</f>
        <v>0</v>
      </c>
      <c r="AX94" s="266" t="str">
        <f t="shared" si="379"/>
        <v/>
      </c>
      <c r="AY94" s="266">
        <f>IF(OR(Is_Loading,LEN($A94)=0),"",SWDATA!AR79)</f>
        <v>0</v>
      </c>
      <c r="AZ94" s="267">
        <f>IF(OR(Is_Loading,LEN($A94)=0),"",SWDATA!AS79)</f>
        <v>0</v>
      </c>
      <c r="BA94" s="267">
        <f>IF(OR(Is_Loading,LEN($A94)=0),"",SWDATA!AT79)</f>
        <v>0</v>
      </c>
      <c r="BB94" s="266" t="str">
        <f t="shared" si="380"/>
        <v/>
      </c>
      <c r="BC94" s="266">
        <f>IF(OR(Is_Loading,LEN($A94)=0),"",SWDATA!AV79)</f>
        <v>0</v>
      </c>
      <c r="BD94" s="267">
        <f>IF(OR(Is_Loading,LEN($A94)=0),"",SWDATA!AW79)</f>
        <v>0</v>
      </c>
      <c r="BE94" s="323">
        <f>IF(OR(Is_Loading,LEN($A94)=0),"",SWDATA!AX79)</f>
        <v>0</v>
      </c>
      <c r="BF94" s="320" t="str">
        <f t="shared" si="381"/>
        <v/>
      </c>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351"/>
      <c r="CO94" s="351"/>
      <c r="CP94" s="351"/>
      <c r="CQ94" s="351"/>
      <c r="CR94" s="351"/>
      <c r="CS94" s="351"/>
      <c r="CT94" s="351"/>
      <c r="CU94" s="351"/>
      <c r="CV94" s="351"/>
      <c r="CW94" s="351"/>
      <c r="CX94" s="351"/>
      <c r="CY94" s="351"/>
      <c r="CZ94" s="351"/>
      <c r="DA94" s="351"/>
      <c r="DB94" s="351"/>
      <c r="DC94" s="351"/>
      <c r="DD94" s="351"/>
      <c r="DE94" s="351"/>
      <c r="DF94" s="351"/>
      <c r="DG94" s="351"/>
      <c r="DH94" s="351"/>
      <c r="DI94" s="351"/>
      <c r="DJ94" s="351"/>
      <c r="DK94" s="351"/>
      <c r="DL94" s="351"/>
      <c r="DM94" s="351"/>
      <c r="DN94" s="351"/>
      <c r="DS94" s="372"/>
      <c r="DT94" s="374"/>
      <c r="DU94" s="375"/>
      <c r="DV94" s="375"/>
      <c r="DW94" s="375"/>
      <c r="DX94" s="375">
        <v>1</v>
      </c>
      <c r="DY94" s="375">
        <f t="shared" si="497"/>
        <v>0</v>
      </c>
      <c r="DZ94" s="375">
        <f t="shared" si="498"/>
        <v>0</v>
      </c>
      <c r="EA94" s="375">
        <f t="shared" si="499"/>
        <v>1</v>
      </c>
      <c r="EB94" s="375">
        <f t="shared" si="500"/>
        <v>0</v>
      </c>
      <c r="EC94" s="375">
        <f t="shared" si="501"/>
        <v>0</v>
      </c>
      <c r="ED94" s="375">
        <f t="shared" si="502"/>
        <v>1</v>
      </c>
      <c r="EE94" s="375">
        <f t="shared" si="503"/>
        <v>0</v>
      </c>
      <c r="EF94" s="375">
        <f t="shared" si="504"/>
        <v>0</v>
      </c>
      <c r="EG94" s="375">
        <f t="shared" si="505"/>
        <v>1</v>
      </c>
      <c r="EH94" s="375">
        <f t="shared" si="506"/>
        <v>0</v>
      </c>
      <c r="EI94" s="375">
        <f t="shared" si="507"/>
        <v>0</v>
      </c>
      <c r="EJ94" s="375">
        <f t="shared" si="508"/>
        <v>1</v>
      </c>
      <c r="EK94" s="375">
        <f t="shared" si="509"/>
        <v>0</v>
      </c>
      <c r="EL94" s="375">
        <f t="shared" si="510"/>
        <v>0</v>
      </c>
      <c r="EM94" s="375">
        <f t="shared" si="511"/>
        <v>1</v>
      </c>
      <c r="EN94" s="375">
        <f t="shared" si="512"/>
        <v>0</v>
      </c>
      <c r="EO94" s="375">
        <f t="shared" si="513"/>
        <v>0</v>
      </c>
      <c r="EP94" s="375">
        <f t="shared" si="514"/>
        <v>1</v>
      </c>
      <c r="EQ94" s="375">
        <f t="shared" si="515"/>
        <v>0</v>
      </c>
      <c r="ER94" s="375">
        <f t="shared" si="516"/>
        <v>0</v>
      </c>
      <c r="ES94" s="375">
        <f t="shared" si="517"/>
        <v>1</v>
      </c>
      <c r="ET94" s="375">
        <f t="shared" si="518"/>
        <v>0</v>
      </c>
      <c r="EU94" s="375">
        <f t="shared" si="519"/>
        <v>0</v>
      </c>
      <c r="EV94" s="375">
        <f t="shared" si="520"/>
        <v>1</v>
      </c>
      <c r="EW94" s="375">
        <f t="shared" si="521"/>
        <v>0</v>
      </c>
      <c r="EX94" s="375">
        <f t="shared" si="522"/>
        <v>0</v>
      </c>
      <c r="EY94" s="375">
        <f t="shared" si="523"/>
        <v>1</v>
      </c>
      <c r="EZ94" s="375">
        <f t="shared" si="524"/>
        <v>0</v>
      </c>
      <c r="FA94" s="375">
        <f t="shared" si="525"/>
        <v>0</v>
      </c>
      <c r="FB94" s="375">
        <f t="shared" si="526"/>
        <v>1</v>
      </c>
      <c r="FC94" s="375">
        <f t="shared" si="527"/>
        <v>0</v>
      </c>
      <c r="FD94" s="375">
        <f t="shared" si="528"/>
        <v>0</v>
      </c>
      <c r="FE94" s="376"/>
      <c r="FF94" s="372"/>
      <c r="FG94" s="372"/>
      <c r="FH94" s="372"/>
      <c r="FI94" s="372"/>
      <c r="FJ94" s="372"/>
      <c r="FK94" s="372"/>
      <c r="FL94" s="372"/>
      <c r="FM94" s="372"/>
      <c r="FN94" s="372"/>
      <c r="FO94" s="372"/>
      <c r="FP94" s="372"/>
      <c r="FQ94" s="372"/>
      <c r="FR94" s="372"/>
      <c r="FS94" s="372"/>
      <c r="FT94" s="372"/>
      <c r="FU94" s="372"/>
      <c r="FV94" s="372"/>
      <c r="FW94" s="372"/>
      <c r="FX94" s="372"/>
      <c r="FY94" s="372"/>
      <c r="FZ94" s="372"/>
      <c r="GA94" s="372"/>
      <c r="GB94" s="372"/>
      <c r="GC94" s="372"/>
      <c r="GD94" s="372"/>
      <c r="GE94" s="372"/>
      <c r="GF94" s="372"/>
      <c r="GG94" s="372"/>
      <c r="GH94" s="372"/>
      <c r="GI94" s="372"/>
      <c r="GJ94" s="372"/>
      <c r="GK94" s="372"/>
      <c r="GL94" s="372"/>
      <c r="GM94" s="372"/>
      <c r="GN94" s="372"/>
      <c r="GO94" s="372"/>
      <c r="GP94" s="372"/>
      <c r="GQ94" s="372"/>
      <c r="GR94" s="372"/>
      <c r="GS94" s="372"/>
      <c r="GT94" s="372"/>
      <c r="GU94" s="372"/>
      <c r="GV94" s="372"/>
      <c r="GW94" s="372"/>
      <c r="GX94" s="372"/>
      <c r="GY94" s="372"/>
      <c r="GZ94" s="372"/>
      <c r="HA94" s="372"/>
      <c r="HB94" s="372"/>
      <c r="HC94" s="372"/>
    </row>
    <row r="95" spans="1:211" s="373" customFormat="1" ht="15" customHeight="1" x14ac:dyDescent="0.2">
      <c r="A95" s="366">
        <f>SWDATA!O80</f>
        <v>0</v>
      </c>
      <c r="B95" s="366">
        <f>SWDATA!M80</f>
        <v>0</v>
      </c>
      <c r="C95" s="351">
        <f>IF(AND(SWDATA!M80=1,SWDATA!Q80="promotions"),SWDATA!P80,0)</f>
        <v>0</v>
      </c>
      <c r="D95" s="367">
        <f>ROW(SWDATA!M80)</f>
        <v>80</v>
      </c>
      <c r="E95" s="368">
        <f t="shared" si="458"/>
        <v>0</v>
      </c>
      <c r="F95" s="369">
        <f t="shared" si="369"/>
        <v>1</v>
      </c>
      <c r="G95" s="366" t="str">
        <f t="shared" si="370"/>
        <v/>
      </c>
      <c r="H95" s="370"/>
      <c r="J95" s="238">
        <f t="shared" si="371"/>
        <v>0</v>
      </c>
      <c r="K95" s="239" t="str">
        <f t="shared" si="372"/>
        <v/>
      </c>
      <c r="L95" s="342"/>
      <c r="M95" s="345"/>
      <c r="N95" s="340" t="str">
        <f>IF(LEN(SWDATA!F80)=0,"",N94)</f>
        <v/>
      </c>
      <c r="O95" s="296" t="str">
        <f>IF(LEN(SWDATA!G80)=0,"",O94)</f>
        <v/>
      </c>
      <c r="P95" s="297" t="str">
        <f>IF(LEN(SWDATA!C80)=0,"",SWDATA!C80)</f>
        <v/>
      </c>
      <c r="Q95" s="312" t="str">
        <f t="shared" si="373"/>
        <v/>
      </c>
      <c r="R95" s="223" t="s">
        <v>261</v>
      </c>
      <c r="S95" s="224"/>
      <c r="T95" s="224"/>
      <c r="U95" s="264" t="s">
        <v>596</v>
      </c>
      <c r="V95" s="205" t="s">
        <v>221</v>
      </c>
      <c r="W95" s="266">
        <f>IF(OR(Is_Loading,LEN($A95)=0),"",SWDATA!P80)</f>
        <v>0</v>
      </c>
      <c r="X95" s="267">
        <f>IF(OR(Is_Loading,LEN($A95)=0),"",SWDATA!Q80)</f>
        <v>0</v>
      </c>
      <c r="Y95" s="267">
        <f>IF(OR(Is_Loading,LEN($A95)=0),"",SWDATA!R80)</f>
        <v>0</v>
      </c>
      <c r="Z95" s="266" t="str">
        <f t="shared" si="529"/>
        <v/>
      </c>
      <c r="AA95" s="266">
        <f>IF(OR(Is_Loading,LEN($A95)=0),"",SWDATA!T80)</f>
        <v>0</v>
      </c>
      <c r="AB95" s="267">
        <f>IF(OR(Is_Loading,LEN($A95)=0),"",SWDATA!U80)</f>
        <v>0</v>
      </c>
      <c r="AC95" s="267">
        <f>IF(OR(Is_Loading,LEN($A95)=0),"",SWDATA!V80)</f>
        <v>0</v>
      </c>
      <c r="AD95" s="266" t="str">
        <f t="shared" si="374"/>
        <v/>
      </c>
      <c r="AE95" s="266">
        <f>IF(OR(Is_Loading,LEN($A95)=0),"",SWDATA!X80)</f>
        <v>0</v>
      </c>
      <c r="AF95" s="267">
        <f>IF(OR(Is_Loading,LEN($A95)=0),"",SWDATA!Y80)</f>
        <v>0</v>
      </c>
      <c r="AG95" s="267">
        <f>IF(OR(Is_Loading,LEN($A95)=0),"",SWDATA!Z80)</f>
        <v>0</v>
      </c>
      <c r="AH95" s="266" t="str">
        <f t="shared" si="375"/>
        <v/>
      </c>
      <c r="AI95" s="266">
        <f>IF(OR(Is_Loading,LEN($A95)=0),"",SWDATA!AB80)</f>
        <v>0</v>
      </c>
      <c r="AJ95" s="267">
        <f>IF(OR(Is_Loading,LEN($A95)=0),"",SWDATA!AC80)</f>
        <v>0</v>
      </c>
      <c r="AK95" s="267">
        <f>IF(OR(Is_Loading,LEN($A95)=0),"",SWDATA!AD80)</f>
        <v>0</v>
      </c>
      <c r="AL95" s="266" t="str">
        <f t="shared" si="376"/>
        <v/>
      </c>
      <c r="AM95" s="266">
        <f>IF(OR(Is_Loading,LEN($A95)=0),"",SWDATA!AF80)</f>
        <v>0</v>
      </c>
      <c r="AN95" s="267">
        <f>IF(OR(Is_Loading,LEN($A95)=0),"",SWDATA!AG80)</f>
        <v>0</v>
      </c>
      <c r="AO95" s="323">
        <f>IF(OR(Is_Loading,LEN($A95)=0),"",SWDATA!AH80)</f>
        <v>0</v>
      </c>
      <c r="AP95" s="320" t="str">
        <f t="shared" si="377"/>
        <v/>
      </c>
      <c r="AQ95" s="266">
        <f>IF(OR(Is_Loading,LEN($A95)=0),"",SWDATA!AJ80)</f>
        <v>0</v>
      </c>
      <c r="AR95" s="267">
        <f>IF(OR(Is_Loading,LEN($A95)=0),"",SWDATA!AK80)</f>
        <v>0</v>
      </c>
      <c r="AS95" s="267">
        <f>IF(OR(Is_Loading,LEN($A95)=0),"",SWDATA!AL80)</f>
        <v>0</v>
      </c>
      <c r="AT95" s="266" t="str">
        <f t="shared" si="378"/>
        <v/>
      </c>
      <c r="AU95" s="266">
        <f>IF(OR(Is_Loading,LEN($A95)=0),"",SWDATA!AN80)</f>
        <v>0</v>
      </c>
      <c r="AV95" s="267">
        <f>IF(OR(Is_Loading,LEN($A95)=0),"",SWDATA!AO80)</f>
        <v>0</v>
      </c>
      <c r="AW95" s="267">
        <f>IF(OR(Is_Loading,LEN($A95)=0),"",SWDATA!AP80)</f>
        <v>0</v>
      </c>
      <c r="AX95" s="266" t="str">
        <f t="shared" si="379"/>
        <v/>
      </c>
      <c r="AY95" s="266">
        <f>IF(OR(Is_Loading,LEN($A95)=0),"",SWDATA!AR80)</f>
        <v>0</v>
      </c>
      <c r="AZ95" s="267">
        <f>IF(OR(Is_Loading,LEN($A95)=0),"",SWDATA!AS80)</f>
        <v>0</v>
      </c>
      <c r="BA95" s="267">
        <f>IF(OR(Is_Loading,LEN($A95)=0),"",SWDATA!AT80)</f>
        <v>0</v>
      </c>
      <c r="BB95" s="266" t="str">
        <f t="shared" si="380"/>
        <v/>
      </c>
      <c r="BC95" s="266">
        <f>IF(OR(Is_Loading,LEN($A95)=0),"",SWDATA!AV80)</f>
        <v>0</v>
      </c>
      <c r="BD95" s="267">
        <f>IF(OR(Is_Loading,LEN($A95)=0),"",SWDATA!AW80)</f>
        <v>0</v>
      </c>
      <c r="BE95" s="323">
        <f>IF(OR(Is_Loading,LEN($A95)=0),"",SWDATA!AX80)</f>
        <v>0</v>
      </c>
      <c r="BF95" s="320" t="str">
        <f t="shared" si="381"/>
        <v/>
      </c>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351"/>
      <c r="CO95" s="351"/>
      <c r="CP95" s="351"/>
      <c r="CQ95" s="351"/>
      <c r="CR95" s="351"/>
      <c r="CS95" s="351"/>
      <c r="CT95" s="351"/>
      <c r="CU95" s="351"/>
      <c r="CV95" s="351"/>
      <c r="CW95" s="351"/>
      <c r="CX95" s="351"/>
      <c r="CY95" s="351"/>
      <c r="CZ95" s="351"/>
      <c r="DA95" s="351"/>
      <c r="DB95" s="351"/>
      <c r="DC95" s="351"/>
      <c r="DD95" s="351"/>
      <c r="DE95" s="351"/>
      <c r="DF95" s="351"/>
      <c r="DG95" s="351"/>
      <c r="DH95" s="351"/>
      <c r="DI95" s="351"/>
      <c r="DJ95" s="351"/>
      <c r="DK95" s="351"/>
      <c r="DL95" s="351"/>
      <c r="DM95" s="351"/>
      <c r="DN95" s="351"/>
      <c r="DS95" s="372"/>
      <c r="DT95" s="374"/>
      <c r="DU95" s="375"/>
      <c r="DV95" s="375"/>
      <c r="DW95" s="375"/>
      <c r="DX95" s="375">
        <v>1</v>
      </c>
      <c r="DY95" s="375">
        <f t="shared" si="497"/>
        <v>0</v>
      </c>
      <c r="DZ95" s="375">
        <f t="shared" si="498"/>
        <v>0</v>
      </c>
      <c r="EA95" s="375">
        <f t="shared" si="499"/>
        <v>1</v>
      </c>
      <c r="EB95" s="375">
        <f t="shared" si="500"/>
        <v>0</v>
      </c>
      <c r="EC95" s="375">
        <f t="shared" si="501"/>
        <v>0</v>
      </c>
      <c r="ED95" s="375">
        <f t="shared" si="502"/>
        <v>1</v>
      </c>
      <c r="EE95" s="375">
        <f t="shared" si="503"/>
        <v>0</v>
      </c>
      <c r="EF95" s="375">
        <f t="shared" si="504"/>
        <v>0</v>
      </c>
      <c r="EG95" s="375">
        <f t="shared" si="505"/>
        <v>1</v>
      </c>
      <c r="EH95" s="375">
        <f t="shared" si="506"/>
        <v>0</v>
      </c>
      <c r="EI95" s="375">
        <f t="shared" si="507"/>
        <v>0</v>
      </c>
      <c r="EJ95" s="375">
        <f t="shared" si="508"/>
        <v>1</v>
      </c>
      <c r="EK95" s="375">
        <f t="shared" si="509"/>
        <v>0</v>
      </c>
      <c r="EL95" s="375">
        <f t="shared" si="510"/>
        <v>0</v>
      </c>
      <c r="EM95" s="375">
        <f t="shared" si="511"/>
        <v>1</v>
      </c>
      <c r="EN95" s="375">
        <f t="shared" si="512"/>
        <v>0</v>
      </c>
      <c r="EO95" s="375">
        <f t="shared" si="513"/>
        <v>0</v>
      </c>
      <c r="EP95" s="375">
        <f t="shared" si="514"/>
        <v>1</v>
      </c>
      <c r="EQ95" s="375">
        <f t="shared" si="515"/>
        <v>0</v>
      </c>
      <c r="ER95" s="375">
        <f t="shared" si="516"/>
        <v>0</v>
      </c>
      <c r="ES95" s="375">
        <f t="shared" si="517"/>
        <v>1</v>
      </c>
      <c r="ET95" s="375">
        <f t="shared" si="518"/>
        <v>0</v>
      </c>
      <c r="EU95" s="375">
        <f t="shared" si="519"/>
        <v>0</v>
      </c>
      <c r="EV95" s="375">
        <f t="shared" si="520"/>
        <v>1</v>
      </c>
      <c r="EW95" s="375">
        <f t="shared" si="521"/>
        <v>0</v>
      </c>
      <c r="EX95" s="375">
        <f t="shared" si="522"/>
        <v>0</v>
      </c>
      <c r="EY95" s="375">
        <f t="shared" si="523"/>
        <v>1</v>
      </c>
      <c r="EZ95" s="375">
        <f t="shared" si="524"/>
        <v>0</v>
      </c>
      <c r="FA95" s="375">
        <f t="shared" si="525"/>
        <v>0</v>
      </c>
      <c r="FB95" s="375">
        <f t="shared" si="526"/>
        <v>1</v>
      </c>
      <c r="FC95" s="375">
        <f t="shared" si="527"/>
        <v>0</v>
      </c>
      <c r="FD95" s="375">
        <f t="shared" si="528"/>
        <v>0</v>
      </c>
      <c r="FE95" s="376"/>
      <c r="FF95" s="372"/>
      <c r="FG95" s="372"/>
      <c r="FH95" s="372"/>
      <c r="FI95" s="372"/>
      <c r="FJ95" s="372"/>
      <c r="FK95" s="372"/>
      <c r="FL95" s="372"/>
      <c r="FM95" s="372"/>
      <c r="FN95" s="372"/>
      <c r="FO95" s="372"/>
      <c r="FP95" s="372"/>
      <c r="FQ95" s="372"/>
      <c r="FR95" s="372"/>
      <c r="FS95" s="372"/>
      <c r="FT95" s="372"/>
      <c r="FU95" s="372"/>
      <c r="FV95" s="372"/>
      <c r="FW95" s="372"/>
      <c r="FX95" s="372"/>
      <c r="FY95" s="372"/>
      <c r="FZ95" s="372"/>
      <c r="GA95" s="372"/>
      <c r="GB95" s="372"/>
      <c r="GC95" s="372"/>
      <c r="GD95" s="372"/>
      <c r="GE95" s="372"/>
      <c r="GF95" s="372"/>
      <c r="GG95" s="372"/>
      <c r="GH95" s="372"/>
      <c r="GI95" s="372"/>
      <c r="GJ95" s="372"/>
      <c r="GK95" s="372"/>
      <c r="GL95" s="372"/>
      <c r="GM95" s="372"/>
      <c r="GN95" s="372"/>
      <c r="GO95" s="372"/>
      <c r="GP95" s="372"/>
      <c r="GQ95" s="372"/>
      <c r="GR95" s="372"/>
      <c r="GS95" s="372"/>
      <c r="GT95" s="372"/>
      <c r="GU95" s="372"/>
      <c r="GV95" s="372"/>
      <c r="GW95" s="372"/>
      <c r="GX95" s="372"/>
      <c r="GY95" s="372"/>
      <c r="GZ95" s="372"/>
      <c r="HA95" s="372"/>
      <c r="HB95" s="372"/>
      <c r="HC95" s="372"/>
    </row>
    <row r="96" spans="1:211" s="373" customFormat="1" ht="15" customHeight="1" x14ac:dyDescent="0.2">
      <c r="A96" s="366">
        <f>SWDATA!O81</f>
        <v>0</v>
      </c>
      <c r="B96" s="366">
        <f>SWDATA!M81</f>
        <v>0</v>
      </c>
      <c r="C96" s="351">
        <f>IF(AND(SWDATA!M81=1,SWDATA!Q81="promotions"),SWDATA!P81,0)</f>
        <v>0</v>
      </c>
      <c r="D96" s="367">
        <f>ROW(SWDATA!M81)</f>
        <v>81</v>
      </c>
      <c r="E96" s="368">
        <f ca="1">IF(AND(B96=1,UPPER(HLOOKUP(D96+14,'Metrics &amp; Attributes View'!$13:$31,19,0))&lt;&gt;"SBOM"),1,0)</f>
        <v>0</v>
      </c>
      <c r="F96" s="369">
        <f t="shared" si="369"/>
        <v>1</v>
      </c>
      <c r="G96" s="366" t="str">
        <f t="shared" si="370"/>
        <v/>
      </c>
      <c r="H96" s="370"/>
      <c r="J96" s="238">
        <f t="shared" si="371"/>
        <v>0</v>
      </c>
      <c r="K96" s="239" t="str">
        <f t="shared" si="372"/>
        <v/>
      </c>
      <c r="L96" s="342"/>
      <c r="M96" s="345"/>
      <c r="N96" s="340" t="str">
        <f>IF(LEN(SWDATA!F81)=0,"",N95)</f>
        <v/>
      </c>
      <c r="O96" s="296" t="str">
        <f>IF(LEN(SWDATA!G81)=0,"",O95)</f>
        <v/>
      </c>
      <c r="P96" s="297" t="str">
        <f>IF(LEN(SWDATA!C81)=0,"",SWDATA!C81)</f>
        <v/>
      </c>
      <c r="Q96" s="312" t="str">
        <f t="shared" si="373"/>
        <v/>
      </c>
      <c r="R96" s="223" t="s">
        <v>262</v>
      </c>
      <c r="S96" s="224"/>
      <c r="T96" s="224"/>
      <c r="U96" s="264" t="s">
        <v>623</v>
      </c>
      <c r="V96" s="205" t="s">
        <v>221</v>
      </c>
      <c r="W96" s="266">
        <f>IF(OR(Is_Loading,LEN($A96)=0),"",SWDATA!P81)</f>
        <v>0</v>
      </c>
      <c r="X96" s="267">
        <f>IF(OR(Is_Loading,LEN($A96)=0),"",SWDATA!Q81)</f>
        <v>0</v>
      </c>
      <c r="Y96" s="267">
        <f>IF(OR(Is_Loading,LEN($A96)=0),"",SWDATA!R81)</f>
        <v>0</v>
      </c>
      <c r="Z96" s="266" t="str">
        <f t="shared" si="529"/>
        <v/>
      </c>
      <c r="AA96" s="266">
        <f>IF(OR(Is_Loading,LEN($A96)=0),"",SWDATA!T81)</f>
        <v>0</v>
      </c>
      <c r="AB96" s="267">
        <f>IF(OR(Is_Loading,LEN($A96)=0),"",SWDATA!U81)</f>
        <v>0</v>
      </c>
      <c r="AC96" s="267">
        <f>IF(OR(Is_Loading,LEN($A96)=0),"",SWDATA!V81)</f>
        <v>0</v>
      </c>
      <c r="AD96" s="266" t="str">
        <f t="shared" si="374"/>
        <v/>
      </c>
      <c r="AE96" s="266">
        <f>IF(OR(Is_Loading,LEN($A96)=0),"",SWDATA!X81)</f>
        <v>0</v>
      </c>
      <c r="AF96" s="267">
        <f>IF(OR(Is_Loading,LEN($A96)=0),"",SWDATA!Y81)</f>
        <v>0</v>
      </c>
      <c r="AG96" s="267">
        <f>IF(OR(Is_Loading,LEN($A96)=0),"",SWDATA!Z81)</f>
        <v>0</v>
      </c>
      <c r="AH96" s="266" t="str">
        <f t="shared" si="375"/>
        <v/>
      </c>
      <c r="AI96" s="266">
        <f>IF(OR(Is_Loading,LEN($A96)=0),"",SWDATA!AB81)</f>
        <v>0</v>
      </c>
      <c r="AJ96" s="267">
        <f>IF(OR(Is_Loading,LEN($A96)=0),"",SWDATA!AC81)</f>
        <v>0</v>
      </c>
      <c r="AK96" s="267">
        <f>IF(OR(Is_Loading,LEN($A96)=0),"",SWDATA!AD81)</f>
        <v>0</v>
      </c>
      <c r="AL96" s="266" t="str">
        <f t="shared" si="376"/>
        <v/>
      </c>
      <c r="AM96" s="266">
        <f>IF(OR(Is_Loading,LEN($A96)=0),"",SWDATA!AF81)</f>
        <v>0</v>
      </c>
      <c r="AN96" s="267">
        <f>IF(OR(Is_Loading,LEN($A96)=0),"",SWDATA!AG81)</f>
        <v>0</v>
      </c>
      <c r="AO96" s="323">
        <f>IF(OR(Is_Loading,LEN($A96)=0),"",SWDATA!AH81)</f>
        <v>0</v>
      </c>
      <c r="AP96" s="320" t="str">
        <f t="shared" si="377"/>
        <v/>
      </c>
      <c r="AQ96" s="266">
        <f>IF(OR(Is_Loading,LEN($A96)=0),"",SWDATA!AJ81)</f>
        <v>0</v>
      </c>
      <c r="AR96" s="267">
        <f>IF(OR(Is_Loading,LEN($A96)=0),"",SWDATA!AK81)</f>
        <v>0</v>
      </c>
      <c r="AS96" s="267">
        <f>IF(OR(Is_Loading,LEN($A96)=0),"",SWDATA!AL81)</f>
        <v>0</v>
      </c>
      <c r="AT96" s="266" t="str">
        <f t="shared" si="378"/>
        <v/>
      </c>
      <c r="AU96" s="266">
        <f>IF(OR(Is_Loading,LEN($A96)=0),"",SWDATA!AN81)</f>
        <v>0</v>
      </c>
      <c r="AV96" s="267">
        <f>IF(OR(Is_Loading,LEN($A96)=0),"",SWDATA!AO81)</f>
        <v>0</v>
      </c>
      <c r="AW96" s="267">
        <f>IF(OR(Is_Loading,LEN($A96)=0),"",SWDATA!AP81)</f>
        <v>0</v>
      </c>
      <c r="AX96" s="266" t="str">
        <f t="shared" si="379"/>
        <v/>
      </c>
      <c r="AY96" s="266">
        <f>IF(OR(Is_Loading,LEN($A96)=0),"",SWDATA!AR81)</f>
        <v>0</v>
      </c>
      <c r="AZ96" s="267">
        <f>IF(OR(Is_Loading,LEN($A96)=0),"",SWDATA!AS81)</f>
        <v>0</v>
      </c>
      <c r="BA96" s="267">
        <f>IF(OR(Is_Loading,LEN($A96)=0),"",SWDATA!AT81)</f>
        <v>0</v>
      </c>
      <c r="BB96" s="266" t="str">
        <f t="shared" si="380"/>
        <v/>
      </c>
      <c r="BC96" s="266">
        <f>IF(OR(Is_Loading,LEN($A96)=0),"",SWDATA!AV81)</f>
        <v>0</v>
      </c>
      <c r="BD96" s="267">
        <f>IF(OR(Is_Loading,LEN($A96)=0),"",SWDATA!AW81)</f>
        <v>0</v>
      </c>
      <c r="BE96" s="323">
        <f>IF(OR(Is_Loading,LEN($A96)=0),"",SWDATA!AX81)</f>
        <v>0</v>
      </c>
      <c r="BF96" s="320" t="str">
        <f t="shared" si="381"/>
        <v/>
      </c>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351"/>
      <c r="CO96" s="351"/>
      <c r="CP96" s="351"/>
      <c r="CQ96" s="351"/>
      <c r="CR96" s="351"/>
      <c r="CS96" s="351"/>
      <c r="CT96" s="351"/>
      <c r="CU96" s="351"/>
      <c r="CV96" s="351"/>
      <c r="CW96" s="351"/>
      <c r="CX96" s="351"/>
      <c r="CY96" s="351"/>
      <c r="CZ96" s="351"/>
      <c r="DA96" s="351"/>
      <c r="DB96" s="351"/>
      <c r="DC96" s="351"/>
      <c r="DD96" s="351"/>
      <c r="DE96" s="351"/>
      <c r="DF96" s="351"/>
      <c r="DG96" s="351"/>
      <c r="DH96" s="351"/>
      <c r="DI96" s="351"/>
      <c r="DJ96" s="351"/>
      <c r="DK96" s="351"/>
      <c r="DL96" s="351"/>
      <c r="DM96" s="351"/>
      <c r="DN96" s="351"/>
      <c r="DS96" s="372"/>
      <c r="DT96" s="374"/>
      <c r="DU96" s="375"/>
      <c r="DV96" s="375"/>
      <c r="DW96" s="375"/>
      <c r="DX96" s="375">
        <v>1</v>
      </c>
      <c r="DY96" s="375">
        <f t="shared" si="497"/>
        <v>0</v>
      </c>
      <c r="DZ96" s="375">
        <f t="shared" si="498"/>
        <v>0</v>
      </c>
      <c r="EA96" s="375">
        <f t="shared" si="499"/>
        <v>1</v>
      </c>
      <c r="EB96" s="375">
        <f t="shared" si="500"/>
        <v>0</v>
      </c>
      <c r="EC96" s="375">
        <f t="shared" si="501"/>
        <v>0</v>
      </c>
      <c r="ED96" s="375">
        <f t="shared" si="502"/>
        <v>1</v>
      </c>
      <c r="EE96" s="375">
        <f t="shared" si="503"/>
        <v>0</v>
      </c>
      <c r="EF96" s="375">
        <f t="shared" si="504"/>
        <v>0</v>
      </c>
      <c r="EG96" s="375">
        <f t="shared" si="505"/>
        <v>1</v>
      </c>
      <c r="EH96" s="375">
        <f t="shared" si="506"/>
        <v>0</v>
      </c>
      <c r="EI96" s="375">
        <f t="shared" si="507"/>
        <v>0</v>
      </c>
      <c r="EJ96" s="375">
        <f t="shared" si="508"/>
        <v>1</v>
      </c>
      <c r="EK96" s="375">
        <f t="shared" si="509"/>
        <v>0</v>
      </c>
      <c r="EL96" s="375">
        <f t="shared" si="510"/>
        <v>0</v>
      </c>
      <c r="EM96" s="375">
        <f t="shared" si="511"/>
        <v>1</v>
      </c>
      <c r="EN96" s="375">
        <f t="shared" si="512"/>
        <v>0</v>
      </c>
      <c r="EO96" s="375">
        <f t="shared" si="513"/>
        <v>0</v>
      </c>
      <c r="EP96" s="375">
        <f t="shared" si="514"/>
        <v>1</v>
      </c>
      <c r="EQ96" s="375">
        <f t="shared" si="515"/>
        <v>0</v>
      </c>
      <c r="ER96" s="375">
        <f t="shared" si="516"/>
        <v>0</v>
      </c>
      <c r="ES96" s="375">
        <f t="shared" si="517"/>
        <v>1</v>
      </c>
      <c r="ET96" s="375">
        <f t="shared" si="518"/>
        <v>0</v>
      </c>
      <c r="EU96" s="375">
        <f t="shared" si="519"/>
        <v>0</v>
      </c>
      <c r="EV96" s="375">
        <f t="shared" si="520"/>
        <v>1</v>
      </c>
      <c r="EW96" s="375">
        <f t="shared" si="521"/>
        <v>0</v>
      </c>
      <c r="EX96" s="375">
        <f t="shared" si="522"/>
        <v>0</v>
      </c>
      <c r="EY96" s="375">
        <f t="shared" si="523"/>
        <v>1</v>
      </c>
      <c r="EZ96" s="375">
        <f t="shared" si="524"/>
        <v>0</v>
      </c>
      <c r="FA96" s="375">
        <f t="shared" si="525"/>
        <v>0</v>
      </c>
      <c r="FB96" s="375">
        <f t="shared" si="526"/>
        <v>1</v>
      </c>
      <c r="FC96" s="375">
        <f t="shared" si="527"/>
        <v>0</v>
      </c>
      <c r="FD96" s="375">
        <f t="shared" si="528"/>
        <v>0</v>
      </c>
      <c r="FE96" s="376"/>
      <c r="FF96" s="372"/>
      <c r="FG96" s="372"/>
      <c r="FH96" s="372"/>
      <c r="FI96" s="372"/>
      <c r="FJ96" s="372"/>
      <c r="FK96" s="372"/>
      <c r="FL96" s="372"/>
      <c r="FM96" s="372"/>
      <c r="FN96" s="372"/>
      <c r="FO96" s="372"/>
      <c r="FP96" s="372"/>
      <c r="FQ96" s="372"/>
      <c r="FR96" s="372"/>
      <c r="FS96" s="372"/>
      <c r="FT96" s="372"/>
      <c r="FU96" s="372"/>
      <c r="FV96" s="372"/>
      <c r="FW96" s="372"/>
      <c r="FX96" s="372"/>
      <c r="FY96" s="372"/>
      <c r="FZ96" s="372"/>
      <c r="GA96" s="372"/>
      <c r="GB96" s="372"/>
      <c r="GC96" s="372"/>
      <c r="GD96" s="372"/>
      <c r="GE96" s="372"/>
      <c r="GF96" s="372"/>
      <c r="GG96" s="372"/>
      <c r="GH96" s="372"/>
      <c r="GI96" s="372"/>
      <c r="GJ96" s="372"/>
      <c r="GK96" s="372"/>
      <c r="GL96" s="372"/>
      <c r="GM96" s="372"/>
      <c r="GN96" s="372"/>
      <c r="GO96" s="372"/>
      <c r="GP96" s="372"/>
      <c r="GQ96" s="372"/>
      <c r="GR96" s="372"/>
      <c r="GS96" s="372"/>
      <c r="GT96" s="372"/>
      <c r="GU96" s="372"/>
      <c r="GV96" s="372"/>
      <c r="GW96" s="372"/>
      <c r="GX96" s="372"/>
      <c r="GY96" s="372"/>
      <c r="GZ96" s="372"/>
      <c r="HA96" s="372"/>
      <c r="HB96" s="372"/>
      <c r="HC96" s="372"/>
    </row>
    <row r="97" spans="1:211" s="373" customFormat="1" ht="15" customHeight="1" x14ac:dyDescent="0.2">
      <c r="A97" s="366">
        <f>SWDATA!O82</f>
        <v>0</v>
      </c>
      <c r="B97" s="366">
        <f>SWDATA!M82</f>
        <v>0</v>
      </c>
      <c r="C97" s="351">
        <f>IF(AND(SWDATA!M82=1,SWDATA!Q82="promotions"),SWDATA!P82,0)</f>
        <v>0</v>
      </c>
      <c r="D97" s="367">
        <f>ROW(SWDATA!M82)</f>
        <v>82</v>
      </c>
      <c r="E97" s="368">
        <f t="shared" ref="E97" si="531">B97</f>
        <v>0</v>
      </c>
      <c r="F97" s="369">
        <f t="shared" si="369"/>
        <v>1</v>
      </c>
      <c r="G97" s="366" t="str">
        <f t="shared" si="370"/>
        <v/>
      </c>
      <c r="H97" s="370"/>
      <c r="J97" s="238">
        <f t="shared" si="371"/>
        <v>0</v>
      </c>
      <c r="K97" s="239" t="str">
        <f t="shared" si="372"/>
        <v/>
      </c>
      <c r="L97" s="342"/>
      <c r="M97" s="345"/>
      <c r="N97" s="340" t="str">
        <f>IF(LEN(SWDATA!F82)=0,"",N96)</f>
        <v/>
      </c>
      <c r="O97" s="296" t="str">
        <f>IF(LEN(SWDATA!G82)=0,"",O96)</f>
        <v/>
      </c>
      <c r="P97" s="297" t="str">
        <f>IF(LEN(SWDATA!C82)=0,"",SWDATA!C82)</f>
        <v/>
      </c>
      <c r="Q97" s="312" t="str">
        <f t="shared" si="373"/>
        <v/>
      </c>
      <c r="R97" s="223" t="s">
        <v>261</v>
      </c>
      <c r="S97" s="224"/>
      <c r="T97" s="224"/>
      <c r="U97" s="264" t="s">
        <v>624</v>
      </c>
      <c r="V97" s="205" t="s">
        <v>221</v>
      </c>
      <c r="W97" s="266">
        <f>IF(OR(Is_Loading,LEN($A97)=0),"",SWDATA!P82)</f>
        <v>0</v>
      </c>
      <c r="X97" s="267">
        <f>IF(OR(Is_Loading,LEN($A97)=0),"",SWDATA!Q82)</f>
        <v>0</v>
      </c>
      <c r="Y97" s="267">
        <f>IF(OR(Is_Loading,LEN($A97)=0),"",SWDATA!R82)</f>
        <v>0</v>
      </c>
      <c r="Z97" s="266" t="str">
        <f t="shared" si="529"/>
        <v/>
      </c>
      <c r="AA97" s="266">
        <f>IF(OR(Is_Loading,LEN($A97)=0),"",SWDATA!T82)</f>
        <v>0</v>
      </c>
      <c r="AB97" s="267">
        <f>IF(OR(Is_Loading,LEN($A97)=0),"",SWDATA!U82)</f>
        <v>0</v>
      </c>
      <c r="AC97" s="267">
        <f>IF(OR(Is_Loading,LEN($A97)=0),"",SWDATA!V82)</f>
        <v>0</v>
      </c>
      <c r="AD97" s="266" t="str">
        <f t="shared" si="374"/>
        <v/>
      </c>
      <c r="AE97" s="266">
        <f>IF(OR(Is_Loading,LEN($A97)=0),"",SWDATA!X82)</f>
        <v>0</v>
      </c>
      <c r="AF97" s="267">
        <f>IF(OR(Is_Loading,LEN($A97)=0),"",SWDATA!Y82)</f>
        <v>0</v>
      </c>
      <c r="AG97" s="267">
        <f>IF(OR(Is_Loading,LEN($A97)=0),"",SWDATA!Z82)</f>
        <v>0</v>
      </c>
      <c r="AH97" s="266" t="str">
        <f t="shared" si="375"/>
        <v/>
      </c>
      <c r="AI97" s="266">
        <f>IF(OR(Is_Loading,LEN($A97)=0),"",SWDATA!AB82)</f>
        <v>0</v>
      </c>
      <c r="AJ97" s="267">
        <f>IF(OR(Is_Loading,LEN($A97)=0),"",SWDATA!AC82)</f>
        <v>0</v>
      </c>
      <c r="AK97" s="267">
        <f>IF(OR(Is_Loading,LEN($A97)=0),"",SWDATA!AD82)</f>
        <v>0</v>
      </c>
      <c r="AL97" s="266" t="str">
        <f t="shared" si="376"/>
        <v/>
      </c>
      <c r="AM97" s="266">
        <f>IF(OR(Is_Loading,LEN($A97)=0),"",SWDATA!AF82)</f>
        <v>0</v>
      </c>
      <c r="AN97" s="267">
        <f>IF(OR(Is_Loading,LEN($A97)=0),"",SWDATA!AG82)</f>
        <v>0</v>
      </c>
      <c r="AO97" s="323">
        <f>IF(OR(Is_Loading,LEN($A97)=0),"",SWDATA!AH82)</f>
        <v>0</v>
      </c>
      <c r="AP97" s="320" t="str">
        <f t="shared" si="377"/>
        <v/>
      </c>
      <c r="AQ97" s="266">
        <f>IF(OR(Is_Loading,LEN($A97)=0),"",SWDATA!AJ82)</f>
        <v>0</v>
      </c>
      <c r="AR97" s="267">
        <f>IF(OR(Is_Loading,LEN($A97)=0),"",SWDATA!AK82)</f>
        <v>0</v>
      </c>
      <c r="AS97" s="267">
        <f>IF(OR(Is_Loading,LEN($A97)=0),"",SWDATA!AL82)</f>
        <v>0</v>
      </c>
      <c r="AT97" s="266" t="str">
        <f t="shared" si="378"/>
        <v/>
      </c>
      <c r="AU97" s="266">
        <f>IF(OR(Is_Loading,LEN($A97)=0),"",SWDATA!AN82)</f>
        <v>0</v>
      </c>
      <c r="AV97" s="267">
        <f>IF(OR(Is_Loading,LEN($A97)=0),"",SWDATA!AO82)</f>
        <v>0</v>
      </c>
      <c r="AW97" s="267">
        <f>IF(OR(Is_Loading,LEN($A97)=0),"",SWDATA!AP82)</f>
        <v>0</v>
      </c>
      <c r="AX97" s="266" t="str">
        <f t="shared" si="379"/>
        <v/>
      </c>
      <c r="AY97" s="266">
        <f>IF(OR(Is_Loading,LEN($A97)=0),"",SWDATA!AR82)</f>
        <v>0</v>
      </c>
      <c r="AZ97" s="267">
        <f>IF(OR(Is_Loading,LEN($A97)=0),"",SWDATA!AS82)</f>
        <v>0</v>
      </c>
      <c r="BA97" s="267">
        <f>IF(OR(Is_Loading,LEN($A97)=0),"",SWDATA!AT82)</f>
        <v>0</v>
      </c>
      <c r="BB97" s="266" t="str">
        <f t="shared" si="380"/>
        <v/>
      </c>
      <c r="BC97" s="266">
        <f>IF(OR(Is_Loading,LEN($A97)=0),"",SWDATA!AV82)</f>
        <v>0</v>
      </c>
      <c r="BD97" s="267">
        <f>IF(OR(Is_Loading,LEN($A97)=0),"",SWDATA!AW82)</f>
        <v>0</v>
      </c>
      <c r="BE97" s="323">
        <f>IF(OR(Is_Loading,LEN($A97)=0),"",SWDATA!AX82)</f>
        <v>0</v>
      </c>
      <c r="BF97" s="320" t="str">
        <f t="shared" si="381"/>
        <v/>
      </c>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351"/>
      <c r="CO97" s="351"/>
      <c r="CP97" s="351"/>
      <c r="CQ97" s="351"/>
      <c r="CR97" s="351"/>
      <c r="CS97" s="351"/>
      <c r="CT97" s="351"/>
      <c r="CU97" s="351"/>
      <c r="CV97" s="351"/>
      <c r="CW97" s="351"/>
      <c r="CX97" s="351"/>
      <c r="CY97" s="351"/>
      <c r="CZ97" s="351"/>
      <c r="DA97" s="351"/>
      <c r="DB97" s="351"/>
      <c r="DC97" s="351"/>
      <c r="DD97" s="351"/>
      <c r="DE97" s="351"/>
      <c r="DF97" s="351"/>
      <c r="DG97" s="351"/>
      <c r="DH97" s="351"/>
      <c r="DI97" s="351"/>
      <c r="DJ97" s="351"/>
      <c r="DK97" s="351"/>
      <c r="DL97" s="351"/>
      <c r="DM97" s="351"/>
      <c r="DN97" s="351"/>
      <c r="DS97" s="372"/>
      <c r="DT97" s="374"/>
      <c r="DU97" s="375"/>
      <c r="DV97" s="375"/>
      <c r="DW97" s="375"/>
      <c r="DX97" s="375">
        <v>1</v>
      </c>
      <c r="DY97" s="375">
        <f t="shared" si="497"/>
        <v>0</v>
      </c>
      <c r="DZ97" s="375">
        <f t="shared" si="498"/>
        <v>0</v>
      </c>
      <c r="EA97" s="375">
        <f t="shared" si="499"/>
        <v>1</v>
      </c>
      <c r="EB97" s="375">
        <f t="shared" si="500"/>
        <v>0</v>
      </c>
      <c r="EC97" s="375">
        <f t="shared" si="501"/>
        <v>0</v>
      </c>
      <c r="ED97" s="375">
        <f t="shared" si="502"/>
        <v>1</v>
      </c>
      <c r="EE97" s="375">
        <f t="shared" si="503"/>
        <v>0</v>
      </c>
      <c r="EF97" s="375">
        <f t="shared" si="504"/>
        <v>0</v>
      </c>
      <c r="EG97" s="375">
        <f t="shared" si="505"/>
        <v>1</v>
      </c>
      <c r="EH97" s="375">
        <f t="shared" si="506"/>
        <v>0</v>
      </c>
      <c r="EI97" s="375">
        <f t="shared" si="507"/>
        <v>0</v>
      </c>
      <c r="EJ97" s="375">
        <f t="shared" si="508"/>
        <v>1</v>
      </c>
      <c r="EK97" s="375">
        <f t="shared" si="509"/>
        <v>0</v>
      </c>
      <c r="EL97" s="375">
        <f t="shared" si="510"/>
        <v>0</v>
      </c>
      <c r="EM97" s="375">
        <f t="shared" si="511"/>
        <v>1</v>
      </c>
      <c r="EN97" s="375">
        <f t="shared" si="512"/>
        <v>0</v>
      </c>
      <c r="EO97" s="375">
        <f t="shared" si="513"/>
        <v>0</v>
      </c>
      <c r="EP97" s="375">
        <f t="shared" si="514"/>
        <v>1</v>
      </c>
      <c r="EQ97" s="375">
        <f t="shared" si="515"/>
        <v>0</v>
      </c>
      <c r="ER97" s="375">
        <f t="shared" si="516"/>
        <v>0</v>
      </c>
      <c r="ES97" s="375">
        <f t="shared" si="517"/>
        <v>1</v>
      </c>
      <c r="ET97" s="375">
        <f t="shared" si="518"/>
        <v>0</v>
      </c>
      <c r="EU97" s="375">
        <f t="shared" si="519"/>
        <v>0</v>
      </c>
      <c r="EV97" s="375">
        <f t="shared" si="520"/>
        <v>1</v>
      </c>
      <c r="EW97" s="375">
        <f t="shared" si="521"/>
        <v>0</v>
      </c>
      <c r="EX97" s="375">
        <f t="shared" si="522"/>
        <v>0</v>
      </c>
      <c r="EY97" s="375">
        <f t="shared" si="523"/>
        <v>1</v>
      </c>
      <c r="EZ97" s="375">
        <f t="shared" si="524"/>
        <v>0</v>
      </c>
      <c r="FA97" s="375">
        <f t="shared" si="525"/>
        <v>0</v>
      </c>
      <c r="FB97" s="375">
        <f t="shared" si="526"/>
        <v>1</v>
      </c>
      <c r="FC97" s="375">
        <f t="shared" si="527"/>
        <v>0</v>
      </c>
      <c r="FD97" s="375">
        <f t="shared" si="528"/>
        <v>0</v>
      </c>
      <c r="FE97" s="376"/>
      <c r="FF97" s="372"/>
      <c r="FG97" s="372"/>
      <c r="FH97" s="372"/>
      <c r="FI97" s="372"/>
      <c r="FJ97" s="372"/>
      <c r="FK97" s="372"/>
      <c r="FL97" s="372"/>
      <c r="FM97" s="372"/>
      <c r="FN97" s="372"/>
      <c r="FO97" s="372"/>
      <c r="FP97" s="372"/>
      <c r="FQ97" s="372"/>
      <c r="FR97" s="372"/>
      <c r="FS97" s="372"/>
      <c r="FT97" s="372"/>
      <c r="FU97" s="372"/>
      <c r="FV97" s="372"/>
      <c r="FW97" s="372"/>
      <c r="FX97" s="372"/>
      <c r="FY97" s="372"/>
      <c r="FZ97" s="372"/>
      <c r="GA97" s="372"/>
      <c r="GB97" s="372"/>
      <c r="GC97" s="372"/>
      <c r="GD97" s="372"/>
      <c r="GE97" s="372"/>
      <c r="GF97" s="372"/>
      <c r="GG97" s="372"/>
      <c r="GH97" s="372"/>
      <c r="GI97" s="372"/>
      <c r="GJ97" s="372"/>
      <c r="GK97" s="372"/>
      <c r="GL97" s="372"/>
      <c r="GM97" s="372"/>
      <c r="GN97" s="372"/>
      <c r="GO97" s="372"/>
      <c r="GP97" s="372"/>
      <c r="GQ97" s="372"/>
      <c r="GR97" s="372"/>
      <c r="GS97" s="372"/>
      <c r="GT97" s="372"/>
      <c r="GU97" s="372"/>
      <c r="GV97" s="372"/>
      <c r="GW97" s="372"/>
      <c r="GX97" s="372"/>
      <c r="GY97" s="372"/>
      <c r="GZ97" s="372"/>
      <c r="HA97" s="372"/>
      <c r="HB97" s="372"/>
      <c r="HC97" s="372"/>
    </row>
    <row r="98" spans="1:211" s="373" customFormat="1" ht="15" customHeight="1" thickBot="1" x14ac:dyDescent="0.25">
      <c r="A98" s="366">
        <f>SWDATA!O83</f>
        <v>0</v>
      </c>
      <c r="B98" s="366">
        <f>SWDATA!M83</f>
        <v>0</v>
      </c>
      <c r="C98" s="351">
        <f>IF(AND(SWDATA!M83=1,SWDATA!Q83="promotions"),SWDATA!P83,0)</f>
        <v>0</v>
      </c>
      <c r="D98" s="367">
        <f>ROW(SWDATA!M83)</f>
        <v>83</v>
      </c>
      <c r="E98" s="368">
        <f ca="1">IF(AND(B98=1,UPPER(HLOOKUP(D98+12,'Metrics &amp; Attributes View'!$13:$31,19,0))&lt;&gt;"SBOM"),1,0)</f>
        <v>0</v>
      </c>
      <c r="F98" s="369">
        <f t="shared" si="369"/>
        <v>1</v>
      </c>
      <c r="G98" s="366" t="str">
        <f t="shared" si="370"/>
        <v/>
      </c>
      <c r="H98" s="370"/>
      <c r="J98" s="238">
        <f t="shared" si="371"/>
        <v>0</v>
      </c>
      <c r="K98" s="239" t="str">
        <f t="shared" si="372"/>
        <v/>
      </c>
      <c r="L98" s="342"/>
      <c r="M98" s="345"/>
      <c r="N98" s="340" t="str">
        <f>IF(LEN(SWDATA!F83)=0,"",N97)</f>
        <v/>
      </c>
      <c r="O98" s="296" t="str">
        <f>IF(LEN(SWDATA!G83)=0,"",O97)</f>
        <v/>
      </c>
      <c r="P98" s="297" t="str">
        <f>IF(LEN(SWDATA!C83)=0,"",SWDATA!C83)</f>
        <v/>
      </c>
      <c r="Q98" s="312" t="str">
        <f t="shared" si="373"/>
        <v/>
      </c>
      <c r="R98" s="223" t="s">
        <v>262</v>
      </c>
      <c r="S98" s="224"/>
      <c r="T98" s="224"/>
      <c r="U98" s="264" t="s">
        <v>603</v>
      </c>
      <c r="V98" s="205" t="s">
        <v>221</v>
      </c>
      <c r="W98" s="266">
        <f>IF(OR(Is_Loading,LEN($A98)=0),"",SWDATA!P83)</f>
        <v>0</v>
      </c>
      <c r="X98" s="267">
        <f>IF(OR(Is_Loading,LEN($A98)=0),"",SWDATA!Q83)</f>
        <v>0</v>
      </c>
      <c r="Y98" s="267">
        <f>IF(OR(Is_Loading,LEN($A98)=0),"",SWDATA!R83)</f>
        <v>0</v>
      </c>
      <c r="Z98" s="266" t="str">
        <f t="shared" si="529"/>
        <v/>
      </c>
      <c r="AA98" s="266">
        <f>IF(OR(Is_Loading,LEN($A98)=0),"",SWDATA!T83)</f>
        <v>0</v>
      </c>
      <c r="AB98" s="267">
        <f>IF(OR(Is_Loading,LEN($A98)=0),"",SWDATA!U83)</f>
        <v>0</v>
      </c>
      <c r="AC98" s="267">
        <f>IF(OR(Is_Loading,LEN($A98)=0),"",SWDATA!V83)</f>
        <v>0</v>
      </c>
      <c r="AD98" s="266" t="str">
        <f t="shared" si="374"/>
        <v/>
      </c>
      <c r="AE98" s="266">
        <f>IF(OR(Is_Loading,LEN($A98)=0),"",SWDATA!X83)</f>
        <v>0</v>
      </c>
      <c r="AF98" s="267">
        <f>IF(OR(Is_Loading,LEN($A98)=0),"",SWDATA!Y83)</f>
        <v>0</v>
      </c>
      <c r="AG98" s="267">
        <f>IF(OR(Is_Loading,LEN($A98)=0),"",SWDATA!Z83)</f>
        <v>0</v>
      </c>
      <c r="AH98" s="266" t="str">
        <f t="shared" si="375"/>
        <v/>
      </c>
      <c r="AI98" s="266">
        <f>IF(OR(Is_Loading,LEN($A98)=0),"",SWDATA!AB83)</f>
        <v>0</v>
      </c>
      <c r="AJ98" s="267">
        <f>IF(OR(Is_Loading,LEN($A98)=0),"",SWDATA!AC83)</f>
        <v>0</v>
      </c>
      <c r="AK98" s="267">
        <f>IF(OR(Is_Loading,LEN($A98)=0),"",SWDATA!AD83)</f>
        <v>0</v>
      </c>
      <c r="AL98" s="266" t="str">
        <f t="shared" si="376"/>
        <v/>
      </c>
      <c r="AM98" s="266">
        <f>IF(OR(Is_Loading,LEN($A98)=0),"",SWDATA!AF83)</f>
        <v>0</v>
      </c>
      <c r="AN98" s="267">
        <f>IF(OR(Is_Loading,LEN($A98)=0),"",SWDATA!AG83)</f>
        <v>0</v>
      </c>
      <c r="AO98" s="323">
        <f>IF(OR(Is_Loading,LEN($A98)=0),"",SWDATA!AH83)</f>
        <v>0</v>
      </c>
      <c r="AP98" s="320" t="str">
        <f t="shared" si="377"/>
        <v/>
      </c>
      <c r="AQ98" s="266">
        <f>IF(OR(Is_Loading,LEN($A98)=0),"",SWDATA!AJ83)</f>
        <v>0</v>
      </c>
      <c r="AR98" s="267">
        <f>IF(OR(Is_Loading,LEN($A98)=0),"",SWDATA!AK83)</f>
        <v>0</v>
      </c>
      <c r="AS98" s="267">
        <f>IF(OR(Is_Loading,LEN($A98)=0),"",SWDATA!AL83)</f>
        <v>0</v>
      </c>
      <c r="AT98" s="266" t="str">
        <f t="shared" si="378"/>
        <v/>
      </c>
      <c r="AU98" s="266">
        <f>IF(OR(Is_Loading,LEN($A98)=0),"",SWDATA!AN83)</f>
        <v>0</v>
      </c>
      <c r="AV98" s="267">
        <f>IF(OR(Is_Loading,LEN($A98)=0),"",SWDATA!AO83)</f>
        <v>0</v>
      </c>
      <c r="AW98" s="267">
        <f>IF(OR(Is_Loading,LEN($A98)=0),"",SWDATA!AP83)</f>
        <v>0</v>
      </c>
      <c r="AX98" s="266" t="str">
        <f t="shared" si="379"/>
        <v/>
      </c>
      <c r="AY98" s="266">
        <f>IF(OR(Is_Loading,LEN($A98)=0),"",SWDATA!AR83)</f>
        <v>0</v>
      </c>
      <c r="AZ98" s="267">
        <f>IF(OR(Is_Loading,LEN($A98)=0),"",SWDATA!AS83)</f>
        <v>0</v>
      </c>
      <c r="BA98" s="267">
        <f>IF(OR(Is_Loading,LEN($A98)=0),"",SWDATA!AT83)</f>
        <v>0</v>
      </c>
      <c r="BB98" s="266" t="str">
        <f t="shared" si="380"/>
        <v/>
      </c>
      <c r="BC98" s="266">
        <f>IF(OR(Is_Loading,LEN($A98)=0),"",SWDATA!AV83)</f>
        <v>0</v>
      </c>
      <c r="BD98" s="267">
        <f>IF(OR(Is_Loading,LEN($A98)=0),"",SWDATA!AW83)</f>
        <v>0</v>
      </c>
      <c r="BE98" s="323">
        <f>IF(OR(Is_Loading,LEN($A98)=0),"",SWDATA!AX83)</f>
        <v>0</v>
      </c>
      <c r="BF98" s="320" t="str">
        <f t="shared" si="381"/>
        <v/>
      </c>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351"/>
      <c r="CO98" s="351"/>
      <c r="CP98" s="351"/>
      <c r="CQ98" s="351"/>
      <c r="CR98" s="351"/>
      <c r="CS98" s="351"/>
      <c r="CT98" s="351"/>
      <c r="CU98" s="351"/>
      <c r="CV98" s="351"/>
      <c r="CW98" s="351"/>
      <c r="CX98" s="351"/>
      <c r="CY98" s="351"/>
      <c r="CZ98" s="351"/>
      <c r="DA98" s="351"/>
      <c r="DB98" s="351"/>
      <c r="DC98" s="351"/>
      <c r="DD98" s="351"/>
      <c r="DE98" s="351"/>
      <c r="DF98" s="351"/>
      <c r="DG98" s="351"/>
      <c r="DH98" s="351"/>
      <c r="DI98" s="351"/>
      <c r="DJ98" s="351"/>
      <c r="DK98" s="351"/>
      <c r="DL98" s="351"/>
      <c r="DM98" s="351"/>
      <c r="DN98" s="351"/>
      <c r="DS98" s="372"/>
      <c r="DT98" s="374"/>
      <c r="DU98" s="375"/>
      <c r="DV98" s="375"/>
      <c r="DW98" s="375"/>
      <c r="DX98" s="375">
        <v>1</v>
      </c>
      <c r="DY98" s="375">
        <f t="shared" si="497"/>
        <v>0</v>
      </c>
      <c r="DZ98" s="375">
        <f t="shared" si="498"/>
        <v>0</v>
      </c>
      <c r="EA98" s="375">
        <f t="shared" si="499"/>
        <v>1</v>
      </c>
      <c r="EB98" s="375">
        <f t="shared" si="500"/>
        <v>0</v>
      </c>
      <c r="EC98" s="375">
        <f t="shared" si="501"/>
        <v>0</v>
      </c>
      <c r="ED98" s="375">
        <f t="shared" si="502"/>
        <v>1</v>
      </c>
      <c r="EE98" s="375">
        <f t="shared" si="503"/>
        <v>0</v>
      </c>
      <c r="EF98" s="375">
        <f t="shared" si="504"/>
        <v>0</v>
      </c>
      <c r="EG98" s="375">
        <f t="shared" si="505"/>
        <v>1</v>
      </c>
      <c r="EH98" s="375">
        <f t="shared" si="506"/>
        <v>0</v>
      </c>
      <c r="EI98" s="375">
        <f t="shared" si="507"/>
        <v>0</v>
      </c>
      <c r="EJ98" s="375">
        <f t="shared" si="508"/>
        <v>1</v>
      </c>
      <c r="EK98" s="375">
        <f t="shared" si="509"/>
        <v>0</v>
      </c>
      <c r="EL98" s="375">
        <f t="shared" si="510"/>
        <v>0</v>
      </c>
      <c r="EM98" s="375">
        <f t="shared" si="511"/>
        <v>1</v>
      </c>
      <c r="EN98" s="375">
        <f t="shared" si="512"/>
        <v>0</v>
      </c>
      <c r="EO98" s="375">
        <f t="shared" si="513"/>
        <v>0</v>
      </c>
      <c r="EP98" s="375">
        <f t="shared" si="514"/>
        <v>1</v>
      </c>
      <c r="EQ98" s="375">
        <f t="shared" si="515"/>
        <v>0</v>
      </c>
      <c r="ER98" s="375">
        <f t="shared" si="516"/>
        <v>0</v>
      </c>
      <c r="ES98" s="375">
        <f t="shared" si="517"/>
        <v>1</v>
      </c>
      <c r="ET98" s="375">
        <f t="shared" si="518"/>
        <v>0</v>
      </c>
      <c r="EU98" s="375">
        <f t="shared" si="519"/>
        <v>0</v>
      </c>
      <c r="EV98" s="375">
        <f t="shared" si="520"/>
        <v>1</v>
      </c>
      <c r="EW98" s="375">
        <f t="shared" si="521"/>
        <v>0</v>
      </c>
      <c r="EX98" s="375">
        <f t="shared" si="522"/>
        <v>0</v>
      </c>
      <c r="EY98" s="375">
        <f t="shared" si="523"/>
        <v>1</v>
      </c>
      <c r="EZ98" s="375">
        <f t="shared" si="524"/>
        <v>0</v>
      </c>
      <c r="FA98" s="375">
        <f t="shared" si="525"/>
        <v>0</v>
      </c>
      <c r="FB98" s="375">
        <f t="shared" si="526"/>
        <v>1</v>
      </c>
      <c r="FC98" s="375">
        <f t="shared" si="527"/>
        <v>0</v>
      </c>
      <c r="FD98" s="375">
        <f t="shared" si="528"/>
        <v>0</v>
      </c>
      <c r="FE98" s="376"/>
      <c r="FF98" s="372"/>
      <c r="FG98" s="372"/>
      <c r="FH98" s="372"/>
      <c r="FI98" s="372"/>
      <c r="FJ98" s="372"/>
      <c r="FK98" s="372"/>
      <c r="FL98" s="372"/>
      <c r="FM98" s="372"/>
      <c r="FN98" s="372"/>
      <c r="FO98" s="372"/>
      <c r="FP98" s="372"/>
      <c r="FQ98" s="372"/>
      <c r="FR98" s="372"/>
      <c r="FS98" s="372"/>
      <c r="FT98" s="372"/>
      <c r="FU98" s="372"/>
      <c r="FV98" s="372"/>
      <c r="FW98" s="372"/>
      <c r="FX98" s="372"/>
      <c r="FY98" s="372"/>
      <c r="FZ98" s="372"/>
      <c r="GA98" s="372"/>
      <c r="GB98" s="372"/>
      <c r="GC98" s="372"/>
      <c r="GD98" s="372"/>
      <c r="GE98" s="372"/>
      <c r="GF98" s="372"/>
      <c r="GG98" s="372"/>
      <c r="GH98" s="372"/>
      <c r="GI98" s="372"/>
      <c r="GJ98" s="372"/>
      <c r="GK98" s="372"/>
      <c r="GL98" s="372"/>
      <c r="GM98" s="372"/>
      <c r="GN98" s="372"/>
      <c r="GO98" s="372"/>
      <c r="GP98" s="372"/>
      <c r="GQ98" s="372"/>
      <c r="GR98" s="372"/>
      <c r="GS98" s="372"/>
      <c r="GT98" s="372"/>
      <c r="GU98" s="372"/>
      <c r="GV98" s="372"/>
      <c r="GW98" s="372"/>
      <c r="GX98" s="372"/>
      <c r="GY98" s="372"/>
      <c r="GZ98" s="372"/>
      <c r="HA98" s="372"/>
      <c r="HB98" s="372"/>
      <c r="HC98" s="372"/>
    </row>
    <row r="99" spans="1:211" s="373" customFormat="1" ht="15" hidden="1" customHeight="1" outlineLevel="1" x14ac:dyDescent="0.2">
      <c r="A99" s="366">
        <f>SWDATA!O84</f>
        <v>0</v>
      </c>
      <c r="B99" s="366">
        <f>SWDATA!M84</f>
        <v>0</v>
      </c>
      <c r="C99" s="351">
        <f>IF(AND(SWDATA!M84=1,SWDATA!Q84="promotions"),SWDATA!P84,0)</f>
        <v>0</v>
      </c>
      <c r="D99" s="367">
        <f>ROW(SWDATA!M84)</f>
        <v>84</v>
      </c>
      <c r="E99" s="368">
        <f t="shared" ref="E99:E109" si="532">B99</f>
        <v>0</v>
      </c>
      <c r="F99" s="369">
        <f t="shared" si="369"/>
        <v>1</v>
      </c>
      <c r="G99" s="366" t="str">
        <f t="shared" si="370"/>
        <v/>
      </c>
      <c r="H99" s="370"/>
      <c r="J99" s="238">
        <f t="shared" si="371"/>
        <v>0</v>
      </c>
      <c r="K99" s="239" t="str">
        <f t="shared" si="372"/>
        <v/>
      </c>
      <c r="L99" s="342"/>
      <c r="M99" s="345"/>
      <c r="N99" s="340" t="str">
        <f>IF(LEN(SWDATA!F84)=0,"",N98)</f>
        <v/>
      </c>
      <c r="O99" s="296" t="str">
        <f>IF(LEN(SWDATA!G84)=0,"",O98)</f>
        <v/>
      </c>
      <c r="P99" s="297" t="str">
        <f>IF(LEN(SWDATA!C84)=0,"",SWDATA!C84)</f>
        <v/>
      </c>
      <c r="Q99" s="312" t="str">
        <f t="shared" si="373"/>
        <v/>
      </c>
      <c r="R99" s="223" t="s">
        <v>261</v>
      </c>
      <c r="S99" s="224"/>
      <c r="T99" s="224"/>
      <c r="U99" s="264" t="s">
        <v>610</v>
      </c>
      <c r="V99" s="205" t="s">
        <v>221</v>
      </c>
      <c r="W99" s="266">
        <f>IF(OR(Is_Loading,LEN($A99)=0),"",SWDATA!P84)</f>
        <v>0</v>
      </c>
      <c r="X99" s="267">
        <f>IF(OR(Is_Loading,LEN($A99)=0),"",SWDATA!Q84)</f>
        <v>0</v>
      </c>
      <c r="Y99" s="267">
        <f>IF(OR(Is_Loading,LEN($A99)=0),"",SWDATA!R84)</f>
        <v>0</v>
      </c>
      <c r="Z99" s="266" t="str">
        <f t="shared" si="529"/>
        <v/>
      </c>
      <c r="AA99" s="266">
        <f>IF(OR(Is_Loading,LEN($A99)=0),"",SWDATA!T84)</f>
        <v>0</v>
      </c>
      <c r="AB99" s="267">
        <f>IF(OR(Is_Loading,LEN($A99)=0),"",SWDATA!U84)</f>
        <v>0</v>
      </c>
      <c r="AC99" s="267">
        <f>IF(OR(Is_Loading,LEN($A99)=0),"",SWDATA!V84)</f>
        <v>0</v>
      </c>
      <c r="AD99" s="266" t="str">
        <f t="shared" si="374"/>
        <v/>
      </c>
      <c r="AE99" s="266">
        <f>IF(OR(Is_Loading,LEN($A99)=0),"",SWDATA!X84)</f>
        <v>0</v>
      </c>
      <c r="AF99" s="267">
        <f>IF(OR(Is_Loading,LEN($A99)=0),"",SWDATA!Y84)</f>
        <v>0</v>
      </c>
      <c r="AG99" s="267">
        <f>IF(OR(Is_Loading,LEN($A99)=0),"",SWDATA!Z84)</f>
        <v>0</v>
      </c>
      <c r="AH99" s="266" t="str">
        <f t="shared" si="375"/>
        <v/>
      </c>
      <c r="AI99" s="266">
        <f>IF(OR(Is_Loading,LEN($A99)=0),"",SWDATA!AB84)</f>
        <v>0</v>
      </c>
      <c r="AJ99" s="267">
        <f>IF(OR(Is_Loading,LEN($A99)=0),"",SWDATA!AC84)</f>
        <v>0</v>
      </c>
      <c r="AK99" s="267">
        <f>IF(OR(Is_Loading,LEN($A99)=0),"",SWDATA!AD84)</f>
        <v>0</v>
      </c>
      <c r="AL99" s="266" t="str">
        <f t="shared" si="376"/>
        <v/>
      </c>
      <c r="AM99" s="266">
        <f>IF(OR(Is_Loading,LEN($A99)=0),"",SWDATA!AF84)</f>
        <v>0</v>
      </c>
      <c r="AN99" s="267">
        <f>IF(OR(Is_Loading,LEN($A99)=0),"",SWDATA!AG84)</f>
        <v>0</v>
      </c>
      <c r="AO99" s="323">
        <f>IF(OR(Is_Loading,LEN($A99)=0),"",SWDATA!AH84)</f>
        <v>0</v>
      </c>
      <c r="AP99" s="320" t="str">
        <f t="shared" si="377"/>
        <v/>
      </c>
      <c r="AQ99" s="266">
        <f>IF(OR(Is_Loading,LEN($A99)=0),"",SWDATA!AJ84)</f>
        <v>0</v>
      </c>
      <c r="AR99" s="267">
        <f>IF(OR(Is_Loading,LEN($A99)=0),"",SWDATA!AK84)</f>
        <v>0</v>
      </c>
      <c r="AS99" s="267">
        <f>IF(OR(Is_Loading,LEN($A99)=0),"",SWDATA!AL84)</f>
        <v>0</v>
      </c>
      <c r="AT99" s="266" t="str">
        <f t="shared" si="378"/>
        <v/>
      </c>
      <c r="AU99" s="266">
        <f>IF(OR(Is_Loading,LEN($A99)=0),"",SWDATA!AN84)</f>
        <v>0</v>
      </c>
      <c r="AV99" s="267">
        <f>IF(OR(Is_Loading,LEN($A99)=0),"",SWDATA!AO84)</f>
        <v>0</v>
      </c>
      <c r="AW99" s="267">
        <f>IF(OR(Is_Loading,LEN($A99)=0),"",SWDATA!AP84)</f>
        <v>0</v>
      </c>
      <c r="AX99" s="266" t="str">
        <f t="shared" si="379"/>
        <v/>
      </c>
      <c r="AY99" s="266">
        <f>IF(OR(Is_Loading,LEN($A99)=0),"",SWDATA!AR84)</f>
        <v>0</v>
      </c>
      <c r="AZ99" s="267">
        <f>IF(OR(Is_Loading,LEN($A99)=0),"",SWDATA!AS84)</f>
        <v>0</v>
      </c>
      <c r="BA99" s="267">
        <f>IF(OR(Is_Loading,LEN($A99)=0),"",SWDATA!AT84)</f>
        <v>0</v>
      </c>
      <c r="BB99" s="266" t="str">
        <f t="shared" si="380"/>
        <v/>
      </c>
      <c r="BC99" s="266">
        <f>IF(OR(Is_Loading,LEN($A99)=0),"",SWDATA!AV84)</f>
        <v>0</v>
      </c>
      <c r="BD99" s="267">
        <f>IF(OR(Is_Loading,LEN($A99)=0),"",SWDATA!AW84)</f>
        <v>0</v>
      </c>
      <c r="BE99" s="323">
        <f>IF(OR(Is_Loading,LEN($A99)=0),"",SWDATA!AX84)</f>
        <v>0</v>
      </c>
      <c r="BF99" s="320" t="str">
        <f t="shared" si="381"/>
        <v/>
      </c>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351"/>
      <c r="CO99" s="351"/>
      <c r="CP99" s="351"/>
      <c r="CQ99" s="351"/>
      <c r="CR99" s="351"/>
      <c r="CS99" s="351"/>
      <c r="CT99" s="351"/>
      <c r="CU99" s="351"/>
      <c r="CV99" s="351"/>
      <c r="CW99" s="351"/>
      <c r="CX99" s="351"/>
      <c r="CY99" s="351"/>
      <c r="CZ99" s="351"/>
      <c r="DA99" s="351"/>
      <c r="DB99" s="351"/>
      <c r="DC99" s="351"/>
      <c r="DD99" s="351"/>
      <c r="DE99" s="351"/>
      <c r="DF99" s="351"/>
      <c r="DG99" s="351"/>
      <c r="DH99" s="351"/>
      <c r="DI99" s="351"/>
      <c r="DJ99" s="351"/>
      <c r="DK99" s="351"/>
      <c r="DL99" s="351"/>
      <c r="DM99" s="351"/>
      <c r="DN99" s="351"/>
      <c r="DS99" s="372"/>
      <c r="DT99" s="374"/>
      <c r="DU99" s="375"/>
      <c r="DV99" s="375"/>
      <c r="DW99" s="375"/>
      <c r="DX99" s="375">
        <v>1</v>
      </c>
      <c r="DY99" s="375">
        <f t="shared" si="497"/>
        <v>0</v>
      </c>
      <c r="DZ99" s="375">
        <f t="shared" si="498"/>
        <v>0</v>
      </c>
      <c r="EA99" s="375">
        <f t="shared" si="499"/>
        <v>1</v>
      </c>
      <c r="EB99" s="375">
        <f t="shared" si="500"/>
        <v>0</v>
      </c>
      <c r="EC99" s="375">
        <f t="shared" si="501"/>
        <v>0</v>
      </c>
      <c r="ED99" s="375">
        <f t="shared" si="502"/>
        <v>1</v>
      </c>
      <c r="EE99" s="375">
        <f t="shared" si="503"/>
        <v>0</v>
      </c>
      <c r="EF99" s="375">
        <f t="shared" si="504"/>
        <v>0</v>
      </c>
      <c r="EG99" s="375">
        <f t="shared" si="505"/>
        <v>1</v>
      </c>
      <c r="EH99" s="375">
        <f t="shared" si="506"/>
        <v>0</v>
      </c>
      <c r="EI99" s="375">
        <f t="shared" si="507"/>
        <v>0</v>
      </c>
      <c r="EJ99" s="375">
        <f t="shared" si="508"/>
        <v>1</v>
      </c>
      <c r="EK99" s="375">
        <f t="shared" si="509"/>
        <v>0</v>
      </c>
      <c r="EL99" s="375">
        <f t="shared" si="510"/>
        <v>0</v>
      </c>
      <c r="EM99" s="375">
        <f t="shared" si="511"/>
        <v>1</v>
      </c>
      <c r="EN99" s="375">
        <f t="shared" si="512"/>
        <v>0</v>
      </c>
      <c r="EO99" s="375">
        <f t="shared" si="513"/>
        <v>0</v>
      </c>
      <c r="EP99" s="375">
        <f t="shared" si="514"/>
        <v>1</v>
      </c>
      <c r="EQ99" s="375">
        <f t="shared" si="515"/>
        <v>0</v>
      </c>
      <c r="ER99" s="375">
        <f t="shared" si="516"/>
        <v>0</v>
      </c>
      <c r="ES99" s="375">
        <f t="shared" si="517"/>
        <v>1</v>
      </c>
      <c r="ET99" s="375">
        <f t="shared" si="518"/>
        <v>0</v>
      </c>
      <c r="EU99" s="375">
        <f t="shared" si="519"/>
        <v>0</v>
      </c>
      <c r="EV99" s="375">
        <f t="shared" si="520"/>
        <v>1</v>
      </c>
      <c r="EW99" s="375">
        <f t="shared" si="521"/>
        <v>0</v>
      </c>
      <c r="EX99" s="375">
        <f t="shared" si="522"/>
        <v>0</v>
      </c>
      <c r="EY99" s="375">
        <f t="shared" si="523"/>
        <v>1</v>
      </c>
      <c r="EZ99" s="375">
        <f t="shared" si="524"/>
        <v>0</v>
      </c>
      <c r="FA99" s="375">
        <f t="shared" si="525"/>
        <v>0</v>
      </c>
      <c r="FB99" s="375">
        <f t="shared" si="526"/>
        <v>1</v>
      </c>
      <c r="FC99" s="375">
        <f t="shared" si="527"/>
        <v>0</v>
      </c>
      <c r="FD99" s="375">
        <f t="shared" si="528"/>
        <v>0</v>
      </c>
      <c r="FE99" s="376"/>
      <c r="FF99" s="372"/>
      <c r="FG99" s="372"/>
      <c r="FH99" s="372"/>
      <c r="FI99" s="372"/>
      <c r="FJ99" s="372"/>
      <c r="FK99" s="372"/>
      <c r="FL99" s="372"/>
      <c r="FM99" s="372"/>
      <c r="FN99" s="372"/>
      <c r="FO99" s="372"/>
      <c r="FP99" s="372"/>
      <c r="FQ99" s="372"/>
      <c r="FR99" s="372"/>
      <c r="FS99" s="372"/>
      <c r="FT99" s="372"/>
      <c r="FU99" s="372"/>
      <c r="FV99" s="372"/>
      <c r="FW99" s="372"/>
      <c r="FX99" s="372"/>
      <c r="FY99" s="372"/>
      <c r="FZ99" s="372"/>
      <c r="GA99" s="372"/>
      <c r="GB99" s="372"/>
      <c r="GC99" s="372"/>
      <c r="GD99" s="372"/>
      <c r="GE99" s="372"/>
      <c r="GF99" s="372"/>
      <c r="GG99" s="372"/>
      <c r="GH99" s="372"/>
      <c r="GI99" s="372"/>
      <c r="GJ99" s="372"/>
      <c r="GK99" s="372"/>
      <c r="GL99" s="372"/>
      <c r="GM99" s="372"/>
      <c r="GN99" s="372"/>
      <c r="GO99" s="372"/>
      <c r="GP99" s="372"/>
      <c r="GQ99" s="372"/>
      <c r="GR99" s="372"/>
      <c r="GS99" s="372"/>
      <c r="GT99" s="372"/>
      <c r="GU99" s="372"/>
      <c r="GV99" s="372"/>
      <c r="GW99" s="372"/>
      <c r="GX99" s="372"/>
      <c r="GY99" s="372"/>
      <c r="GZ99" s="372"/>
      <c r="HA99" s="372"/>
      <c r="HB99" s="372"/>
      <c r="HC99" s="372"/>
    </row>
    <row r="100" spans="1:211" s="373" customFormat="1" ht="15" hidden="1" customHeight="1" outlineLevel="1" x14ac:dyDescent="0.2">
      <c r="A100" s="366">
        <f>SWDATA!O85</f>
        <v>0</v>
      </c>
      <c r="B100" s="366">
        <f>SWDATA!M85</f>
        <v>0</v>
      </c>
      <c r="C100" s="351">
        <f>IF(AND(SWDATA!M85=1,SWDATA!Q85="promotions"),SWDATA!P85,0)</f>
        <v>0</v>
      </c>
      <c r="D100" s="367">
        <f>ROW(SWDATA!M85)</f>
        <v>85</v>
      </c>
      <c r="E100" s="368">
        <f t="shared" si="532"/>
        <v>0</v>
      </c>
      <c r="F100" s="369">
        <f t="shared" si="369"/>
        <v>1</v>
      </c>
      <c r="G100" s="366" t="str">
        <f t="shared" si="370"/>
        <v/>
      </c>
      <c r="H100" s="370"/>
      <c r="J100" s="238">
        <f t="shared" si="371"/>
        <v>0</v>
      </c>
      <c r="K100" s="239" t="str">
        <f t="shared" si="372"/>
        <v/>
      </c>
      <c r="L100" s="342"/>
      <c r="M100" s="345"/>
      <c r="N100" s="340" t="str">
        <f>IF(LEN(SWDATA!F85)=0,"",N99)</f>
        <v/>
      </c>
      <c r="O100" s="296" t="str">
        <f>IF(LEN(SWDATA!G85)=0,"",O99)</f>
        <v/>
      </c>
      <c r="P100" s="297" t="str">
        <f>IF(LEN(SWDATA!C85)=0,"",SWDATA!C85)</f>
        <v/>
      </c>
      <c r="Q100" s="312" t="str">
        <f t="shared" si="373"/>
        <v/>
      </c>
      <c r="R100" s="223" t="s">
        <v>261</v>
      </c>
      <c r="S100" s="224"/>
      <c r="T100" s="224"/>
      <c r="U100" s="264" t="s">
        <v>612</v>
      </c>
      <c r="V100" s="205" t="s">
        <v>221</v>
      </c>
      <c r="W100" s="266">
        <f>IF(OR(Is_Loading,LEN($A100)=0),"",SWDATA!P85)</f>
        <v>0</v>
      </c>
      <c r="X100" s="267">
        <f>IF(OR(Is_Loading,LEN($A100)=0),"",SWDATA!Q85)</f>
        <v>0</v>
      </c>
      <c r="Y100" s="267">
        <f>IF(OR(Is_Loading,LEN($A100)=0),"",SWDATA!R85)</f>
        <v>0</v>
      </c>
      <c r="Z100" s="266" t="str">
        <f t="shared" si="529"/>
        <v/>
      </c>
      <c r="AA100" s="266">
        <f>IF(OR(Is_Loading,LEN($A100)=0),"",SWDATA!T85)</f>
        <v>0</v>
      </c>
      <c r="AB100" s="267">
        <f>IF(OR(Is_Loading,LEN($A100)=0),"",SWDATA!U85)</f>
        <v>0</v>
      </c>
      <c r="AC100" s="267">
        <f>IF(OR(Is_Loading,LEN($A100)=0),"",SWDATA!V85)</f>
        <v>0</v>
      </c>
      <c r="AD100" s="266" t="str">
        <f t="shared" si="374"/>
        <v/>
      </c>
      <c r="AE100" s="266">
        <f>IF(OR(Is_Loading,LEN($A100)=0),"",SWDATA!X85)</f>
        <v>0</v>
      </c>
      <c r="AF100" s="267">
        <f>IF(OR(Is_Loading,LEN($A100)=0),"",SWDATA!Y85)</f>
        <v>0</v>
      </c>
      <c r="AG100" s="267">
        <f>IF(OR(Is_Loading,LEN($A100)=0),"",SWDATA!Z85)</f>
        <v>0</v>
      </c>
      <c r="AH100" s="266" t="str">
        <f t="shared" si="375"/>
        <v/>
      </c>
      <c r="AI100" s="266">
        <f>IF(OR(Is_Loading,LEN($A100)=0),"",SWDATA!AB85)</f>
        <v>0</v>
      </c>
      <c r="AJ100" s="267">
        <f>IF(OR(Is_Loading,LEN($A100)=0),"",SWDATA!AC85)</f>
        <v>0</v>
      </c>
      <c r="AK100" s="267">
        <f>IF(OR(Is_Loading,LEN($A100)=0),"",SWDATA!AD85)</f>
        <v>0</v>
      </c>
      <c r="AL100" s="266" t="str">
        <f t="shared" si="376"/>
        <v/>
      </c>
      <c r="AM100" s="266">
        <f>IF(OR(Is_Loading,LEN($A100)=0),"",SWDATA!AF85)</f>
        <v>0</v>
      </c>
      <c r="AN100" s="267">
        <f>IF(OR(Is_Loading,LEN($A100)=0),"",SWDATA!AG85)</f>
        <v>0</v>
      </c>
      <c r="AO100" s="323">
        <f>IF(OR(Is_Loading,LEN($A100)=0),"",SWDATA!AH85)</f>
        <v>0</v>
      </c>
      <c r="AP100" s="320" t="str">
        <f t="shared" si="377"/>
        <v/>
      </c>
      <c r="AQ100" s="266">
        <f>IF(OR(Is_Loading,LEN($A100)=0),"",SWDATA!AJ85)</f>
        <v>0</v>
      </c>
      <c r="AR100" s="267">
        <f>IF(OR(Is_Loading,LEN($A100)=0),"",SWDATA!AK85)</f>
        <v>0</v>
      </c>
      <c r="AS100" s="267">
        <f>IF(OR(Is_Loading,LEN($A100)=0),"",SWDATA!AL85)</f>
        <v>0</v>
      </c>
      <c r="AT100" s="266" t="str">
        <f t="shared" si="378"/>
        <v/>
      </c>
      <c r="AU100" s="266">
        <f>IF(OR(Is_Loading,LEN($A100)=0),"",SWDATA!AN85)</f>
        <v>0</v>
      </c>
      <c r="AV100" s="267">
        <f>IF(OR(Is_Loading,LEN($A100)=0),"",SWDATA!AO85)</f>
        <v>0</v>
      </c>
      <c r="AW100" s="267">
        <f>IF(OR(Is_Loading,LEN($A100)=0),"",SWDATA!AP85)</f>
        <v>0</v>
      </c>
      <c r="AX100" s="266" t="str">
        <f t="shared" si="379"/>
        <v/>
      </c>
      <c r="AY100" s="266">
        <f>IF(OR(Is_Loading,LEN($A100)=0),"",SWDATA!AR85)</f>
        <v>0</v>
      </c>
      <c r="AZ100" s="267">
        <f>IF(OR(Is_Loading,LEN($A100)=0),"",SWDATA!AS85)</f>
        <v>0</v>
      </c>
      <c r="BA100" s="267">
        <f>IF(OR(Is_Loading,LEN($A100)=0),"",SWDATA!AT85)</f>
        <v>0</v>
      </c>
      <c r="BB100" s="266" t="str">
        <f t="shared" si="380"/>
        <v/>
      </c>
      <c r="BC100" s="266">
        <f>IF(OR(Is_Loading,LEN($A100)=0),"",SWDATA!AV85)</f>
        <v>0</v>
      </c>
      <c r="BD100" s="267">
        <f>IF(OR(Is_Loading,LEN($A100)=0),"",SWDATA!AW85)</f>
        <v>0</v>
      </c>
      <c r="BE100" s="323">
        <f>IF(OR(Is_Loading,LEN($A100)=0),"",SWDATA!AX85)</f>
        <v>0</v>
      </c>
      <c r="BF100" s="320" t="str">
        <f t="shared" si="381"/>
        <v/>
      </c>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351"/>
      <c r="CO100" s="351"/>
      <c r="CP100" s="351"/>
      <c r="CQ100" s="351"/>
      <c r="CR100" s="351"/>
      <c r="CS100" s="351"/>
      <c r="CT100" s="351"/>
      <c r="CU100" s="351"/>
      <c r="CV100" s="351"/>
      <c r="CW100" s="351"/>
      <c r="CX100" s="351"/>
      <c r="CY100" s="351"/>
      <c r="CZ100" s="351"/>
      <c r="DA100" s="351"/>
      <c r="DB100" s="351"/>
      <c r="DC100" s="351"/>
      <c r="DD100" s="351"/>
      <c r="DE100" s="351"/>
      <c r="DF100" s="351"/>
      <c r="DG100" s="351"/>
      <c r="DH100" s="351"/>
      <c r="DI100" s="351"/>
      <c r="DJ100" s="351"/>
      <c r="DK100" s="351"/>
      <c r="DL100" s="351"/>
      <c r="DM100" s="351"/>
      <c r="DN100" s="351"/>
      <c r="DS100" s="372"/>
      <c r="DT100" s="374"/>
      <c r="DU100" s="375"/>
      <c r="DV100" s="375"/>
      <c r="DW100" s="375"/>
      <c r="DX100" s="375">
        <v>1</v>
      </c>
      <c r="DY100" s="375">
        <f t="shared" si="497"/>
        <v>0</v>
      </c>
      <c r="DZ100" s="375">
        <f t="shared" si="498"/>
        <v>0</v>
      </c>
      <c r="EA100" s="375">
        <f t="shared" si="499"/>
        <v>1</v>
      </c>
      <c r="EB100" s="375">
        <f t="shared" si="500"/>
        <v>0</v>
      </c>
      <c r="EC100" s="375">
        <f t="shared" si="501"/>
        <v>0</v>
      </c>
      <c r="ED100" s="375">
        <f t="shared" si="502"/>
        <v>1</v>
      </c>
      <c r="EE100" s="375">
        <f t="shared" si="503"/>
        <v>0</v>
      </c>
      <c r="EF100" s="375">
        <f t="shared" si="504"/>
        <v>0</v>
      </c>
      <c r="EG100" s="375">
        <f t="shared" si="505"/>
        <v>1</v>
      </c>
      <c r="EH100" s="375">
        <f t="shared" si="506"/>
        <v>0</v>
      </c>
      <c r="EI100" s="375">
        <f t="shared" si="507"/>
        <v>0</v>
      </c>
      <c r="EJ100" s="375">
        <f t="shared" si="508"/>
        <v>1</v>
      </c>
      <c r="EK100" s="375">
        <f t="shared" si="509"/>
        <v>0</v>
      </c>
      <c r="EL100" s="375">
        <f t="shared" si="510"/>
        <v>0</v>
      </c>
      <c r="EM100" s="375">
        <f t="shared" si="511"/>
        <v>1</v>
      </c>
      <c r="EN100" s="375">
        <f t="shared" si="512"/>
        <v>0</v>
      </c>
      <c r="EO100" s="375">
        <f t="shared" si="513"/>
        <v>0</v>
      </c>
      <c r="EP100" s="375">
        <f t="shared" si="514"/>
        <v>1</v>
      </c>
      <c r="EQ100" s="375">
        <f t="shared" si="515"/>
        <v>0</v>
      </c>
      <c r="ER100" s="375">
        <f t="shared" si="516"/>
        <v>0</v>
      </c>
      <c r="ES100" s="375">
        <f t="shared" si="517"/>
        <v>1</v>
      </c>
      <c r="ET100" s="375">
        <f t="shared" si="518"/>
        <v>0</v>
      </c>
      <c r="EU100" s="375">
        <f t="shared" si="519"/>
        <v>0</v>
      </c>
      <c r="EV100" s="375">
        <f t="shared" si="520"/>
        <v>1</v>
      </c>
      <c r="EW100" s="375">
        <f t="shared" si="521"/>
        <v>0</v>
      </c>
      <c r="EX100" s="375">
        <f t="shared" si="522"/>
        <v>0</v>
      </c>
      <c r="EY100" s="375">
        <f t="shared" si="523"/>
        <v>1</v>
      </c>
      <c r="EZ100" s="375">
        <f t="shared" si="524"/>
        <v>0</v>
      </c>
      <c r="FA100" s="375">
        <f t="shared" si="525"/>
        <v>0</v>
      </c>
      <c r="FB100" s="375">
        <f t="shared" si="526"/>
        <v>1</v>
      </c>
      <c r="FC100" s="375">
        <f t="shared" si="527"/>
        <v>0</v>
      </c>
      <c r="FD100" s="375">
        <f t="shared" si="528"/>
        <v>0</v>
      </c>
      <c r="FE100" s="376"/>
      <c r="FF100" s="372"/>
      <c r="FG100" s="372"/>
      <c r="FH100" s="372"/>
      <c r="FI100" s="372"/>
      <c r="FJ100" s="372"/>
      <c r="FK100" s="372"/>
      <c r="FL100" s="372"/>
      <c r="FM100" s="372"/>
      <c r="FN100" s="372"/>
      <c r="FO100" s="372"/>
      <c r="FP100" s="372"/>
      <c r="FQ100" s="372"/>
      <c r="FR100" s="372"/>
      <c r="FS100" s="372"/>
      <c r="FT100" s="372"/>
      <c r="FU100" s="372"/>
      <c r="FV100" s="372"/>
      <c r="FW100" s="372"/>
      <c r="FX100" s="372"/>
      <c r="FY100" s="372"/>
      <c r="FZ100" s="372"/>
      <c r="GA100" s="372"/>
      <c r="GB100" s="372"/>
      <c r="GC100" s="372"/>
      <c r="GD100" s="372"/>
      <c r="GE100" s="372"/>
      <c r="GF100" s="372"/>
      <c r="GG100" s="372"/>
      <c r="GH100" s="372"/>
      <c r="GI100" s="372"/>
      <c r="GJ100" s="372"/>
      <c r="GK100" s="372"/>
      <c r="GL100" s="372"/>
      <c r="GM100" s="372"/>
      <c r="GN100" s="372"/>
      <c r="GO100" s="372"/>
      <c r="GP100" s="372"/>
      <c r="GQ100" s="372"/>
      <c r="GR100" s="372"/>
      <c r="GS100" s="372"/>
      <c r="GT100" s="372"/>
      <c r="GU100" s="372"/>
      <c r="GV100" s="372"/>
      <c r="GW100" s="372"/>
      <c r="GX100" s="372"/>
      <c r="GY100" s="372"/>
      <c r="GZ100" s="372"/>
      <c r="HA100" s="372"/>
      <c r="HB100" s="372"/>
      <c r="HC100" s="372"/>
    </row>
    <row r="101" spans="1:211" s="373" customFormat="1" ht="15" hidden="1" customHeight="1" outlineLevel="1" x14ac:dyDescent="0.2">
      <c r="A101" s="366">
        <f>SWDATA!O86</f>
        <v>0</v>
      </c>
      <c r="B101" s="366">
        <f>SWDATA!M86</f>
        <v>0</v>
      </c>
      <c r="C101" s="351">
        <f>IF(AND(SWDATA!M86=1,SWDATA!Q86="promotions"),SWDATA!P86,0)</f>
        <v>0</v>
      </c>
      <c r="D101" s="367">
        <f>ROW(SWDATA!M86)</f>
        <v>86</v>
      </c>
      <c r="E101" s="368">
        <f t="shared" si="532"/>
        <v>0</v>
      </c>
      <c r="F101" s="369">
        <f t="shared" si="369"/>
        <v>1</v>
      </c>
      <c r="G101" s="366" t="str">
        <f t="shared" si="370"/>
        <v/>
      </c>
      <c r="H101" s="370"/>
      <c r="J101" s="238">
        <f t="shared" si="371"/>
        <v>0</v>
      </c>
      <c r="K101" s="239" t="str">
        <f t="shared" si="372"/>
        <v/>
      </c>
      <c r="L101" s="342"/>
      <c r="M101" s="345"/>
      <c r="N101" s="340" t="str">
        <f>IF(LEN(SWDATA!F86)=0,"",N100)</f>
        <v/>
      </c>
      <c r="O101" s="296" t="str">
        <f>IF(LEN(SWDATA!G86)=0,"",O100)</f>
        <v/>
      </c>
      <c r="P101" s="297" t="str">
        <f>IF(LEN(SWDATA!C86)=0,"",SWDATA!C86)</f>
        <v/>
      </c>
      <c r="Q101" s="312" t="str">
        <f t="shared" si="373"/>
        <v/>
      </c>
      <c r="R101" s="223" t="s">
        <v>261</v>
      </c>
      <c r="S101" s="224"/>
      <c r="T101" s="224"/>
      <c r="U101" s="264" t="s">
        <v>597</v>
      </c>
      <c r="V101" s="205" t="s">
        <v>221</v>
      </c>
      <c r="W101" s="266">
        <f>IF(OR(Is_Loading,LEN($A101)=0),"",SWDATA!P86)</f>
        <v>0</v>
      </c>
      <c r="X101" s="267">
        <f>IF(OR(Is_Loading,LEN($A101)=0),"",SWDATA!Q86)</f>
        <v>0</v>
      </c>
      <c r="Y101" s="267">
        <f>IF(OR(Is_Loading,LEN($A101)=0),"",SWDATA!R86)</f>
        <v>0</v>
      </c>
      <c r="Z101" s="266" t="str">
        <f t="shared" si="529"/>
        <v/>
      </c>
      <c r="AA101" s="266">
        <f>IF(OR(Is_Loading,LEN($A101)=0),"",SWDATA!T86)</f>
        <v>0</v>
      </c>
      <c r="AB101" s="267">
        <f>IF(OR(Is_Loading,LEN($A101)=0),"",SWDATA!U86)</f>
        <v>0</v>
      </c>
      <c r="AC101" s="267">
        <f>IF(OR(Is_Loading,LEN($A101)=0),"",SWDATA!V86)</f>
        <v>0</v>
      </c>
      <c r="AD101" s="266" t="str">
        <f t="shared" si="374"/>
        <v/>
      </c>
      <c r="AE101" s="266">
        <f>IF(OR(Is_Loading,LEN($A101)=0),"",SWDATA!X86)</f>
        <v>0</v>
      </c>
      <c r="AF101" s="267">
        <f>IF(OR(Is_Loading,LEN($A101)=0),"",SWDATA!Y86)</f>
        <v>0</v>
      </c>
      <c r="AG101" s="267">
        <f>IF(OR(Is_Loading,LEN($A101)=0),"",SWDATA!Z86)</f>
        <v>0</v>
      </c>
      <c r="AH101" s="266" t="str">
        <f t="shared" si="375"/>
        <v/>
      </c>
      <c r="AI101" s="266">
        <f>IF(OR(Is_Loading,LEN($A101)=0),"",SWDATA!AB86)</f>
        <v>0</v>
      </c>
      <c r="AJ101" s="267">
        <f>IF(OR(Is_Loading,LEN($A101)=0),"",SWDATA!AC86)</f>
        <v>0</v>
      </c>
      <c r="AK101" s="267">
        <f>IF(OR(Is_Loading,LEN($A101)=0),"",SWDATA!AD86)</f>
        <v>0</v>
      </c>
      <c r="AL101" s="266" t="str">
        <f t="shared" si="376"/>
        <v/>
      </c>
      <c r="AM101" s="266">
        <f>IF(OR(Is_Loading,LEN($A101)=0),"",SWDATA!AF86)</f>
        <v>0</v>
      </c>
      <c r="AN101" s="267">
        <f>IF(OR(Is_Loading,LEN($A101)=0),"",SWDATA!AG86)</f>
        <v>0</v>
      </c>
      <c r="AO101" s="323">
        <f>IF(OR(Is_Loading,LEN($A101)=0),"",SWDATA!AH86)</f>
        <v>0</v>
      </c>
      <c r="AP101" s="320" t="str">
        <f t="shared" si="377"/>
        <v/>
      </c>
      <c r="AQ101" s="266">
        <f>IF(OR(Is_Loading,LEN($A101)=0),"",SWDATA!AJ86)</f>
        <v>0</v>
      </c>
      <c r="AR101" s="267">
        <f>IF(OR(Is_Loading,LEN($A101)=0),"",SWDATA!AK86)</f>
        <v>0</v>
      </c>
      <c r="AS101" s="267">
        <f>IF(OR(Is_Loading,LEN($A101)=0),"",SWDATA!AL86)</f>
        <v>0</v>
      </c>
      <c r="AT101" s="266" t="str">
        <f t="shared" si="378"/>
        <v/>
      </c>
      <c r="AU101" s="266">
        <f>IF(OR(Is_Loading,LEN($A101)=0),"",SWDATA!AN86)</f>
        <v>0</v>
      </c>
      <c r="AV101" s="267">
        <f>IF(OR(Is_Loading,LEN($A101)=0),"",SWDATA!AO86)</f>
        <v>0</v>
      </c>
      <c r="AW101" s="267">
        <f>IF(OR(Is_Loading,LEN($A101)=0),"",SWDATA!AP86)</f>
        <v>0</v>
      </c>
      <c r="AX101" s="266" t="str">
        <f t="shared" si="379"/>
        <v/>
      </c>
      <c r="AY101" s="266">
        <f>IF(OR(Is_Loading,LEN($A101)=0),"",SWDATA!AR86)</f>
        <v>0</v>
      </c>
      <c r="AZ101" s="267">
        <f>IF(OR(Is_Loading,LEN($A101)=0),"",SWDATA!AS86)</f>
        <v>0</v>
      </c>
      <c r="BA101" s="267">
        <f>IF(OR(Is_Loading,LEN($A101)=0),"",SWDATA!AT86)</f>
        <v>0</v>
      </c>
      <c r="BB101" s="266" t="str">
        <f t="shared" si="380"/>
        <v/>
      </c>
      <c r="BC101" s="266">
        <f>IF(OR(Is_Loading,LEN($A101)=0),"",SWDATA!AV86)</f>
        <v>0</v>
      </c>
      <c r="BD101" s="267">
        <f>IF(OR(Is_Loading,LEN($A101)=0),"",SWDATA!AW86)</f>
        <v>0</v>
      </c>
      <c r="BE101" s="323">
        <f>IF(OR(Is_Loading,LEN($A101)=0),"",SWDATA!AX86)</f>
        <v>0</v>
      </c>
      <c r="BF101" s="320" t="str">
        <f t="shared" si="381"/>
        <v/>
      </c>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351"/>
      <c r="CO101" s="351"/>
      <c r="CP101" s="351"/>
      <c r="CQ101" s="351"/>
      <c r="CR101" s="351"/>
      <c r="CS101" s="351"/>
      <c r="CT101" s="351"/>
      <c r="CU101" s="351"/>
      <c r="CV101" s="351"/>
      <c r="CW101" s="351"/>
      <c r="CX101" s="351"/>
      <c r="CY101" s="351"/>
      <c r="CZ101" s="351"/>
      <c r="DA101" s="351"/>
      <c r="DB101" s="351"/>
      <c r="DC101" s="351"/>
      <c r="DD101" s="351"/>
      <c r="DE101" s="351"/>
      <c r="DF101" s="351"/>
      <c r="DG101" s="351"/>
      <c r="DH101" s="351"/>
      <c r="DI101" s="351"/>
      <c r="DJ101" s="351"/>
      <c r="DK101" s="351"/>
      <c r="DL101" s="351"/>
      <c r="DM101" s="351"/>
      <c r="DN101" s="351"/>
      <c r="DS101" s="372"/>
      <c r="DT101" s="374"/>
      <c r="DU101" s="375"/>
      <c r="DV101" s="375"/>
      <c r="DW101" s="375"/>
      <c r="DX101" s="375">
        <v>1</v>
      </c>
      <c r="DY101" s="375">
        <f t="shared" si="497"/>
        <v>0</v>
      </c>
      <c r="DZ101" s="375">
        <f t="shared" si="498"/>
        <v>0</v>
      </c>
      <c r="EA101" s="375">
        <f t="shared" si="499"/>
        <v>1</v>
      </c>
      <c r="EB101" s="375">
        <f t="shared" si="500"/>
        <v>0</v>
      </c>
      <c r="EC101" s="375">
        <f t="shared" si="501"/>
        <v>0</v>
      </c>
      <c r="ED101" s="375">
        <f t="shared" si="502"/>
        <v>1</v>
      </c>
      <c r="EE101" s="375">
        <f t="shared" si="503"/>
        <v>0</v>
      </c>
      <c r="EF101" s="375">
        <f t="shared" si="504"/>
        <v>0</v>
      </c>
      <c r="EG101" s="375">
        <f t="shared" si="505"/>
        <v>1</v>
      </c>
      <c r="EH101" s="375">
        <f t="shared" si="506"/>
        <v>0</v>
      </c>
      <c r="EI101" s="375">
        <f t="shared" si="507"/>
        <v>0</v>
      </c>
      <c r="EJ101" s="375">
        <f t="shared" si="508"/>
        <v>1</v>
      </c>
      <c r="EK101" s="375">
        <f t="shared" si="509"/>
        <v>0</v>
      </c>
      <c r="EL101" s="375">
        <f t="shared" si="510"/>
        <v>0</v>
      </c>
      <c r="EM101" s="375">
        <f t="shared" si="511"/>
        <v>1</v>
      </c>
      <c r="EN101" s="375">
        <f t="shared" si="512"/>
        <v>0</v>
      </c>
      <c r="EO101" s="375">
        <f t="shared" si="513"/>
        <v>0</v>
      </c>
      <c r="EP101" s="375">
        <f t="shared" si="514"/>
        <v>1</v>
      </c>
      <c r="EQ101" s="375">
        <f t="shared" si="515"/>
        <v>0</v>
      </c>
      <c r="ER101" s="375">
        <f t="shared" si="516"/>
        <v>0</v>
      </c>
      <c r="ES101" s="375">
        <f t="shared" si="517"/>
        <v>1</v>
      </c>
      <c r="ET101" s="375">
        <f t="shared" si="518"/>
        <v>0</v>
      </c>
      <c r="EU101" s="375">
        <f t="shared" si="519"/>
        <v>0</v>
      </c>
      <c r="EV101" s="375">
        <f t="shared" si="520"/>
        <v>1</v>
      </c>
      <c r="EW101" s="375">
        <f t="shared" si="521"/>
        <v>0</v>
      </c>
      <c r="EX101" s="375">
        <f t="shared" si="522"/>
        <v>0</v>
      </c>
      <c r="EY101" s="375">
        <f t="shared" si="523"/>
        <v>1</v>
      </c>
      <c r="EZ101" s="375">
        <f t="shared" si="524"/>
        <v>0</v>
      </c>
      <c r="FA101" s="375">
        <f t="shared" si="525"/>
        <v>0</v>
      </c>
      <c r="FB101" s="375">
        <f t="shared" si="526"/>
        <v>1</v>
      </c>
      <c r="FC101" s="375">
        <f t="shared" si="527"/>
        <v>0</v>
      </c>
      <c r="FD101" s="375">
        <f t="shared" si="528"/>
        <v>0</v>
      </c>
      <c r="FE101" s="376"/>
      <c r="FF101" s="372"/>
      <c r="FG101" s="372"/>
      <c r="FH101" s="372"/>
      <c r="FI101" s="372"/>
      <c r="FJ101" s="372"/>
      <c r="FK101" s="372"/>
      <c r="FL101" s="372"/>
      <c r="FM101" s="372"/>
      <c r="FN101" s="372"/>
      <c r="FO101" s="372"/>
      <c r="FP101" s="372"/>
      <c r="FQ101" s="372"/>
      <c r="FR101" s="372"/>
      <c r="FS101" s="372"/>
      <c r="FT101" s="372"/>
      <c r="FU101" s="372"/>
      <c r="FV101" s="372"/>
      <c r="FW101" s="372"/>
      <c r="FX101" s="372"/>
      <c r="FY101" s="372"/>
      <c r="FZ101" s="372"/>
      <c r="GA101" s="372"/>
      <c r="GB101" s="372"/>
      <c r="GC101" s="372"/>
      <c r="GD101" s="372"/>
      <c r="GE101" s="372"/>
      <c r="GF101" s="372"/>
      <c r="GG101" s="372"/>
      <c r="GH101" s="372"/>
      <c r="GI101" s="372"/>
      <c r="GJ101" s="372"/>
      <c r="GK101" s="372"/>
      <c r="GL101" s="372"/>
      <c r="GM101" s="372"/>
      <c r="GN101" s="372"/>
      <c r="GO101" s="372"/>
      <c r="GP101" s="372"/>
      <c r="GQ101" s="372"/>
      <c r="GR101" s="372"/>
      <c r="GS101" s="372"/>
      <c r="GT101" s="372"/>
      <c r="GU101" s="372"/>
      <c r="GV101" s="372"/>
      <c r="GW101" s="372"/>
      <c r="GX101" s="372"/>
      <c r="GY101" s="372"/>
      <c r="GZ101" s="372"/>
      <c r="HA101" s="372"/>
      <c r="HB101" s="372"/>
      <c r="HC101" s="372"/>
    </row>
    <row r="102" spans="1:211" s="373" customFormat="1" ht="15" hidden="1" customHeight="1" outlineLevel="1" x14ac:dyDescent="0.2">
      <c r="A102" s="366">
        <f>SWDATA!O87</f>
        <v>0</v>
      </c>
      <c r="B102" s="366">
        <f>SWDATA!M87</f>
        <v>0</v>
      </c>
      <c r="C102" s="351">
        <f>IF(AND(SWDATA!M87=1,SWDATA!Q87="promotions"),SWDATA!P87,0)</f>
        <v>0</v>
      </c>
      <c r="D102" s="367">
        <f>ROW(SWDATA!M87)</f>
        <v>87</v>
      </c>
      <c r="E102" s="368">
        <f t="shared" si="532"/>
        <v>0</v>
      </c>
      <c r="F102" s="369">
        <f t="shared" si="369"/>
        <v>1</v>
      </c>
      <c r="G102" s="366" t="str">
        <f t="shared" si="370"/>
        <v/>
      </c>
      <c r="H102" s="370"/>
      <c r="J102" s="238">
        <f t="shared" si="371"/>
        <v>0</v>
      </c>
      <c r="K102" s="239" t="str">
        <f t="shared" si="372"/>
        <v/>
      </c>
      <c r="L102" s="342"/>
      <c r="M102" s="345"/>
      <c r="N102" s="340" t="str">
        <f>IF(LEN(SWDATA!F87)=0,"",N101)</f>
        <v/>
      </c>
      <c r="O102" s="296" t="str">
        <f>IF(LEN(SWDATA!G87)=0,"",O101)</f>
        <v/>
      </c>
      <c r="P102" s="297" t="str">
        <f>IF(LEN(SWDATA!C87)=0,"",SWDATA!C87)</f>
        <v/>
      </c>
      <c r="Q102" s="312" t="str">
        <f t="shared" si="373"/>
        <v/>
      </c>
      <c r="R102" s="223" t="s">
        <v>261</v>
      </c>
      <c r="S102" s="224"/>
      <c r="T102" s="224"/>
      <c r="U102" s="264" t="s">
        <v>599</v>
      </c>
      <c r="V102" s="205" t="s">
        <v>221</v>
      </c>
      <c r="W102" s="266">
        <f>IF(OR(Is_Loading,LEN($A102)=0),"",SWDATA!P87)</f>
        <v>0</v>
      </c>
      <c r="X102" s="267">
        <f>IF(OR(Is_Loading,LEN($A102)=0),"",SWDATA!Q87)</f>
        <v>0</v>
      </c>
      <c r="Y102" s="267">
        <f>IF(OR(Is_Loading,LEN($A102)=0),"",SWDATA!R87)</f>
        <v>0</v>
      </c>
      <c r="Z102" s="266" t="str">
        <f t="shared" si="529"/>
        <v/>
      </c>
      <c r="AA102" s="266">
        <f>IF(OR(Is_Loading,LEN($A102)=0),"",SWDATA!T87)</f>
        <v>0</v>
      </c>
      <c r="AB102" s="267">
        <f>IF(OR(Is_Loading,LEN($A102)=0),"",SWDATA!U87)</f>
        <v>0</v>
      </c>
      <c r="AC102" s="267">
        <f>IF(OR(Is_Loading,LEN($A102)=0),"",SWDATA!V87)</f>
        <v>0</v>
      </c>
      <c r="AD102" s="266" t="str">
        <f t="shared" si="374"/>
        <v/>
      </c>
      <c r="AE102" s="266">
        <f>IF(OR(Is_Loading,LEN($A102)=0),"",SWDATA!X87)</f>
        <v>0</v>
      </c>
      <c r="AF102" s="267">
        <f>IF(OR(Is_Loading,LEN($A102)=0),"",SWDATA!Y87)</f>
        <v>0</v>
      </c>
      <c r="AG102" s="267">
        <f>IF(OR(Is_Loading,LEN($A102)=0),"",SWDATA!Z87)</f>
        <v>0</v>
      </c>
      <c r="AH102" s="266" t="str">
        <f t="shared" si="375"/>
        <v/>
      </c>
      <c r="AI102" s="266">
        <f>IF(OR(Is_Loading,LEN($A102)=0),"",SWDATA!AB87)</f>
        <v>0</v>
      </c>
      <c r="AJ102" s="267">
        <f>IF(OR(Is_Loading,LEN($A102)=0),"",SWDATA!AC87)</f>
        <v>0</v>
      </c>
      <c r="AK102" s="267">
        <f>IF(OR(Is_Loading,LEN($A102)=0),"",SWDATA!AD87)</f>
        <v>0</v>
      </c>
      <c r="AL102" s="266" t="str">
        <f t="shared" si="376"/>
        <v/>
      </c>
      <c r="AM102" s="266">
        <f>IF(OR(Is_Loading,LEN($A102)=0),"",SWDATA!AF87)</f>
        <v>0</v>
      </c>
      <c r="AN102" s="267">
        <f>IF(OR(Is_Loading,LEN($A102)=0),"",SWDATA!AG87)</f>
        <v>0</v>
      </c>
      <c r="AO102" s="323">
        <f>IF(OR(Is_Loading,LEN($A102)=0),"",SWDATA!AH87)</f>
        <v>0</v>
      </c>
      <c r="AP102" s="320" t="str">
        <f t="shared" si="377"/>
        <v/>
      </c>
      <c r="AQ102" s="266">
        <f>IF(OR(Is_Loading,LEN($A102)=0),"",SWDATA!AJ87)</f>
        <v>0</v>
      </c>
      <c r="AR102" s="267">
        <f>IF(OR(Is_Loading,LEN($A102)=0),"",SWDATA!AK87)</f>
        <v>0</v>
      </c>
      <c r="AS102" s="267">
        <f>IF(OR(Is_Loading,LEN($A102)=0),"",SWDATA!AL87)</f>
        <v>0</v>
      </c>
      <c r="AT102" s="266" t="str">
        <f t="shared" si="378"/>
        <v/>
      </c>
      <c r="AU102" s="266">
        <f>IF(OR(Is_Loading,LEN($A102)=0),"",SWDATA!AN87)</f>
        <v>0</v>
      </c>
      <c r="AV102" s="267">
        <f>IF(OR(Is_Loading,LEN($A102)=0),"",SWDATA!AO87)</f>
        <v>0</v>
      </c>
      <c r="AW102" s="267">
        <f>IF(OR(Is_Loading,LEN($A102)=0),"",SWDATA!AP87)</f>
        <v>0</v>
      </c>
      <c r="AX102" s="266" t="str">
        <f t="shared" si="379"/>
        <v/>
      </c>
      <c r="AY102" s="266">
        <f>IF(OR(Is_Loading,LEN($A102)=0),"",SWDATA!AR87)</f>
        <v>0</v>
      </c>
      <c r="AZ102" s="267">
        <f>IF(OR(Is_Loading,LEN($A102)=0),"",SWDATA!AS87)</f>
        <v>0</v>
      </c>
      <c r="BA102" s="267">
        <f>IF(OR(Is_Loading,LEN($A102)=0),"",SWDATA!AT87)</f>
        <v>0</v>
      </c>
      <c r="BB102" s="266" t="str">
        <f t="shared" si="380"/>
        <v/>
      </c>
      <c r="BC102" s="266">
        <f>IF(OR(Is_Loading,LEN($A102)=0),"",SWDATA!AV87)</f>
        <v>0</v>
      </c>
      <c r="BD102" s="267">
        <f>IF(OR(Is_Loading,LEN($A102)=0),"",SWDATA!AW87)</f>
        <v>0</v>
      </c>
      <c r="BE102" s="323">
        <f>IF(OR(Is_Loading,LEN($A102)=0),"",SWDATA!AX87)</f>
        <v>0</v>
      </c>
      <c r="BF102" s="320" t="str">
        <f t="shared" si="381"/>
        <v/>
      </c>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351"/>
      <c r="CO102" s="351"/>
      <c r="CP102" s="351"/>
      <c r="CQ102" s="351"/>
      <c r="CR102" s="351"/>
      <c r="CS102" s="351"/>
      <c r="CT102" s="351"/>
      <c r="CU102" s="351"/>
      <c r="CV102" s="351"/>
      <c r="CW102" s="351"/>
      <c r="CX102" s="351"/>
      <c r="CY102" s="351"/>
      <c r="CZ102" s="351"/>
      <c r="DA102" s="351"/>
      <c r="DB102" s="351"/>
      <c r="DC102" s="351"/>
      <c r="DD102" s="351"/>
      <c r="DE102" s="351"/>
      <c r="DF102" s="351"/>
      <c r="DG102" s="351"/>
      <c r="DH102" s="351"/>
      <c r="DI102" s="351"/>
      <c r="DJ102" s="351"/>
      <c r="DK102" s="351"/>
      <c r="DL102" s="351"/>
      <c r="DM102" s="351"/>
      <c r="DN102" s="351"/>
      <c r="DS102" s="372"/>
      <c r="DT102" s="374"/>
      <c r="DU102" s="375"/>
      <c r="DV102" s="375"/>
      <c r="DW102" s="375"/>
      <c r="DX102" s="375">
        <v>1</v>
      </c>
      <c r="DY102" s="375">
        <f t="shared" si="497"/>
        <v>0</v>
      </c>
      <c r="DZ102" s="375">
        <f t="shared" si="498"/>
        <v>0</v>
      </c>
      <c r="EA102" s="375">
        <f t="shared" si="499"/>
        <v>1</v>
      </c>
      <c r="EB102" s="375">
        <f t="shared" si="500"/>
        <v>0</v>
      </c>
      <c r="EC102" s="375">
        <f t="shared" si="501"/>
        <v>0</v>
      </c>
      <c r="ED102" s="375">
        <f t="shared" si="502"/>
        <v>1</v>
      </c>
      <c r="EE102" s="375">
        <f t="shared" si="503"/>
        <v>0</v>
      </c>
      <c r="EF102" s="375">
        <f t="shared" si="504"/>
        <v>0</v>
      </c>
      <c r="EG102" s="375">
        <f t="shared" si="505"/>
        <v>1</v>
      </c>
      <c r="EH102" s="375">
        <f t="shared" si="506"/>
        <v>0</v>
      </c>
      <c r="EI102" s="375">
        <f t="shared" si="507"/>
        <v>0</v>
      </c>
      <c r="EJ102" s="375">
        <f t="shared" si="508"/>
        <v>1</v>
      </c>
      <c r="EK102" s="375">
        <f t="shared" si="509"/>
        <v>0</v>
      </c>
      <c r="EL102" s="375">
        <f t="shared" si="510"/>
        <v>0</v>
      </c>
      <c r="EM102" s="375">
        <f t="shared" si="511"/>
        <v>1</v>
      </c>
      <c r="EN102" s="375">
        <f t="shared" si="512"/>
        <v>0</v>
      </c>
      <c r="EO102" s="375">
        <f t="shared" si="513"/>
        <v>0</v>
      </c>
      <c r="EP102" s="375">
        <f t="shared" si="514"/>
        <v>1</v>
      </c>
      <c r="EQ102" s="375">
        <f t="shared" si="515"/>
        <v>0</v>
      </c>
      <c r="ER102" s="375">
        <f t="shared" si="516"/>
        <v>0</v>
      </c>
      <c r="ES102" s="375">
        <f t="shared" si="517"/>
        <v>1</v>
      </c>
      <c r="ET102" s="375">
        <f t="shared" si="518"/>
        <v>0</v>
      </c>
      <c r="EU102" s="375">
        <f t="shared" si="519"/>
        <v>0</v>
      </c>
      <c r="EV102" s="375">
        <f t="shared" si="520"/>
        <v>1</v>
      </c>
      <c r="EW102" s="375">
        <f t="shared" si="521"/>
        <v>0</v>
      </c>
      <c r="EX102" s="375">
        <f t="shared" si="522"/>
        <v>0</v>
      </c>
      <c r="EY102" s="375">
        <f t="shared" si="523"/>
        <v>1</v>
      </c>
      <c r="EZ102" s="375">
        <f t="shared" si="524"/>
        <v>0</v>
      </c>
      <c r="FA102" s="375">
        <f t="shared" si="525"/>
        <v>0</v>
      </c>
      <c r="FB102" s="375">
        <f t="shared" si="526"/>
        <v>1</v>
      </c>
      <c r="FC102" s="375">
        <f t="shared" si="527"/>
        <v>0</v>
      </c>
      <c r="FD102" s="375">
        <f t="shared" si="528"/>
        <v>0</v>
      </c>
      <c r="FE102" s="376"/>
      <c r="FF102" s="372"/>
      <c r="FG102" s="372"/>
      <c r="FH102" s="372"/>
      <c r="FI102" s="372"/>
      <c r="FJ102" s="372"/>
      <c r="FK102" s="372"/>
      <c r="FL102" s="372"/>
      <c r="FM102" s="372"/>
      <c r="FN102" s="372"/>
      <c r="FO102" s="372"/>
      <c r="FP102" s="372"/>
      <c r="FQ102" s="372"/>
      <c r="FR102" s="372"/>
      <c r="FS102" s="372"/>
      <c r="FT102" s="372"/>
      <c r="FU102" s="372"/>
      <c r="FV102" s="372"/>
      <c r="FW102" s="372"/>
      <c r="FX102" s="372"/>
      <c r="FY102" s="372"/>
      <c r="FZ102" s="372"/>
      <c r="GA102" s="372"/>
      <c r="GB102" s="372"/>
      <c r="GC102" s="372"/>
      <c r="GD102" s="372"/>
      <c r="GE102" s="372"/>
      <c r="GF102" s="372"/>
      <c r="GG102" s="372"/>
      <c r="GH102" s="372"/>
      <c r="GI102" s="372"/>
      <c r="GJ102" s="372"/>
      <c r="GK102" s="372"/>
      <c r="GL102" s="372"/>
      <c r="GM102" s="372"/>
      <c r="GN102" s="372"/>
      <c r="GO102" s="372"/>
      <c r="GP102" s="372"/>
      <c r="GQ102" s="372"/>
      <c r="GR102" s="372"/>
      <c r="GS102" s="372"/>
      <c r="GT102" s="372"/>
      <c r="GU102" s="372"/>
      <c r="GV102" s="372"/>
      <c r="GW102" s="372"/>
      <c r="GX102" s="372"/>
      <c r="GY102" s="372"/>
      <c r="GZ102" s="372"/>
      <c r="HA102" s="372"/>
      <c r="HB102" s="372"/>
      <c r="HC102" s="372"/>
    </row>
    <row r="103" spans="1:211" s="373" customFormat="1" ht="15" hidden="1" customHeight="1" outlineLevel="1" x14ac:dyDescent="0.2">
      <c r="A103" s="366">
        <f>SWDATA!O88</f>
        <v>0</v>
      </c>
      <c r="B103" s="366">
        <f>SWDATA!M88</f>
        <v>0</v>
      </c>
      <c r="C103" s="351">
        <f>IF(AND(SWDATA!M88=1,SWDATA!Q88="promotions"),SWDATA!P88,0)</f>
        <v>0</v>
      </c>
      <c r="D103" s="367">
        <f>ROW(SWDATA!M88)</f>
        <v>88</v>
      </c>
      <c r="E103" s="368">
        <f t="shared" si="532"/>
        <v>0</v>
      </c>
      <c r="F103" s="369">
        <f t="shared" si="369"/>
        <v>1</v>
      </c>
      <c r="G103" s="366" t="str">
        <f t="shared" si="370"/>
        <v/>
      </c>
      <c r="H103" s="370"/>
      <c r="J103" s="238">
        <f t="shared" si="371"/>
        <v>0</v>
      </c>
      <c r="K103" s="239" t="str">
        <f t="shared" si="372"/>
        <v/>
      </c>
      <c r="L103" s="342"/>
      <c r="M103" s="345"/>
      <c r="N103" s="340" t="str">
        <f>IF(LEN(SWDATA!F88)=0,"",N102)</f>
        <v/>
      </c>
      <c r="O103" s="296" t="str">
        <f>IF(LEN(SWDATA!G88)=0,"",O102)</f>
        <v/>
      </c>
      <c r="P103" s="297" t="str">
        <f>IF(LEN(SWDATA!C88)=0,"",SWDATA!C88)</f>
        <v/>
      </c>
      <c r="Q103" s="312" t="str">
        <f t="shared" si="373"/>
        <v/>
      </c>
      <c r="R103" s="223" t="s">
        <v>261</v>
      </c>
      <c r="S103" s="224"/>
      <c r="T103" s="224"/>
      <c r="U103" s="264" t="s">
        <v>600</v>
      </c>
      <c r="V103" s="205" t="s">
        <v>221</v>
      </c>
      <c r="W103" s="266">
        <f>IF(OR(Is_Loading,LEN($A103)=0),"",SWDATA!P88)</f>
        <v>0</v>
      </c>
      <c r="X103" s="267">
        <f>IF(OR(Is_Loading,LEN($A103)=0),"",SWDATA!Q88)</f>
        <v>0</v>
      </c>
      <c r="Y103" s="267">
        <f>IF(OR(Is_Loading,LEN($A103)=0),"",SWDATA!R88)</f>
        <v>0</v>
      </c>
      <c r="Z103" s="266" t="str">
        <f t="shared" si="529"/>
        <v/>
      </c>
      <c r="AA103" s="266">
        <f>IF(OR(Is_Loading,LEN($A103)=0),"",SWDATA!T88)</f>
        <v>0</v>
      </c>
      <c r="AB103" s="267">
        <f>IF(OR(Is_Loading,LEN($A103)=0),"",SWDATA!U88)</f>
        <v>0</v>
      </c>
      <c r="AC103" s="267">
        <f>IF(OR(Is_Loading,LEN($A103)=0),"",SWDATA!V88)</f>
        <v>0</v>
      </c>
      <c r="AD103" s="266" t="str">
        <f t="shared" si="374"/>
        <v/>
      </c>
      <c r="AE103" s="266">
        <f>IF(OR(Is_Loading,LEN($A103)=0),"",SWDATA!X88)</f>
        <v>0</v>
      </c>
      <c r="AF103" s="267">
        <f>IF(OR(Is_Loading,LEN($A103)=0),"",SWDATA!Y88)</f>
        <v>0</v>
      </c>
      <c r="AG103" s="267">
        <f>IF(OR(Is_Loading,LEN($A103)=0),"",SWDATA!Z88)</f>
        <v>0</v>
      </c>
      <c r="AH103" s="266" t="str">
        <f t="shared" si="375"/>
        <v/>
      </c>
      <c r="AI103" s="266">
        <f>IF(OR(Is_Loading,LEN($A103)=0),"",SWDATA!AB88)</f>
        <v>0</v>
      </c>
      <c r="AJ103" s="267">
        <f>IF(OR(Is_Loading,LEN($A103)=0),"",SWDATA!AC88)</f>
        <v>0</v>
      </c>
      <c r="AK103" s="267">
        <f>IF(OR(Is_Loading,LEN($A103)=0),"",SWDATA!AD88)</f>
        <v>0</v>
      </c>
      <c r="AL103" s="266" t="str">
        <f t="shared" si="376"/>
        <v/>
      </c>
      <c r="AM103" s="266">
        <f>IF(OR(Is_Loading,LEN($A103)=0),"",SWDATA!AF88)</f>
        <v>0</v>
      </c>
      <c r="AN103" s="267">
        <f>IF(OR(Is_Loading,LEN($A103)=0),"",SWDATA!AG88)</f>
        <v>0</v>
      </c>
      <c r="AO103" s="323">
        <f>IF(OR(Is_Loading,LEN($A103)=0),"",SWDATA!AH88)</f>
        <v>0</v>
      </c>
      <c r="AP103" s="320" t="str">
        <f t="shared" si="377"/>
        <v/>
      </c>
      <c r="AQ103" s="266">
        <f>IF(OR(Is_Loading,LEN($A103)=0),"",SWDATA!AJ88)</f>
        <v>0</v>
      </c>
      <c r="AR103" s="267">
        <f>IF(OR(Is_Loading,LEN($A103)=0),"",SWDATA!AK88)</f>
        <v>0</v>
      </c>
      <c r="AS103" s="267">
        <f>IF(OR(Is_Loading,LEN($A103)=0),"",SWDATA!AL88)</f>
        <v>0</v>
      </c>
      <c r="AT103" s="266" t="str">
        <f t="shared" si="378"/>
        <v/>
      </c>
      <c r="AU103" s="266">
        <f>IF(OR(Is_Loading,LEN($A103)=0),"",SWDATA!AN88)</f>
        <v>0</v>
      </c>
      <c r="AV103" s="267">
        <f>IF(OR(Is_Loading,LEN($A103)=0),"",SWDATA!AO88)</f>
        <v>0</v>
      </c>
      <c r="AW103" s="267">
        <f>IF(OR(Is_Loading,LEN($A103)=0),"",SWDATA!AP88)</f>
        <v>0</v>
      </c>
      <c r="AX103" s="266" t="str">
        <f t="shared" si="379"/>
        <v/>
      </c>
      <c r="AY103" s="266">
        <f>IF(OR(Is_Loading,LEN($A103)=0),"",SWDATA!AR88)</f>
        <v>0</v>
      </c>
      <c r="AZ103" s="267">
        <f>IF(OR(Is_Loading,LEN($A103)=0),"",SWDATA!AS88)</f>
        <v>0</v>
      </c>
      <c r="BA103" s="267">
        <f>IF(OR(Is_Loading,LEN($A103)=0),"",SWDATA!AT88)</f>
        <v>0</v>
      </c>
      <c r="BB103" s="266" t="str">
        <f t="shared" si="380"/>
        <v/>
      </c>
      <c r="BC103" s="266">
        <f>IF(OR(Is_Loading,LEN($A103)=0),"",SWDATA!AV88)</f>
        <v>0</v>
      </c>
      <c r="BD103" s="267">
        <f>IF(OR(Is_Loading,LEN($A103)=0),"",SWDATA!AW88)</f>
        <v>0</v>
      </c>
      <c r="BE103" s="323">
        <f>IF(OR(Is_Loading,LEN($A103)=0),"",SWDATA!AX88)</f>
        <v>0</v>
      </c>
      <c r="BF103" s="320" t="str">
        <f t="shared" si="381"/>
        <v/>
      </c>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351"/>
      <c r="CO103" s="351"/>
      <c r="CP103" s="351"/>
      <c r="CQ103" s="351"/>
      <c r="CR103" s="351"/>
      <c r="CS103" s="351"/>
      <c r="CT103" s="351"/>
      <c r="CU103" s="351"/>
      <c r="CV103" s="351"/>
      <c r="CW103" s="351"/>
      <c r="CX103" s="351"/>
      <c r="CY103" s="351"/>
      <c r="CZ103" s="351"/>
      <c r="DA103" s="351"/>
      <c r="DB103" s="351"/>
      <c r="DC103" s="351"/>
      <c r="DD103" s="351"/>
      <c r="DE103" s="351"/>
      <c r="DF103" s="351"/>
      <c r="DG103" s="351"/>
      <c r="DH103" s="351"/>
      <c r="DI103" s="351"/>
      <c r="DJ103" s="351"/>
      <c r="DK103" s="351"/>
      <c r="DL103" s="351"/>
      <c r="DM103" s="351"/>
      <c r="DN103" s="351"/>
      <c r="DS103" s="372"/>
      <c r="DT103" s="374"/>
      <c r="DU103" s="375"/>
      <c r="DV103" s="375"/>
      <c r="DW103" s="375"/>
      <c r="DX103" s="375">
        <v>1</v>
      </c>
      <c r="DY103" s="375">
        <f t="shared" si="497"/>
        <v>0</v>
      </c>
      <c r="DZ103" s="375">
        <f t="shared" si="498"/>
        <v>0</v>
      </c>
      <c r="EA103" s="375">
        <f t="shared" si="499"/>
        <v>1</v>
      </c>
      <c r="EB103" s="375">
        <f t="shared" si="500"/>
        <v>0</v>
      </c>
      <c r="EC103" s="375">
        <f t="shared" si="501"/>
        <v>0</v>
      </c>
      <c r="ED103" s="375">
        <f t="shared" si="502"/>
        <v>1</v>
      </c>
      <c r="EE103" s="375">
        <f t="shared" si="503"/>
        <v>0</v>
      </c>
      <c r="EF103" s="375">
        <f t="shared" si="504"/>
        <v>0</v>
      </c>
      <c r="EG103" s="375">
        <f t="shared" si="505"/>
        <v>1</v>
      </c>
      <c r="EH103" s="375">
        <f t="shared" si="506"/>
        <v>0</v>
      </c>
      <c r="EI103" s="375">
        <f t="shared" si="507"/>
        <v>0</v>
      </c>
      <c r="EJ103" s="375">
        <f t="shared" si="508"/>
        <v>1</v>
      </c>
      <c r="EK103" s="375">
        <f t="shared" si="509"/>
        <v>0</v>
      </c>
      <c r="EL103" s="375">
        <f t="shared" si="510"/>
        <v>0</v>
      </c>
      <c r="EM103" s="375">
        <f t="shared" si="511"/>
        <v>1</v>
      </c>
      <c r="EN103" s="375">
        <f t="shared" si="512"/>
        <v>0</v>
      </c>
      <c r="EO103" s="375">
        <f t="shared" si="513"/>
        <v>0</v>
      </c>
      <c r="EP103" s="375">
        <f t="shared" si="514"/>
        <v>1</v>
      </c>
      <c r="EQ103" s="375">
        <f t="shared" si="515"/>
        <v>0</v>
      </c>
      <c r="ER103" s="375">
        <f t="shared" si="516"/>
        <v>0</v>
      </c>
      <c r="ES103" s="375">
        <f t="shared" si="517"/>
        <v>1</v>
      </c>
      <c r="ET103" s="375">
        <f t="shared" si="518"/>
        <v>0</v>
      </c>
      <c r="EU103" s="375">
        <f t="shared" si="519"/>
        <v>0</v>
      </c>
      <c r="EV103" s="375">
        <f t="shared" si="520"/>
        <v>1</v>
      </c>
      <c r="EW103" s="375">
        <f t="shared" si="521"/>
        <v>0</v>
      </c>
      <c r="EX103" s="375">
        <f t="shared" si="522"/>
        <v>0</v>
      </c>
      <c r="EY103" s="375">
        <f t="shared" si="523"/>
        <v>1</v>
      </c>
      <c r="EZ103" s="375">
        <f t="shared" si="524"/>
        <v>0</v>
      </c>
      <c r="FA103" s="375">
        <f t="shared" si="525"/>
        <v>0</v>
      </c>
      <c r="FB103" s="375">
        <f t="shared" si="526"/>
        <v>1</v>
      </c>
      <c r="FC103" s="375">
        <f t="shared" si="527"/>
        <v>0</v>
      </c>
      <c r="FD103" s="375">
        <f t="shared" si="528"/>
        <v>0</v>
      </c>
      <c r="FE103" s="376"/>
      <c r="FF103" s="372"/>
      <c r="FG103" s="372"/>
      <c r="FH103" s="372"/>
      <c r="FI103" s="372"/>
      <c r="FJ103" s="372"/>
      <c r="FK103" s="372"/>
      <c r="FL103" s="372"/>
      <c r="FM103" s="372"/>
      <c r="FN103" s="372"/>
      <c r="FO103" s="372"/>
      <c r="FP103" s="372"/>
      <c r="FQ103" s="372"/>
      <c r="FR103" s="372"/>
      <c r="FS103" s="372"/>
      <c r="FT103" s="372"/>
      <c r="FU103" s="372"/>
      <c r="FV103" s="372"/>
      <c r="FW103" s="372"/>
      <c r="FX103" s="372"/>
      <c r="FY103" s="372"/>
      <c r="FZ103" s="372"/>
      <c r="GA103" s="372"/>
      <c r="GB103" s="372"/>
      <c r="GC103" s="372"/>
      <c r="GD103" s="372"/>
      <c r="GE103" s="372"/>
      <c r="GF103" s="372"/>
      <c r="GG103" s="372"/>
      <c r="GH103" s="372"/>
      <c r="GI103" s="372"/>
      <c r="GJ103" s="372"/>
      <c r="GK103" s="372"/>
      <c r="GL103" s="372"/>
      <c r="GM103" s="372"/>
      <c r="GN103" s="372"/>
      <c r="GO103" s="372"/>
      <c r="GP103" s="372"/>
      <c r="GQ103" s="372"/>
      <c r="GR103" s="372"/>
      <c r="GS103" s="372"/>
      <c r="GT103" s="372"/>
      <c r="GU103" s="372"/>
      <c r="GV103" s="372"/>
      <c r="GW103" s="372"/>
      <c r="GX103" s="372"/>
      <c r="GY103" s="372"/>
      <c r="GZ103" s="372"/>
      <c r="HA103" s="372"/>
      <c r="HB103" s="372"/>
      <c r="HC103" s="372"/>
    </row>
    <row r="104" spans="1:211" s="373" customFormat="1" ht="15" hidden="1" customHeight="1" outlineLevel="1" x14ac:dyDescent="0.2">
      <c r="A104" s="366">
        <f>SWDATA!O89</f>
        <v>0</v>
      </c>
      <c r="B104" s="366">
        <f>SWDATA!M89</f>
        <v>0</v>
      </c>
      <c r="C104" s="351">
        <f>IF(AND(SWDATA!M89=1,SWDATA!Q89="promotions"),SWDATA!P89,0)</f>
        <v>0</v>
      </c>
      <c r="D104" s="367">
        <f>ROW(SWDATA!M89)</f>
        <v>89</v>
      </c>
      <c r="E104" s="368">
        <f t="shared" si="532"/>
        <v>0</v>
      </c>
      <c r="F104" s="369">
        <f t="shared" si="369"/>
        <v>1</v>
      </c>
      <c r="G104" s="366" t="str">
        <f t="shared" si="370"/>
        <v/>
      </c>
      <c r="H104" s="370"/>
      <c r="J104" s="238">
        <f t="shared" si="371"/>
        <v>0</v>
      </c>
      <c r="K104" s="239" t="str">
        <f t="shared" si="372"/>
        <v/>
      </c>
      <c r="L104" s="342"/>
      <c r="M104" s="345"/>
      <c r="N104" s="340" t="str">
        <f>IF(LEN(SWDATA!F89)=0,"",N103)</f>
        <v/>
      </c>
      <c r="O104" s="296" t="str">
        <f>IF(LEN(SWDATA!G89)=0,"",O103)</f>
        <v/>
      </c>
      <c r="P104" s="297" t="str">
        <f>IF(LEN(SWDATA!C89)=0,"",SWDATA!C89)</f>
        <v/>
      </c>
      <c r="Q104" s="312" t="str">
        <f t="shared" si="373"/>
        <v/>
      </c>
      <c r="R104" s="223" t="s">
        <v>261</v>
      </c>
      <c r="S104" s="224"/>
      <c r="T104" s="224"/>
      <c r="U104" s="264" t="s">
        <v>602</v>
      </c>
      <c r="V104" s="205" t="s">
        <v>221</v>
      </c>
      <c r="W104" s="266">
        <f>IF(OR(Is_Loading,LEN($A104)=0),"",SWDATA!P89)</f>
        <v>0</v>
      </c>
      <c r="X104" s="267">
        <f>IF(OR(Is_Loading,LEN($A104)=0),"",SWDATA!Q89)</f>
        <v>0</v>
      </c>
      <c r="Y104" s="267">
        <f>IF(OR(Is_Loading,LEN($A104)=0),"",SWDATA!R89)</f>
        <v>0</v>
      </c>
      <c r="Z104" s="266" t="str">
        <f t="shared" si="529"/>
        <v/>
      </c>
      <c r="AA104" s="266">
        <f>IF(OR(Is_Loading,LEN($A104)=0),"",SWDATA!T89)</f>
        <v>0</v>
      </c>
      <c r="AB104" s="267">
        <f>IF(OR(Is_Loading,LEN($A104)=0),"",SWDATA!U89)</f>
        <v>0</v>
      </c>
      <c r="AC104" s="267">
        <f>IF(OR(Is_Loading,LEN($A104)=0),"",SWDATA!V89)</f>
        <v>0</v>
      </c>
      <c r="AD104" s="266" t="str">
        <f t="shared" si="374"/>
        <v/>
      </c>
      <c r="AE104" s="266">
        <f>IF(OR(Is_Loading,LEN($A104)=0),"",SWDATA!X89)</f>
        <v>0</v>
      </c>
      <c r="AF104" s="267">
        <f>IF(OR(Is_Loading,LEN($A104)=0),"",SWDATA!Y89)</f>
        <v>0</v>
      </c>
      <c r="AG104" s="267">
        <f>IF(OR(Is_Loading,LEN($A104)=0),"",SWDATA!Z89)</f>
        <v>0</v>
      </c>
      <c r="AH104" s="266" t="str">
        <f t="shared" si="375"/>
        <v/>
      </c>
      <c r="AI104" s="266">
        <f>IF(OR(Is_Loading,LEN($A104)=0),"",SWDATA!AB89)</f>
        <v>0</v>
      </c>
      <c r="AJ104" s="267">
        <f>IF(OR(Is_Loading,LEN($A104)=0),"",SWDATA!AC89)</f>
        <v>0</v>
      </c>
      <c r="AK104" s="267">
        <f>IF(OR(Is_Loading,LEN($A104)=0),"",SWDATA!AD89)</f>
        <v>0</v>
      </c>
      <c r="AL104" s="266" t="str">
        <f t="shared" si="376"/>
        <v/>
      </c>
      <c r="AM104" s="266">
        <f>IF(OR(Is_Loading,LEN($A104)=0),"",SWDATA!AF89)</f>
        <v>0</v>
      </c>
      <c r="AN104" s="267">
        <f>IF(OR(Is_Loading,LEN($A104)=0),"",SWDATA!AG89)</f>
        <v>0</v>
      </c>
      <c r="AO104" s="323">
        <f>IF(OR(Is_Loading,LEN($A104)=0),"",SWDATA!AH89)</f>
        <v>0</v>
      </c>
      <c r="AP104" s="320" t="str">
        <f t="shared" si="377"/>
        <v/>
      </c>
      <c r="AQ104" s="266">
        <f>IF(OR(Is_Loading,LEN($A104)=0),"",SWDATA!AJ89)</f>
        <v>0</v>
      </c>
      <c r="AR104" s="267">
        <f>IF(OR(Is_Loading,LEN($A104)=0),"",SWDATA!AK89)</f>
        <v>0</v>
      </c>
      <c r="AS104" s="267">
        <f>IF(OR(Is_Loading,LEN($A104)=0),"",SWDATA!AL89)</f>
        <v>0</v>
      </c>
      <c r="AT104" s="266" t="str">
        <f t="shared" si="378"/>
        <v/>
      </c>
      <c r="AU104" s="266">
        <f>IF(OR(Is_Loading,LEN($A104)=0),"",SWDATA!AN89)</f>
        <v>0</v>
      </c>
      <c r="AV104" s="267">
        <f>IF(OR(Is_Loading,LEN($A104)=0),"",SWDATA!AO89)</f>
        <v>0</v>
      </c>
      <c r="AW104" s="267">
        <f>IF(OR(Is_Loading,LEN($A104)=0),"",SWDATA!AP89)</f>
        <v>0</v>
      </c>
      <c r="AX104" s="266" t="str">
        <f t="shared" si="379"/>
        <v/>
      </c>
      <c r="AY104" s="266">
        <f>IF(OR(Is_Loading,LEN($A104)=0),"",SWDATA!AR89)</f>
        <v>0</v>
      </c>
      <c r="AZ104" s="267">
        <f>IF(OR(Is_Loading,LEN($A104)=0),"",SWDATA!AS89)</f>
        <v>0</v>
      </c>
      <c r="BA104" s="267">
        <f>IF(OR(Is_Loading,LEN($A104)=0),"",SWDATA!AT89)</f>
        <v>0</v>
      </c>
      <c r="BB104" s="266" t="str">
        <f t="shared" si="380"/>
        <v/>
      </c>
      <c r="BC104" s="266">
        <f>IF(OR(Is_Loading,LEN($A104)=0),"",SWDATA!AV89)</f>
        <v>0</v>
      </c>
      <c r="BD104" s="267">
        <f>IF(OR(Is_Loading,LEN($A104)=0),"",SWDATA!AW89)</f>
        <v>0</v>
      </c>
      <c r="BE104" s="323">
        <f>IF(OR(Is_Loading,LEN($A104)=0),"",SWDATA!AX89)</f>
        <v>0</v>
      </c>
      <c r="BF104" s="320" t="str">
        <f t="shared" si="381"/>
        <v/>
      </c>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351"/>
      <c r="CO104" s="351"/>
      <c r="CP104" s="351"/>
      <c r="CQ104" s="351"/>
      <c r="CR104" s="351"/>
      <c r="CS104" s="351"/>
      <c r="CT104" s="351"/>
      <c r="CU104" s="351"/>
      <c r="CV104" s="351"/>
      <c r="CW104" s="351"/>
      <c r="CX104" s="351"/>
      <c r="CY104" s="351"/>
      <c r="CZ104" s="351"/>
      <c r="DA104" s="351"/>
      <c r="DB104" s="351"/>
      <c r="DC104" s="351"/>
      <c r="DD104" s="351"/>
      <c r="DE104" s="351"/>
      <c r="DF104" s="351"/>
      <c r="DG104" s="351"/>
      <c r="DH104" s="351"/>
      <c r="DI104" s="351"/>
      <c r="DJ104" s="351"/>
      <c r="DK104" s="351"/>
      <c r="DL104" s="351"/>
      <c r="DM104" s="351"/>
      <c r="DN104" s="351"/>
      <c r="DS104" s="372"/>
      <c r="DT104" s="374"/>
      <c r="DU104" s="375"/>
      <c r="DV104" s="375"/>
      <c r="DW104" s="375"/>
      <c r="DX104" s="375">
        <v>1</v>
      </c>
      <c r="DY104" s="375">
        <f t="shared" si="497"/>
        <v>0</v>
      </c>
      <c r="DZ104" s="375">
        <f t="shared" si="498"/>
        <v>0</v>
      </c>
      <c r="EA104" s="375">
        <f t="shared" si="499"/>
        <v>1</v>
      </c>
      <c r="EB104" s="375">
        <f t="shared" si="500"/>
        <v>0</v>
      </c>
      <c r="EC104" s="375">
        <f t="shared" si="501"/>
        <v>0</v>
      </c>
      <c r="ED104" s="375">
        <f t="shared" si="502"/>
        <v>1</v>
      </c>
      <c r="EE104" s="375">
        <f t="shared" si="503"/>
        <v>0</v>
      </c>
      <c r="EF104" s="375">
        <f t="shared" si="504"/>
        <v>0</v>
      </c>
      <c r="EG104" s="375">
        <f t="shared" si="505"/>
        <v>1</v>
      </c>
      <c r="EH104" s="375">
        <f t="shared" si="506"/>
        <v>0</v>
      </c>
      <c r="EI104" s="375">
        <f t="shared" si="507"/>
        <v>0</v>
      </c>
      <c r="EJ104" s="375">
        <f t="shared" si="508"/>
        <v>1</v>
      </c>
      <c r="EK104" s="375">
        <f t="shared" si="509"/>
        <v>0</v>
      </c>
      <c r="EL104" s="375">
        <f t="shared" si="510"/>
        <v>0</v>
      </c>
      <c r="EM104" s="375">
        <f t="shared" si="511"/>
        <v>1</v>
      </c>
      <c r="EN104" s="375">
        <f t="shared" si="512"/>
        <v>0</v>
      </c>
      <c r="EO104" s="375">
        <f t="shared" si="513"/>
        <v>0</v>
      </c>
      <c r="EP104" s="375">
        <f t="shared" si="514"/>
        <v>1</v>
      </c>
      <c r="EQ104" s="375">
        <f t="shared" si="515"/>
        <v>0</v>
      </c>
      <c r="ER104" s="375">
        <f t="shared" si="516"/>
        <v>0</v>
      </c>
      <c r="ES104" s="375">
        <f t="shared" si="517"/>
        <v>1</v>
      </c>
      <c r="ET104" s="375">
        <f t="shared" si="518"/>
        <v>0</v>
      </c>
      <c r="EU104" s="375">
        <f t="shared" si="519"/>
        <v>0</v>
      </c>
      <c r="EV104" s="375">
        <f t="shared" si="520"/>
        <v>1</v>
      </c>
      <c r="EW104" s="375">
        <f t="shared" si="521"/>
        <v>0</v>
      </c>
      <c r="EX104" s="375">
        <f t="shared" si="522"/>
        <v>0</v>
      </c>
      <c r="EY104" s="375">
        <f t="shared" si="523"/>
        <v>1</v>
      </c>
      <c r="EZ104" s="375">
        <f t="shared" si="524"/>
        <v>0</v>
      </c>
      <c r="FA104" s="375">
        <f t="shared" si="525"/>
        <v>0</v>
      </c>
      <c r="FB104" s="375">
        <f t="shared" si="526"/>
        <v>1</v>
      </c>
      <c r="FC104" s="375">
        <f t="shared" si="527"/>
        <v>0</v>
      </c>
      <c r="FD104" s="375">
        <f t="shared" si="528"/>
        <v>0</v>
      </c>
      <c r="FE104" s="376"/>
      <c r="FF104" s="372"/>
      <c r="FG104" s="372"/>
      <c r="FH104" s="372"/>
      <c r="FI104" s="372"/>
      <c r="FJ104" s="372"/>
      <c r="FK104" s="372"/>
      <c r="FL104" s="372"/>
      <c r="FM104" s="372"/>
      <c r="FN104" s="372"/>
      <c r="FO104" s="372"/>
      <c r="FP104" s="372"/>
      <c r="FQ104" s="372"/>
      <c r="FR104" s="372"/>
      <c r="FS104" s="372"/>
      <c r="FT104" s="372"/>
      <c r="FU104" s="372"/>
      <c r="FV104" s="372"/>
      <c r="FW104" s="372"/>
      <c r="FX104" s="372"/>
      <c r="FY104" s="372"/>
      <c r="FZ104" s="372"/>
      <c r="GA104" s="372"/>
      <c r="GB104" s="372"/>
      <c r="GC104" s="372"/>
      <c r="GD104" s="372"/>
      <c r="GE104" s="372"/>
      <c r="GF104" s="372"/>
      <c r="GG104" s="372"/>
      <c r="GH104" s="372"/>
      <c r="GI104" s="372"/>
      <c r="GJ104" s="372"/>
      <c r="GK104" s="372"/>
      <c r="GL104" s="372"/>
      <c r="GM104" s="372"/>
      <c r="GN104" s="372"/>
      <c r="GO104" s="372"/>
      <c r="GP104" s="372"/>
      <c r="GQ104" s="372"/>
      <c r="GR104" s="372"/>
      <c r="GS104" s="372"/>
      <c r="GT104" s="372"/>
      <c r="GU104" s="372"/>
      <c r="GV104" s="372"/>
      <c r="GW104" s="372"/>
      <c r="GX104" s="372"/>
      <c r="GY104" s="372"/>
      <c r="GZ104" s="372"/>
      <c r="HA104" s="372"/>
      <c r="HB104" s="372"/>
      <c r="HC104" s="372"/>
    </row>
    <row r="105" spans="1:211" s="373" customFormat="1" ht="15" hidden="1" customHeight="1" outlineLevel="1" x14ac:dyDescent="0.2">
      <c r="A105" s="366">
        <f>SWDATA!O90</f>
        <v>0</v>
      </c>
      <c r="B105" s="366">
        <f>SWDATA!M90</f>
        <v>0</v>
      </c>
      <c r="C105" s="351">
        <f>IF(AND(SWDATA!M90=1,SWDATA!Q90="promotions"),SWDATA!P90,0)</f>
        <v>0</v>
      </c>
      <c r="D105" s="367">
        <f>ROW(SWDATA!M90)</f>
        <v>90</v>
      </c>
      <c r="E105" s="368">
        <f t="shared" si="532"/>
        <v>0</v>
      </c>
      <c r="F105" s="369">
        <f t="shared" si="369"/>
        <v>1</v>
      </c>
      <c r="G105" s="366" t="str">
        <f t="shared" si="370"/>
        <v/>
      </c>
      <c r="H105" s="370"/>
      <c r="J105" s="238">
        <f t="shared" si="371"/>
        <v>0</v>
      </c>
      <c r="K105" s="239" t="str">
        <f t="shared" si="372"/>
        <v/>
      </c>
      <c r="L105" s="342"/>
      <c r="M105" s="345"/>
      <c r="N105" s="340" t="str">
        <f>IF(LEN(SWDATA!F90)=0,"",N104)</f>
        <v/>
      </c>
      <c r="O105" s="296" t="str">
        <f>IF(LEN(SWDATA!G90)=0,"",O104)</f>
        <v/>
      </c>
      <c r="P105" s="297" t="str">
        <f>IF(LEN(SWDATA!C90)=0,"",SWDATA!C90)</f>
        <v/>
      </c>
      <c r="Q105" s="312" t="str">
        <f t="shared" si="373"/>
        <v/>
      </c>
      <c r="R105" s="223" t="s">
        <v>261</v>
      </c>
      <c r="S105" s="224"/>
      <c r="T105" s="224"/>
      <c r="U105" s="264" t="s">
        <v>629</v>
      </c>
      <c r="V105" s="205" t="s">
        <v>221</v>
      </c>
      <c r="W105" s="266">
        <f>IF(OR(Is_Loading,LEN($A105)=0),"",SWDATA!P90)</f>
        <v>0</v>
      </c>
      <c r="X105" s="267">
        <f>IF(OR(Is_Loading,LEN($A105)=0),"",SWDATA!Q90)</f>
        <v>0</v>
      </c>
      <c r="Y105" s="267">
        <f>IF(OR(Is_Loading,LEN($A105)=0),"",SWDATA!R90)</f>
        <v>0</v>
      </c>
      <c r="Z105" s="266" t="str">
        <f t="shared" si="529"/>
        <v/>
      </c>
      <c r="AA105" s="266">
        <f>IF(OR(Is_Loading,LEN($A105)=0),"",SWDATA!T90)</f>
        <v>0</v>
      </c>
      <c r="AB105" s="267">
        <f>IF(OR(Is_Loading,LEN($A105)=0),"",SWDATA!U90)</f>
        <v>0</v>
      </c>
      <c r="AC105" s="267">
        <f>IF(OR(Is_Loading,LEN($A105)=0),"",SWDATA!V90)</f>
        <v>0</v>
      </c>
      <c r="AD105" s="266" t="str">
        <f t="shared" si="374"/>
        <v/>
      </c>
      <c r="AE105" s="266">
        <f>IF(OR(Is_Loading,LEN($A105)=0),"",SWDATA!X90)</f>
        <v>0</v>
      </c>
      <c r="AF105" s="267">
        <f>IF(OR(Is_Loading,LEN($A105)=0),"",SWDATA!Y90)</f>
        <v>0</v>
      </c>
      <c r="AG105" s="267">
        <f>IF(OR(Is_Loading,LEN($A105)=0),"",SWDATA!Z90)</f>
        <v>0</v>
      </c>
      <c r="AH105" s="266" t="str">
        <f t="shared" si="375"/>
        <v/>
      </c>
      <c r="AI105" s="266">
        <f>IF(OR(Is_Loading,LEN($A105)=0),"",SWDATA!AB90)</f>
        <v>0</v>
      </c>
      <c r="AJ105" s="267">
        <f>IF(OR(Is_Loading,LEN($A105)=0),"",SWDATA!AC90)</f>
        <v>0</v>
      </c>
      <c r="AK105" s="267">
        <f>IF(OR(Is_Loading,LEN($A105)=0),"",SWDATA!AD90)</f>
        <v>0</v>
      </c>
      <c r="AL105" s="266" t="str">
        <f t="shared" si="376"/>
        <v/>
      </c>
      <c r="AM105" s="266">
        <f>IF(OR(Is_Loading,LEN($A105)=0),"",SWDATA!AF90)</f>
        <v>0</v>
      </c>
      <c r="AN105" s="267">
        <f>IF(OR(Is_Loading,LEN($A105)=0),"",SWDATA!AG90)</f>
        <v>0</v>
      </c>
      <c r="AO105" s="323">
        <f>IF(OR(Is_Loading,LEN($A105)=0),"",SWDATA!AH90)</f>
        <v>0</v>
      </c>
      <c r="AP105" s="320" t="str">
        <f t="shared" si="377"/>
        <v/>
      </c>
      <c r="AQ105" s="266">
        <f>IF(OR(Is_Loading,LEN($A105)=0),"",SWDATA!AJ90)</f>
        <v>0</v>
      </c>
      <c r="AR105" s="267">
        <f>IF(OR(Is_Loading,LEN($A105)=0),"",SWDATA!AK90)</f>
        <v>0</v>
      </c>
      <c r="AS105" s="267">
        <f>IF(OR(Is_Loading,LEN($A105)=0),"",SWDATA!AL90)</f>
        <v>0</v>
      </c>
      <c r="AT105" s="266" t="str">
        <f t="shared" si="378"/>
        <v/>
      </c>
      <c r="AU105" s="266">
        <f>IF(OR(Is_Loading,LEN($A105)=0),"",SWDATA!AN90)</f>
        <v>0</v>
      </c>
      <c r="AV105" s="267">
        <f>IF(OR(Is_Loading,LEN($A105)=0),"",SWDATA!AO90)</f>
        <v>0</v>
      </c>
      <c r="AW105" s="267">
        <f>IF(OR(Is_Loading,LEN($A105)=0),"",SWDATA!AP90)</f>
        <v>0</v>
      </c>
      <c r="AX105" s="266" t="str">
        <f t="shared" si="379"/>
        <v/>
      </c>
      <c r="AY105" s="266">
        <f>IF(OR(Is_Loading,LEN($A105)=0),"",SWDATA!AR90)</f>
        <v>0</v>
      </c>
      <c r="AZ105" s="267">
        <f>IF(OR(Is_Loading,LEN($A105)=0),"",SWDATA!AS90)</f>
        <v>0</v>
      </c>
      <c r="BA105" s="267">
        <f>IF(OR(Is_Loading,LEN($A105)=0),"",SWDATA!AT90)</f>
        <v>0</v>
      </c>
      <c r="BB105" s="266" t="str">
        <f t="shared" si="380"/>
        <v/>
      </c>
      <c r="BC105" s="266">
        <f>IF(OR(Is_Loading,LEN($A105)=0),"",SWDATA!AV90)</f>
        <v>0</v>
      </c>
      <c r="BD105" s="267">
        <f>IF(OR(Is_Loading,LEN($A105)=0),"",SWDATA!AW90)</f>
        <v>0</v>
      </c>
      <c r="BE105" s="323">
        <f>IF(OR(Is_Loading,LEN($A105)=0),"",SWDATA!AX90)</f>
        <v>0</v>
      </c>
      <c r="BF105" s="320" t="str">
        <f t="shared" si="381"/>
        <v/>
      </c>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351"/>
      <c r="CO105" s="351"/>
      <c r="CP105" s="351"/>
      <c r="CQ105" s="351"/>
      <c r="CR105" s="351"/>
      <c r="CS105" s="351"/>
      <c r="CT105" s="351"/>
      <c r="CU105" s="351"/>
      <c r="CV105" s="351"/>
      <c r="CW105" s="351"/>
      <c r="CX105" s="351"/>
      <c r="CY105" s="351"/>
      <c r="CZ105" s="351"/>
      <c r="DA105" s="351"/>
      <c r="DB105" s="351"/>
      <c r="DC105" s="351"/>
      <c r="DD105" s="351"/>
      <c r="DE105" s="351"/>
      <c r="DF105" s="351"/>
      <c r="DG105" s="351"/>
      <c r="DH105" s="351"/>
      <c r="DI105" s="351"/>
      <c r="DJ105" s="351"/>
      <c r="DK105" s="351"/>
      <c r="DL105" s="351"/>
      <c r="DM105" s="351"/>
      <c r="DN105" s="351"/>
      <c r="DS105" s="372"/>
      <c r="DT105" s="374"/>
      <c r="DU105" s="375"/>
      <c r="DV105" s="375"/>
      <c r="DW105" s="375"/>
      <c r="DX105" s="375">
        <v>1</v>
      </c>
      <c r="DY105" s="375">
        <f t="shared" si="497"/>
        <v>0</v>
      </c>
      <c r="DZ105" s="375">
        <f t="shared" si="498"/>
        <v>0</v>
      </c>
      <c r="EA105" s="375">
        <f t="shared" si="499"/>
        <v>1</v>
      </c>
      <c r="EB105" s="375">
        <f t="shared" si="500"/>
        <v>0</v>
      </c>
      <c r="EC105" s="375">
        <f t="shared" si="501"/>
        <v>0</v>
      </c>
      <c r="ED105" s="375">
        <f t="shared" si="502"/>
        <v>1</v>
      </c>
      <c r="EE105" s="375">
        <f t="shared" si="503"/>
        <v>0</v>
      </c>
      <c r="EF105" s="375">
        <f t="shared" si="504"/>
        <v>0</v>
      </c>
      <c r="EG105" s="375">
        <f t="shared" si="505"/>
        <v>1</v>
      </c>
      <c r="EH105" s="375">
        <f t="shared" si="506"/>
        <v>0</v>
      </c>
      <c r="EI105" s="375">
        <f t="shared" si="507"/>
        <v>0</v>
      </c>
      <c r="EJ105" s="375">
        <f t="shared" si="508"/>
        <v>1</v>
      </c>
      <c r="EK105" s="375">
        <f t="shared" si="509"/>
        <v>0</v>
      </c>
      <c r="EL105" s="375">
        <f t="shared" si="510"/>
        <v>0</v>
      </c>
      <c r="EM105" s="375">
        <f t="shared" si="511"/>
        <v>1</v>
      </c>
      <c r="EN105" s="375">
        <f t="shared" si="512"/>
        <v>0</v>
      </c>
      <c r="EO105" s="375">
        <f t="shared" si="513"/>
        <v>0</v>
      </c>
      <c r="EP105" s="375">
        <f t="shared" si="514"/>
        <v>1</v>
      </c>
      <c r="EQ105" s="375">
        <f t="shared" si="515"/>
        <v>0</v>
      </c>
      <c r="ER105" s="375">
        <f t="shared" si="516"/>
        <v>0</v>
      </c>
      <c r="ES105" s="375">
        <f t="shared" si="517"/>
        <v>1</v>
      </c>
      <c r="ET105" s="375">
        <f t="shared" si="518"/>
        <v>0</v>
      </c>
      <c r="EU105" s="375">
        <f t="shared" si="519"/>
        <v>0</v>
      </c>
      <c r="EV105" s="375">
        <f t="shared" si="520"/>
        <v>1</v>
      </c>
      <c r="EW105" s="375">
        <f t="shared" si="521"/>
        <v>0</v>
      </c>
      <c r="EX105" s="375">
        <f t="shared" si="522"/>
        <v>0</v>
      </c>
      <c r="EY105" s="375">
        <f t="shared" si="523"/>
        <v>1</v>
      </c>
      <c r="EZ105" s="375">
        <f t="shared" si="524"/>
        <v>0</v>
      </c>
      <c r="FA105" s="375">
        <f t="shared" si="525"/>
        <v>0</v>
      </c>
      <c r="FB105" s="375">
        <f t="shared" si="526"/>
        <v>1</v>
      </c>
      <c r="FC105" s="375">
        <f t="shared" si="527"/>
        <v>0</v>
      </c>
      <c r="FD105" s="375">
        <f t="shared" si="528"/>
        <v>0</v>
      </c>
      <c r="FE105" s="376"/>
      <c r="FF105" s="372"/>
      <c r="FG105" s="372"/>
      <c r="FH105" s="372"/>
      <c r="FI105" s="372"/>
      <c r="FJ105" s="372"/>
      <c r="FK105" s="372"/>
      <c r="FL105" s="372"/>
      <c r="FM105" s="372"/>
      <c r="FN105" s="372"/>
      <c r="FO105" s="372"/>
      <c r="FP105" s="372"/>
      <c r="FQ105" s="372"/>
      <c r="FR105" s="372"/>
      <c r="FS105" s="372"/>
      <c r="FT105" s="372"/>
      <c r="FU105" s="372"/>
      <c r="FV105" s="372"/>
      <c r="FW105" s="372"/>
      <c r="FX105" s="372"/>
      <c r="FY105" s="372"/>
      <c r="FZ105" s="372"/>
      <c r="GA105" s="372"/>
      <c r="GB105" s="372"/>
      <c r="GC105" s="372"/>
      <c r="GD105" s="372"/>
      <c r="GE105" s="372"/>
      <c r="GF105" s="372"/>
      <c r="GG105" s="372"/>
      <c r="GH105" s="372"/>
      <c r="GI105" s="372"/>
      <c r="GJ105" s="372"/>
      <c r="GK105" s="372"/>
      <c r="GL105" s="372"/>
      <c r="GM105" s="372"/>
      <c r="GN105" s="372"/>
      <c r="GO105" s="372"/>
      <c r="GP105" s="372"/>
      <c r="GQ105" s="372"/>
      <c r="GR105" s="372"/>
      <c r="GS105" s="372"/>
      <c r="GT105" s="372"/>
      <c r="GU105" s="372"/>
      <c r="GV105" s="372"/>
      <c r="GW105" s="372"/>
      <c r="GX105" s="372"/>
      <c r="GY105" s="372"/>
      <c r="GZ105" s="372"/>
      <c r="HA105" s="372"/>
      <c r="HB105" s="372"/>
      <c r="HC105" s="372"/>
    </row>
    <row r="106" spans="1:211" s="373" customFormat="1" ht="15" hidden="1" customHeight="1" outlineLevel="1" x14ac:dyDescent="0.2">
      <c r="A106" s="366">
        <f>SWDATA!O91</f>
        <v>0</v>
      </c>
      <c r="B106" s="366">
        <f>SWDATA!M91</f>
        <v>0</v>
      </c>
      <c r="C106" s="351">
        <f>IF(AND(SWDATA!M91=1,SWDATA!Q91="promotions"),SWDATA!P91,0)</f>
        <v>0</v>
      </c>
      <c r="D106" s="367">
        <f>ROW(SWDATA!M91)</f>
        <v>91</v>
      </c>
      <c r="E106" s="368">
        <f t="shared" si="532"/>
        <v>0</v>
      </c>
      <c r="F106" s="369">
        <f t="shared" si="369"/>
        <v>1</v>
      </c>
      <c r="G106" s="366" t="str">
        <f t="shared" si="370"/>
        <v/>
      </c>
      <c r="H106" s="370"/>
      <c r="J106" s="238">
        <f t="shared" si="371"/>
        <v>0</v>
      </c>
      <c r="K106" s="239" t="str">
        <f t="shared" si="372"/>
        <v/>
      </c>
      <c r="L106" s="342"/>
      <c r="M106" s="345"/>
      <c r="N106" s="340" t="str">
        <f>IF(LEN(SWDATA!F91)=0,"",N105)</f>
        <v/>
      </c>
      <c r="O106" s="296" t="str">
        <f>IF(LEN(SWDATA!G91)=0,"",O105)</f>
        <v/>
      </c>
      <c r="P106" s="297" t="str">
        <f>IF(LEN(SWDATA!C91)=0,"",SWDATA!C91)</f>
        <v/>
      </c>
      <c r="Q106" s="312" t="str">
        <f t="shared" si="373"/>
        <v/>
      </c>
      <c r="R106" s="223" t="s">
        <v>261</v>
      </c>
      <c r="S106" s="224"/>
      <c r="T106" s="224"/>
      <c r="U106" s="264" t="s">
        <v>626</v>
      </c>
      <c r="V106" s="205" t="s">
        <v>221</v>
      </c>
      <c r="W106" s="266">
        <f>IF(OR(Is_Loading,LEN($A106)=0),"",SWDATA!P91)</f>
        <v>0</v>
      </c>
      <c r="X106" s="267">
        <f>IF(OR(Is_Loading,LEN($A106)=0),"",SWDATA!Q91)</f>
        <v>0</v>
      </c>
      <c r="Y106" s="267">
        <f>IF(OR(Is_Loading,LEN($A106)=0),"",SWDATA!R91)</f>
        <v>0</v>
      </c>
      <c r="Z106" s="266" t="str">
        <f t="shared" ref="Z106:Z110" si="533">IF($A106=0,"",CHOOSE($F106,SUM(W106:Y106),SUM(W106:Y106)/3,Y106))</f>
        <v/>
      </c>
      <c r="AA106" s="266">
        <f>IF(OR(Is_Loading,LEN($A106)=0),"",SWDATA!T91)</f>
        <v>0</v>
      </c>
      <c r="AB106" s="267">
        <f>IF(OR(Is_Loading,LEN($A106)=0),"",SWDATA!U91)</f>
        <v>0</v>
      </c>
      <c r="AC106" s="267">
        <f>IF(OR(Is_Loading,LEN($A106)=0),"",SWDATA!V91)</f>
        <v>0</v>
      </c>
      <c r="AD106" s="266" t="str">
        <f t="shared" si="374"/>
        <v/>
      </c>
      <c r="AE106" s="266">
        <f>IF(OR(Is_Loading,LEN($A106)=0),"",SWDATA!X91)</f>
        <v>0</v>
      </c>
      <c r="AF106" s="267">
        <f>IF(OR(Is_Loading,LEN($A106)=0),"",SWDATA!Y91)</f>
        <v>0</v>
      </c>
      <c r="AG106" s="267">
        <f>IF(OR(Is_Loading,LEN($A106)=0),"",SWDATA!Z91)</f>
        <v>0</v>
      </c>
      <c r="AH106" s="266" t="str">
        <f t="shared" si="375"/>
        <v/>
      </c>
      <c r="AI106" s="266">
        <f>IF(OR(Is_Loading,LEN($A106)=0),"",SWDATA!AB91)</f>
        <v>0</v>
      </c>
      <c r="AJ106" s="267">
        <f>IF(OR(Is_Loading,LEN($A106)=0),"",SWDATA!AC91)</f>
        <v>0</v>
      </c>
      <c r="AK106" s="267">
        <f>IF(OR(Is_Loading,LEN($A106)=0),"",SWDATA!AD91)</f>
        <v>0</v>
      </c>
      <c r="AL106" s="266" t="str">
        <f t="shared" si="376"/>
        <v/>
      </c>
      <c r="AM106" s="266">
        <f>IF(OR(Is_Loading,LEN($A106)=0),"",SWDATA!AF91)</f>
        <v>0</v>
      </c>
      <c r="AN106" s="267">
        <f>IF(OR(Is_Loading,LEN($A106)=0),"",SWDATA!AG91)</f>
        <v>0</v>
      </c>
      <c r="AO106" s="323">
        <f>IF(OR(Is_Loading,LEN($A106)=0),"",SWDATA!AH91)</f>
        <v>0</v>
      </c>
      <c r="AP106" s="320" t="str">
        <f t="shared" si="377"/>
        <v/>
      </c>
      <c r="AQ106" s="266">
        <f>IF(OR(Is_Loading,LEN($A106)=0),"",SWDATA!AJ91)</f>
        <v>0</v>
      </c>
      <c r="AR106" s="267">
        <f>IF(OR(Is_Loading,LEN($A106)=0),"",SWDATA!AK91)</f>
        <v>0</v>
      </c>
      <c r="AS106" s="267">
        <f>IF(OR(Is_Loading,LEN($A106)=0),"",SWDATA!AL91)</f>
        <v>0</v>
      </c>
      <c r="AT106" s="266" t="str">
        <f t="shared" si="378"/>
        <v/>
      </c>
      <c r="AU106" s="266">
        <f>IF(OR(Is_Loading,LEN($A106)=0),"",SWDATA!AN91)</f>
        <v>0</v>
      </c>
      <c r="AV106" s="267">
        <f>IF(OR(Is_Loading,LEN($A106)=0),"",SWDATA!AO91)</f>
        <v>0</v>
      </c>
      <c r="AW106" s="267">
        <f>IF(OR(Is_Loading,LEN($A106)=0),"",SWDATA!AP91)</f>
        <v>0</v>
      </c>
      <c r="AX106" s="266" t="str">
        <f t="shared" si="379"/>
        <v/>
      </c>
      <c r="AY106" s="266">
        <f>IF(OR(Is_Loading,LEN($A106)=0),"",SWDATA!AR91)</f>
        <v>0</v>
      </c>
      <c r="AZ106" s="267">
        <f>IF(OR(Is_Loading,LEN($A106)=0),"",SWDATA!AS91)</f>
        <v>0</v>
      </c>
      <c r="BA106" s="267">
        <f>IF(OR(Is_Loading,LEN($A106)=0),"",SWDATA!AT91)</f>
        <v>0</v>
      </c>
      <c r="BB106" s="266" t="str">
        <f t="shared" si="380"/>
        <v/>
      </c>
      <c r="BC106" s="266">
        <f>IF(OR(Is_Loading,LEN($A106)=0),"",SWDATA!AV91)</f>
        <v>0</v>
      </c>
      <c r="BD106" s="267">
        <f>IF(OR(Is_Loading,LEN($A106)=0),"",SWDATA!AW91)</f>
        <v>0</v>
      </c>
      <c r="BE106" s="323">
        <f>IF(OR(Is_Loading,LEN($A106)=0),"",SWDATA!AX91)</f>
        <v>0</v>
      </c>
      <c r="BF106" s="320" t="str">
        <f t="shared" si="381"/>
        <v/>
      </c>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351"/>
      <c r="CO106" s="351"/>
      <c r="CP106" s="351"/>
      <c r="CQ106" s="351"/>
      <c r="CR106" s="351"/>
      <c r="CS106" s="351"/>
      <c r="CT106" s="351"/>
      <c r="CU106" s="351"/>
      <c r="CV106" s="351"/>
      <c r="CW106" s="351"/>
      <c r="CX106" s="351"/>
      <c r="CY106" s="351"/>
      <c r="CZ106" s="351"/>
      <c r="DA106" s="351"/>
      <c r="DB106" s="351"/>
      <c r="DC106" s="351"/>
      <c r="DD106" s="351"/>
      <c r="DE106" s="351"/>
      <c r="DF106" s="351"/>
      <c r="DG106" s="351"/>
      <c r="DH106" s="351"/>
      <c r="DI106" s="351"/>
      <c r="DJ106" s="351"/>
      <c r="DK106" s="351"/>
      <c r="DL106" s="351"/>
      <c r="DM106" s="351"/>
      <c r="DN106" s="351"/>
      <c r="DS106" s="372"/>
      <c r="DT106" s="374"/>
      <c r="DU106" s="375"/>
      <c r="DV106" s="375"/>
      <c r="DW106" s="375"/>
      <c r="DX106" s="375">
        <v>1</v>
      </c>
      <c r="DY106" s="375">
        <f t="shared" si="497"/>
        <v>0</v>
      </c>
      <c r="DZ106" s="375">
        <f t="shared" si="498"/>
        <v>0</v>
      </c>
      <c r="EA106" s="375">
        <f t="shared" si="499"/>
        <v>1</v>
      </c>
      <c r="EB106" s="375">
        <f t="shared" si="500"/>
        <v>0</v>
      </c>
      <c r="EC106" s="375">
        <f t="shared" si="501"/>
        <v>0</v>
      </c>
      <c r="ED106" s="375">
        <f t="shared" si="502"/>
        <v>1</v>
      </c>
      <c r="EE106" s="375">
        <f t="shared" si="503"/>
        <v>0</v>
      </c>
      <c r="EF106" s="375">
        <f t="shared" si="504"/>
        <v>0</v>
      </c>
      <c r="EG106" s="375">
        <f t="shared" si="505"/>
        <v>1</v>
      </c>
      <c r="EH106" s="375">
        <f t="shared" si="506"/>
        <v>0</v>
      </c>
      <c r="EI106" s="375">
        <f t="shared" si="507"/>
        <v>0</v>
      </c>
      <c r="EJ106" s="375">
        <f t="shared" si="508"/>
        <v>1</v>
      </c>
      <c r="EK106" s="375">
        <f t="shared" si="509"/>
        <v>0</v>
      </c>
      <c r="EL106" s="375">
        <f t="shared" si="510"/>
        <v>0</v>
      </c>
      <c r="EM106" s="375">
        <f t="shared" si="511"/>
        <v>1</v>
      </c>
      <c r="EN106" s="375">
        <f t="shared" si="512"/>
        <v>0</v>
      </c>
      <c r="EO106" s="375">
        <f t="shared" si="513"/>
        <v>0</v>
      </c>
      <c r="EP106" s="375">
        <f t="shared" si="514"/>
        <v>1</v>
      </c>
      <c r="EQ106" s="375">
        <f t="shared" si="515"/>
        <v>0</v>
      </c>
      <c r="ER106" s="375">
        <f t="shared" si="516"/>
        <v>0</v>
      </c>
      <c r="ES106" s="375">
        <f t="shared" si="517"/>
        <v>1</v>
      </c>
      <c r="ET106" s="375">
        <f t="shared" si="518"/>
        <v>0</v>
      </c>
      <c r="EU106" s="375">
        <f t="shared" si="519"/>
        <v>0</v>
      </c>
      <c r="EV106" s="375">
        <f t="shared" si="520"/>
        <v>1</v>
      </c>
      <c r="EW106" s="375">
        <f t="shared" si="521"/>
        <v>0</v>
      </c>
      <c r="EX106" s="375">
        <f t="shared" si="522"/>
        <v>0</v>
      </c>
      <c r="EY106" s="375">
        <f t="shared" si="523"/>
        <v>1</v>
      </c>
      <c r="EZ106" s="375">
        <f t="shared" si="524"/>
        <v>0</v>
      </c>
      <c r="FA106" s="375">
        <f t="shared" si="525"/>
        <v>0</v>
      </c>
      <c r="FB106" s="375">
        <f t="shared" si="526"/>
        <v>1</v>
      </c>
      <c r="FC106" s="375">
        <f t="shared" si="527"/>
        <v>0</v>
      </c>
      <c r="FD106" s="375">
        <f t="shared" si="528"/>
        <v>0</v>
      </c>
      <c r="FE106" s="376"/>
      <c r="FF106" s="372"/>
      <c r="FG106" s="372"/>
      <c r="FH106" s="372"/>
      <c r="FI106" s="372"/>
      <c r="FJ106" s="372"/>
      <c r="FK106" s="372"/>
      <c r="FL106" s="372"/>
      <c r="FM106" s="372"/>
      <c r="FN106" s="372"/>
      <c r="FO106" s="372"/>
      <c r="FP106" s="372"/>
      <c r="FQ106" s="372"/>
      <c r="FR106" s="372"/>
      <c r="FS106" s="372"/>
      <c r="FT106" s="372"/>
      <c r="FU106" s="372"/>
      <c r="FV106" s="372"/>
      <c r="FW106" s="372"/>
      <c r="FX106" s="372"/>
      <c r="FY106" s="372"/>
      <c r="FZ106" s="372"/>
      <c r="GA106" s="372"/>
      <c r="GB106" s="372"/>
      <c r="GC106" s="372"/>
      <c r="GD106" s="372"/>
      <c r="GE106" s="372"/>
      <c r="GF106" s="372"/>
      <c r="GG106" s="372"/>
      <c r="GH106" s="372"/>
      <c r="GI106" s="372"/>
      <c r="GJ106" s="372"/>
      <c r="GK106" s="372"/>
      <c r="GL106" s="372"/>
      <c r="GM106" s="372"/>
      <c r="GN106" s="372"/>
      <c r="GO106" s="372"/>
      <c r="GP106" s="372"/>
      <c r="GQ106" s="372"/>
      <c r="GR106" s="372"/>
      <c r="GS106" s="372"/>
      <c r="GT106" s="372"/>
      <c r="GU106" s="372"/>
      <c r="GV106" s="372"/>
      <c r="GW106" s="372"/>
      <c r="GX106" s="372"/>
      <c r="GY106" s="372"/>
      <c r="GZ106" s="372"/>
      <c r="HA106" s="372"/>
      <c r="HB106" s="372"/>
      <c r="HC106" s="372"/>
    </row>
    <row r="107" spans="1:211" s="373" customFormat="1" ht="15" hidden="1" customHeight="1" outlineLevel="1" x14ac:dyDescent="0.2">
      <c r="A107" s="366">
        <f>SWDATA!O92</f>
        <v>0</v>
      </c>
      <c r="B107" s="366">
        <f>SWDATA!M92</f>
        <v>0</v>
      </c>
      <c r="C107" s="351">
        <f>IF(AND(SWDATA!M92=1,SWDATA!Q92="promotions"),SWDATA!P92,0)</f>
        <v>0</v>
      </c>
      <c r="D107" s="367">
        <f>ROW(SWDATA!M92)</f>
        <v>92</v>
      </c>
      <c r="E107" s="368">
        <f t="shared" si="532"/>
        <v>0</v>
      </c>
      <c r="F107" s="369">
        <f t="shared" si="369"/>
        <v>1</v>
      </c>
      <c r="G107" s="366" t="str">
        <f t="shared" si="370"/>
        <v/>
      </c>
      <c r="H107" s="370"/>
      <c r="J107" s="238">
        <f t="shared" si="371"/>
        <v>0</v>
      </c>
      <c r="K107" s="239" t="str">
        <f t="shared" si="372"/>
        <v/>
      </c>
      <c r="L107" s="342"/>
      <c r="M107" s="345"/>
      <c r="N107" s="340" t="str">
        <f>IF(LEN(SWDATA!F92)=0,"",N106)</f>
        <v/>
      </c>
      <c r="O107" s="296" t="str">
        <f>IF(LEN(SWDATA!G92)=0,"",O106)</f>
        <v/>
      </c>
      <c r="P107" s="297" t="str">
        <f>IF(LEN(SWDATA!C92)=0,"",SWDATA!C92)</f>
        <v/>
      </c>
      <c r="Q107" s="312" t="str">
        <f t="shared" si="373"/>
        <v/>
      </c>
      <c r="R107" s="223" t="s">
        <v>261</v>
      </c>
      <c r="S107" s="319" t="s">
        <v>485</v>
      </c>
      <c r="T107" s="224"/>
      <c r="U107" s="264" t="s">
        <v>608</v>
      </c>
      <c r="V107" s="205" t="s">
        <v>221</v>
      </c>
      <c r="W107" s="266">
        <f>IF(OR(Is_Loading,LEN($A107)=0),"",SWDATA!P92)</f>
        <v>0</v>
      </c>
      <c r="X107" s="267">
        <f>IF(OR(Is_Loading,LEN($A107)=0),"",SWDATA!Q92)</f>
        <v>0</v>
      </c>
      <c r="Y107" s="267">
        <f>IF(OR(Is_Loading,LEN($A107)=0),"",SWDATA!R92)</f>
        <v>0</v>
      </c>
      <c r="Z107" s="266" t="str">
        <f t="shared" si="533"/>
        <v/>
      </c>
      <c r="AA107" s="266">
        <f>IF(OR(Is_Loading,LEN($A107)=0),"",SWDATA!T92)</f>
        <v>0</v>
      </c>
      <c r="AB107" s="267">
        <f>IF(OR(Is_Loading,LEN($A107)=0),"",SWDATA!U92)</f>
        <v>0</v>
      </c>
      <c r="AC107" s="267">
        <f>IF(OR(Is_Loading,LEN($A107)=0),"",SWDATA!V92)</f>
        <v>0</v>
      </c>
      <c r="AD107" s="266" t="str">
        <f t="shared" si="374"/>
        <v/>
      </c>
      <c r="AE107" s="266">
        <f>IF(OR(Is_Loading,LEN($A107)=0),"",SWDATA!X92)</f>
        <v>0</v>
      </c>
      <c r="AF107" s="267">
        <f>IF(OR(Is_Loading,LEN($A107)=0),"",SWDATA!Y92)</f>
        <v>0</v>
      </c>
      <c r="AG107" s="267">
        <f>IF(OR(Is_Loading,LEN($A107)=0),"",SWDATA!Z92)</f>
        <v>0</v>
      </c>
      <c r="AH107" s="266" t="str">
        <f t="shared" si="375"/>
        <v/>
      </c>
      <c r="AI107" s="266">
        <f>IF(OR(Is_Loading,LEN($A107)=0),"",SWDATA!AB92)</f>
        <v>0</v>
      </c>
      <c r="AJ107" s="267">
        <f>IF(OR(Is_Loading,LEN($A107)=0),"",SWDATA!AC92)</f>
        <v>0</v>
      </c>
      <c r="AK107" s="267">
        <f>IF(OR(Is_Loading,LEN($A107)=0),"",SWDATA!AD92)</f>
        <v>0</v>
      </c>
      <c r="AL107" s="266" t="str">
        <f t="shared" si="376"/>
        <v/>
      </c>
      <c r="AM107" s="266">
        <f>IF(OR(Is_Loading,LEN($A107)=0),"",SWDATA!AF92)</f>
        <v>0</v>
      </c>
      <c r="AN107" s="267">
        <f>IF(OR(Is_Loading,LEN($A107)=0),"",SWDATA!AG92)</f>
        <v>0</v>
      </c>
      <c r="AO107" s="323">
        <f>IF(OR(Is_Loading,LEN($A107)=0),"",SWDATA!AH92)</f>
        <v>0</v>
      </c>
      <c r="AP107" s="320" t="str">
        <f t="shared" si="377"/>
        <v/>
      </c>
      <c r="AQ107" s="266">
        <f>IF(OR(Is_Loading,LEN($A107)=0),"",SWDATA!AJ92)</f>
        <v>0</v>
      </c>
      <c r="AR107" s="267">
        <f>IF(OR(Is_Loading,LEN($A107)=0),"",SWDATA!AK92)</f>
        <v>0</v>
      </c>
      <c r="AS107" s="267">
        <f>IF(OR(Is_Loading,LEN($A107)=0),"",SWDATA!AL92)</f>
        <v>0</v>
      </c>
      <c r="AT107" s="266" t="str">
        <f t="shared" si="378"/>
        <v/>
      </c>
      <c r="AU107" s="266">
        <f>IF(OR(Is_Loading,LEN($A107)=0),"",SWDATA!AN92)</f>
        <v>0</v>
      </c>
      <c r="AV107" s="267">
        <f>IF(OR(Is_Loading,LEN($A107)=0),"",SWDATA!AO92)</f>
        <v>0</v>
      </c>
      <c r="AW107" s="267">
        <f>IF(OR(Is_Loading,LEN($A107)=0),"",SWDATA!AP92)</f>
        <v>0</v>
      </c>
      <c r="AX107" s="266" t="str">
        <f t="shared" si="379"/>
        <v/>
      </c>
      <c r="AY107" s="266">
        <f>IF(OR(Is_Loading,LEN($A107)=0),"",SWDATA!AR92)</f>
        <v>0</v>
      </c>
      <c r="AZ107" s="267">
        <f>IF(OR(Is_Loading,LEN($A107)=0),"",SWDATA!AS92)</f>
        <v>0</v>
      </c>
      <c r="BA107" s="267">
        <f>IF(OR(Is_Loading,LEN($A107)=0),"",SWDATA!AT92)</f>
        <v>0</v>
      </c>
      <c r="BB107" s="266" t="str">
        <f t="shared" si="380"/>
        <v/>
      </c>
      <c r="BC107" s="266">
        <f>IF(OR(Is_Loading,LEN($A107)=0),"",SWDATA!AV92)</f>
        <v>0</v>
      </c>
      <c r="BD107" s="267">
        <f>IF(OR(Is_Loading,LEN($A107)=0),"",SWDATA!AW92)</f>
        <v>0</v>
      </c>
      <c r="BE107" s="323">
        <f>IF(OR(Is_Loading,LEN($A107)=0),"",SWDATA!AX92)</f>
        <v>0</v>
      </c>
      <c r="BF107" s="320" t="str">
        <f t="shared" si="381"/>
        <v/>
      </c>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351"/>
      <c r="CO107" s="351"/>
      <c r="CP107" s="351"/>
      <c r="CQ107" s="351"/>
      <c r="CR107" s="351"/>
      <c r="CS107" s="351"/>
      <c r="CT107" s="351"/>
      <c r="CU107" s="351"/>
      <c r="CV107" s="351"/>
      <c r="CW107" s="351"/>
      <c r="CX107" s="351"/>
      <c r="CY107" s="351"/>
      <c r="CZ107" s="351"/>
      <c r="DA107" s="351"/>
      <c r="DB107" s="351"/>
      <c r="DC107" s="351"/>
      <c r="DD107" s="351"/>
      <c r="DE107" s="351"/>
      <c r="DF107" s="351"/>
      <c r="DG107" s="351"/>
      <c r="DH107" s="351"/>
      <c r="DI107" s="351"/>
      <c r="DJ107" s="351"/>
      <c r="DK107" s="351"/>
      <c r="DL107" s="351"/>
      <c r="DM107" s="351"/>
      <c r="DN107" s="351"/>
      <c r="DS107" s="372"/>
      <c r="DT107" s="374"/>
      <c r="DU107" s="375"/>
      <c r="DV107" s="375"/>
      <c r="DW107" s="375"/>
      <c r="DX107" s="375">
        <v>1</v>
      </c>
      <c r="DY107" s="375">
        <f t="shared" si="497"/>
        <v>0</v>
      </c>
      <c r="DZ107" s="375">
        <f t="shared" si="498"/>
        <v>0</v>
      </c>
      <c r="EA107" s="375">
        <f t="shared" si="499"/>
        <v>1</v>
      </c>
      <c r="EB107" s="375">
        <f t="shared" si="500"/>
        <v>0</v>
      </c>
      <c r="EC107" s="375">
        <f t="shared" si="501"/>
        <v>0</v>
      </c>
      <c r="ED107" s="375">
        <f t="shared" si="502"/>
        <v>1</v>
      </c>
      <c r="EE107" s="375">
        <f t="shared" si="503"/>
        <v>0</v>
      </c>
      <c r="EF107" s="375">
        <f t="shared" si="504"/>
        <v>0</v>
      </c>
      <c r="EG107" s="375">
        <f t="shared" si="505"/>
        <v>1</v>
      </c>
      <c r="EH107" s="375">
        <f t="shared" si="506"/>
        <v>0</v>
      </c>
      <c r="EI107" s="375">
        <f t="shared" si="507"/>
        <v>0</v>
      </c>
      <c r="EJ107" s="375">
        <f t="shared" si="508"/>
        <v>1</v>
      </c>
      <c r="EK107" s="375">
        <f t="shared" si="509"/>
        <v>0</v>
      </c>
      <c r="EL107" s="375">
        <f t="shared" si="510"/>
        <v>0</v>
      </c>
      <c r="EM107" s="375">
        <f t="shared" si="511"/>
        <v>1</v>
      </c>
      <c r="EN107" s="375">
        <f t="shared" si="512"/>
        <v>0</v>
      </c>
      <c r="EO107" s="375">
        <f t="shared" si="513"/>
        <v>0</v>
      </c>
      <c r="EP107" s="375">
        <f t="shared" si="514"/>
        <v>1</v>
      </c>
      <c r="EQ107" s="375">
        <f t="shared" si="515"/>
        <v>0</v>
      </c>
      <c r="ER107" s="375">
        <f t="shared" si="516"/>
        <v>0</v>
      </c>
      <c r="ES107" s="375">
        <f t="shared" si="517"/>
        <v>1</v>
      </c>
      <c r="ET107" s="375">
        <f t="shared" si="518"/>
        <v>0</v>
      </c>
      <c r="EU107" s="375">
        <f t="shared" si="519"/>
        <v>0</v>
      </c>
      <c r="EV107" s="375">
        <f t="shared" si="520"/>
        <v>1</v>
      </c>
      <c r="EW107" s="375">
        <f t="shared" si="521"/>
        <v>0</v>
      </c>
      <c r="EX107" s="375">
        <f t="shared" si="522"/>
        <v>0</v>
      </c>
      <c r="EY107" s="375">
        <f t="shared" si="523"/>
        <v>1</v>
      </c>
      <c r="EZ107" s="375">
        <f t="shared" si="524"/>
        <v>0</v>
      </c>
      <c r="FA107" s="375">
        <f t="shared" si="525"/>
        <v>0</v>
      </c>
      <c r="FB107" s="375">
        <f t="shared" si="526"/>
        <v>1</v>
      </c>
      <c r="FC107" s="375">
        <f t="shared" si="527"/>
        <v>0</v>
      </c>
      <c r="FD107" s="375">
        <f t="shared" si="528"/>
        <v>0</v>
      </c>
      <c r="FE107" s="376"/>
      <c r="FF107" s="372"/>
      <c r="FG107" s="372"/>
      <c r="FH107" s="372"/>
      <c r="FI107" s="372"/>
      <c r="FJ107" s="372"/>
      <c r="FK107" s="372"/>
      <c r="FL107" s="372"/>
      <c r="FM107" s="372"/>
      <c r="FN107" s="372"/>
      <c r="FO107" s="372"/>
      <c r="FP107" s="372"/>
      <c r="FQ107" s="372"/>
      <c r="FR107" s="372"/>
      <c r="FS107" s="372"/>
      <c r="FT107" s="372"/>
      <c r="FU107" s="372"/>
      <c r="FV107" s="372"/>
      <c r="FW107" s="372"/>
      <c r="FX107" s="372"/>
      <c r="FY107" s="372"/>
      <c r="FZ107" s="372"/>
      <c r="GA107" s="372"/>
      <c r="GB107" s="372"/>
      <c r="GC107" s="372"/>
      <c r="GD107" s="372"/>
      <c r="GE107" s="372"/>
      <c r="GF107" s="372"/>
      <c r="GG107" s="372"/>
      <c r="GH107" s="372"/>
      <c r="GI107" s="372"/>
      <c r="GJ107" s="372"/>
      <c r="GK107" s="372"/>
      <c r="GL107" s="372"/>
      <c r="GM107" s="372"/>
      <c r="GN107" s="372"/>
      <c r="GO107" s="372"/>
      <c r="GP107" s="372"/>
      <c r="GQ107" s="372"/>
      <c r="GR107" s="372"/>
      <c r="GS107" s="372"/>
      <c r="GT107" s="372"/>
      <c r="GU107" s="372"/>
      <c r="GV107" s="372"/>
      <c r="GW107" s="372"/>
      <c r="GX107" s="372"/>
      <c r="GY107" s="372"/>
      <c r="GZ107" s="372"/>
      <c r="HA107" s="372"/>
      <c r="HB107" s="372"/>
      <c r="HC107" s="372"/>
    </row>
    <row r="108" spans="1:211" s="373" customFormat="1" ht="15" hidden="1" customHeight="1" outlineLevel="1" x14ac:dyDescent="0.2">
      <c r="A108" s="366">
        <f>SWDATA!O93</f>
        <v>0</v>
      </c>
      <c r="B108" s="366">
        <f>SWDATA!M93</f>
        <v>0</v>
      </c>
      <c r="C108" s="351">
        <f>IF(AND(SWDATA!M93=1,SWDATA!Q93="promotions"),SWDATA!P93,0)</f>
        <v>0</v>
      </c>
      <c r="D108" s="367">
        <f>ROW(SWDATA!M93)</f>
        <v>93</v>
      </c>
      <c r="E108" s="368">
        <f t="shared" si="532"/>
        <v>0</v>
      </c>
      <c r="F108" s="369">
        <f t="shared" si="369"/>
        <v>1</v>
      </c>
      <c r="G108" s="366" t="str">
        <f t="shared" si="370"/>
        <v/>
      </c>
      <c r="H108" s="370"/>
      <c r="J108" s="238">
        <f t="shared" si="371"/>
        <v>0</v>
      </c>
      <c r="K108" s="239" t="str">
        <f t="shared" si="372"/>
        <v/>
      </c>
      <c r="L108" s="342"/>
      <c r="M108" s="345"/>
      <c r="N108" s="340" t="str">
        <f>IF(LEN(SWDATA!F93)=0,"",N107)</f>
        <v/>
      </c>
      <c r="O108" s="296" t="str">
        <f>IF(LEN(SWDATA!G93)=0,"",O107)</f>
        <v/>
      </c>
      <c r="P108" s="297" t="str">
        <f>IF(LEN(SWDATA!C93)=0,"",SWDATA!C93)</f>
        <v/>
      </c>
      <c r="Q108" s="312" t="str">
        <f t="shared" si="373"/>
        <v/>
      </c>
      <c r="R108" s="223" t="s">
        <v>261</v>
      </c>
      <c r="S108" s="224"/>
      <c r="T108" s="224"/>
      <c r="U108" s="264" t="s">
        <v>613</v>
      </c>
      <c r="V108" s="205" t="s">
        <v>221</v>
      </c>
      <c r="W108" s="266">
        <f>IF(OR(Is_Loading,LEN($A108)=0),"",SWDATA!P93)</f>
        <v>0</v>
      </c>
      <c r="X108" s="267">
        <f>IF(OR(Is_Loading,LEN($A108)=0),"",SWDATA!Q93)</f>
        <v>0</v>
      </c>
      <c r="Y108" s="267">
        <f>IF(OR(Is_Loading,LEN($A108)=0),"",SWDATA!R93)</f>
        <v>0</v>
      </c>
      <c r="Z108" s="266" t="str">
        <f t="shared" si="533"/>
        <v/>
      </c>
      <c r="AA108" s="266">
        <f>IF(OR(Is_Loading,LEN($A108)=0),"",SWDATA!T93)</f>
        <v>0</v>
      </c>
      <c r="AB108" s="267">
        <f>IF(OR(Is_Loading,LEN($A108)=0),"",SWDATA!U93)</f>
        <v>0</v>
      </c>
      <c r="AC108" s="267">
        <f>IF(OR(Is_Loading,LEN($A108)=0),"",SWDATA!V93)</f>
        <v>0</v>
      </c>
      <c r="AD108" s="266" t="str">
        <f t="shared" si="374"/>
        <v/>
      </c>
      <c r="AE108" s="266">
        <f>IF(OR(Is_Loading,LEN($A108)=0),"",SWDATA!X93)</f>
        <v>0</v>
      </c>
      <c r="AF108" s="267">
        <f>IF(OR(Is_Loading,LEN($A108)=0),"",SWDATA!Y93)</f>
        <v>0</v>
      </c>
      <c r="AG108" s="267">
        <f>IF(OR(Is_Loading,LEN($A108)=0),"",SWDATA!Z93)</f>
        <v>0</v>
      </c>
      <c r="AH108" s="266" t="str">
        <f t="shared" si="375"/>
        <v/>
      </c>
      <c r="AI108" s="266">
        <f>IF(OR(Is_Loading,LEN($A108)=0),"",SWDATA!AB93)</f>
        <v>0</v>
      </c>
      <c r="AJ108" s="267">
        <f>IF(OR(Is_Loading,LEN($A108)=0),"",SWDATA!AC93)</f>
        <v>0</v>
      </c>
      <c r="AK108" s="267">
        <f>IF(OR(Is_Loading,LEN($A108)=0),"",SWDATA!AD93)</f>
        <v>0</v>
      </c>
      <c r="AL108" s="266" t="str">
        <f t="shared" si="376"/>
        <v/>
      </c>
      <c r="AM108" s="266">
        <f>IF(OR(Is_Loading,LEN($A108)=0),"",SWDATA!AF93)</f>
        <v>0</v>
      </c>
      <c r="AN108" s="267">
        <f>IF(OR(Is_Loading,LEN($A108)=0),"",SWDATA!AG93)</f>
        <v>0</v>
      </c>
      <c r="AO108" s="323">
        <f>IF(OR(Is_Loading,LEN($A108)=0),"",SWDATA!AH93)</f>
        <v>0</v>
      </c>
      <c r="AP108" s="320" t="str">
        <f t="shared" si="377"/>
        <v/>
      </c>
      <c r="AQ108" s="266">
        <f>IF(OR(Is_Loading,LEN($A108)=0),"",SWDATA!AJ93)</f>
        <v>0</v>
      </c>
      <c r="AR108" s="267">
        <f>IF(OR(Is_Loading,LEN($A108)=0),"",SWDATA!AK93)</f>
        <v>0</v>
      </c>
      <c r="AS108" s="267">
        <f>IF(OR(Is_Loading,LEN($A108)=0),"",SWDATA!AL93)</f>
        <v>0</v>
      </c>
      <c r="AT108" s="266" t="str">
        <f t="shared" si="378"/>
        <v/>
      </c>
      <c r="AU108" s="266">
        <f>IF(OR(Is_Loading,LEN($A108)=0),"",SWDATA!AN93)</f>
        <v>0</v>
      </c>
      <c r="AV108" s="267">
        <f>IF(OR(Is_Loading,LEN($A108)=0),"",SWDATA!AO93)</f>
        <v>0</v>
      </c>
      <c r="AW108" s="267">
        <f>IF(OR(Is_Loading,LEN($A108)=0),"",SWDATA!AP93)</f>
        <v>0</v>
      </c>
      <c r="AX108" s="266" t="str">
        <f t="shared" si="379"/>
        <v/>
      </c>
      <c r="AY108" s="266">
        <f>IF(OR(Is_Loading,LEN($A108)=0),"",SWDATA!AR93)</f>
        <v>0</v>
      </c>
      <c r="AZ108" s="267">
        <f>IF(OR(Is_Loading,LEN($A108)=0),"",SWDATA!AS93)</f>
        <v>0</v>
      </c>
      <c r="BA108" s="267">
        <f>IF(OR(Is_Loading,LEN($A108)=0),"",SWDATA!AT93)</f>
        <v>0</v>
      </c>
      <c r="BB108" s="266" t="str">
        <f t="shared" si="380"/>
        <v/>
      </c>
      <c r="BC108" s="266">
        <f>IF(OR(Is_Loading,LEN($A108)=0),"",SWDATA!AV93)</f>
        <v>0</v>
      </c>
      <c r="BD108" s="267">
        <f>IF(OR(Is_Loading,LEN($A108)=0),"",SWDATA!AW93)</f>
        <v>0</v>
      </c>
      <c r="BE108" s="323">
        <f>IF(OR(Is_Loading,LEN($A108)=0),"",SWDATA!AX93)</f>
        <v>0</v>
      </c>
      <c r="BF108" s="320" t="str">
        <f t="shared" si="381"/>
        <v/>
      </c>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351"/>
      <c r="CO108" s="351"/>
      <c r="CP108" s="351"/>
      <c r="CQ108" s="351"/>
      <c r="CR108" s="351"/>
      <c r="CS108" s="351"/>
      <c r="CT108" s="351"/>
      <c r="CU108" s="351"/>
      <c r="CV108" s="351"/>
      <c r="CW108" s="351"/>
      <c r="CX108" s="351"/>
      <c r="CY108" s="351"/>
      <c r="CZ108" s="351"/>
      <c r="DA108" s="351"/>
      <c r="DB108" s="351"/>
      <c r="DC108" s="351"/>
      <c r="DD108" s="351"/>
      <c r="DE108" s="351"/>
      <c r="DF108" s="351"/>
      <c r="DG108" s="351"/>
      <c r="DH108" s="351"/>
      <c r="DI108" s="351"/>
      <c r="DJ108" s="351"/>
      <c r="DK108" s="351"/>
      <c r="DL108" s="351"/>
      <c r="DM108" s="351"/>
      <c r="DN108" s="351"/>
      <c r="DS108" s="372"/>
      <c r="DT108" s="374"/>
      <c r="DU108" s="375"/>
      <c r="DV108" s="375"/>
      <c r="DW108" s="375"/>
      <c r="DX108" s="375">
        <v>1</v>
      </c>
      <c r="DY108" s="375">
        <f t="shared" si="497"/>
        <v>0</v>
      </c>
      <c r="DZ108" s="375">
        <f t="shared" si="498"/>
        <v>0</v>
      </c>
      <c r="EA108" s="375">
        <f t="shared" si="499"/>
        <v>1</v>
      </c>
      <c r="EB108" s="375">
        <f t="shared" si="500"/>
        <v>0</v>
      </c>
      <c r="EC108" s="375">
        <f t="shared" si="501"/>
        <v>0</v>
      </c>
      <c r="ED108" s="375">
        <f t="shared" si="502"/>
        <v>1</v>
      </c>
      <c r="EE108" s="375">
        <f t="shared" si="503"/>
        <v>0</v>
      </c>
      <c r="EF108" s="375">
        <f t="shared" si="504"/>
        <v>0</v>
      </c>
      <c r="EG108" s="375">
        <f t="shared" si="505"/>
        <v>1</v>
      </c>
      <c r="EH108" s="375">
        <f t="shared" si="506"/>
        <v>0</v>
      </c>
      <c r="EI108" s="375">
        <f t="shared" si="507"/>
        <v>0</v>
      </c>
      <c r="EJ108" s="375">
        <f t="shared" si="508"/>
        <v>1</v>
      </c>
      <c r="EK108" s="375">
        <f t="shared" si="509"/>
        <v>0</v>
      </c>
      <c r="EL108" s="375">
        <f t="shared" si="510"/>
        <v>0</v>
      </c>
      <c r="EM108" s="375">
        <f t="shared" si="511"/>
        <v>1</v>
      </c>
      <c r="EN108" s="375">
        <f t="shared" si="512"/>
        <v>0</v>
      </c>
      <c r="EO108" s="375">
        <f t="shared" si="513"/>
        <v>0</v>
      </c>
      <c r="EP108" s="375">
        <f t="shared" si="514"/>
        <v>1</v>
      </c>
      <c r="EQ108" s="375">
        <f t="shared" si="515"/>
        <v>0</v>
      </c>
      <c r="ER108" s="375">
        <f t="shared" si="516"/>
        <v>0</v>
      </c>
      <c r="ES108" s="375">
        <f t="shared" si="517"/>
        <v>1</v>
      </c>
      <c r="ET108" s="375">
        <f t="shared" si="518"/>
        <v>0</v>
      </c>
      <c r="EU108" s="375">
        <f t="shared" si="519"/>
        <v>0</v>
      </c>
      <c r="EV108" s="375">
        <f t="shared" si="520"/>
        <v>1</v>
      </c>
      <c r="EW108" s="375">
        <f t="shared" si="521"/>
        <v>0</v>
      </c>
      <c r="EX108" s="375">
        <f t="shared" si="522"/>
        <v>0</v>
      </c>
      <c r="EY108" s="375">
        <f t="shared" si="523"/>
        <v>1</v>
      </c>
      <c r="EZ108" s="375">
        <f t="shared" si="524"/>
        <v>0</v>
      </c>
      <c r="FA108" s="375">
        <f t="shared" si="525"/>
        <v>0</v>
      </c>
      <c r="FB108" s="375">
        <f t="shared" si="526"/>
        <v>1</v>
      </c>
      <c r="FC108" s="375">
        <f t="shared" si="527"/>
        <v>0</v>
      </c>
      <c r="FD108" s="375">
        <f t="shared" si="528"/>
        <v>0</v>
      </c>
      <c r="FE108" s="376"/>
      <c r="FF108" s="372"/>
      <c r="FG108" s="372"/>
      <c r="FH108" s="372"/>
      <c r="FI108" s="372"/>
      <c r="FJ108" s="372"/>
      <c r="FK108" s="372"/>
      <c r="FL108" s="372"/>
      <c r="FM108" s="372"/>
      <c r="FN108" s="372"/>
      <c r="FO108" s="372"/>
      <c r="FP108" s="372"/>
      <c r="FQ108" s="372"/>
      <c r="FR108" s="372"/>
      <c r="FS108" s="372"/>
      <c r="FT108" s="372"/>
      <c r="FU108" s="372"/>
      <c r="FV108" s="372"/>
      <c r="FW108" s="372"/>
      <c r="FX108" s="372"/>
      <c r="FY108" s="372"/>
      <c r="FZ108" s="372"/>
      <c r="GA108" s="372"/>
      <c r="GB108" s="372"/>
      <c r="GC108" s="372"/>
      <c r="GD108" s="372"/>
      <c r="GE108" s="372"/>
      <c r="GF108" s="372"/>
      <c r="GG108" s="372"/>
      <c r="GH108" s="372"/>
      <c r="GI108" s="372"/>
      <c r="GJ108" s="372"/>
      <c r="GK108" s="372"/>
      <c r="GL108" s="372"/>
      <c r="GM108" s="372"/>
      <c r="GN108" s="372"/>
      <c r="GO108" s="372"/>
      <c r="GP108" s="372"/>
      <c r="GQ108" s="372"/>
      <c r="GR108" s="372"/>
      <c r="GS108" s="372"/>
      <c r="GT108" s="372"/>
      <c r="GU108" s="372"/>
      <c r="GV108" s="372"/>
      <c r="GW108" s="372"/>
      <c r="GX108" s="372"/>
      <c r="GY108" s="372"/>
      <c r="GZ108" s="372"/>
      <c r="HA108" s="372"/>
      <c r="HB108" s="372"/>
      <c r="HC108" s="372"/>
    </row>
    <row r="109" spans="1:211" s="373" customFormat="1" ht="15" hidden="1" customHeight="1" outlineLevel="1" x14ac:dyDescent="0.2">
      <c r="A109" s="366">
        <f>SWDATA!O94</f>
        <v>0</v>
      </c>
      <c r="B109" s="366">
        <f>SWDATA!M94</f>
        <v>0</v>
      </c>
      <c r="C109" s="351">
        <f>IF(AND(SWDATA!M94=1,SWDATA!Q94="promotions"),SWDATA!P94,0)</f>
        <v>0</v>
      </c>
      <c r="D109" s="367">
        <f>ROW(SWDATA!M94)</f>
        <v>94</v>
      </c>
      <c r="E109" s="368">
        <f t="shared" si="532"/>
        <v>0</v>
      </c>
      <c r="F109" s="369">
        <f t="shared" si="369"/>
        <v>1</v>
      </c>
      <c r="G109" s="366" t="str">
        <f t="shared" si="370"/>
        <v/>
      </c>
      <c r="H109" s="370"/>
      <c r="J109" s="238">
        <f t="shared" si="371"/>
        <v>0</v>
      </c>
      <c r="K109" s="239" t="str">
        <f t="shared" si="372"/>
        <v/>
      </c>
      <c r="L109" s="342"/>
      <c r="M109" s="345"/>
      <c r="N109" s="340" t="str">
        <f>IF(LEN(SWDATA!F94)=0,"",N108)</f>
        <v/>
      </c>
      <c r="O109" s="296" t="str">
        <f>IF(LEN(SWDATA!G94)=0,"",O108)</f>
        <v/>
      </c>
      <c r="P109" s="297" t="str">
        <f>IF(LEN(SWDATA!C94)=0,"",SWDATA!C94)</f>
        <v/>
      </c>
      <c r="Q109" s="312" t="str">
        <f t="shared" si="373"/>
        <v/>
      </c>
      <c r="R109" s="223" t="s">
        <v>261</v>
      </c>
      <c r="S109" s="224" t="s">
        <v>485</v>
      </c>
      <c r="T109" s="224"/>
      <c r="U109" s="264" t="s">
        <v>609</v>
      </c>
      <c r="V109" s="205" t="s">
        <v>221</v>
      </c>
      <c r="W109" s="266">
        <f>IF(OR(Is_Loading,LEN($A109)=0),"",SWDATA!P94)</f>
        <v>0</v>
      </c>
      <c r="X109" s="267">
        <f>IF(OR(Is_Loading,LEN($A109)=0),"",SWDATA!Q94)</f>
        <v>0</v>
      </c>
      <c r="Y109" s="267">
        <f>IF(OR(Is_Loading,LEN($A109)=0),"",SWDATA!R94)</f>
        <v>0</v>
      </c>
      <c r="Z109" s="266" t="str">
        <f t="shared" si="533"/>
        <v/>
      </c>
      <c r="AA109" s="266">
        <f>IF(OR(Is_Loading,LEN($A109)=0),"",SWDATA!T94)</f>
        <v>0</v>
      </c>
      <c r="AB109" s="267">
        <f>IF(OR(Is_Loading,LEN($A109)=0),"",SWDATA!U94)</f>
        <v>0</v>
      </c>
      <c r="AC109" s="267">
        <f>IF(OR(Is_Loading,LEN($A109)=0),"",SWDATA!V94)</f>
        <v>0</v>
      </c>
      <c r="AD109" s="266" t="str">
        <f t="shared" si="374"/>
        <v/>
      </c>
      <c r="AE109" s="266">
        <f>IF(OR(Is_Loading,LEN($A109)=0),"",SWDATA!X94)</f>
        <v>0</v>
      </c>
      <c r="AF109" s="267">
        <f>IF(OR(Is_Loading,LEN($A109)=0),"",SWDATA!Y94)</f>
        <v>0</v>
      </c>
      <c r="AG109" s="267">
        <f>IF(OR(Is_Loading,LEN($A109)=0),"",SWDATA!Z94)</f>
        <v>0</v>
      </c>
      <c r="AH109" s="266" t="str">
        <f t="shared" si="375"/>
        <v/>
      </c>
      <c r="AI109" s="266">
        <f>IF(OR(Is_Loading,LEN($A109)=0),"",SWDATA!AB94)</f>
        <v>0</v>
      </c>
      <c r="AJ109" s="267">
        <f>IF(OR(Is_Loading,LEN($A109)=0),"",SWDATA!AC94)</f>
        <v>0</v>
      </c>
      <c r="AK109" s="267">
        <f>IF(OR(Is_Loading,LEN($A109)=0),"",SWDATA!AD94)</f>
        <v>0</v>
      </c>
      <c r="AL109" s="266" t="str">
        <f t="shared" si="376"/>
        <v/>
      </c>
      <c r="AM109" s="266">
        <f>IF(OR(Is_Loading,LEN($A109)=0),"",SWDATA!AF94)</f>
        <v>0</v>
      </c>
      <c r="AN109" s="267">
        <f>IF(OR(Is_Loading,LEN($A109)=0),"",SWDATA!AG94)</f>
        <v>0</v>
      </c>
      <c r="AO109" s="323">
        <f>IF(OR(Is_Loading,LEN($A109)=0),"",SWDATA!AH94)</f>
        <v>0</v>
      </c>
      <c r="AP109" s="320" t="str">
        <f t="shared" si="377"/>
        <v/>
      </c>
      <c r="AQ109" s="266">
        <f>IF(OR(Is_Loading,LEN($A109)=0),"",SWDATA!AJ94)</f>
        <v>0</v>
      </c>
      <c r="AR109" s="267">
        <f>IF(OR(Is_Loading,LEN($A109)=0),"",SWDATA!AK94)</f>
        <v>0</v>
      </c>
      <c r="AS109" s="267">
        <f>IF(OR(Is_Loading,LEN($A109)=0),"",SWDATA!AL94)</f>
        <v>0</v>
      </c>
      <c r="AT109" s="266" t="str">
        <f t="shared" si="378"/>
        <v/>
      </c>
      <c r="AU109" s="266">
        <f>IF(OR(Is_Loading,LEN($A109)=0),"",SWDATA!AN94)</f>
        <v>0</v>
      </c>
      <c r="AV109" s="267">
        <f>IF(OR(Is_Loading,LEN($A109)=0),"",SWDATA!AO94)</f>
        <v>0</v>
      </c>
      <c r="AW109" s="267">
        <f>IF(OR(Is_Loading,LEN($A109)=0),"",SWDATA!AP94)</f>
        <v>0</v>
      </c>
      <c r="AX109" s="266" t="str">
        <f t="shared" si="379"/>
        <v/>
      </c>
      <c r="AY109" s="266">
        <f>IF(OR(Is_Loading,LEN($A109)=0),"",SWDATA!AR94)</f>
        <v>0</v>
      </c>
      <c r="AZ109" s="267">
        <f>IF(OR(Is_Loading,LEN($A109)=0),"",SWDATA!AS94)</f>
        <v>0</v>
      </c>
      <c r="BA109" s="267">
        <f>IF(OR(Is_Loading,LEN($A109)=0),"",SWDATA!AT94)</f>
        <v>0</v>
      </c>
      <c r="BB109" s="266" t="str">
        <f t="shared" si="380"/>
        <v/>
      </c>
      <c r="BC109" s="266">
        <f>IF(OR(Is_Loading,LEN($A109)=0),"",SWDATA!AV94)</f>
        <v>0</v>
      </c>
      <c r="BD109" s="267">
        <f>IF(OR(Is_Loading,LEN($A109)=0),"",SWDATA!AW94)</f>
        <v>0</v>
      </c>
      <c r="BE109" s="323">
        <f>IF(OR(Is_Loading,LEN($A109)=0),"",SWDATA!AX94)</f>
        <v>0</v>
      </c>
      <c r="BF109" s="320" t="str">
        <f t="shared" si="381"/>
        <v/>
      </c>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351"/>
      <c r="CO109" s="351"/>
      <c r="CP109" s="351"/>
      <c r="CQ109" s="351"/>
      <c r="CR109" s="351"/>
      <c r="CS109" s="351"/>
      <c r="CT109" s="351"/>
      <c r="CU109" s="351"/>
      <c r="CV109" s="351"/>
      <c r="CW109" s="351"/>
      <c r="CX109" s="351"/>
      <c r="CY109" s="351"/>
      <c r="CZ109" s="351"/>
      <c r="DA109" s="351"/>
      <c r="DB109" s="351"/>
      <c r="DC109" s="351"/>
      <c r="DD109" s="351"/>
      <c r="DE109" s="351"/>
      <c r="DF109" s="351"/>
      <c r="DG109" s="351"/>
      <c r="DH109" s="351"/>
      <c r="DI109" s="351"/>
      <c r="DJ109" s="351"/>
      <c r="DK109" s="351"/>
      <c r="DL109" s="351"/>
      <c r="DM109" s="351"/>
      <c r="DN109" s="351"/>
      <c r="DS109" s="372"/>
      <c r="DT109" s="374"/>
      <c r="DU109" s="375"/>
      <c r="DV109" s="375"/>
      <c r="DW109" s="375"/>
      <c r="DX109" s="375">
        <v>1</v>
      </c>
      <c r="DY109" s="375">
        <f t="shared" si="497"/>
        <v>0</v>
      </c>
      <c r="DZ109" s="375">
        <f t="shared" si="498"/>
        <v>0</v>
      </c>
      <c r="EA109" s="375">
        <f t="shared" si="499"/>
        <v>1</v>
      </c>
      <c r="EB109" s="375">
        <f t="shared" si="500"/>
        <v>0</v>
      </c>
      <c r="EC109" s="375">
        <f t="shared" si="501"/>
        <v>0</v>
      </c>
      <c r="ED109" s="375">
        <f t="shared" si="502"/>
        <v>1</v>
      </c>
      <c r="EE109" s="375">
        <f t="shared" si="503"/>
        <v>0</v>
      </c>
      <c r="EF109" s="375">
        <f t="shared" si="504"/>
        <v>0</v>
      </c>
      <c r="EG109" s="375">
        <f t="shared" si="505"/>
        <v>1</v>
      </c>
      <c r="EH109" s="375">
        <f t="shared" si="506"/>
        <v>0</v>
      </c>
      <c r="EI109" s="375">
        <f t="shared" si="507"/>
        <v>0</v>
      </c>
      <c r="EJ109" s="375">
        <f t="shared" si="508"/>
        <v>1</v>
      </c>
      <c r="EK109" s="375">
        <f t="shared" si="509"/>
        <v>0</v>
      </c>
      <c r="EL109" s="375">
        <f t="shared" si="510"/>
        <v>0</v>
      </c>
      <c r="EM109" s="375">
        <f t="shared" si="511"/>
        <v>1</v>
      </c>
      <c r="EN109" s="375">
        <f t="shared" si="512"/>
        <v>0</v>
      </c>
      <c r="EO109" s="375">
        <f t="shared" si="513"/>
        <v>0</v>
      </c>
      <c r="EP109" s="375">
        <f t="shared" si="514"/>
        <v>1</v>
      </c>
      <c r="EQ109" s="375">
        <f t="shared" si="515"/>
        <v>0</v>
      </c>
      <c r="ER109" s="375">
        <f t="shared" si="516"/>
        <v>0</v>
      </c>
      <c r="ES109" s="375">
        <f t="shared" si="517"/>
        <v>1</v>
      </c>
      <c r="ET109" s="375">
        <f t="shared" si="518"/>
        <v>0</v>
      </c>
      <c r="EU109" s="375">
        <f t="shared" si="519"/>
        <v>0</v>
      </c>
      <c r="EV109" s="375">
        <f t="shared" si="520"/>
        <v>1</v>
      </c>
      <c r="EW109" s="375">
        <f t="shared" si="521"/>
        <v>0</v>
      </c>
      <c r="EX109" s="375">
        <f t="shared" si="522"/>
        <v>0</v>
      </c>
      <c r="EY109" s="375">
        <f t="shared" si="523"/>
        <v>1</v>
      </c>
      <c r="EZ109" s="375">
        <f t="shared" si="524"/>
        <v>0</v>
      </c>
      <c r="FA109" s="375">
        <f t="shared" si="525"/>
        <v>0</v>
      </c>
      <c r="FB109" s="375">
        <f t="shared" si="526"/>
        <v>1</v>
      </c>
      <c r="FC109" s="375">
        <f t="shared" si="527"/>
        <v>0</v>
      </c>
      <c r="FD109" s="375">
        <f t="shared" si="528"/>
        <v>0</v>
      </c>
      <c r="FE109" s="376"/>
      <c r="FF109" s="372"/>
      <c r="FG109" s="372"/>
      <c r="FH109" s="372"/>
      <c r="FI109" s="372"/>
      <c r="FJ109" s="372"/>
      <c r="FK109" s="372"/>
      <c r="FL109" s="372"/>
      <c r="FM109" s="372"/>
      <c r="FN109" s="372"/>
      <c r="FO109" s="372"/>
      <c r="FP109" s="372"/>
      <c r="FQ109" s="372"/>
      <c r="FR109" s="372"/>
      <c r="FS109" s="372"/>
      <c r="FT109" s="372"/>
      <c r="FU109" s="372"/>
      <c r="FV109" s="372"/>
      <c r="FW109" s="372"/>
      <c r="FX109" s="372"/>
      <c r="FY109" s="372"/>
      <c r="FZ109" s="372"/>
      <c r="GA109" s="372"/>
      <c r="GB109" s="372"/>
      <c r="GC109" s="372"/>
      <c r="GD109" s="372"/>
      <c r="GE109" s="372"/>
      <c r="GF109" s="372"/>
      <c r="GG109" s="372"/>
      <c r="GH109" s="372"/>
      <c r="GI109" s="372"/>
      <c r="GJ109" s="372"/>
      <c r="GK109" s="372"/>
      <c r="GL109" s="372"/>
      <c r="GM109" s="372"/>
      <c r="GN109" s="372"/>
      <c r="GO109" s="372"/>
      <c r="GP109" s="372"/>
      <c r="GQ109" s="372"/>
      <c r="GR109" s="372"/>
      <c r="GS109" s="372"/>
      <c r="GT109" s="372"/>
      <c r="GU109" s="372"/>
      <c r="GV109" s="372"/>
      <c r="GW109" s="372"/>
      <c r="GX109" s="372"/>
      <c r="GY109" s="372"/>
      <c r="GZ109" s="372"/>
      <c r="HA109" s="372"/>
      <c r="HB109" s="372"/>
      <c r="HC109" s="372"/>
    </row>
    <row r="110" spans="1:211" s="373" customFormat="1" ht="15" hidden="1" customHeight="1" outlineLevel="1" x14ac:dyDescent="0.2">
      <c r="A110" s="366">
        <f>SWDATA!O95</f>
        <v>0</v>
      </c>
      <c r="B110" s="366">
        <f>SWDATA!M95</f>
        <v>0</v>
      </c>
      <c r="C110" s="351">
        <f>IF(AND(SWDATA!M95=1,SWDATA!Q95="promotions"),SWDATA!P95,0)</f>
        <v>0</v>
      </c>
      <c r="D110" s="371">
        <f>ROW(SWDATA!M95)</f>
        <v>95</v>
      </c>
      <c r="E110" s="368">
        <f ca="1">IF(AND(B110=1,UPPER(HLOOKUP(D110,'Metrics &amp; Attributes View'!$13:$31,19,0))&lt;&gt;"SBOM"),1,0)</f>
        <v>0</v>
      </c>
      <c r="F110" s="369">
        <f t="shared" si="369"/>
        <v>1</v>
      </c>
      <c r="G110" s="366" t="str">
        <f t="shared" si="370"/>
        <v/>
      </c>
      <c r="H110" s="370"/>
      <c r="J110" s="238">
        <f t="shared" si="371"/>
        <v>0</v>
      </c>
      <c r="K110" s="239" t="str">
        <f t="shared" si="372"/>
        <v/>
      </c>
      <c r="L110" s="342"/>
      <c r="M110" s="345"/>
      <c r="N110" s="340" t="str">
        <f>IF(LEN(SWDATA!F95)=0,"",N109)</f>
        <v/>
      </c>
      <c r="O110" s="296" t="str">
        <f>IF(LEN(SWDATA!G95)=0,"",O109)</f>
        <v/>
      </c>
      <c r="P110" s="297" t="str">
        <f>IF(LEN(SWDATA!C95)=0,"",SWDATA!C95)</f>
        <v/>
      </c>
      <c r="Q110" s="312" t="str">
        <f t="shared" si="373"/>
        <v/>
      </c>
      <c r="R110" s="223" t="s">
        <v>262</v>
      </c>
      <c r="S110" s="224"/>
      <c r="T110" s="224"/>
      <c r="U110" s="264" t="s">
        <v>627</v>
      </c>
      <c r="V110" s="205" t="s">
        <v>221</v>
      </c>
      <c r="W110" s="266">
        <f>IF(OR(Is_Loading,LEN($A110)=0),"",SWDATA!P95)</f>
        <v>0</v>
      </c>
      <c r="X110" s="267">
        <f>IF(OR(Is_Loading,LEN($A110)=0),"",SWDATA!Q95)</f>
        <v>0</v>
      </c>
      <c r="Y110" s="267">
        <f>IF(OR(Is_Loading,LEN($A110)=0),"",SWDATA!R95)</f>
        <v>0</v>
      </c>
      <c r="Z110" s="266" t="str">
        <f t="shared" si="533"/>
        <v/>
      </c>
      <c r="AA110" s="266">
        <f>IF(OR(Is_Loading,LEN($A110)=0),"",SWDATA!T95)</f>
        <v>0</v>
      </c>
      <c r="AB110" s="267">
        <f>IF(OR(Is_Loading,LEN($A110)=0),"",SWDATA!U95)</f>
        <v>0</v>
      </c>
      <c r="AC110" s="267">
        <f>IF(OR(Is_Loading,LEN($A110)=0),"",SWDATA!V95)</f>
        <v>0</v>
      </c>
      <c r="AD110" s="266" t="str">
        <f t="shared" si="374"/>
        <v/>
      </c>
      <c r="AE110" s="266">
        <f>IF(OR(Is_Loading,LEN($A110)=0),"",SWDATA!X95)</f>
        <v>0</v>
      </c>
      <c r="AF110" s="267">
        <f>IF(OR(Is_Loading,LEN($A110)=0),"",SWDATA!Y95)</f>
        <v>0</v>
      </c>
      <c r="AG110" s="267">
        <f>IF(OR(Is_Loading,LEN($A110)=0),"",SWDATA!Z95)</f>
        <v>0</v>
      </c>
      <c r="AH110" s="266" t="str">
        <f t="shared" si="375"/>
        <v/>
      </c>
      <c r="AI110" s="266">
        <f>IF(OR(Is_Loading,LEN($A110)=0),"",SWDATA!AB95)</f>
        <v>0</v>
      </c>
      <c r="AJ110" s="267">
        <f>IF(OR(Is_Loading,LEN($A110)=0),"",SWDATA!AC95)</f>
        <v>0</v>
      </c>
      <c r="AK110" s="267">
        <f>IF(OR(Is_Loading,LEN($A110)=0),"",SWDATA!AD95)</f>
        <v>0</v>
      </c>
      <c r="AL110" s="266" t="str">
        <f t="shared" si="376"/>
        <v/>
      </c>
      <c r="AM110" s="266">
        <f>IF(OR(Is_Loading,LEN($A110)=0),"",SWDATA!AF95)</f>
        <v>0</v>
      </c>
      <c r="AN110" s="267">
        <f>IF(OR(Is_Loading,LEN($A110)=0),"",SWDATA!AG95)</f>
        <v>0</v>
      </c>
      <c r="AO110" s="323">
        <f>IF(OR(Is_Loading,LEN($A110)=0),"",SWDATA!AH95)</f>
        <v>0</v>
      </c>
      <c r="AP110" s="320" t="str">
        <f t="shared" si="377"/>
        <v/>
      </c>
      <c r="AQ110" s="266">
        <f>IF(OR(Is_Loading,LEN($A110)=0),"",SWDATA!AJ95)</f>
        <v>0</v>
      </c>
      <c r="AR110" s="267">
        <f>IF(OR(Is_Loading,LEN($A110)=0),"",SWDATA!AK95)</f>
        <v>0</v>
      </c>
      <c r="AS110" s="267">
        <f>IF(OR(Is_Loading,LEN($A110)=0),"",SWDATA!AL95)</f>
        <v>0</v>
      </c>
      <c r="AT110" s="266" t="str">
        <f t="shared" si="378"/>
        <v/>
      </c>
      <c r="AU110" s="266">
        <f>IF(OR(Is_Loading,LEN($A110)=0),"",SWDATA!AN95)</f>
        <v>0</v>
      </c>
      <c r="AV110" s="267">
        <f>IF(OR(Is_Loading,LEN($A110)=0),"",SWDATA!AO95)</f>
        <v>0</v>
      </c>
      <c r="AW110" s="267">
        <f>IF(OR(Is_Loading,LEN($A110)=0),"",SWDATA!AP95)</f>
        <v>0</v>
      </c>
      <c r="AX110" s="266" t="str">
        <f t="shared" si="379"/>
        <v/>
      </c>
      <c r="AY110" s="266">
        <f>IF(OR(Is_Loading,LEN($A110)=0),"",SWDATA!AR95)</f>
        <v>0</v>
      </c>
      <c r="AZ110" s="267">
        <f>IF(OR(Is_Loading,LEN($A110)=0),"",SWDATA!AS95)</f>
        <v>0</v>
      </c>
      <c r="BA110" s="267">
        <f>IF(OR(Is_Loading,LEN($A110)=0),"",SWDATA!AT95)</f>
        <v>0</v>
      </c>
      <c r="BB110" s="266" t="str">
        <f t="shared" si="380"/>
        <v/>
      </c>
      <c r="BC110" s="266">
        <f>IF(OR(Is_Loading,LEN($A110)=0),"",SWDATA!AV95)</f>
        <v>0</v>
      </c>
      <c r="BD110" s="267">
        <f>IF(OR(Is_Loading,LEN($A110)=0),"",SWDATA!AW95)</f>
        <v>0</v>
      </c>
      <c r="BE110" s="323">
        <f>IF(OR(Is_Loading,LEN($A110)=0),"",SWDATA!AX95)</f>
        <v>0</v>
      </c>
      <c r="BF110" s="332" t="str">
        <f t="shared" si="381"/>
        <v/>
      </c>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351"/>
      <c r="CO110" s="351"/>
      <c r="CP110" s="351"/>
      <c r="CQ110" s="351"/>
      <c r="CR110" s="351"/>
      <c r="CS110" s="351"/>
      <c r="CT110" s="351"/>
      <c r="CU110" s="351"/>
      <c r="CV110" s="351"/>
      <c r="CW110" s="351"/>
      <c r="CX110" s="351"/>
      <c r="CY110" s="351"/>
      <c r="CZ110" s="351"/>
      <c r="DA110" s="351"/>
      <c r="DB110" s="351"/>
      <c r="DC110" s="351"/>
      <c r="DD110" s="351"/>
      <c r="DE110" s="351"/>
      <c r="DF110" s="351"/>
      <c r="DG110" s="351"/>
      <c r="DH110" s="351"/>
      <c r="DI110" s="351"/>
      <c r="DJ110" s="351"/>
      <c r="DK110" s="351"/>
      <c r="DL110" s="351"/>
      <c r="DM110" s="351"/>
      <c r="DN110" s="351"/>
      <c r="DS110" s="372"/>
      <c r="DT110" s="374"/>
      <c r="DU110" s="375"/>
      <c r="DV110" s="375"/>
      <c r="DW110" s="375"/>
      <c r="DX110" s="375">
        <v>1</v>
      </c>
      <c r="DY110" s="375">
        <f t="shared" si="497"/>
        <v>0</v>
      </c>
      <c r="DZ110" s="375">
        <f t="shared" si="498"/>
        <v>0</v>
      </c>
      <c r="EA110" s="375">
        <f t="shared" si="499"/>
        <v>1</v>
      </c>
      <c r="EB110" s="375">
        <f t="shared" si="500"/>
        <v>0</v>
      </c>
      <c r="EC110" s="375">
        <f t="shared" si="501"/>
        <v>0</v>
      </c>
      <c r="ED110" s="375">
        <f t="shared" si="502"/>
        <v>1</v>
      </c>
      <c r="EE110" s="375">
        <f t="shared" si="503"/>
        <v>0</v>
      </c>
      <c r="EF110" s="375">
        <f t="shared" si="504"/>
        <v>0</v>
      </c>
      <c r="EG110" s="375">
        <f t="shared" si="505"/>
        <v>1</v>
      </c>
      <c r="EH110" s="375">
        <f t="shared" si="506"/>
        <v>0</v>
      </c>
      <c r="EI110" s="375">
        <f t="shared" si="507"/>
        <v>0</v>
      </c>
      <c r="EJ110" s="375">
        <f t="shared" si="508"/>
        <v>1</v>
      </c>
      <c r="EK110" s="375">
        <f t="shared" si="509"/>
        <v>0</v>
      </c>
      <c r="EL110" s="375">
        <f t="shared" si="510"/>
        <v>0</v>
      </c>
      <c r="EM110" s="375">
        <f t="shared" si="511"/>
        <v>1</v>
      </c>
      <c r="EN110" s="375">
        <f t="shared" si="512"/>
        <v>0</v>
      </c>
      <c r="EO110" s="375">
        <f t="shared" si="513"/>
        <v>0</v>
      </c>
      <c r="EP110" s="375">
        <f t="shared" si="514"/>
        <v>1</v>
      </c>
      <c r="EQ110" s="375">
        <f t="shared" si="515"/>
        <v>0</v>
      </c>
      <c r="ER110" s="375">
        <f t="shared" si="516"/>
        <v>0</v>
      </c>
      <c r="ES110" s="375">
        <f t="shared" si="517"/>
        <v>1</v>
      </c>
      <c r="ET110" s="375">
        <f t="shared" si="518"/>
        <v>0</v>
      </c>
      <c r="EU110" s="375">
        <f t="shared" si="519"/>
        <v>0</v>
      </c>
      <c r="EV110" s="375">
        <f t="shared" si="520"/>
        <v>1</v>
      </c>
      <c r="EW110" s="375">
        <f t="shared" si="521"/>
        <v>0</v>
      </c>
      <c r="EX110" s="375">
        <f t="shared" si="522"/>
        <v>0</v>
      </c>
      <c r="EY110" s="375">
        <f t="shared" si="523"/>
        <v>1</v>
      </c>
      <c r="EZ110" s="375">
        <f t="shared" si="524"/>
        <v>0</v>
      </c>
      <c r="FA110" s="375">
        <f t="shared" si="525"/>
        <v>0</v>
      </c>
      <c r="FB110" s="375">
        <f t="shared" si="526"/>
        <v>1</v>
      </c>
      <c r="FC110" s="375">
        <f t="shared" si="527"/>
        <v>0</v>
      </c>
      <c r="FD110" s="375">
        <f t="shared" si="528"/>
        <v>0</v>
      </c>
      <c r="FE110" s="376"/>
      <c r="FF110" s="372"/>
      <c r="FG110" s="372"/>
      <c r="FH110" s="372"/>
      <c r="FI110" s="372"/>
      <c r="FJ110" s="372"/>
      <c r="FK110" s="372"/>
      <c r="FL110" s="372"/>
      <c r="FM110" s="372"/>
      <c r="FN110" s="372"/>
      <c r="FO110" s="372"/>
      <c r="FP110" s="372"/>
      <c r="FQ110" s="372"/>
      <c r="FR110" s="372"/>
      <c r="FS110" s="372"/>
      <c r="FT110" s="372"/>
      <c r="FU110" s="372"/>
      <c r="FV110" s="372"/>
      <c r="FW110" s="372"/>
      <c r="FX110" s="372"/>
      <c r="FY110" s="372"/>
      <c r="FZ110" s="372"/>
      <c r="GA110" s="372"/>
      <c r="GB110" s="372"/>
      <c r="GC110" s="372"/>
      <c r="GD110" s="372"/>
      <c r="GE110" s="372"/>
      <c r="GF110" s="372"/>
      <c r="GG110" s="372"/>
      <c r="GH110" s="372"/>
      <c r="GI110" s="372"/>
      <c r="GJ110" s="372"/>
      <c r="GK110" s="372"/>
      <c r="GL110" s="372"/>
      <c r="GM110" s="372"/>
      <c r="GN110" s="372"/>
      <c r="GO110" s="372"/>
      <c r="GP110" s="372"/>
      <c r="GQ110" s="372"/>
      <c r="GR110" s="372"/>
      <c r="GS110" s="372"/>
      <c r="GT110" s="372"/>
      <c r="GU110" s="372"/>
      <c r="GV110" s="372"/>
      <c r="GW110" s="372"/>
      <c r="GX110" s="372"/>
      <c r="GY110" s="372"/>
      <c r="GZ110" s="372"/>
      <c r="HA110" s="372"/>
      <c r="HB110" s="372"/>
      <c r="HC110" s="372"/>
    </row>
    <row r="111" spans="1:211" s="373" customFormat="1" ht="15" customHeight="1" collapsed="1" thickTop="1" x14ac:dyDescent="0.2">
      <c r="A111" s="192">
        <f>SWDATA!O96</f>
        <v>0</v>
      </c>
      <c r="B111" s="192">
        <f>SWDATA!M96</f>
        <v>0</v>
      </c>
      <c r="C111" s="201">
        <f>IF(AND(SWDATA!M96=1,SWDATA!Q96="promotions"),SWDATA!P96,0)</f>
        <v>0</v>
      </c>
      <c r="D111" s="200">
        <f>ROW(SWDATA!M96)</f>
        <v>96</v>
      </c>
      <c r="E111" s="202">
        <f t="shared" ref="E111:E118" si="534">B111</f>
        <v>0</v>
      </c>
      <c r="F111" s="203">
        <f t="shared" si="369"/>
        <v>1</v>
      </c>
      <c r="G111" s="192" t="str">
        <f t="shared" si="370"/>
        <v/>
      </c>
      <c r="H111" s="313"/>
      <c r="I111" s="390"/>
      <c r="J111" s="395">
        <f t="shared" si="371"/>
        <v>0</v>
      </c>
      <c r="K111" s="396" t="str">
        <f t="shared" si="372"/>
        <v/>
      </c>
      <c r="L111" s="397"/>
      <c r="M111" s="398"/>
      <c r="N111" s="399" t="str">
        <f>IF(LEN(SWDATA!F96)=0,"",IF(LEN(SWDATA!G96)=0,"",IF($O$12="ID",MID(SWDATA!G96,FIND("|",SWDATA!G96)+1,FIND("~~",SWDATA!G96)-FIND("|",SWDATA!G96)-1),IF($O$12="Desc",RIGHT(SWDATA!G96,LEN(SWDATA!G96)-FIND("~~",SWDATA!G96)-1),RIGHT(SWDATA!G96,LEN(SWDATA!G96)-FIND("|",SWDATA!G96))))))</f>
        <v/>
      </c>
      <c r="O111" s="400" t="str">
        <f>IF(LEN(SWDATA!G96)=0,"",IF(LEN(SWDATA!H96)=0,"",IF($O$12="ID",MID(SWDATA!H96,FIND("|",SWDATA!H96)+1,FIND("~~",SWDATA!H96)-FIND("|",SWDATA!H96)-1),IF($O$12="Desc",RIGHT(SWDATA!H96,LEN(SWDATA!H96)-FIND("~~",SWDATA!H96)-1),RIGHT(SWDATA!H96,LEN(SWDATA!H96)-FIND("|",SWDATA!H96))))))</f>
        <v/>
      </c>
      <c r="P111" s="401" t="str">
        <f>IF(LEN(SWDATA!C96)=0,"",SWDATA!C96)</f>
        <v/>
      </c>
      <c r="Q111" s="402" t="str">
        <f t="shared" si="373"/>
        <v/>
      </c>
      <c r="R111" s="403" t="s">
        <v>575</v>
      </c>
      <c r="S111" s="404" t="s">
        <v>485</v>
      </c>
      <c r="T111" s="404"/>
      <c r="U111" s="405" t="s">
        <v>595</v>
      </c>
      <c r="V111" s="406" t="s">
        <v>221</v>
      </c>
      <c r="W111" s="407">
        <f>IF(OR(Is_Loading,LEN($A111)=0),"",SWDATA!P96)</f>
        <v>0</v>
      </c>
      <c r="X111" s="408">
        <f>IF(OR(Is_Loading,LEN($A111)=0),"",SWDATA!Q96)</f>
        <v>0</v>
      </c>
      <c r="Y111" s="408">
        <f>IF(OR(Is_Loading,LEN($A111)=0),"",SWDATA!R96)</f>
        <v>0</v>
      </c>
      <c r="Z111" s="407" t="str">
        <f t="shared" ref="Z111" si="535">IF($A111=0,"",CHOOSE($F111,SUM(W111:Y111),SUM(W111:Y111)/3,Y111))</f>
        <v/>
      </c>
      <c r="AA111" s="407">
        <f>IF(OR(Is_Loading,LEN($A111)=0),"",SWDATA!T96)</f>
        <v>0</v>
      </c>
      <c r="AB111" s="408">
        <f>IF(OR(Is_Loading,LEN($A111)=0),"",SWDATA!U96)</f>
        <v>0</v>
      </c>
      <c r="AC111" s="408">
        <f>IF(OR(Is_Loading,LEN($A111)=0),"",SWDATA!V96)</f>
        <v>0</v>
      </c>
      <c r="AD111" s="407" t="str">
        <f t="shared" si="374"/>
        <v/>
      </c>
      <c r="AE111" s="407">
        <f>IF(OR(Is_Loading,LEN($A111)=0),"",SWDATA!X96)</f>
        <v>0</v>
      </c>
      <c r="AF111" s="408">
        <f>IF(OR(Is_Loading,LEN($A111)=0),"",SWDATA!Y96)</f>
        <v>0</v>
      </c>
      <c r="AG111" s="408">
        <f>IF(OR(Is_Loading,LEN($A111)=0),"",SWDATA!Z96)</f>
        <v>0</v>
      </c>
      <c r="AH111" s="407" t="str">
        <f t="shared" si="375"/>
        <v/>
      </c>
      <c r="AI111" s="407">
        <f>IF(OR(Is_Loading,LEN($A111)=0),"",SWDATA!AB96)</f>
        <v>0</v>
      </c>
      <c r="AJ111" s="408">
        <f>IF(OR(Is_Loading,LEN($A111)=0),"",SWDATA!AC96)</f>
        <v>0</v>
      </c>
      <c r="AK111" s="408">
        <f>IF(OR(Is_Loading,LEN($A111)=0),"",SWDATA!AD96)</f>
        <v>0</v>
      </c>
      <c r="AL111" s="407" t="str">
        <f t="shared" si="376"/>
        <v/>
      </c>
      <c r="AM111" s="407">
        <f>IF(OR(Is_Loading,LEN($A111)=0),"",SWDATA!AF96)</f>
        <v>0</v>
      </c>
      <c r="AN111" s="408">
        <f>IF(OR(Is_Loading,LEN($A111)=0),"",SWDATA!AG96)</f>
        <v>0</v>
      </c>
      <c r="AO111" s="409">
        <f>IF(OR(Is_Loading,LEN($A111)=0),"",SWDATA!AH96)</f>
        <v>0</v>
      </c>
      <c r="AP111" s="410" t="str">
        <f t="shared" si="377"/>
        <v/>
      </c>
      <c r="AQ111" s="407">
        <f>IF(OR(Is_Loading,LEN($A111)=0),"",SWDATA!AJ96)</f>
        <v>0</v>
      </c>
      <c r="AR111" s="408">
        <f>IF(OR(Is_Loading,LEN($A111)=0),"",SWDATA!AK96)</f>
        <v>0</v>
      </c>
      <c r="AS111" s="408">
        <f>IF(OR(Is_Loading,LEN($A111)=0),"",SWDATA!AL96)</f>
        <v>0</v>
      </c>
      <c r="AT111" s="407" t="str">
        <f t="shared" si="378"/>
        <v/>
      </c>
      <c r="AU111" s="407">
        <f>IF(OR(Is_Loading,LEN($A111)=0),"",SWDATA!AN96)</f>
        <v>0</v>
      </c>
      <c r="AV111" s="408">
        <f>IF(OR(Is_Loading,LEN($A111)=0),"",SWDATA!AO96)</f>
        <v>0</v>
      </c>
      <c r="AW111" s="408">
        <f>IF(OR(Is_Loading,LEN($A111)=0),"",SWDATA!AP96)</f>
        <v>0</v>
      </c>
      <c r="AX111" s="407" t="str">
        <f t="shared" si="379"/>
        <v/>
      </c>
      <c r="AY111" s="407">
        <f>IF(OR(Is_Loading,LEN($A111)=0),"",SWDATA!AR96)</f>
        <v>0</v>
      </c>
      <c r="AZ111" s="408">
        <f>IF(OR(Is_Loading,LEN($A111)=0),"",SWDATA!AS96)</f>
        <v>0</v>
      </c>
      <c r="BA111" s="408">
        <f>IF(OR(Is_Loading,LEN($A111)=0),"",SWDATA!AT96)</f>
        <v>0</v>
      </c>
      <c r="BB111" s="407" t="str">
        <f t="shared" si="380"/>
        <v/>
      </c>
      <c r="BC111" s="407">
        <f>IF(OR(Is_Loading,LEN($A111)=0),"",SWDATA!AV96)</f>
        <v>0</v>
      </c>
      <c r="BD111" s="408">
        <f>IF(OR(Is_Loading,LEN($A111)=0),"",SWDATA!AW96)</f>
        <v>0</v>
      </c>
      <c r="BE111" s="409">
        <f>IF(OR(Is_Loading,LEN($A111)=0),"",SWDATA!AX96)</f>
        <v>0</v>
      </c>
      <c r="BF111" s="320" t="str">
        <f t="shared" si="381"/>
        <v/>
      </c>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Q111" s="373">
        <f>'Metrics &amp; Attributes View'!N136</f>
        <v>0</v>
      </c>
      <c r="DS111" s="372"/>
      <c r="DT111" s="374"/>
      <c r="DU111" s="375"/>
      <c r="DV111" s="375"/>
      <c r="DW111" s="375"/>
      <c r="DX111" s="375"/>
      <c r="DY111" s="375"/>
      <c r="DZ111" s="375"/>
      <c r="EA111" s="375"/>
      <c r="EB111" s="375"/>
      <c r="EC111" s="375"/>
      <c r="ED111" s="375"/>
      <c r="EE111" s="375"/>
      <c r="EF111" s="375"/>
      <c r="EG111" s="375"/>
      <c r="EH111" s="375"/>
      <c r="EI111" s="375"/>
      <c r="EJ111" s="375"/>
      <c r="EK111" s="375"/>
      <c r="EL111" s="375"/>
      <c r="EM111" s="375"/>
      <c r="EN111" s="375"/>
      <c r="EO111" s="375"/>
      <c r="EP111" s="375"/>
      <c r="EQ111" s="375"/>
      <c r="ER111" s="375"/>
      <c r="ES111" s="375"/>
      <c r="ET111" s="375"/>
      <c r="EU111" s="375"/>
      <c r="EV111" s="375"/>
      <c r="EW111" s="375"/>
      <c r="EX111" s="375"/>
      <c r="EY111" s="375"/>
      <c r="EZ111" s="375"/>
      <c r="FA111" s="375"/>
      <c r="FB111" s="375"/>
      <c r="FC111" s="375"/>
      <c r="FD111" s="375"/>
      <c r="FE111" s="376"/>
      <c r="FF111" s="372"/>
      <c r="FG111" s="372"/>
      <c r="FH111" s="372"/>
      <c r="FI111" s="372"/>
      <c r="FJ111" s="372"/>
      <c r="FK111" s="372"/>
      <c r="FL111" s="372"/>
      <c r="FM111" s="372"/>
      <c r="FN111" s="372"/>
      <c r="FO111" s="372"/>
      <c r="FP111" s="372"/>
      <c r="FQ111" s="372"/>
      <c r="FR111" s="372"/>
      <c r="FS111" s="372"/>
      <c r="FT111" s="372"/>
      <c r="FU111" s="372"/>
      <c r="FV111" s="372"/>
      <c r="FW111" s="372"/>
      <c r="FX111" s="372"/>
      <c r="FY111" s="372"/>
      <c r="FZ111" s="372"/>
      <c r="GA111" s="372"/>
      <c r="GB111" s="372"/>
      <c r="GC111" s="372"/>
      <c r="GD111" s="372"/>
      <c r="GE111" s="372"/>
      <c r="GF111" s="372"/>
      <c r="GG111" s="372"/>
      <c r="GH111" s="372"/>
      <c r="GI111" s="372"/>
      <c r="GJ111" s="372"/>
      <c r="GK111" s="372"/>
      <c r="GL111" s="372"/>
      <c r="GM111" s="372"/>
      <c r="GN111" s="372"/>
      <c r="GO111" s="372"/>
      <c r="GP111" s="372"/>
      <c r="GQ111" s="372"/>
      <c r="GR111" s="372"/>
      <c r="GS111" s="372"/>
      <c r="GT111" s="372"/>
      <c r="GU111" s="372"/>
      <c r="GV111" s="372"/>
      <c r="GW111" s="372"/>
      <c r="GX111" s="372"/>
      <c r="GY111" s="372"/>
      <c r="GZ111" s="372"/>
      <c r="HA111" s="372"/>
      <c r="HB111" s="372"/>
      <c r="HC111" s="372"/>
    </row>
    <row r="112" spans="1:211" s="373" customFormat="1" ht="15" customHeight="1" x14ac:dyDescent="0.2">
      <c r="A112" s="192">
        <f>SWDATA!O97</f>
        <v>0</v>
      </c>
      <c r="B112" s="192">
        <f>SWDATA!M97</f>
        <v>0</v>
      </c>
      <c r="C112" s="201">
        <f>IF(AND(SWDATA!M97=1,SWDATA!Q97="promotions"),SWDATA!P97,0)</f>
        <v>0</v>
      </c>
      <c r="D112" s="200">
        <f>ROW(SWDATA!M97)</f>
        <v>97</v>
      </c>
      <c r="E112" s="202">
        <f t="shared" si="534"/>
        <v>0</v>
      </c>
      <c r="F112" s="203">
        <f t="shared" si="369"/>
        <v>1</v>
      </c>
      <c r="G112" s="192" t="str">
        <f t="shared" si="370"/>
        <v/>
      </c>
      <c r="H112" s="204"/>
      <c r="I112" s="390"/>
      <c r="J112" s="238">
        <f t="shared" si="371"/>
        <v>0</v>
      </c>
      <c r="K112" s="239" t="str">
        <f t="shared" si="372"/>
        <v/>
      </c>
      <c r="L112" s="342"/>
      <c r="M112" s="345"/>
      <c r="N112" s="340" t="str">
        <f>IF(LEN(SWDATA!F97)=0,"",N111)</f>
        <v/>
      </c>
      <c r="O112" s="296" t="str">
        <f>IF(LEN(SWDATA!G97)=0,"",O111)</f>
        <v/>
      </c>
      <c r="P112" s="297" t="str">
        <f>IF(LEN(SWDATA!C97)=0,"",SWDATA!C97)</f>
        <v/>
      </c>
      <c r="Q112" s="312" t="str">
        <f t="shared" si="373"/>
        <v/>
      </c>
      <c r="R112" s="223" t="s">
        <v>575</v>
      </c>
      <c r="S112" s="224"/>
      <c r="T112" s="224"/>
      <c r="U112" s="265" t="s">
        <v>619</v>
      </c>
      <c r="V112" s="205" t="s">
        <v>221</v>
      </c>
      <c r="W112" s="266">
        <f>IF(OR(Is_Loading,LEN($A112)=0),"",SWDATA!P97)</f>
        <v>0</v>
      </c>
      <c r="X112" s="267">
        <f>IF(OR(Is_Loading,LEN($A112)=0),"",SWDATA!Q97)</f>
        <v>0</v>
      </c>
      <c r="Y112" s="267">
        <f>IF(OR(Is_Loading,LEN($A112)=0),"",SWDATA!R97)</f>
        <v>0</v>
      </c>
      <c r="Z112" s="266" t="str">
        <f t="shared" ref="Z112:Z113" si="536">IF($A112=0,"",CHOOSE($F112,SUM(W112:Y112),SUM(W112:Y112)/3,Y112))</f>
        <v/>
      </c>
      <c r="AA112" s="266">
        <f>IF(OR(Is_Loading,LEN($A112)=0),"",SWDATA!T97)</f>
        <v>0</v>
      </c>
      <c r="AB112" s="267">
        <f>IF(OR(Is_Loading,LEN($A112)=0),"",SWDATA!U97)</f>
        <v>0</v>
      </c>
      <c r="AC112" s="267">
        <f>IF(OR(Is_Loading,LEN($A112)=0),"",SWDATA!V97)</f>
        <v>0</v>
      </c>
      <c r="AD112" s="266" t="str">
        <f t="shared" si="374"/>
        <v/>
      </c>
      <c r="AE112" s="266">
        <f>IF(OR(Is_Loading,LEN($A112)=0),"",SWDATA!X97)</f>
        <v>0</v>
      </c>
      <c r="AF112" s="267">
        <f>IF(OR(Is_Loading,LEN($A112)=0),"",SWDATA!Y97)</f>
        <v>0</v>
      </c>
      <c r="AG112" s="267">
        <f>IF(OR(Is_Loading,LEN($A112)=0),"",SWDATA!Z97)</f>
        <v>0</v>
      </c>
      <c r="AH112" s="266" t="str">
        <f t="shared" si="375"/>
        <v/>
      </c>
      <c r="AI112" s="266">
        <f>IF(OR(Is_Loading,LEN($A112)=0),"",SWDATA!AB97)</f>
        <v>0</v>
      </c>
      <c r="AJ112" s="267">
        <f>IF(OR(Is_Loading,LEN($A112)=0),"",SWDATA!AC97)</f>
        <v>0</v>
      </c>
      <c r="AK112" s="267">
        <f>IF(OR(Is_Loading,LEN($A112)=0),"",SWDATA!AD97)</f>
        <v>0</v>
      </c>
      <c r="AL112" s="266" t="str">
        <f t="shared" si="376"/>
        <v/>
      </c>
      <c r="AM112" s="266">
        <f>IF(OR(Is_Loading,LEN($A112)=0),"",SWDATA!AF97)</f>
        <v>0</v>
      </c>
      <c r="AN112" s="267">
        <f>IF(OR(Is_Loading,LEN($A112)=0),"",SWDATA!AG97)</f>
        <v>0</v>
      </c>
      <c r="AO112" s="323">
        <f>IF(OR(Is_Loading,LEN($A112)=0),"",SWDATA!AH97)</f>
        <v>0</v>
      </c>
      <c r="AP112" s="320" t="str">
        <f t="shared" si="377"/>
        <v/>
      </c>
      <c r="AQ112" s="266">
        <f>IF(OR(Is_Loading,LEN($A112)=0),"",SWDATA!AJ97)</f>
        <v>0</v>
      </c>
      <c r="AR112" s="267">
        <f>IF(OR(Is_Loading,LEN($A112)=0),"",SWDATA!AK97)</f>
        <v>0</v>
      </c>
      <c r="AS112" s="267">
        <f>IF(OR(Is_Loading,LEN($A112)=0),"",SWDATA!AL97)</f>
        <v>0</v>
      </c>
      <c r="AT112" s="266" t="str">
        <f t="shared" si="378"/>
        <v/>
      </c>
      <c r="AU112" s="266">
        <f>IF(OR(Is_Loading,LEN($A112)=0),"",SWDATA!AN97)</f>
        <v>0</v>
      </c>
      <c r="AV112" s="267">
        <f>IF(OR(Is_Loading,LEN($A112)=0),"",SWDATA!AO97)</f>
        <v>0</v>
      </c>
      <c r="AW112" s="267">
        <f>IF(OR(Is_Loading,LEN($A112)=0),"",SWDATA!AP97)</f>
        <v>0</v>
      </c>
      <c r="AX112" s="266" t="str">
        <f t="shared" si="379"/>
        <v/>
      </c>
      <c r="AY112" s="266">
        <f>IF(OR(Is_Loading,LEN($A112)=0),"",SWDATA!AR97)</f>
        <v>0</v>
      </c>
      <c r="AZ112" s="267">
        <f>IF(OR(Is_Loading,LEN($A112)=0),"",SWDATA!AS97)</f>
        <v>0</v>
      </c>
      <c r="BA112" s="267">
        <f>IF(OR(Is_Loading,LEN($A112)=0),"",SWDATA!AT97)</f>
        <v>0</v>
      </c>
      <c r="BB112" s="266" t="str">
        <f t="shared" si="380"/>
        <v/>
      </c>
      <c r="BC112" s="266">
        <f>IF(OR(Is_Loading,LEN($A112)=0),"",SWDATA!AV97)</f>
        <v>0</v>
      </c>
      <c r="BD112" s="267">
        <f>IF(OR(Is_Loading,LEN($A112)=0),"",SWDATA!AW97)</f>
        <v>0</v>
      </c>
      <c r="BE112" s="323">
        <f>IF(OR(Is_Loading,LEN($A112)=0),"",SWDATA!AX97)</f>
        <v>0</v>
      </c>
      <c r="BF112" s="320" t="str">
        <f t="shared" si="381"/>
        <v/>
      </c>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s="201"/>
      <c r="CO112" s="201"/>
      <c r="CP112" s="201"/>
      <c r="CQ112" s="201"/>
      <c r="CR112" s="201"/>
      <c r="CS112" s="201"/>
      <c r="CT112" s="201"/>
      <c r="CU112" s="201"/>
      <c r="CV112" s="201"/>
      <c r="CW112" s="201"/>
      <c r="CX112" s="201"/>
      <c r="CY112" s="201"/>
      <c r="CZ112" s="201"/>
      <c r="DA112" s="201"/>
      <c r="DB112" s="201"/>
      <c r="DC112" s="201"/>
      <c r="DD112" s="201"/>
      <c r="DE112" s="201"/>
      <c r="DF112" s="201"/>
      <c r="DG112" s="201"/>
      <c r="DH112" s="201"/>
      <c r="DI112" s="201"/>
      <c r="DJ112" s="201"/>
      <c r="DK112" s="201"/>
      <c r="DL112" s="201"/>
      <c r="DM112" s="201"/>
      <c r="DN112" s="201"/>
      <c r="DS112" s="372"/>
      <c r="DT112" s="372"/>
      <c r="DU112" s="375">
        <f t="shared" ref="DU112" si="537">COLUMN(W110)</f>
        <v>23</v>
      </c>
      <c r="DV112" s="375">
        <f t="shared" ref="DV112" si="538">SUM(DU112)+DV113+1</f>
        <v>24</v>
      </c>
      <c r="DW112" s="375">
        <f t="shared" ref="DW112" si="539">SUM(DV112)+DW113+1</f>
        <v>25</v>
      </c>
      <c r="DX112" s="375">
        <f t="shared" ref="DX112" si="540">SUM(DW112)+DX113+1</f>
        <v>27</v>
      </c>
      <c r="DY112" s="375">
        <f t="shared" ref="DY112" si="541">SUM(DX112)+DY113+1</f>
        <v>28</v>
      </c>
      <c r="DZ112" s="375">
        <f t="shared" ref="DZ112" si="542">SUM(DY112)+DZ113+1</f>
        <v>29</v>
      </c>
      <c r="EA112" s="375">
        <f t="shared" ref="EA112" si="543">SUM(DZ112)+EA113+1</f>
        <v>31</v>
      </c>
      <c r="EB112" s="375">
        <f t="shared" ref="EB112" si="544">SUM(EA112)+EB113+1</f>
        <v>32</v>
      </c>
      <c r="EC112" s="375">
        <f t="shared" ref="EC112" si="545">SUM(EB112)+EC113+1</f>
        <v>33</v>
      </c>
      <c r="ED112" s="375">
        <f t="shared" ref="ED112" si="546">SUM(EC112)+ED113+1</f>
        <v>35</v>
      </c>
      <c r="EE112" s="375">
        <f t="shared" ref="EE112" si="547">SUM(ED112)+EE113+1</f>
        <v>36</v>
      </c>
      <c r="EF112" s="375">
        <f t="shared" ref="EF112" si="548">SUM(EE112)+EF113+1</f>
        <v>37</v>
      </c>
      <c r="EG112" s="375">
        <f t="shared" ref="EG112" si="549">SUM(EF112)+EG113+1</f>
        <v>39</v>
      </c>
      <c r="EH112" s="375">
        <f t="shared" ref="EH112" si="550">SUM(EG112)+EH113+1</f>
        <v>40</v>
      </c>
      <c r="EI112" s="375">
        <f t="shared" ref="EI112" si="551">SUM(EH112)+EI113+1</f>
        <v>41</v>
      </c>
      <c r="EJ112" s="375">
        <f t="shared" ref="EJ112" si="552">SUM(EI112)+EJ113+1</f>
        <v>43</v>
      </c>
      <c r="EK112" s="375">
        <f t="shared" ref="EK112" si="553">SUM(EJ112)+EK113+1</f>
        <v>44</v>
      </c>
      <c r="EL112" s="375">
        <f t="shared" ref="EL112" si="554">SUM(EK112)+EL113+1</f>
        <v>45</v>
      </c>
      <c r="EM112" s="375">
        <f t="shared" ref="EM112" si="555">SUM(EL112)+EM113+1</f>
        <v>47</v>
      </c>
      <c r="EN112" s="375">
        <f t="shared" ref="EN112" si="556">SUM(EM112)+EN113+1</f>
        <v>48</v>
      </c>
      <c r="EO112" s="375">
        <f t="shared" ref="EO112" si="557">SUM(EN112)+EO113+1</f>
        <v>49</v>
      </c>
      <c r="EP112" s="375">
        <f t="shared" ref="EP112" si="558">SUM(EO112)+EP113+1</f>
        <v>51</v>
      </c>
      <c r="EQ112" s="375">
        <f t="shared" ref="EQ112" si="559">SUM(EP112)+EQ113+1</f>
        <v>52</v>
      </c>
      <c r="ER112" s="375">
        <f t="shared" ref="ER112" si="560">SUM(EQ112)+ER113+1</f>
        <v>53</v>
      </c>
      <c r="ES112" s="375">
        <f t="shared" ref="ES112" si="561">SUM(ER112)+ES113+1</f>
        <v>55</v>
      </c>
      <c r="ET112" s="375">
        <f t="shared" ref="ET112" si="562">SUM(ES112)+ET113+1</f>
        <v>56</v>
      </c>
      <c r="EU112" s="375">
        <f t="shared" ref="EU112" si="563">SUM(ET112)+EU113+1</f>
        <v>57</v>
      </c>
      <c r="EV112" s="375">
        <f t="shared" ref="EV112" si="564">SUM(EU112)+EV113+1</f>
        <v>59</v>
      </c>
      <c r="EW112" s="375">
        <f t="shared" ref="EW112" si="565">SUM(EV112)+EW113+1</f>
        <v>60</v>
      </c>
      <c r="EX112" s="375">
        <f t="shared" ref="EX112" si="566">SUM(EW112)+EX113+1</f>
        <v>61</v>
      </c>
      <c r="EY112" s="375">
        <f t="shared" ref="EY112" si="567">SUM(EX112)+EY113+1</f>
        <v>63</v>
      </c>
      <c r="EZ112" s="375">
        <f t="shared" ref="EZ112" si="568">SUM(EY112)+EZ113+1</f>
        <v>64</v>
      </c>
      <c r="FA112" s="375">
        <f t="shared" ref="FA112" si="569">SUM(EZ112)+FA113+1</f>
        <v>65</v>
      </c>
      <c r="FB112" s="375">
        <f t="shared" ref="FB112" si="570">SUM(FA112)+FB113+1</f>
        <v>67</v>
      </c>
      <c r="FC112" s="375">
        <f t="shared" ref="FC112" si="571">SUM(FB112)+FC113+1</f>
        <v>68</v>
      </c>
      <c r="FD112" s="375">
        <f t="shared" ref="FD112" si="572">SUM(FC112)+FD113+1</f>
        <v>69</v>
      </c>
      <c r="FE112" s="372"/>
      <c r="FF112" s="372"/>
      <c r="FG112" s="372"/>
      <c r="FH112" s="372"/>
      <c r="FI112" s="372"/>
      <c r="FJ112" s="372"/>
      <c r="FK112" s="372"/>
      <c r="FL112" s="372"/>
      <c r="FM112" s="372"/>
      <c r="FN112" s="372"/>
      <c r="FO112" s="372"/>
      <c r="FP112" s="372"/>
      <c r="FQ112" s="372"/>
      <c r="FR112" s="372"/>
      <c r="FS112" s="372"/>
      <c r="FT112" s="372"/>
      <c r="FU112" s="372"/>
      <c r="FV112" s="372"/>
      <c r="FW112" s="372"/>
      <c r="FX112" s="372"/>
      <c r="FY112" s="372"/>
      <c r="FZ112" s="372"/>
      <c r="GA112" s="372"/>
      <c r="GB112" s="372"/>
      <c r="GC112" s="372"/>
      <c r="GD112" s="372"/>
      <c r="GE112" s="372"/>
      <c r="GF112" s="372"/>
      <c r="GG112" s="372"/>
      <c r="GH112" s="372"/>
      <c r="GI112" s="372"/>
      <c r="GJ112" s="372"/>
      <c r="GK112" s="372"/>
      <c r="GL112" s="372"/>
      <c r="GM112" s="372"/>
      <c r="GN112" s="372"/>
      <c r="GO112" s="372"/>
      <c r="GP112" s="372"/>
      <c r="GQ112" s="372"/>
      <c r="GR112" s="372"/>
      <c r="GS112" s="372"/>
      <c r="GT112" s="372"/>
      <c r="GU112" s="372"/>
      <c r="GV112" s="372"/>
      <c r="GW112" s="372"/>
      <c r="GX112" s="372"/>
      <c r="GY112" s="372"/>
      <c r="GZ112" s="372"/>
    </row>
    <row r="113" spans="1:211" s="373" customFormat="1" ht="15" customHeight="1" thickBot="1" x14ac:dyDescent="0.25">
      <c r="A113" s="192">
        <f>SWDATA!O98</f>
        <v>0</v>
      </c>
      <c r="B113" s="192">
        <f>SWDATA!M98</f>
        <v>0</v>
      </c>
      <c r="C113" s="201">
        <f>IF(AND(SWDATA!M98=1,SWDATA!Q98="promotions"),SWDATA!P98,0)</f>
        <v>0</v>
      </c>
      <c r="D113" s="200">
        <f>ROW(SWDATA!M98)</f>
        <v>98</v>
      </c>
      <c r="E113" s="202">
        <f t="shared" si="534"/>
        <v>0</v>
      </c>
      <c r="F113" s="203">
        <f t="shared" si="369"/>
        <v>1</v>
      </c>
      <c r="G113" s="192" t="str">
        <f t="shared" si="370"/>
        <v/>
      </c>
      <c r="H113" s="204"/>
      <c r="I113" s="390"/>
      <c r="J113" s="238">
        <f t="shared" si="371"/>
        <v>0</v>
      </c>
      <c r="K113" s="239" t="str">
        <f t="shared" si="372"/>
        <v/>
      </c>
      <c r="L113" s="342"/>
      <c r="M113" s="346"/>
      <c r="N113" s="340" t="str">
        <f>IF(LEN(SWDATA!F98)=0,"",N112)</f>
        <v/>
      </c>
      <c r="O113" s="296" t="str">
        <f>IF(LEN(SWDATA!G98)=0,"",O112)</f>
        <v/>
      </c>
      <c r="P113" s="297" t="str">
        <f>IF(LEN(SWDATA!C98)=0,"",SWDATA!C98)</f>
        <v/>
      </c>
      <c r="Q113" s="312" t="str">
        <f t="shared" si="373"/>
        <v/>
      </c>
      <c r="R113" s="223" t="s">
        <v>575</v>
      </c>
      <c r="S113" s="224"/>
      <c r="T113" s="224"/>
      <c r="U113" s="264" t="s">
        <v>620</v>
      </c>
      <c r="V113" s="205" t="s">
        <v>221</v>
      </c>
      <c r="W113" s="266">
        <f>IF(OR(Is_Loading,LEN($A113)=0),"",SWDATA!P98)</f>
        <v>0</v>
      </c>
      <c r="X113" s="267">
        <f>IF(OR(Is_Loading,LEN($A113)=0),"",SWDATA!Q98)</f>
        <v>0</v>
      </c>
      <c r="Y113" s="267">
        <f>IF(OR(Is_Loading,LEN($A113)=0),"",SWDATA!R98)</f>
        <v>0</v>
      </c>
      <c r="Z113" s="266" t="str">
        <f t="shared" si="536"/>
        <v/>
      </c>
      <c r="AA113" s="266">
        <f>IF(OR(Is_Loading,LEN($A113)=0),"",SWDATA!T98)</f>
        <v>0</v>
      </c>
      <c r="AB113" s="267">
        <f>IF(OR(Is_Loading,LEN($A113)=0),"",SWDATA!U98)</f>
        <v>0</v>
      </c>
      <c r="AC113" s="267">
        <f>IF(OR(Is_Loading,LEN($A113)=0),"",SWDATA!V98)</f>
        <v>0</v>
      </c>
      <c r="AD113" s="266" t="str">
        <f t="shared" si="374"/>
        <v/>
      </c>
      <c r="AE113" s="266">
        <f>IF(OR(Is_Loading,LEN($A113)=0),"",SWDATA!X98)</f>
        <v>0</v>
      </c>
      <c r="AF113" s="267">
        <f>IF(OR(Is_Loading,LEN($A113)=0),"",SWDATA!Y98)</f>
        <v>0</v>
      </c>
      <c r="AG113" s="267">
        <f>IF(OR(Is_Loading,LEN($A113)=0),"",SWDATA!Z98)</f>
        <v>0</v>
      </c>
      <c r="AH113" s="266" t="str">
        <f t="shared" si="375"/>
        <v/>
      </c>
      <c r="AI113" s="266">
        <f>IF(OR(Is_Loading,LEN($A113)=0),"",SWDATA!AB98)</f>
        <v>0</v>
      </c>
      <c r="AJ113" s="267">
        <f>IF(OR(Is_Loading,LEN($A113)=0),"",SWDATA!AC98)</f>
        <v>0</v>
      </c>
      <c r="AK113" s="267">
        <f>IF(OR(Is_Loading,LEN($A113)=0),"",SWDATA!AD98)</f>
        <v>0</v>
      </c>
      <c r="AL113" s="266" t="str">
        <f t="shared" si="376"/>
        <v/>
      </c>
      <c r="AM113" s="266">
        <f>IF(OR(Is_Loading,LEN($A113)=0),"",SWDATA!AF98)</f>
        <v>0</v>
      </c>
      <c r="AN113" s="267">
        <f>IF(OR(Is_Loading,LEN($A113)=0),"",SWDATA!AG98)</f>
        <v>0</v>
      </c>
      <c r="AO113" s="323">
        <f>IF(OR(Is_Loading,LEN($A113)=0),"",SWDATA!AH98)</f>
        <v>0</v>
      </c>
      <c r="AP113" s="320" t="str">
        <f t="shared" si="377"/>
        <v/>
      </c>
      <c r="AQ113" s="266">
        <f>IF(OR(Is_Loading,LEN($A113)=0),"",SWDATA!AJ98)</f>
        <v>0</v>
      </c>
      <c r="AR113" s="267">
        <f>IF(OR(Is_Loading,LEN($A113)=0),"",SWDATA!AK98)</f>
        <v>0</v>
      </c>
      <c r="AS113" s="267">
        <f>IF(OR(Is_Loading,LEN($A113)=0),"",SWDATA!AL98)</f>
        <v>0</v>
      </c>
      <c r="AT113" s="266" t="str">
        <f t="shared" si="378"/>
        <v/>
      </c>
      <c r="AU113" s="266">
        <f>IF(OR(Is_Loading,LEN($A113)=0),"",SWDATA!AN98)</f>
        <v>0</v>
      </c>
      <c r="AV113" s="267">
        <f>IF(OR(Is_Loading,LEN($A113)=0),"",SWDATA!AO98)</f>
        <v>0</v>
      </c>
      <c r="AW113" s="267">
        <f>IF(OR(Is_Loading,LEN($A113)=0),"",SWDATA!AP98)</f>
        <v>0</v>
      </c>
      <c r="AX113" s="266" t="str">
        <f t="shared" si="379"/>
        <v/>
      </c>
      <c r="AY113" s="266">
        <f>IF(OR(Is_Loading,LEN($A113)=0),"",SWDATA!AR98)</f>
        <v>0</v>
      </c>
      <c r="AZ113" s="267">
        <f>IF(OR(Is_Loading,LEN($A113)=0),"",SWDATA!AS98)</f>
        <v>0</v>
      </c>
      <c r="BA113" s="267">
        <f>IF(OR(Is_Loading,LEN($A113)=0),"",SWDATA!AT98)</f>
        <v>0</v>
      </c>
      <c r="BB113" s="266" t="str">
        <f t="shared" si="380"/>
        <v/>
      </c>
      <c r="BC113" s="266">
        <f>IF(OR(Is_Loading,LEN($A113)=0),"",SWDATA!AV98)</f>
        <v>0</v>
      </c>
      <c r="BD113" s="267">
        <f>IF(OR(Is_Loading,LEN($A113)=0),"",SWDATA!AW98)</f>
        <v>0</v>
      </c>
      <c r="BE113" s="323">
        <f>IF(OR(Is_Loading,LEN($A113)=0),"",SWDATA!AX98)</f>
        <v>0</v>
      </c>
      <c r="BF113" s="320" t="str">
        <f t="shared" si="381"/>
        <v/>
      </c>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S113" s="372"/>
      <c r="DT113" s="374"/>
      <c r="DU113" s="375"/>
      <c r="DV113" s="375"/>
      <c r="DW113" s="375"/>
      <c r="DX113" s="375">
        <v>1</v>
      </c>
      <c r="DY113" s="375">
        <f t="shared" ref="DY113:DY133" si="573">DV113</f>
        <v>0</v>
      </c>
      <c r="DZ113" s="375">
        <f t="shared" ref="DZ113:DZ133" si="574">DW113</f>
        <v>0</v>
      </c>
      <c r="EA113" s="375">
        <f t="shared" ref="EA113:EA133" si="575">DX113</f>
        <v>1</v>
      </c>
      <c r="EB113" s="375">
        <f t="shared" ref="EB113:EB133" si="576">DY113</f>
        <v>0</v>
      </c>
      <c r="EC113" s="375">
        <f t="shared" ref="EC113:EC133" si="577">DZ113</f>
        <v>0</v>
      </c>
      <c r="ED113" s="375">
        <f t="shared" ref="ED113:ED133" si="578">EA113</f>
        <v>1</v>
      </c>
      <c r="EE113" s="375">
        <f t="shared" ref="EE113:EE133" si="579">EB113</f>
        <v>0</v>
      </c>
      <c r="EF113" s="375">
        <f t="shared" ref="EF113:EF133" si="580">EC113</f>
        <v>0</v>
      </c>
      <c r="EG113" s="375">
        <f t="shared" ref="EG113:EG133" si="581">ED113</f>
        <v>1</v>
      </c>
      <c r="EH113" s="375">
        <f t="shared" ref="EH113:EH133" si="582">EE113</f>
        <v>0</v>
      </c>
      <c r="EI113" s="375">
        <f t="shared" ref="EI113:EI133" si="583">EF113</f>
        <v>0</v>
      </c>
      <c r="EJ113" s="375">
        <f t="shared" ref="EJ113:EJ133" si="584">EG113</f>
        <v>1</v>
      </c>
      <c r="EK113" s="375">
        <f t="shared" ref="EK113:EK133" si="585">EH113</f>
        <v>0</v>
      </c>
      <c r="EL113" s="375">
        <f t="shared" ref="EL113:EL133" si="586">EI113</f>
        <v>0</v>
      </c>
      <c r="EM113" s="375">
        <f t="shared" ref="EM113:EM133" si="587">EJ113</f>
        <v>1</v>
      </c>
      <c r="EN113" s="375">
        <f t="shared" ref="EN113:EN133" si="588">EK113</f>
        <v>0</v>
      </c>
      <c r="EO113" s="375">
        <f t="shared" ref="EO113:EO133" si="589">EL113</f>
        <v>0</v>
      </c>
      <c r="EP113" s="375">
        <f t="shared" ref="EP113:EP133" si="590">EM113</f>
        <v>1</v>
      </c>
      <c r="EQ113" s="375">
        <f t="shared" ref="EQ113:EQ133" si="591">EN113</f>
        <v>0</v>
      </c>
      <c r="ER113" s="375">
        <f t="shared" ref="ER113:ER133" si="592">EO113</f>
        <v>0</v>
      </c>
      <c r="ES113" s="375">
        <f t="shared" ref="ES113:ES133" si="593">EP113</f>
        <v>1</v>
      </c>
      <c r="ET113" s="375">
        <f t="shared" ref="ET113:ET133" si="594">EQ113</f>
        <v>0</v>
      </c>
      <c r="EU113" s="375">
        <f t="shared" ref="EU113:EU133" si="595">ER113</f>
        <v>0</v>
      </c>
      <c r="EV113" s="375">
        <f t="shared" ref="EV113:EV133" si="596">ES113</f>
        <v>1</v>
      </c>
      <c r="EW113" s="375">
        <f t="shared" ref="EW113:EW133" si="597">ET113</f>
        <v>0</v>
      </c>
      <c r="EX113" s="375">
        <f t="shared" ref="EX113:EX133" si="598">EU113</f>
        <v>0</v>
      </c>
      <c r="EY113" s="375">
        <f t="shared" ref="EY113:EY133" si="599">EV113</f>
        <v>1</v>
      </c>
      <c r="EZ113" s="375">
        <f t="shared" ref="EZ113:EZ133" si="600">EW113</f>
        <v>0</v>
      </c>
      <c r="FA113" s="375">
        <f t="shared" ref="FA113:FA133" si="601">EX113</f>
        <v>0</v>
      </c>
      <c r="FB113" s="375">
        <f t="shared" ref="FB113:FB133" si="602">EY113</f>
        <v>1</v>
      </c>
      <c r="FC113" s="375">
        <f t="shared" ref="FC113:FC133" si="603">EZ113</f>
        <v>0</v>
      </c>
      <c r="FD113" s="375">
        <f t="shared" ref="FD113:FD133" si="604">FA113</f>
        <v>0</v>
      </c>
      <c r="FE113" s="376"/>
      <c r="FF113" s="372"/>
      <c r="FG113" s="372"/>
      <c r="FH113" s="372"/>
      <c r="FI113" s="372"/>
      <c r="FJ113" s="372"/>
      <c r="FK113" s="372"/>
      <c r="FL113" s="372"/>
      <c r="FM113" s="372"/>
      <c r="FN113" s="372"/>
      <c r="FO113" s="372"/>
      <c r="FP113" s="372"/>
      <c r="FQ113" s="372"/>
      <c r="FR113" s="372"/>
      <c r="FS113" s="372"/>
      <c r="FT113" s="372"/>
      <c r="FU113" s="372"/>
      <c r="FV113" s="372"/>
      <c r="FW113" s="372"/>
      <c r="FX113" s="372"/>
      <c r="FY113" s="372"/>
      <c r="FZ113" s="372"/>
      <c r="GA113" s="372"/>
      <c r="GB113" s="372"/>
      <c r="GC113" s="372"/>
      <c r="GD113" s="372"/>
      <c r="GE113" s="372"/>
      <c r="GF113" s="372"/>
      <c r="GG113" s="372"/>
      <c r="GH113" s="372"/>
      <c r="GI113" s="372"/>
      <c r="GJ113" s="372"/>
      <c r="GK113" s="372"/>
      <c r="GL113" s="372"/>
      <c r="GM113" s="372"/>
      <c r="GN113" s="372"/>
      <c r="GO113" s="372"/>
      <c r="GP113" s="372"/>
      <c r="GQ113" s="372"/>
      <c r="GR113" s="372"/>
      <c r="GS113" s="372"/>
      <c r="GT113" s="372"/>
      <c r="GU113" s="372"/>
      <c r="GV113" s="372"/>
      <c r="GW113" s="372"/>
      <c r="GX113" s="372"/>
      <c r="GY113" s="372"/>
      <c r="GZ113" s="372"/>
      <c r="HA113" s="372"/>
      <c r="HB113" s="372"/>
      <c r="HC113" s="372"/>
    </row>
    <row r="114" spans="1:211" s="373" customFormat="1" ht="15" customHeight="1" thickTop="1" x14ac:dyDescent="0.2">
      <c r="A114" s="192">
        <f>SWDATA!O99</f>
        <v>0</v>
      </c>
      <c r="B114" s="192">
        <f>SWDATA!M99</f>
        <v>0</v>
      </c>
      <c r="C114" s="201">
        <f>IF(AND(SWDATA!M99=1,SWDATA!Q99="promotions"),SWDATA!P99,0)</f>
        <v>0</v>
      </c>
      <c r="D114" s="365">
        <f>ROW(SWDATA!M99)</f>
        <v>99</v>
      </c>
      <c r="E114" s="202">
        <f t="shared" si="534"/>
        <v>0</v>
      </c>
      <c r="F114" s="203">
        <f t="shared" si="369"/>
        <v>1</v>
      </c>
      <c r="G114" s="192" t="str">
        <f t="shared" si="370"/>
        <v/>
      </c>
      <c r="H114" s="204"/>
      <c r="I114" s="390"/>
      <c r="J114" s="238">
        <f t="shared" si="371"/>
        <v>0</v>
      </c>
      <c r="K114" s="239" t="str">
        <f t="shared" si="372"/>
        <v/>
      </c>
      <c r="L114" s="342"/>
      <c r="M114" s="345"/>
      <c r="N114" s="340" t="str">
        <f>IF(LEN(SWDATA!F99)=0,"",N113)</f>
        <v/>
      </c>
      <c r="O114" s="296" t="str">
        <f>IF(LEN(SWDATA!G99)=0,"",O113)</f>
        <v/>
      </c>
      <c r="P114" s="297" t="str">
        <f>IF(LEN(SWDATA!C99)=0,"",SWDATA!C99)</f>
        <v/>
      </c>
      <c r="Q114" s="312" t="str">
        <f t="shared" si="373"/>
        <v/>
      </c>
      <c r="R114" s="223" t="s">
        <v>261</v>
      </c>
      <c r="S114" s="224"/>
      <c r="T114" s="224"/>
      <c r="U114" s="264" t="s">
        <v>601</v>
      </c>
      <c r="V114" s="205" t="s">
        <v>221</v>
      </c>
      <c r="W114" s="266">
        <f>IF(OR(Is_Loading,LEN($A114)=0),"",SWDATA!P99)</f>
        <v>0</v>
      </c>
      <c r="X114" s="267">
        <f>IF(OR(Is_Loading,LEN($A114)=0),"",SWDATA!Q99)</f>
        <v>0</v>
      </c>
      <c r="Y114" s="267">
        <f>IF(OR(Is_Loading,LEN($A114)=0),"",SWDATA!R99)</f>
        <v>0</v>
      </c>
      <c r="Z114" s="266" t="str">
        <f t="shared" ref="Z114:Z128" si="605">IF($A114=0,"",CHOOSE($F114,SUM(W114:Y114),SUM(W114:Y114)/3,Y114))</f>
        <v/>
      </c>
      <c r="AA114" s="266">
        <f>IF(OR(Is_Loading,LEN($A114)=0),"",SWDATA!T99)</f>
        <v>0</v>
      </c>
      <c r="AB114" s="267">
        <f>IF(OR(Is_Loading,LEN($A114)=0),"",SWDATA!U99)</f>
        <v>0</v>
      </c>
      <c r="AC114" s="267">
        <f>IF(OR(Is_Loading,LEN($A114)=0),"",SWDATA!V99)</f>
        <v>0</v>
      </c>
      <c r="AD114" s="266" t="str">
        <f t="shared" si="374"/>
        <v/>
      </c>
      <c r="AE114" s="266">
        <f>IF(OR(Is_Loading,LEN($A114)=0),"",SWDATA!X99)</f>
        <v>0</v>
      </c>
      <c r="AF114" s="267">
        <f>IF(OR(Is_Loading,LEN($A114)=0),"",SWDATA!Y99)</f>
        <v>0</v>
      </c>
      <c r="AG114" s="267">
        <f>IF(OR(Is_Loading,LEN($A114)=0),"",SWDATA!Z99)</f>
        <v>0</v>
      </c>
      <c r="AH114" s="266" t="str">
        <f t="shared" si="375"/>
        <v/>
      </c>
      <c r="AI114" s="266">
        <f>IF(OR(Is_Loading,LEN($A114)=0),"",SWDATA!AB99)</f>
        <v>0</v>
      </c>
      <c r="AJ114" s="267">
        <f>IF(OR(Is_Loading,LEN($A114)=0),"",SWDATA!AC99)</f>
        <v>0</v>
      </c>
      <c r="AK114" s="267">
        <f>IF(OR(Is_Loading,LEN($A114)=0),"",SWDATA!AD99)</f>
        <v>0</v>
      </c>
      <c r="AL114" s="266" t="str">
        <f t="shared" si="376"/>
        <v/>
      </c>
      <c r="AM114" s="266">
        <f>IF(OR(Is_Loading,LEN($A114)=0),"",SWDATA!AF99)</f>
        <v>0</v>
      </c>
      <c r="AN114" s="267">
        <f>IF(OR(Is_Loading,LEN($A114)=0),"",SWDATA!AG99)</f>
        <v>0</v>
      </c>
      <c r="AO114" s="323">
        <f>IF(OR(Is_Loading,LEN($A114)=0),"",SWDATA!AH99)</f>
        <v>0</v>
      </c>
      <c r="AP114" s="320" t="str">
        <f t="shared" si="377"/>
        <v/>
      </c>
      <c r="AQ114" s="266">
        <f>IF(OR(Is_Loading,LEN($A114)=0),"",SWDATA!AJ99)</f>
        <v>0</v>
      </c>
      <c r="AR114" s="267">
        <f>IF(OR(Is_Loading,LEN($A114)=0),"",SWDATA!AK99)</f>
        <v>0</v>
      </c>
      <c r="AS114" s="267">
        <f>IF(OR(Is_Loading,LEN($A114)=0),"",SWDATA!AL99)</f>
        <v>0</v>
      </c>
      <c r="AT114" s="266" t="str">
        <f t="shared" si="378"/>
        <v/>
      </c>
      <c r="AU114" s="266">
        <f>IF(OR(Is_Loading,LEN($A114)=0),"",SWDATA!AN99)</f>
        <v>0</v>
      </c>
      <c r="AV114" s="267">
        <f>IF(OR(Is_Loading,LEN($A114)=0),"",SWDATA!AO99)</f>
        <v>0</v>
      </c>
      <c r="AW114" s="267">
        <f>IF(OR(Is_Loading,LEN($A114)=0),"",SWDATA!AP99)</f>
        <v>0</v>
      </c>
      <c r="AX114" s="266" t="str">
        <f t="shared" si="379"/>
        <v/>
      </c>
      <c r="AY114" s="266">
        <f>IF(OR(Is_Loading,LEN($A114)=0),"",SWDATA!AR99)</f>
        <v>0</v>
      </c>
      <c r="AZ114" s="267">
        <f>IF(OR(Is_Loading,LEN($A114)=0),"",SWDATA!AS99)</f>
        <v>0</v>
      </c>
      <c r="BA114" s="267">
        <f>IF(OR(Is_Loading,LEN($A114)=0),"",SWDATA!AT99)</f>
        <v>0</v>
      </c>
      <c r="BB114" s="266" t="str">
        <f t="shared" si="380"/>
        <v/>
      </c>
      <c r="BC114" s="266">
        <f>IF(OR(Is_Loading,LEN($A114)=0),"",SWDATA!AV99)</f>
        <v>0</v>
      </c>
      <c r="BD114" s="267">
        <f>IF(OR(Is_Loading,LEN($A114)=0),"",SWDATA!AW99)</f>
        <v>0</v>
      </c>
      <c r="BE114" s="323">
        <f>IF(OR(Is_Loading,LEN($A114)=0),"",SWDATA!AX99)</f>
        <v>0</v>
      </c>
      <c r="BF114" s="320" t="str">
        <f t="shared" si="381"/>
        <v/>
      </c>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s="201"/>
      <c r="CO114" s="201"/>
      <c r="CP114" s="201"/>
      <c r="CQ114" s="201"/>
      <c r="CR114" s="201"/>
      <c r="CS114" s="201"/>
      <c r="CT114" s="201"/>
      <c r="CU114" s="201"/>
      <c r="CV114" s="201"/>
      <c r="CW114" s="201"/>
      <c r="CX114" s="201"/>
      <c r="CY114" s="201"/>
      <c r="CZ114" s="201"/>
      <c r="DA114" s="201"/>
      <c r="DB114" s="201"/>
      <c r="DC114" s="201"/>
      <c r="DD114" s="201"/>
      <c r="DE114" s="201"/>
      <c r="DF114" s="201"/>
      <c r="DG114" s="201"/>
      <c r="DH114" s="201"/>
      <c r="DI114" s="201"/>
      <c r="DJ114" s="201"/>
      <c r="DK114" s="201"/>
      <c r="DL114" s="201"/>
      <c r="DM114" s="201"/>
      <c r="DN114" s="201"/>
      <c r="DS114" s="372"/>
      <c r="DT114" s="374"/>
      <c r="DU114" s="375"/>
      <c r="DV114" s="375"/>
      <c r="DW114" s="375"/>
      <c r="DX114" s="375">
        <v>1</v>
      </c>
      <c r="DY114" s="375">
        <f t="shared" si="573"/>
        <v>0</v>
      </c>
      <c r="DZ114" s="375">
        <f t="shared" si="574"/>
        <v>0</v>
      </c>
      <c r="EA114" s="375">
        <f t="shared" si="575"/>
        <v>1</v>
      </c>
      <c r="EB114" s="375">
        <f t="shared" si="576"/>
        <v>0</v>
      </c>
      <c r="EC114" s="375">
        <f t="shared" si="577"/>
        <v>0</v>
      </c>
      <c r="ED114" s="375">
        <f t="shared" si="578"/>
        <v>1</v>
      </c>
      <c r="EE114" s="375">
        <f t="shared" si="579"/>
        <v>0</v>
      </c>
      <c r="EF114" s="375">
        <f t="shared" si="580"/>
        <v>0</v>
      </c>
      <c r="EG114" s="375">
        <f t="shared" si="581"/>
        <v>1</v>
      </c>
      <c r="EH114" s="375">
        <f t="shared" si="582"/>
        <v>0</v>
      </c>
      <c r="EI114" s="375">
        <f t="shared" si="583"/>
        <v>0</v>
      </c>
      <c r="EJ114" s="375">
        <f t="shared" si="584"/>
        <v>1</v>
      </c>
      <c r="EK114" s="375">
        <f t="shared" si="585"/>
        <v>0</v>
      </c>
      <c r="EL114" s="375">
        <f t="shared" si="586"/>
        <v>0</v>
      </c>
      <c r="EM114" s="375">
        <f t="shared" si="587"/>
        <v>1</v>
      </c>
      <c r="EN114" s="375">
        <f t="shared" si="588"/>
        <v>0</v>
      </c>
      <c r="EO114" s="375">
        <f t="shared" si="589"/>
        <v>0</v>
      </c>
      <c r="EP114" s="375">
        <f t="shared" si="590"/>
        <v>1</v>
      </c>
      <c r="EQ114" s="375">
        <f t="shared" si="591"/>
        <v>0</v>
      </c>
      <c r="ER114" s="375">
        <f t="shared" si="592"/>
        <v>0</v>
      </c>
      <c r="ES114" s="375">
        <f t="shared" si="593"/>
        <v>1</v>
      </c>
      <c r="ET114" s="375">
        <f t="shared" si="594"/>
        <v>0</v>
      </c>
      <c r="EU114" s="375">
        <f t="shared" si="595"/>
        <v>0</v>
      </c>
      <c r="EV114" s="375">
        <f t="shared" si="596"/>
        <v>1</v>
      </c>
      <c r="EW114" s="375">
        <f t="shared" si="597"/>
        <v>0</v>
      </c>
      <c r="EX114" s="375">
        <f t="shared" si="598"/>
        <v>0</v>
      </c>
      <c r="EY114" s="375">
        <f t="shared" si="599"/>
        <v>1</v>
      </c>
      <c r="EZ114" s="375">
        <f t="shared" si="600"/>
        <v>0</v>
      </c>
      <c r="FA114" s="375">
        <f t="shared" si="601"/>
        <v>0</v>
      </c>
      <c r="FB114" s="375">
        <f t="shared" si="602"/>
        <v>1</v>
      </c>
      <c r="FC114" s="375">
        <f t="shared" si="603"/>
        <v>0</v>
      </c>
      <c r="FD114" s="375">
        <f t="shared" si="604"/>
        <v>0</v>
      </c>
      <c r="FE114" s="376"/>
      <c r="FF114" s="372"/>
      <c r="FG114" s="372"/>
      <c r="FH114" s="372"/>
      <c r="FI114" s="372"/>
      <c r="FJ114" s="372"/>
      <c r="FK114" s="372"/>
      <c r="FL114" s="372"/>
      <c r="FM114" s="372"/>
      <c r="FN114" s="372"/>
      <c r="FO114" s="372"/>
      <c r="FP114" s="372"/>
      <c r="FQ114" s="372"/>
      <c r="FR114" s="372"/>
      <c r="FS114" s="372"/>
      <c r="FT114" s="372"/>
      <c r="FU114" s="372"/>
      <c r="FV114" s="372"/>
      <c r="FW114" s="372"/>
      <c r="FX114" s="372"/>
      <c r="FY114" s="372"/>
      <c r="FZ114" s="372"/>
      <c r="GA114" s="372"/>
      <c r="GB114" s="372"/>
      <c r="GC114" s="372"/>
      <c r="GD114" s="372"/>
      <c r="GE114" s="372"/>
      <c r="GF114" s="372"/>
      <c r="GG114" s="372"/>
      <c r="GH114" s="372"/>
      <c r="GI114" s="372"/>
      <c r="GJ114" s="372"/>
      <c r="GK114" s="372"/>
      <c r="GL114" s="372"/>
      <c r="GM114" s="372"/>
      <c r="GN114" s="372"/>
      <c r="GO114" s="372"/>
      <c r="GP114" s="372"/>
      <c r="GQ114" s="372"/>
      <c r="GR114" s="372"/>
      <c r="GS114" s="372"/>
      <c r="GT114" s="372"/>
      <c r="GU114" s="372"/>
      <c r="GV114" s="372"/>
      <c r="GW114" s="372"/>
      <c r="GX114" s="372"/>
      <c r="GY114" s="372"/>
      <c r="GZ114" s="372"/>
      <c r="HA114" s="372"/>
      <c r="HB114" s="372"/>
      <c r="HC114" s="372"/>
    </row>
    <row r="115" spans="1:211" s="373" customFormat="1" ht="15" customHeight="1" x14ac:dyDescent="0.2">
      <c r="A115" s="366">
        <f>SWDATA!O100</f>
        <v>0</v>
      </c>
      <c r="B115" s="366">
        <f>SWDATA!M100</f>
        <v>0</v>
      </c>
      <c r="C115" s="351">
        <f>IF(AND(SWDATA!M100=1,SWDATA!Q100="promotions"),SWDATA!P100,0)</f>
        <v>0</v>
      </c>
      <c r="D115" s="367">
        <f>ROW(SWDATA!M100)</f>
        <v>100</v>
      </c>
      <c r="E115" s="368">
        <f t="shared" si="534"/>
        <v>0</v>
      </c>
      <c r="F115" s="369">
        <f t="shared" si="369"/>
        <v>1</v>
      </c>
      <c r="G115" s="366" t="str">
        <f t="shared" si="370"/>
        <v/>
      </c>
      <c r="H115" s="370"/>
      <c r="J115" s="238">
        <f t="shared" si="371"/>
        <v>0</v>
      </c>
      <c r="K115" s="239" t="str">
        <f t="shared" si="372"/>
        <v/>
      </c>
      <c r="L115" s="342"/>
      <c r="M115" s="345"/>
      <c r="N115" s="340" t="str">
        <f>IF(LEN(SWDATA!F100)=0,"",N114)</f>
        <v/>
      </c>
      <c r="O115" s="296" t="str">
        <f>IF(LEN(SWDATA!G100)=0,"",O114)</f>
        <v/>
      </c>
      <c r="P115" s="297" t="str">
        <f>IF(LEN(SWDATA!C100)=0,"",SWDATA!C100)</f>
        <v/>
      </c>
      <c r="Q115" s="312" t="str">
        <f t="shared" si="373"/>
        <v/>
      </c>
      <c r="R115" s="223" t="s">
        <v>261</v>
      </c>
      <c r="S115" s="224"/>
      <c r="T115" s="224"/>
      <c r="U115" s="264" t="s">
        <v>611</v>
      </c>
      <c r="V115" s="205" t="s">
        <v>221</v>
      </c>
      <c r="W115" s="266">
        <f>IF(OR(Is_Loading,LEN($A115)=0),"",SWDATA!P100)</f>
        <v>0</v>
      </c>
      <c r="X115" s="267">
        <f>IF(OR(Is_Loading,LEN($A115)=0),"",SWDATA!Q100)</f>
        <v>0</v>
      </c>
      <c r="Y115" s="267">
        <f>IF(OR(Is_Loading,LEN($A115)=0),"",SWDATA!R100)</f>
        <v>0</v>
      </c>
      <c r="Z115" s="266" t="str">
        <f t="shared" si="605"/>
        <v/>
      </c>
      <c r="AA115" s="266">
        <f>IF(OR(Is_Loading,LEN($A115)=0),"",SWDATA!T100)</f>
        <v>0</v>
      </c>
      <c r="AB115" s="267">
        <f>IF(OR(Is_Loading,LEN($A115)=0),"",SWDATA!U100)</f>
        <v>0</v>
      </c>
      <c r="AC115" s="267">
        <f>IF(OR(Is_Loading,LEN($A115)=0),"",SWDATA!V100)</f>
        <v>0</v>
      </c>
      <c r="AD115" s="266" t="str">
        <f t="shared" si="374"/>
        <v/>
      </c>
      <c r="AE115" s="266">
        <f>IF(OR(Is_Loading,LEN($A115)=0),"",SWDATA!X100)</f>
        <v>0</v>
      </c>
      <c r="AF115" s="267">
        <f>IF(OR(Is_Loading,LEN($A115)=0),"",SWDATA!Y100)</f>
        <v>0</v>
      </c>
      <c r="AG115" s="267">
        <f>IF(OR(Is_Loading,LEN($A115)=0),"",SWDATA!Z100)</f>
        <v>0</v>
      </c>
      <c r="AH115" s="266" t="str">
        <f t="shared" si="375"/>
        <v/>
      </c>
      <c r="AI115" s="266">
        <f>IF(OR(Is_Loading,LEN($A115)=0),"",SWDATA!AB100)</f>
        <v>0</v>
      </c>
      <c r="AJ115" s="267">
        <f>IF(OR(Is_Loading,LEN($A115)=0),"",SWDATA!AC100)</f>
        <v>0</v>
      </c>
      <c r="AK115" s="267">
        <f>IF(OR(Is_Loading,LEN($A115)=0),"",SWDATA!AD100)</f>
        <v>0</v>
      </c>
      <c r="AL115" s="266" t="str">
        <f t="shared" si="376"/>
        <v/>
      </c>
      <c r="AM115" s="266">
        <f>IF(OR(Is_Loading,LEN($A115)=0),"",SWDATA!AF100)</f>
        <v>0</v>
      </c>
      <c r="AN115" s="267">
        <f>IF(OR(Is_Loading,LEN($A115)=0),"",SWDATA!AG100)</f>
        <v>0</v>
      </c>
      <c r="AO115" s="323">
        <f>IF(OR(Is_Loading,LEN($A115)=0),"",SWDATA!AH100)</f>
        <v>0</v>
      </c>
      <c r="AP115" s="320" t="str">
        <f t="shared" si="377"/>
        <v/>
      </c>
      <c r="AQ115" s="266">
        <f>IF(OR(Is_Loading,LEN($A115)=0),"",SWDATA!AJ100)</f>
        <v>0</v>
      </c>
      <c r="AR115" s="267">
        <f>IF(OR(Is_Loading,LEN($A115)=0),"",SWDATA!AK100)</f>
        <v>0</v>
      </c>
      <c r="AS115" s="267">
        <f>IF(OR(Is_Loading,LEN($A115)=0),"",SWDATA!AL100)</f>
        <v>0</v>
      </c>
      <c r="AT115" s="266" t="str">
        <f t="shared" si="378"/>
        <v/>
      </c>
      <c r="AU115" s="266">
        <f>IF(OR(Is_Loading,LEN($A115)=0),"",SWDATA!AN100)</f>
        <v>0</v>
      </c>
      <c r="AV115" s="267">
        <f>IF(OR(Is_Loading,LEN($A115)=0),"",SWDATA!AO100)</f>
        <v>0</v>
      </c>
      <c r="AW115" s="267">
        <f>IF(OR(Is_Loading,LEN($A115)=0),"",SWDATA!AP100)</f>
        <v>0</v>
      </c>
      <c r="AX115" s="266" t="str">
        <f t="shared" si="379"/>
        <v/>
      </c>
      <c r="AY115" s="266">
        <f>IF(OR(Is_Loading,LEN($A115)=0),"",SWDATA!AR100)</f>
        <v>0</v>
      </c>
      <c r="AZ115" s="267">
        <f>IF(OR(Is_Loading,LEN($A115)=0),"",SWDATA!AS100)</f>
        <v>0</v>
      </c>
      <c r="BA115" s="267">
        <f>IF(OR(Is_Loading,LEN($A115)=0),"",SWDATA!AT100)</f>
        <v>0</v>
      </c>
      <c r="BB115" s="266" t="str">
        <f t="shared" si="380"/>
        <v/>
      </c>
      <c r="BC115" s="266">
        <f>IF(OR(Is_Loading,LEN($A115)=0),"",SWDATA!AV100)</f>
        <v>0</v>
      </c>
      <c r="BD115" s="267">
        <f>IF(OR(Is_Loading,LEN($A115)=0),"",SWDATA!AW100)</f>
        <v>0</v>
      </c>
      <c r="BE115" s="323">
        <f>IF(OR(Is_Loading,LEN($A115)=0),"",SWDATA!AX100)</f>
        <v>0</v>
      </c>
      <c r="BF115" s="320" t="str">
        <f t="shared" si="381"/>
        <v/>
      </c>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351"/>
      <c r="CO115" s="351"/>
      <c r="CP115" s="351"/>
      <c r="CQ115" s="351"/>
      <c r="CR115" s="351"/>
      <c r="CS115" s="351"/>
      <c r="CT115" s="351"/>
      <c r="CU115" s="351"/>
      <c r="CV115" s="351"/>
      <c r="CW115" s="351"/>
      <c r="CX115" s="351"/>
      <c r="CY115" s="351"/>
      <c r="CZ115" s="351"/>
      <c r="DA115" s="351"/>
      <c r="DB115" s="351"/>
      <c r="DC115" s="351"/>
      <c r="DD115" s="351"/>
      <c r="DE115" s="351"/>
      <c r="DF115" s="351"/>
      <c r="DG115" s="351"/>
      <c r="DH115" s="351"/>
      <c r="DI115" s="351"/>
      <c r="DJ115" s="351"/>
      <c r="DK115" s="351"/>
      <c r="DL115" s="351"/>
      <c r="DM115" s="351"/>
      <c r="DN115" s="351"/>
      <c r="DQ115" s="373" t="str">
        <f t="shared" ref="DQ115" ca="1" si="606">INDIRECT("'Metrics &amp; Attributes View'!"&amp;IF(ROW()-9=0, "", IF(13+ROW()/23-9&gt;26, CHAR(64+INT((ROW()-9-1)/26)),"")&amp;CHAR(65+MOD(13+ROW()/23-1, 26)))&amp;44)</f>
        <v/>
      </c>
      <c r="DS115" s="372"/>
      <c r="DT115" s="374"/>
      <c r="DU115" s="375"/>
      <c r="DV115" s="375"/>
      <c r="DW115" s="375"/>
      <c r="DX115" s="375">
        <v>1</v>
      </c>
      <c r="DY115" s="375">
        <f t="shared" si="573"/>
        <v>0</v>
      </c>
      <c r="DZ115" s="375">
        <f t="shared" si="574"/>
        <v>0</v>
      </c>
      <c r="EA115" s="375">
        <f t="shared" si="575"/>
        <v>1</v>
      </c>
      <c r="EB115" s="375">
        <f t="shared" si="576"/>
        <v>0</v>
      </c>
      <c r="EC115" s="375">
        <f t="shared" si="577"/>
        <v>0</v>
      </c>
      <c r="ED115" s="375">
        <f t="shared" si="578"/>
        <v>1</v>
      </c>
      <c r="EE115" s="375">
        <f t="shared" si="579"/>
        <v>0</v>
      </c>
      <c r="EF115" s="375">
        <f t="shared" si="580"/>
        <v>0</v>
      </c>
      <c r="EG115" s="375">
        <f t="shared" si="581"/>
        <v>1</v>
      </c>
      <c r="EH115" s="375">
        <f t="shared" si="582"/>
        <v>0</v>
      </c>
      <c r="EI115" s="375">
        <f t="shared" si="583"/>
        <v>0</v>
      </c>
      <c r="EJ115" s="375">
        <f t="shared" si="584"/>
        <v>1</v>
      </c>
      <c r="EK115" s="375">
        <f t="shared" si="585"/>
        <v>0</v>
      </c>
      <c r="EL115" s="375">
        <f t="shared" si="586"/>
        <v>0</v>
      </c>
      <c r="EM115" s="375">
        <f t="shared" si="587"/>
        <v>1</v>
      </c>
      <c r="EN115" s="375">
        <f t="shared" si="588"/>
        <v>0</v>
      </c>
      <c r="EO115" s="375">
        <f t="shared" si="589"/>
        <v>0</v>
      </c>
      <c r="EP115" s="375">
        <f t="shared" si="590"/>
        <v>1</v>
      </c>
      <c r="EQ115" s="375">
        <f t="shared" si="591"/>
        <v>0</v>
      </c>
      <c r="ER115" s="375">
        <f t="shared" si="592"/>
        <v>0</v>
      </c>
      <c r="ES115" s="375">
        <f t="shared" si="593"/>
        <v>1</v>
      </c>
      <c r="ET115" s="375">
        <f t="shared" si="594"/>
        <v>0</v>
      </c>
      <c r="EU115" s="375">
        <f t="shared" si="595"/>
        <v>0</v>
      </c>
      <c r="EV115" s="375">
        <f t="shared" si="596"/>
        <v>1</v>
      </c>
      <c r="EW115" s="375">
        <f t="shared" si="597"/>
        <v>0</v>
      </c>
      <c r="EX115" s="375">
        <f t="shared" si="598"/>
        <v>0</v>
      </c>
      <c r="EY115" s="375">
        <f t="shared" si="599"/>
        <v>1</v>
      </c>
      <c r="EZ115" s="375">
        <f t="shared" si="600"/>
        <v>0</v>
      </c>
      <c r="FA115" s="375">
        <f t="shared" si="601"/>
        <v>0</v>
      </c>
      <c r="FB115" s="375">
        <f t="shared" si="602"/>
        <v>1</v>
      </c>
      <c r="FC115" s="375">
        <f t="shared" si="603"/>
        <v>0</v>
      </c>
      <c r="FD115" s="375">
        <f t="shared" si="604"/>
        <v>0</v>
      </c>
      <c r="FE115" s="376"/>
      <c r="FF115" s="372"/>
      <c r="FG115" s="372"/>
      <c r="FH115" s="372"/>
      <c r="FI115" s="372"/>
      <c r="FJ115" s="372"/>
      <c r="FK115" s="372"/>
      <c r="FL115" s="372"/>
      <c r="FM115" s="372"/>
      <c r="FN115" s="372"/>
      <c r="FO115" s="372"/>
      <c r="FP115" s="372"/>
      <c r="FQ115" s="372"/>
      <c r="FR115" s="372"/>
      <c r="FS115" s="372"/>
      <c r="FT115" s="372"/>
      <c r="FU115" s="372"/>
      <c r="FV115" s="372"/>
      <c r="FW115" s="372"/>
      <c r="FX115" s="372"/>
      <c r="FY115" s="372"/>
      <c r="FZ115" s="372"/>
      <c r="GA115" s="372"/>
      <c r="GB115" s="372"/>
      <c r="GC115" s="372"/>
      <c r="GD115" s="372"/>
      <c r="GE115" s="372"/>
      <c r="GF115" s="372"/>
      <c r="GG115" s="372"/>
      <c r="GH115" s="372"/>
      <c r="GI115" s="372"/>
      <c r="GJ115" s="372"/>
      <c r="GK115" s="372"/>
      <c r="GL115" s="372"/>
      <c r="GM115" s="372"/>
      <c r="GN115" s="372"/>
      <c r="GO115" s="372"/>
      <c r="GP115" s="372"/>
      <c r="GQ115" s="372"/>
      <c r="GR115" s="372"/>
      <c r="GS115" s="372"/>
      <c r="GT115" s="372"/>
      <c r="GU115" s="372"/>
      <c r="GV115" s="372"/>
      <c r="GW115" s="372"/>
      <c r="GX115" s="372"/>
      <c r="GY115" s="372"/>
      <c r="GZ115" s="372"/>
      <c r="HA115" s="372"/>
      <c r="HB115" s="372"/>
      <c r="HC115" s="372"/>
    </row>
    <row r="116" spans="1:211" s="373" customFormat="1" ht="15" customHeight="1" x14ac:dyDescent="0.2">
      <c r="A116" s="366">
        <f>SWDATA!O101</f>
        <v>0</v>
      </c>
      <c r="B116" s="366">
        <f>SWDATA!M101</f>
        <v>0</v>
      </c>
      <c r="C116" s="351">
        <f>IF(AND(SWDATA!M101=1,SWDATA!Q101="promotions"),SWDATA!P101,0)</f>
        <v>0</v>
      </c>
      <c r="D116" s="367">
        <f>ROW(SWDATA!M101)</f>
        <v>101</v>
      </c>
      <c r="E116" s="368">
        <f t="shared" si="534"/>
        <v>0</v>
      </c>
      <c r="F116" s="369">
        <f t="shared" si="369"/>
        <v>1</v>
      </c>
      <c r="G116" s="366" t="str">
        <f t="shared" si="370"/>
        <v/>
      </c>
      <c r="H116" s="370"/>
      <c r="J116" s="238">
        <f t="shared" si="371"/>
        <v>0</v>
      </c>
      <c r="K116" s="239" t="str">
        <f t="shared" si="372"/>
        <v/>
      </c>
      <c r="L116" s="342"/>
      <c r="M116" s="345"/>
      <c r="N116" s="340" t="str">
        <f>IF(LEN(SWDATA!F101)=0,"",N115)</f>
        <v/>
      </c>
      <c r="O116" s="296" t="str">
        <f>IF(LEN(SWDATA!G101)=0,"",O115)</f>
        <v/>
      </c>
      <c r="P116" s="297" t="str">
        <f>IF(LEN(SWDATA!C101)=0,"",SWDATA!C101)</f>
        <v/>
      </c>
      <c r="Q116" s="312" t="str">
        <f t="shared" si="373"/>
        <v/>
      </c>
      <c r="R116" s="223" t="s">
        <v>261</v>
      </c>
      <c r="S116" s="224"/>
      <c r="T116" s="224"/>
      <c r="U116" s="264" t="s">
        <v>598</v>
      </c>
      <c r="V116" s="205" t="s">
        <v>221</v>
      </c>
      <c r="W116" s="266">
        <f>IF(OR(Is_Loading,LEN($A116)=0),"",SWDATA!P101)</f>
        <v>0</v>
      </c>
      <c r="X116" s="267">
        <f>IF(OR(Is_Loading,LEN($A116)=0),"",SWDATA!Q101)</f>
        <v>0</v>
      </c>
      <c r="Y116" s="267">
        <f>IF(OR(Is_Loading,LEN($A116)=0),"",SWDATA!R101)</f>
        <v>0</v>
      </c>
      <c r="Z116" s="266" t="str">
        <f t="shared" si="605"/>
        <v/>
      </c>
      <c r="AA116" s="266">
        <f>IF(OR(Is_Loading,LEN($A116)=0),"",SWDATA!T101)</f>
        <v>0</v>
      </c>
      <c r="AB116" s="267">
        <f>IF(OR(Is_Loading,LEN($A116)=0),"",SWDATA!U101)</f>
        <v>0</v>
      </c>
      <c r="AC116" s="267">
        <f>IF(OR(Is_Loading,LEN($A116)=0),"",SWDATA!V101)</f>
        <v>0</v>
      </c>
      <c r="AD116" s="266" t="str">
        <f t="shared" si="374"/>
        <v/>
      </c>
      <c r="AE116" s="266">
        <f>IF(OR(Is_Loading,LEN($A116)=0),"",SWDATA!X101)</f>
        <v>0</v>
      </c>
      <c r="AF116" s="267">
        <f>IF(OR(Is_Loading,LEN($A116)=0),"",SWDATA!Y101)</f>
        <v>0</v>
      </c>
      <c r="AG116" s="267">
        <f>IF(OR(Is_Loading,LEN($A116)=0),"",SWDATA!Z101)</f>
        <v>0</v>
      </c>
      <c r="AH116" s="266" t="str">
        <f t="shared" si="375"/>
        <v/>
      </c>
      <c r="AI116" s="266">
        <f>IF(OR(Is_Loading,LEN($A116)=0),"",SWDATA!AB101)</f>
        <v>0</v>
      </c>
      <c r="AJ116" s="267">
        <f>IF(OR(Is_Loading,LEN($A116)=0),"",SWDATA!AC101)</f>
        <v>0</v>
      </c>
      <c r="AK116" s="267">
        <f>IF(OR(Is_Loading,LEN($A116)=0),"",SWDATA!AD101)</f>
        <v>0</v>
      </c>
      <c r="AL116" s="266" t="str">
        <f t="shared" si="376"/>
        <v/>
      </c>
      <c r="AM116" s="266">
        <f>IF(OR(Is_Loading,LEN($A116)=0),"",SWDATA!AF101)</f>
        <v>0</v>
      </c>
      <c r="AN116" s="267">
        <f>IF(OR(Is_Loading,LEN($A116)=0),"",SWDATA!AG101)</f>
        <v>0</v>
      </c>
      <c r="AO116" s="323">
        <f>IF(OR(Is_Loading,LEN($A116)=0),"",SWDATA!AH101)</f>
        <v>0</v>
      </c>
      <c r="AP116" s="320" t="str">
        <f t="shared" si="377"/>
        <v/>
      </c>
      <c r="AQ116" s="266">
        <f>IF(OR(Is_Loading,LEN($A116)=0),"",SWDATA!AJ101)</f>
        <v>0</v>
      </c>
      <c r="AR116" s="267">
        <f>IF(OR(Is_Loading,LEN($A116)=0),"",SWDATA!AK101)</f>
        <v>0</v>
      </c>
      <c r="AS116" s="267">
        <f>IF(OR(Is_Loading,LEN($A116)=0),"",SWDATA!AL101)</f>
        <v>0</v>
      </c>
      <c r="AT116" s="266" t="str">
        <f t="shared" si="378"/>
        <v/>
      </c>
      <c r="AU116" s="266">
        <f>IF(OR(Is_Loading,LEN($A116)=0),"",SWDATA!AN101)</f>
        <v>0</v>
      </c>
      <c r="AV116" s="267">
        <f>IF(OR(Is_Loading,LEN($A116)=0),"",SWDATA!AO101)</f>
        <v>0</v>
      </c>
      <c r="AW116" s="267">
        <f>IF(OR(Is_Loading,LEN($A116)=0),"",SWDATA!AP101)</f>
        <v>0</v>
      </c>
      <c r="AX116" s="266" t="str">
        <f t="shared" si="379"/>
        <v/>
      </c>
      <c r="AY116" s="266">
        <f>IF(OR(Is_Loading,LEN($A116)=0),"",SWDATA!AR101)</f>
        <v>0</v>
      </c>
      <c r="AZ116" s="267">
        <f>IF(OR(Is_Loading,LEN($A116)=0),"",SWDATA!AS101)</f>
        <v>0</v>
      </c>
      <c r="BA116" s="267">
        <f>IF(OR(Is_Loading,LEN($A116)=0),"",SWDATA!AT101)</f>
        <v>0</v>
      </c>
      <c r="BB116" s="266" t="str">
        <f t="shared" si="380"/>
        <v/>
      </c>
      <c r="BC116" s="266">
        <f>IF(OR(Is_Loading,LEN($A116)=0),"",SWDATA!AV101)</f>
        <v>0</v>
      </c>
      <c r="BD116" s="267">
        <f>IF(OR(Is_Loading,LEN($A116)=0),"",SWDATA!AW101)</f>
        <v>0</v>
      </c>
      <c r="BE116" s="323">
        <f>IF(OR(Is_Loading,LEN($A116)=0),"",SWDATA!AX101)</f>
        <v>0</v>
      </c>
      <c r="BF116" s="320" t="str">
        <f t="shared" si="381"/>
        <v/>
      </c>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351"/>
      <c r="CO116" s="351"/>
      <c r="CP116" s="351"/>
      <c r="CQ116" s="351"/>
      <c r="CR116" s="351"/>
      <c r="CS116" s="351"/>
      <c r="CT116" s="351"/>
      <c r="CU116" s="351"/>
      <c r="CV116" s="351"/>
      <c r="CW116" s="351"/>
      <c r="CX116" s="351"/>
      <c r="CY116" s="351"/>
      <c r="CZ116" s="351"/>
      <c r="DA116" s="351"/>
      <c r="DB116" s="351"/>
      <c r="DC116" s="351"/>
      <c r="DD116" s="351"/>
      <c r="DE116" s="351"/>
      <c r="DF116" s="351"/>
      <c r="DG116" s="351"/>
      <c r="DH116" s="351"/>
      <c r="DI116" s="351"/>
      <c r="DJ116" s="351"/>
      <c r="DK116" s="351"/>
      <c r="DL116" s="351"/>
      <c r="DM116" s="351"/>
      <c r="DN116" s="351"/>
      <c r="DS116" s="372"/>
      <c r="DT116" s="374"/>
      <c r="DU116" s="375"/>
      <c r="DV116" s="375"/>
      <c r="DW116" s="375"/>
      <c r="DX116" s="375">
        <v>1</v>
      </c>
      <c r="DY116" s="375">
        <f t="shared" si="573"/>
        <v>0</v>
      </c>
      <c r="DZ116" s="375">
        <f t="shared" si="574"/>
        <v>0</v>
      </c>
      <c r="EA116" s="375">
        <f t="shared" si="575"/>
        <v>1</v>
      </c>
      <c r="EB116" s="375">
        <f t="shared" si="576"/>
        <v>0</v>
      </c>
      <c r="EC116" s="375">
        <f t="shared" si="577"/>
        <v>0</v>
      </c>
      <c r="ED116" s="375">
        <f t="shared" si="578"/>
        <v>1</v>
      </c>
      <c r="EE116" s="375">
        <f t="shared" si="579"/>
        <v>0</v>
      </c>
      <c r="EF116" s="375">
        <f t="shared" si="580"/>
        <v>0</v>
      </c>
      <c r="EG116" s="375">
        <f t="shared" si="581"/>
        <v>1</v>
      </c>
      <c r="EH116" s="375">
        <f t="shared" si="582"/>
        <v>0</v>
      </c>
      <c r="EI116" s="375">
        <f t="shared" si="583"/>
        <v>0</v>
      </c>
      <c r="EJ116" s="375">
        <f t="shared" si="584"/>
        <v>1</v>
      </c>
      <c r="EK116" s="375">
        <f t="shared" si="585"/>
        <v>0</v>
      </c>
      <c r="EL116" s="375">
        <f t="shared" si="586"/>
        <v>0</v>
      </c>
      <c r="EM116" s="375">
        <f t="shared" si="587"/>
        <v>1</v>
      </c>
      <c r="EN116" s="375">
        <f t="shared" si="588"/>
        <v>0</v>
      </c>
      <c r="EO116" s="375">
        <f t="shared" si="589"/>
        <v>0</v>
      </c>
      <c r="EP116" s="375">
        <f t="shared" si="590"/>
        <v>1</v>
      </c>
      <c r="EQ116" s="375">
        <f t="shared" si="591"/>
        <v>0</v>
      </c>
      <c r="ER116" s="375">
        <f t="shared" si="592"/>
        <v>0</v>
      </c>
      <c r="ES116" s="375">
        <f t="shared" si="593"/>
        <v>1</v>
      </c>
      <c r="ET116" s="375">
        <f t="shared" si="594"/>
        <v>0</v>
      </c>
      <c r="EU116" s="375">
        <f t="shared" si="595"/>
        <v>0</v>
      </c>
      <c r="EV116" s="375">
        <f t="shared" si="596"/>
        <v>1</v>
      </c>
      <c r="EW116" s="375">
        <f t="shared" si="597"/>
        <v>0</v>
      </c>
      <c r="EX116" s="375">
        <f t="shared" si="598"/>
        <v>0</v>
      </c>
      <c r="EY116" s="375">
        <f t="shared" si="599"/>
        <v>1</v>
      </c>
      <c r="EZ116" s="375">
        <f t="shared" si="600"/>
        <v>0</v>
      </c>
      <c r="FA116" s="375">
        <f t="shared" si="601"/>
        <v>0</v>
      </c>
      <c r="FB116" s="375">
        <f t="shared" si="602"/>
        <v>1</v>
      </c>
      <c r="FC116" s="375">
        <f t="shared" si="603"/>
        <v>0</v>
      </c>
      <c r="FD116" s="375">
        <f t="shared" si="604"/>
        <v>0</v>
      </c>
      <c r="FE116" s="376"/>
      <c r="FF116" s="372"/>
      <c r="FG116" s="372"/>
      <c r="FH116" s="372"/>
      <c r="FI116" s="372"/>
      <c r="FJ116" s="372"/>
      <c r="FK116" s="372"/>
      <c r="FL116" s="372"/>
      <c r="FM116" s="372"/>
      <c r="FN116" s="372"/>
      <c r="FO116" s="372"/>
      <c r="FP116" s="372"/>
      <c r="FQ116" s="372"/>
      <c r="FR116" s="372"/>
      <c r="FS116" s="372"/>
      <c r="FT116" s="372"/>
      <c r="FU116" s="372"/>
      <c r="FV116" s="372"/>
      <c r="FW116" s="372"/>
      <c r="FX116" s="372"/>
      <c r="FY116" s="372"/>
      <c r="FZ116" s="372"/>
      <c r="GA116" s="372"/>
      <c r="GB116" s="372"/>
      <c r="GC116" s="372"/>
      <c r="GD116" s="372"/>
      <c r="GE116" s="372"/>
      <c r="GF116" s="372"/>
      <c r="GG116" s="372"/>
      <c r="GH116" s="372"/>
      <c r="GI116" s="372"/>
      <c r="GJ116" s="372"/>
      <c r="GK116" s="372"/>
      <c r="GL116" s="372"/>
      <c r="GM116" s="372"/>
      <c r="GN116" s="372"/>
      <c r="GO116" s="372"/>
      <c r="GP116" s="372"/>
      <c r="GQ116" s="372"/>
      <c r="GR116" s="372"/>
      <c r="GS116" s="372"/>
      <c r="GT116" s="372"/>
      <c r="GU116" s="372"/>
      <c r="GV116" s="372"/>
      <c r="GW116" s="372"/>
      <c r="GX116" s="372"/>
      <c r="GY116" s="372"/>
      <c r="GZ116" s="372"/>
      <c r="HA116" s="372"/>
      <c r="HB116" s="372"/>
      <c r="HC116" s="372"/>
    </row>
    <row r="117" spans="1:211" s="373" customFormat="1" ht="15" customHeight="1" x14ac:dyDescent="0.2">
      <c r="A117" s="366">
        <f>SWDATA!O102</f>
        <v>0</v>
      </c>
      <c r="B117" s="366">
        <f>SWDATA!M102</f>
        <v>0</v>
      </c>
      <c r="C117" s="351">
        <f>IF(AND(SWDATA!M102=1,SWDATA!Q102="promotions"),SWDATA!P102,0)</f>
        <v>0</v>
      </c>
      <c r="D117" s="367">
        <f>ROW(SWDATA!M102)</f>
        <v>102</v>
      </c>
      <c r="E117" s="368">
        <f t="shared" si="534"/>
        <v>0</v>
      </c>
      <c r="F117" s="369">
        <f t="shared" si="369"/>
        <v>1</v>
      </c>
      <c r="G117" s="366" t="str">
        <f t="shared" si="370"/>
        <v/>
      </c>
      <c r="H117" s="370"/>
      <c r="J117" s="238">
        <f t="shared" si="371"/>
        <v>0</v>
      </c>
      <c r="K117" s="239" t="str">
        <f t="shared" si="372"/>
        <v/>
      </c>
      <c r="L117" s="342"/>
      <c r="M117" s="345"/>
      <c r="N117" s="340" t="str">
        <f>IF(LEN(SWDATA!F102)=0,"",N116)</f>
        <v/>
      </c>
      <c r="O117" s="296" t="str">
        <f>IF(LEN(SWDATA!G102)=0,"",O116)</f>
        <v/>
      </c>
      <c r="P117" s="297" t="str">
        <f>IF(LEN(SWDATA!C102)=0,"",SWDATA!C102)</f>
        <v/>
      </c>
      <c r="Q117" s="312" t="str">
        <f t="shared" si="373"/>
        <v/>
      </c>
      <c r="R117" s="223" t="s">
        <v>261</v>
      </c>
      <c r="S117" s="224"/>
      <c r="T117" s="224"/>
      <c r="U117" s="264" t="s">
        <v>628</v>
      </c>
      <c r="V117" s="205" t="s">
        <v>221</v>
      </c>
      <c r="W117" s="266">
        <f>IF(OR(Is_Loading,LEN($A117)=0),"",SWDATA!P102)</f>
        <v>0</v>
      </c>
      <c r="X117" s="267">
        <f>IF(OR(Is_Loading,LEN($A117)=0),"",SWDATA!Q102)</f>
        <v>0</v>
      </c>
      <c r="Y117" s="267">
        <f>IF(OR(Is_Loading,LEN($A117)=0),"",SWDATA!R102)</f>
        <v>0</v>
      </c>
      <c r="Z117" s="266" t="str">
        <f t="shared" si="605"/>
        <v/>
      </c>
      <c r="AA117" s="266">
        <f>IF(OR(Is_Loading,LEN($A117)=0),"",SWDATA!T102)</f>
        <v>0</v>
      </c>
      <c r="AB117" s="267">
        <f>IF(OR(Is_Loading,LEN($A117)=0),"",SWDATA!U102)</f>
        <v>0</v>
      </c>
      <c r="AC117" s="267">
        <f>IF(OR(Is_Loading,LEN($A117)=0),"",SWDATA!V102)</f>
        <v>0</v>
      </c>
      <c r="AD117" s="266" t="str">
        <f t="shared" si="374"/>
        <v/>
      </c>
      <c r="AE117" s="266">
        <f>IF(OR(Is_Loading,LEN($A117)=0),"",SWDATA!X102)</f>
        <v>0</v>
      </c>
      <c r="AF117" s="267">
        <f>IF(OR(Is_Loading,LEN($A117)=0),"",SWDATA!Y102)</f>
        <v>0</v>
      </c>
      <c r="AG117" s="267">
        <f>IF(OR(Is_Loading,LEN($A117)=0),"",SWDATA!Z102)</f>
        <v>0</v>
      </c>
      <c r="AH117" s="266" t="str">
        <f t="shared" si="375"/>
        <v/>
      </c>
      <c r="AI117" s="266">
        <f>IF(OR(Is_Loading,LEN($A117)=0),"",SWDATA!AB102)</f>
        <v>0</v>
      </c>
      <c r="AJ117" s="267">
        <f>IF(OR(Is_Loading,LEN($A117)=0),"",SWDATA!AC102)</f>
        <v>0</v>
      </c>
      <c r="AK117" s="267">
        <f>IF(OR(Is_Loading,LEN($A117)=0),"",SWDATA!AD102)</f>
        <v>0</v>
      </c>
      <c r="AL117" s="266" t="str">
        <f t="shared" si="376"/>
        <v/>
      </c>
      <c r="AM117" s="266">
        <f>IF(OR(Is_Loading,LEN($A117)=0),"",SWDATA!AF102)</f>
        <v>0</v>
      </c>
      <c r="AN117" s="267">
        <f>IF(OR(Is_Loading,LEN($A117)=0),"",SWDATA!AG102)</f>
        <v>0</v>
      </c>
      <c r="AO117" s="323">
        <f>IF(OR(Is_Loading,LEN($A117)=0),"",SWDATA!AH102)</f>
        <v>0</v>
      </c>
      <c r="AP117" s="320" t="str">
        <f t="shared" si="377"/>
        <v/>
      </c>
      <c r="AQ117" s="266">
        <f>IF(OR(Is_Loading,LEN($A117)=0),"",SWDATA!AJ102)</f>
        <v>0</v>
      </c>
      <c r="AR117" s="267">
        <f>IF(OR(Is_Loading,LEN($A117)=0),"",SWDATA!AK102)</f>
        <v>0</v>
      </c>
      <c r="AS117" s="267">
        <f>IF(OR(Is_Loading,LEN($A117)=0),"",SWDATA!AL102)</f>
        <v>0</v>
      </c>
      <c r="AT117" s="266" t="str">
        <f t="shared" si="378"/>
        <v/>
      </c>
      <c r="AU117" s="266">
        <f>IF(OR(Is_Loading,LEN($A117)=0),"",SWDATA!AN102)</f>
        <v>0</v>
      </c>
      <c r="AV117" s="267">
        <f>IF(OR(Is_Loading,LEN($A117)=0),"",SWDATA!AO102)</f>
        <v>0</v>
      </c>
      <c r="AW117" s="267">
        <f>IF(OR(Is_Loading,LEN($A117)=0),"",SWDATA!AP102)</f>
        <v>0</v>
      </c>
      <c r="AX117" s="266" t="str">
        <f t="shared" si="379"/>
        <v/>
      </c>
      <c r="AY117" s="266">
        <f>IF(OR(Is_Loading,LEN($A117)=0),"",SWDATA!AR102)</f>
        <v>0</v>
      </c>
      <c r="AZ117" s="267">
        <f>IF(OR(Is_Loading,LEN($A117)=0),"",SWDATA!AS102)</f>
        <v>0</v>
      </c>
      <c r="BA117" s="267">
        <f>IF(OR(Is_Loading,LEN($A117)=0),"",SWDATA!AT102)</f>
        <v>0</v>
      </c>
      <c r="BB117" s="266" t="str">
        <f t="shared" si="380"/>
        <v/>
      </c>
      <c r="BC117" s="266">
        <f>IF(OR(Is_Loading,LEN($A117)=0),"",SWDATA!AV102)</f>
        <v>0</v>
      </c>
      <c r="BD117" s="267">
        <f>IF(OR(Is_Loading,LEN($A117)=0),"",SWDATA!AW102)</f>
        <v>0</v>
      </c>
      <c r="BE117" s="323">
        <f>IF(OR(Is_Loading,LEN($A117)=0),"",SWDATA!AX102)</f>
        <v>0</v>
      </c>
      <c r="BF117" s="320" t="str">
        <f t="shared" si="381"/>
        <v/>
      </c>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351"/>
      <c r="CO117" s="351"/>
      <c r="CP117" s="351"/>
      <c r="CQ117" s="351"/>
      <c r="CR117" s="351"/>
      <c r="CS117" s="351"/>
      <c r="CT117" s="351"/>
      <c r="CU117" s="351"/>
      <c r="CV117" s="351"/>
      <c r="CW117" s="351"/>
      <c r="CX117" s="351"/>
      <c r="CY117" s="351"/>
      <c r="CZ117" s="351"/>
      <c r="DA117" s="351"/>
      <c r="DB117" s="351"/>
      <c r="DC117" s="351"/>
      <c r="DD117" s="351"/>
      <c r="DE117" s="351"/>
      <c r="DF117" s="351"/>
      <c r="DG117" s="351"/>
      <c r="DH117" s="351"/>
      <c r="DI117" s="351"/>
      <c r="DJ117" s="351"/>
      <c r="DK117" s="351"/>
      <c r="DL117" s="351"/>
      <c r="DM117" s="351"/>
      <c r="DN117" s="351"/>
      <c r="DS117" s="372"/>
      <c r="DT117" s="374"/>
      <c r="DU117" s="375"/>
      <c r="DV117" s="375"/>
      <c r="DW117" s="375"/>
      <c r="DX117" s="375">
        <v>1</v>
      </c>
      <c r="DY117" s="375">
        <f t="shared" si="573"/>
        <v>0</v>
      </c>
      <c r="DZ117" s="375">
        <f t="shared" si="574"/>
        <v>0</v>
      </c>
      <c r="EA117" s="375">
        <f t="shared" si="575"/>
        <v>1</v>
      </c>
      <c r="EB117" s="375">
        <f t="shared" si="576"/>
        <v>0</v>
      </c>
      <c r="EC117" s="375">
        <f t="shared" si="577"/>
        <v>0</v>
      </c>
      <c r="ED117" s="375">
        <f t="shared" si="578"/>
        <v>1</v>
      </c>
      <c r="EE117" s="375">
        <f t="shared" si="579"/>
        <v>0</v>
      </c>
      <c r="EF117" s="375">
        <f t="shared" si="580"/>
        <v>0</v>
      </c>
      <c r="EG117" s="375">
        <f t="shared" si="581"/>
        <v>1</v>
      </c>
      <c r="EH117" s="375">
        <f t="shared" si="582"/>
        <v>0</v>
      </c>
      <c r="EI117" s="375">
        <f t="shared" si="583"/>
        <v>0</v>
      </c>
      <c r="EJ117" s="375">
        <f t="shared" si="584"/>
        <v>1</v>
      </c>
      <c r="EK117" s="375">
        <f t="shared" si="585"/>
        <v>0</v>
      </c>
      <c r="EL117" s="375">
        <f t="shared" si="586"/>
        <v>0</v>
      </c>
      <c r="EM117" s="375">
        <f t="shared" si="587"/>
        <v>1</v>
      </c>
      <c r="EN117" s="375">
        <f t="shared" si="588"/>
        <v>0</v>
      </c>
      <c r="EO117" s="375">
        <f t="shared" si="589"/>
        <v>0</v>
      </c>
      <c r="EP117" s="375">
        <f t="shared" si="590"/>
        <v>1</v>
      </c>
      <c r="EQ117" s="375">
        <f t="shared" si="591"/>
        <v>0</v>
      </c>
      <c r="ER117" s="375">
        <f t="shared" si="592"/>
        <v>0</v>
      </c>
      <c r="ES117" s="375">
        <f t="shared" si="593"/>
        <v>1</v>
      </c>
      <c r="ET117" s="375">
        <f t="shared" si="594"/>
        <v>0</v>
      </c>
      <c r="EU117" s="375">
        <f t="shared" si="595"/>
        <v>0</v>
      </c>
      <c r="EV117" s="375">
        <f t="shared" si="596"/>
        <v>1</v>
      </c>
      <c r="EW117" s="375">
        <f t="shared" si="597"/>
        <v>0</v>
      </c>
      <c r="EX117" s="375">
        <f t="shared" si="598"/>
        <v>0</v>
      </c>
      <c r="EY117" s="375">
        <f t="shared" si="599"/>
        <v>1</v>
      </c>
      <c r="EZ117" s="375">
        <f t="shared" si="600"/>
        <v>0</v>
      </c>
      <c r="FA117" s="375">
        <f t="shared" si="601"/>
        <v>0</v>
      </c>
      <c r="FB117" s="375">
        <f t="shared" si="602"/>
        <v>1</v>
      </c>
      <c r="FC117" s="375">
        <f t="shared" si="603"/>
        <v>0</v>
      </c>
      <c r="FD117" s="375">
        <f t="shared" si="604"/>
        <v>0</v>
      </c>
      <c r="FE117" s="376"/>
      <c r="FF117" s="372"/>
      <c r="FG117" s="372"/>
      <c r="FH117" s="372"/>
      <c r="FI117" s="372"/>
      <c r="FJ117" s="372"/>
      <c r="FK117" s="372"/>
      <c r="FL117" s="372"/>
      <c r="FM117" s="372"/>
      <c r="FN117" s="372"/>
      <c r="FO117" s="372"/>
      <c r="FP117" s="372"/>
      <c r="FQ117" s="372"/>
      <c r="FR117" s="372"/>
      <c r="FS117" s="372"/>
      <c r="FT117" s="372"/>
      <c r="FU117" s="372"/>
      <c r="FV117" s="372"/>
      <c r="FW117" s="372"/>
      <c r="FX117" s="372"/>
      <c r="FY117" s="372"/>
      <c r="FZ117" s="372"/>
      <c r="GA117" s="372"/>
      <c r="GB117" s="372"/>
      <c r="GC117" s="372"/>
      <c r="GD117" s="372"/>
      <c r="GE117" s="372"/>
      <c r="GF117" s="372"/>
      <c r="GG117" s="372"/>
      <c r="GH117" s="372"/>
      <c r="GI117" s="372"/>
      <c r="GJ117" s="372"/>
      <c r="GK117" s="372"/>
      <c r="GL117" s="372"/>
      <c r="GM117" s="372"/>
      <c r="GN117" s="372"/>
      <c r="GO117" s="372"/>
      <c r="GP117" s="372"/>
      <c r="GQ117" s="372"/>
      <c r="GR117" s="372"/>
      <c r="GS117" s="372"/>
      <c r="GT117" s="372"/>
      <c r="GU117" s="372"/>
      <c r="GV117" s="372"/>
      <c r="GW117" s="372"/>
      <c r="GX117" s="372"/>
      <c r="GY117" s="372"/>
      <c r="GZ117" s="372"/>
      <c r="HA117" s="372"/>
      <c r="HB117" s="372"/>
      <c r="HC117" s="372"/>
    </row>
    <row r="118" spans="1:211" s="373" customFormat="1" ht="15" customHeight="1" x14ac:dyDescent="0.2">
      <c r="A118" s="366">
        <f>SWDATA!O103</f>
        <v>0</v>
      </c>
      <c r="B118" s="366">
        <f>SWDATA!M103</f>
        <v>0</v>
      </c>
      <c r="C118" s="351">
        <f>IF(AND(SWDATA!M103=1,SWDATA!Q103="promotions"),SWDATA!P103,0)</f>
        <v>0</v>
      </c>
      <c r="D118" s="367">
        <f>ROW(SWDATA!M103)</f>
        <v>103</v>
      </c>
      <c r="E118" s="368">
        <f t="shared" si="534"/>
        <v>0</v>
      </c>
      <c r="F118" s="369">
        <f t="shared" si="369"/>
        <v>1</v>
      </c>
      <c r="G118" s="366" t="str">
        <f t="shared" si="370"/>
        <v/>
      </c>
      <c r="H118" s="370"/>
      <c r="J118" s="238">
        <f t="shared" si="371"/>
        <v>0</v>
      </c>
      <c r="K118" s="239" t="str">
        <f t="shared" si="372"/>
        <v/>
      </c>
      <c r="L118" s="342"/>
      <c r="M118" s="345"/>
      <c r="N118" s="340" t="str">
        <f>IF(LEN(SWDATA!F103)=0,"",N117)</f>
        <v/>
      </c>
      <c r="O118" s="296" t="str">
        <f>IF(LEN(SWDATA!G103)=0,"",O117)</f>
        <v/>
      </c>
      <c r="P118" s="297" t="str">
        <f>IF(LEN(SWDATA!C103)=0,"",SWDATA!C103)</f>
        <v/>
      </c>
      <c r="Q118" s="312" t="str">
        <f t="shared" si="373"/>
        <v/>
      </c>
      <c r="R118" s="223" t="s">
        <v>261</v>
      </c>
      <c r="S118" s="224"/>
      <c r="T118" s="224"/>
      <c r="U118" s="264" t="s">
        <v>596</v>
      </c>
      <c r="V118" s="205" t="s">
        <v>221</v>
      </c>
      <c r="W118" s="266">
        <f>IF(OR(Is_Loading,LEN($A118)=0),"",SWDATA!P103)</f>
        <v>0</v>
      </c>
      <c r="X118" s="267">
        <f>IF(OR(Is_Loading,LEN($A118)=0),"",SWDATA!Q103)</f>
        <v>0</v>
      </c>
      <c r="Y118" s="267">
        <f>IF(OR(Is_Loading,LEN($A118)=0),"",SWDATA!R103)</f>
        <v>0</v>
      </c>
      <c r="Z118" s="266" t="str">
        <f t="shared" si="605"/>
        <v/>
      </c>
      <c r="AA118" s="266">
        <f>IF(OR(Is_Loading,LEN($A118)=0),"",SWDATA!T103)</f>
        <v>0</v>
      </c>
      <c r="AB118" s="267">
        <f>IF(OR(Is_Loading,LEN($A118)=0),"",SWDATA!U103)</f>
        <v>0</v>
      </c>
      <c r="AC118" s="267">
        <f>IF(OR(Is_Loading,LEN($A118)=0),"",SWDATA!V103)</f>
        <v>0</v>
      </c>
      <c r="AD118" s="266" t="str">
        <f t="shared" si="374"/>
        <v/>
      </c>
      <c r="AE118" s="266">
        <f>IF(OR(Is_Loading,LEN($A118)=0),"",SWDATA!X103)</f>
        <v>0</v>
      </c>
      <c r="AF118" s="267">
        <f>IF(OR(Is_Loading,LEN($A118)=0),"",SWDATA!Y103)</f>
        <v>0</v>
      </c>
      <c r="AG118" s="267">
        <f>IF(OR(Is_Loading,LEN($A118)=0),"",SWDATA!Z103)</f>
        <v>0</v>
      </c>
      <c r="AH118" s="266" t="str">
        <f t="shared" si="375"/>
        <v/>
      </c>
      <c r="AI118" s="266">
        <f>IF(OR(Is_Loading,LEN($A118)=0),"",SWDATA!AB103)</f>
        <v>0</v>
      </c>
      <c r="AJ118" s="267">
        <f>IF(OR(Is_Loading,LEN($A118)=0),"",SWDATA!AC103)</f>
        <v>0</v>
      </c>
      <c r="AK118" s="267">
        <f>IF(OR(Is_Loading,LEN($A118)=0),"",SWDATA!AD103)</f>
        <v>0</v>
      </c>
      <c r="AL118" s="266" t="str">
        <f t="shared" si="376"/>
        <v/>
      </c>
      <c r="AM118" s="266">
        <f>IF(OR(Is_Loading,LEN($A118)=0),"",SWDATA!AF103)</f>
        <v>0</v>
      </c>
      <c r="AN118" s="267">
        <f>IF(OR(Is_Loading,LEN($A118)=0),"",SWDATA!AG103)</f>
        <v>0</v>
      </c>
      <c r="AO118" s="323">
        <f>IF(OR(Is_Loading,LEN($A118)=0),"",SWDATA!AH103)</f>
        <v>0</v>
      </c>
      <c r="AP118" s="320" t="str">
        <f t="shared" si="377"/>
        <v/>
      </c>
      <c r="AQ118" s="266">
        <f>IF(OR(Is_Loading,LEN($A118)=0),"",SWDATA!AJ103)</f>
        <v>0</v>
      </c>
      <c r="AR118" s="267">
        <f>IF(OR(Is_Loading,LEN($A118)=0),"",SWDATA!AK103)</f>
        <v>0</v>
      </c>
      <c r="AS118" s="267">
        <f>IF(OR(Is_Loading,LEN($A118)=0),"",SWDATA!AL103)</f>
        <v>0</v>
      </c>
      <c r="AT118" s="266" t="str">
        <f t="shared" si="378"/>
        <v/>
      </c>
      <c r="AU118" s="266">
        <f>IF(OR(Is_Loading,LEN($A118)=0),"",SWDATA!AN103)</f>
        <v>0</v>
      </c>
      <c r="AV118" s="267">
        <f>IF(OR(Is_Loading,LEN($A118)=0),"",SWDATA!AO103)</f>
        <v>0</v>
      </c>
      <c r="AW118" s="267">
        <f>IF(OR(Is_Loading,LEN($A118)=0),"",SWDATA!AP103)</f>
        <v>0</v>
      </c>
      <c r="AX118" s="266" t="str">
        <f t="shared" si="379"/>
        <v/>
      </c>
      <c r="AY118" s="266">
        <f>IF(OR(Is_Loading,LEN($A118)=0),"",SWDATA!AR103)</f>
        <v>0</v>
      </c>
      <c r="AZ118" s="267">
        <f>IF(OR(Is_Loading,LEN($A118)=0),"",SWDATA!AS103)</f>
        <v>0</v>
      </c>
      <c r="BA118" s="267">
        <f>IF(OR(Is_Loading,LEN($A118)=0),"",SWDATA!AT103)</f>
        <v>0</v>
      </c>
      <c r="BB118" s="266" t="str">
        <f t="shared" si="380"/>
        <v/>
      </c>
      <c r="BC118" s="266">
        <f>IF(OR(Is_Loading,LEN($A118)=0),"",SWDATA!AV103)</f>
        <v>0</v>
      </c>
      <c r="BD118" s="267">
        <f>IF(OR(Is_Loading,LEN($A118)=0),"",SWDATA!AW103)</f>
        <v>0</v>
      </c>
      <c r="BE118" s="323">
        <f>IF(OR(Is_Loading,LEN($A118)=0),"",SWDATA!AX103)</f>
        <v>0</v>
      </c>
      <c r="BF118" s="320" t="str">
        <f t="shared" si="381"/>
        <v/>
      </c>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351"/>
      <c r="CO118" s="351"/>
      <c r="CP118" s="351"/>
      <c r="CQ118" s="351"/>
      <c r="CR118" s="351"/>
      <c r="CS118" s="351"/>
      <c r="CT118" s="351"/>
      <c r="CU118" s="351"/>
      <c r="CV118" s="351"/>
      <c r="CW118" s="351"/>
      <c r="CX118" s="351"/>
      <c r="CY118" s="351"/>
      <c r="CZ118" s="351"/>
      <c r="DA118" s="351"/>
      <c r="DB118" s="351"/>
      <c r="DC118" s="351"/>
      <c r="DD118" s="351"/>
      <c r="DE118" s="351"/>
      <c r="DF118" s="351"/>
      <c r="DG118" s="351"/>
      <c r="DH118" s="351"/>
      <c r="DI118" s="351"/>
      <c r="DJ118" s="351"/>
      <c r="DK118" s="351"/>
      <c r="DL118" s="351"/>
      <c r="DM118" s="351"/>
      <c r="DN118" s="351"/>
      <c r="DS118" s="372"/>
      <c r="DT118" s="374"/>
      <c r="DU118" s="375"/>
      <c r="DV118" s="375"/>
      <c r="DW118" s="375"/>
      <c r="DX118" s="375">
        <v>1</v>
      </c>
      <c r="DY118" s="375">
        <f t="shared" si="573"/>
        <v>0</v>
      </c>
      <c r="DZ118" s="375">
        <f t="shared" si="574"/>
        <v>0</v>
      </c>
      <c r="EA118" s="375">
        <f t="shared" si="575"/>
        <v>1</v>
      </c>
      <c r="EB118" s="375">
        <f t="shared" si="576"/>
        <v>0</v>
      </c>
      <c r="EC118" s="375">
        <f t="shared" si="577"/>
        <v>0</v>
      </c>
      <c r="ED118" s="375">
        <f t="shared" si="578"/>
        <v>1</v>
      </c>
      <c r="EE118" s="375">
        <f t="shared" si="579"/>
        <v>0</v>
      </c>
      <c r="EF118" s="375">
        <f t="shared" si="580"/>
        <v>0</v>
      </c>
      <c r="EG118" s="375">
        <f t="shared" si="581"/>
        <v>1</v>
      </c>
      <c r="EH118" s="375">
        <f t="shared" si="582"/>
        <v>0</v>
      </c>
      <c r="EI118" s="375">
        <f t="shared" si="583"/>
        <v>0</v>
      </c>
      <c r="EJ118" s="375">
        <f t="shared" si="584"/>
        <v>1</v>
      </c>
      <c r="EK118" s="375">
        <f t="shared" si="585"/>
        <v>0</v>
      </c>
      <c r="EL118" s="375">
        <f t="shared" si="586"/>
        <v>0</v>
      </c>
      <c r="EM118" s="375">
        <f t="shared" si="587"/>
        <v>1</v>
      </c>
      <c r="EN118" s="375">
        <f t="shared" si="588"/>
        <v>0</v>
      </c>
      <c r="EO118" s="375">
        <f t="shared" si="589"/>
        <v>0</v>
      </c>
      <c r="EP118" s="375">
        <f t="shared" si="590"/>
        <v>1</v>
      </c>
      <c r="EQ118" s="375">
        <f t="shared" si="591"/>
        <v>0</v>
      </c>
      <c r="ER118" s="375">
        <f t="shared" si="592"/>
        <v>0</v>
      </c>
      <c r="ES118" s="375">
        <f t="shared" si="593"/>
        <v>1</v>
      </c>
      <c r="ET118" s="375">
        <f t="shared" si="594"/>
        <v>0</v>
      </c>
      <c r="EU118" s="375">
        <f t="shared" si="595"/>
        <v>0</v>
      </c>
      <c r="EV118" s="375">
        <f t="shared" si="596"/>
        <v>1</v>
      </c>
      <c r="EW118" s="375">
        <f t="shared" si="597"/>
        <v>0</v>
      </c>
      <c r="EX118" s="375">
        <f t="shared" si="598"/>
        <v>0</v>
      </c>
      <c r="EY118" s="375">
        <f t="shared" si="599"/>
        <v>1</v>
      </c>
      <c r="EZ118" s="375">
        <f t="shared" si="600"/>
        <v>0</v>
      </c>
      <c r="FA118" s="375">
        <f t="shared" si="601"/>
        <v>0</v>
      </c>
      <c r="FB118" s="375">
        <f t="shared" si="602"/>
        <v>1</v>
      </c>
      <c r="FC118" s="375">
        <f t="shared" si="603"/>
        <v>0</v>
      </c>
      <c r="FD118" s="375">
        <f t="shared" si="604"/>
        <v>0</v>
      </c>
      <c r="FE118" s="376"/>
      <c r="FF118" s="372"/>
      <c r="FG118" s="372"/>
      <c r="FH118" s="372"/>
      <c r="FI118" s="372"/>
      <c r="FJ118" s="372"/>
      <c r="FK118" s="372"/>
      <c r="FL118" s="372"/>
      <c r="FM118" s="372"/>
      <c r="FN118" s="372"/>
      <c r="FO118" s="372"/>
      <c r="FP118" s="372"/>
      <c r="FQ118" s="372"/>
      <c r="FR118" s="372"/>
      <c r="FS118" s="372"/>
      <c r="FT118" s="372"/>
      <c r="FU118" s="372"/>
      <c r="FV118" s="372"/>
      <c r="FW118" s="372"/>
      <c r="FX118" s="372"/>
      <c r="FY118" s="372"/>
      <c r="FZ118" s="372"/>
      <c r="GA118" s="372"/>
      <c r="GB118" s="372"/>
      <c r="GC118" s="372"/>
      <c r="GD118" s="372"/>
      <c r="GE118" s="372"/>
      <c r="GF118" s="372"/>
      <c r="GG118" s="372"/>
      <c r="GH118" s="372"/>
      <c r="GI118" s="372"/>
      <c r="GJ118" s="372"/>
      <c r="GK118" s="372"/>
      <c r="GL118" s="372"/>
      <c r="GM118" s="372"/>
      <c r="GN118" s="372"/>
      <c r="GO118" s="372"/>
      <c r="GP118" s="372"/>
      <c r="GQ118" s="372"/>
      <c r="GR118" s="372"/>
      <c r="GS118" s="372"/>
      <c r="GT118" s="372"/>
      <c r="GU118" s="372"/>
      <c r="GV118" s="372"/>
      <c r="GW118" s="372"/>
      <c r="GX118" s="372"/>
      <c r="GY118" s="372"/>
      <c r="GZ118" s="372"/>
      <c r="HA118" s="372"/>
      <c r="HB118" s="372"/>
      <c r="HC118" s="372"/>
    </row>
    <row r="119" spans="1:211" s="373" customFormat="1" ht="15" customHeight="1" x14ac:dyDescent="0.2">
      <c r="A119" s="366">
        <f>SWDATA!O104</f>
        <v>0</v>
      </c>
      <c r="B119" s="366">
        <f>SWDATA!M104</f>
        <v>0</v>
      </c>
      <c r="C119" s="351">
        <f>IF(AND(SWDATA!M104=1,SWDATA!Q104="promotions"),SWDATA!P104,0)</f>
        <v>0</v>
      </c>
      <c r="D119" s="367">
        <f>ROW(SWDATA!M104)</f>
        <v>104</v>
      </c>
      <c r="E119" s="368">
        <f ca="1">IF(AND(B119=1,UPPER(HLOOKUP(D119+14,'Metrics &amp; Attributes View'!$13:$31,19,0))&lt;&gt;"SBOM"),1,0)</f>
        <v>0</v>
      </c>
      <c r="F119" s="369">
        <f t="shared" si="369"/>
        <v>1</v>
      </c>
      <c r="G119" s="366" t="str">
        <f t="shared" si="370"/>
        <v/>
      </c>
      <c r="H119" s="370"/>
      <c r="J119" s="238">
        <f t="shared" si="371"/>
        <v>0</v>
      </c>
      <c r="K119" s="239" t="str">
        <f t="shared" si="372"/>
        <v/>
      </c>
      <c r="L119" s="342"/>
      <c r="M119" s="345"/>
      <c r="N119" s="340" t="str">
        <f>IF(LEN(SWDATA!F104)=0,"",N118)</f>
        <v/>
      </c>
      <c r="O119" s="296" t="str">
        <f>IF(LEN(SWDATA!G104)=0,"",O118)</f>
        <v/>
      </c>
      <c r="P119" s="297" t="str">
        <f>IF(LEN(SWDATA!C104)=0,"",SWDATA!C104)</f>
        <v/>
      </c>
      <c r="Q119" s="312" t="str">
        <f t="shared" si="373"/>
        <v/>
      </c>
      <c r="R119" s="223" t="s">
        <v>262</v>
      </c>
      <c r="S119" s="224"/>
      <c r="T119" s="224"/>
      <c r="U119" s="264" t="s">
        <v>623</v>
      </c>
      <c r="V119" s="205" t="s">
        <v>221</v>
      </c>
      <c r="W119" s="266">
        <f>IF(OR(Is_Loading,LEN($A119)=0),"",SWDATA!P104)</f>
        <v>0</v>
      </c>
      <c r="X119" s="267">
        <f>IF(OR(Is_Loading,LEN($A119)=0),"",SWDATA!Q104)</f>
        <v>0</v>
      </c>
      <c r="Y119" s="267">
        <f>IF(OR(Is_Loading,LEN($A119)=0),"",SWDATA!R104)</f>
        <v>0</v>
      </c>
      <c r="Z119" s="266" t="str">
        <f t="shared" si="605"/>
        <v/>
      </c>
      <c r="AA119" s="266">
        <f>IF(OR(Is_Loading,LEN($A119)=0),"",SWDATA!T104)</f>
        <v>0</v>
      </c>
      <c r="AB119" s="267">
        <f>IF(OR(Is_Loading,LEN($A119)=0),"",SWDATA!U104)</f>
        <v>0</v>
      </c>
      <c r="AC119" s="267">
        <f>IF(OR(Is_Loading,LEN($A119)=0),"",SWDATA!V104)</f>
        <v>0</v>
      </c>
      <c r="AD119" s="266" t="str">
        <f t="shared" si="374"/>
        <v/>
      </c>
      <c r="AE119" s="266">
        <f>IF(OR(Is_Loading,LEN($A119)=0),"",SWDATA!X104)</f>
        <v>0</v>
      </c>
      <c r="AF119" s="267">
        <f>IF(OR(Is_Loading,LEN($A119)=0),"",SWDATA!Y104)</f>
        <v>0</v>
      </c>
      <c r="AG119" s="267">
        <f>IF(OR(Is_Loading,LEN($A119)=0),"",SWDATA!Z104)</f>
        <v>0</v>
      </c>
      <c r="AH119" s="266" t="str">
        <f t="shared" si="375"/>
        <v/>
      </c>
      <c r="AI119" s="266">
        <f>IF(OR(Is_Loading,LEN($A119)=0),"",SWDATA!AB104)</f>
        <v>0</v>
      </c>
      <c r="AJ119" s="267">
        <f>IF(OR(Is_Loading,LEN($A119)=0),"",SWDATA!AC104)</f>
        <v>0</v>
      </c>
      <c r="AK119" s="267">
        <f>IF(OR(Is_Loading,LEN($A119)=0),"",SWDATA!AD104)</f>
        <v>0</v>
      </c>
      <c r="AL119" s="266" t="str">
        <f t="shared" si="376"/>
        <v/>
      </c>
      <c r="AM119" s="266">
        <f>IF(OR(Is_Loading,LEN($A119)=0),"",SWDATA!AF104)</f>
        <v>0</v>
      </c>
      <c r="AN119" s="267">
        <f>IF(OR(Is_Loading,LEN($A119)=0),"",SWDATA!AG104)</f>
        <v>0</v>
      </c>
      <c r="AO119" s="323">
        <f>IF(OR(Is_Loading,LEN($A119)=0),"",SWDATA!AH104)</f>
        <v>0</v>
      </c>
      <c r="AP119" s="320" t="str">
        <f t="shared" si="377"/>
        <v/>
      </c>
      <c r="AQ119" s="266">
        <f>IF(OR(Is_Loading,LEN($A119)=0),"",SWDATA!AJ104)</f>
        <v>0</v>
      </c>
      <c r="AR119" s="267">
        <f>IF(OR(Is_Loading,LEN($A119)=0),"",SWDATA!AK104)</f>
        <v>0</v>
      </c>
      <c r="AS119" s="267">
        <f>IF(OR(Is_Loading,LEN($A119)=0),"",SWDATA!AL104)</f>
        <v>0</v>
      </c>
      <c r="AT119" s="266" t="str">
        <f t="shared" si="378"/>
        <v/>
      </c>
      <c r="AU119" s="266">
        <f>IF(OR(Is_Loading,LEN($A119)=0),"",SWDATA!AN104)</f>
        <v>0</v>
      </c>
      <c r="AV119" s="267">
        <f>IF(OR(Is_Loading,LEN($A119)=0),"",SWDATA!AO104)</f>
        <v>0</v>
      </c>
      <c r="AW119" s="267">
        <f>IF(OR(Is_Loading,LEN($A119)=0),"",SWDATA!AP104)</f>
        <v>0</v>
      </c>
      <c r="AX119" s="266" t="str">
        <f t="shared" si="379"/>
        <v/>
      </c>
      <c r="AY119" s="266">
        <f>IF(OR(Is_Loading,LEN($A119)=0),"",SWDATA!AR104)</f>
        <v>0</v>
      </c>
      <c r="AZ119" s="267">
        <f>IF(OR(Is_Loading,LEN($A119)=0),"",SWDATA!AS104)</f>
        <v>0</v>
      </c>
      <c r="BA119" s="267">
        <f>IF(OR(Is_Loading,LEN($A119)=0),"",SWDATA!AT104)</f>
        <v>0</v>
      </c>
      <c r="BB119" s="266" t="str">
        <f t="shared" si="380"/>
        <v/>
      </c>
      <c r="BC119" s="266">
        <f>IF(OR(Is_Loading,LEN($A119)=0),"",SWDATA!AV104)</f>
        <v>0</v>
      </c>
      <c r="BD119" s="267">
        <f>IF(OR(Is_Loading,LEN($A119)=0),"",SWDATA!AW104)</f>
        <v>0</v>
      </c>
      <c r="BE119" s="323">
        <f>IF(OR(Is_Loading,LEN($A119)=0),"",SWDATA!AX104)</f>
        <v>0</v>
      </c>
      <c r="BF119" s="320" t="str">
        <f t="shared" si="381"/>
        <v/>
      </c>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351"/>
      <c r="CO119" s="351"/>
      <c r="CP119" s="351"/>
      <c r="CQ119" s="351"/>
      <c r="CR119" s="351"/>
      <c r="CS119" s="351"/>
      <c r="CT119" s="351"/>
      <c r="CU119" s="351"/>
      <c r="CV119" s="351"/>
      <c r="CW119" s="351"/>
      <c r="CX119" s="351"/>
      <c r="CY119" s="351"/>
      <c r="CZ119" s="351"/>
      <c r="DA119" s="351"/>
      <c r="DB119" s="351"/>
      <c r="DC119" s="351"/>
      <c r="DD119" s="351"/>
      <c r="DE119" s="351"/>
      <c r="DF119" s="351"/>
      <c r="DG119" s="351"/>
      <c r="DH119" s="351"/>
      <c r="DI119" s="351"/>
      <c r="DJ119" s="351"/>
      <c r="DK119" s="351"/>
      <c r="DL119" s="351"/>
      <c r="DM119" s="351"/>
      <c r="DN119" s="351"/>
      <c r="DS119" s="372"/>
      <c r="DT119" s="374"/>
      <c r="DU119" s="375"/>
      <c r="DV119" s="375"/>
      <c r="DW119" s="375"/>
      <c r="DX119" s="375">
        <v>1</v>
      </c>
      <c r="DY119" s="375">
        <f t="shared" si="573"/>
        <v>0</v>
      </c>
      <c r="DZ119" s="375">
        <f t="shared" si="574"/>
        <v>0</v>
      </c>
      <c r="EA119" s="375">
        <f t="shared" si="575"/>
        <v>1</v>
      </c>
      <c r="EB119" s="375">
        <f t="shared" si="576"/>
        <v>0</v>
      </c>
      <c r="EC119" s="375">
        <f t="shared" si="577"/>
        <v>0</v>
      </c>
      <c r="ED119" s="375">
        <f t="shared" si="578"/>
        <v>1</v>
      </c>
      <c r="EE119" s="375">
        <f t="shared" si="579"/>
        <v>0</v>
      </c>
      <c r="EF119" s="375">
        <f t="shared" si="580"/>
        <v>0</v>
      </c>
      <c r="EG119" s="375">
        <f t="shared" si="581"/>
        <v>1</v>
      </c>
      <c r="EH119" s="375">
        <f t="shared" si="582"/>
        <v>0</v>
      </c>
      <c r="EI119" s="375">
        <f t="shared" si="583"/>
        <v>0</v>
      </c>
      <c r="EJ119" s="375">
        <f t="shared" si="584"/>
        <v>1</v>
      </c>
      <c r="EK119" s="375">
        <f t="shared" si="585"/>
        <v>0</v>
      </c>
      <c r="EL119" s="375">
        <f t="shared" si="586"/>
        <v>0</v>
      </c>
      <c r="EM119" s="375">
        <f t="shared" si="587"/>
        <v>1</v>
      </c>
      <c r="EN119" s="375">
        <f t="shared" si="588"/>
        <v>0</v>
      </c>
      <c r="EO119" s="375">
        <f t="shared" si="589"/>
        <v>0</v>
      </c>
      <c r="EP119" s="375">
        <f t="shared" si="590"/>
        <v>1</v>
      </c>
      <c r="EQ119" s="375">
        <f t="shared" si="591"/>
        <v>0</v>
      </c>
      <c r="ER119" s="375">
        <f t="shared" si="592"/>
        <v>0</v>
      </c>
      <c r="ES119" s="375">
        <f t="shared" si="593"/>
        <v>1</v>
      </c>
      <c r="ET119" s="375">
        <f t="shared" si="594"/>
        <v>0</v>
      </c>
      <c r="EU119" s="375">
        <f t="shared" si="595"/>
        <v>0</v>
      </c>
      <c r="EV119" s="375">
        <f t="shared" si="596"/>
        <v>1</v>
      </c>
      <c r="EW119" s="375">
        <f t="shared" si="597"/>
        <v>0</v>
      </c>
      <c r="EX119" s="375">
        <f t="shared" si="598"/>
        <v>0</v>
      </c>
      <c r="EY119" s="375">
        <f t="shared" si="599"/>
        <v>1</v>
      </c>
      <c r="EZ119" s="375">
        <f t="shared" si="600"/>
        <v>0</v>
      </c>
      <c r="FA119" s="375">
        <f t="shared" si="601"/>
        <v>0</v>
      </c>
      <c r="FB119" s="375">
        <f t="shared" si="602"/>
        <v>1</v>
      </c>
      <c r="FC119" s="375">
        <f t="shared" si="603"/>
        <v>0</v>
      </c>
      <c r="FD119" s="375">
        <f t="shared" si="604"/>
        <v>0</v>
      </c>
      <c r="FE119" s="376"/>
      <c r="FF119" s="372"/>
      <c r="FG119" s="372"/>
      <c r="FH119" s="372"/>
      <c r="FI119" s="372"/>
      <c r="FJ119" s="372"/>
      <c r="FK119" s="372"/>
      <c r="FL119" s="372"/>
      <c r="FM119" s="372"/>
      <c r="FN119" s="372"/>
      <c r="FO119" s="372"/>
      <c r="FP119" s="372"/>
      <c r="FQ119" s="372"/>
      <c r="FR119" s="372"/>
      <c r="FS119" s="372"/>
      <c r="FT119" s="372"/>
      <c r="FU119" s="372"/>
      <c r="FV119" s="372"/>
      <c r="FW119" s="372"/>
      <c r="FX119" s="372"/>
      <c r="FY119" s="372"/>
      <c r="FZ119" s="372"/>
      <c r="GA119" s="372"/>
      <c r="GB119" s="372"/>
      <c r="GC119" s="372"/>
      <c r="GD119" s="372"/>
      <c r="GE119" s="372"/>
      <c r="GF119" s="372"/>
      <c r="GG119" s="372"/>
      <c r="GH119" s="372"/>
      <c r="GI119" s="372"/>
      <c r="GJ119" s="372"/>
      <c r="GK119" s="372"/>
      <c r="GL119" s="372"/>
      <c r="GM119" s="372"/>
      <c r="GN119" s="372"/>
      <c r="GO119" s="372"/>
      <c r="GP119" s="372"/>
      <c r="GQ119" s="372"/>
      <c r="GR119" s="372"/>
      <c r="GS119" s="372"/>
      <c r="GT119" s="372"/>
      <c r="GU119" s="372"/>
      <c r="GV119" s="372"/>
      <c r="GW119" s="372"/>
      <c r="GX119" s="372"/>
      <c r="GY119" s="372"/>
      <c r="GZ119" s="372"/>
      <c r="HA119" s="372"/>
      <c r="HB119" s="372"/>
      <c r="HC119" s="372"/>
    </row>
    <row r="120" spans="1:211" s="373" customFormat="1" ht="15" customHeight="1" x14ac:dyDescent="0.2">
      <c r="A120" s="366">
        <f>SWDATA!O105</f>
        <v>0</v>
      </c>
      <c r="B120" s="366">
        <f>SWDATA!M105</f>
        <v>0</v>
      </c>
      <c r="C120" s="351">
        <f>IF(AND(SWDATA!M105=1,SWDATA!Q105="promotions"),SWDATA!P105,0)</f>
        <v>0</v>
      </c>
      <c r="D120" s="367">
        <f>ROW(SWDATA!M105)</f>
        <v>105</v>
      </c>
      <c r="E120" s="368">
        <f t="shared" ref="E120" si="607">B120</f>
        <v>0</v>
      </c>
      <c r="F120" s="369">
        <f t="shared" si="369"/>
        <v>1</v>
      </c>
      <c r="G120" s="366" t="str">
        <f t="shared" si="370"/>
        <v/>
      </c>
      <c r="H120" s="370"/>
      <c r="J120" s="238">
        <f t="shared" si="371"/>
        <v>0</v>
      </c>
      <c r="K120" s="239" t="str">
        <f t="shared" si="372"/>
        <v/>
      </c>
      <c r="L120" s="342"/>
      <c r="M120" s="345"/>
      <c r="N120" s="340" t="str">
        <f>IF(LEN(SWDATA!F105)=0,"",N119)</f>
        <v/>
      </c>
      <c r="O120" s="296" t="str">
        <f>IF(LEN(SWDATA!G105)=0,"",O119)</f>
        <v/>
      </c>
      <c r="P120" s="297" t="str">
        <f>IF(LEN(SWDATA!C105)=0,"",SWDATA!C105)</f>
        <v/>
      </c>
      <c r="Q120" s="312" t="str">
        <f t="shared" si="373"/>
        <v/>
      </c>
      <c r="R120" s="223" t="s">
        <v>261</v>
      </c>
      <c r="S120" s="224"/>
      <c r="T120" s="224"/>
      <c r="U120" s="264" t="s">
        <v>624</v>
      </c>
      <c r="V120" s="205" t="s">
        <v>221</v>
      </c>
      <c r="W120" s="266">
        <f>IF(OR(Is_Loading,LEN($A120)=0),"",SWDATA!P105)</f>
        <v>0</v>
      </c>
      <c r="X120" s="267">
        <f>IF(OR(Is_Loading,LEN($A120)=0),"",SWDATA!Q105)</f>
        <v>0</v>
      </c>
      <c r="Y120" s="267">
        <f>IF(OR(Is_Loading,LEN($A120)=0),"",SWDATA!R105)</f>
        <v>0</v>
      </c>
      <c r="Z120" s="266" t="str">
        <f t="shared" si="605"/>
        <v/>
      </c>
      <c r="AA120" s="266">
        <f>IF(OR(Is_Loading,LEN($A120)=0),"",SWDATA!T105)</f>
        <v>0</v>
      </c>
      <c r="AB120" s="267">
        <f>IF(OR(Is_Loading,LEN($A120)=0),"",SWDATA!U105)</f>
        <v>0</v>
      </c>
      <c r="AC120" s="267">
        <f>IF(OR(Is_Loading,LEN($A120)=0),"",SWDATA!V105)</f>
        <v>0</v>
      </c>
      <c r="AD120" s="266" t="str">
        <f t="shared" si="374"/>
        <v/>
      </c>
      <c r="AE120" s="266">
        <f>IF(OR(Is_Loading,LEN($A120)=0),"",SWDATA!X105)</f>
        <v>0</v>
      </c>
      <c r="AF120" s="267">
        <f>IF(OR(Is_Loading,LEN($A120)=0),"",SWDATA!Y105)</f>
        <v>0</v>
      </c>
      <c r="AG120" s="267">
        <f>IF(OR(Is_Loading,LEN($A120)=0),"",SWDATA!Z105)</f>
        <v>0</v>
      </c>
      <c r="AH120" s="266" t="str">
        <f t="shared" si="375"/>
        <v/>
      </c>
      <c r="AI120" s="266">
        <f>IF(OR(Is_Loading,LEN($A120)=0),"",SWDATA!AB105)</f>
        <v>0</v>
      </c>
      <c r="AJ120" s="267">
        <f>IF(OR(Is_Loading,LEN($A120)=0),"",SWDATA!AC105)</f>
        <v>0</v>
      </c>
      <c r="AK120" s="267">
        <f>IF(OR(Is_Loading,LEN($A120)=0),"",SWDATA!AD105)</f>
        <v>0</v>
      </c>
      <c r="AL120" s="266" t="str">
        <f t="shared" si="376"/>
        <v/>
      </c>
      <c r="AM120" s="266">
        <f>IF(OR(Is_Loading,LEN($A120)=0),"",SWDATA!AF105)</f>
        <v>0</v>
      </c>
      <c r="AN120" s="267">
        <f>IF(OR(Is_Loading,LEN($A120)=0),"",SWDATA!AG105)</f>
        <v>0</v>
      </c>
      <c r="AO120" s="323">
        <f>IF(OR(Is_Loading,LEN($A120)=0),"",SWDATA!AH105)</f>
        <v>0</v>
      </c>
      <c r="AP120" s="320" t="str">
        <f t="shared" si="377"/>
        <v/>
      </c>
      <c r="AQ120" s="266">
        <f>IF(OR(Is_Loading,LEN($A120)=0),"",SWDATA!AJ105)</f>
        <v>0</v>
      </c>
      <c r="AR120" s="267">
        <f>IF(OR(Is_Loading,LEN($A120)=0),"",SWDATA!AK105)</f>
        <v>0</v>
      </c>
      <c r="AS120" s="267">
        <f>IF(OR(Is_Loading,LEN($A120)=0),"",SWDATA!AL105)</f>
        <v>0</v>
      </c>
      <c r="AT120" s="266" t="str">
        <f t="shared" si="378"/>
        <v/>
      </c>
      <c r="AU120" s="266">
        <f>IF(OR(Is_Loading,LEN($A120)=0),"",SWDATA!AN105)</f>
        <v>0</v>
      </c>
      <c r="AV120" s="267">
        <f>IF(OR(Is_Loading,LEN($A120)=0),"",SWDATA!AO105)</f>
        <v>0</v>
      </c>
      <c r="AW120" s="267">
        <f>IF(OR(Is_Loading,LEN($A120)=0),"",SWDATA!AP105)</f>
        <v>0</v>
      </c>
      <c r="AX120" s="266" t="str">
        <f t="shared" si="379"/>
        <v/>
      </c>
      <c r="AY120" s="266">
        <f>IF(OR(Is_Loading,LEN($A120)=0),"",SWDATA!AR105)</f>
        <v>0</v>
      </c>
      <c r="AZ120" s="267">
        <f>IF(OR(Is_Loading,LEN($A120)=0),"",SWDATA!AS105)</f>
        <v>0</v>
      </c>
      <c r="BA120" s="267">
        <f>IF(OR(Is_Loading,LEN($A120)=0),"",SWDATA!AT105)</f>
        <v>0</v>
      </c>
      <c r="BB120" s="266" t="str">
        <f t="shared" si="380"/>
        <v/>
      </c>
      <c r="BC120" s="266">
        <f>IF(OR(Is_Loading,LEN($A120)=0),"",SWDATA!AV105)</f>
        <v>0</v>
      </c>
      <c r="BD120" s="267">
        <f>IF(OR(Is_Loading,LEN($A120)=0),"",SWDATA!AW105)</f>
        <v>0</v>
      </c>
      <c r="BE120" s="323">
        <f>IF(OR(Is_Loading,LEN($A120)=0),"",SWDATA!AX105)</f>
        <v>0</v>
      </c>
      <c r="BF120" s="320" t="str">
        <f t="shared" si="381"/>
        <v/>
      </c>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351"/>
      <c r="CO120" s="351"/>
      <c r="CP120" s="351"/>
      <c r="CQ120" s="351"/>
      <c r="CR120" s="351"/>
      <c r="CS120" s="351"/>
      <c r="CT120" s="351"/>
      <c r="CU120" s="351"/>
      <c r="CV120" s="351"/>
      <c r="CW120" s="351"/>
      <c r="CX120" s="351"/>
      <c r="CY120" s="351"/>
      <c r="CZ120" s="351"/>
      <c r="DA120" s="351"/>
      <c r="DB120" s="351"/>
      <c r="DC120" s="351"/>
      <c r="DD120" s="351"/>
      <c r="DE120" s="351"/>
      <c r="DF120" s="351"/>
      <c r="DG120" s="351"/>
      <c r="DH120" s="351"/>
      <c r="DI120" s="351"/>
      <c r="DJ120" s="351"/>
      <c r="DK120" s="351"/>
      <c r="DL120" s="351"/>
      <c r="DM120" s="351"/>
      <c r="DN120" s="351"/>
      <c r="DS120" s="372"/>
      <c r="DT120" s="374"/>
      <c r="DU120" s="375"/>
      <c r="DV120" s="375"/>
      <c r="DW120" s="375"/>
      <c r="DX120" s="375">
        <v>1</v>
      </c>
      <c r="DY120" s="375">
        <f t="shared" si="573"/>
        <v>0</v>
      </c>
      <c r="DZ120" s="375">
        <f t="shared" si="574"/>
        <v>0</v>
      </c>
      <c r="EA120" s="375">
        <f t="shared" si="575"/>
        <v>1</v>
      </c>
      <c r="EB120" s="375">
        <f t="shared" si="576"/>
        <v>0</v>
      </c>
      <c r="EC120" s="375">
        <f t="shared" si="577"/>
        <v>0</v>
      </c>
      <c r="ED120" s="375">
        <f t="shared" si="578"/>
        <v>1</v>
      </c>
      <c r="EE120" s="375">
        <f t="shared" si="579"/>
        <v>0</v>
      </c>
      <c r="EF120" s="375">
        <f t="shared" si="580"/>
        <v>0</v>
      </c>
      <c r="EG120" s="375">
        <f t="shared" si="581"/>
        <v>1</v>
      </c>
      <c r="EH120" s="375">
        <f t="shared" si="582"/>
        <v>0</v>
      </c>
      <c r="EI120" s="375">
        <f t="shared" si="583"/>
        <v>0</v>
      </c>
      <c r="EJ120" s="375">
        <f t="shared" si="584"/>
        <v>1</v>
      </c>
      <c r="EK120" s="375">
        <f t="shared" si="585"/>
        <v>0</v>
      </c>
      <c r="EL120" s="375">
        <f t="shared" si="586"/>
        <v>0</v>
      </c>
      <c r="EM120" s="375">
        <f t="shared" si="587"/>
        <v>1</v>
      </c>
      <c r="EN120" s="375">
        <f t="shared" si="588"/>
        <v>0</v>
      </c>
      <c r="EO120" s="375">
        <f t="shared" si="589"/>
        <v>0</v>
      </c>
      <c r="EP120" s="375">
        <f t="shared" si="590"/>
        <v>1</v>
      </c>
      <c r="EQ120" s="375">
        <f t="shared" si="591"/>
        <v>0</v>
      </c>
      <c r="ER120" s="375">
        <f t="shared" si="592"/>
        <v>0</v>
      </c>
      <c r="ES120" s="375">
        <f t="shared" si="593"/>
        <v>1</v>
      </c>
      <c r="ET120" s="375">
        <f t="shared" si="594"/>
        <v>0</v>
      </c>
      <c r="EU120" s="375">
        <f t="shared" si="595"/>
        <v>0</v>
      </c>
      <c r="EV120" s="375">
        <f t="shared" si="596"/>
        <v>1</v>
      </c>
      <c r="EW120" s="375">
        <f t="shared" si="597"/>
        <v>0</v>
      </c>
      <c r="EX120" s="375">
        <f t="shared" si="598"/>
        <v>0</v>
      </c>
      <c r="EY120" s="375">
        <f t="shared" si="599"/>
        <v>1</v>
      </c>
      <c r="EZ120" s="375">
        <f t="shared" si="600"/>
        <v>0</v>
      </c>
      <c r="FA120" s="375">
        <f t="shared" si="601"/>
        <v>0</v>
      </c>
      <c r="FB120" s="375">
        <f t="shared" si="602"/>
        <v>1</v>
      </c>
      <c r="FC120" s="375">
        <f t="shared" si="603"/>
        <v>0</v>
      </c>
      <c r="FD120" s="375">
        <f t="shared" si="604"/>
        <v>0</v>
      </c>
      <c r="FE120" s="376"/>
      <c r="FF120" s="372"/>
      <c r="FG120" s="372"/>
      <c r="FH120" s="372"/>
      <c r="FI120" s="372"/>
      <c r="FJ120" s="372"/>
      <c r="FK120" s="372"/>
      <c r="FL120" s="372"/>
      <c r="FM120" s="372"/>
      <c r="FN120" s="372"/>
      <c r="FO120" s="372"/>
      <c r="FP120" s="372"/>
      <c r="FQ120" s="372"/>
      <c r="FR120" s="372"/>
      <c r="FS120" s="372"/>
      <c r="FT120" s="372"/>
      <c r="FU120" s="372"/>
      <c r="FV120" s="372"/>
      <c r="FW120" s="372"/>
      <c r="FX120" s="372"/>
      <c r="FY120" s="372"/>
      <c r="FZ120" s="372"/>
      <c r="GA120" s="372"/>
      <c r="GB120" s="372"/>
      <c r="GC120" s="372"/>
      <c r="GD120" s="372"/>
      <c r="GE120" s="372"/>
      <c r="GF120" s="372"/>
      <c r="GG120" s="372"/>
      <c r="GH120" s="372"/>
      <c r="GI120" s="372"/>
      <c r="GJ120" s="372"/>
      <c r="GK120" s="372"/>
      <c r="GL120" s="372"/>
      <c r="GM120" s="372"/>
      <c r="GN120" s="372"/>
      <c r="GO120" s="372"/>
      <c r="GP120" s="372"/>
      <c r="GQ120" s="372"/>
      <c r="GR120" s="372"/>
      <c r="GS120" s="372"/>
      <c r="GT120" s="372"/>
      <c r="GU120" s="372"/>
      <c r="GV120" s="372"/>
      <c r="GW120" s="372"/>
      <c r="GX120" s="372"/>
      <c r="GY120" s="372"/>
      <c r="GZ120" s="372"/>
      <c r="HA120" s="372"/>
      <c r="HB120" s="372"/>
      <c r="HC120" s="372"/>
    </row>
    <row r="121" spans="1:211" s="373" customFormat="1" ht="15" customHeight="1" thickBot="1" x14ac:dyDescent="0.25">
      <c r="A121" s="366">
        <f>SWDATA!O106</f>
        <v>0</v>
      </c>
      <c r="B121" s="366">
        <f>SWDATA!M106</f>
        <v>0</v>
      </c>
      <c r="C121" s="351">
        <f>IF(AND(SWDATA!M106=1,SWDATA!Q106="promotions"),SWDATA!P106,0)</f>
        <v>0</v>
      </c>
      <c r="D121" s="367">
        <f>ROW(SWDATA!M106)</f>
        <v>106</v>
      </c>
      <c r="E121" s="368">
        <f ca="1">IF(AND(B121=1,UPPER(HLOOKUP(D121+12,'Metrics &amp; Attributes View'!$13:$31,19,0))&lt;&gt;"SBOM"),1,0)</f>
        <v>0</v>
      </c>
      <c r="F121" s="369">
        <f t="shared" si="369"/>
        <v>1</v>
      </c>
      <c r="G121" s="366" t="str">
        <f t="shared" si="370"/>
        <v/>
      </c>
      <c r="H121" s="370"/>
      <c r="J121" s="238">
        <f t="shared" si="371"/>
        <v>0</v>
      </c>
      <c r="K121" s="239" t="str">
        <f t="shared" si="372"/>
        <v/>
      </c>
      <c r="L121" s="342"/>
      <c r="M121" s="345"/>
      <c r="N121" s="340" t="str">
        <f>IF(LEN(SWDATA!F106)=0,"",N120)</f>
        <v/>
      </c>
      <c r="O121" s="296" t="str">
        <f>IF(LEN(SWDATA!G106)=0,"",O120)</f>
        <v/>
      </c>
      <c r="P121" s="297" t="str">
        <f>IF(LEN(SWDATA!C106)=0,"",SWDATA!C106)</f>
        <v/>
      </c>
      <c r="Q121" s="312" t="str">
        <f t="shared" si="373"/>
        <v/>
      </c>
      <c r="R121" s="223" t="s">
        <v>262</v>
      </c>
      <c r="S121" s="224"/>
      <c r="T121" s="224"/>
      <c r="U121" s="264" t="s">
        <v>603</v>
      </c>
      <c r="V121" s="205" t="s">
        <v>221</v>
      </c>
      <c r="W121" s="266">
        <f>IF(OR(Is_Loading,LEN($A121)=0),"",SWDATA!P106)</f>
        <v>0</v>
      </c>
      <c r="X121" s="267">
        <f>IF(OR(Is_Loading,LEN($A121)=0),"",SWDATA!Q106)</f>
        <v>0</v>
      </c>
      <c r="Y121" s="267">
        <f>IF(OR(Is_Loading,LEN($A121)=0),"",SWDATA!R106)</f>
        <v>0</v>
      </c>
      <c r="Z121" s="266" t="str">
        <f t="shared" si="605"/>
        <v/>
      </c>
      <c r="AA121" s="266">
        <f>IF(OR(Is_Loading,LEN($A121)=0),"",SWDATA!T106)</f>
        <v>0</v>
      </c>
      <c r="AB121" s="267">
        <f>IF(OR(Is_Loading,LEN($A121)=0),"",SWDATA!U106)</f>
        <v>0</v>
      </c>
      <c r="AC121" s="267">
        <f>IF(OR(Is_Loading,LEN($A121)=0),"",SWDATA!V106)</f>
        <v>0</v>
      </c>
      <c r="AD121" s="266" t="str">
        <f t="shared" si="374"/>
        <v/>
      </c>
      <c r="AE121" s="266">
        <f>IF(OR(Is_Loading,LEN($A121)=0),"",SWDATA!X106)</f>
        <v>0</v>
      </c>
      <c r="AF121" s="267">
        <f>IF(OR(Is_Loading,LEN($A121)=0),"",SWDATA!Y106)</f>
        <v>0</v>
      </c>
      <c r="AG121" s="267">
        <f>IF(OR(Is_Loading,LEN($A121)=0),"",SWDATA!Z106)</f>
        <v>0</v>
      </c>
      <c r="AH121" s="266" t="str">
        <f t="shared" si="375"/>
        <v/>
      </c>
      <c r="AI121" s="266">
        <f>IF(OR(Is_Loading,LEN($A121)=0),"",SWDATA!AB106)</f>
        <v>0</v>
      </c>
      <c r="AJ121" s="267">
        <f>IF(OR(Is_Loading,LEN($A121)=0),"",SWDATA!AC106)</f>
        <v>0</v>
      </c>
      <c r="AK121" s="267">
        <f>IF(OR(Is_Loading,LEN($A121)=0),"",SWDATA!AD106)</f>
        <v>0</v>
      </c>
      <c r="AL121" s="266" t="str">
        <f t="shared" si="376"/>
        <v/>
      </c>
      <c r="AM121" s="266">
        <f>IF(OR(Is_Loading,LEN($A121)=0),"",SWDATA!AF106)</f>
        <v>0</v>
      </c>
      <c r="AN121" s="267">
        <f>IF(OR(Is_Loading,LEN($A121)=0),"",SWDATA!AG106)</f>
        <v>0</v>
      </c>
      <c r="AO121" s="323">
        <f>IF(OR(Is_Loading,LEN($A121)=0),"",SWDATA!AH106)</f>
        <v>0</v>
      </c>
      <c r="AP121" s="320" t="str">
        <f t="shared" si="377"/>
        <v/>
      </c>
      <c r="AQ121" s="266">
        <f>IF(OR(Is_Loading,LEN($A121)=0),"",SWDATA!AJ106)</f>
        <v>0</v>
      </c>
      <c r="AR121" s="267">
        <f>IF(OR(Is_Loading,LEN($A121)=0),"",SWDATA!AK106)</f>
        <v>0</v>
      </c>
      <c r="AS121" s="267">
        <f>IF(OR(Is_Loading,LEN($A121)=0),"",SWDATA!AL106)</f>
        <v>0</v>
      </c>
      <c r="AT121" s="266" t="str">
        <f t="shared" si="378"/>
        <v/>
      </c>
      <c r="AU121" s="266">
        <f>IF(OR(Is_Loading,LEN($A121)=0),"",SWDATA!AN106)</f>
        <v>0</v>
      </c>
      <c r="AV121" s="267">
        <f>IF(OR(Is_Loading,LEN($A121)=0),"",SWDATA!AO106)</f>
        <v>0</v>
      </c>
      <c r="AW121" s="267">
        <f>IF(OR(Is_Loading,LEN($A121)=0),"",SWDATA!AP106)</f>
        <v>0</v>
      </c>
      <c r="AX121" s="266" t="str">
        <f t="shared" si="379"/>
        <v/>
      </c>
      <c r="AY121" s="266">
        <f>IF(OR(Is_Loading,LEN($A121)=0),"",SWDATA!AR106)</f>
        <v>0</v>
      </c>
      <c r="AZ121" s="267">
        <f>IF(OR(Is_Loading,LEN($A121)=0),"",SWDATA!AS106)</f>
        <v>0</v>
      </c>
      <c r="BA121" s="267">
        <f>IF(OR(Is_Loading,LEN($A121)=0),"",SWDATA!AT106)</f>
        <v>0</v>
      </c>
      <c r="BB121" s="266" t="str">
        <f t="shared" si="380"/>
        <v/>
      </c>
      <c r="BC121" s="266">
        <f>IF(OR(Is_Loading,LEN($A121)=0),"",SWDATA!AV106)</f>
        <v>0</v>
      </c>
      <c r="BD121" s="267">
        <f>IF(OR(Is_Loading,LEN($A121)=0),"",SWDATA!AW106)</f>
        <v>0</v>
      </c>
      <c r="BE121" s="323">
        <f>IF(OR(Is_Loading,LEN($A121)=0),"",SWDATA!AX106)</f>
        <v>0</v>
      </c>
      <c r="BF121" s="320" t="str">
        <f t="shared" si="381"/>
        <v/>
      </c>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351"/>
      <c r="CO121" s="351"/>
      <c r="CP121" s="351"/>
      <c r="CQ121" s="351"/>
      <c r="CR121" s="351"/>
      <c r="CS121" s="351"/>
      <c r="CT121" s="351"/>
      <c r="CU121" s="351"/>
      <c r="CV121" s="351"/>
      <c r="CW121" s="351"/>
      <c r="CX121" s="351"/>
      <c r="CY121" s="351"/>
      <c r="CZ121" s="351"/>
      <c r="DA121" s="351"/>
      <c r="DB121" s="351"/>
      <c r="DC121" s="351"/>
      <c r="DD121" s="351"/>
      <c r="DE121" s="351"/>
      <c r="DF121" s="351"/>
      <c r="DG121" s="351"/>
      <c r="DH121" s="351"/>
      <c r="DI121" s="351"/>
      <c r="DJ121" s="351"/>
      <c r="DK121" s="351"/>
      <c r="DL121" s="351"/>
      <c r="DM121" s="351"/>
      <c r="DN121" s="351"/>
      <c r="DS121" s="372"/>
      <c r="DT121" s="374"/>
      <c r="DU121" s="375"/>
      <c r="DV121" s="375"/>
      <c r="DW121" s="375"/>
      <c r="DX121" s="375">
        <v>1</v>
      </c>
      <c r="DY121" s="375">
        <f t="shared" si="573"/>
        <v>0</v>
      </c>
      <c r="DZ121" s="375">
        <f t="shared" si="574"/>
        <v>0</v>
      </c>
      <c r="EA121" s="375">
        <f t="shared" si="575"/>
        <v>1</v>
      </c>
      <c r="EB121" s="375">
        <f t="shared" si="576"/>
        <v>0</v>
      </c>
      <c r="EC121" s="375">
        <f t="shared" si="577"/>
        <v>0</v>
      </c>
      <c r="ED121" s="375">
        <f t="shared" si="578"/>
        <v>1</v>
      </c>
      <c r="EE121" s="375">
        <f t="shared" si="579"/>
        <v>0</v>
      </c>
      <c r="EF121" s="375">
        <f t="shared" si="580"/>
        <v>0</v>
      </c>
      <c r="EG121" s="375">
        <f t="shared" si="581"/>
        <v>1</v>
      </c>
      <c r="EH121" s="375">
        <f t="shared" si="582"/>
        <v>0</v>
      </c>
      <c r="EI121" s="375">
        <f t="shared" si="583"/>
        <v>0</v>
      </c>
      <c r="EJ121" s="375">
        <f t="shared" si="584"/>
        <v>1</v>
      </c>
      <c r="EK121" s="375">
        <f t="shared" si="585"/>
        <v>0</v>
      </c>
      <c r="EL121" s="375">
        <f t="shared" si="586"/>
        <v>0</v>
      </c>
      <c r="EM121" s="375">
        <f t="shared" si="587"/>
        <v>1</v>
      </c>
      <c r="EN121" s="375">
        <f t="shared" si="588"/>
        <v>0</v>
      </c>
      <c r="EO121" s="375">
        <f t="shared" si="589"/>
        <v>0</v>
      </c>
      <c r="EP121" s="375">
        <f t="shared" si="590"/>
        <v>1</v>
      </c>
      <c r="EQ121" s="375">
        <f t="shared" si="591"/>
        <v>0</v>
      </c>
      <c r="ER121" s="375">
        <f t="shared" si="592"/>
        <v>0</v>
      </c>
      <c r="ES121" s="375">
        <f t="shared" si="593"/>
        <v>1</v>
      </c>
      <c r="ET121" s="375">
        <f t="shared" si="594"/>
        <v>0</v>
      </c>
      <c r="EU121" s="375">
        <f t="shared" si="595"/>
        <v>0</v>
      </c>
      <c r="EV121" s="375">
        <f t="shared" si="596"/>
        <v>1</v>
      </c>
      <c r="EW121" s="375">
        <f t="shared" si="597"/>
        <v>0</v>
      </c>
      <c r="EX121" s="375">
        <f t="shared" si="598"/>
        <v>0</v>
      </c>
      <c r="EY121" s="375">
        <f t="shared" si="599"/>
        <v>1</v>
      </c>
      <c r="EZ121" s="375">
        <f t="shared" si="600"/>
        <v>0</v>
      </c>
      <c r="FA121" s="375">
        <f t="shared" si="601"/>
        <v>0</v>
      </c>
      <c r="FB121" s="375">
        <f t="shared" si="602"/>
        <v>1</v>
      </c>
      <c r="FC121" s="375">
        <f t="shared" si="603"/>
        <v>0</v>
      </c>
      <c r="FD121" s="375">
        <f t="shared" si="604"/>
        <v>0</v>
      </c>
      <c r="FE121" s="376"/>
      <c r="FF121" s="372"/>
      <c r="FG121" s="372"/>
      <c r="FH121" s="372"/>
      <c r="FI121" s="372"/>
      <c r="FJ121" s="372"/>
      <c r="FK121" s="372"/>
      <c r="FL121" s="372"/>
      <c r="FM121" s="372"/>
      <c r="FN121" s="372"/>
      <c r="FO121" s="372"/>
      <c r="FP121" s="372"/>
      <c r="FQ121" s="372"/>
      <c r="FR121" s="372"/>
      <c r="FS121" s="372"/>
      <c r="FT121" s="372"/>
      <c r="FU121" s="372"/>
      <c r="FV121" s="372"/>
      <c r="FW121" s="372"/>
      <c r="FX121" s="372"/>
      <c r="FY121" s="372"/>
      <c r="FZ121" s="372"/>
      <c r="GA121" s="372"/>
      <c r="GB121" s="372"/>
      <c r="GC121" s="372"/>
      <c r="GD121" s="372"/>
      <c r="GE121" s="372"/>
      <c r="GF121" s="372"/>
      <c r="GG121" s="372"/>
      <c r="GH121" s="372"/>
      <c r="GI121" s="372"/>
      <c r="GJ121" s="372"/>
      <c r="GK121" s="372"/>
      <c r="GL121" s="372"/>
      <c r="GM121" s="372"/>
      <c r="GN121" s="372"/>
      <c r="GO121" s="372"/>
      <c r="GP121" s="372"/>
      <c r="GQ121" s="372"/>
      <c r="GR121" s="372"/>
      <c r="GS121" s="372"/>
      <c r="GT121" s="372"/>
      <c r="GU121" s="372"/>
      <c r="GV121" s="372"/>
      <c r="GW121" s="372"/>
      <c r="GX121" s="372"/>
      <c r="GY121" s="372"/>
      <c r="GZ121" s="372"/>
      <c r="HA121" s="372"/>
      <c r="HB121" s="372"/>
      <c r="HC121" s="372"/>
    </row>
    <row r="122" spans="1:211" s="373" customFormat="1" ht="15" hidden="1" customHeight="1" outlineLevel="1" x14ac:dyDescent="0.2">
      <c r="A122" s="366">
        <f>SWDATA!O107</f>
        <v>0</v>
      </c>
      <c r="B122" s="366">
        <f>SWDATA!M107</f>
        <v>0</v>
      </c>
      <c r="C122" s="351">
        <f>IF(AND(SWDATA!M107=1,SWDATA!Q107="promotions"),SWDATA!P107,0)</f>
        <v>0</v>
      </c>
      <c r="D122" s="367">
        <f>ROW(SWDATA!M107)</f>
        <v>107</v>
      </c>
      <c r="E122" s="368">
        <f t="shared" ref="E122:E132" si="608">B122</f>
        <v>0</v>
      </c>
      <c r="F122" s="369">
        <f t="shared" si="369"/>
        <v>1</v>
      </c>
      <c r="G122" s="366" t="str">
        <f t="shared" si="370"/>
        <v/>
      </c>
      <c r="H122" s="370"/>
      <c r="J122" s="238">
        <f t="shared" si="371"/>
        <v>0</v>
      </c>
      <c r="K122" s="239" t="str">
        <f t="shared" si="372"/>
        <v/>
      </c>
      <c r="L122" s="342"/>
      <c r="M122" s="345"/>
      <c r="N122" s="340" t="str">
        <f>IF(LEN(SWDATA!F107)=0,"",N121)</f>
        <v/>
      </c>
      <c r="O122" s="296" t="str">
        <f>IF(LEN(SWDATA!G107)=0,"",O121)</f>
        <v/>
      </c>
      <c r="P122" s="297" t="str">
        <f>IF(LEN(SWDATA!C107)=0,"",SWDATA!C107)</f>
        <v/>
      </c>
      <c r="Q122" s="312" t="str">
        <f t="shared" si="373"/>
        <v/>
      </c>
      <c r="R122" s="223" t="s">
        <v>261</v>
      </c>
      <c r="S122" s="224"/>
      <c r="T122" s="224"/>
      <c r="U122" s="264" t="s">
        <v>610</v>
      </c>
      <c r="V122" s="205" t="s">
        <v>221</v>
      </c>
      <c r="W122" s="266">
        <f>IF(OR(Is_Loading,LEN($A122)=0),"",SWDATA!P107)</f>
        <v>0</v>
      </c>
      <c r="X122" s="267">
        <f>IF(OR(Is_Loading,LEN($A122)=0),"",SWDATA!Q107)</f>
        <v>0</v>
      </c>
      <c r="Y122" s="267">
        <f>IF(OR(Is_Loading,LEN($A122)=0),"",SWDATA!R107)</f>
        <v>0</v>
      </c>
      <c r="Z122" s="266" t="str">
        <f t="shared" si="605"/>
        <v/>
      </c>
      <c r="AA122" s="266">
        <f>IF(OR(Is_Loading,LEN($A122)=0),"",SWDATA!T107)</f>
        <v>0</v>
      </c>
      <c r="AB122" s="267">
        <f>IF(OR(Is_Loading,LEN($A122)=0),"",SWDATA!U107)</f>
        <v>0</v>
      </c>
      <c r="AC122" s="267">
        <f>IF(OR(Is_Loading,LEN($A122)=0),"",SWDATA!V107)</f>
        <v>0</v>
      </c>
      <c r="AD122" s="266" t="str">
        <f t="shared" si="374"/>
        <v/>
      </c>
      <c r="AE122" s="266">
        <f>IF(OR(Is_Loading,LEN($A122)=0),"",SWDATA!X107)</f>
        <v>0</v>
      </c>
      <c r="AF122" s="267">
        <f>IF(OR(Is_Loading,LEN($A122)=0),"",SWDATA!Y107)</f>
        <v>0</v>
      </c>
      <c r="AG122" s="267">
        <f>IF(OR(Is_Loading,LEN($A122)=0),"",SWDATA!Z107)</f>
        <v>0</v>
      </c>
      <c r="AH122" s="266" t="str">
        <f t="shared" si="375"/>
        <v/>
      </c>
      <c r="AI122" s="266">
        <f>IF(OR(Is_Loading,LEN($A122)=0),"",SWDATA!AB107)</f>
        <v>0</v>
      </c>
      <c r="AJ122" s="267">
        <f>IF(OR(Is_Loading,LEN($A122)=0),"",SWDATA!AC107)</f>
        <v>0</v>
      </c>
      <c r="AK122" s="267">
        <f>IF(OR(Is_Loading,LEN($A122)=0),"",SWDATA!AD107)</f>
        <v>0</v>
      </c>
      <c r="AL122" s="266" t="str">
        <f t="shared" si="376"/>
        <v/>
      </c>
      <c r="AM122" s="266">
        <f>IF(OR(Is_Loading,LEN($A122)=0),"",SWDATA!AF107)</f>
        <v>0</v>
      </c>
      <c r="AN122" s="267">
        <f>IF(OR(Is_Loading,LEN($A122)=0),"",SWDATA!AG107)</f>
        <v>0</v>
      </c>
      <c r="AO122" s="323">
        <f>IF(OR(Is_Loading,LEN($A122)=0),"",SWDATA!AH107)</f>
        <v>0</v>
      </c>
      <c r="AP122" s="320" t="str">
        <f t="shared" si="377"/>
        <v/>
      </c>
      <c r="AQ122" s="266">
        <f>IF(OR(Is_Loading,LEN($A122)=0),"",SWDATA!AJ107)</f>
        <v>0</v>
      </c>
      <c r="AR122" s="267">
        <f>IF(OR(Is_Loading,LEN($A122)=0),"",SWDATA!AK107)</f>
        <v>0</v>
      </c>
      <c r="AS122" s="267">
        <f>IF(OR(Is_Loading,LEN($A122)=0),"",SWDATA!AL107)</f>
        <v>0</v>
      </c>
      <c r="AT122" s="266" t="str">
        <f t="shared" si="378"/>
        <v/>
      </c>
      <c r="AU122" s="266">
        <f>IF(OR(Is_Loading,LEN($A122)=0),"",SWDATA!AN107)</f>
        <v>0</v>
      </c>
      <c r="AV122" s="267">
        <f>IF(OR(Is_Loading,LEN($A122)=0),"",SWDATA!AO107)</f>
        <v>0</v>
      </c>
      <c r="AW122" s="267">
        <f>IF(OR(Is_Loading,LEN($A122)=0),"",SWDATA!AP107)</f>
        <v>0</v>
      </c>
      <c r="AX122" s="266" t="str">
        <f t="shared" si="379"/>
        <v/>
      </c>
      <c r="AY122" s="266">
        <f>IF(OR(Is_Loading,LEN($A122)=0),"",SWDATA!AR107)</f>
        <v>0</v>
      </c>
      <c r="AZ122" s="267">
        <f>IF(OR(Is_Loading,LEN($A122)=0),"",SWDATA!AS107)</f>
        <v>0</v>
      </c>
      <c r="BA122" s="267">
        <f>IF(OR(Is_Loading,LEN($A122)=0),"",SWDATA!AT107)</f>
        <v>0</v>
      </c>
      <c r="BB122" s="266" t="str">
        <f t="shared" si="380"/>
        <v/>
      </c>
      <c r="BC122" s="266">
        <f>IF(OR(Is_Loading,LEN($A122)=0),"",SWDATA!AV107)</f>
        <v>0</v>
      </c>
      <c r="BD122" s="267">
        <f>IF(OR(Is_Loading,LEN($A122)=0),"",SWDATA!AW107)</f>
        <v>0</v>
      </c>
      <c r="BE122" s="323">
        <f>IF(OR(Is_Loading,LEN($A122)=0),"",SWDATA!AX107)</f>
        <v>0</v>
      </c>
      <c r="BF122" s="320" t="str">
        <f t="shared" si="381"/>
        <v/>
      </c>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351"/>
      <c r="CO122" s="351"/>
      <c r="CP122" s="351"/>
      <c r="CQ122" s="351"/>
      <c r="CR122" s="351"/>
      <c r="CS122" s="351"/>
      <c r="CT122" s="351"/>
      <c r="CU122" s="351"/>
      <c r="CV122" s="351"/>
      <c r="CW122" s="351"/>
      <c r="CX122" s="351"/>
      <c r="CY122" s="351"/>
      <c r="CZ122" s="351"/>
      <c r="DA122" s="351"/>
      <c r="DB122" s="351"/>
      <c r="DC122" s="351"/>
      <c r="DD122" s="351"/>
      <c r="DE122" s="351"/>
      <c r="DF122" s="351"/>
      <c r="DG122" s="351"/>
      <c r="DH122" s="351"/>
      <c r="DI122" s="351"/>
      <c r="DJ122" s="351"/>
      <c r="DK122" s="351"/>
      <c r="DL122" s="351"/>
      <c r="DM122" s="351"/>
      <c r="DN122" s="351"/>
      <c r="DS122" s="372"/>
      <c r="DT122" s="374"/>
      <c r="DU122" s="375"/>
      <c r="DV122" s="375"/>
      <c r="DW122" s="375"/>
      <c r="DX122" s="375">
        <v>1</v>
      </c>
      <c r="DY122" s="375">
        <f t="shared" si="573"/>
        <v>0</v>
      </c>
      <c r="DZ122" s="375">
        <f t="shared" si="574"/>
        <v>0</v>
      </c>
      <c r="EA122" s="375">
        <f t="shared" si="575"/>
        <v>1</v>
      </c>
      <c r="EB122" s="375">
        <f t="shared" si="576"/>
        <v>0</v>
      </c>
      <c r="EC122" s="375">
        <f t="shared" si="577"/>
        <v>0</v>
      </c>
      <c r="ED122" s="375">
        <f t="shared" si="578"/>
        <v>1</v>
      </c>
      <c r="EE122" s="375">
        <f t="shared" si="579"/>
        <v>0</v>
      </c>
      <c r="EF122" s="375">
        <f t="shared" si="580"/>
        <v>0</v>
      </c>
      <c r="EG122" s="375">
        <f t="shared" si="581"/>
        <v>1</v>
      </c>
      <c r="EH122" s="375">
        <f t="shared" si="582"/>
        <v>0</v>
      </c>
      <c r="EI122" s="375">
        <f t="shared" si="583"/>
        <v>0</v>
      </c>
      <c r="EJ122" s="375">
        <f t="shared" si="584"/>
        <v>1</v>
      </c>
      <c r="EK122" s="375">
        <f t="shared" si="585"/>
        <v>0</v>
      </c>
      <c r="EL122" s="375">
        <f t="shared" si="586"/>
        <v>0</v>
      </c>
      <c r="EM122" s="375">
        <f t="shared" si="587"/>
        <v>1</v>
      </c>
      <c r="EN122" s="375">
        <f t="shared" si="588"/>
        <v>0</v>
      </c>
      <c r="EO122" s="375">
        <f t="shared" si="589"/>
        <v>0</v>
      </c>
      <c r="EP122" s="375">
        <f t="shared" si="590"/>
        <v>1</v>
      </c>
      <c r="EQ122" s="375">
        <f t="shared" si="591"/>
        <v>0</v>
      </c>
      <c r="ER122" s="375">
        <f t="shared" si="592"/>
        <v>0</v>
      </c>
      <c r="ES122" s="375">
        <f t="shared" si="593"/>
        <v>1</v>
      </c>
      <c r="ET122" s="375">
        <f t="shared" si="594"/>
        <v>0</v>
      </c>
      <c r="EU122" s="375">
        <f t="shared" si="595"/>
        <v>0</v>
      </c>
      <c r="EV122" s="375">
        <f t="shared" si="596"/>
        <v>1</v>
      </c>
      <c r="EW122" s="375">
        <f t="shared" si="597"/>
        <v>0</v>
      </c>
      <c r="EX122" s="375">
        <f t="shared" si="598"/>
        <v>0</v>
      </c>
      <c r="EY122" s="375">
        <f t="shared" si="599"/>
        <v>1</v>
      </c>
      <c r="EZ122" s="375">
        <f t="shared" si="600"/>
        <v>0</v>
      </c>
      <c r="FA122" s="375">
        <f t="shared" si="601"/>
        <v>0</v>
      </c>
      <c r="FB122" s="375">
        <f t="shared" si="602"/>
        <v>1</v>
      </c>
      <c r="FC122" s="375">
        <f t="shared" si="603"/>
        <v>0</v>
      </c>
      <c r="FD122" s="375">
        <f t="shared" si="604"/>
        <v>0</v>
      </c>
      <c r="FE122" s="376"/>
      <c r="FF122" s="372"/>
      <c r="FG122" s="372"/>
      <c r="FH122" s="372"/>
      <c r="FI122" s="372"/>
      <c r="FJ122" s="372"/>
      <c r="FK122" s="372"/>
      <c r="FL122" s="372"/>
      <c r="FM122" s="372"/>
      <c r="FN122" s="372"/>
      <c r="FO122" s="372"/>
      <c r="FP122" s="372"/>
      <c r="FQ122" s="372"/>
      <c r="FR122" s="372"/>
      <c r="FS122" s="372"/>
      <c r="FT122" s="372"/>
      <c r="FU122" s="372"/>
      <c r="FV122" s="372"/>
      <c r="FW122" s="372"/>
      <c r="FX122" s="372"/>
      <c r="FY122" s="372"/>
      <c r="FZ122" s="372"/>
      <c r="GA122" s="372"/>
      <c r="GB122" s="372"/>
      <c r="GC122" s="372"/>
      <c r="GD122" s="372"/>
      <c r="GE122" s="372"/>
      <c r="GF122" s="372"/>
      <c r="GG122" s="372"/>
      <c r="GH122" s="372"/>
      <c r="GI122" s="372"/>
      <c r="GJ122" s="372"/>
      <c r="GK122" s="372"/>
      <c r="GL122" s="372"/>
      <c r="GM122" s="372"/>
      <c r="GN122" s="372"/>
      <c r="GO122" s="372"/>
      <c r="GP122" s="372"/>
      <c r="GQ122" s="372"/>
      <c r="GR122" s="372"/>
      <c r="GS122" s="372"/>
      <c r="GT122" s="372"/>
      <c r="GU122" s="372"/>
      <c r="GV122" s="372"/>
      <c r="GW122" s="372"/>
      <c r="GX122" s="372"/>
      <c r="GY122" s="372"/>
      <c r="GZ122" s="372"/>
      <c r="HA122" s="372"/>
      <c r="HB122" s="372"/>
      <c r="HC122" s="372"/>
    </row>
    <row r="123" spans="1:211" s="373" customFormat="1" ht="15" hidden="1" customHeight="1" outlineLevel="1" x14ac:dyDescent="0.2">
      <c r="A123" s="366">
        <f>SWDATA!O108</f>
        <v>0</v>
      </c>
      <c r="B123" s="366">
        <f>SWDATA!M108</f>
        <v>0</v>
      </c>
      <c r="C123" s="351">
        <f>IF(AND(SWDATA!M108=1,SWDATA!Q108="promotions"),SWDATA!P108,0)</f>
        <v>0</v>
      </c>
      <c r="D123" s="367">
        <f>ROW(SWDATA!M108)</f>
        <v>108</v>
      </c>
      <c r="E123" s="368">
        <f t="shared" si="608"/>
        <v>0</v>
      </c>
      <c r="F123" s="369">
        <f t="shared" si="369"/>
        <v>1</v>
      </c>
      <c r="G123" s="366" t="str">
        <f t="shared" si="370"/>
        <v/>
      </c>
      <c r="H123" s="370"/>
      <c r="J123" s="238">
        <f t="shared" si="371"/>
        <v>0</v>
      </c>
      <c r="K123" s="239" t="str">
        <f t="shared" si="372"/>
        <v/>
      </c>
      <c r="L123" s="342"/>
      <c r="M123" s="345"/>
      <c r="N123" s="340" t="str">
        <f>IF(LEN(SWDATA!F108)=0,"",N122)</f>
        <v/>
      </c>
      <c r="O123" s="296" t="str">
        <f>IF(LEN(SWDATA!G108)=0,"",O122)</f>
        <v/>
      </c>
      <c r="P123" s="297" t="str">
        <f>IF(LEN(SWDATA!C108)=0,"",SWDATA!C108)</f>
        <v/>
      </c>
      <c r="Q123" s="312" t="str">
        <f t="shared" si="373"/>
        <v/>
      </c>
      <c r="R123" s="223" t="s">
        <v>261</v>
      </c>
      <c r="S123" s="224"/>
      <c r="T123" s="224"/>
      <c r="U123" s="264" t="s">
        <v>612</v>
      </c>
      <c r="V123" s="205" t="s">
        <v>221</v>
      </c>
      <c r="W123" s="266">
        <f>IF(OR(Is_Loading,LEN($A123)=0),"",SWDATA!P108)</f>
        <v>0</v>
      </c>
      <c r="X123" s="267">
        <f>IF(OR(Is_Loading,LEN($A123)=0),"",SWDATA!Q108)</f>
        <v>0</v>
      </c>
      <c r="Y123" s="267">
        <f>IF(OR(Is_Loading,LEN($A123)=0),"",SWDATA!R108)</f>
        <v>0</v>
      </c>
      <c r="Z123" s="266" t="str">
        <f t="shared" si="605"/>
        <v/>
      </c>
      <c r="AA123" s="266">
        <f>IF(OR(Is_Loading,LEN($A123)=0),"",SWDATA!T108)</f>
        <v>0</v>
      </c>
      <c r="AB123" s="267">
        <f>IF(OR(Is_Loading,LEN($A123)=0),"",SWDATA!U108)</f>
        <v>0</v>
      </c>
      <c r="AC123" s="267">
        <f>IF(OR(Is_Loading,LEN($A123)=0),"",SWDATA!V108)</f>
        <v>0</v>
      </c>
      <c r="AD123" s="266" t="str">
        <f t="shared" si="374"/>
        <v/>
      </c>
      <c r="AE123" s="266">
        <f>IF(OR(Is_Loading,LEN($A123)=0),"",SWDATA!X108)</f>
        <v>0</v>
      </c>
      <c r="AF123" s="267">
        <f>IF(OR(Is_Loading,LEN($A123)=0),"",SWDATA!Y108)</f>
        <v>0</v>
      </c>
      <c r="AG123" s="267">
        <f>IF(OR(Is_Loading,LEN($A123)=0),"",SWDATA!Z108)</f>
        <v>0</v>
      </c>
      <c r="AH123" s="266" t="str">
        <f t="shared" si="375"/>
        <v/>
      </c>
      <c r="AI123" s="266">
        <f>IF(OR(Is_Loading,LEN($A123)=0),"",SWDATA!AB108)</f>
        <v>0</v>
      </c>
      <c r="AJ123" s="267">
        <f>IF(OR(Is_Loading,LEN($A123)=0),"",SWDATA!AC108)</f>
        <v>0</v>
      </c>
      <c r="AK123" s="267">
        <f>IF(OR(Is_Loading,LEN($A123)=0),"",SWDATA!AD108)</f>
        <v>0</v>
      </c>
      <c r="AL123" s="266" t="str">
        <f t="shared" si="376"/>
        <v/>
      </c>
      <c r="AM123" s="266">
        <f>IF(OR(Is_Loading,LEN($A123)=0),"",SWDATA!AF108)</f>
        <v>0</v>
      </c>
      <c r="AN123" s="267">
        <f>IF(OR(Is_Loading,LEN($A123)=0),"",SWDATA!AG108)</f>
        <v>0</v>
      </c>
      <c r="AO123" s="323">
        <f>IF(OR(Is_Loading,LEN($A123)=0),"",SWDATA!AH108)</f>
        <v>0</v>
      </c>
      <c r="AP123" s="320" t="str">
        <f t="shared" si="377"/>
        <v/>
      </c>
      <c r="AQ123" s="266">
        <f>IF(OR(Is_Loading,LEN($A123)=0),"",SWDATA!AJ108)</f>
        <v>0</v>
      </c>
      <c r="AR123" s="267">
        <f>IF(OR(Is_Loading,LEN($A123)=0),"",SWDATA!AK108)</f>
        <v>0</v>
      </c>
      <c r="AS123" s="267">
        <f>IF(OR(Is_Loading,LEN($A123)=0),"",SWDATA!AL108)</f>
        <v>0</v>
      </c>
      <c r="AT123" s="266" t="str">
        <f t="shared" si="378"/>
        <v/>
      </c>
      <c r="AU123" s="266">
        <f>IF(OR(Is_Loading,LEN($A123)=0),"",SWDATA!AN108)</f>
        <v>0</v>
      </c>
      <c r="AV123" s="267">
        <f>IF(OR(Is_Loading,LEN($A123)=0),"",SWDATA!AO108)</f>
        <v>0</v>
      </c>
      <c r="AW123" s="267">
        <f>IF(OR(Is_Loading,LEN($A123)=0),"",SWDATA!AP108)</f>
        <v>0</v>
      </c>
      <c r="AX123" s="266" t="str">
        <f t="shared" si="379"/>
        <v/>
      </c>
      <c r="AY123" s="266">
        <f>IF(OR(Is_Loading,LEN($A123)=0),"",SWDATA!AR108)</f>
        <v>0</v>
      </c>
      <c r="AZ123" s="267">
        <f>IF(OR(Is_Loading,LEN($A123)=0),"",SWDATA!AS108)</f>
        <v>0</v>
      </c>
      <c r="BA123" s="267">
        <f>IF(OR(Is_Loading,LEN($A123)=0),"",SWDATA!AT108)</f>
        <v>0</v>
      </c>
      <c r="BB123" s="266" t="str">
        <f t="shared" si="380"/>
        <v/>
      </c>
      <c r="BC123" s="266">
        <f>IF(OR(Is_Loading,LEN($A123)=0),"",SWDATA!AV108)</f>
        <v>0</v>
      </c>
      <c r="BD123" s="267">
        <f>IF(OR(Is_Loading,LEN($A123)=0),"",SWDATA!AW108)</f>
        <v>0</v>
      </c>
      <c r="BE123" s="323">
        <f>IF(OR(Is_Loading,LEN($A123)=0),"",SWDATA!AX108)</f>
        <v>0</v>
      </c>
      <c r="BF123" s="320" t="str">
        <f t="shared" si="381"/>
        <v/>
      </c>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351"/>
      <c r="CO123" s="351"/>
      <c r="CP123" s="351"/>
      <c r="CQ123" s="351"/>
      <c r="CR123" s="351"/>
      <c r="CS123" s="351"/>
      <c r="CT123" s="351"/>
      <c r="CU123" s="351"/>
      <c r="CV123" s="351"/>
      <c r="CW123" s="351"/>
      <c r="CX123" s="351"/>
      <c r="CY123" s="351"/>
      <c r="CZ123" s="351"/>
      <c r="DA123" s="351"/>
      <c r="DB123" s="351"/>
      <c r="DC123" s="351"/>
      <c r="DD123" s="351"/>
      <c r="DE123" s="351"/>
      <c r="DF123" s="351"/>
      <c r="DG123" s="351"/>
      <c r="DH123" s="351"/>
      <c r="DI123" s="351"/>
      <c r="DJ123" s="351"/>
      <c r="DK123" s="351"/>
      <c r="DL123" s="351"/>
      <c r="DM123" s="351"/>
      <c r="DN123" s="351"/>
      <c r="DS123" s="372"/>
      <c r="DT123" s="374"/>
      <c r="DU123" s="375"/>
      <c r="DV123" s="375"/>
      <c r="DW123" s="375"/>
      <c r="DX123" s="375">
        <v>1</v>
      </c>
      <c r="DY123" s="375">
        <f t="shared" si="573"/>
        <v>0</v>
      </c>
      <c r="DZ123" s="375">
        <f t="shared" si="574"/>
        <v>0</v>
      </c>
      <c r="EA123" s="375">
        <f t="shared" si="575"/>
        <v>1</v>
      </c>
      <c r="EB123" s="375">
        <f t="shared" si="576"/>
        <v>0</v>
      </c>
      <c r="EC123" s="375">
        <f t="shared" si="577"/>
        <v>0</v>
      </c>
      <c r="ED123" s="375">
        <f t="shared" si="578"/>
        <v>1</v>
      </c>
      <c r="EE123" s="375">
        <f t="shared" si="579"/>
        <v>0</v>
      </c>
      <c r="EF123" s="375">
        <f t="shared" si="580"/>
        <v>0</v>
      </c>
      <c r="EG123" s="375">
        <f t="shared" si="581"/>
        <v>1</v>
      </c>
      <c r="EH123" s="375">
        <f t="shared" si="582"/>
        <v>0</v>
      </c>
      <c r="EI123" s="375">
        <f t="shared" si="583"/>
        <v>0</v>
      </c>
      <c r="EJ123" s="375">
        <f t="shared" si="584"/>
        <v>1</v>
      </c>
      <c r="EK123" s="375">
        <f t="shared" si="585"/>
        <v>0</v>
      </c>
      <c r="EL123" s="375">
        <f t="shared" si="586"/>
        <v>0</v>
      </c>
      <c r="EM123" s="375">
        <f t="shared" si="587"/>
        <v>1</v>
      </c>
      <c r="EN123" s="375">
        <f t="shared" si="588"/>
        <v>0</v>
      </c>
      <c r="EO123" s="375">
        <f t="shared" si="589"/>
        <v>0</v>
      </c>
      <c r="EP123" s="375">
        <f t="shared" si="590"/>
        <v>1</v>
      </c>
      <c r="EQ123" s="375">
        <f t="shared" si="591"/>
        <v>0</v>
      </c>
      <c r="ER123" s="375">
        <f t="shared" si="592"/>
        <v>0</v>
      </c>
      <c r="ES123" s="375">
        <f t="shared" si="593"/>
        <v>1</v>
      </c>
      <c r="ET123" s="375">
        <f t="shared" si="594"/>
        <v>0</v>
      </c>
      <c r="EU123" s="375">
        <f t="shared" si="595"/>
        <v>0</v>
      </c>
      <c r="EV123" s="375">
        <f t="shared" si="596"/>
        <v>1</v>
      </c>
      <c r="EW123" s="375">
        <f t="shared" si="597"/>
        <v>0</v>
      </c>
      <c r="EX123" s="375">
        <f t="shared" si="598"/>
        <v>0</v>
      </c>
      <c r="EY123" s="375">
        <f t="shared" si="599"/>
        <v>1</v>
      </c>
      <c r="EZ123" s="375">
        <f t="shared" si="600"/>
        <v>0</v>
      </c>
      <c r="FA123" s="375">
        <f t="shared" si="601"/>
        <v>0</v>
      </c>
      <c r="FB123" s="375">
        <f t="shared" si="602"/>
        <v>1</v>
      </c>
      <c r="FC123" s="375">
        <f t="shared" si="603"/>
        <v>0</v>
      </c>
      <c r="FD123" s="375">
        <f t="shared" si="604"/>
        <v>0</v>
      </c>
      <c r="FE123" s="376"/>
      <c r="FF123" s="372"/>
      <c r="FG123" s="372"/>
      <c r="FH123" s="372"/>
      <c r="FI123" s="372"/>
      <c r="FJ123" s="372"/>
      <c r="FK123" s="372"/>
      <c r="FL123" s="372"/>
      <c r="FM123" s="372"/>
      <c r="FN123" s="372"/>
      <c r="FO123" s="372"/>
      <c r="FP123" s="372"/>
      <c r="FQ123" s="372"/>
      <c r="FR123" s="372"/>
      <c r="FS123" s="372"/>
      <c r="FT123" s="372"/>
      <c r="FU123" s="372"/>
      <c r="FV123" s="372"/>
      <c r="FW123" s="372"/>
      <c r="FX123" s="372"/>
      <c r="FY123" s="372"/>
      <c r="FZ123" s="372"/>
      <c r="GA123" s="372"/>
      <c r="GB123" s="372"/>
      <c r="GC123" s="372"/>
      <c r="GD123" s="372"/>
      <c r="GE123" s="372"/>
      <c r="GF123" s="372"/>
      <c r="GG123" s="372"/>
      <c r="GH123" s="372"/>
      <c r="GI123" s="372"/>
      <c r="GJ123" s="372"/>
      <c r="GK123" s="372"/>
      <c r="GL123" s="372"/>
      <c r="GM123" s="372"/>
      <c r="GN123" s="372"/>
      <c r="GO123" s="372"/>
      <c r="GP123" s="372"/>
      <c r="GQ123" s="372"/>
      <c r="GR123" s="372"/>
      <c r="GS123" s="372"/>
      <c r="GT123" s="372"/>
      <c r="GU123" s="372"/>
      <c r="GV123" s="372"/>
      <c r="GW123" s="372"/>
      <c r="GX123" s="372"/>
      <c r="GY123" s="372"/>
      <c r="GZ123" s="372"/>
      <c r="HA123" s="372"/>
      <c r="HB123" s="372"/>
      <c r="HC123" s="372"/>
    </row>
    <row r="124" spans="1:211" s="373" customFormat="1" ht="15" hidden="1" customHeight="1" outlineLevel="1" x14ac:dyDescent="0.2">
      <c r="A124" s="366">
        <f>SWDATA!O109</f>
        <v>0</v>
      </c>
      <c r="B124" s="366">
        <f>SWDATA!M109</f>
        <v>0</v>
      </c>
      <c r="C124" s="351">
        <f>IF(AND(SWDATA!M109=1,SWDATA!Q109="promotions"),SWDATA!P109,0)</f>
        <v>0</v>
      </c>
      <c r="D124" s="367">
        <f>ROW(SWDATA!M109)</f>
        <v>109</v>
      </c>
      <c r="E124" s="368">
        <f t="shared" si="608"/>
        <v>0</v>
      </c>
      <c r="F124" s="369">
        <f t="shared" si="369"/>
        <v>1</v>
      </c>
      <c r="G124" s="366" t="str">
        <f t="shared" si="370"/>
        <v/>
      </c>
      <c r="H124" s="370"/>
      <c r="J124" s="238">
        <f t="shared" si="371"/>
        <v>0</v>
      </c>
      <c r="K124" s="239" t="str">
        <f t="shared" si="372"/>
        <v/>
      </c>
      <c r="L124" s="342"/>
      <c r="M124" s="345"/>
      <c r="N124" s="340" t="str">
        <f>IF(LEN(SWDATA!F109)=0,"",N123)</f>
        <v/>
      </c>
      <c r="O124" s="296" t="str">
        <f>IF(LEN(SWDATA!G109)=0,"",O123)</f>
        <v/>
      </c>
      <c r="P124" s="297" t="str">
        <f>IF(LEN(SWDATA!C109)=0,"",SWDATA!C109)</f>
        <v/>
      </c>
      <c r="Q124" s="312" t="str">
        <f t="shared" si="373"/>
        <v/>
      </c>
      <c r="R124" s="223" t="s">
        <v>261</v>
      </c>
      <c r="S124" s="224"/>
      <c r="T124" s="224"/>
      <c r="U124" s="264" t="s">
        <v>597</v>
      </c>
      <c r="V124" s="205" t="s">
        <v>221</v>
      </c>
      <c r="W124" s="266">
        <f>IF(OR(Is_Loading,LEN($A124)=0),"",SWDATA!P109)</f>
        <v>0</v>
      </c>
      <c r="X124" s="267">
        <f>IF(OR(Is_Loading,LEN($A124)=0),"",SWDATA!Q109)</f>
        <v>0</v>
      </c>
      <c r="Y124" s="267">
        <f>IF(OR(Is_Loading,LEN($A124)=0),"",SWDATA!R109)</f>
        <v>0</v>
      </c>
      <c r="Z124" s="266" t="str">
        <f t="shared" si="605"/>
        <v/>
      </c>
      <c r="AA124" s="266">
        <f>IF(OR(Is_Loading,LEN($A124)=0),"",SWDATA!T109)</f>
        <v>0</v>
      </c>
      <c r="AB124" s="267">
        <f>IF(OR(Is_Loading,LEN($A124)=0),"",SWDATA!U109)</f>
        <v>0</v>
      </c>
      <c r="AC124" s="267">
        <f>IF(OR(Is_Loading,LEN($A124)=0),"",SWDATA!V109)</f>
        <v>0</v>
      </c>
      <c r="AD124" s="266" t="str">
        <f t="shared" si="374"/>
        <v/>
      </c>
      <c r="AE124" s="266">
        <f>IF(OR(Is_Loading,LEN($A124)=0),"",SWDATA!X109)</f>
        <v>0</v>
      </c>
      <c r="AF124" s="267">
        <f>IF(OR(Is_Loading,LEN($A124)=0),"",SWDATA!Y109)</f>
        <v>0</v>
      </c>
      <c r="AG124" s="267">
        <f>IF(OR(Is_Loading,LEN($A124)=0),"",SWDATA!Z109)</f>
        <v>0</v>
      </c>
      <c r="AH124" s="266" t="str">
        <f t="shared" si="375"/>
        <v/>
      </c>
      <c r="AI124" s="266">
        <f>IF(OR(Is_Loading,LEN($A124)=0),"",SWDATA!AB109)</f>
        <v>0</v>
      </c>
      <c r="AJ124" s="267">
        <f>IF(OR(Is_Loading,LEN($A124)=0),"",SWDATA!AC109)</f>
        <v>0</v>
      </c>
      <c r="AK124" s="267">
        <f>IF(OR(Is_Loading,LEN($A124)=0),"",SWDATA!AD109)</f>
        <v>0</v>
      </c>
      <c r="AL124" s="266" t="str">
        <f t="shared" si="376"/>
        <v/>
      </c>
      <c r="AM124" s="266">
        <f>IF(OR(Is_Loading,LEN($A124)=0),"",SWDATA!AF109)</f>
        <v>0</v>
      </c>
      <c r="AN124" s="267">
        <f>IF(OR(Is_Loading,LEN($A124)=0),"",SWDATA!AG109)</f>
        <v>0</v>
      </c>
      <c r="AO124" s="323">
        <f>IF(OR(Is_Loading,LEN($A124)=0),"",SWDATA!AH109)</f>
        <v>0</v>
      </c>
      <c r="AP124" s="320" t="str">
        <f t="shared" si="377"/>
        <v/>
      </c>
      <c r="AQ124" s="266">
        <f>IF(OR(Is_Loading,LEN($A124)=0),"",SWDATA!AJ109)</f>
        <v>0</v>
      </c>
      <c r="AR124" s="267">
        <f>IF(OR(Is_Loading,LEN($A124)=0),"",SWDATA!AK109)</f>
        <v>0</v>
      </c>
      <c r="AS124" s="267">
        <f>IF(OR(Is_Loading,LEN($A124)=0),"",SWDATA!AL109)</f>
        <v>0</v>
      </c>
      <c r="AT124" s="266" t="str">
        <f t="shared" si="378"/>
        <v/>
      </c>
      <c r="AU124" s="266">
        <f>IF(OR(Is_Loading,LEN($A124)=0),"",SWDATA!AN109)</f>
        <v>0</v>
      </c>
      <c r="AV124" s="267">
        <f>IF(OR(Is_Loading,LEN($A124)=0),"",SWDATA!AO109)</f>
        <v>0</v>
      </c>
      <c r="AW124" s="267">
        <f>IF(OR(Is_Loading,LEN($A124)=0),"",SWDATA!AP109)</f>
        <v>0</v>
      </c>
      <c r="AX124" s="266" t="str">
        <f t="shared" si="379"/>
        <v/>
      </c>
      <c r="AY124" s="266">
        <f>IF(OR(Is_Loading,LEN($A124)=0),"",SWDATA!AR109)</f>
        <v>0</v>
      </c>
      <c r="AZ124" s="267">
        <f>IF(OR(Is_Loading,LEN($A124)=0),"",SWDATA!AS109)</f>
        <v>0</v>
      </c>
      <c r="BA124" s="267">
        <f>IF(OR(Is_Loading,LEN($A124)=0),"",SWDATA!AT109)</f>
        <v>0</v>
      </c>
      <c r="BB124" s="266" t="str">
        <f t="shared" si="380"/>
        <v/>
      </c>
      <c r="BC124" s="266">
        <f>IF(OR(Is_Loading,LEN($A124)=0),"",SWDATA!AV109)</f>
        <v>0</v>
      </c>
      <c r="BD124" s="267">
        <f>IF(OR(Is_Loading,LEN($A124)=0),"",SWDATA!AW109)</f>
        <v>0</v>
      </c>
      <c r="BE124" s="323">
        <f>IF(OR(Is_Loading,LEN($A124)=0),"",SWDATA!AX109)</f>
        <v>0</v>
      </c>
      <c r="BF124" s="320" t="str">
        <f t="shared" si="381"/>
        <v/>
      </c>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351"/>
      <c r="CO124" s="351"/>
      <c r="CP124" s="351"/>
      <c r="CQ124" s="351"/>
      <c r="CR124" s="351"/>
      <c r="CS124" s="351"/>
      <c r="CT124" s="351"/>
      <c r="CU124" s="351"/>
      <c r="CV124" s="351"/>
      <c r="CW124" s="351"/>
      <c r="CX124" s="351"/>
      <c r="CY124" s="351"/>
      <c r="CZ124" s="351"/>
      <c r="DA124" s="351"/>
      <c r="DB124" s="351"/>
      <c r="DC124" s="351"/>
      <c r="DD124" s="351"/>
      <c r="DE124" s="351"/>
      <c r="DF124" s="351"/>
      <c r="DG124" s="351"/>
      <c r="DH124" s="351"/>
      <c r="DI124" s="351"/>
      <c r="DJ124" s="351"/>
      <c r="DK124" s="351"/>
      <c r="DL124" s="351"/>
      <c r="DM124" s="351"/>
      <c r="DN124" s="351"/>
      <c r="DS124" s="372"/>
      <c r="DT124" s="374"/>
      <c r="DU124" s="375"/>
      <c r="DV124" s="375"/>
      <c r="DW124" s="375"/>
      <c r="DX124" s="375">
        <v>1</v>
      </c>
      <c r="DY124" s="375">
        <f t="shared" si="573"/>
        <v>0</v>
      </c>
      <c r="DZ124" s="375">
        <f t="shared" si="574"/>
        <v>0</v>
      </c>
      <c r="EA124" s="375">
        <f t="shared" si="575"/>
        <v>1</v>
      </c>
      <c r="EB124" s="375">
        <f t="shared" si="576"/>
        <v>0</v>
      </c>
      <c r="EC124" s="375">
        <f t="shared" si="577"/>
        <v>0</v>
      </c>
      <c r="ED124" s="375">
        <f t="shared" si="578"/>
        <v>1</v>
      </c>
      <c r="EE124" s="375">
        <f t="shared" si="579"/>
        <v>0</v>
      </c>
      <c r="EF124" s="375">
        <f t="shared" si="580"/>
        <v>0</v>
      </c>
      <c r="EG124" s="375">
        <f t="shared" si="581"/>
        <v>1</v>
      </c>
      <c r="EH124" s="375">
        <f t="shared" si="582"/>
        <v>0</v>
      </c>
      <c r="EI124" s="375">
        <f t="shared" si="583"/>
        <v>0</v>
      </c>
      <c r="EJ124" s="375">
        <f t="shared" si="584"/>
        <v>1</v>
      </c>
      <c r="EK124" s="375">
        <f t="shared" si="585"/>
        <v>0</v>
      </c>
      <c r="EL124" s="375">
        <f t="shared" si="586"/>
        <v>0</v>
      </c>
      <c r="EM124" s="375">
        <f t="shared" si="587"/>
        <v>1</v>
      </c>
      <c r="EN124" s="375">
        <f t="shared" si="588"/>
        <v>0</v>
      </c>
      <c r="EO124" s="375">
        <f t="shared" si="589"/>
        <v>0</v>
      </c>
      <c r="EP124" s="375">
        <f t="shared" si="590"/>
        <v>1</v>
      </c>
      <c r="EQ124" s="375">
        <f t="shared" si="591"/>
        <v>0</v>
      </c>
      <c r="ER124" s="375">
        <f t="shared" si="592"/>
        <v>0</v>
      </c>
      <c r="ES124" s="375">
        <f t="shared" si="593"/>
        <v>1</v>
      </c>
      <c r="ET124" s="375">
        <f t="shared" si="594"/>
        <v>0</v>
      </c>
      <c r="EU124" s="375">
        <f t="shared" si="595"/>
        <v>0</v>
      </c>
      <c r="EV124" s="375">
        <f t="shared" si="596"/>
        <v>1</v>
      </c>
      <c r="EW124" s="375">
        <f t="shared" si="597"/>
        <v>0</v>
      </c>
      <c r="EX124" s="375">
        <f t="shared" si="598"/>
        <v>0</v>
      </c>
      <c r="EY124" s="375">
        <f t="shared" si="599"/>
        <v>1</v>
      </c>
      <c r="EZ124" s="375">
        <f t="shared" si="600"/>
        <v>0</v>
      </c>
      <c r="FA124" s="375">
        <f t="shared" si="601"/>
        <v>0</v>
      </c>
      <c r="FB124" s="375">
        <f t="shared" si="602"/>
        <v>1</v>
      </c>
      <c r="FC124" s="375">
        <f t="shared" si="603"/>
        <v>0</v>
      </c>
      <c r="FD124" s="375">
        <f t="shared" si="604"/>
        <v>0</v>
      </c>
      <c r="FE124" s="376"/>
      <c r="FF124" s="372"/>
      <c r="FG124" s="372"/>
      <c r="FH124" s="372"/>
      <c r="FI124" s="372"/>
      <c r="FJ124" s="372"/>
      <c r="FK124" s="372"/>
      <c r="FL124" s="372"/>
      <c r="FM124" s="372"/>
      <c r="FN124" s="372"/>
      <c r="FO124" s="372"/>
      <c r="FP124" s="372"/>
      <c r="FQ124" s="372"/>
      <c r="FR124" s="372"/>
      <c r="FS124" s="372"/>
      <c r="FT124" s="372"/>
      <c r="FU124" s="372"/>
      <c r="FV124" s="372"/>
      <c r="FW124" s="372"/>
      <c r="FX124" s="372"/>
      <c r="FY124" s="372"/>
      <c r="FZ124" s="372"/>
      <c r="GA124" s="372"/>
      <c r="GB124" s="372"/>
      <c r="GC124" s="372"/>
      <c r="GD124" s="372"/>
      <c r="GE124" s="372"/>
      <c r="GF124" s="372"/>
      <c r="GG124" s="372"/>
      <c r="GH124" s="372"/>
      <c r="GI124" s="372"/>
      <c r="GJ124" s="372"/>
      <c r="GK124" s="372"/>
      <c r="GL124" s="372"/>
      <c r="GM124" s="372"/>
      <c r="GN124" s="372"/>
      <c r="GO124" s="372"/>
      <c r="GP124" s="372"/>
      <c r="GQ124" s="372"/>
      <c r="GR124" s="372"/>
      <c r="GS124" s="372"/>
      <c r="GT124" s="372"/>
      <c r="GU124" s="372"/>
      <c r="GV124" s="372"/>
      <c r="GW124" s="372"/>
      <c r="GX124" s="372"/>
      <c r="GY124" s="372"/>
      <c r="GZ124" s="372"/>
      <c r="HA124" s="372"/>
      <c r="HB124" s="372"/>
      <c r="HC124" s="372"/>
    </row>
    <row r="125" spans="1:211" s="373" customFormat="1" ht="15" hidden="1" customHeight="1" outlineLevel="1" x14ac:dyDescent="0.2">
      <c r="A125" s="366">
        <f>SWDATA!O110</f>
        <v>0</v>
      </c>
      <c r="B125" s="366">
        <f>SWDATA!M110</f>
        <v>0</v>
      </c>
      <c r="C125" s="351">
        <f>IF(AND(SWDATA!M110=1,SWDATA!Q110="promotions"),SWDATA!P110,0)</f>
        <v>0</v>
      </c>
      <c r="D125" s="367">
        <f>ROW(SWDATA!M110)</f>
        <v>110</v>
      </c>
      <c r="E125" s="368">
        <f t="shared" si="608"/>
        <v>0</v>
      </c>
      <c r="F125" s="369">
        <f t="shared" si="369"/>
        <v>1</v>
      </c>
      <c r="G125" s="366" t="str">
        <f t="shared" si="370"/>
        <v/>
      </c>
      <c r="H125" s="370"/>
      <c r="J125" s="238">
        <f t="shared" si="371"/>
        <v>0</v>
      </c>
      <c r="K125" s="239" t="str">
        <f t="shared" si="372"/>
        <v/>
      </c>
      <c r="L125" s="342"/>
      <c r="M125" s="345"/>
      <c r="N125" s="340" t="str">
        <f>IF(LEN(SWDATA!F110)=0,"",N124)</f>
        <v/>
      </c>
      <c r="O125" s="296" t="str">
        <f>IF(LEN(SWDATA!G110)=0,"",O124)</f>
        <v/>
      </c>
      <c r="P125" s="297" t="str">
        <f>IF(LEN(SWDATA!C110)=0,"",SWDATA!C110)</f>
        <v/>
      </c>
      <c r="Q125" s="312" t="str">
        <f t="shared" si="373"/>
        <v/>
      </c>
      <c r="R125" s="223" t="s">
        <v>261</v>
      </c>
      <c r="S125" s="224"/>
      <c r="T125" s="224"/>
      <c r="U125" s="264" t="s">
        <v>599</v>
      </c>
      <c r="V125" s="205" t="s">
        <v>221</v>
      </c>
      <c r="W125" s="266">
        <f>IF(OR(Is_Loading,LEN($A125)=0),"",SWDATA!P110)</f>
        <v>0</v>
      </c>
      <c r="X125" s="267">
        <f>IF(OR(Is_Loading,LEN($A125)=0),"",SWDATA!Q110)</f>
        <v>0</v>
      </c>
      <c r="Y125" s="267">
        <f>IF(OR(Is_Loading,LEN($A125)=0),"",SWDATA!R110)</f>
        <v>0</v>
      </c>
      <c r="Z125" s="266" t="str">
        <f t="shared" si="605"/>
        <v/>
      </c>
      <c r="AA125" s="266">
        <f>IF(OR(Is_Loading,LEN($A125)=0),"",SWDATA!T110)</f>
        <v>0</v>
      </c>
      <c r="AB125" s="267">
        <f>IF(OR(Is_Loading,LEN($A125)=0),"",SWDATA!U110)</f>
        <v>0</v>
      </c>
      <c r="AC125" s="267">
        <f>IF(OR(Is_Loading,LEN($A125)=0),"",SWDATA!V110)</f>
        <v>0</v>
      </c>
      <c r="AD125" s="266" t="str">
        <f t="shared" si="374"/>
        <v/>
      </c>
      <c r="AE125" s="266">
        <f>IF(OR(Is_Loading,LEN($A125)=0),"",SWDATA!X110)</f>
        <v>0</v>
      </c>
      <c r="AF125" s="267">
        <f>IF(OR(Is_Loading,LEN($A125)=0),"",SWDATA!Y110)</f>
        <v>0</v>
      </c>
      <c r="AG125" s="267">
        <f>IF(OR(Is_Loading,LEN($A125)=0),"",SWDATA!Z110)</f>
        <v>0</v>
      </c>
      <c r="AH125" s="266" t="str">
        <f t="shared" si="375"/>
        <v/>
      </c>
      <c r="AI125" s="266">
        <f>IF(OR(Is_Loading,LEN($A125)=0),"",SWDATA!AB110)</f>
        <v>0</v>
      </c>
      <c r="AJ125" s="267">
        <f>IF(OR(Is_Loading,LEN($A125)=0),"",SWDATA!AC110)</f>
        <v>0</v>
      </c>
      <c r="AK125" s="267">
        <f>IF(OR(Is_Loading,LEN($A125)=0),"",SWDATA!AD110)</f>
        <v>0</v>
      </c>
      <c r="AL125" s="266" t="str">
        <f t="shared" si="376"/>
        <v/>
      </c>
      <c r="AM125" s="266">
        <f>IF(OR(Is_Loading,LEN($A125)=0),"",SWDATA!AF110)</f>
        <v>0</v>
      </c>
      <c r="AN125" s="267">
        <f>IF(OR(Is_Loading,LEN($A125)=0),"",SWDATA!AG110)</f>
        <v>0</v>
      </c>
      <c r="AO125" s="323">
        <f>IF(OR(Is_Loading,LEN($A125)=0),"",SWDATA!AH110)</f>
        <v>0</v>
      </c>
      <c r="AP125" s="320" t="str">
        <f t="shared" si="377"/>
        <v/>
      </c>
      <c r="AQ125" s="266">
        <f>IF(OR(Is_Loading,LEN($A125)=0),"",SWDATA!AJ110)</f>
        <v>0</v>
      </c>
      <c r="AR125" s="267">
        <f>IF(OR(Is_Loading,LEN($A125)=0),"",SWDATA!AK110)</f>
        <v>0</v>
      </c>
      <c r="AS125" s="267">
        <f>IF(OR(Is_Loading,LEN($A125)=0),"",SWDATA!AL110)</f>
        <v>0</v>
      </c>
      <c r="AT125" s="266" t="str">
        <f t="shared" si="378"/>
        <v/>
      </c>
      <c r="AU125" s="266">
        <f>IF(OR(Is_Loading,LEN($A125)=0),"",SWDATA!AN110)</f>
        <v>0</v>
      </c>
      <c r="AV125" s="267">
        <f>IF(OR(Is_Loading,LEN($A125)=0),"",SWDATA!AO110)</f>
        <v>0</v>
      </c>
      <c r="AW125" s="267">
        <f>IF(OR(Is_Loading,LEN($A125)=0),"",SWDATA!AP110)</f>
        <v>0</v>
      </c>
      <c r="AX125" s="266" t="str">
        <f t="shared" si="379"/>
        <v/>
      </c>
      <c r="AY125" s="266">
        <f>IF(OR(Is_Loading,LEN($A125)=0),"",SWDATA!AR110)</f>
        <v>0</v>
      </c>
      <c r="AZ125" s="267">
        <f>IF(OR(Is_Loading,LEN($A125)=0),"",SWDATA!AS110)</f>
        <v>0</v>
      </c>
      <c r="BA125" s="267">
        <f>IF(OR(Is_Loading,LEN($A125)=0),"",SWDATA!AT110)</f>
        <v>0</v>
      </c>
      <c r="BB125" s="266" t="str">
        <f t="shared" si="380"/>
        <v/>
      </c>
      <c r="BC125" s="266">
        <f>IF(OR(Is_Loading,LEN($A125)=0),"",SWDATA!AV110)</f>
        <v>0</v>
      </c>
      <c r="BD125" s="267">
        <f>IF(OR(Is_Loading,LEN($A125)=0),"",SWDATA!AW110)</f>
        <v>0</v>
      </c>
      <c r="BE125" s="323">
        <f>IF(OR(Is_Loading,LEN($A125)=0),"",SWDATA!AX110)</f>
        <v>0</v>
      </c>
      <c r="BF125" s="320" t="str">
        <f t="shared" si="381"/>
        <v/>
      </c>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351"/>
      <c r="CO125" s="351"/>
      <c r="CP125" s="351"/>
      <c r="CQ125" s="351"/>
      <c r="CR125" s="351"/>
      <c r="CS125" s="351"/>
      <c r="CT125" s="351"/>
      <c r="CU125" s="351"/>
      <c r="CV125" s="351"/>
      <c r="CW125" s="351"/>
      <c r="CX125" s="351"/>
      <c r="CY125" s="351"/>
      <c r="CZ125" s="351"/>
      <c r="DA125" s="351"/>
      <c r="DB125" s="351"/>
      <c r="DC125" s="351"/>
      <c r="DD125" s="351"/>
      <c r="DE125" s="351"/>
      <c r="DF125" s="351"/>
      <c r="DG125" s="351"/>
      <c r="DH125" s="351"/>
      <c r="DI125" s="351"/>
      <c r="DJ125" s="351"/>
      <c r="DK125" s="351"/>
      <c r="DL125" s="351"/>
      <c r="DM125" s="351"/>
      <c r="DN125" s="351"/>
      <c r="DS125" s="372"/>
      <c r="DT125" s="374"/>
      <c r="DU125" s="375"/>
      <c r="DV125" s="375"/>
      <c r="DW125" s="375"/>
      <c r="DX125" s="375">
        <v>1</v>
      </c>
      <c r="DY125" s="375">
        <f t="shared" si="573"/>
        <v>0</v>
      </c>
      <c r="DZ125" s="375">
        <f t="shared" si="574"/>
        <v>0</v>
      </c>
      <c r="EA125" s="375">
        <f t="shared" si="575"/>
        <v>1</v>
      </c>
      <c r="EB125" s="375">
        <f t="shared" si="576"/>
        <v>0</v>
      </c>
      <c r="EC125" s="375">
        <f t="shared" si="577"/>
        <v>0</v>
      </c>
      <c r="ED125" s="375">
        <f t="shared" si="578"/>
        <v>1</v>
      </c>
      <c r="EE125" s="375">
        <f t="shared" si="579"/>
        <v>0</v>
      </c>
      <c r="EF125" s="375">
        <f t="shared" si="580"/>
        <v>0</v>
      </c>
      <c r="EG125" s="375">
        <f t="shared" si="581"/>
        <v>1</v>
      </c>
      <c r="EH125" s="375">
        <f t="shared" si="582"/>
        <v>0</v>
      </c>
      <c r="EI125" s="375">
        <f t="shared" si="583"/>
        <v>0</v>
      </c>
      <c r="EJ125" s="375">
        <f t="shared" si="584"/>
        <v>1</v>
      </c>
      <c r="EK125" s="375">
        <f t="shared" si="585"/>
        <v>0</v>
      </c>
      <c r="EL125" s="375">
        <f t="shared" si="586"/>
        <v>0</v>
      </c>
      <c r="EM125" s="375">
        <f t="shared" si="587"/>
        <v>1</v>
      </c>
      <c r="EN125" s="375">
        <f t="shared" si="588"/>
        <v>0</v>
      </c>
      <c r="EO125" s="375">
        <f t="shared" si="589"/>
        <v>0</v>
      </c>
      <c r="EP125" s="375">
        <f t="shared" si="590"/>
        <v>1</v>
      </c>
      <c r="EQ125" s="375">
        <f t="shared" si="591"/>
        <v>0</v>
      </c>
      <c r="ER125" s="375">
        <f t="shared" si="592"/>
        <v>0</v>
      </c>
      <c r="ES125" s="375">
        <f t="shared" si="593"/>
        <v>1</v>
      </c>
      <c r="ET125" s="375">
        <f t="shared" si="594"/>
        <v>0</v>
      </c>
      <c r="EU125" s="375">
        <f t="shared" si="595"/>
        <v>0</v>
      </c>
      <c r="EV125" s="375">
        <f t="shared" si="596"/>
        <v>1</v>
      </c>
      <c r="EW125" s="375">
        <f t="shared" si="597"/>
        <v>0</v>
      </c>
      <c r="EX125" s="375">
        <f t="shared" si="598"/>
        <v>0</v>
      </c>
      <c r="EY125" s="375">
        <f t="shared" si="599"/>
        <v>1</v>
      </c>
      <c r="EZ125" s="375">
        <f t="shared" si="600"/>
        <v>0</v>
      </c>
      <c r="FA125" s="375">
        <f t="shared" si="601"/>
        <v>0</v>
      </c>
      <c r="FB125" s="375">
        <f t="shared" si="602"/>
        <v>1</v>
      </c>
      <c r="FC125" s="375">
        <f t="shared" si="603"/>
        <v>0</v>
      </c>
      <c r="FD125" s="375">
        <f t="shared" si="604"/>
        <v>0</v>
      </c>
      <c r="FE125" s="376"/>
      <c r="FF125" s="372"/>
      <c r="FG125" s="372"/>
      <c r="FH125" s="372"/>
      <c r="FI125" s="372"/>
      <c r="FJ125" s="372"/>
      <c r="FK125" s="372"/>
      <c r="FL125" s="372"/>
      <c r="FM125" s="372"/>
      <c r="FN125" s="372"/>
      <c r="FO125" s="372"/>
      <c r="FP125" s="372"/>
      <c r="FQ125" s="372"/>
      <c r="FR125" s="372"/>
      <c r="FS125" s="372"/>
      <c r="FT125" s="372"/>
      <c r="FU125" s="372"/>
      <c r="FV125" s="372"/>
      <c r="FW125" s="372"/>
      <c r="FX125" s="372"/>
      <c r="FY125" s="372"/>
      <c r="FZ125" s="372"/>
      <c r="GA125" s="372"/>
      <c r="GB125" s="372"/>
      <c r="GC125" s="372"/>
      <c r="GD125" s="372"/>
      <c r="GE125" s="372"/>
      <c r="GF125" s="372"/>
      <c r="GG125" s="372"/>
      <c r="GH125" s="372"/>
      <c r="GI125" s="372"/>
      <c r="GJ125" s="372"/>
      <c r="GK125" s="372"/>
      <c r="GL125" s="372"/>
      <c r="GM125" s="372"/>
      <c r="GN125" s="372"/>
      <c r="GO125" s="372"/>
      <c r="GP125" s="372"/>
      <c r="GQ125" s="372"/>
      <c r="GR125" s="372"/>
      <c r="GS125" s="372"/>
      <c r="GT125" s="372"/>
      <c r="GU125" s="372"/>
      <c r="GV125" s="372"/>
      <c r="GW125" s="372"/>
      <c r="GX125" s="372"/>
      <c r="GY125" s="372"/>
      <c r="GZ125" s="372"/>
      <c r="HA125" s="372"/>
      <c r="HB125" s="372"/>
      <c r="HC125" s="372"/>
    </row>
    <row r="126" spans="1:211" s="373" customFormat="1" ht="15" hidden="1" customHeight="1" outlineLevel="1" x14ac:dyDescent="0.2">
      <c r="A126" s="366">
        <f>SWDATA!O111</f>
        <v>0</v>
      </c>
      <c r="B126" s="366">
        <f>SWDATA!M111</f>
        <v>0</v>
      </c>
      <c r="C126" s="351">
        <f>IF(AND(SWDATA!M111=1,SWDATA!Q111="promotions"),SWDATA!P111,0)</f>
        <v>0</v>
      </c>
      <c r="D126" s="367">
        <f>ROW(SWDATA!M111)</f>
        <v>111</v>
      </c>
      <c r="E126" s="368">
        <f t="shared" si="608"/>
        <v>0</v>
      </c>
      <c r="F126" s="369">
        <f t="shared" si="369"/>
        <v>1</v>
      </c>
      <c r="G126" s="366" t="str">
        <f t="shared" si="370"/>
        <v/>
      </c>
      <c r="H126" s="370"/>
      <c r="J126" s="238">
        <f t="shared" si="371"/>
        <v>0</v>
      </c>
      <c r="K126" s="239" t="str">
        <f t="shared" si="372"/>
        <v/>
      </c>
      <c r="L126" s="342"/>
      <c r="M126" s="345"/>
      <c r="N126" s="340" t="str">
        <f>IF(LEN(SWDATA!F111)=0,"",N125)</f>
        <v/>
      </c>
      <c r="O126" s="296" t="str">
        <f>IF(LEN(SWDATA!G111)=0,"",O125)</f>
        <v/>
      </c>
      <c r="P126" s="297" t="str">
        <f>IF(LEN(SWDATA!C111)=0,"",SWDATA!C111)</f>
        <v/>
      </c>
      <c r="Q126" s="312" t="str">
        <f t="shared" si="373"/>
        <v/>
      </c>
      <c r="R126" s="223" t="s">
        <v>261</v>
      </c>
      <c r="S126" s="224"/>
      <c r="T126" s="224"/>
      <c r="U126" s="264" t="s">
        <v>600</v>
      </c>
      <c r="V126" s="205" t="s">
        <v>221</v>
      </c>
      <c r="W126" s="266">
        <f>IF(OR(Is_Loading,LEN($A126)=0),"",SWDATA!P111)</f>
        <v>0</v>
      </c>
      <c r="X126" s="267">
        <f>IF(OR(Is_Loading,LEN($A126)=0),"",SWDATA!Q111)</f>
        <v>0</v>
      </c>
      <c r="Y126" s="267">
        <f>IF(OR(Is_Loading,LEN($A126)=0),"",SWDATA!R111)</f>
        <v>0</v>
      </c>
      <c r="Z126" s="266" t="str">
        <f t="shared" si="605"/>
        <v/>
      </c>
      <c r="AA126" s="266">
        <f>IF(OR(Is_Loading,LEN($A126)=0),"",SWDATA!T111)</f>
        <v>0</v>
      </c>
      <c r="AB126" s="267">
        <f>IF(OR(Is_Loading,LEN($A126)=0),"",SWDATA!U111)</f>
        <v>0</v>
      </c>
      <c r="AC126" s="267">
        <f>IF(OR(Is_Loading,LEN($A126)=0),"",SWDATA!V111)</f>
        <v>0</v>
      </c>
      <c r="AD126" s="266" t="str">
        <f t="shared" si="374"/>
        <v/>
      </c>
      <c r="AE126" s="266">
        <f>IF(OR(Is_Loading,LEN($A126)=0),"",SWDATA!X111)</f>
        <v>0</v>
      </c>
      <c r="AF126" s="267">
        <f>IF(OR(Is_Loading,LEN($A126)=0),"",SWDATA!Y111)</f>
        <v>0</v>
      </c>
      <c r="AG126" s="267">
        <f>IF(OR(Is_Loading,LEN($A126)=0),"",SWDATA!Z111)</f>
        <v>0</v>
      </c>
      <c r="AH126" s="266" t="str">
        <f t="shared" si="375"/>
        <v/>
      </c>
      <c r="AI126" s="266">
        <f>IF(OR(Is_Loading,LEN($A126)=0),"",SWDATA!AB111)</f>
        <v>0</v>
      </c>
      <c r="AJ126" s="267">
        <f>IF(OR(Is_Loading,LEN($A126)=0),"",SWDATA!AC111)</f>
        <v>0</v>
      </c>
      <c r="AK126" s="267">
        <f>IF(OR(Is_Loading,LEN($A126)=0),"",SWDATA!AD111)</f>
        <v>0</v>
      </c>
      <c r="AL126" s="266" t="str">
        <f t="shared" si="376"/>
        <v/>
      </c>
      <c r="AM126" s="266">
        <f>IF(OR(Is_Loading,LEN($A126)=0),"",SWDATA!AF111)</f>
        <v>0</v>
      </c>
      <c r="AN126" s="267">
        <f>IF(OR(Is_Loading,LEN($A126)=0),"",SWDATA!AG111)</f>
        <v>0</v>
      </c>
      <c r="AO126" s="323">
        <f>IF(OR(Is_Loading,LEN($A126)=0),"",SWDATA!AH111)</f>
        <v>0</v>
      </c>
      <c r="AP126" s="320" t="str">
        <f t="shared" si="377"/>
        <v/>
      </c>
      <c r="AQ126" s="266">
        <f>IF(OR(Is_Loading,LEN($A126)=0),"",SWDATA!AJ111)</f>
        <v>0</v>
      </c>
      <c r="AR126" s="267">
        <f>IF(OR(Is_Loading,LEN($A126)=0),"",SWDATA!AK111)</f>
        <v>0</v>
      </c>
      <c r="AS126" s="267">
        <f>IF(OR(Is_Loading,LEN($A126)=0),"",SWDATA!AL111)</f>
        <v>0</v>
      </c>
      <c r="AT126" s="266" t="str">
        <f t="shared" si="378"/>
        <v/>
      </c>
      <c r="AU126" s="266">
        <f>IF(OR(Is_Loading,LEN($A126)=0),"",SWDATA!AN111)</f>
        <v>0</v>
      </c>
      <c r="AV126" s="267">
        <f>IF(OR(Is_Loading,LEN($A126)=0),"",SWDATA!AO111)</f>
        <v>0</v>
      </c>
      <c r="AW126" s="267">
        <f>IF(OR(Is_Loading,LEN($A126)=0),"",SWDATA!AP111)</f>
        <v>0</v>
      </c>
      <c r="AX126" s="266" t="str">
        <f t="shared" si="379"/>
        <v/>
      </c>
      <c r="AY126" s="266">
        <f>IF(OR(Is_Loading,LEN($A126)=0),"",SWDATA!AR111)</f>
        <v>0</v>
      </c>
      <c r="AZ126" s="267">
        <f>IF(OR(Is_Loading,LEN($A126)=0),"",SWDATA!AS111)</f>
        <v>0</v>
      </c>
      <c r="BA126" s="267">
        <f>IF(OR(Is_Loading,LEN($A126)=0),"",SWDATA!AT111)</f>
        <v>0</v>
      </c>
      <c r="BB126" s="266" t="str">
        <f t="shared" si="380"/>
        <v/>
      </c>
      <c r="BC126" s="266">
        <f>IF(OR(Is_Loading,LEN($A126)=0),"",SWDATA!AV111)</f>
        <v>0</v>
      </c>
      <c r="BD126" s="267">
        <f>IF(OR(Is_Loading,LEN($A126)=0),"",SWDATA!AW111)</f>
        <v>0</v>
      </c>
      <c r="BE126" s="323">
        <f>IF(OR(Is_Loading,LEN($A126)=0),"",SWDATA!AX111)</f>
        <v>0</v>
      </c>
      <c r="BF126" s="320" t="str">
        <f t="shared" si="381"/>
        <v/>
      </c>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351"/>
      <c r="CO126" s="351"/>
      <c r="CP126" s="351"/>
      <c r="CQ126" s="351"/>
      <c r="CR126" s="351"/>
      <c r="CS126" s="351"/>
      <c r="CT126" s="351"/>
      <c r="CU126" s="351"/>
      <c r="CV126" s="351"/>
      <c r="CW126" s="351"/>
      <c r="CX126" s="351"/>
      <c r="CY126" s="351"/>
      <c r="CZ126" s="351"/>
      <c r="DA126" s="351"/>
      <c r="DB126" s="351"/>
      <c r="DC126" s="351"/>
      <c r="DD126" s="351"/>
      <c r="DE126" s="351"/>
      <c r="DF126" s="351"/>
      <c r="DG126" s="351"/>
      <c r="DH126" s="351"/>
      <c r="DI126" s="351"/>
      <c r="DJ126" s="351"/>
      <c r="DK126" s="351"/>
      <c r="DL126" s="351"/>
      <c r="DM126" s="351"/>
      <c r="DN126" s="351"/>
      <c r="DS126" s="372"/>
      <c r="DT126" s="374"/>
      <c r="DU126" s="375"/>
      <c r="DV126" s="375"/>
      <c r="DW126" s="375"/>
      <c r="DX126" s="375">
        <v>1</v>
      </c>
      <c r="DY126" s="375">
        <f t="shared" si="573"/>
        <v>0</v>
      </c>
      <c r="DZ126" s="375">
        <f t="shared" si="574"/>
        <v>0</v>
      </c>
      <c r="EA126" s="375">
        <f t="shared" si="575"/>
        <v>1</v>
      </c>
      <c r="EB126" s="375">
        <f t="shared" si="576"/>
        <v>0</v>
      </c>
      <c r="EC126" s="375">
        <f t="shared" si="577"/>
        <v>0</v>
      </c>
      <c r="ED126" s="375">
        <f t="shared" si="578"/>
        <v>1</v>
      </c>
      <c r="EE126" s="375">
        <f t="shared" si="579"/>
        <v>0</v>
      </c>
      <c r="EF126" s="375">
        <f t="shared" si="580"/>
        <v>0</v>
      </c>
      <c r="EG126" s="375">
        <f t="shared" si="581"/>
        <v>1</v>
      </c>
      <c r="EH126" s="375">
        <f t="shared" si="582"/>
        <v>0</v>
      </c>
      <c r="EI126" s="375">
        <f t="shared" si="583"/>
        <v>0</v>
      </c>
      <c r="EJ126" s="375">
        <f t="shared" si="584"/>
        <v>1</v>
      </c>
      <c r="EK126" s="375">
        <f t="shared" si="585"/>
        <v>0</v>
      </c>
      <c r="EL126" s="375">
        <f t="shared" si="586"/>
        <v>0</v>
      </c>
      <c r="EM126" s="375">
        <f t="shared" si="587"/>
        <v>1</v>
      </c>
      <c r="EN126" s="375">
        <f t="shared" si="588"/>
        <v>0</v>
      </c>
      <c r="EO126" s="375">
        <f t="shared" si="589"/>
        <v>0</v>
      </c>
      <c r="EP126" s="375">
        <f t="shared" si="590"/>
        <v>1</v>
      </c>
      <c r="EQ126" s="375">
        <f t="shared" si="591"/>
        <v>0</v>
      </c>
      <c r="ER126" s="375">
        <f t="shared" si="592"/>
        <v>0</v>
      </c>
      <c r="ES126" s="375">
        <f t="shared" si="593"/>
        <v>1</v>
      </c>
      <c r="ET126" s="375">
        <f t="shared" si="594"/>
        <v>0</v>
      </c>
      <c r="EU126" s="375">
        <f t="shared" si="595"/>
        <v>0</v>
      </c>
      <c r="EV126" s="375">
        <f t="shared" si="596"/>
        <v>1</v>
      </c>
      <c r="EW126" s="375">
        <f t="shared" si="597"/>
        <v>0</v>
      </c>
      <c r="EX126" s="375">
        <f t="shared" si="598"/>
        <v>0</v>
      </c>
      <c r="EY126" s="375">
        <f t="shared" si="599"/>
        <v>1</v>
      </c>
      <c r="EZ126" s="375">
        <f t="shared" si="600"/>
        <v>0</v>
      </c>
      <c r="FA126" s="375">
        <f t="shared" si="601"/>
        <v>0</v>
      </c>
      <c r="FB126" s="375">
        <f t="shared" si="602"/>
        <v>1</v>
      </c>
      <c r="FC126" s="375">
        <f t="shared" si="603"/>
        <v>0</v>
      </c>
      <c r="FD126" s="375">
        <f t="shared" si="604"/>
        <v>0</v>
      </c>
      <c r="FE126" s="376"/>
      <c r="FF126" s="372"/>
      <c r="FG126" s="372"/>
      <c r="FH126" s="372"/>
      <c r="FI126" s="372"/>
      <c r="FJ126" s="372"/>
      <c r="FK126" s="372"/>
      <c r="FL126" s="372"/>
      <c r="FM126" s="372"/>
      <c r="FN126" s="372"/>
      <c r="FO126" s="372"/>
      <c r="FP126" s="372"/>
      <c r="FQ126" s="372"/>
      <c r="FR126" s="372"/>
      <c r="FS126" s="372"/>
      <c r="FT126" s="372"/>
      <c r="FU126" s="372"/>
      <c r="FV126" s="372"/>
      <c r="FW126" s="372"/>
      <c r="FX126" s="372"/>
      <c r="FY126" s="372"/>
      <c r="FZ126" s="372"/>
      <c r="GA126" s="372"/>
      <c r="GB126" s="372"/>
      <c r="GC126" s="372"/>
      <c r="GD126" s="372"/>
      <c r="GE126" s="372"/>
      <c r="GF126" s="372"/>
      <c r="GG126" s="372"/>
      <c r="GH126" s="372"/>
      <c r="GI126" s="372"/>
      <c r="GJ126" s="372"/>
      <c r="GK126" s="372"/>
      <c r="GL126" s="372"/>
      <c r="GM126" s="372"/>
      <c r="GN126" s="372"/>
      <c r="GO126" s="372"/>
      <c r="GP126" s="372"/>
      <c r="GQ126" s="372"/>
      <c r="GR126" s="372"/>
      <c r="GS126" s="372"/>
      <c r="GT126" s="372"/>
      <c r="GU126" s="372"/>
      <c r="GV126" s="372"/>
      <c r="GW126" s="372"/>
      <c r="GX126" s="372"/>
      <c r="GY126" s="372"/>
      <c r="GZ126" s="372"/>
      <c r="HA126" s="372"/>
      <c r="HB126" s="372"/>
      <c r="HC126" s="372"/>
    </row>
    <row r="127" spans="1:211" s="373" customFormat="1" ht="15" hidden="1" customHeight="1" outlineLevel="1" x14ac:dyDescent="0.2">
      <c r="A127" s="366">
        <f>SWDATA!O112</f>
        <v>0</v>
      </c>
      <c r="B127" s="366">
        <f>SWDATA!M112</f>
        <v>0</v>
      </c>
      <c r="C127" s="351">
        <f>IF(AND(SWDATA!M112=1,SWDATA!Q112="promotions"),SWDATA!P112,0)</f>
        <v>0</v>
      </c>
      <c r="D127" s="367">
        <f>ROW(SWDATA!M112)</f>
        <v>112</v>
      </c>
      <c r="E127" s="368">
        <f t="shared" si="608"/>
        <v>0</v>
      </c>
      <c r="F127" s="369">
        <f t="shared" ref="F127:F190" si="609">IF(NOT(ISERROR(SEARCH("Kg",P127))),3,IF(NOT(ISERROR(SEARCH("/Unit",P127))),2,IF(NOT(ISERROR(SEARCH("Pct",P127))),2,1)))</f>
        <v>1</v>
      </c>
      <c r="G127" s="366" t="str">
        <f t="shared" ref="G127:G190" si="610">IF(NOT(ISERROR(SEARCH("U",P127))),"U",IF(NOT(ISERROR(SEARCH("Pct",P127))),"Pct",""))</f>
        <v/>
      </c>
      <c r="H127" s="370"/>
      <c r="J127" s="238">
        <f t="shared" ref="J127:J190" si="611">IF(ISERROR(FIND(":-1",A127)),A127,0)</f>
        <v>0</v>
      </c>
      <c r="K127" s="239" t="str">
        <f t="shared" ref="K127:K190" si="612">IF(NOT(ISERROR(SEARCH("(Cost)",P127))),"C",IF(NOT(ISERROR(SEARCH("(EURO)",P127))),"R",IF(NOT(ISERROR(SEARCH("marg",P127))),"M",IF(OR(NOT(ISERROR(SEARCH("(Rev/",P127))),NOT(ISERROR(SEARCH("(Pct)",P127)))),"P",IF(NOT(ISERROR(SEARCH("Units",P127))),"U","")))))</f>
        <v/>
      </c>
      <c r="L127" s="342"/>
      <c r="M127" s="345"/>
      <c r="N127" s="340" t="str">
        <f>IF(LEN(SWDATA!F112)=0,"",N126)</f>
        <v/>
      </c>
      <c r="O127" s="296" t="str">
        <f>IF(LEN(SWDATA!G112)=0,"",O126)</f>
        <v/>
      </c>
      <c r="P127" s="297" t="str">
        <f>IF(LEN(SWDATA!C112)=0,"",SWDATA!C112)</f>
        <v/>
      </c>
      <c r="Q127" s="312" t="str">
        <f t="shared" ref="Q127:Q190" si="613">P127</f>
        <v/>
      </c>
      <c r="R127" s="223" t="s">
        <v>261</v>
      </c>
      <c r="S127" s="224"/>
      <c r="T127" s="224"/>
      <c r="U127" s="264" t="s">
        <v>602</v>
      </c>
      <c r="V127" s="205" t="s">
        <v>221</v>
      </c>
      <c r="W127" s="266">
        <f>IF(OR(Is_Loading,LEN($A127)=0),"",SWDATA!P112)</f>
        <v>0</v>
      </c>
      <c r="X127" s="267">
        <f>IF(OR(Is_Loading,LEN($A127)=0),"",SWDATA!Q112)</f>
        <v>0</v>
      </c>
      <c r="Y127" s="267">
        <f>IF(OR(Is_Loading,LEN($A127)=0),"",SWDATA!R112)</f>
        <v>0</v>
      </c>
      <c r="Z127" s="266" t="str">
        <f t="shared" si="605"/>
        <v/>
      </c>
      <c r="AA127" s="266">
        <f>IF(OR(Is_Loading,LEN($A127)=0),"",SWDATA!T112)</f>
        <v>0</v>
      </c>
      <c r="AB127" s="267">
        <f>IF(OR(Is_Loading,LEN($A127)=0),"",SWDATA!U112)</f>
        <v>0</v>
      </c>
      <c r="AC127" s="267">
        <f>IF(OR(Is_Loading,LEN($A127)=0),"",SWDATA!V112)</f>
        <v>0</v>
      </c>
      <c r="AD127" s="266" t="str">
        <f t="shared" ref="AD127:AD190" si="614">IF($A127=0,"",CHOOSE($F127,SUM(AA127:AC127),SUM(AA127:AC127)/3,AC127))</f>
        <v/>
      </c>
      <c r="AE127" s="266">
        <f>IF(OR(Is_Loading,LEN($A127)=0),"",SWDATA!X112)</f>
        <v>0</v>
      </c>
      <c r="AF127" s="267">
        <f>IF(OR(Is_Loading,LEN($A127)=0),"",SWDATA!Y112)</f>
        <v>0</v>
      </c>
      <c r="AG127" s="267">
        <f>IF(OR(Is_Loading,LEN($A127)=0),"",SWDATA!Z112)</f>
        <v>0</v>
      </c>
      <c r="AH127" s="266" t="str">
        <f t="shared" ref="AH127:AH190" si="615">IF($A127=0,"",CHOOSE($F127,SUM(AE127:AG127),SUM(AE127:AG127)/3,AG127))</f>
        <v/>
      </c>
      <c r="AI127" s="266">
        <f>IF(OR(Is_Loading,LEN($A127)=0),"",SWDATA!AB112)</f>
        <v>0</v>
      </c>
      <c r="AJ127" s="267">
        <f>IF(OR(Is_Loading,LEN($A127)=0),"",SWDATA!AC112)</f>
        <v>0</v>
      </c>
      <c r="AK127" s="267">
        <f>IF(OR(Is_Loading,LEN($A127)=0),"",SWDATA!AD112)</f>
        <v>0</v>
      </c>
      <c r="AL127" s="266" t="str">
        <f t="shared" ref="AL127:AL190" si="616">IF($A127=0,"",CHOOSE($F127,SUM(AI127:AK127),SUM(AI127:AK127)/3,AK127))</f>
        <v/>
      </c>
      <c r="AM127" s="266">
        <f>IF(OR(Is_Loading,LEN($A127)=0),"",SWDATA!AF112)</f>
        <v>0</v>
      </c>
      <c r="AN127" s="267">
        <f>IF(OR(Is_Loading,LEN($A127)=0),"",SWDATA!AG112)</f>
        <v>0</v>
      </c>
      <c r="AO127" s="323">
        <f>IF(OR(Is_Loading,LEN($A127)=0),"",SWDATA!AH112)</f>
        <v>0</v>
      </c>
      <c r="AP127" s="320" t="str">
        <f t="shared" ref="AP127:AP190" si="617">IF($A127=0,"",CHOOSE($F127,SUM(AM127:AO127),SUM(AM127:AO127)/3,AO127))</f>
        <v/>
      </c>
      <c r="AQ127" s="266">
        <f>IF(OR(Is_Loading,LEN($A127)=0),"",SWDATA!AJ112)</f>
        <v>0</v>
      </c>
      <c r="AR127" s="267">
        <f>IF(OR(Is_Loading,LEN($A127)=0),"",SWDATA!AK112)</f>
        <v>0</v>
      </c>
      <c r="AS127" s="267">
        <f>IF(OR(Is_Loading,LEN($A127)=0),"",SWDATA!AL112)</f>
        <v>0</v>
      </c>
      <c r="AT127" s="266" t="str">
        <f t="shared" ref="AT127:AT190" si="618">IF($A127=0,"",CHOOSE($F127,SUM(AQ127:AS127),SUM(AQ127:AS127)/3,AS127))</f>
        <v/>
      </c>
      <c r="AU127" s="266">
        <f>IF(OR(Is_Loading,LEN($A127)=0),"",SWDATA!AN112)</f>
        <v>0</v>
      </c>
      <c r="AV127" s="267">
        <f>IF(OR(Is_Loading,LEN($A127)=0),"",SWDATA!AO112)</f>
        <v>0</v>
      </c>
      <c r="AW127" s="267">
        <f>IF(OR(Is_Loading,LEN($A127)=0),"",SWDATA!AP112)</f>
        <v>0</v>
      </c>
      <c r="AX127" s="266" t="str">
        <f t="shared" ref="AX127:AX190" si="619">IF($A127=0,"",CHOOSE($F127,SUM(AU127:AW127),SUM(AU127:AW127)/3,AW127))</f>
        <v/>
      </c>
      <c r="AY127" s="266">
        <f>IF(OR(Is_Loading,LEN($A127)=0),"",SWDATA!AR112)</f>
        <v>0</v>
      </c>
      <c r="AZ127" s="267">
        <f>IF(OR(Is_Loading,LEN($A127)=0),"",SWDATA!AS112)</f>
        <v>0</v>
      </c>
      <c r="BA127" s="267">
        <f>IF(OR(Is_Loading,LEN($A127)=0),"",SWDATA!AT112)</f>
        <v>0</v>
      </c>
      <c r="BB127" s="266" t="str">
        <f t="shared" ref="BB127:BB190" si="620">IF($A127=0,"",CHOOSE($F127,SUM(AY127:BA127),SUM(AY127:BA127)/3,BA127))</f>
        <v/>
      </c>
      <c r="BC127" s="266">
        <f>IF(OR(Is_Loading,LEN($A127)=0),"",SWDATA!AV112)</f>
        <v>0</v>
      </c>
      <c r="BD127" s="267">
        <f>IF(OR(Is_Loading,LEN($A127)=0),"",SWDATA!AW112)</f>
        <v>0</v>
      </c>
      <c r="BE127" s="323">
        <f>IF(OR(Is_Loading,LEN($A127)=0),"",SWDATA!AX112)</f>
        <v>0</v>
      </c>
      <c r="BF127" s="320" t="str">
        <f t="shared" ref="BF127:BF190" si="621">IF($A127=0,"",CHOOSE($F127,SUM(BC127:BE127),SUM(BC127:BE127)/3,BE127))</f>
        <v/>
      </c>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351"/>
      <c r="CO127" s="351"/>
      <c r="CP127" s="351"/>
      <c r="CQ127" s="351"/>
      <c r="CR127" s="351"/>
      <c r="CS127" s="351"/>
      <c r="CT127" s="351"/>
      <c r="CU127" s="351"/>
      <c r="CV127" s="351"/>
      <c r="CW127" s="351"/>
      <c r="CX127" s="351"/>
      <c r="CY127" s="351"/>
      <c r="CZ127" s="351"/>
      <c r="DA127" s="351"/>
      <c r="DB127" s="351"/>
      <c r="DC127" s="351"/>
      <c r="DD127" s="351"/>
      <c r="DE127" s="351"/>
      <c r="DF127" s="351"/>
      <c r="DG127" s="351"/>
      <c r="DH127" s="351"/>
      <c r="DI127" s="351"/>
      <c r="DJ127" s="351"/>
      <c r="DK127" s="351"/>
      <c r="DL127" s="351"/>
      <c r="DM127" s="351"/>
      <c r="DN127" s="351"/>
      <c r="DS127" s="372"/>
      <c r="DT127" s="374"/>
      <c r="DU127" s="375"/>
      <c r="DV127" s="375"/>
      <c r="DW127" s="375"/>
      <c r="DX127" s="375">
        <v>1</v>
      </c>
      <c r="DY127" s="375">
        <f t="shared" si="573"/>
        <v>0</v>
      </c>
      <c r="DZ127" s="375">
        <f t="shared" si="574"/>
        <v>0</v>
      </c>
      <c r="EA127" s="375">
        <f t="shared" si="575"/>
        <v>1</v>
      </c>
      <c r="EB127" s="375">
        <f t="shared" si="576"/>
        <v>0</v>
      </c>
      <c r="EC127" s="375">
        <f t="shared" si="577"/>
        <v>0</v>
      </c>
      <c r="ED127" s="375">
        <f t="shared" si="578"/>
        <v>1</v>
      </c>
      <c r="EE127" s="375">
        <f t="shared" si="579"/>
        <v>0</v>
      </c>
      <c r="EF127" s="375">
        <f t="shared" si="580"/>
        <v>0</v>
      </c>
      <c r="EG127" s="375">
        <f t="shared" si="581"/>
        <v>1</v>
      </c>
      <c r="EH127" s="375">
        <f t="shared" si="582"/>
        <v>0</v>
      </c>
      <c r="EI127" s="375">
        <f t="shared" si="583"/>
        <v>0</v>
      </c>
      <c r="EJ127" s="375">
        <f t="shared" si="584"/>
        <v>1</v>
      </c>
      <c r="EK127" s="375">
        <f t="shared" si="585"/>
        <v>0</v>
      </c>
      <c r="EL127" s="375">
        <f t="shared" si="586"/>
        <v>0</v>
      </c>
      <c r="EM127" s="375">
        <f t="shared" si="587"/>
        <v>1</v>
      </c>
      <c r="EN127" s="375">
        <f t="shared" si="588"/>
        <v>0</v>
      </c>
      <c r="EO127" s="375">
        <f t="shared" si="589"/>
        <v>0</v>
      </c>
      <c r="EP127" s="375">
        <f t="shared" si="590"/>
        <v>1</v>
      </c>
      <c r="EQ127" s="375">
        <f t="shared" si="591"/>
        <v>0</v>
      </c>
      <c r="ER127" s="375">
        <f t="shared" si="592"/>
        <v>0</v>
      </c>
      <c r="ES127" s="375">
        <f t="shared" si="593"/>
        <v>1</v>
      </c>
      <c r="ET127" s="375">
        <f t="shared" si="594"/>
        <v>0</v>
      </c>
      <c r="EU127" s="375">
        <f t="shared" si="595"/>
        <v>0</v>
      </c>
      <c r="EV127" s="375">
        <f t="shared" si="596"/>
        <v>1</v>
      </c>
      <c r="EW127" s="375">
        <f t="shared" si="597"/>
        <v>0</v>
      </c>
      <c r="EX127" s="375">
        <f t="shared" si="598"/>
        <v>0</v>
      </c>
      <c r="EY127" s="375">
        <f t="shared" si="599"/>
        <v>1</v>
      </c>
      <c r="EZ127" s="375">
        <f t="shared" si="600"/>
        <v>0</v>
      </c>
      <c r="FA127" s="375">
        <f t="shared" si="601"/>
        <v>0</v>
      </c>
      <c r="FB127" s="375">
        <f t="shared" si="602"/>
        <v>1</v>
      </c>
      <c r="FC127" s="375">
        <f t="shared" si="603"/>
        <v>0</v>
      </c>
      <c r="FD127" s="375">
        <f t="shared" si="604"/>
        <v>0</v>
      </c>
      <c r="FE127" s="376"/>
      <c r="FF127" s="372"/>
      <c r="FG127" s="372"/>
      <c r="FH127" s="372"/>
      <c r="FI127" s="372"/>
      <c r="FJ127" s="372"/>
      <c r="FK127" s="372"/>
      <c r="FL127" s="372"/>
      <c r="FM127" s="372"/>
      <c r="FN127" s="372"/>
      <c r="FO127" s="372"/>
      <c r="FP127" s="372"/>
      <c r="FQ127" s="372"/>
      <c r="FR127" s="372"/>
      <c r="FS127" s="372"/>
      <c r="FT127" s="372"/>
      <c r="FU127" s="372"/>
      <c r="FV127" s="372"/>
      <c r="FW127" s="372"/>
      <c r="FX127" s="372"/>
      <c r="FY127" s="372"/>
      <c r="FZ127" s="372"/>
      <c r="GA127" s="372"/>
      <c r="GB127" s="372"/>
      <c r="GC127" s="372"/>
      <c r="GD127" s="372"/>
      <c r="GE127" s="372"/>
      <c r="GF127" s="372"/>
      <c r="GG127" s="372"/>
      <c r="GH127" s="372"/>
      <c r="GI127" s="372"/>
      <c r="GJ127" s="372"/>
      <c r="GK127" s="372"/>
      <c r="GL127" s="372"/>
      <c r="GM127" s="372"/>
      <c r="GN127" s="372"/>
      <c r="GO127" s="372"/>
      <c r="GP127" s="372"/>
      <c r="GQ127" s="372"/>
      <c r="GR127" s="372"/>
      <c r="GS127" s="372"/>
      <c r="GT127" s="372"/>
      <c r="GU127" s="372"/>
      <c r="GV127" s="372"/>
      <c r="GW127" s="372"/>
      <c r="GX127" s="372"/>
      <c r="GY127" s="372"/>
      <c r="GZ127" s="372"/>
      <c r="HA127" s="372"/>
      <c r="HB127" s="372"/>
      <c r="HC127" s="372"/>
    </row>
    <row r="128" spans="1:211" s="373" customFormat="1" ht="15" hidden="1" customHeight="1" outlineLevel="1" x14ac:dyDescent="0.2">
      <c r="A128" s="366">
        <f>SWDATA!O113</f>
        <v>0</v>
      </c>
      <c r="B128" s="366">
        <f>SWDATA!M113</f>
        <v>0</v>
      </c>
      <c r="C128" s="351">
        <f>IF(AND(SWDATA!M113=1,SWDATA!Q113="promotions"),SWDATA!P113,0)</f>
        <v>0</v>
      </c>
      <c r="D128" s="367">
        <f>ROW(SWDATA!M113)</f>
        <v>113</v>
      </c>
      <c r="E128" s="368">
        <f t="shared" si="608"/>
        <v>0</v>
      </c>
      <c r="F128" s="369">
        <f t="shared" si="609"/>
        <v>1</v>
      </c>
      <c r="G128" s="366" t="str">
        <f t="shared" si="610"/>
        <v/>
      </c>
      <c r="H128" s="370"/>
      <c r="J128" s="238">
        <f t="shared" si="611"/>
        <v>0</v>
      </c>
      <c r="K128" s="239" t="str">
        <f t="shared" si="612"/>
        <v/>
      </c>
      <c r="L128" s="342"/>
      <c r="M128" s="345"/>
      <c r="N128" s="340" t="str">
        <f>IF(LEN(SWDATA!F113)=0,"",N127)</f>
        <v/>
      </c>
      <c r="O128" s="296" t="str">
        <f>IF(LEN(SWDATA!G113)=0,"",O127)</f>
        <v/>
      </c>
      <c r="P128" s="297" t="str">
        <f>IF(LEN(SWDATA!C113)=0,"",SWDATA!C113)</f>
        <v/>
      </c>
      <c r="Q128" s="312" t="str">
        <f t="shared" si="613"/>
        <v/>
      </c>
      <c r="R128" s="223" t="s">
        <v>261</v>
      </c>
      <c r="S128" s="224"/>
      <c r="T128" s="224"/>
      <c r="U128" s="264" t="s">
        <v>629</v>
      </c>
      <c r="V128" s="205" t="s">
        <v>221</v>
      </c>
      <c r="W128" s="266">
        <f>IF(OR(Is_Loading,LEN($A128)=0),"",SWDATA!P113)</f>
        <v>0</v>
      </c>
      <c r="X128" s="267">
        <f>IF(OR(Is_Loading,LEN($A128)=0),"",SWDATA!Q113)</f>
        <v>0</v>
      </c>
      <c r="Y128" s="267">
        <f>IF(OR(Is_Loading,LEN($A128)=0),"",SWDATA!R113)</f>
        <v>0</v>
      </c>
      <c r="Z128" s="266" t="str">
        <f t="shared" si="605"/>
        <v/>
      </c>
      <c r="AA128" s="266">
        <f>IF(OR(Is_Loading,LEN($A128)=0),"",SWDATA!T113)</f>
        <v>0</v>
      </c>
      <c r="AB128" s="267">
        <f>IF(OR(Is_Loading,LEN($A128)=0),"",SWDATA!U113)</f>
        <v>0</v>
      </c>
      <c r="AC128" s="267">
        <f>IF(OR(Is_Loading,LEN($A128)=0),"",SWDATA!V113)</f>
        <v>0</v>
      </c>
      <c r="AD128" s="266" t="str">
        <f t="shared" si="614"/>
        <v/>
      </c>
      <c r="AE128" s="266">
        <f>IF(OR(Is_Loading,LEN($A128)=0),"",SWDATA!X113)</f>
        <v>0</v>
      </c>
      <c r="AF128" s="267">
        <f>IF(OR(Is_Loading,LEN($A128)=0),"",SWDATA!Y113)</f>
        <v>0</v>
      </c>
      <c r="AG128" s="267">
        <f>IF(OR(Is_Loading,LEN($A128)=0),"",SWDATA!Z113)</f>
        <v>0</v>
      </c>
      <c r="AH128" s="266" t="str">
        <f t="shared" si="615"/>
        <v/>
      </c>
      <c r="AI128" s="266">
        <f>IF(OR(Is_Loading,LEN($A128)=0),"",SWDATA!AB113)</f>
        <v>0</v>
      </c>
      <c r="AJ128" s="267">
        <f>IF(OR(Is_Loading,LEN($A128)=0),"",SWDATA!AC113)</f>
        <v>0</v>
      </c>
      <c r="AK128" s="267">
        <f>IF(OR(Is_Loading,LEN($A128)=0),"",SWDATA!AD113)</f>
        <v>0</v>
      </c>
      <c r="AL128" s="266" t="str">
        <f t="shared" si="616"/>
        <v/>
      </c>
      <c r="AM128" s="266">
        <f>IF(OR(Is_Loading,LEN($A128)=0),"",SWDATA!AF113)</f>
        <v>0</v>
      </c>
      <c r="AN128" s="267">
        <f>IF(OR(Is_Loading,LEN($A128)=0),"",SWDATA!AG113)</f>
        <v>0</v>
      </c>
      <c r="AO128" s="323">
        <f>IF(OR(Is_Loading,LEN($A128)=0),"",SWDATA!AH113)</f>
        <v>0</v>
      </c>
      <c r="AP128" s="320" t="str">
        <f t="shared" si="617"/>
        <v/>
      </c>
      <c r="AQ128" s="266">
        <f>IF(OR(Is_Loading,LEN($A128)=0),"",SWDATA!AJ113)</f>
        <v>0</v>
      </c>
      <c r="AR128" s="267">
        <f>IF(OR(Is_Loading,LEN($A128)=0),"",SWDATA!AK113)</f>
        <v>0</v>
      </c>
      <c r="AS128" s="267">
        <f>IF(OR(Is_Loading,LEN($A128)=0),"",SWDATA!AL113)</f>
        <v>0</v>
      </c>
      <c r="AT128" s="266" t="str">
        <f t="shared" si="618"/>
        <v/>
      </c>
      <c r="AU128" s="266">
        <f>IF(OR(Is_Loading,LEN($A128)=0),"",SWDATA!AN113)</f>
        <v>0</v>
      </c>
      <c r="AV128" s="267">
        <f>IF(OR(Is_Loading,LEN($A128)=0),"",SWDATA!AO113)</f>
        <v>0</v>
      </c>
      <c r="AW128" s="267">
        <f>IF(OR(Is_Loading,LEN($A128)=0),"",SWDATA!AP113)</f>
        <v>0</v>
      </c>
      <c r="AX128" s="266" t="str">
        <f t="shared" si="619"/>
        <v/>
      </c>
      <c r="AY128" s="266">
        <f>IF(OR(Is_Loading,LEN($A128)=0),"",SWDATA!AR113)</f>
        <v>0</v>
      </c>
      <c r="AZ128" s="267">
        <f>IF(OR(Is_Loading,LEN($A128)=0),"",SWDATA!AS113)</f>
        <v>0</v>
      </c>
      <c r="BA128" s="267">
        <f>IF(OR(Is_Loading,LEN($A128)=0),"",SWDATA!AT113)</f>
        <v>0</v>
      </c>
      <c r="BB128" s="266" t="str">
        <f t="shared" si="620"/>
        <v/>
      </c>
      <c r="BC128" s="266">
        <f>IF(OR(Is_Loading,LEN($A128)=0),"",SWDATA!AV113)</f>
        <v>0</v>
      </c>
      <c r="BD128" s="267">
        <f>IF(OR(Is_Loading,LEN($A128)=0),"",SWDATA!AW113)</f>
        <v>0</v>
      </c>
      <c r="BE128" s="323">
        <f>IF(OR(Is_Loading,LEN($A128)=0),"",SWDATA!AX113)</f>
        <v>0</v>
      </c>
      <c r="BF128" s="320" t="str">
        <f t="shared" si="621"/>
        <v/>
      </c>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351"/>
      <c r="CO128" s="351"/>
      <c r="CP128" s="351"/>
      <c r="CQ128" s="351"/>
      <c r="CR128" s="351"/>
      <c r="CS128" s="351"/>
      <c r="CT128" s="351"/>
      <c r="CU128" s="351"/>
      <c r="CV128" s="351"/>
      <c r="CW128" s="351"/>
      <c r="CX128" s="351"/>
      <c r="CY128" s="351"/>
      <c r="CZ128" s="351"/>
      <c r="DA128" s="351"/>
      <c r="DB128" s="351"/>
      <c r="DC128" s="351"/>
      <c r="DD128" s="351"/>
      <c r="DE128" s="351"/>
      <c r="DF128" s="351"/>
      <c r="DG128" s="351"/>
      <c r="DH128" s="351"/>
      <c r="DI128" s="351"/>
      <c r="DJ128" s="351"/>
      <c r="DK128" s="351"/>
      <c r="DL128" s="351"/>
      <c r="DM128" s="351"/>
      <c r="DN128" s="351"/>
      <c r="DS128" s="372"/>
      <c r="DT128" s="374"/>
      <c r="DU128" s="375"/>
      <c r="DV128" s="375"/>
      <c r="DW128" s="375"/>
      <c r="DX128" s="375">
        <v>1</v>
      </c>
      <c r="DY128" s="375">
        <f t="shared" si="573"/>
        <v>0</v>
      </c>
      <c r="DZ128" s="375">
        <f t="shared" si="574"/>
        <v>0</v>
      </c>
      <c r="EA128" s="375">
        <f t="shared" si="575"/>
        <v>1</v>
      </c>
      <c r="EB128" s="375">
        <f t="shared" si="576"/>
        <v>0</v>
      </c>
      <c r="EC128" s="375">
        <f t="shared" si="577"/>
        <v>0</v>
      </c>
      <c r="ED128" s="375">
        <f t="shared" si="578"/>
        <v>1</v>
      </c>
      <c r="EE128" s="375">
        <f t="shared" si="579"/>
        <v>0</v>
      </c>
      <c r="EF128" s="375">
        <f t="shared" si="580"/>
        <v>0</v>
      </c>
      <c r="EG128" s="375">
        <f t="shared" si="581"/>
        <v>1</v>
      </c>
      <c r="EH128" s="375">
        <f t="shared" si="582"/>
        <v>0</v>
      </c>
      <c r="EI128" s="375">
        <f t="shared" si="583"/>
        <v>0</v>
      </c>
      <c r="EJ128" s="375">
        <f t="shared" si="584"/>
        <v>1</v>
      </c>
      <c r="EK128" s="375">
        <f t="shared" si="585"/>
        <v>0</v>
      </c>
      <c r="EL128" s="375">
        <f t="shared" si="586"/>
        <v>0</v>
      </c>
      <c r="EM128" s="375">
        <f t="shared" si="587"/>
        <v>1</v>
      </c>
      <c r="EN128" s="375">
        <f t="shared" si="588"/>
        <v>0</v>
      </c>
      <c r="EO128" s="375">
        <f t="shared" si="589"/>
        <v>0</v>
      </c>
      <c r="EP128" s="375">
        <f t="shared" si="590"/>
        <v>1</v>
      </c>
      <c r="EQ128" s="375">
        <f t="shared" si="591"/>
        <v>0</v>
      </c>
      <c r="ER128" s="375">
        <f t="shared" si="592"/>
        <v>0</v>
      </c>
      <c r="ES128" s="375">
        <f t="shared" si="593"/>
        <v>1</v>
      </c>
      <c r="ET128" s="375">
        <f t="shared" si="594"/>
        <v>0</v>
      </c>
      <c r="EU128" s="375">
        <f t="shared" si="595"/>
        <v>0</v>
      </c>
      <c r="EV128" s="375">
        <f t="shared" si="596"/>
        <v>1</v>
      </c>
      <c r="EW128" s="375">
        <f t="shared" si="597"/>
        <v>0</v>
      </c>
      <c r="EX128" s="375">
        <f t="shared" si="598"/>
        <v>0</v>
      </c>
      <c r="EY128" s="375">
        <f t="shared" si="599"/>
        <v>1</v>
      </c>
      <c r="EZ128" s="375">
        <f t="shared" si="600"/>
        <v>0</v>
      </c>
      <c r="FA128" s="375">
        <f t="shared" si="601"/>
        <v>0</v>
      </c>
      <c r="FB128" s="375">
        <f t="shared" si="602"/>
        <v>1</v>
      </c>
      <c r="FC128" s="375">
        <f t="shared" si="603"/>
        <v>0</v>
      </c>
      <c r="FD128" s="375">
        <f t="shared" si="604"/>
        <v>0</v>
      </c>
      <c r="FE128" s="376"/>
      <c r="FF128" s="372"/>
      <c r="FG128" s="372"/>
      <c r="FH128" s="372"/>
      <c r="FI128" s="372"/>
      <c r="FJ128" s="372"/>
      <c r="FK128" s="372"/>
      <c r="FL128" s="372"/>
      <c r="FM128" s="372"/>
      <c r="FN128" s="372"/>
      <c r="FO128" s="372"/>
      <c r="FP128" s="372"/>
      <c r="FQ128" s="372"/>
      <c r="FR128" s="372"/>
      <c r="FS128" s="372"/>
      <c r="FT128" s="372"/>
      <c r="FU128" s="372"/>
      <c r="FV128" s="372"/>
      <c r="FW128" s="372"/>
      <c r="FX128" s="372"/>
      <c r="FY128" s="372"/>
      <c r="FZ128" s="372"/>
      <c r="GA128" s="372"/>
      <c r="GB128" s="372"/>
      <c r="GC128" s="372"/>
      <c r="GD128" s="372"/>
      <c r="GE128" s="372"/>
      <c r="GF128" s="372"/>
      <c r="GG128" s="372"/>
      <c r="GH128" s="372"/>
      <c r="GI128" s="372"/>
      <c r="GJ128" s="372"/>
      <c r="GK128" s="372"/>
      <c r="GL128" s="372"/>
      <c r="GM128" s="372"/>
      <c r="GN128" s="372"/>
      <c r="GO128" s="372"/>
      <c r="GP128" s="372"/>
      <c r="GQ128" s="372"/>
      <c r="GR128" s="372"/>
      <c r="GS128" s="372"/>
      <c r="GT128" s="372"/>
      <c r="GU128" s="372"/>
      <c r="GV128" s="372"/>
      <c r="GW128" s="372"/>
      <c r="GX128" s="372"/>
      <c r="GY128" s="372"/>
      <c r="GZ128" s="372"/>
      <c r="HA128" s="372"/>
      <c r="HB128" s="372"/>
      <c r="HC128" s="372"/>
    </row>
    <row r="129" spans="1:211" s="373" customFormat="1" ht="15" hidden="1" customHeight="1" outlineLevel="1" x14ac:dyDescent="0.2">
      <c r="A129" s="366">
        <f>SWDATA!O114</f>
        <v>0</v>
      </c>
      <c r="B129" s="366">
        <f>SWDATA!M114</f>
        <v>0</v>
      </c>
      <c r="C129" s="351">
        <f>IF(AND(SWDATA!M114=1,SWDATA!Q114="promotions"),SWDATA!P114,0)</f>
        <v>0</v>
      </c>
      <c r="D129" s="367">
        <f>ROW(SWDATA!M114)</f>
        <v>114</v>
      </c>
      <c r="E129" s="368">
        <f t="shared" si="608"/>
        <v>0</v>
      </c>
      <c r="F129" s="369">
        <f t="shared" si="609"/>
        <v>1</v>
      </c>
      <c r="G129" s="366" t="str">
        <f t="shared" si="610"/>
        <v/>
      </c>
      <c r="H129" s="370"/>
      <c r="J129" s="238">
        <f t="shared" si="611"/>
        <v>0</v>
      </c>
      <c r="K129" s="239" t="str">
        <f t="shared" si="612"/>
        <v/>
      </c>
      <c r="L129" s="342"/>
      <c r="M129" s="345"/>
      <c r="N129" s="340" t="str">
        <f>IF(LEN(SWDATA!F114)=0,"",N128)</f>
        <v/>
      </c>
      <c r="O129" s="296" t="str">
        <f>IF(LEN(SWDATA!G114)=0,"",O128)</f>
        <v/>
      </c>
      <c r="P129" s="297" t="str">
        <f>IF(LEN(SWDATA!C114)=0,"",SWDATA!C114)</f>
        <v/>
      </c>
      <c r="Q129" s="312" t="str">
        <f t="shared" si="613"/>
        <v/>
      </c>
      <c r="R129" s="223" t="s">
        <v>261</v>
      </c>
      <c r="S129" s="224"/>
      <c r="T129" s="224"/>
      <c r="U129" s="264" t="s">
        <v>626</v>
      </c>
      <c r="V129" s="205" t="s">
        <v>221</v>
      </c>
      <c r="W129" s="266">
        <f>IF(OR(Is_Loading,LEN($A129)=0),"",SWDATA!P114)</f>
        <v>0</v>
      </c>
      <c r="X129" s="267">
        <f>IF(OR(Is_Loading,LEN($A129)=0),"",SWDATA!Q114)</f>
        <v>0</v>
      </c>
      <c r="Y129" s="267">
        <f>IF(OR(Is_Loading,LEN($A129)=0),"",SWDATA!R114)</f>
        <v>0</v>
      </c>
      <c r="Z129" s="266" t="str">
        <f t="shared" ref="Z129:Z133" si="622">IF($A129=0,"",CHOOSE($F129,SUM(W129:Y129),SUM(W129:Y129)/3,Y129))</f>
        <v/>
      </c>
      <c r="AA129" s="266">
        <f>IF(OR(Is_Loading,LEN($A129)=0),"",SWDATA!T114)</f>
        <v>0</v>
      </c>
      <c r="AB129" s="267">
        <f>IF(OR(Is_Loading,LEN($A129)=0),"",SWDATA!U114)</f>
        <v>0</v>
      </c>
      <c r="AC129" s="267">
        <f>IF(OR(Is_Loading,LEN($A129)=0),"",SWDATA!V114)</f>
        <v>0</v>
      </c>
      <c r="AD129" s="266" t="str">
        <f t="shared" si="614"/>
        <v/>
      </c>
      <c r="AE129" s="266">
        <f>IF(OR(Is_Loading,LEN($A129)=0),"",SWDATA!X114)</f>
        <v>0</v>
      </c>
      <c r="AF129" s="267">
        <f>IF(OR(Is_Loading,LEN($A129)=0),"",SWDATA!Y114)</f>
        <v>0</v>
      </c>
      <c r="AG129" s="267">
        <f>IF(OR(Is_Loading,LEN($A129)=0),"",SWDATA!Z114)</f>
        <v>0</v>
      </c>
      <c r="AH129" s="266" t="str">
        <f t="shared" si="615"/>
        <v/>
      </c>
      <c r="AI129" s="266">
        <f>IF(OR(Is_Loading,LEN($A129)=0),"",SWDATA!AB114)</f>
        <v>0</v>
      </c>
      <c r="AJ129" s="267">
        <f>IF(OR(Is_Loading,LEN($A129)=0),"",SWDATA!AC114)</f>
        <v>0</v>
      </c>
      <c r="AK129" s="267">
        <f>IF(OR(Is_Loading,LEN($A129)=0),"",SWDATA!AD114)</f>
        <v>0</v>
      </c>
      <c r="AL129" s="266" t="str">
        <f t="shared" si="616"/>
        <v/>
      </c>
      <c r="AM129" s="266">
        <f>IF(OR(Is_Loading,LEN($A129)=0),"",SWDATA!AF114)</f>
        <v>0</v>
      </c>
      <c r="AN129" s="267">
        <f>IF(OR(Is_Loading,LEN($A129)=0),"",SWDATA!AG114)</f>
        <v>0</v>
      </c>
      <c r="AO129" s="323">
        <f>IF(OR(Is_Loading,LEN($A129)=0),"",SWDATA!AH114)</f>
        <v>0</v>
      </c>
      <c r="AP129" s="320" t="str">
        <f t="shared" si="617"/>
        <v/>
      </c>
      <c r="AQ129" s="266">
        <f>IF(OR(Is_Loading,LEN($A129)=0),"",SWDATA!AJ114)</f>
        <v>0</v>
      </c>
      <c r="AR129" s="267">
        <f>IF(OR(Is_Loading,LEN($A129)=0),"",SWDATA!AK114)</f>
        <v>0</v>
      </c>
      <c r="AS129" s="267">
        <f>IF(OR(Is_Loading,LEN($A129)=0),"",SWDATA!AL114)</f>
        <v>0</v>
      </c>
      <c r="AT129" s="266" t="str">
        <f t="shared" si="618"/>
        <v/>
      </c>
      <c r="AU129" s="266">
        <f>IF(OR(Is_Loading,LEN($A129)=0),"",SWDATA!AN114)</f>
        <v>0</v>
      </c>
      <c r="AV129" s="267">
        <f>IF(OR(Is_Loading,LEN($A129)=0),"",SWDATA!AO114)</f>
        <v>0</v>
      </c>
      <c r="AW129" s="267">
        <f>IF(OR(Is_Loading,LEN($A129)=0),"",SWDATA!AP114)</f>
        <v>0</v>
      </c>
      <c r="AX129" s="266" t="str">
        <f t="shared" si="619"/>
        <v/>
      </c>
      <c r="AY129" s="266">
        <f>IF(OR(Is_Loading,LEN($A129)=0),"",SWDATA!AR114)</f>
        <v>0</v>
      </c>
      <c r="AZ129" s="267">
        <f>IF(OR(Is_Loading,LEN($A129)=0),"",SWDATA!AS114)</f>
        <v>0</v>
      </c>
      <c r="BA129" s="267">
        <f>IF(OR(Is_Loading,LEN($A129)=0),"",SWDATA!AT114)</f>
        <v>0</v>
      </c>
      <c r="BB129" s="266" t="str">
        <f t="shared" si="620"/>
        <v/>
      </c>
      <c r="BC129" s="266">
        <f>IF(OR(Is_Loading,LEN($A129)=0),"",SWDATA!AV114)</f>
        <v>0</v>
      </c>
      <c r="BD129" s="267">
        <f>IF(OR(Is_Loading,LEN($A129)=0),"",SWDATA!AW114)</f>
        <v>0</v>
      </c>
      <c r="BE129" s="323">
        <f>IF(OR(Is_Loading,LEN($A129)=0),"",SWDATA!AX114)</f>
        <v>0</v>
      </c>
      <c r="BF129" s="320" t="str">
        <f t="shared" si="621"/>
        <v/>
      </c>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351"/>
      <c r="CO129" s="351"/>
      <c r="CP129" s="351"/>
      <c r="CQ129" s="351"/>
      <c r="CR129" s="351"/>
      <c r="CS129" s="351"/>
      <c r="CT129" s="351"/>
      <c r="CU129" s="351"/>
      <c r="CV129" s="351"/>
      <c r="CW129" s="351"/>
      <c r="CX129" s="351"/>
      <c r="CY129" s="351"/>
      <c r="CZ129" s="351"/>
      <c r="DA129" s="351"/>
      <c r="DB129" s="351"/>
      <c r="DC129" s="351"/>
      <c r="DD129" s="351"/>
      <c r="DE129" s="351"/>
      <c r="DF129" s="351"/>
      <c r="DG129" s="351"/>
      <c r="DH129" s="351"/>
      <c r="DI129" s="351"/>
      <c r="DJ129" s="351"/>
      <c r="DK129" s="351"/>
      <c r="DL129" s="351"/>
      <c r="DM129" s="351"/>
      <c r="DN129" s="351"/>
      <c r="DS129" s="372"/>
      <c r="DT129" s="374"/>
      <c r="DU129" s="375"/>
      <c r="DV129" s="375"/>
      <c r="DW129" s="375"/>
      <c r="DX129" s="375">
        <v>1</v>
      </c>
      <c r="DY129" s="375">
        <f t="shared" si="573"/>
        <v>0</v>
      </c>
      <c r="DZ129" s="375">
        <f t="shared" si="574"/>
        <v>0</v>
      </c>
      <c r="EA129" s="375">
        <f t="shared" si="575"/>
        <v>1</v>
      </c>
      <c r="EB129" s="375">
        <f t="shared" si="576"/>
        <v>0</v>
      </c>
      <c r="EC129" s="375">
        <f t="shared" si="577"/>
        <v>0</v>
      </c>
      <c r="ED129" s="375">
        <f t="shared" si="578"/>
        <v>1</v>
      </c>
      <c r="EE129" s="375">
        <f t="shared" si="579"/>
        <v>0</v>
      </c>
      <c r="EF129" s="375">
        <f t="shared" si="580"/>
        <v>0</v>
      </c>
      <c r="EG129" s="375">
        <f t="shared" si="581"/>
        <v>1</v>
      </c>
      <c r="EH129" s="375">
        <f t="shared" si="582"/>
        <v>0</v>
      </c>
      <c r="EI129" s="375">
        <f t="shared" si="583"/>
        <v>0</v>
      </c>
      <c r="EJ129" s="375">
        <f t="shared" si="584"/>
        <v>1</v>
      </c>
      <c r="EK129" s="375">
        <f t="shared" si="585"/>
        <v>0</v>
      </c>
      <c r="EL129" s="375">
        <f t="shared" si="586"/>
        <v>0</v>
      </c>
      <c r="EM129" s="375">
        <f t="shared" si="587"/>
        <v>1</v>
      </c>
      <c r="EN129" s="375">
        <f t="shared" si="588"/>
        <v>0</v>
      </c>
      <c r="EO129" s="375">
        <f t="shared" si="589"/>
        <v>0</v>
      </c>
      <c r="EP129" s="375">
        <f t="shared" si="590"/>
        <v>1</v>
      </c>
      <c r="EQ129" s="375">
        <f t="shared" si="591"/>
        <v>0</v>
      </c>
      <c r="ER129" s="375">
        <f t="shared" si="592"/>
        <v>0</v>
      </c>
      <c r="ES129" s="375">
        <f t="shared" si="593"/>
        <v>1</v>
      </c>
      <c r="ET129" s="375">
        <f t="shared" si="594"/>
        <v>0</v>
      </c>
      <c r="EU129" s="375">
        <f t="shared" si="595"/>
        <v>0</v>
      </c>
      <c r="EV129" s="375">
        <f t="shared" si="596"/>
        <v>1</v>
      </c>
      <c r="EW129" s="375">
        <f t="shared" si="597"/>
        <v>0</v>
      </c>
      <c r="EX129" s="375">
        <f t="shared" si="598"/>
        <v>0</v>
      </c>
      <c r="EY129" s="375">
        <f t="shared" si="599"/>
        <v>1</v>
      </c>
      <c r="EZ129" s="375">
        <f t="shared" si="600"/>
        <v>0</v>
      </c>
      <c r="FA129" s="375">
        <f t="shared" si="601"/>
        <v>0</v>
      </c>
      <c r="FB129" s="375">
        <f t="shared" si="602"/>
        <v>1</v>
      </c>
      <c r="FC129" s="375">
        <f t="shared" si="603"/>
        <v>0</v>
      </c>
      <c r="FD129" s="375">
        <f t="shared" si="604"/>
        <v>0</v>
      </c>
      <c r="FE129" s="376"/>
      <c r="FF129" s="372"/>
      <c r="FG129" s="372"/>
      <c r="FH129" s="372"/>
      <c r="FI129" s="372"/>
      <c r="FJ129" s="372"/>
      <c r="FK129" s="372"/>
      <c r="FL129" s="372"/>
      <c r="FM129" s="372"/>
      <c r="FN129" s="372"/>
      <c r="FO129" s="372"/>
      <c r="FP129" s="372"/>
      <c r="FQ129" s="372"/>
      <c r="FR129" s="372"/>
      <c r="FS129" s="372"/>
      <c r="FT129" s="372"/>
      <c r="FU129" s="372"/>
      <c r="FV129" s="372"/>
      <c r="FW129" s="372"/>
      <c r="FX129" s="372"/>
      <c r="FY129" s="372"/>
      <c r="FZ129" s="372"/>
      <c r="GA129" s="372"/>
      <c r="GB129" s="372"/>
      <c r="GC129" s="372"/>
      <c r="GD129" s="372"/>
      <c r="GE129" s="372"/>
      <c r="GF129" s="372"/>
      <c r="GG129" s="372"/>
      <c r="GH129" s="372"/>
      <c r="GI129" s="372"/>
      <c r="GJ129" s="372"/>
      <c r="GK129" s="372"/>
      <c r="GL129" s="372"/>
      <c r="GM129" s="372"/>
      <c r="GN129" s="372"/>
      <c r="GO129" s="372"/>
      <c r="GP129" s="372"/>
      <c r="GQ129" s="372"/>
      <c r="GR129" s="372"/>
      <c r="GS129" s="372"/>
      <c r="GT129" s="372"/>
      <c r="GU129" s="372"/>
      <c r="GV129" s="372"/>
      <c r="GW129" s="372"/>
      <c r="GX129" s="372"/>
      <c r="GY129" s="372"/>
      <c r="GZ129" s="372"/>
      <c r="HA129" s="372"/>
      <c r="HB129" s="372"/>
      <c r="HC129" s="372"/>
    </row>
    <row r="130" spans="1:211" s="373" customFormat="1" ht="15" hidden="1" customHeight="1" outlineLevel="1" x14ac:dyDescent="0.2">
      <c r="A130" s="366">
        <f>SWDATA!O115</f>
        <v>0</v>
      </c>
      <c r="B130" s="366">
        <f>SWDATA!M115</f>
        <v>0</v>
      </c>
      <c r="C130" s="351">
        <f>IF(AND(SWDATA!M115=1,SWDATA!Q115="promotions"),SWDATA!P115,0)</f>
        <v>0</v>
      </c>
      <c r="D130" s="367">
        <f>ROW(SWDATA!M115)</f>
        <v>115</v>
      </c>
      <c r="E130" s="368">
        <f t="shared" si="608"/>
        <v>0</v>
      </c>
      <c r="F130" s="369">
        <f t="shared" si="609"/>
        <v>1</v>
      </c>
      <c r="G130" s="366" t="str">
        <f t="shared" si="610"/>
        <v/>
      </c>
      <c r="H130" s="370"/>
      <c r="J130" s="238">
        <f t="shared" si="611"/>
        <v>0</v>
      </c>
      <c r="K130" s="239" t="str">
        <f t="shared" si="612"/>
        <v/>
      </c>
      <c r="L130" s="342"/>
      <c r="M130" s="345"/>
      <c r="N130" s="340" t="str">
        <f>IF(LEN(SWDATA!F115)=0,"",N129)</f>
        <v/>
      </c>
      <c r="O130" s="296" t="str">
        <f>IF(LEN(SWDATA!G115)=0,"",O129)</f>
        <v/>
      </c>
      <c r="P130" s="297" t="str">
        <f>IF(LEN(SWDATA!C115)=0,"",SWDATA!C115)</f>
        <v/>
      </c>
      <c r="Q130" s="312" t="str">
        <f t="shared" si="613"/>
        <v/>
      </c>
      <c r="R130" s="223" t="s">
        <v>261</v>
      </c>
      <c r="S130" s="319" t="s">
        <v>485</v>
      </c>
      <c r="T130" s="224"/>
      <c r="U130" s="264" t="s">
        <v>608</v>
      </c>
      <c r="V130" s="205" t="s">
        <v>221</v>
      </c>
      <c r="W130" s="266">
        <f>IF(OR(Is_Loading,LEN($A130)=0),"",SWDATA!P115)</f>
        <v>0</v>
      </c>
      <c r="X130" s="267">
        <f>IF(OR(Is_Loading,LEN($A130)=0),"",SWDATA!Q115)</f>
        <v>0</v>
      </c>
      <c r="Y130" s="267">
        <f>IF(OR(Is_Loading,LEN($A130)=0),"",SWDATA!R115)</f>
        <v>0</v>
      </c>
      <c r="Z130" s="266" t="str">
        <f t="shared" si="622"/>
        <v/>
      </c>
      <c r="AA130" s="266">
        <f>IF(OR(Is_Loading,LEN($A130)=0),"",SWDATA!T115)</f>
        <v>0</v>
      </c>
      <c r="AB130" s="267">
        <f>IF(OR(Is_Loading,LEN($A130)=0),"",SWDATA!U115)</f>
        <v>0</v>
      </c>
      <c r="AC130" s="267">
        <f>IF(OR(Is_Loading,LEN($A130)=0),"",SWDATA!V115)</f>
        <v>0</v>
      </c>
      <c r="AD130" s="266" t="str">
        <f t="shared" si="614"/>
        <v/>
      </c>
      <c r="AE130" s="266">
        <f>IF(OR(Is_Loading,LEN($A130)=0),"",SWDATA!X115)</f>
        <v>0</v>
      </c>
      <c r="AF130" s="267">
        <f>IF(OR(Is_Loading,LEN($A130)=0),"",SWDATA!Y115)</f>
        <v>0</v>
      </c>
      <c r="AG130" s="267">
        <f>IF(OR(Is_Loading,LEN($A130)=0),"",SWDATA!Z115)</f>
        <v>0</v>
      </c>
      <c r="AH130" s="266" t="str">
        <f t="shared" si="615"/>
        <v/>
      </c>
      <c r="AI130" s="266">
        <f>IF(OR(Is_Loading,LEN($A130)=0),"",SWDATA!AB115)</f>
        <v>0</v>
      </c>
      <c r="AJ130" s="267">
        <f>IF(OR(Is_Loading,LEN($A130)=0),"",SWDATA!AC115)</f>
        <v>0</v>
      </c>
      <c r="AK130" s="267">
        <f>IF(OR(Is_Loading,LEN($A130)=0),"",SWDATA!AD115)</f>
        <v>0</v>
      </c>
      <c r="AL130" s="266" t="str">
        <f t="shared" si="616"/>
        <v/>
      </c>
      <c r="AM130" s="266">
        <f>IF(OR(Is_Loading,LEN($A130)=0),"",SWDATA!AF115)</f>
        <v>0</v>
      </c>
      <c r="AN130" s="267">
        <f>IF(OR(Is_Loading,LEN($A130)=0),"",SWDATA!AG115)</f>
        <v>0</v>
      </c>
      <c r="AO130" s="323">
        <f>IF(OR(Is_Loading,LEN($A130)=0),"",SWDATA!AH115)</f>
        <v>0</v>
      </c>
      <c r="AP130" s="320" t="str">
        <f t="shared" si="617"/>
        <v/>
      </c>
      <c r="AQ130" s="266">
        <f>IF(OR(Is_Loading,LEN($A130)=0),"",SWDATA!AJ115)</f>
        <v>0</v>
      </c>
      <c r="AR130" s="267">
        <f>IF(OR(Is_Loading,LEN($A130)=0),"",SWDATA!AK115)</f>
        <v>0</v>
      </c>
      <c r="AS130" s="267">
        <f>IF(OR(Is_Loading,LEN($A130)=0),"",SWDATA!AL115)</f>
        <v>0</v>
      </c>
      <c r="AT130" s="266" t="str">
        <f t="shared" si="618"/>
        <v/>
      </c>
      <c r="AU130" s="266">
        <f>IF(OR(Is_Loading,LEN($A130)=0),"",SWDATA!AN115)</f>
        <v>0</v>
      </c>
      <c r="AV130" s="267">
        <f>IF(OR(Is_Loading,LEN($A130)=0),"",SWDATA!AO115)</f>
        <v>0</v>
      </c>
      <c r="AW130" s="267">
        <f>IF(OR(Is_Loading,LEN($A130)=0),"",SWDATA!AP115)</f>
        <v>0</v>
      </c>
      <c r="AX130" s="266" t="str">
        <f t="shared" si="619"/>
        <v/>
      </c>
      <c r="AY130" s="266">
        <f>IF(OR(Is_Loading,LEN($A130)=0),"",SWDATA!AR115)</f>
        <v>0</v>
      </c>
      <c r="AZ130" s="267">
        <f>IF(OR(Is_Loading,LEN($A130)=0),"",SWDATA!AS115)</f>
        <v>0</v>
      </c>
      <c r="BA130" s="267">
        <f>IF(OR(Is_Loading,LEN($A130)=0),"",SWDATA!AT115)</f>
        <v>0</v>
      </c>
      <c r="BB130" s="266" t="str">
        <f t="shared" si="620"/>
        <v/>
      </c>
      <c r="BC130" s="266">
        <f>IF(OR(Is_Loading,LEN($A130)=0),"",SWDATA!AV115)</f>
        <v>0</v>
      </c>
      <c r="BD130" s="267">
        <f>IF(OR(Is_Loading,LEN($A130)=0),"",SWDATA!AW115)</f>
        <v>0</v>
      </c>
      <c r="BE130" s="323">
        <f>IF(OR(Is_Loading,LEN($A130)=0),"",SWDATA!AX115)</f>
        <v>0</v>
      </c>
      <c r="BF130" s="320" t="str">
        <f t="shared" si="621"/>
        <v/>
      </c>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351"/>
      <c r="CO130" s="351"/>
      <c r="CP130" s="351"/>
      <c r="CQ130" s="351"/>
      <c r="CR130" s="351"/>
      <c r="CS130" s="351"/>
      <c r="CT130" s="351"/>
      <c r="CU130" s="351"/>
      <c r="CV130" s="351"/>
      <c r="CW130" s="351"/>
      <c r="CX130" s="351"/>
      <c r="CY130" s="351"/>
      <c r="CZ130" s="351"/>
      <c r="DA130" s="351"/>
      <c r="DB130" s="351"/>
      <c r="DC130" s="351"/>
      <c r="DD130" s="351"/>
      <c r="DE130" s="351"/>
      <c r="DF130" s="351"/>
      <c r="DG130" s="351"/>
      <c r="DH130" s="351"/>
      <c r="DI130" s="351"/>
      <c r="DJ130" s="351"/>
      <c r="DK130" s="351"/>
      <c r="DL130" s="351"/>
      <c r="DM130" s="351"/>
      <c r="DN130" s="351"/>
      <c r="DS130" s="372"/>
      <c r="DT130" s="374"/>
      <c r="DU130" s="375"/>
      <c r="DV130" s="375"/>
      <c r="DW130" s="375"/>
      <c r="DX130" s="375">
        <v>1</v>
      </c>
      <c r="DY130" s="375">
        <f t="shared" si="573"/>
        <v>0</v>
      </c>
      <c r="DZ130" s="375">
        <f t="shared" si="574"/>
        <v>0</v>
      </c>
      <c r="EA130" s="375">
        <f t="shared" si="575"/>
        <v>1</v>
      </c>
      <c r="EB130" s="375">
        <f t="shared" si="576"/>
        <v>0</v>
      </c>
      <c r="EC130" s="375">
        <f t="shared" si="577"/>
        <v>0</v>
      </c>
      <c r="ED130" s="375">
        <f t="shared" si="578"/>
        <v>1</v>
      </c>
      <c r="EE130" s="375">
        <f t="shared" si="579"/>
        <v>0</v>
      </c>
      <c r="EF130" s="375">
        <f t="shared" si="580"/>
        <v>0</v>
      </c>
      <c r="EG130" s="375">
        <f t="shared" si="581"/>
        <v>1</v>
      </c>
      <c r="EH130" s="375">
        <f t="shared" si="582"/>
        <v>0</v>
      </c>
      <c r="EI130" s="375">
        <f t="shared" si="583"/>
        <v>0</v>
      </c>
      <c r="EJ130" s="375">
        <f t="shared" si="584"/>
        <v>1</v>
      </c>
      <c r="EK130" s="375">
        <f t="shared" si="585"/>
        <v>0</v>
      </c>
      <c r="EL130" s="375">
        <f t="shared" si="586"/>
        <v>0</v>
      </c>
      <c r="EM130" s="375">
        <f t="shared" si="587"/>
        <v>1</v>
      </c>
      <c r="EN130" s="375">
        <f t="shared" si="588"/>
        <v>0</v>
      </c>
      <c r="EO130" s="375">
        <f t="shared" si="589"/>
        <v>0</v>
      </c>
      <c r="EP130" s="375">
        <f t="shared" si="590"/>
        <v>1</v>
      </c>
      <c r="EQ130" s="375">
        <f t="shared" si="591"/>
        <v>0</v>
      </c>
      <c r="ER130" s="375">
        <f t="shared" si="592"/>
        <v>0</v>
      </c>
      <c r="ES130" s="375">
        <f t="shared" si="593"/>
        <v>1</v>
      </c>
      <c r="ET130" s="375">
        <f t="shared" si="594"/>
        <v>0</v>
      </c>
      <c r="EU130" s="375">
        <f t="shared" si="595"/>
        <v>0</v>
      </c>
      <c r="EV130" s="375">
        <f t="shared" si="596"/>
        <v>1</v>
      </c>
      <c r="EW130" s="375">
        <f t="shared" si="597"/>
        <v>0</v>
      </c>
      <c r="EX130" s="375">
        <f t="shared" si="598"/>
        <v>0</v>
      </c>
      <c r="EY130" s="375">
        <f t="shared" si="599"/>
        <v>1</v>
      </c>
      <c r="EZ130" s="375">
        <f t="shared" si="600"/>
        <v>0</v>
      </c>
      <c r="FA130" s="375">
        <f t="shared" si="601"/>
        <v>0</v>
      </c>
      <c r="FB130" s="375">
        <f t="shared" si="602"/>
        <v>1</v>
      </c>
      <c r="FC130" s="375">
        <f t="shared" si="603"/>
        <v>0</v>
      </c>
      <c r="FD130" s="375">
        <f t="shared" si="604"/>
        <v>0</v>
      </c>
      <c r="FE130" s="376"/>
      <c r="FF130" s="372"/>
      <c r="FG130" s="372"/>
      <c r="FH130" s="372"/>
      <c r="FI130" s="372"/>
      <c r="FJ130" s="372"/>
      <c r="FK130" s="372"/>
      <c r="FL130" s="372"/>
      <c r="FM130" s="372"/>
      <c r="FN130" s="372"/>
      <c r="FO130" s="372"/>
      <c r="FP130" s="372"/>
      <c r="FQ130" s="372"/>
      <c r="FR130" s="372"/>
      <c r="FS130" s="372"/>
      <c r="FT130" s="372"/>
      <c r="FU130" s="372"/>
      <c r="FV130" s="372"/>
      <c r="FW130" s="372"/>
      <c r="FX130" s="372"/>
      <c r="FY130" s="372"/>
      <c r="FZ130" s="372"/>
      <c r="GA130" s="372"/>
      <c r="GB130" s="372"/>
      <c r="GC130" s="372"/>
      <c r="GD130" s="372"/>
      <c r="GE130" s="372"/>
      <c r="GF130" s="372"/>
      <c r="GG130" s="372"/>
      <c r="GH130" s="372"/>
      <c r="GI130" s="372"/>
      <c r="GJ130" s="372"/>
      <c r="GK130" s="372"/>
      <c r="GL130" s="372"/>
      <c r="GM130" s="372"/>
      <c r="GN130" s="372"/>
      <c r="GO130" s="372"/>
      <c r="GP130" s="372"/>
      <c r="GQ130" s="372"/>
      <c r="GR130" s="372"/>
      <c r="GS130" s="372"/>
      <c r="GT130" s="372"/>
      <c r="GU130" s="372"/>
      <c r="GV130" s="372"/>
      <c r="GW130" s="372"/>
      <c r="GX130" s="372"/>
      <c r="GY130" s="372"/>
      <c r="GZ130" s="372"/>
      <c r="HA130" s="372"/>
      <c r="HB130" s="372"/>
      <c r="HC130" s="372"/>
    </row>
    <row r="131" spans="1:211" s="373" customFormat="1" ht="15" hidden="1" customHeight="1" outlineLevel="1" x14ac:dyDescent="0.2">
      <c r="A131" s="366">
        <f>SWDATA!O116</f>
        <v>0</v>
      </c>
      <c r="B131" s="366">
        <f>SWDATA!M116</f>
        <v>0</v>
      </c>
      <c r="C131" s="351">
        <f>IF(AND(SWDATA!M116=1,SWDATA!Q116="promotions"),SWDATA!P116,0)</f>
        <v>0</v>
      </c>
      <c r="D131" s="367">
        <f>ROW(SWDATA!M116)</f>
        <v>116</v>
      </c>
      <c r="E131" s="368">
        <f t="shared" si="608"/>
        <v>0</v>
      </c>
      <c r="F131" s="369">
        <f t="shared" si="609"/>
        <v>1</v>
      </c>
      <c r="G131" s="366" t="str">
        <f t="shared" si="610"/>
        <v/>
      </c>
      <c r="H131" s="370"/>
      <c r="J131" s="238">
        <f t="shared" si="611"/>
        <v>0</v>
      </c>
      <c r="K131" s="239" t="str">
        <f t="shared" si="612"/>
        <v/>
      </c>
      <c r="L131" s="342"/>
      <c r="M131" s="345"/>
      <c r="N131" s="340" t="str">
        <f>IF(LEN(SWDATA!F116)=0,"",N130)</f>
        <v/>
      </c>
      <c r="O131" s="296" t="str">
        <f>IF(LEN(SWDATA!G116)=0,"",O130)</f>
        <v/>
      </c>
      <c r="P131" s="297" t="str">
        <f>IF(LEN(SWDATA!C116)=0,"",SWDATA!C116)</f>
        <v/>
      </c>
      <c r="Q131" s="312" t="str">
        <f t="shared" si="613"/>
        <v/>
      </c>
      <c r="R131" s="223" t="s">
        <v>261</v>
      </c>
      <c r="S131" s="224"/>
      <c r="T131" s="224"/>
      <c r="U131" s="264" t="s">
        <v>613</v>
      </c>
      <c r="V131" s="205" t="s">
        <v>221</v>
      </c>
      <c r="W131" s="266">
        <f>IF(OR(Is_Loading,LEN($A131)=0),"",SWDATA!P116)</f>
        <v>0</v>
      </c>
      <c r="X131" s="267">
        <f>IF(OR(Is_Loading,LEN($A131)=0),"",SWDATA!Q116)</f>
        <v>0</v>
      </c>
      <c r="Y131" s="267">
        <f>IF(OR(Is_Loading,LEN($A131)=0),"",SWDATA!R116)</f>
        <v>0</v>
      </c>
      <c r="Z131" s="266" t="str">
        <f t="shared" si="622"/>
        <v/>
      </c>
      <c r="AA131" s="266">
        <f>IF(OR(Is_Loading,LEN($A131)=0),"",SWDATA!T116)</f>
        <v>0</v>
      </c>
      <c r="AB131" s="267">
        <f>IF(OR(Is_Loading,LEN($A131)=0),"",SWDATA!U116)</f>
        <v>0</v>
      </c>
      <c r="AC131" s="267">
        <f>IF(OR(Is_Loading,LEN($A131)=0),"",SWDATA!V116)</f>
        <v>0</v>
      </c>
      <c r="AD131" s="266" t="str">
        <f t="shared" si="614"/>
        <v/>
      </c>
      <c r="AE131" s="266">
        <f>IF(OR(Is_Loading,LEN($A131)=0),"",SWDATA!X116)</f>
        <v>0</v>
      </c>
      <c r="AF131" s="267">
        <f>IF(OR(Is_Loading,LEN($A131)=0),"",SWDATA!Y116)</f>
        <v>0</v>
      </c>
      <c r="AG131" s="267">
        <f>IF(OR(Is_Loading,LEN($A131)=0),"",SWDATA!Z116)</f>
        <v>0</v>
      </c>
      <c r="AH131" s="266" t="str">
        <f t="shared" si="615"/>
        <v/>
      </c>
      <c r="AI131" s="266">
        <f>IF(OR(Is_Loading,LEN($A131)=0),"",SWDATA!AB116)</f>
        <v>0</v>
      </c>
      <c r="AJ131" s="267">
        <f>IF(OR(Is_Loading,LEN($A131)=0),"",SWDATA!AC116)</f>
        <v>0</v>
      </c>
      <c r="AK131" s="267">
        <f>IF(OR(Is_Loading,LEN($A131)=0),"",SWDATA!AD116)</f>
        <v>0</v>
      </c>
      <c r="AL131" s="266" t="str">
        <f t="shared" si="616"/>
        <v/>
      </c>
      <c r="AM131" s="266">
        <f>IF(OR(Is_Loading,LEN($A131)=0),"",SWDATA!AF116)</f>
        <v>0</v>
      </c>
      <c r="AN131" s="267">
        <f>IF(OR(Is_Loading,LEN($A131)=0),"",SWDATA!AG116)</f>
        <v>0</v>
      </c>
      <c r="AO131" s="323">
        <f>IF(OR(Is_Loading,LEN($A131)=0),"",SWDATA!AH116)</f>
        <v>0</v>
      </c>
      <c r="AP131" s="320" t="str">
        <f t="shared" si="617"/>
        <v/>
      </c>
      <c r="AQ131" s="266">
        <f>IF(OR(Is_Loading,LEN($A131)=0),"",SWDATA!AJ116)</f>
        <v>0</v>
      </c>
      <c r="AR131" s="267">
        <f>IF(OR(Is_Loading,LEN($A131)=0),"",SWDATA!AK116)</f>
        <v>0</v>
      </c>
      <c r="AS131" s="267">
        <f>IF(OR(Is_Loading,LEN($A131)=0),"",SWDATA!AL116)</f>
        <v>0</v>
      </c>
      <c r="AT131" s="266" t="str">
        <f t="shared" si="618"/>
        <v/>
      </c>
      <c r="AU131" s="266">
        <f>IF(OR(Is_Loading,LEN($A131)=0),"",SWDATA!AN116)</f>
        <v>0</v>
      </c>
      <c r="AV131" s="267">
        <f>IF(OR(Is_Loading,LEN($A131)=0),"",SWDATA!AO116)</f>
        <v>0</v>
      </c>
      <c r="AW131" s="267">
        <f>IF(OR(Is_Loading,LEN($A131)=0),"",SWDATA!AP116)</f>
        <v>0</v>
      </c>
      <c r="AX131" s="266" t="str">
        <f t="shared" si="619"/>
        <v/>
      </c>
      <c r="AY131" s="266">
        <f>IF(OR(Is_Loading,LEN($A131)=0),"",SWDATA!AR116)</f>
        <v>0</v>
      </c>
      <c r="AZ131" s="267">
        <f>IF(OR(Is_Loading,LEN($A131)=0),"",SWDATA!AS116)</f>
        <v>0</v>
      </c>
      <c r="BA131" s="267">
        <f>IF(OR(Is_Loading,LEN($A131)=0),"",SWDATA!AT116)</f>
        <v>0</v>
      </c>
      <c r="BB131" s="266" t="str">
        <f t="shared" si="620"/>
        <v/>
      </c>
      <c r="BC131" s="266">
        <f>IF(OR(Is_Loading,LEN($A131)=0),"",SWDATA!AV116)</f>
        <v>0</v>
      </c>
      <c r="BD131" s="267">
        <f>IF(OR(Is_Loading,LEN($A131)=0),"",SWDATA!AW116)</f>
        <v>0</v>
      </c>
      <c r="BE131" s="323">
        <f>IF(OR(Is_Loading,LEN($A131)=0),"",SWDATA!AX116)</f>
        <v>0</v>
      </c>
      <c r="BF131" s="320" t="str">
        <f t="shared" si="621"/>
        <v/>
      </c>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351"/>
      <c r="CO131" s="351"/>
      <c r="CP131" s="351"/>
      <c r="CQ131" s="351"/>
      <c r="CR131" s="351"/>
      <c r="CS131" s="351"/>
      <c r="CT131" s="351"/>
      <c r="CU131" s="351"/>
      <c r="CV131" s="351"/>
      <c r="CW131" s="351"/>
      <c r="CX131" s="351"/>
      <c r="CY131" s="351"/>
      <c r="CZ131" s="351"/>
      <c r="DA131" s="351"/>
      <c r="DB131" s="351"/>
      <c r="DC131" s="351"/>
      <c r="DD131" s="351"/>
      <c r="DE131" s="351"/>
      <c r="DF131" s="351"/>
      <c r="DG131" s="351"/>
      <c r="DH131" s="351"/>
      <c r="DI131" s="351"/>
      <c r="DJ131" s="351"/>
      <c r="DK131" s="351"/>
      <c r="DL131" s="351"/>
      <c r="DM131" s="351"/>
      <c r="DN131" s="351"/>
      <c r="DS131" s="372"/>
      <c r="DT131" s="374"/>
      <c r="DU131" s="375"/>
      <c r="DV131" s="375"/>
      <c r="DW131" s="375"/>
      <c r="DX131" s="375">
        <v>1</v>
      </c>
      <c r="DY131" s="375">
        <f t="shared" si="573"/>
        <v>0</v>
      </c>
      <c r="DZ131" s="375">
        <f t="shared" si="574"/>
        <v>0</v>
      </c>
      <c r="EA131" s="375">
        <f t="shared" si="575"/>
        <v>1</v>
      </c>
      <c r="EB131" s="375">
        <f t="shared" si="576"/>
        <v>0</v>
      </c>
      <c r="EC131" s="375">
        <f t="shared" si="577"/>
        <v>0</v>
      </c>
      <c r="ED131" s="375">
        <f t="shared" si="578"/>
        <v>1</v>
      </c>
      <c r="EE131" s="375">
        <f t="shared" si="579"/>
        <v>0</v>
      </c>
      <c r="EF131" s="375">
        <f t="shared" si="580"/>
        <v>0</v>
      </c>
      <c r="EG131" s="375">
        <f t="shared" si="581"/>
        <v>1</v>
      </c>
      <c r="EH131" s="375">
        <f t="shared" si="582"/>
        <v>0</v>
      </c>
      <c r="EI131" s="375">
        <f t="shared" si="583"/>
        <v>0</v>
      </c>
      <c r="EJ131" s="375">
        <f t="shared" si="584"/>
        <v>1</v>
      </c>
      <c r="EK131" s="375">
        <f t="shared" si="585"/>
        <v>0</v>
      </c>
      <c r="EL131" s="375">
        <f t="shared" si="586"/>
        <v>0</v>
      </c>
      <c r="EM131" s="375">
        <f t="shared" si="587"/>
        <v>1</v>
      </c>
      <c r="EN131" s="375">
        <f t="shared" si="588"/>
        <v>0</v>
      </c>
      <c r="EO131" s="375">
        <f t="shared" si="589"/>
        <v>0</v>
      </c>
      <c r="EP131" s="375">
        <f t="shared" si="590"/>
        <v>1</v>
      </c>
      <c r="EQ131" s="375">
        <f t="shared" si="591"/>
        <v>0</v>
      </c>
      <c r="ER131" s="375">
        <f t="shared" si="592"/>
        <v>0</v>
      </c>
      <c r="ES131" s="375">
        <f t="shared" si="593"/>
        <v>1</v>
      </c>
      <c r="ET131" s="375">
        <f t="shared" si="594"/>
        <v>0</v>
      </c>
      <c r="EU131" s="375">
        <f t="shared" si="595"/>
        <v>0</v>
      </c>
      <c r="EV131" s="375">
        <f t="shared" si="596"/>
        <v>1</v>
      </c>
      <c r="EW131" s="375">
        <f t="shared" si="597"/>
        <v>0</v>
      </c>
      <c r="EX131" s="375">
        <f t="shared" si="598"/>
        <v>0</v>
      </c>
      <c r="EY131" s="375">
        <f t="shared" si="599"/>
        <v>1</v>
      </c>
      <c r="EZ131" s="375">
        <f t="shared" si="600"/>
        <v>0</v>
      </c>
      <c r="FA131" s="375">
        <f t="shared" si="601"/>
        <v>0</v>
      </c>
      <c r="FB131" s="375">
        <f t="shared" si="602"/>
        <v>1</v>
      </c>
      <c r="FC131" s="375">
        <f t="shared" si="603"/>
        <v>0</v>
      </c>
      <c r="FD131" s="375">
        <f t="shared" si="604"/>
        <v>0</v>
      </c>
      <c r="FE131" s="376"/>
      <c r="FF131" s="372"/>
      <c r="FG131" s="372"/>
      <c r="FH131" s="372"/>
      <c r="FI131" s="372"/>
      <c r="FJ131" s="372"/>
      <c r="FK131" s="372"/>
      <c r="FL131" s="372"/>
      <c r="FM131" s="372"/>
      <c r="FN131" s="372"/>
      <c r="FO131" s="372"/>
      <c r="FP131" s="372"/>
      <c r="FQ131" s="372"/>
      <c r="FR131" s="372"/>
      <c r="FS131" s="372"/>
      <c r="FT131" s="372"/>
      <c r="FU131" s="372"/>
      <c r="FV131" s="372"/>
      <c r="FW131" s="372"/>
      <c r="FX131" s="372"/>
      <c r="FY131" s="372"/>
      <c r="FZ131" s="372"/>
      <c r="GA131" s="372"/>
      <c r="GB131" s="372"/>
      <c r="GC131" s="372"/>
      <c r="GD131" s="372"/>
      <c r="GE131" s="372"/>
      <c r="GF131" s="372"/>
      <c r="GG131" s="372"/>
      <c r="GH131" s="372"/>
      <c r="GI131" s="372"/>
      <c r="GJ131" s="372"/>
      <c r="GK131" s="372"/>
      <c r="GL131" s="372"/>
      <c r="GM131" s="372"/>
      <c r="GN131" s="372"/>
      <c r="GO131" s="372"/>
      <c r="GP131" s="372"/>
      <c r="GQ131" s="372"/>
      <c r="GR131" s="372"/>
      <c r="GS131" s="372"/>
      <c r="GT131" s="372"/>
      <c r="GU131" s="372"/>
      <c r="GV131" s="372"/>
      <c r="GW131" s="372"/>
      <c r="GX131" s="372"/>
      <c r="GY131" s="372"/>
      <c r="GZ131" s="372"/>
      <c r="HA131" s="372"/>
      <c r="HB131" s="372"/>
      <c r="HC131" s="372"/>
    </row>
    <row r="132" spans="1:211" s="373" customFormat="1" ht="15" hidden="1" customHeight="1" outlineLevel="1" x14ac:dyDescent="0.2">
      <c r="A132" s="366">
        <f>SWDATA!O117</f>
        <v>0</v>
      </c>
      <c r="B132" s="366">
        <f>SWDATA!M117</f>
        <v>0</v>
      </c>
      <c r="C132" s="351">
        <f>IF(AND(SWDATA!M117=1,SWDATA!Q117="promotions"),SWDATA!P117,0)</f>
        <v>0</v>
      </c>
      <c r="D132" s="367">
        <f>ROW(SWDATA!M117)</f>
        <v>117</v>
      </c>
      <c r="E132" s="368">
        <f t="shared" si="608"/>
        <v>0</v>
      </c>
      <c r="F132" s="369">
        <f t="shared" si="609"/>
        <v>1</v>
      </c>
      <c r="G132" s="366" t="str">
        <f t="shared" si="610"/>
        <v/>
      </c>
      <c r="H132" s="370"/>
      <c r="J132" s="238">
        <f t="shared" si="611"/>
        <v>0</v>
      </c>
      <c r="K132" s="239" t="str">
        <f t="shared" si="612"/>
        <v/>
      </c>
      <c r="L132" s="342"/>
      <c r="M132" s="345"/>
      <c r="N132" s="340" t="str">
        <f>IF(LEN(SWDATA!F117)=0,"",N131)</f>
        <v/>
      </c>
      <c r="O132" s="296" t="str">
        <f>IF(LEN(SWDATA!G117)=0,"",O131)</f>
        <v/>
      </c>
      <c r="P132" s="297" t="str">
        <f>IF(LEN(SWDATA!C117)=0,"",SWDATA!C117)</f>
        <v/>
      </c>
      <c r="Q132" s="312" t="str">
        <f t="shared" si="613"/>
        <v/>
      </c>
      <c r="R132" s="223" t="s">
        <v>261</v>
      </c>
      <c r="S132" s="224" t="s">
        <v>485</v>
      </c>
      <c r="T132" s="224"/>
      <c r="U132" s="264" t="s">
        <v>609</v>
      </c>
      <c r="V132" s="205" t="s">
        <v>221</v>
      </c>
      <c r="W132" s="266">
        <f>IF(OR(Is_Loading,LEN($A132)=0),"",SWDATA!P117)</f>
        <v>0</v>
      </c>
      <c r="X132" s="267">
        <f>IF(OR(Is_Loading,LEN($A132)=0),"",SWDATA!Q117)</f>
        <v>0</v>
      </c>
      <c r="Y132" s="267">
        <f>IF(OR(Is_Loading,LEN($A132)=0),"",SWDATA!R117)</f>
        <v>0</v>
      </c>
      <c r="Z132" s="266" t="str">
        <f t="shared" si="622"/>
        <v/>
      </c>
      <c r="AA132" s="266">
        <f>IF(OR(Is_Loading,LEN($A132)=0),"",SWDATA!T117)</f>
        <v>0</v>
      </c>
      <c r="AB132" s="267">
        <f>IF(OR(Is_Loading,LEN($A132)=0),"",SWDATA!U117)</f>
        <v>0</v>
      </c>
      <c r="AC132" s="267">
        <f>IF(OR(Is_Loading,LEN($A132)=0),"",SWDATA!V117)</f>
        <v>0</v>
      </c>
      <c r="AD132" s="266" t="str">
        <f t="shared" si="614"/>
        <v/>
      </c>
      <c r="AE132" s="266">
        <f>IF(OR(Is_Loading,LEN($A132)=0),"",SWDATA!X117)</f>
        <v>0</v>
      </c>
      <c r="AF132" s="267">
        <f>IF(OR(Is_Loading,LEN($A132)=0),"",SWDATA!Y117)</f>
        <v>0</v>
      </c>
      <c r="AG132" s="267">
        <f>IF(OR(Is_Loading,LEN($A132)=0),"",SWDATA!Z117)</f>
        <v>0</v>
      </c>
      <c r="AH132" s="266" t="str">
        <f t="shared" si="615"/>
        <v/>
      </c>
      <c r="AI132" s="266">
        <f>IF(OR(Is_Loading,LEN($A132)=0),"",SWDATA!AB117)</f>
        <v>0</v>
      </c>
      <c r="AJ132" s="267">
        <f>IF(OR(Is_Loading,LEN($A132)=0),"",SWDATA!AC117)</f>
        <v>0</v>
      </c>
      <c r="AK132" s="267">
        <f>IF(OR(Is_Loading,LEN($A132)=0),"",SWDATA!AD117)</f>
        <v>0</v>
      </c>
      <c r="AL132" s="266" t="str">
        <f t="shared" si="616"/>
        <v/>
      </c>
      <c r="AM132" s="266">
        <f>IF(OR(Is_Loading,LEN($A132)=0),"",SWDATA!AF117)</f>
        <v>0</v>
      </c>
      <c r="AN132" s="267">
        <f>IF(OR(Is_Loading,LEN($A132)=0),"",SWDATA!AG117)</f>
        <v>0</v>
      </c>
      <c r="AO132" s="323">
        <f>IF(OR(Is_Loading,LEN($A132)=0),"",SWDATA!AH117)</f>
        <v>0</v>
      </c>
      <c r="AP132" s="320" t="str">
        <f t="shared" si="617"/>
        <v/>
      </c>
      <c r="AQ132" s="266">
        <f>IF(OR(Is_Loading,LEN($A132)=0),"",SWDATA!AJ117)</f>
        <v>0</v>
      </c>
      <c r="AR132" s="267">
        <f>IF(OR(Is_Loading,LEN($A132)=0),"",SWDATA!AK117)</f>
        <v>0</v>
      </c>
      <c r="AS132" s="267">
        <f>IF(OR(Is_Loading,LEN($A132)=0),"",SWDATA!AL117)</f>
        <v>0</v>
      </c>
      <c r="AT132" s="266" t="str">
        <f t="shared" si="618"/>
        <v/>
      </c>
      <c r="AU132" s="266">
        <f>IF(OR(Is_Loading,LEN($A132)=0),"",SWDATA!AN117)</f>
        <v>0</v>
      </c>
      <c r="AV132" s="267">
        <f>IF(OR(Is_Loading,LEN($A132)=0),"",SWDATA!AO117)</f>
        <v>0</v>
      </c>
      <c r="AW132" s="267">
        <f>IF(OR(Is_Loading,LEN($A132)=0),"",SWDATA!AP117)</f>
        <v>0</v>
      </c>
      <c r="AX132" s="266" t="str">
        <f t="shared" si="619"/>
        <v/>
      </c>
      <c r="AY132" s="266">
        <f>IF(OR(Is_Loading,LEN($A132)=0),"",SWDATA!AR117)</f>
        <v>0</v>
      </c>
      <c r="AZ132" s="267">
        <f>IF(OR(Is_Loading,LEN($A132)=0),"",SWDATA!AS117)</f>
        <v>0</v>
      </c>
      <c r="BA132" s="267">
        <f>IF(OR(Is_Loading,LEN($A132)=0),"",SWDATA!AT117)</f>
        <v>0</v>
      </c>
      <c r="BB132" s="266" t="str">
        <f t="shared" si="620"/>
        <v/>
      </c>
      <c r="BC132" s="266">
        <f>IF(OR(Is_Loading,LEN($A132)=0),"",SWDATA!AV117)</f>
        <v>0</v>
      </c>
      <c r="BD132" s="267">
        <f>IF(OR(Is_Loading,LEN($A132)=0),"",SWDATA!AW117)</f>
        <v>0</v>
      </c>
      <c r="BE132" s="323">
        <f>IF(OR(Is_Loading,LEN($A132)=0),"",SWDATA!AX117)</f>
        <v>0</v>
      </c>
      <c r="BF132" s="320" t="str">
        <f t="shared" si="621"/>
        <v/>
      </c>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351"/>
      <c r="CO132" s="351"/>
      <c r="CP132" s="351"/>
      <c r="CQ132" s="351"/>
      <c r="CR132" s="351"/>
      <c r="CS132" s="351"/>
      <c r="CT132" s="351"/>
      <c r="CU132" s="351"/>
      <c r="CV132" s="351"/>
      <c r="CW132" s="351"/>
      <c r="CX132" s="351"/>
      <c r="CY132" s="351"/>
      <c r="CZ132" s="351"/>
      <c r="DA132" s="351"/>
      <c r="DB132" s="351"/>
      <c r="DC132" s="351"/>
      <c r="DD132" s="351"/>
      <c r="DE132" s="351"/>
      <c r="DF132" s="351"/>
      <c r="DG132" s="351"/>
      <c r="DH132" s="351"/>
      <c r="DI132" s="351"/>
      <c r="DJ132" s="351"/>
      <c r="DK132" s="351"/>
      <c r="DL132" s="351"/>
      <c r="DM132" s="351"/>
      <c r="DN132" s="351"/>
      <c r="DS132" s="372"/>
      <c r="DT132" s="374"/>
      <c r="DU132" s="375"/>
      <c r="DV132" s="375"/>
      <c r="DW132" s="375"/>
      <c r="DX132" s="375">
        <v>1</v>
      </c>
      <c r="DY132" s="375">
        <f t="shared" si="573"/>
        <v>0</v>
      </c>
      <c r="DZ132" s="375">
        <f t="shared" si="574"/>
        <v>0</v>
      </c>
      <c r="EA132" s="375">
        <f t="shared" si="575"/>
        <v>1</v>
      </c>
      <c r="EB132" s="375">
        <f t="shared" si="576"/>
        <v>0</v>
      </c>
      <c r="EC132" s="375">
        <f t="shared" si="577"/>
        <v>0</v>
      </c>
      <c r="ED132" s="375">
        <f t="shared" si="578"/>
        <v>1</v>
      </c>
      <c r="EE132" s="375">
        <f t="shared" si="579"/>
        <v>0</v>
      </c>
      <c r="EF132" s="375">
        <f t="shared" si="580"/>
        <v>0</v>
      </c>
      <c r="EG132" s="375">
        <f t="shared" si="581"/>
        <v>1</v>
      </c>
      <c r="EH132" s="375">
        <f t="shared" si="582"/>
        <v>0</v>
      </c>
      <c r="EI132" s="375">
        <f t="shared" si="583"/>
        <v>0</v>
      </c>
      <c r="EJ132" s="375">
        <f t="shared" si="584"/>
        <v>1</v>
      </c>
      <c r="EK132" s="375">
        <f t="shared" si="585"/>
        <v>0</v>
      </c>
      <c r="EL132" s="375">
        <f t="shared" si="586"/>
        <v>0</v>
      </c>
      <c r="EM132" s="375">
        <f t="shared" si="587"/>
        <v>1</v>
      </c>
      <c r="EN132" s="375">
        <f t="shared" si="588"/>
        <v>0</v>
      </c>
      <c r="EO132" s="375">
        <f t="shared" si="589"/>
        <v>0</v>
      </c>
      <c r="EP132" s="375">
        <f t="shared" si="590"/>
        <v>1</v>
      </c>
      <c r="EQ132" s="375">
        <f t="shared" si="591"/>
        <v>0</v>
      </c>
      <c r="ER132" s="375">
        <f t="shared" si="592"/>
        <v>0</v>
      </c>
      <c r="ES132" s="375">
        <f t="shared" si="593"/>
        <v>1</v>
      </c>
      <c r="ET132" s="375">
        <f t="shared" si="594"/>
        <v>0</v>
      </c>
      <c r="EU132" s="375">
        <f t="shared" si="595"/>
        <v>0</v>
      </c>
      <c r="EV132" s="375">
        <f t="shared" si="596"/>
        <v>1</v>
      </c>
      <c r="EW132" s="375">
        <f t="shared" si="597"/>
        <v>0</v>
      </c>
      <c r="EX132" s="375">
        <f t="shared" si="598"/>
        <v>0</v>
      </c>
      <c r="EY132" s="375">
        <f t="shared" si="599"/>
        <v>1</v>
      </c>
      <c r="EZ132" s="375">
        <f t="shared" si="600"/>
        <v>0</v>
      </c>
      <c r="FA132" s="375">
        <f t="shared" si="601"/>
        <v>0</v>
      </c>
      <c r="FB132" s="375">
        <f t="shared" si="602"/>
        <v>1</v>
      </c>
      <c r="FC132" s="375">
        <f t="shared" si="603"/>
        <v>0</v>
      </c>
      <c r="FD132" s="375">
        <f t="shared" si="604"/>
        <v>0</v>
      </c>
      <c r="FE132" s="376"/>
      <c r="FF132" s="372"/>
      <c r="FG132" s="372"/>
      <c r="FH132" s="372"/>
      <c r="FI132" s="372"/>
      <c r="FJ132" s="372"/>
      <c r="FK132" s="372"/>
      <c r="FL132" s="372"/>
      <c r="FM132" s="372"/>
      <c r="FN132" s="372"/>
      <c r="FO132" s="372"/>
      <c r="FP132" s="372"/>
      <c r="FQ132" s="372"/>
      <c r="FR132" s="372"/>
      <c r="FS132" s="372"/>
      <c r="FT132" s="372"/>
      <c r="FU132" s="372"/>
      <c r="FV132" s="372"/>
      <c r="FW132" s="372"/>
      <c r="FX132" s="372"/>
      <c r="FY132" s="372"/>
      <c r="FZ132" s="372"/>
      <c r="GA132" s="372"/>
      <c r="GB132" s="372"/>
      <c r="GC132" s="372"/>
      <c r="GD132" s="372"/>
      <c r="GE132" s="372"/>
      <c r="GF132" s="372"/>
      <c r="GG132" s="372"/>
      <c r="GH132" s="372"/>
      <c r="GI132" s="372"/>
      <c r="GJ132" s="372"/>
      <c r="GK132" s="372"/>
      <c r="GL132" s="372"/>
      <c r="GM132" s="372"/>
      <c r="GN132" s="372"/>
      <c r="GO132" s="372"/>
      <c r="GP132" s="372"/>
      <c r="GQ132" s="372"/>
      <c r="GR132" s="372"/>
      <c r="GS132" s="372"/>
      <c r="GT132" s="372"/>
      <c r="GU132" s="372"/>
      <c r="GV132" s="372"/>
      <c r="GW132" s="372"/>
      <c r="GX132" s="372"/>
      <c r="GY132" s="372"/>
      <c r="GZ132" s="372"/>
      <c r="HA132" s="372"/>
      <c r="HB132" s="372"/>
      <c r="HC132" s="372"/>
    </row>
    <row r="133" spans="1:211" s="373" customFormat="1" ht="15" hidden="1" customHeight="1" outlineLevel="1" x14ac:dyDescent="0.2">
      <c r="A133" s="366">
        <f>SWDATA!O118</f>
        <v>0</v>
      </c>
      <c r="B133" s="366">
        <f>SWDATA!M118</f>
        <v>0</v>
      </c>
      <c r="C133" s="351">
        <f>IF(AND(SWDATA!M118=1,SWDATA!Q118="promotions"),SWDATA!P118,0)</f>
        <v>0</v>
      </c>
      <c r="D133" s="371">
        <f>ROW(SWDATA!M118)</f>
        <v>118</v>
      </c>
      <c r="E133" s="368">
        <f ca="1">IF(AND(B133=1,UPPER(HLOOKUP(D133,'Metrics &amp; Attributes View'!$13:$31,19,0))&lt;&gt;"SBOM"),1,0)</f>
        <v>0</v>
      </c>
      <c r="F133" s="369">
        <f t="shared" si="609"/>
        <v>1</v>
      </c>
      <c r="G133" s="366" t="str">
        <f t="shared" si="610"/>
        <v/>
      </c>
      <c r="H133" s="370"/>
      <c r="J133" s="238">
        <f t="shared" si="611"/>
        <v>0</v>
      </c>
      <c r="K133" s="239" t="str">
        <f t="shared" si="612"/>
        <v/>
      </c>
      <c r="L133" s="342"/>
      <c r="M133" s="345"/>
      <c r="N133" s="340" t="str">
        <f>IF(LEN(SWDATA!F118)=0,"",N132)</f>
        <v/>
      </c>
      <c r="O133" s="296" t="str">
        <f>IF(LEN(SWDATA!G118)=0,"",O132)</f>
        <v/>
      </c>
      <c r="P133" s="297" t="str">
        <f>IF(LEN(SWDATA!C118)=0,"",SWDATA!C118)</f>
        <v/>
      </c>
      <c r="Q133" s="312" t="str">
        <f t="shared" si="613"/>
        <v/>
      </c>
      <c r="R133" s="223" t="s">
        <v>262</v>
      </c>
      <c r="S133" s="224"/>
      <c r="T133" s="224"/>
      <c r="U133" s="264" t="s">
        <v>627</v>
      </c>
      <c r="V133" s="205" t="s">
        <v>221</v>
      </c>
      <c r="W133" s="266">
        <f>IF(OR(Is_Loading,LEN($A133)=0),"",SWDATA!P118)</f>
        <v>0</v>
      </c>
      <c r="X133" s="267">
        <f>IF(OR(Is_Loading,LEN($A133)=0),"",SWDATA!Q118)</f>
        <v>0</v>
      </c>
      <c r="Y133" s="267">
        <f>IF(OR(Is_Loading,LEN($A133)=0),"",SWDATA!R118)</f>
        <v>0</v>
      </c>
      <c r="Z133" s="266" t="str">
        <f t="shared" si="622"/>
        <v/>
      </c>
      <c r="AA133" s="266">
        <f>IF(OR(Is_Loading,LEN($A133)=0),"",SWDATA!T118)</f>
        <v>0</v>
      </c>
      <c r="AB133" s="267">
        <f>IF(OR(Is_Loading,LEN($A133)=0),"",SWDATA!U118)</f>
        <v>0</v>
      </c>
      <c r="AC133" s="267">
        <f>IF(OR(Is_Loading,LEN($A133)=0),"",SWDATA!V118)</f>
        <v>0</v>
      </c>
      <c r="AD133" s="266" t="str">
        <f t="shared" si="614"/>
        <v/>
      </c>
      <c r="AE133" s="266">
        <f>IF(OR(Is_Loading,LEN($A133)=0),"",SWDATA!X118)</f>
        <v>0</v>
      </c>
      <c r="AF133" s="267">
        <f>IF(OR(Is_Loading,LEN($A133)=0),"",SWDATA!Y118)</f>
        <v>0</v>
      </c>
      <c r="AG133" s="267">
        <f>IF(OR(Is_Loading,LEN($A133)=0),"",SWDATA!Z118)</f>
        <v>0</v>
      </c>
      <c r="AH133" s="266" t="str">
        <f t="shared" si="615"/>
        <v/>
      </c>
      <c r="AI133" s="266">
        <f>IF(OR(Is_Loading,LEN($A133)=0),"",SWDATA!AB118)</f>
        <v>0</v>
      </c>
      <c r="AJ133" s="267">
        <f>IF(OR(Is_Loading,LEN($A133)=0),"",SWDATA!AC118)</f>
        <v>0</v>
      </c>
      <c r="AK133" s="267">
        <f>IF(OR(Is_Loading,LEN($A133)=0),"",SWDATA!AD118)</f>
        <v>0</v>
      </c>
      <c r="AL133" s="266" t="str">
        <f t="shared" si="616"/>
        <v/>
      </c>
      <c r="AM133" s="266">
        <f>IF(OR(Is_Loading,LEN($A133)=0),"",SWDATA!AF118)</f>
        <v>0</v>
      </c>
      <c r="AN133" s="267">
        <f>IF(OR(Is_Loading,LEN($A133)=0),"",SWDATA!AG118)</f>
        <v>0</v>
      </c>
      <c r="AO133" s="323">
        <f>IF(OR(Is_Loading,LEN($A133)=0),"",SWDATA!AH118)</f>
        <v>0</v>
      </c>
      <c r="AP133" s="320" t="str">
        <f t="shared" si="617"/>
        <v/>
      </c>
      <c r="AQ133" s="266">
        <f>IF(OR(Is_Loading,LEN($A133)=0),"",SWDATA!AJ118)</f>
        <v>0</v>
      </c>
      <c r="AR133" s="267">
        <f>IF(OR(Is_Loading,LEN($A133)=0),"",SWDATA!AK118)</f>
        <v>0</v>
      </c>
      <c r="AS133" s="267">
        <f>IF(OR(Is_Loading,LEN($A133)=0),"",SWDATA!AL118)</f>
        <v>0</v>
      </c>
      <c r="AT133" s="266" t="str">
        <f t="shared" si="618"/>
        <v/>
      </c>
      <c r="AU133" s="266">
        <f>IF(OR(Is_Loading,LEN($A133)=0),"",SWDATA!AN118)</f>
        <v>0</v>
      </c>
      <c r="AV133" s="267">
        <f>IF(OR(Is_Loading,LEN($A133)=0),"",SWDATA!AO118)</f>
        <v>0</v>
      </c>
      <c r="AW133" s="267">
        <f>IF(OR(Is_Loading,LEN($A133)=0),"",SWDATA!AP118)</f>
        <v>0</v>
      </c>
      <c r="AX133" s="266" t="str">
        <f t="shared" si="619"/>
        <v/>
      </c>
      <c r="AY133" s="266">
        <f>IF(OR(Is_Loading,LEN($A133)=0),"",SWDATA!AR118)</f>
        <v>0</v>
      </c>
      <c r="AZ133" s="267">
        <f>IF(OR(Is_Loading,LEN($A133)=0),"",SWDATA!AS118)</f>
        <v>0</v>
      </c>
      <c r="BA133" s="267">
        <f>IF(OR(Is_Loading,LEN($A133)=0),"",SWDATA!AT118)</f>
        <v>0</v>
      </c>
      <c r="BB133" s="266" t="str">
        <f t="shared" si="620"/>
        <v/>
      </c>
      <c r="BC133" s="266">
        <f>IF(OR(Is_Loading,LEN($A133)=0),"",SWDATA!AV118)</f>
        <v>0</v>
      </c>
      <c r="BD133" s="267">
        <f>IF(OR(Is_Loading,LEN($A133)=0),"",SWDATA!AW118)</f>
        <v>0</v>
      </c>
      <c r="BE133" s="323">
        <f>IF(OR(Is_Loading,LEN($A133)=0),"",SWDATA!AX118)</f>
        <v>0</v>
      </c>
      <c r="BF133" s="332" t="str">
        <f t="shared" si="621"/>
        <v/>
      </c>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351"/>
      <c r="CO133" s="351"/>
      <c r="CP133" s="351"/>
      <c r="CQ133" s="351"/>
      <c r="CR133" s="351"/>
      <c r="CS133" s="351"/>
      <c r="CT133" s="351"/>
      <c r="CU133" s="351"/>
      <c r="CV133" s="351"/>
      <c r="CW133" s="351"/>
      <c r="CX133" s="351"/>
      <c r="CY133" s="351"/>
      <c r="CZ133" s="351"/>
      <c r="DA133" s="351"/>
      <c r="DB133" s="351"/>
      <c r="DC133" s="351"/>
      <c r="DD133" s="351"/>
      <c r="DE133" s="351"/>
      <c r="DF133" s="351"/>
      <c r="DG133" s="351"/>
      <c r="DH133" s="351"/>
      <c r="DI133" s="351"/>
      <c r="DJ133" s="351"/>
      <c r="DK133" s="351"/>
      <c r="DL133" s="351"/>
      <c r="DM133" s="351"/>
      <c r="DN133" s="351"/>
      <c r="DS133" s="372"/>
      <c r="DT133" s="374"/>
      <c r="DU133" s="375"/>
      <c r="DV133" s="375"/>
      <c r="DW133" s="375"/>
      <c r="DX133" s="375">
        <v>1</v>
      </c>
      <c r="DY133" s="375">
        <f t="shared" si="573"/>
        <v>0</v>
      </c>
      <c r="DZ133" s="375">
        <f t="shared" si="574"/>
        <v>0</v>
      </c>
      <c r="EA133" s="375">
        <f t="shared" si="575"/>
        <v>1</v>
      </c>
      <c r="EB133" s="375">
        <f t="shared" si="576"/>
        <v>0</v>
      </c>
      <c r="EC133" s="375">
        <f t="shared" si="577"/>
        <v>0</v>
      </c>
      <c r="ED133" s="375">
        <f t="shared" si="578"/>
        <v>1</v>
      </c>
      <c r="EE133" s="375">
        <f t="shared" si="579"/>
        <v>0</v>
      </c>
      <c r="EF133" s="375">
        <f t="shared" si="580"/>
        <v>0</v>
      </c>
      <c r="EG133" s="375">
        <f t="shared" si="581"/>
        <v>1</v>
      </c>
      <c r="EH133" s="375">
        <f t="shared" si="582"/>
        <v>0</v>
      </c>
      <c r="EI133" s="375">
        <f t="shared" si="583"/>
        <v>0</v>
      </c>
      <c r="EJ133" s="375">
        <f t="shared" si="584"/>
        <v>1</v>
      </c>
      <c r="EK133" s="375">
        <f t="shared" si="585"/>
        <v>0</v>
      </c>
      <c r="EL133" s="375">
        <f t="shared" si="586"/>
        <v>0</v>
      </c>
      <c r="EM133" s="375">
        <f t="shared" si="587"/>
        <v>1</v>
      </c>
      <c r="EN133" s="375">
        <f t="shared" si="588"/>
        <v>0</v>
      </c>
      <c r="EO133" s="375">
        <f t="shared" si="589"/>
        <v>0</v>
      </c>
      <c r="EP133" s="375">
        <f t="shared" si="590"/>
        <v>1</v>
      </c>
      <c r="EQ133" s="375">
        <f t="shared" si="591"/>
        <v>0</v>
      </c>
      <c r="ER133" s="375">
        <f t="shared" si="592"/>
        <v>0</v>
      </c>
      <c r="ES133" s="375">
        <f t="shared" si="593"/>
        <v>1</v>
      </c>
      <c r="ET133" s="375">
        <f t="shared" si="594"/>
        <v>0</v>
      </c>
      <c r="EU133" s="375">
        <f t="shared" si="595"/>
        <v>0</v>
      </c>
      <c r="EV133" s="375">
        <f t="shared" si="596"/>
        <v>1</v>
      </c>
      <c r="EW133" s="375">
        <f t="shared" si="597"/>
        <v>0</v>
      </c>
      <c r="EX133" s="375">
        <f t="shared" si="598"/>
        <v>0</v>
      </c>
      <c r="EY133" s="375">
        <f t="shared" si="599"/>
        <v>1</v>
      </c>
      <c r="EZ133" s="375">
        <f t="shared" si="600"/>
        <v>0</v>
      </c>
      <c r="FA133" s="375">
        <f t="shared" si="601"/>
        <v>0</v>
      </c>
      <c r="FB133" s="375">
        <f t="shared" si="602"/>
        <v>1</v>
      </c>
      <c r="FC133" s="375">
        <f t="shared" si="603"/>
        <v>0</v>
      </c>
      <c r="FD133" s="375">
        <f t="shared" si="604"/>
        <v>0</v>
      </c>
      <c r="FE133" s="376"/>
      <c r="FF133" s="372"/>
      <c r="FG133" s="372"/>
      <c r="FH133" s="372"/>
      <c r="FI133" s="372"/>
      <c r="FJ133" s="372"/>
      <c r="FK133" s="372"/>
      <c r="FL133" s="372"/>
      <c r="FM133" s="372"/>
      <c r="FN133" s="372"/>
      <c r="FO133" s="372"/>
      <c r="FP133" s="372"/>
      <c r="FQ133" s="372"/>
      <c r="FR133" s="372"/>
      <c r="FS133" s="372"/>
      <c r="FT133" s="372"/>
      <c r="FU133" s="372"/>
      <c r="FV133" s="372"/>
      <c r="FW133" s="372"/>
      <c r="FX133" s="372"/>
      <c r="FY133" s="372"/>
      <c r="FZ133" s="372"/>
      <c r="GA133" s="372"/>
      <c r="GB133" s="372"/>
      <c r="GC133" s="372"/>
      <c r="GD133" s="372"/>
      <c r="GE133" s="372"/>
      <c r="GF133" s="372"/>
      <c r="GG133" s="372"/>
      <c r="GH133" s="372"/>
      <c r="GI133" s="372"/>
      <c r="GJ133" s="372"/>
      <c r="GK133" s="372"/>
      <c r="GL133" s="372"/>
      <c r="GM133" s="372"/>
      <c r="GN133" s="372"/>
      <c r="GO133" s="372"/>
      <c r="GP133" s="372"/>
      <c r="GQ133" s="372"/>
      <c r="GR133" s="372"/>
      <c r="GS133" s="372"/>
      <c r="GT133" s="372"/>
      <c r="GU133" s="372"/>
      <c r="GV133" s="372"/>
      <c r="GW133" s="372"/>
      <c r="GX133" s="372"/>
      <c r="GY133" s="372"/>
      <c r="GZ133" s="372"/>
      <c r="HA133" s="372"/>
      <c r="HB133" s="372"/>
      <c r="HC133" s="372"/>
    </row>
    <row r="134" spans="1:211" s="373" customFormat="1" ht="15" customHeight="1" collapsed="1" thickTop="1" x14ac:dyDescent="0.2">
      <c r="A134" s="192">
        <f>SWDATA!O119</f>
        <v>0</v>
      </c>
      <c r="B134" s="192">
        <f>SWDATA!M119</f>
        <v>0</v>
      </c>
      <c r="C134" s="201">
        <f>IF(AND(SWDATA!M119=1,SWDATA!Q119="promotions"),SWDATA!P119,0)</f>
        <v>0</v>
      </c>
      <c r="D134" s="200">
        <f>ROW(SWDATA!M119)</f>
        <v>119</v>
      </c>
      <c r="E134" s="202">
        <f t="shared" ref="E134:E141" si="623">B134</f>
        <v>0</v>
      </c>
      <c r="F134" s="203">
        <f t="shared" si="609"/>
        <v>1</v>
      </c>
      <c r="G134" s="192" t="str">
        <f t="shared" si="610"/>
        <v/>
      </c>
      <c r="H134" s="313"/>
      <c r="I134" s="390"/>
      <c r="J134" s="238">
        <f t="shared" si="611"/>
        <v>0</v>
      </c>
      <c r="K134" s="396" t="str">
        <f t="shared" si="612"/>
        <v/>
      </c>
      <c r="L134" s="397"/>
      <c r="M134" s="398"/>
      <c r="N134" s="399" t="str">
        <f>IF(LEN(SWDATA!F119)=0,"",IF(LEN(SWDATA!G119)=0,"",IF($O$12="ID",MID(SWDATA!G119,FIND("|",SWDATA!G119)+1,FIND("~~",SWDATA!G119)-FIND("|",SWDATA!G119)-1),IF($O$12="Desc",RIGHT(SWDATA!G119,LEN(SWDATA!G119)-FIND("~~",SWDATA!G119)-1),RIGHT(SWDATA!G119,LEN(SWDATA!G119)-FIND("|",SWDATA!G119))))))</f>
        <v/>
      </c>
      <c r="O134" s="400" t="str">
        <f>IF(LEN(SWDATA!G119)=0,"",IF(LEN(SWDATA!H119)=0,"",IF($O$12="ID",MID(SWDATA!H119,FIND("|",SWDATA!H119)+1,FIND("~~",SWDATA!H119)-FIND("|",SWDATA!H119)-1),IF($O$12="Desc",RIGHT(SWDATA!H119,LEN(SWDATA!H119)-FIND("~~",SWDATA!H119)-1),RIGHT(SWDATA!H119,LEN(SWDATA!H119)-FIND("|",SWDATA!H119))))))</f>
        <v/>
      </c>
      <c r="P134" s="401" t="str">
        <f>IF(LEN(SWDATA!C119)=0,"",SWDATA!C119)</f>
        <v/>
      </c>
      <c r="Q134" s="402" t="str">
        <f t="shared" si="613"/>
        <v/>
      </c>
      <c r="R134" s="403" t="s">
        <v>575</v>
      </c>
      <c r="S134" s="404" t="s">
        <v>485</v>
      </c>
      <c r="T134" s="404"/>
      <c r="U134" s="405" t="s">
        <v>595</v>
      </c>
      <c r="V134" s="406" t="s">
        <v>221</v>
      </c>
      <c r="W134" s="407">
        <f>IF(OR(Is_Loading,LEN($A134)=0),"",SWDATA!P119)</f>
        <v>0</v>
      </c>
      <c r="X134" s="408">
        <f>IF(OR(Is_Loading,LEN($A134)=0),"",SWDATA!Q119)</f>
        <v>0</v>
      </c>
      <c r="Y134" s="408">
        <f>IF(OR(Is_Loading,LEN($A134)=0),"",SWDATA!R119)</f>
        <v>0</v>
      </c>
      <c r="Z134" s="407" t="str">
        <f t="shared" ref="Z134" si="624">IF($A134=0,"",CHOOSE($F134,SUM(W134:Y134),SUM(W134:Y134)/3,Y134))</f>
        <v/>
      </c>
      <c r="AA134" s="407">
        <f>IF(OR(Is_Loading,LEN($A134)=0),"",SWDATA!T119)</f>
        <v>0</v>
      </c>
      <c r="AB134" s="408">
        <f>IF(OR(Is_Loading,LEN($A134)=0),"",SWDATA!U119)</f>
        <v>0</v>
      </c>
      <c r="AC134" s="408">
        <f>IF(OR(Is_Loading,LEN($A134)=0),"",SWDATA!V119)</f>
        <v>0</v>
      </c>
      <c r="AD134" s="407" t="str">
        <f t="shared" si="614"/>
        <v/>
      </c>
      <c r="AE134" s="407">
        <f>IF(OR(Is_Loading,LEN($A134)=0),"",SWDATA!X119)</f>
        <v>0</v>
      </c>
      <c r="AF134" s="408">
        <f>IF(OR(Is_Loading,LEN($A134)=0),"",SWDATA!Y119)</f>
        <v>0</v>
      </c>
      <c r="AG134" s="408">
        <f>IF(OR(Is_Loading,LEN($A134)=0),"",SWDATA!Z119)</f>
        <v>0</v>
      </c>
      <c r="AH134" s="407" t="str">
        <f t="shared" si="615"/>
        <v/>
      </c>
      <c r="AI134" s="407">
        <f>IF(OR(Is_Loading,LEN($A134)=0),"",SWDATA!AB119)</f>
        <v>0</v>
      </c>
      <c r="AJ134" s="408">
        <f>IF(OR(Is_Loading,LEN($A134)=0),"",SWDATA!AC119)</f>
        <v>0</v>
      </c>
      <c r="AK134" s="408">
        <f>IF(OR(Is_Loading,LEN($A134)=0),"",SWDATA!AD119)</f>
        <v>0</v>
      </c>
      <c r="AL134" s="407" t="str">
        <f t="shared" si="616"/>
        <v/>
      </c>
      <c r="AM134" s="407">
        <f>IF(OR(Is_Loading,LEN($A134)=0),"",SWDATA!AF119)</f>
        <v>0</v>
      </c>
      <c r="AN134" s="408">
        <f>IF(OR(Is_Loading,LEN($A134)=0),"",SWDATA!AG119)</f>
        <v>0</v>
      </c>
      <c r="AO134" s="409">
        <f>IF(OR(Is_Loading,LEN($A134)=0),"",SWDATA!AH119)</f>
        <v>0</v>
      </c>
      <c r="AP134" s="410" t="str">
        <f t="shared" si="617"/>
        <v/>
      </c>
      <c r="AQ134" s="407">
        <f>IF(OR(Is_Loading,LEN($A134)=0),"",SWDATA!AJ119)</f>
        <v>0</v>
      </c>
      <c r="AR134" s="408">
        <f>IF(OR(Is_Loading,LEN($A134)=0),"",SWDATA!AK119)</f>
        <v>0</v>
      </c>
      <c r="AS134" s="408">
        <f>IF(OR(Is_Loading,LEN($A134)=0),"",SWDATA!AL119)</f>
        <v>0</v>
      </c>
      <c r="AT134" s="407" t="str">
        <f t="shared" si="618"/>
        <v/>
      </c>
      <c r="AU134" s="407">
        <f>IF(OR(Is_Loading,LEN($A134)=0),"",SWDATA!AN119)</f>
        <v>0</v>
      </c>
      <c r="AV134" s="408">
        <f>IF(OR(Is_Loading,LEN($A134)=0),"",SWDATA!AO119)</f>
        <v>0</v>
      </c>
      <c r="AW134" s="408">
        <f>IF(OR(Is_Loading,LEN($A134)=0),"",SWDATA!AP119)</f>
        <v>0</v>
      </c>
      <c r="AX134" s="407" t="str">
        <f t="shared" si="619"/>
        <v/>
      </c>
      <c r="AY134" s="407">
        <f>IF(OR(Is_Loading,LEN($A134)=0),"",SWDATA!AR119)</f>
        <v>0</v>
      </c>
      <c r="AZ134" s="408">
        <f>IF(OR(Is_Loading,LEN($A134)=0),"",SWDATA!AS119)</f>
        <v>0</v>
      </c>
      <c r="BA134" s="408">
        <f>IF(OR(Is_Loading,LEN($A134)=0),"",SWDATA!AT119)</f>
        <v>0</v>
      </c>
      <c r="BB134" s="407" t="str">
        <f t="shared" si="620"/>
        <v/>
      </c>
      <c r="BC134" s="407">
        <f>IF(OR(Is_Loading,LEN($A134)=0),"",SWDATA!AV119)</f>
        <v>0</v>
      </c>
      <c r="BD134" s="408">
        <f>IF(OR(Is_Loading,LEN($A134)=0),"",SWDATA!AW119)</f>
        <v>0</v>
      </c>
      <c r="BE134" s="409">
        <f>IF(OR(Is_Loading,LEN($A134)=0),"",SWDATA!AX119)</f>
        <v>0</v>
      </c>
      <c r="BF134" s="320" t="str">
        <f t="shared" si="621"/>
        <v/>
      </c>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s="201"/>
      <c r="CO134" s="201"/>
      <c r="CP134" s="201"/>
      <c r="CQ134" s="201"/>
      <c r="CR134" s="201"/>
      <c r="CS134" s="201"/>
      <c r="CT134" s="201"/>
      <c r="CU134" s="201"/>
      <c r="CV134" s="201"/>
      <c r="CW134" s="201"/>
      <c r="CX134" s="201"/>
      <c r="CY134" s="201"/>
      <c r="CZ134" s="201"/>
      <c r="DA134" s="201"/>
      <c r="DB134" s="201"/>
      <c r="DC134" s="201"/>
      <c r="DD134" s="201"/>
      <c r="DE134" s="201"/>
      <c r="DF134" s="201"/>
      <c r="DG134" s="201"/>
      <c r="DH134" s="201"/>
      <c r="DI134" s="201"/>
      <c r="DJ134" s="201"/>
      <c r="DK134" s="201"/>
      <c r="DL134" s="201"/>
      <c r="DM134" s="201"/>
      <c r="DN134" s="201"/>
      <c r="DQ134" s="373">
        <f>'Metrics &amp; Attributes View'!N159</f>
        <v>0</v>
      </c>
      <c r="DS134" s="372"/>
      <c r="DT134" s="374"/>
      <c r="DU134" s="375"/>
      <c r="DV134" s="375"/>
      <c r="DW134" s="375"/>
      <c r="DX134" s="375"/>
      <c r="DY134" s="375"/>
      <c r="DZ134" s="375"/>
      <c r="EA134" s="375"/>
      <c r="EB134" s="375"/>
      <c r="EC134" s="375"/>
      <c r="ED134" s="375"/>
      <c r="EE134" s="375"/>
      <c r="EF134" s="375"/>
      <c r="EG134" s="375"/>
      <c r="EH134" s="375"/>
      <c r="EI134" s="375"/>
      <c r="EJ134" s="375"/>
      <c r="EK134" s="375"/>
      <c r="EL134" s="375"/>
      <c r="EM134" s="375"/>
      <c r="EN134" s="375"/>
      <c r="EO134" s="375"/>
      <c r="EP134" s="375"/>
      <c r="EQ134" s="375"/>
      <c r="ER134" s="375"/>
      <c r="ES134" s="375"/>
      <c r="ET134" s="375"/>
      <c r="EU134" s="375"/>
      <c r="EV134" s="375"/>
      <c r="EW134" s="375"/>
      <c r="EX134" s="375"/>
      <c r="EY134" s="375"/>
      <c r="EZ134" s="375"/>
      <c r="FA134" s="375"/>
      <c r="FB134" s="375"/>
      <c r="FC134" s="375"/>
      <c r="FD134" s="375"/>
      <c r="FE134" s="376"/>
      <c r="FF134" s="372"/>
      <c r="FG134" s="372"/>
      <c r="FH134" s="372"/>
      <c r="FI134" s="372"/>
      <c r="FJ134" s="372"/>
      <c r="FK134" s="372"/>
      <c r="FL134" s="372"/>
      <c r="FM134" s="372"/>
      <c r="FN134" s="372"/>
      <c r="FO134" s="372"/>
      <c r="FP134" s="372"/>
      <c r="FQ134" s="372"/>
      <c r="FR134" s="372"/>
      <c r="FS134" s="372"/>
      <c r="FT134" s="372"/>
      <c r="FU134" s="372"/>
      <c r="FV134" s="372"/>
      <c r="FW134" s="372"/>
      <c r="FX134" s="372"/>
      <c r="FY134" s="372"/>
      <c r="FZ134" s="372"/>
      <c r="GA134" s="372"/>
      <c r="GB134" s="372"/>
      <c r="GC134" s="372"/>
      <c r="GD134" s="372"/>
      <c r="GE134" s="372"/>
      <c r="GF134" s="372"/>
      <c r="GG134" s="372"/>
      <c r="GH134" s="372"/>
      <c r="GI134" s="372"/>
      <c r="GJ134" s="372"/>
      <c r="GK134" s="372"/>
      <c r="GL134" s="372"/>
      <c r="GM134" s="372"/>
      <c r="GN134" s="372"/>
      <c r="GO134" s="372"/>
      <c r="GP134" s="372"/>
      <c r="GQ134" s="372"/>
      <c r="GR134" s="372"/>
      <c r="GS134" s="372"/>
      <c r="GT134" s="372"/>
      <c r="GU134" s="372"/>
      <c r="GV134" s="372"/>
      <c r="GW134" s="372"/>
      <c r="GX134" s="372"/>
      <c r="GY134" s="372"/>
      <c r="GZ134" s="372"/>
      <c r="HA134" s="372"/>
      <c r="HB134" s="372"/>
      <c r="HC134" s="372"/>
    </row>
    <row r="135" spans="1:211" s="373" customFormat="1" ht="15" customHeight="1" x14ac:dyDescent="0.2">
      <c r="A135" s="192">
        <f>SWDATA!O120</f>
        <v>0</v>
      </c>
      <c r="B135" s="192">
        <f>SWDATA!M120</f>
        <v>0</v>
      </c>
      <c r="C135" s="201">
        <f>IF(AND(SWDATA!M120=1,SWDATA!Q120="promotions"),SWDATA!P120,0)</f>
        <v>0</v>
      </c>
      <c r="D135" s="200">
        <f>ROW(SWDATA!M120)</f>
        <v>120</v>
      </c>
      <c r="E135" s="202">
        <f t="shared" si="623"/>
        <v>0</v>
      </c>
      <c r="F135" s="203">
        <f t="shared" si="609"/>
        <v>1</v>
      </c>
      <c r="G135" s="192" t="str">
        <f t="shared" si="610"/>
        <v/>
      </c>
      <c r="H135" s="204"/>
      <c r="I135" s="390"/>
      <c r="J135" s="238">
        <f t="shared" si="611"/>
        <v>0</v>
      </c>
      <c r="K135" s="239" t="str">
        <f t="shared" si="612"/>
        <v/>
      </c>
      <c r="L135" s="342"/>
      <c r="M135" s="345"/>
      <c r="N135" s="340" t="str">
        <f>IF(LEN(SWDATA!F120)=0,"",N134)</f>
        <v/>
      </c>
      <c r="O135" s="296" t="str">
        <f>IF(LEN(SWDATA!G120)=0,"",O134)</f>
        <v/>
      </c>
      <c r="P135" s="297" t="str">
        <f>IF(LEN(SWDATA!C120)=0,"",SWDATA!C120)</f>
        <v/>
      </c>
      <c r="Q135" s="312" t="str">
        <f t="shared" si="613"/>
        <v/>
      </c>
      <c r="R135" s="223" t="s">
        <v>575</v>
      </c>
      <c r="S135" s="224"/>
      <c r="T135" s="224"/>
      <c r="U135" s="265" t="s">
        <v>619</v>
      </c>
      <c r="V135" s="205" t="s">
        <v>221</v>
      </c>
      <c r="W135" s="266">
        <f>IF(OR(Is_Loading,LEN($A135)=0),"",SWDATA!P120)</f>
        <v>0</v>
      </c>
      <c r="X135" s="267">
        <f>IF(OR(Is_Loading,LEN($A135)=0),"",SWDATA!Q120)</f>
        <v>0</v>
      </c>
      <c r="Y135" s="267">
        <f>IF(OR(Is_Loading,LEN($A135)=0),"",SWDATA!R120)</f>
        <v>0</v>
      </c>
      <c r="Z135" s="266" t="str">
        <f t="shared" ref="Z135:Z136" si="625">IF($A135=0,"",CHOOSE($F135,SUM(W135:Y135),SUM(W135:Y135)/3,Y135))</f>
        <v/>
      </c>
      <c r="AA135" s="266">
        <f>IF(OR(Is_Loading,LEN($A135)=0),"",SWDATA!T120)</f>
        <v>0</v>
      </c>
      <c r="AB135" s="267">
        <f>IF(OR(Is_Loading,LEN($A135)=0),"",SWDATA!U120)</f>
        <v>0</v>
      </c>
      <c r="AC135" s="267">
        <f>IF(OR(Is_Loading,LEN($A135)=0),"",SWDATA!V120)</f>
        <v>0</v>
      </c>
      <c r="AD135" s="266" t="str">
        <f t="shared" si="614"/>
        <v/>
      </c>
      <c r="AE135" s="266">
        <f>IF(OR(Is_Loading,LEN($A135)=0),"",SWDATA!X120)</f>
        <v>0</v>
      </c>
      <c r="AF135" s="267">
        <f>IF(OR(Is_Loading,LEN($A135)=0),"",SWDATA!Y120)</f>
        <v>0</v>
      </c>
      <c r="AG135" s="267">
        <f>IF(OR(Is_Loading,LEN($A135)=0),"",SWDATA!Z120)</f>
        <v>0</v>
      </c>
      <c r="AH135" s="266" t="str">
        <f t="shared" si="615"/>
        <v/>
      </c>
      <c r="AI135" s="266">
        <f>IF(OR(Is_Loading,LEN($A135)=0),"",SWDATA!AB120)</f>
        <v>0</v>
      </c>
      <c r="AJ135" s="267">
        <f>IF(OR(Is_Loading,LEN($A135)=0),"",SWDATA!AC120)</f>
        <v>0</v>
      </c>
      <c r="AK135" s="267">
        <f>IF(OR(Is_Loading,LEN($A135)=0),"",SWDATA!AD120)</f>
        <v>0</v>
      </c>
      <c r="AL135" s="266" t="str">
        <f t="shared" si="616"/>
        <v/>
      </c>
      <c r="AM135" s="266">
        <f>IF(OR(Is_Loading,LEN($A135)=0),"",SWDATA!AF120)</f>
        <v>0</v>
      </c>
      <c r="AN135" s="267">
        <f>IF(OR(Is_Loading,LEN($A135)=0),"",SWDATA!AG120)</f>
        <v>0</v>
      </c>
      <c r="AO135" s="323">
        <f>IF(OR(Is_Loading,LEN($A135)=0),"",SWDATA!AH120)</f>
        <v>0</v>
      </c>
      <c r="AP135" s="320" t="str">
        <f t="shared" si="617"/>
        <v/>
      </c>
      <c r="AQ135" s="266">
        <f>IF(OR(Is_Loading,LEN($A135)=0),"",SWDATA!AJ120)</f>
        <v>0</v>
      </c>
      <c r="AR135" s="267">
        <f>IF(OR(Is_Loading,LEN($A135)=0),"",SWDATA!AK120)</f>
        <v>0</v>
      </c>
      <c r="AS135" s="267">
        <f>IF(OR(Is_Loading,LEN($A135)=0),"",SWDATA!AL120)</f>
        <v>0</v>
      </c>
      <c r="AT135" s="266" t="str">
        <f t="shared" si="618"/>
        <v/>
      </c>
      <c r="AU135" s="266">
        <f>IF(OR(Is_Loading,LEN($A135)=0),"",SWDATA!AN120)</f>
        <v>0</v>
      </c>
      <c r="AV135" s="267">
        <f>IF(OR(Is_Loading,LEN($A135)=0),"",SWDATA!AO120)</f>
        <v>0</v>
      </c>
      <c r="AW135" s="267">
        <f>IF(OR(Is_Loading,LEN($A135)=0),"",SWDATA!AP120)</f>
        <v>0</v>
      </c>
      <c r="AX135" s="266" t="str">
        <f t="shared" si="619"/>
        <v/>
      </c>
      <c r="AY135" s="266">
        <f>IF(OR(Is_Loading,LEN($A135)=0),"",SWDATA!AR120)</f>
        <v>0</v>
      </c>
      <c r="AZ135" s="267">
        <f>IF(OR(Is_Loading,LEN($A135)=0),"",SWDATA!AS120)</f>
        <v>0</v>
      </c>
      <c r="BA135" s="267">
        <f>IF(OR(Is_Loading,LEN($A135)=0),"",SWDATA!AT120)</f>
        <v>0</v>
      </c>
      <c r="BB135" s="266" t="str">
        <f t="shared" si="620"/>
        <v/>
      </c>
      <c r="BC135" s="266">
        <f>IF(OR(Is_Loading,LEN($A135)=0),"",SWDATA!AV120)</f>
        <v>0</v>
      </c>
      <c r="BD135" s="267">
        <f>IF(OR(Is_Loading,LEN($A135)=0),"",SWDATA!AW120)</f>
        <v>0</v>
      </c>
      <c r="BE135" s="323">
        <f>IF(OR(Is_Loading,LEN($A135)=0),"",SWDATA!AX120)</f>
        <v>0</v>
      </c>
      <c r="BF135" s="320" t="str">
        <f t="shared" si="621"/>
        <v/>
      </c>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s="201"/>
      <c r="CO135" s="201"/>
      <c r="CP135" s="201"/>
      <c r="CQ135" s="201"/>
      <c r="CR135" s="201"/>
      <c r="CS135" s="201"/>
      <c r="CT135" s="201"/>
      <c r="CU135" s="201"/>
      <c r="CV135" s="201"/>
      <c r="CW135" s="201"/>
      <c r="CX135" s="201"/>
      <c r="CY135" s="201"/>
      <c r="CZ135" s="201"/>
      <c r="DA135" s="201"/>
      <c r="DB135" s="201"/>
      <c r="DC135" s="201"/>
      <c r="DD135" s="201"/>
      <c r="DE135" s="201"/>
      <c r="DF135" s="201"/>
      <c r="DG135" s="201"/>
      <c r="DH135" s="201"/>
      <c r="DI135" s="201"/>
      <c r="DJ135" s="201"/>
      <c r="DK135" s="201"/>
      <c r="DL135" s="201"/>
      <c r="DM135" s="201"/>
      <c r="DN135" s="201"/>
      <c r="DS135" s="372"/>
      <c r="DT135" s="372"/>
      <c r="DU135" s="375">
        <f t="shared" ref="DU135" si="626">COLUMN(W133)</f>
        <v>23</v>
      </c>
      <c r="DV135" s="375">
        <f t="shared" ref="DV135" si="627">SUM(DU135)+DV136+1</f>
        <v>24</v>
      </c>
      <c r="DW135" s="375">
        <f t="shared" ref="DW135" si="628">SUM(DV135)+DW136+1</f>
        <v>25</v>
      </c>
      <c r="DX135" s="375">
        <f t="shared" ref="DX135" si="629">SUM(DW135)+DX136+1</f>
        <v>27</v>
      </c>
      <c r="DY135" s="375">
        <f t="shared" ref="DY135" si="630">SUM(DX135)+DY136+1</f>
        <v>28</v>
      </c>
      <c r="DZ135" s="375">
        <f t="shared" ref="DZ135" si="631">SUM(DY135)+DZ136+1</f>
        <v>29</v>
      </c>
      <c r="EA135" s="375">
        <f t="shared" ref="EA135" si="632">SUM(DZ135)+EA136+1</f>
        <v>31</v>
      </c>
      <c r="EB135" s="375">
        <f t="shared" ref="EB135" si="633">SUM(EA135)+EB136+1</f>
        <v>32</v>
      </c>
      <c r="EC135" s="375">
        <f t="shared" ref="EC135" si="634">SUM(EB135)+EC136+1</f>
        <v>33</v>
      </c>
      <c r="ED135" s="375">
        <f t="shared" ref="ED135" si="635">SUM(EC135)+ED136+1</f>
        <v>35</v>
      </c>
      <c r="EE135" s="375">
        <f t="shared" ref="EE135" si="636">SUM(ED135)+EE136+1</f>
        <v>36</v>
      </c>
      <c r="EF135" s="375">
        <f t="shared" ref="EF135" si="637">SUM(EE135)+EF136+1</f>
        <v>37</v>
      </c>
      <c r="EG135" s="375">
        <f t="shared" ref="EG135" si="638">SUM(EF135)+EG136+1</f>
        <v>39</v>
      </c>
      <c r="EH135" s="375">
        <f t="shared" ref="EH135" si="639">SUM(EG135)+EH136+1</f>
        <v>40</v>
      </c>
      <c r="EI135" s="375">
        <f t="shared" ref="EI135" si="640">SUM(EH135)+EI136+1</f>
        <v>41</v>
      </c>
      <c r="EJ135" s="375">
        <f t="shared" ref="EJ135" si="641">SUM(EI135)+EJ136+1</f>
        <v>43</v>
      </c>
      <c r="EK135" s="375">
        <f t="shared" ref="EK135" si="642">SUM(EJ135)+EK136+1</f>
        <v>44</v>
      </c>
      <c r="EL135" s="375">
        <f t="shared" ref="EL135" si="643">SUM(EK135)+EL136+1</f>
        <v>45</v>
      </c>
      <c r="EM135" s="375">
        <f t="shared" ref="EM135" si="644">SUM(EL135)+EM136+1</f>
        <v>47</v>
      </c>
      <c r="EN135" s="375">
        <f t="shared" ref="EN135" si="645">SUM(EM135)+EN136+1</f>
        <v>48</v>
      </c>
      <c r="EO135" s="375">
        <f t="shared" ref="EO135" si="646">SUM(EN135)+EO136+1</f>
        <v>49</v>
      </c>
      <c r="EP135" s="375">
        <f t="shared" ref="EP135" si="647">SUM(EO135)+EP136+1</f>
        <v>51</v>
      </c>
      <c r="EQ135" s="375">
        <f t="shared" ref="EQ135" si="648">SUM(EP135)+EQ136+1</f>
        <v>52</v>
      </c>
      <c r="ER135" s="375">
        <f t="shared" ref="ER135" si="649">SUM(EQ135)+ER136+1</f>
        <v>53</v>
      </c>
      <c r="ES135" s="375">
        <f t="shared" ref="ES135" si="650">SUM(ER135)+ES136+1</f>
        <v>55</v>
      </c>
      <c r="ET135" s="375">
        <f t="shared" ref="ET135" si="651">SUM(ES135)+ET136+1</f>
        <v>56</v>
      </c>
      <c r="EU135" s="375">
        <f t="shared" ref="EU135" si="652">SUM(ET135)+EU136+1</f>
        <v>57</v>
      </c>
      <c r="EV135" s="375">
        <f t="shared" ref="EV135" si="653">SUM(EU135)+EV136+1</f>
        <v>59</v>
      </c>
      <c r="EW135" s="375">
        <f t="shared" ref="EW135" si="654">SUM(EV135)+EW136+1</f>
        <v>60</v>
      </c>
      <c r="EX135" s="375">
        <f t="shared" ref="EX135" si="655">SUM(EW135)+EX136+1</f>
        <v>61</v>
      </c>
      <c r="EY135" s="375">
        <f t="shared" ref="EY135" si="656">SUM(EX135)+EY136+1</f>
        <v>63</v>
      </c>
      <c r="EZ135" s="375">
        <f t="shared" ref="EZ135" si="657">SUM(EY135)+EZ136+1</f>
        <v>64</v>
      </c>
      <c r="FA135" s="375">
        <f t="shared" ref="FA135" si="658">SUM(EZ135)+FA136+1</f>
        <v>65</v>
      </c>
      <c r="FB135" s="375">
        <f t="shared" ref="FB135" si="659">SUM(FA135)+FB136+1</f>
        <v>67</v>
      </c>
      <c r="FC135" s="375">
        <f t="shared" ref="FC135" si="660">SUM(FB135)+FC136+1</f>
        <v>68</v>
      </c>
      <c r="FD135" s="375">
        <f t="shared" ref="FD135" si="661">SUM(FC135)+FD136+1</f>
        <v>69</v>
      </c>
      <c r="FE135" s="372"/>
      <c r="FF135" s="372"/>
      <c r="FG135" s="372"/>
      <c r="FH135" s="372"/>
      <c r="FI135" s="372"/>
      <c r="FJ135" s="372"/>
      <c r="FK135" s="372"/>
      <c r="FL135" s="372"/>
      <c r="FM135" s="372"/>
      <c r="FN135" s="372"/>
      <c r="FO135" s="372"/>
      <c r="FP135" s="372"/>
      <c r="FQ135" s="372"/>
      <c r="FR135" s="372"/>
      <c r="FS135" s="372"/>
      <c r="FT135" s="372"/>
      <c r="FU135" s="372"/>
      <c r="FV135" s="372"/>
      <c r="FW135" s="372"/>
      <c r="FX135" s="372"/>
      <c r="FY135" s="372"/>
      <c r="FZ135" s="372"/>
      <c r="GA135" s="372"/>
      <c r="GB135" s="372"/>
      <c r="GC135" s="372"/>
      <c r="GD135" s="372"/>
      <c r="GE135" s="372"/>
      <c r="GF135" s="372"/>
      <c r="GG135" s="372"/>
      <c r="GH135" s="372"/>
      <c r="GI135" s="372"/>
      <c r="GJ135" s="372"/>
      <c r="GK135" s="372"/>
      <c r="GL135" s="372"/>
      <c r="GM135" s="372"/>
      <c r="GN135" s="372"/>
      <c r="GO135" s="372"/>
      <c r="GP135" s="372"/>
      <c r="GQ135" s="372"/>
      <c r="GR135" s="372"/>
      <c r="GS135" s="372"/>
      <c r="GT135" s="372"/>
      <c r="GU135" s="372"/>
      <c r="GV135" s="372"/>
      <c r="GW135" s="372"/>
      <c r="GX135" s="372"/>
      <c r="GY135" s="372"/>
      <c r="GZ135" s="372"/>
    </row>
    <row r="136" spans="1:211" s="373" customFormat="1" ht="15" customHeight="1" thickBot="1" x14ac:dyDescent="0.25">
      <c r="A136" s="192">
        <f>SWDATA!O121</f>
        <v>0</v>
      </c>
      <c r="B136" s="192">
        <f>SWDATA!M121</f>
        <v>0</v>
      </c>
      <c r="C136" s="201">
        <f>IF(AND(SWDATA!M121=1,SWDATA!Q121="promotions"),SWDATA!P121,0)</f>
        <v>0</v>
      </c>
      <c r="D136" s="200">
        <f>ROW(SWDATA!M121)</f>
        <v>121</v>
      </c>
      <c r="E136" s="202">
        <f t="shared" si="623"/>
        <v>0</v>
      </c>
      <c r="F136" s="203">
        <f t="shared" si="609"/>
        <v>1</v>
      </c>
      <c r="G136" s="192" t="str">
        <f t="shared" si="610"/>
        <v/>
      </c>
      <c r="H136" s="204"/>
      <c r="I136" s="390"/>
      <c r="J136" s="238">
        <f t="shared" si="611"/>
        <v>0</v>
      </c>
      <c r="K136" s="239" t="str">
        <f t="shared" si="612"/>
        <v/>
      </c>
      <c r="L136" s="342"/>
      <c r="M136" s="346"/>
      <c r="N136" s="340" t="str">
        <f>IF(LEN(SWDATA!F121)=0,"",N135)</f>
        <v/>
      </c>
      <c r="O136" s="296" t="str">
        <f>IF(LEN(SWDATA!G121)=0,"",O135)</f>
        <v/>
      </c>
      <c r="P136" s="297" t="str">
        <f>IF(LEN(SWDATA!C121)=0,"",SWDATA!C121)</f>
        <v/>
      </c>
      <c r="Q136" s="312" t="str">
        <f t="shared" si="613"/>
        <v/>
      </c>
      <c r="R136" s="223" t="s">
        <v>575</v>
      </c>
      <c r="S136" s="224"/>
      <c r="T136" s="224"/>
      <c r="U136" s="264" t="s">
        <v>620</v>
      </c>
      <c r="V136" s="205" t="s">
        <v>221</v>
      </c>
      <c r="W136" s="266">
        <f>IF(OR(Is_Loading,LEN($A136)=0),"",SWDATA!P121)</f>
        <v>0</v>
      </c>
      <c r="X136" s="267">
        <f>IF(OR(Is_Loading,LEN($A136)=0),"",SWDATA!Q121)</f>
        <v>0</v>
      </c>
      <c r="Y136" s="267">
        <f>IF(OR(Is_Loading,LEN($A136)=0),"",SWDATA!R121)</f>
        <v>0</v>
      </c>
      <c r="Z136" s="266" t="str">
        <f t="shared" si="625"/>
        <v/>
      </c>
      <c r="AA136" s="266">
        <f>IF(OR(Is_Loading,LEN($A136)=0),"",SWDATA!T121)</f>
        <v>0</v>
      </c>
      <c r="AB136" s="267">
        <f>IF(OR(Is_Loading,LEN($A136)=0),"",SWDATA!U121)</f>
        <v>0</v>
      </c>
      <c r="AC136" s="267">
        <f>IF(OR(Is_Loading,LEN($A136)=0),"",SWDATA!V121)</f>
        <v>0</v>
      </c>
      <c r="AD136" s="266" t="str">
        <f t="shared" si="614"/>
        <v/>
      </c>
      <c r="AE136" s="266">
        <f>IF(OR(Is_Loading,LEN($A136)=0),"",SWDATA!X121)</f>
        <v>0</v>
      </c>
      <c r="AF136" s="267">
        <f>IF(OR(Is_Loading,LEN($A136)=0),"",SWDATA!Y121)</f>
        <v>0</v>
      </c>
      <c r="AG136" s="267">
        <f>IF(OR(Is_Loading,LEN($A136)=0),"",SWDATA!Z121)</f>
        <v>0</v>
      </c>
      <c r="AH136" s="266" t="str">
        <f t="shared" si="615"/>
        <v/>
      </c>
      <c r="AI136" s="266">
        <f>IF(OR(Is_Loading,LEN($A136)=0),"",SWDATA!AB121)</f>
        <v>0</v>
      </c>
      <c r="AJ136" s="267">
        <f>IF(OR(Is_Loading,LEN($A136)=0),"",SWDATA!AC121)</f>
        <v>0</v>
      </c>
      <c r="AK136" s="267">
        <f>IF(OR(Is_Loading,LEN($A136)=0),"",SWDATA!AD121)</f>
        <v>0</v>
      </c>
      <c r="AL136" s="266" t="str">
        <f t="shared" si="616"/>
        <v/>
      </c>
      <c r="AM136" s="266">
        <f>IF(OR(Is_Loading,LEN($A136)=0),"",SWDATA!AF121)</f>
        <v>0</v>
      </c>
      <c r="AN136" s="267">
        <f>IF(OR(Is_Loading,LEN($A136)=0),"",SWDATA!AG121)</f>
        <v>0</v>
      </c>
      <c r="AO136" s="323">
        <f>IF(OR(Is_Loading,LEN($A136)=0),"",SWDATA!AH121)</f>
        <v>0</v>
      </c>
      <c r="AP136" s="320" t="str">
        <f t="shared" si="617"/>
        <v/>
      </c>
      <c r="AQ136" s="266">
        <f>IF(OR(Is_Loading,LEN($A136)=0),"",SWDATA!AJ121)</f>
        <v>0</v>
      </c>
      <c r="AR136" s="267">
        <f>IF(OR(Is_Loading,LEN($A136)=0),"",SWDATA!AK121)</f>
        <v>0</v>
      </c>
      <c r="AS136" s="267">
        <f>IF(OR(Is_Loading,LEN($A136)=0),"",SWDATA!AL121)</f>
        <v>0</v>
      </c>
      <c r="AT136" s="266" t="str">
        <f t="shared" si="618"/>
        <v/>
      </c>
      <c r="AU136" s="266">
        <f>IF(OR(Is_Loading,LEN($A136)=0),"",SWDATA!AN121)</f>
        <v>0</v>
      </c>
      <c r="AV136" s="267">
        <f>IF(OR(Is_Loading,LEN($A136)=0),"",SWDATA!AO121)</f>
        <v>0</v>
      </c>
      <c r="AW136" s="267">
        <f>IF(OR(Is_Loading,LEN($A136)=0),"",SWDATA!AP121)</f>
        <v>0</v>
      </c>
      <c r="AX136" s="266" t="str">
        <f t="shared" si="619"/>
        <v/>
      </c>
      <c r="AY136" s="266">
        <f>IF(OR(Is_Loading,LEN($A136)=0),"",SWDATA!AR121)</f>
        <v>0</v>
      </c>
      <c r="AZ136" s="267">
        <f>IF(OR(Is_Loading,LEN($A136)=0),"",SWDATA!AS121)</f>
        <v>0</v>
      </c>
      <c r="BA136" s="267">
        <f>IF(OR(Is_Loading,LEN($A136)=0),"",SWDATA!AT121)</f>
        <v>0</v>
      </c>
      <c r="BB136" s="266" t="str">
        <f t="shared" si="620"/>
        <v/>
      </c>
      <c r="BC136" s="266">
        <f>IF(OR(Is_Loading,LEN($A136)=0),"",SWDATA!AV121)</f>
        <v>0</v>
      </c>
      <c r="BD136" s="267">
        <f>IF(OR(Is_Loading,LEN($A136)=0),"",SWDATA!AW121)</f>
        <v>0</v>
      </c>
      <c r="BE136" s="323">
        <f>IF(OR(Is_Loading,LEN($A136)=0),"",SWDATA!AX121)</f>
        <v>0</v>
      </c>
      <c r="BF136" s="320" t="str">
        <f t="shared" si="621"/>
        <v/>
      </c>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s="201"/>
      <c r="CO136" s="201"/>
      <c r="CP136" s="201"/>
      <c r="CQ136" s="201"/>
      <c r="CR136" s="201"/>
      <c r="CS136" s="201"/>
      <c r="CT136" s="201"/>
      <c r="CU136" s="201"/>
      <c r="CV136" s="201"/>
      <c r="CW136" s="201"/>
      <c r="CX136" s="201"/>
      <c r="CY136" s="201"/>
      <c r="CZ136" s="201"/>
      <c r="DA136" s="201"/>
      <c r="DB136" s="201"/>
      <c r="DC136" s="201"/>
      <c r="DD136" s="201"/>
      <c r="DE136" s="201"/>
      <c r="DF136" s="201"/>
      <c r="DG136" s="201"/>
      <c r="DH136" s="201"/>
      <c r="DI136" s="201"/>
      <c r="DJ136" s="201"/>
      <c r="DK136" s="201"/>
      <c r="DL136" s="201"/>
      <c r="DM136" s="201"/>
      <c r="DN136" s="201"/>
      <c r="DS136" s="372"/>
      <c r="DT136" s="374"/>
      <c r="DU136" s="375"/>
      <c r="DV136" s="375"/>
      <c r="DW136" s="375"/>
      <c r="DX136" s="375">
        <v>1</v>
      </c>
      <c r="DY136" s="375">
        <f t="shared" ref="DY136:DY156" si="662">DV136</f>
        <v>0</v>
      </c>
      <c r="DZ136" s="375">
        <f t="shared" ref="DZ136:DZ156" si="663">DW136</f>
        <v>0</v>
      </c>
      <c r="EA136" s="375">
        <f t="shared" ref="EA136:EA156" si="664">DX136</f>
        <v>1</v>
      </c>
      <c r="EB136" s="375">
        <f t="shared" ref="EB136:EB156" si="665">DY136</f>
        <v>0</v>
      </c>
      <c r="EC136" s="375">
        <f t="shared" ref="EC136:EC156" si="666">DZ136</f>
        <v>0</v>
      </c>
      <c r="ED136" s="375">
        <f t="shared" ref="ED136:ED156" si="667">EA136</f>
        <v>1</v>
      </c>
      <c r="EE136" s="375">
        <f t="shared" ref="EE136:EE156" si="668">EB136</f>
        <v>0</v>
      </c>
      <c r="EF136" s="375">
        <f t="shared" ref="EF136:EF156" si="669">EC136</f>
        <v>0</v>
      </c>
      <c r="EG136" s="375">
        <f t="shared" ref="EG136:EG156" si="670">ED136</f>
        <v>1</v>
      </c>
      <c r="EH136" s="375">
        <f t="shared" ref="EH136:EH156" si="671">EE136</f>
        <v>0</v>
      </c>
      <c r="EI136" s="375">
        <f t="shared" ref="EI136:EI156" si="672">EF136</f>
        <v>0</v>
      </c>
      <c r="EJ136" s="375">
        <f t="shared" ref="EJ136:EJ156" si="673">EG136</f>
        <v>1</v>
      </c>
      <c r="EK136" s="375">
        <f t="shared" ref="EK136:EK156" si="674">EH136</f>
        <v>0</v>
      </c>
      <c r="EL136" s="375">
        <f t="shared" ref="EL136:EL156" si="675">EI136</f>
        <v>0</v>
      </c>
      <c r="EM136" s="375">
        <f t="shared" ref="EM136:EM156" si="676">EJ136</f>
        <v>1</v>
      </c>
      <c r="EN136" s="375">
        <f t="shared" ref="EN136:EN156" si="677">EK136</f>
        <v>0</v>
      </c>
      <c r="EO136" s="375">
        <f t="shared" ref="EO136:EO156" si="678">EL136</f>
        <v>0</v>
      </c>
      <c r="EP136" s="375">
        <f t="shared" ref="EP136:EP156" si="679">EM136</f>
        <v>1</v>
      </c>
      <c r="EQ136" s="375">
        <f t="shared" ref="EQ136:EQ156" si="680">EN136</f>
        <v>0</v>
      </c>
      <c r="ER136" s="375">
        <f t="shared" ref="ER136:ER156" si="681">EO136</f>
        <v>0</v>
      </c>
      <c r="ES136" s="375">
        <f t="shared" ref="ES136:ES156" si="682">EP136</f>
        <v>1</v>
      </c>
      <c r="ET136" s="375">
        <f t="shared" ref="ET136:ET156" si="683">EQ136</f>
        <v>0</v>
      </c>
      <c r="EU136" s="375">
        <f t="shared" ref="EU136:EU156" si="684">ER136</f>
        <v>0</v>
      </c>
      <c r="EV136" s="375">
        <f t="shared" ref="EV136:EV156" si="685">ES136</f>
        <v>1</v>
      </c>
      <c r="EW136" s="375">
        <f t="shared" ref="EW136:EW156" si="686">ET136</f>
        <v>0</v>
      </c>
      <c r="EX136" s="375">
        <f t="shared" ref="EX136:EX156" si="687">EU136</f>
        <v>0</v>
      </c>
      <c r="EY136" s="375">
        <f t="shared" ref="EY136:EY156" si="688">EV136</f>
        <v>1</v>
      </c>
      <c r="EZ136" s="375">
        <f t="shared" ref="EZ136:EZ156" si="689">EW136</f>
        <v>0</v>
      </c>
      <c r="FA136" s="375">
        <f t="shared" ref="FA136:FA156" si="690">EX136</f>
        <v>0</v>
      </c>
      <c r="FB136" s="375">
        <f t="shared" ref="FB136:FB156" si="691">EY136</f>
        <v>1</v>
      </c>
      <c r="FC136" s="375">
        <f t="shared" ref="FC136:FC156" si="692">EZ136</f>
        <v>0</v>
      </c>
      <c r="FD136" s="375">
        <f t="shared" ref="FD136:FD156" si="693">FA136</f>
        <v>0</v>
      </c>
      <c r="FE136" s="376"/>
      <c r="FF136" s="372"/>
      <c r="FG136" s="372"/>
      <c r="FH136" s="372"/>
      <c r="FI136" s="372"/>
      <c r="FJ136" s="372"/>
      <c r="FK136" s="372"/>
      <c r="FL136" s="372"/>
      <c r="FM136" s="372"/>
      <c r="FN136" s="372"/>
      <c r="FO136" s="372"/>
      <c r="FP136" s="372"/>
      <c r="FQ136" s="372"/>
      <c r="FR136" s="372"/>
      <c r="FS136" s="372"/>
      <c r="FT136" s="372"/>
      <c r="FU136" s="372"/>
      <c r="FV136" s="372"/>
      <c r="FW136" s="372"/>
      <c r="FX136" s="372"/>
      <c r="FY136" s="372"/>
      <c r="FZ136" s="372"/>
      <c r="GA136" s="372"/>
      <c r="GB136" s="372"/>
      <c r="GC136" s="372"/>
      <c r="GD136" s="372"/>
      <c r="GE136" s="372"/>
      <c r="GF136" s="372"/>
      <c r="GG136" s="372"/>
      <c r="GH136" s="372"/>
      <c r="GI136" s="372"/>
      <c r="GJ136" s="372"/>
      <c r="GK136" s="372"/>
      <c r="GL136" s="372"/>
      <c r="GM136" s="372"/>
      <c r="GN136" s="372"/>
      <c r="GO136" s="372"/>
      <c r="GP136" s="372"/>
      <c r="GQ136" s="372"/>
      <c r="GR136" s="372"/>
      <c r="GS136" s="372"/>
      <c r="GT136" s="372"/>
      <c r="GU136" s="372"/>
      <c r="GV136" s="372"/>
      <c r="GW136" s="372"/>
      <c r="GX136" s="372"/>
      <c r="GY136" s="372"/>
      <c r="GZ136" s="372"/>
      <c r="HA136" s="372"/>
      <c r="HB136" s="372"/>
      <c r="HC136" s="372"/>
    </row>
    <row r="137" spans="1:211" s="373" customFormat="1" ht="15" customHeight="1" thickTop="1" x14ac:dyDescent="0.2">
      <c r="A137" s="192">
        <f>SWDATA!O122</f>
        <v>0</v>
      </c>
      <c r="B137" s="192">
        <f>SWDATA!M122</f>
        <v>0</v>
      </c>
      <c r="C137" s="201">
        <f>IF(AND(SWDATA!M122=1,SWDATA!Q122="promotions"),SWDATA!P122,0)</f>
        <v>0</v>
      </c>
      <c r="D137" s="365">
        <f>ROW(SWDATA!M122)</f>
        <v>122</v>
      </c>
      <c r="E137" s="202">
        <f t="shared" si="623"/>
        <v>0</v>
      </c>
      <c r="F137" s="203">
        <f t="shared" si="609"/>
        <v>1</v>
      </c>
      <c r="G137" s="192" t="str">
        <f t="shared" si="610"/>
        <v/>
      </c>
      <c r="H137" s="204"/>
      <c r="I137" s="390"/>
      <c r="J137" s="238">
        <f t="shared" si="611"/>
        <v>0</v>
      </c>
      <c r="K137" s="239" t="str">
        <f t="shared" si="612"/>
        <v/>
      </c>
      <c r="L137" s="342"/>
      <c r="M137" s="345"/>
      <c r="N137" s="340" t="str">
        <f>IF(LEN(SWDATA!F122)=0,"",N136)</f>
        <v/>
      </c>
      <c r="O137" s="296" t="str">
        <f>IF(LEN(SWDATA!G122)=0,"",O136)</f>
        <v/>
      </c>
      <c r="P137" s="297" t="str">
        <f>IF(LEN(SWDATA!C122)=0,"",SWDATA!C122)</f>
        <v/>
      </c>
      <c r="Q137" s="312" t="str">
        <f t="shared" si="613"/>
        <v/>
      </c>
      <c r="R137" s="223" t="s">
        <v>261</v>
      </c>
      <c r="S137" s="224"/>
      <c r="T137" s="224"/>
      <c r="U137" s="264" t="s">
        <v>601</v>
      </c>
      <c r="V137" s="205" t="s">
        <v>221</v>
      </c>
      <c r="W137" s="266">
        <f>IF(OR(Is_Loading,LEN($A137)=0),"",SWDATA!P122)</f>
        <v>0</v>
      </c>
      <c r="X137" s="267">
        <f>IF(OR(Is_Loading,LEN($A137)=0),"",SWDATA!Q122)</f>
        <v>0</v>
      </c>
      <c r="Y137" s="267">
        <f>IF(OR(Is_Loading,LEN($A137)=0),"",SWDATA!R122)</f>
        <v>0</v>
      </c>
      <c r="Z137" s="266" t="str">
        <f t="shared" ref="Z137:Z151" si="694">IF($A137=0,"",CHOOSE($F137,SUM(W137:Y137),SUM(W137:Y137)/3,Y137))</f>
        <v/>
      </c>
      <c r="AA137" s="266">
        <f>IF(OR(Is_Loading,LEN($A137)=0),"",SWDATA!T122)</f>
        <v>0</v>
      </c>
      <c r="AB137" s="267">
        <f>IF(OR(Is_Loading,LEN($A137)=0),"",SWDATA!U122)</f>
        <v>0</v>
      </c>
      <c r="AC137" s="267">
        <f>IF(OR(Is_Loading,LEN($A137)=0),"",SWDATA!V122)</f>
        <v>0</v>
      </c>
      <c r="AD137" s="266" t="str">
        <f t="shared" si="614"/>
        <v/>
      </c>
      <c r="AE137" s="266">
        <f>IF(OR(Is_Loading,LEN($A137)=0),"",SWDATA!X122)</f>
        <v>0</v>
      </c>
      <c r="AF137" s="267">
        <f>IF(OR(Is_Loading,LEN($A137)=0),"",SWDATA!Y122)</f>
        <v>0</v>
      </c>
      <c r="AG137" s="267">
        <f>IF(OR(Is_Loading,LEN($A137)=0),"",SWDATA!Z122)</f>
        <v>0</v>
      </c>
      <c r="AH137" s="266" t="str">
        <f t="shared" si="615"/>
        <v/>
      </c>
      <c r="AI137" s="266">
        <f>IF(OR(Is_Loading,LEN($A137)=0),"",SWDATA!AB122)</f>
        <v>0</v>
      </c>
      <c r="AJ137" s="267">
        <f>IF(OR(Is_Loading,LEN($A137)=0),"",SWDATA!AC122)</f>
        <v>0</v>
      </c>
      <c r="AK137" s="267">
        <f>IF(OR(Is_Loading,LEN($A137)=0),"",SWDATA!AD122)</f>
        <v>0</v>
      </c>
      <c r="AL137" s="266" t="str">
        <f t="shared" si="616"/>
        <v/>
      </c>
      <c r="AM137" s="266">
        <f>IF(OR(Is_Loading,LEN($A137)=0),"",SWDATA!AF122)</f>
        <v>0</v>
      </c>
      <c r="AN137" s="267">
        <f>IF(OR(Is_Loading,LEN($A137)=0),"",SWDATA!AG122)</f>
        <v>0</v>
      </c>
      <c r="AO137" s="323">
        <f>IF(OR(Is_Loading,LEN($A137)=0),"",SWDATA!AH122)</f>
        <v>0</v>
      </c>
      <c r="AP137" s="320" t="str">
        <f t="shared" si="617"/>
        <v/>
      </c>
      <c r="AQ137" s="266">
        <f>IF(OR(Is_Loading,LEN($A137)=0),"",SWDATA!AJ122)</f>
        <v>0</v>
      </c>
      <c r="AR137" s="267">
        <f>IF(OR(Is_Loading,LEN($A137)=0),"",SWDATA!AK122)</f>
        <v>0</v>
      </c>
      <c r="AS137" s="267">
        <f>IF(OR(Is_Loading,LEN($A137)=0),"",SWDATA!AL122)</f>
        <v>0</v>
      </c>
      <c r="AT137" s="266" t="str">
        <f t="shared" si="618"/>
        <v/>
      </c>
      <c r="AU137" s="266">
        <f>IF(OR(Is_Loading,LEN($A137)=0),"",SWDATA!AN122)</f>
        <v>0</v>
      </c>
      <c r="AV137" s="267">
        <f>IF(OR(Is_Loading,LEN($A137)=0),"",SWDATA!AO122)</f>
        <v>0</v>
      </c>
      <c r="AW137" s="267">
        <f>IF(OR(Is_Loading,LEN($A137)=0),"",SWDATA!AP122)</f>
        <v>0</v>
      </c>
      <c r="AX137" s="266" t="str">
        <f t="shared" si="619"/>
        <v/>
      </c>
      <c r="AY137" s="266">
        <f>IF(OR(Is_Loading,LEN($A137)=0),"",SWDATA!AR122)</f>
        <v>0</v>
      </c>
      <c r="AZ137" s="267">
        <f>IF(OR(Is_Loading,LEN($A137)=0),"",SWDATA!AS122)</f>
        <v>0</v>
      </c>
      <c r="BA137" s="267">
        <f>IF(OR(Is_Loading,LEN($A137)=0),"",SWDATA!AT122)</f>
        <v>0</v>
      </c>
      <c r="BB137" s="266" t="str">
        <f t="shared" si="620"/>
        <v/>
      </c>
      <c r="BC137" s="266">
        <f>IF(OR(Is_Loading,LEN($A137)=0),"",SWDATA!AV122)</f>
        <v>0</v>
      </c>
      <c r="BD137" s="267">
        <f>IF(OR(Is_Loading,LEN($A137)=0),"",SWDATA!AW122)</f>
        <v>0</v>
      </c>
      <c r="BE137" s="323">
        <f>IF(OR(Is_Loading,LEN($A137)=0),"",SWDATA!AX122)</f>
        <v>0</v>
      </c>
      <c r="BF137" s="320" t="str">
        <f t="shared" si="621"/>
        <v/>
      </c>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s="201"/>
      <c r="CO137" s="201"/>
      <c r="CP137" s="201"/>
      <c r="CQ137" s="201"/>
      <c r="CR137" s="201"/>
      <c r="CS137" s="201"/>
      <c r="CT137" s="201"/>
      <c r="CU137" s="201"/>
      <c r="CV137" s="201"/>
      <c r="CW137" s="201"/>
      <c r="CX137" s="201"/>
      <c r="CY137" s="201"/>
      <c r="CZ137" s="201"/>
      <c r="DA137" s="201"/>
      <c r="DB137" s="201"/>
      <c r="DC137" s="201"/>
      <c r="DD137" s="201"/>
      <c r="DE137" s="201"/>
      <c r="DF137" s="201"/>
      <c r="DG137" s="201"/>
      <c r="DH137" s="201"/>
      <c r="DI137" s="201"/>
      <c r="DJ137" s="201"/>
      <c r="DK137" s="201"/>
      <c r="DL137" s="201"/>
      <c r="DM137" s="201"/>
      <c r="DN137" s="201"/>
      <c r="DS137" s="372"/>
      <c r="DT137" s="374"/>
      <c r="DU137" s="375"/>
      <c r="DV137" s="375"/>
      <c r="DW137" s="375"/>
      <c r="DX137" s="375">
        <v>1</v>
      </c>
      <c r="DY137" s="375">
        <f t="shared" si="662"/>
        <v>0</v>
      </c>
      <c r="DZ137" s="375">
        <f t="shared" si="663"/>
        <v>0</v>
      </c>
      <c r="EA137" s="375">
        <f t="shared" si="664"/>
        <v>1</v>
      </c>
      <c r="EB137" s="375">
        <f t="shared" si="665"/>
        <v>0</v>
      </c>
      <c r="EC137" s="375">
        <f t="shared" si="666"/>
        <v>0</v>
      </c>
      <c r="ED137" s="375">
        <f t="shared" si="667"/>
        <v>1</v>
      </c>
      <c r="EE137" s="375">
        <f t="shared" si="668"/>
        <v>0</v>
      </c>
      <c r="EF137" s="375">
        <f t="shared" si="669"/>
        <v>0</v>
      </c>
      <c r="EG137" s="375">
        <f t="shared" si="670"/>
        <v>1</v>
      </c>
      <c r="EH137" s="375">
        <f t="shared" si="671"/>
        <v>0</v>
      </c>
      <c r="EI137" s="375">
        <f t="shared" si="672"/>
        <v>0</v>
      </c>
      <c r="EJ137" s="375">
        <f t="shared" si="673"/>
        <v>1</v>
      </c>
      <c r="EK137" s="375">
        <f t="shared" si="674"/>
        <v>0</v>
      </c>
      <c r="EL137" s="375">
        <f t="shared" si="675"/>
        <v>0</v>
      </c>
      <c r="EM137" s="375">
        <f t="shared" si="676"/>
        <v>1</v>
      </c>
      <c r="EN137" s="375">
        <f t="shared" si="677"/>
        <v>0</v>
      </c>
      <c r="EO137" s="375">
        <f t="shared" si="678"/>
        <v>0</v>
      </c>
      <c r="EP137" s="375">
        <f t="shared" si="679"/>
        <v>1</v>
      </c>
      <c r="EQ137" s="375">
        <f t="shared" si="680"/>
        <v>0</v>
      </c>
      <c r="ER137" s="375">
        <f t="shared" si="681"/>
        <v>0</v>
      </c>
      <c r="ES137" s="375">
        <f t="shared" si="682"/>
        <v>1</v>
      </c>
      <c r="ET137" s="375">
        <f t="shared" si="683"/>
        <v>0</v>
      </c>
      <c r="EU137" s="375">
        <f t="shared" si="684"/>
        <v>0</v>
      </c>
      <c r="EV137" s="375">
        <f t="shared" si="685"/>
        <v>1</v>
      </c>
      <c r="EW137" s="375">
        <f t="shared" si="686"/>
        <v>0</v>
      </c>
      <c r="EX137" s="375">
        <f t="shared" si="687"/>
        <v>0</v>
      </c>
      <c r="EY137" s="375">
        <f t="shared" si="688"/>
        <v>1</v>
      </c>
      <c r="EZ137" s="375">
        <f t="shared" si="689"/>
        <v>0</v>
      </c>
      <c r="FA137" s="375">
        <f t="shared" si="690"/>
        <v>0</v>
      </c>
      <c r="FB137" s="375">
        <f t="shared" si="691"/>
        <v>1</v>
      </c>
      <c r="FC137" s="375">
        <f t="shared" si="692"/>
        <v>0</v>
      </c>
      <c r="FD137" s="375">
        <f t="shared" si="693"/>
        <v>0</v>
      </c>
      <c r="FE137" s="376"/>
      <c r="FF137" s="372"/>
      <c r="FG137" s="372"/>
      <c r="FH137" s="372"/>
      <c r="FI137" s="372"/>
      <c r="FJ137" s="372"/>
      <c r="FK137" s="372"/>
      <c r="FL137" s="372"/>
      <c r="FM137" s="372"/>
      <c r="FN137" s="372"/>
      <c r="FO137" s="372"/>
      <c r="FP137" s="372"/>
      <c r="FQ137" s="372"/>
      <c r="FR137" s="372"/>
      <c r="FS137" s="372"/>
      <c r="FT137" s="372"/>
      <c r="FU137" s="372"/>
      <c r="FV137" s="372"/>
      <c r="FW137" s="372"/>
      <c r="FX137" s="372"/>
      <c r="FY137" s="372"/>
      <c r="FZ137" s="372"/>
      <c r="GA137" s="372"/>
      <c r="GB137" s="372"/>
      <c r="GC137" s="372"/>
      <c r="GD137" s="372"/>
      <c r="GE137" s="372"/>
      <c r="GF137" s="372"/>
      <c r="GG137" s="372"/>
      <c r="GH137" s="372"/>
      <c r="GI137" s="372"/>
      <c r="GJ137" s="372"/>
      <c r="GK137" s="372"/>
      <c r="GL137" s="372"/>
      <c r="GM137" s="372"/>
      <c r="GN137" s="372"/>
      <c r="GO137" s="372"/>
      <c r="GP137" s="372"/>
      <c r="GQ137" s="372"/>
      <c r="GR137" s="372"/>
      <c r="GS137" s="372"/>
      <c r="GT137" s="372"/>
      <c r="GU137" s="372"/>
      <c r="GV137" s="372"/>
      <c r="GW137" s="372"/>
      <c r="GX137" s="372"/>
      <c r="GY137" s="372"/>
      <c r="GZ137" s="372"/>
      <c r="HA137" s="372"/>
      <c r="HB137" s="372"/>
      <c r="HC137" s="372"/>
    </row>
    <row r="138" spans="1:211" s="373" customFormat="1" ht="15" customHeight="1" x14ac:dyDescent="0.2">
      <c r="A138" s="366">
        <f>SWDATA!O123</f>
        <v>0</v>
      </c>
      <c r="B138" s="366">
        <f>SWDATA!M123</f>
        <v>0</v>
      </c>
      <c r="C138" s="351">
        <f>IF(AND(SWDATA!M123=1,SWDATA!Q123="promotions"),SWDATA!P123,0)</f>
        <v>0</v>
      </c>
      <c r="D138" s="367">
        <f>ROW(SWDATA!M123)</f>
        <v>123</v>
      </c>
      <c r="E138" s="368">
        <f t="shared" si="623"/>
        <v>0</v>
      </c>
      <c r="F138" s="369">
        <f t="shared" si="609"/>
        <v>1</v>
      </c>
      <c r="G138" s="366" t="str">
        <f t="shared" si="610"/>
        <v/>
      </c>
      <c r="H138" s="370"/>
      <c r="J138" s="238">
        <f t="shared" si="611"/>
        <v>0</v>
      </c>
      <c r="K138" s="239" t="str">
        <f t="shared" si="612"/>
        <v/>
      </c>
      <c r="L138" s="342"/>
      <c r="M138" s="345"/>
      <c r="N138" s="340" t="str">
        <f>IF(LEN(SWDATA!F123)=0,"",N137)</f>
        <v/>
      </c>
      <c r="O138" s="296" t="str">
        <f>IF(LEN(SWDATA!G123)=0,"",O137)</f>
        <v/>
      </c>
      <c r="P138" s="297" t="str">
        <f>IF(LEN(SWDATA!C123)=0,"",SWDATA!C123)</f>
        <v/>
      </c>
      <c r="Q138" s="312" t="str">
        <f t="shared" si="613"/>
        <v/>
      </c>
      <c r="R138" s="223" t="s">
        <v>261</v>
      </c>
      <c r="S138" s="224"/>
      <c r="T138" s="224"/>
      <c r="U138" s="264" t="s">
        <v>611</v>
      </c>
      <c r="V138" s="205" t="s">
        <v>221</v>
      </c>
      <c r="W138" s="266">
        <f>IF(OR(Is_Loading,LEN($A138)=0),"",SWDATA!P123)</f>
        <v>0</v>
      </c>
      <c r="X138" s="267">
        <f>IF(OR(Is_Loading,LEN($A138)=0),"",SWDATA!Q123)</f>
        <v>0</v>
      </c>
      <c r="Y138" s="267">
        <f>IF(OR(Is_Loading,LEN($A138)=0),"",SWDATA!R123)</f>
        <v>0</v>
      </c>
      <c r="Z138" s="266" t="str">
        <f t="shared" si="694"/>
        <v/>
      </c>
      <c r="AA138" s="266">
        <f>IF(OR(Is_Loading,LEN($A138)=0),"",SWDATA!T123)</f>
        <v>0</v>
      </c>
      <c r="AB138" s="267">
        <f>IF(OR(Is_Loading,LEN($A138)=0),"",SWDATA!U123)</f>
        <v>0</v>
      </c>
      <c r="AC138" s="267">
        <f>IF(OR(Is_Loading,LEN($A138)=0),"",SWDATA!V123)</f>
        <v>0</v>
      </c>
      <c r="AD138" s="266" t="str">
        <f t="shared" si="614"/>
        <v/>
      </c>
      <c r="AE138" s="266">
        <f>IF(OR(Is_Loading,LEN($A138)=0),"",SWDATA!X123)</f>
        <v>0</v>
      </c>
      <c r="AF138" s="267">
        <f>IF(OR(Is_Loading,LEN($A138)=0),"",SWDATA!Y123)</f>
        <v>0</v>
      </c>
      <c r="AG138" s="267">
        <f>IF(OR(Is_Loading,LEN($A138)=0),"",SWDATA!Z123)</f>
        <v>0</v>
      </c>
      <c r="AH138" s="266" t="str">
        <f t="shared" si="615"/>
        <v/>
      </c>
      <c r="AI138" s="266">
        <f>IF(OR(Is_Loading,LEN($A138)=0),"",SWDATA!AB123)</f>
        <v>0</v>
      </c>
      <c r="AJ138" s="267">
        <f>IF(OR(Is_Loading,LEN($A138)=0),"",SWDATA!AC123)</f>
        <v>0</v>
      </c>
      <c r="AK138" s="267">
        <f>IF(OR(Is_Loading,LEN($A138)=0),"",SWDATA!AD123)</f>
        <v>0</v>
      </c>
      <c r="AL138" s="266" t="str">
        <f t="shared" si="616"/>
        <v/>
      </c>
      <c r="AM138" s="266">
        <f>IF(OR(Is_Loading,LEN($A138)=0),"",SWDATA!AF123)</f>
        <v>0</v>
      </c>
      <c r="AN138" s="267">
        <f>IF(OR(Is_Loading,LEN($A138)=0),"",SWDATA!AG123)</f>
        <v>0</v>
      </c>
      <c r="AO138" s="323">
        <f>IF(OR(Is_Loading,LEN($A138)=0),"",SWDATA!AH123)</f>
        <v>0</v>
      </c>
      <c r="AP138" s="320" t="str">
        <f t="shared" si="617"/>
        <v/>
      </c>
      <c r="AQ138" s="266">
        <f>IF(OR(Is_Loading,LEN($A138)=0),"",SWDATA!AJ123)</f>
        <v>0</v>
      </c>
      <c r="AR138" s="267">
        <f>IF(OR(Is_Loading,LEN($A138)=0),"",SWDATA!AK123)</f>
        <v>0</v>
      </c>
      <c r="AS138" s="267">
        <f>IF(OR(Is_Loading,LEN($A138)=0),"",SWDATA!AL123)</f>
        <v>0</v>
      </c>
      <c r="AT138" s="266" t="str">
        <f t="shared" si="618"/>
        <v/>
      </c>
      <c r="AU138" s="266">
        <f>IF(OR(Is_Loading,LEN($A138)=0),"",SWDATA!AN123)</f>
        <v>0</v>
      </c>
      <c r="AV138" s="267">
        <f>IF(OR(Is_Loading,LEN($A138)=0),"",SWDATA!AO123)</f>
        <v>0</v>
      </c>
      <c r="AW138" s="267">
        <f>IF(OR(Is_Loading,LEN($A138)=0),"",SWDATA!AP123)</f>
        <v>0</v>
      </c>
      <c r="AX138" s="266" t="str">
        <f t="shared" si="619"/>
        <v/>
      </c>
      <c r="AY138" s="266">
        <f>IF(OR(Is_Loading,LEN($A138)=0),"",SWDATA!AR123)</f>
        <v>0</v>
      </c>
      <c r="AZ138" s="267">
        <f>IF(OR(Is_Loading,LEN($A138)=0),"",SWDATA!AS123)</f>
        <v>0</v>
      </c>
      <c r="BA138" s="267">
        <f>IF(OR(Is_Loading,LEN($A138)=0),"",SWDATA!AT123)</f>
        <v>0</v>
      </c>
      <c r="BB138" s="266" t="str">
        <f t="shared" si="620"/>
        <v/>
      </c>
      <c r="BC138" s="266">
        <f>IF(OR(Is_Loading,LEN($A138)=0),"",SWDATA!AV123)</f>
        <v>0</v>
      </c>
      <c r="BD138" s="267">
        <f>IF(OR(Is_Loading,LEN($A138)=0),"",SWDATA!AW123)</f>
        <v>0</v>
      </c>
      <c r="BE138" s="323">
        <f>IF(OR(Is_Loading,LEN($A138)=0),"",SWDATA!AX123)</f>
        <v>0</v>
      </c>
      <c r="BF138" s="320" t="str">
        <f t="shared" si="621"/>
        <v/>
      </c>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351"/>
      <c r="CO138" s="351"/>
      <c r="CP138" s="351"/>
      <c r="CQ138" s="351"/>
      <c r="CR138" s="351"/>
      <c r="CS138" s="351"/>
      <c r="CT138" s="351"/>
      <c r="CU138" s="351"/>
      <c r="CV138" s="351"/>
      <c r="CW138" s="351"/>
      <c r="CX138" s="351"/>
      <c r="CY138" s="351"/>
      <c r="CZ138" s="351"/>
      <c r="DA138" s="351"/>
      <c r="DB138" s="351"/>
      <c r="DC138" s="351"/>
      <c r="DD138" s="351"/>
      <c r="DE138" s="351"/>
      <c r="DF138" s="351"/>
      <c r="DG138" s="351"/>
      <c r="DH138" s="351"/>
      <c r="DI138" s="351"/>
      <c r="DJ138" s="351"/>
      <c r="DK138" s="351"/>
      <c r="DL138" s="351"/>
      <c r="DM138" s="351"/>
      <c r="DN138" s="351"/>
      <c r="DQ138" s="373" t="str">
        <f t="shared" ref="DQ138" ca="1" si="695">INDIRECT("'Metrics &amp; Attributes View'!"&amp;IF(ROW()-9=0, "", IF(13+ROW()/23-9&gt;26, CHAR(64+INT((ROW()-9-1)/26)),"")&amp;CHAR(65+MOD(13+ROW()/23-1, 26)))&amp;44)</f>
        <v/>
      </c>
      <c r="DS138" s="372"/>
      <c r="DT138" s="374"/>
      <c r="DU138" s="375"/>
      <c r="DV138" s="375"/>
      <c r="DW138" s="375"/>
      <c r="DX138" s="375">
        <v>1</v>
      </c>
      <c r="DY138" s="375">
        <f t="shared" si="662"/>
        <v>0</v>
      </c>
      <c r="DZ138" s="375">
        <f t="shared" si="663"/>
        <v>0</v>
      </c>
      <c r="EA138" s="375">
        <f t="shared" si="664"/>
        <v>1</v>
      </c>
      <c r="EB138" s="375">
        <f t="shared" si="665"/>
        <v>0</v>
      </c>
      <c r="EC138" s="375">
        <f t="shared" si="666"/>
        <v>0</v>
      </c>
      <c r="ED138" s="375">
        <f t="shared" si="667"/>
        <v>1</v>
      </c>
      <c r="EE138" s="375">
        <f t="shared" si="668"/>
        <v>0</v>
      </c>
      <c r="EF138" s="375">
        <f t="shared" si="669"/>
        <v>0</v>
      </c>
      <c r="EG138" s="375">
        <f t="shared" si="670"/>
        <v>1</v>
      </c>
      <c r="EH138" s="375">
        <f t="shared" si="671"/>
        <v>0</v>
      </c>
      <c r="EI138" s="375">
        <f t="shared" si="672"/>
        <v>0</v>
      </c>
      <c r="EJ138" s="375">
        <f t="shared" si="673"/>
        <v>1</v>
      </c>
      <c r="EK138" s="375">
        <f t="shared" si="674"/>
        <v>0</v>
      </c>
      <c r="EL138" s="375">
        <f t="shared" si="675"/>
        <v>0</v>
      </c>
      <c r="EM138" s="375">
        <f t="shared" si="676"/>
        <v>1</v>
      </c>
      <c r="EN138" s="375">
        <f t="shared" si="677"/>
        <v>0</v>
      </c>
      <c r="EO138" s="375">
        <f t="shared" si="678"/>
        <v>0</v>
      </c>
      <c r="EP138" s="375">
        <f t="shared" si="679"/>
        <v>1</v>
      </c>
      <c r="EQ138" s="375">
        <f t="shared" si="680"/>
        <v>0</v>
      </c>
      <c r="ER138" s="375">
        <f t="shared" si="681"/>
        <v>0</v>
      </c>
      <c r="ES138" s="375">
        <f t="shared" si="682"/>
        <v>1</v>
      </c>
      <c r="ET138" s="375">
        <f t="shared" si="683"/>
        <v>0</v>
      </c>
      <c r="EU138" s="375">
        <f t="shared" si="684"/>
        <v>0</v>
      </c>
      <c r="EV138" s="375">
        <f t="shared" si="685"/>
        <v>1</v>
      </c>
      <c r="EW138" s="375">
        <f t="shared" si="686"/>
        <v>0</v>
      </c>
      <c r="EX138" s="375">
        <f t="shared" si="687"/>
        <v>0</v>
      </c>
      <c r="EY138" s="375">
        <f t="shared" si="688"/>
        <v>1</v>
      </c>
      <c r="EZ138" s="375">
        <f t="shared" si="689"/>
        <v>0</v>
      </c>
      <c r="FA138" s="375">
        <f t="shared" si="690"/>
        <v>0</v>
      </c>
      <c r="FB138" s="375">
        <f t="shared" si="691"/>
        <v>1</v>
      </c>
      <c r="FC138" s="375">
        <f t="shared" si="692"/>
        <v>0</v>
      </c>
      <c r="FD138" s="375">
        <f t="shared" si="693"/>
        <v>0</v>
      </c>
      <c r="FE138" s="376"/>
      <c r="FF138" s="372"/>
      <c r="FG138" s="372"/>
      <c r="FH138" s="372"/>
      <c r="FI138" s="372"/>
      <c r="FJ138" s="372"/>
      <c r="FK138" s="372"/>
      <c r="FL138" s="372"/>
      <c r="FM138" s="372"/>
      <c r="FN138" s="372"/>
      <c r="FO138" s="372"/>
      <c r="FP138" s="372"/>
      <c r="FQ138" s="372"/>
      <c r="FR138" s="372"/>
      <c r="FS138" s="372"/>
      <c r="FT138" s="372"/>
      <c r="FU138" s="372"/>
      <c r="FV138" s="372"/>
      <c r="FW138" s="372"/>
      <c r="FX138" s="372"/>
      <c r="FY138" s="372"/>
      <c r="FZ138" s="372"/>
      <c r="GA138" s="372"/>
      <c r="GB138" s="372"/>
      <c r="GC138" s="372"/>
      <c r="GD138" s="372"/>
      <c r="GE138" s="372"/>
      <c r="GF138" s="372"/>
      <c r="GG138" s="372"/>
      <c r="GH138" s="372"/>
      <c r="GI138" s="372"/>
      <c r="GJ138" s="372"/>
      <c r="GK138" s="372"/>
      <c r="GL138" s="372"/>
      <c r="GM138" s="372"/>
      <c r="GN138" s="372"/>
      <c r="GO138" s="372"/>
      <c r="GP138" s="372"/>
      <c r="GQ138" s="372"/>
      <c r="GR138" s="372"/>
      <c r="GS138" s="372"/>
      <c r="GT138" s="372"/>
      <c r="GU138" s="372"/>
      <c r="GV138" s="372"/>
      <c r="GW138" s="372"/>
      <c r="GX138" s="372"/>
      <c r="GY138" s="372"/>
      <c r="GZ138" s="372"/>
      <c r="HA138" s="372"/>
      <c r="HB138" s="372"/>
      <c r="HC138" s="372"/>
    </row>
    <row r="139" spans="1:211" s="373" customFormat="1" ht="15" customHeight="1" x14ac:dyDescent="0.2">
      <c r="A139" s="366">
        <f>SWDATA!O124</f>
        <v>0</v>
      </c>
      <c r="B139" s="366">
        <f>SWDATA!M124</f>
        <v>0</v>
      </c>
      <c r="C139" s="351">
        <f>IF(AND(SWDATA!M124=1,SWDATA!Q124="promotions"),SWDATA!P124,0)</f>
        <v>0</v>
      </c>
      <c r="D139" s="367">
        <f>ROW(SWDATA!M124)</f>
        <v>124</v>
      </c>
      <c r="E139" s="368">
        <f t="shared" si="623"/>
        <v>0</v>
      </c>
      <c r="F139" s="369">
        <f t="shared" si="609"/>
        <v>1</v>
      </c>
      <c r="G139" s="366" t="str">
        <f t="shared" si="610"/>
        <v/>
      </c>
      <c r="H139" s="370"/>
      <c r="J139" s="238">
        <f t="shared" si="611"/>
        <v>0</v>
      </c>
      <c r="K139" s="239" t="str">
        <f t="shared" si="612"/>
        <v/>
      </c>
      <c r="L139" s="342"/>
      <c r="M139" s="345"/>
      <c r="N139" s="340" t="str">
        <f>IF(LEN(SWDATA!F124)=0,"",N138)</f>
        <v/>
      </c>
      <c r="O139" s="296" t="str">
        <f>IF(LEN(SWDATA!G124)=0,"",O138)</f>
        <v/>
      </c>
      <c r="P139" s="297" t="str">
        <f>IF(LEN(SWDATA!C124)=0,"",SWDATA!C124)</f>
        <v/>
      </c>
      <c r="Q139" s="312" t="str">
        <f t="shared" si="613"/>
        <v/>
      </c>
      <c r="R139" s="223" t="s">
        <v>261</v>
      </c>
      <c r="S139" s="224"/>
      <c r="T139" s="224"/>
      <c r="U139" s="264" t="s">
        <v>598</v>
      </c>
      <c r="V139" s="205" t="s">
        <v>221</v>
      </c>
      <c r="W139" s="266">
        <f>IF(OR(Is_Loading,LEN($A139)=0),"",SWDATA!P124)</f>
        <v>0</v>
      </c>
      <c r="X139" s="267">
        <f>IF(OR(Is_Loading,LEN($A139)=0),"",SWDATA!Q124)</f>
        <v>0</v>
      </c>
      <c r="Y139" s="267">
        <f>IF(OR(Is_Loading,LEN($A139)=0),"",SWDATA!R124)</f>
        <v>0</v>
      </c>
      <c r="Z139" s="266" t="str">
        <f t="shared" si="694"/>
        <v/>
      </c>
      <c r="AA139" s="266">
        <f>IF(OR(Is_Loading,LEN($A139)=0),"",SWDATA!T124)</f>
        <v>0</v>
      </c>
      <c r="AB139" s="267">
        <f>IF(OR(Is_Loading,LEN($A139)=0),"",SWDATA!U124)</f>
        <v>0</v>
      </c>
      <c r="AC139" s="267">
        <f>IF(OR(Is_Loading,LEN($A139)=0),"",SWDATA!V124)</f>
        <v>0</v>
      </c>
      <c r="AD139" s="266" t="str">
        <f t="shared" si="614"/>
        <v/>
      </c>
      <c r="AE139" s="266">
        <f>IF(OR(Is_Loading,LEN($A139)=0),"",SWDATA!X124)</f>
        <v>0</v>
      </c>
      <c r="AF139" s="267">
        <f>IF(OR(Is_Loading,LEN($A139)=0),"",SWDATA!Y124)</f>
        <v>0</v>
      </c>
      <c r="AG139" s="267">
        <f>IF(OR(Is_Loading,LEN($A139)=0),"",SWDATA!Z124)</f>
        <v>0</v>
      </c>
      <c r="AH139" s="266" t="str">
        <f t="shared" si="615"/>
        <v/>
      </c>
      <c r="AI139" s="266">
        <f>IF(OR(Is_Loading,LEN($A139)=0),"",SWDATA!AB124)</f>
        <v>0</v>
      </c>
      <c r="AJ139" s="267">
        <f>IF(OR(Is_Loading,LEN($A139)=0),"",SWDATA!AC124)</f>
        <v>0</v>
      </c>
      <c r="AK139" s="267">
        <f>IF(OR(Is_Loading,LEN($A139)=0),"",SWDATA!AD124)</f>
        <v>0</v>
      </c>
      <c r="AL139" s="266" t="str">
        <f t="shared" si="616"/>
        <v/>
      </c>
      <c r="AM139" s="266">
        <f>IF(OR(Is_Loading,LEN($A139)=0),"",SWDATA!AF124)</f>
        <v>0</v>
      </c>
      <c r="AN139" s="267">
        <f>IF(OR(Is_Loading,LEN($A139)=0),"",SWDATA!AG124)</f>
        <v>0</v>
      </c>
      <c r="AO139" s="323">
        <f>IF(OR(Is_Loading,LEN($A139)=0),"",SWDATA!AH124)</f>
        <v>0</v>
      </c>
      <c r="AP139" s="320" t="str">
        <f t="shared" si="617"/>
        <v/>
      </c>
      <c r="AQ139" s="266">
        <f>IF(OR(Is_Loading,LEN($A139)=0),"",SWDATA!AJ124)</f>
        <v>0</v>
      </c>
      <c r="AR139" s="267">
        <f>IF(OR(Is_Loading,LEN($A139)=0),"",SWDATA!AK124)</f>
        <v>0</v>
      </c>
      <c r="AS139" s="267">
        <f>IF(OR(Is_Loading,LEN($A139)=0),"",SWDATA!AL124)</f>
        <v>0</v>
      </c>
      <c r="AT139" s="266" t="str">
        <f t="shared" si="618"/>
        <v/>
      </c>
      <c r="AU139" s="266">
        <f>IF(OR(Is_Loading,LEN($A139)=0),"",SWDATA!AN124)</f>
        <v>0</v>
      </c>
      <c r="AV139" s="267">
        <f>IF(OR(Is_Loading,LEN($A139)=0),"",SWDATA!AO124)</f>
        <v>0</v>
      </c>
      <c r="AW139" s="267">
        <f>IF(OR(Is_Loading,LEN($A139)=0),"",SWDATA!AP124)</f>
        <v>0</v>
      </c>
      <c r="AX139" s="266" t="str">
        <f t="shared" si="619"/>
        <v/>
      </c>
      <c r="AY139" s="266">
        <f>IF(OR(Is_Loading,LEN($A139)=0),"",SWDATA!AR124)</f>
        <v>0</v>
      </c>
      <c r="AZ139" s="267">
        <f>IF(OR(Is_Loading,LEN($A139)=0),"",SWDATA!AS124)</f>
        <v>0</v>
      </c>
      <c r="BA139" s="267">
        <f>IF(OR(Is_Loading,LEN($A139)=0),"",SWDATA!AT124)</f>
        <v>0</v>
      </c>
      <c r="BB139" s="266" t="str">
        <f t="shared" si="620"/>
        <v/>
      </c>
      <c r="BC139" s="266">
        <f>IF(OR(Is_Loading,LEN($A139)=0),"",SWDATA!AV124)</f>
        <v>0</v>
      </c>
      <c r="BD139" s="267">
        <f>IF(OR(Is_Loading,LEN($A139)=0),"",SWDATA!AW124)</f>
        <v>0</v>
      </c>
      <c r="BE139" s="323">
        <f>IF(OR(Is_Loading,LEN($A139)=0),"",SWDATA!AX124)</f>
        <v>0</v>
      </c>
      <c r="BF139" s="320" t="str">
        <f t="shared" si="621"/>
        <v/>
      </c>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351"/>
      <c r="CO139" s="351"/>
      <c r="CP139" s="351"/>
      <c r="CQ139" s="351"/>
      <c r="CR139" s="351"/>
      <c r="CS139" s="351"/>
      <c r="CT139" s="351"/>
      <c r="CU139" s="351"/>
      <c r="CV139" s="351"/>
      <c r="CW139" s="351"/>
      <c r="CX139" s="351"/>
      <c r="CY139" s="351"/>
      <c r="CZ139" s="351"/>
      <c r="DA139" s="351"/>
      <c r="DB139" s="351"/>
      <c r="DC139" s="351"/>
      <c r="DD139" s="351"/>
      <c r="DE139" s="351"/>
      <c r="DF139" s="351"/>
      <c r="DG139" s="351"/>
      <c r="DH139" s="351"/>
      <c r="DI139" s="351"/>
      <c r="DJ139" s="351"/>
      <c r="DK139" s="351"/>
      <c r="DL139" s="351"/>
      <c r="DM139" s="351"/>
      <c r="DN139" s="351"/>
      <c r="DS139" s="372"/>
      <c r="DT139" s="374"/>
      <c r="DU139" s="375"/>
      <c r="DV139" s="375"/>
      <c r="DW139" s="375"/>
      <c r="DX139" s="375">
        <v>1</v>
      </c>
      <c r="DY139" s="375">
        <f t="shared" si="662"/>
        <v>0</v>
      </c>
      <c r="DZ139" s="375">
        <f t="shared" si="663"/>
        <v>0</v>
      </c>
      <c r="EA139" s="375">
        <f t="shared" si="664"/>
        <v>1</v>
      </c>
      <c r="EB139" s="375">
        <f t="shared" si="665"/>
        <v>0</v>
      </c>
      <c r="EC139" s="375">
        <f t="shared" si="666"/>
        <v>0</v>
      </c>
      <c r="ED139" s="375">
        <f t="shared" si="667"/>
        <v>1</v>
      </c>
      <c r="EE139" s="375">
        <f t="shared" si="668"/>
        <v>0</v>
      </c>
      <c r="EF139" s="375">
        <f t="shared" si="669"/>
        <v>0</v>
      </c>
      <c r="EG139" s="375">
        <f t="shared" si="670"/>
        <v>1</v>
      </c>
      <c r="EH139" s="375">
        <f t="shared" si="671"/>
        <v>0</v>
      </c>
      <c r="EI139" s="375">
        <f t="shared" si="672"/>
        <v>0</v>
      </c>
      <c r="EJ139" s="375">
        <f t="shared" si="673"/>
        <v>1</v>
      </c>
      <c r="EK139" s="375">
        <f t="shared" si="674"/>
        <v>0</v>
      </c>
      <c r="EL139" s="375">
        <f t="shared" si="675"/>
        <v>0</v>
      </c>
      <c r="EM139" s="375">
        <f t="shared" si="676"/>
        <v>1</v>
      </c>
      <c r="EN139" s="375">
        <f t="shared" si="677"/>
        <v>0</v>
      </c>
      <c r="EO139" s="375">
        <f t="shared" si="678"/>
        <v>0</v>
      </c>
      <c r="EP139" s="375">
        <f t="shared" si="679"/>
        <v>1</v>
      </c>
      <c r="EQ139" s="375">
        <f t="shared" si="680"/>
        <v>0</v>
      </c>
      <c r="ER139" s="375">
        <f t="shared" si="681"/>
        <v>0</v>
      </c>
      <c r="ES139" s="375">
        <f t="shared" si="682"/>
        <v>1</v>
      </c>
      <c r="ET139" s="375">
        <f t="shared" si="683"/>
        <v>0</v>
      </c>
      <c r="EU139" s="375">
        <f t="shared" si="684"/>
        <v>0</v>
      </c>
      <c r="EV139" s="375">
        <f t="shared" si="685"/>
        <v>1</v>
      </c>
      <c r="EW139" s="375">
        <f t="shared" si="686"/>
        <v>0</v>
      </c>
      <c r="EX139" s="375">
        <f t="shared" si="687"/>
        <v>0</v>
      </c>
      <c r="EY139" s="375">
        <f t="shared" si="688"/>
        <v>1</v>
      </c>
      <c r="EZ139" s="375">
        <f t="shared" si="689"/>
        <v>0</v>
      </c>
      <c r="FA139" s="375">
        <f t="shared" si="690"/>
        <v>0</v>
      </c>
      <c r="FB139" s="375">
        <f t="shared" si="691"/>
        <v>1</v>
      </c>
      <c r="FC139" s="375">
        <f t="shared" si="692"/>
        <v>0</v>
      </c>
      <c r="FD139" s="375">
        <f t="shared" si="693"/>
        <v>0</v>
      </c>
      <c r="FE139" s="376"/>
      <c r="FF139" s="372"/>
      <c r="FG139" s="372"/>
      <c r="FH139" s="372"/>
      <c r="FI139" s="372"/>
      <c r="FJ139" s="372"/>
      <c r="FK139" s="372"/>
      <c r="FL139" s="372"/>
      <c r="FM139" s="372"/>
      <c r="FN139" s="372"/>
      <c r="FO139" s="372"/>
      <c r="FP139" s="372"/>
      <c r="FQ139" s="372"/>
      <c r="FR139" s="372"/>
      <c r="FS139" s="372"/>
      <c r="FT139" s="372"/>
      <c r="FU139" s="372"/>
      <c r="FV139" s="372"/>
      <c r="FW139" s="372"/>
      <c r="FX139" s="372"/>
      <c r="FY139" s="372"/>
      <c r="FZ139" s="372"/>
      <c r="GA139" s="372"/>
      <c r="GB139" s="372"/>
      <c r="GC139" s="372"/>
      <c r="GD139" s="372"/>
      <c r="GE139" s="372"/>
      <c r="GF139" s="372"/>
      <c r="GG139" s="372"/>
      <c r="GH139" s="372"/>
      <c r="GI139" s="372"/>
      <c r="GJ139" s="372"/>
      <c r="GK139" s="372"/>
      <c r="GL139" s="372"/>
      <c r="GM139" s="372"/>
      <c r="GN139" s="372"/>
      <c r="GO139" s="372"/>
      <c r="GP139" s="372"/>
      <c r="GQ139" s="372"/>
      <c r="GR139" s="372"/>
      <c r="GS139" s="372"/>
      <c r="GT139" s="372"/>
      <c r="GU139" s="372"/>
      <c r="GV139" s="372"/>
      <c r="GW139" s="372"/>
      <c r="GX139" s="372"/>
      <c r="GY139" s="372"/>
      <c r="GZ139" s="372"/>
      <c r="HA139" s="372"/>
      <c r="HB139" s="372"/>
      <c r="HC139" s="372"/>
    </row>
    <row r="140" spans="1:211" s="373" customFormat="1" ht="15" customHeight="1" x14ac:dyDescent="0.2">
      <c r="A140" s="366">
        <f>SWDATA!O125</f>
        <v>0</v>
      </c>
      <c r="B140" s="366">
        <f>SWDATA!M125</f>
        <v>0</v>
      </c>
      <c r="C140" s="351">
        <f>IF(AND(SWDATA!M125=1,SWDATA!Q125="promotions"),SWDATA!P125,0)</f>
        <v>0</v>
      </c>
      <c r="D140" s="367">
        <f>ROW(SWDATA!M125)</f>
        <v>125</v>
      </c>
      <c r="E140" s="368">
        <f t="shared" si="623"/>
        <v>0</v>
      </c>
      <c r="F140" s="369">
        <f t="shared" si="609"/>
        <v>1</v>
      </c>
      <c r="G140" s="366" t="str">
        <f t="shared" si="610"/>
        <v/>
      </c>
      <c r="H140" s="370"/>
      <c r="J140" s="238">
        <f t="shared" si="611"/>
        <v>0</v>
      </c>
      <c r="K140" s="239" t="str">
        <f t="shared" si="612"/>
        <v/>
      </c>
      <c r="L140" s="342"/>
      <c r="M140" s="345"/>
      <c r="N140" s="340" t="str">
        <f>IF(LEN(SWDATA!F125)=0,"",N139)</f>
        <v/>
      </c>
      <c r="O140" s="296" t="str">
        <f>IF(LEN(SWDATA!G125)=0,"",O139)</f>
        <v/>
      </c>
      <c r="P140" s="297" t="str">
        <f>IF(LEN(SWDATA!C125)=0,"",SWDATA!C125)</f>
        <v/>
      </c>
      <c r="Q140" s="312" t="str">
        <f t="shared" si="613"/>
        <v/>
      </c>
      <c r="R140" s="223" t="s">
        <v>261</v>
      </c>
      <c r="S140" s="224"/>
      <c r="T140" s="224"/>
      <c r="U140" s="264" t="s">
        <v>628</v>
      </c>
      <c r="V140" s="205" t="s">
        <v>221</v>
      </c>
      <c r="W140" s="266">
        <f>IF(OR(Is_Loading,LEN($A140)=0),"",SWDATA!P125)</f>
        <v>0</v>
      </c>
      <c r="X140" s="267">
        <f>IF(OR(Is_Loading,LEN($A140)=0),"",SWDATA!Q125)</f>
        <v>0</v>
      </c>
      <c r="Y140" s="267">
        <f>IF(OR(Is_Loading,LEN($A140)=0),"",SWDATA!R125)</f>
        <v>0</v>
      </c>
      <c r="Z140" s="266" t="str">
        <f t="shared" si="694"/>
        <v/>
      </c>
      <c r="AA140" s="266">
        <f>IF(OR(Is_Loading,LEN($A140)=0),"",SWDATA!T125)</f>
        <v>0</v>
      </c>
      <c r="AB140" s="267">
        <f>IF(OR(Is_Loading,LEN($A140)=0),"",SWDATA!U125)</f>
        <v>0</v>
      </c>
      <c r="AC140" s="267">
        <f>IF(OR(Is_Loading,LEN($A140)=0),"",SWDATA!V125)</f>
        <v>0</v>
      </c>
      <c r="AD140" s="266" t="str">
        <f t="shared" si="614"/>
        <v/>
      </c>
      <c r="AE140" s="266">
        <f>IF(OR(Is_Loading,LEN($A140)=0),"",SWDATA!X125)</f>
        <v>0</v>
      </c>
      <c r="AF140" s="267">
        <f>IF(OR(Is_Loading,LEN($A140)=0),"",SWDATA!Y125)</f>
        <v>0</v>
      </c>
      <c r="AG140" s="267">
        <f>IF(OR(Is_Loading,LEN($A140)=0),"",SWDATA!Z125)</f>
        <v>0</v>
      </c>
      <c r="AH140" s="266" t="str">
        <f t="shared" si="615"/>
        <v/>
      </c>
      <c r="AI140" s="266">
        <f>IF(OR(Is_Loading,LEN($A140)=0),"",SWDATA!AB125)</f>
        <v>0</v>
      </c>
      <c r="AJ140" s="267">
        <f>IF(OR(Is_Loading,LEN($A140)=0),"",SWDATA!AC125)</f>
        <v>0</v>
      </c>
      <c r="AK140" s="267">
        <f>IF(OR(Is_Loading,LEN($A140)=0),"",SWDATA!AD125)</f>
        <v>0</v>
      </c>
      <c r="AL140" s="266" t="str">
        <f t="shared" si="616"/>
        <v/>
      </c>
      <c r="AM140" s="266">
        <f>IF(OR(Is_Loading,LEN($A140)=0),"",SWDATA!AF125)</f>
        <v>0</v>
      </c>
      <c r="AN140" s="267">
        <f>IF(OR(Is_Loading,LEN($A140)=0),"",SWDATA!AG125)</f>
        <v>0</v>
      </c>
      <c r="AO140" s="323">
        <f>IF(OR(Is_Loading,LEN($A140)=0),"",SWDATA!AH125)</f>
        <v>0</v>
      </c>
      <c r="AP140" s="320" t="str">
        <f t="shared" si="617"/>
        <v/>
      </c>
      <c r="AQ140" s="266">
        <f>IF(OR(Is_Loading,LEN($A140)=0),"",SWDATA!AJ125)</f>
        <v>0</v>
      </c>
      <c r="AR140" s="267">
        <f>IF(OR(Is_Loading,LEN($A140)=0),"",SWDATA!AK125)</f>
        <v>0</v>
      </c>
      <c r="AS140" s="267">
        <f>IF(OR(Is_Loading,LEN($A140)=0),"",SWDATA!AL125)</f>
        <v>0</v>
      </c>
      <c r="AT140" s="266" t="str">
        <f t="shared" si="618"/>
        <v/>
      </c>
      <c r="AU140" s="266">
        <f>IF(OR(Is_Loading,LEN($A140)=0),"",SWDATA!AN125)</f>
        <v>0</v>
      </c>
      <c r="AV140" s="267">
        <f>IF(OR(Is_Loading,LEN($A140)=0),"",SWDATA!AO125)</f>
        <v>0</v>
      </c>
      <c r="AW140" s="267">
        <f>IF(OR(Is_Loading,LEN($A140)=0),"",SWDATA!AP125)</f>
        <v>0</v>
      </c>
      <c r="AX140" s="266" t="str">
        <f t="shared" si="619"/>
        <v/>
      </c>
      <c r="AY140" s="266">
        <f>IF(OR(Is_Loading,LEN($A140)=0),"",SWDATA!AR125)</f>
        <v>0</v>
      </c>
      <c r="AZ140" s="267">
        <f>IF(OR(Is_Loading,LEN($A140)=0),"",SWDATA!AS125)</f>
        <v>0</v>
      </c>
      <c r="BA140" s="267">
        <f>IF(OR(Is_Loading,LEN($A140)=0),"",SWDATA!AT125)</f>
        <v>0</v>
      </c>
      <c r="BB140" s="266" t="str">
        <f t="shared" si="620"/>
        <v/>
      </c>
      <c r="BC140" s="266">
        <f>IF(OR(Is_Loading,LEN($A140)=0),"",SWDATA!AV125)</f>
        <v>0</v>
      </c>
      <c r="BD140" s="267">
        <f>IF(OR(Is_Loading,LEN($A140)=0),"",SWDATA!AW125)</f>
        <v>0</v>
      </c>
      <c r="BE140" s="323">
        <f>IF(OR(Is_Loading,LEN($A140)=0),"",SWDATA!AX125)</f>
        <v>0</v>
      </c>
      <c r="BF140" s="320" t="str">
        <f t="shared" si="621"/>
        <v/>
      </c>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351"/>
      <c r="CO140" s="351"/>
      <c r="CP140" s="351"/>
      <c r="CQ140" s="351"/>
      <c r="CR140" s="351"/>
      <c r="CS140" s="351"/>
      <c r="CT140" s="351"/>
      <c r="CU140" s="351"/>
      <c r="CV140" s="351"/>
      <c r="CW140" s="351"/>
      <c r="CX140" s="351"/>
      <c r="CY140" s="351"/>
      <c r="CZ140" s="351"/>
      <c r="DA140" s="351"/>
      <c r="DB140" s="351"/>
      <c r="DC140" s="351"/>
      <c r="DD140" s="351"/>
      <c r="DE140" s="351"/>
      <c r="DF140" s="351"/>
      <c r="DG140" s="351"/>
      <c r="DH140" s="351"/>
      <c r="DI140" s="351"/>
      <c r="DJ140" s="351"/>
      <c r="DK140" s="351"/>
      <c r="DL140" s="351"/>
      <c r="DM140" s="351"/>
      <c r="DN140" s="351"/>
      <c r="DS140" s="372"/>
      <c r="DT140" s="374"/>
      <c r="DU140" s="375"/>
      <c r="DV140" s="375"/>
      <c r="DW140" s="375"/>
      <c r="DX140" s="375">
        <v>1</v>
      </c>
      <c r="DY140" s="375">
        <f t="shared" si="662"/>
        <v>0</v>
      </c>
      <c r="DZ140" s="375">
        <f t="shared" si="663"/>
        <v>0</v>
      </c>
      <c r="EA140" s="375">
        <f t="shared" si="664"/>
        <v>1</v>
      </c>
      <c r="EB140" s="375">
        <f t="shared" si="665"/>
        <v>0</v>
      </c>
      <c r="EC140" s="375">
        <f t="shared" si="666"/>
        <v>0</v>
      </c>
      <c r="ED140" s="375">
        <f t="shared" si="667"/>
        <v>1</v>
      </c>
      <c r="EE140" s="375">
        <f t="shared" si="668"/>
        <v>0</v>
      </c>
      <c r="EF140" s="375">
        <f t="shared" si="669"/>
        <v>0</v>
      </c>
      <c r="EG140" s="375">
        <f t="shared" si="670"/>
        <v>1</v>
      </c>
      <c r="EH140" s="375">
        <f t="shared" si="671"/>
        <v>0</v>
      </c>
      <c r="EI140" s="375">
        <f t="shared" si="672"/>
        <v>0</v>
      </c>
      <c r="EJ140" s="375">
        <f t="shared" si="673"/>
        <v>1</v>
      </c>
      <c r="EK140" s="375">
        <f t="shared" si="674"/>
        <v>0</v>
      </c>
      <c r="EL140" s="375">
        <f t="shared" si="675"/>
        <v>0</v>
      </c>
      <c r="EM140" s="375">
        <f t="shared" si="676"/>
        <v>1</v>
      </c>
      <c r="EN140" s="375">
        <f t="shared" si="677"/>
        <v>0</v>
      </c>
      <c r="EO140" s="375">
        <f t="shared" si="678"/>
        <v>0</v>
      </c>
      <c r="EP140" s="375">
        <f t="shared" si="679"/>
        <v>1</v>
      </c>
      <c r="EQ140" s="375">
        <f t="shared" si="680"/>
        <v>0</v>
      </c>
      <c r="ER140" s="375">
        <f t="shared" si="681"/>
        <v>0</v>
      </c>
      <c r="ES140" s="375">
        <f t="shared" si="682"/>
        <v>1</v>
      </c>
      <c r="ET140" s="375">
        <f t="shared" si="683"/>
        <v>0</v>
      </c>
      <c r="EU140" s="375">
        <f t="shared" si="684"/>
        <v>0</v>
      </c>
      <c r="EV140" s="375">
        <f t="shared" si="685"/>
        <v>1</v>
      </c>
      <c r="EW140" s="375">
        <f t="shared" si="686"/>
        <v>0</v>
      </c>
      <c r="EX140" s="375">
        <f t="shared" si="687"/>
        <v>0</v>
      </c>
      <c r="EY140" s="375">
        <f t="shared" si="688"/>
        <v>1</v>
      </c>
      <c r="EZ140" s="375">
        <f t="shared" si="689"/>
        <v>0</v>
      </c>
      <c r="FA140" s="375">
        <f t="shared" si="690"/>
        <v>0</v>
      </c>
      <c r="FB140" s="375">
        <f t="shared" si="691"/>
        <v>1</v>
      </c>
      <c r="FC140" s="375">
        <f t="shared" si="692"/>
        <v>0</v>
      </c>
      <c r="FD140" s="375">
        <f t="shared" si="693"/>
        <v>0</v>
      </c>
      <c r="FE140" s="376"/>
      <c r="FF140" s="372"/>
      <c r="FG140" s="372"/>
      <c r="FH140" s="372"/>
      <c r="FI140" s="372"/>
      <c r="FJ140" s="372"/>
      <c r="FK140" s="372"/>
      <c r="FL140" s="372"/>
      <c r="FM140" s="372"/>
      <c r="FN140" s="372"/>
      <c r="FO140" s="372"/>
      <c r="FP140" s="372"/>
      <c r="FQ140" s="372"/>
      <c r="FR140" s="372"/>
      <c r="FS140" s="372"/>
      <c r="FT140" s="372"/>
      <c r="FU140" s="372"/>
      <c r="FV140" s="372"/>
      <c r="FW140" s="372"/>
      <c r="FX140" s="372"/>
      <c r="FY140" s="372"/>
      <c r="FZ140" s="372"/>
      <c r="GA140" s="372"/>
      <c r="GB140" s="372"/>
      <c r="GC140" s="372"/>
      <c r="GD140" s="372"/>
      <c r="GE140" s="372"/>
      <c r="GF140" s="372"/>
      <c r="GG140" s="372"/>
      <c r="GH140" s="372"/>
      <c r="GI140" s="372"/>
      <c r="GJ140" s="372"/>
      <c r="GK140" s="372"/>
      <c r="GL140" s="372"/>
      <c r="GM140" s="372"/>
      <c r="GN140" s="372"/>
      <c r="GO140" s="372"/>
      <c r="GP140" s="372"/>
      <c r="GQ140" s="372"/>
      <c r="GR140" s="372"/>
      <c r="GS140" s="372"/>
      <c r="GT140" s="372"/>
      <c r="GU140" s="372"/>
      <c r="GV140" s="372"/>
      <c r="GW140" s="372"/>
      <c r="GX140" s="372"/>
      <c r="GY140" s="372"/>
      <c r="GZ140" s="372"/>
      <c r="HA140" s="372"/>
      <c r="HB140" s="372"/>
      <c r="HC140" s="372"/>
    </row>
    <row r="141" spans="1:211" s="373" customFormat="1" ht="15" customHeight="1" x14ac:dyDescent="0.2">
      <c r="A141" s="366">
        <f>SWDATA!O126</f>
        <v>0</v>
      </c>
      <c r="B141" s="366">
        <f>SWDATA!M126</f>
        <v>0</v>
      </c>
      <c r="C141" s="351">
        <f>IF(AND(SWDATA!M126=1,SWDATA!Q126="promotions"),SWDATA!P126,0)</f>
        <v>0</v>
      </c>
      <c r="D141" s="367">
        <f>ROW(SWDATA!M126)</f>
        <v>126</v>
      </c>
      <c r="E141" s="368">
        <f t="shared" si="623"/>
        <v>0</v>
      </c>
      <c r="F141" s="369">
        <f t="shared" si="609"/>
        <v>1</v>
      </c>
      <c r="G141" s="366" t="str">
        <f t="shared" si="610"/>
        <v/>
      </c>
      <c r="H141" s="370"/>
      <c r="J141" s="238">
        <f t="shared" si="611"/>
        <v>0</v>
      </c>
      <c r="K141" s="239" t="str">
        <f t="shared" si="612"/>
        <v/>
      </c>
      <c r="L141" s="342"/>
      <c r="M141" s="345"/>
      <c r="N141" s="340" t="str">
        <f>IF(LEN(SWDATA!F126)=0,"",N140)</f>
        <v/>
      </c>
      <c r="O141" s="296" t="str">
        <f>IF(LEN(SWDATA!G126)=0,"",O140)</f>
        <v/>
      </c>
      <c r="P141" s="297" t="str">
        <f>IF(LEN(SWDATA!C126)=0,"",SWDATA!C126)</f>
        <v/>
      </c>
      <c r="Q141" s="312" t="str">
        <f t="shared" si="613"/>
        <v/>
      </c>
      <c r="R141" s="223" t="s">
        <v>261</v>
      </c>
      <c r="S141" s="224"/>
      <c r="T141" s="224"/>
      <c r="U141" s="264" t="s">
        <v>596</v>
      </c>
      <c r="V141" s="205" t="s">
        <v>221</v>
      </c>
      <c r="W141" s="266">
        <f>IF(OR(Is_Loading,LEN($A141)=0),"",SWDATA!P126)</f>
        <v>0</v>
      </c>
      <c r="X141" s="267">
        <f>IF(OR(Is_Loading,LEN($A141)=0),"",SWDATA!Q126)</f>
        <v>0</v>
      </c>
      <c r="Y141" s="267">
        <f>IF(OR(Is_Loading,LEN($A141)=0),"",SWDATA!R126)</f>
        <v>0</v>
      </c>
      <c r="Z141" s="266" t="str">
        <f t="shared" si="694"/>
        <v/>
      </c>
      <c r="AA141" s="266">
        <f>IF(OR(Is_Loading,LEN($A141)=0),"",SWDATA!T126)</f>
        <v>0</v>
      </c>
      <c r="AB141" s="267">
        <f>IF(OR(Is_Loading,LEN($A141)=0),"",SWDATA!U126)</f>
        <v>0</v>
      </c>
      <c r="AC141" s="267">
        <f>IF(OR(Is_Loading,LEN($A141)=0),"",SWDATA!V126)</f>
        <v>0</v>
      </c>
      <c r="AD141" s="266" t="str">
        <f t="shared" si="614"/>
        <v/>
      </c>
      <c r="AE141" s="266">
        <f>IF(OR(Is_Loading,LEN($A141)=0),"",SWDATA!X126)</f>
        <v>0</v>
      </c>
      <c r="AF141" s="267">
        <f>IF(OR(Is_Loading,LEN($A141)=0),"",SWDATA!Y126)</f>
        <v>0</v>
      </c>
      <c r="AG141" s="267">
        <f>IF(OR(Is_Loading,LEN($A141)=0),"",SWDATA!Z126)</f>
        <v>0</v>
      </c>
      <c r="AH141" s="266" t="str">
        <f t="shared" si="615"/>
        <v/>
      </c>
      <c r="AI141" s="266">
        <f>IF(OR(Is_Loading,LEN($A141)=0),"",SWDATA!AB126)</f>
        <v>0</v>
      </c>
      <c r="AJ141" s="267">
        <f>IF(OR(Is_Loading,LEN($A141)=0),"",SWDATA!AC126)</f>
        <v>0</v>
      </c>
      <c r="AK141" s="267">
        <f>IF(OR(Is_Loading,LEN($A141)=0),"",SWDATA!AD126)</f>
        <v>0</v>
      </c>
      <c r="AL141" s="266" t="str">
        <f t="shared" si="616"/>
        <v/>
      </c>
      <c r="AM141" s="266">
        <f>IF(OR(Is_Loading,LEN($A141)=0),"",SWDATA!AF126)</f>
        <v>0</v>
      </c>
      <c r="AN141" s="267">
        <f>IF(OR(Is_Loading,LEN($A141)=0),"",SWDATA!AG126)</f>
        <v>0</v>
      </c>
      <c r="AO141" s="323">
        <f>IF(OR(Is_Loading,LEN($A141)=0),"",SWDATA!AH126)</f>
        <v>0</v>
      </c>
      <c r="AP141" s="320" t="str">
        <f t="shared" si="617"/>
        <v/>
      </c>
      <c r="AQ141" s="266">
        <f>IF(OR(Is_Loading,LEN($A141)=0),"",SWDATA!AJ126)</f>
        <v>0</v>
      </c>
      <c r="AR141" s="267">
        <f>IF(OR(Is_Loading,LEN($A141)=0),"",SWDATA!AK126)</f>
        <v>0</v>
      </c>
      <c r="AS141" s="267">
        <f>IF(OR(Is_Loading,LEN($A141)=0),"",SWDATA!AL126)</f>
        <v>0</v>
      </c>
      <c r="AT141" s="266" t="str">
        <f t="shared" si="618"/>
        <v/>
      </c>
      <c r="AU141" s="266">
        <f>IF(OR(Is_Loading,LEN($A141)=0),"",SWDATA!AN126)</f>
        <v>0</v>
      </c>
      <c r="AV141" s="267">
        <f>IF(OR(Is_Loading,LEN($A141)=0),"",SWDATA!AO126)</f>
        <v>0</v>
      </c>
      <c r="AW141" s="267">
        <f>IF(OR(Is_Loading,LEN($A141)=0),"",SWDATA!AP126)</f>
        <v>0</v>
      </c>
      <c r="AX141" s="266" t="str">
        <f t="shared" si="619"/>
        <v/>
      </c>
      <c r="AY141" s="266">
        <f>IF(OR(Is_Loading,LEN($A141)=0),"",SWDATA!AR126)</f>
        <v>0</v>
      </c>
      <c r="AZ141" s="267">
        <f>IF(OR(Is_Loading,LEN($A141)=0),"",SWDATA!AS126)</f>
        <v>0</v>
      </c>
      <c r="BA141" s="267">
        <f>IF(OR(Is_Loading,LEN($A141)=0),"",SWDATA!AT126)</f>
        <v>0</v>
      </c>
      <c r="BB141" s="266" t="str">
        <f t="shared" si="620"/>
        <v/>
      </c>
      <c r="BC141" s="266">
        <f>IF(OR(Is_Loading,LEN($A141)=0),"",SWDATA!AV126)</f>
        <v>0</v>
      </c>
      <c r="BD141" s="267">
        <f>IF(OR(Is_Loading,LEN($A141)=0),"",SWDATA!AW126)</f>
        <v>0</v>
      </c>
      <c r="BE141" s="323">
        <f>IF(OR(Is_Loading,LEN($A141)=0),"",SWDATA!AX126)</f>
        <v>0</v>
      </c>
      <c r="BF141" s="320" t="str">
        <f t="shared" si="621"/>
        <v/>
      </c>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351"/>
      <c r="CO141" s="351"/>
      <c r="CP141" s="351"/>
      <c r="CQ141" s="351"/>
      <c r="CR141" s="351"/>
      <c r="CS141" s="351"/>
      <c r="CT141" s="351"/>
      <c r="CU141" s="351"/>
      <c r="CV141" s="351"/>
      <c r="CW141" s="351"/>
      <c r="CX141" s="351"/>
      <c r="CY141" s="351"/>
      <c r="CZ141" s="351"/>
      <c r="DA141" s="351"/>
      <c r="DB141" s="351"/>
      <c r="DC141" s="351"/>
      <c r="DD141" s="351"/>
      <c r="DE141" s="351"/>
      <c r="DF141" s="351"/>
      <c r="DG141" s="351"/>
      <c r="DH141" s="351"/>
      <c r="DI141" s="351"/>
      <c r="DJ141" s="351"/>
      <c r="DK141" s="351"/>
      <c r="DL141" s="351"/>
      <c r="DM141" s="351"/>
      <c r="DN141" s="351"/>
      <c r="DS141" s="372"/>
      <c r="DT141" s="374"/>
      <c r="DU141" s="375"/>
      <c r="DV141" s="375"/>
      <c r="DW141" s="375"/>
      <c r="DX141" s="375">
        <v>1</v>
      </c>
      <c r="DY141" s="375">
        <f t="shared" si="662"/>
        <v>0</v>
      </c>
      <c r="DZ141" s="375">
        <f t="shared" si="663"/>
        <v>0</v>
      </c>
      <c r="EA141" s="375">
        <f t="shared" si="664"/>
        <v>1</v>
      </c>
      <c r="EB141" s="375">
        <f t="shared" si="665"/>
        <v>0</v>
      </c>
      <c r="EC141" s="375">
        <f t="shared" si="666"/>
        <v>0</v>
      </c>
      <c r="ED141" s="375">
        <f t="shared" si="667"/>
        <v>1</v>
      </c>
      <c r="EE141" s="375">
        <f t="shared" si="668"/>
        <v>0</v>
      </c>
      <c r="EF141" s="375">
        <f t="shared" si="669"/>
        <v>0</v>
      </c>
      <c r="EG141" s="375">
        <f t="shared" si="670"/>
        <v>1</v>
      </c>
      <c r="EH141" s="375">
        <f t="shared" si="671"/>
        <v>0</v>
      </c>
      <c r="EI141" s="375">
        <f t="shared" si="672"/>
        <v>0</v>
      </c>
      <c r="EJ141" s="375">
        <f t="shared" si="673"/>
        <v>1</v>
      </c>
      <c r="EK141" s="375">
        <f t="shared" si="674"/>
        <v>0</v>
      </c>
      <c r="EL141" s="375">
        <f t="shared" si="675"/>
        <v>0</v>
      </c>
      <c r="EM141" s="375">
        <f t="shared" si="676"/>
        <v>1</v>
      </c>
      <c r="EN141" s="375">
        <f t="shared" si="677"/>
        <v>0</v>
      </c>
      <c r="EO141" s="375">
        <f t="shared" si="678"/>
        <v>0</v>
      </c>
      <c r="EP141" s="375">
        <f t="shared" si="679"/>
        <v>1</v>
      </c>
      <c r="EQ141" s="375">
        <f t="shared" si="680"/>
        <v>0</v>
      </c>
      <c r="ER141" s="375">
        <f t="shared" si="681"/>
        <v>0</v>
      </c>
      <c r="ES141" s="375">
        <f t="shared" si="682"/>
        <v>1</v>
      </c>
      <c r="ET141" s="375">
        <f t="shared" si="683"/>
        <v>0</v>
      </c>
      <c r="EU141" s="375">
        <f t="shared" si="684"/>
        <v>0</v>
      </c>
      <c r="EV141" s="375">
        <f t="shared" si="685"/>
        <v>1</v>
      </c>
      <c r="EW141" s="375">
        <f t="shared" si="686"/>
        <v>0</v>
      </c>
      <c r="EX141" s="375">
        <f t="shared" si="687"/>
        <v>0</v>
      </c>
      <c r="EY141" s="375">
        <f t="shared" si="688"/>
        <v>1</v>
      </c>
      <c r="EZ141" s="375">
        <f t="shared" si="689"/>
        <v>0</v>
      </c>
      <c r="FA141" s="375">
        <f t="shared" si="690"/>
        <v>0</v>
      </c>
      <c r="FB141" s="375">
        <f t="shared" si="691"/>
        <v>1</v>
      </c>
      <c r="FC141" s="375">
        <f t="shared" si="692"/>
        <v>0</v>
      </c>
      <c r="FD141" s="375">
        <f t="shared" si="693"/>
        <v>0</v>
      </c>
      <c r="FE141" s="376"/>
      <c r="FF141" s="372"/>
      <c r="FG141" s="372"/>
      <c r="FH141" s="372"/>
      <c r="FI141" s="372"/>
      <c r="FJ141" s="372"/>
      <c r="FK141" s="372"/>
      <c r="FL141" s="372"/>
      <c r="FM141" s="372"/>
      <c r="FN141" s="372"/>
      <c r="FO141" s="372"/>
      <c r="FP141" s="372"/>
      <c r="FQ141" s="372"/>
      <c r="FR141" s="372"/>
      <c r="FS141" s="372"/>
      <c r="FT141" s="372"/>
      <c r="FU141" s="372"/>
      <c r="FV141" s="372"/>
      <c r="FW141" s="372"/>
      <c r="FX141" s="372"/>
      <c r="FY141" s="372"/>
      <c r="FZ141" s="372"/>
      <c r="GA141" s="372"/>
      <c r="GB141" s="372"/>
      <c r="GC141" s="372"/>
      <c r="GD141" s="372"/>
      <c r="GE141" s="372"/>
      <c r="GF141" s="372"/>
      <c r="GG141" s="372"/>
      <c r="GH141" s="372"/>
      <c r="GI141" s="372"/>
      <c r="GJ141" s="372"/>
      <c r="GK141" s="372"/>
      <c r="GL141" s="372"/>
      <c r="GM141" s="372"/>
      <c r="GN141" s="372"/>
      <c r="GO141" s="372"/>
      <c r="GP141" s="372"/>
      <c r="GQ141" s="372"/>
      <c r="GR141" s="372"/>
      <c r="GS141" s="372"/>
      <c r="GT141" s="372"/>
      <c r="GU141" s="372"/>
      <c r="GV141" s="372"/>
      <c r="GW141" s="372"/>
      <c r="GX141" s="372"/>
      <c r="GY141" s="372"/>
      <c r="GZ141" s="372"/>
      <c r="HA141" s="372"/>
      <c r="HB141" s="372"/>
      <c r="HC141" s="372"/>
    </row>
    <row r="142" spans="1:211" s="373" customFormat="1" ht="15" customHeight="1" x14ac:dyDescent="0.2">
      <c r="A142" s="366">
        <f>SWDATA!O127</f>
        <v>0</v>
      </c>
      <c r="B142" s="366">
        <f>SWDATA!M127</f>
        <v>0</v>
      </c>
      <c r="C142" s="351">
        <f>IF(AND(SWDATA!M127=1,SWDATA!Q127="promotions"),SWDATA!P127,0)</f>
        <v>0</v>
      </c>
      <c r="D142" s="367">
        <f>ROW(SWDATA!M127)</f>
        <v>127</v>
      </c>
      <c r="E142" s="368">
        <f ca="1">IF(AND(B142=1,UPPER(HLOOKUP(D142+14,'Metrics &amp; Attributes View'!$13:$31,19,0))&lt;&gt;"SBOM"),1,0)</f>
        <v>0</v>
      </c>
      <c r="F142" s="369">
        <f t="shared" si="609"/>
        <v>1</v>
      </c>
      <c r="G142" s="366" t="str">
        <f t="shared" si="610"/>
        <v/>
      </c>
      <c r="H142" s="370"/>
      <c r="J142" s="238">
        <f t="shared" si="611"/>
        <v>0</v>
      </c>
      <c r="K142" s="239" t="str">
        <f t="shared" si="612"/>
        <v/>
      </c>
      <c r="L142" s="342"/>
      <c r="M142" s="345"/>
      <c r="N142" s="340" t="str">
        <f>IF(LEN(SWDATA!F127)=0,"",N141)</f>
        <v/>
      </c>
      <c r="O142" s="296" t="str">
        <f>IF(LEN(SWDATA!G127)=0,"",O141)</f>
        <v/>
      </c>
      <c r="P142" s="297" t="str">
        <f>IF(LEN(SWDATA!C127)=0,"",SWDATA!C127)</f>
        <v/>
      </c>
      <c r="Q142" s="312" t="str">
        <f t="shared" si="613"/>
        <v/>
      </c>
      <c r="R142" s="223" t="s">
        <v>262</v>
      </c>
      <c r="S142" s="224"/>
      <c r="T142" s="224"/>
      <c r="U142" s="264" t="s">
        <v>623</v>
      </c>
      <c r="V142" s="205" t="s">
        <v>221</v>
      </c>
      <c r="W142" s="266">
        <f>IF(OR(Is_Loading,LEN($A142)=0),"",SWDATA!P127)</f>
        <v>0</v>
      </c>
      <c r="X142" s="267">
        <f>IF(OR(Is_Loading,LEN($A142)=0),"",SWDATA!Q127)</f>
        <v>0</v>
      </c>
      <c r="Y142" s="267">
        <f>IF(OR(Is_Loading,LEN($A142)=0),"",SWDATA!R127)</f>
        <v>0</v>
      </c>
      <c r="Z142" s="266" t="str">
        <f t="shared" si="694"/>
        <v/>
      </c>
      <c r="AA142" s="266">
        <f>IF(OR(Is_Loading,LEN($A142)=0),"",SWDATA!T127)</f>
        <v>0</v>
      </c>
      <c r="AB142" s="267">
        <f>IF(OR(Is_Loading,LEN($A142)=0),"",SWDATA!U127)</f>
        <v>0</v>
      </c>
      <c r="AC142" s="267">
        <f>IF(OR(Is_Loading,LEN($A142)=0),"",SWDATA!V127)</f>
        <v>0</v>
      </c>
      <c r="AD142" s="266" t="str">
        <f t="shared" si="614"/>
        <v/>
      </c>
      <c r="AE142" s="266">
        <f>IF(OR(Is_Loading,LEN($A142)=0),"",SWDATA!X127)</f>
        <v>0</v>
      </c>
      <c r="AF142" s="267">
        <f>IF(OR(Is_Loading,LEN($A142)=0),"",SWDATA!Y127)</f>
        <v>0</v>
      </c>
      <c r="AG142" s="267">
        <f>IF(OR(Is_Loading,LEN($A142)=0),"",SWDATA!Z127)</f>
        <v>0</v>
      </c>
      <c r="AH142" s="266" t="str">
        <f t="shared" si="615"/>
        <v/>
      </c>
      <c r="AI142" s="266">
        <f>IF(OR(Is_Loading,LEN($A142)=0),"",SWDATA!AB127)</f>
        <v>0</v>
      </c>
      <c r="AJ142" s="267">
        <f>IF(OR(Is_Loading,LEN($A142)=0),"",SWDATA!AC127)</f>
        <v>0</v>
      </c>
      <c r="AK142" s="267">
        <f>IF(OR(Is_Loading,LEN($A142)=0),"",SWDATA!AD127)</f>
        <v>0</v>
      </c>
      <c r="AL142" s="266" t="str">
        <f t="shared" si="616"/>
        <v/>
      </c>
      <c r="AM142" s="266">
        <f>IF(OR(Is_Loading,LEN($A142)=0),"",SWDATA!AF127)</f>
        <v>0</v>
      </c>
      <c r="AN142" s="267">
        <f>IF(OR(Is_Loading,LEN($A142)=0),"",SWDATA!AG127)</f>
        <v>0</v>
      </c>
      <c r="AO142" s="323">
        <f>IF(OR(Is_Loading,LEN($A142)=0),"",SWDATA!AH127)</f>
        <v>0</v>
      </c>
      <c r="AP142" s="320" t="str">
        <f t="shared" si="617"/>
        <v/>
      </c>
      <c r="AQ142" s="266">
        <f>IF(OR(Is_Loading,LEN($A142)=0),"",SWDATA!AJ127)</f>
        <v>0</v>
      </c>
      <c r="AR142" s="267">
        <f>IF(OR(Is_Loading,LEN($A142)=0),"",SWDATA!AK127)</f>
        <v>0</v>
      </c>
      <c r="AS142" s="267">
        <f>IF(OR(Is_Loading,LEN($A142)=0),"",SWDATA!AL127)</f>
        <v>0</v>
      </c>
      <c r="AT142" s="266" t="str">
        <f t="shared" si="618"/>
        <v/>
      </c>
      <c r="AU142" s="266">
        <f>IF(OR(Is_Loading,LEN($A142)=0),"",SWDATA!AN127)</f>
        <v>0</v>
      </c>
      <c r="AV142" s="267">
        <f>IF(OR(Is_Loading,LEN($A142)=0),"",SWDATA!AO127)</f>
        <v>0</v>
      </c>
      <c r="AW142" s="267">
        <f>IF(OR(Is_Loading,LEN($A142)=0),"",SWDATA!AP127)</f>
        <v>0</v>
      </c>
      <c r="AX142" s="266" t="str">
        <f t="shared" si="619"/>
        <v/>
      </c>
      <c r="AY142" s="266">
        <f>IF(OR(Is_Loading,LEN($A142)=0),"",SWDATA!AR127)</f>
        <v>0</v>
      </c>
      <c r="AZ142" s="267">
        <f>IF(OR(Is_Loading,LEN($A142)=0),"",SWDATA!AS127)</f>
        <v>0</v>
      </c>
      <c r="BA142" s="267">
        <f>IF(OR(Is_Loading,LEN($A142)=0),"",SWDATA!AT127)</f>
        <v>0</v>
      </c>
      <c r="BB142" s="266" t="str">
        <f t="shared" si="620"/>
        <v/>
      </c>
      <c r="BC142" s="266">
        <f>IF(OR(Is_Loading,LEN($A142)=0),"",SWDATA!AV127)</f>
        <v>0</v>
      </c>
      <c r="BD142" s="267">
        <f>IF(OR(Is_Loading,LEN($A142)=0),"",SWDATA!AW127)</f>
        <v>0</v>
      </c>
      <c r="BE142" s="323">
        <f>IF(OR(Is_Loading,LEN($A142)=0),"",SWDATA!AX127)</f>
        <v>0</v>
      </c>
      <c r="BF142" s="320" t="str">
        <f t="shared" si="621"/>
        <v/>
      </c>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351"/>
      <c r="CO142" s="351"/>
      <c r="CP142" s="351"/>
      <c r="CQ142" s="351"/>
      <c r="CR142" s="351"/>
      <c r="CS142" s="351"/>
      <c r="CT142" s="351"/>
      <c r="CU142" s="351"/>
      <c r="CV142" s="351"/>
      <c r="CW142" s="351"/>
      <c r="CX142" s="351"/>
      <c r="CY142" s="351"/>
      <c r="CZ142" s="351"/>
      <c r="DA142" s="351"/>
      <c r="DB142" s="351"/>
      <c r="DC142" s="351"/>
      <c r="DD142" s="351"/>
      <c r="DE142" s="351"/>
      <c r="DF142" s="351"/>
      <c r="DG142" s="351"/>
      <c r="DH142" s="351"/>
      <c r="DI142" s="351"/>
      <c r="DJ142" s="351"/>
      <c r="DK142" s="351"/>
      <c r="DL142" s="351"/>
      <c r="DM142" s="351"/>
      <c r="DN142" s="351"/>
      <c r="DS142" s="372"/>
      <c r="DT142" s="374"/>
      <c r="DU142" s="375"/>
      <c r="DV142" s="375"/>
      <c r="DW142" s="375"/>
      <c r="DX142" s="375">
        <v>1</v>
      </c>
      <c r="DY142" s="375">
        <f t="shared" si="662"/>
        <v>0</v>
      </c>
      <c r="DZ142" s="375">
        <f t="shared" si="663"/>
        <v>0</v>
      </c>
      <c r="EA142" s="375">
        <f t="shared" si="664"/>
        <v>1</v>
      </c>
      <c r="EB142" s="375">
        <f t="shared" si="665"/>
        <v>0</v>
      </c>
      <c r="EC142" s="375">
        <f t="shared" si="666"/>
        <v>0</v>
      </c>
      <c r="ED142" s="375">
        <f t="shared" si="667"/>
        <v>1</v>
      </c>
      <c r="EE142" s="375">
        <f t="shared" si="668"/>
        <v>0</v>
      </c>
      <c r="EF142" s="375">
        <f t="shared" si="669"/>
        <v>0</v>
      </c>
      <c r="EG142" s="375">
        <f t="shared" si="670"/>
        <v>1</v>
      </c>
      <c r="EH142" s="375">
        <f t="shared" si="671"/>
        <v>0</v>
      </c>
      <c r="EI142" s="375">
        <f t="shared" si="672"/>
        <v>0</v>
      </c>
      <c r="EJ142" s="375">
        <f t="shared" si="673"/>
        <v>1</v>
      </c>
      <c r="EK142" s="375">
        <f t="shared" si="674"/>
        <v>0</v>
      </c>
      <c r="EL142" s="375">
        <f t="shared" si="675"/>
        <v>0</v>
      </c>
      <c r="EM142" s="375">
        <f t="shared" si="676"/>
        <v>1</v>
      </c>
      <c r="EN142" s="375">
        <f t="shared" si="677"/>
        <v>0</v>
      </c>
      <c r="EO142" s="375">
        <f t="shared" si="678"/>
        <v>0</v>
      </c>
      <c r="EP142" s="375">
        <f t="shared" si="679"/>
        <v>1</v>
      </c>
      <c r="EQ142" s="375">
        <f t="shared" si="680"/>
        <v>0</v>
      </c>
      <c r="ER142" s="375">
        <f t="shared" si="681"/>
        <v>0</v>
      </c>
      <c r="ES142" s="375">
        <f t="shared" si="682"/>
        <v>1</v>
      </c>
      <c r="ET142" s="375">
        <f t="shared" si="683"/>
        <v>0</v>
      </c>
      <c r="EU142" s="375">
        <f t="shared" si="684"/>
        <v>0</v>
      </c>
      <c r="EV142" s="375">
        <f t="shared" si="685"/>
        <v>1</v>
      </c>
      <c r="EW142" s="375">
        <f t="shared" si="686"/>
        <v>0</v>
      </c>
      <c r="EX142" s="375">
        <f t="shared" si="687"/>
        <v>0</v>
      </c>
      <c r="EY142" s="375">
        <f t="shared" si="688"/>
        <v>1</v>
      </c>
      <c r="EZ142" s="375">
        <f t="shared" si="689"/>
        <v>0</v>
      </c>
      <c r="FA142" s="375">
        <f t="shared" si="690"/>
        <v>0</v>
      </c>
      <c r="FB142" s="375">
        <f t="shared" si="691"/>
        <v>1</v>
      </c>
      <c r="FC142" s="375">
        <f t="shared" si="692"/>
        <v>0</v>
      </c>
      <c r="FD142" s="375">
        <f t="shared" si="693"/>
        <v>0</v>
      </c>
      <c r="FE142" s="376"/>
      <c r="FF142" s="372"/>
      <c r="FG142" s="372"/>
      <c r="FH142" s="372"/>
      <c r="FI142" s="372"/>
      <c r="FJ142" s="372"/>
      <c r="FK142" s="372"/>
      <c r="FL142" s="372"/>
      <c r="FM142" s="372"/>
      <c r="FN142" s="372"/>
      <c r="FO142" s="372"/>
      <c r="FP142" s="372"/>
      <c r="FQ142" s="372"/>
      <c r="FR142" s="372"/>
      <c r="FS142" s="372"/>
      <c r="FT142" s="372"/>
      <c r="FU142" s="372"/>
      <c r="FV142" s="372"/>
      <c r="FW142" s="372"/>
      <c r="FX142" s="372"/>
      <c r="FY142" s="372"/>
      <c r="FZ142" s="372"/>
      <c r="GA142" s="372"/>
      <c r="GB142" s="372"/>
      <c r="GC142" s="372"/>
      <c r="GD142" s="372"/>
      <c r="GE142" s="372"/>
      <c r="GF142" s="372"/>
      <c r="GG142" s="372"/>
      <c r="GH142" s="372"/>
      <c r="GI142" s="372"/>
      <c r="GJ142" s="372"/>
      <c r="GK142" s="372"/>
      <c r="GL142" s="372"/>
      <c r="GM142" s="372"/>
      <c r="GN142" s="372"/>
      <c r="GO142" s="372"/>
      <c r="GP142" s="372"/>
      <c r="GQ142" s="372"/>
      <c r="GR142" s="372"/>
      <c r="GS142" s="372"/>
      <c r="GT142" s="372"/>
      <c r="GU142" s="372"/>
      <c r="GV142" s="372"/>
      <c r="GW142" s="372"/>
      <c r="GX142" s="372"/>
      <c r="GY142" s="372"/>
      <c r="GZ142" s="372"/>
      <c r="HA142" s="372"/>
      <c r="HB142" s="372"/>
      <c r="HC142" s="372"/>
    </row>
    <row r="143" spans="1:211" s="373" customFormat="1" ht="15" customHeight="1" x14ac:dyDescent="0.2">
      <c r="A143" s="366">
        <f>SWDATA!O128</f>
        <v>0</v>
      </c>
      <c r="B143" s="366">
        <f>SWDATA!M128</f>
        <v>0</v>
      </c>
      <c r="C143" s="351">
        <f>IF(AND(SWDATA!M128=1,SWDATA!Q128="promotions"),SWDATA!P128,0)</f>
        <v>0</v>
      </c>
      <c r="D143" s="367">
        <f>ROW(SWDATA!M128)</f>
        <v>128</v>
      </c>
      <c r="E143" s="368">
        <f t="shared" ref="E143" si="696">B143</f>
        <v>0</v>
      </c>
      <c r="F143" s="369">
        <f t="shared" si="609"/>
        <v>1</v>
      </c>
      <c r="G143" s="366" t="str">
        <f t="shared" si="610"/>
        <v/>
      </c>
      <c r="H143" s="370"/>
      <c r="J143" s="238">
        <f t="shared" si="611"/>
        <v>0</v>
      </c>
      <c r="K143" s="239" t="str">
        <f t="shared" si="612"/>
        <v/>
      </c>
      <c r="L143" s="342"/>
      <c r="M143" s="345"/>
      <c r="N143" s="340" t="str">
        <f>IF(LEN(SWDATA!F128)=0,"",N142)</f>
        <v/>
      </c>
      <c r="O143" s="296" t="str">
        <f>IF(LEN(SWDATA!G128)=0,"",O142)</f>
        <v/>
      </c>
      <c r="P143" s="297" t="str">
        <f>IF(LEN(SWDATA!C128)=0,"",SWDATA!C128)</f>
        <v/>
      </c>
      <c r="Q143" s="312" t="str">
        <f t="shared" si="613"/>
        <v/>
      </c>
      <c r="R143" s="223" t="s">
        <v>261</v>
      </c>
      <c r="S143" s="224"/>
      <c r="T143" s="224"/>
      <c r="U143" s="264" t="s">
        <v>624</v>
      </c>
      <c r="V143" s="205" t="s">
        <v>221</v>
      </c>
      <c r="W143" s="266">
        <f>IF(OR(Is_Loading,LEN($A143)=0),"",SWDATA!P128)</f>
        <v>0</v>
      </c>
      <c r="X143" s="267">
        <f>IF(OR(Is_Loading,LEN($A143)=0),"",SWDATA!Q128)</f>
        <v>0</v>
      </c>
      <c r="Y143" s="267">
        <f>IF(OR(Is_Loading,LEN($A143)=0),"",SWDATA!R128)</f>
        <v>0</v>
      </c>
      <c r="Z143" s="266" t="str">
        <f t="shared" si="694"/>
        <v/>
      </c>
      <c r="AA143" s="266">
        <f>IF(OR(Is_Loading,LEN($A143)=0),"",SWDATA!T128)</f>
        <v>0</v>
      </c>
      <c r="AB143" s="267">
        <f>IF(OR(Is_Loading,LEN($A143)=0),"",SWDATA!U128)</f>
        <v>0</v>
      </c>
      <c r="AC143" s="267">
        <f>IF(OR(Is_Loading,LEN($A143)=0),"",SWDATA!V128)</f>
        <v>0</v>
      </c>
      <c r="AD143" s="266" t="str">
        <f t="shared" si="614"/>
        <v/>
      </c>
      <c r="AE143" s="266">
        <f>IF(OR(Is_Loading,LEN($A143)=0),"",SWDATA!X128)</f>
        <v>0</v>
      </c>
      <c r="AF143" s="267">
        <f>IF(OR(Is_Loading,LEN($A143)=0),"",SWDATA!Y128)</f>
        <v>0</v>
      </c>
      <c r="AG143" s="267">
        <f>IF(OR(Is_Loading,LEN($A143)=0),"",SWDATA!Z128)</f>
        <v>0</v>
      </c>
      <c r="AH143" s="266" t="str">
        <f t="shared" si="615"/>
        <v/>
      </c>
      <c r="AI143" s="266">
        <f>IF(OR(Is_Loading,LEN($A143)=0),"",SWDATA!AB128)</f>
        <v>0</v>
      </c>
      <c r="AJ143" s="267">
        <f>IF(OR(Is_Loading,LEN($A143)=0),"",SWDATA!AC128)</f>
        <v>0</v>
      </c>
      <c r="AK143" s="267">
        <f>IF(OR(Is_Loading,LEN($A143)=0),"",SWDATA!AD128)</f>
        <v>0</v>
      </c>
      <c r="AL143" s="266" t="str">
        <f t="shared" si="616"/>
        <v/>
      </c>
      <c r="AM143" s="266">
        <f>IF(OR(Is_Loading,LEN($A143)=0),"",SWDATA!AF128)</f>
        <v>0</v>
      </c>
      <c r="AN143" s="267">
        <f>IF(OR(Is_Loading,LEN($A143)=0),"",SWDATA!AG128)</f>
        <v>0</v>
      </c>
      <c r="AO143" s="323">
        <f>IF(OR(Is_Loading,LEN($A143)=0),"",SWDATA!AH128)</f>
        <v>0</v>
      </c>
      <c r="AP143" s="320" t="str">
        <f t="shared" si="617"/>
        <v/>
      </c>
      <c r="AQ143" s="266">
        <f>IF(OR(Is_Loading,LEN($A143)=0),"",SWDATA!AJ128)</f>
        <v>0</v>
      </c>
      <c r="AR143" s="267">
        <f>IF(OR(Is_Loading,LEN($A143)=0),"",SWDATA!AK128)</f>
        <v>0</v>
      </c>
      <c r="AS143" s="267">
        <f>IF(OR(Is_Loading,LEN($A143)=0),"",SWDATA!AL128)</f>
        <v>0</v>
      </c>
      <c r="AT143" s="266" t="str">
        <f t="shared" si="618"/>
        <v/>
      </c>
      <c r="AU143" s="266">
        <f>IF(OR(Is_Loading,LEN($A143)=0),"",SWDATA!AN128)</f>
        <v>0</v>
      </c>
      <c r="AV143" s="267">
        <f>IF(OR(Is_Loading,LEN($A143)=0),"",SWDATA!AO128)</f>
        <v>0</v>
      </c>
      <c r="AW143" s="267">
        <f>IF(OR(Is_Loading,LEN($A143)=0),"",SWDATA!AP128)</f>
        <v>0</v>
      </c>
      <c r="AX143" s="266" t="str">
        <f t="shared" si="619"/>
        <v/>
      </c>
      <c r="AY143" s="266">
        <f>IF(OR(Is_Loading,LEN($A143)=0),"",SWDATA!AR128)</f>
        <v>0</v>
      </c>
      <c r="AZ143" s="267">
        <f>IF(OR(Is_Loading,LEN($A143)=0),"",SWDATA!AS128)</f>
        <v>0</v>
      </c>
      <c r="BA143" s="267">
        <f>IF(OR(Is_Loading,LEN($A143)=0),"",SWDATA!AT128)</f>
        <v>0</v>
      </c>
      <c r="BB143" s="266" t="str">
        <f t="shared" si="620"/>
        <v/>
      </c>
      <c r="BC143" s="266">
        <f>IF(OR(Is_Loading,LEN($A143)=0),"",SWDATA!AV128)</f>
        <v>0</v>
      </c>
      <c r="BD143" s="267">
        <f>IF(OR(Is_Loading,LEN($A143)=0),"",SWDATA!AW128)</f>
        <v>0</v>
      </c>
      <c r="BE143" s="323">
        <f>IF(OR(Is_Loading,LEN($A143)=0),"",SWDATA!AX128)</f>
        <v>0</v>
      </c>
      <c r="BF143" s="320" t="str">
        <f t="shared" si="621"/>
        <v/>
      </c>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351"/>
      <c r="CO143" s="351"/>
      <c r="CP143" s="351"/>
      <c r="CQ143" s="351"/>
      <c r="CR143" s="351"/>
      <c r="CS143" s="351"/>
      <c r="CT143" s="351"/>
      <c r="CU143" s="351"/>
      <c r="CV143" s="351"/>
      <c r="CW143" s="351"/>
      <c r="CX143" s="351"/>
      <c r="CY143" s="351"/>
      <c r="CZ143" s="351"/>
      <c r="DA143" s="351"/>
      <c r="DB143" s="351"/>
      <c r="DC143" s="351"/>
      <c r="DD143" s="351"/>
      <c r="DE143" s="351"/>
      <c r="DF143" s="351"/>
      <c r="DG143" s="351"/>
      <c r="DH143" s="351"/>
      <c r="DI143" s="351"/>
      <c r="DJ143" s="351"/>
      <c r="DK143" s="351"/>
      <c r="DL143" s="351"/>
      <c r="DM143" s="351"/>
      <c r="DN143" s="351"/>
      <c r="DS143" s="372"/>
      <c r="DT143" s="374"/>
      <c r="DU143" s="375"/>
      <c r="DV143" s="375"/>
      <c r="DW143" s="375"/>
      <c r="DX143" s="375">
        <v>1</v>
      </c>
      <c r="DY143" s="375">
        <f t="shared" si="662"/>
        <v>0</v>
      </c>
      <c r="DZ143" s="375">
        <f t="shared" si="663"/>
        <v>0</v>
      </c>
      <c r="EA143" s="375">
        <f t="shared" si="664"/>
        <v>1</v>
      </c>
      <c r="EB143" s="375">
        <f t="shared" si="665"/>
        <v>0</v>
      </c>
      <c r="EC143" s="375">
        <f t="shared" si="666"/>
        <v>0</v>
      </c>
      <c r="ED143" s="375">
        <f t="shared" si="667"/>
        <v>1</v>
      </c>
      <c r="EE143" s="375">
        <f t="shared" si="668"/>
        <v>0</v>
      </c>
      <c r="EF143" s="375">
        <f t="shared" si="669"/>
        <v>0</v>
      </c>
      <c r="EG143" s="375">
        <f t="shared" si="670"/>
        <v>1</v>
      </c>
      <c r="EH143" s="375">
        <f t="shared" si="671"/>
        <v>0</v>
      </c>
      <c r="EI143" s="375">
        <f t="shared" si="672"/>
        <v>0</v>
      </c>
      <c r="EJ143" s="375">
        <f t="shared" si="673"/>
        <v>1</v>
      </c>
      <c r="EK143" s="375">
        <f t="shared" si="674"/>
        <v>0</v>
      </c>
      <c r="EL143" s="375">
        <f t="shared" si="675"/>
        <v>0</v>
      </c>
      <c r="EM143" s="375">
        <f t="shared" si="676"/>
        <v>1</v>
      </c>
      <c r="EN143" s="375">
        <f t="shared" si="677"/>
        <v>0</v>
      </c>
      <c r="EO143" s="375">
        <f t="shared" si="678"/>
        <v>0</v>
      </c>
      <c r="EP143" s="375">
        <f t="shared" si="679"/>
        <v>1</v>
      </c>
      <c r="EQ143" s="375">
        <f t="shared" si="680"/>
        <v>0</v>
      </c>
      <c r="ER143" s="375">
        <f t="shared" si="681"/>
        <v>0</v>
      </c>
      <c r="ES143" s="375">
        <f t="shared" si="682"/>
        <v>1</v>
      </c>
      <c r="ET143" s="375">
        <f t="shared" si="683"/>
        <v>0</v>
      </c>
      <c r="EU143" s="375">
        <f t="shared" si="684"/>
        <v>0</v>
      </c>
      <c r="EV143" s="375">
        <f t="shared" si="685"/>
        <v>1</v>
      </c>
      <c r="EW143" s="375">
        <f t="shared" si="686"/>
        <v>0</v>
      </c>
      <c r="EX143" s="375">
        <f t="shared" si="687"/>
        <v>0</v>
      </c>
      <c r="EY143" s="375">
        <f t="shared" si="688"/>
        <v>1</v>
      </c>
      <c r="EZ143" s="375">
        <f t="shared" si="689"/>
        <v>0</v>
      </c>
      <c r="FA143" s="375">
        <f t="shared" si="690"/>
        <v>0</v>
      </c>
      <c r="FB143" s="375">
        <f t="shared" si="691"/>
        <v>1</v>
      </c>
      <c r="FC143" s="375">
        <f t="shared" si="692"/>
        <v>0</v>
      </c>
      <c r="FD143" s="375">
        <f t="shared" si="693"/>
        <v>0</v>
      </c>
      <c r="FE143" s="376"/>
      <c r="FF143" s="372"/>
      <c r="FG143" s="372"/>
      <c r="FH143" s="372"/>
      <c r="FI143" s="372"/>
      <c r="FJ143" s="372"/>
      <c r="FK143" s="372"/>
      <c r="FL143" s="372"/>
      <c r="FM143" s="372"/>
      <c r="FN143" s="372"/>
      <c r="FO143" s="372"/>
      <c r="FP143" s="372"/>
      <c r="FQ143" s="372"/>
      <c r="FR143" s="372"/>
      <c r="FS143" s="372"/>
      <c r="FT143" s="372"/>
      <c r="FU143" s="372"/>
      <c r="FV143" s="372"/>
      <c r="FW143" s="372"/>
      <c r="FX143" s="372"/>
      <c r="FY143" s="372"/>
      <c r="FZ143" s="372"/>
      <c r="GA143" s="372"/>
      <c r="GB143" s="372"/>
      <c r="GC143" s="372"/>
      <c r="GD143" s="372"/>
      <c r="GE143" s="372"/>
      <c r="GF143" s="372"/>
      <c r="GG143" s="372"/>
      <c r="GH143" s="372"/>
      <c r="GI143" s="372"/>
      <c r="GJ143" s="372"/>
      <c r="GK143" s="372"/>
      <c r="GL143" s="372"/>
      <c r="GM143" s="372"/>
      <c r="GN143" s="372"/>
      <c r="GO143" s="372"/>
      <c r="GP143" s="372"/>
      <c r="GQ143" s="372"/>
      <c r="GR143" s="372"/>
      <c r="GS143" s="372"/>
      <c r="GT143" s="372"/>
      <c r="GU143" s="372"/>
      <c r="GV143" s="372"/>
      <c r="GW143" s="372"/>
      <c r="GX143" s="372"/>
      <c r="GY143" s="372"/>
      <c r="GZ143" s="372"/>
      <c r="HA143" s="372"/>
      <c r="HB143" s="372"/>
      <c r="HC143" s="372"/>
    </row>
    <row r="144" spans="1:211" s="373" customFormat="1" ht="15" customHeight="1" thickBot="1" x14ac:dyDescent="0.25">
      <c r="A144" s="366">
        <f>SWDATA!O129</f>
        <v>0</v>
      </c>
      <c r="B144" s="366">
        <f>SWDATA!M129</f>
        <v>0</v>
      </c>
      <c r="C144" s="351">
        <f>IF(AND(SWDATA!M129=1,SWDATA!Q129="promotions"),SWDATA!P129,0)</f>
        <v>0</v>
      </c>
      <c r="D144" s="367">
        <f>ROW(SWDATA!M129)</f>
        <v>129</v>
      </c>
      <c r="E144" s="368">
        <f ca="1">IF(AND(B144=1,UPPER(HLOOKUP(D144+12,'Metrics &amp; Attributes View'!$13:$31,19,0))&lt;&gt;"SBOM"),1,0)</f>
        <v>0</v>
      </c>
      <c r="F144" s="369">
        <f t="shared" si="609"/>
        <v>1</v>
      </c>
      <c r="G144" s="366" t="str">
        <f t="shared" si="610"/>
        <v/>
      </c>
      <c r="H144" s="370"/>
      <c r="J144" s="238">
        <f t="shared" si="611"/>
        <v>0</v>
      </c>
      <c r="K144" s="239" t="str">
        <f t="shared" si="612"/>
        <v/>
      </c>
      <c r="L144" s="342"/>
      <c r="M144" s="345"/>
      <c r="N144" s="340" t="str">
        <f>IF(LEN(SWDATA!F129)=0,"",N143)</f>
        <v/>
      </c>
      <c r="O144" s="296" t="str">
        <f>IF(LEN(SWDATA!G129)=0,"",O143)</f>
        <v/>
      </c>
      <c r="P144" s="297" t="str">
        <f>IF(LEN(SWDATA!C129)=0,"",SWDATA!C129)</f>
        <v/>
      </c>
      <c r="Q144" s="312" t="str">
        <f t="shared" si="613"/>
        <v/>
      </c>
      <c r="R144" s="223" t="s">
        <v>262</v>
      </c>
      <c r="S144" s="224"/>
      <c r="T144" s="224"/>
      <c r="U144" s="264" t="s">
        <v>603</v>
      </c>
      <c r="V144" s="205" t="s">
        <v>221</v>
      </c>
      <c r="W144" s="266">
        <f>IF(OR(Is_Loading,LEN($A144)=0),"",SWDATA!P129)</f>
        <v>0</v>
      </c>
      <c r="X144" s="267">
        <f>IF(OR(Is_Loading,LEN($A144)=0),"",SWDATA!Q129)</f>
        <v>0</v>
      </c>
      <c r="Y144" s="267">
        <f>IF(OR(Is_Loading,LEN($A144)=0),"",SWDATA!R129)</f>
        <v>0</v>
      </c>
      <c r="Z144" s="266" t="str">
        <f t="shared" si="694"/>
        <v/>
      </c>
      <c r="AA144" s="266">
        <f>IF(OR(Is_Loading,LEN($A144)=0),"",SWDATA!T129)</f>
        <v>0</v>
      </c>
      <c r="AB144" s="267">
        <f>IF(OR(Is_Loading,LEN($A144)=0),"",SWDATA!U129)</f>
        <v>0</v>
      </c>
      <c r="AC144" s="267">
        <f>IF(OR(Is_Loading,LEN($A144)=0),"",SWDATA!V129)</f>
        <v>0</v>
      </c>
      <c r="AD144" s="266" t="str">
        <f t="shared" si="614"/>
        <v/>
      </c>
      <c r="AE144" s="266">
        <f>IF(OR(Is_Loading,LEN($A144)=0),"",SWDATA!X129)</f>
        <v>0</v>
      </c>
      <c r="AF144" s="267">
        <f>IF(OR(Is_Loading,LEN($A144)=0),"",SWDATA!Y129)</f>
        <v>0</v>
      </c>
      <c r="AG144" s="267">
        <f>IF(OR(Is_Loading,LEN($A144)=0),"",SWDATA!Z129)</f>
        <v>0</v>
      </c>
      <c r="AH144" s="266" t="str">
        <f t="shared" si="615"/>
        <v/>
      </c>
      <c r="AI144" s="266">
        <f>IF(OR(Is_Loading,LEN($A144)=0),"",SWDATA!AB129)</f>
        <v>0</v>
      </c>
      <c r="AJ144" s="267">
        <f>IF(OR(Is_Loading,LEN($A144)=0),"",SWDATA!AC129)</f>
        <v>0</v>
      </c>
      <c r="AK144" s="267">
        <f>IF(OR(Is_Loading,LEN($A144)=0),"",SWDATA!AD129)</f>
        <v>0</v>
      </c>
      <c r="AL144" s="266" t="str">
        <f t="shared" si="616"/>
        <v/>
      </c>
      <c r="AM144" s="266">
        <f>IF(OR(Is_Loading,LEN($A144)=0),"",SWDATA!AF129)</f>
        <v>0</v>
      </c>
      <c r="AN144" s="267">
        <f>IF(OR(Is_Loading,LEN($A144)=0),"",SWDATA!AG129)</f>
        <v>0</v>
      </c>
      <c r="AO144" s="323">
        <f>IF(OR(Is_Loading,LEN($A144)=0),"",SWDATA!AH129)</f>
        <v>0</v>
      </c>
      <c r="AP144" s="320" t="str">
        <f t="shared" si="617"/>
        <v/>
      </c>
      <c r="AQ144" s="266">
        <f>IF(OR(Is_Loading,LEN($A144)=0),"",SWDATA!AJ129)</f>
        <v>0</v>
      </c>
      <c r="AR144" s="267">
        <f>IF(OR(Is_Loading,LEN($A144)=0),"",SWDATA!AK129)</f>
        <v>0</v>
      </c>
      <c r="AS144" s="267">
        <f>IF(OR(Is_Loading,LEN($A144)=0),"",SWDATA!AL129)</f>
        <v>0</v>
      </c>
      <c r="AT144" s="266" t="str">
        <f t="shared" si="618"/>
        <v/>
      </c>
      <c r="AU144" s="266">
        <f>IF(OR(Is_Loading,LEN($A144)=0),"",SWDATA!AN129)</f>
        <v>0</v>
      </c>
      <c r="AV144" s="267">
        <f>IF(OR(Is_Loading,LEN($A144)=0),"",SWDATA!AO129)</f>
        <v>0</v>
      </c>
      <c r="AW144" s="267">
        <f>IF(OR(Is_Loading,LEN($A144)=0),"",SWDATA!AP129)</f>
        <v>0</v>
      </c>
      <c r="AX144" s="266" t="str">
        <f t="shared" si="619"/>
        <v/>
      </c>
      <c r="AY144" s="266">
        <f>IF(OR(Is_Loading,LEN($A144)=0),"",SWDATA!AR129)</f>
        <v>0</v>
      </c>
      <c r="AZ144" s="267">
        <f>IF(OR(Is_Loading,LEN($A144)=0),"",SWDATA!AS129)</f>
        <v>0</v>
      </c>
      <c r="BA144" s="267">
        <f>IF(OR(Is_Loading,LEN($A144)=0),"",SWDATA!AT129)</f>
        <v>0</v>
      </c>
      <c r="BB144" s="266" t="str">
        <f t="shared" si="620"/>
        <v/>
      </c>
      <c r="BC144" s="266">
        <f>IF(OR(Is_Loading,LEN($A144)=0),"",SWDATA!AV129)</f>
        <v>0</v>
      </c>
      <c r="BD144" s="267">
        <f>IF(OR(Is_Loading,LEN($A144)=0),"",SWDATA!AW129)</f>
        <v>0</v>
      </c>
      <c r="BE144" s="323">
        <f>IF(OR(Is_Loading,LEN($A144)=0),"",SWDATA!AX129)</f>
        <v>0</v>
      </c>
      <c r="BF144" s="320" t="str">
        <f t="shared" si="621"/>
        <v/>
      </c>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351"/>
      <c r="CO144" s="351"/>
      <c r="CP144" s="351"/>
      <c r="CQ144" s="351"/>
      <c r="CR144" s="351"/>
      <c r="CS144" s="351"/>
      <c r="CT144" s="351"/>
      <c r="CU144" s="351"/>
      <c r="CV144" s="351"/>
      <c r="CW144" s="351"/>
      <c r="CX144" s="351"/>
      <c r="CY144" s="351"/>
      <c r="CZ144" s="351"/>
      <c r="DA144" s="351"/>
      <c r="DB144" s="351"/>
      <c r="DC144" s="351"/>
      <c r="DD144" s="351"/>
      <c r="DE144" s="351"/>
      <c r="DF144" s="351"/>
      <c r="DG144" s="351"/>
      <c r="DH144" s="351"/>
      <c r="DI144" s="351"/>
      <c r="DJ144" s="351"/>
      <c r="DK144" s="351"/>
      <c r="DL144" s="351"/>
      <c r="DM144" s="351"/>
      <c r="DN144" s="351"/>
      <c r="DS144" s="372"/>
      <c r="DT144" s="374"/>
      <c r="DU144" s="375"/>
      <c r="DV144" s="375"/>
      <c r="DW144" s="375"/>
      <c r="DX144" s="375">
        <v>1</v>
      </c>
      <c r="DY144" s="375">
        <f t="shared" si="662"/>
        <v>0</v>
      </c>
      <c r="DZ144" s="375">
        <f t="shared" si="663"/>
        <v>0</v>
      </c>
      <c r="EA144" s="375">
        <f t="shared" si="664"/>
        <v>1</v>
      </c>
      <c r="EB144" s="375">
        <f t="shared" si="665"/>
        <v>0</v>
      </c>
      <c r="EC144" s="375">
        <f t="shared" si="666"/>
        <v>0</v>
      </c>
      <c r="ED144" s="375">
        <f t="shared" si="667"/>
        <v>1</v>
      </c>
      <c r="EE144" s="375">
        <f t="shared" si="668"/>
        <v>0</v>
      </c>
      <c r="EF144" s="375">
        <f t="shared" si="669"/>
        <v>0</v>
      </c>
      <c r="EG144" s="375">
        <f t="shared" si="670"/>
        <v>1</v>
      </c>
      <c r="EH144" s="375">
        <f t="shared" si="671"/>
        <v>0</v>
      </c>
      <c r="EI144" s="375">
        <f t="shared" si="672"/>
        <v>0</v>
      </c>
      <c r="EJ144" s="375">
        <f t="shared" si="673"/>
        <v>1</v>
      </c>
      <c r="EK144" s="375">
        <f t="shared" si="674"/>
        <v>0</v>
      </c>
      <c r="EL144" s="375">
        <f t="shared" si="675"/>
        <v>0</v>
      </c>
      <c r="EM144" s="375">
        <f t="shared" si="676"/>
        <v>1</v>
      </c>
      <c r="EN144" s="375">
        <f t="shared" si="677"/>
        <v>0</v>
      </c>
      <c r="EO144" s="375">
        <f t="shared" si="678"/>
        <v>0</v>
      </c>
      <c r="EP144" s="375">
        <f t="shared" si="679"/>
        <v>1</v>
      </c>
      <c r="EQ144" s="375">
        <f t="shared" si="680"/>
        <v>0</v>
      </c>
      <c r="ER144" s="375">
        <f t="shared" si="681"/>
        <v>0</v>
      </c>
      <c r="ES144" s="375">
        <f t="shared" si="682"/>
        <v>1</v>
      </c>
      <c r="ET144" s="375">
        <f t="shared" si="683"/>
        <v>0</v>
      </c>
      <c r="EU144" s="375">
        <f t="shared" si="684"/>
        <v>0</v>
      </c>
      <c r="EV144" s="375">
        <f t="shared" si="685"/>
        <v>1</v>
      </c>
      <c r="EW144" s="375">
        <f t="shared" si="686"/>
        <v>0</v>
      </c>
      <c r="EX144" s="375">
        <f t="shared" si="687"/>
        <v>0</v>
      </c>
      <c r="EY144" s="375">
        <f t="shared" si="688"/>
        <v>1</v>
      </c>
      <c r="EZ144" s="375">
        <f t="shared" si="689"/>
        <v>0</v>
      </c>
      <c r="FA144" s="375">
        <f t="shared" si="690"/>
        <v>0</v>
      </c>
      <c r="FB144" s="375">
        <f t="shared" si="691"/>
        <v>1</v>
      </c>
      <c r="FC144" s="375">
        <f t="shared" si="692"/>
        <v>0</v>
      </c>
      <c r="FD144" s="375">
        <f t="shared" si="693"/>
        <v>0</v>
      </c>
      <c r="FE144" s="376"/>
      <c r="FF144" s="372"/>
      <c r="FG144" s="372"/>
      <c r="FH144" s="372"/>
      <c r="FI144" s="372"/>
      <c r="FJ144" s="372"/>
      <c r="FK144" s="372"/>
      <c r="FL144" s="372"/>
      <c r="FM144" s="372"/>
      <c r="FN144" s="372"/>
      <c r="FO144" s="372"/>
      <c r="FP144" s="372"/>
      <c r="FQ144" s="372"/>
      <c r="FR144" s="372"/>
      <c r="FS144" s="372"/>
      <c r="FT144" s="372"/>
      <c r="FU144" s="372"/>
      <c r="FV144" s="372"/>
      <c r="FW144" s="372"/>
      <c r="FX144" s="372"/>
      <c r="FY144" s="372"/>
      <c r="FZ144" s="372"/>
      <c r="GA144" s="372"/>
      <c r="GB144" s="372"/>
      <c r="GC144" s="372"/>
      <c r="GD144" s="372"/>
      <c r="GE144" s="372"/>
      <c r="GF144" s="372"/>
      <c r="GG144" s="372"/>
      <c r="GH144" s="372"/>
      <c r="GI144" s="372"/>
      <c r="GJ144" s="372"/>
      <c r="GK144" s="372"/>
      <c r="GL144" s="372"/>
      <c r="GM144" s="372"/>
      <c r="GN144" s="372"/>
      <c r="GO144" s="372"/>
      <c r="GP144" s="372"/>
      <c r="GQ144" s="372"/>
      <c r="GR144" s="372"/>
      <c r="GS144" s="372"/>
      <c r="GT144" s="372"/>
      <c r="GU144" s="372"/>
      <c r="GV144" s="372"/>
      <c r="GW144" s="372"/>
      <c r="GX144" s="372"/>
      <c r="GY144" s="372"/>
      <c r="GZ144" s="372"/>
      <c r="HA144" s="372"/>
      <c r="HB144" s="372"/>
      <c r="HC144" s="372"/>
    </row>
    <row r="145" spans="1:211" s="373" customFormat="1" ht="15" hidden="1" customHeight="1" outlineLevel="1" x14ac:dyDescent="0.2">
      <c r="A145" s="366">
        <f>SWDATA!O130</f>
        <v>0</v>
      </c>
      <c r="B145" s="366">
        <f>SWDATA!M130</f>
        <v>0</v>
      </c>
      <c r="C145" s="351">
        <f>IF(AND(SWDATA!M130=1,SWDATA!Q130="promotions"),SWDATA!P130,0)</f>
        <v>0</v>
      </c>
      <c r="D145" s="367">
        <f>ROW(SWDATA!M130)</f>
        <v>130</v>
      </c>
      <c r="E145" s="368">
        <f t="shared" ref="E145:E155" si="697">B145</f>
        <v>0</v>
      </c>
      <c r="F145" s="369">
        <f t="shared" si="609"/>
        <v>1</v>
      </c>
      <c r="G145" s="366" t="str">
        <f t="shared" si="610"/>
        <v/>
      </c>
      <c r="H145" s="370"/>
      <c r="J145" s="238">
        <f t="shared" si="611"/>
        <v>0</v>
      </c>
      <c r="K145" s="239" t="str">
        <f t="shared" si="612"/>
        <v/>
      </c>
      <c r="L145" s="342"/>
      <c r="M145" s="345"/>
      <c r="N145" s="340" t="str">
        <f>IF(LEN(SWDATA!F130)=0,"",N144)</f>
        <v/>
      </c>
      <c r="O145" s="296" t="str">
        <f>IF(LEN(SWDATA!G130)=0,"",O144)</f>
        <v/>
      </c>
      <c r="P145" s="297" t="str">
        <f>IF(LEN(SWDATA!C130)=0,"",SWDATA!C130)</f>
        <v/>
      </c>
      <c r="Q145" s="312" t="str">
        <f t="shared" si="613"/>
        <v/>
      </c>
      <c r="R145" s="223" t="s">
        <v>261</v>
      </c>
      <c r="S145" s="224"/>
      <c r="T145" s="224"/>
      <c r="U145" s="264" t="s">
        <v>610</v>
      </c>
      <c r="V145" s="205" t="s">
        <v>221</v>
      </c>
      <c r="W145" s="266">
        <f>IF(OR(Is_Loading,LEN($A145)=0),"",SWDATA!P130)</f>
        <v>0</v>
      </c>
      <c r="X145" s="267">
        <f>IF(OR(Is_Loading,LEN($A145)=0),"",SWDATA!Q130)</f>
        <v>0</v>
      </c>
      <c r="Y145" s="267">
        <f>IF(OR(Is_Loading,LEN($A145)=0),"",SWDATA!R130)</f>
        <v>0</v>
      </c>
      <c r="Z145" s="266" t="str">
        <f t="shared" si="694"/>
        <v/>
      </c>
      <c r="AA145" s="266">
        <f>IF(OR(Is_Loading,LEN($A145)=0),"",SWDATA!T130)</f>
        <v>0</v>
      </c>
      <c r="AB145" s="267">
        <f>IF(OR(Is_Loading,LEN($A145)=0),"",SWDATA!U130)</f>
        <v>0</v>
      </c>
      <c r="AC145" s="267">
        <f>IF(OR(Is_Loading,LEN($A145)=0),"",SWDATA!V130)</f>
        <v>0</v>
      </c>
      <c r="AD145" s="266" t="str">
        <f t="shared" si="614"/>
        <v/>
      </c>
      <c r="AE145" s="266">
        <f>IF(OR(Is_Loading,LEN($A145)=0),"",SWDATA!X130)</f>
        <v>0</v>
      </c>
      <c r="AF145" s="267">
        <f>IF(OR(Is_Loading,LEN($A145)=0),"",SWDATA!Y130)</f>
        <v>0</v>
      </c>
      <c r="AG145" s="267">
        <f>IF(OR(Is_Loading,LEN($A145)=0),"",SWDATA!Z130)</f>
        <v>0</v>
      </c>
      <c r="AH145" s="266" t="str">
        <f t="shared" si="615"/>
        <v/>
      </c>
      <c r="AI145" s="266">
        <f>IF(OR(Is_Loading,LEN($A145)=0),"",SWDATA!AB130)</f>
        <v>0</v>
      </c>
      <c r="AJ145" s="267">
        <f>IF(OR(Is_Loading,LEN($A145)=0),"",SWDATA!AC130)</f>
        <v>0</v>
      </c>
      <c r="AK145" s="267">
        <f>IF(OR(Is_Loading,LEN($A145)=0),"",SWDATA!AD130)</f>
        <v>0</v>
      </c>
      <c r="AL145" s="266" t="str">
        <f t="shared" si="616"/>
        <v/>
      </c>
      <c r="AM145" s="266">
        <f>IF(OR(Is_Loading,LEN($A145)=0),"",SWDATA!AF130)</f>
        <v>0</v>
      </c>
      <c r="AN145" s="267">
        <f>IF(OR(Is_Loading,LEN($A145)=0),"",SWDATA!AG130)</f>
        <v>0</v>
      </c>
      <c r="AO145" s="323">
        <f>IF(OR(Is_Loading,LEN($A145)=0),"",SWDATA!AH130)</f>
        <v>0</v>
      </c>
      <c r="AP145" s="320" t="str">
        <f t="shared" si="617"/>
        <v/>
      </c>
      <c r="AQ145" s="266">
        <f>IF(OR(Is_Loading,LEN($A145)=0),"",SWDATA!AJ130)</f>
        <v>0</v>
      </c>
      <c r="AR145" s="267">
        <f>IF(OR(Is_Loading,LEN($A145)=0),"",SWDATA!AK130)</f>
        <v>0</v>
      </c>
      <c r="AS145" s="267">
        <f>IF(OR(Is_Loading,LEN($A145)=0),"",SWDATA!AL130)</f>
        <v>0</v>
      </c>
      <c r="AT145" s="266" t="str">
        <f t="shared" si="618"/>
        <v/>
      </c>
      <c r="AU145" s="266">
        <f>IF(OR(Is_Loading,LEN($A145)=0),"",SWDATA!AN130)</f>
        <v>0</v>
      </c>
      <c r="AV145" s="267">
        <f>IF(OR(Is_Loading,LEN($A145)=0),"",SWDATA!AO130)</f>
        <v>0</v>
      </c>
      <c r="AW145" s="267">
        <f>IF(OR(Is_Loading,LEN($A145)=0),"",SWDATA!AP130)</f>
        <v>0</v>
      </c>
      <c r="AX145" s="266" t="str">
        <f t="shared" si="619"/>
        <v/>
      </c>
      <c r="AY145" s="266">
        <f>IF(OR(Is_Loading,LEN($A145)=0),"",SWDATA!AR130)</f>
        <v>0</v>
      </c>
      <c r="AZ145" s="267">
        <f>IF(OR(Is_Loading,LEN($A145)=0),"",SWDATA!AS130)</f>
        <v>0</v>
      </c>
      <c r="BA145" s="267">
        <f>IF(OR(Is_Loading,LEN($A145)=0),"",SWDATA!AT130)</f>
        <v>0</v>
      </c>
      <c r="BB145" s="266" t="str">
        <f t="shared" si="620"/>
        <v/>
      </c>
      <c r="BC145" s="266">
        <f>IF(OR(Is_Loading,LEN($A145)=0),"",SWDATA!AV130)</f>
        <v>0</v>
      </c>
      <c r="BD145" s="267">
        <f>IF(OR(Is_Loading,LEN($A145)=0),"",SWDATA!AW130)</f>
        <v>0</v>
      </c>
      <c r="BE145" s="323">
        <f>IF(OR(Is_Loading,LEN($A145)=0),"",SWDATA!AX130)</f>
        <v>0</v>
      </c>
      <c r="BF145" s="320" t="str">
        <f t="shared" si="621"/>
        <v/>
      </c>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351"/>
      <c r="CO145" s="351"/>
      <c r="CP145" s="351"/>
      <c r="CQ145" s="351"/>
      <c r="CR145" s="351"/>
      <c r="CS145" s="351"/>
      <c r="CT145" s="351"/>
      <c r="CU145" s="351"/>
      <c r="CV145" s="351"/>
      <c r="CW145" s="351"/>
      <c r="CX145" s="351"/>
      <c r="CY145" s="351"/>
      <c r="CZ145" s="351"/>
      <c r="DA145" s="351"/>
      <c r="DB145" s="351"/>
      <c r="DC145" s="351"/>
      <c r="DD145" s="351"/>
      <c r="DE145" s="351"/>
      <c r="DF145" s="351"/>
      <c r="DG145" s="351"/>
      <c r="DH145" s="351"/>
      <c r="DI145" s="351"/>
      <c r="DJ145" s="351"/>
      <c r="DK145" s="351"/>
      <c r="DL145" s="351"/>
      <c r="DM145" s="351"/>
      <c r="DN145" s="351"/>
      <c r="DS145" s="372"/>
      <c r="DT145" s="374"/>
      <c r="DU145" s="375"/>
      <c r="DV145" s="375"/>
      <c r="DW145" s="375"/>
      <c r="DX145" s="375">
        <v>1</v>
      </c>
      <c r="DY145" s="375">
        <f t="shared" si="662"/>
        <v>0</v>
      </c>
      <c r="DZ145" s="375">
        <f t="shared" si="663"/>
        <v>0</v>
      </c>
      <c r="EA145" s="375">
        <f t="shared" si="664"/>
        <v>1</v>
      </c>
      <c r="EB145" s="375">
        <f t="shared" si="665"/>
        <v>0</v>
      </c>
      <c r="EC145" s="375">
        <f t="shared" si="666"/>
        <v>0</v>
      </c>
      <c r="ED145" s="375">
        <f t="shared" si="667"/>
        <v>1</v>
      </c>
      <c r="EE145" s="375">
        <f t="shared" si="668"/>
        <v>0</v>
      </c>
      <c r="EF145" s="375">
        <f t="shared" si="669"/>
        <v>0</v>
      </c>
      <c r="EG145" s="375">
        <f t="shared" si="670"/>
        <v>1</v>
      </c>
      <c r="EH145" s="375">
        <f t="shared" si="671"/>
        <v>0</v>
      </c>
      <c r="EI145" s="375">
        <f t="shared" si="672"/>
        <v>0</v>
      </c>
      <c r="EJ145" s="375">
        <f t="shared" si="673"/>
        <v>1</v>
      </c>
      <c r="EK145" s="375">
        <f t="shared" si="674"/>
        <v>0</v>
      </c>
      <c r="EL145" s="375">
        <f t="shared" si="675"/>
        <v>0</v>
      </c>
      <c r="EM145" s="375">
        <f t="shared" si="676"/>
        <v>1</v>
      </c>
      <c r="EN145" s="375">
        <f t="shared" si="677"/>
        <v>0</v>
      </c>
      <c r="EO145" s="375">
        <f t="shared" si="678"/>
        <v>0</v>
      </c>
      <c r="EP145" s="375">
        <f t="shared" si="679"/>
        <v>1</v>
      </c>
      <c r="EQ145" s="375">
        <f t="shared" si="680"/>
        <v>0</v>
      </c>
      <c r="ER145" s="375">
        <f t="shared" si="681"/>
        <v>0</v>
      </c>
      <c r="ES145" s="375">
        <f t="shared" si="682"/>
        <v>1</v>
      </c>
      <c r="ET145" s="375">
        <f t="shared" si="683"/>
        <v>0</v>
      </c>
      <c r="EU145" s="375">
        <f t="shared" si="684"/>
        <v>0</v>
      </c>
      <c r="EV145" s="375">
        <f t="shared" si="685"/>
        <v>1</v>
      </c>
      <c r="EW145" s="375">
        <f t="shared" si="686"/>
        <v>0</v>
      </c>
      <c r="EX145" s="375">
        <f t="shared" si="687"/>
        <v>0</v>
      </c>
      <c r="EY145" s="375">
        <f t="shared" si="688"/>
        <v>1</v>
      </c>
      <c r="EZ145" s="375">
        <f t="shared" si="689"/>
        <v>0</v>
      </c>
      <c r="FA145" s="375">
        <f t="shared" si="690"/>
        <v>0</v>
      </c>
      <c r="FB145" s="375">
        <f t="shared" si="691"/>
        <v>1</v>
      </c>
      <c r="FC145" s="375">
        <f t="shared" si="692"/>
        <v>0</v>
      </c>
      <c r="FD145" s="375">
        <f t="shared" si="693"/>
        <v>0</v>
      </c>
      <c r="FE145" s="376"/>
      <c r="FF145" s="372"/>
      <c r="FG145" s="372"/>
      <c r="FH145" s="372"/>
      <c r="FI145" s="372"/>
      <c r="FJ145" s="372"/>
      <c r="FK145" s="372"/>
      <c r="FL145" s="372"/>
      <c r="FM145" s="372"/>
      <c r="FN145" s="372"/>
      <c r="FO145" s="372"/>
      <c r="FP145" s="372"/>
      <c r="FQ145" s="372"/>
      <c r="FR145" s="372"/>
      <c r="FS145" s="372"/>
      <c r="FT145" s="372"/>
      <c r="FU145" s="372"/>
      <c r="FV145" s="372"/>
      <c r="FW145" s="372"/>
      <c r="FX145" s="372"/>
      <c r="FY145" s="372"/>
      <c r="FZ145" s="372"/>
      <c r="GA145" s="372"/>
      <c r="GB145" s="372"/>
      <c r="GC145" s="372"/>
      <c r="GD145" s="372"/>
      <c r="GE145" s="372"/>
      <c r="GF145" s="372"/>
      <c r="GG145" s="372"/>
      <c r="GH145" s="372"/>
      <c r="GI145" s="372"/>
      <c r="GJ145" s="372"/>
      <c r="GK145" s="372"/>
      <c r="GL145" s="372"/>
      <c r="GM145" s="372"/>
      <c r="GN145" s="372"/>
      <c r="GO145" s="372"/>
      <c r="GP145" s="372"/>
      <c r="GQ145" s="372"/>
      <c r="GR145" s="372"/>
      <c r="GS145" s="372"/>
      <c r="GT145" s="372"/>
      <c r="GU145" s="372"/>
      <c r="GV145" s="372"/>
      <c r="GW145" s="372"/>
      <c r="GX145" s="372"/>
      <c r="GY145" s="372"/>
      <c r="GZ145" s="372"/>
      <c r="HA145" s="372"/>
      <c r="HB145" s="372"/>
      <c r="HC145" s="372"/>
    </row>
    <row r="146" spans="1:211" s="373" customFormat="1" ht="15" hidden="1" customHeight="1" outlineLevel="1" x14ac:dyDescent="0.2">
      <c r="A146" s="366">
        <f>SWDATA!O131</f>
        <v>0</v>
      </c>
      <c r="B146" s="366">
        <f>SWDATA!M131</f>
        <v>0</v>
      </c>
      <c r="C146" s="351">
        <f>IF(AND(SWDATA!M131=1,SWDATA!Q131="promotions"),SWDATA!P131,0)</f>
        <v>0</v>
      </c>
      <c r="D146" s="367">
        <f>ROW(SWDATA!M131)</f>
        <v>131</v>
      </c>
      <c r="E146" s="368">
        <f t="shared" si="697"/>
        <v>0</v>
      </c>
      <c r="F146" s="369">
        <f t="shared" si="609"/>
        <v>1</v>
      </c>
      <c r="G146" s="366" t="str">
        <f t="shared" si="610"/>
        <v/>
      </c>
      <c r="H146" s="370"/>
      <c r="J146" s="238">
        <f t="shared" si="611"/>
        <v>0</v>
      </c>
      <c r="K146" s="239" t="str">
        <f t="shared" si="612"/>
        <v/>
      </c>
      <c r="L146" s="342"/>
      <c r="M146" s="345"/>
      <c r="N146" s="340" t="str">
        <f>IF(LEN(SWDATA!F131)=0,"",N145)</f>
        <v/>
      </c>
      <c r="O146" s="296" t="str">
        <f>IF(LEN(SWDATA!G131)=0,"",O145)</f>
        <v/>
      </c>
      <c r="P146" s="297" t="str">
        <f>IF(LEN(SWDATA!C131)=0,"",SWDATA!C131)</f>
        <v/>
      </c>
      <c r="Q146" s="312" t="str">
        <f t="shared" si="613"/>
        <v/>
      </c>
      <c r="R146" s="223" t="s">
        <v>261</v>
      </c>
      <c r="S146" s="224"/>
      <c r="T146" s="224"/>
      <c r="U146" s="264" t="s">
        <v>612</v>
      </c>
      <c r="V146" s="205" t="s">
        <v>221</v>
      </c>
      <c r="W146" s="266">
        <f>IF(OR(Is_Loading,LEN($A146)=0),"",SWDATA!P131)</f>
        <v>0</v>
      </c>
      <c r="X146" s="267">
        <f>IF(OR(Is_Loading,LEN($A146)=0),"",SWDATA!Q131)</f>
        <v>0</v>
      </c>
      <c r="Y146" s="267">
        <f>IF(OR(Is_Loading,LEN($A146)=0),"",SWDATA!R131)</f>
        <v>0</v>
      </c>
      <c r="Z146" s="266" t="str">
        <f t="shared" si="694"/>
        <v/>
      </c>
      <c r="AA146" s="266">
        <f>IF(OR(Is_Loading,LEN($A146)=0),"",SWDATA!T131)</f>
        <v>0</v>
      </c>
      <c r="AB146" s="267">
        <f>IF(OR(Is_Loading,LEN($A146)=0),"",SWDATA!U131)</f>
        <v>0</v>
      </c>
      <c r="AC146" s="267">
        <f>IF(OR(Is_Loading,LEN($A146)=0),"",SWDATA!V131)</f>
        <v>0</v>
      </c>
      <c r="AD146" s="266" t="str">
        <f t="shared" si="614"/>
        <v/>
      </c>
      <c r="AE146" s="266">
        <f>IF(OR(Is_Loading,LEN($A146)=0),"",SWDATA!X131)</f>
        <v>0</v>
      </c>
      <c r="AF146" s="267">
        <f>IF(OR(Is_Loading,LEN($A146)=0),"",SWDATA!Y131)</f>
        <v>0</v>
      </c>
      <c r="AG146" s="267">
        <f>IF(OR(Is_Loading,LEN($A146)=0),"",SWDATA!Z131)</f>
        <v>0</v>
      </c>
      <c r="AH146" s="266" t="str">
        <f t="shared" si="615"/>
        <v/>
      </c>
      <c r="AI146" s="266">
        <f>IF(OR(Is_Loading,LEN($A146)=0),"",SWDATA!AB131)</f>
        <v>0</v>
      </c>
      <c r="AJ146" s="267">
        <f>IF(OR(Is_Loading,LEN($A146)=0),"",SWDATA!AC131)</f>
        <v>0</v>
      </c>
      <c r="AK146" s="267">
        <f>IF(OR(Is_Loading,LEN($A146)=0),"",SWDATA!AD131)</f>
        <v>0</v>
      </c>
      <c r="AL146" s="266" t="str">
        <f t="shared" si="616"/>
        <v/>
      </c>
      <c r="AM146" s="266">
        <f>IF(OR(Is_Loading,LEN($A146)=0),"",SWDATA!AF131)</f>
        <v>0</v>
      </c>
      <c r="AN146" s="267">
        <f>IF(OR(Is_Loading,LEN($A146)=0),"",SWDATA!AG131)</f>
        <v>0</v>
      </c>
      <c r="AO146" s="323">
        <f>IF(OR(Is_Loading,LEN($A146)=0),"",SWDATA!AH131)</f>
        <v>0</v>
      </c>
      <c r="AP146" s="320" t="str">
        <f t="shared" si="617"/>
        <v/>
      </c>
      <c r="AQ146" s="266">
        <f>IF(OR(Is_Loading,LEN($A146)=0),"",SWDATA!AJ131)</f>
        <v>0</v>
      </c>
      <c r="AR146" s="267">
        <f>IF(OR(Is_Loading,LEN($A146)=0),"",SWDATA!AK131)</f>
        <v>0</v>
      </c>
      <c r="AS146" s="267">
        <f>IF(OR(Is_Loading,LEN($A146)=0),"",SWDATA!AL131)</f>
        <v>0</v>
      </c>
      <c r="AT146" s="266" t="str">
        <f t="shared" si="618"/>
        <v/>
      </c>
      <c r="AU146" s="266">
        <f>IF(OR(Is_Loading,LEN($A146)=0),"",SWDATA!AN131)</f>
        <v>0</v>
      </c>
      <c r="AV146" s="267">
        <f>IF(OR(Is_Loading,LEN($A146)=0),"",SWDATA!AO131)</f>
        <v>0</v>
      </c>
      <c r="AW146" s="267">
        <f>IF(OR(Is_Loading,LEN($A146)=0),"",SWDATA!AP131)</f>
        <v>0</v>
      </c>
      <c r="AX146" s="266" t="str">
        <f t="shared" si="619"/>
        <v/>
      </c>
      <c r="AY146" s="266">
        <f>IF(OR(Is_Loading,LEN($A146)=0),"",SWDATA!AR131)</f>
        <v>0</v>
      </c>
      <c r="AZ146" s="267">
        <f>IF(OR(Is_Loading,LEN($A146)=0),"",SWDATA!AS131)</f>
        <v>0</v>
      </c>
      <c r="BA146" s="267">
        <f>IF(OR(Is_Loading,LEN($A146)=0),"",SWDATA!AT131)</f>
        <v>0</v>
      </c>
      <c r="BB146" s="266" t="str">
        <f t="shared" si="620"/>
        <v/>
      </c>
      <c r="BC146" s="266">
        <f>IF(OR(Is_Loading,LEN($A146)=0),"",SWDATA!AV131)</f>
        <v>0</v>
      </c>
      <c r="BD146" s="267">
        <f>IF(OR(Is_Loading,LEN($A146)=0),"",SWDATA!AW131)</f>
        <v>0</v>
      </c>
      <c r="BE146" s="323">
        <f>IF(OR(Is_Loading,LEN($A146)=0),"",SWDATA!AX131)</f>
        <v>0</v>
      </c>
      <c r="BF146" s="320" t="str">
        <f t="shared" si="621"/>
        <v/>
      </c>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351"/>
      <c r="CO146" s="351"/>
      <c r="CP146" s="351"/>
      <c r="CQ146" s="351"/>
      <c r="CR146" s="351"/>
      <c r="CS146" s="351"/>
      <c r="CT146" s="351"/>
      <c r="CU146" s="351"/>
      <c r="CV146" s="351"/>
      <c r="CW146" s="351"/>
      <c r="CX146" s="351"/>
      <c r="CY146" s="351"/>
      <c r="CZ146" s="351"/>
      <c r="DA146" s="351"/>
      <c r="DB146" s="351"/>
      <c r="DC146" s="351"/>
      <c r="DD146" s="351"/>
      <c r="DE146" s="351"/>
      <c r="DF146" s="351"/>
      <c r="DG146" s="351"/>
      <c r="DH146" s="351"/>
      <c r="DI146" s="351"/>
      <c r="DJ146" s="351"/>
      <c r="DK146" s="351"/>
      <c r="DL146" s="351"/>
      <c r="DM146" s="351"/>
      <c r="DN146" s="351"/>
      <c r="DS146" s="372"/>
      <c r="DT146" s="374"/>
      <c r="DU146" s="375"/>
      <c r="DV146" s="375"/>
      <c r="DW146" s="375"/>
      <c r="DX146" s="375">
        <v>1</v>
      </c>
      <c r="DY146" s="375">
        <f t="shared" si="662"/>
        <v>0</v>
      </c>
      <c r="DZ146" s="375">
        <f t="shared" si="663"/>
        <v>0</v>
      </c>
      <c r="EA146" s="375">
        <f t="shared" si="664"/>
        <v>1</v>
      </c>
      <c r="EB146" s="375">
        <f t="shared" si="665"/>
        <v>0</v>
      </c>
      <c r="EC146" s="375">
        <f t="shared" si="666"/>
        <v>0</v>
      </c>
      <c r="ED146" s="375">
        <f t="shared" si="667"/>
        <v>1</v>
      </c>
      <c r="EE146" s="375">
        <f t="shared" si="668"/>
        <v>0</v>
      </c>
      <c r="EF146" s="375">
        <f t="shared" si="669"/>
        <v>0</v>
      </c>
      <c r="EG146" s="375">
        <f t="shared" si="670"/>
        <v>1</v>
      </c>
      <c r="EH146" s="375">
        <f t="shared" si="671"/>
        <v>0</v>
      </c>
      <c r="EI146" s="375">
        <f t="shared" si="672"/>
        <v>0</v>
      </c>
      <c r="EJ146" s="375">
        <f t="shared" si="673"/>
        <v>1</v>
      </c>
      <c r="EK146" s="375">
        <f t="shared" si="674"/>
        <v>0</v>
      </c>
      <c r="EL146" s="375">
        <f t="shared" si="675"/>
        <v>0</v>
      </c>
      <c r="EM146" s="375">
        <f t="shared" si="676"/>
        <v>1</v>
      </c>
      <c r="EN146" s="375">
        <f t="shared" si="677"/>
        <v>0</v>
      </c>
      <c r="EO146" s="375">
        <f t="shared" si="678"/>
        <v>0</v>
      </c>
      <c r="EP146" s="375">
        <f t="shared" si="679"/>
        <v>1</v>
      </c>
      <c r="EQ146" s="375">
        <f t="shared" si="680"/>
        <v>0</v>
      </c>
      <c r="ER146" s="375">
        <f t="shared" si="681"/>
        <v>0</v>
      </c>
      <c r="ES146" s="375">
        <f t="shared" si="682"/>
        <v>1</v>
      </c>
      <c r="ET146" s="375">
        <f t="shared" si="683"/>
        <v>0</v>
      </c>
      <c r="EU146" s="375">
        <f t="shared" si="684"/>
        <v>0</v>
      </c>
      <c r="EV146" s="375">
        <f t="shared" si="685"/>
        <v>1</v>
      </c>
      <c r="EW146" s="375">
        <f t="shared" si="686"/>
        <v>0</v>
      </c>
      <c r="EX146" s="375">
        <f t="shared" si="687"/>
        <v>0</v>
      </c>
      <c r="EY146" s="375">
        <f t="shared" si="688"/>
        <v>1</v>
      </c>
      <c r="EZ146" s="375">
        <f t="shared" si="689"/>
        <v>0</v>
      </c>
      <c r="FA146" s="375">
        <f t="shared" si="690"/>
        <v>0</v>
      </c>
      <c r="FB146" s="375">
        <f t="shared" si="691"/>
        <v>1</v>
      </c>
      <c r="FC146" s="375">
        <f t="shared" si="692"/>
        <v>0</v>
      </c>
      <c r="FD146" s="375">
        <f t="shared" si="693"/>
        <v>0</v>
      </c>
      <c r="FE146" s="376"/>
      <c r="FF146" s="372"/>
      <c r="FG146" s="372"/>
      <c r="FH146" s="372"/>
      <c r="FI146" s="372"/>
      <c r="FJ146" s="372"/>
      <c r="FK146" s="372"/>
      <c r="FL146" s="372"/>
      <c r="FM146" s="372"/>
      <c r="FN146" s="372"/>
      <c r="FO146" s="372"/>
      <c r="FP146" s="372"/>
      <c r="FQ146" s="372"/>
      <c r="FR146" s="372"/>
      <c r="FS146" s="372"/>
      <c r="FT146" s="372"/>
      <c r="FU146" s="372"/>
      <c r="FV146" s="372"/>
      <c r="FW146" s="372"/>
      <c r="FX146" s="372"/>
      <c r="FY146" s="372"/>
      <c r="FZ146" s="372"/>
      <c r="GA146" s="372"/>
      <c r="GB146" s="372"/>
      <c r="GC146" s="372"/>
      <c r="GD146" s="372"/>
      <c r="GE146" s="372"/>
      <c r="GF146" s="372"/>
      <c r="GG146" s="372"/>
      <c r="GH146" s="372"/>
      <c r="GI146" s="372"/>
      <c r="GJ146" s="372"/>
      <c r="GK146" s="372"/>
      <c r="GL146" s="372"/>
      <c r="GM146" s="372"/>
      <c r="GN146" s="372"/>
      <c r="GO146" s="372"/>
      <c r="GP146" s="372"/>
      <c r="GQ146" s="372"/>
      <c r="GR146" s="372"/>
      <c r="GS146" s="372"/>
      <c r="GT146" s="372"/>
      <c r="GU146" s="372"/>
      <c r="GV146" s="372"/>
      <c r="GW146" s="372"/>
      <c r="GX146" s="372"/>
      <c r="GY146" s="372"/>
      <c r="GZ146" s="372"/>
      <c r="HA146" s="372"/>
      <c r="HB146" s="372"/>
      <c r="HC146" s="372"/>
    </row>
    <row r="147" spans="1:211" s="373" customFormat="1" ht="15" hidden="1" customHeight="1" outlineLevel="1" x14ac:dyDescent="0.2">
      <c r="A147" s="366">
        <f>SWDATA!O132</f>
        <v>0</v>
      </c>
      <c r="B147" s="366">
        <f>SWDATA!M132</f>
        <v>0</v>
      </c>
      <c r="C147" s="351">
        <f>IF(AND(SWDATA!M132=1,SWDATA!Q132="promotions"),SWDATA!P132,0)</f>
        <v>0</v>
      </c>
      <c r="D147" s="367">
        <f>ROW(SWDATA!M132)</f>
        <v>132</v>
      </c>
      <c r="E147" s="368">
        <f t="shared" si="697"/>
        <v>0</v>
      </c>
      <c r="F147" s="369">
        <f t="shared" si="609"/>
        <v>1</v>
      </c>
      <c r="G147" s="366" t="str">
        <f t="shared" si="610"/>
        <v/>
      </c>
      <c r="H147" s="370"/>
      <c r="J147" s="238">
        <f t="shared" si="611"/>
        <v>0</v>
      </c>
      <c r="K147" s="239" t="str">
        <f t="shared" si="612"/>
        <v/>
      </c>
      <c r="L147" s="342"/>
      <c r="M147" s="345"/>
      <c r="N147" s="340" t="str">
        <f>IF(LEN(SWDATA!F132)=0,"",N146)</f>
        <v/>
      </c>
      <c r="O147" s="296" t="str">
        <f>IF(LEN(SWDATA!G132)=0,"",O146)</f>
        <v/>
      </c>
      <c r="P147" s="297" t="str">
        <f>IF(LEN(SWDATA!C132)=0,"",SWDATA!C132)</f>
        <v/>
      </c>
      <c r="Q147" s="312" t="str">
        <f t="shared" si="613"/>
        <v/>
      </c>
      <c r="R147" s="223" t="s">
        <v>261</v>
      </c>
      <c r="S147" s="224"/>
      <c r="T147" s="224"/>
      <c r="U147" s="264" t="s">
        <v>597</v>
      </c>
      <c r="V147" s="205" t="s">
        <v>221</v>
      </c>
      <c r="W147" s="266">
        <f>IF(OR(Is_Loading,LEN($A147)=0),"",SWDATA!P132)</f>
        <v>0</v>
      </c>
      <c r="X147" s="267">
        <f>IF(OR(Is_Loading,LEN($A147)=0),"",SWDATA!Q132)</f>
        <v>0</v>
      </c>
      <c r="Y147" s="267">
        <f>IF(OR(Is_Loading,LEN($A147)=0),"",SWDATA!R132)</f>
        <v>0</v>
      </c>
      <c r="Z147" s="266" t="str">
        <f t="shared" si="694"/>
        <v/>
      </c>
      <c r="AA147" s="266">
        <f>IF(OR(Is_Loading,LEN($A147)=0),"",SWDATA!T132)</f>
        <v>0</v>
      </c>
      <c r="AB147" s="267">
        <f>IF(OR(Is_Loading,LEN($A147)=0),"",SWDATA!U132)</f>
        <v>0</v>
      </c>
      <c r="AC147" s="267">
        <f>IF(OR(Is_Loading,LEN($A147)=0),"",SWDATA!V132)</f>
        <v>0</v>
      </c>
      <c r="AD147" s="266" t="str">
        <f t="shared" si="614"/>
        <v/>
      </c>
      <c r="AE147" s="266">
        <f>IF(OR(Is_Loading,LEN($A147)=0),"",SWDATA!X132)</f>
        <v>0</v>
      </c>
      <c r="AF147" s="267">
        <f>IF(OR(Is_Loading,LEN($A147)=0),"",SWDATA!Y132)</f>
        <v>0</v>
      </c>
      <c r="AG147" s="267">
        <f>IF(OR(Is_Loading,LEN($A147)=0),"",SWDATA!Z132)</f>
        <v>0</v>
      </c>
      <c r="AH147" s="266" t="str">
        <f t="shared" si="615"/>
        <v/>
      </c>
      <c r="AI147" s="266">
        <f>IF(OR(Is_Loading,LEN($A147)=0),"",SWDATA!AB132)</f>
        <v>0</v>
      </c>
      <c r="AJ147" s="267">
        <f>IF(OR(Is_Loading,LEN($A147)=0),"",SWDATA!AC132)</f>
        <v>0</v>
      </c>
      <c r="AK147" s="267">
        <f>IF(OR(Is_Loading,LEN($A147)=0),"",SWDATA!AD132)</f>
        <v>0</v>
      </c>
      <c r="AL147" s="266" t="str">
        <f t="shared" si="616"/>
        <v/>
      </c>
      <c r="AM147" s="266">
        <f>IF(OR(Is_Loading,LEN($A147)=0),"",SWDATA!AF132)</f>
        <v>0</v>
      </c>
      <c r="AN147" s="267">
        <f>IF(OR(Is_Loading,LEN($A147)=0),"",SWDATA!AG132)</f>
        <v>0</v>
      </c>
      <c r="AO147" s="323">
        <f>IF(OR(Is_Loading,LEN($A147)=0),"",SWDATA!AH132)</f>
        <v>0</v>
      </c>
      <c r="AP147" s="320" t="str">
        <f t="shared" si="617"/>
        <v/>
      </c>
      <c r="AQ147" s="266">
        <f>IF(OR(Is_Loading,LEN($A147)=0),"",SWDATA!AJ132)</f>
        <v>0</v>
      </c>
      <c r="AR147" s="267">
        <f>IF(OR(Is_Loading,LEN($A147)=0),"",SWDATA!AK132)</f>
        <v>0</v>
      </c>
      <c r="AS147" s="267">
        <f>IF(OR(Is_Loading,LEN($A147)=0),"",SWDATA!AL132)</f>
        <v>0</v>
      </c>
      <c r="AT147" s="266" t="str">
        <f t="shared" si="618"/>
        <v/>
      </c>
      <c r="AU147" s="266">
        <f>IF(OR(Is_Loading,LEN($A147)=0),"",SWDATA!AN132)</f>
        <v>0</v>
      </c>
      <c r="AV147" s="267">
        <f>IF(OR(Is_Loading,LEN($A147)=0),"",SWDATA!AO132)</f>
        <v>0</v>
      </c>
      <c r="AW147" s="267">
        <f>IF(OR(Is_Loading,LEN($A147)=0),"",SWDATA!AP132)</f>
        <v>0</v>
      </c>
      <c r="AX147" s="266" t="str">
        <f t="shared" si="619"/>
        <v/>
      </c>
      <c r="AY147" s="266">
        <f>IF(OR(Is_Loading,LEN($A147)=0),"",SWDATA!AR132)</f>
        <v>0</v>
      </c>
      <c r="AZ147" s="267">
        <f>IF(OR(Is_Loading,LEN($A147)=0),"",SWDATA!AS132)</f>
        <v>0</v>
      </c>
      <c r="BA147" s="267">
        <f>IF(OR(Is_Loading,LEN($A147)=0),"",SWDATA!AT132)</f>
        <v>0</v>
      </c>
      <c r="BB147" s="266" t="str">
        <f t="shared" si="620"/>
        <v/>
      </c>
      <c r="BC147" s="266">
        <f>IF(OR(Is_Loading,LEN($A147)=0),"",SWDATA!AV132)</f>
        <v>0</v>
      </c>
      <c r="BD147" s="267">
        <f>IF(OR(Is_Loading,LEN($A147)=0),"",SWDATA!AW132)</f>
        <v>0</v>
      </c>
      <c r="BE147" s="323">
        <f>IF(OR(Is_Loading,LEN($A147)=0),"",SWDATA!AX132)</f>
        <v>0</v>
      </c>
      <c r="BF147" s="320" t="str">
        <f t="shared" si="621"/>
        <v/>
      </c>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351"/>
      <c r="CO147" s="351"/>
      <c r="CP147" s="351"/>
      <c r="CQ147" s="351"/>
      <c r="CR147" s="351"/>
      <c r="CS147" s="351"/>
      <c r="CT147" s="351"/>
      <c r="CU147" s="351"/>
      <c r="CV147" s="351"/>
      <c r="CW147" s="351"/>
      <c r="CX147" s="351"/>
      <c r="CY147" s="351"/>
      <c r="CZ147" s="351"/>
      <c r="DA147" s="351"/>
      <c r="DB147" s="351"/>
      <c r="DC147" s="351"/>
      <c r="DD147" s="351"/>
      <c r="DE147" s="351"/>
      <c r="DF147" s="351"/>
      <c r="DG147" s="351"/>
      <c r="DH147" s="351"/>
      <c r="DI147" s="351"/>
      <c r="DJ147" s="351"/>
      <c r="DK147" s="351"/>
      <c r="DL147" s="351"/>
      <c r="DM147" s="351"/>
      <c r="DN147" s="351"/>
      <c r="DS147" s="372"/>
      <c r="DT147" s="374"/>
      <c r="DU147" s="375"/>
      <c r="DV147" s="375"/>
      <c r="DW147" s="375"/>
      <c r="DX147" s="375">
        <v>1</v>
      </c>
      <c r="DY147" s="375">
        <f t="shared" si="662"/>
        <v>0</v>
      </c>
      <c r="DZ147" s="375">
        <f t="shared" si="663"/>
        <v>0</v>
      </c>
      <c r="EA147" s="375">
        <f t="shared" si="664"/>
        <v>1</v>
      </c>
      <c r="EB147" s="375">
        <f t="shared" si="665"/>
        <v>0</v>
      </c>
      <c r="EC147" s="375">
        <f t="shared" si="666"/>
        <v>0</v>
      </c>
      <c r="ED147" s="375">
        <f t="shared" si="667"/>
        <v>1</v>
      </c>
      <c r="EE147" s="375">
        <f t="shared" si="668"/>
        <v>0</v>
      </c>
      <c r="EF147" s="375">
        <f t="shared" si="669"/>
        <v>0</v>
      </c>
      <c r="EG147" s="375">
        <f t="shared" si="670"/>
        <v>1</v>
      </c>
      <c r="EH147" s="375">
        <f t="shared" si="671"/>
        <v>0</v>
      </c>
      <c r="EI147" s="375">
        <f t="shared" si="672"/>
        <v>0</v>
      </c>
      <c r="EJ147" s="375">
        <f t="shared" si="673"/>
        <v>1</v>
      </c>
      <c r="EK147" s="375">
        <f t="shared" si="674"/>
        <v>0</v>
      </c>
      <c r="EL147" s="375">
        <f t="shared" si="675"/>
        <v>0</v>
      </c>
      <c r="EM147" s="375">
        <f t="shared" si="676"/>
        <v>1</v>
      </c>
      <c r="EN147" s="375">
        <f t="shared" si="677"/>
        <v>0</v>
      </c>
      <c r="EO147" s="375">
        <f t="shared" si="678"/>
        <v>0</v>
      </c>
      <c r="EP147" s="375">
        <f t="shared" si="679"/>
        <v>1</v>
      </c>
      <c r="EQ147" s="375">
        <f t="shared" si="680"/>
        <v>0</v>
      </c>
      <c r="ER147" s="375">
        <f t="shared" si="681"/>
        <v>0</v>
      </c>
      <c r="ES147" s="375">
        <f t="shared" si="682"/>
        <v>1</v>
      </c>
      <c r="ET147" s="375">
        <f t="shared" si="683"/>
        <v>0</v>
      </c>
      <c r="EU147" s="375">
        <f t="shared" si="684"/>
        <v>0</v>
      </c>
      <c r="EV147" s="375">
        <f t="shared" si="685"/>
        <v>1</v>
      </c>
      <c r="EW147" s="375">
        <f t="shared" si="686"/>
        <v>0</v>
      </c>
      <c r="EX147" s="375">
        <f t="shared" si="687"/>
        <v>0</v>
      </c>
      <c r="EY147" s="375">
        <f t="shared" si="688"/>
        <v>1</v>
      </c>
      <c r="EZ147" s="375">
        <f t="shared" si="689"/>
        <v>0</v>
      </c>
      <c r="FA147" s="375">
        <f t="shared" si="690"/>
        <v>0</v>
      </c>
      <c r="FB147" s="375">
        <f t="shared" si="691"/>
        <v>1</v>
      </c>
      <c r="FC147" s="375">
        <f t="shared" si="692"/>
        <v>0</v>
      </c>
      <c r="FD147" s="375">
        <f t="shared" si="693"/>
        <v>0</v>
      </c>
      <c r="FE147" s="376"/>
      <c r="FF147" s="372"/>
      <c r="FG147" s="372"/>
      <c r="FH147" s="372"/>
      <c r="FI147" s="372"/>
      <c r="FJ147" s="372"/>
      <c r="FK147" s="372"/>
      <c r="FL147" s="372"/>
      <c r="FM147" s="372"/>
      <c r="FN147" s="372"/>
      <c r="FO147" s="372"/>
      <c r="FP147" s="372"/>
      <c r="FQ147" s="372"/>
      <c r="FR147" s="372"/>
      <c r="FS147" s="372"/>
      <c r="FT147" s="372"/>
      <c r="FU147" s="372"/>
      <c r="FV147" s="372"/>
      <c r="FW147" s="372"/>
      <c r="FX147" s="372"/>
      <c r="FY147" s="372"/>
      <c r="FZ147" s="372"/>
      <c r="GA147" s="372"/>
      <c r="GB147" s="372"/>
      <c r="GC147" s="372"/>
      <c r="GD147" s="372"/>
      <c r="GE147" s="372"/>
      <c r="GF147" s="372"/>
      <c r="GG147" s="372"/>
      <c r="GH147" s="372"/>
      <c r="GI147" s="372"/>
      <c r="GJ147" s="372"/>
      <c r="GK147" s="372"/>
      <c r="GL147" s="372"/>
      <c r="GM147" s="372"/>
      <c r="GN147" s="372"/>
      <c r="GO147" s="372"/>
      <c r="GP147" s="372"/>
      <c r="GQ147" s="372"/>
      <c r="GR147" s="372"/>
      <c r="GS147" s="372"/>
      <c r="GT147" s="372"/>
      <c r="GU147" s="372"/>
      <c r="GV147" s="372"/>
      <c r="GW147" s="372"/>
      <c r="GX147" s="372"/>
      <c r="GY147" s="372"/>
      <c r="GZ147" s="372"/>
      <c r="HA147" s="372"/>
      <c r="HB147" s="372"/>
      <c r="HC147" s="372"/>
    </row>
    <row r="148" spans="1:211" s="373" customFormat="1" ht="15" hidden="1" customHeight="1" outlineLevel="1" x14ac:dyDescent="0.2">
      <c r="A148" s="366">
        <f>SWDATA!O133</f>
        <v>0</v>
      </c>
      <c r="B148" s="366">
        <f>SWDATA!M133</f>
        <v>0</v>
      </c>
      <c r="C148" s="351">
        <f>IF(AND(SWDATA!M133=1,SWDATA!Q133="promotions"),SWDATA!P133,0)</f>
        <v>0</v>
      </c>
      <c r="D148" s="367">
        <f>ROW(SWDATA!M133)</f>
        <v>133</v>
      </c>
      <c r="E148" s="368">
        <f t="shared" si="697"/>
        <v>0</v>
      </c>
      <c r="F148" s="369">
        <f t="shared" si="609"/>
        <v>1</v>
      </c>
      <c r="G148" s="366" t="str">
        <f t="shared" si="610"/>
        <v/>
      </c>
      <c r="H148" s="370"/>
      <c r="J148" s="238">
        <f t="shared" si="611"/>
        <v>0</v>
      </c>
      <c r="K148" s="239" t="str">
        <f t="shared" si="612"/>
        <v/>
      </c>
      <c r="L148" s="342"/>
      <c r="M148" s="345"/>
      <c r="N148" s="340" t="str">
        <f>IF(LEN(SWDATA!F133)=0,"",N147)</f>
        <v/>
      </c>
      <c r="O148" s="296" t="str">
        <f>IF(LEN(SWDATA!G133)=0,"",O147)</f>
        <v/>
      </c>
      <c r="P148" s="297" t="str">
        <f>IF(LEN(SWDATA!C133)=0,"",SWDATA!C133)</f>
        <v/>
      </c>
      <c r="Q148" s="312" t="str">
        <f t="shared" si="613"/>
        <v/>
      </c>
      <c r="R148" s="223" t="s">
        <v>261</v>
      </c>
      <c r="S148" s="224"/>
      <c r="T148" s="224"/>
      <c r="U148" s="264" t="s">
        <v>599</v>
      </c>
      <c r="V148" s="205" t="s">
        <v>221</v>
      </c>
      <c r="W148" s="266">
        <f>IF(OR(Is_Loading,LEN($A148)=0),"",SWDATA!P133)</f>
        <v>0</v>
      </c>
      <c r="X148" s="267">
        <f>IF(OR(Is_Loading,LEN($A148)=0),"",SWDATA!Q133)</f>
        <v>0</v>
      </c>
      <c r="Y148" s="267">
        <f>IF(OR(Is_Loading,LEN($A148)=0),"",SWDATA!R133)</f>
        <v>0</v>
      </c>
      <c r="Z148" s="266" t="str">
        <f t="shared" si="694"/>
        <v/>
      </c>
      <c r="AA148" s="266">
        <f>IF(OR(Is_Loading,LEN($A148)=0),"",SWDATA!T133)</f>
        <v>0</v>
      </c>
      <c r="AB148" s="267">
        <f>IF(OR(Is_Loading,LEN($A148)=0),"",SWDATA!U133)</f>
        <v>0</v>
      </c>
      <c r="AC148" s="267">
        <f>IF(OR(Is_Loading,LEN($A148)=0),"",SWDATA!V133)</f>
        <v>0</v>
      </c>
      <c r="AD148" s="266" t="str">
        <f t="shared" si="614"/>
        <v/>
      </c>
      <c r="AE148" s="266">
        <f>IF(OR(Is_Loading,LEN($A148)=0),"",SWDATA!X133)</f>
        <v>0</v>
      </c>
      <c r="AF148" s="267">
        <f>IF(OR(Is_Loading,LEN($A148)=0),"",SWDATA!Y133)</f>
        <v>0</v>
      </c>
      <c r="AG148" s="267">
        <f>IF(OR(Is_Loading,LEN($A148)=0),"",SWDATA!Z133)</f>
        <v>0</v>
      </c>
      <c r="AH148" s="266" t="str">
        <f t="shared" si="615"/>
        <v/>
      </c>
      <c r="AI148" s="266">
        <f>IF(OR(Is_Loading,LEN($A148)=0),"",SWDATA!AB133)</f>
        <v>0</v>
      </c>
      <c r="AJ148" s="267">
        <f>IF(OR(Is_Loading,LEN($A148)=0),"",SWDATA!AC133)</f>
        <v>0</v>
      </c>
      <c r="AK148" s="267">
        <f>IF(OR(Is_Loading,LEN($A148)=0),"",SWDATA!AD133)</f>
        <v>0</v>
      </c>
      <c r="AL148" s="266" t="str">
        <f t="shared" si="616"/>
        <v/>
      </c>
      <c r="AM148" s="266">
        <f>IF(OR(Is_Loading,LEN($A148)=0),"",SWDATA!AF133)</f>
        <v>0</v>
      </c>
      <c r="AN148" s="267">
        <f>IF(OR(Is_Loading,LEN($A148)=0),"",SWDATA!AG133)</f>
        <v>0</v>
      </c>
      <c r="AO148" s="323">
        <f>IF(OR(Is_Loading,LEN($A148)=0),"",SWDATA!AH133)</f>
        <v>0</v>
      </c>
      <c r="AP148" s="320" t="str">
        <f t="shared" si="617"/>
        <v/>
      </c>
      <c r="AQ148" s="266">
        <f>IF(OR(Is_Loading,LEN($A148)=0),"",SWDATA!AJ133)</f>
        <v>0</v>
      </c>
      <c r="AR148" s="267">
        <f>IF(OR(Is_Loading,LEN($A148)=0),"",SWDATA!AK133)</f>
        <v>0</v>
      </c>
      <c r="AS148" s="267">
        <f>IF(OR(Is_Loading,LEN($A148)=0),"",SWDATA!AL133)</f>
        <v>0</v>
      </c>
      <c r="AT148" s="266" t="str">
        <f t="shared" si="618"/>
        <v/>
      </c>
      <c r="AU148" s="266">
        <f>IF(OR(Is_Loading,LEN($A148)=0),"",SWDATA!AN133)</f>
        <v>0</v>
      </c>
      <c r="AV148" s="267">
        <f>IF(OR(Is_Loading,LEN($A148)=0),"",SWDATA!AO133)</f>
        <v>0</v>
      </c>
      <c r="AW148" s="267">
        <f>IF(OR(Is_Loading,LEN($A148)=0),"",SWDATA!AP133)</f>
        <v>0</v>
      </c>
      <c r="AX148" s="266" t="str">
        <f t="shared" si="619"/>
        <v/>
      </c>
      <c r="AY148" s="266">
        <f>IF(OR(Is_Loading,LEN($A148)=0),"",SWDATA!AR133)</f>
        <v>0</v>
      </c>
      <c r="AZ148" s="267">
        <f>IF(OR(Is_Loading,LEN($A148)=0),"",SWDATA!AS133)</f>
        <v>0</v>
      </c>
      <c r="BA148" s="267">
        <f>IF(OR(Is_Loading,LEN($A148)=0),"",SWDATA!AT133)</f>
        <v>0</v>
      </c>
      <c r="BB148" s="266" t="str">
        <f t="shared" si="620"/>
        <v/>
      </c>
      <c r="BC148" s="266">
        <f>IF(OR(Is_Loading,LEN($A148)=0),"",SWDATA!AV133)</f>
        <v>0</v>
      </c>
      <c r="BD148" s="267">
        <f>IF(OR(Is_Loading,LEN($A148)=0),"",SWDATA!AW133)</f>
        <v>0</v>
      </c>
      <c r="BE148" s="323">
        <f>IF(OR(Is_Loading,LEN($A148)=0),"",SWDATA!AX133)</f>
        <v>0</v>
      </c>
      <c r="BF148" s="320" t="str">
        <f t="shared" si="621"/>
        <v/>
      </c>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351"/>
      <c r="CO148" s="351"/>
      <c r="CP148" s="351"/>
      <c r="CQ148" s="351"/>
      <c r="CR148" s="351"/>
      <c r="CS148" s="351"/>
      <c r="CT148" s="351"/>
      <c r="CU148" s="351"/>
      <c r="CV148" s="351"/>
      <c r="CW148" s="351"/>
      <c r="CX148" s="351"/>
      <c r="CY148" s="351"/>
      <c r="CZ148" s="351"/>
      <c r="DA148" s="351"/>
      <c r="DB148" s="351"/>
      <c r="DC148" s="351"/>
      <c r="DD148" s="351"/>
      <c r="DE148" s="351"/>
      <c r="DF148" s="351"/>
      <c r="DG148" s="351"/>
      <c r="DH148" s="351"/>
      <c r="DI148" s="351"/>
      <c r="DJ148" s="351"/>
      <c r="DK148" s="351"/>
      <c r="DL148" s="351"/>
      <c r="DM148" s="351"/>
      <c r="DN148" s="351"/>
      <c r="DS148" s="372"/>
      <c r="DT148" s="374"/>
      <c r="DU148" s="375"/>
      <c r="DV148" s="375"/>
      <c r="DW148" s="375"/>
      <c r="DX148" s="375">
        <v>1</v>
      </c>
      <c r="DY148" s="375">
        <f t="shared" si="662"/>
        <v>0</v>
      </c>
      <c r="DZ148" s="375">
        <f t="shared" si="663"/>
        <v>0</v>
      </c>
      <c r="EA148" s="375">
        <f t="shared" si="664"/>
        <v>1</v>
      </c>
      <c r="EB148" s="375">
        <f t="shared" si="665"/>
        <v>0</v>
      </c>
      <c r="EC148" s="375">
        <f t="shared" si="666"/>
        <v>0</v>
      </c>
      <c r="ED148" s="375">
        <f t="shared" si="667"/>
        <v>1</v>
      </c>
      <c r="EE148" s="375">
        <f t="shared" si="668"/>
        <v>0</v>
      </c>
      <c r="EF148" s="375">
        <f t="shared" si="669"/>
        <v>0</v>
      </c>
      <c r="EG148" s="375">
        <f t="shared" si="670"/>
        <v>1</v>
      </c>
      <c r="EH148" s="375">
        <f t="shared" si="671"/>
        <v>0</v>
      </c>
      <c r="EI148" s="375">
        <f t="shared" si="672"/>
        <v>0</v>
      </c>
      <c r="EJ148" s="375">
        <f t="shared" si="673"/>
        <v>1</v>
      </c>
      <c r="EK148" s="375">
        <f t="shared" si="674"/>
        <v>0</v>
      </c>
      <c r="EL148" s="375">
        <f t="shared" si="675"/>
        <v>0</v>
      </c>
      <c r="EM148" s="375">
        <f t="shared" si="676"/>
        <v>1</v>
      </c>
      <c r="EN148" s="375">
        <f t="shared" si="677"/>
        <v>0</v>
      </c>
      <c r="EO148" s="375">
        <f t="shared" si="678"/>
        <v>0</v>
      </c>
      <c r="EP148" s="375">
        <f t="shared" si="679"/>
        <v>1</v>
      </c>
      <c r="EQ148" s="375">
        <f t="shared" si="680"/>
        <v>0</v>
      </c>
      <c r="ER148" s="375">
        <f t="shared" si="681"/>
        <v>0</v>
      </c>
      <c r="ES148" s="375">
        <f t="shared" si="682"/>
        <v>1</v>
      </c>
      <c r="ET148" s="375">
        <f t="shared" si="683"/>
        <v>0</v>
      </c>
      <c r="EU148" s="375">
        <f t="shared" si="684"/>
        <v>0</v>
      </c>
      <c r="EV148" s="375">
        <f t="shared" si="685"/>
        <v>1</v>
      </c>
      <c r="EW148" s="375">
        <f t="shared" si="686"/>
        <v>0</v>
      </c>
      <c r="EX148" s="375">
        <f t="shared" si="687"/>
        <v>0</v>
      </c>
      <c r="EY148" s="375">
        <f t="shared" si="688"/>
        <v>1</v>
      </c>
      <c r="EZ148" s="375">
        <f t="shared" si="689"/>
        <v>0</v>
      </c>
      <c r="FA148" s="375">
        <f t="shared" si="690"/>
        <v>0</v>
      </c>
      <c r="FB148" s="375">
        <f t="shared" si="691"/>
        <v>1</v>
      </c>
      <c r="FC148" s="375">
        <f t="shared" si="692"/>
        <v>0</v>
      </c>
      <c r="FD148" s="375">
        <f t="shared" si="693"/>
        <v>0</v>
      </c>
      <c r="FE148" s="376"/>
      <c r="FF148" s="372"/>
      <c r="FG148" s="372"/>
      <c r="FH148" s="372"/>
      <c r="FI148" s="372"/>
      <c r="FJ148" s="372"/>
      <c r="FK148" s="372"/>
      <c r="FL148" s="372"/>
      <c r="FM148" s="372"/>
      <c r="FN148" s="372"/>
      <c r="FO148" s="372"/>
      <c r="FP148" s="372"/>
      <c r="FQ148" s="372"/>
      <c r="FR148" s="372"/>
      <c r="FS148" s="372"/>
      <c r="FT148" s="372"/>
      <c r="FU148" s="372"/>
      <c r="FV148" s="372"/>
      <c r="FW148" s="372"/>
      <c r="FX148" s="372"/>
      <c r="FY148" s="372"/>
      <c r="FZ148" s="372"/>
      <c r="GA148" s="372"/>
      <c r="GB148" s="372"/>
      <c r="GC148" s="372"/>
      <c r="GD148" s="372"/>
      <c r="GE148" s="372"/>
      <c r="GF148" s="372"/>
      <c r="GG148" s="372"/>
      <c r="GH148" s="372"/>
      <c r="GI148" s="372"/>
      <c r="GJ148" s="372"/>
      <c r="GK148" s="372"/>
      <c r="GL148" s="372"/>
      <c r="GM148" s="372"/>
      <c r="GN148" s="372"/>
      <c r="GO148" s="372"/>
      <c r="GP148" s="372"/>
      <c r="GQ148" s="372"/>
      <c r="GR148" s="372"/>
      <c r="GS148" s="372"/>
      <c r="GT148" s="372"/>
      <c r="GU148" s="372"/>
      <c r="GV148" s="372"/>
      <c r="GW148" s="372"/>
      <c r="GX148" s="372"/>
      <c r="GY148" s="372"/>
      <c r="GZ148" s="372"/>
      <c r="HA148" s="372"/>
      <c r="HB148" s="372"/>
      <c r="HC148" s="372"/>
    </row>
    <row r="149" spans="1:211" s="373" customFormat="1" ht="15" hidden="1" customHeight="1" outlineLevel="1" x14ac:dyDescent="0.2">
      <c r="A149" s="366">
        <f>SWDATA!O134</f>
        <v>0</v>
      </c>
      <c r="B149" s="366">
        <f>SWDATA!M134</f>
        <v>0</v>
      </c>
      <c r="C149" s="351">
        <f>IF(AND(SWDATA!M134=1,SWDATA!Q134="promotions"),SWDATA!P134,0)</f>
        <v>0</v>
      </c>
      <c r="D149" s="367">
        <f>ROW(SWDATA!M134)</f>
        <v>134</v>
      </c>
      <c r="E149" s="368">
        <f t="shared" si="697"/>
        <v>0</v>
      </c>
      <c r="F149" s="369">
        <f t="shared" si="609"/>
        <v>1</v>
      </c>
      <c r="G149" s="366" t="str">
        <f t="shared" si="610"/>
        <v/>
      </c>
      <c r="H149" s="370"/>
      <c r="J149" s="238">
        <f t="shared" si="611"/>
        <v>0</v>
      </c>
      <c r="K149" s="239" t="str">
        <f t="shared" si="612"/>
        <v/>
      </c>
      <c r="L149" s="342"/>
      <c r="M149" s="345"/>
      <c r="N149" s="340" t="str">
        <f>IF(LEN(SWDATA!F134)=0,"",N148)</f>
        <v/>
      </c>
      <c r="O149" s="296" t="str">
        <f>IF(LEN(SWDATA!G134)=0,"",O148)</f>
        <v/>
      </c>
      <c r="P149" s="297" t="str">
        <f>IF(LEN(SWDATA!C134)=0,"",SWDATA!C134)</f>
        <v/>
      </c>
      <c r="Q149" s="312" t="str">
        <f t="shared" si="613"/>
        <v/>
      </c>
      <c r="R149" s="223" t="s">
        <v>261</v>
      </c>
      <c r="S149" s="224"/>
      <c r="T149" s="224"/>
      <c r="U149" s="264" t="s">
        <v>600</v>
      </c>
      <c r="V149" s="205" t="s">
        <v>221</v>
      </c>
      <c r="W149" s="266">
        <f>IF(OR(Is_Loading,LEN($A149)=0),"",SWDATA!P134)</f>
        <v>0</v>
      </c>
      <c r="X149" s="267">
        <f>IF(OR(Is_Loading,LEN($A149)=0),"",SWDATA!Q134)</f>
        <v>0</v>
      </c>
      <c r="Y149" s="267">
        <f>IF(OR(Is_Loading,LEN($A149)=0),"",SWDATA!R134)</f>
        <v>0</v>
      </c>
      <c r="Z149" s="266" t="str">
        <f t="shared" si="694"/>
        <v/>
      </c>
      <c r="AA149" s="266">
        <f>IF(OR(Is_Loading,LEN($A149)=0),"",SWDATA!T134)</f>
        <v>0</v>
      </c>
      <c r="AB149" s="267">
        <f>IF(OR(Is_Loading,LEN($A149)=0),"",SWDATA!U134)</f>
        <v>0</v>
      </c>
      <c r="AC149" s="267">
        <f>IF(OR(Is_Loading,LEN($A149)=0),"",SWDATA!V134)</f>
        <v>0</v>
      </c>
      <c r="AD149" s="266" t="str">
        <f t="shared" si="614"/>
        <v/>
      </c>
      <c r="AE149" s="266">
        <f>IF(OR(Is_Loading,LEN($A149)=0),"",SWDATA!X134)</f>
        <v>0</v>
      </c>
      <c r="AF149" s="267">
        <f>IF(OR(Is_Loading,LEN($A149)=0),"",SWDATA!Y134)</f>
        <v>0</v>
      </c>
      <c r="AG149" s="267">
        <f>IF(OR(Is_Loading,LEN($A149)=0),"",SWDATA!Z134)</f>
        <v>0</v>
      </c>
      <c r="AH149" s="266" t="str">
        <f t="shared" si="615"/>
        <v/>
      </c>
      <c r="AI149" s="266">
        <f>IF(OR(Is_Loading,LEN($A149)=0),"",SWDATA!AB134)</f>
        <v>0</v>
      </c>
      <c r="AJ149" s="267">
        <f>IF(OR(Is_Loading,LEN($A149)=0),"",SWDATA!AC134)</f>
        <v>0</v>
      </c>
      <c r="AK149" s="267">
        <f>IF(OR(Is_Loading,LEN($A149)=0),"",SWDATA!AD134)</f>
        <v>0</v>
      </c>
      <c r="AL149" s="266" t="str">
        <f t="shared" si="616"/>
        <v/>
      </c>
      <c r="AM149" s="266">
        <f>IF(OR(Is_Loading,LEN($A149)=0),"",SWDATA!AF134)</f>
        <v>0</v>
      </c>
      <c r="AN149" s="267">
        <f>IF(OR(Is_Loading,LEN($A149)=0),"",SWDATA!AG134)</f>
        <v>0</v>
      </c>
      <c r="AO149" s="323">
        <f>IF(OR(Is_Loading,LEN($A149)=0),"",SWDATA!AH134)</f>
        <v>0</v>
      </c>
      <c r="AP149" s="320" t="str">
        <f t="shared" si="617"/>
        <v/>
      </c>
      <c r="AQ149" s="266">
        <f>IF(OR(Is_Loading,LEN($A149)=0),"",SWDATA!AJ134)</f>
        <v>0</v>
      </c>
      <c r="AR149" s="267">
        <f>IF(OR(Is_Loading,LEN($A149)=0),"",SWDATA!AK134)</f>
        <v>0</v>
      </c>
      <c r="AS149" s="267">
        <f>IF(OR(Is_Loading,LEN($A149)=0),"",SWDATA!AL134)</f>
        <v>0</v>
      </c>
      <c r="AT149" s="266" t="str">
        <f t="shared" si="618"/>
        <v/>
      </c>
      <c r="AU149" s="266">
        <f>IF(OR(Is_Loading,LEN($A149)=0),"",SWDATA!AN134)</f>
        <v>0</v>
      </c>
      <c r="AV149" s="267">
        <f>IF(OR(Is_Loading,LEN($A149)=0),"",SWDATA!AO134)</f>
        <v>0</v>
      </c>
      <c r="AW149" s="267">
        <f>IF(OR(Is_Loading,LEN($A149)=0),"",SWDATA!AP134)</f>
        <v>0</v>
      </c>
      <c r="AX149" s="266" t="str">
        <f t="shared" si="619"/>
        <v/>
      </c>
      <c r="AY149" s="266">
        <f>IF(OR(Is_Loading,LEN($A149)=0),"",SWDATA!AR134)</f>
        <v>0</v>
      </c>
      <c r="AZ149" s="267">
        <f>IF(OR(Is_Loading,LEN($A149)=0),"",SWDATA!AS134)</f>
        <v>0</v>
      </c>
      <c r="BA149" s="267">
        <f>IF(OR(Is_Loading,LEN($A149)=0),"",SWDATA!AT134)</f>
        <v>0</v>
      </c>
      <c r="BB149" s="266" t="str">
        <f t="shared" si="620"/>
        <v/>
      </c>
      <c r="BC149" s="266">
        <f>IF(OR(Is_Loading,LEN($A149)=0),"",SWDATA!AV134)</f>
        <v>0</v>
      </c>
      <c r="BD149" s="267">
        <f>IF(OR(Is_Loading,LEN($A149)=0),"",SWDATA!AW134)</f>
        <v>0</v>
      </c>
      <c r="BE149" s="323">
        <f>IF(OR(Is_Loading,LEN($A149)=0),"",SWDATA!AX134)</f>
        <v>0</v>
      </c>
      <c r="BF149" s="320" t="str">
        <f t="shared" si="621"/>
        <v/>
      </c>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351"/>
      <c r="CO149" s="351"/>
      <c r="CP149" s="351"/>
      <c r="CQ149" s="351"/>
      <c r="CR149" s="351"/>
      <c r="CS149" s="351"/>
      <c r="CT149" s="351"/>
      <c r="CU149" s="351"/>
      <c r="CV149" s="351"/>
      <c r="CW149" s="351"/>
      <c r="CX149" s="351"/>
      <c r="CY149" s="351"/>
      <c r="CZ149" s="351"/>
      <c r="DA149" s="351"/>
      <c r="DB149" s="351"/>
      <c r="DC149" s="351"/>
      <c r="DD149" s="351"/>
      <c r="DE149" s="351"/>
      <c r="DF149" s="351"/>
      <c r="DG149" s="351"/>
      <c r="DH149" s="351"/>
      <c r="DI149" s="351"/>
      <c r="DJ149" s="351"/>
      <c r="DK149" s="351"/>
      <c r="DL149" s="351"/>
      <c r="DM149" s="351"/>
      <c r="DN149" s="351"/>
      <c r="DS149" s="372"/>
      <c r="DT149" s="374"/>
      <c r="DU149" s="375"/>
      <c r="DV149" s="375"/>
      <c r="DW149" s="375"/>
      <c r="DX149" s="375">
        <v>1</v>
      </c>
      <c r="DY149" s="375">
        <f t="shared" si="662"/>
        <v>0</v>
      </c>
      <c r="DZ149" s="375">
        <f t="shared" si="663"/>
        <v>0</v>
      </c>
      <c r="EA149" s="375">
        <f t="shared" si="664"/>
        <v>1</v>
      </c>
      <c r="EB149" s="375">
        <f t="shared" si="665"/>
        <v>0</v>
      </c>
      <c r="EC149" s="375">
        <f t="shared" si="666"/>
        <v>0</v>
      </c>
      <c r="ED149" s="375">
        <f t="shared" si="667"/>
        <v>1</v>
      </c>
      <c r="EE149" s="375">
        <f t="shared" si="668"/>
        <v>0</v>
      </c>
      <c r="EF149" s="375">
        <f t="shared" si="669"/>
        <v>0</v>
      </c>
      <c r="EG149" s="375">
        <f t="shared" si="670"/>
        <v>1</v>
      </c>
      <c r="EH149" s="375">
        <f t="shared" si="671"/>
        <v>0</v>
      </c>
      <c r="EI149" s="375">
        <f t="shared" si="672"/>
        <v>0</v>
      </c>
      <c r="EJ149" s="375">
        <f t="shared" si="673"/>
        <v>1</v>
      </c>
      <c r="EK149" s="375">
        <f t="shared" si="674"/>
        <v>0</v>
      </c>
      <c r="EL149" s="375">
        <f t="shared" si="675"/>
        <v>0</v>
      </c>
      <c r="EM149" s="375">
        <f t="shared" si="676"/>
        <v>1</v>
      </c>
      <c r="EN149" s="375">
        <f t="shared" si="677"/>
        <v>0</v>
      </c>
      <c r="EO149" s="375">
        <f t="shared" si="678"/>
        <v>0</v>
      </c>
      <c r="EP149" s="375">
        <f t="shared" si="679"/>
        <v>1</v>
      </c>
      <c r="EQ149" s="375">
        <f t="shared" si="680"/>
        <v>0</v>
      </c>
      <c r="ER149" s="375">
        <f t="shared" si="681"/>
        <v>0</v>
      </c>
      <c r="ES149" s="375">
        <f t="shared" si="682"/>
        <v>1</v>
      </c>
      <c r="ET149" s="375">
        <f t="shared" si="683"/>
        <v>0</v>
      </c>
      <c r="EU149" s="375">
        <f t="shared" si="684"/>
        <v>0</v>
      </c>
      <c r="EV149" s="375">
        <f t="shared" si="685"/>
        <v>1</v>
      </c>
      <c r="EW149" s="375">
        <f t="shared" si="686"/>
        <v>0</v>
      </c>
      <c r="EX149" s="375">
        <f t="shared" si="687"/>
        <v>0</v>
      </c>
      <c r="EY149" s="375">
        <f t="shared" si="688"/>
        <v>1</v>
      </c>
      <c r="EZ149" s="375">
        <f t="shared" si="689"/>
        <v>0</v>
      </c>
      <c r="FA149" s="375">
        <f t="shared" si="690"/>
        <v>0</v>
      </c>
      <c r="FB149" s="375">
        <f t="shared" si="691"/>
        <v>1</v>
      </c>
      <c r="FC149" s="375">
        <f t="shared" si="692"/>
        <v>0</v>
      </c>
      <c r="FD149" s="375">
        <f t="shared" si="693"/>
        <v>0</v>
      </c>
      <c r="FE149" s="376"/>
      <c r="FF149" s="372"/>
      <c r="FG149" s="372"/>
      <c r="FH149" s="372"/>
      <c r="FI149" s="372"/>
      <c r="FJ149" s="372"/>
      <c r="FK149" s="372"/>
      <c r="FL149" s="372"/>
      <c r="FM149" s="372"/>
      <c r="FN149" s="372"/>
      <c r="FO149" s="372"/>
      <c r="FP149" s="372"/>
      <c r="FQ149" s="372"/>
      <c r="FR149" s="372"/>
      <c r="FS149" s="372"/>
      <c r="FT149" s="372"/>
      <c r="FU149" s="372"/>
      <c r="FV149" s="372"/>
      <c r="FW149" s="372"/>
      <c r="FX149" s="372"/>
      <c r="FY149" s="372"/>
      <c r="FZ149" s="372"/>
      <c r="GA149" s="372"/>
      <c r="GB149" s="372"/>
      <c r="GC149" s="372"/>
      <c r="GD149" s="372"/>
      <c r="GE149" s="372"/>
      <c r="GF149" s="372"/>
      <c r="GG149" s="372"/>
      <c r="GH149" s="372"/>
      <c r="GI149" s="372"/>
      <c r="GJ149" s="372"/>
      <c r="GK149" s="372"/>
      <c r="GL149" s="372"/>
      <c r="GM149" s="372"/>
      <c r="GN149" s="372"/>
      <c r="GO149" s="372"/>
      <c r="GP149" s="372"/>
      <c r="GQ149" s="372"/>
      <c r="GR149" s="372"/>
      <c r="GS149" s="372"/>
      <c r="GT149" s="372"/>
      <c r="GU149" s="372"/>
      <c r="GV149" s="372"/>
      <c r="GW149" s="372"/>
      <c r="GX149" s="372"/>
      <c r="GY149" s="372"/>
      <c r="GZ149" s="372"/>
      <c r="HA149" s="372"/>
      <c r="HB149" s="372"/>
      <c r="HC149" s="372"/>
    </row>
    <row r="150" spans="1:211" s="373" customFormat="1" ht="15" hidden="1" customHeight="1" outlineLevel="1" x14ac:dyDescent="0.2">
      <c r="A150" s="366">
        <f>SWDATA!O135</f>
        <v>0</v>
      </c>
      <c r="B150" s="366">
        <f>SWDATA!M135</f>
        <v>0</v>
      </c>
      <c r="C150" s="351">
        <f>IF(AND(SWDATA!M135=1,SWDATA!Q135="promotions"),SWDATA!P135,0)</f>
        <v>0</v>
      </c>
      <c r="D150" s="367">
        <f>ROW(SWDATA!M135)</f>
        <v>135</v>
      </c>
      <c r="E150" s="368">
        <f t="shared" si="697"/>
        <v>0</v>
      </c>
      <c r="F150" s="369">
        <f t="shared" si="609"/>
        <v>1</v>
      </c>
      <c r="G150" s="366" t="str">
        <f t="shared" si="610"/>
        <v/>
      </c>
      <c r="H150" s="370"/>
      <c r="J150" s="238">
        <f t="shared" si="611"/>
        <v>0</v>
      </c>
      <c r="K150" s="239" t="str">
        <f t="shared" si="612"/>
        <v/>
      </c>
      <c r="L150" s="342"/>
      <c r="M150" s="345"/>
      <c r="N150" s="340" t="str">
        <f>IF(LEN(SWDATA!F135)=0,"",N149)</f>
        <v/>
      </c>
      <c r="O150" s="296" t="str">
        <f>IF(LEN(SWDATA!G135)=0,"",O149)</f>
        <v/>
      </c>
      <c r="P150" s="297" t="str">
        <f>IF(LEN(SWDATA!C135)=0,"",SWDATA!C135)</f>
        <v/>
      </c>
      <c r="Q150" s="312" t="str">
        <f t="shared" si="613"/>
        <v/>
      </c>
      <c r="R150" s="223" t="s">
        <v>261</v>
      </c>
      <c r="S150" s="224"/>
      <c r="T150" s="224"/>
      <c r="U150" s="264" t="s">
        <v>602</v>
      </c>
      <c r="V150" s="205" t="s">
        <v>221</v>
      </c>
      <c r="W150" s="266">
        <f>IF(OR(Is_Loading,LEN($A150)=0),"",SWDATA!P135)</f>
        <v>0</v>
      </c>
      <c r="X150" s="267">
        <f>IF(OR(Is_Loading,LEN($A150)=0),"",SWDATA!Q135)</f>
        <v>0</v>
      </c>
      <c r="Y150" s="267">
        <f>IF(OR(Is_Loading,LEN($A150)=0),"",SWDATA!R135)</f>
        <v>0</v>
      </c>
      <c r="Z150" s="266" t="str">
        <f t="shared" si="694"/>
        <v/>
      </c>
      <c r="AA150" s="266">
        <f>IF(OR(Is_Loading,LEN($A150)=0),"",SWDATA!T135)</f>
        <v>0</v>
      </c>
      <c r="AB150" s="267">
        <f>IF(OR(Is_Loading,LEN($A150)=0),"",SWDATA!U135)</f>
        <v>0</v>
      </c>
      <c r="AC150" s="267">
        <f>IF(OR(Is_Loading,LEN($A150)=0),"",SWDATA!V135)</f>
        <v>0</v>
      </c>
      <c r="AD150" s="266" t="str">
        <f t="shared" si="614"/>
        <v/>
      </c>
      <c r="AE150" s="266">
        <f>IF(OR(Is_Loading,LEN($A150)=0),"",SWDATA!X135)</f>
        <v>0</v>
      </c>
      <c r="AF150" s="267">
        <f>IF(OR(Is_Loading,LEN($A150)=0),"",SWDATA!Y135)</f>
        <v>0</v>
      </c>
      <c r="AG150" s="267">
        <f>IF(OR(Is_Loading,LEN($A150)=0),"",SWDATA!Z135)</f>
        <v>0</v>
      </c>
      <c r="AH150" s="266" t="str">
        <f t="shared" si="615"/>
        <v/>
      </c>
      <c r="AI150" s="266">
        <f>IF(OR(Is_Loading,LEN($A150)=0),"",SWDATA!AB135)</f>
        <v>0</v>
      </c>
      <c r="AJ150" s="267">
        <f>IF(OR(Is_Loading,LEN($A150)=0),"",SWDATA!AC135)</f>
        <v>0</v>
      </c>
      <c r="AK150" s="267">
        <f>IF(OR(Is_Loading,LEN($A150)=0),"",SWDATA!AD135)</f>
        <v>0</v>
      </c>
      <c r="AL150" s="266" t="str">
        <f t="shared" si="616"/>
        <v/>
      </c>
      <c r="AM150" s="266">
        <f>IF(OR(Is_Loading,LEN($A150)=0),"",SWDATA!AF135)</f>
        <v>0</v>
      </c>
      <c r="AN150" s="267">
        <f>IF(OR(Is_Loading,LEN($A150)=0),"",SWDATA!AG135)</f>
        <v>0</v>
      </c>
      <c r="AO150" s="323">
        <f>IF(OR(Is_Loading,LEN($A150)=0),"",SWDATA!AH135)</f>
        <v>0</v>
      </c>
      <c r="AP150" s="320" t="str">
        <f t="shared" si="617"/>
        <v/>
      </c>
      <c r="AQ150" s="266">
        <f>IF(OR(Is_Loading,LEN($A150)=0),"",SWDATA!AJ135)</f>
        <v>0</v>
      </c>
      <c r="AR150" s="267">
        <f>IF(OR(Is_Loading,LEN($A150)=0),"",SWDATA!AK135)</f>
        <v>0</v>
      </c>
      <c r="AS150" s="267">
        <f>IF(OR(Is_Loading,LEN($A150)=0),"",SWDATA!AL135)</f>
        <v>0</v>
      </c>
      <c r="AT150" s="266" t="str">
        <f t="shared" si="618"/>
        <v/>
      </c>
      <c r="AU150" s="266">
        <f>IF(OR(Is_Loading,LEN($A150)=0),"",SWDATA!AN135)</f>
        <v>0</v>
      </c>
      <c r="AV150" s="267">
        <f>IF(OR(Is_Loading,LEN($A150)=0),"",SWDATA!AO135)</f>
        <v>0</v>
      </c>
      <c r="AW150" s="267">
        <f>IF(OR(Is_Loading,LEN($A150)=0),"",SWDATA!AP135)</f>
        <v>0</v>
      </c>
      <c r="AX150" s="266" t="str">
        <f t="shared" si="619"/>
        <v/>
      </c>
      <c r="AY150" s="266">
        <f>IF(OR(Is_Loading,LEN($A150)=0),"",SWDATA!AR135)</f>
        <v>0</v>
      </c>
      <c r="AZ150" s="267">
        <f>IF(OR(Is_Loading,LEN($A150)=0),"",SWDATA!AS135)</f>
        <v>0</v>
      </c>
      <c r="BA150" s="267">
        <f>IF(OR(Is_Loading,LEN($A150)=0),"",SWDATA!AT135)</f>
        <v>0</v>
      </c>
      <c r="BB150" s="266" t="str">
        <f t="shared" si="620"/>
        <v/>
      </c>
      <c r="BC150" s="266">
        <f>IF(OR(Is_Loading,LEN($A150)=0),"",SWDATA!AV135)</f>
        <v>0</v>
      </c>
      <c r="BD150" s="267">
        <f>IF(OR(Is_Loading,LEN($A150)=0),"",SWDATA!AW135)</f>
        <v>0</v>
      </c>
      <c r="BE150" s="323">
        <f>IF(OR(Is_Loading,LEN($A150)=0),"",SWDATA!AX135)</f>
        <v>0</v>
      </c>
      <c r="BF150" s="320" t="str">
        <f t="shared" si="621"/>
        <v/>
      </c>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351"/>
      <c r="CO150" s="351"/>
      <c r="CP150" s="351"/>
      <c r="CQ150" s="351"/>
      <c r="CR150" s="351"/>
      <c r="CS150" s="351"/>
      <c r="CT150" s="351"/>
      <c r="CU150" s="351"/>
      <c r="CV150" s="351"/>
      <c r="CW150" s="351"/>
      <c r="CX150" s="351"/>
      <c r="CY150" s="351"/>
      <c r="CZ150" s="351"/>
      <c r="DA150" s="351"/>
      <c r="DB150" s="351"/>
      <c r="DC150" s="351"/>
      <c r="DD150" s="351"/>
      <c r="DE150" s="351"/>
      <c r="DF150" s="351"/>
      <c r="DG150" s="351"/>
      <c r="DH150" s="351"/>
      <c r="DI150" s="351"/>
      <c r="DJ150" s="351"/>
      <c r="DK150" s="351"/>
      <c r="DL150" s="351"/>
      <c r="DM150" s="351"/>
      <c r="DN150" s="351"/>
      <c r="DS150" s="372"/>
      <c r="DT150" s="374"/>
      <c r="DU150" s="375"/>
      <c r="DV150" s="375"/>
      <c r="DW150" s="375"/>
      <c r="DX150" s="375">
        <v>1</v>
      </c>
      <c r="DY150" s="375">
        <f t="shared" si="662"/>
        <v>0</v>
      </c>
      <c r="DZ150" s="375">
        <f t="shared" si="663"/>
        <v>0</v>
      </c>
      <c r="EA150" s="375">
        <f t="shared" si="664"/>
        <v>1</v>
      </c>
      <c r="EB150" s="375">
        <f t="shared" si="665"/>
        <v>0</v>
      </c>
      <c r="EC150" s="375">
        <f t="shared" si="666"/>
        <v>0</v>
      </c>
      <c r="ED150" s="375">
        <f t="shared" si="667"/>
        <v>1</v>
      </c>
      <c r="EE150" s="375">
        <f t="shared" si="668"/>
        <v>0</v>
      </c>
      <c r="EF150" s="375">
        <f t="shared" si="669"/>
        <v>0</v>
      </c>
      <c r="EG150" s="375">
        <f t="shared" si="670"/>
        <v>1</v>
      </c>
      <c r="EH150" s="375">
        <f t="shared" si="671"/>
        <v>0</v>
      </c>
      <c r="EI150" s="375">
        <f t="shared" si="672"/>
        <v>0</v>
      </c>
      <c r="EJ150" s="375">
        <f t="shared" si="673"/>
        <v>1</v>
      </c>
      <c r="EK150" s="375">
        <f t="shared" si="674"/>
        <v>0</v>
      </c>
      <c r="EL150" s="375">
        <f t="shared" si="675"/>
        <v>0</v>
      </c>
      <c r="EM150" s="375">
        <f t="shared" si="676"/>
        <v>1</v>
      </c>
      <c r="EN150" s="375">
        <f t="shared" si="677"/>
        <v>0</v>
      </c>
      <c r="EO150" s="375">
        <f t="shared" si="678"/>
        <v>0</v>
      </c>
      <c r="EP150" s="375">
        <f t="shared" si="679"/>
        <v>1</v>
      </c>
      <c r="EQ150" s="375">
        <f t="shared" si="680"/>
        <v>0</v>
      </c>
      <c r="ER150" s="375">
        <f t="shared" si="681"/>
        <v>0</v>
      </c>
      <c r="ES150" s="375">
        <f t="shared" si="682"/>
        <v>1</v>
      </c>
      <c r="ET150" s="375">
        <f t="shared" si="683"/>
        <v>0</v>
      </c>
      <c r="EU150" s="375">
        <f t="shared" si="684"/>
        <v>0</v>
      </c>
      <c r="EV150" s="375">
        <f t="shared" si="685"/>
        <v>1</v>
      </c>
      <c r="EW150" s="375">
        <f t="shared" si="686"/>
        <v>0</v>
      </c>
      <c r="EX150" s="375">
        <f t="shared" si="687"/>
        <v>0</v>
      </c>
      <c r="EY150" s="375">
        <f t="shared" si="688"/>
        <v>1</v>
      </c>
      <c r="EZ150" s="375">
        <f t="shared" si="689"/>
        <v>0</v>
      </c>
      <c r="FA150" s="375">
        <f t="shared" si="690"/>
        <v>0</v>
      </c>
      <c r="FB150" s="375">
        <f t="shared" si="691"/>
        <v>1</v>
      </c>
      <c r="FC150" s="375">
        <f t="shared" si="692"/>
        <v>0</v>
      </c>
      <c r="FD150" s="375">
        <f t="shared" si="693"/>
        <v>0</v>
      </c>
      <c r="FE150" s="376"/>
      <c r="FF150" s="372"/>
      <c r="FG150" s="372"/>
      <c r="FH150" s="372"/>
      <c r="FI150" s="372"/>
      <c r="FJ150" s="372"/>
      <c r="FK150" s="372"/>
      <c r="FL150" s="372"/>
      <c r="FM150" s="372"/>
      <c r="FN150" s="372"/>
      <c r="FO150" s="372"/>
      <c r="FP150" s="372"/>
      <c r="FQ150" s="372"/>
      <c r="FR150" s="372"/>
      <c r="FS150" s="372"/>
      <c r="FT150" s="372"/>
      <c r="FU150" s="372"/>
      <c r="FV150" s="372"/>
      <c r="FW150" s="372"/>
      <c r="FX150" s="372"/>
      <c r="FY150" s="372"/>
      <c r="FZ150" s="372"/>
      <c r="GA150" s="372"/>
      <c r="GB150" s="372"/>
      <c r="GC150" s="372"/>
      <c r="GD150" s="372"/>
      <c r="GE150" s="372"/>
      <c r="GF150" s="372"/>
      <c r="GG150" s="372"/>
      <c r="GH150" s="372"/>
      <c r="GI150" s="372"/>
      <c r="GJ150" s="372"/>
      <c r="GK150" s="372"/>
      <c r="GL150" s="372"/>
      <c r="GM150" s="372"/>
      <c r="GN150" s="372"/>
      <c r="GO150" s="372"/>
      <c r="GP150" s="372"/>
      <c r="GQ150" s="372"/>
      <c r="GR150" s="372"/>
      <c r="GS150" s="372"/>
      <c r="GT150" s="372"/>
      <c r="GU150" s="372"/>
      <c r="GV150" s="372"/>
      <c r="GW150" s="372"/>
      <c r="GX150" s="372"/>
      <c r="GY150" s="372"/>
      <c r="GZ150" s="372"/>
      <c r="HA150" s="372"/>
      <c r="HB150" s="372"/>
      <c r="HC150" s="372"/>
    </row>
    <row r="151" spans="1:211" s="373" customFormat="1" ht="15" hidden="1" customHeight="1" outlineLevel="1" x14ac:dyDescent="0.2">
      <c r="A151" s="366">
        <f>SWDATA!O136</f>
        <v>0</v>
      </c>
      <c r="B151" s="366">
        <f>SWDATA!M136</f>
        <v>0</v>
      </c>
      <c r="C151" s="351">
        <f>IF(AND(SWDATA!M136=1,SWDATA!Q136="promotions"),SWDATA!P136,0)</f>
        <v>0</v>
      </c>
      <c r="D151" s="367">
        <f>ROW(SWDATA!M136)</f>
        <v>136</v>
      </c>
      <c r="E151" s="368">
        <f t="shared" si="697"/>
        <v>0</v>
      </c>
      <c r="F151" s="369">
        <f t="shared" si="609"/>
        <v>1</v>
      </c>
      <c r="G151" s="366" t="str">
        <f t="shared" si="610"/>
        <v/>
      </c>
      <c r="H151" s="370"/>
      <c r="J151" s="238">
        <f t="shared" si="611"/>
        <v>0</v>
      </c>
      <c r="K151" s="239" t="str">
        <f t="shared" si="612"/>
        <v/>
      </c>
      <c r="L151" s="342"/>
      <c r="M151" s="345"/>
      <c r="N151" s="340" t="str">
        <f>IF(LEN(SWDATA!F136)=0,"",N150)</f>
        <v/>
      </c>
      <c r="O151" s="296" t="str">
        <f>IF(LEN(SWDATA!G136)=0,"",O150)</f>
        <v/>
      </c>
      <c r="P151" s="297" t="str">
        <f>IF(LEN(SWDATA!C136)=0,"",SWDATA!C136)</f>
        <v/>
      </c>
      <c r="Q151" s="312" t="str">
        <f t="shared" si="613"/>
        <v/>
      </c>
      <c r="R151" s="223" t="s">
        <v>261</v>
      </c>
      <c r="S151" s="224"/>
      <c r="T151" s="224"/>
      <c r="U151" s="264" t="s">
        <v>629</v>
      </c>
      <c r="V151" s="205" t="s">
        <v>221</v>
      </c>
      <c r="W151" s="266">
        <f>IF(OR(Is_Loading,LEN($A151)=0),"",SWDATA!P136)</f>
        <v>0</v>
      </c>
      <c r="X151" s="267">
        <f>IF(OR(Is_Loading,LEN($A151)=0),"",SWDATA!Q136)</f>
        <v>0</v>
      </c>
      <c r="Y151" s="267">
        <f>IF(OR(Is_Loading,LEN($A151)=0),"",SWDATA!R136)</f>
        <v>0</v>
      </c>
      <c r="Z151" s="266" t="str">
        <f t="shared" si="694"/>
        <v/>
      </c>
      <c r="AA151" s="266">
        <f>IF(OR(Is_Loading,LEN($A151)=0),"",SWDATA!T136)</f>
        <v>0</v>
      </c>
      <c r="AB151" s="267">
        <f>IF(OR(Is_Loading,LEN($A151)=0),"",SWDATA!U136)</f>
        <v>0</v>
      </c>
      <c r="AC151" s="267">
        <f>IF(OR(Is_Loading,LEN($A151)=0),"",SWDATA!V136)</f>
        <v>0</v>
      </c>
      <c r="AD151" s="266" t="str">
        <f t="shared" si="614"/>
        <v/>
      </c>
      <c r="AE151" s="266">
        <f>IF(OR(Is_Loading,LEN($A151)=0),"",SWDATA!X136)</f>
        <v>0</v>
      </c>
      <c r="AF151" s="267">
        <f>IF(OR(Is_Loading,LEN($A151)=0),"",SWDATA!Y136)</f>
        <v>0</v>
      </c>
      <c r="AG151" s="267">
        <f>IF(OR(Is_Loading,LEN($A151)=0),"",SWDATA!Z136)</f>
        <v>0</v>
      </c>
      <c r="AH151" s="266" t="str">
        <f t="shared" si="615"/>
        <v/>
      </c>
      <c r="AI151" s="266">
        <f>IF(OR(Is_Loading,LEN($A151)=0),"",SWDATA!AB136)</f>
        <v>0</v>
      </c>
      <c r="AJ151" s="267">
        <f>IF(OR(Is_Loading,LEN($A151)=0),"",SWDATA!AC136)</f>
        <v>0</v>
      </c>
      <c r="AK151" s="267">
        <f>IF(OR(Is_Loading,LEN($A151)=0),"",SWDATA!AD136)</f>
        <v>0</v>
      </c>
      <c r="AL151" s="266" t="str">
        <f t="shared" si="616"/>
        <v/>
      </c>
      <c r="AM151" s="266">
        <f>IF(OR(Is_Loading,LEN($A151)=0),"",SWDATA!AF136)</f>
        <v>0</v>
      </c>
      <c r="AN151" s="267">
        <f>IF(OR(Is_Loading,LEN($A151)=0),"",SWDATA!AG136)</f>
        <v>0</v>
      </c>
      <c r="AO151" s="323">
        <f>IF(OR(Is_Loading,LEN($A151)=0),"",SWDATA!AH136)</f>
        <v>0</v>
      </c>
      <c r="AP151" s="320" t="str">
        <f t="shared" si="617"/>
        <v/>
      </c>
      <c r="AQ151" s="266">
        <f>IF(OR(Is_Loading,LEN($A151)=0),"",SWDATA!AJ136)</f>
        <v>0</v>
      </c>
      <c r="AR151" s="267">
        <f>IF(OR(Is_Loading,LEN($A151)=0),"",SWDATA!AK136)</f>
        <v>0</v>
      </c>
      <c r="AS151" s="267">
        <f>IF(OR(Is_Loading,LEN($A151)=0),"",SWDATA!AL136)</f>
        <v>0</v>
      </c>
      <c r="AT151" s="266" t="str">
        <f t="shared" si="618"/>
        <v/>
      </c>
      <c r="AU151" s="266">
        <f>IF(OR(Is_Loading,LEN($A151)=0),"",SWDATA!AN136)</f>
        <v>0</v>
      </c>
      <c r="AV151" s="267">
        <f>IF(OR(Is_Loading,LEN($A151)=0),"",SWDATA!AO136)</f>
        <v>0</v>
      </c>
      <c r="AW151" s="267">
        <f>IF(OR(Is_Loading,LEN($A151)=0),"",SWDATA!AP136)</f>
        <v>0</v>
      </c>
      <c r="AX151" s="266" t="str">
        <f t="shared" si="619"/>
        <v/>
      </c>
      <c r="AY151" s="266">
        <f>IF(OR(Is_Loading,LEN($A151)=0),"",SWDATA!AR136)</f>
        <v>0</v>
      </c>
      <c r="AZ151" s="267">
        <f>IF(OR(Is_Loading,LEN($A151)=0),"",SWDATA!AS136)</f>
        <v>0</v>
      </c>
      <c r="BA151" s="267">
        <f>IF(OR(Is_Loading,LEN($A151)=0),"",SWDATA!AT136)</f>
        <v>0</v>
      </c>
      <c r="BB151" s="266" t="str">
        <f t="shared" si="620"/>
        <v/>
      </c>
      <c r="BC151" s="266">
        <f>IF(OR(Is_Loading,LEN($A151)=0),"",SWDATA!AV136)</f>
        <v>0</v>
      </c>
      <c r="BD151" s="267">
        <f>IF(OR(Is_Loading,LEN($A151)=0),"",SWDATA!AW136)</f>
        <v>0</v>
      </c>
      <c r="BE151" s="323">
        <f>IF(OR(Is_Loading,LEN($A151)=0),"",SWDATA!AX136)</f>
        <v>0</v>
      </c>
      <c r="BF151" s="320" t="str">
        <f t="shared" si="621"/>
        <v/>
      </c>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351"/>
      <c r="CO151" s="351"/>
      <c r="CP151" s="351"/>
      <c r="CQ151" s="351"/>
      <c r="CR151" s="351"/>
      <c r="CS151" s="351"/>
      <c r="CT151" s="351"/>
      <c r="CU151" s="351"/>
      <c r="CV151" s="351"/>
      <c r="CW151" s="351"/>
      <c r="CX151" s="351"/>
      <c r="CY151" s="351"/>
      <c r="CZ151" s="351"/>
      <c r="DA151" s="351"/>
      <c r="DB151" s="351"/>
      <c r="DC151" s="351"/>
      <c r="DD151" s="351"/>
      <c r="DE151" s="351"/>
      <c r="DF151" s="351"/>
      <c r="DG151" s="351"/>
      <c r="DH151" s="351"/>
      <c r="DI151" s="351"/>
      <c r="DJ151" s="351"/>
      <c r="DK151" s="351"/>
      <c r="DL151" s="351"/>
      <c r="DM151" s="351"/>
      <c r="DN151" s="351"/>
      <c r="DS151" s="372"/>
      <c r="DT151" s="374"/>
      <c r="DU151" s="375"/>
      <c r="DV151" s="375"/>
      <c r="DW151" s="375"/>
      <c r="DX151" s="375">
        <v>1</v>
      </c>
      <c r="DY151" s="375">
        <f t="shared" si="662"/>
        <v>0</v>
      </c>
      <c r="DZ151" s="375">
        <f t="shared" si="663"/>
        <v>0</v>
      </c>
      <c r="EA151" s="375">
        <f t="shared" si="664"/>
        <v>1</v>
      </c>
      <c r="EB151" s="375">
        <f t="shared" si="665"/>
        <v>0</v>
      </c>
      <c r="EC151" s="375">
        <f t="shared" si="666"/>
        <v>0</v>
      </c>
      <c r="ED151" s="375">
        <f t="shared" si="667"/>
        <v>1</v>
      </c>
      <c r="EE151" s="375">
        <f t="shared" si="668"/>
        <v>0</v>
      </c>
      <c r="EF151" s="375">
        <f t="shared" si="669"/>
        <v>0</v>
      </c>
      <c r="EG151" s="375">
        <f t="shared" si="670"/>
        <v>1</v>
      </c>
      <c r="EH151" s="375">
        <f t="shared" si="671"/>
        <v>0</v>
      </c>
      <c r="EI151" s="375">
        <f t="shared" si="672"/>
        <v>0</v>
      </c>
      <c r="EJ151" s="375">
        <f t="shared" si="673"/>
        <v>1</v>
      </c>
      <c r="EK151" s="375">
        <f t="shared" si="674"/>
        <v>0</v>
      </c>
      <c r="EL151" s="375">
        <f t="shared" si="675"/>
        <v>0</v>
      </c>
      <c r="EM151" s="375">
        <f t="shared" si="676"/>
        <v>1</v>
      </c>
      <c r="EN151" s="375">
        <f t="shared" si="677"/>
        <v>0</v>
      </c>
      <c r="EO151" s="375">
        <f t="shared" si="678"/>
        <v>0</v>
      </c>
      <c r="EP151" s="375">
        <f t="shared" si="679"/>
        <v>1</v>
      </c>
      <c r="EQ151" s="375">
        <f t="shared" si="680"/>
        <v>0</v>
      </c>
      <c r="ER151" s="375">
        <f t="shared" si="681"/>
        <v>0</v>
      </c>
      <c r="ES151" s="375">
        <f t="shared" si="682"/>
        <v>1</v>
      </c>
      <c r="ET151" s="375">
        <f t="shared" si="683"/>
        <v>0</v>
      </c>
      <c r="EU151" s="375">
        <f t="shared" si="684"/>
        <v>0</v>
      </c>
      <c r="EV151" s="375">
        <f t="shared" si="685"/>
        <v>1</v>
      </c>
      <c r="EW151" s="375">
        <f t="shared" si="686"/>
        <v>0</v>
      </c>
      <c r="EX151" s="375">
        <f t="shared" si="687"/>
        <v>0</v>
      </c>
      <c r="EY151" s="375">
        <f t="shared" si="688"/>
        <v>1</v>
      </c>
      <c r="EZ151" s="375">
        <f t="shared" si="689"/>
        <v>0</v>
      </c>
      <c r="FA151" s="375">
        <f t="shared" si="690"/>
        <v>0</v>
      </c>
      <c r="FB151" s="375">
        <f t="shared" si="691"/>
        <v>1</v>
      </c>
      <c r="FC151" s="375">
        <f t="shared" si="692"/>
        <v>0</v>
      </c>
      <c r="FD151" s="375">
        <f t="shared" si="693"/>
        <v>0</v>
      </c>
      <c r="FE151" s="376"/>
      <c r="FF151" s="372"/>
      <c r="FG151" s="372"/>
      <c r="FH151" s="372"/>
      <c r="FI151" s="372"/>
      <c r="FJ151" s="372"/>
      <c r="FK151" s="372"/>
      <c r="FL151" s="372"/>
      <c r="FM151" s="372"/>
      <c r="FN151" s="372"/>
      <c r="FO151" s="372"/>
      <c r="FP151" s="372"/>
      <c r="FQ151" s="372"/>
      <c r="FR151" s="372"/>
      <c r="FS151" s="372"/>
      <c r="FT151" s="372"/>
      <c r="FU151" s="372"/>
      <c r="FV151" s="372"/>
      <c r="FW151" s="372"/>
      <c r="FX151" s="372"/>
      <c r="FY151" s="372"/>
      <c r="FZ151" s="372"/>
      <c r="GA151" s="372"/>
      <c r="GB151" s="372"/>
      <c r="GC151" s="372"/>
      <c r="GD151" s="372"/>
      <c r="GE151" s="372"/>
      <c r="GF151" s="372"/>
      <c r="GG151" s="372"/>
      <c r="GH151" s="372"/>
      <c r="GI151" s="372"/>
      <c r="GJ151" s="372"/>
      <c r="GK151" s="372"/>
      <c r="GL151" s="372"/>
      <c r="GM151" s="372"/>
      <c r="GN151" s="372"/>
      <c r="GO151" s="372"/>
      <c r="GP151" s="372"/>
      <c r="GQ151" s="372"/>
      <c r="GR151" s="372"/>
      <c r="GS151" s="372"/>
      <c r="GT151" s="372"/>
      <c r="GU151" s="372"/>
      <c r="GV151" s="372"/>
      <c r="GW151" s="372"/>
      <c r="GX151" s="372"/>
      <c r="GY151" s="372"/>
      <c r="GZ151" s="372"/>
      <c r="HA151" s="372"/>
      <c r="HB151" s="372"/>
      <c r="HC151" s="372"/>
    </row>
    <row r="152" spans="1:211" s="373" customFormat="1" ht="15" hidden="1" customHeight="1" outlineLevel="1" x14ac:dyDescent="0.2">
      <c r="A152" s="366">
        <f>SWDATA!O137</f>
        <v>0</v>
      </c>
      <c r="B152" s="366">
        <f>SWDATA!M137</f>
        <v>0</v>
      </c>
      <c r="C152" s="351">
        <f>IF(AND(SWDATA!M137=1,SWDATA!Q137="promotions"),SWDATA!P137,0)</f>
        <v>0</v>
      </c>
      <c r="D152" s="367">
        <f>ROW(SWDATA!M137)</f>
        <v>137</v>
      </c>
      <c r="E152" s="368">
        <f t="shared" si="697"/>
        <v>0</v>
      </c>
      <c r="F152" s="369">
        <f t="shared" si="609"/>
        <v>1</v>
      </c>
      <c r="G152" s="366" t="str">
        <f t="shared" si="610"/>
        <v/>
      </c>
      <c r="H152" s="370"/>
      <c r="J152" s="238">
        <f t="shared" si="611"/>
        <v>0</v>
      </c>
      <c r="K152" s="239" t="str">
        <f t="shared" si="612"/>
        <v/>
      </c>
      <c r="L152" s="342"/>
      <c r="M152" s="345"/>
      <c r="N152" s="340" t="str">
        <f>IF(LEN(SWDATA!F137)=0,"",N151)</f>
        <v/>
      </c>
      <c r="O152" s="296" t="str">
        <f>IF(LEN(SWDATA!G137)=0,"",O151)</f>
        <v/>
      </c>
      <c r="P152" s="297" t="str">
        <f>IF(LEN(SWDATA!C137)=0,"",SWDATA!C137)</f>
        <v/>
      </c>
      <c r="Q152" s="312" t="str">
        <f t="shared" si="613"/>
        <v/>
      </c>
      <c r="R152" s="223" t="s">
        <v>261</v>
      </c>
      <c r="S152" s="224"/>
      <c r="T152" s="224"/>
      <c r="U152" s="264" t="s">
        <v>626</v>
      </c>
      <c r="V152" s="205" t="s">
        <v>221</v>
      </c>
      <c r="W152" s="266">
        <f>IF(OR(Is_Loading,LEN($A152)=0),"",SWDATA!P137)</f>
        <v>0</v>
      </c>
      <c r="X152" s="267">
        <f>IF(OR(Is_Loading,LEN($A152)=0),"",SWDATA!Q137)</f>
        <v>0</v>
      </c>
      <c r="Y152" s="267">
        <f>IF(OR(Is_Loading,LEN($A152)=0),"",SWDATA!R137)</f>
        <v>0</v>
      </c>
      <c r="Z152" s="266" t="str">
        <f t="shared" ref="Z152:Z156" si="698">IF($A152=0,"",CHOOSE($F152,SUM(W152:Y152),SUM(W152:Y152)/3,Y152))</f>
        <v/>
      </c>
      <c r="AA152" s="266">
        <f>IF(OR(Is_Loading,LEN($A152)=0),"",SWDATA!T137)</f>
        <v>0</v>
      </c>
      <c r="AB152" s="267">
        <f>IF(OR(Is_Loading,LEN($A152)=0),"",SWDATA!U137)</f>
        <v>0</v>
      </c>
      <c r="AC152" s="267">
        <f>IF(OR(Is_Loading,LEN($A152)=0),"",SWDATA!V137)</f>
        <v>0</v>
      </c>
      <c r="AD152" s="266" t="str">
        <f t="shared" si="614"/>
        <v/>
      </c>
      <c r="AE152" s="266">
        <f>IF(OR(Is_Loading,LEN($A152)=0),"",SWDATA!X137)</f>
        <v>0</v>
      </c>
      <c r="AF152" s="267">
        <f>IF(OR(Is_Loading,LEN($A152)=0),"",SWDATA!Y137)</f>
        <v>0</v>
      </c>
      <c r="AG152" s="267">
        <f>IF(OR(Is_Loading,LEN($A152)=0),"",SWDATA!Z137)</f>
        <v>0</v>
      </c>
      <c r="AH152" s="266" t="str">
        <f t="shared" si="615"/>
        <v/>
      </c>
      <c r="AI152" s="266">
        <f>IF(OR(Is_Loading,LEN($A152)=0),"",SWDATA!AB137)</f>
        <v>0</v>
      </c>
      <c r="AJ152" s="267">
        <f>IF(OR(Is_Loading,LEN($A152)=0),"",SWDATA!AC137)</f>
        <v>0</v>
      </c>
      <c r="AK152" s="267">
        <f>IF(OR(Is_Loading,LEN($A152)=0),"",SWDATA!AD137)</f>
        <v>0</v>
      </c>
      <c r="AL152" s="266" t="str">
        <f t="shared" si="616"/>
        <v/>
      </c>
      <c r="AM152" s="266">
        <f>IF(OR(Is_Loading,LEN($A152)=0),"",SWDATA!AF137)</f>
        <v>0</v>
      </c>
      <c r="AN152" s="267">
        <f>IF(OR(Is_Loading,LEN($A152)=0),"",SWDATA!AG137)</f>
        <v>0</v>
      </c>
      <c r="AO152" s="323">
        <f>IF(OR(Is_Loading,LEN($A152)=0),"",SWDATA!AH137)</f>
        <v>0</v>
      </c>
      <c r="AP152" s="320" t="str">
        <f t="shared" si="617"/>
        <v/>
      </c>
      <c r="AQ152" s="266">
        <f>IF(OR(Is_Loading,LEN($A152)=0),"",SWDATA!AJ137)</f>
        <v>0</v>
      </c>
      <c r="AR152" s="267">
        <f>IF(OR(Is_Loading,LEN($A152)=0),"",SWDATA!AK137)</f>
        <v>0</v>
      </c>
      <c r="AS152" s="267">
        <f>IF(OR(Is_Loading,LEN($A152)=0),"",SWDATA!AL137)</f>
        <v>0</v>
      </c>
      <c r="AT152" s="266" t="str">
        <f t="shared" si="618"/>
        <v/>
      </c>
      <c r="AU152" s="266">
        <f>IF(OR(Is_Loading,LEN($A152)=0),"",SWDATA!AN137)</f>
        <v>0</v>
      </c>
      <c r="AV152" s="267">
        <f>IF(OR(Is_Loading,LEN($A152)=0),"",SWDATA!AO137)</f>
        <v>0</v>
      </c>
      <c r="AW152" s="267">
        <f>IF(OR(Is_Loading,LEN($A152)=0),"",SWDATA!AP137)</f>
        <v>0</v>
      </c>
      <c r="AX152" s="266" t="str">
        <f t="shared" si="619"/>
        <v/>
      </c>
      <c r="AY152" s="266">
        <f>IF(OR(Is_Loading,LEN($A152)=0),"",SWDATA!AR137)</f>
        <v>0</v>
      </c>
      <c r="AZ152" s="267">
        <f>IF(OR(Is_Loading,LEN($A152)=0),"",SWDATA!AS137)</f>
        <v>0</v>
      </c>
      <c r="BA152" s="267">
        <f>IF(OR(Is_Loading,LEN($A152)=0),"",SWDATA!AT137)</f>
        <v>0</v>
      </c>
      <c r="BB152" s="266" t="str">
        <f t="shared" si="620"/>
        <v/>
      </c>
      <c r="BC152" s="266">
        <f>IF(OR(Is_Loading,LEN($A152)=0),"",SWDATA!AV137)</f>
        <v>0</v>
      </c>
      <c r="BD152" s="267">
        <f>IF(OR(Is_Loading,LEN($A152)=0),"",SWDATA!AW137)</f>
        <v>0</v>
      </c>
      <c r="BE152" s="323">
        <f>IF(OR(Is_Loading,LEN($A152)=0),"",SWDATA!AX137)</f>
        <v>0</v>
      </c>
      <c r="BF152" s="320" t="str">
        <f t="shared" si="621"/>
        <v/>
      </c>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351"/>
      <c r="CO152" s="351"/>
      <c r="CP152" s="351"/>
      <c r="CQ152" s="351"/>
      <c r="CR152" s="351"/>
      <c r="CS152" s="351"/>
      <c r="CT152" s="351"/>
      <c r="CU152" s="351"/>
      <c r="CV152" s="351"/>
      <c r="CW152" s="351"/>
      <c r="CX152" s="351"/>
      <c r="CY152" s="351"/>
      <c r="CZ152" s="351"/>
      <c r="DA152" s="351"/>
      <c r="DB152" s="351"/>
      <c r="DC152" s="351"/>
      <c r="DD152" s="351"/>
      <c r="DE152" s="351"/>
      <c r="DF152" s="351"/>
      <c r="DG152" s="351"/>
      <c r="DH152" s="351"/>
      <c r="DI152" s="351"/>
      <c r="DJ152" s="351"/>
      <c r="DK152" s="351"/>
      <c r="DL152" s="351"/>
      <c r="DM152" s="351"/>
      <c r="DN152" s="351"/>
      <c r="DS152" s="372"/>
      <c r="DT152" s="374"/>
      <c r="DU152" s="375"/>
      <c r="DV152" s="375"/>
      <c r="DW152" s="375"/>
      <c r="DX152" s="375">
        <v>1</v>
      </c>
      <c r="DY152" s="375">
        <f t="shared" si="662"/>
        <v>0</v>
      </c>
      <c r="DZ152" s="375">
        <f t="shared" si="663"/>
        <v>0</v>
      </c>
      <c r="EA152" s="375">
        <f t="shared" si="664"/>
        <v>1</v>
      </c>
      <c r="EB152" s="375">
        <f t="shared" si="665"/>
        <v>0</v>
      </c>
      <c r="EC152" s="375">
        <f t="shared" si="666"/>
        <v>0</v>
      </c>
      <c r="ED152" s="375">
        <f t="shared" si="667"/>
        <v>1</v>
      </c>
      <c r="EE152" s="375">
        <f t="shared" si="668"/>
        <v>0</v>
      </c>
      <c r="EF152" s="375">
        <f t="shared" si="669"/>
        <v>0</v>
      </c>
      <c r="EG152" s="375">
        <f t="shared" si="670"/>
        <v>1</v>
      </c>
      <c r="EH152" s="375">
        <f t="shared" si="671"/>
        <v>0</v>
      </c>
      <c r="EI152" s="375">
        <f t="shared" si="672"/>
        <v>0</v>
      </c>
      <c r="EJ152" s="375">
        <f t="shared" si="673"/>
        <v>1</v>
      </c>
      <c r="EK152" s="375">
        <f t="shared" si="674"/>
        <v>0</v>
      </c>
      <c r="EL152" s="375">
        <f t="shared" si="675"/>
        <v>0</v>
      </c>
      <c r="EM152" s="375">
        <f t="shared" si="676"/>
        <v>1</v>
      </c>
      <c r="EN152" s="375">
        <f t="shared" si="677"/>
        <v>0</v>
      </c>
      <c r="EO152" s="375">
        <f t="shared" si="678"/>
        <v>0</v>
      </c>
      <c r="EP152" s="375">
        <f t="shared" si="679"/>
        <v>1</v>
      </c>
      <c r="EQ152" s="375">
        <f t="shared" si="680"/>
        <v>0</v>
      </c>
      <c r="ER152" s="375">
        <f t="shared" si="681"/>
        <v>0</v>
      </c>
      <c r="ES152" s="375">
        <f t="shared" si="682"/>
        <v>1</v>
      </c>
      <c r="ET152" s="375">
        <f t="shared" si="683"/>
        <v>0</v>
      </c>
      <c r="EU152" s="375">
        <f t="shared" si="684"/>
        <v>0</v>
      </c>
      <c r="EV152" s="375">
        <f t="shared" si="685"/>
        <v>1</v>
      </c>
      <c r="EW152" s="375">
        <f t="shared" si="686"/>
        <v>0</v>
      </c>
      <c r="EX152" s="375">
        <f t="shared" si="687"/>
        <v>0</v>
      </c>
      <c r="EY152" s="375">
        <f t="shared" si="688"/>
        <v>1</v>
      </c>
      <c r="EZ152" s="375">
        <f t="shared" si="689"/>
        <v>0</v>
      </c>
      <c r="FA152" s="375">
        <f t="shared" si="690"/>
        <v>0</v>
      </c>
      <c r="FB152" s="375">
        <f t="shared" si="691"/>
        <v>1</v>
      </c>
      <c r="FC152" s="375">
        <f t="shared" si="692"/>
        <v>0</v>
      </c>
      <c r="FD152" s="375">
        <f t="shared" si="693"/>
        <v>0</v>
      </c>
      <c r="FE152" s="376"/>
      <c r="FF152" s="372"/>
      <c r="FG152" s="372"/>
      <c r="FH152" s="372"/>
      <c r="FI152" s="372"/>
      <c r="FJ152" s="372"/>
      <c r="FK152" s="372"/>
      <c r="FL152" s="372"/>
      <c r="FM152" s="372"/>
      <c r="FN152" s="372"/>
      <c r="FO152" s="372"/>
      <c r="FP152" s="372"/>
      <c r="FQ152" s="372"/>
      <c r="FR152" s="372"/>
      <c r="FS152" s="372"/>
      <c r="FT152" s="372"/>
      <c r="FU152" s="372"/>
      <c r="FV152" s="372"/>
      <c r="FW152" s="372"/>
      <c r="FX152" s="372"/>
      <c r="FY152" s="372"/>
      <c r="FZ152" s="372"/>
      <c r="GA152" s="372"/>
      <c r="GB152" s="372"/>
      <c r="GC152" s="372"/>
      <c r="GD152" s="372"/>
      <c r="GE152" s="372"/>
      <c r="GF152" s="372"/>
      <c r="GG152" s="372"/>
      <c r="GH152" s="372"/>
      <c r="GI152" s="372"/>
      <c r="GJ152" s="372"/>
      <c r="GK152" s="372"/>
      <c r="GL152" s="372"/>
      <c r="GM152" s="372"/>
      <c r="GN152" s="372"/>
      <c r="GO152" s="372"/>
      <c r="GP152" s="372"/>
      <c r="GQ152" s="372"/>
      <c r="GR152" s="372"/>
      <c r="GS152" s="372"/>
      <c r="GT152" s="372"/>
      <c r="GU152" s="372"/>
      <c r="GV152" s="372"/>
      <c r="GW152" s="372"/>
      <c r="GX152" s="372"/>
      <c r="GY152" s="372"/>
      <c r="GZ152" s="372"/>
      <c r="HA152" s="372"/>
      <c r="HB152" s="372"/>
      <c r="HC152" s="372"/>
    </row>
    <row r="153" spans="1:211" s="373" customFormat="1" ht="15" hidden="1" customHeight="1" outlineLevel="1" x14ac:dyDescent="0.2">
      <c r="A153" s="366">
        <f>SWDATA!O138</f>
        <v>0</v>
      </c>
      <c r="B153" s="366">
        <f>SWDATA!M138</f>
        <v>0</v>
      </c>
      <c r="C153" s="351">
        <f>IF(AND(SWDATA!M138=1,SWDATA!Q138="promotions"),SWDATA!P138,0)</f>
        <v>0</v>
      </c>
      <c r="D153" s="367">
        <f>ROW(SWDATA!M138)</f>
        <v>138</v>
      </c>
      <c r="E153" s="368">
        <f t="shared" si="697"/>
        <v>0</v>
      </c>
      <c r="F153" s="369">
        <f t="shared" si="609"/>
        <v>1</v>
      </c>
      <c r="G153" s="366" t="str">
        <f t="shared" si="610"/>
        <v/>
      </c>
      <c r="H153" s="370"/>
      <c r="J153" s="238">
        <f t="shared" si="611"/>
        <v>0</v>
      </c>
      <c r="K153" s="239" t="str">
        <f t="shared" si="612"/>
        <v/>
      </c>
      <c r="L153" s="342"/>
      <c r="M153" s="345"/>
      <c r="N153" s="340" t="str">
        <f>IF(LEN(SWDATA!F138)=0,"",N152)</f>
        <v/>
      </c>
      <c r="O153" s="296" t="str">
        <f>IF(LEN(SWDATA!G138)=0,"",O152)</f>
        <v/>
      </c>
      <c r="P153" s="297" t="str">
        <f>IF(LEN(SWDATA!C138)=0,"",SWDATA!C138)</f>
        <v/>
      </c>
      <c r="Q153" s="312" t="str">
        <f t="shared" si="613"/>
        <v/>
      </c>
      <c r="R153" s="223" t="s">
        <v>261</v>
      </c>
      <c r="S153" s="319" t="s">
        <v>485</v>
      </c>
      <c r="T153" s="224"/>
      <c r="U153" s="264" t="s">
        <v>608</v>
      </c>
      <c r="V153" s="205" t="s">
        <v>221</v>
      </c>
      <c r="W153" s="266">
        <f>IF(OR(Is_Loading,LEN($A153)=0),"",SWDATA!P138)</f>
        <v>0</v>
      </c>
      <c r="X153" s="267">
        <f>IF(OR(Is_Loading,LEN($A153)=0),"",SWDATA!Q138)</f>
        <v>0</v>
      </c>
      <c r="Y153" s="267">
        <f>IF(OR(Is_Loading,LEN($A153)=0),"",SWDATA!R138)</f>
        <v>0</v>
      </c>
      <c r="Z153" s="266" t="str">
        <f t="shared" si="698"/>
        <v/>
      </c>
      <c r="AA153" s="266">
        <f>IF(OR(Is_Loading,LEN($A153)=0),"",SWDATA!T138)</f>
        <v>0</v>
      </c>
      <c r="AB153" s="267">
        <f>IF(OR(Is_Loading,LEN($A153)=0),"",SWDATA!U138)</f>
        <v>0</v>
      </c>
      <c r="AC153" s="267">
        <f>IF(OR(Is_Loading,LEN($A153)=0),"",SWDATA!V138)</f>
        <v>0</v>
      </c>
      <c r="AD153" s="266" t="str">
        <f t="shared" si="614"/>
        <v/>
      </c>
      <c r="AE153" s="266">
        <f>IF(OR(Is_Loading,LEN($A153)=0),"",SWDATA!X138)</f>
        <v>0</v>
      </c>
      <c r="AF153" s="267">
        <f>IF(OR(Is_Loading,LEN($A153)=0),"",SWDATA!Y138)</f>
        <v>0</v>
      </c>
      <c r="AG153" s="267">
        <f>IF(OR(Is_Loading,LEN($A153)=0),"",SWDATA!Z138)</f>
        <v>0</v>
      </c>
      <c r="AH153" s="266" t="str">
        <f t="shared" si="615"/>
        <v/>
      </c>
      <c r="AI153" s="266">
        <f>IF(OR(Is_Loading,LEN($A153)=0),"",SWDATA!AB138)</f>
        <v>0</v>
      </c>
      <c r="AJ153" s="267">
        <f>IF(OR(Is_Loading,LEN($A153)=0),"",SWDATA!AC138)</f>
        <v>0</v>
      </c>
      <c r="AK153" s="267">
        <f>IF(OR(Is_Loading,LEN($A153)=0),"",SWDATA!AD138)</f>
        <v>0</v>
      </c>
      <c r="AL153" s="266" t="str">
        <f t="shared" si="616"/>
        <v/>
      </c>
      <c r="AM153" s="266">
        <f>IF(OR(Is_Loading,LEN($A153)=0),"",SWDATA!AF138)</f>
        <v>0</v>
      </c>
      <c r="AN153" s="267">
        <f>IF(OR(Is_Loading,LEN($A153)=0),"",SWDATA!AG138)</f>
        <v>0</v>
      </c>
      <c r="AO153" s="323">
        <f>IF(OR(Is_Loading,LEN($A153)=0),"",SWDATA!AH138)</f>
        <v>0</v>
      </c>
      <c r="AP153" s="320" t="str">
        <f t="shared" si="617"/>
        <v/>
      </c>
      <c r="AQ153" s="266">
        <f>IF(OR(Is_Loading,LEN($A153)=0),"",SWDATA!AJ138)</f>
        <v>0</v>
      </c>
      <c r="AR153" s="267">
        <f>IF(OR(Is_Loading,LEN($A153)=0),"",SWDATA!AK138)</f>
        <v>0</v>
      </c>
      <c r="AS153" s="267">
        <f>IF(OR(Is_Loading,LEN($A153)=0),"",SWDATA!AL138)</f>
        <v>0</v>
      </c>
      <c r="AT153" s="266" t="str">
        <f t="shared" si="618"/>
        <v/>
      </c>
      <c r="AU153" s="266">
        <f>IF(OR(Is_Loading,LEN($A153)=0),"",SWDATA!AN138)</f>
        <v>0</v>
      </c>
      <c r="AV153" s="267">
        <f>IF(OR(Is_Loading,LEN($A153)=0),"",SWDATA!AO138)</f>
        <v>0</v>
      </c>
      <c r="AW153" s="267">
        <f>IF(OR(Is_Loading,LEN($A153)=0),"",SWDATA!AP138)</f>
        <v>0</v>
      </c>
      <c r="AX153" s="266" t="str">
        <f t="shared" si="619"/>
        <v/>
      </c>
      <c r="AY153" s="266">
        <f>IF(OR(Is_Loading,LEN($A153)=0),"",SWDATA!AR138)</f>
        <v>0</v>
      </c>
      <c r="AZ153" s="267">
        <f>IF(OR(Is_Loading,LEN($A153)=0),"",SWDATA!AS138)</f>
        <v>0</v>
      </c>
      <c r="BA153" s="267">
        <f>IF(OR(Is_Loading,LEN($A153)=0),"",SWDATA!AT138)</f>
        <v>0</v>
      </c>
      <c r="BB153" s="266" t="str">
        <f t="shared" si="620"/>
        <v/>
      </c>
      <c r="BC153" s="266">
        <f>IF(OR(Is_Loading,LEN($A153)=0),"",SWDATA!AV138)</f>
        <v>0</v>
      </c>
      <c r="BD153" s="267">
        <f>IF(OR(Is_Loading,LEN($A153)=0),"",SWDATA!AW138)</f>
        <v>0</v>
      </c>
      <c r="BE153" s="323">
        <f>IF(OR(Is_Loading,LEN($A153)=0),"",SWDATA!AX138)</f>
        <v>0</v>
      </c>
      <c r="BF153" s="320" t="str">
        <f t="shared" si="621"/>
        <v/>
      </c>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351"/>
      <c r="CO153" s="351"/>
      <c r="CP153" s="351"/>
      <c r="CQ153" s="351"/>
      <c r="CR153" s="351"/>
      <c r="CS153" s="351"/>
      <c r="CT153" s="351"/>
      <c r="CU153" s="351"/>
      <c r="CV153" s="351"/>
      <c r="CW153" s="351"/>
      <c r="CX153" s="351"/>
      <c r="CY153" s="351"/>
      <c r="CZ153" s="351"/>
      <c r="DA153" s="351"/>
      <c r="DB153" s="351"/>
      <c r="DC153" s="351"/>
      <c r="DD153" s="351"/>
      <c r="DE153" s="351"/>
      <c r="DF153" s="351"/>
      <c r="DG153" s="351"/>
      <c r="DH153" s="351"/>
      <c r="DI153" s="351"/>
      <c r="DJ153" s="351"/>
      <c r="DK153" s="351"/>
      <c r="DL153" s="351"/>
      <c r="DM153" s="351"/>
      <c r="DN153" s="351"/>
      <c r="DS153" s="372"/>
      <c r="DT153" s="374"/>
      <c r="DU153" s="375"/>
      <c r="DV153" s="375"/>
      <c r="DW153" s="375"/>
      <c r="DX153" s="375">
        <v>1</v>
      </c>
      <c r="DY153" s="375">
        <f t="shared" si="662"/>
        <v>0</v>
      </c>
      <c r="DZ153" s="375">
        <f t="shared" si="663"/>
        <v>0</v>
      </c>
      <c r="EA153" s="375">
        <f t="shared" si="664"/>
        <v>1</v>
      </c>
      <c r="EB153" s="375">
        <f t="shared" si="665"/>
        <v>0</v>
      </c>
      <c r="EC153" s="375">
        <f t="shared" si="666"/>
        <v>0</v>
      </c>
      <c r="ED153" s="375">
        <f t="shared" si="667"/>
        <v>1</v>
      </c>
      <c r="EE153" s="375">
        <f t="shared" si="668"/>
        <v>0</v>
      </c>
      <c r="EF153" s="375">
        <f t="shared" si="669"/>
        <v>0</v>
      </c>
      <c r="EG153" s="375">
        <f t="shared" si="670"/>
        <v>1</v>
      </c>
      <c r="EH153" s="375">
        <f t="shared" si="671"/>
        <v>0</v>
      </c>
      <c r="EI153" s="375">
        <f t="shared" si="672"/>
        <v>0</v>
      </c>
      <c r="EJ153" s="375">
        <f t="shared" si="673"/>
        <v>1</v>
      </c>
      <c r="EK153" s="375">
        <f t="shared" si="674"/>
        <v>0</v>
      </c>
      <c r="EL153" s="375">
        <f t="shared" si="675"/>
        <v>0</v>
      </c>
      <c r="EM153" s="375">
        <f t="shared" si="676"/>
        <v>1</v>
      </c>
      <c r="EN153" s="375">
        <f t="shared" si="677"/>
        <v>0</v>
      </c>
      <c r="EO153" s="375">
        <f t="shared" si="678"/>
        <v>0</v>
      </c>
      <c r="EP153" s="375">
        <f t="shared" si="679"/>
        <v>1</v>
      </c>
      <c r="EQ153" s="375">
        <f t="shared" si="680"/>
        <v>0</v>
      </c>
      <c r="ER153" s="375">
        <f t="shared" si="681"/>
        <v>0</v>
      </c>
      <c r="ES153" s="375">
        <f t="shared" si="682"/>
        <v>1</v>
      </c>
      <c r="ET153" s="375">
        <f t="shared" si="683"/>
        <v>0</v>
      </c>
      <c r="EU153" s="375">
        <f t="shared" si="684"/>
        <v>0</v>
      </c>
      <c r="EV153" s="375">
        <f t="shared" si="685"/>
        <v>1</v>
      </c>
      <c r="EW153" s="375">
        <f t="shared" si="686"/>
        <v>0</v>
      </c>
      <c r="EX153" s="375">
        <f t="shared" si="687"/>
        <v>0</v>
      </c>
      <c r="EY153" s="375">
        <f t="shared" si="688"/>
        <v>1</v>
      </c>
      <c r="EZ153" s="375">
        <f t="shared" si="689"/>
        <v>0</v>
      </c>
      <c r="FA153" s="375">
        <f t="shared" si="690"/>
        <v>0</v>
      </c>
      <c r="FB153" s="375">
        <f t="shared" si="691"/>
        <v>1</v>
      </c>
      <c r="FC153" s="375">
        <f t="shared" si="692"/>
        <v>0</v>
      </c>
      <c r="FD153" s="375">
        <f t="shared" si="693"/>
        <v>0</v>
      </c>
      <c r="FE153" s="376"/>
      <c r="FF153" s="372"/>
      <c r="FG153" s="372"/>
      <c r="FH153" s="372"/>
      <c r="FI153" s="372"/>
      <c r="FJ153" s="372"/>
      <c r="FK153" s="372"/>
      <c r="FL153" s="372"/>
      <c r="FM153" s="372"/>
      <c r="FN153" s="372"/>
      <c r="FO153" s="372"/>
      <c r="FP153" s="372"/>
      <c r="FQ153" s="372"/>
      <c r="FR153" s="372"/>
      <c r="FS153" s="372"/>
      <c r="FT153" s="372"/>
      <c r="FU153" s="372"/>
      <c r="FV153" s="372"/>
      <c r="FW153" s="372"/>
      <c r="FX153" s="372"/>
      <c r="FY153" s="372"/>
      <c r="FZ153" s="372"/>
      <c r="GA153" s="372"/>
      <c r="GB153" s="372"/>
      <c r="GC153" s="372"/>
      <c r="GD153" s="372"/>
      <c r="GE153" s="372"/>
      <c r="GF153" s="372"/>
      <c r="GG153" s="372"/>
      <c r="GH153" s="372"/>
      <c r="GI153" s="372"/>
      <c r="GJ153" s="372"/>
      <c r="GK153" s="372"/>
      <c r="GL153" s="372"/>
      <c r="GM153" s="372"/>
      <c r="GN153" s="372"/>
      <c r="GO153" s="372"/>
      <c r="GP153" s="372"/>
      <c r="GQ153" s="372"/>
      <c r="GR153" s="372"/>
      <c r="GS153" s="372"/>
      <c r="GT153" s="372"/>
      <c r="GU153" s="372"/>
      <c r="GV153" s="372"/>
      <c r="GW153" s="372"/>
      <c r="GX153" s="372"/>
      <c r="GY153" s="372"/>
      <c r="GZ153" s="372"/>
      <c r="HA153" s="372"/>
      <c r="HB153" s="372"/>
      <c r="HC153" s="372"/>
    </row>
    <row r="154" spans="1:211" s="373" customFormat="1" ht="15" hidden="1" customHeight="1" outlineLevel="1" x14ac:dyDescent="0.2">
      <c r="A154" s="366">
        <f>SWDATA!O139</f>
        <v>0</v>
      </c>
      <c r="B154" s="366">
        <f>SWDATA!M139</f>
        <v>0</v>
      </c>
      <c r="C154" s="351">
        <f>IF(AND(SWDATA!M139=1,SWDATA!Q139="promotions"),SWDATA!P139,0)</f>
        <v>0</v>
      </c>
      <c r="D154" s="367">
        <f>ROW(SWDATA!M139)</f>
        <v>139</v>
      </c>
      <c r="E154" s="368">
        <f t="shared" si="697"/>
        <v>0</v>
      </c>
      <c r="F154" s="369">
        <f t="shared" si="609"/>
        <v>1</v>
      </c>
      <c r="G154" s="366" t="str">
        <f t="shared" si="610"/>
        <v/>
      </c>
      <c r="H154" s="370"/>
      <c r="J154" s="238">
        <f t="shared" si="611"/>
        <v>0</v>
      </c>
      <c r="K154" s="239" t="str">
        <f t="shared" si="612"/>
        <v/>
      </c>
      <c r="L154" s="342"/>
      <c r="M154" s="345"/>
      <c r="N154" s="340" t="str">
        <f>IF(LEN(SWDATA!F139)=0,"",N153)</f>
        <v/>
      </c>
      <c r="O154" s="296" t="str">
        <f>IF(LEN(SWDATA!G139)=0,"",O153)</f>
        <v/>
      </c>
      <c r="P154" s="297" t="str">
        <f>IF(LEN(SWDATA!C139)=0,"",SWDATA!C139)</f>
        <v/>
      </c>
      <c r="Q154" s="312" t="str">
        <f t="shared" si="613"/>
        <v/>
      </c>
      <c r="R154" s="223" t="s">
        <v>261</v>
      </c>
      <c r="S154" s="224"/>
      <c r="T154" s="224"/>
      <c r="U154" s="264" t="s">
        <v>613</v>
      </c>
      <c r="V154" s="205" t="s">
        <v>221</v>
      </c>
      <c r="W154" s="266">
        <f>IF(OR(Is_Loading,LEN($A154)=0),"",SWDATA!P139)</f>
        <v>0</v>
      </c>
      <c r="X154" s="267">
        <f>IF(OR(Is_Loading,LEN($A154)=0),"",SWDATA!Q139)</f>
        <v>0</v>
      </c>
      <c r="Y154" s="267">
        <f>IF(OR(Is_Loading,LEN($A154)=0),"",SWDATA!R139)</f>
        <v>0</v>
      </c>
      <c r="Z154" s="266" t="str">
        <f t="shared" si="698"/>
        <v/>
      </c>
      <c r="AA154" s="266">
        <f>IF(OR(Is_Loading,LEN($A154)=0),"",SWDATA!T139)</f>
        <v>0</v>
      </c>
      <c r="AB154" s="267">
        <f>IF(OR(Is_Loading,LEN($A154)=0),"",SWDATA!U139)</f>
        <v>0</v>
      </c>
      <c r="AC154" s="267">
        <f>IF(OR(Is_Loading,LEN($A154)=0),"",SWDATA!V139)</f>
        <v>0</v>
      </c>
      <c r="AD154" s="266" t="str">
        <f t="shared" si="614"/>
        <v/>
      </c>
      <c r="AE154" s="266">
        <f>IF(OR(Is_Loading,LEN($A154)=0),"",SWDATA!X139)</f>
        <v>0</v>
      </c>
      <c r="AF154" s="267">
        <f>IF(OR(Is_Loading,LEN($A154)=0),"",SWDATA!Y139)</f>
        <v>0</v>
      </c>
      <c r="AG154" s="267">
        <f>IF(OR(Is_Loading,LEN($A154)=0),"",SWDATA!Z139)</f>
        <v>0</v>
      </c>
      <c r="AH154" s="266" t="str">
        <f t="shared" si="615"/>
        <v/>
      </c>
      <c r="AI154" s="266">
        <f>IF(OR(Is_Loading,LEN($A154)=0),"",SWDATA!AB139)</f>
        <v>0</v>
      </c>
      <c r="AJ154" s="267">
        <f>IF(OR(Is_Loading,LEN($A154)=0),"",SWDATA!AC139)</f>
        <v>0</v>
      </c>
      <c r="AK154" s="267">
        <f>IF(OR(Is_Loading,LEN($A154)=0),"",SWDATA!AD139)</f>
        <v>0</v>
      </c>
      <c r="AL154" s="266" t="str">
        <f t="shared" si="616"/>
        <v/>
      </c>
      <c r="AM154" s="266">
        <f>IF(OR(Is_Loading,LEN($A154)=0),"",SWDATA!AF139)</f>
        <v>0</v>
      </c>
      <c r="AN154" s="267">
        <f>IF(OR(Is_Loading,LEN($A154)=0),"",SWDATA!AG139)</f>
        <v>0</v>
      </c>
      <c r="AO154" s="323">
        <f>IF(OR(Is_Loading,LEN($A154)=0),"",SWDATA!AH139)</f>
        <v>0</v>
      </c>
      <c r="AP154" s="320" t="str">
        <f t="shared" si="617"/>
        <v/>
      </c>
      <c r="AQ154" s="266">
        <f>IF(OR(Is_Loading,LEN($A154)=0),"",SWDATA!AJ139)</f>
        <v>0</v>
      </c>
      <c r="AR154" s="267">
        <f>IF(OR(Is_Loading,LEN($A154)=0),"",SWDATA!AK139)</f>
        <v>0</v>
      </c>
      <c r="AS154" s="267">
        <f>IF(OR(Is_Loading,LEN($A154)=0),"",SWDATA!AL139)</f>
        <v>0</v>
      </c>
      <c r="AT154" s="266" t="str">
        <f t="shared" si="618"/>
        <v/>
      </c>
      <c r="AU154" s="266">
        <f>IF(OR(Is_Loading,LEN($A154)=0),"",SWDATA!AN139)</f>
        <v>0</v>
      </c>
      <c r="AV154" s="267">
        <f>IF(OR(Is_Loading,LEN($A154)=0),"",SWDATA!AO139)</f>
        <v>0</v>
      </c>
      <c r="AW154" s="267">
        <f>IF(OR(Is_Loading,LEN($A154)=0),"",SWDATA!AP139)</f>
        <v>0</v>
      </c>
      <c r="AX154" s="266" t="str">
        <f t="shared" si="619"/>
        <v/>
      </c>
      <c r="AY154" s="266">
        <f>IF(OR(Is_Loading,LEN($A154)=0),"",SWDATA!AR139)</f>
        <v>0</v>
      </c>
      <c r="AZ154" s="267">
        <f>IF(OR(Is_Loading,LEN($A154)=0),"",SWDATA!AS139)</f>
        <v>0</v>
      </c>
      <c r="BA154" s="267">
        <f>IF(OR(Is_Loading,LEN($A154)=0),"",SWDATA!AT139)</f>
        <v>0</v>
      </c>
      <c r="BB154" s="266" t="str">
        <f t="shared" si="620"/>
        <v/>
      </c>
      <c r="BC154" s="266">
        <f>IF(OR(Is_Loading,LEN($A154)=0),"",SWDATA!AV139)</f>
        <v>0</v>
      </c>
      <c r="BD154" s="267">
        <f>IF(OR(Is_Loading,LEN($A154)=0),"",SWDATA!AW139)</f>
        <v>0</v>
      </c>
      <c r="BE154" s="323">
        <f>IF(OR(Is_Loading,LEN($A154)=0),"",SWDATA!AX139)</f>
        <v>0</v>
      </c>
      <c r="BF154" s="320" t="str">
        <f t="shared" si="621"/>
        <v/>
      </c>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351"/>
      <c r="CO154" s="351"/>
      <c r="CP154" s="351"/>
      <c r="CQ154" s="351"/>
      <c r="CR154" s="351"/>
      <c r="CS154" s="351"/>
      <c r="CT154" s="351"/>
      <c r="CU154" s="351"/>
      <c r="CV154" s="351"/>
      <c r="CW154" s="351"/>
      <c r="CX154" s="351"/>
      <c r="CY154" s="351"/>
      <c r="CZ154" s="351"/>
      <c r="DA154" s="351"/>
      <c r="DB154" s="351"/>
      <c r="DC154" s="351"/>
      <c r="DD154" s="351"/>
      <c r="DE154" s="351"/>
      <c r="DF154" s="351"/>
      <c r="DG154" s="351"/>
      <c r="DH154" s="351"/>
      <c r="DI154" s="351"/>
      <c r="DJ154" s="351"/>
      <c r="DK154" s="351"/>
      <c r="DL154" s="351"/>
      <c r="DM154" s="351"/>
      <c r="DN154" s="351"/>
      <c r="DS154" s="372"/>
      <c r="DT154" s="374"/>
      <c r="DU154" s="375"/>
      <c r="DV154" s="375"/>
      <c r="DW154" s="375"/>
      <c r="DX154" s="375">
        <v>1</v>
      </c>
      <c r="DY154" s="375">
        <f t="shared" si="662"/>
        <v>0</v>
      </c>
      <c r="DZ154" s="375">
        <f t="shared" si="663"/>
        <v>0</v>
      </c>
      <c r="EA154" s="375">
        <f t="shared" si="664"/>
        <v>1</v>
      </c>
      <c r="EB154" s="375">
        <f t="shared" si="665"/>
        <v>0</v>
      </c>
      <c r="EC154" s="375">
        <f t="shared" si="666"/>
        <v>0</v>
      </c>
      <c r="ED154" s="375">
        <f t="shared" si="667"/>
        <v>1</v>
      </c>
      <c r="EE154" s="375">
        <f t="shared" si="668"/>
        <v>0</v>
      </c>
      <c r="EF154" s="375">
        <f t="shared" si="669"/>
        <v>0</v>
      </c>
      <c r="EG154" s="375">
        <f t="shared" si="670"/>
        <v>1</v>
      </c>
      <c r="EH154" s="375">
        <f t="shared" si="671"/>
        <v>0</v>
      </c>
      <c r="EI154" s="375">
        <f t="shared" si="672"/>
        <v>0</v>
      </c>
      <c r="EJ154" s="375">
        <f t="shared" si="673"/>
        <v>1</v>
      </c>
      <c r="EK154" s="375">
        <f t="shared" si="674"/>
        <v>0</v>
      </c>
      <c r="EL154" s="375">
        <f t="shared" si="675"/>
        <v>0</v>
      </c>
      <c r="EM154" s="375">
        <f t="shared" si="676"/>
        <v>1</v>
      </c>
      <c r="EN154" s="375">
        <f t="shared" si="677"/>
        <v>0</v>
      </c>
      <c r="EO154" s="375">
        <f t="shared" si="678"/>
        <v>0</v>
      </c>
      <c r="EP154" s="375">
        <f t="shared" si="679"/>
        <v>1</v>
      </c>
      <c r="EQ154" s="375">
        <f t="shared" si="680"/>
        <v>0</v>
      </c>
      <c r="ER154" s="375">
        <f t="shared" si="681"/>
        <v>0</v>
      </c>
      <c r="ES154" s="375">
        <f t="shared" si="682"/>
        <v>1</v>
      </c>
      <c r="ET154" s="375">
        <f t="shared" si="683"/>
        <v>0</v>
      </c>
      <c r="EU154" s="375">
        <f t="shared" si="684"/>
        <v>0</v>
      </c>
      <c r="EV154" s="375">
        <f t="shared" si="685"/>
        <v>1</v>
      </c>
      <c r="EW154" s="375">
        <f t="shared" si="686"/>
        <v>0</v>
      </c>
      <c r="EX154" s="375">
        <f t="shared" si="687"/>
        <v>0</v>
      </c>
      <c r="EY154" s="375">
        <f t="shared" si="688"/>
        <v>1</v>
      </c>
      <c r="EZ154" s="375">
        <f t="shared" si="689"/>
        <v>0</v>
      </c>
      <c r="FA154" s="375">
        <f t="shared" si="690"/>
        <v>0</v>
      </c>
      <c r="FB154" s="375">
        <f t="shared" si="691"/>
        <v>1</v>
      </c>
      <c r="FC154" s="375">
        <f t="shared" si="692"/>
        <v>0</v>
      </c>
      <c r="FD154" s="375">
        <f t="shared" si="693"/>
        <v>0</v>
      </c>
      <c r="FE154" s="376"/>
      <c r="FF154" s="372"/>
      <c r="FG154" s="372"/>
      <c r="FH154" s="372"/>
      <c r="FI154" s="372"/>
      <c r="FJ154" s="372"/>
      <c r="FK154" s="372"/>
      <c r="FL154" s="372"/>
      <c r="FM154" s="372"/>
      <c r="FN154" s="372"/>
      <c r="FO154" s="372"/>
      <c r="FP154" s="372"/>
      <c r="FQ154" s="372"/>
      <c r="FR154" s="372"/>
      <c r="FS154" s="372"/>
      <c r="FT154" s="372"/>
      <c r="FU154" s="372"/>
      <c r="FV154" s="372"/>
      <c r="FW154" s="372"/>
      <c r="FX154" s="372"/>
      <c r="FY154" s="372"/>
      <c r="FZ154" s="372"/>
      <c r="GA154" s="372"/>
      <c r="GB154" s="372"/>
      <c r="GC154" s="372"/>
      <c r="GD154" s="372"/>
      <c r="GE154" s="372"/>
      <c r="GF154" s="372"/>
      <c r="GG154" s="372"/>
      <c r="GH154" s="372"/>
      <c r="GI154" s="372"/>
      <c r="GJ154" s="372"/>
      <c r="GK154" s="372"/>
      <c r="GL154" s="372"/>
      <c r="GM154" s="372"/>
      <c r="GN154" s="372"/>
      <c r="GO154" s="372"/>
      <c r="GP154" s="372"/>
      <c r="GQ154" s="372"/>
      <c r="GR154" s="372"/>
      <c r="GS154" s="372"/>
      <c r="GT154" s="372"/>
      <c r="GU154" s="372"/>
      <c r="GV154" s="372"/>
      <c r="GW154" s="372"/>
      <c r="GX154" s="372"/>
      <c r="GY154" s="372"/>
      <c r="GZ154" s="372"/>
      <c r="HA154" s="372"/>
      <c r="HB154" s="372"/>
      <c r="HC154" s="372"/>
    </row>
    <row r="155" spans="1:211" s="373" customFormat="1" ht="15" hidden="1" customHeight="1" outlineLevel="1" x14ac:dyDescent="0.2">
      <c r="A155" s="366">
        <f>SWDATA!O140</f>
        <v>0</v>
      </c>
      <c r="B155" s="366">
        <f>SWDATA!M140</f>
        <v>0</v>
      </c>
      <c r="C155" s="351">
        <f>IF(AND(SWDATA!M140=1,SWDATA!Q140="promotions"),SWDATA!P140,0)</f>
        <v>0</v>
      </c>
      <c r="D155" s="367">
        <f>ROW(SWDATA!M140)</f>
        <v>140</v>
      </c>
      <c r="E155" s="368">
        <f t="shared" si="697"/>
        <v>0</v>
      </c>
      <c r="F155" s="369">
        <f t="shared" si="609"/>
        <v>1</v>
      </c>
      <c r="G155" s="366" t="str">
        <f t="shared" si="610"/>
        <v/>
      </c>
      <c r="H155" s="370"/>
      <c r="J155" s="238">
        <f t="shared" si="611"/>
        <v>0</v>
      </c>
      <c r="K155" s="239" t="str">
        <f t="shared" si="612"/>
        <v/>
      </c>
      <c r="L155" s="342"/>
      <c r="M155" s="345"/>
      <c r="N155" s="340" t="str">
        <f>IF(LEN(SWDATA!F140)=0,"",N154)</f>
        <v/>
      </c>
      <c r="O155" s="296" t="str">
        <f>IF(LEN(SWDATA!G140)=0,"",O154)</f>
        <v/>
      </c>
      <c r="P155" s="297" t="str">
        <f>IF(LEN(SWDATA!C140)=0,"",SWDATA!C140)</f>
        <v/>
      </c>
      <c r="Q155" s="312" t="str">
        <f t="shared" si="613"/>
        <v/>
      </c>
      <c r="R155" s="223" t="s">
        <v>261</v>
      </c>
      <c r="S155" s="224" t="s">
        <v>485</v>
      </c>
      <c r="T155" s="224"/>
      <c r="U155" s="264" t="s">
        <v>609</v>
      </c>
      <c r="V155" s="205" t="s">
        <v>221</v>
      </c>
      <c r="W155" s="266">
        <f>IF(OR(Is_Loading,LEN($A155)=0),"",SWDATA!P140)</f>
        <v>0</v>
      </c>
      <c r="X155" s="267">
        <f>IF(OR(Is_Loading,LEN($A155)=0),"",SWDATA!Q140)</f>
        <v>0</v>
      </c>
      <c r="Y155" s="267">
        <f>IF(OR(Is_Loading,LEN($A155)=0),"",SWDATA!R140)</f>
        <v>0</v>
      </c>
      <c r="Z155" s="266" t="str">
        <f t="shared" si="698"/>
        <v/>
      </c>
      <c r="AA155" s="266">
        <f>IF(OR(Is_Loading,LEN($A155)=0),"",SWDATA!T140)</f>
        <v>0</v>
      </c>
      <c r="AB155" s="267">
        <f>IF(OR(Is_Loading,LEN($A155)=0),"",SWDATA!U140)</f>
        <v>0</v>
      </c>
      <c r="AC155" s="267">
        <f>IF(OR(Is_Loading,LEN($A155)=0),"",SWDATA!V140)</f>
        <v>0</v>
      </c>
      <c r="AD155" s="266" t="str">
        <f t="shared" si="614"/>
        <v/>
      </c>
      <c r="AE155" s="266">
        <f>IF(OR(Is_Loading,LEN($A155)=0),"",SWDATA!X140)</f>
        <v>0</v>
      </c>
      <c r="AF155" s="267">
        <f>IF(OR(Is_Loading,LEN($A155)=0),"",SWDATA!Y140)</f>
        <v>0</v>
      </c>
      <c r="AG155" s="267">
        <f>IF(OR(Is_Loading,LEN($A155)=0),"",SWDATA!Z140)</f>
        <v>0</v>
      </c>
      <c r="AH155" s="266" t="str">
        <f t="shared" si="615"/>
        <v/>
      </c>
      <c r="AI155" s="266">
        <f>IF(OR(Is_Loading,LEN($A155)=0),"",SWDATA!AB140)</f>
        <v>0</v>
      </c>
      <c r="AJ155" s="267">
        <f>IF(OR(Is_Loading,LEN($A155)=0),"",SWDATA!AC140)</f>
        <v>0</v>
      </c>
      <c r="AK155" s="267">
        <f>IF(OR(Is_Loading,LEN($A155)=0),"",SWDATA!AD140)</f>
        <v>0</v>
      </c>
      <c r="AL155" s="266" t="str">
        <f t="shared" si="616"/>
        <v/>
      </c>
      <c r="AM155" s="266">
        <f>IF(OR(Is_Loading,LEN($A155)=0),"",SWDATA!AF140)</f>
        <v>0</v>
      </c>
      <c r="AN155" s="267">
        <f>IF(OR(Is_Loading,LEN($A155)=0),"",SWDATA!AG140)</f>
        <v>0</v>
      </c>
      <c r="AO155" s="323">
        <f>IF(OR(Is_Loading,LEN($A155)=0),"",SWDATA!AH140)</f>
        <v>0</v>
      </c>
      <c r="AP155" s="320" t="str">
        <f t="shared" si="617"/>
        <v/>
      </c>
      <c r="AQ155" s="266">
        <f>IF(OR(Is_Loading,LEN($A155)=0),"",SWDATA!AJ140)</f>
        <v>0</v>
      </c>
      <c r="AR155" s="267">
        <f>IF(OR(Is_Loading,LEN($A155)=0),"",SWDATA!AK140)</f>
        <v>0</v>
      </c>
      <c r="AS155" s="267">
        <f>IF(OR(Is_Loading,LEN($A155)=0),"",SWDATA!AL140)</f>
        <v>0</v>
      </c>
      <c r="AT155" s="266" t="str">
        <f t="shared" si="618"/>
        <v/>
      </c>
      <c r="AU155" s="266">
        <f>IF(OR(Is_Loading,LEN($A155)=0),"",SWDATA!AN140)</f>
        <v>0</v>
      </c>
      <c r="AV155" s="267">
        <f>IF(OR(Is_Loading,LEN($A155)=0),"",SWDATA!AO140)</f>
        <v>0</v>
      </c>
      <c r="AW155" s="267">
        <f>IF(OR(Is_Loading,LEN($A155)=0),"",SWDATA!AP140)</f>
        <v>0</v>
      </c>
      <c r="AX155" s="266" t="str">
        <f t="shared" si="619"/>
        <v/>
      </c>
      <c r="AY155" s="266">
        <f>IF(OR(Is_Loading,LEN($A155)=0),"",SWDATA!AR140)</f>
        <v>0</v>
      </c>
      <c r="AZ155" s="267">
        <f>IF(OR(Is_Loading,LEN($A155)=0),"",SWDATA!AS140)</f>
        <v>0</v>
      </c>
      <c r="BA155" s="267">
        <f>IF(OR(Is_Loading,LEN($A155)=0),"",SWDATA!AT140)</f>
        <v>0</v>
      </c>
      <c r="BB155" s="266" t="str">
        <f t="shared" si="620"/>
        <v/>
      </c>
      <c r="BC155" s="266">
        <f>IF(OR(Is_Loading,LEN($A155)=0),"",SWDATA!AV140)</f>
        <v>0</v>
      </c>
      <c r="BD155" s="267">
        <f>IF(OR(Is_Loading,LEN($A155)=0),"",SWDATA!AW140)</f>
        <v>0</v>
      </c>
      <c r="BE155" s="323">
        <f>IF(OR(Is_Loading,LEN($A155)=0),"",SWDATA!AX140)</f>
        <v>0</v>
      </c>
      <c r="BF155" s="320" t="str">
        <f t="shared" si="621"/>
        <v/>
      </c>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351"/>
      <c r="CO155" s="351"/>
      <c r="CP155" s="351"/>
      <c r="CQ155" s="351"/>
      <c r="CR155" s="351"/>
      <c r="CS155" s="351"/>
      <c r="CT155" s="351"/>
      <c r="CU155" s="351"/>
      <c r="CV155" s="351"/>
      <c r="CW155" s="351"/>
      <c r="CX155" s="351"/>
      <c r="CY155" s="351"/>
      <c r="CZ155" s="351"/>
      <c r="DA155" s="351"/>
      <c r="DB155" s="351"/>
      <c r="DC155" s="351"/>
      <c r="DD155" s="351"/>
      <c r="DE155" s="351"/>
      <c r="DF155" s="351"/>
      <c r="DG155" s="351"/>
      <c r="DH155" s="351"/>
      <c r="DI155" s="351"/>
      <c r="DJ155" s="351"/>
      <c r="DK155" s="351"/>
      <c r="DL155" s="351"/>
      <c r="DM155" s="351"/>
      <c r="DN155" s="351"/>
      <c r="DS155" s="372"/>
      <c r="DT155" s="374"/>
      <c r="DU155" s="375"/>
      <c r="DV155" s="375"/>
      <c r="DW155" s="375"/>
      <c r="DX155" s="375">
        <v>1</v>
      </c>
      <c r="DY155" s="375">
        <f t="shared" si="662"/>
        <v>0</v>
      </c>
      <c r="DZ155" s="375">
        <f t="shared" si="663"/>
        <v>0</v>
      </c>
      <c r="EA155" s="375">
        <f t="shared" si="664"/>
        <v>1</v>
      </c>
      <c r="EB155" s="375">
        <f t="shared" si="665"/>
        <v>0</v>
      </c>
      <c r="EC155" s="375">
        <f t="shared" si="666"/>
        <v>0</v>
      </c>
      <c r="ED155" s="375">
        <f t="shared" si="667"/>
        <v>1</v>
      </c>
      <c r="EE155" s="375">
        <f t="shared" si="668"/>
        <v>0</v>
      </c>
      <c r="EF155" s="375">
        <f t="shared" si="669"/>
        <v>0</v>
      </c>
      <c r="EG155" s="375">
        <f t="shared" si="670"/>
        <v>1</v>
      </c>
      <c r="EH155" s="375">
        <f t="shared" si="671"/>
        <v>0</v>
      </c>
      <c r="EI155" s="375">
        <f t="shared" si="672"/>
        <v>0</v>
      </c>
      <c r="EJ155" s="375">
        <f t="shared" si="673"/>
        <v>1</v>
      </c>
      <c r="EK155" s="375">
        <f t="shared" si="674"/>
        <v>0</v>
      </c>
      <c r="EL155" s="375">
        <f t="shared" si="675"/>
        <v>0</v>
      </c>
      <c r="EM155" s="375">
        <f t="shared" si="676"/>
        <v>1</v>
      </c>
      <c r="EN155" s="375">
        <f t="shared" si="677"/>
        <v>0</v>
      </c>
      <c r="EO155" s="375">
        <f t="shared" si="678"/>
        <v>0</v>
      </c>
      <c r="EP155" s="375">
        <f t="shared" si="679"/>
        <v>1</v>
      </c>
      <c r="EQ155" s="375">
        <f t="shared" si="680"/>
        <v>0</v>
      </c>
      <c r="ER155" s="375">
        <f t="shared" si="681"/>
        <v>0</v>
      </c>
      <c r="ES155" s="375">
        <f t="shared" si="682"/>
        <v>1</v>
      </c>
      <c r="ET155" s="375">
        <f t="shared" si="683"/>
        <v>0</v>
      </c>
      <c r="EU155" s="375">
        <f t="shared" si="684"/>
        <v>0</v>
      </c>
      <c r="EV155" s="375">
        <f t="shared" si="685"/>
        <v>1</v>
      </c>
      <c r="EW155" s="375">
        <f t="shared" si="686"/>
        <v>0</v>
      </c>
      <c r="EX155" s="375">
        <f t="shared" si="687"/>
        <v>0</v>
      </c>
      <c r="EY155" s="375">
        <f t="shared" si="688"/>
        <v>1</v>
      </c>
      <c r="EZ155" s="375">
        <f t="shared" si="689"/>
        <v>0</v>
      </c>
      <c r="FA155" s="375">
        <f t="shared" si="690"/>
        <v>0</v>
      </c>
      <c r="FB155" s="375">
        <f t="shared" si="691"/>
        <v>1</v>
      </c>
      <c r="FC155" s="375">
        <f t="shared" si="692"/>
        <v>0</v>
      </c>
      <c r="FD155" s="375">
        <f t="shared" si="693"/>
        <v>0</v>
      </c>
      <c r="FE155" s="376"/>
      <c r="FF155" s="372"/>
      <c r="FG155" s="372"/>
      <c r="FH155" s="372"/>
      <c r="FI155" s="372"/>
      <c r="FJ155" s="372"/>
      <c r="FK155" s="372"/>
      <c r="FL155" s="372"/>
      <c r="FM155" s="372"/>
      <c r="FN155" s="372"/>
      <c r="FO155" s="372"/>
      <c r="FP155" s="372"/>
      <c r="FQ155" s="372"/>
      <c r="FR155" s="372"/>
      <c r="FS155" s="372"/>
      <c r="FT155" s="372"/>
      <c r="FU155" s="372"/>
      <c r="FV155" s="372"/>
      <c r="FW155" s="372"/>
      <c r="FX155" s="372"/>
      <c r="FY155" s="372"/>
      <c r="FZ155" s="372"/>
      <c r="GA155" s="372"/>
      <c r="GB155" s="372"/>
      <c r="GC155" s="372"/>
      <c r="GD155" s="372"/>
      <c r="GE155" s="372"/>
      <c r="GF155" s="372"/>
      <c r="GG155" s="372"/>
      <c r="GH155" s="372"/>
      <c r="GI155" s="372"/>
      <c r="GJ155" s="372"/>
      <c r="GK155" s="372"/>
      <c r="GL155" s="372"/>
      <c r="GM155" s="372"/>
      <c r="GN155" s="372"/>
      <c r="GO155" s="372"/>
      <c r="GP155" s="372"/>
      <c r="GQ155" s="372"/>
      <c r="GR155" s="372"/>
      <c r="GS155" s="372"/>
      <c r="GT155" s="372"/>
      <c r="GU155" s="372"/>
      <c r="GV155" s="372"/>
      <c r="GW155" s="372"/>
      <c r="GX155" s="372"/>
      <c r="GY155" s="372"/>
      <c r="GZ155" s="372"/>
      <c r="HA155" s="372"/>
      <c r="HB155" s="372"/>
      <c r="HC155" s="372"/>
    </row>
    <row r="156" spans="1:211" s="373" customFormat="1" ht="15" hidden="1" customHeight="1" outlineLevel="1" x14ac:dyDescent="0.2">
      <c r="A156" s="366">
        <f>SWDATA!O141</f>
        <v>0</v>
      </c>
      <c r="B156" s="366">
        <f>SWDATA!M141</f>
        <v>0</v>
      </c>
      <c r="C156" s="351">
        <f>IF(AND(SWDATA!M141=1,SWDATA!Q141="promotions"),SWDATA!P141,0)</f>
        <v>0</v>
      </c>
      <c r="D156" s="371">
        <f>ROW(SWDATA!M141)</f>
        <v>141</v>
      </c>
      <c r="E156" s="368">
        <f ca="1">IF(AND(B156=1,UPPER(HLOOKUP(D156,'Metrics &amp; Attributes View'!$13:$31,19,0))&lt;&gt;"SBOM"),1,0)</f>
        <v>0</v>
      </c>
      <c r="F156" s="369">
        <f t="shared" si="609"/>
        <v>1</v>
      </c>
      <c r="G156" s="366" t="str">
        <f t="shared" si="610"/>
        <v/>
      </c>
      <c r="H156" s="370"/>
      <c r="J156" s="238">
        <f t="shared" si="611"/>
        <v>0</v>
      </c>
      <c r="K156" s="239" t="str">
        <f t="shared" si="612"/>
        <v/>
      </c>
      <c r="L156" s="342"/>
      <c r="M156" s="345"/>
      <c r="N156" s="340" t="str">
        <f>IF(LEN(SWDATA!F141)=0,"",N155)</f>
        <v/>
      </c>
      <c r="O156" s="296" t="str">
        <f>IF(LEN(SWDATA!G141)=0,"",O155)</f>
        <v/>
      </c>
      <c r="P156" s="297" t="str">
        <f>IF(LEN(SWDATA!C141)=0,"",SWDATA!C141)</f>
        <v/>
      </c>
      <c r="Q156" s="312" t="str">
        <f t="shared" si="613"/>
        <v/>
      </c>
      <c r="R156" s="223" t="s">
        <v>262</v>
      </c>
      <c r="S156" s="224"/>
      <c r="T156" s="224"/>
      <c r="U156" s="264" t="s">
        <v>627</v>
      </c>
      <c r="V156" s="205" t="s">
        <v>221</v>
      </c>
      <c r="W156" s="266">
        <f>IF(OR(Is_Loading,LEN($A156)=0),"",SWDATA!P141)</f>
        <v>0</v>
      </c>
      <c r="X156" s="267">
        <f>IF(OR(Is_Loading,LEN($A156)=0),"",SWDATA!Q141)</f>
        <v>0</v>
      </c>
      <c r="Y156" s="267">
        <f>IF(OR(Is_Loading,LEN($A156)=0),"",SWDATA!R141)</f>
        <v>0</v>
      </c>
      <c r="Z156" s="266" t="str">
        <f t="shared" si="698"/>
        <v/>
      </c>
      <c r="AA156" s="266">
        <f>IF(OR(Is_Loading,LEN($A156)=0),"",SWDATA!T141)</f>
        <v>0</v>
      </c>
      <c r="AB156" s="267">
        <f>IF(OR(Is_Loading,LEN($A156)=0),"",SWDATA!U141)</f>
        <v>0</v>
      </c>
      <c r="AC156" s="267">
        <f>IF(OR(Is_Loading,LEN($A156)=0),"",SWDATA!V141)</f>
        <v>0</v>
      </c>
      <c r="AD156" s="266" t="str">
        <f t="shared" si="614"/>
        <v/>
      </c>
      <c r="AE156" s="266">
        <f>IF(OR(Is_Loading,LEN($A156)=0),"",SWDATA!X141)</f>
        <v>0</v>
      </c>
      <c r="AF156" s="267">
        <f>IF(OR(Is_Loading,LEN($A156)=0),"",SWDATA!Y141)</f>
        <v>0</v>
      </c>
      <c r="AG156" s="267">
        <f>IF(OR(Is_Loading,LEN($A156)=0),"",SWDATA!Z141)</f>
        <v>0</v>
      </c>
      <c r="AH156" s="266" t="str">
        <f t="shared" si="615"/>
        <v/>
      </c>
      <c r="AI156" s="266">
        <f>IF(OR(Is_Loading,LEN($A156)=0),"",SWDATA!AB141)</f>
        <v>0</v>
      </c>
      <c r="AJ156" s="267">
        <f>IF(OR(Is_Loading,LEN($A156)=0),"",SWDATA!AC141)</f>
        <v>0</v>
      </c>
      <c r="AK156" s="267">
        <f>IF(OR(Is_Loading,LEN($A156)=0),"",SWDATA!AD141)</f>
        <v>0</v>
      </c>
      <c r="AL156" s="266" t="str">
        <f t="shared" si="616"/>
        <v/>
      </c>
      <c r="AM156" s="266">
        <f>IF(OR(Is_Loading,LEN($A156)=0),"",SWDATA!AF141)</f>
        <v>0</v>
      </c>
      <c r="AN156" s="267">
        <f>IF(OR(Is_Loading,LEN($A156)=0),"",SWDATA!AG141)</f>
        <v>0</v>
      </c>
      <c r="AO156" s="323">
        <f>IF(OR(Is_Loading,LEN($A156)=0),"",SWDATA!AH141)</f>
        <v>0</v>
      </c>
      <c r="AP156" s="320" t="str">
        <f t="shared" si="617"/>
        <v/>
      </c>
      <c r="AQ156" s="266">
        <f>IF(OR(Is_Loading,LEN($A156)=0),"",SWDATA!AJ141)</f>
        <v>0</v>
      </c>
      <c r="AR156" s="267">
        <f>IF(OR(Is_Loading,LEN($A156)=0),"",SWDATA!AK141)</f>
        <v>0</v>
      </c>
      <c r="AS156" s="267">
        <f>IF(OR(Is_Loading,LEN($A156)=0),"",SWDATA!AL141)</f>
        <v>0</v>
      </c>
      <c r="AT156" s="266" t="str">
        <f t="shared" si="618"/>
        <v/>
      </c>
      <c r="AU156" s="266">
        <f>IF(OR(Is_Loading,LEN($A156)=0),"",SWDATA!AN141)</f>
        <v>0</v>
      </c>
      <c r="AV156" s="267">
        <f>IF(OR(Is_Loading,LEN($A156)=0),"",SWDATA!AO141)</f>
        <v>0</v>
      </c>
      <c r="AW156" s="267">
        <f>IF(OR(Is_Loading,LEN($A156)=0),"",SWDATA!AP141)</f>
        <v>0</v>
      </c>
      <c r="AX156" s="266" t="str">
        <f t="shared" si="619"/>
        <v/>
      </c>
      <c r="AY156" s="266">
        <f>IF(OR(Is_Loading,LEN($A156)=0),"",SWDATA!AR141)</f>
        <v>0</v>
      </c>
      <c r="AZ156" s="267">
        <f>IF(OR(Is_Loading,LEN($A156)=0),"",SWDATA!AS141)</f>
        <v>0</v>
      </c>
      <c r="BA156" s="267">
        <f>IF(OR(Is_Loading,LEN($A156)=0),"",SWDATA!AT141)</f>
        <v>0</v>
      </c>
      <c r="BB156" s="266" t="str">
        <f t="shared" si="620"/>
        <v/>
      </c>
      <c r="BC156" s="266">
        <f>IF(OR(Is_Loading,LEN($A156)=0),"",SWDATA!AV141)</f>
        <v>0</v>
      </c>
      <c r="BD156" s="267">
        <f>IF(OR(Is_Loading,LEN($A156)=0),"",SWDATA!AW141)</f>
        <v>0</v>
      </c>
      <c r="BE156" s="323">
        <f>IF(OR(Is_Loading,LEN($A156)=0),"",SWDATA!AX141)</f>
        <v>0</v>
      </c>
      <c r="BF156" s="332" t="str">
        <f t="shared" si="621"/>
        <v/>
      </c>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351"/>
      <c r="CO156" s="351"/>
      <c r="CP156" s="351"/>
      <c r="CQ156" s="351"/>
      <c r="CR156" s="351"/>
      <c r="CS156" s="351"/>
      <c r="CT156" s="351"/>
      <c r="CU156" s="351"/>
      <c r="CV156" s="351"/>
      <c r="CW156" s="351"/>
      <c r="CX156" s="351"/>
      <c r="CY156" s="351"/>
      <c r="CZ156" s="351"/>
      <c r="DA156" s="351"/>
      <c r="DB156" s="351"/>
      <c r="DC156" s="351"/>
      <c r="DD156" s="351"/>
      <c r="DE156" s="351"/>
      <c r="DF156" s="351"/>
      <c r="DG156" s="351"/>
      <c r="DH156" s="351"/>
      <c r="DI156" s="351"/>
      <c r="DJ156" s="351"/>
      <c r="DK156" s="351"/>
      <c r="DL156" s="351"/>
      <c r="DM156" s="351"/>
      <c r="DN156" s="351"/>
      <c r="DS156" s="372"/>
      <c r="DT156" s="374"/>
      <c r="DU156" s="375"/>
      <c r="DV156" s="375"/>
      <c r="DW156" s="375"/>
      <c r="DX156" s="375">
        <v>1</v>
      </c>
      <c r="DY156" s="375">
        <f t="shared" si="662"/>
        <v>0</v>
      </c>
      <c r="DZ156" s="375">
        <f t="shared" si="663"/>
        <v>0</v>
      </c>
      <c r="EA156" s="375">
        <f t="shared" si="664"/>
        <v>1</v>
      </c>
      <c r="EB156" s="375">
        <f t="shared" si="665"/>
        <v>0</v>
      </c>
      <c r="EC156" s="375">
        <f t="shared" si="666"/>
        <v>0</v>
      </c>
      <c r="ED156" s="375">
        <f t="shared" si="667"/>
        <v>1</v>
      </c>
      <c r="EE156" s="375">
        <f t="shared" si="668"/>
        <v>0</v>
      </c>
      <c r="EF156" s="375">
        <f t="shared" si="669"/>
        <v>0</v>
      </c>
      <c r="EG156" s="375">
        <f t="shared" si="670"/>
        <v>1</v>
      </c>
      <c r="EH156" s="375">
        <f t="shared" si="671"/>
        <v>0</v>
      </c>
      <c r="EI156" s="375">
        <f t="shared" si="672"/>
        <v>0</v>
      </c>
      <c r="EJ156" s="375">
        <f t="shared" si="673"/>
        <v>1</v>
      </c>
      <c r="EK156" s="375">
        <f t="shared" si="674"/>
        <v>0</v>
      </c>
      <c r="EL156" s="375">
        <f t="shared" si="675"/>
        <v>0</v>
      </c>
      <c r="EM156" s="375">
        <f t="shared" si="676"/>
        <v>1</v>
      </c>
      <c r="EN156" s="375">
        <f t="shared" si="677"/>
        <v>0</v>
      </c>
      <c r="EO156" s="375">
        <f t="shared" si="678"/>
        <v>0</v>
      </c>
      <c r="EP156" s="375">
        <f t="shared" si="679"/>
        <v>1</v>
      </c>
      <c r="EQ156" s="375">
        <f t="shared" si="680"/>
        <v>0</v>
      </c>
      <c r="ER156" s="375">
        <f t="shared" si="681"/>
        <v>0</v>
      </c>
      <c r="ES156" s="375">
        <f t="shared" si="682"/>
        <v>1</v>
      </c>
      <c r="ET156" s="375">
        <f t="shared" si="683"/>
        <v>0</v>
      </c>
      <c r="EU156" s="375">
        <f t="shared" si="684"/>
        <v>0</v>
      </c>
      <c r="EV156" s="375">
        <f t="shared" si="685"/>
        <v>1</v>
      </c>
      <c r="EW156" s="375">
        <f t="shared" si="686"/>
        <v>0</v>
      </c>
      <c r="EX156" s="375">
        <f t="shared" si="687"/>
        <v>0</v>
      </c>
      <c r="EY156" s="375">
        <f t="shared" si="688"/>
        <v>1</v>
      </c>
      <c r="EZ156" s="375">
        <f t="shared" si="689"/>
        <v>0</v>
      </c>
      <c r="FA156" s="375">
        <f t="shared" si="690"/>
        <v>0</v>
      </c>
      <c r="FB156" s="375">
        <f t="shared" si="691"/>
        <v>1</v>
      </c>
      <c r="FC156" s="375">
        <f t="shared" si="692"/>
        <v>0</v>
      </c>
      <c r="FD156" s="375">
        <f t="shared" si="693"/>
        <v>0</v>
      </c>
      <c r="FE156" s="376"/>
      <c r="FF156" s="372"/>
      <c r="FG156" s="372"/>
      <c r="FH156" s="372"/>
      <c r="FI156" s="372"/>
      <c r="FJ156" s="372"/>
      <c r="FK156" s="372"/>
      <c r="FL156" s="372"/>
      <c r="FM156" s="372"/>
      <c r="FN156" s="372"/>
      <c r="FO156" s="372"/>
      <c r="FP156" s="372"/>
      <c r="FQ156" s="372"/>
      <c r="FR156" s="372"/>
      <c r="FS156" s="372"/>
      <c r="FT156" s="372"/>
      <c r="FU156" s="372"/>
      <c r="FV156" s="372"/>
      <c r="FW156" s="372"/>
      <c r="FX156" s="372"/>
      <c r="FY156" s="372"/>
      <c r="FZ156" s="372"/>
      <c r="GA156" s="372"/>
      <c r="GB156" s="372"/>
      <c r="GC156" s="372"/>
      <c r="GD156" s="372"/>
      <c r="GE156" s="372"/>
      <c r="GF156" s="372"/>
      <c r="GG156" s="372"/>
      <c r="GH156" s="372"/>
      <c r="GI156" s="372"/>
      <c r="GJ156" s="372"/>
      <c r="GK156" s="372"/>
      <c r="GL156" s="372"/>
      <c r="GM156" s="372"/>
      <c r="GN156" s="372"/>
      <c r="GO156" s="372"/>
      <c r="GP156" s="372"/>
      <c r="GQ156" s="372"/>
      <c r="GR156" s="372"/>
      <c r="GS156" s="372"/>
      <c r="GT156" s="372"/>
      <c r="GU156" s="372"/>
      <c r="GV156" s="372"/>
      <c r="GW156" s="372"/>
      <c r="GX156" s="372"/>
      <c r="GY156" s="372"/>
      <c r="GZ156" s="372"/>
      <c r="HA156" s="372"/>
      <c r="HB156" s="372"/>
      <c r="HC156" s="372"/>
    </row>
    <row r="157" spans="1:211" s="373" customFormat="1" ht="15" customHeight="1" collapsed="1" thickTop="1" x14ac:dyDescent="0.2">
      <c r="A157" s="192">
        <f>SWDATA!O142</f>
        <v>0</v>
      </c>
      <c r="B157" s="192">
        <f>SWDATA!M142</f>
        <v>0</v>
      </c>
      <c r="C157" s="201">
        <f>IF(AND(SWDATA!M142=1,SWDATA!Q142="promotions"),SWDATA!P142,0)</f>
        <v>0</v>
      </c>
      <c r="D157" s="200">
        <f>ROW(SWDATA!M142)</f>
        <v>142</v>
      </c>
      <c r="E157" s="202">
        <f t="shared" ref="E157:E164" si="699">B157</f>
        <v>0</v>
      </c>
      <c r="F157" s="203">
        <f t="shared" si="609"/>
        <v>1</v>
      </c>
      <c r="G157" s="192" t="str">
        <f t="shared" si="610"/>
        <v/>
      </c>
      <c r="H157" s="313"/>
      <c r="I157" s="390"/>
      <c r="J157" s="395">
        <f t="shared" si="611"/>
        <v>0</v>
      </c>
      <c r="K157" s="396" t="str">
        <f t="shared" si="612"/>
        <v/>
      </c>
      <c r="L157" s="397"/>
      <c r="M157" s="398"/>
      <c r="N157" s="399" t="str">
        <f>IF(LEN(SWDATA!F142)=0,"",IF(LEN(SWDATA!G142)=0,"",IF($O$12="ID",MID(SWDATA!G142,FIND("|",SWDATA!G142)+1,FIND("~~",SWDATA!G142)-FIND("|",SWDATA!G142)-1),IF($O$12="Desc",RIGHT(SWDATA!G142,LEN(SWDATA!G142)-FIND("~~",SWDATA!G142)-1),RIGHT(SWDATA!G142,LEN(SWDATA!G142)-FIND("|",SWDATA!G142))))))</f>
        <v/>
      </c>
      <c r="O157" s="400" t="str">
        <f>IF(LEN(SWDATA!G142)=0,"",IF(LEN(SWDATA!H142)=0,"",IF($O$12="ID",MID(SWDATA!H142,FIND("|",SWDATA!H142)+1,FIND("~~",SWDATA!H142)-FIND("|",SWDATA!H142)-1),IF($O$12="Desc",RIGHT(SWDATA!H142,LEN(SWDATA!H142)-FIND("~~",SWDATA!H142)-1),RIGHT(SWDATA!H142,LEN(SWDATA!H142)-FIND("|",SWDATA!H142))))))</f>
        <v/>
      </c>
      <c r="P157" s="401" t="str">
        <f>IF(LEN(SWDATA!C142)=0,"",SWDATA!C142)</f>
        <v/>
      </c>
      <c r="Q157" s="402" t="str">
        <f t="shared" si="613"/>
        <v/>
      </c>
      <c r="R157" s="403" t="s">
        <v>575</v>
      </c>
      <c r="S157" s="404" t="s">
        <v>485</v>
      </c>
      <c r="T157" s="404"/>
      <c r="U157" s="405" t="s">
        <v>595</v>
      </c>
      <c r="V157" s="406" t="s">
        <v>221</v>
      </c>
      <c r="W157" s="407">
        <f>IF(OR(Is_Loading,LEN($A157)=0),"",SWDATA!P142)</f>
        <v>0</v>
      </c>
      <c r="X157" s="408">
        <f>IF(OR(Is_Loading,LEN($A157)=0),"",SWDATA!Q142)</f>
        <v>0</v>
      </c>
      <c r="Y157" s="408">
        <f>IF(OR(Is_Loading,LEN($A157)=0),"",SWDATA!R142)</f>
        <v>0</v>
      </c>
      <c r="Z157" s="407" t="str">
        <f t="shared" ref="Z157" si="700">IF($A157=0,"",CHOOSE($F157,SUM(W157:Y157),SUM(W157:Y157)/3,Y157))</f>
        <v/>
      </c>
      <c r="AA157" s="407">
        <f>IF(OR(Is_Loading,LEN($A157)=0),"",SWDATA!T142)</f>
        <v>0</v>
      </c>
      <c r="AB157" s="408">
        <f>IF(OR(Is_Loading,LEN($A157)=0),"",SWDATA!U142)</f>
        <v>0</v>
      </c>
      <c r="AC157" s="408">
        <f>IF(OR(Is_Loading,LEN($A157)=0),"",SWDATA!V142)</f>
        <v>0</v>
      </c>
      <c r="AD157" s="407" t="str">
        <f t="shared" si="614"/>
        <v/>
      </c>
      <c r="AE157" s="407">
        <f>IF(OR(Is_Loading,LEN($A157)=0),"",SWDATA!X142)</f>
        <v>0</v>
      </c>
      <c r="AF157" s="408">
        <f>IF(OR(Is_Loading,LEN($A157)=0),"",SWDATA!Y142)</f>
        <v>0</v>
      </c>
      <c r="AG157" s="408">
        <f>IF(OR(Is_Loading,LEN($A157)=0),"",SWDATA!Z142)</f>
        <v>0</v>
      </c>
      <c r="AH157" s="407" t="str">
        <f t="shared" si="615"/>
        <v/>
      </c>
      <c r="AI157" s="407">
        <f>IF(OR(Is_Loading,LEN($A157)=0),"",SWDATA!AB142)</f>
        <v>0</v>
      </c>
      <c r="AJ157" s="408">
        <f>IF(OR(Is_Loading,LEN($A157)=0),"",SWDATA!AC142)</f>
        <v>0</v>
      </c>
      <c r="AK157" s="408">
        <f>IF(OR(Is_Loading,LEN($A157)=0),"",SWDATA!AD142)</f>
        <v>0</v>
      </c>
      <c r="AL157" s="407" t="str">
        <f t="shared" si="616"/>
        <v/>
      </c>
      <c r="AM157" s="407">
        <f>IF(OR(Is_Loading,LEN($A157)=0),"",SWDATA!AF142)</f>
        <v>0</v>
      </c>
      <c r="AN157" s="408">
        <f>IF(OR(Is_Loading,LEN($A157)=0),"",SWDATA!AG142)</f>
        <v>0</v>
      </c>
      <c r="AO157" s="409">
        <f>IF(OR(Is_Loading,LEN($A157)=0),"",SWDATA!AH142)</f>
        <v>0</v>
      </c>
      <c r="AP157" s="410" t="str">
        <f t="shared" si="617"/>
        <v/>
      </c>
      <c r="AQ157" s="407">
        <f>IF(OR(Is_Loading,LEN($A157)=0),"",SWDATA!AJ142)</f>
        <v>0</v>
      </c>
      <c r="AR157" s="408">
        <f>IF(OR(Is_Loading,LEN($A157)=0),"",SWDATA!AK142)</f>
        <v>0</v>
      </c>
      <c r="AS157" s="408">
        <f>IF(OR(Is_Loading,LEN($A157)=0),"",SWDATA!AL142)</f>
        <v>0</v>
      </c>
      <c r="AT157" s="407" t="str">
        <f t="shared" si="618"/>
        <v/>
      </c>
      <c r="AU157" s="407">
        <f>IF(OR(Is_Loading,LEN($A157)=0),"",SWDATA!AN142)</f>
        <v>0</v>
      </c>
      <c r="AV157" s="408">
        <f>IF(OR(Is_Loading,LEN($A157)=0),"",SWDATA!AO142)</f>
        <v>0</v>
      </c>
      <c r="AW157" s="408">
        <f>IF(OR(Is_Loading,LEN($A157)=0),"",SWDATA!AP142)</f>
        <v>0</v>
      </c>
      <c r="AX157" s="407" t="str">
        <f t="shared" si="619"/>
        <v/>
      </c>
      <c r="AY157" s="407">
        <f>IF(OR(Is_Loading,LEN($A157)=0),"",SWDATA!AR142)</f>
        <v>0</v>
      </c>
      <c r="AZ157" s="408">
        <f>IF(OR(Is_Loading,LEN($A157)=0),"",SWDATA!AS142)</f>
        <v>0</v>
      </c>
      <c r="BA157" s="408">
        <f>IF(OR(Is_Loading,LEN($A157)=0),"",SWDATA!AT142)</f>
        <v>0</v>
      </c>
      <c r="BB157" s="407" t="str">
        <f t="shared" si="620"/>
        <v/>
      </c>
      <c r="BC157" s="407">
        <f>IF(OR(Is_Loading,LEN($A157)=0),"",SWDATA!AV142)</f>
        <v>0</v>
      </c>
      <c r="BD157" s="408">
        <f>IF(OR(Is_Loading,LEN($A157)=0),"",SWDATA!AW142)</f>
        <v>0</v>
      </c>
      <c r="BE157" s="409">
        <f>IF(OR(Is_Loading,LEN($A157)=0),"",SWDATA!AX142)</f>
        <v>0</v>
      </c>
      <c r="BF157" s="320" t="str">
        <f t="shared" si="621"/>
        <v/>
      </c>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s="201"/>
      <c r="CO157" s="201"/>
      <c r="CP157" s="201"/>
      <c r="CQ157" s="201"/>
      <c r="CR157" s="201"/>
      <c r="CS157" s="201"/>
      <c r="CT157" s="201"/>
      <c r="CU157" s="201"/>
      <c r="CV157" s="201"/>
      <c r="CW157" s="201"/>
      <c r="CX157" s="201"/>
      <c r="CY157" s="201"/>
      <c r="CZ157" s="201"/>
      <c r="DA157" s="201"/>
      <c r="DB157" s="201"/>
      <c r="DC157" s="201"/>
      <c r="DD157" s="201"/>
      <c r="DE157" s="201"/>
      <c r="DF157" s="201"/>
      <c r="DG157" s="201"/>
      <c r="DH157" s="201"/>
      <c r="DI157" s="201"/>
      <c r="DJ157" s="201"/>
      <c r="DK157" s="201"/>
      <c r="DL157" s="201"/>
      <c r="DM157" s="201"/>
      <c r="DN157" s="201"/>
      <c r="DQ157" s="373">
        <f>'Metrics &amp; Attributes View'!N182</f>
        <v>0</v>
      </c>
      <c r="DS157" s="372"/>
      <c r="DT157" s="374"/>
      <c r="DU157" s="375"/>
      <c r="DV157" s="375"/>
      <c r="DW157" s="375"/>
      <c r="DX157" s="375"/>
      <c r="DY157" s="375"/>
      <c r="DZ157" s="375"/>
      <c r="EA157" s="375"/>
      <c r="EB157" s="375"/>
      <c r="EC157" s="375"/>
      <c r="ED157" s="375"/>
      <c r="EE157" s="375"/>
      <c r="EF157" s="375"/>
      <c r="EG157" s="375"/>
      <c r="EH157" s="375"/>
      <c r="EI157" s="375"/>
      <c r="EJ157" s="375"/>
      <c r="EK157" s="375"/>
      <c r="EL157" s="375"/>
      <c r="EM157" s="375"/>
      <c r="EN157" s="375"/>
      <c r="EO157" s="375"/>
      <c r="EP157" s="375"/>
      <c r="EQ157" s="375"/>
      <c r="ER157" s="375"/>
      <c r="ES157" s="375"/>
      <c r="ET157" s="375"/>
      <c r="EU157" s="375"/>
      <c r="EV157" s="375"/>
      <c r="EW157" s="375"/>
      <c r="EX157" s="375"/>
      <c r="EY157" s="375"/>
      <c r="EZ157" s="375"/>
      <c r="FA157" s="375"/>
      <c r="FB157" s="375"/>
      <c r="FC157" s="375"/>
      <c r="FD157" s="375"/>
      <c r="FE157" s="376"/>
      <c r="FF157" s="372"/>
      <c r="FG157" s="372"/>
      <c r="FH157" s="372"/>
      <c r="FI157" s="372"/>
      <c r="FJ157" s="372"/>
      <c r="FK157" s="372"/>
      <c r="FL157" s="372"/>
      <c r="FM157" s="372"/>
      <c r="FN157" s="372"/>
      <c r="FO157" s="372"/>
      <c r="FP157" s="372"/>
      <c r="FQ157" s="372"/>
      <c r="FR157" s="372"/>
      <c r="FS157" s="372"/>
      <c r="FT157" s="372"/>
      <c r="FU157" s="372"/>
      <c r="FV157" s="372"/>
      <c r="FW157" s="372"/>
      <c r="FX157" s="372"/>
      <c r="FY157" s="372"/>
      <c r="FZ157" s="372"/>
      <c r="GA157" s="372"/>
      <c r="GB157" s="372"/>
      <c r="GC157" s="372"/>
      <c r="GD157" s="372"/>
      <c r="GE157" s="372"/>
      <c r="GF157" s="372"/>
      <c r="GG157" s="372"/>
      <c r="GH157" s="372"/>
      <c r="GI157" s="372"/>
      <c r="GJ157" s="372"/>
      <c r="GK157" s="372"/>
      <c r="GL157" s="372"/>
      <c r="GM157" s="372"/>
      <c r="GN157" s="372"/>
      <c r="GO157" s="372"/>
      <c r="GP157" s="372"/>
      <c r="GQ157" s="372"/>
      <c r="GR157" s="372"/>
      <c r="GS157" s="372"/>
      <c r="GT157" s="372"/>
      <c r="GU157" s="372"/>
      <c r="GV157" s="372"/>
      <c r="GW157" s="372"/>
      <c r="GX157" s="372"/>
      <c r="GY157" s="372"/>
      <c r="GZ157" s="372"/>
      <c r="HA157" s="372"/>
      <c r="HB157" s="372"/>
      <c r="HC157" s="372"/>
    </row>
    <row r="158" spans="1:211" s="373" customFormat="1" ht="15" customHeight="1" x14ac:dyDescent="0.2">
      <c r="A158" s="192">
        <f>SWDATA!O143</f>
        <v>0</v>
      </c>
      <c r="B158" s="192">
        <f>SWDATA!M143</f>
        <v>0</v>
      </c>
      <c r="C158" s="201">
        <f>IF(AND(SWDATA!M143=1,SWDATA!Q143="promotions"),SWDATA!P143,0)</f>
        <v>0</v>
      </c>
      <c r="D158" s="200">
        <f>ROW(SWDATA!M143)</f>
        <v>143</v>
      </c>
      <c r="E158" s="202">
        <f t="shared" si="699"/>
        <v>0</v>
      </c>
      <c r="F158" s="203">
        <f t="shared" si="609"/>
        <v>1</v>
      </c>
      <c r="G158" s="192" t="str">
        <f t="shared" si="610"/>
        <v/>
      </c>
      <c r="H158" s="204"/>
      <c r="I158" s="390"/>
      <c r="J158" s="238">
        <f t="shared" si="611"/>
        <v>0</v>
      </c>
      <c r="K158" s="239" t="str">
        <f t="shared" si="612"/>
        <v/>
      </c>
      <c r="L158" s="342"/>
      <c r="M158" s="345"/>
      <c r="N158" s="340" t="str">
        <f>IF(LEN(SWDATA!F143)=0,"",N157)</f>
        <v/>
      </c>
      <c r="O158" s="296" t="str">
        <f>IF(LEN(SWDATA!G143)=0,"",O157)</f>
        <v/>
      </c>
      <c r="P158" s="297" t="str">
        <f>IF(LEN(SWDATA!C143)=0,"",SWDATA!C143)</f>
        <v/>
      </c>
      <c r="Q158" s="312" t="str">
        <f t="shared" si="613"/>
        <v/>
      </c>
      <c r="R158" s="223" t="s">
        <v>575</v>
      </c>
      <c r="S158" s="224"/>
      <c r="T158" s="224"/>
      <c r="U158" s="265" t="s">
        <v>619</v>
      </c>
      <c r="V158" s="205" t="s">
        <v>221</v>
      </c>
      <c r="W158" s="266">
        <f>IF(OR(Is_Loading,LEN($A158)=0),"",SWDATA!P143)</f>
        <v>0</v>
      </c>
      <c r="X158" s="267">
        <f>IF(OR(Is_Loading,LEN($A158)=0),"",SWDATA!Q143)</f>
        <v>0</v>
      </c>
      <c r="Y158" s="267">
        <f>IF(OR(Is_Loading,LEN($A158)=0),"",SWDATA!R143)</f>
        <v>0</v>
      </c>
      <c r="Z158" s="266" t="str">
        <f t="shared" ref="Z158:Z159" si="701">IF($A158=0,"",CHOOSE($F158,SUM(W158:Y158),SUM(W158:Y158)/3,Y158))</f>
        <v/>
      </c>
      <c r="AA158" s="266">
        <f>IF(OR(Is_Loading,LEN($A158)=0),"",SWDATA!T143)</f>
        <v>0</v>
      </c>
      <c r="AB158" s="267">
        <f>IF(OR(Is_Loading,LEN($A158)=0),"",SWDATA!U143)</f>
        <v>0</v>
      </c>
      <c r="AC158" s="267">
        <f>IF(OR(Is_Loading,LEN($A158)=0),"",SWDATA!V143)</f>
        <v>0</v>
      </c>
      <c r="AD158" s="266" t="str">
        <f t="shared" si="614"/>
        <v/>
      </c>
      <c r="AE158" s="266">
        <f>IF(OR(Is_Loading,LEN($A158)=0),"",SWDATA!X143)</f>
        <v>0</v>
      </c>
      <c r="AF158" s="267">
        <f>IF(OR(Is_Loading,LEN($A158)=0),"",SWDATA!Y143)</f>
        <v>0</v>
      </c>
      <c r="AG158" s="267">
        <f>IF(OR(Is_Loading,LEN($A158)=0),"",SWDATA!Z143)</f>
        <v>0</v>
      </c>
      <c r="AH158" s="266" t="str">
        <f t="shared" si="615"/>
        <v/>
      </c>
      <c r="AI158" s="266">
        <f>IF(OR(Is_Loading,LEN($A158)=0),"",SWDATA!AB143)</f>
        <v>0</v>
      </c>
      <c r="AJ158" s="267">
        <f>IF(OR(Is_Loading,LEN($A158)=0),"",SWDATA!AC143)</f>
        <v>0</v>
      </c>
      <c r="AK158" s="267">
        <f>IF(OR(Is_Loading,LEN($A158)=0),"",SWDATA!AD143)</f>
        <v>0</v>
      </c>
      <c r="AL158" s="266" t="str">
        <f t="shared" si="616"/>
        <v/>
      </c>
      <c r="AM158" s="266">
        <f>IF(OR(Is_Loading,LEN($A158)=0),"",SWDATA!AF143)</f>
        <v>0</v>
      </c>
      <c r="AN158" s="267">
        <f>IF(OR(Is_Loading,LEN($A158)=0),"",SWDATA!AG143)</f>
        <v>0</v>
      </c>
      <c r="AO158" s="323">
        <f>IF(OR(Is_Loading,LEN($A158)=0),"",SWDATA!AH143)</f>
        <v>0</v>
      </c>
      <c r="AP158" s="320" t="str">
        <f t="shared" si="617"/>
        <v/>
      </c>
      <c r="AQ158" s="266">
        <f>IF(OR(Is_Loading,LEN($A158)=0),"",SWDATA!AJ143)</f>
        <v>0</v>
      </c>
      <c r="AR158" s="267">
        <f>IF(OR(Is_Loading,LEN($A158)=0),"",SWDATA!AK143)</f>
        <v>0</v>
      </c>
      <c r="AS158" s="267">
        <f>IF(OR(Is_Loading,LEN($A158)=0),"",SWDATA!AL143)</f>
        <v>0</v>
      </c>
      <c r="AT158" s="266" t="str">
        <f t="shared" si="618"/>
        <v/>
      </c>
      <c r="AU158" s="266">
        <f>IF(OR(Is_Loading,LEN($A158)=0),"",SWDATA!AN143)</f>
        <v>0</v>
      </c>
      <c r="AV158" s="267">
        <f>IF(OR(Is_Loading,LEN($A158)=0),"",SWDATA!AO143)</f>
        <v>0</v>
      </c>
      <c r="AW158" s="267">
        <f>IF(OR(Is_Loading,LEN($A158)=0),"",SWDATA!AP143)</f>
        <v>0</v>
      </c>
      <c r="AX158" s="266" t="str">
        <f t="shared" si="619"/>
        <v/>
      </c>
      <c r="AY158" s="266">
        <f>IF(OR(Is_Loading,LEN($A158)=0),"",SWDATA!AR143)</f>
        <v>0</v>
      </c>
      <c r="AZ158" s="267">
        <f>IF(OR(Is_Loading,LEN($A158)=0),"",SWDATA!AS143)</f>
        <v>0</v>
      </c>
      <c r="BA158" s="267">
        <f>IF(OR(Is_Loading,LEN($A158)=0),"",SWDATA!AT143)</f>
        <v>0</v>
      </c>
      <c r="BB158" s="266" t="str">
        <f t="shared" si="620"/>
        <v/>
      </c>
      <c r="BC158" s="266">
        <f>IF(OR(Is_Loading,LEN($A158)=0),"",SWDATA!AV143)</f>
        <v>0</v>
      </c>
      <c r="BD158" s="267">
        <f>IF(OR(Is_Loading,LEN($A158)=0),"",SWDATA!AW143)</f>
        <v>0</v>
      </c>
      <c r="BE158" s="323">
        <f>IF(OR(Is_Loading,LEN($A158)=0),"",SWDATA!AX143)</f>
        <v>0</v>
      </c>
      <c r="BF158" s="320" t="str">
        <f t="shared" si="621"/>
        <v/>
      </c>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s="201"/>
      <c r="CO158" s="201"/>
      <c r="CP158" s="201"/>
      <c r="CQ158" s="201"/>
      <c r="CR158" s="201"/>
      <c r="CS158" s="201"/>
      <c r="CT158" s="201"/>
      <c r="CU158" s="201"/>
      <c r="CV158" s="201"/>
      <c r="CW158" s="201"/>
      <c r="CX158" s="201"/>
      <c r="CY158" s="201"/>
      <c r="CZ158" s="201"/>
      <c r="DA158" s="201"/>
      <c r="DB158" s="201"/>
      <c r="DC158" s="201"/>
      <c r="DD158" s="201"/>
      <c r="DE158" s="201"/>
      <c r="DF158" s="201"/>
      <c r="DG158" s="201"/>
      <c r="DH158" s="201"/>
      <c r="DI158" s="201"/>
      <c r="DJ158" s="201"/>
      <c r="DK158" s="201"/>
      <c r="DL158" s="201"/>
      <c r="DM158" s="201"/>
      <c r="DN158" s="201"/>
      <c r="DS158" s="372"/>
      <c r="DT158" s="372"/>
      <c r="DU158" s="375">
        <f t="shared" ref="DU158" si="702">COLUMN(W156)</f>
        <v>23</v>
      </c>
      <c r="DV158" s="375">
        <f t="shared" ref="DV158" si="703">SUM(DU158)+DV159+1</f>
        <v>24</v>
      </c>
      <c r="DW158" s="375">
        <f t="shared" ref="DW158" si="704">SUM(DV158)+DW159+1</f>
        <v>25</v>
      </c>
      <c r="DX158" s="375">
        <f t="shared" ref="DX158" si="705">SUM(DW158)+DX159+1</f>
        <v>27</v>
      </c>
      <c r="DY158" s="375">
        <f t="shared" ref="DY158" si="706">SUM(DX158)+DY159+1</f>
        <v>28</v>
      </c>
      <c r="DZ158" s="375">
        <f t="shared" ref="DZ158" si="707">SUM(DY158)+DZ159+1</f>
        <v>29</v>
      </c>
      <c r="EA158" s="375">
        <f t="shared" ref="EA158" si="708">SUM(DZ158)+EA159+1</f>
        <v>31</v>
      </c>
      <c r="EB158" s="375">
        <f t="shared" ref="EB158" si="709">SUM(EA158)+EB159+1</f>
        <v>32</v>
      </c>
      <c r="EC158" s="375">
        <f t="shared" ref="EC158" si="710">SUM(EB158)+EC159+1</f>
        <v>33</v>
      </c>
      <c r="ED158" s="375">
        <f t="shared" ref="ED158" si="711">SUM(EC158)+ED159+1</f>
        <v>35</v>
      </c>
      <c r="EE158" s="375">
        <f t="shared" ref="EE158" si="712">SUM(ED158)+EE159+1</f>
        <v>36</v>
      </c>
      <c r="EF158" s="375">
        <f t="shared" ref="EF158" si="713">SUM(EE158)+EF159+1</f>
        <v>37</v>
      </c>
      <c r="EG158" s="375">
        <f t="shared" ref="EG158" si="714">SUM(EF158)+EG159+1</f>
        <v>39</v>
      </c>
      <c r="EH158" s="375">
        <f t="shared" ref="EH158" si="715">SUM(EG158)+EH159+1</f>
        <v>40</v>
      </c>
      <c r="EI158" s="375">
        <f t="shared" ref="EI158" si="716">SUM(EH158)+EI159+1</f>
        <v>41</v>
      </c>
      <c r="EJ158" s="375">
        <f t="shared" ref="EJ158" si="717">SUM(EI158)+EJ159+1</f>
        <v>43</v>
      </c>
      <c r="EK158" s="375">
        <f t="shared" ref="EK158" si="718">SUM(EJ158)+EK159+1</f>
        <v>44</v>
      </c>
      <c r="EL158" s="375">
        <f t="shared" ref="EL158" si="719">SUM(EK158)+EL159+1</f>
        <v>45</v>
      </c>
      <c r="EM158" s="375">
        <f t="shared" ref="EM158" si="720">SUM(EL158)+EM159+1</f>
        <v>47</v>
      </c>
      <c r="EN158" s="375">
        <f t="shared" ref="EN158" si="721">SUM(EM158)+EN159+1</f>
        <v>48</v>
      </c>
      <c r="EO158" s="375">
        <f t="shared" ref="EO158" si="722">SUM(EN158)+EO159+1</f>
        <v>49</v>
      </c>
      <c r="EP158" s="375">
        <f t="shared" ref="EP158" si="723">SUM(EO158)+EP159+1</f>
        <v>51</v>
      </c>
      <c r="EQ158" s="375">
        <f t="shared" ref="EQ158" si="724">SUM(EP158)+EQ159+1</f>
        <v>52</v>
      </c>
      <c r="ER158" s="375">
        <f t="shared" ref="ER158" si="725">SUM(EQ158)+ER159+1</f>
        <v>53</v>
      </c>
      <c r="ES158" s="375">
        <f t="shared" ref="ES158" si="726">SUM(ER158)+ES159+1</f>
        <v>55</v>
      </c>
      <c r="ET158" s="375">
        <f t="shared" ref="ET158" si="727">SUM(ES158)+ET159+1</f>
        <v>56</v>
      </c>
      <c r="EU158" s="375">
        <f t="shared" ref="EU158" si="728">SUM(ET158)+EU159+1</f>
        <v>57</v>
      </c>
      <c r="EV158" s="375">
        <f t="shared" ref="EV158" si="729">SUM(EU158)+EV159+1</f>
        <v>59</v>
      </c>
      <c r="EW158" s="375">
        <f t="shared" ref="EW158" si="730">SUM(EV158)+EW159+1</f>
        <v>60</v>
      </c>
      <c r="EX158" s="375">
        <f t="shared" ref="EX158" si="731">SUM(EW158)+EX159+1</f>
        <v>61</v>
      </c>
      <c r="EY158" s="375">
        <f t="shared" ref="EY158" si="732">SUM(EX158)+EY159+1</f>
        <v>63</v>
      </c>
      <c r="EZ158" s="375">
        <f t="shared" ref="EZ158" si="733">SUM(EY158)+EZ159+1</f>
        <v>64</v>
      </c>
      <c r="FA158" s="375">
        <f t="shared" ref="FA158" si="734">SUM(EZ158)+FA159+1</f>
        <v>65</v>
      </c>
      <c r="FB158" s="375">
        <f t="shared" ref="FB158" si="735">SUM(FA158)+FB159+1</f>
        <v>67</v>
      </c>
      <c r="FC158" s="375">
        <f t="shared" ref="FC158" si="736">SUM(FB158)+FC159+1</f>
        <v>68</v>
      </c>
      <c r="FD158" s="375">
        <f t="shared" ref="FD158" si="737">SUM(FC158)+FD159+1</f>
        <v>69</v>
      </c>
      <c r="FE158" s="372"/>
      <c r="FF158" s="372"/>
      <c r="FG158" s="372"/>
      <c r="FH158" s="372"/>
      <c r="FI158" s="372"/>
      <c r="FJ158" s="372"/>
      <c r="FK158" s="372"/>
      <c r="FL158" s="372"/>
      <c r="FM158" s="372"/>
      <c r="FN158" s="372"/>
      <c r="FO158" s="372"/>
      <c r="FP158" s="372"/>
      <c r="FQ158" s="372"/>
      <c r="FR158" s="372"/>
      <c r="FS158" s="372"/>
      <c r="FT158" s="372"/>
      <c r="FU158" s="372"/>
      <c r="FV158" s="372"/>
      <c r="FW158" s="372"/>
      <c r="FX158" s="372"/>
      <c r="FY158" s="372"/>
      <c r="FZ158" s="372"/>
      <c r="GA158" s="372"/>
      <c r="GB158" s="372"/>
      <c r="GC158" s="372"/>
      <c r="GD158" s="372"/>
      <c r="GE158" s="372"/>
      <c r="GF158" s="372"/>
      <c r="GG158" s="372"/>
      <c r="GH158" s="372"/>
      <c r="GI158" s="372"/>
      <c r="GJ158" s="372"/>
      <c r="GK158" s="372"/>
      <c r="GL158" s="372"/>
      <c r="GM158" s="372"/>
      <c r="GN158" s="372"/>
      <c r="GO158" s="372"/>
      <c r="GP158" s="372"/>
      <c r="GQ158" s="372"/>
      <c r="GR158" s="372"/>
      <c r="GS158" s="372"/>
      <c r="GT158" s="372"/>
      <c r="GU158" s="372"/>
      <c r="GV158" s="372"/>
      <c r="GW158" s="372"/>
      <c r="GX158" s="372"/>
      <c r="GY158" s="372"/>
      <c r="GZ158" s="372"/>
    </row>
    <row r="159" spans="1:211" s="373" customFormat="1" ht="15" customHeight="1" thickBot="1" x14ac:dyDescent="0.25">
      <c r="A159" s="192">
        <f>SWDATA!O144</f>
        <v>0</v>
      </c>
      <c r="B159" s="192">
        <f>SWDATA!M144</f>
        <v>0</v>
      </c>
      <c r="C159" s="201">
        <f>IF(AND(SWDATA!M144=1,SWDATA!Q144="promotions"),SWDATA!P144,0)</f>
        <v>0</v>
      </c>
      <c r="D159" s="200">
        <f>ROW(SWDATA!M144)</f>
        <v>144</v>
      </c>
      <c r="E159" s="202">
        <f t="shared" si="699"/>
        <v>0</v>
      </c>
      <c r="F159" s="203">
        <f t="shared" si="609"/>
        <v>1</v>
      </c>
      <c r="G159" s="192" t="str">
        <f t="shared" si="610"/>
        <v/>
      </c>
      <c r="H159" s="204"/>
      <c r="I159" s="390"/>
      <c r="J159" s="238">
        <f t="shared" si="611"/>
        <v>0</v>
      </c>
      <c r="K159" s="239" t="str">
        <f t="shared" si="612"/>
        <v/>
      </c>
      <c r="L159" s="342"/>
      <c r="M159" s="346"/>
      <c r="N159" s="340" t="str">
        <f>IF(LEN(SWDATA!F144)=0,"",N158)</f>
        <v/>
      </c>
      <c r="O159" s="296" t="str">
        <f>IF(LEN(SWDATA!G144)=0,"",O158)</f>
        <v/>
      </c>
      <c r="P159" s="297" t="str">
        <f>IF(LEN(SWDATA!C144)=0,"",SWDATA!C144)</f>
        <v/>
      </c>
      <c r="Q159" s="312" t="str">
        <f t="shared" si="613"/>
        <v/>
      </c>
      <c r="R159" s="223" t="s">
        <v>575</v>
      </c>
      <c r="S159" s="224"/>
      <c r="T159" s="224"/>
      <c r="U159" s="264" t="s">
        <v>620</v>
      </c>
      <c r="V159" s="205" t="s">
        <v>221</v>
      </c>
      <c r="W159" s="266">
        <f>IF(OR(Is_Loading,LEN($A159)=0),"",SWDATA!P144)</f>
        <v>0</v>
      </c>
      <c r="X159" s="267">
        <f>IF(OR(Is_Loading,LEN($A159)=0),"",SWDATA!Q144)</f>
        <v>0</v>
      </c>
      <c r="Y159" s="267">
        <f>IF(OR(Is_Loading,LEN($A159)=0),"",SWDATA!R144)</f>
        <v>0</v>
      </c>
      <c r="Z159" s="266" t="str">
        <f t="shared" si="701"/>
        <v/>
      </c>
      <c r="AA159" s="266">
        <f>IF(OR(Is_Loading,LEN($A159)=0),"",SWDATA!T144)</f>
        <v>0</v>
      </c>
      <c r="AB159" s="267">
        <f>IF(OR(Is_Loading,LEN($A159)=0),"",SWDATA!U144)</f>
        <v>0</v>
      </c>
      <c r="AC159" s="267">
        <f>IF(OR(Is_Loading,LEN($A159)=0),"",SWDATA!V144)</f>
        <v>0</v>
      </c>
      <c r="AD159" s="266" t="str">
        <f t="shared" si="614"/>
        <v/>
      </c>
      <c r="AE159" s="266">
        <f>IF(OR(Is_Loading,LEN($A159)=0),"",SWDATA!X144)</f>
        <v>0</v>
      </c>
      <c r="AF159" s="267">
        <f>IF(OR(Is_Loading,LEN($A159)=0),"",SWDATA!Y144)</f>
        <v>0</v>
      </c>
      <c r="AG159" s="267">
        <f>IF(OR(Is_Loading,LEN($A159)=0),"",SWDATA!Z144)</f>
        <v>0</v>
      </c>
      <c r="AH159" s="266" t="str">
        <f t="shared" si="615"/>
        <v/>
      </c>
      <c r="AI159" s="266">
        <f>IF(OR(Is_Loading,LEN($A159)=0),"",SWDATA!AB144)</f>
        <v>0</v>
      </c>
      <c r="AJ159" s="267">
        <f>IF(OR(Is_Loading,LEN($A159)=0),"",SWDATA!AC144)</f>
        <v>0</v>
      </c>
      <c r="AK159" s="267">
        <f>IF(OR(Is_Loading,LEN($A159)=0),"",SWDATA!AD144)</f>
        <v>0</v>
      </c>
      <c r="AL159" s="266" t="str">
        <f t="shared" si="616"/>
        <v/>
      </c>
      <c r="AM159" s="266">
        <f>IF(OR(Is_Loading,LEN($A159)=0),"",SWDATA!AF144)</f>
        <v>0</v>
      </c>
      <c r="AN159" s="267">
        <f>IF(OR(Is_Loading,LEN($A159)=0),"",SWDATA!AG144)</f>
        <v>0</v>
      </c>
      <c r="AO159" s="323">
        <f>IF(OR(Is_Loading,LEN($A159)=0),"",SWDATA!AH144)</f>
        <v>0</v>
      </c>
      <c r="AP159" s="320" t="str">
        <f t="shared" si="617"/>
        <v/>
      </c>
      <c r="AQ159" s="266">
        <f>IF(OR(Is_Loading,LEN($A159)=0),"",SWDATA!AJ144)</f>
        <v>0</v>
      </c>
      <c r="AR159" s="267">
        <f>IF(OR(Is_Loading,LEN($A159)=0),"",SWDATA!AK144)</f>
        <v>0</v>
      </c>
      <c r="AS159" s="267">
        <f>IF(OR(Is_Loading,LEN($A159)=0),"",SWDATA!AL144)</f>
        <v>0</v>
      </c>
      <c r="AT159" s="266" t="str">
        <f t="shared" si="618"/>
        <v/>
      </c>
      <c r="AU159" s="266">
        <f>IF(OR(Is_Loading,LEN($A159)=0),"",SWDATA!AN144)</f>
        <v>0</v>
      </c>
      <c r="AV159" s="267">
        <f>IF(OR(Is_Loading,LEN($A159)=0),"",SWDATA!AO144)</f>
        <v>0</v>
      </c>
      <c r="AW159" s="267">
        <f>IF(OR(Is_Loading,LEN($A159)=0),"",SWDATA!AP144)</f>
        <v>0</v>
      </c>
      <c r="AX159" s="266" t="str">
        <f t="shared" si="619"/>
        <v/>
      </c>
      <c r="AY159" s="266">
        <f>IF(OR(Is_Loading,LEN($A159)=0),"",SWDATA!AR144)</f>
        <v>0</v>
      </c>
      <c r="AZ159" s="267">
        <f>IF(OR(Is_Loading,LEN($A159)=0),"",SWDATA!AS144)</f>
        <v>0</v>
      </c>
      <c r="BA159" s="267">
        <f>IF(OR(Is_Loading,LEN($A159)=0),"",SWDATA!AT144)</f>
        <v>0</v>
      </c>
      <c r="BB159" s="266" t="str">
        <f t="shared" si="620"/>
        <v/>
      </c>
      <c r="BC159" s="266">
        <f>IF(OR(Is_Loading,LEN($A159)=0),"",SWDATA!AV144)</f>
        <v>0</v>
      </c>
      <c r="BD159" s="267">
        <f>IF(OR(Is_Loading,LEN($A159)=0),"",SWDATA!AW144)</f>
        <v>0</v>
      </c>
      <c r="BE159" s="323">
        <f>IF(OR(Is_Loading,LEN($A159)=0),"",SWDATA!AX144)</f>
        <v>0</v>
      </c>
      <c r="BF159" s="320" t="str">
        <f t="shared" si="621"/>
        <v/>
      </c>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s="201"/>
      <c r="CO159" s="201"/>
      <c r="CP159" s="201"/>
      <c r="CQ159" s="201"/>
      <c r="CR159" s="201"/>
      <c r="CS159" s="201"/>
      <c r="CT159" s="201"/>
      <c r="CU159" s="201"/>
      <c r="CV159" s="201"/>
      <c r="CW159" s="201"/>
      <c r="CX159" s="201"/>
      <c r="CY159" s="201"/>
      <c r="CZ159" s="201"/>
      <c r="DA159" s="201"/>
      <c r="DB159" s="201"/>
      <c r="DC159" s="201"/>
      <c r="DD159" s="201"/>
      <c r="DE159" s="201"/>
      <c r="DF159" s="201"/>
      <c r="DG159" s="201"/>
      <c r="DH159" s="201"/>
      <c r="DI159" s="201"/>
      <c r="DJ159" s="201"/>
      <c r="DK159" s="201"/>
      <c r="DL159" s="201"/>
      <c r="DM159" s="201"/>
      <c r="DN159" s="201"/>
      <c r="DS159" s="372"/>
      <c r="DT159" s="374"/>
      <c r="DU159" s="375"/>
      <c r="DV159" s="375"/>
      <c r="DW159" s="375"/>
      <c r="DX159" s="375">
        <v>1</v>
      </c>
      <c r="DY159" s="375">
        <f t="shared" ref="DY159:DY179" si="738">DV159</f>
        <v>0</v>
      </c>
      <c r="DZ159" s="375">
        <f t="shared" ref="DZ159:DZ179" si="739">DW159</f>
        <v>0</v>
      </c>
      <c r="EA159" s="375">
        <f t="shared" ref="EA159:EA179" si="740">DX159</f>
        <v>1</v>
      </c>
      <c r="EB159" s="375">
        <f t="shared" ref="EB159:EB179" si="741">DY159</f>
        <v>0</v>
      </c>
      <c r="EC159" s="375">
        <f t="shared" ref="EC159:EC179" si="742">DZ159</f>
        <v>0</v>
      </c>
      <c r="ED159" s="375">
        <f t="shared" ref="ED159:ED179" si="743">EA159</f>
        <v>1</v>
      </c>
      <c r="EE159" s="375">
        <f t="shared" ref="EE159:EE179" si="744">EB159</f>
        <v>0</v>
      </c>
      <c r="EF159" s="375">
        <f t="shared" ref="EF159:EF179" si="745">EC159</f>
        <v>0</v>
      </c>
      <c r="EG159" s="375">
        <f t="shared" ref="EG159:EG179" si="746">ED159</f>
        <v>1</v>
      </c>
      <c r="EH159" s="375">
        <f t="shared" ref="EH159:EH179" si="747">EE159</f>
        <v>0</v>
      </c>
      <c r="EI159" s="375">
        <f t="shared" ref="EI159:EI179" si="748">EF159</f>
        <v>0</v>
      </c>
      <c r="EJ159" s="375">
        <f t="shared" ref="EJ159:EJ179" si="749">EG159</f>
        <v>1</v>
      </c>
      <c r="EK159" s="375">
        <f t="shared" ref="EK159:EK179" si="750">EH159</f>
        <v>0</v>
      </c>
      <c r="EL159" s="375">
        <f t="shared" ref="EL159:EL179" si="751">EI159</f>
        <v>0</v>
      </c>
      <c r="EM159" s="375">
        <f t="shared" ref="EM159:EM179" si="752">EJ159</f>
        <v>1</v>
      </c>
      <c r="EN159" s="375">
        <f t="shared" ref="EN159:EN179" si="753">EK159</f>
        <v>0</v>
      </c>
      <c r="EO159" s="375">
        <f t="shared" ref="EO159:EO179" si="754">EL159</f>
        <v>0</v>
      </c>
      <c r="EP159" s="375">
        <f t="shared" ref="EP159:EP179" si="755">EM159</f>
        <v>1</v>
      </c>
      <c r="EQ159" s="375">
        <f t="shared" ref="EQ159:EQ179" si="756">EN159</f>
        <v>0</v>
      </c>
      <c r="ER159" s="375">
        <f t="shared" ref="ER159:ER179" si="757">EO159</f>
        <v>0</v>
      </c>
      <c r="ES159" s="375">
        <f t="shared" ref="ES159:ES179" si="758">EP159</f>
        <v>1</v>
      </c>
      <c r="ET159" s="375">
        <f t="shared" ref="ET159:ET179" si="759">EQ159</f>
        <v>0</v>
      </c>
      <c r="EU159" s="375">
        <f t="shared" ref="EU159:EU179" si="760">ER159</f>
        <v>0</v>
      </c>
      <c r="EV159" s="375">
        <f t="shared" ref="EV159:EV179" si="761">ES159</f>
        <v>1</v>
      </c>
      <c r="EW159" s="375">
        <f t="shared" ref="EW159:EW179" si="762">ET159</f>
        <v>0</v>
      </c>
      <c r="EX159" s="375">
        <f t="shared" ref="EX159:EX179" si="763">EU159</f>
        <v>0</v>
      </c>
      <c r="EY159" s="375">
        <f t="shared" ref="EY159:EY179" si="764">EV159</f>
        <v>1</v>
      </c>
      <c r="EZ159" s="375">
        <f t="shared" ref="EZ159:EZ179" si="765">EW159</f>
        <v>0</v>
      </c>
      <c r="FA159" s="375">
        <f t="shared" ref="FA159:FA179" si="766">EX159</f>
        <v>0</v>
      </c>
      <c r="FB159" s="375">
        <f t="shared" ref="FB159:FB179" si="767">EY159</f>
        <v>1</v>
      </c>
      <c r="FC159" s="375">
        <f t="shared" ref="FC159:FC179" si="768">EZ159</f>
        <v>0</v>
      </c>
      <c r="FD159" s="375">
        <f t="shared" ref="FD159:FD179" si="769">FA159</f>
        <v>0</v>
      </c>
      <c r="FE159" s="376"/>
      <c r="FF159" s="372"/>
      <c r="FG159" s="372"/>
      <c r="FH159" s="372"/>
      <c r="FI159" s="372"/>
      <c r="FJ159" s="372"/>
      <c r="FK159" s="372"/>
      <c r="FL159" s="372"/>
      <c r="FM159" s="372"/>
      <c r="FN159" s="372"/>
      <c r="FO159" s="372"/>
      <c r="FP159" s="372"/>
      <c r="FQ159" s="372"/>
      <c r="FR159" s="372"/>
      <c r="FS159" s="372"/>
      <c r="FT159" s="372"/>
      <c r="FU159" s="372"/>
      <c r="FV159" s="372"/>
      <c r="FW159" s="372"/>
      <c r="FX159" s="372"/>
      <c r="FY159" s="372"/>
      <c r="FZ159" s="372"/>
      <c r="GA159" s="372"/>
      <c r="GB159" s="372"/>
      <c r="GC159" s="372"/>
      <c r="GD159" s="372"/>
      <c r="GE159" s="372"/>
      <c r="GF159" s="372"/>
      <c r="GG159" s="372"/>
      <c r="GH159" s="372"/>
      <c r="GI159" s="372"/>
      <c r="GJ159" s="372"/>
      <c r="GK159" s="372"/>
      <c r="GL159" s="372"/>
      <c r="GM159" s="372"/>
      <c r="GN159" s="372"/>
      <c r="GO159" s="372"/>
      <c r="GP159" s="372"/>
      <c r="GQ159" s="372"/>
      <c r="GR159" s="372"/>
      <c r="GS159" s="372"/>
      <c r="GT159" s="372"/>
      <c r="GU159" s="372"/>
      <c r="GV159" s="372"/>
      <c r="GW159" s="372"/>
      <c r="GX159" s="372"/>
      <c r="GY159" s="372"/>
      <c r="GZ159" s="372"/>
      <c r="HA159" s="372"/>
      <c r="HB159" s="372"/>
      <c r="HC159" s="372"/>
    </row>
    <row r="160" spans="1:211" s="373" customFormat="1" ht="15" customHeight="1" thickTop="1" x14ac:dyDescent="0.2">
      <c r="A160" s="192">
        <f>SWDATA!O145</f>
        <v>0</v>
      </c>
      <c r="B160" s="192">
        <f>SWDATA!M145</f>
        <v>0</v>
      </c>
      <c r="C160" s="201">
        <f>IF(AND(SWDATA!M145=1,SWDATA!Q145="promotions"),SWDATA!P145,0)</f>
        <v>0</v>
      </c>
      <c r="D160" s="365">
        <f>ROW(SWDATA!M145)</f>
        <v>145</v>
      </c>
      <c r="E160" s="202">
        <f t="shared" si="699"/>
        <v>0</v>
      </c>
      <c r="F160" s="203">
        <f t="shared" si="609"/>
        <v>1</v>
      </c>
      <c r="G160" s="192" t="str">
        <f t="shared" si="610"/>
        <v/>
      </c>
      <c r="H160" s="204"/>
      <c r="I160" s="390"/>
      <c r="J160" s="238">
        <f t="shared" si="611"/>
        <v>0</v>
      </c>
      <c r="K160" s="239" t="str">
        <f t="shared" si="612"/>
        <v/>
      </c>
      <c r="L160" s="342"/>
      <c r="M160" s="345"/>
      <c r="N160" s="340" t="str">
        <f>IF(LEN(SWDATA!F145)=0,"",N159)</f>
        <v/>
      </c>
      <c r="O160" s="296" t="str">
        <f>IF(LEN(SWDATA!G145)=0,"",O159)</f>
        <v/>
      </c>
      <c r="P160" s="297" t="str">
        <f>IF(LEN(SWDATA!C145)=0,"",SWDATA!C145)</f>
        <v/>
      </c>
      <c r="Q160" s="312" t="str">
        <f t="shared" si="613"/>
        <v/>
      </c>
      <c r="R160" s="223" t="s">
        <v>261</v>
      </c>
      <c r="S160" s="224"/>
      <c r="T160" s="224"/>
      <c r="U160" s="264" t="s">
        <v>601</v>
      </c>
      <c r="V160" s="205" t="s">
        <v>221</v>
      </c>
      <c r="W160" s="266">
        <f>IF(OR(Is_Loading,LEN($A160)=0),"",SWDATA!P145)</f>
        <v>0</v>
      </c>
      <c r="X160" s="267">
        <f>IF(OR(Is_Loading,LEN($A160)=0),"",SWDATA!Q145)</f>
        <v>0</v>
      </c>
      <c r="Y160" s="267">
        <f>IF(OR(Is_Loading,LEN($A160)=0),"",SWDATA!R145)</f>
        <v>0</v>
      </c>
      <c r="Z160" s="266" t="str">
        <f t="shared" ref="Z160:Z174" si="770">IF($A160=0,"",CHOOSE($F160,SUM(W160:Y160),SUM(W160:Y160)/3,Y160))</f>
        <v/>
      </c>
      <c r="AA160" s="266">
        <f>IF(OR(Is_Loading,LEN($A160)=0),"",SWDATA!T145)</f>
        <v>0</v>
      </c>
      <c r="AB160" s="267">
        <f>IF(OR(Is_Loading,LEN($A160)=0),"",SWDATA!U145)</f>
        <v>0</v>
      </c>
      <c r="AC160" s="267">
        <f>IF(OR(Is_Loading,LEN($A160)=0),"",SWDATA!V145)</f>
        <v>0</v>
      </c>
      <c r="AD160" s="266" t="str">
        <f t="shared" si="614"/>
        <v/>
      </c>
      <c r="AE160" s="266">
        <f>IF(OR(Is_Loading,LEN($A160)=0),"",SWDATA!X145)</f>
        <v>0</v>
      </c>
      <c r="AF160" s="267">
        <f>IF(OR(Is_Loading,LEN($A160)=0),"",SWDATA!Y145)</f>
        <v>0</v>
      </c>
      <c r="AG160" s="267">
        <f>IF(OR(Is_Loading,LEN($A160)=0),"",SWDATA!Z145)</f>
        <v>0</v>
      </c>
      <c r="AH160" s="266" t="str">
        <f t="shared" si="615"/>
        <v/>
      </c>
      <c r="AI160" s="266">
        <f>IF(OR(Is_Loading,LEN($A160)=0),"",SWDATA!AB145)</f>
        <v>0</v>
      </c>
      <c r="AJ160" s="267">
        <f>IF(OR(Is_Loading,LEN($A160)=0),"",SWDATA!AC145)</f>
        <v>0</v>
      </c>
      <c r="AK160" s="267">
        <f>IF(OR(Is_Loading,LEN($A160)=0),"",SWDATA!AD145)</f>
        <v>0</v>
      </c>
      <c r="AL160" s="266" t="str">
        <f t="shared" si="616"/>
        <v/>
      </c>
      <c r="AM160" s="266">
        <f>IF(OR(Is_Loading,LEN($A160)=0),"",SWDATA!AF145)</f>
        <v>0</v>
      </c>
      <c r="AN160" s="267">
        <f>IF(OR(Is_Loading,LEN($A160)=0),"",SWDATA!AG145)</f>
        <v>0</v>
      </c>
      <c r="AO160" s="323">
        <f>IF(OR(Is_Loading,LEN($A160)=0),"",SWDATA!AH145)</f>
        <v>0</v>
      </c>
      <c r="AP160" s="320" t="str">
        <f t="shared" si="617"/>
        <v/>
      </c>
      <c r="AQ160" s="266">
        <f>IF(OR(Is_Loading,LEN($A160)=0),"",SWDATA!AJ145)</f>
        <v>0</v>
      </c>
      <c r="AR160" s="267">
        <f>IF(OR(Is_Loading,LEN($A160)=0),"",SWDATA!AK145)</f>
        <v>0</v>
      </c>
      <c r="AS160" s="267">
        <f>IF(OR(Is_Loading,LEN($A160)=0),"",SWDATA!AL145)</f>
        <v>0</v>
      </c>
      <c r="AT160" s="266" t="str">
        <f t="shared" si="618"/>
        <v/>
      </c>
      <c r="AU160" s="266">
        <f>IF(OR(Is_Loading,LEN($A160)=0),"",SWDATA!AN145)</f>
        <v>0</v>
      </c>
      <c r="AV160" s="267">
        <f>IF(OR(Is_Loading,LEN($A160)=0),"",SWDATA!AO145)</f>
        <v>0</v>
      </c>
      <c r="AW160" s="267">
        <f>IF(OR(Is_Loading,LEN($A160)=0),"",SWDATA!AP145)</f>
        <v>0</v>
      </c>
      <c r="AX160" s="266" t="str">
        <f t="shared" si="619"/>
        <v/>
      </c>
      <c r="AY160" s="266">
        <f>IF(OR(Is_Loading,LEN($A160)=0),"",SWDATA!AR145)</f>
        <v>0</v>
      </c>
      <c r="AZ160" s="267">
        <f>IF(OR(Is_Loading,LEN($A160)=0),"",SWDATA!AS145)</f>
        <v>0</v>
      </c>
      <c r="BA160" s="267">
        <f>IF(OR(Is_Loading,LEN($A160)=0),"",SWDATA!AT145)</f>
        <v>0</v>
      </c>
      <c r="BB160" s="266" t="str">
        <f t="shared" si="620"/>
        <v/>
      </c>
      <c r="BC160" s="266">
        <f>IF(OR(Is_Loading,LEN($A160)=0),"",SWDATA!AV145)</f>
        <v>0</v>
      </c>
      <c r="BD160" s="267">
        <f>IF(OR(Is_Loading,LEN($A160)=0),"",SWDATA!AW145)</f>
        <v>0</v>
      </c>
      <c r="BE160" s="323">
        <f>IF(OR(Is_Loading,LEN($A160)=0),"",SWDATA!AX145)</f>
        <v>0</v>
      </c>
      <c r="BF160" s="320" t="str">
        <f t="shared" si="621"/>
        <v/>
      </c>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s="201"/>
      <c r="CO160" s="201"/>
      <c r="CP160" s="201"/>
      <c r="CQ160" s="201"/>
      <c r="CR160" s="201"/>
      <c r="CS160" s="201"/>
      <c r="CT160" s="201"/>
      <c r="CU160" s="201"/>
      <c r="CV160" s="201"/>
      <c r="CW160" s="201"/>
      <c r="CX160" s="201"/>
      <c r="CY160" s="201"/>
      <c r="CZ160" s="201"/>
      <c r="DA160" s="201"/>
      <c r="DB160" s="201"/>
      <c r="DC160" s="201"/>
      <c r="DD160" s="201"/>
      <c r="DE160" s="201"/>
      <c r="DF160" s="201"/>
      <c r="DG160" s="201"/>
      <c r="DH160" s="201"/>
      <c r="DI160" s="201"/>
      <c r="DJ160" s="201"/>
      <c r="DK160" s="201"/>
      <c r="DL160" s="201"/>
      <c r="DM160" s="201"/>
      <c r="DN160" s="201"/>
      <c r="DS160" s="372"/>
      <c r="DT160" s="374"/>
      <c r="DU160" s="375"/>
      <c r="DV160" s="375"/>
      <c r="DW160" s="375"/>
      <c r="DX160" s="375">
        <v>1</v>
      </c>
      <c r="DY160" s="375">
        <f t="shared" si="738"/>
        <v>0</v>
      </c>
      <c r="DZ160" s="375">
        <f t="shared" si="739"/>
        <v>0</v>
      </c>
      <c r="EA160" s="375">
        <f t="shared" si="740"/>
        <v>1</v>
      </c>
      <c r="EB160" s="375">
        <f t="shared" si="741"/>
        <v>0</v>
      </c>
      <c r="EC160" s="375">
        <f t="shared" si="742"/>
        <v>0</v>
      </c>
      <c r="ED160" s="375">
        <f t="shared" si="743"/>
        <v>1</v>
      </c>
      <c r="EE160" s="375">
        <f t="shared" si="744"/>
        <v>0</v>
      </c>
      <c r="EF160" s="375">
        <f t="shared" si="745"/>
        <v>0</v>
      </c>
      <c r="EG160" s="375">
        <f t="shared" si="746"/>
        <v>1</v>
      </c>
      <c r="EH160" s="375">
        <f t="shared" si="747"/>
        <v>0</v>
      </c>
      <c r="EI160" s="375">
        <f t="shared" si="748"/>
        <v>0</v>
      </c>
      <c r="EJ160" s="375">
        <f t="shared" si="749"/>
        <v>1</v>
      </c>
      <c r="EK160" s="375">
        <f t="shared" si="750"/>
        <v>0</v>
      </c>
      <c r="EL160" s="375">
        <f t="shared" si="751"/>
        <v>0</v>
      </c>
      <c r="EM160" s="375">
        <f t="shared" si="752"/>
        <v>1</v>
      </c>
      <c r="EN160" s="375">
        <f t="shared" si="753"/>
        <v>0</v>
      </c>
      <c r="EO160" s="375">
        <f t="shared" si="754"/>
        <v>0</v>
      </c>
      <c r="EP160" s="375">
        <f t="shared" si="755"/>
        <v>1</v>
      </c>
      <c r="EQ160" s="375">
        <f t="shared" si="756"/>
        <v>0</v>
      </c>
      <c r="ER160" s="375">
        <f t="shared" si="757"/>
        <v>0</v>
      </c>
      <c r="ES160" s="375">
        <f t="shared" si="758"/>
        <v>1</v>
      </c>
      <c r="ET160" s="375">
        <f t="shared" si="759"/>
        <v>0</v>
      </c>
      <c r="EU160" s="375">
        <f t="shared" si="760"/>
        <v>0</v>
      </c>
      <c r="EV160" s="375">
        <f t="shared" si="761"/>
        <v>1</v>
      </c>
      <c r="EW160" s="375">
        <f t="shared" si="762"/>
        <v>0</v>
      </c>
      <c r="EX160" s="375">
        <f t="shared" si="763"/>
        <v>0</v>
      </c>
      <c r="EY160" s="375">
        <f t="shared" si="764"/>
        <v>1</v>
      </c>
      <c r="EZ160" s="375">
        <f t="shared" si="765"/>
        <v>0</v>
      </c>
      <c r="FA160" s="375">
        <f t="shared" si="766"/>
        <v>0</v>
      </c>
      <c r="FB160" s="375">
        <f t="shared" si="767"/>
        <v>1</v>
      </c>
      <c r="FC160" s="375">
        <f t="shared" si="768"/>
        <v>0</v>
      </c>
      <c r="FD160" s="375">
        <f t="shared" si="769"/>
        <v>0</v>
      </c>
      <c r="FE160" s="376"/>
      <c r="FF160" s="372"/>
      <c r="FG160" s="372"/>
      <c r="FH160" s="372"/>
      <c r="FI160" s="372"/>
      <c r="FJ160" s="372"/>
      <c r="FK160" s="372"/>
      <c r="FL160" s="372"/>
      <c r="FM160" s="372"/>
      <c r="FN160" s="372"/>
      <c r="FO160" s="372"/>
      <c r="FP160" s="372"/>
      <c r="FQ160" s="372"/>
      <c r="FR160" s="372"/>
      <c r="FS160" s="372"/>
      <c r="FT160" s="372"/>
      <c r="FU160" s="372"/>
      <c r="FV160" s="372"/>
      <c r="FW160" s="372"/>
      <c r="FX160" s="372"/>
      <c r="FY160" s="372"/>
      <c r="FZ160" s="372"/>
      <c r="GA160" s="372"/>
      <c r="GB160" s="372"/>
      <c r="GC160" s="372"/>
      <c r="GD160" s="372"/>
      <c r="GE160" s="372"/>
      <c r="GF160" s="372"/>
      <c r="GG160" s="372"/>
      <c r="GH160" s="372"/>
      <c r="GI160" s="372"/>
      <c r="GJ160" s="372"/>
      <c r="GK160" s="372"/>
      <c r="GL160" s="372"/>
      <c r="GM160" s="372"/>
      <c r="GN160" s="372"/>
      <c r="GO160" s="372"/>
      <c r="GP160" s="372"/>
      <c r="GQ160" s="372"/>
      <c r="GR160" s="372"/>
      <c r="GS160" s="372"/>
      <c r="GT160" s="372"/>
      <c r="GU160" s="372"/>
      <c r="GV160" s="372"/>
      <c r="GW160" s="372"/>
      <c r="GX160" s="372"/>
      <c r="GY160" s="372"/>
      <c r="GZ160" s="372"/>
      <c r="HA160" s="372"/>
      <c r="HB160" s="372"/>
      <c r="HC160" s="372"/>
    </row>
    <row r="161" spans="1:211" s="373" customFormat="1" ht="15" customHeight="1" x14ac:dyDescent="0.2">
      <c r="A161" s="366">
        <f>SWDATA!O146</f>
        <v>0</v>
      </c>
      <c r="B161" s="366">
        <f>SWDATA!M146</f>
        <v>0</v>
      </c>
      <c r="C161" s="351">
        <f>IF(AND(SWDATA!M146=1,SWDATA!Q146="promotions"),SWDATA!P146,0)</f>
        <v>0</v>
      </c>
      <c r="D161" s="367">
        <f>ROW(SWDATA!M146)</f>
        <v>146</v>
      </c>
      <c r="E161" s="368">
        <f t="shared" si="699"/>
        <v>0</v>
      </c>
      <c r="F161" s="369">
        <f t="shared" si="609"/>
        <v>1</v>
      </c>
      <c r="G161" s="366" t="str">
        <f t="shared" si="610"/>
        <v/>
      </c>
      <c r="H161" s="370"/>
      <c r="J161" s="238">
        <f t="shared" si="611"/>
        <v>0</v>
      </c>
      <c r="K161" s="239" t="str">
        <f t="shared" si="612"/>
        <v/>
      </c>
      <c r="L161" s="342"/>
      <c r="M161" s="345"/>
      <c r="N161" s="340" t="str">
        <f>IF(LEN(SWDATA!F146)=0,"",N160)</f>
        <v/>
      </c>
      <c r="O161" s="296" t="str">
        <f>IF(LEN(SWDATA!G146)=0,"",O160)</f>
        <v/>
      </c>
      <c r="P161" s="297" t="str">
        <f>IF(LEN(SWDATA!C146)=0,"",SWDATA!C146)</f>
        <v/>
      </c>
      <c r="Q161" s="312" t="str">
        <f t="shared" si="613"/>
        <v/>
      </c>
      <c r="R161" s="223" t="s">
        <v>261</v>
      </c>
      <c r="S161" s="224"/>
      <c r="T161" s="224"/>
      <c r="U161" s="264" t="s">
        <v>611</v>
      </c>
      <c r="V161" s="205" t="s">
        <v>221</v>
      </c>
      <c r="W161" s="266">
        <f>IF(OR(Is_Loading,LEN($A161)=0),"",SWDATA!P146)</f>
        <v>0</v>
      </c>
      <c r="X161" s="267">
        <f>IF(OR(Is_Loading,LEN($A161)=0),"",SWDATA!Q146)</f>
        <v>0</v>
      </c>
      <c r="Y161" s="267">
        <f>IF(OR(Is_Loading,LEN($A161)=0),"",SWDATA!R146)</f>
        <v>0</v>
      </c>
      <c r="Z161" s="266" t="str">
        <f t="shared" si="770"/>
        <v/>
      </c>
      <c r="AA161" s="266">
        <f>IF(OR(Is_Loading,LEN($A161)=0),"",SWDATA!T146)</f>
        <v>0</v>
      </c>
      <c r="AB161" s="267">
        <f>IF(OR(Is_Loading,LEN($A161)=0),"",SWDATA!U146)</f>
        <v>0</v>
      </c>
      <c r="AC161" s="267">
        <f>IF(OR(Is_Loading,LEN($A161)=0),"",SWDATA!V146)</f>
        <v>0</v>
      </c>
      <c r="AD161" s="266" t="str">
        <f t="shared" si="614"/>
        <v/>
      </c>
      <c r="AE161" s="266">
        <f>IF(OR(Is_Loading,LEN($A161)=0),"",SWDATA!X146)</f>
        <v>0</v>
      </c>
      <c r="AF161" s="267">
        <f>IF(OR(Is_Loading,LEN($A161)=0),"",SWDATA!Y146)</f>
        <v>0</v>
      </c>
      <c r="AG161" s="267">
        <f>IF(OR(Is_Loading,LEN($A161)=0),"",SWDATA!Z146)</f>
        <v>0</v>
      </c>
      <c r="AH161" s="266" t="str">
        <f t="shared" si="615"/>
        <v/>
      </c>
      <c r="AI161" s="266">
        <f>IF(OR(Is_Loading,LEN($A161)=0),"",SWDATA!AB146)</f>
        <v>0</v>
      </c>
      <c r="AJ161" s="267">
        <f>IF(OR(Is_Loading,LEN($A161)=0),"",SWDATA!AC146)</f>
        <v>0</v>
      </c>
      <c r="AK161" s="267">
        <f>IF(OR(Is_Loading,LEN($A161)=0),"",SWDATA!AD146)</f>
        <v>0</v>
      </c>
      <c r="AL161" s="266" t="str">
        <f t="shared" si="616"/>
        <v/>
      </c>
      <c r="AM161" s="266">
        <f>IF(OR(Is_Loading,LEN($A161)=0),"",SWDATA!AF146)</f>
        <v>0</v>
      </c>
      <c r="AN161" s="267">
        <f>IF(OR(Is_Loading,LEN($A161)=0),"",SWDATA!AG146)</f>
        <v>0</v>
      </c>
      <c r="AO161" s="323">
        <f>IF(OR(Is_Loading,LEN($A161)=0),"",SWDATA!AH146)</f>
        <v>0</v>
      </c>
      <c r="AP161" s="320" t="str">
        <f t="shared" si="617"/>
        <v/>
      </c>
      <c r="AQ161" s="266">
        <f>IF(OR(Is_Loading,LEN($A161)=0),"",SWDATA!AJ146)</f>
        <v>0</v>
      </c>
      <c r="AR161" s="267">
        <f>IF(OR(Is_Loading,LEN($A161)=0),"",SWDATA!AK146)</f>
        <v>0</v>
      </c>
      <c r="AS161" s="267">
        <f>IF(OR(Is_Loading,LEN($A161)=0),"",SWDATA!AL146)</f>
        <v>0</v>
      </c>
      <c r="AT161" s="266" t="str">
        <f t="shared" si="618"/>
        <v/>
      </c>
      <c r="AU161" s="266">
        <f>IF(OR(Is_Loading,LEN($A161)=0),"",SWDATA!AN146)</f>
        <v>0</v>
      </c>
      <c r="AV161" s="267">
        <f>IF(OR(Is_Loading,LEN($A161)=0),"",SWDATA!AO146)</f>
        <v>0</v>
      </c>
      <c r="AW161" s="267">
        <f>IF(OR(Is_Loading,LEN($A161)=0),"",SWDATA!AP146)</f>
        <v>0</v>
      </c>
      <c r="AX161" s="266" t="str">
        <f t="shared" si="619"/>
        <v/>
      </c>
      <c r="AY161" s="266">
        <f>IF(OR(Is_Loading,LEN($A161)=0),"",SWDATA!AR146)</f>
        <v>0</v>
      </c>
      <c r="AZ161" s="267">
        <f>IF(OR(Is_Loading,LEN($A161)=0),"",SWDATA!AS146)</f>
        <v>0</v>
      </c>
      <c r="BA161" s="267">
        <f>IF(OR(Is_Loading,LEN($A161)=0),"",SWDATA!AT146)</f>
        <v>0</v>
      </c>
      <c r="BB161" s="266" t="str">
        <f t="shared" si="620"/>
        <v/>
      </c>
      <c r="BC161" s="266">
        <f>IF(OR(Is_Loading,LEN($A161)=0),"",SWDATA!AV146)</f>
        <v>0</v>
      </c>
      <c r="BD161" s="267">
        <f>IF(OR(Is_Loading,LEN($A161)=0),"",SWDATA!AW146)</f>
        <v>0</v>
      </c>
      <c r="BE161" s="323">
        <f>IF(OR(Is_Loading,LEN($A161)=0),"",SWDATA!AX146)</f>
        <v>0</v>
      </c>
      <c r="BF161" s="320" t="str">
        <f t="shared" si="621"/>
        <v/>
      </c>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351"/>
      <c r="CO161" s="351"/>
      <c r="CP161" s="351"/>
      <c r="CQ161" s="351"/>
      <c r="CR161" s="351"/>
      <c r="CS161" s="351"/>
      <c r="CT161" s="351"/>
      <c r="CU161" s="351"/>
      <c r="CV161" s="351"/>
      <c r="CW161" s="351"/>
      <c r="CX161" s="351"/>
      <c r="CY161" s="351"/>
      <c r="CZ161" s="351"/>
      <c r="DA161" s="351"/>
      <c r="DB161" s="351"/>
      <c r="DC161" s="351"/>
      <c r="DD161" s="351"/>
      <c r="DE161" s="351"/>
      <c r="DF161" s="351"/>
      <c r="DG161" s="351"/>
      <c r="DH161" s="351"/>
      <c r="DI161" s="351"/>
      <c r="DJ161" s="351"/>
      <c r="DK161" s="351"/>
      <c r="DL161" s="351"/>
      <c r="DM161" s="351"/>
      <c r="DN161" s="351"/>
      <c r="DQ161" s="373" t="str">
        <f t="shared" ref="DQ161" ca="1" si="771">INDIRECT("'Metrics &amp; Attributes View'!"&amp;IF(ROW()-9=0, "", IF(13+ROW()/23-9&gt;26, CHAR(64+INT((ROW()-9-1)/26)),"")&amp;CHAR(65+MOD(13+ROW()/23-1, 26)))&amp;44)</f>
        <v/>
      </c>
      <c r="DS161" s="372"/>
      <c r="DT161" s="374"/>
      <c r="DU161" s="375"/>
      <c r="DV161" s="375"/>
      <c r="DW161" s="375"/>
      <c r="DX161" s="375">
        <v>1</v>
      </c>
      <c r="DY161" s="375">
        <f t="shared" si="738"/>
        <v>0</v>
      </c>
      <c r="DZ161" s="375">
        <f t="shared" si="739"/>
        <v>0</v>
      </c>
      <c r="EA161" s="375">
        <f t="shared" si="740"/>
        <v>1</v>
      </c>
      <c r="EB161" s="375">
        <f t="shared" si="741"/>
        <v>0</v>
      </c>
      <c r="EC161" s="375">
        <f t="shared" si="742"/>
        <v>0</v>
      </c>
      <c r="ED161" s="375">
        <f t="shared" si="743"/>
        <v>1</v>
      </c>
      <c r="EE161" s="375">
        <f t="shared" si="744"/>
        <v>0</v>
      </c>
      <c r="EF161" s="375">
        <f t="shared" si="745"/>
        <v>0</v>
      </c>
      <c r="EG161" s="375">
        <f t="shared" si="746"/>
        <v>1</v>
      </c>
      <c r="EH161" s="375">
        <f t="shared" si="747"/>
        <v>0</v>
      </c>
      <c r="EI161" s="375">
        <f t="shared" si="748"/>
        <v>0</v>
      </c>
      <c r="EJ161" s="375">
        <f t="shared" si="749"/>
        <v>1</v>
      </c>
      <c r="EK161" s="375">
        <f t="shared" si="750"/>
        <v>0</v>
      </c>
      <c r="EL161" s="375">
        <f t="shared" si="751"/>
        <v>0</v>
      </c>
      <c r="EM161" s="375">
        <f t="shared" si="752"/>
        <v>1</v>
      </c>
      <c r="EN161" s="375">
        <f t="shared" si="753"/>
        <v>0</v>
      </c>
      <c r="EO161" s="375">
        <f t="shared" si="754"/>
        <v>0</v>
      </c>
      <c r="EP161" s="375">
        <f t="shared" si="755"/>
        <v>1</v>
      </c>
      <c r="EQ161" s="375">
        <f t="shared" si="756"/>
        <v>0</v>
      </c>
      <c r="ER161" s="375">
        <f t="shared" si="757"/>
        <v>0</v>
      </c>
      <c r="ES161" s="375">
        <f t="shared" si="758"/>
        <v>1</v>
      </c>
      <c r="ET161" s="375">
        <f t="shared" si="759"/>
        <v>0</v>
      </c>
      <c r="EU161" s="375">
        <f t="shared" si="760"/>
        <v>0</v>
      </c>
      <c r="EV161" s="375">
        <f t="shared" si="761"/>
        <v>1</v>
      </c>
      <c r="EW161" s="375">
        <f t="shared" si="762"/>
        <v>0</v>
      </c>
      <c r="EX161" s="375">
        <f t="shared" si="763"/>
        <v>0</v>
      </c>
      <c r="EY161" s="375">
        <f t="shared" si="764"/>
        <v>1</v>
      </c>
      <c r="EZ161" s="375">
        <f t="shared" si="765"/>
        <v>0</v>
      </c>
      <c r="FA161" s="375">
        <f t="shared" si="766"/>
        <v>0</v>
      </c>
      <c r="FB161" s="375">
        <f t="shared" si="767"/>
        <v>1</v>
      </c>
      <c r="FC161" s="375">
        <f t="shared" si="768"/>
        <v>0</v>
      </c>
      <c r="FD161" s="375">
        <f t="shared" si="769"/>
        <v>0</v>
      </c>
      <c r="FE161" s="376"/>
      <c r="FF161" s="372"/>
      <c r="FG161" s="372"/>
      <c r="FH161" s="372"/>
      <c r="FI161" s="372"/>
      <c r="FJ161" s="372"/>
      <c r="FK161" s="372"/>
      <c r="FL161" s="372"/>
      <c r="FM161" s="372"/>
      <c r="FN161" s="372"/>
      <c r="FO161" s="372"/>
      <c r="FP161" s="372"/>
      <c r="FQ161" s="372"/>
      <c r="FR161" s="372"/>
      <c r="FS161" s="372"/>
      <c r="FT161" s="372"/>
      <c r="FU161" s="372"/>
      <c r="FV161" s="372"/>
      <c r="FW161" s="372"/>
      <c r="FX161" s="372"/>
      <c r="FY161" s="372"/>
      <c r="FZ161" s="372"/>
      <c r="GA161" s="372"/>
      <c r="GB161" s="372"/>
      <c r="GC161" s="372"/>
      <c r="GD161" s="372"/>
      <c r="GE161" s="372"/>
      <c r="GF161" s="372"/>
      <c r="GG161" s="372"/>
      <c r="GH161" s="372"/>
      <c r="GI161" s="372"/>
      <c r="GJ161" s="372"/>
      <c r="GK161" s="372"/>
      <c r="GL161" s="372"/>
      <c r="GM161" s="372"/>
      <c r="GN161" s="372"/>
      <c r="GO161" s="372"/>
      <c r="GP161" s="372"/>
      <c r="GQ161" s="372"/>
      <c r="GR161" s="372"/>
      <c r="GS161" s="372"/>
      <c r="GT161" s="372"/>
      <c r="GU161" s="372"/>
      <c r="GV161" s="372"/>
      <c r="GW161" s="372"/>
      <c r="GX161" s="372"/>
      <c r="GY161" s="372"/>
      <c r="GZ161" s="372"/>
      <c r="HA161" s="372"/>
      <c r="HB161" s="372"/>
      <c r="HC161" s="372"/>
    </row>
    <row r="162" spans="1:211" s="373" customFormat="1" ht="15" customHeight="1" x14ac:dyDescent="0.2">
      <c r="A162" s="366">
        <f>SWDATA!O147</f>
        <v>0</v>
      </c>
      <c r="B162" s="366">
        <f>SWDATA!M147</f>
        <v>0</v>
      </c>
      <c r="C162" s="351">
        <f>IF(AND(SWDATA!M147=1,SWDATA!Q147="promotions"),SWDATA!P147,0)</f>
        <v>0</v>
      </c>
      <c r="D162" s="367">
        <f>ROW(SWDATA!M147)</f>
        <v>147</v>
      </c>
      <c r="E162" s="368">
        <f t="shared" si="699"/>
        <v>0</v>
      </c>
      <c r="F162" s="369">
        <f t="shared" si="609"/>
        <v>1</v>
      </c>
      <c r="G162" s="366" t="str">
        <f t="shared" si="610"/>
        <v/>
      </c>
      <c r="H162" s="370"/>
      <c r="J162" s="238">
        <f t="shared" si="611"/>
        <v>0</v>
      </c>
      <c r="K162" s="239" t="str">
        <f t="shared" si="612"/>
        <v/>
      </c>
      <c r="L162" s="342"/>
      <c r="M162" s="345"/>
      <c r="N162" s="340" t="str">
        <f>IF(LEN(SWDATA!F147)=0,"",N161)</f>
        <v/>
      </c>
      <c r="O162" s="296" t="str">
        <f>IF(LEN(SWDATA!G147)=0,"",O161)</f>
        <v/>
      </c>
      <c r="P162" s="297" t="str">
        <f>IF(LEN(SWDATA!C147)=0,"",SWDATA!C147)</f>
        <v/>
      </c>
      <c r="Q162" s="312" t="str">
        <f t="shared" si="613"/>
        <v/>
      </c>
      <c r="R162" s="223" t="s">
        <v>261</v>
      </c>
      <c r="S162" s="224"/>
      <c r="T162" s="224"/>
      <c r="U162" s="264" t="s">
        <v>598</v>
      </c>
      <c r="V162" s="205" t="s">
        <v>221</v>
      </c>
      <c r="W162" s="266">
        <f>IF(OR(Is_Loading,LEN($A162)=0),"",SWDATA!P147)</f>
        <v>0</v>
      </c>
      <c r="X162" s="267">
        <f>IF(OR(Is_Loading,LEN($A162)=0),"",SWDATA!Q147)</f>
        <v>0</v>
      </c>
      <c r="Y162" s="267">
        <f>IF(OR(Is_Loading,LEN($A162)=0),"",SWDATA!R147)</f>
        <v>0</v>
      </c>
      <c r="Z162" s="266" t="str">
        <f t="shared" si="770"/>
        <v/>
      </c>
      <c r="AA162" s="266">
        <f>IF(OR(Is_Loading,LEN($A162)=0),"",SWDATA!T147)</f>
        <v>0</v>
      </c>
      <c r="AB162" s="267">
        <f>IF(OR(Is_Loading,LEN($A162)=0),"",SWDATA!U147)</f>
        <v>0</v>
      </c>
      <c r="AC162" s="267">
        <f>IF(OR(Is_Loading,LEN($A162)=0),"",SWDATA!V147)</f>
        <v>0</v>
      </c>
      <c r="AD162" s="266" t="str">
        <f t="shared" si="614"/>
        <v/>
      </c>
      <c r="AE162" s="266">
        <f>IF(OR(Is_Loading,LEN($A162)=0),"",SWDATA!X147)</f>
        <v>0</v>
      </c>
      <c r="AF162" s="267">
        <f>IF(OR(Is_Loading,LEN($A162)=0),"",SWDATA!Y147)</f>
        <v>0</v>
      </c>
      <c r="AG162" s="267">
        <f>IF(OR(Is_Loading,LEN($A162)=0),"",SWDATA!Z147)</f>
        <v>0</v>
      </c>
      <c r="AH162" s="266" t="str">
        <f t="shared" si="615"/>
        <v/>
      </c>
      <c r="AI162" s="266">
        <f>IF(OR(Is_Loading,LEN($A162)=0),"",SWDATA!AB147)</f>
        <v>0</v>
      </c>
      <c r="AJ162" s="267">
        <f>IF(OR(Is_Loading,LEN($A162)=0),"",SWDATA!AC147)</f>
        <v>0</v>
      </c>
      <c r="AK162" s="267">
        <f>IF(OR(Is_Loading,LEN($A162)=0),"",SWDATA!AD147)</f>
        <v>0</v>
      </c>
      <c r="AL162" s="266" t="str">
        <f t="shared" si="616"/>
        <v/>
      </c>
      <c r="AM162" s="266">
        <f>IF(OR(Is_Loading,LEN($A162)=0),"",SWDATA!AF147)</f>
        <v>0</v>
      </c>
      <c r="AN162" s="267">
        <f>IF(OR(Is_Loading,LEN($A162)=0),"",SWDATA!AG147)</f>
        <v>0</v>
      </c>
      <c r="AO162" s="323">
        <f>IF(OR(Is_Loading,LEN($A162)=0),"",SWDATA!AH147)</f>
        <v>0</v>
      </c>
      <c r="AP162" s="320" t="str">
        <f t="shared" si="617"/>
        <v/>
      </c>
      <c r="AQ162" s="266">
        <f>IF(OR(Is_Loading,LEN($A162)=0),"",SWDATA!AJ147)</f>
        <v>0</v>
      </c>
      <c r="AR162" s="267">
        <f>IF(OR(Is_Loading,LEN($A162)=0),"",SWDATA!AK147)</f>
        <v>0</v>
      </c>
      <c r="AS162" s="267">
        <f>IF(OR(Is_Loading,LEN($A162)=0),"",SWDATA!AL147)</f>
        <v>0</v>
      </c>
      <c r="AT162" s="266" t="str">
        <f t="shared" si="618"/>
        <v/>
      </c>
      <c r="AU162" s="266">
        <f>IF(OR(Is_Loading,LEN($A162)=0),"",SWDATA!AN147)</f>
        <v>0</v>
      </c>
      <c r="AV162" s="267">
        <f>IF(OR(Is_Loading,LEN($A162)=0),"",SWDATA!AO147)</f>
        <v>0</v>
      </c>
      <c r="AW162" s="267">
        <f>IF(OR(Is_Loading,LEN($A162)=0),"",SWDATA!AP147)</f>
        <v>0</v>
      </c>
      <c r="AX162" s="266" t="str">
        <f t="shared" si="619"/>
        <v/>
      </c>
      <c r="AY162" s="266">
        <f>IF(OR(Is_Loading,LEN($A162)=0),"",SWDATA!AR147)</f>
        <v>0</v>
      </c>
      <c r="AZ162" s="267">
        <f>IF(OR(Is_Loading,LEN($A162)=0),"",SWDATA!AS147)</f>
        <v>0</v>
      </c>
      <c r="BA162" s="267">
        <f>IF(OR(Is_Loading,LEN($A162)=0),"",SWDATA!AT147)</f>
        <v>0</v>
      </c>
      <c r="BB162" s="266" t="str">
        <f t="shared" si="620"/>
        <v/>
      </c>
      <c r="BC162" s="266">
        <f>IF(OR(Is_Loading,LEN($A162)=0),"",SWDATA!AV147)</f>
        <v>0</v>
      </c>
      <c r="BD162" s="267">
        <f>IF(OR(Is_Loading,LEN($A162)=0),"",SWDATA!AW147)</f>
        <v>0</v>
      </c>
      <c r="BE162" s="323">
        <f>IF(OR(Is_Loading,LEN($A162)=0),"",SWDATA!AX147)</f>
        <v>0</v>
      </c>
      <c r="BF162" s="320" t="str">
        <f t="shared" si="621"/>
        <v/>
      </c>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351"/>
      <c r="CO162" s="351"/>
      <c r="CP162" s="351"/>
      <c r="CQ162" s="351"/>
      <c r="CR162" s="351"/>
      <c r="CS162" s="351"/>
      <c r="CT162" s="351"/>
      <c r="CU162" s="351"/>
      <c r="CV162" s="351"/>
      <c r="CW162" s="351"/>
      <c r="CX162" s="351"/>
      <c r="CY162" s="351"/>
      <c r="CZ162" s="351"/>
      <c r="DA162" s="351"/>
      <c r="DB162" s="351"/>
      <c r="DC162" s="351"/>
      <c r="DD162" s="351"/>
      <c r="DE162" s="351"/>
      <c r="DF162" s="351"/>
      <c r="DG162" s="351"/>
      <c r="DH162" s="351"/>
      <c r="DI162" s="351"/>
      <c r="DJ162" s="351"/>
      <c r="DK162" s="351"/>
      <c r="DL162" s="351"/>
      <c r="DM162" s="351"/>
      <c r="DN162" s="351"/>
      <c r="DS162" s="372"/>
      <c r="DT162" s="374"/>
      <c r="DU162" s="375"/>
      <c r="DV162" s="375"/>
      <c r="DW162" s="375"/>
      <c r="DX162" s="375">
        <v>1</v>
      </c>
      <c r="DY162" s="375">
        <f t="shared" si="738"/>
        <v>0</v>
      </c>
      <c r="DZ162" s="375">
        <f t="shared" si="739"/>
        <v>0</v>
      </c>
      <c r="EA162" s="375">
        <f t="shared" si="740"/>
        <v>1</v>
      </c>
      <c r="EB162" s="375">
        <f t="shared" si="741"/>
        <v>0</v>
      </c>
      <c r="EC162" s="375">
        <f t="shared" si="742"/>
        <v>0</v>
      </c>
      <c r="ED162" s="375">
        <f t="shared" si="743"/>
        <v>1</v>
      </c>
      <c r="EE162" s="375">
        <f t="shared" si="744"/>
        <v>0</v>
      </c>
      <c r="EF162" s="375">
        <f t="shared" si="745"/>
        <v>0</v>
      </c>
      <c r="EG162" s="375">
        <f t="shared" si="746"/>
        <v>1</v>
      </c>
      <c r="EH162" s="375">
        <f t="shared" si="747"/>
        <v>0</v>
      </c>
      <c r="EI162" s="375">
        <f t="shared" si="748"/>
        <v>0</v>
      </c>
      <c r="EJ162" s="375">
        <f t="shared" si="749"/>
        <v>1</v>
      </c>
      <c r="EK162" s="375">
        <f t="shared" si="750"/>
        <v>0</v>
      </c>
      <c r="EL162" s="375">
        <f t="shared" si="751"/>
        <v>0</v>
      </c>
      <c r="EM162" s="375">
        <f t="shared" si="752"/>
        <v>1</v>
      </c>
      <c r="EN162" s="375">
        <f t="shared" si="753"/>
        <v>0</v>
      </c>
      <c r="EO162" s="375">
        <f t="shared" si="754"/>
        <v>0</v>
      </c>
      <c r="EP162" s="375">
        <f t="shared" si="755"/>
        <v>1</v>
      </c>
      <c r="EQ162" s="375">
        <f t="shared" si="756"/>
        <v>0</v>
      </c>
      <c r="ER162" s="375">
        <f t="shared" si="757"/>
        <v>0</v>
      </c>
      <c r="ES162" s="375">
        <f t="shared" si="758"/>
        <v>1</v>
      </c>
      <c r="ET162" s="375">
        <f t="shared" si="759"/>
        <v>0</v>
      </c>
      <c r="EU162" s="375">
        <f t="shared" si="760"/>
        <v>0</v>
      </c>
      <c r="EV162" s="375">
        <f t="shared" si="761"/>
        <v>1</v>
      </c>
      <c r="EW162" s="375">
        <f t="shared" si="762"/>
        <v>0</v>
      </c>
      <c r="EX162" s="375">
        <f t="shared" si="763"/>
        <v>0</v>
      </c>
      <c r="EY162" s="375">
        <f t="shared" si="764"/>
        <v>1</v>
      </c>
      <c r="EZ162" s="375">
        <f t="shared" si="765"/>
        <v>0</v>
      </c>
      <c r="FA162" s="375">
        <f t="shared" si="766"/>
        <v>0</v>
      </c>
      <c r="FB162" s="375">
        <f t="shared" si="767"/>
        <v>1</v>
      </c>
      <c r="FC162" s="375">
        <f t="shared" si="768"/>
        <v>0</v>
      </c>
      <c r="FD162" s="375">
        <f t="shared" si="769"/>
        <v>0</v>
      </c>
      <c r="FE162" s="376"/>
      <c r="FF162" s="372"/>
      <c r="FG162" s="372"/>
      <c r="FH162" s="372"/>
      <c r="FI162" s="372"/>
      <c r="FJ162" s="372"/>
      <c r="FK162" s="372"/>
      <c r="FL162" s="372"/>
      <c r="FM162" s="372"/>
      <c r="FN162" s="372"/>
      <c r="FO162" s="372"/>
      <c r="FP162" s="372"/>
      <c r="FQ162" s="372"/>
      <c r="FR162" s="372"/>
      <c r="FS162" s="372"/>
      <c r="FT162" s="372"/>
      <c r="FU162" s="372"/>
      <c r="FV162" s="372"/>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372"/>
      <c r="GV162" s="372"/>
      <c r="GW162" s="372"/>
      <c r="GX162" s="372"/>
      <c r="GY162" s="372"/>
      <c r="GZ162" s="372"/>
      <c r="HA162" s="372"/>
      <c r="HB162" s="372"/>
      <c r="HC162" s="372"/>
    </row>
    <row r="163" spans="1:211" s="373" customFormat="1" ht="15" customHeight="1" x14ac:dyDescent="0.2">
      <c r="A163" s="366">
        <f>SWDATA!O148</f>
        <v>0</v>
      </c>
      <c r="B163" s="366">
        <f>SWDATA!M148</f>
        <v>0</v>
      </c>
      <c r="C163" s="351">
        <f>IF(AND(SWDATA!M148=1,SWDATA!Q148="promotions"),SWDATA!P148,0)</f>
        <v>0</v>
      </c>
      <c r="D163" s="367">
        <f>ROW(SWDATA!M148)</f>
        <v>148</v>
      </c>
      <c r="E163" s="368">
        <f t="shared" si="699"/>
        <v>0</v>
      </c>
      <c r="F163" s="369">
        <f t="shared" si="609"/>
        <v>1</v>
      </c>
      <c r="G163" s="366" t="str">
        <f t="shared" si="610"/>
        <v/>
      </c>
      <c r="H163" s="370"/>
      <c r="J163" s="238">
        <f t="shared" si="611"/>
        <v>0</v>
      </c>
      <c r="K163" s="239" t="str">
        <f t="shared" si="612"/>
        <v/>
      </c>
      <c r="L163" s="342"/>
      <c r="M163" s="345"/>
      <c r="N163" s="340" t="str">
        <f>IF(LEN(SWDATA!F148)=0,"",N162)</f>
        <v/>
      </c>
      <c r="O163" s="296" t="str">
        <f>IF(LEN(SWDATA!G148)=0,"",O162)</f>
        <v/>
      </c>
      <c r="P163" s="297" t="str">
        <f>IF(LEN(SWDATA!C148)=0,"",SWDATA!C148)</f>
        <v/>
      </c>
      <c r="Q163" s="312" t="str">
        <f t="shared" si="613"/>
        <v/>
      </c>
      <c r="R163" s="223" t="s">
        <v>261</v>
      </c>
      <c r="S163" s="224"/>
      <c r="T163" s="224"/>
      <c r="U163" s="264" t="s">
        <v>628</v>
      </c>
      <c r="V163" s="205" t="s">
        <v>221</v>
      </c>
      <c r="W163" s="266">
        <f>IF(OR(Is_Loading,LEN($A163)=0),"",SWDATA!P148)</f>
        <v>0</v>
      </c>
      <c r="X163" s="267">
        <f>IF(OR(Is_Loading,LEN($A163)=0),"",SWDATA!Q148)</f>
        <v>0</v>
      </c>
      <c r="Y163" s="267">
        <f>IF(OR(Is_Loading,LEN($A163)=0),"",SWDATA!R148)</f>
        <v>0</v>
      </c>
      <c r="Z163" s="266" t="str">
        <f t="shared" si="770"/>
        <v/>
      </c>
      <c r="AA163" s="266">
        <f>IF(OR(Is_Loading,LEN($A163)=0),"",SWDATA!T148)</f>
        <v>0</v>
      </c>
      <c r="AB163" s="267">
        <f>IF(OR(Is_Loading,LEN($A163)=0),"",SWDATA!U148)</f>
        <v>0</v>
      </c>
      <c r="AC163" s="267">
        <f>IF(OR(Is_Loading,LEN($A163)=0),"",SWDATA!V148)</f>
        <v>0</v>
      </c>
      <c r="AD163" s="266" t="str">
        <f t="shared" si="614"/>
        <v/>
      </c>
      <c r="AE163" s="266">
        <f>IF(OR(Is_Loading,LEN($A163)=0),"",SWDATA!X148)</f>
        <v>0</v>
      </c>
      <c r="AF163" s="267">
        <f>IF(OR(Is_Loading,LEN($A163)=0),"",SWDATA!Y148)</f>
        <v>0</v>
      </c>
      <c r="AG163" s="267">
        <f>IF(OR(Is_Loading,LEN($A163)=0),"",SWDATA!Z148)</f>
        <v>0</v>
      </c>
      <c r="AH163" s="266" t="str">
        <f t="shared" si="615"/>
        <v/>
      </c>
      <c r="AI163" s="266">
        <f>IF(OR(Is_Loading,LEN($A163)=0),"",SWDATA!AB148)</f>
        <v>0</v>
      </c>
      <c r="AJ163" s="267">
        <f>IF(OR(Is_Loading,LEN($A163)=0),"",SWDATA!AC148)</f>
        <v>0</v>
      </c>
      <c r="AK163" s="267">
        <f>IF(OR(Is_Loading,LEN($A163)=0),"",SWDATA!AD148)</f>
        <v>0</v>
      </c>
      <c r="AL163" s="266" t="str">
        <f t="shared" si="616"/>
        <v/>
      </c>
      <c r="AM163" s="266">
        <f>IF(OR(Is_Loading,LEN($A163)=0),"",SWDATA!AF148)</f>
        <v>0</v>
      </c>
      <c r="AN163" s="267">
        <f>IF(OR(Is_Loading,LEN($A163)=0),"",SWDATA!AG148)</f>
        <v>0</v>
      </c>
      <c r="AO163" s="323">
        <f>IF(OR(Is_Loading,LEN($A163)=0),"",SWDATA!AH148)</f>
        <v>0</v>
      </c>
      <c r="AP163" s="320" t="str">
        <f t="shared" si="617"/>
        <v/>
      </c>
      <c r="AQ163" s="266">
        <f>IF(OR(Is_Loading,LEN($A163)=0),"",SWDATA!AJ148)</f>
        <v>0</v>
      </c>
      <c r="AR163" s="267">
        <f>IF(OR(Is_Loading,LEN($A163)=0),"",SWDATA!AK148)</f>
        <v>0</v>
      </c>
      <c r="AS163" s="267">
        <f>IF(OR(Is_Loading,LEN($A163)=0),"",SWDATA!AL148)</f>
        <v>0</v>
      </c>
      <c r="AT163" s="266" t="str">
        <f t="shared" si="618"/>
        <v/>
      </c>
      <c r="AU163" s="266">
        <f>IF(OR(Is_Loading,LEN($A163)=0),"",SWDATA!AN148)</f>
        <v>0</v>
      </c>
      <c r="AV163" s="267">
        <f>IF(OR(Is_Loading,LEN($A163)=0),"",SWDATA!AO148)</f>
        <v>0</v>
      </c>
      <c r="AW163" s="267">
        <f>IF(OR(Is_Loading,LEN($A163)=0),"",SWDATA!AP148)</f>
        <v>0</v>
      </c>
      <c r="AX163" s="266" t="str">
        <f t="shared" si="619"/>
        <v/>
      </c>
      <c r="AY163" s="266">
        <f>IF(OR(Is_Loading,LEN($A163)=0),"",SWDATA!AR148)</f>
        <v>0</v>
      </c>
      <c r="AZ163" s="267">
        <f>IF(OR(Is_Loading,LEN($A163)=0),"",SWDATA!AS148)</f>
        <v>0</v>
      </c>
      <c r="BA163" s="267">
        <f>IF(OR(Is_Loading,LEN($A163)=0),"",SWDATA!AT148)</f>
        <v>0</v>
      </c>
      <c r="BB163" s="266" t="str">
        <f t="shared" si="620"/>
        <v/>
      </c>
      <c r="BC163" s="266">
        <f>IF(OR(Is_Loading,LEN($A163)=0),"",SWDATA!AV148)</f>
        <v>0</v>
      </c>
      <c r="BD163" s="267">
        <f>IF(OR(Is_Loading,LEN($A163)=0),"",SWDATA!AW148)</f>
        <v>0</v>
      </c>
      <c r="BE163" s="323">
        <f>IF(OR(Is_Loading,LEN($A163)=0),"",SWDATA!AX148)</f>
        <v>0</v>
      </c>
      <c r="BF163" s="320" t="str">
        <f t="shared" si="621"/>
        <v/>
      </c>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351"/>
      <c r="CO163" s="351"/>
      <c r="CP163" s="351"/>
      <c r="CQ163" s="351"/>
      <c r="CR163" s="351"/>
      <c r="CS163" s="351"/>
      <c r="CT163" s="351"/>
      <c r="CU163" s="351"/>
      <c r="CV163" s="351"/>
      <c r="CW163" s="351"/>
      <c r="CX163" s="351"/>
      <c r="CY163" s="351"/>
      <c r="CZ163" s="351"/>
      <c r="DA163" s="351"/>
      <c r="DB163" s="351"/>
      <c r="DC163" s="351"/>
      <c r="DD163" s="351"/>
      <c r="DE163" s="351"/>
      <c r="DF163" s="351"/>
      <c r="DG163" s="351"/>
      <c r="DH163" s="351"/>
      <c r="DI163" s="351"/>
      <c r="DJ163" s="351"/>
      <c r="DK163" s="351"/>
      <c r="DL163" s="351"/>
      <c r="DM163" s="351"/>
      <c r="DN163" s="351"/>
      <c r="DS163" s="372"/>
      <c r="DT163" s="374"/>
      <c r="DU163" s="375"/>
      <c r="DV163" s="375"/>
      <c r="DW163" s="375"/>
      <c r="DX163" s="375">
        <v>1</v>
      </c>
      <c r="DY163" s="375">
        <f t="shared" si="738"/>
        <v>0</v>
      </c>
      <c r="DZ163" s="375">
        <f t="shared" si="739"/>
        <v>0</v>
      </c>
      <c r="EA163" s="375">
        <f t="shared" si="740"/>
        <v>1</v>
      </c>
      <c r="EB163" s="375">
        <f t="shared" si="741"/>
        <v>0</v>
      </c>
      <c r="EC163" s="375">
        <f t="shared" si="742"/>
        <v>0</v>
      </c>
      <c r="ED163" s="375">
        <f t="shared" si="743"/>
        <v>1</v>
      </c>
      <c r="EE163" s="375">
        <f t="shared" si="744"/>
        <v>0</v>
      </c>
      <c r="EF163" s="375">
        <f t="shared" si="745"/>
        <v>0</v>
      </c>
      <c r="EG163" s="375">
        <f t="shared" si="746"/>
        <v>1</v>
      </c>
      <c r="EH163" s="375">
        <f t="shared" si="747"/>
        <v>0</v>
      </c>
      <c r="EI163" s="375">
        <f t="shared" si="748"/>
        <v>0</v>
      </c>
      <c r="EJ163" s="375">
        <f t="shared" si="749"/>
        <v>1</v>
      </c>
      <c r="EK163" s="375">
        <f t="shared" si="750"/>
        <v>0</v>
      </c>
      <c r="EL163" s="375">
        <f t="shared" si="751"/>
        <v>0</v>
      </c>
      <c r="EM163" s="375">
        <f t="shared" si="752"/>
        <v>1</v>
      </c>
      <c r="EN163" s="375">
        <f t="shared" si="753"/>
        <v>0</v>
      </c>
      <c r="EO163" s="375">
        <f t="shared" si="754"/>
        <v>0</v>
      </c>
      <c r="EP163" s="375">
        <f t="shared" si="755"/>
        <v>1</v>
      </c>
      <c r="EQ163" s="375">
        <f t="shared" si="756"/>
        <v>0</v>
      </c>
      <c r="ER163" s="375">
        <f t="shared" si="757"/>
        <v>0</v>
      </c>
      <c r="ES163" s="375">
        <f t="shared" si="758"/>
        <v>1</v>
      </c>
      <c r="ET163" s="375">
        <f t="shared" si="759"/>
        <v>0</v>
      </c>
      <c r="EU163" s="375">
        <f t="shared" si="760"/>
        <v>0</v>
      </c>
      <c r="EV163" s="375">
        <f t="shared" si="761"/>
        <v>1</v>
      </c>
      <c r="EW163" s="375">
        <f t="shared" si="762"/>
        <v>0</v>
      </c>
      <c r="EX163" s="375">
        <f t="shared" si="763"/>
        <v>0</v>
      </c>
      <c r="EY163" s="375">
        <f t="shared" si="764"/>
        <v>1</v>
      </c>
      <c r="EZ163" s="375">
        <f t="shared" si="765"/>
        <v>0</v>
      </c>
      <c r="FA163" s="375">
        <f t="shared" si="766"/>
        <v>0</v>
      </c>
      <c r="FB163" s="375">
        <f t="shared" si="767"/>
        <v>1</v>
      </c>
      <c r="FC163" s="375">
        <f t="shared" si="768"/>
        <v>0</v>
      </c>
      <c r="FD163" s="375">
        <f t="shared" si="769"/>
        <v>0</v>
      </c>
      <c r="FE163" s="376"/>
      <c r="FF163" s="372"/>
      <c r="FG163" s="372"/>
      <c r="FH163" s="372"/>
      <c r="FI163" s="372"/>
      <c r="FJ163" s="372"/>
      <c r="FK163" s="372"/>
      <c r="FL163" s="372"/>
      <c r="FM163" s="372"/>
      <c r="FN163" s="372"/>
      <c r="FO163" s="372"/>
      <c r="FP163" s="372"/>
      <c r="FQ163" s="372"/>
      <c r="FR163" s="372"/>
      <c r="FS163" s="372"/>
      <c r="FT163" s="372"/>
      <c r="FU163" s="372"/>
      <c r="FV163" s="372"/>
      <c r="FW163" s="372"/>
      <c r="FX163" s="372"/>
      <c r="FY163" s="372"/>
      <c r="FZ163" s="372"/>
      <c r="GA163" s="372"/>
      <c r="GB163" s="372"/>
      <c r="GC163" s="372"/>
      <c r="GD163" s="372"/>
      <c r="GE163" s="372"/>
      <c r="GF163" s="372"/>
      <c r="GG163" s="372"/>
      <c r="GH163" s="372"/>
      <c r="GI163" s="372"/>
      <c r="GJ163" s="372"/>
      <c r="GK163" s="372"/>
      <c r="GL163" s="372"/>
      <c r="GM163" s="372"/>
      <c r="GN163" s="372"/>
      <c r="GO163" s="372"/>
      <c r="GP163" s="372"/>
      <c r="GQ163" s="372"/>
      <c r="GR163" s="372"/>
      <c r="GS163" s="372"/>
      <c r="GT163" s="372"/>
      <c r="GU163" s="372"/>
      <c r="GV163" s="372"/>
      <c r="GW163" s="372"/>
      <c r="GX163" s="372"/>
      <c r="GY163" s="372"/>
      <c r="GZ163" s="372"/>
      <c r="HA163" s="372"/>
      <c r="HB163" s="372"/>
      <c r="HC163" s="372"/>
    </row>
    <row r="164" spans="1:211" s="373" customFormat="1" ht="15" customHeight="1" x14ac:dyDescent="0.2">
      <c r="A164" s="366">
        <f>SWDATA!O149</f>
        <v>0</v>
      </c>
      <c r="B164" s="366">
        <f>SWDATA!M149</f>
        <v>0</v>
      </c>
      <c r="C164" s="351">
        <f>IF(AND(SWDATA!M149=1,SWDATA!Q149="promotions"),SWDATA!P149,0)</f>
        <v>0</v>
      </c>
      <c r="D164" s="367">
        <f>ROW(SWDATA!M149)</f>
        <v>149</v>
      </c>
      <c r="E164" s="368">
        <f t="shared" si="699"/>
        <v>0</v>
      </c>
      <c r="F164" s="369">
        <f t="shared" si="609"/>
        <v>1</v>
      </c>
      <c r="G164" s="366" t="str">
        <f t="shared" si="610"/>
        <v/>
      </c>
      <c r="H164" s="370"/>
      <c r="J164" s="238">
        <f t="shared" si="611"/>
        <v>0</v>
      </c>
      <c r="K164" s="239" t="str">
        <f t="shared" si="612"/>
        <v/>
      </c>
      <c r="L164" s="342"/>
      <c r="M164" s="345"/>
      <c r="N164" s="340" t="str">
        <f>IF(LEN(SWDATA!F149)=0,"",N163)</f>
        <v/>
      </c>
      <c r="O164" s="296" t="str">
        <f>IF(LEN(SWDATA!G149)=0,"",O163)</f>
        <v/>
      </c>
      <c r="P164" s="297" t="str">
        <f>IF(LEN(SWDATA!C149)=0,"",SWDATA!C149)</f>
        <v/>
      </c>
      <c r="Q164" s="312" t="str">
        <f t="shared" si="613"/>
        <v/>
      </c>
      <c r="R164" s="223" t="s">
        <v>261</v>
      </c>
      <c r="S164" s="224"/>
      <c r="T164" s="224"/>
      <c r="U164" s="264" t="s">
        <v>596</v>
      </c>
      <c r="V164" s="205" t="s">
        <v>221</v>
      </c>
      <c r="W164" s="266">
        <f>IF(OR(Is_Loading,LEN($A164)=0),"",SWDATA!P149)</f>
        <v>0</v>
      </c>
      <c r="X164" s="267">
        <f>IF(OR(Is_Loading,LEN($A164)=0),"",SWDATA!Q149)</f>
        <v>0</v>
      </c>
      <c r="Y164" s="267">
        <f>IF(OR(Is_Loading,LEN($A164)=0),"",SWDATA!R149)</f>
        <v>0</v>
      </c>
      <c r="Z164" s="266" t="str">
        <f t="shared" si="770"/>
        <v/>
      </c>
      <c r="AA164" s="266">
        <f>IF(OR(Is_Loading,LEN($A164)=0),"",SWDATA!T149)</f>
        <v>0</v>
      </c>
      <c r="AB164" s="267">
        <f>IF(OR(Is_Loading,LEN($A164)=0),"",SWDATA!U149)</f>
        <v>0</v>
      </c>
      <c r="AC164" s="267">
        <f>IF(OR(Is_Loading,LEN($A164)=0),"",SWDATA!V149)</f>
        <v>0</v>
      </c>
      <c r="AD164" s="266" t="str">
        <f t="shared" si="614"/>
        <v/>
      </c>
      <c r="AE164" s="266">
        <f>IF(OR(Is_Loading,LEN($A164)=0),"",SWDATA!X149)</f>
        <v>0</v>
      </c>
      <c r="AF164" s="267">
        <f>IF(OR(Is_Loading,LEN($A164)=0),"",SWDATA!Y149)</f>
        <v>0</v>
      </c>
      <c r="AG164" s="267">
        <f>IF(OR(Is_Loading,LEN($A164)=0),"",SWDATA!Z149)</f>
        <v>0</v>
      </c>
      <c r="AH164" s="266" t="str">
        <f t="shared" si="615"/>
        <v/>
      </c>
      <c r="AI164" s="266">
        <f>IF(OR(Is_Loading,LEN($A164)=0),"",SWDATA!AB149)</f>
        <v>0</v>
      </c>
      <c r="AJ164" s="267">
        <f>IF(OR(Is_Loading,LEN($A164)=0),"",SWDATA!AC149)</f>
        <v>0</v>
      </c>
      <c r="AK164" s="267">
        <f>IF(OR(Is_Loading,LEN($A164)=0),"",SWDATA!AD149)</f>
        <v>0</v>
      </c>
      <c r="AL164" s="266" t="str">
        <f t="shared" si="616"/>
        <v/>
      </c>
      <c r="AM164" s="266">
        <f>IF(OR(Is_Loading,LEN($A164)=0),"",SWDATA!AF149)</f>
        <v>0</v>
      </c>
      <c r="AN164" s="267">
        <f>IF(OR(Is_Loading,LEN($A164)=0),"",SWDATA!AG149)</f>
        <v>0</v>
      </c>
      <c r="AO164" s="323">
        <f>IF(OR(Is_Loading,LEN($A164)=0),"",SWDATA!AH149)</f>
        <v>0</v>
      </c>
      <c r="AP164" s="320" t="str">
        <f t="shared" si="617"/>
        <v/>
      </c>
      <c r="AQ164" s="266">
        <f>IF(OR(Is_Loading,LEN($A164)=0),"",SWDATA!AJ149)</f>
        <v>0</v>
      </c>
      <c r="AR164" s="267">
        <f>IF(OR(Is_Loading,LEN($A164)=0),"",SWDATA!AK149)</f>
        <v>0</v>
      </c>
      <c r="AS164" s="267">
        <f>IF(OR(Is_Loading,LEN($A164)=0),"",SWDATA!AL149)</f>
        <v>0</v>
      </c>
      <c r="AT164" s="266" t="str">
        <f t="shared" si="618"/>
        <v/>
      </c>
      <c r="AU164" s="266">
        <f>IF(OR(Is_Loading,LEN($A164)=0),"",SWDATA!AN149)</f>
        <v>0</v>
      </c>
      <c r="AV164" s="267">
        <f>IF(OR(Is_Loading,LEN($A164)=0),"",SWDATA!AO149)</f>
        <v>0</v>
      </c>
      <c r="AW164" s="267">
        <f>IF(OR(Is_Loading,LEN($A164)=0),"",SWDATA!AP149)</f>
        <v>0</v>
      </c>
      <c r="AX164" s="266" t="str">
        <f t="shared" si="619"/>
        <v/>
      </c>
      <c r="AY164" s="266">
        <f>IF(OR(Is_Loading,LEN($A164)=0),"",SWDATA!AR149)</f>
        <v>0</v>
      </c>
      <c r="AZ164" s="267">
        <f>IF(OR(Is_Loading,LEN($A164)=0),"",SWDATA!AS149)</f>
        <v>0</v>
      </c>
      <c r="BA164" s="267">
        <f>IF(OR(Is_Loading,LEN($A164)=0),"",SWDATA!AT149)</f>
        <v>0</v>
      </c>
      <c r="BB164" s="266" t="str">
        <f t="shared" si="620"/>
        <v/>
      </c>
      <c r="BC164" s="266">
        <f>IF(OR(Is_Loading,LEN($A164)=0),"",SWDATA!AV149)</f>
        <v>0</v>
      </c>
      <c r="BD164" s="267">
        <f>IF(OR(Is_Loading,LEN($A164)=0),"",SWDATA!AW149)</f>
        <v>0</v>
      </c>
      <c r="BE164" s="323">
        <f>IF(OR(Is_Loading,LEN($A164)=0),"",SWDATA!AX149)</f>
        <v>0</v>
      </c>
      <c r="BF164" s="320" t="str">
        <f t="shared" si="621"/>
        <v/>
      </c>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351"/>
      <c r="CO164" s="351"/>
      <c r="CP164" s="351"/>
      <c r="CQ164" s="351"/>
      <c r="CR164" s="351"/>
      <c r="CS164" s="351"/>
      <c r="CT164" s="351"/>
      <c r="CU164" s="351"/>
      <c r="CV164" s="351"/>
      <c r="CW164" s="351"/>
      <c r="CX164" s="351"/>
      <c r="CY164" s="351"/>
      <c r="CZ164" s="351"/>
      <c r="DA164" s="351"/>
      <c r="DB164" s="351"/>
      <c r="DC164" s="351"/>
      <c r="DD164" s="351"/>
      <c r="DE164" s="351"/>
      <c r="DF164" s="351"/>
      <c r="DG164" s="351"/>
      <c r="DH164" s="351"/>
      <c r="DI164" s="351"/>
      <c r="DJ164" s="351"/>
      <c r="DK164" s="351"/>
      <c r="DL164" s="351"/>
      <c r="DM164" s="351"/>
      <c r="DN164" s="351"/>
      <c r="DS164" s="372"/>
      <c r="DT164" s="374"/>
      <c r="DU164" s="375"/>
      <c r="DV164" s="375"/>
      <c r="DW164" s="375"/>
      <c r="DX164" s="375">
        <v>1</v>
      </c>
      <c r="DY164" s="375">
        <f t="shared" si="738"/>
        <v>0</v>
      </c>
      <c r="DZ164" s="375">
        <f t="shared" si="739"/>
        <v>0</v>
      </c>
      <c r="EA164" s="375">
        <f t="shared" si="740"/>
        <v>1</v>
      </c>
      <c r="EB164" s="375">
        <f t="shared" si="741"/>
        <v>0</v>
      </c>
      <c r="EC164" s="375">
        <f t="shared" si="742"/>
        <v>0</v>
      </c>
      <c r="ED164" s="375">
        <f t="shared" si="743"/>
        <v>1</v>
      </c>
      <c r="EE164" s="375">
        <f t="shared" si="744"/>
        <v>0</v>
      </c>
      <c r="EF164" s="375">
        <f t="shared" si="745"/>
        <v>0</v>
      </c>
      <c r="EG164" s="375">
        <f t="shared" si="746"/>
        <v>1</v>
      </c>
      <c r="EH164" s="375">
        <f t="shared" si="747"/>
        <v>0</v>
      </c>
      <c r="EI164" s="375">
        <f t="shared" si="748"/>
        <v>0</v>
      </c>
      <c r="EJ164" s="375">
        <f t="shared" si="749"/>
        <v>1</v>
      </c>
      <c r="EK164" s="375">
        <f t="shared" si="750"/>
        <v>0</v>
      </c>
      <c r="EL164" s="375">
        <f t="shared" si="751"/>
        <v>0</v>
      </c>
      <c r="EM164" s="375">
        <f t="shared" si="752"/>
        <v>1</v>
      </c>
      <c r="EN164" s="375">
        <f t="shared" si="753"/>
        <v>0</v>
      </c>
      <c r="EO164" s="375">
        <f t="shared" si="754"/>
        <v>0</v>
      </c>
      <c r="EP164" s="375">
        <f t="shared" si="755"/>
        <v>1</v>
      </c>
      <c r="EQ164" s="375">
        <f t="shared" si="756"/>
        <v>0</v>
      </c>
      <c r="ER164" s="375">
        <f t="shared" si="757"/>
        <v>0</v>
      </c>
      <c r="ES164" s="375">
        <f t="shared" si="758"/>
        <v>1</v>
      </c>
      <c r="ET164" s="375">
        <f t="shared" si="759"/>
        <v>0</v>
      </c>
      <c r="EU164" s="375">
        <f t="shared" si="760"/>
        <v>0</v>
      </c>
      <c r="EV164" s="375">
        <f t="shared" si="761"/>
        <v>1</v>
      </c>
      <c r="EW164" s="375">
        <f t="shared" si="762"/>
        <v>0</v>
      </c>
      <c r="EX164" s="375">
        <f t="shared" si="763"/>
        <v>0</v>
      </c>
      <c r="EY164" s="375">
        <f t="shared" si="764"/>
        <v>1</v>
      </c>
      <c r="EZ164" s="375">
        <f t="shared" si="765"/>
        <v>0</v>
      </c>
      <c r="FA164" s="375">
        <f t="shared" si="766"/>
        <v>0</v>
      </c>
      <c r="FB164" s="375">
        <f t="shared" si="767"/>
        <v>1</v>
      </c>
      <c r="FC164" s="375">
        <f t="shared" si="768"/>
        <v>0</v>
      </c>
      <c r="FD164" s="375">
        <f t="shared" si="769"/>
        <v>0</v>
      </c>
      <c r="FE164" s="376"/>
      <c r="FF164" s="372"/>
      <c r="FG164" s="372"/>
      <c r="FH164" s="372"/>
      <c r="FI164" s="372"/>
      <c r="FJ164" s="372"/>
      <c r="FK164" s="372"/>
      <c r="FL164" s="372"/>
      <c r="FM164" s="372"/>
      <c r="FN164" s="372"/>
      <c r="FO164" s="372"/>
      <c r="FP164" s="372"/>
      <c r="FQ164" s="372"/>
      <c r="FR164" s="372"/>
      <c r="FS164" s="372"/>
      <c r="FT164" s="372"/>
      <c r="FU164" s="372"/>
      <c r="FV164" s="372"/>
      <c r="FW164" s="372"/>
      <c r="FX164" s="372"/>
      <c r="FY164" s="372"/>
      <c r="FZ164" s="372"/>
      <c r="GA164" s="372"/>
      <c r="GB164" s="372"/>
      <c r="GC164" s="372"/>
      <c r="GD164" s="372"/>
      <c r="GE164" s="372"/>
      <c r="GF164" s="372"/>
      <c r="GG164" s="372"/>
      <c r="GH164" s="372"/>
      <c r="GI164" s="372"/>
      <c r="GJ164" s="372"/>
      <c r="GK164" s="372"/>
      <c r="GL164" s="372"/>
      <c r="GM164" s="372"/>
      <c r="GN164" s="372"/>
      <c r="GO164" s="372"/>
      <c r="GP164" s="372"/>
      <c r="GQ164" s="372"/>
      <c r="GR164" s="372"/>
      <c r="GS164" s="372"/>
      <c r="GT164" s="372"/>
      <c r="GU164" s="372"/>
      <c r="GV164" s="372"/>
      <c r="GW164" s="372"/>
      <c r="GX164" s="372"/>
      <c r="GY164" s="372"/>
      <c r="GZ164" s="372"/>
      <c r="HA164" s="372"/>
      <c r="HB164" s="372"/>
      <c r="HC164" s="372"/>
    </row>
    <row r="165" spans="1:211" s="373" customFormat="1" ht="15" customHeight="1" x14ac:dyDescent="0.2">
      <c r="A165" s="366">
        <f>SWDATA!O150</f>
        <v>0</v>
      </c>
      <c r="B165" s="366">
        <f>SWDATA!M150</f>
        <v>0</v>
      </c>
      <c r="C165" s="351">
        <f>IF(AND(SWDATA!M150=1,SWDATA!Q150="promotions"),SWDATA!P150,0)</f>
        <v>0</v>
      </c>
      <c r="D165" s="367">
        <f>ROW(SWDATA!M150)</f>
        <v>150</v>
      </c>
      <c r="E165" s="368">
        <f ca="1">IF(AND(B165=1,UPPER(HLOOKUP(D165+14,'Metrics &amp; Attributes View'!$13:$31,19,0))&lt;&gt;"SBOM"),1,0)</f>
        <v>0</v>
      </c>
      <c r="F165" s="369">
        <f t="shared" si="609"/>
        <v>1</v>
      </c>
      <c r="G165" s="366" t="str">
        <f t="shared" si="610"/>
        <v/>
      </c>
      <c r="H165" s="370"/>
      <c r="J165" s="238">
        <f t="shared" si="611"/>
        <v>0</v>
      </c>
      <c r="K165" s="239" t="str">
        <f t="shared" si="612"/>
        <v/>
      </c>
      <c r="L165" s="342"/>
      <c r="M165" s="345"/>
      <c r="N165" s="340" t="str">
        <f>IF(LEN(SWDATA!F150)=0,"",N164)</f>
        <v/>
      </c>
      <c r="O165" s="296" t="str">
        <f>IF(LEN(SWDATA!G150)=0,"",O164)</f>
        <v/>
      </c>
      <c r="P165" s="297" t="str">
        <f>IF(LEN(SWDATA!C150)=0,"",SWDATA!C150)</f>
        <v/>
      </c>
      <c r="Q165" s="312" t="str">
        <f t="shared" si="613"/>
        <v/>
      </c>
      <c r="R165" s="223" t="s">
        <v>262</v>
      </c>
      <c r="S165" s="224"/>
      <c r="T165" s="224"/>
      <c r="U165" s="264" t="s">
        <v>623</v>
      </c>
      <c r="V165" s="205" t="s">
        <v>221</v>
      </c>
      <c r="W165" s="266">
        <f>IF(OR(Is_Loading,LEN($A165)=0),"",SWDATA!P150)</f>
        <v>0</v>
      </c>
      <c r="X165" s="267">
        <f>IF(OR(Is_Loading,LEN($A165)=0),"",SWDATA!Q150)</f>
        <v>0</v>
      </c>
      <c r="Y165" s="267">
        <f>IF(OR(Is_Loading,LEN($A165)=0),"",SWDATA!R150)</f>
        <v>0</v>
      </c>
      <c r="Z165" s="266" t="str">
        <f t="shared" si="770"/>
        <v/>
      </c>
      <c r="AA165" s="266">
        <f>IF(OR(Is_Loading,LEN($A165)=0),"",SWDATA!T150)</f>
        <v>0</v>
      </c>
      <c r="AB165" s="267">
        <f>IF(OR(Is_Loading,LEN($A165)=0),"",SWDATA!U150)</f>
        <v>0</v>
      </c>
      <c r="AC165" s="267">
        <f>IF(OR(Is_Loading,LEN($A165)=0),"",SWDATA!V150)</f>
        <v>0</v>
      </c>
      <c r="AD165" s="266" t="str">
        <f t="shared" si="614"/>
        <v/>
      </c>
      <c r="AE165" s="266">
        <f>IF(OR(Is_Loading,LEN($A165)=0),"",SWDATA!X150)</f>
        <v>0</v>
      </c>
      <c r="AF165" s="267">
        <f>IF(OR(Is_Loading,LEN($A165)=0),"",SWDATA!Y150)</f>
        <v>0</v>
      </c>
      <c r="AG165" s="267">
        <f>IF(OR(Is_Loading,LEN($A165)=0),"",SWDATA!Z150)</f>
        <v>0</v>
      </c>
      <c r="AH165" s="266" t="str">
        <f t="shared" si="615"/>
        <v/>
      </c>
      <c r="AI165" s="266">
        <f>IF(OR(Is_Loading,LEN($A165)=0),"",SWDATA!AB150)</f>
        <v>0</v>
      </c>
      <c r="AJ165" s="267">
        <f>IF(OR(Is_Loading,LEN($A165)=0),"",SWDATA!AC150)</f>
        <v>0</v>
      </c>
      <c r="AK165" s="267">
        <f>IF(OR(Is_Loading,LEN($A165)=0),"",SWDATA!AD150)</f>
        <v>0</v>
      </c>
      <c r="AL165" s="266" t="str">
        <f t="shared" si="616"/>
        <v/>
      </c>
      <c r="AM165" s="266">
        <f>IF(OR(Is_Loading,LEN($A165)=0),"",SWDATA!AF150)</f>
        <v>0</v>
      </c>
      <c r="AN165" s="267">
        <f>IF(OR(Is_Loading,LEN($A165)=0),"",SWDATA!AG150)</f>
        <v>0</v>
      </c>
      <c r="AO165" s="323">
        <f>IF(OR(Is_Loading,LEN($A165)=0),"",SWDATA!AH150)</f>
        <v>0</v>
      </c>
      <c r="AP165" s="320" t="str">
        <f t="shared" si="617"/>
        <v/>
      </c>
      <c r="AQ165" s="266">
        <f>IF(OR(Is_Loading,LEN($A165)=0),"",SWDATA!AJ150)</f>
        <v>0</v>
      </c>
      <c r="AR165" s="267">
        <f>IF(OR(Is_Loading,LEN($A165)=0),"",SWDATA!AK150)</f>
        <v>0</v>
      </c>
      <c r="AS165" s="267">
        <f>IF(OR(Is_Loading,LEN($A165)=0),"",SWDATA!AL150)</f>
        <v>0</v>
      </c>
      <c r="AT165" s="266" t="str">
        <f t="shared" si="618"/>
        <v/>
      </c>
      <c r="AU165" s="266">
        <f>IF(OR(Is_Loading,LEN($A165)=0),"",SWDATA!AN150)</f>
        <v>0</v>
      </c>
      <c r="AV165" s="267">
        <f>IF(OR(Is_Loading,LEN($A165)=0),"",SWDATA!AO150)</f>
        <v>0</v>
      </c>
      <c r="AW165" s="267">
        <f>IF(OR(Is_Loading,LEN($A165)=0),"",SWDATA!AP150)</f>
        <v>0</v>
      </c>
      <c r="AX165" s="266" t="str">
        <f t="shared" si="619"/>
        <v/>
      </c>
      <c r="AY165" s="266">
        <f>IF(OR(Is_Loading,LEN($A165)=0),"",SWDATA!AR150)</f>
        <v>0</v>
      </c>
      <c r="AZ165" s="267">
        <f>IF(OR(Is_Loading,LEN($A165)=0),"",SWDATA!AS150)</f>
        <v>0</v>
      </c>
      <c r="BA165" s="267">
        <f>IF(OR(Is_Loading,LEN($A165)=0),"",SWDATA!AT150)</f>
        <v>0</v>
      </c>
      <c r="BB165" s="266" t="str">
        <f t="shared" si="620"/>
        <v/>
      </c>
      <c r="BC165" s="266">
        <f>IF(OR(Is_Loading,LEN($A165)=0),"",SWDATA!AV150)</f>
        <v>0</v>
      </c>
      <c r="BD165" s="267">
        <f>IF(OR(Is_Loading,LEN($A165)=0),"",SWDATA!AW150)</f>
        <v>0</v>
      </c>
      <c r="BE165" s="323">
        <f>IF(OR(Is_Loading,LEN($A165)=0),"",SWDATA!AX150)</f>
        <v>0</v>
      </c>
      <c r="BF165" s="320" t="str">
        <f t="shared" si="621"/>
        <v/>
      </c>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351"/>
      <c r="CO165" s="351"/>
      <c r="CP165" s="351"/>
      <c r="CQ165" s="351"/>
      <c r="CR165" s="351"/>
      <c r="CS165" s="351"/>
      <c r="CT165" s="351"/>
      <c r="CU165" s="351"/>
      <c r="CV165" s="351"/>
      <c r="CW165" s="351"/>
      <c r="CX165" s="351"/>
      <c r="CY165" s="351"/>
      <c r="CZ165" s="351"/>
      <c r="DA165" s="351"/>
      <c r="DB165" s="351"/>
      <c r="DC165" s="351"/>
      <c r="DD165" s="351"/>
      <c r="DE165" s="351"/>
      <c r="DF165" s="351"/>
      <c r="DG165" s="351"/>
      <c r="DH165" s="351"/>
      <c r="DI165" s="351"/>
      <c r="DJ165" s="351"/>
      <c r="DK165" s="351"/>
      <c r="DL165" s="351"/>
      <c r="DM165" s="351"/>
      <c r="DN165" s="351"/>
      <c r="DS165" s="372"/>
      <c r="DT165" s="374"/>
      <c r="DU165" s="375"/>
      <c r="DV165" s="375"/>
      <c r="DW165" s="375"/>
      <c r="DX165" s="375">
        <v>1</v>
      </c>
      <c r="DY165" s="375">
        <f t="shared" si="738"/>
        <v>0</v>
      </c>
      <c r="DZ165" s="375">
        <f t="shared" si="739"/>
        <v>0</v>
      </c>
      <c r="EA165" s="375">
        <f t="shared" si="740"/>
        <v>1</v>
      </c>
      <c r="EB165" s="375">
        <f t="shared" si="741"/>
        <v>0</v>
      </c>
      <c r="EC165" s="375">
        <f t="shared" si="742"/>
        <v>0</v>
      </c>
      <c r="ED165" s="375">
        <f t="shared" si="743"/>
        <v>1</v>
      </c>
      <c r="EE165" s="375">
        <f t="shared" si="744"/>
        <v>0</v>
      </c>
      <c r="EF165" s="375">
        <f t="shared" si="745"/>
        <v>0</v>
      </c>
      <c r="EG165" s="375">
        <f t="shared" si="746"/>
        <v>1</v>
      </c>
      <c r="EH165" s="375">
        <f t="shared" si="747"/>
        <v>0</v>
      </c>
      <c r="EI165" s="375">
        <f t="shared" si="748"/>
        <v>0</v>
      </c>
      <c r="EJ165" s="375">
        <f t="shared" si="749"/>
        <v>1</v>
      </c>
      <c r="EK165" s="375">
        <f t="shared" si="750"/>
        <v>0</v>
      </c>
      <c r="EL165" s="375">
        <f t="shared" si="751"/>
        <v>0</v>
      </c>
      <c r="EM165" s="375">
        <f t="shared" si="752"/>
        <v>1</v>
      </c>
      <c r="EN165" s="375">
        <f t="shared" si="753"/>
        <v>0</v>
      </c>
      <c r="EO165" s="375">
        <f t="shared" si="754"/>
        <v>0</v>
      </c>
      <c r="EP165" s="375">
        <f t="shared" si="755"/>
        <v>1</v>
      </c>
      <c r="EQ165" s="375">
        <f t="shared" si="756"/>
        <v>0</v>
      </c>
      <c r="ER165" s="375">
        <f t="shared" si="757"/>
        <v>0</v>
      </c>
      <c r="ES165" s="375">
        <f t="shared" si="758"/>
        <v>1</v>
      </c>
      <c r="ET165" s="375">
        <f t="shared" si="759"/>
        <v>0</v>
      </c>
      <c r="EU165" s="375">
        <f t="shared" si="760"/>
        <v>0</v>
      </c>
      <c r="EV165" s="375">
        <f t="shared" si="761"/>
        <v>1</v>
      </c>
      <c r="EW165" s="375">
        <f t="shared" si="762"/>
        <v>0</v>
      </c>
      <c r="EX165" s="375">
        <f t="shared" si="763"/>
        <v>0</v>
      </c>
      <c r="EY165" s="375">
        <f t="shared" si="764"/>
        <v>1</v>
      </c>
      <c r="EZ165" s="375">
        <f t="shared" si="765"/>
        <v>0</v>
      </c>
      <c r="FA165" s="375">
        <f t="shared" si="766"/>
        <v>0</v>
      </c>
      <c r="FB165" s="375">
        <f t="shared" si="767"/>
        <v>1</v>
      </c>
      <c r="FC165" s="375">
        <f t="shared" si="768"/>
        <v>0</v>
      </c>
      <c r="FD165" s="375">
        <f t="shared" si="769"/>
        <v>0</v>
      </c>
      <c r="FE165" s="376"/>
      <c r="FF165" s="372"/>
      <c r="FG165" s="372"/>
      <c r="FH165" s="372"/>
      <c r="FI165" s="372"/>
      <c r="FJ165" s="372"/>
      <c r="FK165" s="372"/>
      <c r="FL165" s="372"/>
      <c r="FM165" s="372"/>
      <c r="FN165" s="372"/>
      <c r="FO165" s="372"/>
      <c r="FP165" s="372"/>
      <c r="FQ165" s="372"/>
      <c r="FR165" s="372"/>
      <c r="FS165" s="372"/>
      <c r="FT165" s="372"/>
      <c r="FU165" s="372"/>
      <c r="FV165" s="372"/>
      <c r="FW165" s="372"/>
      <c r="FX165" s="372"/>
      <c r="FY165" s="372"/>
      <c r="FZ165" s="372"/>
      <c r="GA165" s="372"/>
      <c r="GB165" s="372"/>
      <c r="GC165" s="372"/>
      <c r="GD165" s="372"/>
      <c r="GE165" s="372"/>
      <c r="GF165" s="372"/>
      <c r="GG165" s="372"/>
      <c r="GH165" s="372"/>
      <c r="GI165" s="372"/>
      <c r="GJ165" s="372"/>
      <c r="GK165" s="372"/>
      <c r="GL165" s="372"/>
      <c r="GM165" s="372"/>
      <c r="GN165" s="372"/>
      <c r="GO165" s="372"/>
      <c r="GP165" s="372"/>
      <c r="GQ165" s="372"/>
      <c r="GR165" s="372"/>
      <c r="GS165" s="372"/>
      <c r="GT165" s="372"/>
      <c r="GU165" s="372"/>
      <c r="GV165" s="372"/>
      <c r="GW165" s="372"/>
      <c r="GX165" s="372"/>
      <c r="GY165" s="372"/>
      <c r="GZ165" s="372"/>
      <c r="HA165" s="372"/>
      <c r="HB165" s="372"/>
      <c r="HC165" s="372"/>
    </row>
    <row r="166" spans="1:211" s="373" customFormat="1" ht="15" customHeight="1" x14ac:dyDescent="0.2">
      <c r="A166" s="366">
        <f>SWDATA!O151</f>
        <v>0</v>
      </c>
      <c r="B166" s="366">
        <f>SWDATA!M151</f>
        <v>0</v>
      </c>
      <c r="C166" s="351">
        <f>IF(AND(SWDATA!M151=1,SWDATA!Q151="promotions"),SWDATA!P151,0)</f>
        <v>0</v>
      </c>
      <c r="D166" s="367">
        <f>ROW(SWDATA!M151)</f>
        <v>151</v>
      </c>
      <c r="E166" s="368">
        <f t="shared" ref="E166" si="772">B166</f>
        <v>0</v>
      </c>
      <c r="F166" s="369">
        <f t="shared" si="609"/>
        <v>1</v>
      </c>
      <c r="G166" s="366" t="str">
        <f t="shared" si="610"/>
        <v/>
      </c>
      <c r="H166" s="370"/>
      <c r="J166" s="238">
        <f t="shared" si="611"/>
        <v>0</v>
      </c>
      <c r="K166" s="239" t="str">
        <f t="shared" si="612"/>
        <v/>
      </c>
      <c r="L166" s="342"/>
      <c r="M166" s="345"/>
      <c r="N166" s="340" t="str">
        <f>IF(LEN(SWDATA!F151)=0,"",N165)</f>
        <v/>
      </c>
      <c r="O166" s="296" t="str">
        <f>IF(LEN(SWDATA!G151)=0,"",O165)</f>
        <v/>
      </c>
      <c r="P166" s="297" t="str">
        <f>IF(LEN(SWDATA!C151)=0,"",SWDATA!C151)</f>
        <v/>
      </c>
      <c r="Q166" s="312" t="str">
        <f t="shared" si="613"/>
        <v/>
      </c>
      <c r="R166" s="223" t="s">
        <v>261</v>
      </c>
      <c r="S166" s="224"/>
      <c r="T166" s="224"/>
      <c r="U166" s="264" t="s">
        <v>624</v>
      </c>
      <c r="V166" s="205" t="s">
        <v>221</v>
      </c>
      <c r="W166" s="266">
        <f>IF(OR(Is_Loading,LEN($A166)=0),"",SWDATA!P151)</f>
        <v>0</v>
      </c>
      <c r="X166" s="267">
        <f>IF(OR(Is_Loading,LEN($A166)=0),"",SWDATA!Q151)</f>
        <v>0</v>
      </c>
      <c r="Y166" s="267">
        <f>IF(OR(Is_Loading,LEN($A166)=0),"",SWDATA!R151)</f>
        <v>0</v>
      </c>
      <c r="Z166" s="266" t="str">
        <f t="shared" si="770"/>
        <v/>
      </c>
      <c r="AA166" s="266">
        <f>IF(OR(Is_Loading,LEN($A166)=0),"",SWDATA!T151)</f>
        <v>0</v>
      </c>
      <c r="AB166" s="267">
        <f>IF(OR(Is_Loading,LEN($A166)=0),"",SWDATA!U151)</f>
        <v>0</v>
      </c>
      <c r="AC166" s="267">
        <f>IF(OR(Is_Loading,LEN($A166)=0),"",SWDATA!V151)</f>
        <v>0</v>
      </c>
      <c r="AD166" s="266" t="str">
        <f t="shared" si="614"/>
        <v/>
      </c>
      <c r="AE166" s="266">
        <f>IF(OR(Is_Loading,LEN($A166)=0),"",SWDATA!X151)</f>
        <v>0</v>
      </c>
      <c r="AF166" s="267">
        <f>IF(OR(Is_Loading,LEN($A166)=0),"",SWDATA!Y151)</f>
        <v>0</v>
      </c>
      <c r="AG166" s="267">
        <f>IF(OR(Is_Loading,LEN($A166)=0),"",SWDATA!Z151)</f>
        <v>0</v>
      </c>
      <c r="AH166" s="266" t="str">
        <f t="shared" si="615"/>
        <v/>
      </c>
      <c r="AI166" s="266">
        <f>IF(OR(Is_Loading,LEN($A166)=0),"",SWDATA!AB151)</f>
        <v>0</v>
      </c>
      <c r="AJ166" s="267">
        <f>IF(OR(Is_Loading,LEN($A166)=0),"",SWDATA!AC151)</f>
        <v>0</v>
      </c>
      <c r="AK166" s="267">
        <f>IF(OR(Is_Loading,LEN($A166)=0),"",SWDATA!AD151)</f>
        <v>0</v>
      </c>
      <c r="AL166" s="266" t="str">
        <f t="shared" si="616"/>
        <v/>
      </c>
      <c r="AM166" s="266">
        <f>IF(OR(Is_Loading,LEN($A166)=0),"",SWDATA!AF151)</f>
        <v>0</v>
      </c>
      <c r="AN166" s="267">
        <f>IF(OR(Is_Loading,LEN($A166)=0),"",SWDATA!AG151)</f>
        <v>0</v>
      </c>
      <c r="AO166" s="323">
        <f>IF(OR(Is_Loading,LEN($A166)=0),"",SWDATA!AH151)</f>
        <v>0</v>
      </c>
      <c r="AP166" s="320" t="str">
        <f t="shared" si="617"/>
        <v/>
      </c>
      <c r="AQ166" s="266">
        <f>IF(OR(Is_Loading,LEN($A166)=0),"",SWDATA!AJ151)</f>
        <v>0</v>
      </c>
      <c r="AR166" s="267">
        <f>IF(OR(Is_Loading,LEN($A166)=0),"",SWDATA!AK151)</f>
        <v>0</v>
      </c>
      <c r="AS166" s="267">
        <f>IF(OR(Is_Loading,LEN($A166)=0),"",SWDATA!AL151)</f>
        <v>0</v>
      </c>
      <c r="AT166" s="266" t="str">
        <f t="shared" si="618"/>
        <v/>
      </c>
      <c r="AU166" s="266">
        <f>IF(OR(Is_Loading,LEN($A166)=0),"",SWDATA!AN151)</f>
        <v>0</v>
      </c>
      <c r="AV166" s="267">
        <f>IF(OR(Is_Loading,LEN($A166)=0),"",SWDATA!AO151)</f>
        <v>0</v>
      </c>
      <c r="AW166" s="267">
        <f>IF(OR(Is_Loading,LEN($A166)=0),"",SWDATA!AP151)</f>
        <v>0</v>
      </c>
      <c r="AX166" s="266" t="str">
        <f t="shared" si="619"/>
        <v/>
      </c>
      <c r="AY166" s="266">
        <f>IF(OR(Is_Loading,LEN($A166)=0),"",SWDATA!AR151)</f>
        <v>0</v>
      </c>
      <c r="AZ166" s="267">
        <f>IF(OR(Is_Loading,LEN($A166)=0),"",SWDATA!AS151)</f>
        <v>0</v>
      </c>
      <c r="BA166" s="267">
        <f>IF(OR(Is_Loading,LEN($A166)=0),"",SWDATA!AT151)</f>
        <v>0</v>
      </c>
      <c r="BB166" s="266" t="str">
        <f t="shared" si="620"/>
        <v/>
      </c>
      <c r="BC166" s="266">
        <f>IF(OR(Is_Loading,LEN($A166)=0),"",SWDATA!AV151)</f>
        <v>0</v>
      </c>
      <c r="BD166" s="267">
        <f>IF(OR(Is_Loading,LEN($A166)=0),"",SWDATA!AW151)</f>
        <v>0</v>
      </c>
      <c r="BE166" s="323">
        <f>IF(OR(Is_Loading,LEN($A166)=0),"",SWDATA!AX151)</f>
        <v>0</v>
      </c>
      <c r="BF166" s="320" t="str">
        <f t="shared" si="621"/>
        <v/>
      </c>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351"/>
      <c r="CO166" s="351"/>
      <c r="CP166" s="351"/>
      <c r="CQ166" s="351"/>
      <c r="CR166" s="351"/>
      <c r="CS166" s="351"/>
      <c r="CT166" s="351"/>
      <c r="CU166" s="351"/>
      <c r="CV166" s="351"/>
      <c r="CW166" s="351"/>
      <c r="CX166" s="351"/>
      <c r="CY166" s="351"/>
      <c r="CZ166" s="351"/>
      <c r="DA166" s="351"/>
      <c r="DB166" s="351"/>
      <c r="DC166" s="351"/>
      <c r="DD166" s="351"/>
      <c r="DE166" s="351"/>
      <c r="DF166" s="351"/>
      <c r="DG166" s="351"/>
      <c r="DH166" s="351"/>
      <c r="DI166" s="351"/>
      <c r="DJ166" s="351"/>
      <c r="DK166" s="351"/>
      <c r="DL166" s="351"/>
      <c r="DM166" s="351"/>
      <c r="DN166" s="351"/>
      <c r="DS166" s="372"/>
      <c r="DT166" s="374"/>
      <c r="DU166" s="375"/>
      <c r="DV166" s="375"/>
      <c r="DW166" s="375"/>
      <c r="DX166" s="375">
        <v>1</v>
      </c>
      <c r="DY166" s="375">
        <f t="shared" si="738"/>
        <v>0</v>
      </c>
      <c r="DZ166" s="375">
        <f t="shared" si="739"/>
        <v>0</v>
      </c>
      <c r="EA166" s="375">
        <f t="shared" si="740"/>
        <v>1</v>
      </c>
      <c r="EB166" s="375">
        <f t="shared" si="741"/>
        <v>0</v>
      </c>
      <c r="EC166" s="375">
        <f t="shared" si="742"/>
        <v>0</v>
      </c>
      <c r="ED166" s="375">
        <f t="shared" si="743"/>
        <v>1</v>
      </c>
      <c r="EE166" s="375">
        <f t="shared" si="744"/>
        <v>0</v>
      </c>
      <c r="EF166" s="375">
        <f t="shared" si="745"/>
        <v>0</v>
      </c>
      <c r="EG166" s="375">
        <f t="shared" si="746"/>
        <v>1</v>
      </c>
      <c r="EH166" s="375">
        <f t="shared" si="747"/>
        <v>0</v>
      </c>
      <c r="EI166" s="375">
        <f t="shared" si="748"/>
        <v>0</v>
      </c>
      <c r="EJ166" s="375">
        <f t="shared" si="749"/>
        <v>1</v>
      </c>
      <c r="EK166" s="375">
        <f t="shared" si="750"/>
        <v>0</v>
      </c>
      <c r="EL166" s="375">
        <f t="shared" si="751"/>
        <v>0</v>
      </c>
      <c r="EM166" s="375">
        <f t="shared" si="752"/>
        <v>1</v>
      </c>
      <c r="EN166" s="375">
        <f t="shared" si="753"/>
        <v>0</v>
      </c>
      <c r="EO166" s="375">
        <f t="shared" si="754"/>
        <v>0</v>
      </c>
      <c r="EP166" s="375">
        <f t="shared" si="755"/>
        <v>1</v>
      </c>
      <c r="EQ166" s="375">
        <f t="shared" si="756"/>
        <v>0</v>
      </c>
      <c r="ER166" s="375">
        <f t="shared" si="757"/>
        <v>0</v>
      </c>
      <c r="ES166" s="375">
        <f t="shared" si="758"/>
        <v>1</v>
      </c>
      <c r="ET166" s="375">
        <f t="shared" si="759"/>
        <v>0</v>
      </c>
      <c r="EU166" s="375">
        <f t="shared" si="760"/>
        <v>0</v>
      </c>
      <c r="EV166" s="375">
        <f t="shared" si="761"/>
        <v>1</v>
      </c>
      <c r="EW166" s="375">
        <f t="shared" si="762"/>
        <v>0</v>
      </c>
      <c r="EX166" s="375">
        <f t="shared" si="763"/>
        <v>0</v>
      </c>
      <c r="EY166" s="375">
        <f t="shared" si="764"/>
        <v>1</v>
      </c>
      <c r="EZ166" s="375">
        <f t="shared" si="765"/>
        <v>0</v>
      </c>
      <c r="FA166" s="375">
        <f t="shared" si="766"/>
        <v>0</v>
      </c>
      <c r="FB166" s="375">
        <f t="shared" si="767"/>
        <v>1</v>
      </c>
      <c r="FC166" s="375">
        <f t="shared" si="768"/>
        <v>0</v>
      </c>
      <c r="FD166" s="375">
        <f t="shared" si="769"/>
        <v>0</v>
      </c>
      <c r="FE166" s="376"/>
      <c r="FF166" s="372"/>
      <c r="FG166" s="372"/>
      <c r="FH166" s="372"/>
      <c r="FI166" s="372"/>
      <c r="FJ166" s="372"/>
      <c r="FK166" s="372"/>
      <c r="FL166" s="372"/>
      <c r="FM166" s="372"/>
      <c r="FN166" s="372"/>
      <c r="FO166" s="372"/>
      <c r="FP166" s="372"/>
      <c r="FQ166" s="372"/>
      <c r="FR166" s="372"/>
      <c r="FS166" s="372"/>
      <c r="FT166" s="372"/>
      <c r="FU166" s="372"/>
      <c r="FV166" s="372"/>
      <c r="FW166" s="372"/>
      <c r="FX166" s="372"/>
      <c r="FY166" s="372"/>
      <c r="FZ166" s="372"/>
      <c r="GA166" s="372"/>
      <c r="GB166" s="372"/>
      <c r="GC166" s="372"/>
      <c r="GD166" s="372"/>
      <c r="GE166" s="372"/>
      <c r="GF166" s="372"/>
      <c r="GG166" s="372"/>
      <c r="GH166" s="372"/>
      <c r="GI166" s="372"/>
      <c r="GJ166" s="372"/>
      <c r="GK166" s="372"/>
      <c r="GL166" s="372"/>
      <c r="GM166" s="372"/>
      <c r="GN166" s="372"/>
      <c r="GO166" s="372"/>
      <c r="GP166" s="372"/>
      <c r="GQ166" s="372"/>
      <c r="GR166" s="372"/>
      <c r="GS166" s="372"/>
      <c r="GT166" s="372"/>
      <c r="GU166" s="372"/>
      <c r="GV166" s="372"/>
      <c r="GW166" s="372"/>
      <c r="GX166" s="372"/>
      <c r="GY166" s="372"/>
      <c r="GZ166" s="372"/>
      <c r="HA166" s="372"/>
      <c r="HB166" s="372"/>
      <c r="HC166" s="372"/>
    </row>
    <row r="167" spans="1:211" s="373" customFormat="1" ht="15" customHeight="1" thickBot="1" x14ac:dyDescent="0.25">
      <c r="A167" s="366">
        <f>SWDATA!O152</f>
        <v>0</v>
      </c>
      <c r="B167" s="366">
        <f>SWDATA!M152</f>
        <v>0</v>
      </c>
      <c r="C167" s="351">
        <f>IF(AND(SWDATA!M152=1,SWDATA!Q152="promotions"),SWDATA!P152,0)</f>
        <v>0</v>
      </c>
      <c r="D167" s="367">
        <f>ROW(SWDATA!M152)</f>
        <v>152</v>
      </c>
      <c r="E167" s="368">
        <f ca="1">IF(AND(B167=1,UPPER(HLOOKUP(D167+12,'Metrics &amp; Attributes View'!$13:$31,19,0))&lt;&gt;"SBOM"),1,0)</f>
        <v>0</v>
      </c>
      <c r="F167" s="369">
        <f t="shared" si="609"/>
        <v>1</v>
      </c>
      <c r="G167" s="366" t="str">
        <f t="shared" si="610"/>
        <v/>
      </c>
      <c r="H167" s="370"/>
      <c r="J167" s="238">
        <f t="shared" si="611"/>
        <v>0</v>
      </c>
      <c r="K167" s="239" t="str">
        <f t="shared" si="612"/>
        <v/>
      </c>
      <c r="L167" s="342"/>
      <c r="M167" s="345"/>
      <c r="N167" s="340" t="str">
        <f>IF(LEN(SWDATA!F152)=0,"",N166)</f>
        <v/>
      </c>
      <c r="O167" s="296" t="str">
        <f>IF(LEN(SWDATA!G152)=0,"",O166)</f>
        <v/>
      </c>
      <c r="P167" s="297" t="str">
        <f>IF(LEN(SWDATA!C152)=0,"",SWDATA!C152)</f>
        <v/>
      </c>
      <c r="Q167" s="312" t="str">
        <f t="shared" si="613"/>
        <v/>
      </c>
      <c r="R167" s="223" t="s">
        <v>262</v>
      </c>
      <c r="S167" s="224"/>
      <c r="T167" s="224"/>
      <c r="U167" s="264" t="s">
        <v>603</v>
      </c>
      <c r="V167" s="205" t="s">
        <v>221</v>
      </c>
      <c r="W167" s="266">
        <f>IF(OR(Is_Loading,LEN($A167)=0),"",SWDATA!P152)</f>
        <v>0</v>
      </c>
      <c r="X167" s="267">
        <f>IF(OR(Is_Loading,LEN($A167)=0),"",SWDATA!Q152)</f>
        <v>0</v>
      </c>
      <c r="Y167" s="267">
        <f>IF(OR(Is_Loading,LEN($A167)=0),"",SWDATA!R152)</f>
        <v>0</v>
      </c>
      <c r="Z167" s="266" t="str">
        <f t="shared" si="770"/>
        <v/>
      </c>
      <c r="AA167" s="266">
        <f>IF(OR(Is_Loading,LEN($A167)=0),"",SWDATA!T152)</f>
        <v>0</v>
      </c>
      <c r="AB167" s="267">
        <f>IF(OR(Is_Loading,LEN($A167)=0),"",SWDATA!U152)</f>
        <v>0</v>
      </c>
      <c r="AC167" s="267">
        <f>IF(OR(Is_Loading,LEN($A167)=0),"",SWDATA!V152)</f>
        <v>0</v>
      </c>
      <c r="AD167" s="266" t="str">
        <f t="shared" si="614"/>
        <v/>
      </c>
      <c r="AE167" s="266">
        <f>IF(OR(Is_Loading,LEN($A167)=0),"",SWDATA!X152)</f>
        <v>0</v>
      </c>
      <c r="AF167" s="267">
        <f>IF(OR(Is_Loading,LEN($A167)=0),"",SWDATA!Y152)</f>
        <v>0</v>
      </c>
      <c r="AG167" s="267">
        <f>IF(OR(Is_Loading,LEN($A167)=0),"",SWDATA!Z152)</f>
        <v>0</v>
      </c>
      <c r="AH167" s="266" t="str">
        <f t="shared" si="615"/>
        <v/>
      </c>
      <c r="AI167" s="266">
        <f>IF(OR(Is_Loading,LEN($A167)=0),"",SWDATA!AB152)</f>
        <v>0</v>
      </c>
      <c r="AJ167" s="267">
        <f>IF(OR(Is_Loading,LEN($A167)=0),"",SWDATA!AC152)</f>
        <v>0</v>
      </c>
      <c r="AK167" s="267">
        <f>IF(OR(Is_Loading,LEN($A167)=0),"",SWDATA!AD152)</f>
        <v>0</v>
      </c>
      <c r="AL167" s="266" t="str">
        <f t="shared" si="616"/>
        <v/>
      </c>
      <c r="AM167" s="266">
        <f>IF(OR(Is_Loading,LEN($A167)=0),"",SWDATA!AF152)</f>
        <v>0</v>
      </c>
      <c r="AN167" s="267">
        <f>IF(OR(Is_Loading,LEN($A167)=0),"",SWDATA!AG152)</f>
        <v>0</v>
      </c>
      <c r="AO167" s="323">
        <f>IF(OR(Is_Loading,LEN($A167)=0),"",SWDATA!AH152)</f>
        <v>0</v>
      </c>
      <c r="AP167" s="320" t="str">
        <f t="shared" si="617"/>
        <v/>
      </c>
      <c r="AQ167" s="266">
        <f>IF(OR(Is_Loading,LEN($A167)=0),"",SWDATA!AJ152)</f>
        <v>0</v>
      </c>
      <c r="AR167" s="267">
        <f>IF(OR(Is_Loading,LEN($A167)=0),"",SWDATA!AK152)</f>
        <v>0</v>
      </c>
      <c r="AS167" s="267">
        <f>IF(OR(Is_Loading,LEN($A167)=0),"",SWDATA!AL152)</f>
        <v>0</v>
      </c>
      <c r="AT167" s="266" t="str">
        <f t="shared" si="618"/>
        <v/>
      </c>
      <c r="AU167" s="266">
        <f>IF(OR(Is_Loading,LEN($A167)=0),"",SWDATA!AN152)</f>
        <v>0</v>
      </c>
      <c r="AV167" s="267">
        <f>IF(OR(Is_Loading,LEN($A167)=0),"",SWDATA!AO152)</f>
        <v>0</v>
      </c>
      <c r="AW167" s="267">
        <f>IF(OR(Is_Loading,LEN($A167)=0),"",SWDATA!AP152)</f>
        <v>0</v>
      </c>
      <c r="AX167" s="266" t="str">
        <f t="shared" si="619"/>
        <v/>
      </c>
      <c r="AY167" s="266">
        <f>IF(OR(Is_Loading,LEN($A167)=0),"",SWDATA!AR152)</f>
        <v>0</v>
      </c>
      <c r="AZ167" s="267">
        <f>IF(OR(Is_Loading,LEN($A167)=0),"",SWDATA!AS152)</f>
        <v>0</v>
      </c>
      <c r="BA167" s="267">
        <f>IF(OR(Is_Loading,LEN($A167)=0),"",SWDATA!AT152)</f>
        <v>0</v>
      </c>
      <c r="BB167" s="266" t="str">
        <f t="shared" si="620"/>
        <v/>
      </c>
      <c r="BC167" s="266">
        <f>IF(OR(Is_Loading,LEN($A167)=0),"",SWDATA!AV152)</f>
        <v>0</v>
      </c>
      <c r="BD167" s="267">
        <f>IF(OR(Is_Loading,LEN($A167)=0),"",SWDATA!AW152)</f>
        <v>0</v>
      </c>
      <c r="BE167" s="323">
        <f>IF(OR(Is_Loading,LEN($A167)=0),"",SWDATA!AX152)</f>
        <v>0</v>
      </c>
      <c r="BF167" s="320" t="str">
        <f t="shared" si="621"/>
        <v/>
      </c>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351"/>
      <c r="CO167" s="351"/>
      <c r="CP167" s="351"/>
      <c r="CQ167" s="351"/>
      <c r="CR167" s="351"/>
      <c r="CS167" s="351"/>
      <c r="CT167" s="351"/>
      <c r="CU167" s="351"/>
      <c r="CV167" s="351"/>
      <c r="CW167" s="351"/>
      <c r="CX167" s="351"/>
      <c r="CY167" s="351"/>
      <c r="CZ167" s="351"/>
      <c r="DA167" s="351"/>
      <c r="DB167" s="351"/>
      <c r="DC167" s="351"/>
      <c r="DD167" s="351"/>
      <c r="DE167" s="351"/>
      <c r="DF167" s="351"/>
      <c r="DG167" s="351"/>
      <c r="DH167" s="351"/>
      <c r="DI167" s="351"/>
      <c r="DJ167" s="351"/>
      <c r="DK167" s="351"/>
      <c r="DL167" s="351"/>
      <c r="DM167" s="351"/>
      <c r="DN167" s="351"/>
      <c r="DS167" s="372"/>
      <c r="DT167" s="374"/>
      <c r="DU167" s="375"/>
      <c r="DV167" s="375"/>
      <c r="DW167" s="375"/>
      <c r="DX167" s="375">
        <v>1</v>
      </c>
      <c r="DY167" s="375">
        <f t="shared" si="738"/>
        <v>0</v>
      </c>
      <c r="DZ167" s="375">
        <f t="shared" si="739"/>
        <v>0</v>
      </c>
      <c r="EA167" s="375">
        <f t="shared" si="740"/>
        <v>1</v>
      </c>
      <c r="EB167" s="375">
        <f t="shared" si="741"/>
        <v>0</v>
      </c>
      <c r="EC167" s="375">
        <f t="shared" si="742"/>
        <v>0</v>
      </c>
      <c r="ED167" s="375">
        <f t="shared" si="743"/>
        <v>1</v>
      </c>
      <c r="EE167" s="375">
        <f t="shared" si="744"/>
        <v>0</v>
      </c>
      <c r="EF167" s="375">
        <f t="shared" si="745"/>
        <v>0</v>
      </c>
      <c r="EG167" s="375">
        <f t="shared" si="746"/>
        <v>1</v>
      </c>
      <c r="EH167" s="375">
        <f t="shared" si="747"/>
        <v>0</v>
      </c>
      <c r="EI167" s="375">
        <f t="shared" si="748"/>
        <v>0</v>
      </c>
      <c r="EJ167" s="375">
        <f t="shared" si="749"/>
        <v>1</v>
      </c>
      <c r="EK167" s="375">
        <f t="shared" si="750"/>
        <v>0</v>
      </c>
      <c r="EL167" s="375">
        <f t="shared" si="751"/>
        <v>0</v>
      </c>
      <c r="EM167" s="375">
        <f t="shared" si="752"/>
        <v>1</v>
      </c>
      <c r="EN167" s="375">
        <f t="shared" si="753"/>
        <v>0</v>
      </c>
      <c r="EO167" s="375">
        <f t="shared" si="754"/>
        <v>0</v>
      </c>
      <c r="EP167" s="375">
        <f t="shared" si="755"/>
        <v>1</v>
      </c>
      <c r="EQ167" s="375">
        <f t="shared" si="756"/>
        <v>0</v>
      </c>
      <c r="ER167" s="375">
        <f t="shared" si="757"/>
        <v>0</v>
      </c>
      <c r="ES167" s="375">
        <f t="shared" si="758"/>
        <v>1</v>
      </c>
      <c r="ET167" s="375">
        <f t="shared" si="759"/>
        <v>0</v>
      </c>
      <c r="EU167" s="375">
        <f t="shared" si="760"/>
        <v>0</v>
      </c>
      <c r="EV167" s="375">
        <f t="shared" si="761"/>
        <v>1</v>
      </c>
      <c r="EW167" s="375">
        <f t="shared" si="762"/>
        <v>0</v>
      </c>
      <c r="EX167" s="375">
        <f t="shared" si="763"/>
        <v>0</v>
      </c>
      <c r="EY167" s="375">
        <f t="shared" si="764"/>
        <v>1</v>
      </c>
      <c r="EZ167" s="375">
        <f t="shared" si="765"/>
        <v>0</v>
      </c>
      <c r="FA167" s="375">
        <f t="shared" si="766"/>
        <v>0</v>
      </c>
      <c r="FB167" s="375">
        <f t="shared" si="767"/>
        <v>1</v>
      </c>
      <c r="FC167" s="375">
        <f t="shared" si="768"/>
        <v>0</v>
      </c>
      <c r="FD167" s="375">
        <f t="shared" si="769"/>
        <v>0</v>
      </c>
      <c r="FE167" s="376"/>
      <c r="FF167" s="372"/>
      <c r="FG167" s="372"/>
      <c r="FH167" s="372"/>
      <c r="FI167" s="372"/>
      <c r="FJ167" s="372"/>
      <c r="FK167" s="372"/>
      <c r="FL167" s="372"/>
      <c r="FM167" s="372"/>
      <c r="FN167" s="372"/>
      <c r="FO167" s="372"/>
      <c r="FP167" s="372"/>
      <c r="FQ167" s="372"/>
      <c r="FR167" s="372"/>
      <c r="FS167" s="372"/>
      <c r="FT167" s="372"/>
      <c r="FU167" s="372"/>
      <c r="FV167" s="372"/>
      <c r="FW167" s="372"/>
      <c r="FX167" s="372"/>
      <c r="FY167" s="372"/>
      <c r="FZ167" s="372"/>
      <c r="GA167" s="372"/>
      <c r="GB167" s="372"/>
      <c r="GC167" s="372"/>
      <c r="GD167" s="372"/>
      <c r="GE167" s="372"/>
      <c r="GF167" s="372"/>
      <c r="GG167" s="372"/>
      <c r="GH167" s="372"/>
      <c r="GI167" s="372"/>
      <c r="GJ167" s="372"/>
      <c r="GK167" s="372"/>
      <c r="GL167" s="372"/>
      <c r="GM167" s="372"/>
      <c r="GN167" s="372"/>
      <c r="GO167" s="372"/>
      <c r="GP167" s="372"/>
      <c r="GQ167" s="372"/>
      <c r="GR167" s="372"/>
      <c r="GS167" s="372"/>
      <c r="GT167" s="372"/>
      <c r="GU167" s="372"/>
      <c r="GV167" s="372"/>
      <c r="GW167" s="372"/>
      <c r="GX167" s="372"/>
      <c r="GY167" s="372"/>
      <c r="GZ167" s="372"/>
      <c r="HA167" s="372"/>
      <c r="HB167" s="372"/>
      <c r="HC167" s="372"/>
    </row>
    <row r="168" spans="1:211" s="373" customFormat="1" ht="15" hidden="1" customHeight="1" outlineLevel="1" x14ac:dyDescent="0.2">
      <c r="A168" s="366">
        <f>SWDATA!O153</f>
        <v>0</v>
      </c>
      <c r="B168" s="366">
        <f>SWDATA!M153</f>
        <v>0</v>
      </c>
      <c r="C168" s="351">
        <f>IF(AND(SWDATA!M153=1,SWDATA!Q153="promotions"),SWDATA!P153,0)</f>
        <v>0</v>
      </c>
      <c r="D168" s="367">
        <f>ROW(SWDATA!M153)</f>
        <v>153</v>
      </c>
      <c r="E168" s="368">
        <f t="shared" ref="E168:E178" si="773">B168</f>
        <v>0</v>
      </c>
      <c r="F168" s="369">
        <f t="shared" si="609"/>
        <v>1</v>
      </c>
      <c r="G168" s="366" t="str">
        <f t="shared" si="610"/>
        <v/>
      </c>
      <c r="H168" s="370"/>
      <c r="J168" s="238">
        <f t="shared" si="611"/>
        <v>0</v>
      </c>
      <c r="K168" s="239" t="str">
        <f t="shared" si="612"/>
        <v/>
      </c>
      <c r="L168" s="342"/>
      <c r="M168" s="345"/>
      <c r="N168" s="340" t="str">
        <f>IF(LEN(SWDATA!F153)=0,"",N167)</f>
        <v/>
      </c>
      <c r="O168" s="296" t="str">
        <f>IF(LEN(SWDATA!G153)=0,"",O167)</f>
        <v/>
      </c>
      <c r="P168" s="297" t="str">
        <f>IF(LEN(SWDATA!C153)=0,"",SWDATA!C153)</f>
        <v/>
      </c>
      <c r="Q168" s="312" t="str">
        <f t="shared" si="613"/>
        <v/>
      </c>
      <c r="R168" s="223" t="s">
        <v>261</v>
      </c>
      <c r="S168" s="224"/>
      <c r="T168" s="224"/>
      <c r="U168" s="264" t="s">
        <v>610</v>
      </c>
      <c r="V168" s="205" t="s">
        <v>221</v>
      </c>
      <c r="W168" s="266">
        <f>IF(OR(Is_Loading,LEN($A168)=0),"",SWDATA!P153)</f>
        <v>0</v>
      </c>
      <c r="X168" s="267">
        <f>IF(OR(Is_Loading,LEN($A168)=0),"",SWDATA!Q153)</f>
        <v>0</v>
      </c>
      <c r="Y168" s="267">
        <f>IF(OR(Is_Loading,LEN($A168)=0),"",SWDATA!R153)</f>
        <v>0</v>
      </c>
      <c r="Z168" s="266" t="str">
        <f t="shared" si="770"/>
        <v/>
      </c>
      <c r="AA168" s="266">
        <f>IF(OR(Is_Loading,LEN($A168)=0),"",SWDATA!T153)</f>
        <v>0</v>
      </c>
      <c r="AB168" s="267">
        <f>IF(OR(Is_Loading,LEN($A168)=0),"",SWDATA!U153)</f>
        <v>0</v>
      </c>
      <c r="AC168" s="267">
        <f>IF(OR(Is_Loading,LEN($A168)=0),"",SWDATA!V153)</f>
        <v>0</v>
      </c>
      <c r="AD168" s="266" t="str">
        <f t="shared" si="614"/>
        <v/>
      </c>
      <c r="AE168" s="266">
        <f>IF(OR(Is_Loading,LEN($A168)=0),"",SWDATA!X153)</f>
        <v>0</v>
      </c>
      <c r="AF168" s="267">
        <f>IF(OR(Is_Loading,LEN($A168)=0),"",SWDATA!Y153)</f>
        <v>0</v>
      </c>
      <c r="AG168" s="267">
        <f>IF(OR(Is_Loading,LEN($A168)=0),"",SWDATA!Z153)</f>
        <v>0</v>
      </c>
      <c r="AH168" s="266" t="str">
        <f t="shared" si="615"/>
        <v/>
      </c>
      <c r="AI168" s="266">
        <f>IF(OR(Is_Loading,LEN($A168)=0),"",SWDATA!AB153)</f>
        <v>0</v>
      </c>
      <c r="AJ168" s="267">
        <f>IF(OR(Is_Loading,LEN($A168)=0),"",SWDATA!AC153)</f>
        <v>0</v>
      </c>
      <c r="AK168" s="267">
        <f>IF(OR(Is_Loading,LEN($A168)=0),"",SWDATA!AD153)</f>
        <v>0</v>
      </c>
      <c r="AL168" s="266" t="str">
        <f t="shared" si="616"/>
        <v/>
      </c>
      <c r="AM168" s="266">
        <f>IF(OR(Is_Loading,LEN($A168)=0),"",SWDATA!AF153)</f>
        <v>0</v>
      </c>
      <c r="AN168" s="267">
        <f>IF(OR(Is_Loading,LEN($A168)=0),"",SWDATA!AG153)</f>
        <v>0</v>
      </c>
      <c r="AO168" s="323">
        <f>IF(OR(Is_Loading,LEN($A168)=0),"",SWDATA!AH153)</f>
        <v>0</v>
      </c>
      <c r="AP168" s="320" t="str">
        <f t="shared" si="617"/>
        <v/>
      </c>
      <c r="AQ168" s="266">
        <f>IF(OR(Is_Loading,LEN($A168)=0),"",SWDATA!AJ153)</f>
        <v>0</v>
      </c>
      <c r="AR168" s="267">
        <f>IF(OR(Is_Loading,LEN($A168)=0),"",SWDATA!AK153)</f>
        <v>0</v>
      </c>
      <c r="AS168" s="267">
        <f>IF(OR(Is_Loading,LEN($A168)=0),"",SWDATA!AL153)</f>
        <v>0</v>
      </c>
      <c r="AT168" s="266" t="str">
        <f t="shared" si="618"/>
        <v/>
      </c>
      <c r="AU168" s="266">
        <f>IF(OR(Is_Loading,LEN($A168)=0),"",SWDATA!AN153)</f>
        <v>0</v>
      </c>
      <c r="AV168" s="267">
        <f>IF(OR(Is_Loading,LEN($A168)=0),"",SWDATA!AO153)</f>
        <v>0</v>
      </c>
      <c r="AW168" s="267">
        <f>IF(OR(Is_Loading,LEN($A168)=0),"",SWDATA!AP153)</f>
        <v>0</v>
      </c>
      <c r="AX168" s="266" t="str">
        <f t="shared" si="619"/>
        <v/>
      </c>
      <c r="AY168" s="266">
        <f>IF(OR(Is_Loading,LEN($A168)=0),"",SWDATA!AR153)</f>
        <v>0</v>
      </c>
      <c r="AZ168" s="267">
        <f>IF(OR(Is_Loading,LEN($A168)=0),"",SWDATA!AS153)</f>
        <v>0</v>
      </c>
      <c r="BA168" s="267">
        <f>IF(OR(Is_Loading,LEN($A168)=0),"",SWDATA!AT153)</f>
        <v>0</v>
      </c>
      <c r="BB168" s="266" t="str">
        <f t="shared" si="620"/>
        <v/>
      </c>
      <c r="BC168" s="266">
        <f>IF(OR(Is_Loading,LEN($A168)=0),"",SWDATA!AV153)</f>
        <v>0</v>
      </c>
      <c r="BD168" s="267">
        <f>IF(OR(Is_Loading,LEN($A168)=0),"",SWDATA!AW153)</f>
        <v>0</v>
      </c>
      <c r="BE168" s="323">
        <f>IF(OR(Is_Loading,LEN($A168)=0),"",SWDATA!AX153)</f>
        <v>0</v>
      </c>
      <c r="BF168" s="320" t="str">
        <f t="shared" si="621"/>
        <v/>
      </c>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351"/>
      <c r="CO168" s="351"/>
      <c r="CP168" s="351"/>
      <c r="CQ168" s="351"/>
      <c r="CR168" s="351"/>
      <c r="CS168" s="351"/>
      <c r="CT168" s="351"/>
      <c r="CU168" s="351"/>
      <c r="CV168" s="351"/>
      <c r="CW168" s="351"/>
      <c r="CX168" s="351"/>
      <c r="CY168" s="351"/>
      <c r="CZ168" s="351"/>
      <c r="DA168" s="351"/>
      <c r="DB168" s="351"/>
      <c r="DC168" s="351"/>
      <c r="DD168" s="351"/>
      <c r="DE168" s="351"/>
      <c r="DF168" s="351"/>
      <c r="DG168" s="351"/>
      <c r="DH168" s="351"/>
      <c r="DI168" s="351"/>
      <c r="DJ168" s="351"/>
      <c r="DK168" s="351"/>
      <c r="DL168" s="351"/>
      <c r="DM168" s="351"/>
      <c r="DN168" s="351"/>
      <c r="DS168" s="372"/>
      <c r="DT168" s="374"/>
      <c r="DU168" s="375"/>
      <c r="DV168" s="375"/>
      <c r="DW168" s="375"/>
      <c r="DX168" s="375">
        <v>1</v>
      </c>
      <c r="DY168" s="375">
        <f t="shared" si="738"/>
        <v>0</v>
      </c>
      <c r="DZ168" s="375">
        <f t="shared" si="739"/>
        <v>0</v>
      </c>
      <c r="EA168" s="375">
        <f t="shared" si="740"/>
        <v>1</v>
      </c>
      <c r="EB168" s="375">
        <f t="shared" si="741"/>
        <v>0</v>
      </c>
      <c r="EC168" s="375">
        <f t="shared" si="742"/>
        <v>0</v>
      </c>
      <c r="ED168" s="375">
        <f t="shared" si="743"/>
        <v>1</v>
      </c>
      <c r="EE168" s="375">
        <f t="shared" si="744"/>
        <v>0</v>
      </c>
      <c r="EF168" s="375">
        <f t="shared" si="745"/>
        <v>0</v>
      </c>
      <c r="EG168" s="375">
        <f t="shared" si="746"/>
        <v>1</v>
      </c>
      <c r="EH168" s="375">
        <f t="shared" si="747"/>
        <v>0</v>
      </c>
      <c r="EI168" s="375">
        <f t="shared" si="748"/>
        <v>0</v>
      </c>
      <c r="EJ168" s="375">
        <f t="shared" si="749"/>
        <v>1</v>
      </c>
      <c r="EK168" s="375">
        <f t="shared" si="750"/>
        <v>0</v>
      </c>
      <c r="EL168" s="375">
        <f t="shared" si="751"/>
        <v>0</v>
      </c>
      <c r="EM168" s="375">
        <f t="shared" si="752"/>
        <v>1</v>
      </c>
      <c r="EN168" s="375">
        <f t="shared" si="753"/>
        <v>0</v>
      </c>
      <c r="EO168" s="375">
        <f t="shared" si="754"/>
        <v>0</v>
      </c>
      <c r="EP168" s="375">
        <f t="shared" si="755"/>
        <v>1</v>
      </c>
      <c r="EQ168" s="375">
        <f t="shared" si="756"/>
        <v>0</v>
      </c>
      <c r="ER168" s="375">
        <f t="shared" si="757"/>
        <v>0</v>
      </c>
      <c r="ES168" s="375">
        <f t="shared" si="758"/>
        <v>1</v>
      </c>
      <c r="ET168" s="375">
        <f t="shared" si="759"/>
        <v>0</v>
      </c>
      <c r="EU168" s="375">
        <f t="shared" si="760"/>
        <v>0</v>
      </c>
      <c r="EV168" s="375">
        <f t="shared" si="761"/>
        <v>1</v>
      </c>
      <c r="EW168" s="375">
        <f t="shared" si="762"/>
        <v>0</v>
      </c>
      <c r="EX168" s="375">
        <f t="shared" si="763"/>
        <v>0</v>
      </c>
      <c r="EY168" s="375">
        <f t="shared" si="764"/>
        <v>1</v>
      </c>
      <c r="EZ168" s="375">
        <f t="shared" si="765"/>
        <v>0</v>
      </c>
      <c r="FA168" s="375">
        <f t="shared" si="766"/>
        <v>0</v>
      </c>
      <c r="FB168" s="375">
        <f t="shared" si="767"/>
        <v>1</v>
      </c>
      <c r="FC168" s="375">
        <f t="shared" si="768"/>
        <v>0</v>
      </c>
      <c r="FD168" s="375">
        <f t="shared" si="769"/>
        <v>0</v>
      </c>
      <c r="FE168" s="376"/>
      <c r="FF168" s="372"/>
      <c r="FG168" s="372"/>
      <c r="FH168" s="372"/>
      <c r="FI168" s="372"/>
      <c r="FJ168" s="372"/>
      <c r="FK168" s="372"/>
      <c r="FL168" s="372"/>
      <c r="FM168" s="372"/>
      <c r="FN168" s="372"/>
      <c r="FO168" s="372"/>
      <c r="FP168" s="372"/>
      <c r="FQ168" s="372"/>
      <c r="FR168" s="372"/>
      <c r="FS168" s="372"/>
      <c r="FT168" s="372"/>
      <c r="FU168" s="372"/>
      <c r="FV168" s="372"/>
      <c r="FW168" s="372"/>
      <c r="FX168" s="372"/>
      <c r="FY168" s="372"/>
      <c r="FZ168" s="372"/>
      <c r="GA168" s="372"/>
      <c r="GB168" s="372"/>
      <c r="GC168" s="372"/>
      <c r="GD168" s="372"/>
      <c r="GE168" s="372"/>
      <c r="GF168" s="372"/>
      <c r="GG168" s="372"/>
      <c r="GH168" s="372"/>
      <c r="GI168" s="372"/>
      <c r="GJ168" s="372"/>
      <c r="GK168" s="372"/>
      <c r="GL168" s="372"/>
      <c r="GM168" s="372"/>
      <c r="GN168" s="372"/>
      <c r="GO168" s="372"/>
      <c r="GP168" s="372"/>
      <c r="GQ168" s="372"/>
      <c r="GR168" s="372"/>
      <c r="GS168" s="372"/>
      <c r="GT168" s="372"/>
      <c r="GU168" s="372"/>
      <c r="GV168" s="372"/>
      <c r="GW168" s="372"/>
      <c r="GX168" s="372"/>
      <c r="GY168" s="372"/>
      <c r="GZ168" s="372"/>
      <c r="HA168" s="372"/>
      <c r="HB168" s="372"/>
      <c r="HC168" s="372"/>
    </row>
    <row r="169" spans="1:211" s="373" customFormat="1" ht="15" hidden="1" customHeight="1" outlineLevel="1" x14ac:dyDescent="0.2">
      <c r="A169" s="366">
        <f>SWDATA!O154</f>
        <v>0</v>
      </c>
      <c r="B169" s="366">
        <f>SWDATA!M154</f>
        <v>0</v>
      </c>
      <c r="C169" s="351">
        <f>IF(AND(SWDATA!M154=1,SWDATA!Q154="promotions"),SWDATA!P154,0)</f>
        <v>0</v>
      </c>
      <c r="D169" s="367">
        <f>ROW(SWDATA!M154)</f>
        <v>154</v>
      </c>
      <c r="E169" s="368">
        <f t="shared" si="773"/>
        <v>0</v>
      </c>
      <c r="F169" s="369">
        <f t="shared" si="609"/>
        <v>1</v>
      </c>
      <c r="G169" s="366" t="str">
        <f t="shared" si="610"/>
        <v/>
      </c>
      <c r="H169" s="370"/>
      <c r="J169" s="238">
        <f t="shared" si="611"/>
        <v>0</v>
      </c>
      <c r="K169" s="239" t="str">
        <f t="shared" si="612"/>
        <v/>
      </c>
      <c r="L169" s="342"/>
      <c r="M169" s="345"/>
      <c r="N169" s="340" t="str">
        <f>IF(LEN(SWDATA!F154)=0,"",N168)</f>
        <v/>
      </c>
      <c r="O169" s="296" t="str">
        <f>IF(LEN(SWDATA!G154)=0,"",O168)</f>
        <v/>
      </c>
      <c r="P169" s="297" t="str">
        <f>IF(LEN(SWDATA!C154)=0,"",SWDATA!C154)</f>
        <v/>
      </c>
      <c r="Q169" s="312" t="str">
        <f t="shared" si="613"/>
        <v/>
      </c>
      <c r="R169" s="223" t="s">
        <v>261</v>
      </c>
      <c r="S169" s="224"/>
      <c r="T169" s="224"/>
      <c r="U169" s="264" t="s">
        <v>612</v>
      </c>
      <c r="V169" s="205" t="s">
        <v>221</v>
      </c>
      <c r="W169" s="266">
        <f>IF(OR(Is_Loading,LEN($A169)=0),"",SWDATA!P154)</f>
        <v>0</v>
      </c>
      <c r="X169" s="267">
        <f>IF(OR(Is_Loading,LEN($A169)=0),"",SWDATA!Q154)</f>
        <v>0</v>
      </c>
      <c r="Y169" s="267">
        <f>IF(OR(Is_Loading,LEN($A169)=0),"",SWDATA!R154)</f>
        <v>0</v>
      </c>
      <c r="Z169" s="266" t="str">
        <f t="shared" si="770"/>
        <v/>
      </c>
      <c r="AA169" s="266">
        <f>IF(OR(Is_Loading,LEN($A169)=0),"",SWDATA!T154)</f>
        <v>0</v>
      </c>
      <c r="AB169" s="267">
        <f>IF(OR(Is_Loading,LEN($A169)=0),"",SWDATA!U154)</f>
        <v>0</v>
      </c>
      <c r="AC169" s="267">
        <f>IF(OR(Is_Loading,LEN($A169)=0),"",SWDATA!V154)</f>
        <v>0</v>
      </c>
      <c r="AD169" s="266" t="str">
        <f t="shared" si="614"/>
        <v/>
      </c>
      <c r="AE169" s="266">
        <f>IF(OR(Is_Loading,LEN($A169)=0),"",SWDATA!X154)</f>
        <v>0</v>
      </c>
      <c r="AF169" s="267">
        <f>IF(OR(Is_Loading,LEN($A169)=0),"",SWDATA!Y154)</f>
        <v>0</v>
      </c>
      <c r="AG169" s="267">
        <f>IF(OR(Is_Loading,LEN($A169)=0),"",SWDATA!Z154)</f>
        <v>0</v>
      </c>
      <c r="AH169" s="266" t="str">
        <f t="shared" si="615"/>
        <v/>
      </c>
      <c r="AI169" s="266">
        <f>IF(OR(Is_Loading,LEN($A169)=0),"",SWDATA!AB154)</f>
        <v>0</v>
      </c>
      <c r="AJ169" s="267">
        <f>IF(OR(Is_Loading,LEN($A169)=0),"",SWDATA!AC154)</f>
        <v>0</v>
      </c>
      <c r="AK169" s="267">
        <f>IF(OR(Is_Loading,LEN($A169)=0),"",SWDATA!AD154)</f>
        <v>0</v>
      </c>
      <c r="AL169" s="266" t="str">
        <f t="shared" si="616"/>
        <v/>
      </c>
      <c r="AM169" s="266">
        <f>IF(OR(Is_Loading,LEN($A169)=0),"",SWDATA!AF154)</f>
        <v>0</v>
      </c>
      <c r="AN169" s="267">
        <f>IF(OR(Is_Loading,LEN($A169)=0),"",SWDATA!AG154)</f>
        <v>0</v>
      </c>
      <c r="AO169" s="323">
        <f>IF(OR(Is_Loading,LEN($A169)=0),"",SWDATA!AH154)</f>
        <v>0</v>
      </c>
      <c r="AP169" s="320" t="str">
        <f t="shared" si="617"/>
        <v/>
      </c>
      <c r="AQ169" s="266">
        <f>IF(OR(Is_Loading,LEN($A169)=0),"",SWDATA!AJ154)</f>
        <v>0</v>
      </c>
      <c r="AR169" s="267">
        <f>IF(OR(Is_Loading,LEN($A169)=0),"",SWDATA!AK154)</f>
        <v>0</v>
      </c>
      <c r="AS169" s="267">
        <f>IF(OR(Is_Loading,LEN($A169)=0),"",SWDATA!AL154)</f>
        <v>0</v>
      </c>
      <c r="AT169" s="266" t="str">
        <f t="shared" si="618"/>
        <v/>
      </c>
      <c r="AU169" s="266">
        <f>IF(OR(Is_Loading,LEN($A169)=0),"",SWDATA!AN154)</f>
        <v>0</v>
      </c>
      <c r="AV169" s="267">
        <f>IF(OR(Is_Loading,LEN($A169)=0),"",SWDATA!AO154)</f>
        <v>0</v>
      </c>
      <c r="AW169" s="267">
        <f>IF(OR(Is_Loading,LEN($A169)=0),"",SWDATA!AP154)</f>
        <v>0</v>
      </c>
      <c r="AX169" s="266" t="str">
        <f t="shared" si="619"/>
        <v/>
      </c>
      <c r="AY169" s="266">
        <f>IF(OR(Is_Loading,LEN($A169)=0),"",SWDATA!AR154)</f>
        <v>0</v>
      </c>
      <c r="AZ169" s="267">
        <f>IF(OR(Is_Loading,LEN($A169)=0),"",SWDATA!AS154)</f>
        <v>0</v>
      </c>
      <c r="BA169" s="267">
        <f>IF(OR(Is_Loading,LEN($A169)=0),"",SWDATA!AT154)</f>
        <v>0</v>
      </c>
      <c r="BB169" s="266" t="str">
        <f t="shared" si="620"/>
        <v/>
      </c>
      <c r="BC169" s="266">
        <f>IF(OR(Is_Loading,LEN($A169)=0),"",SWDATA!AV154)</f>
        <v>0</v>
      </c>
      <c r="BD169" s="267">
        <f>IF(OR(Is_Loading,LEN($A169)=0),"",SWDATA!AW154)</f>
        <v>0</v>
      </c>
      <c r="BE169" s="323">
        <f>IF(OR(Is_Loading,LEN($A169)=0),"",SWDATA!AX154)</f>
        <v>0</v>
      </c>
      <c r="BF169" s="320" t="str">
        <f t="shared" si="621"/>
        <v/>
      </c>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351"/>
      <c r="CO169" s="351"/>
      <c r="CP169" s="351"/>
      <c r="CQ169" s="351"/>
      <c r="CR169" s="351"/>
      <c r="CS169" s="351"/>
      <c r="CT169" s="351"/>
      <c r="CU169" s="351"/>
      <c r="CV169" s="351"/>
      <c r="CW169" s="351"/>
      <c r="CX169" s="351"/>
      <c r="CY169" s="351"/>
      <c r="CZ169" s="351"/>
      <c r="DA169" s="351"/>
      <c r="DB169" s="351"/>
      <c r="DC169" s="351"/>
      <c r="DD169" s="351"/>
      <c r="DE169" s="351"/>
      <c r="DF169" s="351"/>
      <c r="DG169" s="351"/>
      <c r="DH169" s="351"/>
      <c r="DI169" s="351"/>
      <c r="DJ169" s="351"/>
      <c r="DK169" s="351"/>
      <c r="DL169" s="351"/>
      <c r="DM169" s="351"/>
      <c r="DN169" s="351"/>
      <c r="DS169" s="372"/>
      <c r="DT169" s="374"/>
      <c r="DU169" s="375"/>
      <c r="DV169" s="375"/>
      <c r="DW169" s="375"/>
      <c r="DX169" s="375">
        <v>1</v>
      </c>
      <c r="DY169" s="375">
        <f t="shared" si="738"/>
        <v>0</v>
      </c>
      <c r="DZ169" s="375">
        <f t="shared" si="739"/>
        <v>0</v>
      </c>
      <c r="EA169" s="375">
        <f t="shared" si="740"/>
        <v>1</v>
      </c>
      <c r="EB169" s="375">
        <f t="shared" si="741"/>
        <v>0</v>
      </c>
      <c r="EC169" s="375">
        <f t="shared" si="742"/>
        <v>0</v>
      </c>
      <c r="ED169" s="375">
        <f t="shared" si="743"/>
        <v>1</v>
      </c>
      <c r="EE169" s="375">
        <f t="shared" si="744"/>
        <v>0</v>
      </c>
      <c r="EF169" s="375">
        <f t="shared" si="745"/>
        <v>0</v>
      </c>
      <c r="EG169" s="375">
        <f t="shared" si="746"/>
        <v>1</v>
      </c>
      <c r="EH169" s="375">
        <f t="shared" si="747"/>
        <v>0</v>
      </c>
      <c r="EI169" s="375">
        <f t="shared" si="748"/>
        <v>0</v>
      </c>
      <c r="EJ169" s="375">
        <f t="shared" si="749"/>
        <v>1</v>
      </c>
      <c r="EK169" s="375">
        <f t="shared" si="750"/>
        <v>0</v>
      </c>
      <c r="EL169" s="375">
        <f t="shared" si="751"/>
        <v>0</v>
      </c>
      <c r="EM169" s="375">
        <f t="shared" si="752"/>
        <v>1</v>
      </c>
      <c r="EN169" s="375">
        <f t="shared" si="753"/>
        <v>0</v>
      </c>
      <c r="EO169" s="375">
        <f t="shared" si="754"/>
        <v>0</v>
      </c>
      <c r="EP169" s="375">
        <f t="shared" si="755"/>
        <v>1</v>
      </c>
      <c r="EQ169" s="375">
        <f t="shared" si="756"/>
        <v>0</v>
      </c>
      <c r="ER169" s="375">
        <f t="shared" si="757"/>
        <v>0</v>
      </c>
      <c r="ES169" s="375">
        <f t="shared" si="758"/>
        <v>1</v>
      </c>
      <c r="ET169" s="375">
        <f t="shared" si="759"/>
        <v>0</v>
      </c>
      <c r="EU169" s="375">
        <f t="shared" si="760"/>
        <v>0</v>
      </c>
      <c r="EV169" s="375">
        <f t="shared" si="761"/>
        <v>1</v>
      </c>
      <c r="EW169" s="375">
        <f t="shared" si="762"/>
        <v>0</v>
      </c>
      <c r="EX169" s="375">
        <f t="shared" si="763"/>
        <v>0</v>
      </c>
      <c r="EY169" s="375">
        <f t="shared" si="764"/>
        <v>1</v>
      </c>
      <c r="EZ169" s="375">
        <f t="shared" si="765"/>
        <v>0</v>
      </c>
      <c r="FA169" s="375">
        <f t="shared" si="766"/>
        <v>0</v>
      </c>
      <c r="FB169" s="375">
        <f t="shared" si="767"/>
        <v>1</v>
      </c>
      <c r="FC169" s="375">
        <f t="shared" si="768"/>
        <v>0</v>
      </c>
      <c r="FD169" s="375">
        <f t="shared" si="769"/>
        <v>0</v>
      </c>
      <c r="FE169" s="376"/>
      <c r="FF169" s="372"/>
      <c r="FG169" s="372"/>
      <c r="FH169" s="372"/>
      <c r="FI169" s="372"/>
      <c r="FJ169" s="372"/>
      <c r="FK169" s="372"/>
      <c r="FL169" s="372"/>
      <c r="FM169" s="372"/>
      <c r="FN169" s="372"/>
      <c r="FO169" s="372"/>
      <c r="FP169" s="372"/>
      <c r="FQ169" s="372"/>
      <c r="FR169" s="372"/>
      <c r="FS169" s="372"/>
      <c r="FT169" s="372"/>
      <c r="FU169" s="372"/>
      <c r="FV169" s="372"/>
      <c r="FW169" s="372"/>
      <c r="FX169" s="372"/>
      <c r="FY169" s="372"/>
      <c r="FZ169" s="372"/>
      <c r="GA169" s="372"/>
      <c r="GB169" s="372"/>
      <c r="GC169" s="372"/>
      <c r="GD169" s="372"/>
      <c r="GE169" s="372"/>
      <c r="GF169" s="372"/>
      <c r="GG169" s="372"/>
      <c r="GH169" s="372"/>
      <c r="GI169" s="372"/>
      <c r="GJ169" s="372"/>
      <c r="GK169" s="372"/>
      <c r="GL169" s="372"/>
      <c r="GM169" s="372"/>
      <c r="GN169" s="372"/>
      <c r="GO169" s="372"/>
      <c r="GP169" s="372"/>
      <c r="GQ169" s="372"/>
      <c r="GR169" s="372"/>
      <c r="GS169" s="372"/>
      <c r="GT169" s="372"/>
      <c r="GU169" s="372"/>
      <c r="GV169" s="372"/>
      <c r="GW169" s="372"/>
      <c r="GX169" s="372"/>
      <c r="GY169" s="372"/>
      <c r="GZ169" s="372"/>
      <c r="HA169" s="372"/>
      <c r="HB169" s="372"/>
      <c r="HC169" s="372"/>
    </row>
    <row r="170" spans="1:211" s="373" customFormat="1" ht="15" hidden="1" customHeight="1" outlineLevel="1" x14ac:dyDescent="0.2">
      <c r="A170" s="366">
        <f>SWDATA!O155</f>
        <v>0</v>
      </c>
      <c r="B170" s="366">
        <f>SWDATA!M155</f>
        <v>0</v>
      </c>
      <c r="C170" s="351">
        <f>IF(AND(SWDATA!M155=1,SWDATA!Q155="promotions"),SWDATA!P155,0)</f>
        <v>0</v>
      </c>
      <c r="D170" s="367">
        <f>ROW(SWDATA!M155)</f>
        <v>155</v>
      </c>
      <c r="E170" s="368">
        <f t="shared" si="773"/>
        <v>0</v>
      </c>
      <c r="F170" s="369">
        <f t="shared" si="609"/>
        <v>1</v>
      </c>
      <c r="G170" s="366" t="str">
        <f t="shared" si="610"/>
        <v/>
      </c>
      <c r="H170" s="370"/>
      <c r="J170" s="238">
        <f t="shared" si="611"/>
        <v>0</v>
      </c>
      <c r="K170" s="239" t="str">
        <f t="shared" si="612"/>
        <v/>
      </c>
      <c r="L170" s="342"/>
      <c r="M170" s="345"/>
      <c r="N170" s="340" t="str">
        <f>IF(LEN(SWDATA!F155)=0,"",N169)</f>
        <v/>
      </c>
      <c r="O170" s="296" t="str">
        <f>IF(LEN(SWDATA!G155)=0,"",O169)</f>
        <v/>
      </c>
      <c r="P170" s="297" t="str">
        <f>IF(LEN(SWDATA!C155)=0,"",SWDATA!C155)</f>
        <v/>
      </c>
      <c r="Q170" s="312" t="str">
        <f t="shared" si="613"/>
        <v/>
      </c>
      <c r="R170" s="223" t="s">
        <v>261</v>
      </c>
      <c r="S170" s="224"/>
      <c r="T170" s="224"/>
      <c r="U170" s="264" t="s">
        <v>597</v>
      </c>
      <c r="V170" s="205" t="s">
        <v>221</v>
      </c>
      <c r="W170" s="266">
        <f>IF(OR(Is_Loading,LEN($A170)=0),"",SWDATA!P155)</f>
        <v>0</v>
      </c>
      <c r="X170" s="267">
        <f>IF(OR(Is_Loading,LEN($A170)=0),"",SWDATA!Q155)</f>
        <v>0</v>
      </c>
      <c r="Y170" s="267">
        <f>IF(OR(Is_Loading,LEN($A170)=0),"",SWDATA!R155)</f>
        <v>0</v>
      </c>
      <c r="Z170" s="266" t="str">
        <f t="shared" si="770"/>
        <v/>
      </c>
      <c r="AA170" s="266">
        <f>IF(OR(Is_Loading,LEN($A170)=0),"",SWDATA!T155)</f>
        <v>0</v>
      </c>
      <c r="AB170" s="267">
        <f>IF(OR(Is_Loading,LEN($A170)=0),"",SWDATA!U155)</f>
        <v>0</v>
      </c>
      <c r="AC170" s="267">
        <f>IF(OR(Is_Loading,LEN($A170)=0),"",SWDATA!V155)</f>
        <v>0</v>
      </c>
      <c r="AD170" s="266" t="str">
        <f t="shared" si="614"/>
        <v/>
      </c>
      <c r="AE170" s="266">
        <f>IF(OR(Is_Loading,LEN($A170)=0),"",SWDATA!X155)</f>
        <v>0</v>
      </c>
      <c r="AF170" s="267">
        <f>IF(OR(Is_Loading,LEN($A170)=0),"",SWDATA!Y155)</f>
        <v>0</v>
      </c>
      <c r="AG170" s="267">
        <f>IF(OR(Is_Loading,LEN($A170)=0),"",SWDATA!Z155)</f>
        <v>0</v>
      </c>
      <c r="AH170" s="266" t="str">
        <f t="shared" si="615"/>
        <v/>
      </c>
      <c r="AI170" s="266">
        <f>IF(OR(Is_Loading,LEN($A170)=0),"",SWDATA!AB155)</f>
        <v>0</v>
      </c>
      <c r="AJ170" s="267">
        <f>IF(OR(Is_Loading,LEN($A170)=0),"",SWDATA!AC155)</f>
        <v>0</v>
      </c>
      <c r="AK170" s="267">
        <f>IF(OR(Is_Loading,LEN($A170)=0),"",SWDATA!AD155)</f>
        <v>0</v>
      </c>
      <c r="AL170" s="266" t="str">
        <f t="shared" si="616"/>
        <v/>
      </c>
      <c r="AM170" s="266">
        <f>IF(OR(Is_Loading,LEN($A170)=0),"",SWDATA!AF155)</f>
        <v>0</v>
      </c>
      <c r="AN170" s="267">
        <f>IF(OR(Is_Loading,LEN($A170)=0),"",SWDATA!AG155)</f>
        <v>0</v>
      </c>
      <c r="AO170" s="323">
        <f>IF(OR(Is_Loading,LEN($A170)=0),"",SWDATA!AH155)</f>
        <v>0</v>
      </c>
      <c r="AP170" s="320" t="str">
        <f t="shared" si="617"/>
        <v/>
      </c>
      <c r="AQ170" s="266">
        <f>IF(OR(Is_Loading,LEN($A170)=0),"",SWDATA!AJ155)</f>
        <v>0</v>
      </c>
      <c r="AR170" s="267">
        <f>IF(OR(Is_Loading,LEN($A170)=0),"",SWDATA!AK155)</f>
        <v>0</v>
      </c>
      <c r="AS170" s="267">
        <f>IF(OR(Is_Loading,LEN($A170)=0),"",SWDATA!AL155)</f>
        <v>0</v>
      </c>
      <c r="AT170" s="266" t="str">
        <f t="shared" si="618"/>
        <v/>
      </c>
      <c r="AU170" s="266">
        <f>IF(OR(Is_Loading,LEN($A170)=0),"",SWDATA!AN155)</f>
        <v>0</v>
      </c>
      <c r="AV170" s="267">
        <f>IF(OR(Is_Loading,LEN($A170)=0),"",SWDATA!AO155)</f>
        <v>0</v>
      </c>
      <c r="AW170" s="267">
        <f>IF(OR(Is_Loading,LEN($A170)=0),"",SWDATA!AP155)</f>
        <v>0</v>
      </c>
      <c r="AX170" s="266" t="str">
        <f t="shared" si="619"/>
        <v/>
      </c>
      <c r="AY170" s="266">
        <f>IF(OR(Is_Loading,LEN($A170)=0),"",SWDATA!AR155)</f>
        <v>0</v>
      </c>
      <c r="AZ170" s="267">
        <f>IF(OR(Is_Loading,LEN($A170)=0),"",SWDATA!AS155)</f>
        <v>0</v>
      </c>
      <c r="BA170" s="267">
        <f>IF(OR(Is_Loading,LEN($A170)=0),"",SWDATA!AT155)</f>
        <v>0</v>
      </c>
      <c r="BB170" s="266" t="str">
        <f t="shared" si="620"/>
        <v/>
      </c>
      <c r="BC170" s="266">
        <f>IF(OR(Is_Loading,LEN($A170)=0),"",SWDATA!AV155)</f>
        <v>0</v>
      </c>
      <c r="BD170" s="267">
        <f>IF(OR(Is_Loading,LEN($A170)=0),"",SWDATA!AW155)</f>
        <v>0</v>
      </c>
      <c r="BE170" s="323">
        <f>IF(OR(Is_Loading,LEN($A170)=0),"",SWDATA!AX155)</f>
        <v>0</v>
      </c>
      <c r="BF170" s="320" t="str">
        <f t="shared" si="621"/>
        <v/>
      </c>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351"/>
      <c r="CO170" s="351"/>
      <c r="CP170" s="351"/>
      <c r="CQ170" s="351"/>
      <c r="CR170" s="351"/>
      <c r="CS170" s="351"/>
      <c r="CT170" s="351"/>
      <c r="CU170" s="351"/>
      <c r="CV170" s="351"/>
      <c r="CW170" s="351"/>
      <c r="CX170" s="351"/>
      <c r="CY170" s="351"/>
      <c r="CZ170" s="351"/>
      <c r="DA170" s="351"/>
      <c r="DB170" s="351"/>
      <c r="DC170" s="351"/>
      <c r="DD170" s="351"/>
      <c r="DE170" s="351"/>
      <c r="DF170" s="351"/>
      <c r="DG170" s="351"/>
      <c r="DH170" s="351"/>
      <c r="DI170" s="351"/>
      <c r="DJ170" s="351"/>
      <c r="DK170" s="351"/>
      <c r="DL170" s="351"/>
      <c r="DM170" s="351"/>
      <c r="DN170" s="351"/>
      <c r="DS170" s="372"/>
      <c r="DT170" s="374"/>
      <c r="DU170" s="375"/>
      <c r="DV170" s="375"/>
      <c r="DW170" s="375"/>
      <c r="DX170" s="375">
        <v>1</v>
      </c>
      <c r="DY170" s="375">
        <f t="shared" si="738"/>
        <v>0</v>
      </c>
      <c r="DZ170" s="375">
        <f t="shared" si="739"/>
        <v>0</v>
      </c>
      <c r="EA170" s="375">
        <f t="shared" si="740"/>
        <v>1</v>
      </c>
      <c r="EB170" s="375">
        <f t="shared" si="741"/>
        <v>0</v>
      </c>
      <c r="EC170" s="375">
        <f t="shared" si="742"/>
        <v>0</v>
      </c>
      <c r="ED170" s="375">
        <f t="shared" si="743"/>
        <v>1</v>
      </c>
      <c r="EE170" s="375">
        <f t="shared" si="744"/>
        <v>0</v>
      </c>
      <c r="EF170" s="375">
        <f t="shared" si="745"/>
        <v>0</v>
      </c>
      <c r="EG170" s="375">
        <f t="shared" si="746"/>
        <v>1</v>
      </c>
      <c r="EH170" s="375">
        <f t="shared" si="747"/>
        <v>0</v>
      </c>
      <c r="EI170" s="375">
        <f t="shared" si="748"/>
        <v>0</v>
      </c>
      <c r="EJ170" s="375">
        <f t="shared" si="749"/>
        <v>1</v>
      </c>
      <c r="EK170" s="375">
        <f t="shared" si="750"/>
        <v>0</v>
      </c>
      <c r="EL170" s="375">
        <f t="shared" si="751"/>
        <v>0</v>
      </c>
      <c r="EM170" s="375">
        <f t="shared" si="752"/>
        <v>1</v>
      </c>
      <c r="EN170" s="375">
        <f t="shared" si="753"/>
        <v>0</v>
      </c>
      <c r="EO170" s="375">
        <f t="shared" si="754"/>
        <v>0</v>
      </c>
      <c r="EP170" s="375">
        <f t="shared" si="755"/>
        <v>1</v>
      </c>
      <c r="EQ170" s="375">
        <f t="shared" si="756"/>
        <v>0</v>
      </c>
      <c r="ER170" s="375">
        <f t="shared" si="757"/>
        <v>0</v>
      </c>
      <c r="ES170" s="375">
        <f t="shared" si="758"/>
        <v>1</v>
      </c>
      <c r="ET170" s="375">
        <f t="shared" si="759"/>
        <v>0</v>
      </c>
      <c r="EU170" s="375">
        <f t="shared" si="760"/>
        <v>0</v>
      </c>
      <c r="EV170" s="375">
        <f t="shared" si="761"/>
        <v>1</v>
      </c>
      <c r="EW170" s="375">
        <f t="shared" si="762"/>
        <v>0</v>
      </c>
      <c r="EX170" s="375">
        <f t="shared" si="763"/>
        <v>0</v>
      </c>
      <c r="EY170" s="375">
        <f t="shared" si="764"/>
        <v>1</v>
      </c>
      <c r="EZ170" s="375">
        <f t="shared" si="765"/>
        <v>0</v>
      </c>
      <c r="FA170" s="375">
        <f t="shared" si="766"/>
        <v>0</v>
      </c>
      <c r="FB170" s="375">
        <f t="shared" si="767"/>
        <v>1</v>
      </c>
      <c r="FC170" s="375">
        <f t="shared" si="768"/>
        <v>0</v>
      </c>
      <c r="FD170" s="375">
        <f t="shared" si="769"/>
        <v>0</v>
      </c>
      <c r="FE170" s="376"/>
      <c r="FF170" s="372"/>
      <c r="FG170" s="372"/>
      <c r="FH170" s="372"/>
      <c r="FI170" s="372"/>
      <c r="FJ170" s="372"/>
      <c r="FK170" s="372"/>
      <c r="FL170" s="372"/>
      <c r="FM170" s="372"/>
      <c r="FN170" s="372"/>
      <c r="FO170" s="372"/>
      <c r="FP170" s="372"/>
      <c r="FQ170" s="372"/>
      <c r="FR170" s="372"/>
      <c r="FS170" s="372"/>
      <c r="FT170" s="372"/>
      <c r="FU170" s="372"/>
      <c r="FV170" s="372"/>
      <c r="FW170" s="372"/>
      <c r="FX170" s="372"/>
      <c r="FY170" s="372"/>
      <c r="FZ170" s="372"/>
      <c r="GA170" s="372"/>
      <c r="GB170" s="372"/>
      <c r="GC170" s="372"/>
      <c r="GD170" s="372"/>
      <c r="GE170" s="372"/>
      <c r="GF170" s="372"/>
      <c r="GG170" s="372"/>
      <c r="GH170" s="372"/>
      <c r="GI170" s="372"/>
      <c r="GJ170" s="372"/>
      <c r="GK170" s="372"/>
      <c r="GL170" s="372"/>
      <c r="GM170" s="372"/>
      <c r="GN170" s="372"/>
      <c r="GO170" s="372"/>
      <c r="GP170" s="372"/>
      <c r="GQ170" s="372"/>
      <c r="GR170" s="372"/>
      <c r="GS170" s="372"/>
      <c r="GT170" s="372"/>
      <c r="GU170" s="372"/>
      <c r="GV170" s="372"/>
      <c r="GW170" s="372"/>
      <c r="GX170" s="372"/>
      <c r="GY170" s="372"/>
      <c r="GZ170" s="372"/>
      <c r="HA170" s="372"/>
      <c r="HB170" s="372"/>
      <c r="HC170" s="372"/>
    </row>
    <row r="171" spans="1:211" s="373" customFormat="1" ht="15" hidden="1" customHeight="1" outlineLevel="1" x14ac:dyDescent="0.2">
      <c r="A171" s="366">
        <f>SWDATA!O156</f>
        <v>0</v>
      </c>
      <c r="B171" s="366">
        <f>SWDATA!M156</f>
        <v>0</v>
      </c>
      <c r="C171" s="351">
        <f>IF(AND(SWDATA!M156=1,SWDATA!Q156="promotions"),SWDATA!P156,0)</f>
        <v>0</v>
      </c>
      <c r="D171" s="367">
        <f>ROW(SWDATA!M156)</f>
        <v>156</v>
      </c>
      <c r="E171" s="368">
        <f t="shared" si="773"/>
        <v>0</v>
      </c>
      <c r="F171" s="369">
        <f t="shared" si="609"/>
        <v>1</v>
      </c>
      <c r="G171" s="366" t="str">
        <f t="shared" si="610"/>
        <v/>
      </c>
      <c r="H171" s="370"/>
      <c r="J171" s="238">
        <f t="shared" si="611"/>
        <v>0</v>
      </c>
      <c r="K171" s="239" t="str">
        <f t="shared" si="612"/>
        <v/>
      </c>
      <c r="L171" s="342"/>
      <c r="M171" s="345"/>
      <c r="N171" s="340" t="str">
        <f>IF(LEN(SWDATA!F156)=0,"",N170)</f>
        <v/>
      </c>
      <c r="O171" s="296" t="str">
        <f>IF(LEN(SWDATA!G156)=0,"",O170)</f>
        <v/>
      </c>
      <c r="P171" s="297" t="str">
        <f>IF(LEN(SWDATA!C156)=0,"",SWDATA!C156)</f>
        <v/>
      </c>
      <c r="Q171" s="312" t="str">
        <f t="shared" si="613"/>
        <v/>
      </c>
      <c r="R171" s="223" t="s">
        <v>261</v>
      </c>
      <c r="S171" s="224"/>
      <c r="T171" s="224"/>
      <c r="U171" s="264" t="s">
        <v>599</v>
      </c>
      <c r="V171" s="205" t="s">
        <v>221</v>
      </c>
      <c r="W171" s="266">
        <f>IF(OR(Is_Loading,LEN($A171)=0),"",SWDATA!P156)</f>
        <v>0</v>
      </c>
      <c r="X171" s="267">
        <f>IF(OR(Is_Loading,LEN($A171)=0),"",SWDATA!Q156)</f>
        <v>0</v>
      </c>
      <c r="Y171" s="267">
        <f>IF(OR(Is_Loading,LEN($A171)=0),"",SWDATA!R156)</f>
        <v>0</v>
      </c>
      <c r="Z171" s="266" t="str">
        <f t="shared" si="770"/>
        <v/>
      </c>
      <c r="AA171" s="266">
        <f>IF(OR(Is_Loading,LEN($A171)=0),"",SWDATA!T156)</f>
        <v>0</v>
      </c>
      <c r="AB171" s="267">
        <f>IF(OR(Is_Loading,LEN($A171)=0),"",SWDATA!U156)</f>
        <v>0</v>
      </c>
      <c r="AC171" s="267">
        <f>IF(OR(Is_Loading,LEN($A171)=0),"",SWDATA!V156)</f>
        <v>0</v>
      </c>
      <c r="AD171" s="266" t="str">
        <f t="shared" si="614"/>
        <v/>
      </c>
      <c r="AE171" s="266">
        <f>IF(OR(Is_Loading,LEN($A171)=0),"",SWDATA!X156)</f>
        <v>0</v>
      </c>
      <c r="AF171" s="267">
        <f>IF(OR(Is_Loading,LEN($A171)=0),"",SWDATA!Y156)</f>
        <v>0</v>
      </c>
      <c r="AG171" s="267">
        <f>IF(OR(Is_Loading,LEN($A171)=0),"",SWDATA!Z156)</f>
        <v>0</v>
      </c>
      <c r="AH171" s="266" t="str">
        <f t="shared" si="615"/>
        <v/>
      </c>
      <c r="AI171" s="266">
        <f>IF(OR(Is_Loading,LEN($A171)=0),"",SWDATA!AB156)</f>
        <v>0</v>
      </c>
      <c r="AJ171" s="267">
        <f>IF(OR(Is_Loading,LEN($A171)=0),"",SWDATA!AC156)</f>
        <v>0</v>
      </c>
      <c r="AK171" s="267">
        <f>IF(OR(Is_Loading,LEN($A171)=0),"",SWDATA!AD156)</f>
        <v>0</v>
      </c>
      <c r="AL171" s="266" t="str">
        <f t="shared" si="616"/>
        <v/>
      </c>
      <c r="AM171" s="266">
        <f>IF(OR(Is_Loading,LEN($A171)=0),"",SWDATA!AF156)</f>
        <v>0</v>
      </c>
      <c r="AN171" s="267">
        <f>IF(OR(Is_Loading,LEN($A171)=0),"",SWDATA!AG156)</f>
        <v>0</v>
      </c>
      <c r="AO171" s="323">
        <f>IF(OR(Is_Loading,LEN($A171)=0),"",SWDATA!AH156)</f>
        <v>0</v>
      </c>
      <c r="AP171" s="320" t="str">
        <f t="shared" si="617"/>
        <v/>
      </c>
      <c r="AQ171" s="266">
        <f>IF(OR(Is_Loading,LEN($A171)=0),"",SWDATA!AJ156)</f>
        <v>0</v>
      </c>
      <c r="AR171" s="267">
        <f>IF(OR(Is_Loading,LEN($A171)=0),"",SWDATA!AK156)</f>
        <v>0</v>
      </c>
      <c r="AS171" s="267">
        <f>IF(OR(Is_Loading,LEN($A171)=0),"",SWDATA!AL156)</f>
        <v>0</v>
      </c>
      <c r="AT171" s="266" t="str">
        <f t="shared" si="618"/>
        <v/>
      </c>
      <c r="AU171" s="266">
        <f>IF(OR(Is_Loading,LEN($A171)=0),"",SWDATA!AN156)</f>
        <v>0</v>
      </c>
      <c r="AV171" s="267">
        <f>IF(OR(Is_Loading,LEN($A171)=0),"",SWDATA!AO156)</f>
        <v>0</v>
      </c>
      <c r="AW171" s="267">
        <f>IF(OR(Is_Loading,LEN($A171)=0),"",SWDATA!AP156)</f>
        <v>0</v>
      </c>
      <c r="AX171" s="266" t="str">
        <f t="shared" si="619"/>
        <v/>
      </c>
      <c r="AY171" s="266">
        <f>IF(OR(Is_Loading,LEN($A171)=0),"",SWDATA!AR156)</f>
        <v>0</v>
      </c>
      <c r="AZ171" s="267">
        <f>IF(OR(Is_Loading,LEN($A171)=0),"",SWDATA!AS156)</f>
        <v>0</v>
      </c>
      <c r="BA171" s="267">
        <f>IF(OR(Is_Loading,LEN($A171)=0),"",SWDATA!AT156)</f>
        <v>0</v>
      </c>
      <c r="BB171" s="266" t="str">
        <f t="shared" si="620"/>
        <v/>
      </c>
      <c r="BC171" s="266">
        <f>IF(OR(Is_Loading,LEN($A171)=0),"",SWDATA!AV156)</f>
        <v>0</v>
      </c>
      <c r="BD171" s="267">
        <f>IF(OR(Is_Loading,LEN($A171)=0),"",SWDATA!AW156)</f>
        <v>0</v>
      </c>
      <c r="BE171" s="323">
        <f>IF(OR(Is_Loading,LEN($A171)=0),"",SWDATA!AX156)</f>
        <v>0</v>
      </c>
      <c r="BF171" s="320" t="str">
        <f t="shared" si="621"/>
        <v/>
      </c>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351"/>
      <c r="CO171" s="351"/>
      <c r="CP171" s="351"/>
      <c r="CQ171" s="351"/>
      <c r="CR171" s="351"/>
      <c r="CS171" s="351"/>
      <c r="CT171" s="351"/>
      <c r="CU171" s="351"/>
      <c r="CV171" s="351"/>
      <c r="CW171" s="351"/>
      <c r="CX171" s="351"/>
      <c r="CY171" s="351"/>
      <c r="CZ171" s="351"/>
      <c r="DA171" s="351"/>
      <c r="DB171" s="351"/>
      <c r="DC171" s="351"/>
      <c r="DD171" s="351"/>
      <c r="DE171" s="351"/>
      <c r="DF171" s="351"/>
      <c r="DG171" s="351"/>
      <c r="DH171" s="351"/>
      <c r="DI171" s="351"/>
      <c r="DJ171" s="351"/>
      <c r="DK171" s="351"/>
      <c r="DL171" s="351"/>
      <c r="DM171" s="351"/>
      <c r="DN171" s="351"/>
      <c r="DS171" s="372"/>
      <c r="DT171" s="374"/>
      <c r="DU171" s="375"/>
      <c r="DV171" s="375"/>
      <c r="DW171" s="375"/>
      <c r="DX171" s="375">
        <v>1</v>
      </c>
      <c r="DY171" s="375">
        <f t="shared" si="738"/>
        <v>0</v>
      </c>
      <c r="DZ171" s="375">
        <f t="shared" si="739"/>
        <v>0</v>
      </c>
      <c r="EA171" s="375">
        <f t="shared" si="740"/>
        <v>1</v>
      </c>
      <c r="EB171" s="375">
        <f t="shared" si="741"/>
        <v>0</v>
      </c>
      <c r="EC171" s="375">
        <f t="shared" si="742"/>
        <v>0</v>
      </c>
      <c r="ED171" s="375">
        <f t="shared" si="743"/>
        <v>1</v>
      </c>
      <c r="EE171" s="375">
        <f t="shared" si="744"/>
        <v>0</v>
      </c>
      <c r="EF171" s="375">
        <f t="shared" si="745"/>
        <v>0</v>
      </c>
      <c r="EG171" s="375">
        <f t="shared" si="746"/>
        <v>1</v>
      </c>
      <c r="EH171" s="375">
        <f t="shared" si="747"/>
        <v>0</v>
      </c>
      <c r="EI171" s="375">
        <f t="shared" si="748"/>
        <v>0</v>
      </c>
      <c r="EJ171" s="375">
        <f t="shared" si="749"/>
        <v>1</v>
      </c>
      <c r="EK171" s="375">
        <f t="shared" si="750"/>
        <v>0</v>
      </c>
      <c r="EL171" s="375">
        <f t="shared" si="751"/>
        <v>0</v>
      </c>
      <c r="EM171" s="375">
        <f t="shared" si="752"/>
        <v>1</v>
      </c>
      <c r="EN171" s="375">
        <f t="shared" si="753"/>
        <v>0</v>
      </c>
      <c r="EO171" s="375">
        <f t="shared" si="754"/>
        <v>0</v>
      </c>
      <c r="EP171" s="375">
        <f t="shared" si="755"/>
        <v>1</v>
      </c>
      <c r="EQ171" s="375">
        <f t="shared" si="756"/>
        <v>0</v>
      </c>
      <c r="ER171" s="375">
        <f t="shared" si="757"/>
        <v>0</v>
      </c>
      <c r="ES171" s="375">
        <f t="shared" si="758"/>
        <v>1</v>
      </c>
      <c r="ET171" s="375">
        <f t="shared" si="759"/>
        <v>0</v>
      </c>
      <c r="EU171" s="375">
        <f t="shared" si="760"/>
        <v>0</v>
      </c>
      <c r="EV171" s="375">
        <f t="shared" si="761"/>
        <v>1</v>
      </c>
      <c r="EW171" s="375">
        <f t="shared" si="762"/>
        <v>0</v>
      </c>
      <c r="EX171" s="375">
        <f t="shared" si="763"/>
        <v>0</v>
      </c>
      <c r="EY171" s="375">
        <f t="shared" si="764"/>
        <v>1</v>
      </c>
      <c r="EZ171" s="375">
        <f t="shared" si="765"/>
        <v>0</v>
      </c>
      <c r="FA171" s="375">
        <f t="shared" si="766"/>
        <v>0</v>
      </c>
      <c r="FB171" s="375">
        <f t="shared" si="767"/>
        <v>1</v>
      </c>
      <c r="FC171" s="375">
        <f t="shared" si="768"/>
        <v>0</v>
      </c>
      <c r="FD171" s="375">
        <f t="shared" si="769"/>
        <v>0</v>
      </c>
      <c r="FE171" s="376"/>
      <c r="FF171" s="372"/>
      <c r="FG171" s="372"/>
      <c r="FH171" s="372"/>
      <c r="FI171" s="372"/>
      <c r="FJ171" s="372"/>
      <c r="FK171" s="372"/>
      <c r="FL171" s="372"/>
      <c r="FM171" s="372"/>
      <c r="FN171" s="372"/>
      <c r="FO171" s="372"/>
      <c r="FP171" s="372"/>
      <c r="FQ171" s="372"/>
      <c r="FR171" s="372"/>
      <c r="FS171" s="372"/>
      <c r="FT171" s="372"/>
      <c r="FU171" s="372"/>
      <c r="FV171" s="372"/>
      <c r="FW171" s="372"/>
      <c r="FX171" s="372"/>
      <c r="FY171" s="372"/>
      <c r="FZ171" s="372"/>
      <c r="GA171" s="372"/>
      <c r="GB171" s="372"/>
      <c r="GC171" s="372"/>
      <c r="GD171" s="372"/>
      <c r="GE171" s="372"/>
      <c r="GF171" s="372"/>
      <c r="GG171" s="372"/>
      <c r="GH171" s="372"/>
      <c r="GI171" s="372"/>
      <c r="GJ171" s="372"/>
      <c r="GK171" s="372"/>
      <c r="GL171" s="372"/>
      <c r="GM171" s="372"/>
      <c r="GN171" s="372"/>
      <c r="GO171" s="372"/>
      <c r="GP171" s="372"/>
      <c r="GQ171" s="372"/>
      <c r="GR171" s="372"/>
      <c r="GS171" s="372"/>
      <c r="GT171" s="372"/>
      <c r="GU171" s="372"/>
      <c r="GV171" s="372"/>
      <c r="GW171" s="372"/>
      <c r="GX171" s="372"/>
      <c r="GY171" s="372"/>
      <c r="GZ171" s="372"/>
      <c r="HA171" s="372"/>
      <c r="HB171" s="372"/>
      <c r="HC171" s="372"/>
    </row>
    <row r="172" spans="1:211" s="373" customFormat="1" ht="15" hidden="1" customHeight="1" outlineLevel="1" x14ac:dyDescent="0.2">
      <c r="A172" s="366">
        <f>SWDATA!O157</f>
        <v>0</v>
      </c>
      <c r="B172" s="366">
        <f>SWDATA!M157</f>
        <v>0</v>
      </c>
      <c r="C172" s="351">
        <f>IF(AND(SWDATA!M157=1,SWDATA!Q157="promotions"),SWDATA!P157,0)</f>
        <v>0</v>
      </c>
      <c r="D172" s="367">
        <f>ROW(SWDATA!M157)</f>
        <v>157</v>
      </c>
      <c r="E172" s="368">
        <f t="shared" si="773"/>
        <v>0</v>
      </c>
      <c r="F172" s="369">
        <f t="shared" si="609"/>
        <v>1</v>
      </c>
      <c r="G172" s="366" t="str">
        <f t="shared" si="610"/>
        <v/>
      </c>
      <c r="H172" s="370"/>
      <c r="J172" s="238">
        <f t="shared" si="611"/>
        <v>0</v>
      </c>
      <c r="K172" s="239" t="str">
        <f t="shared" si="612"/>
        <v/>
      </c>
      <c r="L172" s="342"/>
      <c r="M172" s="345"/>
      <c r="N172" s="340" t="str">
        <f>IF(LEN(SWDATA!F157)=0,"",N171)</f>
        <v/>
      </c>
      <c r="O172" s="296" t="str">
        <f>IF(LEN(SWDATA!G157)=0,"",O171)</f>
        <v/>
      </c>
      <c r="P172" s="297" t="str">
        <f>IF(LEN(SWDATA!C157)=0,"",SWDATA!C157)</f>
        <v/>
      </c>
      <c r="Q172" s="312" t="str">
        <f t="shared" si="613"/>
        <v/>
      </c>
      <c r="R172" s="223" t="s">
        <v>261</v>
      </c>
      <c r="S172" s="224"/>
      <c r="T172" s="224"/>
      <c r="U172" s="264" t="s">
        <v>600</v>
      </c>
      <c r="V172" s="205" t="s">
        <v>221</v>
      </c>
      <c r="W172" s="266">
        <f>IF(OR(Is_Loading,LEN($A172)=0),"",SWDATA!P157)</f>
        <v>0</v>
      </c>
      <c r="X172" s="267">
        <f>IF(OR(Is_Loading,LEN($A172)=0),"",SWDATA!Q157)</f>
        <v>0</v>
      </c>
      <c r="Y172" s="267">
        <f>IF(OR(Is_Loading,LEN($A172)=0),"",SWDATA!R157)</f>
        <v>0</v>
      </c>
      <c r="Z172" s="266" t="str">
        <f t="shared" si="770"/>
        <v/>
      </c>
      <c r="AA172" s="266">
        <f>IF(OR(Is_Loading,LEN($A172)=0),"",SWDATA!T157)</f>
        <v>0</v>
      </c>
      <c r="AB172" s="267">
        <f>IF(OR(Is_Loading,LEN($A172)=0),"",SWDATA!U157)</f>
        <v>0</v>
      </c>
      <c r="AC172" s="267">
        <f>IF(OR(Is_Loading,LEN($A172)=0),"",SWDATA!V157)</f>
        <v>0</v>
      </c>
      <c r="AD172" s="266" t="str">
        <f t="shared" si="614"/>
        <v/>
      </c>
      <c r="AE172" s="266">
        <f>IF(OR(Is_Loading,LEN($A172)=0),"",SWDATA!X157)</f>
        <v>0</v>
      </c>
      <c r="AF172" s="267">
        <f>IF(OR(Is_Loading,LEN($A172)=0),"",SWDATA!Y157)</f>
        <v>0</v>
      </c>
      <c r="AG172" s="267">
        <f>IF(OR(Is_Loading,LEN($A172)=0),"",SWDATA!Z157)</f>
        <v>0</v>
      </c>
      <c r="AH172" s="266" t="str">
        <f t="shared" si="615"/>
        <v/>
      </c>
      <c r="AI172" s="266">
        <f>IF(OR(Is_Loading,LEN($A172)=0),"",SWDATA!AB157)</f>
        <v>0</v>
      </c>
      <c r="AJ172" s="267">
        <f>IF(OR(Is_Loading,LEN($A172)=0),"",SWDATA!AC157)</f>
        <v>0</v>
      </c>
      <c r="AK172" s="267">
        <f>IF(OR(Is_Loading,LEN($A172)=0),"",SWDATA!AD157)</f>
        <v>0</v>
      </c>
      <c r="AL172" s="266" t="str">
        <f t="shared" si="616"/>
        <v/>
      </c>
      <c r="AM172" s="266">
        <f>IF(OR(Is_Loading,LEN($A172)=0),"",SWDATA!AF157)</f>
        <v>0</v>
      </c>
      <c r="AN172" s="267">
        <f>IF(OR(Is_Loading,LEN($A172)=0),"",SWDATA!AG157)</f>
        <v>0</v>
      </c>
      <c r="AO172" s="323">
        <f>IF(OR(Is_Loading,LEN($A172)=0),"",SWDATA!AH157)</f>
        <v>0</v>
      </c>
      <c r="AP172" s="320" t="str">
        <f t="shared" si="617"/>
        <v/>
      </c>
      <c r="AQ172" s="266">
        <f>IF(OR(Is_Loading,LEN($A172)=0),"",SWDATA!AJ157)</f>
        <v>0</v>
      </c>
      <c r="AR172" s="267">
        <f>IF(OR(Is_Loading,LEN($A172)=0),"",SWDATA!AK157)</f>
        <v>0</v>
      </c>
      <c r="AS172" s="267">
        <f>IF(OR(Is_Loading,LEN($A172)=0),"",SWDATA!AL157)</f>
        <v>0</v>
      </c>
      <c r="AT172" s="266" t="str">
        <f t="shared" si="618"/>
        <v/>
      </c>
      <c r="AU172" s="266">
        <f>IF(OR(Is_Loading,LEN($A172)=0),"",SWDATA!AN157)</f>
        <v>0</v>
      </c>
      <c r="AV172" s="267">
        <f>IF(OR(Is_Loading,LEN($A172)=0),"",SWDATA!AO157)</f>
        <v>0</v>
      </c>
      <c r="AW172" s="267">
        <f>IF(OR(Is_Loading,LEN($A172)=0),"",SWDATA!AP157)</f>
        <v>0</v>
      </c>
      <c r="AX172" s="266" t="str">
        <f t="shared" si="619"/>
        <v/>
      </c>
      <c r="AY172" s="266">
        <f>IF(OR(Is_Loading,LEN($A172)=0),"",SWDATA!AR157)</f>
        <v>0</v>
      </c>
      <c r="AZ172" s="267">
        <f>IF(OR(Is_Loading,LEN($A172)=0),"",SWDATA!AS157)</f>
        <v>0</v>
      </c>
      <c r="BA172" s="267">
        <f>IF(OR(Is_Loading,LEN($A172)=0),"",SWDATA!AT157)</f>
        <v>0</v>
      </c>
      <c r="BB172" s="266" t="str">
        <f t="shared" si="620"/>
        <v/>
      </c>
      <c r="BC172" s="266">
        <f>IF(OR(Is_Loading,LEN($A172)=0),"",SWDATA!AV157)</f>
        <v>0</v>
      </c>
      <c r="BD172" s="267">
        <f>IF(OR(Is_Loading,LEN($A172)=0),"",SWDATA!AW157)</f>
        <v>0</v>
      </c>
      <c r="BE172" s="323">
        <f>IF(OR(Is_Loading,LEN($A172)=0),"",SWDATA!AX157)</f>
        <v>0</v>
      </c>
      <c r="BF172" s="320" t="str">
        <f t="shared" si="621"/>
        <v/>
      </c>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351"/>
      <c r="CO172" s="351"/>
      <c r="CP172" s="351"/>
      <c r="CQ172" s="351"/>
      <c r="CR172" s="351"/>
      <c r="CS172" s="351"/>
      <c r="CT172" s="351"/>
      <c r="CU172" s="351"/>
      <c r="CV172" s="351"/>
      <c r="CW172" s="351"/>
      <c r="CX172" s="351"/>
      <c r="CY172" s="351"/>
      <c r="CZ172" s="351"/>
      <c r="DA172" s="351"/>
      <c r="DB172" s="351"/>
      <c r="DC172" s="351"/>
      <c r="DD172" s="351"/>
      <c r="DE172" s="351"/>
      <c r="DF172" s="351"/>
      <c r="DG172" s="351"/>
      <c r="DH172" s="351"/>
      <c r="DI172" s="351"/>
      <c r="DJ172" s="351"/>
      <c r="DK172" s="351"/>
      <c r="DL172" s="351"/>
      <c r="DM172" s="351"/>
      <c r="DN172" s="351"/>
      <c r="DS172" s="372"/>
      <c r="DT172" s="374"/>
      <c r="DU172" s="375"/>
      <c r="DV172" s="375"/>
      <c r="DW172" s="375"/>
      <c r="DX172" s="375">
        <v>1</v>
      </c>
      <c r="DY172" s="375">
        <f t="shared" si="738"/>
        <v>0</v>
      </c>
      <c r="DZ172" s="375">
        <f t="shared" si="739"/>
        <v>0</v>
      </c>
      <c r="EA172" s="375">
        <f t="shared" si="740"/>
        <v>1</v>
      </c>
      <c r="EB172" s="375">
        <f t="shared" si="741"/>
        <v>0</v>
      </c>
      <c r="EC172" s="375">
        <f t="shared" si="742"/>
        <v>0</v>
      </c>
      <c r="ED172" s="375">
        <f t="shared" si="743"/>
        <v>1</v>
      </c>
      <c r="EE172" s="375">
        <f t="shared" si="744"/>
        <v>0</v>
      </c>
      <c r="EF172" s="375">
        <f t="shared" si="745"/>
        <v>0</v>
      </c>
      <c r="EG172" s="375">
        <f t="shared" si="746"/>
        <v>1</v>
      </c>
      <c r="EH172" s="375">
        <f t="shared" si="747"/>
        <v>0</v>
      </c>
      <c r="EI172" s="375">
        <f t="shared" si="748"/>
        <v>0</v>
      </c>
      <c r="EJ172" s="375">
        <f t="shared" si="749"/>
        <v>1</v>
      </c>
      <c r="EK172" s="375">
        <f t="shared" si="750"/>
        <v>0</v>
      </c>
      <c r="EL172" s="375">
        <f t="shared" si="751"/>
        <v>0</v>
      </c>
      <c r="EM172" s="375">
        <f t="shared" si="752"/>
        <v>1</v>
      </c>
      <c r="EN172" s="375">
        <f t="shared" si="753"/>
        <v>0</v>
      </c>
      <c r="EO172" s="375">
        <f t="shared" si="754"/>
        <v>0</v>
      </c>
      <c r="EP172" s="375">
        <f t="shared" si="755"/>
        <v>1</v>
      </c>
      <c r="EQ172" s="375">
        <f t="shared" si="756"/>
        <v>0</v>
      </c>
      <c r="ER172" s="375">
        <f t="shared" si="757"/>
        <v>0</v>
      </c>
      <c r="ES172" s="375">
        <f t="shared" si="758"/>
        <v>1</v>
      </c>
      <c r="ET172" s="375">
        <f t="shared" si="759"/>
        <v>0</v>
      </c>
      <c r="EU172" s="375">
        <f t="shared" si="760"/>
        <v>0</v>
      </c>
      <c r="EV172" s="375">
        <f t="shared" si="761"/>
        <v>1</v>
      </c>
      <c r="EW172" s="375">
        <f t="shared" si="762"/>
        <v>0</v>
      </c>
      <c r="EX172" s="375">
        <f t="shared" si="763"/>
        <v>0</v>
      </c>
      <c r="EY172" s="375">
        <f t="shared" si="764"/>
        <v>1</v>
      </c>
      <c r="EZ172" s="375">
        <f t="shared" si="765"/>
        <v>0</v>
      </c>
      <c r="FA172" s="375">
        <f t="shared" si="766"/>
        <v>0</v>
      </c>
      <c r="FB172" s="375">
        <f t="shared" si="767"/>
        <v>1</v>
      </c>
      <c r="FC172" s="375">
        <f t="shared" si="768"/>
        <v>0</v>
      </c>
      <c r="FD172" s="375">
        <f t="shared" si="769"/>
        <v>0</v>
      </c>
      <c r="FE172" s="376"/>
      <c r="FF172" s="372"/>
      <c r="FG172" s="372"/>
      <c r="FH172" s="372"/>
      <c r="FI172" s="372"/>
      <c r="FJ172" s="372"/>
      <c r="FK172" s="372"/>
      <c r="FL172" s="372"/>
      <c r="FM172" s="372"/>
      <c r="FN172" s="372"/>
      <c r="FO172" s="372"/>
      <c r="FP172" s="372"/>
      <c r="FQ172" s="372"/>
      <c r="FR172" s="372"/>
      <c r="FS172" s="372"/>
      <c r="FT172" s="372"/>
      <c r="FU172" s="372"/>
      <c r="FV172" s="372"/>
      <c r="FW172" s="372"/>
      <c r="FX172" s="372"/>
      <c r="FY172" s="372"/>
      <c r="FZ172" s="372"/>
      <c r="GA172" s="372"/>
      <c r="GB172" s="372"/>
      <c r="GC172" s="372"/>
      <c r="GD172" s="372"/>
      <c r="GE172" s="372"/>
      <c r="GF172" s="372"/>
      <c r="GG172" s="372"/>
      <c r="GH172" s="372"/>
      <c r="GI172" s="372"/>
      <c r="GJ172" s="372"/>
      <c r="GK172" s="372"/>
      <c r="GL172" s="372"/>
      <c r="GM172" s="372"/>
      <c r="GN172" s="372"/>
      <c r="GO172" s="372"/>
      <c r="GP172" s="372"/>
      <c r="GQ172" s="372"/>
      <c r="GR172" s="372"/>
      <c r="GS172" s="372"/>
      <c r="GT172" s="372"/>
      <c r="GU172" s="372"/>
      <c r="GV172" s="372"/>
      <c r="GW172" s="372"/>
      <c r="GX172" s="372"/>
      <c r="GY172" s="372"/>
      <c r="GZ172" s="372"/>
      <c r="HA172" s="372"/>
      <c r="HB172" s="372"/>
      <c r="HC172" s="372"/>
    </row>
    <row r="173" spans="1:211" s="373" customFormat="1" ht="15" hidden="1" customHeight="1" outlineLevel="1" x14ac:dyDescent="0.2">
      <c r="A173" s="366">
        <f>SWDATA!O158</f>
        <v>0</v>
      </c>
      <c r="B173" s="366">
        <f>SWDATA!M158</f>
        <v>0</v>
      </c>
      <c r="C173" s="351">
        <f>IF(AND(SWDATA!M158=1,SWDATA!Q158="promotions"),SWDATA!P158,0)</f>
        <v>0</v>
      </c>
      <c r="D173" s="367">
        <f>ROW(SWDATA!M158)</f>
        <v>158</v>
      </c>
      <c r="E173" s="368">
        <f t="shared" si="773"/>
        <v>0</v>
      </c>
      <c r="F173" s="369">
        <f t="shared" si="609"/>
        <v>1</v>
      </c>
      <c r="G173" s="366" t="str">
        <f t="shared" si="610"/>
        <v/>
      </c>
      <c r="H173" s="370"/>
      <c r="J173" s="238">
        <f t="shared" si="611"/>
        <v>0</v>
      </c>
      <c r="K173" s="239" t="str">
        <f t="shared" si="612"/>
        <v/>
      </c>
      <c r="L173" s="342"/>
      <c r="M173" s="345"/>
      <c r="N173" s="340" t="str">
        <f>IF(LEN(SWDATA!F158)=0,"",N172)</f>
        <v/>
      </c>
      <c r="O173" s="296" t="str">
        <f>IF(LEN(SWDATA!G158)=0,"",O172)</f>
        <v/>
      </c>
      <c r="P173" s="297" t="str">
        <f>IF(LEN(SWDATA!C158)=0,"",SWDATA!C158)</f>
        <v/>
      </c>
      <c r="Q173" s="312" t="str">
        <f t="shared" si="613"/>
        <v/>
      </c>
      <c r="R173" s="223" t="s">
        <v>261</v>
      </c>
      <c r="S173" s="224"/>
      <c r="T173" s="224"/>
      <c r="U173" s="264" t="s">
        <v>602</v>
      </c>
      <c r="V173" s="205" t="s">
        <v>221</v>
      </c>
      <c r="W173" s="266">
        <f>IF(OR(Is_Loading,LEN($A173)=0),"",SWDATA!P158)</f>
        <v>0</v>
      </c>
      <c r="X173" s="267">
        <f>IF(OR(Is_Loading,LEN($A173)=0),"",SWDATA!Q158)</f>
        <v>0</v>
      </c>
      <c r="Y173" s="267">
        <f>IF(OR(Is_Loading,LEN($A173)=0),"",SWDATA!R158)</f>
        <v>0</v>
      </c>
      <c r="Z173" s="266" t="str">
        <f t="shared" si="770"/>
        <v/>
      </c>
      <c r="AA173" s="266">
        <f>IF(OR(Is_Loading,LEN($A173)=0),"",SWDATA!T158)</f>
        <v>0</v>
      </c>
      <c r="AB173" s="267">
        <f>IF(OR(Is_Loading,LEN($A173)=0),"",SWDATA!U158)</f>
        <v>0</v>
      </c>
      <c r="AC173" s="267">
        <f>IF(OR(Is_Loading,LEN($A173)=0),"",SWDATA!V158)</f>
        <v>0</v>
      </c>
      <c r="AD173" s="266" t="str">
        <f t="shared" si="614"/>
        <v/>
      </c>
      <c r="AE173" s="266">
        <f>IF(OR(Is_Loading,LEN($A173)=0),"",SWDATA!X158)</f>
        <v>0</v>
      </c>
      <c r="AF173" s="267">
        <f>IF(OR(Is_Loading,LEN($A173)=0),"",SWDATA!Y158)</f>
        <v>0</v>
      </c>
      <c r="AG173" s="267">
        <f>IF(OR(Is_Loading,LEN($A173)=0),"",SWDATA!Z158)</f>
        <v>0</v>
      </c>
      <c r="AH173" s="266" t="str">
        <f t="shared" si="615"/>
        <v/>
      </c>
      <c r="AI173" s="266">
        <f>IF(OR(Is_Loading,LEN($A173)=0),"",SWDATA!AB158)</f>
        <v>0</v>
      </c>
      <c r="AJ173" s="267">
        <f>IF(OR(Is_Loading,LEN($A173)=0),"",SWDATA!AC158)</f>
        <v>0</v>
      </c>
      <c r="AK173" s="267">
        <f>IF(OR(Is_Loading,LEN($A173)=0),"",SWDATA!AD158)</f>
        <v>0</v>
      </c>
      <c r="AL173" s="266" t="str">
        <f t="shared" si="616"/>
        <v/>
      </c>
      <c r="AM173" s="266">
        <f>IF(OR(Is_Loading,LEN($A173)=0),"",SWDATA!AF158)</f>
        <v>0</v>
      </c>
      <c r="AN173" s="267">
        <f>IF(OR(Is_Loading,LEN($A173)=0),"",SWDATA!AG158)</f>
        <v>0</v>
      </c>
      <c r="AO173" s="323">
        <f>IF(OR(Is_Loading,LEN($A173)=0),"",SWDATA!AH158)</f>
        <v>0</v>
      </c>
      <c r="AP173" s="320" t="str">
        <f t="shared" si="617"/>
        <v/>
      </c>
      <c r="AQ173" s="266">
        <f>IF(OR(Is_Loading,LEN($A173)=0),"",SWDATA!AJ158)</f>
        <v>0</v>
      </c>
      <c r="AR173" s="267">
        <f>IF(OR(Is_Loading,LEN($A173)=0),"",SWDATA!AK158)</f>
        <v>0</v>
      </c>
      <c r="AS173" s="267">
        <f>IF(OR(Is_Loading,LEN($A173)=0),"",SWDATA!AL158)</f>
        <v>0</v>
      </c>
      <c r="AT173" s="266" t="str">
        <f t="shared" si="618"/>
        <v/>
      </c>
      <c r="AU173" s="266">
        <f>IF(OR(Is_Loading,LEN($A173)=0),"",SWDATA!AN158)</f>
        <v>0</v>
      </c>
      <c r="AV173" s="267">
        <f>IF(OR(Is_Loading,LEN($A173)=0),"",SWDATA!AO158)</f>
        <v>0</v>
      </c>
      <c r="AW173" s="267">
        <f>IF(OR(Is_Loading,LEN($A173)=0),"",SWDATA!AP158)</f>
        <v>0</v>
      </c>
      <c r="AX173" s="266" t="str">
        <f t="shared" si="619"/>
        <v/>
      </c>
      <c r="AY173" s="266">
        <f>IF(OR(Is_Loading,LEN($A173)=0),"",SWDATA!AR158)</f>
        <v>0</v>
      </c>
      <c r="AZ173" s="267">
        <f>IF(OR(Is_Loading,LEN($A173)=0),"",SWDATA!AS158)</f>
        <v>0</v>
      </c>
      <c r="BA173" s="267">
        <f>IF(OR(Is_Loading,LEN($A173)=0),"",SWDATA!AT158)</f>
        <v>0</v>
      </c>
      <c r="BB173" s="266" t="str">
        <f t="shared" si="620"/>
        <v/>
      </c>
      <c r="BC173" s="266">
        <f>IF(OR(Is_Loading,LEN($A173)=0),"",SWDATA!AV158)</f>
        <v>0</v>
      </c>
      <c r="BD173" s="267">
        <f>IF(OR(Is_Loading,LEN($A173)=0),"",SWDATA!AW158)</f>
        <v>0</v>
      </c>
      <c r="BE173" s="323">
        <f>IF(OR(Is_Loading,LEN($A173)=0),"",SWDATA!AX158)</f>
        <v>0</v>
      </c>
      <c r="BF173" s="320" t="str">
        <f t="shared" si="621"/>
        <v/>
      </c>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351"/>
      <c r="CO173" s="351"/>
      <c r="CP173" s="351"/>
      <c r="CQ173" s="351"/>
      <c r="CR173" s="351"/>
      <c r="CS173" s="351"/>
      <c r="CT173" s="351"/>
      <c r="CU173" s="351"/>
      <c r="CV173" s="351"/>
      <c r="CW173" s="351"/>
      <c r="CX173" s="351"/>
      <c r="CY173" s="351"/>
      <c r="CZ173" s="351"/>
      <c r="DA173" s="351"/>
      <c r="DB173" s="351"/>
      <c r="DC173" s="351"/>
      <c r="DD173" s="351"/>
      <c r="DE173" s="351"/>
      <c r="DF173" s="351"/>
      <c r="DG173" s="351"/>
      <c r="DH173" s="351"/>
      <c r="DI173" s="351"/>
      <c r="DJ173" s="351"/>
      <c r="DK173" s="351"/>
      <c r="DL173" s="351"/>
      <c r="DM173" s="351"/>
      <c r="DN173" s="351"/>
      <c r="DS173" s="372"/>
      <c r="DT173" s="374"/>
      <c r="DU173" s="375"/>
      <c r="DV173" s="375"/>
      <c r="DW173" s="375"/>
      <c r="DX173" s="375">
        <v>1</v>
      </c>
      <c r="DY173" s="375">
        <f t="shared" si="738"/>
        <v>0</v>
      </c>
      <c r="DZ173" s="375">
        <f t="shared" si="739"/>
        <v>0</v>
      </c>
      <c r="EA173" s="375">
        <f t="shared" si="740"/>
        <v>1</v>
      </c>
      <c r="EB173" s="375">
        <f t="shared" si="741"/>
        <v>0</v>
      </c>
      <c r="EC173" s="375">
        <f t="shared" si="742"/>
        <v>0</v>
      </c>
      <c r="ED173" s="375">
        <f t="shared" si="743"/>
        <v>1</v>
      </c>
      <c r="EE173" s="375">
        <f t="shared" si="744"/>
        <v>0</v>
      </c>
      <c r="EF173" s="375">
        <f t="shared" si="745"/>
        <v>0</v>
      </c>
      <c r="EG173" s="375">
        <f t="shared" si="746"/>
        <v>1</v>
      </c>
      <c r="EH173" s="375">
        <f t="shared" si="747"/>
        <v>0</v>
      </c>
      <c r="EI173" s="375">
        <f t="shared" si="748"/>
        <v>0</v>
      </c>
      <c r="EJ173" s="375">
        <f t="shared" si="749"/>
        <v>1</v>
      </c>
      <c r="EK173" s="375">
        <f t="shared" si="750"/>
        <v>0</v>
      </c>
      <c r="EL173" s="375">
        <f t="shared" si="751"/>
        <v>0</v>
      </c>
      <c r="EM173" s="375">
        <f t="shared" si="752"/>
        <v>1</v>
      </c>
      <c r="EN173" s="375">
        <f t="shared" si="753"/>
        <v>0</v>
      </c>
      <c r="EO173" s="375">
        <f t="shared" si="754"/>
        <v>0</v>
      </c>
      <c r="EP173" s="375">
        <f t="shared" si="755"/>
        <v>1</v>
      </c>
      <c r="EQ173" s="375">
        <f t="shared" si="756"/>
        <v>0</v>
      </c>
      <c r="ER173" s="375">
        <f t="shared" si="757"/>
        <v>0</v>
      </c>
      <c r="ES173" s="375">
        <f t="shared" si="758"/>
        <v>1</v>
      </c>
      <c r="ET173" s="375">
        <f t="shared" si="759"/>
        <v>0</v>
      </c>
      <c r="EU173" s="375">
        <f t="shared" si="760"/>
        <v>0</v>
      </c>
      <c r="EV173" s="375">
        <f t="shared" si="761"/>
        <v>1</v>
      </c>
      <c r="EW173" s="375">
        <f t="shared" si="762"/>
        <v>0</v>
      </c>
      <c r="EX173" s="375">
        <f t="shared" si="763"/>
        <v>0</v>
      </c>
      <c r="EY173" s="375">
        <f t="shared" si="764"/>
        <v>1</v>
      </c>
      <c r="EZ173" s="375">
        <f t="shared" si="765"/>
        <v>0</v>
      </c>
      <c r="FA173" s="375">
        <f t="shared" si="766"/>
        <v>0</v>
      </c>
      <c r="FB173" s="375">
        <f t="shared" si="767"/>
        <v>1</v>
      </c>
      <c r="FC173" s="375">
        <f t="shared" si="768"/>
        <v>0</v>
      </c>
      <c r="FD173" s="375">
        <f t="shared" si="769"/>
        <v>0</v>
      </c>
      <c r="FE173" s="376"/>
      <c r="FF173" s="372"/>
      <c r="FG173" s="372"/>
      <c r="FH173" s="372"/>
      <c r="FI173" s="372"/>
      <c r="FJ173" s="372"/>
      <c r="FK173" s="372"/>
      <c r="FL173" s="372"/>
      <c r="FM173" s="372"/>
      <c r="FN173" s="372"/>
      <c r="FO173" s="372"/>
      <c r="FP173" s="372"/>
      <c r="FQ173" s="372"/>
      <c r="FR173" s="372"/>
      <c r="FS173" s="372"/>
      <c r="FT173" s="372"/>
      <c r="FU173" s="372"/>
      <c r="FV173" s="372"/>
      <c r="FW173" s="372"/>
      <c r="FX173" s="372"/>
      <c r="FY173" s="372"/>
      <c r="FZ173" s="372"/>
      <c r="GA173" s="372"/>
      <c r="GB173" s="372"/>
      <c r="GC173" s="372"/>
      <c r="GD173" s="372"/>
      <c r="GE173" s="372"/>
      <c r="GF173" s="372"/>
      <c r="GG173" s="372"/>
      <c r="GH173" s="372"/>
      <c r="GI173" s="372"/>
      <c r="GJ173" s="372"/>
      <c r="GK173" s="372"/>
      <c r="GL173" s="372"/>
      <c r="GM173" s="372"/>
      <c r="GN173" s="372"/>
      <c r="GO173" s="372"/>
      <c r="GP173" s="372"/>
      <c r="GQ173" s="372"/>
      <c r="GR173" s="372"/>
      <c r="GS173" s="372"/>
      <c r="GT173" s="372"/>
      <c r="GU173" s="372"/>
      <c r="GV173" s="372"/>
      <c r="GW173" s="372"/>
      <c r="GX173" s="372"/>
      <c r="GY173" s="372"/>
      <c r="GZ173" s="372"/>
      <c r="HA173" s="372"/>
      <c r="HB173" s="372"/>
      <c r="HC173" s="372"/>
    </row>
    <row r="174" spans="1:211" s="373" customFormat="1" ht="15" hidden="1" customHeight="1" outlineLevel="1" x14ac:dyDescent="0.2">
      <c r="A174" s="366">
        <f>SWDATA!O159</f>
        <v>0</v>
      </c>
      <c r="B174" s="366">
        <f>SWDATA!M159</f>
        <v>0</v>
      </c>
      <c r="C174" s="351">
        <f>IF(AND(SWDATA!M159=1,SWDATA!Q159="promotions"),SWDATA!P159,0)</f>
        <v>0</v>
      </c>
      <c r="D174" s="367">
        <f>ROW(SWDATA!M159)</f>
        <v>159</v>
      </c>
      <c r="E174" s="368">
        <f t="shared" si="773"/>
        <v>0</v>
      </c>
      <c r="F174" s="369">
        <f t="shared" si="609"/>
        <v>1</v>
      </c>
      <c r="G174" s="366" t="str">
        <f t="shared" si="610"/>
        <v/>
      </c>
      <c r="H174" s="370"/>
      <c r="J174" s="238">
        <f t="shared" si="611"/>
        <v>0</v>
      </c>
      <c r="K174" s="239" t="str">
        <f t="shared" si="612"/>
        <v/>
      </c>
      <c r="L174" s="342"/>
      <c r="M174" s="345"/>
      <c r="N174" s="340" t="str">
        <f>IF(LEN(SWDATA!F159)=0,"",N173)</f>
        <v/>
      </c>
      <c r="O174" s="296" t="str">
        <f>IF(LEN(SWDATA!G159)=0,"",O173)</f>
        <v/>
      </c>
      <c r="P174" s="297" t="str">
        <f>IF(LEN(SWDATA!C159)=0,"",SWDATA!C159)</f>
        <v/>
      </c>
      <c r="Q174" s="312" t="str">
        <f t="shared" si="613"/>
        <v/>
      </c>
      <c r="R174" s="223" t="s">
        <v>261</v>
      </c>
      <c r="S174" s="224"/>
      <c r="T174" s="224"/>
      <c r="U174" s="264" t="s">
        <v>629</v>
      </c>
      <c r="V174" s="205" t="s">
        <v>221</v>
      </c>
      <c r="W174" s="266">
        <f>IF(OR(Is_Loading,LEN($A174)=0),"",SWDATA!P159)</f>
        <v>0</v>
      </c>
      <c r="X174" s="267">
        <f>IF(OR(Is_Loading,LEN($A174)=0),"",SWDATA!Q159)</f>
        <v>0</v>
      </c>
      <c r="Y174" s="267">
        <f>IF(OR(Is_Loading,LEN($A174)=0),"",SWDATA!R159)</f>
        <v>0</v>
      </c>
      <c r="Z174" s="266" t="str">
        <f t="shared" si="770"/>
        <v/>
      </c>
      <c r="AA174" s="266">
        <f>IF(OR(Is_Loading,LEN($A174)=0),"",SWDATA!T159)</f>
        <v>0</v>
      </c>
      <c r="AB174" s="267">
        <f>IF(OR(Is_Loading,LEN($A174)=0),"",SWDATA!U159)</f>
        <v>0</v>
      </c>
      <c r="AC174" s="267">
        <f>IF(OR(Is_Loading,LEN($A174)=0),"",SWDATA!V159)</f>
        <v>0</v>
      </c>
      <c r="AD174" s="266" t="str">
        <f t="shared" si="614"/>
        <v/>
      </c>
      <c r="AE174" s="266">
        <f>IF(OR(Is_Loading,LEN($A174)=0),"",SWDATA!X159)</f>
        <v>0</v>
      </c>
      <c r="AF174" s="267">
        <f>IF(OR(Is_Loading,LEN($A174)=0),"",SWDATA!Y159)</f>
        <v>0</v>
      </c>
      <c r="AG174" s="267">
        <f>IF(OR(Is_Loading,LEN($A174)=0),"",SWDATA!Z159)</f>
        <v>0</v>
      </c>
      <c r="AH174" s="266" t="str">
        <f t="shared" si="615"/>
        <v/>
      </c>
      <c r="AI174" s="266">
        <f>IF(OR(Is_Loading,LEN($A174)=0),"",SWDATA!AB159)</f>
        <v>0</v>
      </c>
      <c r="AJ174" s="267">
        <f>IF(OR(Is_Loading,LEN($A174)=0),"",SWDATA!AC159)</f>
        <v>0</v>
      </c>
      <c r="AK174" s="267">
        <f>IF(OR(Is_Loading,LEN($A174)=0),"",SWDATA!AD159)</f>
        <v>0</v>
      </c>
      <c r="AL174" s="266" t="str">
        <f t="shared" si="616"/>
        <v/>
      </c>
      <c r="AM174" s="266">
        <f>IF(OR(Is_Loading,LEN($A174)=0),"",SWDATA!AF159)</f>
        <v>0</v>
      </c>
      <c r="AN174" s="267">
        <f>IF(OR(Is_Loading,LEN($A174)=0),"",SWDATA!AG159)</f>
        <v>0</v>
      </c>
      <c r="AO174" s="323">
        <f>IF(OR(Is_Loading,LEN($A174)=0),"",SWDATA!AH159)</f>
        <v>0</v>
      </c>
      <c r="AP174" s="320" t="str">
        <f t="shared" si="617"/>
        <v/>
      </c>
      <c r="AQ174" s="266">
        <f>IF(OR(Is_Loading,LEN($A174)=0),"",SWDATA!AJ159)</f>
        <v>0</v>
      </c>
      <c r="AR174" s="267">
        <f>IF(OR(Is_Loading,LEN($A174)=0),"",SWDATA!AK159)</f>
        <v>0</v>
      </c>
      <c r="AS174" s="267">
        <f>IF(OR(Is_Loading,LEN($A174)=0),"",SWDATA!AL159)</f>
        <v>0</v>
      </c>
      <c r="AT174" s="266" t="str">
        <f t="shared" si="618"/>
        <v/>
      </c>
      <c r="AU174" s="266">
        <f>IF(OR(Is_Loading,LEN($A174)=0),"",SWDATA!AN159)</f>
        <v>0</v>
      </c>
      <c r="AV174" s="267">
        <f>IF(OR(Is_Loading,LEN($A174)=0),"",SWDATA!AO159)</f>
        <v>0</v>
      </c>
      <c r="AW174" s="267">
        <f>IF(OR(Is_Loading,LEN($A174)=0),"",SWDATA!AP159)</f>
        <v>0</v>
      </c>
      <c r="AX174" s="266" t="str">
        <f t="shared" si="619"/>
        <v/>
      </c>
      <c r="AY174" s="266">
        <f>IF(OR(Is_Loading,LEN($A174)=0),"",SWDATA!AR159)</f>
        <v>0</v>
      </c>
      <c r="AZ174" s="267">
        <f>IF(OR(Is_Loading,LEN($A174)=0),"",SWDATA!AS159)</f>
        <v>0</v>
      </c>
      <c r="BA174" s="267">
        <f>IF(OR(Is_Loading,LEN($A174)=0),"",SWDATA!AT159)</f>
        <v>0</v>
      </c>
      <c r="BB174" s="266" t="str">
        <f t="shared" si="620"/>
        <v/>
      </c>
      <c r="BC174" s="266">
        <f>IF(OR(Is_Loading,LEN($A174)=0),"",SWDATA!AV159)</f>
        <v>0</v>
      </c>
      <c r="BD174" s="267">
        <f>IF(OR(Is_Loading,LEN($A174)=0),"",SWDATA!AW159)</f>
        <v>0</v>
      </c>
      <c r="BE174" s="323">
        <f>IF(OR(Is_Loading,LEN($A174)=0),"",SWDATA!AX159)</f>
        <v>0</v>
      </c>
      <c r="BF174" s="320" t="str">
        <f t="shared" si="621"/>
        <v/>
      </c>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351"/>
      <c r="CO174" s="351"/>
      <c r="CP174" s="351"/>
      <c r="CQ174" s="351"/>
      <c r="CR174" s="351"/>
      <c r="CS174" s="351"/>
      <c r="CT174" s="351"/>
      <c r="CU174" s="351"/>
      <c r="CV174" s="351"/>
      <c r="CW174" s="351"/>
      <c r="CX174" s="351"/>
      <c r="CY174" s="351"/>
      <c r="CZ174" s="351"/>
      <c r="DA174" s="351"/>
      <c r="DB174" s="351"/>
      <c r="DC174" s="351"/>
      <c r="DD174" s="351"/>
      <c r="DE174" s="351"/>
      <c r="DF174" s="351"/>
      <c r="DG174" s="351"/>
      <c r="DH174" s="351"/>
      <c r="DI174" s="351"/>
      <c r="DJ174" s="351"/>
      <c r="DK174" s="351"/>
      <c r="DL174" s="351"/>
      <c r="DM174" s="351"/>
      <c r="DN174" s="351"/>
      <c r="DS174" s="372"/>
      <c r="DT174" s="374"/>
      <c r="DU174" s="375"/>
      <c r="DV174" s="375"/>
      <c r="DW174" s="375"/>
      <c r="DX174" s="375">
        <v>1</v>
      </c>
      <c r="DY174" s="375">
        <f t="shared" si="738"/>
        <v>0</v>
      </c>
      <c r="DZ174" s="375">
        <f t="shared" si="739"/>
        <v>0</v>
      </c>
      <c r="EA174" s="375">
        <f t="shared" si="740"/>
        <v>1</v>
      </c>
      <c r="EB174" s="375">
        <f t="shared" si="741"/>
        <v>0</v>
      </c>
      <c r="EC174" s="375">
        <f t="shared" si="742"/>
        <v>0</v>
      </c>
      <c r="ED174" s="375">
        <f t="shared" si="743"/>
        <v>1</v>
      </c>
      <c r="EE174" s="375">
        <f t="shared" si="744"/>
        <v>0</v>
      </c>
      <c r="EF174" s="375">
        <f t="shared" si="745"/>
        <v>0</v>
      </c>
      <c r="EG174" s="375">
        <f t="shared" si="746"/>
        <v>1</v>
      </c>
      <c r="EH174" s="375">
        <f t="shared" si="747"/>
        <v>0</v>
      </c>
      <c r="EI174" s="375">
        <f t="shared" si="748"/>
        <v>0</v>
      </c>
      <c r="EJ174" s="375">
        <f t="shared" si="749"/>
        <v>1</v>
      </c>
      <c r="EK174" s="375">
        <f t="shared" si="750"/>
        <v>0</v>
      </c>
      <c r="EL174" s="375">
        <f t="shared" si="751"/>
        <v>0</v>
      </c>
      <c r="EM174" s="375">
        <f t="shared" si="752"/>
        <v>1</v>
      </c>
      <c r="EN174" s="375">
        <f t="shared" si="753"/>
        <v>0</v>
      </c>
      <c r="EO174" s="375">
        <f t="shared" si="754"/>
        <v>0</v>
      </c>
      <c r="EP174" s="375">
        <f t="shared" si="755"/>
        <v>1</v>
      </c>
      <c r="EQ174" s="375">
        <f t="shared" si="756"/>
        <v>0</v>
      </c>
      <c r="ER174" s="375">
        <f t="shared" si="757"/>
        <v>0</v>
      </c>
      <c r="ES174" s="375">
        <f t="shared" si="758"/>
        <v>1</v>
      </c>
      <c r="ET174" s="375">
        <f t="shared" si="759"/>
        <v>0</v>
      </c>
      <c r="EU174" s="375">
        <f t="shared" si="760"/>
        <v>0</v>
      </c>
      <c r="EV174" s="375">
        <f t="shared" si="761"/>
        <v>1</v>
      </c>
      <c r="EW174" s="375">
        <f t="shared" si="762"/>
        <v>0</v>
      </c>
      <c r="EX174" s="375">
        <f t="shared" si="763"/>
        <v>0</v>
      </c>
      <c r="EY174" s="375">
        <f t="shared" si="764"/>
        <v>1</v>
      </c>
      <c r="EZ174" s="375">
        <f t="shared" si="765"/>
        <v>0</v>
      </c>
      <c r="FA174" s="375">
        <f t="shared" si="766"/>
        <v>0</v>
      </c>
      <c r="FB174" s="375">
        <f t="shared" si="767"/>
        <v>1</v>
      </c>
      <c r="FC174" s="375">
        <f t="shared" si="768"/>
        <v>0</v>
      </c>
      <c r="FD174" s="375">
        <f t="shared" si="769"/>
        <v>0</v>
      </c>
      <c r="FE174" s="376"/>
      <c r="FF174" s="372"/>
      <c r="FG174" s="372"/>
      <c r="FH174" s="372"/>
      <c r="FI174" s="372"/>
      <c r="FJ174" s="372"/>
      <c r="FK174" s="372"/>
      <c r="FL174" s="372"/>
      <c r="FM174" s="372"/>
      <c r="FN174" s="372"/>
      <c r="FO174" s="372"/>
      <c r="FP174" s="372"/>
      <c r="FQ174" s="372"/>
      <c r="FR174" s="372"/>
      <c r="FS174" s="372"/>
      <c r="FT174" s="372"/>
      <c r="FU174" s="372"/>
      <c r="FV174" s="372"/>
      <c r="FW174" s="372"/>
      <c r="FX174" s="372"/>
      <c r="FY174" s="372"/>
      <c r="FZ174" s="372"/>
      <c r="GA174" s="372"/>
      <c r="GB174" s="372"/>
      <c r="GC174" s="372"/>
      <c r="GD174" s="372"/>
      <c r="GE174" s="372"/>
      <c r="GF174" s="372"/>
      <c r="GG174" s="372"/>
      <c r="GH174" s="372"/>
      <c r="GI174" s="372"/>
      <c r="GJ174" s="372"/>
      <c r="GK174" s="372"/>
      <c r="GL174" s="372"/>
      <c r="GM174" s="372"/>
      <c r="GN174" s="372"/>
      <c r="GO174" s="372"/>
      <c r="GP174" s="372"/>
      <c r="GQ174" s="372"/>
      <c r="GR174" s="372"/>
      <c r="GS174" s="372"/>
      <c r="GT174" s="372"/>
      <c r="GU174" s="372"/>
      <c r="GV174" s="372"/>
      <c r="GW174" s="372"/>
      <c r="GX174" s="372"/>
      <c r="GY174" s="372"/>
      <c r="GZ174" s="372"/>
      <c r="HA174" s="372"/>
      <c r="HB174" s="372"/>
      <c r="HC174" s="372"/>
    </row>
    <row r="175" spans="1:211" s="373" customFormat="1" ht="15" hidden="1" customHeight="1" outlineLevel="1" x14ac:dyDescent="0.2">
      <c r="A175" s="366">
        <f>SWDATA!O160</f>
        <v>0</v>
      </c>
      <c r="B175" s="366">
        <f>SWDATA!M160</f>
        <v>0</v>
      </c>
      <c r="C175" s="351">
        <f>IF(AND(SWDATA!M160=1,SWDATA!Q160="promotions"),SWDATA!P160,0)</f>
        <v>0</v>
      </c>
      <c r="D175" s="367">
        <f>ROW(SWDATA!M160)</f>
        <v>160</v>
      </c>
      <c r="E175" s="368">
        <f t="shared" si="773"/>
        <v>0</v>
      </c>
      <c r="F175" s="369">
        <f t="shared" si="609"/>
        <v>1</v>
      </c>
      <c r="G175" s="366" t="str">
        <f t="shared" si="610"/>
        <v/>
      </c>
      <c r="H175" s="370"/>
      <c r="J175" s="238">
        <f t="shared" si="611"/>
        <v>0</v>
      </c>
      <c r="K175" s="239" t="str">
        <f t="shared" si="612"/>
        <v/>
      </c>
      <c r="L175" s="342"/>
      <c r="M175" s="345"/>
      <c r="N175" s="340" t="str">
        <f>IF(LEN(SWDATA!F160)=0,"",N174)</f>
        <v/>
      </c>
      <c r="O175" s="296" t="str">
        <f>IF(LEN(SWDATA!G160)=0,"",O174)</f>
        <v/>
      </c>
      <c r="P175" s="297" t="str">
        <f>IF(LEN(SWDATA!C160)=0,"",SWDATA!C160)</f>
        <v/>
      </c>
      <c r="Q175" s="312" t="str">
        <f t="shared" si="613"/>
        <v/>
      </c>
      <c r="R175" s="223" t="s">
        <v>261</v>
      </c>
      <c r="S175" s="224"/>
      <c r="T175" s="224"/>
      <c r="U175" s="264" t="s">
        <v>626</v>
      </c>
      <c r="V175" s="205" t="s">
        <v>221</v>
      </c>
      <c r="W175" s="266">
        <f>IF(OR(Is_Loading,LEN($A175)=0),"",SWDATA!P160)</f>
        <v>0</v>
      </c>
      <c r="X175" s="267">
        <f>IF(OR(Is_Loading,LEN($A175)=0),"",SWDATA!Q160)</f>
        <v>0</v>
      </c>
      <c r="Y175" s="267">
        <f>IF(OR(Is_Loading,LEN($A175)=0),"",SWDATA!R160)</f>
        <v>0</v>
      </c>
      <c r="Z175" s="266" t="str">
        <f t="shared" ref="Z175:Z179" si="774">IF($A175=0,"",CHOOSE($F175,SUM(W175:Y175),SUM(W175:Y175)/3,Y175))</f>
        <v/>
      </c>
      <c r="AA175" s="266">
        <f>IF(OR(Is_Loading,LEN($A175)=0),"",SWDATA!T160)</f>
        <v>0</v>
      </c>
      <c r="AB175" s="267">
        <f>IF(OR(Is_Loading,LEN($A175)=0),"",SWDATA!U160)</f>
        <v>0</v>
      </c>
      <c r="AC175" s="267">
        <f>IF(OR(Is_Loading,LEN($A175)=0),"",SWDATA!V160)</f>
        <v>0</v>
      </c>
      <c r="AD175" s="266" t="str">
        <f t="shared" si="614"/>
        <v/>
      </c>
      <c r="AE175" s="266">
        <f>IF(OR(Is_Loading,LEN($A175)=0),"",SWDATA!X160)</f>
        <v>0</v>
      </c>
      <c r="AF175" s="267">
        <f>IF(OR(Is_Loading,LEN($A175)=0),"",SWDATA!Y160)</f>
        <v>0</v>
      </c>
      <c r="AG175" s="267">
        <f>IF(OR(Is_Loading,LEN($A175)=0),"",SWDATA!Z160)</f>
        <v>0</v>
      </c>
      <c r="AH175" s="266" t="str">
        <f t="shared" si="615"/>
        <v/>
      </c>
      <c r="AI175" s="266">
        <f>IF(OR(Is_Loading,LEN($A175)=0),"",SWDATA!AB160)</f>
        <v>0</v>
      </c>
      <c r="AJ175" s="267">
        <f>IF(OR(Is_Loading,LEN($A175)=0),"",SWDATA!AC160)</f>
        <v>0</v>
      </c>
      <c r="AK175" s="267">
        <f>IF(OR(Is_Loading,LEN($A175)=0),"",SWDATA!AD160)</f>
        <v>0</v>
      </c>
      <c r="AL175" s="266" t="str">
        <f t="shared" si="616"/>
        <v/>
      </c>
      <c r="AM175" s="266">
        <f>IF(OR(Is_Loading,LEN($A175)=0),"",SWDATA!AF160)</f>
        <v>0</v>
      </c>
      <c r="AN175" s="267">
        <f>IF(OR(Is_Loading,LEN($A175)=0),"",SWDATA!AG160)</f>
        <v>0</v>
      </c>
      <c r="AO175" s="323">
        <f>IF(OR(Is_Loading,LEN($A175)=0),"",SWDATA!AH160)</f>
        <v>0</v>
      </c>
      <c r="AP175" s="320" t="str">
        <f t="shared" si="617"/>
        <v/>
      </c>
      <c r="AQ175" s="266">
        <f>IF(OR(Is_Loading,LEN($A175)=0),"",SWDATA!AJ160)</f>
        <v>0</v>
      </c>
      <c r="AR175" s="267">
        <f>IF(OR(Is_Loading,LEN($A175)=0),"",SWDATA!AK160)</f>
        <v>0</v>
      </c>
      <c r="AS175" s="267">
        <f>IF(OR(Is_Loading,LEN($A175)=0),"",SWDATA!AL160)</f>
        <v>0</v>
      </c>
      <c r="AT175" s="266" t="str">
        <f t="shared" si="618"/>
        <v/>
      </c>
      <c r="AU175" s="266">
        <f>IF(OR(Is_Loading,LEN($A175)=0),"",SWDATA!AN160)</f>
        <v>0</v>
      </c>
      <c r="AV175" s="267">
        <f>IF(OR(Is_Loading,LEN($A175)=0),"",SWDATA!AO160)</f>
        <v>0</v>
      </c>
      <c r="AW175" s="267">
        <f>IF(OR(Is_Loading,LEN($A175)=0),"",SWDATA!AP160)</f>
        <v>0</v>
      </c>
      <c r="AX175" s="266" t="str">
        <f t="shared" si="619"/>
        <v/>
      </c>
      <c r="AY175" s="266">
        <f>IF(OR(Is_Loading,LEN($A175)=0),"",SWDATA!AR160)</f>
        <v>0</v>
      </c>
      <c r="AZ175" s="267">
        <f>IF(OR(Is_Loading,LEN($A175)=0),"",SWDATA!AS160)</f>
        <v>0</v>
      </c>
      <c r="BA175" s="267">
        <f>IF(OR(Is_Loading,LEN($A175)=0),"",SWDATA!AT160)</f>
        <v>0</v>
      </c>
      <c r="BB175" s="266" t="str">
        <f t="shared" si="620"/>
        <v/>
      </c>
      <c r="BC175" s="266">
        <f>IF(OR(Is_Loading,LEN($A175)=0),"",SWDATA!AV160)</f>
        <v>0</v>
      </c>
      <c r="BD175" s="267">
        <f>IF(OR(Is_Loading,LEN($A175)=0),"",SWDATA!AW160)</f>
        <v>0</v>
      </c>
      <c r="BE175" s="323">
        <f>IF(OR(Is_Loading,LEN($A175)=0),"",SWDATA!AX160)</f>
        <v>0</v>
      </c>
      <c r="BF175" s="320" t="str">
        <f t="shared" si="621"/>
        <v/>
      </c>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351"/>
      <c r="CO175" s="351"/>
      <c r="CP175" s="351"/>
      <c r="CQ175" s="351"/>
      <c r="CR175" s="351"/>
      <c r="CS175" s="351"/>
      <c r="CT175" s="351"/>
      <c r="CU175" s="351"/>
      <c r="CV175" s="351"/>
      <c r="CW175" s="351"/>
      <c r="CX175" s="351"/>
      <c r="CY175" s="351"/>
      <c r="CZ175" s="351"/>
      <c r="DA175" s="351"/>
      <c r="DB175" s="351"/>
      <c r="DC175" s="351"/>
      <c r="DD175" s="351"/>
      <c r="DE175" s="351"/>
      <c r="DF175" s="351"/>
      <c r="DG175" s="351"/>
      <c r="DH175" s="351"/>
      <c r="DI175" s="351"/>
      <c r="DJ175" s="351"/>
      <c r="DK175" s="351"/>
      <c r="DL175" s="351"/>
      <c r="DM175" s="351"/>
      <c r="DN175" s="351"/>
      <c r="DS175" s="372"/>
      <c r="DT175" s="374"/>
      <c r="DU175" s="375"/>
      <c r="DV175" s="375"/>
      <c r="DW175" s="375"/>
      <c r="DX175" s="375">
        <v>1</v>
      </c>
      <c r="DY175" s="375">
        <f t="shared" si="738"/>
        <v>0</v>
      </c>
      <c r="DZ175" s="375">
        <f t="shared" si="739"/>
        <v>0</v>
      </c>
      <c r="EA175" s="375">
        <f t="shared" si="740"/>
        <v>1</v>
      </c>
      <c r="EB175" s="375">
        <f t="shared" si="741"/>
        <v>0</v>
      </c>
      <c r="EC175" s="375">
        <f t="shared" si="742"/>
        <v>0</v>
      </c>
      <c r="ED175" s="375">
        <f t="shared" si="743"/>
        <v>1</v>
      </c>
      <c r="EE175" s="375">
        <f t="shared" si="744"/>
        <v>0</v>
      </c>
      <c r="EF175" s="375">
        <f t="shared" si="745"/>
        <v>0</v>
      </c>
      <c r="EG175" s="375">
        <f t="shared" si="746"/>
        <v>1</v>
      </c>
      <c r="EH175" s="375">
        <f t="shared" si="747"/>
        <v>0</v>
      </c>
      <c r="EI175" s="375">
        <f t="shared" si="748"/>
        <v>0</v>
      </c>
      <c r="EJ175" s="375">
        <f t="shared" si="749"/>
        <v>1</v>
      </c>
      <c r="EK175" s="375">
        <f t="shared" si="750"/>
        <v>0</v>
      </c>
      <c r="EL175" s="375">
        <f t="shared" si="751"/>
        <v>0</v>
      </c>
      <c r="EM175" s="375">
        <f t="shared" si="752"/>
        <v>1</v>
      </c>
      <c r="EN175" s="375">
        <f t="shared" si="753"/>
        <v>0</v>
      </c>
      <c r="EO175" s="375">
        <f t="shared" si="754"/>
        <v>0</v>
      </c>
      <c r="EP175" s="375">
        <f t="shared" si="755"/>
        <v>1</v>
      </c>
      <c r="EQ175" s="375">
        <f t="shared" si="756"/>
        <v>0</v>
      </c>
      <c r="ER175" s="375">
        <f t="shared" si="757"/>
        <v>0</v>
      </c>
      <c r="ES175" s="375">
        <f t="shared" si="758"/>
        <v>1</v>
      </c>
      <c r="ET175" s="375">
        <f t="shared" si="759"/>
        <v>0</v>
      </c>
      <c r="EU175" s="375">
        <f t="shared" si="760"/>
        <v>0</v>
      </c>
      <c r="EV175" s="375">
        <f t="shared" si="761"/>
        <v>1</v>
      </c>
      <c r="EW175" s="375">
        <f t="shared" si="762"/>
        <v>0</v>
      </c>
      <c r="EX175" s="375">
        <f t="shared" si="763"/>
        <v>0</v>
      </c>
      <c r="EY175" s="375">
        <f t="shared" si="764"/>
        <v>1</v>
      </c>
      <c r="EZ175" s="375">
        <f t="shared" si="765"/>
        <v>0</v>
      </c>
      <c r="FA175" s="375">
        <f t="shared" si="766"/>
        <v>0</v>
      </c>
      <c r="FB175" s="375">
        <f t="shared" si="767"/>
        <v>1</v>
      </c>
      <c r="FC175" s="375">
        <f t="shared" si="768"/>
        <v>0</v>
      </c>
      <c r="FD175" s="375">
        <f t="shared" si="769"/>
        <v>0</v>
      </c>
      <c r="FE175" s="376"/>
      <c r="FF175" s="372"/>
      <c r="FG175" s="372"/>
      <c r="FH175" s="372"/>
      <c r="FI175" s="372"/>
      <c r="FJ175" s="372"/>
      <c r="FK175" s="372"/>
      <c r="FL175" s="372"/>
      <c r="FM175" s="372"/>
      <c r="FN175" s="372"/>
      <c r="FO175" s="372"/>
      <c r="FP175" s="372"/>
      <c r="FQ175" s="372"/>
      <c r="FR175" s="372"/>
      <c r="FS175" s="372"/>
      <c r="FT175" s="372"/>
      <c r="FU175" s="372"/>
      <c r="FV175" s="372"/>
      <c r="FW175" s="372"/>
      <c r="FX175" s="372"/>
      <c r="FY175" s="372"/>
      <c r="FZ175" s="372"/>
      <c r="GA175" s="372"/>
      <c r="GB175" s="372"/>
      <c r="GC175" s="372"/>
      <c r="GD175" s="372"/>
      <c r="GE175" s="372"/>
      <c r="GF175" s="372"/>
      <c r="GG175" s="372"/>
      <c r="GH175" s="372"/>
      <c r="GI175" s="372"/>
      <c r="GJ175" s="372"/>
      <c r="GK175" s="372"/>
      <c r="GL175" s="372"/>
      <c r="GM175" s="372"/>
      <c r="GN175" s="372"/>
      <c r="GO175" s="372"/>
      <c r="GP175" s="372"/>
      <c r="GQ175" s="372"/>
      <c r="GR175" s="372"/>
      <c r="GS175" s="372"/>
      <c r="GT175" s="372"/>
      <c r="GU175" s="372"/>
      <c r="GV175" s="372"/>
      <c r="GW175" s="372"/>
      <c r="GX175" s="372"/>
      <c r="GY175" s="372"/>
      <c r="GZ175" s="372"/>
      <c r="HA175" s="372"/>
      <c r="HB175" s="372"/>
      <c r="HC175" s="372"/>
    </row>
    <row r="176" spans="1:211" s="373" customFormat="1" ht="15" hidden="1" customHeight="1" outlineLevel="1" x14ac:dyDescent="0.2">
      <c r="A176" s="366">
        <f>SWDATA!O161</f>
        <v>0</v>
      </c>
      <c r="B176" s="366">
        <f>SWDATA!M161</f>
        <v>0</v>
      </c>
      <c r="C176" s="351">
        <f>IF(AND(SWDATA!M161=1,SWDATA!Q161="promotions"),SWDATA!P161,0)</f>
        <v>0</v>
      </c>
      <c r="D176" s="367">
        <f>ROW(SWDATA!M161)</f>
        <v>161</v>
      </c>
      <c r="E176" s="368">
        <f t="shared" si="773"/>
        <v>0</v>
      </c>
      <c r="F176" s="369">
        <f t="shared" si="609"/>
        <v>1</v>
      </c>
      <c r="G176" s="366" t="str">
        <f t="shared" si="610"/>
        <v/>
      </c>
      <c r="H176" s="370"/>
      <c r="J176" s="238">
        <f t="shared" si="611"/>
        <v>0</v>
      </c>
      <c r="K176" s="239" t="str">
        <f t="shared" si="612"/>
        <v/>
      </c>
      <c r="L176" s="342"/>
      <c r="M176" s="345"/>
      <c r="N176" s="340" t="str">
        <f>IF(LEN(SWDATA!F161)=0,"",N175)</f>
        <v/>
      </c>
      <c r="O176" s="296" t="str">
        <f>IF(LEN(SWDATA!G161)=0,"",O175)</f>
        <v/>
      </c>
      <c r="P176" s="297" t="str">
        <f>IF(LEN(SWDATA!C161)=0,"",SWDATA!C161)</f>
        <v/>
      </c>
      <c r="Q176" s="312" t="str">
        <f t="shared" si="613"/>
        <v/>
      </c>
      <c r="R176" s="223" t="s">
        <v>261</v>
      </c>
      <c r="S176" s="319" t="s">
        <v>485</v>
      </c>
      <c r="T176" s="224"/>
      <c r="U176" s="264" t="s">
        <v>608</v>
      </c>
      <c r="V176" s="205" t="s">
        <v>221</v>
      </c>
      <c r="W176" s="266">
        <f>IF(OR(Is_Loading,LEN($A176)=0),"",SWDATA!P161)</f>
        <v>0</v>
      </c>
      <c r="X176" s="267">
        <f>IF(OR(Is_Loading,LEN($A176)=0),"",SWDATA!Q161)</f>
        <v>0</v>
      </c>
      <c r="Y176" s="267">
        <f>IF(OR(Is_Loading,LEN($A176)=0),"",SWDATA!R161)</f>
        <v>0</v>
      </c>
      <c r="Z176" s="266" t="str">
        <f t="shared" si="774"/>
        <v/>
      </c>
      <c r="AA176" s="266">
        <f>IF(OR(Is_Loading,LEN($A176)=0),"",SWDATA!T161)</f>
        <v>0</v>
      </c>
      <c r="AB176" s="267">
        <f>IF(OR(Is_Loading,LEN($A176)=0),"",SWDATA!U161)</f>
        <v>0</v>
      </c>
      <c r="AC176" s="267">
        <f>IF(OR(Is_Loading,LEN($A176)=0),"",SWDATA!V161)</f>
        <v>0</v>
      </c>
      <c r="AD176" s="266" t="str">
        <f t="shared" si="614"/>
        <v/>
      </c>
      <c r="AE176" s="266">
        <f>IF(OR(Is_Loading,LEN($A176)=0),"",SWDATA!X161)</f>
        <v>0</v>
      </c>
      <c r="AF176" s="267">
        <f>IF(OR(Is_Loading,LEN($A176)=0),"",SWDATA!Y161)</f>
        <v>0</v>
      </c>
      <c r="AG176" s="267">
        <f>IF(OR(Is_Loading,LEN($A176)=0),"",SWDATA!Z161)</f>
        <v>0</v>
      </c>
      <c r="AH176" s="266" t="str">
        <f t="shared" si="615"/>
        <v/>
      </c>
      <c r="AI176" s="266">
        <f>IF(OR(Is_Loading,LEN($A176)=0),"",SWDATA!AB161)</f>
        <v>0</v>
      </c>
      <c r="AJ176" s="267">
        <f>IF(OR(Is_Loading,LEN($A176)=0),"",SWDATA!AC161)</f>
        <v>0</v>
      </c>
      <c r="AK176" s="267">
        <f>IF(OR(Is_Loading,LEN($A176)=0),"",SWDATA!AD161)</f>
        <v>0</v>
      </c>
      <c r="AL176" s="266" t="str">
        <f t="shared" si="616"/>
        <v/>
      </c>
      <c r="AM176" s="266">
        <f>IF(OR(Is_Loading,LEN($A176)=0),"",SWDATA!AF161)</f>
        <v>0</v>
      </c>
      <c r="AN176" s="267">
        <f>IF(OR(Is_Loading,LEN($A176)=0),"",SWDATA!AG161)</f>
        <v>0</v>
      </c>
      <c r="AO176" s="323">
        <f>IF(OR(Is_Loading,LEN($A176)=0),"",SWDATA!AH161)</f>
        <v>0</v>
      </c>
      <c r="AP176" s="320" t="str">
        <f t="shared" si="617"/>
        <v/>
      </c>
      <c r="AQ176" s="266">
        <f>IF(OR(Is_Loading,LEN($A176)=0),"",SWDATA!AJ161)</f>
        <v>0</v>
      </c>
      <c r="AR176" s="267">
        <f>IF(OR(Is_Loading,LEN($A176)=0),"",SWDATA!AK161)</f>
        <v>0</v>
      </c>
      <c r="AS176" s="267">
        <f>IF(OR(Is_Loading,LEN($A176)=0),"",SWDATA!AL161)</f>
        <v>0</v>
      </c>
      <c r="AT176" s="266" t="str">
        <f t="shared" si="618"/>
        <v/>
      </c>
      <c r="AU176" s="266">
        <f>IF(OR(Is_Loading,LEN($A176)=0),"",SWDATA!AN161)</f>
        <v>0</v>
      </c>
      <c r="AV176" s="267">
        <f>IF(OR(Is_Loading,LEN($A176)=0),"",SWDATA!AO161)</f>
        <v>0</v>
      </c>
      <c r="AW176" s="267">
        <f>IF(OR(Is_Loading,LEN($A176)=0),"",SWDATA!AP161)</f>
        <v>0</v>
      </c>
      <c r="AX176" s="266" t="str">
        <f t="shared" si="619"/>
        <v/>
      </c>
      <c r="AY176" s="266">
        <f>IF(OR(Is_Loading,LEN($A176)=0),"",SWDATA!AR161)</f>
        <v>0</v>
      </c>
      <c r="AZ176" s="267">
        <f>IF(OR(Is_Loading,LEN($A176)=0),"",SWDATA!AS161)</f>
        <v>0</v>
      </c>
      <c r="BA176" s="267">
        <f>IF(OR(Is_Loading,LEN($A176)=0),"",SWDATA!AT161)</f>
        <v>0</v>
      </c>
      <c r="BB176" s="266" t="str">
        <f t="shared" si="620"/>
        <v/>
      </c>
      <c r="BC176" s="266">
        <f>IF(OR(Is_Loading,LEN($A176)=0),"",SWDATA!AV161)</f>
        <v>0</v>
      </c>
      <c r="BD176" s="267">
        <f>IF(OR(Is_Loading,LEN($A176)=0),"",SWDATA!AW161)</f>
        <v>0</v>
      </c>
      <c r="BE176" s="323">
        <f>IF(OR(Is_Loading,LEN($A176)=0),"",SWDATA!AX161)</f>
        <v>0</v>
      </c>
      <c r="BF176" s="320" t="str">
        <f t="shared" si="621"/>
        <v/>
      </c>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351"/>
      <c r="CO176" s="351"/>
      <c r="CP176" s="351"/>
      <c r="CQ176" s="351"/>
      <c r="CR176" s="351"/>
      <c r="CS176" s="351"/>
      <c r="CT176" s="351"/>
      <c r="CU176" s="351"/>
      <c r="CV176" s="351"/>
      <c r="CW176" s="351"/>
      <c r="CX176" s="351"/>
      <c r="CY176" s="351"/>
      <c r="CZ176" s="351"/>
      <c r="DA176" s="351"/>
      <c r="DB176" s="351"/>
      <c r="DC176" s="351"/>
      <c r="DD176" s="351"/>
      <c r="DE176" s="351"/>
      <c r="DF176" s="351"/>
      <c r="DG176" s="351"/>
      <c r="DH176" s="351"/>
      <c r="DI176" s="351"/>
      <c r="DJ176" s="351"/>
      <c r="DK176" s="351"/>
      <c r="DL176" s="351"/>
      <c r="DM176" s="351"/>
      <c r="DN176" s="351"/>
      <c r="DS176" s="372"/>
      <c r="DT176" s="374"/>
      <c r="DU176" s="375"/>
      <c r="DV176" s="375"/>
      <c r="DW176" s="375"/>
      <c r="DX176" s="375">
        <v>1</v>
      </c>
      <c r="DY176" s="375">
        <f t="shared" si="738"/>
        <v>0</v>
      </c>
      <c r="DZ176" s="375">
        <f t="shared" si="739"/>
        <v>0</v>
      </c>
      <c r="EA176" s="375">
        <f t="shared" si="740"/>
        <v>1</v>
      </c>
      <c r="EB176" s="375">
        <f t="shared" si="741"/>
        <v>0</v>
      </c>
      <c r="EC176" s="375">
        <f t="shared" si="742"/>
        <v>0</v>
      </c>
      <c r="ED176" s="375">
        <f t="shared" si="743"/>
        <v>1</v>
      </c>
      <c r="EE176" s="375">
        <f t="shared" si="744"/>
        <v>0</v>
      </c>
      <c r="EF176" s="375">
        <f t="shared" si="745"/>
        <v>0</v>
      </c>
      <c r="EG176" s="375">
        <f t="shared" si="746"/>
        <v>1</v>
      </c>
      <c r="EH176" s="375">
        <f t="shared" si="747"/>
        <v>0</v>
      </c>
      <c r="EI176" s="375">
        <f t="shared" si="748"/>
        <v>0</v>
      </c>
      <c r="EJ176" s="375">
        <f t="shared" si="749"/>
        <v>1</v>
      </c>
      <c r="EK176" s="375">
        <f t="shared" si="750"/>
        <v>0</v>
      </c>
      <c r="EL176" s="375">
        <f t="shared" si="751"/>
        <v>0</v>
      </c>
      <c r="EM176" s="375">
        <f t="shared" si="752"/>
        <v>1</v>
      </c>
      <c r="EN176" s="375">
        <f t="shared" si="753"/>
        <v>0</v>
      </c>
      <c r="EO176" s="375">
        <f t="shared" si="754"/>
        <v>0</v>
      </c>
      <c r="EP176" s="375">
        <f t="shared" si="755"/>
        <v>1</v>
      </c>
      <c r="EQ176" s="375">
        <f t="shared" si="756"/>
        <v>0</v>
      </c>
      <c r="ER176" s="375">
        <f t="shared" si="757"/>
        <v>0</v>
      </c>
      <c r="ES176" s="375">
        <f t="shared" si="758"/>
        <v>1</v>
      </c>
      <c r="ET176" s="375">
        <f t="shared" si="759"/>
        <v>0</v>
      </c>
      <c r="EU176" s="375">
        <f t="shared" si="760"/>
        <v>0</v>
      </c>
      <c r="EV176" s="375">
        <f t="shared" si="761"/>
        <v>1</v>
      </c>
      <c r="EW176" s="375">
        <f t="shared" si="762"/>
        <v>0</v>
      </c>
      <c r="EX176" s="375">
        <f t="shared" si="763"/>
        <v>0</v>
      </c>
      <c r="EY176" s="375">
        <f t="shared" si="764"/>
        <v>1</v>
      </c>
      <c r="EZ176" s="375">
        <f t="shared" si="765"/>
        <v>0</v>
      </c>
      <c r="FA176" s="375">
        <f t="shared" si="766"/>
        <v>0</v>
      </c>
      <c r="FB176" s="375">
        <f t="shared" si="767"/>
        <v>1</v>
      </c>
      <c r="FC176" s="375">
        <f t="shared" si="768"/>
        <v>0</v>
      </c>
      <c r="FD176" s="375">
        <f t="shared" si="769"/>
        <v>0</v>
      </c>
      <c r="FE176" s="376"/>
      <c r="FF176" s="372"/>
      <c r="FG176" s="372"/>
      <c r="FH176" s="372"/>
      <c r="FI176" s="372"/>
      <c r="FJ176" s="372"/>
      <c r="FK176" s="372"/>
      <c r="FL176" s="372"/>
      <c r="FM176" s="372"/>
      <c r="FN176" s="372"/>
      <c r="FO176" s="372"/>
      <c r="FP176" s="372"/>
      <c r="FQ176" s="372"/>
      <c r="FR176" s="372"/>
      <c r="FS176" s="372"/>
      <c r="FT176" s="372"/>
      <c r="FU176" s="372"/>
      <c r="FV176" s="372"/>
      <c r="FW176" s="372"/>
      <c r="FX176" s="372"/>
      <c r="FY176" s="372"/>
      <c r="FZ176" s="372"/>
      <c r="GA176" s="372"/>
      <c r="GB176" s="372"/>
      <c r="GC176" s="372"/>
      <c r="GD176" s="372"/>
      <c r="GE176" s="372"/>
      <c r="GF176" s="372"/>
      <c r="GG176" s="372"/>
      <c r="GH176" s="372"/>
      <c r="GI176" s="372"/>
      <c r="GJ176" s="372"/>
      <c r="GK176" s="372"/>
      <c r="GL176" s="372"/>
      <c r="GM176" s="372"/>
      <c r="GN176" s="372"/>
      <c r="GO176" s="372"/>
      <c r="GP176" s="372"/>
      <c r="GQ176" s="372"/>
      <c r="GR176" s="372"/>
      <c r="GS176" s="372"/>
      <c r="GT176" s="372"/>
      <c r="GU176" s="372"/>
      <c r="GV176" s="372"/>
      <c r="GW176" s="372"/>
      <c r="GX176" s="372"/>
      <c r="GY176" s="372"/>
      <c r="GZ176" s="372"/>
      <c r="HA176" s="372"/>
      <c r="HB176" s="372"/>
      <c r="HC176" s="372"/>
    </row>
    <row r="177" spans="1:211" s="373" customFormat="1" ht="15" hidden="1" customHeight="1" outlineLevel="1" x14ac:dyDescent="0.2">
      <c r="A177" s="366">
        <f>SWDATA!O162</f>
        <v>0</v>
      </c>
      <c r="B177" s="366">
        <f>SWDATA!M162</f>
        <v>0</v>
      </c>
      <c r="C177" s="351">
        <f>IF(AND(SWDATA!M162=1,SWDATA!Q162="promotions"),SWDATA!P162,0)</f>
        <v>0</v>
      </c>
      <c r="D177" s="367">
        <f>ROW(SWDATA!M162)</f>
        <v>162</v>
      </c>
      <c r="E177" s="368">
        <f t="shared" si="773"/>
        <v>0</v>
      </c>
      <c r="F177" s="369">
        <f t="shared" si="609"/>
        <v>1</v>
      </c>
      <c r="G177" s="366" t="str">
        <f t="shared" si="610"/>
        <v/>
      </c>
      <c r="H177" s="370"/>
      <c r="J177" s="238">
        <f t="shared" si="611"/>
        <v>0</v>
      </c>
      <c r="K177" s="239" t="str">
        <f t="shared" si="612"/>
        <v/>
      </c>
      <c r="L177" s="342"/>
      <c r="M177" s="345"/>
      <c r="N177" s="340" t="str">
        <f>IF(LEN(SWDATA!F162)=0,"",N176)</f>
        <v/>
      </c>
      <c r="O177" s="296" t="str">
        <f>IF(LEN(SWDATA!G162)=0,"",O176)</f>
        <v/>
      </c>
      <c r="P177" s="297" t="str">
        <f>IF(LEN(SWDATA!C162)=0,"",SWDATA!C162)</f>
        <v/>
      </c>
      <c r="Q177" s="312" t="str">
        <f t="shared" si="613"/>
        <v/>
      </c>
      <c r="R177" s="223" t="s">
        <v>261</v>
      </c>
      <c r="S177" s="224"/>
      <c r="T177" s="224"/>
      <c r="U177" s="264" t="s">
        <v>613</v>
      </c>
      <c r="V177" s="205" t="s">
        <v>221</v>
      </c>
      <c r="W177" s="266">
        <f>IF(OR(Is_Loading,LEN($A177)=0),"",SWDATA!P162)</f>
        <v>0</v>
      </c>
      <c r="X177" s="267">
        <f>IF(OR(Is_Loading,LEN($A177)=0),"",SWDATA!Q162)</f>
        <v>0</v>
      </c>
      <c r="Y177" s="267">
        <f>IF(OR(Is_Loading,LEN($A177)=0),"",SWDATA!R162)</f>
        <v>0</v>
      </c>
      <c r="Z177" s="266" t="str">
        <f t="shared" si="774"/>
        <v/>
      </c>
      <c r="AA177" s="266">
        <f>IF(OR(Is_Loading,LEN($A177)=0),"",SWDATA!T162)</f>
        <v>0</v>
      </c>
      <c r="AB177" s="267">
        <f>IF(OR(Is_Loading,LEN($A177)=0),"",SWDATA!U162)</f>
        <v>0</v>
      </c>
      <c r="AC177" s="267">
        <f>IF(OR(Is_Loading,LEN($A177)=0),"",SWDATA!V162)</f>
        <v>0</v>
      </c>
      <c r="AD177" s="266" t="str">
        <f t="shared" si="614"/>
        <v/>
      </c>
      <c r="AE177" s="266">
        <f>IF(OR(Is_Loading,LEN($A177)=0),"",SWDATA!X162)</f>
        <v>0</v>
      </c>
      <c r="AF177" s="267">
        <f>IF(OR(Is_Loading,LEN($A177)=0),"",SWDATA!Y162)</f>
        <v>0</v>
      </c>
      <c r="AG177" s="267">
        <f>IF(OR(Is_Loading,LEN($A177)=0),"",SWDATA!Z162)</f>
        <v>0</v>
      </c>
      <c r="AH177" s="266" t="str">
        <f t="shared" si="615"/>
        <v/>
      </c>
      <c r="AI177" s="266">
        <f>IF(OR(Is_Loading,LEN($A177)=0),"",SWDATA!AB162)</f>
        <v>0</v>
      </c>
      <c r="AJ177" s="267">
        <f>IF(OR(Is_Loading,LEN($A177)=0),"",SWDATA!AC162)</f>
        <v>0</v>
      </c>
      <c r="AK177" s="267">
        <f>IF(OR(Is_Loading,LEN($A177)=0),"",SWDATA!AD162)</f>
        <v>0</v>
      </c>
      <c r="AL177" s="266" t="str">
        <f t="shared" si="616"/>
        <v/>
      </c>
      <c r="AM177" s="266">
        <f>IF(OR(Is_Loading,LEN($A177)=0),"",SWDATA!AF162)</f>
        <v>0</v>
      </c>
      <c r="AN177" s="267">
        <f>IF(OR(Is_Loading,LEN($A177)=0),"",SWDATA!AG162)</f>
        <v>0</v>
      </c>
      <c r="AO177" s="323">
        <f>IF(OR(Is_Loading,LEN($A177)=0),"",SWDATA!AH162)</f>
        <v>0</v>
      </c>
      <c r="AP177" s="320" t="str">
        <f t="shared" si="617"/>
        <v/>
      </c>
      <c r="AQ177" s="266">
        <f>IF(OR(Is_Loading,LEN($A177)=0),"",SWDATA!AJ162)</f>
        <v>0</v>
      </c>
      <c r="AR177" s="267">
        <f>IF(OR(Is_Loading,LEN($A177)=0),"",SWDATA!AK162)</f>
        <v>0</v>
      </c>
      <c r="AS177" s="267">
        <f>IF(OR(Is_Loading,LEN($A177)=0),"",SWDATA!AL162)</f>
        <v>0</v>
      </c>
      <c r="AT177" s="266" t="str">
        <f t="shared" si="618"/>
        <v/>
      </c>
      <c r="AU177" s="266">
        <f>IF(OR(Is_Loading,LEN($A177)=0),"",SWDATA!AN162)</f>
        <v>0</v>
      </c>
      <c r="AV177" s="267">
        <f>IF(OR(Is_Loading,LEN($A177)=0),"",SWDATA!AO162)</f>
        <v>0</v>
      </c>
      <c r="AW177" s="267">
        <f>IF(OR(Is_Loading,LEN($A177)=0),"",SWDATA!AP162)</f>
        <v>0</v>
      </c>
      <c r="AX177" s="266" t="str">
        <f t="shared" si="619"/>
        <v/>
      </c>
      <c r="AY177" s="266">
        <f>IF(OR(Is_Loading,LEN($A177)=0),"",SWDATA!AR162)</f>
        <v>0</v>
      </c>
      <c r="AZ177" s="267">
        <f>IF(OR(Is_Loading,LEN($A177)=0),"",SWDATA!AS162)</f>
        <v>0</v>
      </c>
      <c r="BA177" s="267">
        <f>IF(OR(Is_Loading,LEN($A177)=0),"",SWDATA!AT162)</f>
        <v>0</v>
      </c>
      <c r="BB177" s="266" t="str">
        <f t="shared" si="620"/>
        <v/>
      </c>
      <c r="BC177" s="266">
        <f>IF(OR(Is_Loading,LEN($A177)=0),"",SWDATA!AV162)</f>
        <v>0</v>
      </c>
      <c r="BD177" s="267">
        <f>IF(OR(Is_Loading,LEN($A177)=0),"",SWDATA!AW162)</f>
        <v>0</v>
      </c>
      <c r="BE177" s="323">
        <f>IF(OR(Is_Loading,LEN($A177)=0),"",SWDATA!AX162)</f>
        <v>0</v>
      </c>
      <c r="BF177" s="320" t="str">
        <f t="shared" si="621"/>
        <v/>
      </c>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351"/>
      <c r="CO177" s="351"/>
      <c r="CP177" s="351"/>
      <c r="CQ177" s="351"/>
      <c r="CR177" s="351"/>
      <c r="CS177" s="351"/>
      <c r="CT177" s="351"/>
      <c r="CU177" s="351"/>
      <c r="CV177" s="351"/>
      <c r="CW177" s="351"/>
      <c r="CX177" s="351"/>
      <c r="CY177" s="351"/>
      <c r="CZ177" s="351"/>
      <c r="DA177" s="351"/>
      <c r="DB177" s="351"/>
      <c r="DC177" s="351"/>
      <c r="DD177" s="351"/>
      <c r="DE177" s="351"/>
      <c r="DF177" s="351"/>
      <c r="DG177" s="351"/>
      <c r="DH177" s="351"/>
      <c r="DI177" s="351"/>
      <c r="DJ177" s="351"/>
      <c r="DK177" s="351"/>
      <c r="DL177" s="351"/>
      <c r="DM177" s="351"/>
      <c r="DN177" s="351"/>
      <c r="DS177" s="372"/>
      <c r="DT177" s="374"/>
      <c r="DU177" s="375"/>
      <c r="DV177" s="375"/>
      <c r="DW177" s="375"/>
      <c r="DX177" s="375">
        <v>1</v>
      </c>
      <c r="DY177" s="375">
        <f t="shared" si="738"/>
        <v>0</v>
      </c>
      <c r="DZ177" s="375">
        <f t="shared" si="739"/>
        <v>0</v>
      </c>
      <c r="EA177" s="375">
        <f t="shared" si="740"/>
        <v>1</v>
      </c>
      <c r="EB177" s="375">
        <f t="shared" si="741"/>
        <v>0</v>
      </c>
      <c r="EC177" s="375">
        <f t="shared" si="742"/>
        <v>0</v>
      </c>
      <c r="ED177" s="375">
        <f t="shared" si="743"/>
        <v>1</v>
      </c>
      <c r="EE177" s="375">
        <f t="shared" si="744"/>
        <v>0</v>
      </c>
      <c r="EF177" s="375">
        <f t="shared" si="745"/>
        <v>0</v>
      </c>
      <c r="EG177" s="375">
        <f t="shared" si="746"/>
        <v>1</v>
      </c>
      <c r="EH177" s="375">
        <f t="shared" si="747"/>
        <v>0</v>
      </c>
      <c r="EI177" s="375">
        <f t="shared" si="748"/>
        <v>0</v>
      </c>
      <c r="EJ177" s="375">
        <f t="shared" si="749"/>
        <v>1</v>
      </c>
      <c r="EK177" s="375">
        <f t="shared" si="750"/>
        <v>0</v>
      </c>
      <c r="EL177" s="375">
        <f t="shared" si="751"/>
        <v>0</v>
      </c>
      <c r="EM177" s="375">
        <f t="shared" si="752"/>
        <v>1</v>
      </c>
      <c r="EN177" s="375">
        <f t="shared" si="753"/>
        <v>0</v>
      </c>
      <c r="EO177" s="375">
        <f t="shared" si="754"/>
        <v>0</v>
      </c>
      <c r="EP177" s="375">
        <f t="shared" si="755"/>
        <v>1</v>
      </c>
      <c r="EQ177" s="375">
        <f t="shared" si="756"/>
        <v>0</v>
      </c>
      <c r="ER177" s="375">
        <f t="shared" si="757"/>
        <v>0</v>
      </c>
      <c r="ES177" s="375">
        <f t="shared" si="758"/>
        <v>1</v>
      </c>
      <c r="ET177" s="375">
        <f t="shared" si="759"/>
        <v>0</v>
      </c>
      <c r="EU177" s="375">
        <f t="shared" si="760"/>
        <v>0</v>
      </c>
      <c r="EV177" s="375">
        <f t="shared" si="761"/>
        <v>1</v>
      </c>
      <c r="EW177" s="375">
        <f t="shared" si="762"/>
        <v>0</v>
      </c>
      <c r="EX177" s="375">
        <f t="shared" si="763"/>
        <v>0</v>
      </c>
      <c r="EY177" s="375">
        <f t="shared" si="764"/>
        <v>1</v>
      </c>
      <c r="EZ177" s="375">
        <f t="shared" si="765"/>
        <v>0</v>
      </c>
      <c r="FA177" s="375">
        <f t="shared" si="766"/>
        <v>0</v>
      </c>
      <c r="FB177" s="375">
        <f t="shared" si="767"/>
        <v>1</v>
      </c>
      <c r="FC177" s="375">
        <f t="shared" si="768"/>
        <v>0</v>
      </c>
      <c r="FD177" s="375">
        <f t="shared" si="769"/>
        <v>0</v>
      </c>
      <c r="FE177" s="376"/>
      <c r="FF177" s="372"/>
      <c r="FG177" s="372"/>
      <c r="FH177" s="372"/>
      <c r="FI177" s="372"/>
      <c r="FJ177" s="372"/>
      <c r="FK177" s="372"/>
      <c r="FL177" s="372"/>
      <c r="FM177" s="372"/>
      <c r="FN177" s="372"/>
      <c r="FO177" s="372"/>
      <c r="FP177" s="372"/>
      <c r="FQ177" s="372"/>
      <c r="FR177" s="372"/>
      <c r="FS177" s="372"/>
      <c r="FT177" s="372"/>
      <c r="FU177" s="372"/>
      <c r="FV177" s="372"/>
      <c r="FW177" s="372"/>
      <c r="FX177" s="372"/>
      <c r="FY177" s="372"/>
      <c r="FZ177" s="372"/>
      <c r="GA177" s="372"/>
      <c r="GB177" s="372"/>
      <c r="GC177" s="372"/>
      <c r="GD177" s="372"/>
      <c r="GE177" s="372"/>
      <c r="GF177" s="372"/>
      <c r="GG177" s="372"/>
      <c r="GH177" s="372"/>
      <c r="GI177" s="372"/>
      <c r="GJ177" s="372"/>
      <c r="GK177" s="372"/>
      <c r="GL177" s="372"/>
      <c r="GM177" s="372"/>
      <c r="GN177" s="372"/>
      <c r="GO177" s="372"/>
      <c r="GP177" s="372"/>
      <c r="GQ177" s="372"/>
      <c r="GR177" s="372"/>
      <c r="GS177" s="372"/>
      <c r="GT177" s="372"/>
      <c r="GU177" s="372"/>
      <c r="GV177" s="372"/>
      <c r="GW177" s="372"/>
      <c r="GX177" s="372"/>
      <c r="GY177" s="372"/>
      <c r="GZ177" s="372"/>
      <c r="HA177" s="372"/>
      <c r="HB177" s="372"/>
      <c r="HC177" s="372"/>
    </row>
    <row r="178" spans="1:211" s="373" customFormat="1" ht="15" hidden="1" customHeight="1" outlineLevel="1" x14ac:dyDescent="0.2">
      <c r="A178" s="366">
        <f>SWDATA!O163</f>
        <v>0</v>
      </c>
      <c r="B178" s="366">
        <f>SWDATA!M163</f>
        <v>0</v>
      </c>
      <c r="C178" s="351">
        <f>IF(AND(SWDATA!M163=1,SWDATA!Q163="promotions"),SWDATA!P163,0)</f>
        <v>0</v>
      </c>
      <c r="D178" s="367">
        <f>ROW(SWDATA!M163)</f>
        <v>163</v>
      </c>
      <c r="E178" s="368">
        <f t="shared" si="773"/>
        <v>0</v>
      </c>
      <c r="F178" s="369">
        <f t="shared" si="609"/>
        <v>1</v>
      </c>
      <c r="G178" s="366" t="str">
        <f t="shared" si="610"/>
        <v/>
      </c>
      <c r="H178" s="370"/>
      <c r="J178" s="238">
        <f t="shared" si="611"/>
        <v>0</v>
      </c>
      <c r="K178" s="239" t="str">
        <f t="shared" si="612"/>
        <v/>
      </c>
      <c r="L178" s="342"/>
      <c r="M178" s="345"/>
      <c r="N178" s="340" t="str">
        <f>IF(LEN(SWDATA!F163)=0,"",N177)</f>
        <v/>
      </c>
      <c r="O178" s="296" t="str">
        <f>IF(LEN(SWDATA!G163)=0,"",O177)</f>
        <v/>
      </c>
      <c r="P178" s="297" t="str">
        <f>IF(LEN(SWDATA!C163)=0,"",SWDATA!C163)</f>
        <v/>
      </c>
      <c r="Q178" s="312" t="str">
        <f t="shared" si="613"/>
        <v/>
      </c>
      <c r="R178" s="223" t="s">
        <v>261</v>
      </c>
      <c r="S178" s="224" t="s">
        <v>485</v>
      </c>
      <c r="T178" s="224"/>
      <c r="U178" s="264" t="s">
        <v>609</v>
      </c>
      <c r="V178" s="205" t="s">
        <v>221</v>
      </c>
      <c r="W178" s="266">
        <f>IF(OR(Is_Loading,LEN($A178)=0),"",SWDATA!P163)</f>
        <v>0</v>
      </c>
      <c r="X178" s="267">
        <f>IF(OR(Is_Loading,LEN($A178)=0),"",SWDATA!Q163)</f>
        <v>0</v>
      </c>
      <c r="Y178" s="267">
        <f>IF(OR(Is_Loading,LEN($A178)=0),"",SWDATA!R163)</f>
        <v>0</v>
      </c>
      <c r="Z178" s="266" t="str">
        <f t="shared" si="774"/>
        <v/>
      </c>
      <c r="AA178" s="266">
        <f>IF(OR(Is_Loading,LEN($A178)=0),"",SWDATA!T163)</f>
        <v>0</v>
      </c>
      <c r="AB178" s="267">
        <f>IF(OR(Is_Loading,LEN($A178)=0),"",SWDATA!U163)</f>
        <v>0</v>
      </c>
      <c r="AC178" s="267">
        <f>IF(OR(Is_Loading,LEN($A178)=0),"",SWDATA!V163)</f>
        <v>0</v>
      </c>
      <c r="AD178" s="266" t="str">
        <f t="shared" si="614"/>
        <v/>
      </c>
      <c r="AE178" s="266">
        <f>IF(OR(Is_Loading,LEN($A178)=0),"",SWDATA!X163)</f>
        <v>0</v>
      </c>
      <c r="AF178" s="267">
        <f>IF(OR(Is_Loading,LEN($A178)=0),"",SWDATA!Y163)</f>
        <v>0</v>
      </c>
      <c r="AG178" s="267">
        <f>IF(OR(Is_Loading,LEN($A178)=0),"",SWDATA!Z163)</f>
        <v>0</v>
      </c>
      <c r="AH178" s="266" t="str">
        <f t="shared" si="615"/>
        <v/>
      </c>
      <c r="AI178" s="266">
        <f>IF(OR(Is_Loading,LEN($A178)=0),"",SWDATA!AB163)</f>
        <v>0</v>
      </c>
      <c r="AJ178" s="267">
        <f>IF(OR(Is_Loading,LEN($A178)=0),"",SWDATA!AC163)</f>
        <v>0</v>
      </c>
      <c r="AK178" s="267">
        <f>IF(OR(Is_Loading,LEN($A178)=0),"",SWDATA!AD163)</f>
        <v>0</v>
      </c>
      <c r="AL178" s="266" t="str">
        <f t="shared" si="616"/>
        <v/>
      </c>
      <c r="AM178" s="266">
        <f>IF(OR(Is_Loading,LEN($A178)=0),"",SWDATA!AF163)</f>
        <v>0</v>
      </c>
      <c r="AN178" s="267">
        <f>IF(OR(Is_Loading,LEN($A178)=0),"",SWDATA!AG163)</f>
        <v>0</v>
      </c>
      <c r="AO178" s="323">
        <f>IF(OR(Is_Loading,LEN($A178)=0),"",SWDATA!AH163)</f>
        <v>0</v>
      </c>
      <c r="AP178" s="320" t="str">
        <f t="shared" si="617"/>
        <v/>
      </c>
      <c r="AQ178" s="266">
        <f>IF(OR(Is_Loading,LEN($A178)=0),"",SWDATA!AJ163)</f>
        <v>0</v>
      </c>
      <c r="AR178" s="267">
        <f>IF(OR(Is_Loading,LEN($A178)=0),"",SWDATA!AK163)</f>
        <v>0</v>
      </c>
      <c r="AS178" s="267">
        <f>IF(OR(Is_Loading,LEN($A178)=0),"",SWDATA!AL163)</f>
        <v>0</v>
      </c>
      <c r="AT178" s="266" t="str">
        <f t="shared" si="618"/>
        <v/>
      </c>
      <c r="AU178" s="266">
        <f>IF(OR(Is_Loading,LEN($A178)=0),"",SWDATA!AN163)</f>
        <v>0</v>
      </c>
      <c r="AV178" s="267">
        <f>IF(OR(Is_Loading,LEN($A178)=0),"",SWDATA!AO163)</f>
        <v>0</v>
      </c>
      <c r="AW178" s="267">
        <f>IF(OR(Is_Loading,LEN($A178)=0),"",SWDATA!AP163)</f>
        <v>0</v>
      </c>
      <c r="AX178" s="266" t="str">
        <f t="shared" si="619"/>
        <v/>
      </c>
      <c r="AY178" s="266">
        <f>IF(OR(Is_Loading,LEN($A178)=0),"",SWDATA!AR163)</f>
        <v>0</v>
      </c>
      <c r="AZ178" s="267">
        <f>IF(OR(Is_Loading,LEN($A178)=0),"",SWDATA!AS163)</f>
        <v>0</v>
      </c>
      <c r="BA178" s="267">
        <f>IF(OR(Is_Loading,LEN($A178)=0),"",SWDATA!AT163)</f>
        <v>0</v>
      </c>
      <c r="BB178" s="266" t="str">
        <f t="shared" si="620"/>
        <v/>
      </c>
      <c r="BC178" s="266">
        <f>IF(OR(Is_Loading,LEN($A178)=0),"",SWDATA!AV163)</f>
        <v>0</v>
      </c>
      <c r="BD178" s="267">
        <f>IF(OR(Is_Loading,LEN($A178)=0),"",SWDATA!AW163)</f>
        <v>0</v>
      </c>
      <c r="BE178" s="323">
        <f>IF(OR(Is_Loading,LEN($A178)=0),"",SWDATA!AX163)</f>
        <v>0</v>
      </c>
      <c r="BF178" s="320" t="str">
        <f t="shared" si="621"/>
        <v/>
      </c>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351"/>
      <c r="CO178" s="351"/>
      <c r="CP178" s="351"/>
      <c r="CQ178" s="351"/>
      <c r="CR178" s="351"/>
      <c r="CS178" s="351"/>
      <c r="CT178" s="351"/>
      <c r="CU178" s="351"/>
      <c r="CV178" s="351"/>
      <c r="CW178" s="351"/>
      <c r="CX178" s="351"/>
      <c r="CY178" s="351"/>
      <c r="CZ178" s="351"/>
      <c r="DA178" s="351"/>
      <c r="DB178" s="351"/>
      <c r="DC178" s="351"/>
      <c r="DD178" s="351"/>
      <c r="DE178" s="351"/>
      <c r="DF178" s="351"/>
      <c r="DG178" s="351"/>
      <c r="DH178" s="351"/>
      <c r="DI178" s="351"/>
      <c r="DJ178" s="351"/>
      <c r="DK178" s="351"/>
      <c r="DL178" s="351"/>
      <c r="DM178" s="351"/>
      <c r="DN178" s="351"/>
      <c r="DS178" s="372"/>
      <c r="DT178" s="374"/>
      <c r="DU178" s="375"/>
      <c r="DV178" s="375"/>
      <c r="DW178" s="375"/>
      <c r="DX178" s="375">
        <v>1</v>
      </c>
      <c r="DY178" s="375">
        <f t="shared" si="738"/>
        <v>0</v>
      </c>
      <c r="DZ178" s="375">
        <f t="shared" si="739"/>
        <v>0</v>
      </c>
      <c r="EA178" s="375">
        <f t="shared" si="740"/>
        <v>1</v>
      </c>
      <c r="EB178" s="375">
        <f t="shared" si="741"/>
        <v>0</v>
      </c>
      <c r="EC178" s="375">
        <f t="shared" si="742"/>
        <v>0</v>
      </c>
      <c r="ED178" s="375">
        <f t="shared" si="743"/>
        <v>1</v>
      </c>
      <c r="EE178" s="375">
        <f t="shared" si="744"/>
        <v>0</v>
      </c>
      <c r="EF178" s="375">
        <f t="shared" si="745"/>
        <v>0</v>
      </c>
      <c r="EG178" s="375">
        <f t="shared" si="746"/>
        <v>1</v>
      </c>
      <c r="EH178" s="375">
        <f t="shared" si="747"/>
        <v>0</v>
      </c>
      <c r="EI178" s="375">
        <f t="shared" si="748"/>
        <v>0</v>
      </c>
      <c r="EJ178" s="375">
        <f t="shared" si="749"/>
        <v>1</v>
      </c>
      <c r="EK178" s="375">
        <f t="shared" si="750"/>
        <v>0</v>
      </c>
      <c r="EL178" s="375">
        <f t="shared" si="751"/>
        <v>0</v>
      </c>
      <c r="EM178" s="375">
        <f t="shared" si="752"/>
        <v>1</v>
      </c>
      <c r="EN178" s="375">
        <f t="shared" si="753"/>
        <v>0</v>
      </c>
      <c r="EO178" s="375">
        <f t="shared" si="754"/>
        <v>0</v>
      </c>
      <c r="EP178" s="375">
        <f t="shared" si="755"/>
        <v>1</v>
      </c>
      <c r="EQ178" s="375">
        <f t="shared" si="756"/>
        <v>0</v>
      </c>
      <c r="ER178" s="375">
        <f t="shared" si="757"/>
        <v>0</v>
      </c>
      <c r="ES178" s="375">
        <f t="shared" si="758"/>
        <v>1</v>
      </c>
      <c r="ET178" s="375">
        <f t="shared" si="759"/>
        <v>0</v>
      </c>
      <c r="EU178" s="375">
        <f t="shared" si="760"/>
        <v>0</v>
      </c>
      <c r="EV178" s="375">
        <f t="shared" si="761"/>
        <v>1</v>
      </c>
      <c r="EW178" s="375">
        <f t="shared" si="762"/>
        <v>0</v>
      </c>
      <c r="EX178" s="375">
        <f t="shared" si="763"/>
        <v>0</v>
      </c>
      <c r="EY178" s="375">
        <f t="shared" si="764"/>
        <v>1</v>
      </c>
      <c r="EZ178" s="375">
        <f t="shared" si="765"/>
        <v>0</v>
      </c>
      <c r="FA178" s="375">
        <f t="shared" si="766"/>
        <v>0</v>
      </c>
      <c r="FB178" s="375">
        <f t="shared" si="767"/>
        <v>1</v>
      </c>
      <c r="FC178" s="375">
        <f t="shared" si="768"/>
        <v>0</v>
      </c>
      <c r="FD178" s="375">
        <f t="shared" si="769"/>
        <v>0</v>
      </c>
      <c r="FE178" s="376"/>
      <c r="FF178" s="372"/>
      <c r="FG178" s="372"/>
      <c r="FH178" s="372"/>
      <c r="FI178" s="372"/>
      <c r="FJ178" s="372"/>
      <c r="FK178" s="372"/>
      <c r="FL178" s="372"/>
      <c r="FM178" s="372"/>
      <c r="FN178" s="372"/>
      <c r="FO178" s="372"/>
      <c r="FP178" s="372"/>
      <c r="FQ178" s="372"/>
      <c r="FR178" s="372"/>
      <c r="FS178" s="372"/>
      <c r="FT178" s="372"/>
      <c r="FU178" s="372"/>
      <c r="FV178" s="372"/>
      <c r="FW178" s="372"/>
      <c r="FX178" s="372"/>
      <c r="FY178" s="372"/>
      <c r="FZ178" s="372"/>
      <c r="GA178" s="372"/>
      <c r="GB178" s="372"/>
      <c r="GC178" s="372"/>
      <c r="GD178" s="372"/>
      <c r="GE178" s="372"/>
      <c r="GF178" s="372"/>
      <c r="GG178" s="372"/>
      <c r="GH178" s="372"/>
      <c r="GI178" s="372"/>
      <c r="GJ178" s="372"/>
      <c r="GK178" s="372"/>
      <c r="GL178" s="372"/>
      <c r="GM178" s="372"/>
      <c r="GN178" s="372"/>
      <c r="GO178" s="372"/>
      <c r="GP178" s="372"/>
      <c r="GQ178" s="372"/>
      <c r="GR178" s="372"/>
      <c r="GS178" s="372"/>
      <c r="GT178" s="372"/>
      <c r="GU178" s="372"/>
      <c r="GV178" s="372"/>
      <c r="GW178" s="372"/>
      <c r="GX178" s="372"/>
      <c r="GY178" s="372"/>
      <c r="GZ178" s="372"/>
      <c r="HA178" s="372"/>
      <c r="HB178" s="372"/>
      <c r="HC178" s="372"/>
    </row>
    <row r="179" spans="1:211" s="373" customFormat="1" ht="15" hidden="1" customHeight="1" outlineLevel="1" x14ac:dyDescent="0.2">
      <c r="A179" s="366">
        <f>SWDATA!O164</f>
        <v>0</v>
      </c>
      <c r="B179" s="366">
        <f>SWDATA!M164</f>
        <v>0</v>
      </c>
      <c r="C179" s="351">
        <f>IF(AND(SWDATA!M164=1,SWDATA!Q164="promotions"),SWDATA!P164,0)</f>
        <v>0</v>
      </c>
      <c r="D179" s="371">
        <f>ROW(SWDATA!M164)</f>
        <v>164</v>
      </c>
      <c r="E179" s="368">
        <f ca="1">IF(AND(B179=1,UPPER(HLOOKUP(D179,'Metrics &amp; Attributes View'!$13:$31,19,0))&lt;&gt;"SBOM"),1,0)</f>
        <v>0</v>
      </c>
      <c r="F179" s="369">
        <f t="shared" si="609"/>
        <v>1</v>
      </c>
      <c r="G179" s="366" t="str">
        <f t="shared" si="610"/>
        <v/>
      </c>
      <c r="H179" s="370"/>
      <c r="J179" s="238">
        <f t="shared" si="611"/>
        <v>0</v>
      </c>
      <c r="K179" s="239" t="str">
        <f t="shared" si="612"/>
        <v/>
      </c>
      <c r="L179" s="342"/>
      <c r="M179" s="345"/>
      <c r="N179" s="340" t="str">
        <f>IF(LEN(SWDATA!F164)=0,"",N178)</f>
        <v/>
      </c>
      <c r="O179" s="296" t="str">
        <f>IF(LEN(SWDATA!G164)=0,"",O178)</f>
        <v/>
      </c>
      <c r="P179" s="297" t="str">
        <f>IF(LEN(SWDATA!C164)=0,"",SWDATA!C164)</f>
        <v/>
      </c>
      <c r="Q179" s="312" t="str">
        <f t="shared" si="613"/>
        <v/>
      </c>
      <c r="R179" s="223" t="s">
        <v>262</v>
      </c>
      <c r="S179" s="224"/>
      <c r="T179" s="224"/>
      <c r="U179" s="264" t="s">
        <v>627</v>
      </c>
      <c r="V179" s="205" t="s">
        <v>221</v>
      </c>
      <c r="W179" s="266">
        <f>IF(OR(Is_Loading,LEN($A179)=0),"",SWDATA!P164)</f>
        <v>0</v>
      </c>
      <c r="X179" s="267">
        <f>IF(OR(Is_Loading,LEN($A179)=0),"",SWDATA!Q164)</f>
        <v>0</v>
      </c>
      <c r="Y179" s="267">
        <f>IF(OR(Is_Loading,LEN($A179)=0),"",SWDATA!R164)</f>
        <v>0</v>
      </c>
      <c r="Z179" s="266" t="str">
        <f t="shared" si="774"/>
        <v/>
      </c>
      <c r="AA179" s="266">
        <f>IF(OR(Is_Loading,LEN($A179)=0),"",SWDATA!T164)</f>
        <v>0</v>
      </c>
      <c r="AB179" s="267">
        <f>IF(OR(Is_Loading,LEN($A179)=0),"",SWDATA!U164)</f>
        <v>0</v>
      </c>
      <c r="AC179" s="267">
        <f>IF(OR(Is_Loading,LEN($A179)=0),"",SWDATA!V164)</f>
        <v>0</v>
      </c>
      <c r="AD179" s="266" t="str">
        <f t="shared" si="614"/>
        <v/>
      </c>
      <c r="AE179" s="266">
        <f>IF(OR(Is_Loading,LEN($A179)=0),"",SWDATA!X164)</f>
        <v>0</v>
      </c>
      <c r="AF179" s="267">
        <f>IF(OR(Is_Loading,LEN($A179)=0),"",SWDATA!Y164)</f>
        <v>0</v>
      </c>
      <c r="AG179" s="267">
        <f>IF(OR(Is_Loading,LEN($A179)=0),"",SWDATA!Z164)</f>
        <v>0</v>
      </c>
      <c r="AH179" s="266" t="str">
        <f t="shared" si="615"/>
        <v/>
      </c>
      <c r="AI179" s="266">
        <f>IF(OR(Is_Loading,LEN($A179)=0),"",SWDATA!AB164)</f>
        <v>0</v>
      </c>
      <c r="AJ179" s="267">
        <f>IF(OR(Is_Loading,LEN($A179)=0),"",SWDATA!AC164)</f>
        <v>0</v>
      </c>
      <c r="AK179" s="267">
        <f>IF(OR(Is_Loading,LEN($A179)=0),"",SWDATA!AD164)</f>
        <v>0</v>
      </c>
      <c r="AL179" s="266" t="str">
        <f t="shared" si="616"/>
        <v/>
      </c>
      <c r="AM179" s="266">
        <f>IF(OR(Is_Loading,LEN($A179)=0),"",SWDATA!AF164)</f>
        <v>0</v>
      </c>
      <c r="AN179" s="267">
        <f>IF(OR(Is_Loading,LEN($A179)=0),"",SWDATA!AG164)</f>
        <v>0</v>
      </c>
      <c r="AO179" s="323">
        <f>IF(OR(Is_Loading,LEN($A179)=0),"",SWDATA!AH164)</f>
        <v>0</v>
      </c>
      <c r="AP179" s="320" t="str">
        <f t="shared" si="617"/>
        <v/>
      </c>
      <c r="AQ179" s="266">
        <f>IF(OR(Is_Loading,LEN($A179)=0),"",SWDATA!AJ164)</f>
        <v>0</v>
      </c>
      <c r="AR179" s="267">
        <f>IF(OR(Is_Loading,LEN($A179)=0),"",SWDATA!AK164)</f>
        <v>0</v>
      </c>
      <c r="AS179" s="267">
        <f>IF(OR(Is_Loading,LEN($A179)=0),"",SWDATA!AL164)</f>
        <v>0</v>
      </c>
      <c r="AT179" s="266" t="str">
        <f t="shared" si="618"/>
        <v/>
      </c>
      <c r="AU179" s="266">
        <f>IF(OR(Is_Loading,LEN($A179)=0),"",SWDATA!AN164)</f>
        <v>0</v>
      </c>
      <c r="AV179" s="267">
        <f>IF(OR(Is_Loading,LEN($A179)=0),"",SWDATA!AO164)</f>
        <v>0</v>
      </c>
      <c r="AW179" s="267">
        <f>IF(OR(Is_Loading,LEN($A179)=0),"",SWDATA!AP164)</f>
        <v>0</v>
      </c>
      <c r="AX179" s="266" t="str">
        <f t="shared" si="619"/>
        <v/>
      </c>
      <c r="AY179" s="266">
        <f>IF(OR(Is_Loading,LEN($A179)=0),"",SWDATA!AR164)</f>
        <v>0</v>
      </c>
      <c r="AZ179" s="267">
        <f>IF(OR(Is_Loading,LEN($A179)=0),"",SWDATA!AS164)</f>
        <v>0</v>
      </c>
      <c r="BA179" s="267">
        <f>IF(OR(Is_Loading,LEN($A179)=0),"",SWDATA!AT164)</f>
        <v>0</v>
      </c>
      <c r="BB179" s="266" t="str">
        <f t="shared" si="620"/>
        <v/>
      </c>
      <c r="BC179" s="266">
        <f>IF(OR(Is_Loading,LEN($A179)=0),"",SWDATA!AV164)</f>
        <v>0</v>
      </c>
      <c r="BD179" s="267">
        <f>IF(OR(Is_Loading,LEN($A179)=0),"",SWDATA!AW164)</f>
        <v>0</v>
      </c>
      <c r="BE179" s="323">
        <f>IF(OR(Is_Loading,LEN($A179)=0),"",SWDATA!AX164)</f>
        <v>0</v>
      </c>
      <c r="BF179" s="332" t="str">
        <f t="shared" si="621"/>
        <v/>
      </c>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351"/>
      <c r="CO179" s="351"/>
      <c r="CP179" s="351"/>
      <c r="CQ179" s="351"/>
      <c r="CR179" s="351"/>
      <c r="CS179" s="351"/>
      <c r="CT179" s="351"/>
      <c r="CU179" s="351"/>
      <c r="CV179" s="351"/>
      <c r="CW179" s="351"/>
      <c r="CX179" s="351"/>
      <c r="CY179" s="351"/>
      <c r="CZ179" s="351"/>
      <c r="DA179" s="351"/>
      <c r="DB179" s="351"/>
      <c r="DC179" s="351"/>
      <c r="DD179" s="351"/>
      <c r="DE179" s="351"/>
      <c r="DF179" s="351"/>
      <c r="DG179" s="351"/>
      <c r="DH179" s="351"/>
      <c r="DI179" s="351"/>
      <c r="DJ179" s="351"/>
      <c r="DK179" s="351"/>
      <c r="DL179" s="351"/>
      <c r="DM179" s="351"/>
      <c r="DN179" s="351"/>
      <c r="DS179" s="372"/>
      <c r="DT179" s="374"/>
      <c r="DU179" s="375"/>
      <c r="DV179" s="375"/>
      <c r="DW179" s="375"/>
      <c r="DX179" s="375">
        <v>1</v>
      </c>
      <c r="DY179" s="375">
        <f t="shared" si="738"/>
        <v>0</v>
      </c>
      <c r="DZ179" s="375">
        <f t="shared" si="739"/>
        <v>0</v>
      </c>
      <c r="EA179" s="375">
        <f t="shared" si="740"/>
        <v>1</v>
      </c>
      <c r="EB179" s="375">
        <f t="shared" si="741"/>
        <v>0</v>
      </c>
      <c r="EC179" s="375">
        <f t="shared" si="742"/>
        <v>0</v>
      </c>
      <c r="ED179" s="375">
        <f t="shared" si="743"/>
        <v>1</v>
      </c>
      <c r="EE179" s="375">
        <f t="shared" si="744"/>
        <v>0</v>
      </c>
      <c r="EF179" s="375">
        <f t="shared" si="745"/>
        <v>0</v>
      </c>
      <c r="EG179" s="375">
        <f t="shared" si="746"/>
        <v>1</v>
      </c>
      <c r="EH179" s="375">
        <f t="shared" si="747"/>
        <v>0</v>
      </c>
      <c r="EI179" s="375">
        <f t="shared" si="748"/>
        <v>0</v>
      </c>
      <c r="EJ179" s="375">
        <f t="shared" si="749"/>
        <v>1</v>
      </c>
      <c r="EK179" s="375">
        <f t="shared" si="750"/>
        <v>0</v>
      </c>
      <c r="EL179" s="375">
        <f t="shared" si="751"/>
        <v>0</v>
      </c>
      <c r="EM179" s="375">
        <f t="shared" si="752"/>
        <v>1</v>
      </c>
      <c r="EN179" s="375">
        <f t="shared" si="753"/>
        <v>0</v>
      </c>
      <c r="EO179" s="375">
        <f t="shared" si="754"/>
        <v>0</v>
      </c>
      <c r="EP179" s="375">
        <f t="shared" si="755"/>
        <v>1</v>
      </c>
      <c r="EQ179" s="375">
        <f t="shared" si="756"/>
        <v>0</v>
      </c>
      <c r="ER179" s="375">
        <f t="shared" si="757"/>
        <v>0</v>
      </c>
      <c r="ES179" s="375">
        <f t="shared" si="758"/>
        <v>1</v>
      </c>
      <c r="ET179" s="375">
        <f t="shared" si="759"/>
        <v>0</v>
      </c>
      <c r="EU179" s="375">
        <f t="shared" si="760"/>
        <v>0</v>
      </c>
      <c r="EV179" s="375">
        <f t="shared" si="761"/>
        <v>1</v>
      </c>
      <c r="EW179" s="375">
        <f t="shared" si="762"/>
        <v>0</v>
      </c>
      <c r="EX179" s="375">
        <f t="shared" si="763"/>
        <v>0</v>
      </c>
      <c r="EY179" s="375">
        <f t="shared" si="764"/>
        <v>1</v>
      </c>
      <c r="EZ179" s="375">
        <f t="shared" si="765"/>
        <v>0</v>
      </c>
      <c r="FA179" s="375">
        <f t="shared" si="766"/>
        <v>0</v>
      </c>
      <c r="FB179" s="375">
        <f t="shared" si="767"/>
        <v>1</v>
      </c>
      <c r="FC179" s="375">
        <f t="shared" si="768"/>
        <v>0</v>
      </c>
      <c r="FD179" s="375">
        <f t="shared" si="769"/>
        <v>0</v>
      </c>
      <c r="FE179" s="376"/>
      <c r="FF179" s="372"/>
      <c r="FG179" s="372"/>
      <c r="FH179" s="372"/>
      <c r="FI179" s="372"/>
      <c r="FJ179" s="372"/>
      <c r="FK179" s="372"/>
      <c r="FL179" s="372"/>
      <c r="FM179" s="372"/>
      <c r="FN179" s="372"/>
      <c r="FO179" s="372"/>
      <c r="FP179" s="372"/>
      <c r="FQ179" s="372"/>
      <c r="FR179" s="372"/>
      <c r="FS179" s="372"/>
      <c r="FT179" s="372"/>
      <c r="FU179" s="372"/>
      <c r="FV179" s="372"/>
      <c r="FW179" s="372"/>
      <c r="FX179" s="372"/>
      <c r="FY179" s="372"/>
      <c r="FZ179" s="372"/>
      <c r="GA179" s="372"/>
      <c r="GB179" s="372"/>
      <c r="GC179" s="372"/>
      <c r="GD179" s="372"/>
      <c r="GE179" s="372"/>
      <c r="GF179" s="372"/>
      <c r="GG179" s="372"/>
      <c r="GH179" s="372"/>
      <c r="GI179" s="372"/>
      <c r="GJ179" s="372"/>
      <c r="GK179" s="372"/>
      <c r="GL179" s="372"/>
      <c r="GM179" s="372"/>
      <c r="GN179" s="372"/>
      <c r="GO179" s="372"/>
      <c r="GP179" s="372"/>
      <c r="GQ179" s="372"/>
      <c r="GR179" s="372"/>
      <c r="GS179" s="372"/>
      <c r="GT179" s="372"/>
      <c r="GU179" s="372"/>
      <c r="GV179" s="372"/>
      <c r="GW179" s="372"/>
      <c r="GX179" s="372"/>
      <c r="GY179" s="372"/>
      <c r="GZ179" s="372"/>
      <c r="HA179" s="372"/>
      <c r="HB179" s="372"/>
      <c r="HC179" s="372"/>
    </row>
    <row r="180" spans="1:211" s="373" customFormat="1" ht="15" customHeight="1" collapsed="1" thickTop="1" x14ac:dyDescent="0.2">
      <c r="A180" s="192">
        <f>SWDATA!O165</f>
        <v>0</v>
      </c>
      <c r="B180" s="192">
        <f>SWDATA!M165</f>
        <v>0</v>
      </c>
      <c r="C180" s="201">
        <f>IF(AND(SWDATA!M165=1,SWDATA!Q165="promotions"),SWDATA!P165,0)</f>
        <v>0</v>
      </c>
      <c r="D180" s="200">
        <f>ROW(SWDATA!M165)</f>
        <v>165</v>
      </c>
      <c r="E180" s="202">
        <f t="shared" ref="E180:E187" si="775">B180</f>
        <v>0</v>
      </c>
      <c r="F180" s="203">
        <f t="shared" si="609"/>
        <v>1</v>
      </c>
      <c r="G180" s="192" t="str">
        <f t="shared" si="610"/>
        <v/>
      </c>
      <c r="H180" s="313"/>
      <c r="I180" s="390"/>
      <c r="J180" s="395">
        <f t="shared" si="611"/>
        <v>0</v>
      </c>
      <c r="K180" s="396" t="str">
        <f t="shared" si="612"/>
        <v/>
      </c>
      <c r="L180" s="397"/>
      <c r="M180" s="398"/>
      <c r="N180" s="399" t="str">
        <f>IF(LEN(SWDATA!F165)=0,"",IF(LEN(SWDATA!G165)=0,"",IF($O$12="ID",MID(SWDATA!G165,FIND("|",SWDATA!G165)+1,FIND("~~",SWDATA!G165)-FIND("|",SWDATA!G165)-1),IF($O$12="Desc",RIGHT(SWDATA!G165,LEN(SWDATA!G165)-FIND("~~",SWDATA!G165)-1),RIGHT(SWDATA!G165,LEN(SWDATA!G165)-FIND("|",SWDATA!G165))))))</f>
        <v/>
      </c>
      <c r="O180" s="400" t="str">
        <f>IF(LEN(SWDATA!G165)=0,"",IF(LEN(SWDATA!H165)=0,"",IF($O$12="ID",MID(SWDATA!H165,FIND("|",SWDATA!H165)+1,FIND("~~",SWDATA!H165)-FIND("|",SWDATA!H165)-1),IF($O$12="Desc",RIGHT(SWDATA!H165,LEN(SWDATA!H165)-FIND("~~",SWDATA!H165)-1),RIGHT(SWDATA!H165,LEN(SWDATA!H165)-FIND("|",SWDATA!H165))))))</f>
        <v/>
      </c>
      <c r="P180" s="401" t="str">
        <f>IF(LEN(SWDATA!C165)=0,"",SWDATA!C165)</f>
        <v/>
      </c>
      <c r="Q180" s="402" t="str">
        <f t="shared" si="613"/>
        <v/>
      </c>
      <c r="R180" s="403" t="s">
        <v>575</v>
      </c>
      <c r="S180" s="404" t="s">
        <v>485</v>
      </c>
      <c r="T180" s="404"/>
      <c r="U180" s="405" t="s">
        <v>595</v>
      </c>
      <c r="V180" s="406" t="s">
        <v>221</v>
      </c>
      <c r="W180" s="407">
        <f>IF(OR(Is_Loading,LEN($A180)=0),"",SWDATA!P165)</f>
        <v>0</v>
      </c>
      <c r="X180" s="408">
        <f>IF(OR(Is_Loading,LEN($A180)=0),"",SWDATA!Q165)</f>
        <v>0</v>
      </c>
      <c r="Y180" s="408">
        <f>IF(OR(Is_Loading,LEN($A180)=0),"",SWDATA!R165)</f>
        <v>0</v>
      </c>
      <c r="Z180" s="407" t="str">
        <f t="shared" ref="Z180" si="776">IF($A180=0,"",CHOOSE($F180,SUM(W180:Y180),SUM(W180:Y180)/3,Y180))</f>
        <v/>
      </c>
      <c r="AA180" s="407">
        <f>IF(OR(Is_Loading,LEN($A180)=0),"",SWDATA!T165)</f>
        <v>0</v>
      </c>
      <c r="AB180" s="408">
        <f>IF(OR(Is_Loading,LEN($A180)=0),"",SWDATA!U165)</f>
        <v>0</v>
      </c>
      <c r="AC180" s="408">
        <f>IF(OR(Is_Loading,LEN($A180)=0),"",SWDATA!V165)</f>
        <v>0</v>
      </c>
      <c r="AD180" s="407" t="str">
        <f t="shared" si="614"/>
        <v/>
      </c>
      <c r="AE180" s="407">
        <f>IF(OR(Is_Loading,LEN($A180)=0),"",SWDATA!X165)</f>
        <v>0</v>
      </c>
      <c r="AF180" s="408">
        <f>IF(OR(Is_Loading,LEN($A180)=0),"",SWDATA!Y165)</f>
        <v>0</v>
      </c>
      <c r="AG180" s="408">
        <f>IF(OR(Is_Loading,LEN($A180)=0),"",SWDATA!Z165)</f>
        <v>0</v>
      </c>
      <c r="AH180" s="407" t="str">
        <f t="shared" si="615"/>
        <v/>
      </c>
      <c r="AI180" s="407">
        <f>IF(OR(Is_Loading,LEN($A180)=0),"",SWDATA!AB165)</f>
        <v>0</v>
      </c>
      <c r="AJ180" s="408">
        <f>IF(OR(Is_Loading,LEN($A180)=0),"",SWDATA!AC165)</f>
        <v>0</v>
      </c>
      <c r="AK180" s="408">
        <f>IF(OR(Is_Loading,LEN($A180)=0),"",SWDATA!AD165)</f>
        <v>0</v>
      </c>
      <c r="AL180" s="407" t="str">
        <f t="shared" si="616"/>
        <v/>
      </c>
      <c r="AM180" s="407">
        <f>IF(OR(Is_Loading,LEN($A180)=0),"",SWDATA!AF165)</f>
        <v>0</v>
      </c>
      <c r="AN180" s="408">
        <f>IF(OR(Is_Loading,LEN($A180)=0),"",SWDATA!AG165)</f>
        <v>0</v>
      </c>
      <c r="AO180" s="409">
        <f>IF(OR(Is_Loading,LEN($A180)=0),"",SWDATA!AH165)</f>
        <v>0</v>
      </c>
      <c r="AP180" s="410" t="str">
        <f t="shared" si="617"/>
        <v/>
      </c>
      <c r="AQ180" s="407">
        <f>IF(OR(Is_Loading,LEN($A180)=0),"",SWDATA!AJ165)</f>
        <v>0</v>
      </c>
      <c r="AR180" s="408">
        <f>IF(OR(Is_Loading,LEN($A180)=0),"",SWDATA!AK165)</f>
        <v>0</v>
      </c>
      <c r="AS180" s="408">
        <f>IF(OR(Is_Loading,LEN($A180)=0),"",SWDATA!AL165)</f>
        <v>0</v>
      </c>
      <c r="AT180" s="407" t="str">
        <f t="shared" si="618"/>
        <v/>
      </c>
      <c r="AU180" s="407">
        <f>IF(OR(Is_Loading,LEN($A180)=0),"",SWDATA!AN165)</f>
        <v>0</v>
      </c>
      <c r="AV180" s="408">
        <f>IF(OR(Is_Loading,LEN($A180)=0),"",SWDATA!AO165)</f>
        <v>0</v>
      </c>
      <c r="AW180" s="408">
        <f>IF(OR(Is_Loading,LEN($A180)=0),"",SWDATA!AP165)</f>
        <v>0</v>
      </c>
      <c r="AX180" s="407" t="str">
        <f t="shared" si="619"/>
        <v/>
      </c>
      <c r="AY180" s="407">
        <f>IF(OR(Is_Loading,LEN($A180)=0),"",SWDATA!AR165)</f>
        <v>0</v>
      </c>
      <c r="AZ180" s="408">
        <f>IF(OR(Is_Loading,LEN($A180)=0),"",SWDATA!AS165)</f>
        <v>0</v>
      </c>
      <c r="BA180" s="408">
        <f>IF(OR(Is_Loading,LEN($A180)=0),"",SWDATA!AT165)</f>
        <v>0</v>
      </c>
      <c r="BB180" s="407" t="str">
        <f t="shared" si="620"/>
        <v/>
      </c>
      <c r="BC180" s="407">
        <f>IF(OR(Is_Loading,LEN($A180)=0),"",SWDATA!AV165)</f>
        <v>0</v>
      </c>
      <c r="BD180" s="408">
        <f>IF(OR(Is_Loading,LEN($A180)=0),"",SWDATA!AW165)</f>
        <v>0</v>
      </c>
      <c r="BE180" s="409">
        <f>IF(OR(Is_Loading,LEN($A180)=0),"",SWDATA!AX165)</f>
        <v>0</v>
      </c>
      <c r="BF180" s="320" t="str">
        <f t="shared" si="621"/>
        <v/>
      </c>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s="201"/>
      <c r="CO180" s="201"/>
      <c r="CP180" s="201"/>
      <c r="CQ180" s="201"/>
      <c r="CR180" s="201"/>
      <c r="CS180" s="201"/>
      <c r="CT180" s="201"/>
      <c r="CU180" s="201"/>
      <c r="CV180" s="201"/>
      <c r="CW180" s="201"/>
      <c r="CX180" s="201"/>
      <c r="CY180" s="201"/>
      <c r="CZ180" s="201"/>
      <c r="DA180" s="201"/>
      <c r="DB180" s="201"/>
      <c r="DC180" s="201"/>
      <c r="DD180" s="201"/>
      <c r="DE180" s="201"/>
      <c r="DF180" s="201"/>
      <c r="DG180" s="201"/>
      <c r="DH180" s="201"/>
      <c r="DI180" s="201"/>
      <c r="DJ180" s="201"/>
      <c r="DK180" s="201"/>
      <c r="DL180" s="201"/>
      <c r="DM180" s="201"/>
      <c r="DN180" s="201"/>
      <c r="DQ180" s="373">
        <f>'Metrics &amp; Attributes View'!N205</f>
        <v>0</v>
      </c>
      <c r="DS180" s="372"/>
      <c r="DT180" s="374"/>
      <c r="DU180" s="375"/>
      <c r="DV180" s="375"/>
      <c r="DW180" s="375"/>
      <c r="DX180" s="375"/>
      <c r="DY180" s="375"/>
      <c r="DZ180" s="375"/>
      <c r="EA180" s="375"/>
      <c r="EB180" s="375"/>
      <c r="EC180" s="375"/>
      <c r="ED180" s="375"/>
      <c r="EE180" s="375"/>
      <c r="EF180" s="375"/>
      <c r="EG180" s="375"/>
      <c r="EH180" s="375"/>
      <c r="EI180" s="375"/>
      <c r="EJ180" s="375"/>
      <c r="EK180" s="375"/>
      <c r="EL180" s="375"/>
      <c r="EM180" s="375"/>
      <c r="EN180" s="375"/>
      <c r="EO180" s="375"/>
      <c r="EP180" s="375"/>
      <c r="EQ180" s="375"/>
      <c r="ER180" s="375"/>
      <c r="ES180" s="375"/>
      <c r="ET180" s="375"/>
      <c r="EU180" s="375"/>
      <c r="EV180" s="375"/>
      <c r="EW180" s="375"/>
      <c r="EX180" s="375"/>
      <c r="EY180" s="375"/>
      <c r="EZ180" s="375"/>
      <c r="FA180" s="375"/>
      <c r="FB180" s="375"/>
      <c r="FC180" s="375"/>
      <c r="FD180" s="375"/>
      <c r="FE180" s="376"/>
      <c r="FF180" s="372"/>
      <c r="FG180" s="372"/>
      <c r="FH180" s="372"/>
      <c r="FI180" s="372"/>
      <c r="FJ180" s="372"/>
      <c r="FK180" s="372"/>
      <c r="FL180" s="372"/>
      <c r="FM180" s="372"/>
      <c r="FN180" s="372"/>
      <c r="FO180" s="372"/>
      <c r="FP180" s="372"/>
      <c r="FQ180" s="372"/>
      <c r="FR180" s="372"/>
      <c r="FS180" s="372"/>
      <c r="FT180" s="372"/>
      <c r="FU180" s="372"/>
      <c r="FV180" s="372"/>
      <c r="FW180" s="372"/>
      <c r="FX180" s="372"/>
      <c r="FY180" s="372"/>
      <c r="FZ180" s="372"/>
      <c r="GA180" s="372"/>
      <c r="GB180" s="372"/>
      <c r="GC180" s="372"/>
      <c r="GD180" s="372"/>
      <c r="GE180" s="372"/>
      <c r="GF180" s="372"/>
      <c r="GG180" s="372"/>
      <c r="GH180" s="372"/>
      <c r="GI180" s="372"/>
      <c r="GJ180" s="372"/>
      <c r="GK180" s="372"/>
      <c r="GL180" s="372"/>
      <c r="GM180" s="372"/>
      <c r="GN180" s="372"/>
      <c r="GO180" s="372"/>
      <c r="GP180" s="372"/>
      <c r="GQ180" s="372"/>
      <c r="GR180" s="372"/>
      <c r="GS180" s="372"/>
      <c r="GT180" s="372"/>
      <c r="GU180" s="372"/>
      <c r="GV180" s="372"/>
      <c r="GW180" s="372"/>
      <c r="GX180" s="372"/>
      <c r="GY180" s="372"/>
      <c r="GZ180" s="372"/>
      <c r="HA180" s="372"/>
      <c r="HB180" s="372"/>
      <c r="HC180" s="372"/>
    </row>
    <row r="181" spans="1:211" s="373" customFormat="1" ht="15" customHeight="1" x14ac:dyDescent="0.2">
      <c r="A181" s="192">
        <f>SWDATA!O166</f>
        <v>0</v>
      </c>
      <c r="B181" s="192">
        <f>SWDATA!M166</f>
        <v>0</v>
      </c>
      <c r="C181" s="201">
        <f>IF(AND(SWDATA!M166=1,SWDATA!Q166="promotions"),SWDATA!P166,0)</f>
        <v>0</v>
      </c>
      <c r="D181" s="200">
        <f>ROW(SWDATA!M166)</f>
        <v>166</v>
      </c>
      <c r="E181" s="202">
        <f t="shared" si="775"/>
        <v>0</v>
      </c>
      <c r="F181" s="203">
        <f t="shared" si="609"/>
        <v>1</v>
      </c>
      <c r="G181" s="192" t="str">
        <f t="shared" si="610"/>
        <v/>
      </c>
      <c r="H181" s="204"/>
      <c r="I181" s="390"/>
      <c r="J181" s="238">
        <f t="shared" si="611"/>
        <v>0</v>
      </c>
      <c r="K181" s="239" t="str">
        <f t="shared" si="612"/>
        <v/>
      </c>
      <c r="L181" s="342"/>
      <c r="M181" s="345"/>
      <c r="N181" s="340" t="str">
        <f>IF(LEN(SWDATA!F166)=0,"",N180)</f>
        <v/>
      </c>
      <c r="O181" s="296" t="str">
        <f>IF(LEN(SWDATA!G166)=0,"",O180)</f>
        <v/>
      </c>
      <c r="P181" s="297" t="str">
        <f>IF(LEN(SWDATA!C166)=0,"",SWDATA!C166)</f>
        <v/>
      </c>
      <c r="Q181" s="312" t="str">
        <f t="shared" si="613"/>
        <v/>
      </c>
      <c r="R181" s="223" t="s">
        <v>575</v>
      </c>
      <c r="S181" s="224"/>
      <c r="T181" s="224"/>
      <c r="U181" s="265" t="s">
        <v>619</v>
      </c>
      <c r="V181" s="205" t="s">
        <v>221</v>
      </c>
      <c r="W181" s="266">
        <f>IF(OR(Is_Loading,LEN($A181)=0),"",SWDATA!P166)</f>
        <v>0</v>
      </c>
      <c r="X181" s="267">
        <f>IF(OR(Is_Loading,LEN($A181)=0),"",SWDATA!Q166)</f>
        <v>0</v>
      </c>
      <c r="Y181" s="267">
        <f>IF(OR(Is_Loading,LEN($A181)=0),"",SWDATA!R166)</f>
        <v>0</v>
      </c>
      <c r="Z181" s="266" t="str">
        <f t="shared" ref="Z181:Z182" si="777">IF($A181=0,"",CHOOSE($F181,SUM(W181:Y181),SUM(W181:Y181)/3,Y181))</f>
        <v/>
      </c>
      <c r="AA181" s="266">
        <f>IF(OR(Is_Loading,LEN($A181)=0),"",SWDATA!T166)</f>
        <v>0</v>
      </c>
      <c r="AB181" s="267">
        <f>IF(OR(Is_Loading,LEN($A181)=0),"",SWDATA!U166)</f>
        <v>0</v>
      </c>
      <c r="AC181" s="267">
        <f>IF(OR(Is_Loading,LEN($A181)=0),"",SWDATA!V166)</f>
        <v>0</v>
      </c>
      <c r="AD181" s="266" t="str">
        <f t="shared" si="614"/>
        <v/>
      </c>
      <c r="AE181" s="266">
        <f>IF(OR(Is_Loading,LEN($A181)=0),"",SWDATA!X166)</f>
        <v>0</v>
      </c>
      <c r="AF181" s="267">
        <f>IF(OR(Is_Loading,LEN($A181)=0),"",SWDATA!Y166)</f>
        <v>0</v>
      </c>
      <c r="AG181" s="267">
        <f>IF(OR(Is_Loading,LEN($A181)=0),"",SWDATA!Z166)</f>
        <v>0</v>
      </c>
      <c r="AH181" s="266" t="str">
        <f t="shared" si="615"/>
        <v/>
      </c>
      <c r="AI181" s="266">
        <f>IF(OR(Is_Loading,LEN($A181)=0),"",SWDATA!AB166)</f>
        <v>0</v>
      </c>
      <c r="AJ181" s="267">
        <f>IF(OR(Is_Loading,LEN($A181)=0),"",SWDATA!AC166)</f>
        <v>0</v>
      </c>
      <c r="AK181" s="267">
        <f>IF(OR(Is_Loading,LEN($A181)=0),"",SWDATA!AD166)</f>
        <v>0</v>
      </c>
      <c r="AL181" s="266" t="str">
        <f t="shared" si="616"/>
        <v/>
      </c>
      <c r="AM181" s="266">
        <f>IF(OR(Is_Loading,LEN($A181)=0),"",SWDATA!AF166)</f>
        <v>0</v>
      </c>
      <c r="AN181" s="267">
        <f>IF(OR(Is_Loading,LEN($A181)=0),"",SWDATA!AG166)</f>
        <v>0</v>
      </c>
      <c r="AO181" s="323">
        <f>IF(OR(Is_Loading,LEN($A181)=0),"",SWDATA!AH166)</f>
        <v>0</v>
      </c>
      <c r="AP181" s="320" t="str">
        <f t="shared" si="617"/>
        <v/>
      </c>
      <c r="AQ181" s="266">
        <f>IF(OR(Is_Loading,LEN($A181)=0),"",SWDATA!AJ166)</f>
        <v>0</v>
      </c>
      <c r="AR181" s="267">
        <f>IF(OR(Is_Loading,LEN($A181)=0),"",SWDATA!AK166)</f>
        <v>0</v>
      </c>
      <c r="AS181" s="267">
        <f>IF(OR(Is_Loading,LEN($A181)=0),"",SWDATA!AL166)</f>
        <v>0</v>
      </c>
      <c r="AT181" s="266" t="str">
        <f t="shared" si="618"/>
        <v/>
      </c>
      <c r="AU181" s="266">
        <f>IF(OR(Is_Loading,LEN($A181)=0),"",SWDATA!AN166)</f>
        <v>0</v>
      </c>
      <c r="AV181" s="267">
        <f>IF(OR(Is_Loading,LEN($A181)=0),"",SWDATA!AO166)</f>
        <v>0</v>
      </c>
      <c r="AW181" s="267">
        <f>IF(OR(Is_Loading,LEN($A181)=0),"",SWDATA!AP166)</f>
        <v>0</v>
      </c>
      <c r="AX181" s="266" t="str">
        <f t="shared" si="619"/>
        <v/>
      </c>
      <c r="AY181" s="266">
        <f>IF(OR(Is_Loading,LEN($A181)=0),"",SWDATA!AR166)</f>
        <v>0</v>
      </c>
      <c r="AZ181" s="267">
        <f>IF(OR(Is_Loading,LEN($A181)=0),"",SWDATA!AS166)</f>
        <v>0</v>
      </c>
      <c r="BA181" s="267">
        <f>IF(OR(Is_Loading,LEN($A181)=0),"",SWDATA!AT166)</f>
        <v>0</v>
      </c>
      <c r="BB181" s="266" t="str">
        <f t="shared" si="620"/>
        <v/>
      </c>
      <c r="BC181" s="266">
        <f>IF(OR(Is_Loading,LEN($A181)=0),"",SWDATA!AV166)</f>
        <v>0</v>
      </c>
      <c r="BD181" s="267">
        <f>IF(OR(Is_Loading,LEN($A181)=0),"",SWDATA!AW166)</f>
        <v>0</v>
      </c>
      <c r="BE181" s="323">
        <f>IF(OR(Is_Loading,LEN($A181)=0),"",SWDATA!AX166)</f>
        <v>0</v>
      </c>
      <c r="BF181" s="320" t="str">
        <f t="shared" si="621"/>
        <v/>
      </c>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s="201"/>
      <c r="CO181" s="201"/>
      <c r="CP181" s="201"/>
      <c r="CQ181" s="201"/>
      <c r="CR181" s="201"/>
      <c r="CS181" s="201"/>
      <c r="CT181" s="201"/>
      <c r="CU181" s="201"/>
      <c r="CV181" s="201"/>
      <c r="CW181" s="201"/>
      <c r="CX181" s="201"/>
      <c r="CY181" s="201"/>
      <c r="CZ181" s="201"/>
      <c r="DA181" s="201"/>
      <c r="DB181" s="201"/>
      <c r="DC181" s="201"/>
      <c r="DD181" s="201"/>
      <c r="DE181" s="201"/>
      <c r="DF181" s="201"/>
      <c r="DG181" s="201"/>
      <c r="DH181" s="201"/>
      <c r="DI181" s="201"/>
      <c r="DJ181" s="201"/>
      <c r="DK181" s="201"/>
      <c r="DL181" s="201"/>
      <c r="DM181" s="201"/>
      <c r="DN181" s="201"/>
      <c r="DS181" s="372"/>
      <c r="DT181" s="372"/>
      <c r="DU181" s="375">
        <f t="shared" ref="DU181" si="778">COLUMN(W179)</f>
        <v>23</v>
      </c>
      <c r="DV181" s="375">
        <f t="shared" ref="DV181" si="779">SUM(DU181)+DV182+1</f>
        <v>24</v>
      </c>
      <c r="DW181" s="375">
        <f t="shared" ref="DW181" si="780">SUM(DV181)+DW182+1</f>
        <v>25</v>
      </c>
      <c r="DX181" s="375">
        <f t="shared" ref="DX181" si="781">SUM(DW181)+DX182+1</f>
        <v>27</v>
      </c>
      <c r="DY181" s="375">
        <f t="shared" ref="DY181" si="782">SUM(DX181)+DY182+1</f>
        <v>28</v>
      </c>
      <c r="DZ181" s="375">
        <f t="shared" ref="DZ181" si="783">SUM(DY181)+DZ182+1</f>
        <v>29</v>
      </c>
      <c r="EA181" s="375">
        <f t="shared" ref="EA181" si="784">SUM(DZ181)+EA182+1</f>
        <v>31</v>
      </c>
      <c r="EB181" s="375">
        <f t="shared" ref="EB181" si="785">SUM(EA181)+EB182+1</f>
        <v>32</v>
      </c>
      <c r="EC181" s="375">
        <f t="shared" ref="EC181" si="786">SUM(EB181)+EC182+1</f>
        <v>33</v>
      </c>
      <c r="ED181" s="375">
        <f t="shared" ref="ED181" si="787">SUM(EC181)+ED182+1</f>
        <v>35</v>
      </c>
      <c r="EE181" s="375">
        <f t="shared" ref="EE181" si="788">SUM(ED181)+EE182+1</f>
        <v>36</v>
      </c>
      <c r="EF181" s="375">
        <f t="shared" ref="EF181" si="789">SUM(EE181)+EF182+1</f>
        <v>37</v>
      </c>
      <c r="EG181" s="375">
        <f t="shared" ref="EG181" si="790">SUM(EF181)+EG182+1</f>
        <v>39</v>
      </c>
      <c r="EH181" s="375">
        <f t="shared" ref="EH181" si="791">SUM(EG181)+EH182+1</f>
        <v>40</v>
      </c>
      <c r="EI181" s="375">
        <f t="shared" ref="EI181" si="792">SUM(EH181)+EI182+1</f>
        <v>41</v>
      </c>
      <c r="EJ181" s="375">
        <f t="shared" ref="EJ181" si="793">SUM(EI181)+EJ182+1</f>
        <v>43</v>
      </c>
      <c r="EK181" s="375">
        <f t="shared" ref="EK181" si="794">SUM(EJ181)+EK182+1</f>
        <v>44</v>
      </c>
      <c r="EL181" s="375">
        <f t="shared" ref="EL181" si="795">SUM(EK181)+EL182+1</f>
        <v>45</v>
      </c>
      <c r="EM181" s="375">
        <f t="shared" ref="EM181" si="796">SUM(EL181)+EM182+1</f>
        <v>47</v>
      </c>
      <c r="EN181" s="375">
        <f t="shared" ref="EN181" si="797">SUM(EM181)+EN182+1</f>
        <v>48</v>
      </c>
      <c r="EO181" s="375">
        <f t="shared" ref="EO181" si="798">SUM(EN181)+EO182+1</f>
        <v>49</v>
      </c>
      <c r="EP181" s="375">
        <f t="shared" ref="EP181" si="799">SUM(EO181)+EP182+1</f>
        <v>51</v>
      </c>
      <c r="EQ181" s="375">
        <f t="shared" ref="EQ181" si="800">SUM(EP181)+EQ182+1</f>
        <v>52</v>
      </c>
      <c r="ER181" s="375">
        <f t="shared" ref="ER181" si="801">SUM(EQ181)+ER182+1</f>
        <v>53</v>
      </c>
      <c r="ES181" s="375">
        <f t="shared" ref="ES181" si="802">SUM(ER181)+ES182+1</f>
        <v>55</v>
      </c>
      <c r="ET181" s="375">
        <f t="shared" ref="ET181" si="803">SUM(ES181)+ET182+1</f>
        <v>56</v>
      </c>
      <c r="EU181" s="375">
        <f t="shared" ref="EU181" si="804">SUM(ET181)+EU182+1</f>
        <v>57</v>
      </c>
      <c r="EV181" s="375">
        <f t="shared" ref="EV181" si="805">SUM(EU181)+EV182+1</f>
        <v>59</v>
      </c>
      <c r="EW181" s="375">
        <f t="shared" ref="EW181" si="806">SUM(EV181)+EW182+1</f>
        <v>60</v>
      </c>
      <c r="EX181" s="375">
        <f t="shared" ref="EX181" si="807">SUM(EW181)+EX182+1</f>
        <v>61</v>
      </c>
      <c r="EY181" s="375">
        <f t="shared" ref="EY181" si="808">SUM(EX181)+EY182+1</f>
        <v>63</v>
      </c>
      <c r="EZ181" s="375">
        <f t="shared" ref="EZ181" si="809">SUM(EY181)+EZ182+1</f>
        <v>64</v>
      </c>
      <c r="FA181" s="375">
        <f t="shared" ref="FA181" si="810">SUM(EZ181)+FA182+1</f>
        <v>65</v>
      </c>
      <c r="FB181" s="375">
        <f t="shared" ref="FB181" si="811">SUM(FA181)+FB182+1</f>
        <v>67</v>
      </c>
      <c r="FC181" s="375">
        <f t="shared" ref="FC181" si="812">SUM(FB181)+FC182+1</f>
        <v>68</v>
      </c>
      <c r="FD181" s="375">
        <f t="shared" ref="FD181" si="813">SUM(FC181)+FD182+1</f>
        <v>69</v>
      </c>
      <c r="FE181" s="372"/>
      <c r="FF181" s="372"/>
      <c r="FG181" s="372"/>
      <c r="FH181" s="372"/>
      <c r="FI181" s="372"/>
      <c r="FJ181" s="372"/>
      <c r="FK181" s="372"/>
      <c r="FL181" s="372"/>
      <c r="FM181" s="372"/>
      <c r="FN181" s="372"/>
      <c r="FO181" s="372"/>
      <c r="FP181" s="372"/>
      <c r="FQ181" s="372"/>
      <c r="FR181" s="372"/>
      <c r="FS181" s="372"/>
      <c r="FT181" s="372"/>
      <c r="FU181" s="372"/>
      <c r="FV181" s="372"/>
      <c r="FW181" s="372"/>
      <c r="FX181" s="372"/>
      <c r="FY181" s="372"/>
      <c r="FZ181" s="372"/>
      <c r="GA181" s="372"/>
      <c r="GB181" s="372"/>
      <c r="GC181" s="372"/>
      <c r="GD181" s="372"/>
      <c r="GE181" s="372"/>
      <c r="GF181" s="372"/>
      <c r="GG181" s="372"/>
      <c r="GH181" s="372"/>
      <c r="GI181" s="372"/>
      <c r="GJ181" s="372"/>
      <c r="GK181" s="372"/>
      <c r="GL181" s="372"/>
      <c r="GM181" s="372"/>
      <c r="GN181" s="372"/>
      <c r="GO181" s="372"/>
      <c r="GP181" s="372"/>
      <c r="GQ181" s="372"/>
      <c r="GR181" s="372"/>
      <c r="GS181" s="372"/>
      <c r="GT181" s="372"/>
      <c r="GU181" s="372"/>
      <c r="GV181" s="372"/>
      <c r="GW181" s="372"/>
      <c r="GX181" s="372"/>
      <c r="GY181" s="372"/>
      <c r="GZ181" s="372"/>
    </row>
    <row r="182" spans="1:211" s="373" customFormat="1" ht="15" customHeight="1" thickBot="1" x14ac:dyDescent="0.25">
      <c r="A182" s="192">
        <f>SWDATA!O167</f>
        <v>0</v>
      </c>
      <c r="B182" s="192">
        <f>SWDATA!M167</f>
        <v>0</v>
      </c>
      <c r="C182" s="201">
        <f>IF(AND(SWDATA!M167=1,SWDATA!Q167="promotions"),SWDATA!P167,0)</f>
        <v>0</v>
      </c>
      <c r="D182" s="200">
        <f>ROW(SWDATA!M167)</f>
        <v>167</v>
      </c>
      <c r="E182" s="202">
        <f t="shared" si="775"/>
        <v>0</v>
      </c>
      <c r="F182" s="203">
        <f t="shared" si="609"/>
        <v>1</v>
      </c>
      <c r="G182" s="192" t="str">
        <f t="shared" si="610"/>
        <v/>
      </c>
      <c r="H182" s="204"/>
      <c r="I182" s="390"/>
      <c r="J182" s="238">
        <f t="shared" si="611"/>
        <v>0</v>
      </c>
      <c r="K182" s="239" t="str">
        <f t="shared" si="612"/>
        <v/>
      </c>
      <c r="L182" s="342"/>
      <c r="M182" s="346"/>
      <c r="N182" s="340" t="str">
        <f>IF(LEN(SWDATA!F167)=0,"",N181)</f>
        <v/>
      </c>
      <c r="O182" s="296" t="str">
        <f>IF(LEN(SWDATA!G167)=0,"",O181)</f>
        <v/>
      </c>
      <c r="P182" s="297" t="str">
        <f>IF(LEN(SWDATA!C167)=0,"",SWDATA!C167)</f>
        <v/>
      </c>
      <c r="Q182" s="312" t="str">
        <f t="shared" si="613"/>
        <v/>
      </c>
      <c r="R182" s="223" t="s">
        <v>575</v>
      </c>
      <c r="S182" s="224"/>
      <c r="T182" s="224"/>
      <c r="U182" s="264" t="s">
        <v>620</v>
      </c>
      <c r="V182" s="205" t="s">
        <v>221</v>
      </c>
      <c r="W182" s="266">
        <f>IF(OR(Is_Loading,LEN($A182)=0),"",SWDATA!P167)</f>
        <v>0</v>
      </c>
      <c r="X182" s="267">
        <f>IF(OR(Is_Loading,LEN($A182)=0),"",SWDATA!Q167)</f>
        <v>0</v>
      </c>
      <c r="Y182" s="267">
        <f>IF(OR(Is_Loading,LEN($A182)=0),"",SWDATA!R167)</f>
        <v>0</v>
      </c>
      <c r="Z182" s="266" t="str">
        <f t="shared" si="777"/>
        <v/>
      </c>
      <c r="AA182" s="266">
        <f>IF(OR(Is_Loading,LEN($A182)=0),"",SWDATA!T167)</f>
        <v>0</v>
      </c>
      <c r="AB182" s="267">
        <f>IF(OR(Is_Loading,LEN($A182)=0),"",SWDATA!U167)</f>
        <v>0</v>
      </c>
      <c r="AC182" s="267">
        <f>IF(OR(Is_Loading,LEN($A182)=0),"",SWDATA!V167)</f>
        <v>0</v>
      </c>
      <c r="AD182" s="266" t="str">
        <f t="shared" si="614"/>
        <v/>
      </c>
      <c r="AE182" s="266">
        <f>IF(OR(Is_Loading,LEN($A182)=0),"",SWDATA!X167)</f>
        <v>0</v>
      </c>
      <c r="AF182" s="267">
        <f>IF(OR(Is_Loading,LEN($A182)=0),"",SWDATA!Y167)</f>
        <v>0</v>
      </c>
      <c r="AG182" s="267">
        <f>IF(OR(Is_Loading,LEN($A182)=0),"",SWDATA!Z167)</f>
        <v>0</v>
      </c>
      <c r="AH182" s="266" t="str">
        <f t="shared" si="615"/>
        <v/>
      </c>
      <c r="AI182" s="266">
        <f>IF(OR(Is_Loading,LEN($A182)=0),"",SWDATA!AB167)</f>
        <v>0</v>
      </c>
      <c r="AJ182" s="267">
        <f>IF(OR(Is_Loading,LEN($A182)=0),"",SWDATA!AC167)</f>
        <v>0</v>
      </c>
      <c r="AK182" s="267">
        <f>IF(OR(Is_Loading,LEN($A182)=0),"",SWDATA!AD167)</f>
        <v>0</v>
      </c>
      <c r="AL182" s="266" t="str">
        <f t="shared" si="616"/>
        <v/>
      </c>
      <c r="AM182" s="266">
        <f>IF(OR(Is_Loading,LEN($A182)=0),"",SWDATA!AF167)</f>
        <v>0</v>
      </c>
      <c r="AN182" s="267">
        <f>IF(OR(Is_Loading,LEN($A182)=0),"",SWDATA!AG167)</f>
        <v>0</v>
      </c>
      <c r="AO182" s="323">
        <f>IF(OR(Is_Loading,LEN($A182)=0),"",SWDATA!AH167)</f>
        <v>0</v>
      </c>
      <c r="AP182" s="320" t="str">
        <f t="shared" si="617"/>
        <v/>
      </c>
      <c r="AQ182" s="266">
        <f>IF(OR(Is_Loading,LEN($A182)=0),"",SWDATA!AJ167)</f>
        <v>0</v>
      </c>
      <c r="AR182" s="267">
        <f>IF(OR(Is_Loading,LEN($A182)=0),"",SWDATA!AK167)</f>
        <v>0</v>
      </c>
      <c r="AS182" s="267">
        <f>IF(OR(Is_Loading,LEN($A182)=0),"",SWDATA!AL167)</f>
        <v>0</v>
      </c>
      <c r="AT182" s="266" t="str">
        <f t="shared" si="618"/>
        <v/>
      </c>
      <c r="AU182" s="266">
        <f>IF(OR(Is_Loading,LEN($A182)=0),"",SWDATA!AN167)</f>
        <v>0</v>
      </c>
      <c r="AV182" s="267">
        <f>IF(OR(Is_Loading,LEN($A182)=0),"",SWDATA!AO167)</f>
        <v>0</v>
      </c>
      <c r="AW182" s="267">
        <f>IF(OR(Is_Loading,LEN($A182)=0),"",SWDATA!AP167)</f>
        <v>0</v>
      </c>
      <c r="AX182" s="266" t="str">
        <f t="shared" si="619"/>
        <v/>
      </c>
      <c r="AY182" s="266">
        <f>IF(OR(Is_Loading,LEN($A182)=0),"",SWDATA!AR167)</f>
        <v>0</v>
      </c>
      <c r="AZ182" s="267">
        <f>IF(OR(Is_Loading,LEN($A182)=0),"",SWDATA!AS167)</f>
        <v>0</v>
      </c>
      <c r="BA182" s="267">
        <f>IF(OR(Is_Loading,LEN($A182)=0),"",SWDATA!AT167)</f>
        <v>0</v>
      </c>
      <c r="BB182" s="266" t="str">
        <f t="shared" si="620"/>
        <v/>
      </c>
      <c r="BC182" s="266">
        <f>IF(OR(Is_Loading,LEN($A182)=0),"",SWDATA!AV167)</f>
        <v>0</v>
      </c>
      <c r="BD182" s="267">
        <f>IF(OR(Is_Loading,LEN($A182)=0),"",SWDATA!AW167)</f>
        <v>0</v>
      </c>
      <c r="BE182" s="323">
        <f>IF(OR(Is_Loading,LEN($A182)=0),"",SWDATA!AX167)</f>
        <v>0</v>
      </c>
      <c r="BF182" s="320" t="str">
        <f t="shared" si="621"/>
        <v/>
      </c>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s="201"/>
      <c r="CO182" s="201"/>
      <c r="CP182" s="201"/>
      <c r="CQ182" s="201"/>
      <c r="CR182" s="201"/>
      <c r="CS182" s="201"/>
      <c r="CT182" s="201"/>
      <c r="CU182" s="201"/>
      <c r="CV182" s="201"/>
      <c r="CW182" s="201"/>
      <c r="CX182" s="201"/>
      <c r="CY182" s="201"/>
      <c r="CZ182" s="201"/>
      <c r="DA182" s="201"/>
      <c r="DB182" s="201"/>
      <c r="DC182" s="201"/>
      <c r="DD182" s="201"/>
      <c r="DE182" s="201"/>
      <c r="DF182" s="201"/>
      <c r="DG182" s="201"/>
      <c r="DH182" s="201"/>
      <c r="DI182" s="201"/>
      <c r="DJ182" s="201"/>
      <c r="DK182" s="201"/>
      <c r="DL182" s="201"/>
      <c r="DM182" s="201"/>
      <c r="DN182" s="201"/>
      <c r="DS182" s="372"/>
      <c r="DT182" s="374"/>
      <c r="DU182" s="375"/>
      <c r="DV182" s="375"/>
      <c r="DW182" s="375"/>
      <c r="DX182" s="375">
        <v>1</v>
      </c>
      <c r="DY182" s="375">
        <f t="shared" ref="DY182:DY202" si="814">DV182</f>
        <v>0</v>
      </c>
      <c r="DZ182" s="375">
        <f t="shared" ref="DZ182:DZ202" si="815">DW182</f>
        <v>0</v>
      </c>
      <c r="EA182" s="375">
        <f t="shared" ref="EA182:EA202" si="816">DX182</f>
        <v>1</v>
      </c>
      <c r="EB182" s="375">
        <f t="shared" ref="EB182:EB202" si="817">DY182</f>
        <v>0</v>
      </c>
      <c r="EC182" s="375">
        <f t="shared" ref="EC182:EC202" si="818">DZ182</f>
        <v>0</v>
      </c>
      <c r="ED182" s="375">
        <f t="shared" ref="ED182:ED202" si="819">EA182</f>
        <v>1</v>
      </c>
      <c r="EE182" s="375">
        <f t="shared" ref="EE182:EE202" si="820">EB182</f>
        <v>0</v>
      </c>
      <c r="EF182" s="375">
        <f t="shared" ref="EF182:EF202" si="821">EC182</f>
        <v>0</v>
      </c>
      <c r="EG182" s="375">
        <f t="shared" ref="EG182:EG202" si="822">ED182</f>
        <v>1</v>
      </c>
      <c r="EH182" s="375">
        <f t="shared" ref="EH182:EH202" si="823">EE182</f>
        <v>0</v>
      </c>
      <c r="EI182" s="375">
        <f t="shared" ref="EI182:EI202" si="824">EF182</f>
        <v>0</v>
      </c>
      <c r="EJ182" s="375">
        <f t="shared" ref="EJ182:EJ202" si="825">EG182</f>
        <v>1</v>
      </c>
      <c r="EK182" s="375">
        <f t="shared" ref="EK182:EK202" si="826">EH182</f>
        <v>0</v>
      </c>
      <c r="EL182" s="375">
        <f t="shared" ref="EL182:EL202" si="827">EI182</f>
        <v>0</v>
      </c>
      <c r="EM182" s="375">
        <f t="shared" ref="EM182:EM202" si="828">EJ182</f>
        <v>1</v>
      </c>
      <c r="EN182" s="375">
        <f t="shared" ref="EN182:EN202" si="829">EK182</f>
        <v>0</v>
      </c>
      <c r="EO182" s="375">
        <f t="shared" ref="EO182:EO202" si="830">EL182</f>
        <v>0</v>
      </c>
      <c r="EP182" s="375">
        <f t="shared" ref="EP182:EP202" si="831">EM182</f>
        <v>1</v>
      </c>
      <c r="EQ182" s="375">
        <f t="shared" ref="EQ182:EQ202" si="832">EN182</f>
        <v>0</v>
      </c>
      <c r="ER182" s="375">
        <f t="shared" ref="ER182:ER202" si="833">EO182</f>
        <v>0</v>
      </c>
      <c r="ES182" s="375">
        <f t="shared" ref="ES182:ES202" si="834">EP182</f>
        <v>1</v>
      </c>
      <c r="ET182" s="375">
        <f t="shared" ref="ET182:ET202" si="835">EQ182</f>
        <v>0</v>
      </c>
      <c r="EU182" s="375">
        <f t="shared" ref="EU182:EU202" si="836">ER182</f>
        <v>0</v>
      </c>
      <c r="EV182" s="375">
        <f t="shared" ref="EV182:EV202" si="837">ES182</f>
        <v>1</v>
      </c>
      <c r="EW182" s="375">
        <f t="shared" ref="EW182:EW202" si="838">ET182</f>
        <v>0</v>
      </c>
      <c r="EX182" s="375">
        <f t="shared" ref="EX182:EX202" si="839">EU182</f>
        <v>0</v>
      </c>
      <c r="EY182" s="375">
        <f t="shared" ref="EY182:EY202" si="840">EV182</f>
        <v>1</v>
      </c>
      <c r="EZ182" s="375">
        <f t="shared" ref="EZ182:EZ202" si="841">EW182</f>
        <v>0</v>
      </c>
      <c r="FA182" s="375">
        <f t="shared" ref="FA182:FA202" si="842">EX182</f>
        <v>0</v>
      </c>
      <c r="FB182" s="375">
        <f t="shared" ref="FB182:FB202" si="843">EY182</f>
        <v>1</v>
      </c>
      <c r="FC182" s="375">
        <f t="shared" ref="FC182:FC202" si="844">EZ182</f>
        <v>0</v>
      </c>
      <c r="FD182" s="375">
        <f t="shared" ref="FD182:FD202" si="845">FA182</f>
        <v>0</v>
      </c>
      <c r="FE182" s="376"/>
      <c r="FF182" s="372"/>
      <c r="FG182" s="372"/>
      <c r="FH182" s="372"/>
      <c r="FI182" s="372"/>
      <c r="FJ182" s="372"/>
      <c r="FK182" s="372"/>
      <c r="FL182" s="372"/>
      <c r="FM182" s="372"/>
      <c r="FN182" s="372"/>
      <c r="FO182" s="372"/>
      <c r="FP182" s="372"/>
      <c r="FQ182" s="372"/>
      <c r="FR182" s="372"/>
      <c r="FS182" s="372"/>
      <c r="FT182" s="372"/>
      <c r="FU182" s="372"/>
      <c r="FV182" s="372"/>
      <c r="FW182" s="372"/>
      <c r="FX182" s="372"/>
      <c r="FY182" s="372"/>
      <c r="FZ182" s="372"/>
      <c r="GA182" s="372"/>
      <c r="GB182" s="372"/>
      <c r="GC182" s="372"/>
      <c r="GD182" s="372"/>
      <c r="GE182" s="372"/>
      <c r="GF182" s="372"/>
      <c r="GG182" s="372"/>
      <c r="GH182" s="372"/>
      <c r="GI182" s="372"/>
      <c r="GJ182" s="372"/>
      <c r="GK182" s="372"/>
      <c r="GL182" s="372"/>
      <c r="GM182" s="372"/>
      <c r="GN182" s="372"/>
      <c r="GO182" s="372"/>
      <c r="GP182" s="372"/>
      <c r="GQ182" s="372"/>
      <c r="GR182" s="372"/>
      <c r="GS182" s="372"/>
      <c r="GT182" s="372"/>
      <c r="GU182" s="372"/>
      <c r="GV182" s="372"/>
      <c r="GW182" s="372"/>
      <c r="GX182" s="372"/>
      <c r="GY182" s="372"/>
      <c r="GZ182" s="372"/>
      <c r="HA182" s="372"/>
      <c r="HB182" s="372"/>
      <c r="HC182" s="372"/>
    </row>
    <row r="183" spans="1:211" s="373" customFormat="1" ht="15" customHeight="1" thickTop="1" x14ac:dyDescent="0.2">
      <c r="A183" s="192">
        <f>SWDATA!O168</f>
        <v>0</v>
      </c>
      <c r="B183" s="192">
        <f>SWDATA!M168</f>
        <v>0</v>
      </c>
      <c r="C183" s="201">
        <f>IF(AND(SWDATA!M168=1,SWDATA!Q168="promotions"),SWDATA!P168,0)</f>
        <v>0</v>
      </c>
      <c r="D183" s="365">
        <f>ROW(SWDATA!M168)</f>
        <v>168</v>
      </c>
      <c r="E183" s="202">
        <f t="shared" si="775"/>
        <v>0</v>
      </c>
      <c r="F183" s="203">
        <f t="shared" si="609"/>
        <v>1</v>
      </c>
      <c r="G183" s="192" t="str">
        <f t="shared" si="610"/>
        <v/>
      </c>
      <c r="H183" s="204"/>
      <c r="I183" s="390"/>
      <c r="J183" s="238">
        <f t="shared" si="611"/>
        <v>0</v>
      </c>
      <c r="K183" s="239" t="str">
        <f t="shared" si="612"/>
        <v/>
      </c>
      <c r="L183" s="342"/>
      <c r="M183" s="345"/>
      <c r="N183" s="340" t="str">
        <f>IF(LEN(SWDATA!F168)=0,"",N182)</f>
        <v/>
      </c>
      <c r="O183" s="296" t="str">
        <f>IF(LEN(SWDATA!G168)=0,"",O182)</f>
        <v/>
      </c>
      <c r="P183" s="297" t="str">
        <f>IF(LEN(SWDATA!C168)=0,"",SWDATA!C168)</f>
        <v/>
      </c>
      <c r="Q183" s="312" t="str">
        <f t="shared" si="613"/>
        <v/>
      </c>
      <c r="R183" s="223" t="s">
        <v>261</v>
      </c>
      <c r="S183" s="224"/>
      <c r="T183" s="224"/>
      <c r="U183" s="264" t="s">
        <v>601</v>
      </c>
      <c r="V183" s="205" t="s">
        <v>221</v>
      </c>
      <c r="W183" s="266">
        <f>IF(OR(Is_Loading,LEN($A183)=0),"",SWDATA!P168)</f>
        <v>0</v>
      </c>
      <c r="X183" s="267">
        <f>IF(OR(Is_Loading,LEN($A183)=0),"",SWDATA!Q168)</f>
        <v>0</v>
      </c>
      <c r="Y183" s="267">
        <f>IF(OR(Is_Loading,LEN($A183)=0),"",SWDATA!R168)</f>
        <v>0</v>
      </c>
      <c r="Z183" s="266" t="str">
        <f t="shared" ref="Z183:Z197" si="846">IF($A183=0,"",CHOOSE($F183,SUM(W183:Y183),SUM(W183:Y183)/3,Y183))</f>
        <v/>
      </c>
      <c r="AA183" s="266">
        <f>IF(OR(Is_Loading,LEN($A183)=0),"",SWDATA!T168)</f>
        <v>0</v>
      </c>
      <c r="AB183" s="267">
        <f>IF(OR(Is_Loading,LEN($A183)=0),"",SWDATA!U168)</f>
        <v>0</v>
      </c>
      <c r="AC183" s="267">
        <f>IF(OR(Is_Loading,LEN($A183)=0),"",SWDATA!V168)</f>
        <v>0</v>
      </c>
      <c r="AD183" s="266" t="str">
        <f t="shared" si="614"/>
        <v/>
      </c>
      <c r="AE183" s="266">
        <f>IF(OR(Is_Loading,LEN($A183)=0),"",SWDATA!X168)</f>
        <v>0</v>
      </c>
      <c r="AF183" s="267">
        <f>IF(OR(Is_Loading,LEN($A183)=0),"",SWDATA!Y168)</f>
        <v>0</v>
      </c>
      <c r="AG183" s="267">
        <f>IF(OR(Is_Loading,LEN($A183)=0),"",SWDATA!Z168)</f>
        <v>0</v>
      </c>
      <c r="AH183" s="266" t="str">
        <f t="shared" si="615"/>
        <v/>
      </c>
      <c r="AI183" s="266">
        <f>IF(OR(Is_Loading,LEN($A183)=0),"",SWDATA!AB168)</f>
        <v>0</v>
      </c>
      <c r="AJ183" s="267">
        <f>IF(OR(Is_Loading,LEN($A183)=0),"",SWDATA!AC168)</f>
        <v>0</v>
      </c>
      <c r="AK183" s="267">
        <f>IF(OR(Is_Loading,LEN($A183)=0),"",SWDATA!AD168)</f>
        <v>0</v>
      </c>
      <c r="AL183" s="266" t="str">
        <f t="shared" si="616"/>
        <v/>
      </c>
      <c r="AM183" s="266">
        <f>IF(OR(Is_Loading,LEN($A183)=0),"",SWDATA!AF168)</f>
        <v>0</v>
      </c>
      <c r="AN183" s="267">
        <f>IF(OR(Is_Loading,LEN($A183)=0),"",SWDATA!AG168)</f>
        <v>0</v>
      </c>
      <c r="AO183" s="323">
        <f>IF(OR(Is_Loading,LEN($A183)=0),"",SWDATA!AH168)</f>
        <v>0</v>
      </c>
      <c r="AP183" s="320" t="str">
        <f t="shared" si="617"/>
        <v/>
      </c>
      <c r="AQ183" s="266">
        <f>IF(OR(Is_Loading,LEN($A183)=0),"",SWDATA!AJ168)</f>
        <v>0</v>
      </c>
      <c r="AR183" s="267">
        <f>IF(OR(Is_Loading,LEN($A183)=0),"",SWDATA!AK168)</f>
        <v>0</v>
      </c>
      <c r="AS183" s="267">
        <f>IF(OR(Is_Loading,LEN($A183)=0),"",SWDATA!AL168)</f>
        <v>0</v>
      </c>
      <c r="AT183" s="266" t="str">
        <f t="shared" si="618"/>
        <v/>
      </c>
      <c r="AU183" s="266">
        <f>IF(OR(Is_Loading,LEN($A183)=0),"",SWDATA!AN168)</f>
        <v>0</v>
      </c>
      <c r="AV183" s="267">
        <f>IF(OR(Is_Loading,LEN($A183)=0),"",SWDATA!AO168)</f>
        <v>0</v>
      </c>
      <c r="AW183" s="267">
        <f>IF(OR(Is_Loading,LEN($A183)=0),"",SWDATA!AP168)</f>
        <v>0</v>
      </c>
      <c r="AX183" s="266" t="str">
        <f t="shared" si="619"/>
        <v/>
      </c>
      <c r="AY183" s="266">
        <f>IF(OR(Is_Loading,LEN($A183)=0),"",SWDATA!AR168)</f>
        <v>0</v>
      </c>
      <c r="AZ183" s="267">
        <f>IF(OR(Is_Loading,LEN($A183)=0),"",SWDATA!AS168)</f>
        <v>0</v>
      </c>
      <c r="BA183" s="267">
        <f>IF(OR(Is_Loading,LEN($A183)=0),"",SWDATA!AT168)</f>
        <v>0</v>
      </c>
      <c r="BB183" s="266" t="str">
        <f t="shared" si="620"/>
        <v/>
      </c>
      <c r="BC183" s="266">
        <f>IF(OR(Is_Loading,LEN($A183)=0),"",SWDATA!AV168)</f>
        <v>0</v>
      </c>
      <c r="BD183" s="267">
        <f>IF(OR(Is_Loading,LEN($A183)=0),"",SWDATA!AW168)</f>
        <v>0</v>
      </c>
      <c r="BE183" s="323">
        <f>IF(OR(Is_Loading,LEN($A183)=0),"",SWDATA!AX168)</f>
        <v>0</v>
      </c>
      <c r="BF183" s="320" t="str">
        <f t="shared" si="621"/>
        <v/>
      </c>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s="201"/>
      <c r="CO183" s="201"/>
      <c r="CP183" s="201"/>
      <c r="CQ183" s="201"/>
      <c r="CR183" s="201"/>
      <c r="CS183" s="201"/>
      <c r="CT183" s="201"/>
      <c r="CU183" s="201"/>
      <c r="CV183" s="201"/>
      <c r="CW183" s="201"/>
      <c r="CX183" s="201"/>
      <c r="CY183" s="201"/>
      <c r="CZ183" s="201"/>
      <c r="DA183" s="201"/>
      <c r="DB183" s="201"/>
      <c r="DC183" s="201"/>
      <c r="DD183" s="201"/>
      <c r="DE183" s="201"/>
      <c r="DF183" s="201"/>
      <c r="DG183" s="201"/>
      <c r="DH183" s="201"/>
      <c r="DI183" s="201"/>
      <c r="DJ183" s="201"/>
      <c r="DK183" s="201"/>
      <c r="DL183" s="201"/>
      <c r="DM183" s="201"/>
      <c r="DN183" s="201"/>
      <c r="DS183" s="372"/>
      <c r="DT183" s="374"/>
      <c r="DU183" s="375"/>
      <c r="DV183" s="375"/>
      <c r="DW183" s="375"/>
      <c r="DX183" s="375">
        <v>1</v>
      </c>
      <c r="DY183" s="375">
        <f t="shared" si="814"/>
        <v>0</v>
      </c>
      <c r="DZ183" s="375">
        <f t="shared" si="815"/>
        <v>0</v>
      </c>
      <c r="EA183" s="375">
        <f t="shared" si="816"/>
        <v>1</v>
      </c>
      <c r="EB183" s="375">
        <f t="shared" si="817"/>
        <v>0</v>
      </c>
      <c r="EC183" s="375">
        <f t="shared" si="818"/>
        <v>0</v>
      </c>
      <c r="ED183" s="375">
        <f t="shared" si="819"/>
        <v>1</v>
      </c>
      <c r="EE183" s="375">
        <f t="shared" si="820"/>
        <v>0</v>
      </c>
      <c r="EF183" s="375">
        <f t="shared" si="821"/>
        <v>0</v>
      </c>
      <c r="EG183" s="375">
        <f t="shared" si="822"/>
        <v>1</v>
      </c>
      <c r="EH183" s="375">
        <f t="shared" si="823"/>
        <v>0</v>
      </c>
      <c r="EI183" s="375">
        <f t="shared" si="824"/>
        <v>0</v>
      </c>
      <c r="EJ183" s="375">
        <f t="shared" si="825"/>
        <v>1</v>
      </c>
      <c r="EK183" s="375">
        <f t="shared" si="826"/>
        <v>0</v>
      </c>
      <c r="EL183" s="375">
        <f t="shared" si="827"/>
        <v>0</v>
      </c>
      <c r="EM183" s="375">
        <f t="shared" si="828"/>
        <v>1</v>
      </c>
      <c r="EN183" s="375">
        <f t="shared" si="829"/>
        <v>0</v>
      </c>
      <c r="EO183" s="375">
        <f t="shared" si="830"/>
        <v>0</v>
      </c>
      <c r="EP183" s="375">
        <f t="shared" si="831"/>
        <v>1</v>
      </c>
      <c r="EQ183" s="375">
        <f t="shared" si="832"/>
        <v>0</v>
      </c>
      <c r="ER183" s="375">
        <f t="shared" si="833"/>
        <v>0</v>
      </c>
      <c r="ES183" s="375">
        <f t="shared" si="834"/>
        <v>1</v>
      </c>
      <c r="ET183" s="375">
        <f t="shared" si="835"/>
        <v>0</v>
      </c>
      <c r="EU183" s="375">
        <f t="shared" si="836"/>
        <v>0</v>
      </c>
      <c r="EV183" s="375">
        <f t="shared" si="837"/>
        <v>1</v>
      </c>
      <c r="EW183" s="375">
        <f t="shared" si="838"/>
        <v>0</v>
      </c>
      <c r="EX183" s="375">
        <f t="shared" si="839"/>
        <v>0</v>
      </c>
      <c r="EY183" s="375">
        <f t="shared" si="840"/>
        <v>1</v>
      </c>
      <c r="EZ183" s="375">
        <f t="shared" si="841"/>
        <v>0</v>
      </c>
      <c r="FA183" s="375">
        <f t="shared" si="842"/>
        <v>0</v>
      </c>
      <c r="FB183" s="375">
        <f t="shared" si="843"/>
        <v>1</v>
      </c>
      <c r="FC183" s="375">
        <f t="shared" si="844"/>
        <v>0</v>
      </c>
      <c r="FD183" s="375">
        <f t="shared" si="845"/>
        <v>0</v>
      </c>
      <c r="FE183" s="376"/>
      <c r="FF183" s="372"/>
      <c r="FG183" s="372"/>
      <c r="FH183" s="372"/>
      <c r="FI183" s="372"/>
      <c r="FJ183" s="372"/>
      <c r="FK183" s="372"/>
      <c r="FL183" s="372"/>
      <c r="FM183" s="372"/>
      <c r="FN183" s="372"/>
      <c r="FO183" s="372"/>
      <c r="FP183" s="372"/>
      <c r="FQ183" s="372"/>
      <c r="FR183" s="372"/>
      <c r="FS183" s="372"/>
      <c r="FT183" s="372"/>
      <c r="FU183" s="372"/>
      <c r="FV183" s="372"/>
      <c r="FW183" s="372"/>
      <c r="FX183" s="372"/>
      <c r="FY183" s="372"/>
      <c r="FZ183" s="372"/>
      <c r="GA183" s="372"/>
      <c r="GB183" s="372"/>
      <c r="GC183" s="372"/>
      <c r="GD183" s="372"/>
      <c r="GE183" s="372"/>
      <c r="GF183" s="372"/>
      <c r="GG183" s="372"/>
      <c r="GH183" s="372"/>
      <c r="GI183" s="372"/>
      <c r="GJ183" s="372"/>
      <c r="GK183" s="372"/>
      <c r="GL183" s="372"/>
      <c r="GM183" s="372"/>
      <c r="GN183" s="372"/>
      <c r="GO183" s="372"/>
      <c r="GP183" s="372"/>
      <c r="GQ183" s="372"/>
      <c r="GR183" s="372"/>
      <c r="GS183" s="372"/>
      <c r="GT183" s="372"/>
      <c r="GU183" s="372"/>
      <c r="GV183" s="372"/>
      <c r="GW183" s="372"/>
      <c r="GX183" s="372"/>
      <c r="GY183" s="372"/>
      <c r="GZ183" s="372"/>
      <c r="HA183" s="372"/>
      <c r="HB183" s="372"/>
      <c r="HC183" s="372"/>
    </row>
    <row r="184" spans="1:211" s="373" customFormat="1" ht="15" customHeight="1" x14ac:dyDescent="0.2">
      <c r="A184" s="366">
        <f>SWDATA!O169</f>
        <v>0</v>
      </c>
      <c r="B184" s="366">
        <f>SWDATA!M169</f>
        <v>0</v>
      </c>
      <c r="C184" s="351">
        <f>IF(AND(SWDATA!M169=1,SWDATA!Q169="promotions"),SWDATA!P169,0)</f>
        <v>0</v>
      </c>
      <c r="D184" s="367">
        <f>ROW(SWDATA!M169)</f>
        <v>169</v>
      </c>
      <c r="E184" s="368">
        <f t="shared" si="775"/>
        <v>0</v>
      </c>
      <c r="F184" s="369">
        <f t="shared" si="609"/>
        <v>1</v>
      </c>
      <c r="G184" s="366" t="str">
        <f t="shared" si="610"/>
        <v/>
      </c>
      <c r="H184" s="370"/>
      <c r="J184" s="238">
        <f t="shared" si="611"/>
        <v>0</v>
      </c>
      <c r="K184" s="239" t="str">
        <f t="shared" si="612"/>
        <v/>
      </c>
      <c r="L184" s="342"/>
      <c r="M184" s="345"/>
      <c r="N184" s="340" t="str">
        <f>IF(LEN(SWDATA!F169)=0,"",N183)</f>
        <v/>
      </c>
      <c r="O184" s="296" t="str">
        <f>IF(LEN(SWDATA!G169)=0,"",O183)</f>
        <v/>
      </c>
      <c r="P184" s="297" t="str">
        <f>IF(LEN(SWDATA!C169)=0,"",SWDATA!C169)</f>
        <v/>
      </c>
      <c r="Q184" s="312" t="str">
        <f t="shared" si="613"/>
        <v/>
      </c>
      <c r="R184" s="223" t="s">
        <v>261</v>
      </c>
      <c r="S184" s="224"/>
      <c r="T184" s="224"/>
      <c r="U184" s="264" t="s">
        <v>611</v>
      </c>
      <c r="V184" s="205" t="s">
        <v>221</v>
      </c>
      <c r="W184" s="266">
        <f>IF(OR(Is_Loading,LEN($A184)=0),"",SWDATA!P169)</f>
        <v>0</v>
      </c>
      <c r="X184" s="267">
        <f>IF(OR(Is_Loading,LEN($A184)=0),"",SWDATA!Q169)</f>
        <v>0</v>
      </c>
      <c r="Y184" s="267">
        <f>IF(OR(Is_Loading,LEN($A184)=0),"",SWDATA!R169)</f>
        <v>0</v>
      </c>
      <c r="Z184" s="266" t="str">
        <f t="shared" si="846"/>
        <v/>
      </c>
      <c r="AA184" s="266">
        <f>IF(OR(Is_Loading,LEN($A184)=0),"",SWDATA!T169)</f>
        <v>0</v>
      </c>
      <c r="AB184" s="267">
        <f>IF(OR(Is_Loading,LEN($A184)=0),"",SWDATA!U169)</f>
        <v>0</v>
      </c>
      <c r="AC184" s="267">
        <f>IF(OR(Is_Loading,LEN($A184)=0),"",SWDATA!V169)</f>
        <v>0</v>
      </c>
      <c r="AD184" s="266" t="str">
        <f t="shared" si="614"/>
        <v/>
      </c>
      <c r="AE184" s="266">
        <f>IF(OR(Is_Loading,LEN($A184)=0),"",SWDATA!X169)</f>
        <v>0</v>
      </c>
      <c r="AF184" s="267">
        <f>IF(OR(Is_Loading,LEN($A184)=0),"",SWDATA!Y169)</f>
        <v>0</v>
      </c>
      <c r="AG184" s="267">
        <f>IF(OR(Is_Loading,LEN($A184)=0),"",SWDATA!Z169)</f>
        <v>0</v>
      </c>
      <c r="AH184" s="266" t="str">
        <f t="shared" si="615"/>
        <v/>
      </c>
      <c r="AI184" s="266">
        <f>IF(OR(Is_Loading,LEN($A184)=0),"",SWDATA!AB169)</f>
        <v>0</v>
      </c>
      <c r="AJ184" s="267">
        <f>IF(OR(Is_Loading,LEN($A184)=0),"",SWDATA!AC169)</f>
        <v>0</v>
      </c>
      <c r="AK184" s="267">
        <f>IF(OR(Is_Loading,LEN($A184)=0),"",SWDATA!AD169)</f>
        <v>0</v>
      </c>
      <c r="AL184" s="266" t="str">
        <f t="shared" si="616"/>
        <v/>
      </c>
      <c r="AM184" s="266">
        <f>IF(OR(Is_Loading,LEN($A184)=0),"",SWDATA!AF169)</f>
        <v>0</v>
      </c>
      <c r="AN184" s="267">
        <f>IF(OR(Is_Loading,LEN($A184)=0),"",SWDATA!AG169)</f>
        <v>0</v>
      </c>
      <c r="AO184" s="323">
        <f>IF(OR(Is_Loading,LEN($A184)=0),"",SWDATA!AH169)</f>
        <v>0</v>
      </c>
      <c r="AP184" s="320" t="str">
        <f t="shared" si="617"/>
        <v/>
      </c>
      <c r="AQ184" s="266">
        <f>IF(OR(Is_Loading,LEN($A184)=0),"",SWDATA!AJ169)</f>
        <v>0</v>
      </c>
      <c r="AR184" s="267">
        <f>IF(OR(Is_Loading,LEN($A184)=0),"",SWDATA!AK169)</f>
        <v>0</v>
      </c>
      <c r="AS184" s="267">
        <f>IF(OR(Is_Loading,LEN($A184)=0),"",SWDATA!AL169)</f>
        <v>0</v>
      </c>
      <c r="AT184" s="266" t="str">
        <f t="shared" si="618"/>
        <v/>
      </c>
      <c r="AU184" s="266">
        <f>IF(OR(Is_Loading,LEN($A184)=0),"",SWDATA!AN169)</f>
        <v>0</v>
      </c>
      <c r="AV184" s="267">
        <f>IF(OR(Is_Loading,LEN($A184)=0),"",SWDATA!AO169)</f>
        <v>0</v>
      </c>
      <c r="AW184" s="267">
        <f>IF(OR(Is_Loading,LEN($A184)=0),"",SWDATA!AP169)</f>
        <v>0</v>
      </c>
      <c r="AX184" s="266" t="str">
        <f t="shared" si="619"/>
        <v/>
      </c>
      <c r="AY184" s="266">
        <f>IF(OR(Is_Loading,LEN($A184)=0),"",SWDATA!AR169)</f>
        <v>0</v>
      </c>
      <c r="AZ184" s="267">
        <f>IF(OR(Is_Loading,LEN($A184)=0),"",SWDATA!AS169)</f>
        <v>0</v>
      </c>
      <c r="BA184" s="267">
        <f>IF(OR(Is_Loading,LEN($A184)=0),"",SWDATA!AT169)</f>
        <v>0</v>
      </c>
      <c r="BB184" s="266" t="str">
        <f t="shared" si="620"/>
        <v/>
      </c>
      <c r="BC184" s="266">
        <f>IF(OR(Is_Loading,LEN($A184)=0),"",SWDATA!AV169)</f>
        <v>0</v>
      </c>
      <c r="BD184" s="267">
        <f>IF(OR(Is_Loading,LEN($A184)=0),"",SWDATA!AW169)</f>
        <v>0</v>
      </c>
      <c r="BE184" s="323">
        <f>IF(OR(Is_Loading,LEN($A184)=0),"",SWDATA!AX169)</f>
        <v>0</v>
      </c>
      <c r="BF184" s="320" t="str">
        <f t="shared" si="621"/>
        <v/>
      </c>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351"/>
      <c r="CO184" s="351"/>
      <c r="CP184" s="351"/>
      <c r="CQ184" s="351"/>
      <c r="CR184" s="351"/>
      <c r="CS184" s="351"/>
      <c r="CT184" s="351"/>
      <c r="CU184" s="351"/>
      <c r="CV184" s="351"/>
      <c r="CW184" s="351"/>
      <c r="CX184" s="351"/>
      <c r="CY184" s="351"/>
      <c r="CZ184" s="351"/>
      <c r="DA184" s="351"/>
      <c r="DB184" s="351"/>
      <c r="DC184" s="351"/>
      <c r="DD184" s="351"/>
      <c r="DE184" s="351"/>
      <c r="DF184" s="351"/>
      <c r="DG184" s="351"/>
      <c r="DH184" s="351"/>
      <c r="DI184" s="351"/>
      <c r="DJ184" s="351"/>
      <c r="DK184" s="351"/>
      <c r="DL184" s="351"/>
      <c r="DM184" s="351"/>
      <c r="DN184" s="351"/>
      <c r="DQ184" s="373" t="str">
        <f t="shared" ref="DQ184" ca="1" si="847">INDIRECT("'Metrics &amp; Attributes View'!"&amp;IF(ROW()-9=0, "", IF(13+ROW()/23-9&gt;26, CHAR(64+INT((ROW()-9-1)/26)),"")&amp;CHAR(65+MOD(13+ROW()/23-1, 26)))&amp;44)</f>
        <v/>
      </c>
      <c r="DS184" s="372"/>
      <c r="DT184" s="374"/>
      <c r="DU184" s="375"/>
      <c r="DV184" s="375"/>
      <c r="DW184" s="375"/>
      <c r="DX184" s="375">
        <v>1</v>
      </c>
      <c r="DY184" s="375">
        <f t="shared" si="814"/>
        <v>0</v>
      </c>
      <c r="DZ184" s="375">
        <f t="shared" si="815"/>
        <v>0</v>
      </c>
      <c r="EA184" s="375">
        <f t="shared" si="816"/>
        <v>1</v>
      </c>
      <c r="EB184" s="375">
        <f t="shared" si="817"/>
        <v>0</v>
      </c>
      <c r="EC184" s="375">
        <f t="shared" si="818"/>
        <v>0</v>
      </c>
      <c r="ED184" s="375">
        <f t="shared" si="819"/>
        <v>1</v>
      </c>
      <c r="EE184" s="375">
        <f t="shared" si="820"/>
        <v>0</v>
      </c>
      <c r="EF184" s="375">
        <f t="shared" si="821"/>
        <v>0</v>
      </c>
      <c r="EG184" s="375">
        <f t="shared" si="822"/>
        <v>1</v>
      </c>
      <c r="EH184" s="375">
        <f t="shared" si="823"/>
        <v>0</v>
      </c>
      <c r="EI184" s="375">
        <f t="shared" si="824"/>
        <v>0</v>
      </c>
      <c r="EJ184" s="375">
        <f t="shared" si="825"/>
        <v>1</v>
      </c>
      <c r="EK184" s="375">
        <f t="shared" si="826"/>
        <v>0</v>
      </c>
      <c r="EL184" s="375">
        <f t="shared" si="827"/>
        <v>0</v>
      </c>
      <c r="EM184" s="375">
        <f t="shared" si="828"/>
        <v>1</v>
      </c>
      <c r="EN184" s="375">
        <f t="shared" si="829"/>
        <v>0</v>
      </c>
      <c r="EO184" s="375">
        <f t="shared" si="830"/>
        <v>0</v>
      </c>
      <c r="EP184" s="375">
        <f t="shared" si="831"/>
        <v>1</v>
      </c>
      <c r="EQ184" s="375">
        <f t="shared" si="832"/>
        <v>0</v>
      </c>
      <c r="ER184" s="375">
        <f t="shared" si="833"/>
        <v>0</v>
      </c>
      <c r="ES184" s="375">
        <f t="shared" si="834"/>
        <v>1</v>
      </c>
      <c r="ET184" s="375">
        <f t="shared" si="835"/>
        <v>0</v>
      </c>
      <c r="EU184" s="375">
        <f t="shared" si="836"/>
        <v>0</v>
      </c>
      <c r="EV184" s="375">
        <f t="shared" si="837"/>
        <v>1</v>
      </c>
      <c r="EW184" s="375">
        <f t="shared" si="838"/>
        <v>0</v>
      </c>
      <c r="EX184" s="375">
        <f t="shared" si="839"/>
        <v>0</v>
      </c>
      <c r="EY184" s="375">
        <f t="shared" si="840"/>
        <v>1</v>
      </c>
      <c r="EZ184" s="375">
        <f t="shared" si="841"/>
        <v>0</v>
      </c>
      <c r="FA184" s="375">
        <f t="shared" si="842"/>
        <v>0</v>
      </c>
      <c r="FB184" s="375">
        <f t="shared" si="843"/>
        <v>1</v>
      </c>
      <c r="FC184" s="375">
        <f t="shared" si="844"/>
        <v>0</v>
      </c>
      <c r="FD184" s="375">
        <f t="shared" si="845"/>
        <v>0</v>
      </c>
      <c r="FE184" s="376"/>
      <c r="FF184" s="372"/>
      <c r="FG184" s="372"/>
      <c r="FH184" s="372"/>
      <c r="FI184" s="372"/>
      <c r="FJ184" s="372"/>
      <c r="FK184" s="372"/>
      <c r="FL184" s="372"/>
      <c r="FM184" s="372"/>
      <c r="FN184" s="372"/>
      <c r="FO184" s="372"/>
      <c r="FP184" s="372"/>
      <c r="FQ184" s="372"/>
      <c r="FR184" s="372"/>
      <c r="FS184" s="372"/>
      <c r="FT184" s="372"/>
      <c r="FU184" s="372"/>
      <c r="FV184" s="372"/>
      <c r="FW184" s="372"/>
      <c r="FX184" s="372"/>
      <c r="FY184" s="372"/>
      <c r="FZ184" s="372"/>
      <c r="GA184" s="372"/>
      <c r="GB184" s="372"/>
      <c r="GC184" s="372"/>
      <c r="GD184" s="372"/>
      <c r="GE184" s="372"/>
      <c r="GF184" s="372"/>
      <c r="GG184" s="372"/>
      <c r="GH184" s="372"/>
      <c r="GI184" s="372"/>
      <c r="GJ184" s="372"/>
      <c r="GK184" s="372"/>
      <c r="GL184" s="372"/>
      <c r="GM184" s="372"/>
      <c r="GN184" s="372"/>
      <c r="GO184" s="372"/>
      <c r="GP184" s="372"/>
      <c r="GQ184" s="372"/>
      <c r="GR184" s="372"/>
      <c r="GS184" s="372"/>
      <c r="GT184" s="372"/>
      <c r="GU184" s="372"/>
      <c r="GV184" s="372"/>
      <c r="GW184" s="372"/>
      <c r="GX184" s="372"/>
      <c r="GY184" s="372"/>
      <c r="GZ184" s="372"/>
      <c r="HA184" s="372"/>
      <c r="HB184" s="372"/>
      <c r="HC184" s="372"/>
    </row>
    <row r="185" spans="1:211" s="373" customFormat="1" ht="15" customHeight="1" x14ac:dyDescent="0.2">
      <c r="A185" s="366">
        <f>SWDATA!O170</f>
        <v>0</v>
      </c>
      <c r="B185" s="366">
        <f>SWDATA!M170</f>
        <v>0</v>
      </c>
      <c r="C185" s="351">
        <f>IF(AND(SWDATA!M170=1,SWDATA!Q170="promotions"),SWDATA!P170,0)</f>
        <v>0</v>
      </c>
      <c r="D185" s="367">
        <f>ROW(SWDATA!M170)</f>
        <v>170</v>
      </c>
      <c r="E185" s="368">
        <f t="shared" si="775"/>
        <v>0</v>
      </c>
      <c r="F185" s="369">
        <f t="shared" si="609"/>
        <v>1</v>
      </c>
      <c r="G185" s="366" t="str">
        <f t="shared" si="610"/>
        <v/>
      </c>
      <c r="H185" s="370"/>
      <c r="J185" s="238">
        <f t="shared" si="611"/>
        <v>0</v>
      </c>
      <c r="K185" s="239" t="str">
        <f t="shared" si="612"/>
        <v/>
      </c>
      <c r="L185" s="342"/>
      <c r="M185" s="345"/>
      <c r="N185" s="340" t="str">
        <f>IF(LEN(SWDATA!F170)=0,"",N184)</f>
        <v/>
      </c>
      <c r="O185" s="296" t="str">
        <f>IF(LEN(SWDATA!G170)=0,"",O184)</f>
        <v/>
      </c>
      <c r="P185" s="297" t="str">
        <f>IF(LEN(SWDATA!C170)=0,"",SWDATA!C170)</f>
        <v/>
      </c>
      <c r="Q185" s="312" t="str">
        <f t="shared" si="613"/>
        <v/>
      </c>
      <c r="R185" s="223" t="s">
        <v>261</v>
      </c>
      <c r="S185" s="224"/>
      <c r="T185" s="224"/>
      <c r="U185" s="264" t="s">
        <v>598</v>
      </c>
      <c r="V185" s="205" t="s">
        <v>221</v>
      </c>
      <c r="W185" s="266">
        <f>IF(OR(Is_Loading,LEN($A185)=0),"",SWDATA!P170)</f>
        <v>0</v>
      </c>
      <c r="X185" s="267">
        <f>IF(OR(Is_Loading,LEN($A185)=0),"",SWDATA!Q170)</f>
        <v>0</v>
      </c>
      <c r="Y185" s="267">
        <f>IF(OR(Is_Loading,LEN($A185)=0),"",SWDATA!R170)</f>
        <v>0</v>
      </c>
      <c r="Z185" s="266" t="str">
        <f t="shared" si="846"/>
        <v/>
      </c>
      <c r="AA185" s="266">
        <f>IF(OR(Is_Loading,LEN($A185)=0),"",SWDATA!T170)</f>
        <v>0</v>
      </c>
      <c r="AB185" s="267">
        <f>IF(OR(Is_Loading,LEN($A185)=0),"",SWDATA!U170)</f>
        <v>0</v>
      </c>
      <c r="AC185" s="267">
        <f>IF(OR(Is_Loading,LEN($A185)=0),"",SWDATA!V170)</f>
        <v>0</v>
      </c>
      <c r="AD185" s="266" t="str">
        <f t="shared" si="614"/>
        <v/>
      </c>
      <c r="AE185" s="266">
        <f>IF(OR(Is_Loading,LEN($A185)=0),"",SWDATA!X170)</f>
        <v>0</v>
      </c>
      <c r="AF185" s="267">
        <f>IF(OR(Is_Loading,LEN($A185)=0),"",SWDATA!Y170)</f>
        <v>0</v>
      </c>
      <c r="AG185" s="267">
        <f>IF(OR(Is_Loading,LEN($A185)=0),"",SWDATA!Z170)</f>
        <v>0</v>
      </c>
      <c r="AH185" s="266" t="str">
        <f t="shared" si="615"/>
        <v/>
      </c>
      <c r="AI185" s="266">
        <f>IF(OR(Is_Loading,LEN($A185)=0),"",SWDATA!AB170)</f>
        <v>0</v>
      </c>
      <c r="AJ185" s="267">
        <f>IF(OR(Is_Loading,LEN($A185)=0),"",SWDATA!AC170)</f>
        <v>0</v>
      </c>
      <c r="AK185" s="267">
        <f>IF(OR(Is_Loading,LEN($A185)=0),"",SWDATA!AD170)</f>
        <v>0</v>
      </c>
      <c r="AL185" s="266" t="str">
        <f t="shared" si="616"/>
        <v/>
      </c>
      <c r="AM185" s="266">
        <f>IF(OR(Is_Loading,LEN($A185)=0),"",SWDATA!AF170)</f>
        <v>0</v>
      </c>
      <c r="AN185" s="267">
        <f>IF(OR(Is_Loading,LEN($A185)=0),"",SWDATA!AG170)</f>
        <v>0</v>
      </c>
      <c r="AO185" s="323">
        <f>IF(OR(Is_Loading,LEN($A185)=0),"",SWDATA!AH170)</f>
        <v>0</v>
      </c>
      <c r="AP185" s="320" t="str">
        <f t="shared" si="617"/>
        <v/>
      </c>
      <c r="AQ185" s="266">
        <f>IF(OR(Is_Loading,LEN($A185)=0),"",SWDATA!AJ170)</f>
        <v>0</v>
      </c>
      <c r="AR185" s="267">
        <f>IF(OR(Is_Loading,LEN($A185)=0),"",SWDATA!AK170)</f>
        <v>0</v>
      </c>
      <c r="AS185" s="267">
        <f>IF(OR(Is_Loading,LEN($A185)=0),"",SWDATA!AL170)</f>
        <v>0</v>
      </c>
      <c r="AT185" s="266" t="str">
        <f t="shared" si="618"/>
        <v/>
      </c>
      <c r="AU185" s="266">
        <f>IF(OR(Is_Loading,LEN($A185)=0),"",SWDATA!AN170)</f>
        <v>0</v>
      </c>
      <c r="AV185" s="267">
        <f>IF(OR(Is_Loading,LEN($A185)=0),"",SWDATA!AO170)</f>
        <v>0</v>
      </c>
      <c r="AW185" s="267">
        <f>IF(OR(Is_Loading,LEN($A185)=0),"",SWDATA!AP170)</f>
        <v>0</v>
      </c>
      <c r="AX185" s="266" t="str">
        <f t="shared" si="619"/>
        <v/>
      </c>
      <c r="AY185" s="266">
        <f>IF(OR(Is_Loading,LEN($A185)=0),"",SWDATA!AR170)</f>
        <v>0</v>
      </c>
      <c r="AZ185" s="267">
        <f>IF(OR(Is_Loading,LEN($A185)=0),"",SWDATA!AS170)</f>
        <v>0</v>
      </c>
      <c r="BA185" s="267">
        <f>IF(OR(Is_Loading,LEN($A185)=0),"",SWDATA!AT170)</f>
        <v>0</v>
      </c>
      <c r="BB185" s="266" t="str">
        <f t="shared" si="620"/>
        <v/>
      </c>
      <c r="BC185" s="266">
        <f>IF(OR(Is_Loading,LEN($A185)=0),"",SWDATA!AV170)</f>
        <v>0</v>
      </c>
      <c r="BD185" s="267">
        <f>IF(OR(Is_Loading,LEN($A185)=0),"",SWDATA!AW170)</f>
        <v>0</v>
      </c>
      <c r="BE185" s="323">
        <f>IF(OR(Is_Loading,LEN($A185)=0),"",SWDATA!AX170)</f>
        <v>0</v>
      </c>
      <c r="BF185" s="320" t="str">
        <f t="shared" si="621"/>
        <v/>
      </c>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351"/>
      <c r="CO185" s="351"/>
      <c r="CP185" s="351"/>
      <c r="CQ185" s="351"/>
      <c r="CR185" s="351"/>
      <c r="CS185" s="351"/>
      <c r="CT185" s="351"/>
      <c r="CU185" s="351"/>
      <c r="CV185" s="351"/>
      <c r="CW185" s="351"/>
      <c r="CX185" s="351"/>
      <c r="CY185" s="351"/>
      <c r="CZ185" s="351"/>
      <c r="DA185" s="351"/>
      <c r="DB185" s="351"/>
      <c r="DC185" s="351"/>
      <c r="DD185" s="351"/>
      <c r="DE185" s="351"/>
      <c r="DF185" s="351"/>
      <c r="DG185" s="351"/>
      <c r="DH185" s="351"/>
      <c r="DI185" s="351"/>
      <c r="DJ185" s="351"/>
      <c r="DK185" s="351"/>
      <c r="DL185" s="351"/>
      <c r="DM185" s="351"/>
      <c r="DN185" s="351"/>
      <c r="DS185" s="372"/>
      <c r="DT185" s="374"/>
      <c r="DU185" s="375"/>
      <c r="DV185" s="375"/>
      <c r="DW185" s="375"/>
      <c r="DX185" s="375">
        <v>1</v>
      </c>
      <c r="DY185" s="375">
        <f t="shared" si="814"/>
        <v>0</v>
      </c>
      <c r="DZ185" s="375">
        <f t="shared" si="815"/>
        <v>0</v>
      </c>
      <c r="EA185" s="375">
        <f t="shared" si="816"/>
        <v>1</v>
      </c>
      <c r="EB185" s="375">
        <f t="shared" si="817"/>
        <v>0</v>
      </c>
      <c r="EC185" s="375">
        <f t="shared" si="818"/>
        <v>0</v>
      </c>
      <c r="ED185" s="375">
        <f t="shared" si="819"/>
        <v>1</v>
      </c>
      <c r="EE185" s="375">
        <f t="shared" si="820"/>
        <v>0</v>
      </c>
      <c r="EF185" s="375">
        <f t="shared" si="821"/>
        <v>0</v>
      </c>
      <c r="EG185" s="375">
        <f t="shared" si="822"/>
        <v>1</v>
      </c>
      <c r="EH185" s="375">
        <f t="shared" si="823"/>
        <v>0</v>
      </c>
      <c r="EI185" s="375">
        <f t="shared" si="824"/>
        <v>0</v>
      </c>
      <c r="EJ185" s="375">
        <f t="shared" si="825"/>
        <v>1</v>
      </c>
      <c r="EK185" s="375">
        <f t="shared" si="826"/>
        <v>0</v>
      </c>
      <c r="EL185" s="375">
        <f t="shared" si="827"/>
        <v>0</v>
      </c>
      <c r="EM185" s="375">
        <f t="shared" si="828"/>
        <v>1</v>
      </c>
      <c r="EN185" s="375">
        <f t="shared" si="829"/>
        <v>0</v>
      </c>
      <c r="EO185" s="375">
        <f t="shared" si="830"/>
        <v>0</v>
      </c>
      <c r="EP185" s="375">
        <f t="shared" si="831"/>
        <v>1</v>
      </c>
      <c r="EQ185" s="375">
        <f t="shared" si="832"/>
        <v>0</v>
      </c>
      <c r="ER185" s="375">
        <f t="shared" si="833"/>
        <v>0</v>
      </c>
      <c r="ES185" s="375">
        <f t="shared" si="834"/>
        <v>1</v>
      </c>
      <c r="ET185" s="375">
        <f t="shared" si="835"/>
        <v>0</v>
      </c>
      <c r="EU185" s="375">
        <f t="shared" si="836"/>
        <v>0</v>
      </c>
      <c r="EV185" s="375">
        <f t="shared" si="837"/>
        <v>1</v>
      </c>
      <c r="EW185" s="375">
        <f t="shared" si="838"/>
        <v>0</v>
      </c>
      <c r="EX185" s="375">
        <f t="shared" si="839"/>
        <v>0</v>
      </c>
      <c r="EY185" s="375">
        <f t="shared" si="840"/>
        <v>1</v>
      </c>
      <c r="EZ185" s="375">
        <f t="shared" si="841"/>
        <v>0</v>
      </c>
      <c r="FA185" s="375">
        <f t="shared" si="842"/>
        <v>0</v>
      </c>
      <c r="FB185" s="375">
        <f t="shared" si="843"/>
        <v>1</v>
      </c>
      <c r="FC185" s="375">
        <f t="shared" si="844"/>
        <v>0</v>
      </c>
      <c r="FD185" s="375">
        <f t="shared" si="845"/>
        <v>0</v>
      </c>
      <c r="FE185" s="376"/>
      <c r="FF185" s="372"/>
      <c r="FG185" s="372"/>
      <c r="FH185" s="372"/>
      <c r="FI185" s="372"/>
      <c r="FJ185" s="372"/>
      <c r="FK185" s="372"/>
      <c r="FL185" s="372"/>
      <c r="FM185" s="372"/>
      <c r="FN185" s="372"/>
      <c r="FO185" s="372"/>
      <c r="FP185" s="372"/>
      <c r="FQ185" s="372"/>
      <c r="FR185" s="372"/>
      <c r="FS185" s="372"/>
      <c r="FT185" s="372"/>
      <c r="FU185" s="372"/>
      <c r="FV185" s="372"/>
      <c r="FW185" s="372"/>
      <c r="FX185" s="372"/>
      <c r="FY185" s="372"/>
      <c r="FZ185" s="372"/>
      <c r="GA185" s="372"/>
      <c r="GB185" s="372"/>
      <c r="GC185" s="372"/>
      <c r="GD185" s="372"/>
      <c r="GE185" s="372"/>
      <c r="GF185" s="372"/>
      <c r="GG185" s="372"/>
      <c r="GH185" s="372"/>
      <c r="GI185" s="372"/>
      <c r="GJ185" s="372"/>
      <c r="GK185" s="372"/>
      <c r="GL185" s="372"/>
      <c r="GM185" s="372"/>
      <c r="GN185" s="372"/>
      <c r="GO185" s="372"/>
      <c r="GP185" s="372"/>
      <c r="GQ185" s="372"/>
      <c r="GR185" s="372"/>
      <c r="GS185" s="372"/>
      <c r="GT185" s="372"/>
      <c r="GU185" s="372"/>
      <c r="GV185" s="372"/>
      <c r="GW185" s="372"/>
      <c r="GX185" s="372"/>
      <c r="GY185" s="372"/>
      <c r="GZ185" s="372"/>
      <c r="HA185" s="372"/>
      <c r="HB185" s="372"/>
      <c r="HC185" s="372"/>
    </row>
    <row r="186" spans="1:211" s="373" customFormat="1" ht="15" customHeight="1" x14ac:dyDescent="0.2">
      <c r="A186" s="366">
        <f>SWDATA!O171</f>
        <v>0</v>
      </c>
      <c r="B186" s="366">
        <f>SWDATA!M171</f>
        <v>0</v>
      </c>
      <c r="C186" s="351">
        <f>IF(AND(SWDATA!M171=1,SWDATA!Q171="promotions"),SWDATA!P171,0)</f>
        <v>0</v>
      </c>
      <c r="D186" s="367">
        <f>ROW(SWDATA!M171)</f>
        <v>171</v>
      </c>
      <c r="E186" s="368">
        <f t="shared" si="775"/>
        <v>0</v>
      </c>
      <c r="F186" s="369">
        <f t="shared" si="609"/>
        <v>1</v>
      </c>
      <c r="G186" s="366" t="str">
        <f t="shared" si="610"/>
        <v/>
      </c>
      <c r="H186" s="370"/>
      <c r="J186" s="238">
        <f t="shared" si="611"/>
        <v>0</v>
      </c>
      <c r="K186" s="239" t="str">
        <f t="shared" si="612"/>
        <v/>
      </c>
      <c r="L186" s="342"/>
      <c r="M186" s="345"/>
      <c r="N186" s="340" t="str">
        <f>IF(LEN(SWDATA!F171)=0,"",N185)</f>
        <v/>
      </c>
      <c r="O186" s="296" t="str">
        <f>IF(LEN(SWDATA!G171)=0,"",O185)</f>
        <v/>
      </c>
      <c r="P186" s="297" t="str">
        <f>IF(LEN(SWDATA!C171)=0,"",SWDATA!C171)</f>
        <v/>
      </c>
      <c r="Q186" s="312" t="str">
        <f t="shared" si="613"/>
        <v/>
      </c>
      <c r="R186" s="223" t="s">
        <v>261</v>
      </c>
      <c r="S186" s="224"/>
      <c r="T186" s="224"/>
      <c r="U186" s="264" t="s">
        <v>628</v>
      </c>
      <c r="V186" s="205" t="s">
        <v>221</v>
      </c>
      <c r="W186" s="266">
        <f>IF(OR(Is_Loading,LEN($A186)=0),"",SWDATA!P171)</f>
        <v>0</v>
      </c>
      <c r="X186" s="267">
        <f>IF(OR(Is_Loading,LEN($A186)=0),"",SWDATA!Q171)</f>
        <v>0</v>
      </c>
      <c r="Y186" s="267">
        <f>IF(OR(Is_Loading,LEN($A186)=0),"",SWDATA!R171)</f>
        <v>0</v>
      </c>
      <c r="Z186" s="266" t="str">
        <f t="shared" si="846"/>
        <v/>
      </c>
      <c r="AA186" s="266">
        <f>IF(OR(Is_Loading,LEN($A186)=0),"",SWDATA!T171)</f>
        <v>0</v>
      </c>
      <c r="AB186" s="267">
        <f>IF(OR(Is_Loading,LEN($A186)=0),"",SWDATA!U171)</f>
        <v>0</v>
      </c>
      <c r="AC186" s="267">
        <f>IF(OR(Is_Loading,LEN($A186)=0),"",SWDATA!V171)</f>
        <v>0</v>
      </c>
      <c r="AD186" s="266" t="str">
        <f t="shared" si="614"/>
        <v/>
      </c>
      <c r="AE186" s="266">
        <f>IF(OR(Is_Loading,LEN($A186)=0),"",SWDATA!X171)</f>
        <v>0</v>
      </c>
      <c r="AF186" s="267">
        <f>IF(OR(Is_Loading,LEN($A186)=0),"",SWDATA!Y171)</f>
        <v>0</v>
      </c>
      <c r="AG186" s="267">
        <f>IF(OR(Is_Loading,LEN($A186)=0),"",SWDATA!Z171)</f>
        <v>0</v>
      </c>
      <c r="AH186" s="266" t="str">
        <f t="shared" si="615"/>
        <v/>
      </c>
      <c r="AI186" s="266">
        <f>IF(OR(Is_Loading,LEN($A186)=0),"",SWDATA!AB171)</f>
        <v>0</v>
      </c>
      <c r="AJ186" s="267">
        <f>IF(OR(Is_Loading,LEN($A186)=0),"",SWDATA!AC171)</f>
        <v>0</v>
      </c>
      <c r="AK186" s="267">
        <f>IF(OR(Is_Loading,LEN($A186)=0),"",SWDATA!AD171)</f>
        <v>0</v>
      </c>
      <c r="AL186" s="266" t="str">
        <f t="shared" si="616"/>
        <v/>
      </c>
      <c r="AM186" s="266">
        <f>IF(OR(Is_Loading,LEN($A186)=0),"",SWDATA!AF171)</f>
        <v>0</v>
      </c>
      <c r="AN186" s="267">
        <f>IF(OR(Is_Loading,LEN($A186)=0),"",SWDATA!AG171)</f>
        <v>0</v>
      </c>
      <c r="AO186" s="323">
        <f>IF(OR(Is_Loading,LEN($A186)=0),"",SWDATA!AH171)</f>
        <v>0</v>
      </c>
      <c r="AP186" s="320" t="str">
        <f t="shared" si="617"/>
        <v/>
      </c>
      <c r="AQ186" s="266">
        <f>IF(OR(Is_Loading,LEN($A186)=0),"",SWDATA!AJ171)</f>
        <v>0</v>
      </c>
      <c r="AR186" s="267">
        <f>IF(OR(Is_Loading,LEN($A186)=0),"",SWDATA!AK171)</f>
        <v>0</v>
      </c>
      <c r="AS186" s="267">
        <f>IF(OR(Is_Loading,LEN($A186)=0),"",SWDATA!AL171)</f>
        <v>0</v>
      </c>
      <c r="AT186" s="266" t="str">
        <f t="shared" si="618"/>
        <v/>
      </c>
      <c r="AU186" s="266">
        <f>IF(OR(Is_Loading,LEN($A186)=0),"",SWDATA!AN171)</f>
        <v>0</v>
      </c>
      <c r="AV186" s="267">
        <f>IF(OR(Is_Loading,LEN($A186)=0),"",SWDATA!AO171)</f>
        <v>0</v>
      </c>
      <c r="AW186" s="267">
        <f>IF(OR(Is_Loading,LEN($A186)=0),"",SWDATA!AP171)</f>
        <v>0</v>
      </c>
      <c r="AX186" s="266" t="str">
        <f t="shared" si="619"/>
        <v/>
      </c>
      <c r="AY186" s="266">
        <f>IF(OR(Is_Loading,LEN($A186)=0),"",SWDATA!AR171)</f>
        <v>0</v>
      </c>
      <c r="AZ186" s="267">
        <f>IF(OR(Is_Loading,LEN($A186)=0),"",SWDATA!AS171)</f>
        <v>0</v>
      </c>
      <c r="BA186" s="267">
        <f>IF(OR(Is_Loading,LEN($A186)=0),"",SWDATA!AT171)</f>
        <v>0</v>
      </c>
      <c r="BB186" s="266" t="str">
        <f t="shared" si="620"/>
        <v/>
      </c>
      <c r="BC186" s="266">
        <f>IF(OR(Is_Loading,LEN($A186)=0),"",SWDATA!AV171)</f>
        <v>0</v>
      </c>
      <c r="BD186" s="267">
        <f>IF(OR(Is_Loading,LEN($A186)=0),"",SWDATA!AW171)</f>
        <v>0</v>
      </c>
      <c r="BE186" s="323">
        <f>IF(OR(Is_Loading,LEN($A186)=0),"",SWDATA!AX171)</f>
        <v>0</v>
      </c>
      <c r="BF186" s="320" t="str">
        <f t="shared" si="621"/>
        <v/>
      </c>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351"/>
      <c r="CO186" s="351"/>
      <c r="CP186" s="351"/>
      <c r="CQ186" s="351"/>
      <c r="CR186" s="351"/>
      <c r="CS186" s="351"/>
      <c r="CT186" s="351"/>
      <c r="CU186" s="351"/>
      <c r="CV186" s="351"/>
      <c r="CW186" s="351"/>
      <c r="CX186" s="351"/>
      <c r="CY186" s="351"/>
      <c r="CZ186" s="351"/>
      <c r="DA186" s="351"/>
      <c r="DB186" s="351"/>
      <c r="DC186" s="351"/>
      <c r="DD186" s="351"/>
      <c r="DE186" s="351"/>
      <c r="DF186" s="351"/>
      <c r="DG186" s="351"/>
      <c r="DH186" s="351"/>
      <c r="DI186" s="351"/>
      <c r="DJ186" s="351"/>
      <c r="DK186" s="351"/>
      <c r="DL186" s="351"/>
      <c r="DM186" s="351"/>
      <c r="DN186" s="351"/>
      <c r="DS186" s="372"/>
      <c r="DT186" s="374"/>
      <c r="DU186" s="375"/>
      <c r="DV186" s="375"/>
      <c r="DW186" s="375"/>
      <c r="DX186" s="375">
        <v>1</v>
      </c>
      <c r="DY186" s="375">
        <f t="shared" si="814"/>
        <v>0</v>
      </c>
      <c r="DZ186" s="375">
        <f t="shared" si="815"/>
        <v>0</v>
      </c>
      <c r="EA186" s="375">
        <f t="shared" si="816"/>
        <v>1</v>
      </c>
      <c r="EB186" s="375">
        <f t="shared" si="817"/>
        <v>0</v>
      </c>
      <c r="EC186" s="375">
        <f t="shared" si="818"/>
        <v>0</v>
      </c>
      <c r="ED186" s="375">
        <f t="shared" si="819"/>
        <v>1</v>
      </c>
      <c r="EE186" s="375">
        <f t="shared" si="820"/>
        <v>0</v>
      </c>
      <c r="EF186" s="375">
        <f t="shared" si="821"/>
        <v>0</v>
      </c>
      <c r="EG186" s="375">
        <f t="shared" si="822"/>
        <v>1</v>
      </c>
      <c r="EH186" s="375">
        <f t="shared" si="823"/>
        <v>0</v>
      </c>
      <c r="EI186" s="375">
        <f t="shared" si="824"/>
        <v>0</v>
      </c>
      <c r="EJ186" s="375">
        <f t="shared" si="825"/>
        <v>1</v>
      </c>
      <c r="EK186" s="375">
        <f t="shared" si="826"/>
        <v>0</v>
      </c>
      <c r="EL186" s="375">
        <f t="shared" si="827"/>
        <v>0</v>
      </c>
      <c r="EM186" s="375">
        <f t="shared" si="828"/>
        <v>1</v>
      </c>
      <c r="EN186" s="375">
        <f t="shared" si="829"/>
        <v>0</v>
      </c>
      <c r="EO186" s="375">
        <f t="shared" si="830"/>
        <v>0</v>
      </c>
      <c r="EP186" s="375">
        <f t="shared" si="831"/>
        <v>1</v>
      </c>
      <c r="EQ186" s="375">
        <f t="shared" si="832"/>
        <v>0</v>
      </c>
      <c r="ER186" s="375">
        <f t="shared" si="833"/>
        <v>0</v>
      </c>
      <c r="ES186" s="375">
        <f t="shared" si="834"/>
        <v>1</v>
      </c>
      <c r="ET186" s="375">
        <f t="shared" si="835"/>
        <v>0</v>
      </c>
      <c r="EU186" s="375">
        <f t="shared" si="836"/>
        <v>0</v>
      </c>
      <c r="EV186" s="375">
        <f t="shared" si="837"/>
        <v>1</v>
      </c>
      <c r="EW186" s="375">
        <f t="shared" si="838"/>
        <v>0</v>
      </c>
      <c r="EX186" s="375">
        <f t="shared" si="839"/>
        <v>0</v>
      </c>
      <c r="EY186" s="375">
        <f t="shared" si="840"/>
        <v>1</v>
      </c>
      <c r="EZ186" s="375">
        <f t="shared" si="841"/>
        <v>0</v>
      </c>
      <c r="FA186" s="375">
        <f t="shared" si="842"/>
        <v>0</v>
      </c>
      <c r="FB186" s="375">
        <f t="shared" si="843"/>
        <v>1</v>
      </c>
      <c r="FC186" s="375">
        <f t="shared" si="844"/>
        <v>0</v>
      </c>
      <c r="FD186" s="375">
        <f t="shared" si="845"/>
        <v>0</v>
      </c>
      <c r="FE186" s="376"/>
      <c r="FF186" s="372"/>
      <c r="FG186" s="372"/>
      <c r="FH186" s="372"/>
      <c r="FI186" s="372"/>
      <c r="FJ186" s="372"/>
      <c r="FK186" s="372"/>
      <c r="FL186" s="372"/>
      <c r="FM186" s="372"/>
      <c r="FN186" s="372"/>
      <c r="FO186" s="372"/>
      <c r="FP186" s="372"/>
      <c r="FQ186" s="372"/>
      <c r="FR186" s="372"/>
      <c r="FS186" s="372"/>
      <c r="FT186" s="372"/>
      <c r="FU186" s="372"/>
      <c r="FV186" s="372"/>
      <c r="FW186" s="372"/>
      <c r="FX186" s="372"/>
      <c r="FY186" s="372"/>
      <c r="FZ186" s="372"/>
      <c r="GA186" s="372"/>
      <c r="GB186" s="372"/>
      <c r="GC186" s="372"/>
      <c r="GD186" s="372"/>
      <c r="GE186" s="372"/>
      <c r="GF186" s="372"/>
      <c r="GG186" s="372"/>
      <c r="GH186" s="372"/>
      <c r="GI186" s="372"/>
      <c r="GJ186" s="372"/>
      <c r="GK186" s="372"/>
      <c r="GL186" s="372"/>
      <c r="GM186" s="372"/>
      <c r="GN186" s="372"/>
      <c r="GO186" s="372"/>
      <c r="GP186" s="372"/>
      <c r="GQ186" s="372"/>
      <c r="GR186" s="372"/>
      <c r="GS186" s="372"/>
      <c r="GT186" s="372"/>
      <c r="GU186" s="372"/>
      <c r="GV186" s="372"/>
      <c r="GW186" s="372"/>
      <c r="GX186" s="372"/>
      <c r="GY186" s="372"/>
      <c r="GZ186" s="372"/>
      <c r="HA186" s="372"/>
      <c r="HB186" s="372"/>
      <c r="HC186" s="372"/>
    </row>
    <row r="187" spans="1:211" s="373" customFormat="1" ht="15" customHeight="1" x14ac:dyDescent="0.2">
      <c r="A187" s="366">
        <f>SWDATA!O172</f>
        <v>0</v>
      </c>
      <c r="B187" s="366">
        <f>SWDATA!M172</f>
        <v>0</v>
      </c>
      <c r="C187" s="351">
        <f>IF(AND(SWDATA!M172=1,SWDATA!Q172="promotions"),SWDATA!P172,0)</f>
        <v>0</v>
      </c>
      <c r="D187" s="367">
        <f>ROW(SWDATA!M172)</f>
        <v>172</v>
      </c>
      <c r="E187" s="368">
        <f t="shared" si="775"/>
        <v>0</v>
      </c>
      <c r="F187" s="369">
        <f t="shared" si="609"/>
        <v>1</v>
      </c>
      <c r="G187" s="366" t="str">
        <f t="shared" si="610"/>
        <v/>
      </c>
      <c r="H187" s="370"/>
      <c r="J187" s="238">
        <f t="shared" si="611"/>
        <v>0</v>
      </c>
      <c r="K187" s="239" t="str">
        <f t="shared" si="612"/>
        <v/>
      </c>
      <c r="L187" s="342"/>
      <c r="M187" s="345"/>
      <c r="N187" s="340" t="str">
        <f>IF(LEN(SWDATA!F172)=0,"",N186)</f>
        <v/>
      </c>
      <c r="O187" s="296" t="str">
        <f>IF(LEN(SWDATA!G172)=0,"",O186)</f>
        <v/>
      </c>
      <c r="P187" s="297" t="str">
        <f>IF(LEN(SWDATA!C172)=0,"",SWDATA!C172)</f>
        <v/>
      </c>
      <c r="Q187" s="312" t="str">
        <f t="shared" si="613"/>
        <v/>
      </c>
      <c r="R187" s="223" t="s">
        <v>261</v>
      </c>
      <c r="S187" s="224"/>
      <c r="T187" s="224"/>
      <c r="U187" s="264" t="s">
        <v>596</v>
      </c>
      <c r="V187" s="205" t="s">
        <v>221</v>
      </c>
      <c r="W187" s="266">
        <f>IF(OR(Is_Loading,LEN($A187)=0),"",SWDATA!P172)</f>
        <v>0</v>
      </c>
      <c r="X187" s="267">
        <f>IF(OR(Is_Loading,LEN($A187)=0),"",SWDATA!Q172)</f>
        <v>0</v>
      </c>
      <c r="Y187" s="267">
        <f>IF(OR(Is_Loading,LEN($A187)=0),"",SWDATA!R172)</f>
        <v>0</v>
      </c>
      <c r="Z187" s="266" t="str">
        <f t="shared" si="846"/>
        <v/>
      </c>
      <c r="AA187" s="266">
        <f>IF(OR(Is_Loading,LEN($A187)=0),"",SWDATA!T172)</f>
        <v>0</v>
      </c>
      <c r="AB187" s="267">
        <f>IF(OR(Is_Loading,LEN($A187)=0),"",SWDATA!U172)</f>
        <v>0</v>
      </c>
      <c r="AC187" s="267">
        <f>IF(OR(Is_Loading,LEN($A187)=0),"",SWDATA!V172)</f>
        <v>0</v>
      </c>
      <c r="AD187" s="266" t="str">
        <f t="shared" si="614"/>
        <v/>
      </c>
      <c r="AE187" s="266">
        <f>IF(OR(Is_Loading,LEN($A187)=0),"",SWDATA!X172)</f>
        <v>0</v>
      </c>
      <c r="AF187" s="267">
        <f>IF(OR(Is_Loading,LEN($A187)=0),"",SWDATA!Y172)</f>
        <v>0</v>
      </c>
      <c r="AG187" s="267">
        <f>IF(OR(Is_Loading,LEN($A187)=0),"",SWDATA!Z172)</f>
        <v>0</v>
      </c>
      <c r="AH187" s="266" t="str">
        <f t="shared" si="615"/>
        <v/>
      </c>
      <c r="AI187" s="266">
        <f>IF(OR(Is_Loading,LEN($A187)=0),"",SWDATA!AB172)</f>
        <v>0</v>
      </c>
      <c r="AJ187" s="267">
        <f>IF(OR(Is_Loading,LEN($A187)=0),"",SWDATA!AC172)</f>
        <v>0</v>
      </c>
      <c r="AK187" s="267">
        <f>IF(OR(Is_Loading,LEN($A187)=0),"",SWDATA!AD172)</f>
        <v>0</v>
      </c>
      <c r="AL187" s="266" t="str">
        <f t="shared" si="616"/>
        <v/>
      </c>
      <c r="AM187" s="266">
        <f>IF(OR(Is_Loading,LEN($A187)=0),"",SWDATA!AF172)</f>
        <v>0</v>
      </c>
      <c r="AN187" s="267">
        <f>IF(OR(Is_Loading,LEN($A187)=0),"",SWDATA!AG172)</f>
        <v>0</v>
      </c>
      <c r="AO187" s="323">
        <f>IF(OR(Is_Loading,LEN($A187)=0),"",SWDATA!AH172)</f>
        <v>0</v>
      </c>
      <c r="AP187" s="320" t="str">
        <f t="shared" si="617"/>
        <v/>
      </c>
      <c r="AQ187" s="266">
        <f>IF(OR(Is_Loading,LEN($A187)=0),"",SWDATA!AJ172)</f>
        <v>0</v>
      </c>
      <c r="AR187" s="267">
        <f>IF(OR(Is_Loading,LEN($A187)=0),"",SWDATA!AK172)</f>
        <v>0</v>
      </c>
      <c r="AS187" s="267">
        <f>IF(OR(Is_Loading,LEN($A187)=0),"",SWDATA!AL172)</f>
        <v>0</v>
      </c>
      <c r="AT187" s="266" t="str">
        <f t="shared" si="618"/>
        <v/>
      </c>
      <c r="AU187" s="266">
        <f>IF(OR(Is_Loading,LEN($A187)=0),"",SWDATA!AN172)</f>
        <v>0</v>
      </c>
      <c r="AV187" s="267">
        <f>IF(OR(Is_Loading,LEN($A187)=0),"",SWDATA!AO172)</f>
        <v>0</v>
      </c>
      <c r="AW187" s="267">
        <f>IF(OR(Is_Loading,LEN($A187)=0),"",SWDATA!AP172)</f>
        <v>0</v>
      </c>
      <c r="AX187" s="266" t="str">
        <f t="shared" si="619"/>
        <v/>
      </c>
      <c r="AY187" s="266">
        <f>IF(OR(Is_Loading,LEN($A187)=0),"",SWDATA!AR172)</f>
        <v>0</v>
      </c>
      <c r="AZ187" s="267">
        <f>IF(OR(Is_Loading,LEN($A187)=0),"",SWDATA!AS172)</f>
        <v>0</v>
      </c>
      <c r="BA187" s="267">
        <f>IF(OR(Is_Loading,LEN($A187)=0),"",SWDATA!AT172)</f>
        <v>0</v>
      </c>
      <c r="BB187" s="266" t="str">
        <f t="shared" si="620"/>
        <v/>
      </c>
      <c r="BC187" s="266">
        <f>IF(OR(Is_Loading,LEN($A187)=0),"",SWDATA!AV172)</f>
        <v>0</v>
      </c>
      <c r="BD187" s="267">
        <f>IF(OR(Is_Loading,LEN($A187)=0),"",SWDATA!AW172)</f>
        <v>0</v>
      </c>
      <c r="BE187" s="323">
        <f>IF(OR(Is_Loading,LEN($A187)=0),"",SWDATA!AX172)</f>
        <v>0</v>
      </c>
      <c r="BF187" s="320" t="str">
        <f t="shared" si="621"/>
        <v/>
      </c>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351"/>
      <c r="CO187" s="351"/>
      <c r="CP187" s="351"/>
      <c r="CQ187" s="351"/>
      <c r="CR187" s="351"/>
      <c r="CS187" s="351"/>
      <c r="CT187" s="351"/>
      <c r="CU187" s="351"/>
      <c r="CV187" s="351"/>
      <c r="CW187" s="351"/>
      <c r="CX187" s="351"/>
      <c r="CY187" s="351"/>
      <c r="CZ187" s="351"/>
      <c r="DA187" s="351"/>
      <c r="DB187" s="351"/>
      <c r="DC187" s="351"/>
      <c r="DD187" s="351"/>
      <c r="DE187" s="351"/>
      <c r="DF187" s="351"/>
      <c r="DG187" s="351"/>
      <c r="DH187" s="351"/>
      <c r="DI187" s="351"/>
      <c r="DJ187" s="351"/>
      <c r="DK187" s="351"/>
      <c r="DL187" s="351"/>
      <c r="DM187" s="351"/>
      <c r="DN187" s="351"/>
      <c r="DS187" s="372"/>
      <c r="DT187" s="374"/>
      <c r="DU187" s="375"/>
      <c r="DV187" s="375"/>
      <c r="DW187" s="375"/>
      <c r="DX187" s="375">
        <v>1</v>
      </c>
      <c r="DY187" s="375">
        <f t="shared" si="814"/>
        <v>0</v>
      </c>
      <c r="DZ187" s="375">
        <f t="shared" si="815"/>
        <v>0</v>
      </c>
      <c r="EA187" s="375">
        <f t="shared" si="816"/>
        <v>1</v>
      </c>
      <c r="EB187" s="375">
        <f t="shared" si="817"/>
        <v>0</v>
      </c>
      <c r="EC187" s="375">
        <f t="shared" si="818"/>
        <v>0</v>
      </c>
      <c r="ED187" s="375">
        <f t="shared" si="819"/>
        <v>1</v>
      </c>
      <c r="EE187" s="375">
        <f t="shared" si="820"/>
        <v>0</v>
      </c>
      <c r="EF187" s="375">
        <f t="shared" si="821"/>
        <v>0</v>
      </c>
      <c r="EG187" s="375">
        <f t="shared" si="822"/>
        <v>1</v>
      </c>
      <c r="EH187" s="375">
        <f t="shared" si="823"/>
        <v>0</v>
      </c>
      <c r="EI187" s="375">
        <f t="shared" si="824"/>
        <v>0</v>
      </c>
      <c r="EJ187" s="375">
        <f t="shared" si="825"/>
        <v>1</v>
      </c>
      <c r="EK187" s="375">
        <f t="shared" si="826"/>
        <v>0</v>
      </c>
      <c r="EL187" s="375">
        <f t="shared" si="827"/>
        <v>0</v>
      </c>
      <c r="EM187" s="375">
        <f t="shared" si="828"/>
        <v>1</v>
      </c>
      <c r="EN187" s="375">
        <f t="shared" si="829"/>
        <v>0</v>
      </c>
      <c r="EO187" s="375">
        <f t="shared" si="830"/>
        <v>0</v>
      </c>
      <c r="EP187" s="375">
        <f t="shared" si="831"/>
        <v>1</v>
      </c>
      <c r="EQ187" s="375">
        <f t="shared" si="832"/>
        <v>0</v>
      </c>
      <c r="ER187" s="375">
        <f t="shared" si="833"/>
        <v>0</v>
      </c>
      <c r="ES187" s="375">
        <f t="shared" si="834"/>
        <v>1</v>
      </c>
      <c r="ET187" s="375">
        <f t="shared" si="835"/>
        <v>0</v>
      </c>
      <c r="EU187" s="375">
        <f t="shared" si="836"/>
        <v>0</v>
      </c>
      <c r="EV187" s="375">
        <f t="shared" si="837"/>
        <v>1</v>
      </c>
      <c r="EW187" s="375">
        <f t="shared" si="838"/>
        <v>0</v>
      </c>
      <c r="EX187" s="375">
        <f t="shared" si="839"/>
        <v>0</v>
      </c>
      <c r="EY187" s="375">
        <f t="shared" si="840"/>
        <v>1</v>
      </c>
      <c r="EZ187" s="375">
        <f t="shared" si="841"/>
        <v>0</v>
      </c>
      <c r="FA187" s="375">
        <f t="shared" si="842"/>
        <v>0</v>
      </c>
      <c r="FB187" s="375">
        <f t="shared" si="843"/>
        <v>1</v>
      </c>
      <c r="FC187" s="375">
        <f t="shared" si="844"/>
        <v>0</v>
      </c>
      <c r="FD187" s="375">
        <f t="shared" si="845"/>
        <v>0</v>
      </c>
      <c r="FE187" s="376"/>
      <c r="FF187" s="372"/>
      <c r="FG187" s="372"/>
      <c r="FH187" s="372"/>
      <c r="FI187" s="372"/>
      <c r="FJ187" s="372"/>
      <c r="FK187" s="372"/>
      <c r="FL187" s="372"/>
      <c r="FM187" s="372"/>
      <c r="FN187" s="372"/>
      <c r="FO187" s="372"/>
      <c r="FP187" s="372"/>
      <c r="FQ187" s="372"/>
      <c r="FR187" s="372"/>
      <c r="FS187" s="372"/>
      <c r="FT187" s="372"/>
      <c r="FU187" s="372"/>
      <c r="FV187" s="372"/>
      <c r="FW187" s="372"/>
      <c r="FX187" s="372"/>
      <c r="FY187" s="372"/>
      <c r="FZ187" s="372"/>
      <c r="GA187" s="372"/>
      <c r="GB187" s="372"/>
      <c r="GC187" s="372"/>
      <c r="GD187" s="372"/>
      <c r="GE187" s="372"/>
      <c r="GF187" s="372"/>
      <c r="GG187" s="372"/>
      <c r="GH187" s="372"/>
      <c r="GI187" s="372"/>
      <c r="GJ187" s="372"/>
      <c r="GK187" s="372"/>
      <c r="GL187" s="372"/>
      <c r="GM187" s="372"/>
      <c r="GN187" s="372"/>
      <c r="GO187" s="372"/>
      <c r="GP187" s="372"/>
      <c r="GQ187" s="372"/>
      <c r="GR187" s="372"/>
      <c r="GS187" s="372"/>
      <c r="GT187" s="372"/>
      <c r="GU187" s="372"/>
      <c r="GV187" s="372"/>
      <c r="GW187" s="372"/>
      <c r="GX187" s="372"/>
      <c r="GY187" s="372"/>
      <c r="GZ187" s="372"/>
      <c r="HA187" s="372"/>
      <c r="HB187" s="372"/>
      <c r="HC187" s="372"/>
    </row>
    <row r="188" spans="1:211" s="373" customFormat="1" ht="15" customHeight="1" x14ac:dyDescent="0.2">
      <c r="A188" s="366">
        <f>SWDATA!O173</f>
        <v>0</v>
      </c>
      <c r="B188" s="366">
        <f>SWDATA!M173</f>
        <v>0</v>
      </c>
      <c r="C188" s="351">
        <f>IF(AND(SWDATA!M173=1,SWDATA!Q173="promotions"),SWDATA!P173,0)</f>
        <v>0</v>
      </c>
      <c r="D188" s="367">
        <f>ROW(SWDATA!M173)</f>
        <v>173</v>
      </c>
      <c r="E188" s="368">
        <f ca="1">IF(AND(B188=1,UPPER(HLOOKUP(D188+14,'Metrics &amp; Attributes View'!$13:$31,19,0))&lt;&gt;"SBOM"),1,0)</f>
        <v>0</v>
      </c>
      <c r="F188" s="369">
        <f t="shared" si="609"/>
        <v>1</v>
      </c>
      <c r="G188" s="366" t="str">
        <f t="shared" si="610"/>
        <v/>
      </c>
      <c r="H188" s="370"/>
      <c r="J188" s="238">
        <f t="shared" si="611"/>
        <v>0</v>
      </c>
      <c r="K188" s="239" t="str">
        <f t="shared" si="612"/>
        <v/>
      </c>
      <c r="L188" s="342"/>
      <c r="M188" s="345"/>
      <c r="N188" s="340" t="str">
        <f>IF(LEN(SWDATA!F173)=0,"",N187)</f>
        <v/>
      </c>
      <c r="O188" s="296" t="str">
        <f>IF(LEN(SWDATA!G173)=0,"",O187)</f>
        <v/>
      </c>
      <c r="P188" s="297" t="str">
        <f>IF(LEN(SWDATA!C173)=0,"",SWDATA!C173)</f>
        <v/>
      </c>
      <c r="Q188" s="312" t="str">
        <f t="shared" si="613"/>
        <v/>
      </c>
      <c r="R188" s="223" t="s">
        <v>262</v>
      </c>
      <c r="S188" s="224"/>
      <c r="T188" s="224"/>
      <c r="U188" s="264" t="s">
        <v>623</v>
      </c>
      <c r="V188" s="205" t="s">
        <v>221</v>
      </c>
      <c r="W188" s="266">
        <f>IF(OR(Is_Loading,LEN($A188)=0),"",SWDATA!P173)</f>
        <v>0</v>
      </c>
      <c r="X188" s="267">
        <f>IF(OR(Is_Loading,LEN($A188)=0),"",SWDATA!Q173)</f>
        <v>0</v>
      </c>
      <c r="Y188" s="267">
        <f>IF(OR(Is_Loading,LEN($A188)=0),"",SWDATA!R173)</f>
        <v>0</v>
      </c>
      <c r="Z188" s="266" t="str">
        <f t="shared" si="846"/>
        <v/>
      </c>
      <c r="AA188" s="266">
        <f>IF(OR(Is_Loading,LEN($A188)=0),"",SWDATA!T173)</f>
        <v>0</v>
      </c>
      <c r="AB188" s="267">
        <f>IF(OR(Is_Loading,LEN($A188)=0),"",SWDATA!U173)</f>
        <v>0</v>
      </c>
      <c r="AC188" s="267">
        <f>IF(OR(Is_Loading,LEN($A188)=0),"",SWDATA!V173)</f>
        <v>0</v>
      </c>
      <c r="AD188" s="266" t="str">
        <f t="shared" si="614"/>
        <v/>
      </c>
      <c r="AE188" s="266">
        <f>IF(OR(Is_Loading,LEN($A188)=0),"",SWDATA!X173)</f>
        <v>0</v>
      </c>
      <c r="AF188" s="267">
        <f>IF(OR(Is_Loading,LEN($A188)=0),"",SWDATA!Y173)</f>
        <v>0</v>
      </c>
      <c r="AG188" s="267">
        <f>IF(OR(Is_Loading,LEN($A188)=0),"",SWDATA!Z173)</f>
        <v>0</v>
      </c>
      <c r="AH188" s="266" t="str">
        <f t="shared" si="615"/>
        <v/>
      </c>
      <c r="AI188" s="266">
        <f>IF(OR(Is_Loading,LEN($A188)=0),"",SWDATA!AB173)</f>
        <v>0</v>
      </c>
      <c r="AJ188" s="267">
        <f>IF(OR(Is_Loading,LEN($A188)=0),"",SWDATA!AC173)</f>
        <v>0</v>
      </c>
      <c r="AK188" s="267">
        <f>IF(OR(Is_Loading,LEN($A188)=0),"",SWDATA!AD173)</f>
        <v>0</v>
      </c>
      <c r="AL188" s="266" t="str">
        <f t="shared" si="616"/>
        <v/>
      </c>
      <c r="AM188" s="266">
        <f>IF(OR(Is_Loading,LEN($A188)=0),"",SWDATA!AF173)</f>
        <v>0</v>
      </c>
      <c r="AN188" s="267">
        <f>IF(OR(Is_Loading,LEN($A188)=0),"",SWDATA!AG173)</f>
        <v>0</v>
      </c>
      <c r="AO188" s="323">
        <f>IF(OR(Is_Loading,LEN($A188)=0),"",SWDATA!AH173)</f>
        <v>0</v>
      </c>
      <c r="AP188" s="320" t="str">
        <f t="shared" si="617"/>
        <v/>
      </c>
      <c r="AQ188" s="266">
        <f>IF(OR(Is_Loading,LEN($A188)=0),"",SWDATA!AJ173)</f>
        <v>0</v>
      </c>
      <c r="AR188" s="267">
        <f>IF(OR(Is_Loading,LEN($A188)=0),"",SWDATA!AK173)</f>
        <v>0</v>
      </c>
      <c r="AS188" s="267">
        <f>IF(OR(Is_Loading,LEN($A188)=0),"",SWDATA!AL173)</f>
        <v>0</v>
      </c>
      <c r="AT188" s="266" t="str">
        <f t="shared" si="618"/>
        <v/>
      </c>
      <c r="AU188" s="266">
        <f>IF(OR(Is_Loading,LEN($A188)=0),"",SWDATA!AN173)</f>
        <v>0</v>
      </c>
      <c r="AV188" s="267">
        <f>IF(OR(Is_Loading,LEN($A188)=0),"",SWDATA!AO173)</f>
        <v>0</v>
      </c>
      <c r="AW188" s="267">
        <f>IF(OR(Is_Loading,LEN($A188)=0),"",SWDATA!AP173)</f>
        <v>0</v>
      </c>
      <c r="AX188" s="266" t="str">
        <f t="shared" si="619"/>
        <v/>
      </c>
      <c r="AY188" s="266">
        <f>IF(OR(Is_Loading,LEN($A188)=0),"",SWDATA!AR173)</f>
        <v>0</v>
      </c>
      <c r="AZ188" s="267">
        <f>IF(OR(Is_Loading,LEN($A188)=0),"",SWDATA!AS173)</f>
        <v>0</v>
      </c>
      <c r="BA188" s="267">
        <f>IF(OR(Is_Loading,LEN($A188)=0),"",SWDATA!AT173)</f>
        <v>0</v>
      </c>
      <c r="BB188" s="266" t="str">
        <f t="shared" si="620"/>
        <v/>
      </c>
      <c r="BC188" s="266">
        <f>IF(OR(Is_Loading,LEN($A188)=0),"",SWDATA!AV173)</f>
        <v>0</v>
      </c>
      <c r="BD188" s="267">
        <f>IF(OR(Is_Loading,LEN($A188)=0),"",SWDATA!AW173)</f>
        <v>0</v>
      </c>
      <c r="BE188" s="323">
        <f>IF(OR(Is_Loading,LEN($A188)=0),"",SWDATA!AX173)</f>
        <v>0</v>
      </c>
      <c r="BF188" s="320" t="str">
        <f t="shared" si="621"/>
        <v/>
      </c>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351"/>
      <c r="CO188" s="351"/>
      <c r="CP188" s="351"/>
      <c r="CQ188" s="351"/>
      <c r="CR188" s="351"/>
      <c r="CS188" s="351"/>
      <c r="CT188" s="351"/>
      <c r="CU188" s="351"/>
      <c r="CV188" s="351"/>
      <c r="CW188" s="351"/>
      <c r="CX188" s="351"/>
      <c r="CY188" s="351"/>
      <c r="CZ188" s="351"/>
      <c r="DA188" s="351"/>
      <c r="DB188" s="351"/>
      <c r="DC188" s="351"/>
      <c r="DD188" s="351"/>
      <c r="DE188" s="351"/>
      <c r="DF188" s="351"/>
      <c r="DG188" s="351"/>
      <c r="DH188" s="351"/>
      <c r="DI188" s="351"/>
      <c r="DJ188" s="351"/>
      <c r="DK188" s="351"/>
      <c r="DL188" s="351"/>
      <c r="DM188" s="351"/>
      <c r="DN188" s="351"/>
      <c r="DS188" s="372"/>
      <c r="DT188" s="374"/>
      <c r="DU188" s="375"/>
      <c r="DV188" s="375"/>
      <c r="DW188" s="375"/>
      <c r="DX188" s="375">
        <v>1</v>
      </c>
      <c r="DY188" s="375">
        <f t="shared" si="814"/>
        <v>0</v>
      </c>
      <c r="DZ188" s="375">
        <f t="shared" si="815"/>
        <v>0</v>
      </c>
      <c r="EA188" s="375">
        <f t="shared" si="816"/>
        <v>1</v>
      </c>
      <c r="EB188" s="375">
        <f t="shared" si="817"/>
        <v>0</v>
      </c>
      <c r="EC188" s="375">
        <f t="shared" si="818"/>
        <v>0</v>
      </c>
      <c r="ED188" s="375">
        <f t="shared" si="819"/>
        <v>1</v>
      </c>
      <c r="EE188" s="375">
        <f t="shared" si="820"/>
        <v>0</v>
      </c>
      <c r="EF188" s="375">
        <f t="shared" si="821"/>
        <v>0</v>
      </c>
      <c r="EG188" s="375">
        <f t="shared" si="822"/>
        <v>1</v>
      </c>
      <c r="EH188" s="375">
        <f t="shared" si="823"/>
        <v>0</v>
      </c>
      <c r="EI188" s="375">
        <f t="shared" si="824"/>
        <v>0</v>
      </c>
      <c r="EJ188" s="375">
        <f t="shared" si="825"/>
        <v>1</v>
      </c>
      <c r="EK188" s="375">
        <f t="shared" si="826"/>
        <v>0</v>
      </c>
      <c r="EL188" s="375">
        <f t="shared" si="827"/>
        <v>0</v>
      </c>
      <c r="EM188" s="375">
        <f t="shared" si="828"/>
        <v>1</v>
      </c>
      <c r="EN188" s="375">
        <f t="shared" si="829"/>
        <v>0</v>
      </c>
      <c r="EO188" s="375">
        <f t="shared" si="830"/>
        <v>0</v>
      </c>
      <c r="EP188" s="375">
        <f t="shared" si="831"/>
        <v>1</v>
      </c>
      <c r="EQ188" s="375">
        <f t="shared" si="832"/>
        <v>0</v>
      </c>
      <c r="ER188" s="375">
        <f t="shared" si="833"/>
        <v>0</v>
      </c>
      <c r="ES188" s="375">
        <f t="shared" si="834"/>
        <v>1</v>
      </c>
      <c r="ET188" s="375">
        <f t="shared" si="835"/>
        <v>0</v>
      </c>
      <c r="EU188" s="375">
        <f t="shared" si="836"/>
        <v>0</v>
      </c>
      <c r="EV188" s="375">
        <f t="shared" si="837"/>
        <v>1</v>
      </c>
      <c r="EW188" s="375">
        <f t="shared" si="838"/>
        <v>0</v>
      </c>
      <c r="EX188" s="375">
        <f t="shared" si="839"/>
        <v>0</v>
      </c>
      <c r="EY188" s="375">
        <f t="shared" si="840"/>
        <v>1</v>
      </c>
      <c r="EZ188" s="375">
        <f t="shared" si="841"/>
        <v>0</v>
      </c>
      <c r="FA188" s="375">
        <f t="shared" si="842"/>
        <v>0</v>
      </c>
      <c r="FB188" s="375">
        <f t="shared" si="843"/>
        <v>1</v>
      </c>
      <c r="FC188" s="375">
        <f t="shared" si="844"/>
        <v>0</v>
      </c>
      <c r="FD188" s="375">
        <f t="shared" si="845"/>
        <v>0</v>
      </c>
      <c r="FE188" s="376"/>
      <c r="FF188" s="372"/>
      <c r="FG188" s="372"/>
      <c r="FH188" s="372"/>
      <c r="FI188" s="372"/>
      <c r="FJ188" s="372"/>
      <c r="FK188" s="372"/>
      <c r="FL188" s="372"/>
      <c r="FM188" s="372"/>
      <c r="FN188" s="372"/>
      <c r="FO188" s="372"/>
      <c r="FP188" s="372"/>
      <c r="FQ188" s="372"/>
      <c r="FR188" s="372"/>
      <c r="FS188" s="372"/>
      <c r="FT188" s="372"/>
      <c r="FU188" s="372"/>
      <c r="FV188" s="372"/>
      <c r="FW188" s="372"/>
      <c r="FX188" s="372"/>
      <c r="FY188" s="372"/>
      <c r="FZ188" s="372"/>
      <c r="GA188" s="372"/>
      <c r="GB188" s="372"/>
      <c r="GC188" s="372"/>
      <c r="GD188" s="372"/>
      <c r="GE188" s="372"/>
      <c r="GF188" s="372"/>
      <c r="GG188" s="372"/>
      <c r="GH188" s="372"/>
      <c r="GI188" s="372"/>
      <c r="GJ188" s="372"/>
      <c r="GK188" s="372"/>
      <c r="GL188" s="372"/>
      <c r="GM188" s="372"/>
      <c r="GN188" s="372"/>
      <c r="GO188" s="372"/>
      <c r="GP188" s="372"/>
      <c r="GQ188" s="372"/>
      <c r="GR188" s="372"/>
      <c r="GS188" s="372"/>
      <c r="GT188" s="372"/>
      <c r="GU188" s="372"/>
      <c r="GV188" s="372"/>
      <c r="GW188" s="372"/>
      <c r="GX188" s="372"/>
      <c r="GY188" s="372"/>
      <c r="GZ188" s="372"/>
      <c r="HA188" s="372"/>
      <c r="HB188" s="372"/>
      <c r="HC188" s="372"/>
    </row>
    <row r="189" spans="1:211" s="373" customFormat="1" ht="15" customHeight="1" x14ac:dyDescent="0.2">
      <c r="A189" s="366">
        <f>SWDATA!O174</f>
        <v>0</v>
      </c>
      <c r="B189" s="366">
        <f>SWDATA!M174</f>
        <v>0</v>
      </c>
      <c r="C189" s="351">
        <f>IF(AND(SWDATA!M174=1,SWDATA!Q174="promotions"),SWDATA!P174,0)</f>
        <v>0</v>
      </c>
      <c r="D189" s="367">
        <f>ROW(SWDATA!M174)</f>
        <v>174</v>
      </c>
      <c r="E189" s="368">
        <f t="shared" ref="E189" si="848">B189</f>
        <v>0</v>
      </c>
      <c r="F189" s="369">
        <f t="shared" si="609"/>
        <v>1</v>
      </c>
      <c r="G189" s="366" t="str">
        <f t="shared" si="610"/>
        <v/>
      </c>
      <c r="H189" s="370"/>
      <c r="J189" s="238">
        <f t="shared" si="611"/>
        <v>0</v>
      </c>
      <c r="K189" s="239" t="str">
        <f t="shared" si="612"/>
        <v/>
      </c>
      <c r="L189" s="342"/>
      <c r="M189" s="345"/>
      <c r="N189" s="340" t="str">
        <f>IF(LEN(SWDATA!F174)=0,"",N188)</f>
        <v/>
      </c>
      <c r="O189" s="296" t="str">
        <f>IF(LEN(SWDATA!G174)=0,"",O188)</f>
        <v/>
      </c>
      <c r="P189" s="297" t="str">
        <f>IF(LEN(SWDATA!C174)=0,"",SWDATA!C174)</f>
        <v/>
      </c>
      <c r="Q189" s="312" t="str">
        <f t="shared" si="613"/>
        <v/>
      </c>
      <c r="R189" s="223" t="s">
        <v>261</v>
      </c>
      <c r="S189" s="224"/>
      <c r="T189" s="224"/>
      <c r="U189" s="264" t="s">
        <v>624</v>
      </c>
      <c r="V189" s="205" t="s">
        <v>221</v>
      </c>
      <c r="W189" s="266">
        <f>IF(OR(Is_Loading,LEN($A189)=0),"",SWDATA!P174)</f>
        <v>0</v>
      </c>
      <c r="X189" s="267">
        <f>IF(OR(Is_Loading,LEN($A189)=0),"",SWDATA!Q174)</f>
        <v>0</v>
      </c>
      <c r="Y189" s="267">
        <f>IF(OR(Is_Loading,LEN($A189)=0),"",SWDATA!R174)</f>
        <v>0</v>
      </c>
      <c r="Z189" s="266" t="str">
        <f t="shared" si="846"/>
        <v/>
      </c>
      <c r="AA189" s="266">
        <f>IF(OR(Is_Loading,LEN($A189)=0),"",SWDATA!T174)</f>
        <v>0</v>
      </c>
      <c r="AB189" s="267">
        <f>IF(OR(Is_Loading,LEN($A189)=0),"",SWDATA!U174)</f>
        <v>0</v>
      </c>
      <c r="AC189" s="267">
        <f>IF(OR(Is_Loading,LEN($A189)=0),"",SWDATA!V174)</f>
        <v>0</v>
      </c>
      <c r="AD189" s="266" t="str">
        <f t="shared" si="614"/>
        <v/>
      </c>
      <c r="AE189" s="266">
        <f>IF(OR(Is_Loading,LEN($A189)=0),"",SWDATA!X174)</f>
        <v>0</v>
      </c>
      <c r="AF189" s="267">
        <f>IF(OR(Is_Loading,LEN($A189)=0),"",SWDATA!Y174)</f>
        <v>0</v>
      </c>
      <c r="AG189" s="267">
        <f>IF(OR(Is_Loading,LEN($A189)=0),"",SWDATA!Z174)</f>
        <v>0</v>
      </c>
      <c r="AH189" s="266" t="str">
        <f t="shared" si="615"/>
        <v/>
      </c>
      <c r="AI189" s="266">
        <f>IF(OR(Is_Loading,LEN($A189)=0),"",SWDATA!AB174)</f>
        <v>0</v>
      </c>
      <c r="AJ189" s="267">
        <f>IF(OR(Is_Loading,LEN($A189)=0),"",SWDATA!AC174)</f>
        <v>0</v>
      </c>
      <c r="AK189" s="267">
        <f>IF(OR(Is_Loading,LEN($A189)=0),"",SWDATA!AD174)</f>
        <v>0</v>
      </c>
      <c r="AL189" s="266" t="str">
        <f t="shared" si="616"/>
        <v/>
      </c>
      <c r="AM189" s="266">
        <f>IF(OR(Is_Loading,LEN($A189)=0),"",SWDATA!AF174)</f>
        <v>0</v>
      </c>
      <c r="AN189" s="267">
        <f>IF(OR(Is_Loading,LEN($A189)=0),"",SWDATA!AG174)</f>
        <v>0</v>
      </c>
      <c r="AO189" s="323">
        <f>IF(OR(Is_Loading,LEN($A189)=0),"",SWDATA!AH174)</f>
        <v>0</v>
      </c>
      <c r="AP189" s="320" t="str">
        <f t="shared" si="617"/>
        <v/>
      </c>
      <c r="AQ189" s="266">
        <f>IF(OR(Is_Loading,LEN($A189)=0),"",SWDATA!AJ174)</f>
        <v>0</v>
      </c>
      <c r="AR189" s="267">
        <f>IF(OR(Is_Loading,LEN($A189)=0),"",SWDATA!AK174)</f>
        <v>0</v>
      </c>
      <c r="AS189" s="267">
        <f>IF(OR(Is_Loading,LEN($A189)=0),"",SWDATA!AL174)</f>
        <v>0</v>
      </c>
      <c r="AT189" s="266" t="str">
        <f t="shared" si="618"/>
        <v/>
      </c>
      <c r="AU189" s="266">
        <f>IF(OR(Is_Loading,LEN($A189)=0),"",SWDATA!AN174)</f>
        <v>0</v>
      </c>
      <c r="AV189" s="267">
        <f>IF(OR(Is_Loading,LEN($A189)=0),"",SWDATA!AO174)</f>
        <v>0</v>
      </c>
      <c r="AW189" s="267">
        <f>IF(OR(Is_Loading,LEN($A189)=0),"",SWDATA!AP174)</f>
        <v>0</v>
      </c>
      <c r="AX189" s="266" t="str">
        <f t="shared" si="619"/>
        <v/>
      </c>
      <c r="AY189" s="266">
        <f>IF(OR(Is_Loading,LEN($A189)=0),"",SWDATA!AR174)</f>
        <v>0</v>
      </c>
      <c r="AZ189" s="267">
        <f>IF(OR(Is_Loading,LEN($A189)=0),"",SWDATA!AS174)</f>
        <v>0</v>
      </c>
      <c r="BA189" s="267">
        <f>IF(OR(Is_Loading,LEN($A189)=0),"",SWDATA!AT174)</f>
        <v>0</v>
      </c>
      <c r="BB189" s="266" t="str">
        <f t="shared" si="620"/>
        <v/>
      </c>
      <c r="BC189" s="266">
        <f>IF(OR(Is_Loading,LEN($A189)=0),"",SWDATA!AV174)</f>
        <v>0</v>
      </c>
      <c r="BD189" s="267">
        <f>IF(OR(Is_Loading,LEN($A189)=0),"",SWDATA!AW174)</f>
        <v>0</v>
      </c>
      <c r="BE189" s="323">
        <f>IF(OR(Is_Loading,LEN($A189)=0),"",SWDATA!AX174)</f>
        <v>0</v>
      </c>
      <c r="BF189" s="320" t="str">
        <f t="shared" si="621"/>
        <v/>
      </c>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351"/>
      <c r="CO189" s="351"/>
      <c r="CP189" s="351"/>
      <c r="CQ189" s="351"/>
      <c r="CR189" s="351"/>
      <c r="CS189" s="351"/>
      <c r="CT189" s="351"/>
      <c r="CU189" s="351"/>
      <c r="CV189" s="351"/>
      <c r="CW189" s="351"/>
      <c r="CX189" s="351"/>
      <c r="CY189" s="351"/>
      <c r="CZ189" s="351"/>
      <c r="DA189" s="351"/>
      <c r="DB189" s="351"/>
      <c r="DC189" s="351"/>
      <c r="DD189" s="351"/>
      <c r="DE189" s="351"/>
      <c r="DF189" s="351"/>
      <c r="DG189" s="351"/>
      <c r="DH189" s="351"/>
      <c r="DI189" s="351"/>
      <c r="DJ189" s="351"/>
      <c r="DK189" s="351"/>
      <c r="DL189" s="351"/>
      <c r="DM189" s="351"/>
      <c r="DN189" s="351"/>
      <c r="DS189" s="372"/>
      <c r="DT189" s="374"/>
      <c r="DU189" s="375"/>
      <c r="DV189" s="375"/>
      <c r="DW189" s="375"/>
      <c r="DX189" s="375">
        <v>1</v>
      </c>
      <c r="DY189" s="375">
        <f t="shared" si="814"/>
        <v>0</v>
      </c>
      <c r="DZ189" s="375">
        <f t="shared" si="815"/>
        <v>0</v>
      </c>
      <c r="EA189" s="375">
        <f t="shared" si="816"/>
        <v>1</v>
      </c>
      <c r="EB189" s="375">
        <f t="shared" si="817"/>
        <v>0</v>
      </c>
      <c r="EC189" s="375">
        <f t="shared" si="818"/>
        <v>0</v>
      </c>
      <c r="ED189" s="375">
        <f t="shared" si="819"/>
        <v>1</v>
      </c>
      <c r="EE189" s="375">
        <f t="shared" si="820"/>
        <v>0</v>
      </c>
      <c r="EF189" s="375">
        <f t="shared" si="821"/>
        <v>0</v>
      </c>
      <c r="EG189" s="375">
        <f t="shared" si="822"/>
        <v>1</v>
      </c>
      <c r="EH189" s="375">
        <f t="shared" si="823"/>
        <v>0</v>
      </c>
      <c r="EI189" s="375">
        <f t="shared" si="824"/>
        <v>0</v>
      </c>
      <c r="EJ189" s="375">
        <f t="shared" si="825"/>
        <v>1</v>
      </c>
      <c r="EK189" s="375">
        <f t="shared" si="826"/>
        <v>0</v>
      </c>
      <c r="EL189" s="375">
        <f t="shared" si="827"/>
        <v>0</v>
      </c>
      <c r="EM189" s="375">
        <f t="shared" si="828"/>
        <v>1</v>
      </c>
      <c r="EN189" s="375">
        <f t="shared" si="829"/>
        <v>0</v>
      </c>
      <c r="EO189" s="375">
        <f t="shared" si="830"/>
        <v>0</v>
      </c>
      <c r="EP189" s="375">
        <f t="shared" si="831"/>
        <v>1</v>
      </c>
      <c r="EQ189" s="375">
        <f t="shared" si="832"/>
        <v>0</v>
      </c>
      <c r="ER189" s="375">
        <f t="shared" si="833"/>
        <v>0</v>
      </c>
      <c r="ES189" s="375">
        <f t="shared" si="834"/>
        <v>1</v>
      </c>
      <c r="ET189" s="375">
        <f t="shared" si="835"/>
        <v>0</v>
      </c>
      <c r="EU189" s="375">
        <f t="shared" si="836"/>
        <v>0</v>
      </c>
      <c r="EV189" s="375">
        <f t="shared" si="837"/>
        <v>1</v>
      </c>
      <c r="EW189" s="375">
        <f t="shared" si="838"/>
        <v>0</v>
      </c>
      <c r="EX189" s="375">
        <f t="shared" si="839"/>
        <v>0</v>
      </c>
      <c r="EY189" s="375">
        <f t="shared" si="840"/>
        <v>1</v>
      </c>
      <c r="EZ189" s="375">
        <f t="shared" si="841"/>
        <v>0</v>
      </c>
      <c r="FA189" s="375">
        <f t="shared" si="842"/>
        <v>0</v>
      </c>
      <c r="FB189" s="375">
        <f t="shared" si="843"/>
        <v>1</v>
      </c>
      <c r="FC189" s="375">
        <f t="shared" si="844"/>
        <v>0</v>
      </c>
      <c r="FD189" s="375">
        <f t="shared" si="845"/>
        <v>0</v>
      </c>
      <c r="FE189" s="376"/>
      <c r="FF189" s="372"/>
      <c r="FG189" s="372"/>
      <c r="FH189" s="372"/>
      <c r="FI189" s="372"/>
      <c r="FJ189" s="372"/>
      <c r="FK189" s="372"/>
      <c r="FL189" s="372"/>
      <c r="FM189" s="372"/>
      <c r="FN189" s="372"/>
      <c r="FO189" s="372"/>
      <c r="FP189" s="372"/>
      <c r="FQ189" s="372"/>
      <c r="FR189" s="372"/>
      <c r="FS189" s="372"/>
      <c r="FT189" s="372"/>
      <c r="FU189" s="372"/>
      <c r="FV189" s="372"/>
      <c r="FW189" s="372"/>
      <c r="FX189" s="372"/>
      <c r="FY189" s="372"/>
      <c r="FZ189" s="372"/>
      <c r="GA189" s="372"/>
      <c r="GB189" s="372"/>
      <c r="GC189" s="372"/>
      <c r="GD189" s="372"/>
      <c r="GE189" s="372"/>
      <c r="GF189" s="372"/>
      <c r="GG189" s="372"/>
      <c r="GH189" s="372"/>
      <c r="GI189" s="372"/>
      <c r="GJ189" s="372"/>
      <c r="GK189" s="372"/>
      <c r="GL189" s="372"/>
      <c r="GM189" s="372"/>
      <c r="GN189" s="372"/>
      <c r="GO189" s="372"/>
      <c r="GP189" s="372"/>
      <c r="GQ189" s="372"/>
      <c r="GR189" s="372"/>
      <c r="GS189" s="372"/>
      <c r="GT189" s="372"/>
      <c r="GU189" s="372"/>
      <c r="GV189" s="372"/>
      <c r="GW189" s="372"/>
      <c r="GX189" s="372"/>
      <c r="GY189" s="372"/>
      <c r="GZ189" s="372"/>
      <c r="HA189" s="372"/>
      <c r="HB189" s="372"/>
      <c r="HC189" s="372"/>
    </row>
    <row r="190" spans="1:211" s="373" customFormat="1" ht="15" customHeight="1" thickBot="1" x14ac:dyDescent="0.25">
      <c r="A190" s="366">
        <f>SWDATA!O175</f>
        <v>0</v>
      </c>
      <c r="B190" s="366">
        <f>SWDATA!M175</f>
        <v>0</v>
      </c>
      <c r="C190" s="351">
        <f>IF(AND(SWDATA!M175=1,SWDATA!Q175="promotions"),SWDATA!P175,0)</f>
        <v>0</v>
      </c>
      <c r="D190" s="367">
        <f>ROW(SWDATA!M175)</f>
        <v>175</v>
      </c>
      <c r="E190" s="368">
        <f ca="1">IF(AND(B190=1,UPPER(HLOOKUP(D190+12,'Metrics &amp; Attributes View'!$13:$31,19,0))&lt;&gt;"SBOM"),1,0)</f>
        <v>0</v>
      </c>
      <c r="F190" s="369">
        <f t="shared" si="609"/>
        <v>1</v>
      </c>
      <c r="G190" s="366" t="str">
        <f t="shared" si="610"/>
        <v/>
      </c>
      <c r="H190" s="370"/>
      <c r="J190" s="238">
        <f t="shared" si="611"/>
        <v>0</v>
      </c>
      <c r="K190" s="239" t="str">
        <f t="shared" si="612"/>
        <v/>
      </c>
      <c r="L190" s="342"/>
      <c r="M190" s="345"/>
      <c r="N190" s="340" t="str">
        <f>IF(LEN(SWDATA!F175)=0,"",N189)</f>
        <v/>
      </c>
      <c r="O190" s="296" t="str">
        <f>IF(LEN(SWDATA!G175)=0,"",O189)</f>
        <v/>
      </c>
      <c r="P190" s="297" t="str">
        <f>IF(LEN(SWDATA!C175)=0,"",SWDATA!C175)</f>
        <v/>
      </c>
      <c r="Q190" s="312" t="str">
        <f t="shared" si="613"/>
        <v/>
      </c>
      <c r="R190" s="223" t="s">
        <v>262</v>
      </c>
      <c r="S190" s="224"/>
      <c r="T190" s="224"/>
      <c r="U190" s="264" t="s">
        <v>603</v>
      </c>
      <c r="V190" s="205" t="s">
        <v>221</v>
      </c>
      <c r="W190" s="266">
        <f>IF(OR(Is_Loading,LEN($A190)=0),"",SWDATA!P175)</f>
        <v>0</v>
      </c>
      <c r="X190" s="267">
        <f>IF(OR(Is_Loading,LEN($A190)=0),"",SWDATA!Q175)</f>
        <v>0</v>
      </c>
      <c r="Y190" s="267">
        <f>IF(OR(Is_Loading,LEN($A190)=0),"",SWDATA!R175)</f>
        <v>0</v>
      </c>
      <c r="Z190" s="266" t="str">
        <f t="shared" si="846"/>
        <v/>
      </c>
      <c r="AA190" s="266">
        <f>IF(OR(Is_Loading,LEN($A190)=0),"",SWDATA!T175)</f>
        <v>0</v>
      </c>
      <c r="AB190" s="267">
        <f>IF(OR(Is_Loading,LEN($A190)=0),"",SWDATA!U175)</f>
        <v>0</v>
      </c>
      <c r="AC190" s="267">
        <f>IF(OR(Is_Loading,LEN($A190)=0),"",SWDATA!V175)</f>
        <v>0</v>
      </c>
      <c r="AD190" s="266" t="str">
        <f t="shared" si="614"/>
        <v/>
      </c>
      <c r="AE190" s="266">
        <f>IF(OR(Is_Loading,LEN($A190)=0),"",SWDATA!X175)</f>
        <v>0</v>
      </c>
      <c r="AF190" s="267">
        <f>IF(OR(Is_Loading,LEN($A190)=0),"",SWDATA!Y175)</f>
        <v>0</v>
      </c>
      <c r="AG190" s="267">
        <f>IF(OR(Is_Loading,LEN($A190)=0),"",SWDATA!Z175)</f>
        <v>0</v>
      </c>
      <c r="AH190" s="266" t="str">
        <f t="shared" si="615"/>
        <v/>
      </c>
      <c r="AI190" s="266">
        <f>IF(OR(Is_Loading,LEN($A190)=0),"",SWDATA!AB175)</f>
        <v>0</v>
      </c>
      <c r="AJ190" s="267">
        <f>IF(OR(Is_Loading,LEN($A190)=0),"",SWDATA!AC175)</f>
        <v>0</v>
      </c>
      <c r="AK190" s="267">
        <f>IF(OR(Is_Loading,LEN($A190)=0),"",SWDATA!AD175)</f>
        <v>0</v>
      </c>
      <c r="AL190" s="266" t="str">
        <f t="shared" si="616"/>
        <v/>
      </c>
      <c r="AM190" s="266">
        <f>IF(OR(Is_Loading,LEN($A190)=0),"",SWDATA!AF175)</f>
        <v>0</v>
      </c>
      <c r="AN190" s="267">
        <f>IF(OR(Is_Loading,LEN($A190)=0),"",SWDATA!AG175)</f>
        <v>0</v>
      </c>
      <c r="AO190" s="323">
        <f>IF(OR(Is_Loading,LEN($A190)=0),"",SWDATA!AH175)</f>
        <v>0</v>
      </c>
      <c r="AP190" s="320" t="str">
        <f t="shared" si="617"/>
        <v/>
      </c>
      <c r="AQ190" s="266">
        <f>IF(OR(Is_Loading,LEN($A190)=0),"",SWDATA!AJ175)</f>
        <v>0</v>
      </c>
      <c r="AR190" s="267">
        <f>IF(OR(Is_Loading,LEN($A190)=0),"",SWDATA!AK175)</f>
        <v>0</v>
      </c>
      <c r="AS190" s="267">
        <f>IF(OR(Is_Loading,LEN($A190)=0),"",SWDATA!AL175)</f>
        <v>0</v>
      </c>
      <c r="AT190" s="266" t="str">
        <f t="shared" si="618"/>
        <v/>
      </c>
      <c r="AU190" s="266">
        <f>IF(OR(Is_Loading,LEN($A190)=0),"",SWDATA!AN175)</f>
        <v>0</v>
      </c>
      <c r="AV190" s="267">
        <f>IF(OR(Is_Loading,LEN($A190)=0),"",SWDATA!AO175)</f>
        <v>0</v>
      </c>
      <c r="AW190" s="267">
        <f>IF(OR(Is_Loading,LEN($A190)=0),"",SWDATA!AP175)</f>
        <v>0</v>
      </c>
      <c r="AX190" s="266" t="str">
        <f t="shared" si="619"/>
        <v/>
      </c>
      <c r="AY190" s="266">
        <f>IF(OR(Is_Loading,LEN($A190)=0),"",SWDATA!AR175)</f>
        <v>0</v>
      </c>
      <c r="AZ190" s="267">
        <f>IF(OR(Is_Loading,LEN($A190)=0),"",SWDATA!AS175)</f>
        <v>0</v>
      </c>
      <c r="BA190" s="267">
        <f>IF(OR(Is_Loading,LEN($A190)=0),"",SWDATA!AT175)</f>
        <v>0</v>
      </c>
      <c r="BB190" s="266" t="str">
        <f t="shared" si="620"/>
        <v/>
      </c>
      <c r="BC190" s="266">
        <f>IF(OR(Is_Loading,LEN($A190)=0),"",SWDATA!AV175)</f>
        <v>0</v>
      </c>
      <c r="BD190" s="267">
        <f>IF(OR(Is_Loading,LEN($A190)=0),"",SWDATA!AW175)</f>
        <v>0</v>
      </c>
      <c r="BE190" s="323">
        <f>IF(OR(Is_Loading,LEN($A190)=0),"",SWDATA!AX175)</f>
        <v>0</v>
      </c>
      <c r="BF190" s="320" t="str">
        <f t="shared" si="621"/>
        <v/>
      </c>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351"/>
      <c r="CO190" s="351"/>
      <c r="CP190" s="351"/>
      <c r="CQ190" s="351"/>
      <c r="CR190" s="351"/>
      <c r="CS190" s="351"/>
      <c r="CT190" s="351"/>
      <c r="CU190" s="351"/>
      <c r="CV190" s="351"/>
      <c r="CW190" s="351"/>
      <c r="CX190" s="351"/>
      <c r="CY190" s="351"/>
      <c r="CZ190" s="351"/>
      <c r="DA190" s="351"/>
      <c r="DB190" s="351"/>
      <c r="DC190" s="351"/>
      <c r="DD190" s="351"/>
      <c r="DE190" s="351"/>
      <c r="DF190" s="351"/>
      <c r="DG190" s="351"/>
      <c r="DH190" s="351"/>
      <c r="DI190" s="351"/>
      <c r="DJ190" s="351"/>
      <c r="DK190" s="351"/>
      <c r="DL190" s="351"/>
      <c r="DM190" s="351"/>
      <c r="DN190" s="351"/>
      <c r="DS190" s="372"/>
      <c r="DT190" s="374"/>
      <c r="DU190" s="375"/>
      <c r="DV190" s="375"/>
      <c r="DW190" s="375"/>
      <c r="DX190" s="375">
        <v>1</v>
      </c>
      <c r="DY190" s="375">
        <f t="shared" si="814"/>
        <v>0</v>
      </c>
      <c r="DZ190" s="375">
        <f t="shared" si="815"/>
        <v>0</v>
      </c>
      <c r="EA190" s="375">
        <f t="shared" si="816"/>
        <v>1</v>
      </c>
      <c r="EB190" s="375">
        <f t="shared" si="817"/>
        <v>0</v>
      </c>
      <c r="EC190" s="375">
        <f t="shared" si="818"/>
        <v>0</v>
      </c>
      <c r="ED190" s="375">
        <f t="shared" si="819"/>
        <v>1</v>
      </c>
      <c r="EE190" s="375">
        <f t="shared" si="820"/>
        <v>0</v>
      </c>
      <c r="EF190" s="375">
        <f t="shared" si="821"/>
        <v>0</v>
      </c>
      <c r="EG190" s="375">
        <f t="shared" si="822"/>
        <v>1</v>
      </c>
      <c r="EH190" s="375">
        <f t="shared" si="823"/>
        <v>0</v>
      </c>
      <c r="EI190" s="375">
        <f t="shared" si="824"/>
        <v>0</v>
      </c>
      <c r="EJ190" s="375">
        <f t="shared" si="825"/>
        <v>1</v>
      </c>
      <c r="EK190" s="375">
        <f t="shared" si="826"/>
        <v>0</v>
      </c>
      <c r="EL190" s="375">
        <f t="shared" si="827"/>
        <v>0</v>
      </c>
      <c r="EM190" s="375">
        <f t="shared" si="828"/>
        <v>1</v>
      </c>
      <c r="EN190" s="375">
        <f t="shared" si="829"/>
        <v>0</v>
      </c>
      <c r="EO190" s="375">
        <f t="shared" si="830"/>
        <v>0</v>
      </c>
      <c r="EP190" s="375">
        <f t="shared" si="831"/>
        <v>1</v>
      </c>
      <c r="EQ190" s="375">
        <f t="shared" si="832"/>
        <v>0</v>
      </c>
      <c r="ER190" s="375">
        <f t="shared" si="833"/>
        <v>0</v>
      </c>
      <c r="ES190" s="375">
        <f t="shared" si="834"/>
        <v>1</v>
      </c>
      <c r="ET190" s="375">
        <f t="shared" si="835"/>
        <v>0</v>
      </c>
      <c r="EU190" s="375">
        <f t="shared" si="836"/>
        <v>0</v>
      </c>
      <c r="EV190" s="375">
        <f t="shared" si="837"/>
        <v>1</v>
      </c>
      <c r="EW190" s="375">
        <f t="shared" si="838"/>
        <v>0</v>
      </c>
      <c r="EX190" s="375">
        <f t="shared" si="839"/>
        <v>0</v>
      </c>
      <c r="EY190" s="375">
        <f t="shared" si="840"/>
        <v>1</v>
      </c>
      <c r="EZ190" s="375">
        <f t="shared" si="841"/>
        <v>0</v>
      </c>
      <c r="FA190" s="375">
        <f t="shared" si="842"/>
        <v>0</v>
      </c>
      <c r="FB190" s="375">
        <f t="shared" si="843"/>
        <v>1</v>
      </c>
      <c r="FC190" s="375">
        <f t="shared" si="844"/>
        <v>0</v>
      </c>
      <c r="FD190" s="375">
        <f t="shared" si="845"/>
        <v>0</v>
      </c>
      <c r="FE190" s="376"/>
      <c r="FF190" s="372"/>
      <c r="FG190" s="372"/>
      <c r="FH190" s="372"/>
      <c r="FI190" s="372"/>
      <c r="FJ190" s="372"/>
      <c r="FK190" s="372"/>
      <c r="FL190" s="372"/>
      <c r="FM190" s="372"/>
      <c r="FN190" s="372"/>
      <c r="FO190" s="372"/>
      <c r="FP190" s="372"/>
      <c r="FQ190" s="372"/>
      <c r="FR190" s="372"/>
      <c r="FS190" s="372"/>
      <c r="FT190" s="372"/>
      <c r="FU190" s="372"/>
      <c r="FV190" s="372"/>
      <c r="FW190" s="372"/>
      <c r="FX190" s="372"/>
      <c r="FY190" s="372"/>
      <c r="FZ190" s="372"/>
      <c r="GA190" s="372"/>
      <c r="GB190" s="372"/>
      <c r="GC190" s="372"/>
      <c r="GD190" s="372"/>
      <c r="GE190" s="372"/>
      <c r="GF190" s="372"/>
      <c r="GG190" s="372"/>
      <c r="GH190" s="372"/>
      <c r="GI190" s="372"/>
      <c r="GJ190" s="372"/>
      <c r="GK190" s="372"/>
      <c r="GL190" s="372"/>
      <c r="GM190" s="372"/>
      <c r="GN190" s="372"/>
      <c r="GO190" s="372"/>
      <c r="GP190" s="372"/>
      <c r="GQ190" s="372"/>
      <c r="GR190" s="372"/>
      <c r="GS190" s="372"/>
      <c r="GT190" s="372"/>
      <c r="GU190" s="372"/>
      <c r="GV190" s="372"/>
      <c r="GW190" s="372"/>
      <c r="GX190" s="372"/>
      <c r="GY190" s="372"/>
      <c r="GZ190" s="372"/>
      <c r="HA190" s="372"/>
      <c r="HB190" s="372"/>
      <c r="HC190" s="372"/>
    </row>
    <row r="191" spans="1:211" s="373" customFormat="1" ht="15" hidden="1" customHeight="1" outlineLevel="1" x14ac:dyDescent="0.2">
      <c r="A191" s="366">
        <f>SWDATA!O176</f>
        <v>0</v>
      </c>
      <c r="B191" s="366">
        <f>SWDATA!M176</f>
        <v>0</v>
      </c>
      <c r="C191" s="351">
        <f>IF(AND(SWDATA!M176=1,SWDATA!Q176="promotions"),SWDATA!P176,0)</f>
        <v>0</v>
      </c>
      <c r="D191" s="367">
        <f>ROW(SWDATA!M176)</f>
        <v>176</v>
      </c>
      <c r="E191" s="368">
        <f t="shared" ref="E191:E201" si="849">B191</f>
        <v>0</v>
      </c>
      <c r="F191" s="369">
        <f t="shared" ref="F191:F254" si="850">IF(NOT(ISERROR(SEARCH("Kg",P191))),3,IF(NOT(ISERROR(SEARCH("/Unit",P191))),2,IF(NOT(ISERROR(SEARCH("Pct",P191))),2,1)))</f>
        <v>1</v>
      </c>
      <c r="G191" s="366" t="str">
        <f t="shared" ref="G191:G254" si="851">IF(NOT(ISERROR(SEARCH("U",P191))),"U",IF(NOT(ISERROR(SEARCH("Pct",P191))),"Pct",""))</f>
        <v/>
      </c>
      <c r="H191" s="370"/>
      <c r="J191" s="238">
        <f t="shared" ref="J191:J254" si="852">IF(ISERROR(FIND(":-1",A191)),A191,0)</f>
        <v>0</v>
      </c>
      <c r="K191" s="239" t="str">
        <f t="shared" ref="K191:K254" si="853">IF(NOT(ISERROR(SEARCH("(Cost)",P191))),"C",IF(NOT(ISERROR(SEARCH("(EURO)",P191))),"R",IF(NOT(ISERROR(SEARCH("marg",P191))),"M",IF(OR(NOT(ISERROR(SEARCH("(Rev/",P191))),NOT(ISERROR(SEARCH("(Pct)",P191)))),"P",IF(NOT(ISERROR(SEARCH("Units",P191))),"U","")))))</f>
        <v/>
      </c>
      <c r="L191" s="342"/>
      <c r="M191" s="345"/>
      <c r="N191" s="340" t="str">
        <f>IF(LEN(SWDATA!F176)=0,"",N190)</f>
        <v/>
      </c>
      <c r="O191" s="296" t="str">
        <f>IF(LEN(SWDATA!G176)=0,"",O190)</f>
        <v/>
      </c>
      <c r="P191" s="297" t="str">
        <f>IF(LEN(SWDATA!C176)=0,"",SWDATA!C176)</f>
        <v/>
      </c>
      <c r="Q191" s="312" t="str">
        <f t="shared" ref="Q191:Q254" si="854">P191</f>
        <v/>
      </c>
      <c r="R191" s="223" t="s">
        <v>261</v>
      </c>
      <c r="S191" s="224"/>
      <c r="T191" s="224"/>
      <c r="U191" s="264" t="s">
        <v>610</v>
      </c>
      <c r="V191" s="205" t="s">
        <v>221</v>
      </c>
      <c r="W191" s="266">
        <f>IF(OR(Is_Loading,LEN($A191)=0),"",SWDATA!P176)</f>
        <v>0</v>
      </c>
      <c r="X191" s="267">
        <f>IF(OR(Is_Loading,LEN($A191)=0),"",SWDATA!Q176)</f>
        <v>0</v>
      </c>
      <c r="Y191" s="267">
        <f>IF(OR(Is_Loading,LEN($A191)=0),"",SWDATA!R176)</f>
        <v>0</v>
      </c>
      <c r="Z191" s="266" t="str">
        <f t="shared" si="846"/>
        <v/>
      </c>
      <c r="AA191" s="266">
        <f>IF(OR(Is_Loading,LEN($A191)=0),"",SWDATA!T176)</f>
        <v>0</v>
      </c>
      <c r="AB191" s="267">
        <f>IF(OR(Is_Loading,LEN($A191)=0),"",SWDATA!U176)</f>
        <v>0</v>
      </c>
      <c r="AC191" s="267">
        <f>IF(OR(Is_Loading,LEN($A191)=0),"",SWDATA!V176)</f>
        <v>0</v>
      </c>
      <c r="AD191" s="266" t="str">
        <f t="shared" ref="AD191:AD254" si="855">IF($A191=0,"",CHOOSE($F191,SUM(AA191:AC191),SUM(AA191:AC191)/3,AC191))</f>
        <v/>
      </c>
      <c r="AE191" s="266">
        <f>IF(OR(Is_Loading,LEN($A191)=0),"",SWDATA!X176)</f>
        <v>0</v>
      </c>
      <c r="AF191" s="267">
        <f>IF(OR(Is_Loading,LEN($A191)=0),"",SWDATA!Y176)</f>
        <v>0</v>
      </c>
      <c r="AG191" s="267">
        <f>IF(OR(Is_Loading,LEN($A191)=0),"",SWDATA!Z176)</f>
        <v>0</v>
      </c>
      <c r="AH191" s="266" t="str">
        <f t="shared" ref="AH191:AH254" si="856">IF($A191=0,"",CHOOSE($F191,SUM(AE191:AG191),SUM(AE191:AG191)/3,AG191))</f>
        <v/>
      </c>
      <c r="AI191" s="266">
        <f>IF(OR(Is_Loading,LEN($A191)=0),"",SWDATA!AB176)</f>
        <v>0</v>
      </c>
      <c r="AJ191" s="267">
        <f>IF(OR(Is_Loading,LEN($A191)=0),"",SWDATA!AC176)</f>
        <v>0</v>
      </c>
      <c r="AK191" s="267">
        <f>IF(OR(Is_Loading,LEN($A191)=0),"",SWDATA!AD176)</f>
        <v>0</v>
      </c>
      <c r="AL191" s="266" t="str">
        <f t="shared" ref="AL191:AL254" si="857">IF($A191=0,"",CHOOSE($F191,SUM(AI191:AK191),SUM(AI191:AK191)/3,AK191))</f>
        <v/>
      </c>
      <c r="AM191" s="266">
        <f>IF(OR(Is_Loading,LEN($A191)=0),"",SWDATA!AF176)</f>
        <v>0</v>
      </c>
      <c r="AN191" s="267">
        <f>IF(OR(Is_Loading,LEN($A191)=0),"",SWDATA!AG176)</f>
        <v>0</v>
      </c>
      <c r="AO191" s="323">
        <f>IF(OR(Is_Loading,LEN($A191)=0),"",SWDATA!AH176)</f>
        <v>0</v>
      </c>
      <c r="AP191" s="320" t="str">
        <f t="shared" ref="AP191:AP254" si="858">IF($A191=0,"",CHOOSE($F191,SUM(AM191:AO191),SUM(AM191:AO191)/3,AO191))</f>
        <v/>
      </c>
      <c r="AQ191" s="266">
        <f>IF(OR(Is_Loading,LEN($A191)=0),"",SWDATA!AJ176)</f>
        <v>0</v>
      </c>
      <c r="AR191" s="267">
        <f>IF(OR(Is_Loading,LEN($A191)=0),"",SWDATA!AK176)</f>
        <v>0</v>
      </c>
      <c r="AS191" s="267">
        <f>IF(OR(Is_Loading,LEN($A191)=0),"",SWDATA!AL176)</f>
        <v>0</v>
      </c>
      <c r="AT191" s="266" t="str">
        <f t="shared" ref="AT191:AT254" si="859">IF($A191=0,"",CHOOSE($F191,SUM(AQ191:AS191),SUM(AQ191:AS191)/3,AS191))</f>
        <v/>
      </c>
      <c r="AU191" s="266">
        <f>IF(OR(Is_Loading,LEN($A191)=0),"",SWDATA!AN176)</f>
        <v>0</v>
      </c>
      <c r="AV191" s="267">
        <f>IF(OR(Is_Loading,LEN($A191)=0),"",SWDATA!AO176)</f>
        <v>0</v>
      </c>
      <c r="AW191" s="267">
        <f>IF(OR(Is_Loading,LEN($A191)=0),"",SWDATA!AP176)</f>
        <v>0</v>
      </c>
      <c r="AX191" s="266" t="str">
        <f t="shared" ref="AX191:AX254" si="860">IF($A191=0,"",CHOOSE($F191,SUM(AU191:AW191),SUM(AU191:AW191)/3,AW191))</f>
        <v/>
      </c>
      <c r="AY191" s="266">
        <f>IF(OR(Is_Loading,LEN($A191)=0),"",SWDATA!AR176)</f>
        <v>0</v>
      </c>
      <c r="AZ191" s="267">
        <f>IF(OR(Is_Loading,LEN($A191)=0),"",SWDATA!AS176)</f>
        <v>0</v>
      </c>
      <c r="BA191" s="267">
        <f>IF(OR(Is_Loading,LEN($A191)=0),"",SWDATA!AT176)</f>
        <v>0</v>
      </c>
      <c r="BB191" s="266" t="str">
        <f t="shared" ref="BB191:BB254" si="861">IF($A191=0,"",CHOOSE($F191,SUM(AY191:BA191),SUM(AY191:BA191)/3,BA191))</f>
        <v/>
      </c>
      <c r="BC191" s="266">
        <f>IF(OR(Is_Loading,LEN($A191)=0),"",SWDATA!AV176)</f>
        <v>0</v>
      </c>
      <c r="BD191" s="267">
        <f>IF(OR(Is_Loading,LEN($A191)=0),"",SWDATA!AW176)</f>
        <v>0</v>
      </c>
      <c r="BE191" s="323">
        <f>IF(OR(Is_Loading,LEN($A191)=0),"",SWDATA!AX176)</f>
        <v>0</v>
      </c>
      <c r="BF191" s="320" t="str">
        <f t="shared" ref="BF191:BF254" si="862">IF($A191=0,"",CHOOSE($F191,SUM(BC191:BE191),SUM(BC191:BE191)/3,BE191))</f>
        <v/>
      </c>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c r="CF191" s="11"/>
      <c r="CG191" s="11"/>
      <c r="CH191" s="11"/>
      <c r="CI191" s="11"/>
      <c r="CJ191" s="11"/>
      <c r="CK191" s="11"/>
      <c r="CL191" s="11"/>
      <c r="CM191" s="11"/>
      <c r="CN191" s="351"/>
      <c r="CO191" s="351"/>
      <c r="CP191" s="351"/>
      <c r="CQ191" s="351"/>
      <c r="CR191" s="351"/>
      <c r="CS191" s="351"/>
      <c r="CT191" s="351"/>
      <c r="CU191" s="351"/>
      <c r="CV191" s="351"/>
      <c r="CW191" s="351"/>
      <c r="CX191" s="351"/>
      <c r="CY191" s="351"/>
      <c r="CZ191" s="351"/>
      <c r="DA191" s="351"/>
      <c r="DB191" s="351"/>
      <c r="DC191" s="351"/>
      <c r="DD191" s="351"/>
      <c r="DE191" s="351"/>
      <c r="DF191" s="351"/>
      <c r="DG191" s="351"/>
      <c r="DH191" s="351"/>
      <c r="DI191" s="351"/>
      <c r="DJ191" s="351"/>
      <c r="DK191" s="351"/>
      <c r="DL191" s="351"/>
      <c r="DM191" s="351"/>
      <c r="DN191" s="351"/>
      <c r="DS191" s="372"/>
      <c r="DT191" s="374"/>
      <c r="DU191" s="375"/>
      <c r="DV191" s="375"/>
      <c r="DW191" s="375"/>
      <c r="DX191" s="375">
        <v>1</v>
      </c>
      <c r="DY191" s="375">
        <f t="shared" si="814"/>
        <v>0</v>
      </c>
      <c r="DZ191" s="375">
        <f t="shared" si="815"/>
        <v>0</v>
      </c>
      <c r="EA191" s="375">
        <f t="shared" si="816"/>
        <v>1</v>
      </c>
      <c r="EB191" s="375">
        <f t="shared" si="817"/>
        <v>0</v>
      </c>
      <c r="EC191" s="375">
        <f t="shared" si="818"/>
        <v>0</v>
      </c>
      <c r="ED191" s="375">
        <f t="shared" si="819"/>
        <v>1</v>
      </c>
      <c r="EE191" s="375">
        <f t="shared" si="820"/>
        <v>0</v>
      </c>
      <c r="EF191" s="375">
        <f t="shared" si="821"/>
        <v>0</v>
      </c>
      <c r="EG191" s="375">
        <f t="shared" si="822"/>
        <v>1</v>
      </c>
      <c r="EH191" s="375">
        <f t="shared" si="823"/>
        <v>0</v>
      </c>
      <c r="EI191" s="375">
        <f t="shared" si="824"/>
        <v>0</v>
      </c>
      <c r="EJ191" s="375">
        <f t="shared" si="825"/>
        <v>1</v>
      </c>
      <c r="EK191" s="375">
        <f t="shared" si="826"/>
        <v>0</v>
      </c>
      <c r="EL191" s="375">
        <f t="shared" si="827"/>
        <v>0</v>
      </c>
      <c r="EM191" s="375">
        <f t="shared" si="828"/>
        <v>1</v>
      </c>
      <c r="EN191" s="375">
        <f t="shared" si="829"/>
        <v>0</v>
      </c>
      <c r="EO191" s="375">
        <f t="shared" si="830"/>
        <v>0</v>
      </c>
      <c r="EP191" s="375">
        <f t="shared" si="831"/>
        <v>1</v>
      </c>
      <c r="EQ191" s="375">
        <f t="shared" si="832"/>
        <v>0</v>
      </c>
      <c r="ER191" s="375">
        <f t="shared" si="833"/>
        <v>0</v>
      </c>
      <c r="ES191" s="375">
        <f t="shared" si="834"/>
        <v>1</v>
      </c>
      <c r="ET191" s="375">
        <f t="shared" si="835"/>
        <v>0</v>
      </c>
      <c r="EU191" s="375">
        <f t="shared" si="836"/>
        <v>0</v>
      </c>
      <c r="EV191" s="375">
        <f t="shared" si="837"/>
        <v>1</v>
      </c>
      <c r="EW191" s="375">
        <f t="shared" si="838"/>
        <v>0</v>
      </c>
      <c r="EX191" s="375">
        <f t="shared" si="839"/>
        <v>0</v>
      </c>
      <c r="EY191" s="375">
        <f t="shared" si="840"/>
        <v>1</v>
      </c>
      <c r="EZ191" s="375">
        <f t="shared" si="841"/>
        <v>0</v>
      </c>
      <c r="FA191" s="375">
        <f t="shared" si="842"/>
        <v>0</v>
      </c>
      <c r="FB191" s="375">
        <f t="shared" si="843"/>
        <v>1</v>
      </c>
      <c r="FC191" s="375">
        <f t="shared" si="844"/>
        <v>0</v>
      </c>
      <c r="FD191" s="375">
        <f t="shared" si="845"/>
        <v>0</v>
      </c>
      <c r="FE191" s="376"/>
      <c r="FF191" s="372"/>
      <c r="FG191" s="372"/>
      <c r="FH191" s="372"/>
      <c r="FI191" s="372"/>
      <c r="FJ191" s="372"/>
      <c r="FK191" s="372"/>
      <c r="FL191" s="372"/>
      <c r="FM191" s="372"/>
      <c r="FN191" s="372"/>
      <c r="FO191" s="372"/>
      <c r="FP191" s="372"/>
      <c r="FQ191" s="372"/>
      <c r="FR191" s="372"/>
      <c r="FS191" s="372"/>
      <c r="FT191" s="372"/>
      <c r="FU191" s="372"/>
      <c r="FV191" s="372"/>
      <c r="FW191" s="372"/>
      <c r="FX191" s="372"/>
      <c r="FY191" s="372"/>
      <c r="FZ191" s="372"/>
      <c r="GA191" s="372"/>
      <c r="GB191" s="372"/>
      <c r="GC191" s="372"/>
      <c r="GD191" s="372"/>
      <c r="GE191" s="372"/>
      <c r="GF191" s="372"/>
      <c r="GG191" s="372"/>
      <c r="GH191" s="372"/>
      <c r="GI191" s="372"/>
      <c r="GJ191" s="372"/>
      <c r="GK191" s="372"/>
      <c r="GL191" s="372"/>
      <c r="GM191" s="372"/>
      <c r="GN191" s="372"/>
      <c r="GO191" s="372"/>
      <c r="GP191" s="372"/>
      <c r="GQ191" s="372"/>
      <c r="GR191" s="372"/>
      <c r="GS191" s="372"/>
      <c r="GT191" s="372"/>
      <c r="GU191" s="372"/>
      <c r="GV191" s="372"/>
      <c r="GW191" s="372"/>
      <c r="GX191" s="372"/>
      <c r="GY191" s="372"/>
      <c r="GZ191" s="372"/>
      <c r="HA191" s="372"/>
      <c r="HB191" s="372"/>
      <c r="HC191" s="372"/>
    </row>
    <row r="192" spans="1:211" s="373" customFormat="1" ht="15" hidden="1" customHeight="1" outlineLevel="1" x14ac:dyDescent="0.2">
      <c r="A192" s="366">
        <f>SWDATA!O177</f>
        <v>0</v>
      </c>
      <c r="B192" s="366">
        <f>SWDATA!M177</f>
        <v>0</v>
      </c>
      <c r="C192" s="351">
        <f>IF(AND(SWDATA!M177=1,SWDATA!Q177="promotions"),SWDATA!P177,0)</f>
        <v>0</v>
      </c>
      <c r="D192" s="367">
        <f>ROW(SWDATA!M177)</f>
        <v>177</v>
      </c>
      <c r="E192" s="368">
        <f t="shared" si="849"/>
        <v>0</v>
      </c>
      <c r="F192" s="369">
        <f t="shared" si="850"/>
        <v>1</v>
      </c>
      <c r="G192" s="366" t="str">
        <f t="shared" si="851"/>
        <v/>
      </c>
      <c r="H192" s="370"/>
      <c r="J192" s="238">
        <f t="shared" si="852"/>
        <v>0</v>
      </c>
      <c r="K192" s="239" t="str">
        <f t="shared" si="853"/>
        <v/>
      </c>
      <c r="L192" s="342"/>
      <c r="M192" s="345"/>
      <c r="N192" s="340" t="str">
        <f>IF(LEN(SWDATA!F177)=0,"",N191)</f>
        <v/>
      </c>
      <c r="O192" s="296" t="str">
        <f>IF(LEN(SWDATA!G177)=0,"",O191)</f>
        <v/>
      </c>
      <c r="P192" s="297" t="str">
        <f>IF(LEN(SWDATA!C177)=0,"",SWDATA!C177)</f>
        <v/>
      </c>
      <c r="Q192" s="312" t="str">
        <f t="shared" si="854"/>
        <v/>
      </c>
      <c r="R192" s="223" t="s">
        <v>261</v>
      </c>
      <c r="S192" s="224"/>
      <c r="T192" s="224"/>
      <c r="U192" s="264" t="s">
        <v>612</v>
      </c>
      <c r="V192" s="205" t="s">
        <v>221</v>
      </c>
      <c r="W192" s="266">
        <f>IF(OR(Is_Loading,LEN($A192)=0),"",SWDATA!P177)</f>
        <v>0</v>
      </c>
      <c r="X192" s="267">
        <f>IF(OR(Is_Loading,LEN($A192)=0),"",SWDATA!Q177)</f>
        <v>0</v>
      </c>
      <c r="Y192" s="267">
        <f>IF(OR(Is_Loading,LEN($A192)=0),"",SWDATA!R177)</f>
        <v>0</v>
      </c>
      <c r="Z192" s="266" t="str">
        <f t="shared" si="846"/>
        <v/>
      </c>
      <c r="AA192" s="266">
        <f>IF(OR(Is_Loading,LEN($A192)=0),"",SWDATA!T177)</f>
        <v>0</v>
      </c>
      <c r="AB192" s="267">
        <f>IF(OR(Is_Loading,LEN($A192)=0),"",SWDATA!U177)</f>
        <v>0</v>
      </c>
      <c r="AC192" s="267">
        <f>IF(OR(Is_Loading,LEN($A192)=0),"",SWDATA!V177)</f>
        <v>0</v>
      </c>
      <c r="AD192" s="266" t="str">
        <f t="shared" si="855"/>
        <v/>
      </c>
      <c r="AE192" s="266">
        <f>IF(OR(Is_Loading,LEN($A192)=0),"",SWDATA!X177)</f>
        <v>0</v>
      </c>
      <c r="AF192" s="267">
        <f>IF(OR(Is_Loading,LEN($A192)=0),"",SWDATA!Y177)</f>
        <v>0</v>
      </c>
      <c r="AG192" s="267">
        <f>IF(OR(Is_Loading,LEN($A192)=0),"",SWDATA!Z177)</f>
        <v>0</v>
      </c>
      <c r="AH192" s="266" t="str">
        <f t="shared" si="856"/>
        <v/>
      </c>
      <c r="AI192" s="266">
        <f>IF(OR(Is_Loading,LEN($A192)=0),"",SWDATA!AB177)</f>
        <v>0</v>
      </c>
      <c r="AJ192" s="267">
        <f>IF(OR(Is_Loading,LEN($A192)=0),"",SWDATA!AC177)</f>
        <v>0</v>
      </c>
      <c r="AK192" s="267">
        <f>IF(OR(Is_Loading,LEN($A192)=0),"",SWDATA!AD177)</f>
        <v>0</v>
      </c>
      <c r="AL192" s="266" t="str">
        <f t="shared" si="857"/>
        <v/>
      </c>
      <c r="AM192" s="266">
        <f>IF(OR(Is_Loading,LEN($A192)=0),"",SWDATA!AF177)</f>
        <v>0</v>
      </c>
      <c r="AN192" s="267">
        <f>IF(OR(Is_Loading,LEN($A192)=0),"",SWDATA!AG177)</f>
        <v>0</v>
      </c>
      <c r="AO192" s="323">
        <f>IF(OR(Is_Loading,LEN($A192)=0),"",SWDATA!AH177)</f>
        <v>0</v>
      </c>
      <c r="AP192" s="320" t="str">
        <f t="shared" si="858"/>
        <v/>
      </c>
      <c r="AQ192" s="266">
        <f>IF(OR(Is_Loading,LEN($A192)=0),"",SWDATA!AJ177)</f>
        <v>0</v>
      </c>
      <c r="AR192" s="267">
        <f>IF(OR(Is_Loading,LEN($A192)=0),"",SWDATA!AK177)</f>
        <v>0</v>
      </c>
      <c r="AS192" s="267">
        <f>IF(OR(Is_Loading,LEN($A192)=0),"",SWDATA!AL177)</f>
        <v>0</v>
      </c>
      <c r="AT192" s="266" t="str">
        <f t="shared" si="859"/>
        <v/>
      </c>
      <c r="AU192" s="266">
        <f>IF(OR(Is_Loading,LEN($A192)=0),"",SWDATA!AN177)</f>
        <v>0</v>
      </c>
      <c r="AV192" s="267">
        <f>IF(OR(Is_Loading,LEN($A192)=0),"",SWDATA!AO177)</f>
        <v>0</v>
      </c>
      <c r="AW192" s="267">
        <f>IF(OR(Is_Loading,LEN($A192)=0),"",SWDATA!AP177)</f>
        <v>0</v>
      </c>
      <c r="AX192" s="266" t="str">
        <f t="shared" si="860"/>
        <v/>
      </c>
      <c r="AY192" s="266">
        <f>IF(OR(Is_Loading,LEN($A192)=0),"",SWDATA!AR177)</f>
        <v>0</v>
      </c>
      <c r="AZ192" s="267">
        <f>IF(OR(Is_Loading,LEN($A192)=0),"",SWDATA!AS177)</f>
        <v>0</v>
      </c>
      <c r="BA192" s="267">
        <f>IF(OR(Is_Loading,LEN($A192)=0),"",SWDATA!AT177)</f>
        <v>0</v>
      </c>
      <c r="BB192" s="266" t="str">
        <f t="shared" si="861"/>
        <v/>
      </c>
      <c r="BC192" s="266">
        <f>IF(OR(Is_Loading,LEN($A192)=0),"",SWDATA!AV177)</f>
        <v>0</v>
      </c>
      <c r="BD192" s="267">
        <f>IF(OR(Is_Loading,LEN($A192)=0),"",SWDATA!AW177)</f>
        <v>0</v>
      </c>
      <c r="BE192" s="323">
        <f>IF(OR(Is_Loading,LEN($A192)=0),"",SWDATA!AX177)</f>
        <v>0</v>
      </c>
      <c r="BF192" s="320" t="str">
        <f t="shared" si="862"/>
        <v/>
      </c>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351"/>
      <c r="CO192" s="351"/>
      <c r="CP192" s="351"/>
      <c r="CQ192" s="351"/>
      <c r="CR192" s="351"/>
      <c r="CS192" s="351"/>
      <c r="CT192" s="351"/>
      <c r="CU192" s="351"/>
      <c r="CV192" s="351"/>
      <c r="CW192" s="351"/>
      <c r="CX192" s="351"/>
      <c r="CY192" s="351"/>
      <c r="CZ192" s="351"/>
      <c r="DA192" s="351"/>
      <c r="DB192" s="351"/>
      <c r="DC192" s="351"/>
      <c r="DD192" s="351"/>
      <c r="DE192" s="351"/>
      <c r="DF192" s="351"/>
      <c r="DG192" s="351"/>
      <c r="DH192" s="351"/>
      <c r="DI192" s="351"/>
      <c r="DJ192" s="351"/>
      <c r="DK192" s="351"/>
      <c r="DL192" s="351"/>
      <c r="DM192" s="351"/>
      <c r="DN192" s="351"/>
      <c r="DS192" s="372"/>
      <c r="DT192" s="374"/>
      <c r="DU192" s="375"/>
      <c r="DV192" s="375"/>
      <c r="DW192" s="375"/>
      <c r="DX192" s="375">
        <v>1</v>
      </c>
      <c r="DY192" s="375">
        <f t="shared" si="814"/>
        <v>0</v>
      </c>
      <c r="DZ192" s="375">
        <f t="shared" si="815"/>
        <v>0</v>
      </c>
      <c r="EA192" s="375">
        <f t="shared" si="816"/>
        <v>1</v>
      </c>
      <c r="EB192" s="375">
        <f t="shared" si="817"/>
        <v>0</v>
      </c>
      <c r="EC192" s="375">
        <f t="shared" si="818"/>
        <v>0</v>
      </c>
      <c r="ED192" s="375">
        <f t="shared" si="819"/>
        <v>1</v>
      </c>
      <c r="EE192" s="375">
        <f t="shared" si="820"/>
        <v>0</v>
      </c>
      <c r="EF192" s="375">
        <f t="shared" si="821"/>
        <v>0</v>
      </c>
      <c r="EG192" s="375">
        <f t="shared" si="822"/>
        <v>1</v>
      </c>
      <c r="EH192" s="375">
        <f t="shared" si="823"/>
        <v>0</v>
      </c>
      <c r="EI192" s="375">
        <f t="shared" si="824"/>
        <v>0</v>
      </c>
      <c r="EJ192" s="375">
        <f t="shared" si="825"/>
        <v>1</v>
      </c>
      <c r="EK192" s="375">
        <f t="shared" si="826"/>
        <v>0</v>
      </c>
      <c r="EL192" s="375">
        <f t="shared" si="827"/>
        <v>0</v>
      </c>
      <c r="EM192" s="375">
        <f t="shared" si="828"/>
        <v>1</v>
      </c>
      <c r="EN192" s="375">
        <f t="shared" si="829"/>
        <v>0</v>
      </c>
      <c r="EO192" s="375">
        <f t="shared" si="830"/>
        <v>0</v>
      </c>
      <c r="EP192" s="375">
        <f t="shared" si="831"/>
        <v>1</v>
      </c>
      <c r="EQ192" s="375">
        <f t="shared" si="832"/>
        <v>0</v>
      </c>
      <c r="ER192" s="375">
        <f t="shared" si="833"/>
        <v>0</v>
      </c>
      <c r="ES192" s="375">
        <f t="shared" si="834"/>
        <v>1</v>
      </c>
      <c r="ET192" s="375">
        <f t="shared" si="835"/>
        <v>0</v>
      </c>
      <c r="EU192" s="375">
        <f t="shared" si="836"/>
        <v>0</v>
      </c>
      <c r="EV192" s="375">
        <f t="shared" si="837"/>
        <v>1</v>
      </c>
      <c r="EW192" s="375">
        <f t="shared" si="838"/>
        <v>0</v>
      </c>
      <c r="EX192" s="375">
        <f t="shared" si="839"/>
        <v>0</v>
      </c>
      <c r="EY192" s="375">
        <f t="shared" si="840"/>
        <v>1</v>
      </c>
      <c r="EZ192" s="375">
        <f t="shared" si="841"/>
        <v>0</v>
      </c>
      <c r="FA192" s="375">
        <f t="shared" si="842"/>
        <v>0</v>
      </c>
      <c r="FB192" s="375">
        <f t="shared" si="843"/>
        <v>1</v>
      </c>
      <c r="FC192" s="375">
        <f t="shared" si="844"/>
        <v>0</v>
      </c>
      <c r="FD192" s="375">
        <f t="shared" si="845"/>
        <v>0</v>
      </c>
      <c r="FE192" s="376"/>
      <c r="FF192" s="372"/>
      <c r="FG192" s="372"/>
      <c r="FH192" s="372"/>
      <c r="FI192" s="372"/>
      <c r="FJ192" s="372"/>
      <c r="FK192" s="372"/>
      <c r="FL192" s="372"/>
      <c r="FM192" s="372"/>
      <c r="FN192" s="372"/>
      <c r="FO192" s="372"/>
      <c r="FP192" s="372"/>
      <c r="FQ192" s="372"/>
      <c r="FR192" s="372"/>
      <c r="FS192" s="372"/>
      <c r="FT192" s="372"/>
      <c r="FU192" s="372"/>
      <c r="FV192" s="372"/>
      <c r="FW192" s="372"/>
      <c r="FX192" s="372"/>
      <c r="FY192" s="372"/>
      <c r="FZ192" s="372"/>
      <c r="GA192" s="372"/>
      <c r="GB192" s="372"/>
      <c r="GC192" s="372"/>
      <c r="GD192" s="372"/>
      <c r="GE192" s="372"/>
      <c r="GF192" s="372"/>
      <c r="GG192" s="372"/>
      <c r="GH192" s="372"/>
      <c r="GI192" s="372"/>
      <c r="GJ192" s="372"/>
      <c r="GK192" s="372"/>
      <c r="GL192" s="372"/>
      <c r="GM192" s="372"/>
      <c r="GN192" s="372"/>
      <c r="GO192" s="372"/>
      <c r="GP192" s="372"/>
      <c r="GQ192" s="372"/>
      <c r="GR192" s="372"/>
      <c r="GS192" s="372"/>
      <c r="GT192" s="372"/>
      <c r="GU192" s="372"/>
      <c r="GV192" s="372"/>
      <c r="GW192" s="372"/>
      <c r="GX192" s="372"/>
      <c r="GY192" s="372"/>
      <c r="GZ192" s="372"/>
      <c r="HA192" s="372"/>
      <c r="HB192" s="372"/>
      <c r="HC192" s="372"/>
    </row>
    <row r="193" spans="1:211" s="373" customFormat="1" ht="15" hidden="1" customHeight="1" outlineLevel="1" x14ac:dyDescent="0.2">
      <c r="A193" s="366">
        <f>SWDATA!O178</f>
        <v>0</v>
      </c>
      <c r="B193" s="366">
        <f>SWDATA!M178</f>
        <v>0</v>
      </c>
      <c r="C193" s="351">
        <f>IF(AND(SWDATA!M178=1,SWDATA!Q178="promotions"),SWDATA!P178,0)</f>
        <v>0</v>
      </c>
      <c r="D193" s="367">
        <f>ROW(SWDATA!M178)</f>
        <v>178</v>
      </c>
      <c r="E193" s="368">
        <f t="shared" si="849"/>
        <v>0</v>
      </c>
      <c r="F193" s="369">
        <f t="shared" si="850"/>
        <v>1</v>
      </c>
      <c r="G193" s="366" t="str">
        <f t="shared" si="851"/>
        <v/>
      </c>
      <c r="H193" s="370"/>
      <c r="J193" s="238">
        <f t="shared" si="852"/>
        <v>0</v>
      </c>
      <c r="K193" s="239" t="str">
        <f t="shared" si="853"/>
        <v/>
      </c>
      <c r="L193" s="342"/>
      <c r="M193" s="345"/>
      <c r="N193" s="340" t="str">
        <f>IF(LEN(SWDATA!F178)=0,"",N192)</f>
        <v/>
      </c>
      <c r="O193" s="296" t="str">
        <f>IF(LEN(SWDATA!G178)=0,"",O192)</f>
        <v/>
      </c>
      <c r="P193" s="297" t="str">
        <f>IF(LEN(SWDATA!C178)=0,"",SWDATA!C178)</f>
        <v/>
      </c>
      <c r="Q193" s="312" t="str">
        <f t="shared" si="854"/>
        <v/>
      </c>
      <c r="R193" s="223" t="s">
        <v>261</v>
      </c>
      <c r="S193" s="224"/>
      <c r="T193" s="224"/>
      <c r="U193" s="264" t="s">
        <v>597</v>
      </c>
      <c r="V193" s="205" t="s">
        <v>221</v>
      </c>
      <c r="W193" s="266">
        <f>IF(OR(Is_Loading,LEN($A193)=0),"",SWDATA!P178)</f>
        <v>0</v>
      </c>
      <c r="X193" s="267">
        <f>IF(OR(Is_Loading,LEN($A193)=0),"",SWDATA!Q178)</f>
        <v>0</v>
      </c>
      <c r="Y193" s="267">
        <f>IF(OR(Is_Loading,LEN($A193)=0),"",SWDATA!R178)</f>
        <v>0</v>
      </c>
      <c r="Z193" s="266" t="str">
        <f t="shared" si="846"/>
        <v/>
      </c>
      <c r="AA193" s="266">
        <f>IF(OR(Is_Loading,LEN($A193)=0),"",SWDATA!T178)</f>
        <v>0</v>
      </c>
      <c r="AB193" s="267">
        <f>IF(OR(Is_Loading,LEN($A193)=0),"",SWDATA!U178)</f>
        <v>0</v>
      </c>
      <c r="AC193" s="267">
        <f>IF(OR(Is_Loading,LEN($A193)=0),"",SWDATA!V178)</f>
        <v>0</v>
      </c>
      <c r="AD193" s="266" t="str">
        <f t="shared" si="855"/>
        <v/>
      </c>
      <c r="AE193" s="266">
        <f>IF(OR(Is_Loading,LEN($A193)=0),"",SWDATA!X178)</f>
        <v>0</v>
      </c>
      <c r="AF193" s="267">
        <f>IF(OR(Is_Loading,LEN($A193)=0),"",SWDATA!Y178)</f>
        <v>0</v>
      </c>
      <c r="AG193" s="267">
        <f>IF(OR(Is_Loading,LEN($A193)=0),"",SWDATA!Z178)</f>
        <v>0</v>
      </c>
      <c r="AH193" s="266" t="str">
        <f t="shared" si="856"/>
        <v/>
      </c>
      <c r="AI193" s="266">
        <f>IF(OR(Is_Loading,LEN($A193)=0),"",SWDATA!AB178)</f>
        <v>0</v>
      </c>
      <c r="AJ193" s="267">
        <f>IF(OR(Is_Loading,LEN($A193)=0),"",SWDATA!AC178)</f>
        <v>0</v>
      </c>
      <c r="AK193" s="267">
        <f>IF(OR(Is_Loading,LEN($A193)=0),"",SWDATA!AD178)</f>
        <v>0</v>
      </c>
      <c r="AL193" s="266" t="str">
        <f t="shared" si="857"/>
        <v/>
      </c>
      <c r="AM193" s="266">
        <f>IF(OR(Is_Loading,LEN($A193)=0),"",SWDATA!AF178)</f>
        <v>0</v>
      </c>
      <c r="AN193" s="267">
        <f>IF(OR(Is_Loading,LEN($A193)=0),"",SWDATA!AG178)</f>
        <v>0</v>
      </c>
      <c r="AO193" s="323">
        <f>IF(OR(Is_Loading,LEN($A193)=0),"",SWDATA!AH178)</f>
        <v>0</v>
      </c>
      <c r="AP193" s="320" t="str">
        <f t="shared" si="858"/>
        <v/>
      </c>
      <c r="AQ193" s="266">
        <f>IF(OR(Is_Loading,LEN($A193)=0),"",SWDATA!AJ178)</f>
        <v>0</v>
      </c>
      <c r="AR193" s="267">
        <f>IF(OR(Is_Loading,LEN($A193)=0),"",SWDATA!AK178)</f>
        <v>0</v>
      </c>
      <c r="AS193" s="267">
        <f>IF(OR(Is_Loading,LEN($A193)=0),"",SWDATA!AL178)</f>
        <v>0</v>
      </c>
      <c r="AT193" s="266" t="str">
        <f t="shared" si="859"/>
        <v/>
      </c>
      <c r="AU193" s="266">
        <f>IF(OR(Is_Loading,LEN($A193)=0),"",SWDATA!AN178)</f>
        <v>0</v>
      </c>
      <c r="AV193" s="267">
        <f>IF(OR(Is_Loading,LEN($A193)=0),"",SWDATA!AO178)</f>
        <v>0</v>
      </c>
      <c r="AW193" s="267">
        <f>IF(OR(Is_Loading,LEN($A193)=0),"",SWDATA!AP178)</f>
        <v>0</v>
      </c>
      <c r="AX193" s="266" t="str">
        <f t="shared" si="860"/>
        <v/>
      </c>
      <c r="AY193" s="266">
        <f>IF(OR(Is_Loading,LEN($A193)=0),"",SWDATA!AR178)</f>
        <v>0</v>
      </c>
      <c r="AZ193" s="267">
        <f>IF(OR(Is_Loading,LEN($A193)=0),"",SWDATA!AS178)</f>
        <v>0</v>
      </c>
      <c r="BA193" s="267">
        <f>IF(OR(Is_Loading,LEN($A193)=0),"",SWDATA!AT178)</f>
        <v>0</v>
      </c>
      <c r="BB193" s="266" t="str">
        <f t="shared" si="861"/>
        <v/>
      </c>
      <c r="BC193" s="266">
        <f>IF(OR(Is_Loading,LEN($A193)=0),"",SWDATA!AV178)</f>
        <v>0</v>
      </c>
      <c r="BD193" s="267">
        <f>IF(OR(Is_Loading,LEN($A193)=0),"",SWDATA!AW178)</f>
        <v>0</v>
      </c>
      <c r="BE193" s="323">
        <f>IF(OR(Is_Loading,LEN($A193)=0),"",SWDATA!AX178)</f>
        <v>0</v>
      </c>
      <c r="BF193" s="320" t="str">
        <f t="shared" si="862"/>
        <v/>
      </c>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351"/>
      <c r="CO193" s="351"/>
      <c r="CP193" s="351"/>
      <c r="CQ193" s="351"/>
      <c r="CR193" s="351"/>
      <c r="CS193" s="351"/>
      <c r="CT193" s="351"/>
      <c r="CU193" s="351"/>
      <c r="CV193" s="351"/>
      <c r="CW193" s="351"/>
      <c r="CX193" s="351"/>
      <c r="CY193" s="351"/>
      <c r="CZ193" s="351"/>
      <c r="DA193" s="351"/>
      <c r="DB193" s="351"/>
      <c r="DC193" s="351"/>
      <c r="DD193" s="351"/>
      <c r="DE193" s="351"/>
      <c r="DF193" s="351"/>
      <c r="DG193" s="351"/>
      <c r="DH193" s="351"/>
      <c r="DI193" s="351"/>
      <c r="DJ193" s="351"/>
      <c r="DK193" s="351"/>
      <c r="DL193" s="351"/>
      <c r="DM193" s="351"/>
      <c r="DN193" s="351"/>
      <c r="DS193" s="372"/>
      <c r="DT193" s="374"/>
      <c r="DU193" s="375"/>
      <c r="DV193" s="375"/>
      <c r="DW193" s="375"/>
      <c r="DX193" s="375">
        <v>1</v>
      </c>
      <c r="DY193" s="375">
        <f t="shared" si="814"/>
        <v>0</v>
      </c>
      <c r="DZ193" s="375">
        <f t="shared" si="815"/>
        <v>0</v>
      </c>
      <c r="EA193" s="375">
        <f t="shared" si="816"/>
        <v>1</v>
      </c>
      <c r="EB193" s="375">
        <f t="shared" si="817"/>
        <v>0</v>
      </c>
      <c r="EC193" s="375">
        <f t="shared" si="818"/>
        <v>0</v>
      </c>
      <c r="ED193" s="375">
        <f t="shared" si="819"/>
        <v>1</v>
      </c>
      <c r="EE193" s="375">
        <f t="shared" si="820"/>
        <v>0</v>
      </c>
      <c r="EF193" s="375">
        <f t="shared" si="821"/>
        <v>0</v>
      </c>
      <c r="EG193" s="375">
        <f t="shared" si="822"/>
        <v>1</v>
      </c>
      <c r="EH193" s="375">
        <f t="shared" si="823"/>
        <v>0</v>
      </c>
      <c r="EI193" s="375">
        <f t="shared" si="824"/>
        <v>0</v>
      </c>
      <c r="EJ193" s="375">
        <f t="shared" si="825"/>
        <v>1</v>
      </c>
      <c r="EK193" s="375">
        <f t="shared" si="826"/>
        <v>0</v>
      </c>
      <c r="EL193" s="375">
        <f t="shared" si="827"/>
        <v>0</v>
      </c>
      <c r="EM193" s="375">
        <f t="shared" si="828"/>
        <v>1</v>
      </c>
      <c r="EN193" s="375">
        <f t="shared" si="829"/>
        <v>0</v>
      </c>
      <c r="EO193" s="375">
        <f t="shared" si="830"/>
        <v>0</v>
      </c>
      <c r="EP193" s="375">
        <f t="shared" si="831"/>
        <v>1</v>
      </c>
      <c r="EQ193" s="375">
        <f t="shared" si="832"/>
        <v>0</v>
      </c>
      <c r="ER193" s="375">
        <f t="shared" si="833"/>
        <v>0</v>
      </c>
      <c r="ES193" s="375">
        <f t="shared" si="834"/>
        <v>1</v>
      </c>
      <c r="ET193" s="375">
        <f t="shared" si="835"/>
        <v>0</v>
      </c>
      <c r="EU193" s="375">
        <f t="shared" si="836"/>
        <v>0</v>
      </c>
      <c r="EV193" s="375">
        <f t="shared" si="837"/>
        <v>1</v>
      </c>
      <c r="EW193" s="375">
        <f t="shared" si="838"/>
        <v>0</v>
      </c>
      <c r="EX193" s="375">
        <f t="shared" si="839"/>
        <v>0</v>
      </c>
      <c r="EY193" s="375">
        <f t="shared" si="840"/>
        <v>1</v>
      </c>
      <c r="EZ193" s="375">
        <f t="shared" si="841"/>
        <v>0</v>
      </c>
      <c r="FA193" s="375">
        <f t="shared" si="842"/>
        <v>0</v>
      </c>
      <c r="FB193" s="375">
        <f t="shared" si="843"/>
        <v>1</v>
      </c>
      <c r="FC193" s="375">
        <f t="shared" si="844"/>
        <v>0</v>
      </c>
      <c r="FD193" s="375">
        <f t="shared" si="845"/>
        <v>0</v>
      </c>
      <c r="FE193" s="376"/>
      <c r="FF193" s="372"/>
      <c r="FG193" s="372"/>
      <c r="FH193" s="372"/>
      <c r="FI193" s="372"/>
      <c r="FJ193" s="372"/>
      <c r="FK193" s="372"/>
      <c r="FL193" s="372"/>
      <c r="FM193" s="372"/>
      <c r="FN193" s="372"/>
      <c r="FO193" s="372"/>
      <c r="FP193" s="372"/>
      <c r="FQ193" s="372"/>
      <c r="FR193" s="372"/>
      <c r="FS193" s="372"/>
      <c r="FT193" s="372"/>
      <c r="FU193" s="372"/>
      <c r="FV193" s="372"/>
      <c r="FW193" s="372"/>
      <c r="FX193" s="372"/>
      <c r="FY193" s="372"/>
      <c r="FZ193" s="372"/>
      <c r="GA193" s="372"/>
      <c r="GB193" s="372"/>
      <c r="GC193" s="372"/>
      <c r="GD193" s="372"/>
      <c r="GE193" s="372"/>
      <c r="GF193" s="372"/>
      <c r="GG193" s="372"/>
      <c r="GH193" s="372"/>
      <c r="GI193" s="372"/>
      <c r="GJ193" s="372"/>
      <c r="GK193" s="372"/>
      <c r="GL193" s="372"/>
      <c r="GM193" s="372"/>
      <c r="GN193" s="372"/>
      <c r="GO193" s="372"/>
      <c r="GP193" s="372"/>
      <c r="GQ193" s="372"/>
      <c r="GR193" s="372"/>
      <c r="GS193" s="372"/>
      <c r="GT193" s="372"/>
      <c r="GU193" s="372"/>
      <c r="GV193" s="372"/>
      <c r="GW193" s="372"/>
      <c r="GX193" s="372"/>
      <c r="GY193" s="372"/>
      <c r="GZ193" s="372"/>
      <c r="HA193" s="372"/>
      <c r="HB193" s="372"/>
      <c r="HC193" s="372"/>
    </row>
    <row r="194" spans="1:211" s="373" customFormat="1" ht="15" hidden="1" customHeight="1" outlineLevel="1" x14ac:dyDescent="0.2">
      <c r="A194" s="366">
        <f>SWDATA!O179</f>
        <v>0</v>
      </c>
      <c r="B194" s="366">
        <f>SWDATA!M179</f>
        <v>0</v>
      </c>
      <c r="C194" s="351">
        <f>IF(AND(SWDATA!M179=1,SWDATA!Q179="promotions"),SWDATA!P179,0)</f>
        <v>0</v>
      </c>
      <c r="D194" s="367">
        <f>ROW(SWDATA!M179)</f>
        <v>179</v>
      </c>
      <c r="E194" s="368">
        <f t="shared" si="849"/>
        <v>0</v>
      </c>
      <c r="F194" s="369">
        <f t="shared" si="850"/>
        <v>1</v>
      </c>
      <c r="G194" s="366" t="str">
        <f t="shared" si="851"/>
        <v/>
      </c>
      <c r="H194" s="370"/>
      <c r="J194" s="238">
        <f t="shared" si="852"/>
        <v>0</v>
      </c>
      <c r="K194" s="239" t="str">
        <f t="shared" si="853"/>
        <v/>
      </c>
      <c r="L194" s="342"/>
      <c r="M194" s="345"/>
      <c r="N194" s="340" t="str">
        <f>IF(LEN(SWDATA!F179)=0,"",N193)</f>
        <v/>
      </c>
      <c r="O194" s="296" t="str">
        <f>IF(LEN(SWDATA!G179)=0,"",O193)</f>
        <v/>
      </c>
      <c r="P194" s="297" t="str">
        <f>IF(LEN(SWDATA!C179)=0,"",SWDATA!C179)</f>
        <v/>
      </c>
      <c r="Q194" s="312" t="str">
        <f t="shared" si="854"/>
        <v/>
      </c>
      <c r="R194" s="223" t="s">
        <v>261</v>
      </c>
      <c r="S194" s="224"/>
      <c r="T194" s="224"/>
      <c r="U194" s="264" t="s">
        <v>599</v>
      </c>
      <c r="V194" s="205" t="s">
        <v>221</v>
      </c>
      <c r="W194" s="266">
        <f>IF(OR(Is_Loading,LEN($A194)=0),"",SWDATA!P179)</f>
        <v>0</v>
      </c>
      <c r="X194" s="267">
        <f>IF(OR(Is_Loading,LEN($A194)=0),"",SWDATA!Q179)</f>
        <v>0</v>
      </c>
      <c r="Y194" s="267">
        <f>IF(OR(Is_Loading,LEN($A194)=0),"",SWDATA!R179)</f>
        <v>0</v>
      </c>
      <c r="Z194" s="266" t="str">
        <f t="shared" si="846"/>
        <v/>
      </c>
      <c r="AA194" s="266">
        <f>IF(OR(Is_Loading,LEN($A194)=0),"",SWDATA!T179)</f>
        <v>0</v>
      </c>
      <c r="AB194" s="267">
        <f>IF(OR(Is_Loading,LEN($A194)=0),"",SWDATA!U179)</f>
        <v>0</v>
      </c>
      <c r="AC194" s="267">
        <f>IF(OR(Is_Loading,LEN($A194)=0),"",SWDATA!V179)</f>
        <v>0</v>
      </c>
      <c r="AD194" s="266" t="str">
        <f t="shared" si="855"/>
        <v/>
      </c>
      <c r="AE194" s="266">
        <f>IF(OR(Is_Loading,LEN($A194)=0),"",SWDATA!X179)</f>
        <v>0</v>
      </c>
      <c r="AF194" s="267">
        <f>IF(OR(Is_Loading,LEN($A194)=0),"",SWDATA!Y179)</f>
        <v>0</v>
      </c>
      <c r="AG194" s="267">
        <f>IF(OR(Is_Loading,LEN($A194)=0),"",SWDATA!Z179)</f>
        <v>0</v>
      </c>
      <c r="AH194" s="266" t="str">
        <f t="shared" si="856"/>
        <v/>
      </c>
      <c r="AI194" s="266">
        <f>IF(OR(Is_Loading,LEN($A194)=0),"",SWDATA!AB179)</f>
        <v>0</v>
      </c>
      <c r="AJ194" s="267">
        <f>IF(OR(Is_Loading,LEN($A194)=0),"",SWDATA!AC179)</f>
        <v>0</v>
      </c>
      <c r="AK194" s="267">
        <f>IF(OR(Is_Loading,LEN($A194)=0),"",SWDATA!AD179)</f>
        <v>0</v>
      </c>
      <c r="AL194" s="266" t="str">
        <f t="shared" si="857"/>
        <v/>
      </c>
      <c r="AM194" s="266">
        <f>IF(OR(Is_Loading,LEN($A194)=0),"",SWDATA!AF179)</f>
        <v>0</v>
      </c>
      <c r="AN194" s="267">
        <f>IF(OR(Is_Loading,LEN($A194)=0),"",SWDATA!AG179)</f>
        <v>0</v>
      </c>
      <c r="AO194" s="323">
        <f>IF(OR(Is_Loading,LEN($A194)=0),"",SWDATA!AH179)</f>
        <v>0</v>
      </c>
      <c r="AP194" s="320" t="str">
        <f t="shared" si="858"/>
        <v/>
      </c>
      <c r="AQ194" s="266">
        <f>IF(OR(Is_Loading,LEN($A194)=0),"",SWDATA!AJ179)</f>
        <v>0</v>
      </c>
      <c r="AR194" s="267">
        <f>IF(OR(Is_Loading,LEN($A194)=0),"",SWDATA!AK179)</f>
        <v>0</v>
      </c>
      <c r="AS194" s="267">
        <f>IF(OR(Is_Loading,LEN($A194)=0),"",SWDATA!AL179)</f>
        <v>0</v>
      </c>
      <c r="AT194" s="266" t="str">
        <f t="shared" si="859"/>
        <v/>
      </c>
      <c r="AU194" s="266">
        <f>IF(OR(Is_Loading,LEN($A194)=0),"",SWDATA!AN179)</f>
        <v>0</v>
      </c>
      <c r="AV194" s="267">
        <f>IF(OR(Is_Loading,LEN($A194)=0),"",SWDATA!AO179)</f>
        <v>0</v>
      </c>
      <c r="AW194" s="267">
        <f>IF(OR(Is_Loading,LEN($A194)=0),"",SWDATA!AP179)</f>
        <v>0</v>
      </c>
      <c r="AX194" s="266" t="str">
        <f t="shared" si="860"/>
        <v/>
      </c>
      <c r="AY194" s="266">
        <f>IF(OR(Is_Loading,LEN($A194)=0),"",SWDATA!AR179)</f>
        <v>0</v>
      </c>
      <c r="AZ194" s="267">
        <f>IF(OR(Is_Loading,LEN($A194)=0),"",SWDATA!AS179)</f>
        <v>0</v>
      </c>
      <c r="BA194" s="267">
        <f>IF(OR(Is_Loading,LEN($A194)=0),"",SWDATA!AT179)</f>
        <v>0</v>
      </c>
      <c r="BB194" s="266" t="str">
        <f t="shared" si="861"/>
        <v/>
      </c>
      <c r="BC194" s="266">
        <f>IF(OR(Is_Loading,LEN($A194)=0),"",SWDATA!AV179)</f>
        <v>0</v>
      </c>
      <c r="BD194" s="267">
        <f>IF(OR(Is_Loading,LEN($A194)=0),"",SWDATA!AW179)</f>
        <v>0</v>
      </c>
      <c r="BE194" s="323">
        <f>IF(OR(Is_Loading,LEN($A194)=0),"",SWDATA!AX179)</f>
        <v>0</v>
      </c>
      <c r="BF194" s="320" t="str">
        <f t="shared" si="862"/>
        <v/>
      </c>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351"/>
      <c r="CO194" s="351"/>
      <c r="CP194" s="351"/>
      <c r="CQ194" s="351"/>
      <c r="CR194" s="351"/>
      <c r="CS194" s="351"/>
      <c r="CT194" s="351"/>
      <c r="CU194" s="351"/>
      <c r="CV194" s="351"/>
      <c r="CW194" s="351"/>
      <c r="CX194" s="351"/>
      <c r="CY194" s="351"/>
      <c r="CZ194" s="351"/>
      <c r="DA194" s="351"/>
      <c r="DB194" s="351"/>
      <c r="DC194" s="351"/>
      <c r="DD194" s="351"/>
      <c r="DE194" s="351"/>
      <c r="DF194" s="351"/>
      <c r="DG194" s="351"/>
      <c r="DH194" s="351"/>
      <c r="DI194" s="351"/>
      <c r="DJ194" s="351"/>
      <c r="DK194" s="351"/>
      <c r="DL194" s="351"/>
      <c r="DM194" s="351"/>
      <c r="DN194" s="351"/>
      <c r="DS194" s="372"/>
      <c r="DT194" s="374"/>
      <c r="DU194" s="375"/>
      <c r="DV194" s="375"/>
      <c r="DW194" s="375"/>
      <c r="DX194" s="375">
        <v>1</v>
      </c>
      <c r="DY194" s="375">
        <f t="shared" si="814"/>
        <v>0</v>
      </c>
      <c r="DZ194" s="375">
        <f t="shared" si="815"/>
        <v>0</v>
      </c>
      <c r="EA194" s="375">
        <f t="shared" si="816"/>
        <v>1</v>
      </c>
      <c r="EB194" s="375">
        <f t="shared" si="817"/>
        <v>0</v>
      </c>
      <c r="EC194" s="375">
        <f t="shared" si="818"/>
        <v>0</v>
      </c>
      <c r="ED194" s="375">
        <f t="shared" si="819"/>
        <v>1</v>
      </c>
      <c r="EE194" s="375">
        <f t="shared" si="820"/>
        <v>0</v>
      </c>
      <c r="EF194" s="375">
        <f t="shared" si="821"/>
        <v>0</v>
      </c>
      <c r="EG194" s="375">
        <f t="shared" si="822"/>
        <v>1</v>
      </c>
      <c r="EH194" s="375">
        <f t="shared" si="823"/>
        <v>0</v>
      </c>
      <c r="EI194" s="375">
        <f t="shared" si="824"/>
        <v>0</v>
      </c>
      <c r="EJ194" s="375">
        <f t="shared" si="825"/>
        <v>1</v>
      </c>
      <c r="EK194" s="375">
        <f t="shared" si="826"/>
        <v>0</v>
      </c>
      <c r="EL194" s="375">
        <f t="shared" si="827"/>
        <v>0</v>
      </c>
      <c r="EM194" s="375">
        <f t="shared" si="828"/>
        <v>1</v>
      </c>
      <c r="EN194" s="375">
        <f t="shared" si="829"/>
        <v>0</v>
      </c>
      <c r="EO194" s="375">
        <f t="shared" si="830"/>
        <v>0</v>
      </c>
      <c r="EP194" s="375">
        <f t="shared" si="831"/>
        <v>1</v>
      </c>
      <c r="EQ194" s="375">
        <f t="shared" si="832"/>
        <v>0</v>
      </c>
      <c r="ER194" s="375">
        <f t="shared" si="833"/>
        <v>0</v>
      </c>
      <c r="ES194" s="375">
        <f t="shared" si="834"/>
        <v>1</v>
      </c>
      <c r="ET194" s="375">
        <f t="shared" si="835"/>
        <v>0</v>
      </c>
      <c r="EU194" s="375">
        <f t="shared" si="836"/>
        <v>0</v>
      </c>
      <c r="EV194" s="375">
        <f t="shared" si="837"/>
        <v>1</v>
      </c>
      <c r="EW194" s="375">
        <f t="shared" si="838"/>
        <v>0</v>
      </c>
      <c r="EX194" s="375">
        <f t="shared" si="839"/>
        <v>0</v>
      </c>
      <c r="EY194" s="375">
        <f t="shared" si="840"/>
        <v>1</v>
      </c>
      <c r="EZ194" s="375">
        <f t="shared" si="841"/>
        <v>0</v>
      </c>
      <c r="FA194" s="375">
        <f t="shared" si="842"/>
        <v>0</v>
      </c>
      <c r="FB194" s="375">
        <f t="shared" si="843"/>
        <v>1</v>
      </c>
      <c r="FC194" s="375">
        <f t="shared" si="844"/>
        <v>0</v>
      </c>
      <c r="FD194" s="375">
        <f t="shared" si="845"/>
        <v>0</v>
      </c>
      <c r="FE194" s="376"/>
      <c r="FF194" s="372"/>
      <c r="FG194" s="372"/>
      <c r="FH194" s="372"/>
      <c r="FI194" s="372"/>
      <c r="FJ194" s="372"/>
      <c r="FK194" s="372"/>
      <c r="FL194" s="372"/>
      <c r="FM194" s="372"/>
      <c r="FN194" s="372"/>
      <c r="FO194" s="372"/>
      <c r="FP194" s="372"/>
      <c r="FQ194" s="372"/>
      <c r="FR194" s="372"/>
      <c r="FS194" s="372"/>
      <c r="FT194" s="372"/>
      <c r="FU194" s="372"/>
      <c r="FV194" s="372"/>
      <c r="FW194" s="372"/>
      <c r="FX194" s="372"/>
      <c r="FY194" s="372"/>
      <c r="FZ194" s="372"/>
      <c r="GA194" s="372"/>
      <c r="GB194" s="372"/>
      <c r="GC194" s="372"/>
      <c r="GD194" s="372"/>
      <c r="GE194" s="372"/>
      <c r="GF194" s="372"/>
      <c r="GG194" s="372"/>
      <c r="GH194" s="372"/>
      <c r="GI194" s="372"/>
      <c r="GJ194" s="372"/>
      <c r="GK194" s="372"/>
      <c r="GL194" s="372"/>
      <c r="GM194" s="372"/>
      <c r="GN194" s="372"/>
      <c r="GO194" s="372"/>
      <c r="GP194" s="372"/>
      <c r="GQ194" s="372"/>
      <c r="GR194" s="372"/>
      <c r="GS194" s="372"/>
      <c r="GT194" s="372"/>
      <c r="GU194" s="372"/>
      <c r="GV194" s="372"/>
      <c r="GW194" s="372"/>
      <c r="GX194" s="372"/>
      <c r="GY194" s="372"/>
      <c r="GZ194" s="372"/>
      <c r="HA194" s="372"/>
      <c r="HB194" s="372"/>
      <c r="HC194" s="372"/>
    </row>
    <row r="195" spans="1:211" s="373" customFormat="1" ht="15" hidden="1" customHeight="1" outlineLevel="1" x14ac:dyDescent="0.2">
      <c r="A195" s="366">
        <f>SWDATA!O180</f>
        <v>0</v>
      </c>
      <c r="B195" s="366">
        <f>SWDATA!M180</f>
        <v>0</v>
      </c>
      <c r="C195" s="351">
        <f>IF(AND(SWDATA!M180=1,SWDATA!Q180="promotions"),SWDATA!P180,0)</f>
        <v>0</v>
      </c>
      <c r="D195" s="367">
        <f>ROW(SWDATA!M180)</f>
        <v>180</v>
      </c>
      <c r="E195" s="368">
        <f t="shared" si="849"/>
        <v>0</v>
      </c>
      <c r="F195" s="369">
        <f t="shared" si="850"/>
        <v>1</v>
      </c>
      <c r="G195" s="366" t="str">
        <f t="shared" si="851"/>
        <v/>
      </c>
      <c r="H195" s="370"/>
      <c r="J195" s="238">
        <f t="shared" si="852"/>
        <v>0</v>
      </c>
      <c r="K195" s="239" t="str">
        <f t="shared" si="853"/>
        <v/>
      </c>
      <c r="L195" s="342"/>
      <c r="M195" s="345"/>
      <c r="N195" s="340" t="str">
        <f>IF(LEN(SWDATA!F180)=0,"",N194)</f>
        <v/>
      </c>
      <c r="O195" s="296" t="str">
        <f>IF(LEN(SWDATA!G180)=0,"",O194)</f>
        <v/>
      </c>
      <c r="P195" s="297" t="str">
        <f>IF(LEN(SWDATA!C180)=0,"",SWDATA!C180)</f>
        <v/>
      </c>
      <c r="Q195" s="312" t="str">
        <f t="shared" si="854"/>
        <v/>
      </c>
      <c r="R195" s="223" t="s">
        <v>261</v>
      </c>
      <c r="S195" s="224"/>
      <c r="T195" s="224"/>
      <c r="U195" s="264" t="s">
        <v>600</v>
      </c>
      <c r="V195" s="205" t="s">
        <v>221</v>
      </c>
      <c r="W195" s="266">
        <f>IF(OR(Is_Loading,LEN($A195)=0),"",SWDATA!P180)</f>
        <v>0</v>
      </c>
      <c r="X195" s="267">
        <f>IF(OR(Is_Loading,LEN($A195)=0),"",SWDATA!Q180)</f>
        <v>0</v>
      </c>
      <c r="Y195" s="267">
        <f>IF(OR(Is_Loading,LEN($A195)=0),"",SWDATA!R180)</f>
        <v>0</v>
      </c>
      <c r="Z195" s="266" t="str">
        <f t="shared" si="846"/>
        <v/>
      </c>
      <c r="AA195" s="266">
        <f>IF(OR(Is_Loading,LEN($A195)=0),"",SWDATA!T180)</f>
        <v>0</v>
      </c>
      <c r="AB195" s="267">
        <f>IF(OR(Is_Loading,LEN($A195)=0),"",SWDATA!U180)</f>
        <v>0</v>
      </c>
      <c r="AC195" s="267">
        <f>IF(OR(Is_Loading,LEN($A195)=0),"",SWDATA!V180)</f>
        <v>0</v>
      </c>
      <c r="AD195" s="266" t="str">
        <f t="shared" si="855"/>
        <v/>
      </c>
      <c r="AE195" s="266">
        <f>IF(OR(Is_Loading,LEN($A195)=0),"",SWDATA!X180)</f>
        <v>0</v>
      </c>
      <c r="AF195" s="267">
        <f>IF(OR(Is_Loading,LEN($A195)=0),"",SWDATA!Y180)</f>
        <v>0</v>
      </c>
      <c r="AG195" s="267">
        <f>IF(OR(Is_Loading,LEN($A195)=0),"",SWDATA!Z180)</f>
        <v>0</v>
      </c>
      <c r="AH195" s="266" t="str">
        <f t="shared" si="856"/>
        <v/>
      </c>
      <c r="AI195" s="266">
        <f>IF(OR(Is_Loading,LEN($A195)=0),"",SWDATA!AB180)</f>
        <v>0</v>
      </c>
      <c r="AJ195" s="267">
        <f>IF(OR(Is_Loading,LEN($A195)=0),"",SWDATA!AC180)</f>
        <v>0</v>
      </c>
      <c r="AK195" s="267">
        <f>IF(OR(Is_Loading,LEN($A195)=0),"",SWDATA!AD180)</f>
        <v>0</v>
      </c>
      <c r="AL195" s="266" t="str">
        <f t="shared" si="857"/>
        <v/>
      </c>
      <c r="AM195" s="266">
        <f>IF(OR(Is_Loading,LEN($A195)=0),"",SWDATA!AF180)</f>
        <v>0</v>
      </c>
      <c r="AN195" s="267">
        <f>IF(OR(Is_Loading,LEN($A195)=0),"",SWDATA!AG180)</f>
        <v>0</v>
      </c>
      <c r="AO195" s="323">
        <f>IF(OR(Is_Loading,LEN($A195)=0),"",SWDATA!AH180)</f>
        <v>0</v>
      </c>
      <c r="AP195" s="320" t="str">
        <f t="shared" si="858"/>
        <v/>
      </c>
      <c r="AQ195" s="266">
        <f>IF(OR(Is_Loading,LEN($A195)=0),"",SWDATA!AJ180)</f>
        <v>0</v>
      </c>
      <c r="AR195" s="267">
        <f>IF(OR(Is_Loading,LEN($A195)=0),"",SWDATA!AK180)</f>
        <v>0</v>
      </c>
      <c r="AS195" s="267">
        <f>IF(OR(Is_Loading,LEN($A195)=0),"",SWDATA!AL180)</f>
        <v>0</v>
      </c>
      <c r="AT195" s="266" t="str">
        <f t="shared" si="859"/>
        <v/>
      </c>
      <c r="AU195" s="266">
        <f>IF(OR(Is_Loading,LEN($A195)=0),"",SWDATA!AN180)</f>
        <v>0</v>
      </c>
      <c r="AV195" s="267">
        <f>IF(OR(Is_Loading,LEN($A195)=0),"",SWDATA!AO180)</f>
        <v>0</v>
      </c>
      <c r="AW195" s="267">
        <f>IF(OR(Is_Loading,LEN($A195)=0),"",SWDATA!AP180)</f>
        <v>0</v>
      </c>
      <c r="AX195" s="266" t="str">
        <f t="shared" si="860"/>
        <v/>
      </c>
      <c r="AY195" s="266">
        <f>IF(OR(Is_Loading,LEN($A195)=0),"",SWDATA!AR180)</f>
        <v>0</v>
      </c>
      <c r="AZ195" s="267">
        <f>IF(OR(Is_Loading,LEN($A195)=0),"",SWDATA!AS180)</f>
        <v>0</v>
      </c>
      <c r="BA195" s="267">
        <f>IF(OR(Is_Loading,LEN($A195)=0),"",SWDATA!AT180)</f>
        <v>0</v>
      </c>
      <c r="BB195" s="266" t="str">
        <f t="shared" si="861"/>
        <v/>
      </c>
      <c r="BC195" s="266">
        <f>IF(OR(Is_Loading,LEN($A195)=0),"",SWDATA!AV180)</f>
        <v>0</v>
      </c>
      <c r="BD195" s="267">
        <f>IF(OR(Is_Loading,LEN($A195)=0),"",SWDATA!AW180)</f>
        <v>0</v>
      </c>
      <c r="BE195" s="323">
        <f>IF(OR(Is_Loading,LEN($A195)=0),"",SWDATA!AX180)</f>
        <v>0</v>
      </c>
      <c r="BF195" s="320" t="str">
        <f t="shared" si="862"/>
        <v/>
      </c>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351"/>
      <c r="CO195" s="351"/>
      <c r="CP195" s="351"/>
      <c r="CQ195" s="351"/>
      <c r="CR195" s="351"/>
      <c r="CS195" s="351"/>
      <c r="CT195" s="351"/>
      <c r="CU195" s="351"/>
      <c r="CV195" s="351"/>
      <c r="CW195" s="351"/>
      <c r="CX195" s="351"/>
      <c r="CY195" s="351"/>
      <c r="CZ195" s="351"/>
      <c r="DA195" s="351"/>
      <c r="DB195" s="351"/>
      <c r="DC195" s="351"/>
      <c r="DD195" s="351"/>
      <c r="DE195" s="351"/>
      <c r="DF195" s="351"/>
      <c r="DG195" s="351"/>
      <c r="DH195" s="351"/>
      <c r="DI195" s="351"/>
      <c r="DJ195" s="351"/>
      <c r="DK195" s="351"/>
      <c r="DL195" s="351"/>
      <c r="DM195" s="351"/>
      <c r="DN195" s="351"/>
      <c r="DS195" s="372"/>
      <c r="DT195" s="374"/>
      <c r="DU195" s="375"/>
      <c r="DV195" s="375"/>
      <c r="DW195" s="375"/>
      <c r="DX195" s="375">
        <v>1</v>
      </c>
      <c r="DY195" s="375">
        <f t="shared" si="814"/>
        <v>0</v>
      </c>
      <c r="DZ195" s="375">
        <f t="shared" si="815"/>
        <v>0</v>
      </c>
      <c r="EA195" s="375">
        <f t="shared" si="816"/>
        <v>1</v>
      </c>
      <c r="EB195" s="375">
        <f t="shared" si="817"/>
        <v>0</v>
      </c>
      <c r="EC195" s="375">
        <f t="shared" si="818"/>
        <v>0</v>
      </c>
      <c r="ED195" s="375">
        <f t="shared" si="819"/>
        <v>1</v>
      </c>
      <c r="EE195" s="375">
        <f t="shared" si="820"/>
        <v>0</v>
      </c>
      <c r="EF195" s="375">
        <f t="shared" si="821"/>
        <v>0</v>
      </c>
      <c r="EG195" s="375">
        <f t="shared" si="822"/>
        <v>1</v>
      </c>
      <c r="EH195" s="375">
        <f t="shared" si="823"/>
        <v>0</v>
      </c>
      <c r="EI195" s="375">
        <f t="shared" si="824"/>
        <v>0</v>
      </c>
      <c r="EJ195" s="375">
        <f t="shared" si="825"/>
        <v>1</v>
      </c>
      <c r="EK195" s="375">
        <f t="shared" si="826"/>
        <v>0</v>
      </c>
      <c r="EL195" s="375">
        <f t="shared" si="827"/>
        <v>0</v>
      </c>
      <c r="EM195" s="375">
        <f t="shared" si="828"/>
        <v>1</v>
      </c>
      <c r="EN195" s="375">
        <f t="shared" si="829"/>
        <v>0</v>
      </c>
      <c r="EO195" s="375">
        <f t="shared" si="830"/>
        <v>0</v>
      </c>
      <c r="EP195" s="375">
        <f t="shared" si="831"/>
        <v>1</v>
      </c>
      <c r="EQ195" s="375">
        <f t="shared" si="832"/>
        <v>0</v>
      </c>
      <c r="ER195" s="375">
        <f t="shared" si="833"/>
        <v>0</v>
      </c>
      <c r="ES195" s="375">
        <f t="shared" si="834"/>
        <v>1</v>
      </c>
      <c r="ET195" s="375">
        <f t="shared" si="835"/>
        <v>0</v>
      </c>
      <c r="EU195" s="375">
        <f t="shared" si="836"/>
        <v>0</v>
      </c>
      <c r="EV195" s="375">
        <f t="shared" si="837"/>
        <v>1</v>
      </c>
      <c r="EW195" s="375">
        <f t="shared" si="838"/>
        <v>0</v>
      </c>
      <c r="EX195" s="375">
        <f t="shared" si="839"/>
        <v>0</v>
      </c>
      <c r="EY195" s="375">
        <f t="shared" si="840"/>
        <v>1</v>
      </c>
      <c r="EZ195" s="375">
        <f t="shared" si="841"/>
        <v>0</v>
      </c>
      <c r="FA195" s="375">
        <f t="shared" si="842"/>
        <v>0</v>
      </c>
      <c r="FB195" s="375">
        <f t="shared" si="843"/>
        <v>1</v>
      </c>
      <c r="FC195" s="375">
        <f t="shared" si="844"/>
        <v>0</v>
      </c>
      <c r="FD195" s="375">
        <f t="shared" si="845"/>
        <v>0</v>
      </c>
      <c r="FE195" s="376"/>
      <c r="FF195" s="372"/>
      <c r="FG195" s="372"/>
      <c r="FH195" s="372"/>
      <c r="FI195" s="372"/>
      <c r="FJ195" s="372"/>
      <c r="FK195" s="372"/>
      <c r="FL195" s="372"/>
      <c r="FM195" s="372"/>
      <c r="FN195" s="372"/>
      <c r="FO195" s="372"/>
      <c r="FP195" s="372"/>
      <c r="FQ195" s="372"/>
      <c r="FR195" s="372"/>
      <c r="FS195" s="372"/>
      <c r="FT195" s="372"/>
      <c r="FU195" s="372"/>
      <c r="FV195" s="372"/>
      <c r="FW195" s="372"/>
      <c r="FX195" s="372"/>
      <c r="FY195" s="372"/>
      <c r="FZ195" s="372"/>
      <c r="GA195" s="372"/>
      <c r="GB195" s="372"/>
      <c r="GC195" s="372"/>
      <c r="GD195" s="372"/>
      <c r="GE195" s="372"/>
      <c r="GF195" s="372"/>
      <c r="GG195" s="372"/>
      <c r="GH195" s="372"/>
      <c r="GI195" s="372"/>
      <c r="GJ195" s="372"/>
      <c r="GK195" s="372"/>
      <c r="GL195" s="372"/>
      <c r="GM195" s="372"/>
      <c r="GN195" s="372"/>
      <c r="GO195" s="372"/>
      <c r="GP195" s="372"/>
      <c r="GQ195" s="372"/>
      <c r="GR195" s="372"/>
      <c r="GS195" s="372"/>
      <c r="GT195" s="372"/>
      <c r="GU195" s="372"/>
      <c r="GV195" s="372"/>
      <c r="GW195" s="372"/>
      <c r="GX195" s="372"/>
      <c r="GY195" s="372"/>
      <c r="GZ195" s="372"/>
      <c r="HA195" s="372"/>
      <c r="HB195" s="372"/>
      <c r="HC195" s="372"/>
    </row>
    <row r="196" spans="1:211" s="373" customFormat="1" ht="15" hidden="1" customHeight="1" outlineLevel="1" x14ac:dyDescent="0.2">
      <c r="A196" s="366">
        <f>SWDATA!O181</f>
        <v>0</v>
      </c>
      <c r="B196" s="366">
        <f>SWDATA!M181</f>
        <v>0</v>
      </c>
      <c r="C196" s="351">
        <f>IF(AND(SWDATA!M181=1,SWDATA!Q181="promotions"),SWDATA!P181,0)</f>
        <v>0</v>
      </c>
      <c r="D196" s="367">
        <f>ROW(SWDATA!M181)</f>
        <v>181</v>
      </c>
      <c r="E196" s="368">
        <f t="shared" si="849"/>
        <v>0</v>
      </c>
      <c r="F196" s="369">
        <f t="shared" si="850"/>
        <v>1</v>
      </c>
      <c r="G196" s="366" t="str">
        <f t="shared" si="851"/>
        <v/>
      </c>
      <c r="H196" s="370"/>
      <c r="J196" s="238">
        <f t="shared" si="852"/>
        <v>0</v>
      </c>
      <c r="K196" s="239" t="str">
        <f t="shared" si="853"/>
        <v/>
      </c>
      <c r="L196" s="342"/>
      <c r="M196" s="345"/>
      <c r="N196" s="340" t="str">
        <f>IF(LEN(SWDATA!F181)=0,"",N195)</f>
        <v/>
      </c>
      <c r="O196" s="296" t="str">
        <f>IF(LEN(SWDATA!G181)=0,"",O195)</f>
        <v/>
      </c>
      <c r="P196" s="297" t="str">
        <f>IF(LEN(SWDATA!C181)=0,"",SWDATA!C181)</f>
        <v/>
      </c>
      <c r="Q196" s="312" t="str">
        <f t="shared" si="854"/>
        <v/>
      </c>
      <c r="R196" s="223" t="s">
        <v>261</v>
      </c>
      <c r="S196" s="224"/>
      <c r="T196" s="224"/>
      <c r="U196" s="264" t="s">
        <v>602</v>
      </c>
      <c r="V196" s="205" t="s">
        <v>221</v>
      </c>
      <c r="W196" s="266">
        <f>IF(OR(Is_Loading,LEN($A196)=0),"",SWDATA!P181)</f>
        <v>0</v>
      </c>
      <c r="X196" s="267">
        <f>IF(OR(Is_Loading,LEN($A196)=0),"",SWDATA!Q181)</f>
        <v>0</v>
      </c>
      <c r="Y196" s="267">
        <f>IF(OR(Is_Loading,LEN($A196)=0),"",SWDATA!R181)</f>
        <v>0</v>
      </c>
      <c r="Z196" s="266" t="str">
        <f t="shared" si="846"/>
        <v/>
      </c>
      <c r="AA196" s="266">
        <f>IF(OR(Is_Loading,LEN($A196)=0),"",SWDATA!T181)</f>
        <v>0</v>
      </c>
      <c r="AB196" s="267">
        <f>IF(OR(Is_Loading,LEN($A196)=0),"",SWDATA!U181)</f>
        <v>0</v>
      </c>
      <c r="AC196" s="267">
        <f>IF(OR(Is_Loading,LEN($A196)=0),"",SWDATA!V181)</f>
        <v>0</v>
      </c>
      <c r="AD196" s="266" t="str">
        <f t="shared" si="855"/>
        <v/>
      </c>
      <c r="AE196" s="266">
        <f>IF(OR(Is_Loading,LEN($A196)=0),"",SWDATA!X181)</f>
        <v>0</v>
      </c>
      <c r="AF196" s="267">
        <f>IF(OR(Is_Loading,LEN($A196)=0),"",SWDATA!Y181)</f>
        <v>0</v>
      </c>
      <c r="AG196" s="267">
        <f>IF(OR(Is_Loading,LEN($A196)=0),"",SWDATA!Z181)</f>
        <v>0</v>
      </c>
      <c r="AH196" s="266" t="str">
        <f t="shared" si="856"/>
        <v/>
      </c>
      <c r="AI196" s="266">
        <f>IF(OR(Is_Loading,LEN($A196)=0),"",SWDATA!AB181)</f>
        <v>0</v>
      </c>
      <c r="AJ196" s="267">
        <f>IF(OR(Is_Loading,LEN($A196)=0),"",SWDATA!AC181)</f>
        <v>0</v>
      </c>
      <c r="AK196" s="267">
        <f>IF(OR(Is_Loading,LEN($A196)=0),"",SWDATA!AD181)</f>
        <v>0</v>
      </c>
      <c r="AL196" s="266" t="str">
        <f t="shared" si="857"/>
        <v/>
      </c>
      <c r="AM196" s="266">
        <f>IF(OR(Is_Loading,LEN($A196)=0),"",SWDATA!AF181)</f>
        <v>0</v>
      </c>
      <c r="AN196" s="267">
        <f>IF(OR(Is_Loading,LEN($A196)=0),"",SWDATA!AG181)</f>
        <v>0</v>
      </c>
      <c r="AO196" s="323">
        <f>IF(OR(Is_Loading,LEN($A196)=0),"",SWDATA!AH181)</f>
        <v>0</v>
      </c>
      <c r="AP196" s="320" t="str">
        <f t="shared" si="858"/>
        <v/>
      </c>
      <c r="AQ196" s="266">
        <f>IF(OR(Is_Loading,LEN($A196)=0),"",SWDATA!AJ181)</f>
        <v>0</v>
      </c>
      <c r="AR196" s="267">
        <f>IF(OR(Is_Loading,LEN($A196)=0),"",SWDATA!AK181)</f>
        <v>0</v>
      </c>
      <c r="AS196" s="267">
        <f>IF(OR(Is_Loading,LEN($A196)=0),"",SWDATA!AL181)</f>
        <v>0</v>
      </c>
      <c r="AT196" s="266" t="str">
        <f t="shared" si="859"/>
        <v/>
      </c>
      <c r="AU196" s="266">
        <f>IF(OR(Is_Loading,LEN($A196)=0),"",SWDATA!AN181)</f>
        <v>0</v>
      </c>
      <c r="AV196" s="267">
        <f>IF(OR(Is_Loading,LEN($A196)=0),"",SWDATA!AO181)</f>
        <v>0</v>
      </c>
      <c r="AW196" s="267">
        <f>IF(OR(Is_Loading,LEN($A196)=0),"",SWDATA!AP181)</f>
        <v>0</v>
      </c>
      <c r="AX196" s="266" t="str">
        <f t="shared" si="860"/>
        <v/>
      </c>
      <c r="AY196" s="266">
        <f>IF(OR(Is_Loading,LEN($A196)=0),"",SWDATA!AR181)</f>
        <v>0</v>
      </c>
      <c r="AZ196" s="267">
        <f>IF(OR(Is_Loading,LEN($A196)=0),"",SWDATA!AS181)</f>
        <v>0</v>
      </c>
      <c r="BA196" s="267">
        <f>IF(OR(Is_Loading,LEN($A196)=0),"",SWDATA!AT181)</f>
        <v>0</v>
      </c>
      <c r="BB196" s="266" t="str">
        <f t="shared" si="861"/>
        <v/>
      </c>
      <c r="BC196" s="266">
        <f>IF(OR(Is_Loading,LEN($A196)=0),"",SWDATA!AV181)</f>
        <v>0</v>
      </c>
      <c r="BD196" s="267">
        <f>IF(OR(Is_Loading,LEN($A196)=0),"",SWDATA!AW181)</f>
        <v>0</v>
      </c>
      <c r="BE196" s="323">
        <f>IF(OR(Is_Loading,LEN($A196)=0),"",SWDATA!AX181)</f>
        <v>0</v>
      </c>
      <c r="BF196" s="320" t="str">
        <f t="shared" si="862"/>
        <v/>
      </c>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351"/>
      <c r="CO196" s="351"/>
      <c r="CP196" s="351"/>
      <c r="CQ196" s="351"/>
      <c r="CR196" s="351"/>
      <c r="CS196" s="351"/>
      <c r="CT196" s="351"/>
      <c r="CU196" s="351"/>
      <c r="CV196" s="351"/>
      <c r="CW196" s="351"/>
      <c r="CX196" s="351"/>
      <c r="CY196" s="351"/>
      <c r="CZ196" s="351"/>
      <c r="DA196" s="351"/>
      <c r="DB196" s="351"/>
      <c r="DC196" s="351"/>
      <c r="DD196" s="351"/>
      <c r="DE196" s="351"/>
      <c r="DF196" s="351"/>
      <c r="DG196" s="351"/>
      <c r="DH196" s="351"/>
      <c r="DI196" s="351"/>
      <c r="DJ196" s="351"/>
      <c r="DK196" s="351"/>
      <c r="DL196" s="351"/>
      <c r="DM196" s="351"/>
      <c r="DN196" s="351"/>
      <c r="DS196" s="372"/>
      <c r="DT196" s="374"/>
      <c r="DU196" s="375"/>
      <c r="DV196" s="375"/>
      <c r="DW196" s="375"/>
      <c r="DX196" s="375">
        <v>1</v>
      </c>
      <c r="DY196" s="375">
        <f t="shared" si="814"/>
        <v>0</v>
      </c>
      <c r="DZ196" s="375">
        <f t="shared" si="815"/>
        <v>0</v>
      </c>
      <c r="EA196" s="375">
        <f t="shared" si="816"/>
        <v>1</v>
      </c>
      <c r="EB196" s="375">
        <f t="shared" si="817"/>
        <v>0</v>
      </c>
      <c r="EC196" s="375">
        <f t="shared" si="818"/>
        <v>0</v>
      </c>
      <c r="ED196" s="375">
        <f t="shared" si="819"/>
        <v>1</v>
      </c>
      <c r="EE196" s="375">
        <f t="shared" si="820"/>
        <v>0</v>
      </c>
      <c r="EF196" s="375">
        <f t="shared" si="821"/>
        <v>0</v>
      </c>
      <c r="EG196" s="375">
        <f t="shared" si="822"/>
        <v>1</v>
      </c>
      <c r="EH196" s="375">
        <f t="shared" si="823"/>
        <v>0</v>
      </c>
      <c r="EI196" s="375">
        <f t="shared" si="824"/>
        <v>0</v>
      </c>
      <c r="EJ196" s="375">
        <f t="shared" si="825"/>
        <v>1</v>
      </c>
      <c r="EK196" s="375">
        <f t="shared" si="826"/>
        <v>0</v>
      </c>
      <c r="EL196" s="375">
        <f t="shared" si="827"/>
        <v>0</v>
      </c>
      <c r="EM196" s="375">
        <f t="shared" si="828"/>
        <v>1</v>
      </c>
      <c r="EN196" s="375">
        <f t="shared" si="829"/>
        <v>0</v>
      </c>
      <c r="EO196" s="375">
        <f t="shared" si="830"/>
        <v>0</v>
      </c>
      <c r="EP196" s="375">
        <f t="shared" si="831"/>
        <v>1</v>
      </c>
      <c r="EQ196" s="375">
        <f t="shared" si="832"/>
        <v>0</v>
      </c>
      <c r="ER196" s="375">
        <f t="shared" si="833"/>
        <v>0</v>
      </c>
      <c r="ES196" s="375">
        <f t="shared" si="834"/>
        <v>1</v>
      </c>
      <c r="ET196" s="375">
        <f t="shared" si="835"/>
        <v>0</v>
      </c>
      <c r="EU196" s="375">
        <f t="shared" si="836"/>
        <v>0</v>
      </c>
      <c r="EV196" s="375">
        <f t="shared" si="837"/>
        <v>1</v>
      </c>
      <c r="EW196" s="375">
        <f t="shared" si="838"/>
        <v>0</v>
      </c>
      <c r="EX196" s="375">
        <f t="shared" si="839"/>
        <v>0</v>
      </c>
      <c r="EY196" s="375">
        <f t="shared" si="840"/>
        <v>1</v>
      </c>
      <c r="EZ196" s="375">
        <f t="shared" si="841"/>
        <v>0</v>
      </c>
      <c r="FA196" s="375">
        <f t="shared" si="842"/>
        <v>0</v>
      </c>
      <c r="FB196" s="375">
        <f t="shared" si="843"/>
        <v>1</v>
      </c>
      <c r="FC196" s="375">
        <f t="shared" si="844"/>
        <v>0</v>
      </c>
      <c r="FD196" s="375">
        <f t="shared" si="845"/>
        <v>0</v>
      </c>
      <c r="FE196" s="376"/>
      <c r="FF196" s="372"/>
      <c r="FG196" s="372"/>
      <c r="FH196" s="372"/>
      <c r="FI196" s="372"/>
      <c r="FJ196" s="372"/>
      <c r="FK196" s="372"/>
      <c r="FL196" s="372"/>
      <c r="FM196" s="372"/>
      <c r="FN196" s="372"/>
      <c r="FO196" s="372"/>
      <c r="FP196" s="372"/>
      <c r="FQ196" s="372"/>
      <c r="FR196" s="372"/>
      <c r="FS196" s="372"/>
      <c r="FT196" s="372"/>
      <c r="FU196" s="372"/>
      <c r="FV196" s="372"/>
      <c r="FW196" s="372"/>
      <c r="FX196" s="372"/>
      <c r="FY196" s="372"/>
      <c r="FZ196" s="372"/>
      <c r="GA196" s="372"/>
      <c r="GB196" s="372"/>
      <c r="GC196" s="372"/>
      <c r="GD196" s="372"/>
      <c r="GE196" s="372"/>
      <c r="GF196" s="372"/>
      <c r="GG196" s="372"/>
      <c r="GH196" s="372"/>
      <c r="GI196" s="372"/>
      <c r="GJ196" s="372"/>
      <c r="GK196" s="372"/>
      <c r="GL196" s="372"/>
      <c r="GM196" s="372"/>
      <c r="GN196" s="372"/>
      <c r="GO196" s="372"/>
      <c r="GP196" s="372"/>
      <c r="GQ196" s="372"/>
      <c r="GR196" s="372"/>
      <c r="GS196" s="372"/>
      <c r="GT196" s="372"/>
      <c r="GU196" s="372"/>
      <c r="GV196" s="372"/>
      <c r="GW196" s="372"/>
      <c r="GX196" s="372"/>
      <c r="GY196" s="372"/>
      <c r="GZ196" s="372"/>
      <c r="HA196" s="372"/>
      <c r="HB196" s="372"/>
      <c r="HC196" s="372"/>
    </row>
    <row r="197" spans="1:211" s="373" customFormat="1" ht="15" hidden="1" customHeight="1" outlineLevel="1" x14ac:dyDescent="0.2">
      <c r="A197" s="366">
        <f>SWDATA!O182</f>
        <v>0</v>
      </c>
      <c r="B197" s="366">
        <f>SWDATA!M182</f>
        <v>0</v>
      </c>
      <c r="C197" s="351">
        <f>IF(AND(SWDATA!M182=1,SWDATA!Q182="promotions"),SWDATA!P182,0)</f>
        <v>0</v>
      </c>
      <c r="D197" s="367">
        <f>ROW(SWDATA!M182)</f>
        <v>182</v>
      </c>
      <c r="E197" s="368">
        <f t="shared" si="849"/>
        <v>0</v>
      </c>
      <c r="F197" s="369">
        <f t="shared" si="850"/>
        <v>1</v>
      </c>
      <c r="G197" s="366" t="str">
        <f t="shared" si="851"/>
        <v/>
      </c>
      <c r="H197" s="370"/>
      <c r="J197" s="238">
        <f t="shared" si="852"/>
        <v>0</v>
      </c>
      <c r="K197" s="239" t="str">
        <f t="shared" si="853"/>
        <v/>
      </c>
      <c r="L197" s="342"/>
      <c r="M197" s="345"/>
      <c r="N197" s="340" t="str">
        <f>IF(LEN(SWDATA!F182)=0,"",N196)</f>
        <v/>
      </c>
      <c r="O197" s="296" t="str">
        <f>IF(LEN(SWDATA!G182)=0,"",O196)</f>
        <v/>
      </c>
      <c r="P197" s="297" t="str">
        <f>IF(LEN(SWDATA!C182)=0,"",SWDATA!C182)</f>
        <v/>
      </c>
      <c r="Q197" s="312" t="str">
        <f t="shared" si="854"/>
        <v/>
      </c>
      <c r="R197" s="223" t="s">
        <v>261</v>
      </c>
      <c r="S197" s="224"/>
      <c r="T197" s="224"/>
      <c r="U197" s="264" t="s">
        <v>629</v>
      </c>
      <c r="V197" s="205" t="s">
        <v>221</v>
      </c>
      <c r="W197" s="266">
        <f>IF(OR(Is_Loading,LEN($A197)=0),"",SWDATA!P182)</f>
        <v>0</v>
      </c>
      <c r="X197" s="267">
        <f>IF(OR(Is_Loading,LEN($A197)=0),"",SWDATA!Q182)</f>
        <v>0</v>
      </c>
      <c r="Y197" s="267">
        <f>IF(OR(Is_Loading,LEN($A197)=0),"",SWDATA!R182)</f>
        <v>0</v>
      </c>
      <c r="Z197" s="266" t="str">
        <f t="shared" si="846"/>
        <v/>
      </c>
      <c r="AA197" s="266">
        <f>IF(OR(Is_Loading,LEN($A197)=0),"",SWDATA!T182)</f>
        <v>0</v>
      </c>
      <c r="AB197" s="267">
        <f>IF(OR(Is_Loading,LEN($A197)=0),"",SWDATA!U182)</f>
        <v>0</v>
      </c>
      <c r="AC197" s="267">
        <f>IF(OR(Is_Loading,LEN($A197)=0),"",SWDATA!V182)</f>
        <v>0</v>
      </c>
      <c r="AD197" s="266" t="str">
        <f t="shared" si="855"/>
        <v/>
      </c>
      <c r="AE197" s="266">
        <f>IF(OR(Is_Loading,LEN($A197)=0),"",SWDATA!X182)</f>
        <v>0</v>
      </c>
      <c r="AF197" s="267">
        <f>IF(OR(Is_Loading,LEN($A197)=0),"",SWDATA!Y182)</f>
        <v>0</v>
      </c>
      <c r="AG197" s="267">
        <f>IF(OR(Is_Loading,LEN($A197)=0),"",SWDATA!Z182)</f>
        <v>0</v>
      </c>
      <c r="AH197" s="266" t="str">
        <f t="shared" si="856"/>
        <v/>
      </c>
      <c r="AI197" s="266">
        <f>IF(OR(Is_Loading,LEN($A197)=0),"",SWDATA!AB182)</f>
        <v>0</v>
      </c>
      <c r="AJ197" s="267">
        <f>IF(OR(Is_Loading,LEN($A197)=0),"",SWDATA!AC182)</f>
        <v>0</v>
      </c>
      <c r="AK197" s="267">
        <f>IF(OR(Is_Loading,LEN($A197)=0),"",SWDATA!AD182)</f>
        <v>0</v>
      </c>
      <c r="AL197" s="266" t="str">
        <f t="shared" si="857"/>
        <v/>
      </c>
      <c r="AM197" s="266">
        <f>IF(OR(Is_Loading,LEN($A197)=0),"",SWDATA!AF182)</f>
        <v>0</v>
      </c>
      <c r="AN197" s="267">
        <f>IF(OR(Is_Loading,LEN($A197)=0),"",SWDATA!AG182)</f>
        <v>0</v>
      </c>
      <c r="AO197" s="323">
        <f>IF(OR(Is_Loading,LEN($A197)=0),"",SWDATA!AH182)</f>
        <v>0</v>
      </c>
      <c r="AP197" s="320" t="str">
        <f t="shared" si="858"/>
        <v/>
      </c>
      <c r="AQ197" s="266">
        <f>IF(OR(Is_Loading,LEN($A197)=0),"",SWDATA!AJ182)</f>
        <v>0</v>
      </c>
      <c r="AR197" s="267">
        <f>IF(OR(Is_Loading,LEN($A197)=0),"",SWDATA!AK182)</f>
        <v>0</v>
      </c>
      <c r="AS197" s="267">
        <f>IF(OR(Is_Loading,LEN($A197)=0),"",SWDATA!AL182)</f>
        <v>0</v>
      </c>
      <c r="AT197" s="266" t="str">
        <f t="shared" si="859"/>
        <v/>
      </c>
      <c r="AU197" s="266">
        <f>IF(OR(Is_Loading,LEN($A197)=0),"",SWDATA!AN182)</f>
        <v>0</v>
      </c>
      <c r="AV197" s="267">
        <f>IF(OR(Is_Loading,LEN($A197)=0),"",SWDATA!AO182)</f>
        <v>0</v>
      </c>
      <c r="AW197" s="267">
        <f>IF(OR(Is_Loading,LEN($A197)=0),"",SWDATA!AP182)</f>
        <v>0</v>
      </c>
      <c r="AX197" s="266" t="str">
        <f t="shared" si="860"/>
        <v/>
      </c>
      <c r="AY197" s="266">
        <f>IF(OR(Is_Loading,LEN($A197)=0),"",SWDATA!AR182)</f>
        <v>0</v>
      </c>
      <c r="AZ197" s="267">
        <f>IF(OR(Is_Loading,LEN($A197)=0),"",SWDATA!AS182)</f>
        <v>0</v>
      </c>
      <c r="BA197" s="267">
        <f>IF(OR(Is_Loading,LEN($A197)=0),"",SWDATA!AT182)</f>
        <v>0</v>
      </c>
      <c r="BB197" s="266" t="str">
        <f t="shared" si="861"/>
        <v/>
      </c>
      <c r="BC197" s="266">
        <f>IF(OR(Is_Loading,LEN($A197)=0),"",SWDATA!AV182)</f>
        <v>0</v>
      </c>
      <c r="BD197" s="267">
        <f>IF(OR(Is_Loading,LEN($A197)=0),"",SWDATA!AW182)</f>
        <v>0</v>
      </c>
      <c r="BE197" s="323">
        <f>IF(OR(Is_Loading,LEN($A197)=0),"",SWDATA!AX182)</f>
        <v>0</v>
      </c>
      <c r="BF197" s="320" t="str">
        <f t="shared" si="862"/>
        <v/>
      </c>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351"/>
      <c r="CO197" s="351"/>
      <c r="CP197" s="351"/>
      <c r="CQ197" s="351"/>
      <c r="CR197" s="351"/>
      <c r="CS197" s="351"/>
      <c r="CT197" s="351"/>
      <c r="CU197" s="351"/>
      <c r="CV197" s="351"/>
      <c r="CW197" s="351"/>
      <c r="CX197" s="351"/>
      <c r="CY197" s="351"/>
      <c r="CZ197" s="351"/>
      <c r="DA197" s="351"/>
      <c r="DB197" s="351"/>
      <c r="DC197" s="351"/>
      <c r="DD197" s="351"/>
      <c r="DE197" s="351"/>
      <c r="DF197" s="351"/>
      <c r="DG197" s="351"/>
      <c r="DH197" s="351"/>
      <c r="DI197" s="351"/>
      <c r="DJ197" s="351"/>
      <c r="DK197" s="351"/>
      <c r="DL197" s="351"/>
      <c r="DM197" s="351"/>
      <c r="DN197" s="351"/>
      <c r="DS197" s="372"/>
      <c r="DT197" s="374"/>
      <c r="DU197" s="375"/>
      <c r="DV197" s="375"/>
      <c r="DW197" s="375"/>
      <c r="DX197" s="375">
        <v>1</v>
      </c>
      <c r="DY197" s="375">
        <f t="shared" si="814"/>
        <v>0</v>
      </c>
      <c r="DZ197" s="375">
        <f t="shared" si="815"/>
        <v>0</v>
      </c>
      <c r="EA197" s="375">
        <f t="shared" si="816"/>
        <v>1</v>
      </c>
      <c r="EB197" s="375">
        <f t="shared" si="817"/>
        <v>0</v>
      </c>
      <c r="EC197" s="375">
        <f t="shared" si="818"/>
        <v>0</v>
      </c>
      <c r="ED197" s="375">
        <f t="shared" si="819"/>
        <v>1</v>
      </c>
      <c r="EE197" s="375">
        <f t="shared" si="820"/>
        <v>0</v>
      </c>
      <c r="EF197" s="375">
        <f t="shared" si="821"/>
        <v>0</v>
      </c>
      <c r="EG197" s="375">
        <f t="shared" si="822"/>
        <v>1</v>
      </c>
      <c r="EH197" s="375">
        <f t="shared" si="823"/>
        <v>0</v>
      </c>
      <c r="EI197" s="375">
        <f t="shared" si="824"/>
        <v>0</v>
      </c>
      <c r="EJ197" s="375">
        <f t="shared" si="825"/>
        <v>1</v>
      </c>
      <c r="EK197" s="375">
        <f t="shared" si="826"/>
        <v>0</v>
      </c>
      <c r="EL197" s="375">
        <f t="shared" si="827"/>
        <v>0</v>
      </c>
      <c r="EM197" s="375">
        <f t="shared" si="828"/>
        <v>1</v>
      </c>
      <c r="EN197" s="375">
        <f t="shared" si="829"/>
        <v>0</v>
      </c>
      <c r="EO197" s="375">
        <f t="shared" si="830"/>
        <v>0</v>
      </c>
      <c r="EP197" s="375">
        <f t="shared" si="831"/>
        <v>1</v>
      </c>
      <c r="EQ197" s="375">
        <f t="shared" si="832"/>
        <v>0</v>
      </c>
      <c r="ER197" s="375">
        <f t="shared" si="833"/>
        <v>0</v>
      </c>
      <c r="ES197" s="375">
        <f t="shared" si="834"/>
        <v>1</v>
      </c>
      <c r="ET197" s="375">
        <f t="shared" si="835"/>
        <v>0</v>
      </c>
      <c r="EU197" s="375">
        <f t="shared" si="836"/>
        <v>0</v>
      </c>
      <c r="EV197" s="375">
        <f t="shared" si="837"/>
        <v>1</v>
      </c>
      <c r="EW197" s="375">
        <f t="shared" si="838"/>
        <v>0</v>
      </c>
      <c r="EX197" s="375">
        <f t="shared" si="839"/>
        <v>0</v>
      </c>
      <c r="EY197" s="375">
        <f t="shared" si="840"/>
        <v>1</v>
      </c>
      <c r="EZ197" s="375">
        <f t="shared" si="841"/>
        <v>0</v>
      </c>
      <c r="FA197" s="375">
        <f t="shared" si="842"/>
        <v>0</v>
      </c>
      <c r="FB197" s="375">
        <f t="shared" si="843"/>
        <v>1</v>
      </c>
      <c r="FC197" s="375">
        <f t="shared" si="844"/>
        <v>0</v>
      </c>
      <c r="FD197" s="375">
        <f t="shared" si="845"/>
        <v>0</v>
      </c>
      <c r="FE197" s="376"/>
      <c r="FF197" s="372"/>
      <c r="FG197" s="372"/>
      <c r="FH197" s="372"/>
      <c r="FI197" s="372"/>
      <c r="FJ197" s="372"/>
      <c r="FK197" s="372"/>
      <c r="FL197" s="372"/>
      <c r="FM197" s="372"/>
      <c r="FN197" s="372"/>
      <c r="FO197" s="372"/>
      <c r="FP197" s="372"/>
      <c r="FQ197" s="372"/>
      <c r="FR197" s="372"/>
      <c r="FS197" s="372"/>
      <c r="FT197" s="372"/>
      <c r="FU197" s="372"/>
      <c r="FV197" s="372"/>
      <c r="FW197" s="372"/>
      <c r="FX197" s="372"/>
      <c r="FY197" s="372"/>
      <c r="FZ197" s="372"/>
      <c r="GA197" s="372"/>
      <c r="GB197" s="372"/>
      <c r="GC197" s="372"/>
      <c r="GD197" s="372"/>
      <c r="GE197" s="372"/>
      <c r="GF197" s="372"/>
      <c r="GG197" s="372"/>
      <c r="GH197" s="372"/>
      <c r="GI197" s="372"/>
      <c r="GJ197" s="372"/>
      <c r="GK197" s="372"/>
      <c r="GL197" s="372"/>
      <c r="GM197" s="372"/>
      <c r="GN197" s="372"/>
      <c r="GO197" s="372"/>
      <c r="GP197" s="372"/>
      <c r="GQ197" s="372"/>
      <c r="GR197" s="372"/>
      <c r="GS197" s="372"/>
      <c r="GT197" s="372"/>
      <c r="GU197" s="372"/>
      <c r="GV197" s="372"/>
      <c r="GW197" s="372"/>
      <c r="GX197" s="372"/>
      <c r="GY197" s="372"/>
      <c r="GZ197" s="372"/>
      <c r="HA197" s="372"/>
      <c r="HB197" s="372"/>
      <c r="HC197" s="372"/>
    </row>
    <row r="198" spans="1:211" s="373" customFormat="1" ht="15" hidden="1" customHeight="1" outlineLevel="1" x14ac:dyDescent="0.2">
      <c r="A198" s="366">
        <f>SWDATA!O183</f>
        <v>0</v>
      </c>
      <c r="B198" s="366">
        <f>SWDATA!M183</f>
        <v>0</v>
      </c>
      <c r="C198" s="351">
        <f>IF(AND(SWDATA!M183=1,SWDATA!Q183="promotions"),SWDATA!P183,0)</f>
        <v>0</v>
      </c>
      <c r="D198" s="367">
        <f>ROW(SWDATA!M183)</f>
        <v>183</v>
      </c>
      <c r="E198" s="368">
        <f t="shared" si="849"/>
        <v>0</v>
      </c>
      <c r="F198" s="369">
        <f t="shared" si="850"/>
        <v>1</v>
      </c>
      <c r="G198" s="366" t="str">
        <f t="shared" si="851"/>
        <v/>
      </c>
      <c r="H198" s="370"/>
      <c r="J198" s="238">
        <f t="shared" si="852"/>
        <v>0</v>
      </c>
      <c r="K198" s="239" t="str">
        <f t="shared" si="853"/>
        <v/>
      </c>
      <c r="L198" s="342"/>
      <c r="M198" s="345"/>
      <c r="N198" s="340" t="str">
        <f>IF(LEN(SWDATA!F183)=0,"",N197)</f>
        <v/>
      </c>
      <c r="O198" s="296" t="str">
        <f>IF(LEN(SWDATA!G183)=0,"",O197)</f>
        <v/>
      </c>
      <c r="P198" s="297" t="str">
        <f>IF(LEN(SWDATA!C183)=0,"",SWDATA!C183)</f>
        <v/>
      </c>
      <c r="Q198" s="312" t="str">
        <f t="shared" si="854"/>
        <v/>
      </c>
      <c r="R198" s="223" t="s">
        <v>261</v>
      </c>
      <c r="S198" s="224"/>
      <c r="T198" s="224"/>
      <c r="U198" s="264" t="s">
        <v>626</v>
      </c>
      <c r="V198" s="205" t="s">
        <v>221</v>
      </c>
      <c r="W198" s="266">
        <f>IF(OR(Is_Loading,LEN($A198)=0),"",SWDATA!P183)</f>
        <v>0</v>
      </c>
      <c r="X198" s="267">
        <f>IF(OR(Is_Loading,LEN($A198)=0),"",SWDATA!Q183)</f>
        <v>0</v>
      </c>
      <c r="Y198" s="267">
        <f>IF(OR(Is_Loading,LEN($A198)=0),"",SWDATA!R183)</f>
        <v>0</v>
      </c>
      <c r="Z198" s="266" t="str">
        <f t="shared" ref="Z198:Z202" si="863">IF($A198=0,"",CHOOSE($F198,SUM(W198:Y198),SUM(W198:Y198)/3,Y198))</f>
        <v/>
      </c>
      <c r="AA198" s="266">
        <f>IF(OR(Is_Loading,LEN($A198)=0),"",SWDATA!T183)</f>
        <v>0</v>
      </c>
      <c r="AB198" s="267">
        <f>IF(OR(Is_Loading,LEN($A198)=0),"",SWDATA!U183)</f>
        <v>0</v>
      </c>
      <c r="AC198" s="267">
        <f>IF(OR(Is_Loading,LEN($A198)=0),"",SWDATA!V183)</f>
        <v>0</v>
      </c>
      <c r="AD198" s="266" t="str">
        <f t="shared" si="855"/>
        <v/>
      </c>
      <c r="AE198" s="266">
        <f>IF(OR(Is_Loading,LEN($A198)=0),"",SWDATA!X183)</f>
        <v>0</v>
      </c>
      <c r="AF198" s="267">
        <f>IF(OR(Is_Loading,LEN($A198)=0),"",SWDATA!Y183)</f>
        <v>0</v>
      </c>
      <c r="AG198" s="267">
        <f>IF(OR(Is_Loading,LEN($A198)=0),"",SWDATA!Z183)</f>
        <v>0</v>
      </c>
      <c r="AH198" s="266" t="str">
        <f t="shared" si="856"/>
        <v/>
      </c>
      <c r="AI198" s="266">
        <f>IF(OR(Is_Loading,LEN($A198)=0),"",SWDATA!AB183)</f>
        <v>0</v>
      </c>
      <c r="AJ198" s="267">
        <f>IF(OR(Is_Loading,LEN($A198)=0),"",SWDATA!AC183)</f>
        <v>0</v>
      </c>
      <c r="AK198" s="267">
        <f>IF(OR(Is_Loading,LEN($A198)=0),"",SWDATA!AD183)</f>
        <v>0</v>
      </c>
      <c r="AL198" s="266" t="str">
        <f t="shared" si="857"/>
        <v/>
      </c>
      <c r="AM198" s="266">
        <f>IF(OR(Is_Loading,LEN($A198)=0),"",SWDATA!AF183)</f>
        <v>0</v>
      </c>
      <c r="AN198" s="267">
        <f>IF(OR(Is_Loading,LEN($A198)=0),"",SWDATA!AG183)</f>
        <v>0</v>
      </c>
      <c r="AO198" s="323">
        <f>IF(OR(Is_Loading,LEN($A198)=0),"",SWDATA!AH183)</f>
        <v>0</v>
      </c>
      <c r="AP198" s="320" t="str">
        <f t="shared" si="858"/>
        <v/>
      </c>
      <c r="AQ198" s="266">
        <f>IF(OR(Is_Loading,LEN($A198)=0),"",SWDATA!AJ183)</f>
        <v>0</v>
      </c>
      <c r="AR198" s="267">
        <f>IF(OR(Is_Loading,LEN($A198)=0),"",SWDATA!AK183)</f>
        <v>0</v>
      </c>
      <c r="AS198" s="267">
        <f>IF(OR(Is_Loading,LEN($A198)=0),"",SWDATA!AL183)</f>
        <v>0</v>
      </c>
      <c r="AT198" s="266" t="str">
        <f t="shared" si="859"/>
        <v/>
      </c>
      <c r="AU198" s="266">
        <f>IF(OR(Is_Loading,LEN($A198)=0),"",SWDATA!AN183)</f>
        <v>0</v>
      </c>
      <c r="AV198" s="267">
        <f>IF(OR(Is_Loading,LEN($A198)=0),"",SWDATA!AO183)</f>
        <v>0</v>
      </c>
      <c r="AW198" s="267">
        <f>IF(OR(Is_Loading,LEN($A198)=0),"",SWDATA!AP183)</f>
        <v>0</v>
      </c>
      <c r="AX198" s="266" t="str">
        <f t="shared" si="860"/>
        <v/>
      </c>
      <c r="AY198" s="266">
        <f>IF(OR(Is_Loading,LEN($A198)=0),"",SWDATA!AR183)</f>
        <v>0</v>
      </c>
      <c r="AZ198" s="267">
        <f>IF(OR(Is_Loading,LEN($A198)=0),"",SWDATA!AS183)</f>
        <v>0</v>
      </c>
      <c r="BA198" s="267">
        <f>IF(OR(Is_Loading,LEN($A198)=0),"",SWDATA!AT183)</f>
        <v>0</v>
      </c>
      <c r="BB198" s="266" t="str">
        <f t="shared" si="861"/>
        <v/>
      </c>
      <c r="BC198" s="266">
        <f>IF(OR(Is_Loading,LEN($A198)=0),"",SWDATA!AV183)</f>
        <v>0</v>
      </c>
      <c r="BD198" s="267">
        <f>IF(OR(Is_Loading,LEN($A198)=0),"",SWDATA!AW183)</f>
        <v>0</v>
      </c>
      <c r="BE198" s="323">
        <f>IF(OR(Is_Loading,LEN($A198)=0),"",SWDATA!AX183)</f>
        <v>0</v>
      </c>
      <c r="BF198" s="320" t="str">
        <f t="shared" si="862"/>
        <v/>
      </c>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351"/>
      <c r="CO198" s="351"/>
      <c r="CP198" s="351"/>
      <c r="CQ198" s="351"/>
      <c r="CR198" s="351"/>
      <c r="CS198" s="351"/>
      <c r="CT198" s="351"/>
      <c r="CU198" s="351"/>
      <c r="CV198" s="351"/>
      <c r="CW198" s="351"/>
      <c r="CX198" s="351"/>
      <c r="CY198" s="351"/>
      <c r="CZ198" s="351"/>
      <c r="DA198" s="351"/>
      <c r="DB198" s="351"/>
      <c r="DC198" s="351"/>
      <c r="DD198" s="351"/>
      <c r="DE198" s="351"/>
      <c r="DF198" s="351"/>
      <c r="DG198" s="351"/>
      <c r="DH198" s="351"/>
      <c r="DI198" s="351"/>
      <c r="DJ198" s="351"/>
      <c r="DK198" s="351"/>
      <c r="DL198" s="351"/>
      <c r="DM198" s="351"/>
      <c r="DN198" s="351"/>
      <c r="DS198" s="372"/>
      <c r="DT198" s="374"/>
      <c r="DU198" s="375"/>
      <c r="DV198" s="375"/>
      <c r="DW198" s="375"/>
      <c r="DX198" s="375">
        <v>1</v>
      </c>
      <c r="DY198" s="375">
        <f t="shared" si="814"/>
        <v>0</v>
      </c>
      <c r="DZ198" s="375">
        <f t="shared" si="815"/>
        <v>0</v>
      </c>
      <c r="EA198" s="375">
        <f t="shared" si="816"/>
        <v>1</v>
      </c>
      <c r="EB198" s="375">
        <f t="shared" si="817"/>
        <v>0</v>
      </c>
      <c r="EC198" s="375">
        <f t="shared" si="818"/>
        <v>0</v>
      </c>
      <c r="ED198" s="375">
        <f t="shared" si="819"/>
        <v>1</v>
      </c>
      <c r="EE198" s="375">
        <f t="shared" si="820"/>
        <v>0</v>
      </c>
      <c r="EF198" s="375">
        <f t="shared" si="821"/>
        <v>0</v>
      </c>
      <c r="EG198" s="375">
        <f t="shared" si="822"/>
        <v>1</v>
      </c>
      <c r="EH198" s="375">
        <f t="shared" si="823"/>
        <v>0</v>
      </c>
      <c r="EI198" s="375">
        <f t="shared" si="824"/>
        <v>0</v>
      </c>
      <c r="EJ198" s="375">
        <f t="shared" si="825"/>
        <v>1</v>
      </c>
      <c r="EK198" s="375">
        <f t="shared" si="826"/>
        <v>0</v>
      </c>
      <c r="EL198" s="375">
        <f t="shared" si="827"/>
        <v>0</v>
      </c>
      <c r="EM198" s="375">
        <f t="shared" si="828"/>
        <v>1</v>
      </c>
      <c r="EN198" s="375">
        <f t="shared" si="829"/>
        <v>0</v>
      </c>
      <c r="EO198" s="375">
        <f t="shared" si="830"/>
        <v>0</v>
      </c>
      <c r="EP198" s="375">
        <f t="shared" si="831"/>
        <v>1</v>
      </c>
      <c r="EQ198" s="375">
        <f t="shared" si="832"/>
        <v>0</v>
      </c>
      <c r="ER198" s="375">
        <f t="shared" si="833"/>
        <v>0</v>
      </c>
      <c r="ES198" s="375">
        <f t="shared" si="834"/>
        <v>1</v>
      </c>
      <c r="ET198" s="375">
        <f t="shared" si="835"/>
        <v>0</v>
      </c>
      <c r="EU198" s="375">
        <f t="shared" si="836"/>
        <v>0</v>
      </c>
      <c r="EV198" s="375">
        <f t="shared" si="837"/>
        <v>1</v>
      </c>
      <c r="EW198" s="375">
        <f t="shared" si="838"/>
        <v>0</v>
      </c>
      <c r="EX198" s="375">
        <f t="shared" si="839"/>
        <v>0</v>
      </c>
      <c r="EY198" s="375">
        <f t="shared" si="840"/>
        <v>1</v>
      </c>
      <c r="EZ198" s="375">
        <f t="shared" si="841"/>
        <v>0</v>
      </c>
      <c r="FA198" s="375">
        <f t="shared" si="842"/>
        <v>0</v>
      </c>
      <c r="FB198" s="375">
        <f t="shared" si="843"/>
        <v>1</v>
      </c>
      <c r="FC198" s="375">
        <f t="shared" si="844"/>
        <v>0</v>
      </c>
      <c r="FD198" s="375">
        <f t="shared" si="845"/>
        <v>0</v>
      </c>
      <c r="FE198" s="376"/>
      <c r="FF198" s="372"/>
      <c r="FG198" s="372"/>
      <c r="FH198" s="372"/>
      <c r="FI198" s="372"/>
      <c r="FJ198" s="372"/>
      <c r="FK198" s="372"/>
      <c r="FL198" s="372"/>
      <c r="FM198" s="372"/>
      <c r="FN198" s="372"/>
      <c r="FO198" s="372"/>
      <c r="FP198" s="372"/>
      <c r="FQ198" s="372"/>
      <c r="FR198" s="372"/>
      <c r="FS198" s="372"/>
      <c r="FT198" s="372"/>
      <c r="FU198" s="372"/>
      <c r="FV198" s="372"/>
      <c r="FW198" s="372"/>
      <c r="FX198" s="372"/>
      <c r="FY198" s="372"/>
      <c r="FZ198" s="372"/>
      <c r="GA198" s="372"/>
      <c r="GB198" s="372"/>
      <c r="GC198" s="372"/>
      <c r="GD198" s="372"/>
      <c r="GE198" s="372"/>
      <c r="GF198" s="372"/>
      <c r="GG198" s="372"/>
      <c r="GH198" s="372"/>
      <c r="GI198" s="372"/>
      <c r="GJ198" s="372"/>
      <c r="GK198" s="372"/>
      <c r="GL198" s="372"/>
      <c r="GM198" s="372"/>
      <c r="GN198" s="372"/>
      <c r="GO198" s="372"/>
      <c r="GP198" s="372"/>
      <c r="GQ198" s="372"/>
      <c r="GR198" s="372"/>
      <c r="GS198" s="372"/>
      <c r="GT198" s="372"/>
      <c r="GU198" s="372"/>
      <c r="GV198" s="372"/>
      <c r="GW198" s="372"/>
      <c r="GX198" s="372"/>
      <c r="GY198" s="372"/>
      <c r="GZ198" s="372"/>
      <c r="HA198" s="372"/>
      <c r="HB198" s="372"/>
      <c r="HC198" s="372"/>
    </row>
    <row r="199" spans="1:211" s="373" customFormat="1" ht="15" hidden="1" customHeight="1" outlineLevel="1" x14ac:dyDescent="0.2">
      <c r="A199" s="366">
        <f>SWDATA!O184</f>
        <v>0</v>
      </c>
      <c r="B199" s="366">
        <f>SWDATA!M184</f>
        <v>0</v>
      </c>
      <c r="C199" s="351">
        <f>IF(AND(SWDATA!M184=1,SWDATA!Q184="promotions"),SWDATA!P184,0)</f>
        <v>0</v>
      </c>
      <c r="D199" s="367">
        <f>ROW(SWDATA!M184)</f>
        <v>184</v>
      </c>
      <c r="E199" s="368">
        <f t="shared" si="849"/>
        <v>0</v>
      </c>
      <c r="F199" s="369">
        <f t="shared" si="850"/>
        <v>1</v>
      </c>
      <c r="G199" s="366" t="str">
        <f t="shared" si="851"/>
        <v/>
      </c>
      <c r="H199" s="370"/>
      <c r="J199" s="238">
        <f t="shared" si="852"/>
        <v>0</v>
      </c>
      <c r="K199" s="239" t="str">
        <f t="shared" si="853"/>
        <v/>
      </c>
      <c r="L199" s="342"/>
      <c r="M199" s="345"/>
      <c r="N199" s="340" t="str">
        <f>IF(LEN(SWDATA!F184)=0,"",N198)</f>
        <v/>
      </c>
      <c r="O199" s="296" t="str">
        <f>IF(LEN(SWDATA!G184)=0,"",O198)</f>
        <v/>
      </c>
      <c r="P199" s="297" t="str">
        <f>IF(LEN(SWDATA!C184)=0,"",SWDATA!C184)</f>
        <v/>
      </c>
      <c r="Q199" s="312" t="str">
        <f t="shared" si="854"/>
        <v/>
      </c>
      <c r="R199" s="223" t="s">
        <v>261</v>
      </c>
      <c r="S199" s="319" t="s">
        <v>485</v>
      </c>
      <c r="T199" s="224"/>
      <c r="U199" s="264" t="s">
        <v>608</v>
      </c>
      <c r="V199" s="205" t="s">
        <v>221</v>
      </c>
      <c r="W199" s="266">
        <f>IF(OR(Is_Loading,LEN($A199)=0),"",SWDATA!P184)</f>
        <v>0</v>
      </c>
      <c r="X199" s="267">
        <f>IF(OR(Is_Loading,LEN($A199)=0),"",SWDATA!Q184)</f>
        <v>0</v>
      </c>
      <c r="Y199" s="267">
        <f>IF(OR(Is_Loading,LEN($A199)=0),"",SWDATA!R184)</f>
        <v>0</v>
      </c>
      <c r="Z199" s="266" t="str">
        <f t="shared" si="863"/>
        <v/>
      </c>
      <c r="AA199" s="266">
        <f>IF(OR(Is_Loading,LEN($A199)=0),"",SWDATA!T184)</f>
        <v>0</v>
      </c>
      <c r="AB199" s="267">
        <f>IF(OR(Is_Loading,LEN($A199)=0),"",SWDATA!U184)</f>
        <v>0</v>
      </c>
      <c r="AC199" s="267">
        <f>IF(OR(Is_Loading,LEN($A199)=0),"",SWDATA!V184)</f>
        <v>0</v>
      </c>
      <c r="AD199" s="266" t="str">
        <f t="shared" si="855"/>
        <v/>
      </c>
      <c r="AE199" s="266">
        <f>IF(OR(Is_Loading,LEN($A199)=0),"",SWDATA!X184)</f>
        <v>0</v>
      </c>
      <c r="AF199" s="267">
        <f>IF(OR(Is_Loading,LEN($A199)=0),"",SWDATA!Y184)</f>
        <v>0</v>
      </c>
      <c r="AG199" s="267">
        <f>IF(OR(Is_Loading,LEN($A199)=0),"",SWDATA!Z184)</f>
        <v>0</v>
      </c>
      <c r="AH199" s="266" t="str">
        <f t="shared" si="856"/>
        <v/>
      </c>
      <c r="AI199" s="266">
        <f>IF(OR(Is_Loading,LEN($A199)=0),"",SWDATA!AB184)</f>
        <v>0</v>
      </c>
      <c r="AJ199" s="267">
        <f>IF(OR(Is_Loading,LEN($A199)=0),"",SWDATA!AC184)</f>
        <v>0</v>
      </c>
      <c r="AK199" s="267">
        <f>IF(OR(Is_Loading,LEN($A199)=0),"",SWDATA!AD184)</f>
        <v>0</v>
      </c>
      <c r="AL199" s="266" t="str">
        <f t="shared" si="857"/>
        <v/>
      </c>
      <c r="AM199" s="266">
        <f>IF(OR(Is_Loading,LEN($A199)=0),"",SWDATA!AF184)</f>
        <v>0</v>
      </c>
      <c r="AN199" s="267">
        <f>IF(OR(Is_Loading,LEN($A199)=0),"",SWDATA!AG184)</f>
        <v>0</v>
      </c>
      <c r="AO199" s="323">
        <f>IF(OR(Is_Loading,LEN($A199)=0),"",SWDATA!AH184)</f>
        <v>0</v>
      </c>
      <c r="AP199" s="320" t="str">
        <f t="shared" si="858"/>
        <v/>
      </c>
      <c r="AQ199" s="266">
        <f>IF(OR(Is_Loading,LEN($A199)=0),"",SWDATA!AJ184)</f>
        <v>0</v>
      </c>
      <c r="AR199" s="267">
        <f>IF(OR(Is_Loading,LEN($A199)=0),"",SWDATA!AK184)</f>
        <v>0</v>
      </c>
      <c r="AS199" s="267">
        <f>IF(OR(Is_Loading,LEN($A199)=0),"",SWDATA!AL184)</f>
        <v>0</v>
      </c>
      <c r="AT199" s="266" t="str">
        <f t="shared" si="859"/>
        <v/>
      </c>
      <c r="AU199" s="266">
        <f>IF(OR(Is_Loading,LEN($A199)=0),"",SWDATA!AN184)</f>
        <v>0</v>
      </c>
      <c r="AV199" s="267">
        <f>IF(OR(Is_Loading,LEN($A199)=0),"",SWDATA!AO184)</f>
        <v>0</v>
      </c>
      <c r="AW199" s="267">
        <f>IF(OR(Is_Loading,LEN($A199)=0),"",SWDATA!AP184)</f>
        <v>0</v>
      </c>
      <c r="AX199" s="266" t="str">
        <f t="shared" si="860"/>
        <v/>
      </c>
      <c r="AY199" s="266">
        <f>IF(OR(Is_Loading,LEN($A199)=0),"",SWDATA!AR184)</f>
        <v>0</v>
      </c>
      <c r="AZ199" s="267">
        <f>IF(OR(Is_Loading,LEN($A199)=0),"",SWDATA!AS184)</f>
        <v>0</v>
      </c>
      <c r="BA199" s="267">
        <f>IF(OR(Is_Loading,LEN($A199)=0),"",SWDATA!AT184)</f>
        <v>0</v>
      </c>
      <c r="BB199" s="266" t="str">
        <f t="shared" si="861"/>
        <v/>
      </c>
      <c r="BC199" s="266">
        <f>IF(OR(Is_Loading,LEN($A199)=0),"",SWDATA!AV184)</f>
        <v>0</v>
      </c>
      <c r="BD199" s="267">
        <f>IF(OR(Is_Loading,LEN($A199)=0),"",SWDATA!AW184)</f>
        <v>0</v>
      </c>
      <c r="BE199" s="323">
        <f>IF(OR(Is_Loading,LEN($A199)=0),"",SWDATA!AX184)</f>
        <v>0</v>
      </c>
      <c r="BF199" s="320" t="str">
        <f t="shared" si="862"/>
        <v/>
      </c>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351"/>
      <c r="CO199" s="351"/>
      <c r="CP199" s="351"/>
      <c r="CQ199" s="351"/>
      <c r="CR199" s="351"/>
      <c r="CS199" s="351"/>
      <c r="CT199" s="351"/>
      <c r="CU199" s="351"/>
      <c r="CV199" s="351"/>
      <c r="CW199" s="351"/>
      <c r="CX199" s="351"/>
      <c r="CY199" s="351"/>
      <c r="CZ199" s="351"/>
      <c r="DA199" s="351"/>
      <c r="DB199" s="351"/>
      <c r="DC199" s="351"/>
      <c r="DD199" s="351"/>
      <c r="DE199" s="351"/>
      <c r="DF199" s="351"/>
      <c r="DG199" s="351"/>
      <c r="DH199" s="351"/>
      <c r="DI199" s="351"/>
      <c r="DJ199" s="351"/>
      <c r="DK199" s="351"/>
      <c r="DL199" s="351"/>
      <c r="DM199" s="351"/>
      <c r="DN199" s="351"/>
      <c r="DS199" s="372"/>
      <c r="DT199" s="374"/>
      <c r="DU199" s="375"/>
      <c r="DV199" s="375"/>
      <c r="DW199" s="375"/>
      <c r="DX199" s="375">
        <v>1</v>
      </c>
      <c r="DY199" s="375">
        <f t="shared" si="814"/>
        <v>0</v>
      </c>
      <c r="DZ199" s="375">
        <f t="shared" si="815"/>
        <v>0</v>
      </c>
      <c r="EA199" s="375">
        <f t="shared" si="816"/>
        <v>1</v>
      </c>
      <c r="EB199" s="375">
        <f t="shared" si="817"/>
        <v>0</v>
      </c>
      <c r="EC199" s="375">
        <f t="shared" si="818"/>
        <v>0</v>
      </c>
      <c r="ED199" s="375">
        <f t="shared" si="819"/>
        <v>1</v>
      </c>
      <c r="EE199" s="375">
        <f t="shared" si="820"/>
        <v>0</v>
      </c>
      <c r="EF199" s="375">
        <f t="shared" si="821"/>
        <v>0</v>
      </c>
      <c r="EG199" s="375">
        <f t="shared" si="822"/>
        <v>1</v>
      </c>
      <c r="EH199" s="375">
        <f t="shared" si="823"/>
        <v>0</v>
      </c>
      <c r="EI199" s="375">
        <f t="shared" si="824"/>
        <v>0</v>
      </c>
      <c r="EJ199" s="375">
        <f t="shared" si="825"/>
        <v>1</v>
      </c>
      <c r="EK199" s="375">
        <f t="shared" si="826"/>
        <v>0</v>
      </c>
      <c r="EL199" s="375">
        <f t="shared" si="827"/>
        <v>0</v>
      </c>
      <c r="EM199" s="375">
        <f t="shared" si="828"/>
        <v>1</v>
      </c>
      <c r="EN199" s="375">
        <f t="shared" si="829"/>
        <v>0</v>
      </c>
      <c r="EO199" s="375">
        <f t="shared" si="830"/>
        <v>0</v>
      </c>
      <c r="EP199" s="375">
        <f t="shared" si="831"/>
        <v>1</v>
      </c>
      <c r="EQ199" s="375">
        <f t="shared" si="832"/>
        <v>0</v>
      </c>
      <c r="ER199" s="375">
        <f t="shared" si="833"/>
        <v>0</v>
      </c>
      <c r="ES199" s="375">
        <f t="shared" si="834"/>
        <v>1</v>
      </c>
      <c r="ET199" s="375">
        <f t="shared" si="835"/>
        <v>0</v>
      </c>
      <c r="EU199" s="375">
        <f t="shared" si="836"/>
        <v>0</v>
      </c>
      <c r="EV199" s="375">
        <f t="shared" si="837"/>
        <v>1</v>
      </c>
      <c r="EW199" s="375">
        <f t="shared" si="838"/>
        <v>0</v>
      </c>
      <c r="EX199" s="375">
        <f t="shared" si="839"/>
        <v>0</v>
      </c>
      <c r="EY199" s="375">
        <f t="shared" si="840"/>
        <v>1</v>
      </c>
      <c r="EZ199" s="375">
        <f t="shared" si="841"/>
        <v>0</v>
      </c>
      <c r="FA199" s="375">
        <f t="shared" si="842"/>
        <v>0</v>
      </c>
      <c r="FB199" s="375">
        <f t="shared" si="843"/>
        <v>1</v>
      </c>
      <c r="FC199" s="375">
        <f t="shared" si="844"/>
        <v>0</v>
      </c>
      <c r="FD199" s="375">
        <f t="shared" si="845"/>
        <v>0</v>
      </c>
      <c r="FE199" s="376"/>
      <c r="FF199" s="372"/>
      <c r="FG199" s="372"/>
      <c r="FH199" s="372"/>
      <c r="FI199" s="372"/>
      <c r="FJ199" s="372"/>
      <c r="FK199" s="372"/>
      <c r="FL199" s="372"/>
      <c r="FM199" s="372"/>
      <c r="FN199" s="372"/>
      <c r="FO199" s="372"/>
      <c r="FP199" s="372"/>
      <c r="FQ199" s="372"/>
      <c r="FR199" s="372"/>
      <c r="FS199" s="372"/>
      <c r="FT199" s="372"/>
      <c r="FU199" s="372"/>
      <c r="FV199" s="372"/>
      <c r="FW199" s="372"/>
      <c r="FX199" s="372"/>
      <c r="FY199" s="372"/>
      <c r="FZ199" s="372"/>
      <c r="GA199" s="372"/>
      <c r="GB199" s="372"/>
      <c r="GC199" s="372"/>
      <c r="GD199" s="372"/>
      <c r="GE199" s="372"/>
      <c r="GF199" s="372"/>
      <c r="GG199" s="372"/>
      <c r="GH199" s="372"/>
      <c r="GI199" s="372"/>
      <c r="GJ199" s="372"/>
      <c r="GK199" s="372"/>
      <c r="GL199" s="372"/>
      <c r="GM199" s="372"/>
      <c r="GN199" s="372"/>
      <c r="GO199" s="372"/>
      <c r="GP199" s="372"/>
      <c r="GQ199" s="372"/>
      <c r="GR199" s="372"/>
      <c r="GS199" s="372"/>
      <c r="GT199" s="372"/>
      <c r="GU199" s="372"/>
      <c r="GV199" s="372"/>
      <c r="GW199" s="372"/>
      <c r="GX199" s="372"/>
      <c r="GY199" s="372"/>
      <c r="GZ199" s="372"/>
      <c r="HA199" s="372"/>
      <c r="HB199" s="372"/>
      <c r="HC199" s="372"/>
    </row>
    <row r="200" spans="1:211" s="373" customFormat="1" ht="15" hidden="1" customHeight="1" outlineLevel="1" x14ac:dyDescent="0.2">
      <c r="A200" s="366">
        <f>SWDATA!O185</f>
        <v>0</v>
      </c>
      <c r="B200" s="366">
        <f>SWDATA!M185</f>
        <v>0</v>
      </c>
      <c r="C200" s="351">
        <f>IF(AND(SWDATA!M185=1,SWDATA!Q185="promotions"),SWDATA!P185,0)</f>
        <v>0</v>
      </c>
      <c r="D200" s="367">
        <f>ROW(SWDATA!M185)</f>
        <v>185</v>
      </c>
      <c r="E200" s="368">
        <f t="shared" si="849"/>
        <v>0</v>
      </c>
      <c r="F200" s="369">
        <f t="shared" si="850"/>
        <v>1</v>
      </c>
      <c r="G200" s="366" t="str">
        <f t="shared" si="851"/>
        <v/>
      </c>
      <c r="H200" s="370"/>
      <c r="J200" s="238">
        <f t="shared" si="852"/>
        <v>0</v>
      </c>
      <c r="K200" s="239" t="str">
        <f t="shared" si="853"/>
        <v/>
      </c>
      <c r="L200" s="342"/>
      <c r="M200" s="345"/>
      <c r="N200" s="340" t="str">
        <f>IF(LEN(SWDATA!F185)=0,"",N199)</f>
        <v/>
      </c>
      <c r="O200" s="296" t="str">
        <f>IF(LEN(SWDATA!G185)=0,"",O199)</f>
        <v/>
      </c>
      <c r="P200" s="297" t="str">
        <f>IF(LEN(SWDATA!C185)=0,"",SWDATA!C185)</f>
        <v/>
      </c>
      <c r="Q200" s="312" t="str">
        <f t="shared" si="854"/>
        <v/>
      </c>
      <c r="R200" s="223" t="s">
        <v>261</v>
      </c>
      <c r="S200" s="224"/>
      <c r="T200" s="224"/>
      <c r="U200" s="264" t="s">
        <v>613</v>
      </c>
      <c r="V200" s="205" t="s">
        <v>221</v>
      </c>
      <c r="W200" s="266">
        <f>IF(OR(Is_Loading,LEN($A200)=0),"",SWDATA!P185)</f>
        <v>0</v>
      </c>
      <c r="X200" s="267">
        <f>IF(OR(Is_Loading,LEN($A200)=0),"",SWDATA!Q185)</f>
        <v>0</v>
      </c>
      <c r="Y200" s="267">
        <f>IF(OR(Is_Loading,LEN($A200)=0),"",SWDATA!R185)</f>
        <v>0</v>
      </c>
      <c r="Z200" s="266" t="str">
        <f t="shared" si="863"/>
        <v/>
      </c>
      <c r="AA200" s="266">
        <f>IF(OR(Is_Loading,LEN($A200)=0),"",SWDATA!T185)</f>
        <v>0</v>
      </c>
      <c r="AB200" s="267">
        <f>IF(OR(Is_Loading,LEN($A200)=0),"",SWDATA!U185)</f>
        <v>0</v>
      </c>
      <c r="AC200" s="267">
        <f>IF(OR(Is_Loading,LEN($A200)=0),"",SWDATA!V185)</f>
        <v>0</v>
      </c>
      <c r="AD200" s="266" t="str">
        <f t="shared" si="855"/>
        <v/>
      </c>
      <c r="AE200" s="266">
        <f>IF(OR(Is_Loading,LEN($A200)=0),"",SWDATA!X185)</f>
        <v>0</v>
      </c>
      <c r="AF200" s="267">
        <f>IF(OR(Is_Loading,LEN($A200)=0),"",SWDATA!Y185)</f>
        <v>0</v>
      </c>
      <c r="AG200" s="267">
        <f>IF(OR(Is_Loading,LEN($A200)=0),"",SWDATA!Z185)</f>
        <v>0</v>
      </c>
      <c r="AH200" s="266" t="str">
        <f t="shared" si="856"/>
        <v/>
      </c>
      <c r="AI200" s="266">
        <f>IF(OR(Is_Loading,LEN($A200)=0),"",SWDATA!AB185)</f>
        <v>0</v>
      </c>
      <c r="AJ200" s="267">
        <f>IF(OR(Is_Loading,LEN($A200)=0),"",SWDATA!AC185)</f>
        <v>0</v>
      </c>
      <c r="AK200" s="267">
        <f>IF(OR(Is_Loading,LEN($A200)=0),"",SWDATA!AD185)</f>
        <v>0</v>
      </c>
      <c r="AL200" s="266" t="str">
        <f t="shared" si="857"/>
        <v/>
      </c>
      <c r="AM200" s="266">
        <f>IF(OR(Is_Loading,LEN($A200)=0),"",SWDATA!AF185)</f>
        <v>0</v>
      </c>
      <c r="AN200" s="267">
        <f>IF(OR(Is_Loading,LEN($A200)=0),"",SWDATA!AG185)</f>
        <v>0</v>
      </c>
      <c r="AO200" s="323">
        <f>IF(OR(Is_Loading,LEN($A200)=0),"",SWDATA!AH185)</f>
        <v>0</v>
      </c>
      <c r="AP200" s="320" t="str">
        <f t="shared" si="858"/>
        <v/>
      </c>
      <c r="AQ200" s="266">
        <f>IF(OR(Is_Loading,LEN($A200)=0),"",SWDATA!AJ185)</f>
        <v>0</v>
      </c>
      <c r="AR200" s="267">
        <f>IF(OR(Is_Loading,LEN($A200)=0),"",SWDATA!AK185)</f>
        <v>0</v>
      </c>
      <c r="AS200" s="267">
        <f>IF(OR(Is_Loading,LEN($A200)=0),"",SWDATA!AL185)</f>
        <v>0</v>
      </c>
      <c r="AT200" s="266" t="str">
        <f t="shared" si="859"/>
        <v/>
      </c>
      <c r="AU200" s="266">
        <f>IF(OR(Is_Loading,LEN($A200)=0),"",SWDATA!AN185)</f>
        <v>0</v>
      </c>
      <c r="AV200" s="267">
        <f>IF(OR(Is_Loading,LEN($A200)=0),"",SWDATA!AO185)</f>
        <v>0</v>
      </c>
      <c r="AW200" s="267">
        <f>IF(OR(Is_Loading,LEN($A200)=0),"",SWDATA!AP185)</f>
        <v>0</v>
      </c>
      <c r="AX200" s="266" t="str">
        <f t="shared" si="860"/>
        <v/>
      </c>
      <c r="AY200" s="266">
        <f>IF(OR(Is_Loading,LEN($A200)=0),"",SWDATA!AR185)</f>
        <v>0</v>
      </c>
      <c r="AZ200" s="267">
        <f>IF(OR(Is_Loading,LEN($A200)=0),"",SWDATA!AS185)</f>
        <v>0</v>
      </c>
      <c r="BA200" s="267">
        <f>IF(OR(Is_Loading,LEN($A200)=0),"",SWDATA!AT185)</f>
        <v>0</v>
      </c>
      <c r="BB200" s="266" t="str">
        <f t="shared" si="861"/>
        <v/>
      </c>
      <c r="BC200" s="266">
        <f>IF(OR(Is_Loading,LEN($A200)=0),"",SWDATA!AV185)</f>
        <v>0</v>
      </c>
      <c r="BD200" s="267">
        <f>IF(OR(Is_Loading,LEN($A200)=0),"",SWDATA!AW185)</f>
        <v>0</v>
      </c>
      <c r="BE200" s="323">
        <f>IF(OR(Is_Loading,LEN($A200)=0),"",SWDATA!AX185)</f>
        <v>0</v>
      </c>
      <c r="BF200" s="320" t="str">
        <f t="shared" si="862"/>
        <v/>
      </c>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351"/>
      <c r="CO200" s="351"/>
      <c r="CP200" s="351"/>
      <c r="CQ200" s="351"/>
      <c r="CR200" s="351"/>
      <c r="CS200" s="351"/>
      <c r="CT200" s="351"/>
      <c r="CU200" s="351"/>
      <c r="CV200" s="351"/>
      <c r="CW200" s="351"/>
      <c r="CX200" s="351"/>
      <c r="CY200" s="351"/>
      <c r="CZ200" s="351"/>
      <c r="DA200" s="351"/>
      <c r="DB200" s="351"/>
      <c r="DC200" s="351"/>
      <c r="DD200" s="351"/>
      <c r="DE200" s="351"/>
      <c r="DF200" s="351"/>
      <c r="DG200" s="351"/>
      <c r="DH200" s="351"/>
      <c r="DI200" s="351"/>
      <c r="DJ200" s="351"/>
      <c r="DK200" s="351"/>
      <c r="DL200" s="351"/>
      <c r="DM200" s="351"/>
      <c r="DN200" s="351"/>
      <c r="DS200" s="372"/>
      <c r="DT200" s="374"/>
      <c r="DU200" s="375"/>
      <c r="DV200" s="375"/>
      <c r="DW200" s="375"/>
      <c r="DX200" s="375">
        <v>1</v>
      </c>
      <c r="DY200" s="375">
        <f t="shared" si="814"/>
        <v>0</v>
      </c>
      <c r="DZ200" s="375">
        <f t="shared" si="815"/>
        <v>0</v>
      </c>
      <c r="EA200" s="375">
        <f t="shared" si="816"/>
        <v>1</v>
      </c>
      <c r="EB200" s="375">
        <f t="shared" si="817"/>
        <v>0</v>
      </c>
      <c r="EC200" s="375">
        <f t="shared" si="818"/>
        <v>0</v>
      </c>
      <c r="ED200" s="375">
        <f t="shared" si="819"/>
        <v>1</v>
      </c>
      <c r="EE200" s="375">
        <f t="shared" si="820"/>
        <v>0</v>
      </c>
      <c r="EF200" s="375">
        <f t="shared" si="821"/>
        <v>0</v>
      </c>
      <c r="EG200" s="375">
        <f t="shared" si="822"/>
        <v>1</v>
      </c>
      <c r="EH200" s="375">
        <f t="shared" si="823"/>
        <v>0</v>
      </c>
      <c r="EI200" s="375">
        <f t="shared" si="824"/>
        <v>0</v>
      </c>
      <c r="EJ200" s="375">
        <f t="shared" si="825"/>
        <v>1</v>
      </c>
      <c r="EK200" s="375">
        <f t="shared" si="826"/>
        <v>0</v>
      </c>
      <c r="EL200" s="375">
        <f t="shared" si="827"/>
        <v>0</v>
      </c>
      <c r="EM200" s="375">
        <f t="shared" si="828"/>
        <v>1</v>
      </c>
      <c r="EN200" s="375">
        <f t="shared" si="829"/>
        <v>0</v>
      </c>
      <c r="EO200" s="375">
        <f t="shared" si="830"/>
        <v>0</v>
      </c>
      <c r="EP200" s="375">
        <f t="shared" si="831"/>
        <v>1</v>
      </c>
      <c r="EQ200" s="375">
        <f t="shared" si="832"/>
        <v>0</v>
      </c>
      <c r="ER200" s="375">
        <f t="shared" si="833"/>
        <v>0</v>
      </c>
      <c r="ES200" s="375">
        <f t="shared" si="834"/>
        <v>1</v>
      </c>
      <c r="ET200" s="375">
        <f t="shared" si="835"/>
        <v>0</v>
      </c>
      <c r="EU200" s="375">
        <f t="shared" si="836"/>
        <v>0</v>
      </c>
      <c r="EV200" s="375">
        <f t="shared" si="837"/>
        <v>1</v>
      </c>
      <c r="EW200" s="375">
        <f t="shared" si="838"/>
        <v>0</v>
      </c>
      <c r="EX200" s="375">
        <f t="shared" si="839"/>
        <v>0</v>
      </c>
      <c r="EY200" s="375">
        <f t="shared" si="840"/>
        <v>1</v>
      </c>
      <c r="EZ200" s="375">
        <f t="shared" si="841"/>
        <v>0</v>
      </c>
      <c r="FA200" s="375">
        <f t="shared" si="842"/>
        <v>0</v>
      </c>
      <c r="FB200" s="375">
        <f t="shared" si="843"/>
        <v>1</v>
      </c>
      <c r="FC200" s="375">
        <f t="shared" si="844"/>
        <v>0</v>
      </c>
      <c r="FD200" s="375">
        <f t="shared" si="845"/>
        <v>0</v>
      </c>
      <c r="FE200" s="376"/>
      <c r="FF200" s="372"/>
      <c r="FG200" s="372"/>
      <c r="FH200" s="372"/>
      <c r="FI200" s="372"/>
      <c r="FJ200" s="372"/>
      <c r="FK200" s="372"/>
      <c r="FL200" s="372"/>
      <c r="FM200" s="372"/>
      <c r="FN200" s="372"/>
      <c r="FO200" s="372"/>
      <c r="FP200" s="372"/>
      <c r="FQ200" s="372"/>
      <c r="FR200" s="372"/>
      <c r="FS200" s="372"/>
      <c r="FT200" s="372"/>
      <c r="FU200" s="372"/>
      <c r="FV200" s="372"/>
      <c r="FW200" s="372"/>
      <c r="FX200" s="372"/>
      <c r="FY200" s="372"/>
      <c r="FZ200" s="372"/>
      <c r="GA200" s="372"/>
      <c r="GB200" s="372"/>
      <c r="GC200" s="372"/>
      <c r="GD200" s="372"/>
      <c r="GE200" s="372"/>
      <c r="GF200" s="372"/>
      <c r="GG200" s="372"/>
      <c r="GH200" s="372"/>
      <c r="GI200" s="372"/>
      <c r="GJ200" s="372"/>
      <c r="GK200" s="372"/>
      <c r="GL200" s="372"/>
      <c r="GM200" s="372"/>
      <c r="GN200" s="372"/>
      <c r="GO200" s="372"/>
      <c r="GP200" s="372"/>
      <c r="GQ200" s="372"/>
      <c r="GR200" s="372"/>
      <c r="GS200" s="372"/>
      <c r="GT200" s="372"/>
      <c r="GU200" s="372"/>
      <c r="GV200" s="372"/>
      <c r="GW200" s="372"/>
      <c r="GX200" s="372"/>
      <c r="GY200" s="372"/>
      <c r="GZ200" s="372"/>
      <c r="HA200" s="372"/>
      <c r="HB200" s="372"/>
      <c r="HC200" s="372"/>
    </row>
    <row r="201" spans="1:211" s="373" customFormat="1" ht="15" hidden="1" customHeight="1" outlineLevel="1" x14ac:dyDescent="0.2">
      <c r="A201" s="366">
        <f>SWDATA!O186</f>
        <v>0</v>
      </c>
      <c r="B201" s="366">
        <f>SWDATA!M186</f>
        <v>0</v>
      </c>
      <c r="C201" s="351">
        <f>IF(AND(SWDATA!M186=1,SWDATA!Q186="promotions"),SWDATA!P186,0)</f>
        <v>0</v>
      </c>
      <c r="D201" s="367">
        <f>ROW(SWDATA!M186)</f>
        <v>186</v>
      </c>
      <c r="E201" s="368">
        <f t="shared" si="849"/>
        <v>0</v>
      </c>
      <c r="F201" s="369">
        <f t="shared" si="850"/>
        <v>1</v>
      </c>
      <c r="G201" s="366" t="str">
        <f t="shared" si="851"/>
        <v/>
      </c>
      <c r="H201" s="370"/>
      <c r="J201" s="238">
        <f t="shared" si="852"/>
        <v>0</v>
      </c>
      <c r="K201" s="239" t="str">
        <f t="shared" si="853"/>
        <v/>
      </c>
      <c r="L201" s="342"/>
      <c r="M201" s="345"/>
      <c r="N201" s="340" t="str">
        <f>IF(LEN(SWDATA!F186)=0,"",N200)</f>
        <v/>
      </c>
      <c r="O201" s="296" t="str">
        <f>IF(LEN(SWDATA!G186)=0,"",O200)</f>
        <v/>
      </c>
      <c r="P201" s="297" t="str">
        <f>IF(LEN(SWDATA!C186)=0,"",SWDATA!C186)</f>
        <v/>
      </c>
      <c r="Q201" s="312" t="str">
        <f t="shared" si="854"/>
        <v/>
      </c>
      <c r="R201" s="223" t="s">
        <v>261</v>
      </c>
      <c r="S201" s="224" t="s">
        <v>485</v>
      </c>
      <c r="T201" s="224"/>
      <c r="U201" s="264" t="s">
        <v>609</v>
      </c>
      <c r="V201" s="205" t="s">
        <v>221</v>
      </c>
      <c r="W201" s="266">
        <f>IF(OR(Is_Loading,LEN($A201)=0),"",SWDATA!P186)</f>
        <v>0</v>
      </c>
      <c r="X201" s="267">
        <f>IF(OR(Is_Loading,LEN($A201)=0),"",SWDATA!Q186)</f>
        <v>0</v>
      </c>
      <c r="Y201" s="267">
        <f>IF(OR(Is_Loading,LEN($A201)=0),"",SWDATA!R186)</f>
        <v>0</v>
      </c>
      <c r="Z201" s="266" t="str">
        <f t="shared" si="863"/>
        <v/>
      </c>
      <c r="AA201" s="266">
        <f>IF(OR(Is_Loading,LEN($A201)=0),"",SWDATA!T186)</f>
        <v>0</v>
      </c>
      <c r="AB201" s="267">
        <f>IF(OR(Is_Loading,LEN($A201)=0),"",SWDATA!U186)</f>
        <v>0</v>
      </c>
      <c r="AC201" s="267">
        <f>IF(OR(Is_Loading,LEN($A201)=0),"",SWDATA!V186)</f>
        <v>0</v>
      </c>
      <c r="AD201" s="266" t="str">
        <f t="shared" si="855"/>
        <v/>
      </c>
      <c r="AE201" s="266">
        <f>IF(OR(Is_Loading,LEN($A201)=0),"",SWDATA!X186)</f>
        <v>0</v>
      </c>
      <c r="AF201" s="267">
        <f>IF(OR(Is_Loading,LEN($A201)=0),"",SWDATA!Y186)</f>
        <v>0</v>
      </c>
      <c r="AG201" s="267">
        <f>IF(OR(Is_Loading,LEN($A201)=0),"",SWDATA!Z186)</f>
        <v>0</v>
      </c>
      <c r="AH201" s="266" t="str">
        <f t="shared" si="856"/>
        <v/>
      </c>
      <c r="AI201" s="266">
        <f>IF(OR(Is_Loading,LEN($A201)=0),"",SWDATA!AB186)</f>
        <v>0</v>
      </c>
      <c r="AJ201" s="267">
        <f>IF(OR(Is_Loading,LEN($A201)=0),"",SWDATA!AC186)</f>
        <v>0</v>
      </c>
      <c r="AK201" s="267">
        <f>IF(OR(Is_Loading,LEN($A201)=0),"",SWDATA!AD186)</f>
        <v>0</v>
      </c>
      <c r="AL201" s="266" t="str">
        <f t="shared" si="857"/>
        <v/>
      </c>
      <c r="AM201" s="266">
        <f>IF(OR(Is_Loading,LEN($A201)=0),"",SWDATA!AF186)</f>
        <v>0</v>
      </c>
      <c r="AN201" s="267">
        <f>IF(OR(Is_Loading,LEN($A201)=0),"",SWDATA!AG186)</f>
        <v>0</v>
      </c>
      <c r="AO201" s="323">
        <f>IF(OR(Is_Loading,LEN($A201)=0),"",SWDATA!AH186)</f>
        <v>0</v>
      </c>
      <c r="AP201" s="320" t="str">
        <f t="shared" si="858"/>
        <v/>
      </c>
      <c r="AQ201" s="266">
        <f>IF(OR(Is_Loading,LEN($A201)=0),"",SWDATA!AJ186)</f>
        <v>0</v>
      </c>
      <c r="AR201" s="267">
        <f>IF(OR(Is_Loading,LEN($A201)=0),"",SWDATA!AK186)</f>
        <v>0</v>
      </c>
      <c r="AS201" s="267">
        <f>IF(OR(Is_Loading,LEN($A201)=0),"",SWDATA!AL186)</f>
        <v>0</v>
      </c>
      <c r="AT201" s="266" t="str">
        <f t="shared" si="859"/>
        <v/>
      </c>
      <c r="AU201" s="266">
        <f>IF(OR(Is_Loading,LEN($A201)=0),"",SWDATA!AN186)</f>
        <v>0</v>
      </c>
      <c r="AV201" s="267">
        <f>IF(OR(Is_Loading,LEN($A201)=0),"",SWDATA!AO186)</f>
        <v>0</v>
      </c>
      <c r="AW201" s="267">
        <f>IF(OR(Is_Loading,LEN($A201)=0),"",SWDATA!AP186)</f>
        <v>0</v>
      </c>
      <c r="AX201" s="266" t="str">
        <f t="shared" si="860"/>
        <v/>
      </c>
      <c r="AY201" s="266">
        <f>IF(OR(Is_Loading,LEN($A201)=0),"",SWDATA!AR186)</f>
        <v>0</v>
      </c>
      <c r="AZ201" s="267">
        <f>IF(OR(Is_Loading,LEN($A201)=0),"",SWDATA!AS186)</f>
        <v>0</v>
      </c>
      <c r="BA201" s="267">
        <f>IF(OR(Is_Loading,LEN($A201)=0),"",SWDATA!AT186)</f>
        <v>0</v>
      </c>
      <c r="BB201" s="266" t="str">
        <f t="shared" si="861"/>
        <v/>
      </c>
      <c r="BC201" s="266">
        <f>IF(OR(Is_Loading,LEN($A201)=0),"",SWDATA!AV186)</f>
        <v>0</v>
      </c>
      <c r="BD201" s="267">
        <f>IF(OR(Is_Loading,LEN($A201)=0),"",SWDATA!AW186)</f>
        <v>0</v>
      </c>
      <c r="BE201" s="323">
        <f>IF(OR(Is_Loading,LEN($A201)=0),"",SWDATA!AX186)</f>
        <v>0</v>
      </c>
      <c r="BF201" s="320" t="str">
        <f t="shared" si="862"/>
        <v/>
      </c>
      <c r="BG201" s="11"/>
      <c r="BH201" s="11"/>
      <c r="BI201" s="11"/>
      <c r="BJ201" s="11"/>
      <c r="BK201" s="11"/>
      <c r="BL201" s="11"/>
      <c r="BM201" s="11"/>
      <c r="BN201" s="11"/>
      <c r="BO201" s="11"/>
      <c r="BP201" s="11"/>
      <c r="BQ201" s="11"/>
      <c r="BR201" s="11"/>
      <c r="BS201" s="11"/>
      <c r="BT201" s="11"/>
      <c r="BU201" s="11"/>
      <c r="BV201" s="11"/>
      <c r="BW201" s="11"/>
      <c r="BX201" s="11"/>
      <c r="BY201" s="11"/>
      <c r="BZ201" s="11"/>
      <c r="CA201" s="11"/>
      <c r="CB201" s="11"/>
      <c r="CC201" s="11"/>
      <c r="CD201" s="11"/>
      <c r="CE201" s="11"/>
      <c r="CF201" s="11"/>
      <c r="CG201" s="11"/>
      <c r="CH201" s="11"/>
      <c r="CI201" s="11"/>
      <c r="CJ201" s="11"/>
      <c r="CK201" s="11"/>
      <c r="CL201" s="11"/>
      <c r="CM201" s="11"/>
      <c r="CN201" s="351"/>
      <c r="CO201" s="351"/>
      <c r="CP201" s="351"/>
      <c r="CQ201" s="351"/>
      <c r="CR201" s="351"/>
      <c r="CS201" s="351"/>
      <c r="CT201" s="351"/>
      <c r="CU201" s="351"/>
      <c r="CV201" s="351"/>
      <c r="CW201" s="351"/>
      <c r="CX201" s="351"/>
      <c r="CY201" s="351"/>
      <c r="CZ201" s="351"/>
      <c r="DA201" s="351"/>
      <c r="DB201" s="351"/>
      <c r="DC201" s="351"/>
      <c r="DD201" s="351"/>
      <c r="DE201" s="351"/>
      <c r="DF201" s="351"/>
      <c r="DG201" s="351"/>
      <c r="DH201" s="351"/>
      <c r="DI201" s="351"/>
      <c r="DJ201" s="351"/>
      <c r="DK201" s="351"/>
      <c r="DL201" s="351"/>
      <c r="DM201" s="351"/>
      <c r="DN201" s="351"/>
      <c r="DS201" s="372"/>
      <c r="DT201" s="374"/>
      <c r="DU201" s="375"/>
      <c r="DV201" s="375"/>
      <c r="DW201" s="375"/>
      <c r="DX201" s="375">
        <v>1</v>
      </c>
      <c r="DY201" s="375">
        <f t="shared" si="814"/>
        <v>0</v>
      </c>
      <c r="DZ201" s="375">
        <f t="shared" si="815"/>
        <v>0</v>
      </c>
      <c r="EA201" s="375">
        <f t="shared" si="816"/>
        <v>1</v>
      </c>
      <c r="EB201" s="375">
        <f t="shared" si="817"/>
        <v>0</v>
      </c>
      <c r="EC201" s="375">
        <f t="shared" si="818"/>
        <v>0</v>
      </c>
      <c r="ED201" s="375">
        <f t="shared" si="819"/>
        <v>1</v>
      </c>
      <c r="EE201" s="375">
        <f t="shared" si="820"/>
        <v>0</v>
      </c>
      <c r="EF201" s="375">
        <f t="shared" si="821"/>
        <v>0</v>
      </c>
      <c r="EG201" s="375">
        <f t="shared" si="822"/>
        <v>1</v>
      </c>
      <c r="EH201" s="375">
        <f t="shared" si="823"/>
        <v>0</v>
      </c>
      <c r="EI201" s="375">
        <f t="shared" si="824"/>
        <v>0</v>
      </c>
      <c r="EJ201" s="375">
        <f t="shared" si="825"/>
        <v>1</v>
      </c>
      <c r="EK201" s="375">
        <f t="shared" si="826"/>
        <v>0</v>
      </c>
      <c r="EL201" s="375">
        <f t="shared" si="827"/>
        <v>0</v>
      </c>
      <c r="EM201" s="375">
        <f t="shared" si="828"/>
        <v>1</v>
      </c>
      <c r="EN201" s="375">
        <f t="shared" si="829"/>
        <v>0</v>
      </c>
      <c r="EO201" s="375">
        <f t="shared" si="830"/>
        <v>0</v>
      </c>
      <c r="EP201" s="375">
        <f t="shared" si="831"/>
        <v>1</v>
      </c>
      <c r="EQ201" s="375">
        <f t="shared" si="832"/>
        <v>0</v>
      </c>
      <c r="ER201" s="375">
        <f t="shared" si="833"/>
        <v>0</v>
      </c>
      <c r="ES201" s="375">
        <f t="shared" si="834"/>
        <v>1</v>
      </c>
      <c r="ET201" s="375">
        <f t="shared" si="835"/>
        <v>0</v>
      </c>
      <c r="EU201" s="375">
        <f t="shared" si="836"/>
        <v>0</v>
      </c>
      <c r="EV201" s="375">
        <f t="shared" si="837"/>
        <v>1</v>
      </c>
      <c r="EW201" s="375">
        <f t="shared" si="838"/>
        <v>0</v>
      </c>
      <c r="EX201" s="375">
        <f t="shared" si="839"/>
        <v>0</v>
      </c>
      <c r="EY201" s="375">
        <f t="shared" si="840"/>
        <v>1</v>
      </c>
      <c r="EZ201" s="375">
        <f t="shared" si="841"/>
        <v>0</v>
      </c>
      <c r="FA201" s="375">
        <f t="shared" si="842"/>
        <v>0</v>
      </c>
      <c r="FB201" s="375">
        <f t="shared" si="843"/>
        <v>1</v>
      </c>
      <c r="FC201" s="375">
        <f t="shared" si="844"/>
        <v>0</v>
      </c>
      <c r="FD201" s="375">
        <f t="shared" si="845"/>
        <v>0</v>
      </c>
      <c r="FE201" s="376"/>
      <c r="FF201" s="372"/>
      <c r="FG201" s="372"/>
      <c r="FH201" s="372"/>
      <c r="FI201" s="372"/>
      <c r="FJ201" s="372"/>
      <c r="FK201" s="372"/>
      <c r="FL201" s="372"/>
      <c r="FM201" s="372"/>
      <c r="FN201" s="372"/>
      <c r="FO201" s="372"/>
      <c r="FP201" s="372"/>
      <c r="FQ201" s="372"/>
      <c r="FR201" s="372"/>
      <c r="FS201" s="372"/>
      <c r="FT201" s="372"/>
      <c r="FU201" s="372"/>
      <c r="FV201" s="372"/>
      <c r="FW201" s="372"/>
      <c r="FX201" s="372"/>
      <c r="FY201" s="372"/>
      <c r="FZ201" s="372"/>
      <c r="GA201" s="372"/>
      <c r="GB201" s="372"/>
      <c r="GC201" s="372"/>
      <c r="GD201" s="372"/>
      <c r="GE201" s="372"/>
      <c r="GF201" s="372"/>
      <c r="GG201" s="372"/>
      <c r="GH201" s="372"/>
      <c r="GI201" s="372"/>
      <c r="GJ201" s="372"/>
      <c r="GK201" s="372"/>
      <c r="GL201" s="372"/>
      <c r="GM201" s="372"/>
      <c r="GN201" s="372"/>
      <c r="GO201" s="372"/>
      <c r="GP201" s="372"/>
      <c r="GQ201" s="372"/>
      <c r="GR201" s="372"/>
      <c r="GS201" s="372"/>
      <c r="GT201" s="372"/>
      <c r="GU201" s="372"/>
      <c r="GV201" s="372"/>
      <c r="GW201" s="372"/>
      <c r="GX201" s="372"/>
      <c r="GY201" s="372"/>
      <c r="GZ201" s="372"/>
      <c r="HA201" s="372"/>
      <c r="HB201" s="372"/>
      <c r="HC201" s="372"/>
    </row>
    <row r="202" spans="1:211" s="373" customFormat="1" ht="15" hidden="1" customHeight="1" outlineLevel="1" x14ac:dyDescent="0.2">
      <c r="A202" s="366">
        <f>SWDATA!O187</f>
        <v>0</v>
      </c>
      <c r="B202" s="366">
        <f>SWDATA!M187</f>
        <v>0</v>
      </c>
      <c r="C202" s="351">
        <f>IF(AND(SWDATA!M187=1,SWDATA!Q187="promotions"),SWDATA!P187,0)</f>
        <v>0</v>
      </c>
      <c r="D202" s="371">
        <f>ROW(SWDATA!M187)</f>
        <v>187</v>
      </c>
      <c r="E202" s="368">
        <f ca="1">IF(AND(B202=1,UPPER(HLOOKUP(D202,'Metrics &amp; Attributes View'!$13:$31,19,0))&lt;&gt;"SBOM"),1,0)</f>
        <v>0</v>
      </c>
      <c r="F202" s="369">
        <f t="shared" si="850"/>
        <v>1</v>
      </c>
      <c r="G202" s="366" t="str">
        <f t="shared" si="851"/>
        <v/>
      </c>
      <c r="H202" s="370"/>
      <c r="J202" s="238">
        <f t="shared" si="852"/>
        <v>0</v>
      </c>
      <c r="K202" s="239" t="str">
        <f t="shared" si="853"/>
        <v/>
      </c>
      <c r="L202" s="342"/>
      <c r="M202" s="345"/>
      <c r="N202" s="340" t="str">
        <f>IF(LEN(SWDATA!F187)=0,"",N201)</f>
        <v/>
      </c>
      <c r="O202" s="296" t="str">
        <f>IF(LEN(SWDATA!G187)=0,"",O201)</f>
        <v/>
      </c>
      <c r="P202" s="297" t="str">
        <f>IF(LEN(SWDATA!C187)=0,"",SWDATA!C187)</f>
        <v/>
      </c>
      <c r="Q202" s="312" t="str">
        <f t="shared" si="854"/>
        <v/>
      </c>
      <c r="R202" s="223" t="s">
        <v>262</v>
      </c>
      <c r="S202" s="224"/>
      <c r="T202" s="224"/>
      <c r="U202" s="264" t="s">
        <v>627</v>
      </c>
      <c r="V202" s="205" t="s">
        <v>221</v>
      </c>
      <c r="W202" s="266">
        <f>IF(OR(Is_Loading,LEN($A202)=0),"",SWDATA!P187)</f>
        <v>0</v>
      </c>
      <c r="X202" s="267">
        <f>IF(OR(Is_Loading,LEN($A202)=0),"",SWDATA!Q187)</f>
        <v>0</v>
      </c>
      <c r="Y202" s="267">
        <f>IF(OR(Is_Loading,LEN($A202)=0),"",SWDATA!R187)</f>
        <v>0</v>
      </c>
      <c r="Z202" s="266" t="str">
        <f t="shared" si="863"/>
        <v/>
      </c>
      <c r="AA202" s="266">
        <f>IF(OR(Is_Loading,LEN($A202)=0),"",SWDATA!T187)</f>
        <v>0</v>
      </c>
      <c r="AB202" s="267">
        <f>IF(OR(Is_Loading,LEN($A202)=0),"",SWDATA!U187)</f>
        <v>0</v>
      </c>
      <c r="AC202" s="267">
        <f>IF(OR(Is_Loading,LEN($A202)=0),"",SWDATA!V187)</f>
        <v>0</v>
      </c>
      <c r="AD202" s="266" t="str">
        <f t="shared" si="855"/>
        <v/>
      </c>
      <c r="AE202" s="266">
        <f>IF(OR(Is_Loading,LEN($A202)=0),"",SWDATA!X187)</f>
        <v>0</v>
      </c>
      <c r="AF202" s="267">
        <f>IF(OR(Is_Loading,LEN($A202)=0),"",SWDATA!Y187)</f>
        <v>0</v>
      </c>
      <c r="AG202" s="267">
        <f>IF(OR(Is_Loading,LEN($A202)=0),"",SWDATA!Z187)</f>
        <v>0</v>
      </c>
      <c r="AH202" s="266" t="str">
        <f t="shared" si="856"/>
        <v/>
      </c>
      <c r="AI202" s="266">
        <f>IF(OR(Is_Loading,LEN($A202)=0),"",SWDATA!AB187)</f>
        <v>0</v>
      </c>
      <c r="AJ202" s="267">
        <f>IF(OR(Is_Loading,LEN($A202)=0),"",SWDATA!AC187)</f>
        <v>0</v>
      </c>
      <c r="AK202" s="267">
        <f>IF(OR(Is_Loading,LEN($A202)=0),"",SWDATA!AD187)</f>
        <v>0</v>
      </c>
      <c r="AL202" s="266" t="str">
        <f t="shared" si="857"/>
        <v/>
      </c>
      <c r="AM202" s="266">
        <f>IF(OR(Is_Loading,LEN($A202)=0),"",SWDATA!AF187)</f>
        <v>0</v>
      </c>
      <c r="AN202" s="267">
        <f>IF(OR(Is_Loading,LEN($A202)=0),"",SWDATA!AG187)</f>
        <v>0</v>
      </c>
      <c r="AO202" s="323">
        <f>IF(OR(Is_Loading,LEN($A202)=0),"",SWDATA!AH187)</f>
        <v>0</v>
      </c>
      <c r="AP202" s="320" t="str">
        <f t="shared" si="858"/>
        <v/>
      </c>
      <c r="AQ202" s="266">
        <f>IF(OR(Is_Loading,LEN($A202)=0),"",SWDATA!AJ187)</f>
        <v>0</v>
      </c>
      <c r="AR202" s="267">
        <f>IF(OR(Is_Loading,LEN($A202)=0),"",SWDATA!AK187)</f>
        <v>0</v>
      </c>
      <c r="AS202" s="267">
        <f>IF(OR(Is_Loading,LEN($A202)=0),"",SWDATA!AL187)</f>
        <v>0</v>
      </c>
      <c r="AT202" s="266" t="str">
        <f t="shared" si="859"/>
        <v/>
      </c>
      <c r="AU202" s="266">
        <f>IF(OR(Is_Loading,LEN($A202)=0),"",SWDATA!AN187)</f>
        <v>0</v>
      </c>
      <c r="AV202" s="267">
        <f>IF(OR(Is_Loading,LEN($A202)=0),"",SWDATA!AO187)</f>
        <v>0</v>
      </c>
      <c r="AW202" s="267">
        <f>IF(OR(Is_Loading,LEN($A202)=0),"",SWDATA!AP187)</f>
        <v>0</v>
      </c>
      <c r="AX202" s="266" t="str">
        <f t="shared" si="860"/>
        <v/>
      </c>
      <c r="AY202" s="266">
        <f>IF(OR(Is_Loading,LEN($A202)=0),"",SWDATA!AR187)</f>
        <v>0</v>
      </c>
      <c r="AZ202" s="267">
        <f>IF(OR(Is_Loading,LEN($A202)=0),"",SWDATA!AS187)</f>
        <v>0</v>
      </c>
      <c r="BA202" s="267">
        <f>IF(OR(Is_Loading,LEN($A202)=0),"",SWDATA!AT187)</f>
        <v>0</v>
      </c>
      <c r="BB202" s="266" t="str">
        <f t="shared" si="861"/>
        <v/>
      </c>
      <c r="BC202" s="266">
        <f>IF(OR(Is_Loading,LEN($A202)=0),"",SWDATA!AV187)</f>
        <v>0</v>
      </c>
      <c r="BD202" s="267">
        <f>IF(OR(Is_Loading,LEN($A202)=0),"",SWDATA!AW187)</f>
        <v>0</v>
      </c>
      <c r="BE202" s="323">
        <f>IF(OR(Is_Loading,LEN($A202)=0),"",SWDATA!AX187)</f>
        <v>0</v>
      </c>
      <c r="BF202" s="332" t="str">
        <f t="shared" si="862"/>
        <v/>
      </c>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351"/>
      <c r="CO202" s="351"/>
      <c r="CP202" s="351"/>
      <c r="CQ202" s="351"/>
      <c r="CR202" s="351"/>
      <c r="CS202" s="351"/>
      <c r="CT202" s="351"/>
      <c r="CU202" s="351"/>
      <c r="CV202" s="351"/>
      <c r="CW202" s="351"/>
      <c r="CX202" s="351"/>
      <c r="CY202" s="351"/>
      <c r="CZ202" s="351"/>
      <c r="DA202" s="351"/>
      <c r="DB202" s="351"/>
      <c r="DC202" s="351"/>
      <c r="DD202" s="351"/>
      <c r="DE202" s="351"/>
      <c r="DF202" s="351"/>
      <c r="DG202" s="351"/>
      <c r="DH202" s="351"/>
      <c r="DI202" s="351"/>
      <c r="DJ202" s="351"/>
      <c r="DK202" s="351"/>
      <c r="DL202" s="351"/>
      <c r="DM202" s="351"/>
      <c r="DN202" s="351"/>
      <c r="DS202" s="372"/>
      <c r="DT202" s="374"/>
      <c r="DU202" s="375"/>
      <c r="DV202" s="375"/>
      <c r="DW202" s="375"/>
      <c r="DX202" s="375">
        <v>1</v>
      </c>
      <c r="DY202" s="375">
        <f t="shared" si="814"/>
        <v>0</v>
      </c>
      <c r="DZ202" s="375">
        <f t="shared" si="815"/>
        <v>0</v>
      </c>
      <c r="EA202" s="375">
        <f t="shared" si="816"/>
        <v>1</v>
      </c>
      <c r="EB202" s="375">
        <f t="shared" si="817"/>
        <v>0</v>
      </c>
      <c r="EC202" s="375">
        <f t="shared" si="818"/>
        <v>0</v>
      </c>
      <c r="ED202" s="375">
        <f t="shared" si="819"/>
        <v>1</v>
      </c>
      <c r="EE202" s="375">
        <f t="shared" si="820"/>
        <v>0</v>
      </c>
      <c r="EF202" s="375">
        <f t="shared" si="821"/>
        <v>0</v>
      </c>
      <c r="EG202" s="375">
        <f t="shared" si="822"/>
        <v>1</v>
      </c>
      <c r="EH202" s="375">
        <f t="shared" si="823"/>
        <v>0</v>
      </c>
      <c r="EI202" s="375">
        <f t="shared" si="824"/>
        <v>0</v>
      </c>
      <c r="EJ202" s="375">
        <f t="shared" si="825"/>
        <v>1</v>
      </c>
      <c r="EK202" s="375">
        <f t="shared" si="826"/>
        <v>0</v>
      </c>
      <c r="EL202" s="375">
        <f t="shared" si="827"/>
        <v>0</v>
      </c>
      <c r="EM202" s="375">
        <f t="shared" si="828"/>
        <v>1</v>
      </c>
      <c r="EN202" s="375">
        <f t="shared" si="829"/>
        <v>0</v>
      </c>
      <c r="EO202" s="375">
        <f t="shared" si="830"/>
        <v>0</v>
      </c>
      <c r="EP202" s="375">
        <f t="shared" si="831"/>
        <v>1</v>
      </c>
      <c r="EQ202" s="375">
        <f t="shared" si="832"/>
        <v>0</v>
      </c>
      <c r="ER202" s="375">
        <f t="shared" si="833"/>
        <v>0</v>
      </c>
      <c r="ES202" s="375">
        <f t="shared" si="834"/>
        <v>1</v>
      </c>
      <c r="ET202" s="375">
        <f t="shared" si="835"/>
        <v>0</v>
      </c>
      <c r="EU202" s="375">
        <f t="shared" si="836"/>
        <v>0</v>
      </c>
      <c r="EV202" s="375">
        <f t="shared" si="837"/>
        <v>1</v>
      </c>
      <c r="EW202" s="375">
        <f t="shared" si="838"/>
        <v>0</v>
      </c>
      <c r="EX202" s="375">
        <f t="shared" si="839"/>
        <v>0</v>
      </c>
      <c r="EY202" s="375">
        <f t="shared" si="840"/>
        <v>1</v>
      </c>
      <c r="EZ202" s="375">
        <f t="shared" si="841"/>
        <v>0</v>
      </c>
      <c r="FA202" s="375">
        <f t="shared" si="842"/>
        <v>0</v>
      </c>
      <c r="FB202" s="375">
        <f t="shared" si="843"/>
        <v>1</v>
      </c>
      <c r="FC202" s="375">
        <f t="shared" si="844"/>
        <v>0</v>
      </c>
      <c r="FD202" s="375">
        <f t="shared" si="845"/>
        <v>0</v>
      </c>
      <c r="FE202" s="376"/>
      <c r="FF202" s="372"/>
      <c r="FG202" s="372"/>
      <c r="FH202" s="372"/>
      <c r="FI202" s="372"/>
      <c r="FJ202" s="372"/>
      <c r="FK202" s="372"/>
      <c r="FL202" s="372"/>
      <c r="FM202" s="372"/>
      <c r="FN202" s="372"/>
      <c r="FO202" s="372"/>
      <c r="FP202" s="372"/>
      <c r="FQ202" s="372"/>
      <c r="FR202" s="372"/>
      <c r="FS202" s="372"/>
      <c r="FT202" s="372"/>
      <c r="FU202" s="372"/>
      <c r="FV202" s="372"/>
      <c r="FW202" s="372"/>
      <c r="FX202" s="372"/>
      <c r="FY202" s="372"/>
      <c r="FZ202" s="372"/>
      <c r="GA202" s="372"/>
      <c r="GB202" s="372"/>
      <c r="GC202" s="372"/>
      <c r="GD202" s="372"/>
      <c r="GE202" s="372"/>
      <c r="GF202" s="372"/>
      <c r="GG202" s="372"/>
      <c r="GH202" s="372"/>
      <c r="GI202" s="372"/>
      <c r="GJ202" s="372"/>
      <c r="GK202" s="372"/>
      <c r="GL202" s="372"/>
      <c r="GM202" s="372"/>
      <c r="GN202" s="372"/>
      <c r="GO202" s="372"/>
      <c r="GP202" s="372"/>
      <c r="GQ202" s="372"/>
      <c r="GR202" s="372"/>
      <c r="GS202" s="372"/>
      <c r="GT202" s="372"/>
      <c r="GU202" s="372"/>
      <c r="GV202" s="372"/>
      <c r="GW202" s="372"/>
      <c r="GX202" s="372"/>
      <c r="GY202" s="372"/>
      <c r="GZ202" s="372"/>
      <c r="HA202" s="372"/>
      <c r="HB202" s="372"/>
      <c r="HC202" s="372"/>
    </row>
    <row r="203" spans="1:211" s="373" customFormat="1" ht="15" customHeight="1" collapsed="1" thickTop="1" x14ac:dyDescent="0.2">
      <c r="A203" s="192">
        <f>SWDATA!O188</f>
        <v>0</v>
      </c>
      <c r="B203" s="192">
        <f>SWDATA!M188</f>
        <v>0</v>
      </c>
      <c r="C203" s="201">
        <f>IF(AND(SWDATA!M188=1,SWDATA!Q188="promotions"),SWDATA!P188,0)</f>
        <v>0</v>
      </c>
      <c r="D203" s="200">
        <f>ROW(SWDATA!M188)</f>
        <v>188</v>
      </c>
      <c r="E203" s="202">
        <f t="shared" ref="E203:E210" si="864">B203</f>
        <v>0</v>
      </c>
      <c r="F203" s="203">
        <f t="shared" si="850"/>
        <v>1</v>
      </c>
      <c r="G203" s="192" t="str">
        <f t="shared" si="851"/>
        <v/>
      </c>
      <c r="H203" s="313"/>
      <c r="I203" s="390"/>
      <c r="J203" s="395">
        <f t="shared" si="852"/>
        <v>0</v>
      </c>
      <c r="K203" s="396" t="str">
        <f t="shared" si="853"/>
        <v/>
      </c>
      <c r="L203" s="397"/>
      <c r="M203" s="398"/>
      <c r="N203" s="399" t="str">
        <f>IF(LEN(SWDATA!F188)=0,"",IF(LEN(SWDATA!G188)=0,"",IF($O$12="ID",MID(SWDATA!G188,FIND("|",SWDATA!G188)+1,FIND("~~",SWDATA!G188)-FIND("|",SWDATA!G188)-1),IF($O$12="Desc",RIGHT(SWDATA!G188,LEN(SWDATA!G188)-FIND("~~",SWDATA!G188)-1),RIGHT(SWDATA!G188,LEN(SWDATA!G188)-FIND("|",SWDATA!G188))))))</f>
        <v/>
      </c>
      <c r="O203" s="400" t="str">
        <f>IF(LEN(SWDATA!G188)=0,"",IF(LEN(SWDATA!H188)=0,"",IF($O$12="ID",MID(SWDATA!H188,FIND("|",SWDATA!H188)+1,FIND("~~",SWDATA!H188)-FIND("|",SWDATA!H188)-1),IF($O$12="Desc",RIGHT(SWDATA!H188,LEN(SWDATA!H188)-FIND("~~",SWDATA!H188)-1),RIGHT(SWDATA!H188,LEN(SWDATA!H188)-FIND("|",SWDATA!H188))))))</f>
        <v/>
      </c>
      <c r="P203" s="401" t="str">
        <f>IF(LEN(SWDATA!C188)=0,"",SWDATA!C188)</f>
        <v/>
      </c>
      <c r="Q203" s="402" t="str">
        <f t="shared" si="854"/>
        <v/>
      </c>
      <c r="R203" s="403" t="s">
        <v>575</v>
      </c>
      <c r="S203" s="404" t="s">
        <v>485</v>
      </c>
      <c r="T203" s="404"/>
      <c r="U203" s="405" t="s">
        <v>595</v>
      </c>
      <c r="V203" s="406" t="s">
        <v>221</v>
      </c>
      <c r="W203" s="407">
        <f>IF(OR(Is_Loading,LEN($A203)=0),"",SWDATA!P188)</f>
        <v>0</v>
      </c>
      <c r="X203" s="408">
        <f>IF(OR(Is_Loading,LEN($A203)=0),"",SWDATA!Q188)</f>
        <v>0</v>
      </c>
      <c r="Y203" s="408">
        <f>IF(OR(Is_Loading,LEN($A203)=0),"",SWDATA!R188)</f>
        <v>0</v>
      </c>
      <c r="Z203" s="407" t="str">
        <f t="shared" ref="Z203" si="865">IF($A203=0,"",CHOOSE($F203,SUM(W203:Y203),SUM(W203:Y203)/3,Y203))</f>
        <v/>
      </c>
      <c r="AA203" s="407">
        <f>IF(OR(Is_Loading,LEN($A203)=0),"",SWDATA!T188)</f>
        <v>0</v>
      </c>
      <c r="AB203" s="408">
        <f>IF(OR(Is_Loading,LEN($A203)=0),"",SWDATA!U188)</f>
        <v>0</v>
      </c>
      <c r="AC203" s="408">
        <f>IF(OR(Is_Loading,LEN($A203)=0),"",SWDATA!V188)</f>
        <v>0</v>
      </c>
      <c r="AD203" s="407" t="str">
        <f t="shared" si="855"/>
        <v/>
      </c>
      <c r="AE203" s="407">
        <f>IF(OR(Is_Loading,LEN($A203)=0),"",SWDATA!X188)</f>
        <v>0</v>
      </c>
      <c r="AF203" s="408">
        <f>IF(OR(Is_Loading,LEN($A203)=0),"",SWDATA!Y188)</f>
        <v>0</v>
      </c>
      <c r="AG203" s="408">
        <f>IF(OR(Is_Loading,LEN($A203)=0),"",SWDATA!Z188)</f>
        <v>0</v>
      </c>
      <c r="AH203" s="407" t="str">
        <f t="shared" si="856"/>
        <v/>
      </c>
      <c r="AI203" s="407">
        <f>IF(OR(Is_Loading,LEN($A203)=0),"",SWDATA!AB188)</f>
        <v>0</v>
      </c>
      <c r="AJ203" s="408">
        <f>IF(OR(Is_Loading,LEN($A203)=0),"",SWDATA!AC188)</f>
        <v>0</v>
      </c>
      <c r="AK203" s="408">
        <f>IF(OR(Is_Loading,LEN($A203)=0),"",SWDATA!AD188)</f>
        <v>0</v>
      </c>
      <c r="AL203" s="407" t="str">
        <f t="shared" si="857"/>
        <v/>
      </c>
      <c r="AM203" s="407">
        <f>IF(OR(Is_Loading,LEN($A203)=0),"",SWDATA!AF188)</f>
        <v>0</v>
      </c>
      <c r="AN203" s="408">
        <f>IF(OR(Is_Loading,LEN($A203)=0),"",SWDATA!AG188)</f>
        <v>0</v>
      </c>
      <c r="AO203" s="409">
        <f>IF(OR(Is_Loading,LEN($A203)=0),"",SWDATA!AH188)</f>
        <v>0</v>
      </c>
      <c r="AP203" s="410" t="str">
        <f t="shared" si="858"/>
        <v/>
      </c>
      <c r="AQ203" s="407">
        <f>IF(OR(Is_Loading,LEN($A203)=0),"",SWDATA!AJ188)</f>
        <v>0</v>
      </c>
      <c r="AR203" s="408">
        <f>IF(OR(Is_Loading,LEN($A203)=0),"",SWDATA!AK188)</f>
        <v>0</v>
      </c>
      <c r="AS203" s="408">
        <f>IF(OR(Is_Loading,LEN($A203)=0),"",SWDATA!AL188)</f>
        <v>0</v>
      </c>
      <c r="AT203" s="407" t="str">
        <f t="shared" si="859"/>
        <v/>
      </c>
      <c r="AU203" s="407">
        <f>IF(OR(Is_Loading,LEN($A203)=0),"",SWDATA!AN188)</f>
        <v>0</v>
      </c>
      <c r="AV203" s="408">
        <f>IF(OR(Is_Loading,LEN($A203)=0),"",SWDATA!AO188)</f>
        <v>0</v>
      </c>
      <c r="AW203" s="408">
        <f>IF(OR(Is_Loading,LEN($A203)=0),"",SWDATA!AP188)</f>
        <v>0</v>
      </c>
      <c r="AX203" s="407" t="str">
        <f t="shared" si="860"/>
        <v/>
      </c>
      <c r="AY203" s="407">
        <f>IF(OR(Is_Loading,LEN($A203)=0),"",SWDATA!AR188)</f>
        <v>0</v>
      </c>
      <c r="AZ203" s="408">
        <f>IF(OR(Is_Loading,LEN($A203)=0),"",SWDATA!AS188)</f>
        <v>0</v>
      </c>
      <c r="BA203" s="408">
        <f>IF(OR(Is_Loading,LEN($A203)=0),"",SWDATA!AT188)</f>
        <v>0</v>
      </c>
      <c r="BB203" s="407" t="str">
        <f t="shared" si="861"/>
        <v/>
      </c>
      <c r="BC203" s="407">
        <f>IF(OR(Is_Loading,LEN($A203)=0),"",SWDATA!AV188)</f>
        <v>0</v>
      </c>
      <c r="BD203" s="408">
        <f>IF(OR(Is_Loading,LEN($A203)=0),"",SWDATA!AW188)</f>
        <v>0</v>
      </c>
      <c r="BE203" s="409">
        <f>IF(OR(Is_Loading,LEN($A203)=0),"",SWDATA!AX188)</f>
        <v>0</v>
      </c>
      <c r="BF203" s="320" t="str">
        <f t="shared" si="862"/>
        <v/>
      </c>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s="201"/>
      <c r="CO203" s="201"/>
      <c r="CP203" s="201"/>
      <c r="CQ203" s="201"/>
      <c r="CR203" s="201"/>
      <c r="CS203" s="201"/>
      <c r="CT203" s="201"/>
      <c r="CU203" s="201"/>
      <c r="CV203" s="201"/>
      <c r="CW203" s="201"/>
      <c r="CX203" s="201"/>
      <c r="CY203" s="201"/>
      <c r="CZ203" s="201"/>
      <c r="DA203" s="201"/>
      <c r="DB203" s="201"/>
      <c r="DC203" s="201"/>
      <c r="DD203" s="201"/>
      <c r="DE203" s="201"/>
      <c r="DF203" s="201"/>
      <c r="DG203" s="201"/>
      <c r="DH203" s="201"/>
      <c r="DI203" s="201"/>
      <c r="DJ203" s="201"/>
      <c r="DK203" s="201"/>
      <c r="DL203" s="201"/>
      <c r="DM203" s="201"/>
      <c r="DN203" s="201"/>
      <c r="DQ203" s="373">
        <f>'Metrics &amp; Attributes View'!N228</f>
        <v>0</v>
      </c>
      <c r="DS203" s="372"/>
      <c r="DT203" s="374"/>
      <c r="DU203" s="375"/>
      <c r="DV203" s="375"/>
      <c r="DW203" s="375"/>
      <c r="DX203" s="375"/>
      <c r="DY203" s="375"/>
      <c r="DZ203" s="375"/>
      <c r="EA203" s="375"/>
      <c r="EB203" s="375"/>
      <c r="EC203" s="375"/>
      <c r="ED203" s="375"/>
      <c r="EE203" s="375"/>
      <c r="EF203" s="375"/>
      <c r="EG203" s="375"/>
      <c r="EH203" s="375"/>
      <c r="EI203" s="375"/>
      <c r="EJ203" s="375"/>
      <c r="EK203" s="375"/>
      <c r="EL203" s="375"/>
      <c r="EM203" s="375"/>
      <c r="EN203" s="375"/>
      <c r="EO203" s="375"/>
      <c r="EP203" s="375"/>
      <c r="EQ203" s="375"/>
      <c r="ER203" s="375"/>
      <c r="ES203" s="375"/>
      <c r="ET203" s="375"/>
      <c r="EU203" s="375"/>
      <c r="EV203" s="375"/>
      <c r="EW203" s="375"/>
      <c r="EX203" s="375"/>
      <c r="EY203" s="375"/>
      <c r="EZ203" s="375"/>
      <c r="FA203" s="375"/>
      <c r="FB203" s="375"/>
      <c r="FC203" s="375"/>
      <c r="FD203" s="375"/>
      <c r="FE203" s="376"/>
      <c r="FF203" s="372"/>
      <c r="FG203" s="372"/>
      <c r="FH203" s="372"/>
      <c r="FI203" s="372"/>
      <c r="FJ203" s="372"/>
      <c r="FK203" s="372"/>
      <c r="FL203" s="372"/>
      <c r="FM203" s="372"/>
      <c r="FN203" s="372"/>
      <c r="FO203" s="372"/>
      <c r="FP203" s="372"/>
      <c r="FQ203" s="372"/>
      <c r="FR203" s="372"/>
      <c r="FS203" s="372"/>
      <c r="FT203" s="372"/>
      <c r="FU203" s="372"/>
      <c r="FV203" s="372"/>
      <c r="FW203" s="372"/>
      <c r="FX203" s="372"/>
      <c r="FY203" s="372"/>
      <c r="FZ203" s="372"/>
      <c r="GA203" s="372"/>
      <c r="GB203" s="372"/>
      <c r="GC203" s="372"/>
      <c r="GD203" s="372"/>
      <c r="GE203" s="372"/>
      <c r="GF203" s="372"/>
      <c r="GG203" s="372"/>
      <c r="GH203" s="372"/>
      <c r="GI203" s="372"/>
      <c r="GJ203" s="372"/>
      <c r="GK203" s="372"/>
      <c r="GL203" s="372"/>
      <c r="GM203" s="372"/>
      <c r="GN203" s="372"/>
      <c r="GO203" s="372"/>
      <c r="GP203" s="372"/>
      <c r="GQ203" s="372"/>
      <c r="GR203" s="372"/>
      <c r="GS203" s="372"/>
      <c r="GT203" s="372"/>
      <c r="GU203" s="372"/>
      <c r="GV203" s="372"/>
      <c r="GW203" s="372"/>
      <c r="GX203" s="372"/>
      <c r="GY203" s="372"/>
      <c r="GZ203" s="372"/>
      <c r="HA203" s="372"/>
      <c r="HB203" s="372"/>
      <c r="HC203" s="372"/>
    </row>
    <row r="204" spans="1:211" s="373" customFormat="1" ht="15" customHeight="1" x14ac:dyDescent="0.2">
      <c r="A204" s="192">
        <f>SWDATA!O189</f>
        <v>0</v>
      </c>
      <c r="B204" s="192">
        <f>SWDATA!M189</f>
        <v>0</v>
      </c>
      <c r="C204" s="201">
        <f>IF(AND(SWDATA!M189=1,SWDATA!Q189="promotions"),SWDATA!P189,0)</f>
        <v>0</v>
      </c>
      <c r="D204" s="200">
        <f>ROW(SWDATA!M189)</f>
        <v>189</v>
      </c>
      <c r="E204" s="202">
        <f t="shared" si="864"/>
        <v>0</v>
      </c>
      <c r="F204" s="203">
        <f t="shared" si="850"/>
        <v>1</v>
      </c>
      <c r="G204" s="192" t="str">
        <f t="shared" si="851"/>
        <v/>
      </c>
      <c r="H204" s="204"/>
      <c r="I204" s="390"/>
      <c r="J204" s="238">
        <f t="shared" si="852"/>
        <v>0</v>
      </c>
      <c r="K204" s="239" t="str">
        <f t="shared" si="853"/>
        <v/>
      </c>
      <c r="L204" s="342"/>
      <c r="M204" s="345"/>
      <c r="N204" s="340" t="str">
        <f>IF(LEN(SWDATA!F189)=0,"",N203)</f>
        <v/>
      </c>
      <c r="O204" s="296" t="str">
        <f>IF(LEN(SWDATA!G189)=0,"",O203)</f>
        <v/>
      </c>
      <c r="P204" s="297" t="str">
        <f>IF(LEN(SWDATA!C189)=0,"",SWDATA!C189)</f>
        <v/>
      </c>
      <c r="Q204" s="312" t="str">
        <f t="shared" si="854"/>
        <v/>
      </c>
      <c r="R204" s="223" t="s">
        <v>575</v>
      </c>
      <c r="S204" s="224"/>
      <c r="T204" s="224"/>
      <c r="U204" s="265" t="s">
        <v>619</v>
      </c>
      <c r="V204" s="205" t="s">
        <v>221</v>
      </c>
      <c r="W204" s="266">
        <f>IF(OR(Is_Loading,LEN($A204)=0),"",SWDATA!P189)</f>
        <v>0</v>
      </c>
      <c r="X204" s="267">
        <f>IF(OR(Is_Loading,LEN($A204)=0),"",SWDATA!Q189)</f>
        <v>0</v>
      </c>
      <c r="Y204" s="267">
        <f>IF(OR(Is_Loading,LEN($A204)=0),"",SWDATA!R189)</f>
        <v>0</v>
      </c>
      <c r="Z204" s="266" t="str">
        <f t="shared" ref="Z204:Z205" si="866">IF($A204=0,"",CHOOSE($F204,SUM(W204:Y204),SUM(W204:Y204)/3,Y204))</f>
        <v/>
      </c>
      <c r="AA204" s="266">
        <f>IF(OR(Is_Loading,LEN($A204)=0),"",SWDATA!T189)</f>
        <v>0</v>
      </c>
      <c r="AB204" s="267">
        <f>IF(OR(Is_Loading,LEN($A204)=0),"",SWDATA!U189)</f>
        <v>0</v>
      </c>
      <c r="AC204" s="267">
        <f>IF(OR(Is_Loading,LEN($A204)=0),"",SWDATA!V189)</f>
        <v>0</v>
      </c>
      <c r="AD204" s="266" t="str">
        <f t="shared" si="855"/>
        <v/>
      </c>
      <c r="AE204" s="266">
        <f>IF(OR(Is_Loading,LEN($A204)=0),"",SWDATA!X189)</f>
        <v>0</v>
      </c>
      <c r="AF204" s="267">
        <f>IF(OR(Is_Loading,LEN($A204)=0),"",SWDATA!Y189)</f>
        <v>0</v>
      </c>
      <c r="AG204" s="267">
        <f>IF(OR(Is_Loading,LEN($A204)=0),"",SWDATA!Z189)</f>
        <v>0</v>
      </c>
      <c r="AH204" s="266" t="str">
        <f t="shared" si="856"/>
        <v/>
      </c>
      <c r="AI204" s="266">
        <f>IF(OR(Is_Loading,LEN($A204)=0),"",SWDATA!AB189)</f>
        <v>0</v>
      </c>
      <c r="AJ204" s="267">
        <f>IF(OR(Is_Loading,LEN($A204)=0),"",SWDATA!AC189)</f>
        <v>0</v>
      </c>
      <c r="AK204" s="267">
        <f>IF(OR(Is_Loading,LEN($A204)=0),"",SWDATA!AD189)</f>
        <v>0</v>
      </c>
      <c r="AL204" s="266" t="str">
        <f t="shared" si="857"/>
        <v/>
      </c>
      <c r="AM204" s="266">
        <f>IF(OR(Is_Loading,LEN($A204)=0),"",SWDATA!AF189)</f>
        <v>0</v>
      </c>
      <c r="AN204" s="267">
        <f>IF(OR(Is_Loading,LEN($A204)=0),"",SWDATA!AG189)</f>
        <v>0</v>
      </c>
      <c r="AO204" s="323">
        <f>IF(OR(Is_Loading,LEN($A204)=0),"",SWDATA!AH189)</f>
        <v>0</v>
      </c>
      <c r="AP204" s="320" t="str">
        <f t="shared" si="858"/>
        <v/>
      </c>
      <c r="AQ204" s="266">
        <f>IF(OR(Is_Loading,LEN($A204)=0),"",SWDATA!AJ189)</f>
        <v>0</v>
      </c>
      <c r="AR204" s="267">
        <f>IF(OR(Is_Loading,LEN($A204)=0),"",SWDATA!AK189)</f>
        <v>0</v>
      </c>
      <c r="AS204" s="267">
        <f>IF(OR(Is_Loading,LEN($A204)=0),"",SWDATA!AL189)</f>
        <v>0</v>
      </c>
      <c r="AT204" s="266" t="str">
        <f t="shared" si="859"/>
        <v/>
      </c>
      <c r="AU204" s="266">
        <f>IF(OR(Is_Loading,LEN($A204)=0),"",SWDATA!AN189)</f>
        <v>0</v>
      </c>
      <c r="AV204" s="267">
        <f>IF(OR(Is_Loading,LEN($A204)=0),"",SWDATA!AO189)</f>
        <v>0</v>
      </c>
      <c r="AW204" s="267">
        <f>IF(OR(Is_Loading,LEN($A204)=0),"",SWDATA!AP189)</f>
        <v>0</v>
      </c>
      <c r="AX204" s="266" t="str">
        <f t="shared" si="860"/>
        <v/>
      </c>
      <c r="AY204" s="266">
        <f>IF(OR(Is_Loading,LEN($A204)=0),"",SWDATA!AR189)</f>
        <v>0</v>
      </c>
      <c r="AZ204" s="267">
        <f>IF(OR(Is_Loading,LEN($A204)=0),"",SWDATA!AS189)</f>
        <v>0</v>
      </c>
      <c r="BA204" s="267">
        <f>IF(OR(Is_Loading,LEN($A204)=0),"",SWDATA!AT189)</f>
        <v>0</v>
      </c>
      <c r="BB204" s="266" t="str">
        <f t="shared" si="861"/>
        <v/>
      </c>
      <c r="BC204" s="266">
        <f>IF(OR(Is_Loading,LEN($A204)=0),"",SWDATA!AV189)</f>
        <v>0</v>
      </c>
      <c r="BD204" s="267">
        <f>IF(OR(Is_Loading,LEN($A204)=0),"",SWDATA!AW189)</f>
        <v>0</v>
      </c>
      <c r="BE204" s="323">
        <f>IF(OR(Is_Loading,LEN($A204)=0),"",SWDATA!AX189)</f>
        <v>0</v>
      </c>
      <c r="BF204" s="320" t="str">
        <f t="shared" si="862"/>
        <v/>
      </c>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s="201"/>
      <c r="CO204" s="201"/>
      <c r="CP204" s="201"/>
      <c r="CQ204" s="201"/>
      <c r="CR204" s="201"/>
      <c r="CS204" s="201"/>
      <c r="CT204" s="201"/>
      <c r="CU204" s="201"/>
      <c r="CV204" s="201"/>
      <c r="CW204" s="201"/>
      <c r="CX204" s="201"/>
      <c r="CY204" s="201"/>
      <c r="CZ204" s="201"/>
      <c r="DA204" s="201"/>
      <c r="DB204" s="201"/>
      <c r="DC204" s="201"/>
      <c r="DD204" s="201"/>
      <c r="DE204" s="201"/>
      <c r="DF204" s="201"/>
      <c r="DG204" s="201"/>
      <c r="DH204" s="201"/>
      <c r="DI204" s="201"/>
      <c r="DJ204" s="201"/>
      <c r="DK204" s="201"/>
      <c r="DL204" s="201"/>
      <c r="DM204" s="201"/>
      <c r="DN204" s="201"/>
      <c r="DS204" s="372"/>
      <c r="DT204" s="372"/>
      <c r="DU204" s="375">
        <f t="shared" ref="DU204" si="867">COLUMN(W202)</f>
        <v>23</v>
      </c>
      <c r="DV204" s="375">
        <f t="shared" ref="DV204" si="868">SUM(DU204)+DV205+1</f>
        <v>24</v>
      </c>
      <c r="DW204" s="375">
        <f t="shared" ref="DW204" si="869">SUM(DV204)+DW205+1</f>
        <v>25</v>
      </c>
      <c r="DX204" s="375">
        <f t="shared" ref="DX204" si="870">SUM(DW204)+DX205+1</f>
        <v>27</v>
      </c>
      <c r="DY204" s="375">
        <f t="shared" ref="DY204" si="871">SUM(DX204)+DY205+1</f>
        <v>28</v>
      </c>
      <c r="DZ204" s="375">
        <f t="shared" ref="DZ204" si="872">SUM(DY204)+DZ205+1</f>
        <v>29</v>
      </c>
      <c r="EA204" s="375">
        <f t="shared" ref="EA204" si="873">SUM(DZ204)+EA205+1</f>
        <v>31</v>
      </c>
      <c r="EB204" s="375">
        <f t="shared" ref="EB204" si="874">SUM(EA204)+EB205+1</f>
        <v>32</v>
      </c>
      <c r="EC204" s="375">
        <f t="shared" ref="EC204" si="875">SUM(EB204)+EC205+1</f>
        <v>33</v>
      </c>
      <c r="ED204" s="375">
        <f t="shared" ref="ED204" si="876">SUM(EC204)+ED205+1</f>
        <v>35</v>
      </c>
      <c r="EE204" s="375">
        <f t="shared" ref="EE204" si="877">SUM(ED204)+EE205+1</f>
        <v>36</v>
      </c>
      <c r="EF204" s="375">
        <f t="shared" ref="EF204" si="878">SUM(EE204)+EF205+1</f>
        <v>37</v>
      </c>
      <c r="EG204" s="375">
        <f t="shared" ref="EG204" si="879">SUM(EF204)+EG205+1</f>
        <v>39</v>
      </c>
      <c r="EH204" s="375">
        <f t="shared" ref="EH204" si="880">SUM(EG204)+EH205+1</f>
        <v>40</v>
      </c>
      <c r="EI204" s="375">
        <f t="shared" ref="EI204" si="881">SUM(EH204)+EI205+1</f>
        <v>41</v>
      </c>
      <c r="EJ204" s="375">
        <f t="shared" ref="EJ204" si="882">SUM(EI204)+EJ205+1</f>
        <v>43</v>
      </c>
      <c r="EK204" s="375">
        <f t="shared" ref="EK204" si="883">SUM(EJ204)+EK205+1</f>
        <v>44</v>
      </c>
      <c r="EL204" s="375">
        <f t="shared" ref="EL204" si="884">SUM(EK204)+EL205+1</f>
        <v>45</v>
      </c>
      <c r="EM204" s="375">
        <f t="shared" ref="EM204" si="885">SUM(EL204)+EM205+1</f>
        <v>47</v>
      </c>
      <c r="EN204" s="375">
        <f t="shared" ref="EN204" si="886">SUM(EM204)+EN205+1</f>
        <v>48</v>
      </c>
      <c r="EO204" s="375">
        <f t="shared" ref="EO204" si="887">SUM(EN204)+EO205+1</f>
        <v>49</v>
      </c>
      <c r="EP204" s="375">
        <f t="shared" ref="EP204" si="888">SUM(EO204)+EP205+1</f>
        <v>51</v>
      </c>
      <c r="EQ204" s="375">
        <f t="shared" ref="EQ204" si="889">SUM(EP204)+EQ205+1</f>
        <v>52</v>
      </c>
      <c r="ER204" s="375">
        <f t="shared" ref="ER204" si="890">SUM(EQ204)+ER205+1</f>
        <v>53</v>
      </c>
      <c r="ES204" s="375">
        <f t="shared" ref="ES204" si="891">SUM(ER204)+ES205+1</f>
        <v>55</v>
      </c>
      <c r="ET204" s="375">
        <f t="shared" ref="ET204" si="892">SUM(ES204)+ET205+1</f>
        <v>56</v>
      </c>
      <c r="EU204" s="375">
        <f t="shared" ref="EU204" si="893">SUM(ET204)+EU205+1</f>
        <v>57</v>
      </c>
      <c r="EV204" s="375">
        <f t="shared" ref="EV204" si="894">SUM(EU204)+EV205+1</f>
        <v>59</v>
      </c>
      <c r="EW204" s="375">
        <f t="shared" ref="EW204" si="895">SUM(EV204)+EW205+1</f>
        <v>60</v>
      </c>
      <c r="EX204" s="375">
        <f t="shared" ref="EX204" si="896">SUM(EW204)+EX205+1</f>
        <v>61</v>
      </c>
      <c r="EY204" s="375">
        <f t="shared" ref="EY204" si="897">SUM(EX204)+EY205+1</f>
        <v>63</v>
      </c>
      <c r="EZ204" s="375">
        <f t="shared" ref="EZ204" si="898">SUM(EY204)+EZ205+1</f>
        <v>64</v>
      </c>
      <c r="FA204" s="375">
        <f t="shared" ref="FA204" si="899">SUM(EZ204)+FA205+1</f>
        <v>65</v>
      </c>
      <c r="FB204" s="375">
        <f t="shared" ref="FB204" si="900">SUM(FA204)+FB205+1</f>
        <v>67</v>
      </c>
      <c r="FC204" s="375">
        <f t="shared" ref="FC204" si="901">SUM(FB204)+FC205+1</f>
        <v>68</v>
      </c>
      <c r="FD204" s="375">
        <f t="shared" ref="FD204" si="902">SUM(FC204)+FD205+1</f>
        <v>69</v>
      </c>
      <c r="FE204" s="372"/>
      <c r="FF204" s="372"/>
      <c r="FG204" s="372"/>
      <c r="FH204" s="372"/>
      <c r="FI204" s="372"/>
      <c r="FJ204" s="372"/>
      <c r="FK204" s="372"/>
      <c r="FL204" s="372"/>
      <c r="FM204" s="372"/>
      <c r="FN204" s="372"/>
      <c r="FO204" s="372"/>
      <c r="FP204" s="372"/>
      <c r="FQ204" s="372"/>
      <c r="FR204" s="372"/>
      <c r="FS204" s="372"/>
      <c r="FT204" s="372"/>
      <c r="FU204" s="372"/>
      <c r="FV204" s="372"/>
      <c r="FW204" s="372"/>
      <c r="FX204" s="372"/>
      <c r="FY204" s="372"/>
      <c r="FZ204" s="372"/>
      <c r="GA204" s="372"/>
      <c r="GB204" s="372"/>
      <c r="GC204" s="372"/>
      <c r="GD204" s="372"/>
      <c r="GE204" s="372"/>
      <c r="GF204" s="372"/>
      <c r="GG204" s="372"/>
      <c r="GH204" s="372"/>
      <c r="GI204" s="372"/>
      <c r="GJ204" s="372"/>
      <c r="GK204" s="372"/>
      <c r="GL204" s="372"/>
      <c r="GM204" s="372"/>
      <c r="GN204" s="372"/>
      <c r="GO204" s="372"/>
      <c r="GP204" s="372"/>
      <c r="GQ204" s="372"/>
      <c r="GR204" s="372"/>
      <c r="GS204" s="372"/>
      <c r="GT204" s="372"/>
      <c r="GU204" s="372"/>
      <c r="GV204" s="372"/>
      <c r="GW204" s="372"/>
      <c r="GX204" s="372"/>
      <c r="GY204" s="372"/>
      <c r="GZ204" s="372"/>
    </row>
    <row r="205" spans="1:211" s="373" customFormat="1" ht="15" customHeight="1" thickBot="1" x14ac:dyDescent="0.25">
      <c r="A205" s="192">
        <f>SWDATA!O190</f>
        <v>0</v>
      </c>
      <c r="B205" s="192">
        <f>SWDATA!M190</f>
        <v>0</v>
      </c>
      <c r="C205" s="201">
        <f>IF(AND(SWDATA!M190=1,SWDATA!Q190="promotions"),SWDATA!P190,0)</f>
        <v>0</v>
      </c>
      <c r="D205" s="200">
        <f>ROW(SWDATA!M190)</f>
        <v>190</v>
      </c>
      <c r="E205" s="202">
        <f t="shared" si="864"/>
        <v>0</v>
      </c>
      <c r="F205" s="203">
        <f t="shared" si="850"/>
        <v>1</v>
      </c>
      <c r="G205" s="192" t="str">
        <f t="shared" si="851"/>
        <v/>
      </c>
      <c r="H205" s="204"/>
      <c r="I205" s="390"/>
      <c r="J205" s="238">
        <f t="shared" si="852"/>
        <v>0</v>
      </c>
      <c r="K205" s="239" t="str">
        <f t="shared" si="853"/>
        <v/>
      </c>
      <c r="L205" s="342"/>
      <c r="M205" s="346"/>
      <c r="N205" s="340" t="str">
        <f>IF(LEN(SWDATA!F190)=0,"",N204)</f>
        <v/>
      </c>
      <c r="O205" s="296" t="str">
        <f>IF(LEN(SWDATA!G190)=0,"",O204)</f>
        <v/>
      </c>
      <c r="P205" s="297" t="str">
        <f>IF(LEN(SWDATA!C190)=0,"",SWDATA!C190)</f>
        <v/>
      </c>
      <c r="Q205" s="312" t="str">
        <f t="shared" si="854"/>
        <v/>
      </c>
      <c r="R205" s="223" t="s">
        <v>575</v>
      </c>
      <c r="S205" s="224"/>
      <c r="T205" s="224"/>
      <c r="U205" s="264" t="s">
        <v>620</v>
      </c>
      <c r="V205" s="205" t="s">
        <v>221</v>
      </c>
      <c r="W205" s="266">
        <f>IF(OR(Is_Loading,LEN($A205)=0),"",SWDATA!P190)</f>
        <v>0</v>
      </c>
      <c r="X205" s="267">
        <f>IF(OR(Is_Loading,LEN($A205)=0),"",SWDATA!Q190)</f>
        <v>0</v>
      </c>
      <c r="Y205" s="267">
        <f>IF(OR(Is_Loading,LEN($A205)=0),"",SWDATA!R190)</f>
        <v>0</v>
      </c>
      <c r="Z205" s="266" t="str">
        <f t="shared" si="866"/>
        <v/>
      </c>
      <c r="AA205" s="266">
        <f>IF(OR(Is_Loading,LEN($A205)=0),"",SWDATA!T190)</f>
        <v>0</v>
      </c>
      <c r="AB205" s="267">
        <f>IF(OR(Is_Loading,LEN($A205)=0),"",SWDATA!U190)</f>
        <v>0</v>
      </c>
      <c r="AC205" s="267">
        <f>IF(OR(Is_Loading,LEN($A205)=0),"",SWDATA!V190)</f>
        <v>0</v>
      </c>
      <c r="AD205" s="266" t="str">
        <f t="shared" si="855"/>
        <v/>
      </c>
      <c r="AE205" s="266">
        <f>IF(OR(Is_Loading,LEN($A205)=0),"",SWDATA!X190)</f>
        <v>0</v>
      </c>
      <c r="AF205" s="267">
        <f>IF(OR(Is_Loading,LEN($A205)=0),"",SWDATA!Y190)</f>
        <v>0</v>
      </c>
      <c r="AG205" s="267">
        <f>IF(OR(Is_Loading,LEN($A205)=0),"",SWDATA!Z190)</f>
        <v>0</v>
      </c>
      <c r="AH205" s="266" t="str">
        <f t="shared" si="856"/>
        <v/>
      </c>
      <c r="AI205" s="266">
        <f>IF(OR(Is_Loading,LEN($A205)=0),"",SWDATA!AB190)</f>
        <v>0</v>
      </c>
      <c r="AJ205" s="267">
        <f>IF(OR(Is_Loading,LEN($A205)=0),"",SWDATA!AC190)</f>
        <v>0</v>
      </c>
      <c r="AK205" s="267">
        <f>IF(OR(Is_Loading,LEN($A205)=0),"",SWDATA!AD190)</f>
        <v>0</v>
      </c>
      <c r="AL205" s="266" t="str">
        <f t="shared" si="857"/>
        <v/>
      </c>
      <c r="AM205" s="266">
        <f>IF(OR(Is_Loading,LEN($A205)=0),"",SWDATA!AF190)</f>
        <v>0</v>
      </c>
      <c r="AN205" s="267">
        <f>IF(OR(Is_Loading,LEN($A205)=0),"",SWDATA!AG190)</f>
        <v>0</v>
      </c>
      <c r="AO205" s="323">
        <f>IF(OR(Is_Loading,LEN($A205)=0),"",SWDATA!AH190)</f>
        <v>0</v>
      </c>
      <c r="AP205" s="320" t="str">
        <f t="shared" si="858"/>
        <v/>
      </c>
      <c r="AQ205" s="266">
        <f>IF(OR(Is_Loading,LEN($A205)=0),"",SWDATA!AJ190)</f>
        <v>0</v>
      </c>
      <c r="AR205" s="267">
        <f>IF(OR(Is_Loading,LEN($A205)=0),"",SWDATA!AK190)</f>
        <v>0</v>
      </c>
      <c r="AS205" s="267">
        <f>IF(OR(Is_Loading,LEN($A205)=0),"",SWDATA!AL190)</f>
        <v>0</v>
      </c>
      <c r="AT205" s="266" t="str">
        <f t="shared" si="859"/>
        <v/>
      </c>
      <c r="AU205" s="266">
        <f>IF(OR(Is_Loading,LEN($A205)=0),"",SWDATA!AN190)</f>
        <v>0</v>
      </c>
      <c r="AV205" s="267">
        <f>IF(OR(Is_Loading,LEN($A205)=0),"",SWDATA!AO190)</f>
        <v>0</v>
      </c>
      <c r="AW205" s="267">
        <f>IF(OR(Is_Loading,LEN($A205)=0),"",SWDATA!AP190)</f>
        <v>0</v>
      </c>
      <c r="AX205" s="266" t="str">
        <f t="shared" si="860"/>
        <v/>
      </c>
      <c r="AY205" s="266">
        <f>IF(OR(Is_Loading,LEN($A205)=0),"",SWDATA!AR190)</f>
        <v>0</v>
      </c>
      <c r="AZ205" s="267">
        <f>IF(OR(Is_Loading,LEN($A205)=0),"",SWDATA!AS190)</f>
        <v>0</v>
      </c>
      <c r="BA205" s="267">
        <f>IF(OR(Is_Loading,LEN($A205)=0),"",SWDATA!AT190)</f>
        <v>0</v>
      </c>
      <c r="BB205" s="266" t="str">
        <f t="shared" si="861"/>
        <v/>
      </c>
      <c r="BC205" s="266">
        <f>IF(OR(Is_Loading,LEN($A205)=0),"",SWDATA!AV190)</f>
        <v>0</v>
      </c>
      <c r="BD205" s="267">
        <f>IF(OR(Is_Loading,LEN($A205)=0),"",SWDATA!AW190)</f>
        <v>0</v>
      </c>
      <c r="BE205" s="323">
        <f>IF(OR(Is_Loading,LEN($A205)=0),"",SWDATA!AX190)</f>
        <v>0</v>
      </c>
      <c r="BF205" s="320" t="str">
        <f t="shared" si="862"/>
        <v/>
      </c>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s="201"/>
      <c r="CO205" s="201"/>
      <c r="CP205" s="201"/>
      <c r="CQ205" s="201"/>
      <c r="CR205" s="201"/>
      <c r="CS205" s="201"/>
      <c r="CT205" s="201"/>
      <c r="CU205" s="201"/>
      <c r="CV205" s="201"/>
      <c r="CW205" s="201"/>
      <c r="CX205" s="201"/>
      <c r="CY205" s="201"/>
      <c r="CZ205" s="201"/>
      <c r="DA205" s="201"/>
      <c r="DB205" s="201"/>
      <c r="DC205" s="201"/>
      <c r="DD205" s="201"/>
      <c r="DE205" s="201"/>
      <c r="DF205" s="201"/>
      <c r="DG205" s="201"/>
      <c r="DH205" s="201"/>
      <c r="DI205" s="201"/>
      <c r="DJ205" s="201"/>
      <c r="DK205" s="201"/>
      <c r="DL205" s="201"/>
      <c r="DM205" s="201"/>
      <c r="DN205" s="201"/>
      <c r="DS205" s="372"/>
      <c r="DT205" s="374"/>
      <c r="DU205" s="375"/>
      <c r="DV205" s="375"/>
      <c r="DW205" s="375"/>
      <c r="DX205" s="375">
        <v>1</v>
      </c>
      <c r="DY205" s="375">
        <f t="shared" ref="DY205:DY225" si="903">DV205</f>
        <v>0</v>
      </c>
      <c r="DZ205" s="375">
        <f t="shared" ref="DZ205:DZ225" si="904">DW205</f>
        <v>0</v>
      </c>
      <c r="EA205" s="375">
        <f t="shared" ref="EA205:EA225" si="905">DX205</f>
        <v>1</v>
      </c>
      <c r="EB205" s="375">
        <f t="shared" ref="EB205:EB225" si="906">DY205</f>
        <v>0</v>
      </c>
      <c r="EC205" s="375">
        <f t="shared" ref="EC205:EC225" si="907">DZ205</f>
        <v>0</v>
      </c>
      <c r="ED205" s="375">
        <f t="shared" ref="ED205:ED225" si="908">EA205</f>
        <v>1</v>
      </c>
      <c r="EE205" s="375">
        <f t="shared" ref="EE205:EE225" si="909">EB205</f>
        <v>0</v>
      </c>
      <c r="EF205" s="375">
        <f t="shared" ref="EF205:EF225" si="910">EC205</f>
        <v>0</v>
      </c>
      <c r="EG205" s="375">
        <f t="shared" ref="EG205:EG225" si="911">ED205</f>
        <v>1</v>
      </c>
      <c r="EH205" s="375">
        <f t="shared" ref="EH205:EH225" si="912">EE205</f>
        <v>0</v>
      </c>
      <c r="EI205" s="375">
        <f t="shared" ref="EI205:EI225" si="913">EF205</f>
        <v>0</v>
      </c>
      <c r="EJ205" s="375">
        <f t="shared" ref="EJ205:EJ225" si="914">EG205</f>
        <v>1</v>
      </c>
      <c r="EK205" s="375">
        <f t="shared" ref="EK205:EK225" si="915">EH205</f>
        <v>0</v>
      </c>
      <c r="EL205" s="375">
        <f t="shared" ref="EL205:EL225" si="916">EI205</f>
        <v>0</v>
      </c>
      <c r="EM205" s="375">
        <f t="shared" ref="EM205:EM225" si="917">EJ205</f>
        <v>1</v>
      </c>
      <c r="EN205" s="375">
        <f t="shared" ref="EN205:EN225" si="918">EK205</f>
        <v>0</v>
      </c>
      <c r="EO205" s="375">
        <f t="shared" ref="EO205:EO225" si="919">EL205</f>
        <v>0</v>
      </c>
      <c r="EP205" s="375">
        <f t="shared" ref="EP205:EP225" si="920">EM205</f>
        <v>1</v>
      </c>
      <c r="EQ205" s="375">
        <f t="shared" ref="EQ205:EQ225" si="921">EN205</f>
        <v>0</v>
      </c>
      <c r="ER205" s="375">
        <f t="shared" ref="ER205:ER225" si="922">EO205</f>
        <v>0</v>
      </c>
      <c r="ES205" s="375">
        <f t="shared" ref="ES205:ES225" si="923">EP205</f>
        <v>1</v>
      </c>
      <c r="ET205" s="375">
        <f t="shared" ref="ET205:ET225" si="924">EQ205</f>
        <v>0</v>
      </c>
      <c r="EU205" s="375">
        <f t="shared" ref="EU205:EU225" si="925">ER205</f>
        <v>0</v>
      </c>
      <c r="EV205" s="375">
        <f t="shared" ref="EV205:EV225" si="926">ES205</f>
        <v>1</v>
      </c>
      <c r="EW205" s="375">
        <f t="shared" ref="EW205:EW225" si="927">ET205</f>
        <v>0</v>
      </c>
      <c r="EX205" s="375">
        <f t="shared" ref="EX205:EX225" si="928">EU205</f>
        <v>0</v>
      </c>
      <c r="EY205" s="375">
        <f t="shared" ref="EY205:EY225" si="929">EV205</f>
        <v>1</v>
      </c>
      <c r="EZ205" s="375">
        <f t="shared" ref="EZ205:EZ225" si="930">EW205</f>
        <v>0</v>
      </c>
      <c r="FA205" s="375">
        <f t="shared" ref="FA205:FA225" si="931">EX205</f>
        <v>0</v>
      </c>
      <c r="FB205" s="375">
        <f t="shared" ref="FB205:FB225" si="932">EY205</f>
        <v>1</v>
      </c>
      <c r="FC205" s="375">
        <f t="shared" ref="FC205:FC225" si="933">EZ205</f>
        <v>0</v>
      </c>
      <c r="FD205" s="375">
        <f t="shared" ref="FD205:FD225" si="934">FA205</f>
        <v>0</v>
      </c>
      <c r="FE205" s="376"/>
      <c r="FF205" s="372"/>
      <c r="FG205" s="372"/>
      <c r="FH205" s="372"/>
      <c r="FI205" s="372"/>
      <c r="FJ205" s="372"/>
      <c r="FK205" s="372"/>
      <c r="FL205" s="372"/>
      <c r="FM205" s="372"/>
      <c r="FN205" s="372"/>
      <c r="FO205" s="372"/>
      <c r="FP205" s="372"/>
      <c r="FQ205" s="372"/>
      <c r="FR205" s="372"/>
      <c r="FS205" s="372"/>
      <c r="FT205" s="372"/>
      <c r="FU205" s="372"/>
      <c r="FV205" s="372"/>
      <c r="FW205" s="372"/>
      <c r="FX205" s="372"/>
      <c r="FY205" s="372"/>
      <c r="FZ205" s="372"/>
      <c r="GA205" s="372"/>
      <c r="GB205" s="372"/>
      <c r="GC205" s="372"/>
      <c r="GD205" s="372"/>
      <c r="GE205" s="372"/>
      <c r="GF205" s="372"/>
      <c r="GG205" s="372"/>
      <c r="GH205" s="372"/>
      <c r="GI205" s="372"/>
      <c r="GJ205" s="372"/>
      <c r="GK205" s="372"/>
      <c r="GL205" s="372"/>
      <c r="GM205" s="372"/>
      <c r="GN205" s="372"/>
      <c r="GO205" s="372"/>
      <c r="GP205" s="372"/>
      <c r="GQ205" s="372"/>
      <c r="GR205" s="372"/>
      <c r="GS205" s="372"/>
      <c r="GT205" s="372"/>
      <c r="GU205" s="372"/>
      <c r="GV205" s="372"/>
      <c r="GW205" s="372"/>
      <c r="GX205" s="372"/>
      <c r="GY205" s="372"/>
      <c r="GZ205" s="372"/>
      <c r="HA205" s="372"/>
      <c r="HB205" s="372"/>
      <c r="HC205" s="372"/>
    </row>
    <row r="206" spans="1:211" s="373" customFormat="1" ht="15" customHeight="1" thickTop="1" x14ac:dyDescent="0.2">
      <c r="A206" s="192">
        <f>SWDATA!O191</f>
        <v>0</v>
      </c>
      <c r="B206" s="192">
        <f>SWDATA!M191</f>
        <v>0</v>
      </c>
      <c r="C206" s="201">
        <f>IF(AND(SWDATA!M191=1,SWDATA!Q191="promotions"),SWDATA!P191,0)</f>
        <v>0</v>
      </c>
      <c r="D206" s="365">
        <f>ROW(SWDATA!M191)</f>
        <v>191</v>
      </c>
      <c r="E206" s="202">
        <f t="shared" si="864"/>
        <v>0</v>
      </c>
      <c r="F206" s="203">
        <f t="shared" si="850"/>
        <v>1</v>
      </c>
      <c r="G206" s="192" t="str">
        <f t="shared" si="851"/>
        <v/>
      </c>
      <c r="H206" s="204"/>
      <c r="I206" s="390"/>
      <c r="J206" s="238">
        <f t="shared" si="852"/>
        <v>0</v>
      </c>
      <c r="K206" s="239" t="str">
        <f t="shared" si="853"/>
        <v/>
      </c>
      <c r="L206" s="342"/>
      <c r="M206" s="345"/>
      <c r="N206" s="340" t="str">
        <f>IF(LEN(SWDATA!F191)=0,"",N205)</f>
        <v/>
      </c>
      <c r="O206" s="296" t="str">
        <f>IF(LEN(SWDATA!G191)=0,"",O205)</f>
        <v/>
      </c>
      <c r="P206" s="297" t="str">
        <f>IF(LEN(SWDATA!C191)=0,"",SWDATA!C191)</f>
        <v/>
      </c>
      <c r="Q206" s="312" t="str">
        <f t="shared" si="854"/>
        <v/>
      </c>
      <c r="R206" s="223" t="s">
        <v>261</v>
      </c>
      <c r="S206" s="224"/>
      <c r="T206" s="224"/>
      <c r="U206" s="264" t="s">
        <v>601</v>
      </c>
      <c r="V206" s="205" t="s">
        <v>221</v>
      </c>
      <c r="W206" s="266">
        <f>IF(OR(Is_Loading,LEN($A206)=0),"",SWDATA!P191)</f>
        <v>0</v>
      </c>
      <c r="X206" s="267">
        <f>IF(OR(Is_Loading,LEN($A206)=0),"",SWDATA!Q191)</f>
        <v>0</v>
      </c>
      <c r="Y206" s="267">
        <f>IF(OR(Is_Loading,LEN($A206)=0),"",SWDATA!R191)</f>
        <v>0</v>
      </c>
      <c r="Z206" s="266" t="str">
        <f t="shared" ref="Z206:Z220" si="935">IF($A206=0,"",CHOOSE($F206,SUM(W206:Y206),SUM(W206:Y206)/3,Y206))</f>
        <v/>
      </c>
      <c r="AA206" s="266">
        <f>IF(OR(Is_Loading,LEN($A206)=0),"",SWDATA!T191)</f>
        <v>0</v>
      </c>
      <c r="AB206" s="267">
        <f>IF(OR(Is_Loading,LEN($A206)=0),"",SWDATA!U191)</f>
        <v>0</v>
      </c>
      <c r="AC206" s="267">
        <f>IF(OR(Is_Loading,LEN($A206)=0),"",SWDATA!V191)</f>
        <v>0</v>
      </c>
      <c r="AD206" s="266" t="str">
        <f t="shared" si="855"/>
        <v/>
      </c>
      <c r="AE206" s="266">
        <f>IF(OR(Is_Loading,LEN($A206)=0),"",SWDATA!X191)</f>
        <v>0</v>
      </c>
      <c r="AF206" s="267">
        <f>IF(OR(Is_Loading,LEN($A206)=0),"",SWDATA!Y191)</f>
        <v>0</v>
      </c>
      <c r="AG206" s="267">
        <f>IF(OR(Is_Loading,LEN($A206)=0),"",SWDATA!Z191)</f>
        <v>0</v>
      </c>
      <c r="AH206" s="266" t="str">
        <f t="shared" si="856"/>
        <v/>
      </c>
      <c r="AI206" s="266">
        <f>IF(OR(Is_Loading,LEN($A206)=0),"",SWDATA!AB191)</f>
        <v>0</v>
      </c>
      <c r="AJ206" s="267">
        <f>IF(OR(Is_Loading,LEN($A206)=0),"",SWDATA!AC191)</f>
        <v>0</v>
      </c>
      <c r="AK206" s="267">
        <f>IF(OR(Is_Loading,LEN($A206)=0),"",SWDATA!AD191)</f>
        <v>0</v>
      </c>
      <c r="AL206" s="266" t="str">
        <f t="shared" si="857"/>
        <v/>
      </c>
      <c r="AM206" s="266">
        <f>IF(OR(Is_Loading,LEN($A206)=0),"",SWDATA!AF191)</f>
        <v>0</v>
      </c>
      <c r="AN206" s="267">
        <f>IF(OR(Is_Loading,LEN($A206)=0),"",SWDATA!AG191)</f>
        <v>0</v>
      </c>
      <c r="AO206" s="323">
        <f>IF(OR(Is_Loading,LEN($A206)=0),"",SWDATA!AH191)</f>
        <v>0</v>
      </c>
      <c r="AP206" s="320" t="str">
        <f t="shared" si="858"/>
        <v/>
      </c>
      <c r="AQ206" s="266">
        <f>IF(OR(Is_Loading,LEN($A206)=0),"",SWDATA!AJ191)</f>
        <v>0</v>
      </c>
      <c r="AR206" s="267">
        <f>IF(OR(Is_Loading,LEN($A206)=0),"",SWDATA!AK191)</f>
        <v>0</v>
      </c>
      <c r="AS206" s="267">
        <f>IF(OR(Is_Loading,LEN($A206)=0),"",SWDATA!AL191)</f>
        <v>0</v>
      </c>
      <c r="AT206" s="266" t="str">
        <f t="shared" si="859"/>
        <v/>
      </c>
      <c r="AU206" s="266">
        <f>IF(OR(Is_Loading,LEN($A206)=0),"",SWDATA!AN191)</f>
        <v>0</v>
      </c>
      <c r="AV206" s="267">
        <f>IF(OR(Is_Loading,LEN($A206)=0),"",SWDATA!AO191)</f>
        <v>0</v>
      </c>
      <c r="AW206" s="267">
        <f>IF(OR(Is_Loading,LEN($A206)=0),"",SWDATA!AP191)</f>
        <v>0</v>
      </c>
      <c r="AX206" s="266" t="str">
        <f t="shared" si="860"/>
        <v/>
      </c>
      <c r="AY206" s="266">
        <f>IF(OR(Is_Loading,LEN($A206)=0),"",SWDATA!AR191)</f>
        <v>0</v>
      </c>
      <c r="AZ206" s="267">
        <f>IF(OR(Is_Loading,LEN($A206)=0),"",SWDATA!AS191)</f>
        <v>0</v>
      </c>
      <c r="BA206" s="267">
        <f>IF(OR(Is_Loading,LEN($A206)=0),"",SWDATA!AT191)</f>
        <v>0</v>
      </c>
      <c r="BB206" s="266" t="str">
        <f t="shared" si="861"/>
        <v/>
      </c>
      <c r="BC206" s="266">
        <f>IF(OR(Is_Loading,LEN($A206)=0),"",SWDATA!AV191)</f>
        <v>0</v>
      </c>
      <c r="BD206" s="267">
        <f>IF(OR(Is_Loading,LEN($A206)=0),"",SWDATA!AW191)</f>
        <v>0</v>
      </c>
      <c r="BE206" s="323">
        <f>IF(OR(Is_Loading,LEN($A206)=0),"",SWDATA!AX191)</f>
        <v>0</v>
      </c>
      <c r="BF206" s="320" t="str">
        <f t="shared" si="862"/>
        <v/>
      </c>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s="201"/>
      <c r="CO206" s="201"/>
      <c r="CP206" s="201"/>
      <c r="CQ206" s="201"/>
      <c r="CR206" s="201"/>
      <c r="CS206" s="201"/>
      <c r="CT206" s="201"/>
      <c r="CU206" s="201"/>
      <c r="CV206" s="201"/>
      <c r="CW206" s="201"/>
      <c r="CX206" s="201"/>
      <c r="CY206" s="201"/>
      <c r="CZ206" s="201"/>
      <c r="DA206" s="201"/>
      <c r="DB206" s="201"/>
      <c r="DC206" s="201"/>
      <c r="DD206" s="201"/>
      <c r="DE206" s="201"/>
      <c r="DF206" s="201"/>
      <c r="DG206" s="201"/>
      <c r="DH206" s="201"/>
      <c r="DI206" s="201"/>
      <c r="DJ206" s="201"/>
      <c r="DK206" s="201"/>
      <c r="DL206" s="201"/>
      <c r="DM206" s="201"/>
      <c r="DN206" s="201"/>
      <c r="DS206" s="372"/>
      <c r="DT206" s="374"/>
      <c r="DU206" s="375"/>
      <c r="DV206" s="375"/>
      <c r="DW206" s="375"/>
      <c r="DX206" s="375">
        <v>1</v>
      </c>
      <c r="DY206" s="375">
        <f t="shared" si="903"/>
        <v>0</v>
      </c>
      <c r="DZ206" s="375">
        <f t="shared" si="904"/>
        <v>0</v>
      </c>
      <c r="EA206" s="375">
        <f t="shared" si="905"/>
        <v>1</v>
      </c>
      <c r="EB206" s="375">
        <f t="shared" si="906"/>
        <v>0</v>
      </c>
      <c r="EC206" s="375">
        <f t="shared" si="907"/>
        <v>0</v>
      </c>
      <c r="ED206" s="375">
        <f t="shared" si="908"/>
        <v>1</v>
      </c>
      <c r="EE206" s="375">
        <f t="shared" si="909"/>
        <v>0</v>
      </c>
      <c r="EF206" s="375">
        <f t="shared" si="910"/>
        <v>0</v>
      </c>
      <c r="EG206" s="375">
        <f t="shared" si="911"/>
        <v>1</v>
      </c>
      <c r="EH206" s="375">
        <f t="shared" si="912"/>
        <v>0</v>
      </c>
      <c r="EI206" s="375">
        <f t="shared" si="913"/>
        <v>0</v>
      </c>
      <c r="EJ206" s="375">
        <f t="shared" si="914"/>
        <v>1</v>
      </c>
      <c r="EK206" s="375">
        <f t="shared" si="915"/>
        <v>0</v>
      </c>
      <c r="EL206" s="375">
        <f t="shared" si="916"/>
        <v>0</v>
      </c>
      <c r="EM206" s="375">
        <f t="shared" si="917"/>
        <v>1</v>
      </c>
      <c r="EN206" s="375">
        <f t="shared" si="918"/>
        <v>0</v>
      </c>
      <c r="EO206" s="375">
        <f t="shared" si="919"/>
        <v>0</v>
      </c>
      <c r="EP206" s="375">
        <f t="shared" si="920"/>
        <v>1</v>
      </c>
      <c r="EQ206" s="375">
        <f t="shared" si="921"/>
        <v>0</v>
      </c>
      <c r="ER206" s="375">
        <f t="shared" si="922"/>
        <v>0</v>
      </c>
      <c r="ES206" s="375">
        <f t="shared" si="923"/>
        <v>1</v>
      </c>
      <c r="ET206" s="375">
        <f t="shared" si="924"/>
        <v>0</v>
      </c>
      <c r="EU206" s="375">
        <f t="shared" si="925"/>
        <v>0</v>
      </c>
      <c r="EV206" s="375">
        <f t="shared" si="926"/>
        <v>1</v>
      </c>
      <c r="EW206" s="375">
        <f t="shared" si="927"/>
        <v>0</v>
      </c>
      <c r="EX206" s="375">
        <f t="shared" si="928"/>
        <v>0</v>
      </c>
      <c r="EY206" s="375">
        <f t="shared" si="929"/>
        <v>1</v>
      </c>
      <c r="EZ206" s="375">
        <f t="shared" si="930"/>
        <v>0</v>
      </c>
      <c r="FA206" s="375">
        <f t="shared" si="931"/>
        <v>0</v>
      </c>
      <c r="FB206" s="375">
        <f t="shared" si="932"/>
        <v>1</v>
      </c>
      <c r="FC206" s="375">
        <f t="shared" si="933"/>
        <v>0</v>
      </c>
      <c r="FD206" s="375">
        <f t="shared" si="934"/>
        <v>0</v>
      </c>
      <c r="FE206" s="376"/>
      <c r="FF206" s="372"/>
      <c r="FG206" s="372"/>
      <c r="FH206" s="372"/>
      <c r="FI206" s="372"/>
      <c r="FJ206" s="372"/>
      <c r="FK206" s="372"/>
      <c r="FL206" s="372"/>
      <c r="FM206" s="372"/>
      <c r="FN206" s="372"/>
      <c r="FO206" s="372"/>
      <c r="FP206" s="372"/>
      <c r="FQ206" s="372"/>
      <c r="FR206" s="372"/>
      <c r="FS206" s="372"/>
      <c r="FT206" s="372"/>
      <c r="FU206" s="372"/>
      <c r="FV206" s="372"/>
      <c r="FW206" s="372"/>
      <c r="FX206" s="372"/>
      <c r="FY206" s="372"/>
      <c r="FZ206" s="372"/>
      <c r="GA206" s="372"/>
      <c r="GB206" s="372"/>
      <c r="GC206" s="372"/>
      <c r="GD206" s="372"/>
      <c r="GE206" s="372"/>
      <c r="GF206" s="372"/>
      <c r="GG206" s="372"/>
      <c r="GH206" s="372"/>
      <c r="GI206" s="372"/>
      <c r="GJ206" s="372"/>
      <c r="GK206" s="372"/>
      <c r="GL206" s="372"/>
      <c r="GM206" s="372"/>
      <c r="GN206" s="372"/>
      <c r="GO206" s="372"/>
      <c r="GP206" s="372"/>
      <c r="GQ206" s="372"/>
      <c r="GR206" s="372"/>
      <c r="GS206" s="372"/>
      <c r="GT206" s="372"/>
      <c r="GU206" s="372"/>
      <c r="GV206" s="372"/>
      <c r="GW206" s="372"/>
      <c r="GX206" s="372"/>
      <c r="GY206" s="372"/>
      <c r="GZ206" s="372"/>
      <c r="HA206" s="372"/>
      <c r="HB206" s="372"/>
      <c r="HC206" s="372"/>
    </row>
    <row r="207" spans="1:211" s="373" customFormat="1" ht="15" customHeight="1" x14ac:dyDescent="0.2">
      <c r="A207" s="366">
        <f>SWDATA!O192</f>
        <v>0</v>
      </c>
      <c r="B207" s="366">
        <f>SWDATA!M192</f>
        <v>0</v>
      </c>
      <c r="C207" s="351">
        <f>IF(AND(SWDATA!M192=1,SWDATA!Q192="promotions"),SWDATA!P192,0)</f>
        <v>0</v>
      </c>
      <c r="D207" s="367">
        <f>ROW(SWDATA!M192)</f>
        <v>192</v>
      </c>
      <c r="E207" s="368">
        <f t="shared" si="864"/>
        <v>0</v>
      </c>
      <c r="F207" s="369">
        <f t="shared" si="850"/>
        <v>1</v>
      </c>
      <c r="G207" s="366" t="str">
        <f t="shared" si="851"/>
        <v/>
      </c>
      <c r="H207" s="370"/>
      <c r="J207" s="238">
        <f t="shared" si="852"/>
        <v>0</v>
      </c>
      <c r="K207" s="239" t="str">
        <f t="shared" si="853"/>
        <v/>
      </c>
      <c r="L207" s="342"/>
      <c r="M207" s="345"/>
      <c r="N207" s="340" t="str">
        <f>IF(LEN(SWDATA!F192)=0,"",N206)</f>
        <v/>
      </c>
      <c r="O207" s="296" t="str">
        <f>IF(LEN(SWDATA!G192)=0,"",O206)</f>
        <v/>
      </c>
      <c r="P207" s="297" t="str">
        <f>IF(LEN(SWDATA!C192)=0,"",SWDATA!C192)</f>
        <v/>
      </c>
      <c r="Q207" s="312" t="str">
        <f t="shared" si="854"/>
        <v/>
      </c>
      <c r="R207" s="223" t="s">
        <v>261</v>
      </c>
      <c r="S207" s="224"/>
      <c r="T207" s="224"/>
      <c r="U207" s="264" t="s">
        <v>611</v>
      </c>
      <c r="V207" s="205" t="s">
        <v>221</v>
      </c>
      <c r="W207" s="266">
        <f>IF(OR(Is_Loading,LEN($A207)=0),"",SWDATA!P192)</f>
        <v>0</v>
      </c>
      <c r="X207" s="267">
        <f>IF(OR(Is_Loading,LEN($A207)=0),"",SWDATA!Q192)</f>
        <v>0</v>
      </c>
      <c r="Y207" s="267">
        <f>IF(OR(Is_Loading,LEN($A207)=0),"",SWDATA!R192)</f>
        <v>0</v>
      </c>
      <c r="Z207" s="266" t="str">
        <f t="shared" si="935"/>
        <v/>
      </c>
      <c r="AA207" s="266">
        <f>IF(OR(Is_Loading,LEN($A207)=0),"",SWDATA!T192)</f>
        <v>0</v>
      </c>
      <c r="AB207" s="267">
        <f>IF(OR(Is_Loading,LEN($A207)=0),"",SWDATA!U192)</f>
        <v>0</v>
      </c>
      <c r="AC207" s="267">
        <f>IF(OR(Is_Loading,LEN($A207)=0),"",SWDATA!V192)</f>
        <v>0</v>
      </c>
      <c r="AD207" s="266" t="str">
        <f t="shared" si="855"/>
        <v/>
      </c>
      <c r="AE207" s="266">
        <f>IF(OR(Is_Loading,LEN($A207)=0),"",SWDATA!X192)</f>
        <v>0</v>
      </c>
      <c r="AF207" s="267">
        <f>IF(OR(Is_Loading,LEN($A207)=0),"",SWDATA!Y192)</f>
        <v>0</v>
      </c>
      <c r="AG207" s="267">
        <f>IF(OR(Is_Loading,LEN($A207)=0),"",SWDATA!Z192)</f>
        <v>0</v>
      </c>
      <c r="AH207" s="266" t="str">
        <f t="shared" si="856"/>
        <v/>
      </c>
      <c r="AI207" s="266">
        <f>IF(OR(Is_Loading,LEN($A207)=0),"",SWDATA!AB192)</f>
        <v>0</v>
      </c>
      <c r="AJ207" s="267">
        <f>IF(OR(Is_Loading,LEN($A207)=0),"",SWDATA!AC192)</f>
        <v>0</v>
      </c>
      <c r="AK207" s="267">
        <f>IF(OR(Is_Loading,LEN($A207)=0),"",SWDATA!AD192)</f>
        <v>0</v>
      </c>
      <c r="AL207" s="266" t="str">
        <f t="shared" si="857"/>
        <v/>
      </c>
      <c r="AM207" s="266">
        <f>IF(OR(Is_Loading,LEN($A207)=0),"",SWDATA!AF192)</f>
        <v>0</v>
      </c>
      <c r="AN207" s="267">
        <f>IF(OR(Is_Loading,LEN($A207)=0),"",SWDATA!AG192)</f>
        <v>0</v>
      </c>
      <c r="AO207" s="323">
        <f>IF(OR(Is_Loading,LEN($A207)=0),"",SWDATA!AH192)</f>
        <v>0</v>
      </c>
      <c r="AP207" s="320" t="str">
        <f t="shared" si="858"/>
        <v/>
      </c>
      <c r="AQ207" s="266">
        <f>IF(OR(Is_Loading,LEN($A207)=0),"",SWDATA!AJ192)</f>
        <v>0</v>
      </c>
      <c r="AR207" s="267">
        <f>IF(OR(Is_Loading,LEN($A207)=0),"",SWDATA!AK192)</f>
        <v>0</v>
      </c>
      <c r="AS207" s="267">
        <f>IF(OR(Is_Loading,LEN($A207)=0),"",SWDATA!AL192)</f>
        <v>0</v>
      </c>
      <c r="AT207" s="266" t="str">
        <f t="shared" si="859"/>
        <v/>
      </c>
      <c r="AU207" s="266">
        <f>IF(OR(Is_Loading,LEN($A207)=0),"",SWDATA!AN192)</f>
        <v>0</v>
      </c>
      <c r="AV207" s="267">
        <f>IF(OR(Is_Loading,LEN($A207)=0),"",SWDATA!AO192)</f>
        <v>0</v>
      </c>
      <c r="AW207" s="267">
        <f>IF(OR(Is_Loading,LEN($A207)=0),"",SWDATA!AP192)</f>
        <v>0</v>
      </c>
      <c r="AX207" s="266" t="str">
        <f t="shared" si="860"/>
        <v/>
      </c>
      <c r="AY207" s="266">
        <f>IF(OR(Is_Loading,LEN($A207)=0),"",SWDATA!AR192)</f>
        <v>0</v>
      </c>
      <c r="AZ207" s="267">
        <f>IF(OR(Is_Loading,LEN($A207)=0),"",SWDATA!AS192)</f>
        <v>0</v>
      </c>
      <c r="BA207" s="267">
        <f>IF(OR(Is_Loading,LEN($A207)=0),"",SWDATA!AT192)</f>
        <v>0</v>
      </c>
      <c r="BB207" s="266" t="str">
        <f t="shared" si="861"/>
        <v/>
      </c>
      <c r="BC207" s="266">
        <f>IF(OR(Is_Loading,LEN($A207)=0),"",SWDATA!AV192)</f>
        <v>0</v>
      </c>
      <c r="BD207" s="267">
        <f>IF(OR(Is_Loading,LEN($A207)=0),"",SWDATA!AW192)</f>
        <v>0</v>
      </c>
      <c r="BE207" s="323">
        <f>IF(OR(Is_Loading,LEN($A207)=0),"",SWDATA!AX192)</f>
        <v>0</v>
      </c>
      <c r="BF207" s="320" t="str">
        <f t="shared" si="862"/>
        <v/>
      </c>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1"/>
      <c r="CK207" s="11"/>
      <c r="CL207" s="11"/>
      <c r="CM207" s="11"/>
      <c r="CN207" s="351"/>
      <c r="CO207" s="351"/>
      <c r="CP207" s="351"/>
      <c r="CQ207" s="351"/>
      <c r="CR207" s="351"/>
      <c r="CS207" s="351"/>
      <c r="CT207" s="351"/>
      <c r="CU207" s="351"/>
      <c r="CV207" s="351"/>
      <c r="CW207" s="351"/>
      <c r="CX207" s="351"/>
      <c r="CY207" s="351"/>
      <c r="CZ207" s="351"/>
      <c r="DA207" s="351"/>
      <c r="DB207" s="351"/>
      <c r="DC207" s="351"/>
      <c r="DD207" s="351"/>
      <c r="DE207" s="351"/>
      <c r="DF207" s="351"/>
      <c r="DG207" s="351"/>
      <c r="DH207" s="351"/>
      <c r="DI207" s="351"/>
      <c r="DJ207" s="351"/>
      <c r="DK207" s="351"/>
      <c r="DL207" s="351"/>
      <c r="DM207" s="351"/>
      <c r="DN207" s="351"/>
      <c r="DQ207" s="373" t="str">
        <f t="shared" ref="DQ207" ca="1" si="936">INDIRECT("'Metrics &amp; Attributes View'!"&amp;IF(ROW()-9=0, "", IF(13+ROW()/23-9&gt;26, CHAR(64+INT((ROW()-9-1)/26)),"")&amp;CHAR(65+MOD(13+ROW()/23-1, 26)))&amp;44)</f>
        <v/>
      </c>
      <c r="DS207" s="372"/>
      <c r="DT207" s="374"/>
      <c r="DU207" s="375"/>
      <c r="DV207" s="375"/>
      <c r="DW207" s="375"/>
      <c r="DX207" s="375">
        <v>1</v>
      </c>
      <c r="DY207" s="375">
        <f t="shared" si="903"/>
        <v>0</v>
      </c>
      <c r="DZ207" s="375">
        <f t="shared" si="904"/>
        <v>0</v>
      </c>
      <c r="EA207" s="375">
        <f t="shared" si="905"/>
        <v>1</v>
      </c>
      <c r="EB207" s="375">
        <f t="shared" si="906"/>
        <v>0</v>
      </c>
      <c r="EC207" s="375">
        <f t="shared" si="907"/>
        <v>0</v>
      </c>
      <c r="ED207" s="375">
        <f t="shared" si="908"/>
        <v>1</v>
      </c>
      <c r="EE207" s="375">
        <f t="shared" si="909"/>
        <v>0</v>
      </c>
      <c r="EF207" s="375">
        <f t="shared" si="910"/>
        <v>0</v>
      </c>
      <c r="EG207" s="375">
        <f t="shared" si="911"/>
        <v>1</v>
      </c>
      <c r="EH207" s="375">
        <f t="shared" si="912"/>
        <v>0</v>
      </c>
      <c r="EI207" s="375">
        <f t="shared" si="913"/>
        <v>0</v>
      </c>
      <c r="EJ207" s="375">
        <f t="shared" si="914"/>
        <v>1</v>
      </c>
      <c r="EK207" s="375">
        <f t="shared" si="915"/>
        <v>0</v>
      </c>
      <c r="EL207" s="375">
        <f t="shared" si="916"/>
        <v>0</v>
      </c>
      <c r="EM207" s="375">
        <f t="shared" si="917"/>
        <v>1</v>
      </c>
      <c r="EN207" s="375">
        <f t="shared" si="918"/>
        <v>0</v>
      </c>
      <c r="EO207" s="375">
        <f t="shared" si="919"/>
        <v>0</v>
      </c>
      <c r="EP207" s="375">
        <f t="shared" si="920"/>
        <v>1</v>
      </c>
      <c r="EQ207" s="375">
        <f t="shared" si="921"/>
        <v>0</v>
      </c>
      <c r="ER207" s="375">
        <f t="shared" si="922"/>
        <v>0</v>
      </c>
      <c r="ES207" s="375">
        <f t="shared" si="923"/>
        <v>1</v>
      </c>
      <c r="ET207" s="375">
        <f t="shared" si="924"/>
        <v>0</v>
      </c>
      <c r="EU207" s="375">
        <f t="shared" si="925"/>
        <v>0</v>
      </c>
      <c r="EV207" s="375">
        <f t="shared" si="926"/>
        <v>1</v>
      </c>
      <c r="EW207" s="375">
        <f t="shared" si="927"/>
        <v>0</v>
      </c>
      <c r="EX207" s="375">
        <f t="shared" si="928"/>
        <v>0</v>
      </c>
      <c r="EY207" s="375">
        <f t="shared" si="929"/>
        <v>1</v>
      </c>
      <c r="EZ207" s="375">
        <f t="shared" si="930"/>
        <v>0</v>
      </c>
      <c r="FA207" s="375">
        <f t="shared" si="931"/>
        <v>0</v>
      </c>
      <c r="FB207" s="375">
        <f t="shared" si="932"/>
        <v>1</v>
      </c>
      <c r="FC207" s="375">
        <f t="shared" si="933"/>
        <v>0</v>
      </c>
      <c r="FD207" s="375">
        <f t="shared" si="934"/>
        <v>0</v>
      </c>
      <c r="FE207" s="376"/>
      <c r="FF207" s="372"/>
      <c r="FG207" s="372"/>
      <c r="FH207" s="372"/>
      <c r="FI207" s="372"/>
      <c r="FJ207" s="372"/>
      <c r="FK207" s="372"/>
      <c r="FL207" s="372"/>
      <c r="FM207" s="372"/>
      <c r="FN207" s="372"/>
      <c r="FO207" s="372"/>
      <c r="FP207" s="372"/>
      <c r="FQ207" s="372"/>
      <c r="FR207" s="372"/>
      <c r="FS207" s="372"/>
      <c r="FT207" s="372"/>
      <c r="FU207" s="372"/>
      <c r="FV207" s="372"/>
      <c r="FW207" s="372"/>
      <c r="FX207" s="372"/>
      <c r="FY207" s="372"/>
      <c r="FZ207" s="372"/>
      <c r="GA207" s="372"/>
      <c r="GB207" s="372"/>
      <c r="GC207" s="372"/>
      <c r="GD207" s="372"/>
      <c r="GE207" s="372"/>
      <c r="GF207" s="372"/>
      <c r="GG207" s="372"/>
      <c r="GH207" s="372"/>
      <c r="GI207" s="372"/>
      <c r="GJ207" s="372"/>
      <c r="GK207" s="372"/>
      <c r="GL207" s="372"/>
      <c r="GM207" s="372"/>
      <c r="GN207" s="372"/>
      <c r="GO207" s="372"/>
      <c r="GP207" s="372"/>
      <c r="GQ207" s="372"/>
      <c r="GR207" s="372"/>
      <c r="GS207" s="372"/>
      <c r="GT207" s="372"/>
      <c r="GU207" s="372"/>
      <c r="GV207" s="372"/>
      <c r="GW207" s="372"/>
      <c r="GX207" s="372"/>
      <c r="GY207" s="372"/>
      <c r="GZ207" s="372"/>
      <c r="HA207" s="372"/>
      <c r="HB207" s="372"/>
      <c r="HC207" s="372"/>
    </row>
    <row r="208" spans="1:211" s="373" customFormat="1" ht="15" customHeight="1" x14ac:dyDescent="0.2">
      <c r="A208" s="366">
        <f>SWDATA!O193</f>
        <v>0</v>
      </c>
      <c r="B208" s="366">
        <f>SWDATA!M193</f>
        <v>0</v>
      </c>
      <c r="C208" s="351">
        <f>IF(AND(SWDATA!M193=1,SWDATA!Q193="promotions"),SWDATA!P193,0)</f>
        <v>0</v>
      </c>
      <c r="D208" s="367">
        <f>ROW(SWDATA!M193)</f>
        <v>193</v>
      </c>
      <c r="E208" s="368">
        <f t="shared" si="864"/>
        <v>0</v>
      </c>
      <c r="F208" s="369">
        <f t="shared" si="850"/>
        <v>1</v>
      </c>
      <c r="G208" s="366" t="str">
        <f t="shared" si="851"/>
        <v/>
      </c>
      <c r="H208" s="370"/>
      <c r="J208" s="238">
        <f t="shared" si="852"/>
        <v>0</v>
      </c>
      <c r="K208" s="239" t="str">
        <f t="shared" si="853"/>
        <v/>
      </c>
      <c r="L208" s="342"/>
      <c r="M208" s="345"/>
      <c r="N208" s="340" t="str">
        <f>IF(LEN(SWDATA!F193)=0,"",N207)</f>
        <v/>
      </c>
      <c r="O208" s="296" t="str">
        <f>IF(LEN(SWDATA!G193)=0,"",O207)</f>
        <v/>
      </c>
      <c r="P208" s="297" t="str">
        <f>IF(LEN(SWDATA!C193)=0,"",SWDATA!C193)</f>
        <v/>
      </c>
      <c r="Q208" s="312" t="str">
        <f t="shared" si="854"/>
        <v/>
      </c>
      <c r="R208" s="223" t="s">
        <v>261</v>
      </c>
      <c r="S208" s="224"/>
      <c r="T208" s="224"/>
      <c r="U208" s="264" t="s">
        <v>598</v>
      </c>
      <c r="V208" s="205" t="s">
        <v>221</v>
      </c>
      <c r="W208" s="266">
        <f>IF(OR(Is_Loading,LEN($A208)=0),"",SWDATA!P193)</f>
        <v>0</v>
      </c>
      <c r="X208" s="267">
        <f>IF(OR(Is_Loading,LEN($A208)=0),"",SWDATA!Q193)</f>
        <v>0</v>
      </c>
      <c r="Y208" s="267">
        <f>IF(OR(Is_Loading,LEN($A208)=0),"",SWDATA!R193)</f>
        <v>0</v>
      </c>
      <c r="Z208" s="266" t="str">
        <f t="shared" si="935"/>
        <v/>
      </c>
      <c r="AA208" s="266">
        <f>IF(OR(Is_Loading,LEN($A208)=0),"",SWDATA!T193)</f>
        <v>0</v>
      </c>
      <c r="AB208" s="267">
        <f>IF(OR(Is_Loading,LEN($A208)=0),"",SWDATA!U193)</f>
        <v>0</v>
      </c>
      <c r="AC208" s="267">
        <f>IF(OR(Is_Loading,LEN($A208)=0),"",SWDATA!V193)</f>
        <v>0</v>
      </c>
      <c r="AD208" s="266" t="str">
        <f t="shared" si="855"/>
        <v/>
      </c>
      <c r="AE208" s="266">
        <f>IF(OR(Is_Loading,LEN($A208)=0),"",SWDATA!X193)</f>
        <v>0</v>
      </c>
      <c r="AF208" s="267">
        <f>IF(OR(Is_Loading,LEN($A208)=0),"",SWDATA!Y193)</f>
        <v>0</v>
      </c>
      <c r="AG208" s="267">
        <f>IF(OR(Is_Loading,LEN($A208)=0),"",SWDATA!Z193)</f>
        <v>0</v>
      </c>
      <c r="AH208" s="266" t="str">
        <f t="shared" si="856"/>
        <v/>
      </c>
      <c r="AI208" s="266">
        <f>IF(OR(Is_Loading,LEN($A208)=0),"",SWDATA!AB193)</f>
        <v>0</v>
      </c>
      <c r="AJ208" s="267">
        <f>IF(OR(Is_Loading,LEN($A208)=0),"",SWDATA!AC193)</f>
        <v>0</v>
      </c>
      <c r="AK208" s="267">
        <f>IF(OR(Is_Loading,LEN($A208)=0),"",SWDATA!AD193)</f>
        <v>0</v>
      </c>
      <c r="AL208" s="266" t="str">
        <f t="shared" si="857"/>
        <v/>
      </c>
      <c r="AM208" s="266">
        <f>IF(OR(Is_Loading,LEN($A208)=0),"",SWDATA!AF193)</f>
        <v>0</v>
      </c>
      <c r="AN208" s="267">
        <f>IF(OR(Is_Loading,LEN($A208)=0),"",SWDATA!AG193)</f>
        <v>0</v>
      </c>
      <c r="AO208" s="323">
        <f>IF(OR(Is_Loading,LEN($A208)=0),"",SWDATA!AH193)</f>
        <v>0</v>
      </c>
      <c r="AP208" s="320" t="str">
        <f t="shared" si="858"/>
        <v/>
      </c>
      <c r="AQ208" s="266">
        <f>IF(OR(Is_Loading,LEN($A208)=0),"",SWDATA!AJ193)</f>
        <v>0</v>
      </c>
      <c r="AR208" s="267">
        <f>IF(OR(Is_Loading,LEN($A208)=0),"",SWDATA!AK193)</f>
        <v>0</v>
      </c>
      <c r="AS208" s="267">
        <f>IF(OR(Is_Loading,LEN($A208)=0),"",SWDATA!AL193)</f>
        <v>0</v>
      </c>
      <c r="AT208" s="266" t="str">
        <f t="shared" si="859"/>
        <v/>
      </c>
      <c r="AU208" s="266">
        <f>IF(OR(Is_Loading,LEN($A208)=0),"",SWDATA!AN193)</f>
        <v>0</v>
      </c>
      <c r="AV208" s="267">
        <f>IF(OR(Is_Loading,LEN($A208)=0),"",SWDATA!AO193)</f>
        <v>0</v>
      </c>
      <c r="AW208" s="267">
        <f>IF(OR(Is_Loading,LEN($A208)=0),"",SWDATA!AP193)</f>
        <v>0</v>
      </c>
      <c r="AX208" s="266" t="str">
        <f t="shared" si="860"/>
        <v/>
      </c>
      <c r="AY208" s="266">
        <f>IF(OR(Is_Loading,LEN($A208)=0),"",SWDATA!AR193)</f>
        <v>0</v>
      </c>
      <c r="AZ208" s="267">
        <f>IF(OR(Is_Loading,LEN($A208)=0),"",SWDATA!AS193)</f>
        <v>0</v>
      </c>
      <c r="BA208" s="267">
        <f>IF(OR(Is_Loading,LEN($A208)=0),"",SWDATA!AT193)</f>
        <v>0</v>
      </c>
      <c r="BB208" s="266" t="str">
        <f t="shared" si="861"/>
        <v/>
      </c>
      <c r="BC208" s="266">
        <f>IF(OR(Is_Loading,LEN($A208)=0),"",SWDATA!AV193)</f>
        <v>0</v>
      </c>
      <c r="BD208" s="267">
        <f>IF(OR(Is_Loading,LEN($A208)=0),"",SWDATA!AW193)</f>
        <v>0</v>
      </c>
      <c r="BE208" s="323">
        <f>IF(OR(Is_Loading,LEN($A208)=0),"",SWDATA!AX193)</f>
        <v>0</v>
      </c>
      <c r="BF208" s="320" t="str">
        <f t="shared" si="862"/>
        <v/>
      </c>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351"/>
      <c r="CO208" s="351"/>
      <c r="CP208" s="351"/>
      <c r="CQ208" s="351"/>
      <c r="CR208" s="351"/>
      <c r="CS208" s="351"/>
      <c r="CT208" s="351"/>
      <c r="CU208" s="351"/>
      <c r="CV208" s="351"/>
      <c r="CW208" s="351"/>
      <c r="CX208" s="351"/>
      <c r="CY208" s="351"/>
      <c r="CZ208" s="351"/>
      <c r="DA208" s="351"/>
      <c r="DB208" s="351"/>
      <c r="DC208" s="351"/>
      <c r="DD208" s="351"/>
      <c r="DE208" s="351"/>
      <c r="DF208" s="351"/>
      <c r="DG208" s="351"/>
      <c r="DH208" s="351"/>
      <c r="DI208" s="351"/>
      <c r="DJ208" s="351"/>
      <c r="DK208" s="351"/>
      <c r="DL208" s="351"/>
      <c r="DM208" s="351"/>
      <c r="DN208" s="351"/>
      <c r="DS208" s="372"/>
      <c r="DT208" s="374"/>
      <c r="DU208" s="375"/>
      <c r="DV208" s="375"/>
      <c r="DW208" s="375"/>
      <c r="DX208" s="375">
        <v>1</v>
      </c>
      <c r="DY208" s="375">
        <f t="shared" si="903"/>
        <v>0</v>
      </c>
      <c r="DZ208" s="375">
        <f t="shared" si="904"/>
        <v>0</v>
      </c>
      <c r="EA208" s="375">
        <f t="shared" si="905"/>
        <v>1</v>
      </c>
      <c r="EB208" s="375">
        <f t="shared" si="906"/>
        <v>0</v>
      </c>
      <c r="EC208" s="375">
        <f t="shared" si="907"/>
        <v>0</v>
      </c>
      <c r="ED208" s="375">
        <f t="shared" si="908"/>
        <v>1</v>
      </c>
      <c r="EE208" s="375">
        <f t="shared" si="909"/>
        <v>0</v>
      </c>
      <c r="EF208" s="375">
        <f t="shared" si="910"/>
        <v>0</v>
      </c>
      <c r="EG208" s="375">
        <f t="shared" si="911"/>
        <v>1</v>
      </c>
      <c r="EH208" s="375">
        <f t="shared" si="912"/>
        <v>0</v>
      </c>
      <c r="EI208" s="375">
        <f t="shared" si="913"/>
        <v>0</v>
      </c>
      <c r="EJ208" s="375">
        <f t="shared" si="914"/>
        <v>1</v>
      </c>
      <c r="EK208" s="375">
        <f t="shared" si="915"/>
        <v>0</v>
      </c>
      <c r="EL208" s="375">
        <f t="shared" si="916"/>
        <v>0</v>
      </c>
      <c r="EM208" s="375">
        <f t="shared" si="917"/>
        <v>1</v>
      </c>
      <c r="EN208" s="375">
        <f t="shared" si="918"/>
        <v>0</v>
      </c>
      <c r="EO208" s="375">
        <f t="shared" si="919"/>
        <v>0</v>
      </c>
      <c r="EP208" s="375">
        <f t="shared" si="920"/>
        <v>1</v>
      </c>
      <c r="EQ208" s="375">
        <f t="shared" si="921"/>
        <v>0</v>
      </c>
      <c r="ER208" s="375">
        <f t="shared" si="922"/>
        <v>0</v>
      </c>
      <c r="ES208" s="375">
        <f t="shared" si="923"/>
        <v>1</v>
      </c>
      <c r="ET208" s="375">
        <f t="shared" si="924"/>
        <v>0</v>
      </c>
      <c r="EU208" s="375">
        <f t="shared" si="925"/>
        <v>0</v>
      </c>
      <c r="EV208" s="375">
        <f t="shared" si="926"/>
        <v>1</v>
      </c>
      <c r="EW208" s="375">
        <f t="shared" si="927"/>
        <v>0</v>
      </c>
      <c r="EX208" s="375">
        <f t="shared" si="928"/>
        <v>0</v>
      </c>
      <c r="EY208" s="375">
        <f t="shared" si="929"/>
        <v>1</v>
      </c>
      <c r="EZ208" s="375">
        <f t="shared" si="930"/>
        <v>0</v>
      </c>
      <c r="FA208" s="375">
        <f t="shared" si="931"/>
        <v>0</v>
      </c>
      <c r="FB208" s="375">
        <f t="shared" si="932"/>
        <v>1</v>
      </c>
      <c r="FC208" s="375">
        <f t="shared" si="933"/>
        <v>0</v>
      </c>
      <c r="FD208" s="375">
        <f t="shared" si="934"/>
        <v>0</v>
      </c>
      <c r="FE208" s="376"/>
      <c r="FF208" s="372"/>
      <c r="FG208" s="372"/>
      <c r="FH208" s="372"/>
      <c r="FI208" s="372"/>
      <c r="FJ208" s="372"/>
      <c r="FK208" s="372"/>
      <c r="FL208" s="372"/>
      <c r="FM208" s="372"/>
      <c r="FN208" s="372"/>
      <c r="FO208" s="372"/>
      <c r="FP208" s="372"/>
      <c r="FQ208" s="372"/>
      <c r="FR208" s="372"/>
      <c r="FS208" s="372"/>
      <c r="FT208" s="372"/>
      <c r="FU208" s="372"/>
      <c r="FV208" s="372"/>
      <c r="FW208" s="372"/>
      <c r="FX208" s="372"/>
      <c r="FY208" s="372"/>
      <c r="FZ208" s="372"/>
      <c r="GA208" s="372"/>
      <c r="GB208" s="372"/>
      <c r="GC208" s="372"/>
      <c r="GD208" s="372"/>
      <c r="GE208" s="372"/>
      <c r="GF208" s="372"/>
      <c r="GG208" s="372"/>
      <c r="GH208" s="372"/>
      <c r="GI208" s="372"/>
      <c r="GJ208" s="372"/>
      <c r="GK208" s="372"/>
      <c r="GL208" s="372"/>
      <c r="GM208" s="372"/>
      <c r="GN208" s="372"/>
      <c r="GO208" s="372"/>
      <c r="GP208" s="372"/>
      <c r="GQ208" s="372"/>
      <c r="GR208" s="372"/>
      <c r="GS208" s="372"/>
      <c r="GT208" s="372"/>
      <c r="GU208" s="372"/>
      <c r="GV208" s="372"/>
      <c r="GW208" s="372"/>
      <c r="GX208" s="372"/>
      <c r="GY208" s="372"/>
      <c r="GZ208" s="372"/>
      <c r="HA208" s="372"/>
      <c r="HB208" s="372"/>
      <c r="HC208" s="372"/>
    </row>
    <row r="209" spans="1:211" s="373" customFormat="1" ht="15" customHeight="1" x14ac:dyDescent="0.2">
      <c r="A209" s="366">
        <f>SWDATA!O194</f>
        <v>0</v>
      </c>
      <c r="B209" s="366">
        <f>SWDATA!M194</f>
        <v>0</v>
      </c>
      <c r="C209" s="351">
        <f>IF(AND(SWDATA!M194=1,SWDATA!Q194="promotions"),SWDATA!P194,0)</f>
        <v>0</v>
      </c>
      <c r="D209" s="367">
        <f>ROW(SWDATA!M194)</f>
        <v>194</v>
      </c>
      <c r="E209" s="368">
        <f t="shared" si="864"/>
        <v>0</v>
      </c>
      <c r="F209" s="369">
        <f t="shared" si="850"/>
        <v>1</v>
      </c>
      <c r="G209" s="366" t="str">
        <f t="shared" si="851"/>
        <v/>
      </c>
      <c r="H209" s="370"/>
      <c r="J209" s="238">
        <f t="shared" si="852"/>
        <v>0</v>
      </c>
      <c r="K209" s="239" t="str">
        <f t="shared" si="853"/>
        <v/>
      </c>
      <c r="L209" s="342"/>
      <c r="M209" s="345"/>
      <c r="N209" s="340" t="str">
        <f>IF(LEN(SWDATA!F194)=0,"",N208)</f>
        <v/>
      </c>
      <c r="O209" s="296" t="str">
        <f>IF(LEN(SWDATA!G194)=0,"",O208)</f>
        <v/>
      </c>
      <c r="P209" s="297" t="str">
        <f>IF(LEN(SWDATA!C194)=0,"",SWDATA!C194)</f>
        <v/>
      </c>
      <c r="Q209" s="312" t="str">
        <f t="shared" si="854"/>
        <v/>
      </c>
      <c r="R209" s="223" t="s">
        <v>261</v>
      </c>
      <c r="S209" s="224"/>
      <c r="T209" s="224"/>
      <c r="U209" s="264" t="s">
        <v>628</v>
      </c>
      <c r="V209" s="205" t="s">
        <v>221</v>
      </c>
      <c r="W209" s="266">
        <f>IF(OR(Is_Loading,LEN($A209)=0),"",SWDATA!P194)</f>
        <v>0</v>
      </c>
      <c r="X209" s="267">
        <f>IF(OR(Is_Loading,LEN($A209)=0),"",SWDATA!Q194)</f>
        <v>0</v>
      </c>
      <c r="Y209" s="267">
        <f>IF(OR(Is_Loading,LEN($A209)=0),"",SWDATA!R194)</f>
        <v>0</v>
      </c>
      <c r="Z209" s="266" t="str">
        <f t="shared" si="935"/>
        <v/>
      </c>
      <c r="AA209" s="266">
        <f>IF(OR(Is_Loading,LEN($A209)=0),"",SWDATA!T194)</f>
        <v>0</v>
      </c>
      <c r="AB209" s="267">
        <f>IF(OR(Is_Loading,LEN($A209)=0),"",SWDATA!U194)</f>
        <v>0</v>
      </c>
      <c r="AC209" s="267">
        <f>IF(OR(Is_Loading,LEN($A209)=0),"",SWDATA!V194)</f>
        <v>0</v>
      </c>
      <c r="AD209" s="266" t="str">
        <f t="shared" si="855"/>
        <v/>
      </c>
      <c r="AE209" s="266">
        <f>IF(OR(Is_Loading,LEN($A209)=0),"",SWDATA!X194)</f>
        <v>0</v>
      </c>
      <c r="AF209" s="267">
        <f>IF(OR(Is_Loading,LEN($A209)=0),"",SWDATA!Y194)</f>
        <v>0</v>
      </c>
      <c r="AG209" s="267">
        <f>IF(OR(Is_Loading,LEN($A209)=0),"",SWDATA!Z194)</f>
        <v>0</v>
      </c>
      <c r="AH209" s="266" t="str">
        <f t="shared" si="856"/>
        <v/>
      </c>
      <c r="AI209" s="266">
        <f>IF(OR(Is_Loading,LEN($A209)=0),"",SWDATA!AB194)</f>
        <v>0</v>
      </c>
      <c r="AJ209" s="267">
        <f>IF(OR(Is_Loading,LEN($A209)=0),"",SWDATA!AC194)</f>
        <v>0</v>
      </c>
      <c r="AK209" s="267">
        <f>IF(OR(Is_Loading,LEN($A209)=0),"",SWDATA!AD194)</f>
        <v>0</v>
      </c>
      <c r="AL209" s="266" t="str">
        <f t="shared" si="857"/>
        <v/>
      </c>
      <c r="AM209" s="266">
        <f>IF(OR(Is_Loading,LEN($A209)=0),"",SWDATA!AF194)</f>
        <v>0</v>
      </c>
      <c r="AN209" s="267">
        <f>IF(OR(Is_Loading,LEN($A209)=0),"",SWDATA!AG194)</f>
        <v>0</v>
      </c>
      <c r="AO209" s="323">
        <f>IF(OR(Is_Loading,LEN($A209)=0),"",SWDATA!AH194)</f>
        <v>0</v>
      </c>
      <c r="AP209" s="320" t="str">
        <f t="shared" si="858"/>
        <v/>
      </c>
      <c r="AQ209" s="266">
        <f>IF(OR(Is_Loading,LEN($A209)=0),"",SWDATA!AJ194)</f>
        <v>0</v>
      </c>
      <c r="AR209" s="267">
        <f>IF(OR(Is_Loading,LEN($A209)=0),"",SWDATA!AK194)</f>
        <v>0</v>
      </c>
      <c r="AS209" s="267">
        <f>IF(OR(Is_Loading,LEN($A209)=0),"",SWDATA!AL194)</f>
        <v>0</v>
      </c>
      <c r="AT209" s="266" t="str">
        <f t="shared" si="859"/>
        <v/>
      </c>
      <c r="AU209" s="266">
        <f>IF(OR(Is_Loading,LEN($A209)=0),"",SWDATA!AN194)</f>
        <v>0</v>
      </c>
      <c r="AV209" s="267">
        <f>IF(OR(Is_Loading,LEN($A209)=0),"",SWDATA!AO194)</f>
        <v>0</v>
      </c>
      <c r="AW209" s="267">
        <f>IF(OR(Is_Loading,LEN($A209)=0),"",SWDATA!AP194)</f>
        <v>0</v>
      </c>
      <c r="AX209" s="266" t="str">
        <f t="shared" si="860"/>
        <v/>
      </c>
      <c r="AY209" s="266">
        <f>IF(OR(Is_Loading,LEN($A209)=0),"",SWDATA!AR194)</f>
        <v>0</v>
      </c>
      <c r="AZ209" s="267">
        <f>IF(OR(Is_Loading,LEN($A209)=0),"",SWDATA!AS194)</f>
        <v>0</v>
      </c>
      <c r="BA209" s="267">
        <f>IF(OR(Is_Loading,LEN($A209)=0),"",SWDATA!AT194)</f>
        <v>0</v>
      </c>
      <c r="BB209" s="266" t="str">
        <f t="shared" si="861"/>
        <v/>
      </c>
      <c r="BC209" s="266">
        <f>IF(OR(Is_Loading,LEN($A209)=0),"",SWDATA!AV194)</f>
        <v>0</v>
      </c>
      <c r="BD209" s="267">
        <f>IF(OR(Is_Loading,LEN($A209)=0),"",SWDATA!AW194)</f>
        <v>0</v>
      </c>
      <c r="BE209" s="323">
        <f>IF(OR(Is_Loading,LEN($A209)=0),"",SWDATA!AX194)</f>
        <v>0</v>
      </c>
      <c r="BF209" s="320" t="str">
        <f t="shared" si="862"/>
        <v/>
      </c>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351"/>
      <c r="CO209" s="351"/>
      <c r="CP209" s="351"/>
      <c r="CQ209" s="351"/>
      <c r="CR209" s="351"/>
      <c r="CS209" s="351"/>
      <c r="CT209" s="351"/>
      <c r="CU209" s="351"/>
      <c r="CV209" s="351"/>
      <c r="CW209" s="351"/>
      <c r="CX209" s="351"/>
      <c r="CY209" s="351"/>
      <c r="CZ209" s="351"/>
      <c r="DA209" s="351"/>
      <c r="DB209" s="351"/>
      <c r="DC209" s="351"/>
      <c r="DD209" s="351"/>
      <c r="DE209" s="351"/>
      <c r="DF209" s="351"/>
      <c r="DG209" s="351"/>
      <c r="DH209" s="351"/>
      <c r="DI209" s="351"/>
      <c r="DJ209" s="351"/>
      <c r="DK209" s="351"/>
      <c r="DL209" s="351"/>
      <c r="DM209" s="351"/>
      <c r="DN209" s="351"/>
      <c r="DS209" s="372"/>
      <c r="DT209" s="374"/>
      <c r="DU209" s="375"/>
      <c r="DV209" s="375"/>
      <c r="DW209" s="375"/>
      <c r="DX209" s="375">
        <v>1</v>
      </c>
      <c r="DY209" s="375">
        <f t="shared" si="903"/>
        <v>0</v>
      </c>
      <c r="DZ209" s="375">
        <f t="shared" si="904"/>
        <v>0</v>
      </c>
      <c r="EA209" s="375">
        <f t="shared" si="905"/>
        <v>1</v>
      </c>
      <c r="EB209" s="375">
        <f t="shared" si="906"/>
        <v>0</v>
      </c>
      <c r="EC209" s="375">
        <f t="shared" si="907"/>
        <v>0</v>
      </c>
      <c r="ED209" s="375">
        <f t="shared" si="908"/>
        <v>1</v>
      </c>
      <c r="EE209" s="375">
        <f t="shared" si="909"/>
        <v>0</v>
      </c>
      <c r="EF209" s="375">
        <f t="shared" si="910"/>
        <v>0</v>
      </c>
      <c r="EG209" s="375">
        <f t="shared" si="911"/>
        <v>1</v>
      </c>
      <c r="EH209" s="375">
        <f t="shared" si="912"/>
        <v>0</v>
      </c>
      <c r="EI209" s="375">
        <f t="shared" si="913"/>
        <v>0</v>
      </c>
      <c r="EJ209" s="375">
        <f t="shared" si="914"/>
        <v>1</v>
      </c>
      <c r="EK209" s="375">
        <f t="shared" si="915"/>
        <v>0</v>
      </c>
      <c r="EL209" s="375">
        <f t="shared" si="916"/>
        <v>0</v>
      </c>
      <c r="EM209" s="375">
        <f t="shared" si="917"/>
        <v>1</v>
      </c>
      <c r="EN209" s="375">
        <f t="shared" si="918"/>
        <v>0</v>
      </c>
      <c r="EO209" s="375">
        <f t="shared" si="919"/>
        <v>0</v>
      </c>
      <c r="EP209" s="375">
        <f t="shared" si="920"/>
        <v>1</v>
      </c>
      <c r="EQ209" s="375">
        <f t="shared" si="921"/>
        <v>0</v>
      </c>
      <c r="ER209" s="375">
        <f t="shared" si="922"/>
        <v>0</v>
      </c>
      <c r="ES209" s="375">
        <f t="shared" si="923"/>
        <v>1</v>
      </c>
      <c r="ET209" s="375">
        <f t="shared" si="924"/>
        <v>0</v>
      </c>
      <c r="EU209" s="375">
        <f t="shared" si="925"/>
        <v>0</v>
      </c>
      <c r="EV209" s="375">
        <f t="shared" si="926"/>
        <v>1</v>
      </c>
      <c r="EW209" s="375">
        <f t="shared" si="927"/>
        <v>0</v>
      </c>
      <c r="EX209" s="375">
        <f t="shared" si="928"/>
        <v>0</v>
      </c>
      <c r="EY209" s="375">
        <f t="shared" si="929"/>
        <v>1</v>
      </c>
      <c r="EZ209" s="375">
        <f t="shared" si="930"/>
        <v>0</v>
      </c>
      <c r="FA209" s="375">
        <f t="shared" si="931"/>
        <v>0</v>
      </c>
      <c r="FB209" s="375">
        <f t="shared" si="932"/>
        <v>1</v>
      </c>
      <c r="FC209" s="375">
        <f t="shared" si="933"/>
        <v>0</v>
      </c>
      <c r="FD209" s="375">
        <f t="shared" si="934"/>
        <v>0</v>
      </c>
      <c r="FE209" s="376"/>
      <c r="FF209" s="372"/>
      <c r="FG209" s="372"/>
      <c r="FH209" s="372"/>
      <c r="FI209" s="372"/>
      <c r="FJ209" s="372"/>
      <c r="FK209" s="372"/>
      <c r="FL209" s="372"/>
      <c r="FM209" s="372"/>
      <c r="FN209" s="372"/>
      <c r="FO209" s="372"/>
      <c r="FP209" s="372"/>
      <c r="FQ209" s="372"/>
      <c r="FR209" s="372"/>
      <c r="FS209" s="372"/>
      <c r="FT209" s="372"/>
      <c r="FU209" s="372"/>
      <c r="FV209" s="372"/>
      <c r="FW209" s="372"/>
      <c r="FX209" s="372"/>
      <c r="FY209" s="372"/>
      <c r="FZ209" s="372"/>
      <c r="GA209" s="372"/>
      <c r="GB209" s="372"/>
      <c r="GC209" s="372"/>
      <c r="GD209" s="372"/>
      <c r="GE209" s="372"/>
      <c r="GF209" s="372"/>
      <c r="GG209" s="372"/>
      <c r="GH209" s="372"/>
      <c r="GI209" s="372"/>
      <c r="GJ209" s="372"/>
      <c r="GK209" s="372"/>
      <c r="GL209" s="372"/>
      <c r="GM209" s="372"/>
      <c r="GN209" s="372"/>
      <c r="GO209" s="372"/>
      <c r="GP209" s="372"/>
      <c r="GQ209" s="372"/>
      <c r="GR209" s="372"/>
      <c r="GS209" s="372"/>
      <c r="GT209" s="372"/>
      <c r="GU209" s="372"/>
      <c r="GV209" s="372"/>
      <c r="GW209" s="372"/>
      <c r="GX209" s="372"/>
      <c r="GY209" s="372"/>
      <c r="GZ209" s="372"/>
      <c r="HA209" s="372"/>
      <c r="HB209" s="372"/>
      <c r="HC209" s="372"/>
    </row>
    <row r="210" spans="1:211" s="373" customFormat="1" ht="15" customHeight="1" x14ac:dyDescent="0.2">
      <c r="A210" s="366">
        <f>SWDATA!O195</f>
        <v>0</v>
      </c>
      <c r="B210" s="366">
        <f>SWDATA!M195</f>
        <v>0</v>
      </c>
      <c r="C210" s="351">
        <f>IF(AND(SWDATA!M195=1,SWDATA!Q195="promotions"),SWDATA!P195,0)</f>
        <v>0</v>
      </c>
      <c r="D210" s="367">
        <f>ROW(SWDATA!M195)</f>
        <v>195</v>
      </c>
      <c r="E210" s="368">
        <f t="shared" si="864"/>
        <v>0</v>
      </c>
      <c r="F210" s="369">
        <f t="shared" si="850"/>
        <v>1</v>
      </c>
      <c r="G210" s="366" t="str">
        <f t="shared" si="851"/>
        <v/>
      </c>
      <c r="H210" s="370"/>
      <c r="J210" s="238">
        <f t="shared" si="852"/>
        <v>0</v>
      </c>
      <c r="K210" s="239" t="str">
        <f t="shared" si="853"/>
        <v/>
      </c>
      <c r="L210" s="342"/>
      <c r="M210" s="345"/>
      <c r="N210" s="340" t="str">
        <f>IF(LEN(SWDATA!F195)=0,"",N209)</f>
        <v/>
      </c>
      <c r="O210" s="296" t="str">
        <f>IF(LEN(SWDATA!G195)=0,"",O209)</f>
        <v/>
      </c>
      <c r="P210" s="297" t="str">
        <f>IF(LEN(SWDATA!C195)=0,"",SWDATA!C195)</f>
        <v/>
      </c>
      <c r="Q210" s="312" t="str">
        <f t="shared" si="854"/>
        <v/>
      </c>
      <c r="R210" s="223" t="s">
        <v>261</v>
      </c>
      <c r="S210" s="224"/>
      <c r="T210" s="224"/>
      <c r="U210" s="264" t="s">
        <v>596</v>
      </c>
      <c r="V210" s="205" t="s">
        <v>221</v>
      </c>
      <c r="W210" s="266">
        <f>IF(OR(Is_Loading,LEN($A210)=0),"",SWDATA!P195)</f>
        <v>0</v>
      </c>
      <c r="X210" s="267">
        <f>IF(OR(Is_Loading,LEN($A210)=0),"",SWDATA!Q195)</f>
        <v>0</v>
      </c>
      <c r="Y210" s="267">
        <f>IF(OR(Is_Loading,LEN($A210)=0),"",SWDATA!R195)</f>
        <v>0</v>
      </c>
      <c r="Z210" s="266" t="str">
        <f t="shared" si="935"/>
        <v/>
      </c>
      <c r="AA210" s="266">
        <f>IF(OR(Is_Loading,LEN($A210)=0),"",SWDATA!T195)</f>
        <v>0</v>
      </c>
      <c r="AB210" s="267">
        <f>IF(OR(Is_Loading,LEN($A210)=0),"",SWDATA!U195)</f>
        <v>0</v>
      </c>
      <c r="AC210" s="267">
        <f>IF(OR(Is_Loading,LEN($A210)=0),"",SWDATA!V195)</f>
        <v>0</v>
      </c>
      <c r="AD210" s="266" t="str">
        <f t="shared" si="855"/>
        <v/>
      </c>
      <c r="AE210" s="266">
        <f>IF(OR(Is_Loading,LEN($A210)=0),"",SWDATA!X195)</f>
        <v>0</v>
      </c>
      <c r="AF210" s="267">
        <f>IF(OR(Is_Loading,LEN($A210)=0),"",SWDATA!Y195)</f>
        <v>0</v>
      </c>
      <c r="AG210" s="267">
        <f>IF(OR(Is_Loading,LEN($A210)=0),"",SWDATA!Z195)</f>
        <v>0</v>
      </c>
      <c r="AH210" s="266" t="str">
        <f t="shared" si="856"/>
        <v/>
      </c>
      <c r="AI210" s="266">
        <f>IF(OR(Is_Loading,LEN($A210)=0),"",SWDATA!AB195)</f>
        <v>0</v>
      </c>
      <c r="AJ210" s="267">
        <f>IF(OR(Is_Loading,LEN($A210)=0),"",SWDATA!AC195)</f>
        <v>0</v>
      </c>
      <c r="AK210" s="267">
        <f>IF(OR(Is_Loading,LEN($A210)=0),"",SWDATA!AD195)</f>
        <v>0</v>
      </c>
      <c r="AL210" s="266" t="str">
        <f t="shared" si="857"/>
        <v/>
      </c>
      <c r="AM210" s="266">
        <f>IF(OR(Is_Loading,LEN($A210)=0),"",SWDATA!AF195)</f>
        <v>0</v>
      </c>
      <c r="AN210" s="267">
        <f>IF(OR(Is_Loading,LEN($A210)=0),"",SWDATA!AG195)</f>
        <v>0</v>
      </c>
      <c r="AO210" s="323">
        <f>IF(OR(Is_Loading,LEN($A210)=0),"",SWDATA!AH195)</f>
        <v>0</v>
      </c>
      <c r="AP210" s="320" t="str">
        <f t="shared" si="858"/>
        <v/>
      </c>
      <c r="AQ210" s="266">
        <f>IF(OR(Is_Loading,LEN($A210)=0),"",SWDATA!AJ195)</f>
        <v>0</v>
      </c>
      <c r="AR210" s="267">
        <f>IF(OR(Is_Loading,LEN($A210)=0),"",SWDATA!AK195)</f>
        <v>0</v>
      </c>
      <c r="AS210" s="267">
        <f>IF(OR(Is_Loading,LEN($A210)=0),"",SWDATA!AL195)</f>
        <v>0</v>
      </c>
      <c r="AT210" s="266" t="str">
        <f t="shared" si="859"/>
        <v/>
      </c>
      <c r="AU210" s="266">
        <f>IF(OR(Is_Loading,LEN($A210)=0),"",SWDATA!AN195)</f>
        <v>0</v>
      </c>
      <c r="AV210" s="267">
        <f>IF(OR(Is_Loading,LEN($A210)=0),"",SWDATA!AO195)</f>
        <v>0</v>
      </c>
      <c r="AW210" s="267">
        <f>IF(OR(Is_Loading,LEN($A210)=0),"",SWDATA!AP195)</f>
        <v>0</v>
      </c>
      <c r="AX210" s="266" t="str">
        <f t="shared" si="860"/>
        <v/>
      </c>
      <c r="AY210" s="266">
        <f>IF(OR(Is_Loading,LEN($A210)=0),"",SWDATA!AR195)</f>
        <v>0</v>
      </c>
      <c r="AZ210" s="267">
        <f>IF(OR(Is_Loading,LEN($A210)=0),"",SWDATA!AS195)</f>
        <v>0</v>
      </c>
      <c r="BA210" s="267">
        <f>IF(OR(Is_Loading,LEN($A210)=0),"",SWDATA!AT195)</f>
        <v>0</v>
      </c>
      <c r="BB210" s="266" t="str">
        <f t="shared" si="861"/>
        <v/>
      </c>
      <c r="BC210" s="266">
        <f>IF(OR(Is_Loading,LEN($A210)=0),"",SWDATA!AV195)</f>
        <v>0</v>
      </c>
      <c r="BD210" s="267">
        <f>IF(OR(Is_Loading,LEN($A210)=0),"",SWDATA!AW195)</f>
        <v>0</v>
      </c>
      <c r="BE210" s="323">
        <f>IF(OR(Is_Loading,LEN($A210)=0),"",SWDATA!AX195)</f>
        <v>0</v>
      </c>
      <c r="BF210" s="320" t="str">
        <f t="shared" si="862"/>
        <v/>
      </c>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351"/>
      <c r="CO210" s="351"/>
      <c r="CP210" s="351"/>
      <c r="CQ210" s="351"/>
      <c r="CR210" s="351"/>
      <c r="CS210" s="351"/>
      <c r="CT210" s="351"/>
      <c r="CU210" s="351"/>
      <c r="CV210" s="351"/>
      <c r="CW210" s="351"/>
      <c r="CX210" s="351"/>
      <c r="CY210" s="351"/>
      <c r="CZ210" s="351"/>
      <c r="DA210" s="351"/>
      <c r="DB210" s="351"/>
      <c r="DC210" s="351"/>
      <c r="DD210" s="351"/>
      <c r="DE210" s="351"/>
      <c r="DF210" s="351"/>
      <c r="DG210" s="351"/>
      <c r="DH210" s="351"/>
      <c r="DI210" s="351"/>
      <c r="DJ210" s="351"/>
      <c r="DK210" s="351"/>
      <c r="DL210" s="351"/>
      <c r="DM210" s="351"/>
      <c r="DN210" s="351"/>
      <c r="DS210" s="372"/>
      <c r="DT210" s="374"/>
      <c r="DU210" s="375"/>
      <c r="DV210" s="375"/>
      <c r="DW210" s="375"/>
      <c r="DX210" s="375">
        <v>1</v>
      </c>
      <c r="DY210" s="375">
        <f t="shared" si="903"/>
        <v>0</v>
      </c>
      <c r="DZ210" s="375">
        <f t="shared" si="904"/>
        <v>0</v>
      </c>
      <c r="EA210" s="375">
        <f t="shared" si="905"/>
        <v>1</v>
      </c>
      <c r="EB210" s="375">
        <f t="shared" si="906"/>
        <v>0</v>
      </c>
      <c r="EC210" s="375">
        <f t="shared" si="907"/>
        <v>0</v>
      </c>
      <c r="ED210" s="375">
        <f t="shared" si="908"/>
        <v>1</v>
      </c>
      <c r="EE210" s="375">
        <f t="shared" si="909"/>
        <v>0</v>
      </c>
      <c r="EF210" s="375">
        <f t="shared" si="910"/>
        <v>0</v>
      </c>
      <c r="EG210" s="375">
        <f t="shared" si="911"/>
        <v>1</v>
      </c>
      <c r="EH210" s="375">
        <f t="shared" si="912"/>
        <v>0</v>
      </c>
      <c r="EI210" s="375">
        <f t="shared" si="913"/>
        <v>0</v>
      </c>
      <c r="EJ210" s="375">
        <f t="shared" si="914"/>
        <v>1</v>
      </c>
      <c r="EK210" s="375">
        <f t="shared" si="915"/>
        <v>0</v>
      </c>
      <c r="EL210" s="375">
        <f t="shared" si="916"/>
        <v>0</v>
      </c>
      <c r="EM210" s="375">
        <f t="shared" si="917"/>
        <v>1</v>
      </c>
      <c r="EN210" s="375">
        <f t="shared" si="918"/>
        <v>0</v>
      </c>
      <c r="EO210" s="375">
        <f t="shared" si="919"/>
        <v>0</v>
      </c>
      <c r="EP210" s="375">
        <f t="shared" si="920"/>
        <v>1</v>
      </c>
      <c r="EQ210" s="375">
        <f t="shared" si="921"/>
        <v>0</v>
      </c>
      <c r="ER210" s="375">
        <f t="shared" si="922"/>
        <v>0</v>
      </c>
      <c r="ES210" s="375">
        <f t="shared" si="923"/>
        <v>1</v>
      </c>
      <c r="ET210" s="375">
        <f t="shared" si="924"/>
        <v>0</v>
      </c>
      <c r="EU210" s="375">
        <f t="shared" si="925"/>
        <v>0</v>
      </c>
      <c r="EV210" s="375">
        <f t="shared" si="926"/>
        <v>1</v>
      </c>
      <c r="EW210" s="375">
        <f t="shared" si="927"/>
        <v>0</v>
      </c>
      <c r="EX210" s="375">
        <f t="shared" si="928"/>
        <v>0</v>
      </c>
      <c r="EY210" s="375">
        <f t="shared" si="929"/>
        <v>1</v>
      </c>
      <c r="EZ210" s="375">
        <f t="shared" si="930"/>
        <v>0</v>
      </c>
      <c r="FA210" s="375">
        <f t="shared" si="931"/>
        <v>0</v>
      </c>
      <c r="FB210" s="375">
        <f t="shared" si="932"/>
        <v>1</v>
      </c>
      <c r="FC210" s="375">
        <f t="shared" si="933"/>
        <v>0</v>
      </c>
      <c r="FD210" s="375">
        <f t="shared" si="934"/>
        <v>0</v>
      </c>
      <c r="FE210" s="376"/>
      <c r="FF210" s="372"/>
      <c r="FG210" s="372"/>
      <c r="FH210" s="372"/>
      <c r="FI210" s="372"/>
      <c r="FJ210" s="372"/>
      <c r="FK210" s="372"/>
      <c r="FL210" s="372"/>
      <c r="FM210" s="372"/>
      <c r="FN210" s="372"/>
      <c r="FO210" s="372"/>
      <c r="FP210" s="372"/>
      <c r="FQ210" s="372"/>
      <c r="FR210" s="372"/>
      <c r="FS210" s="372"/>
      <c r="FT210" s="372"/>
      <c r="FU210" s="372"/>
      <c r="FV210" s="372"/>
      <c r="FW210" s="372"/>
      <c r="FX210" s="372"/>
      <c r="FY210" s="372"/>
      <c r="FZ210" s="372"/>
      <c r="GA210" s="372"/>
      <c r="GB210" s="372"/>
      <c r="GC210" s="372"/>
      <c r="GD210" s="372"/>
      <c r="GE210" s="372"/>
      <c r="GF210" s="372"/>
      <c r="GG210" s="372"/>
      <c r="GH210" s="372"/>
      <c r="GI210" s="372"/>
      <c r="GJ210" s="372"/>
      <c r="GK210" s="372"/>
      <c r="GL210" s="372"/>
      <c r="GM210" s="372"/>
      <c r="GN210" s="372"/>
      <c r="GO210" s="372"/>
      <c r="GP210" s="372"/>
      <c r="GQ210" s="372"/>
      <c r="GR210" s="372"/>
      <c r="GS210" s="372"/>
      <c r="GT210" s="372"/>
      <c r="GU210" s="372"/>
      <c r="GV210" s="372"/>
      <c r="GW210" s="372"/>
      <c r="GX210" s="372"/>
      <c r="GY210" s="372"/>
      <c r="GZ210" s="372"/>
      <c r="HA210" s="372"/>
      <c r="HB210" s="372"/>
      <c r="HC210" s="372"/>
    </row>
    <row r="211" spans="1:211" s="373" customFormat="1" ht="15" customHeight="1" x14ac:dyDescent="0.2">
      <c r="A211" s="366">
        <f>SWDATA!O196</f>
        <v>0</v>
      </c>
      <c r="B211" s="366">
        <f>SWDATA!M196</f>
        <v>0</v>
      </c>
      <c r="C211" s="351">
        <f>IF(AND(SWDATA!M196=1,SWDATA!Q196="promotions"),SWDATA!P196,0)</f>
        <v>0</v>
      </c>
      <c r="D211" s="367">
        <f>ROW(SWDATA!M196)</f>
        <v>196</v>
      </c>
      <c r="E211" s="368">
        <f ca="1">IF(AND(B211=1,UPPER(HLOOKUP(D211+14,'Metrics &amp; Attributes View'!$13:$31,19,0))&lt;&gt;"SBOM"),1,0)</f>
        <v>0</v>
      </c>
      <c r="F211" s="369">
        <f t="shared" si="850"/>
        <v>1</v>
      </c>
      <c r="G211" s="366" t="str">
        <f t="shared" si="851"/>
        <v/>
      </c>
      <c r="H211" s="370"/>
      <c r="J211" s="238">
        <f t="shared" si="852"/>
        <v>0</v>
      </c>
      <c r="K211" s="239" t="str">
        <f t="shared" si="853"/>
        <v/>
      </c>
      <c r="L211" s="342"/>
      <c r="M211" s="345"/>
      <c r="N211" s="340" t="str">
        <f>IF(LEN(SWDATA!F196)=0,"",N210)</f>
        <v/>
      </c>
      <c r="O211" s="296" t="str">
        <f>IF(LEN(SWDATA!G196)=0,"",O210)</f>
        <v/>
      </c>
      <c r="P211" s="297" t="str">
        <f>IF(LEN(SWDATA!C196)=0,"",SWDATA!C196)</f>
        <v/>
      </c>
      <c r="Q211" s="312" t="str">
        <f t="shared" si="854"/>
        <v/>
      </c>
      <c r="R211" s="223" t="s">
        <v>262</v>
      </c>
      <c r="S211" s="224"/>
      <c r="T211" s="224"/>
      <c r="U211" s="264" t="s">
        <v>623</v>
      </c>
      <c r="V211" s="205" t="s">
        <v>221</v>
      </c>
      <c r="W211" s="266">
        <f>IF(OR(Is_Loading,LEN($A211)=0),"",SWDATA!P196)</f>
        <v>0</v>
      </c>
      <c r="X211" s="267">
        <f>IF(OR(Is_Loading,LEN($A211)=0),"",SWDATA!Q196)</f>
        <v>0</v>
      </c>
      <c r="Y211" s="267">
        <f>IF(OR(Is_Loading,LEN($A211)=0),"",SWDATA!R196)</f>
        <v>0</v>
      </c>
      <c r="Z211" s="266" t="str">
        <f t="shared" si="935"/>
        <v/>
      </c>
      <c r="AA211" s="266">
        <f>IF(OR(Is_Loading,LEN($A211)=0),"",SWDATA!T196)</f>
        <v>0</v>
      </c>
      <c r="AB211" s="267">
        <f>IF(OR(Is_Loading,LEN($A211)=0),"",SWDATA!U196)</f>
        <v>0</v>
      </c>
      <c r="AC211" s="267">
        <f>IF(OR(Is_Loading,LEN($A211)=0),"",SWDATA!V196)</f>
        <v>0</v>
      </c>
      <c r="AD211" s="266" t="str">
        <f t="shared" si="855"/>
        <v/>
      </c>
      <c r="AE211" s="266">
        <f>IF(OR(Is_Loading,LEN($A211)=0),"",SWDATA!X196)</f>
        <v>0</v>
      </c>
      <c r="AF211" s="267">
        <f>IF(OR(Is_Loading,LEN($A211)=0),"",SWDATA!Y196)</f>
        <v>0</v>
      </c>
      <c r="AG211" s="267">
        <f>IF(OR(Is_Loading,LEN($A211)=0),"",SWDATA!Z196)</f>
        <v>0</v>
      </c>
      <c r="AH211" s="266" t="str">
        <f t="shared" si="856"/>
        <v/>
      </c>
      <c r="AI211" s="266">
        <f>IF(OR(Is_Loading,LEN($A211)=0),"",SWDATA!AB196)</f>
        <v>0</v>
      </c>
      <c r="AJ211" s="267">
        <f>IF(OR(Is_Loading,LEN($A211)=0),"",SWDATA!AC196)</f>
        <v>0</v>
      </c>
      <c r="AK211" s="267">
        <f>IF(OR(Is_Loading,LEN($A211)=0),"",SWDATA!AD196)</f>
        <v>0</v>
      </c>
      <c r="AL211" s="266" t="str">
        <f t="shared" si="857"/>
        <v/>
      </c>
      <c r="AM211" s="266">
        <f>IF(OR(Is_Loading,LEN($A211)=0),"",SWDATA!AF196)</f>
        <v>0</v>
      </c>
      <c r="AN211" s="267">
        <f>IF(OR(Is_Loading,LEN($A211)=0),"",SWDATA!AG196)</f>
        <v>0</v>
      </c>
      <c r="AO211" s="323">
        <f>IF(OR(Is_Loading,LEN($A211)=0),"",SWDATA!AH196)</f>
        <v>0</v>
      </c>
      <c r="AP211" s="320" t="str">
        <f t="shared" si="858"/>
        <v/>
      </c>
      <c r="AQ211" s="266">
        <f>IF(OR(Is_Loading,LEN($A211)=0),"",SWDATA!AJ196)</f>
        <v>0</v>
      </c>
      <c r="AR211" s="267">
        <f>IF(OR(Is_Loading,LEN($A211)=0),"",SWDATA!AK196)</f>
        <v>0</v>
      </c>
      <c r="AS211" s="267">
        <f>IF(OR(Is_Loading,LEN($A211)=0),"",SWDATA!AL196)</f>
        <v>0</v>
      </c>
      <c r="AT211" s="266" t="str">
        <f t="shared" si="859"/>
        <v/>
      </c>
      <c r="AU211" s="266">
        <f>IF(OR(Is_Loading,LEN($A211)=0),"",SWDATA!AN196)</f>
        <v>0</v>
      </c>
      <c r="AV211" s="267">
        <f>IF(OR(Is_Loading,LEN($A211)=0),"",SWDATA!AO196)</f>
        <v>0</v>
      </c>
      <c r="AW211" s="267">
        <f>IF(OR(Is_Loading,LEN($A211)=0),"",SWDATA!AP196)</f>
        <v>0</v>
      </c>
      <c r="AX211" s="266" t="str">
        <f t="shared" si="860"/>
        <v/>
      </c>
      <c r="AY211" s="266">
        <f>IF(OR(Is_Loading,LEN($A211)=0),"",SWDATA!AR196)</f>
        <v>0</v>
      </c>
      <c r="AZ211" s="267">
        <f>IF(OR(Is_Loading,LEN($A211)=0),"",SWDATA!AS196)</f>
        <v>0</v>
      </c>
      <c r="BA211" s="267">
        <f>IF(OR(Is_Loading,LEN($A211)=0),"",SWDATA!AT196)</f>
        <v>0</v>
      </c>
      <c r="BB211" s="266" t="str">
        <f t="shared" si="861"/>
        <v/>
      </c>
      <c r="BC211" s="266">
        <f>IF(OR(Is_Loading,LEN($A211)=0),"",SWDATA!AV196)</f>
        <v>0</v>
      </c>
      <c r="BD211" s="267">
        <f>IF(OR(Is_Loading,LEN($A211)=0),"",SWDATA!AW196)</f>
        <v>0</v>
      </c>
      <c r="BE211" s="323">
        <f>IF(OR(Is_Loading,LEN($A211)=0),"",SWDATA!AX196)</f>
        <v>0</v>
      </c>
      <c r="BF211" s="320" t="str">
        <f t="shared" si="862"/>
        <v/>
      </c>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351"/>
      <c r="CO211" s="351"/>
      <c r="CP211" s="351"/>
      <c r="CQ211" s="351"/>
      <c r="CR211" s="351"/>
      <c r="CS211" s="351"/>
      <c r="CT211" s="351"/>
      <c r="CU211" s="351"/>
      <c r="CV211" s="351"/>
      <c r="CW211" s="351"/>
      <c r="CX211" s="351"/>
      <c r="CY211" s="351"/>
      <c r="CZ211" s="351"/>
      <c r="DA211" s="351"/>
      <c r="DB211" s="351"/>
      <c r="DC211" s="351"/>
      <c r="DD211" s="351"/>
      <c r="DE211" s="351"/>
      <c r="DF211" s="351"/>
      <c r="DG211" s="351"/>
      <c r="DH211" s="351"/>
      <c r="DI211" s="351"/>
      <c r="DJ211" s="351"/>
      <c r="DK211" s="351"/>
      <c r="DL211" s="351"/>
      <c r="DM211" s="351"/>
      <c r="DN211" s="351"/>
      <c r="DS211" s="372"/>
      <c r="DT211" s="374"/>
      <c r="DU211" s="375"/>
      <c r="DV211" s="375"/>
      <c r="DW211" s="375"/>
      <c r="DX211" s="375">
        <v>1</v>
      </c>
      <c r="DY211" s="375">
        <f t="shared" si="903"/>
        <v>0</v>
      </c>
      <c r="DZ211" s="375">
        <f t="shared" si="904"/>
        <v>0</v>
      </c>
      <c r="EA211" s="375">
        <f t="shared" si="905"/>
        <v>1</v>
      </c>
      <c r="EB211" s="375">
        <f t="shared" si="906"/>
        <v>0</v>
      </c>
      <c r="EC211" s="375">
        <f t="shared" si="907"/>
        <v>0</v>
      </c>
      <c r="ED211" s="375">
        <f t="shared" si="908"/>
        <v>1</v>
      </c>
      <c r="EE211" s="375">
        <f t="shared" si="909"/>
        <v>0</v>
      </c>
      <c r="EF211" s="375">
        <f t="shared" si="910"/>
        <v>0</v>
      </c>
      <c r="EG211" s="375">
        <f t="shared" si="911"/>
        <v>1</v>
      </c>
      <c r="EH211" s="375">
        <f t="shared" si="912"/>
        <v>0</v>
      </c>
      <c r="EI211" s="375">
        <f t="shared" si="913"/>
        <v>0</v>
      </c>
      <c r="EJ211" s="375">
        <f t="shared" si="914"/>
        <v>1</v>
      </c>
      <c r="EK211" s="375">
        <f t="shared" si="915"/>
        <v>0</v>
      </c>
      <c r="EL211" s="375">
        <f t="shared" si="916"/>
        <v>0</v>
      </c>
      <c r="EM211" s="375">
        <f t="shared" si="917"/>
        <v>1</v>
      </c>
      <c r="EN211" s="375">
        <f t="shared" si="918"/>
        <v>0</v>
      </c>
      <c r="EO211" s="375">
        <f t="shared" si="919"/>
        <v>0</v>
      </c>
      <c r="EP211" s="375">
        <f t="shared" si="920"/>
        <v>1</v>
      </c>
      <c r="EQ211" s="375">
        <f t="shared" si="921"/>
        <v>0</v>
      </c>
      <c r="ER211" s="375">
        <f t="shared" si="922"/>
        <v>0</v>
      </c>
      <c r="ES211" s="375">
        <f t="shared" si="923"/>
        <v>1</v>
      </c>
      <c r="ET211" s="375">
        <f t="shared" si="924"/>
        <v>0</v>
      </c>
      <c r="EU211" s="375">
        <f t="shared" si="925"/>
        <v>0</v>
      </c>
      <c r="EV211" s="375">
        <f t="shared" si="926"/>
        <v>1</v>
      </c>
      <c r="EW211" s="375">
        <f t="shared" si="927"/>
        <v>0</v>
      </c>
      <c r="EX211" s="375">
        <f t="shared" si="928"/>
        <v>0</v>
      </c>
      <c r="EY211" s="375">
        <f t="shared" si="929"/>
        <v>1</v>
      </c>
      <c r="EZ211" s="375">
        <f t="shared" si="930"/>
        <v>0</v>
      </c>
      <c r="FA211" s="375">
        <f t="shared" si="931"/>
        <v>0</v>
      </c>
      <c r="FB211" s="375">
        <f t="shared" si="932"/>
        <v>1</v>
      </c>
      <c r="FC211" s="375">
        <f t="shared" si="933"/>
        <v>0</v>
      </c>
      <c r="FD211" s="375">
        <f t="shared" si="934"/>
        <v>0</v>
      </c>
      <c r="FE211" s="376"/>
      <c r="FF211" s="372"/>
      <c r="FG211" s="372"/>
      <c r="FH211" s="372"/>
      <c r="FI211" s="372"/>
      <c r="FJ211" s="372"/>
      <c r="FK211" s="372"/>
      <c r="FL211" s="372"/>
      <c r="FM211" s="372"/>
      <c r="FN211" s="372"/>
      <c r="FO211" s="372"/>
      <c r="FP211" s="372"/>
      <c r="FQ211" s="372"/>
      <c r="FR211" s="372"/>
      <c r="FS211" s="372"/>
      <c r="FT211" s="372"/>
      <c r="FU211" s="372"/>
      <c r="FV211" s="372"/>
      <c r="FW211" s="372"/>
      <c r="FX211" s="372"/>
      <c r="FY211" s="372"/>
      <c r="FZ211" s="372"/>
      <c r="GA211" s="372"/>
      <c r="GB211" s="372"/>
      <c r="GC211" s="372"/>
      <c r="GD211" s="372"/>
      <c r="GE211" s="372"/>
      <c r="GF211" s="372"/>
      <c r="GG211" s="372"/>
      <c r="GH211" s="372"/>
      <c r="GI211" s="372"/>
      <c r="GJ211" s="372"/>
      <c r="GK211" s="372"/>
      <c r="GL211" s="372"/>
      <c r="GM211" s="372"/>
      <c r="GN211" s="372"/>
      <c r="GO211" s="372"/>
      <c r="GP211" s="372"/>
      <c r="GQ211" s="372"/>
      <c r="GR211" s="372"/>
      <c r="GS211" s="372"/>
      <c r="GT211" s="372"/>
      <c r="GU211" s="372"/>
      <c r="GV211" s="372"/>
      <c r="GW211" s="372"/>
      <c r="GX211" s="372"/>
      <c r="GY211" s="372"/>
      <c r="GZ211" s="372"/>
      <c r="HA211" s="372"/>
      <c r="HB211" s="372"/>
      <c r="HC211" s="372"/>
    </row>
    <row r="212" spans="1:211" s="373" customFormat="1" ht="15" customHeight="1" x14ac:dyDescent="0.2">
      <c r="A212" s="366">
        <f>SWDATA!O197</f>
        <v>0</v>
      </c>
      <c r="B212" s="366">
        <f>SWDATA!M197</f>
        <v>0</v>
      </c>
      <c r="C212" s="351">
        <f>IF(AND(SWDATA!M197=1,SWDATA!Q197="promotions"),SWDATA!P197,0)</f>
        <v>0</v>
      </c>
      <c r="D212" s="367">
        <f>ROW(SWDATA!M197)</f>
        <v>197</v>
      </c>
      <c r="E212" s="368">
        <f t="shared" ref="E212" si="937">B212</f>
        <v>0</v>
      </c>
      <c r="F212" s="369">
        <f t="shared" si="850"/>
        <v>1</v>
      </c>
      <c r="G212" s="366" t="str">
        <f t="shared" si="851"/>
        <v/>
      </c>
      <c r="H212" s="370"/>
      <c r="J212" s="238">
        <f t="shared" si="852"/>
        <v>0</v>
      </c>
      <c r="K212" s="239" t="str">
        <f t="shared" si="853"/>
        <v/>
      </c>
      <c r="L212" s="342"/>
      <c r="M212" s="345"/>
      <c r="N212" s="340" t="str">
        <f>IF(LEN(SWDATA!F197)=0,"",N211)</f>
        <v/>
      </c>
      <c r="O212" s="296" t="str">
        <f>IF(LEN(SWDATA!G197)=0,"",O211)</f>
        <v/>
      </c>
      <c r="P212" s="297" t="str">
        <f>IF(LEN(SWDATA!C197)=0,"",SWDATA!C197)</f>
        <v/>
      </c>
      <c r="Q212" s="312" t="str">
        <f t="shared" si="854"/>
        <v/>
      </c>
      <c r="R212" s="223" t="s">
        <v>261</v>
      </c>
      <c r="S212" s="224"/>
      <c r="T212" s="224"/>
      <c r="U212" s="264" t="s">
        <v>624</v>
      </c>
      <c r="V212" s="205" t="s">
        <v>221</v>
      </c>
      <c r="W212" s="266">
        <f>IF(OR(Is_Loading,LEN($A212)=0),"",SWDATA!P197)</f>
        <v>0</v>
      </c>
      <c r="X212" s="267">
        <f>IF(OR(Is_Loading,LEN($A212)=0),"",SWDATA!Q197)</f>
        <v>0</v>
      </c>
      <c r="Y212" s="267">
        <f>IF(OR(Is_Loading,LEN($A212)=0),"",SWDATA!R197)</f>
        <v>0</v>
      </c>
      <c r="Z212" s="266" t="str">
        <f t="shared" si="935"/>
        <v/>
      </c>
      <c r="AA212" s="266">
        <f>IF(OR(Is_Loading,LEN($A212)=0),"",SWDATA!T197)</f>
        <v>0</v>
      </c>
      <c r="AB212" s="267">
        <f>IF(OR(Is_Loading,LEN($A212)=0),"",SWDATA!U197)</f>
        <v>0</v>
      </c>
      <c r="AC212" s="267">
        <f>IF(OR(Is_Loading,LEN($A212)=0),"",SWDATA!V197)</f>
        <v>0</v>
      </c>
      <c r="AD212" s="266" t="str">
        <f t="shared" si="855"/>
        <v/>
      </c>
      <c r="AE212" s="266">
        <f>IF(OR(Is_Loading,LEN($A212)=0),"",SWDATA!X197)</f>
        <v>0</v>
      </c>
      <c r="AF212" s="267">
        <f>IF(OR(Is_Loading,LEN($A212)=0),"",SWDATA!Y197)</f>
        <v>0</v>
      </c>
      <c r="AG212" s="267">
        <f>IF(OR(Is_Loading,LEN($A212)=0),"",SWDATA!Z197)</f>
        <v>0</v>
      </c>
      <c r="AH212" s="266" t="str">
        <f t="shared" si="856"/>
        <v/>
      </c>
      <c r="AI212" s="266">
        <f>IF(OR(Is_Loading,LEN($A212)=0),"",SWDATA!AB197)</f>
        <v>0</v>
      </c>
      <c r="AJ212" s="267">
        <f>IF(OR(Is_Loading,LEN($A212)=0),"",SWDATA!AC197)</f>
        <v>0</v>
      </c>
      <c r="AK212" s="267">
        <f>IF(OR(Is_Loading,LEN($A212)=0),"",SWDATA!AD197)</f>
        <v>0</v>
      </c>
      <c r="AL212" s="266" t="str">
        <f t="shared" si="857"/>
        <v/>
      </c>
      <c r="AM212" s="266">
        <f>IF(OR(Is_Loading,LEN($A212)=0),"",SWDATA!AF197)</f>
        <v>0</v>
      </c>
      <c r="AN212" s="267">
        <f>IF(OR(Is_Loading,LEN($A212)=0),"",SWDATA!AG197)</f>
        <v>0</v>
      </c>
      <c r="AO212" s="323">
        <f>IF(OR(Is_Loading,LEN($A212)=0),"",SWDATA!AH197)</f>
        <v>0</v>
      </c>
      <c r="AP212" s="320" t="str">
        <f t="shared" si="858"/>
        <v/>
      </c>
      <c r="AQ212" s="266">
        <f>IF(OR(Is_Loading,LEN($A212)=0),"",SWDATA!AJ197)</f>
        <v>0</v>
      </c>
      <c r="AR212" s="267">
        <f>IF(OR(Is_Loading,LEN($A212)=0),"",SWDATA!AK197)</f>
        <v>0</v>
      </c>
      <c r="AS212" s="267">
        <f>IF(OR(Is_Loading,LEN($A212)=0),"",SWDATA!AL197)</f>
        <v>0</v>
      </c>
      <c r="AT212" s="266" t="str">
        <f t="shared" si="859"/>
        <v/>
      </c>
      <c r="AU212" s="266">
        <f>IF(OR(Is_Loading,LEN($A212)=0),"",SWDATA!AN197)</f>
        <v>0</v>
      </c>
      <c r="AV212" s="267">
        <f>IF(OR(Is_Loading,LEN($A212)=0),"",SWDATA!AO197)</f>
        <v>0</v>
      </c>
      <c r="AW212" s="267">
        <f>IF(OR(Is_Loading,LEN($A212)=0),"",SWDATA!AP197)</f>
        <v>0</v>
      </c>
      <c r="AX212" s="266" t="str">
        <f t="shared" si="860"/>
        <v/>
      </c>
      <c r="AY212" s="266">
        <f>IF(OR(Is_Loading,LEN($A212)=0),"",SWDATA!AR197)</f>
        <v>0</v>
      </c>
      <c r="AZ212" s="267">
        <f>IF(OR(Is_Loading,LEN($A212)=0),"",SWDATA!AS197)</f>
        <v>0</v>
      </c>
      <c r="BA212" s="267">
        <f>IF(OR(Is_Loading,LEN($A212)=0),"",SWDATA!AT197)</f>
        <v>0</v>
      </c>
      <c r="BB212" s="266" t="str">
        <f t="shared" si="861"/>
        <v/>
      </c>
      <c r="BC212" s="266">
        <f>IF(OR(Is_Loading,LEN($A212)=0),"",SWDATA!AV197)</f>
        <v>0</v>
      </c>
      <c r="BD212" s="267">
        <f>IF(OR(Is_Loading,LEN($A212)=0),"",SWDATA!AW197)</f>
        <v>0</v>
      </c>
      <c r="BE212" s="323">
        <f>IF(OR(Is_Loading,LEN($A212)=0),"",SWDATA!AX197)</f>
        <v>0</v>
      </c>
      <c r="BF212" s="320" t="str">
        <f t="shared" si="862"/>
        <v/>
      </c>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351"/>
      <c r="CO212" s="351"/>
      <c r="CP212" s="351"/>
      <c r="CQ212" s="351"/>
      <c r="CR212" s="351"/>
      <c r="CS212" s="351"/>
      <c r="CT212" s="351"/>
      <c r="CU212" s="351"/>
      <c r="CV212" s="351"/>
      <c r="CW212" s="351"/>
      <c r="CX212" s="351"/>
      <c r="CY212" s="351"/>
      <c r="CZ212" s="351"/>
      <c r="DA212" s="351"/>
      <c r="DB212" s="351"/>
      <c r="DC212" s="351"/>
      <c r="DD212" s="351"/>
      <c r="DE212" s="351"/>
      <c r="DF212" s="351"/>
      <c r="DG212" s="351"/>
      <c r="DH212" s="351"/>
      <c r="DI212" s="351"/>
      <c r="DJ212" s="351"/>
      <c r="DK212" s="351"/>
      <c r="DL212" s="351"/>
      <c r="DM212" s="351"/>
      <c r="DN212" s="351"/>
      <c r="DS212" s="372"/>
      <c r="DT212" s="374"/>
      <c r="DU212" s="375"/>
      <c r="DV212" s="375"/>
      <c r="DW212" s="375"/>
      <c r="DX212" s="375">
        <v>1</v>
      </c>
      <c r="DY212" s="375">
        <f t="shared" si="903"/>
        <v>0</v>
      </c>
      <c r="DZ212" s="375">
        <f t="shared" si="904"/>
        <v>0</v>
      </c>
      <c r="EA212" s="375">
        <f t="shared" si="905"/>
        <v>1</v>
      </c>
      <c r="EB212" s="375">
        <f t="shared" si="906"/>
        <v>0</v>
      </c>
      <c r="EC212" s="375">
        <f t="shared" si="907"/>
        <v>0</v>
      </c>
      <c r="ED212" s="375">
        <f t="shared" si="908"/>
        <v>1</v>
      </c>
      <c r="EE212" s="375">
        <f t="shared" si="909"/>
        <v>0</v>
      </c>
      <c r="EF212" s="375">
        <f t="shared" si="910"/>
        <v>0</v>
      </c>
      <c r="EG212" s="375">
        <f t="shared" si="911"/>
        <v>1</v>
      </c>
      <c r="EH212" s="375">
        <f t="shared" si="912"/>
        <v>0</v>
      </c>
      <c r="EI212" s="375">
        <f t="shared" si="913"/>
        <v>0</v>
      </c>
      <c r="EJ212" s="375">
        <f t="shared" si="914"/>
        <v>1</v>
      </c>
      <c r="EK212" s="375">
        <f t="shared" si="915"/>
        <v>0</v>
      </c>
      <c r="EL212" s="375">
        <f t="shared" si="916"/>
        <v>0</v>
      </c>
      <c r="EM212" s="375">
        <f t="shared" si="917"/>
        <v>1</v>
      </c>
      <c r="EN212" s="375">
        <f t="shared" si="918"/>
        <v>0</v>
      </c>
      <c r="EO212" s="375">
        <f t="shared" si="919"/>
        <v>0</v>
      </c>
      <c r="EP212" s="375">
        <f t="shared" si="920"/>
        <v>1</v>
      </c>
      <c r="EQ212" s="375">
        <f t="shared" si="921"/>
        <v>0</v>
      </c>
      <c r="ER212" s="375">
        <f t="shared" si="922"/>
        <v>0</v>
      </c>
      <c r="ES212" s="375">
        <f t="shared" si="923"/>
        <v>1</v>
      </c>
      <c r="ET212" s="375">
        <f t="shared" si="924"/>
        <v>0</v>
      </c>
      <c r="EU212" s="375">
        <f t="shared" si="925"/>
        <v>0</v>
      </c>
      <c r="EV212" s="375">
        <f t="shared" si="926"/>
        <v>1</v>
      </c>
      <c r="EW212" s="375">
        <f t="shared" si="927"/>
        <v>0</v>
      </c>
      <c r="EX212" s="375">
        <f t="shared" si="928"/>
        <v>0</v>
      </c>
      <c r="EY212" s="375">
        <f t="shared" si="929"/>
        <v>1</v>
      </c>
      <c r="EZ212" s="375">
        <f t="shared" si="930"/>
        <v>0</v>
      </c>
      <c r="FA212" s="375">
        <f t="shared" si="931"/>
        <v>0</v>
      </c>
      <c r="FB212" s="375">
        <f t="shared" si="932"/>
        <v>1</v>
      </c>
      <c r="FC212" s="375">
        <f t="shared" si="933"/>
        <v>0</v>
      </c>
      <c r="FD212" s="375">
        <f t="shared" si="934"/>
        <v>0</v>
      </c>
      <c r="FE212" s="376"/>
      <c r="FF212" s="372"/>
      <c r="FG212" s="372"/>
      <c r="FH212" s="372"/>
      <c r="FI212" s="372"/>
      <c r="FJ212" s="372"/>
      <c r="FK212" s="372"/>
      <c r="FL212" s="372"/>
      <c r="FM212" s="372"/>
      <c r="FN212" s="372"/>
      <c r="FO212" s="372"/>
      <c r="FP212" s="372"/>
      <c r="FQ212" s="372"/>
      <c r="FR212" s="372"/>
      <c r="FS212" s="372"/>
      <c r="FT212" s="372"/>
      <c r="FU212" s="372"/>
      <c r="FV212" s="372"/>
      <c r="FW212" s="372"/>
      <c r="FX212" s="372"/>
      <c r="FY212" s="372"/>
      <c r="FZ212" s="372"/>
      <c r="GA212" s="372"/>
      <c r="GB212" s="372"/>
      <c r="GC212" s="372"/>
      <c r="GD212" s="372"/>
      <c r="GE212" s="372"/>
      <c r="GF212" s="372"/>
      <c r="GG212" s="372"/>
      <c r="GH212" s="372"/>
      <c r="GI212" s="372"/>
      <c r="GJ212" s="372"/>
      <c r="GK212" s="372"/>
      <c r="GL212" s="372"/>
      <c r="GM212" s="372"/>
      <c r="GN212" s="372"/>
      <c r="GO212" s="372"/>
      <c r="GP212" s="372"/>
      <c r="GQ212" s="372"/>
      <c r="GR212" s="372"/>
      <c r="GS212" s="372"/>
      <c r="GT212" s="372"/>
      <c r="GU212" s="372"/>
      <c r="GV212" s="372"/>
      <c r="GW212" s="372"/>
      <c r="GX212" s="372"/>
      <c r="GY212" s="372"/>
      <c r="GZ212" s="372"/>
      <c r="HA212" s="372"/>
      <c r="HB212" s="372"/>
      <c r="HC212" s="372"/>
    </row>
    <row r="213" spans="1:211" s="373" customFormat="1" ht="15" customHeight="1" thickBot="1" x14ac:dyDescent="0.25">
      <c r="A213" s="366">
        <f>SWDATA!O198</f>
        <v>0</v>
      </c>
      <c r="B213" s="366">
        <f>SWDATA!M198</f>
        <v>0</v>
      </c>
      <c r="C213" s="351">
        <f>IF(AND(SWDATA!M198=1,SWDATA!Q198="promotions"),SWDATA!P198,0)</f>
        <v>0</v>
      </c>
      <c r="D213" s="367">
        <f>ROW(SWDATA!M198)</f>
        <v>198</v>
      </c>
      <c r="E213" s="368">
        <f ca="1">IF(AND(B213=1,UPPER(HLOOKUP(D213+12,'Metrics &amp; Attributes View'!$13:$31,19,0))&lt;&gt;"SBOM"),1,0)</f>
        <v>0</v>
      </c>
      <c r="F213" s="369">
        <f t="shared" si="850"/>
        <v>1</v>
      </c>
      <c r="G213" s="366" t="str">
        <f t="shared" si="851"/>
        <v/>
      </c>
      <c r="H213" s="370"/>
      <c r="J213" s="238">
        <f t="shared" si="852"/>
        <v>0</v>
      </c>
      <c r="K213" s="239" t="str">
        <f t="shared" si="853"/>
        <v/>
      </c>
      <c r="L213" s="342"/>
      <c r="M213" s="345"/>
      <c r="N213" s="340" t="str">
        <f>IF(LEN(SWDATA!F198)=0,"",N212)</f>
        <v/>
      </c>
      <c r="O213" s="296" t="str">
        <f>IF(LEN(SWDATA!G198)=0,"",O212)</f>
        <v/>
      </c>
      <c r="P213" s="297" t="str">
        <f>IF(LEN(SWDATA!C198)=0,"",SWDATA!C198)</f>
        <v/>
      </c>
      <c r="Q213" s="312" t="str">
        <f t="shared" si="854"/>
        <v/>
      </c>
      <c r="R213" s="223" t="s">
        <v>262</v>
      </c>
      <c r="S213" s="224"/>
      <c r="T213" s="224"/>
      <c r="U213" s="264" t="s">
        <v>603</v>
      </c>
      <c r="V213" s="205" t="s">
        <v>221</v>
      </c>
      <c r="W213" s="266">
        <f>IF(OR(Is_Loading,LEN($A213)=0),"",SWDATA!P198)</f>
        <v>0</v>
      </c>
      <c r="X213" s="267">
        <f>IF(OR(Is_Loading,LEN($A213)=0),"",SWDATA!Q198)</f>
        <v>0</v>
      </c>
      <c r="Y213" s="267">
        <f>IF(OR(Is_Loading,LEN($A213)=0),"",SWDATA!R198)</f>
        <v>0</v>
      </c>
      <c r="Z213" s="266" t="str">
        <f t="shared" si="935"/>
        <v/>
      </c>
      <c r="AA213" s="266">
        <f>IF(OR(Is_Loading,LEN($A213)=0),"",SWDATA!T198)</f>
        <v>0</v>
      </c>
      <c r="AB213" s="267">
        <f>IF(OR(Is_Loading,LEN($A213)=0),"",SWDATA!U198)</f>
        <v>0</v>
      </c>
      <c r="AC213" s="267">
        <f>IF(OR(Is_Loading,LEN($A213)=0),"",SWDATA!V198)</f>
        <v>0</v>
      </c>
      <c r="AD213" s="266" t="str">
        <f t="shared" si="855"/>
        <v/>
      </c>
      <c r="AE213" s="266">
        <f>IF(OR(Is_Loading,LEN($A213)=0),"",SWDATA!X198)</f>
        <v>0</v>
      </c>
      <c r="AF213" s="267">
        <f>IF(OR(Is_Loading,LEN($A213)=0),"",SWDATA!Y198)</f>
        <v>0</v>
      </c>
      <c r="AG213" s="267">
        <f>IF(OR(Is_Loading,LEN($A213)=0),"",SWDATA!Z198)</f>
        <v>0</v>
      </c>
      <c r="AH213" s="266" t="str">
        <f t="shared" si="856"/>
        <v/>
      </c>
      <c r="AI213" s="266">
        <f>IF(OR(Is_Loading,LEN($A213)=0),"",SWDATA!AB198)</f>
        <v>0</v>
      </c>
      <c r="AJ213" s="267">
        <f>IF(OR(Is_Loading,LEN($A213)=0),"",SWDATA!AC198)</f>
        <v>0</v>
      </c>
      <c r="AK213" s="267">
        <f>IF(OR(Is_Loading,LEN($A213)=0),"",SWDATA!AD198)</f>
        <v>0</v>
      </c>
      <c r="AL213" s="266" t="str">
        <f t="shared" si="857"/>
        <v/>
      </c>
      <c r="AM213" s="266">
        <f>IF(OR(Is_Loading,LEN($A213)=0),"",SWDATA!AF198)</f>
        <v>0</v>
      </c>
      <c r="AN213" s="267">
        <f>IF(OR(Is_Loading,LEN($A213)=0),"",SWDATA!AG198)</f>
        <v>0</v>
      </c>
      <c r="AO213" s="323">
        <f>IF(OR(Is_Loading,LEN($A213)=0),"",SWDATA!AH198)</f>
        <v>0</v>
      </c>
      <c r="AP213" s="320" t="str">
        <f t="shared" si="858"/>
        <v/>
      </c>
      <c r="AQ213" s="266">
        <f>IF(OR(Is_Loading,LEN($A213)=0),"",SWDATA!AJ198)</f>
        <v>0</v>
      </c>
      <c r="AR213" s="267">
        <f>IF(OR(Is_Loading,LEN($A213)=0),"",SWDATA!AK198)</f>
        <v>0</v>
      </c>
      <c r="AS213" s="267">
        <f>IF(OR(Is_Loading,LEN($A213)=0),"",SWDATA!AL198)</f>
        <v>0</v>
      </c>
      <c r="AT213" s="266" t="str">
        <f t="shared" si="859"/>
        <v/>
      </c>
      <c r="AU213" s="266">
        <f>IF(OR(Is_Loading,LEN($A213)=0),"",SWDATA!AN198)</f>
        <v>0</v>
      </c>
      <c r="AV213" s="267">
        <f>IF(OR(Is_Loading,LEN($A213)=0),"",SWDATA!AO198)</f>
        <v>0</v>
      </c>
      <c r="AW213" s="267">
        <f>IF(OR(Is_Loading,LEN($A213)=0),"",SWDATA!AP198)</f>
        <v>0</v>
      </c>
      <c r="AX213" s="266" t="str">
        <f t="shared" si="860"/>
        <v/>
      </c>
      <c r="AY213" s="266">
        <f>IF(OR(Is_Loading,LEN($A213)=0),"",SWDATA!AR198)</f>
        <v>0</v>
      </c>
      <c r="AZ213" s="267">
        <f>IF(OR(Is_Loading,LEN($A213)=0),"",SWDATA!AS198)</f>
        <v>0</v>
      </c>
      <c r="BA213" s="267">
        <f>IF(OR(Is_Loading,LEN($A213)=0),"",SWDATA!AT198)</f>
        <v>0</v>
      </c>
      <c r="BB213" s="266" t="str">
        <f t="shared" si="861"/>
        <v/>
      </c>
      <c r="BC213" s="266">
        <f>IF(OR(Is_Loading,LEN($A213)=0),"",SWDATA!AV198)</f>
        <v>0</v>
      </c>
      <c r="BD213" s="267">
        <f>IF(OR(Is_Loading,LEN($A213)=0),"",SWDATA!AW198)</f>
        <v>0</v>
      </c>
      <c r="BE213" s="323">
        <f>IF(OR(Is_Loading,LEN($A213)=0),"",SWDATA!AX198)</f>
        <v>0</v>
      </c>
      <c r="BF213" s="320" t="str">
        <f t="shared" si="862"/>
        <v/>
      </c>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351"/>
      <c r="CO213" s="351"/>
      <c r="CP213" s="351"/>
      <c r="CQ213" s="351"/>
      <c r="CR213" s="351"/>
      <c r="CS213" s="351"/>
      <c r="CT213" s="351"/>
      <c r="CU213" s="351"/>
      <c r="CV213" s="351"/>
      <c r="CW213" s="351"/>
      <c r="CX213" s="351"/>
      <c r="CY213" s="351"/>
      <c r="CZ213" s="351"/>
      <c r="DA213" s="351"/>
      <c r="DB213" s="351"/>
      <c r="DC213" s="351"/>
      <c r="DD213" s="351"/>
      <c r="DE213" s="351"/>
      <c r="DF213" s="351"/>
      <c r="DG213" s="351"/>
      <c r="DH213" s="351"/>
      <c r="DI213" s="351"/>
      <c r="DJ213" s="351"/>
      <c r="DK213" s="351"/>
      <c r="DL213" s="351"/>
      <c r="DM213" s="351"/>
      <c r="DN213" s="351"/>
      <c r="DS213" s="372"/>
      <c r="DT213" s="374"/>
      <c r="DU213" s="375"/>
      <c r="DV213" s="375"/>
      <c r="DW213" s="375"/>
      <c r="DX213" s="375">
        <v>1</v>
      </c>
      <c r="DY213" s="375">
        <f t="shared" si="903"/>
        <v>0</v>
      </c>
      <c r="DZ213" s="375">
        <f t="shared" si="904"/>
        <v>0</v>
      </c>
      <c r="EA213" s="375">
        <f t="shared" si="905"/>
        <v>1</v>
      </c>
      <c r="EB213" s="375">
        <f t="shared" si="906"/>
        <v>0</v>
      </c>
      <c r="EC213" s="375">
        <f t="shared" si="907"/>
        <v>0</v>
      </c>
      <c r="ED213" s="375">
        <f t="shared" si="908"/>
        <v>1</v>
      </c>
      <c r="EE213" s="375">
        <f t="shared" si="909"/>
        <v>0</v>
      </c>
      <c r="EF213" s="375">
        <f t="shared" si="910"/>
        <v>0</v>
      </c>
      <c r="EG213" s="375">
        <f t="shared" si="911"/>
        <v>1</v>
      </c>
      <c r="EH213" s="375">
        <f t="shared" si="912"/>
        <v>0</v>
      </c>
      <c r="EI213" s="375">
        <f t="shared" si="913"/>
        <v>0</v>
      </c>
      <c r="EJ213" s="375">
        <f t="shared" si="914"/>
        <v>1</v>
      </c>
      <c r="EK213" s="375">
        <f t="shared" si="915"/>
        <v>0</v>
      </c>
      <c r="EL213" s="375">
        <f t="shared" si="916"/>
        <v>0</v>
      </c>
      <c r="EM213" s="375">
        <f t="shared" si="917"/>
        <v>1</v>
      </c>
      <c r="EN213" s="375">
        <f t="shared" si="918"/>
        <v>0</v>
      </c>
      <c r="EO213" s="375">
        <f t="shared" si="919"/>
        <v>0</v>
      </c>
      <c r="EP213" s="375">
        <f t="shared" si="920"/>
        <v>1</v>
      </c>
      <c r="EQ213" s="375">
        <f t="shared" si="921"/>
        <v>0</v>
      </c>
      <c r="ER213" s="375">
        <f t="shared" si="922"/>
        <v>0</v>
      </c>
      <c r="ES213" s="375">
        <f t="shared" si="923"/>
        <v>1</v>
      </c>
      <c r="ET213" s="375">
        <f t="shared" si="924"/>
        <v>0</v>
      </c>
      <c r="EU213" s="375">
        <f t="shared" si="925"/>
        <v>0</v>
      </c>
      <c r="EV213" s="375">
        <f t="shared" si="926"/>
        <v>1</v>
      </c>
      <c r="EW213" s="375">
        <f t="shared" si="927"/>
        <v>0</v>
      </c>
      <c r="EX213" s="375">
        <f t="shared" si="928"/>
        <v>0</v>
      </c>
      <c r="EY213" s="375">
        <f t="shared" si="929"/>
        <v>1</v>
      </c>
      <c r="EZ213" s="375">
        <f t="shared" si="930"/>
        <v>0</v>
      </c>
      <c r="FA213" s="375">
        <f t="shared" si="931"/>
        <v>0</v>
      </c>
      <c r="FB213" s="375">
        <f t="shared" si="932"/>
        <v>1</v>
      </c>
      <c r="FC213" s="375">
        <f t="shared" si="933"/>
        <v>0</v>
      </c>
      <c r="FD213" s="375">
        <f t="shared" si="934"/>
        <v>0</v>
      </c>
      <c r="FE213" s="376"/>
      <c r="FF213" s="372"/>
      <c r="FG213" s="372"/>
      <c r="FH213" s="372"/>
      <c r="FI213" s="372"/>
      <c r="FJ213" s="372"/>
      <c r="FK213" s="372"/>
      <c r="FL213" s="372"/>
      <c r="FM213" s="372"/>
      <c r="FN213" s="372"/>
      <c r="FO213" s="372"/>
      <c r="FP213" s="372"/>
      <c r="FQ213" s="372"/>
      <c r="FR213" s="372"/>
      <c r="FS213" s="372"/>
      <c r="FT213" s="372"/>
      <c r="FU213" s="372"/>
      <c r="FV213" s="372"/>
      <c r="FW213" s="372"/>
      <c r="FX213" s="372"/>
      <c r="FY213" s="372"/>
      <c r="FZ213" s="372"/>
      <c r="GA213" s="372"/>
      <c r="GB213" s="372"/>
      <c r="GC213" s="372"/>
      <c r="GD213" s="372"/>
      <c r="GE213" s="372"/>
      <c r="GF213" s="372"/>
      <c r="GG213" s="372"/>
      <c r="GH213" s="372"/>
      <c r="GI213" s="372"/>
      <c r="GJ213" s="372"/>
      <c r="GK213" s="372"/>
      <c r="GL213" s="372"/>
      <c r="GM213" s="372"/>
      <c r="GN213" s="372"/>
      <c r="GO213" s="372"/>
      <c r="GP213" s="372"/>
      <c r="GQ213" s="372"/>
      <c r="GR213" s="372"/>
      <c r="GS213" s="372"/>
      <c r="GT213" s="372"/>
      <c r="GU213" s="372"/>
      <c r="GV213" s="372"/>
      <c r="GW213" s="372"/>
      <c r="GX213" s="372"/>
      <c r="GY213" s="372"/>
      <c r="GZ213" s="372"/>
      <c r="HA213" s="372"/>
      <c r="HB213" s="372"/>
      <c r="HC213" s="372"/>
    </row>
    <row r="214" spans="1:211" s="373" customFormat="1" ht="15" hidden="1" customHeight="1" outlineLevel="1" x14ac:dyDescent="0.2">
      <c r="A214" s="366">
        <f>SWDATA!O199</f>
        <v>0</v>
      </c>
      <c r="B214" s="366">
        <f>SWDATA!M199</f>
        <v>0</v>
      </c>
      <c r="C214" s="351">
        <f>IF(AND(SWDATA!M199=1,SWDATA!Q199="promotions"),SWDATA!P199,0)</f>
        <v>0</v>
      </c>
      <c r="D214" s="367">
        <f>ROW(SWDATA!M199)</f>
        <v>199</v>
      </c>
      <c r="E214" s="368">
        <f t="shared" ref="E214:E224" si="938">B214</f>
        <v>0</v>
      </c>
      <c r="F214" s="369">
        <f t="shared" si="850"/>
        <v>1</v>
      </c>
      <c r="G214" s="366" t="str">
        <f t="shared" si="851"/>
        <v/>
      </c>
      <c r="H214" s="370"/>
      <c r="J214" s="238">
        <f t="shared" si="852"/>
        <v>0</v>
      </c>
      <c r="K214" s="239" t="str">
        <f t="shared" si="853"/>
        <v/>
      </c>
      <c r="L214" s="342"/>
      <c r="M214" s="345"/>
      <c r="N214" s="340" t="str">
        <f>IF(LEN(SWDATA!F199)=0,"",N213)</f>
        <v/>
      </c>
      <c r="O214" s="296" t="str">
        <f>IF(LEN(SWDATA!G199)=0,"",O213)</f>
        <v/>
      </c>
      <c r="P214" s="297" t="str">
        <f>IF(LEN(SWDATA!C199)=0,"",SWDATA!C199)</f>
        <v/>
      </c>
      <c r="Q214" s="312" t="str">
        <f t="shared" si="854"/>
        <v/>
      </c>
      <c r="R214" s="223" t="s">
        <v>261</v>
      </c>
      <c r="S214" s="224"/>
      <c r="T214" s="224"/>
      <c r="U214" s="264" t="s">
        <v>610</v>
      </c>
      <c r="V214" s="205" t="s">
        <v>221</v>
      </c>
      <c r="W214" s="266">
        <f>IF(OR(Is_Loading,LEN($A214)=0),"",SWDATA!P199)</f>
        <v>0</v>
      </c>
      <c r="X214" s="267">
        <f>IF(OR(Is_Loading,LEN($A214)=0),"",SWDATA!Q199)</f>
        <v>0</v>
      </c>
      <c r="Y214" s="267">
        <f>IF(OR(Is_Loading,LEN($A214)=0),"",SWDATA!R199)</f>
        <v>0</v>
      </c>
      <c r="Z214" s="266" t="str">
        <f t="shared" si="935"/>
        <v/>
      </c>
      <c r="AA214" s="266">
        <f>IF(OR(Is_Loading,LEN($A214)=0),"",SWDATA!T199)</f>
        <v>0</v>
      </c>
      <c r="AB214" s="267">
        <f>IF(OR(Is_Loading,LEN($A214)=0),"",SWDATA!U199)</f>
        <v>0</v>
      </c>
      <c r="AC214" s="267">
        <f>IF(OR(Is_Loading,LEN($A214)=0),"",SWDATA!V199)</f>
        <v>0</v>
      </c>
      <c r="AD214" s="266" t="str">
        <f t="shared" si="855"/>
        <v/>
      </c>
      <c r="AE214" s="266">
        <f>IF(OR(Is_Loading,LEN($A214)=0),"",SWDATA!X199)</f>
        <v>0</v>
      </c>
      <c r="AF214" s="267">
        <f>IF(OR(Is_Loading,LEN($A214)=0),"",SWDATA!Y199)</f>
        <v>0</v>
      </c>
      <c r="AG214" s="267">
        <f>IF(OR(Is_Loading,LEN($A214)=0),"",SWDATA!Z199)</f>
        <v>0</v>
      </c>
      <c r="AH214" s="266" t="str">
        <f t="shared" si="856"/>
        <v/>
      </c>
      <c r="AI214" s="266">
        <f>IF(OR(Is_Loading,LEN($A214)=0),"",SWDATA!AB199)</f>
        <v>0</v>
      </c>
      <c r="AJ214" s="267">
        <f>IF(OR(Is_Loading,LEN($A214)=0),"",SWDATA!AC199)</f>
        <v>0</v>
      </c>
      <c r="AK214" s="267">
        <f>IF(OR(Is_Loading,LEN($A214)=0),"",SWDATA!AD199)</f>
        <v>0</v>
      </c>
      <c r="AL214" s="266" t="str">
        <f t="shared" si="857"/>
        <v/>
      </c>
      <c r="AM214" s="266">
        <f>IF(OR(Is_Loading,LEN($A214)=0),"",SWDATA!AF199)</f>
        <v>0</v>
      </c>
      <c r="AN214" s="267">
        <f>IF(OR(Is_Loading,LEN($A214)=0),"",SWDATA!AG199)</f>
        <v>0</v>
      </c>
      <c r="AO214" s="323">
        <f>IF(OR(Is_Loading,LEN($A214)=0),"",SWDATA!AH199)</f>
        <v>0</v>
      </c>
      <c r="AP214" s="320" t="str">
        <f t="shared" si="858"/>
        <v/>
      </c>
      <c r="AQ214" s="266">
        <f>IF(OR(Is_Loading,LEN($A214)=0),"",SWDATA!AJ199)</f>
        <v>0</v>
      </c>
      <c r="AR214" s="267">
        <f>IF(OR(Is_Loading,LEN($A214)=0),"",SWDATA!AK199)</f>
        <v>0</v>
      </c>
      <c r="AS214" s="267">
        <f>IF(OR(Is_Loading,LEN($A214)=0),"",SWDATA!AL199)</f>
        <v>0</v>
      </c>
      <c r="AT214" s="266" t="str">
        <f t="shared" si="859"/>
        <v/>
      </c>
      <c r="AU214" s="266">
        <f>IF(OR(Is_Loading,LEN($A214)=0),"",SWDATA!AN199)</f>
        <v>0</v>
      </c>
      <c r="AV214" s="267">
        <f>IF(OR(Is_Loading,LEN($A214)=0),"",SWDATA!AO199)</f>
        <v>0</v>
      </c>
      <c r="AW214" s="267">
        <f>IF(OR(Is_Loading,LEN($A214)=0),"",SWDATA!AP199)</f>
        <v>0</v>
      </c>
      <c r="AX214" s="266" t="str">
        <f t="shared" si="860"/>
        <v/>
      </c>
      <c r="AY214" s="266">
        <f>IF(OR(Is_Loading,LEN($A214)=0),"",SWDATA!AR199)</f>
        <v>0</v>
      </c>
      <c r="AZ214" s="267">
        <f>IF(OR(Is_Loading,LEN($A214)=0),"",SWDATA!AS199)</f>
        <v>0</v>
      </c>
      <c r="BA214" s="267">
        <f>IF(OR(Is_Loading,LEN($A214)=0),"",SWDATA!AT199)</f>
        <v>0</v>
      </c>
      <c r="BB214" s="266" t="str">
        <f t="shared" si="861"/>
        <v/>
      </c>
      <c r="BC214" s="266">
        <f>IF(OR(Is_Loading,LEN($A214)=0),"",SWDATA!AV199)</f>
        <v>0</v>
      </c>
      <c r="BD214" s="267">
        <f>IF(OR(Is_Loading,LEN($A214)=0),"",SWDATA!AW199)</f>
        <v>0</v>
      </c>
      <c r="BE214" s="323">
        <f>IF(OR(Is_Loading,LEN($A214)=0),"",SWDATA!AX199)</f>
        <v>0</v>
      </c>
      <c r="BF214" s="320" t="str">
        <f t="shared" si="862"/>
        <v/>
      </c>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351"/>
      <c r="CO214" s="351"/>
      <c r="CP214" s="351"/>
      <c r="CQ214" s="351"/>
      <c r="CR214" s="351"/>
      <c r="CS214" s="351"/>
      <c r="CT214" s="351"/>
      <c r="CU214" s="351"/>
      <c r="CV214" s="351"/>
      <c r="CW214" s="351"/>
      <c r="CX214" s="351"/>
      <c r="CY214" s="351"/>
      <c r="CZ214" s="351"/>
      <c r="DA214" s="351"/>
      <c r="DB214" s="351"/>
      <c r="DC214" s="351"/>
      <c r="DD214" s="351"/>
      <c r="DE214" s="351"/>
      <c r="DF214" s="351"/>
      <c r="DG214" s="351"/>
      <c r="DH214" s="351"/>
      <c r="DI214" s="351"/>
      <c r="DJ214" s="351"/>
      <c r="DK214" s="351"/>
      <c r="DL214" s="351"/>
      <c r="DM214" s="351"/>
      <c r="DN214" s="351"/>
      <c r="DS214" s="372"/>
      <c r="DT214" s="374"/>
      <c r="DU214" s="375"/>
      <c r="DV214" s="375"/>
      <c r="DW214" s="375"/>
      <c r="DX214" s="375">
        <v>1</v>
      </c>
      <c r="DY214" s="375">
        <f t="shared" si="903"/>
        <v>0</v>
      </c>
      <c r="DZ214" s="375">
        <f t="shared" si="904"/>
        <v>0</v>
      </c>
      <c r="EA214" s="375">
        <f t="shared" si="905"/>
        <v>1</v>
      </c>
      <c r="EB214" s="375">
        <f t="shared" si="906"/>
        <v>0</v>
      </c>
      <c r="EC214" s="375">
        <f t="shared" si="907"/>
        <v>0</v>
      </c>
      <c r="ED214" s="375">
        <f t="shared" si="908"/>
        <v>1</v>
      </c>
      <c r="EE214" s="375">
        <f t="shared" si="909"/>
        <v>0</v>
      </c>
      <c r="EF214" s="375">
        <f t="shared" si="910"/>
        <v>0</v>
      </c>
      <c r="EG214" s="375">
        <f t="shared" si="911"/>
        <v>1</v>
      </c>
      <c r="EH214" s="375">
        <f t="shared" si="912"/>
        <v>0</v>
      </c>
      <c r="EI214" s="375">
        <f t="shared" si="913"/>
        <v>0</v>
      </c>
      <c r="EJ214" s="375">
        <f t="shared" si="914"/>
        <v>1</v>
      </c>
      <c r="EK214" s="375">
        <f t="shared" si="915"/>
        <v>0</v>
      </c>
      <c r="EL214" s="375">
        <f t="shared" si="916"/>
        <v>0</v>
      </c>
      <c r="EM214" s="375">
        <f t="shared" si="917"/>
        <v>1</v>
      </c>
      <c r="EN214" s="375">
        <f t="shared" si="918"/>
        <v>0</v>
      </c>
      <c r="EO214" s="375">
        <f t="shared" si="919"/>
        <v>0</v>
      </c>
      <c r="EP214" s="375">
        <f t="shared" si="920"/>
        <v>1</v>
      </c>
      <c r="EQ214" s="375">
        <f t="shared" si="921"/>
        <v>0</v>
      </c>
      <c r="ER214" s="375">
        <f t="shared" si="922"/>
        <v>0</v>
      </c>
      <c r="ES214" s="375">
        <f t="shared" si="923"/>
        <v>1</v>
      </c>
      <c r="ET214" s="375">
        <f t="shared" si="924"/>
        <v>0</v>
      </c>
      <c r="EU214" s="375">
        <f t="shared" si="925"/>
        <v>0</v>
      </c>
      <c r="EV214" s="375">
        <f t="shared" si="926"/>
        <v>1</v>
      </c>
      <c r="EW214" s="375">
        <f t="shared" si="927"/>
        <v>0</v>
      </c>
      <c r="EX214" s="375">
        <f t="shared" si="928"/>
        <v>0</v>
      </c>
      <c r="EY214" s="375">
        <f t="shared" si="929"/>
        <v>1</v>
      </c>
      <c r="EZ214" s="375">
        <f t="shared" si="930"/>
        <v>0</v>
      </c>
      <c r="FA214" s="375">
        <f t="shared" si="931"/>
        <v>0</v>
      </c>
      <c r="FB214" s="375">
        <f t="shared" si="932"/>
        <v>1</v>
      </c>
      <c r="FC214" s="375">
        <f t="shared" si="933"/>
        <v>0</v>
      </c>
      <c r="FD214" s="375">
        <f t="shared" si="934"/>
        <v>0</v>
      </c>
      <c r="FE214" s="376"/>
      <c r="FF214" s="372"/>
      <c r="FG214" s="372"/>
      <c r="FH214" s="372"/>
      <c r="FI214" s="372"/>
      <c r="FJ214" s="372"/>
      <c r="FK214" s="372"/>
      <c r="FL214" s="372"/>
      <c r="FM214" s="372"/>
      <c r="FN214" s="372"/>
      <c r="FO214" s="372"/>
      <c r="FP214" s="372"/>
      <c r="FQ214" s="372"/>
      <c r="FR214" s="372"/>
      <c r="FS214" s="372"/>
      <c r="FT214" s="372"/>
      <c r="FU214" s="372"/>
      <c r="FV214" s="372"/>
      <c r="FW214" s="372"/>
      <c r="FX214" s="372"/>
      <c r="FY214" s="372"/>
      <c r="FZ214" s="372"/>
      <c r="GA214" s="372"/>
      <c r="GB214" s="372"/>
      <c r="GC214" s="372"/>
      <c r="GD214" s="372"/>
      <c r="GE214" s="372"/>
      <c r="GF214" s="372"/>
      <c r="GG214" s="372"/>
      <c r="GH214" s="372"/>
      <c r="GI214" s="372"/>
      <c r="GJ214" s="372"/>
      <c r="GK214" s="372"/>
      <c r="GL214" s="372"/>
      <c r="GM214" s="372"/>
      <c r="GN214" s="372"/>
      <c r="GO214" s="372"/>
      <c r="GP214" s="372"/>
      <c r="GQ214" s="372"/>
      <c r="GR214" s="372"/>
      <c r="GS214" s="372"/>
      <c r="GT214" s="372"/>
      <c r="GU214" s="372"/>
      <c r="GV214" s="372"/>
      <c r="GW214" s="372"/>
      <c r="GX214" s="372"/>
      <c r="GY214" s="372"/>
      <c r="GZ214" s="372"/>
      <c r="HA214" s="372"/>
      <c r="HB214" s="372"/>
      <c r="HC214" s="372"/>
    </row>
    <row r="215" spans="1:211" s="373" customFormat="1" ht="15" hidden="1" customHeight="1" outlineLevel="1" x14ac:dyDescent="0.2">
      <c r="A215" s="366">
        <f>SWDATA!O200</f>
        <v>0</v>
      </c>
      <c r="B215" s="366">
        <f>SWDATA!M200</f>
        <v>0</v>
      </c>
      <c r="C215" s="351">
        <f>IF(AND(SWDATA!M200=1,SWDATA!Q200="promotions"),SWDATA!P200,0)</f>
        <v>0</v>
      </c>
      <c r="D215" s="367">
        <f>ROW(SWDATA!M200)</f>
        <v>200</v>
      </c>
      <c r="E215" s="368">
        <f t="shared" si="938"/>
        <v>0</v>
      </c>
      <c r="F215" s="369">
        <f t="shared" si="850"/>
        <v>1</v>
      </c>
      <c r="G215" s="366" t="str">
        <f t="shared" si="851"/>
        <v/>
      </c>
      <c r="H215" s="370"/>
      <c r="J215" s="238">
        <f t="shared" si="852"/>
        <v>0</v>
      </c>
      <c r="K215" s="239" t="str">
        <f t="shared" si="853"/>
        <v/>
      </c>
      <c r="L215" s="342"/>
      <c r="M215" s="345"/>
      <c r="N215" s="340" t="str">
        <f>IF(LEN(SWDATA!F200)=0,"",N214)</f>
        <v/>
      </c>
      <c r="O215" s="296" t="str">
        <f>IF(LEN(SWDATA!G200)=0,"",O214)</f>
        <v/>
      </c>
      <c r="P215" s="297" t="str">
        <f>IF(LEN(SWDATA!C200)=0,"",SWDATA!C200)</f>
        <v/>
      </c>
      <c r="Q215" s="312" t="str">
        <f t="shared" si="854"/>
        <v/>
      </c>
      <c r="R215" s="223" t="s">
        <v>261</v>
      </c>
      <c r="S215" s="224"/>
      <c r="T215" s="224"/>
      <c r="U215" s="264" t="s">
        <v>612</v>
      </c>
      <c r="V215" s="205" t="s">
        <v>221</v>
      </c>
      <c r="W215" s="266">
        <f>IF(OR(Is_Loading,LEN($A215)=0),"",SWDATA!P200)</f>
        <v>0</v>
      </c>
      <c r="X215" s="267">
        <f>IF(OR(Is_Loading,LEN($A215)=0),"",SWDATA!Q200)</f>
        <v>0</v>
      </c>
      <c r="Y215" s="267">
        <f>IF(OR(Is_Loading,LEN($A215)=0),"",SWDATA!R200)</f>
        <v>0</v>
      </c>
      <c r="Z215" s="266" t="str">
        <f t="shared" si="935"/>
        <v/>
      </c>
      <c r="AA215" s="266">
        <f>IF(OR(Is_Loading,LEN($A215)=0),"",SWDATA!T200)</f>
        <v>0</v>
      </c>
      <c r="AB215" s="267">
        <f>IF(OR(Is_Loading,LEN($A215)=0),"",SWDATA!U200)</f>
        <v>0</v>
      </c>
      <c r="AC215" s="267">
        <f>IF(OR(Is_Loading,LEN($A215)=0),"",SWDATA!V200)</f>
        <v>0</v>
      </c>
      <c r="AD215" s="266" t="str">
        <f t="shared" si="855"/>
        <v/>
      </c>
      <c r="AE215" s="266">
        <f>IF(OR(Is_Loading,LEN($A215)=0),"",SWDATA!X200)</f>
        <v>0</v>
      </c>
      <c r="AF215" s="267">
        <f>IF(OR(Is_Loading,LEN($A215)=0),"",SWDATA!Y200)</f>
        <v>0</v>
      </c>
      <c r="AG215" s="267">
        <f>IF(OR(Is_Loading,LEN($A215)=0),"",SWDATA!Z200)</f>
        <v>0</v>
      </c>
      <c r="AH215" s="266" t="str">
        <f t="shared" si="856"/>
        <v/>
      </c>
      <c r="AI215" s="266">
        <f>IF(OR(Is_Loading,LEN($A215)=0),"",SWDATA!AB200)</f>
        <v>0</v>
      </c>
      <c r="AJ215" s="267">
        <f>IF(OR(Is_Loading,LEN($A215)=0),"",SWDATA!AC200)</f>
        <v>0</v>
      </c>
      <c r="AK215" s="267">
        <f>IF(OR(Is_Loading,LEN($A215)=0),"",SWDATA!AD200)</f>
        <v>0</v>
      </c>
      <c r="AL215" s="266" t="str">
        <f t="shared" si="857"/>
        <v/>
      </c>
      <c r="AM215" s="266">
        <f>IF(OR(Is_Loading,LEN($A215)=0),"",SWDATA!AF200)</f>
        <v>0</v>
      </c>
      <c r="AN215" s="267">
        <f>IF(OR(Is_Loading,LEN($A215)=0),"",SWDATA!AG200)</f>
        <v>0</v>
      </c>
      <c r="AO215" s="323">
        <f>IF(OR(Is_Loading,LEN($A215)=0),"",SWDATA!AH200)</f>
        <v>0</v>
      </c>
      <c r="AP215" s="320" t="str">
        <f t="shared" si="858"/>
        <v/>
      </c>
      <c r="AQ215" s="266">
        <f>IF(OR(Is_Loading,LEN($A215)=0),"",SWDATA!AJ200)</f>
        <v>0</v>
      </c>
      <c r="AR215" s="267">
        <f>IF(OR(Is_Loading,LEN($A215)=0),"",SWDATA!AK200)</f>
        <v>0</v>
      </c>
      <c r="AS215" s="267">
        <f>IF(OR(Is_Loading,LEN($A215)=0),"",SWDATA!AL200)</f>
        <v>0</v>
      </c>
      <c r="AT215" s="266" t="str">
        <f t="shared" si="859"/>
        <v/>
      </c>
      <c r="AU215" s="266">
        <f>IF(OR(Is_Loading,LEN($A215)=0),"",SWDATA!AN200)</f>
        <v>0</v>
      </c>
      <c r="AV215" s="267">
        <f>IF(OR(Is_Loading,LEN($A215)=0),"",SWDATA!AO200)</f>
        <v>0</v>
      </c>
      <c r="AW215" s="267">
        <f>IF(OR(Is_Loading,LEN($A215)=0),"",SWDATA!AP200)</f>
        <v>0</v>
      </c>
      <c r="AX215" s="266" t="str">
        <f t="shared" si="860"/>
        <v/>
      </c>
      <c r="AY215" s="266">
        <f>IF(OR(Is_Loading,LEN($A215)=0),"",SWDATA!AR200)</f>
        <v>0</v>
      </c>
      <c r="AZ215" s="267">
        <f>IF(OR(Is_Loading,LEN($A215)=0),"",SWDATA!AS200)</f>
        <v>0</v>
      </c>
      <c r="BA215" s="267">
        <f>IF(OR(Is_Loading,LEN($A215)=0),"",SWDATA!AT200)</f>
        <v>0</v>
      </c>
      <c r="BB215" s="266" t="str">
        <f t="shared" si="861"/>
        <v/>
      </c>
      <c r="BC215" s="266">
        <f>IF(OR(Is_Loading,LEN($A215)=0),"",SWDATA!AV200)</f>
        <v>0</v>
      </c>
      <c r="BD215" s="267">
        <f>IF(OR(Is_Loading,LEN($A215)=0),"",SWDATA!AW200)</f>
        <v>0</v>
      </c>
      <c r="BE215" s="323">
        <f>IF(OR(Is_Loading,LEN($A215)=0),"",SWDATA!AX200)</f>
        <v>0</v>
      </c>
      <c r="BF215" s="320" t="str">
        <f t="shared" si="862"/>
        <v/>
      </c>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351"/>
      <c r="CO215" s="351"/>
      <c r="CP215" s="351"/>
      <c r="CQ215" s="351"/>
      <c r="CR215" s="351"/>
      <c r="CS215" s="351"/>
      <c r="CT215" s="351"/>
      <c r="CU215" s="351"/>
      <c r="CV215" s="351"/>
      <c r="CW215" s="351"/>
      <c r="CX215" s="351"/>
      <c r="CY215" s="351"/>
      <c r="CZ215" s="351"/>
      <c r="DA215" s="351"/>
      <c r="DB215" s="351"/>
      <c r="DC215" s="351"/>
      <c r="DD215" s="351"/>
      <c r="DE215" s="351"/>
      <c r="DF215" s="351"/>
      <c r="DG215" s="351"/>
      <c r="DH215" s="351"/>
      <c r="DI215" s="351"/>
      <c r="DJ215" s="351"/>
      <c r="DK215" s="351"/>
      <c r="DL215" s="351"/>
      <c r="DM215" s="351"/>
      <c r="DN215" s="351"/>
      <c r="DS215" s="372"/>
      <c r="DT215" s="374"/>
      <c r="DU215" s="375"/>
      <c r="DV215" s="375"/>
      <c r="DW215" s="375"/>
      <c r="DX215" s="375">
        <v>1</v>
      </c>
      <c r="DY215" s="375">
        <f t="shared" si="903"/>
        <v>0</v>
      </c>
      <c r="DZ215" s="375">
        <f t="shared" si="904"/>
        <v>0</v>
      </c>
      <c r="EA215" s="375">
        <f t="shared" si="905"/>
        <v>1</v>
      </c>
      <c r="EB215" s="375">
        <f t="shared" si="906"/>
        <v>0</v>
      </c>
      <c r="EC215" s="375">
        <f t="shared" si="907"/>
        <v>0</v>
      </c>
      <c r="ED215" s="375">
        <f t="shared" si="908"/>
        <v>1</v>
      </c>
      <c r="EE215" s="375">
        <f t="shared" si="909"/>
        <v>0</v>
      </c>
      <c r="EF215" s="375">
        <f t="shared" si="910"/>
        <v>0</v>
      </c>
      <c r="EG215" s="375">
        <f t="shared" si="911"/>
        <v>1</v>
      </c>
      <c r="EH215" s="375">
        <f t="shared" si="912"/>
        <v>0</v>
      </c>
      <c r="EI215" s="375">
        <f t="shared" si="913"/>
        <v>0</v>
      </c>
      <c r="EJ215" s="375">
        <f t="shared" si="914"/>
        <v>1</v>
      </c>
      <c r="EK215" s="375">
        <f t="shared" si="915"/>
        <v>0</v>
      </c>
      <c r="EL215" s="375">
        <f t="shared" si="916"/>
        <v>0</v>
      </c>
      <c r="EM215" s="375">
        <f t="shared" si="917"/>
        <v>1</v>
      </c>
      <c r="EN215" s="375">
        <f t="shared" si="918"/>
        <v>0</v>
      </c>
      <c r="EO215" s="375">
        <f t="shared" si="919"/>
        <v>0</v>
      </c>
      <c r="EP215" s="375">
        <f t="shared" si="920"/>
        <v>1</v>
      </c>
      <c r="EQ215" s="375">
        <f t="shared" si="921"/>
        <v>0</v>
      </c>
      <c r="ER215" s="375">
        <f t="shared" si="922"/>
        <v>0</v>
      </c>
      <c r="ES215" s="375">
        <f t="shared" si="923"/>
        <v>1</v>
      </c>
      <c r="ET215" s="375">
        <f t="shared" si="924"/>
        <v>0</v>
      </c>
      <c r="EU215" s="375">
        <f t="shared" si="925"/>
        <v>0</v>
      </c>
      <c r="EV215" s="375">
        <f t="shared" si="926"/>
        <v>1</v>
      </c>
      <c r="EW215" s="375">
        <f t="shared" si="927"/>
        <v>0</v>
      </c>
      <c r="EX215" s="375">
        <f t="shared" si="928"/>
        <v>0</v>
      </c>
      <c r="EY215" s="375">
        <f t="shared" si="929"/>
        <v>1</v>
      </c>
      <c r="EZ215" s="375">
        <f t="shared" si="930"/>
        <v>0</v>
      </c>
      <c r="FA215" s="375">
        <f t="shared" si="931"/>
        <v>0</v>
      </c>
      <c r="FB215" s="375">
        <f t="shared" si="932"/>
        <v>1</v>
      </c>
      <c r="FC215" s="375">
        <f t="shared" si="933"/>
        <v>0</v>
      </c>
      <c r="FD215" s="375">
        <f t="shared" si="934"/>
        <v>0</v>
      </c>
      <c r="FE215" s="376"/>
      <c r="FF215" s="372"/>
      <c r="FG215" s="372"/>
      <c r="FH215" s="372"/>
      <c r="FI215" s="372"/>
      <c r="FJ215" s="372"/>
      <c r="FK215" s="372"/>
      <c r="FL215" s="372"/>
      <c r="FM215" s="372"/>
      <c r="FN215" s="372"/>
      <c r="FO215" s="372"/>
      <c r="FP215" s="372"/>
      <c r="FQ215" s="372"/>
      <c r="FR215" s="372"/>
      <c r="FS215" s="372"/>
      <c r="FT215" s="372"/>
      <c r="FU215" s="372"/>
      <c r="FV215" s="372"/>
      <c r="FW215" s="372"/>
      <c r="FX215" s="372"/>
      <c r="FY215" s="372"/>
      <c r="FZ215" s="372"/>
      <c r="GA215" s="372"/>
      <c r="GB215" s="372"/>
      <c r="GC215" s="372"/>
      <c r="GD215" s="372"/>
      <c r="GE215" s="372"/>
      <c r="GF215" s="372"/>
      <c r="GG215" s="372"/>
      <c r="GH215" s="372"/>
      <c r="GI215" s="372"/>
      <c r="GJ215" s="372"/>
      <c r="GK215" s="372"/>
      <c r="GL215" s="372"/>
      <c r="GM215" s="372"/>
      <c r="GN215" s="372"/>
      <c r="GO215" s="372"/>
      <c r="GP215" s="372"/>
      <c r="GQ215" s="372"/>
      <c r="GR215" s="372"/>
      <c r="GS215" s="372"/>
      <c r="GT215" s="372"/>
      <c r="GU215" s="372"/>
      <c r="GV215" s="372"/>
      <c r="GW215" s="372"/>
      <c r="GX215" s="372"/>
      <c r="GY215" s="372"/>
      <c r="GZ215" s="372"/>
      <c r="HA215" s="372"/>
      <c r="HB215" s="372"/>
      <c r="HC215" s="372"/>
    </row>
    <row r="216" spans="1:211" s="373" customFormat="1" ht="15" hidden="1" customHeight="1" outlineLevel="1" x14ac:dyDescent="0.2">
      <c r="A216" s="366">
        <f>SWDATA!O201</f>
        <v>0</v>
      </c>
      <c r="B216" s="366">
        <f>SWDATA!M201</f>
        <v>0</v>
      </c>
      <c r="C216" s="351">
        <f>IF(AND(SWDATA!M201=1,SWDATA!Q201="promotions"),SWDATA!P201,0)</f>
        <v>0</v>
      </c>
      <c r="D216" s="367">
        <f>ROW(SWDATA!M201)</f>
        <v>201</v>
      </c>
      <c r="E216" s="368">
        <f t="shared" si="938"/>
        <v>0</v>
      </c>
      <c r="F216" s="369">
        <f t="shared" si="850"/>
        <v>1</v>
      </c>
      <c r="G216" s="366" t="str">
        <f t="shared" si="851"/>
        <v/>
      </c>
      <c r="H216" s="370"/>
      <c r="J216" s="238">
        <f t="shared" si="852"/>
        <v>0</v>
      </c>
      <c r="K216" s="239" t="str">
        <f t="shared" si="853"/>
        <v/>
      </c>
      <c r="L216" s="342"/>
      <c r="M216" s="345"/>
      <c r="N216" s="340" t="str">
        <f>IF(LEN(SWDATA!F201)=0,"",N215)</f>
        <v/>
      </c>
      <c r="O216" s="296" t="str">
        <f>IF(LEN(SWDATA!G201)=0,"",O215)</f>
        <v/>
      </c>
      <c r="P216" s="297" t="str">
        <f>IF(LEN(SWDATA!C201)=0,"",SWDATA!C201)</f>
        <v/>
      </c>
      <c r="Q216" s="312" t="str">
        <f t="shared" si="854"/>
        <v/>
      </c>
      <c r="R216" s="223" t="s">
        <v>261</v>
      </c>
      <c r="S216" s="224"/>
      <c r="T216" s="224"/>
      <c r="U216" s="264" t="s">
        <v>597</v>
      </c>
      <c r="V216" s="205" t="s">
        <v>221</v>
      </c>
      <c r="W216" s="266">
        <f>IF(OR(Is_Loading,LEN($A216)=0),"",SWDATA!P201)</f>
        <v>0</v>
      </c>
      <c r="X216" s="267">
        <f>IF(OR(Is_Loading,LEN($A216)=0),"",SWDATA!Q201)</f>
        <v>0</v>
      </c>
      <c r="Y216" s="267">
        <f>IF(OR(Is_Loading,LEN($A216)=0),"",SWDATA!R201)</f>
        <v>0</v>
      </c>
      <c r="Z216" s="266" t="str">
        <f t="shared" si="935"/>
        <v/>
      </c>
      <c r="AA216" s="266">
        <f>IF(OR(Is_Loading,LEN($A216)=0),"",SWDATA!T201)</f>
        <v>0</v>
      </c>
      <c r="AB216" s="267">
        <f>IF(OR(Is_Loading,LEN($A216)=0),"",SWDATA!U201)</f>
        <v>0</v>
      </c>
      <c r="AC216" s="267">
        <f>IF(OR(Is_Loading,LEN($A216)=0),"",SWDATA!V201)</f>
        <v>0</v>
      </c>
      <c r="AD216" s="266" t="str">
        <f t="shared" si="855"/>
        <v/>
      </c>
      <c r="AE216" s="266">
        <f>IF(OR(Is_Loading,LEN($A216)=0),"",SWDATA!X201)</f>
        <v>0</v>
      </c>
      <c r="AF216" s="267">
        <f>IF(OR(Is_Loading,LEN($A216)=0),"",SWDATA!Y201)</f>
        <v>0</v>
      </c>
      <c r="AG216" s="267">
        <f>IF(OR(Is_Loading,LEN($A216)=0),"",SWDATA!Z201)</f>
        <v>0</v>
      </c>
      <c r="AH216" s="266" t="str">
        <f t="shared" si="856"/>
        <v/>
      </c>
      <c r="AI216" s="266">
        <f>IF(OR(Is_Loading,LEN($A216)=0),"",SWDATA!AB201)</f>
        <v>0</v>
      </c>
      <c r="AJ216" s="267">
        <f>IF(OR(Is_Loading,LEN($A216)=0),"",SWDATA!AC201)</f>
        <v>0</v>
      </c>
      <c r="AK216" s="267">
        <f>IF(OR(Is_Loading,LEN($A216)=0),"",SWDATA!AD201)</f>
        <v>0</v>
      </c>
      <c r="AL216" s="266" t="str">
        <f t="shared" si="857"/>
        <v/>
      </c>
      <c r="AM216" s="266">
        <f>IF(OR(Is_Loading,LEN($A216)=0),"",SWDATA!AF201)</f>
        <v>0</v>
      </c>
      <c r="AN216" s="267">
        <f>IF(OR(Is_Loading,LEN($A216)=0),"",SWDATA!AG201)</f>
        <v>0</v>
      </c>
      <c r="AO216" s="323">
        <f>IF(OR(Is_Loading,LEN($A216)=0),"",SWDATA!AH201)</f>
        <v>0</v>
      </c>
      <c r="AP216" s="320" t="str">
        <f t="shared" si="858"/>
        <v/>
      </c>
      <c r="AQ216" s="266">
        <f>IF(OR(Is_Loading,LEN($A216)=0),"",SWDATA!AJ201)</f>
        <v>0</v>
      </c>
      <c r="AR216" s="267">
        <f>IF(OR(Is_Loading,LEN($A216)=0),"",SWDATA!AK201)</f>
        <v>0</v>
      </c>
      <c r="AS216" s="267">
        <f>IF(OR(Is_Loading,LEN($A216)=0),"",SWDATA!AL201)</f>
        <v>0</v>
      </c>
      <c r="AT216" s="266" t="str">
        <f t="shared" si="859"/>
        <v/>
      </c>
      <c r="AU216" s="266">
        <f>IF(OR(Is_Loading,LEN($A216)=0),"",SWDATA!AN201)</f>
        <v>0</v>
      </c>
      <c r="AV216" s="267">
        <f>IF(OR(Is_Loading,LEN($A216)=0),"",SWDATA!AO201)</f>
        <v>0</v>
      </c>
      <c r="AW216" s="267">
        <f>IF(OR(Is_Loading,LEN($A216)=0),"",SWDATA!AP201)</f>
        <v>0</v>
      </c>
      <c r="AX216" s="266" t="str">
        <f t="shared" si="860"/>
        <v/>
      </c>
      <c r="AY216" s="266">
        <f>IF(OR(Is_Loading,LEN($A216)=0),"",SWDATA!AR201)</f>
        <v>0</v>
      </c>
      <c r="AZ216" s="267">
        <f>IF(OR(Is_Loading,LEN($A216)=0),"",SWDATA!AS201)</f>
        <v>0</v>
      </c>
      <c r="BA216" s="267">
        <f>IF(OR(Is_Loading,LEN($A216)=0),"",SWDATA!AT201)</f>
        <v>0</v>
      </c>
      <c r="BB216" s="266" t="str">
        <f t="shared" si="861"/>
        <v/>
      </c>
      <c r="BC216" s="266">
        <f>IF(OR(Is_Loading,LEN($A216)=0),"",SWDATA!AV201)</f>
        <v>0</v>
      </c>
      <c r="BD216" s="267">
        <f>IF(OR(Is_Loading,LEN($A216)=0),"",SWDATA!AW201)</f>
        <v>0</v>
      </c>
      <c r="BE216" s="323">
        <f>IF(OR(Is_Loading,LEN($A216)=0),"",SWDATA!AX201)</f>
        <v>0</v>
      </c>
      <c r="BF216" s="320" t="str">
        <f t="shared" si="862"/>
        <v/>
      </c>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351"/>
      <c r="CO216" s="351"/>
      <c r="CP216" s="351"/>
      <c r="CQ216" s="351"/>
      <c r="CR216" s="351"/>
      <c r="CS216" s="351"/>
      <c r="CT216" s="351"/>
      <c r="CU216" s="351"/>
      <c r="CV216" s="351"/>
      <c r="CW216" s="351"/>
      <c r="CX216" s="351"/>
      <c r="CY216" s="351"/>
      <c r="CZ216" s="351"/>
      <c r="DA216" s="351"/>
      <c r="DB216" s="351"/>
      <c r="DC216" s="351"/>
      <c r="DD216" s="351"/>
      <c r="DE216" s="351"/>
      <c r="DF216" s="351"/>
      <c r="DG216" s="351"/>
      <c r="DH216" s="351"/>
      <c r="DI216" s="351"/>
      <c r="DJ216" s="351"/>
      <c r="DK216" s="351"/>
      <c r="DL216" s="351"/>
      <c r="DM216" s="351"/>
      <c r="DN216" s="351"/>
      <c r="DS216" s="372"/>
      <c r="DT216" s="374"/>
      <c r="DU216" s="375"/>
      <c r="DV216" s="375"/>
      <c r="DW216" s="375"/>
      <c r="DX216" s="375">
        <v>1</v>
      </c>
      <c r="DY216" s="375">
        <f t="shared" si="903"/>
        <v>0</v>
      </c>
      <c r="DZ216" s="375">
        <f t="shared" si="904"/>
        <v>0</v>
      </c>
      <c r="EA216" s="375">
        <f t="shared" si="905"/>
        <v>1</v>
      </c>
      <c r="EB216" s="375">
        <f t="shared" si="906"/>
        <v>0</v>
      </c>
      <c r="EC216" s="375">
        <f t="shared" si="907"/>
        <v>0</v>
      </c>
      <c r="ED216" s="375">
        <f t="shared" si="908"/>
        <v>1</v>
      </c>
      <c r="EE216" s="375">
        <f t="shared" si="909"/>
        <v>0</v>
      </c>
      <c r="EF216" s="375">
        <f t="shared" si="910"/>
        <v>0</v>
      </c>
      <c r="EG216" s="375">
        <f t="shared" si="911"/>
        <v>1</v>
      </c>
      <c r="EH216" s="375">
        <f t="shared" si="912"/>
        <v>0</v>
      </c>
      <c r="EI216" s="375">
        <f t="shared" si="913"/>
        <v>0</v>
      </c>
      <c r="EJ216" s="375">
        <f t="shared" si="914"/>
        <v>1</v>
      </c>
      <c r="EK216" s="375">
        <f t="shared" si="915"/>
        <v>0</v>
      </c>
      <c r="EL216" s="375">
        <f t="shared" si="916"/>
        <v>0</v>
      </c>
      <c r="EM216" s="375">
        <f t="shared" si="917"/>
        <v>1</v>
      </c>
      <c r="EN216" s="375">
        <f t="shared" si="918"/>
        <v>0</v>
      </c>
      <c r="EO216" s="375">
        <f t="shared" si="919"/>
        <v>0</v>
      </c>
      <c r="EP216" s="375">
        <f t="shared" si="920"/>
        <v>1</v>
      </c>
      <c r="EQ216" s="375">
        <f t="shared" si="921"/>
        <v>0</v>
      </c>
      <c r="ER216" s="375">
        <f t="shared" si="922"/>
        <v>0</v>
      </c>
      <c r="ES216" s="375">
        <f t="shared" si="923"/>
        <v>1</v>
      </c>
      <c r="ET216" s="375">
        <f t="shared" si="924"/>
        <v>0</v>
      </c>
      <c r="EU216" s="375">
        <f t="shared" si="925"/>
        <v>0</v>
      </c>
      <c r="EV216" s="375">
        <f t="shared" si="926"/>
        <v>1</v>
      </c>
      <c r="EW216" s="375">
        <f t="shared" si="927"/>
        <v>0</v>
      </c>
      <c r="EX216" s="375">
        <f t="shared" si="928"/>
        <v>0</v>
      </c>
      <c r="EY216" s="375">
        <f t="shared" si="929"/>
        <v>1</v>
      </c>
      <c r="EZ216" s="375">
        <f t="shared" si="930"/>
        <v>0</v>
      </c>
      <c r="FA216" s="375">
        <f t="shared" si="931"/>
        <v>0</v>
      </c>
      <c r="FB216" s="375">
        <f t="shared" si="932"/>
        <v>1</v>
      </c>
      <c r="FC216" s="375">
        <f t="shared" si="933"/>
        <v>0</v>
      </c>
      <c r="FD216" s="375">
        <f t="shared" si="934"/>
        <v>0</v>
      </c>
      <c r="FE216" s="376"/>
      <c r="FF216" s="372"/>
      <c r="FG216" s="372"/>
      <c r="FH216" s="372"/>
      <c r="FI216" s="372"/>
      <c r="FJ216" s="372"/>
      <c r="FK216" s="372"/>
      <c r="FL216" s="372"/>
      <c r="FM216" s="372"/>
      <c r="FN216" s="372"/>
      <c r="FO216" s="372"/>
      <c r="FP216" s="372"/>
      <c r="FQ216" s="372"/>
      <c r="FR216" s="372"/>
      <c r="FS216" s="372"/>
      <c r="FT216" s="372"/>
      <c r="FU216" s="372"/>
      <c r="FV216" s="372"/>
      <c r="FW216" s="372"/>
      <c r="FX216" s="372"/>
      <c r="FY216" s="372"/>
      <c r="FZ216" s="372"/>
      <c r="GA216" s="372"/>
      <c r="GB216" s="372"/>
      <c r="GC216" s="372"/>
      <c r="GD216" s="372"/>
      <c r="GE216" s="372"/>
      <c r="GF216" s="372"/>
      <c r="GG216" s="372"/>
      <c r="GH216" s="372"/>
      <c r="GI216" s="372"/>
      <c r="GJ216" s="372"/>
      <c r="GK216" s="372"/>
      <c r="GL216" s="372"/>
      <c r="GM216" s="372"/>
      <c r="GN216" s="372"/>
      <c r="GO216" s="372"/>
      <c r="GP216" s="372"/>
      <c r="GQ216" s="372"/>
      <c r="GR216" s="372"/>
      <c r="GS216" s="372"/>
      <c r="GT216" s="372"/>
      <c r="GU216" s="372"/>
      <c r="GV216" s="372"/>
      <c r="GW216" s="372"/>
      <c r="GX216" s="372"/>
      <c r="GY216" s="372"/>
      <c r="GZ216" s="372"/>
      <c r="HA216" s="372"/>
      <c r="HB216" s="372"/>
      <c r="HC216" s="372"/>
    </row>
    <row r="217" spans="1:211" s="373" customFormat="1" ht="15" hidden="1" customHeight="1" outlineLevel="1" x14ac:dyDescent="0.2">
      <c r="A217" s="366">
        <f>SWDATA!O202</f>
        <v>0</v>
      </c>
      <c r="B217" s="366">
        <f>SWDATA!M202</f>
        <v>0</v>
      </c>
      <c r="C217" s="351">
        <f>IF(AND(SWDATA!M202=1,SWDATA!Q202="promotions"),SWDATA!P202,0)</f>
        <v>0</v>
      </c>
      <c r="D217" s="367">
        <f>ROW(SWDATA!M202)</f>
        <v>202</v>
      </c>
      <c r="E217" s="368">
        <f t="shared" si="938"/>
        <v>0</v>
      </c>
      <c r="F217" s="369">
        <f t="shared" si="850"/>
        <v>1</v>
      </c>
      <c r="G217" s="366" t="str">
        <f t="shared" si="851"/>
        <v/>
      </c>
      <c r="H217" s="370"/>
      <c r="J217" s="238">
        <f t="shared" si="852"/>
        <v>0</v>
      </c>
      <c r="K217" s="239" t="str">
        <f t="shared" si="853"/>
        <v/>
      </c>
      <c r="L217" s="342"/>
      <c r="M217" s="345"/>
      <c r="N217" s="340" t="str">
        <f>IF(LEN(SWDATA!F202)=0,"",N216)</f>
        <v/>
      </c>
      <c r="O217" s="296" t="str">
        <f>IF(LEN(SWDATA!G202)=0,"",O216)</f>
        <v/>
      </c>
      <c r="P217" s="297" t="str">
        <f>IF(LEN(SWDATA!C202)=0,"",SWDATA!C202)</f>
        <v/>
      </c>
      <c r="Q217" s="312" t="str">
        <f t="shared" si="854"/>
        <v/>
      </c>
      <c r="R217" s="223" t="s">
        <v>261</v>
      </c>
      <c r="S217" s="224"/>
      <c r="T217" s="224"/>
      <c r="U217" s="264" t="s">
        <v>599</v>
      </c>
      <c r="V217" s="205" t="s">
        <v>221</v>
      </c>
      <c r="W217" s="266">
        <f>IF(OR(Is_Loading,LEN($A217)=0),"",SWDATA!P202)</f>
        <v>0</v>
      </c>
      <c r="X217" s="267">
        <f>IF(OR(Is_Loading,LEN($A217)=0),"",SWDATA!Q202)</f>
        <v>0</v>
      </c>
      <c r="Y217" s="267">
        <f>IF(OR(Is_Loading,LEN($A217)=0),"",SWDATA!R202)</f>
        <v>0</v>
      </c>
      <c r="Z217" s="266" t="str">
        <f t="shared" si="935"/>
        <v/>
      </c>
      <c r="AA217" s="266">
        <f>IF(OR(Is_Loading,LEN($A217)=0),"",SWDATA!T202)</f>
        <v>0</v>
      </c>
      <c r="AB217" s="267">
        <f>IF(OR(Is_Loading,LEN($A217)=0),"",SWDATA!U202)</f>
        <v>0</v>
      </c>
      <c r="AC217" s="267">
        <f>IF(OR(Is_Loading,LEN($A217)=0),"",SWDATA!V202)</f>
        <v>0</v>
      </c>
      <c r="AD217" s="266" t="str">
        <f t="shared" si="855"/>
        <v/>
      </c>
      <c r="AE217" s="266">
        <f>IF(OR(Is_Loading,LEN($A217)=0),"",SWDATA!X202)</f>
        <v>0</v>
      </c>
      <c r="AF217" s="267">
        <f>IF(OR(Is_Loading,LEN($A217)=0),"",SWDATA!Y202)</f>
        <v>0</v>
      </c>
      <c r="AG217" s="267">
        <f>IF(OR(Is_Loading,LEN($A217)=0),"",SWDATA!Z202)</f>
        <v>0</v>
      </c>
      <c r="AH217" s="266" t="str">
        <f t="shared" si="856"/>
        <v/>
      </c>
      <c r="AI217" s="266">
        <f>IF(OR(Is_Loading,LEN($A217)=0),"",SWDATA!AB202)</f>
        <v>0</v>
      </c>
      <c r="AJ217" s="267">
        <f>IF(OR(Is_Loading,LEN($A217)=0),"",SWDATA!AC202)</f>
        <v>0</v>
      </c>
      <c r="AK217" s="267">
        <f>IF(OR(Is_Loading,LEN($A217)=0),"",SWDATA!AD202)</f>
        <v>0</v>
      </c>
      <c r="AL217" s="266" t="str">
        <f t="shared" si="857"/>
        <v/>
      </c>
      <c r="AM217" s="266">
        <f>IF(OR(Is_Loading,LEN($A217)=0),"",SWDATA!AF202)</f>
        <v>0</v>
      </c>
      <c r="AN217" s="267">
        <f>IF(OR(Is_Loading,LEN($A217)=0),"",SWDATA!AG202)</f>
        <v>0</v>
      </c>
      <c r="AO217" s="323">
        <f>IF(OR(Is_Loading,LEN($A217)=0),"",SWDATA!AH202)</f>
        <v>0</v>
      </c>
      <c r="AP217" s="320" t="str">
        <f t="shared" si="858"/>
        <v/>
      </c>
      <c r="AQ217" s="266">
        <f>IF(OR(Is_Loading,LEN($A217)=0),"",SWDATA!AJ202)</f>
        <v>0</v>
      </c>
      <c r="AR217" s="267">
        <f>IF(OR(Is_Loading,LEN($A217)=0),"",SWDATA!AK202)</f>
        <v>0</v>
      </c>
      <c r="AS217" s="267">
        <f>IF(OR(Is_Loading,LEN($A217)=0),"",SWDATA!AL202)</f>
        <v>0</v>
      </c>
      <c r="AT217" s="266" t="str">
        <f t="shared" si="859"/>
        <v/>
      </c>
      <c r="AU217" s="266">
        <f>IF(OR(Is_Loading,LEN($A217)=0),"",SWDATA!AN202)</f>
        <v>0</v>
      </c>
      <c r="AV217" s="267">
        <f>IF(OR(Is_Loading,LEN($A217)=0),"",SWDATA!AO202)</f>
        <v>0</v>
      </c>
      <c r="AW217" s="267">
        <f>IF(OR(Is_Loading,LEN($A217)=0),"",SWDATA!AP202)</f>
        <v>0</v>
      </c>
      <c r="AX217" s="266" t="str">
        <f t="shared" si="860"/>
        <v/>
      </c>
      <c r="AY217" s="266">
        <f>IF(OR(Is_Loading,LEN($A217)=0),"",SWDATA!AR202)</f>
        <v>0</v>
      </c>
      <c r="AZ217" s="267">
        <f>IF(OR(Is_Loading,LEN($A217)=0),"",SWDATA!AS202)</f>
        <v>0</v>
      </c>
      <c r="BA217" s="267">
        <f>IF(OR(Is_Loading,LEN($A217)=0),"",SWDATA!AT202)</f>
        <v>0</v>
      </c>
      <c r="BB217" s="266" t="str">
        <f t="shared" si="861"/>
        <v/>
      </c>
      <c r="BC217" s="266">
        <f>IF(OR(Is_Loading,LEN($A217)=0),"",SWDATA!AV202)</f>
        <v>0</v>
      </c>
      <c r="BD217" s="267">
        <f>IF(OR(Is_Loading,LEN($A217)=0),"",SWDATA!AW202)</f>
        <v>0</v>
      </c>
      <c r="BE217" s="323">
        <f>IF(OR(Is_Loading,LEN($A217)=0),"",SWDATA!AX202)</f>
        <v>0</v>
      </c>
      <c r="BF217" s="320" t="str">
        <f t="shared" si="862"/>
        <v/>
      </c>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351"/>
      <c r="CO217" s="351"/>
      <c r="CP217" s="351"/>
      <c r="CQ217" s="351"/>
      <c r="CR217" s="351"/>
      <c r="CS217" s="351"/>
      <c r="CT217" s="351"/>
      <c r="CU217" s="351"/>
      <c r="CV217" s="351"/>
      <c r="CW217" s="351"/>
      <c r="CX217" s="351"/>
      <c r="CY217" s="351"/>
      <c r="CZ217" s="351"/>
      <c r="DA217" s="351"/>
      <c r="DB217" s="351"/>
      <c r="DC217" s="351"/>
      <c r="DD217" s="351"/>
      <c r="DE217" s="351"/>
      <c r="DF217" s="351"/>
      <c r="DG217" s="351"/>
      <c r="DH217" s="351"/>
      <c r="DI217" s="351"/>
      <c r="DJ217" s="351"/>
      <c r="DK217" s="351"/>
      <c r="DL217" s="351"/>
      <c r="DM217" s="351"/>
      <c r="DN217" s="351"/>
      <c r="DS217" s="372"/>
      <c r="DT217" s="374"/>
      <c r="DU217" s="375"/>
      <c r="DV217" s="375"/>
      <c r="DW217" s="375"/>
      <c r="DX217" s="375">
        <v>1</v>
      </c>
      <c r="DY217" s="375">
        <f t="shared" si="903"/>
        <v>0</v>
      </c>
      <c r="DZ217" s="375">
        <f t="shared" si="904"/>
        <v>0</v>
      </c>
      <c r="EA217" s="375">
        <f t="shared" si="905"/>
        <v>1</v>
      </c>
      <c r="EB217" s="375">
        <f t="shared" si="906"/>
        <v>0</v>
      </c>
      <c r="EC217" s="375">
        <f t="shared" si="907"/>
        <v>0</v>
      </c>
      <c r="ED217" s="375">
        <f t="shared" si="908"/>
        <v>1</v>
      </c>
      <c r="EE217" s="375">
        <f t="shared" si="909"/>
        <v>0</v>
      </c>
      <c r="EF217" s="375">
        <f t="shared" si="910"/>
        <v>0</v>
      </c>
      <c r="EG217" s="375">
        <f t="shared" si="911"/>
        <v>1</v>
      </c>
      <c r="EH217" s="375">
        <f t="shared" si="912"/>
        <v>0</v>
      </c>
      <c r="EI217" s="375">
        <f t="shared" si="913"/>
        <v>0</v>
      </c>
      <c r="EJ217" s="375">
        <f t="shared" si="914"/>
        <v>1</v>
      </c>
      <c r="EK217" s="375">
        <f t="shared" si="915"/>
        <v>0</v>
      </c>
      <c r="EL217" s="375">
        <f t="shared" si="916"/>
        <v>0</v>
      </c>
      <c r="EM217" s="375">
        <f t="shared" si="917"/>
        <v>1</v>
      </c>
      <c r="EN217" s="375">
        <f t="shared" si="918"/>
        <v>0</v>
      </c>
      <c r="EO217" s="375">
        <f t="shared" si="919"/>
        <v>0</v>
      </c>
      <c r="EP217" s="375">
        <f t="shared" si="920"/>
        <v>1</v>
      </c>
      <c r="EQ217" s="375">
        <f t="shared" si="921"/>
        <v>0</v>
      </c>
      <c r="ER217" s="375">
        <f t="shared" si="922"/>
        <v>0</v>
      </c>
      <c r="ES217" s="375">
        <f t="shared" si="923"/>
        <v>1</v>
      </c>
      <c r="ET217" s="375">
        <f t="shared" si="924"/>
        <v>0</v>
      </c>
      <c r="EU217" s="375">
        <f t="shared" si="925"/>
        <v>0</v>
      </c>
      <c r="EV217" s="375">
        <f t="shared" si="926"/>
        <v>1</v>
      </c>
      <c r="EW217" s="375">
        <f t="shared" si="927"/>
        <v>0</v>
      </c>
      <c r="EX217" s="375">
        <f t="shared" si="928"/>
        <v>0</v>
      </c>
      <c r="EY217" s="375">
        <f t="shared" si="929"/>
        <v>1</v>
      </c>
      <c r="EZ217" s="375">
        <f t="shared" si="930"/>
        <v>0</v>
      </c>
      <c r="FA217" s="375">
        <f t="shared" si="931"/>
        <v>0</v>
      </c>
      <c r="FB217" s="375">
        <f t="shared" si="932"/>
        <v>1</v>
      </c>
      <c r="FC217" s="375">
        <f t="shared" si="933"/>
        <v>0</v>
      </c>
      <c r="FD217" s="375">
        <f t="shared" si="934"/>
        <v>0</v>
      </c>
      <c r="FE217" s="376"/>
      <c r="FF217" s="372"/>
      <c r="FG217" s="372"/>
      <c r="FH217" s="372"/>
      <c r="FI217" s="372"/>
      <c r="FJ217" s="372"/>
      <c r="FK217" s="372"/>
      <c r="FL217" s="372"/>
      <c r="FM217" s="372"/>
      <c r="FN217" s="372"/>
      <c r="FO217" s="372"/>
      <c r="FP217" s="372"/>
      <c r="FQ217" s="372"/>
      <c r="FR217" s="372"/>
      <c r="FS217" s="372"/>
      <c r="FT217" s="372"/>
      <c r="FU217" s="372"/>
      <c r="FV217" s="372"/>
      <c r="FW217" s="372"/>
      <c r="FX217" s="372"/>
      <c r="FY217" s="372"/>
      <c r="FZ217" s="372"/>
      <c r="GA217" s="372"/>
      <c r="GB217" s="372"/>
      <c r="GC217" s="372"/>
      <c r="GD217" s="372"/>
      <c r="GE217" s="372"/>
      <c r="GF217" s="372"/>
      <c r="GG217" s="372"/>
      <c r="GH217" s="372"/>
      <c r="GI217" s="372"/>
      <c r="GJ217" s="372"/>
      <c r="GK217" s="372"/>
      <c r="GL217" s="372"/>
      <c r="GM217" s="372"/>
      <c r="GN217" s="372"/>
      <c r="GO217" s="372"/>
      <c r="GP217" s="372"/>
      <c r="GQ217" s="372"/>
      <c r="GR217" s="372"/>
      <c r="GS217" s="372"/>
      <c r="GT217" s="372"/>
      <c r="GU217" s="372"/>
      <c r="GV217" s="372"/>
      <c r="GW217" s="372"/>
      <c r="GX217" s="372"/>
      <c r="GY217" s="372"/>
      <c r="GZ217" s="372"/>
      <c r="HA217" s="372"/>
      <c r="HB217" s="372"/>
      <c r="HC217" s="372"/>
    </row>
    <row r="218" spans="1:211" s="373" customFormat="1" ht="15" hidden="1" customHeight="1" outlineLevel="1" x14ac:dyDescent="0.2">
      <c r="A218" s="366">
        <f>SWDATA!O203</f>
        <v>0</v>
      </c>
      <c r="B218" s="366">
        <f>SWDATA!M203</f>
        <v>0</v>
      </c>
      <c r="C218" s="351">
        <f>IF(AND(SWDATA!M203=1,SWDATA!Q203="promotions"),SWDATA!P203,0)</f>
        <v>0</v>
      </c>
      <c r="D218" s="367">
        <f>ROW(SWDATA!M203)</f>
        <v>203</v>
      </c>
      <c r="E218" s="368">
        <f t="shared" si="938"/>
        <v>0</v>
      </c>
      <c r="F218" s="369">
        <f t="shared" si="850"/>
        <v>1</v>
      </c>
      <c r="G218" s="366" t="str">
        <f t="shared" si="851"/>
        <v/>
      </c>
      <c r="H218" s="370"/>
      <c r="J218" s="238">
        <f t="shared" si="852"/>
        <v>0</v>
      </c>
      <c r="K218" s="239" t="str">
        <f t="shared" si="853"/>
        <v/>
      </c>
      <c r="L218" s="342"/>
      <c r="M218" s="345"/>
      <c r="N218" s="340" t="str">
        <f>IF(LEN(SWDATA!F203)=0,"",N217)</f>
        <v/>
      </c>
      <c r="O218" s="296" t="str">
        <f>IF(LEN(SWDATA!G203)=0,"",O217)</f>
        <v/>
      </c>
      <c r="P218" s="297" t="str">
        <f>IF(LEN(SWDATA!C203)=0,"",SWDATA!C203)</f>
        <v/>
      </c>
      <c r="Q218" s="312" t="str">
        <f t="shared" si="854"/>
        <v/>
      </c>
      <c r="R218" s="223" t="s">
        <v>261</v>
      </c>
      <c r="S218" s="224"/>
      <c r="T218" s="224"/>
      <c r="U218" s="264" t="s">
        <v>600</v>
      </c>
      <c r="V218" s="205" t="s">
        <v>221</v>
      </c>
      <c r="W218" s="266">
        <f>IF(OR(Is_Loading,LEN($A218)=0),"",SWDATA!P203)</f>
        <v>0</v>
      </c>
      <c r="X218" s="267">
        <f>IF(OR(Is_Loading,LEN($A218)=0),"",SWDATA!Q203)</f>
        <v>0</v>
      </c>
      <c r="Y218" s="267">
        <f>IF(OR(Is_Loading,LEN($A218)=0),"",SWDATA!R203)</f>
        <v>0</v>
      </c>
      <c r="Z218" s="266" t="str">
        <f t="shared" si="935"/>
        <v/>
      </c>
      <c r="AA218" s="266">
        <f>IF(OR(Is_Loading,LEN($A218)=0),"",SWDATA!T203)</f>
        <v>0</v>
      </c>
      <c r="AB218" s="267">
        <f>IF(OR(Is_Loading,LEN($A218)=0),"",SWDATA!U203)</f>
        <v>0</v>
      </c>
      <c r="AC218" s="267">
        <f>IF(OR(Is_Loading,LEN($A218)=0),"",SWDATA!V203)</f>
        <v>0</v>
      </c>
      <c r="AD218" s="266" t="str">
        <f t="shared" si="855"/>
        <v/>
      </c>
      <c r="AE218" s="266">
        <f>IF(OR(Is_Loading,LEN($A218)=0),"",SWDATA!X203)</f>
        <v>0</v>
      </c>
      <c r="AF218" s="267">
        <f>IF(OR(Is_Loading,LEN($A218)=0),"",SWDATA!Y203)</f>
        <v>0</v>
      </c>
      <c r="AG218" s="267">
        <f>IF(OR(Is_Loading,LEN($A218)=0),"",SWDATA!Z203)</f>
        <v>0</v>
      </c>
      <c r="AH218" s="266" t="str">
        <f t="shared" si="856"/>
        <v/>
      </c>
      <c r="AI218" s="266">
        <f>IF(OR(Is_Loading,LEN($A218)=0),"",SWDATA!AB203)</f>
        <v>0</v>
      </c>
      <c r="AJ218" s="267">
        <f>IF(OR(Is_Loading,LEN($A218)=0),"",SWDATA!AC203)</f>
        <v>0</v>
      </c>
      <c r="AK218" s="267">
        <f>IF(OR(Is_Loading,LEN($A218)=0),"",SWDATA!AD203)</f>
        <v>0</v>
      </c>
      <c r="AL218" s="266" t="str">
        <f t="shared" si="857"/>
        <v/>
      </c>
      <c r="AM218" s="266">
        <f>IF(OR(Is_Loading,LEN($A218)=0),"",SWDATA!AF203)</f>
        <v>0</v>
      </c>
      <c r="AN218" s="267">
        <f>IF(OR(Is_Loading,LEN($A218)=0),"",SWDATA!AG203)</f>
        <v>0</v>
      </c>
      <c r="AO218" s="323">
        <f>IF(OR(Is_Loading,LEN($A218)=0),"",SWDATA!AH203)</f>
        <v>0</v>
      </c>
      <c r="AP218" s="320" t="str">
        <f t="shared" si="858"/>
        <v/>
      </c>
      <c r="AQ218" s="266">
        <f>IF(OR(Is_Loading,LEN($A218)=0),"",SWDATA!AJ203)</f>
        <v>0</v>
      </c>
      <c r="AR218" s="267">
        <f>IF(OR(Is_Loading,LEN($A218)=0),"",SWDATA!AK203)</f>
        <v>0</v>
      </c>
      <c r="AS218" s="267">
        <f>IF(OR(Is_Loading,LEN($A218)=0),"",SWDATA!AL203)</f>
        <v>0</v>
      </c>
      <c r="AT218" s="266" t="str">
        <f t="shared" si="859"/>
        <v/>
      </c>
      <c r="AU218" s="266">
        <f>IF(OR(Is_Loading,LEN($A218)=0),"",SWDATA!AN203)</f>
        <v>0</v>
      </c>
      <c r="AV218" s="267">
        <f>IF(OR(Is_Loading,LEN($A218)=0),"",SWDATA!AO203)</f>
        <v>0</v>
      </c>
      <c r="AW218" s="267">
        <f>IF(OR(Is_Loading,LEN($A218)=0),"",SWDATA!AP203)</f>
        <v>0</v>
      </c>
      <c r="AX218" s="266" t="str">
        <f t="shared" si="860"/>
        <v/>
      </c>
      <c r="AY218" s="266">
        <f>IF(OR(Is_Loading,LEN($A218)=0),"",SWDATA!AR203)</f>
        <v>0</v>
      </c>
      <c r="AZ218" s="267">
        <f>IF(OR(Is_Loading,LEN($A218)=0),"",SWDATA!AS203)</f>
        <v>0</v>
      </c>
      <c r="BA218" s="267">
        <f>IF(OR(Is_Loading,LEN($A218)=0),"",SWDATA!AT203)</f>
        <v>0</v>
      </c>
      <c r="BB218" s="266" t="str">
        <f t="shared" si="861"/>
        <v/>
      </c>
      <c r="BC218" s="266">
        <f>IF(OR(Is_Loading,LEN($A218)=0),"",SWDATA!AV203)</f>
        <v>0</v>
      </c>
      <c r="BD218" s="267">
        <f>IF(OR(Is_Loading,LEN($A218)=0),"",SWDATA!AW203)</f>
        <v>0</v>
      </c>
      <c r="BE218" s="323">
        <f>IF(OR(Is_Loading,LEN($A218)=0),"",SWDATA!AX203)</f>
        <v>0</v>
      </c>
      <c r="BF218" s="320" t="str">
        <f t="shared" si="862"/>
        <v/>
      </c>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351"/>
      <c r="CO218" s="351"/>
      <c r="CP218" s="351"/>
      <c r="CQ218" s="351"/>
      <c r="CR218" s="351"/>
      <c r="CS218" s="351"/>
      <c r="CT218" s="351"/>
      <c r="CU218" s="351"/>
      <c r="CV218" s="351"/>
      <c r="CW218" s="351"/>
      <c r="CX218" s="351"/>
      <c r="CY218" s="351"/>
      <c r="CZ218" s="351"/>
      <c r="DA218" s="351"/>
      <c r="DB218" s="351"/>
      <c r="DC218" s="351"/>
      <c r="DD218" s="351"/>
      <c r="DE218" s="351"/>
      <c r="DF218" s="351"/>
      <c r="DG218" s="351"/>
      <c r="DH218" s="351"/>
      <c r="DI218" s="351"/>
      <c r="DJ218" s="351"/>
      <c r="DK218" s="351"/>
      <c r="DL218" s="351"/>
      <c r="DM218" s="351"/>
      <c r="DN218" s="351"/>
      <c r="DS218" s="372"/>
      <c r="DT218" s="374"/>
      <c r="DU218" s="375"/>
      <c r="DV218" s="375"/>
      <c r="DW218" s="375"/>
      <c r="DX218" s="375">
        <v>1</v>
      </c>
      <c r="DY218" s="375">
        <f t="shared" si="903"/>
        <v>0</v>
      </c>
      <c r="DZ218" s="375">
        <f t="shared" si="904"/>
        <v>0</v>
      </c>
      <c r="EA218" s="375">
        <f t="shared" si="905"/>
        <v>1</v>
      </c>
      <c r="EB218" s="375">
        <f t="shared" si="906"/>
        <v>0</v>
      </c>
      <c r="EC218" s="375">
        <f t="shared" si="907"/>
        <v>0</v>
      </c>
      <c r="ED218" s="375">
        <f t="shared" si="908"/>
        <v>1</v>
      </c>
      <c r="EE218" s="375">
        <f t="shared" si="909"/>
        <v>0</v>
      </c>
      <c r="EF218" s="375">
        <f t="shared" si="910"/>
        <v>0</v>
      </c>
      <c r="EG218" s="375">
        <f t="shared" si="911"/>
        <v>1</v>
      </c>
      <c r="EH218" s="375">
        <f t="shared" si="912"/>
        <v>0</v>
      </c>
      <c r="EI218" s="375">
        <f t="shared" si="913"/>
        <v>0</v>
      </c>
      <c r="EJ218" s="375">
        <f t="shared" si="914"/>
        <v>1</v>
      </c>
      <c r="EK218" s="375">
        <f t="shared" si="915"/>
        <v>0</v>
      </c>
      <c r="EL218" s="375">
        <f t="shared" si="916"/>
        <v>0</v>
      </c>
      <c r="EM218" s="375">
        <f t="shared" si="917"/>
        <v>1</v>
      </c>
      <c r="EN218" s="375">
        <f t="shared" si="918"/>
        <v>0</v>
      </c>
      <c r="EO218" s="375">
        <f t="shared" si="919"/>
        <v>0</v>
      </c>
      <c r="EP218" s="375">
        <f t="shared" si="920"/>
        <v>1</v>
      </c>
      <c r="EQ218" s="375">
        <f t="shared" si="921"/>
        <v>0</v>
      </c>
      <c r="ER218" s="375">
        <f t="shared" si="922"/>
        <v>0</v>
      </c>
      <c r="ES218" s="375">
        <f t="shared" si="923"/>
        <v>1</v>
      </c>
      <c r="ET218" s="375">
        <f t="shared" si="924"/>
        <v>0</v>
      </c>
      <c r="EU218" s="375">
        <f t="shared" si="925"/>
        <v>0</v>
      </c>
      <c r="EV218" s="375">
        <f t="shared" si="926"/>
        <v>1</v>
      </c>
      <c r="EW218" s="375">
        <f t="shared" si="927"/>
        <v>0</v>
      </c>
      <c r="EX218" s="375">
        <f t="shared" si="928"/>
        <v>0</v>
      </c>
      <c r="EY218" s="375">
        <f t="shared" si="929"/>
        <v>1</v>
      </c>
      <c r="EZ218" s="375">
        <f t="shared" si="930"/>
        <v>0</v>
      </c>
      <c r="FA218" s="375">
        <f t="shared" si="931"/>
        <v>0</v>
      </c>
      <c r="FB218" s="375">
        <f t="shared" si="932"/>
        <v>1</v>
      </c>
      <c r="FC218" s="375">
        <f t="shared" si="933"/>
        <v>0</v>
      </c>
      <c r="FD218" s="375">
        <f t="shared" si="934"/>
        <v>0</v>
      </c>
      <c r="FE218" s="376"/>
      <c r="FF218" s="372"/>
      <c r="FG218" s="372"/>
      <c r="FH218" s="372"/>
      <c r="FI218" s="372"/>
      <c r="FJ218" s="372"/>
      <c r="FK218" s="372"/>
      <c r="FL218" s="372"/>
      <c r="FM218" s="372"/>
      <c r="FN218" s="372"/>
      <c r="FO218" s="372"/>
      <c r="FP218" s="372"/>
      <c r="FQ218" s="372"/>
      <c r="FR218" s="372"/>
      <c r="FS218" s="372"/>
      <c r="FT218" s="372"/>
      <c r="FU218" s="372"/>
      <c r="FV218" s="372"/>
      <c r="FW218" s="372"/>
      <c r="FX218" s="372"/>
      <c r="FY218" s="372"/>
      <c r="FZ218" s="372"/>
      <c r="GA218" s="372"/>
      <c r="GB218" s="372"/>
      <c r="GC218" s="372"/>
      <c r="GD218" s="372"/>
      <c r="GE218" s="372"/>
      <c r="GF218" s="372"/>
      <c r="GG218" s="372"/>
      <c r="GH218" s="372"/>
      <c r="GI218" s="372"/>
      <c r="GJ218" s="372"/>
      <c r="GK218" s="372"/>
      <c r="GL218" s="372"/>
      <c r="GM218" s="372"/>
      <c r="GN218" s="372"/>
      <c r="GO218" s="372"/>
      <c r="GP218" s="372"/>
      <c r="GQ218" s="372"/>
      <c r="GR218" s="372"/>
      <c r="GS218" s="372"/>
      <c r="GT218" s="372"/>
      <c r="GU218" s="372"/>
      <c r="GV218" s="372"/>
      <c r="GW218" s="372"/>
      <c r="GX218" s="372"/>
      <c r="GY218" s="372"/>
      <c r="GZ218" s="372"/>
      <c r="HA218" s="372"/>
      <c r="HB218" s="372"/>
      <c r="HC218" s="372"/>
    </row>
    <row r="219" spans="1:211" s="373" customFormat="1" ht="15" hidden="1" customHeight="1" outlineLevel="1" x14ac:dyDescent="0.2">
      <c r="A219" s="366">
        <f>SWDATA!O204</f>
        <v>0</v>
      </c>
      <c r="B219" s="366">
        <f>SWDATA!M204</f>
        <v>0</v>
      </c>
      <c r="C219" s="351">
        <f>IF(AND(SWDATA!M204=1,SWDATA!Q204="promotions"),SWDATA!P204,0)</f>
        <v>0</v>
      </c>
      <c r="D219" s="367">
        <f>ROW(SWDATA!M204)</f>
        <v>204</v>
      </c>
      <c r="E219" s="368">
        <f t="shared" si="938"/>
        <v>0</v>
      </c>
      <c r="F219" s="369">
        <f t="shared" si="850"/>
        <v>1</v>
      </c>
      <c r="G219" s="366" t="str">
        <f t="shared" si="851"/>
        <v/>
      </c>
      <c r="H219" s="370"/>
      <c r="J219" s="238">
        <f t="shared" si="852"/>
        <v>0</v>
      </c>
      <c r="K219" s="239" t="str">
        <f t="shared" si="853"/>
        <v/>
      </c>
      <c r="L219" s="342"/>
      <c r="M219" s="345"/>
      <c r="N219" s="340" t="str">
        <f>IF(LEN(SWDATA!F204)=0,"",N218)</f>
        <v/>
      </c>
      <c r="O219" s="296" t="str">
        <f>IF(LEN(SWDATA!G204)=0,"",O218)</f>
        <v/>
      </c>
      <c r="P219" s="297" t="str">
        <f>IF(LEN(SWDATA!C204)=0,"",SWDATA!C204)</f>
        <v/>
      </c>
      <c r="Q219" s="312" t="str">
        <f t="shared" si="854"/>
        <v/>
      </c>
      <c r="R219" s="223" t="s">
        <v>261</v>
      </c>
      <c r="S219" s="224"/>
      <c r="T219" s="224"/>
      <c r="U219" s="264" t="s">
        <v>602</v>
      </c>
      <c r="V219" s="205" t="s">
        <v>221</v>
      </c>
      <c r="W219" s="266">
        <f>IF(OR(Is_Loading,LEN($A219)=0),"",SWDATA!P204)</f>
        <v>0</v>
      </c>
      <c r="X219" s="267">
        <f>IF(OR(Is_Loading,LEN($A219)=0),"",SWDATA!Q204)</f>
        <v>0</v>
      </c>
      <c r="Y219" s="267">
        <f>IF(OR(Is_Loading,LEN($A219)=0),"",SWDATA!R204)</f>
        <v>0</v>
      </c>
      <c r="Z219" s="266" t="str">
        <f t="shared" si="935"/>
        <v/>
      </c>
      <c r="AA219" s="266">
        <f>IF(OR(Is_Loading,LEN($A219)=0),"",SWDATA!T204)</f>
        <v>0</v>
      </c>
      <c r="AB219" s="267">
        <f>IF(OR(Is_Loading,LEN($A219)=0),"",SWDATA!U204)</f>
        <v>0</v>
      </c>
      <c r="AC219" s="267">
        <f>IF(OR(Is_Loading,LEN($A219)=0),"",SWDATA!V204)</f>
        <v>0</v>
      </c>
      <c r="AD219" s="266" t="str">
        <f t="shared" si="855"/>
        <v/>
      </c>
      <c r="AE219" s="266">
        <f>IF(OR(Is_Loading,LEN($A219)=0),"",SWDATA!X204)</f>
        <v>0</v>
      </c>
      <c r="AF219" s="267">
        <f>IF(OR(Is_Loading,LEN($A219)=0),"",SWDATA!Y204)</f>
        <v>0</v>
      </c>
      <c r="AG219" s="267">
        <f>IF(OR(Is_Loading,LEN($A219)=0),"",SWDATA!Z204)</f>
        <v>0</v>
      </c>
      <c r="AH219" s="266" t="str">
        <f t="shared" si="856"/>
        <v/>
      </c>
      <c r="AI219" s="266">
        <f>IF(OR(Is_Loading,LEN($A219)=0),"",SWDATA!AB204)</f>
        <v>0</v>
      </c>
      <c r="AJ219" s="267">
        <f>IF(OR(Is_Loading,LEN($A219)=0),"",SWDATA!AC204)</f>
        <v>0</v>
      </c>
      <c r="AK219" s="267">
        <f>IF(OR(Is_Loading,LEN($A219)=0),"",SWDATA!AD204)</f>
        <v>0</v>
      </c>
      <c r="AL219" s="266" t="str">
        <f t="shared" si="857"/>
        <v/>
      </c>
      <c r="AM219" s="266">
        <f>IF(OR(Is_Loading,LEN($A219)=0),"",SWDATA!AF204)</f>
        <v>0</v>
      </c>
      <c r="AN219" s="267">
        <f>IF(OR(Is_Loading,LEN($A219)=0),"",SWDATA!AG204)</f>
        <v>0</v>
      </c>
      <c r="AO219" s="323">
        <f>IF(OR(Is_Loading,LEN($A219)=0),"",SWDATA!AH204)</f>
        <v>0</v>
      </c>
      <c r="AP219" s="320" t="str">
        <f t="shared" si="858"/>
        <v/>
      </c>
      <c r="AQ219" s="266">
        <f>IF(OR(Is_Loading,LEN($A219)=0),"",SWDATA!AJ204)</f>
        <v>0</v>
      </c>
      <c r="AR219" s="267">
        <f>IF(OR(Is_Loading,LEN($A219)=0),"",SWDATA!AK204)</f>
        <v>0</v>
      </c>
      <c r="AS219" s="267">
        <f>IF(OR(Is_Loading,LEN($A219)=0),"",SWDATA!AL204)</f>
        <v>0</v>
      </c>
      <c r="AT219" s="266" t="str">
        <f t="shared" si="859"/>
        <v/>
      </c>
      <c r="AU219" s="266">
        <f>IF(OR(Is_Loading,LEN($A219)=0),"",SWDATA!AN204)</f>
        <v>0</v>
      </c>
      <c r="AV219" s="267">
        <f>IF(OR(Is_Loading,LEN($A219)=0),"",SWDATA!AO204)</f>
        <v>0</v>
      </c>
      <c r="AW219" s="267">
        <f>IF(OR(Is_Loading,LEN($A219)=0),"",SWDATA!AP204)</f>
        <v>0</v>
      </c>
      <c r="AX219" s="266" t="str">
        <f t="shared" si="860"/>
        <v/>
      </c>
      <c r="AY219" s="266">
        <f>IF(OR(Is_Loading,LEN($A219)=0),"",SWDATA!AR204)</f>
        <v>0</v>
      </c>
      <c r="AZ219" s="267">
        <f>IF(OR(Is_Loading,LEN($A219)=0),"",SWDATA!AS204)</f>
        <v>0</v>
      </c>
      <c r="BA219" s="267">
        <f>IF(OR(Is_Loading,LEN($A219)=0),"",SWDATA!AT204)</f>
        <v>0</v>
      </c>
      <c r="BB219" s="266" t="str">
        <f t="shared" si="861"/>
        <v/>
      </c>
      <c r="BC219" s="266">
        <f>IF(OR(Is_Loading,LEN($A219)=0),"",SWDATA!AV204)</f>
        <v>0</v>
      </c>
      <c r="BD219" s="267">
        <f>IF(OR(Is_Loading,LEN($A219)=0),"",SWDATA!AW204)</f>
        <v>0</v>
      </c>
      <c r="BE219" s="323">
        <f>IF(OR(Is_Loading,LEN($A219)=0),"",SWDATA!AX204)</f>
        <v>0</v>
      </c>
      <c r="BF219" s="320" t="str">
        <f t="shared" si="862"/>
        <v/>
      </c>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351"/>
      <c r="CO219" s="351"/>
      <c r="CP219" s="351"/>
      <c r="CQ219" s="351"/>
      <c r="CR219" s="351"/>
      <c r="CS219" s="351"/>
      <c r="CT219" s="351"/>
      <c r="CU219" s="351"/>
      <c r="CV219" s="351"/>
      <c r="CW219" s="351"/>
      <c r="CX219" s="351"/>
      <c r="CY219" s="351"/>
      <c r="CZ219" s="351"/>
      <c r="DA219" s="351"/>
      <c r="DB219" s="351"/>
      <c r="DC219" s="351"/>
      <c r="DD219" s="351"/>
      <c r="DE219" s="351"/>
      <c r="DF219" s="351"/>
      <c r="DG219" s="351"/>
      <c r="DH219" s="351"/>
      <c r="DI219" s="351"/>
      <c r="DJ219" s="351"/>
      <c r="DK219" s="351"/>
      <c r="DL219" s="351"/>
      <c r="DM219" s="351"/>
      <c r="DN219" s="351"/>
      <c r="DS219" s="372"/>
      <c r="DT219" s="374"/>
      <c r="DU219" s="375"/>
      <c r="DV219" s="375"/>
      <c r="DW219" s="375"/>
      <c r="DX219" s="375">
        <v>1</v>
      </c>
      <c r="DY219" s="375">
        <f t="shared" si="903"/>
        <v>0</v>
      </c>
      <c r="DZ219" s="375">
        <f t="shared" si="904"/>
        <v>0</v>
      </c>
      <c r="EA219" s="375">
        <f t="shared" si="905"/>
        <v>1</v>
      </c>
      <c r="EB219" s="375">
        <f t="shared" si="906"/>
        <v>0</v>
      </c>
      <c r="EC219" s="375">
        <f t="shared" si="907"/>
        <v>0</v>
      </c>
      <c r="ED219" s="375">
        <f t="shared" si="908"/>
        <v>1</v>
      </c>
      <c r="EE219" s="375">
        <f t="shared" si="909"/>
        <v>0</v>
      </c>
      <c r="EF219" s="375">
        <f t="shared" si="910"/>
        <v>0</v>
      </c>
      <c r="EG219" s="375">
        <f t="shared" si="911"/>
        <v>1</v>
      </c>
      <c r="EH219" s="375">
        <f t="shared" si="912"/>
        <v>0</v>
      </c>
      <c r="EI219" s="375">
        <f t="shared" si="913"/>
        <v>0</v>
      </c>
      <c r="EJ219" s="375">
        <f t="shared" si="914"/>
        <v>1</v>
      </c>
      <c r="EK219" s="375">
        <f t="shared" si="915"/>
        <v>0</v>
      </c>
      <c r="EL219" s="375">
        <f t="shared" si="916"/>
        <v>0</v>
      </c>
      <c r="EM219" s="375">
        <f t="shared" si="917"/>
        <v>1</v>
      </c>
      <c r="EN219" s="375">
        <f t="shared" si="918"/>
        <v>0</v>
      </c>
      <c r="EO219" s="375">
        <f t="shared" si="919"/>
        <v>0</v>
      </c>
      <c r="EP219" s="375">
        <f t="shared" si="920"/>
        <v>1</v>
      </c>
      <c r="EQ219" s="375">
        <f t="shared" si="921"/>
        <v>0</v>
      </c>
      <c r="ER219" s="375">
        <f t="shared" si="922"/>
        <v>0</v>
      </c>
      <c r="ES219" s="375">
        <f t="shared" si="923"/>
        <v>1</v>
      </c>
      <c r="ET219" s="375">
        <f t="shared" si="924"/>
        <v>0</v>
      </c>
      <c r="EU219" s="375">
        <f t="shared" si="925"/>
        <v>0</v>
      </c>
      <c r="EV219" s="375">
        <f t="shared" si="926"/>
        <v>1</v>
      </c>
      <c r="EW219" s="375">
        <f t="shared" si="927"/>
        <v>0</v>
      </c>
      <c r="EX219" s="375">
        <f t="shared" si="928"/>
        <v>0</v>
      </c>
      <c r="EY219" s="375">
        <f t="shared" si="929"/>
        <v>1</v>
      </c>
      <c r="EZ219" s="375">
        <f t="shared" si="930"/>
        <v>0</v>
      </c>
      <c r="FA219" s="375">
        <f t="shared" si="931"/>
        <v>0</v>
      </c>
      <c r="FB219" s="375">
        <f t="shared" si="932"/>
        <v>1</v>
      </c>
      <c r="FC219" s="375">
        <f t="shared" si="933"/>
        <v>0</v>
      </c>
      <c r="FD219" s="375">
        <f t="shared" si="934"/>
        <v>0</v>
      </c>
      <c r="FE219" s="376"/>
      <c r="FF219" s="372"/>
      <c r="FG219" s="372"/>
      <c r="FH219" s="372"/>
      <c r="FI219" s="372"/>
      <c r="FJ219" s="372"/>
      <c r="FK219" s="372"/>
      <c r="FL219" s="372"/>
      <c r="FM219" s="372"/>
      <c r="FN219" s="372"/>
      <c r="FO219" s="372"/>
      <c r="FP219" s="372"/>
      <c r="FQ219" s="372"/>
      <c r="FR219" s="372"/>
      <c r="FS219" s="372"/>
      <c r="FT219" s="372"/>
      <c r="FU219" s="372"/>
      <c r="FV219" s="372"/>
      <c r="FW219" s="372"/>
      <c r="FX219" s="372"/>
      <c r="FY219" s="372"/>
      <c r="FZ219" s="372"/>
      <c r="GA219" s="372"/>
      <c r="GB219" s="372"/>
      <c r="GC219" s="372"/>
      <c r="GD219" s="372"/>
      <c r="GE219" s="372"/>
      <c r="GF219" s="372"/>
      <c r="GG219" s="372"/>
      <c r="GH219" s="372"/>
      <c r="GI219" s="372"/>
      <c r="GJ219" s="372"/>
      <c r="GK219" s="372"/>
      <c r="GL219" s="372"/>
      <c r="GM219" s="372"/>
      <c r="GN219" s="372"/>
      <c r="GO219" s="372"/>
      <c r="GP219" s="372"/>
      <c r="GQ219" s="372"/>
      <c r="GR219" s="372"/>
      <c r="GS219" s="372"/>
      <c r="GT219" s="372"/>
      <c r="GU219" s="372"/>
      <c r="GV219" s="372"/>
      <c r="GW219" s="372"/>
      <c r="GX219" s="372"/>
      <c r="GY219" s="372"/>
      <c r="GZ219" s="372"/>
      <c r="HA219" s="372"/>
      <c r="HB219" s="372"/>
      <c r="HC219" s="372"/>
    </row>
    <row r="220" spans="1:211" s="373" customFormat="1" ht="15" hidden="1" customHeight="1" outlineLevel="1" x14ac:dyDescent="0.2">
      <c r="A220" s="366">
        <f>SWDATA!O205</f>
        <v>0</v>
      </c>
      <c r="B220" s="366">
        <f>SWDATA!M205</f>
        <v>0</v>
      </c>
      <c r="C220" s="351">
        <f>IF(AND(SWDATA!M205=1,SWDATA!Q205="promotions"),SWDATA!P205,0)</f>
        <v>0</v>
      </c>
      <c r="D220" s="367">
        <f>ROW(SWDATA!M205)</f>
        <v>205</v>
      </c>
      <c r="E220" s="368">
        <f t="shared" si="938"/>
        <v>0</v>
      </c>
      <c r="F220" s="369">
        <f t="shared" si="850"/>
        <v>1</v>
      </c>
      <c r="G220" s="366" t="str">
        <f t="shared" si="851"/>
        <v/>
      </c>
      <c r="H220" s="370"/>
      <c r="J220" s="238">
        <f t="shared" si="852"/>
        <v>0</v>
      </c>
      <c r="K220" s="239" t="str">
        <f t="shared" si="853"/>
        <v/>
      </c>
      <c r="L220" s="342"/>
      <c r="M220" s="345"/>
      <c r="N220" s="340" t="str">
        <f>IF(LEN(SWDATA!F205)=0,"",N219)</f>
        <v/>
      </c>
      <c r="O220" s="296" t="str">
        <f>IF(LEN(SWDATA!G205)=0,"",O219)</f>
        <v/>
      </c>
      <c r="P220" s="297" t="str">
        <f>IF(LEN(SWDATA!C205)=0,"",SWDATA!C205)</f>
        <v/>
      </c>
      <c r="Q220" s="312" t="str">
        <f t="shared" si="854"/>
        <v/>
      </c>
      <c r="R220" s="223" t="s">
        <v>261</v>
      </c>
      <c r="S220" s="224"/>
      <c r="T220" s="224"/>
      <c r="U220" s="264" t="s">
        <v>629</v>
      </c>
      <c r="V220" s="205" t="s">
        <v>221</v>
      </c>
      <c r="W220" s="266">
        <f>IF(OR(Is_Loading,LEN($A220)=0),"",SWDATA!P205)</f>
        <v>0</v>
      </c>
      <c r="X220" s="267">
        <f>IF(OR(Is_Loading,LEN($A220)=0),"",SWDATA!Q205)</f>
        <v>0</v>
      </c>
      <c r="Y220" s="267">
        <f>IF(OR(Is_Loading,LEN($A220)=0),"",SWDATA!R205)</f>
        <v>0</v>
      </c>
      <c r="Z220" s="266" t="str">
        <f t="shared" si="935"/>
        <v/>
      </c>
      <c r="AA220" s="266">
        <f>IF(OR(Is_Loading,LEN($A220)=0),"",SWDATA!T205)</f>
        <v>0</v>
      </c>
      <c r="AB220" s="267">
        <f>IF(OR(Is_Loading,LEN($A220)=0),"",SWDATA!U205)</f>
        <v>0</v>
      </c>
      <c r="AC220" s="267">
        <f>IF(OR(Is_Loading,LEN($A220)=0),"",SWDATA!V205)</f>
        <v>0</v>
      </c>
      <c r="AD220" s="266" t="str">
        <f t="shared" si="855"/>
        <v/>
      </c>
      <c r="AE220" s="266">
        <f>IF(OR(Is_Loading,LEN($A220)=0),"",SWDATA!X205)</f>
        <v>0</v>
      </c>
      <c r="AF220" s="267">
        <f>IF(OR(Is_Loading,LEN($A220)=0),"",SWDATA!Y205)</f>
        <v>0</v>
      </c>
      <c r="AG220" s="267">
        <f>IF(OR(Is_Loading,LEN($A220)=0),"",SWDATA!Z205)</f>
        <v>0</v>
      </c>
      <c r="AH220" s="266" t="str">
        <f t="shared" si="856"/>
        <v/>
      </c>
      <c r="AI220" s="266">
        <f>IF(OR(Is_Loading,LEN($A220)=0),"",SWDATA!AB205)</f>
        <v>0</v>
      </c>
      <c r="AJ220" s="267">
        <f>IF(OR(Is_Loading,LEN($A220)=0),"",SWDATA!AC205)</f>
        <v>0</v>
      </c>
      <c r="AK220" s="267">
        <f>IF(OR(Is_Loading,LEN($A220)=0),"",SWDATA!AD205)</f>
        <v>0</v>
      </c>
      <c r="AL220" s="266" t="str">
        <f t="shared" si="857"/>
        <v/>
      </c>
      <c r="AM220" s="266">
        <f>IF(OR(Is_Loading,LEN($A220)=0),"",SWDATA!AF205)</f>
        <v>0</v>
      </c>
      <c r="AN220" s="267">
        <f>IF(OR(Is_Loading,LEN($A220)=0),"",SWDATA!AG205)</f>
        <v>0</v>
      </c>
      <c r="AO220" s="323">
        <f>IF(OR(Is_Loading,LEN($A220)=0),"",SWDATA!AH205)</f>
        <v>0</v>
      </c>
      <c r="AP220" s="320" t="str">
        <f t="shared" si="858"/>
        <v/>
      </c>
      <c r="AQ220" s="266">
        <f>IF(OR(Is_Loading,LEN($A220)=0),"",SWDATA!AJ205)</f>
        <v>0</v>
      </c>
      <c r="AR220" s="267">
        <f>IF(OR(Is_Loading,LEN($A220)=0),"",SWDATA!AK205)</f>
        <v>0</v>
      </c>
      <c r="AS220" s="267">
        <f>IF(OR(Is_Loading,LEN($A220)=0),"",SWDATA!AL205)</f>
        <v>0</v>
      </c>
      <c r="AT220" s="266" t="str">
        <f t="shared" si="859"/>
        <v/>
      </c>
      <c r="AU220" s="266">
        <f>IF(OR(Is_Loading,LEN($A220)=0),"",SWDATA!AN205)</f>
        <v>0</v>
      </c>
      <c r="AV220" s="267">
        <f>IF(OR(Is_Loading,LEN($A220)=0),"",SWDATA!AO205)</f>
        <v>0</v>
      </c>
      <c r="AW220" s="267">
        <f>IF(OR(Is_Loading,LEN($A220)=0),"",SWDATA!AP205)</f>
        <v>0</v>
      </c>
      <c r="AX220" s="266" t="str">
        <f t="shared" si="860"/>
        <v/>
      </c>
      <c r="AY220" s="266">
        <f>IF(OR(Is_Loading,LEN($A220)=0),"",SWDATA!AR205)</f>
        <v>0</v>
      </c>
      <c r="AZ220" s="267">
        <f>IF(OR(Is_Loading,LEN($A220)=0),"",SWDATA!AS205)</f>
        <v>0</v>
      </c>
      <c r="BA220" s="267">
        <f>IF(OR(Is_Loading,LEN($A220)=0),"",SWDATA!AT205)</f>
        <v>0</v>
      </c>
      <c r="BB220" s="266" t="str">
        <f t="shared" si="861"/>
        <v/>
      </c>
      <c r="BC220" s="266">
        <f>IF(OR(Is_Loading,LEN($A220)=0),"",SWDATA!AV205)</f>
        <v>0</v>
      </c>
      <c r="BD220" s="267">
        <f>IF(OR(Is_Loading,LEN($A220)=0),"",SWDATA!AW205)</f>
        <v>0</v>
      </c>
      <c r="BE220" s="323">
        <f>IF(OR(Is_Loading,LEN($A220)=0),"",SWDATA!AX205)</f>
        <v>0</v>
      </c>
      <c r="BF220" s="320" t="str">
        <f t="shared" si="862"/>
        <v/>
      </c>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351"/>
      <c r="CO220" s="351"/>
      <c r="CP220" s="351"/>
      <c r="CQ220" s="351"/>
      <c r="CR220" s="351"/>
      <c r="CS220" s="351"/>
      <c r="CT220" s="351"/>
      <c r="CU220" s="351"/>
      <c r="CV220" s="351"/>
      <c r="CW220" s="351"/>
      <c r="CX220" s="351"/>
      <c r="CY220" s="351"/>
      <c r="CZ220" s="351"/>
      <c r="DA220" s="351"/>
      <c r="DB220" s="351"/>
      <c r="DC220" s="351"/>
      <c r="DD220" s="351"/>
      <c r="DE220" s="351"/>
      <c r="DF220" s="351"/>
      <c r="DG220" s="351"/>
      <c r="DH220" s="351"/>
      <c r="DI220" s="351"/>
      <c r="DJ220" s="351"/>
      <c r="DK220" s="351"/>
      <c r="DL220" s="351"/>
      <c r="DM220" s="351"/>
      <c r="DN220" s="351"/>
      <c r="DS220" s="372"/>
      <c r="DT220" s="374"/>
      <c r="DU220" s="375"/>
      <c r="DV220" s="375"/>
      <c r="DW220" s="375"/>
      <c r="DX220" s="375">
        <v>1</v>
      </c>
      <c r="DY220" s="375">
        <f t="shared" si="903"/>
        <v>0</v>
      </c>
      <c r="DZ220" s="375">
        <f t="shared" si="904"/>
        <v>0</v>
      </c>
      <c r="EA220" s="375">
        <f t="shared" si="905"/>
        <v>1</v>
      </c>
      <c r="EB220" s="375">
        <f t="shared" si="906"/>
        <v>0</v>
      </c>
      <c r="EC220" s="375">
        <f t="shared" si="907"/>
        <v>0</v>
      </c>
      <c r="ED220" s="375">
        <f t="shared" si="908"/>
        <v>1</v>
      </c>
      <c r="EE220" s="375">
        <f t="shared" si="909"/>
        <v>0</v>
      </c>
      <c r="EF220" s="375">
        <f t="shared" si="910"/>
        <v>0</v>
      </c>
      <c r="EG220" s="375">
        <f t="shared" si="911"/>
        <v>1</v>
      </c>
      <c r="EH220" s="375">
        <f t="shared" si="912"/>
        <v>0</v>
      </c>
      <c r="EI220" s="375">
        <f t="shared" si="913"/>
        <v>0</v>
      </c>
      <c r="EJ220" s="375">
        <f t="shared" si="914"/>
        <v>1</v>
      </c>
      <c r="EK220" s="375">
        <f t="shared" si="915"/>
        <v>0</v>
      </c>
      <c r="EL220" s="375">
        <f t="shared" si="916"/>
        <v>0</v>
      </c>
      <c r="EM220" s="375">
        <f t="shared" si="917"/>
        <v>1</v>
      </c>
      <c r="EN220" s="375">
        <f t="shared" si="918"/>
        <v>0</v>
      </c>
      <c r="EO220" s="375">
        <f t="shared" si="919"/>
        <v>0</v>
      </c>
      <c r="EP220" s="375">
        <f t="shared" si="920"/>
        <v>1</v>
      </c>
      <c r="EQ220" s="375">
        <f t="shared" si="921"/>
        <v>0</v>
      </c>
      <c r="ER220" s="375">
        <f t="shared" si="922"/>
        <v>0</v>
      </c>
      <c r="ES220" s="375">
        <f t="shared" si="923"/>
        <v>1</v>
      </c>
      <c r="ET220" s="375">
        <f t="shared" si="924"/>
        <v>0</v>
      </c>
      <c r="EU220" s="375">
        <f t="shared" si="925"/>
        <v>0</v>
      </c>
      <c r="EV220" s="375">
        <f t="shared" si="926"/>
        <v>1</v>
      </c>
      <c r="EW220" s="375">
        <f t="shared" si="927"/>
        <v>0</v>
      </c>
      <c r="EX220" s="375">
        <f t="shared" si="928"/>
        <v>0</v>
      </c>
      <c r="EY220" s="375">
        <f t="shared" si="929"/>
        <v>1</v>
      </c>
      <c r="EZ220" s="375">
        <f t="shared" si="930"/>
        <v>0</v>
      </c>
      <c r="FA220" s="375">
        <f t="shared" si="931"/>
        <v>0</v>
      </c>
      <c r="FB220" s="375">
        <f t="shared" si="932"/>
        <v>1</v>
      </c>
      <c r="FC220" s="375">
        <f t="shared" si="933"/>
        <v>0</v>
      </c>
      <c r="FD220" s="375">
        <f t="shared" si="934"/>
        <v>0</v>
      </c>
      <c r="FE220" s="376"/>
      <c r="FF220" s="372"/>
      <c r="FG220" s="372"/>
      <c r="FH220" s="372"/>
      <c r="FI220" s="372"/>
      <c r="FJ220" s="372"/>
      <c r="FK220" s="372"/>
      <c r="FL220" s="372"/>
      <c r="FM220" s="372"/>
      <c r="FN220" s="372"/>
      <c r="FO220" s="372"/>
      <c r="FP220" s="372"/>
      <c r="FQ220" s="372"/>
      <c r="FR220" s="372"/>
      <c r="FS220" s="372"/>
      <c r="FT220" s="372"/>
      <c r="FU220" s="372"/>
      <c r="FV220" s="372"/>
      <c r="FW220" s="372"/>
      <c r="FX220" s="372"/>
      <c r="FY220" s="372"/>
      <c r="FZ220" s="372"/>
      <c r="GA220" s="372"/>
      <c r="GB220" s="372"/>
      <c r="GC220" s="372"/>
      <c r="GD220" s="372"/>
      <c r="GE220" s="372"/>
      <c r="GF220" s="372"/>
      <c r="GG220" s="372"/>
      <c r="GH220" s="372"/>
      <c r="GI220" s="372"/>
      <c r="GJ220" s="372"/>
      <c r="GK220" s="372"/>
      <c r="GL220" s="372"/>
      <c r="GM220" s="372"/>
      <c r="GN220" s="372"/>
      <c r="GO220" s="372"/>
      <c r="GP220" s="372"/>
      <c r="GQ220" s="372"/>
      <c r="GR220" s="372"/>
      <c r="GS220" s="372"/>
      <c r="GT220" s="372"/>
      <c r="GU220" s="372"/>
      <c r="GV220" s="372"/>
      <c r="GW220" s="372"/>
      <c r="GX220" s="372"/>
      <c r="GY220" s="372"/>
      <c r="GZ220" s="372"/>
      <c r="HA220" s="372"/>
      <c r="HB220" s="372"/>
      <c r="HC220" s="372"/>
    </row>
    <row r="221" spans="1:211" s="373" customFormat="1" ht="15" hidden="1" customHeight="1" outlineLevel="1" x14ac:dyDescent="0.2">
      <c r="A221" s="366">
        <f>SWDATA!O206</f>
        <v>0</v>
      </c>
      <c r="B221" s="366">
        <f>SWDATA!M206</f>
        <v>0</v>
      </c>
      <c r="C221" s="351">
        <f>IF(AND(SWDATA!M206=1,SWDATA!Q206="promotions"),SWDATA!P206,0)</f>
        <v>0</v>
      </c>
      <c r="D221" s="367">
        <f>ROW(SWDATA!M206)</f>
        <v>206</v>
      </c>
      <c r="E221" s="368">
        <f t="shared" si="938"/>
        <v>0</v>
      </c>
      <c r="F221" s="369">
        <f t="shared" si="850"/>
        <v>1</v>
      </c>
      <c r="G221" s="366" t="str">
        <f t="shared" si="851"/>
        <v/>
      </c>
      <c r="H221" s="370"/>
      <c r="J221" s="238">
        <f t="shared" si="852"/>
        <v>0</v>
      </c>
      <c r="K221" s="239" t="str">
        <f t="shared" si="853"/>
        <v/>
      </c>
      <c r="L221" s="342"/>
      <c r="M221" s="345"/>
      <c r="N221" s="340" t="str">
        <f>IF(LEN(SWDATA!F206)=0,"",N220)</f>
        <v/>
      </c>
      <c r="O221" s="296" t="str">
        <f>IF(LEN(SWDATA!G206)=0,"",O220)</f>
        <v/>
      </c>
      <c r="P221" s="297" t="str">
        <f>IF(LEN(SWDATA!C206)=0,"",SWDATA!C206)</f>
        <v/>
      </c>
      <c r="Q221" s="312" t="str">
        <f t="shared" si="854"/>
        <v/>
      </c>
      <c r="R221" s="223" t="s">
        <v>261</v>
      </c>
      <c r="S221" s="224"/>
      <c r="T221" s="224"/>
      <c r="U221" s="264" t="s">
        <v>626</v>
      </c>
      <c r="V221" s="205" t="s">
        <v>221</v>
      </c>
      <c r="W221" s="266">
        <f>IF(OR(Is_Loading,LEN($A221)=0),"",SWDATA!P206)</f>
        <v>0</v>
      </c>
      <c r="X221" s="267">
        <f>IF(OR(Is_Loading,LEN($A221)=0),"",SWDATA!Q206)</f>
        <v>0</v>
      </c>
      <c r="Y221" s="267">
        <f>IF(OR(Is_Loading,LEN($A221)=0),"",SWDATA!R206)</f>
        <v>0</v>
      </c>
      <c r="Z221" s="266" t="str">
        <f t="shared" ref="Z221:Z225" si="939">IF($A221=0,"",CHOOSE($F221,SUM(W221:Y221),SUM(W221:Y221)/3,Y221))</f>
        <v/>
      </c>
      <c r="AA221" s="266">
        <f>IF(OR(Is_Loading,LEN($A221)=0),"",SWDATA!T206)</f>
        <v>0</v>
      </c>
      <c r="AB221" s="267">
        <f>IF(OR(Is_Loading,LEN($A221)=0),"",SWDATA!U206)</f>
        <v>0</v>
      </c>
      <c r="AC221" s="267">
        <f>IF(OR(Is_Loading,LEN($A221)=0),"",SWDATA!V206)</f>
        <v>0</v>
      </c>
      <c r="AD221" s="266" t="str">
        <f t="shared" si="855"/>
        <v/>
      </c>
      <c r="AE221" s="266">
        <f>IF(OR(Is_Loading,LEN($A221)=0),"",SWDATA!X206)</f>
        <v>0</v>
      </c>
      <c r="AF221" s="267">
        <f>IF(OR(Is_Loading,LEN($A221)=0),"",SWDATA!Y206)</f>
        <v>0</v>
      </c>
      <c r="AG221" s="267">
        <f>IF(OR(Is_Loading,LEN($A221)=0),"",SWDATA!Z206)</f>
        <v>0</v>
      </c>
      <c r="AH221" s="266" t="str">
        <f t="shared" si="856"/>
        <v/>
      </c>
      <c r="AI221" s="266">
        <f>IF(OR(Is_Loading,LEN($A221)=0),"",SWDATA!AB206)</f>
        <v>0</v>
      </c>
      <c r="AJ221" s="267">
        <f>IF(OR(Is_Loading,LEN($A221)=0),"",SWDATA!AC206)</f>
        <v>0</v>
      </c>
      <c r="AK221" s="267">
        <f>IF(OR(Is_Loading,LEN($A221)=0),"",SWDATA!AD206)</f>
        <v>0</v>
      </c>
      <c r="AL221" s="266" t="str">
        <f t="shared" si="857"/>
        <v/>
      </c>
      <c r="AM221" s="266">
        <f>IF(OR(Is_Loading,LEN($A221)=0),"",SWDATA!AF206)</f>
        <v>0</v>
      </c>
      <c r="AN221" s="267">
        <f>IF(OR(Is_Loading,LEN($A221)=0),"",SWDATA!AG206)</f>
        <v>0</v>
      </c>
      <c r="AO221" s="323">
        <f>IF(OR(Is_Loading,LEN($A221)=0),"",SWDATA!AH206)</f>
        <v>0</v>
      </c>
      <c r="AP221" s="320" t="str">
        <f t="shared" si="858"/>
        <v/>
      </c>
      <c r="AQ221" s="266">
        <f>IF(OR(Is_Loading,LEN($A221)=0),"",SWDATA!AJ206)</f>
        <v>0</v>
      </c>
      <c r="AR221" s="267">
        <f>IF(OR(Is_Loading,LEN($A221)=0),"",SWDATA!AK206)</f>
        <v>0</v>
      </c>
      <c r="AS221" s="267">
        <f>IF(OR(Is_Loading,LEN($A221)=0),"",SWDATA!AL206)</f>
        <v>0</v>
      </c>
      <c r="AT221" s="266" t="str">
        <f t="shared" si="859"/>
        <v/>
      </c>
      <c r="AU221" s="266">
        <f>IF(OR(Is_Loading,LEN($A221)=0),"",SWDATA!AN206)</f>
        <v>0</v>
      </c>
      <c r="AV221" s="267">
        <f>IF(OR(Is_Loading,LEN($A221)=0),"",SWDATA!AO206)</f>
        <v>0</v>
      </c>
      <c r="AW221" s="267">
        <f>IF(OR(Is_Loading,LEN($A221)=0),"",SWDATA!AP206)</f>
        <v>0</v>
      </c>
      <c r="AX221" s="266" t="str">
        <f t="shared" si="860"/>
        <v/>
      </c>
      <c r="AY221" s="266">
        <f>IF(OR(Is_Loading,LEN($A221)=0),"",SWDATA!AR206)</f>
        <v>0</v>
      </c>
      <c r="AZ221" s="267">
        <f>IF(OR(Is_Loading,LEN($A221)=0),"",SWDATA!AS206)</f>
        <v>0</v>
      </c>
      <c r="BA221" s="267">
        <f>IF(OR(Is_Loading,LEN($A221)=0),"",SWDATA!AT206)</f>
        <v>0</v>
      </c>
      <c r="BB221" s="266" t="str">
        <f t="shared" si="861"/>
        <v/>
      </c>
      <c r="BC221" s="266">
        <f>IF(OR(Is_Loading,LEN($A221)=0),"",SWDATA!AV206)</f>
        <v>0</v>
      </c>
      <c r="BD221" s="267">
        <f>IF(OR(Is_Loading,LEN($A221)=0),"",SWDATA!AW206)</f>
        <v>0</v>
      </c>
      <c r="BE221" s="323">
        <f>IF(OR(Is_Loading,LEN($A221)=0),"",SWDATA!AX206)</f>
        <v>0</v>
      </c>
      <c r="BF221" s="320" t="str">
        <f t="shared" si="862"/>
        <v/>
      </c>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351"/>
      <c r="CO221" s="351"/>
      <c r="CP221" s="351"/>
      <c r="CQ221" s="351"/>
      <c r="CR221" s="351"/>
      <c r="CS221" s="351"/>
      <c r="CT221" s="351"/>
      <c r="CU221" s="351"/>
      <c r="CV221" s="351"/>
      <c r="CW221" s="351"/>
      <c r="CX221" s="351"/>
      <c r="CY221" s="351"/>
      <c r="CZ221" s="351"/>
      <c r="DA221" s="351"/>
      <c r="DB221" s="351"/>
      <c r="DC221" s="351"/>
      <c r="DD221" s="351"/>
      <c r="DE221" s="351"/>
      <c r="DF221" s="351"/>
      <c r="DG221" s="351"/>
      <c r="DH221" s="351"/>
      <c r="DI221" s="351"/>
      <c r="DJ221" s="351"/>
      <c r="DK221" s="351"/>
      <c r="DL221" s="351"/>
      <c r="DM221" s="351"/>
      <c r="DN221" s="351"/>
      <c r="DS221" s="372"/>
      <c r="DT221" s="374"/>
      <c r="DU221" s="375"/>
      <c r="DV221" s="375"/>
      <c r="DW221" s="375"/>
      <c r="DX221" s="375">
        <v>1</v>
      </c>
      <c r="DY221" s="375">
        <f t="shared" si="903"/>
        <v>0</v>
      </c>
      <c r="DZ221" s="375">
        <f t="shared" si="904"/>
        <v>0</v>
      </c>
      <c r="EA221" s="375">
        <f t="shared" si="905"/>
        <v>1</v>
      </c>
      <c r="EB221" s="375">
        <f t="shared" si="906"/>
        <v>0</v>
      </c>
      <c r="EC221" s="375">
        <f t="shared" si="907"/>
        <v>0</v>
      </c>
      <c r="ED221" s="375">
        <f t="shared" si="908"/>
        <v>1</v>
      </c>
      <c r="EE221" s="375">
        <f t="shared" si="909"/>
        <v>0</v>
      </c>
      <c r="EF221" s="375">
        <f t="shared" si="910"/>
        <v>0</v>
      </c>
      <c r="EG221" s="375">
        <f t="shared" si="911"/>
        <v>1</v>
      </c>
      <c r="EH221" s="375">
        <f t="shared" si="912"/>
        <v>0</v>
      </c>
      <c r="EI221" s="375">
        <f t="shared" si="913"/>
        <v>0</v>
      </c>
      <c r="EJ221" s="375">
        <f t="shared" si="914"/>
        <v>1</v>
      </c>
      <c r="EK221" s="375">
        <f t="shared" si="915"/>
        <v>0</v>
      </c>
      <c r="EL221" s="375">
        <f t="shared" si="916"/>
        <v>0</v>
      </c>
      <c r="EM221" s="375">
        <f t="shared" si="917"/>
        <v>1</v>
      </c>
      <c r="EN221" s="375">
        <f t="shared" si="918"/>
        <v>0</v>
      </c>
      <c r="EO221" s="375">
        <f t="shared" si="919"/>
        <v>0</v>
      </c>
      <c r="EP221" s="375">
        <f t="shared" si="920"/>
        <v>1</v>
      </c>
      <c r="EQ221" s="375">
        <f t="shared" si="921"/>
        <v>0</v>
      </c>
      <c r="ER221" s="375">
        <f t="shared" si="922"/>
        <v>0</v>
      </c>
      <c r="ES221" s="375">
        <f t="shared" si="923"/>
        <v>1</v>
      </c>
      <c r="ET221" s="375">
        <f t="shared" si="924"/>
        <v>0</v>
      </c>
      <c r="EU221" s="375">
        <f t="shared" si="925"/>
        <v>0</v>
      </c>
      <c r="EV221" s="375">
        <f t="shared" si="926"/>
        <v>1</v>
      </c>
      <c r="EW221" s="375">
        <f t="shared" si="927"/>
        <v>0</v>
      </c>
      <c r="EX221" s="375">
        <f t="shared" si="928"/>
        <v>0</v>
      </c>
      <c r="EY221" s="375">
        <f t="shared" si="929"/>
        <v>1</v>
      </c>
      <c r="EZ221" s="375">
        <f t="shared" si="930"/>
        <v>0</v>
      </c>
      <c r="FA221" s="375">
        <f t="shared" si="931"/>
        <v>0</v>
      </c>
      <c r="FB221" s="375">
        <f t="shared" si="932"/>
        <v>1</v>
      </c>
      <c r="FC221" s="375">
        <f t="shared" si="933"/>
        <v>0</v>
      </c>
      <c r="FD221" s="375">
        <f t="shared" si="934"/>
        <v>0</v>
      </c>
      <c r="FE221" s="376"/>
      <c r="FF221" s="372"/>
      <c r="FG221" s="372"/>
      <c r="FH221" s="372"/>
      <c r="FI221" s="372"/>
      <c r="FJ221" s="372"/>
      <c r="FK221" s="372"/>
      <c r="FL221" s="372"/>
      <c r="FM221" s="372"/>
      <c r="FN221" s="372"/>
      <c r="FO221" s="372"/>
      <c r="FP221" s="372"/>
      <c r="FQ221" s="372"/>
      <c r="FR221" s="372"/>
      <c r="FS221" s="372"/>
      <c r="FT221" s="372"/>
      <c r="FU221" s="372"/>
      <c r="FV221" s="372"/>
      <c r="FW221" s="372"/>
      <c r="FX221" s="372"/>
      <c r="FY221" s="372"/>
      <c r="FZ221" s="372"/>
      <c r="GA221" s="372"/>
      <c r="GB221" s="372"/>
      <c r="GC221" s="372"/>
      <c r="GD221" s="372"/>
      <c r="GE221" s="372"/>
      <c r="GF221" s="372"/>
      <c r="GG221" s="372"/>
      <c r="GH221" s="372"/>
      <c r="GI221" s="372"/>
      <c r="GJ221" s="372"/>
      <c r="GK221" s="372"/>
      <c r="GL221" s="372"/>
      <c r="GM221" s="372"/>
      <c r="GN221" s="372"/>
      <c r="GO221" s="372"/>
      <c r="GP221" s="372"/>
      <c r="GQ221" s="372"/>
      <c r="GR221" s="372"/>
      <c r="GS221" s="372"/>
      <c r="GT221" s="372"/>
      <c r="GU221" s="372"/>
      <c r="GV221" s="372"/>
      <c r="GW221" s="372"/>
      <c r="GX221" s="372"/>
      <c r="GY221" s="372"/>
      <c r="GZ221" s="372"/>
      <c r="HA221" s="372"/>
      <c r="HB221" s="372"/>
      <c r="HC221" s="372"/>
    </row>
    <row r="222" spans="1:211" s="373" customFormat="1" ht="15" hidden="1" customHeight="1" outlineLevel="1" x14ac:dyDescent="0.2">
      <c r="A222" s="366">
        <f>SWDATA!O207</f>
        <v>0</v>
      </c>
      <c r="B222" s="366">
        <f>SWDATA!M207</f>
        <v>0</v>
      </c>
      <c r="C222" s="351">
        <f>IF(AND(SWDATA!M207=1,SWDATA!Q207="promotions"),SWDATA!P207,0)</f>
        <v>0</v>
      </c>
      <c r="D222" s="367">
        <f>ROW(SWDATA!M207)</f>
        <v>207</v>
      </c>
      <c r="E222" s="368">
        <f t="shared" si="938"/>
        <v>0</v>
      </c>
      <c r="F222" s="369">
        <f t="shared" si="850"/>
        <v>1</v>
      </c>
      <c r="G222" s="366" t="str">
        <f t="shared" si="851"/>
        <v/>
      </c>
      <c r="H222" s="370"/>
      <c r="J222" s="238">
        <f t="shared" si="852"/>
        <v>0</v>
      </c>
      <c r="K222" s="239" t="str">
        <f t="shared" si="853"/>
        <v/>
      </c>
      <c r="L222" s="342"/>
      <c r="M222" s="345"/>
      <c r="N222" s="340" t="str">
        <f>IF(LEN(SWDATA!F207)=0,"",N221)</f>
        <v/>
      </c>
      <c r="O222" s="296" t="str">
        <f>IF(LEN(SWDATA!G207)=0,"",O221)</f>
        <v/>
      </c>
      <c r="P222" s="297" t="str">
        <f>IF(LEN(SWDATA!C207)=0,"",SWDATA!C207)</f>
        <v/>
      </c>
      <c r="Q222" s="312" t="str">
        <f t="shared" si="854"/>
        <v/>
      </c>
      <c r="R222" s="223" t="s">
        <v>261</v>
      </c>
      <c r="S222" s="319" t="s">
        <v>485</v>
      </c>
      <c r="T222" s="224"/>
      <c r="U222" s="264" t="s">
        <v>608</v>
      </c>
      <c r="V222" s="205" t="s">
        <v>221</v>
      </c>
      <c r="W222" s="266">
        <f>IF(OR(Is_Loading,LEN($A222)=0),"",SWDATA!P207)</f>
        <v>0</v>
      </c>
      <c r="X222" s="267">
        <f>IF(OR(Is_Loading,LEN($A222)=0),"",SWDATA!Q207)</f>
        <v>0</v>
      </c>
      <c r="Y222" s="267">
        <f>IF(OR(Is_Loading,LEN($A222)=0),"",SWDATA!R207)</f>
        <v>0</v>
      </c>
      <c r="Z222" s="266" t="str">
        <f t="shared" si="939"/>
        <v/>
      </c>
      <c r="AA222" s="266">
        <f>IF(OR(Is_Loading,LEN($A222)=0),"",SWDATA!T207)</f>
        <v>0</v>
      </c>
      <c r="AB222" s="267">
        <f>IF(OR(Is_Loading,LEN($A222)=0),"",SWDATA!U207)</f>
        <v>0</v>
      </c>
      <c r="AC222" s="267">
        <f>IF(OR(Is_Loading,LEN($A222)=0),"",SWDATA!V207)</f>
        <v>0</v>
      </c>
      <c r="AD222" s="266" t="str">
        <f t="shared" si="855"/>
        <v/>
      </c>
      <c r="AE222" s="266">
        <f>IF(OR(Is_Loading,LEN($A222)=0),"",SWDATA!X207)</f>
        <v>0</v>
      </c>
      <c r="AF222" s="267">
        <f>IF(OR(Is_Loading,LEN($A222)=0),"",SWDATA!Y207)</f>
        <v>0</v>
      </c>
      <c r="AG222" s="267">
        <f>IF(OR(Is_Loading,LEN($A222)=0),"",SWDATA!Z207)</f>
        <v>0</v>
      </c>
      <c r="AH222" s="266" t="str">
        <f t="shared" si="856"/>
        <v/>
      </c>
      <c r="AI222" s="266">
        <f>IF(OR(Is_Loading,LEN($A222)=0),"",SWDATA!AB207)</f>
        <v>0</v>
      </c>
      <c r="AJ222" s="267">
        <f>IF(OR(Is_Loading,LEN($A222)=0),"",SWDATA!AC207)</f>
        <v>0</v>
      </c>
      <c r="AK222" s="267">
        <f>IF(OR(Is_Loading,LEN($A222)=0),"",SWDATA!AD207)</f>
        <v>0</v>
      </c>
      <c r="AL222" s="266" t="str">
        <f t="shared" si="857"/>
        <v/>
      </c>
      <c r="AM222" s="266">
        <f>IF(OR(Is_Loading,LEN($A222)=0),"",SWDATA!AF207)</f>
        <v>0</v>
      </c>
      <c r="AN222" s="267">
        <f>IF(OR(Is_Loading,LEN($A222)=0),"",SWDATA!AG207)</f>
        <v>0</v>
      </c>
      <c r="AO222" s="323">
        <f>IF(OR(Is_Loading,LEN($A222)=0),"",SWDATA!AH207)</f>
        <v>0</v>
      </c>
      <c r="AP222" s="320" t="str">
        <f t="shared" si="858"/>
        <v/>
      </c>
      <c r="AQ222" s="266">
        <f>IF(OR(Is_Loading,LEN($A222)=0),"",SWDATA!AJ207)</f>
        <v>0</v>
      </c>
      <c r="AR222" s="267">
        <f>IF(OR(Is_Loading,LEN($A222)=0),"",SWDATA!AK207)</f>
        <v>0</v>
      </c>
      <c r="AS222" s="267">
        <f>IF(OR(Is_Loading,LEN($A222)=0),"",SWDATA!AL207)</f>
        <v>0</v>
      </c>
      <c r="AT222" s="266" t="str">
        <f t="shared" si="859"/>
        <v/>
      </c>
      <c r="AU222" s="266">
        <f>IF(OR(Is_Loading,LEN($A222)=0),"",SWDATA!AN207)</f>
        <v>0</v>
      </c>
      <c r="AV222" s="267">
        <f>IF(OR(Is_Loading,LEN($A222)=0),"",SWDATA!AO207)</f>
        <v>0</v>
      </c>
      <c r="AW222" s="267">
        <f>IF(OR(Is_Loading,LEN($A222)=0),"",SWDATA!AP207)</f>
        <v>0</v>
      </c>
      <c r="AX222" s="266" t="str">
        <f t="shared" si="860"/>
        <v/>
      </c>
      <c r="AY222" s="266">
        <f>IF(OR(Is_Loading,LEN($A222)=0),"",SWDATA!AR207)</f>
        <v>0</v>
      </c>
      <c r="AZ222" s="267">
        <f>IF(OR(Is_Loading,LEN($A222)=0),"",SWDATA!AS207)</f>
        <v>0</v>
      </c>
      <c r="BA222" s="267">
        <f>IF(OR(Is_Loading,LEN($A222)=0),"",SWDATA!AT207)</f>
        <v>0</v>
      </c>
      <c r="BB222" s="266" t="str">
        <f t="shared" si="861"/>
        <v/>
      </c>
      <c r="BC222" s="266">
        <f>IF(OR(Is_Loading,LEN($A222)=0),"",SWDATA!AV207)</f>
        <v>0</v>
      </c>
      <c r="BD222" s="267">
        <f>IF(OR(Is_Loading,LEN($A222)=0),"",SWDATA!AW207)</f>
        <v>0</v>
      </c>
      <c r="BE222" s="323">
        <f>IF(OR(Is_Loading,LEN($A222)=0),"",SWDATA!AX207)</f>
        <v>0</v>
      </c>
      <c r="BF222" s="320" t="str">
        <f t="shared" si="862"/>
        <v/>
      </c>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351"/>
      <c r="CO222" s="351"/>
      <c r="CP222" s="351"/>
      <c r="CQ222" s="351"/>
      <c r="CR222" s="351"/>
      <c r="CS222" s="351"/>
      <c r="CT222" s="351"/>
      <c r="CU222" s="351"/>
      <c r="CV222" s="351"/>
      <c r="CW222" s="351"/>
      <c r="CX222" s="351"/>
      <c r="CY222" s="351"/>
      <c r="CZ222" s="351"/>
      <c r="DA222" s="351"/>
      <c r="DB222" s="351"/>
      <c r="DC222" s="351"/>
      <c r="DD222" s="351"/>
      <c r="DE222" s="351"/>
      <c r="DF222" s="351"/>
      <c r="DG222" s="351"/>
      <c r="DH222" s="351"/>
      <c r="DI222" s="351"/>
      <c r="DJ222" s="351"/>
      <c r="DK222" s="351"/>
      <c r="DL222" s="351"/>
      <c r="DM222" s="351"/>
      <c r="DN222" s="351"/>
      <c r="DS222" s="372"/>
      <c r="DT222" s="374"/>
      <c r="DU222" s="375"/>
      <c r="DV222" s="375"/>
      <c r="DW222" s="375"/>
      <c r="DX222" s="375">
        <v>1</v>
      </c>
      <c r="DY222" s="375">
        <f t="shared" si="903"/>
        <v>0</v>
      </c>
      <c r="DZ222" s="375">
        <f t="shared" si="904"/>
        <v>0</v>
      </c>
      <c r="EA222" s="375">
        <f t="shared" si="905"/>
        <v>1</v>
      </c>
      <c r="EB222" s="375">
        <f t="shared" si="906"/>
        <v>0</v>
      </c>
      <c r="EC222" s="375">
        <f t="shared" si="907"/>
        <v>0</v>
      </c>
      <c r="ED222" s="375">
        <f t="shared" si="908"/>
        <v>1</v>
      </c>
      <c r="EE222" s="375">
        <f t="shared" si="909"/>
        <v>0</v>
      </c>
      <c r="EF222" s="375">
        <f t="shared" si="910"/>
        <v>0</v>
      </c>
      <c r="EG222" s="375">
        <f t="shared" si="911"/>
        <v>1</v>
      </c>
      <c r="EH222" s="375">
        <f t="shared" si="912"/>
        <v>0</v>
      </c>
      <c r="EI222" s="375">
        <f t="shared" si="913"/>
        <v>0</v>
      </c>
      <c r="EJ222" s="375">
        <f t="shared" si="914"/>
        <v>1</v>
      </c>
      <c r="EK222" s="375">
        <f t="shared" si="915"/>
        <v>0</v>
      </c>
      <c r="EL222" s="375">
        <f t="shared" si="916"/>
        <v>0</v>
      </c>
      <c r="EM222" s="375">
        <f t="shared" si="917"/>
        <v>1</v>
      </c>
      <c r="EN222" s="375">
        <f t="shared" si="918"/>
        <v>0</v>
      </c>
      <c r="EO222" s="375">
        <f t="shared" si="919"/>
        <v>0</v>
      </c>
      <c r="EP222" s="375">
        <f t="shared" si="920"/>
        <v>1</v>
      </c>
      <c r="EQ222" s="375">
        <f t="shared" si="921"/>
        <v>0</v>
      </c>
      <c r="ER222" s="375">
        <f t="shared" si="922"/>
        <v>0</v>
      </c>
      <c r="ES222" s="375">
        <f t="shared" si="923"/>
        <v>1</v>
      </c>
      <c r="ET222" s="375">
        <f t="shared" si="924"/>
        <v>0</v>
      </c>
      <c r="EU222" s="375">
        <f t="shared" si="925"/>
        <v>0</v>
      </c>
      <c r="EV222" s="375">
        <f t="shared" si="926"/>
        <v>1</v>
      </c>
      <c r="EW222" s="375">
        <f t="shared" si="927"/>
        <v>0</v>
      </c>
      <c r="EX222" s="375">
        <f t="shared" si="928"/>
        <v>0</v>
      </c>
      <c r="EY222" s="375">
        <f t="shared" si="929"/>
        <v>1</v>
      </c>
      <c r="EZ222" s="375">
        <f t="shared" si="930"/>
        <v>0</v>
      </c>
      <c r="FA222" s="375">
        <f t="shared" si="931"/>
        <v>0</v>
      </c>
      <c r="FB222" s="375">
        <f t="shared" si="932"/>
        <v>1</v>
      </c>
      <c r="FC222" s="375">
        <f t="shared" si="933"/>
        <v>0</v>
      </c>
      <c r="FD222" s="375">
        <f t="shared" si="934"/>
        <v>0</v>
      </c>
      <c r="FE222" s="376"/>
      <c r="FF222" s="372"/>
      <c r="FG222" s="372"/>
      <c r="FH222" s="372"/>
      <c r="FI222" s="372"/>
      <c r="FJ222" s="372"/>
      <c r="FK222" s="372"/>
      <c r="FL222" s="372"/>
      <c r="FM222" s="372"/>
      <c r="FN222" s="372"/>
      <c r="FO222" s="372"/>
      <c r="FP222" s="372"/>
      <c r="FQ222" s="372"/>
      <c r="FR222" s="372"/>
      <c r="FS222" s="372"/>
      <c r="FT222" s="372"/>
      <c r="FU222" s="372"/>
      <c r="FV222" s="372"/>
      <c r="FW222" s="372"/>
      <c r="FX222" s="372"/>
      <c r="FY222" s="372"/>
      <c r="FZ222" s="372"/>
      <c r="GA222" s="372"/>
      <c r="GB222" s="372"/>
      <c r="GC222" s="372"/>
      <c r="GD222" s="372"/>
      <c r="GE222" s="372"/>
      <c r="GF222" s="372"/>
      <c r="GG222" s="372"/>
      <c r="GH222" s="372"/>
      <c r="GI222" s="372"/>
      <c r="GJ222" s="372"/>
      <c r="GK222" s="372"/>
      <c r="GL222" s="372"/>
      <c r="GM222" s="372"/>
      <c r="GN222" s="372"/>
      <c r="GO222" s="372"/>
      <c r="GP222" s="372"/>
      <c r="GQ222" s="372"/>
      <c r="GR222" s="372"/>
      <c r="GS222" s="372"/>
      <c r="GT222" s="372"/>
      <c r="GU222" s="372"/>
      <c r="GV222" s="372"/>
      <c r="GW222" s="372"/>
      <c r="GX222" s="372"/>
      <c r="GY222" s="372"/>
      <c r="GZ222" s="372"/>
      <c r="HA222" s="372"/>
      <c r="HB222" s="372"/>
      <c r="HC222" s="372"/>
    </row>
    <row r="223" spans="1:211" s="373" customFormat="1" ht="15" hidden="1" customHeight="1" outlineLevel="1" x14ac:dyDescent="0.2">
      <c r="A223" s="366">
        <f>SWDATA!O208</f>
        <v>0</v>
      </c>
      <c r="B223" s="366">
        <f>SWDATA!M208</f>
        <v>0</v>
      </c>
      <c r="C223" s="351">
        <f>IF(AND(SWDATA!M208=1,SWDATA!Q208="promotions"),SWDATA!P208,0)</f>
        <v>0</v>
      </c>
      <c r="D223" s="367">
        <f>ROW(SWDATA!M208)</f>
        <v>208</v>
      </c>
      <c r="E223" s="368">
        <f t="shared" si="938"/>
        <v>0</v>
      </c>
      <c r="F223" s="369">
        <f t="shared" si="850"/>
        <v>1</v>
      </c>
      <c r="G223" s="366" t="str">
        <f t="shared" si="851"/>
        <v/>
      </c>
      <c r="H223" s="370"/>
      <c r="J223" s="238">
        <f t="shared" si="852"/>
        <v>0</v>
      </c>
      <c r="K223" s="239" t="str">
        <f t="shared" si="853"/>
        <v/>
      </c>
      <c r="L223" s="342"/>
      <c r="M223" s="345"/>
      <c r="N223" s="340" t="str">
        <f>IF(LEN(SWDATA!F208)=0,"",N222)</f>
        <v/>
      </c>
      <c r="O223" s="296" t="str">
        <f>IF(LEN(SWDATA!G208)=0,"",O222)</f>
        <v/>
      </c>
      <c r="P223" s="297" t="str">
        <f>IF(LEN(SWDATA!C208)=0,"",SWDATA!C208)</f>
        <v/>
      </c>
      <c r="Q223" s="312" t="str">
        <f t="shared" si="854"/>
        <v/>
      </c>
      <c r="R223" s="223" t="s">
        <v>261</v>
      </c>
      <c r="S223" s="224"/>
      <c r="T223" s="224"/>
      <c r="U223" s="264" t="s">
        <v>613</v>
      </c>
      <c r="V223" s="205" t="s">
        <v>221</v>
      </c>
      <c r="W223" s="266">
        <f>IF(OR(Is_Loading,LEN($A223)=0),"",SWDATA!P208)</f>
        <v>0</v>
      </c>
      <c r="X223" s="267">
        <f>IF(OR(Is_Loading,LEN($A223)=0),"",SWDATA!Q208)</f>
        <v>0</v>
      </c>
      <c r="Y223" s="267">
        <f>IF(OR(Is_Loading,LEN($A223)=0),"",SWDATA!R208)</f>
        <v>0</v>
      </c>
      <c r="Z223" s="266" t="str">
        <f t="shared" si="939"/>
        <v/>
      </c>
      <c r="AA223" s="266">
        <f>IF(OR(Is_Loading,LEN($A223)=0),"",SWDATA!T208)</f>
        <v>0</v>
      </c>
      <c r="AB223" s="267">
        <f>IF(OR(Is_Loading,LEN($A223)=0),"",SWDATA!U208)</f>
        <v>0</v>
      </c>
      <c r="AC223" s="267">
        <f>IF(OR(Is_Loading,LEN($A223)=0),"",SWDATA!V208)</f>
        <v>0</v>
      </c>
      <c r="AD223" s="266" t="str">
        <f t="shared" si="855"/>
        <v/>
      </c>
      <c r="AE223" s="266">
        <f>IF(OR(Is_Loading,LEN($A223)=0),"",SWDATA!X208)</f>
        <v>0</v>
      </c>
      <c r="AF223" s="267">
        <f>IF(OR(Is_Loading,LEN($A223)=0),"",SWDATA!Y208)</f>
        <v>0</v>
      </c>
      <c r="AG223" s="267">
        <f>IF(OR(Is_Loading,LEN($A223)=0),"",SWDATA!Z208)</f>
        <v>0</v>
      </c>
      <c r="AH223" s="266" t="str">
        <f t="shared" si="856"/>
        <v/>
      </c>
      <c r="AI223" s="266">
        <f>IF(OR(Is_Loading,LEN($A223)=0),"",SWDATA!AB208)</f>
        <v>0</v>
      </c>
      <c r="AJ223" s="267">
        <f>IF(OR(Is_Loading,LEN($A223)=0),"",SWDATA!AC208)</f>
        <v>0</v>
      </c>
      <c r="AK223" s="267">
        <f>IF(OR(Is_Loading,LEN($A223)=0),"",SWDATA!AD208)</f>
        <v>0</v>
      </c>
      <c r="AL223" s="266" t="str">
        <f t="shared" si="857"/>
        <v/>
      </c>
      <c r="AM223" s="266">
        <f>IF(OR(Is_Loading,LEN($A223)=0),"",SWDATA!AF208)</f>
        <v>0</v>
      </c>
      <c r="AN223" s="267">
        <f>IF(OR(Is_Loading,LEN($A223)=0),"",SWDATA!AG208)</f>
        <v>0</v>
      </c>
      <c r="AO223" s="323">
        <f>IF(OR(Is_Loading,LEN($A223)=0),"",SWDATA!AH208)</f>
        <v>0</v>
      </c>
      <c r="AP223" s="320" t="str">
        <f t="shared" si="858"/>
        <v/>
      </c>
      <c r="AQ223" s="266">
        <f>IF(OR(Is_Loading,LEN($A223)=0),"",SWDATA!AJ208)</f>
        <v>0</v>
      </c>
      <c r="AR223" s="267">
        <f>IF(OR(Is_Loading,LEN($A223)=0),"",SWDATA!AK208)</f>
        <v>0</v>
      </c>
      <c r="AS223" s="267">
        <f>IF(OR(Is_Loading,LEN($A223)=0),"",SWDATA!AL208)</f>
        <v>0</v>
      </c>
      <c r="AT223" s="266" t="str">
        <f t="shared" si="859"/>
        <v/>
      </c>
      <c r="AU223" s="266">
        <f>IF(OR(Is_Loading,LEN($A223)=0),"",SWDATA!AN208)</f>
        <v>0</v>
      </c>
      <c r="AV223" s="267">
        <f>IF(OR(Is_Loading,LEN($A223)=0),"",SWDATA!AO208)</f>
        <v>0</v>
      </c>
      <c r="AW223" s="267">
        <f>IF(OR(Is_Loading,LEN($A223)=0),"",SWDATA!AP208)</f>
        <v>0</v>
      </c>
      <c r="AX223" s="266" t="str">
        <f t="shared" si="860"/>
        <v/>
      </c>
      <c r="AY223" s="266">
        <f>IF(OR(Is_Loading,LEN($A223)=0),"",SWDATA!AR208)</f>
        <v>0</v>
      </c>
      <c r="AZ223" s="267">
        <f>IF(OR(Is_Loading,LEN($A223)=0),"",SWDATA!AS208)</f>
        <v>0</v>
      </c>
      <c r="BA223" s="267">
        <f>IF(OR(Is_Loading,LEN($A223)=0),"",SWDATA!AT208)</f>
        <v>0</v>
      </c>
      <c r="BB223" s="266" t="str">
        <f t="shared" si="861"/>
        <v/>
      </c>
      <c r="BC223" s="266">
        <f>IF(OR(Is_Loading,LEN($A223)=0),"",SWDATA!AV208)</f>
        <v>0</v>
      </c>
      <c r="BD223" s="267">
        <f>IF(OR(Is_Loading,LEN($A223)=0),"",SWDATA!AW208)</f>
        <v>0</v>
      </c>
      <c r="BE223" s="323">
        <f>IF(OR(Is_Loading,LEN($A223)=0),"",SWDATA!AX208)</f>
        <v>0</v>
      </c>
      <c r="BF223" s="320" t="str">
        <f t="shared" si="862"/>
        <v/>
      </c>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1"/>
      <c r="CI223" s="11"/>
      <c r="CJ223" s="11"/>
      <c r="CK223" s="11"/>
      <c r="CL223" s="11"/>
      <c r="CM223" s="11"/>
      <c r="CN223" s="351"/>
      <c r="CO223" s="351"/>
      <c r="CP223" s="351"/>
      <c r="CQ223" s="351"/>
      <c r="CR223" s="351"/>
      <c r="CS223" s="351"/>
      <c r="CT223" s="351"/>
      <c r="CU223" s="351"/>
      <c r="CV223" s="351"/>
      <c r="CW223" s="351"/>
      <c r="CX223" s="351"/>
      <c r="CY223" s="351"/>
      <c r="CZ223" s="351"/>
      <c r="DA223" s="351"/>
      <c r="DB223" s="351"/>
      <c r="DC223" s="351"/>
      <c r="DD223" s="351"/>
      <c r="DE223" s="351"/>
      <c r="DF223" s="351"/>
      <c r="DG223" s="351"/>
      <c r="DH223" s="351"/>
      <c r="DI223" s="351"/>
      <c r="DJ223" s="351"/>
      <c r="DK223" s="351"/>
      <c r="DL223" s="351"/>
      <c r="DM223" s="351"/>
      <c r="DN223" s="351"/>
      <c r="DS223" s="372"/>
      <c r="DT223" s="374"/>
      <c r="DU223" s="375"/>
      <c r="DV223" s="375"/>
      <c r="DW223" s="375"/>
      <c r="DX223" s="375">
        <v>1</v>
      </c>
      <c r="DY223" s="375">
        <f t="shared" si="903"/>
        <v>0</v>
      </c>
      <c r="DZ223" s="375">
        <f t="shared" si="904"/>
        <v>0</v>
      </c>
      <c r="EA223" s="375">
        <f t="shared" si="905"/>
        <v>1</v>
      </c>
      <c r="EB223" s="375">
        <f t="shared" si="906"/>
        <v>0</v>
      </c>
      <c r="EC223" s="375">
        <f t="shared" si="907"/>
        <v>0</v>
      </c>
      <c r="ED223" s="375">
        <f t="shared" si="908"/>
        <v>1</v>
      </c>
      <c r="EE223" s="375">
        <f t="shared" si="909"/>
        <v>0</v>
      </c>
      <c r="EF223" s="375">
        <f t="shared" si="910"/>
        <v>0</v>
      </c>
      <c r="EG223" s="375">
        <f t="shared" si="911"/>
        <v>1</v>
      </c>
      <c r="EH223" s="375">
        <f t="shared" si="912"/>
        <v>0</v>
      </c>
      <c r="EI223" s="375">
        <f t="shared" si="913"/>
        <v>0</v>
      </c>
      <c r="EJ223" s="375">
        <f t="shared" si="914"/>
        <v>1</v>
      </c>
      <c r="EK223" s="375">
        <f t="shared" si="915"/>
        <v>0</v>
      </c>
      <c r="EL223" s="375">
        <f t="shared" si="916"/>
        <v>0</v>
      </c>
      <c r="EM223" s="375">
        <f t="shared" si="917"/>
        <v>1</v>
      </c>
      <c r="EN223" s="375">
        <f t="shared" si="918"/>
        <v>0</v>
      </c>
      <c r="EO223" s="375">
        <f t="shared" si="919"/>
        <v>0</v>
      </c>
      <c r="EP223" s="375">
        <f t="shared" si="920"/>
        <v>1</v>
      </c>
      <c r="EQ223" s="375">
        <f t="shared" si="921"/>
        <v>0</v>
      </c>
      <c r="ER223" s="375">
        <f t="shared" si="922"/>
        <v>0</v>
      </c>
      <c r="ES223" s="375">
        <f t="shared" si="923"/>
        <v>1</v>
      </c>
      <c r="ET223" s="375">
        <f t="shared" si="924"/>
        <v>0</v>
      </c>
      <c r="EU223" s="375">
        <f t="shared" si="925"/>
        <v>0</v>
      </c>
      <c r="EV223" s="375">
        <f t="shared" si="926"/>
        <v>1</v>
      </c>
      <c r="EW223" s="375">
        <f t="shared" si="927"/>
        <v>0</v>
      </c>
      <c r="EX223" s="375">
        <f t="shared" si="928"/>
        <v>0</v>
      </c>
      <c r="EY223" s="375">
        <f t="shared" si="929"/>
        <v>1</v>
      </c>
      <c r="EZ223" s="375">
        <f t="shared" si="930"/>
        <v>0</v>
      </c>
      <c r="FA223" s="375">
        <f t="shared" si="931"/>
        <v>0</v>
      </c>
      <c r="FB223" s="375">
        <f t="shared" si="932"/>
        <v>1</v>
      </c>
      <c r="FC223" s="375">
        <f t="shared" si="933"/>
        <v>0</v>
      </c>
      <c r="FD223" s="375">
        <f t="shared" si="934"/>
        <v>0</v>
      </c>
      <c r="FE223" s="376"/>
      <c r="FF223" s="372"/>
      <c r="FG223" s="372"/>
      <c r="FH223" s="372"/>
      <c r="FI223" s="372"/>
      <c r="FJ223" s="372"/>
      <c r="FK223" s="372"/>
      <c r="FL223" s="372"/>
      <c r="FM223" s="372"/>
      <c r="FN223" s="372"/>
      <c r="FO223" s="372"/>
      <c r="FP223" s="372"/>
      <c r="FQ223" s="372"/>
      <c r="FR223" s="372"/>
      <c r="FS223" s="372"/>
      <c r="FT223" s="372"/>
      <c r="FU223" s="372"/>
      <c r="FV223" s="372"/>
      <c r="FW223" s="372"/>
      <c r="FX223" s="372"/>
      <c r="FY223" s="372"/>
      <c r="FZ223" s="372"/>
      <c r="GA223" s="372"/>
      <c r="GB223" s="372"/>
      <c r="GC223" s="372"/>
      <c r="GD223" s="372"/>
      <c r="GE223" s="372"/>
      <c r="GF223" s="372"/>
      <c r="GG223" s="372"/>
      <c r="GH223" s="372"/>
      <c r="GI223" s="372"/>
      <c r="GJ223" s="372"/>
      <c r="GK223" s="372"/>
      <c r="GL223" s="372"/>
      <c r="GM223" s="372"/>
      <c r="GN223" s="372"/>
      <c r="GO223" s="372"/>
      <c r="GP223" s="372"/>
      <c r="GQ223" s="372"/>
      <c r="GR223" s="372"/>
      <c r="GS223" s="372"/>
      <c r="GT223" s="372"/>
      <c r="GU223" s="372"/>
      <c r="GV223" s="372"/>
      <c r="GW223" s="372"/>
      <c r="GX223" s="372"/>
      <c r="GY223" s="372"/>
      <c r="GZ223" s="372"/>
      <c r="HA223" s="372"/>
      <c r="HB223" s="372"/>
      <c r="HC223" s="372"/>
    </row>
    <row r="224" spans="1:211" s="373" customFormat="1" ht="15" hidden="1" customHeight="1" outlineLevel="1" x14ac:dyDescent="0.2">
      <c r="A224" s="366">
        <f>SWDATA!O209</f>
        <v>0</v>
      </c>
      <c r="B224" s="366">
        <f>SWDATA!M209</f>
        <v>0</v>
      </c>
      <c r="C224" s="351">
        <f>IF(AND(SWDATA!M209=1,SWDATA!Q209="promotions"),SWDATA!P209,0)</f>
        <v>0</v>
      </c>
      <c r="D224" s="367">
        <f>ROW(SWDATA!M209)</f>
        <v>209</v>
      </c>
      <c r="E224" s="368">
        <f t="shared" si="938"/>
        <v>0</v>
      </c>
      <c r="F224" s="369">
        <f t="shared" si="850"/>
        <v>1</v>
      </c>
      <c r="G224" s="366" t="str">
        <f t="shared" si="851"/>
        <v/>
      </c>
      <c r="H224" s="370"/>
      <c r="J224" s="238">
        <f t="shared" si="852"/>
        <v>0</v>
      </c>
      <c r="K224" s="239" t="str">
        <f t="shared" si="853"/>
        <v/>
      </c>
      <c r="L224" s="342"/>
      <c r="M224" s="345"/>
      <c r="N224" s="340" t="str">
        <f>IF(LEN(SWDATA!F209)=0,"",N223)</f>
        <v/>
      </c>
      <c r="O224" s="296" t="str">
        <f>IF(LEN(SWDATA!G209)=0,"",O223)</f>
        <v/>
      </c>
      <c r="P224" s="297" t="str">
        <f>IF(LEN(SWDATA!C209)=0,"",SWDATA!C209)</f>
        <v/>
      </c>
      <c r="Q224" s="312" t="str">
        <f t="shared" si="854"/>
        <v/>
      </c>
      <c r="R224" s="223" t="s">
        <v>261</v>
      </c>
      <c r="S224" s="224" t="s">
        <v>485</v>
      </c>
      <c r="T224" s="224"/>
      <c r="U224" s="264" t="s">
        <v>609</v>
      </c>
      <c r="V224" s="205" t="s">
        <v>221</v>
      </c>
      <c r="W224" s="266">
        <f>IF(OR(Is_Loading,LEN($A224)=0),"",SWDATA!P209)</f>
        <v>0</v>
      </c>
      <c r="X224" s="267">
        <f>IF(OR(Is_Loading,LEN($A224)=0),"",SWDATA!Q209)</f>
        <v>0</v>
      </c>
      <c r="Y224" s="267">
        <f>IF(OR(Is_Loading,LEN($A224)=0),"",SWDATA!R209)</f>
        <v>0</v>
      </c>
      <c r="Z224" s="266" t="str">
        <f t="shared" si="939"/>
        <v/>
      </c>
      <c r="AA224" s="266">
        <f>IF(OR(Is_Loading,LEN($A224)=0),"",SWDATA!T209)</f>
        <v>0</v>
      </c>
      <c r="AB224" s="267">
        <f>IF(OR(Is_Loading,LEN($A224)=0),"",SWDATA!U209)</f>
        <v>0</v>
      </c>
      <c r="AC224" s="267">
        <f>IF(OR(Is_Loading,LEN($A224)=0),"",SWDATA!V209)</f>
        <v>0</v>
      </c>
      <c r="AD224" s="266" t="str">
        <f t="shared" si="855"/>
        <v/>
      </c>
      <c r="AE224" s="266">
        <f>IF(OR(Is_Loading,LEN($A224)=0),"",SWDATA!X209)</f>
        <v>0</v>
      </c>
      <c r="AF224" s="267">
        <f>IF(OR(Is_Loading,LEN($A224)=0),"",SWDATA!Y209)</f>
        <v>0</v>
      </c>
      <c r="AG224" s="267">
        <f>IF(OR(Is_Loading,LEN($A224)=0),"",SWDATA!Z209)</f>
        <v>0</v>
      </c>
      <c r="AH224" s="266" t="str">
        <f t="shared" si="856"/>
        <v/>
      </c>
      <c r="AI224" s="266">
        <f>IF(OR(Is_Loading,LEN($A224)=0),"",SWDATA!AB209)</f>
        <v>0</v>
      </c>
      <c r="AJ224" s="267">
        <f>IF(OR(Is_Loading,LEN($A224)=0),"",SWDATA!AC209)</f>
        <v>0</v>
      </c>
      <c r="AK224" s="267">
        <f>IF(OR(Is_Loading,LEN($A224)=0),"",SWDATA!AD209)</f>
        <v>0</v>
      </c>
      <c r="AL224" s="266" t="str">
        <f t="shared" si="857"/>
        <v/>
      </c>
      <c r="AM224" s="266">
        <f>IF(OR(Is_Loading,LEN($A224)=0),"",SWDATA!AF209)</f>
        <v>0</v>
      </c>
      <c r="AN224" s="267">
        <f>IF(OR(Is_Loading,LEN($A224)=0),"",SWDATA!AG209)</f>
        <v>0</v>
      </c>
      <c r="AO224" s="323">
        <f>IF(OR(Is_Loading,LEN($A224)=0),"",SWDATA!AH209)</f>
        <v>0</v>
      </c>
      <c r="AP224" s="320" t="str">
        <f t="shared" si="858"/>
        <v/>
      </c>
      <c r="AQ224" s="266">
        <f>IF(OR(Is_Loading,LEN($A224)=0),"",SWDATA!AJ209)</f>
        <v>0</v>
      </c>
      <c r="AR224" s="267">
        <f>IF(OR(Is_Loading,LEN($A224)=0),"",SWDATA!AK209)</f>
        <v>0</v>
      </c>
      <c r="AS224" s="267">
        <f>IF(OR(Is_Loading,LEN($A224)=0),"",SWDATA!AL209)</f>
        <v>0</v>
      </c>
      <c r="AT224" s="266" t="str">
        <f t="shared" si="859"/>
        <v/>
      </c>
      <c r="AU224" s="266">
        <f>IF(OR(Is_Loading,LEN($A224)=0),"",SWDATA!AN209)</f>
        <v>0</v>
      </c>
      <c r="AV224" s="267">
        <f>IF(OR(Is_Loading,LEN($A224)=0),"",SWDATA!AO209)</f>
        <v>0</v>
      </c>
      <c r="AW224" s="267">
        <f>IF(OR(Is_Loading,LEN($A224)=0),"",SWDATA!AP209)</f>
        <v>0</v>
      </c>
      <c r="AX224" s="266" t="str">
        <f t="shared" si="860"/>
        <v/>
      </c>
      <c r="AY224" s="266">
        <f>IF(OR(Is_Loading,LEN($A224)=0),"",SWDATA!AR209)</f>
        <v>0</v>
      </c>
      <c r="AZ224" s="267">
        <f>IF(OR(Is_Loading,LEN($A224)=0),"",SWDATA!AS209)</f>
        <v>0</v>
      </c>
      <c r="BA224" s="267">
        <f>IF(OR(Is_Loading,LEN($A224)=0),"",SWDATA!AT209)</f>
        <v>0</v>
      </c>
      <c r="BB224" s="266" t="str">
        <f t="shared" si="861"/>
        <v/>
      </c>
      <c r="BC224" s="266">
        <f>IF(OR(Is_Loading,LEN($A224)=0),"",SWDATA!AV209)</f>
        <v>0</v>
      </c>
      <c r="BD224" s="267">
        <f>IF(OR(Is_Loading,LEN($A224)=0),"",SWDATA!AW209)</f>
        <v>0</v>
      </c>
      <c r="BE224" s="323">
        <f>IF(OR(Is_Loading,LEN($A224)=0),"",SWDATA!AX209)</f>
        <v>0</v>
      </c>
      <c r="BF224" s="320" t="str">
        <f t="shared" si="862"/>
        <v/>
      </c>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351"/>
      <c r="CO224" s="351"/>
      <c r="CP224" s="351"/>
      <c r="CQ224" s="351"/>
      <c r="CR224" s="351"/>
      <c r="CS224" s="351"/>
      <c r="CT224" s="351"/>
      <c r="CU224" s="351"/>
      <c r="CV224" s="351"/>
      <c r="CW224" s="351"/>
      <c r="CX224" s="351"/>
      <c r="CY224" s="351"/>
      <c r="CZ224" s="351"/>
      <c r="DA224" s="351"/>
      <c r="DB224" s="351"/>
      <c r="DC224" s="351"/>
      <c r="DD224" s="351"/>
      <c r="DE224" s="351"/>
      <c r="DF224" s="351"/>
      <c r="DG224" s="351"/>
      <c r="DH224" s="351"/>
      <c r="DI224" s="351"/>
      <c r="DJ224" s="351"/>
      <c r="DK224" s="351"/>
      <c r="DL224" s="351"/>
      <c r="DM224" s="351"/>
      <c r="DN224" s="351"/>
      <c r="DS224" s="372"/>
      <c r="DT224" s="374"/>
      <c r="DU224" s="375"/>
      <c r="DV224" s="375"/>
      <c r="DW224" s="375"/>
      <c r="DX224" s="375">
        <v>1</v>
      </c>
      <c r="DY224" s="375">
        <f t="shared" si="903"/>
        <v>0</v>
      </c>
      <c r="DZ224" s="375">
        <f t="shared" si="904"/>
        <v>0</v>
      </c>
      <c r="EA224" s="375">
        <f t="shared" si="905"/>
        <v>1</v>
      </c>
      <c r="EB224" s="375">
        <f t="shared" si="906"/>
        <v>0</v>
      </c>
      <c r="EC224" s="375">
        <f t="shared" si="907"/>
        <v>0</v>
      </c>
      <c r="ED224" s="375">
        <f t="shared" si="908"/>
        <v>1</v>
      </c>
      <c r="EE224" s="375">
        <f t="shared" si="909"/>
        <v>0</v>
      </c>
      <c r="EF224" s="375">
        <f t="shared" si="910"/>
        <v>0</v>
      </c>
      <c r="EG224" s="375">
        <f t="shared" si="911"/>
        <v>1</v>
      </c>
      <c r="EH224" s="375">
        <f t="shared" si="912"/>
        <v>0</v>
      </c>
      <c r="EI224" s="375">
        <f t="shared" si="913"/>
        <v>0</v>
      </c>
      <c r="EJ224" s="375">
        <f t="shared" si="914"/>
        <v>1</v>
      </c>
      <c r="EK224" s="375">
        <f t="shared" si="915"/>
        <v>0</v>
      </c>
      <c r="EL224" s="375">
        <f t="shared" si="916"/>
        <v>0</v>
      </c>
      <c r="EM224" s="375">
        <f t="shared" si="917"/>
        <v>1</v>
      </c>
      <c r="EN224" s="375">
        <f t="shared" si="918"/>
        <v>0</v>
      </c>
      <c r="EO224" s="375">
        <f t="shared" si="919"/>
        <v>0</v>
      </c>
      <c r="EP224" s="375">
        <f t="shared" si="920"/>
        <v>1</v>
      </c>
      <c r="EQ224" s="375">
        <f t="shared" si="921"/>
        <v>0</v>
      </c>
      <c r="ER224" s="375">
        <f t="shared" si="922"/>
        <v>0</v>
      </c>
      <c r="ES224" s="375">
        <f t="shared" si="923"/>
        <v>1</v>
      </c>
      <c r="ET224" s="375">
        <f t="shared" si="924"/>
        <v>0</v>
      </c>
      <c r="EU224" s="375">
        <f t="shared" si="925"/>
        <v>0</v>
      </c>
      <c r="EV224" s="375">
        <f t="shared" si="926"/>
        <v>1</v>
      </c>
      <c r="EW224" s="375">
        <f t="shared" si="927"/>
        <v>0</v>
      </c>
      <c r="EX224" s="375">
        <f t="shared" si="928"/>
        <v>0</v>
      </c>
      <c r="EY224" s="375">
        <f t="shared" si="929"/>
        <v>1</v>
      </c>
      <c r="EZ224" s="375">
        <f t="shared" si="930"/>
        <v>0</v>
      </c>
      <c r="FA224" s="375">
        <f t="shared" si="931"/>
        <v>0</v>
      </c>
      <c r="FB224" s="375">
        <f t="shared" si="932"/>
        <v>1</v>
      </c>
      <c r="FC224" s="375">
        <f t="shared" si="933"/>
        <v>0</v>
      </c>
      <c r="FD224" s="375">
        <f t="shared" si="934"/>
        <v>0</v>
      </c>
      <c r="FE224" s="376"/>
      <c r="FF224" s="372"/>
      <c r="FG224" s="372"/>
      <c r="FH224" s="372"/>
      <c r="FI224" s="372"/>
      <c r="FJ224" s="372"/>
      <c r="FK224" s="372"/>
      <c r="FL224" s="372"/>
      <c r="FM224" s="372"/>
      <c r="FN224" s="372"/>
      <c r="FO224" s="372"/>
      <c r="FP224" s="372"/>
      <c r="FQ224" s="372"/>
      <c r="FR224" s="372"/>
      <c r="FS224" s="372"/>
      <c r="FT224" s="372"/>
      <c r="FU224" s="372"/>
      <c r="FV224" s="372"/>
      <c r="FW224" s="372"/>
      <c r="FX224" s="372"/>
      <c r="FY224" s="372"/>
      <c r="FZ224" s="372"/>
      <c r="GA224" s="372"/>
      <c r="GB224" s="372"/>
      <c r="GC224" s="372"/>
      <c r="GD224" s="372"/>
      <c r="GE224" s="372"/>
      <c r="GF224" s="372"/>
      <c r="GG224" s="372"/>
      <c r="GH224" s="372"/>
      <c r="GI224" s="372"/>
      <c r="GJ224" s="372"/>
      <c r="GK224" s="372"/>
      <c r="GL224" s="372"/>
      <c r="GM224" s="372"/>
      <c r="GN224" s="372"/>
      <c r="GO224" s="372"/>
      <c r="GP224" s="372"/>
      <c r="GQ224" s="372"/>
      <c r="GR224" s="372"/>
      <c r="GS224" s="372"/>
      <c r="GT224" s="372"/>
      <c r="GU224" s="372"/>
      <c r="GV224" s="372"/>
      <c r="GW224" s="372"/>
      <c r="GX224" s="372"/>
      <c r="GY224" s="372"/>
      <c r="GZ224" s="372"/>
      <c r="HA224" s="372"/>
      <c r="HB224" s="372"/>
      <c r="HC224" s="372"/>
    </row>
    <row r="225" spans="1:211" s="373" customFormat="1" ht="15" hidden="1" customHeight="1" outlineLevel="1" x14ac:dyDescent="0.2">
      <c r="A225" s="366">
        <f>SWDATA!O210</f>
        <v>0</v>
      </c>
      <c r="B225" s="366">
        <f>SWDATA!M210</f>
        <v>0</v>
      </c>
      <c r="C225" s="351">
        <f>IF(AND(SWDATA!M210=1,SWDATA!Q210="promotions"),SWDATA!P210,0)</f>
        <v>0</v>
      </c>
      <c r="D225" s="371">
        <f>ROW(SWDATA!M210)</f>
        <v>210</v>
      </c>
      <c r="E225" s="368">
        <f ca="1">IF(AND(B225=1,UPPER(HLOOKUP(D225,'Metrics &amp; Attributes View'!$13:$31,19,0))&lt;&gt;"SBOM"),1,0)</f>
        <v>0</v>
      </c>
      <c r="F225" s="369">
        <f t="shared" si="850"/>
        <v>1</v>
      </c>
      <c r="G225" s="366" t="str">
        <f t="shared" si="851"/>
        <v/>
      </c>
      <c r="H225" s="370"/>
      <c r="J225" s="238">
        <f t="shared" si="852"/>
        <v>0</v>
      </c>
      <c r="K225" s="239" t="str">
        <f t="shared" si="853"/>
        <v/>
      </c>
      <c r="L225" s="342"/>
      <c r="M225" s="345"/>
      <c r="N225" s="340" t="str">
        <f>IF(LEN(SWDATA!F210)=0,"",N224)</f>
        <v/>
      </c>
      <c r="O225" s="296" t="str">
        <f>IF(LEN(SWDATA!G210)=0,"",O224)</f>
        <v/>
      </c>
      <c r="P225" s="297" t="str">
        <f>IF(LEN(SWDATA!C210)=0,"",SWDATA!C210)</f>
        <v/>
      </c>
      <c r="Q225" s="312" t="str">
        <f t="shared" si="854"/>
        <v/>
      </c>
      <c r="R225" s="223" t="s">
        <v>262</v>
      </c>
      <c r="S225" s="224"/>
      <c r="T225" s="224"/>
      <c r="U225" s="264" t="s">
        <v>627</v>
      </c>
      <c r="V225" s="205" t="s">
        <v>221</v>
      </c>
      <c r="W225" s="266">
        <f>IF(OR(Is_Loading,LEN($A225)=0),"",SWDATA!P210)</f>
        <v>0</v>
      </c>
      <c r="X225" s="267">
        <f>IF(OR(Is_Loading,LEN($A225)=0),"",SWDATA!Q210)</f>
        <v>0</v>
      </c>
      <c r="Y225" s="267">
        <f>IF(OR(Is_Loading,LEN($A225)=0),"",SWDATA!R210)</f>
        <v>0</v>
      </c>
      <c r="Z225" s="266" t="str">
        <f t="shared" si="939"/>
        <v/>
      </c>
      <c r="AA225" s="266">
        <f>IF(OR(Is_Loading,LEN($A225)=0),"",SWDATA!T210)</f>
        <v>0</v>
      </c>
      <c r="AB225" s="267">
        <f>IF(OR(Is_Loading,LEN($A225)=0),"",SWDATA!U210)</f>
        <v>0</v>
      </c>
      <c r="AC225" s="267">
        <f>IF(OR(Is_Loading,LEN($A225)=0),"",SWDATA!V210)</f>
        <v>0</v>
      </c>
      <c r="AD225" s="266" t="str">
        <f t="shared" si="855"/>
        <v/>
      </c>
      <c r="AE225" s="266">
        <f>IF(OR(Is_Loading,LEN($A225)=0),"",SWDATA!X210)</f>
        <v>0</v>
      </c>
      <c r="AF225" s="267">
        <f>IF(OR(Is_Loading,LEN($A225)=0),"",SWDATA!Y210)</f>
        <v>0</v>
      </c>
      <c r="AG225" s="267">
        <f>IF(OR(Is_Loading,LEN($A225)=0),"",SWDATA!Z210)</f>
        <v>0</v>
      </c>
      <c r="AH225" s="266" t="str">
        <f t="shared" si="856"/>
        <v/>
      </c>
      <c r="AI225" s="266">
        <f>IF(OR(Is_Loading,LEN($A225)=0),"",SWDATA!AB210)</f>
        <v>0</v>
      </c>
      <c r="AJ225" s="267">
        <f>IF(OR(Is_Loading,LEN($A225)=0),"",SWDATA!AC210)</f>
        <v>0</v>
      </c>
      <c r="AK225" s="267">
        <f>IF(OR(Is_Loading,LEN($A225)=0),"",SWDATA!AD210)</f>
        <v>0</v>
      </c>
      <c r="AL225" s="266" t="str">
        <f t="shared" si="857"/>
        <v/>
      </c>
      <c r="AM225" s="266">
        <f>IF(OR(Is_Loading,LEN($A225)=0),"",SWDATA!AF210)</f>
        <v>0</v>
      </c>
      <c r="AN225" s="267">
        <f>IF(OR(Is_Loading,LEN($A225)=0),"",SWDATA!AG210)</f>
        <v>0</v>
      </c>
      <c r="AO225" s="323">
        <f>IF(OR(Is_Loading,LEN($A225)=0),"",SWDATA!AH210)</f>
        <v>0</v>
      </c>
      <c r="AP225" s="320" t="str">
        <f t="shared" si="858"/>
        <v/>
      </c>
      <c r="AQ225" s="266">
        <f>IF(OR(Is_Loading,LEN($A225)=0),"",SWDATA!AJ210)</f>
        <v>0</v>
      </c>
      <c r="AR225" s="267">
        <f>IF(OR(Is_Loading,LEN($A225)=0),"",SWDATA!AK210)</f>
        <v>0</v>
      </c>
      <c r="AS225" s="267">
        <f>IF(OR(Is_Loading,LEN($A225)=0),"",SWDATA!AL210)</f>
        <v>0</v>
      </c>
      <c r="AT225" s="266" t="str">
        <f t="shared" si="859"/>
        <v/>
      </c>
      <c r="AU225" s="266">
        <f>IF(OR(Is_Loading,LEN($A225)=0),"",SWDATA!AN210)</f>
        <v>0</v>
      </c>
      <c r="AV225" s="267">
        <f>IF(OR(Is_Loading,LEN($A225)=0),"",SWDATA!AO210)</f>
        <v>0</v>
      </c>
      <c r="AW225" s="267">
        <f>IF(OR(Is_Loading,LEN($A225)=0),"",SWDATA!AP210)</f>
        <v>0</v>
      </c>
      <c r="AX225" s="266" t="str">
        <f t="shared" si="860"/>
        <v/>
      </c>
      <c r="AY225" s="266">
        <f>IF(OR(Is_Loading,LEN($A225)=0),"",SWDATA!AR210)</f>
        <v>0</v>
      </c>
      <c r="AZ225" s="267">
        <f>IF(OR(Is_Loading,LEN($A225)=0),"",SWDATA!AS210)</f>
        <v>0</v>
      </c>
      <c r="BA225" s="267">
        <f>IF(OR(Is_Loading,LEN($A225)=0),"",SWDATA!AT210)</f>
        <v>0</v>
      </c>
      <c r="BB225" s="266" t="str">
        <f t="shared" si="861"/>
        <v/>
      </c>
      <c r="BC225" s="266">
        <f>IF(OR(Is_Loading,LEN($A225)=0),"",SWDATA!AV210)</f>
        <v>0</v>
      </c>
      <c r="BD225" s="267">
        <f>IF(OR(Is_Loading,LEN($A225)=0),"",SWDATA!AW210)</f>
        <v>0</v>
      </c>
      <c r="BE225" s="323">
        <f>IF(OR(Is_Loading,LEN($A225)=0),"",SWDATA!AX210)</f>
        <v>0</v>
      </c>
      <c r="BF225" s="332" t="str">
        <f t="shared" si="862"/>
        <v/>
      </c>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351"/>
      <c r="CO225" s="351"/>
      <c r="CP225" s="351"/>
      <c r="CQ225" s="351"/>
      <c r="CR225" s="351"/>
      <c r="CS225" s="351"/>
      <c r="CT225" s="351"/>
      <c r="CU225" s="351"/>
      <c r="CV225" s="351"/>
      <c r="CW225" s="351"/>
      <c r="CX225" s="351"/>
      <c r="CY225" s="351"/>
      <c r="CZ225" s="351"/>
      <c r="DA225" s="351"/>
      <c r="DB225" s="351"/>
      <c r="DC225" s="351"/>
      <c r="DD225" s="351"/>
      <c r="DE225" s="351"/>
      <c r="DF225" s="351"/>
      <c r="DG225" s="351"/>
      <c r="DH225" s="351"/>
      <c r="DI225" s="351"/>
      <c r="DJ225" s="351"/>
      <c r="DK225" s="351"/>
      <c r="DL225" s="351"/>
      <c r="DM225" s="351"/>
      <c r="DN225" s="351"/>
      <c r="DS225" s="372"/>
      <c r="DT225" s="374"/>
      <c r="DU225" s="375"/>
      <c r="DV225" s="375"/>
      <c r="DW225" s="375"/>
      <c r="DX225" s="375">
        <v>1</v>
      </c>
      <c r="DY225" s="375">
        <f t="shared" si="903"/>
        <v>0</v>
      </c>
      <c r="DZ225" s="375">
        <f t="shared" si="904"/>
        <v>0</v>
      </c>
      <c r="EA225" s="375">
        <f t="shared" si="905"/>
        <v>1</v>
      </c>
      <c r="EB225" s="375">
        <f t="shared" si="906"/>
        <v>0</v>
      </c>
      <c r="EC225" s="375">
        <f t="shared" si="907"/>
        <v>0</v>
      </c>
      <c r="ED225" s="375">
        <f t="shared" si="908"/>
        <v>1</v>
      </c>
      <c r="EE225" s="375">
        <f t="shared" si="909"/>
        <v>0</v>
      </c>
      <c r="EF225" s="375">
        <f t="shared" si="910"/>
        <v>0</v>
      </c>
      <c r="EG225" s="375">
        <f t="shared" si="911"/>
        <v>1</v>
      </c>
      <c r="EH225" s="375">
        <f t="shared" si="912"/>
        <v>0</v>
      </c>
      <c r="EI225" s="375">
        <f t="shared" si="913"/>
        <v>0</v>
      </c>
      <c r="EJ225" s="375">
        <f t="shared" si="914"/>
        <v>1</v>
      </c>
      <c r="EK225" s="375">
        <f t="shared" si="915"/>
        <v>0</v>
      </c>
      <c r="EL225" s="375">
        <f t="shared" si="916"/>
        <v>0</v>
      </c>
      <c r="EM225" s="375">
        <f t="shared" si="917"/>
        <v>1</v>
      </c>
      <c r="EN225" s="375">
        <f t="shared" si="918"/>
        <v>0</v>
      </c>
      <c r="EO225" s="375">
        <f t="shared" si="919"/>
        <v>0</v>
      </c>
      <c r="EP225" s="375">
        <f t="shared" si="920"/>
        <v>1</v>
      </c>
      <c r="EQ225" s="375">
        <f t="shared" si="921"/>
        <v>0</v>
      </c>
      <c r="ER225" s="375">
        <f t="shared" si="922"/>
        <v>0</v>
      </c>
      <c r="ES225" s="375">
        <f t="shared" si="923"/>
        <v>1</v>
      </c>
      <c r="ET225" s="375">
        <f t="shared" si="924"/>
        <v>0</v>
      </c>
      <c r="EU225" s="375">
        <f t="shared" si="925"/>
        <v>0</v>
      </c>
      <c r="EV225" s="375">
        <f t="shared" si="926"/>
        <v>1</v>
      </c>
      <c r="EW225" s="375">
        <f t="shared" si="927"/>
        <v>0</v>
      </c>
      <c r="EX225" s="375">
        <f t="shared" si="928"/>
        <v>0</v>
      </c>
      <c r="EY225" s="375">
        <f t="shared" si="929"/>
        <v>1</v>
      </c>
      <c r="EZ225" s="375">
        <f t="shared" si="930"/>
        <v>0</v>
      </c>
      <c r="FA225" s="375">
        <f t="shared" si="931"/>
        <v>0</v>
      </c>
      <c r="FB225" s="375">
        <f t="shared" si="932"/>
        <v>1</v>
      </c>
      <c r="FC225" s="375">
        <f t="shared" si="933"/>
        <v>0</v>
      </c>
      <c r="FD225" s="375">
        <f t="shared" si="934"/>
        <v>0</v>
      </c>
      <c r="FE225" s="376"/>
      <c r="FF225" s="372"/>
      <c r="FG225" s="372"/>
      <c r="FH225" s="372"/>
      <c r="FI225" s="372"/>
      <c r="FJ225" s="372"/>
      <c r="FK225" s="372"/>
      <c r="FL225" s="372"/>
      <c r="FM225" s="372"/>
      <c r="FN225" s="372"/>
      <c r="FO225" s="372"/>
      <c r="FP225" s="372"/>
      <c r="FQ225" s="372"/>
      <c r="FR225" s="372"/>
      <c r="FS225" s="372"/>
      <c r="FT225" s="372"/>
      <c r="FU225" s="372"/>
      <c r="FV225" s="372"/>
      <c r="FW225" s="372"/>
      <c r="FX225" s="372"/>
      <c r="FY225" s="372"/>
      <c r="FZ225" s="372"/>
      <c r="GA225" s="372"/>
      <c r="GB225" s="372"/>
      <c r="GC225" s="372"/>
      <c r="GD225" s="372"/>
      <c r="GE225" s="372"/>
      <c r="GF225" s="372"/>
      <c r="GG225" s="372"/>
      <c r="GH225" s="372"/>
      <c r="GI225" s="372"/>
      <c r="GJ225" s="372"/>
      <c r="GK225" s="372"/>
      <c r="GL225" s="372"/>
      <c r="GM225" s="372"/>
      <c r="GN225" s="372"/>
      <c r="GO225" s="372"/>
      <c r="GP225" s="372"/>
      <c r="GQ225" s="372"/>
      <c r="GR225" s="372"/>
      <c r="GS225" s="372"/>
      <c r="GT225" s="372"/>
      <c r="GU225" s="372"/>
      <c r="GV225" s="372"/>
      <c r="GW225" s="372"/>
      <c r="GX225" s="372"/>
      <c r="GY225" s="372"/>
      <c r="GZ225" s="372"/>
      <c r="HA225" s="372"/>
      <c r="HB225" s="372"/>
      <c r="HC225" s="372"/>
    </row>
    <row r="226" spans="1:211" s="373" customFormat="1" ht="15" customHeight="1" collapsed="1" thickTop="1" x14ac:dyDescent="0.2">
      <c r="A226" s="192">
        <f>SWDATA!O211</f>
        <v>0</v>
      </c>
      <c r="B226" s="192">
        <f>SWDATA!M211</f>
        <v>0</v>
      </c>
      <c r="C226" s="201">
        <f>IF(AND(SWDATA!M211=1,SWDATA!Q211="promotions"),SWDATA!P211,0)</f>
        <v>0</v>
      </c>
      <c r="D226" s="200">
        <f>ROW(SWDATA!M211)</f>
        <v>211</v>
      </c>
      <c r="E226" s="202">
        <f t="shared" ref="E226:E233" si="940">B226</f>
        <v>0</v>
      </c>
      <c r="F226" s="203">
        <f t="shared" si="850"/>
        <v>1</v>
      </c>
      <c r="G226" s="192" t="str">
        <f t="shared" si="851"/>
        <v/>
      </c>
      <c r="H226" s="313"/>
      <c r="I226" s="390"/>
      <c r="J226" s="395">
        <f t="shared" si="852"/>
        <v>0</v>
      </c>
      <c r="K226" s="396" t="str">
        <f t="shared" si="853"/>
        <v/>
      </c>
      <c r="L226" s="397"/>
      <c r="M226" s="398"/>
      <c r="N226" s="399" t="str">
        <f>IF(LEN(SWDATA!F211)=0,"",IF(LEN(SWDATA!G211)=0,"",IF($O$12="ID",MID(SWDATA!G211,FIND("|",SWDATA!G211)+1,FIND("~~",SWDATA!G211)-FIND("|",SWDATA!G211)-1),IF($O$12="Desc",RIGHT(SWDATA!G211,LEN(SWDATA!G211)-FIND("~~",SWDATA!G211)-1),RIGHT(SWDATA!G211,LEN(SWDATA!G211)-FIND("|",SWDATA!G211))))))</f>
        <v/>
      </c>
      <c r="O226" s="400" t="str">
        <f>IF(LEN(SWDATA!G211)=0,"",IF(LEN(SWDATA!H211)=0,"",IF($O$12="ID",MID(SWDATA!H211,FIND("|",SWDATA!H211)+1,FIND("~~",SWDATA!H211)-FIND("|",SWDATA!H211)-1),IF($O$12="Desc",RIGHT(SWDATA!H211,LEN(SWDATA!H211)-FIND("~~",SWDATA!H211)-1),RIGHT(SWDATA!H211,LEN(SWDATA!H211)-FIND("|",SWDATA!H211))))))</f>
        <v/>
      </c>
      <c r="P226" s="401" t="str">
        <f>IF(LEN(SWDATA!C211)=0,"",SWDATA!C211)</f>
        <v/>
      </c>
      <c r="Q226" s="402" t="str">
        <f t="shared" si="854"/>
        <v/>
      </c>
      <c r="R226" s="403" t="s">
        <v>575</v>
      </c>
      <c r="S226" s="404" t="s">
        <v>485</v>
      </c>
      <c r="T226" s="404"/>
      <c r="U226" s="405" t="s">
        <v>595</v>
      </c>
      <c r="V226" s="406" t="s">
        <v>221</v>
      </c>
      <c r="W226" s="407">
        <f>IF(OR(Is_Loading,LEN($A226)=0),"",SWDATA!P211)</f>
        <v>0</v>
      </c>
      <c r="X226" s="408">
        <f>IF(OR(Is_Loading,LEN($A226)=0),"",SWDATA!Q211)</f>
        <v>0</v>
      </c>
      <c r="Y226" s="408">
        <f>IF(OR(Is_Loading,LEN($A226)=0),"",SWDATA!R211)</f>
        <v>0</v>
      </c>
      <c r="Z226" s="407" t="str">
        <f t="shared" ref="Z226" si="941">IF($A226=0,"",CHOOSE($F226,SUM(W226:Y226),SUM(W226:Y226)/3,Y226))</f>
        <v/>
      </c>
      <c r="AA226" s="407">
        <f>IF(OR(Is_Loading,LEN($A226)=0),"",SWDATA!T211)</f>
        <v>0</v>
      </c>
      <c r="AB226" s="408">
        <f>IF(OR(Is_Loading,LEN($A226)=0),"",SWDATA!U211)</f>
        <v>0</v>
      </c>
      <c r="AC226" s="408">
        <f>IF(OR(Is_Loading,LEN($A226)=0),"",SWDATA!V211)</f>
        <v>0</v>
      </c>
      <c r="AD226" s="407" t="str">
        <f t="shared" si="855"/>
        <v/>
      </c>
      <c r="AE226" s="407">
        <f>IF(OR(Is_Loading,LEN($A226)=0),"",SWDATA!X211)</f>
        <v>0</v>
      </c>
      <c r="AF226" s="408">
        <f>IF(OR(Is_Loading,LEN($A226)=0),"",SWDATA!Y211)</f>
        <v>0</v>
      </c>
      <c r="AG226" s="408">
        <f>IF(OR(Is_Loading,LEN($A226)=0),"",SWDATA!Z211)</f>
        <v>0</v>
      </c>
      <c r="AH226" s="407" t="str">
        <f t="shared" si="856"/>
        <v/>
      </c>
      <c r="AI226" s="407">
        <f>IF(OR(Is_Loading,LEN($A226)=0),"",SWDATA!AB211)</f>
        <v>0</v>
      </c>
      <c r="AJ226" s="408">
        <f>IF(OR(Is_Loading,LEN($A226)=0),"",SWDATA!AC211)</f>
        <v>0</v>
      </c>
      <c r="AK226" s="408">
        <f>IF(OR(Is_Loading,LEN($A226)=0),"",SWDATA!AD211)</f>
        <v>0</v>
      </c>
      <c r="AL226" s="407" t="str">
        <f t="shared" si="857"/>
        <v/>
      </c>
      <c r="AM226" s="407">
        <f>IF(OR(Is_Loading,LEN($A226)=0),"",SWDATA!AF211)</f>
        <v>0</v>
      </c>
      <c r="AN226" s="408">
        <f>IF(OR(Is_Loading,LEN($A226)=0),"",SWDATA!AG211)</f>
        <v>0</v>
      </c>
      <c r="AO226" s="409">
        <f>IF(OR(Is_Loading,LEN($A226)=0),"",SWDATA!AH211)</f>
        <v>0</v>
      </c>
      <c r="AP226" s="410" t="str">
        <f t="shared" si="858"/>
        <v/>
      </c>
      <c r="AQ226" s="407">
        <f>IF(OR(Is_Loading,LEN($A226)=0),"",SWDATA!AJ211)</f>
        <v>0</v>
      </c>
      <c r="AR226" s="408">
        <f>IF(OR(Is_Loading,LEN($A226)=0),"",SWDATA!AK211)</f>
        <v>0</v>
      </c>
      <c r="AS226" s="408">
        <f>IF(OR(Is_Loading,LEN($A226)=0),"",SWDATA!AL211)</f>
        <v>0</v>
      </c>
      <c r="AT226" s="407" t="str">
        <f t="shared" si="859"/>
        <v/>
      </c>
      <c r="AU226" s="407">
        <f>IF(OR(Is_Loading,LEN($A226)=0),"",SWDATA!AN211)</f>
        <v>0</v>
      </c>
      <c r="AV226" s="408">
        <f>IF(OR(Is_Loading,LEN($A226)=0),"",SWDATA!AO211)</f>
        <v>0</v>
      </c>
      <c r="AW226" s="408">
        <f>IF(OR(Is_Loading,LEN($A226)=0),"",SWDATA!AP211)</f>
        <v>0</v>
      </c>
      <c r="AX226" s="407" t="str">
        <f t="shared" si="860"/>
        <v/>
      </c>
      <c r="AY226" s="407">
        <f>IF(OR(Is_Loading,LEN($A226)=0),"",SWDATA!AR211)</f>
        <v>0</v>
      </c>
      <c r="AZ226" s="408">
        <f>IF(OR(Is_Loading,LEN($A226)=0),"",SWDATA!AS211)</f>
        <v>0</v>
      </c>
      <c r="BA226" s="408">
        <f>IF(OR(Is_Loading,LEN($A226)=0),"",SWDATA!AT211)</f>
        <v>0</v>
      </c>
      <c r="BB226" s="407" t="str">
        <f t="shared" si="861"/>
        <v/>
      </c>
      <c r="BC226" s="407">
        <f>IF(OR(Is_Loading,LEN($A226)=0),"",SWDATA!AV211)</f>
        <v>0</v>
      </c>
      <c r="BD226" s="408">
        <f>IF(OR(Is_Loading,LEN($A226)=0),"",SWDATA!AW211)</f>
        <v>0</v>
      </c>
      <c r="BE226" s="409">
        <f>IF(OR(Is_Loading,LEN($A226)=0),"",SWDATA!AX211)</f>
        <v>0</v>
      </c>
      <c r="BF226" s="320" t="str">
        <f t="shared" si="862"/>
        <v/>
      </c>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s="201"/>
      <c r="CO226" s="201"/>
      <c r="CP226" s="201"/>
      <c r="CQ226" s="201"/>
      <c r="CR226" s="201"/>
      <c r="CS226" s="201"/>
      <c r="CT226" s="201"/>
      <c r="CU226" s="201"/>
      <c r="CV226" s="201"/>
      <c r="CW226" s="201"/>
      <c r="CX226" s="201"/>
      <c r="CY226" s="201"/>
      <c r="CZ226" s="201"/>
      <c r="DA226" s="201"/>
      <c r="DB226" s="201"/>
      <c r="DC226" s="201"/>
      <c r="DD226" s="201"/>
      <c r="DE226" s="201"/>
      <c r="DF226" s="201"/>
      <c r="DG226" s="201"/>
      <c r="DH226" s="201"/>
      <c r="DI226" s="201"/>
      <c r="DJ226" s="201"/>
      <c r="DK226" s="201"/>
      <c r="DL226" s="201"/>
      <c r="DM226" s="201"/>
      <c r="DN226" s="201"/>
      <c r="DQ226" s="373">
        <f>'Metrics &amp; Attributes View'!N251</f>
        <v>0</v>
      </c>
      <c r="DS226" s="372"/>
      <c r="DT226" s="374"/>
      <c r="DU226" s="375"/>
      <c r="DV226" s="375"/>
      <c r="DW226" s="375"/>
      <c r="DX226" s="375"/>
      <c r="DY226" s="375"/>
      <c r="DZ226" s="375"/>
      <c r="EA226" s="375"/>
      <c r="EB226" s="375"/>
      <c r="EC226" s="375"/>
      <c r="ED226" s="375"/>
      <c r="EE226" s="375"/>
      <c r="EF226" s="375"/>
      <c r="EG226" s="375"/>
      <c r="EH226" s="375"/>
      <c r="EI226" s="375"/>
      <c r="EJ226" s="375"/>
      <c r="EK226" s="375"/>
      <c r="EL226" s="375"/>
      <c r="EM226" s="375"/>
      <c r="EN226" s="375"/>
      <c r="EO226" s="375"/>
      <c r="EP226" s="375"/>
      <c r="EQ226" s="375"/>
      <c r="ER226" s="375"/>
      <c r="ES226" s="375"/>
      <c r="ET226" s="375"/>
      <c r="EU226" s="375"/>
      <c r="EV226" s="375"/>
      <c r="EW226" s="375"/>
      <c r="EX226" s="375"/>
      <c r="EY226" s="375"/>
      <c r="EZ226" s="375"/>
      <c r="FA226" s="375"/>
      <c r="FB226" s="375"/>
      <c r="FC226" s="375"/>
      <c r="FD226" s="375"/>
      <c r="FE226" s="376"/>
      <c r="FF226" s="372"/>
      <c r="FG226" s="372"/>
      <c r="FH226" s="372"/>
      <c r="FI226" s="372"/>
      <c r="FJ226" s="372"/>
      <c r="FK226" s="372"/>
      <c r="FL226" s="372"/>
      <c r="FM226" s="372"/>
      <c r="FN226" s="372"/>
      <c r="FO226" s="372"/>
      <c r="FP226" s="372"/>
      <c r="FQ226" s="372"/>
      <c r="FR226" s="372"/>
      <c r="FS226" s="372"/>
      <c r="FT226" s="372"/>
      <c r="FU226" s="372"/>
      <c r="FV226" s="372"/>
      <c r="FW226" s="372"/>
      <c r="FX226" s="372"/>
      <c r="FY226" s="372"/>
      <c r="FZ226" s="372"/>
      <c r="GA226" s="372"/>
      <c r="GB226" s="372"/>
      <c r="GC226" s="372"/>
      <c r="GD226" s="372"/>
      <c r="GE226" s="372"/>
      <c r="GF226" s="372"/>
      <c r="GG226" s="372"/>
      <c r="GH226" s="372"/>
      <c r="GI226" s="372"/>
      <c r="GJ226" s="372"/>
      <c r="GK226" s="372"/>
      <c r="GL226" s="372"/>
      <c r="GM226" s="372"/>
      <c r="GN226" s="372"/>
      <c r="GO226" s="372"/>
      <c r="GP226" s="372"/>
      <c r="GQ226" s="372"/>
      <c r="GR226" s="372"/>
      <c r="GS226" s="372"/>
      <c r="GT226" s="372"/>
      <c r="GU226" s="372"/>
      <c r="GV226" s="372"/>
      <c r="GW226" s="372"/>
      <c r="GX226" s="372"/>
      <c r="GY226" s="372"/>
      <c r="GZ226" s="372"/>
      <c r="HA226" s="372"/>
      <c r="HB226" s="372"/>
      <c r="HC226" s="372"/>
    </row>
    <row r="227" spans="1:211" s="373" customFormat="1" ht="15" customHeight="1" x14ac:dyDescent="0.2">
      <c r="A227" s="192">
        <f>SWDATA!O212</f>
        <v>0</v>
      </c>
      <c r="B227" s="192">
        <f>SWDATA!M212</f>
        <v>0</v>
      </c>
      <c r="C227" s="201">
        <f>IF(AND(SWDATA!M212=1,SWDATA!Q212="promotions"),SWDATA!P212,0)</f>
        <v>0</v>
      </c>
      <c r="D227" s="200">
        <f>ROW(SWDATA!M212)</f>
        <v>212</v>
      </c>
      <c r="E227" s="202">
        <f t="shared" si="940"/>
        <v>0</v>
      </c>
      <c r="F227" s="203">
        <f t="shared" si="850"/>
        <v>1</v>
      </c>
      <c r="G227" s="192" t="str">
        <f t="shared" si="851"/>
        <v/>
      </c>
      <c r="H227" s="204"/>
      <c r="I227" s="390"/>
      <c r="J227" s="238">
        <f t="shared" si="852"/>
        <v>0</v>
      </c>
      <c r="K227" s="239" t="str">
        <f t="shared" si="853"/>
        <v/>
      </c>
      <c r="L227" s="342"/>
      <c r="M227" s="345"/>
      <c r="N227" s="340" t="str">
        <f>IF(LEN(SWDATA!F212)=0,"",N226)</f>
        <v/>
      </c>
      <c r="O227" s="296" t="str">
        <f>IF(LEN(SWDATA!G212)=0,"",O226)</f>
        <v/>
      </c>
      <c r="P227" s="297" t="str">
        <f>IF(LEN(SWDATA!C212)=0,"",SWDATA!C212)</f>
        <v/>
      </c>
      <c r="Q227" s="312" t="str">
        <f t="shared" si="854"/>
        <v/>
      </c>
      <c r="R227" s="223" t="s">
        <v>575</v>
      </c>
      <c r="S227" s="224"/>
      <c r="T227" s="224"/>
      <c r="U227" s="265" t="s">
        <v>619</v>
      </c>
      <c r="V227" s="205" t="s">
        <v>221</v>
      </c>
      <c r="W227" s="266">
        <f>IF(OR(Is_Loading,LEN($A227)=0),"",SWDATA!P212)</f>
        <v>0</v>
      </c>
      <c r="X227" s="267">
        <f>IF(OR(Is_Loading,LEN($A227)=0),"",SWDATA!Q212)</f>
        <v>0</v>
      </c>
      <c r="Y227" s="267">
        <f>IF(OR(Is_Loading,LEN($A227)=0),"",SWDATA!R212)</f>
        <v>0</v>
      </c>
      <c r="Z227" s="266" t="str">
        <f t="shared" ref="Z227:Z228" si="942">IF($A227=0,"",CHOOSE($F227,SUM(W227:Y227),SUM(W227:Y227)/3,Y227))</f>
        <v/>
      </c>
      <c r="AA227" s="266">
        <f>IF(OR(Is_Loading,LEN($A227)=0),"",SWDATA!T212)</f>
        <v>0</v>
      </c>
      <c r="AB227" s="267">
        <f>IF(OR(Is_Loading,LEN($A227)=0),"",SWDATA!U212)</f>
        <v>0</v>
      </c>
      <c r="AC227" s="267">
        <f>IF(OR(Is_Loading,LEN($A227)=0),"",SWDATA!V212)</f>
        <v>0</v>
      </c>
      <c r="AD227" s="266" t="str">
        <f t="shared" si="855"/>
        <v/>
      </c>
      <c r="AE227" s="266">
        <f>IF(OR(Is_Loading,LEN($A227)=0),"",SWDATA!X212)</f>
        <v>0</v>
      </c>
      <c r="AF227" s="267">
        <f>IF(OR(Is_Loading,LEN($A227)=0),"",SWDATA!Y212)</f>
        <v>0</v>
      </c>
      <c r="AG227" s="267">
        <f>IF(OR(Is_Loading,LEN($A227)=0),"",SWDATA!Z212)</f>
        <v>0</v>
      </c>
      <c r="AH227" s="266" t="str">
        <f t="shared" si="856"/>
        <v/>
      </c>
      <c r="AI227" s="266">
        <f>IF(OR(Is_Loading,LEN($A227)=0),"",SWDATA!AB212)</f>
        <v>0</v>
      </c>
      <c r="AJ227" s="267">
        <f>IF(OR(Is_Loading,LEN($A227)=0),"",SWDATA!AC212)</f>
        <v>0</v>
      </c>
      <c r="AK227" s="267">
        <f>IF(OR(Is_Loading,LEN($A227)=0),"",SWDATA!AD212)</f>
        <v>0</v>
      </c>
      <c r="AL227" s="266" t="str">
        <f t="shared" si="857"/>
        <v/>
      </c>
      <c r="AM227" s="266">
        <f>IF(OR(Is_Loading,LEN($A227)=0),"",SWDATA!AF212)</f>
        <v>0</v>
      </c>
      <c r="AN227" s="267">
        <f>IF(OR(Is_Loading,LEN($A227)=0),"",SWDATA!AG212)</f>
        <v>0</v>
      </c>
      <c r="AO227" s="323">
        <f>IF(OR(Is_Loading,LEN($A227)=0),"",SWDATA!AH212)</f>
        <v>0</v>
      </c>
      <c r="AP227" s="320" t="str">
        <f t="shared" si="858"/>
        <v/>
      </c>
      <c r="AQ227" s="266">
        <f>IF(OR(Is_Loading,LEN($A227)=0),"",SWDATA!AJ212)</f>
        <v>0</v>
      </c>
      <c r="AR227" s="267">
        <f>IF(OR(Is_Loading,LEN($A227)=0),"",SWDATA!AK212)</f>
        <v>0</v>
      </c>
      <c r="AS227" s="267">
        <f>IF(OR(Is_Loading,LEN($A227)=0),"",SWDATA!AL212)</f>
        <v>0</v>
      </c>
      <c r="AT227" s="266" t="str">
        <f t="shared" si="859"/>
        <v/>
      </c>
      <c r="AU227" s="266">
        <f>IF(OR(Is_Loading,LEN($A227)=0),"",SWDATA!AN212)</f>
        <v>0</v>
      </c>
      <c r="AV227" s="267">
        <f>IF(OR(Is_Loading,LEN($A227)=0),"",SWDATA!AO212)</f>
        <v>0</v>
      </c>
      <c r="AW227" s="267">
        <f>IF(OR(Is_Loading,LEN($A227)=0),"",SWDATA!AP212)</f>
        <v>0</v>
      </c>
      <c r="AX227" s="266" t="str">
        <f t="shared" si="860"/>
        <v/>
      </c>
      <c r="AY227" s="266">
        <f>IF(OR(Is_Loading,LEN($A227)=0),"",SWDATA!AR212)</f>
        <v>0</v>
      </c>
      <c r="AZ227" s="267">
        <f>IF(OR(Is_Loading,LEN($A227)=0),"",SWDATA!AS212)</f>
        <v>0</v>
      </c>
      <c r="BA227" s="267">
        <f>IF(OR(Is_Loading,LEN($A227)=0),"",SWDATA!AT212)</f>
        <v>0</v>
      </c>
      <c r="BB227" s="266" t="str">
        <f t="shared" si="861"/>
        <v/>
      </c>
      <c r="BC227" s="266">
        <f>IF(OR(Is_Loading,LEN($A227)=0),"",SWDATA!AV212)</f>
        <v>0</v>
      </c>
      <c r="BD227" s="267">
        <f>IF(OR(Is_Loading,LEN($A227)=0),"",SWDATA!AW212)</f>
        <v>0</v>
      </c>
      <c r="BE227" s="323">
        <f>IF(OR(Is_Loading,LEN($A227)=0),"",SWDATA!AX212)</f>
        <v>0</v>
      </c>
      <c r="BF227" s="320" t="str">
        <f t="shared" si="862"/>
        <v/>
      </c>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s="201"/>
      <c r="CO227" s="201"/>
      <c r="CP227" s="201"/>
      <c r="CQ227" s="201"/>
      <c r="CR227" s="201"/>
      <c r="CS227" s="201"/>
      <c r="CT227" s="201"/>
      <c r="CU227" s="201"/>
      <c r="CV227" s="201"/>
      <c r="CW227" s="201"/>
      <c r="CX227" s="201"/>
      <c r="CY227" s="201"/>
      <c r="CZ227" s="201"/>
      <c r="DA227" s="201"/>
      <c r="DB227" s="201"/>
      <c r="DC227" s="201"/>
      <c r="DD227" s="201"/>
      <c r="DE227" s="201"/>
      <c r="DF227" s="201"/>
      <c r="DG227" s="201"/>
      <c r="DH227" s="201"/>
      <c r="DI227" s="201"/>
      <c r="DJ227" s="201"/>
      <c r="DK227" s="201"/>
      <c r="DL227" s="201"/>
      <c r="DM227" s="201"/>
      <c r="DN227" s="201"/>
      <c r="DS227" s="372"/>
      <c r="DT227" s="372"/>
      <c r="DU227" s="375">
        <f t="shared" ref="DU227" si="943">COLUMN(W225)</f>
        <v>23</v>
      </c>
      <c r="DV227" s="375">
        <f t="shared" ref="DV227" si="944">SUM(DU227)+DV228+1</f>
        <v>24</v>
      </c>
      <c r="DW227" s="375">
        <f t="shared" ref="DW227" si="945">SUM(DV227)+DW228+1</f>
        <v>25</v>
      </c>
      <c r="DX227" s="375">
        <f t="shared" ref="DX227" si="946">SUM(DW227)+DX228+1</f>
        <v>27</v>
      </c>
      <c r="DY227" s="375">
        <f t="shared" ref="DY227" si="947">SUM(DX227)+DY228+1</f>
        <v>28</v>
      </c>
      <c r="DZ227" s="375">
        <f t="shared" ref="DZ227" si="948">SUM(DY227)+DZ228+1</f>
        <v>29</v>
      </c>
      <c r="EA227" s="375">
        <f t="shared" ref="EA227" si="949">SUM(DZ227)+EA228+1</f>
        <v>31</v>
      </c>
      <c r="EB227" s="375">
        <f t="shared" ref="EB227" si="950">SUM(EA227)+EB228+1</f>
        <v>32</v>
      </c>
      <c r="EC227" s="375">
        <f t="shared" ref="EC227" si="951">SUM(EB227)+EC228+1</f>
        <v>33</v>
      </c>
      <c r="ED227" s="375">
        <f t="shared" ref="ED227" si="952">SUM(EC227)+ED228+1</f>
        <v>35</v>
      </c>
      <c r="EE227" s="375">
        <f t="shared" ref="EE227" si="953">SUM(ED227)+EE228+1</f>
        <v>36</v>
      </c>
      <c r="EF227" s="375">
        <f t="shared" ref="EF227" si="954">SUM(EE227)+EF228+1</f>
        <v>37</v>
      </c>
      <c r="EG227" s="375">
        <f t="shared" ref="EG227" si="955">SUM(EF227)+EG228+1</f>
        <v>39</v>
      </c>
      <c r="EH227" s="375">
        <f t="shared" ref="EH227" si="956">SUM(EG227)+EH228+1</f>
        <v>40</v>
      </c>
      <c r="EI227" s="375">
        <f t="shared" ref="EI227" si="957">SUM(EH227)+EI228+1</f>
        <v>41</v>
      </c>
      <c r="EJ227" s="375">
        <f t="shared" ref="EJ227" si="958">SUM(EI227)+EJ228+1</f>
        <v>43</v>
      </c>
      <c r="EK227" s="375">
        <f t="shared" ref="EK227" si="959">SUM(EJ227)+EK228+1</f>
        <v>44</v>
      </c>
      <c r="EL227" s="375">
        <f t="shared" ref="EL227" si="960">SUM(EK227)+EL228+1</f>
        <v>45</v>
      </c>
      <c r="EM227" s="375">
        <f t="shared" ref="EM227" si="961">SUM(EL227)+EM228+1</f>
        <v>47</v>
      </c>
      <c r="EN227" s="375">
        <f t="shared" ref="EN227" si="962">SUM(EM227)+EN228+1</f>
        <v>48</v>
      </c>
      <c r="EO227" s="375">
        <f t="shared" ref="EO227" si="963">SUM(EN227)+EO228+1</f>
        <v>49</v>
      </c>
      <c r="EP227" s="375">
        <f t="shared" ref="EP227" si="964">SUM(EO227)+EP228+1</f>
        <v>51</v>
      </c>
      <c r="EQ227" s="375">
        <f t="shared" ref="EQ227" si="965">SUM(EP227)+EQ228+1</f>
        <v>52</v>
      </c>
      <c r="ER227" s="375">
        <f t="shared" ref="ER227" si="966">SUM(EQ227)+ER228+1</f>
        <v>53</v>
      </c>
      <c r="ES227" s="375">
        <f t="shared" ref="ES227" si="967">SUM(ER227)+ES228+1</f>
        <v>55</v>
      </c>
      <c r="ET227" s="375">
        <f t="shared" ref="ET227" si="968">SUM(ES227)+ET228+1</f>
        <v>56</v>
      </c>
      <c r="EU227" s="375">
        <f t="shared" ref="EU227" si="969">SUM(ET227)+EU228+1</f>
        <v>57</v>
      </c>
      <c r="EV227" s="375">
        <f t="shared" ref="EV227" si="970">SUM(EU227)+EV228+1</f>
        <v>59</v>
      </c>
      <c r="EW227" s="375">
        <f t="shared" ref="EW227" si="971">SUM(EV227)+EW228+1</f>
        <v>60</v>
      </c>
      <c r="EX227" s="375">
        <f t="shared" ref="EX227" si="972">SUM(EW227)+EX228+1</f>
        <v>61</v>
      </c>
      <c r="EY227" s="375">
        <f t="shared" ref="EY227" si="973">SUM(EX227)+EY228+1</f>
        <v>63</v>
      </c>
      <c r="EZ227" s="375">
        <f t="shared" ref="EZ227" si="974">SUM(EY227)+EZ228+1</f>
        <v>64</v>
      </c>
      <c r="FA227" s="375">
        <f t="shared" ref="FA227" si="975">SUM(EZ227)+FA228+1</f>
        <v>65</v>
      </c>
      <c r="FB227" s="375">
        <f t="shared" ref="FB227" si="976">SUM(FA227)+FB228+1</f>
        <v>67</v>
      </c>
      <c r="FC227" s="375">
        <f t="shared" ref="FC227" si="977">SUM(FB227)+FC228+1</f>
        <v>68</v>
      </c>
      <c r="FD227" s="375">
        <f t="shared" ref="FD227" si="978">SUM(FC227)+FD228+1</f>
        <v>69</v>
      </c>
      <c r="FE227" s="372"/>
      <c r="FF227" s="372"/>
      <c r="FG227" s="372"/>
      <c r="FH227" s="372"/>
      <c r="FI227" s="372"/>
      <c r="FJ227" s="372"/>
      <c r="FK227" s="372"/>
      <c r="FL227" s="372"/>
      <c r="FM227" s="372"/>
      <c r="FN227" s="372"/>
      <c r="FO227" s="372"/>
      <c r="FP227" s="372"/>
      <c r="FQ227" s="372"/>
      <c r="FR227" s="372"/>
      <c r="FS227" s="372"/>
      <c r="FT227" s="372"/>
      <c r="FU227" s="372"/>
      <c r="FV227" s="372"/>
      <c r="FW227" s="372"/>
      <c r="FX227" s="372"/>
      <c r="FY227" s="372"/>
      <c r="FZ227" s="372"/>
      <c r="GA227" s="372"/>
      <c r="GB227" s="372"/>
      <c r="GC227" s="372"/>
      <c r="GD227" s="372"/>
      <c r="GE227" s="372"/>
      <c r="GF227" s="372"/>
      <c r="GG227" s="372"/>
      <c r="GH227" s="372"/>
      <c r="GI227" s="372"/>
      <c r="GJ227" s="372"/>
      <c r="GK227" s="372"/>
      <c r="GL227" s="372"/>
      <c r="GM227" s="372"/>
      <c r="GN227" s="372"/>
      <c r="GO227" s="372"/>
      <c r="GP227" s="372"/>
      <c r="GQ227" s="372"/>
      <c r="GR227" s="372"/>
      <c r="GS227" s="372"/>
      <c r="GT227" s="372"/>
      <c r="GU227" s="372"/>
      <c r="GV227" s="372"/>
      <c r="GW227" s="372"/>
      <c r="GX227" s="372"/>
      <c r="GY227" s="372"/>
      <c r="GZ227" s="372"/>
    </row>
    <row r="228" spans="1:211" s="373" customFormat="1" ht="15" customHeight="1" thickBot="1" x14ac:dyDescent="0.25">
      <c r="A228" s="192">
        <f>SWDATA!O213</f>
        <v>0</v>
      </c>
      <c r="B228" s="192">
        <f>SWDATA!M213</f>
        <v>0</v>
      </c>
      <c r="C228" s="201">
        <f>IF(AND(SWDATA!M213=1,SWDATA!Q213="promotions"),SWDATA!P213,0)</f>
        <v>0</v>
      </c>
      <c r="D228" s="200">
        <f>ROW(SWDATA!M213)</f>
        <v>213</v>
      </c>
      <c r="E228" s="202">
        <f t="shared" si="940"/>
        <v>0</v>
      </c>
      <c r="F228" s="203">
        <f t="shared" si="850"/>
        <v>1</v>
      </c>
      <c r="G228" s="192" t="str">
        <f t="shared" si="851"/>
        <v/>
      </c>
      <c r="H228" s="204"/>
      <c r="I228" s="390"/>
      <c r="J228" s="238">
        <f t="shared" si="852"/>
        <v>0</v>
      </c>
      <c r="K228" s="239" t="str">
        <f t="shared" si="853"/>
        <v/>
      </c>
      <c r="L228" s="342"/>
      <c r="M228" s="346"/>
      <c r="N228" s="340" t="str">
        <f>IF(LEN(SWDATA!F213)=0,"",N227)</f>
        <v/>
      </c>
      <c r="O228" s="296" t="str">
        <f>IF(LEN(SWDATA!G213)=0,"",O227)</f>
        <v/>
      </c>
      <c r="P228" s="297" t="str">
        <f>IF(LEN(SWDATA!C213)=0,"",SWDATA!C213)</f>
        <v/>
      </c>
      <c r="Q228" s="312" t="str">
        <f t="shared" si="854"/>
        <v/>
      </c>
      <c r="R228" s="223" t="s">
        <v>575</v>
      </c>
      <c r="S228" s="224"/>
      <c r="T228" s="224"/>
      <c r="U228" s="264" t="s">
        <v>620</v>
      </c>
      <c r="V228" s="205" t="s">
        <v>221</v>
      </c>
      <c r="W228" s="266">
        <f>IF(OR(Is_Loading,LEN($A228)=0),"",SWDATA!P213)</f>
        <v>0</v>
      </c>
      <c r="X228" s="267">
        <f>IF(OR(Is_Loading,LEN($A228)=0),"",SWDATA!Q213)</f>
        <v>0</v>
      </c>
      <c r="Y228" s="267">
        <f>IF(OR(Is_Loading,LEN($A228)=0),"",SWDATA!R213)</f>
        <v>0</v>
      </c>
      <c r="Z228" s="266" t="str">
        <f t="shared" si="942"/>
        <v/>
      </c>
      <c r="AA228" s="266">
        <f>IF(OR(Is_Loading,LEN($A228)=0),"",SWDATA!T213)</f>
        <v>0</v>
      </c>
      <c r="AB228" s="267">
        <f>IF(OR(Is_Loading,LEN($A228)=0),"",SWDATA!U213)</f>
        <v>0</v>
      </c>
      <c r="AC228" s="267">
        <f>IF(OR(Is_Loading,LEN($A228)=0),"",SWDATA!V213)</f>
        <v>0</v>
      </c>
      <c r="AD228" s="266" t="str">
        <f t="shared" si="855"/>
        <v/>
      </c>
      <c r="AE228" s="266">
        <f>IF(OR(Is_Loading,LEN($A228)=0),"",SWDATA!X213)</f>
        <v>0</v>
      </c>
      <c r="AF228" s="267">
        <f>IF(OR(Is_Loading,LEN($A228)=0),"",SWDATA!Y213)</f>
        <v>0</v>
      </c>
      <c r="AG228" s="267">
        <f>IF(OR(Is_Loading,LEN($A228)=0),"",SWDATA!Z213)</f>
        <v>0</v>
      </c>
      <c r="AH228" s="266" t="str">
        <f t="shared" si="856"/>
        <v/>
      </c>
      <c r="AI228" s="266">
        <f>IF(OR(Is_Loading,LEN($A228)=0),"",SWDATA!AB213)</f>
        <v>0</v>
      </c>
      <c r="AJ228" s="267">
        <f>IF(OR(Is_Loading,LEN($A228)=0),"",SWDATA!AC213)</f>
        <v>0</v>
      </c>
      <c r="AK228" s="267">
        <f>IF(OR(Is_Loading,LEN($A228)=0),"",SWDATA!AD213)</f>
        <v>0</v>
      </c>
      <c r="AL228" s="266" t="str">
        <f t="shared" si="857"/>
        <v/>
      </c>
      <c r="AM228" s="266">
        <f>IF(OR(Is_Loading,LEN($A228)=0),"",SWDATA!AF213)</f>
        <v>0</v>
      </c>
      <c r="AN228" s="267">
        <f>IF(OR(Is_Loading,LEN($A228)=0),"",SWDATA!AG213)</f>
        <v>0</v>
      </c>
      <c r="AO228" s="323">
        <f>IF(OR(Is_Loading,LEN($A228)=0),"",SWDATA!AH213)</f>
        <v>0</v>
      </c>
      <c r="AP228" s="320" t="str">
        <f t="shared" si="858"/>
        <v/>
      </c>
      <c r="AQ228" s="266">
        <f>IF(OR(Is_Loading,LEN($A228)=0),"",SWDATA!AJ213)</f>
        <v>0</v>
      </c>
      <c r="AR228" s="267">
        <f>IF(OR(Is_Loading,LEN($A228)=0),"",SWDATA!AK213)</f>
        <v>0</v>
      </c>
      <c r="AS228" s="267">
        <f>IF(OR(Is_Loading,LEN($A228)=0),"",SWDATA!AL213)</f>
        <v>0</v>
      </c>
      <c r="AT228" s="266" t="str">
        <f t="shared" si="859"/>
        <v/>
      </c>
      <c r="AU228" s="266">
        <f>IF(OR(Is_Loading,LEN($A228)=0),"",SWDATA!AN213)</f>
        <v>0</v>
      </c>
      <c r="AV228" s="267">
        <f>IF(OR(Is_Loading,LEN($A228)=0),"",SWDATA!AO213)</f>
        <v>0</v>
      </c>
      <c r="AW228" s="267">
        <f>IF(OR(Is_Loading,LEN($A228)=0),"",SWDATA!AP213)</f>
        <v>0</v>
      </c>
      <c r="AX228" s="266" t="str">
        <f t="shared" si="860"/>
        <v/>
      </c>
      <c r="AY228" s="266">
        <f>IF(OR(Is_Loading,LEN($A228)=0),"",SWDATA!AR213)</f>
        <v>0</v>
      </c>
      <c r="AZ228" s="267">
        <f>IF(OR(Is_Loading,LEN($A228)=0),"",SWDATA!AS213)</f>
        <v>0</v>
      </c>
      <c r="BA228" s="267">
        <f>IF(OR(Is_Loading,LEN($A228)=0),"",SWDATA!AT213)</f>
        <v>0</v>
      </c>
      <c r="BB228" s="266" t="str">
        <f t="shared" si="861"/>
        <v/>
      </c>
      <c r="BC228" s="266">
        <f>IF(OR(Is_Loading,LEN($A228)=0),"",SWDATA!AV213)</f>
        <v>0</v>
      </c>
      <c r="BD228" s="267">
        <f>IF(OR(Is_Loading,LEN($A228)=0),"",SWDATA!AW213)</f>
        <v>0</v>
      </c>
      <c r="BE228" s="323">
        <f>IF(OR(Is_Loading,LEN($A228)=0),"",SWDATA!AX213)</f>
        <v>0</v>
      </c>
      <c r="BF228" s="320" t="str">
        <f t="shared" si="862"/>
        <v/>
      </c>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s="201"/>
      <c r="CO228" s="201"/>
      <c r="CP228" s="201"/>
      <c r="CQ228" s="201"/>
      <c r="CR228" s="201"/>
      <c r="CS228" s="201"/>
      <c r="CT228" s="201"/>
      <c r="CU228" s="201"/>
      <c r="CV228" s="201"/>
      <c r="CW228" s="201"/>
      <c r="CX228" s="201"/>
      <c r="CY228" s="201"/>
      <c r="CZ228" s="201"/>
      <c r="DA228" s="201"/>
      <c r="DB228" s="201"/>
      <c r="DC228" s="201"/>
      <c r="DD228" s="201"/>
      <c r="DE228" s="201"/>
      <c r="DF228" s="201"/>
      <c r="DG228" s="201"/>
      <c r="DH228" s="201"/>
      <c r="DI228" s="201"/>
      <c r="DJ228" s="201"/>
      <c r="DK228" s="201"/>
      <c r="DL228" s="201"/>
      <c r="DM228" s="201"/>
      <c r="DN228" s="201"/>
      <c r="DS228" s="372"/>
      <c r="DT228" s="374"/>
      <c r="DU228" s="375"/>
      <c r="DV228" s="375"/>
      <c r="DW228" s="375"/>
      <c r="DX228" s="375">
        <v>1</v>
      </c>
      <c r="DY228" s="375">
        <f t="shared" ref="DY228:DY248" si="979">DV228</f>
        <v>0</v>
      </c>
      <c r="DZ228" s="375">
        <f t="shared" ref="DZ228:DZ248" si="980">DW228</f>
        <v>0</v>
      </c>
      <c r="EA228" s="375">
        <f t="shared" ref="EA228:EA248" si="981">DX228</f>
        <v>1</v>
      </c>
      <c r="EB228" s="375">
        <f t="shared" ref="EB228:EB248" si="982">DY228</f>
        <v>0</v>
      </c>
      <c r="EC228" s="375">
        <f t="shared" ref="EC228:EC248" si="983">DZ228</f>
        <v>0</v>
      </c>
      <c r="ED228" s="375">
        <f t="shared" ref="ED228:ED248" si="984">EA228</f>
        <v>1</v>
      </c>
      <c r="EE228" s="375">
        <f t="shared" ref="EE228:EE248" si="985">EB228</f>
        <v>0</v>
      </c>
      <c r="EF228" s="375">
        <f t="shared" ref="EF228:EF248" si="986">EC228</f>
        <v>0</v>
      </c>
      <c r="EG228" s="375">
        <f t="shared" ref="EG228:EG248" si="987">ED228</f>
        <v>1</v>
      </c>
      <c r="EH228" s="375">
        <f t="shared" ref="EH228:EH248" si="988">EE228</f>
        <v>0</v>
      </c>
      <c r="EI228" s="375">
        <f t="shared" ref="EI228:EI248" si="989">EF228</f>
        <v>0</v>
      </c>
      <c r="EJ228" s="375">
        <f t="shared" ref="EJ228:EJ248" si="990">EG228</f>
        <v>1</v>
      </c>
      <c r="EK228" s="375">
        <f t="shared" ref="EK228:EK248" si="991">EH228</f>
        <v>0</v>
      </c>
      <c r="EL228" s="375">
        <f t="shared" ref="EL228:EL248" si="992">EI228</f>
        <v>0</v>
      </c>
      <c r="EM228" s="375">
        <f t="shared" ref="EM228:EM248" si="993">EJ228</f>
        <v>1</v>
      </c>
      <c r="EN228" s="375">
        <f t="shared" ref="EN228:EN248" si="994">EK228</f>
        <v>0</v>
      </c>
      <c r="EO228" s="375">
        <f t="shared" ref="EO228:EO248" si="995">EL228</f>
        <v>0</v>
      </c>
      <c r="EP228" s="375">
        <f t="shared" ref="EP228:EP248" si="996">EM228</f>
        <v>1</v>
      </c>
      <c r="EQ228" s="375">
        <f t="shared" ref="EQ228:EQ248" si="997">EN228</f>
        <v>0</v>
      </c>
      <c r="ER228" s="375">
        <f t="shared" ref="ER228:ER248" si="998">EO228</f>
        <v>0</v>
      </c>
      <c r="ES228" s="375">
        <f t="shared" ref="ES228:ES248" si="999">EP228</f>
        <v>1</v>
      </c>
      <c r="ET228" s="375">
        <f t="shared" ref="ET228:ET248" si="1000">EQ228</f>
        <v>0</v>
      </c>
      <c r="EU228" s="375">
        <f t="shared" ref="EU228:EU248" si="1001">ER228</f>
        <v>0</v>
      </c>
      <c r="EV228" s="375">
        <f t="shared" ref="EV228:EV248" si="1002">ES228</f>
        <v>1</v>
      </c>
      <c r="EW228" s="375">
        <f t="shared" ref="EW228:EW248" si="1003">ET228</f>
        <v>0</v>
      </c>
      <c r="EX228" s="375">
        <f t="shared" ref="EX228:EX248" si="1004">EU228</f>
        <v>0</v>
      </c>
      <c r="EY228" s="375">
        <f t="shared" ref="EY228:EY248" si="1005">EV228</f>
        <v>1</v>
      </c>
      <c r="EZ228" s="375">
        <f t="shared" ref="EZ228:EZ248" si="1006">EW228</f>
        <v>0</v>
      </c>
      <c r="FA228" s="375">
        <f t="shared" ref="FA228:FA248" si="1007">EX228</f>
        <v>0</v>
      </c>
      <c r="FB228" s="375">
        <f t="shared" ref="FB228:FB248" si="1008">EY228</f>
        <v>1</v>
      </c>
      <c r="FC228" s="375">
        <f t="shared" ref="FC228:FC248" si="1009">EZ228</f>
        <v>0</v>
      </c>
      <c r="FD228" s="375">
        <f t="shared" ref="FD228:FD248" si="1010">FA228</f>
        <v>0</v>
      </c>
      <c r="FE228" s="376"/>
      <c r="FF228" s="372"/>
      <c r="FG228" s="372"/>
      <c r="FH228" s="372"/>
      <c r="FI228" s="372"/>
      <c r="FJ228" s="372"/>
      <c r="FK228" s="372"/>
      <c r="FL228" s="372"/>
      <c r="FM228" s="372"/>
      <c r="FN228" s="372"/>
      <c r="FO228" s="372"/>
      <c r="FP228" s="372"/>
      <c r="FQ228" s="372"/>
      <c r="FR228" s="372"/>
      <c r="FS228" s="372"/>
      <c r="FT228" s="372"/>
      <c r="FU228" s="372"/>
      <c r="FV228" s="372"/>
      <c r="FW228" s="372"/>
      <c r="FX228" s="372"/>
      <c r="FY228" s="372"/>
      <c r="FZ228" s="372"/>
      <c r="GA228" s="372"/>
      <c r="GB228" s="372"/>
      <c r="GC228" s="372"/>
      <c r="GD228" s="372"/>
      <c r="GE228" s="372"/>
      <c r="GF228" s="372"/>
      <c r="GG228" s="372"/>
      <c r="GH228" s="372"/>
      <c r="GI228" s="372"/>
      <c r="GJ228" s="372"/>
      <c r="GK228" s="372"/>
      <c r="GL228" s="372"/>
      <c r="GM228" s="372"/>
      <c r="GN228" s="372"/>
      <c r="GO228" s="372"/>
      <c r="GP228" s="372"/>
      <c r="GQ228" s="372"/>
      <c r="GR228" s="372"/>
      <c r="GS228" s="372"/>
      <c r="GT228" s="372"/>
      <c r="GU228" s="372"/>
      <c r="GV228" s="372"/>
      <c r="GW228" s="372"/>
      <c r="GX228" s="372"/>
      <c r="GY228" s="372"/>
      <c r="GZ228" s="372"/>
      <c r="HA228" s="372"/>
      <c r="HB228" s="372"/>
      <c r="HC228" s="372"/>
    </row>
    <row r="229" spans="1:211" s="373" customFormat="1" ht="15" customHeight="1" thickTop="1" x14ac:dyDescent="0.2">
      <c r="A229" s="192">
        <f>SWDATA!O214</f>
        <v>0</v>
      </c>
      <c r="B229" s="192">
        <f>SWDATA!M214</f>
        <v>0</v>
      </c>
      <c r="C229" s="201">
        <f>IF(AND(SWDATA!M214=1,SWDATA!Q214="promotions"),SWDATA!P214,0)</f>
        <v>0</v>
      </c>
      <c r="D229" s="365">
        <f>ROW(SWDATA!M214)</f>
        <v>214</v>
      </c>
      <c r="E229" s="202">
        <f t="shared" si="940"/>
        <v>0</v>
      </c>
      <c r="F229" s="203">
        <f t="shared" si="850"/>
        <v>1</v>
      </c>
      <c r="G229" s="192" t="str">
        <f t="shared" si="851"/>
        <v/>
      </c>
      <c r="H229" s="204"/>
      <c r="I229" s="390"/>
      <c r="J229" s="238">
        <f t="shared" si="852"/>
        <v>0</v>
      </c>
      <c r="K229" s="239" t="str">
        <f t="shared" si="853"/>
        <v/>
      </c>
      <c r="L229" s="342"/>
      <c r="M229" s="345"/>
      <c r="N229" s="340" t="str">
        <f>IF(LEN(SWDATA!F214)=0,"",N228)</f>
        <v/>
      </c>
      <c r="O229" s="296" t="str">
        <f>IF(LEN(SWDATA!G214)=0,"",O228)</f>
        <v/>
      </c>
      <c r="P229" s="297" t="str">
        <f>IF(LEN(SWDATA!C214)=0,"",SWDATA!C214)</f>
        <v/>
      </c>
      <c r="Q229" s="312" t="str">
        <f t="shared" si="854"/>
        <v/>
      </c>
      <c r="R229" s="223" t="s">
        <v>261</v>
      </c>
      <c r="S229" s="224"/>
      <c r="T229" s="224"/>
      <c r="U229" s="264" t="s">
        <v>601</v>
      </c>
      <c r="V229" s="205" t="s">
        <v>221</v>
      </c>
      <c r="W229" s="266">
        <f>IF(OR(Is_Loading,LEN($A229)=0),"",SWDATA!P214)</f>
        <v>0</v>
      </c>
      <c r="X229" s="267">
        <f>IF(OR(Is_Loading,LEN($A229)=0),"",SWDATA!Q214)</f>
        <v>0</v>
      </c>
      <c r="Y229" s="267">
        <f>IF(OR(Is_Loading,LEN($A229)=0),"",SWDATA!R214)</f>
        <v>0</v>
      </c>
      <c r="Z229" s="266" t="str">
        <f t="shared" ref="Z229:Z243" si="1011">IF($A229=0,"",CHOOSE($F229,SUM(W229:Y229),SUM(W229:Y229)/3,Y229))</f>
        <v/>
      </c>
      <c r="AA229" s="266">
        <f>IF(OR(Is_Loading,LEN($A229)=0),"",SWDATA!T214)</f>
        <v>0</v>
      </c>
      <c r="AB229" s="267">
        <f>IF(OR(Is_Loading,LEN($A229)=0),"",SWDATA!U214)</f>
        <v>0</v>
      </c>
      <c r="AC229" s="267">
        <f>IF(OR(Is_Loading,LEN($A229)=0),"",SWDATA!V214)</f>
        <v>0</v>
      </c>
      <c r="AD229" s="266" t="str">
        <f t="shared" si="855"/>
        <v/>
      </c>
      <c r="AE229" s="266">
        <f>IF(OR(Is_Loading,LEN($A229)=0),"",SWDATA!X214)</f>
        <v>0</v>
      </c>
      <c r="AF229" s="267">
        <f>IF(OR(Is_Loading,LEN($A229)=0),"",SWDATA!Y214)</f>
        <v>0</v>
      </c>
      <c r="AG229" s="267">
        <f>IF(OR(Is_Loading,LEN($A229)=0),"",SWDATA!Z214)</f>
        <v>0</v>
      </c>
      <c r="AH229" s="266" t="str">
        <f t="shared" si="856"/>
        <v/>
      </c>
      <c r="AI229" s="266">
        <f>IF(OR(Is_Loading,LEN($A229)=0),"",SWDATA!AB214)</f>
        <v>0</v>
      </c>
      <c r="AJ229" s="267">
        <f>IF(OR(Is_Loading,LEN($A229)=0),"",SWDATA!AC214)</f>
        <v>0</v>
      </c>
      <c r="AK229" s="267">
        <f>IF(OR(Is_Loading,LEN($A229)=0),"",SWDATA!AD214)</f>
        <v>0</v>
      </c>
      <c r="AL229" s="266" t="str">
        <f t="shared" si="857"/>
        <v/>
      </c>
      <c r="AM229" s="266">
        <f>IF(OR(Is_Loading,LEN($A229)=0),"",SWDATA!AF214)</f>
        <v>0</v>
      </c>
      <c r="AN229" s="267">
        <f>IF(OR(Is_Loading,LEN($A229)=0),"",SWDATA!AG214)</f>
        <v>0</v>
      </c>
      <c r="AO229" s="323">
        <f>IF(OR(Is_Loading,LEN($A229)=0),"",SWDATA!AH214)</f>
        <v>0</v>
      </c>
      <c r="AP229" s="320" t="str">
        <f t="shared" si="858"/>
        <v/>
      </c>
      <c r="AQ229" s="266">
        <f>IF(OR(Is_Loading,LEN($A229)=0),"",SWDATA!AJ214)</f>
        <v>0</v>
      </c>
      <c r="AR229" s="267">
        <f>IF(OR(Is_Loading,LEN($A229)=0),"",SWDATA!AK214)</f>
        <v>0</v>
      </c>
      <c r="AS229" s="267">
        <f>IF(OR(Is_Loading,LEN($A229)=0),"",SWDATA!AL214)</f>
        <v>0</v>
      </c>
      <c r="AT229" s="266" t="str">
        <f t="shared" si="859"/>
        <v/>
      </c>
      <c r="AU229" s="266">
        <f>IF(OR(Is_Loading,LEN($A229)=0),"",SWDATA!AN214)</f>
        <v>0</v>
      </c>
      <c r="AV229" s="267">
        <f>IF(OR(Is_Loading,LEN($A229)=0),"",SWDATA!AO214)</f>
        <v>0</v>
      </c>
      <c r="AW229" s="267">
        <f>IF(OR(Is_Loading,LEN($A229)=0),"",SWDATA!AP214)</f>
        <v>0</v>
      </c>
      <c r="AX229" s="266" t="str">
        <f t="shared" si="860"/>
        <v/>
      </c>
      <c r="AY229" s="266">
        <f>IF(OR(Is_Loading,LEN($A229)=0),"",SWDATA!AR214)</f>
        <v>0</v>
      </c>
      <c r="AZ229" s="267">
        <f>IF(OR(Is_Loading,LEN($A229)=0),"",SWDATA!AS214)</f>
        <v>0</v>
      </c>
      <c r="BA229" s="267">
        <f>IF(OR(Is_Loading,LEN($A229)=0),"",SWDATA!AT214)</f>
        <v>0</v>
      </c>
      <c r="BB229" s="266" t="str">
        <f t="shared" si="861"/>
        <v/>
      </c>
      <c r="BC229" s="266">
        <f>IF(OR(Is_Loading,LEN($A229)=0),"",SWDATA!AV214)</f>
        <v>0</v>
      </c>
      <c r="BD229" s="267">
        <f>IF(OR(Is_Loading,LEN($A229)=0),"",SWDATA!AW214)</f>
        <v>0</v>
      </c>
      <c r="BE229" s="323">
        <f>IF(OR(Is_Loading,LEN($A229)=0),"",SWDATA!AX214)</f>
        <v>0</v>
      </c>
      <c r="BF229" s="320" t="str">
        <f t="shared" si="862"/>
        <v/>
      </c>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s="201"/>
      <c r="CO229" s="201"/>
      <c r="CP229" s="201"/>
      <c r="CQ229" s="201"/>
      <c r="CR229" s="201"/>
      <c r="CS229" s="201"/>
      <c r="CT229" s="201"/>
      <c r="CU229" s="201"/>
      <c r="CV229" s="201"/>
      <c r="CW229" s="201"/>
      <c r="CX229" s="201"/>
      <c r="CY229" s="201"/>
      <c r="CZ229" s="201"/>
      <c r="DA229" s="201"/>
      <c r="DB229" s="201"/>
      <c r="DC229" s="201"/>
      <c r="DD229" s="201"/>
      <c r="DE229" s="201"/>
      <c r="DF229" s="201"/>
      <c r="DG229" s="201"/>
      <c r="DH229" s="201"/>
      <c r="DI229" s="201"/>
      <c r="DJ229" s="201"/>
      <c r="DK229" s="201"/>
      <c r="DL229" s="201"/>
      <c r="DM229" s="201"/>
      <c r="DN229" s="201"/>
      <c r="DS229" s="372"/>
      <c r="DT229" s="374"/>
      <c r="DU229" s="375"/>
      <c r="DV229" s="375"/>
      <c r="DW229" s="375"/>
      <c r="DX229" s="375">
        <v>1</v>
      </c>
      <c r="DY229" s="375">
        <f t="shared" si="979"/>
        <v>0</v>
      </c>
      <c r="DZ229" s="375">
        <f t="shared" si="980"/>
        <v>0</v>
      </c>
      <c r="EA229" s="375">
        <f t="shared" si="981"/>
        <v>1</v>
      </c>
      <c r="EB229" s="375">
        <f t="shared" si="982"/>
        <v>0</v>
      </c>
      <c r="EC229" s="375">
        <f t="shared" si="983"/>
        <v>0</v>
      </c>
      <c r="ED229" s="375">
        <f t="shared" si="984"/>
        <v>1</v>
      </c>
      <c r="EE229" s="375">
        <f t="shared" si="985"/>
        <v>0</v>
      </c>
      <c r="EF229" s="375">
        <f t="shared" si="986"/>
        <v>0</v>
      </c>
      <c r="EG229" s="375">
        <f t="shared" si="987"/>
        <v>1</v>
      </c>
      <c r="EH229" s="375">
        <f t="shared" si="988"/>
        <v>0</v>
      </c>
      <c r="EI229" s="375">
        <f t="shared" si="989"/>
        <v>0</v>
      </c>
      <c r="EJ229" s="375">
        <f t="shared" si="990"/>
        <v>1</v>
      </c>
      <c r="EK229" s="375">
        <f t="shared" si="991"/>
        <v>0</v>
      </c>
      <c r="EL229" s="375">
        <f t="shared" si="992"/>
        <v>0</v>
      </c>
      <c r="EM229" s="375">
        <f t="shared" si="993"/>
        <v>1</v>
      </c>
      <c r="EN229" s="375">
        <f t="shared" si="994"/>
        <v>0</v>
      </c>
      <c r="EO229" s="375">
        <f t="shared" si="995"/>
        <v>0</v>
      </c>
      <c r="EP229" s="375">
        <f t="shared" si="996"/>
        <v>1</v>
      </c>
      <c r="EQ229" s="375">
        <f t="shared" si="997"/>
        <v>0</v>
      </c>
      <c r="ER229" s="375">
        <f t="shared" si="998"/>
        <v>0</v>
      </c>
      <c r="ES229" s="375">
        <f t="shared" si="999"/>
        <v>1</v>
      </c>
      <c r="ET229" s="375">
        <f t="shared" si="1000"/>
        <v>0</v>
      </c>
      <c r="EU229" s="375">
        <f t="shared" si="1001"/>
        <v>0</v>
      </c>
      <c r="EV229" s="375">
        <f t="shared" si="1002"/>
        <v>1</v>
      </c>
      <c r="EW229" s="375">
        <f t="shared" si="1003"/>
        <v>0</v>
      </c>
      <c r="EX229" s="375">
        <f t="shared" si="1004"/>
        <v>0</v>
      </c>
      <c r="EY229" s="375">
        <f t="shared" si="1005"/>
        <v>1</v>
      </c>
      <c r="EZ229" s="375">
        <f t="shared" si="1006"/>
        <v>0</v>
      </c>
      <c r="FA229" s="375">
        <f t="shared" si="1007"/>
        <v>0</v>
      </c>
      <c r="FB229" s="375">
        <f t="shared" si="1008"/>
        <v>1</v>
      </c>
      <c r="FC229" s="375">
        <f t="shared" si="1009"/>
        <v>0</v>
      </c>
      <c r="FD229" s="375">
        <f t="shared" si="1010"/>
        <v>0</v>
      </c>
      <c r="FE229" s="376"/>
      <c r="FF229" s="372"/>
      <c r="FG229" s="372"/>
      <c r="FH229" s="372"/>
      <c r="FI229" s="372"/>
      <c r="FJ229" s="372"/>
      <c r="FK229" s="372"/>
      <c r="FL229" s="372"/>
      <c r="FM229" s="372"/>
      <c r="FN229" s="372"/>
      <c r="FO229" s="372"/>
      <c r="FP229" s="372"/>
      <c r="FQ229" s="372"/>
      <c r="FR229" s="372"/>
      <c r="FS229" s="372"/>
      <c r="FT229" s="372"/>
      <c r="FU229" s="372"/>
      <c r="FV229" s="372"/>
      <c r="FW229" s="372"/>
      <c r="FX229" s="372"/>
      <c r="FY229" s="372"/>
      <c r="FZ229" s="372"/>
      <c r="GA229" s="372"/>
      <c r="GB229" s="372"/>
      <c r="GC229" s="372"/>
      <c r="GD229" s="372"/>
      <c r="GE229" s="372"/>
      <c r="GF229" s="372"/>
      <c r="GG229" s="372"/>
      <c r="GH229" s="372"/>
      <c r="GI229" s="372"/>
      <c r="GJ229" s="372"/>
      <c r="GK229" s="372"/>
      <c r="GL229" s="372"/>
      <c r="GM229" s="372"/>
      <c r="GN229" s="372"/>
      <c r="GO229" s="372"/>
      <c r="GP229" s="372"/>
      <c r="GQ229" s="372"/>
      <c r="GR229" s="372"/>
      <c r="GS229" s="372"/>
      <c r="GT229" s="372"/>
      <c r="GU229" s="372"/>
      <c r="GV229" s="372"/>
      <c r="GW229" s="372"/>
      <c r="GX229" s="372"/>
      <c r="GY229" s="372"/>
      <c r="GZ229" s="372"/>
      <c r="HA229" s="372"/>
      <c r="HB229" s="372"/>
      <c r="HC229" s="372"/>
    </row>
    <row r="230" spans="1:211" s="373" customFormat="1" ht="15" customHeight="1" x14ac:dyDescent="0.2">
      <c r="A230" s="366">
        <f>SWDATA!O215</f>
        <v>0</v>
      </c>
      <c r="B230" s="366">
        <f>SWDATA!M215</f>
        <v>0</v>
      </c>
      <c r="C230" s="351">
        <f>IF(AND(SWDATA!M215=1,SWDATA!Q215="promotions"),SWDATA!P215,0)</f>
        <v>0</v>
      </c>
      <c r="D230" s="367">
        <f>ROW(SWDATA!M215)</f>
        <v>215</v>
      </c>
      <c r="E230" s="368">
        <f t="shared" si="940"/>
        <v>0</v>
      </c>
      <c r="F230" s="369">
        <f t="shared" si="850"/>
        <v>1</v>
      </c>
      <c r="G230" s="366" t="str">
        <f t="shared" si="851"/>
        <v/>
      </c>
      <c r="H230" s="370"/>
      <c r="J230" s="238">
        <f t="shared" si="852"/>
        <v>0</v>
      </c>
      <c r="K230" s="239" t="str">
        <f t="shared" si="853"/>
        <v/>
      </c>
      <c r="L230" s="342"/>
      <c r="M230" s="345"/>
      <c r="N230" s="340" t="str">
        <f>IF(LEN(SWDATA!F215)=0,"",N229)</f>
        <v/>
      </c>
      <c r="O230" s="296" t="str">
        <f>IF(LEN(SWDATA!G215)=0,"",O229)</f>
        <v/>
      </c>
      <c r="P230" s="297" t="str">
        <f>IF(LEN(SWDATA!C215)=0,"",SWDATA!C215)</f>
        <v/>
      </c>
      <c r="Q230" s="312" t="str">
        <f t="shared" si="854"/>
        <v/>
      </c>
      <c r="R230" s="223" t="s">
        <v>261</v>
      </c>
      <c r="S230" s="224"/>
      <c r="T230" s="224"/>
      <c r="U230" s="264" t="s">
        <v>611</v>
      </c>
      <c r="V230" s="205" t="s">
        <v>221</v>
      </c>
      <c r="W230" s="266">
        <f>IF(OR(Is_Loading,LEN($A230)=0),"",SWDATA!P215)</f>
        <v>0</v>
      </c>
      <c r="X230" s="267">
        <f>IF(OR(Is_Loading,LEN($A230)=0),"",SWDATA!Q215)</f>
        <v>0</v>
      </c>
      <c r="Y230" s="267">
        <f>IF(OR(Is_Loading,LEN($A230)=0),"",SWDATA!R215)</f>
        <v>0</v>
      </c>
      <c r="Z230" s="266" t="str">
        <f t="shared" si="1011"/>
        <v/>
      </c>
      <c r="AA230" s="266">
        <f>IF(OR(Is_Loading,LEN($A230)=0),"",SWDATA!T215)</f>
        <v>0</v>
      </c>
      <c r="AB230" s="267">
        <f>IF(OR(Is_Loading,LEN($A230)=0),"",SWDATA!U215)</f>
        <v>0</v>
      </c>
      <c r="AC230" s="267">
        <f>IF(OR(Is_Loading,LEN($A230)=0),"",SWDATA!V215)</f>
        <v>0</v>
      </c>
      <c r="AD230" s="266" t="str">
        <f t="shared" si="855"/>
        <v/>
      </c>
      <c r="AE230" s="266">
        <f>IF(OR(Is_Loading,LEN($A230)=0),"",SWDATA!X215)</f>
        <v>0</v>
      </c>
      <c r="AF230" s="267">
        <f>IF(OR(Is_Loading,LEN($A230)=0),"",SWDATA!Y215)</f>
        <v>0</v>
      </c>
      <c r="AG230" s="267">
        <f>IF(OR(Is_Loading,LEN($A230)=0),"",SWDATA!Z215)</f>
        <v>0</v>
      </c>
      <c r="AH230" s="266" t="str">
        <f t="shared" si="856"/>
        <v/>
      </c>
      <c r="AI230" s="266">
        <f>IF(OR(Is_Loading,LEN($A230)=0),"",SWDATA!AB215)</f>
        <v>0</v>
      </c>
      <c r="AJ230" s="267">
        <f>IF(OR(Is_Loading,LEN($A230)=0),"",SWDATA!AC215)</f>
        <v>0</v>
      </c>
      <c r="AK230" s="267">
        <f>IF(OR(Is_Loading,LEN($A230)=0),"",SWDATA!AD215)</f>
        <v>0</v>
      </c>
      <c r="AL230" s="266" t="str">
        <f t="shared" si="857"/>
        <v/>
      </c>
      <c r="AM230" s="266">
        <f>IF(OR(Is_Loading,LEN($A230)=0),"",SWDATA!AF215)</f>
        <v>0</v>
      </c>
      <c r="AN230" s="267">
        <f>IF(OR(Is_Loading,LEN($A230)=0),"",SWDATA!AG215)</f>
        <v>0</v>
      </c>
      <c r="AO230" s="323">
        <f>IF(OR(Is_Loading,LEN($A230)=0),"",SWDATA!AH215)</f>
        <v>0</v>
      </c>
      <c r="AP230" s="320" t="str">
        <f t="shared" si="858"/>
        <v/>
      </c>
      <c r="AQ230" s="266">
        <f>IF(OR(Is_Loading,LEN($A230)=0),"",SWDATA!AJ215)</f>
        <v>0</v>
      </c>
      <c r="AR230" s="267">
        <f>IF(OR(Is_Loading,LEN($A230)=0),"",SWDATA!AK215)</f>
        <v>0</v>
      </c>
      <c r="AS230" s="267">
        <f>IF(OR(Is_Loading,LEN($A230)=0),"",SWDATA!AL215)</f>
        <v>0</v>
      </c>
      <c r="AT230" s="266" t="str">
        <f t="shared" si="859"/>
        <v/>
      </c>
      <c r="AU230" s="266">
        <f>IF(OR(Is_Loading,LEN($A230)=0),"",SWDATA!AN215)</f>
        <v>0</v>
      </c>
      <c r="AV230" s="267">
        <f>IF(OR(Is_Loading,LEN($A230)=0),"",SWDATA!AO215)</f>
        <v>0</v>
      </c>
      <c r="AW230" s="267">
        <f>IF(OR(Is_Loading,LEN($A230)=0),"",SWDATA!AP215)</f>
        <v>0</v>
      </c>
      <c r="AX230" s="266" t="str">
        <f t="shared" si="860"/>
        <v/>
      </c>
      <c r="AY230" s="266">
        <f>IF(OR(Is_Loading,LEN($A230)=0),"",SWDATA!AR215)</f>
        <v>0</v>
      </c>
      <c r="AZ230" s="267">
        <f>IF(OR(Is_Loading,LEN($A230)=0),"",SWDATA!AS215)</f>
        <v>0</v>
      </c>
      <c r="BA230" s="267">
        <f>IF(OR(Is_Loading,LEN($A230)=0),"",SWDATA!AT215)</f>
        <v>0</v>
      </c>
      <c r="BB230" s="266" t="str">
        <f t="shared" si="861"/>
        <v/>
      </c>
      <c r="BC230" s="266">
        <f>IF(OR(Is_Loading,LEN($A230)=0),"",SWDATA!AV215)</f>
        <v>0</v>
      </c>
      <c r="BD230" s="267">
        <f>IF(OR(Is_Loading,LEN($A230)=0),"",SWDATA!AW215)</f>
        <v>0</v>
      </c>
      <c r="BE230" s="323">
        <f>IF(OR(Is_Loading,LEN($A230)=0),"",SWDATA!AX215)</f>
        <v>0</v>
      </c>
      <c r="BF230" s="320" t="str">
        <f t="shared" si="862"/>
        <v/>
      </c>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351"/>
      <c r="CO230" s="351"/>
      <c r="CP230" s="351"/>
      <c r="CQ230" s="351"/>
      <c r="CR230" s="351"/>
      <c r="CS230" s="351"/>
      <c r="CT230" s="351"/>
      <c r="CU230" s="351"/>
      <c r="CV230" s="351"/>
      <c r="CW230" s="351"/>
      <c r="CX230" s="351"/>
      <c r="CY230" s="351"/>
      <c r="CZ230" s="351"/>
      <c r="DA230" s="351"/>
      <c r="DB230" s="351"/>
      <c r="DC230" s="351"/>
      <c r="DD230" s="351"/>
      <c r="DE230" s="351"/>
      <c r="DF230" s="351"/>
      <c r="DG230" s="351"/>
      <c r="DH230" s="351"/>
      <c r="DI230" s="351"/>
      <c r="DJ230" s="351"/>
      <c r="DK230" s="351"/>
      <c r="DL230" s="351"/>
      <c r="DM230" s="351"/>
      <c r="DN230" s="351"/>
      <c r="DQ230" s="373" t="str">
        <f t="shared" ref="DQ230" ca="1" si="1012">INDIRECT("'Metrics &amp; Attributes View'!"&amp;IF(ROW()-9=0, "", IF(13+ROW()/23-9&gt;26, CHAR(64+INT((ROW()-9-1)/26)),"")&amp;CHAR(65+MOD(13+ROW()/23-1, 26)))&amp;44)</f>
        <v/>
      </c>
      <c r="DS230" s="372"/>
      <c r="DT230" s="374"/>
      <c r="DU230" s="375"/>
      <c r="DV230" s="375"/>
      <c r="DW230" s="375"/>
      <c r="DX230" s="375">
        <v>1</v>
      </c>
      <c r="DY230" s="375">
        <f t="shared" si="979"/>
        <v>0</v>
      </c>
      <c r="DZ230" s="375">
        <f t="shared" si="980"/>
        <v>0</v>
      </c>
      <c r="EA230" s="375">
        <f t="shared" si="981"/>
        <v>1</v>
      </c>
      <c r="EB230" s="375">
        <f t="shared" si="982"/>
        <v>0</v>
      </c>
      <c r="EC230" s="375">
        <f t="shared" si="983"/>
        <v>0</v>
      </c>
      <c r="ED230" s="375">
        <f t="shared" si="984"/>
        <v>1</v>
      </c>
      <c r="EE230" s="375">
        <f t="shared" si="985"/>
        <v>0</v>
      </c>
      <c r="EF230" s="375">
        <f t="shared" si="986"/>
        <v>0</v>
      </c>
      <c r="EG230" s="375">
        <f t="shared" si="987"/>
        <v>1</v>
      </c>
      <c r="EH230" s="375">
        <f t="shared" si="988"/>
        <v>0</v>
      </c>
      <c r="EI230" s="375">
        <f t="shared" si="989"/>
        <v>0</v>
      </c>
      <c r="EJ230" s="375">
        <f t="shared" si="990"/>
        <v>1</v>
      </c>
      <c r="EK230" s="375">
        <f t="shared" si="991"/>
        <v>0</v>
      </c>
      <c r="EL230" s="375">
        <f t="shared" si="992"/>
        <v>0</v>
      </c>
      <c r="EM230" s="375">
        <f t="shared" si="993"/>
        <v>1</v>
      </c>
      <c r="EN230" s="375">
        <f t="shared" si="994"/>
        <v>0</v>
      </c>
      <c r="EO230" s="375">
        <f t="shared" si="995"/>
        <v>0</v>
      </c>
      <c r="EP230" s="375">
        <f t="shared" si="996"/>
        <v>1</v>
      </c>
      <c r="EQ230" s="375">
        <f t="shared" si="997"/>
        <v>0</v>
      </c>
      <c r="ER230" s="375">
        <f t="shared" si="998"/>
        <v>0</v>
      </c>
      <c r="ES230" s="375">
        <f t="shared" si="999"/>
        <v>1</v>
      </c>
      <c r="ET230" s="375">
        <f t="shared" si="1000"/>
        <v>0</v>
      </c>
      <c r="EU230" s="375">
        <f t="shared" si="1001"/>
        <v>0</v>
      </c>
      <c r="EV230" s="375">
        <f t="shared" si="1002"/>
        <v>1</v>
      </c>
      <c r="EW230" s="375">
        <f t="shared" si="1003"/>
        <v>0</v>
      </c>
      <c r="EX230" s="375">
        <f t="shared" si="1004"/>
        <v>0</v>
      </c>
      <c r="EY230" s="375">
        <f t="shared" si="1005"/>
        <v>1</v>
      </c>
      <c r="EZ230" s="375">
        <f t="shared" si="1006"/>
        <v>0</v>
      </c>
      <c r="FA230" s="375">
        <f t="shared" si="1007"/>
        <v>0</v>
      </c>
      <c r="FB230" s="375">
        <f t="shared" si="1008"/>
        <v>1</v>
      </c>
      <c r="FC230" s="375">
        <f t="shared" si="1009"/>
        <v>0</v>
      </c>
      <c r="FD230" s="375">
        <f t="shared" si="1010"/>
        <v>0</v>
      </c>
      <c r="FE230" s="376"/>
      <c r="FF230" s="372"/>
      <c r="FG230" s="372"/>
      <c r="FH230" s="372"/>
      <c r="FI230" s="372"/>
      <c r="FJ230" s="372"/>
      <c r="FK230" s="372"/>
      <c r="FL230" s="372"/>
      <c r="FM230" s="372"/>
      <c r="FN230" s="372"/>
      <c r="FO230" s="372"/>
      <c r="FP230" s="372"/>
      <c r="FQ230" s="372"/>
      <c r="FR230" s="372"/>
      <c r="FS230" s="372"/>
      <c r="FT230" s="372"/>
      <c r="FU230" s="372"/>
      <c r="FV230" s="372"/>
      <c r="FW230" s="372"/>
      <c r="FX230" s="372"/>
      <c r="FY230" s="372"/>
      <c r="FZ230" s="372"/>
      <c r="GA230" s="372"/>
      <c r="GB230" s="372"/>
      <c r="GC230" s="372"/>
      <c r="GD230" s="372"/>
      <c r="GE230" s="372"/>
      <c r="GF230" s="372"/>
      <c r="GG230" s="372"/>
      <c r="GH230" s="372"/>
      <c r="GI230" s="372"/>
      <c r="GJ230" s="372"/>
      <c r="GK230" s="372"/>
      <c r="GL230" s="372"/>
      <c r="GM230" s="372"/>
      <c r="GN230" s="372"/>
      <c r="GO230" s="372"/>
      <c r="GP230" s="372"/>
      <c r="GQ230" s="372"/>
      <c r="GR230" s="372"/>
      <c r="GS230" s="372"/>
      <c r="GT230" s="372"/>
      <c r="GU230" s="372"/>
      <c r="GV230" s="372"/>
      <c r="GW230" s="372"/>
      <c r="GX230" s="372"/>
      <c r="GY230" s="372"/>
      <c r="GZ230" s="372"/>
      <c r="HA230" s="372"/>
      <c r="HB230" s="372"/>
      <c r="HC230" s="372"/>
    </row>
    <row r="231" spans="1:211" s="373" customFormat="1" ht="15" customHeight="1" x14ac:dyDescent="0.2">
      <c r="A231" s="366">
        <f>SWDATA!O216</f>
        <v>0</v>
      </c>
      <c r="B231" s="366">
        <f>SWDATA!M216</f>
        <v>0</v>
      </c>
      <c r="C231" s="351">
        <f>IF(AND(SWDATA!M216=1,SWDATA!Q216="promotions"),SWDATA!P216,0)</f>
        <v>0</v>
      </c>
      <c r="D231" s="367">
        <f>ROW(SWDATA!M216)</f>
        <v>216</v>
      </c>
      <c r="E231" s="368">
        <f t="shared" si="940"/>
        <v>0</v>
      </c>
      <c r="F231" s="369">
        <f t="shared" si="850"/>
        <v>1</v>
      </c>
      <c r="G231" s="366" t="str">
        <f t="shared" si="851"/>
        <v/>
      </c>
      <c r="H231" s="370"/>
      <c r="J231" s="238">
        <f t="shared" si="852"/>
        <v>0</v>
      </c>
      <c r="K231" s="239" t="str">
        <f t="shared" si="853"/>
        <v/>
      </c>
      <c r="L231" s="342"/>
      <c r="M231" s="345"/>
      <c r="N231" s="340" t="str">
        <f>IF(LEN(SWDATA!F216)=0,"",N230)</f>
        <v/>
      </c>
      <c r="O231" s="296" t="str">
        <f>IF(LEN(SWDATA!G216)=0,"",O230)</f>
        <v/>
      </c>
      <c r="P231" s="297" t="str">
        <f>IF(LEN(SWDATA!C216)=0,"",SWDATA!C216)</f>
        <v/>
      </c>
      <c r="Q231" s="312" t="str">
        <f t="shared" si="854"/>
        <v/>
      </c>
      <c r="R231" s="223" t="s">
        <v>261</v>
      </c>
      <c r="S231" s="224"/>
      <c r="T231" s="224"/>
      <c r="U231" s="264" t="s">
        <v>598</v>
      </c>
      <c r="V231" s="205" t="s">
        <v>221</v>
      </c>
      <c r="W231" s="266">
        <f>IF(OR(Is_Loading,LEN($A231)=0),"",SWDATA!P216)</f>
        <v>0</v>
      </c>
      <c r="X231" s="267">
        <f>IF(OR(Is_Loading,LEN($A231)=0),"",SWDATA!Q216)</f>
        <v>0</v>
      </c>
      <c r="Y231" s="267">
        <f>IF(OR(Is_Loading,LEN($A231)=0),"",SWDATA!R216)</f>
        <v>0</v>
      </c>
      <c r="Z231" s="266" t="str">
        <f t="shared" si="1011"/>
        <v/>
      </c>
      <c r="AA231" s="266">
        <f>IF(OR(Is_Loading,LEN($A231)=0),"",SWDATA!T216)</f>
        <v>0</v>
      </c>
      <c r="AB231" s="267">
        <f>IF(OR(Is_Loading,LEN($A231)=0),"",SWDATA!U216)</f>
        <v>0</v>
      </c>
      <c r="AC231" s="267">
        <f>IF(OR(Is_Loading,LEN($A231)=0),"",SWDATA!V216)</f>
        <v>0</v>
      </c>
      <c r="AD231" s="266" t="str">
        <f t="shared" si="855"/>
        <v/>
      </c>
      <c r="AE231" s="266">
        <f>IF(OR(Is_Loading,LEN($A231)=0),"",SWDATA!X216)</f>
        <v>0</v>
      </c>
      <c r="AF231" s="267">
        <f>IF(OR(Is_Loading,LEN($A231)=0),"",SWDATA!Y216)</f>
        <v>0</v>
      </c>
      <c r="AG231" s="267">
        <f>IF(OR(Is_Loading,LEN($A231)=0),"",SWDATA!Z216)</f>
        <v>0</v>
      </c>
      <c r="AH231" s="266" t="str">
        <f t="shared" si="856"/>
        <v/>
      </c>
      <c r="AI231" s="266">
        <f>IF(OR(Is_Loading,LEN($A231)=0),"",SWDATA!AB216)</f>
        <v>0</v>
      </c>
      <c r="AJ231" s="267">
        <f>IF(OR(Is_Loading,LEN($A231)=0),"",SWDATA!AC216)</f>
        <v>0</v>
      </c>
      <c r="AK231" s="267">
        <f>IF(OR(Is_Loading,LEN($A231)=0),"",SWDATA!AD216)</f>
        <v>0</v>
      </c>
      <c r="AL231" s="266" t="str">
        <f t="shared" si="857"/>
        <v/>
      </c>
      <c r="AM231" s="266">
        <f>IF(OR(Is_Loading,LEN($A231)=0),"",SWDATA!AF216)</f>
        <v>0</v>
      </c>
      <c r="AN231" s="267">
        <f>IF(OR(Is_Loading,LEN($A231)=0),"",SWDATA!AG216)</f>
        <v>0</v>
      </c>
      <c r="AO231" s="323">
        <f>IF(OR(Is_Loading,LEN($A231)=0),"",SWDATA!AH216)</f>
        <v>0</v>
      </c>
      <c r="AP231" s="320" t="str">
        <f t="shared" si="858"/>
        <v/>
      </c>
      <c r="AQ231" s="266">
        <f>IF(OR(Is_Loading,LEN($A231)=0),"",SWDATA!AJ216)</f>
        <v>0</v>
      </c>
      <c r="AR231" s="267">
        <f>IF(OR(Is_Loading,LEN($A231)=0),"",SWDATA!AK216)</f>
        <v>0</v>
      </c>
      <c r="AS231" s="267">
        <f>IF(OR(Is_Loading,LEN($A231)=0),"",SWDATA!AL216)</f>
        <v>0</v>
      </c>
      <c r="AT231" s="266" t="str">
        <f t="shared" si="859"/>
        <v/>
      </c>
      <c r="AU231" s="266">
        <f>IF(OR(Is_Loading,LEN($A231)=0),"",SWDATA!AN216)</f>
        <v>0</v>
      </c>
      <c r="AV231" s="267">
        <f>IF(OR(Is_Loading,LEN($A231)=0),"",SWDATA!AO216)</f>
        <v>0</v>
      </c>
      <c r="AW231" s="267">
        <f>IF(OR(Is_Loading,LEN($A231)=0),"",SWDATA!AP216)</f>
        <v>0</v>
      </c>
      <c r="AX231" s="266" t="str">
        <f t="shared" si="860"/>
        <v/>
      </c>
      <c r="AY231" s="266">
        <f>IF(OR(Is_Loading,LEN($A231)=0),"",SWDATA!AR216)</f>
        <v>0</v>
      </c>
      <c r="AZ231" s="267">
        <f>IF(OR(Is_Loading,LEN($A231)=0),"",SWDATA!AS216)</f>
        <v>0</v>
      </c>
      <c r="BA231" s="267">
        <f>IF(OR(Is_Loading,LEN($A231)=0),"",SWDATA!AT216)</f>
        <v>0</v>
      </c>
      <c r="BB231" s="266" t="str">
        <f t="shared" si="861"/>
        <v/>
      </c>
      <c r="BC231" s="266">
        <f>IF(OR(Is_Loading,LEN($A231)=0),"",SWDATA!AV216)</f>
        <v>0</v>
      </c>
      <c r="BD231" s="267">
        <f>IF(OR(Is_Loading,LEN($A231)=0),"",SWDATA!AW216)</f>
        <v>0</v>
      </c>
      <c r="BE231" s="323">
        <f>IF(OR(Is_Loading,LEN($A231)=0),"",SWDATA!AX216)</f>
        <v>0</v>
      </c>
      <c r="BF231" s="320" t="str">
        <f t="shared" si="862"/>
        <v/>
      </c>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c r="CD231" s="11"/>
      <c r="CE231" s="11"/>
      <c r="CF231" s="11"/>
      <c r="CG231" s="11"/>
      <c r="CH231" s="11"/>
      <c r="CI231" s="11"/>
      <c r="CJ231" s="11"/>
      <c r="CK231" s="11"/>
      <c r="CL231" s="11"/>
      <c r="CM231" s="11"/>
      <c r="CN231" s="351"/>
      <c r="CO231" s="351"/>
      <c r="CP231" s="351"/>
      <c r="CQ231" s="351"/>
      <c r="CR231" s="351"/>
      <c r="CS231" s="351"/>
      <c r="CT231" s="351"/>
      <c r="CU231" s="351"/>
      <c r="CV231" s="351"/>
      <c r="CW231" s="351"/>
      <c r="CX231" s="351"/>
      <c r="CY231" s="351"/>
      <c r="CZ231" s="351"/>
      <c r="DA231" s="351"/>
      <c r="DB231" s="351"/>
      <c r="DC231" s="351"/>
      <c r="DD231" s="351"/>
      <c r="DE231" s="351"/>
      <c r="DF231" s="351"/>
      <c r="DG231" s="351"/>
      <c r="DH231" s="351"/>
      <c r="DI231" s="351"/>
      <c r="DJ231" s="351"/>
      <c r="DK231" s="351"/>
      <c r="DL231" s="351"/>
      <c r="DM231" s="351"/>
      <c r="DN231" s="351"/>
      <c r="DS231" s="372"/>
      <c r="DT231" s="374"/>
      <c r="DU231" s="375"/>
      <c r="DV231" s="375"/>
      <c r="DW231" s="375"/>
      <c r="DX231" s="375">
        <v>1</v>
      </c>
      <c r="DY231" s="375">
        <f t="shared" si="979"/>
        <v>0</v>
      </c>
      <c r="DZ231" s="375">
        <f t="shared" si="980"/>
        <v>0</v>
      </c>
      <c r="EA231" s="375">
        <f t="shared" si="981"/>
        <v>1</v>
      </c>
      <c r="EB231" s="375">
        <f t="shared" si="982"/>
        <v>0</v>
      </c>
      <c r="EC231" s="375">
        <f t="shared" si="983"/>
        <v>0</v>
      </c>
      <c r="ED231" s="375">
        <f t="shared" si="984"/>
        <v>1</v>
      </c>
      <c r="EE231" s="375">
        <f t="shared" si="985"/>
        <v>0</v>
      </c>
      <c r="EF231" s="375">
        <f t="shared" si="986"/>
        <v>0</v>
      </c>
      <c r="EG231" s="375">
        <f t="shared" si="987"/>
        <v>1</v>
      </c>
      <c r="EH231" s="375">
        <f t="shared" si="988"/>
        <v>0</v>
      </c>
      <c r="EI231" s="375">
        <f t="shared" si="989"/>
        <v>0</v>
      </c>
      <c r="EJ231" s="375">
        <f t="shared" si="990"/>
        <v>1</v>
      </c>
      <c r="EK231" s="375">
        <f t="shared" si="991"/>
        <v>0</v>
      </c>
      <c r="EL231" s="375">
        <f t="shared" si="992"/>
        <v>0</v>
      </c>
      <c r="EM231" s="375">
        <f t="shared" si="993"/>
        <v>1</v>
      </c>
      <c r="EN231" s="375">
        <f t="shared" si="994"/>
        <v>0</v>
      </c>
      <c r="EO231" s="375">
        <f t="shared" si="995"/>
        <v>0</v>
      </c>
      <c r="EP231" s="375">
        <f t="shared" si="996"/>
        <v>1</v>
      </c>
      <c r="EQ231" s="375">
        <f t="shared" si="997"/>
        <v>0</v>
      </c>
      <c r="ER231" s="375">
        <f t="shared" si="998"/>
        <v>0</v>
      </c>
      <c r="ES231" s="375">
        <f t="shared" si="999"/>
        <v>1</v>
      </c>
      <c r="ET231" s="375">
        <f t="shared" si="1000"/>
        <v>0</v>
      </c>
      <c r="EU231" s="375">
        <f t="shared" si="1001"/>
        <v>0</v>
      </c>
      <c r="EV231" s="375">
        <f t="shared" si="1002"/>
        <v>1</v>
      </c>
      <c r="EW231" s="375">
        <f t="shared" si="1003"/>
        <v>0</v>
      </c>
      <c r="EX231" s="375">
        <f t="shared" si="1004"/>
        <v>0</v>
      </c>
      <c r="EY231" s="375">
        <f t="shared" si="1005"/>
        <v>1</v>
      </c>
      <c r="EZ231" s="375">
        <f t="shared" si="1006"/>
        <v>0</v>
      </c>
      <c r="FA231" s="375">
        <f t="shared" si="1007"/>
        <v>0</v>
      </c>
      <c r="FB231" s="375">
        <f t="shared" si="1008"/>
        <v>1</v>
      </c>
      <c r="FC231" s="375">
        <f t="shared" si="1009"/>
        <v>0</v>
      </c>
      <c r="FD231" s="375">
        <f t="shared" si="1010"/>
        <v>0</v>
      </c>
      <c r="FE231" s="376"/>
      <c r="FF231" s="372"/>
      <c r="FG231" s="372"/>
      <c r="FH231" s="372"/>
      <c r="FI231" s="372"/>
      <c r="FJ231" s="372"/>
      <c r="FK231" s="372"/>
      <c r="FL231" s="372"/>
      <c r="FM231" s="372"/>
      <c r="FN231" s="372"/>
      <c r="FO231" s="372"/>
      <c r="FP231" s="372"/>
      <c r="FQ231" s="372"/>
      <c r="FR231" s="372"/>
      <c r="FS231" s="372"/>
      <c r="FT231" s="372"/>
      <c r="FU231" s="372"/>
      <c r="FV231" s="372"/>
      <c r="FW231" s="372"/>
      <c r="FX231" s="372"/>
      <c r="FY231" s="372"/>
      <c r="FZ231" s="372"/>
      <c r="GA231" s="372"/>
      <c r="GB231" s="372"/>
      <c r="GC231" s="372"/>
      <c r="GD231" s="372"/>
      <c r="GE231" s="372"/>
      <c r="GF231" s="372"/>
      <c r="GG231" s="372"/>
      <c r="GH231" s="372"/>
      <c r="GI231" s="372"/>
      <c r="GJ231" s="372"/>
      <c r="GK231" s="372"/>
      <c r="GL231" s="372"/>
      <c r="GM231" s="372"/>
      <c r="GN231" s="372"/>
      <c r="GO231" s="372"/>
      <c r="GP231" s="372"/>
      <c r="GQ231" s="372"/>
      <c r="GR231" s="372"/>
      <c r="GS231" s="372"/>
      <c r="GT231" s="372"/>
      <c r="GU231" s="372"/>
      <c r="GV231" s="372"/>
      <c r="GW231" s="372"/>
      <c r="GX231" s="372"/>
      <c r="GY231" s="372"/>
      <c r="GZ231" s="372"/>
      <c r="HA231" s="372"/>
      <c r="HB231" s="372"/>
      <c r="HC231" s="372"/>
    </row>
    <row r="232" spans="1:211" s="373" customFormat="1" ht="15" customHeight="1" x14ac:dyDescent="0.2">
      <c r="A232" s="366">
        <f>SWDATA!O217</f>
        <v>0</v>
      </c>
      <c r="B232" s="366">
        <f>SWDATA!M217</f>
        <v>0</v>
      </c>
      <c r="C232" s="351">
        <f>IF(AND(SWDATA!M217=1,SWDATA!Q217="promotions"),SWDATA!P217,0)</f>
        <v>0</v>
      </c>
      <c r="D232" s="367">
        <f>ROW(SWDATA!M217)</f>
        <v>217</v>
      </c>
      <c r="E232" s="368">
        <f t="shared" si="940"/>
        <v>0</v>
      </c>
      <c r="F232" s="369">
        <f t="shared" si="850"/>
        <v>1</v>
      </c>
      <c r="G232" s="366" t="str">
        <f t="shared" si="851"/>
        <v/>
      </c>
      <c r="H232" s="370"/>
      <c r="J232" s="238">
        <f t="shared" si="852"/>
        <v>0</v>
      </c>
      <c r="K232" s="239" t="str">
        <f t="shared" si="853"/>
        <v/>
      </c>
      <c r="L232" s="342"/>
      <c r="M232" s="345"/>
      <c r="N232" s="340" t="str">
        <f>IF(LEN(SWDATA!F217)=0,"",N231)</f>
        <v/>
      </c>
      <c r="O232" s="296" t="str">
        <f>IF(LEN(SWDATA!G217)=0,"",O231)</f>
        <v/>
      </c>
      <c r="P232" s="297" t="str">
        <f>IF(LEN(SWDATA!C217)=0,"",SWDATA!C217)</f>
        <v/>
      </c>
      <c r="Q232" s="312" t="str">
        <f t="shared" si="854"/>
        <v/>
      </c>
      <c r="R232" s="223" t="s">
        <v>261</v>
      </c>
      <c r="S232" s="224"/>
      <c r="T232" s="224"/>
      <c r="U232" s="264" t="s">
        <v>628</v>
      </c>
      <c r="V232" s="205" t="s">
        <v>221</v>
      </c>
      <c r="W232" s="266">
        <f>IF(OR(Is_Loading,LEN($A232)=0),"",SWDATA!P217)</f>
        <v>0</v>
      </c>
      <c r="X232" s="267">
        <f>IF(OR(Is_Loading,LEN($A232)=0),"",SWDATA!Q217)</f>
        <v>0</v>
      </c>
      <c r="Y232" s="267">
        <f>IF(OR(Is_Loading,LEN($A232)=0),"",SWDATA!R217)</f>
        <v>0</v>
      </c>
      <c r="Z232" s="266" t="str">
        <f t="shared" si="1011"/>
        <v/>
      </c>
      <c r="AA232" s="266">
        <f>IF(OR(Is_Loading,LEN($A232)=0),"",SWDATA!T217)</f>
        <v>0</v>
      </c>
      <c r="AB232" s="267">
        <f>IF(OR(Is_Loading,LEN($A232)=0),"",SWDATA!U217)</f>
        <v>0</v>
      </c>
      <c r="AC232" s="267">
        <f>IF(OR(Is_Loading,LEN($A232)=0),"",SWDATA!V217)</f>
        <v>0</v>
      </c>
      <c r="AD232" s="266" t="str">
        <f t="shared" si="855"/>
        <v/>
      </c>
      <c r="AE232" s="266">
        <f>IF(OR(Is_Loading,LEN($A232)=0),"",SWDATA!X217)</f>
        <v>0</v>
      </c>
      <c r="AF232" s="267">
        <f>IF(OR(Is_Loading,LEN($A232)=0),"",SWDATA!Y217)</f>
        <v>0</v>
      </c>
      <c r="AG232" s="267">
        <f>IF(OR(Is_Loading,LEN($A232)=0),"",SWDATA!Z217)</f>
        <v>0</v>
      </c>
      <c r="AH232" s="266" t="str">
        <f t="shared" si="856"/>
        <v/>
      </c>
      <c r="AI232" s="266">
        <f>IF(OR(Is_Loading,LEN($A232)=0),"",SWDATA!AB217)</f>
        <v>0</v>
      </c>
      <c r="AJ232" s="267">
        <f>IF(OR(Is_Loading,LEN($A232)=0),"",SWDATA!AC217)</f>
        <v>0</v>
      </c>
      <c r="AK232" s="267">
        <f>IF(OR(Is_Loading,LEN($A232)=0),"",SWDATA!AD217)</f>
        <v>0</v>
      </c>
      <c r="AL232" s="266" t="str">
        <f t="shared" si="857"/>
        <v/>
      </c>
      <c r="AM232" s="266">
        <f>IF(OR(Is_Loading,LEN($A232)=0),"",SWDATA!AF217)</f>
        <v>0</v>
      </c>
      <c r="AN232" s="267">
        <f>IF(OR(Is_Loading,LEN($A232)=0),"",SWDATA!AG217)</f>
        <v>0</v>
      </c>
      <c r="AO232" s="323">
        <f>IF(OR(Is_Loading,LEN($A232)=0),"",SWDATA!AH217)</f>
        <v>0</v>
      </c>
      <c r="AP232" s="320" t="str">
        <f t="shared" si="858"/>
        <v/>
      </c>
      <c r="AQ232" s="266">
        <f>IF(OR(Is_Loading,LEN($A232)=0),"",SWDATA!AJ217)</f>
        <v>0</v>
      </c>
      <c r="AR232" s="267">
        <f>IF(OR(Is_Loading,LEN($A232)=0),"",SWDATA!AK217)</f>
        <v>0</v>
      </c>
      <c r="AS232" s="267">
        <f>IF(OR(Is_Loading,LEN($A232)=0),"",SWDATA!AL217)</f>
        <v>0</v>
      </c>
      <c r="AT232" s="266" t="str">
        <f t="shared" si="859"/>
        <v/>
      </c>
      <c r="AU232" s="266">
        <f>IF(OR(Is_Loading,LEN($A232)=0),"",SWDATA!AN217)</f>
        <v>0</v>
      </c>
      <c r="AV232" s="267">
        <f>IF(OR(Is_Loading,LEN($A232)=0),"",SWDATA!AO217)</f>
        <v>0</v>
      </c>
      <c r="AW232" s="267">
        <f>IF(OR(Is_Loading,LEN($A232)=0),"",SWDATA!AP217)</f>
        <v>0</v>
      </c>
      <c r="AX232" s="266" t="str">
        <f t="shared" si="860"/>
        <v/>
      </c>
      <c r="AY232" s="266">
        <f>IF(OR(Is_Loading,LEN($A232)=0),"",SWDATA!AR217)</f>
        <v>0</v>
      </c>
      <c r="AZ232" s="267">
        <f>IF(OR(Is_Loading,LEN($A232)=0),"",SWDATA!AS217)</f>
        <v>0</v>
      </c>
      <c r="BA232" s="267">
        <f>IF(OR(Is_Loading,LEN($A232)=0),"",SWDATA!AT217)</f>
        <v>0</v>
      </c>
      <c r="BB232" s="266" t="str">
        <f t="shared" si="861"/>
        <v/>
      </c>
      <c r="BC232" s="266">
        <f>IF(OR(Is_Loading,LEN($A232)=0),"",SWDATA!AV217)</f>
        <v>0</v>
      </c>
      <c r="BD232" s="267">
        <f>IF(OR(Is_Loading,LEN($A232)=0),"",SWDATA!AW217)</f>
        <v>0</v>
      </c>
      <c r="BE232" s="323">
        <f>IF(OR(Is_Loading,LEN($A232)=0),"",SWDATA!AX217)</f>
        <v>0</v>
      </c>
      <c r="BF232" s="320" t="str">
        <f t="shared" si="862"/>
        <v/>
      </c>
      <c r="BG232" s="11"/>
      <c r="BH232" s="11"/>
      <c r="BI232" s="11"/>
      <c r="BJ232" s="11"/>
      <c r="BK232" s="11"/>
      <c r="BL232" s="11"/>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351"/>
      <c r="CO232" s="351"/>
      <c r="CP232" s="351"/>
      <c r="CQ232" s="351"/>
      <c r="CR232" s="351"/>
      <c r="CS232" s="351"/>
      <c r="CT232" s="351"/>
      <c r="CU232" s="351"/>
      <c r="CV232" s="351"/>
      <c r="CW232" s="351"/>
      <c r="CX232" s="351"/>
      <c r="CY232" s="351"/>
      <c r="CZ232" s="351"/>
      <c r="DA232" s="351"/>
      <c r="DB232" s="351"/>
      <c r="DC232" s="351"/>
      <c r="DD232" s="351"/>
      <c r="DE232" s="351"/>
      <c r="DF232" s="351"/>
      <c r="DG232" s="351"/>
      <c r="DH232" s="351"/>
      <c r="DI232" s="351"/>
      <c r="DJ232" s="351"/>
      <c r="DK232" s="351"/>
      <c r="DL232" s="351"/>
      <c r="DM232" s="351"/>
      <c r="DN232" s="351"/>
      <c r="DS232" s="372"/>
      <c r="DT232" s="374"/>
      <c r="DU232" s="375"/>
      <c r="DV232" s="375"/>
      <c r="DW232" s="375"/>
      <c r="DX232" s="375">
        <v>1</v>
      </c>
      <c r="DY232" s="375">
        <f t="shared" si="979"/>
        <v>0</v>
      </c>
      <c r="DZ232" s="375">
        <f t="shared" si="980"/>
        <v>0</v>
      </c>
      <c r="EA232" s="375">
        <f t="shared" si="981"/>
        <v>1</v>
      </c>
      <c r="EB232" s="375">
        <f t="shared" si="982"/>
        <v>0</v>
      </c>
      <c r="EC232" s="375">
        <f t="shared" si="983"/>
        <v>0</v>
      </c>
      <c r="ED232" s="375">
        <f t="shared" si="984"/>
        <v>1</v>
      </c>
      <c r="EE232" s="375">
        <f t="shared" si="985"/>
        <v>0</v>
      </c>
      <c r="EF232" s="375">
        <f t="shared" si="986"/>
        <v>0</v>
      </c>
      <c r="EG232" s="375">
        <f t="shared" si="987"/>
        <v>1</v>
      </c>
      <c r="EH232" s="375">
        <f t="shared" si="988"/>
        <v>0</v>
      </c>
      <c r="EI232" s="375">
        <f t="shared" si="989"/>
        <v>0</v>
      </c>
      <c r="EJ232" s="375">
        <f t="shared" si="990"/>
        <v>1</v>
      </c>
      <c r="EK232" s="375">
        <f t="shared" si="991"/>
        <v>0</v>
      </c>
      <c r="EL232" s="375">
        <f t="shared" si="992"/>
        <v>0</v>
      </c>
      <c r="EM232" s="375">
        <f t="shared" si="993"/>
        <v>1</v>
      </c>
      <c r="EN232" s="375">
        <f t="shared" si="994"/>
        <v>0</v>
      </c>
      <c r="EO232" s="375">
        <f t="shared" si="995"/>
        <v>0</v>
      </c>
      <c r="EP232" s="375">
        <f t="shared" si="996"/>
        <v>1</v>
      </c>
      <c r="EQ232" s="375">
        <f t="shared" si="997"/>
        <v>0</v>
      </c>
      <c r="ER232" s="375">
        <f t="shared" si="998"/>
        <v>0</v>
      </c>
      <c r="ES232" s="375">
        <f t="shared" si="999"/>
        <v>1</v>
      </c>
      <c r="ET232" s="375">
        <f t="shared" si="1000"/>
        <v>0</v>
      </c>
      <c r="EU232" s="375">
        <f t="shared" si="1001"/>
        <v>0</v>
      </c>
      <c r="EV232" s="375">
        <f t="shared" si="1002"/>
        <v>1</v>
      </c>
      <c r="EW232" s="375">
        <f t="shared" si="1003"/>
        <v>0</v>
      </c>
      <c r="EX232" s="375">
        <f t="shared" si="1004"/>
        <v>0</v>
      </c>
      <c r="EY232" s="375">
        <f t="shared" si="1005"/>
        <v>1</v>
      </c>
      <c r="EZ232" s="375">
        <f t="shared" si="1006"/>
        <v>0</v>
      </c>
      <c r="FA232" s="375">
        <f t="shared" si="1007"/>
        <v>0</v>
      </c>
      <c r="FB232" s="375">
        <f t="shared" si="1008"/>
        <v>1</v>
      </c>
      <c r="FC232" s="375">
        <f t="shared" si="1009"/>
        <v>0</v>
      </c>
      <c r="FD232" s="375">
        <f t="shared" si="1010"/>
        <v>0</v>
      </c>
      <c r="FE232" s="376"/>
      <c r="FF232" s="372"/>
      <c r="FG232" s="372"/>
      <c r="FH232" s="372"/>
      <c r="FI232" s="372"/>
      <c r="FJ232" s="372"/>
      <c r="FK232" s="372"/>
      <c r="FL232" s="372"/>
      <c r="FM232" s="372"/>
      <c r="FN232" s="372"/>
      <c r="FO232" s="372"/>
      <c r="FP232" s="372"/>
      <c r="FQ232" s="372"/>
      <c r="FR232" s="372"/>
      <c r="FS232" s="372"/>
      <c r="FT232" s="372"/>
      <c r="FU232" s="372"/>
      <c r="FV232" s="372"/>
      <c r="FW232" s="372"/>
      <c r="FX232" s="372"/>
      <c r="FY232" s="372"/>
      <c r="FZ232" s="372"/>
      <c r="GA232" s="372"/>
      <c r="GB232" s="372"/>
      <c r="GC232" s="372"/>
      <c r="GD232" s="372"/>
      <c r="GE232" s="372"/>
      <c r="GF232" s="372"/>
      <c r="GG232" s="372"/>
      <c r="GH232" s="372"/>
      <c r="GI232" s="372"/>
      <c r="GJ232" s="372"/>
      <c r="GK232" s="372"/>
      <c r="GL232" s="372"/>
      <c r="GM232" s="372"/>
      <c r="GN232" s="372"/>
      <c r="GO232" s="372"/>
      <c r="GP232" s="372"/>
      <c r="GQ232" s="372"/>
      <c r="GR232" s="372"/>
      <c r="GS232" s="372"/>
      <c r="GT232" s="372"/>
      <c r="GU232" s="372"/>
      <c r="GV232" s="372"/>
      <c r="GW232" s="372"/>
      <c r="GX232" s="372"/>
      <c r="GY232" s="372"/>
      <c r="GZ232" s="372"/>
      <c r="HA232" s="372"/>
      <c r="HB232" s="372"/>
      <c r="HC232" s="372"/>
    </row>
    <row r="233" spans="1:211" s="373" customFormat="1" ht="15" customHeight="1" x14ac:dyDescent="0.2">
      <c r="A233" s="366">
        <f>SWDATA!O218</f>
        <v>0</v>
      </c>
      <c r="B233" s="366">
        <f>SWDATA!M218</f>
        <v>0</v>
      </c>
      <c r="C233" s="351">
        <f>IF(AND(SWDATA!M218=1,SWDATA!Q218="promotions"),SWDATA!P218,0)</f>
        <v>0</v>
      </c>
      <c r="D233" s="367">
        <f>ROW(SWDATA!M218)</f>
        <v>218</v>
      </c>
      <c r="E233" s="368">
        <f t="shared" si="940"/>
        <v>0</v>
      </c>
      <c r="F233" s="369">
        <f t="shared" si="850"/>
        <v>1</v>
      </c>
      <c r="G233" s="366" t="str">
        <f t="shared" si="851"/>
        <v/>
      </c>
      <c r="H233" s="370"/>
      <c r="J233" s="238">
        <f t="shared" si="852"/>
        <v>0</v>
      </c>
      <c r="K233" s="239" t="str">
        <f t="shared" si="853"/>
        <v/>
      </c>
      <c r="L233" s="342"/>
      <c r="M233" s="345"/>
      <c r="N233" s="340" t="str">
        <f>IF(LEN(SWDATA!F218)=0,"",N232)</f>
        <v/>
      </c>
      <c r="O233" s="296" t="str">
        <f>IF(LEN(SWDATA!G218)=0,"",O232)</f>
        <v/>
      </c>
      <c r="P233" s="297" t="str">
        <f>IF(LEN(SWDATA!C218)=0,"",SWDATA!C218)</f>
        <v/>
      </c>
      <c r="Q233" s="312" t="str">
        <f t="shared" si="854"/>
        <v/>
      </c>
      <c r="R233" s="223" t="s">
        <v>261</v>
      </c>
      <c r="S233" s="224"/>
      <c r="T233" s="224"/>
      <c r="U233" s="264" t="s">
        <v>596</v>
      </c>
      <c r="V233" s="205" t="s">
        <v>221</v>
      </c>
      <c r="W233" s="266">
        <f>IF(OR(Is_Loading,LEN($A233)=0),"",SWDATA!P218)</f>
        <v>0</v>
      </c>
      <c r="X233" s="267">
        <f>IF(OR(Is_Loading,LEN($A233)=0),"",SWDATA!Q218)</f>
        <v>0</v>
      </c>
      <c r="Y233" s="267">
        <f>IF(OR(Is_Loading,LEN($A233)=0),"",SWDATA!R218)</f>
        <v>0</v>
      </c>
      <c r="Z233" s="266" t="str">
        <f t="shared" si="1011"/>
        <v/>
      </c>
      <c r="AA233" s="266">
        <f>IF(OR(Is_Loading,LEN($A233)=0),"",SWDATA!T218)</f>
        <v>0</v>
      </c>
      <c r="AB233" s="267">
        <f>IF(OR(Is_Loading,LEN($A233)=0),"",SWDATA!U218)</f>
        <v>0</v>
      </c>
      <c r="AC233" s="267">
        <f>IF(OR(Is_Loading,LEN($A233)=0),"",SWDATA!V218)</f>
        <v>0</v>
      </c>
      <c r="AD233" s="266" t="str">
        <f t="shared" si="855"/>
        <v/>
      </c>
      <c r="AE233" s="266">
        <f>IF(OR(Is_Loading,LEN($A233)=0),"",SWDATA!X218)</f>
        <v>0</v>
      </c>
      <c r="AF233" s="267">
        <f>IF(OR(Is_Loading,LEN($A233)=0),"",SWDATA!Y218)</f>
        <v>0</v>
      </c>
      <c r="AG233" s="267">
        <f>IF(OR(Is_Loading,LEN($A233)=0),"",SWDATA!Z218)</f>
        <v>0</v>
      </c>
      <c r="AH233" s="266" t="str">
        <f t="shared" si="856"/>
        <v/>
      </c>
      <c r="AI233" s="266">
        <f>IF(OR(Is_Loading,LEN($A233)=0),"",SWDATA!AB218)</f>
        <v>0</v>
      </c>
      <c r="AJ233" s="267">
        <f>IF(OR(Is_Loading,LEN($A233)=0),"",SWDATA!AC218)</f>
        <v>0</v>
      </c>
      <c r="AK233" s="267">
        <f>IF(OR(Is_Loading,LEN($A233)=0),"",SWDATA!AD218)</f>
        <v>0</v>
      </c>
      <c r="AL233" s="266" t="str">
        <f t="shared" si="857"/>
        <v/>
      </c>
      <c r="AM233" s="266">
        <f>IF(OR(Is_Loading,LEN($A233)=0),"",SWDATA!AF218)</f>
        <v>0</v>
      </c>
      <c r="AN233" s="267">
        <f>IF(OR(Is_Loading,LEN($A233)=0),"",SWDATA!AG218)</f>
        <v>0</v>
      </c>
      <c r="AO233" s="323">
        <f>IF(OR(Is_Loading,LEN($A233)=0),"",SWDATA!AH218)</f>
        <v>0</v>
      </c>
      <c r="AP233" s="320" t="str">
        <f t="shared" si="858"/>
        <v/>
      </c>
      <c r="AQ233" s="266">
        <f>IF(OR(Is_Loading,LEN($A233)=0),"",SWDATA!AJ218)</f>
        <v>0</v>
      </c>
      <c r="AR233" s="267">
        <f>IF(OR(Is_Loading,LEN($A233)=0),"",SWDATA!AK218)</f>
        <v>0</v>
      </c>
      <c r="AS233" s="267">
        <f>IF(OR(Is_Loading,LEN($A233)=0),"",SWDATA!AL218)</f>
        <v>0</v>
      </c>
      <c r="AT233" s="266" t="str">
        <f t="shared" si="859"/>
        <v/>
      </c>
      <c r="AU233" s="266">
        <f>IF(OR(Is_Loading,LEN($A233)=0),"",SWDATA!AN218)</f>
        <v>0</v>
      </c>
      <c r="AV233" s="267">
        <f>IF(OR(Is_Loading,LEN($A233)=0),"",SWDATA!AO218)</f>
        <v>0</v>
      </c>
      <c r="AW233" s="267">
        <f>IF(OR(Is_Loading,LEN($A233)=0),"",SWDATA!AP218)</f>
        <v>0</v>
      </c>
      <c r="AX233" s="266" t="str">
        <f t="shared" si="860"/>
        <v/>
      </c>
      <c r="AY233" s="266">
        <f>IF(OR(Is_Loading,LEN($A233)=0),"",SWDATA!AR218)</f>
        <v>0</v>
      </c>
      <c r="AZ233" s="267">
        <f>IF(OR(Is_Loading,LEN($A233)=0),"",SWDATA!AS218)</f>
        <v>0</v>
      </c>
      <c r="BA233" s="267">
        <f>IF(OR(Is_Loading,LEN($A233)=0),"",SWDATA!AT218)</f>
        <v>0</v>
      </c>
      <c r="BB233" s="266" t="str">
        <f t="shared" si="861"/>
        <v/>
      </c>
      <c r="BC233" s="266">
        <f>IF(OR(Is_Loading,LEN($A233)=0),"",SWDATA!AV218)</f>
        <v>0</v>
      </c>
      <c r="BD233" s="267">
        <f>IF(OR(Is_Loading,LEN($A233)=0),"",SWDATA!AW218)</f>
        <v>0</v>
      </c>
      <c r="BE233" s="323">
        <f>IF(OR(Is_Loading,LEN($A233)=0),"",SWDATA!AX218)</f>
        <v>0</v>
      </c>
      <c r="BF233" s="320" t="str">
        <f t="shared" si="862"/>
        <v/>
      </c>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351"/>
      <c r="CO233" s="351"/>
      <c r="CP233" s="351"/>
      <c r="CQ233" s="351"/>
      <c r="CR233" s="351"/>
      <c r="CS233" s="351"/>
      <c r="CT233" s="351"/>
      <c r="CU233" s="351"/>
      <c r="CV233" s="351"/>
      <c r="CW233" s="351"/>
      <c r="CX233" s="351"/>
      <c r="CY233" s="351"/>
      <c r="CZ233" s="351"/>
      <c r="DA233" s="351"/>
      <c r="DB233" s="351"/>
      <c r="DC233" s="351"/>
      <c r="DD233" s="351"/>
      <c r="DE233" s="351"/>
      <c r="DF233" s="351"/>
      <c r="DG233" s="351"/>
      <c r="DH233" s="351"/>
      <c r="DI233" s="351"/>
      <c r="DJ233" s="351"/>
      <c r="DK233" s="351"/>
      <c r="DL233" s="351"/>
      <c r="DM233" s="351"/>
      <c r="DN233" s="351"/>
      <c r="DS233" s="372"/>
      <c r="DT233" s="374"/>
      <c r="DU233" s="375"/>
      <c r="DV233" s="375"/>
      <c r="DW233" s="375"/>
      <c r="DX233" s="375">
        <v>1</v>
      </c>
      <c r="DY233" s="375">
        <f t="shared" si="979"/>
        <v>0</v>
      </c>
      <c r="DZ233" s="375">
        <f t="shared" si="980"/>
        <v>0</v>
      </c>
      <c r="EA233" s="375">
        <f t="shared" si="981"/>
        <v>1</v>
      </c>
      <c r="EB233" s="375">
        <f t="shared" si="982"/>
        <v>0</v>
      </c>
      <c r="EC233" s="375">
        <f t="shared" si="983"/>
        <v>0</v>
      </c>
      <c r="ED233" s="375">
        <f t="shared" si="984"/>
        <v>1</v>
      </c>
      <c r="EE233" s="375">
        <f t="shared" si="985"/>
        <v>0</v>
      </c>
      <c r="EF233" s="375">
        <f t="shared" si="986"/>
        <v>0</v>
      </c>
      <c r="EG233" s="375">
        <f t="shared" si="987"/>
        <v>1</v>
      </c>
      <c r="EH233" s="375">
        <f t="shared" si="988"/>
        <v>0</v>
      </c>
      <c r="EI233" s="375">
        <f t="shared" si="989"/>
        <v>0</v>
      </c>
      <c r="EJ233" s="375">
        <f t="shared" si="990"/>
        <v>1</v>
      </c>
      <c r="EK233" s="375">
        <f t="shared" si="991"/>
        <v>0</v>
      </c>
      <c r="EL233" s="375">
        <f t="shared" si="992"/>
        <v>0</v>
      </c>
      <c r="EM233" s="375">
        <f t="shared" si="993"/>
        <v>1</v>
      </c>
      <c r="EN233" s="375">
        <f t="shared" si="994"/>
        <v>0</v>
      </c>
      <c r="EO233" s="375">
        <f t="shared" si="995"/>
        <v>0</v>
      </c>
      <c r="EP233" s="375">
        <f t="shared" si="996"/>
        <v>1</v>
      </c>
      <c r="EQ233" s="375">
        <f t="shared" si="997"/>
        <v>0</v>
      </c>
      <c r="ER233" s="375">
        <f t="shared" si="998"/>
        <v>0</v>
      </c>
      <c r="ES233" s="375">
        <f t="shared" si="999"/>
        <v>1</v>
      </c>
      <c r="ET233" s="375">
        <f t="shared" si="1000"/>
        <v>0</v>
      </c>
      <c r="EU233" s="375">
        <f t="shared" si="1001"/>
        <v>0</v>
      </c>
      <c r="EV233" s="375">
        <f t="shared" si="1002"/>
        <v>1</v>
      </c>
      <c r="EW233" s="375">
        <f t="shared" si="1003"/>
        <v>0</v>
      </c>
      <c r="EX233" s="375">
        <f t="shared" si="1004"/>
        <v>0</v>
      </c>
      <c r="EY233" s="375">
        <f t="shared" si="1005"/>
        <v>1</v>
      </c>
      <c r="EZ233" s="375">
        <f t="shared" si="1006"/>
        <v>0</v>
      </c>
      <c r="FA233" s="375">
        <f t="shared" si="1007"/>
        <v>0</v>
      </c>
      <c r="FB233" s="375">
        <f t="shared" si="1008"/>
        <v>1</v>
      </c>
      <c r="FC233" s="375">
        <f t="shared" si="1009"/>
        <v>0</v>
      </c>
      <c r="FD233" s="375">
        <f t="shared" si="1010"/>
        <v>0</v>
      </c>
      <c r="FE233" s="376"/>
      <c r="FF233" s="372"/>
      <c r="FG233" s="372"/>
      <c r="FH233" s="372"/>
      <c r="FI233" s="372"/>
      <c r="FJ233" s="372"/>
      <c r="FK233" s="372"/>
      <c r="FL233" s="372"/>
      <c r="FM233" s="372"/>
      <c r="FN233" s="372"/>
      <c r="FO233" s="372"/>
      <c r="FP233" s="372"/>
      <c r="FQ233" s="372"/>
      <c r="FR233" s="372"/>
      <c r="FS233" s="372"/>
      <c r="FT233" s="372"/>
      <c r="FU233" s="372"/>
      <c r="FV233" s="372"/>
      <c r="FW233" s="372"/>
      <c r="FX233" s="372"/>
      <c r="FY233" s="372"/>
      <c r="FZ233" s="372"/>
      <c r="GA233" s="372"/>
      <c r="GB233" s="372"/>
      <c r="GC233" s="372"/>
      <c r="GD233" s="372"/>
      <c r="GE233" s="372"/>
      <c r="GF233" s="372"/>
      <c r="GG233" s="372"/>
      <c r="GH233" s="372"/>
      <c r="GI233" s="372"/>
      <c r="GJ233" s="372"/>
      <c r="GK233" s="372"/>
      <c r="GL233" s="372"/>
      <c r="GM233" s="372"/>
      <c r="GN233" s="372"/>
      <c r="GO233" s="372"/>
      <c r="GP233" s="372"/>
      <c r="GQ233" s="372"/>
      <c r="GR233" s="372"/>
      <c r="GS233" s="372"/>
      <c r="GT233" s="372"/>
      <c r="GU233" s="372"/>
      <c r="GV233" s="372"/>
      <c r="GW233" s="372"/>
      <c r="GX233" s="372"/>
      <c r="GY233" s="372"/>
      <c r="GZ233" s="372"/>
      <c r="HA233" s="372"/>
      <c r="HB233" s="372"/>
      <c r="HC233" s="372"/>
    </row>
    <row r="234" spans="1:211" s="373" customFormat="1" ht="15" customHeight="1" x14ac:dyDescent="0.2">
      <c r="A234" s="366">
        <f>SWDATA!O219</f>
        <v>0</v>
      </c>
      <c r="B234" s="366">
        <f>SWDATA!M219</f>
        <v>0</v>
      </c>
      <c r="C234" s="351">
        <f>IF(AND(SWDATA!M219=1,SWDATA!Q219="promotions"),SWDATA!P219,0)</f>
        <v>0</v>
      </c>
      <c r="D234" s="367">
        <f>ROW(SWDATA!M219)</f>
        <v>219</v>
      </c>
      <c r="E234" s="368">
        <f ca="1">IF(AND(B234=1,UPPER(HLOOKUP(D234+14,'Metrics &amp; Attributes View'!$13:$31,19,0))&lt;&gt;"SBOM"),1,0)</f>
        <v>0</v>
      </c>
      <c r="F234" s="369">
        <f t="shared" si="850"/>
        <v>1</v>
      </c>
      <c r="G234" s="366" t="str">
        <f t="shared" si="851"/>
        <v/>
      </c>
      <c r="H234" s="370"/>
      <c r="J234" s="238">
        <f t="shared" si="852"/>
        <v>0</v>
      </c>
      <c r="K234" s="239" t="str">
        <f t="shared" si="853"/>
        <v/>
      </c>
      <c r="L234" s="342"/>
      <c r="M234" s="345"/>
      <c r="N234" s="340" t="str">
        <f>IF(LEN(SWDATA!F219)=0,"",N233)</f>
        <v/>
      </c>
      <c r="O234" s="296" t="str">
        <f>IF(LEN(SWDATA!G219)=0,"",O233)</f>
        <v/>
      </c>
      <c r="P234" s="297" t="str">
        <f>IF(LEN(SWDATA!C219)=0,"",SWDATA!C219)</f>
        <v/>
      </c>
      <c r="Q234" s="312" t="str">
        <f t="shared" si="854"/>
        <v/>
      </c>
      <c r="R234" s="223" t="s">
        <v>262</v>
      </c>
      <c r="S234" s="224"/>
      <c r="T234" s="224"/>
      <c r="U234" s="264" t="s">
        <v>623</v>
      </c>
      <c r="V234" s="205" t="s">
        <v>221</v>
      </c>
      <c r="W234" s="266">
        <f>IF(OR(Is_Loading,LEN($A234)=0),"",SWDATA!P219)</f>
        <v>0</v>
      </c>
      <c r="X234" s="267">
        <f>IF(OR(Is_Loading,LEN($A234)=0),"",SWDATA!Q219)</f>
        <v>0</v>
      </c>
      <c r="Y234" s="267">
        <f>IF(OR(Is_Loading,LEN($A234)=0),"",SWDATA!R219)</f>
        <v>0</v>
      </c>
      <c r="Z234" s="266" t="str">
        <f t="shared" si="1011"/>
        <v/>
      </c>
      <c r="AA234" s="266">
        <f>IF(OR(Is_Loading,LEN($A234)=0),"",SWDATA!T219)</f>
        <v>0</v>
      </c>
      <c r="AB234" s="267">
        <f>IF(OR(Is_Loading,LEN($A234)=0),"",SWDATA!U219)</f>
        <v>0</v>
      </c>
      <c r="AC234" s="267">
        <f>IF(OR(Is_Loading,LEN($A234)=0),"",SWDATA!V219)</f>
        <v>0</v>
      </c>
      <c r="AD234" s="266" t="str">
        <f t="shared" si="855"/>
        <v/>
      </c>
      <c r="AE234" s="266">
        <f>IF(OR(Is_Loading,LEN($A234)=0),"",SWDATA!X219)</f>
        <v>0</v>
      </c>
      <c r="AF234" s="267">
        <f>IF(OR(Is_Loading,LEN($A234)=0),"",SWDATA!Y219)</f>
        <v>0</v>
      </c>
      <c r="AG234" s="267">
        <f>IF(OR(Is_Loading,LEN($A234)=0),"",SWDATA!Z219)</f>
        <v>0</v>
      </c>
      <c r="AH234" s="266" t="str">
        <f t="shared" si="856"/>
        <v/>
      </c>
      <c r="AI234" s="266">
        <f>IF(OR(Is_Loading,LEN($A234)=0),"",SWDATA!AB219)</f>
        <v>0</v>
      </c>
      <c r="AJ234" s="267">
        <f>IF(OR(Is_Loading,LEN($A234)=0),"",SWDATA!AC219)</f>
        <v>0</v>
      </c>
      <c r="AK234" s="267">
        <f>IF(OR(Is_Loading,LEN($A234)=0),"",SWDATA!AD219)</f>
        <v>0</v>
      </c>
      <c r="AL234" s="266" t="str">
        <f t="shared" si="857"/>
        <v/>
      </c>
      <c r="AM234" s="266">
        <f>IF(OR(Is_Loading,LEN($A234)=0),"",SWDATA!AF219)</f>
        <v>0</v>
      </c>
      <c r="AN234" s="267">
        <f>IF(OR(Is_Loading,LEN($A234)=0),"",SWDATA!AG219)</f>
        <v>0</v>
      </c>
      <c r="AO234" s="323">
        <f>IF(OR(Is_Loading,LEN($A234)=0),"",SWDATA!AH219)</f>
        <v>0</v>
      </c>
      <c r="AP234" s="320" t="str">
        <f t="shared" si="858"/>
        <v/>
      </c>
      <c r="AQ234" s="266">
        <f>IF(OR(Is_Loading,LEN($A234)=0),"",SWDATA!AJ219)</f>
        <v>0</v>
      </c>
      <c r="AR234" s="267">
        <f>IF(OR(Is_Loading,LEN($A234)=0),"",SWDATA!AK219)</f>
        <v>0</v>
      </c>
      <c r="AS234" s="267">
        <f>IF(OR(Is_Loading,LEN($A234)=0),"",SWDATA!AL219)</f>
        <v>0</v>
      </c>
      <c r="AT234" s="266" t="str">
        <f t="shared" si="859"/>
        <v/>
      </c>
      <c r="AU234" s="266">
        <f>IF(OR(Is_Loading,LEN($A234)=0),"",SWDATA!AN219)</f>
        <v>0</v>
      </c>
      <c r="AV234" s="267">
        <f>IF(OR(Is_Loading,LEN($A234)=0),"",SWDATA!AO219)</f>
        <v>0</v>
      </c>
      <c r="AW234" s="267">
        <f>IF(OR(Is_Loading,LEN($A234)=0),"",SWDATA!AP219)</f>
        <v>0</v>
      </c>
      <c r="AX234" s="266" t="str">
        <f t="shared" si="860"/>
        <v/>
      </c>
      <c r="AY234" s="266">
        <f>IF(OR(Is_Loading,LEN($A234)=0),"",SWDATA!AR219)</f>
        <v>0</v>
      </c>
      <c r="AZ234" s="267">
        <f>IF(OR(Is_Loading,LEN($A234)=0),"",SWDATA!AS219)</f>
        <v>0</v>
      </c>
      <c r="BA234" s="267">
        <f>IF(OR(Is_Loading,LEN($A234)=0),"",SWDATA!AT219)</f>
        <v>0</v>
      </c>
      <c r="BB234" s="266" t="str">
        <f t="shared" si="861"/>
        <v/>
      </c>
      <c r="BC234" s="266">
        <f>IF(OR(Is_Loading,LEN($A234)=0),"",SWDATA!AV219)</f>
        <v>0</v>
      </c>
      <c r="BD234" s="267">
        <f>IF(OR(Is_Loading,LEN($A234)=0),"",SWDATA!AW219)</f>
        <v>0</v>
      </c>
      <c r="BE234" s="323">
        <f>IF(OR(Is_Loading,LEN($A234)=0),"",SWDATA!AX219)</f>
        <v>0</v>
      </c>
      <c r="BF234" s="320" t="str">
        <f t="shared" si="862"/>
        <v/>
      </c>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351"/>
      <c r="CO234" s="351"/>
      <c r="CP234" s="351"/>
      <c r="CQ234" s="351"/>
      <c r="CR234" s="351"/>
      <c r="CS234" s="351"/>
      <c r="CT234" s="351"/>
      <c r="CU234" s="351"/>
      <c r="CV234" s="351"/>
      <c r="CW234" s="351"/>
      <c r="CX234" s="351"/>
      <c r="CY234" s="351"/>
      <c r="CZ234" s="351"/>
      <c r="DA234" s="351"/>
      <c r="DB234" s="351"/>
      <c r="DC234" s="351"/>
      <c r="DD234" s="351"/>
      <c r="DE234" s="351"/>
      <c r="DF234" s="351"/>
      <c r="DG234" s="351"/>
      <c r="DH234" s="351"/>
      <c r="DI234" s="351"/>
      <c r="DJ234" s="351"/>
      <c r="DK234" s="351"/>
      <c r="DL234" s="351"/>
      <c r="DM234" s="351"/>
      <c r="DN234" s="351"/>
      <c r="DS234" s="372"/>
      <c r="DT234" s="374"/>
      <c r="DU234" s="375"/>
      <c r="DV234" s="375"/>
      <c r="DW234" s="375"/>
      <c r="DX234" s="375">
        <v>1</v>
      </c>
      <c r="DY234" s="375">
        <f t="shared" si="979"/>
        <v>0</v>
      </c>
      <c r="DZ234" s="375">
        <f t="shared" si="980"/>
        <v>0</v>
      </c>
      <c r="EA234" s="375">
        <f t="shared" si="981"/>
        <v>1</v>
      </c>
      <c r="EB234" s="375">
        <f t="shared" si="982"/>
        <v>0</v>
      </c>
      <c r="EC234" s="375">
        <f t="shared" si="983"/>
        <v>0</v>
      </c>
      <c r="ED234" s="375">
        <f t="shared" si="984"/>
        <v>1</v>
      </c>
      <c r="EE234" s="375">
        <f t="shared" si="985"/>
        <v>0</v>
      </c>
      <c r="EF234" s="375">
        <f t="shared" si="986"/>
        <v>0</v>
      </c>
      <c r="EG234" s="375">
        <f t="shared" si="987"/>
        <v>1</v>
      </c>
      <c r="EH234" s="375">
        <f t="shared" si="988"/>
        <v>0</v>
      </c>
      <c r="EI234" s="375">
        <f t="shared" si="989"/>
        <v>0</v>
      </c>
      <c r="EJ234" s="375">
        <f t="shared" si="990"/>
        <v>1</v>
      </c>
      <c r="EK234" s="375">
        <f t="shared" si="991"/>
        <v>0</v>
      </c>
      <c r="EL234" s="375">
        <f t="shared" si="992"/>
        <v>0</v>
      </c>
      <c r="EM234" s="375">
        <f t="shared" si="993"/>
        <v>1</v>
      </c>
      <c r="EN234" s="375">
        <f t="shared" si="994"/>
        <v>0</v>
      </c>
      <c r="EO234" s="375">
        <f t="shared" si="995"/>
        <v>0</v>
      </c>
      <c r="EP234" s="375">
        <f t="shared" si="996"/>
        <v>1</v>
      </c>
      <c r="EQ234" s="375">
        <f t="shared" si="997"/>
        <v>0</v>
      </c>
      <c r="ER234" s="375">
        <f t="shared" si="998"/>
        <v>0</v>
      </c>
      <c r="ES234" s="375">
        <f t="shared" si="999"/>
        <v>1</v>
      </c>
      <c r="ET234" s="375">
        <f t="shared" si="1000"/>
        <v>0</v>
      </c>
      <c r="EU234" s="375">
        <f t="shared" si="1001"/>
        <v>0</v>
      </c>
      <c r="EV234" s="375">
        <f t="shared" si="1002"/>
        <v>1</v>
      </c>
      <c r="EW234" s="375">
        <f t="shared" si="1003"/>
        <v>0</v>
      </c>
      <c r="EX234" s="375">
        <f t="shared" si="1004"/>
        <v>0</v>
      </c>
      <c r="EY234" s="375">
        <f t="shared" si="1005"/>
        <v>1</v>
      </c>
      <c r="EZ234" s="375">
        <f t="shared" si="1006"/>
        <v>0</v>
      </c>
      <c r="FA234" s="375">
        <f t="shared" si="1007"/>
        <v>0</v>
      </c>
      <c r="FB234" s="375">
        <f t="shared" si="1008"/>
        <v>1</v>
      </c>
      <c r="FC234" s="375">
        <f t="shared" si="1009"/>
        <v>0</v>
      </c>
      <c r="FD234" s="375">
        <f t="shared" si="1010"/>
        <v>0</v>
      </c>
      <c r="FE234" s="376"/>
      <c r="FF234" s="372"/>
      <c r="FG234" s="372"/>
      <c r="FH234" s="372"/>
      <c r="FI234" s="372"/>
      <c r="FJ234" s="372"/>
      <c r="FK234" s="372"/>
      <c r="FL234" s="372"/>
      <c r="FM234" s="372"/>
      <c r="FN234" s="372"/>
      <c r="FO234" s="372"/>
      <c r="FP234" s="372"/>
      <c r="FQ234" s="372"/>
      <c r="FR234" s="372"/>
      <c r="FS234" s="372"/>
      <c r="FT234" s="372"/>
      <c r="FU234" s="372"/>
      <c r="FV234" s="372"/>
      <c r="FW234" s="372"/>
      <c r="FX234" s="372"/>
      <c r="FY234" s="372"/>
      <c r="FZ234" s="372"/>
      <c r="GA234" s="372"/>
      <c r="GB234" s="372"/>
      <c r="GC234" s="372"/>
      <c r="GD234" s="372"/>
      <c r="GE234" s="372"/>
      <c r="GF234" s="372"/>
      <c r="GG234" s="372"/>
      <c r="GH234" s="372"/>
      <c r="GI234" s="372"/>
      <c r="GJ234" s="372"/>
      <c r="GK234" s="372"/>
      <c r="GL234" s="372"/>
      <c r="GM234" s="372"/>
      <c r="GN234" s="372"/>
      <c r="GO234" s="372"/>
      <c r="GP234" s="372"/>
      <c r="GQ234" s="372"/>
      <c r="GR234" s="372"/>
      <c r="GS234" s="372"/>
      <c r="GT234" s="372"/>
      <c r="GU234" s="372"/>
      <c r="GV234" s="372"/>
      <c r="GW234" s="372"/>
      <c r="GX234" s="372"/>
      <c r="GY234" s="372"/>
      <c r="GZ234" s="372"/>
      <c r="HA234" s="372"/>
      <c r="HB234" s="372"/>
      <c r="HC234" s="372"/>
    </row>
    <row r="235" spans="1:211" s="373" customFormat="1" ht="15" customHeight="1" x14ac:dyDescent="0.2">
      <c r="A235" s="366">
        <f>SWDATA!O220</f>
        <v>0</v>
      </c>
      <c r="B235" s="366">
        <f>SWDATA!M220</f>
        <v>0</v>
      </c>
      <c r="C235" s="351">
        <f>IF(AND(SWDATA!M220=1,SWDATA!Q220="promotions"),SWDATA!P220,0)</f>
        <v>0</v>
      </c>
      <c r="D235" s="367">
        <f>ROW(SWDATA!M220)</f>
        <v>220</v>
      </c>
      <c r="E235" s="368">
        <f t="shared" ref="E235" si="1013">B235</f>
        <v>0</v>
      </c>
      <c r="F235" s="369">
        <f t="shared" si="850"/>
        <v>1</v>
      </c>
      <c r="G235" s="366" t="str">
        <f t="shared" si="851"/>
        <v/>
      </c>
      <c r="H235" s="370"/>
      <c r="J235" s="238">
        <f t="shared" si="852"/>
        <v>0</v>
      </c>
      <c r="K235" s="239" t="str">
        <f t="shared" si="853"/>
        <v/>
      </c>
      <c r="L235" s="342"/>
      <c r="M235" s="345"/>
      <c r="N235" s="340" t="str">
        <f>IF(LEN(SWDATA!F220)=0,"",N234)</f>
        <v/>
      </c>
      <c r="O235" s="296" t="str">
        <f>IF(LEN(SWDATA!G220)=0,"",O234)</f>
        <v/>
      </c>
      <c r="P235" s="297" t="str">
        <f>IF(LEN(SWDATA!C220)=0,"",SWDATA!C220)</f>
        <v/>
      </c>
      <c r="Q235" s="312" t="str">
        <f t="shared" si="854"/>
        <v/>
      </c>
      <c r="R235" s="223" t="s">
        <v>261</v>
      </c>
      <c r="S235" s="224"/>
      <c r="T235" s="224"/>
      <c r="U235" s="264" t="s">
        <v>624</v>
      </c>
      <c r="V235" s="205" t="s">
        <v>221</v>
      </c>
      <c r="W235" s="266">
        <f>IF(OR(Is_Loading,LEN($A235)=0),"",SWDATA!P220)</f>
        <v>0</v>
      </c>
      <c r="X235" s="267">
        <f>IF(OR(Is_Loading,LEN($A235)=0),"",SWDATA!Q220)</f>
        <v>0</v>
      </c>
      <c r="Y235" s="267">
        <f>IF(OR(Is_Loading,LEN($A235)=0),"",SWDATA!R220)</f>
        <v>0</v>
      </c>
      <c r="Z235" s="266" t="str">
        <f t="shared" si="1011"/>
        <v/>
      </c>
      <c r="AA235" s="266">
        <f>IF(OR(Is_Loading,LEN($A235)=0),"",SWDATA!T220)</f>
        <v>0</v>
      </c>
      <c r="AB235" s="267">
        <f>IF(OR(Is_Loading,LEN($A235)=0),"",SWDATA!U220)</f>
        <v>0</v>
      </c>
      <c r="AC235" s="267">
        <f>IF(OR(Is_Loading,LEN($A235)=0),"",SWDATA!V220)</f>
        <v>0</v>
      </c>
      <c r="AD235" s="266" t="str">
        <f t="shared" si="855"/>
        <v/>
      </c>
      <c r="AE235" s="266">
        <f>IF(OR(Is_Loading,LEN($A235)=0),"",SWDATA!X220)</f>
        <v>0</v>
      </c>
      <c r="AF235" s="267">
        <f>IF(OR(Is_Loading,LEN($A235)=0),"",SWDATA!Y220)</f>
        <v>0</v>
      </c>
      <c r="AG235" s="267">
        <f>IF(OR(Is_Loading,LEN($A235)=0),"",SWDATA!Z220)</f>
        <v>0</v>
      </c>
      <c r="AH235" s="266" t="str">
        <f t="shared" si="856"/>
        <v/>
      </c>
      <c r="AI235" s="266">
        <f>IF(OR(Is_Loading,LEN($A235)=0),"",SWDATA!AB220)</f>
        <v>0</v>
      </c>
      <c r="AJ235" s="267">
        <f>IF(OR(Is_Loading,LEN($A235)=0),"",SWDATA!AC220)</f>
        <v>0</v>
      </c>
      <c r="AK235" s="267">
        <f>IF(OR(Is_Loading,LEN($A235)=0),"",SWDATA!AD220)</f>
        <v>0</v>
      </c>
      <c r="AL235" s="266" t="str">
        <f t="shared" si="857"/>
        <v/>
      </c>
      <c r="AM235" s="266">
        <f>IF(OR(Is_Loading,LEN($A235)=0),"",SWDATA!AF220)</f>
        <v>0</v>
      </c>
      <c r="AN235" s="267">
        <f>IF(OR(Is_Loading,LEN($A235)=0),"",SWDATA!AG220)</f>
        <v>0</v>
      </c>
      <c r="AO235" s="323">
        <f>IF(OR(Is_Loading,LEN($A235)=0),"",SWDATA!AH220)</f>
        <v>0</v>
      </c>
      <c r="AP235" s="320" t="str">
        <f t="shared" si="858"/>
        <v/>
      </c>
      <c r="AQ235" s="266">
        <f>IF(OR(Is_Loading,LEN($A235)=0),"",SWDATA!AJ220)</f>
        <v>0</v>
      </c>
      <c r="AR235" s="267">
        <f>IF(OR(Is_Loading,LEN($A235)=0),"",SWDATA!AK220)</f>
        <v>0</v>
      </c>
      <c r="AS235" s="267">
        <f>IF(OR(Is_Loading,LEN($A235)=0),"",SWDATA!AL220)</f>
        <v>0</v>
      </c>
      <c r="AT235" s="266" t="str">
        <f t="shared" si="859"/>
        <v/>
      </c>
      <c r="AU235" s="266">
        <f>IF(OR(Is_Loading,LEN($A235)=0),"",SWDATA!AN220)</f>
        <v>0</v>
      </c>
      <c r="AV235" s="267">
        <f>IF(OR(Is_Loading,LEN($A235)=0),"",SWDATA!AO220)</f>
        <v>0</v>
      </c>
      <c r="AW235" s="267">
        <f>IF(OR(Is_Loading,LEN($A235)=0),"",SWDATA!AP220)</f>
        <v>0</v>
      </c>
      <c r="AX235" s="266" t="str">
        <f t="shared" si="860"/>
        <v/>
      </c>
      <c r="AY235" s="266">
        <f>IF(OR(Is_Loading,LEN($A235)=0),"",SWDATA!AR220)</f>
        <v>0</v>
      </c>
      <c r="AZ235" s="267">
        <f>IF(OR(Is_Loading,LEN($A235)=0),"",SWDATA!AS220)</f>
        <v>0</v>
      </c>
      <c r="BA235" s="267">
        <f>IF(OR(Is_Loading,LEN($A235)=0),"",SWDATA!AT220)</f>
        <v>0</v>
      </c>
      <c r="BB235" s="266" t="str">
        <f t="shared" si="861"/>
        <v/>
      </c>
      <c r="BC235" s="266">
        <f>IF(OR(Is_Loading,LEN($A235)=0),"",SWDATA!AV220)</f>
        <v>0</v>
      </c>
      <c r="BD235" s="267">
        <f>IF(OR(Is_Loading,LEN($A235)=0),"",SWDATA!AW220)</f>
        <v>0</v>
      </c>
      <c r="BE235" s="323">
        <f>IF(OR(Is_Loading,LEN($A235)=0),"",SWDATA!AX220)</f>
        <v>0</v>
      </c>
      <c r="BF235" s="320" t="str">
        <f t="shared" si="862"/>
        <v/>
      </c>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351"/>
      <c r="CO235" s="351"/>
      <c r="CP235" s="351"/>
      <c r="CQ235" s="351"/>
      <c r="CR235" s="351"/>
      <c r="CS235" s="351"/>
      <c r="CT235" s="351"/>
      <c r="CU235" s="351"/>
      <c r="CV235" s="351"/>
      <c r="CW235" s="351"/>
      <c r="CX235" s="351"/>
      <c r="CY235" s="351"/>
      <c r="CZ235" s="351"/>
      <c r="DA235" s="351"/>
      <c r="DB235" s="351"/>
      <c r="DC235" s="351"/>
      <c r="DD235" s="351"/>
      <c r="DE235" s="351"/>
      <c r="DF235" s="351"/>
      <c r="DG235" s="351"/>
      <c r="DH235" s="351"/>
      <c r="DI235" s="351"/>
      <c r="DJ235" s="351"/>
      <c r="DK235" s="351"/>
      <c r="DL235" s="351"/>
      <c r="DM235" s="351"/>
      <c r="DN235" s="351"/>
      <c r="DS235" s="372"/>
      <c r="DT235" s="374"/>
      <c r="DU235" s="375"/>
      <c r="DV235" s="375"/>
      <c r="DW235" s="375"/>
      <c r="DX235" s="375">
        <v>1</v>
      </c>
      <c r="DY235" s="375">
        <f t="shared" si="979"/>
        <v>0</v>
      </c>
      <c r="DZ235" s="375">
        <f t="shared" si="980"/>
        <v>0</v>
      </c>
      <c r="EA235" s="375">
        <f t="shared" si="981"/>
        <v>1</v>
      </c>
      <c r="EB235" s="375">
        <f t="shared" si="982"/>
        <v>0</v>
      </c>
      <c r="EC235" s="375">
        <f t="shared" si="983"/>
        <v>0</v>
      </c>
      <c r="ED235" s="375">
        <f t="shared" si="984"/>
        <v>1</v>
      </c>
      <c r="EE235" s="375">
        <f t="shared" si="985"/>
        <v>0</v>
      </c>
      <c r="EF235" s="375">
        <f t="shared" si="986"/>
        <v>0</v>
      </c>
      <c r="EG235" s="375">
        <f t="shared" si="987"/>
        <v>1</v>
      </c>
      <c r="EH235" s="375">
        <f t="shared" si="988"/>
        <v>0</v>
      </c>
      <c r="EI235" s="375">
        <f t="shared" si="989"/>
        <v>0</v>
      </c>
      <c r="EJ235" s="375">
        <f t="shared" si="990"/>
        <v>1</v>
      </c>
      <c r="EK235" s="375">
        <f t="shared" si="991"/>
        <v>0</v>
      </c>
      <c r="EL235" s="375">
        <f t="shared" si="992"/>
        <v>0</v>
      </c>
      <c r="EM235" s="375">
        <f t="shared" si="993"/>
        <v>1</v>
      </c>
      <c r="EN235" s="375">
        <f t="shared" si="994"/>
        <v>0</v>
      </c>
      <c r="EO235" s="375">
        <f t="shared" si="995"/>
        <v>0</v>
      </c>
      <c r="EP235" s="375">
        <f t="shared" si="996"/>
        <v>1</v>
      </c>
      <c r="EQ235" s="375">
        <f t="shared" si="997"/>
        <v>0</v>
      </c>
      <c r="ER235" s="375">
        <f t="shared" si="998"/>
        <v>0</v>
      </c>
      <c r="ES235" s="375">
        <f t="shared" si="999"/>
        <v>1</v>
      </c>
      <c r="ET235" s="375">
        <f t="shared" si="1000"/>
        <v>0</v>
      </c>
      <c r="EU235" s="375">
        <f t="shared" si="1001"/>
        <v>0</v>
      </c>
      <c r="EV235" s="375">
        <f t="shared" si="1002"/>
        <v>1</v>
      </c>
      <c r="EW235" s="375">
        <f t="shared" si="1003"/>
        <v>0</v>
      </c>
      <c r="EX235" s="375">
        <f t="shared" si="1004"/>
        <v>0</v>
      </c>
      <c r="EY235" s="375">
        <f t="shared" si="1005"/>
        <v>1</v>
      </c>
      <c r="EZ235" s="375">
        <f t="shared" si="1006"/>
        <v>0</v>
      </c>
      <c r="FA235" s="375">
        <f t="shared" si="1007"/>
        <v>0</v>
      </c>
      <c r="FB235" s="375">
        <f t="shared" si="1008"/>
        <v>1</v>
      </c>
      <c r="FC235" s="375">
        <f t="shared" si="1009"/>
        <v>0</v>
      </c>
      <c r="FD235" s="375">
        <f t="shared" si="1010"/>
        <v>0</v>
      </c>
      <c r="FE235" s="376"/>
      <c r="FF235" s="372"/>
      <c r="FG235" s="372"/>
      <c r="FH235" s="372"/>
      <c r="FI235" s="372"/>
      <c r="FJ235" s="372"/>
      <c r="FK235" s="372"/>
      <c r="FL235" s="372"/>
      <c r="FM235" s="372"/>
      <c r="FN235" s="372"/>
      <c r="FO235" s="372"/>
      <c r="FP235" s="372"/>
      <c r="FQ235" s="372"/>
      <c r="FR235" s="372"/>
      <c r="FS235" s="372"/>
      <c r="FT235" s="372"/>
      <c r="FU235" s="372"/>
      <c r="FV235" s="372"/>
      <c r="FW235" s="372"/>
      <c r="FX235" s="372"/>
      <c r="FY235" s="372"/>
      <c r="FZ235" s="372"/>
      <c r="GA235" s="372"/>
      <c r="GB235" s="372"/>
      <c r="GC235" s="372"/>
      <c r="GD235" s="372"/>
      <c r="GE235" s="372"/>
      <c r="GF235" s="372"/>
      <c r="GG235" s="372"/>
      <c r="GH235" s="372"/>
      <c r="GI235" s="372"/>
      <c r="GJ235" s="372"/>
      <c r="GK235" s="372"/>
      <c r="GL235" s="372"/>
      <c r="GM235" s="372"/>
      <c r="GN235" s="372"/>
      <c r="GO235" s="372"/>
      <c r="GP235" s="372"/>
      <c r="GQ235" s="372"/>
      <c r="GR235" s="372"/>
      <c r="GS235" s="372"/>
      <c r="GT235" s="372"/>
      <c r="GU235" s="372"/>
      <c r="GV235" s="372"/>
      <c r="GW235" s="372"/>
      <c r="GX235" s="372"/>
      <c r="GY235" s="372"/>
      <c r="GZ235" s="372"/>
      <c r="HA235" s="372"/>
      <c r="HB235" s="372"/>
      <c r="HC235" s="372"/>
    </row>
    <row r="236" spans="1:211" s="373" customFormat="1" ht="15" customHeight="1" thickBot="1" x14ac:dyDescent="0.25">
      <c r="A236" s="366">
        <f>SWDATA!O221</f>
        <v>0</v>
      </c>
      <c r="B236" s="366">
        <f>SWDATA!M221</f>
        <v>0</v>
      </c>
      <c r="C236" s="351">
        <f>IF(AND(SWDATA!M221=1,SWDATA!Q221="promotions"),SWDATA!P221,0)</f>
        <v>0</v>
      </c>
      <c r="D236" s="367">
        <f>ROW(SWDATA!M221)</f>
        <v>221</v>
      </c>
      <c r="E236" s="368">
        <f ca="1">IF(AND(B236=1,UPPER(HLOOKUP(D236+12,'Metrics &amp; Attributes View'!$13:$31,19,0))&lt;&gt;"SBOM"),1,0)</f>
        <v>0</v>
      </c>
      <c r="F236" s="369">
        <f t="shared" si="850"/>
        <v>1</v>
      </c>
      <c r="G236" s="366" t="str">
        <f t="shared" si="851"/>
        <v/>
      </c>
      <c r="H236" s="370"/>
      <c r="J236" s="238">
        <f t="shared" si="852"/>
        <v>0</v>
      </c>
      <c r="K236" s="239" t="str">
        <f t="shared" si="853"/>
        <v/>
      </c>
      <c r="L236" s="342"/>
      <c r="M236" s="345"/>
      <c r="N236" s="340" t="str">
        <f>IF(LEN(SWDATA!F221)=0,"",N235)</f>
        <v/>
      </c>
      <c r="O236" s="296" t="str">
        <f>IF(LEN(SWDATA!G221)=0,"",O235)</f>
        <v/>
      </c>
      <c r="P236" s="297" t="str">
        <f>IF(LEN(SWDATA!C221)=0,"",SWDATA!C221)</f>
        <v/>
      </c>
      <c r="Q236" s="312" t="str">
        <f t="shared" si="854"/>
        <v/>
      </c>
      <c r="R236" s="223" t="s">
        <v>262</v>
      </c>
      <c r="S236" s="224"/>
      <c r="T236" s="224"/>
      <c r="U236" s="264" t="s">
        <v>603</v>
      </c>
      <c r="V236" s="205" t="s">
        <v>221</v>
      </c>
      <c r="W236" s="266">
        <f>IF(OR(Is_Loading,LEN($A236)=0),"",SWDATA!P221)</f>
        <v>0</v>
      </c>
      <c r="X236" s="267">
        <f>IF(OR(Is_Loading,LEN($A236)=0),"",SWDATA!Q221)</f>
        <v>0</v>
      </c>
      <c r="Y236" s="267">
        <f>IF(OR(Is_Loading,LEN($A236)=0),"",SWDATA!R221)</f>
        <v>0</v>
      </c>
      <c r="Z236" s="266" t="str">
        <f t="shared" si="1011"/>
        <v/>
      </c>
      <c r="AA236" s="266">
        <f>IF(OR(Is_Loading,LEN($A236)=0),"",SWDATA!T221)</f>
        <v>0</v>
      </c>
      <c r="AB236" s="267">
        <f>IF(OR(Is_Loading,LEN($A236)=0),"",SWDATA!U221)</f>
        <v>0</v>
      </c>
      <c r="AC236" s="267">
        <f>IF(OR(Is_Loading,LEN($A236)=0),"",SWDATA!V221)</f>
        <v>0</v>
      </c>
      <c r="AD236" s="266" t="str">
        <f t="shared" si="855"/>
        <v/>
      </c>
      <c r="AE236" s="266">
        <f>IF(OR(Is_Loading,LEN($A236)=0),"",SWDATA!X221)</f>
        <v>0</v>
      </c>
      <c r="AF236" s="267">
        <f>IF(OR(Is_Loading,LEN($A236)=0),"",SWDATA!Y221)</f>
        <v>0</v>
      </c>
      <c r="AG236" s="267">
        <f>IF(OR(Is_Loading,LEN($A236)=0),"",SWDATA!Z221)</f>
        <v>0</v>
      </c>
      <c r="AH236" s="266" t="str">
        <f t="shared" si="856"/>
        <v/>
      </c>
      <c r="AI236" s="266">
        <f>IF(OR(Is_Loading,LEN($A236)=0),"",SWDATA!AB221)</f>
        <v>0</v>
      </c>
      <c r="AJ236" s="267">
        <f>IF(OR(Is_Loading,LEN($A236)=0),"",SWDATA!AC221)</f>
        <v>0</v>
      </c>
      <c r="AK236" s="267">
        <f>IF(OR(Is_Loading,LEN($A236)=0),"",SWDATA!AD221)</f>
        <v>0</v>
      </c>
      <c r="AL236" s="266" t="str">
        <f t="shared" si="857"/>
        <v/>
      </c>
      <c r="AM236" s="266">
        <f>IF(OR(Is_Loading,LEN($A236)=0),"",SWDATA!AF221)</f>
        <v>0</v>
      </c>
      <c r="AN236" s="267">
        <f>IF(OR(Is_Loading,LEN($A236)=0),"",SWDATA!AG221)</f>
        <v>0</v>
      </c>
      <c r="AO236" s="323">
        <f>IF(OR(Is_Loading,LEN($A236)=0),"",SWDATA!AH221)</f>
        <v>0</v>
      </c>
      <c r="AP236" s="320" t="str">
        <f t="shared" si="858"/>
        <v/>
      </c>
      <c r="AQ236" s="266">
        <f>IF(OR(Is_Loading,LEN($A236)=0),"",SWDATA!AJ221)</f>
        <v>0</v>
      </c>
      <c r="AR236" s="267">
        <f>IF(OR(Is_Loading,LEN($A236)=0),"",SWDATA!AK221)</f>
        <v>0</v>
      </c>
      <c r="AS236" s="267">
        <f>IF(OR(Is_Loading,LEN($A236)=0),"",SWDATA!AL221)</f>
        <v>0</v>
      </c>
      <c r="AT236" s="266" t="str">
        <f t="shared" si="859"/>
        <v/>
      </c>
      <c r="AU236" s="266">
        <f>IF(OR(Is_Loading,LEN($A236)=0),"",SWDATA!AN221)</f>
        <v>0</v>
      </c>
      <c r="AV236" s="267">
        <f>IF(OR(Is_Loading,LEN($A236)=0),"",SWDATA!AO221)</f>
        <v>0</v>
      </c>
      <c r="AW236" s="267">
        <f>IF(OR(Is_Loading,LEN($A236)=0),"",SWDATA!AP221)</f>
        <v>0</v>
      </c>
      <c r="AX236" s="266" t="str">
        <f t="shared" si="860"/>
        <v/>
      </c>
      <c r="AY236" s="266">
        <f>IF(OR(Is_Loading,LEN($A236)=0),"",SWDATA!AR221)</f>
        <v>0</v>
      </c>
      <c r="AZ236" s="267">
        <f>IF(OR(Is_Loading,LEN($A236)=0),"",SWDATA!AS221)</f>
        <v>0</v>
      </c>
      <c r="BA236" s="267">
        <f>IF(OR(Is_Loading,LEN($A236)=0),"",SWDATA!AT221)</f>
        <v>0</v>
      </c>
      <c r="BB236" s="266" t="str">
        <f t="shared" si="861"/>
        <v/>
      </c>
      <c r="BC236" s="266">
        <f>IF(OR(Is_Loading,LEN($A236)=0),"",SWDATA!AV221)</f>
        <v>0</v>
      </c>
      <c r="BD236" s="267">
        <f>IF(OR(Is_Loading,LEN($A236)=0),"",SWDATA!AW221)</f>
        <v>0</v>
      </c>
      <c r="BE236" s="323">
        <f>IF(OR(Is_Loading,LEN($A236)=0),"",SWDATA!AX221)</f>
        <v>0</v>
      </c>
      <c r="BF236" s="320" t="str">
        <f t="shared" si="862"/>
        <v/>
      </c>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c r="CF236" s="11"/>
      <c r="CG236" s="11"/>
      <c r="CH236" s="11"/>
      <c r="CI236" s="11"/>
      <c r="CJ236" s="11"/>
      <c r="CK236" s="11"/>
      <c r="CL236" s="11"/>
      <c r="CM236" s="11"/>
      <c r="CN236" s="351"/>
      <c r="CO236" s="351"/>
      <c r="CP236" s="351"/>
      <c r="CQ236" s="351"/>
      <c r="CR236" s="351"/>
      <c r="CS236" s="351"/>
      <c r="CT236" s="351"/>
      <c r="CU236" s="351"/>
      <c r="CV236" s="351"/>
      <c r="CW236" s="351"/>
      <c r="CX236" s="351"/>
      <c r="CY236" s="351"/>
      <c r="CZ236" s="351"/>
      <c r="DA236" s="351"/>
      <c r="DB236" s="351"/>
      <c r="DC236" s="351"/>
      <c r="DD236" s="351"/>
      <c r="DE236" s="351"/>
      <c r="DF236" s="351"/>
      <c r="DG236" s="351"/>
      <c r="DH236" s="351"/>
      <c r="DI236" s="351"/>
      <c r="DJ236" s="351"/>
      <c r="DK236" s="351"/>
      <c r="DL236" s="351"/>
      <c r="DM236" s="351"/>
      <c r="DN236" s="351"/>
      <c r="DS236" s="372"/>
      <c r="DT236" s="374"/>
      <c r="DU236" s="375"/>
      <c r="DV236" s="375"/>
      <c r="DW236" s="375"/>
      <c r="DX236" s="375">
        <v>1</v>
      </c>
      <c r="DY236" s="375">
        <f t="shared" si="979"/>
        <v>0</v>
      </c>
      <c r="DZ236" s="375">
        <f t="shared" si="980"/>
        <v>0</v>
      </c>
      <c r="EA236" s="375">
        <f t="shared" si="981"/>
        <v>1</v>
      </c>
      <c r="EB236" s="375">
        <f t="shared" si="982"/>
        <v>0</v>
      </c>
      <c r="EC236" s="375">
        <f t="shared" si="983"/>
        <v>0</v>
      </c>
      <c r="ED236" s="375">
        <f t="shared" si="984"/>
        <v>1</v>
      </c>
      <c r="EE236" s="375">
        <f t="shared" si="985"/>
        <v>0</v>
      </c>
      <c r="EF236" s="375">
        <f t="shared" si="986"/>
        <v>0</v>
      </c>
      <c r="EG236" s="375">
        <f t="shared" si="987"/>
        <v>1</v>
      </c>
      <c r="EH236" s="375">
        <f t="shared" si="988"/>
        <v>0</v>
      </c>
      <c r="EI236" s="375">
        <f t="shared" si="989"/>
        <v>0</v>
      </c>
      <c r="EJ236" s="375">
        <f t="shared" si="990"/>
        <v>1</v>
      </c>
      <c r="EK236" s="375">
        <f t="shared" si="991"/>
        <v>0</v>
      </c>
      <c r="EL236" s="375">
        <f t="shared" si="992"/>
        <v>0</v>
      </c>
      <c r="EM236" s="375">
        <f t="shared" si="993"/>
        <v>1</v>
      </c>
      <c r="EN236" s="375">
        <f t="shared" si="994"/>
        <v>0</v>
      </c>
      <c r="EO236" s="375">
        <f t="shared" si="995"/>
        <v>0</v>
      </c>
      <c r="EP236" s="375">
        <f t="shared" si="996"/>
        <v>1</v>
      </c>
      <c r="EQ236" s="375">
        <f t="shared" si="997"/>
        <v>0</v>
      </c>
      <c r="ER236" s="375">
        <f t="shared" si="998"/>
        <v>0</v>
      </c>
      <c r="ES236" s="375">
        <f t="shared" si="999"/>
        <v>1</v>
      </c>
      <c r="ET236" s="375">
        <f t="shared" si="1000"/>
        <v>0</v>
      </c>
      <c r="EU236" s="375">
        <f t="shared" si="1001"/>
        <v>0</v>
      </c>
      <c r="EV236" s="375">
        <f t="shared" si="1002"/>
        <v>1</v>
      </c>
      <c r="EW236" s="375">
        <f t="shared" si="1003"/>
        <v>0</v>
      </c>
      <c r="EX236" s="375">
        <f t="shared" si="1004"/>
        <v>0</v>
      </c>
      <c r="EY236" s="375">
        <f t="shared" si="1005"/>
        <v>1</v>
      </c>
      <c r="EZ236" s="375">
        <f t="shared" si="1006"/>
        <v>0</v>
      </c>
      <c r="FA236" s="375">
        <f t="shared" si="1007"/>
        <v>0</v>
      </c>
      <c r="FB236" s="375">
        <f t="shared" si="1008"/>
        <v>1</v>
      </c>
      <c r="FC236" s="375">
        <f t="shared" si="1009"/>
        <v>0</v>
      </c>
      <c r="FD236" s="375">
        <f t="shared" si="1010"/>
        <v>0</v>
      </c>
      <c r="FE236" s="376"/>
      <c r="FF236" s="372"/>
      <c r="FG236" s="372"/>
      <c r="FH236" s="372"/>
      <c r="FI236" s="372"/>
      <c r="FJ236" s="372"/>
      <c r="FK236" s="372"/>
      <c r="FL236" s="372"/>
      <c r="FM236" s="372"/>
      <c r="FN236" s="372"/>
      <c r="FO236" s="372"/>
      <c r="FP236" s="372"/>
      <c r="FQ236" s="372"/>
      <c r="FR236" s="372"/>
      <c r="FS236" s="372"/>
      <c r="FT236" s="372"/>
      <c r="FU236" s="372"/>
      <c r="FV236" s="372"/>
      <c r="FW236" s="372"/>
      <c r="FX236" s="372"/>
      <c r="FY236" s="372"/>
      <c r="FZ236" s="372"/>
      <c r="GA236" s="372"/>
      <c r="GB236" s="372"/>
      <c r="GC236" s="372"/>
      <c r="GD236" s="372"/>
      <c r="GE236" s="372"/>
      <c r="GF236" s="372"/>
      <c r="GG236" s="372"/>
      <c r="GH236" s="372"/>
      <c r="GI236" s="372"/>
      <c r="GJ236" s="372"/>
      <c r="GK236" s="372"/>
      <c r="GL236" s="372"/>
      <c r="GM236" s="372"/>
      <c r="GN236" s="372"/>
      <c r="GO236" s="372"/>
      <c r="GP236" s="372"/>
      <c r="GQ236" s="372"/>
      <c r="GR236" s="372"/>
      <c r="GS236" s="372"/>
      <c r="GT236" s="372"/>
      <c r="GU236" s="372"/>
      <c r="GV236" s="372"/>
      <c r="GW236" s="372"/>
      <c r="GX236" s="372"/>
      <c r="GY236" s="372"/>
      <c r="GZ236" s="372"/>
      <c r="HA236" s="372"/>
      <c r="HB236" s="372"/>
      <c r="HC236" s="372"/>
    </row>
    <row r="237" spans="1:211" s="373" customFormat="1" ht="15" hidden="1" customHeight="1" outlineLevel="1" x14ac:dyDescent="0.2">
      <c r="A237" s="366">
        <f>SWDATA!O222</f>
        <v>0</v>
      </c>
      <c r="B237" s="366">
        <f>SWDATA!M222</f>
        <v>0</v>
      </c>
      <c r="C237" s="351">
        <f>IF(AND(SWDATA!M222=1,SWDATA!Q222="promotions"),SWDATA!P222,0)</f>
        <v>0</v>
      </c>
      <c r="D237" s="367">
        <f>ROW(SWDATA!M222)</f>
        <v>222</v>
      </c>
      <c r="E237" s="368">
        <f t="shared" ref="E237:E247" si="1014">B237</f>
        <v>0</v>
      </c>
      <c r="F237" s="369">
        <f t="shared" si="850"/>
        <v>1</v>
      </c>
      <c r="G237" s="366" t="str">
        <f t="shared" si="851"/>
        <v/>
      </c>
      <c r="H237" s="370"/>
      <c r="J237" s="238">
        <f t="shared" si="852"/>
        <v>0</v>
      </c>
      <c r="K237" s="239" t="str">
        <f t="shared" si="853"/>
        <v/>
      </c>
      <c r="L237" s="342"/>
      <c r="M237" s="345"/>
      <c r="N237" s="340" t="str">
        <f>IF(LEN(SWDATA!F222)=0,"",N236)</f>
        <v/>
      </c>
      <c r="O237" s="296" t="str">
        <f>IF(LEN(SWDATA!G222)=0,"",O236)</f>
        <v/>
      </c>
      <c r="P237" s="297" t="str">
        <f>IF(LEN(SWDATA!C222)=0,"",SWDATA!C222)</f>
        <v/>
      </c>
      <c r="Q237" s="312" t="str">
        <f t="shared" si="854"/>
        <v/>
      </c>
      <c r="R237" s="223" t="s">
        <v>261</v>
      </c>
      <c r="S237" s="224"/>
      <c r="T237" s="224"/>
      <c r="U237" s="264" t="s">
        <v>610</v>
      </c>
      <c r="V237" s="205" t="s">
        <v>221</v>
      </c>
      <c r="W237" s="266">
        <f>IF(OR(Is_Loading,LEN($A237)=0),"",SWDATA!P222)</f>
        <v>0</v>
      </c>
      <c r="X237" s="267">
        <f>IF(OR(Is_Loading,LEN($A237)=0),"",SWDATA!Q222)</f>
        <v>0</v>
      </c>
      <c r="Y237" s="267">
        <f>IF(OR(Is_Loading,LEN($A237)=0),"",SWDATA!R222)</f>
        <v>0</v>
      </c>
      <c r="Z237" s="266" t="str">
        <f t="shared" si="1011"/>
        <v/>
      </c>
      <c r="AA237" s="266">
        <f>IF(OR(Is_Loading,LEN($A237)=0),"",SWDATA!T222)</f>
        <v>0</v>
      </c>
      <c r="AB237" s="267">
        <f>IF(OR(Is_Loading,LEN($A237)=0),"",SWDATA!U222)</f>
        <v>0</v>
      </c>
      <c r="AC237" s="267">
        <f>IF(OR(Is_Loading,LEN($A237)=0),"",SWDATA!V222)</f>
        <v>0</v>
      </c>
      <c r="AD237" s="266" t="str">
        <f t="shared" si="855"/>
        <v/>
      </c>
      <c r="AE237" s="266">
        <f>IF(OR(Is_Loading,LEN($A237)=0),"",SWDATA!X222)</f>
        <v>0</v>
      </c>
      <c r="AF237" s="267">
        <f>IF(OR(Is_Loading,LEN($A237)=0),"",SWDATA!Y222)</f>
        <v>0</v>
      </c>
      <c r="AG237" s="267">
        <f>IF(OR(Is_Loading,LEN($A237)=0),"",SWDATA!Z222)</f>
        <v>0</v>
      </c>
      <c r="AH237" s="266" t="str">
        <f t="shared" si="856"/>
        <v/>
      </c>
      <c r="AI237" s="266">
        <f>IF(OR(Is_Loading,LEN($A237)=0),"",SWDATA!AB222)</f>
        <v>0</v>
      </c>
      <c r="AJ237" s="267">
        <f>IF(OR(Is_Loading,LEN($A237)=0),"",SWDATA!AC222)</f>
        <v>0</v>
      </c>
      <c r="AK237" s="267">
        <f>IF(OR(Is_Loading,LEN($A237)=0),"",SWDATA!AD222)</f>
        <v>0</v>
      </c>
      <c r="AL237" s="266" t="str">
        <f t="shared" si="857"/>
        <v/>
      </c>
      <c r="AM237" s="266">
        <f>IF(OR(Is_Loading,LEN($A237)=0),"",SWDATA!AF222)</f>
        <v>0</v>
      </c>
      <c r="AN237" s="267">
        <f>IF(OR(Is_Loading,LEN($A237)=0),"",SWDATA!AG222)</f>
        <v>0</v>
      </c>
      <c r="AO237" s="323">
        <f>IF(OR(Is_Loading,LEN($A237)=0),"",SWDATA!AH222)</f>
        <v>0</v>
      </c>
      <c r="AP237" s="320" t="str">
        <f t="shared" si="858"/>
        <v/>
      </c>
      <c r="AQ237" s="266">
        <f>IF(OR(Is_Loading,LEN($A237)=0),"",SWDATA!AJ222)</f>
        <v>0</v>
      </c>
      <c r="AR237" s="267">
        <f>IF(OR(Is_Loading,LEN($A237)=0),"",SWDATA!AK222)</f>
        <v>0</v>
      </c>
      <c r="AS237" s="267">
        <f>IF(OR(Is_Loading,LEN($A237)=0),"",SWDATA!AL222)</f>
        <v>0</v>
      </c>
      <c r="AT237" s="266" t="str">
        <f t="shared" si="859"/>
        <v/>
      </c>
      <c r="AU237" s="266">
        <f>IF(OR(Is_Loading,LEN($A237)=0),"",SWDATA!AN222)</f>
        <v>0</v>
      </c>
      <c r="AV237" s="267">
        <f>IF(OR(Is_Loading,LEN($A237)=0),"",SWDATA!AO222)</f>
        <v>0</v>
      </c>
      <c r="AW237" s="267">
        <f>IF(OR(Is_Loading,LEN($A237)=0),"",SWDATA!AP222)</f>
        <v>0</v>
      </c>
      <c r="AX237" s="266" t="str">
        <f t="shared" si="860"/>
        <v/>
      </c>
      <c r="AY237" s="266">
        <f>IF(OR(Is_Loading,LEN($A237)=0),"",SWDATA!AR222)</f>
        <v>0</v>
      </c>
      <c r="AZ237" s="267">
        <f>IF(OR(Is_Loading,LEN($A237)=0),"",SWDATA!AS222)</f>
        <v>0</v>
      </c>
      <c r="BA237" s="267">
        <f>IF(OR(Is_Loading,LEN($A237)=0),"",SWDATA!AT222)</f>
        <v>0</v>
      </c>
      <c r="BB237" s="266" t="str">
        <f t="shared" si="861"/>
        <v/>
      </c>
      <c r="BC237" s="266">
        <f>IF(OR(Is_Loading,LEN($A237)=0),"",SWDATA!AV222)</f>
        <v>0</v>
      </c>
      <c r="BD237" s="267">
        <f>IF(OR(Is_Loading,LEN($A237)=0),"",SWDATA!AW222)</f>
        <v>0</v>
      </c>
      <c r="BE237" s="323">
        <f>IF(OR(Is_Loading,LEN($A237)=0),"",SWDATA!AX222)</f>
        <v>0</v>
      </c>
      <c r="BF237" s="320" t="str">
        <f t="shared" si="862"/>
        <v/>
      </c>
      <c r="BG237" s="11"/>
      <c r="BH237" s="11"/>
      <c r="BI237" s="11"/>
      <c r="BJ237" s="11"/>
      <c r="BK237" s="11"/>
      <c r="BL237" s="11"/>
      <c r="BM237" s="11"/>
      <c r="BN237" s="11"/>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351"/>
      <c r="CO237" s="351"/>
      <c r="CP237" s="351"/>
      <c r="CQ237" s="351"/>
      <c r="CR237" s="351"/>
      <c r="CS237" s="351"/>
      <c r="CT237" s="351"/>
      <c r="CU237" s="351"/>
      <c r="CV237" s="351"/>
      <c r="CW237" s="351"/>
      <c r="CX237" s="351"/>
      <c r="CY237" s="351"/>
      <c r="CZ237" s="351"/>
      <c r="DA237" s="351"/>
      <c r="DB237" s="351"/>
      <c r="DC237" s="351"/>
      <c r="DD237" s="351"/>
      <c r="DE237" s="351"/>
      <c r="DF237" s="351"/>
      <c r="DG237" s="351"/>
      <c r="DH237" s="351"/>
      <c r="DI237" s="351"/>
      <c r="DJ237" s="351"/>
      <c r="DK237" s="351"/>
      <c r="DL237" s="351"/>
      <c r="DM237" s="351"/>
      <c r="DN237" s="351"/>
      <c r="DS237" s="372"/>
      <c r="DT237" s="374"/>
      <c r="DU237" s="375"/>
      <c r="DV237" s="375"/>
      <c r="DW237" s="375"/>
      <c r="DX237" s="375">
        <v>1</v>
      </c>
      <c r="DY237" s="375">
        <f t="shared" si="979"/>
        <v>0</v>
      </c>
      <c r="DZ237" s="375">
        <f t="shared" si="980"/>
        <v>0</v>
      </c>
      <c r="EA237" s="375">
        <f t="shared" si="981"/>
        <v>1</v>
      </c>
      <c r="EB237" s="375">
        <f t="shared" si="982"/>
        <v>0</v>
      </c>
      <c r="EC237" s="375">
        <f t="shared" si="983"/>
        <v>0</v>
      </c>
      <c r="ED237" s="375">
        <f t="shared" si="984"/>
        <v>1</v>
      </c>
      <c r="EE237" s="375">
        <f t="shared" si="985"/>
        <v>0</v>
      </c>
      <c r="EF237" s="375">
        <f t="shared" si="986"/>
        <v>0</v>
      </c>
      <c r="EG237" s="375">
        <f t="shared" si="987"/>
        <v>1</v>
      </c>
      <c r="EH237" s="375">
        <f t="shared" si="988"/>
        <v>0</v>
      </c>
      <c r="EI237" s="375">
        <f t="shared" si="989"/>
        <v>0</v>
      </c>
      <c r="EJ237" s="375">
        <f t="shared" si="990"/>
        <v>1</v>
      </c>
      <c r="EK237" s="375">
        <f t="shared" si="991"/>
        <v>0</v>
      </c>
      <c r="EL237" s="375">
        <f t="shared" si="992"/>
        <v>0</v>
      </c>
      <c r="EM237" s="375">
        <f t="shared" si="993"/>
        <v>1</v>
      </c>
      <c r="EN237" s="375">
        <f t="shared" si="994"/>
        <v>0</v>
      </c>
      <c r="EO237" s="375">
        <f t="shared" si="995"/>
        <v>0</v>
      </c>
      <c r="EP237" s="375">
        <f t="shared" si="996"/>
        <v>1</v>
      </c>
      <c r="EQ237" s="375">
        <f t="shared" si="997"/>
        <v>0</v>
      </c>
      <c r="ER237" s="375">
        <f t="shared" si="998"/>
        <v>0</v>
      </c>
      <c r="ES237" s="375">
        <f t="shared" si="999"/>
        <v>1</v>
      </c>
      <c r="ET237" s="375">
        <f t="shared" si="1000"/>
        <v>0</v>
      </c>
      <c r="EU237" s="375">
        <f t="shared" si="1001"/>
        <v>0</v>
      </c>
      <c r="EV237" s="375">
        <f t="shared" si="1002"/>
        <v>1</v>
      </c>
      <c r="EW237" s="375">
        <f t="shared" si="1003"/>
        <v>0</v>
      </c>
      <c r="EX237" s="375">
        <f t="shared" si="1004"/>
        <v>0</v>
      </c>
      <c r="EY237" s="375">
        <f t="shared" si="1005"/>
        <v>1</v>
      </c>
      <c r="EZ237" s="375">
        <f t="shared" si="1006"/>
        <v>0</v>
      </c>
      <c r="FA237" s="375">
        <f t="shared" si="1007"/>
        <v>0</v>
      </c>
      <c r="FB237" s="375">
        <f t="shared" si="1008"/>
        <v>1</v>
      </c>
      <c r="FC237" s="375">
        <f t="shared" si="1009"/>
        <v>0</v>
      </c>
      <c r="FD237" s="375">
        <f t="shared" si="1010"/>
        <v>0</v>
      </c>
      <c r="FE237" s="376"/>
      <c r="FF237" s="372"/>
      <c r="FG237" s="372"/>
      <c r="FH237" s="372"/>
      <c r="FI237" s="372"/>
      <c r="FJ237" s="372"/>
      <c r="FK237" s="372"/>
      <c r="FL237" s="372"/>
      <c r="FM237" s="372"/>
      <c r="FN237" s="372"/>
      <c r="FO237" s="372"/>
      <c r="FP237" s="372"/>
      <c r="FQ237" s="372"/>
      <c r="FR237" s="372"/>
      <c r="FS237" s="372"/>
      <c r="FT237" s="372"/>
      <c r="FU237" s="372"/>
      <c r="FV237" s="372"/>
      <c r="FW237" s="372"/>
      <c r="FX237" s="372"/>
      <c r="FY237" s="372"/>
      <c r="FZ237" s="372"/>
      <c r="GA237" s="372"/>
      <c r="GB237" s="372"/>
      <c r="GC237" s="372"/>
      <c r="GD237" s="372"/>
      <c r="GE237" s="372"/>
      <c r="GF237" s="372"/>
      <c r="GG237" s="372"/>
      <c r="GH237" s="372"/>
      <c r="GI237" s="372"/>
      <c r="GJ237" s="372"/>
      <c r="GK237" s="372"/>
      <c r="GL237" s="372"/>
      <c r="GM237" s="372"/>
      <c r="GN237" s="372"/>
      <c r="GO237" s="372"/>
      <c r="GP237" s="372"/>
      <c r="GQ237" s="372"/>
      <c r="GR237" s="372"/>
      <c r="GS237" s="372"/>
      <c r="GT237" s="372"/>
      <c r="GU237" s="372"/>
      <c r="GV237" s="372"/>
      <c r="GW237" s="372"/>
      <c r="GX237" s="372"/>
      <c r="GY237" s="372"/>
      <c r="GZ237" s="372"/>
      <c r="HA237" s="372"/>
      <c r="HB237" s="372"/>
      <c r="HC237" s="372"/>
    </row>
    <row r="238" spans="1:211" s="373" customFormat="1" ht="15" hidden="1" customHeight="1" outlineLevel="1" x14ac:dyDescent="0.2">
      <c r="A238" s="366">
        <f>SWDATA!O223</f>
        <v>0</v>
      </c>
      <c r="B238" s="366">
        <f>SWDATA!M223</f>
        <v>0</v>
      </c>
      <c r="C238" s="351">
        <f>IF(AND(SWDATA!M223=1,SWDATA!Q223="promotions"),SWDATA!P223,0)</f>
        <v>0</v>
      </c>
      <c r="D238" s="367">
        <f>ROW(SWDATA!M223)</f>
        <v>223</v>
      </c>
      <c r="E238" s="368">
        <f t="shared" si="1014"/>
        <v>0</v>
      </c>
      <c r="F238" s="369">
        <f t="shared" si="850"/>
        <v>1</v>
      </c>
      <c r="G238" s="366" t="str">
        <f t="shared" si="851"/>
        <v/>
      </c>
      <c r="H238" s="370"/>
      <c r="J238" s="238">
        <f t="shared" si="852"/>
        <v>0</v>
      </c>
      <c r="K238" s="239" t="str">
        <f t="shared" si="853"/>
        <v/>
      </c>
      <c r="L238" s="342"/>
      <c r="M238" s="345"/>
      <c r="N238" s="340" t="str">
        <f>IF(LEN(SWDATA!F223)=0,"",N237)</f>
        <v/>
      </c>
      <c r="O238" s="296" t="str">
        <f>IF(LEN(SWDATA!G223)=0,"",O237)</f>
        <v/>
      </c>
      <c r="P238" s="297" t="str">
        <f>IF(LEN(SWDATA!C223)=0,"",SWDATA!C223)</f>
        <v/>
      </c>
      <c r="Q238" s="312" t="str">
        <f t="shared" si="854"/>
        <v/>
      </c>
      <c r="R238" s="223" t="s">
        <v>261</v>
      </c>
      <c r="S238" s="224"/>
      <c r="T238" s="224"/>
      <c r="U238" s="264" t="s">
        <v>612</v>
      </c>
      <c r="V238" s="205" t="s">
        <v>221</v>
      </c>
      <c r="W238" s="266">
        <f>IF(OR(Is_Loading,LEN($A238)=0),"",SWDATA!P223)</f>
        <v>0</v>
      </c>
      <c r="X238" s="267">
        <f>IF(OR(Is_Loading,LEN($A238)=0),"",SWDATA!Q223)</f>
        <v>0</v>
      </c>
      <c r="Y238" s="267">
        <f>IF(OR(Is_Loading,LEN($A238)=0),"",SWDATA!R223)</f>
        <v>0</v>
      </c>
      <c r="Z238" s="266" t="str">
        <f t="shared" si="1011"/>
        <v/>
      </c>
      <c r="AA238" s="266">
        <f>IF(OR(Is_Loading,LEN($A238)=0),"",SWDATA!T223)</f>
        <v>0</v>
      </c>
      <c r="AB238" s="267">
        <f>IF(OR(Is_Loading,LEN($A238)=0),"",SWDATA!U223)</f>
        <v>0</v>
      </c>
      <c r="AC238" s="267">
        <f>IF(OR(Is_Loading,LEN($A238)=0),"",SWDATA!V223)</f>
        <v>0</v>
      </c>
      <c r="AD238" s="266" t="str">
        <f t="shared" si="855"/>
        <v/>
      </c>
      <c r="AE238" s="266">
        <f>IF(OR(Is_Loading,LEN($A238)=0),"",SWDATA!X223)</f>
        <v>0</v>
      </c>
      <c r="AF238" s="267">
        <f>IF(OR(Is_Loading,LEN($A238)=0),"",SWDATA!Y223)</f>
        <v>0</v>
      </c>
      <c r="AG238" s="267">
        <f>IF(OR(Is_Loading,LEN($A238)=0),"",SWDATA!Z223)</f>
        <v>0</v>
      </c>
      <c r="AH238" s="266" t="str">
        <f t="shared" si="856"/>
        <v/>
      </c>
      <c r="AI238" s="266">
        <f>IF(OR(Is_Loading,LEN($A238)=0),"",SWDATA!AB223)</f>
        <v>0</v>
      </c>
      <c r="AJ238" s="267">
        <f>IF(OR(Is_Loading,LEN($A238)=0),"",SWDATA!AC223)</f>
        <v>0</v>
      </c>
      <c r="AK238" s="267">
        <f>IF(OR(Is_Loading,LEN($A238)=0),"",SWDATA!AD223)</f>
        <v>0</v>
      </c>
      <c r="AL238" s="266" t="str">
        <f t="shared" si="857"/>
        <v/>
      </c>
      <c r="AM238" s="266">
        <f>IF(OR(Is_Loading,LEN($A238)=0),"",SWDATA!AF223)</f>
        <v>0</v>
      </c>
      <c r="AN238" s="267">
        <f>IF(OR(Is_Loading,LEN($A238)=0),"",SWDATA!AG223)</f>
        <v>0</v>
      </c>
      <c r="AO238" s="323">
        <f>IF(OR(Is_Loading,LEN($A238)=0),"",SWDATA!AH223)</f>
        <v>0</v>
      </c>
      <c r="AP238" s="320" t="str">
        <f t="shared" si="858"/>
        <v/>
      </c>
      <c r="AQ238" s="266">
        <f>IF(OR(Is_Loading,LEN($A238)=0),"",SWDATA!AJ223)</f>
        <v>0</v>
      </c>
      <c r="AR238" s="267">
        <f>IF(OR(Is_Loading,LEN($A238)=0),"",SWDATA!AK223)</f>
        <v>0</v>
      </c>
      <c r="AS238" s="267">
        <f>IF(OR(Is_Loading,LEN($A238)=0),"",SWDATA!AL223)</f>
        <v>0</v>
      </c>
      <c r="AT238" s="266" t="str">
        <f t="shared" si="859"/>
        <v/>
      </c>
      <c r="AU238" s="266">
        <f>IF(OR(Is_Loading,LEN($A238)=0),"",SWDATA!AN223)</f>
        <v>0</v>
      </c>
      <c r="AV238" s="267">
        <f>IF(OR(Is_Loading,LEN($A238)=0),"",SWDATA!AO223)</f>
        <v>0</v>
      </c>
      <c r="AW238" s="267">
        <f>IF(OR(Is_Loading,LEN($A238)=0),"",SWDATA!AP223)</f>
        <v>0</v>
      </c>
      <c r="AX238" s="266" t="str">
        <f t="shared" si="860"/>
        <v/>
      </c>
      <c r="AY238" s="266">
        <f>IF(OR(Is_Loading,LEN($A238)=0),"",SWDATA!AR223)</f>
        <v>0</v>
      </c>
      <c r="AZ238" s="267">
        <f>IF(OR(Is_Loading,LEN($A238)=0),"",SWDATA!AS223)</f>
        <v>0</v>
      </c>
      <c r="BA238" s="267">
        <f>IF(OR(Is_Loading,LEN($A238)=0),"",SWDATA!AT223)</f>
        <v>0</v>
      </c>
      <c r="BB238" s="266" t="str">
        <f t="shared" si="861"/>
        <v/>
      </c>
      <c r="BC238" s="266">
        <f>IF(OR(Is_Loading,LEN($A238)=0),"",SWDATA!AV223)</f>
        <v>0</v>
      </c>
      <c r="BD238" s="267">
        <f>IF(OR(Is_Loading,LEN($A238)=0),"",SWDATA!AW223)</f>
        <v>0</v>
      </c>
      <c r="BE238" s="323">
        <f>IF(OR(Is_Loading,LEN($A238)=0),"",SWDATA!AX223)</f>
        <v>0</v>
      </c>
      <c r="BF238" s="320" t="str">
        <f t="shared" si="862"/>
        <v/>
      </c>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c r="CD238" s="11"/>
      <c r="CE238" s="11"/>
      <c r="CF238" s="11"/>
      <c r="CG238" s="11"/>
      <c r="CH238" s="11"/>
      <c r="CI238" s="11"/>
      <c r="CJ238" s="11"/>
      <c r="CK238" s="11"/>
      <c r="CL238" s="11"/>
      <c r="CM238" s="11"/>
      <c r="CN238" s="351"/>
      <c r="CO238" s="351"/>
      <c r="CP238" s="351"/>
      <c r="CQ238" s="351"/>
      <c r="CR238" s="351"/>
      <c r="CS238" s="351"/>
      <c r="CT238" s="351"/>
      <c r="CU238" s="351"/>
      <c r="CV238" s="351"/>
      <c r="CW238" s="351"/>
      <c r="CX238" s="351"/>
      <c r="CY238" s="351"/>
      <c r="CZ238" s="351"/>
      <c r="DA238" s="351"/>
      <c r="DB238" s="351"/>
      <c r="DC238" s="351"/>
      <c r="DD238" s="351"/>
      <c r="DE238" s="351"/>
      <c r="DF238" s="351"/>
      <c r="DG238" s="351"/>
      <c r="DH238" s="351"/>
      <c r="DI238" s="351"/>
      <c r="DJ238" s="351"/>
      <c r="DK238" s="351"/>
      <c r="DL238" s="351"/>
      <c r="DM238" s="351"/>
      <c r="DN238" s="351"/>
      <c r="DS238" s="372"/>
      <c r="DT238" s="374"/>
      <c r="DU238" s="375"/>
      <c r="DV238" s="375"/>
      <c r="DW238" s="375"/>
      <c r="DX238" s="375">
        <v>1</v>
      </c>
      <c r="DY238" s="375">
        <f t="shared" si="979"/>
        <v>0</v>
      </c>
      <c r="DZ238" s="375">
        <f t="shared" si="980"/>
        <v>0</v>
      </c>
      <c r="EA238" s="375">
        <f t="shared" si="981"/>
        <v>1</v>
      </c>
      <c r="EB238" s="375">
        <f t="shared" si="982"/>
        <v>0</v>
      </c>
      <c r="EC238" s="375">
        <f t="shared" si="983"/>
        <v>0</v>
      </c>
      <c r="ED238" s="375">
        <f t="shared" si="984"/>
        <v>1</v>
      </c>
      <c r="EE238" s="375">
        <f t="shared" si="985"/>
        <v>0</v>
      </c>
      <c r="EF238" s="375">
        <f t="shared" si="986"/>
        <v>0</v>
      </c>
      <c r="EG238" s="375">
        <f t="shared" si="987"/>
        <v>1</v>
      </c>
      <c r="EH238" s="375">
        <f t="shared" si="988"/>
        <v>0</v>
      </c>
      <c r="EI238" s="375">
        <f t="shared" si="989"/>
        <v>0</v>
      </c>
      <c r="EJ238" s="375">
        <f t="shared" si="990"/>
        <v>1</v>
      </c>
      <c r="EK238" s="375">
        <f t="shared" si="991"/>
        <v>0</v>
      </c>
      <c r="EL238" s="375">
        <f t="shared" si="992"/>
        <v>0</v>
      </c>
      <c r="EM238" s="375">
        <f t="shared" si="993"/>
        <v>1</v>
      </c>
      <c r="EN238" s="375">
        <f t="shared" si="994"/>
        <v>0</v>
      </c>
      <c r="EO238" s="375">
        <f t="shared" si="995"/>
        <v>0</v>
      </c>
      <c r="EP238" s="375">
        <f t="shared" si="996"/>
        <v>1</v>
      </c>
      <c r="EQ238" s="375">
        <f t="shared" si="997"/>
        <v>0</v>
      </c>
      <c r="ER238" s="375">
        <f t="shared" si="998"/>
        <v>0</v>
      </c>
      <c r="ES238" s="375">
        <f t="shared" si="999"/>
        <v>1</v>
      </c>
      <c r="ET238" s="375">
        <f t="shared" si="1000"/>
        <v>0</v>
      </c>
      <c r="EU238" s="375">
        <f t="shared" si="1001"/>
        <v>0</v>
      </c>
      <c r="EV238" s="375">
        <f t="shared" si="1002"/>
        <v>1</v>
      </c>
      <c r="EW238" s="375">
        <f t="shared" si="1003"/>
        <v>0</v>
      </c>
      <c r="EX238" s="375">
        <f t="shared" si="1004"/>
        <v>0</v>
      </c>
      <c r="EY238" s="375">
        <f t="shared" si="1005"/>
        <v>1</v>
      </c>
      <c r="EZ238" s="375">
        <f t="shared" si="1006"/>
        <v>0</v>
      </c>
      <c r="FA238" s="375">
        <f t="shared" si="1007"/>
        <v>0</v>
      </c>
      <c r="FB238" s="375">
        <f t="shared" si="1008"/>
        <v>1</v>
      </c>
      <c r="FC238" s="375">
        <f t="shared" si="1009"/>
        <v>0</v>
      </c>
      <c r="FD238" s="375">
        <f t="shared" si="1010"/>
        <v>0</v>
      </c>
      <c r="FE238" s="376"/>
      <c r="FF238" s="372"/>
      <c r="FG238" s="372"/>
      <c r="FH238" s="372"/>
      <c r="FI238" s="372"/>
      <c r="FJ238" s="372"/>
      <c r="FK238" s="372"/>
      <c r="FL238" s="372"/>
      <c r="FM238" s="372"/>
      <c r="FN238" s="372"/>
      <c r="FO238" s="372"/>
      <c r="FP238" s="372"/>
      <c r="FQ238" s="372"/>
      <c r="FR238" s="372"/>
      <c r="FS238" s="372"/>
      <c r="FT238" s="372"/>
      <c r="FU238" s="372"/>
      <c r="FV238" s="372"/>
      <c r="FW238" s="372"/>
      <c r="FX238" s="372"/>
      <c r="FY238" s="372"/>
      <c r="FZ238" s="372"/>
      <c r="GA238" s="372"/>
      <c r="GB238" s="372"/>
      <c r="GC238" s="372"/>
      <c r="GD238" s="372"/>
      <c r="GE238" s="372"/>
      <c r="GF238" s="372"/>
      <c r="GG238" s="372"/>
      <c r="GH238" s="372"/>
      <c r="GI238" s="372"/>
      <c r="GJ238" s="372"/>
      <c r="GK238" s="372"/>
      <c r="GL238" s="372"/>
      <c r="GM238" s="372"/>
      <c r="GN238" s="372"/>
      <c r="GO238" s="372"/>
      <c r="GP238" s="372"/>
      <c r="GQ238" s="372"/>
      <c r="GR238" s="372"/>
      <c r="GS238" s="372"/>
      <c r="GT238" s="372"/>
      <c r="GU238" s="372"/>
      <c r="GV238" s="372"/>
      <c r="GW238" s="372"/>
      <c r="GX238" s="372"/>
      <c r="GY238" s="372"/>
      <c r="GZ238" s="372"/>
      <c r="HA238" s="372"/>
      <c r="HB238" s="372"/>
      <c r="HC238" s="372"/>
    </row>
    <row r="239" spans="1:211" s="373" customFormat="1" ht="15" hidden="1" customHeight="1" outlineLevel="1" x14ac:dyDescent="0.2">
      <c r="A239" s="366">
        <f>SWDATA!O224</f>
        <v>0</v>
      </c>
      <c r="B239" s="366">
        <f>SWDATA!M224</f>
        <v>0</v>
      </c>
      <c r="C239" s="351">
        <f>IF(AND(SWDATA!M224=1,SWDATA!Q224="promotions"),SWDATA!P224,0)</f>
        <v>0</v>
      </c>
      <c r="D239" s="367">
        <f>ROW(SWDATA!M224)</f>
        <v>224</v>
      </c>
      <c r="E239" s="368">
        <f t="shared" si="1014"/>
        <v>0</v>
      </c>
      <c r="F239" s="369">
        <f t="shared" si="850"/>
        <v>1</v>
      </c>
      <c r="G239" s="366" t="str">
        <f t="shared" si="851"/>
        <v/>
      </c>
      <c r="H239" s="370"/>
      <c r="J239" s="238">
        <f t="shared" si="852"/>
        <v>0</v>
      </c>
      <c r="K239" s="239" t="str">
        <f t="shared" si="853"/>
        <v/>
      </c>
      <c r="L239" s="342"/>
      <c r="M239" s="345"/>
      <c r="N239" s="340" t="str">
        <f>IF(LEN(SWDATA!F224)=0,"",N238)</f>
        <v/>
      </c>
      <c r="O239" s="296" t="str">
        <f>IF(LEN(SWDATA!G224)=0,"",O238)</f>
        <v/>
      </c>
      <c r="P239" s="297" t="str">
        <f>IF(LEN(SWDATA!C224)=0,"",SWDATA!C224)</f>
        <v/>
      </c>
      <c r="Q239" s="312" t="str">
        <f t="shared" si="854"/>
        <v/>
      </c>
      <c r="R239" s="223" t="s">
        <v>261</v>
      </c>
      <c r="S239" s="224"/>
      <c r="T239" s="224"/>
      <c r="U239" s="264" t="s">
        <v>597</v>
      </c>
      <c r="V239" s="205" t="s">
        <v>221</v>
      </c>
      <c r="W239" s="266">
        <f>IF(OR(Is_Loading,LEN($A239)=0),"",SWDATA!P224)</f>
        <v>0</v>
      </c>
      <c r="X239" s="267">
        <f>IF(OR(Is_Loading,LEN($A239)=0),"",SWDATA!Q224)</f>
        <v>0</v>
      </c>
      <c r="Y239" s="267">
        <f>IF(OR(Is_Loading,LEN($A239)=0),"",SWDATA!R224)</f>
        <v>0</v>
      </c>
      <c r="Z239" s="266" t="str">
        <f t="shared" si="1011"/>
        <v/>
      </c>
      <c r="AA239" s="266">
        <f>IF(OR(Is_Loading,LEN($A239)=0),"",SWDATA!T224)</f>
        <v>0</v>
      </c>
      <c r="AB239" s="267">
        <f>IF(OR(Is_Loading,LEN($A239)=0),"",SWDATA!U224)</f>
        <v>0</v>
      </c>
      <c r="AC239" s="267">
        <f>IF(OR(Is_Loading,LEN($A239)=0),"",SWDATA!V224)</f>
        <v>0</v>
      </c>
      <c r="AD239" s="266" t="str">
        <f t="shared" si="855"/>
        <v/>
      </c>
      <c r="AE239" s="266">
        <f>IF(OR(Is_Loading,LEN($A239)=0),"",SWDATA!X224)</f>
        <v>0</v>
      </c>
      <c r="AF239" s="267">
        <f>IF(OR(Is_Loading,LEN($A239)=0),"",SWDATA!Y224)</f>
        <v>0</v>
      </c>
      <c r="AG239" s="267">
        <f>IF(OR(Is_Loading,LEN($A239)=0),"",SWDATA!Z224)</f>
        <v>0</v>
      </c>
      <c r="AH239" s="266" t="str">
        <f t="shared" si="856"/>
        <v/>
      </c>
      <c r="AI239" s="266">
        <f>IF(OR(Is_Loading,LEN($A239)=0),"",SWDATA!AB224)</f>
        <v>0</v>
      </c>
      <c r="AJ239" s="267">
        <f>IF(OR(Is_Loading,LEN($A239)=0),"",SWDATA!AC224)</f>
        <v>0</v>
      </c>
      <c r="AK239" s="267">
        <f>IF(OR(Is_Loading,LEN($A239)=0),"",SWDATA!AD224)</f>
        <v>0</v>
      </c>
      <c r="AL239" s="266" t="str">
        <f t="shared" si="857"/>
        <v/>
      </c>
      <c r="AM239" s="266">
        <f>IF(OR(Is_Loading,LEN($A239)=0),"",SWDATA!AF224)</f>
        <v>0</v>
      </c>
      <c r="AN239" s="267">
        <f>IF(OR(Is_Loading,LEN($A239)=0),"",SWDATA!AG224)</f>
        <v>0</v>
      </c>
      <c r="AO239" s="323">
        <f>IF(OR(Is_Loading,LEN($A239)=0),"",SWDATA!AH224)</f>
        <v>0</v>
      </c>
      <c r="AP239" s="320" t="str">
        <f t="shared" si="858"/>
        <v/>
      </c>
      <c r="AQ239" s="266">
        <f>IF(OR(Is_Loading,LEN($A239)=0),"",SWDATA!AJ224)</f>
        <v>0</v>
      </c>
      <c r="AR239" s="267">
        <f>IF(OR(Is_Loading,LEN($A239)=0),"",SWDATA!AK224)</f>
        <v>0</v>
      </c>
      <c r="AS239" s="267">
        <f>IF(OR(Is_Loading,LEN($A239)=0),"",SWDATA!AL224)</f>
        <v>0</v>
      </c>
      <c r="AT239" s="266" t="str">
        <f t="shared" si="859"/>
        <v/>
      </c>
      <c r="AU239" s="266">
        <f>IF(OR(Is_Loading,LEN($A239)=0),"",SWDATA!AN224)</f>
        <v>0</v>
      </c>
      <c r="AV239" s="267">
        <f>IF(OR(Is_Loading,LEN($A239)=0),"",SWDATA!AO224)</f>
        <v>0</v>
      </c>
      <c r="AW239" s="267">
        <f>IF(OR(Is_Loading,LEN($A239)=0),"",SWDATA!AP224)</f>
        <v>0</v>
      </c>
      <c r="AX239" s="266" t="str">
        <f t="shared" si="860"/>
        <v/>
      </c>
      <c r="AY239" s="266">
        <f>IF(OR(Is_Loading,LEN($A239)=0),"",SWDATA!AR224)</f>
        <v>0</v>
      </c>
      <c r="AZ239" s="267">
        <f>IF(OR(Is_Loading,LEN($A239)=0),"",SWDATA!AS224)</f>
        <v>0</v>
      </c>
      <c r="BA239" s="267">
        <f>IF(OR(Is_Loading,LEN($A239)=0),"",SWDATA!AT224)</f>
        <v>0</v>
      </c>
      <c r="BB239" s="266" t="str">
        <f t="shared" si="861"/>
        <v/>
      </c>
      <c r="BC239" s="266">
        <f>IF(OR(Is_Loading,LEN($A239)=0),"",SWDATA!AV224)</f>
        <v>0</v>
      </c>
      <c r="BD239" s="267">
        <f>IF(OR(Is_Loading,LEN($A239)=0),"",SWDATA!AW224)</f>
        <v>0</v>
      </c>
      <c r="BE239" s="323">
        <f>IF(OR(Is_Loading,LEN($A239)=0),"",SWDATA!AX224)</f>
        <v>0</v>
      </c>
      <c r="BF239" s="320" t="str">
        <f t="shared" si="862"/>
        <v/>
      </c>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351"/>
      <c r="CO239" s="351"/>
      <c r="CP239" s="351"/>
      <c r="CQ239" s="351"/>
      <c r="CR239" s="351"/>
      <c r="CS239" s="351"/>
      <c r="CT239" s="351"/>
      <c r="CU239" s="351"/>
      <c r="CV239" s="351"/>
      <c r="CW239" s="351"/>
      <c r="CX239" s="351"/>
      <c r="CY239" s="351"/>
      <c r="CZ239" s="351"/>
      <c r="DA239" s="351"/>
      <c r="DB239" s="351"/>
      <c r="DC239" s="351"/>
      <c r="DD239" s="351"/>
      <c r="DE239" s="351"/>
      <c r="DF239" s="351"/>
      <c r="DG239" s="351"/>
      <c r="DH239" s="351"/>
      <c r="DI239" s="351"/>
      <c r="DJ239" s="351"/>
      <c r="DK239" s="351"/>
      <c r="DL239" s="351"/>
      <c r="DM239" s="351"/>
      <c r="DN239" s="351"/>
      <c r="DS239" s="372"/>
      <c r="DT239" s="374"/>
      <c r="DU239" s="375"/>
      <c r="DV239" s="375"/>
      <c r="DW239" s="375"/>
      <c r="DX239" s="375">
        <v>1</v>
      </c>
      <c r="DY239" s="375">
        <f t="shared" si="979"/>
        <v>0</v>
      </c>
      <c r="DZ239" s="375">
        <f t="shared" si="980"/>
        <v>0</v>
      </c>
      <c r="EA239" s="375">
        <f t="shared" si="981"/>
        <v>1</v>
      </c>
      <c r="EB239" s="375">
        <f t="shared" si="982"/>
        <v>0</v>
      </c>
      <c r="EC239" s="375">
        <f t="shared" si="983"/>
        <v>0</v>
      </c>
      <c r="ED239" s="375">
        <f t="shared" si="984"/>
        <v>1</v>
      </c>
      <c r="EE239" s="375">
        <f t="shared" si="985"/>
        <v>0</v>
      </c>
      <c r="EF239" s="375">
        <f t="shared" si="986"/>
        <v>0</v>
      </c>
      <c r="EG239" s="375">
        <f t="shared" si="987"/>
        <v>1</v>
      </c>
      <c r="EH239" s="375">
        <f t="shared" si="988"/>
        <v>0</v>
      </c>
      <c r="EI239" s="375">
        <f t="shared" si="989"/>
        <v>0</v>
      </c>
      <c r="EJ239" s="375">
        <f t="shared" si="990"/>
        <v>1</v>
      </c>
      <c r="EK239" s="375">
        <f t="shared" si="991"/>
        <v>0</v>
      </c>
      <c r="EL239" s="375">
        <f t="shared" si="992"/>
        <v>0</v>
      </c>
      <c r="EM239" s="375">
        <f t="shared" si="993"/>
        <v>1</v>
      </c>
      <c r="EN239" s="375">
        <f t="shared" si="994"/>
        <v>0</v>
      </c>
      <c r="EO239" s="375">
        <f t="shared" si="995"/>
        <v>0</v>
      </c>
      <c r="EP239" s="375">
        <f t="shared" si="996"/>
        <v>1</v>
      </c>
      <c r="EQ239" s="375">
        <f t="shared" si="997"/>
        <v>0</v>
      </c>
      <c r="ER239" s="375">
        <f t="shared" si="998"/>
        <v>0</v>
      </c>
      <c r="ES239" s="375">
        <f t="shared" si="999"/>
        <v>1</v>
      </c>
      <c r="ET239" s="375">
        <f t="shared" si="1000"/>
        <v>0</v>
      </c>
      <c r="EU239" s="375">
        <f t="shared" si="1001"/>
        <v>0</v>
      </c>
      <c r="EV239" s="375">
        <f t="shared" si="1002"/>
        <v>1</v>
      </c>
      <c r="EW239" s="375">
        <f t="shared" si="1003"/>
        <v>0</v>
      </c>
      <c r="EX239" s="375">
        <f t="shared" si="1004"/>
        <v>0</v>
      </c>
      <c r="EY239" s="375">
        <f t="shared" si="1005"/>
        <v>1</v>
      </c>
      <c r="EZ239" s="375">
        <f t="shared" si="1006"/>
        <v>0</v>
      </c>
      <c r="FA239" s="375">
        <f t="shared" si="1007"/>
        <v>0</v>
      </c>
      <c r="FB239" s="375">
        <f t="shared" si="1008"/>
        <v>1</v>
      </c>
      <c r="FC239" s="375">
        <f t="shared" si="1009"/>
        <v>0</v>
      </c>
      <c r="FD239" s="375">
        <f t="shared" si="1010"/>
        <v>0</v>
      </c>
      <c r="FE239" s="376"/>
      <c r="FF239" s="372"/>
      <c r="FG239" s="372"/>
      <c r="FH239" s="372"/>
      <c r="FI239" s="372"/>
      <c r="FJ239" s="372"/>
      <c r="FK239" s="372"/>
      <c r="FL239" s="372"/>
      <c r="FM239" s="372"/>
      <c r="FN239" s="372"/>
      <c r="FO239" s="372"/>
      <c r="FP239" s="372"/>
      <c r="FQ239" s="372"/>
      <c r="FR239" s="372"/>
      <c r="FS239" s="372"/>
      <c r="FT239" s="372"/>
      <c r="FU239" s="372"/>
      <c r="FV239" s="372"/>
      <c r="FW239" s="372"/>
      <c r="FX239" s="372"/>
      <c r="FY239" s="372"/>
      <c r="FZ239" s="372"/>
      <c r="GA239" s="372"/>
      <c r="GB239" s="372"/>
      <c r="GC239" s="372"/>
      <c r="GD239" s="372"/>
      <c r="GE239" s="372"/>
      <c r="GF239" s="372"/>
      <c r="GG239" s="372"/>
      <c r="GH239" s="372"/>
      <c r="GI239" s="372"/>
      <c r="GJ239" s="372"/>
      <c r="GK239" s="372"/>
      <c r="GL239" s="372"/>
      <c r="GM239" s="372"/>
      <c r="GN239" s="372"/>
      <c r="GO239" s="372"/>
      <c r="GP239" s="372"/>
      <c r="GQ239" s="372"/>
      <c r="GR239" s="372"/>
      <c r="GS239" s="372"/>
      <c r="GT239" s="372"/>
      <c r="GU239" s="372"/>
      <c r="GV239" s="372"/>
      <c r="GW239" s="372"/>
      <c r="GX239" s="372"/>
      <c r="GY239" s="372"/>
      <c r="GZ239" s="372"/>
      <c r="HA239" s="372"/>
      <c r="HB239" s="372"/>
      <c r="HC239" s="372"/>
    </row>
    <row r="240" spans="1:211" s="373" customFormat="1" ht="15" hidden="1" customHeight="1" outlineLevel="1" x14ac:dyDescent="0.2">
      <c r="A240" s="366">
        <f>SWDATA!O225</f>
        <v>0</v>
      </c>
      <c r="B240" s="366">
        <f>SWDATA!M225</f>
        <v>0</v>
      </c>
      <c r="C240" s="351">
        <f>IF(AND(SWDATA!M225=1,SWDATA!Q225="promotions"),SWDATA!P225,0)</f>
        <v>0</v>
      </c>
      <c r="D240" s="367">
        <f>ROW(SWDATA!M225)</f>
        <v>225</v>
      </c>
      <c r="E240" s="368">
        <f t="shared" si="1014"/>
        <v>0</v>
      </c>
      <c r="F240" s="369">
        <f t="shared" si="850"/>
        <v>1</v>
      </c>
      <c r="G240" s="366" t="str">
        <f t="shared" si="851"/>
        <v/>
      </c>
      <c r="H240" s="370"/>
      <c r="J240" s="238">
        <f t="shared" si="852"/>
        <v>0</v>
      </c>
      <c r="K240" s="239" t="str">
        <f t="shared" si="853"/>
        <v/>
      </c>
      <c r="L240" s="342"/>
      <c r="M240" s="345"/>
      <c r="N240" s="340" t="str">
        <f>IF(LEN(SWDATA!F225)=0,"",N239)</f>
        <v/>
      </c>
      <c r="O240" s="296" t="str">
        <f>IF(LEN(SWDATA!G225)=0,"",O239)</f>
        <v/>
      </c>
      <c r="P240" s="297" t="str">
        <f>IF(LEN(SWDATA!C225)=0,"",SWDATA!C225)</f>
        <v/>
      </c>
      <c r="Q240" s="312" t="str">
        <f t="shared" si="854"/>
        <v/>
      </c>
      <c r="R240" s="223" t="s">
        <v>261</v>
      </c>
      <c r="S240" s="224"/>
      <c r="T240" s="224"/>
      <c r="U240" s="264" t="s">
        <v>599</v>
      </c>
      <c r="V240" s="205" t="s">
        <v>221</v>
      </c>
      <c r="W240" s="266">
        <f>IF(OR(Is_Loading,LEN($A240)=0),"",SWDATA!P225)</f>
        <v>0</v>
      </c>
      <c r="X240" s="267">
        <f>IF(OR(Is_Loading,LEN($A240)=0),"",SWDATA!Q225)</f>
        <v>0</v>
      </c>
      <c r="Y240" s="267">
        <f>IF(OR(Is_Loading,LEN($A240)=0),"",SWDATA!R225)</f>
        <v>0</v>
      </c>
      <c r="Z240" s="266" t="str">
        <f t="shared" si="1011"/>
        <v/>
      </c>
      <c r="AA240" s="266">
        <f>IF(OR(Is_Loading,LEN($A240)=0),"",SWDATA!T225)</f>
        <v>0</v>
      </c>
      <c r="AB240" s="267">
        <f>IF(OR(Is_Loading,LEN($A240)=0),"",SWDATA!U225)</f>
        <v>0</v>
      </c>
      <c r="AC240" s="267">
        <f>IF(OR(Is_Loading,LEN($A240)=0),"",SWDATA!V225)</f>
        <v>0</v>
      </c>
      <c r="AD240" s="266" t="str">
        <f t="shared" si="855"/>
        <v/>
      </c>
      <c r="AE240" s="266">
        <f>IF(OR(Is_Loading,LEN($A240)=0),"",SWDATA!X225)</f>
        <v>0</v>
      </c>
      <c r="AF240" s="267">
        <f>IF(OR(Is_Loading,LEN($A240)=0),"",SWDATA!Y225)</f>
        <v>0</v>
      </c>
      <c r="AG240" s="267">
        <f>IF(OR(Is_Loading,LEN($A240)=0),"",SWDATA!Z225)</f>
        <v>0</v>
      </c>
      <c r="AH240" s="266" t="str">
        <f t="shared" si="856"/>
        <v/>
      </c>
      <c r="AI240" s="266">
        <f>IF(OR(Is_Loading,LEN($A240)=0),"",SWDATA!AB225)</f>
        <v>0</v>
      </c>
      <c r="AJ240" s="267">
        <f>IF(OR(Is_Loading,LEN($A240)=0),"",SWDATA!AC225)</f>
        <v>0</v>
      </c>
      <c r="AK240" s="267">
        <f>IF(OR(Is_Loading,LEN($A240)=0),"",SWDATA!AD225)</f>
        <v>0</v>
      </c>
      <c r="AL240" s="266" t="str">
        <f t="shared" si="857"/>
        <v/>
      </c>
      <c r="AM240" s="266">
        <f>IF(OR(Is_Loading,LEN($A240)=0),"",SWDATA!AF225)</f>
        <v>0</v>
      </c>
      <c r="AN240" s="267">
        <f>IF(OR(Is_Loading,LEN($A240)=0),"",SWDATA!AG225)</f>
        <v>0</v>
      </c>
      <c r="AO240" s="323">
        <f>IF(OR(Is_Loading,LEN($A240)=0),"",SWDATA!AH225)</f>
        <v>0</v>
      </c>
      <c r="AP240" s="320" t="str">
        <f t="shared" si="858"/>
        <v/>
      </c>
      <c r="AQ240" s="266">
        <f>IF(OR(Is_Loading,LEN($A240)=0),"",SWDATA!AJ225)</f>
        <v>0</v>
      </c>
      <c r="AR240" s="267">
        <f>IF(OR(Is_Loading,LEN($A240)=0),"",SWDATA!AK225)</f>
        <v>0</v>
      </c>
      <c r="AS240" s="267">
        <f>IF(OR(Is_Loading,LEN($A240)=0),"",SWDATA!AL225)</f>
        <v>0</v>
      </c>
      <c r="AT240" s="266" t="str">
        <f t="shared" si="859"/>
        <v/>
      </c>
      <c r="AU240" s="266">
        <f>IF(OR(Is_Loading,LEN($A240)=0),"",SWDATA!AN225)</f>
        <v>0</v>
      </c>
      <c r="AV240" s="267">
        <f>IF(OR(Is_Loading,LEN($A240)=0),"",SWDATA!AO225)</f>
        <v>0</v>
      </c>
      <c r="AW240" s="267">
        <f>IF(OR(Is_Loading,LEN($A240)=0),"",SWDATA!AP225)</f>
        <v>0</v>
      </c>
      <c r="AX240" s="266" t="str">
        <f t="shared" si="860"/>
        <v/>
      </c>
      <c r="AY240" s="266">
        <f>IF(OR(Is_Loading,LEN($A240)=0),"",SWDATA!AR225)</f>
        <v>0</v>
      </c>
      <c r="AZ240" s="267">
        <f>IF(OR(Is_Loading,LEN($A240)=0),"",SWDATA!AS225)</f>
        <v>0</v>
      </c>
      <c r="BA240" s="267">
        <f>IF(OR(Is_Loading,LEN($A240)=0),"",SWDATA!AT225)</f>
        <v>0</v>
      </c>
      <c r="BB240" s="266" t="str">
        <f t="shared" si="861"/>
        <v/>
      </c>
      <c r="BC240" s="266">
        <f>IF(OR(Is_Loading,LEN($A240)=0),"",SWDATA!AV225)</f>
        <v>0</v>
      </c>
      <c r="BD240" s="267">
        <f>IF(OR(Is_Loading,LEN($A240)=0),"",SWDATA!AW225)</f>
        <v>0</v>
      </c>
      <c r="BE240" s="323">
        <f>IF(OR(Is_Loading,LEN($A240)=0),"",SWDATA!AX225)</f>
        <v>0</v>
      </c>
      <c r="BF240" s="320" t="str">
        <f t="shared" si="862"/>
        <v/>
      </c>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c r="CD240" s="11"/>
      <c r="CE240" s="11"/>
      <c r="CF240" s="11"/>
      <c r="CG240" s="11"/>
      <c r="CH240" s="11"/>
      <c r="CI240" s="11"/>
      <c r="CJ240" s="11"/>
      <c r="CK240" s="11"/>
      <c r="CL240" s="11"/>
      <c r="CM240" s="11"/>
      <c r="CN240" s="351"/>
      <c r="CO240" s="351"/>
      <c r="CP240" s="351"/>
      <c r="CQ240" s="351"/>
      <c r="CR240" s="351"/>
      <c r="CS240" s="351"/>
      <c r="CT240" s="351"/>
      <c r="CU240" s="351"/>
      <c r="CV240" s="351"/>
      <c r="CW240" s="351"/>
      <c r="CX240" s="351"/>
      <c r="CY240" s="351"/>
      <c r="CZ240" s="351"/>
      <c r="DA240" s="351"/>
      <c r="DB240" s="351"/>
      <c r="DC240" s="351"/>
      <c r="DD240" s="351"/>
      <c r="DE240" s="351"/>
      <c r="DF240" s="351"/>
      <c r="DG240" s="351"/>
      <c r="DH240" s="351"/>
      <c r="DI240" s="351"/>
      <c r="DJ240" s="351"/>
      <c r="DK240" s="351"/>
      <c r="DL240" s="351"/>
      <c r="DM240" s="351"/>
      <c r="DN240" s="351"/>
      <c r="DS240" s="372"/>
      <c r="DT240" s="374"/>
      <c r="DU240" s="375"/>
      <c r="DV240" s="375"/>
      <c r="DW240" s="375"/>
      <c r="DX240" s="375">
        <v>1</v>
      </c>
      <c r="DY240" s="375">
        <f t="shared" si="979"/>
        <v>0</v>
      </c>
      <c r="DZ240" s="375">
        <f t="shared" si="980"/>
        <v>0</v>
      </c>
      <c r="EA240" s="375">
        <f t="shared" si="981"/>
        <v>1</v>
      </c>
      <c r="EB240" s="375">
        <f t="shared" si="982"/>
        <v>0</v>
      </c>
      <c r="EC240" s="375">
        <f t="shared" si="983"/>
        <v>0</v>
      </c>
      <c r="ED240" s="375">
        <f t="shared" si="984"/>
        <v>1</v>
      </c>
      <c r="EE240" s="375">
        <f t="shared" si="985"/>
        <v>0</v>
      </c>
      <c r="EF240" s="375">
        <f t="shared" si="986"/>
        <v>0</v>
      </c>
      <c r="EG240" s="375">
        <f t="shared" si="987"/>
        <v>1</v>
      </c>
      <c r="EH240" s="375">
        <f t="shared" si="988"/>
        <v>0</v>
      </c>
      <c r="EI240" s="375">
        <f t="shared" si="989"/>
        <v>0</v>
      </c>
      <c r="EJ240" s="375">
        <f t="shared" si="990"/>
        <v>1</v>
      </c>
      <c r="EK240" s="375">
        <f t="shared" si="991"/>
        <v>0</v>
      </c>
      <c r="EL240" s="375">
        <f t="shared" si="992"/>
        <v>0</v>
      </c>
      <c r="EM240" s="375">
        <f t="shared" si="993"/>
        <v>1</v>
      </c>
      <c r="EN240" s="375">
        <f t="shared" si="994"/>
        <v>0</v>
      </c>
      <c r="EO240" s="375">
        <f t="shared" si="995"/>
        <v>0</v>
      </c>
      <c r="EP240" s="375">
        <f t="shared" si="996"/>
        <v>1</v>
      </c>
      <c r="EQ240" s="375">
        <f t="shared" si="997"/>
        <v>0</v>
      </c>
      <c r="ER240" s="375">
        <f t="shared" si="998"/>
        <v>0</v>
      </c>
      <c r="ES240" s="375">
        <f t="shared" si="999"/>
        <v>1</v>
      </c>
      <c r="ET240" s="375">
        <f t="shared" si="1000"/>
        <v>0</v>
      </c>
      <c r="EU240" s="375">
        <f t="shared" si="1001"/>
        <v>0</v>
      </c>
      <c r="EV240" s="375">
        <f t="shared" si="1002"/>
        <v>1</v>
      </c>
      <c r="EW240" s="375">
        <f t="shared" si="1003"/>
        <v>0</v>
      </c>
      <c r="EX240" s="375">
        <f t="shared" si="1004"/>
        <v>0</v>
      </c>
      <c r="EY240" s="375">
        <f t="shared" si="1005"/>
        <v>1</v>
      </c>
      <c r="EZ240" s="375">
        <f t="shared" si="1006"/>
        <v>0</v>
      </c>
      <c r="FA240" s="375">
        <f t="shared" si="1007"/>
        <v>0</v>
      </c>
      <c r="FB240" s="375">
        <f t="shared" si="1008"/>
        <v>1</v>
      </c>
      <c r="FC240" s="375">
        <f t="shared" si="1009"/>
        <v>0</v>
      </c>
      <c r="FD240" s="375">
        <f t="shared" si="1010"/>
        <v>0</v>
      </c>
      <c r="FE240" s="376"/>
      <c r="FF240" s="372"/>
      <c r="FG240" s="372"/>
      <c r="FH240" s="372"/>
      <c r="FI240" s="372"/>
      <c r="FJ240" s="372"/>
      <c r="FK240" s="372"/>
      <c r="FL240" s="372"/>
      <c r="FM240" s="372"/>
      <c r="FN240" s="372"/>
      <c r="FO240" s="372"/>
      <c r="FP240" s="372"/>
      <c r="FQ240" s="372"/>
      <c r="FR240" s="372"/>
      <c r="FS240" s="372"/>
      <c r="FT240" s="372"/>
      <c r="FU240" s="372"/>
      <c r="FV240" s="372"/>
      <c r="FW240" s="372"/>
      <c r="FX240" s="372"/>
      <c r="FY240" s="372"/>
      <c r="FZ240" s="372"/>
      <c r="GA240" s="372"/>
      <c r="GB240" s="372"/>
      <c r="GC240" s="372"/>
      <c r="GD240" s="372"/>
      <c r="GE240" s="372"/>
      <c r="GF240" s="372"/>
      <c r="GG240" s="372"/>
      <c r="GH240" s="372"/>
      <c r="GI240" s="372"/>
      <c r="GJ240" s="372"/>
      <c r="GK240" s="372"/>
      <c r="GL240" s="372"/>
      <c r="GM240" s="372"/>
      <c r="GN240" s="372"/>
      <c r="GO240" s="372"/>
      <c r="GP240" s="372"/>
      <c r="GQ240" s="372"/>
      <c r="GR240" s="372"/>
      <c r="GS240" s="372"/>
      <c r="GT240" s="372"/>
      <c r="GU240" s="372"/>
      <c r="GV240" s="372"/>
      <c r="GW240" s="372"/>
      <c r="GX240" s="372"/>
      <c r="GY240" s="372"/>
      <c r="GZ240" s="372"/>
      <c r="HA240" s="372"/>
      <c r="HB240" s="372"/>
      <c r="HC240" s="372"/>
    </row>
    <row r="241" spans="1:211" s="373" customFormat="1" ht="15" hidden="1" customHeight="1" outlineLevel="1" x14ac:dyDescent="0.2">
      <c r="A241" s="366">
        <f>SWDATA!O226</f>
        <v>0</v>
      </c>
      <c r="B241" s="366">
        <f>SWDATA!M226</f>
        <v>0</v>
      </c>
      <c r="C241" s="351">
        <f>IF(AND(SWDATA!M226=1,SWDATA!Q226="promotions"),SWDATA!P226,0)</f>
        <v>0</v>
      </c>
      <c r="D241" s="367">
        <f>ROW(SWDATA!M226)</f>
        <v>226</v>
      </c>
      <c r="E241" s="368">
        <f t="shared" si="1014"/>
        <v>0</v>
      </c>
      <c r="F241" s="369">
        <f t="shared" si="850"/>
        <v>1</v>
      </c>
      <c r="G241" s="366" t="str">
        <f t="shared" si="851"/>
        <v/>
      </c>
      <c r="H241" s="370"/>
      <c r="J241" s="238">
        <f t="shared" si="852"/>
        <v>0</v>
      </c>
      <c r="K241" s="239" t="str">
        <f t="shared" si="853"/>
        <v/>
      </c>
      <c r="L241" s="342"/>
      <c r="M241" s="345"/>
      <c r="N241" s="340" t="str">
        <f>IF(LEN(SWDATA!F226)=0,"",N240)</f>
        <v/>
      </c>
      <c r="O241" s="296" t="str">
        <f>IF(LEN(SWDATA!G226)=0,"",O240)</f>
        <v/>
      </c>
      <c r="P241" s="297" t="str">
        <f>IF(LEN(SWDATA!C226)=0,"",SWDATA!C226)</f>
        <v/>
      </c>
      <c r="Q241" s="312" t="str">
        <f t="shared" si="854"/>
        <v/>
      </c>
      <c r="R241" s="223" t="s">
        <v>261</v>
      </c>
      <c r="S241" s="224"/>
      <c r="T241" s="224"/>
      <c r="U241" s="264" t="s">
        <v>600</v>
      </c>
      <c r="V241" s="205" t="s">
        <v>221</v>
      </c>
      <c r="W241" s="266">
        <f>IF(OR(Is_Loading,LEN($A241)=0),"",SWDATA!P226)</f>
        <v>0</v>
      </c>
      <c r="X241" s="267">
        <f>IF(OR(Is_Loading,LEN($A241)=0),"",SWDATA!Q226)</f>
        <v>0</v>
      </c>
      <c r="Y241" s="267">
        <f>IF(OR(Is_Loading,LEN($A241)=0),"",SWDATA!R226)</f>
        <v>0</v>
      </c>
      <c r="Z241" s="266" t="str">
        <f t="shared" si="1011"/>
        <v/>
      </c>
      <c r="AA241" s="266">
        <f>IF(OR(Is_Loading,LEN($A241)=0),"",SWDATA!T226)</f>
        <v>0</v>
      </c>
      <c r="AB241" s="267">
        <f>IF(OR(Is_Loading,LEN($A241)=0),"",SWDATA!U226)</f>
        <v>0</v>
      </c>
      <c r="AC241" s="267">
        <f>IF(OR(Is_Loading,LEN($A241)=0),"",SWDATA!V226)</f>
        <v>0</v>
      </c>
      <c r="AD241" s="266" t="str">
        <f t="shared" si="855"/>
        <v/>
      </c>
      <c r="AE241" s="266">
        <f>IF(OR(Is_Loading,LEN($A241)=0),"",SWDATA!X226)</f>
        <v>0</v>
      </c>
      <c r="AF241" s="267">
        <f>IF(OR(Is_Loading,LEN($A241)=0),"",SWDATA!Y226)</f>
        <v>0</v>
      </c>
      <c r="AG241" s="267">
        <f>IF(OR(Is_Loading,LEN($A241)=0),"",SWDATA!Z226)</f>
        <v>0</v>
      </c>
      <c r="AH241" s="266" t="str">
        <f t="shared" si="856"/>
        <v/>
      </c>
      <c r="AI241" s="266">
        <f>IF(OR(Is_Loading,LEN($A241)=0),"",SWDATA!AB226)</f>
        <v>0</v>
      </c>
      <c r="AJ241" s="267">
        <f>IF(OR(Is_Loading,LEN($A241)=0),"",SWDATA!AC226)</f>
        <v>0</v>
      </c>
      <c r="AK241" s="267">
        <f>IF(OR(Is_Loading,LEN($A241)=0),"",SWDATA!AD226)</f>
        <v>0</v>
      </c>
      <c r="AL241" s="266" t="str">
        <f t="shared" si="857"/>
        <v/>
      </c>
      <c r="AM241" s="266">
        <f>IF(OR(Is_Loading,LEN($A241)=0),"",SWDATA!AF226)</f>
        <v>0</v>
      </c>
      <c r="AN241" s="267">
        <f>IF(OR(Is_Loading,LEN($A241)=0),"",SWDATA!AG226)</f>
        <v>0</v>
      </c>
      <c r="AO241" s="323">
        <f>IF(OR(Is_Loading,LEN($A241)=0),"",SWDATA!AH226)</f>
        <v>0</v>
      </c>
      <c r="AP241" s="320" t="str">
        <f t="shared" si="858"/>
        <v/>
      </c>
      <c r="AQ241" s="266">
        <f>IF(OR(Is_Loading,LEN($A241)=0),"",SWDATA!AJ226)</f>
        <v>0</v>
      </c>
      <c r="AR241" s="267">
        <f>IF(OR(Is_Loading,LEN($A241)=0),"",SWDATA!AK226)</f>
        <v>0</v>
      </c>
      <c r="AS241" s="267">
        <f>IF(OR(Is_Loading,LEN($A241)=0),"",SWDATA!AL226)</f>
        <v>0</v>
      </c>
      <c r="AT241" s="266" t="str">
        <f t="shared" si="859"/>
        <v/>
      </c>
      <c r="AU241" s="266">
        <f>IF(OR(Is_Loading,LEN($A241)=0),"",SWDATA!AN226)</f>
        <v>0</v>
      </c>
      <c r="AV241" s="267">
        <f>IF(OR(Is_Loading,LEN($A241)=0),"",SWDATA!AO226)</f>
        <v>0</v>
      </c>
      <c r="AW241" s="267">
        <f>IF(OR(Is_Loading,LEN($A241)=0),"",SWDATA!AP226)</f>
        <v>0</v>
      </c>
      <c r="AX241" s="266" t="str">
        <f t="shared" si="860"/>
        <v/>
      </c>
      <c r="AY241" s="266">
        <f>IF(OR(Is_Loading,LEN($A241)=0),"",SWDATA!AR226)</f>
        <v>0</v>
      </c>
      <c r="AZ241" s="267">
        <f>IF(OR(Is_Loading,LEN($A241)=0),"",SWDATA!AS226)</f>
        <v>0</v>
      </c>
      <c r="BA241" s="267">
        <f>IF(OR(Is_Loading,LEN($A241)=0),"",SWDATA!AT226)</f>
        <v>0</v>
      </c>
      <c r="BB241" s="266" t="str">
        <f t="shared" si="861"/>
        <v/>
      </c>
      <c r="BC241" s="266">
        <f>IF(OR(Is_Loading,LEN($A241)=0),"",SWDATA!AV226)</f>
        <v>0</v>
      </c>
      <c r="BD241" s="267">
        <f>IF(OR(Is_Loading,LEN($A241)=0),"",SWDATA!AW226)</f>
        <v>0</v>
      </c>
      <c r="BE241" s="323">
        <f>IF(OR(Is_Loading,LEN($A241)=0),"",SWDATA!AX226)</f>
        <v>0</v>
      </c>
      <c r="BF241" s="320" t="str">
        <f t="shared" si="862"/>
        <v/>
      </c>
      <c r="BG241" s="11"/>
      <c r="BH241" s="11"/>
      <c r="BI241" s="11"/>
      <c r="BJ241" s="11"/>
      <c r="BK241" s="11"/>
      <c r="BL241" s="11"/>
      <c r="BM241" s="11"/>
      <c r="BN241" s="11"/>
      <c r="BO241" s="11"/>
      <c r="BP241" s="11"/>
      <c r="BQ241" s="11"/>
      <c r="BR241" s="11"/>
      <c r="BS241" s="11"/>
      <c r="BT241" s="11"/>
      <c r="BU241" s="11"/>
      <c r="BV241" s="11"/>
      <c r="BW241" s="11"/>
      <c r="BX241" s="11"/>
      <c r="BY241" s="11"/>
      <c r="BZ241" s="11"/>
      <c r="CA241" s="11"/>
      <c r="CB241" s="11"/>
      <c r="CC241" s="11"/>
      <c r="CD241" s="11"/>
      <c r="CE241" s="11"/>
      <c r="CF241" s="11"/>
      <c r="CG241" s="11"/>
      <c r="CH241" s="11"/>
      <c r="CI241" s="11"/>
      <c r="CJ241" s="11"/>
      <c r="CK241" s="11"/>
      <c r="CL241" s="11"/>
      <c r="CM241" s="11"/>
      <c r="CN241" s="351"/>
      <c r="CO241" s="351"/>
      <c r="CP241" s="351"/>
      <c r="CQ241" s="351"/>
      <c r="CR241" s="351"/>
      <c r="CS241" s="351"/>
      <c r="CT241" s="351"/>
      <c r="CU241" s="351"/>
      <c r="CV241" s="351"/>
      <c r="CW241" s="351"/>
      <c r="CX241" s="351"/>
      <c r="CY241" s="351"/>
      <c r="CZ241" s="351"/>
      <c r="DA241" s="351"/>
      <c r="DB241" s="351"/>
      <c r="DC241" s="351"/>
      <c r="DD241" s="351"/>
      <c r="DE241" s="351"/>
      <c r="DF241" s="351"/>
      <c r="DG241" s="351"/>
      <c r="DH241" s="351"/>
      <c r="DI241" s="351"/>
      <c r="DJ241" s="351"/>
      <c r="DK241" s="351"/>
      <c r="DL241" s="351"/>
      <c r="DM241" s="351"/>
      <c r="DN241" s="351"/>
      <c r="DS241" s="372"/>
      <c r="DT241" s="374"/>
      <c r="DU241" s="375"/>
      <c r="DV241" s="375"/>
      <c r="DW241" s="375"/>
      <c r="DX241" s="375">
        <v>1</v>
      </c>
      <c r="DY241" s="375">
        <f t="shared" si="979"/>
        <v>0</v>
      </c>
      <c r="DZ241" s="375">
        <f t="shared" si="980"/>
        <v>0</v>
      </c>
      <c r="EA241" s="375">
        <f t="shared" si="981"/>
        <v>1</v>
      </c>
      <c r="EB241" s="375">
        <f t="shared" si="982"/>
        <v>0</v>
      </c>
      <c r="EC241" s="375">
        <f t="shared" si="983"/>
        <v>0</v>
      </c>
      <c r="ED241" s="375">
        <f t="shared" si="984"/>
        <v>1</v>
      </c>
      <c r="EE241" s="375">
        <f t="shared" si="985"/>
        <v>0</v>
      </c>
      <c r="EF241" s="375">
        <f t="shared" si="986"/>
        <v>0</v>
      </c>
      <c r="EG241" s="375">
        <f t="shared" si="987"/>
        <v>1</v>
      </c>
      <c r="EH241" s="375">
        <f t="shared" si="988"/>
        <v>0</v>
      </c>
      <c r="EI241" s="375">
        <f t="shared" si="989"/>
        <v>0</v>
      </c>
      <c r="EJ241" s="375">
        <f t="shared" si="990"/>
        <v>1</v>
      </c>
      <c r="EK241" s="375">
        <f t="shared" si="991"/>
        <v>0</v>
      </c>
      <c r="EL241" s="375">
        <f t="shared" si="992"/>
        <v>0</v>
      </c>
      <c r="EM241" s="375">
        <f t="shared" si="993"/>
        <v>1</v>
      </c>
      <c r="EN241" s="375">
        <f t="shared" si="994"/>
        <v>0</v>
      </c>
      <c r="EO241" s="375">
        <f t="shared" si="995"/>
        <v>0</v>
      </c>
      <c r="EP241" s="375">
        <f t="shared" si="996"/>
        <v>1</v>
      </c>
      <c r="EQ241" s="375">
        <f t="shared" si="997"/>
        <v>0</v>
      </c>
      <c r="ER241" s="375">
        <f t="shared" si="998"/>
        <v>0</v>
      </c>
      <c r="ES241" s="375">
        <f t="shared" si="999"/>
        <v>1</v>
      </c>
      <c r="ET241" s="375">
        <f t="shared" si="1000"/>
        <v>0</v>
      </c>
      <c r="EU241" s="375">
        <f t="shared" si="1001"/>
        <v>0</v>
      </c>
      <c r="EV241" s="375">
        <f t="shared" si="1002"/>
        <v>1</v>
      </c>
      <c r="EW241" s="375">
        <f t="shared" si="1003"/>
        <v>0</v>
      </c>
      <c r="EX241" s="375">
        <f t="shared" si="1004"/>
        <v>0</v>
      </c>
      <c r="EY241" s="375">
        <f t="shared" si="1005"/>
        <v>1</v>
      </c>
      <c r="EZ241" s="375">
        <f t="shared" si="1006"/>
        <v>0</v>
      </c>
      <c r="FA241" s="375">
        <f t="shared" si="1007"/>
        <v>0</v>
      </c>
      <c r="FB241" s="375">
        <f t="shared" si="1008"/>
        <v>1</v>
      </c>
      <c r="FC241" s="375">
        <f t="shared" si="1009"/>
        <v>0</v>
      </c>
      <c r="FD241" s="375">
        <f t="shared" si="1010"/>
        <v>0</v>
      </c>
      <c r="FE241" s="376"/>
      <c r="FF241" s="372"/>
      <c r="FG241" s="372"/>
      <c r="FH241" s="372"/>
      <c r="FI241" s="372"/>
      <c r="FJ241" s="372"/>
      <c r="FK241" s="372"/>
      <c r="FL241" s="372"/>
      <c r="FM241" s="372"/>
      <c r="FN241" s="372"/>
      <c r="FO241" s="372"/>
      <c r="FP241" s="372"/>
      <c r="FQ241" s="372"/>
      <c r="FR241" s="372"/>
      <c r="FS241" s="372"/>
      <c r="FT241" s="372"/>
      <c r="FU241" s="372"/>
      <c r="FV241" s="372"/>
      <c r="FW241" s="372"/>
      <c r="FX241" s="372"/>
      <c r="FY241" s="372"/>
      <c r="FZ241" s="372"/>
      <c r="GA241" s="372"/>
      <c r="GB241" s="372"/>
      <c r="GC241" s="372"/>
      <c r="GD241" s="372"/>
      <c r="GE241" s="372"/>
      <c r="GF241" s="372"/>
      <c r="GG241" s="372"/>
      <c r="GH241" s="372"/>
      <c r="GI241" s="372"/>
      <c r="GJ241" s="372"/>
      <c r="GK241" s="372"/>
      <c r="GL241" s="372"/>
      <c r="GM241" s="372"/>
      <c r="GN241" s="372"/>
      <c r="GO241" s="372"/>
      <c r="GP241" s="372"/>
      <c r="GQ241" s="372"/>
      <c r="GR241" s="372"/>
      <c r="GS241" s="372"/>
      <c r="GT241" s="372"/>
      <c r="GU241" s="372"/>
      <c r="GV241" s="372"/>
      <c r="GW241" s="372"/>
      <c r="GX241" s="372"/>
      <c r="GY241" s="372"/>
      <c r="GZ241" s="372"/>
      <c r="HA241" s="372"/>
      <c r="HB241" s="372"/>
      <c r="HC241" s="372"/>
    </row>
    <row r="242" spans="1:211" s="373" customFormat="1" ht="15" hidden="1" customHeight="1" outlineLevel="1" x14ac:dyDescent="0.2">
      <c r="A242" s="366">
        <f>SWDATA!O227</f>
        <v>0</v>
      </c>
      <c r="B242" s="366">
        <f>SWDATA!M227</f>
        <v>0</v>
      </c>
      <c r="C242" s="351">
        <f>IF(AND(SWDATA!M227=1,SWDATA!Q227="promotions"),SWDATA!P227,0)</f>
        <v>0</v>
      </c>
      <c r="D242" s="367">
        <f>ROW(SWDATA!M227)</f>
        <v>227</v>
      </c>
      <c r="E242" s="368">
        <f t="shared" si="1014"/>
        <v>0</v>
      </c>
      <c r="F242" s="369">
        <f t="shared" si="850"/>
        <v>1</v>
      </c>
      <c r="G242" s="366" t="str">
        <f t="shared" si="851"/>
        <v/>
      </c>
      <c r="H242" s="370"/>
      <c r="J242" s="238">
        <f t="shared" si="852"/>
        <v>0</v>
      </c>
      <c r="K242" s="239" t="str">
        <f t="shared" si="853"/>
        <v/>
      </c>
      <c r="L242" s="342"/>
      <c r="M242" s="345"/>
      <c r="N242" s="340" t="str">
        <f>IF(LEN(SWDATA!F227)=0,"",N241)</f>
        <v/>
      </c>
      <c r="O242" s="296" t="str">
        <f>IF(LEN(SWDATA!G227)=0,"",O241)</f>
        <v/>
      </c>
      <c r="P242" s="297" t="str">
        <f>IF(LEN(SWDATA!C227)=0,"",SWDATA!C227)</f>
        <v/>
      </c>
      <c r="Q242" s="312" t="str">
        <f t="shared" si="854"/>
        <v/>
      </c>
      <c r="R242" s="223" t="s">
        <v>261</v>
      </c>
      <c r="S242" s="224"/>
      <c r="T242" s="224"/>
      <c r="U242" s="264" t="s">
        <v>602</v>
      </c>
      <c r="V242" s="205" t="s">
        <v>221</v>
      </c>
      <c r="W242" s="266">
        <f>IF(OR(Is_Loading,LEN($A242)=0),"",SWDATA!P227)</f>
        <v>0</v>
      </c>
      <c r="X242" s="267">
        <f>IF(OR(Is_Loading,LEN($A242)=0),"",SWDATA!Q227)</f>
        <v>0</v>
      </c>
      <c r="Y242" s="267">
        <f>IF(OR(Is_Loading,LEN($A242)=0),"",SWDATA!R227)</f>
        <v>0</v>
      </c>
      <c r="Z242" s="266" t="str">
        <f t="shared" si="1011"/>
        <v/>
      </c>
      <c r="AA242" s="266">
        <f>IF(OR(Is_Loading,LEN($A242)=0),"",SWDATA!T227)</f>
        <v>0</v>
      </c>
      <c r="AB242" s="267">
        <f>IF(OR(Is_Loading,LEN($A242)=0),"",SWDATA!U227)</f>
        <v>0</v>
      </c>
      <c r="AC242" s="267">
        <f>IF(OR(Is_Loading,LEN($A242)=0),"",SWDATA!V227)</f>
        <v>0</v>
      </c>
      <c r="AD242" s="266" t="str">
        <f t="shared" si="855"/>
        <v/>
      </c>
      <c r="AE242" s="266">
        <f>IF(OR(Is_Loading,LEN($A242)=0),"",SWDATA!X227)</f>
        <v>0</v>
      </c>
      <c r="AF242" s="267">
        <f>IF(OR(Is_Loading,LEN($A242)=0),"",SWDATA!Y227)</f>
        <v>0</v>
      </c>
      <c r="AG242" s="267">
        <f>IF(OR(Is_Loading,LEN($A242)=0),"",SWDATA!Z227)</f>
        <v>0</v>
      </c>
      <c r="AH242" s="266" t="str">
        <f t="shared" si="856"/>
        <v/>
      </c>
      <c r="AI242" s="266">
        <f>IF(OR(Is_Loading,LEN($A242)=0),"",SWDATA!AB227)</f>
        <v>0</v>
      </c>
      <c r="AJ242" s="267">
        <f>IF(OR(Is_Loading,LEN($A242)=0),"",SWDATA!AC227)</f>
        <v>0</v>
      </c>
      <c r="AK242" s="267">
        <f>IF(OR(Is_Loading,LEN($A242)=0),"",SWDATA!AD227)</f>
        <v>0</v>
      </c>
      <c r="AL242" s="266" t="str">
        <f t="shared" si="857"/>
        <v/>
      </c>
      <c r="AM242" s="266">
        <f>IF(OR(Is_Loading,LEN($A242)=0),"",SWDATA!AF227)</f>
        <v>0</v>
      </c>
      <c r="AN242" s="267">
        <f>IF(OR(Is_Loading,LEN($A242)=0),"",SWDATA!AG227)</f>
        <v>0</v>
      </c>
      <c r="AO242" s="323">
        <f>IF(OR(Is_Loading,LEN($A242)=0),"",SWDATA!AH227)</f>
        <v>0</v>
      </c>
      <c r="AP242" s="320" t="str">
        <f t="shared" si="858"/>
        <v/>
      </c>
      <c r="AQ242" s="266">
        <f>IF(OR(Is_Loading,LEN($A242)=0),"",SWDATA!AJ227)</f>
        <v>0</v>
      </c>
      <c r="AR242" s="267">
        <f>IF(OR(Is_Loading,LEN($A242)=0),"",SWDATA!AK227)</f>
        <v>0</v>
      </c>
      <c r="AS242" s="267">
        <f>IF(OR(Is_Loading,LEN($A242)=0),"",SWDATA!AL227)</f>
        <v>0</v>
      </c>
      <c r="AT242" s="266" t="str">
        <f t="shared" si="859"/>
        <v/>
      </c>
      <c r="AU242" s="266">
        <f>IF(OR(Is_Loading,LEN($A242)=0),"",SWDATA!AN227)</f>
        <v>0</v>
      </c>
      <c r="AV242" s="267">
        <f>IF(OR(Is_Loading,LEN($A242)=0),"",SWDATA!AO227)</f>
        <v>0</v>
      </c>
      <c r="AW242" s="267">
        <f>IF(OR(Is_Loading,LEN($A242)=0),"",SWDATA!AP227)</f>
        <v>0</v>
      </c>
      <c r="AX242" s="266" t="str">
        <f t="shared" si="860"/>
        <v/>
      </c>
      <c r="AY242" s="266">
        <f>IF(OR(Is_Loading,LEN($A242)=0),"",SWDATA!AR227)</f>
        <v>0</v>
      </c>
      <c r="AZ242" s="267">
        <f>IF(OR(Is_Loading,LEN($A242)=0),"",SWDATA!AS227)</f>
        <v>0</v>
      </c>
      <c r="BA242" s="267">
        <f>IF(OR(Is_Loading,LEN($A242)=0),"",SWDATA!AT227)</f>
        <v>0</v>
      </c>
      <c r="BB242" s="266" t="str">
        <f t="shared" si="861"/>
        <v/>
      </c>
      <c r="BC242" s="266">
        <f>IF(OR(Is_Loading,LEN($A242)=0),"",SWDATA!AV227)</f>
        <v>0</v>
      </c>
      <c r="BD242" s="267">
        <f>IF(OR(Is_Loading,LEN($A242)=0),"",SWDATA!AW227)</f>
        <v>0</v>
      </c>
      <c r="BE242" s="323">
        <f>IF(OR(Is_Loading,LEN($A242)=0),"",SWDATA!AX227)</f>
        <v>0</v>
      </c>
      <c r="BF242" s="320" t="str">
        <f t="shared" si="862"/>
        <v/>
      </c>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351"/>
      <c r="CO242" s="351"/>
      <c r="CP242" s="351"/>
      <c r="CQ242" s="351"/>
      <c r="CR242" s="351"/>
      <c r="CS242" s="351"/>
      <c r="CT242" s="351"/>
      <c r="CU242" s="351"/>
      <c r="CV242" s="351"/>
      <c r="CW242" s="351"/>
      <c r="CX242" s="351"/>
      <c r="CY242" s="351"/>
      <c r="CZ242" s="351"/>
      <c r="DA242" s="351"/>
      <c r="DB242" s="351"/>
      <c r="DC242" s="351"/>
      <c r="DD242" s="351"/>
      <c r="DE242" s="351"/>
      <c r="DF242" s="351"/>
      <c r="DG242" s="351"/>
      <c r="DH242" s="351"/>
      <c r="DI242" s="351"/>
      <c r="DJ242" s="351"/>
      <c r="DK242" s="351"/>
      <c r="DL242" s="351"/>
      <c r="DM242" s="351"/>
      <c r="DN242" s="351"/>
      <c r="DS242" s="372"/>
      <c r="DT242" s="374"/>
      <c r="DU242" s="375"/>
      <c r="DV242" s="375"/>
      <c r="DW242" s="375"/>
      <c r="DX242" s="375">
        <v>1</v>
      </c>
      <c r="DY242" s="375">
        <f t="shared" si="979"/>
        <v>0</v>
      </c>
      <c r="DZ242" s="375">
        <f t="shared" si="980"/>
        <v>0</v>
      </c>
      <c r="EA242" s="375">
        <f t="shared" si="981"/>
        <v>1</v>
      </c>
      <c r="EB242" s="375">
        <f t="shared" si="982"/>
        <v>0</v>
      </c>
      <c r="EC242" s="375">
        <f t="shared" si="983"/>
        <v>0</v>
      </c>
      <c r="ED242" s="375">
        <f t="shared" si="984"/>
        <v>1</v>
      </c>
      <c r="EE242" s="375">
        <f t="shared" si="985"/>
        <v>0</v>
      </c>
      <c r="EF242" s="375">
        <f t="shared" si="986"/>
        <v>0</v>
      </c>
      <c r="EG242" s="375">
        <f t="shared" si="987"/>
        <v>1</v>
      </c>
      <c r="EH242" s="375">
        <f t="shared" si="988"/>
        <v>0</v>
      </c>
      <c r="EI242" s="375">
        <f t="shared" si="989"/>
        <v>0</v>
      </c>
      <c r="EJ242" s="375">
        <f t="shared" si="990"/>
        <v>1</v>
      </c>
      <c r="EK242" s="375">
        <f t="shared" si="991"/>
        <v>0</v>
      </c>
      <c r="EL242" s="375">
        <f t="shared" si="992"/>
        <v>0</v>
      </c>
      <c r="EM242" s="375">
        <f t="shared" si="993"/>
        <v>1</v>
      </c>
      <c r="EN242" s="375">
        <f t="shared" si="994"/>
        <v>0</v>
      </c>
      <c r="EO242" s="375">
        <f t="shared" si="995"/>
        <v>0</v>
      </c>
      <c r="EP242" s="375">
        <f t="shared" si="996"/>
        <v>1</v>
      </c>
      <c r="EQ242" s="375">
        <f t="shared" si="997"/>
        <v>0</v>
      </c>
      <c r="ER242" s="375">
        <f t="shared" si="998"/>
        <v>0</v>
      </c>
      <c r="ES242" s="375">
        <f t="shared" si="999"/>
        <v>1</v>
      </c>
      <c r="ET242" s="375">
        <f t="shared" si="1000"/>
        <v>0</v>
      </c>
      <c r="EU242" s="375">
        <f t="shared" si="1001"/>
        <v>0</v>
      </c>
      <c r="EV242" s="375">
        <f t="shared" si="1002"/>
        <v>1</v>
      </c>
      <c r="EW242" s="375">
        <f t="shared" si="1003"/>
        <v>0</v>
      </c>
      <c r="EX242" s="375">
        <f t="shared" si="1004"/>
        <v>0</v>
      </c>
      <c r="EY242" s="375">
        <f t="shared" si="1005"/>
        <v>1</v>
      </c>
      <c r="EZ242" s="375">
        <f t="shared" si="1006"/>
        <v>0</v>
      </c>
      <c r="FA242" s="375">
        <f t="shared" si="1007"/>
        <v>0</v>
      </c>
      <c r="FB242" s="375">
        <f t="shared" si="1008"/>
        <v>1</v>
      </c>
      <c r="FC242" s="375">
        <f t="shared" si="1009"/>
        <v>0</v>
      </c>
      <c r="FD242" s="375">
        <f t="shared" si="1010"/>
        <v>0</v>
      </c>
      <c r="FE242" s="376"/>
      <c r="FF242" s="372"/>
      <c r="FG242" s="372"/>
      <c r="FH242" s="372"/>
      <c r="FI242" s="372"/>
      <c r="FJ242" s="372"/>
      <c r="FK242" s="372"/>
      <c r="FL242" s="372"/>
      <c r="FM242" s="372"/>
      <c r="FN242" s="372"/>
      <c r="FO242" s="372"/>
      <c r="FP242" s="372"/>
      <c r="FQ242" s="372"/>
      <c r="FR242" s="372"/>
      <c r="FS242" s="372"/>
      <c r="FT242" s="372"/>
      <c r="FU242" s="372"/>
      <c r="FV242" s="372"/>
      <c r="FW242" s="372"/>
      <c r="FX242" s="372"/>
      <c r="FY242" s="372"/>
      <c r="FZ242" s="372"/>
      <c r="GA242" s="372"/>
      <c r="GB242" s="372"/>
      <c r="GC242" s="372"/>
      <c r="GD242" s="372"/>
      <c r="GE242" s="372"/>
      <c r="GF242" s="372"/>
      <c r="GG242" s="372"/>
      <c r="GH242" s="372"/>
      <c r="GI242" s="372"/>
      <c r="GJ242" s="372"/>
      <c r="GK242" s="372"/>
      <c r="GL242" s="372"/>
      <c r="GM242" s="372"/>
      <c r="GN242" s="372"/>
      <c r="GO242" s="372"/>
      <c r="GP242" s="372"/>
      <c r="GQ242" s="372"/>
      <c r="GR242" s="372"/>
      <c r="GS242" s="372"/>
      <c r="GT242" s="372"/>
      <c r="GU242" s="372"/>
      <c r="GV242" s="372"/>
      <c r="GW242" s="372"/>
      <c r="GX242" s="372"/>
      <c r="GY242" s="372"/>
      <c r="GZ242" s="372"/>
      <c r="HA242" s="372"/>
      <c r="HB242" s="372"/>
      <c r="HC242" s="372"/>
    </row>
    <row r="243" spans="1:211" s="373" customFormat="1" ht="15" hidden="1" customHeight="1" outlineLevel="1" x14ac:dyDescent="0.2">
      <c r="A243" s="366">
        <f>SWDATA!O228</f>
        <v>0</v>
      </c>
      <c r="B243" s="366">
        <f>SWDATA!M228</f>
        <v>0</v>
      </c>
      <c r="C243" s="351">
        <f>IF(AND(SWDATA!M228=1,SWDATA!Q228="promotions"),SWDATA!P228,0)</f>
        <v>0</v>
      </c>
      <c r="D243" s="367">
        <f>ROW(SWDATA!M228)</f>
        <v>228</v>
      </c>
      <c r="E243" s="368">
        <f t="shared" si="1014"/>
        <v>0</v>
      </c>
      <c r="F243" s="369">
        <f t="shared" si="850"/>
        <v>1</v>
      </c>
      <c r="G243" s="366" t="str">
        <f t="shared" si="851"/>
        <v/>
      </c>
      <c r="H243" s="370"/>
      <c r="J243" s="238">
        <f t="shared" si="852"/>
        <v>0</v>
      </c>
      <c r="K243" s="239" t="str">
        <f t="shared" si="853"/>
        <v/>
      </c>
      <c r="L243" s="342"/>
      <c r="M243" s="345"/>
      <c r="N243" s="340" t="str">
        <f>IF(LEN(SWDATA!F228)=0,"",N242)</f>
        <v/>
      </c>
      <c r="O243" s="296" t="str">
        <f>IF(LEN(SWDATA!G228)=0,"",O242)</f>
        <v/>
      </c>
      <c r="P243" s="297" t="str">
        <f>IF(LEN(SWDATA!C228)=0,"",SWDATA!C228)</f>
        <v/>
      </c>
      <c r="Q243" s="312" t="str">
        <f t="shared" si="854"/>
        <v/>
      </c>
      <c r="R243" s="223" t="s">
        <v>261</v>
      </c>
      <c r="S243" s="224"/>
      <c r="T243" s="224"/>
      <c r="U243" s="264" t="s">
        <v>629</v>
      </c>
      <c r="V243" s="205" t="s">
        <v>221</v>
      </c>
      <c r="W243" s="266">
        <f>IF(OR(Is_Loading,LEN($A243)=0),"",SWDATA!P228)</f>
        <v>0</v>
      </c>
      <c r="X243" s="267">
        <f>IF(OR(Is_Loading,LEN($A243)=0),"",SWDATA!Q228)</f>
        <v>0</v>
      </c>
      <c r="Y243" s="267">
        <f>IF(OR(Is_Loading,LEN($A243)=0),"",SWDATA!R228)</f>
        <v>0</v>
      </c>
      <c r="Z243" s="266" t="str">
        <f t="shared" si="1011"/>
        <v/>
      </c>
      <c r="AA243" s="266">
        <f>IF(OR(Is_Loading,LEN($A243)=0),"",SWDATA!T228)</f>
        <v>0</v>
      </c>
      <c r="AB243" s="267">
        <f>IF(OR(Is_Loading,LEN($A243)=0),"",SWDATA!U228)</f>
        <v>0</v>
      </c>
      <c r="AC243" s="267">
        <f>IF(OR(Is_Loading,LEN($A243)=0),"",SWDATA!V228)</f>
        <v>0</v>
      </c>
      <c r="AD243" s="266" t="str">
        <f t="shared" si="855"/>
        <v/>
      </c>
      <c r="AE243" s="266">
        <f>IF(OR(Is_Loading,LEN($A243)=0),"",SWDATA!X228)</f>
        <v>0</v>
      </c>
      <c r="AF243" s="267">
        <f>IF(OR(Is_Loading,LEN($A243)=0),"",SWDATA!Y228)</f>
        <v>0</v>
      </c>
      <c r="AG243" s="267">
        <f>IF(OR(Is_Loading,LEN($A243)=0),"",SWDATA!Z228)</f>
        <v>0</v>
      </c>
      <c r="AH243" s="266" t="str">
        <f t="shared" si="856"/>
        <v/>
      </c>
      <c r="AI243" s="266">
        <f>IF(OR(Is_Loading,LEN($A243)=0),"",SWDATA!AB228)</f>
        <v>0</v>
      </c>
      <c r="AJ243" s="267">
        <f>IF(OR(Is_Loading,LEN($A243)=0),"",SWDATA!AC228)</f>
        <v>0</v>
      </c>
      <c r="AK243" s="267">
        <f>IF(OR(Is_Loading,LEN($A243)=0),"",SWDATA!AD228)</f>
        <v>0</v>
      </c>
      <c r="AL243" s="266" t="str">
        <f t="shared" si="857"/>
        <v/>
      </c>
      <c r="AM243" s="266">
        <f>IF(OR(Is_Loading,LEN($A243)=0),"",SWDATA!AF228)</f>
        <v>0</v>
      </c>
      <c r="AN243" s="267">
        <f>IF(OR(Is_Loading,LEN($A243)=0),"",SWDATA!AG228)</f>
        <v>0</v>
      </c>
      <c r="AO243" s="323">
        <f>IF(OR(Is_Loading,LEN($A243)=0),"",SWDATA!AH228)</f>
        <v>0</v>
      </c>
      <c r="AP243" s="320" t="str">
        <f t="shared" si="858"/>
        <v/>
      </c>
      <c r="AQ243" s="266">
        <f>IF(OR(Is_Loading,LEN($A243)=0),"",SWDATA!AJ228)</f>
        <v>0</v>
      </c>
      <c r="AR243" s="267">
        <f>IF(OR(Is_Loading,LEN($A243)=0),"",SWDATA!AK228)</f>
        <v>0</v>
      </c>
      <c r="AS243" s="267">
        <f>IF(OR(Is_Loading,LEN($A243)=0),"",SWDATA!AL228)</f>
        <v>0</v>
      </c>
      <c r="AT243" s="266" t="str">
        <f t="shared" si="859"/>
        <v/>
      </c>
      <c r="AU243" s="266">
        <f>IF(OR(Is_Loading,LEN($A243)=0),"",SWDATA!AN228)</f>
        <v>0</v>
      </c>
      <c r="AV243" s="267">
        <f>IF(OR(Is_Loading,LEN($A243)=0),"",SWDATA!AO228)</f>
        <v>0</v>
      </c>
      <c r="AW243" s="267">
        <f>IF(OR(Is_Loading,LEN($A243)=0),"",SWDATA!AP228)</f>
        <v>0</v>
      </c>
      <c r="AX243" s="266" t="str">
        <f t="shared" si="860"/>
        <v/>
      </c>
      <c r="AY243" s="266">
        <f>IF(OR(Is_Loading,LEN($A243)=0),"",SWDATA!AR228)</f>
        <v>0</v>
      </c>
      <c r="AZ243" s="267">
        <f>IF(OR(Is_Loading,LEN($A243)=0),"",SWDATA!AS228)</f>
        <v>0</v>
      </c>
      <c r="BA243" s="267">
        <f>IF(OR(Is_Loading,LEN($A243)=0),"",SWDATA!AT228)</f>
        <v>0</v>
      </c>
      <c r="BB243" s="266" t="str">
        <f t="shared" si="861"/>
        <v/>
      </c>
      <c r="BC243" s="266">
        <f>IF(OR(Is_Loading,LEN($A243)=0),"",SWDATA!AV228)</f>
        <v>0</v>
      </c>
      <c r="BD243" s="267">
        <f>IF(OR(Is_Loading,LEN($A243)=0),"",SWDATA!AW228)</f>
        <v>0</v>
      </c>
      <c r="BE243" s="323">
        <f>IF(OR(Is_Loading,LEN($A243)=0),"",SWDATA!AX228)</f>
        <v>0</v>
      </c>
      <c r="BF243" s="320" t="str">
        <f t="shared" si="862"/>
        <v/>
      </c>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351"/>
      <c r="CO243" s="351"/>
      <c r="CP243" s="351"/>
      <c r="CQ243" s="351"/>
      <c r="CR243" s="351"/>
      <c r="CS243" s="351"/>
      <c r="CT243" s="351"/>
      <c r="CU243" s="351"/>
      <c r="CV243" s="351"/>
      <c r="CW243" s="351"/>
      <c r="CX243" s="351"/>
      <c r="CY243" s="351"/>
      <c r="CZ243" s="351"/>
      <c r="DA243" s="351"/>
      <c r="DB243" s="351"/>
      <c r="DC243" s="351"/>
      <c r="DD243" s="351"/>
      <c r="DE243" s="351"/>
      <c r="DF243" s="351"/>
      <c r="DG243" s="351"/>
      <c r="DH243" s="351"/>
      <c r="DI243" s="351"/>
      <c r="DJ243" s="351"/>
      <c r="DK243" s="351"/>
      <c r="DL243" s="351"/>
      <c r="DM243" s="351"/>
      <c r="DN243" s="351"/>
      <c r="DS243" s="372"/>
      <c r="DT243" s="374"/>
      <c r="DU243" s="375"/>
      <c r="DV243" s="375"/>
      <c r="DW243" s="375"/>
      <c r="DX243" s="375">
        <v>1</v>
      </c>
      <c r="DY243" s="375">
        <f t="shared" si="979"/>
        <v>0</v>
      </c>
      <c r="DZ243" s="375">
        <f t="shared" si="980"/>
        <v>0</v>
      </c>
      <c r="EA243" s="375">
        <f t="shared" si="981"/>
        <v>1</v>
      </c>
      <c r="EB243" s="375">
        <f t="shared" si="982"/>
        <v>0</v>
      </c>
      <c r="EC243" s="375">
        <f t="shared" si="983"/>
        <v>0</v>
      </c>
      <c r="ED243" s="375">
        <f t="shared" si="984"/>
        <v>1</v>
      </c>
      <c r="EE243" s="375">
        <f t="shared" si="985"/>
        <v>0</v>
      </c>
      <c r="EF243" s="375">
        <f t="shared" si="986"/>
        <v>0</v>
      </c>
      <c r="EG243" s="375">
        <f t="shared" si="987"/>
        <v>1</v>
      </c>
      <c r="EH243" s="375">
        <f t="shared" si="988"/>
        <v>0</v>
      </c>
      <c r="EI243" s="375">
        <f t="shared" si="989"/>
        <v>0</v>
      </c>
      <c r="EJ243" s="375">
        <f t="shared" si="990"/>
        <v>1</v>
      </c>
      <c r="EK243" s="375">
        <f t="shared" si="991"/>
        <v>0</v>
      </c>
      <c r="EL243" s="375">
        <f t="shared" si="992"/>
        <v>0</v>
      </c>
      <c r="EM243" s="375">
        <f t="shared" si="993"/>
        <v>1</v>
      </c>
      <c r="EN243" s="375">
        <f t="shared" si="994"/>
        <v>0</v>
      </c>
      <c r="EO243" s="375">
        <f t="shared" si="995"/>
        <v>0</v>
      </c>
      <c r="EP243" s="375">
        <f t="shared" si="996"/>
        <v>1</v>
      </c>
      <c r="EQ243" s="375">
        <f t="shared" si="997"/>
        <v>0</v>
      </c>
      <c r="ER243" s="375">
        <f t="shared" si="998"/>
        <v>0</v>
      </c>
      <c r="ES243" s="375">
        <f t="shared" si="999"/>
        <v>1</v>
      </c>
      <c r="ET243" s="375">
        <f t="shared" si="1000"/>
        <v>0</v>
      </c>
      <c r="EU243" s="375">
        <f t="shared" si="1001"/>
        <v>0</v>
      </c>
      <c r="EV243" s="375">
        <f t="shared" si="1002"/>
        <v>1</v>
      </c>
      <c r="EW243" s="375">
        <f t="shared" si="1003"/>
        <v>0</v>
      </c>
      <c r="EX243" s="375">
        <f t="shared" si="1004"/>
        <v>0</v>
      </c>
      <c r="EY243" s="375">
        <f t="shared" si="1005"/>
        <v>1</v>
      </c>
      <c r="EZ243" s="375">
        <f t="shared" si="1006"/>
        <v>0</v>
      </c>
      <c r="FA243" s="375">
        <f t="shared" si="1007"/>
        <v>0</v>
      </c>
      <c r="FB243" s="375">
        <f t="shared" si="1008"/>
        <v>1</v>
      </c>
      <c r="FC243" s="375">
        <f t="shared" si="1009"/>
        <v>0</v>
      </c>
      <c r="FD243" s="375">
        <f t="shared" si="1010"/>
        <v>0</v>
      </c>
      <c r="FE243" s="376"/>
      <c r="FF243" s="372"/>
      <c r="FG243" s="372"/>
      <c r="FH243" s="372"/>
      <c r="FI243" s="372"/>
      <c r="FJ243" s="372"/>
      <c r="FK243" s="372"/>
      <c r="FL243" s="372"/>
      <c r="FM243" s="372"/>
      <c r="FN243" s="372"/>
      <c r="FO243" s="372"/>
      <c r="FP243" s="372"/>
      <c r="FQ243" s="372"/>
      <c r="FR243" s="372"/>
      <c r="FS243" s="372"/>
      <c r="FT243" s="372"/>
      <c r="FU243" s="372"/>
      <c r="FV243" s="372"/>
      <c r="FW243" s="372"/>
      <c r="FX243" s="372"/>
      <c r="FY243" s="372"/>
      <c r="FZ243" s="372"/>
      <c r="GA243" s="372"/>
      <c r="GB243" s="372"/>
      <c r="GC243" s="372"/>
      <c r="GD243" s="372"/>
      <c r="GE243" s="372"/>
      <c r="GF243" s="372"/>
      <c r="GG243" s="372"/>
      <c r="GH243" s="372"/>
      <c r="GI243" s="372"/>
      <c r="GJ243" s="372"/>
      <c r="GK243" s="372"/>
      <c r="GL243" s="372"/>
      <c r="GM243" s="372"/>
      <c r="GN243" s="372"/>
      <c r="GO243" s="372"/>
      <c r="GP243" s="372"/>
      <c r="GQ243" s="372"/>
      <c r="GR243" s="372"/>
      <c r="GS243" s="372"/>
      <c r="GT243" s="372"/>
      <c r="GU243" s="372"/>
      <c r="GV243" s="372"/>
      <c r="GW243" s="372"/>
      <c r="GX243" s="372"/>
      <c r="GY243" s="372"/>
      <c r="GZ243" s="372"/>
      <c r="HA243" s="372"/>
      <c r="HB243" s="372"/>
      <c r="HC243" s="372"/>
    </row>
    <row r="244" spans="1:211" s="373" customFormat="1" ht="15" hidden="1" customHeight="1" outlineLevel="1" x14ac:dyDescent="0.2">
      <c r="A244" s="366">
        <f>SWDATA!O229</f>
        <v>0</v>
      </c>
      <c r="B244" s="366">
        <f>SWDATA!M229</f>
        <v>0</v>
      </c>
      <c r="C244" s="351">
        <f>IF(AND(SWDATA!M229=1,SWDATA!Q229="promotions"),SWDATA!P229,0)</f>
        <v>0</v>
      </c>
      <c r="D244" s="367">
        <f>ROW(SWDATA!M229)</f>
        <v>229</v>
      </c>
      <c r="E244" s="368">
        <f t="shared" si="1014"/>
        <v>0</v>
      </c>
      <c r="F244" s="369">
        <f t="shared" si="850"/>
        <v>1</v>
      </c>
      <c r="G244" s="366" t="str">
        <f t="shared" si="851"/>
        <v/>
      </c>
      <c r="H244" s="370"/>
      <c r="J244" s="238">
        <f t="shared" si="852"/>
        <v>0</v>
      </c>
      <c r="K244" s="239" t="str">
        <f t="shared" si="853"/>
        <v/>
      </c>
      <c r="L244" s="342"/>
      <c r="M244" s="345"/>
      <c r="N244" s="340" t="str">
        <f>IF(LEN(SWDATA!F229)=0,"",N243)</f>
        <v/>
      </c>
      <c r="O244" s="296" t="str">
        <f>IF(LEN(SWDATA!G229)=0,"",O243)</f>
        <v/>
      </c>
      <c r="P244" s="297" t="str">
        <f>IF(LEN(SWDATA!C229)=0,"",SWDATA!C229)</f>
        <v/>
      </c>
      <c r="Q244" s="312" t="str">
        <f t="shared" si="854"/>
        <v/>
      </c>
      <c r="R244" s="223" t="s">
        <v>261</v>
      </c>
      <c r="S244" s="224"/>
      <c r="T244" s="224"/>
      <c r="U244" s="264" t="s">
        <v>626</v>
      </c>
      <c r="V244" s="205" t="s">
        <v>221</v>
      </c>
      <c r="W244" s="266">
        <f>IF(OR(Is_Loading,LEN($A244)=0),"",SWDATA!P229)</f>
        <v>0</v>
      </c>
      <c r="X244" s="267">
        <f>IF(OR(Is_Loading,LEN($A244)=0),"",SWDATA!Q229)</f>
        <v>0</v>
      </c>
      <c r="Y244" s="267">
        <f>IF(OR(Is_Loading,LEN($A244)=0),"",SWDATA!R229)</f>
        <v>0</v>
      </c>
      <c r="Z244" s="266" t="str">
        <f t="shared" ref="Z244:Z248" si="1015">IF($A244=0,"",CHOOSE($F244,SUM(W244:Y244),SUM(W244:Y244)/3,Y244))</f>
        <v/>
      </c>
      <c r="AA244" s="266">
        <f>IF(OR(Is_Loading,LEN($A244)=0),"",SWDATA!T229)</f>
        <v>0</v>
      </c>
      <c r="AB244" s="267">
        <f>IF(OR(Is_Loading,LEN($A244)=0),"",SWDATA!U229)</f>
        <v>0</v>
      </c>
      <c r="AC244" s="267">
        <f>IF(OR(Is_Loading,LEN($A244)=0),"",SWDATA!V229)</f>
        <v>0</v>
      </c>
      <c r="AD244" s="266" t="str">
        <f t="shared" si="855"/>
        <v/>
      </c>
      <c r="AE244" s="266">
        <f>IF(OR(Is_Loading,LEN($A244)=0),"",SWDATA!X229)</f>
        <v>0</v>
      </c>
      <c r="AF244" s="267">
        <f>IF(OR(Is_Loading,LEN($A244)=0),"",SWDATA!Y229)</f>
        <v>0</v>
      </c>
      <c r="AG244" s="267">
        <f>IF(OR(Is_Loading,LEN($A244)=0),"",SWDATA!Z229)</f>
        <v>0</v>
      </c>
      <c r="AH244" s="266" t="str">
        <f t="shared" si="856"/>
        <v/>
      </c>
      <c r="AI244" s="266">
        <f>IF(OR(Is_Loading,LEN($A244)=0),"",SWDATA!AB229)</f>
        <v>0</v>
      </c>
      <c r="AJ244" s="267">
        <f>IF(OR(Is_Loading,LEN($A244)=0),"",SWDATA!AC229)</f>
        <v>0</v>
      </c>
      <c r="AK244" s="267">
        <f>IF(OR(Is_Loading,LEN($A244)=0),"",SWDATA!AD229)</f>
        <v>0</v>
      </c>
      <c r="AL244" s="266" t="str">
        <f t="shared" si="857"/>
        <v/>
      </c>
      <c r="AM244" s="266">
        <f>IF(OR(Is_Loading,LEN($A244)=0),"",SWDATA!AF229)</f>
        <v>0</v>
      </c>
      <c r="AN244" s="267">
        <f>IF(OR(Is_Loading,LEN($A244)=0),"",SWDATA!AG229)</f>
        <v>0</v>
      </c>
      <c r="AO244" s="323">
        <f>IF(OR(Is_Loading,LEN($A244)=0),"",SWDATA!AH229)</f>
        <v>0</v>
      </c>
      <c r="AP244" s="320" t="str">
        <f t="shared" si="858"/>
        <v/>
      </c>
      <c r="AQ244" s="266">
        <f>IF(OR(Is_Loading,LEN($A244)=0),"",SWDATA!AJ229)</f>
        <v>0</v>
      </c>
      <c r="AR244" s="267">
        <f>IF(OR(Is_Loading,LEN($A244)=0),"",SWDATA!AK229)</f>
        <v>0</v>
      </c>
      <c r="AS244" s="267">
        <f>IF(OR(Is_Loading,LEN($A244)=0),"",SWDATA!AL229)</f>
        <v>0</v>
      </c>
      <c r="AT244" s="266" t="str">
        <f t="shared" si="859"/>
        <v/>
      </c>
      <c r="AU244" s="266">
        <f>IF(OR(Is_Loading,LEN($A244)=0),"",SWDATA!AN229)</f>
        <v>0</v>
      </c>
      <c r="AV244" s="267">
        <f>IF(OR(Is_Loading,LEN($A244)=0),"",SWDATA!AO229)</f>
        <v>0</v>
      </c>
      <c r="AW244" s="267">
        <f>IF(OR(Is_Loading,LEN($A244)=0),"",SWDATA!AP229)</f>
        <v>0</v>
      </c>
      <c r="AX244" s="266" t="str">
        <f t="shared" si="860"/>
        <v/>
      </c>
      <c r="AY244" s="266">
        <f>IF(OR(Is_Loading,LEN($A244)=0),"",SWDATA!AR229)</f>
        <v>0</v>
      </c>
      <c r="AZ244" s="267">
        <f>IF(OR(Is_Loading,LEN($A244)=0),"",SWDATA!AS229)</f>
        <v>0</v>
      </c>
      <c r="BA244" s="267">
        <f>IF(OR(Is_Loading,LEN($A244)=0),"",SWDATA!AT229)</f>
        <v>0</v>
      </c>
      <c r="BB244" s="266" t="str">
        <f t="shared" si="861"/>
        <v/>
      </c>
      <c r="BC244" s="266">
        <f>IF(OR(Is_Loading,LEN($A244)=0),"",SWDATA!AV229)</f>
        <v>0</v>
      </c>
      <c r="BD244" s="267">
        <f>IF(OR(Is_Loading,LEN($A244)=0),"",SWDATA!AW229)</f>
        <v>0</v>
      </c>
      <c r="BE244" s="323">
        <f>IF(OR(Is_Loading,LEN($A244)=0),"",SWDATA!AX229)</f>
        <v>0</v>
      </c>
      <c r="BF244" s="320" t="str">
        <f t="shared" si="862"/>
        <v/>
      </c>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351"/>
      <c r="CO244" s="351"/>
      <c r="CP244" s="351"/>
      <c r="CQ244" s="351"/>
      <c r="CR244" s="351"/>
      <c r="CS244" s="351"/>
      <c r="CT244" s="351"/>
      <c r="CU244" s="351"/>
      <c r="CV244" s="351"/>
      <c r="CW244" s="351"/>
      <c r="CX244" s="351"/>
      <c r="CY244" s="351"/>
      <c r="CZ244" s="351"/>
      <c r="DA244" s="351"/>
      <c r="DB244" s="351"/>
      <c r="DC244" s="351"/>
      <c r="DD244" s="351"/>
      <c r="DE244" s="351"/>
      <c r="DF244" s="351"/>
      <c r="DG244" s="351"/>
      <c r="DH244" s="351"/>
      <c r="DI244" s="351"/>
      <c r="DJ244" s="351"/>
      <c r="DK244" s="351"/>
      <c r="DL244" s="351"/>
      <c r="DM244" s="351"/>
      <c r="DN244" s="351"/>
      <c r="DS244" s="372"/>
      <c r="DT244" s="374"/>
      <c r="DU244" s="375"/>
      <c r="DV244" s="375"/>
      <c r="DW244" s="375"/>
      <c r="DX244" s="375">
        <v>1</v>
      </c>
      <c r="DY244" s="375">
        <f t="shared" si="979"/>
        <v>0</v>
      </c>
      <c r="DZ244" s="375">
        <f t="shared" si="980"/>
        <v>0</v>
      </c>
      <c r="EA244" s="375">
        <f t="shared" si="981"/>
        <v>1</v>
      </c>
      <c r="EB244" s="375">
        <f t="shared" si="982"/>
        <v>0</v>
      </c>
      <c r="EC244" s="375">
        <f t="shared" si="983"/>
        <v>0</v>
      </c>
      <c r="ED244" s="375">
        <f t="shared" si="984"/>
        <v>1</v>
      </c>
      <c r="EE244" s="375">
        <f t="shared" si="985"/>
        <v>0</v>
      </c>
      <c r="EF244" s="375">
        <f t="shared" si="986"/>
        <v>0</v>
      </c>
      <c r="EG244" s="375">
        <f t="shared" si="987"/>
        <v>1</v>
      </c>
      <c r="EH244" s="375">
        <f t="shared" si="988"/>
        <v>0</v>
      </c>
      <c r="EI244" s="375">
        <f t="shared" si="989"/>
        <v>0</v>
      </c>
      <c r="EJ244" s="375">
        <f t="shared" si="990"/>
        <v>1</v>
      </c>
      <c r="EK244" s="375">
        <f t="shared" si="991"/>
        <v>0</v>
      </c>
      <c r="EL244" s="375">
        <f t="shared" si="992"/>
        <v>0</v>
      </c>
      <c r="EM244" s="375">
        <f t="shared" si="993"/>
        <v>1</v>
      </c>
      <c r="EN244" s="375">
        <f t="shared" si="994"/>
        <v>0</v>
      </c>
      <c r="EO244" s="375">
        <f t="shared" si="995"/>
        <v>0</v>
      </c>
      <c r="EP244" s="375">
        <f t="shared" si="996"/>
        <v>1</v>
      </c>
      <c r="EQ244" s="375">
        <f t="shared" si="997"/>
        <v>0</v>
      </c>
      <c r="ER244" s="375">
        <f t="shared" si="998"/>
        <v>0</v>
      </c>
      <c r="ES244" s="375">
        <f t="shared" si="999"/>
        <v>1</v>
      </c>
      <c r="ET244" s="375">
        <f t="shared" si="1000"/>
        <v>0</v>
      </c>
      <c r="EU244" s="375">
        <f t="shared" si="1001"/>
        <v>0</v>
      </c>
      <c r="EV244" s="375">
        <f t="shared" si="1002"/>
        <v>1</v>
      </c>
      <c r="EW244" s="375">
        <f t="shared" si="1003"/>
        <v>0</v>
      </c>
      <c r="EX244" s="375">
        <f t="shared" si="1004"/>
        <v>0</v>
      </c>
      <c r="EY244" s="375">
        <f t="shared" si="1005"/>
        <v>1</v>
      </c>
      <c r="EZ244" s="375">
        <f t="shared" si="1006"/>
        <v>0</v>
      </c>
      <c r="FA244" s="375">
        <f t="shared" si="1007"/>
        <v>0</v>
      </c>
      <c r="FB244" s="375">
        <f t="shared" si="1008"/>
        <v>1</v>
      </c>
      <c r="FC244" s="375">
        <f t="shared" si="1009"/>
        <v>0</v>
      </c>
      <c r="FD244" s="375">
        <f t="shared" si="1010"/>
        <v>0</v>
      </c>
      <c r="FE244" s="376"/>
      <c r="FF244" s="372"/>
      <c r="FG244" s="372"/>
      <c r="FH244" s="372"/>
      <c r="FI244" s="372"/>
      <c r="FJ244" s="372"/>
      <c r="FK244" s="372"/>
      <c r="FL244" s="372"/>
      <c r="FM244" s="372"/>
      <c r="FN244" s="372"/>
      <c r="FO244" s="372"/>
      <c r="FP244" s="372"/>
      <c r="FQ244" s="372"/>
      <c r="FR244" s="372"/>
      <c r="FS244" s="372"/>
      <c r="FT244" s="372"/>
      <c r="FU244" s="372"/>
      <c r="FV244" s="372"/>
      <c r="FW244" s="372"/>
      <c r="FX244" s="372"/>
      <c r="FY244" s="372"/>
      <c r="FZ244" s="372"/>
      <c r="GA244" s="372"/>
      <c r="GB244" s="372"/>
      <c r="GC244" s="372"/>
      <c r="GD244" s="372"/>
      <c r="GE244" s="372"/>
      <c r="GF244" s="372"/>
      <c r="GG244" s="372"/>
      <c r="GH244" s="372"/>
      <c r="GI244" s="372"/>
      <c r="GJ244" s="372"/>
      <c r="GK244" s="372"/>
      <c r="GL244" s="372"/>
      <c r="GM244" s="372"/>
      <c r="GN244" s="372"/>
      <c r="GO244" s="372"/>
      <c r="GP244" s="372"/>
      <c r="GQ244" s="372"/>
      <c r="GR244" s="372"/>
      <c r="GS244" s="372"/>
      <c r="GT244" s="372"/>
      <c r="GU244" s="372"/>
      <c r="GV244" s="372"/>
      <c r="GW244" s="372"/>
      <c r="GX244" s="372"/>
      <c r="GY244" s="372"/>
      <c r="GZ244" s="372"/>
      <c r="HA244" s="372"/>
      <c r="HB244" s="372"/>
      <c r="HC244" s="372"/>
    </row>
    <row r="245" spans="1:211" s="373" customFormat="1" ht="15" hidden="1" customHeight="1" outlineLevel="1" x14ac:dyDescent="0.2">
      <c r="A245" s="366">
        <f>SWDATA!O230</f>
        <v>0</v>
      </c>
      <c r="B245" s="366">
        <f>SWDATA!M230</f>
        <v>0</v>
      </c>
      <c r="C245" s="351">
        <f>IF(AND(SWDATA!M230=1,SWDATA!Q230="promotions"),SWDATA!P230,0)</f>
        <v>0</v>
      </c>
      <c r="D245" s="367">
        <f>ROW(SWDATA!M230)</f>
        <v>230</v>
      </c>
      <c r="E245" s="368">
        <f t="shared" si="1014"/>
        <v>0</v>
      </c>
      <c r="F245" s="369">
        <f t="shared" si="850"/>
        <v>1</v>
      </c>
      <c r="G245" s="366" t="str">
        <f t="shared" si="851"/>
        <v/>
      </c>
      <c r="H245" s="370"/>
      <c r="J245" s="238">
        <f t="shared" si="852"/>
        <v>0</v>
      </c>
      <c r="K245" s="239" t="str">
        <f t="shared" si="853"/>
        <v/>
      </c>
      <c r="L245" s="342"/>
      <c r="M245" s="345"/>
      <c r="N245" s="340" t="str">
        <f>IF(LEN(SWDATA!F230)=0,"",N244)</f>
        <v/>
      </c>
      <c r="O245" s="296" t="str">
        <f>IF(LEN(SWDATA!G230)=0,"",O244)</f>
        <v/>
      </c>
      <c r="P245" s="297" t="str">
        <f>IF(LEN(SWDATA!C230)=0,"",SWDATA!C230)</f>
        <v/>
      </c>
      <c r="Q245" s="312" t="str">
        <f t="shared" si="854"/>
        <v/>
      </c>
      <c r="R245" s="223" t="s">
        <v>261</v>
      </c>
      <c r="S245" s="319" t="s">
        <v>485</v>
      </c>
      <c r="T245" s="224"/>
      <c r="U245" s="264" t="s">
        <v>608</v>
      </c>
      <c r="V245" s="205" t="s">
        <v>221</v>
      </c>
      <c r="W245" s="266">
        <f>IF(OR(Is_Loading,LEN($A245)=0),"",SWDATA!P230)</f>
        <v>0</v>
      </c>
      <c r="X245" s="267">
        <f>IF(OR(Is_Loading,LEN($A245)=0),"",SWDATA!Q230)</f>
        <v>0</v>
      </c>
      <c r="Y245" s="267">
        <f>IF(OR(Is_Loading,LEN($A245)=0),"",SWDATA!R230)</f>
        <v>0</v>
      </c>
      <c r="Z245" s="266" t="str">
        <f t="shared" si="1015"/>
        <v/>
      </c>
      <c r="AA245" s="266">
        <f>IF(OR(Is_Loading,LEN($A245)=0),"",SWDATA!T230)</f>
        <v>0</v>
      </c>
      <c r="AB245" s="267">
        <f>IF(OR(Is_Loading,LEN($A245)=0),"",SWDATA!U230)</f>
        <v>0</v>
      </c>
      <c r="AC245" s="267">
        <f>IF(OR(Is_Loading,LEN($A245)=0),"",SWDATA!V230)</f>
        <v>0</v>
      </c>
      <c r="AD245" s="266" t="str">
        <f t="shared" si="855"/>
        <v/>
      </c>
      <c r="AE245" s="266">
        <f>IF(OR(Is_Loading,LEN($A245)=0),"",SWDATA!X230)</f>
        <v>0</v>
      </c>
      <c r="AF245" s="267">
        <f>IF(OR(Is_Loading,LEN($A245)=0),"",SWDATA!Y230)</f>
        <v>0</v>
      </c>
      <c r="AG245" s="267">
        <f>IF(OR(Is_Loading,LEN($A245)=0),"",SWDATA!Z230)</f>
        <v>0</v>
      </c>
      <c r="AH245" s="266" t="str">
        <f t="shared" si="856"/>
        <v/>
      </c>
      <c r="AI245" s="266">
        <f>IF(OR(Is_Loading,LEN($A245)=0),"",SWDATA!AB230)</f>
        <v>0</v>
      </c>
      <c r="AJ245" s="267">
        <f>IF(OR(Is_Loading,LEN($A245)=0),"",SWDATA!AC230)</f>
        <v>0</v>
      </c>
      <c r="AK245" s="267">
        <f>IF(OR(Is_Loading,LEN($A245)=0),"",SWDATA!AD230)</f>
        <v>0</v>
      </c>
      <c r="AL245" s="266" t="str">
        <f t="shared" si="857"/>
        <v/>
      </c>
      <c r="AM245" s="266">
        <f>IF(OR(Is_Loading,LEN($A245)=0),"",SWDATA!AF230)</f>
        <v>0</v>
      </c>
      <c r="AN245" s="267">
        <f>IF(OR(Is_Loading,LEN($A245)=0),"",SWDATA!AG230)</f>
        <v>0</v>
      </c>
      <c r="AO245" s="323">
        <f>IF(OR(Is_Loading,LEN($A245)=0),"",SWDATA!AH230)</f>
        <v>0</v>
      </c>
      <c r="AP245" s="320" t="str">
        <f t="shared" si="858"/>
        <v/>
      </c>
      <c r="AQ245" s="266">
        <f>IF(OR(Is_Loading,LEN($A245)=0),"",SWDATA!AJ230)</f>
        <v>0</v>
      </c>
      <c r="AR245" s="267">
        <f>IF(OR(Is_Loading,LEN($A245)=0),"",SWDATA!AK230)</f>
        <v>0</v>
      </c>
      <c r="AS245" s="267">
        <f>IF(OR(Is_Loading,LEN($A245)=0),"",SWDATA!AL230)</f>
        <v>0</v>
      </c>
      <c r="AT245" s="266" t="str">
        <f t="shared" si="859"/>
        <v/>
      </c>
      <c r="AU245" s="266">
        <f>IF(OR(Is_Loading,LEN($A245)=0),"",SWDATA!AN230)</f>
        <v>0</v>
      </c>
      <c r="AV245" s="267">
        <f>IF(OR(Is_Loading,LEN($A245)=0),"",SWDATA!AO230)</f>
        <v>0</v>
      </c>
      <c r="AW245" s="267">
        <f>IF(OR(Is_Loading,LEN($A245)=0),"",SWDATA!AP230)</f>
        <v>0</v>
      </c>
      <c r="AX245" s="266" t="str">
        <f t="shared" si="860"/>
        <v/>
      </c>
      <c r="AY245" s="266">
        <f>IF(OR(Is_Loading,LEN($A245)=0),"",SWDATA!AR230)</f>
        <v>0</v>
      </c>
      <c r="AZ245" s="267">
        <f>IF(OR(Is_Loading,LEN($A245)=0),"",SWDATA!AS230)</f>
        <v>0</v>
      </c>
      <c r="BA245" s="267">
        <f>IF(OR(Is_Loading,LEN($A245)=0),"",SWDATA!AT230)</f>
        <v>0</v>
      </c>
      <c r="BB245" s="266" t="str">
        <f t="shared" si="861"/>
        <v/>
      </c>
      <c r="BC245" s="266">
        <f>IF(OR(Is_Loading,LEN($A245)=0),"",SWDATA!AV230)</f>
        <v>0</v>
      </c>
      <c r="BD245" s="267">
        <f>IF(OR(Is_Loading,LEN($A245)=0),"",SWDATA!AW230)</f>
        <v>0</v>
      </c>
      <c r="BE245" s="323">
        <f>IF(OR(Is_Loading,LEN($A245)=0),"",SWDATA!AX230)</f>
        <v>0</v>
      </c>
      <c r="BF245" s="320" t="str">
        <f t="shared" si="862"/>
        <v/>
      </c>
      <c r="BG245" s="11"/>
      <c r="BH245" s="11"/>
      <c r="BI245" s="11"/>
      <c r="BJ245" s="11"/>
      <c r="BK245" s="11"/>
      <c r="BL245" s="11"/>
      <c r="BM245" s="11"/>
      <c r="BN245" s="11"/>
      <c r="BO245" s="11"/>
      <c r="BP245" s="11"/>
      <c r="BQ245" s="11"/>
      <c r="BR245" s="11"/>
      <c r="BS245" s="11"/>
      <c r="BT245" s="11"/>
      <c r="BU245" s="11"/>
      <c r="BV245" s="11"/>
      <c r="BW245" s="11"/>
      <c r="BX245" s="11"/>
      <c r="BY245" s="11"/>
      <c r="BZ245" s="11"/>
      <c r="CA245" s="11"/>
      <c r="CB245" s="11"/>
      <c r="CC245" s="11"/>
      <c r="CD245" s="11"/>
      <c r="CE245" s="11"/>
      <c r="CF245" s="11"/>
      <c r="CG245" s="11"/>
      <c r="CH245" s="11"/>
      <c r="CI245" s="11"/>
      <c r="CJ245" s="11"/>
      <c r="CK245" s="11"/>
      <c r="CL245" s="11"/>
      <c r="CM245" s="11"/>
      <c r="CN245" s="351"/>
      <c r="CO245" s="351"/>
      <c r="CP245" s="351"/>
      <c r="CQ245" s="351"/>
      <c r="CR245" s="351"/>
      <c r="CS245" s="351"/>
      <c r="CT245" s="351"/>
      <c r="CU245" s="351"/>
      <c r="CV245" s="351"/>
      <c r="CW245" s="351"/>
      <c r="CX245" s="351"/>
      <c r="CY245" s="351"/>
      <c r="CZ245" s="351"/>
      <c r="DA245" s="351"/>
      <c r="DB245" s="351"/>
      <c r="DC245" s="351"/>
      <c r="DD245" s="351"/>
      <c r="DE245" s="351"/>
      <c r="DF245" s="351"/>
      <c r="DG245" s="351"/>
      <c r="DH245" s="351"/>
      <c r="DI245" s="351"/>
      <c r="DJ245" s="351"/>
      <c r="DK245" s="351"/>
      <c r="DL245" s="351"/>
      <c r="DM245" s="351"/>
      <c r="DN245" s="351"/>
      <c r="DS245" s="372"/>
      <c r="DT245" s="374"/>
      <c r="DU245" s="375"/>
      <c r="DV245" s="375"/>
      <c r="DW245" s="375"/>
      <c r="DX245" s="375">
        <v>1</v>
      </c>
      <c r="DY245" s="375">
        <f t="shared" si="979"/>
        <v>0</v>
      </c>
      <c r="DZ245" s="375">
        <f t="shared" si="980"/>
        <v>0</v>
      </c>
      <c r="EA245" s="375">
        <f t="shared" si="981"/>
        <v>1</v>
      </c>
      <c r="EB245" s="375">
        <f t="shared" si="982"/>
        <v>0</v>
      </c>
      <c r="EC245" s="375">
        <f t="shared" si="983"/>
        <v>0</v>
      </c>
      <c r="ED245" s="375">
        <f t="shared" si="984"/>
        <v>1</v>
      </c>
      <c r="EE245" s="375">
        <f t="shared" si="985"/>
        <v>0</v>
      </c>
      <c r="EF245" s="375">
        <f t="shared" si="986"/>
        <v>0</v>
      </c>
      <c r="EG245" s="375">
        <f t="shared" si="987"/>
        <v>1</v>
      </c>
      <c r="EH245" s="375">
        <f t="shared" si="988"/>
        <v>0</v>
      </c>
      <c r="EI245" s="375">
        <f t="shared" si="989"/>
        <v>0</v>
      </c>
      <c r="EJ245" s="375">
        <f t="shared" si="990"/>
        <v>1</v>
      </c>
      <c r="EK245" s="375">
        <f t="shared" si="991"/>
        <v>0</v>
      </c>
      <c r="EL245" s="375">
        <f t="shared" si="992"/>
        <v>0</v>
      </c>
      <c r="EM245" s="375">
        <f t="shared" si="993"/>
        <v>1</v>
      </c>
      <c r="EN245" s="375">
        <f t="shared" si="994"/>
        <v>0</v>
      </c>
      <c r="EO245" s="375">
        <f t="shared" si="995"/>
        <v>0</v>
      </c>
      <c r="EP245" s="375">
        <f t="shared" si="996"/>
        <v>1</v>
      </c>
      <c r="EQ245" s="375">
        <f t="shared" si="997"/>
        <v>0</v>
      </c>
      <c r="ER245" s="375">
        <f t="shared" si="998"/>
        <v>0</v>
      </c>
      <c r="ES245" s="375">
        <f t="shared" si="999"/>
        <v>1</v>
      </c>
      <c r="ET245" s="375">
        <f t="shared" si="1000"/>
        <v>0</v>
      </c>
      <c r="EU245" s="375">
        <f t="shared" si="1001"/>
        <v>0</v>
      </c>
      <c r="EV245" s="375">
        <f t="shared" si="1002"/>
        <v>1</v>
      </c>
      <c r="EW245" s="375">
        <f t="shared" si="1003"/>
        <v>0</v>
      </c>
      <c r="EX245" s="375">
        <f t="shared" si="1004"/>
        <v>0</v>
      </c>
      <c r="EY245" s="375">
        <f t="shared" si="1005"/>
        <v>1</v>
      </c>
      <c r="EZ245" s="375">
        <f t="shared" si="1006"/>
        <v>0</v>
      </c>
      <c r="FA245" s="375">
        <f t="shared" si="1007"/>
        <v>0</v>
      </c>
      <c r="FB245" s="375">
        <f t="shared" si="1008"/>
        <v>1</v>
      </c>
      <c r="FC245" s="375">
        <f t="shared" si="1009"/>
        <v>0</v>
      </c>
      <c r="FD245" s="375">
        <f t="shared" si="1010"/>
        <v>0</v>
      </c>
      <c r="FE245" s="376"/>
      <c r="FF245" s="372"/>
      <c r="FG245" s="372"/>
      <c r="FH245" s="372"/>
      <c r="FI245" s="372"/>
      <c r="FJ245" s="372"/>
      <c r="FK245" s="372"/>
      <c r="FL245" s="372"/>
      <c r="FM245" s="372"/>
      <c r="FN245" s="372"/>
      <c r="FO245" s="372"/>
      <c r="FP245" s="372"/>
      <c r="FQ245" s="372"/>
      <c r="FR245" s="372"/>
      <c r="FS245" s="372"/>
      <c r="FT245" s="372"/>
      <c r="FU245" s="372"/>
      <c r="FV245" s="372"/>
      <c r="FW245" s="372"/>
      <c r="FX245" s="372"/>
      <c r="FY245" s="372"/>
      <c r="FZ245" s="372"/>
      <c r="GA245" s="372"/>
      <c r="GB245" s="372"/>
      <c r="GC245" s="372"/>
      <c r="GD245" s="372"/>
      <c r="GE245" s="372"/>
      <c r="GF245" s="372"/>
      <c r="GG245" s="372"/>
      <c r="GH245" s="372"/>
      <c r="GI245" s="372"/>
      <c r="GJ245" s="372"/>
      <c r="GK245" s="372"/>
      <c r="GL245" s="372"/>
      <c r="GM245" s="372"/>
      <c r="GN245" s="372"/>
      <c r="GO245" s="372"/>
      <c r="GP245" s="372"/>
      <c r="GQ245" s="372"/>
      <c r="GR245" s="372"/>
      <c r="GS245" s="372"/>
      <c r="GT245" s="372"/>
      <c r="GU245" s="372"/>
      <c r="GV245" s="372"/>
      <c r="GW245" s="372"/>
      <c r="GX245" s="372"/>
      <c r="GY245" s="372"/>
      <c r="GZ245" s="372"/>
      <c r="HA245" s="372"/>
      <c r="HB245" s="372"/>
      <c r="HC245" s="372"/>
    </row>
    <row r="246" spans="1:211" s="373" customFormat="1" ht="15" hidden="1" customHeight="1" outlineLevel="1" x14ac:dyDescent="0.2">
      <c r="A246" s="366">
        <f>SWDATA!O231</f>
        <v>0</v>
      </c>
      <c r="B246" s="366">
        <f>SWDATA!M231</f>
        <v>0</v>
      </c>
      <c r="C246" s="351">
        <f>IF(AND(SWDATA!M231=1,SWDATA!Q231="promotions"),SWDATA!P231,0)</f>
        <v>0</v>
      </c>
      <c r="D246" s="367">
        <f>ROW(SWDATA!M231)</f>
        <v>231</v>
      </c>
      <c r="E246" s="368">
        <f t="shared" si="1014"/>
        <v>0</v>
      </c>
      <c r="F246" s="369">
        <f t="shared" si="850"/>
        <v>1</v>
      </c>
      <c r="G246" s="366" t="str">
        <f t="shared" si="851"/>
        <v/>
      </c>
      <c r="H246" s="370"/>
      <c r="J246" s="238">
        <f t="shared" si="852"/>
        <v>0</v>
      </c>
      <c r="K246" s="239" t="str">
        <f t="shared" si="853"/>
        <v/>
      </c>
      <c r="L246" s="342"/>
      <c r="M246" s="345"/>
      <c r="N246" s="340" t="str">
        <f>IF(LEN(SWDATA!F231)=0,"",N245)</f>
        <v/>
      </c>
      <c r="O246" s="296" t="str">
        <f>IF(LEN(SWDATA!G231)=0,"",O245)</f>
        <v/>
      </c>
      <c r="P246" s="297" t="str">
        <f>IF(LEN(SWDATA!C231)=0,"",SWDATA!C231)</f>
        <v/>
      </c>
      <c r="Q246" s="312" t="str">
        <f t="shared" si="854"/>
        <v/>
      </c>
      <c r="R246" s="223" t="s">
        <v>261</v>
      </c>
      <c r="S246" s="224"/>
      <c r="T246" s="224"/>
      <c r="U246" s="264" t="s">
        <v>613</v>
      </c>
      <c r="V246" s="205" t="s">
        <v>221</v>
      </c>
      <c r="W246" s="266">
        <f>IF(OR(Is_Loading,LEN($A246)=0),"",SWDATA!P231)</f>
        <v>0</v>
      </c>
      <c r="X246" s="267">
        <f>IF(OR(Is_Loading,LEN($A246)=0),"",SWDATA!Q231)</f>
        <v>0</v>
      </c>
      <c r="Y246" s="267">
        <f>IF(OR(Is_Loading,LEN($A246)=0),"",SWDATA!R231)</f>
        <v>0</v>
      </c>
      <c r="Z246" s="266" t="str">
        <f t="shared" si="1015"/>
        <v/>
      </c>
      <c r="AA246" s="266">
        <f>IF(OR(Is_Loading,LEN($A246)=0),"",SWDATA!T231)</f>
        <v>0</v>
      </c>
      <c r="AB246" s="267">
        <f>IF(OR(Is_Loading,LEN($A246)=0),"",SWDATA!U231)</f>
        <v>0</v>
      </c>
      <c r="AC246" s="267">
        <f>IF(OR(Is_Loading,LEN($A246)=0),"",SWDATA!V231)</f>
        <v>0</v>
      </c>
      <c r="AD246" s="266" t="str">
        <f t="shared" si="855"/>
        <v/>
      </c>
      <c r="AE246" s="266">
        <f>IF(OR(Is_Loading,LEN($A246)=0),"",SWDATA!X231)</f>
        <v>0</v>
      </c>
      <c r="AF246" s="267">
        <f>IF(OR(Is_Loading,LEN($A246)=0),"",SWDATA!Y231)</f>
        <v>0</v>
      </c>
      <c r="AG246" s="267">
        <f>IF(OR(Is_Loading,LEN($A246)=0),"",SWDATA!Z231)</f>
        <v>0</v>
      </c>
      <c r="AH246" s="266" t="str">
        <f t="shared" si="856"/>
        <v/>
      </c>
      <c r="AI246" s="266">
        <f>IF(OR(Is_Loading,LEN($A246)=0),"",SWDATA!AB231)</f>
        <v>0</v>
      </c>
      <c r="AJ246" s="267">
        <f>IF(OR(Is_Loading,LEN($A246)=0),"",SWDATA!AC231)</f>
        <v>0</v>
      </c>
      <c r="AK246" s="267">
        <f>IF(OR(Is_Loading,LEN($A246)=0),"",SWDATA!AD231)</f>
        <v>0</v>
      </c>
      <c r="AL246" s="266" t="str">
        <f t="shared" si="857"/>
        <v/>
      </c>
      <c r="AM246" s="266">
        <f>IF(OR(Is_Loading,LEN($A246)=0),"",SWDATA!AF231)</f>
        <v>0</v>
      </c>
      <c r="AN246" s="267">
        <f>IF(OR(Is_Loading,LEN($A246)=0),"",SWDATA!AG231)</f>
        <v>0</v>
      </c>
      <c r="AO246" s="323">
        <f>IF(OR(Is_Loading,LEN($A246)=0),"",SWDATA!AH231)</f>
        <v>0</v>
      </c>
      <c r="AP246" s="320" t="str">
        <f t="shared" si="858"/>
        <v/>
      </c>
      <c r="AQ246" s="266">
        <f>IF(OR(Is_Loading,LEN($A246)=0),"",SWDATA!AJ231)</f>
        <v>0</v>
      </c>
      <c r="AR246" s="267">
        <f>IF(OR(Is_Loading,LEN($A246)=0),"",SWDATA!AK231)</f>
        <v>0</v>
      </c>
      <c r="AS246" s="267">
        <f>IF(OR(Is_Loading,LEN($A246)=0),"",SWDATA!AL231)</f>
        <v>0</v>
      </c>
      <c r="AT246" s="266" t="str">
        <f t="shared" si="859"/>
        <v/>
      </c>
      <c r="AU246" s="266">
        <f>IF(OR(Is_Loading,LEN($A246)=0),"",SWDATA!AN231)</f>
        <v>0</v>
      </c>
      <c r="AV246" s="267">
        <f>IF(OR(Is_Loading,LEN($A246)=0),"",SWDATA!AO231)</f>
        <v>0</v>
      </c>
      <c r="AW246" s="267">
        <f>IF(OR(Is_Loading,LEN($A246)=0),"",SWDATA!AP231)</f>
        <v>0</v>
      </c>
      <c r="AX246" s="266" t="str">
        <f t="shared" si="860"/>
        <v/>
      </c>
      <c r="AY246" s="266">
        <f>IF(OR(Is_Loading,LEN($A246)=0),"",SWDATA!AR231)</f>
        <v>0</v>
      </c>
      <c r="AZ246" s="267">
        <f>IF(OR(Is_Loading,LEN($A246)=0),"",SWDATA!AS231)</f>
        <v>0</v>
      </c>
      <c r="BA246" s="267">
        <f>IF(OR(Is_Loading,LEN($A246)=0),"",SWDATA!AT231)</f>
        <v>0</v>
      </c>
      <c r="BB246" s="266" t="str">
        <f t="shared" si="861"/>
        <v/>
      </c>
      <c r="BC246" s="266">
        <f>IF(OR(Is_Loading,LEN($A246)=0),"",SWDATA!AV231)</f>
        <v>0</v>
      </c>
      <c r="BD246" s="267">
        <f>IF(OR(Is_Loading,LEN($A246)=0),"",SWDATA!AW231)</f>
        <v>0</v>
      </c>
      <c r="BE246" s="323">
        <f>IF(OR(Is_Loading,LEN($A246)=0),"",SWDATA!AX231)</f>
        <v>0</v>
      </c>
      <c r="BF246" s="320" t="str">
        <f t="shared" si="862"/>
        <v/>
      </c>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351"/>
      <c r="CO246" s="351"/>
      <c r="CP246" s="351"/>
      <c r="CQ246" s="351"/>
      <c r="CR246" s="351"/>
      <c r="CS246" s="351"/>
      <c r="CT246" s="351"/>
      <c r="CU246" s="351"/>
      <c r="CV246" s="351"/>
      <c r="CW246" s="351"/>
      <c r="CX246" s="351"/>
      <c r="CY246" s="351"/>
      <c r="CZ246" s="351"/>
      <c r="DA246" s="351"/>
      <c r="DB246" s="351"/>
      <c r="DC246" s="351"/>
      <c r="DD246" s="351"/>
      <c r="DE246" s="351"/>
      <c r="DF246" s="351"/>
      <c r="DG246" s="351"/>
      <c r="DH246" s="351"/>
      <c r="DI246" s="351"/>
      <c r="DJ246" s="351"/>
      <c r="DK246" s="351"/>
      <c r="DL246" s="351"/>
      <c r="DM246" s="351"/>
      <c r="DN246" s="351"/>
      <c r="DS246" s="372"/>
      <c r="DT246" s="374"/>
      <c r="DU246" s="375"/>
      <c r="DV246" s="375"/>
      <c r="DW246" s="375"/>
      <c r="DX246" s="375">
        <v>1</v>
      </c>
      <c r="DY246" s="375">
        <f t="shared" si="979"/>
        <v>0</v>
      </c>
      <c r="DZ246" s="375">
        <f t="shared" si="980"/>
        <v>0</v>
      </c>
      <c r="EA246" s="375">
        <f t="shared" si="981"/>
        <v>1</v>
      </c>
      <c r="EB246" s="375">
        <f t="shared" si="982"/>
        <v>0</v>
      </c>
      <c r="EC246" s="375">
        <f t="shared" si="983"/>
        <v>0</v>
      </c>
      <c r="ED246" s="375">
        <f t="shared" si="984"/>
        <v>1</v>
      </c>
      <c r="EE246" s="375">
        <f t="shared" si="985"/>
        <v>0</v>
      </c>
      <c r="EF246" s="375">
        <f t="shared" si="986"/>
        <v>0</v>
      </c>
      <c r="EG246" s="375">
        <f t="shared" si="987"/>
        <v>1</v>
      </c>
      <c r="EH246" s="375">
        <f t="shared" si="988"/>
        <v>0</v>
      </c>
      <c r="EI246" s="375">
        <f t="shared" si="989"/>
        <v>0</v>
      </c>
      <c r="EJ246" s="375">
        <f t="shared" si="990"/>
        <v>1</v>
      </c>
      <c r="EK246" s="375">
        <f t="shared" si="991"/>
        <v>0</v>
      </c>
      <c r="EL246" s="375">
        <f t="shared" si="992"/>
        <v>0</v>
      </c>
      <c r="EM246" s="375">
        <f t="shared" si="993"/>
        <v>1</v>
      </c>
      <c r="EN246" s="375">
        <f t="shared" si="994"/>
        <v>0</v>
      </c>
      <c r="EO246" s="375">
        <f t="shared" si="995"/>
        <v>0</v>
      </c>
      <c r="EP246" s="375">
        <f t="shared" si="996"/>
        <v>1</v>
      </c>
      <c r="EQ246" s="375">
        <f t="shared" si="997"/>
        <v>0</v>
      </c>
      <c r="ER246" s="375">
        <f t="shared" si="998"/>
        <v>0</v>
      </c>
      <c r="ES246" s="375">
        <f t="shared" si="999"/>
        <v>1</v>
      </c>
      <c r="ET246" s="375">
        <f t="shared" si="1000"/>
        <v>0</v>
      </c>
      <c r="EU246" s="375">
        <f t="shared" si="1001"/>
        <v>0</v>
      </c>
      <c r="EV246" s="375">
        <f t="shared" si="1002"/>
        <v>1</v>
      </c>
      <c r="EW246" s="375">
        <f t="shared" si="1003"/>
        <v>0</v>
      </c>
      <c r="EX246" s="375">
        <f t="shared" si="1004"/>
        <v>0</v>
      </c>
      <c r="EY246" s="375">
        <f t="shared" si="1005"/>
        <v>1</v>
      </c>
      <c r="EZ246" s="375">
        <f t="shared" si="1006"/>
        <v>0</v>
      </c>
      <c r="FA246" s="375">
        <f t="shared" si="1007"/>
        <v>0</v>
      </c>
      <c r="FB246" s="375">
        <f t="shared" si="1008"/>
        <v>1</v>
      </c>
      <c r="FC246" s="375">
        <f t="shared" si="1009"/>
        <v>0</v>
      </c>
      <c r="FD246" s="375">
        <f t="shared" si="1010"/>
        <v>0</v>
      </c>
      <c r="FE246" s="376"/>
      <c r="FF246" s="372"/>
      <c r="FG246" s="372"/>
      <c r="FH246" s="372"/>
      <c r="FI246" s="372"/>
      <c r="FJ246" s="372"/>
      <c r="FK246" s="372"/>
      <c r="FL246" s="372"/>
      <c r="FM246" s="372"/>
      <c r="FN246" s="372"/>
      <c r="FO246" s="372"/>
      <c r="FP246" s="372"/>
      <c r="FQ246" s="372"/>
      <c r="FR246" s="372"/>
      <c r="FS246" s="372"/>
      <c r="FT246" s="372"/>
      <c r="FU246" s="372"/>
      <c r="FV246" s="372"/>
      <c r="FW246" s="372"/>
      <c r="FX246" s="372"/>
      <c r="FY246" s="372"/>
      <c r="FZ246" s="372"/>
      <c r="GA246" s="372"/>
      <c r="GB246" s="372"/>
      <c r="GC246" s="372"/>
      <c r="GD246" s="372"/>
      <c r="GE246" s="372"/>
      <c r="GF246" s="372"/>
      <c r="GG246" s="372"/>
      <c r="GH246" s="372"/>
      <c r="GI246" s="372"/>
      <c r="GJ246" s="372"/>
      <c r="GK246" s="372"/>
      <c r="GL246" s="372"/>
      <c r="GM246" s="372"/>
      <c r="GN246" s="372"/>
      <c r="GO246" s="372"/>
      <c r="GP246" s="372"/>
      <c r="GQ246" s="372"/>
      <c r="GR246" s="372"/>
      <c r="GS246" s="372"/>
      <c r="GT246" s="372"/>
      <c r="GU246" s="372"/>
      <c r="GV246" s="372"/>
      <c r="GW246" s="372"/>
      <c r="GX246" s="372"/>
      <c r="GY246" s="372"/>
      <c r="GZ246" s="372"/>
      <c r="HA246" s="372"/>
      <c r="HB246" s="372"/>
      <c r="HC246" s="372"/>
    </row>
    <row r="247" spans="1:211" s="373" customFormat="1" ht="15" hidden="1" customHeight="1" outlineLevel="1" x14ac:dyDescent="0.2">
      <c r="A247" s="366">
        <f>SWDATA!O232</f>
        <v>0</v>
      </c>
      <c r="B247" s="366">
        <f>SWDATA!M232</f>
        <v>0</v>
      </c>
      <c r="C247" s="351">
        <f>IF(AND(SWDATA!M232=1,SWDATA!Q232="promotions"),SWDATA!P232,0)</f>
        <v>0</v>
      </c>
      <c r="D247" s="367">
        <f>ROW(SWDATA!M232)</f>
        <v>232</v>
      </c>
      <c r="E247" s="368">
        <f t="shared" si="1014"/>
        <v>0</v>
      </c>
      <c r="F247" s="369">
        <f t="shared" si="850"/>
        <v>1</v>
      </c>
      <c r="G247" s="366" t="str">
        <f t="shared" si="851"/>
        <v/>
      </c>
      <c r="H247" s="370"/>
      <c r="J247" s="238">
        <f t="shared" si="852"/>
        <v>0</v>
      </c>
      <c r="K247" s="239" t="str">
        <f t="shared" si="853"/>
        <v/>
      </c>
      <c r="L247" s="342"/>
      <c r="M247" s="345"/>
      <c r="N247" s="340" t="str">
        <f>IF(LEN(SWDATA!F232)=0,"",N246)</f>
        <v/>
      </c>
      <c r="O247" s="296" t="str">
        <f>IF(LEN(SWDATA!G232)=0,"",O246)</f>
        <v/>
      </c>
      <c r="P247" s="297" t="str">
        <f>IF(LEN(SWDATA!C232)=0,"",SWDATA!C232)</f>
        <v/>
      </c>
      <c r="Q247" s="312" t="str">
        <f t="shared" si="854"/>
        <v/>
      </c>
      <c r="R247" s="223" t="s">
        <v>261</v>
      </c>
      <c r="S247" s="224" t="s">
        <v>485</v>
      </c>
      <c r="T247" s="224"/>
      <c r="U247" s="264" t="s">
        <v>609</v>
      </c>
      <c r="V247" s="205" t="s">
        <v>221</v>
      </c>
      <c r="W247" s="266">
        <f>IF(OR(Is_Loading,LEN($A247)=0),"",SWDATA!P232)</f>
        <v>0</v>
      </c>
      <c r="X247" s="267">
        <f>IF(OR(Is_Loading,LEN($A247)=0),"",SWDATA!Q232)</f>
        <v>0</v>
      </c>
      <c r="Y247" s="267">
        <f>IF(OR(Is_Loading,LEN($A247)=0),"",SWDATA!R232)</f>
        <v>0</v>
      </c>
      <c r="Z247" s="266" t="str">
        <f t="shared" si="1015"/>
        <v/>
      </c>
      <c r="AA247" s="266">
        <f>IF(OR(Is_Loading,LEN($A247)=0),"",SWDATA!T232)</f>
        <v>0</v>
      </c>
      <c r="AB247" s="267">
        <f>IF(OR(Is_Loading,LEN($A247)=0),"",SWDATA!U232)</f>
        <v>0</v>
      </c>
      <c r="AC247" s="267">
        <f>IF(OR(Is_Loading,LEN($A247)=0),"",SWDATA!V232)</f>
        <v>0</v>
      </c>
      <c r="AD247" s="266" t="str">
        <f t="shared" si="855"/>
        <v/>
      </c>
      <c r="AE247" s="266">
        <f>IF(OR(Is_Loading,LEN($A247)=0),"",SWDATA!X232)</f>
        <v>0</v>
      </c>
      <c r="AF247" s="267">
        <f>IF(OR(Is_Loading,LEN($A247)=0),"",SWDATA!Y232)</f>
        <v>0</v>
      </c>
      <c r="AG247" s="267">
        <f>IF(OR(Is_Loading,LEN($A247)=0),"",SWDATA!Z232)</f>
        <v>0</v>
      </c>
      <c r="AH247" s="266" t="str">
        <f t="shared" si="856"/>
        <v/>
      </c>
      <c r="AI247" s="266">
        <f>IF(OR(Is_Loading,LEN($A247)=0),"",SWDATA!AB232)</f>
        <v>0</v>
      </c>
      <c r="AJ247" s="267">
        <f>IF(OR(Is_Loading,LEN($A247)=0),"",SWDATA!AC232)</f>
        <v>0</v>
      </c>
      <c r="AK247" s="267">
        <f>IF(OR(Is_Loading,LEN($A247)=0),"",SWDATA!AD232)</f>
        <v>0</v>
      </c>
      <c r="AL247" s="266" t="str">
        <f t="shared" si="857"/>
        <v/>
      </c>
      <c r="AM247" s="266">
        <f>IF(OR(Is_Loading,LEN($A247)=0),"",SWDATA!AF232)</f>
        <v>0</v>
      </c>
      <c r="AN247" s="267">
        <f>IF(OR(Is_Loading,LEN($A247)=0),"",SWDATA!AG232)</f>
        <v>0</v>
      </c>
      <c r="AO247" s="323">
        <f>IF(OR(Is_Loading,LEN($A247)=0),"",SWDATA!AH232)</f>
        <v>0</v>
      </c>
      <c r="AP247" s="320" t="str">
        <f t="shared" si="858"/>
        <v/>
      </c>
      <c r="AQ247" s="266">
        <f>IF(OR(Is_Loading,LEN($A247)=0),"",SWDATA!AJ232)</f>
        <v>0</v>
      </c>
      <c r="AR247" s="267">
        <f>IF(OR(Is_Loading,LEN($A247)=0),"",SWDATA!AK232)</f>
        <v>0</v>
      </c>
      <c r="AS247" s="267">
        <f>IF(OR(Is_Loading,LEN($A247)=0),"",SWDATA!AL232)</f>
        <v>0</v>
      </c>
      <c r="AT247" s="266" t="str">
        <f t="shared" si="859"/>
        <v/>
      </c>
      <c r="AU247" s="266">
        <f>IF(OR(Is_Loading,LEN($A247)=0),"",SWDATA!AN232)</f>
        <v>0</v>
      </c>
      <c r="AV247" s="267">
        <f>IF(OR(Is_Loading,LEN($A247)=0),"",SWDATA!AO232)</f>
        <v>0</v>
      </c>
      <c r="AW247" s="267">
        <f>IF(OR(Is_Loading,LEN($A247)=0),"",SWDATA!AP232)</f>
        <v>0</v>
      </c>
      <c r="AX247" s="266" t="str">
        <f t="shared" si="860"/>
        <v/>
      </c>
      <c r="AY247" s="266">
        <f>IF(OR(Is_Loading,LEN($A247)=0),"",SWDATA!AR232)</f>
        <v>0</v>
      </c>
      <c r="AZ247" s="267">
        <f>IF(OR(Is_Loading,LEN($A247)=0),"",SWDATA!AS232)</f>
        <v>0</v>
      </c>
      <c r="BA247" s="267">
        <f>IF(OR(Is_Loading,LEN($A247)=0),"",SWDATA!AT232)</f>
        <v>0</v>
      </c>
      <c r="BB247" s="266" t="str">
        <f t="shared" si="861"/>
        <v/>
      </c>
      <c r="BC247" s="266">
        <f>IF(OR(Is_Loading,LEN($A247)=0),"",SWDATA!AV232)</f>
        <v>0</v>
      </c>
      <c r="BD247" s="267">
        <f>IF(OR(Is_Loading,LEN($A247)=0),"",SWDATA!AW232)</f>
        <v>0</v>
      </c>
      <c r="BE247" s="323">
        <f>IF(OR(Is_Loading,LEN($A247)=0),"",SWDATA!AX232)</f>
        <v>0</v>
      </c>
      <c r="BF247" s="320" t="str">
        <f t="shared" si="862"/>
        <v/>
      </c>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351"/>
      <c r="CO247" s="351"/>
      <c r="CP247" s="351"/>
      <c r="CQ247" s="351"/>
      <c r="CR247" s="351"/>
      <c r="CS247" s="351"/>
      <c r="CT247" s="351"/>
      <c r="CU247" s="351"/>
      <c r="CV247" s="351"/>
      <c r="CW247" s="351"/>
      <c r="CX247" s="351"/>
      <c r="CY247" s="351"/>
      <c r="CZ247" s="351"/>
      <c r="DA247" s="351"/>
      <c r="DB247" s="351"/>
      <c r="DC247" s="351"/>
      <c r="DD247" s="351"/>
      <c r="DE247" s="351"/>
      <c r="DF247" s="351"/>
      <c r="DG247" s="351"/>
      <c r="DH247" s="351"/>
      <c r="DI247" s="351"/>
      <c r="DJ247" s="351"/>
      <c r="DK247" s="351"/>
      <c r="DL247" s="351"/>
      <c r="DM247" s="351"/>
      <c r="DN247" s="351"/>
      <c r="DS247" s="372"/>
      <c r="DT247" s="374"/>
      <c r="DU247" s="375"/>
      <c r="DV247" s="375"/>
      <c r="DW247" s="375"/>
      <c r="DX247" s="375">
        <v>1</v>
      </c>
      <c r="DY247" s="375">
        <f t="shared" si="979"/>
        <v>0</v>
      </c>
      <c r="DZ247" s="375">
        <f t="shared" si="980"/>
        <v>0</v>
      </c>
      <c r="EA247" s="375">
        <f t="shared" si="981"/>
        <v>1</v>
      </c>
      <c r="EB247" s="375">
        <f t="shared" si="982"/>
        <v>0</v>
      </c>
      <c r="EC247" s="375">
        <f t="shared" si="983"/>
        <v>0</v>
      </c>
      <c r="ED247" s="375">
        <f t="shared" si="984"/>
        <v>1</v>
      </c>
      <c r="EE247" s="375">
        <f t="shared" si="985"/>
        <v>0</v>
      </c>
      <c r="EF247" s="375">
        <f t="shared" si="986"/>
        <v>0</v>
      </c>
      <c r="EG247" s="375">
        <f t="shared" si="987"/>
        <v>1</v>
      </c>
      <c r="EH247" s="375">
        <f t="shared" si="988"/>
        <v>0</v>
      </c>
      <c r="EI247" s="375">
        <f t="shared" si="989"/>
        <v>0</v>
      </c>
      <c r="EJ247" s="375">
        <f t="shared" si="990"/>
        <v>1</v>
      </c>
      <c r="EK247" s="375">
        <f t="shared" si="991"/>
        <v>0</v>
      </c>
      <c r="EL247" s="375">
        <f t="shared" si="992"/>
        <v>0</v>
      </c>
      <c r="EM247" s="375">
        <f t="shared" si="993"/>
        <v>1</v>
      </c>
      <c r="EN247" s="375">
        <f t="shared" si="994"/>
        <v>0</v>
      </c>
      <c r="EO247" s="375">
        <f t="shared" si="995"/>
        <v>0</v>
      </c>
      <c r="EP247" s="375">
        <f t="shared" si="996"/>
        <v>1</v>
      </c>
      <c r="EQ247" s="375">
        <f t="shared" si="997"/>
        <v>0</v>
      </c>
      <c r="ER247" s="375">
        <f t="shared" si="998"/>
        <v>0</v>
      </c>
      <c r="ES247" s="375">
        <f t="shared" si="999"/>
        <v>1</v>
      </c>
      <c r="ET247" s="375">
        <f t="shared" si="1000"/>
        <v>0</v>
      </c>
      <c r="EU247" s="375">
        <f t="shared" si="1001"/>
        <v>0</v>
      </c>
      <c r="EV247" s="375">
        <f t="shared" si="1002"/>
        <v>1</v>
      </c>
      <c r="EW247" s="375">
        <f t="shared" si="1003"/>
        <v>0</v>
      </c>
      <c r="EX247" s="375">
        <f t="shared" si="1004"/>
        <v>0</v>
      </c>
      <c r="EY247" s="375">
        <f t="shared" si="1005"/>
        <v>1</v>
      </c>
      <c r="EZ247" s="375">
        <f t="shared" si="1006"/>
        <v>0</v>
      </c>
      <c r="FA247" s="375">
        <f t="shared" si="1007"/>
        <v>0</v>
      </c>
      <c r="FB247" s="375">
        <f t="shared" si="1008"/>
        <v>1</v>
      </c>
      <c r="FC247" s="375">
        <f t="shared" si="1009"/>
        <v>0</v>
      </c>
      <c r="FD247" s="375">
        <f t="shared" si="1010"/>
        <v>0</v>
      </c>
      <c r="FE247" s="376"/>
      <c r="FF247" s="372"/>
      <c r="FG247" s="372"/>
      <c r="FH247" s="372"/>
      <c r="FI247" s="372"/>
      <c r="FJ247" s="372"/>
      <c r="FK247" s="372"/>
      <c r="FL247" s="372"/>
      <c r="FM247" s="372"/>
      <c r="FN247" s="372"/>
      <c r="FO247" s="372"/>
      <c r="FP247" s="372"/>
      <c r="FQ247" s="372"/>
      <c r="FR247" s="372"/>
      <c r="FS247" s="372"/>
      <c r="FT247" s="372"/>
      <c r="FU247" s="372"/>
      <c r="FV247" s="372"/>
      <c r="FW247" s="372"/>
      <c r="FX247" s="372"/>
      <c r="FY247" s="372"/>
      <c r="FZ247" s="372"/>
      <c r="GA247" s="372"/>
      <c r="GB247" s="372"/>
      <c r="GC247" s="372"/>
      <c r="GD247" s="372"/>
      <c r="GE247" s="372"/>
      <c r="GF247" s="372"/>
      <c r="GG247" s="372"/>
      <c r="GH247" s="372"/>
      <c r="GI247" s="372"/>
      <c r="GJ247" s="372"/>
      <c r="GK247" s="372"/>
      <c r="GL247" s="372"/>
      <c r="GM247" s="372"/>
      <c r="GN247" s="372"/>
      <c r="GO247" s="372"/>
      <c r="GP247" s="372"/>
      <c r="GQ247" s="372"/>
      <c r="GR247" s="372"/>
      <c r="GS247" s="372"/>
      <c r="GT247" s="372"/>
      <c r="GU247" s="372"/>
      <c r="GV247" s="372"/>
      <c r="GW247" s="372"/>
      <c r="GX247" s="372"/>
      <c r="GY247" s="372"/>
      <c r="GZ247" s="372"/>
      <c r="HA247" s="372"/>
      <c r="HB247" s="372"/>
      <c r="HC247" s="372"/>
    </row>
    <row r="248" spans="1:211" s="373" customFormat="1" ht="15" hidden="1" customHeight="1" outlineLevel="1" x14ac:dyDescent="0.2">
      <c r="A248" s="366">
        <f>SWDATA!O233</f>
        <v>0</v>
      </c>
      <c r="B248" s="366">
        <f>SWDATA!M233</f>
        <v>0</v>
      </c>
      <c r="C248" s="351">
        <f>IF(AND(SWDATA!M233=1,SWDATA!Q233="promotions"),SWDATA!P233,0)</f>
        <v>0</v>
      </c>
      <c r="D248" s="371">
        <f>ROW(SWDATA!M233)</f>
        <v>233</v>
      </c>
      <c r="E248" s="368">
        <f ca="1">IF(AND(B248=1,UPPER(HLOOKUP(D248,'Metrics &amp; Attributes View'!$13:$31,19,0))&lt;&gt;"SBOM"),1,0)</f>
        <v>0</v>
      </c>
      <c r="F248" s="369">
        <f t="shared" si="850"/>
        <v>1</v>
      </c>
      <c r="G248" s="366" t="str">
        <f t="shared" si="851"/>
        <v/>
      </c>
      <c r="H248" s="370"/>
      <c r="J248" s="238">
        <f t="shared" si="852"/>
        <v>0</v>
      </c>
      <c r="K248" s="239" t="str">
        <f t="shared" si="853"/>
        <v/>
      </c>
      <c r="L248" s="342"/>
      <c r="M248" s="345"/>
      <c r="N248" s="340" t="str">
        <f>IF(LEN(SWDATA!F233)=0,"",N247)</f>
        <v/>
      </c>
      <c r="O248" s="296" t="str">
        <f>IF(LEN(SWDATA!G233)=0,"",O247)</f>
        <v/>
      </c>
      <c r="P248" s="297" t="str">
        <f>IF(LEN(SWDATA!C233)=0,"",SWDATA!C233)</f>
        <v/>
      </c>
      <c r="Q248" s="312" t="str">
        <f t="shared" si="854"/>
        <v/>
      </c>
      <c r="R248" s="223" t="s">
        <v>262</v>
      </c>
      <c r="S248" s="224"/>
      <c r="T248" s="224"/>
      <c r="U248" s="264" t="s">
        <v>627</v>
      </c>
      <c r="V248" s="205" t="s">
        <v>221</v>
      </c>
      <c r="W248" s="266">
        <f>IF(OR(Is_Loading,LEN($A248)=0),"",SWDATA!P233)</f>
        <v>0</v>
      </c>
      <c r="X248" s="267">
        <f>IF(OR(Is_Loading,LEN($A248)=0),"",SWDATA!Q233)</f>
        <v>0</v>
      </c>
      <c r="Y248" s="267">
        <f>IF(OR(Is_Loading,LEN($A248)=0),"",SWDATA!R233)</f>
        <v>0</v>
      </c>
      <c r="Z248" s="266" t="str">
        <f t="shared" si="1015"/>
        <v/>
      </c>
      <c r="AA248" s="266">
        <f>IF(OR(Is_Loading,LEN($A248)=0),"",SWDATA!T233)</f>
        <v>0</v>
      </c>
      <c r="AB248" s="267">
        <f>IF(OR(Is_Loading,LEN($A248)=0),"",SWDATA!U233)</f>
        <v>0</v>
      </c>
      <c r="AC248" s="267">
        <f>IF(OR(Is_Loading,LEN($A248)=0),"",SWDATA!V233)</f>
        <v>0</v>
      </c>
      <c r="AD248" s="266" t="str">
        <f t="shared" si="855"/>
        <v/>
      </c>
      <c r="AE248" s="266">
        <f>IF(OR(Is_Loading,LEN($A248)=0),"",SWDATA!X233)</f>
        <v>0</v>
      </c>
      <c r="AF248" s="267">
        <f>IF(OR(Is_Loading,LEN($A248)=0),"",SWDATA!Y233)</f>
        <v>0</v>
      </c>
      <c r="AG248" s="267">
        <f>IF(OR(Is_Loading,LEN($A248)=0),"",SWDATA!Z233)</f>
        <v>0</v>
      </c>
      <c r="AH248" s="266" t="str">
        <f t="shared" si="856"/>
        <v/>
      </c>
      <c r="AI248" s="266">
        <f>IF(OR(Is_Loading,LEN($A248)=0),"",SWDATA!AB233)</f>
        <v>0</v>
      </c>
      <c r="AJ248" s="267">
        <f>IF(OR(Is_Loading,LEN($A248)=0),"",SWDATA!AC233)</f>
        <v>0</v>
      </c>
      <c r="AK248" s="267">
        <f>IF(OR(Is_Loading,LEN($A248)=0),"",SWDATA!AD233)</f>
        <v>0</v>
      </c>
      <c r="AL248" s="266" t="str">
        <f t="shared" si="857"/>
        <v/>
      </c>
      <c r="AM248" s="266">
        <f>IF(OR(Is_Loading,LEN($A248)=0),"",SWDATA!AF233)</f>
        <v>0</v>
      </c>
      <c r="AN248" s="267">
        <f>IF(OR(Is_Loading,LEN($A248)=0),"",SWDATA!AG233)</f>
        <v>0</v>
      </c>
      <c r="AO248" s="323">
        <f>IF(OR(Is_Loading,LEN($A248)=0),"",SWDATA!AH233)</f>
        <v>0</v>
      </c>
      <c r="AP248" s="320" t="str">
        <f t="shared" si="858"/>
        <v/>
      </c>
      <c r="AQ248" s="266">
        <f>IF(OR(Is_Loading,LEN($A248)=0),"",SWDATA!AJ233)</f>
        <v>0</v>
      </c>
      <c r="AR248" s="267">
        <f>IF(OR(Is_Loading,LEN($A248)=0),"",SWDATA!AK233)</f>
        <v>0</v>
      </c>
      <c r="AS248" s="267">
        <f>IF(OR(Is_Loading,LEN($A248)=0),"",SWDATA!AL233)</f>
        <v>0</v>
      </c>
      <c r="AT248" s="266" t="str">
        <f t="shared" si="859"/>
        <v/>
      </c>
      <c r="AU248" s="266">
        <f>IF(OR(Is_Loading,LEN($A248)=0),"",SWDATA!AN233)</f>
        <v>0</v>
      </c>
      <c r="AV248" s="267">
        <f>IF(OR(Is_Loading,LEN($A248)=0),"",SWDATA!AO233)</f>
        <v>0</v>
      </c>
      <c r="AW248" s="267">
        <f>IF(OR(Is_Loading,LEN($A248)=0),"",SWDATA!AP233)</f>
        <v>0</v>
      </c>
      <c r="AX248" s="266" t="str">
        <f t="shared" si="860"/>
        <v/>
      </c>
      <c r="AY248" s="266">
        <f>IF(OR(Is_Loading,LEN($A248)=0),"",SWDATA!AR233)</f>
        <v>0</v>
      </c>
      <c r="AZ248" s="267">
        <f>IF(OR(Is_Loading,LEN($A248)=0),"",SWDATA!AS233)</f>
        <v>0</v>
      </c>
      <c r="BA248" s="267">
        <f>IF(OR(Is_Loading,LEN($A248)=0),"",SWDATA!AT233)</f>
        <v>0</v>
      </c>
      <c r="BB248" s="266" t="str">
        <f t="shared" si="861"/>
        <v/>
      </c>
      <c r="BC248" s="266">
        <f>IF(OR(Is_Loading,LEN($A248)=0),"",SWDATA!AV233)</f>
        <v>0</v>
      </c>
      <c r="BD248" s="267">
        <f>IF(OR(Is_Loading,LEN($A248)=0),"",SWDATA!AW233)</f>
        <v>0</v>
      </c>
      <c r="BE248" s="323">
        <f>IF(OR(Is_Loading,LEN($A248)=0),"",SWDATA!AX233)</f>
        <v>0</v>
      </c>
      <c r="BF248" s="332" t="str">
        <f t="shared" si="862"/>
        <v/>
      </c>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c r="CD248" s="11"/>
      <c r="CE248" s="11"/>
      <c r="CF248" s="11"/>
      <c r="CG248" s="11"/>
      <c r="CH248" s="11"/>
      <c r="CI248" s="11"/>
      <c r="CJ248" s="11"/>
      <c r="CK248" s="11"/>
      <c r="CL248" s="11"/>
      <c r="CM248" s="11"/>
      <c r="CN248" s="351"/>
      <c r="CO248" s="351"/>
      <c r="CP248" s="351"/>
      <c r="CQ248" s="351"/>
      <c r="CR248" s="351"/>
      <c r="CS248" s="351"/>
      <c r="CT248" s="351"/>
      <c r="CU248" s="351"/>
      <c r="CV248" s="351"/>
      <c r="CW248" s="351"/>
      <c r="CX248" s="351"/>
      <c r="CY248" s="351"/>
      <c r="CZ248" s="351"/>
      <c r="DA248" s="351"/>
      <c r="DB248" s="351"/>
      <c r="DC248" s="351"/>
      <c r="DD248" s="351"/>
      <c r="DE248" s="351"/>
      <c r="DF248" s="351"/>
      <c r="DG248" s="351"/>
      <c r="DH248" s="351"/>
      <c r="DI248" s="351"/>
      <c r="DJ248" s="351"/>
      <c r="DK248" s="351"/>
      <c r="DL248" s="351"/>
      <c r="DM248" s="351"/>
      <c r="DN248" s="351"/>
      <c r="DS248" s="372"/>
      <c r="DT248" s="374"/>
      <c r="DU248" s="375"/>
      <c r="DV248" s="375"/>
      <c r="DW248" s="375"/>
      <c r="DX248" s="375">
        <v>1</v>
      </c>
      <c r="DY248" s="375">
        <f t="shared" si="979"/>
        <v>0</v>
      </c>
      <c r="DZ248" s="375">
        <f t="shared" si="980"/>
        <v>0</v>
      </c>
      <c r="EA248" s="375">
        <f t="shared" si="981"/>
        <v>1</v>
      </c>
      <c r="EB248" s="375">
        <f t="shared" si="982"/>
        <v>0</v>
      </c>
      <c r="EC248" s="375">
        <f t="shared" si="983"/>
        <v>0</v>
      </c>
      <c r="ED248" s="375">
        <f t="shared" si="984"/>
        <v>1</v>
      </c>
      <c r="EE248" s="375">
        <f t="shared" si="985"/>
        <v>0</v>
      </c>
      <c r="EF248" s="375">
        <f t="shared" si="986"/>
        <v>0</v>
      </c>
      <c r="EG248" s="375">
        <f t="shared" si="987"/>
        <v>1</v>
      </c>
      <c r="EH248" s="375">
        <f t="shared" si="988"/>
        <v>0</v>
      </c>
      <c r="EI248" s="375">
        <f t="shared" si="989"/>
        <v>0</v>
      </c>
      <c r="EJ248" s="375">
        <f t="shared" si="990"/>
        <v>1</v>
      </c>
      <c r="EK248" s="375">
        <f t="shared" si="991"/>
        <v>0</v>
      </c>
      <c r="EL248" s="375">
        <f t="shared" si="992"/>
        <v>0</v>
      </c>
      <c r="EM248" s="375">
        <f t="shared" si="993"/>
        <v>1</v>
      </c>
      <c r="EN248" s="375">
        <f t="shared" si="994"/>
        <v>0</v>
      </c>
      <c r="EO248" s="375">
        <f t="shared" si="995"/>
        <v>0</v>
      </c>
      <c r="EP248" s="375">
        <f t="shared" si="996"/>
        <v>1</v>
      </c>
      <c r="EQ248" s="375">
        <f t="shared" si="997"/>
        <v>0</v>
      </c>
      <c r="ER248" s="375">
        <f t="shared" si="998"/>
        <v>0</v>
      </c>
      <c r="ES248" s="375">
        <f t="shared" si="999"/>
        <v>1</v>
      </c>
      <c r="ET248" s="375">
        <f t="shared" si="1000"/>
        <v>0</v>
      </c>
      <c r="EU248" s="375">
        <f t="shared" si="1001"/>
        <v>0</v>
      </c>
      <c r="EV248" s="375">
        <f t="shared" si="1002"/>
        <v>1</v>
      </c>
      <c r="EW248" s="375">
        <f t="shared" si="1003"/>
        <v>0</v>
      </c>
      <c r="EX248" s="375">
        <f t="shared" si="1004"/>
        <v>0</v>
      </c>
      <c r="EY248" s="375">
        <f t="shared" si="1005"/>
        <v>1</v>
      </c>
      <c r="EZ248" s="375">
        <f t="shared" si="1006"/>
        <v>0</v>
      </c>
      <c r="FA248" s="375">
        <f t="shared" si="1007"/>
        <v>0</v>
      </c>
      <c r="FB248" s="375">
        <f t="shared" si="1008"/>
        <v>1</v>
      </c>
      <c r="FC248" s="375">
        <f t="shared" si="1009"/>
        <v>0</v>
      </c>
      <c r="FD248" s="375">
        <f t="shared" si="1010"/>
        <v>0</v>
      </c>
      <c r="FE248" s="376"/>
      <c r="FF248" s="372"/>
      <c r="FG248" s="372"/>
      <c r="FH248" s="372"/>
      <c r="FI248" s="372"/>
      <c r="FJ248" s="372"/>
      <c r="FK248" s="372"/>
      <c r="FL248" s="372"/>
      <c r="FM248" s="372"/>
      <c r="FN248" s="372"/>
      <c r="FO248" s="372"/>
      <c r="FP248" s="372"/>
      <c r="FQ248" s="372"/>
      <c r="FR248" s="372"/>
      <c r="FS248" s="372"/>
      <c r="FT248" s="372"/>
      <c r="FU248" s="372"/>
      <c r="FV248" s="372"/>
      <c r="FW248" s="372"/>
      <c r="FX248" s="372"/>
      <c r="FY248" s="372"/>
      <c r="FZ248" s="372"/>
      <c r="GA248" s="372"/>
      <c r="GB248" s="372"/>
      <c r="GC248" s="372"/>
      <c r="GD248" s="372"/>
      <c r="GE248" s="372"/>
      <c r="GF248" s="372"/>
      <c r="GG248" s="372"/>
      <c r="GH248" s="372"/>
      <c r="GI248" s="372"/>
      <c r="GJ248" s="372"/>
      <c r="GK248" s="372"/>
      <c r="GL248" s="372"/>
      <c r="GM248" s="372"/>
      <c r="GN248" s="372"/>
      <c r="GO248" s="372"/>
      <c r="GP248" s="372"/>
      <c r="GQ248" s="372"/>
      <c r="GR248" s="372"/>
      <c r="GS248" s="372"/>
      <c r="GT248" s="372"/>
      <c r="GU248" s="372"/>
      <c r="GV248" s="372"/>
      <c r="GW248" s="372"/>
      <c r="GX248" s="372"/>
      <c r="GY248" s="372"/>
      <c r="GZ248" s="372"/>
      <c r="HA248" s="372"/>
      <c r="HB248" s="372"/>
      <c r="HC248" s="372"/>
    </row>
    <row r="249" spans="1:211" s="373" customFormat="1" ht="15" customHeight="1" collapsed="1" thickTop="1" x14ac:dyDescent="0.2">
      <c r="A249" s="192">
        <f>SWDATA!O234</f>
        <v>0</v>
      </c>
      <c r="B249" s="192">
        <f>SWDATA!M234</f>
        <v>0</v>
      </c>
      <c r="C249" s="201">
        <f>IF(AND(SWDATA!M234=1,SWDATA!Q234="promotions"),SWDATA!P234,0)</f>
        <v>0</v>
      </c>
      <c r="D249" s="200">
        <f>ROW(SWDATA!M234)</f>
        <v>234</v>
      </c>
      <c r="E249" s="202">
        <f t="shared" ref="E249:E256" si="1016">B249</f>
        <v>0</v>
      </c>
      <c r="F249" s="203">
        <f t="shared" si="850"/>
        <v>1</v>
      </c>
      <c r="G249" s="192" t="str">
        <f t="shared" si="851"/>
        <v/>
      </c>
      <c r="H249" s="313"/>
      <c r="I249" s="390"/>
      <c r="J249" s="395">
        <f t="shared" si="852"/>
        <v>0</v>
      </c>
      <c r="K249" s="396" t="str">
        <f t="shared" si="853"/>
        <v/>
      </c>
      <c r="L249" s="397"/>
      <c r="M249" s="398"/>
      <c r="N249" s="399" t="str">
        <f>IF(LEN(SWDATA!F234)=0,"",IF(LEN(SWDATA!G234)=0,"",IF($O$12="ID",MID(SWDATA!G234,FIND("|",SWDATA!G234)+1,FIND("~~",SWDATA!G234)-FIND("|",SWDATA!G234)-1),IF($O$12="Desc",RIGHT(SWDATA!G234,LEN(SWDATA!G234)-FIND("~~",SWDATA!G234)-1),RIGHT(SWDATA!G234,LEN(SWDATA!G234)-FIND("|",SWDATA!G234))))))</f>
        <v/>
      </c>
      <c r="O249" s="400" t="str">
        <f>IF(LEN(SWDATA!G234)=0,"",IF(LEN(SWDATA!H234)=0,"",IF($O$12="ID",MID(SWDATA!H234,FIND("|",SWDATA!H234)+1,FIND("~~",SWDATA!H234)-FIND("|",SWDATA!H234)-1),IF($O$12="Desc",RIGHT(SWDATA!H234,LEN(SWDATA!H234)-FIND("~~",SWDATA!H234)-1),RIGHT(SWDATA!H234,LEN(SWDATA!H234)-FIND("|",SWDATA!H234))))))</f>
        <v/>
      </c>
      <c r="P249" s="401" t="str">
        <f>IF(LEN(SWDATA!C234)=0,"",SWDATA!C234)</f>
        <v/>
      </c>
      <c r="Q249" s="402" t="str">
        <f t="shared" si="854"/>
        <v/>
      </c>
      <c r="R249" s="403" t="s">
        <v>575</v>
      </c>
      <c r="S249" s="404" t="s">
        <v>485</v>
      </c>
      <c r="T249" s="404"/>
      <c r="U249" s="405" t="s">
        <v>595</v>
      </c>
      <c r="V249" s="406" t="s">
        <v>221</v>
      </c>
      <c r="W249" s="407">
        <f>IF(OR(Is_Loading,LEN($A249)=0),"",SWDATA!P234)</f>
        <v>0</v>
      </c>
      <c r="X249" s="408">
        <f>IF(OR(Is_Loading,LEN($A249)=0),"",SWDATA!Q234)</f>
        <v>0</v>
      </c>
      <c r="Y249" s="408">
        <f>IF(OR(Is_Loading,LEN($A249)=0),"",SWDATA!R234)</f>
        <v>0</v>
      </c>
      <c r="Z249" s="407" t="str">
        <f t="shared" ref="Z249" si="1017">IF($A249=0,"",CHOOSE($F249,SUM(W249:Y249),SUM(W249:Y249)/3,Y249))</f>
        <v/>
      </c>
      <c r="AA249" s="407">
        <f>IF(OR(Is_Loading,LEN($A249)=0),"",SWDATA!T234)</f>
        <v>0</v>
      </c>
      <c r="AB249" s="408">
        <f>IF(OR(Is_Loading,LEN($A249)=0),"",SWDATA!U234)</f>
        <v>0</v>
      </c>
      <c r="AC249" s="408">
        <f>IF(OR(Is_Loading,LEN($A249)=0),"",SWDATA!V234)</f>
        <v>0</v>
      </c>
      <c r="AD249" s="407" t="str">
        <f t="shared" si="855"/>
        <v/>
      </c>
      <c r="AE249" s="407">
        <f>IF(OR(Is_Loading,LEN($A249)=0),"",SWDATA!X234)</f>
        <v>0</v>
      </c>
      <c r="AF249" s="408">
        <f>IF(OR(Is_Loading,LEN($A249)=0),"",SWDATA!Y234)</f>
        <v>0</v>
      </c>
      <c r="AG249" s="408">
        <f>IF(OR(Is_Loading,LEN($A249)=0),"",SWDATA!Z234)</f>
        <v>0</v>
      </c>
      <c r="AH249" s="407" t="str">
        <f t="shared" si="856"/>
        <v/>
      </c>
      <c r="AI249" s="407">
        <f>IF(OR(Is_Loading,LEN($A249)=0),"",SWDATA!AB234)</f>
        <v>0</v>
      </c>
      <c r="AJ249" s="408">
        <f>IF(OR(Is_Loading,LEN($A249)=0),"",SWDATA!AC234)</f>
        <v>0</v>
      </c>
      <c r="AK249" s="408">
        <f>IF(OR(Is_Loading,LEN($A249)=0),"",SWDATA!AD234)</f>
        <v>0</v>
      </c>
      <c r="AL249" s="407" t="str">
        <f t="shared" si="857"/>
        <v/>
      </c>
      <c r="AM249" s="407">
        <f>IF(OR(Is_Loading,LEN($A249)=0),"",SWDATA!AF234)</f>
        <v>0</v>
      </c>
      <c r="AN249" s="408">
        <f>IF(OR(Is_Loading,LEN($A249)=0),"",SWDATA!AG234)</f>
        <v>0</v>
      </c>
      <c r="AO249" s="409">
        <f>IF(OR(Is_Loading,LEN($A249)=0),"",SWDATA!AH234)</f>
        <v>0</v>
      </c>
      <c r="AP249" s="410" t="str">
        <f t="shared" si="858"/>
        <v/>
      </c>
      <c r="AQ249" s="407">
        <f>IF(OR(Is_Loading,LEN($A249)=0),"",SWDATA!AJ234)</f>
        <v>0</v>
      </c>
      <c r="AR249" s="408">
        <f>IF(OR(Is_Loading,LEN($A249)=0),"",SWDATA!AK234)</f>
        <v>0</v>
      </c>
      <c r="AS249" s="408">
        <f>IF(OR(Is_Loading,LEN($A249)=0),"",SWDATA!AL234)</f>
        <v>0</v>
      </c>
      <c r="AT249" s="407" t="str">
        <f t="shared" si="859"/>
        <v/>
      </c>
      <c r="AU249" s="407">
        <f>IF(OR(Is_Loading,LEN($A249)=0),"",SWDATA!AN234)</f>
        <v>0</v>
      </c>
      <c r="AV249" s="408">
        <f>IF(OR(Is_Loading,LEN($A249)=0),"",SWDATA!AO234)</f>
        <v>0</v>
      </c>
      <c r="AW249" s="408">
        <f>IF(OR(Is_Loading,LEN($A249)=0),"",SWDATA!AP234)</f>
        <v>0</v>
      </c>
      <c r="AX249" s="407" t="str">
        <f t="shared" si="860"/>
        <v/>
      </c>
      <c r="AY249" s="407">
        <f>IF(OR(Is_Loading,LEN($A249)=0),"",SWDATA!AR234)</f>
        <v>0</v>
      </c>
      <c r="AZ249" s="408">
        <f>IF(OR(Is_Loading,LEN($A249)=0),"",SWDATA!AS234)</f>
        <v>0</v>
      </c>
      <c r="BA249" s="408">
        <f>IF(OR(Is_Loading,LEN($A249)=0),"",SWDATA!AT234)</f>
        <v>0</v>
      </c>
      <c r="BB249" s="407" t="str">
        <f t="shared" si="861"/>
        <v/>
      </c>
      <c r="BC249" s="407">
        <f>IF(OR(Is_Loading,LEN($A249)=0),"",SWDATA!AV234)</f>
        <v>0</v>
      </c>
      <c r="BD249" s="408">
        <f>IF(OR(Is_Loading,LEN($A249)=0),"",SWDATA!AW234)</f>
        <v>0</v>
      </c>
      <c r="BE249" s="409">
        <f>IF(OR(Is_Loading,LEN($A249)=0),"",SWDATA!AX234)</f>
        <v>0</v>
      </c>
      <c r="BF249" s="320" t="str">
        <f t="shared" si="862"/>
        <v/>
      </c>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s="201"/>
      <c r="CO249" s="201"/>
      <c r="CP249" s="201"/>
      <c r="CQ249" s="201"/>
      <c r="CR249" s="201"/>
      <c r="CS249" s="201"/>
      <c r="CT249" s="201"/>
      <c r="CU249" s="201"/>
      <c r="CV249" s="201"/>
      <c r="CW249" s="201"/>
      <c r="CX249" s="201"/>
      <c r="CY249" s="201"/>
      <c r="CZ249" s="201"/>
      <c r="DA249" s="201"/>
      <c r="DB249" s="201"/>
      <c r="DC249" s="201"/>
      <c r="DD249" s="201"/>
      <c r="DE249" s="201"/>
      <c r="DF249" s="201"/>
      <c r="DG249" s="201"/>
      <c r="DH249" s="201"/>
      <c r="DI249" s="201"/>
      <c r="DJ249" s="201"/>
      <c r="DK249" s="201"/>
      <c r="DL249" s="201"/>
      <c r="DM249" s="201"/>
      <c r="DN249" s="201"/>
      <c r="DQ249" s="373">
        <f>'Metrics &amp; Attributes View'!N274</f>
        <v>0</v>
      </c>
      <c r="DS249" s="372"/>
      <c r="DT249" s="374"/>
      <c r="DU249" s="375"/>
      <c r="DV249" s="375"/>
      <c r="DW249" s="375"/>
      <c r="DX249" s="375"/>
      <c r="DY249" s="375"/>
      <c r="DZ249" s="375"/>
      <c r="EA249" s="375"/>
      <c r="EB249" s="375"/>
      <c r="EC249" s="375"/>
      <c r="ED249" s="375"/>
      <c r="EE249" s="375"/>
      <c r="EF249" s="375"/>
      <c r="EG249" s="375"/>
      <c r="EH249" s="375"/>
      <c r="EI249" s="375"/>
      <c r="EJ249" s="375"/>
      <c r="EK249" s="375"/>
      <c r="EL249" s="375"/>
      <c r="EM249" s="375"/>
      <c r="EN249" s="375"/>
      <c r="EO249" s="375"/>
      <c r="EP249" s="375"/>
      <c r="EQ249" s="375"/>
      <c r="ER249" s="375"/>
      <c r="ES249" s="375"/>
      <c r="ET249" s="375"/>
      <c r="EU249" s="375"/>
      <c r="EV249" s="375"/>
      <c r="EW249" s="375"/>
      <c r="EX249" s="375"/>
      <c r="EY249" s="375"/>
      <c r="EZ249" s="375"/>
      <c r="FA249" s="375"/>
      <c r="FB249" s="375"/>
      <c r="FC249" s="375"/>
      <c r="FD249" s="375"/>
      <c r="FE249" s="376"/>
      <c r="FF249" s="372"/>
      <c r="FG249" s="372"/>
      <c r="FH249" s="372"/>
      <c r="FI249" s="372"/>
      <c r="FJ249" s="372"/>
      <c r="FK249" s="372"/>
      <c r="FL249" s="372"/>
      <c r="FM249" s="372"/>
      <c r="FN249" s="372"/>
      <c r="FO249" s="372"/>
      <c r="FP249" s="372"/>
      <c r="FQ249" s="372"/>
      <c r="FR249" s="372"/>
      <c r="FS249" s="372"/>
      <c r="FT249" s="372"/>
      <c r="FU249" s="372"/>
      <c r="FV249" s="372"/>
      <c r="FW249" s="372"/>
      <c r="FX249" s="372"/>
      <c r="FY249" s="372"/>
      <c r="FZ249" s="372"/>
      <c r="GA249" s="372"/>
      <c r="GB249" s="372"/>
      <c r="GC249" s="372"/>
      <c r="GD249" s="372"/>
      <c r="GE249" s="372"/>
      <c r="GF249" s="372"/>
      <c r="GG249" s="372"/>
      <c r="GH249" s="372"/>
      <c r="GI249" s="372"/>
      <c r="GJ249" s="372"/>
      <c r="GK249" s="372"/>
      <c r="GL249" s="372"/>
      <c r="GM249" s="372"/>
      <c r="GN249" s="372"/>
      <c r="GO249" s="372"/>
      <c r="GP249" s="372"/>
      <c r="GQ249" s="372"/>
      <c r="GR249" s="372"/>
      <c r="GS249" s="372"/>
      <c r="GT249" s="372"/>
      <c r="GU249" s="372"/>
      <c r="GV249" s="372"/>
      <c r="GW249" s="372"/>
      <c r="GX249" s="372"/>
      <c r="GY249" s="372"/>
      <c r="GZ249" s="372"/>
      <c r="HA249" s="372"/>
      <c r="HB249" s="372"/>
      <c r="HC249" s="372"/>
    </row>
    <row r="250" spans="1:211" s="373" customFormat="1" ht="15" customHeight="1" x14ac:dyDescent="0.2">
      <c r="A250" s="192">
        <f>SWDATA!O235</f>
        <v>0</v>
      </c>
      <c r="B250" s="192">
        <f>SWDATA!M235</f>
        <v>0</v>
      </c>
      <c r="C250" s="201">
        <f>IF(AND(SWDATA!M235=1,SWDATA!Q235="promotions"),SWDATA!P235,0)</f>
        <v>0</v>
      </c>
      <c r="D250" s="200">
        <f>ROW(SWDATA!M235)</f>
        <v>235</v>
      </c>
      <c r="E250" s="202">
        <f t="shared" si="1016"/>
        <v>0</v>
      </c>
      <c r="F250" s="203">
        <f t="shared" si="850"/>
        <v>1</v>
      </c>
      <c r="G250" s="192" t="str">
        <f t="shared" si="851"/>
        <v/>
      </c>
      <c r="H250" s="204"/>
      <c r="I250" s="390"/>
      <c r="J250" s="238">
        <f t="shared" si="852"/>
        <v>0</v>
      </c>
      <c r="K250" s="239" t="str">
        <f t="shared" si="853"/>
        <v/>
      </c>
      <c r="L250" s="342"/>
      <c r="M250" s="345"/>
      <c r="N250" s="340" t="str">
        <f>IF(LEN(SWDATA!F235)=0,"",N249)</f>
        <v/>
      </c>
      <c r="O250" s="296" t="str">
        <f>IF(LEN(SWDATA!G235)=0,"",O249)</f>
        <v/>
      </c>
      <c r="P250" s="297" t="str">
        <f>IF(LEN(SWDATA!C235)=0,"",SWDATA!C235)</f>
        <v/>
      </c>
      <c r="Q250" s="312" t="str">
        <f t="shared" si="854"/>
        <v/>
      </c>
      <c r="R250" s="223" t="s">
        <v>575</v>
      </c>
      <c r="S250" s="224"/>
      <c r="T250" s="224"/>
      <c r="U250" s="265" t="s">
        <v>619</v>
      </c>
      <c r="V250" s="205" t="s">
        <v>221</v>
      </c>
      <c r="W250" s="266">
        <f>IF(OR(Is_Loading,LEN($A250)=0),"",SWDATA!P235)</f>
        <v>0</v>
      </c>
      <c r="X250" s="267">
        <f>IF(OR(Is_Loading,LEN($A250)=0),"",SWDATA!Q235)</f>
        <v>0</v>
      </c>
      <c r="Y250" s="267">
        <f>IF(OR(Is_Loading,LEN($A250)=0),"",SWDATA!R235)</f>
        <v>0</v>
      </c>
      <c r="Z250" s="266" t="str">
        <f t="shared" ref="Z250:Z251" si="1018">IF($A250=0,"",CHOOSE($F250,SUM(W250:Y250),SUM(W250:Y250)/3,Y250))</f>
        <v/>
      </c>
      <c r="AA250" s="266">
        <f>IF(OR(Is_Loading,LEN($A250)=0),"",SWDATA!T235)</f>
        <v>0</v>
      </c>
      <c r="AB250" s="267">
        <f>IF(OR(Is_Loading,LEN($A250)=0),"",SWDATA!U235)</f>
        <v>0</v>
      </c>
      <c r="AC250" s="267">
        <f>IF(OR(Is_Loading,LEN($A250)=0),"",SWDATA!V235)</f>
        <v>0</v>
      </c>
      <c r="AD250" s="266" t="str">
        <f t="shared" si="855"/>
        <v/>
      </c>
      <c r="AE250" s="266">
        <f>IF(OR(Is_Loading,LEN($A250)=0),"",SWDATA!X235)</f>
        <v>0</v>
      </c>
      <c r="AF250" s="267">
        <f>IF(OR(Is_Loading,LEN($A250)=0),"",SWDATA!Y235)</f>
        <v>0</v>
      </c>
      <c r="AG250" s="267">
        <f>IF(OR(Is_Loading,LEN($A250)=0),"",SWDATA!Z235)</f>
        <v>0</v>
      </c>
      <c r="AH250" s="266" t="str">
        <f t="shared" si="856"/>
        <v/>
      </c>
      <c r="AI250" s="266">
        <f>IF(OR(Is_Loading,LEN($A250)=0),"",SWDATA!AB235)</f>
        <v>0</v>
      </c>
      <c r="AJ250" s="267">
        <f>IF(OR(Is_Loading,LEN($A250)=0),"",SWDATA!AC235)</f>
        <v>0</v>
      </c>
      <c r="AK250" s="267">
        <f>IF(OR(Is_Loading,LEN($A250)=0),"",SWDATA!AD235)</f>
        <v>0</v>
      </c>
      <c r="AL250" s="266" t="str">
        <f t="shared" si="857"/>
        <v/>
      </c>
      <c r="AM250" s="266">
        <f>IF(OR(Is_Loading,LEN($A250)=0),"",SWDATA!AF235)</f>
        <v>0</v>
      </c>
      <c r="AN250" s="267">
        <f>IF(OR(Is_Loading,LEN($A250)=0),"",SWDATA!AG235)</f>
        <v>0</v>
      </c>
      <c r="AO250" s="323">
        <f>IF(OR(Is_Loading,LEN($A250)=0),"",SWDATA!AH235)</f>
        <v>0</v>
      </c>
      <c r="AP250" s="320" t="str">
        <f t="shared" si="858"/>
        <v/>
      </c>
      <c r="AQ250" s="266">
        <f>IF(OR(Is_Loading,LEN($A250)=0),"",SWDATA!AJ235)</f>
        <v>0</v>
      </c>
      <c r="AR250" s="267">
        <f>IF(OR(Is_Loading,LEN($A250)=0),"",SWDATA!AK235)</f>
        <v>0</v>
      </c>
      <c r="AS250" s="267">
        <f>IF(OR(Is_Loading,LEN($A250)=0),"",SWDATA!AL235)</f>
        <v>0</v>
      </c>
      <c r="AT250" s="266" t="str">
        <f t="shared" si="859"/>
        <v/>
      </c>
      <c r="AU250" s="266">
        <f>IF(OR(Is_Loading,LEN($A250)=0),"",SWDATA!AN235)</f>
        <v>0</v>
      </c>
      <c r="AV250" s="267">
        <f>IF(OR(Is_Loading,LEN($A250)=0),"",SWDATA!AO235)</f>
        <v>0</v>
      </c>
      <c r="AW250" s="267">
        <f>IF(OR(Is_Loading,LEN($A250)=0),"",SWDATA!AP235)</f>
        <v>0</v>
      </c>
      <c r="AX250" s="266" t="str">
        <f t="shared" si="860"/>
        <v/>
      </c>
      <c r="AY250" s="266">
        <f>IF(OR(Is_Loading,LEN($A250)=0),"",SWDATA!AR235)</f>
        <v>0</v>
      </c>
      <c r="AZ250" s="267">
        <f>IF(OR(Is_Loading,LEN($A250)=0),"",SWDATA!AS235)</f>
        <v>0</v>
      </c>
      <c r="BA250" s="267">
        <f>IF(OR(Is_Loading,LEN($A250)=0),"",SWDATA!AT235)</f>
        <v>0</v>
      </c>
      <c r="BB250" s="266" t="str">
        <f t="shared" si="861"/>
        <v/>
      </c>
      <c r="BC250" s="266">
        <f>IF(OR(Is_Loading,LEN($A250)=0),"",SWDATA!AV235)</f>
        <v>0</v>
      </c>
      <c r="BD250" s="267">
        <f>IF(OR(Is_Loading,LEN($A250)=0),"",SWDATA!AW235)</f>
        <v>0</v>
      </c>
      <c r="BE250" s="323">
        <f>IF(OR(Is_Loading,LEN($A250)=0),"",SWDATA!AX235)</f>
        <v>0</v>
      </c>
      <c r="BF250" s="320" t="str">
        <f t="shared" si="862"/>
        <v/>
      </c>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s="201"/>
      <c r="CO250" s="201"/>
      <c r="CP250" s="201"/>
      <c r="CQ250" s="201"/>
      <c r="CR250" s="201"/>
      <c r="CS250" s="201"/>
      <c r="CT250" s="201"/>
      <c r="CU250" s="201"/>
      <c r="CV250" s="201"/>
      <c r="CW250" s="201"/>
      <c r="CX250" s="201"/>
      <c r="CY250" s="201"/>
      <c r="CZ250" s="201"/>
      <c r="DA250" s="201"/>
      <c r="DB250" s="201"/>
      <c r="DC250" s="201"/>
      <c r="DD250" s="201"/>
      <c r="DE250" s="201"/>
      <c r="DF250" s="201"/>
      <c r="DG250" s="201"/>
      <c r="DH250" s="201"/>
      <c r="DI250" s="201"/>
      <c r="DJ250" s="201"/>
      <c r="DK250" s="201"/>
      <c r="DL250" s="201"/>
      <c r="DM250" s="201"/>
      <c r="DN250" s="201"/>
      <c r="DS250" s="372"/>
      <c r="DT250" s="372"/>
      <c r="DU250" s="375">
        <f t="shared" ref="DU250" si="1019">COLUMN(W248)</f>
        <v>23</v>
      </c>
      <c r="DV250" s="375">
        <f t="shared" ref="DV250" si="1020">SUM(DU250)+DV251+1</f>
        <v>24</v>
      </c>
      <c r="DW250" s="375">
        <f t="shared" ref="DW250" si="1021">SUM(DV250)+DW251+1</f>
        <v>25</v>
      </c>
      <c r="DX250" s="375">
        <f t="shared" ref="DX250" si="1022">SUM(DW250)+DX251+1</f>
        <v>27</v>
      </c>
      <c r="DY250" s="375">
        <f t="shared" ref="DY250" si="1023">SUM(DX250)+DY251+1</f>
        <v>28</v>
      </c>
      <c r="DZ250" s="375">
        <f t="shared" ref="DZ250" si="1024">SUM(DY250)+DZ251+1</f>
        <v>29</v>
      </c>
      <c r="EA250" s="375">
        <f t="shared" ref="EA250" si="1025">SUM(DZ250)+EA251+1</f>
        <v>31</v>
      </c>
      <c r="EB250" s="375">
        <f t="shared" ref="EB250" si="1026">SUM(EA250)+EB251+1</f>
        <v>32</v>
      </c>
      <c r="EC250" s="375">
        <f t="shared" ref="EC250" si="1027">SUM(EB250)+EC251+1</f>
        <v>33</v>
      </c>
      <c r="ED250" s="375">
        <f t="shared" ref="ED250" si="1028">SUM(EC250)+ED251+1</f>
        <v>35</v>
      </c>
      <c r="EE250" s="375">
        <f t="shared" ref="EE250" si="1029">SUM(ED250)+EE251+1</f>
        <v>36</v>
      </c>
      <c r="EF250" s="375">
        <f t="shared" ref="EF250" si="1030">SUM(EE250)+EF251+1</f>
        <v>37</v>
      </c>
      <c r="EG250" s="375">
        <f t="shared" ref="EG250" si="1031">SUM(EF250)+EG251+1</f>
        <v>39</v>
      </c>
      <c r="EH250" s="375">
        <f t="shared" ref="EH250" si="1032">SUM(EG250)+EH251+1</f>
        <v>40</v>
      </c>
      <c r="EI250" s="375">
        <f t="shared" ref="EI250" si="1033">SUM(EH250)+EI251+1</f>
        <v>41</v>
      </c>
      <c r="EJ250" s="375">
        <f t="shared" ref="EJ250" si="1034">SUM(EI250)+EJ251+1</f>
        <v>43</v>
      </c>
      <c r="EK250" s="375">
        <f t="shared" ref="EK250" si="1035">SUM(EJ250)+EK251+1</f>
        <v>44</v>
      </c>
      <c r="EL250" s="375">
        <f t="shared" ref="EL250" si="1036">SUM(EK250)+EL251+1</f>
        <v>45</v>
      </c>
      <c r="EM250" s="375">
        <f t="shared" ref="EM250" si="1037">SUM(EL250)+EM251+1</f>
        <v>47</v>
      </c>
      <c r="EN250" s="375">
        <f t="shared" ref="EN250" si="1038">SUM(EM250)+EN251+1</f>
        <v>48</v>
      </c>
      <c r="EO250" s="375">
        <f t="shared" ref="EO250" si="1039">SUM(EN250)+EO251+1</f>
        <v>49</v>
      </c>
      <c r="EP250" s="375">
        <f t="shared" ref="EP250" si="1040">SUM(EO250)+EP251+1</f>
        <v>51</v>
      </c>
      <c r="EQ250" s="375">
        <f t="shared" ref="EQ250" si="1041">SUM(EP250)+EQ251+1</f>
        <v>52</v>
      </c>
      <c r="ER250" s="375">
        <f t="shared" ref="ER250" si="1042">SUM(EQ250)+ER251+1</f>
        <v>53</v>
      </c>
      <c r="ES250" s="375">
        <f t="shared" ref="ES250" si="1043">SUM(ER250)+ES251+1</f>
        <v>55</v>
      </c>
      <c r="ET250" s="375">
        <f t="shared" ref="ET250" si="1044">SUM(ES250)+ET251+1</f>
        <v>56</v>
      </c>
      <c r="EU250" s="375">
        <f t="shared" ref="EU250" si="1045">SUM(ET250)+EU251+1</f>
        <v>57</v>
      </c>
      <c r="EV250" s="375">
        <f t="shared" ref="EV250" si="1046">SUM(EU250)+EV251+1</f>
        <v>59</v>
      </c>
      <c r="EW250" s="375">
        <f t="shared" ref="EW250" si="1047">SUM(EV250)+EW251+1</f>
        <v>60</v>
      </c>
      <c r="EX250" s="375">
        <f t="shared" ref="EX250" si="1048">SUM(EW250)+EX251+1</f>
        <v>61</v>
      </c>
      <c r="EY250" s="375">
        <f t="shared" ref="EY250" si="1049">SUM(EX250)+EY251+1</f>
        <v>63</v>
      </c>
      <c r="EZ250" s="375">
        <f t="shared" ref="EZ250" si="1050">SUM(EY250)+EZ251+1</f>
        <v>64</v>
      </c>
      <c r="FA250" s="375">
        <f t="shared" ref="FA250" si="1051">SUM(EZ250)+FA251+1</f>
        <v>65</v>
      </c>
      <c r="FB250" s="375">
        <f t="shared" ref="FB250" si="1052">SUM(FA250)+FB251+1</f>
        <v>67</v>
      </c>
      <c r="FC250" s="375">
        <f t="shared" ref="FC250" si="1053">SUM(FB250)+FC251+1</f>
        <v>68</v>
      </c>
      <c r="FD250" s="375">
        <f t="shared" ref="FD250" si="1054">SUM(FC250)+FD251+1</f>
        <v>69</v>
      </c>
      <c r="FE250" s="372"/>
      <c r="FF250" s="372"/>
      <c r="FG250" s="372"/>
      <c r="FH250" s="372"/>
      <c r="FI250" s="372"/>
      <c r="FJ250" s="372"/>
      <c r="FK250" s="372"/>
      <c r="FL250" s="372"/>
      <c r="FM250" s="372"/>
      <c r="FN250" s="372"/>
      <c r="FO250" s="372"/>
      <c r="FP250" s="372"/>
      <c r="FQ250" s="372"/>
      <c r="FR250" s="372"/>
      <c r="FS250" s="372"/>
      <c r="FT250" s="372"/>
      <c r="FU250" s="372"/>
      <c r="FV250" s="372"/>
      <c r="FW250" s="372"/>
      <c r="FX250" s="372"/>
      <c r="FY250" s="372"/>
      <c r="FZ250" s="372"/>
      <c r="GA250" s="372"/>
      <c r="GB250" s="372"/>
      <c r="GC250" s="372"/>
      <c r="GD250" s="372"/>
      <c r="GE250" s="372"/>
      <c r="GF250" s="372"/>
      <c r="GG250" s="372"/>
      <c r="GH250" s="372"/>
      <c r="GI250" s="372"/>
      <c r="GJ250" s="372"/>
      <c r="GK250" s="372"/>
      <c r="GL250" s="372"/>
      <c r="GM250" s="372"/>
      <c r="GN250" s="372"/>
      <c r="GO250" s="372"/>
      <c r="GP250" s="372"/>
      <c r="GQ250" s="372"/>
      <c r="GR250" s="372"/>
      <c r="GS250" s="372"/>
      <c r="GT250" s="372"/>
      <c r="GU250" s="372"/>
      <c r="GV250" s="372"/>
      <c r="GW250" s="372"/>
      <c r="GX250" s="372"/>
      <c r="GY250" s="372"/>
      <c r="GZ250" s="372"/>
    </row>
    <row r="251" spans="1:211" s="373" customFormat="1" ht="15" customHeight="1" thickBot="1" x14ac:dyDescent="0.25">
      <c r="A251" s="192">
        <f>SWDATA!O236</f>
        <v>0</v>
      </c>
      <c r="B251" s="192">
        <f>SWDATA!M236</f>
        <v>0</v>
      </c>
      <c r="C251" s="201">
        <f>IF(AND(SWDATA!M236=1,SWDATA!Q236="promotions"),SWDATA!P236,0)</f>
        <v>0</v>
      </c>
      <c r="D251" s="200">
        <f>ROW(SWDATA!M236)</f>
        <v>236</v>
      </c>
      <c r="E251" s="202">
        <f t="shared" si="1016"/>
        <v>0</v>
      </c>
      <c r="F251" s="203">
        <f t="shared" si="850"/>
        <v>1</v>
      </c>
      <c r="G251" s="192" t="str">
        <f t="shared" si="851"/>
        <v/>
      </c>
      <c r="H251" s="204"/>
      <c r="I251" s="390"/>
      <c r="J251" s="238">
        <f t="shared" si="852"/>
        <v>0</v>
      </c>
      <c r="K251" s="239" t="str">
        <f t="shared" si="853"/>
        <v/>
      </c>
      <c r="L251" s="342"/>
      <c r="M251" s="346"/>
      <c r="N251" s="340" t="str">
        <f>IF(LEN(SWDATA!F236)=0,"",N250)</f>
        <v/>
      </c>
      <c r="O251" s="296" t="str">
        <f>IF(LEN(SWDATA!G236)=0,"",O250)</f>
        <v/>
      </c>
      <c r="P251" s="297" t="str">
        <f>IF(LEN(SWDATA!C236)=0,"",SWDATA!C236)</f>
        <v/>
      </c>
      <c r="Q251" s="312" t="str">
        <f t="shared" si="854"/>
        <v/>
      </c>
      <c r="R251" s="223" t="s">
        <v>575</v>
      </c>
      <c r="S251" s="224"/>
      <c r="T251" s="224"/>
      <c r="U251" s="264" t="s">
        <v>620</v>
      </c>
      <c r="V251" s="205" t="s">
        <v>221</v>
      </c>
      <c r="W251" s="266">
        <f>IF(OR(Is_Loading,LEN($A251)=0),"",SWDATA!P236)</f>
        <v>0</v>
      </c>
      <c r="X251" s="267">
        <f>IF(OR(Is_Loading,LEN($A251)=0),"",SWDATA!Q236)</f>
        <v>0</v>
      </c>
      <c r="Y251" s="267">
        <f>IF(OR(Is_Loading,LEN($A251)=0),"",SWDATA!R236)</f>
        <v>0</v>
      </c>
      <c r="Z251" s="266" t="str">
        <f t="shared" si="1018"/>
        <v/>
      </c>
      <c r="AA251" s="266">
        <f>IF(OR(Is_Loading,LEN($A251)=0),"",SWDATA!T236)</f>
        <v>0</v>
      </c>
      <c r="AB251" s="267">
        <f>IF(OR(Is_Loading,LEN($A251)=0),"",SWDATA!U236)</f>
        <v>0</v>
      </c>
      <c r="AC251" s="267">
        <f>IF(OR(Is_Loading,LEN($A251)=0),"",SWDATA!V236)</f>
        <v>0</v>
      </c>
      <c r="AD251" s="266" t="str">
        <f t="shared" si="855"/>
        <v/>
      </c>
      <c r="AE251" s="266">
        <f>IF(OR(Is_Loading,LEN($A251)=0),"",SWDATA!X236)</f>
        <v>0</v>
      </c>
      <c r="AF251" s="267">
        <f>IF(OR(Is_Loading,LEN($A251)=0),"",SWDATA!Y236)</f>
        <v>0</v>
      </c>
      <c r="AG251" s="267">
        <f>IF(OR(Is_Loading,LEN($A251)=0),"",SWDATA!Z236)</f>
        <v>0</v>
      </c>
      <c r="AH251" s="266" t="str">
        <f t="shared" si="856"/>
        <v/>
      </c>
      <c r="AI251" s="266">
        <f>IF(OR(Is_Loading,LEN($A251)=0),"",SWDATA!AB236)</f>
        <v>0</v>
      </c>
      <c r="AJ251" s="267">
        <f>IF(OR(Is_Loading,LEN($A251)=0),"",SWDATA!AC236)</f>
        <v>0</v>
      </c>
      <c r="AK251" s="267">
        <f>IF(OR(Is_Loading,LEN($A251)=0),"",SWDATA!AD236)</f>
        <v>0</v>
      </c>
      <c r="AL251" s="266" t="str">
        <f t="shared" si="857"/>
        <v/>
      </c>
      <c r="AM251" s="266">
        <f>IF(OR(Is_Loading,LEN($A251)=0),"",SWDATA!AF236)</f>
        <v>0</v>
      </c>
      <c r="AN251" s="267">
        <f>IF(OR(Is_Loading,LEN($A251)=0),"",SWDATA!AG236)</f>
        <v>0</v>
      </c>
      <c r="AO251" s="323">
        <f>IF(OR(Is_Loading,LEN($A251)=0),"",SWDATA!AH236)</f>
        <v>0</v>
      </c>
      <c r="AP251" s="320" t="str">
        <f t="shared" si="858"/>
        <v/>
      </c>
      <c r="AQ251" s="266">
        <f>IF(OR(Is_Loading,LEN($A251)=0),"",SWDATA!AJ236)</f>
        <v>0</v>
      </c>
      <c r="AR251" s="267">
        <f>IF(OR(Is_Loading,LEN($A251)=0),"",SWDATA!AK236)</f>
        <v>0</v>
      </c>
      <c r="AS251" s="267">
        <f>IF(OR(Is_Loading,LEN($A251)=0),"",SWDATA!AL236)</f>
        <v>0</v>
      </c>
      <c r="AT251" s="266" t="str">
        <f t="shared" si="859"/>
        <v/>
      </c>
      <c r="AU251" s="266">
        <f>IF(OR(Is_Loading,LEN($A251)=0),"",SWDATA!AN236)</f>
        <v>0</v>
      </c>
      <c r="AV251" s="267">
        <f>IF(OR(Is_Loading,LEN($A251)=0),"",SWDATA!AO236)</f>
        <v>0</v>
      </c>
      <c r="AW251" s="267">
        <f>IF(OR(Is_Loading,LEN($A251)=0),"",SWDATA!AP236)</f>
        <v>0</v>
      </c>
      <c r="AX251" s="266" t="str">
        <f t="shared" si="860"/>
        <v/>
      </c>
      <c r="AY251" s="266">
        <f>IF(OR(Is_Loading,LEN($A251)=0),"",SWDATA!AR236)</f>
        <v>0</v>
      </c>
      <c r="AZ251" s="267">
        <f>IF(OR(Is_Loading,LEN($A251)=0),"",SWDATA!AS236)</f>
        <v>0</v>
      </c>
      <c r="BA251" s="267">
        <f>IF(OR(Is_Loading,LEN($A251)=0),"",SWDATA!AT236)</f>
        <v>0</v>
      </c>
      <c r="BB251" s="266" t="str">
        <f t="shared" si="861"/>
        <v/>
      </c>
      <c r="BC251" s="266">
        <f>IF(OR(Is_Loading,LEN($A251)=0),"",SWDATA!AV236)</f>
        <v>0</v>
      </c>
      <c r="BD251" s="267">
        <f>IF(OR(Is_Loading,LEN($A251)=0),"",SWDATA!AW236)</f>
        <v>0</v>
      </c>
      <c r="BE251" s="323">
        <f>IF(OR(Is_Loading,LEN($A251)=0),"",SWDATA!AX236)</f>
        <v>0</v>
      </c>
      <c r="BF251" s="320" t="str">
        <f t="shared" si="862"/>
        <v/>
      </c>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s="201"/>
      <c r="CO251" s="201"/>
      <c r="CP251" s="201"/>
      <c r="CQ251" s="201"/>
      <c r="CR251" s="201"/>
      <c r="CS251" s="201"/>
      <c r="CT251" s="201"/>
      <c r="CU251" s="201"/>
      <c r="CV251" s="201"/>
      <c r="CW251" s="201"/>
      <c r="CX251" s="201"/>
      <c r="CY251" s="201"/>
      <c r="CZ251" s="201"/>
      <c r="DA251" s="201"/>
      <c r="DB251" s="201"/>
      <c r="DC251" s="201"/>
      <c r="DD251" s="201"/>
      <c r="DE251" s="201"/>
      <c r="DF251" s="201"/>
      <c r="DG251" s="201"/>
      <c r="DH251" s="201"/>
      <c r="DI251" s="201"/>
      <c r="DJ251" s="201"/>
      <c r="DK251" s="201"/>
      <c r="DL251" s="201"/>
      <c r="DM251" s="201"/>
      <c r="DN251" s="201"/>
      <c r="DS251" s="372"/>
      <c r="DT251" s="374"/>
      <c r="DU251" s="375"/>
      <c r="DV251" s="375"/>
      <c r="DW251" s="375"/>
      <c r="DX251" s="375">
        <v>1</v>
      </c>
      <c r="DY251" s="375">
        <f t="shared" ref="DY251:DY271" si="1055">DV251</f>
        <v>0</v>
      </c>
      <c r="DZ251" s="375">
        <f t="shared" ref="DZ251:DZ271" si="1056">DW251</f>
        <v>0</v>
      </c>
      <c r="EA251" s="375">
        <f t="shared" ref="EA251:EA271" si="1057">DX251</f>
        <v>1</v>
      </c>
      <c r="EB251" s="375">
        <f t="shared" ref="EB251:EB271" si="1058">DY251</f>
        <v>0</v>
      </c>
      <c r="EC251" s="375">
        <f t="shared" ref="EC251:EC271" si="1059">DZ251</f>
        <v>0</v>
      </c>
      <c r="ED251" s="375">
        <f t="shared" ref="ED251:ED271" si="1060">EA251</f>
        <v>1</v>
      </c>
      <c r="EE251" s="375">
        <f t="shared" ref="EE251:EE271" si="1061">EB251</f>
        <v>0</v>
      </c>
      <c r="EF251" s="375">
        <f t="shared" ref="EF251:EF271" si="1062">EC251</f>
        <v>0</v>
      </c>
      <c r="EG251" s="375">
        <f t="shared" ref="EG251:EG271" si="1063">ED251</f>
        <v>1</v>
      </c>
      <c r="EH251" s="375">
        <f t="shared" ref="EH251:EH271" si="1064">EE251</f>
        <v>0</v>
      </c>
      <c r="EI251" s="375">
        <f t="shared" ref="EI251:EI271" si="1065">EF251</f>
        <v>0</v>
      </c>
      <c r="EJ251" s="375">
        <f t="shared" ref="EJ251:EJ271" si="1066">EG251</f>
        <v>1</v>
      </c>
      <c r="EK251" s="375">
        <f t="shared" ref="EK251:EK271" si="1067">EH251</f>
        <v>0</v>
      </c>
      <c r="EL251" s="375">
        <f t="shared" ref="EL251:EL271" si="1068">EI251</f>
        <v>0</v>
      </c>
      <c r="EM251" s="375">
        <f t="shared" ref="EM251:EM271" si="1069">EJ251</f>
        <v>1</v>
      </c>
      <c r="EN251" s="375">
        <f t="shared" ref="EN251:EN271" si="1070">EK251</f>
        <v>0</v>
      </c>
      <c r="EO251" s="375">
        <f t="shared" ref="EO251:EO271" si="1071">EL251</f>
        <v>0</v>
      </c>
      <c r="EP251" s="375">
        <f t="shared" ref="EP251:EP271" si="1072">EM251</f>
        <v>1</v>
      </c>
      <c r="EQ251" s="375">
        <f t="shared" ref="EQ251:EQ271" si="1073">EN251</f>
        <v>0</v>
      </c>
      <c r="ER251" s="375">
        <f t="shared" ref="ER251:ER271" si="1074">EO251</f>
        <v>0</v>
      </c>
      <c r="ES251" s="375">
        <f t="shared" ref="ES251:ES271" si="1075">EP251</f>
        <v>1</v>
      </c>
      <c r="ET251" s="375">
        <f t="shared" ref="ET251:ET271" si="1076">EQ251</f>
        <v>0</v>
      </c>
      <c r="EU251" s="375">
        <f t="shared" ref="EU251:EU271" si="1077">ER251</f>
        <v>0</v>
      </c>
      <c r="EV251" s="375">
        <f t="shared" ref="EV251:EV271" si="1078">ES251</f>
        <v>1</v>
      </c>
      <c r="EW251" s="375">
        <f t="shared" ref="EW251:EW271" si="1079">ET251</f>
        <v>0</v>
      </c>
      <c r="EX251" s="375">
        <f t="shared" ref="EX251:EX271" si="1080">EU251</f>
        <v>0</v>
      </c>
      <c r="EY251" s="375">
        <f t="shared" ref="EY251:EY271" si="1081">EV251</f>
        <v>1</v>
      </c>
      <c r="EZ251" s="375">
        <f t="shared" ref="EZ251:EZ271" si="1082">EW251</f>
        <v>0</v>
      </c>
      <c r="FA251" s="375">
        <f t="shared" ref="FA251:FA271" si="1083">EX251</f>
        <v>0</v>
      </c>
      <c r="FB251" s="375">
        <f t="shared" ref="FB251:FB271" si="1084">EY251</f>
        <v>1</v>
      </c>
      <c r="FC251" s="375">
        <f t="shared" ref="FC251:FC271" si="1085">EZ251</f>
        <v>0</v>
      </c>
      <c r="FD251" s="375">
        <f t="shared" ref="FD251:FD271" si="1086">FA251</f>
        <v>0</v>
      </c>
      <c r="FE251" s="376"/>
      <c r="FF251" s="372"/>
      <c r="FG251" s="372"/>
      <c r="FH251" s="372"/>
      <c r="FI251" s="372"/>
      <c r="FJ251" s="372"/>
      <c r="FK251" s="372"/>
      <c r="FL251" s="372"/>
      <c r="FM251" s="372"/>
      <c r="FN251" s="372"/>
      <c r="FO251" s="372"/>
      <c r="FP251" s="372"/>
      <c r="FQ251" s="372"/>
      <c r="FR251" s="372"/>
      <c r="FS251" s="372"/>
      <c r="FT251" s="372"/>
      <c r="FU251" s="372"/>
      <c r="FV251" s="372"/>
      <c r="FW251" s="372"/>
      <c r="FX251" s="372"/>
      <c r="FY251" s="372"/>
      <c r="FZ251" s="372"/>
      <c r="GA251" s="372"/>
      <c r="GB251" s="372"/>
      <c r="GC251" s="372"/>
      <c r="GD251" s="372"/>
      <c r="GE251" s="372"/>
      <c r="GF251" s="372"/>
      <c r="GG251" s="372"/>
      <c r="GH251" s="372"/>
      <c r="GI251" s="372"/>
      <c r="GJ251" s="372"/>
      <c r="GK251" s="372"/>
      <c r="GL251" s="372"/>
      <c r="GM251" s="372"/>
      <c r="GN251" s="372"/>
      <c r="GO251" s="372"/>
      <c r="GP251" s="372"/>
      <c r="GQ251" s="372"/>
      <c r="GR251" s="372"/>
      <c r="GS251" s="372"/>
      <c r="GT251" s="372"/>
      <c r="GU251" s="372"/>
      <c r="GV251" s="372"/>
      <c r="GW251" s="372"/>
      <c r="GX251" s="372"/>
      <c r="GY251" s="372"/>
      <c r="GZ251" s="372"/>
      <c r="HA251" s="372"/>
      <c r="HB251" s="372"/>
      <c r="HC251" s="372"/>
    </row>
    <row r="252" spans="1:211" s="373" customFormat="1" ht="15" customHeight="1" thickTop="1" x14ac:dyDescent="0.2">
      <c r="A252" s="192">
        <f>SWDATA!O237</f>
        <v>0</v>
      </c>
      <c r="B252" s="192">
        <f>SWDATA!M237</f>
        <v>0</v>
      </c>
      <c r="C252" s="201">
        <f>IF(AND(SWDATA!M237=1,SWDATA!Q237="promotions"),SWDATA!P237,0)</f>
        <v>0</v>
      </c>
      <c r="D252" s="365">
        <f>ROW(SWDATA!M237)</f>
        <v>237</v>
      </c>
      <c r="E252" s="202">
        <f t="shared" si="1016"/>
        <v>0</v>
      </c>
      <c r="F252" s="203">
        <f t="shared" si="850"/>
        <v>1</v>
      </c>
      <c r="G252" s="192" t="str">
        <f t="shared" si="851"/>
        <v/>
      </c>
      <c r="H252" s="204"/>
      <c r="I252" s="390"/>
      <c r="J252" s="238">
        <f t="shared" si="852"/>
        <v>0</v>
      </c>
      <c r="K252" s="239" t="str">
        <f t="shared" si="853"/>
        <v/>
      </c>
      <c r="L252" s="342"/>
      <c r="M252" s="345"/>
      <c r="N252" s="340" t="str">
        <f>IF(LEN(SWDATA!F237)=0,"",N251)</f>
        <v/>
      </c>
      <c r="O252" s="296" t="str">
        <f>IF(LEN(SWDATA!G237)=0,"",O251)</f>
        <v/>
      </c>
      <c r="P252" s="297" t="str">
        <f>IF(LEN(SWDATA!C237)=0,"",SWDATA!C237)</f>
        <v/>
      </c>
      <c r="Q252" s="312" t="str">
        <f t="shared" si="854"/>
        <v/>
      </c>
      <c r="R252" s="223" t="s">
        <v>261</v>
      </c>
      <c r="S252" s="224"/>
      <c r="T252" s="224"/>
      <c r="U252" s="264" t="s">
        <v>601</v>
      </c>
      <c r="V252" s="205" t="s">
        <v>221</v>
      </c>
      <c r="W252" s="266">
        <f>IF(OR(Is_Loading,LEN($A252)=0),"",SWDATA!P237)</f>
        <v>0</v>
      </c>
      <c r="X252" s="267">
        <f>IF(OR(Is_Loading,LEN($A252)=0),"",SWDATA!Q237)</f>
        <v>0</v>
      </c>
      <c r="Y252" s="267">
        <f>IF(OR(Is_Loading,LEN($A252)=0),"",SWDATA!R237)</f>
        <v>0</v>
      </c>
      <c r="Z252" s="266" t="str">
        <f t="shared" ref="Z252:Z266" si="1087">IF($A252=0,"",CHOOSE($F252,SUM(W252:Y252),SUM(W252:Y252)/3,Y252))</f>
        <v/>
      </c>
      <c r="AA252" s="266">
        <f>IF(OR(Is_Loading,LEN($A252)=0),"",SWDATA!T237)</f>
        <v>0</v>
      </c>
      <c r="AB252" s="267">
        <f>IF(OR(Is_Loading,LEN($A252)=0),"",SWDATA!U237)</f>
        <v>0</v>
      </c>
      <c r="AC252" s="267">
        <f>IF(OR(Is_Loading,LEN($A252)=0),"",SWDATA!V237)</f>
        <v>0</v>
      </c>
      <c r="AD252" s="266" t="str">
        <f t="shared" si="855"/>
        <v/>
      </c>
      <c r="AE252" s="266">
        <f>IF(OR(Is_Loading,LEN($A252)=0),"",SWDATA!X237)</f>
        <v>0</v>
      </c>
      <c r="AF252" s="267">
        <f>IF(OR(Is_Loading,LEN($A252)=0),"",SWDATA!Y237)</f>
        <v>0</v>
      </c>
      <c r="AG252" s="267">
        <f>IF(OR(Is_Loading,LEN($A252)=0),"",SWDATA!Z237)</f>
        <v>0</v>
      </c>
      <c r="AH252" s="266" t="str">
        <f t="shared" si="856"/>
        <v/>
      </c>
      <c r="AI252" s="266">
        <f>IF(OR(Is_Loading,LEN($A252)=0),"",SWDATA!AB237)</f>
        <v>0</v>
      </c>
      <c r="AJ252" s="267">
        <f>IF(OR(Is_Loading,LEN($A252)=0),"",SWDATA!AC237)</f>
        <v>0</v>
      </c>
      <c r="AK252" s="267">
        <f>IF(OR(Is_Loading,LEN($A252)=0),"",SWDATA!AD237)</f>
        <v>0</v>
      </c>
      <c r="AL252" s="266" t="str">
        <f t="shared" si="857"/>
        <v/>
      </c>
      <c r="AM252" s="266">
        <f>IF(OR(Is_Loading,LEN($A252)=0),"",SWDATA!AF237)</f>
        <v>0</v>
      </c>
      <c r="AN252" s="267">
        <f>IF(OR(Is_Loading,LEN($A252)=0),"",SWDATA!AG237)</f>
        <v>0</v>
      </c>
      <c r="AO252" s="323">
        <f>IF(OR(Is_Loading,LEN($A252)=0),"",SWDATA!AH237)</f>
        <v>0</v>
      </c>
      <c r="AP252" s="320" t="str">
        <f t="shared" si="858"/>
        <v/>
      </c>
      <c r="AQ252" s="266">
        <f>IF(OR(Is_Loading,LEN($A252)=0),"",SWDATA!AJ237)</f>
        <v>0</v>
      </c>
      <c r="AR252" s="267">
        <f>IF(OR(Is_Loading,LEN($A252)=0),"",SWDATA!AK237)</f>
        <v>0</v>
      </c>
      <c r="AS252" s="267">
        <f>IF(OR(Is_Loading,LEN($A252)=0),"",SWDATA!AL237)</f>
        <v>0</v>
      </c>
      <c r="AT252" s="266" t="str">
        <f t="shared" si="859"/>
        <v/>
      </c>
      <c r="AU252" s="266">
        <f>IF(OR(Is_Loading,LEN($A252)=0),"",SWDATA!AN237)</f>
        <v>0</v>
      </c>
      <c r="AV252" s="267">
        <f>IF(OR(Is_Loading,LEN($A252)=0),"",SWDATA!AO237)</f>
        <v>0</v>
      </c>
      <c r="AW252" s="267">
        <f>IF(OR(Is_Loading,LEN($A252)=0),"",SWDATA!AP237)</f>
        <v>0</v>
      </c>
      <c r="AX252" s="266" t="str">
        <f t="shared" si="860"/>
        <v/>
      </c>
      <c r="AY252" s="266">
        <f>IF(OR(Is_Loading,LEN($A252)=0),"",SWDATA!AR237)</f>
        <v>0</v>
      </c>
      <c r="AZ252" s="267">
        <f>IF(OR(Is_Loading,LEN($A252)=0),"",SWDATA!AS237)</f>
        <v>0</v>
      </c>
      <c r="BA252" s="267">
        <f>IF(OR(Is_Loading,LEN($A252)=0),"",SWDATA!AT237)</f>
        <v>0</v>
      </c>
      <c r="BB252" s="266" t="str">
        <f t="shared" si="861"/>
        <v/>
      </c>
      <c r="BC252" s="266">
        <f>IF(OR(Is_Loading,LEN($A252)=0),"",SWDATA!AV237)</f>
        <v>0</v>
      </c>
      <c r="BD252" s="267">
        <f>IF(OR(Is_Loading,LEN($A252)=0),"",SWDATA!AW237)</f>
        <v>0</v>
      </c>
      <c r="BE252" s="323">
        <f>IF(OR(Is_Loading,LEN($A252)=0),"",SWDATA!AX237)</f>
        <v>0</v>
      </c>
      <c r="BF252" s="320" t="str">
        <f t="shared" si="862"/>
        <v/>
      </c>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s="201"/>
      <c r="CO252" s="201"/>
      <c r="CP252" s="201"/>
      <c r="CQ252" s="201"/>
      <c r="CR252" s="201"/>
      <c r="CS252" s="201"/>
      <c r="CT252" s="201"/>
      <c r="CU252" s="201"/>
      <c r="CV252" s="201"/>
      <c r="CW252" s="201"/>
      <c r="CX252" s="201"/>
      <c r="CY252" s="201"/>
      <c r="CZ252" s="201"/>
      <c r="DA252" s="201"/>
      <c r="DB252" s="201"/>
      <c r="DC252" s="201"/>
      <c r="DD252" s="201"/>
      <c r="DE252" s="201"/>
      <c r="DF252" s="201"/>
      <c r="DG252" s="201"/>
      <c r="DH252" s="201"/>
      <c r="DI252" s="201"/>
      <c r="DJ252" s="201"/>
      <c r="DK252" s="201"/>
      <c r="DL252" s="201"/>
      <c r="DM252" s="201"/>
      <c r="DN252" s="201"/>
      <c r="DS252" s="372"/>
      <c r="DT252" s="374"/>
      <c r="DU252" s="375"/>
      <c r="DV252" s="375"/>
      <c r="DW252" s="375"/>
      <c r="DX252" s="375">
        <v>1</v>
      </c>
      <c r="DY252" s="375">
        <f t="shared" si="1055"/>
        <v>0</v>
      </c>
      <c r="DZ252" s="375">
        <f t="shared" si="1056"/>
        <v>0</v>
      </c>
      <c r="EA252" s="375">
        <f t="shared" si="1057"/>
        <v>1</v>
      </c>
      <c r="EB252" s="375">
        <f t="shared" si="1058"/>
        <v>0</v>
      </c>
      <c r="EC252" s="375">
        <f t="shared" si="1059"/>
        <v>0</v>
      </c>
      <c r="ED252" s="375">
        <f t="shared" si="1060"/>
        <v>1</v>
      </c>
      <c r="EE252" s="375">
        <f t="shared" si="1061"/>
        <v>0</v>
      </c>
      <c r="EF252" s="375">
        <f t="shared" si="1062"/>
        <v>0</v>
      </c>
      <c r="EG252" s="375">
        <f t="shared" si="1063"/>
        <v>1</v>
      </c>
      <c r="EH252" s="375">
        <f t="shared" si="1064"/>
        <v>0</v>
      </c>
      <c r="EI252" s="375">
        <f t="shared" si="1065"/>
        <v>0</v>
      </c>
      <c r="EJ252" s="375">
        <f t="shared" si="1066"/>
        <v>1</v>
      </c>
      <c r="EK252" s="375">
        <f t="shared" si="1067"/>
        <v>0</v>
      </c>
      <c r="EL252" s="375">
        <f t="shared" si="1068"/>
        <v>0</v>
      </c>
      <c r="EM252" s="375">
        <f t="shared" si="1069"/>
        <v>1</v>
      </c>
      <c r="EN252" s="375">
        <f t="shared" si="1070"/>
        <v>0</v>
      </c>
      <c r="EO252" s="375">
        <f t="shared" si="1071"/>
        <v>0</v>
      </c>
      <c r="EP252" s="375">
        <f t="shared" si="1072"/>
        <v>1</v>
      </c>
      <c r="EQ252" s="375">
        <f t="shared" si="1073"/>
        <v>0</v>
      </c>
      <c r="ER252" s="375">
        <f t="shared" si="1074"/>
        <v>0</v>
      </c>
      <c r="ES252" s="375">
        <f t="shared" si="1075"/>
        <v>1</v>
      </c>
      <c r="ET252" s="375">
        <f t="shared" si="1076"/>
        <v>0</v>
      </c>
      <c r="EU252" s="375">
        <f t="shared" si="1077"/>
        <v>0</v>
      </c>
      <c r="EV252" s="375">
        <f t="shared" si="1078"/>
        <v>1</v>
      </c>
      <c r="EW252" s="375">
        <f t="shared" si="1079"/>
        <v>0</v>
      </c>
      <c r="EX252" s="375">
        <f t="shared" si="1080"/>
        <v>0</v>
      </c>
      <c r="EY252" s="375">
        <f t="shared" si="1081"/>
        <v>1</v>
      </c>
      <c r="EZ252" s="375">
        <f t="shared" si="1082"/>
        <v>0</v>
      </c>
      <c r="FA252" s="375">
        <f t="shared" si="1083"/>
        <v>0</v>
      </c>
      <c r="FB252" s="375">
        <f t="shared" si="1084"/>
        <v>1</v>
      </c>
      <c r="FC252" s="375">
        <f t="shared" si="1085"/>
        <v>0</v>
      </c>
      <c r="FD252" s="375">
        <f t="shared" si="1086"/>
        <v>0</v>
      </c>
      <c r="FE252" s="376"/>
      <c r="FF252" s="372"/>
      <c r="FG252" s="372"/>
      <c r="FH252" s="372"/>
      <c r="FI252" s="372"/>
      <c r="FJ252" s="372"/>
      <c r="FK252" s="372"/>
      <c r="FL252" s="372"/>
      <c r="FM252" s="372"/>
      <c r="FN252" s="372"/>
      <c r="FO252" s="372"/>
      <c r="FP252" s="372"/>
      <c r="FQ252" s="372"/>
      <c r="FR252" s="372"/>
      <c r="FS252" s="372"/>
      <c r="FT252" s="372"/>
      <c r="FU252" s="372"/>
      <c r="FV252" s="372"/>
      <c r="FW252" s="372"/>
      <c r="FX252" s="372"/>
      <c r="FY252" s="372"/>
      <c r="FZ252" s="372"/>
      <c r="GA252" s="372"/>
      <c r="GB252" s="372"/>
      <c r="GC252" s="372"/>
      <c r="GD252" s="372"/>
      <c r="GE252" s="372"/>
      <c r="GF252" s="372"/>
      <c r="GG252" s="372"/>
      <c r="GH252" s="372"/>
      <c r="GI252" s="372"/>
      <c r="GJ252" s="372"/>
      <c r="GK252" s="372"/>
      <c r="GL252" s="372"/>
      <c r="GM252" s="372"/>
      <c r="GN252" s="372"/>
      <c r="GO252" s="372"/>
      <c r="GP252" s="372"/>
      <c r="GQ252" s="372"/>
      <c r="GR252" s="372"/>
      <c r="GS252" s="372"/>
      <c r="GT252" s="372"/>
      <c r="GU252" s="372"/>
      <c r="GV252" s="372"/>
      <c r="GW252" s="372"/>
      <c r="GX252" s="372"/>
      <c r="GY252" s="372"/>
      <c r="GZ252" s="372"/>
      <c r="HA252" s="372"/>
      <c r="HB252" s="372"/>
      <c r="HC252" s="372"/>
    </row>
    <row r="253" spans="1:211" s="373" customFormat="1" ht="15" customHeight="1" x14ac:dyDescent="0.2">
      <c r="A253" s="366">
        <f>SWDATA!O238</f>
        <v>0</v>
      </c>
      <c r="B253" s="366">
        <f>SWDATA!M238</f>
        <v>0</v>
      </c>
      <c r="C253" s="351">
        <f>IF(AND(SWDATA!M238=1,SWDATA!Q238="promotions"),SWDATA!P238,0)</f>
        <v>0</v>
      </c>
      <c r="D253" s="367">
        <f>ROW(SWDATA!M238)</f>
        <v>238</v>
      </c>
      <c r="E253" s="368">
        <f t="shared" si="1016"/>
        <v>0</v>
      </c>
      <c r="F253" s="369">
        <f t="shared" si="850"/>
        <v>1</v>
      </c>
      <c r="G253" s="366" t="str">
        <f t="shared" si="851"/>
        <v/>
      </c>
      <c r="H253" s="370"/>
      <c r="J253" s="238">
        <f t="shared" si="852"/>
        <v>0</v>
      </c>
      <c r="K253" s="239" t="str">
        <f t="shared" si="853"/>
        <v/>
      </c>
      <c r="L253" s="342"/>
      <c r="M253" s="345"/>
      <c r="N253" s="340" t="str">
        <f>IF(LEN(SWDATA!F238)=0,"",N252)</f>
        <v/>
      </c>
      <c r="O253" s="296" t="str">
        <f>IF(LEN(SWDATA!G238)=0,"",O252)</f>
        <v/>
      </c>
      <c r="P253" s="297" t="str">
        <f>IF(LEN(SWDATA!C238)=0,"",SWDATA!C238)</f>
        <v/>
      </c>
      <c r="Q253" s="312" t="str">
        <f t="shared" si="854"/>
        <v/>
      </c>
      <c r="R253" s="223" t="s">
        <v>261</v>
      </c>
      <c r="S253" s="224"/>
      <c r="T253" s="224"/>
      <c r="U253" s="264" t="s">
        <v>611</v>
      </c>
      <c r="V253" s="205" t="s">
        <v>221</v>
      </c>
      <c r="W253" s="266">
        <f>IF(OR(Is_Loading,LEN($A253)=0),"",SWDATA!P238)</f>
        <v>0</v>
      </c>
      <c r="X253" s="267">
        <f>IF(OR(Is_Loading,LEN($A253)=0),"",SWDATA!Q238)</f>
        <v>0</v>
      </c>
      <c r="Y253" s="267">
        <f>IF(OR(Is_Loading,LEN($A253)=0),"",SWDATA!R238)</f>
        <v>0</v>
      </c>
      <c r="Z253" s="266" t="str">
        <f t="shared" si="1087"/>
        <v/>
      </c>
      <c r="AA253" s="266">
        <f>IF(OR(Is_Loading,LEN($A253)=0),"",SWDATA!T238)</f>
        <v>0</v>
      </c>
      <c r="AB253" s="267">
        <f>IF(OR(Is_Loading,LEN($A253)=0),"",SWDATA!U238)</f>
        <v>0</v>
      </c>
      <c r="AC253" s="267">
        <f>IF(OR(Is_Loading,LEN($A253)=0),"",SWDATA!V238)</f>
        <v>0</v>
      </c>
      <c r="AD253" s="266" t="str">
        <f t="shared" si="855"/>
        <v/>
      </c>
      <c r="AE253" s="266">
        <f>IF(OR(Is_Loading,LEN($A253)=0),"",SWDATA!X238)</f>
        <v>0</v>
      </c>
      <c r="AF253" s="267">
        <f>IF(OR(Is_Loading,LEN($A253)=0),"",SWDATA!Y238)</f>
        <v>0</v>
      </c>
      <c r="AG253" s="267">
        <f>IF(OR(Is_Loading,LEN($A253)=0),"",SWDATA!Z238)</f>
        <v>0</v>
      </c>
      <c r="AH253" s="266" t="str">
        <f t="shared" si="856"/>
        <v/>
      </c>
      <c r="AI253" s="266">
        <f>IF(OR(Is_Loading,LEN($A253)=0),"",SWDATA!AB238)</f>
        <v>0</v>
      </c>
      <c r="AJ253" s="267">
        <f>IF(OR(Is_Loading,LEN($A253)=0),"",SWDATA!AC238)</f>
        <v>0</v>
      </c>
      <c r="AK253" s="267">
        <f>IF(OR(Is_Loading,LEN($A253)=0),"",SWDATA!AD238)</f>
        <v>0</v>
      </c>
      <c r="AL253" s="266" t="str">
        <f t="shared" si="857"/>
        <v/>
      </c>
      <c r="AM253" s="266">
        <f>IF(OR(Is_Loading,LEN($A253)=0),"",SWDATA!AF238)</f>
        <v>0</v>
      </c>
      <c r="AN253" s="267">
        <f>IF(OR(Is_Loading,LEN($A253)=0),"",SWDATA!AG238)</f>
        <v>0</v>
      </c>
      <c r="AO253" s="323">
        <f>IF(OR(Is_Loading,LEN($A253)=0),"",SWDATA!AH238)</f>
        <v>0</v>
      </c>
      <c r="AP253" s="320" t="str">
        <f t="shared" si="858"/>
        <v/>
      </c>
      <c r="AQ253" s="266">
        <f>IF(OR(Is_Loading,LEN($A253)=0),"",SWDATA!AJ238)</f>
        <v>0</v>
      </c>
      <c r="AR253" s="267">
        <f>IF(OR(Is_Loading,LEN($A253)=0),"",SWDATA!AK238)</f>
        <v>0</v>
      </c>
      <c r="AS253" s="267">
        <f>IF(OR(Is_Loading,LEN($A253)=0),"",SWDATA!AL238)</f>
        <v>0</v>
      </c>
      <c r="AT253" s="266" t="str">
        <f t="shared" si="859"/>
        <v/>
      </c>
      <c r="AU253" s="266">
        <f>IF(OR(Is_Loading,LEN($A253)=0),"",SWDATA!AN238)</f>
        <v>0</v>
      </c>
      <c r="AV253" s="267">
        <f>IF(OR(Is_Loading,LEN($A253)=0),"",SWDATA!AO238)</f>
        <v>0</v>
      </c>
      <c r="AW253" s="267">
        <f>IF(OR(Is_Loading,LEN($A253)=0),"",SWDATA!AP238)</f>
        <v>0</v>
      </c>
      <c r="AX253" s="266" t="str">
        <f t="shared" si="860"/>
        <v/>
      </c>
      <c r="AY253" s="266">
        <f>IF(OR(Is_Loading,LEN($A253)=0),"",SWDATA!AR238)</f>
        <v>0</v>
      </c>
      <c r="AZ253" s="267">
        <f>IF(OR(Is_Loading,LEN($A253)=0),"",SWDATA!AS238)</f>
        <v>0</v>
      </c>
      <c r="BA253" s="267">
        <f>IF(OR(Is_Loading,LEN($A253)=0),"",SWDATA!AT238)</f>
        <v>0</v>
      </c>
      <c r="BB253" s="266" t="str">
        <f t="shared" si="861"/>
        <v/>
      </c>
      <c r="BC253" s="266">
        <f>IF(OR(Is_Loading,LEN($A253)=0),"",SWDATA!AV238)</f>
        <v>0</v>
      </c>
      <c r="BD253" s="267">
        <f>IF(OR(Is_Loading,LEN($A253)=0),"",SWDATA!AW238)</f>
        <v>0</v>
      </c>
      <c r="BE253" s="323">
        <f>IF(OR(Is_Loading,LEN($A253)=0),"",SWDATA!AX238)</f>
        <v>0</v>
      </c>
      <c r="BF253" s="320" t="str">
        <f t="shared" si="862"/>
        <v/>
      </c>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c r="CD253" s="11"/>
      <c r="CE253" s="11"/>
      <c r="CF253" s="11"/>
      <c r="CG253" s="11"/>
      <c r="CH253" s="11"/>
      <c r="CI253" s="11"/>
      <c r="CJ253" s="11"/>
      <c r="CK253" s="11"/>
      <c r="CL253" s="11"/>
      <c r="CM253" s="11"/>
      <c r="CN253" s="351"/>
      <c r="CO253" s="351"/>
      <c r="CP253" s="351"/>
      <c r="CQ253" s="351"/>
      <c r="CR253" s="351"/>
      <c r="CS253" s="351"/>
      <c r="CT253" s="351"/>
      <c r="CU253" s="351"/>
      <c r="CV253" s="351"/>
      <c r="CW253" s="351"/>
      <c r="CX253" s="351"/>
      <c r="CY253" s="351"/>
      <c r="CZ253" s="351"/>
      <c r="DA253" s="351"/>
      <c r="DB253" s="351"/>
      <c r="DC253" s="351"/>
      <c r="DD253" s="351"/>
      <c r="DE253" s="351"/>
      <c r="DF253" s="351"/>
      <c r="DG253" s="351"/>
      <c r="DH253" s="351"/>
      <c r="DI253" s="351"/>
      <c r="DJ253" s="351"/>
      <c r="DK253" s="351"/>
      <c r="DL253" s="351"/>
      <c r="DM253" s="351"/>
      <c r="DN253" s="351"/>
      <c r="DQ253" s="373" t="str">
        <f t="shared" ref="DQ253" ca="1" si="1088">INDIRECT("'Metrics &amp; Attributes View'!"&amp;IF(ROW()-9=0, "", IF(13+ROW()/23-9&gt;26, CHAR(64+INT((ROW()-9-1)/26)),"")&amp;CHAR(65+MOD(13+ROW()/23-1, 26)))&amp;44)</f>
        <v/>
      </c>
      <c r="DS253" s="372"/>
      <c r="DT253" s="374"/>
      <c r="DU253" s="375"/>
      <c r="DV253" s="375"/>
      <c r="DW253" s="375"/>
      <c r="DX253" s="375">
        <v>1</v>
      </c>
      <c r="DY253" s="375">
        <f t="shared" si="1055"/>
        <v>0</v>
      </c>
      <c r="DZ253" s="375">
        <f t="shared" si="1056"/>
        <v>0</v>
      </c>
      <c r="EA253" s="375">
        <f t="shared" si="1057"/>
        <v>1</v>
      </c>
      <c r="EB253" s="375">
        <f t="shared" si="1058"/>
        <v>0</v>
      </c>
      <c r="EC253" s="375">
        <f t="shared" si="1059"/>
        <v>0</v>
      </c>
      <c r="ED253" s="375">
        <f t="shared" si="1060"/>
        <v>1</v>
      </c>
      <c r="EE253" s="375">
        <f t="shared" si="1061"/>
        <v>0</v>
      </c>
      <c r="EF253" s="375">
        <f t="shared" si="1062"/>
        <v>0</v>
      </c>
      <c r="EG253" s="375">
        <f t="shared" si="1063"/>
        <v>1</v>
      </c>
      <c r="EH253" s="375">
        <f t="shared" si="1064"/>
        <v>0</v>
      </c>
      <c r="EI253" s="375">
        <f t="shared" si="1065"/>
        <v>0</v>
      </c>
      <c r="EJ253" s="375">
        <f t="shared" si="1066"/>
        <v>1</v>
      </c>
      <c r="EK253" s="375">
        <f t="shared" si="1067"/>
        <v>0</v>
      </c>
      <c r="EL253" s="375">
        <f t="shared" si="1068"/>
        <v>0</v>
      </c>
      <c r="EM253" s="375">
        <f t="shared" si="1069"/>
        <v>1</v>
      </c>
      <c r="EN253" s="375">
        <f t="shared" si="1070"/>
        <v>0</v>
      </c>
      <c r="EO253" s="375">
        <f t="shared" si="1071"/>
        <v>0</v>
      </c>
      <c r="EP253" s="375">
        <f t="shared" si="1072"/>
        <v>1</v>
      </c>
      <c r="EQ253" s="375">
        <f t="shared" si="1073"/>
        <v>0</v>
      </c>
      <c r="ER253" s="375">
        <f t="shared" si="1074"/>
        <v>0</v>
      </c>
      <c r="ES253" s="375">
        <f t="shared" si="1075"/>
        <v>1</v>
      </c>
      <c r="ET253" s="375">
        <f t="shared" si="1076"/>
        <v>0</v>
      </c>
      <c r="EU253" s="375">
        <f t="shared" si="1077"/>
        <v>0</v>
      </c>
      <c r="EV253" s="375">
        <f t="shared" si="1078"/>
        <v>1</v>
      </c>
      <c r="EW253" s="375">
        <f t="shared" si="1079"/>
        <v>0</v>
      </c>
      <c r="EX253" s="375">
        <f t="shared" si="1080"/>
        <v>0</v>
      </c>
      <c r="EY253" s="375">
        <f t="shared" si="1081"/>
        <v>1</v>
      </c>
      <c r="EZ253" s="375">
        <f t="shared" si="1082"/>
        <v>0</v>
      </c>
      <c r="FA253" s="375">
        <f t="shared" si="1083"/>
        <v>0</v>
      </c>
      <c r="FB253" s="375">
        <f t="shared" si="1084"/>
        <v>1</v>
      </c>
      <c r="FC253" s="375">
        <f t="shared" si="1085"/>
        <v>0</v>
      </c>
      <c r="FD253" s="375">
        <f t="shared" si="1086"/>
        <v>0</v>
      </c>
      <c r="FE253" s="376"/>
      <c r="FF253" s="372"/>
      <c r="FG253" s="372"/>
      <c r="FH253" s="372"/>
      <c r="FI253" s="372"/>
      <c r="FJ253" s="372"/>
      <c r="FK253" s="372"/>
      <c r="FL253" s="372"/>
      <c r="FM253" s="372"/>
      <c r="FN253" s="372"/>
      <c r="FO253" s="372"/>
      <c r="FP253" s="372"/>
      <c r="FQ253" s="372"/>
      <c r="FR253" s="372"/>
      <c r="FS253" s="372"/>
      <c r="FT253" s="372"/>
      <c r="FU253" s="372"/>
      <c r="FV253" s="372"/>
      <c r="FW253" s="372"/>
      <c r="FX253" s="372"/>
      <c r="FY253" s="372"/>
      <c r="FZ253" s="372"/>
      <c r="GA253" s="372"/>
      <c r="GB253" s="372"/>
      <c r="GC253" s="372"/>
      <c r="GD253" s="372"/>
      <c r="GE253" s="372"/>
      <c r="GF253" s="372"/>
      <c r="GG253" s="372"/>
      <c r="GH253" s="372"/>
      <c r="GI253" s="372"/>
      <c r="GJ253" s="372"/>
      <c r="GK253" s="372"/>
      <c r="GL253" s="372"/>
      <c r="GM253" s="372"/>
      <c r="GN253" s="372"/>
      <c r="GO253" s="372"/>
      <c r="GP253" s="372"/>
      <c r="GQ253" s="372"/>
      <c r="GR253" s="372"/>
      <c r="GS253" s="372"/>
      <c r="GT253" s="372"/>
      <c r="GU253" s="372"/>
      <c r="GV253" s="372"/>
      <c r="GW253" s="372"/>
      <c r="GX253" s="372"/>
      <c r="GY253" s="372"/>
      <c r="GZ253" s="372"/>
      <c r="HA253" s="372"/>
      <c r="HB253" s="372"/>
      <c r="HC253" s="372"/>
    </row>
    <row r="254" spans="1:211" s="373" customFormat="1" ht="15" customHeight="1" x14ac:dyDescent="0.2">
      <c r="A254" s="366">
        <f>SWDATA!O239</f>
        <v>0</v>
      </c>
      <c r="B254" s="366">
        <f>SWDATA!M239</f>
        <v>0</v>
      </c>
      <c r="C254" s="351">
        <f>IF(AND(SWDATA!M239=1,SWDATA!Q239="promotions"),SWDATA!P239,0)</f>
        <v>0</v>
      </c>
      <c r="D254" s="367">
        <f>ROW(SWDATA!M239)</f>
        <v>239</v>
      </c>
      <c r="E254" s="368">
        <f t="shared" si="1016"/>
        <v>0</v>
      </c>
      <c r="F254" s="369">
        <f t="shared" si="850"/>
        <v>1</v>
      </c>
      <c r="G254" s="366" t="str">
        <f t="shared" si="851"/>
        <v/>
      </c>
      <c r="H254" s="370"/>
      <c r="J254" s="238">
        <f t="shared" si="852"/>
        <v>0</v>
      </c>
      <c r="K254" s="239" t="str">
        <f t="shared" si="853"/>
        <v/>
      </c>
      <c r="L254" s="342"/>
      <c r="M254" s="345"/>
      <c r="N254" s="340" t="str">
        <f>IF(LEN(SWDATA!F239)=0,"",N253)</f>
        <v/>
      </c>
      <c r="O254" s="296" t="str">
        <f>IF(LEN(SWDATA!G239)=0,"",O253)</f>
        <v/>
      </c>
      <c r="P254" s="297" t="str">
        <f>IF(LEN(SWDATA!C239)=0,"",SWDATA!C239)</f>
        <v/>
      </c>
      <c r="Q254" s="312" t="str">
        <f t="shared" si="854"/>
        <v/>
      </c>
      <c r="R254" s="223" t="s">
        <v>261</v>
      </c>
      <c r="S254" s="224"/>
      <c r="T254" s="224"/>
      <c r="U254" s="264" t="s">
        <v>598</v>
      </c>
      <c r="V254" s="205" t="s">
        <v>221</v>
      </c>
      <c r="W254" s="266">
        <f>IF(OR(Is_Loading,LEN($A254)=0),"",SWDATA!P239)</f>
        <v>0</v>
      </c>
      <c r="X254" s="267">
        <f>IF(OR(Is_Loading,LEN($A254)=0),"",SWDATA!Q239)</f>
        <v>0</v>
      </c>
      <c r="Y254" s="267">
        <f>IF(OR(Is_Loading,LEN($A254)=0),"",SWDATA!R239)</f>
        <v>0</v>
      </c>
      <c r="Z254" s="266" t="str">
        <f t="shared" si="1087"/>
        <v/>
      </c>
      <c r="AA254" s="266">
        <f>IF(OR(Is_Loading,LEN($A254)=0),"",SWDATA!T239)</f>
        <v>0</v>
      </c>
      <c r="AB254" s="267">
        <f>IF(OR(Is_Loading,LEN($A254)=0),"",SWDATA!U239)</f>
        <v>0</v>
      </c>
      <c r="AC254" s="267">
        <f>IF(OR(Is_Loading,LEN($A254)=0),"",SWDATA!V239)</f>
        <v>0</v>
      </c>
      <c r="AD254" s="266" t="str">
        <f t="shared" si="855"/>
        <v/>
      </c>
      <c r="AE254" s="266">
        <f>IF(OR(Is_Loading,LEN($A254)=0),"",SWDATA!X239)</f>
        <v>0</v>
      </c>
      <c r="AF254" s="267">
        <f>IF(OR(Is_Loading,LEN($A254)=0),"",SWDATA!Y239)</f>
        <v>0</v>
      </c>
      <c r="AG254" s="267">
        <f>IF(OR(Is_Loading,LEN($A254)=0),"",SWDATA!Z239)</f>
        <v>0</v>
      </c>
      <c r="AH254" s="266" t="str">
        <f t="shared" si="856"/>
        <v/>
      </c>
      <c r="AI254" s="266">
        <f>IF(OR(Is_Loading,LEN($A254)=0),"",SWDATA!AB239)</f>
        <v>0</v>
      </c>
      <c r="AJ254" s="267">
        <f>IF(OR(Is_Loading,LEN($A254)=0),"",SWDATA!AC239)</f>
        <v>0</v>
      </c>
      <c r="AK254" s="267">
        <f>IF(OR(Is_Loading,LEN($A254)=0),"",SWDATA!AD239)</f>
        <v>0</v>
      </c>
      <c r="AL254" s="266" t="str">
        <f t="shared" si="857"/>
        <v/>
      </c>
      <c r="AM254" s="266">
        <f>IF(OR(Is_Loading,LEN($A254)=0),"",SWDATA!AF239)</f>
        <v>0</v>
      </c>
      <c r="AN254" s="267">
        <f>IF(OR(Is_Loading,LEN($A254)=0),"",SWDATA!AG239)</f>
        <v>0</v>
      </c>
      <c r="AO254" s="323">
        <f>IF(OR(Is_Loading,LEN($A254)=0),"",SWDATA!AH239)</f>
        <v>0</v>
      </c>
      <c r="AP254" s="320" t="str">
        <f t="shared" si="858"/>
        <v/>
      </c>
      <c r="AQ254" s="266">
        <f>IF(OR(Is_Loading,LEN($A254)=0),"",SWDATA!AJ239)</f>
        <v>0</v>
      </c>
      <c r="AR254" s="267">
        <f>IF(OR(Is_Loading,LEN($A254)=0),"",SWDATA!AK239)</f>
        <v>0</v>
      </c>
      <c r="AS254" s="267">
        <f>IF(OR(Is_Loading,LEN($A254)=0),"",SWDATA!AL239)</f>
        <v>0</v>
      </c>
      <c r="AT254" s="266" t="str">
        <f t="shared" si="859"/>
        <v/>
      </c>
      <c r="AU254" s="266">
        <f>IF(OR(Is_Loading,LEN($A254)=0),"",SWDATA!AN239)</f>
        <v>0</v>
      </c>
      <c r="AV254" s="267">
        <f>IF(OR(Is_Loading,LEN($A254)=0),"",SWDATA!AO239)</f>
        <v>0</v>
      </c>
      <c r="AW254" s="267">
        <f>IF(OR(Is_Loading,LEN($A254)=0),"",SWDATA!AP239)</f>
        <v>0</v>
      </c>
      <c r="AX254" s="266" t="str">
        <f t="shared" si="860"/>
        <v/>
      </c>
      <c r="AY254" s="266">
        <f>IF(OR(Is_Loading,LEN($A254)=0),"",SWDATA!AR239)</f>
        <v>0</v>
      </c>
      <c r="AZ254" s="267">
        <f>IF(OR(Is_Loading,LEN($A254)=0),"",SWDATA!AS239)</f>
        <v>0</v>
      </c>
      <c r="BA254" s="267">
        <f>IF(OR(Is_Loading,LEN($A254)=0),"",SWDATA!AT239)</f>
        <v>0</v>
      </c>
      <c r="BB254" s="266" t="str">
        <f t="shared" si="861"/>
        <v/>
      </c>
      <c r="BC254" s="266">
        <f>IF(OR(Is_Loading,LEN($A254)=0),"",SWDATA!AV239)</f>
        <v>0</v>
      </c>
      <c r="BD254" s="267">
        <f>IF(OR(Is_Loading,LEN($A254)=0),"",SWDATA!AW239)</f>
        <v>0</v>
      </c>
      <c r="BE254" s="323">
        <f>IF(OR(Is_Loading,LEN($A254)=0),"",SWDATA!AX239)</f>
        <v>0</v>
      </c>
      <c r="BF254" s="320" t="str">
        <f t="shared" si="862"/>
        <v/>
      </c>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351"/>
      <c r="CO254" s="351"/>
      <c r="CP254" s="351"/>
      <c r="CQ254" s="351"/>
      <c r="CR254" s="351"/>
      <c r="CS254" s="351"/>
      <c r="CT254" s="351"/>
      <c r="CU254" s="351"/>
      <c r="CV254" s="351"/>
      <c r="CW254" s="351"/>
      <c r="CX254" s="351"/>
      <c r="CY254" s="351"/>
      <c r="CZ254" s="351"/>
      <c r="DA254" s="351"/>
      <c r="DB254" s="351"/>
      <c r="DC254" s="351"/>
      <c r="DD254" s="351"/>
      <c r="DE254" s="351"/>
      <c r="DF254" s="351"/>
      <c r="DG254" s="351"/>
      <c r="DH254" s="351"/>
      <c r="DI254" s="351"/>
      <c r="DJ254" s="351"/>
      <c r="DK254" s="351"/>
      <c r="DL254" s="351"/>
      <c r="DM254" s="351"/>
      <c r="DN254" s="351"/>
      <c r="DS254" s="372"/>
      <c r="DT254" s="374"/>
      <c r="DU254" s="375"/>
      <c r="DV254" s="375"/>
      <c r="DW254" s="375"/>
      <c r="DX254" s="375">
        <v>1</v>
      </c>
      <c r="DY254" s="375">
        <f t="shared" si="1055"/>
        <v>0</v>
      </c>
      <c r="DZ254" s="375">
        <f t="shared" si="1056"/>
        <v>0</v>
      </c>
      <c r="EA254" s="375">
        <f t="shared" si="1057"/>
        <v>1</v>
      </c>
      <c r="EB254" s="375">
        <f t="shared" si="1058"/>
        <v>0</v>
      </c>
      <c r="EC254" s="375">
        <f t="shared" si="1059"/>
        <v>0</v>
      </c>
      <c r="ED254" s="375">
        <f t="shared" si="1060"/>
        <v>1</v>
      </c>
      <c r="EE254" s="375">
        <f t="shared" si="1061"/>
        <v>0</v>
      </c>
      <c r="EF254" s="375">
        <f t="shared" si="1062"/>
        <v>0</v>
      </c>
      <c r="EG254" s="375">
        <f t="shared" si="1063"/>
        <v>1</v>
      </c>
      <c r="EH254" s="375">
        <f t="shared" si="1064"/>
        <v>0</v>
      </c>
      <c r="EI254" s="375">
        <f t="shared" si="1065"/>
        <v>0</v>
      </c>
      <c r="EJ254" s="375">
        <f t="shared" si="1066"/>
        <v>1</v>
      </c>
      <c r="EK254" s="375">
        <f t="shared" si="1067"/>
        <v>0</v>
      </c>
      <c r="EL254" s="375">
        <f t="shared" si="1068"/>
        <v>0</v>
      </c>
      <c r="EM254" s="375">
        <f t="shared" si="1069"/>
        <v>1</v>
      </c>
      <c r="EN254" s="375">
        <f t="shared" si="1070"/>
        <v>0</v>
      </c>
      <c r="EO254" s="375">
        <f t="shared" si="1071"/>
        <v>0</v>
      </c>
      <c r="EP254" s="375">
        <f t="shared" si="1072"/>
        <v>1</v>
      </c>
      <c r="EQ254" s="375">
        <f t="shared" si="1073"/>
        <v>0</v>
      </c>
      <c r="ER254" s="375">
        <f t="shared" si="1074"/>
        <v>0</v>
      </c>
      <c r="ES254" s="375">
        <f t="shared" si="1075"/>
        <v>1</v>
      </c>
      <c r="ET254" s="375">
        <f t="shared" si="1076"/>
        <v>0</v>
      </c>
      <c r="EU254" s="375">
        <f t="shared" si="1077"/>
        <v>0</v>
      </c>
      <c r="EV254" s="375">
        <f t="shared" si="1078"/>
        <v>1</v>
      </c>
      <c r="EW254" s="375">
        <f t="shared" si="1079"/>
        <v>0</v>
      </c>
      <c r="EX254" s="375">
        <f t="shared" si="1080"/>
        <v>0</v>
      </c>
      <c r="EY254" s="375">
        <f t="shared" si="1081"/>
        <v>1</v>
      </c>
      <c r="EZ254" s="375">
        <f t="shared" si="1082"/>
        <v>0</v>
      </c>
      <c r="FA254" s="375">
        <f t="shared" si="1083"/>
        <v>0</v>
      </c>
      <c r="FB254" s="375">
        <f t="shared" si="1084"/>
        <v>1</v>
      </c>
      <c r="FC254" s="375">
        <f t="shared" si="1085"/>
        <v>0</v>
      </c>
      <c r="FD254" s="375">
        <f t="shared" si="1086"/>
        <v>0</v>
      </c>
      <c r="FE254" s="376"/>
      <c r="FF254" s="372"/>
      <c r="FG254" s="372"/>
      <c r="FH254" s="372"/>
      <c r="FI254" s="372"/>
      <c r="FJ254" s="372"/>
      <c r="FK254" s="372"/>
      <c r="FL254" s="372"/>
      <c r="FM254" s="372"/>
      <c r="FN254" s="372"/>
      <c r="FO254" s="372"/>
      <c r="FP254" s="372"/>
      <c r="FQ254" s="372"/>
      <c r="FR254" s="372"/>
      <c r="FS254" s="372"/>
      <c r="FT254" s="372"/>
      <c r="FU254" s="372"/>
      <c r="FV254" s="372"/>
      <c r="FW254" s="372"/>
      <c r="FX254" s="372"/>
      <c r="FY254" s="372"/>
      <c r="FZ254" s="372"/>
      <c r="GA254" s="372"/>
      <c r="GB254" s="372"/>
      <c r="GC254" s="372"/>
      <c r="GD254" s="372"/>
      <c r="GE254" s="372"/>
      <c r="GF254" s="372"/>
      <c r="GG254" s="372"/>
      <c r="GH254" s="372"/>
      <c r="GI254" s="372"/>
      <c r="GJ254" s="372"/>
      <c r="GK254" s="372"/>
      <c r="GL254" s="372"/>
      <c r="GM254" s="372"/>
      <c r="GN254" s="372"/>
      <c r="GO254" s="372"/>
      <c r="GP254" s="372"/>
      <c r="GQ254" s="372"/>
      <c r="GR254" s="372"/>
      <c r="GS254" s="372"/>
      <c r="GT254" s="372"/>
      <c r="GU254" s="372"/>
      <c r="GV254" s="372"/>
      <c r="GW254" s="372"/>
      <c r="GX254" s="372"/>
      <c r="GY254" s="372"/>
      <c r="GZ254" s="372"/>
      <c r="HA254" s="372"/>
      <c r="HB254" s="372"/>
      <c r="HC254" s="372"/>
    </row>
    <row r="255" spans="1:211" s="373" customFormat="1" ht="15" customHeight="1" x14ac:dyDescent="0.2">
      <c r="A255" s="366">
        <f>SWDATA!O240</f>
        <v>0</v>
      </c>
      <c r="B255" s="366">
        <f>SWDATA!M240</f>
        <v>0</v>
      </c>
      <c r="C255" s="351">
        <f>IF(AND(SWDATA!M240=1,SWDATA!Q240="promotions"),SWDATA!P240,0)</f>
        <v>0</v>
      </c>
      <c r="D255" s="367">
        <f>ROW(SWDATA!M240)</f>
        <v>240</v>
      </c>
      <c r="E255" s="368">
        <f t="shared" si="1016"/>
        <v>0</v>
      </c>
      <c r="F255" s="369">
        <f t="shared" ref="F255:F318" si="1089">IF(NOT(ISERROR(SEARCH("Kg",P255))),3,IF(NOT(ISERROR(SEARCH("/Unit",P255))),2,IF(NOT(ISERROR(SEARCH("Pct",P255))),2,1)))</f>
        <v>1</v>
      </c>
      <c r="G255" s="366" t="str">
        <f t="shared" ref="G255:G318" si="1090">IF(NOT(ISERROR(SEARCH("U",P255))),"U",IF(NOT(ISERROR(SEARCH("Pct",P255))),"Pct",""))</f>
        <v/>
      </c>
      <c r="H255" s="370"/>
      <c r="J255" s="238">
        <f t="shared" ref="J255:J318" si="1091">IF(ISERROR(FIND(":-1",A255)),A255,0)</f>
        <v>0</v>
      </c>
      <c r="K255" s="239" t="str">
        <f t="shared" ref="K255:K318" si="1092">IF(NOT(ISERROR(SEARCH("(Cost)",P255))),"C",IF(NOT(ISERROR(SEARCH("(EURO)",P255))),"R",IF(NOT(ISERROR(SEARCH("marg",P255))),"M",IF(OR(NOT(ISERROR(SEARCH("(Rev/",P255))),NOT(ISERROR(SEARCH("(Pct)",P255)))),"P",IF(NOT(ISERROR(SEARCH("Units",P255))),"U","")))))</f>
        <v/>
      </c>
      <c r="L255" s="342"/>
      <c r="M255" s="345"/>
      <c r="N255" s="340" t="str">
        <f>IF(LEN(SWDATA!F240)=0,"",N254)</f>
        <v/>
      </c>
      <c r="O255" s="296" t="str">
        <f>IF(LEN(SWDATA!G240)=0,"",O254)</f>
        <v/>
      </c>
      <c r="P255" s="297" t="str">
        <f>IF(LEN(SWDATA!C240)=0,"",SWDATA!C240)</f>
        <v/>
      </c>
      <c r="Q255" s="312" t="str">
        <f t="shared" ref="Q255:Q318" si="1093">P255</f>
        <v/>
      </c>
      <c r="R255" s="223" t="s">
        <v>261</v>
      </c>
      <c r="S255" s="224"/>
      <c r="T255" s="224"/>
      <c r="U255" s="264" t="s">
        <v>628</v>
      </c>
      <c r="V255" s="205" t="s">
        <v>221</v>
      </c>
      <c r="W255" s="266">
        <f>IF(OR(Is_Loading,LEN($A255)=0),"",SWDATA!P240)</f>
        <v>0</v>
      </c>
      <c r="X255" s="267">
        <f>IF(OR(Is_Loading,LEN($A255)=0),"",SWDATA!Q240)</f>
        <v>0</v>
      </c>
      <c r="Y255" s="267">
        <f>IF(OR(Is_Loading,LEN($A255)=0),"",SWDATA!R240)</f>
        <v>0</v>
      </c>
      <c r="Z255" s="266" t="str">
        <f t="shared" si="1087"/>
        <v/>
      </c>
      <c r="AA255" s="266">
        <f>IF(OR(Is_Loading,LEN($A255)=0),"",SWDATA!T240)</f>
        <v>0</v>
      </c>
      <c r="AB255" s="267">
        <f>IF(OR(Is_Loading,LEN($A255)=0),"",SWDATA!U240)</f>
        <v>0</v>
      </c>
      <c r="AC255" s="267">
        <f>IF(OR(Is_Loading,LEN($A255)=0),"",SWDATA!V240)</f>
        <v>0</v>
      </c>
      <c r="AD255" s="266" t="str">
        <f t="shared" ref="AD255:AD318" si="1094">IF($A255=0,"",CHOOSE($F255,SUM(AA255:AC255),SUM(AA255:AC255)/3,AC255))</f>
        <v/>
      </c>
      <c r="AE255" s="266">
        <f>IF(OR(Is_Loading,LEN($A255)=0),"",SWDATA!X240)</f>
        <v>0</v>
      </c>
      <c r="AF255" s="267">
        <f>IF(OR(Is_Loading,LEN($A255)=0),"",SWDATA!Y240)</f>
        <v>0</v>
      </c>
      <c r="AG255" s="267">
        <f>IF(OR(Is_Loading,LEN($A255)=0),"",SWDATA!Z240)</f>
        <v>0</v>
      </c>
      <c r="AH255" s="266" t="str">
        <f t="shared" ref="AH255:AH318" si="1095">IF($A255=0,"",CHOOSE($F255,SUM(AE255:AG255),SUM(AE255:AG255)/3,AG255))</f>
        <v/>
      </c>
      <c r="AI255" s="266">
        <f>IF(OR(Is_Loading,LEN($A255)=0),"",SWDATA!AB240)</f>
        <v>0</v>
      </c>
      <c r="AJ255" s="267">
        <f>IF(OR(Is_Loading,LEN($A255)=0),"",SWDATA!AC240)</f>
        <v>0</v>
      </c>
      <c r="AK255" s="267">
        <f>IF(OR(Is_Loading,LEN($A255)=0),"",SWDATA!AD240)</f>
        <v>0</v>
      </c>
      <c r="AL255" s="266" t="str">
        <f t="shared" ref="AL255:AL318" si="1096">IF($A255=0,"",CHOOSE($F255,SUM(AI255:AK255),SUM(AI255:AK255)/3,AK255))</f>
        <v/>
      </c>
      <c r="AM255" s="266">
        <f>IF(OR(Is_Loading,LEN($A255)=0),"",SWDATA!AF240)</f>
        <v>0</v>
      </c>
      <c r="AN255" s="267">
        <f>IF(OR(Is_Loading,LEN($A255)=0),"",SWDATA!AG240)</f>
        <v>0</v>
      </c>
      <c r="AO255" s="323">
        <f>IF(OR(Is_Loading,LEN($A255)=0),"",SWDATA!AH240)</f>
        <v>0</v>
      </c>
      <c r="AP255" s="320" t="str">
        <f t="shared" ref="AP255:AP318" si="1097">IF($A255=0,"",CHOOSE($F255,SUM(AM255:AO255),SUM(AM255:AO255)/3,AO255))</f>
        <v/>
      </c>
      <c r="AQ255" s="266">
        <f>IF(OR(Is_Loading,LEN($A255)=0),"",SWDATA!AJ240)</f>
        <v>0</v>
      </c>
      <c r="AR255" s="267">
        <f>IF(OR(Is_Loading,LEN($A255)=0),"",SWDATA!AK240)</f>
        <v>0</v>
      </c>
      <c r="AS255" s="267">
        <f>IF(OR(Is_Loading,LEN($A255)=0),"",SWDATA!AL240)</f>
        <v>0</v>
      </c>
      <c r="AT255" s="266" t="str">
        <f t="shared" ref="AT255:AT318" si="1098">IF($A255=0,"",CHOOSE($F255,SUM(AQ255:AS255),SUM(AQ255:AS255)/3,AS255))</f>
        <v/>
      </c>
      <c r="AU255" s="266">
        <f>IF(OR(Is_Loading,LEN($A255)=0),"",SWDATA!AN240)</f>
        <v>0</v>
      </c>
      <c r="AV255" s="267">
        <f>IF(OR(Is_Loading,LEN($A255)=0),"",SWDATA!AO240)</f>
        <v>0</v>
      </c>
      <c r="AW255" s="267">
        <f>IF(OR(Is_Loading,LEN($A255)=0),"",SWDATA!AP240)</f>
        <v>0</v>
      </c>
      <c r="AX255" s="266" t="str">
        <f t="shared" ref="AX255:AX318" si="1099">IF($A255=0,"",CHOOSE($F255,SUM(AU255:AW255),SUM(AU255:AW255)/3,AW255))</f>
        <v/>
      </c>
      <c r="AY255" s="266">
        <f>IF(OR(Is_Loading,LEN($A255)=0),"",SWDATA!AR240)</f>
        <v>0</v>
      </c>
      <c r="AZ255" s="267">
        <f>IF(OR(Is_Loading,LEN($A255)=0),"",SWDATA!AS240)</f>
        <v>0</v>
      </c>
      <c r="BA255" s="267">
        <f>IF(OR(Is_Loading,LEN($A255)=0),"",SWDATA!AT240)</f>
        <v>0</v>
      </c>
      <c r="BB255" s="266" t="str">
        <f t="shared" ref="BB255:BB318" si="1100">IF($A255=0,"",CHOOSE($F255,SUM(AY255:BA255),SUM(AY255:BA255)/3,BA255))</f>
        <v/>
      </c>
      <c r="BC255" s="266">
        <f>IF(OR(Is_Loading,LEN($A255)=0),"",SWDATA!AV240)</f>
        <v>0</v>
      </c>
      <c r="BD255" s="267">
        <f>IF(OR(Is_Loading,LEN($A255)=0),"",SWDATA!AW240)</f>
        <v>0</v>
      </c>
      <c r="BE255" s="323">
        <f>IF(OR(Is_Loading,LEN($A255)=0),"",SWDATA!AX240)</f>
        <v>0</v>
      </c>
      <c r="BF255" s="320" t="str">
        <f t="shared" ref="BF255:BF318" si="1101">IF($A255=0,"",CHOOSE($F255,SUM(BC255:BE255),SUM(BC255:BE255)/3,BE255))</f>
        <v/>
      </c>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351"/>
      <c r="CO255" s="351"/>
      <c r="CP255" s="351"/>
      <c r="CQ255" s="351"/>
      <c r="CR255" s="351"/>
      <c r="CS255" s="351"/>
      <c r="CT255" s="351"/>
      <c r="CU255" s="351"/>
      <c r="CV255" s="351"/>
      <c r="CW255" s="351"/>
      <c r="CX255" s="351"/>
      <c r="CY255" s="351"/>
      <c r="CZ255" s="351"/>
      <c r="DA255" s="351"/>
      <c r="DB255" s="351"/>
      <c r="DC255" s="351"/>
      <c r="DD255" s="351"/>
      <c r="DE255" s="351"/>
      <c r="DF255" s="351"/>
      <c r="DG255" s="351"/>
      <c r="DH255" s="351"/>
      <c r="DI255" s="351"/>
      <c r="DJ255" s="351"/>
      <c r="DK255" s="351"/>
      <c r="DL255" s="351"/>
      <c r="DM255" s="351"/>
      <c r="DN255" s="351"/>
      <c r="DS255" s="372"/>
      <c r="DT255" s="374"/>
      <c r="DU255" s="375"/>
      <c r="DV255" s="375"/>
      <c r="DW255" s="375"/>
      <c r="DX255" s="375">
        <v>1</v>
      </c>
      <c r="DY255" s="375">
        <f t="shared" si="1055"/>
        <v>0</v>
      </c>
      <c r="DZ255" s="375">
        <f t="shared" si="1056"/>
        <v>0</v>
      </c>
      <c r="EA255" s="375">
        <f t="shared" si="1057"/>
        <v>1</v>
      </c>
      <c r="EB255" s="375">
        <f t="shared" si="1058"/>
        <v>0</v>
      </c>
      <c r="EC255" s="375">
        <f t="shared" si="1059"/>
        <v>0</v>
      </c>
      <c r="ED255" s="375">
        <f t="shared" si="1060"/>
        <v>1</v>
      </c>
      <c r="EE255" s="375">
        <f t="shared" si="1061"/>
        <v>0</v>
      </c>
      <c r="EF255" s="375">
        <f t="shared" si="1062"/>
        <v>0</v>
      </c>
      <c r="EG255" s="375">
        <f t="shared" si="1063"/>
        <v>1</v>
      </c>
      <c r="EH255" s="375">
        <f t="shared" si="1064"/>
        <v>0</v>
      </c>
      <c r="EI255" s="375">
        <f t="shared" si="1065"/>
        <v>0</v>
      </c>
      <c r="EJ255" s="375">
        <f t="shared" si="1066"/>
        <v>1</v>
      </c>
      <c r="EK255" s="375">
        <f t="shared" si="1067"/>
        <v>0</v>
      </c>
      <c r="EL255" s="375">
        <f t="shared" si="1068"/>
        <v>0</v>
      </c>
      <c r="EM255" s="375">
        <f t="shared" si="1069"/>
        <v>1</v>
      </c>
      <c r="EN255" s="375">
        <f t="shared" si="1070"/>
        <v>0</v>
      </c>
      <c r="EO255" s="375">
        <f t="shared" si="1071"/>
        <v>0</v>
      </c>
      <c r="EP255" s="375">
        <f t="shared" si="1072"/>
        <v>1</v>
      </c>
      <c r="EQ255" s="375">
        <f t="shared" si="1073"/>
        <v>0</v>
      </c>
      <c r="ER255" s="375">
        <f t="shared" si="1074"/>
        <v>0</v>
      </c>
      <c r="ES255" s="375">
        <f t="shared" si="1075"/>
        <v>1</v>
      </c>
      <c r="ET255" s="375">
        <f t="shared" si="1076"/>
        <v>0</v>
      </c>
      <c r="EU255" s="375">
        <f t="shared" si="1077"/>
        <v>0</v>
      </c>
      <c r="EV255" s="375">
        <f t="shared" si="1078"/>
        <v>1</v>
      </c>
      <c r="EW255" s="375">
        <f t="shared" si="1079"/>
        <v>0</v>
      </c>
      <c r="EX255" s="375">
        <f t="shared" si="1080"/>
        <v>0</v>
      </c>
      <c r="EY255" s="375">
        <f t="shared" si="1081"/>
        <v>1</v>
      </c>
      <c r="EZ255" s="375">
        <f t="shared" si="1082"/>
        <v>0</v>
      </c>
      <c r="FA255" s="375">
        <f t="shared" si="1083"/>
        <v>0</v>
      </c>
      <c r="FB255" s="375">
        <f t="shared" si="1084"/>
        <v>1</v>
      </c>
      <c r="FC255" s="375">
        <f t="shared" si="1085"/>
        <v>0</v>
      </c>
      <c r="FD255" s="375">
        <f t="shared" si="1086"/>
        <v>0</v>
      </c>
      <c r="FE255" s="376"/>
      <c r="FF255" s="372"/>
      <c r="FG255" s="372"/>
      <c r="FH255" s="372"/>
      <c r="FI255" s="372"/>
      <c r="FJ255" s="372"/>
      <c r="FK255" s="372"/>
      <c r="FL255" s="372"/>
      <c r="FM255" s="372"/>
      <c r="FN255" s="372"/>
      <c r="FO255" s="372"/>
      <c r="FP255" s="372"/>
      <c r="FQ255" s="372"/>
      <c r="FR255" s="372"/>
      <c r="FS255" s="372"/>
      <c r="FT255" s="372"/>
      <c r="FU255" s="372"/>
      <c r="FV255" s="372"/>
      <c r="FW255" s="372"/>
      <c r="FX255" s="372"/>
      <c r="FY255" s="372"/>
      <c r="FZ255" s="372"/>
      <c r="GA255" s="372"/>
      <c r="GB255" s="372"/>
      <c r="GC255" s="372"/>
      <c r="GD255" s="372"/>
      <c r="GE255" s="372"/>
      <c r="GF255" s="372"/>
      <c r="GG255" s="372"/>
      <c r="GH255" s="372"/>
      <c r="GI255" s="372"/>
      <c r="GJ255" s="372"/>
      <c r="GK255" s="372"/>
      <c r="GL255" s="372"/>
      <c r="GM255" s="372"/>
      <c r="GN255" s="372"/>
      <c r="GO255" s="372"/>
      <c r="GP255" s="372"/>
      <c r="GQ255" s="372"/>
      <c r="GR255" s="372"/>
      <c r="GS255" s="372"/>
      <c r="GT255" s="372"/>
      <c r="GU255" s="372"/>
      <c r="GV255" s="372"/>
      <c r="GW255" s="372"/>
      <c r="GX255" s="372"/>
      <c r="GY255" s="372"/>
      <c r="GZ255" s="372"/>
      <c r="HA255" s="372"/>
      <c r="HB255" s="372"/>
      <c r="HC255" s="372"/>
    </row>
    <row r="256" spans="1:211" s="373" customFormat="1" ht="15" customHeight="1" x14ac:dyDescent="0.2">
      <c r="A256" s="366">
        <f>SWDATA!O241</f>
        <v>0</v>
      </c>
      <c r="B256" s="366">
        <f>SWDATA!M241</f>
        <v>0</v>
      </c>
      <c r="C256" s="351">
        <f>IF(AND(SWDATA!M241=1,SWDATA!Q241="promotions"),SWDATA!P241,0)</f>
        <v>0</v>
      </c>
      <c r="D256" s="367">
        <f>ROW(SWDATA!M241)</f>
        <v>241</v>
      </c>
      <c r="E256" s="368">
        <f t="shared" si="1016"/>
        <v>0</v>
      </c>
      <c r="F256" s="369">
        <f t="shared" si="1089"/>
        <v>1</v>
      </c>
      <c r="G256" s="366" t="str">
        <f t="shared" si="1090"/>
        <v/>
      </c>
      <c r="H256" s="370"/>
      <c r="J256" s="238">
        <f t="shared" si="1091"/>
        <v>0</v>
      </c>
      <c r="K256" s="239" t="str">
        <f t="shared" si="1092"/>
        <v/>
      </c>
      <c r="L256" s="342"/>
      <c r="M256" s="345"/>
      <c r="N256" s="340" t="str">
        <f>IF(LEN(SWDATA!F241)=0,"",N255)</f>
        <v/>
      </c>
      <c r="O256" s="296" t="str">
        <f>IF(LEN(SWDATA!G241)=0,"",O255)</f>
        <v/>
      </c>
      <c r="P256" s="297" t="str">
        <f>IF(LEN(SWDATA!C241)=0,"",SWDATA!C241)</f>
        <v/>
      </c>
      <c r="Q256" s="312" t="str">
        <f t="shared" si="1093"/>
        <v/>
      </c>
      <c r="R256" s="223" t="s">
        <v>261</v>
      </c>
      <c r="S256" s="224"/>
      <c r="T256" s="224"/>
      <c r="U256" s="264" t="s">
        <v>596</v>
      </c>
      <c r="V256" s="205" t="s">
        <v>221</v>
      </c>
      <c r="W256" s="266">
        <f>IF(OR(Is_Loading,LEN($A256)=0),"",SWDATA!P241)</f>
        <v>0</v>
      </c>
      <c r="X256" s="267">
        <f>IF(OR(Is_Loading,LEN($A256)=0),"",SWDATA!Q241)</f>
        <v>0</v>
      </c>
      <c r="Y256" s="267">
        <f>IF(OR(Is_Loading,LEN($A256)=0),"",SWDATA!R241)</f>
        <v>0</v>
      </c>
      <c r="Z256" s="266" t="str">
        <f t="shared" si="1087"/>
        <v/>
      </c>
      <c r="AA256" s="266">
        <f>IF(OR(Is_Loading,LEN($A256)=0),"",SWDATA!T241)</f>
        <v>0</v>
      </c>
      <c r="AB256" s="267">
        <f>IF(OR(Is_Loading,LEN($A256)=0),"",SWDATA!U241)</f>
        <v>0</v>
      </c>
      <c r="AC256" s="267">
        <f>IF(OR(Is_Loading,LEN($A256)=0),"",SWDATA!V241)</f>
        <v>0</v>
      </c>
      <c r="AD256" s="266" t="str">
        <f t="shared" si="1094"/>
        <v/>
      </c>
      <c r="AE256" s="266">
        <f>IF(OR(Is_Loading,LEN($A256)=0),"",SWDATA!X241)</f>
        <v>0</v>
      </c>
      <c r="AF256" s="267">
        <f>IF(OR(Is_Loading,LEN($A256)=0),"",SWDATA!Y241)</f>
        <v>0</v>
      </c>
      <c r="AG256" s="267">
        <f>IF(OR(Is_Loading,LEN($A256)=0),"",SWDATA!Z241)</f>
        <v>0</v>
      </c>
      <c r="AH256" s="266" t="str">
        <f t="shared" si="1095"/>
        <v/>
      </c>
      <c r="AI256" s="266">
        <f>IF(OR(Is_Loading,LEN($A256)=0),"",SWDATA!AB241)</f>
        <v>0</v>
      </c>
      <c r="AJ256" s="267">
        <f>IF(OR(Is_Loading,LEN($A256)=0),"",SWDATA!AC241)</f>
        <v>0</v>
      </c>
      <c r="AK256" s="267">
        <f>IF(OR(Is_Loading,LEN($A256)=0),"",SWDATA!AD241)</f>
        <v>0</v>
      </c>
      <c r="AL256" s="266" t="str">
        <f t="shared" si="1096"/>
        <v/>
      </c>
      <c r="AM256" s="266">
        <f>IF(OR(Is_Loading,LEN($A256)=0),"",SWDATA!AF241)</f>
        <v>0</v>
      </c>
      <c r="AN256" s="267">
        <f>IF(OR(Is_Loading,LEN($A256)=0),"",SWDATA!AG241)</f>
        <v>0</v>
      </c>
      <c r="AO256" s="323">
        <f>IF(OR(Is_Loading,LEN($A256)=0),"",SWDATA!AH241)</f>
        <v>0</v>
      </c>
      <c r="AP256" s="320" t="str">
        <f t="shared" si="1097"/>
        <v/>
      </c>
      <c r="AQ256" s="266">
        <f>IF(OR(Is_Loading,LEN($A256)=0),"",SWDATA!AJ241)</f>
        <v>0</v>
      </c>
      <c r="AR256" s="267">
        <f>IF(OR(Is_Loading,LEN($A256)=0),"",SWDATA!AK241)</f>
        <v>0</v>
      </c>
      <c r="AS256" s="267">
        <f>IF(OR(Is_Loading,LEN($A256)=0),"",SWDATA!AL241)</f>
        <v>0</v>
      </c>
      <c r="AT256" s="266" t="str">
        <f t="shared" si="1098"/>
        <v/>
      </c>
      <c r="AU256" s="266">
        <f>IF(OR(Is_Loading,LEN($A256)=0),"",SWDATA!AN241)</f>
        <v>0</v>
      </c>
      <c r="AV256" s="267">
        <f>IF(OR(Is_Loading,LEN($A256)=0),"",SWDATA!AO241)</f>
        <v>0</v>
      </c>
      <c r="AW256" s="267">
        <f>IF(OR(Is_Loading,LEN($A256)=0),"",SWDATA!AP241)</f>
        <v>0</v>
      </c>
      <c r="AX256" s="266" t="str">
        <f t="shared" si="1099"/>
        <v/>
      </c>
      <c r="AY256" s="266">
        <f>IF(OR(Is_Loading,LEN($A256)=0),"",SWDATA!AR241)</f>
        <v>0</v>
      </c>
      <c r="AZ256" s="267">
        <f>IF(OR(Is_Loading,LEN($A256)=0),"",SWDATA!AS241)</f>
        <v>0</v>
      </c>
      <c r="BA256" s="267">
        <f>IF(OR(Is_Loading,LEN($A256)=0),"",SWDATA!AT241)</f>
        <v>0</v>
      </c>
      <c r="BB256" s="266" t="str">
        <f t="shared" si="1100"/>
        <v/>
      </c>
      <c r="BC256" s="266">
        <f>IF(OR(Is_Loading,LEN($A256)=0),"",SWDATA!AV241)</f>
        <v>0</v>
      </c>
      <c r="BD256" s="267">
        <f>IF(OR(Is_Loading,LEN($A256)=0),"",SWDATA!AW241)</f>
        <v>0</v>
      </c>
      <c r="BE256" s="323">
        <f>IF(OR(Is_Loading,LEN($A256)=0),"",SWDATA!AX241)</f>
        <v>0</v>
      </c>
      <c r="BF256" s="320" t="str">
        <f t="shared" si="1101"/>
        <v/>
      </c>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351"/>
      <c r="CO256" s="351"/>
      <c r="CP256" s="351"/>
      <c r="CQ256" s="351"/>
      <c r="CR256" s="351"/>
      <c r="CS256" s="351"/>
      <c r="CT256" s="351"/>
      <c r="CU256" s="351"/>
      <c r="CV256" s="351"/>
      <c r="CW256" s="351"/>
      <c r="CX256" s="351"/>
      <c r="CY256" s="351"/>
      <c r="CZ256" s="351"/>
      <c r="DA256" s="351"/>
      <c r="DB256" s="351"/>
      <c r="DC256" s="351"/>
      <c r="DD256" s="351"/>
      <c r="DE256" s="351"/>
      <c r="DF256" s="351"/>
      <c r="DG256" s="351"/>
      <c r="DH256" s="351"/>
      <c r="DI256" s="351"/>
      <c r="DJ256" s="351"/>
      <c r="DK256" s="351"/>
      <c r="DL256" s="351"/>
      <c r="DM256" s="351"/>
      <c r="DN256" s="351"/>
      <c r="DS256" s="372"/>
      <c r="DT256" s="374"/>
      <c r="DU256" s="375"/>
      <c r="DV256" s="375"/>
      <c r="DW256" s="375"/>
      <c r="DX256" s="375">
        <v>1</v>
      </c>
      <c r="DY256" s="375">
        <f t="shared" si="1055"/>
        <v>0</v>
      </c>
      <c r="DZ256" s="375">
        <f t="shared" si="1056"/>
        <v>0</v>
      </c>
      <c r="EA256" s="375">
        <f t="shared" si="1057"/>
        <v>1</v>
      </c>
      <c r="EB256" s="375">
        <f t="shared" si="1058"/>
        <v>0</v>
      </c>
      <c r="EC256" s="375">
        <f t="shared" si="1059"/>
        <v>0</v>
      </c>
      <c r="ED256" s="375">
        <f t="shared" si="1060"/>
        <v>1</v>
      </c>
      <c r="EE256" s="375">
        <f t="shared" si="1061"/>
        <v>0</v>
      </c>
      <c r="EF256" s="375">
        <f t="shared" si="1062"/>
        <v>0</v>
      </c>
      <c r="EG256" s="375">
        <f t="shared" si="1063"/>
        <v>1</v>
      </c>
      <c r="EH256" s="375">
        <f t="shared" si="1064"/>
        <v>0</v>
      </c>
      <c r="EI256" s="375">
        <f t="shared" si="1065"/>
        <v>0</v>
      </c>
      <c r="EJ256" s="375">
        <f t="shared" si="1066"/>
        <v>1</v>
      </c>
      <c r="EK256" s="375">
        <f t="shared" si="1067"/>
        <v>0</v>
      </c>
      <c r="EL256" s="375">
        <f t="shared" si="1068"/>
        <v>0</v>
      </c>
      <c r="EM256" s="375">
        <f t="shared" si="1069"/>
        <v>1</v>
      </c>
      <c r="EN256" s="375">
        <f t="shared" si="1070"/>
        <v>0</v>
      </c>
      <c r="EO256" s="375">
        <f t="shared" si="1071"/>
        <v>0</v>
      </c>
      <c r="EP256" s="375">
        <f t="shared" si="1072"/>
        <v>1</v>
      </c>
      <c r="EQ256" s="375">
        <f t="shared" si="1073"/>
        <v>0</v>
      </c>
      <c r="ER256" s="375">
        <f t="shared" si="1074"/>
        <v>0</v>
      </c>
      <c r="ES256" s="375">
        <f t="shared" si="1075"/>
        <v>1</v>
      </c>
      <c r="ET256" s="375">
        <f t="shared" si="1076"/>
        <v>0</v>
      </c>
      <c r="EU256" s="375">
        <f t="shared" si="1077"/>
        <v>0</v>
      </c>
      <c r="EV256" s="375">
        <f t="shared" si="1078"/>
        <v>1</v>
      </c>
      <c r="EW256" s="375">
        <f t="shared" si="1079"/>
        <v>0</v>
      </c>
      <c r="EX256" s="375">
        <f t="shared" si="1080"/>
        <v>0</v>
      </c>
      <c r="EY256" s="375">
        <f t="shared" si="1081"/>
        <v>1</v>
      </c>
      <c r="EZ256" s="375">
        <f t="shared" si="1082"/>
        <v>0</v>
      </c>
      <c r="FA256" s="375">
        <f t="shared" si="1083"/>
        <v>0</v>
      </c>
      <c r="FB256" s="375">
        <f t="shared" si="1084"/>
        <v>1</v>
      </c>
      <c r="FC256" s="375">
        <f t="shared" si="1085"/>
        <v>0</v>
      </c>
      <c r="FD256" s="375">
        <f t="shared" si="1086"/>
        <v>0</v>
      </c>
      <c r="FE256" s="376"/>
      <c r="FF256" s="372"/>
      <c r="FG256" s="372"/>
      <c r="FH256" s="372"/>
      <c r="FI256" s="372"/>
      <c r="FJ256" s="372"/>
      <c r="FK256" s="372"/>
      <c r="FL256" s="372"/>
      <c r="FM256" s="372"/>
      <c r="FN256" s="372"/>
      <c r="FO256" s="372"/>
      <c r="FP256" s="372"/>
      <c r="FQ256" s="372"/>
      <c r="FR256" s="372"/>
      <c r="FS256" s="372"/>
      <c r="FT256" s="372"/>
      <c r="FU256" s="372"/>
      <c r="FV256" s="372"/>
      <c r="FW256" s="372"/>
      <c r="FX256" s="372"/>
      <c r="FY256" s="372"/>
      <c r="FZ256" s="372"/>
      <c r="GA256" s="372"/>
      <c r="GB256" s="372"/>
      <c r="GC256" s="372"/>
      <c r="GD256" s="372"/>
      <c r="GE256" s="372"/>
      <c r="GF256" s="372"/>
      <c r="GG256" s="372"/>
      <c r="GH256" s="372"/>
      <c r="GI256" s="372"/>
      <c r="GJ256" s="372"/>
      <c r="GK256" s="372"/>
      <c r="GL256" s="372"/>
      <c r="GM256" s="372"/>
      <c r="GN256" s="372"/>
      <c r="GO256" s="372"/>
      <c r="GP256" s="372"/>
      <c r="GQ256" s="372"/>
      <c r="GR256" s="372"/>
      <c r="GS256" s="372"/>
      <c r="GT256" s="372"/>
      <c r="GU256" s="372"/>
      <c r="GV256" s="372"/>
      <c r="GW256" s="372"/>
      <c r="GX256" s="372"/>
      <c r="GY256" s="372"/>
      <c r="GZ256" s="372"/>
      <c r="HA256" s="372"/>
      <c r="HB256" s="372"/>
      <c r="HC256" s="372"/>
    </row>
    <row r="257" spans="1:211" s="373" customFormat="1" ht="15" customHeight="1" x14ac:dyDescent="0.2">
      <c r="A257" s="366">
        <f>SWDATA!O242</f>
        <v>0</v>
      </c>
      <c r="B257" s="366">
        <f>SWDATA!M242</f>
        <v>0</v>
      </c>
      <c r="C257" s="351">
        <f>IF(AND(SWDATA!M242=1,SWDATA!Q242="promotions"),SWDATA!P242,0)</f>
        <v>0</v>
      </c>
      <c r="D257" s="367">
        <f>ROW(SWDATA!M242)</f>
        <v>242</v>
      </c>
      <c r="E257" s="368">
        <f ca="1">IF(AND(B257=1,UPPER(HLOOKUP(D257+14,'Metrics &amp; Attributes View'!$13:$31,19,0))&lt;&gt;"SBOM"),1,0)</f>
        <v>0</v>
      </c>
      <c r="F257" s="369">
        <f t="shared" si="1089"/>
        <v>1</v>
      </c>
      <c r="G257" s="366" t="str">
        <f t="shared" si="1090"/>
        <v/>
      </c>
      <c r="H257" s="370"/>
      <c r="J257" s="238">
        <f t="shared" si="1091"/>
        <v>0</v>
      </c>
      <c r="K257" s="239" t="str">
        <f t="shared" si="1092"/>
        <v/>
      </c>
      <c r="L257" s="342"/>
      <c r="M257" s="345"/>
      <c r="N257" s="340" t="str">
        <f>IF(LEN(SWDATA!F242)=0,"",N256)</f>
        <v/>
      </c>
      <c r="O257" s="296" t="str">
        <f>IF(LEN(SWDATA!G242)=0,"",O256)</f>
        <v/>
      </c>
      <c r="P257" s="297" t="str">
        <f>IF(LEN(SWDATA!C242)=0,"",SWDATA!C242)</f>
        <v/>
      </c>
      <c r="Q257" s="312" t="str">
        <f t="shared" si="1093"/>
        <v/>
      </c>
      <c r="R257" s="223" t="s">
        <v>262</v>
      </c>
      <c r="S257" s="224"/>
      <c r="T257" s="224"/>
      <c r="U257" s="264" t="s">
        <v>623</v>
      </c>
      <c r="V257" s="205" t="s">
        <v>221</v>
      </c>
      <c r="W257" s="266">
        <f>IF(OR(Is_Loading,LEN($A257)=0),"",SWDATA!P242)</f>
        <v>0</v>
      </c>
      <c r="X257" s="267">
        <f>IF(OR(Is_Loading,LEN($A257)=0),"",SWDATA!Q242)</f>
        <v>0</v>
      </c>
      <c r="Y257" s="267">
        <f>IF(OR(Is_Loading,LEN($A257)=0),"",SWDATA!R242)</f>
        <v>0</v>
      </c>
      <c r="Z257" s="266" t="str">
        <f t="shared" si="1087"/>
        <v/>
      </c>
      <c r="AA257" s="266">
        <f>IF(OR(Is_Loading,LEN($A257)=0),"",SWDATA!T242)</f>
        <v>0</v>
      </c>
      <c r="AB257" s="267">
        <f>IF(OR(Is_Loading,LEN($A257)=0),"",SWDATA!U242)</f>
        <v>0</v>
      </c>
      <c r="AC257" s="267">
        <f>IF(OR(Is_Loading,LEN($A257)=0),"",SWDATA!V242)</f>
        <v>0</v>
      </c>
      <c r="AD257" s="266" t="str">
        <f t="shared" si="1094"/>
        <v/>
      </c>
      <c r="AE257" s="266">
        <f>IF(OR(Is_Loading,LEN($A257)=0),"",SWDATA!X242)</f>
        <v>0</v>
      </c>
      <c r="AF257" s="267">
        <f>IF(OR(Is_Loading,LEN($A257)=0),"",SWDATA!Y242)</f>
        <v>0</v>
      </c>
      <c r="AG257" s="267">
        <f>IF(OR(Is_Loading,LEN($A257)=0),"",SWDATA!Z242)</f>
        <v>0</v>
      </c>
      <c r="AH257" s="266" t="str">
        <f t="shared" si="1095"/>
        <v/>
      </c>
      <c r="AI257" s="266">
        <f>IF(OR(Is_Loading,LEN($A257)=0),"",SWDATA!AB242)</f>
        <v>0</v>
      </c>
      <c r="AJ257" s="267">
        <f>IF(OR(Is_Loading,LEN($A257)=0),"",SWDATA!AC242)</f>
        <v>0</v>
      </c>
      <c r="AK257" s="267">
        <f>IF(OR(Is_Loading,LEN($A257)=0),"",SWDATA!AD242)</f>
        <v>0</v>
      </c>
      <c r="AL257" s="266" t="str">
        <f t="shared" si="1096"/>
        <v/>
      </c>
      <c r="AM257" s="266">
        <f>IF(OR(Is_Loading,LEN($A257)=0),"",SWDATA!AF242)</f>
        <v>0</v>
      </c>
      <c r="AN257" s="267">
        <f>IF(OR(Is_Loading,LEN($A257)=0),"",SWDATA!AG242)</f>
        <v>0</v>
      </c>
      <c r="AO257" s="323">
        <f>IF(OR(Is_Loading,LEN($A257)=0),"",SWDATA!AH242)</f>
        <v>0</v>
      </c>
      <c r="AP257" s="320" t="str">
        <f t="shared" si="1097"/>
        <v/>
      </c>
      <c r="AQ257" s="266">
        <f>IF(OR(Is_Loading,LEN($A257)=0),"",SWDATA!AJ242)</f>
        <v>0</v>
      </c>
      <c r="AR257" s="267">
        <f>IF(OR(Is_Loading,LEN($A257)=0),"",SWDATA!AK242)</f>
        <v>0</v>
      </c>
      <c r="AS257" s="267">
        <f>IF(OR(Is_Loading,LEN($A257)=0),"",SWDATA!AL242)</f>
        <v>0</v>
      </c>
      <c r="AT257" s="266" t="str">
        <f t="shared" si="1098"/>
        <v/>
      </c>
      <c r="AU257" s="266">
        <f>IF(OR(Is_Loading,LEN($A257)=0),"",SWDATA!AN242)</f>
        <v>0</v>
      </c>
      <c r="AV257" s="267">
        <f>IF(OR(Is_Loading,LEN($A257)=0),"",SWDATA!AO242)</f>
        <v>0</v>
      </c>
      <c r="AW257" s="267">
        <f>IF(OR(Is_Loading,LEN($A257)=0),"",SWDATA!AP242)</f>
        <v>0</v>
      </c>
      <c r="AX257" s="266" t="str">
        <f t="shared" si="1099"/>
        <v/>
      </c>
      <c r="AY257" s="266">
        <f>IF(OR(Is_Loading,LEN($A257)=0),"",SWDATA!AR242)</f>
        <v>0</v>
      </c>
      <c r="AZ257" s="267">
        <f>IF(OR(Is_Loading,LEN($A257)=0),"",SWDATA!AS242)</f>
        <v>0</v>
      </c>
      <c r="BA257" s="267">
        <f>IF(OR(Is_Loading,LEN($A257)=0),"",SWDATA!AT242)</f>
        <v>0</v>
      </c>
      <c r="BB257" s="266" t="str">
        <f t="shared" si="1100"/>
        <v/>
      </c>
      <c r="BC257" s="266">
        <f>IF(OR(Is_Loading,LEN($A257)=0),"",SWDATA!AV242)</f>
        <v>0</v>
      </c>
      <c r="BD257" s="267">
        <f>IF(OR(Is_Loading,LEN($A257)=0),"",SWDATA!AW242)</f>
        <v>0</v>
      </c>
      <c r="BE257" s="323">
        <f>IF(OR(Is_Loading,LEN($A257)=0),"",SWDATA!AX242)</f>
        <v>0</v>
      </c>
      <c r="BF257" s="320" t="str">
        <f t="shared" si="1101"/>
        <v/>
      </c>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351"/>
      <c r="CO257" s="351"/>
      <c r="CP257" s="351"/>
      <c r="CQ257" s="351"/>
      <c r="CR257" s="351"/>
      <c r="CS257" s="351"/>
      <c r="CT257" s="351"/>
      <c r="CU257" s="351"/>
      <c r="CV257" s="351"/>
      <c r="CW257" s="351"/>
      <c r="CX257" s="351"/>
      <c r="CY257" s="351"/>
      <c r="CZ257" s="351"/>
      <c r="DA257" s="351"/>
      <c r="DB257" s="351"/>
      <c r="DC257" s="351"/>
      <c r="DD257" s="351"/>
      <c r="DE257" s="351"/>
      <c r="DF257" s="351"/>
      <c r="DG257" s="351"/>
      <c r="DH257" s="351"/>
      <c r="DI257" s="351"/>
      <c r="DJ257" s="351"/>
      <c r="DK257" s="351"/>
      <c r="DL257" s="351"/>
      <c r="DM257" s="351"/>
      <c r="DN257" s="351"/>
      <c r="DS257" s="372"/>
      <c r="DT257" s="374"/>
      <c r="DU257" s="375"/>
      <c r="DV257" s="375"/>
      <c r="DW257" s="375"/>
      <c r="DX257" s="375">
        <v>1</v>
      </c>
      <c r="DY257" s="375">
        <f t="shared" si="1055"/>
        <v>0</v>
      </c>
      <c r="DZ257" s="375">
        <f t="shared" si="1056"/>
        <v>0</v>
      </c>
      <c r="EA257" s="375">
        <f t="shared" si="1057"/>
        <v>1</v>
      </c>
      <c r="EB257" s="375">
        <f t="shared" si="1058"/>
        <v>0</v>
      </c>
      <c r="EC257" s="375">
        <f t="shared" si="1059"/>
        <v>0</v>
      </c>
      <c r="ED257" s="375">
        <f t="shared" si="1060"/>
        <v>1</v>
      </c>
      <c r="EE257" s="375">
        <f t="shared" si="1061"/>
        <v>0</v>
      </c>
      <c r="EF257" s="375">
        <f t="shared" si="1062"/>
        <v>0</v>
      </c>
      <c r="EG257" s="375">
        <f t="shared" si="1063"/>
        <v>1</v>
      </c>
      <c r="EH257" s="375">
        <f t="shared" si="1064"/>
        <v>0</v>
      </c>
      <c r="EI257" s="375">
        <f t="shared" si="1065"/>
        <v>0</v>
      </c>
      <c r="EJ257" s="375">
        <f t="shared" si="1066"/>
        <v>1</v>
      </c>
      <c r="EK257" s="375">
        <f t="shared" si="1067"/>
        <v>0</v>
      </c>
      <c r="EL257" s="375">
        <f t="shared" si="1068"/>
        <v>0</v>
      </c>
      <c r="EM257" s="375">
        <f t="shared" si="1069"/>
        <v>1</v>
      </c>
      <c r="EN257" s="375">
        <f t="shared" si="1070"/>
        <v>0</v>
      </c>
      <c r="EO257" s="375">
        <f t="shared" si="1071"/>
        <v>0</v>
      </c>
      <c r="EP257" s="375">
        <f t="shared" si="1072"/>
        <v>1</v>
      </c>
      <c r="EQ257" s="375">
        <f t="shared" si="1073"/>
        <v>0</v>
      </c>
      <c r="ER257" s="375">
        <f t="shared" si="1074"/>
        <v>0</v>
      </c>
      <c r="ES257" s="375">
        <f t="shared" si="1075"/>
        <v>1</v>
      </c>
      <c r="ET257" s="375">
        <f t="shared" si="1076"/>
        <v>0</v>
      </c>
      <c r="EU257" s="375">
        <f t="shared" si="1077"/>
        <v>0</v>
      </c>
      <c r="EV257" s="375">
        <f t="shared" si="1078"/>
        <v>1</v>
      </c>
      <c r="EW257" s="375">
        <f t="shared" si="1079"/>
        <v>0</v>
      </c>
      <c r="EX257" s="375">
        <f t="shared" si="1080"/>
        <v>0</v>
      </c>
      <c r="EY257" s="375">
        <f t="shared" si="1081"/>
        <v>1</v>
      </c>
      <c r="EZ257" s="375">
        <f t="shared" si="1082"/>
        <v>0</v>
      </c>
      <c r="FA257" s="375">
        <f t="shared" si="1083"/>
        <v>0</v>
      </c>
      <c r="FB257" s="375">
        <f t="shared" si="1084"/>
        <v>1</v>
      </c>
      <c r="FC257" s="375">
        <f t="shared" si="1085"/>
        <v>0</v>
      </c>
      <c r="FD257" s="375">
        <f t="shared" si="1086"/>
        <v>0</v>
      </c>
      <c r="FE257" s="376"/>
      <c r="FF257" s="372"/>
      <c r="FG257" s="372"/>
      <c r="FH257" s="372"/>
      <c r="FI257" s="372"/>
      <c r="FJ257" s="372"/>
      <c r="FK257" s="372"/>
      <c r="FL257" s="372"/>
      <c r="FM257" s="372"/>
      <c r="FN257" s="372"/>
      <c r="FO257" s="372"/>
      <c r="FP257" s="372"/>
      <c r="FQ257" s="372"/>
      <c r="FR257" s="372"/>
      <c r="FS257" s="372"/>
      <c r="FT257" s="372"/>
      <c r="FU257" s="372"/>
      <c r="FV257" s="372"/>
      <c r="FW257" s="372"/>
      <c r="FX257" s="372"/>
      <c r="FY257" s="372"/>
      <c r="FZ257" s="372"/>
      <c r="GA257" s="372"/>
      <c r="GB257" s="372"/>
      <c r="GC257" s="372"/>
      <c r="GD257" s="372"/>
      <c r="GE257" s="372"/>
      <c r="GF257" s="372"/>
      <c r="GG257" s="372"/>
      <c r="GH257" s="372"/>
      <c r="GI257" s="372"/>
      <c r="GJ257" s="372"/>
      <c r="GK257" s="372"/>
      <c r="GL257" s="372"/>
      <c r="GM257" s="372"/>
      <c r="GN257" s="372"/>
      <c r="GO257" s="372"/>
      <c r="GP257" s="372"/>
      <c r="GQ257" s="372"/>
      <c r="GR257" s="372"/>
      <c r="GS257" s="372"/>
      <c r="GT257" s="372"/>
      <c r="GU257" s="372"/>
      <c r="GV257" s="372"/>
      <c r="GW257" s="372"/>
      <c r="GX257" s="372"/>
      <c r="GY257" s="372"/>
      <c r="GZ257" s="372"/>
      <c r="HA257" s="372"/>
      <c r="HB257" s="372"/>
      <c r="HC257" s="372"/>
    </row>
    <row r="258" spans="1:211" s="373" customFormat="1" ht="15" customHeight="1" x14ac:dyDescent="0.2">
      <c r="A258" s="366">
        <f>SWDATA!O243</f>
        <v>0</v>
      </c>
      <c r="B258" s="366">
        <f>SWDATA!M243</f>
        <v>0</v>
      </c>
      <c r="C258" s="351">
        <f>IF(AND(SWDATA!M243=1,SWDATA!Q243="promotions"),SWDATA!P243,0)</f>
        <v>0</v>
      </c>
      <c r="D258" s="367">
        <f>ROW(SWDATA!M243)</f>
        <v>243</v>
      </c>
      <c r="E258" s="368">
        <f t="shared" ref="E258" si="1102">B258</f>
        <v>0</v>
      </c>
      <c r="F258" s="369">
        <f t="shared" si="1089"/>
        <v>1</v>
      </c>
      <c r="G258" s="366" t="str">
        <f t="shared" si="1090"/>
        <v/>
      </c>
      <c r="H258" s="370"/>
      <c r="J258" s="238">
        <f t="shared" si="1091"/>
        <v>0</v>
      </c>
      <c r="K258" s="239" t="str">
        <f t="shared" si="1092"/>
        <v/>
      </c>
      <c r="L258" s="342"/>
      <c r="M258" s="345"/>
      <c r="N258" s="340" t="str">
        <f>IF(LEN(SWDATA!F243)=0,"",N257)</f>
        <v/>
      </c>
      <c r="O258" s="296" t="str">
        <f>IF(LEN(SWDATA!G243)=0,"",O257)</f>
        <v/>
      </c>
      <c r="P258" s="297" t="str">
        <f>IF(LEN(SWDATA!C243)=0,"",SWDATA!C243)</f>
        <v/>
      </c>
      <c r="Q258" s="312" t="str">
        <f t="shared" si="1093"/>
        <v/>
      </c>
      <c r="R258" s="223" t="s">
        <v>261</v>
      </c>
      <c r="S258" s="224"/>
      <c r="T258" s="224"/>
      <c r="U258" s="264" t="s">
        <v>624</v>
      </c>
      <c r="V258" s="205" t="s">
        <v>221</v>
      </c>
      <c r="W258" s="266">
        <f>IF(OR(Is_Loading,LEN($A258)=0),"",SWDATA!P243)</f>
        <v>0</v>
      </c>
      <c r="X258" s="267">
        <f>IF(OR(Is_Loading,LEN($A258)=0),"",SWDATA!Q243)</f>
        <v>0</v>
      </c>
      <c r="Y258" s="267">
        <f>IF(OR(Is_Loading,LEN($A258)=0),"",SWDATA!R243)</f>
        <v>0</v>
      </c>
      <c r="Z258" s="266" t="str">
        <f t="shared" si="1087"/>
        <v/>
      </c>
      <c r="AA258" s="266">
        <f>IF(OR(Is_Loading,LEN($A258)=0),"",SWDATA!T243)</f>
        <v>0</v>
      </c>
      <c r="AB258" s="267">
        <f>IF(OR(Is_Loading,LEN($A258)=0),"",SWDATA!U243)</f>
        <v>0</v>
      </c>
      <c r="AC258" s="267">
        <f>IF(OR(Is_Loading,LEN($A258)=0),"",SWDATA!V243)</f>
        <v>0</v>
      </c>
      <c r="AD258" s="266" t="str">
        <f t="shared" si="1094"/>
        <v/>
      </c>
      <c r="AE258" s="266">
        <f>IF(OR(Is_Loading,LEN($A258)=0),"",SWDATA!X243)</f>
        <v>0</v>
      </c>
      <c r="AF258" s="267">
        <f>IF(OR(Is_Loading,LEN($A258)=0),"",SWDATA!Y243)</f>
        <v>0</v>
      </c>
      <c r="AG258" s="267">
        <f>IF(OR(Is_Loading,LEN($A258)=0),"",SWDATA!Z243)</f>
        <v>0</v>
      </c>
      <c r="AH258" s="266" t="str">
        <f t="shared" si="1095"/>
        <v/>
      </c>
      <c r="AI258" s="266">
        <f>IF(OR(Is_Loading,LEN($A258)=0),"",SWDATA!AB243)</f>
        <v>0</v>
      </c>
      <c r="AJ258" s="267">
        <f>IF(OR(Is_Loading,LEN($A258)=0),"",SWDATA!AC243)</f>
        <v>0</v>
      </c>
      <c r="AK258" s="267">
        <f>IF(OR(Is_Loading,LEN($A258)=0),"",SWDATA!AD243)</f>
        <v>0</v>
      </c>
      <c r="AL258" s="266" t="str">
        <f t="shared" si="1096"/>
        <v/>
      </c>
      <c r="AM258" s="266">
        <f>IF(OR(Is_Loading,LEN($A258)=0),"",SWDATA!AF243)</f>
        <v>0</v>
      </c>
      <c r="AN258" s="267">
        <f>IF(OR(Is_Loading,LEN($A258)=0),"",SWDATA!AG243)</f>
        <v>0</v>
      </c>
      <c r="AO258" s="323">
        <f>IF(OR(Is_Loading,LEN($A258)=0),"",SWDATA!AH243)</f>
        <v>0</v>
      </c>
      <c r="AP258" s="320" t="str">
        <f t="shared" si="1097"/>
        <v/>
      </c>
      <c r="AQ258" s="266">
        <f>IF(OR(Is_Loading,LEN($A258)=0),"",SWDATA!AJ243)</f>
        <v>0</v>
      </c>
      <c r="AR258" s="267">
        <f>IF(OR(Is_Loading,LEN($A258)=0),"",SWDATA!AK243)</f>
        <v>0</v>
      </c>
      <c r="AS258" s="267">
        <f>IF(OR(Is_Loading,LEN($A258)=0),"",SWDATA!AL243)</f>
        <v>0</v>
      </c>
      <c r="AT258" s="266" t="str">
        <f t="shared" si="1098"/>
        <v/>
      </c>
      <c r="AU258" s="266">
        <f>IF(OR(Is_Loading,LEN($A258)=0),"",SWDATA!AN243)</f>
        <v>0</v>
      </c>
      <c r="AV258" s="267">
        <f>IF(OR(Is_Loading,LEN($A258)=0),"",SWDATA!AO243)</f>
        <v>0</v>
      </c>
      <c r="AW258" s="267">
        <f>IF(OR(Is_Loading,LEN($A258)=0),"",SWDATA!AP243)</f>
        <v>0</v>
      </c>
      <c r="AX258" s="266" t="str">
        <f t="shared" si="1099"/>
        <v/>
      </c>
      <c r="AY258" s="266">
        <f>IF(OR(Is_Loading,LEN($A258)=0),"",SWDATA!AR243)</f>
        <v>0</v>
      </c>
      <c r="AZ258" s="267">
        <f>IF(OR(Is_Loading,LEN($A258)=0),"",SWDATA!AS243)</f>
        <v>0</v>
      </c>
      <c r="BA258" s="267">
        <f>IF(OR(Is_Loading,LEN($A258)=0),"",SWDATA!AT243)</f>
        <v>0</v>
      </c>
      <c r="BB258" s="266" t="str">
        <f t="shared" si="1100"/>
        <v/>
      </c>
      <c r="BC258" s="266">
        <f>IF(OR(Is_Loading,LEN($A258)=0),"",SWDATA!AV243)</f>
        <v>0</v>
      </c>
      <c r="BD258" s="267">
        <f>IF(OR(Is_Loading,LEN($A258)=0),"",SWDATA!AW243)</f>
        <v>0</v>
      </c>
      <c r="BE258" s="323">
        <f>IF(OR(Is_Loading,LEN($A258)=0),"",SWDATA!AX243)</f>
        <v>0</v>
      </c>
      <c r="BF258" s="320" t="str">
        <f t="shared" si="1101"/>
        <v/>
      </c>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351"/>
      <c r="CO258" s="351"/>
      <c r="CP258" s="351"/>
      <c r="CQ258" s="351"/>
      <c r="CR258" s="351"/>
      <c r="CS258" s="351"/>
      <c r="CT258" s="351"/>
      <c r="CU258" s="351"/>
      <c r="CV258" s="351"/>
      <c r="CW258" s="351"/>
      <c r="CX258" s="351"/>
      <c r="CY258" s="351"/>
      <c r="CZ258" s="351"/>
      <c r="DA258" s="351"/>
      <c r="DB258" s="351"/>
      <c r="DC258" s="351"/>
      <c r="DD258" s="351"/>
      <c r="DE258" s="351"/>
      <c r="DF258" s="351"/>
      <c r="DG258" s="351"/>
      <c r="DH258" s="351"/>
      <c r="DI258" s="351"/>
      <c r="DJ258" s="351"/>
      <c r="DK258" s="351"/>
      <c r="DL258" s="351"/>
      <c r="DM258" s="351"/>
      <c r="DN258" s="351"/>
      <c r="DS258" s="372"/>
      <c r="DT258" s="374"/>
      <c r="DU258" s="375"/>
      <c r="DV258" s="375"/>
      <c r="DW258" s="375"/>
      <c r="DX258" s="375">
        <v>1</v>
      </c>
      <c r="DY258" s="375">
        <f t="shared" si="1055"/>
        <v>0</v>
      </c>
      <c r="DZ258" s="375">
        <f t="shared" si="1056"/>
        <v>0</v>
      </c>
      <c r="EA258" s="375">
        <f t="shared" si="1057"/>
        <v>1</v>
      </c>
      <c r="EB258" s="375">
        <f t="shared" si="1058"/>
        <v>0</v>
      </c>
      <c r="EC258" s="375">
        <f t="shared" si="1059"/>
        <v>0</v>
      </c>
      <c r="ED258" s="375">
        <f t="shared" si="1060"/>
        <v>1</v>
      </c>
      <c r="EE258" s="375">
        <f t="shared" si="1061"/>
        <v>0</v>
      </c>
      <c r="EF258" s="375">
        <f t="shared" si="1062"/>
        <v>0</v>
      </c>
      <c r="EG258" s="375">
        <f t="shared" si="1063"/>
        <v>1</v>
      </c>
      <c r="EH258" s="375">
        <f t="shared" si="1064"/>
        <v>0</v>
      </c>
      <c r="EI258" s="375">
        <f t="shared" si="1065"/>
        <v>0</v>
      </c>
      <c r="EJ258" s="375">
        <f t="shared" si="1066"/>
        <v>1</v>
      </c>
      <c r="EK258" s="375">
        <f t="shared" si="1067"/>
        <v>0</v>
      </c>
      <c r="EL258" s="375">
        <f t="shared" si="1068"/>
        <v>0</v>
      </c>
      <c r="EM258" s="375">
        <f t="shared" si="1069"/>
        <v>1</v>
      </c>
      <c r="EN258" s="375">
        <f t="shared" si="1070"/>
        <v>0</v>
      </c>
      <c r="EO258" s="375">
        <f t="shared" si="1071"/>
        <v>0</v>
      </c>
      <c r="EP258" s="375">
        <f t="shared" si="1072"/>
        <v>1</v>
      </c>
      <c r="EQ258" s="375">
        <f t="shared" si="1073"/>
        <v>0</v>
      </c>
      <c r="ER258" s="375">
        <f t="shared" si="1074"/>
        <v>0</v>
      </c>
      <c r="ES258" s="375">
        <f t="shared" si="1075"/>
        <v>1</v>
      </c>
      <c r="ET258" s="375">
        <f t="shared" si="1076"/>
        <v>0</v>
      </c>
      <c r="EU258" s="375">
        <f t="shared" si="1077"/>
        <v>0</v>
      </c>
      <c r="EV258" s="375">
        <f t="shared" si="1078"/>
        <v>1</v>
      </c>
      <c r="EW258" s="375">
        <f t="shared" si="1079"/>
        <v>0</v>
      </c>
      <c r="EX258" s="375">
        <f t="shared" si="1080"/>
        <v>0</v>
      </c>
      <c r="EY258" s="375">
        <f t="shared" si="1081"/>
        <v>1</v>
      </c>
      <c r="EZ258" s="375">
        <f t="shared" si="1082"/>
        <v>0</v>
      </c>
      <c r="FA258" s="375">
        <f t="shared" si="1083"/>
        <v>0</v>
      </c>
      <c r="FB258" s="375">
        <f t="shared" si="1084"/>
        <v>1</v>
      </c>
      <c r="FC258" s="375">
        <f t="shared" si="1085"/>
        <v>0</v>
      </c>
      <c r="FD258" s="375">
        <f t="shared" si="1086"/>
        <v>0</v>
      </c>
      <c r="FE258" s="376"/>
      <c r="FF258" s="372"/>
      <c r="FG258" s="372"/>
      <c r="FH258" s="372"/>
      <c r="FI258" s="372"/>
      <c r="FJ258" s="372"/>
      <c r="FK258" s="372"/>
      <c r="FL258" s="372"/>
      <c r="FM258" s="372"/>
      <c r="FN258" s="372"/>
      <c r="FO258" s="372"/>
      <c r="FP258" s="372"/>
      <c r="FQ258" s="372"/>
      <c r="FR258" s="372"/>
      <c r="FS258" s="372"/>
      <c r="FT258" s="372"/>
      <c r="FU258" s="372"/>
      <c r="FV258" s="372"/>
      <c r="FW258" s="372"/>
      <c r="FX258" s="372"/>
      <c r="FY258" s="372"/>
      <c r="FZ258" s="372"/>
      <c r="GA258" s="372"/>
      <c r="GB258" s="372"/>
      <c r="GC258" s="372"/>
      <c r="GD258" s="372"/>
      <c r="GE258" s="372"/>
      <c r="GF258" s="372"/>
      <c r="GG258" s="372"/>
      <c r="GH258" s="372"/>
      <c r="GI258" s="372"/>
      <c r="GJ258" s="372"/>
      <c r="GK258" s="372"/>
      <c r="GL258" s="372"/>
      <c r="GM258" s="372"/>
      <c r="GN258" s="372"/>
      <c r="GO258" s="372"/>
      <c r="GP258" s="372"/>
      <c r="GQ258" s="372"/>
      <c r="GR258" s="372"/>
      <c r="GS258" s="372"/>
      <c r="GT258" s="372"/>
      <c r="GU258" s="372"/>
      <c r="GV258" s="372"/>
      <c r="GW258" s="372"/>
      <c r="GX258" s="372"/>
      <c r="GY258" s="372"/>
      <c r="GZ258" s="372"/>
      <c r="HA258" s="372"/>
      <c r="HB258" s="372"/>
      <c r="HC258" s="372"/>
    </row>
    <row r="259" spans="1:211" s="373" customFormat="1" ht="15" customHeight="1" thickBot="1" x14ac:dyDescent="0.25">
      <c r="A259" s="366">
        <f>SWDATA!O244</f>
        <v>0</v>
      </c>
      <c r="B259" s="366">
        <f>SWDATA!M244</f>
        <v>0</v>
      </c>
      <c r="C259" s="351">
        <f>IF(AND(SWDATA!M244=1,SWDATA!Q244="promotions"),SWDATA!P244,0)</f>
        <v>0</v>
      </c>
      <c r="D259" s="367">
        <f>ROW(SWDATA!M244)</f>
        <v>244</v>
      </c>
      <c r="E259" s="368">
        <f ca="1">IF(AND(B259=1,UPPER(HLOOKUP(D259+12,'Metrics &amp; Attributes View'!$13:$31,19,0))&lt;&gt;"SBOM"),1,0)</f>
        <v>0</v>
      </c>
      <c r="F259" s="369">
        <f t="shared" si="1089"/>
        <v>1</v>
      </c>
      <c r="G259" s="366" t="str">
        <f t="shared" si="1090"/>
        <v/>
      </c>
      <c r="H259" s="370"/>
      <c r="J259" s="238">
        <f t="shared" si="1091"/>
        <v>0</v>
      </c>
      <c r="K259" s="239" t="str">
        <f t="shared" si="1092"/>
        <v/>
      </c>
      <c r="L259" s="342"/>
      <c r="M259" s="345"/>
      <c r="N259" s="340" t="str">
        <f>IF(LEN(SWDATA!F244)=0,"",N258)</f>
        <v/>
      </c>
      <c r="O259" s="296" t="str">
        <f>IF(LEN(SWDATA!G244)=0,"",O258)</f>
        <v/>
      </c>
      <c r="P259" s="297" t="str">
        <f>IF(LEN(SWDATA!C244)=0,"",SWDATA!C244)</f>
        <v/>
      </c>
      <c r="Q259" s="312" t="str">
        <f t="shared" si="1093"/>
        <v/>
      </c>
      <c r="R259" s="223" t="s">
        <v>262</v>
      </c>
      <c r="S259" s="224"/>
      <c r="T259" s="224"/>
      <c r="U259" s="264" t="s">
        <v>603</v>
      </c>
      <c r="V259" s="205" t="s">
        <v>221</v>
      </c>
      <c r="W259" s="266">
        <f>IF(OR(Is_Loading,LEN($A259)=0),"",SWDATA!P244)</f>
        <v>0</v>
      </c>
      <c r="X259" s="267">
        <f>IF(OR(Is_Loading,LEN($A259)=0),"",SWDATA!Q244)</f>
        <v>0</v>
      </c>
      <c r="Y259" s="267">
        <f>IF(OR(Is_Loading,LEN($A259)=0),"",SWDATA!R244)</f>
        <v>0</v>
      </c>
      <c r="Z259" s="266" t="str">
        <f t="shared" si="1087"/>
        <v/>
      </c>
      <c r="AA259" s="266">
        <f>IF(OR(Is_Loading,LEN($A259)=0),"",SWDATA!T244)</f>
        <v>0</v>
      </c>
      <c r="AB259" s="267">
        <f>IF(OR(Is_Loading,LEN($A259)=0),"",SWDATA!U244)</f>
        <v>0</v>
      </c>
      <c r="AC259" s="267">
        <f>IF(OR(Is_Loading,LEN($A259)=0),"",SWDATA!V244)</f>
        <v>0</v>
      </c>
      <c r="AD259" s="266" t="str">
        <f t="shared" si="1094"/>
        <v/>
      </c>
      <c r="AE259" s="266">
        <f>IF(OR(Is_Loading,LEN($A259)=0),"",SWDATA!X244)</f>
        <v>0</v>
      </c>
      <c r="AF259" s="267">
        <f>IF(OR(Is_Loading,LEN($A259)=0),"",SWDATA!Y244)</f>
        <v>0</v>
      </c>
      <c r="AG259" s="267">
        <f>IF(OR(Is_Loading,LEN($A259)=0),"",SWDATA!Z244)</f>
        <v>0</v>
      </c>
      <c r="AH259" s="266" t="str">
        <f t="shared" si="1095"/>
        <v/>
      </c>
      <c r="AI259" s="266">
        <f>IF(OR(Is_Loading,LEN($A259)=0),"",SWDATA!AB244)</f>
        <v>0</v>
      </c>
      <c r="AJ259" s="267">
        <f>IF(OR(Is_Loading,LEN($A259)=0),"",SWDATA!AC244)</f>
        <v>0</v>
      </c>
      <c r="AK259" s="267">
        <f>IF(OR(Is_Loading,LEN($A259)=0),"",SWDATA!AD244)</f>
        <v>0</v>
      </c>
      <c r="AL259" s="266" t="str">
        <f t="shared" si="1096"/>
        <v/>
      </c>
      <c r="AM259" s="266">
        <f>IF(OR(Is_Loading,LEN($A259)=0),"",SWDATA!AF244)</f>
        <v>0</v>
      </c>
      <c r="AN259" s="267">
        <f>IF(OR(Is_Loading,LEN($A259)=0),"",SWDATA!AG244)</f>
        <v>0</v>
      </c>
      <c r="AO259" s="323">
        <f>IF(OR(Is_Loading,LEN($A259)=0),"",SWDATA!AH244)</f>
        <v>0</v>
      </c>
      <c r="AP259" s="320" t="str">
        <f t="shared" si="1097"/>
        <v/>
      </c>
      <c r="AQ259" s="266">
        <f>IF(OR(Is_Loading,LEN($A259)=0),"",SWDATA!AJ244)</f>
        <v>0</v>
      </c>
      <c r="AR259" s="267">
        <f>IF(OR(Is_Loading,LEN($A259)=0),"",SWDATA!AK244)</f>
        <v>0</v>
      </c>
      <c r="AS259" s="267">
        <f>IF(OR(Is_Loading,LEN($A259)=0),"",SWDATA!AL244)</f>
        <v>0</v>
      </c>
      <c r="AT259" s="266" t="str">
        <f t="shared" si="1098"/>
        <v/>
      </c>
      <c r="AU259" s="266">
        <f>IF(OR(Is_Loading,LEN($A259)=0),"",SWDATA!AN244)</f>
        <v>0</v>
      </c>
      <c r="AV259" s="267">
        <f>IF(OR(Is_Loading,LEN($A259)=0),"",SWDATA!AO244)</f>
        <v>0</v>
      </c>
      <c r="AW259" s="267">
        <f>IF(OR(Is_Loading,LEN($A259)=0),"",SWDATA!AP244)</f>
        <v>0</v>
      </c>
      <c r="AX259" s="266" t="str">
        <f t="shared" si="1099"/>
        <v/>
      </c>
      <c r="AY259" s="266">
        <f>IF(OR(Is_Loading,LEN($A259)=0),"",SWDATA!AR244)</f>
        <v>0</v>
      </c>
      <c r="AZ259" s="267">
        <f>IF(OR(Is_Loading,LEN($A259)=0),"",SWDATA!AS244)</f>
        <v>0</v>
      </c>
      <c r="BA259" s="267">
        <f>IF(OR(Is_Loading,LEN($A259)=0),"",SWDATA!AT244)</f>
        <v>0</v>
      </c>
      <c r="BB259" s="266" t="str">
        <f t="shared" si="1100"/>
        <v/>
      </c>
      <c r="BC259" s="266">
        <f>IF(OR(Is_Loading,LEN($A259)=0),"",SWDATA!AV244)</f>
        <v>0</v>
      </c>
      <c r="BD259" s="267">
        <f>IF(OR(Is_Loading,LEN($A259)=0),"",SWDATA!AW244)</f>
        <v>0</v>
      </c>
      <c r="BE259" s="323">
        <f>IF(OR(Is_Loading,LEN($A259)=0),"",SWDATA!AX244)</f>
        <v>0</v>
      </c>
      <c r="BF259" s="320" t="str">
        <f t="shared" si="1101"/>
        <v/>
      </c>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c r="CF259" s="11"/>
      <c r="CG259" s="11"/>
      <c r="CH259" s="11"/>
      <c r="CI259" s="11"/>
      <c r="CJ259" s="11"/>
      <c r="CK259" s="11"/>
      <c r="CL259" s="11"/>
      <c r="CM259" s="11"/>
      <c r="CN259" s="351"/>
      <c r="CO259" s="351"/>
      <c r="CP259" s="351"/>
      <c r="CQ259" s="351"/>
      <c r="CR259" s="351"/>
      <c r="CS259" s="351"/>
      <c r="CT259" s="351"/>
      <c r="CU259" s="351"/>
      <c r="CV259" s="351"/>
      <c r="CW259" s="351"/>
      <c r="CX259" s="351"/>
      <c r="CY259" s="351"/>
      <c r="CZ259" s="351"/>
      <c r="DA259" s="351"/>
      <c r="DB259" s="351"/>
      <c r="DC259" s="351"/>
      <c r="DD259" s="351"/>
      <c r="DE259" s="351"/>
      <c r="DF259" s="351"/>
      <c r="DG259" s="351"/>
      <c r="DH259" s="351"/>
      <c r="DI259" s="351"/>
      <c r="DJ259" s="351"/>
      <c r="DK259" s="351"/>
      <c r="DL259" s="351"/>
      <c r="DM259" s="351"/>
      <c r="DN259" s="351"/>
      <c r="DS259" s="372"/>
      <c r="DT259" s="374"/>
      <c r="DU259" s="375"/>
      <c r="DV259" s="375"/>
      <c r="DW259" s="375"/>
      <c r="DX259" s="375">
        <v>1</v>
      </c>
      <c r="DY259" s="375">
        <f t="shared" si="1055"/>
        <v>0</v>
      </c>
      <c r="DZ259" s="375">
        <f t="shared" si="1056"/>
        <v>0</v>
      </c>
      <c r="EA259" s="375">
        <f t="shared" si="1057"/>
        <v>1</v>
      </c>
      <c r="EB259" s="375">
        <f t="shared" si="1058"/>
        <v>0</v>
      </c>
      <c r="EC259" s="375">
        <f t="shared" si="1059"/>
        <v>0</v>
      </c>
      <c r="ED259" s="375">
        <f t="shared" si="1060"/>
        <v>1</v>
      </c>
      <c r="EE259" s="375">
        <f t="shared" si="1061"/>
        <v>0</v>
      </c>
      <c r="EF259" s="375">
        <f t="shared" si="1062"/>
        <v>0</v>
      </c>
      <c r="EG259" s="375">
        <f t="shared" si="1063"/>
        <v>1</v>
      </c>
      <c r="EH259" s="375">
        <f t="shared" si="1064"/>
        <v>0</v>
      </c>
      <c r="EI259" s="375">
        <f t="shared" si="1065"/>
        <v>0</v>
      </c>
      <c r="EJ259" s="375">
        <f t="shared" si="1066"/>
        <v>1</v>
      </c>
      <c r="EK259" s="375">
        <f t="shared" si="1067"/>
        <v>0</v>
      </c>
      <c r="EL259" s="375">
        <f t="shared" si="1068"/>
        <v>0</v>
      </c>
      <c r="EM259" s="375">
        <f t="shared" si="1069"/>
        <v>1</v>
      </c>
      <c r="EN259" s="375">
        <f t="shared" si="1070"/>
        <v>0</v>
      </c>
      <c r="EO259" s="375">
        <f t="shared" si="1071"/>
        <v>0</v>
      </c>
      <c r="EP259" s="375">
        <f t="shared" si="1072"/>
        <v>1</v>
      </c>
      <c r="EQ259" s="375">
        <f t="shared" si="1073"/>
        <v>0</v>
      </c>
      <c r="ER259" s="375">
        <f t="shared" si="1074"/>
        <v>0</v>
      </c>
      <c r="ES259" s="375">
        <f t="shared" si="1075"/>
        <v>1</v>
      </c>
      <c r="ET259" s="375">
        <f t="shared" si="1076"/>
        <v>0</v>
      </c>
      <c r="EU259" s="375">
        <f t="shared" si="1077"/>
        <v>0</v>
      </c>
      <c r="EV259" s="375">
        <f t="shared" si="1078"/>
        <v>1</v>
      </c>
      <c r="EW259" s="375">
        <f t="shared" si="1079"/>
        <v>0</v>
      </c>
      <c r="EX259" s="375">
        <f t="shared" si="1080"/>
        <v>0</v>
      </c>
      <c r="EY259" s="375">
        <f t="shared" si="1081"/>
        <v>1</v>
      </c>
      <c r="EZ259" s="375">
        <f t="shared" si="1082"/>
        <v>0</v>
      </c>
      <c r="FA259" s="375">
        <f t="shared" si="1083"/>
        <v>0</v>
      </c>
      <c r="FB259" s="375">
        <f t="shared" si="1084"/>
        <v>1</v>
      </c>
      <c r="FC259" s="375">
        <f t="shared" si="1085"/>
        <v>0</v>
      </c>
      <c r="FD259" s="375">
        <f t="shared" si="1086"/>
        <v>0</v>
      </c>
      <c r="FE259" s="376"/>
      <c r="FF259" s="372"/>
      <c r="FG259" s="372"/>
      <c r="FH259" s="372"/>
      <c r="FI259" s="372"/>
      <c r="FJ259" s="372"/>
      <c r="FK259" s="372"/>
      <c r="FL259" s="372"/>
      <c r="FM259" s="372"/>
      <c r="FN259" s="372"/>
      <c r="FO259" s="372"/>
      <c r="FP259" s="372"/>
      <c r="FQ259" s="372"/>
      <c r="FR259" s="372"/>
      <c r="FS259" s="372"/>
      <c r="FT259" s="372"/>
      <c r="FU259" s="372"/>
      <c r="FV259" s="372"/>
      <c r="FW259" s="372"/>
      <c r="FX259" s="372"/>
      <c r="FY259" s="372"/>
      <c r="FZ259" s="372"/>
      <c r="GA259" s="372"/>
      <c r="GB259" s="372"/>
      <c r="GC259" s="372"/>
      <c r="GD259" s="372"/>
      <c r="GE259" s="372"/>
      <c r="GF259" s="372"/>
      <c r="GG259" s="372"/>
      <c r="GH259" s="372"/>
      <c r="GI259" s="372"/>
      <c r="GJ259" s="372"/>
      <c r="GK259" s="372"/>
      <c r="GL259" s="372"/>
      <c r="GM259" s="372"/>
      <c r="GN259" s="372"/>
      <c r="GO259" s="372"/>
      <c r="GP259" s="372"/>
      <c r="GQ259" s="372"/>
      <c r="GR259" s="372"/>
      <c r="GS259" s="372"/>
      <c r="GT259" s="372"/>
      <c r="GU259" s="372"/>
      <c r="GV259" s="372"/>
      <c r="GW259" s="372"/>
      <c r="GX259" s="372"/>
      <c r="GY259" s="372"/>
      <c r="GZ259" s="372"/>
      <c r="HA259" s="372"/>
      <c r="HB259" s="372"/>
      <c r="HC259" s="372"/>
    </row>
    <row r="260" spans="1:211" s="373" customFormat="1" ht="15" hidden="1" customHeight="1" outlineLevel="1" x14ac:dyDescent="0.2">
      <c r="A260" s="366">
        <f>SWDATA!O245</f>
        <v>0</v>
      </c>
      <c r="B260" s="366">
        <f>SWDATA!M245</f>
        <v>0</v>
      </c>
      <c r="C260" s="351">
        <f>IF(AND(SWDATA!M245=1,SWDATA!Q245="promotions"),SWDATA!P245,0)</f>
        <v>0</v>
      </c>
      <c r="D260" s="367">
        <f>ROW(SWDATA!M245)</f>
        <v>245</v>
      </c>
      <c r="E260" s="368">
        <f t="shared" ref="E260:E270" si="1103">B260</f>
        <v>0</v>
      </c>
      <c r="F260" s="369">
        <f t="shared" si="1089"/>
        <v>1</v>
      </c>
      <c r="G260" s="366" t="str">
        <f t="shared" si="1090"/>
        <v/>
      </c>
      <c r="H260" s="370"/>
      <c r="J260" s="238">
        <f t="shared" si="1091"/>
        <v>0</v>
      </c>
      <c r="K260" s="239" t="str">
        <f t="shared" si="1092"/>
        <v/>
      </c>
      <c r="L260" s="342"/>
      <c r="M260" s="345"/>
      <c r="N260" s="340" t="str">
        <f>IF(LEN(SWDATA!F245)=0,"",N259)</f>
        <v/>
      </c>
      <c r="O260" s="296" t="str">
        <f>IF(LEN(SWDATA!G245)=0,"",O259)</f>
        <v/>
      </c>
      <c r="P260" s="297" t="str">
        <f>IF(LEN(SWDATA!C245)=0,"",SWDATA!C245)</f>
        <v/>
      </c>
      <c r="Q260" s="312" t="str">
        <f t="shared" si="1093"/>
        <v/>
      </c>
      <c r="R260" s="223" t="s">
        <v>261</v>
      </c>
      <c r="S260" s="224"/>
      <c r="T260" s="224"/>
      <c r="U260" s="264" t="s">
        <v>610</v>
      </c>
      <c r="V260" s="205" t="s">
        <v>221</v>
      </c>
      <c r="W260" s="266">
        <f>IF(OR(Is_Loading,LEN($A260)=0),"",SWDATA!P245)</f>
        <v>0</v>
      </c>
      <c r="X260" s="267">
        <f>IF(OR(Is_Loading,LEN($A260)=0),"",SWDATA!Q245)</f>
        <v>0</v>
      </c>
      <c r="Y260" s="267">
        <f>IF(OR(Is_Loading,LEN($A260)=0),"",SWDATA!R245)</f>
        <v>0</v>
      </c>
      <c r="Z260" s="266" t="str">
        <f t="shared" si="1087"/>
        <v/>
      </c>
      <c r="AA260" s="266">
        <f>IF(OR(Is_Loading,LEN($A260)=0),"",SWDATA!T245)</f>
        <v>0</v>
      </c>
      <c r="AB260" s="267">
        <f>IF(OR(Is_Loading,LEN($A260)=0),"",SWDATA!U245)</f>
        <v>0</v>
      </c>
      <c r="AC260" s="267">
        <f>IF(OR(Is_Loading,LEN($A260)=0),"",SWDATA!V245)</f>
        <v>0</v>
      </c>
      <c r="AD260" s="266" t="str">
        <f t="shared" si="1094"/>
        <v/>
      </c>
      <c r="AE260" s="266">
        <f>IF(OR(Is_Loading,LEN($A260)=0),"",SWDATA!X245)</f>
        <v>0</v>
      </c>
      <c r="AF260" s="267">
        <f>IF(OR(Is_Loading,LEN($A260)=0),"",SWDATA!Y245)</f>
        <v>0</v>
      </c>
      <c r="AG260" s="267">
        <f>IF(OR(Is_Loading,LEN($A260)=0),"",SWDATA!Z245)</f>
        <v>0</v>
      </c>
      <c r="AH260" s="266" t="str">
        <f t="shared" si="1095"/>
        <v/>
      </c>
      <c r="AI260" s="266">
        <f>IF(OR(Is_Loading,LEN($A260)=0),"",SWDATA!AB245)</f>
        <v>0</v>
      </c>
      <c r="AJ260" s="267">
        <f>IF(OR(Is_Loading,LEN($A260)=0),"",SWDATA!AC245)</f>
        <v>0</v>
      </c>
      <c r="AK260" s="267">
        <f>IF(OR(Is_Loading,LEN($A260)=0),"",SWDATA!AD245)</f>
        <v>0</v>
      </c>
      <c r="AL260" s="266" t="str">
        <f t="shared" si="1096"/>
        <v/>
      </c>
      <c r="AM260" s="266">
        <f>IF(OR(Is_Loading,LEN($A260)=0),"",SWDATA!AF245)</f>
        <v>0</v>
      </c>
      <c r="AN260" s="267">
        <f>IF(OR(Is_Loading,LEN($A260)=0),"",SWDATA!AG245)</f>
        <v>0</v>
      </c>
      <c r="AO260" s="323">
        <f>IF(OR(Is_Loading,LEN($A260)=0),"",SWDATA!AH245)</f>
        <v>0</v>
      </c>
      <c r="AP260" s="320" t="str">
        <f t="shared" si="1097"/>
        <v/>
      </c>
      <c r="AQ260" s="266">
        <f>IF(OR(Is_Loading,LEN($A260)=0),"",SWDATA!AJ245)</f>
        <v>0</v>
      </c>
      <c r="AR260" s="267">
        <f>IF(OR(Is_Loading,LEN($A260)=0),"",SWDATA!AK245)</f>
        <v>0</v>
      </c>
      <c r="AS260" s="267">
        <f>IF(OR(Is_Loading,LEN($A260)=0),"",SWDATA!AL245)</f>
        <v>0</v>
      </c>
      <c r="AT260" s="266" t="str">
        <f t="shared" si="1098"/>
        <v/>
      </c>
      <c r="AU260" s="266">
        <f>IF(OR(Is_Loading,LEN($A260)=0),"",SWDATA!AN245)</f>
        <v>0</v>
      </c>
      <c r="AV260" s="267">
        <f>IF(OR(Is_Loading,LEN($A260)=0),"",SWDATA!AO245)</f>
        <v>0</v>
      </c>
      <c r="AW260" s="267">
        <f>IF(OR(Is_Loading,LEN($A260)=0),"",SWDATA!AP245)</f>
        <v>0</v>
      </c>
      <c r="AX260" s="266" t="str">
        <f t="shared" si="1099"/>
        <v/>
      </c>
      <c r="AY260" s="266">
        <f>IF(OR(Is_Loading,LEN($A260)=0),"",SWDATA!AR245)</f>
        <v>0</v>
      </c>
      <c r="AZ260" s="267">
        <f>IF(OR(Is_Loading,LEN($A260)=0),"",SWDATA!AS245)</f>
        <v>0</v>
      </c>
      <c r="BA260" s="267">
        <f>IF(OR(Is_Loading,LEN($A260)=0),"",SWDATA!AT245)</f>
        <v>0</v>
      </c>
      <c r="BB260" s="266" t="str">
        <f t="shared" si="1100"/>
        <v/>
      </c>
      <c r="BC260" s="266">
        <f>IF(OR(Is_Loading,LEN($A260)=0),"",SWDATA!AV245)</f>
        <v>0</v>
      </c>
      <c r="BD260" s="267">
        <f>IF(OR(Is_Loading,LEN($A260)=0),"",SWDATA!AW245)</f>
        <v>0</v>
      </c>
      <c r="BE260" s="323">
        <f>IF(OR(Is_Loading,LEN($A260)=0),"",SWDATA!AX245)</f>
        <v>0</v>
      </c>
      <c r="BF260" s="320" t="str">
        <f t="shared" si="1101"/>
        <v/>
      </c>
      <c r="BG260" s="11"/>
      <c r="BH260" s="11"/>
      <c r="BI260" s="11"/>
      <c r="BJ260" s="11"/>
      <c r="BK260" s="11"/>
      <c r="BL260" s="11"/>
      <c r="BM260" s="11"/>
      <c r="BN260" s="11"/>
      <c r="BO260" s="11"/>
      <c r="BP260" s="11"/>
      <c r="BQ260" s="11"/>
      <c r="BR260" s="11"/>
      <c r="BS260" s="11"/>
      <c r="BT260" s="11"/>
      <c r="BU260" s="11"/>
      <c r="BV260" s="11"/>
      <c r="BW260" s="11"/>
      <c r="BX260" s="11"/>
      <c r="BY260" s="11"/>
      <c r="BZ260" s="11"/>
      <c r="CA260" s="11"/>
      <c r="CB260" s="11"/>
      <c r="CC260" s="11"/>
      <c r="CD260" s="11"/>
      <c r="CE260" s="11"/>
      <c r="CF260" s="11"/>
      <c r="CG260" s="11"/>
      <c r="CH260" s="11"/>
      <c r="CI260" s="11"/>
      <c r="CJ260" s="11"/>
      <c r="CK260" s="11"/>
      <c r="CL260" s="11"/>
      <c r="CM260" s="11"/>
      <c r="CN260" s="351"/>
      <c r="CO260" s="351"/>
      <c r="CP260" s="351"/>
      <c r="CQ260" s="351"/>
      <c r="CR260" s="351"/>
      <c r="CS260" s="351"/>
      <c r="CT260" s="351"/>
      <c r="CU260" s="351"/>
      <c r="CV260" s="351"/>
      <c r="CW260" s="351"/>
      <c r="CX260" s="351"/>
      <c r="CY260" s="351"/>
      <c r="CZ260" s="351"/>
      <c r="DA260" s="351"/>
      <c r="DB260" s="351"/>
      <c r="DC260" s="351"/>
      <c r="DD260" s="351"/>
      <c r="DE260" s="351"/>
      <c r="DF260" s="351"/>
      <c r="DG260" s="351"/>
      <c r="DH260" s="351"/>
      <c r="DI260" s="351"/>
      <c r="DJ260" s="351"/>
      <c r="DK260" s="351"/>
      <c r="DL260" s="351"/>
      <c r="DM260" s="351"/>
      <c r="DN260" s="351"/>
      <c r="DS260" s="372"/>
      <c r="DT260" s="374"/>
      <c r="DU260" s="375"/>
      <c r="DV260" s="375"/>
      <c r="DW260" s="375"/>
      <c r="DX260" s="375">
        <v>1</v>
      </c>
      <c r="DY260" s="375">
        <f t="shared" si="1055"/>
        <v>0</v>
      </c>
      <c r="DZ260" s="375">
        <f t="shared" si="1056"/>
        <v>0</v>
      </c>
      <c r="EA260" s="375">
        <f t="shared" si="1057"/>
        <v>1</v>
      </c>
      <c r="EB260" s="375">
        <f t="shared" si="1058"/>
        <v>0</v>
      </c>
      <c r="EC260" s="375">
        <f t="shared" si="1059"/>
        <v>0</v>
      </c>
      <c r="ED260" s="375">
        <f t="shared" si="1060"/>
        <v>1</v>
      </c>
      <c r="EE260" s="375">
        <f t="shared" si="1061"/>
        <v>0</v>
      </c>
      <c r="EF260" s="375">
        <f t="shared" si="1062"/>
        <v>0</v>
      </c>
      <c r="EG260" s="375">
        <f t="shared" si="1063"/>
        <v>1</v>
      </c>
      <c r="EH260" s="375">
        <f t="shared" si="1064"/>
        <v>0</v>
      </c>
      <c r="EI260" s="375">
        <f t="shared" si="1065"/>
        <v>0</v>
      </c>
      <c r="EJ260" s="375">
        <f t="shared" si="1066"/>
        <v>1</v>
      </c>
      <c r="EK260" s="375">
        <f t="shared" si="1067"/>
        <v>0</v>
      </c>
      <c r="EL260" s="375">
        <f t="shared" si="1068"/>
        <v>0</v>
      </c>
      <c r="EM260" s="375">
        <f t="shared" si="1069"/>
        <v>1</v>
      </c>
      <c r="EN260" s="375">
        <f t="shared" si="1070"/>
        <v>0</v>
      </c>
      <c r="EO260" s="375">
        <f t="shared" si="1071"/>
        <v>0</v>
      </c>
      <c r="EP260" s="375">
        <f t="shared" si="1072"/>
        <v>1</v>
      </c>
      <c r="EQ260" s="375">
        <f t="shared" si="1073"/>
        <v>0</v>
      </c>
      <c r="ER260" s="375">
        <f t="shared" si="1074"/>
        <v>0</v>
      </c>
      <c r="ES260" s="375">
        <f t="shared" si="1075"/>
        <v>1</v>
      </c>
      <c r="ET260" s="375">
        <f t="shared" si="1076"/>
        <v>0</v>
      </c>
      <c r="EU260" s="375">
        <f t="shared" si="1077"/>
        <v>0</v>
      </c>
      <c r="EV260" s="375">
        <f t="shared" si="1078"/>
        <v>1</v>
      </c>
      <c r="EW260" s="375">
        <f t="shared" si="1079"/>
        <v>0</v>
      </c>
      <c r="EX260" s="375">
        <f t="shared" si="1080"/>
        <v>0</v>
      </c>
      <c r="EY260" s="375">
        <f t="shared" si="1081"/>
        <v>1</v>
      </c>
      <c r="EZ260" s="375">
        <f t="shared" si="1082"/>
        <v>0</v>
      </c>
      <c r="FA260" s="375">
        <f t="shared" si="1083"/>
        <v>0</v>
      </c>
      <c r="FB260" s="375">
        <f t="shared" si="1084"/>
        <v>1</v>
      </c>
      <c r="FC260" s="375">
        <f t="shared" si="1085"/>
        <v>0</v>
      </c>
      <c r="FD260" s="375">
        <f t="shared" si="1086"/>
        <v>0</v>
      </c>
      <c r="FE260" s="376"/>
      <c r="FF260" s="372"/>
      <c r="FG260" s="372"/>
      <c r="FH260" s="372"/>
      <c r="FI260" s="372"/>
      <c r="FJ260" s="372"/>
      <c r="FK260" s="372"/>
      <c r="FL260" s="372"/>
      <c r="FM260" s="372"/>
      <c r="FN260" s="372"/>
      <c r="FO260" s="372"/>
      <c r="FP260" s="372"/>
      <c r="FQ260" s="372"/>
      <c r="FR260" s="372"/>
      <c r="FS260" s="372"/>
      <c r="FT260" s="372"/>
      <c r="FU260" s="372"/>
      <c r="FV260" s="372"/>
      <c r="FW260" s="372"/>
      <c r="FX260" s="372"/>
      <c r="FY260" s="372"/>
      <c r="FZ260" s="372"/>
      <c r="GA260" s="372"/>
      <c r="GB260" s="372"/>
      <c r="GC260" s="372"/>
      <c r="GD260" s="372"/>
      <c r="GE260" s="372"/>
      <c r="GF260" s="372"/>
      <c r="GG260" s="372"/>
      <c r="GH260" s="372"/>
      <c r="GI260" s="372"/>
      <c r="GJ260" s="372"/>
      <c r="GK260" s="372"/>
      <c r="GL260" s="372"/>
      <c r="GM260" s="372"/>
      <c r="GN260" s="372"/>
      <c r="GO260" s="372"/>
      <c r="GP260" s="372"/>
      <c r="GQ260" s="372"/>
      <c r="GR260" s="372"/>
      <c r="GS260" s="372"/>
      <c r="GT260" s="372"/>
      <c r="GU260" s="372"/>
      <c r="GV260" s="372"/>
      <c r="GW260" s="372"/>
      <c r="GX260" s="372"/>
      <c r="GY260" s="372"/>
      <c r="GZ260" s="372"/>
      <c r="HA260" s="372"/>
      <c r="HB260" s="372"/>
      <c r="HC260" s="372"/>
    </row>
    <row r="261" spans="1:211" s="373" customFormat="1" ht="15" hidden="1" customHeight="1" outlineLevel="1" x14ac:dyDescent="0.2">
      <c r="A261" s="366">
        <f>SWDATA!O246</f>
        <v>0</v>
      </c>
      <c r="B261" s="366">
        <f>SWDATA!M246</f>
        <v>0</v>
      </c>
      <c r="C261" s="351">
        <f>IF(AND(SWDATA!M246=1,SWDATA!Q246="promotions"),SWDATA!P246,0)</f>
        <v>0</v>
      </c>
      <c r="D261" s="367">
        <f>ROW(SWDATA!M246)</f>
        <v>246</v>
      </c>
      <c r="E261" s="368">
        <f t="shared" si="1103"/>
        <v>0</v>
      </c>
      <c r="F261" s="369">
        <f t="shared" si="1089"/>
        <v>1</v>
      </c>
      <c r="G261" s="366" t="str">
        <f t="shared" si="1090"/>
        <v/>
      </c>
      <c r="H261" s="370"/>
      <c r="J261" s="238">
        <f t="shared" si="1091"/>
        <v>0</v>
      </c>
      <c r="K261" s="239" t="str">
        <f t="shared" si="1092"/>
        <v/>
      </c>
      <c r="L261" s="342"/>
      <c r="M261" s="345"/>
      <c r="N261" s="340" t="str">
        <f>IF(LEN(SWDATA!F246)=0,"",N260)</f>
        <v/>
      </c>
      <c r="O261" s="296" t="str">
        <f>IF(LEN(SWDATA!G246)=0,"",O260)</f>
        <v/>
      </c>
      <c r="P261" s="297" t="str">
        <f>IF(LEN(SWDATA!C246)=0,"",SWDATA!C246)</f>
        <v/>
      </c>
      <c r="Q261" s="312" t="str">
        <f t="shared" si="1093"/>
        <v/>
      </c>
      <c r="R261" s="223" t="s">
        <v>261</v>
      </c>
      <c r="S261" s="224"/>
      <c r="T261" s="224"/>
      <c r="U261" s="264" t="s">
        <v>612</v>
      </c>
      <c r="V261" s="205" t="s">
        <v>221</v>
      </c>
      <c r="W261" s="266">
        <f>IF(OR(Is_Loading,LEN($A261)=0),"",SWDATA!P246)</f>
        <v>0</v>
      </c>
      <c r="X261" s="267">
        <f>IF(OR(Is_Loading,LEN($A261)=0),"",SWDATA!Q246)</f>
        <v>0</v>
      </c>
      <c r="Y261" s="267">
        <f>IF(OR(Is_Loading,LEN($A261)=0),"",SWDATA!R246)</f>
        <v>0</v>
      </c>
      <c r="Z261" s="266" t="str">
        <f t="shared" si="1087"/>
        <v/>
      </c>
      <c r="AA261" s="266">
        <f>IF(OR(Is_Loading,LEN($A261)=0),"",SWDATA!T246)</f>
        <v>0</v>
      </c>
      <c r="AB261" s="267">
        <f>IF(OR(Is_Loading,LEN($A261)=0),"",SWDATA!U246)</f>
        <v>0</v>
      </c>
      <c r="AC261" s="267">
        <f>IF(OR(Is_Loading,LEN($A261)=0),"",SWDATA!V246)</f>
        <v>0</v>
      </c>
      <c r="AD261" s="266" t="str">
        <f t="shared" si="1094"/>
        <v/>
      </c>
      <c r="AE261" s="266">
        <f>IF(OR(Is_Loading,LEN($A261)=0),"",SWDATA!X246)</f>
        <v>0</v>
      </c>
      <c r="AF261" s="267">
        <f>IF(OR(Is_Loading,LEN($A261)=0),"",SWDATA!Y246)</f>
        <v>0</v>
      </c>
      <c r="AG261" s="267">
        <f>IF(OR(Is_Loading,LEN($A261)=0),"",SWDATA!Z246)</f>
        <v>0</v>
      </c>
      <c r="AH261" s="266" t="str">
        <f t="shared" si="1095"/>
        <v/>
      </c>
      <c r="AI261" s="266">
        <f>IF(OR(Is_Loading,LEN($A261)=0),"",SWDATA!AB246)</f>
        <v>0</v>
      </c>
      <c r="AJ261" s="267">
        <f>IF(OR(Is_Loading,LEN($A261)=0),"",SWDATA!AC246)</f>
        <v>0</v>
      </c>
      <c r="AK261" s="267">
        <f>IF(OR(Is_Loading,LEN($A261)=0),"",SWDATA!AD246)</f>
        <v>0</v>
      </c>
      <c r="AL261" s="266" t="str">
        <f t="shared" si="1096"/>
        <v/>
      </c>
      <c r="AM261" s="266">
        <f>IF(OR(Is_Loading,LEN($A261)=0),"",SWDATA!AF246)</f>
        <v>0</v>
      </c>
      <c r="AN261" s="267">
        <f>IF(OR(Is_Loading,LEN($A261)=0),"",SWDATA!AG246)</f>
        <v>0</v>
      </c>
      <c r="AO261" s="323">
        <f>IF(OR(Is_Loading,LEN($A261)=0),"",SWDATA!AH246)</f>
        <v>0</v>
      </c>
      <c r="AP261" s="320" t="str">
        <f t="shared" si="1097"/>
        <v/>
      </c>
      <c r="AQ261" s="266">
        <f>IF(OR(Is_Loading,LEN($A261)=0),"",SWDATA!AJ246)</f>
        <v>0</v>
      </c>
      <c r="AR261" s="267">
        <f>IF(OR(Is_Loading,LEN($A261)=0),"",SWDATA!AK246)</f>
        <v>0</v>
      </c>
      <c r="AS261" s="267">
        <f>IF(OR(Is_Loading,LEN($A261)=0),"",SWDATA!AL246)</f>
        <v>0</v>
      </c>
      <c r="AT261" s="266" t="str">
        <f t="shared" si="1098"/>
        <v/>
      </c>
      <c r="AU261" s="266">
        <f>IF(OR(Is_Loading,LEN($A261)=0),"",SWDATA!AN246)</f>
        <v>0</v>
      </c>
      <c r="AV261" s="267">
        <f>IF(OR(Is_Loading,LEN($A261)=0),"",SWDATA!AO246)</f>
        <v>0</v>
      </c>
      <c r="AW261" s="267">
        <f>IF(OR(Is_Loading,LEN($A261)=0),"",SWDATA!AP246)</f>
        <v>0</v>
      </c>
      <c r="AX261" s="266" t="str">
        <f t="shared" si="1099"/>
        <v/>
      </c>
      <c r="AY261" s="266">
        <f>IF(OR(Is_Loading,LEN($A261)=0),"",SWDATA!AR246)</f>
        <v>0</v>
      </c>
      <c r="AZ261" s="267">
        <f>IF(OR(Is_Loading,LEN($A261)=0),"",SWDATA!AS246)</f>
        <v>0</v>
      </c>
      <c r="BA261" s="267">
        <f>IF(OR(Is_Loading,LEN($A261)=0),"",SWDATA!AT246)</f>
        <v>0</v>
      </c>
      <c r="BB261" s="266" t="str">
        <f t="shared" si="1100"/>
        <v/>
      </c>
      <c r="BC261" s="266">
        <f>IF(OR(Is_Loading,LEN($A261)=0),"",SWDATA!AV246)</f>
        <v>0</v>
      </c>
      <c r="BD261" s="267">
        <f>IF(OR(Is_Loading,LEN($A261)=0),"",SWDATA!AW246)</f>
        <v>0</v>
      </c>
      <c r="BE261" s="323">
        <f>IF(OR(Is_Loading,LEN($A261)=0),"",SWDATA!AX246)</f>
        <v>0</v>
      </c>
      <c r="BF261" s="320" t="str">
        <f t="shared" si="1101"/>
        <v/>
      </c>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351"/>
      <c r="CO261" s="351"/>
      <c r="CP261" s="351"/>
      <c r="CQ261" s="351"/>
      <c r="CR261" s="351"/>
      <c r="CS261" s="351"/>
      <c r="CT261" s="351"/>
      <c r="CU261" s="351"/>
      <c r="CV261" s="351"/>
      <c r="CW261" s="351"/>
      <c r="CX261" s="351"/>
      <c r="CY261" s="351"/>
      <c r="CZ261" s="351"/>
      <c r="DA261" s="351"/>
      <c r="DB261" s="351"/>
      <c r="DC261" s="351"/>
      <c r="DD261" s="351"/>
      <c r="DE261" s="351"/>
      <c r="DF261" s="351"/>
      <c r="DG261" s="351"/>
      <c r="DH261" s="351"/>
      <c r="DI261" s="351"/>
      <c r="DJ261" s="351"/>
      <c r="DK261" s="351"/>
      <c r="DL261" s="351"/>
      <c r="DM261" s="351"/>
      <c r="DN261" s="351"/>
      <c r="DS261" s="372"/>
      <c r="DT261" s="374"/>
      <c r="DU261" s="375"/>
      <c r="DV261" s="375"/>
      <c r="DW261" s="375"/>
      <c r="DX261" s="375">
        <v>1</v>
      </c>
      <c r="DY261" s="375">
        <f t="shared" si="1055"/>
        <v>0</v>
      </c>
      <c r="DZ261" s="375">
        <f t="shared" si="1056"/>
        <v>0</v>
      </c>
      <c r="EA261" s="375">
        <f t="shared" si="1057"/>
        <v>1</v>
      </c>
      <c r="EB261" s="375">
        <f t="shared" si="1058"/>
        <v>0</v>
      </c>
      <c r="EC261" s="375">
        <f t="shared" si="1059"/>
        <v>0</v>
      </c>
      <c r="ED261" s="375">
        <f t="shared" si="1060"/>
        <v>1</v>
      </c>
      <c r="EE261" s="375">
        <f t="shared" si="1061"/>
        <v>0</v>
      </c>
      <c r="EF261" s="375">
        <f t="shared" si="1062"/>
        <v>0</v>
      </c>
      <c r="EG261" s="375">
        <f t="shared" si="1063"/>
        <v>1</v>
      </c>
      <c r="EH261" s="375">
        <f t="shared" si="1064"/>
        <v>0</v>
      </c>
      <c r="EI261" s="375">
        <f t="shared" si="1065"/>
        <v>0</v>
      </c>
      <c r="EJ261" s="375">
        <f t="shared" si="1066"/>
        <v>1</v>
      </c>
      <c r="EK261" s="375">
        <f t="shared" si="1067"/>
        <v>0</v>
      </c>
      <c r="EL261" s="375">
        <f t="shared" si="1068"/>
        <v>0</v>
      </c>
      <c r="EM261" s="375">
        <f t="shared" si="1069"/>
        <v>1</v>
      </c>
      <c r="EN261" s="375">
        <f t="shared" si="1070"/>
        <v>0</v>
      </c>
      <c r="EO261" s="375">
        <f t="shared" si="1071"/>
        <v>0</v>
      </c>
      <c r="EP261" s="375">
        <f t="shared" si="1072"/>
        <v>1</v>
      </c>
      <c r="EQ261" s="375">
        <f t="shared" si="1073"/>
        <v>0</v>
      </c>
      <c r="ER261" s="375">
        <f t="shared" si="1074"/>
        <v>0</v>
      </c>
      <c r="ES261" s="375">
        <f t="shared" si="1075"/>
        <v>1</v>
      </c>
      <c r="ET261" s="375">
        <f t="shared" si="1076"/>
        <v>0</v>
      </c>
      <c r="EU261" s="375">
        <f t="shared" si="1077"/>
        <v>0</v>
      </c>
      <c r="EV261" s="375">
        <f t="shared" si="1078"/>
        <v>1</v>
      </c>
      <c r="EW261" s="375">
        <f t="shared" si="1079"/>
        <v>0</v>
      </c>
      <c r="EX261" s="375">
        <f t="shared" si="1080"/>
        <v>0</v>
      </c>
      <c r="EY261" s="375">
        <f t="shared" si="1081"/>
        <v>1</v>
      </c>
      <c r="EZ261" s="375">
        <f t="shared" si="1082"/>
        <v>0</v>
      </c>
      <c r="FA261" s="375">
        <f t="shared" si="1083"/>
        <v>0</v>
      </c>
      <c r="FB261" s="375">
        <f t="shared" si="1084"/>
        <v>1</v>
      </c>
      <c r="FC261" s="375">
        <f t="shared" si="1085"/>
        <v>0</v>
      </c>
      <c r="FD261" s="375">
        <f t="shared" si="1086"/>
        <v>0</v>
      </c>
      <c r="FE261" s="376"/>
      <c r="FF261" s="372"/>
      <c r="FG261" s="372"/>
      <c r="FH261" s="372"/>
      <c r="FI261" s="372"/>
      <c r="FJ261" s="372"/>
      <c r="FK261" s="372"/>
      <c r="FL261" s="372"/>
      <c r="FM261" s="372"/>
      <c r="FN261" s="372"/>
      <c r="FO261" s="372"/>
      <c r="FP261" s="372"/>
      <c r="FQ261" s="372"/>
      <c r="FR261" s="372"/>
      <c r="FS261" s="372"/>
      <c r="FT261" s="372"/>
      <c r="FU261" s="372"/>
      <c r="FV261" s="372"/>
      <c r="FW261" s="372"/>
      <c r="FX261" s="372"/>
      <c r="FY261" s="372"/>
      <c r="FZ261" s="372"/>
      <c r="GA261" s="372"/>
      <c r="GB261" s="372"/>
      <c r="GC261" s="372"/>
      <c r="GD261" s="372"/>
      <c r="GE261" s="372"/>
      <c r="GF261" s="372"/>
      <c r="GG261" s="372"/>
      <c r="GH261" s="372"/>
      <c r="GI261" s="372"/>
      <c r="GJ261" s="372"/>
      <c r="GK261" s="372"/>
      <c r="GL261" s="372"/>
      <c r="GM261" s="372"/>
      <c r="GN261" s="372"/>
      <c r="GO261" s="372"/>
      <c r="GP261" s="372"/>
      <c r="GQ261" s="372"/>
      <c r="GR261" s="372"/>
      <c r="GS261" s="372"/>
      <c r="GT261" s="372"/>
      <c r="GU261" s="372"/>
      <c r="GV261" s="372"/>
      <c r="GW261" s="372"/>
      <c r="GX261" s="372"/>
      <c r="GY261" s="372"/>
      <c r="GZ261" s="372"/>
      <c r="HA261" s="372"/>
      <c r="HB261" s="372"/>
      <c r="HC261" s="372"/>
    </row>
    <row r="262" spans="1:211" s="373" customFormat="1" ht="15" hidden="1" customHeight="1" outlineLevel="1" x14ac:dyDescent="0.2">
      <c r="A262" s="366">
        <f>SWDATA!O247</f>
        <v>0</v>
      </c>
      <c r="B262" s="366">
        <f>SWDATA!M247</f>
        <v>0</v>
      </c>
      <c r="C262" s="351">
        <f>IF(AND(SWDATA!M247=1,SWDATA!Q247="promotions"),SWDATA!P247,0)</f>
        <v>0</v>
      </c>
      <c r="D262" s="367">
        <f>ROW(SWDATA!M247)</f>
        <v>247</v>
      </c>
      <c r="E262" s="368">
        <f t="shared" si="1103"/>
        <v>0</v>
      </c>
      <c r="F262" s="369">
        <f t="shared" si="1089"/>
        <v>1</v>
      </c>
      <c r="G262" s="366" t="str">
        <f t="shared" si="1090"/>
        <v/>
      </c>
      <c r="H262" s="370"/>
      <c r="J262" s="238">
        <f t="shared" si="1091"/>
        <v>0</v>
      </c>
      <c r="K262" s="239" t="str">
        <f t="shared" si="1092"/>
        <v/>
      </c>
      <c r="L262" s="342"/>
      <c r="M262" s="345"/>
      <c r="N262" s="340" t="str">
        <f>IF(LEN(SWDATA!F247)=0,"",N261)</f>
        <v/>
      </c>
      <c r="O262" s="296" t="str">
        <f>IF(LEN(SWDATA!G247)=0,"",O261)</f>
        <v/>
      </c>
      <c r="P262" s="297" t="str">
        <f>IF(LEN(SWDATA!C247)=0,"",SWDATA!C247)</f>
        <v/>
      </c>
      <c r="Q262" s="312" t="str">
        <f t="shared" si="1093"/>
        <v/>
      </c>
      <c r="R262" s="223" t="s">
        <v>261</v>
      </c>
      <c r="S262" s="224"/>
      <c r="T262" s="224"/>
      <c r="U262" s="264" t="s">
        <v>597</v>
      </c>
      <c r="V262" s="205" t="s">
        <v>221</v>
      </c>
      <c r="W262" s="266">
        <f>IF(OR(Is_Loading,LEN($A262)=0),"",SWDATA!P247)</f>
        <v>0</v>
      </c>
      <c r="X262" s="267">
        <f>IF(OR(Is_Loading,LEN($A262)=0),"",SWDATA!Q247)</f>
        <v>0</v>
      </c>
      <c r="Y262" s="267">
        <f>IF(OR(Is_Loading,LEN($A262)=0),"",SWDATA!R247)</f>
        <v>0</v>
      </c>
      <c r="Z262" s="266" t="str">
        <f t="shared" si="1087"/>
        <v/>
      </c>
      <c r="AA262" s="266">
        <f>IF(OR(Is_Loading,LEN($A262)=0),"",SWDATA!T247)</f>
        <v>0</v>
      </c>
      <c r="AB262" s="267">
        <f>IF(OR(Is_Loading,LEN($A262)=0),"",SWDATA!U247)</f>
        <v>0</v>
      </c>
      <c r="AC262" s="267">
        <f>IF(OR(Is_Loading,LEN($A262)=0),"",SWDATA!V247)</f>
        <v>0</v>
      </c>
      <c r="AD262" s="266" t="str">
        <f t="shared" si="1094"/>
        <v/>
      </c>
      <c r="AE262" s="266">
        <f>IF(OR(Is_Loading,LEN($A262)=0),"",SWDATA!X247)</f>
        <v>0</v>
      </c>
      <c r="AF262" s="267">
        <f>IF(OR(Is_Loading,LEN($A262)=0),"",SWDATA!Y247)</f>
        <v>0</v>
      </c>
      <c r="AG262" s="267">
        <f>IF(OR(Is_Loading,LEN($A262)=0),"",SWDATA!Z247)</f>
        <v>0</v>
      </c>
      <c r="AH262" s="266" t="str">
        <f t="shared" si="1095"/>
        <v/>
      </c>
      <c r="AI262" s="266">
        <f>IF(OR(Is_Loading,LEN($A262)=0),"",SWDATA!AB247)</f>
        <v>0</v>
      </c>
      <c r="AJ262" s="267">
        <f>IF(OR(Is_Loading,LEN($A262)=0),"",SWDATA!AC247)</f>
        <v>0</v>
      </c>
      <c r="AK262" s="267">
        <f>IF(OR(Is_Loading,LEN($A262)=0),"",SWDATA!AD247)</f>
        <v>0</v>
      </c>
      <c r="AL262" s="266" t="str">
        <f t="shared" si="1096"/>
        <v/>
      </c>
      <c r="AM262" s="266">
        <f>IF(OR(Is_Loading,LEN($A262)=0),"",SWDATA!AF247)</f>
        <v>0</v>
      </c>
      <c r="AN262" s="267">
        <f>IF(OR(Is_Loading,LEN($A262)=0),"",SWDATA!AG247)</f>
        <v>0</v>
      </c>
      <c r="AO262" s="323">
        <f>IF(OR(Is_Loading,LEN($A262)=0),"",SWDATA!AH247)</f>
        <v>0</v>
      </c>
      <c r="AP262" s="320" t="str">
        <f t="shared" si="1097"/>
        <v/>
      </c>
      <c r="AQ262" s="266">
        <f>IF(OR(Is_Loading,LEN($A262)=0),"",SWDATA!AJ247)</f>
        <v>0</v>
      </c>
      <c r="AR262" s="267">
        <f>IF(OR(Is_Loading,LEN($A262)=0),"",SWDATA!AK247)</f>
        <v>0</v>
      </c>
      <c r="AS262" s="267">
        <f>IF(OR(Is_Loading,LEN($A262)=0),"",SWDATA!AL247)</f>
        <v>0</v>
      </c>
      <c r="AT262" s="266" t="str">
        <f t="shared" si="1098"/>
        <v/>
      </c>
      <c r="AU262" s="266">
        <f>IF(OR(Is_Loading,LEN($A262)=0),"",SWDATA!AN247)</f>
        <v>0</v>
      </c>
      <c r="AV262" s="267">
        <f>IF(OR(Is_Loading,LEN($A262)=0),"",SWDATA!AO247)</f>
        <v>0</v>
      </c>
      <c r="AW262" s="267">
        <f>IF(OR(Is_Loading,LEN($A262)=0),"",SWDATA!AP247)</f>
        <v>0</v>
      </c>
      <c r="AX262" s="266" t="str">
        <f t="shared" si="1099"/>
        <v/>
      </c>
      <c r="AY262" s="266">
        <f>IF(OR(Is_Loading,LEN($A262)=0),"",SWDATA!AR247)</f>
        <v>0</v>
      </c>
      <c r="AZ262" s="267">
        <f>IF(OR(Is_Loading,LEN($A262)=0),"",SWDATA!AS247)</f>
        <v>0</v>
      </c>
      <c r="BA262" s="267">
        <f>IF(OR(Is_Loading,LEN($A262)=0),"",SWDATA!AT247)</f>
        <v>0</v>
      </c>
      <c r="BB262" s="266" t="str">
        <f t="shared" si="1100"/>
        <v/>
      </c>
      <c r="BC262" s="266">
        <f>IF(OR(Is_Loading,LEN($A262)=0),"",SWDATA!AV247)</f>
        <v>0</v>
      </c>
      <c r="BD262" s="267">
        <f>IF(OR(Is_Loading,LEN($A262)=0),"",SWDATA!AW247)</f>
        <v>0</v>
      </c>
      <c r="BE262" s="323">
        <f>IF(OR(Is_Loading,LEN($A262)=0),"",SWDATA!AX247)</f>
        <v>0</v>
      </c>
      <c r="BF262" s="320" t="str">
        <f t="shared" si="1101"/>
        <v/>
      </c>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351"/>
      <c r="CO262" s="351"/>
      <c r="CP262" s="351"/>
      <c r="CQ262" s="351"/>
      <c r="CR262" s="351"/>
      <c r="CS262" s="351"/>
      <c r="CT262" s="351"/>
      <c r="CU262" s="351"/>
      <c r="CV262" s="351"/>
      <c r="CW262" s="351"/>
      <c r="CX262" s="351"/>
      <c r="CY262" s="351"/>
      <c r="CZ262" s="351"/>
      <c r="DA262" s="351"/>
      <c r="DB262" s="351"/>
      <c r="DC262" s="351"/>
      <c r="DD262" s="351"/>
      <c r="DE262" s="351"/>
      <c r="DF262" s="351"/>
      <c r="DG262" s="351"/>
      <c r="DH262" s="351"/>
      <c r="DI262" s="351"/>
      <c r="DJ262" s="351"/>
      <c r="DK262" s="351"/>
      <c r="DL262" s="351"/>
      <c r="DM262" s="351"/>
      <c r="DN262" s="351"/>
      <c r="DS262" s="372"/>
      <c r="DT262" s="374"/>
      <c r="DU262" s="375"/>
      <c r="DV262" s="375"/>
      <c r="DW262" s="375"/>
      <c r="DX262" s="375">
        <v>1</v>
      </c>
      <c r="DY262" s="375">
        <f t="shared" si="1055"/>
        <v>0</v>
      </c>
      <c r="DZ262" s="375">
        <f t="shared" si="1056"/>
        <v>0</v>
      </c>
      <c r="EA262" s="375">
        <f t="shared" si="1057"/>
        <v>1</v>
      </c>
      <c r="EB262" s="375">
        <f t="shared" si="1058"/>
        <v>0</v>
      </c>
      <c r="EC262" s="375">
        <f t="shared" si="1059"/>
        <v>0</v>
      </c>
      <c r="ED262" s="375">
        <f t="shared" si="1060"/>
        <v>1</v>
      </c>
      <c r="EE262" s="375">
        <f t="shared" si="1061"/>
        <v>0</v>
      </c>
      <c r="EF262" s="375">
        <f t="shared" si="1062"/>
        <v>0</v>
      </c>
      <c r="EG262" s="375">
        <f t="shared" si="1063"/>
        <v>1</v>
      </c>
      <c r="EH262" s="375">
        <f t="shared" si="1064"/>
        <v>0</v>
      </c>
      <c r="EI262" s="375">
        <f t="shared" si="1065"/>
        <v>0</v>
      </c>
      <c r="EJ262" s="375">
        <f t="shared" si="1066"/>
        <v>1</v>
      </c>
      <c r="EK262" s="375">
        <f t="shared" si="1067"/>
        <v>0</v>
      </c>
      <c r="EL262" s="375">
        <f t="shared" si="1068"/>
        <v>0</v>
      </c>
      <c r="EM262" s="375">
        <f t="shared" si="1069"/>
        <v>1</v>
      </c>
      <c r="EN262" s="375">
        <f t="shared" si="1070"/>
        <v>0</v>
      </c>
      <c r="EO262" s="375">
        <f t="shared" si="1071"/>
        <v>0</v>
      </c>
      <c r="EP262" s="375">
        <f t="shared" si="1072"/>
        <v>1</v>
      </c>
      <c r="EQ262" s="375">
        <f t="shared" si="1073"/>
        <v>0</v>
      </c>
      <c r="ER262" s="375">
        <f t="shared" si="1074"/>
        <v>0</v>
      </c>
      <c r="ES262" s="375">
        <f t="shared" si="1075"/>
        <v>1</v>
      </c>
      <c r="ET262" s="375">
        <f t="shared" si="1076"/>
        <v>0</v>
      </c>
      <c r="EU262" s="375">
        <f t="shared" si="1077"/>
        <v>0</v>
      </c>
      <c r="EV262" s="375">
        <f t="shared" si="1078"/>
        <v>1</v>
      </c>
      <c r="EW262" s="375">
        <f t="shared" si="1079"/>
        <v>0</v>
      </c>
      <c r="EX262" s="375">
        <f t="shared" si="1080"/>
        <v>0</v>
      </c>
      <c r="EY262" s="375">
        <f t="shared" si="1081"/>
        <v>1</v>
      </c>
      <c r="EZ262" s="375">
        <f t="shared" si="1082"/>
        <v>0</v>
      </c>
      <c r="FA262" s="375">
        <f t="shared" si="1083"/>
        <v>0</v>
      </c>
      <c r="FB262" s="375">
        <f t="shared" si="1084"/>
        <v>1</v>
      </c>
      <c r="FC262" s="375">
        <f t="shared" si="1085"/>
        <v>0</v>
      </c>
      <c r="FD262" s="375">
        <f t="shared" si="1086"/>
        <v>0</v>
      </c>
      <c r="FE262" s="376"/>
      <c r="FF262" s="372"/>
      <c r="FG262" s="372"/>
      <c r="FH262" s="372"/>
      <c r="FI262" s="372"/>
      <c r="FJ262" s="372"/>
      <c r="FK262" s="372"/>
      <c r="FL262" s="372"/>
      <c r="FM262" s="372"/>
      <c r="FN262" s="372"/>
      <c r="FO262" s="372"/>
      <c r="FP262" s="372"/>
      <c r="FQ262" s="372"/>
      <c r="FR262" s="372"/>
      <c r="FS262" s="372"/>
      <c r="FT262" s="372"/>
      <c r="FU262" s="372"/>
      <c r="FV262" s="372"/>
      <c r="FW262" s="372"/>
      <c r="FX262" s="372"/>
      <c r="FY262" s="372"/>
      <c r="FZ262" s="372"/>
      <c r="GA262" s="372"/>
      <c r="GB262" s="372"/>
      <c r="GC262" s="372"/>
      <c r="GD262" s="372"/>
      <c r="GE262" s="372"/>
      <c r="GF262" s="372"/>
      <c r="GG262" s="372"/>
      <c r="GH262" s="372"/>
      <c r="GI262" s="372"/>
      <c r="GJ262" s="372"/>
      <c r="GK262" s="372"/>
      <c r="GL262" s="372"/>
      <c r="GM262" s="372"/>
      <c r="GN262" s="372"/>
      <c r="GO262" s="372"/>
      <c r="GP262" s="372"/>
      <c r="GQ262" s="372"/>
      <c r="GR262" s="372"/>
      <c r="GS262" s="372"/>
      <c r="GT262" s="372"/>
      <c r="GU262" s="372"/>
      <c r="GV262" s="372"/>
      <c r="GW262" s="372"/>
      <c r="GX262" s="372"/>
      <c r="GY262" s="372"/>
      <c r="GZ262" s="372"/>
      <c r="HA262" s="372"/>
      <c r="HB262" s="372"/>
      <c r="HC262" s="372"/>
    </row>
    <row r="263" spans="1:211" s="373" customFormat="1" ht="15" hidden="1" customHeight="1" outlineLevel="1" x14ac:dyDescent="0.2">
      <c r="A263" s="366">
        <f>SWDATA!O248</f>
        <v>0</v>
      </c>
      <c r="B263" s="366">
        <f>SWDATA!M248</f>
        <v>0</v>
      </c>
      <c r="C263" s="351">
        <f>IF(AND(SWDATA!M248=1,SWDATA!Q248="promotions"),SWDATA!P248,0)</f>
        <v>0</v>
      </c>
      <c r="D263" s="367">
        <f>ROW(SWDATA!M248)</f>
        <v>248</v>
      </c>
      <c r="E263" s="368">
        <f t="shared" si="1103"/>
        <v>0</v>
      </c>
      <c r="F263" s="369">
        <f t="shared" si="1089"/>
        <v>1</v>
      </c>
      <c r="G263" s="366" t="str">
        <f t="shared" si="1090"/>
        <v/>
      </c>
      <c r="H263" s="370"/>
      <c r="J263" s="238">
        <f t="shared" si="1091"/>
        <v>0</v>
      </c>
      <c r="K263" s="239" t="str">
        <f t="shared" si="1092"/>
        <v/>
      </c>
      <c r="L263" s="342"/>
      <c r="M263" s="345"/>
      <c r="N263" s="340" t="str">
        <f>IF(LEN(SWDATA!F248)=0,"",N262)</f>
        <v/>
      </c>
      <c r="O263" s="296" t="str">
        <f>IF(LEN(SWDATA!G248)=0,"",O262)</f>
        <v/>
      </c>
      <c r="P263" s="297" t="str">
        <f>IF(LEN(SWDATA!C248)=0,"",SWDATA!C248)</f>
        <v/>
      </c>
      <c r="Q263" s="312" t="str">
        <f t="shared" si="1093"/>
        <v/>
      </c>
      <c r="R263" s="223" t="s">
        <v>261</v>
      </c>
      <c r="S263" s="224"/>
      <c r="T263" s="224"/>
      <c r="U263" s="264" t="s">
        <v>599</v>
      </c>
      <c r="V263" s="205" t="s">
        <v>221</v>
      </c>
      <c r="W263" s="266">
        <f>IF(OR(Is_Loading,LEN($A263)=0),"",SWDATA!P248)</f>
        <v>0</v>
      </c>
      <c r="X263" s="267">
        <f>IF(OR(Is_Loading,LEN($A263)=0),"",SWDATA!Q248)</f>
        <v>0</v>
      </c>
      <c r="Y263" s="267">
        <f>IF(OR(Is_Loading,LEN($A263)=0),"",SWDATA!R248)</f>
        <v>0</v>
      </c>
      <c r="Z263" s="266" t="str">
        <f t="shared" si="1087"/>
        <v/>
      </c>
      <c r="AA263" s="266">
        <f>IF(OR(Is_Loading,LEN($A263)=0),"",SWDATA!T248)</f>
        <v>0</v>
      </c>
      <c r="AB263" s="267">
        <f>IF(OR(Is_Loading,LEN($A263)=0),"",SWDATA!U248)</f>
        <v>0</v>
      </c>
      <c r="AC263" s="267">
        <f>IF(OR(Is_Loading,LEN($A263)=0),"",SWDATA!V248)</f>
        <v>0</v>
      </c>
      <c r="AD263" s="266" t="str">
        <f t="shared" si="1094"/>
        <v/>
      </c>
      <c r="AE263" s="266">
        <f>IF(OR(Is_Loading,LEN($A263)=0),"",SWDATA!X248)</f>
        <v>0</v>
      </c>
      <c r="AF263" s="267">
        <f>IF(OR(Is_Loading,LEN($A263)=0),"",SWDATA!Y248)</f>
        <v>0</v>
      </c>
      <c r="AG263" s="267">
        <f>IF(OR(Is_Loading,LEN($A263)=0),"",SWDATA!Z248)</f>
        <v>0</v>
      </c>
      <c r="AH263" s="266" t="str">
        <f t="shared" si="1095"/>
        <v/>
      </c>
      <c r="AI263" s="266">
        <f>IF(OR(Is_Loading,LEN($A263)=0),"",SWDATA!AB248)</f>
        <v>0</v>
      </c>
      <c r="AJ263" s="267">
        <f>IF(OR(Is_Loading,LEN($A263)=0),"",SWDATA!AC248)</f>
        <v>0</v>
      </c>
      <c r="AK263" s="267">
        <f>IF(OR(Is_Loading,LEN($A263)=0),"",SWDATA!AD248)</f>
        <v>0</v>
      </c>
      <c r="AL263" s="266" t="str">
        <f t="shared" si="1096"/>
        <v/>
      </c>
      <c r="AM263" s="266">
        <f>IF(OR(Is_Loading,LEN($A263)=0),"",SWDATA!AF248)</f>
        <v>0</v>
      </c>
      <c r="AN263" s="267">
        <f>IF(OR(Is_Loading,LEN($A263)=0),"",SWDATA!AG248)</f>
        <v>0</v>
      </c>
      <c r="AO263" s="323">
        <f>IF(OR(Is_Loading,LEN($A263)=0),"",SWDATA!AH248)</f>
        <v>0</v>
      </c>
      <c r="AP263" s="320" t="str">
        <f t="shared" si="1097"/>
        <v/>
      </c>
      <c r="AQ263" s="266">
        <f>IF(OR(Is_Loading,LEN($A263)=0),"",SWDATA!AJ248)</f>
        <v>0</v>
      </c>
      <c r="AR263" s="267">
        <f>IF(OR(Is_Loading,LEN($A263)=0),"",SWDATA!AK248)</f>
        <v>0</v>
      </c>
      <c r="AS263" s="267">
        <f>IF(OR(Is_Loading,LEN($A263)=0),"",SWDATA!AL248)</f>
        <v>0</v>
      </c>
      <c r="AT263" s="266" t="str">
        <f t="shared" si="1098"/>
        <v/>
      </c>
      <c r="AU263" s="266">
        <f>IF(OR(Is_Loading,LEN($A263)=0),"",SWDATA!AN248)</f>
        <v>0</v>
      </c>
      <c r="AV263" s="267">
        <f>IF(OR(Is_Loading,LEN($A263)=0),"",SWDATA!AO248)</f>
        <v>0</v>
      </c>
      <c r="AW263" s="267">
        <f>IF(OR(Is_Loading,LEN($A263)=0),"",SWDATA!AP248)</f>
        <v>0</v>
      </c>
      <c r="AX263" s="266" t="str">
        <f t="shared" si="1099"/>
        <v/>
      </c>
      <c r="AY263" s="266">
        <f>IF(OR(Is_Loading,LEN($A263)=0),"",SWDATA!AR248)</f>
        <v>0</v>
      </c>
      <c r="AZ263" s="267">
        <f>IF(OR(Is_Loading,LEN($A263)=0),"",SWDATA!AS248)</f>
        <v>0</v>
      </c>
      <c r="BA263" s="267">
        <f>IF(OR(Is_Loading,LEN($A263)=0),"",SWDATA!AT248)</f>
        <v>0</v>
      </c>
      <c r="BB263" s="266" t="str">
        <f t="shared" si="1100"/>
        <v/>
      </c>
      <c r="BC263" s="266">
        <f>IF(OR(Is_Loading,LEN($A263)=0),"",SWDATA!AV248)</f>
        <v>0</v>
      </c>
      <c r="BD263" s="267">
        <f>IF(OR(Is_Loading,LEN($A263)=0),"",SWDATA!AW248)</f>
        <v>0</v>
      </c>
      <c r="BE263" s="323">
        <f>IF(OR(Is_Loading,LEN($A263)=0),"",SWDATA!AX248)</f>
        <v>0</v>
      </c>
      <c r="BF263" s="320" t="str">
        <f t="shared" si="1101"/>
        <v/>
      </c>
      <c r="BG263" s="11"/>
      <c r="BH263" s="11"/>
      <c r="BI263" s="11"/>
      <c r="BJ263" s="11"/>
      <c r="BK263" s="11"/>
      <c r="BL263" s="11"/>
      <c r="BM263" s="11"/>
      <c r="BN263" s="11"/>
      <c r="BO263" s="11"/>
      <c r="BP263" s="11"/>
      <c r="BQ263" s="11"/>
      <c r="BR263" s="11"/>
      <c r="BS263" s="11"/>
      <c r="BT263" s="11"/>
      <c r="BU263" s="11"/>
      <c r="BV263" s="11"/>
      <c r="BW263" s="11"/>
      <c r="BX263" s="11"/>
      <c r="BY263" s="11"/>
      <c r="BZ263" s="11"/>
      <c r="CA263" s="11"/>
      <c r="CB263" s="11"/>
      <c r="CC263" s="11"/>
      <c r="CD263" s="11"/>
      <c r="CE263" s="11"/>
      <c r="CF263" s="11"/>
      <c r="CG263" s="11"/>
      <c r="CH263" s="11"/>
      <c r="CI263" s="11"/>
      <c r="CJ263" s="11"/>
      <c r="CK263" s="11"/>
      <c r="CL263" s="11"/>
      <c r="CM263" s="11"/>
      <c r="CN263" s="351"/>
      <c r="CO263" s="351"/>
      <c r="CP263" s="351"/>
      <c r="CQ263" s="351"/>
      <c r="CR263" s="351"/>
      <c r="CS263" s="351"/>
      <c r="CT263" s="351"/>
      <c r="CU263" s="351"/>
      <c r="CV263" s="351"/>
      <c r="CW263" s="351"/>
      <c r="CX263" s="351"/>
      <c r="CY263" s="351"/>
      <c r="CZ263" s="351"/>
      <c r="DA263" s="351"/>
      <c r="DB263" s="351"/>
      <c r="DC263" s="351"/>
      <c r="DD263" s="351"/>
      <c r="DE263" s="351"/>
      <c r="DF263" s="351"/>
      <c r="DG263" s="351"/>
      <c r="DH263" s="351"/>
      <c r="DI263" s="351"/>
      <c r="DJ263" s="351"/>
      <c r="DK263" s="351"/>
      <c r="DL263" s="351"/>
      <c r="DM263" s="351"/>
      <c r="DN263" s="351"/>
      <c r="DS263" s="372"/>
      <c r="DT263" s="374"/>
      <c r="DU263" s="375"/>
      <c r="DV263" s="375"/>
      <c r="DW263" s="375"/>
      <c r="DX263" s="375">
        <v>1</v>
      </c>
      <c r="DY263" s="375">
        <f t="shared" si="1055"/>
        <v>0</v>
      </c>
      <c r="DZ263" s="375">
        <f t="shared" si="1056"/>
        <v>0</v>
      </c>
      <c r="EA263" s="375">
        <f t="shared" si="1057"/>
        <v>1</v>
      </c>
      <c r="EB263" s="375">
        <f t="shared" si="1058"/>
        <v>0</v>
      </c>
      <c r="EC263" s="375">
        <f t="shared" si="1059"/>
        <v>0</v>
      </c>
      <c r="ED263" s="375">
        <f t="shared" si="1060"/>
        <v>1</v>
      </c>
      <c r="EE263" s="375">
        <f t="shared" si="1061"/>
        <v>0</v>
      </c>
      <c r="EF263" s="375">
        <f t="shared" si="1062"/>
        <v>0</v>
      </c>
      <c r="EG263" s="375">
        <f t="shared" si="1063"/>
        <v>1</v>
      </c>
      <c r="EH263" s="375">
        <f t="shared" si="1064"/>
        <v>0</v>
      </c>
      <c r="EI263" s="375">
        <f t="shared" si="1065"/>
        <v>0</v>
      </c>
      <c r="EJ263" s="375">
        <f t="shared" si="1066"/>
        <v>1</v>
      </c>
      <c r="EK263" s="375">
        <f t="shared" si="1067"/>
        <v>0</v>
      </c>
      <c r="EL263" s="375">
        <f t="shared" si="1068"/>
        <v>0</v>
      </c>
      <c r="EM263" s="375">
        <f t="shared" si="1069"/>
        <v>1</v>
      </c>
      <c r="EN263" s="375">
        <f t="shared" si="1070"/>
        <v>0</v>
      </c>
      <c r="EO263" s="375">
        <f t="shared" si="1071"/>
        <v>0</v>
      </c>
      <c r="EP263" s="375">
        <f t="shared" si="1072"/>
        <v>1</v>
      </c>
      <c r="EQ263" s="375">
        <f t="shared" si="1073"/>
        <v>0</v>
      </c>
      <c r="ER263" s="375">
        <f t="shared" si="1074"/>
        <v>0</v>
      </c>
      <c r="ES263" s="375">
        <f t="shared" si="1075"/>
        <v>1</v>
      </c>
      <c r="ET263" s="375">
        <f t="shared" si="1076"/>
        <v>0</v>
      </c>
      <c r="EU263" s="375">
        <f t="shared" si="1077"/>
        <v>0</v>
      </c>
      <c r="EV263" s="375">
        <f t="shared" si="1078"/>
        <v>1</v>
      </c>
      <c r="EW263" s="375">
        <f t="shared" si="1079"/>
        <v>0</v>
      </c>
      <c r="EX263" s="375">
        <f t="shared" si="1080"/>
        <v>0</v>
      </c>
      <c r="EY263" s="375">
        <f t="shared" si="1081"/>
        <v>1</v>
      </c>
      <c r="EZ263" s="375">
        <f t="shared" si="1082"/>
        <v>0</v>
      </c>
      <c r="FA263" s="375">
        <f t="shared" si="1083"/>
        <v>0</v>
      </c>
      <c r="FB263" s="375">
        <f t="shared" si="1084"/>
        <v>1</v>
      </c>
      <c r="FC263" s="375">
        <f t="shared" si="1085"/>
        <v>0</v>
      </c>
      <c r="FD263" s="375">
        <f t="shared" si="1086"/>
        <v>0</v>
      </c>
      <c r="FE263" s="376"/>
      <c r="FF263" s="372"/>
      <c r="FG263" s="372"/>
      <c r="FH263" s="372"/>
      <c r="FI263" s="372"/>
      <c r="FJ263" s="372"/>
      <c r="FK263" s="372"/>
      <c r="FL263" s="372"/>
      <c r="FM263" s="372"/>
      <c r="FN263" s="372"/>
      <c r="FO263" s="372"/>
      <c r="FP263" s="372"/>
      <c r="FQ263" s="372"/>
      <c r="FR263" s="372"/>
      <c r="FS263" s="372"/>
      <c r="FT263" s="372"/>
      <c r="FU263" s="372"/>
      <c r="FV263" s="372"/>
      <c r="FW263" s="372"/>
      <c r="FX263" s="372"/>
      <c r="FY263" s="372"/>
      <c r="FZ263" s="372"/>
      <c r="GA263" s="372"/>
      <c r="GB263" s="372"/>
      <c r="GC263" s="372"/>
      <c r="GD263" s="372"/>
      <c r="GE263" s="372"/>
      <c r="GF263" s="372"/>
      <c r="GG263" s="372"/>
      <c r="GH263" s="372"/>
      <c r="GI263" s="372"/>
      <c r="GJ263" s="372"/>
      <c r="GK263" s="372"/>
      <c r="GL263" s="372"/>
      <c r="GM263" s="372"/>
      <c r="GN263" s="372"/>
      <c r="GO263" s="372"/>
      <c r="GP263" s="372"/>
      <c r="GQ263" s="372"/>
      <c r="GR263" s="372"/>
      <c r="GS263" s="372"/>
      <c r="GT263" s="372"/>
      <c r="GU263" s="372"/>
      <c r="GV263" s="372"/>
      <c r="GW263" s="372"/>
      <c r="GX263" s="372"/>
      <c r="GY263" s="372"/>
      <c r="GZ263" s="372"/>
      <c r="HA263" s="372"/>
      <c r="HB263" s="372"/>
      <c r="HC263" s="372"/>
    </row>
    <row r="264" spans="1:211" s="373" customFormat="1" ht="15" hidden="1" customHeight="1" outlineLevel="1" x14ac:dyDescent="0.2">
      <c r="A264" s="366">
        <f>SWDATA!O249</f>
        <v>0</v>
      </c>
      <c r="B264" s="366">
        <f>SWDATA!M249</f>
        <v>0</v>
      </c>
      <c r="C264" s="351">
        <f>IF(AND(SWDATA!M249=1,SWDATA!Q249="promotions"),SWDATA!P249,0)</f>
        <v>0</v>
      </c>
      <c r="D264" s="367">
        <f>ROW(SWDATA!M249)</f>
        <v>249</v>
      </c>
      <c r="E264" s="368">
        <f t="shared" si="1103"/>
        <v>0</v>
      </c>
      <c r="F264" s="369">
        <f t="shared" si="1089"/>
        <v>1</v>
      </c>
      <c r="G264" s="366" t="str">
        <f t="shared" si="1090"/>
        <v/>
      </c>
      <c r="H264" s="370"/>
      <c r="J264" s="238">
        <f t="shared" si="1091"/>
        <v>0</v>
      </c>
      <c r="K264" s="239" t="str">
        <f t="shared" si="1092"/>
        <v/>
      </c>
      <c r="L264" s="342"/>
      <c r="M264" s="345"/>
      <c r="N264" s="340" t="str">
        <f>IF(LEN(SWDATA!F249)=0,"",N263)</f>
        <v/>
      </c>
      <c r="O264" s="296" t="str">
        <f>IF(LEN(SWDATA!G249)=0,"",O263)</f>
        <v/>
      </c>
      <c r="P264" s="297" t="str">
        <f>IF(LEN(SWDATA!C249)=0,"",SWDATA!C249)</f>
        <v/>
      </c>
      <c r="Q264" s="312" t="str">
        <f t="shared" si="1093"/>
        <v/>
      </c>
      <c r="R264" s="223" t="s">
        <v>261</v>
      </c>
      <c r="S264" s="224"/>
      <c r="T264" s="224"/>
      <c r="U264" s="264" t="s">
        <v>600</v>
      </c>
      <c r="V264" s="205" t="s">
        <v>221</v>
      </c>
      <c r="W264" s="266">
        <f>IF(OR(Is_Loading,LEN($A264)=0),"",SWDATA!P249)</f>
        <v>0</v>
      </c>
      <c r="X264" s="267">
        <f>IF(OR(Is_Loading,LEN($A264)=0),"",SWDATA!Q249)</f>
        <v>0</v>
      </c>
      <c r="Y264" s="267">
        <f>IF(OR(Is_Loading,LEN($A264)=0),"",SWDATA!R249)</f>
        <v>0</v>
      </c>
      <c r="Z264" s="266" t="str">
        <f t="shared" si="1087"/>
        <v/>
      </c>
      <c r="AA264" s="266">
        <f>IF(OR(Is_Loading,LEN($A264)=0),"",SWDATA!T249)</f>
        <v>0</v>
      </c>
      <c r="AB264" s="267">
        <f>IF(OR(Is_Loading,LEN($A264)=0),"",SWDATA!U249)</f>
        <v>0</v>
      </c>
      <c r="AC264" s="267">
        <f>IF(OR(Is_Loading,LEN($A264)=0),"",SWDATA!V249)</f>
        <v>0</v>
      </c>
      <c r="AD264" s="266" t="str">
        <f t="shared" si="1094"/>
        <v/>
      </c>
      <c r="AE264" s="266">
        <f>IF(OR(Is_Loading,LEN($A264)=0),"",SWDATA!X249)</f>
        <v>0</v>
      </c>
      <c r="AF264" s="267">
        <f>IF(OR(Is_Loading,LEN($A264)=0),"",SWDATA!Y249)</f>
        <v>0</v>
      </c>
      <c r="AG264" s="267">
        <f>IF(OR(Is_Loading,LEN($A264)=0),"",SWDATA!Z249)</f>
        <v>0</v>
      </c>
      <c r="AH264" s="266" t="str">
        <f t="shared" si="1095"/>
        <v/>
      </c>
      <c r="AI264" s="266">
        <f>IF(OR(Is_Loading,LEN($A264)=0),"",SWDATA!AB249)</f>
        <v>0</v>
      </c>
      <c r="AJ264" s="267">
        <f>IF(OR(Is_Loading,LEN($A264)=0),"",SWDATA!AC249)</f>
        <v>0</v>
      </c>
      <c r="AK264" s="267">
        <f>IF(OR(Is_Loading,LEN($A264)=0),"",SWDATA!AD249)</f>
        <v>0</v>
      </c>
      <c r="AL264" s="266" t="str">
        <f t="shared" si="1096"/>
        <v/>
      </c>
      <c r="AM264" s="266">
        <f>IF(OR(Is_Loading,LEN($A264)=0),"",SWDATA!AF249)</f>
        <v>0</v>
      </c>
      <c r="AN264" s="267">
        <f>IF(OR(Is_Loading,LEN($A264)=0),"",SWDATA!AG249)</f>
        <v>0</v>
      </c>
      <c r="AO264" s="323">
        <f>IF(OR(Is_Loading,LEN($A264)=0),"",SWDATA!AH249)</f>
        <v>0</v>
      </c>
      <c r="AP264" s="320" t="str">
        <f t="shared" si="1097"/>
        <v/>
      </c>
      <c r="AQ264" s="266">
        <f>IF(OR(Is_Loading,LEN($A264)=0),"",SWDATA!AJ249)</f>
        <v>0</v>
      </c>
      <c r="AR264" s="267">
        <f>IF(OR(Is_Loading,LEN($A264)=0),"",SWDATA!AK249)</f>
        <v>0</v>
      </c>
      <c r="AS264" s="267">
        <f>IF(OR(Is_Loading,LEN($A264)=0),"",SWDATA!AL249)</f>
        <v>0</v>
      </c>
      <c r="AT264" s="266" t="str">
        <f t="shared" si="1098"/>
        <v/>
      </c>
      <c r="AU264" s="266">
        <f>IF(OR(Is_Loading,LEN($A264)=0),"",SWDATA!AN249)</f>
        <v>0</v>
      </c>
      <c r="AV264" s="267">
        <f>IF(OR(Is_Loading,LEN($A264)=0),"",SWDATA!AO249)</f>
        <v>0</v>
      </c>
      <c r="AW264" s="267">
        <f>IF(OR(Is_Loading,LEN($A264)=0),"",SWDATA!AP249)</f>
        <v>0</v>
      </c>
      <c r="AX264" s="266" t="str">
        <f t="shared" si="1099"/>
        <v/>
      </c>
      <c r="AY264" s="266">
        <f>IF(OR(Is_Loading,LEN($A264)=0),"",SWDATA!AR249)</f>
        <v>0</v>
      </c>
      <c r="AZ264" s="267">
        <f>IF(OR(Is_Loading,LEN($A264)=0),"",SWDATA!AS249)</f>
        <v>0</v>
      </c>
      <c r="BA264" s="267">
        <f>IF(OR(Is_Loading,LEN($A264)=0),"",SWDATA!AT249)</f>
        <v>0</v>
      </c>
      <c r="BB264" s="266" t="str">
        <f t="shared" si="1100"/>
        <v/>
      </c>
      <c r="BC264" s="266">
        <f>IF(OR(Is_Loading,LEN($A264)=0),"",SWDATA!AV249)</f>
        <v>0</v>
      </c>
      <c r="BD264" s="267">
        <f>IF(OR(Is_Loading,LEN($A264)=0),"",SWDATA!AW249)</f>
        <v>0</v>
      </c>
      <c r="BE264" s="323">
        <f>IF(OR(Is_Loading,LEN($A264)=0),"",SWDATA!AX249)</f>
        <v>0</v>
      </c>
      <c r="BF264" s="320" t="str">
        <f t="shared" si="1101"/>
        <v/>
      </c>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351"/>
      <c r="CO264" s="351"/>
      <c r="CP264" s="351"/>
      <c r="CQ264" s="351"/>
      <c r="CR264" s="351"/>
      <c r="CS264" s="351"/>
      <c r="CT264" s="351"/>
      <c r="CU264" s="351"/>
      <c r="CV264" s="351"/>
      <c r="CW264" s="351"/>
      <c r="CX264" s="351"/>
      <c r="CY264" s="351"/>
      <c r="CZ264" s="351"/>
      <c r="DA264" s="351"/>
      <c r="DB264" s="351"/>
      <c r="DC264" s="351"/>
      <c r="DD264" s="351"/>
      <c r="DE264" s="351"/>
      <c r="DF264" s="351"/>
      <c r="DG264" s="351"/>
      <c r="DH264" s="351"/>
      <c r="DI264" s="351"/>
      <c r="DJ264" s="351"/>
      <c r="DK264" s="351"/>
      <c r="DL264" s="351"/>
      <c r="DM264" s="351"/>
      <c r="DN264" s="351"/>
      <c r="DS264" s="372"/>
      <c r="DT264" s="374"/>
      <c r="DU264" s="375"/>
      <c r="DV264" s="375"/>
      <c r="DW264" s="375"/>
      <c r="DX264" s="375">
        <v>1</v>
      </c>
      <c r="DY264" s="375">
        <f t="shared" si="1055"/>
        <v>0</v>
      </c>
      <c r="DZ264" s="375">
        <f t="shared" si="1056"/>
        <v>0</v>
      </c>
      <c r="EA264" s="375">
        <f t="shared" si="1057"/>
        <v>1</v>
      </c>
      <c r="EB264" s="375">
        <f t="shared" si="1058"/>
        <v>0</v>
      </c>
      <c r="EC264" s="375">
        <f t="shared" si="1059"/>
        <v>0</v>
      </c>
      <c r="ED264" s="375">
        <f t="shared" si="1060"/>
        <v>1</v>
      </c>
      <c r="EE264" s="375">
        <f t="shared" si="1061"/>
        <v>0</v>
      </c>
      <c r="EF264" s="375">
        <f t="shared" si="1062"/>
        <v>0</v>
      </c>
      <c r="EG264" s="375">
        <f t="shared" si="1063"/>
        <v>1</v>
      </c>
      <c r="EH264" s="375">
        <f t="shared" si="1064"/>
        <v>0</v>
      </c>
      <c r="EI264" s="375">
        <f t="shared" si="1065"/>
        <v>0</v>
      </c>
      <c r="EJ264" s="375">
        <f t="shared" si="1066"/>
        <v>1</v>
      </c>
      <c r="EK264" s="375">
        <f t="shared" si="1067"/>
        <v>0</v>
      </c>
      <c r="EL264" s="375">
        <f t="shared" si="1068"/>
        <v>0</v>
      </c>
      <c r="EM264" s="375">
        <f t="shared" si="1069"/>
        <v>1</v>
      </c>
      <c r="EN264" s="375">
        <f t="shared" si="1070"/>
        <v>0</v>
      </c>
      <c r="EO264" s="375">
        <f t="shared" si="1071"/>
        <v>0</v>
      </c>
      <c r="EP264" s="375">
        <f t="shared" si="1072"/>
        <v>1</v>
      </c>
      <c r="EQ264" s="375">
        <f t="shared" si="1073"/>
        <v>0</v>
      </c>
      <c r="ER264" s="375">
        <f t="shared" si="1074"/>
        <v>0</v>
      </c>
      <c r="ES264" s="375">
        <f t="shared" si="1075"/>
        <v>1</v>
      </c>
      <c r="ET264" s="375">
        <f t="shared" si="1076"/>
        <v>0</v>
      </c>
      <c r="EU264" s="375">
        <f t="shared" si="1077"/>
        <v>0</v>
      </c>
      <c r="EV264" s="375">
        <f t="shared" si="1078"/>
        <v>1</v>
      </c>
      <c r="EW264" s="375">
        <f t="shared" si="1079"/>
        <v>0</v>
      </c>
      <c r="EX264" s="375">
        <f t="shared" si="1080"/>
        <v>0</v>
      </c>
      <c r="EY264" s="375">
        <f t="shared" si="1081"/>
        <v>1</v>
      </c>
      <c r="EZ264" s="375">
        <f t="shared" si="1082"/>
        <v>0</v>
      </c>
      <c r="FA264" s="375">
        <f t="shared" si="1083"/>
        <v>0</v>
      </c>
      <c r="FB264" s="375">
        <f t="shared" si="1084"/>
        <v>1</v>
      </c>
      <c r="FC264" s="375">
        <f t="shared" si="1085"/>
        <v>0</v>
      </c>
      <c r="FD264" s="375">
        <f t="shared" si="1086"/>
        <v>0</v>
      </c>
      <c r="FE264" s="376"/>
      <c r="FF264" s="372"/>
      <c r="FG264" s="372"/>
      <c r="FH264" s="372"/>
      <c r="FI264" s="372"/>
      <c r="FJ264" s="372"/>
      <c r="FK264" s="372"/>
      <c r="FL264" s="372"/>
      <c r="FM264" s="372"/>
      <c r="FN264" s="372"/>
      <c r="FO264" s="372"/>
      <c r="FP264" s="372"/>
      <c r="FQ264" s="372"/>
      <c r="FR264" s="372"/>
      <c r="FS264" s="372"/>
      <c r="FT264" s="372"/>
      <c r="FU264" s="372"/>
      <c r="FV264" s="372"/>
      <c r="FW264" s="372"/>
      <c r="FX264" s="372"/>
      <c r="FY264" s="372"/>
      <c r="FZ264" s="372"/>
      <c r="GA264" s="372"/>
      <c r="GB264" s="372"/>
      <c r="GC264" s="372"/>
      <c r="GD264" s="372"/>
      <c r="GE264" s="372"/>
      <c r="GF264" s="372"/>
      <c r="GG264" s="372"/>
      <c r="GH264" s="372"/>
      <c r="GI264" s="372"/>
      <c r="GJ264" s="372"/>
      <c r="GK264" s="372"/>
      <c r="GL264" s="372"/>
      <c r="GM264" s="372"/>
      <c r="GN264" s="372"/>
      <c r="GO264" s="372"/>
      <c r="GP264" s="372"/>
      <c r="GQ264" s="372"/>
      <c r="GR264" s="372"/>
      <c r="GS264" s="372"/>
      <c r="GT264" s="372"/>
      <c r="GU264" s="372"/>
      <c r="GV264" s="372"/>
      <c r="GW264" s="372"/>
      <c r="GX264" s="372"/>
      <c r="GY264" s="372"/>
      <c r="GZ264" s="372"/>
      <c r="HA264" s="372"/>
      <c r="HB264" s="372"/>
      <c r="HC264" s="372"/>
    </row>
    <row r="265" spans="1:211" s="373" customFormat="1" ht="15" hidden="1" customHeight="1" outlineLevel="1" x14ac:dyDescent="0.2">
      <c r="A265" s="366">
        <f>SWDATA!O250</f>
        <v>0</v>
      </c>
      <c r="B265" s="366">
        <f>SWDATA!M250</f>
        <v>0</v>
      </c>
      <c r="C265" s="351">
        <f>IF(AND(SWDATA!M250=1,SWDATA!Q250="promotions"),SWDATA!P250,0)</f>
        <v>0</v>
      </c>
      <c r="D265" s="367">
        <f>ROW(SWDATA!M250)</f>
        <v>250</v>
      </c>
      <c r="E265" s="368">
        <f t="shared" si="1103"/>
        <v>0</v>
      </c>
      <c r="F265" s="369">
        <f t="shared" si="1089"/>
        <v>1</v>
      </c>
      <c r="G265" s="366" t="str">
        <f t="shared" si="1090"/>
        <v/>
      </c>
      <c r="H265" s="370"/>
      <c r="J265" s="238">
        <f t="shared" si="1091"/>
        <v>0</v>
      </c>
      <c r="K265" s="239" t="str">
        <f t="shared" si="1092"/>
        <v/>
      </c>
      <c r="L265" s="342"/>
      <c r="M265" s="345"/>
      <c r="N265" s="340" t="str">
        <f>IF(LEN(SWDATA!F250)=0,"",N264)</f>
        <v/>
      </c>
      <c r="O265" s="296" t="str">
        <f>IF(LEN(SWDATA!G250)=0,"",O264)</f>
        <v/>
      </c>
      <c r="P265" s="297" t="str">
        <f>IF(LEN(SWDATA!C250)=0,"",SWDATA!C250)</f>
        <v/>
      </c>
      <c r="Q265" s="312" t="str">
        <f t="shared" si="1093"/>
        <v/>
      </c>
      <c r="R265" s="223" t="s">
        <v>261</v>
      </c>
      <c r="S265" s="224"/>
      <c r="T265" s="224"/>
      <c r="U265" s="264" t="s">
        <v>602</v>
      </c>
      <c r="V265" s="205" t="s">
        <v>221</v>
      </c>
      <c r="W265" s="266">
        <f>IF(OR(Is_Loading,LEN($A265)=0),"",SWDATA!P250)</f>
        <v>0</v>
      </c>
      <c r="X265" s="267">
        <f>IF(OR(Is_Loading,LEN($A265)=0),"",SWDATA!Q250)</f>
        <v>0</v>
      </c>
      <c r="Y265" s="267">
        <f>IF(OR(Is_Loading,LEN($A265)=0),"",SWDATA!R250)</f>
        <v>0</v>
      </c>
      <c r="Z265" s="266" t="str">
        <f t="shared" si="1087"/>
        <v/>
      </c>
      <c r="AA265" s="266">
        <f>IF(OR(Is_Loading,LEN($A265)=0),"",SWDATA!T250)</f>
        <v>0</v>
      </c>
      <c r="AB265" s="267">
        <f>IF(OR(Is_Loading,LEN($A265)=0),"",SWDATA!U250)</f>
        <v>0</v>
      </c>
      <c r="AC265" s="267">
        <f>IF(OR(Is_Loading,LEN($A265)=0),"",SWDATA!V250)</f>
        <v>0</v>
      </c>
      <c r="AD265" s="266" t="str">
        <f t="shared" si="1094"/>
        <v/>
      </c>
      <c r="AE265" s="266">
        <f>IF(OR(Is_Loading,LEN($A265)=0),"",SWDATA!X250)</f>
        <v>0</v>
      </c>
      <c r="AF265" s="267">
        <f>IF(OR(Is_Loading,LEN($A265)=0),"",SWDATA!Y250)</f>
        <v>0</v>
      </c>
      <c r="AG265" s="267">
        <f>IF(OR(Is_Loading,LEN($A265)=0),"",SWDATA!Z250)</f>
        <v>0</v>
      </c>
      <c r="AH265" s="266" t="str">
        <f t="shared" si="1095"/>
        <v/>
      </c>
      <c r="AI265" s="266">
        <f>IF(OR(Is_Loading,LEN($A265)=0),"",SWDATA!AB250)</f>
        <v>0</v>
      </c>
      <c r="AJ265" s="267">
        <f>IF(OR(Is_Loading,LEN($A265)=0),"",SWDATA!AC250)</f>
        <v>0</v>
      </c>
      <c r="AK265" s="267">
        <f>IF(OR(Is_Loading,LEN($A265)=0),"",SWDATA!AD250)</f>
        <v>0</v>
      </c>
      <c r="AL265" s="266" t="str">
        <f t="shared" si="1096"/>
        <v/>
      </c>
      <c r="AM265" s="266">
        <f>IF(OR(Is_Loading,LEN($A265)=0),"",SWDATA!AF250)</f>
        <v>0</v>
      </c>
      <c r="AN265" s="267">
        <f>IF(OR(Is_Loading,LEN($A265)=0),"",SWDATA!AG250)</f>
        <v>0</v>
      </c>
      <c r="AO265" s="323">
        <f>IF(OR(Is_Loading,LEN($A265)=0),"",SWDATA!AH250)</f>
        <v>0</v>
      </c>
      <c r="AP265" s="320" t="str">
        <f t="shared" si="1097"/>
        <v/>
      </c>
      <c r="AQ265" s="266">
        <f>IF(OR(Is_Loading,LEN($A265)=0),"",SWDATA!AJ250)</f>
        <v>0</v>
      </c>
      <c r="AR265" s="267">
        <f>IF(OR(Is_Loading,LEN($A265)=0),"",SWDATA!AK250)</f>
        <v>0</v>
      </c>
      <c r="AS265" s="267">
        <f>IF(OR(Is_Loading,LEN($A265)=0),"",SWDATA!AL250)</f>
        <v>0</v>
      </c>
      <c r="AT265" s="266" t="str">
        <f t="shared" si="1098"/>
        <v/>
      </c>
      <c r="AU265" s="266">
        <f>IF(OR(Is_Loading,LEN($A265)=0),"",SWDATA!AN250)</f>
        <v>0</v>
      </c>
      <c r="AV265" s="267">
        <f>IF(OR(Is_Loading,LEN($A265)=0),"",SWDATA!AO250)</f>
        <v>0</v>
      </c>
      <c r="AW265" s="267">
        <f>IF(OR(Is_Loading,LEN($A265)=0),"",SWDATA!AP250)</f>
        <v>0</v>
      </c>
      <c r="AX265" s="266" t="str">
        <f t="shared" si="1099"/>
        <v/>
      </c>
      <c r="AY265" s="266">
        <f>IF(OR(Is_Loading,LEN($A265)=0),"",SWDATA!AR250)</f>
        <v>0</v>
      </c>
      <c r="AZ265" s="267">
        <f>IF(OR(Is_Loading,LEN($A265)=0),"",SWDATA!AS250)</f>
        <v>0</v>
      </c>
      <c r="BA265" s="267">
        <f>IF(OR(Is_Loading,LEN($A265)=0),"",SWDATA!AT250)</f>
        <v>0</v>
      </c>
      <c r="BB265" s="266" t="str">
        <f t="shared" si="1100"/>
        <v/>
      </c>
      <c r="BC265" s="266">
        <f>IF(OR(Is_Loading,LEN($A265)=0),"",SWDATA!AV250)</f>
        <v>0</v>
      </c>
      <c r="BD265" s="267">
        <f>IF(OR(Is_Loading,LEN($A265)=0),"",SWDATA!AW250)</f>
        <v>0</v>
      </c>
      <c r="BE265" s="323">
        <f>IF(OR(Is_Loading,LEN($A265)=0),"",SWDATA!AX250)</f>
        <v>0</v>
      </c>
      <c r="BF265" s="320" t="str">
        <f t="shared" si="1101"/>
        <v/>
      </c>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351"/>
      <c r="CO265" s="351"/>
      <c r="CP265" s="351"/>
      <c r="CQ265" s="351"/>
      <c r="CR265" s="351"/>
      <c r="CS265" s="351"/>
      <c r="CT265" s="351"/>
      <c r="CU265" s="351"/>
      <c r="CV265" s="351"/>
      <c r="CW265" s="351"/>
      <c r="CX265" s="351"/>
      <c r="CY265" s="351"/>
      <c r="CZ265" s="351"/>
      <c r="DA265" s="351"/>
      <c r="DB265" s="351"/>
      <c r="DC265" s="351"/>
      <c r="DD265" s="351"/>
      <c r="DE265" s="351"/>
      <c r="DF265" s="351"/>
      <c r="DG265" s="351"/>
      <c r="DH265" s="351"/>
      <c r="DI265" s="351"/>
      <c r="DJ265" s="351"/>
      <c r="DK265" s="351"/>
      <c r="DL265" s="351"/>
      <c r="DM265" s="351"/>
      <c r="DN265" s="351"/>
      <c r="DS265" s="372"/>
      <c r="DT265" s="374"/>
      <c r="DU265" s="375"/>
      <c r="DV265" s="375"/>
      <c r="DW265" s="375"/>
      <c r="DX265" s="375">
        <v>1</v>
      </c>
      <c r="DY265" s="375">
        <f t="shared" si="1055"/>
        <v>0</v>
      </c>
      <c r="DZ265" s="375">
        <f t="shared" si="1056"/>
        <v>0</v>
      </c>
      <c r="EA265" s="375">
        <f t="shared" si="1057"/>
        <v>1</v>
      </c>
      <c r="EB265" s="375">
        <f t="shared" si="1058"/>
        <v>0</v>
      </c>
      <c r="EC265" s="375">
        <f t="shared" si="1059"/>
        <v>0</v>
      </c>
      <c r="ED265" s="375">
        <f t="shared" si="1060"/>
        <v>1</v>
      </c>
      <c r="EE265" s="375">
        <f t="shared" si="1061"/>
        <v>0</v>
      </c>
      <c r="EF265" s="375">
        <f t="shared" si="1062"/>
        <v>0</v>
      </c>
      <c r="EG265" s="375">
        <f t="shared" si="1063"/>
        <v>1</v>
      </c>
      <c r="EH265" s="375">
        <f t="shared" si="1064"/>
        <v>0</v>
      </c>
      <c r="EI265" s="375">
        <f t="shared" si="1065"/>
        <v>0</v>
      </c>
      <c r="EJ265" s="375">
        <f t="shared" si="1066"/>
        <v>1</v>
      </c>
      <c r="EK265" s="375">
        <f t="shared" si="1067"/>
        <v>0</v>
      </c>
      <c r="EL265" s="375">
        <f t="shared" si="1068"/>
        <v>0</v>
      </c>
      <c r="EM265" s="375">
        <f t="shared" si="1069"/>
        <v>1</v>
      </c>
      <c r="EN265" s="375">
        <f t="shared" si="1070"/>
        <v>0</v>
      </c>
      <c r="EO265" s="375">
        <f t="shared" si="1071"/>
        <v>0</v>
      </c>
      <c r="EP265" s="375">
        <f t="shared" si="1072"/>
        <v>1</v>
      </c>
      <c r="EQ265" s="375">
        <f t="shared" si="1073"/>
        <v>0</v>
      </c>
      <c r="ER265" s="375">
        <f t="shared" si="1074"/>
        <v>0</v>
      </c>
      <c r="ES265" s="375">
        <f t="shared" si="1075"/>
        <v>1</v>
      </c>
      <c r="ET265" s="375">
        <f t="shared" si="1076"/>
        <v>0</v>
      </c>
      <c r="EU265" s="375">
        <f t="shared" si="1077"/>
        <v>0</v>
      </c>
      <c r="EV265" s="375">
        <f t="shared" si="1078"/>
        <v>1</v>
      </c>
      <c r="EW265" s="375">
        <f t="shared" si="1079"/>
        <v>0</v>
      </c>
      <c r="EX265" s="375">
        <f t="shared" si="1080"/>
        <v>0</v>
      </c>
      <c r="EY265" s="375">
        <f t="shared" si="1081"/>
        <v>1</v>
      </c>
      <c r="EZ265" s="375">
        <f t="shared" si="1082"/>
        <v>0</v>
      </c>
      <c r="FA265" s="375">
        <f t="shared" si="1083"/>
        <v>0</v>
      </c>
      <c r="FB265" s="375">
        <f t="shared" si="1084"/>
        <v>1</v>
      </c>
      <c r="FC265" s="375">
        <f t="shared" si="1085"/>
        <v>0</v>
      </c>
      <c r="FD265" s="375">
        <f t="shared" si="1086"/>
        <v>0</v>
      </c>
      <c r="FE265" s="376"/>
      <c r="FF265" s="372"/>
      <c r="FG265" s="372"/>
      <c r="FH265" s="372"/>
      <c r="FI265" s="372"/>
      <c r="FJ265" s="372"/>
      <c r="FK265" s="372"/>
      <c r="FL265" s="372"/>
      <c r="FM265" s="372"/>
      <c r="FN265" s="372"/>
      <c r="FO265" s="372"/>
      <c r="FP265" s="372"/>
      <c r="FQ265" s="372"/>
      <c r="FR265" s="372"/>
      <c r="FS265" s="372"/>
      <c r="FT265" s="372"/>
      <c r="FU265" s="372"/>
      <c r="FV265" s="372"/>
      <c r="FW265" s="372"/>
      <c r="FX265" s="372"/>
      <c r="FY265" s="372"/>
      <c r="FZ265" s="372"/>
      <c r="GA265" s="372"/>
      <c r="GB265" s="372"/>
      <c r="GC265" s="372"/>
      <c r="GD265" s="372"/>
      <c r="GE265" s="372"/>
      <c r="GF265" s="372"/>
      <c r="GG265" s="372"/>
      <c r="GH265" s="372"/>
      <c r="GI265" s="372"/>
      <c r="GJ265" s="372"/>
      <c r="GK265" s="372"/>
      <c r="GL265" s="372"/>
      <c r="GM265" s="372"/>
      <c r="GN265" s="372"/>
      <c r="GO265" s="372"/>
      <c r="GP265" s="372"/>
      <c r="GQ265" s="372"/>
      <c r="GR265" s="372"/>
      <c r="GS265" s="372"/>
      <c r="GT265" s="372"/>
      <c r="GU265" s="372"/>
      <c r="GV265" s="372"/>
      <c r="GW265" s="372"/>
      <c r="GX265" s="372"/>
      <c r="GY265" s="372"/>
      <c r="GZ265" s="372"/>
      <c r="HA265" s="372"/>
      <c r="HB265" s="372"/>
      <c r="HC265" s="372"/>
    </row>
    <row r="266" spans="1:211" s="373" customFormat="1" ht="15" hidden="1" customHeight="1" outlineLevel="1" x14ac:dyDescent="0.2">
      <c r="A266" s="366">
        <f>SWDATA!O251</f>
        <v>0</v>
      </c>
      <c r="B266" s="366">
        <f>SWDATA!M251</f>
        <v>0</v>
      </c>
      <c r="C266" s="351">
        <f>IF(AND(SWDATA!M251=1,SWDATA!Q251="promotions"),SWDATA!P251,0)</f>
        <v>0</v>
      </c>
      <c r="D266" s="367">
        <f>ROW(SWDATA!M251)</f>
        <v>251</v>
      </c>
      <c r="E266" s="368">
        <f t="shared" si="1103"/>
        <v>0</v>
      </c>
      <c r="F266" s="369">
        <f t="shared" si="1089"/>
        <v>1</v>
      </c>
      <c r="G266" s="366" t="str">
        <f t="shared" si="1090"/>
        <v/>
      </c>
      <c r="H266" s="370"/>
      <c r="J266" s="238">
        <f t="shared" si="1091"/>
        <v>0</v>
      </c>
      <c r="K266" s="239" t="str">
        <f t="shared" si="1092"/>
        <v/>
      </c>
      <c r="L266" s="342"/>
      <c r="M266" s="345"/>
      <c r="N266" s="340" t="str">
        <f>IF(LEN(SWDATA!F251)=0,"",N265)</f>
        <v/>
      </c>
      <c r="O266" s="296" t="str">
        <f>IF(LEN(SWDATA!G251)=0,"",O265)</f>
        <v/>
      </c>
      <c r="P266" s="297" t="str">
        <f>IF(LEN(SWDATA!C251)=0,"",SWDATA!C251)</f>
        <v/>
      </c>
      <c r="Q266" s="312" t="str">
        <f t="shared" si="1093"/>
        <v/>
      </c>
      <c r="R266" s="223" t="s">
        <v>261</v>
      </c>
      <c r="S266" s="224"/>
      <c r="T266" s="224"/>
      <c r="U266" s="264" t="s">
        <v>629</v>
      </c>
      <c r="V266" s="205" t="s">
        <v>221</v>
      </c>
      <c r="W266" s="266">
        <f>IF(OR(Is_Loading,LEN($A266)=0),"",SWDATA!P251)</f>
        <v>0</v>
      </c>
      <c r="X266" s="267">
        <f>IF(OR(Is_Loading,LEN($A266)=0),"",SWDATA!Q251)</f>
        <v>0</v>
      </c>
      <c r="Y266" s="267">
        <f>IF(OR(Is_Loading,LEN($A266)=0),"",SWDATA!R251)</f>
        <v>0</v>
      </c>
      <c r="Z266" s="266" t="str">
        <f t="shared" si="1087"/>
        <v/>
      </c>
      <c r="AA266" s="266">
        <f>IF(OR(Is_Loading,LEN($A266)=0),"",SWDATA!T251)</f>
        <v>0</v>
      </c>
      <c r="AB266" s="267">
        <f>IF(OR(Is_Loading,LEN($A266)=0),"",SWDATA!U251)</f>
        <v>0</v>
      </c>
      <c r="AC266" s="267">
        <f>IF(OR(Is_Loading,LEN($A266)=0),"",SWDATA!V251)</f>
        <v>0</v>
      </c>
      <c r="AD266" s="266" t="str">
        <f t="shared" si="1094"/>
        <v/>
      </c>
      <c r="AE266" s="266">
        <f>IF(OR(Is_Loading,LEN($A266)=0),"",SWDATA!X251)</f>
        <v>0</v>
      </c>
      <c r="AF266" s="267">
        <f>IF(OR(Is_Loading,LEN($A266)=0),"",SWDATA!Y251)</f>
        <v>0</v>
      </c>
      <c r="AG266" s="267">
        <f>IF(OR(Is_Loading,LEN($A266)=0),"",SWDATA!Z251)</f>
        <v>0</v>
      </c>
      <c r="AH266" s="266" t="str">
        <f t="shared" si="1095"/>
        <v/>
      </c>
      <c r="AI266" s="266">
        <f>IF(OR(Is_Loading,LEN($A266)=0),"",SWDATA!AB251)</f>
        <v>0</v>
      </c>
      <c r="AJ266" s="267">
        <f>IF(OR(Is_Loading,LEN($A266)=0),"",SWDATA!AC251)</f>
        <v>0</v>
      </c>
      <c r="AK266" s="267">
        <f>IF(OR(Is_Loading,LEN($A266)=0),"",SWDATA!AD251)</f>
        <v>0</v>
      </c>
      <c r="AL266" s="266" t="str">
        <f t="shared" si="1096"/>
        <v/>
      </c>
      <c r="AM266" s="266">
        <f>IF(OR(Is_Loading,LEN($A266)=0),"",SWDATA!AF251)</f>
        <v>0</v>
      </c>
      <c r="AN266" s="267">
        <f>IF(OR(Is_Loading,LEN($A266)=0),"",SWDATA!AG251)</f>
        <v>0</v>
      </c>
      <c r="AO266" s="323">
        <f>IF(OR(Is_Loading,LEN($A266)=0),"",SWDATA!AH251)</f>
        <v>0</v>
      </c>
      <c r="AP266" s="320" t="str">
        <f t="shared" si="1097"/>
        <v/>
      </c>
      <c r="AQ266" s="266">
        <f>IF(OR(Is_Loading,LEN($A266)=0),"",SWDATA!AJ251)</f>
        <v>0</v>
      </c>
      <c r="AR266" s="267">
        <f>IF(OR(Is_Loading,LEN($A266)=0),"",SWDATA!AK251)</f>
        <v>0</v>
      </c>
      <c r="AS266" s="267">
        <f>IF(OR(Is_Loading,LEN($A266)=0),"",SWDATA!AL251)</f>
        <v>0</v>
      </c>
      <c r="AT266" s="266" t="str">
        <f t="shared" si="1098"/>
        <v/>
      </c>
      <c r="AU266" s="266">
        <f>IF(OR(Is_Loading,LEN($A266)=0),"",SWDATA!AN251)</f>
        <v>0</v>
      </c>
      <c r="AV266" s="267">
        <f>IF(OR(Is_Loading,LEN($A266)=0),"",SWDATA!AO251)</f>
        <v>0</v>
      </c>
      <c r="AW266" s="267">
        <f>IF(OR(Is_Loading,LEN($A266)=0),"",SWDATA!AP251)</f>
        <v>0</v>
      </c>
      <c r="AX266" s="266" t="str">
        <f t="shared" si="1099"/>
        <v/>
      </c>
      <c r="AY266" s="266">
        <f>IF(OR(Is_Loading,LEN($A266)=0),"",SWDATA!AR251)</f>
        <v>0</v>
      </c>
      <c r="AZ266" s="267">
        <f>IF(OR(Is_Loading,LEN($A266)=0),"",SWDATA!AS251)</f>
        <v>0</v>
      </c>
      <c r="BA266" s="267">
        <f>IF(OR(Is_Loading,LEN($A266)=0),"",SWDATA!AT251)</f>
        <v>0</v>
      </c>
      <c r="BB266" s="266" t="str">
        <f t="shared" si="1100"/>
        <v/>
      </c>
      <c r="BC266" s="266">
        <f>IF(OR(Is_Loading,LEN($A266)=0),"",SWDATA!AV251)</f>
        <v>0</v>
      </c>
      <c r="BD266" s="267">
        <f>IF(OR(Is_Loading,LEN($A266)=0),"",SWDATA!AW251)</f>
        <v>0</v>
      </c>
      <c r="BE266" s="323">
        <f>IF(OR(Is_Loading,LEN($A266)=0),"",SWDATA!AX251)</f>
        <v>0</v>
      </c>
      <c r="BF266" s="320" t="str">
        <f t="shared" si="1101"/>
        <v/>
      </c>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351"/>
      <c r="CO266" s="351"/>
      <c r="CP266" s="351"/>
      <c r="CQ266" s="351"/>
      <c r="CR266" s="351"/>
      <c r="CS266" s="351"/>
      <c r="CT266" s="351"/>
      <c r="CU266" s="351"/>
      <c r="CV266" s="351"/>
      <c r="CW266" s="351"/>
      <c r="CX266" s="351"/>
      <c r="CY266" s="351"/>
      <c r="CZ266" s="351"/>
      <c r="DA266" s="351"/>
      <c r="DB266" s="351"/>
      <c r="DC266" s="351"/>
      <c r="DD266" s="351"/>
      <c r="DE266" s="351"/>
      <c r="DF266" s="351"/>
      <c r="DG266" s="351"/>
      <c r="DH266" s="351"/>
      <c r="DI266" s="351"/>
      <c r="DJ266" s="351"/>
      <c r="DK266" s="351"/>
      <c r="DL266" s="351"/>
      <c r="DM266" s="351"/>
      <c r="DN266" s="351"/>
      <c r="DS266" s="372"/>
      <c r="DT266" s="374"/>
      <c r="DU266" s="375"/>
      <c r="DV266" s="375"/>
      <c r="DW266" s="375"/>
      <c r="DX266" s="375">
        <v>1</v>
      </c>
      <c r="DY266" s="375">
        <f t="shared" si="1055"/>
        <v>0</v>
      </c>
      <c r="DZ266" s="375">
        <f t="shared" si="1056"/>
        <v>0</v>
      </c>
      <c r="EA266" s="375">
        <f t="shared" si="1057"/>
        <v>1</v>
      </c>
      <c r="EB266" s="375">
        <f t="shared" si="1058"/>
        <v>0</v>
      </c>
      <c r="EC266" s="375">
        <f t="shared" si="1059"/>
        <v>0</v>
      </c>
      <c r="ED266" s="375">
        <f t="shared" si="1060"/>
        <v>1</v>
      </c>
      <c r="EE266" s="375">
        <f t="shared" si="1061"/>
        <v>0</v>
      </c>
      <c r="EF266" s="375">
        <f t="shared" si="1062"/>
        <v>0</v>
      </c>
      <c r="EG266" s="375">
        <f t="shared" si="1063"/>
        <v>1</v>
      </c>
      <c r="EH266" s="375">
        <f t="shared" si="1064"/>
        <v>0</v>
      </c>
      <c r="EI266" s="375">
        <f t="shared" si="1065"/>
        <v>0</v>
      </c>
      <c r="EJ266" s="375">
        <f t="shared" si="1066"/>
        <v>1</v>
      </c>
      <c r="EK266" s="375">
        <f t="shared" si="1067"/>
        <v>0</v>
      </c>
      <c r="EL266" s="375">
        <f t="shared" si="1068"/>
        <v>0</v>
      </c>
      <c r="EM266" s="375">
        <f t="shared" si="1069"/>
        <v>1</v>
      </c>
      <c r="EN266" s="375">
        <f t="shared" si="1070"/>
        <v>0</v>
      </c>
      <c r="EO266" s="375">
        <f t="shared" si="1071"/>
        <v>0</v>
      </c>
      <c r="EP266" s="375">
        <f t="shared" si="1072"/>
        <v>1</v>
      </c>
      <c r="EQ266" s="375">
        <f t="shared" si="1073"/>
        <v>0</v>
      </c>
      <c r="ER266" s="375">
        <f t="shared" si="1074"/>
        <v>0</v>
      </c>
      <c r="ES266" s="375">
        <f t="shared" si="1075"/>
        <v>1</v>
      </c>
      <c r="ET266" s="375">
        <f t="shared" si="1076"/>
        <v>0</v>
      </c>
      <c r="EU266" s="375">
        <f t="shared" si="1077"/>
        <v>0</v>
      </c>
      <c r="EV266" s="375">
        <f t="shared" si="1078"/>
        <v>1</v>
      </c>
      <c r="EW266" s="375">
        <f t="shared" si="1079"/>
        <v>0</v>
      </c>
      <c r="EX266" s="375">
        <f t="shared" si="1080"/>
        <v>0</v>
      </c>
      <c r="EY266" s="375">
        <f t="shared" si="1081"/>
        <v>1</v>
      </c>
      <c r="EZ266" s="375">
        <f t="shared" si="1082"/>
        <v>0</v>
      </c>
      <c r="FA266" s="375">
        <f t="shared" si="1083"/>
        <v>0</v>
      </c>
      <c r="FB266" s="375">
        <f t="shared" si="1084"/>
        <v>1</v>
      </c>
      <c r="FC266" s="375">
        <f t="shared" si="1085"/>
        <v>0</v>
      </c>
      <c r="FD266" s="375">
        <f t="shared" si="1086"/>
        <v>0</v>
      </c>
      <c r="FE266" s="376"/>
      <c r="FF266" s="372"/>
      <c r="FG266" s="372"/>
      <c r="FH266" s="372"/>
      <c r="FI266" s="372"/>
      <c r="FJ266" s="372"/>
      <c r="FK266" s="372"/>
      <c r="FL266" s="372"/>
      <c r="FM266" s="372"/>
      <c r="FN266" s="372"/>
      <c r="FO266" s="372"/>
      <c r="FP266" s="372"/>
      <c r="FQ266" s="372"/>
      <c r="FR266" s="372"/>
      <c r="FS266" s="372"/>
      <c r="FT266" s="372"/>
      <c r="FU266" s="372"/>
      <c r="FV266" s="372"/>
      <c r="FW266" s="372"/>
      <c r="FX266" s="372"/>
      <c r="FY266" s="372"/>
      <c r="FZ266" s="372"/>
      <c r="GA266" s="372"/>
      <c r="GB266" s="372"/>
      <c r="GC266" s="372"/>
      <c r="GD266" s="372"/>
      <c r="GE266" s="372"/>
      <c r="GF266" s="372"/>
      <c r="GG266" s="372"/>
      <c r="GH266" s="372"/>
      <c r="GI266" s="372"/>
      <c r="GJ266" s="372"/>
      <c r="GK266" s="372"/>
      <c r="GL266" s="372"/>
      <c r="GM266" s="372"/>
      <c r="GN266" s="372"/>
      <c r="GO266" s="372"/>
      <c r="GP266" s="372"/>
      <c r="GQ266" s="372"/>
      <c r="GR266" s="372"/>
      <c r="GS266" s="372"/>
      <c r="GT266" s="372"/>
      <c r="GU266" s="372"/>
      <c r="GV266" s="372"/>
      <c r="GW266" s="372"/>
      <c r="GX266" s="372"/>
      <c r="GY266" s="372"/>
      <c r="GZ266" s="372"/>
      <c r="HA266" s="372"/>
      <c r="HB266" s="372"/>
      <c r="HC266" s="372"/>
    </row>
    <row r="267" spans="1:211" s="373" customFormat="1" ht="15" hidden="1" customHeight="1" outlineLevel="1" x14ac:dyDescent="0.2">
      <c r="A267" s="366">
        <f>SWDATA!O252</f>
        <v>0</v>
      </c>
      <c r="B267" s="366">
        <f>SWDATA!M252</f>
        <v>0</v>
      </c>
      <c r="C267" s="351">
        <f>IF(AND(SWDATA!M252=1,SWDATA!Q252="promotions"),SWDATA!P252,0)</f>
        <v>0</v>
      </c>
      <c r="D267" s="367">
        <f>ROW(SWDATA!M252)</f>
        <v>252</v>
      </c>
      <c r="E267" s="368">
        <f t="shared" si="1103"/>
        <v>0</v>
      </c>
      <c r="F267" s="369">
        <f t="shared" si="1089"/>
        <v>1</v>
      </c>
      <c r="G267" s="366" t="str">
        <f t="shared" si="1090"/>
        <v/>
      </c>
      <c r="H267" s="370"/>
      <c r="J267" s="238">
        <f t="shared" si="1091"/>
        <v>0</v>
      </c>
      <c r="K267" s="239" t="str">
        <f t="shared" si="1092"/>
        <v/>
      </c>
      <c r="L267" s="342"/>
      <c r="M267" s="345"/>
      <c r="N267" s="340" t="str">
        <f>IF(LEN(SWDATA!F252)=0,"",N266)</f>
        <v/>
      </c>
      <c r="O267" s="296" t="str">
        <f>IF(LEN(SWDATA!G252)=0,"",O266)</f>
        <v/>
      </c>
      <c r="P267" s="297" t="str">
        <f>IF(LEN(SWDATA!C252)=0,"",SWDATA!C252)</f>
        <v/>
      </c>
      <c r="Q267" s="312" t="str">
        <f t="shared" si="1093"/>
        <v/>
      </c>
      <c r="R267" s="223" t="s">
        <v>261</v>
      </c>
      <c r="S267" s="224"/>
      <c r="T267" s="224"/>
      <c r="U267" s="264" t="s">
        <v>626</v>
      </c>
      <c r="V267" s="205" t="s">
        <v>221</v>
      </c>
      <c r="W267" s="266">
        <f>IF(OR(Is_Loading,LEN($A267)=0),"",SWDATA!P252)</f>
        <v>0</v>
      </c>
      <c r="X267" s="267">
        <f>IF(OR(Is_Loading,LEN($A267)=0),"",SWDATA!Q252)</f>
        <v>0</v>
      </c>
      <c r="Y267" s="267">
        <f>IF(OR(Is_Loading,LEN($A267)=0),"",SWDATA!R252)</f>
        <v>0</v>
      </c>
      <c r="Z267" s="266" t="str">
        <f t="shared" ref="Z267:Z271" si="1104">IF($A267=0,"",CHOOSE($F267,SUM(W267:Y267),SUM(W267:Y267)/3,Y267))</f>
        <v/>
      </c>
      <c r="AA267" s="266">
        <f>IF(OR(Is_Loading,LEN($A267)=0),"",SWDATA!T252)</f>
        <v>0</v>
      </c>
      <c r="AB267" s="267">
        <f>IF(OR(Is_Loading,LEN($A267)=0),"",SWDATA!U252)</f>
        <v>0</v>
      </c>
      <c r="AC267" s="267">
        <f>IF(OR(Is_Loading,LEN($A267)=0),"",SWDATA!V252)</f>
        <v>0</v>
      </c>
      <c r="AD267" s="266" t="str">
        <f t="shared" si="1094"/>
        <v/>
      </c>
      <c r="AE267" s="266">
        <f>IF(OR(Is_Loading,LEN($A267)=0),"",SWDATA!X252)</f>
        <v>0</v>
      </c>
      <c r="AF267" s="267">
        <f>IF(OR(Is_Loading,LEN($A267)=0),"",SWDATA!Y252)</f>
        <v>0</v>
      </c>
      <c r="AG267" s="267">
        <f>IF(OR(Is_Loading,LEN($A267)=0),"",SWDATA!Z252)</f>
        <v>0</v>
      </c>
      <c r="AH267" s="266" t="str">
        <f t="shared" si="1095"/>
        <v/>
      </c>
      <c r="AI267" s="266">
        <f>IF(OR(Is_Loading,LEN($A267)=0),"",SWDATA!AB252)</f>
        <v>0</v>
      </c>
      <c r="AJ267" s="267">
        <f>IF(OR(Is_Loading,LEN($A267)=0),"",SWDATA!AC252)</f>
        <v>0</v>
      </c>
      <c r="AK267" s="267">
        <f>IF(OR(Is_Loading,LEN($A267)=0),"",SWDATA!AD252)</f>
        <v>0</v>
      </c>
      <c r="AL267" s="266" t="str">
        <f t="shared" si="1096"/>
        <v/>
      </c>
      <c r="AM267" s="266">
        <f>IF(OR(Is_Loading,LEN($A267)=0),"",SWDATA!AF252)</f>
        <v>0</v>
      </c>
      <c r="AN267" s="267">
        <f>IF(OR(Is_Loading,LEN($A267)=0),"",SWDATA!AG252)</f>
        <v>0</v>
      </c>
      <c r="AO267" s="323">
        <f>IF(OR(Is_Loading,LEN($A267)=0),"",SWDATA!AH252)</f>
        <v>0</v>
      </c>
      <c r="AP267" s="320" t="str">
        <f t="shared" si="1097"/>
        <v/>
      </c>
      <c r="AQ267" s="266">
        <f>IF(OR(Is_Loading,LEN($A267)=0),"",SWDATA!AJ252)</f>
        <v>0</v>
      </c>
      <c r="AR267" s="267">
        <f>IF(OR(Is_Loading,LEN($A267)=0),"",SWDATA!AK252)</f>
        <v>0</v>
      </c>
      <c r="AS267" s="267">
        <f>IF(OR(Is_Loading,LEN($A267)=0),"",SWDATA!AL252)</f>
        <v>0</v>
      </c>
      <c r="AT267" s="266" t="str">
        <f t="shared" si="1098"/>
        <v/>
      </c>
      <c r="AU267" s="266">
        <f>IF(OR(Is_Loading,LEN($A267)=0),"",SWDATA!AN252)</f>
        <v>0</v>
      </c>
      <c r="AV267" s="267">
        <f>IF(OR(Is_Loading,LEN($A267)=0),"",SWDATA!AO252)</f>
        <v>0</v>
      </c>
      <c r="AW267" s="267">
        <f>IF(OR(Is_Loading,LEN($A267)=0),"",SWDATA!AP252)</f>
        <v>0</v>
      </c>
      <c r="AX267" s="266" t="str">
        <f t="shared" si="1099"/>
        <v/>
      </c>
      <c r="AY267" s="266">
        <f>IF(OR(Is_Loading,LEN($A267)=0),"",SWDATA!AR252)</f>
        <v>0</v>
      </c>
      <c r="AZ267" s="267">
        <f>IF(OR(Is_Loading,LEN($A267)=0),"",SWDATA!AS252)</f>
        <v>0</v>
      </c>
      <c r="BA267" s="267">
        <f>IF(OR(Is_Loading,LEN($A267)=0),"",SWDATA!AT252)</f>
        <v>0</v>
      </c>
      <c r="BB267" s="266" t="str">
        <f t="shared" si="1100"/>
        <v/>
      </c>
      <c r="BC267" s="266">
        <f>IF(OR(Is_Loading,LEN($A267)=0),"",SWDATA!AV252)</f>
        <v>0</v>
      </c>
      <c r="BD267" s="267">
        <f>IF(OR(Is_Loading,LEN($A267)=0),"",SWDATA!AW252)</f>
        <v>0</v>
      </c>
      <c r="BE267" s="323">
        <f>IF(OR(Is_Loading,LEN($A267)=0),"",SWDATA!AX252)</f>
        <v>0</v>
      </c>
      <c r="BF267" s="320" t="str">
        <f t="shared" si="1101"/>
        <v/>
      </c>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351"/>
      <c r="CO267" s="351"/>
      <c r="CP267" s="351"/>
      <c r="CQ267" s="351"/>
      <c r="CR267" s="351"/>
      <c r="CS267" s="351"/>
      <c r="CT267" s="351"/>
      <c r="CU267" s="351"/>
      <c r="CV267" s="351"/>
      <c r="CW267" s="351"/>
      <c r="CX267" s="351"/>
      <c r="CY267" s="351"/>
      <c r="CZ267" s="351"/>
      <c r="DA267" s="351"/>
      <c r="DB267" s="351"/>
      <c r="DC267" s="351"/>
      <c r="DD267" s="351"/>
      <c r="DE267" s="351"/>
      <c r="DF267" s="351"/>
      <c r="DG267" s="351"/>
      <c r="DH267" s="351"/>
      <c r="DI267" s="351"/>
      <c r="DJ267" s="351"/>
      <c r="DK267" s="351"/>
      <c r="DL267" s="351"/>
      <c r="DM267" s="351"/>
      <c r="DN267" s="351"/>
      <c r="DS267" s="372"/>
      <c r="DT267" s="374"/>
      <c r="DU267" s="375"/>
      <c r="DV267" s="375"/>
      <c r="DW267" s="375"/>
      <c r="DX267" s="375">
        <v>1</v>
      </c>
      <c r="DY267" s="375">
        <f t="shared" si="1055"/>
        <v>0</v>
      </c>
      <c r="DZ267" s="375">
        <f t="shared" si="1056"/>
        <v>0</v>
      </c>
      <c r="EA267" s="375">
        <f t="shared" si="1057"/>
        <v>1</v>
      </c>
      <c r="EB267" s="375">
        <f t="shared" si="1058"/>
        <v>0</v>
      </c>
      <c r="EC267" s="375">
        <f t="shared" si="1059"/>
        <v>0</v>
      </c>
      <c r="ED267" s="375">
        <f t="shared" si="1060"/>
        <v>1</v>
      </c>
      <c r="EE267" s="375">
        <f t="shared" si="1061"/>
        <v>0</v>
      </c>
      <c r="EF267" s="375">
        <f t="shared" si="1062"/>
        <v>0</v>
      </c>
      <c r="EG267" s="375">
        <f t="shared" si="1063"/>
        <v>1</v>
      </c>
      <c r="EH267" s="375">
        <f t="shared" si="1064"/>
        <v>0</v>
      </c>
      <c r="EI267" s="375">
        <f t="shared" si="1065"/>
        <v>0</v>
      </c>
      <c r="EJ267" s="375">
        <f t="shared" si="1066"/>
        <v>1</v>
      </c>
      <c r="EK267" s="375">
        <f t="shared" si="1067"/>
        <v>0</v>
      </c>
      <c r="EL267" s="375">
        <f t="shared" si="1068"/>
        <v>0</v>
      </c>
      <c r="EM267" s="375">
        <f t="shared" si="1069"/>
        <v>1</v>
      </c>
      <c r="EN267" s="375">
        <f t="shared" si="1070"/>
        <v>0</v>
      </c>
      <c r="EO267" s="375">
        <f t="shared" si="1071"/>
        <v>0</v>
      </c>
      <c r="EP267" s="375">
        <f t="shared" si="1072"/>
        <v>1</v>
      </c>
      <c r="EQ267" s="375">
        <f t="shared" si="1073"/>
        <v>0</v>
      </c>
      <c r="ER267" s="375">
        <f t="shared" si="1074"/>
        <v>0</v>
      </c>
      <c r="ES267" s="375">
        <f t="shared" si="1075"/>
        <v>1</v>
      </c>
      <c r="ET267" s="375">
        <f t="shared" si="1076"/>
        <v>0</v>
      </c>
      <c r="EU267" s="375">
        <f t="shared" si="1077"/>
        <v>0</v>
      </c>
      <c r="EV267" s="375">
        <f t="shared" si="1078"/>
        <v>1</v>
      </c>
      <c r="EW267" s="375">
        <f t="shared" si="1079"/>
        <v>0</v>
      </c>
      <c r="EX267" s="375">
        <f t="shared" si="1080"/>
        <v>0</v>
      </c>
      <c r="EY267" s="375">
        <f t="shared" si="1081"/>
        <v>1</v>
      </c>
      <c r="EZ267" s="375">
        <f t="shared" si="1082"/>
        <v>0</v>
      </c>
      <c r="FA267" s="375">
        <f t="shared" si="1083"/>
        <v>0</v>
      </c>
      <c r="FB267" s="375">
        <f t="shared" si="1084"/>
        <v>1</v>
      </c>
      <c r="FC267" s="375">
        <f t="shared" si="1085"/>
        <v>0</v>
      </c>
      <c r="FD267" s="375">
        <f t="shared" si="1086"/>
        <v>0</v>
      </c>
      <c r="FE267" s="376"/>
      <c r="FF267" s="372"/>
      <c r="FG267" s="372"/>
      <c r="FH267" s="372"/>
      <c r="FI267" s="372"/>
      <c r="FJ267" s="372"/>
      <c r="FK267" s="372"/>
      <c r="FL267" s="372"/>
      <c r="FM267" s="372"/>
      <c r="FN267" s="372"/>
      <c r="FO267" s="372"/>
      <c r="FP267" s="372"/>
      <c r="FQ267" s="372"/>
      <c r="FR267" s="372"/>
      <c r="FS267" s="372"/>
      <c r="FT267" s="372"/>
      <c r="FU267" s="372"/>
      <c r="FV267" s="372"/>
      <c r="FW267" s="372"/>
      <c r="FX267" s="372"/>
      <c r="FY267" s="372"/>
      <c r="FZ267" s="372"/>
      <c r="GA267" s="372"/>
      <c r="GB267" s="372"/>
      <c r="GC267" s="372"/>
      <c r="GD267" s="372"/>
      <c r="GE267" s="372"/>
      <c r="GF267" s="372"/>
      <c r="GG267" s="372"/>
      <c r="GH267" s="372"/>
      <c r="GI267" s="372"/>
      <c r="GJ267" s="372"/>
      <c r="GK267" s="372"/>
      <c r="GL267" s="372"/>
      <c r="GM267" s="372"/>
      <c r="GN267" s="372"/>
      <c r="GO267" s="372"/>
      <c r="GP267" s="372"/>
      <c r="GQ267" s="372"/>
      <c r="GR267" s="372"/>
      <c r="GS267" s="372"/>
      <c r="GT267" s="372"/>
      <c r="GU267" s="372"/>
      <c r="GV267" s="372"/>
      <c r="GW267" s="372"/>
      <c r="GX267" s="372"/>
      <c r="GY267" s="372"/>
      <c r="GZ267" s="372"/>
      <c r="HA267" s="372"/>
      <c r="HB267" s="372"/>
      <c r="HC267" s="372"/>
    </row>
    <row r="268" spans="1:211" s="373" customFormat="1" ht="15" hidden="1" customHeight="1" outlineLevel="1" x14ac:dyDescent="0.2">
      <c r="A268" s="366">
        <f>SWDATA!O253</f>
        <v>0</v>
      </c>
      <c r="B268" s="366">
        <f>SWDATA!M253</f>
        <v>0</v>
      </c>
      <c r="C268" s="351">
        <f>IF(AND(SWDATA!M253=1,SWDATA!Q253="promotions"),SWDATA!P253,0)</f>
        <v>0</v>
      </c>
      <c r="D268" s="367">
        <f>ROW(SWDATA!M253)</f>
        <v>253</v>
      </c>
      <c r="E268" s="368">
        <f t="shared" si="1103"/>
        <v>0</v>
      </c>
      <c r="F268" s="369">
        <f t="shared" si="1089"/>
        <v>1</v>
      </c>
      <c r="G268" s="366" t="str">
        <f t="shared" si="1090"/>
        <v/>
      </c>
      <c r="H268" s="370"/>
      <c r="J268" s="238">
        <f t="shared" si="1091"/>
        <v>0</v>
      </c>
      <c r="K268" s="239" t="str">
        <f t="shared" si="1092"/>
        <v/>
      </c>
      <c r="L268" s="342"/>
      <c r="M268" s="345"/>
      <c r="N268" s="340" t="str">
        <f>IF(LEN(SWDATA!F253)=0,"",N267)</f>
        <v/>
      </c>
      <c r="O268" s="296" t="str">
        <f>IF(LEN(SWDATA!G253)=0,"",O267)</f>
        <v/>
      </c>
      <c r="P268" s="297" t="str">
        <f>IF(LEN(SWDATA!C253)=0,"",SWDATA!C253)</f>
        <v/>
      </c>
      <c r="Q268" s="312" t="str">
        <f t="shared" si="1093"/>
        <v/>
      </c>
      <c r="R268" s="223" t="s">
        <v>261</v>
      </c>
      <c r="S268" s="319" t="s">
        <v>485</v>
      </c>
      <c r="T268" s="224"/>
      <c r="U268" s="264" t="s">
        <v>608</v>
      </c>
      <c r="V268" s="205" t="s">
        <v>221</v>
      </c>
      <c r="W268" s="266">
        <f>IF(OR(Is_Loading,LEN($A268)=0),"",SWDATA!P253)</f>
        <v>0</v>
      </c>
      <c r="X268" s="267">
        <f>IF(OR(Is_Loading,LEN($A268)=0),"",SWDATA!Q253)</f>
        <v>0</v>
      </c>
      <c r="Y268" s="267">
        <f>IF(OR(Is_Loading,LEN($A268)=0),"",SWDATA!R253)</f>
        <v>0</v>
      </c>
      <c r="Z268" s="266" t="str">
        <f t="shared" si="1104"/>
        <v/>
      </c>
      <c r="AA268" s="266">
        <f>IF(OR(Is_Loading,LEN($A268)=0),"",SWDATA!T253)</f>
        <v>0</v>
      </c>
      <c r="AB268" s="267">
        <f>IF(OR(Is_Loading,LEN($A268)=0),"",SWDATA!U253)</f>
        <v>0</v>
      </c>
      <c r="AC268" s="267">
        <f>IF(OR(Is_Loading,LEN($A268)=0),"",SWDATA!V253)</f>
        <v>0</v>
      </c>
      <c r="AD268" s="266" t="str">
        <f t="shared" si="1094"/>
        <v/>
      </c>
      <c r="AE268" s="266">
        <f>IF(OR(Is_Loading,LEN($A268)=0),"",SWDATA!X253)</f>
        <v>0</v>
      </c>
      <c r="AF268" s="267">
        <f>IF(OR(Is_Loading,LEN($A268)=0),"",SWDATA!Y253)</f>
        <v>0</v>
      </c>
      <c r="AG268" s="267">
        <f>IF(OR(Is_Loading,LEN($A268)=0),"",SWDATA!Z253)</f>
        <v>0</v>
      </c>
      <c r="AH268" s="266" t="str">
        <f t="shared" si="1095"/>
        <v/>
      </c>
      <c r="AI268" s="266">
        <f>IF(OR(Is_Loading,LEN($A268)=0),"",SWDATA!AB253)</f>
        <v>0</v>
      </c>
      <c r="AJ268" s="267">
        <f>IF(OR(Is_Loading,LEN($A268)=0),"",SWDATA!AC253)</f>
        <v>0</v>
      </c>
      <c r="AK268" s="267">
        <f>IF(OR(Is_Loading,LEN($A268)=0),"",SWDATA!AD253)</f>
        <v>0</v>
      </c>
      <c r="AL268" s="266" t="str">
        <f t="shared" si="1096"/>
        <v/>
      </c>
      <c r="AM268" s="266">
        <f>IF(OR(Is_Loading,LEN($A268)=0),"",SWDATA!AF253)</f>
        <v>0</v>
      </c>
      <c r="AN268" s="267">
        <f>IF(OR(Is_Loading,LEN($A268)=0),"",SWDATA!AG253)</f>
        <v>0</v>
      </c>
      <c r="AO268" s="323">
        <f>IF(OR(Is_Loading,LEN($A268)=0),"",SWDATA!AH253)</f>
        <v>0</v>
      </c>
      <c r="AP268" s="320" t="str">
        <f t="shared" si="1097"/>
        <v/>
      </c>
      <c r="AQ268" s="266">
        <f>IF(OR(Is_Loading,LEN($A268)=0),"",SWDATA!AJ253)</f>
        <v>0</v>
      </c>
      <c r="AR268" s="267">
        <f>IF(OR(Is_Loading,LEN($A268)=0),"",SWDATA!AK253)</f>
        <v>0</v>
      </c>
      <c r="AS268" s="267">
        <f>IF(OR(Is_Loading,LEN($A268)=0),"",SWDATA!AL253)</f>
        <v>0</v>
      </c>
      <c r="AT268" s="266" t="str">
        <f t="shared" si="1098"/>
        <v/>
      </c>
      <c r="AU268" s="266">
        <f>IF(OR(Is_Loading,LEN($A268)=0),"",SWDATA!AN253)</f>
        <v>0</v>
      </c>
      <c r="AV268" s="267">
        <f>IF(OR(Is_Loading,LEN($A268)=0),"",SWDATA!AO253)</f>
        <v>0</v>
      </c>
      <c r="AW268" s="267">
        <f>IF(OR(Is_Loading,LEN($A268)=0),"",SWDATA!AP253)</f>
        <v>0</v>
      </c>
      <c r="AX268" s="266" t="str">
        <f t="shared" si="1099"/>
        <v/>
      </c>
      <c r="AY268" s="266">
        <f>IF(OR(Is_Loading,LEN($A268)=0),"",SWDATA!AR253)</f>
        <v>0</v>
      </c>
      <c r="AZ268" s="267">
        <f>IF(OR(Is_Loading,LEN($A268)=0),"",SWDATA!AS253)</f>
        <v>0</v>
      </c>
      <c r="BA268" s="267">
        <f>IF(OR(Is_Loading,LEN($A268)=0),"",SWDATA!AT253)</f>
        <v>0</v>
      </c>
      <c r="BB268" s="266" t="str">
        <f t="shared" si="1100"/>
        <v/>
      </c>
      <c r="BC268" s="266">
        <f>IF(OR(Is_Loading,LEN($A268)=0),"",SWDATA!AV253)</f>
        <v>0</v>
      </c>
      <c r="BD268" s="267">
        <f>IF(OR(Is_Loading,LEN($A268)=0),"",SWDATA!AW253)</f>
        <v>0</v>
      </c>
      <c r="BE268" s="323">
        <f>IF(OR(Is_Loading,LEN($A268)=0),"",SWDATA!AX253)</f>
        <v>0</v>
      </c>
      <c r="BF268" s="320" t="str">
        <f t="shared" si="1101"/>
        <v/>
      </c>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351"/>
      <c r="CO268" s="351"/>
      <c r="CP268" s="351"/>
      <c r="CQ268" s="351"/>
      <c r="CR268" s="351"/>
      <c r="CS268" s="351"/>
      <c r="CT268" s="351"/>
      <c r="CU268" s="351"/>
      <c r="CV268" s="351"/>
      <c r="CW268" s="351"/>
      <c r="CX268" s="351"/>
      <c r="CY268" s="351"/>
      <c r="CZ268" s="351"/>
      <c r="DA268" s="351"/>
      <c r="DB268" s="351"/>
      <c r="DC268" s="351"/>
      <c r="DD268" s="351"/>
      <c r="DE268" s="351"/>
      <c r="DF268" s="351"/>
      <c r="DG268" s="351"/>
      <c r="DH268" s="351"/>
      <c r="DI268" s="351"/>
      <c r="DJ268" s="351"/>
      <c r="DK268" s="351"/>
      <c r="DL268" s="351"/>
      <c r="DM268" s="351"/>
      <c r="DN268" s="351"/>
      <c r="DS268" s="372"/>
      <c r="DT268" s="374"/>
      <c r="DU268" s="375"/>
      <c r="DV268" s="375"/>
      <c r="DW268" s="375"/>
      <c r="DX268" s="375">
        <v>1</v>
      </c>
      <c r="DY268" s="375">
        <f t="shared" si="1055"/>
        <v>0</v>
      </c>
      <c r="DZ268" s="375">
        <f t="shared" si="1056"/>
        <v>0</v>
      </c>
      <c r="EA268" s="375">
        <f t="shared" si="1057"/>
        <v>1</v>
      </c>
      <c r="EB268" s="375">
        <f t="shared" si="1058"/>
        <v>0</v>
      </c>
      <c r="EC268" s="375">
        <f t="shared" si="1059"/>
        <v>0</v>
      </c>
      <c r="ED268" s="375">
        <f t="shared" si="1060"/>
        <v>1</v>
      </c>
      <c r="EE268" s="375">
        <f t="shared" si="1061"/>
        <v>0</v>
      </c>
      <c r="EF268" s="375">
        <f t="shared" si="1062"/>
        <v>0</v>
      </c>
      <c r="EG268" s="375">
        <f t="shared" si="1063"/>
        <v>1</v>
      </c>
      <c r="EH268" s="375">
        <f t="shared" si="1064"/>
        <v>0</v>
      </c>
      <c r="EI268" s="375">
        <f t="shared" si="1065"/>
        <v>0</v>
      </c>
      <c r="EJ268" s="375">
        <f t="shared" si="1066"/>
        <v>1</v>
      </c>
      <c r="EK268" s="375">
        <f t="shared" si="1067"/>
        <v>0</v>
      </c>
      <c r="EL268" s="375">
        <f t="shared" si="1068"/>
        <v>0</v>
      </c>
      <c r="EM268" s="375">
        <f t="shared" si="1069"/>
        <v>1</v>
      </c>
      <c r="EN268" s="375">
        <f t="shared" si="1070"/>
        <v>0</v>
      </c>
      <c r="EO268" s="375">
        <f t="shared" si="1071"/>
        <v>0</v>
      </c>
      <c r="EP268" s="375">
        <f t="shared" si="1072"/>
        <v>1</v>
      </c>
      <c r="EQ268" s="375">
        <f t="shared" si="1073"/>
        <v>0</v>
      </c>
      <c r="ER268" s="375">
        <f t="shared" si="1074"/>
        <v>0</v>
      </c>
      <c r="ES268" s="375">
        <f t="shared" si="1075"/>
        <v>1</v>
      </c>
      <c r="ET268" s="375">
        <f t="shared" si="1076"/>
        <v>0</v>
      </c>
      <c r="EU268" s="375">
        <f t="shared" si="1077"/>
        <v>0</v>
      </c>
      <c r="EV268" s="375">
        <f t="shared" si="1078"/>
        <v>1</v>
      </c>
      <c r="EW268" s="375">
        <f t="shared" si="1079"/>
        <v>0</v>
      </c>
      <c r="EX268" s="375">
        <f t="shared" si="1080"/>
        <v>0</v>
      </c>
      <c r="EY268" s="375">
        <f t="shared" si="1081"/>
        <v>1</v>
      </c>
      <c r="EZ268" s="375">
        <f t="shared" si="1082"/>
        <v>0</v>
      </c>
      <c r="FA268" s="375">
        <f t="shared" si="1083"/>
        <v>0</v>
      </c>
      <c r="FB268" s="375">
        <f t="shared" si="1084"/>
        <v>1</v>
      </c>
      <c r="FC268" s="375">
        <f t="shared" si="1085"/>
        <v>0</v>
      </c>
      <c r="FD268" s="375">
        <f t="shared" si="1086"/>
        <v>0</v>
      </c>
      <c r="FE268" s="376"/>
      <c r="FF268" s="372"/>
      <c r="FG268" s="372"/>
      <c r="FH268" s="372"/>
      <c r="FI268" s="372"/>
      <c r="FJ268" s="372"/>
      <c r="FK268" s="372"/>
      <c r="FL268" s="372"/>
      <c r="FM268" s="372"/>
      <c r="FN268" s="372"/>
      <c r="FO268" s="372"/>
      <c r="FP268" s="372"/>
      <c r="FQ268" s="372"/>
      <c r="FR268" s="372"/>
      <c r="FS268" s="372"/>
      <c r="FT268" s="372"/>
      <c r="FU268" s="372"/>
      <c r="FV268" s="372"/>
      <c r="FW268" s="372"/>
      <c r="FX268" s="372"/>
      <c r="FY268" s="372"/>
      <c r="FZ268" s="372"/>
      <c r="GA268" s="372"/>
      <c r="GB268" s="372"/>
      <c r="GC268" s="372"/>
      <c r="GD268" s="372"/>
      <c r="GE268" s="372"/>
      <c r="GF268" s="372"/>
      <c r="GG268" s="372"/>
      <c r="GH268" s="372"/>
      <c r="GI268" s="372"/>
      <c r="GJ268" s="372"/>
      <c r="GK268" s="372"/>
      <c r="GL268" s="372"/>
      <c r="GM268" s="372"/>
      <c r="GN268" s="372"/>
      <c r="GO268" s="372"/>
      <c r="GP268" s="372"/>
      <c r="GQ268" s="372"/>
      <c r="GR268" s="372"/>
      <c r="GS268" s="372"/>
      <c r="GT268" s="372"/>
      <c r="GU268" s="372"/>
      <c r="GV268" s="372"/>
      <c r="GW268" s="372"/>
      <c r="GX268" s="372"/>
      <c r="GY268" s="372"/>
      <c r="GZ268" s="372"/>
      <c r="HA268" s="372"/>
      <c r="HB268" s="372"/>
      <c r="HC268" s="372"/>
    </row>
    <row r="269" spans="1:211" s="373" customFormat="1" ht="15" hidden="1" customHeight="1" outlineLevel="1" x14ac:dyDescent="0.2">
      <c r="A269" s="366">
        <f>SWDATA!O254</f>
        <v>0</v>
      </c>
      <c r="B269" s="366">
        <f>SWDATA!M254</f>
        <v>0</v>
      </c>
      <c r="C269" s="351">
        <f>IF(AND(SWDATA!M254=1,SWDATA!Q254="promotions"),SWDATA!P254,0)</f>
        <v>0</v>
      </c>
      <c r="D269" s="367">
        <f>ROW(SWDATA!M254)</f>
        <v>254</v>
      </c>
      <c r="E269" s="368">
        <f t="shared" si="1103"/>
        <v>0</v>
      </c>
      <c r="F269" s="369">
        <f t="shared" si="1089"/>
        <v>1</v>
      </c>
      <c r="G269" s="366" t="str">
        <f t="shared" si="1090"/>
        <v/>
      </c>
      <c r="H269" s="370"/>
      <c r="J269" s="238">
        <f t="shared" si="1091"/>
        <v>0</v>
      </c>
      <c r="K269" s="239" t="str">
        <f t="shared" si="1092"/>
        <v/>
      </c>
      <c r="L269" s="342"/>
      <c r="M269" s="345"/>
      <c r="N269" s="340" t="str">
        <f>IF(LEN(SWDATA!F254)=0,"",N268)</f>
        <v/>
      </c>
      <c r="O269" s="296" t="str">
        <f>IF(LEN(SWDATA!G254)=0,"",O268)</f>
        <v/>
      </c>
      <c r="P269" s="297" t="str">
        <f>IF(LEN(SWDATA!C254)=0,"",SWDATA!C254)</f>
        <v/>
      </c>
      <c r="Q269" s="312" t="str">
        <f t="shared" si="1093"/>
        <v/>
      </c>
      <c r="R269" s="223" t="s">
        <v>261</v>
      </c>
      <c r="S269" s="224"/>
      <c r="T269" s="224"/>
      <c r="U269" s="264" t="s">
        <v>613</v>
      </c>
      <c r="V269" s="205" t="s">
        <v>221</v>
      </c>
      <c r="W269" s="266">
        <f>IF(OR(Is_Loading,LEN($A269)=0),"",SWDATA!P254)</f>
        <v>0</v>
      </c>
      <c r="X269" s="267">
        <f>IF(OR(Is_Loading,LEN($A269)=0),"",SWDATA!Q254)</f>
        <v>0</v>
      </c>
      <c r="Y269" s="267">
        <f>IF(OR(Is_Loading,LEN($A269)=0),"",SWDATA!R254)</f>
        <v>0</v>
      </c>
      <c r="Z269" s="266" t="str">
        <f t="shared" si="1104"/>
        <v/>
      </c>
      <c r="AA269" s="266">
        <f>IF(OR(Is_Loading,LEN($A269)=0),"",SWDATA!T254)</f>
        <v>0</v>
      </c>
      <c r="AB269" s="267">
        <f>IF(OR(Is_Loading,LEN($A269)=0),"",SWDATA!U254)</f>
        <v>0</v>
      </c>
      <c r="AC269" s="267">
        <f>IF(OR(Is_Loading,LEN($A269)=0),"",SWDATA!V254)</f>
        <v>0</v>
      </c>
      <c r="AD269" s="266" t="str">
        <f t="shared" si="1094"/>
        <v/>
      </c>
      <c r="AE269" s="266">
        <f>IF(OR(Is_Loading,LEN($A269)=0),"",SWDATA!X254)</f>
        <v>0</v>
      </c>
      <c r="AF269" s="267">
        <f>IF(OR(Is_Loading,LEN($A269)=0),"",SWDATA!Y254)</f>
        <v>0</v>
      </c>
      <c r="AG269" s="267">
        <f>IF(OR(Is_Loading,LEN($A269)=0),"",SWDATA!Z254)</f>
        <v>0</v>
      </c>
      <c r="AH269" s="266" t="str">
        <f t="shared" si="1095"/>
        <v/>
      </c>
      <c r="AI269" s="266">
        <f>IF(OR(Is_Loading,LEN($A269)=0),"",SWDATA!AB254)</f>
        <v>0</v>
      </c>
      <c r="AJ269" s="267">
        <f>IF(OR(Is_Loading,LEN($A269)=0),"",SWDATA!AC254)</f>
        <v>0</v>
      </c>
      <c r="AK269" s="267">
        <f>IF(OR(Is_Loading,LEN($A269)=0),"",SWDATA!AD254)</f>
        <v>0</v>
      </c>
      <c r="AL269" s="266" t="str">
        <f t="shared" si="1096"/>
        <v/>
      </c>
      <c r="AM269" s="266">
        <f>IF(OR(Is_Loading,LEN($A269)=0),"",SWDATA!AF254)</f>
        <v>0</v>
      </c>
      <c r="AN269" s="267">
        <f>IF(OR(Is_Loading,LEN($A269)=0),"",SWDATA!AG254)</f>
        <v>0</v>
      </c>
      <c r="AO269" s="323">
        <f>IF(OR(Is_Loading,LEN($A269)=0),"",SWDATA!AH254)</f>
        <v>0</v>
      </c>
      <c r="AP269" s="320" t="str">
        <f t="shared" si="1097"/>
        <v/>
      </c>
      <c r="AQ269" s="266">
        <f>IF(OR(Is_Loading,LEN($A269)=0),"",SWDATA!AJ254)</f>
        <v>0</v>
      </c>
      <c r="AR269" s="267">
        <f>IF(OR(Is_Loading,LEN($A269)=0),"",SWDATA!AK254)</f>
        <v>0</v>
      </c>
      <c r="AS269" s="267">
        <f>IF(OR(Is_Loading,LEN($A269)=0),"",SWDATA!AL254)</f>
        <v>0</v>
      </c>
      <c r="AT269" s="266" t="str">
        <f t="shared" si="1098"/>
        <v/>
      </c>
      <c r="AU269" s="266">
        <f>IF(OR(Is_Loading,LEN($A269)=0),"",SWDATA!AN254)</f>
        <v>0</v>
      </c>
      <c r="AV269" s="267">
        <f>IF(OR(Is_Loading,LEN($A269)=0),"",SWDATA!AO254)</f>
        <v>0</v>
      </c>
      <c r="AW269" s="267">
        <f>IF(OR(Is_Loading,LEN($A269)=0),"",SWDATA!AP254)</f>
        <v>0</v>
      </c>
      <c r="AX269" s="266" t="str">
        <f t="shared" si="1099"/>
        <v/>
      </c>
      <c r="AY269" s="266">
        <f>IF(OR(Is_Loading,LEN($A269)=0),"",SWDATA!AR254)</f>
        <v>0</v>
      </c>
      <c r="AZ269" s="267">
        <f>IF(OR(Is_Loading,LEN($A269)=0),"",SWDATA!AS254)</f>
        <v>0</v>
      </c>
      <c r="BA269" s="267">
        <f>IF(OR(Is_Loading,LEN($A269)=0),"",SWDATA!AT254)</f>
        <v>0</v>
      </c>
      <c r="BB269" s="266" t="str">
        <f t="shared" si="1100"/>
        <v/>
      </c>
      <c r="BC269" s="266">
        <f>IF(OR(Is_Loading,LEN($A269)=0),"",SWDATA!AV254)</f>
        <v>0</v>
      </c>
      <c r="BD269" s="267">
        <f>IF(OR(Is_Loading,LEN($A269)=0),"",SWDATA!AW254)</f>
        <v>0</v>
      </c>
      <c r="BE269" s="323">
        <f>IF(OR(Is_Loading,LEN($A269)=0),"",SWDATA!AX254)</f>
        <v>0</v>
      </c>
      <c r="BF269" s="320" t="str">
        <f t="shared" si="1101"/>
        <v/>
      </c>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351"/>
      <c r="CO269" s="351"/>
      <c r="CP269" s="351"/>
      <c r="CQ269" s="351"/>
      <c r="CR269" s="351"/>
      <c r="CS269" s="351"/>
      <c r="CT269" s="351"/>
      <c r="CU269" s="351"/>
      <c r="CV269" s="351"/>
      <c r="CW269" s="351"/>
      <c r="CX269" s="351"/>
      <c r="CY269" s="351"/>
      <c r="CZ269" s="351"/>
      <c r="DA269" s="351"/>
      <c r="DB269" s="351"/>
      <c r="DC269" s="351"/>
      <c r="DD269" s="351"/>
      <c r="DE269" s="351"/>
      <c r="DF269" s="351"/>
      <c r="DG269" s="351"/>
      <c r="DH269" s="351"/>
      <c r="DI269" s="351"/>
      <c r="DJ269" s="351"/>
      <c r="DK269" s="351"/>
      <c r="DL269" s="351"/>
      <c r="DM269" s="351"/>
      <c r="DN269" s="351"/>
      <c r="DS269" s="372"/>
      <c r="DT269" s="374"/>
      <c r="DU269" s="375"/>
      <c r="DV269" s="375"/>
      <c r="DW269" s="375"/>
      <c r="DX269" s="375">
        <v>1</v>
      </c>
      <c r="DY269" s="375">
        <f t="shared" si="1055"/>
        <v>0</v>
      </c>
      <c r="DZ269" s="375">
        <f t="shared" si="1056"/>
        <v>0</v>
      </c>
      <c r="EA269" s="375">
        <f t="shared" si="1057"/>
        <v>1</v>
      </c>
      <c r="EB269" s="375">
        <f t="shared" si="1058"/>
        <v>0</v>
      </c>
      <c r="EC269" s="375">
        <f t="shared" si="1059"/>
        <v>0</v>
      </c>
      <c r="ED269" s="375">
        <f t="shared" si="1060"/>
        <v>1</v>
      </c>
      <c r="EE269" s="375">
        <f t="shared" si="1061"/>
        <v>0</v>
      </c>
      <c r="EF269" s="375">
        <f t="shared" si="1062"/>
        <v>0</v>
      </c>
      <c r="EG269" s="375">
        <f t="shared" si="1063"/>
        <v>1</v>
      </c>
      <c r="EH269" s="375">
        <f t="shared" si="1064"/>
        <v>0</v>
      </c>
      <c r="EI269" s="375">
        <f t="shared" si="1065"/>
        <v>0</v>
      </c>
      <c r="EJ269" s="375">
        <f t="shared" si="1066"/>
        <v>1</v>
      </c>
      <c r="EK269" s="375">
        <f t="shared" si="1067"/>
        <v>0</v>
      </c>
      <c r="EL269" s="375">
        <f t="shared" si="1068"/>
        <v>0</v>
      </c>
      <c r="EM269" s="375">
        <f t="shared" si="1069"/>
        <v>1</v>
      </c>
      <c r="EN269" s="375">
        <f t="shared" si="1070"/>
        <v>0</v>
      </c>
      <c r="EO269" s="375">
        <f t="shared" si="1071"/>
        <v>0</v>
      </c>
      <c r="EP269" s="375">
        <f t="shared" si="1072"/>
        <v>1</v>
      </c>
      <c r="EQ269" s="375">
        <f t="shared" si="1073"/>
        <v>0</v>
      </c>
      <c r="ER269" s="375">
        <f t="shared" si="1074"/>
        <v>0</v>
      </c>
      <c r="ES269" s="375">
        <f t="shared" si="1075"/>
        <v>1</v>
      </c>
      <c r="ET269" s="375">
        <f t="shared" si="1076"/>
        <v>0</v>
      </c>
      <c r="EU269" s="375">
        <f t="shared" si="1077"/>
        <v>0</v>
      </c>
      <c r="EV269" s="375">
        <f t="shared" si="1078"/>
        <v>1</v>
      </c>
      <c r="EW269" s="375">
        <f t="shared" si="1079"/>
        <v>0</v>
      </c>
      <c r="EX269" s="375">
        <f t="shared" si="1080"/>
        <v>0</v>
      </c>
      <c r="EY269" s="375">
        <f t="shared" si="1081"/>
        <v>1</v>
      </c>
      <c r="EZ269" s="375">
        <f t="shared" si="1082"/>
        <v>0</v>
      </c>
      <c r="FA269" s="375">
        <f t="shared" si="1083"/>
        <v>0</v>
      </c>
      <c r="FB269" s="375">
        <f t="shared" si="1084"/>
        <v>1</v>
      </c>
      <c r="FC269" s="375">
        <f t="shared" si="1085"/>
        <v>0</v>
      </c>
      <c r="FD269" s="375">
        <f t="shared" si="1086"/>
        <v>0</v>
      </c>
      <c r="FE269" s="376"/>
      <c r="FF269" s="372"/>
      <c r="FG269" s="372"/>
      <c r="FH269" s="372"/>
      <c r="FI269" s="372"/>
      <c r="FJ269" s="372"/>
      <c r="FK269" s="372"/>
      <c r="FL269" s="372"/>
      <c r="FM269" s="372"/>
      <c r="FN269" s="372"/>
      <c r="FO269" s="372"/>
      <c r="FP269" s="372"/>
      <c r="FQ269" s="372"/>
      <c r="FR269" s="372"/>
      <c r="FS269" s="372"/>
      <c r="FT269" s="372"/>
      <c r="FU269" s="372"/>
      <c r="FV269" s="372"/>
      <c r="FW269" s="372"/>
      <c r="FX269" s="372"/>
      <c r="FY269" s="372"/>
      <c r="FZ269" s="372"/>
      <c r="GA269" s="372"/>
      <c r="GB269" s="372"/>
      <c r="GC269" s="372"/>
      <c r="GD269" s="372"/>
      <c r="GE269" s="372"/>
      <c r="GF269" s="372"/>
      <c r="GG269" s="372"/>
      <c r="GH269" s="372"/>
      <c r="GI269" s="372"/>
      <c r="GJ269" s="372"/>
      <c r="GK269" s="372"/>
      <c r="GL269" s="372"/>
      <c r="GM269" s="372"/>
      <c r="GN269" s="372"/>
      <c r="GO269" s="372"/>
      <c r="GP269" s="372"/>
      <c r="GQ269" s="372"/>
      <c r="GR269" s="372"/>
      <c r="GS269" s="372"/>
      <c r="GT269" s="372"/>
      <c r="GU269" s="372"/>
      <c r="GV269" s="372"/>
      <c r="GW269" s="372"/>
      <c r="GX269" s="372"/>
      <c r="GY269" s="372"/>
      <c r="GZ269" s="372"/>
      <c r="HA269" s="372"/>
      <c r="HB269" s="372"/>
      <c r="HC269" s="372"/>
    </row>
    <row r="270" spans="1:211" s="373" customFormat="1" ht="15" hidden="1" customHeight="1" outlineLevel="1" x14ac:dyDescent="0.2">
      <c r="A270" s="366">
        <f>SWDATA!O255</f>
        <v>0</v>
      </c>
      <c r="B270" s="366">
        <f>SWDATA!M255</f>
        <v>0</v>
      </c>
      <c r="C270" s="351">
        <f>IF(AND(SWDATA!M255=1,SWDATA!Q255="promotions"),SWDATA!P255,0)</f>
        <v>0</v>
      </c>
      <c r="D270" s="367">
        <f>ROW(SWDATA!M255)</f>
        <v>255</v>
      </c>
      <c r="E270" s="368">
        <f t="shared" si="1103"/>
        <v>0</v>
      </c>
      <c r="F270" s="369">
        <f t="shared" si="1089"/>
        <v>1</v>
      </c>
      <c r="G270" s="366" t="str">
        <f t="shared" si="1090"/>
        <v/>
      </c>
      <c r="H270" s="370"/>
      <c r="J270" s="238">
        <f t="shared" si="1091"/>
        <v>0</v>
      </c>
      <c r="K270" s="239" t="str">
        <f t="shared" si="1092"/>
        <v/>
      </c>
      <c r="L270" s="342"/>
      <c r="M270" s="345"/>
      <c r="N270" s="340" t="str">
        <f>IF(LEN(SWDATA!F255)=0,"",N269)</f>
        <v/>
      </c>
      <c r="O270" s="296" t="str">
        <f>IF(LEN(SWDATA!G255)=0,"",O269)</f>
        <v/>
      </c>
      <c r="P270" s="297" t="str">
        <f>IF(LEN(SWDATA!C255)=0,"",SWDATA!C255)</f>
        <v/>
      </c>
      <c r="Q270" s="312" t="str">
        <f t="shared" si="1093"/>
        <v/>
      </c>
      <c r="R270" s="223" t="s">
        <v>261</v>
      </c>
      <c r="S270" s="224" t="s">
        <v>485</v>
      </c>
      <c r="T270" s="224"/>
      <c r="U270" s="264" t="s">
        <v>609</v>
      </c>
      <c r="V270" s="205" t="s">
        <v>221</v>
      </c>
      <c r="W270" s="266">
        <f>IF(OR(Is_Loading,LEN($A270)=0),"",SWDATA!P255)</f>
        <v>0</v>
      </c>
      <c r="X270" s="267">
        <f>IF(OR(Is_Loading,LEN($A270)=0),"",SWDATA!Q255)</f>
        <v>0</v>
      </c>
      <c r="Y270" s="267">
        <f>IF(OR(Is_Loading,LEN($A270)=0),"",SWDATA!R255)</f>
        <v>0</v>
      </c>
      <c r="Z270" s="266" t="str">
        <f t="shared" si="1104"/>
        <v/>
      </c>
      <c r="AA270" s="266">
        <f>IF(OR(Is_Loading,LEN($A270)=0),"",SWDATA!T255)</f>
        <v>0</v>
      </c>
      <c r="AB270" s="267">
        <f>IF(OR(Is_Loading,LEN($A270)=0),"",SWDATA!U255)</f>
        <v>0</v>
      </c>
      <c r="AC270" s="267">
        <f>IF(OR(Is_Loading,LEN($A270)=0),"",SWDATA!V255)</f>
        <v>0</v>
      </c>
      <c r="AD270" s="266" t="str">
        <f t="shared" si="1094"/>
        <v/>
      </c>
      <c r="AE270" s="266">
        <f>IF(OR(Is_Loading,LEN($A270)=0),"",SWDATA!X255)</f>
        <v>0</v>
      </c>
      <c r="AF270" s="267">
        <f>IF(OR(Is_Loading,LEN($A270)=0),"",SWDATA!Y255)</f>
        <v>0</v>
      </c>
      <c r="AG270" s="267">
        <f>IF(OR(Is_Loading,LEN($A270)=0),"",SWDATA!Z255)</f>
        <v>0</v>
      </c>
      <c r="AH270" s="266" t="str">
        <f t="shared" si="1095"/>
        <v/>
      </c>
      <c r="AI270" s="266">
        <f>IF(OR(Is_Loading,LEN($A270)=0),"",SWDATA!AB255)</f>
        <v>0</v>
      </c>
      <c r="AJ270" s="267">
        <f>IF(OR(Is_Loading,LEN($A270)=0),"",SWDATA!AC255)</f>
        <v>0</v>
      </c>
      <c r="AK270" s="267">
        <f>IF(OR(Is_Loading,LEN($A270)=0),"",SWDATA!AD255)</f>
        <v>0</v>
      </c>
      <c r="AL270" s="266" t="str">
        <f t="shared" si="1096"/>
        <v/>
      </c>
      <c r="AM270" s="266">
        <f>IF(OR(Is_Loading,LEN($A270)=0),"",SWDATA!AF255)</f>
        <v>0</v>
      </c>
      <c r="AN270" s="267">
        <f>IF(OR(Is_Loading,LEN($A270)=0),"",SWDATA!AG255)</f>
        <v>0</v>
      </c>
      <c r="AO270" s="323">
        <f>IF(OR(Is_Loading,LEN($A270)=0),"",SWDATA!AH255)</f>
        <v>0</v>
      </c>
      <c r="AP270" s="320" t="str">
        <f t="shared" si="1097"/>
        <v/>
      </c>
      <c r="AQ270" s="266">
        <f>IF(OR(Is_Loading,LEN($A270)=0),"",SWDATA!AJ255)</f>
        <v>0</v>
      </c>
      <c r="AR270" s="267">
        <f>IF(OR(Is_Loading,LEN($A270)=0),"",SWDATA!AK255)</f>
        <v>0</v>
      </c>
      <c r="AS270" s="267">
        <f>IF(OR(Is_Loading,LEN($A270)=0),"",SWDATA!AL255)</f>
        <v>0</v>
      </c>
      <c r="AT270" s="266" t="str">
        <f t="shared" si="1098"/>
        <v/>
      </c>
      <c r="AU270" s="266">
        <f>IF(OR(Is_Loading,LEN($A270)=0),"",SWDATA!AN255)</f>
        <v>0</v>
      </c>
      <c r="AV270" s="267">
        <f>IF(OR(Is_Loading,LEN($A270)=0),"",SWDATA!AO255)</f>
        <v>0</v>
      </c>
      <c r="AW270" s="267">
        <f>IF(OR(Is_Loading,LEN($A270)=0),"",SWDATA!AP255)</f>
        <v>0</v>
      </c>
      <c r="AX270" s="266" t="str">
        <f t="shared" si="1099"/>
        <v/>
      </c>
      <c r="AY270" s="266">
        <f>IF(OR(Is_Loading,LEN($A270)=0),"",SWDATA!AR255)</f>
        <v>0</v>
      </c>
      <c r="AZ270" s="267">
        <f>IF(OR(Is_Loading,LEN($A270)=0),"",SWDATA!AS255)</f>
        <v>0</v>
      </c>
      <c r="BA270" s="267">
        <f>IF(OR(Is_Loading,LEN($A270)=0),"",SWDATA!AT255)</f>
        <v>0</v>
      </c>
      <c r="BB270" s="266" t="str">
        <f t="shared" si="1100"/>
        <v/>
      </c>
      <c r="BC270" s="266">
        <f>IF(OR(Is_Loading,LEN($A270)=0),"",SWDATA!AV255)</f>
        <v>0</v>
      </c>
      <c r="BD270" s="267">
        <f>IF(OR(Is_Loading,LEN($A270)=0),"",SWDATA!AW255)</f>
        <v>0</v>
      </c>
      <c r="BE270" s="323">
        <f>IF(OR(Is_Loading,LEN($A270)=0),"",SWDATA!AX255)</f>
        <v>0</v>
      </c>
      <c r="BF270" s="320" t="str">
        <f t="shared" si="1101"/>
        <v/>
      </c>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351"/>
      <c r="CO270" s="351"/>
      <c r="CP270" s="351"/>
      <c r="CQ270" s="351"/>
      <c r="CR270" s="351"/>
      <c r="CS270" s="351"/>
      <c r="CT270" s="351"/>
      <c r="CU270" s="351"/>
      <c r="CV270" s="351"/>
      <c r="CW270" s="351"/>
      <c r="CX270" s="351"/>
      <c r="CY270" s="351"/>
      <c r="CZ270" s="351"/>
      <c r="DA270" s="351"/>
      <c r="DB270" s="351"/>
      <c r="DC270" s="351"/>
      <c r="DD270" s="351"/>
      <c r="DE270" s="351"/>
      <c r="DF270" s="351"/>
      <c r="DG270" s="351"/>
      <c r="DH270" s="351"/>
      <c r="DI270" s="351"/>
      <c r="DJ270" s="351"/>
      <c r="DK270" s="351"/>
      <c r="DL270" s="351"/>
      <c r="DM270" s="351"/>
      <c r="DN270" s="351"/>
      <c r="DS270" s="372"/>
      <c r="DT270" s="374"/>
      <c r="DU270" s="375"/>
      <c r="DV270" s="375"/>
      <c r="DW270" s="375"/>
      <c r="DX270" s="375">
        <v>1</v>
      </c>
      <c r="DY270" s="375">
        <f t="shared" si="1055"/>
        <v>0</v>
      </c>
      <c r="DZ270" s="375">
        <f t="shared" si="1056"/>
        <v>0</v>
      </c>
      <c r="EA270" s="375">
        <f t="shared" si="1057"/>
        <v>1</v>
      </c>
      <c r="EB270" s="375">
        <f t="shared" si="1058"/>
        <v>0</v>
      </c>
      <c r="EC270" s="375">
        <f t="shared" si="1059"/>
        <v>0</v>
      </c>
      <c r="ED270" s="375">
        <f t="shared" si="1060"/>
        <v>1</v>
      </c>
      <c r="EE270" s="375">
        <f t="shared" si="1061"/>
        <v>0</v>
      </c>
      <c r="EF270" s="375">
        <f t="shared" si="1062"/>
        <v>0</v>
      </c>
      <c r="EG270" s="375">
        <f t="shared" si="1063"/>
        <v>1</v>
      </c>
      <c r="EH270" s="375">
        <f t="shared" si="1064"/>
        <v>0</v>
      </c>
      <c r="EI270" s="375">
        <f t="shared" si="1065"/>
        <v>0</v>
      </c>
      <c r="EJ270" s="375">
        <f t="shared" si="1066"/>
        <v>1</v>
      </c>
      <c r="EK270" s="375">
        <f t="shared" si="1067"/>
        <v>0</v>
      </c>
      <c r="EL270" s="375">
        <f t="shared" si="1068"/>
        <v>0</v>
      </c>
      <c r="EM270" s="375">
        <f t="shared" si="1069"/>
        <v>1</v>
      </c>
      <c r="EN270" s="375">
        <f t="shared" si="1070"/>
        <v>0</v>
      </c>
      <c r="EO270" s="375">
        <f t="shared" si="1071"/>
        <v>0</v>
      </c>
      <c r="EP270" s="375">
        <f t="shared" si="1072"/>
        <v>1</v>
      </c>
      <c r="EQ270" s="375">
        <f t="shared" si="1073"/>
        <v>0</v>
      </c>
      <c r="ER270" s="375">
        <f t="shared" si="1074"/>
        <v>0</v>
      </c>
      <c r="ES270" s="375">
        <f t="shared" si="1075"/>
        <v>1</v>
      </c>
      <c r="ET270" s="375">
        <f t="shared" si="1076"/>
        <v>0</v>
      </c>
      <c r="EU270" s="375">
        <f t="shared" si="1077"/>
        <v>0</v>
      </c>
      <c r="EV270" s="375">
        <f t="shared" si="1078"/>
        <v>1</v>
      </c>
      <c r="EW270" s="375">
        <f t="shared" si="1079"/>
        <v>0</v>
      </c>
      <c r="EX270" s="375">
        <f t="shared" si="1080"/>
        <v>0</v>
      </c>
      <c r="EY270" s="375">
        <f t="shared" si="1081"/>
        <v>1</v>
      </c>
      <c r="EZ270" s="375">
        <f t="shared" si="1082"/>
        <v>0</v>
      </c>
      <c r="FA270" s="375">
        <f t="shared" si="1083"/>
        <v>0</v>
      </c>
      <c r="FB270" s="375">
        <f t="shared" si="1084"/>
        <v>1</v>
      </c>
      <c r="FC270" s="375">
        <f t="shared" si="1085"/>
        <v>0</v>
      </c>
      <c r="FD270" s="375">
        <f t="shared" si="1086"/>
        <v>0</v>
      </c>
      <c r="FE270" s="376"/>
      <c r="FF270" s="372"/>
      <c r="FG270" s="372"/>
      <c r="FH270" s="372"/>
      <c r="FI270" s="372"/>
      <c r="FJ270" s="372"/>
      <c r="FK270" s="372"/>
      <c r="FL270" s="372"/>
      <c r="FM270" s="372"/>
      <c r="FN270" s="372"/>
      <c r="FO270" s="372"/>
      <c r="FP270" s="372"/>
      <c r="FQ270" s="372"/>
      <c r="FR270" s="372"/>
      <c r="FS270" s="372"/>
      <c r="FT270" s="372"/>
      <c r="FU270" s="372"/>
      <c r="FV270" s="372"/>
      <c r="FW270" s="372"/>
      <c r="FX270" s="372"/>
      <c r="FY270" s="372"/>
      <c r="FZ270" s="372"/>
      <c r="GA270" s="372"/>
      <c r="GB270" s="372"/>
      <c r="GC270" s="372"/>
      <c r="GD270" s="372"/>
      <c r="GE270" s="372"/>
      <c r="GF270" s="372"/>
      <c r="GG270" s="372"/>
      <c r="GH270" s="372"/>
      <c r="GI270" s="372"/>
      <c r="GJ270" s="372"/>
      <c r="GK270" s="372"/>
      <c r="GL270" s="372"/>
      <c r="GM270" s="372"/>
      <c r="GN270" s="372"/>
      <c r="GO270" s="372"/>
      <c r="GP270" s="372"/>
      <c r="GQ270" s="372"/>
      <c r="GR270" s="372"/>
      <c r="GS270" s="372"/>
      <c r="GT270" s="372"/>
      <c r="GU270" s="372"/>
      <c r="GV270" s="372"/>
      <c r="GW270" s="372"/>
      <c r="GX270" s="372"/>
      <c r="GY270" s="372"/>
      <c r="GZ270" s="372"/>
      <c r="HA270" s="372"/>
      <c r="HB270" s="372"/>
      <c r="HC270" s="372"/>
    </row>
    <row r="271" spans="1:211" s="373" customFormat="1" ht="15" hidden="1" customHeight="1" outlineLevel="1" x14ac:dyDescent="0.2">
      <c r="A271" s="366">
        <f>SWDATA!O256</f>
        <v>0</v>
      </c>
      <c r="B271" s="366">
        <f>SWDATA!M256</f>
        <v>0</v>
      </c>
      <c r="C271" s="351">
        <f>IF(AND(SWDATA!M256=1,SWDATA!Q256="promotions"),SWDATA!P256,0)</f>
        <v>0</v>
      </c>
      <c r="D271" s="371">
        <f>ROW(SWDATA!M256)</f>
        <v>256</v>
      </c>
      <c r="E271" s="368">
        <f ca="1">IF(AND(B271=1,UPPER(HLOOKUP(D271,'Metrics &amp; Attributes View'!$13:$31,19,0))&lt;&gt;"SBOM"),1,0)</f>
        <v>0</v>
      </c>
      <c r="F271" s="369">
        <f t="shared" si="1089"/>
        <v>1</v>
      </c>
      <c r="G271" s="366" t="str">
        <f t="shared" si="1090"/>
        <v/>
      </c>
      <c r="H271" s="370"/>
      <c r="J271" s="238">
        <f t="shared" si="1091"/>
        <v>0</v>
      </c>
      <c r="K271" s="239" t="str">
        <f t="shared" si="1092"/>
        <v/>
      </c>
      <c r="L271" s="342"/>
      <c r="M271" s="345"/>
      <c r="N271" s="340" t="str">
        <f>IF(LEN(SWDATA!F256)=0,"",N270)</f>
        <v/>
      </c>
      <c r="O271" s="296" t="str">
        <f>IF(LEN(SWDATA!G256)=0,"",O270)</f>
        <v/>
      </c>
      <c r="P271" s="297" t="str">
        <f>IF(LEN(SWDATA!C256)=0,"",SWDATA!C256)</f>
        <v/>
      </c>
      <c r="Q271" s="312" t="str">
        <f t="shared" si="1093"/>
        <v/>
      </c>
      <c r="R271" s="223" t="s">
        <v>262</v>
      </c>
      <c r="S271" s="224"/>
      <c r="T271" s="224"/>
      <c r="U271" s="264" t="s">
        <v>627</v>
      </c>
      <c r="V271" s="205" t="s">
        <v>221</v>
      </c>
      <c r="W271" s="266">
        <f>IF(OR(Is_Loading,LEN($A271)=0),"",SWDATA!P256)</f>
        <v>0</v>
      </c>
      <c r="X271" s="267">
        <f>IF(OR(Is_Loading,LEN($A271)=0),"",SWDATA!Q256)</f>
        <v>0</v>
      </c>
      <c r="Y271" s="267">
        <f>IF(OR(Is_Loading,LEN($A271)=0),"",SWDATA!R256)</f>
        <v>0</v>
      </c>
      <c r="Z271" s="266" t="str">
        <f t="shared" si="1104"/>
        <v/>
      </c>
      <c r="AA271" s="266">
        <f>IF(OR(Is_Loading,LEN($A271)=0),"",SWDATA!T256)</f>
        <v>0</v>
      </c>
      <c r="AB271" s="267">
        <f>IF(OR(Is_Loading,LEN($A271)=0),"",SWDATA!U256)</f>
        <v>0</v>
      </c>
      <c r="AC271" s="267">
        <f>IF(OR(Is_Loading,LEN($A271)=0),"",SWDATA!V256)</f>
        <v>0</v>
      </c>
      <c r="AD271" s="266" t="str">
        <f t="shared" si="1094"/>
        <v/>
      </c>
      <c r="AE271" s="266">
        <f>IF(OR(Is_Loading,LEN($A271)=0),"",SWDATA!X256)</f>
        <v>0</v>
      </c>
      <c r="AF271" s="267">
        <f>IF(OR(Is_Loading,LEN($A271)=0),"",SWDATA!Y256)</f>
        <v>0</v>
      </c>
      <c r="AG271" s="267">
        <f>IF(OR(Is_Loading,LEN($A271)=0),"",SWDATA!Z256)</f>
        <v>0</v>
      </c>
      <c r="AH271" s="266" t="str">
        <f t="shared" si="1095"/>
        <v/>
      </c>
      <c r="AI271" s="266">
        <f>IF(OR(Is_Loading,LEN($A271)=0),"",SWDATA!AB256)</f>
        <v>0</v>
      </c>
      <c r="AJ271" s="267">
        <f>IF(OR(Is_Loading,LEN($A271)=0),"",SWDATA!AC256)</f>
        <v>0</v>
      </c>
      <c r="AK271" s="267">
        <f>IF(OR(Is_Loading,LEN($A271)=0),"",SWDATA!AD256)</f>
        <v>0</v>
      </c>
      <c r="AL271" s="266" t="str">
        <f t="shared" si="1096"/>
        <v/>
      </c>
      <c r="AM271" s="266">
        <f>IF(OR(Is_Loading,LEN($A271)=0),"",SWDATA!AF256)</f>
        <v>0</v>
      </c>
      <c r="AN271" s="267">
        <f>IF(OR(Is_Loading,LEN($A271)=0),"",SWDATA!AG256)</f>
        <v>0</v>
      </c>
      <c r="AO271" s="323">
        <f>IF(OR(Is_Loading,LEN($A271)=0),"",SWDATA!AH256)</f>
        <v>0</v>
      </c>
      <c r="AP271" s="320" t="str">
        <f t="shared" si="1097"/>
        <v/>
      </c>
      <c r="AQ271" s="266">
        <f>IF(OR(Is_Loading,LEN($A271)=0),"",SWDATA!AJ256)</f>
        <v>0</v>
      </c>
      <c r="AR271" s="267">
        <f>IF(OR(Is_Loading,LEN($A271)=0),"",SWDATA!AK256)</f>
        <v>0</v>
      </c>
      <c r="AS271" s="267">
        <f>IF(OR(Is_Loading,LEN($A271)=0),"",SWDATA!AL256)</f>
        <v>0</v>
      </c>
      <c r="AT271" s="266" t="str">
        <f t="shared" si="1098"/>
        <v/>
      </c>
      <c r="AU271" s="266">
        <f>IF(OR(Is_Loading,LEN($A271)=0),"",SWDATA!AN256)</f>
        <v>0</v>
      </c>
      <c r="AV271" s="267">
        <f>IF(OR(Is_Loading,LEN($A271)=0),"",SWDATA!AO256)</f>
        <v>0</v>
      </c>
      <c r="AW271" s="267">
        <f>IF(OR(Is_Loading,LEN($A271)=0),"",SWDATA!AP256)</f>
        <v>0</v>
      </c>
      <c r="AX271" s="266" t="str">
        <f t="shared" si="1099"/>
        <v/>
      </c>
      <c r="AY271" s="266">
        <f>IF(OR(Is_Loading,LEN($A271)=0),"",SWDATA!AR256)</f>
        <v>0</v>
      </c>
      <c r="AZ271" s="267">
        <f>IF(OR(Is_Loading,LEN($A271)=0),"",SWDATA!AS256)</f>
        <v>0</v>
      </c>
      <c r="BA271" s="267">
        <f>IF(OR(Is_Loading,LEN($A271)=0),"",SWDATA!AT256)</f>
        <v>0</v>
      </c>
      <c r="BB271" s="266" t="str">
        <f t="shared" si="1100"/>
        <v/>
      </c>
      <c r="BC271" s="266">
        <f>IF(OR(Is_Loading,LEN($A271)=0),"",SWDATA!AV256)</f>
        <v>0</v>
      </c>
      <c r="BD271" s="267">
        <f>IF(OR(Is_Loading,LEN($A271)=0),"",SWDATA!AW256)</f>
        <v>0</v>
      </c>
      <c r="BE271" s="323">
        <f>IF(OR(Is_Loading,LEN($A271)=0),"",SWDATA!AX256)</f>
        <v>0</v>
      </c>
      <c r="BF271" s="332" t="str">
        <f t="shared" si="1101"/>
        <v/>
      </c>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351"/>
      <c r="CO271" s="351"/>
      <c r="CP271" s="351"/>
      <c r="CQ271" s="351"/>
      <c r="CR271" s="351"/>
      <c r="CS271" s="351"/>
      <c r="CT271" s="351"/>
      <c r="CU271" s="351"/>
      <c r="CV271" s="351"/>
      <c r="CW271" s="351"/>
      <c r="CX271" s="351"/>
      <c r="CY271" s="351"/>
      <c r="CZ271" s="351"/>
      <c r="DA271" s="351"/>
      <c r="DB271" s="351"/>
      <c r="DC271" s="351"/>
      <c r="DD271" s="351"/>
      <c r="DE271" s="351"/>
      <c r="DF271" s="351"/>
      <c r="DG271" s="351"/>
      <c r="DH271" s="351"/>
      <c r="DI271" s="351"/>
      <c r="DJ271" s="351"/>
      <c r="DK271" s="351"/>
      <c r="DL271" s="351"/>
      <c r="DM271" s="351"/>
      <c r="DN271" s="351"/>
      <c r="DS271" s="372"/>
      <c r="DT271" s="374"/>
      <c r="DU271" s="375"/>
      <c r="DV271" s="375"/>
      <c r="DW271" s="375"/>
      <c r="DX271" s="375">
        <v>1</v>
      </c>
      <c r="DY271" s="375">
        <f t="shared" si="1055"/>
        <v>0</v>
      </c>
      <c r="DZ271" s="375">
        <f t="shared" si="1056"/>
        <v>0</v>
      </c>
      <c r="EA271" s="375">
        <f t="shared" si="1057"/>
        <v>1</v>
      </c>
      <c r="EB271" s="375">
        <f t="shared" si="1058"/>
        <v>0</v>
      </c>
      <c r="EC271" s="375">
        <f t="shared" si="1059"/>
        <v>0</v>
      </c>
      <c r="ED271" s="375">
        <f t="shared" si="1060"/>
        <v>1</v>
      </c>
      <c r="EE271" s="375">
        <f t="shared" si="1061"/>
        <v>0</v>
      </c>
      <c r="EF271" s="375">
        <f t="shared" si="1062"/>
        <v>0</v>
      </c>
      <c r="EG271" s="375">
        <f t="shared" si="1063"/>
        <v>1</v>
      </c>
      <c r="EH271" s="375">
        <f t="shared" si="1064"/>
        <v>0</v>
      </c>
      <c r="EI271" s="375">
        <f t="shared" si="1065"/>
        <v>0</v>
      </c>
      <c r="EJ271" s="375">
        <f t="shared" si="1066"/>
        <v>1</v>
      </c>
      <c r="EK271" s="375">
        <f t="shared" si="1067"/>
        <v>0</v>
      </c>
      <c r="EL271" s="375">
        <f t="shared" si="1068"/>
        <v>0</v>
      </c>
      <c r="EM271" s="375">
        <f t="shared" si="1069"/>
        <v>1</v>
      </c>
      <c r="EN271" s="375">
        <f t="shared" si="1070"/>
        <v>0</v>
      </c>
      <c r="EO271" s="375">
        <f t="shared" si="1071"/>
        <v>0</v>
      </c>
      <c r="EP271" s="375">
        <f t="shared" si="1072"/>
        <v>1</v>
      </c>
      <c r="EQ271" s="375">
        <f t="shared" si="1073"/>
        <v>0</v>
      </c>
      <c r="ER271" s="375">
        <f t="shared" si="1074"/>
        <v>0</v>
      </c>
      <c r="ES271" s="375">
        <f t="shared" si="1075"/>
        <v>1</v>
      </c>
      <c r="ET271" s="375">
        <f t="shared" si="1076"/>
        <v>0</v>
      </c>
      <c r="EU271" s="375">
        <f t="shared" si="1077"/>
        <v>0</v>
      </c>
      <c r="EV271" s="375">
        <f t="shared" si="1078"/>
        <v>1</v>
      </c>
      <c r="EW271" s="375">
        <f t="shared" si="1079"/>
        <v>0</v>
      </c>
      <c r="EX271" s="375">
        <f t="shared" si="1080"/>
        <v>0</v>
      </c>
      <c r="EY271" s="375">
        <f t="shared" si="1081"/>
        <v>1</v>
      </c>
      <c r="EZ271" s="375">
        <f t="shared" si="1082"/>
        <v>0</v>
      </c>
      <c r="FA271" s="375">
        <f t="shared" si="1083"/>
        <v>0</v>
      </c>
      <c r="FB271" s="375">
        <f t="shared" si="1084"/>
        <v>1</v>
      </c>
      <c r="FC271" s="375">
        <f t="shared" si="1085"/>
        <v>0</v>
      </c>
      <c r="FD271" s="375">
        <f t="shared" si="1086"/>
        <v>0</v>
      </c>
      <c r="FE271" s="376"/>
      <c r="FF271" s="372"/>
      <c r="FG271" s="372"/>
      <c r="FH271" s="372"/>
      <c r="FI271" s="372"/>
      <c r="FJ271" s="372"/>
      <c r="FK271" s="372"/>
      <c r="FL271" s="372"/>
      <c r="FM271" s="372"/>
      <c r="FN271" s="372"/>
      <c r="FO271" s="372"/>
      <c r="FP271" s="372"/>
      <c r="FQ271" s="372"/>
      <c r="FR271" s="372"/>
      <c r="FS271" s="372"/>
      <c r="FT271" s="372"/>
      <c r="FU271" s="372"/>
      <c r="FV271" s="372"/>
      <c r="FW271" s="372"/>
      <c r="FX271" s="372"/>
      <c r="FY271" s="372"/>
      <c r="FZ271" s="372"/>
      <c r="GA271" s="372"/>
      <c r="GB271" s="372"/>
      <c r="GC271" s="372"/>
      <c r="GD271" s="372"/>
      <c r="GE271" s="372"/>
      <c r="GF271" s="372"/>
      <c r="GG271" s="372"/>
      <c r="GH271" s="372"/>
      <c r="GI271" s="372"/>
      <c r="GJ271" s="372"/>
      <c r="GK271" s="372"/>
      <c r="GL271" s="372"/>
      <c r="GM271" s="372"/>
      <c r="GN271" s="372"/>
      <c r="GO271" s="372"/>
      <c r="GP271" s="372"/>
      <c r="GQ271" s="372"/>
      <c r="GR271" s="372"/>
      <c r="GS271" s="372"/>
      <c r="GT271" s="372"/>
      <c r="GU271" s="372"/>
      <c r="GV271" s="372"/>
      <c r="GW271" s="372"/>
      <c r="GX271" s="372"/>
      <c r="GY271" s="372"/>
      <c r="GZ271" s="372"/>
      <c r="HA271" s="372"/>
      <c r="HB271" s="372"/>
      <c r="HC271" s="372"/>
    </row>
    <row r="272" spans="1:211" s="373" customFormat="1" ht="15" customHeight="1" collapsed="1" thickTop="1" x14ac:dyDescent="0.2">
      <c r="A272" s="192">
        <f>SWDATA!O257</f>
        <v>0</v>
      </c>
      <c r="B272" s="192">
        <f>SWDATA!M257</f>
        <v>0</v>
      </c>
      <c r="C272" s="201">
        <f>IF(AND(SWDATA!M257=1,SWDATA!Q257="promotions"),SWDATA!P257,0)</f>
        <v>0</v>
      </c>
      <c r="D272" s="200">
        <f>ROW(SWDATA!M257)</f>
        <v>257</v>
      </c>
      <c r="E272" s="202">
        <f t="shared" ref="E272:E279" si="1105">B272</f>
        <v>0</v>
      </c>
      <c r="F272" s="203">
        <f t="shared" si="1089"/>
        <v>1</v>
      </c>
      <c r="G272" s="192" t="str">
        <f t="shared" si="1090"/>
        <v/>
      </c>
      <c r="H272" s="313"/>
      <c r="I272" s="390"/>
      <c r="J272" s="395">
        <f t="shared" si="1091"/>
        <v>0</v>
      </c>
      <c r="K272" s="396" t="str">
        <f t="shared" si="1092"/>
        <v/>
      </c>
      <c r="L272" s="397"/>
      <c r="M272" s="398"/>
      <c r="N272" s="399" t="str">
        <f>IF(LEN(SWDATA!F257)=0,"",IF(LEN(SWDATA!G257)=0,"",IF($O$12="ID",MID(SWDATA!G257,FIND("|",SWDATA!G257)+1,FIND("~~",SWDATA!G257)-FIND("|",SWDATA!G257)-1),IF($O$12="Desc",RIGHT(SWDATA!G257,LEN(SWDATA!G257)-FIND("~~",SWDATA!G257)-1),RIGHT(SWDATA!G257,LEN(SWDATA!G257)-FIND("|",SWDATA!G257))))))</f>
        <v/>
      </c>
      <c r="O272" s="400" t="str">
        <f>IF(LEN(SWDATA!G257)=0,"",IF(LEN(SWDATA!H257)=0,"",IF($O$12="ID",MID(SWDATA!H257,FIND("|",SWDATA!H257)+1,FIND("~~",SWDATA!H257)-FIND("|",SWDATA!H257)-1),IF($O$12="Desc",RIGHT(SWDATA!H257,LEN(SWDATA!H257)-FIND("~~",SWDATA!H257)-1),RIGHT(SWDATA!H257,LEN(SWDATA!H257)-FIND("|",SWDATA!H257))))))</f>
        <v/>
      </c>
      <c r="P272" s="401" t="str">
        <f>IF(LEN(SWDATA!C257)=0,"",SWDATA!C257)</f>
        <v/>
      </c>
      <c r="Q272" s="402" t="str">
        <f t="shared" si="1093"/>
        <v/>
      </c>
      <c r="R272" s="403" t="s">
        <v>575</v>
      </c>
      <c r="S272" s="404" t="s">
        <v>485</v>
      </c>
      <c r="T272" s="404"/>
      <c r="U272" s="405" t="s">
        <v>595</v>
      </c>
      <c r="V272" s="406" t="s">
        <v>221</v>
      </c>
      <c r="W272" s="407">
        <f>IF(OR(Is_Loading,LEN($A272)=0),"",SWDATA!P257)</f>
        <v>0</v>
      </c>
      <c r="X272" s="408">
        <f>IF(OR(Is_Loading,LEN($A272)=0),"",SWDATA!Q257)</f>
        <v>0</v>
      </c>
      <c r="Y272" s="408">
        <f>IF(OR(Is_Loading,LEN($A272)=0),"",SWDATA!R257)</f>
        <v>0</v>
      </c>
      <c r="Z272" s="407" t="str">
        <f t="shared" ref="Z272" si="1106">IF($A272=0,"",CHOOSE($F272,SUM(W272:Y272),SUM(W272:Y272)/3,Y272))</f>
        <v/>
      </c>
      <c r="AA272" s="407">
        <f>IF(OR(Is_Loading,LEN($A272)=0),"",SWDATA!T257)</f>
        <v>0</v>
      </c>
      <c r="AB272" s="408">
        <f>IF(OR(Is_Loading,LEN($A272)=0),"",SWDATA!U257)</f>
        <v>0</v>
      </c>
      <c r="AC272" s="408">
        <f>IF(OR(Is_Loading,LEN($A272)=0),"",SWDATA!V257)</f>
        <v>0</v>
      </c>
      <c r="AD272" s="407" t="str">
        <f t="shared" si="1094"/>
        <v/>
      </c>
      <c r="AE272" s="407">
        <f>IF(OR(Is_Loading,LEN($A272)=0),"",SWDATA!X257)</f>
        <v>0</v>
      </c>
      <c r="AF272" s="408">
        <f>IF(OR(Is_Loading,LEN($A272)=0),"",SWDATA!Y257)</f>
        <v>0</v>
      </c>
      <c r="AG272" s="408">
        <f>IF(OR(Is_Loading,LEN($A272)=0),"",SWDATA!Z257)</f>
        <v>0</v>
      </c>
      <c r="AH272" s="407" t="str">
        <f t="shared" si="1095"/>
        <v/>
      </c>
      <c r="AI272" s="407">
        <f>IF(OR(Is_Loading,LEN($A272)=0),"",SWDATA!AB257)</f>
        <v>0</v>
      </c>
      <c r="AJ272" s="408">
        <f>IF(OR(Is_Loading,LEN($A272)=0),"",SWDATA!AC257)</f>
        <v>0</v>
      </c>
      <c r="AK272" s="408">
        <f>IF(OR(Is_Loading,LEN($A272)=0),"",SWDATA!AD257)</f>
        <v>0</v>
      </c>
      <c r="AL272" s="407" t="str">
        <f t="shared" si="1096"/>
        <v/>
      </c>
      <c r="AM272" s="407">
        <f>IF(OR(Is_Loading,LEN($A272)=0),"",SWDATA!AF257)</f>
        <v>0</v>
      </c>
      <c r="AN272" s="408">
        <f>IF(OR(Is_Loading,LEN($A272)=0),"",SWDATA!AG257)</f>
        <v>0</v>
      </c>
      <c r="AO272" s="409">
        <f>IF(OR(Is_Loading,LEN($A272)=0),"",SWDATA!AH257)</f>
        <v>0</v>
      </c>
      <c r="AP272" s="410" t="str">
        <f t="shared" si="1097"/>
        <v/>
      </c>
      <c r="AQ272" s="407">
        <f>IF(OR(Is_Loading,LEN($A272)=0),"",SWDATA!AJ257)</f>
        <v>0</v>
      </c>
      <c r="AR272" s="408">
        <f>IF(OR(Is_Loading,LEN($A272)=0),"",SWDATA!AK257)</f>
        <v>0</v>
      </c>
      <c r="AS272" s="408">
        <f>IF(OR(Is_Loading,LEN($A272)=0),"",SWDATA!AL257)</f>
        <v>0</v>
      </c>
      <c r="AT272" s="407" t="str">
        <f t="shared" si="1098"/>
        <v/>
      </c>
      <c r="AU272" s="407">
        <f>IF(OR(Is_Loading,LEN($A272)=0),"",SWDATA!AN257)</f>
        <v>0</v>
      </c>
      <c r="AV272" s="408">
        <f>IF(OR(Is_Loading,LEN($A272)=0),"",SWDATA!AO257)</f>
        <v>0</v>
      </c>
      <c r="AW272" s="408">
        <f>IF(OR(Is_Loading,LEN($A272)=0),"",SWDATA!AP257)</f>
        <v>0</v>
      </c>
      <c r="AX272" s="407" t="str">
        <f t="shared" si="1099"/>
        <v/>
      </c>
      <c r="AY272" s="407">
        <f>IF(OR(Is_Loading,LEN($A272)=0),"",SWDATA!AR257)</f>
        <v>0</v>
      </c>
      <c r="AZ272" s="408">
        <f>IF(OR(Is_Loading,LEN($A272)=0),"",SWDATA!AS257)</f>
        <v>0</v>
      </c>
      <c r="BA272" s="408">
        <f>IF(OR(Is_Loading,LEN($A272)=0),"",SWDATA!AT257)</f>
        <v>0</v>
      </c>
      <c r="BB272" s="407" t="str">
        <f t="shared" si="1100"/>
        <v/>
      </c>
      <c r="BC272" s="407">
        <f>IF(OR(Is_Loading,LEN($A272)=0),"",SWDATA!AV257)</f>
        <v>0</v>
      </c>
      <c r="BD272" s="408">
        <f>IF(OR(Is_Loading,LEN($A272)=0),"",SWDATA!AW257)</f>
        <v>0</v>
      </c>
      <c r="BE272" s="409">
        <f>IF(OR(Is_Loading,LEN($A272)=0),"",SWDATA!AX257)</f>
        <v>0</v>
      </c>
      <c r="BF272" s="320" t="str">
        <f t="shared" si="1101"/>
        <v/>
      </c>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s="201"/>
      <c r="CO272" s="201"/>
      <c r="CP272" s="201"/>
      <c r="CQ272" s="201"/>
      <c r="CR272" s="201"/>
      <c r="CS272" s="201"/>
      <c r="CT272" s="201"/>
      <c r="CU272" s="201"/>
      <c r="CV272" s="201"/>
      <c r="CW272" s="201"/>
      <c r="CX272" s="201"/>
      <c r="CY272" s="201"/>
      <c r="CZ272" s="201"/>
      <c r="DA272" s="201"/>
      <c r="DB272" s="201"/>
      <c r="DC272" s="201"/>
      <c r="DD272" s="201"/>
      <c r="DE272" s="201"/>
      <c r="DF272" s="201"/>
      <c r="DG272" s="201"/>
      <c r="DH272" s="201"/>
      <c r="DI272" s="201"/>
      <c r="DJ272" s="201"/>
      <c r="DK272" s="201"/>
      <c r="DL272" s="201"/>
      <c r="DM272" s="201"/>
      <c r="DN272" s="201"/>
      <c r="DQ272" s="373">
        <f>'Metrics &amp; Attributes View'!N297</f>
        <v>0</v>
      </c>
      <c r="DS272" s="372"/>
      <c r="DT272" s="374"/>
      <c r="DU272" s="375"/>
      <c r="DV272" s="375"/>
      <c r="DW272" s="375"/>
      <c r="DX272" s="375"/>
      <c r="DY272" s="375"/>
      <c r="DZ272" s="375"/>
      <c r="EA272" s="375"/>
      <c r="EB272" s="375"/>
      <c r="EC272" s="375"/>
      <c r="ED272" s="375"/>
      <c r="EE272" s="375"/>
      <c r="EF272" s="375"/>
      <c r="EG272" s="375"/>
      <c r="EH272" s="375"/>
      <c r="EI272" s="375"/>
      <c r="EJ272" s="375"/>
      <c r="EK272" s="375"/>
      <c r="EL272" s="375"/>
      <c r="EM272" s="375"/>
      <c r="EN272" s="375"/>
      <c r="EO272" s="375"/>
      <c r="EP272" s="375"/>
      <c r="EQ272" s="375"/>
      <c r="ER272" s="375"/>
      <c r="ES272" s="375"/>
      <c r="ET272" s="375"/>
      <c r="EU272" s="375"/>
      <c r="EV272" s="375"/>
      <c r="EW272" s="375"/>
      <c r="EX272" s="375"/>
      <c r="EY272" s="375"/>
      <c r="EZ272" s="375"/>
      <c r="FA272" s="375"/>
      <c r="FB272" s="375"/>
      <c r="FC272" s="375"/>
      <c r="FD272" s="375"/>
      <c r="FE272" s="376"/>
      <c r="FF272" s="372"/>
      <c r="FG272" s="372"/>
      <c r="FH272" s="372"/>
      <c r="FI272" s="372"/>
      <c r="FJ272" s="372"/>
      <c r="FK272" s="372"/>
      <c r="FL272" s="372"/>
      <c r="FM272" s="372"/>
      <c r="FN272" s="372"/>
      <c r="FO272" s="372"/>
      <c r="FP272" s="372"/>
      <c r="FQ272" s="372"/>
      <c r="FR272" s="372"/>
      <c r="FS272" s="372"/>
      <c r="FT272" s="372"/>
      <c r="FU272" s="372"/>
      <c r="FV272" s="372"/>
      <c r="FW272" s="372"/>
      <c r="FX272" s="372"/>
      <c r="FY272" s="372"/>
      <c r="FZ272" s="372"/>
      <c r="GA272" s="372"/>
      <c r="GB272" s="372"/>
      <c r="GC272" s="372"/>
      <c r="GD272" s="372"/>
      <c r="GE272" s="372"/>
      <c r="GF272" s="372"/>
      <c r="GG272" s="372"/>
      <c r="GH272" s="372"/>
      <c r="GI272" s="372"/>
      <c r="GJ272" s="372"/>
      <c r="GK272" s="372"/>
      <c r="GL272" s="372"/>
      <c r="GM272" s="372"/>
      <c r="GN272" s="372"/>
      <c r="GO272" s="372"/>
      <c r="GP272" s="372"/>
      <c r="GQ272" s="372"/>
      <c r="GR272" s="372"/>
      <c r="GS272" s="372"/>
      <c r="GT272" s="372"/>
      <c r="GU272" s="372"/>
      <c r="GV272" s="372"/>
      <c r="GW272" s="372"/>
      <c r="GX272" s="372"/>
      <c r="GY272" s="372"/>
      <c r="GZ272" s="372"/>
      <c r="HA272" s="372"/>
      <c r="HB272" s="372"/>
      <c r="HC272" s="372"/>
    </row>
    <row r="273" spans="1:211" s="373" customFormat="1" ht="15" customHeight="1" x14ac:dyDescent="0.2">
      <c r="A273" s="192">
        <f>SWDATA!O258</f>
        <v>0</v>
      </c>
      <c r="B273" s="192">
        <f>SWDATA!M258</f>
        <v>0</v>
      </c>
      <c r="C273" s="201">
        <f>IF(AND(SWDATA!M258=1,SWDATA!Q258="promotions"),SWDATA!P258,0)</f>
        <v>0</v>
      </c>
      <c r="D273" s="200">
        <f>ROW(SWDATA!M258)</f>
        <v>258</v>
      </c>
      <c r="E273" s="202">
        <f t="shared" si="1105"/>
        <v>0</v>
      </c>
      <c r="F273" s="203">
        <f t="shared" si="1089"/>
        <v>1</v>
      </c>
      <c r="G273" s="192" t="str">
        <f t="shared" si="1090"/>
        <v/>
      </c>
      <c r="H273" s="204"/>
      <c r="I273" s="390"/>
      <c r="J273" s="238">
        <f t="shared" si="1091"/>
        <v>0</v>
      </c>
      <c r="K273" s="239" t="str">
        <f t="shared" si="1092"/>
        <v/>
      </c>
      <c r="L273" s="342"/>
      <c r="M273" s="345"/>
      <c r="N273" s="340" t="str">
        <f>IF(LEN(SWDATA!F258)=0,"",N272)</f>
        <v/>
      </c>
      <c r="O273" s="296" t="str">
        <f>IF(LEN(SWDATA!G258)=0,"",O272)</f>
        <v/>
      </c>
      <c r="P273" s="297" t="str">
        <f>IF(LEN(SWDATA!C258)=0,"",SWDATA!C258)</f>
        <v/>
      </c>
      <c r="Q273" s="312" t="str">
        <f t="shared" si="1093"/>
        <v/>
      </c>
      <c r="R273" s="223" t="s">
        <v>575</v>
      </c>
      <c r="S273" s="224"/>
      <c r="T273" s="224"/>
      <c r="U273" s="265" t="s">
        <v>619</v>
      </c>
      <c r="V273" s="205" t="s">
        <v>221</v>
      </c>
      <c r="W273" s="266">
        <f>IF(OR(Is_Loading,LEN($A273)=0),"",SWDATA!P258)</f>
        <v>0</v>
      </c>
      <c r="X273" s="267">
        <f>IF(OR(Is_Loading,LEN($A273)=0),"",SWDATA!Q258)</f>
        <v>0</v>
      </c>
      <c r="Y273" s="267">
        <f>IF(OR(Is_Loading,LEN($A273)=0),"",SWDATA!R258)</f>
        <v>0</v>
      </c>
      <c r="Z273" s="266" t="str">
        <f t="shared" ref="Z273:Z274" si="1107">IF($A273=0,"",CHOOSE($F273,SUM(W273:Y273),SUM(W273:Y273)/3,Y273))</f>
        <v/>
      </c>
      <c r="AA273" s="266">
        <f>IF(OR(Is_Loading,LEN($A273)=0),"",SWDATA!T258)</f>
        <v>0</v>
      </c>
      <c r="AB273" s="267">
        <f>IF(OR(Is_Loading,LEN($A273)=0),"",SWDATA!U258)</f>
        <v>0</v>
      </c>
      <c r="AC273" s="267">
        <f>IF(OR(Is_Loading,LEN($A273)=0),"",SWDATA!V258)</f>
        <v>0</v>
      </c>
      <c r="AD273" s="266" t="str">
        <f t="shared" si="1094"/>
        <v/>
      </c>
      <c r="AE273" s="266">
        <f>IF(OR(Is_Loading,LEN($A273)=0),"",SWDATA!X258)</f>
        <v>0</v>
      </c>
      <c r="AF273" s="267">
        <f>IF(OR(Is_Loading,LEN($A273)=0),"",SWDATA!Y258)</f>
        <v>0</v>
      </c>
      <c r="AG273" s="267">
        <f>IF(OR(Is_Loading,LEN($A273)=0),"",SWDATA!Z258)</f>
        <v>0</v>
      </c>
      <c r="AH273" s="266" t="str">
        <f t="shared" si="1095"/>
        <v/>
      </c>
      <c r="AI273" s="266">
        <f>IF(OR(Is_Loading,LEN($A273)=0),"",SWDATA!AB258)</f>
        <v>0</v>
      </c>
      <c r="AJ273" s="267">
        <f>IF(OR(Is_Loading,LEN($A273)=0),"",SWDATA!AC258)</f>
        <v>0</v>
      </c>
      <c r="AK273" s="267">
        <f>IF(OR(Is_Loading,LEN($A273)=0),"",SWDATA!AD258)</f>
        <v>0</v>
      </c>
      <c r="AL273" s="266" t="str">
        <f t="shared" si="1096"/>
        <v/>
      </c>
      <c r="AM273" s="266">
        <f>IF(OR(Is_Loading,LEN($A273)=0),"",SWDATA!AF258)</f>
        <v>0</v>
      </c>
      <c r="AN273" s="267">
        <f>IF(OR(Is_Loading,LEN($A273)=0),"",SWDATA!AG258)</f>
        <v>0</v>
      </c>
      <c r="AO273" s="323">
        <f>IF(OR(Is_Loading,LEN($A273)=0),"",SWDATA!AH258)</f>
        <v>0</v>
      </c>
      <c r="AP273" s="320" t="str">
        <f t="shared" si="1097"/>
        <v/>
      </c>
      <c r="AQ273" s="266">
        <f>IF(OR(Is_Loading,LEN($A273)=0),"",SWDATA!AJ258)</f>
        <v>0</v>
      </c>
      <c r="AR273" s="267">
        <f>IF(OR(Is_Loading,LEN($A273)=0),"",SWDATA!AK258)</f>
        <v>0</v>
      </c>
      <c r="AS273" s="267">
        <f>IF(OR(Is_Loading,LEN($A273)=0),"",SWDATA!AL258)</f>
        <v>0</v>
      </c>
      <c r="AT273" s="266" t="str">
        <f t="shared" si="1098"/>
        <v/>
      </c>
      <c r="AU273" s="266">
        <f>IF(OR(Is_Loading,LEN($A273)=0),"",SWDATA!AN258)</f>
        <v>0</v>
      </c>
      <c r="AV273" s="267">
        <f>IF(OR(Is_Loading,LEN($A273)=0),"",SWDATA!AO258)</f>
        <v>0</v>
      </c>
      <c r="AW273" s="267">
        <f>IF(OR(Is_Loading,LEN($A273)=0),"",SWDATA!AP258)</f>
        <v>0</v>
      </c>
      <c r="AX273" s="266" t="str">
        <f t="shared" si="1099"/>
        <v/>
      </c>
      <c r="AY273" s="266">
        <f>IF(OR(Is_Loading,LEN($A273)=0),"",SWDATA!AR258)</f>
        <v>0</v>
      </c>
      <c r="AZ273" s="267">
        <f>IF(OR(Is_Loading,LEN($A273)=0),"",SWDATA!AS258)</f>
        <v>0</v>
      </c>
      <c r="BA273" s="267">
        <f>IF(OR(Is_Loading,LEN($A273)=0),"",SWDATA!AT258)</f>
        <v>0</v>
      </c>
      <c r="BB273" s="266" t="str">
        <f t="shared" si="1100"/>
        <v/>
      </c>
      <c r="BC273" s="266">
        <f>IF(OR(Is_Loading,LEN($A273)=0),"",SWDATA!AV258)</f>
        <v>0</v>
      </c>
      <c r="BD273" s="267">
        <f>IF(OR(Is_Loading,LEN($A273)=0),"",SWDATA!AW258)</f>
        <v>0</v>
      </c>
      <c r="BE273" s="323">
        <f>IF(OR(Is_Loading,LEN($A273)=0),"",SWDATA!AX258)</f>
        <v>0</v>
      </c>
      <c r="BF273" s="320" t="str">
        <f t="shared" si="1101"/>
        <v/>
      </c>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s="201"/>
      <c r="CO273" s="201"/>
      <c r="CP273" s="201"/>
      <c r="CQ273" s="201"/>
      <c r="CR273" s="201"/>
      <c r="CS273" s="201"/>
      <c r="CT273" s="201"/>
      <c r="CU273" s="201"/>
      <c r="CV273" s="201"/>
      <c r="CW273" s="201"/>
      <c r="CX273" s="201"/>
      <c r="CY273" s="201"/>
      <c r="CZ273" s="201"/>
      <c r="DA273" s="201"/>
      <c r="DB273" s="201"/>
      <c r="DC273" s="201"/>
      <c r="DD273" s="201"/>
      <c r="DE273" s="201"/>
      <c r="DF273" s="201"/>
      <c r="DG273" s="201"/>
      <c r="DH273" s="201"/>
      <c r="DI273" s="201"/>
      <c r="DJ273" s="201"/>
      <c r="DK273" s="201"/>
      <c r="DL273" s="201"/>
      <c r="DM273" s="201"/>
      <c r="DN273" s="201"/>
      <c r="DS273" s="372"/>
      <c r="DT273" s="372"/>
      <c r="DU273" s="375">
        <f t="shared" ref="DU273" si="1108">COLUMN(W271)</f>
        <v>23</v>
      </c>
      <c r="DV273" s="375">
        <f t="shared" ref="DV273" si="1109">SUM(DU273)+DV274+1</f>
        <v>24</v>
      </c>
      <c r="DW273" s="375">
        <f t="shared" ref="DW273" si="1110">SUM(DV273)+DW274+1</f>
        <v>25</v>
      </c>
      <c r="DX273" s="375">
        <f t="shared" ref="DX273" si="1111">SUM(DW273)+DX274+1</f>
        <v>27</v>
      </c>
      <c r="DY273" s="375">
        <f t="shared" ref="DY273" si="1112">SUM(DX273)+DY274+1</f>
        <v>28</v>
      </c>
      <c r="DZ273" s="375">
        <f t="shared" ref="DZ273" si="1113">SUM(DY273)+DZ274+1</f>
        <v>29</v>
      </c>
      <c r="EA273" s="375">
        <f t="shared" ref="EA273" si="1114">SUM(DZ273)+EA274+1</f>
        <v>31</v>
      </c>
      <c r="EB273" s="375">
        <f t="shared" ref="EB273" si="1115">SUM(EA273)+EB274+1</f>
        <v>32</v>
      </c>
      <c r="EC273" s="375">
        <f t="shared" ref="EC273" si="1116">SUM(EB273)+EC274+1</f>
        <v>33</v>
      </c>
      <c r="ED273" s="375">
        <f t="shared" ref="ED273" si="1117">SUM(EC273)+ED274+1</f>
        <v>35</v>
      </c>
      <c r="EE273" s="375">
        <f t="shared" ref="EE273" si="1118">SUM(ED273)+EE274+1</f>
        <v>36</v>
      </c>
      <c r="EF273" s="375">
        <f t="shared" ref="EF273" si="1119">SUM(EE273)+EF274+1</f>
        <v>37</v>
      </c>
      <c r="EG273" s="375">
        <f t="shared" ref="EG273" si="1120">SUM(EF273)+EG274+1</f>
        <v>39</v>
      </c>
      <c r="EH273" s="375">
        <f t="shared" ref="EH273" si="1121">SUM(EG273)+EH274+1</f>
        <v>40</v>
      </c>
      <c r="EI273" s="375">
        <f t="shared" ref="EI273" si="1122">SUM(EH273)+EI274+1</f>
        <v>41</v>
      </c>
      <c r="EJ273" s="375">
        <f t="shared" ref="EJ273" si="1123">SUM(EI273)+EJ274+1</f>
        <v>43</v>
      </c>
      <c r="EK273" s="375">
        <f t="shared" ref="EK273" si="1124">SUM(EJ273)+EK274+1</f>
        <v>44</v>
      </c>
      <c r="EL273" s="375">
        <f t="shared" ref="EL273" si="1125">SUM(EK273)+EL274+1</f>
        <v>45</v>
      </c>
      <c r="EM273" s="375">
        <f t="shared" ref="EM273" si="1126">SUM(EL273)+EM274+1</f>
        <v>47</v>
      </c>
      <c r="EN273" s="375">
        <f t="shared" ref="EN273" si="1127">SUM(EM273)+EN274+1</f>
        <v>48</v>
      </c>
      <c r="EO273" s="375">
        <f t="shared" ref="EO273" si="1128">SUM(EN273)+EO274+1</f>
        <v>49</v>
      </c>
      <c r="EP273" s="375">
        <f t="shared" ref="EP273" si="1129">SUM(EO273)+EP274+1</f>
        <v>51</v>
      </c>
      <c r="EQ273" s="375">
        <f t="shared" ref="EQ273" si="1130">SUM(EP273)+EQ274+1</f>
        <v>52</v>
      </c>
      <c r="ER273" s="375">
        <f t="shared" ref="ER273" si="1131">SUM(EQ273)+ER274+1</f>
        <v>53</v>
      </c>
      <c r="ES273" s="375">
        <f t="shared" ref="ES273" si="1132">SUM(ER273)+ES274+1</f>
        <v>55</v>
      </c>
      <c r="ET273" s="375">
        <f t="shared" ref="ET273" si="1133">SUM(ES273)+ET274+1</f>
        <v>56</v>
      </c>
      <c r="EU273" s="375">
        <f t="shared" ref="EU273" si="1134">SUM(ET273)+EU274+1</f>
        <v>57</v>
      </c>
      <c r="EV273" s="375">
        <f t="shared" ref="EV273" si="1135">SUM(EU273)+EV274+1</f>
        <v>59</v>
      </c>
      <c r="EW273" s="375">
        <f t="shared" ref="EW273" si="1136">SUM(EV273)+EW274+1</f>
        <v>60</v>
      </c>
      <c r="EX273" s="375">
        <f t="shared" ref="EX273" si="1137">SUM(EW273)+EX274+1</f>
        <v>61</v>
      </c>
      <c r="EY273" s="375">
        <f t="shared" ref="EY273" si="1138">SUM(EX273)+EY274+1</f>
        <v>63</v>
      </c>
      <c r="EZ273" s="375">
        <f t="shared" ref="EZ273" si="1139">SUM(EY273)+EZ274+1</f>
        <v>64</v>
      </c>
      <c r="FA273" s="375">
        <f t="shared" ref="FA273" si="1140">SUM(EZ273)+FA274+1</f>
        <v>65</v>
      </c>
      <c r="FB273" s="375">
        <f t="shared" ref="FB273" si="1141">SUM(FA273)+FB274+1</f>
        <v>67</v>
      </c>
      <c r="FC273" s="375">
        <f t="shared" ref="FC273" si="1142">SUM(FB273)+FC274+1</f>
        <v>68</v>
      </c>
      <c r="FD273" s="375">
        <f t="shared" ref="FD273" si="1143">SUM(FC273)+FD274+1</f>
        <v>69</v>
      </c>
      <c r="FE273" s="372"/>
      <c r="FF273" s="372"/>
      <c r="FG273" s="372"/>
      <c r="FH273" s="372"/>
      <c r="FI273" s="372"/>
      <c r="FJ273" s="372"/>
      <c r="FK273" s="372"/>
      <c r="FL273" s="372"/>
      <c r="FM273" s="372"/>
      <c r="FN273" s="372"/>
      <c r="FO273" s="372"/>
      <c r="FP273" s="372"/>
      <c r="FQ273" s="372"/>
      <c r="FR273" s="372"/>
      <c r="FS273" s="372"/>
      <c r="FT273" s="372"/>
      <c r="FU273" s="372"/>
      <c r="FV273" s="372"/>
      <c r="FW273" s="372"/>
      <c r="FX273" s="372"/>
      <c r="FY273" s="372"/>
      <c r="FZ273" s="372"/>
      <c r="GA273" s="372"/>
      <c r="GB273" s="372"/>
      <c r="GC273" s="372"/>
      <c r="GD273" s="372"/>
      <c r="GE273" s="372"/>
      <c r="GF273" s="372"/>
      <c r="GG273" s="372"/>
      <c r="GH273" s="372"/>
      <c r="GI273" s="372"/>
      <c r="GJ273" s="372"/>
      <c r="GK273" s="372"/>
      <c r="GL273" s="372"/>
      <c r="GM273" s="372"/>
      <c r="GN273" s="372"/>
      <c r="GO273" s="372"/>
      <c r="GP273" s="372"/>
      <c r="GQ273" s="372"/>
      <c r="GR273" s="372"/>
      <c r="GS273" s="372"/>
      <c r="GT273" s="372"/>
      <c r="GU273" s="372"/>
      <c r="GV273" s="372"/>
      <c r="GW273" s="372"/>
      <c r="GX273" s="372"/>
      <c r="GY273" s="372"/>
      <c r="GZ273" s="372"/>
    </row>
    <row r="274" spans="1:211" s="373" customFormat="1" ht="15" customHeight="1" thickBot="1" x14ac:dyDescent="0.25">
      <c r="A274" s="192">
        <f>SWDATA!O259</f>
        <v>0</v>
      </c>
      <c r="B274" s="192">
        <f>SWDATA!M259</f>
        <v>0</v>
      </c>
      <c r="C274" s="201">
        <f>IF(AND(SWDATA!M259=1,SWDATA!Q259="promotions"),SWDATA!P259,0)</f>
        <v>0</v>
      </c>
      <c r="D274" s="200">
        <f>ROW(SWDATA!M259)</f>
        <v>259</v>
      </c>
      <c r="E274" s="202">
        <f t="shared" si="1105"/>
        <v>0</v>
      </c>
      <c r="F274" s="203">
        <f t="shared" si="1089"/>
        <v>1</v>
      </c>
      <c r="G274" s="192" t="str">
        <f t="shared" si="1090"/>
        <v/>
      </c>
      <c r="H274" s="204"/>
      <c r="I274" s="390"/>
      <c r="J274" s="238">
        <f t="shared" si="1091"/>
        <v>0</v>
      </c>
      <c r="K274" s="239" t="str">
        <f t="shared" si="1092"/>
        <v/>
      </c>
      <c r="L274" s="342"/>
      <c r="M274" s="346"/>
      <c r="N274" s="340" t="str">
        <f>IF(LEN(SWDATA!F259)=0,"",N273)</f>
        <v/>
      </c>
      <c r="O274" s="296" t="str">
        <f>IF(LEN(SWDATA!G259)=0,"",O273)</f>
        <v/>
      </c>
      <c r="P274" s="297" t="str">
        <f>IF(LEN(SWDATA!C259)=0,"",SWDATA!C259)</f>
        <v/>
      </c>
      <c r="Q274" s="312" t="str">
        <f t="shared" si="1093"/>
        <v/>
      </c>
      <c r="R274" s="223" t="s">
        <v>575</v>
      </c>
      <c r="S274" s="224"/>
      <c r="T274" s="224"/>
      <c r="U274" s="264" t="s">
        <v>620</v>
      </c>
      <c r="V274" s="205" t="s">
        <v>221</v>
      </c>
      <c r="W274" s="266">
        <f>IF(OR(Is_Loading,LEN($A274)=0),"",SWDATA!P259)</f>
        <v>0</v>
      </c>
      <c r="X274" s="267">
        <f>IF(OR(Is_Loading,LEN($A274)=0),"",SWDATA!Q259)</f>
        <v>0</v>
      </c>
      <c r="Y274" s="267">
        <f>IF(OR(Is_Loading,LEN($A274)=0),"",SWDATA!R259)</f>
        <v>0</v>
      </c>
      <c r="Z274" s="266" t="str">
        <f t="shared" si="1107"/>
        <v/>
      </c>
      <c r="AA274" s="266">
        <f>IF(OR(Is_Loading,LEN($A274)=0),"",SWDATA!T259)</f>
        <v>0</v>
      </c>
      <c r="AB274" s="267">
        <f>IF(OR(Is_Loading,LEN($A274)=0),"",SWDATA!U259)</f>
        <v>0</v>
      </c>
      <c r="AC274" s="267">
        <f>IF(OR(Is_Loading,LEN($A274)=0),"",SWDATA!V259)</f>
        <v>0</v>
      </c>
      <c r="AD274" s="266" t="str">
        <f t="shared" si="1094"/>
        <v/>
      </c>
      <c r="AE274" s="266">
        <f>IF(OR(Is_Loading,LEN($A274)=0),"",SWDATA!X259)</f>
        <v>0</v>
      </c>
      <c r="AF274" s="267">
        <f>IF(OR(Is_Loading,LEN($A274)=0),"",SWDATA!Y259)</f>
        <v>0</v>
      </c>
      <c r="AG274" s="267">
        <f>IF(OR(Is_Loading,LEN($A274)=0),"",SWDATA!Z259)</f>
        <v>0</v>
      </c>
      <c r="AH274" s="266" t="str">
        <f t="shared" si="1095"/>
        <v/>
      </c>
      <c r="AI274" s="266">
        <f>IF(OR(Is_Loading,LEN($A274)=0),"",SWDATA!AB259)</f>
        <v>0</v>
      </c>
      <c r="AJ274" s="267">
        <f>IF(OR(Is_Loading,LEN($A274)=0),"",SWDATA!AC259)</f>
        <v>0</v>
      </c>
      <c r="AK274" s="267">
        <f>IF(OR(Is_Loading,LEN($A274)=0),"",SWDATA!AD259)</f>
        <v>0</v>
      </c>
      <c r="AL274" s="266" t="str">
        <f t="shared" si="1096"/>
        <v/>
      </c>
      <c r="AM274" s="266">
        <f>IF(OR(Is_Loading,LEN($A274)=0),"",SWDATA!AF259)</f>
        <v>0</v>
      </c>
      <c r="AN274" s="267">
        <f>IF(OR(Is_Loading,LEN($A274)=0),"",SWDATA!AG259)</f>
        <v>0</v>
      </c>
      <c r="AO274" s="323">
        <f>IF(OR(Is_Loading,LEN($A274)=0),"",SWDATA!AH259)</f>
        <v>0</v>
      </c>
      <c r="AP274" s="320" t="str">
        <f t="shared" si="1097"/>
        <v/>
      </c>
      <c r="AQ274" s="266">
        <f>IF(OR(Is_Loading,LEN($A274)=0),"",SWDATA!AJ259)</f>
        <v>0</v>
      </c>
      <c r="AR274" s="267">
        <f>IF(OR(Is_Loading,LEN($A274)=0),"",SWDATA!AK259)</f>
        <v>0</v>
      </c>
      <c r="AS274" s="267">
        <f>IF(OR(Is_Loading,LEN($A274)=0),"",SWDATA!AL259)</f>
        <v>0</v>
      </c>
      <c r="AT274" s="266" t="str">
        <f t="shared" si="1098"/>
        <v/>
      </c>
      <c r="AU274" s="266">
        <f>IF(OR(Is_Loading,LEN($A274)=0),"",SWDATA!AN259)</f>
        <v>0</v>
      </c>
      <c r="AV274" s="267">
        <f>IF(OR(Is_Loading,LEN($A274)=0),"",SWDATA!AO259)</f>
        <v>0</v>
      </c>
      <c r="AW274" s="267">
        <f>IF(OR(Is_Loading,LEN($A274)=0),"",SWDATA!AP259)</f>
        <v>0</v>
      </c>
      <c r="AX274" s="266" t="str">
        <f t="shared" si="1099"/>
        <v/>
      </c>
      <c r="AY274" s="266">
        <f>IF(OR(Is_Loading,LEN($A274)=0),"",SWDATA!AR259)</f>
        <v>0</v>
      </c>
      <c r="AZ274" s="267">
        <f>IF(OR(Is_Loading,LEN($A274)=0),"",SWDATA!AS259)</f>
        <v>0</v>
      </c>
      <c r="BA274" s="267">
        <f>IF(OR(Is_Loading,LEN($A274)=0),"",SWDATA!AT259)</f>
        <v>0</v>
      </c>
      <c r="BB274" s="266" t="str">
        <f t="shared" si="1100"/>
        <v/>
      </c>
      <c r="BC274" s="266">
        <f>IF(OR(Is_Loading,LEN($A274)=0),"",SWDATA!AV259)</f>
        <v>0</v>
      </c>
      <c r="BD274" s="267">
        <f>IF(OR(Is_Loading,LEN($A274)=0),"",SWDATA!AW259)</f>
        <v>0</v>
      </c>
      <c r="BE274" s="323">
        <f>IF(OR(Is_Loading,LEN($A274)=0),"",SWDATA!AX259)</f>
        <v>0</v>
      </c>
      <c r="BF274" s="320" t="str">
        <f t="shared" si="1101"/>
        <v/>
      </c>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s="201"/>
      <c r="CO274" s="201"/>
      <c r="CP274" s="201"/>
      <c r="CQ274" s="201"/>
      <c r="CR274" s="201"/>
      <c r="CS274" s="201"/>
      <c r="CT274" s="201"/>
      <c r="CU274" s="201"/>
      <c r="CV274" s="201"/>
      <c r="CW274" s="201"/>
      <c r="CX274" s="201"/>
      <c r="CY274" s="201"/>
      <c r="CZ274" s="201"/>
      <c r="DA274" s="201"/>
      <c r="DB274" s="201"/>
      <c r="DC274" s="201"/>
      <c r="DD274" s="201"/>
      <c r="DE274" s="201"/>
      <c r="DF274" s="201"/>
      <c r="DG274" s="201"/>
      <c r="DH274" s="201"/>
      <c r="DI274" s="201"/>
      <c r="DJ274" s="201"/>
      <c r="DK274" s="201"/>
      <c r="DL274" s="201"/>
      <c r="DM274" s="201"/>
      <c r="DN274" s="201"/>
      <c r="DS274" s="372"/>
      <c r="DT274" s="374"/>
      <c r="DU274" s="375"/>
      <c r="DV274" s="375"/>
      <c r="DW274" s="375"/>
      <c r="DX274" s="375">
        <v>1</v>
      </c>
      <c r="DY274" s="375">
        <f t="shared" ref="DY274:DY294" si="1144">DV274</f>
        <v>0</v>
      </c>
      <c r="DZ274" s="375">
        <f t="shared" ref="DZ274:DZ294" si="1145">DW274</f>
        <v>0</v>
      </c>
      <c r="EA274" s="375">
        <f t="shared" ref="EA274:EA294" si="1146">DX274</f>
        <v>1</v>
      </c>
      <c r="EB274" s="375">
        <f t="shared" ref="EB274:EB294" si="1147">DY274</f>
        <v>0</v>
      </c>
      <c r="EC274" s="375">
        <f t="shared" ref="EC274:EC294" si="1148">DZ274</f>
        <v>0</v>
      </c>
      <c r="ED274" s="375">
        <f t="shared" ref="ED274:ED294" si="1149">EA274</f>
        <v>1</v>
      </c>
      <c r="EE274" s="375">
        <f t="shared" ref="EE274:EE294" si="1150">EB274</f>
        <v>0</v>
      </c>
      <c r="EF274" s="375">
        <f t="shared" ref="EF274:EF294" si="1151">EC274</f>
        <v>0</v>
      </c>
      <c r="EG274" s="375">
        <f t="shared" ref="EG274:EG294" si="1152">ED274</f>
        <v>1</v>
      </c>
      <c r="EH274" s="375">
        <f t="shared" ref="EH274:EH294" si="1153">EE274</f>
        <v>0</v>
      </c>
      <c r="EI274" s="375">
        <f t="shared" ref="EI274:EI294" si="1154">EF274</f>
        <v>0</v>
      </c>
      <c r="EJ274" s="375">
        <f t="shared" ref="EJ274:EJ294" si="1155">EG274</f>
        <v>1</v>
      </c>
      <c r="EK274" s="375">
        <f t="shared" ref="EK274:EK294" si="1156">EH274</f>
        <v>0</v>
      </c>
      <c r="EL274" s="375">
        <f t="shared" ref="EL274:EL294" si="1157">EI274</f>
        <v>0</v>
      </c>
      <c r="EM274" s="375">
        <f t="shared" ref="EM274:EM294" si="1158">EJ274</f>
        <v>1</v>
      </c>
      <c r="EN274" s="375">
        <f t="shared" ref="EN274:EN294" si="1159">EK274</f>
        <v>0</v>
      </c>
      <c r="EO274" s="375">
        <f t="shared" ref="EO274:EO294" si="1160">EL274</f>
        <v>0</v>
      </c>
      <c r="EP274" s="375">
        <f t="shared" ref="EP274:EP294" si="1161">EM274</f>
        <v>1</v>
      </c>
      <c r="EQ274" s="375">
        <f t="shared" ref="EQ274:EQ294" si="1162">EN274</f>
        <v>0</v>
      </c>
      <c r="ER274" s="375">
        <f t="shared" ref="ER274:ER294" si="1163">EO274</f>
        <v>0</v>
      </c>
      <c r="ES274" s="375">
        <f t="shared" ref="ES274:ES294" si="1164">EP274</f>
        <v>1</v>
      </c>
      <c r="ET274" s="375">
        <f t="shared" ref="ET274:ET294" si="1165">EQ274</f>
        <v>0</v>
      </c>
      <c r="EU274" s="375">
        <f t="shared" ref="EU274:EU294" si="1166">ER274</f>
        <v>0</v>
      </c>
      <c r="EV274" s="375">
        <f t="shared" ref="EV274:EV294" si="1167">ES274</f>
        <v>1</v>
      </c>
      <c r="EW274" s="375">
        <f t="shared" ref="EW274:EW294" si="1168">ET274</f>
        <v>0</v>
      </c>
      <c r="EX274" s="375">
        <f t="shared" ref="EX274:EX294" si="1169">EU274</f>
        <v>0</v>
      </c>
      <c r="EY274" s="375">
        <f t="shared" ref="EY274:EY294" si="1170">EV274</f>
        <v>1</v>
      </c>
      <c r="EZ274" s="375">
        <f t="shared" ref="EZ274:EZ294" si="1171">EW274</f>
        <v>0</v>
      </c>
      <c r="FA274" s="375">
        <f t="shared" ref="FA274:FA294" si="1172">EX274</f>
        <v>0</v>
      </c>
      <c r="FB274" s="375">
        <f t="shared" ref="FB274:FB294" si="1173">EY274</f>
        <v>1</v>
      </c>
      <c r="FC274" s="375">
        <f t="shared" ref="FC274:FC294" si="1174">EZ274</f>
        <v>0</v>
      </c>
      <c r="FD274" s="375">
        <f t="shared" ref="FD274:FD294" si="1175">FA274</f>
        <v>0</v>
      </c>
      <c r="FE274" s="376"/>
      <c r="FF274" s="372"/>
      <c r="FG274" s="372"/>
      <c r="FH274" s="372"/>
      <c r="FI274" s="372"/>
      <c r="FJ274" s="372"/>
      <c r="FK274" s="372"/>
      <c r="FL274" s="372"/>
      <c r="FM274" s="372"/>
      <c r="FN274" s="372"/>
      <c r="FO274" s="372"/>
      <c r="FP274" s="372"/>
      <c r="FQ274" s="372"/>
      <c r="FR274" s="372"/>
      <c r="FS274" s="372"/>
      <c r="FT274" s="372"/>
      <c r="FU274" s="372"/>
      <c r="FV274" s="372"/>
      <c r="FW274" s="372"/>
      <c r="FX274" s="372"/>
      <c r="FY274" s="372"/>
      <c r="FZ274" s="372"/>
      <c r="GA274" s="372"/>
      <c r="GB274" s="372"/>
      <c r="GC274" s="372"/>
      <c r="GD274" s="372"/>
      <c r="GE274" s="372"/>
      <c r="GF274" s="372"/>
      <c r="GG274" s="372"/>
      <c r="GH274" s="372"/>
      <c r="GI274" s="372"/>
      <c r="GJ274" s="372"/>
      <c r="GK274" s="372"/>
      <c r="GL274" s="372"/>
      <c r="GM274" s="372"/>
      <c r="GN274" s="372"/>
      <c r="GO274" s="372"/>
      <c r="GP274" s="372"/>
      <c r="GQ274" s="372"/>
      <c r="GR274" s="372"/>
      <c r="GS274" s="372"/>
      <c r="GT274" s="372"/>
      <c r="GU274" s="372"/>
      <c r="GV274" s="372"/>
      <c r="GW274" s="372"/>
      <c r="GX274" s="372"/>
      <c r="GY274" s="372"/>
      <c r="GZ274" s="372"/>
      <c r="HA274" s="372"/>
      <c r="HB274" s="372"/>
      <c r="HC274" s="372"/>
    </row>
    <row r="275" spans="1:211" s="373" customFormat="1" ht="15" customHeight="1" thickTop="1" x14ac:dyDescent="0.2">
      <c r="A275" s="192">
        <f>SWDATA!O260</f>
        <v>0</v>
      </c>
      <c r="B275" s="192">
        <f>SWDATA!M260</f>
        <v>0</v>
      </c>
      <c r="C275" s="201">
        <f>IF(AND(SWDATA!M260=1,SWDATA!Q260="promotions"),SWDATA!P260,0)</f>
        <v>0</v>
      </c>
      <c r="D275" s="365">
        <f>ROW(SWDATA!M260)</f>
        <v>260</v>
      </c>
      <c r="E275" s="202">
        <f t="shared" si="1105"/>
        <v>0</v>
      </c>
      <c r="F275" s="203">
        <f t="shared" si="1089"/>
        <v>1</v>
      </c>
      <c r="G275" s="192" t="str">
        <f t="shared" si="1090"/>
        <v/>
      </c>
      <c r="H275" s="204"/>
      <c r="I275" s="390"/>
      <c r="J275" s="238">
        <f t="shared" si="1091"/>
        <v>0</v>
      </c>
      <c r="K275" s="239" t="str">
        <f t="shared" si="1092"/>
        <v/>
      </c>
      <c r="L275" s="342"/>
      <c r="M275" s="345"/>
      <c r="N275" s="340" t="str">
        <f>IF(LEN(SWDATA!F260)=0,"",N274)</f>
        <v/>
      </c>
      <c r="O275" s="296" t="str">
        <f>IF(LEN(SWDATA!G260)=0,"",O274)</f>
        <v/>
      </c>
      <c r="P275" s="297" t="str">
        <f>IF(LEN(SWDATA!C260)=0,"",SWDATA!C260)</f>
        <v/>
      </c>
      <c r="Q275" s="312" t="str">
        <f t="shared" si="1093"/>
        <v/>
      </c>
      <c r="R275" s="223" t="s">
        <v>261</v>
      </c>
      <c r="S275" s="224"/>
      <c r="T275" s="224"/>
      <c r="U275" s="264" t="s">
        <v>601</v>
      </c>
      <c r="V275" s="205" t="s">
        <v>221</v>
      </c>
      <c r="W275" s="266">
        <f>IF(OR(Is_Loading,LEN($A275)=0),"",SWDATA!P260)</f>
        <v>0</v>
      </c>
      <c r="X275" s="267">
        <f>IF(OR(Is_Loading,LEN($A275)=0),"",SWDATA!Q260)</f>
        <v>0</v>
      </c>
      <c r="Y275" s="267">
        <f>IF(OR(Is_Loading,LEN($A275)=0),"",SWDATA!R260)</f>
        <v>0</v>
      </c>
      <c r="Z275" s="266" t="str">
        <f t="shared" ref="Z275:Z289" si="1176">IF($A275=0,"",CHOOSE($F275,SUM(W275:Y275),SUM(W275:Y275)/3,Y275))</f>
        <v/>
      </c>
      <c r="AA275" s="266">
        <f>IF(OR(Is_Loading,LEN($A275)=0),"",SWDATA!T260)</f>
        <v>0</v>
      </c>
      <c r="AB275" s="267">
        <f>IF(OR(Is_Loading,LEN($A275)=0),"",SWDATA!U260)</f>
        <v>0</v>
      </c>
      <c r="AC275" s="267">
        <f>IF(OR(Is_Loading,LEN($A275)=0),"",SWDATA!V260)</f>
        <v>0</v>
      </c>
      <c r="AD275" s="266" t="str">
        <f t="shared" si="1094"/>
        <v/>
      </c>
      <c r="AE275" s="266">
        <f>IF(OR(Is_Loading,LEN($A275)=0),"",SWDATA!X260)</f>
        <v>0</v>
      </c>
      <c r="AF275" s="267">
        <f>IF(OR(Is_Loading,LEN($A275)=0),"",SWDATA!Y260)</f>
        <v>0</v>
      </c>
      <c r="AG275" s="267">
        <f>IF(OR(Is_Loading,LEN($A275)=0),"",SWDATA!Z260)</f>
        <v>0</v>
      </c>
      <c r="AH275" s="266" t="str">
        <f t="shared" si="1095"/>
        <v/>
      </c>
      <c r="AI275" s="266">
        <f>IF(OR(Is_Loading,LEN($A275)=0),"",SWDATA!AB260)</f>
        <v>0</v>
      </c>
      <c r="AJ275" s="267">
        <f>IF(OR(Is_Loading,LEN($A275)=0),"",SWDATA!AC260)</f>
        <v>0</v>
      </c>
      <c r="AK275" s="267">
        <f>IF(OR(Is_Loading,LEN($A275)=0),"",SWDATA!AD260)</f>
        <v>0</v>
      </c>
      <c r="AL275" s="266" t="str">
        <f t="shared" si="1096"/>
        <v/>
      </c>
      <c r="AM275" s="266">
        <f>IF(OR(Is_Loading,LEN($A275)=0),"",SWDATA!AF260)</f>
        <v>0</v>
      </c>
      <c r="AN275" s="267">
        <f>IF(OR(Is_Loading,LEN($A275)=0),"",SWDATA!AG260)</f>
        <v>0</v>
      </c>
      <c r="AO275" s="323">
        <f>IF(OR(Is_Loading,LEN($A275)=0),"",SWDATA!AH260)</f>
        <v>0</v>
      </c>
      <c r="AP275" s="320" t="str">
        <f t="shared" si="1097"/>
        <v/>
      </c>
      <c r="AQ275" s="266">
        <f>IF(OR(Is_Loading,LEN($A275)=0),"",SWDATA!AJ260)</f>
        <v>0</v>
      </c>
      <c r="AR275" s="267">
        <f>IF(OR(Is_Loading,LEN($A275)=0),"",SWDATA!AK260)</f>
        <v>0</v>
      </c>
      <c r="AS275" s="267">
        <f>IF(OR(Is_Loading,LEN($A275)=0),"",SWDATA!AL260)</f>
        <v>0</v>
      </c>
      <c r="AT275" s="266" t="str">
        <f t="shared" si="1098"/>
        <v/>
      </c>
      <c r="AU275" s="266">
        <f>IF(OR(Is_Loading,LEN($A275)=0),"",SWDATA!AN260)</f>
        <v>0</v>
      </c>
      <c r="AV275" s="267">
        <f>IF(OR(Is_Loading,LEN($A275)=0),"",SWDATA!AO260)</f>
        <v>0</v>
      </c>
      <c r="AW275" s="267">
        <f>IF(OR(Is_Loading,LEN($A275)=0),"",SWDATA!AP260)</f>
        <v>0</v>
      </c>
      <c r="AX275" s="266" t="str">
        <f t="shared" si="1099"/>
        <v/>
      </c>
      <c r="AY275" s="266">
        <f>IF(OR(Is_Loading,LEN($A275)=0),"",SWDATA!AR260)</f>
        <v>0</v>
      </c>
      <c r="AZ275" s="267">
        <f>IF(OR(Is_Loading,LEN($A275)=0),"",SWDATA!AS260)</f>
        <v>0</v>
      </c>
      <c r="BA275" s="267">
        <f>IF(OR(Is_Loading,LEN($A275)=0),"",SWDATA!AT260)</f>
        <v>0</v>
      </c>
      <c r="BB275" s="266" t="str">
        <f t="shared" si="1100"/>
        <v/>
      </c>
      <c r="BC275" s="266">
        <f>IF(OR(Is_Loading,LEN($A275)=0),"",SWDATA!AV260)</f>
        <v>0</v>
      </c>
      <c r="BD275" s="267">
        <f>IF(OR(Is_Loading,LEN($A275)=0),"",SWDATA!AW260)</f>
        <v>0</v>
      </c>
      <c r="BE275" s="323">
        <f>IF(OR(Is_Loading,LEN($A275)=0),"",SWDATA!AX260)</f>
        <v>0</v>
      </c>
      <c r="BF275" s="320" t="str">
        <f t="shared" si="1101"/>
        <v/>
      </c>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s="201"/>
      <c r="CO275" s="201"/>
      <c r="CP275" s="201"/>
      <c r="CQ275" s="201"/>
      <c r="CR275" s="201"/>
      <c r="CS275" s="201"/>
      <c r="CT275" s="201"/>
      <c r="CU275" s="201"/>
      <c r="CV275" s="201"/>
      <c r="CW275" s="201"/>
      <c r="CX275" s="201"/>
      <c r="CY275" s="201"/>
      <c r="CZ275" s="201"/>
      <c r="DA275" s="201"/>
      <c r="DB275" s="201"/>
      <c r="DC275" s="201"/>
      <c r="DD275" s="201"/>
      <c r="DE275" s="201"/>
      <c r="DF275" s="201"/>
      <c r="DG275" s="201"/>
      <c r="DH275" s="201"/>
      <c r="DI275" s="201"/>
      <c r="DJ275" s="201"/>
      <c r="DK275" s="201"/>
      <c r="DL275" s="201"/>
      <c r="DM275" s="201"/>
      <c r="DN275" s="201"/>
      <c r="DS275" s="372"/>
      <c r="DT275" s="374"/>
      <c r="DU275" s="375"/>
      <c r="DV275" s="375"/>
      <c r="DW275" s="375"/>
      <c r="DX275" s="375">
        <v>1</v>
      </c>
      <c r="DY275" s="375">
        <f t="shared" si="1144"/>
        <v>0</v>
      </c>
      <c r="DZ275" s="375">
        <f t="shared" si="1145"/>
        <v>0</v>
      </c>
      <c r="EA275" s="375">
        <f t="shared" si="1146"/>
        <v>1</v>
      </c>
      <c r="EB275" s="375">
        <f t="shared" si="1147"/>
        <v>0</v>
      </c>
      <c r="EC275" s="375">
        <f t="shared" si="1148"/>
        <v>0</v>
      </c>
      <c r="ED275" s="375">
        <f t="shared" si="1149"/>
        <v>1</v>
      </c>
      <c r="EE275" s="375">
        <f t="shared" si="1150"/>
        <v>0</v>
      </c>
      <c r="EF275" s="375">
        <f t="shared" si="1151"/>
        <v>0</v>
      </c>
      <c r="EG275" s="375">
        <f t="shared" si="1152"/>
        <v>1</v>
      </c>
      <c r="EH275" s="375">
        <f t="shared" si="1153"/>
        <v>0</v>
      </c>
      <c r="EI275" s="375">
        <f t="shared" si="1154"/>
        <v>0</v>
      </c>
      <c r="EJ275" s="375">
        <f t="shared" si="1155"/>
        <v>1</v>
      </c>
      <c r="EK275" s="375">
        <f t="shared" si="1156"/>
        <v>0</v>
      </c>
      <c r="EL275" s="375">
        <f t="shared" si="1157"/>
        <v>0</v>
      </c>
      <c r="EM275" s="375">
        <f t="shared" si="1158"/>
        <v>1</v>
      </c>
      <c r="EN275" s="375">
        <f t="shared" si="1159"/>
        <v>0</v>
      </c>
      <c r="EO275" s="375">
        <f t="shared" si="1160"/>
        <v>0</v>
      </c>
      <c r="EP275" s="375">
        <f t="shared" si="1161"/>
        <v>1</v>
      </c>
      <c r="EQ275" s="375">
        <f t="shared" si="1162"/>
        <v>0</v>
      </c>
      <c r="ER275" s="375">
        <f t="shared" si="1163"/>
        <v>0</v>
      </c>
      <c r="ES275" s="375">
        <f t="shared" si="1164"/>
        <v>1</v>
      </c>
      <c r="ET275" s="375">
        <f t="shared" si="1165"/>
        <v>0</v>
      </c>
      <c r="EU275" s="375">
        <f t="shared" si="1166"/>
        <v>0</v>
      </c>
      <c r="EV275" s="375">
        <f t="shared" si="1167"/>
        <v>1</v>
      </c>
      <c r="EW275" s="375">
        <f t="shared" si="1168"/>
        <v>0</v>
      </c>
      <c r="EX275" s="375">
        <f t="shared" si="1169"/>
        <v>0</v>
      </c>
      <c r="EY275" s="375">
        <f t="shared" si="1170"/>
        <v>1</v>
      </c>
      <c r="EZ275" s="375">
        <f t="shared" si="1171"/>
        <v>0</v>
      </c>
      <c r="FA275" s="375">
        <f t="shared" si="1172"/>
        <v>0</v>
      </c>
      <c r="FB275" s="375">
        <f t="shared" si="1173"/>
        <v>1</v>
      </c>
      <c r="FC275" s="375">
        <f t="shared" si="1174"/>
        <v>0</v>
      </c>
      <c r="FD275" s="375">
        <f t="shared" si="1175"/>
        <v>0</v>
      </c>
      <c r="FE275" s="376"/>
      <c r="FF275" s="372"/>
      <c r="FG275" s="372"/>
      <c r="FH275" s="372"/>
      <c r="FI275" s="372"/>
      <c r="FJ275" s="372"/>
      <c r="FK275" s="372"/>
      <c r="FL275" s="372"/>
      <c r="FM275" s="372"/>
      <c r="FN275" s="372"/>
      <c r="FO275" s="372"/>
      <c r="FP275" s="372"/>
      <c r="FQ275" s="372"/>
      <c r="FR275" s="372"/>
      <c r="FS275" s="372"/>
      <c r="FT275" s="372"/>
      <c r="FU275" s="372"/>
      <c r="FV275" s="372"/>
      <c r="FW275" s="372"/>
      <c r="FX275" s="372"/>
      <c r="FY275" s="372"/>
      <c r="FZ275" s="372"/>
      <c r="GA275" s="372"/>
      <c r="GB275" s="372"/>
      <c r="GC275" s="372"/>
      <c r="GD275" s="372"/>
      <c r="GE275" s="372"/>
      <c r="GF275" s="372"/>
      <c r="GG275" s="372"/>
      <c r="GH275" s="372"/>
      <c r="GI275" s="372"/>
      <c r="GJ275" s="372"/>
      <c r="GK275" s="372"/>
      <c r="GL275" s="372"/>
      <c r="GM275" s="372"/>
      <c r="GN275" s="372"/>
      <c r="GO275" s="372"/>
      <c r="GP275" s="372"/>
      <c r="GQ275" s="372"/>
      <c r="GR275" s="372"/>
      <c r="GS275" s="372"/>
      <c r="GT275" s="372"/>
      <c r="GU275" s="372"/>
      <c r="GV275" s="372"/>
      <c r="GW275" s="372"/>
      <c r="GX275" s="372"/>
      <c r="GY275" s="372"/>
      <c r="GZ275" s="372"/>
      <c r="HA275" s="372"/>
      <c r="HB275" s="372"/>
      <c r="HC275" s="372"/>
    </row>
    <row r="276" spans="1:211" s="373" customFormat="1" ht="15" customHeight="1" x14ac:dyDescent="0.2">
      <c r="A276" s="366">
        <f>SWDATA!O261</f>
        <v>0</v>
      </c>
      <c r="B276" s="366">
        <f>SWDATA!M261</f>
        <v>0</v>
      </c>
      <c r="C276" s="351">
        <f>IF(AND(SWDATA!M261=1,SWDATA!Q261="promotions"),SWDATA!P261,0)</f>
        <v>0</v>
      </c>
      <c r="D276" s="367">
        <f>ROW(SWDATA!M261)</f>
        <v>261</v>
      </c>
      <c r="E276" s="368">
        <f t="shared" si="1105"/>
        <v>0</v>
      </c>
      <c r="F276" s="369">
        <f t="shared" si="1089"/>
        <v>1</v>
      </c>
      <c r="G276" s="366" t="str">
        <f t="shared" si="1090"/>
        <v/>
      </c>
      <c r="H276" s="370"/>
      <c r="J276" s="238">
        <f t="shared" si="1091"/>
        <v>0</v>
      </c>
      <c r="K276" s="239" t="str">
        <f t="shared" si="1092"/>
        <v/>
      </c>
      <c r="L276" s="342"/>
      <c r="M276" s="345"/>
      <c r="N276" s="340" t="str">
        <f>IF(LEN(SWDATA!F261)=0,"",N275)</f>
        <v/>
      </c>
      <c r="O276" s="296" t="str">
        <f>IF(LEN(SWDATA!G261)=0,"",O275)</f>
        <v/>
      </c>
      <c r="P276" s="297" t="str">
        <f>IF(LEN(SWDATA!C261)=0,"",SWDATA!C261)</f>
        <v/>
      </c>
      <c r="Q276" s="312" t="str">
        <f t="shared" si="1093"/>
        <v/>
      </c>
      <c r="R276" s="223" t="s">
        <v>261</v>
      </c>
      <c r="S276" s="224"/>
      <c r="T276" s="224"/>
      <c r="U276" s="264" t="s">
        <v>611</v>
      </c>
      <c r="V276" s="205" t="s">
        <v>221</v>
      </c>
      <c r="W276" s="266">
        <f>IF(OR(Is_Loading,LEN($A276)=0),"",SWDATA!P261)</f>
        <v>0</v>
      </c>
      <c r="X276" s="267">
        <f>IF(OR(Is_Loading,LEN($A276)=0),"",SWDATA!Q261)</f>
        <v>0</v>
      </c>
      <c r="Y276" s="267">
        <f>IF(OR(Is_Loading,LEN($A276)=0),"",SWDATA!R261)</f>
        <v>0</v>
      </c>
      <c r="Z276" s="266" t="str">
        <f t="shared" si="1176"/>
        <v/>
      </c>
      <c r="AA276" s="266">
        <f>IF(OR(Is_Loading,LEN($A276)=0),"",SWDATA!T261)</f>
        <v>0</v>
      </c>
      <c r="AB276" s="267">
        <f>IF(OR(Is_Loading,LEN($A276)=0),"",SWDATA!U261)</f>
        <v>0</v>
      </c>
      <c r="AC276" s="267">
        <f>IF(OR(Is_Loading,LEN($A276)=0),"",SWDATA!V261)</f>
        <v>0</v>
      </c>
      <c r="AD276" s="266" t="str">
        <f t="shared" si="1094"/>
        <v/>
      </c>
      <c r="AE276" s="266">
        <f>IF(OR(Is_Loading,LEN($A276)=0),"",SWDATA!X261)</f>
        <v>0</v>
      </c>
      <c r="AF276" s="267">
        <f>IF(OR(Is_Loading,LEN($A276)=0),"",SWDATA!Y261)</f>
        <v>0</v>
      </c>
      <c r="AG276" s="267">
        <f>IF(OR(Is_Loading,LEN($A276)=0),"",SWDATA!Z261)</f>
        <v>0</v>
      </c>
      <c r="AH276" s="266" t="str">
        <f t="shared" si="1095"/>
        <v/>
      </c>
      <c r="AI276" s="266">
        <f>IF(OR(Is_Loading,LEN($A276)=0),"",SWDATA!AB261)</f>
        <v>0</v>
      </c>
      <c r="AJ276" s="267">
        <f>IF(OR(Is_Loading,LEN($A276)=0),"",SWDATA!AC261)</f>
        <v>0</v>
      </c>
      <c r="AK276" s="267">
        <f>IF(OR(Is_Loading,LEN($A276)=0),"",SWDATA!AD261)</f>
        <v>0</v>
      </c>
      <c r="AL276" s="266" t="str">
        <f t="shared" si="1096"/>
        <v/>
      </c>
      <c r="AM276" s="266">
        <f>IF(OR(Is_Loading,LEN($A276)=0),"",SWDATA!AF261)</f>
        <v>0</v>
      </c>
      <c r="AN276" s="267">
        <f>IF(OR(Is_Loading,LEN($A276)=0),"",SWDATA!AG261)</f>
        <v>0</v>
      </c>
      <c r="AO276" s="323">
        <f>IF(OR(Is_Loading,LEN($A276)=0),"",SWDATA!AH261)</f>
        <v>0</v>
      </c>
      <c r="AP276" s="320" t="str">
        <f t="shared" si="1097"/>
        <v/>
      </c>
      <c r="AQ276" s="266">
        <f>IF(OR(Is_Loading,LEN($A276)=0),"",SWDATA!AJ261)</f>
        <v>0</v>
      </c>
      <c r="AR276" s="267">
        <f>IF(OR(Is_Loading,LEN($A276)=0),"",SWDATA!AK261)</f>
        <v>0</v>
      </c>
      <c r="AS276" s="267">
        <f>IF(OR(Is_Loading,LEN($A276)=0),"",SWDATA!AL261)</f>
        <v>0</v>
      </c>
      <c r="AT276" s="266" t="str">
        <f t="shared" si="1098"/>
        <v/>
      </c>
      <c r="AU276" s="266">
        <f>IF(OR(Is_Loading,LEN($A276)=0),"",SWDATA!AN261)</f>
        <v>0</v>
      </c>
      <c r="AV276" s="267">
        <f>IF(OR(Is_Loading,LEN($A276)=0),"",SWDATA!AO261)</f>
        <v>0</v>
      </c>
      <c r="AW276" s="267">
        <f>IF(OR(Is_Loading,LEN($A276)=0),"",SWDATA!AP261)</f>
        <v>0</v>
      </c>
      <c r="AX276" s="266" t="str">
        <f t="shared" si="1099"/>
        <v/>
      </c>
      <c r="AY276" s="266">
        <f>IF(OR(Is_Loading,LEN($A276)=0),"",SWDATA!AR261)</f>
        <v>0</v>
      </c>
      <c r="AZ276" s="267">
        <f>IF(OR(Is_Loading,LEN($A276)=0),"",SWDATA!AS261)</f>
        <v>0</v>
      </c>
      <c r="BA276" s="267">
        <f>IF(OR(Is_Loading,LEN($A276)=0),"",SWDATA!AT261)</f>
        <v>0</v>
      </c>
      <c r="BB276" s="266" t="str">
        <f t="shared" si="1100"/>
        <v/>
      </c>
      <c r="BC276" s="266">
        <f>IF(OR(Is_Loading,LEN($A276)=0),"",SWDATA!AV261)</f>
        <v>0</v>
      </c>
      <c r="BD276" s="267">
        <f>IF(OR(Is_Loading,LEN($A276)=0),"",SWDATA!AW261)</f>
        <v>0</v>
      </c>
      <c r="BE276" s="323">
        <f>IF(OR(Is_Loading,LEN($A276)=0),"",SWDATA!AX261)</f>
        <v>0</v>
      </c>
      <c r="BF276" s="320" t="str">
        <f t="shared" si="1101"/>
        <v/>
      </c>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c r="CD276" s="11"/>
      <c r="CE276" s="11"/>
      <c r="CF276" s="11"/>
      <c r="CG276" s="11"/>
      <c r="CH276" s="11"/>
      <c r="CI276" s="11"/>
      <c r="CJ276" s="11"/>
      <c r="CK276" s="11"/>
      <c r="CL276" s="11"/>
      <c r="CM276" s="11"/>
      <c r="CN276" s="351"/>
      <c r="CO276" s="351"/>
      <c r="CP276" s="351"/>
      <c r="CQ276" s="351"/>
      <c r="CR276" s="351"/>
      <c r="CS276" s="351"/>
      <c r="CT276" s="351"/>
      <c r="CU276" s="351"/>
      <c r="CV276" s="351"/>
      <c r="CW276" s="351"/>
      <c r="CX276" s="351"/>
      <c r="CY276" s="351"/>
      <c r="CZ276" s="351"/>
      <c r="DA276" s="351"/>
      <c r="DB276" s="351"/>
      <c r="DC276" s="351"/>
      <c r="DD276" s="351"/>
      <c r="DE276" s="351"/>
      <c r="DF276" s="351"/>
      <c r="DG276" s="351"/>
      <c r="DH276" s="351"/>
      <c r="DI276" s="351"/>
      <c r="DJ276" s="351"/>
      <c r="DK276" s="351"/>
      <c r="DL276" s="351"/>
      <c r="DM276" s="351"/>
      <c r="DN276" s="351"/>
      <c r="DQ276" s="373" t="str">
        <f t="shared" ref="DQ276" ca="1" si="1177">INDIRECT("'Metrics &amp; Attributes View'!"&amp;IF(ROW()-9=0, "", IF(13+ROW()/23-9&gt;26, CHAR(64+INT((ROW()-9-1)/26)),"")&amp;CHAR(65+MOD(13+ROW()/23-1, 26)))&amp;44)</f>
        <v/>
      </c>
      <c r="DS276" s="372"/>
      <c r="DT276" s="374"/>
      <c r="DU276" s="375"/>
      <c r="DV276" s="375"/>
      <c r="DW276" s="375"/>
      <c r="DX276" s="375">
        <v>1</v>
      </c>
      <c r="DY276" s="375">
        <f t="shared" si="1144"/>
        <v>0</v>
      </c>
      <c r="DZ276" s="375">
        <f t="shared" si="1145"/>
        <v>0</v>
      </c>
      <c r="EA276" s="375">
        <f t="shared" si="1146"/>
        <v>1</v>
      </c>
      <c r="EB276" s="375">
        <f t="shared" si="1147"/>
        <v>0</v>
      </c>
      <c r="EC276" s="375">
        <f t="shared" si="1148"/>
        <v>0</v>
      </c>
      <c r="ED276" s="375">
        <f t="shared" si="1149"/>
        <v>1</v>
      </c>
      <c r="EE276" s="375">
        <f t="shared" si="1150"/>
        <v>0</v>
      </c>
      <c r="EF276" s="375">
        <f t="shared" si="1151"/>
        <v>0</v>
      </c>
      <c r="EG276" s="375">
        <f t="shared" si="1152"/>
        <v>1</v>
      </c>
      <c r="EH276" s="375">
        <f t="shared" si="1153"/>
        <v>0</v>
      </c>
      <c r="EI276" s="375">
        <f t="shared" si="1154"/>
        <v>0</v>
      </c>
      <c r="EJ276" s="375">
        <f t="shared" si="1155"/>
        <v>1</v>
      </c>
      <c r="EK276" s="375">
        <f t="shared" si="1156"/>
        <v>0</v>
      </c>
      <c r="EL276" s="375">
        <f t="shared" si="1157"/>
        <v>0</v>
      </c>
      <c r="EM276" s="375">
        <f t="shared" si="1158"/>
        <v>1</v>
      </c>
      <c r="EN276" s="375">
        <f t="shared" si="1159"/>
        <v>0</v>
      </c>
      <c r="EO276" s="375">
        <f t="shared" si="1160"/>
        <v>0</v>
      </c>
      <c r="EP276" s="375">
        <f t="shared" si="1161"/>
        <v>1</v>
      </c>
      <c r="EQ276" s="375">
        <f t="shared" si="1162"/>
        <v>0</v>
      </c>
      <c r="ER276" s="375">
        <f t="shared" si="1163"/>
        <v>0</v>
      </c>
      <c r="ES276" s="375">
        <f t="shared" si="1164"/>
        <v>1</v>
      </c>
      <c r="ET276" s="375">
        <f t="shared" si="1165"/>
        <v>0</v>
      </c>
      <c r="EU276" s="375">
        <f t="shared" si="1166"/>
        <v>0</v>
      </c>
      <c r="EV276" s="375">
        <f t="shared" si="1167"/>
        <v>1</v>
      </c>
      <c r="EW276" s="375">
        <f t="shared" si="1168"/>
        <v>0</v>
      </c>
      <c r="EX276" s="375">
        <f t="shared" si="1169"/>
        <v>0</v>
      </c>
      <c r="EY276" s="375">
        <f t="shared" si="1170"/>
        <v>1</v>
      </c>
      <c r="EZ276" s="375">
        <f t="shared" si="1171"/>
        <v>0</v>
      </c>
      <c r="FA276" s="375">
        <f t="shared" si="1172"/>
        <v>0</v>
      </c>
      <c r="FB276" s="375">
        <f t="shared" si="1173"/>
        <v>1</v>
      </c>
      <c r="FC276" s="375">
        <f t="shared" si="1174"/>
        <v>0</v>
      </c>
      <c r="FD276" s="375">
        <f t="shared" si="1175"/>
        <v>0</v>
      </c>
      <c r="FE276" s="376"/>
      <c r="FF276" s="372"/>
      <c r="FG276" s="372"/>
      <c r="FH276" s="372"/>
      <c r="FI276" s="372"/>
      <c r="FJ276" s="372"/>
      <c r="FK276" s="372"/>
      <c r="FL276" s="372"/>
      <c r="FM276" s="372"/>
      <c r="FN276" s="372"/>
      <c r="FO276" s="372"/>
      <c r="FP276" s="372"/>
      <c r="FQ276" s="372"/>
      <c r="FR276" s="372"/>
      <c r="FS276" s="372"/>
      <c r="FT276" s="372"/>
      <c r="FU276" s="372"/>
      <c r="FV276" s="372"/>
      <c r="FW276" s="372"/>
      <c r="FX276" s="372"/>
      <c r="FY276" s="372"/>
      <c r="FZ276" s="372"/>
      <c r="GA276" s="372"/>
      <c r="GB276" s="372"/>
      <c r="GC276" s="372"/>
      <c r="GD276" s="372"/>
      <c r="GE276" s="372"/>
      <c r="GF276" s="372"/>
      <c r="GG276" s="372"/>
      <c r="GH276" s="372"/>
      <c r="GI276" s="372"/>
      <c r="GJ276" s="372"/>
      <c r="GK276" s="372"/>
      <c r="GL276" s="372"/>
      <c r="GM276" s="372"/>
      <c r="GN276" s="372"/>
      <c r="GO276" s="372"/>
      <c r="GP276" s="372"/>
      <c r="GQ276" s="372"/>
      <c r="GR276" s="372"/>
      <c r="GS276" s="372"/>
      <c r="GT276" s="372"/>
      <c r="GU276" s="372"/>
      <c r="GV276" s="372"/>
      <c r="GW276" s="372"/>
      <c r="GX276" s="372"/>
      <c r="GY276" s="372"/>
      <c r="GZ276" s="372"/>
      <c r="HA276" s="372"/>
      <c r="HB276" s="372"/>
      <c r="HC276" s="372"/>
    </row>
    <row r="277" spans="1:211" s="373" customFormat="1" ht="15" customHeight="1" x14ac:dyDescent="0.2">
      <c r="A277" s="366">
        <f>SWDATA!O262</f>
        <v>0</v>
      </c>
      <c r="B277" s="366">
        <f>SWDATA!M262</f>
        <v>0</v>
      </c>
      <c r="C277" s="351">
        <f>IF(AND(SWDATA!M262=1,SWDATA!Q262="promotions"),SWDATA!P262,0)</f>
        <v>0</v>
      </c>
      <c r="D277" s="367">
        <f>ROW(SWDATA!M262)</f>
        <v>262</v>
      </c>
      <c r="E277" s="368">
        <f t="shared" si="1105"/>
        <v>0</v>
      </c>
      <c r="F277" s="369">
        <f t="shared" si="1089"/>
        <v>1</v>
      </c>
      <c r="G277" s="366" t="str">
        <f t="shared" si="1090"/>
        <v/>
      </c>
      <c r="H277" s="370"/>
      <c r="J277" s="238">
        <f t="shared" si="1091"/>
        <v>0</v>
      </c>
      <c r="K277" s="239" t="str">
        <f t="shared" si="1092"/>
        <v/>
      </c>
      <c r="L277" s="342"/>
      <c r="M277" s="345"/>
      <c r="N277" s="340" t="str">
        <f>IF(LEN(SWDATA!F262)=0,"",N276)</f>
        <v/>
      </c>
      <c r="O277" s="296" t="str">
        <f>IF(LEN(SWDATA!G262)=0,"",O276)</f>
        <v/>
      </c>
      <c r="P277" s="297" t="str">
        <f>IF(LEN(SWDATA!C262)=0,"",SWDATA!C262)</f>
        <v/>
      </c>
      <c r="Q277" s="312" t="str">
        <f t="shared" si="1093"/>
        <v/>
      </c>
      <c r="R277" s="223" t="s">
        <v>261</v>
      </c>
      <c r="S277" s="224"/>
      <c r="T277" s="224"/>
      <c r="U277" s="264" t="s">
        <v>598</v>
      </c>
      <c r="V277" s="205" t="s">
        <v>221</v>
      </c>
      <c r="W277" s="266">
        <f>IF(OR(Is_Loading,LEN($A277)=0),"",SWDATA!P262)</f>
        <v>0</v>
      </c>
      <c r="X277" s="267">
        <f>IF(OR(Is_Loading,LEN($A277)=0),"",SWDATA!Q262)</f>
        <v>0</v>
      </c>
      <c r="Y277" s="267">
        <f>IF(OR(Is_Loading,LEN($A277)=0),"",SWDATA!R262)</f>
        <v>0</v>
      </c>
      <c r="Z277" s="266" t="str">
        <f t="shared" si="1176"/>
        <v/>
      </c>
      <c r="AA277" s="266">
        <f>IF(OR(Is_Loading,LEN($A277)=0),"",SWDATA!T262)</f>
        <v>0</v>
      </c>
      <c r="AB277" s="267">
        <f>IF(OR(Is_Loading,LEN($A277)=0),"",SWDATA!U262)</f>
        <v>0</v>
      </c>
      <c r="AC277" s="267">
        <f>IF(OR(Is_Loading,LEN($A277)=0),"",SWDATA!V262)</f>
        <v>0</v>
      </c>
      <c r="AD277" s="266" t="str">
        <f t="shared" si="1094"/>
        <v/>
      </c>
      <c r="AE277" s="266">
        <f>IF(OR(Is_Loading,LEN($A277)=0),"",SWDATA!X262)</f>
        <v>0</v>
      </c>
      <c r="AF277" s="267">
        <f>IF(OR(Is_Loading,LEN($A277)=0),"",SWDATA!Y262)</f>
        <v>0</v>
      </c>
      <c r="AG277" s="267">
        <f>IF(OR(Is_Loading,LEN($A277)=0),"",SWDATA!Z262)</f>
        <v>0</v>
      </c>
      <c r="AH277" s="266" t="str">
        <f t="shared" si="1095"/>
        <v/>
      </c>
      <c r="AI277" s="266">
        <f>IF(OR(Is_Loading,LEN($A277)=0),"",SWDATA!AB262)</f>
        <v>0</v>
      </c>
      <c r="AJ277" s="267">
        <f>IF(OR(Is_Loading,LEN($A277)=0),"",SWDATA!AC262)</f>
        <v>0</v>
      </c>
      <c r="AK277" s="267">
        <f>IF(OR(Is_Loading,LEN($A277)=0),"",SWDATA!AD262)</f>
        <v>0</v>
      </c>
      <c r="AL277" s="266" t="str">
        <f t="shared" si="1096"/>
        <v/>
      </c>
      <c r="AM277" s="266">
        <f>IF(OR(Is_Loading,LEN($A277)=0),"",SWDATA!AF262)</f>
        <v>0</v>
      </c>
      <c r="AN277" s="267">
        <f>IF(OR(Is_Loading,LEN($A277)=0),"",SWDATA!AG262)</f>
        <v>0</v>
      </c>
      <c r="AO277" s="323">
        <f>IF(OR(Is_Loading,LEN($A277)=0),"",SWDATA!AH262)</f>
        <v>0</v>
      </c>
      <c r="AP277" s="320" t="str">
        <f t="shared" si="1097"/>
        <v/>
      </c>
      <c r="AQ277" s="266">
        <f>IF(OR(Is_Loading,LEN($A277)=0),"",SWDATA!AJ262)</f>
        <v>0</v>
      </c>
      <c r="AR277" s="267">
        <f>IF(OR(Is_Loading,LEN($A277)=0),"",SWDATA!AK262)</f>
        <v>0</v>
      </c>
      <c r="AS277" s="267">
        <f>IF(OR(Is_Loading,LEN($A277)=0),"",SWDATA!AL262)</f>
        <v>0</v>
      </c>
      <c r="AT277" s="266" t="str">
        <f t="shared" si="1098"/>
        <v/>
      </c>
      <c r="AU277" s="266">
        <f>IF(OR(Is_Loading,LEN($A277)=0),"",SWDATA!AN262)</f>
        <v>0</v>
      </c>
      <c r="AV277" s="267">
        <f>IF(OR(Is_Loading,LEN($A277)=0),"",SWDATA!AO262)</f>
        <v>0</v>
      </c>
      <c r="AW277" s="267">
        <f>IF(OR(Is_Loading,LEN($A277)=0),"",SWDATA!AP262)</f>
        <v>0</v>
      </c>
      <c r="AX277" s="266" t="str">
        <f t="shared" si="1099"/>
        <v/>
      </c>
      <c r="AY277" s="266">
        <f>IF(OR(Is_Loading,LEN($A277)=0),"",SWDATA!AR262)</f>
        <v>0</v>
      </c>
      <c r="AZ277" s="267">
        <f>IF(OR(Is_Loading,LEN($A277)=0),"",SWDATA!AS262)</f>
        <v>0</v>
      </c>
      <c r="BA277" s="267">
        <f>IF(OR(Is_Loading,LEN($A277)=0),"",SWDATA!AT262)</f>
        <v>0</v>
      </c>
      <c r="BB277" s="266" t="str">
        <f t="shared" si="1100"/>
        <v/>
      </c>
      <c r="BC277" s="266">
        <f>IF(OR(Is_Loading,LEN($A277)=0),"",SWDATA!AV262)</f>
        <v>0</v>
      </c>
      <c r="BD277" s="267">
        <f>IF(OR(Is_Loading,LEN($A277)=0),"",SWDATA!AW262)</f>
        <v>0</v>
      </c>
      <c r="BE277" s="323">
        <f>IF(OR(Is_Loading,LEN($A277)=0),"",SWDATA!AX262)</f>
        <v>0</v>
      </c>
      <c r="BF277" s="320" t="str">
        <f t="shared" si="1101"/>
        <v/>
      </c>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c r="CD277" s="11"/>
      <c r="CE277" s="11"/>
      <c r="CF277" s="11"/>
      <c r="CG277" s="11"/>
      <c r="CH277" s="11"/>
      <c r="CI277" s="11"/>
      <c r="CJ277" s="11"/>
      <c r="CK277" s="11"/>
      <c r="CL277" s="11"/>
      <c r="CM277" s="11"/>
      <c r="CN277" s="351"/>
      <c r="CO277" s="351"/>
      <c r="CP277" s="351"/>
      <c r="CQ277" s="351"/>
      <c r="CR277" s="351"/>
      <c r="CS277" s="351"/>
      <c r="CT277" s="351"/>
      <c r="CU277" s="351"/>
      <c r="CV277" s="351"/>
      <c r="CW277" s="351"/>
      <c r="CX277" s="351"/>
      <c r="CY277" s="351"/>
      <c r="CZ277" s="351"/>
      <c r="DA277" s="351"/>
      <c r="DB277" s="351"/>
      <c r="DC277" s="351"/>
      <c r="DD277" s="351"/>
      <c r="DE277" s="351"/>
      <c r="DF277" s="351"/>
      <c r="DG277" s="351"/>
      <c r="DH277" s="351"/>
      <c r="DI277" s="351"/>
      <c r="DJ277" s="351"/>
      <c r="DK277" s="351"/>
      <c r="DL277" s="351"/>
      <c r="DM277" s="351"/>
      <c r="DN277" s="351"/>
      <c r="DS277" s="372"/>
      <c r="DT277" s="374"/>
      <c r="DU277" s="375"/>
      <c r="DV277" s="375"/>
      <c r="DW277" s="375"/>
      <c r="DX277" s="375">
        <v>1</v>
      </c>
      <c r="DY277" s="375">
        <f t="shared" si="1144"/>
        <v>0</v>
      </c>
      <c r="DZ277" s="375">
        <f t="shared" si="1145"/>
        <v>0</v>
      </c>
      <c r="EA277" s="375">
        <f t="shared" si="1146"/>
        <v>1</v>
      </c>
      <c r="EB277" s="375">
        <f t="shared" si="1147"/>
        <v>0</v>
      </c>
      <c r="EC277" s="375">
        <f t="shared" si="1148"/>
        <v>0</v>
      </c>
      <c r="ED277" s="375">
        <f t="shared" si="1149"/>
        <v>1</v>
      </c>
      <c r="EE277" s="375">
        <f t="shared" si="1150"/>
        <v>0</v>
      </c>
      <c r="EF277" s="375">
        <f t="shared" si="1151"/>
        <v>0</v>
      </c>
      <c r="EG277" s="375">
        <f t="shared" si="1152"/>
        <v>1</v>
      </c>
      <c r="EH277" s="375">
        <f t="shared" si="1153"/>
        <v>0</v>
      </c>
      <c r="EI277" s="375">
        <f t="shared" si="1154"/>
        <v>0</v>
      </c>
      <c r="EJ277" s="375">
        <f t="shared" si="1155"/>
        <v>1</v>
      </c>
      <c r="EK277" s="375">
        <f t="shared" si="1156"/>
        <v>0</v>
      </c>
      <c r="EL277" s="375">
        <f t="shared" si="1157"/>
        <v>0</v>
      </c>
      <c r="EM277" s="375">
        <f t="shared" si="1158"/>
        <v>1</v>
      </c>
      <c r="EN277" s="375">
        <f t="shared" si="1159"/>
        <v>0</v>
      </c>
      <c r="EO277" s="375">
        <f t="shared" si="1160"/>
        <v>0</v>
      </c>
      <c r="EP277" s="375">
        <f t="shared" si="1161"/>
        <v>1</v>
      </c>
      <c r="EQ277" s="375">
        <f t="shared" si="1162"/>
        <v>0</v>
      </c>
      <c r="ER277" s="375">
        <f t="shared" si="1163"/>
        <v>0</v>
      </c>
      <c r="ES277" s="375">
        <f t="shared" si="1164"/>
        <v>1</v>
      </c>
      <c r="ET277" s="375">
        <f t="shared" si="1165"/>
        <v>0</v>
      </c>
      <c r="EU277" s="375">
        <f t="shared" si="1166"/>
        <v>0</v>
      </c>
      <c r="EV277" s="375">
        <f t="shared" si="1167"/>
        <v>1</v>
      </c>
      <c r="EW277" s="375">
        <f t="shared" si="1168"/>
        <v>0</v>
      </c>
      <c r="EX277" s="375">
        <f t="shared" si="1169"/>
        <v>0</v>
      </c>
      <c r="EY277" s="375">
        <f t="shared" si="1170"/>
        <v>1</v>
      </c>
      <c r="EZ277" s="375">
        <f t="shared" si="1171"/>
        <v>0</v>
      </c>
      <c r="FA277" s="375">
        <f t="shared" si="1172"/>
        <v>0</v>
      </c>
      <c r="FB277" s="375">
        <f t="shared" si="1173"/>
        <v>1</v>
      </c>
      <c r="FC277" s="375">
        <f t="shared" si="1174"/>
        <v>0</v>
      </c>
      <c r="FD277" s="375">
        <f t="shared" si="1175"/>
        <v>0</v>
      </c>
      <c r="FE277" s="376"/>
      <c r="FF277" s="372"/>
      <c r="FG277" s="372"/>
      <c r="FH277" s="372"/>
      <c r="FI277" s="372"/>
      <c r="FJ277" s="372"/>
      <c r="FK277" s="372"/>
      <c r="FL277" s="372"/>
      <c r="FM277" s="372"/>
      <c r="FN277" s="372"/>
      <c r="FO277" s="372"/>
      <c r="FP277" s="372"/>
      <c r="FQ277" s="372"/>
      <c r="FR277" s="372"/>
      <c r="FS277" s="372"/>
      <c r="FT277" s="372"/>
      <c r="FU277" s="372"/>
      <c r="FV277" s="372"/>
      <c r="FW277" s="372"/>
      <c r="FX277" s="372"/>
      <c r="FY277" s="372"/>
      <c r="FZ277" s="372"/>
      <c r="GA277" s="372"/>
      <c r="GB277" s="372"/>
      <c r="GC277" s="372"/>
      <c r="GD277" s="372"/>
      <c r="GE277" s="372"/>
      <c r="GF277" s="372"/>
      <c r="GG277" s="372"/>
      <c r="GH277" s="372"/>
      <c r="GI277" s="372"/>
      <c r="GJ277" s="372"/>
      <c r="GK277" s="372"/>
      <c r="GL277" s="372"/>
      <c r="GM277" s="372"/>
      <c r="GN277" s="372"/>
      <c r="GO277" s="372"/>
      <c r="GP277" s="372"/>
      <c r="GQ277" s="372"/>
      <c r="GR277" s="372"/>
      <c r="GS277" s="372"/>
      <c r="GT277" s="372"/>
      <c r="GU277" s="372"/>
      <c r="GV277" s="372"/>
      <c r="GW277" s="372"/>
      <c r="GX277" s="372"/>
      <c r="GY277" s="372"/>
      <c r="GZ277" s="372"/>
      <c r="HA277" s="372"/>
      <c r="HB277" s="372"/>
      <c r="HC277" s="372"/>
    </row>
    <row r="278" spans="1:211" s="373" customFormat="1" ht="15" customHeight="1" x14ac:dyDescent="0.2">
      <c r="A278" s="366">
        <f>SWDATA!O263</f>
        <v>0</v>
      </c>
      <c r="B278" s="366">
        <f>SWDATA!M263</f>
        <v>0</v>
      </c>
      <c r="C278" s="351">
        <f>IF(AND(SWDATA!M263=1,SWDATA!Q263="promotions"),SWDATA!P263,0)</f>
        <v>0</v>
      </c>
      <c r="D278" s="367">
        <f>ROW(SWDATA!M263)</f>
        <v>263</v>
      </c>
      <c r="E278" s="368">
        <f t="shared" si="1105"/>
        <v>0</v>
      </c>
      <c r="F278" s="369">
        <f t="shared" si="1089"/>
        <v>1</v>
      </c>
      <c r="G278" s="366" t="str">
        <f t="shared" si="1090"/>
        <v/>
      </c>
      <c r="H278" s="370"/>
      <c r="J278" s="238">
        <f t="shared" si="1091"/>
        <v>0</v>
      </c>
      <c r="K278" s="239" t="str">
        <f t="shared" si="1092"/>
        <v/>
      </c>
      <c r="L278" s="342"/>
      <c r="M278" s="345"/>
      <c r="N278" s="340" t="str">
        <f>IF(LEN(SWDATA!F263)=0,"",N277)</f>
        <v/>
      </c>
      <c r="O278" s="296" t="str">
        <f>IF(LEN(SWDATA!G263)=0,"",O277)</f>
        <v/>
      </c>
      <c r="P278" s="297" t="str">
        <f>IF(LEN(SWDATA!C263)=0,"",SWDATA!C263)</f>
        <v/>
      </c>
      <c r="Q278" s="312" t="str">
        <f t="shared" si="1093"/>
        <v/>
      </c>
      <c r="R278" s="223" t="s">
        <v>261</v>
      </c>
      <c r="S278" s="224"/>
      <c r="T278" s="224"/>
      <c r="U278" s="264" t="s">
        <v>628</v>
      </c>
      <c r="V278" s="205" t="s">
        <v>221</v>
      </c>
      <c r="W278" s="266">
        <f>IF(OR(Is_Loading,LEN($A278)=0),"",SWDATA!P263)</f>
        <v>0</v>
      </c>
      <c r="X278" s="267">
        <f>IF(OR(Is_Loading,LEN($A278)=0),"",SWDATA!Q263)</f>
        <v>0</v>
      </c>
      <c r="Y278" s="267">
        <f>IF(OR(Is_Loading,LEN($A278)=0),"",SWDATA!R263)</f>
        <v>0</v>
      </c>
      <c r="Z278" s="266" t="str">
        <f t="shared" si="1176"/>
        <v/>
      </c>
      <c r="AA278" s="266">
        <f>IF(OR(Is_Loading,LEN($A278)=0),"",SWDATA!T263)</f>
        <v>0</v>
      </c>
      <c r="AB278" s="267">
        <f>IF(OR(Is_Loading,LEN($A278)=0),"",SWDATA!U263)</f>
        <v>0</v>
      </c>
      <c r="AC278" s="267">
        <f>IF(OR(Is_Loading,LEN($A278)=0),"",SWDATA!V263)</f>
        <v>0</v>
      </c>
      <c r="AD278" s="266" t="str">
        <f t="shared" si="1094"/>
        <v/>
      </c>
      <c r="AE278" s="266">
        <f>IF(OR(Is_Loading,LEN($A278)=0),"",SWDATA!X263)</f>
        <v>0</v>
      </c>
      <c r="AF278" s="267">
        <f>IF(OR(Is_Loading,LEN($A278)=0),"",SWDATA!Y263)</f>
        <v>0</v>
      </c>
      <c r="AG278" s="267">
        <f>IF(OR(Is_Loading,LEN($A278)=0),"",SWDATA!Z263)</f>
        <v>0</v>
      </c>
      <c r="AH278" s="266" t="str">
        <f t="shared" si="1095"/>
        <v/>
      </c>
      <c r="AI278" s="266">
        <f>IF(OR(Is_Loading,LEN($A278)=0),"",SWDATA!AB263)</f>
        <v>0</v>
      </c>
      <c r="AJ278" s="267">
        <f>IF(OR(Is_Loading,LEN($A278)=0),"",SWDATA!AC263)</f>
        <v>0</v>
      </c>
      <c r="AK278" s="267">
        <f>IF(OR(Is_Loading,LEN($A278)=0),"",SWDATA!AD263)</f>
        <v>0</v>
      </c>
      <c r="AL278" s="266" t="str">
        <f t="shared" si="1096"/>
        <v/>
      </c>
      <c r="AM278" s="266">
        <f>IF(OR(Is_Loading,LEN($A278)=0),"",SWDATA!AF263)</f>
        <v>0</v>
      </c>
      <c r="AN278" s="267">
        <f>IF(OR(Is_Loading,LEN($A278)=0),"",SWDATA!AG263)</f>
        <v>0</v>
      </c>
      <c r="AO278" s="323">
        <f>IF(OR(Is_Loading,LEN($A278)=0),"",SWDATA!AH263)</f>
        <v>0</v>
      </c>
      <c r="AP278" s="320" t="str">
        <f t="shared" si="1097"/>
        <v/>
      </c>
      <c r="AQ278" s="266">
        <f>IF(OR(Is_Loading,LEN($A278)=0),"",SWDATA!AJ263)</f>
        <v>0</v>
      </c>
      <c r="AR278" s="267">
        <f>IF(OR(Is_Loading,LEN($A278)=0),"",SWDATA!AK263)</f>
        <v>0</v>
      </c>
      <c r="AS278" s="267">
        <f>IF(OR(Is_Loading,LEN($A278)=0),"",SWDATA!AL263)</f>
        <v>0</v>
      </c>
      <c r="AT278" s="266" t="str">
        <f t="shared" si="1098"/>
        <v/>
      </c>
      <c r="AU278" s="266">
        <f>IF(OR(Is_Loading,LEN($A278)=0),"",SWDATA!AN263)</f>
        <v>0</v>
      </c>
      <c r="AV278" s="267">
        <f>IF(OR(Is_Loading,LEN($A278)=0),"",SWDATA!AO263)</f>
        <v>0</v>
      </c>
      <c r="AW278" s="267">
        <f>IF(OR(Is_Loading,LEN($A278)=0),"",SWDATA!AP263)</f>
        <v>0</v>
      </c>
      <c r="AX278" s="266" t="str">
        <f t="shared" si="1099"/>
        <v/>
      </c>
      <c r="AY278" s="266">
        <f>IF(OR(Is_Loading,LEN($A278)=0),"",SWDATA!AR263)</f>
        <v>0</v>
      </c>
      <c r="AZ278" s="267">
        <f>IF(OR(Is_Loading,LEN($A278)=0),"",SWDATA!AS263)</f>
        <v>0</v>
      </c>
      <c r="BA278" s="267">
        <f>IF(OR(Is_Loading,LEN($A278)=0),"",SWDATA!AT263)</f>
        <v>0</v>
      </c>
      <c r="BB278" s="266" t="str">
        <f t="shared" si="1100"/>
        <v/>
      </c>
      <c r="BC278" s="266">
        <f>IF(OR(Is_Loading,LEN($A278)=0),"",SWDATA!AV263)</f>
        <v>0</v>
      </c>
      <c r="BD278" s="267">
        <f>IF(OR(Is_Loading,LEN($A278)=0),"",SWDATA!AW263)</f>
        <v>0</v>
      </c>
      <c r="BE278" s="323">
        <f>IF(OR(Is_Loading,LEN($A278)=0),"",SWDATA!AX263)</f>
        <v>0</v>
      </c>
      <c r="BF278" s="320" t="str">
        <f t="shared" si="1101"/>
        <v/>
      </c>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c r="CF278" s="11"/>
      <c r="CG278" s="11"/>
      <c r="CH278" s="11"/>
      <c r="CI278" s="11"/>
      <c r="CJ278" s="11"/>
      <c r="CK278" s="11"/>
      <c r="CL278" s="11"/>
      <c r="CM278" s="11"/>
      <c r="CN278" s="351"/>
      <c r="CO278" s="351"/>
      <c r="CP278" s="351"/>
      <c r="CQ278" s="351"/>
      <c r="CR278" s="351"/>
      <c r="CS278" s="351"/>
      <c r="CT278" s="351"/>
      <c r="CU278" s="351"/>
      <c r="CV278" s="351"/>
      <c r="CW278" s="351"/>
      <c r="CX278" s="351"/>
      <c r="CY278" s="351"/>
      <c r="CZ278" s="351"/>
      <c r="DA278" s="351"/>
      <c r="DB278" s="351"/>
      <c r="DC278" s="351"/>
      <c r="DD278" s="351"/>
      <c r="DE278" s="351"/>
      <c r="DF278" s="351"/>
      <c r="DG278" s="351"/>
      <c r="DH278" s="351"/>
      <c r="DI278" s="351"/>
      <c r="DJ278" s="351"/>
      <c r="DK278" s="351"/>
      <c r="DL278" s="351"/>
      <c r="DM278" s="351"/>
      <c r="DN278" s="351"/>
      <c r="DS278" s="372"/>
      <c r="DT278" s="374"/>
      <c r="DU278" s="375"/>
      <c r="DV278" s="375"/>
      <c r="DW278" s="375"/>
      <c r="DX278" s="375">
        <v>1</v>
      </c>
      <c r="DY278" s="375">
        <f t="shared" si="1144"/>
        <v>0</v>
      </c>
      <c r="DZ278" s="375">
        <f t="shared" si="1145"/>
        <v>0</v>
      </c>
      <c r="EA278" s="375">
        <f t="shared" si="1146"/>
        <v>1</v>
      </c>
      <c r="EB278" s="375">
        <f t="shared" si="1147"/>
        <v>0</v>
      </c>
      <c r="EC278" s="375">
        <f t="shared" si="1148"/>
        <v>0</v>
      </c>
      <c r="ED278" s="375">
        <f t="shared" si="1149"/>
        <v>1</v>
      </c>
      <c r="EE278" s="375">
        <f t="shared" si="1150"/>
        <v>0</v>
      </c>
      <c r="EF278" s="375">
        <f t="shared" si="1151"/>
        <v>0</v>
      </c>
      <c r="EG278" s="375">
        <f t="shared" si="1152"/>
        <v>1</v>
      </c>
      <c r="EH278" s="375">
        <f t="shared" si="1153"/>
        <v>0</v>
      </c>
      <c r="EI278" s="375">
        <f t="shared" si="1154"/>
        <v>0</v>
      </c>
      <c r="EJ278" s="375">
        <f t="shared" si="1155"/>
        <v>1</v>
      </c>
      <c r="EK278" s="375">
        <f t="shared" si="1156"/>
        <v>0</v>
      </c>
      <c r="EL278" s="375">
        <f t="shared" si="1157"/>
        <v>0</v>
      </c>
      <c r="EM278" s="375">
        <f t="shared" si="1158"/>
        <v>1</v>
      </c>
      <c r="EN278" s="375">
        <f t="shared" si="1159"/>
        <v>0</v>
      </c>
      <c r="EO278" s="375">
        <f t="shared" si="1160"/>
        <v>0</v>
      </c>
      <c r="EP278" s="375">
        <f t="shared" si="1161"/>
        <v>1</v>
      </c>
      <c r="EQ278" s="375">
        <f t="shared" si="1162"/>
        <v>0</v>
      </c>
      <c r="ER278" s="375">
        <f t="shared" si="1163"/>
        <v>0</v>
      </c>
      <c r="ES278" s="375">
        <f t="shared" si="1164"/>
        <v>1</v>
      </c>
      <c r="ET278" s="375">
        <f t="shared" si="1165"/>
        <v>0</v>
      </c>
      <c r="EU278" s="375">
        <f t="shared" si="1166"/>
        <v>0</v>
      </c>
      <c r="EV278" s="375">
        <f t="shared" si="1167"/>
        <v>1</v>
      </c>
      <c r="EW278" s="375">
        <f t="shared" si="1168"/>
        <v>0</v>
      </c>
      <c r="EX278" s="375">
        <f t="shared" si="1169"/>
        <v>0</v>
      </c>
      <c r="EY278" s="375">
        <f t="shared" si="1170"/>
        <v>1</v>
      </c>
      <c r="EZ278" s="375">
        <f t="shared" si="1171"/>
        <v>0</v>
      </c>
      <c r="FA278" s="375">
        <f t="shared" si="1172"/>
        <v>0</v>
      </c>
      <c r="FB278" s="375">
        <f t="shared" si="1173"/>
        <v>1</v>
      </c>
      <c r="FC278" s="375">
        <f t="shared" si="1174"/>
        <v>0</v>
      </c>
      <c r="FD278" s="375">
        <f t="shared" si="1175"/>
        <v>0</v>
      </c>
      <c r="FE278" s="376"/>
      <c r="FF278" s="372"/>
      <c r="FG278" s="372"/>
      <c r="FH278" s="372"/>
      <c r="FI278" s="372"/>
      <c r="FJ278" s="372"/>
      <c r="FK278" s="372"/>
      <c r="FL278" s="372"/>
      <c r="FM278" s="372"/>
      <c r="FN278" s="372"/>
      <c r="FO278" s="372"/>
      <c r="FP278" s="372"/>
      <c r="FQ278" s="372"/>
      <c r="FR278" s="372"/>
      <c r="FS278" s="372"/>
      <c r="FT278" s="372"/>
      <c r="FU278" s="372"/>
      <c r="FV278" s="372"/>
      <c r="FW278" s="372"/>
      <c r="FX278" s="372"/>
      <c r="FY278" s="372"/>
      <c r="FZ278" s="372"/>
      <c r="GA278" s="372"/>
      <c r="GB278" s="372"/>
      <c r="GC278" s="372"/>
      <c r="GD278" s="372"/>
      <c r="GE278" s="372"/>
      <c r="GF278" s="372"/>
      <c r="GG278" s="372"/>
      <c r="GH278" s="372"/>
      <c r="GI278" s="372"/>
      <c r="GJ278" s="372"/>
      <c r="GK278" s="372"/>
      <c r="GL278" s="372"/>
      <c r="GM278" s="372"/>
      <c r="GN278" s="372"/>
      <c r="GO278" s="372"/>
      <c r="GP278" s="372"/>
      <c r="GQ278" s="372"/>
      <c r="GR278" s="372"/>
      <c r="GS278" s="372"/>
      <c r="GT278" s="372"/>
      <c r="GU278" s="372"/>
      <c r="GV278" s="372"/>
      <c r="GW278" s="372"/>
      <c r="GX278" s="372"/>
      <c r="GY278" s="372"/>
      <c r="GZ278" s="372"/>
      <c r="HA278" s="372"/>
      <c r="HB278" s="372"/>
      <c r="HC278" s="372"/>
    </row>
    <row r="279" spans="1:211" s="373" customFormat="1" ht="15" customHeight="1" x14ac:dyDescent="0.2">
      <c r="A279" s="366">
        <f>SWDATA!O264</f>
        <v>0</v>
      </c>
      <c r="B279" s="366">
        <f>SWDATA!M264</f>
        <v>0</v>
      </c>
      <c r="C279" s="351">
        <f>IF(AND(SWDATA!M264=1,SWDATA!Q264="promotions"),SWDATA!P264,0)</f>
        <v>0</v>
      </c>
      <c r="D279" s="367">
        <f>ROW(SWDATA!M264)</f>
        <v>264</v>
      </c>
      <c r="E279" s="368">
        <f t="shared" si="1105"/>
        <v>0</v>
      </c>
      <c r="F279" s="369">
        <f t="shared" si="1089"/>
        <v>1</v>
      </c>
      <c r="G279" s="366" t="str">
        <f t="shared" si="1090"/>
        <v/>
      </c>
      <c r="H279" s="370"/>
      <c r="J279" s="238">
        <f t="shared" si="1091"/>
        <v>0</v>
      </c>
      <c r="K279" s="239" t="str">
        <f t="shared" si="1092"/>
        <v/>
      </c>
      <c r="L279" s="342"/>
      <c r="M279" s="345"/>
      <c r="N279" s="340" t="str">
        <f>IF(LEN(SWDATA!F264)=0,"",N278)</f>
        <v/>
      </c>
      <c r="O279" s="296" t="str">
        <f>IF(LEN(SWDATA!G264)=0,"",O278)</f>
        <v/>
      </c>
      <c r="P279" s="297" t="str">
        <f>IF(LEN(SWDATA!C264)=0,"",SWDATA!C264)</f>
        <v/>
      </c>
      <c r="Q279" s="312" t="str">
        <f t="shared" si="1093"/>
        <v/>
      </c>
      <c r="R279" s="223" t="s">
        <v>261</v>
      </c>
      <c r="S279" s="224"/>
      <c r="T279" s="224"/>
      <c r="U279" s="264" t="s">
        <v>596</v>
      </c>
      <c r="V279" s="205" t="s">
        <v>221</v>
      </c>
      <c r="W279" s="266">
        <f>IF(OR(Is_Loading,LEN($A279)=0),"",SWDATA!P264)</f>
        <v>0</v>
      </c>
      <c r="X279" s="267">
        <f>IF(OR(Is_Loading,LEN($A279)=0),"",SWDATA!Q264)</f>
        <v>0</v>
      </c>
      <c r="Y279" s="267">
        <f>IF(OR(Is_Loading,LEN($A279)=0),"",SWDATA!R264)</f>
        <v>0</v>
      </c>
      <c r="Z279" s="266" t="str">
        <f t="shared" si="1176"/>
        <v/>
      </c>
      <c r="AA279" s="266">
        <f>IF(OR(Is_Loading,LEN($A279)=0),"",SWDATA!T264)</f>
        <v>0</v>
      </c>
      <c r="AB279" s="267">
        <f>IF(OR(Is_Loading,LEN($A279)=0),"",SWDATA!U264)</f>
        <v>0</v>
      </c>
      <c r="AC279" s="267">
        <f>IF(OR(Is_Loading,LEN($A279)=0),"",SWDATA!V264)</f>
        <v>0</v>
      </c>
      <c r="AD279" s="266" t="str">
        <f t="shared" si="1094"/>
        <v/>
      </c>
      <c r="AE279" s="266">
        <f>IF(OR(Is_Loading,LEN($A279)=0),"",SWDATA!X264)</f>
        <v>0</v>
      </c>
      <c r="AF279" s="267">
        <f>IF(OR(Is_Loading,LEN($A279)=0),"",SWDATA!Y264)</f>
        <v>0</v>
      </c>
      <c r="AG279" s="267">
        <f>IF(OR(Is_Loading,LEN($A279)=0),"",SWDATA!Z264)</f>
        <v>0</v>
      </c>
      <c r="AH279" s="266" t="str">
        <f t="shared" si="1095"/>
        <v/>
      </c>
      <c r="AI279" s="266">
        <f>IF(OR(Is_Loading,LEN($A279)=0),"",SWDATA!AB264)</f>
        <v>0</v>
      </c>
      <c r="AJ279" s="267">
        <f>IF(OR(Is_Loading,LEN($A279)=0),"",SWDATA!AC264)</f>
        <v>0</v>
      </c>
      <c r="AK279" s="267">
        <f>IF(OR(Is_Loading,LEN($A279)=0),"",SWDATA!AD264)</f>
        <v>0</v>
      </c>
      <c r="AL279" s="266" t="str">
        <f t="shared" si="1096"/>
        <v/>
      </c>
      <c r="AM279" s="266">
        <f>IF(OR(Is_Loading,LEN($A279)=0),"",SWDATA!AF264)</f>
        <v>0</v>
      </c>
      <c r="AN279" s="267">
        <f>IF(OR(Is_Loading,LEN($A279)=0),"",SWDATA!AG264)</f>
        <v>0</v>
      </c>
      <c r="AO279" s="323">
        <f>IF(OR(Is_Loading,LEN($A279)=0),"",SWDATA!AH264)</f>
        <v>0</v>
      </c>
      <c r="AP279" s="320" t="str">
        <f t="shared" si="1097"/>
        <v/>
      </c>
      <c r="AQ279" s="266">
        <f>IF(OR(Is_Loading,LEN($A279)=0),"",SWDATA!AJ264)</f>
        <v>0</v>
      </c>
      <c r="AR279" s="267">
        <f>IF(OR(Is_Loading,LEN($A279)=0),"",SWDATA!AK264)</f>
        <v>0</v>
      </c>
      <c r="AS279" s="267">
        <f>IF(OR(Is_Loading,LEN($A279)=0),"",SWDATA!AL264)</f>
        <v>0</v>
      </c>
      <c r="AT279" s="266" t="str">
        <f t="shared" si="1098"/>
        <v/>
      </c>
      <c r="AU279" s="266">
        <f>IF(OR(Is_Loading,LEN($A279)=0),"",SWDATA!AN264)</f>
        <v>0</v>
      </c>
      <c r="AV279" s="267">
        <f>IF(OR(Is_Loading,LEN($A279)=0),"",SWDATA!AO264)</f>
        <v>0</v>
      </c>
      <c r="AW279" s="267">
        <f>IF(OR(Is_Loading,LEN($A279)=0),"",SWDATA!AP264)</f>
        <v>0</v>
      </c>
      <c r="AX279" s="266" t="str">
        <f t="shared" si="1099"/>
        <v/>
      </c>
      <c r="AY279" s="266">
        <f>IF(OR(Is_Loading,LEN($A279)=0),"",SWDATA!AR264)</f>
        <v>0</v>
      </c>
      <c r="AZ279" s="267">
        <f>IF(OR(Is_Loading,LEN($A279)=0),"",SWDATA!AS264)</f>
        <v>0</v>
      </c>
      <c r="BA279" s="267">
        <f>IF(OR(Is_Loading,LEN($A279)=0),"",SWDATA!AT264)</f>
        <v>0</v>
      </c>
      <c r="BB279" s="266" t="str">
        <f t="shared" si="1100"/>
        <v/>
      </c>
      <c r="BC279" s="266">
        <f>IF(OR(Is_Loading,LEN($A279)=0),"",SWDATA!AV264)</f>
        <v>0</v>
      </c>
      <c r="BD279" s="267">
        <f>IF(OR(Is_Loading,LEN($A279)=0),"",SWDATA!AW264)</f>
        <v>0</v>
      </c>
      <c r="BE279" s="323">
        <f>IF(OR(Is_Loading,LEN($A279)=0),"",SWDATA!AX264)</f>
        <v>0</v>
      </c>
      <c r="BF279" s="320" t="str">
        <f t="shared" si="1101"/>
        <v/>
      </c>
      <c r="BG279" s="11"/>
      <c r="BH279" s="11"/>
      <c r="BI279" s="11"/>
      <c r="BJ279" s="11"/>
      <c r="BK279" s="11"/>
      <c r="BL279" s="11"/>
      <c r="BM279" s="11"/>
      <c r="BN279" s="11"/>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351"/>
      <c r="CO279" s="351"/>
      <c r="CP279" s="351"/>
      <c r="CQ279" s="351"/>
      <c r="CR279" s="351"/>
      <c r="CS279" s="351"/>
      <c r="CT279" s="351"/>
      <c r="CU279" s="351"/>
      <c r="CV279" s="351"/>
      <c r="CW279" s="351"/>
      <c r="CX279" s="351"/>
      <c r="CY279" s="351"/>
      <c r="CZ279" s="351"/>
      <c r="DA279" s="351"/>
      <c r="DB279" s="351"/>
      <c r="DC279" s="351"/>
      <c r="DD279" s="351"/>
      <c r="DE279" s="351"/>
      <c r="DF279" s="351"/>
      <c r="DG279" s="351"/>
      <c r="DH279" s="351"/>
      <c r="DI279" s="351"/>
      <c r="DJ279" s="351"/>
      <c r="DK279" s="351"/>
      <c r="DL279" s="351"/>
      <c r="DM279" s="351"/>
      <c r="DN279" s="351"/>
      <c r="DS279" s="372"/>
      <c r="DT279" s="374"/>
      <c r="DU279" s="375"/>
      <c r="DV279" s="375"/>
      <c r="DW279" s="375"/>
      <c r="DX279" s="375">
        <v>1</v>
      </c>
      <c r="DY279" s="375">
        <f t="shared" si="1144"/>
        <v>0</v>
      </c>
      <c r="DZ279" s="375">
        <f t="shared" si="1145"/>
        <v>0</v>
      </c>
      <c r="EA279" s="375">
        <f t="shared" si="1146"/>
        <v>1</v>
      </c>
      <c r="EB279" s="375">
        <f t="shared" si="1147"/>
        <v>0</v>
      </c>
      <c r="EC279" s="375">
        <f t="shared" si="1148"/>
        <v>0</v>
      </c>
      <c r="ED279" s="375">
        <f t="shared" si="1149"/>
        <v>1</v>
      </c>
      <c r="EE279" s="375">
        <f t="shared" si="1150"/>
        <v>0</v>
      </c>
      <c r="EF279" s="375">
        <f t="shared" si="1151"/>
        <v>0</v>
      </c>
      <c r="EG279" s="375">
        <f t="shared" si="1152"/>
        <v>1</v>
      </c>
      <c r="EH279" s="375">
        <f t="shared" si="1153"/>
        <v>0</v>
      </c>
      <c r="EI279" s="375">
        <f t="shared" si="1154"/>
        <v>0</v>
      </c>
      <c r="EJ279" s="375">
        <f t="shared" si="1155"/>
        <v>1</v>
      </c>
      <c r="EK279" s="375">
        <f t="shared" si="1156"/>
        <v>0</v>
      </c>
      <c r="EL279" s="375">
        <f t="shared" si="1157"/>
        <v>0</v>
      </c>
      <c r="EM279" s="375">
        <f t="shared" si="1158"/>
        <v>1</v>
      </c>
      <c r="EN279" s="375">
        <f t="shared" si="1159"/>
        <v>0</v>
      </c>
      <c r="EO279" s="375">
        <f t="shared" si="1160"/>
        <v>0</v>
      </c>
      <c r="EP279" s="375">
        <f t="shared" si="1161"/>
        <v>1</v>
      </c>
      <c r="EQ279" s="375">
        <f t="shared" si="1162"/>
        <v>0</v>
      </c>
      <c r="ER279" s="375">
        <f t="shared" si="1163"/>
        <v>0</v>
      </c>
      <c r="ES279" s="375">
        <f t="shared" si="1164"/>
        <v>1</v>
      </c>
      <c r="ET279" s="375">
        <f t="shared" si="1165"/>
        <v>0</v>
      </c>
      <c r="EU279" s="375">
        <f t="shared" si="1166"/>
        <v>0</v>
      </c>
      <c r="EV279" s="375">
        <f t="shared" si="1167"/>
        <v>1</v>
      </c>
      <c r="EW279" s="375">
        <f t="shared" si="1168"/>
        <v>0</v>
      </c>
      <c r="EX279" s="375">
        <f t="shared" si="1169"/>
        <v>0</v>
      </c>
      <c r="EY279" s="375">
        <f t="shared" si="1170"/>
        <v>1</v>
      </c>
      <c r="EZ279" s="375">
        <f t="shared" si="1171"/>
        <v>0</v>
      </c>
      <c r="FA279" s="375">
        <f t="shared" si="1172"/>
        <v>0</v>
      </c>
      <c r="FB279" s="375">
        <f t="shared" si="1173"/>
        <v>1</v>
      </c>
      <c r="FC279" s="375">
        <f t="shared" si="1174"/>
        <v>0</v>
      </c>
      <c r="FD279" s="375">
        <f t="shared" si="1175"/>
        <v>0</v>
      </c>
      <c r="FE279" s="376"/>
      <c r="FF279" s="372"/>
      <c r="FG279" s="372"/>
      <c r="FH279" s="372"/>
      <c r="FI279" s="372"/>
      <c r="FJ279" s="372"/>
      <c r="FK279" s="372"/>
      <c r="FL279" s="372"/>
      <c r="FM279" s="372"/>
      <c r="FN279" s="372"/>
      <c r="FO279" s="372"/>
      <c r="FP279" s="372"/>
      <c r="FQ279" s="372"/>
      <c r="FR279" s="372"/>
      <c r="FS279" s="372"/>
      <c r="FT279" s="372"/>
      <c r="FU279" s="372"/>
      <c r="FV279" s="372"/>
      <c r="FW279" s="372"/>
      <c r="FX279" s="372"/>
      <c r="FY279" s="372"/>
      <c r="FZ279" s="372"/>
      <c r="GA279" s="372"/>
      <c r="GB279" s="372"/>
      <c r="GC279" s="372"/>
      <c r="GD279" s="372"/>
      <c r="GE279" s="372"/>
      <c r="GF279" s="372"/>
      <c r="GG279" s="372"/>
      <c r="GH279" s="372"/>
      <c r="GI279" s="372"/>
      <c r="GJ279" s="372"/>
      <c r="GK279" s="372"/>
      <c r="GL279" s="372"/>
      <c r="GM279" s="372"/>
      <c r="GN279" s="372"/>
      <c r="GO279" s="372"/>
      <c r="GP279" s="372"/>
      <c r="GQ279" s="372"/>
      <c r="GR279" s="372"/>
      <c r="GS279" s="372"/>
      <c r="GT279" s="372"/>
      <c r="GU279" s="372"/>
      <c r="GV279" s="372"/>
      <c r="GW279" s="372"/>
      <c r="GX279" s="372"/>
      <c r="GY279" s="372"/>
      <c r="GZ279" s="372"/>
      <c r="HA279" s="372"/>
      <c r="HB279" s="372"/>
      <c r="HC279" s="372"/>
    </row>
    <row r="280" spans="1:211" s="373" customFormat="1" ht="15" customHeight="1" x14ac:dyDescent="0.2">
      <c r="A280" s="366">
        <f>SWDATA!O265</f>
        <v>0</v>
      </c>
      <c r="B280" s="366">
        <f>SWDATA!M265</f>
        <v>0</v>
      </c>
      <c r="C280" s="351">
        <f>IF(AND(SWDATA!M265=1,SWDATA!Q265="promotions"),SWDATA!P265,0)</f>
        <v>0</v>
      </c>
      <c r="D280" s="367">
        <f>ROW(SWDATA!M265)</f>
        <v>265</v>
      </c>
      <c r="E280" s="368">
        <f ca="1">IF(AND(B280=1,UPPER(HLOOKUP(D280+14,'Metrics &amp; Attributes View'!$13:$31,19,0))&lt;&gt;"SBOM"),1,0)</f>
        <v>0</v>
      </c>
      <c r="F280" s="369">
        <f t="shared" si="1089"/>
        <v>1</v>
      </c>
      <c r="G280" s="366" t="str">
        <f t="shared" si="1090"/>
        <v/>
      </c>
      <c r="H280" s="370"/>
      <c r="J280" s="238">
        <f t="shared" si="1091"/>
        <v>0</v>
      </c>
      <c r="K280" s="239" t="str">
        <f t="shared" si="1092"/>
        <v/>
      </c>
      <c r="L280" s="342"/>
      <c r="M280" s="345"/>
      <c r="N280" s="340" t="str">
        <f>IF(LEN(SWDATA!F265)=0,"",N279)</f>
        <v/>
      </c>
      <c r="O280" s="296" t="str">
        <f>IF(LEN(SWDATA!G265)=0,"",O279)</f>
        <v/>
      </c>
      <c r="P280" s="297" t="str">
        <f>IF(LEN(SWDATA!C265)=0,"",SWDATA!C265)</f>
        <v/>
      </c>
      <c r="Q280" s="312" t="str">
        <f t="shared" si="1093"/>
        <v/>
      </c>
      <c r="R280" s="223" t="s">
        <v>262</v>
      </c>
      <c r="S280" s="224"/>
      <c r="T280" s="224"/>
      <c r="U280" s="264" t="s">
        <v>623</v>
      </c>
      <c r="V280" s="205" t="s">
        <v>221</v>
      </c>
      <c r="W280" s="266">
        <f>IF(OR(Is_Loading,LEN($A280)=0),"",SWDATA!P265)</f>
        <v>0</v>
      </c>
      <c r="X280" s="267">
        <f>IF(OR(Is_Loading,LEN($A280)=0),"",SWDATA!Q265)</f>
        <v>0</v>
      </c>
      <c r="Y280" s="267">
        <f>IF(OR(Is_Loading,LEN($A280)=0),"",SWDATA!R265)</f>
        <v>0</v>
      </c>
      <c r="Z280" s="266" t="str">
        <f t="shared" si="1176"/>
        <v/>
      </c>
      <c r="AA280" s="266">
        <f>IF(OR(Is_Loading,LEN($A280)=0),"",SWDATA!T265)</f>
        <v>0</v>
      </c>
      <c r="AB280" s="267">
        <f>IF(OR(Is_Loading,LEN($A280)=0),"",SWDATA!U265)</f>
        <v>0</v>
      </c>
      <c r="AC280" s="267">
        <f>IF(OR(Is_Loading,LEN($A280)=0),"",SWDATA!V265)</f>
        <v>0</v>
      </c>
      <c r="AD280" s="266" t="str">
        <f t="shared" si="1094"/>
        <v/>
      </c>
      <c r="AE280" s="266">
        <f>IF(OR(Is_Loading,LEN($A280)=0),"",SWDATA!X265)</f>
        <v>0</v>
      </c>
      <c r="AF280" s="267">
        <f>IF(OR(Is_Loading,LEN($A280)=0),"",SWDATA!Y265)</f>
        <v>0</v>
      </c>
      <c r="AG280" s="267">
        <f>IF(OR(Is_Loading,LEN($A280)=0),"",SWDATA!Z265)</f>
        <v>0</v>
      </c>
      <c r="AH280" s="266" t="str">
        <f t="shared" si="1095"/>
        <v/>
      </c>
      <c r="AI280" s="266">
        <f>IF(OR(Is_Loading,LEN($A280)=0),"",SWDATA!AB265)</f>
        <v>0</v>
      </c>
      <c r="AJ280" s="267">
        <f>IF(OR(Is_Loading,LEN($A280)=0),"",SWDATA!AC265)</f>
        <v>0</v>
      </c>
      <c r="AK280" s="267">
        <f>IF(OR(Is_Loading,LEN($A280)=0),"",SWDATA!AD265)</f>
        <v>0</v>
      </c>
      <c r="AL280" s="266" t="str">
        <f t="shared" si="1096"/>
        <v/>
      </c>
      <c r="AM280" s="266">
        <f>IF(OR(Is_Loading,LEN($A280)=0),"",SWDATA!AF265)</f>
        <v>0</v>
      </c>
      <c r="AN280" s="267">
        <f>IF(OR(Is_Loading,LEN($A280)=0),"",SWDATA!AG265)</f>
        <v>0</v>
      </c>
      <c r="AO280" s="323">
        <f>IF(OR(Is_Loading,LEN($A280)=0),"",SWDATA!AH265)</f>
        <v>0</v>
      </c>
      <c r="AP280" s="320" t="str">
        <f t="shared" si="1097"/>
        <v/>
      </c>
      <c r="AQ280" s="266">
        <f>IF(OR(Is_Loading,LEN($A280)=0),"",SWDATA!AJ265)</f>
        <v>0</v>
      </c>
      <c r="AR280" s="267">
        <f>IF(OR(Is_Loading,LEN($A280)=0),"",SWDATA!AK265)</f>
        <v>0</v>
      </c>
      <c r="AS280" s="267">
        <f>IF(OR(Is_Loading,LEN($A280)=0),"",SWDATA!AL265)</f>
        <v>0</v>
      </c>
      <c r="AT280" s="266" t="str">
        <f t="shared" si="1098"/>
        <v/>
      </c>
      <c r="AU280" s="266">
        <f>IF(OR(Is_Loading,LEN($A280)=0),"",SWDATA!AN265)</f>
        <v>0</v>
      </c>
      <c r="AV280" s="267">
        <f>IF(OR(Is_Loading,LEN($A280)=0),"",SWDATA!AO265)</f>
        <v>0</v>
      </c>
      <c r="AW280" s="267">
        <f>IF(OR(Is_Loading,LEN($A280)=0),"",SWDATA!AP265)</f>
        <v>0</v>
      </c>
      <c r="AX280" s="266" t="str">
        <f t="shared" si="1099"/>
        <v/>
      </c>
      <c r="AY280" s="266">
        <f>IF(OR(Is_Loading,LEN($A280)=0),"",SWDATA!AR265)</f>
        <v>0</v>
      </c>
      <c r="AZ280" s="267">
        <f>IF(OR(Is_Loading,LEN($A280)=0),"",SWDATA!AS265)</f>
        <v>0</v>
      </c>
      <c r="BA280" s="267">
        <f>IF(OR(Is_Loading,LEN($A280)=0),"",SWDATA!AT265)</f>
        <v>0</v>
      </c>
      <c r="BB280" s="266" t="str">
        <f t="shared" si="1100"/>
        <v/>
      </c>
      <c r="BC280" s="266">
        <f>IF(OR(Is_Loading,LEN($A280)=0),"",SWDATA!AV265)</f>
        <v>0</v>
      </c>
      <c r="BD280" s="267">
        <f>IF(OR(Is_Loading,LEN($A280)=0),"",SWDATA!AW265)</f>
        <v>0</v>
      </c>
      <c r="BE280" s="323">
        <f>IF(OR(Is_Loading,LEN($A280)=0),"",SWDATA!AX265)</f>
        <v>0</v>
      </c>
      <c r="BF280" s="320" t="str">
        <f t="shared" si="1101"/>
        <v/>
      </c>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c r="CF280" s="11"/>
      <c r="CG280" s="11"/>
      <c r="CH280" s="11"/>
      <c r="CI280" s="11"/>
      <c r="CJ280" s="11"/>
      <c r="CK280" s="11"/>
      <c r="CL280" s="11"/>
      <c r="CM280" s="11"/>
      <c r="CN280" s="351"/>
      <c r="CO280" s="351"/>
      <c r="CP280" s="351"/>
      <c r="CQ280" s="351"/>
      <c r="CR280" s="351"/>
      <c r="CS280" s="351"/>
      <c r="CT280" s="351"/>
      <c r="CU280" s="351"/>
      <c r="CV280" s="351"/>
      <c r="CW280" s="351"/>
      <c r="CX280" s="351"/>
      <c r="CY280" s="351"/>
      <c r="CZ280" s="351"/>
      <c r="DA280" s="351"/>
      <c r="DB280" s="351"/>
      <c r="DC280" s="351"/>
      <c r="DD280" s="351"/>
      <c r="DE280" s="351"/>
      <c r="DF280" s="351"/>
      <c r="DG280" s="351"/>
      <c r="DH280" s="351"/>
      <c r="DI280" s="351"/>
      <c r="DJ280" s="351"/>
      <c r="DK280" s="351"/>
      <c r="DL280" s="351"/>
      <c r="DM280" s="351"/>
      <c r="DN280" s="351"/>
      <c r="DS280" s="372"/>
      <c r="DT280" s="374"/>
      <c r="DU280" s="375"/>
      <c r="DV280" s="375"/>
      <c r="DW280" s="375"/>
      <c r="DX280" s="375">
        <v>1</v>
      </c>
      <c r="DY280" s="375">
        <f t="shared" si="1144"/>
        <v>0</v>
      </c>
      <c r="DZ280" s="375">
        <f t="shared" si="1145"/>
        <v>0</v>
      </c>
      <c r="EA280" s="375">
        <f t="shared" si="1146"/>
        <v>1</v>
      </c>
      <c r="EB280" s="375">
        <f t="shared" si="1147"/>
        <v>0</v>
      </c>
      <c r="EC280" s="375">
        <f t="shared" si="1148"/>
        <v>0</v>
      </c>
      <c r="ED280" s="375">
        <f t="shared" si="1149"/>
        <v>1</v>
      </c>
      <c r="EE280" s="375">
        <f t="shared" si="1150"/>
        <v>0</v>
      </c>
      <c r="EF280" s="375">
        <f t="shared" si="1151"/>
        <v>0</v>
      </c>
      <c r="EG280" s="375">
        <f t="shared" si="1152"/>
        <v>1</v>
      </c>
      <c r="EH280" s="375">
        <f t="shared" si="1153"/>
        <v>0</v>
      </c>
      <c r="EI280" s="375">
        <f t="shared" si="1154"/>
        <v>0</v>
      </c>
      <c r="EJ280" s="375">
        <f t="shared" si="1155"/>
        <v>1</v>
      </c>
      <c r="EK280" s="375">
        <f t="shared" si="1156"/>
        <v>0</v>
      </c>
      <c r="EL280" s="375">
        <f t="shared" si="1157"/>
        <v>0</v>
      </c>
      <c r="EM280" s="375">
        <f t="shared" si="1158"/>
        <v>1</v>
      </c>
      <c r="EN280" s="375">
        <f t="shared" si="1159"/>
        <v>0</v>
      </c>
      <c r="EO280" s="375">
        <f t="shared" si="1160"/>
        <v>0</v>
      </c>
      <c r="EP280" s="375">
        <f t="shared" si="1161"/>
        <v>1</v>
      </c>
      <c r="EQ280" s="375">
        <f t="shared" si="1162"/>
        <v>0</v>
      </c>
      <c r="ER280" s="375">
        <f t="shared" si="1163"/>
        <v>0</v>
      </c>
      <c r="ES280" s="375">
        <f t="shared" si="1164"/>
        <v>1</v>
      </c>
      <c r="ET280" s="375">
        <f t="shared" si="1165"/>
        <v>0</v>
      </c>
      <c r="EU280" s="375">
        <f t="shared" si="1166"/>
        <v>0</v>
      </c>
      <c r="EV280" s="375">
        <f t="shared" si="1167"/>
        <v>1</v>
      </c>
      <c r="EW280" s="375">
        <f t="shared" si="1168"/>
        <v>0</v>
      </c>
      <c r="EX280" s="375">
        <f t="shared" si="1169"/>
        <v>0</v>
      </c>
      <c r="EY280" s="375">
        <f t="shared" si="1170"/>
        <v>1</v>
      </c>
      <c r="EZ280" s="375">
        <f t="shared" si="1171"/>
        <v>0</v>
      </c>
      <c r="FA280" s="375">
        <f t="shared" si="1172"/>
        <v>0</v>
      </c>
      <c r="FB280" s="375">
        <f t="shared" si="1173"/>
        <v>1</v>
      </c>
      <c r="FC280" s="375">
        <f t="shared" si="1174"/>
        <v>0</v>
      </c>
      <c r="FD280" s="375">
        <f t="shared" si="1175"/>
        <v>0</v>
      </c>
      <c r="FE280" s="376"/>
      <c r="FF280" s="372"/>
      <c r="FG280" s="372"/>
      <c r="FH280" s="372"/>
      <c r="FI280" s="372"/>
      <c r="FJ280" s="372"/>
      <c r="FK280" s="372"/>
      <c r="FL280" s="372"/>
      <c r="FM280" s="372"/>
      <c r="FN280" s="372"/>
      <c r="FO280" s="372"/>
      <c r="FP280" s="372"/>
      <c r="FQ280" s="372"/>
      <c r="FR280" s="372"/>
      <c r="FS280" s="372"/>
      <c r="FT280" s="372"/>
      <c r="FU280" s="372"/>
      <c r="FV280" s="372"/>
      <c r="FW280" s="372"/>
      <c r="FX280" s="372"/>
      <c r="FY280" s="372"/>
      <c r="FZ280" s="372"/>
      <c r="GA280" s="372"/>
      <c r="GB280" s="372"/>
      <c r="GC280" s="372"/>
      <c r="GD280" s="372"/>
      <c r="GE280" s="372"/>
      <c r="GF280" s="372"/>
      <c r="GG280" s="372"/>
      <c r="GH280" s="372"/>
      <c r="GI280" s="372"/>
      <c r="GJ280" s="372"/>
      <c r="GK280" s="372"/>
      <c r="GL280" s="372"/>
      <c r="GM280" s="372"/>
      <c r="GN280" s="372"/>
      <c r="GO280" s="372"/>
      <c r="GP280" s="372"/>
      <c r="GQ280" s="372"/>
      <c r="GR280" s="372"/>
      <c r="GS280" s="372"/>
      <c r="GT280" s="372"/>
      <c r="GU280" s="372"/>
      <c r="GV280" s="372"/>
      <c r="GW280" s="372"/>
      <c r="GX280" s="372"/>
      <c r="GY280" s="372"/>
      <c r="GZ280" s="372"/>
      <c r="HA280" s="372"/>
      <c r="HB280" s="372"/>
      <c r="HC280" s="372"/>
    </row>
    <row r="281" spans="1:211" s="373" customFormat="1" ht="15" customHeight="1" x14ac:dyDescent="0.2">
      <c r="A281" s="366">
        <f>SWDATA!O266</f>
        <v>0</v>
      </c>
      <c r="B281" s="366">
        <f>SWDATA!M266</f>
        <v>0</v>
      </c>
      <c r="C281" s="351">
        <f>IF(AND(SWDATA!M266=1,SWDATA!Q266="promotions"),SWDATA!P266,0)</f>
        <v>0</v>
      </c>
      <c r="D281" s="367">
        <f>ROW(SWDATA!M266)</f>
        <v>266</v>
      </c>
      <c r="E281" s="368">
        <f t="shared" ref="E281" si="1178">B281</f>
        <v>0</v>
      </c>
      <c r="F281" s="369">
        <f t="shared" si="1089"/>
        <v>1</v>
      </c>
      <c r="G281" s="366" t="str">
        <f t="shared" si="1090"/>
        <v/>
      </c>
      <c r="H281" s="370"/>
      <c r="J281" s="238">
        <f t="shared" si="1091"/>
        <v>0</v>
      </c>
      <c r="K281" s="239" t="str">
        <f t="shared" si="1092"/>
        <v/>
      </c>
      <c r="L281" s="342"/>
      <c r="M281" s="345"/>
      <c r="N281" s="340" t="str">
        <f>IF(LEN(SWDATA!F266)=0,"",N280)</f>
        <v/>
      </c>
      <c r="O281" s="296" t="str">
        <f>IF(LEN(SWDATA!G266)=0,"",O280)</f>
        <v/>
      </c>
      <c r="P281" s="297" t="str">
        <f>IF(LEN(SWDATA!C266)=0,"",SWDATA!C266)</f>
        <v/>
      </c>
      <c r="Q281" s="312" t="str">
        <f t="shared" si="1093"/>
        <v/>
      </c>
      <c r="R281" s="223" t="s">
        <v>261</v>
      </c>
      <c r="S281" s="224"/>
      <c r="T281" s="224"/>
      <c r="U281" s="264" t="s">
        <v>624</v>
      </c>
      <c r="V281" s="205" t="s">
        <v>221</v>
      </c>
      <c r="W281" s="266">
        <f>IF(OR(Is_Loading,LEN($A281)=0),"",SWDATA!P266)</f>
        <v>0</v>
      </c>
      <c r="X281" s="267">
        <f>IF(OR(Is_Loading,LEN($A281)=0),"",SWDATA!Q266)</f>
        <v>0</v>
      </c>
      <c r="Y281" s="267">
        <f>IF(OR(Is_Loading,LEN($A281)=0),"",SWDATA!R266)</f>
        <v>0</v>
      </c>
      <c r="Z281" s="266" t="str">
        <f t="shared" si="1176"/>
        <v/>
      </c>
      <c r="AA281" s="266">
        <f>IF(OR(Is_Loading,LEN($A281)=0),"",SWDATA!T266)</f>
        <v>0</v>
      </c>
      <c r="AB281" s="267">
        <f>IF(OR(Is_Loading,LEN($A281)=0),"",SWDATA!U266)</f>
        <v>0</v>
      </c>
      <c r="AC281" s="267">
        <f>IF(OR(Is_Loading,LEN($A281)=0),"",SWDATA!V266)</f>
        <v>0</v>
      </c>
      <c r="AD281" s="266" t="str">
        <f t="shared" si="1094"/>
        <v/>
      </c>
      <c r="AE281" s="266">
        <f>IF(OR(Is_Loading,LEN($A281)=0),"",SWDATA!X266)</f>
        <v>0</v>
      </c>
      <c r="AF281" s="267">
        <f>IF(OR(Is_Loading,LEN($A281)=0),"",SWDATA!Y266)</f>
        <v>0</v>
      </c>
      <c r="AG281" s="267">
        <f>IF(OR(Is_Loading,LEN($A281)=0),"",SWDATA!Z266)</f>
        <v>0</v>
      </c>
      <c r="AH281" s="266" t="str">
        <f t="shared" si="1095"/>
        <v/>
      </c>
      <c r="AI281" s="266">
        <f>IF(OR(Is_Loading,LEN($A281)=0),"",SWDATA!AB266)</f>
        <v>0</v>
      </c>
      <c r="AJ281" s="267">
        <f>IF(OR(Is_Loading,LEN($A281)=0),"",SWDATA!AC266)</f>
        <v>0</v>
      </c>
      <c r="AK281" s="267">
        <f>IF(OR(Is_Loading,LEN($A281)=0),"",SWDATA!AD266)</f>
        <v>0</v>
      </c>
      <c r="AL281" s="266" t="str">
        <f t="shared" si="1096"/>
        <v/>
      </c>
      <c r="AM281" s="266">
        <f>IF(OR(Is_Loading,LEN($A281)=0),"",SWDATA!AF266)</f>
        <v>0</v>
      </c>
      <c r="AN281" s="267">
        <f>IF(OR(Is_Loading,LEN($A281)=0),"",SWDATA!AG266)</f>
        <v>0</v>
      </c>
      <c r="AO281" s="323">
        <f>IF(OR(Is_Loading,LEN($A281)=0),"",SWDATA!AH266)</f>
        <v>0</v>
      </c>
      <c r="AP281" s="320" t="str">
        <f t="shared" si="1097"/>
        <v/>
      </c>
      <c r="AQ281" s="266">
        <f>IF(OR(Is_Loading,LEN($A281)=0),"",SWDATA!AJ266)</f>
        <v>0</v>
      </c>
      <c r="AR281" s="267">
        <f>IF(OR(Is_Loading,LEN($A281)=0),"",SWDATA!AK266)</f>
        <v>0</v>
      </c>
      <c r="AS281" s="267">
        <f>IF(OR(Is_Loading,LEN($A281)=0),"",SWDATA!AL266)</f>
        <v>0</v>
      </c>
      <c r="AT281" s="266" t="str">
        <f t="shared" si="1098"/>
        <v/>
      </c>
      <c r="AU281" s="266">
        <f>IF(OR(Is_Loading,LEN($A281)=0),"",SWDATA!AN266)</f>
        <v>0</v>
      </c>
      <c r="AV281" s="267">
        <f>IF(OR(Is_Loading,LEN($A281)=0),"",SWDATA!AO266)</f>
        <v>0</v>
      </c>
      <c r="AW281" s="267">
        <f>IF(OR(Is_Loading,LEN($A281)=0),"",SWDATA!AP266)</f>
        <v>0</v>
      </c>
      <c r="AX281" s="266" t="str">
        <f t="shared" si="1099"/>
        <v/>
      </c>
      <c r="AY281" s="266">
        <f>IF(OR(Is_Loading,LEN($A281)=0),"",SWDATA!AR266)</f>
        <v>0</v>
      </c>
      <c r="AZ281" s="267">
        <f>IF(OR(Is_Loading,LEN($A281)=0),"",SWDATA!AS266)</f>
        <v>0</v>
      </c>
      <c r="BA281" s="267">
        <f>IF(OR(Is_Loading,LEN($A281)=0),"",SWDATA!AT266)</f>
        <v>0</v>
      </c>
      <c r="BB281" s="266" t="str">
        <f t="shared" si="1100"/>
        <v/>
      </c>
      <c r="BC281" s="266">
        <f>IF(OR(Is_Loading,LEN($A281)=0),"",SWDATA!AV266)</f>
        <v>0</v>
      </c>
      <c r="BD281" s="267">
        <f>IF(OR(Is_Loading,LEN($A281)=0),"",SWDATA!AW266)</f>
        <v>0</v>
      </c>
      <c r="BE281" s="323">
        <f>IF(OR(Is_Loading,LEN($A281)=0),"",SWDATA!AX266)</f>
        <v>0</v>
      </c>
      <c r="BF281" s="320" t="str">
        <f t="shared" si="1101"/>
        <v/>
      </c>
      <c r="BG281" s="11"/>
      <c r="BH281" s="11"/>
      <c r="BI281" s="11"/>
      <c r="BJ281" s="11"/>
      <c r="BK281" s="11"/>
      <c r="BL281" s="11"/>
      <c r="BM281" s="11"/>
      <c r="BN281" s="11"/>
      <c r="BO281" s="11"/>
      <c r="BP281" s="11"/>
      <c r="BQ281" s="11"/>
      <c r="BR281" s="11"/>
      <c r="BS281" s="11"/>
      <c r="BT281" s="11"/>
      <c r="BU281" s="11"/>
      <c r="BV281" s="11"/>
      <c r="BW281" s="11"/>
      <c r="BX281" s="11"/>
      <c r="BY281" s="11"/>
      <c r="BZ281" s="11"/>
      <c r="CA281" s="11"/>
      <c r="CB281" s="11"/>
      <c r="CC281" s="11"/>
      <c r="CD281" s="11"/>
      <c r="CE281" s="11"/>
      <c r="CF281" s="11"/>
      <c r="CG281" s="11"/>
      <c r="CH281" s="11"/>
      <c r="CI281" s="11"/>
      <c r="CJ281" s="11"/>
      <c r="CK281" s="11"/>
      <c r="CL281" s="11"/>
      <c r="CM281" s="11"/>
      <c r="CN281" s="351"/>
      <c r="CO281" s="351"/>
      <c r="CP281" s="351"/>
      <c r="CQ281" s="351"/>
      <c r="CR281" s="351"/>
      <c r="CS281" s="351"/>
      <c r="CT281" s="351"/>
      <c r="CU281" s="351"/>
      <c r="CV281" s="351"/>
      <c r="CW281" s="351"/>
      <c r="CX281" s="351"/>
      <c r="CY281" s="351"/>
      <c r="CZ281" s="351"/>
      <c r="DA281" s="351"/>
      <c r="DB281" s="351"/>
      <c r="DC281" s="351"/>
      <c r="DD281" s="351"/>
      <c r="DE281" s="351"/>
      <c r="DF281" s="351"/>
      <c r="DG281" s="351"/>
      <c r="DH281" s="351"/>
      <c r="DI281" s="351"/>
      <c r="DJ281" s="351"/>
      <c r="DK281" s="351"/>
      <c r="DL281" s="351"/>
      <c r="DM281" s="351"/>
      <c r="DN281" s="351"/>
      <c r="DS281" s="372"/>
      <c r="DT281" s="374"/>
      <c r="DU281" s="375"/>
      <c r="DV281" s="375"/>
      <c r="DW281" s="375"/>
      <c r="DX281" s="375">
        <v>1</v>
      </c>
      <c r="DY281" s="375">
        <f t="shared" si="1144"/>
        <v>0</v>
      </c>
      <c r="DZ281" s="375">
        <f t="shared" si="1145"/>
        <v>0</v>
      </c>
      <c r="EA281" s="375">
        <f t="shared" si="1146"/>
        <v>1</v>
      </c>
      <c r="EB281" s="375">
        <f t="shared" si="1147"/>
        <v>0</v>
      </c>
      <c r="EC281" s="375">
        <f t="shared" si="1148"/>
        <v>0</v>
      </c>
      <c r="ED281" s="375">
        <f t="shared" si="1149"/>
        <v>1</v>
      </c>
      <c r="EE281" s="375">
        <f t="shared" si="1150"/>
        <v>0</v>
      </c>
      <c r="EF281" s="375">
        <f t="shared" si="1151"/>
        <v>0</v>
      </c>
      <c r="EG281" s="375">
        <f t="shared" si="1152"/>
        <v>1</v>
      </c>
      <c r="EH281" s="375">
        <f t="shared" si="1153"/>
        <v>0</v>
      </c>
      <c r="EI281" s="375">
        <f t="shared" si="1154"/>
        <v>0</v>
      </c>
      <c r="EJ281" s="375">
        <f t="shared" si="1155"/>
        <v>1</v>
      </c>
      <c r="EK281" s="375">
        <f t="shared" si="1156"/>
        <v>0</v>
      </c>
      <c r="EL281" s="375">
        <f t="shared" si="1157"/>
        <v>0</v>
      </c>
      <c r="EM281" s="375">
        <f t="shared" si="1158"/>
        <v>1</v>
      </c>
      <c r="EN281" s="375">
        <f t="shared" si="1159"/>
        <v>0</v>
      </c>
      <c r="EO281" s="375">
        <f t="shared" si="1160"/>
        <v>0</v>
      </c>
      <c r="EP281" s="375">
        <f t="shared" si="1161"/>
        <v>1</v>
      </c>
      <c r="EQ281" s="375">
        <f t="shared" si="1162"/>
        <v>0</v>
      </c>
      <c r="ER281" s="375">
        <f t="shared" si="1163"/>
        <v>0</v>
      </c>
      <c r="ES281" s="375">
        <f t="shared" si="1164"/>
        <v>1</v>
      </c>
      <c r="ET281" s="375">
        <f t="shared" si="1165"/>
        <v>0</v>
      </c>
      <c r="EU281" s="375">
        <f t="shared" si="1166"/>
        <v>0</v>
      </c>
      <c r="EV281" s="375">
        <f t="shared" si="1167"/>
        <v>1</v>
      </c>
      <c r="EW281" s="375">
        <f t="shared" si="1168"/>
        <v>0</v>
      </c>
      <c r="EX281" s="375">
        <f t="shared" si="1169"/>
        <v>0</v>
      </c>
      <c r="EY281" s="375">
        <f t="shared" si="1170"/>
        <v>1</v>
      </c>
      <c r="EZ281" s="375">
        <f t="shared" si="1171"/>
        <v>0</v>
      </c>
      <c r="FA281" s="375">
        <f t="shared" si="1172"/>
        <v>0</v>
      </c>
      <c r="FB281" s="375">
        <f t="shared" si="1173"/>
        <v>1</v>
      </c>
      <c r="FC281" s="375">
        <f t="shared" si="1174"/>
        <v>0</v>
      </c>
      <c r="FD281" s="375">
        <f t="shared" si="1175"/>
        <v>0</v>
      </c>
      <c r="FE281" s="376"/>
      <c r="FF281" s="372"/>
      <c r="FG281" s="372"/>
      <c r="FH281" s="372"/>
      <c r="FI281" s="372"/>
      <c r="FJ281" s="372"/>
      <c r="FK281" s="372"/>
      <c r="FL281" s="372"/>
      <c r="FM281" s="372"/>
      <c r="FN281" s="372"/>
      <c r="FO281" s="372"/>
      <c r="FP281" s="372"/>
      <c r="FQ281" s="372"/>
      <c r="FR281" s="372"/>
      <c r="FS281" s="372"/>
      <c r="FT281" s="372"/>
      <c r="FU281" s="372"/>
      <c r="FV281" s="372"/>
      <c r="FW281" s="372"/>
      <c r="FX281" s="372"/>
      <c r="FY281" s="372"/>
      <c r="FZ281" s="372"/>
      <c r="GA281" s="372"/>
      <c r="GB281" s="372"/>
      <c r="GC281" s="372"/>
      <c r="GD281" s="372"/>
      <c r="GE281" s="372"/>
      <c r="GF281" s="372"/>
      <c r="GG281" s="372"/>
      <c r="GH281" s="372"/>
      <c r="GI281" s="372"/>
      <c r="GJ281" s="372"/>
      <c r="GK281" s="372"/>
      <c r="GL281" s="372"/>
      <c r="GM281" s="372"/>
      <c r="GN281" s="372"/>
      <c r="GO281" s="372"/>
      <c r="GP281" s="372"/>
      <c r="GQ281" s="372"/>
      <c r="GR281" s="372"/>
      <c r="GS281" s="372"/>
      <c r="GT281" s="372"/>
      <c r="GU281" s="372"/>
      <c r="GV281" s="372"/>
      <c r="GW281" s="372"/>
      <c r="GX281" s="372"/>
      <c r="GY281" s="372"/>
      <c r="GZ281" s="372"/>
      <c r="HA281" s="372"/>
      <c r="HB281" s="372"/>
      <c r="HC281" s="372"/>
    </row>
    <row r="282" spans="1:211" s="373" customFormat="1" ht="15" customHeight="1" thickBot="1" x14ac:dyDescent="0.25">
      <c r="A282" s="366">
        <f>SWDATA!O267</f>
        <v>0</v>
      </c>
      <c r="B282" s="366">
        <f>SWDATA!M267</f>
        <v>0</v>
      </c>
      <c r="C282" s="351">
        <f>IF(AND(SWDATA!M267=1,SWDATA!Q267="promotions"),SWDATA!P267,0)</f>
        <v>0</v>
      </c>
      <c r="D282" s="367">
        <f>ROW(SWDATA!M267)</f>
        <v>267</v>
      </c>
      <c r="E282" s="368">
        <f ca="1">IF(AND(B282=1,UPPER(HLOOKUP(D282+12,'Metrics &amp; Attributes View'!$13:$31,19,0))&lt;&gt;"SBOM"),1,0)</f>
        <v>0</v>
      </c>
      <c r="F282" s="369">
        <f t="shared" si="1089"/>
        <v>1</v>
      </c>
      <c r="G282" s="366" t="str">
        <f t="shared" si="1090"/>
        <v/>
      </c>
      <c r="H282" s="370"/>
      <c r="J282" s="238">
        <f t="shared" si="1091"/>
        <v>0</v>
      </c>
      <c r="K282" s="239" t="str">
        <f t="shared" si="1092"/>
        <v/>
      </c>
      <c r="L282" s="342"/>
      <c r="M282" s="345"/>
      <c r="N282" s="340" t="str">
        <f>IF(LEN(SWDATA!F267)=0,"",N281)</f>
        <v/>
      </c>
      <c r="O282" s="296" t="str">
        <f>IF(LEN(SWDATA!G267)=0,"",O281)</f>
        <v/>
      </c>
      <c r="P282" s="297" t="str">
        <f>IF(LEN(SWDATA!C267)=0,"",SWDATA!C267)</f>
        <v/>
      </c>
      <c r="Q282" s="312" t="str">
        <f t="shared" si="1093"/>
        <v/>
      </c>
      <c r="R282" s="223" t="s">
        <v>262</v>
      </c>
      <c r="S282" s="224"/>
      <c r="T282" s="224"/>
      <c r="U282" s="264" t="s">
        <v>603</v>
      </c>
      <c r="V282" s="205" t="s">
        <v>221</v>
      </c>
      <c r="W282" s="266">
        <f>IF(OR(Is_Loading,LEN($A282)=0),"",SWDATA!P267)</f>
        <v>0</v>
      </c>
      <c r="X282" s="267">
        <f>IF(OR(Is_Loading,LEN($A282)=0),"",SWDATA!Q267)</f>
        <v>0</v>
      </c>
      <c r="Y282" s="267">
        <f>IF(OR(Is_Loading,LEN($A282)=0),"",SWDATA!R267)</f>
        <v>0</v>
      </c>
      <c r="Z282" s="266" t="str">
        <f t="shared" si="1176"/>
        <v/>
      </c>
      <c r="AA282" s="266">
        <f>IF(OR(Is_Loading,LEN($A282)=0),"",SWDATA!T267)</f>
        <v>0</v>
      </c>
      <c r="AB282" s="267">
        <f>IF(OR(Is_Loading,LEN($A282)=0),"",SWDATA!U267)</f>
        <v>0</v>
      </c>
      <c r="AC282" s="267">
        <f>IF(OR(Is_Loading,LEN($A282)=0),"",SWDATA!V267)</f>
        <v>0</v>
      </c>
      <c r="AD282" s="266" t="str">
        <f t="shared" si="1094"/>
        <v/>
      </c>
      <c r="AE282" s="266">
        <f>IF(OR(Is_Loading,LEN($A282)=0),"",SWDATA!X267)</f>
        <v>0</v>
      </c>
      <c r="AF282" s="267">
        <f>IF(OR(Is_Loading,LEN($A282)=0),"",SWDATA!Y267)</f>
        <v>0</v>
      </c>
      <c r="AG282" s="267">
        <f>IF(OR(Is_Loading,LEN($A282)=0),"",SWDATA!Z267)</f>
        <v>0</v>
      </c>
      <c r="AH282" s="266" t="str">
        <f t="shared" si="1095"/>
        <v/>
      </c>
      <c r="AI282" s="266">
        <f>IF(OR(Is_Loading,LEN($A282)=0),"",SWDATA!AB267)</f>
        <v>0</v>
      </c>
      <c r="AJ282" s="267">
        <f>IF(OR(Is_Loading,LEN($A282)=0),"",SWDATA!AC267)</f>
        <v>0</v>
      </c>
      <c r="AK282" s="267">
        <f>IF(OR(Is_Loading,LEN($A282)=0),"",SWDATA!AD267)</f>
        <v>0</v>
      </c>
      <c r="AL282" s="266" t="str">
        <f t="shared" si="1096"/>
        <v/>
      </c>
      <c r="AM282" s="266">
        <f>IF(OR(Is_Loading,LEN($A282)=0),"",SWDATA!AF267)</f>
        <v>0</v>
      </c>
      <c r="AN282" s="267">
        <f>IF(OR(Is_Loading,LEN($A282)=0),"",SWDATA!AG267)</f>
        <v>0</v>
      </c>
      <c r="AO282" s="323">
        <f>IF(OR(Is_Loading,LEN($A282)=0),"",SWDATA!AH267)</f>
        <v>0</v>
      </c>
      <c r="AP282" s="320" t="str">
        <f t="shared" si="1097"/>
        <v/>
      </c>
      <c r="AQ282" s="266">
        <f>IF(OR(Is_Loading,LEN($A282)=0),"",SWDATA!AJ267)</f>
        <v>0</v>
      </c>
      <c r="AR282" s="267">
        <f>IF(OR(Is_Loading,LEN($A282)=0),"",SWDATA!AK267)</f>
        <v>0</v>
      </c>
      <c r="AS282" s="267">
        <f>IF(OR(Is_Loading,LEN($A282)=0),"",SWDATA!AL267)</f>
        <v>0</v>
      </c>
      <c r="AT282" s="266" t="str">
        <f t="shared" si="1098"/>
        <v/>
      </c>
      <c r="AU282" s="266">
        <f>IF(OR(Is_Loading,LEN($A282)=0),"",SWDATA!AN267)</f>
        <v>0</v>
      </c>
      <c r="AV282" s="267">
        <f>IF(OR(Is_Loading,LEN($A282)=0),"",SWDATA!AO267)</f>
        <v>0</v>
      </c>
      <c r="AW282" s="267">
        <f>IF(OR(Is_Loading,LEN($A282)=0),"",SWDATA!AP267)</f>
        <v>0</v>
      </c>
      <c r="AX282" s="266" t="str">
        <f t="shared" si="1099"/>
        <v/>
      </c>
      <c r="AY282" s="266">
        <f>IF(OR(Is_Loading,LEN($A282)=0),"",SWDATA!AR267)</f>
        <v>0</v>
      </c>
      <c r="AZ282" s="267">
        <f>IF(OR(Is_Loading,LEN($A282)=0),"",SWDATA!AS267)</f>
        <v>0</v>
      </c>
      <c r="BA282" s="267">
        <f>IF(OR(Is_Loading,LEN($A282)=0),"",SWDATA!AT267)</f>
        <v>0</v>
      </c>
      <c r="BB282" s="266" t="str">
        <f t="shared" si="1100"/>
        <v/>
      </c>
      <c r="BC282" s="266">
        <f>IF(OR(Is_Loading,LEN($A282)=0),"",SWDATA!AV267)</f>
        <v>0</v>
      </c>
      <c r="BD282" s="267">
        <f>IF(OR(Is_Loading,LEN($A282)=0),"",SWDATA!AW267)</f>
        <v>0</v>
      </c>
      <c r="BE282" s="323">
        <f>IF(OR(Is_Loading,LEN($A282)=0),"",SWDATA!AX267)</f>
        <v>0</v>
      </c>
      <c r="BF282" s="320" t="str">
        <f t="shared" si="1101"/>
        <v/>
      </c>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c r="CD282" s="11"/>
      <c r="CE282" s="11"/>
      <c r="CF282" s="11"/>
      <c r="CG282" s="11"/>
      <c r="CH282" s="11"/>
      <c r="CI282" s="11"/>
      <c r="CJ282" s="11"/>
      <c r="CK282" s="11"/>
      <c r="CL282" s="11"/>
      <c r="CM282" s="11"/>
      <c r="CN282" s="351"/>
      <c r="CO282" s="351"/>
      <c r="CP282" s="351"/>
      <c r="CQ282" s="351"/>
      <c r="CR282" s="351"/>
      <c r="CS282" s="351"/>
      <c r="CT282" s="351"/>
      <c r="CU282" s="351"/>
      <c r="CV282" s="351"/>
      <c r="CW282" s="351"/>
      <c r="CX282" s="351"/>
      <c r="CY282" s="351"/>
      <c r="CZ282" s="351"/>
      <c r="DA282" s="351"/>
      <c r="DB282" s="351"/>
      <c r="DC282" s="351"/>
      <c r="DD282" s="351"/>
      <c r="DE282" s="351"/>
      <c r="DF282" s="351"/>
      <c r="DG282" s="351"/>
      <c r="DH282" s="351"/>
      <c r="DI282" s="351"/>
      <c r="DJ282" s="351"/>
      <c r="DK282" s="351"/>
      <c r="DL282" s="351"/>
      <c r="DM282" s="351"/>
      <c r="DN282" s="351"/>
      <c r="DS282" s="372"/>
      <c r="DT282" s="374"/>
      <c r="DU282" s="375"/>
      <c r="DV282" s="375"/>
      <c r="DW282" s="375"/>
      <c r="DX282" s="375">
        <v>1</v>
      </c>
      <c r="DY282" s="375">
        <f t="shared" si="1144"/>
        <v>0</v>
      </c>
      <c r="DZ282" s="375">
        <f t="shared" si="1145"/>
        <v>0</v>
      </c>
      <c r="EA282" s="375">
        <f t="shared" si="1146"/>
        <v>1</v>
      </c>
      <c r="EB282" s="375">
        <f t="shared" si="1147"/>
        <v>0</v>
      </c>
      <c r="EC282" s="375">
        <f t="shared" si="1148"/>
        <v>0</v>
      </c>
      <c r="ED282" s="375">
        <f t="shared" si="1149"/>
        <v>1</v>
      </c>
      <c r="EE282" s="375">
        <f t="shared" si="1150"/>
        <v>0</v>
      </c>
      <c r="EF282" s="375">
        <f t="shared" si="1151"/>
        <v>0</v>
      </c>
      <c r="EG282" s="375">
        <f t="shared" si="1152"/>
        <v>1</v>
      </c>
      <c r="EH282" s="375">
        <f t="shared" si="1153"/>
        <v>0</v>
      </c>
      <c r="EI282" s="375">
        <f t="shared" si="1154"/>
        <v>0</v>
      </c>
      <c r="EJ282" s="375">
        <f t="shared" si="1155"/>
        <v>1</v>
      </c>
      <c r="EK282" s="375">
        <f t="shared" si="1156"/>
        <v>0</v>
      </c>
      <c r="EL282" s="375">
        <f t="shared" si="1157"/>
        <v>0</v>
      </c>
      <c r="EM282" s="375">
        <f t="shared" si="1158"/>
        <v>1</v>
      </c>
      <c r="EN282" s="375">
        <f t="shared" si="1159"/>
        <v>0</v>
      </c>
      <c r="EO282" s="375">
        <f t="shared" si="1160"/>
        <v>0</v>
      </c>
      <c r="EP282" s="375">
        <f t="shared" si="1161"/>
        <v>1</v>
      </c>
      <c r="EQ282" s="375">
        <f t="shared" si="1162"/>
        <v>0</v>
      </c>
      <c r="ER282" s="375">
        <f t="shared" si="1163"/>
        <v>0</v>
      </c>
      <c r="ES282" s="375">
        <f t="shared" si="1164"/>
        <v>1</v>
      </c>
      <c r="ET282" s="375">
        <f t="shared" si="1165"/>
        <v>0</v>
      </c>
      <c r="EU282" s="375">
        <f t="shared" si="1166"/>
        <v>0</v>
      </c>
      <c r="EV282" s="375">
        <f t="shared" si="1167"/>
        <v>1</v>
      </c>
      <c r="EW282" s="375">
        <f t="shared" si="1168"/>
        <v>0</v>
      </c>
      <c r="EX282" s="375">
        <f t="shared" si="1169"/>
        <v>0</v>
      </c>
      <c r="EY282" s="375">
        <f t="shared" si="1170"/>
        <v>1</v>
      </c>
      <c r="EZ282" s="375">
        <f t="shared" si="1171"/>
        <v>0</v>
      </c>
      <c r="FA282" s="375">
        <f t="shared" si="1172"/>
        <v>0</v>
      </c>
      <c r="FB282" s="375">
        <f t="shared" si="1173"/>
        <v>1</v>
      </c>
      <c r="FC282" s="375">
        <f t="shared" si="1174"/>
        <v>0</v>
      </c>
      <c r="FD282" s="375">
        <f t="shared" si="1175"/>
        <v>0</v>
      </c>
      <c r="FE282" s="376"/>
      <c r="FF282" s="372"/>
      <c r="FG282" s="372"/>
      <c r="FH282" s="372"/>
      <c r="FI282" s="372"/>
      <c r="FJ282" s="372"/>
      <c r="FK282" s="372"/>
      <c r="FL282" s="372"/>
      <c r="FM282" s="372"/>
      <c r="FN282" s="372"/>
      <c r="FO282" s="372"/>
      <c r="FP282" s="372"/>
      <c r="FQ282" s="372"/>
      <c r="FR282" s="372"/>
      <c r="FS282" s="372"/>
      <c r="FT282" s="372"/>
      <c r="FU282" s="372"/>
      <c r="FV282" s="372"/>
      <c r="FW282" s="372"/>
      <c r="FX282" s="372"/>
      <c r="FY282" s="372"/>
      <c r="FZ282" s="372"/>
      <c r="GA282" s="372"/>
      <c r="GB282" s="372"/>
      <c r="GC282" s="372"/>
      <c r="GD282" s="372"/>
      <c r="GE282" s="372"/>
      <c r="GF282" s="372"/>
      <c r="GG282" s="372"/>
      <c r="GH282" s="372"/>
      <c r="GI282" s="372"/>
      <c r="GJ282" s="372"/>
      <c r="GK282" s="372"/>
      <c r="GL282" s="372"/>
      <c r="GM282" s="372"/>
      <c r="GN282" s="372"/>
      <c r="GO282" s="372"/>
      <c r="GP282" s="372"/>
      <c r="GQ282" s="372"/>
      <c r="GR282" s="372"/>
      <c r="GS282" s="372"/>
      <c r="GT282" s="372"/>
      <c r="GU282" s="372"/>
      <c r="GV282" s="372"/>
      <c r="GW282" s="372"/>
      <c r="GX282" s="372"/>
      <c r="GY282" s="372"/>
      <c r="GZ282" s="372"/>
      <c r="HA282" s="372"/>
      <c r="HB282" s="372"/>
      <c r="HC282" s="372"/>
    </row>
    <row r="283" spans="1:211" s="373" customFormat="1" ht="15" hidden="1" customHeight="1" outlineLevel="1" x14ac:dyDescent="0.2">
      <c r="A283" s="366">
        <f>SWDATA!O268</f>
        <v>0</v>
      </c>
      <c r="B283" s="366">
        <f>SWDATA!M268</f>
        <v>0</v>
      </c>
      <c r="C283" s="351">
        <f>IF(AND(SWDATA!M268=1,SWDATA!Q268="promotions"),SWDATA!P268,0)</f>
        <v>0</v>
      </c>
      <c r="D283" s="367">
        <f>ROW(SWDATA!M268)</f>
        <v>268</v>
      </c>
      <c r="E283" s="368">
        <f t="shared" ref="E283:E293" si="1179">B283</f>
        <v>0</v>
      </c>
      <c r="F283" s="369">
        <f t="shared" si="1089"/>
        <v>1</v>
      </c>
      <c r="G283" s="366" t="str">
        <f t="shared" si="1090"/>
        <v/>
      </c>
      <c r="H283" s="370"/>
      <c r="J283" s="238">
        <f t="shared" si="1091"/>
        <v>0</v>
      </c>
      <c r="K283" s="239" t="str">
        <f t="shared" si="1092"/>
        <v/>
      </c>
      <c r="L283" s="342"/>
      <c r="M283" s="345"/>
      <c r="N283" s="340" t="str">
        <f>IF(LEN(SWDATA!F268)=0,"",N282)</f>
        <v/>
      </c>
      <c r="O283" s="296" t="str">
        <f>IF(LEN(SWDATA!G268)=0,"",O282)</f>
        <v/>
      </c>
      <c r="P283" s="297" t="str">
        <f>IF(LEN(SWDATA!C268)=0,"",SWDATA!C268)</f>
        <v/>
      </c>
      <c r="Q283" s="312" t="str">
        <f t="shared" si="1093"/>
        <v/>
      </c>
      <c r="R283" s="223" t="s">
        <v>261</v>
      </c>
      <c r="S283" s="224"/>
      <c r="T283" s="224"/>
      <c r="U283" s="264" t="s">
        <v>610</v>
      </c>
      <c r="V283" s="205" t="s">
        <v>221</v>
      </c>
      <c r="W283" s="266">
        <f>IF(OR(Is_Loading,LEN($A283)=0),"",SWDATA!P268)</f>
        <v>0</v>
      </c>
      <c r="X283" s="267">
        <f>IF(OR(Is_Loading,LEN($A283)=0),"",SWDATA!Q268)</f>
        <v>0</v>
      </c>
      <c r="Y283" s="267">
        <f>IF(OR(Is_Loading,LEN($A283)=0),"",SWDATA!R268)</f>
        <v>0</v>
      </c>
      <c r="Z283" s="266" t="str">
        <f t="shared" si="1176"/>
        <v/>
      </c>
      <c r="AA283" s="266">
        <f>IF(OR(Is_Loading,LEN($A283)=0),"",SWDATA!T268)</f>
        <v>0</v>
      </c>
      <c r="AB283" s="267">
        <f>IF(OR(Is_Loading,LEN($A283)=0),"",SWDATA!U268)</f>
        <v>0</v>
      </c>
      <c r="AC283" s="267">
        <f>IF(OR(Is_Loading,LEN($A283)=0),"",SWDATA!V268)</f>
        <v>0</v>
      </c>
      <c r="AD283" s="266" t="str">
        <f t="shared" si="1094"/>
        <v/>
      </c>
      <c r="AE283" s="266">
        <f>IF(OR(Is_Loading,LEN($A283)=0),"",SWDATA!X268)</f>
        <v>0</v>
      </c>
      <c r="AF283" s="267">
        <f>IF(OR(Is_Loading,LEN($A283)=0),"",SWDATA!Y268)</f>
        <v>0</v>
      </c>
      <c r="AG283" s="267">
        <f>IF(OR(Is_Loading,LEN($A283)=0),"",SWDATA!Z268)</f>
        <v>0</v>
      </c>
      <c r="AH283" s="266" t="str">
        <f t="shared" si="1095"/>
        <v/>
      </c>
      <c r="AI283" s="266">
        <f>IF(OR(Is_Loading,LEN($A283)=0),"",SWDATA!AB268)</f>
        <v>0</v>
      </c>
      <c r="AJ283" s="267">
        <f>IF(OR(Is_Loading,LEN($A283)=0),"",SWDATA!AC268)</f>
        <v>0</v>
      </c>
      <c r="AK283" s="267">
        <f>IF(OR(Is_Loading,LEN($A283)=0),"",SWDATA!AD268)</f>
        <v>0</v>
      </c>
      <c r="AL283" s="266" t="str">
        <f t="shared" si="1096"/>
        <v/>
      </c>
      <c r="AM283" s="266">
        <f>IF(OR(Is_Loading,LEN($A283)=0),"",SWDATA!AF268)</f>
        <v>0</v>
      </c>
      <c r="AN283" s="267">
        <f>IF(OR(Is_Loading,LEN($A283)=0),"",SWDATA!AG268)</f>
        <v>0</v>
      </c>
      <c r="AO283" s="323">
        <f>IF(OR(Is_Loading,LEN($A283)=0),"",SWDATA!AH268)</f>
        <v>0</v>
      </c>
      <c r="AP283" s="320" t="str">
        <f t="shared" si="1097"/>
        <v/>
      </c>
      <c r="AQ283" s="266">
        <f>IF(OR(Is_Loading,LEN($A283)=0),"",SWDATA!AJ268)</f>
        <v>0</v>
      </c>
      <c r="AR283" s="267">
        <f>IF(OR(Is_Loading,LEN($A283)=0),"",SWDATA!AK268)</f>
        <v>0</v>
      </c>
      <c r="AS283" s="267">
        <f>IF(OR(Is_Loading,LEN($A283)=0),"",SWDATA!AL268)</f>
        <v>0</v>
      </c>
      <c r="AT283" s="266" t="str">
        <f t="shared" si="1098"/>
        <v/>
      </c>
      <c r="AU283" s="266">
        <f>IF(OR(Is_Loading,LEN($A283)=0),"",SWDATA!AN268)</f>
        <v>0</v>
      </c>
      <c r="AV283" s="267">
        <f>IF(OR(Is_Loading,LEN($A283)=0),"",SWDATA!AO268)</f>
        <v>0</v>
      </c>
      <c r="AW283" s="267">
        <f>IF(OR(Is_Loading,LEN($A283)=0),"",SWDATA!AP268)</f>
        <v>0</v>
      </c>
      <c r="AX283" s="266" t="str">
        <f t="shared" si="1099"/>
        <v/>
      </c>
      <c r="AY283" s="266">
        <f>IF(OR(Is_Loading,LEN($A283)=0),"",SWDATA!AR268)</f>
        <v>0</v>
      </c>
      <c r="AZ283" s="267">
        <f>IF(OR(Is_Loading,LEN($A283)=0),"",SWDATA!AS268)</f>
        <v>0</v>
      </c>
      <c r="BA283" s="267">
        <f>IF(OR(Is_Loading,LEN($A283)=0),"",SWDATA!AT268)</f>
        <v>0</v>
      </c>
      <c r="BB283" s="266" t="str">
        <f t="shared" si="1100"/>
        <v/>
      </c>
      <c r="BC283" s="266">
        <f>IF(OR(Is_Loading,LEN($A283)=0),"",SWDATA!AV268)</f>
        <v>0</v>
      </c>
      <c r="BD283" s="267">
        <f>IF(OR(Is_Loading,LEN($A283)=0),"",SWDATA!AW268)</f>
        <v>0</v>
      </c>
      <c r="BE283" s="323">
        <f>IF(OR(Is_Loading,LEN($A283)=0),"",SWDATA!AX268)</f>
        <v>0</v>
      </c>
      <c r="BF283" s="320" t="str">
        <f t="shared" si="1101"/>
        <v/>
      </c>
      <c r="BG283" s="11"/>
      <c r="BH283" s="11"/>
      <c r="BI283" s="11"/>
      <c r="BJ283" s="11"/>
      <c r="BK283" s="11"/>
      <c r="BL283" s="11"/>
      <c r="BM283" s="11"/>
      <c r="BN283" s="11"/>
      <c r="BO283" s="11"/>
      <c r="BP283" s="11"/>
      <c r="BQ283" s="11"/>
      <c r="BR283" s="11"/>
      <c r="BS283" s="11"/>
      <c r="BT283" s="11"/>
      <c r="BU283" s="11"/>
      <c r="BV283" s="11"/>
      <c r="BW283" s="11"/>
      <c r="BX283" s="11"/>
      <c r="BY283" s="11"/>
      <c r="BZ283" s="11"/>
      <c r="CA283" s="11"/>
      <c r="CB283" s="11"/>
      <c r="CC283" s="11"/>
      <c r="CD283" s="11"/>
      <c r="CE283" s="11"/>
      <c r="CF283" s="11"/>
      <c r="CG283" s="11"/>
      <c r="CH283" s="11"/>
      <c r="CI283" s="11"/>
      <c r="CJ283" s="11"/>
      <c r="CK283" s="11"/>
      <c r="CL283" s="11"/>
      <c r="CM283" s="11"/>
      <c r="CN283" s="351"/>
      <c r="CO283" s="351"/>
      <c r="CP283" s="351"/>
      <c r="CQ283" s="351"/>
      <c r="CR283" s="351"/>
      <c r="CS283" s="351"/>
      <c r="CT283" s="351"/>
      <c r="CU283" s="351"/>
      <c r="CV283" s="351"/>
      <c r="CW283" s="351"/>
      <c r="CX283" s="351"/>
      <c r="CY283" s="351"/>
      <c r="CZ283" s="351"/>
      <c r="DA283" s="351"/>
      <c r="DB283" s="351"/>
      <c r="DC283" s="351"/>
      <c r="DD283" s="351"/>
      <c r="DE283" s="351"/>
      <c r="DF283" s="351"/>
      <c r="DG283" s="351"/>
      <c r="DH283" s="351"/>
      <c r="DI283" s="351"/>
      <c r="DJ283" s="351"/>
      <c r="DK283" s="351"/>
      <c r="DL283" s="351"/>
      <c r="DM283" s="351"/>
      <c r="DN283" s="351"/>
      <c r="DS283" s="372"/>
      <c r="DT283" s="374"/>
      <c r="DU283" s="375"/>
      <c r="DV283" s="375"/>
      <c r="DW283" s="375"/>
      <c r="DX283" s="375">
        <v>1</v>
      </c>
      <c r="DY283" s="375">
        <f t="shared" si="1144"/>
        <v>0</v>
      </c>
      <c r="DZ283" s="375">
        <f t="shared" si="1145"/>
        <v>0</v>
      </c>
      <c r="EA283" s="375">
        <f t="shared" si="1146"/>
        <v>1</v>
      </c>
      <c r="EB283" s="375">
        <f t="shared" si="1147"/>
        <v>0</v>
      </c>
      <c r="EC283" s="375">
        <f t="shared" si="1148"/>
        <v>0</v>
      </c>
      <c r="ED283" s="375">
        <f t="shared" si="1149"/>
        <v>1</v>
      </c>
      <c r="EE283" s="375">
        <f t="shared" si="1150"/>
        <v>0</v>
      </c>
      <c r="EF283" s="375">
        <f t="shared" si="1151"/>
        <v>0</v>
      </c>
      <c r="EG283" s="375">
        <f t="shared" si="1152"/>
        <v>1</v>
      </c>
      <c r="EH283" s="375">
        <f t="shared" si="1153"/>
        <v>0</v>
      </c>
      <c r="EI283" s="375">
        <f t="shared" si="1154"/>
        <v>0</v>
      </c>
      <c r="EJ283" s="375">
        <f t="shared" si="1155"/>
        <v>1</v>
      </c>
      <c r="EK283" s="375">
        <f t="shared" si="1156"/>
        <v>0</v>
      </c>
      <c r="EL283" s="375">
        <f t="shared" si="1157"/>
        <v>0</v>
      </c>
      <c r="EM283" s="375">
        <f t="shared" si="1158"/>
        <v>1</v>
      </c>
      <c r="EN283" s="375">
        <f t="shared" si="1159"/>
        <v>0</v>
      </c>
      <c r="EO283" s="375">
        <f t="shared" si="1160"/>
        <v>0</v>
      </c>
      <c r="EP283" s="375">
        <f t="shared" si="1161"/>
        <v>1</v>
      </c>
      <c r="EQ283" s="375">
        <f t="shared" si="1162"/>
        <v>0</v>
      </c>
      <c r="ER283" s="375">
        <f t="shared" si="1163"/>
        <v>0</v>
      </c>
      <c r="ES283" s="375">
        <f t="shared" si="1164"/>
        <v>1</v>
      </c>
      <c r="ET283" s="375">
        <f t="shared" si="1165"/>
        <v>0</v>
      </c>
      <c r="EU283" s="375">
        <f t="shared" si="1166"/>
        <v>0</v>
      </c>
      <c r="EV283" s="375">
        <f t="shared" si="1167"/>
        <v>1</v>
      </c>
      <c r="EW283" s="375">
        <f t="shared" si="1168"/>
        <v>0</v>
      </c>
      <c r="EX283" s="375">
        <f t="shared" si="1169"/>
        <v>0</v>
      </c>
      <c r="EY283" s="375">
        <f t="shared" si="1170"/>
        <v>1</v>
      </c>
      <c r="EZ283" s="375">
        <f t="shared" si="1171"/>
        <v>0</v>
      </c>
      <c r="FA283" s="375">
        <f t="shared" si="1172"/>
        <v>0</v>
      </c>
      <c r="FB283" s="375">
        <f t="shared" si="1173"/>
        <v>1</v>
      </c>
      <c r="FC283" s="375">
        <f t="shared" si="1174"/>
        <v>0</v>
      </c>
      <c r="FD283" s="375">
        <f t="shared" si="1175"/>
        <v>0</v>
      </c>
      <c r="FE283" s="376"/>
      <c r="FF283" s="372"/>
      <c r="FG283" s="372"/>
      <c r="FH283" s="372"/>
      <c r="FI283" s="372"/>
      <c r="FJ283" s="372"/>
      <c r="FK283" s="372"/>
      <c r="FL283" s="372"/>
      <c r="FM283" s="372"/>
      <c r="FN283" s="372"/>
      <c r="FO283" s="372"/>
      <c r="FP283" s="372"/>
      <c r="FQ283" s="372"/>
      <c r="FR283" s="372"/>
      <c r="FS283" s="372"/>
      <c r="FT283" s="372"/>
      <c r="FU283" s="372"/>
      <c r="FV283" s="372"/>
      <c r="FW283" s="372"/>
      <c r="FX283" s="372"/>
      <c r="FY283" s="372"/>
      <c r="FZ283" s="372"/>
      <c r="GA283" s="372"/>
      <c r="GB283" s="372"/>
      <c r="GC283" s="372"/>
      <c r="GD283" s="372"/>
      <c r="GE283" s="372"/>
      <c r="GF283" s="372"/>
      <c r="GG283" s="372"/>
      <c r="GH283" s="372"/>
      <c r="GI283" s="372"/>
      <c r="GJ283" s="372"/>
      <c r="GK283" s="372"/>
      <c r="GL283" s="372"/>
      <c r="GM283" s="372"/>
      <c r="GN283" s="372"/>
      <c r="GO283" s="372"/>
      <c r="GP283" s="372"/>
      <c r="GQ283" s="372"/>
      <c r="GR283" s="372"/>
      <c r="GS283" s="372"/>
      <c r="GT283" s="372"/>
      <c r="GU283" s="372"/>
      <c r="GV283" s="372"/>
      <c r="GW283" s="372"/>
      <c r="GX283" s="372"/>
      <c r="GY283" s="372"/>
      <c r="GZ283" s="372"/>
      <c r="HA283" s="372"/>
      <c r="HB283" s="372"/>
      <c r="HC283" s="372"/>
    </row>
    <row r="284" spans="1:211" s="373" customFormat="1" ht="15" hidden="1" customHeight="1" outlineLevel="1" x14ac:dyDescent="0.2">
      <c r="A284" s="366">
        <f>SWDATA!O269</f>
        <v>0</v>
      </c>
      <c r="B284" s="366">
        <f>SWDATA!M269</f>
        <v>0</v>
      </c>
      <c r="C284" s="351">
        <f>IF(AND(SWDATA!M269=1,SWDATA!Q269="promotions"),SWDATA!P269,0)</f>
        <v>0</v>
      </c>
      <c r="D284" s="367">
        <f>ROW(SWDATA!M269)</f>
        <v>269</v>
      </c>
      <c r="E284" s="368">
        <f t="shared" si="1179"/>
        <v>0</v>
      </c>
      <c r="F284" s="369">
        <f t="shared" si="1089"/>
        <v>1</v>
      </c>
      <c r="G284" s="366" t="str">
        <f t="shared" si="1090"/>
        <v/>
      </c>
      <c r="H284" s="370"/>
      <c r="J284" s="238">
        <f t="shared" si="1091"/>
        <v>0</v>
      </c>
      <c r="K284" s="239" t="str">
        <f t="shared" si="1092"/>
        <v/>
      </c>
      <c r="L284" s="342"/>
      <c r="M284" s="345"/>
      <c r="N284" s="340" t="str">
        <f>IF(LEN(SWDATA!F269)=0,"",N283)</f>
        <v/>
      </c>
      <c r="O284" s="296" t="str">
        <f>IF(LEN(SWDATA!G269)=0,"",O283)</f>
        <v/>
      </c>
      <c r="P284" s="297" t="str">
        <f>IF(LEN(SWDATA!C269)=0,"",SWDATA!C269)</f>
        <v/>
      </c>
      <c r="Q284" s="312" t="str">
        <f t="shared" si="1093"/>
        <v/>
      </c>
      <c r="R284" s="223" t="s">
        <v>261</v>
      </c>
      <c r="S284" s="224"/>
      <c r="T284" s="224"/>
      <c r="U284" s="264" t="s">
        <v>612</v>
      </c>
      <c r="V284" s="205" t="s">
        <v>221</v>
      </c>
      <c r="W284" s="266">
        <f>IF(OR(Is_Loading,LEN($A284)=0),"",SWDATA!P269)</f>
        <v>0</v>
      </c>
      <c r="X284" s="267">
        <f>IF(OR(Is_Loading,LEN($A284)=0),"",SWDATA!Q269)</f>
        <v>0</v>
      </c>
      <c r="Y284" s="267">
        <f>IF(OR(Is_Loading,LEN($A284)=0),"",SWDATA!R269)</f>
        <v>0</v>
      </c>
      <c r="Z284" s="266" t="str">
        <f t="shared" si="1176"/>
        <v/>
      </c>
      <c r="AA284" s="266">
        <f>IF(OR(Is_Loading,LEN($A284)=0),"",SWDATA!T269)</f>
        <v>0</v>
      </c>
      <c r="AB284" s="267">
        <f>IF(OR(Is_Loading,LEN($A284)=0),"",SWDATA!U269)</f>
        <v>0</v>
      </c>
      <c r="AC284" s="267">
        <f>IF(OR(Is_Loading,LEN($A284)=0),"",SWDATA!V269)</f>
        <v>0</v>
      </c>
      <c r="AD284" s="266" t="str">
        <f t="shared" si="1094"/>
        <v/>
      </c>
      <c r="AE284" s="266">
        <f>IF(OR(Is_Loading,LEN($A284)=0),"",SWDATA!X269)</f>
        <v>0</v>
      </c>
      <c r="AF284" s="267">
        <f>IF(OR(Is_Loading,LEN($A284)=0),"",SWDATA!Y269)</f>
        <v>0</v>
      </c>
      <c r="AG284" s="267">
        <f>IF(OR(Is_Loading,LEN($A284)=0),"",SWDATA!Z269)</f>
        <v>0</v>
      </c>
      <c r="AH284" s="266" t="str">
        <f t="shared" si="1095"/>
        <v/>
      </c>
      <c r="AI284" s="266">
        <f>IF(OR(Is_Loading,LEN($A284)=0),"",SWDATA!AB269)</f>
        <v>0</v>
      </c>
      <c r="AJ284" s="267">
        <f>IF(OR(Is_Loading,LEN($A284)=0),"",SWDATA!AC269)</f>
        <v>0</v>
      </c>
      <c r="AK284" s="267">
        <f>IF(OR(Is_Loading,LEN($A284)=0),"",SWDATA!AD269)</f>
        <v>0</v>
      </c>
      <c r="AL284" s="266" t="str">
        <f t="shared" si="1096"/>
        <v/>
      </c>
      <c r="AM284" s="266">
        <f>IF(OR(Is_Loading,LEN($A284)=0),"",SWDATA!AF269)</f>
        <v>0</v>
      </c>
      <c r="AN284" s="267">
        <f>IF(OR(Is_Loading,LEN($A284)=0),"",SWDATA!AG269)</f>
        <v>0</v>
      </c>
      <c r="AO284" s="323">
        <f>IF(OR(Is_Loading,LEN($A284)=0),"",SWDATA!AH269)</f>
        <v>0</v>
      </c>
      <c r="AP284" s="320" t="str">
        <f t="shared" si="1097"/>
        <v/>
      </c>
      <c r="AQ284" s="266">
        <f>IF(OR(Is_Loading,LEN($A284)=0),"",SWDATA!AJ269)</f>
        <v>0</v>
      </c>
      <c r="AR284" s="267">
        <f>IF(OR(Is_Loading,LEN($A284)=0),"",SWDATA!AK269)</f>
        <v>0</v>
      </c>
      <c r="AS284" s="267">
        <f>IF(OR(Is_Loading,LEN($A284)=0),"",SWDATA!AL269)</f>
        <v>0</v>
      </c>
      <c r="AT284" s="266" t="str">
        <f t="shared" si="1098"/>
        <v/>
      </c>
      <c r="AU284" s="266">
        <f>IF(OR(Is_Loading,LEN($A284)=0),"",SWDATA!AN269)</f>
        <v>0</v>
      </c>
      <c r="AV284" s="267">
        <f>IF(OR(Is_Loading,LEN($A284)=0),"",SWDATA!AO269)</f>
        <v>0</v>
      </c>
      <c r="AW284" s="267">
        <f>IF(OR(Is_Loading,LEN($A284)=0),"",SWDATA!AP269)</f>
        <v>0</v>
      </c>
      <c r="AX284" s="266" t="str">
        <f t="shared" si="1099"/>
        <v/>
      </c>
      <c r="AY284" s="266">
        <f>IF(OR(Is_Loading,LEN($A284)=0),"",SWDATA!AR269)</f>
        <v>0</v>
      </c>
      <c r="AZ284" s="267">
        <f>IF(OR(Is_Loading,LEN($A284)=0),"",SWDATA!AS269)</f>
        <v>0</v>
      </c>
      <c r="BA284" s="267">
        <f>IF(OR(Is_Loading,LEN($A284)=0),"",SWDATA!AT269)</f>
        <v>0</v>
      </c>
      <c r="BB284" s="266" t="str">
        <f t="shared" si="1100"/>
        <v/>
      </c>
      <c r="BC284" s="266">
        <f>IF(OR(Is_Loading,LEN($A284)=0),"",SWDATA!AV269)</f>
        <v>0</v>
      </c>
      <c r="BD284" s="267">
        <f>IF(OR(Is_Loading,LEN($A284)=0),"",SWDATA!AW269)</f>
        <v>0</v>
      </c>
      <c r="BE284" s="323">
        <f>IF(OR(Is_Loading,LEN($A284)=0),"",SWDATA!AX269)</f>
        <v>0</v>
      </c>
      <c r="BF284" s="320" t="str">
        <f t="shared" si="1101"/>
        <v/>
      </c>
      <c r="BG284" s="11"/>
      <c r="BH284" s="11"/>
      <c r="BI284" s="11"/>
      <c r="BJ284" s="11"/>
      <c r="BK284" s="11"/>
      <c r="BL284" s="11"/>
      <c r="BM284" s="11"/>
      <c r="BN284" s="11"/>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351"/>
      <c r="CO284" s="351"/>
      <c r="CP284" s="351"/>
      <c r="CQ284" s="351"/>
      <c r="CR284" s="351"/>
      <c r="CS284" s="351"/>
      <c r="CT284" s="351"/>
      <c r="CU284" s="351"/>
      <c r="CV284" s="351"/>
      <c r="CW284" s="351"/>
      <c r="CX284" s="351"/>
      <c r="CY284" s="351"/>
      <c r="CZ284" s="351"/>
      <c r="DA284" s="351"/>
      <c r="DB284" s="351"/>
      <c r="DC284" s="351"/>
      <c r="DD284" s="351"/>
      <c r="DE284" s="351"/>
      <c r="DF284" s="351"/>
      <c r="DG284" s="351"/>
      <c r="DH284" s="351"/>
      <c r="DI284" s="351"/>
      <c r="DJ284" s="351"/>
      <c r="DK284" s="351"/>
      <c r="DL284" s="351"/>
      <c r="DM284" s="351"/>
      <c r="DN284" s="351"/>
      <c r="DS284" s="372"/>
      <c r="DT284" s="374"/>
      <c r="DU284" s="375"/>
      <c r="DV284" s="375"/>
      <c r="DW284" s="375"/>
      <c r="DX284" s="375">
        <v>1</v>
      </c>
      <c r="DY284" s="375">
        <f t="shared" si="1144"/>
        <v>0</v>
      </c>
      <c r="DZ284" s="375">
        <f t="shared" si="1145"/>
        <v>0</v>
      </c>
      <c r="EA284" s="375">
        <f t="shared" si="1146"/>
        <v>1</v>
      </c>
      <c r="EB284" s="375">
        <f t="shared" si="1147"/>
        <v>0</v>
      </c>
      <c r="EC284" s="375">
        <f t="shared" si="1148"/>
        <v>0</v>
      </c>
      <c r="ED284" s="375">
        <f t="shared" si="1149"/>
        <v>1</v>
      </c>
      <c r="EE284" s="375">
        <f t="shared" si="1150"/>
        <v>0</v>
      </c>
      <c r="EF284" s="375">
        <f t="shared" si="1151"/>
        <v>0</v>
      </c>
      <c r="EG284" s="375">
        <f t="shared" si="1152"/>
        <v>1</v>
      </c>
      <c r="EH284" s="375">
        <f t="shared" si="1153"/>
        <v>0</v>
      </c>
      <c r="EI284" s="375">
        <f t="shared" si="1154"/>
        <v>0</v>
      </c>
      <c r="EJ284" s="375">
        <f t="shared" si="1155"/>
        <v>1</v>
      </c>
      <c r="EK284" s="375">
        <f t="shared" si="1156"/>
        <v>0</v>
      </c>
      <c r="EL284" s="375">
        <f t="shared" si="1157"/>
        <v>0</v>
      </c>
      <c r="EM284" s="375">
        <f t="shared" si="1158"/>
        <v>1</v>
      </c>
      <c r="EN284" s="375">
        <f t="shared" si="1159"/>
        <v>0</v>
      </c>
      <c r="EO284" s="375">
        <f t="shared" si="1160"/>
        <v>0</v>
      </c>
      <c r="EP284" s="375">
        <f t="shared" si="1161"/>
        <v>1</v>
      </c>
      <c r="EQ284" s="375">
        <f t="shared" si="1162"/>
        <v>0</v>
      </c>
      <c r="ER284" s="375">
        <f t="shared" si="1163"/>
        <v>0</v>
      </c>
      <c r="ES284" s="375">
        <f t="shared" si="1164"/>
        <v>1</v>
      </c>
      <c r="ET284" s="375">
        <f t="shared" si="1165"/>
        <v>0</v>
      </c>
      <c r="EU284" s="375">
        <f t="shared" si="1166"/>
        <v>0</v>
      </c>
      <c r="EV284" s="375">
        <f t="shared" si="1167"/>
        <v>1</v>
      </c>
      <c r="EW284" s="375">
        <f t="shared" si="1168"/>
        <v>0</v>
      </c>
      <c r="EX284" s="375">
        <f t="shared" si="1169"/>
        <v>0</v>
      </c>
      <c r="EY284" s="375">
        <f t="shared" si="1170"/>
        <v>1</v>
      </c>
      <c r="EZ284" s="375">
        <f t="shared" si="1171"/>
        <v>0</v>
      </c>
      <c r="FA284" s="375">
        <f t="shared" si="1172"/>
        <v>0</v>
      </c>
      <c r="FB284" s="375">
        <f t="shared" si="1173"/>
        <v>1</v>
      </c>
      <c r="FC284" s="375">
        <f t="shared" si="1174"/>
        <v>0</v>
      </c>
      <c r="FD284" s="375">
        <f t="shared" si="1175"/>
        <v>0</v>
      </c>
      <c r="FE284" s="376"/>
      <c r="FF284" s="372"/>
      <c r="FG284" s="372"/>
      <c r="FH284" s="372"/>
      <c r="FI284" s="372"/>
      <c r="FJ284" s="372"/>
      <c r="FK284" s="372"/>
      <c r="FL284" s="372"/>
      <c r="FM284" s="372"/>
      <c r="FN284" s="372"/>
      <c r="FO284" s="372"/>
      <c r="FP284" s="372"/>
      <c r="FQ284" s="372"/>
      <c r="FR284" s="372"/>
      <c r="FS284" s="372"/>
      <c r="FT284" s="372"/>
      <c r="FU284" s="372"/>
      <c r="FV284" s="372"/>
      <c r="FW284" s="372"/>
      <c r="FX284" s="372"/>
      <c r="FY284" s="372"/>
      <c r="FZ284" s="372"/>
      <c r="GA284" s="372"/>
      <c r="GB284" s="372"/>
      <c r="GC284" s="372"/>
      <c r="GD284" s="372"/>
      <c r="GE284" s="372"/>
      <c r="GF284" s="372"/>
      <c r="GG284" s="372"/>
      <c r="GH284" s="372"/>
      <c r="GI284" s="372"/>
      <c r="GJ284" s="372"/>
      <c r="GK284" s="372"/>
      <c r="GL284" s="372"/>
      <c r="GM284" s="372"/>
      <c r="GN284" s="372"/>
      <c r="GO284" s="372"/>
      <c r="GP284" s="372"/>
      <c r="GQ284" s="372"/>
      <c r="GR284" s="372"/>
      <c r="GS284" s="372"/>
      <c r="GT284" s="372"/>
      <c r="GU284" s="372"/>
      <c r="GV284" s="372"/>
      <c r="GW284" s="372"/>
      <c r="GX284" s="372"/>
      <c r="GY284" s="372"/>
      <c r="GZ284" s="372"/>
      <c r="HA284" s="372"/>
      <c r="HB284" s="372"/>
      <c r="HC284" s="372"/>
    </row>
    <row r="285" spans="1:211" s="373" customFormat="1" ht="15" hidden="1" customHeight="1" outlineLevel="1" x14ac:dyDescent="0.2">
      <c r="A285" s="366">
        <f>SWDATA!O270</f>
        <v>0</v>
      </c>
      <c r="B285" s="366">
        <f>SWDATA!M270</f>
        <v>0</v>
      </c>
      <c r="C285" s="351">
        <f>IF(AND(SWDATA!M270=1,SWDATA!Q270="promotions"),SWDATA!P270,0)</f>
        <v>0</v>
      </c>
      <c r="D285" s="367">
        <f>ROW(SWDATA!M270)</f>
        <v>270</v>
      </c>
      <c r="E285" s="368">
        <f t="shared" si="1179"/>
        <v>0</v>
      </c>
      <c r="F285" s="369">
        <f t="shared" si="1089"/>
        <v>1</v>
      </c>
      <c r="G285" s="366" t="str">
        <f t="shared" si="1090"/>
        <v/>
      </c>
      <c r="H285" s="370"/>
      <c r="J285" s="238">
        <f t="shared" si="1091"/>
        <v>0</v>
      </c>
      <c r="K285" s="239" t="str">
        <f t="shared" si="1092"/>
        <v/>
      </c>
      <c r="L285" s="342"/>
      <c r="M285" s="345"/>
      <c r="N285" s="340" t="str">
        <f>IF(LEN(SWDATA!F270)=0,"",N284)</f>
        <v/>
      </c>
      <c r="O285" s="296" t="str">
        <f>IF(LEN(SWDATA!G270)=0,"",O284)</f>
        <v/>
      </c>
      <c r="P285" s="297" t="str">
        <f>IF(LEN(SWDATA!C270)=0,"",SWDATA!C270)</f>
        <v/>
      </c>
      <c r="Q285" s="312" t="str">
        <f t="shared" si="1093"/>
        <v/>
      </c>
      <c r="R285" s="223" t="s">
        <v>261</v>
      </c>
      <c r="S285" s="224"/>
      <c r="T285" s="224"/>
      <c r="U285" s="264" t="s">
        <v>597</v>
      </c>
      <c r="V285" s="205" t="s">
        <v>221</v>
      </c>
      <c r="W285" s="266">
        <f>IF(OR(Is_Loading,LEN($A285)=0),"",SWDATA!P270)</f>
        <v>0</v>
      </c>
      <c r="X285" s="267">
        <f>IF(OR(Is_Loading,LEN($A285)=0),"",SWDATA!Q270)</f>
        <v>0</v>
      </c>
      <c r="Y285" s="267">
        <f>IF(OR(Is_Loading,LEN($A285)=0),"",SWDATA!R270)</f>
        <v>0</v>
      </c>
      <c r="Z285" s="266" t="str">
        <f t="shared" si="1176"/>
        <v/>
      </c>
      <c r="AA285" s="266">
        <f>IF(OR(Is_Loading,LEN($A285)=0),"",SWDATA!T270)</f>
        <v>0</v>
      </c>
      <c r="AB285" s="267">
        <f>IF(OR(Is_Loading,LEN($A285)=0),"",SWDATA!U270)</f>
        <v>0</v>
      </c>
      <c r="AC285" s="267">
        <f>IF(OR(Is_Loading,LEN($A285)=0),"",SWDATA!V270)</f>
        <v>0</v>
      </c>
      <c r="AD285" s="266" t="str">
        <f t="shared" si="1094"/>
        <v/>
      </c>
      <c r="AE285" s="266">
        <f>IF(OR(Is_Loading,LEN($A285)=0),"",SWDATA!X270)</f>
        <v>0</v>
      </c>
      <c r="AF285" s="267">
        <f>IF(OR(Is_Loading,LEN($A285)=0),"",SWDATA!Y270)</f>
        <v>0</v>
      </c>
      <c r="AG285" s="267">
        <f>IF(OR(Is_Loading,LEN($A285)=0),"",SWDATA!Z270)</f>
        <v>0</v>
      </c>
      <c r="AH285" s="266" t="str">
        <f t="shared" si="1095"/>
        <v/>
      </c>
      <c r="AI285" s="266">
        <f>IF(OR(Is_Loading,LEN($A285)=0),"",SWDATA!AB270)</f>
        <v>0</v>
      </c>
      <c r="AJ285" s="267">
        <f>IF(OR(Is_Loading,LEN($A285)=0),"",SWDATA!AC270)</f>
        <v>0</v>
      </c>
      <c r="AK285" s="267">
        <f>IF(OR(Is_Loading,LEN($A285)=0),"",SWDATA!AD270)</f>
        <v>0</v>
      </c>
      <c r="AL285" s="266" t="str">
        <f t="shared" si="1096"/>
        <v/>
      </c>
      <c r="AM285" s="266">
        <f>IF(OR(Is_Loading,LEN($A285)=0),"",SWDATA!AF270)</f>
        <v>0</v>
      </c>
      <c r="AN285" s="267">
        <f>IF(OR(Is_Loading,LEN($A285)=0),"",SWDATA!AG270)</f>
        <v>0</v>
      </c>
      <c r="AO285" s="323">
        <f>IF(OR(Is_Loading,LEN($A285)=0),"",SWDATA!AH270)</f>
        <v>0</v>
      </c>
      <c r="AP285" s="320" t="str">
        <f t="shared" si="1097"/>
        <v/>
      </c>
      <c r="AQ285" s="266">
        <f>IF(OR(Is_Loading,LEN($A285)=0),"",SWDATA!AJ270)</f>
        <v>0</v>
      </c>
      <c r="AR285" s="267">
        <f>IF(OR(Is_Loading,LEN($A285)=0),"",SWDATA!AK270)</f>
        <v>0</v>
      </c>
      <c r="AS285" s="267">
        <f>IF(OR(Is_Loading,LEN($A285)=0),"",SWDATA!AL270)</f>
        <v>0</v>
      </c>
      <c r="AT285" s="266" t="str">
        <f t="shared" si="1098"/>
        <v/>
      </c>
      <c r="AU285" s="266">
        <f>IF(OR(Is_Loading,LEN($A285)=0),"",SWDATA!AN270)</f>
        <v>0</v>
      </c>
      <c r="AV285" s="267">
        <f>IF(OR(Is_Loading,LEN($A285)=0),"",SWDATA!AO270)</f>
        <v>0</v>
      </c>
      <c r="AW285" s="267">
        <f>IF(OR(Is_Loading,LEN($A285)=0),"",SWDATA!AP270)</f>
        <v>0</v>
      </c>
      <c r="AX285" s="266" t="str">
        <f t="shared" si="1099"/>
        <v/>
      </c>
      <c r="AY285" s="266">
        <f>IF(OR(Is_Loading,LEN($A285)=0),"",SWDATA!AR270)</f>
        <v>0</v>
      </c>
      <c r="AZ285" s="267">
        <f>IF(OR(Is_Loading,LEN($A285)=0),"",SWDATA!AS270)</f>
        <v>0</v>
      </c>
      <c r="BA285" s="267">
        <f>IF(OR(Is_Loading,LEN($A285)=0),"",SWDATA!AT270)</f>
        <v>0</v>
      </c>
      <c r="BB285" s="266" t="str">
        <f t="shared" si="1100"/>
        <v/>
      </c>
      <c r="BC285" s="266">
        <f>IF(OR(Is_Loading,LEN($A285)=0),"",SWDATA!AV270)</f>
        <v>0</v>
      </c>
      <c r="BD285" s="267">
        <f>IF(OR(Is_Loading,LEN($A285)=0),"",SWDATA!AW270)</f>
        <v>0</v>
      </c>
      <c r="BE285" s="323">
        <f>IF(OR(Is_Loading,LEN($A285)=0),"",SWDATA!AX270)</f>
        <v>0</v>
      </c>
      <c r="BF285" s="320" t="str">
        <f t="shared" si="1101"/>
        <v/>
      </c>
      <c r="BG285" s="11"/>
      <c r="BH285" s="11"/>
      <c r="BI285" s="11"/>
      <c r="BJ285" s="11"/>
      <c r="BK285" s="11"/>
      <c r="BL285" s="11"/>
      <c r="BM285" s="11"/>
      <c r="BN285" s="11"/>
      <c r="BO285" s="11"/>
      <c r="BP285" s="11"/>
      <c r="BQ285" s="11"/>
      <c r="BR285" s="11"/>
      <c r="BS285" s="11"/>
      <c r="BT285" s="11"/>
      <c r="BU285" s="11"/>
      <c r="BV285" s="11"/>
      <c r="BW285" s="11"/>
      <c r="BX285" s="11"/>
      <c r="BY285" s="11"/>
      <c r="BZ285" s="11"/>
      <c r="CA285" s="11"/>
      <c r="CB285" s="11"/>
      <c r="CC285" s="11"/>
      <c r="CD285" s="11"/>
      <c r="CE285" s="11"/>
      <c r="CF285" s="11"/>
      <c r="CG285" s="11"/>
      <c r="CH285" s="11"/>
      <c r="CI285" s="11"/>
      <c r="CJ285" s="11"/>
      <c r="CK285" s="11"/>
      <c r="CL285" s="11"/>
      <c r="CM285" s="11"/>
      <c r="CN285" s="351"/>
      <c r="CO285" s="351"/>
      <c r="CP285" s="351"/>
      <c r="CQ285" s="351"/>
      <c r="CR285" s="351"/>
      <c r="CS285" s="351"/>
      <c r="CT285" s="351"/>
      <c r="CU285" s="351"/>
      <c r="CV285" s="351"/>
      <c r="CW285" s="351"/>
      <c r="CX285" s="351"/>
      <c r="CY285" s="351"/>
      <c r="CZ285" s="351"/>
      <c r="DA285" s="351"/>
      <c r="DB285" s="351"/>
      <c r="DC285" s="351"/>
      <c r="DD285" s="351"/>
      <c r="DE285" s="351"/>
      <c r="DF285" s="351"/>
      <c r="DG285" s="351"/>
      <c r="DH285" s="351"/>
      <c r="DI285" s="351"/>
      <c r="DJ285" s="351"/>
      <c r="DK285" s="351"/>
      <c r="DL285" s="351"/>
      <c r="DM285" s="351"/>
      <c r="DN285" s="351"/>
      <c r="DS285" s="372"/>
      <c r="DT285" s="374"/>
      <c r="DU285" s="375"/>
      <c r="DV285" s="375"/>
      <c r="DW285" s="375"/>
      <c r="DX285" s="375">
        <v>1</v>
      </c>
      <c r="DY285" s="375">
        <f t="shared" si="1144"/>
        <v>0</v>
      </c>
      <c r="DZ285" s="375">
        <f t="shared" si="1145"/>
        <v>0</v>
      </c>
      <c r="EA285" s="375">
        <f t="shared" si="1146"/>
        <v>1</v>
      </c>
      <c r="EB285" s="375">
        <f t="shared" si="1147"/>
        <v>0</v>
      </c>
      <c r="EC285" s="375">
        <f t="shared" si="1148"/>
        <v>0</v>
      </c>
      <c r="ED285" s="375">
        <f t="shared" si="1149"/>
        <v>1</v>
      </c>
      <c r="EE285" s="375">
        <f t="shared" si="1150"/>
        <v>0</v>
      </c>
      <c r="EF285" s="375">
        <f t="shared" si="1151"/>
        <v>0</v>
      </c>
      <c r="EG285" s="375">
        <f t="shared" si="1152"/>
        <v>1</v>
      </c>
      <c r="EH285" s="375">
        <f t="shared" si="1153"/>
        <v>0</v>
      </c>
      <c r="EI285" s="375">
        <f t="shared" si="1154"/>
        <v>0</v>
      </c>
      <c r="EJ285" s="375">
        <f t="shared" si="1155"/>
        <v>1</v>
      </c>
      <c r="EK285" s="375">
        <f t="shared" si="1156"/>
        <v>0</v>
      </c>
      <c r="EL285" s="375">
        <f t="shared" si="1157"/>
        <v>0</v>
      </c>
      <c r="EM285" s="375">
        <f t="shared" si="1158"/>
        <v>1</v>
      </c>
      <c r="EN285" s="375">
        <f t="shared" si="1159"/>
        <v>0</v>
      </c>
      <c r="EO285" s="375">
        <f t="shared" si="1160"/>
        <v>0</v>
      </c>
      <c r="EP285" s="375">
        <f t="shared" si="1161"/>
        <v>1</v>
      </c>
      <c r="EQ285" s="375">
        <f t="shared" si="1162"/>
        <v>0</v>
      </c>
      <c r="ER285" s="375">
        <f t="shared" si="1163"/>
        <v>0</v>
      </c>
      <c r="ES285" s="375">
        <f t="shared" si="1164"/>
        <v>1</v>
      </c>
      <c r="ET285" s="375">
        <f t="shared" si="1165"/>
        <v>0</v>
      </c>
      <c r="EU285" s="375">
        <f t="shared" si="1166"/>
        <v>0</v>
      </c>
      <c r="EV285" s="375">
        <f t="shared" si="1167"/>
        <v>1</v>
      </c>
      <c r="EW285" s="375">
        <f t="shared" si="1168"/>
        <v>0</v>
      </c>
      <c r="EX285" s="375">
        <f t="shared" si="1169"/>
        <v>0</v>
      </c>
      <c r="EY285" s="375">
        <f t="shared" si="1170"/>
        <v>1</v>
      </c>
      <c r="EZ285" s="375">
        <f t="shared" si="1171"/>
        <v>0</v>
      </c>
      <c r="FA285" s="375">
        <f t="shared" si="1172"/>
        <v>0</v>
      </c>
      <c r="FB285" s="375">
        <f t="shared" si="1173"/>
        <v>1</v>
      </c>
      <c r="FC285" s="375">
        <f t="shared" si="1174"/>
        <v>0</v>
      </c>
      <c r="FD285" s="375">
        <f t="shared" si="1175"/>
        <v>0</v>
      </c>
      <c r="FE285" s="376"/>
      <c r="FF285" s="372"/>
      <c r="FG285" s="372"/>
      <c r="FH285" s="372"/>
      <c r="FI285" s="372"/>
      <c r="FJ285" s="372"/>
      <c r="FK285" s="372"/>
      <c r="FL285" s="372"/>
      <c r="FM285" s="372"/>
      <c r="FN285" s="372"/>
      <c r="FO285" s="372"/>
      <c r="FP285" s="372"/>
      <c r="FQ285" s="372"/>
      <c r="FR285" s="372"/>
      <c r="FS285" s="372"/>
      <c r="FT285" s="372"/>
      <c r="FU285" s="372"/>
      <c r="FV285" s="372"/>
      <c r="FW285" s="372"/>
      <c r="FX285" s="372"/>
      <c r="FY285" s="372"/>
      <c r="FZ285" s="372"/>
      <c r="GA285" s="372"/>
      <c r="GB285" s="372"/>
      <c r="GC285" s="372"/>
      <c r="GD285" s="372"/>
      <c r="GE285" s="372"/>
      <c r="GF285" s="372"/>
      <c r="GG285" s="372"/>
      <c r="GH285" s="372"/>
      <c r="GI285" s="372"/>
      <c r="GJ285" s="372"/>
      <c r="GK285" s="372"/>
      <c r="GL285" s="372"/>
      <c r="GM285" s="372"/>
      <c r="GN285" s="372"/>
      <c r="GO285" s="372"/>
      <c r="GP285" s="372"/>
      <c r="GQ285" s="372"/>
      <c r="GR285" s="372"/>
      <c r="GS285" s="372"/>
      <c r="GT285" s="372"/>
      <c r="GU285" s="372"/>
      <c r="GV285" s="372"/>
      <c r="GW285" s="372"/>
      <c r="GX285" s="372"/>
      <c r="GY285" s="372"/>
      <c r="GZ285" s="372"/>
      <c r="HA285" s="372"/>
      <c r="HB285" s="372"/>
      <c r="HC285" s="372"/>
    </row>
    <row r="286" spans="1:211" s="373" customFormat="1" ht="15" hidden="1" customHeight="1" outlineLevel="1" x14ac:dyDescent="0.2">
      <c r="A286" s="366">
        <f>SWDATA!O271</f>
        <v>0</v>
      </c>
      <c r="B286" s="366">
        <f>SWDATA!M271</f>
        <v>0</v>
      </c>
      <c r="C286" s="351">
        <f>IF(AND(SWDATA!M271=1,SWDATA!Q271="promotions"),SWDATA!P271,0)</f>
        <v>0</v>
      </c>
      <c r="D286" s="367">
        <f>ROW(SWDATA!M271)</f>
        <v>271</v>
      </c>
      <c r="E286" s="368">
        <f t="shared" si="1179"/>
        <v>0</v>
      </c>
      <c r="F286" s="369">
        <f t="shared" si="1089"/>
        <v>1</v>
      </c>
      <c r="G286" s="366" t="str">
        <f t="shared" si="1090"/>
        <v/>
      </c>
      <c r="H286" s="370"/>
      <c r="J286" s="238">
        <f t="shared" si="1091"/>
        <v>0</v>
      </c>
      <c r="K286" s="239" t="str">
        <f t="shared" si="1092"/>
        <v/>
      </c>
      <c r="L286" s="342"/>
      <c r="M286" s="345"/>
      <c r="N286" s="340" t="str">
        <f>IF(LEN(SWDATA!F271)=0,"",N285)</f>
        <v/>
      </c>
      <c r="O286" s="296" t="str">
        <f>IF(LEN(SWDATA!G271)=0,"",O285)</f>
        <v/>
      </c>
      <c r="P286" s="297" t="str">
        <f>IF(LEN(SWDATA!C271)=0,"",SWDATA!C271)</f>
        <v/>
      </c>
      <c r="Q286" s="312" t="str">
        <f t="shared" si="1093"/>
        <v/>
      </c>
      <c r="R286" s="223" t="s">
        <v>261</v>
      </c>
      <c r="S286" s="224"/>
      <c r="T286" s="224"/>
      <c r="U286" s="264" t="s">
        <v>599</v>
      </c>
      <c r="V286" s="205" t="s">
        <v>221</v>
      </c>
      <c r="W286" s="266">
        <f>IF(OR(Is_Loading,LEN($A286)=0),"",SWDATA!P271)</f>
        <v>0</v>
      </c>
      <c r="X286" s="267">
        <f>IF(OR(Is_Loading,LEN($A286)=0),"",SWDATA!Q271)</f>
        <v>0</v>
      </c>
      <c r="Y286" s="267">
        <f>IF(OR(Is_Loading,LEN($A286)=0),"",SWDATA!R271)</f>
        <v>0</v>
      </c>
      <c r="Z286" s="266" t="str">
        <f t="shared" si="1176"/>
        <v/>
      </c>
      <c r="AA286" s="266">
        <f>IF(OR(Is_Loading,LEN($A286)=0),"",SWDATA!T271)</f>
        <v>0</v>
      </c>
      <c r="AB286" s="267">
        <f>IF(OR(Is_Loading,LEN($A286)=0),"",SWDATA!U271)</f>
        <v>0</v>
      </c>
      <c r="AC286" s="267">
        <f>IF(OR(Is_Loading,LEN($A286)=0),"",SWDATA!V271)</f>
        <v>0</v>
      </c>
      <c r="AD286" s="266" t="str">
        <f t="shared" si="1094"/>
        <v/>
      </c>
      <c r="AE286" s="266">
        <f>IF(OR(Is_Loading,LEN($A286)=0),"",SWDATA!X271)</f>
        <v>0</v>
      </c>
      <c r="AF286" s="267">
        <f>IF(OR(Is_Loading,LEN($A286)=0),"",SWDATA!Y271)</f>
        <v>0</v>
      </c>
      <c r="AG286" s="267">
        <f>IF(OR(Is_Loading,LEN($A286)=0),"",SWDATA!Z271)</f>
        <v>0</v>
      </c>
      <c r="AH286" s="266" t="str">
        <f t="shared" si="1095"/>
        <v/>
      </c>
      <c r="AI286" s="266">
        <f>IF(OR(Is_Loading,LEN($A286)=0),"",SWDATA!AB271)</f>
        <v>0</v>
      </c>
      <c r="AJ286" s="267">
        <f>IF(OR(Is_Loading,LEN($A286)=0),"",SWDATA!AC271)</f>
        <v>0</v>
      </c>
      <c r="AK286" s="267">
        <f>IF(OR(Is_Loading,LEN($A286)=0),"",SWDATA!AD271)</f>
        <v>0</v>
      </c>
      <c r="AL286" s="266" t="str">
        <f t="shared" si="1096"/>
        <v/>
      </c>
      <c r="AM286" s="266">
        <f>IF(OR(Is_Loading,LEN($A286)=0),"",SWDATA!AF271)</f>
        <v>0</v>
      </c>
      <c r="AN286" s="267">
        <f>IF(OR(Is_Loading,LEN($A286)=0),"",SWDATA!AG271)</f>
        <v>0</v>
      </c>
      <c r="AO286" s="323">
        <f>IF(OR(Is_Loading,LEN($A286)=0),"",SWDATA!AH271)</f>
        <v>0</v>
      </c>
      <c r="AP286" s="320" t="str">
        <f t="shared" si="1097"/>
        <v/>
      </c>
      <c r="AQ286" s="266">
        <f>IF(OR(Is_Loading,LEN($A286)=0),"",SWDATA!AJ271)</f>
        <v>0</v>
      </c>
      <c r="AR286" s="267">
        <f>IF(OR(Is_Loading,LEN($A286)=0),"",SWDATA!AK271)</f>
        <v>0</v>
      </c>
      <c r="AS286" s="267">
        <f>IF(OR(Is_Loading,LEN($A286)=0),"",SWDATA!AL271)</f>
        <v>0</v>
      </c>
      <c r="AT286" s="266" t="str">
        <f t="shared" si="1098"/>
        <v/>
      </c>
      <c r="AU286" s="266">
        <f>IF(OR(Is_Loading,LEN($A286)=0),"",SWDATA!AN271)</f>
        <v>0</v>
      </c>
      <c r="AV286" s="267">
        <f>IF(OR(Is_Loading,LEN($A286)=0),"",SWDATA!AO271)</f>
        <v>0</v>
      </c>
      <c r="AW286" s="267">
        <f>IF(OR(Is_Loading,LEN($A286)=0),"",SWDATA!AP271)</f>
        <v>0</v>
      </c>
      <c r="AX286" s="266" t="str">
        <f t="shared" si="1099"/>
        <v/>
      </c>
      <c r="AY286" s="266">
        <f>IF(OR(Is_Loading,LEN($A286)=0),"",SWDATA!AR271)</f>
        <v>0</v>
      </c>
      <c r="AZ286" s="267">
        <f>IF(OR(Is_Loading,LEN($A286)=0),"",SWDATA!AS271)</f>
        <v>0</v>
      </c>
      <c r="BA286" s="267">
        <f>IF(OR(Is_Loading,LEN($A286)=0),"",SWDATA!AT271)</f>
        <v>0</v>
      </c>
      <c r="BB286" s="266" t="str">
        <f t="shared" si="1100"/>
        <v/>
      </c>
      <c r="BC286" s="266">
        <f>IF(OR(Is_Loading,LEN($A286)=0),"",SWDATA!AV271)</f>
        <v>0</v>
      </c>
      <c r="BD286" s="267">
        <f>IF(OR(Is_Loading,LEN($A286)=0),"",SWDATA!AW271)</f>
        <v>0</v>
      </c>
      <c r="BE286" s="323">
        <f>IF(OR(Is_Loading,LEN($A286)=0),"",SWDATA!AX271)</f>
        <v>0</v>
      </c>
      <c r="BF286" s="320" t="str">
        <f t="shared" si="1101"/>
        <v/>
      </c>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351"/>
      <c r="CO286" s="351"/>
      <c r="CP286" s="351"/>
      <c r="CQ286" s="351"/>
      <c r="CR286" s="351"/>
      <c r="CS286" s="351"/>
      <c r="CT286" s="351"/>
      <c r="CU286" s="351"/>
      <c r="CV286" s="351"/>
      <c r="CW286" s="351"/>
      <c r="CX286" s="351"/>
      <c r="CY286" s="351"/>
      <c r="CZ286" s="351"/>
      <c r="DA286" s="351"/>
      <c r="DB286" s="351"/>
      <c r="DC286" s="351"/>
      <c r="DD286" s="351"/>
      <c r="DE286" s="351"/>
      <c r="DF286" s="351"/>
      <c r="DG286" s="351"/>
      <c r="DH286" s="351"/>
      <c r="DI286" s="351"/>
      <c r="DJ286" s="351"/>
      <c r="DK286" s="351"/>
      <c r="DL286" s="351"/>
      <c r="DM286" s="351"/>
      <c r="DN286" s="351"/>
      <c r="DS286" s="372"/>
      <c r="DT286" s="374"/>
      <c r="DU286" s="375"/>
      <c r="DV286" s="375"/>
      <c r="DW286" s="375"/>
      <c r="DX286" s="375">
        <v>1</v>
      </c>
      <c r="DY286" s="375">
        <f t="shared" si="1144"/>
        <v>0</v>
      </c>
      <c r="DZ286" s="375">
        <f t="shared" si="1145"/>
        <v>0</v>
      </c>
      <c r="EA286" s="375">
        <f t="shared" si="1146"/>
        <v>1</v>
      </c>
      <c r="EB286" s="375">
        <f t="shared" si="1147"/>
        <v>0</v>
      </c>
      <c r="EC286" s="375">
        <f t="shared" si="1148"/>
        <v>0</v>
      </c>
      <c r="ED286" s="375">
        <f t="shared" si="1149"/>
        <v>1</v>
      </c>
      <c r="EE286" s="375">
        <f t="shared" si="1150"/>
        <v>0</v>
      </c>
      <c r="EF286" s="375">
        <f t="shared" si="1151"/>
        <v>0</v>
      </c>
      <c r="EG286" s="375">
        <f t="shared" si="1152"/>
        <v>1</v>
      </c>
      <c r="EH286" s="375">
        <f t="shared" si="1153"/>
        <v>0</v>
      </c>
      <c r="EI286" s="375">
        <f t="shared" si="1154"/>
        <v>0</v>
      </c>
      <c r="EJ286" s="375">
        <f t="shared" si="1155"/>
        <v>1</v>
      </c>
      <c r="EK286" s="375">
        <f t="shared" si="1156"/>
        <v>0</v>
      </c>
      <c r="EL286" s="375">
        <f t="shared" si="1157"/>
        <v>0</v>
      </c>
      <c r="EM286" s="375">
        <f t="shared" si="1158"/>
        <v>1</v>
      </c>
      <c r="EN286" s="375">
        <f t="shared" si="1159"/>
        <v>0</v>
      </c>
      <c r="EO286" s="375">
        <f t="shared" si="1160"/>
        <v>0</v>
      </c>
      <c r="EP286" s="375">
        <f t="shared" si="1161"/>
        <v>1</v>
      </c>
      <c r="EQ286" s="375">
        <f t="shared" si="1162"/>
        <v>0</v>
      </c>
      <c r="ER286" s="375">
        <f t="shared" si="1163"/>
        <v>0</v>
      </c>
      <c r="ES286" s="375">
        <f t="shared" si="1164"/>
        <v>1</v>
      </c>
      <c r="ET286" s="375">
        <f t="shared" si="1165"/>
        <v>0</v>
      </c>
      <c r="EU286" s="375">
        <f t="shared" si="1166"/>
        <v>0</v>
      </c>
      <c r="EV286" s="375">
        <f t="shared" si="1167"/>
        <v>1</v>
      </c>
      <c r="EW286" s="375">
        <f t="shared" si="1168"/>
        <v>0</v>
      </c>
      <c r="EX286" s="375">
        <f t="shared" si="1169"/>
        <v>0</v>
      </c>
      <c r="EY286" s="375">
        <f t="shared" si="1170"/>
        <v>1</v>
      </c>
      <c r="EZ286" s="375">
        <f t="shared" si="1171"/>
        <v>0</v>
      </c>
      <c r="FA286" s="375">
        <f t="shared" si="1172"/>
        <v>0</v>
      </c>
      <c r="FB286" s="375">
        <f t="shared" si="1173"/>
        <v>1</v>
      </c>
      <c r="FC286" s="375">
        <f t="shared" si="1174"/>
        <v>0</v>
      </c>
      <c r="FD286" s="375">
        <f t="shared" si="1175"/>
        <v>0</v>
      </c>
      <c r="FE286" s="376"/>
      <c r="FF286" s="372"/>
      <c r="FG286" s="372"/>
      <c r="FH286" s="372"/>
      <c r="FI286" s="372"/>
      <c r="FJ286" s="372"/>
      <c r="FK286" s="372"/>
      <c r="FL286" s="372"/>
      <c r="FM286" s="372"/>
      <c r="FN286" s="372"/>
      <c r="FO286" s="372"/>
      <c r="FP286" s="372"/>
      <c r="FQ286" s="372"/>
      <c r="FR286" s="372"/>
      <c r="FS286" s="372"/>
      <c r="FT286" s="372"/>
      <c r="FU286" s="372"/>
      <c r="FV286" s="372"/>
      <c r="FW286" s="372"/>
      <c r="FX286" s="372"/>
      <c r="FY286" s="372"/>
      <c r="FZ286" s="372"/>
      <c r="GA286" s="372"/>
      <c r="GB286" s="372"/>
      <c r="GC286" s="372"/>
      <c r="GD286" s="372"/>
      <c r="GE286" s="372"/>
      <c r="GF286" s="372"/>
      <c r="GG286" s="372"/>
      <c r="GH286" s="372"/>
      <c r="GI286" s="372"/>
      <c r="GJ286" s="372"/>
      <c r="GK286" s="372"/>
      <c r="GL286" s="372"/>
      <c r="GM286" s="372"/>
      <c r="GN286" s="372"/>
      <c r="GO286" s="372"/>
      <c r="GP286" s="372"/>
      <c r="GQ286" s="372"/>
      <c r="GR286" s="372"/>
      <c r="GS286" s="372"/>
      <c r="GT286" s="372"/>
      <c r="GU286" s="372"/>
      <c r="GV286" s="372"/>
      <c r="GW286" s="372"/>
      <c r="GX286" s="372"/>
      <c r="GY286" s="372"/>
      <c r="GZ286" s="372"/>
      <c r="HA286" s="372"/>
      <c r="HB286" s="372"/>
      <c r="HC286" s="372"/>
    </row>
    <row r="287" spans="1:211" s="373" customFormat="1" ht="15" hidden="1" customHeight="1" outlineLevel="1" x14ac:dyDescent="0.2">
      <c r="A287" s="366">
        <f>SWDATA!O272</f>
        <v>0</v>
      </c>
      <c r="B287" s="366">
        <f>SWDATA!M272</f>
        <v>0</v>
      </c>
      <c r="C287" s="351">
        <f>IF(AND(SWDATA!M272=1,SWDATA!Q272="promotions"),SWDATA!P272,0)</f>
        <v>0</v>
      </c>
      <c r="D287" s="367">
        <f>ROW(SWDATA!M272)</f>
        <v>272</v>
      </c>
      <c r="E287" s="368">
        <f t="shared" si="1179"/>
        <v>0</v>
      </c>
      <c r="F287" s="369">
        <f t="shared" si="1089"/>
        <v>1</v>
      </c>
      <c r="G287" s="366" t="str">
        <f t="shared" si="1090"/>
        <v/>
      </c>
      <c r="H287" s="370"/>
      <c r="J287" s="238">
        <f t="shared" si="1091"/>
        <v>0</v>
      </c>
      <c r="K287" s="239" t="str">
        <f t="shared" si="1092"/>
        <v/>
      </c>
      <c r="L287" s="342"/>
      <c r="M287" s="345"/>
      <c r="N287" s="340" t="str">
        <f>IF(LEN(SWDATA!F272)=0,"",N286)</f>
        <v/>
      </c>
      <c r="O287" s="296" t="str">
        <f>IF(LEN(SWDATA!G272)=0,"",O286)</f>
        <v/>
      </c>
      <c r="P287" s="297" t="str">
        <f>IF(LEN(SWDATA!C272)=0,"",SWDATA!C272)</f>
        <v/>
      </c>
      <c r="Q287" s="312" t="str">
        <f t="shared" si="1093"/>
        <v/>
      </c>
      <c r="R287" s="223" t="s">
        <v>261</v>
      </c>
      <c r="S287" s="224"/>
      <c r="T287" s="224"/>
      <c r="U287" s="264" t="s">
        <v>600</v>
      </c>
      <c r="V287" s="205" t="s">
        <v>221</v>
      </c>
      <c r="W287" s="266">
        <f>IF(OR(Is_Loading,LEN($A287)=0),"",SWDATA!P272)</f>
        <v>0</v>
      </c>
      <c r="X287" s="267">
        <f>IF(OR(Is_Loading,LEN($A287)=0),"",SWDATA!Q272)</f>
        <v>0</v>
      </c>
      <c r="Y287" s="267">
        <f>IF(OR(Is_Loading,LEN($A287)=0),"",SWDATA!R272)</f>
        <v>0</v>
      </c>
      <c r="Z287" s="266" t="str">
        <f t="shared" si="1176"/>
        <v/>
      </c>
      <c r="AA287" s="266">
        <f>IF(OR(Is_Loading,LEN($A287)=0),"",SWDATA!T272)</f>
        <v>0</v>
      </c>
      <c r="AB287" s="267">
        <f>IF(OR(Is_Loading,LEN($A287)=0),"",SWDATA!U272)</f>
        <v>0</v>
      </c>
      <c r="AC287" s="267">
        <f>IF(OR(Is_Loading,LEN($A287)=0),"",SWDATA!V272)</f>
        <v>0</v>
      </c>
      <c r="AD287" s="266" t="str">
        <f t="shared" si="1094"/>
        <v/>
      </c>
      <c r="AE287" s="266">
        <f>IF(OR(Is_Loading,LEN($A287)=0),"",SWDATA!X272)</f>
        <v>0</v>
      </c>
      <c r="AF287" s="267">
        <f>IF(OR(Is_Loading,LEN($A287)=0),"",SWDATA!Y272)</f>
        <v>0</v>
      </c>
      <c r="AG287" s="267">
        <f>IF(OR(Is_Loading,LEN($A287)=0),"",SWDATA!Z272)</f>
        <v>0</v>
      </c>
      <c r="AH287" s="266" t="str">
        <f t="shared" si="1095"/>
        <v/>
      </c>
      <c r="AI287" s="266">
        <f>IF(OR(Is_Loading,LEN($A287)=0),"",SWDATA!AB272)</f>
        <v>0</v>
      </c>
      <c r="AJ287" s="267">
        <f>IF(OR(Is_Loading,LEN($A287)=0),"",SWDATA!AC272)</f>
        <v>0</v>
      </c>
      <c r="AK287" s="267">
        <f>IF(OR(Is_Loading,LEN($A287)=0),"",SWDATA!AD272)</f>
        <v>0</v>
      </c>
      <c r="AL287" s="266" t="str">
        <f t="shared" si="1096"/>
        <v/>
      </c>
      <c r="AM287" s="266">
        <f>IF(OR(Is_Loading,LEN($A287)=0),"",SWDATA!AF272)</f>
        <v>0</v>
      </c>
      <c r="AN287" s="267">
        <f>IF(OR(Is_Loading,LEN($A287)=0),"",SWDATA!AG272)</f>
        <v>0</v>
      </c>
      <c r="AO287" s="323">
        <f>IF(OR(Is_Loading,LEN($A287)=0),"",SWDATA!AH272)</f>
        <v>0</v>
      </c>
      <c r="AP287" s="320" t="str">
        <f t="shared" si="1097"/>
        <v/>
      </c>
      <c r="AQ287" s="266">
        <f>IF(OR(Is_Loading,LEN($A287)=0),"",SWDATA!AJ272)</f>
        <v>0</v>
      </c>
      <c r="AR287" s="267">
        <f>IF(OR(Is_Loading,LEN($A287)=0),"",SWDATA!AK272)</f>
        <v>0</v>
      </c>
      <c r="AS287" s="267">
        <f>IF(OR(Is_Loading,LEN($A287)=0),"",SWDATA!AL272)</f>
        <v>0</v>
      </c>
      <c r="AT287" s="266" t="str">
        <f t="shared" si="1098"/>
        <v/>
      </c>
      <c r="AU287" s="266">
        <f>IF(OR(Is_Loading,LEN($A287)=0),"",SWDATA!AN272)</f>
        <v>0</v>
      </c>
      <c r="AV287" s="267">
        <f>IF(OR(Is_Loading,LEN($A287)=0),"",SWDATA!AO272)</f>
        <v>0</v>
      </c>
      <c r="AW287" s="267">
        <f>IF(OR(Is_Loading,LEN($A287)=0),"",SWDATA!AP272)</f>
        <v>0</v>
      </c>
      <c r="AX287" s="266" t="str">
        <f t="shared" si="1099"/>
        <v/>
      </c>
      <c r="AY287" s="266">
        <f>IF(OR(Is_Loading,LEN($A287)=0),"",SWDATA!AR272)</f>
        <v>0</v>
      </c>
      <c r="AZ287" s="267">
        <f>IF(OR(Is_Loading,LEN($A287)=0),"",SWDATA!AS272)</f>
        <v>0</v>
      </c>
      <c r="BA287" s="267">
        <f>IF(OR(Is_Loading,LEN($A287)=0),"",SWDATA!AT272)</f>
        <v>0</v>
      </c>
      <c r="BB287" s="266" t="str">
        <f t="shared" si="1100"/>
        <v/>
      </c>
      <c r="BC287" s="266">
        <f>IF(OR(Is_Loading,LEN($A287)=0),"",SWDATA!AV272)</f>
        <v>0</v>
      </c>
      <c r="BD287" s="267">
        <f>IF(OR(Is_Loading,LEN($A287)=0),"",SWDATA!AW272)</f>
        <v>0</v>
      </c>
      <c r="BE287" s="323">
        <f>IF(OR(Is_Loading,LEN($A287)=0),"",SWDATA!AX272)</f>
        <v>0</v>
      </c>
      <c r="BF287" s="320" t="str">
        <f t="shared" si="1101"/>
        <v/>
      </c>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c r="CF287" s="11"/>
      <c r="CG287" s="11"/>
      <c r="CH287" s="11"/>
      <c r="CI287" s="11"/>
      <c r="CJ287" s="11"/>
      <c r="CK287" s="11"/>
      <c r="CL287" s="11"/>
      <c r="CM287" s="11"/>
      <c r="CN287" s="351"/>
      <c r="CO287" s="351"/>
      <c r="CP287" s="351"/>
      <c r="CQ287" s="351"/>
      <c r="CR287" s="351"/>
      <c r="CS287" s="351"/>
      <c r="CT287" s="351"/>
      <c r="CU287" s="351"/>
      <c r="CV287" s="351"/>
      <c r="CW287" s="351"/>
      <c r="CX287" s="351"/>
      <c r="CY287" s="351"/>
      <c r="CZ287" s="351"/>
      <c r="DA287" s="351"/>
      <c r="DB287" s="351"/>
      <c r="DC287" s="351"/>
      <c r="DD287" s="351"/>
      <c r="DE287" s="351"/>
      <c r="DF287" s="351"/>
      <c r="DG287" s="351"/>
      <c r="DH287" s="351"/>
      <c r="DI287" s="351"/>
      <c r="DJ287" s="351"/>
      <c r="DK287" s="351"/>
      <c r="DL287" s="351"/>
      <c r="DM287" s="351"/>
      <c r="DN287" s="351"/>
      <c r="DS287" s="372"/>
      <c r="DT287" s="374"/>
      <c r="DU287" s="375"/>
      <c r="DV287" s="375"/>
      <c r="DW287" s="375"/>
      <c r="DX287" s="375">
        <v>1</v>
      </c>
      <c r="DY287" s="375">
        <f t="shared" si="1144"/>
        <v>0</v>
      </c>
      <c r="DZ287" s="375">
        <f t="shared" si="1145"/>
        <v>0</v>
      </c>
      <c r="EA287" s="375">
        <f t="shared" si="1146"/>
        <v>1</v>
      </c>
      <c r="EB287" s="375">
        <f t="shared" si="1147"/>
        <v>0</v>
      </c>
      <c r="EC287" s="375">
        <f t="shared" si="1148"/>
        <v>0</v>
      </c>
      <c r="ED287" s="375">
        <f t="shared" si="1149"/>
        <v>1</v>
      </c>
      <c r="EE287" s="375">
        <f t="shared" si="1150"/>
        <v>0</v>
      </c>
      <c r="EF287" s="375">
        <f t="shared" si="1151"/>
        <v>0</v>
      </c>
      <c r="EG287" s="375">
        <f t="shared" si="1152"/>
        <v>1</v>
      </c>
      <c r="EH287" s="375">
        <f t="shared" si="1153"/>
        <v>0</v>
      </c>
      <c r="EI287" s="375">
        <f t="shared" si="1154"/>
        <v>0</v>
      </c>
      <c r="EJ287" s="375">
        <f t="shared" si="1155"/>
        <v>1</v>
      </c>
      <c r="EK287" s="375">
        <f t="shared" si="1156"/>
        <v>0</v>
      </c>
      <c r="EL287" s="375">
        <f t="shared" si="1157"/>
        <v>0</v>
      </c>
      <c r="EM287" s="375">
        <f t="shared" si="1158"/>
        <v>1</v>
      </c>
      <c r="EN287" s="375">
        <f t="shared" si="1159"/>
        <v>0</v>
      </c>
      <c r="EO287" s="375">
        <f t="shared" si="1160"/>
        <v>0</v>
      </c>
      <c r="EP287" s="375">
        <f t="shared" si="1161"/>
        <v>1</v>
      </c>
      <c r="EQ287" s="375">
        <f t="shared" si="1162"/>
        <v>0</v>
      </c>
      <c r="ER287" s="375">
        <f t="shared" si="1163"/>
        <v>0</v>
      </c>
      <c r="ES287" s="375">
        <f t="shared" si="1164"/>
        <v>1</v>
      </c>
      <c r="ET287" s="375">
        <f t="shared" si="1165"/>
        <v>0</v>
      </c>
      <c r="EU287" s="375">
        <f t="shared" si="1166"/>
        <v>0</v>
      </c>
      <c r="EV287" s="375">
        <f t="shared" si="1167"/>
        <v>1</v>
      </c>
      <c r="EW287" s="375">
        <f t="shared" si="1168"/>
        <v>0</v>
      </c>
      <c r="EX287" s="375">
        <f t="shared" si="1169"/>
        <v>0</v>
      </c>
      <c r="EY287" s="375">
        <f t="shared" si="1170"/>
        <v>1</v>
      </c>
      <c r="EZ287" s="375">
        <f t="shared" si="1171"/>
        <v>0</v>
      </c>
      <c r="FA287" s="375">
        <f t="shared" si="1172"/>
        <v>0</v>
      </c>
      <c r="FB287" s="375">
        <f t="shared" si="1173"/>
        <v>1</v>
      </c>
      <c r="FC287" s="375">
        <f t="shared" si="1174"/>
        <v>0</v>
      </c>
      <c r="FD287" s="375">
        <f t="shared" si="1175"/>
        <v>0</v>
      </c>
      <c r="FE287" s="376"/>
      <c r="FF287" s="372"/>
      <c r="FG287" s="372"/>
      <c r="FH287" s="372"/>
      <c r="FI287" s="372"/>
      <c r="FJ287" s="372"/>
      <c r="FK287" s="372"/>
      <c r="FL287" s="372"/>
      <c r="FM287" s="372"/>
      <c r="FN287" s="372"/>
      <c r="FO287" s="372"/>
      <c r="FP287" s="372"/>
      <c r="FQ287" s="372"/>
      <c r="FR287" s="372"/>
      <c r="FS287" s="372"/>
      <c r="FT287" s="372"/>
      <c r="FU287" s="372"/>
      <c r="FV287" s="372"/>
      <c r="FW287" s="372"/>
      <c r="FX287" s="372"/>
      <c r="FY287" s="372"/>
      <c r="FZ287" s="372"/>
      <c r="GA287" s="372"/>
      <c r="GB287" s="372"/>
      <c r="GC287" s="372"/>
      <c r="GD287" s="372"/>
      <c r="GE287" s="372"/>
      <c r="GF287" s="372"/>
      <c r="GG287" s="372"/>
      <c r="GH287" s="372"/>
      <c r="GI287" s="372"/>
      <c r="GJ287" s="372"/>
      <c r="GK287" s="372"/>
      <c r="GL287" s="372"/>
      <c r="GM287" s="372"/>
      <c r="GN287" s="372"/>
      <c r="GO287" s="372"/>
      <c r="GP287" s="372"/>
      <c r="GQ287" s="372"/>
      <c r="GR287" s="372"/>
      <c r="GS287" s="372"/>
      <c r="GT287" s="372"/>
      <c r="GU287" s="372"/>
      <c r="GV287" s="372"/>
      <c r="GW287" s="372"/>
      <c r="GX287" s="372"/>
      <c r="GY287" s="372"/>
      <c r="GZ287" s="372"/>
      <c r="HA287" s="372"/>
      <c r="HB287" s="372"/>
      <c r="HC287" s="372"/>
    </row>
    <row r="288" spans="1:211" s="373" customFormat="1" ht="15" hidden="1" customHeight="1" outlineLevel="1" x14ac:dyDescent="0.2">
      <c r="A288" s="366">
        <f>SWDATA!O273</f>
        <v>0</v>
      </c>
      <c r="B288" s="366">
        <f>SWDATA!M273</f>
        <v>0</v>
      </c>
      <c r="C288" s="351">
        <f>IF(AND(SWDATA!M273=1,SWDATA!Q273="promotions"),SWDATA!P273,0)</f>
        <v>0</v>
      </c>
      <c r="D288" s="367">
        <f>ROW(SWDATA!M273)</f>
        <v>273</v>
      </c>
      <c r="E288" s="368">
        <f t="shared" si="1179"/>
        <v>0</v>
      </c>
      <c r="F288" s="369">
        <f t="shared" si="1089"/>
        <v>1</v>
      </c>
      <c r="G288" s="366" t="str">
        <f t="shared" si="1090"/>
        <v/>
      </c>
      <c r="H288" s="370"/>
      <c r="J288" s="238">
        <f t="shared" si="1091"/>
        <v>0</v>
      </c>
      <c r="K288" s="239" t="str">
        <f t="shared" si="1092"/>
        <v/>
      </c>
      <c r="L288" s="342"/>
      <c r="M288" s="345"/>
      <c r="N288" s="340" t="str">
        <f>IF(LEN(SWDATA!F273)=0,"",N287)</f>
        <v/>
      </c>
      <c r="O288" s="296" t="str">
        <f>IF(LEN(SWDATA!G273)=0,"",O287)</f>
        <v/>
      </c>
      <c r="P288" s="297" t="str">
        <f>IF(LEN(SWDATA!C273)=0,"",SWDATA!C273)</f>
        <v/>
      </c>
      <c r="Q288" s="312" t="str">
        <f t="shared" si="1093"/>
        <v/>
      </c>
      <c r="R288" s="223" t="s">
        <v>261</v>
      </c>
      <c r="S288" s="224"/>
      <c r="T288" s="224"/>
      <c r="U288" s="264" t="s">
        <v>602</v>
      </c>
      <c r="V288" s="205" t="s">
        <v>221</v>
      </c>
      <c r="W288" s="266">
        <f>IF(OR(Is_Loading,LEN($A288)=0),"",SWDATA!P273)</f>
        <v>0</v>
      </c>
      <c r="X288" s="267">
        <f>IF(OR(Is_Loading,LEN($A288)=0),"",SWDATA!Q273)</f>
        <v>0</v>
      </c>
      <c r="Y288" s="267">
        <f>IF(OR(Is_Loading,LEN($A288)=0),"",SWDATA!R273)</f>
        <v>0</v>
      </c>
      <c r="Z288" s="266" t="str">
        <f t="shared" si="1176"/>
        <v/>
      </c>
      <c r="AA288" s="266">
        <f>IF(OR(Is_Loading,LEN($A288)=0),"",SWDATA!T273)</f>
        <v>0</v>
      </c>
      <c r="AB288" s="267">
        <f>IF(OR(Is_Loading,LEN($A288)=0),"",SWDATA!U273)</f>
        <v>0</v>
      </c>
      <c r="AC288" s="267">
        <f>IF(OR(Is_Loading,LEN($A288)=0),"",SWDATA!V273)</f>
        <v>0</v>
      </c>
      <c r="AD288" s="266" t="str">
        <f t="shared" si="1094"/>
        <v/>
      </c>
      <c r="AE288" s="266">
        <f>IF(OR(Is_Loading,LEN($A288)=0),"",SWDATA!X273)</f>
        <v>0</v>
      </c>
      <c r="AF288" s="267">
        <f>IF(OR(Is_Loading,LEN($A288)=0),"",SWDATA!Y273)</f>
        <v>0</v>
      </c>
      <c r="AG288" s="267">
        <f>IF(OR(Is_Loading,LEN($A288)=0),"",SWDATA!Z273)</f>
        <v>0</v>
      </c>
      <c r="AH288" s="266" t="str">
        <f t="shared" si="1095"/>
        <v/>
      </c>
      <c r="AI288" s="266">
        <f>IF(OR(Is_Loading,LEN($A288)=0),"",SWDATA!AB273)</f>
        <v>0</v>
      </c>
      <c r="AJ288" s="267">
        <f>IF(OR(Is_Loading,LEN($A288)=0),"",SWDATA!AC273)</f>
        <v>0</v>
      </c>
      <c r="AK288" s="267">
        <f>IF(OR(Is_Loading,LEN($A288)=0),"",SWDATA!AD273)</f>
        <v>0</v>
      </c>
      <c r="AL288" s="266" t="str">
        <f t="shared" si="1096"/>
        <v/>
      </c>
      <c r="AM288" s="266">
        <f>IF(OR(Is_Loading,LEN($A288)=0),"",SWDATA!AF273)</f>
        <v>0</v>
      </c>
      <c r="AN288" s="267">
        <f>IF(OR(Is_Loading,LEN($A288)=0),"",SWDATA!AG273)</f>
        <v>0</v>
      </c>
      <c r="AO288" s="323">
        <f>IF(OR(Is_Loading,LEN($A288)=0),"",SWDATA!AH273)</f>
        <v>0</v>
      </c>
      <c r="AP288" s="320" t="str">
        <f t="shared" si="1097"/>
        <v/>
      </c>
      <c r="AQ288" s="266">
        <f>IF(OR(Is_Loading,LEN($A288)=0),"",SWDATA!AJ273)</f>
        <v>0</v>
      </c>
      <c r="AR288" s="267">
        <f>IF(OR(Is_Loading,LEN($A288)=0),"",SWDATA!AK273)</f>
        <v>0</v>
      </c>
      <c r="AS288" s="267">
        <f>IF(OR(Is_Loading,LEN($A288)=0),"",SWDATA!AL273)</f>
        <v>0</v>
      </c>
      <c r="AT288" s="266" t="str">
        <f t="shared" si="1098"/>
        <v/>
      </c>
      <c r="AU288" s="266">
        <f>IF(OR(Is_Loading,LEN($A288)=0),"",SWDATA!AN273)</f>
        <v>0</v>
      </c>
      <c r="AV288" s="267">
        <f>IF(OR(Is_Loading,LEN($A288)=0),"",SWDATA!AO273)</f>
        <v>0</v>
      </c>
      <c r="AW288" s="267">
        <f>IF(OR(Is_Loading,LEN($A288)=0),"",SWDATA!AP273)</f>
        <v>0</v>
      </c>
      <c r="AX288" s="266" t="str">
        <f t="shared" si="1099"/>
        <v/>
      </c>
      <c r="AY288" s="266">
        <f>IF(OR(Is_Loading,LEN($A288)=0),"",SWDATA!AR273)</f>
        <v>0</v>
      </c>
      <c r="AZ288" s="267">
        <f>IF(OR(Is_Loading,LEN($A288)=0),"",SWDATA!AS273)</f>
        <v>0</v>
      </c>
      <c r="BA288" s="267">
        <f>IF(OR(Is_Loading,LEN($A288)=0),"",SWDATA!AT273)</f>
        <v>0</v>
      </c>
      <c r="BB288" s="266" t="str">
        <f t="shared" si="1100"/>
        <v/>
      </c>
      <c r="BC288" s="266">
        <f>IF(OR(Is_Loading,LEN($A288)=0),"",SWDATA!AV273)</f>
        <v>0</v>
      </c>
      <c r="BD288" s="267">
        <f>IF(OR(Is_Loading,LEN($A288)=0),"",SWDATA!AW273)</f>
        <v>0</v>
      </c>
      <c r="BE288" s="323">
        <f>IF(OR(Is_Loading,LEN($A288)=0),"",SWDATA!AX273)</f>
        <v>0</v>
      </c>
      <c r="BF288" s="320" t="str">
        <f t="shared" si="1101"/>
        <v/>
      </c>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351"/>
      <c r="CO288" s="351"/>
      <c r="CP288" s="351"/>
      <c r="CQ288" s="351"/>
      <c r="CR288" s="351"/>
      <c r="CS288" s="351"/>
      <c r="CT288" s="351"/>
      <c r="CU288" s="351"/>
      <c r="CV288" s="351"/>
      <c r="CW288" s="351"/>
      <c r="CX288" s="351"/>
      <c r="CY288" s="351"/>
      <c r="CZ288" s="351"/>
      <c r="DA288" s="351"/>
      <c r="DB288" s="351"/>
      <c r="DC288" s="351"/>
      <c r="DD288" s="351"/>
      <c r="DE288" s="351"/>
      <c r="DF288" s="351"/>
      <c r="DG288" s="351"/>
      <c r="DH288" s="351"/>
      <c r="DI288" s="351"/>
      <c r="DJ288" s="351"/>
      <c r="DK288" s="351"/>
      <c r="DL288" s="351"/>
      <c r="DM288" s="351"/>
      <c r="DN288" s="351"/>
      <c r="DS288" s="372"/>
      <c r="DT288" s="374"/>
      <c r="DU288" s="375"/>
      <c r="DV288" s="375"/>
      <c r="DW288" s="375"/>
      <c r="DX288" s="375">
        <v>1</v>
      </c>
      <c r="DY288" s="375">
        <f t="shared" si="1144"/>
        <v>0</v>
      </c>
      <c r="DZ288" s="375">
        <f t="shared" si="1145"/>
        <v>0</v>
      </c>
      <c r="EA288" s="375">
        <f t="shared" si="1146"/>
        <v>1</v>
      </c>
      <c r="EB288" s="375">
        <f t="shared" si="1147"/>
        <v>0</v>
      </c>
      <c r="EC288" s="375">
        <f t="shared" si="1148"/>
        <v>0</v>
      </c>
      <c r="ED288" s="375">
        <f t="shared" si="1149"/>
        <v>1</v>
      </c>
      <c r="EE288" s="375">
        <f t="shared" si="1150"/>
        <v>0</v>
      </c>
      <c r="EF288" s="375">
        <f t="shared" si="1151"/>
        <v>0</v>
      </c>
      <c r="EG288" s="375">
        <f t="shared" si="1152"/>
        <v>1</v>
      </c>
      <c r="EH288" s="375">
        <f t="shared" si="1153"/>
        <v>0</v>
      </c>
      <c r="EI288" s="375">
        <f t="shared" si="1154"/>
        <v>0</v>
      </c>
      <c r="EJ288" s="375">
        <f t="shared" si="1155"/>
        <v>1</v>
      </c>
      <c r="EK288" s="375">
        <f t="shared" si="1156"/>
        <v>0</v>
      </c>
      <c r="EL288" s="375">
        <f t="shared" si="1157"/>
        <v>0</v>
      </c>
      <c r="EM288" s="375">
        <f t="shared" si="1158"/>
        <v>1</v>
      </c>
      <c r="EN288" s="375">
        <f t="shared" si="1159"/>
        <v>0</v>
      </c>
      <c r="EO288" s="375">
        <f t="shared" si="1160"/>
        <v>0</v>
      </c>
      <c r="EP288" s="375">
        <f t="shared" si="1161"/>
        <v>1</v>
      </c>
      <c r="EQ288" s="375">
        <f t="shared" si="1162"/>
        <v>0</v>
      </c>
      <c r="ER288" s="375">
        <f t="shared" si="1163"/>
        <v>0</v>
      </c>
      <c r="ES288" s="375">
        <f t="shared" si="1164"/>
        <v>1</v>
      </c>
      <c r="ET288" s="375">
        <f t="shared" si="1165"/>
        <v>0</v>
      </c>
      <c r="EU288" s="375">
        <f t="shared" si="1166"/>
        <v>0</v>
      </c>
      <c r="EV288" s="375">
        <f t="shared" si="1167"/>
        <v>1</v>
      </c>
      <c r="EW288" s="375">
        <f t="shared" si="1168"/>
        <v>0</v>
      </c>
      <c r="EX288" s="375">
        <f t="shared" si="1169"/>
        <v>0</v>
      </c>
      <c r="EY288" s="375">
        <f t="shared" si="1170"/>
        <v>1</v>
      </c>
      <c r="EZ288" s="375">
        <f t="shared" si="1171"/>
        <v>0</v>
      </c>
      <c r="FA288" s="375">
        <f t="shared" si="1172"/>
        <v>0</v>
      </c>
      <c r="FB288" s="375">
        <f t="shared" si="1173"/>
        <v>1</v>
      </c>
      <c r="FC288" s="375">
        <f t="shared" si="1174"/>
        <v>0</v>
      </c>
      <c r="FD288" s="375">
        <f t="shared" si="1175"/>
        <v>0</v>
      </c>
      <c r="FE288" s="376"/>
      <c r="FF288" s="372"/>
      <c r="FG288" s="372"/>
      <c r="FH288" s="372"/>
      <c r="FI288" s="372"/>
      <c r="FJ288" s="372"/>
      <c r="FK288" s="372"/>
      <c r="FL288" s="372"/>
      <c r="FM288" s="372"/>
      <c r="FN288" s="372"/>
      <c r="FO288" s="372"/>
      <c r="FP288" s="372"/>
      <c r="FQ288" s="372"/>
      <c r="FR288" s="372"/>
      <c r="FS288" s="372"/>
      <c r="FT288" s="372"/>
      <c r="FU288" s="372"/>
      <c r="FV288" s="372"/>
      <c r="FW288" s="372"/>
      <c r="FX288" s="372"/>
      <c r="FY288" s="372"/>
      <c r="FZ288" s="372"/>
      <c r="GA288" s="372"/>
      <c r="GB288" s="372"/>
      <c r="GC288" s="372"/>
      <c r="GD288" s="372"/>
      <c r="GE288" s="372"/>
      <c r="GF288" s="372"/>
      <c r="GG288" s="372"/>
      <c r="GH288" s="372"/>
      <c r="GI288" s="372"/>
      <c r="GJ288" s="372"/>
      <c r="GK288" s="372"/>
      <c r="GL288" s="372"/>
      <c r="GM288" s="372"/>
      <c r="GN288" s="372"/>
      <c r="GO288" s="372"/>
      <c r="GP288" s="372"/>
      <c r="GQ288" s="372"/>
      <c r="GR288" s="372"/>
      <c r="GS288" s="372"/>
      <c r="GT288" s="372"/>
      <c r="GU288" s="372"/>
      <c r="GV288" s="372"/>
      <c r="GW288" s="372"/>
      <c r="GX288" s="372"/>
      <c r="GY288" s="372"/>
      <c r="GZ288" s="372"/>
      <c r="HA288" s="372"/>
      <c r="HB288" s="372"/>
      <c r="HC288" s="372"/>
    </row>
    <row r="289" spans="1:211" s="373" customFormat="1" ht="15" hidden="1" customHeight="1" outlineLevel="1" x14ac:dyDescent="0.2">
      <c r="A289" s="366">
        <f>SWDATA!O274</f>
        <v>0</v>
      </c>
      <c r="B289" s="366">
        <f>SWDATA!M274</f>
        <v>0</v>
      </c>
      <c r="C289" s="351">
        <f>IF(AND(SWDATA!M274=1,SWDATA!Q274="promotions"),SWDATA!P274,0)</f>
        <v>0</v>
      </c>
      <c r="D289" s="367">
        <f>ROW(SWDATA!M274)</f>
        <v>274</v>
      </c>
      <c r="E289" s="368">
        <f t="shared" si="1179"/>
        <v>0</v>
      </c>
      <c r="F289" s="369">
        <f t="shared" si="1089"/>
        <v>1</v>
      </c>
      <c r="G289" s="366" t="str">
        <f t="shared" si="1090"/>
        <v/>
      </c>
      <c r="H289" s="370"/>
      <c r="J289" s="238">
        <f t="shared" si="1091"/>
        <v>0</v>
      </c>
      <c r="K289" s="239" t="str">
        <f t="shared" si="1092"/>
        <v/>
      </c>
      <c r="L289" s="342"/>
      <c r="M289" s="345"/>
      <c r="N289" s="340" t="str">
        <f>IF(LEN(SWDATA!F274)=0,"",N288)</f>
        <v/>
      </c>
      <c r="O289" s="296" t="str">
        <f>IF(LEN(SWDATA!G274)=0,"",O288)</f>
        <v/>
      </c>
      <c r="P289" s="297" t="str">
        <f>IF(LEN(SWDATA!C274)=0,"",SWDATA!C274)</f>
        <v/>
      </c>
      <c r="Q289" s="312" t="str">
        <f t="shared" si="1093"/>
        <v/>
      </c>
      <c r="R289" s="223" t="s">
        <v>261</v>
      </c>
      <c r="S289" s="224"/>
      <c r="T289" s="224"/>
      <c r="U289" s="264" t="s">
        <v>629</v>
      </c>
      <c r="V289" s="205" t="s">
        <v>221</v>
      </c>
      <c r="W289" s="266">
        <f>IF(OR(Is_Loading,LEN($A289)=0),"",SWDATA!P274)</f>
        <v>0</v>
      </c>
      <c r="X289" s="267">
        <f>IF(OR(Is_Loading,LEN($A289)=0),"",SWDATA!Q274)</f>
        <v>0</v>
      </c>
      <c r="Y289" s="267">
        <f>IF(OR(Is_Loading,LEN($A289)=0),"",SWDATA!R274)</f>
        <v>0</v>
      </c>
      <c r="Z289" s="266" t="str">
        <f t="shared" si="1176"/>
        <v/>
      </c>
      <c r="AA289" s="266">
        <f>IF(OR(Is_Loading,LEN($A289)=0),"",SWDATA!T274)</f>
        <v>0</v>
      </c>
      <c r="AB289" s="267">
        <f>IF(OR(Is_Loading,LEN($A289)=0),"",SWDATA!U274)</f>
        <v>0</v>
      </c>
      <c r="AC289" s="267">
        <f>IF(OR(Is_Loading,LEN($A289)=0),"",SWDATA!V274)</f>
        <v>0</v>
      </c>
      <c r="AD289" s="266" t="str">
        <f t="shared" si="1094"/>
        <v/>
      </c>
      <c r="AE289" s="266">
        <f>IF(OR(Is_Loading,LEN($A289)=0),"",SWDATA!X274)</f>
        <v>0</v>
      </c>
      <c r="AF289" s="267">
        <f>IF(OR(Is_Loading,LEN($A289)=0),"",SWDATA!Y274)</f>
        <v>0</v>
      </c>
      <c r="AG289" s="267">
        <f>IF(OR(Is_Loading,LEN($A289)=0),"",SWDATA!Z274)</f>
        <v>0</v>
      </c>
      <c r="AH289" s="266" t="str">
        <f t="shared" si="1095"/>
        <v/>
      </c>
      <c r="AI289" s="266">
        <f>IF(OR(Is_Loading,LEN($A289)=0),"",SWDATA!AB274)</f>
        <v>0</v>
      </c>
      <c r="AJ289" s="267">
        <f>IF(OR(Is_Loading,LEN($A289)=0),"",SWDATA!AC274)</f>
        <v>0</v>
      </c>
      <c r="AK289" s="267">
        <f>IF(OR(Is_Loading,LEN($A289)=0),"",SWDATA!AD274)</f>
        <v>0</v>
      </c>
      <c r="AL289" s="266" t="str">
        <f t="shared" si="1096"/>
        <v/>
      </c>
      <c r="AM289" s="266">
        <f>IF(OR(Is_Loading,LEN($A289)=0),"",SWDATA!AF274)</f>
        <v>0</v>
      </c>
      <c r="AN289" s="267">
        <f>IF(OR(Is_Loading,LEN($A289)=0),"",SWDATA!AG274)</f>
        <v>0</v>
      </c>
      <c r="AO289" s="323">
        <f>IF(OR(Is_Loading,LEN($A289)=0),"",SWDATA!AH274)</f>
        <v>0</v>
      </c>
      <c r="AP289" s="320" t="str">
        <f t="shared" si="1097"/>
        <v/>
      </c>
      <c r="AQ289" s="266">
        <f>IF(OR(Is_Loading,LEN($A289)=0),"",SWDATA!AJ274)</f>
        <v>0</v>
      </c>
      <c r="AR289" s="267">
        <f>IF(OR(Is_Loading,LEN($A289)=0),"",SWDATA!AK274)</f>
        <v>0</v>
      </c>
      <c r="AS289" s="267">
        <f>IF(OR(Is_Loading,LEN($A289)=0),"",SWDATA!AL274)</f>
        <v>0</v>
      </c>
      <c r="AT289" s="266" t="str">
        <f t="shared" si="1098"/>
        <v/>
      </c>
      <c r="AU289" s="266">
        <f>IF(OR(Is_Loading,LEN($A289)=0),"",SWDATA!AN274)</f>
        <v>0</v>
      </c>
      <c r="AV289" s="267">
        <f>IF(OR(Is_Loading,LEN($A289)=0),"",SWDATA!AO274)</f>
        <v>0</v>
      </c>
      <c r="AW289" s="267">
        <f>IF(OR(Is_Loading,LEN($A289)=0),"",SWDATA!AP274)</f>
        <v>0</v>
      </c>
      <c r="AX289" s="266" t="str">
        <f t="shared" si="1099"/>
        <v/>
      </c>
      <c r="AY289" s="266">
        <f>IF(OR(Is_Loading,LEN($A289)=0),"",SWDATA!AR274)</f>
        <v>0</v>
      </c>
      <c r="AZ289" s="267">
        <f>IF(OR(Is_Loading,LEN($A289)=0),"",SWDATA!AS274)</f>
        <v>0</v>
      </c>
      <c r="BA289" s="267">
        <f>IF(OR(Is_Loading,LEN($A289)=0),"",SWDATA!AT274)</f>
        <v>0</v>
      </c>
      <c r="BB289" s="266" t="str">
        <f t="shared" si="1100"/>
        <v/>
      </c>
      <c r="BC289" s="266">
        <f>IF(OR(Is_Loading,LEN($A289)=0),"",SWDATA!AV274)</f>
        <v>0</v>
      </c>
      <c r="BD289" s="267">
        <f>IF(OR(Is_Loading,LEN($A289)=0),"",SWDATA!AW274)</f>
        <v>0</v>
      </c>
      <c r="BE289" s="323">
        <f>IF(OR(Is_Loading,LEN($A289)=0),"",SWDATA!AX274)</f>
        <v>0</v>
      </c>
      <c r="BF289" s="320" t="str">
        <f t="shared" si="1101"/>
        <v/>
      </c>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351"/>
      <c r="CO289" s="351"/>
      <c r="CP289" s="351"/>
      <c r="CQ289" s="351"/>
      <c r="CR289" s="351"/>
      <c r="CS289" s="351"/>
      <c r="CT289" s="351"/>
      <c r="CU289" s="351"/>
      <c r="CV289" s="351"/>
      <c r="CW289" s="351"/>
      <c r="CX289" s="351"/>
      <c r="CY289" s="351"/>
      <c r="CZ289" s="351"/>
      <c r="DA289" s="351"/>
      <c r="DB289" s="351"/>
      <c r="DC289" s="351"/>
      <c r="DD289" s="351"/>
      <c r="DE289" s="351"/>
      <c r="DF289" s="351"/>
      <c r="DG289" s="351"/>
      <c r="DH289" s="351"/>
      <c r="DI289" s="351"/>
      <c r="DJ289" s="351"/>
      <c r="DK289" s="351"/>
      <c r="DL289" s="351"/>
      <c r="DM289" s="351"/>
      <c r="DN289" s="351"/>
      <c r="DS289" s="372"/>
      <c r="DT289" s="374"/>
      <c r="DU289" s="375"/>
      <c r="DV289" s="375"/>
      <c r="DW289" s="375"/>
      <c r="DX289" s="375">
        <v>1</v>
      </c>
      <c r="DY289" s="375">
        <f t="shared" si="1144"/>
        <v>0</v>
      </c>
      <c r="DZ289" s="375">
        <f t="shared" si="1145"/>
        <v>0</v>
      </c>
      <c r="EA289" s="375">
        <f t="shared" si="1146"/>
        <v>1</v>
      </c>
      <c r="EB289" s="375">
        <f t="shared" si="1147"/>
        <v>0</v>
      </c>
      <c r="EC289" s="375">
        <f t="shared" si="1148"/>
        <v>0</v>
      </c>
      <c r="ED289" s="375">
        <f t="shared" si="1149"/>
        <v>1</v>
      </c>
      <c r="EE289" s="375">
        <f t="shared" si="1150"/>
        <v>0</v>
      </c>
      <c r="EF289" s="375">
        <f t="shared" si="1151"/>
        <v>0</v>
      </c>
      <c r="EG289" s="375">
        <f t="shared" si="1152"/>
        <v>1</v>
      </c>
      <c r="EH289" s="375">
        <f t="shared" si="1153"/>
        <v>0</v>
      </c>
      <c r="EI289" s="375">
        <f t="shared" si="1154"/>
        <v>0</v>
      </c>
      <c r="EJ289" s="375">
        <f t="shared" si="1155"/>
        <v>1</v>
      </c>
      <c r="EK289" s="375">
        <f t="shared" si="1156"/>
        <v>0</v>
      </c>
      <c r="EL289" s="375">
        <f t="shared" si="1157"/>
        <v>0</v>
      </c>
      <c r="EM289" s="375">
        <f t="shared" si="1158"/>
        <v>1</v>
      </c>
      <c r="EN289" s="375">
        <f t="shared" si="1159"/>
        <v>0</v>
      </c>
      <c r="EO289" s="375">
        <f t="shared" si="1160"/>
        <v>0</v>
      </c>
      <c r="EP289" s="375">
        <f t="shared" si="1161"/>
        <v>1</v>
      </c>
      <c r="EQ289" s="375">
        <f t="shared" si="1162"/>
        <v>0</v>
      </c>
      <c r="ER289" s="375">
        <f t="shared" si="1163"/>
        <v>0</v>
      </c>
      <c r="ES289" s="375">
        <f t="shared" si="1164"/>
        <v>1</v>
      </c>
      <c r="ET289" s="375">
        <f t="shared" si="1165"/>
        <v>0</v>
      </c>
      <c r="EU289" s="375">
        <f t="shared" si="1166"/>
        <v>0</v>
      </c>
      <c r="EV289" s="375">
        <f t="shared" si="1167"/>
        <v>1</v>
      </c>
      <c r="EW289" s="375">
        <f t="shared" si="1168"/>
        <v>0</v>
      </c>
      <c r="EX289" s="375">
        <f t="shared" si="1169"/>
        <v>0</v>
      </c>
      <c r="EY289" s="375">
        <f t="shared" si="1170"/>
        <v>1</v>
      </c>
      <c r="EZ289" s="375">
        <f t="shared" si="1171"/>
        <v>0</v>
      </c>
      <c r="FA289" s="375">
        <f t="shared" si="1172"/>
        <v>0</v>
      </c>
      <c r="FB289" s="375">
        <f t="shared" si="1173"/>
        <v>1</v>
      </c>
      <c r="FC289" s="375">
        <f t="shared" si="1174"/>
        <v>0</v>
      </c>
      <c r="FD289" s="375">
        <f t="shared" si="1175"/>
        <v>0</v>
      </c>
      <c r="FE289" s="376"/>
      <c r="FF289" s="372"/>
      <c r="FG289" s="372"/>
      <c r="FH289" s="372"/>
      <c r="FI289" s="372"/>
      <c r="FJ289" s="372"/>
      <c r="FK289" s="372"/>
      <c r="FL289" s="372"/>
      <c r="FM289" s="372"/>
      <c r="FN289" s="372"/>
      <c r="FO289" s="372"/>
      <c r="FP289" s="372"/>
      <c r="FQ289" s="372"/>
      <c r="FR289" s="372"/>
      <c r="FS289" s="372"/>
      <c r="FT289" s="372"/>
      <c r="FU289" s="372"/>
      <c r="FV289" s="372"/>
      <c r="FW289" s="372"/>
      <c r="FX289" s="372"/>
      <c r="FY289" s="372"/>
      <c r="FZ289" s="372"/>
      <c r="GA289" s="372"/>
      <c r="GB289" s="372"/>
      <c r="GC289" s="372"/>
      <c r="GD289" s="372"/>
      <c r="GE289" s="372"/>
      <c r="GF289" s="372"/>
      <c r="GG289" s="372"/>
      <c r="GH289" s="372"/>
      <c r="GI289" s="372"/>
      <c r="GJ289" s="372"/>
      <c r="GK289" s="372"/>
      <c r="GL289" s="372"/>
      <c r="GM289" s="372"/>
      <c r="GN289" s="372"/>
      <c r="GO289" s="372"/>
      <c r="GP289" s="372"/>
      <c r="GQ289" s="372"/>
      <c r="GR289" s="372"/>
      <c r="GS289" s="372"/>
      <c r="GT289" s="372"/>
      <c r="GU289" s="372"/>
      <c r="GV289" s="372"/>
      <c r="GW289" s="372"/>
      <c r="GX289" s="372"/>
      <c r="GY289" s="372"/>
      <c r="GZ289" s="372"/>
      <c r="HA289" s="372"/>
      <c r="HB289" s="372"/>
      <c r="HC289" s="372"/>
    </row>
    <row r="290" spans="1:211" s="373" customFormat="1" ht="15" hidden="1" customHeight="1" outlineLevel="1" x14ac:dyDescent="0.2">
      <c r="A290" s="366">
        <f>SWDATA!O275</f>
        <v>0</v>
      </c>
      <c r="B290" s="366">
        <f>SWDATA!M275</f>
        <v>0</v>
      </c>
      <c r="C290" s="351">
        <f>IF(AND(SWDATA!M275=1,SWDATA!Q275="promotions"),SWDATA!P275,0)</f>
        <v>0</v>
      </c>
      <c r="D290" s="367">
        <f>ROW(SWDATA!M275)</f>
        <v>275</v>
      </c>
      <c r="E290" s="368">
        <f t="shared" si="1179"/>
        <v>0</v>
      </c>
      <c r="F290" s="369">
        <f t="shared" si="1089"/>
        <v>1</v>
      </c>
      <c r="G290" s="366" t="str">
        <f t="shared" si="1090"/>
        <v/>
      </c>
      <c r="H290" s="370"/>
      <c r="J290" s="238">
        <f t="shared" si="1091"/>
        <v>0</v>
      </c>
      <c r="K290" s="239" t="str">
        <f t="shared" si="1092"/>
        <v/>
      </c>
      <c r="L290" s="342"/>
      <c r="M290" s="345"/>
      <c r="N290" s="340" t="str">
        <f>IF(LEN(SWDATA!F275)=0,"",N289)</f>
        <v/>
      </c>
      <c r="O290" s="296" t="str">
        <f>IF(LEN(SWDATA!G275)=0,"",O289)</f>
        <v/>
      </c>
      <c r="P290" s="297" t="str">
        <f>IF(LEN(SWDATA!C275)=0,"",SWDATA!C275)</f>
        <v/>
      </c>
      <c r="Q290" s="312" t="str">
        <f t="shared" si="1093"/>
        <v/>
      </c>
      <c r="R290" s="223" t="s">
        <v>261</v>
      </c>
      <c r="S290" s="224"/>
      <c r="T290" s="224"/>
      <c r="U290" s="264" t="s">
        <v>626</v>
      </c>
      <c r="V290" s="205" t="s">
        <v>221</v>
      </c>
      <c r="W290" s="266">
        <f>IF(OR(Is_Loading,LEN($A290)=0),"",SWDATA!P275)</f>
        <v>0</v>
      </c>
      <c r="X290" s="267">
        <f>IF(OR(Is_Loading,LEN($A290)=0),"",SWDATA!Q275)</f>
        <v>0</v>
      </c>
      <c r="Y290" s="267">
        <f>IF(OR(Is_Loading,LEN($A290)=0),"",SWDATA!R275)</f>
        <v>0</v>
      </c>
      <c r="Z290" s="266" t="str">
        <f t="shared" ref="Z290:Z294" si="1180">IF($A290=0,"",CHOOSE($F290,SUM(W290:Y290),SUM(W290:Y290)/3,Y290))</f>
        <v/>
      </c>
      <c r="AA290" s="266">
        <f>IF(OR(Is_Loading,LEN($A290)=0),"",SWDATA!T275)</f>
        <v>0</v>
      </c>
      <c r="AB290" s="267">
        <f>IF(OR(Is_Loading,LEN($A290)=0),"",SWDATA!U275)</f>
        <v>0</v>
      </c>
      <c r="AC290" s="267">
        <f>IF(OR(Is_Loading,LEN($A290)=0),"",SWDATA!V275)</f>
        <v>0</v>
      </c>
      <c r="AD290" s="266" t="str">
        <f t="shared" si="1094"/>
        <v/>
      </c>
      <c r="AE290" s="266">
        <f>IF(OR(Is_Loading,LEN($A290)=0),"",SWDATA!X275)</f>
        <v>0</v>
      </c>
      <c r="AF290" s="267">
        <f>IF(OR(Is_Loading,LEN($A290)=0),"",SWDATA!Y275)</f>
        <v>0</v>
      </c>
      <c r="AG290" s="267">
        <f>IF(OR(Is_Loading,LEN($A290)=0),"",SWDATA!Z275)</f>
        <v>0</v>
      </c>
      <c r="AH290" s="266" t="str">
        <f t="shared" si="1095"/>
        <v/>
      </c>
      <c r="AI290" s="266">
        <f>IF(OR(Is_Loading,LEN($A290)=0),"",SWDATA!AB275)</f>
        <v>0</v>
      </c>
      <c r="AJ290" s="267">
        <f>IF(OR(Is_Loading,LEN($A290)=0),"",SWDATA!AC275)</f>
        <v>0</v>
      </c>
      <c r="AK290" s="267">
        <f>IF(OR(Is_Loading,LEN($A290)=0),"",SWDATA!AD275)</f>
        <v>0</v>
      </c>
      <c r="AL290" s="266" t="str">
        <f t="shared" si="1096"/>
        <v/>
      </c>
      <c r="AM290" s="266">
        <f>IF(OR(Is_Loading,LEN($A290)=0),"",SWDATA!AF275)</f>
        <v>0</v>
      </c>
      <c r="AN290" s="267">
        <f>IF(OR(Is_Loading,LEN($A290)=0),"",SWDATA!AG275)</f>
        <v>0</v>
      </c>
      <c r="AO290" s="323">
        <f>IF(OR(Is_Loading,LEN($A290)=0),"",SWDATA!AH275)</f>
        <v>0</v>
      </c>
      <c r="AP290" s="320" t="str">
        <f t="shared" si="1097"/>
        <v/>
      </c>
      <c r="AQ290" s="266">
        <f>IF(OR(Is_Loading,LEN($A290)=0),"",SWDATA!AJ275)</f>
        <v>0</v>
      </c>
      <c r="AR290" s="267">
        <f>IF(OR(Is_Loading,LEN($A290)=0),"",SWDATA!AK275)</f>
        <v>0</v>
      </c>
      <c r="AS290" s="267">
        <f>IF(OR(Is_Loading,LEN($A290)=0),"",SWDATA!AL275)</f>
        <v>0</v>
      </c>
      <c r="AT290" s="266" t="str">
        <f t="shared" si="1098"/>
        <v/>
      </c>
      <c r="AU290" s="266">
        <f>IF(OR(Is_Loading,LEN($A290)=0),"",SWDATA!AN275)</f>
        <v>0</v>
      </c>
      <c r="AV290" s="267">
        <f>IF(OR(Is_Loading,LEN($A290)=0),"",SWDATA!AO275)</f>
        <v>0</v>
      </c>
      <c r="AW290" s="267">
        <f>IF(OR(Is_Loading,LEN($A290)=0),"",SWDATA!AP275)</f>
        <v>0</v>
      </c>
      <c r="AX290" s="266" t="str">
        <f t="shared" si="1099"/>
        <v/>
      </c>
      <c r="AY290" s="266">
        <f>IF(OR(Is_Loading,LEN($A290)=0),"",SWDATA!AR275)</f>
        <v>0</v>
      </c>
      <c r="AZ290" s="267">
        <f>IF(OR(Is_Loading,LEN($A290)=0),"",SWDATA!AS275)</f>
        <v>0</v>
      </c>
      <c r="BA290" s="267">
        <f>IF(OR(Is_Loading,LEN($A290)=0),"",SWDATA!AT275)</f>
        <v>0</v>
      </c>
      <c r="BB290" s="266" t="str">
        <f t="shared" si="1100"/>
        <v/>
      </c>
      <c r="BC290" s="266">
        <f>IF(OR(Is_Loading,LEN($A290)=0),"",SWDATA!AV275)</f>
        <v>0</v>
      </c>
      <c r="BD290" s="267">
        <f>IF(OR(Is_Loading,LEN($A290)=0),"",SWDATA!AW275)</f>
        <v>0</v>
      </c>
      <c r="BE290" s="323">
        <f>IF(OR(Is_Loading,LEN($A290)=0),"",SWDATA!AX275)</f>
        <v>0</v>
      </c>
      <c r="BF290" s="320" t="str">
        <f t="shared" si="1101"/>
        <v/>
      </c>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c r="CD290" s="11"/>
      <c r="CE290" s="11"/>
      <c r="CF290" s="11"/>
      <c r="CG290" s="11"/>
      <c r="CH290" s="11"/>
      <c r="CI290" s="11"/>
      <c r="CJ290" s="11"/>
      <c r="CK290" s="11"/>
      <c r="CL290" s="11"/>
      <c r="CM290" s="11"/>
      <c r="CN290" s="351"/>
      <c r="CO290" s="351"/>
      <c r="CP290" s="351"/>
      <c r="CQ290" s="351"/>
      <c r="CR290" s="351"/>
      <c r="CS290" s="351"/>
      <c r="CT290" s="351"/>
      <c r="CU290" s="351"/>
      <c r="CV290" s="351"/>
      <c r="CW290" s="351"/>
      <c r="CX290" s="351"/>
      <c r="CY290" s="351"/>
      <c r="CZ290" s="351"/>
      <c r="DA290" s="351"/>
      <c r="DB290" s="351"/>
      <c r="DC290" s="351"/>
      <c r="DD290" s="351"/>
      <c r="DE290" s="351"/>
      <c r="DF290" s="351"/>
      <c r="DG290" s="351"/>
      <c r="DH290" s="351"/>
      <c r="DI290" s="351"/>
      <c r="DJ290" s="351"/>
      <c r="DK290" s="351"/>
      <c r="DL290" s="351"/>
      <c r="DM290" s="351"/>
      <c r="DN290" s="351"/>
      <c r="DS290" s="372"/>
      <c r="DT290" s="374"/>
      <c r="DU290" s="375"/>
      <c r="DV290" s="375"/>
      <c r="DW290" s="375"/>
      <c r="DX290" s="375">
        <v>1</v>
      </c>
      <c r="DY290" s="375">
        <f t="shared" si="1144"/>
        <v>0</v>
      </c>
      <c r="DZ290" s="375">
        <f t="shared" si="1145"/>
        <v>0</v>
      </c>
      <c r="EA290" s="375">
        <f t="shared" si="1146"/>
        <v>1</v>
      </c>
      <c r="EB290" s="375">
        <f t="shared" si="1147"/>
        <v>0</v>
      </c>
      <c r="EC290" s="375">
        <f t="shared" si="1148"/>
        <v>0</v>
      </c>
      <c r="ED290" s="375">
        <f t="shared" si="1149"/>
        <v>1</v>
      </c>
      <c r="EE290" s="375">
        <f t="shared" si="1150"/>
        <v>0</v>
      </c>
      <c r="EF290" s="375">
        <f t="shared" si="1151"/>
        <v>0</v>
      </c>
      <c r="EG290" s="375">
        <f t="shared" si="1152"/>
        <v>1</v>
      </c>
      <c r="EH290" s="375">
        <f t="shared" si="1153"/>
        <v>0</v>
      </c>
      <c r="EI290" s="375">
        <f t="shared" si="1154"/>
        <v>0</v>
      </c>
      <c r="EJ290" s="375">
        <f t="shared" si="1155"/>
        <v>1</v>
      </c>
      <c r="EK290" s="375">
        <f t="shared" si="1156"/>
        <v>0</v>
      </c>
      <c r="EL290" s="375">
        <f t="shared" si="1157"/>
        <v>0</v>
      </c>
      <c r="EM290" s="375">
        <f t="shared" si="1158"/>
        <v>1</v>
      </c>
      <c r="EN290" s="375">
        <f t="shared" si="1159"/>
        <v>0</v>
      </c>
      <c r="EO290" s="375">
        <f t="shared" si="1160"/>
        <v>0</v>
      </c>
      <c r="EP290" s="375">
        <f t="shared" si="1161"/>
        <v>1</v>
      </c>
      <c r="EQ290" s="375">
        <f t="shared" si="1162"/>
        <v>0</v>
      </c>
      <c r="ER290" s="375">
        <f t="shared" si="1163"/>
        <v>0</v>
      </c>
      <c r="ES290" s="375">
        <f t="shared" si="1164"/>
        <v>1</v>
      </c>
      <c r="ET290" s="375">
        <f t="shared" si="1165"/>
        <v>0</v>
      </c>
      <c r="EU290" s="375">
        <f t="shared" si="1166"/>
        <v>0</v>
      </c>
      <c r="EV290" s="375">
        <f t="shared" si="1167"/>
        <v>1</v>
      </c>
      <c r="EW290" s="375">
        <f t="shared" si="1168"/>
        <v>0</v>
      </c>
      <c r="EX290" s="375">
        <f t="shared" si="1169"/>
        <v>0</v>
      </c>
      <c r="EY290" s="375">
        <f t="shared" si="1170"/>
        <v>1</v>
      </c>
      <c r="EZ290" s="375">
        <f t="shared" si="1171"/>
        <v>0</v>
      </c>
      <c r="FA290" s="375">
        <f t="shared" si="1172"/>
        <v>0</v>
      </c>
      <c r="FB290" s="375">
        <f t="shared" si="1173"/>
        <v>1</v>
      </c>
      <c r="FC290" s="375">
        <f t="shared" si="1174"/>
        <v>0</v>
      </c>
      <c r="FD290" s="375">
        <f t="shared" si="1175"/>
        <v>0</v>
      </c>
      <c r="FE290" s="376"/>
      <c r="FF290" s="372"/>
      <c r="FG290" s="372"/>
      <c r="FH290" s="372"/>
      <c r="FI290" s="372"/>
      <c r="FJ290" s="372"/>
      <c r="FK290" s="372"/>
      <c r="FL290" s="372"/>
      <c r="FM290" s="372"/>
      <c r="FN290" s="372"/>
      <c r="FO290" s="372"/>
      <c r="FP290" s="372"/>
      <c r="FQ290" s="372"/>
      <c r="FR290" s="372"/>
      <c r="FS290" s="372"/>
      <c r="FT290" s="372"/>
      <c r="FU290" s="372"/>
      <c r="FV290" s="372"/>
      <c r="FW290" s="372"/>
      <c r="FX290" s="372"/>
      <c r="FY290" s="372"/>
      <c r="FZ290" s="372"/>
      <c r="GA290" s="372"/>
      <c r="GB290" s="372"/>
      <c r="GC290" s="372"/>
      <c r="GD290" s="372"/>
      <c r="GE290" s="372"/>
      <c r="GF290" s="372"/>
      <c r="GG290" s="372"/>
      <c r="GH290" s="372"/>
      <c r="GI290" s="372"/>
      <c r="GJ290" s="372"/>
      <c r="GK290" s="372"/>
      <c r="GL290" s="372"/>
      <c r="GM290" s="372"/>
      <c r="GN290" s="372"/>
      <c r="GO290" s="372"/>
      <c r="GP290" s="372"/>
      <c r="GQ290" s="372"/>
      <c r="GR290" s="372"/>
      <c r="GS290" s="372"/>
      <c r="GT290" s="372"/>
      <c r="GU290" s="372"/>
      <c r="GV290" s="372"/>
      <c r="GW290" s="372"/>
      <c r="GX290" s="372"/>
      <c r="GY290" s="372"/>
      <c r="GZ290" s="372"/>
      <c r="HA290" s="372"/>
      <c r="HB290" s="372"/>
      <c r="HC290" s="372"/>
    </row>
    <row r="291" spans="1:211" s="373" customFormat="1" ht="15" hidden="1" customHeight="1" outlineLevel="1" x14ac:dyDescent="0.2">
      <c r="A291" s="366">
        <f>SWDATA!O276</f>
        <v>0</v>
      </c>
      <c r="B291" s="366">
        <f>SWDATA!M276</f>
        <v>0</v>
      </c>
      <c r="C291" s="351">
        <f>IF(AND(SWDATA!M276=1,SWDATA!Q276="promotions"),SWDATA!P276,0)</f>
        <v>0</v>
      </c>
      <c r="D291" s="367">
        <f>ROW(SWDATA!M276)</f>
        <v>276</v>
      </c>
      <c r="E291" s="368">
        <f t="shared" si="1179"/>
        <v>0</v>
      </c>
      <c r="F291" s="369">
        <f t="shared" si="1089"/>
        <v>1</v>
      </c>
      <c r="G291" s="366" t="str">
        <f t="shared" si="1090"/>
        <v/>
      </c>
      <c r="H291" s="370"/>
      <c r="J291" s="238">
        <f t="shared" si="1091"/>
        <v>0</v>
      </c>
      <c r="K291" s="239" t="str">
        <f t="shared" si="1092"/>
        <v/>
      </c>
      <c r="L291" s="342"/>
      <c r="M291" s="345"/>
      <c r="N291" s="340" t="str">
        <f>IF(LEN(SWDATA!F276)=0,"",N290)</f>
        <v/>
      </c>
      <c r="O291" s="296" t="str">
        <f>IF(LEN(SWDATA!G276)=0,"",O290)</f>
        <v/>
      </c>
      <c r="P291" s="297" t="str">
        <f>IF(LEN(SWDATA!C276)=0,"",SWDATA!C276)</f>
        <v/>
      </c>
      <c r="Q291" s="312" t="str">
        <f t="shared" si="1093"/>
        <v/>
      </c>
      <c r="R291" s="223" t="s">
        <v>261</v>
      </c>
      <c r="S291" s="319" t="s">
        <v>485</v>
      </c>
      <c r="T291" s="224"/>
      <c r="U291" s="264" t="s">
        <v>608</v>
      </c>
      <c r="V291" s="205" t="s">
        <v>221</v>
      </c>
      <c r="W291" s="266">
        <f>IF(OR(Is_Loading,LEN($A291)=0),"",SWDATA!P276)</f>
        <v>0</v>
      </c>
      <c r="X291" s="267">
        <f>IF(OR(Is_Loading,LEN($A291)=0),"",SWDATA!Q276)</f>
        <v>0</v>
      </c>
      <c r="Y291" s="267">
        <f>IF(OR(Is_Loading,LEN($A291)=0),"",SWDATA!R276)</f>
        <v>0</v>
      </c>
      <c r="Z291" s="266" t="str">
        <f t="shared" si="1180"/>
        <v/>
      </c>
      <c r="AA291" s="266">
        <f>IF(OR(Is_Loading,LEN($A291)=0),"",SWDATA!T276)</f>
        <v>0</v>
      </c>
      <c r="AB291" s="267">
        <f>IF(OR(Is_Loading,LEN($A291)=0),"",SWDATA!U276)</f>
        <v>0</v>
      </c>
      <c r="AC291" s="267">
        <f>IF(OR(Is_Loading,LEN($A291)=0),"",SWDATA!V276)</f>
        <v>0</v>
      </c>
      <c r="AD291" s="266" t="str">
        <f t="shared" si="1094"/>
        <v/>
      </c>
      <c r="AE291" s="266">
        <f>IF(OR(Is_Loading,LEN($A291)=0),"",SWDATA!X276)</f>
        <v>0</v>
      </c>
      <c r="AF291" s="267">
        <f>IF(OR(Is_Loading,LEN($A291)=0),"",SWDATA!Y276)</f>
        <v>0</v>
      </c>
      <c r="AG291" s="267">
        <f>IF(OR(Is_Loading,LEN($A291)=0),"",SWDATA!Z276)</f>
        <v>0</v>
      </c>
      <c r="AH291" s="266" t="str">
        <f t="shared" si="1095"/>
        <v/>
      </c>
      <c r="AI291" s="266">
        <f>IF(OR(Is_Loading,LEN($A291)=0),"",SWDATA!AB276)</f>
        <v>0</v>
      </c>
      <c r="AJ291" s="267">
        <f>IF(OR(Is_Loading,LEN($A291)=0),"",SWDATA!AC276)</f>
        <v>0</v>
      </c>
      <c r="AK291" s="267">
        <f>IF(OR(Is_Loading,LEN($A291)=0),"",SWDATA!AD276)</f>
        <v>0</v>
      </c>
      <c r="AL291" s="266" t="str">
        <f t="shared" si="1096"/>
        <v/>
      </c>
      <c r="AM291" s="266">
        <f>IF(OR(Is_Loading,LEN($A291)=0),"",SWDATA!AF276)</f>
        <v>0</v>
      </c>
      <c r="AN291" s="267">
        <f>IF(OR(Is_Loading,LEN($A291)=0),"",SWDATA!AG276)</f>
        <v>0</v>
      </c>
      <c r="AO291" s="323">
        <f>IF(OR(Is_Loading,LEN($A291)=0),"",SWDATA!AH276)</f>
        <v>0</v>
      </c>
      <c r="AP291" s="320" t="str">
        <f t="shared" si="1097"/>
        <v/>
      </c>
      <c r="AQ291" s="266">
        <f>IF(OR(Is_Loading,LEN($A291)=0),"",SWDATA!AJ276)</f>
        <v>0</v>
      </c>
      <c r="AR291" s="267">
        <f>IF(OR(Is_Loading,LEN($A291)=0),"",SWDATA!AK276)</f>
        <v>0</v>
      </c>
      <c r="AS291" s="267">
        <f>IF(OR(Is_Loading,LEN($A291)=0),"",SWDATA!AL276)</f>
        <v>0</v>
      </c>
      <c r="AT291" s="266" t="str">
        <f t="shared" si="1098"/>
        <v/>
      </c>
      <c r="AU291" s="266">
        <f>IF(OR(Is_Loading,LEN($A291)=0),"",SWDATA!AN276)</f>
        <v>0</v>
      </c>
      <c r="AV291" s="267">
        <f>IF(OR(Is_Loading,LEN($A291)=0),"",SWDATA!AO276)</f>
        <v>0</v>
      </c>
      <c r="AW291" s="267">
        <f>IF(OR(Is_Loading,LEN($A291)=0),"",SWDATA!AP276)</f>
        <v>0</v>
      </c>
      <c r="AX291" s="266" t="str">
        <f t="shared" si="1099"/>
        <v/>
      </c>
      <c r="AY291" s="266">
        <f>IF(OR(Is_Loading,LEN($A291)=0),"",SWDATA!AR276)</f>
        <v>0</v>
      </c>
      <c r="AZ291" s="267">
        <f>IF(OR(Is_Loading,LEN($A291)=0),"",SWDATA!AS276)</f>
        <v>0</v>
      </c>
      <c r="BA291" s="267">
        <f>IF(OR(Is_Loading,LEN($A291)=0),"",SWDATA!AT276)</f>
        <v>0</v>
      </c>
      <c r="BB291" s="266" t="str">
        <f t="shared" si="1100"/>
        <v/>
      </c>
      <c r="BC291" s="266">
        <f>IF(OR(Is_Loading,LEN($A291)=0),"",SWDATA!AV276)</f>
        <v>0</v>
      </c>
      <c r="BD291" s="267">
        <f>IF(OR(Is_Loading,LEN($A291)=0),"",SWDATA!AW276)</f>
        <v>0</v>
      </c>
      <c r="BE291" s="323">
        <f>IF(OR(Is_Loading,LEN($A291)=0),"",SWDATA!AX276)</f>
        <v>0</v>
      </c>
      <c r="BF291" s="320" t="str">
        <f t="shared" si="1101"/>
        <v/>
      </c>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351"/>
      <c r="CO291" s="351"/>
      <c r="CP291" s="351"/>
      <c r="CQ291" s="351"/>
      <c r="CR291" s="351"/>
      <c r="CS291" s="351"/>
      <c r="CT291" s="351"/>
      <c r="CU291" s="351"/>
      <c r="CV291" s="351"/>
      <c r="CW291" s="351"/>
      <c r="CX291" s="351"/>
      <c r="CY291" s="351"/>
      <c r="CZ291" s="351"/>
      <c r="DA291" s="351"/>
      <c r="DB291" s="351"/>
      <c r="DC291" s="351"/>
      <c r="DD291" s="351"/>
      <c r="DE291" s="351"/>
      <c r="DF291" s="351"/>
      <c r="DG291" s="351"/>
      <c r="DH291" s="351"/>
      <c r="DI291" s="351"/>
      <c r="DJ291" s="351"/>
      <c r="DK291" s="351"/>
      <c r="DL291" s="351"/>
      <c r="DM291" s="351"/>
      <c r="DN291" s="351"/>
      <c r="DS291" s="372"/>
      <c r="DT291" s="374"/>
      <c r="DU291" s="375"/>
      <c r="DV291" s="375"/>
      <c r="DW291" s="375"/>
      <c r="DX291" s="375">
        <v>1</v>
      </c>
      <c r="DY291" s="375">
        <f t="shared" si="1144"/>
        <v>0</v>
      </c>
      <c r="DZ291" s="375">
        <f t="shared" si="1145"/>
        <v>0</v>
      </c>
      <c r="EA291" s="375">
        <f t="shared" si="1146"/>
        <v>1</v>
      </c>
      <c r="EB291" s="375">
        <f t="shared" si="1147"/>
        <v>0</v>
      </c>
      <c r="EC291" s="375">
        <f t="shared" si="1148"/>
        <v>0</v>
      </c>
      <c r="ED291" s="375">
        <f t="shared" si="1149"/>
        <v>1</v>
      </c>
      <c r="EE291" s="375">
        <f t="shared" si="1150"/>
        <v>0</v>
      </c>
      <c r="EF291" s="375">
        <f t="shared" si="1151"/>
        <v>0</v>
      </c>
      <c r="EG291" s="375">
        <f t="shared" si="1152"/>
        <v>1</v>
      </c>
      <c r="EH291" s="375">
        <f t="shared" si="1153"/>
        <v>0</v>
      </c>
      <c r="EI291" s="375">
        <f t="shared" si="1154"/>
        <v>0</v>
      </c>
      <c r="EJ291" s="375">
        <f t="shared" si="1155"/>
        <v>1</v>
      </c>
      <c r="EK291" s="375">
        <f t="shared" si="1156"/>
        <v>0</v>
      </c>
      <c r="EL291" s="375">
        <f t="shared" si="1157"/>
        <v>0</v>
      </c>
      <c r="EM291" s="375">
        <f t="shared" si="1158"/>
        <v>1</v>
      </c>
      <c r="EN291" s="375">
        <f t="shared" si="1159"/>
        <v>0</v>
      </c>
      <c r="EO291" s="375">
        <f t="shared" si="1160"/>
        <v>0</v>
      </c>
      <c r="EP291" s="375">
        <f t="shared" si="1161"/>
        <v>1</v>
      </c>
      <c r="EQ291" s="375">
        <f t="shared" si="1162"/>
        <v>0</v>
      </c>
      <c r="ER291" s="375">
        <f t="shared" si="1163"/>
        <v>0</v>
      </c>
      <c r="ES291" s="375">
        <f t="shared" si="1164"/>
        <v>1</v>
      </c>
      <c r="ET291" s="375">
        <f t="shared" si="1165"/>
        <v>0</v>
      </c>
      <c r="EU291" s="375">
        <f t="shared" si="1166"/>
        <v>0</v>
      </c>
      <c r="EV291" s="375">
        <f t="shared" si="1167"/>
        <v>1</v>
      </c>
      <c r="EW291" s="375">
        <f t="shared" si="1168"/>
        <v>0</v>
      </c>
      <c r="EX291" s="375">
        <f t="shared" si="1169"/>
        <v>0</v>
      </c>
      <c r="EY291" s="375">
        <f t="shared" si="1170"/>
        <v>1</v>
      </c>
      <c r="EZ291" s="375">
        <f t="shared" si="1171"/>
        <v>0</v>
      </c>
      <c r="FA291" s="375">
        <f t="shared" si="1172"/>
        <v>0</v>
      </c>
      <c r="FB291" s="375">
        <f t="shared" si="1173"/>
        <v>1</v>
      </c>
      <c r="FC291" s="375">
        <f t="shared" si="1174"/>
        <v>0</v>
      </c>
      <c r="FD291" s="375">
        <f t="shared" si="1175"/>
        <v>0</v>
      </c>
      <c r="FE291" s="376"/>
      <c r="FF291" s="372"/>
      <c r="FG291" s="372"/>
      <c r="FH291" s="372"/>
      <c r="FI291" s="372"/>
      <c r="FJ291" s="372"/>
      <c r="FK291" s="372"/>
      <c r="FL291" s="372"/>
      <c r="FM291" s="372"/>
      <c r="FN291" s="372"/>
      <c r="FO291" s="372"/>
      <c r="FP291" s="372"/>
      <c r="FQ291" s="372"/>
      <c r="FR291" s="372"/>
      <c r="FS291" s="372"/>
      <c r="FT291" s="372"/>
      <c r="FU291" s="372"/>
      <c r="FV291" s="372"/>
      <c r="FW291" s="372"/>
      <c r="FX291" s="372"/>
      <c r="FY291" s="372"/>
      <c r="FZ291" s="372"/>
      <c r="GA291" s="372"/>
      <c r="GB291" s="372"/>
      <c r="GC291" s="372"/>
      <c r="GD291" s="372"/>
      <c r="GE291" s="372"/>
      <c r="GF291" s="372"/>
      <c r="GG291" s="372"/>
      <c r="GH291" s="372"/>
      <c r="GI291" s="372"/>
      <c r="GJ291" s="372"/>
      <c r="GK291" s="372"/>
      <c r="GL291" s="372"/>
      <c r="GM291" s="372"/>
      <c r="GN291" s="372"/>
      <c r="GO291" s="372"/>
      <c r="GP291" s="372"/>
      <c r="GQ291" s="372"/>
      <c r="GR291" s="372"/>
      <c r="GS291" s="372"/>
      <c r="GT291" s="372"/>
      <c r="GU291" s="372"/>
      <c r="GV291" s="372"/>
      <c r="GW291" s="372"/>
      <c r="GX291" s="372"/>
      <c r="GY291" s="372"/>
      <c r="GZ291" s="372"/>
      <c r="HA291" s="372"/>
      <c r="HB291" s="372"/>
      <c r="HC291" s="372"/>
    </row>
    <row r="292" spans="1:211" s="373" customFormat="1" ht="15" hidden="1" customHeight="1" outlineLevel="1" x14ac:dyDescent="0.2">
      <c r="A292" s="366">
        <f>SWDATA!O277</f>
        <v>0</v>
      </c>
      <c r="B292" s="366">
        <f>SWDATA!M277</f>
        <v>0</v>
      </c>
      <c r="C292" s="351">
        <f>IF(AND(SWDATA!M277=1,SWDATA!Q277="promotions"),SWDATA!P277,0)</f>
        <v>0</v>
      </c>
      <c r="D292" s="367">
        <f>ROW(SWDATA!M277)</f>
        <v>277</v>
      </c>
      <c r="E292" s="368">
        <f t="shared" si="1179"/>
        <v>0</v>
      </c>
      <c r="F292" s="369">
        <f t="shared" si="1089"/>
        <v>1</v>
      </c>
      <c r="G292" s="366" t="str">
        <f t="shared" si="1090"/>
        <v/>
      </c>
      <c r="H292" s="370"/>
      <c r="J292" s="238">
        <f t="shared" si="1091"/>
        <v>0</v>
      </c>
      <c r="K292" s="239" t="str">
        <f t="shared" si="1092"/>
        <v/>
      </c>
      <c r="L292" s="342"/>
      <c r="M292" s="345"/>
      <c r="N292" s="340" t="str">
        <f>IF(LEN(SWDATA!F277)=0,"",N291)</f>
        <v/>
      </c>
      <c r="O292" s="296" t="str">
        <f>IF(LEN(SWDATA!G277)=0,"",O291)</f>
        <v/>
      </c>
      <c r="P292" s="297" t="str">
        <f>IF(LEN(SWDATA!C277)=0,"",SWDATA!C277)</f>
        <v/>
      </c>
      <c r="Q292" s="312" t="str">
        <f t="shared" si="1093"/>
        <v/>
      </c>
      <c r="R292" s="223" t="s">
        <v>261</v>
      </c>
      <c r="S292" s="224"/>
      <c r="T292" s="224"/>
      <c r="U292" s="264" t="s">
        <v>613</v>
      </c>
      <c r="V292" s="205" t="s">
        <v>221</v>
      </c>
      <c r="W292" s="266">
        <f>IF(OR(Is_Loading,LEN($A292)=0),"",SWDATA!P277)</f>
        <v>0</v>
      </c>
      <c r="X292" s="267">
        <f>IF(OR(Is_Loading,LEN($A292)=0),"",SWDATA!Q277)</f>
        <v>0</v>
      </c>
      <c r="Y292" s="267">
        <f>IF(OR(Is_Loading,LEN($A292)=0),"",SWDATA!R277)</f>
        <v>0</v>
      </c>
      <c r="Z292" s="266" t="str">
        <f t="shared" si="1180"/>
        <v/>
      </c>
      <c r="AA292" s="266">
        <f>IF(OR(Is_Loading,LEN($A292)=0),"",SWDATA!T277)</f>
        <v>0</v>
      </c>
      <c r="AB292" s="267">
        <f>IF(OR(Is_Loading,LEN($A292)=0),"",SWDATA!U277)</f>
        <v>0</v>
      </c>
      <c r="AC292" s="267">
        <f>IF(OR(Is_Loading,LEN($A292)=0),"",SWDATA!V277)</f>
        <v>0</v>
      </c>
      <c r="AD292" s="266" t="str">
        <f t="shared" si="1094"/>
        <v/>
      </c>
      <c r="AE292" s="266">
        <f>IF(OR(Is_Loading,LEN($A292)=0),"",SWDATA!X277)</f>
        <v>0</v>
      </c>
      <c r="AF292" s="267">
        <f>IF(OR(Is_Loading,LEN($A292)=0),"",SWDATA!Y277)</f>
        <v>0</v>
      </c>
      <c r="AG292" s="267">
        <f>IF(OR(Is_Loading,LEN($A292)=0),"",SWDATA!Z277)</f>
        <v>0</v>
      </c>
      <c r="AH292" s="266" t="str">
        <f t="shared" si="1095"/>
        <v/>
      </c>
      <c r="AI292" s="266">
        <f>IF(OR(Is_Loading,LEN($A292)=0),"",SWDATA!AB277)</f>
        <v>0</v>
      </c>
      <c r="AJ292" s="267">
        <f>IF(OR(Is_Loading,LEN($A292)=0),"",SWDATA!AC277)</f>
        <v>0</v>
      </c>
      <c r="AK292" s="267">
        <f>IF(OR(Is_Loading,LEN($A292)=0),"",SWDATA!AD277)</f>
        <v>0</v>
      </c>
      <c r="AL292" s="266" t="str">
        <f t="shared" si="1096"/>
        <v/>
      </c>
      <c r="AM292" s="266">
        <f>IF(OR(Is_Loading,LEN($A292)=0),"",SWDATA!AF277)</f>
        <v>0</v>
      </c>
      <c r="AN292" s="267">
        <f>IF(OR(Is_Loading,LEN($A292)=0),"",SWDATA!AG277)</f>
        <v>0</v>
      </c>
      <c r="AO292" s="323">
        <f>IF(OR(Is_Loading,LEN($A292)=0),"",SWDATA!AH277)</f>
        <v>0</v>
      </c>
      <c r="AP292" s="320" t="str">
        <f t="shared" si="1097"/>
        <v/>
      </c>
      <c r="AQ292" s="266">
        <f>IF(OR(Is_Loading,LEN($A292)=0),"",SWDATA!AJ277)</f>
        <v>0</v>
      </c>
      <c r="AR292" s="267">
        <f>IF(OR(Is_Loading,LEN($A292)=0),"",SWDATA!AK277)</f>
        <v>0</v>
      </c>
      <c r="AS292" s="267">
        <f>IF(OR(Is_Loading,LEN($A292)=0),"",SWDATA!AL277)</f>
        <v>0</v>
      </c>
      <c r="AT292" s="266" t="str">
        <f t="shared" si="1098"/>
        <v/>
      </c>
      <c r="AU292" s="266">
        <f>IF(OR(Is_Loading,LEN($A292)=0),"",SWDATA!AN277)</f>
        <v>0</v>
      </c>
      <c r="AV292" s="267">
        <f>IF(OR(Is_Loading,LEN($A292)=0),"",SWDATA!AO277)</f>
        <v>0</v>
      </c>
      <c r="AW292" s="267">
        <f>IF(OR(Is_Loading,LEN($A292)=0),"",SWDATA!AP277)</f>
        <v>0</v>
      </c>
      <c r="AX292" s="266" t="str">
        <f t="shared" si="1099"/>
        <v/>
      </c>
      <c r="AY292" s="266">
        <f>IF(OR(Is_Loading,LEN($A292)=0),"",SWDATA!AR277)</f>
        <v>0</v>
      </c>
      <c r="AZ292" s="267">
        <f>IF(OR(Is_Loading,LEN($A292)=0),"",SWDATA!AS277)</f>
        <v>0</v>
      </c>
      <c r="BA292" s="267">
        <f>IF(OR(Is_Loading,LEN($A292)=0),"",SWDATA!AT277)</f>
        <v>0</v>
      </c>
      <c r="BB292" s="266" t="str">
        <f t="shared" si="1100"/>
        <v/>
      </c>
      <c r="BC292" s="266">
        <f>IF(OR(Is_Loading,LEN($A292)=0),"",SWDATA!AV277)</f>
        <v>0</v>
      </c>
      <c r="BD292" s="267">
        <f>IF(OR(Is_Loading,LEN($A292)=0),"",SWDATA!AW277)</f>
        <v>0</v>
      </c>
      <c r="BE292" s="323">
        <f>IF(OR(Is_Loading,LEN($A292)=0),"",SWDATA!AX277)</f>
        <v>0</v>
      </c>
      <c r="BF292" s="320" t="str">
        <f t="shared" si="1101"/>
        <v/>
      </c>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351"/>
      <c r="CO292" s="351"/>
      <c r="CP292" s="351"/>
      <c r="CQ292" s="351"/>
      <c r="CR292" s="351"/>
      <c r="CS292" s="351"/>
      <c r="CT292" s="351"/>
      <c r="CU292" s="351"/>
      <c r="CV292" s="351"/>
      <c r="CW292" s="351"/>
      <c r="CX292" s="351"/>
      <c r="CY292" s="351"/>
      <c r="CZ292" s="351"/>
      <c r="DA292" s="351"/>
      <c r="DB292" s="351"/>
      <c r="DC292" s="351"/>
      <c r="DD292" s="351"/>
      <c r="DE292" s="351"/>
      <c r="DF292" s="351"/>
      <c r="DG292" s="351"/>
      <c r="DH292" s="351"/>
      <c r="DI292" s="351"/>
      <c r="DJ292" s="351"/>
      <c r="DK292" s="351"/>
      <c r="DL292" s="351"/>
      <c r="DM292" s="351"/>
      <c r="DN292" s="351"/>
      <c r="DS292" s="372"/>
      <c r="DT292" s="374"/>
      <c r="DU292" s="375"/>
      <c r="DV292" s="375"/>
      <c r="DW292" s="375"/>
      <c r="DX292" s="375">
        <v>1</v>
      </c>
      <c r="DY292" s="375">
        <f t="shared" si="1144"/>
        <v>0</v>
      </c>
      <c r="DZ292" s="375">
        <f t="shared" si="1145"/>
        <v>0</v>
      </c>
      <c r="EA292" s="375">
        <f t="shared" si="1146"/>
        <v>1</v>
      </c>
      <c r="EB292" s="375">
        <f t="shared" si="1147"/>
        <v>0</v>
      </c>
      <c r="EC292" s="375">
        <f t="shared" si="1148"/>
        <v>0</v>
      </c>
      <c r="ED292" s="375">
        <f t="shared" si="1149"/>
        <v>1</v>
      </c>
      <c r="EE292" s="375">
        <f t="shared" si="1150"/>
        <v>0</v>
      </c>
      <c r="EF292" s="375">
        <f t="shared" si="1151"/>
        <v>0</v>
      </c>
      <c r="EG292" s="375">
        <f t="shared" si="1152"/>
        <v>1</v>
      </c>
      <c r="EH292" s="375">
        <f t="shared" si="1153"/>
        <v>0</v>
      </c>
      <c r="EI292" s="375">
        <f t="shared" si="1154"/>
        <v>0</v>
      </c>
      <c r="EJ292" s="375">
        <f t="shared" si="1155"/>
        <v>1</v>
      </c>
      <c r="EK292" s="375">
        <f t="shared" si="1156"/>
        <v>0</v>
      </c>
      <c r="EL292" s="375">
        <f t="shared" si="1157"/>
        <v>0</v>
      </c>
      <c r="EM292" s="375">
        <f t="shared" si="1158"/>
        <v>1</v>
      </c>
      <c r="EN292" s="375">
        <f t="shared" si="1159"/>
        <v>0</v>
      </c>
      <c r="EO292" s="375">
        <f t="shared" si="1160"/>
        <v>0</v>
      </c>
      <c r="EP292" s="375">
        <f t="shared" si="1161"/>
        <v>1</v>
      </c>
      <c r="EQ292" s="375">
        <f t="shared" si="1162"/>
        <v>0</v>
      </c>
      <c r="ER292" s="375">
        <f t="shared" si="1163"/>
        <v>0</v>
      </c>
      <c r="ES292" s="375">
        <f t="shared" si="1164"/>
        <v>1</v>
      </c>
      <c r="ET292" s="375">
        <f t="shared" si="1165"/>
        <v>0</v>
      </c>
      <c r="EU292" s="375">
        <f t="shared" si="1166"/>
        <v>0</v>
      </c>
      <c r="EV292" s="375">
        <f t="shared" si="1167"/>
        <v>1</v>
      </c>
      <c r="EW292" s="375">
        <f t="shared" si="1168"/>
        <v>0</v>
      </c>
      <c r="EX292" s="375">
        <f t="shared" si="1169"/>
        <v>0</v>
      </c>
      <c r="EY292" s="375">
        <f t="shared" si="1170"/>
        <v>1</v>
      </c>
      <c r="EZ292" s="375">
        <f t="shared" si="1171"/>
        <v>0</v>
      </c>
      <c r="FA292" s="375">
        <f t="shared" si="1172"/>
        <v>0</v>
      </c>
      <c r="FB292" s="375">
        <f t="shared" si="1173"/>
        <v>1</v>
      </c>
      <c r="FC292" s="375">
        <f t="shared" si="1174"/>
        <v>0</v>
      </c>
      <c r="FD292" s="375">
        <f t="shared" si="1175"/>
        <v>0</v>
      </c>
      <c r="FE292" s="376"/>
      <c r="FF292" s="372"/>
      <c r="FG292" s="372"/>
      <c r="FH292" s="372"/>
      <c r="FI292" s="372"/>
      <c r="FJ292" s="372"/>
      <c r="FK292" s="372"/>
      <c r="FL292" s="372"/>
      <c r="FM292" s="372"/>
      <c r="FN292" s="372"/>
      <c r="FO292" s="372"/>
      <c r="FP292" s="372"/>
      <c r="FQ292" s="372"/>
      <c r="FR292" s="372"/>
      <c r="FS292" s="372"/>
      <c r="FT292" s="372"/>
      <c r="FU292" s="372"/>
      <c r="FV292" s="372"/>
      <c r="FW292" s="372"/>
      <c r="FX292" s="372"/>
      <c r="FY292" s="372"/>
      <c r="FZ292" s="372"/>
      <c r="GA292" s="372"/>
      <c r="GB292" s="372"/>
      <c r="GC292" s="372"/>
      <c r="GD292" s="372"/>
      <c r="GE292" s="372"/>
      <c r="GF292" s="372"/>
      <c r="GG292" s="372"/>
      <c r="GH292" s="372"/>
      <c r="GI292" s="372"/>
      <c r="GJ292" s="372"/>
      <c r="GK292" s="372"/>
      <c r="GL292" s="372"/>
      <c r="GM292" s="372"/>
      <c r="GN292" s="372"/>
      <c r="GO292" s="372"/>
      <c r="GP292" s="372"/>
      <c r="GQ292" s="372"/>
      <c r="GR292" s="372"/>
      <c r="GS292" s="372"/>
      <c r="GT292" s="372"/>
      <c r="GU292" s="372"/>
      <c r="GV292" s="372"/>
      <c r="GW292" s="372"/>
      <c r="GX292" s="372"/>
      <c r="GY292" s="372"/>
      <c r="GZ292" s="372"/>
      <c r="HA292" s="372"/>
      <c r="HB292" s="372"/>
      <c r="HC292" s="372"/>
    </row>
    <row r="293" spans="1:211" s="373" customFormat="1" ht="15" hidden="1" customHeight="1" outlineLevel="1" x14ac:dyDescent="0.2">
      <c r="A293" s="366">
        <f>SWDATA!O278</f>
        <v>0</v>
      </c>
      <c r="B293" s="366">
        <f>SWDATA!M278</f>
        <v>0</v>
      </c>
      <c r="C293" s="351">
        <f>IF(AND(SWDATA!M278=1,SWDATA!Q278="promotions"),SWDATA!P278,0)</f>
        <v>0</v>
      </c>
      <c r="D293" s="367">
        <f>ROW(SWDATA!M278)</f>
        <v>278</v>
      </c>
      <c r="E293" s="368">
        <f t="shared" si="1179"/>
        <v>0</v>
      </c>
      <c r="F293" s="369">
        <f t="shared" si="1089"/>
        <v>1</v>
      </c>
      <c r="G293" s="366" t="str">
        <f t="shared" si="1090"/>
        <v/>
      </c>
      <c r="H293" s="370"/>
      <c r="J293" s="238">
        <f t="shared" si="1091"/>
        <v>0</v>
      </c>
      <c r="K293" s="239" t="str">
        <f t="shared" si="1092"/>
        <v/>
      </c>
      <c r="L293" s="342"/>
      <c r="M293" s="345"/>
      <c r="N293" s="340" t="str">
        <f>IF(LEN(SWDATA!F278)=0,"",N292)</f>
        <v/>
      </c>
      <c r="O293" s="296" t="str">
        <f>IF(LEN(SWDATA!G278)=0,"",O292)</f>
        <v/>
      </c>
      <c r="P293" s="297" t="str">
        <f>IF(LEN(SWDATA!C278)=0,"",SWDATA!C278)</f>
        <v/>
      </c>
      <c r="Q293" s="312" t="str">
        <f t="shared" si="1093"/>
        <v/>
      </c>
      <c r="R293" s="223" t="s">
        <v>261</v>
      </c>
      <c r="S293" s="224" t="s">
        <v>485</v>
      </c>
      <c r="T293" s="224"/>
      <c r="U293" s="264" t="s">
        <v>609</v>
      </c>
      <c r="V293" s="205" t="s">
        <v>221</v>
      </c>
      <c r="W293" s="266">
        <f>IF(OR(Is_Loading,LEN($A293)=0),"",SWDATA!P278)</f>
        <v>0</v>
      </c>
      <c r="X293" s="267">
        <f>IF(OR(Is_Loading,LEN($A293)=0),"",SWDATA!Q278)</f>
        <v>0</v>
      </c>
      <c r="Y293" s="267">
        <f>IF(OR(Is_Loading,LEN($A293)=0),"",SWDATA!R278)</f>
        <v>0</v>
      </c>
      <c r="Z293" s="266" t="str">
        <f t="shared" si="1180"/>
        <v/>
      </c>
      <c r="AA293" s="266">
        <f>IF(OR(Is_Loading,LEN($A293)=0),"",SWDATA!T278)</f>
        <v>0</v>
      </c>
      <c r="AB293" s="267">
        <f>IF(OR(Is_Loading,LEN($A293)=0),"",SWDATA!U278)</f>
        <v>0</v>
      </c>
      <c r="AC293" s="267">
        <f>IF(OR(Is_Loading,LEN($A293)=0),"",SWDATA!V278)</f>
        <v>0</v>
      </c>
      <c r="AD293" s="266" t="str">
        <f t="shared" si="1094"/>
        <v/>
      </c>
      <c r="AE293" s="266">
        <f>IF(OR(Is_Loading,LEN($A293)=0),"",SWDATA!X278)</f>
        <v>0</v>
      </c>
      <c r="AF293" s="267">
        <f>IF(OR(Is_Loading,LEN($A293)=0),"",SWDATA!Y278)</f>
        <v>0</v>
      </c>
      <c r="AG293" s="267">
        <f>IF(OR(Is_Loading,LEN($A293)=0),"",SWDATA!Z278)</f>
        <v>0</v>
      </c>
      <c r="AH293" s="266" t="str">
        <f t="shared" si="1095"/>
        <v/>
      </c>
      <c r="AI293" s="266">
        <f>IF(OR(Is_Loading,LEN($A293)=0),"",SWDATA!AB278)</f>
        <v>0</v>
      </c>
      <c r="AJ293" s="267">
        <f>IF(OR(Is_Loading,LEN($A293)=0),"",SWDATA!AC278)</f>
        <v>0</v>
      </c>
      <c r="AK293" s="267">
        <f>IF(OR(Is_Loading,LEN($A293)=0),"",SWDATA!AD278)</f>
        <v>0</v>
      </c>
      <c r="AL293" s="266" t="str">
        <f t="shared" si="1096"/>
        <v/>
      </c>
      <c r="AM293" s="266">
        <f>IF(OR(Is_Loading,LEN($A293)=0),"",SWDATA!AF278)</f>
        <v>0</v>
      </c>
      <c r="AN293" s="267">
        <f>IF(OR(Is_Loading,LEN($A293)=0),"",SWDATA!AG278)</f>
        <v>0</v>
      </c>
      <c r="AO293" s="323">
        <f>IF(OR(Is_Loading,LEN($A293)=0),"",SWDATA!AH278)</f>
        <v>0</v>
      </c>
      <c r="AP293" s="320" t="str">
        <f t="shared" si="1097"/>
        <v/>
      </c>
      <c r="AQ293" s="266">
        <f>IF(OR(Is_Loading,LEN($A293)=0),"",SWDATA!AJ278)</f>
        <v>0</v>
      </c>
      <c r="AR293" s="267">
        <f>IF(OR(Is_Loading,LEN($A293)=0),"",SWDATA!AK278)</f>
        <v>0</v>
      </c>
      <c r="AS293" s="267">
        <f>IF(OR(Is_Loading,LEN($A293)=0),"",SWDATA!AL278)</f>
        <v>0</v>
      </c>
      <c r="AT293" s="266" t="str">
        <f t="shared" si="1098"/>
        <v/>
      </c>
      <c r="AU293" s="266">
        <f>IF(OR(Is_Loading,LEN($A293)=0),"",SWDATA!AN278)</f>
        <v>0</v>
      </c>
      <c r="AV293" s="267">
        <f>IF(OR(Is_Loading,LEN($A293)=0),"",SWDATA!AO278)</f>
        <v>0</v>
      </c>
      <c r="AW293" s="267">
        <f>IF(OR(Is_Loading,LEN($A293)=0),"",SWDATA!AP278)</f>
        <v>0</v>
      </c>
      <c r="AX293" s="266" t="str">
        <f t="shared" si="1099"/>
        <v/>
      </c>
      <c r="AY293" s="266">
        <f>IF(OR(Is_Loading,LEN($A293)=0),"",SWDATA!AR278)</f>
        <v>0</v>
      </c>
      <c r="AZ293" s="267">
        <f>IF(OR(Is_Loading,LEN($A293)=0),"",SWDATA!AS278)</f>
        <v>0</v>
      </c>
      <c r="BA293" s="267">
        <f>IF(OR(Is_Loading,LEN($A293)=0),"",SWDATA!AT278)</f>
        <v>0</v>
      </c>
      <c r="BB293" s="266" t="str">
        <f t="shared" si="1100"/>
        <v/>
      </c>
      <c r="BC293" s="266">
        <f>IF(OR(Is_Loading,LEN($A293)=0),"",SWDATA!AV278)</f>
        <v>0</v>
      </c>
      <c r="BD293" s="267">
        <f>IF(OR(Is_Loading,LEN($A293)=0),"",SWDATA!AW278)</f>
        <v>0</v>
      </c>
      <c r="BE293" s="323">
        <f>IF(OR(Is_Loading,LEN($A293)=0),"",SWDATA!AX278)</f>
        <v>0</v>
      </c>
      <c r="BF293" s="320" t="str">
        <f t="shared" si="1101"/>
        <v/>
      </c>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351"/>
      <c r="CO293" s="351"/>
      <c r="CP293" s="351"/>
      <c r="CQ293" s="351"/>
      <c r="CR293" s="351"/>
      <c r="CS293" s="351"/>
      <c r="CT293" s="351"/>
      <c r="CU293" s="351"/>
      <c r="CV293" s="351"/>
      <c r="CW293" s="351"/>
      <c r="CX293" s="351"/>
      <c r="CY293" s="351"/>
      <c r="CZ293" s="351"/>
      <c r="DA293" s="351"/>
      <c r="DB293" s="351"/>
      <c r="DC293" s="351"/>
      <c r="DD293" s="351"/>
      <c r="DE293" s="351"/>
      <c r="DF293" s="351"/>
      <c r="DG293" s="351"/>
      <c r="DH293" s="351"/>
      <c r="DI293" s="351"/>
      <c r="DJ293" s="351"/>
      <c r="DK293" s="351"/>
      <c r="DL293" s="351"/>
      <c r="DM293" s="351"/>
      <c r="DN293" s="351"/>
      <c r="DS293" s="372"/>
      <c r="DT293" s="374"/>
      <c r="DU293" s="375"/>
      <c r="DV293" s="375"/>
      <c r="DW293" s="375"/>
      <c r="DX293" s="375">
        <v>1</v>
      </c>
      <c r="DY293" s="375">
        <f t="shared" si="1144"/>
        <v>0</v>
      </c>
      <c r="DZ293" s="375">
        <f t="shared" si="1145"/>
        <v>0</v>
      </c>
      <c r="EA293" s="375">
        <f t="shared" si="1146"/>
        <v>1</v>
      </c>
      <c r="EB293" s="375">
        <f t="shared" si="1147"/>
        <v>0</v>
      </c>
      <c r="EC293" s="375">
        <f t="shared" si="1148"/>
        <v>0</v>
      </c>
      <c r="ED293" s="375">
        <f t="shared" si="1149"/>
        <v>1</v>
      </c>
      <c r="EE293" s="375">
        <f t="shared" si="1150"/>
        <v>0</v>
      </c>
      <c r="EF293" s="375">
        <f t="shared" si="1151"/>
        <v>0</v>
      </c>
      <c r="EG293" s="375">
        <f t="shared" si="1152"/>
        <v>1</v>
      </c>
      <c r="EH293" s="375">
        <f t="shared" si="1153"/>
        <v>0</v>
      </c>
      <c r="EI293" s="375">
        <f t="shared" si="1154"/>
        <v>0</v>
      </c>
      <c r="EJ293" s="375">
        <f t="shared" si="1155"/>
        <v>1</v>
      </c>
      <c r="EK293" s="375">
        <f t="shared" si="1156"/>
        <v>0</v>
      </c>
      <c r="EL293" s="375">
        <f t="shared" si="1157"/>
        <v>0</v>
      </c>
      <c r="EM293" s="375">
        <f t="shared" si="1158"/>
        <v>1</v>
      </c>
      <c r="EN293" s="375">
        <f t="shared" si="1159"/>
        <v>0</v>
      </c>
      <c r="EO293" s="375">
        <f t="shared" si="1160"/>
        <v>0</v>
      </c>
      <c r="EP293" s="375">
        <f t="shared" si="1161"/>
        <v>1</v>
      </c>
      <c r="EQ293" s="375">
        <f t="shared" si="1162"/>
        <v>0</v>
      </c>
      <c r="ER293" s="375">
        <f t="shared" si="1163"/>
        <v>0</v>
      </c>
      <c r="ES293" s="375">
        <f t="shared" si="1164"/>
        <v>1</v>
      </c>
      <c r="ET293" s="375">
        <f t="shared" si="1165"/>
        <v>0</v>
      </c>
      <c r="EU293" s="375">
        <f t="shared" si="1166"/>
        <v>0</v>
      </c>
      <c r="EV293" s="375">
        <f t="shared" si="1167"/>
        <v>1</v>
      </c>
      <c r="EW293" s="375">
        <f t="shared" si="1168"/>
        <v>0</v>
      </c>
      <c r="EX293" s="375">
        <f t="shared" si="1169"/>
        <v>0</v>
      </c>
      <c r="EY293" s="375">
        <f t="shared" si="1170"/>
        <v>1</v>
      </c>
      <c r="EZ293" s="375">
        <f t="shared" si="1171"/>
        <v>0</v>
      </c>
      <c r="FA293" s="375">
        <f t="shared" si="1172"/>
        <v>0</v>
      </c>
      <c r="FB293" s="375">
        <f t="shared" si="1173"/>
        <v>1</v>
      </c>
      <c r="FC293" s="375">
        <f t="shared" si="1174"/>
        <v>0</v>
      </c>
      <c r="FD293" s="375">
        <f t="shared" si="1175"/>
        <v>0</v>
      </c>
      <c r="FE293" s="376"/>
      <c r="FF293" s="372"/>
      <c r="FG293" s="372"/>
      <c r="FH293" s="372"/>
      <c r="FI293" s="372"/>
      <c r="FJ293" s="372"/>
      <c r="FK293" s="372"/>
      <c r="FL293" s="372"/>
      <c r="FM293" s="372"/>
      <c r="FN293" s="372"/>
      <c r="FO293" s="372"/>
      <c r="FP293" s="372"/>
      <c r="FQ293" s="372"/>
      <c r="FR293" s="372"/>
      <c r="FS293" s="372"/>
      <c r="FT293" s="372"/>
      <c r="FU293" s="372"/>
      <c r="FV293" s="372"/>
      <c r="FW293" s="372"/>
      <c r="FX293" s="372"/>
      <c r="FY293" s="372"/>
      <c r="FZ293" s="372"/>
      <c r="GA293" s="372"/>
      <c r="GB293" s="372"/>
      <c r="GC293" s="372"/>
      <c r="GD293" s="372"/>
      <c r="GE293" s="372"/>
      <c r="GF293" s="372"/>
      <c r="GG293" s="372"/>
      <c r="GH293" s="372"/>
      <c r="GI293" s="372"/>
      <c r="GJ293" s="372"/>
      <c r="GK293" s="372"/>
      <c r="GL293" s="372"/>
      <c r="GM293" s="372"/>
      <c r="GN293" s="372"/>
      <c r="GO293" s="372"/>
      <c r="GP293" s="372"/>
      <c r="GQ293" s="372"/>
      <c r="GR293" s="372"/>
      <c r="GS293" s="372"/>
      <c r="GT293" s="372"/>
      <c r="GU293" s="372"/>
      <c r="GV293" s="372"/>
      <c r="GW293" s="372"/>
      <c r="GX293" s="372"/>
      <c r="GY293" s="372"/>
      <c r="GZ293" s="372"/>
      <c r="HA293" s="372"/>
      <c r="HB293" s="372"/>
      <c r="HC293" s="372"/>
    </row>
    <row r="294" spans="1:211" s="373" customFormat="1" ht="15" hidden="1" customHeight="1" outlineLevel="1" x14ac:dyDescent="0.2">
      <c r="A294" s="366">
        <f>SWDATA!O279</f>
        <v>0</v>
      </c>
      <c r="B294" s="366">
        <f>SWDATA!M279</f>
        <v>0</v>
      </c>
      <c r="C294" s="351">
        <f>IF(AND(SWDATA!M279=1,SWDATA!Q279="promotions"),SWDATA!P279,0)</f>
        <v>0</v>
      </c>
      <c r="D294" s="371">
        <f>ROW(SWDATA!M279)</f>
        <v>279</v>
      </c>
      <c r="E294" s="368">
        <f ca="1">IF(AND(B294=1,UPPER(HLOOKUP(D294,'Metrics &amp; Attributes View'!$13:$31,19,0))&lt;&gt;"SBOM"),1,0)</f>
        <v>0</v>
      </c>
      <c r="F294" s="369">
        <f t="shared" si="1089"/>
        <v>1</v>
      </c>
      <c r="G294" s="366" t="str">
        <f t="shared" si="1090"/>
        <v/>
      </c>
      <c r="H294" s="370"/>
      <c r="J294" s="238">
        <f t="shared" si="1091"/>
        <v>0</v>
      </c>
      <c r="K294" s="239" t="str">
        <f t="shared" si="1092"/>
        <v/>
      </c>
      <c r="L294" s="342"/>
      <c r="M294" s="345"/>
      <c r="N294" s="340" t="str">
        <f>IF(LEN(SWDATA!F279)=0,"",N293)</f>
        <v/>
      </c>
      <c r="O294" s="296" t="str">
        <f>IF(LEN(SWDATA!G279)=0,"",O293)</f>
        <v/>
      </c>
      <c r="P294" s="297" t="str">
        <f>IF(LEN(SWDATA!C279)=0,"",SWDATA!C279)</f>
        <v/>
      </c>
      <c r="Q294" s="312" t="str">
        <f t="shared" si="1093"/>
        <v/>
      </c>
      <c r="R294" s="223" t="s">
        <v>262</v>
      </c>
      <c r="S294" s="224"/>
      <c r="T294" s="224"/>
      <c r="U294" s="264" t="s">
        <v>627</v>
      </c>
      <c r="V294" s="205" t="s">
        <v>221</v>
      </c>
      <c r="W294" s="266">
        <f>IF(OR(Is_Loading,LEN($A294)=0),"",SWDATA!P279)</f>
        <v>0</v>
      </c>
      <c r="X294" s="267">
        <f>IF(OR(Is_Loading,LEN($A294)=0),"",SWDATA!Q279)</f>
        <v>0</v>
      </c>
      <c r="Y294" s="267">
        <f>IF(OR(Is_Loading,LEN($A294)=0),"",SWDATA!R279)</f>
        <v>0</v>
      </c>
      <c r="Z294" s="266" t="str">
        <f t="shared" si="1180"/>
        <v/>
      </c>
      <c r="AA294" s="266">
        <f>IF(OR(Is_Loading,LEN($A294)=0),"",SWDATA!T279)</f>
        <v>0</v>
      </c>
      <c r="AB294" s="267">
        <f>IF(OR(Is_Loading,LEN($A294)=0),"",SWDATA!U279)</f>
        <v>0</v>
      </c>
      <c r="AC294" s="267">
        <f>IF(OR(Is_Loading,LEN($A294)=0),"",SWDATA!V279)</f>
        <v>0</v>
      </c>
      <c r="AD294" s="266" t="str">
        <f t="shared" si="1094"/>
        <v/>
      </c>
      <c r="AE294" s="266">
        <f>IF(OR(Is_Loading,LEN($A294)=0),"",SWDATA!X279)</f>
        <v>0</v>
      </c>
      <c r="AF294" s="267">
        <f>IF(OR(Is_Loading,LEN($A294)=0),"",SWDATA!Y279)</f>
        <v>0</v>
      </c>
      <c r="AG294" s="267">
        <f>IF(OR(Is_Loading,LEN($A294)=0),"",SWDATA!Z279)</f>
        <v>0</v>
      </c>
      <c r="AH294" s="266" t="str">
        <f t="shared" si="1095"/>
        <v/>
      </c>
      <c r="AI294" s="266">
        <f>IF(OR(Is_Loading,LEN($A294)=0),"",SWDATA!AB279)</f>
        <v>0</v>
      </c>
      <c r="AJ294" s="267">
        <f>IF(OR(Is_Loading,LEN($A294)=0),"",SWDATA!AC279)</f>
        <v>0</v>
      </c>
      <c r="AK294" s="267">
        <f>IF(OR(Is_Loading,LEN($A294)=0),"",SWDATA!AD279)</f>
        <v>0</v>
      </c>
      <c r="AL294" s="266" t="str">
        <f t="shared" si="1096"/>
        <v/>
      </c>
      <c r="AM294" s="266">
        <f>IF(OR(Is_Loading,LEN($A294)=0),"",SWDATA!AF279)</f>
        <v>0</v>
      </c>
      <c r="AN294" s="267">
        <f>IF(OR(Is_Loading,LEN($A294)=0),"",SWDATA!AG279)</f>
        <v>0</v>
      </c>
      <c r="AO294" s="323">
        <f>IF(OR(Is_Loading,LEN($A294)=0),"",SWDATA!AH279)</f>
        <v>0</v>
      </c>
      <c r="AP294" s="320" t="str">
        <f t="shared" si="1097"/>
        <v/>
      </c>
      <c r="AQ294" s="266">
        <f>IF(OR(Is_Loading,LEN($A294)=0),"",SWDATA!AJ279)</f>
        <v>0</v>
      </c>
      <c r="AR294" s="267">
        <f>IF(OR(Is_Loading,LEN($A294)=0),"",SWDATA!AK279)</f>
        <v>0</v>
      </c>
      <c r="AS294" s="267">
        <f>IF(OR(Is_Loading,LEN($A294)=0),"",SWDATA!AL279)</f>
        <v>0</v>
      </c>
      <c r="AT294" s="266" t="str">
        <f t="shared" si="1098"/>
        <v/>
      </c>
      <c r="AU294" s="266">
        <f>IF(OR(Is_Loading,LEN($A294)=0),"",SWDATA!AN279)</f>
        <v>0</v>
      </c>
      <c r="AV294" s="267">
        <f>IF(OR(Is_Loading,LEN($A294)=0),"",SWDATA!AO279)</f>
        <v>0</v>
      </c>
      <c r="AW294" s="267">
        <f>IF(OR(Is_Loading,LEN($A294)=0),"",SWDATA!AP279)</f>
        <v>0</v>
      </c>
      <c r="AX294" s="266" t="str">
        <f t="shared" si="1099"/>
        <v/>
      </c>
      <c r="AY294" s="266">
        <f>IF(OR(Is_Loading,LEN($A294)=0),"",SWDATA!AR279)</f>
        <v>0</v>
      </c>
      <c r="AZ294" s="267">
        <f>IF(OR(Is_Loading,LEN($A294)=0),"",SWDATA!AS279)</f>
        <v>0</v>
      </c>
      <c r="BA294" s="267">
        <f>IF(OR(Is_Loading,LEN($A294)=0),"",SWDATA!AT279)</f>
        <v>0</v>
      </c>
      <c r="BB294" s="266" t="str">
        <f t="shared" si="1100"/>
        <v/>
      </c>
      <c r="BC294" s="266">
        <f>IF(OR(Is_Loading,LEN($A294)=0),"",SWDATA!AV279)</f>
        <v>0</v>
      </c>
      <c r="BD294" s="267">
        <f>IF(OR(Is_Loading,LEN($A294)=0),"",SWDATA!AW279)</f>
        <v>0</v>
      </c>
      <c r="BE294" s="323">
        <f>IF(OR(Is_Loading,LEN($A294)=0),"",SWDATA!AX279)</f>
        <v>0</v>
      </c>
      <c r="BF294" s="332" t="str">
        <f t="shared" si="1101"/>
        <v/>
      </c>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351"/>
      <c r="CO294" s="351"/>
      <c r="CP294" s="351"/>
      <c r="CQ294" s="351"/>
      <c r="CR294" s="351"/>
      <c r="CS294" s="351"/>
      <c r="CT294" s="351"/>
      <c r="CU294" s="351"/>
      <c r="CV294" s="351"/>
      <c r="CW294" s="351"/>
      <c r="CX294" s="351"/>
      <c r="CY294" s="351"/>
      <c r="CZ294" s="351"/>
      <c r="DA294" s="351"/>
      <c r="DB294" s="351"/>
      <c r="DC294" s="351"/>
      <c r="DD294" s="351"/>
      <c r="DE294" s="351"/>
      <c r="DF294" s="351"/>
      <c r="DG294" s="351"/>
      <c r="DH294" s="351"/>
      <c r="DI294" s="351"/>
      <c r="DJ294" s="351"/>
      <c r="DK294" s="351"/>
      <c r="DL294" s="351"/>
      <c r="DM294" s="351"/>
      <c r="DN294" s="351"/>
      <c r="DS294" s="372"/>
      <c r="DT294" s="374"/>
      <c r="DU294" s="375"/>
      <c r="DV294" s="375"/>
      <c r="DW294" s="375"/>
      <c r="DX294" s="375">
        <v>1</v>
      </c>
      <c r="DY294" s="375">
        <f t="shared" si="1144"/>
        <v>0</v>
      </c>
      <c r="DZ294" s="375">
        <f t="shared" si="1145"/>
        <v>0</v>
      </c>
      <c r="EA294" s="375">
        <f t="shared" si="1146"/>
        <v>1</v>
      </c>
      <c r="EB294" s="375">
        <f t="shared" si="1147"/>
        <v>0</v>
      </c>
      <c r="EC294" s="375">
        <f t="shared" si="1148"/>
        <v>0</v>
      </c>
      <c r="ED294" s="375">
        <f t="shared" si="1149"/>
        <v>1</v>
      </c>
      <c r="EE294" s="375">
        <f t="shared" si="1150"/>
        <v>0</v>
      </c>
      <c r="EF294" s="375">
        <f t="shared" si="1151"/>
        <v>0</v>
      </c>
      <c r="EG294" s="375">
        <f t="shared" si="1152"/>
        <v>1</v>
      </c>
      <c r="EH294" s="375">
        <f t="shared" si="1153"/>
        <v>0</v>
      </c>
      <c r="EI294" s="375">
        <f t="shared" si="1154"/>
        <v>0</v>
      </c>
      <c r="EJ294" s="375">
        <f t="shared" si="1155"/>
        <v>1</v>
      </c>
      <c r="EK294" s="375">
        <f t="shared" si="1156"/>
        <v>0</v>
      </c>
      <c r="EL294" s="375">
        <f t="shared" si="1157"/>
        <v>0</v>
      </c>
      <c r="EM294" s="375">
        <f t="shared" si="1158"/>
        <v>1</v>
      </c>
      <c r="EN294" s="375">
        <f t="shared" si="1159"/>
        <v>0</v>
      </c>
      <c r="EO294" s="375">
        <f t="shared" si="1160"/>
        <v>0</v>
      </c>
      <c r="EP294" s="375">
        <f t="shared" si="1161"/>
        <v>1</v>
      </c>
      <c r="EQ294" s="375">
        <f t="shared" si="1162"/>
        <v>0</v>
      </c>
      <c r="ER294" s="375">
        <f t="shared" si="1163"/>
        <v>0</v>
      </c>
      <c r="ES294" s="375">
        <f t="shared" si="1164"/>
        <v>1</v>
      </c>
      <c r="ET294" s="375">
        <f t="shared" si="1165"/>
        <v>0</v>
      </c>
      <c r="EU294" s="375">
        <f t="shared" si="1166"/>
        <v>0</v>
      </c>
      <c r="EV294" s="375">
        <f t="shared" si="1167"/>
        <v>1</v>
      </c>
      <c r="EW294" s="375">
        <f t="shared" si="1168"/>
        <v>0</v>
      </c>
      <c r="EX294" s="375">
        <f t="shared" si="1169"/>
        <v>0</v>
      </c>
      <c r="EY294" s="375">
        <f t="shared" si="1170"/>
        <v>1</v>
      </c>
      <c r="EZ294" s="375">
        <f t="shared" si="1171"/>
        <v>0</v>
      </c>
      <c r="FA294" s="375">
        <f t="shared" si="1172"/>
        <v>0</v>
      </c>
      <c r="FB294" s="375">
        <f t="shared" si="1173"/>
        <v>1</v>
      </c>
      <c r="FC294" s="375">
        <f t="shared" si="1174"/>
        <v>0</v>
      </c>
      <c r="FD294" s="375">
        <f t="shared" si="1175"/>
        <v>0</v>
      </c>
      <c r="FE294" s="376"/>
      <c r="FF294" s="372"/>
      <c r="FG294" s="372"/>
      <c r="FH294" s="372"/>
      <c r="FI294" s="372"/>
      <c r="FJ294" s="372"/>
      <c r="FK294" s="372"/>
      <c r="FL294" s="372"/>
      <c r="FM294" s="372"/>
      <c r="FN294" s="372"/>
      <c r="FO294" s="372"/>
      <c r="FP294" s="372"/>
      <c r="FQ294" s="372"/>
      <c r="FR294" s="372"/>
      <c r="FS294" s="372"/>
      <c r="FT294" s="372"/>
      <c r="FU294" s="372"/>
      <c r="FV294" s="372"/>
      <c r="FW294" s="372"/>
      <c r="FX294" s="372"/>
      <c r="FY294" s="372"/>
      <c r="FZ294" s="372"/>
      <c r="GA294" s="372"/>
      <c r="GB294" s="372"/>
      <c r="GC294" s="372"/>
      <c r="GD294" s="372"/>
      <c r="GE294" s="372"/>
      <c r="GF294" s="372"/>
      <c r="GG294" s="372"/>
      <c r="GH294" s="372"/>
      <c r="GI294" s="372"/>
      <c r="GJ294" s="372"/>
      <c r="GK294" s="372"/>
      <c r="GL294" s="372"/>
      <c r="GM294" s="372"/>
      <c r="GN294" s="372"/>
      <c r="GO294" s="372"/>
      <c r="GP294" s="372"/>
      <c r="GQ294" s="372"/>
      <c r="GR294" s="372"/>
      <c r="GS294" s="372"/>
      <c r="GT294" s="372"/>
      <c r="GU294" s="372"/>
      <c r="GV294" s="372"/>
      <c r="GW294" s="372"/>
      <c r="GX294" s="372"/>
      <c r="GY294" s="372"/>
      <c r="GZ294" s="372"/>
      <c r="HA294" s="372"/>
      <c r="HB294" s="372"/>
      <c r="HC294" s="372"/>
    </row>
    <row r="295" spans="1:211" s="373" customFormat="1" ht="15" customHeight="1" collapsed="1" thickTop="1" x14ac:dyDescent="0.2">
      <c r="A295" s="192">
        <f>SWDATA!O280</f>
        <v>0</v>
      </c>
      <c r="B295" s="192">
        <f>SWDATA!M280</f>
        <v>0</v>
      </c>
      <c r="C295" s="201">
        <f>IF(AND(SWDATA!M280=1,SWDATA!Q280="promotions"),SWDATA!P280,0)</f>
        <v>0</v>
      </c>
      <c r="D295" s="200">
        <f>ROW(SWDATA!M280)</f>
        <v>280</v>
      </c>
      <c r="E295" s="202">
        <f t="shared" ref="E295:E302" si="1181">B295</f>
        <v>0</v>
      </c>
      <c r="F295" s="203">
        <f t="shared" si="1089"/>
        <v>1</v>
      </c>
      <c r="G295" s="192" t="str">
        <f t="shared" si="1090"/>
        <v/>
      </c>
      <c r="H295" s="313"/>
      <c r="I295" s="390"/>
      <c r="J295" s="395">
        <f t="shared" si="1091"/>
        <v>0</v>
      </c>
      <c r="K295" s="396" t="str">
        <f t="shared" si="1092"/>
        <v/>
      </c>
      <c r="L295" s="397"/>
      <c r="M295" s="398"/>
      <c r="N295" s="399" t="str">
        <f>IF(LEN(SWDATA!F280)=0,"",IF(LEN(SWDATA!G280)=0,"",IF($O$12="ID",MID(SWDATA!G280,FIND("|",SWDATA!G280)+1,FIND("~~",SWDATA!G280)-FIND("|",SWDATA!G280)-1),IF($O$12="Desc",RIGHT(SWDATA!G280,LEN(SWDATA!G280)-FIND("~~",SWDATA!G280)-1),RIGHT(SWDATA!G280,LEN(SWDATA!G280)-FIND("|",SWDATA!G280))))))</f>
        <v/>
      </c>
      <c r="O295" s="400" t="str">
        <f>IF(LEN(SWDATA!G280)=0,"",IF(LEN(SWDATA!H280)=0,"",IF($O$12="ID",MID(SWDATA!H280,FIND("|",SWDATA!H280)+1,FIND("~~",SWDATA!H280)-FIND("|",SWDATA!H280)-1),IF($O$12="Desc",RIGHT(SWDATA!H280,LEN(SWDATA!H280)-FIND("~~",SWDATA!H280)-1),RIGHT(SWDATA!H280,LEN(SWDATA!H280)-FIND("|",SWDATA!H280))))))</f>
        <v/>
      </c>
      <c r="P295" s="401" t="str">
        <f>IF(LEN(SWDATA!C280)=0,"",SWDATA!C280)</f>
        <v/>
      </c>
      <c r="Q295" s="402" t="str">
        <f t="shared" si="1093"/>
        <v/>
      </c>
      <c r="R295" s="403" t="s">
        <v>575</v>
      </c>
      <c r="S295" s="404" t="s">
        <v>485</v>
      </c>
      <c r="T295" s="404"/>
      <c r="U295" s="405" t="s">
        <v>595</v>
      </c>
      <c r="V295" s="406" t="s">
        <v>221</v>
      </c>
      <c r="W295" s="407">
        <f>IF(OR(Is_Loading,LEN($A295)=0),"",SWDATA!P280)</f>
        <v>0</v>
      </c>
      <c r="X295" s="408">
        <f>IF(OR(Is_Loading,LEN($A295)=0),"",SWDATA!Q280)</f>
        <v>0</v>
      </c>
      <c r="Y295" s="408">
        <f>IF(OR(Is_Loading,LEN($A295)=0),"",SWDATA!R280)</f>
        <v>0</v>
      </c>
      <c r="Z295" s="407" t="str">
        <f t="shared" ref="Z295" si="1182">IF($A295=0,"",CHOOSE($F295,SUM(W295:Y295),SUM(W295:Y295)/3,Y295))</f>
        <v/>
      </c>
      <c r="AA295" s="407">
        <f>IF(OR(Is_Loading,LEN($A295)=0),"",SWDATA!T280)</f>
        <v>0</v>
      </c>
      <c r="AB295" s="408">
        <f>IF(OR(Is_Loading,LEN($A295)=0),"",SWDATA!U280)</f>
        <v>0</v>
      </c>
      <c r="AC295" s="408">
        <f>IF(OR(Is_Loading,LEN($A295)=0),"",SWDATA!V280)</f>
        <v>0</v>
      </c>
      <c r="AD295" s="407" t="str">
        <f t="shared" si="1094"/>
        <v/>
      </c>
      <c r="AE295" s="407">
        <f>IF(OR(Is_Loading,LEN($A295)=0),"",SWDATA!X280)</f>
        <v>0</v>
      </c>
      <c r="AF295" s="408">
        <f>IF(OR(Is_Loading,LEN($A295)=0),"",SWDATA!Y280)</f>
        <v>0</v>
      </c>
      <c r="AG295" s="408">
        <f>IF(OR(Is_Loading,LEN($A295)=0),"",SWDATA!Z280)</f>
        <v>0</v>
      </c>
      <c r="AH295" s="407" t="str">
        <f t="shared" si="1095"/>
        <v/>
      </c>
      <c r="AI295" s="407">
        <f>IF(OR(Is_Loading,LEN($A295)=0),"",SWDATA!AB280)</f>
        <v>0</v>
      </c>
      <c r="AJ295" s="408">
        <f>IF(OR(Is_Loading,LEN($A295)=0),"",SWDATA!AC280)</f>
        <v>0</v>
      </c>
      <c r="AK295" s="408">
        <f>IF(OR(Is_Loading,LEN($A295)=0),"",SWDATA!AD280)</f>
        <v>0</v>
      </c>
      <c r="AL295" s="407" t="str">
        <f t="shared" si="1096"/>
        <v/>
      </c>
      <c r="AM295" s="407">
        <f>IF(OR(Is_Loading,LEN($A295)=0),"",SWDATA!AF280)</f>
        <v>0</v>
      </c>
      <c r="AN295" s="408">
        <f>IF(OR(Is_Loading,LEN($A295)=0),"",SWDATA!AG280)</f>
        <v>0</v>
      </c>
      <c r="AO295" s="409">
        <f>IF(OR(Is_Loading,LEN($A295)=0),"",SWDATA!AH280)</f>
        <v>0</v>
      </c>
      <c r="AP295" s="410" t="str">
        <f t="shared" si="1097"/>
        <v/>
      </c>
      <c r="AQ295" s="407">
        <f>IF(OR(Is_Loading,LEN($A295)=0),"",SWDATA!AJ280)</f>
        <v>0</v>
      </c>
      <c r="AR295" s="408">
        <f>IF(OR(Is_Loading,LEN($A295)=0),"",SWDATA!AK280)</f>
        <v>0</v>
      </c>
      <c r="AS295" s="408">
        <f>IF(OR(Is_Loading,LEN($A295)=0),"",SWDATA!AL280)</f>
        <v>0</v>
      </c>
      <c r="AT295" s="407" t="str">
        <f t="shared" si="1098"/>
        <v/>
      </c>
      <c r="AU295" s="407">
        <f>IF(OR(Is_Loading,LEN($A295)=0),"",SWDATA!AN280)</f>
        <v>0</v>
      </c>
      <c r="AV295" s="408">
        <f>IF(OR(Is_Loading,LEN($A295)=0),"",SWDATA!AO280)</f>
        <v>0</v>
      </c>
      <c r="AW295" s="408">
        <f>IF(OR(Is_Loading,LEN($A295)=0),"",SWDATA!AP280)</f>
        <v>0</v>
      </c>
      <c r="AX295" s="407" t="str">
        <f t="shared" si="1099"/>
        <v/>
      </c>
      <c r="AY295" s="407">
        <f>IF(OR(Is_Loading,LEN($A295)=0),"",SWDATA!AR280)</f>
        <v>0</v>
      </c>
      <c r="AZ295" s="408">
        <f>IF(OR(Is_Loading,LEN($A295)=0),"",SWDATA!AS280)</f>
        <v>0</v>
      </c>
      <c r="BA295" s="408">
        <f>IF(OR(Is_Loading,LEN($A295)=0),"",SWDATA!AT280)</f>
        <v>0</v>
      </c>
      <c r="BB295" s="407" t="str">
        <f t="shared" si="1100"/>
        <v/>
      </c>
      <c r="BC295" s="407">
        <f>IF(OR(Is_Loading,LEN($A295)=0),"",SWDATA!AV280)</f>
        <v>0</v>
      </c>
      <c r="BD295" s="408">
        <f>IF(OR(Is_Loading,LEN($A295)=0),"",SWDATA!AW280)</f>
        <v>0</v>
      </c>
      <c r="BE295" s="409">
        <f>IF(OR(Is_Loading,LEN($A295)=0),"",SWDATA!AX280)</f>
        <v>0</v>
      </c>
      <c r="BF295" s="320" t="str">
        <f t="shared" si="1101"/>
        <v/>
      </c>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s="201"/>
      <c r="CO295" s="201"/>
      <c r="CP295" s="201"/>
      <c r="CQ295" s="201"/>
      <c r="CR295" s="201"/>
      <c r="CS295" s="201"/>
      <c r="CT295" s="201"/>
      <c r="CU295" s="201"/>
      <c r="CV295" s="201"/>
      <c r="CW295" s="201"/>
      <c r="CX295" s="201"/>
      <c r="CY295" s="201"/>
      <c r="CZ295" s="201"/>
      <c r="DA295" s="201"/>
      <c r="DB295" s="201"/>
      <c r="DC295" s="201"/>
      <c r="DD295" s="201"/>
      <c r="DE295" s="201"/>
      <c r="DF295" s="201"/>
      <c r="DG295" s="201"/>
      <c r="DH295" s="201"/>
      <c r="DI295" s="201"/>
      <c r="DJ295" s="201"/>
      <c r="DK295" s="201"/>
      <c r="DL295" s="201"/>
      <c r="DM295" s="201"/>
      <c r="DN295" s="201"/>
      <c r="DQ295" s="373">
        <f>'Metrics &amp; Attributes View'!N320</f>
        <v>0</v>
      </c>
      <c r="DS295" s="372"/>
      <c r="DT295" s="374"/>
      <c r="DU295" s="375"/>
      <c r="DV295" s="375"/>
      <c r="DW295" s="375"/>
      <c r="DX295" s="375"/>
      <c r="DY295" s="375"/>
      <c r="DZ295" s="375"/>
      <c r="EA295" s="375"/>
      <c r="EB295" s="375"/>
      <c r="EC295" s="375"/>
      <c r="ED295" s="375"/>
      <c r="EE295" s="375"/>
      <c r="EF295" s="375"/>
      <c r="EG295" s="375"/>
      <c r="EH295" s="375"/>
      <c r="EI295" s="375"/>
      <c r="EJ295" s="375"/>
      <c r="EK295" s="375"/>
      <c r="EL295" s="375"/>
      <c r="EM295" s="375"/>
      <c r="EN295" s="375"/>
      <c r="EO295" s="375"/>
      <c r="EP295" s="375"/>
      <c r="EQ295" s="375"/>
      <c r="ER295" s="375"/>
      <c r="ES295" s="375"/>
      <c r="ET295" s="375"/>
      <c r="EU295" s="375"/>
      <c r="EV295" s="375"/>
      <c r="EW295" s="375"/>
      <c r="EX295" s="375"/>
      <c r="EY295" s="375"/>
      <c r="EZ295" s="375"/>
      <c r="FA295" s="375"/>
      <c r="FB295" s="375"/>
      <c r="FC295" s="375"/>
      <c r="FD295" s="375"/>
      <c r="FE295" s="376"/>
      <c r="FF295" s="372"/>
      <c r="FG295" s="372"/>
      <c r="FH295" s="372"/>
      <c r="FI295" s="372"/>
      <c r="FJ295" s="372"/>
      <c r="FK295" s="372"/>
      <c r="FL295" s="372"/>
      <c r="FM295" s="372"/>
      <c r="FN295" s="372"/>
      <c r="FO295" s="372"/>
      <c r="FP295" s="372"/>
      <c r="FQ295" s="372"/>
      <c r="FR295" s="372"/>
      <c r="FS295" s="372"/>
      <c r="FT295" s="372"/>
      <c r="FU295" s="372"/>
      <c r="FV295" s="372"/>
      <c r="FW295" s="372"/>
      <c r="FX295" s="372"/>
      <c r="FY295" s="372"/>
      <c r="FZ295" s="372"/>
      <c r="GA295" s="372"/>
      <c r="GB295" s="372"/>
      <c r="GC295" s="372"/>
      <c r="GD295" s="372"/>
      <c r="GE295" s="372"/>
      <c r="GF295" s="372"/>
      <c r="GG295" s="372"/>
      <c r="GH295" s="372"/>
      <c r="GI295" s="372"/>
      <c r="GJ295" s="372"/>
      <c r="GK295" s="372"/>
      <c r="GL295" s="372"/>
      <c r="GM295" s="372"/>
      <c r="GN295" s="372"/>
      <c r="GO295" s="372"/>
      <c r="GP295" s="372"/>
      <c r="GQ295" s="372"/>
      <c r="GR295" s="372"/>
      <c r="GS295" s="372"/>
      <c r="GT295" s="372"/>
      <c r="GU295" s="372"/>
      <c r="GV295" s="372"/>
      <c r="GW295" s="372"/>
      <c r="GX295" s="372"/>
      <c r="GY295" s="372"/>
      <c r="GZ295" s="372"/>
      <c r="HA295" s="372"/>
      <c r="HB295" s="372"/>
      <c r="HC295" s="372"/>
    </row>
    <row r="296" spans="1:211" s="373" customFormat="1" ht="15" customHeight="1" x14ac:dyDescent="0.2">
      <c r="A296" s="192">
        <f>SWDATA!O281</f>
        <v>0</v>
      </c>
      <c r="B296" s="192">
        <f>SWDATA!M281</f>
        <v>0</v>
      </c>
      <c r="C296" s="201">
        <f>IF(AND(SWDATA!M281=1,SWDATA!Q281="promotions"),SWDATA!P281,0)</f>
        <v>0</v>
      </c>
      <c r="D296" s="200">
        <f>ROW(SWDATA!M281)</f>
        <v>281</v>
      </c>
      <c r="E296" s="202">
        <f t="shared" si="1181"/>
        <v>0</v>
      </c>
      <c r="F296" s="203">
        <f t="shared" si="1089"/>
        <v>1</v>
      </c>
      <c r="G296" s="192" t="str">
        <f t="shared" si="1090"/>
        <v/>
      </c>
      <c r="H296" s="204"/>
      <c r="I296" s="390"/>
      <c r="J296" s="238">
        <f t="shared" si="1091"/>
        <v>0</v>
      </c>
      <c r="K296" s="239" t="str">
        <f t="shared" si="1092"/>
        <v/>
      </c>
      <c r="L296" s="342"/>
      <c r="M296" s="345"/>
      <c r="N296" s="340" t="str">
        <f>IF(LEN(SWDATA!F281)=0,"",N295)</f>
        <v/>
      </c>
      <c r="O296" s="296" t="str">
        <f>IF(LEN(SWDATA!G281)=0,"",O295)</f>
        <v/>
      </c>
      <c r="P296" s="297" t="str">
        <f>IF(LEN(SWDATA!C281)=0,"",SWDATA!C281)</f>
        <v/>
      </c>
      <c r="Q296" s="312" t="str">
        <f t="shared" si="1093"/>
        <v/>
      </c>
      <c r="R296" s="223" t="s">
        <v>575</v>
      </c>
      <c r="S296" s="224"/>
      <c r="T296" s="224"/>
      <c r="U296" s="265" t="s">
        <v>619</v>
      </c>
      <c r="V296" s="205" t="s">
        <v>221</v>
      </c>
      <c r="W296" s="266">
        <f>IF(OR(Is_Loading,LEN($A296)=0),"",SWDATA!P281)</f>
        <v>0</v>
      </c>
      <c r="X296" s="267">
        <f>IF(OR(Is_Loading,LEN($A296)=0),"",SWDATA!Q281)</f>
        <v>0</v>
      </c>
      <c r="Y296" s="267">
        <f>IF(OR(Is_Loading,LEN($A296)=0),"",SWDATA!R281)</f>
        <v>0</v>
      </c>
      <c r="Z296" s="266" t="str">
        <f t="shared" ref="Z296:Z297" si="1183">IF($A296=0,"",CHOOSE($F296,SUM(W296:Y296),SUM(W296:Y296)/3,Y296))</f>
        <v/>
      </c>
      <c r="AA296" s="266">
        <f>IF(OR(Is_Loading,LEN($A296)=0),"",SWDATA!T281)</f>
        <v>0</v>
      </c>
      <c r="AB296" s="267">
        <f>IF(OR(Is_Loading,LEN($A296)=0),"",SWDATA!U281)</f>
        <v>0</v>
      </c>
      <c r="AC296" s="267">
        <f>IF(OR(Is_Loading,LEN($A296)=0),"",SWDATA!V281)</f>
        <v>0</v>
      </c>
      <c r="AD296" s="266" t="str">
        <f t="shared" si="1094"/>
        <v/>
      </c>
      <c r="AE296" s="266">
        <f>IF(OR(Is_Loading,LEN($A296)=0),"",SWDATA!X281)</f>
        <v>0</v>
      </c>
      <c r="AF296" s="267">
        <f>IF(OR(Is_Loading,LEN($A296)=0),"",SWDATA!Y281)</f>
        <v>0</v>
      </c>
      <c r="AG296" s="267">
        <f>IF(OR(Is_Loading,LEN($A296)=0),"",SWDATA!Z281)</f>
        <v>0</v>
      </c>
      <c r="AH296" s="266" t="str">
        <f t="shared" si="1095"/>
        <v/>
      </c>
      <c r="AI296" s="266">
        <f>IF(OR(Is_Loading,LEN($A296)=0),"",SWDATA!AB281)</f>
        <v>0</v>
      </c>
      <c r="AJ296" s="267">
        <f>IF(OR(Is_Loading,LEN($A296)=0),"",SWDATA!AC281)</f>
        <v>0</v>
      </c>
      <c r="AK296" s="267">
        <f>IF(OR(Is_Loading,LEN($A296)=0),"",SWDATA!AD281)</f>
        <v>0</v>
      </c>
      <c r="AL296" s="266" t="str">
        <f t="shared" si="1096"/>
        <v/>
      </c>
      <c r="AM296" s="266">
        <f>IF(OR(Is_Loading,LEN($A296)=0),"",SWDATA!AF281)</f>
        <v>0</v>
      </c>
      <c r="AN296" s="267">
        <f>IF(OR(Is_Loading,LEN($A296)=0),"",SWDATA!AG281)</f>
        <v>0</v>
      </c>
      <c r="AO296" s="323">
        <f>IF(OR(Is_Loading,LEN($A296)=0),"",SWDATA!AH281)</f>
        <v>0</v>
      </c>
      <c r="AP296" s="320" t="str">
        <f t="shared" si="1097"/>
        <v/>
      </c>
      <c r="AQ296" s="266">
        <f>IF(OR(Is_Loading,LEN($A296)=0),"",SWDATA!AJ281)</f>
        <v>0</v>
      </c>
      <c r="AR296" s="267">
        <f>IF(OR(Is_Loading,LEN($A296)=0),"",SWDATA!AK281)</f>
        <v>0</v>
      </c>
      <c r="AS296" s="267">
        <f>IF(OR(Is_Loading,LEN($A296)=0),"",SWDATA!AL281)</f>
        <v>0</v>
      </c>
      <c r="AT296" s="266" t="str">
        <f t="shared" si="1098"/>
        <v/>
      </c>
      <c r="AU296" s="266">
        <f>IF(OR(Is_Loading,LEN($A296)=0),"",SWDATA!AN281)</f>
        <v>0</v>
      </c>
      <c r="AV296" s="267">
        <f>IF(OR(Is_Loading,LEN($A296)=0),"",SWDATA!AO281)</f>
        <v>0</v>
      </c>
      <c r="AW296" s="267">
        <f>IF(OR(Is_Loading,LEN($A296)=0),"",SWDATA!AP281)</f>
        <v>0</v>
      </c>
      <c r="AX296" s="266" t="str">
        <f t="shared" si="1099"/>
        <v/>
      </c>
      <c r="AY296" s="266">
        <f>IF(OR(Is_Loading,LEN($A296)=0),"",SWDATA!AR281)</f>
        <v>0</v>
      </c>
      <c r="AZ296" s="267">
        <f>IF(OR(Is_Loading,LEN($A296)=0),"",SWDATA!AS281)</f>
        <v>0</v>
      </c>
      <c r="BA296" s="267">
        <f>IF(OR(Is_Loading,LEN($A296)=0),"",SWDATA!AT281)</f>
        <v>0</v>
      </c>
      <c r="BB296" s="266" t="str">
        <f t="shared" si="1100"/>
        <v/>
      </c>
      <c r="BC296" s="266">
        <f>IF(OR(Is_Loading,LEN($A296)=0),"",SWDATA!AV281)</f>
        <v>0</v>
      </c>
      <c r="BD296" s="267">
        <f>IF(OR(Is_Loading,LEN($A296)=0),"",SWDATA!AW281)</f>
        <v>0</v>
      </c>
      <c r="BE296" s="323">
        <f>IF(OR(Is_Loading,LEN($A296)=0),"",SWDATA!AX281)</f>
        <v>0</v>
      </c>
      <c r="BF296" s="320" t="str">
        <f t="shared" si="1101"/>
        <v/>
      </c>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s="201"/>
      <c r="CO296" s="201"/>
      <c r="CP296" s="201"/>
      <c r="CQ296" s="201"/>
      <c r="CR296" s="201"/>
      <c r="CS296" s="201"/>
      <c r="CT296" s="201"/>
      <c r="CU296" s="201"/>
      <c r="CV296" s="201"/>
      <c r="CW296" s="201"/>
      <c r="CX296" s="201"/>
      <c r="CY296" s="201"/>
      <c r="CZ296" s="201"/>
      <c r="DA296" s="201"/>
      <c r="DB296" s="201"/>
      <c r="DC296" s="201"/>
      <c r="DD296" s="201"/>
      <c r="DE296" s="201"/>
      <c r="DF296" s="201"/>
      <c r="DG296" s="201"/>
      <c r="DH296" s="201"/>
      <c r="DI296" s="201"/>
      <c r="DJ296" s="201"/>
      <c r="DK296" s="201"/>
      <c r="DL296" s="201"/>
      <c r="DM296" s="201"/>
      <c r="DN296" s="201"/>
      <c r="DS296" s="372"/>
      <c r="DT296" s="372"/>
      <c r="DU296" s="375">
        <f t="shared" ref="DU296" si="1184">COLUMN(W294)</f>
        <v>23</v>
      </c>
      <c r="DV296" s="375">
        <f t="shared" ref="DV296" si="1185">SUM(DU296)+DV297+1</f>
        <v>24</v>
      </c>
      <c r="DW296" s="375">
        <f t="shared" ref="DW296" si="1186">SUM(DV296)+DW297+1</f>
        <v>25</v>
      </c>
      <c r="DX296" s="375">
        <f t="shared" ref="DX296" si="1187">SUM(DW296)+DX297+1</f>
        <v>27</v>
      </c>
      <c r="DY296" s="375">
        <f t="shared" ref="DY296" si="1188">SUM(DX296)+DY297+1</f>
        <v>28</v>
      </c>
      <c r="DZ296" s="375">
        <f t="shared" ref="DZ296" si="1189">SUM(DY296)+DZ297+1</f>
        <v>29</v>
      </c>
      <c r="EA296" s="375">
        <f t="shared" ref="EA296" si="1190">SUM(DZ296)+EA297+1</f>
        <v>31</v>
      </c>
      <c r="EB296" s="375">
        <f t="shared" ref="EB296" si="1191">SUM(EA296)+EB297+1</f>
        <v>32</v>
      </c>
      <c r="EC296" s="375">
        <f t="shared" ref="EC296" si="1192">SUM(EB296)+EC297+1</f>
        <v>33</v>
      </c>
      <c r="ED296" s="375">
        <f t="shared" ref="ED296" si="1193">SUM(EC296)+ED297+1</f>
        <v>35</v>
      </c>
      <c r="EE296" s="375">
        <f t="shared" ref="EE296" si="1194">SUM(ED296)+EE297+1</f>
        <v>36</v>
      </c>
      <c r="EF296" s="375">
        <f t="shared" ref="EF296" si="1195">SUM(EE296)+EF297+1</f>
        <v>37</v>
      </c>
      <c r="EG296" s="375">
        <f t="shared" ref="EG296" si="1196">SUM(EF296)+EG297+1</f>
        <v>39</v>
      </c>
      <c r="EH296" s="375">
        <f t="shared" ref="EH296" si="1197">SUM(EG296)+EH297+1</f>
        <v>40</v>
      </c>
      <c r="EI296" s="375">
        <f t="shared" ref="EI296" si="1198">SUM(EH296)+EI297+1</f>
        <v>41</v>
      </c>
      <c r="EJ296" s="375">
        <f t="shared" ref="EJ296" si="1199">SUM(EI296)+EJ297+1</f>
        <v>43</v>
      </c>
      <c r="EK296" s="375">
        <f t="shared" ref="EK296" si="1200">SUM(EJ296)+EK297+1</f>
        <v>44</v>
      </c>
      <c r="EL296" s="375">
        <f t="shared" ref="EL296" si="1201">SUM(EK296)+EL297+1</f>
        <v>45</v>
      </c>
      <c r="EM296" s="375">
        <f t="shared" ref="EM296" si="1202">SUM(EL296)+EM297+1</f>
        <v>47</v>
      </c>
      <c r="EN296" s="375">
        <f t="shared" ref="EN296" si="1203">SUM(EM296)+EN297+1</f>
        <v>48</v>
      </c>
      <c r="EO296" s="375">
        <f t="shared" ref="EO296" si="1204">SUM(EN296)+EO297+1</f>
        <v>49</v>
      </c>
      <c r="EP296" s="375">
        <f t="shared" ref="EP296" si="1205">SUM(EO296)+EP297+1</f>
        <v>51</v>
      </c>
      <c r="EQ296" s="375">
        <f t="shared" ref="EQ296" si="1206">SUM(EP296)+EQ297+1</f>
        <v>52</v>
      </c>
      <c r="ER296" s="375">
        <f t="shared" ref="ER296" si="1207">SUM(EQ296)+ER297+1</f>
        <v>53</v>
      </c>
      <c r="ES296" s="375">
        <f t="shared" ref="ES296" si="1208">SUM(ER296)+ES297+1</f>
        <v>55</v>
      </c>
      <c r="ET296" s="375">
        <f t="shared" ref="ET296" si="1209">SUM(ES296)+ET297+1</f>
        <v>56</v>
      </c>
      <c r="EU296" s="375">
        <f t="shared" ref="EU296" si="1210">SUM(ET296)+EU297+1</f>
        <v>57</v>
      </c>
      <c r="EV296" s="375">
        <f t="shared" ref="EV296" si="1211">SUM(EU296)+EV297+1</f>
        <v>59</v>
      </c>
      <c r="EW296" s="375">
        <f t="shared" ref="EW296" si="1212">SUM(EV296)+EW297+1</f>
        <v>60</v>
      </c>
      <c r="EX296" s="375">
        <f t="shared" ref="EX296" si="1213">SUM(EW296)+EX297+1</f>
        <v>61</v>
      </c>
      <c r="EY296" s="375">
        <f t="shared" ref="EY296" si="1214">SUM(EX296)+EY297+1</f>
        <v>63</v>
      </c>
      <c r="EZ296" s="375">
        <f t="shared" ref="EZ296" si="1215">SUM(EY296)+EZ297+1</f>
        <v>64</v>
      </c>
      <c r="FA296" s="375">
        <f t="shared" ref="FA296" si="1216">SUM(EZ296)+FA297+1</f>
        <v>65</v>
      </c>
      <c r="FB296" s="375">
        <f t="shared" ref="FB296" si="1217">SUM(FA296)+FB297+1</f>
        <v>67</v>
      </c>
      <c r="FC296" s="375">
        <f t="shared" ref="FC296" si="1218">SUM(FB296)+FC297+1</f>
        <v>68</v>
      </c>
      <c r="FD296" s="375">
        <f t="shared" ref="FD296" si="1219">SUM(FC296)+FD297+1</f>
        <v>69</v>
      </c>
      <c r="FE296" s="372"/>
      <c r="FF296" s="372"/>
      <c r="FG296" s="372"/>
      <c r="FH296" s="372"/>
      <c r="FI296" s="372"/>
      <c r="FJ296" s="372"/>
      <c r="FK296" s="372"/>
      <c r="FL296" s="372"/>
      <c r="FM296" s="372"/>
      <c r="FN296" s="372"/>
      <c r="FO296" s="372"/>
      <c r="FP296" s="372"/>
      <c r="FQ296" s="372"/>
      <c r="FR296" s="372"/>
      <c r="FS296" s="372"/>
      <c r="FT296" s="372"/>
      <c r="FU296" s="372"/>
      <c r="FV296" s="372"/>
      <c r="FW296" s="372"/>
      <c r="FX296" s="372"/>
      <c r="FY296" s="372"/>
      <c r="FZ296" s="372"/>
      <c r="GA296" s="372"/>
      <c r="GB296" s="372"/>
      <c r="GC296" s="372"/>
      <c r="GD296" s="372"/>
      <c r="GE296" s="372"/>
      <c r="GF296" s="372"/>
      <c r="GG296" s="372"/>
      <c r="GH296" s="372"/>
      <c r="GI296" s="372"/>
      <c r="GJ296" s="372"/>
      <c r="GK296" s="372"/>
      <c r="GL296" s="372"/>
      <c r="GM296" s="372"/>
      <c r="GN296" s="372"/>
      <c r="GO296" s="372"/>
      <c r="GP296" s="372"/>
      <c r="GQ296" s="372"/>
      <c r="GR296" s="372"/>
      <c r="GS296" s="372"/>
      <c r="GT296" s="372"/>
      <c r="GU296" s="372"/>
      <c r="GV296" s="372"/>
      <c r="GW296" s="372"/>
      <c r="GX296" s="372"/>
      <c r="GY296" s="372"/>
      <c r="GZ296" s="372"/>
    </row>
    <row r="297" spans="1:211" s="373" customFormat="1" ht="15" customHeight="1" thickBot="1" x14ac:dyDescent="0.25">
      <c r="A297" s="192">
        <f>SWDATA!O282</f>
        <v>0</v>
      </c>
      <c r="B297" s="192">
        <f>SWDATA!M282</f>
        <v>0</v>
      </c>
      <c r="C297" s="201">
        <f>IF(AND(SWDATA!M282=1,SWDATA!Q282="promotions"),SWDATA!P282,0)</f>
        <v>0</v>
      </c>
      <c r="D297" s="200">
        <f>ROW(SWDATA!M282)</f>
        <v>282</v>
      </c>
      <c r="E297" s="202">
        <f t="shared" si="1181"/>
        <v>0</v>
      </c>
      <c r="F297" s="203">
        <f t="shared" si="1089"/>
        <v>1</v>
      </c>
      <c r="G297" s="192" t="str">
        <f t="shared" si="1090"/>
        <v/>
      </c>
      <c r="H297" s="204"/>
      <c r="I297" s="390"/>
      <c r="J297" s="238">
        <f t="shared" si="1091"/>
        <v>0</v>
      </c>
      <c r="K297" s="239" t="str">
        <f t="shared" si="1092"/>
        <v/>
      </c>
      <c r="L297" s="342"/>
      <c r="M297" s="346"/>
      <c r="N297" s="340" t="str">
        <f>IF(LEN(SWDATA!F282)=0,"",N296)</f>
        <v/>
      </c>
      <c r="O297" s="296" t="str">
        <f>IF(LEN(SWDATA!G282)=0,"",O296)</f>
        <v/>
      </c>
      <c r="P297" s="297" t="str">
        <f>IF(LEN(SWDATA!C282)=0,"",SWDATA!C282)</f>
        <v/>
      </c>
      <c r="Q297" s="312" t="str">
        <f t="shared" si="1093"/>
        <v/>
      </c>
      <c r="R297" s="223" t="s">
        <v>575</v>
      </c>
      <c r="S297" s="224"/>
      <c r="T297" s="224"/>
      <c r="U297" s="264" t="s">
        <v>620</v>
      </c>
      <c r="V297" s="205" t="s">
        <v>221</v>
      </c>
      <c r="W297" s="266">
        <f>IF(OR(Is_Loading,LEN($A297)=0),"",SWDATA!P282)</f>
        <v>0</v>
      </c>
      <c r="X297" s="267">
        <f>IF(OR(Is_Loading,LEN($A297)=0),"",SWDATA!Q282)</f>
        <v>0</v>
      </c>
      <c r="Y297" s="267">
        <f>IF(OR(Is_Loading,LEN($A297)=0),"",SWDATA!R282)</f>
        <v>0</v>
      </c>
      <c r="Z297" s="266" t="str">
        <f t="shared" si="1183"/>
        <v/>
      </c>
      <c r="AA297" s="266">
        <f>IF(OR(Is_Loading,LEN($A297)=0),"",SWDATA!T282)</f>
        <v>0</v>
      </c>
      <c r="AB297" s="267">
        <f>IF(OR(Is_Loading,LEN($A297)=0),"",SWDATA!U282)</f>
        <v>0</v>
      </c>
      <c r="AC297" s="267">
        <f>IF(OR(Is_Loading,LEN($A297)=0),"",SWDATA!V282)</f>
        <v>0</v>
      </c>
      <c r="AD297" s="266" t="str">
        <f t="shared" si="1094"/>
        <v/>
      </c>
      <c r="AE297" s="266">
        <f>IF(OR(Is_Loading,LEN($A297)=0),"",SWDATA!X282)</f>
        <v>0</v>
      </c>
      <c r="AF297" s="267">
        <f>IF(OR(Is_Loading,LEN($A297)=0),"",SWDATA!Y282)</f>
        <v>0</v>
      </c>
      <c r="AG297" s="267">
        <f>IF(OR(Is_Loading,LEN($A297)=0),"",SWDATA!Z282)</f>
        <v>0</v>
      </c>
      <c r="AH297" s="266" t="str">
        <f t="shared" si="1095"/>
        <v/>
      </c>
      <c r="AI297" s="266">
        <f>IF(OR(Is_Loading,LEN($A297)=0),"",SWDATA!AB282)</f>
        <v>0</v>
      </c>
      <c r="AJ297" s="267">
        <f>IF(OR(Is_Loading,LEN($A297)=0),"",SWDATA!AC282)</f>
        <v>0</v>
      </c>
      <c r="AK297" s="267">
        <f>IF(OR(Is_Loading,LEN($A297)=0),"",SWDATA!AD282)</f>
        <v>0</v>
      </c>
      <c r="AL297" s="266" t="str">
        <f t="shared" si="1096"/>
        <v/>
      </c>
      <c r="AM297" s="266">
        <f>IF(OR(Is_Loading,LEN($A297)=0),"",SWDATA!AF282)</f>
        <v>0</v>
      </c>
      <c r="AN297" s="267">
        <f>IF(OR(Is_Loading,LEN($A297)=0),"",SWDATA!AG282)</f>
        <v>0</v>
      </c>
      <c r="AO297" s="323">
        <f>IF(OR(Is_Loading,LEN($A297)=0),"",SWDATA!AH282)</f>
        <v>0</v>
      </c>
      <c r="AP297" s="320" t="str">
        <f t="shared" si="1097"/>
        <v/>
      </c>
      <c r="AQ297" s="266">
        <f>IF(OR(Is_Loading,LEN($A297)=0),"",SWDATA!AJ282)</f>
        <v>0</v>
      </c>
      <c r="AR297" s="267">
        <f>IF(OR(Is_Loading,LEN($A297)=0),"",SWDATA!AK282)</f>
        <v>0</v>
      </c>
      <c r="AS297" s="267">
        <f>IF(OR(Is_Loading,LEN($A297)=0),"",SWDATA!AL282)</f>
        <v>0</v>
      </c>
      <c r="AT297" s="266" t="str">
        <f t="shared" si="1098"/>
        <v/>
      </c>
      <c r="AU297" s="266">
        <f>IF(OR(Is_Loading,LEN($A297)=0),"",SWDATA!AN282)</f>
        <v>0</v>
      </c>
      <c r="AV297" s="267">
        <f>IF(OR(Is_Loading,LEN($A297)=0),"",SWDATA!AO282)</f>
        <v>0</v>
      </c>
      <c r="AW297" s="267">
        <f>IF(OR(Is_Loading,LEN($A297)=0),"",SWDATA!AP282)</f>
        <v>0</v>
      </c>
      <c r="AX297" s="266" t="str">
        <f t="shared" si="1099"/>
        <v/>
      </c>
      <c r="AY297" s="266">
        <f>IF(OR(Is_Loading,LEN($A297)=0),"",SWDATA!AR282)</f>
        <v>0</v>
      </c>
      <c r="AZ297" s="267">
        <f>IF(OR(Is_Loading,LEN($A297)=0),"",SWDATA!AS282)</f>
        <v>0</v>
      </c>
      <c r="BA297" s="267">
        <f>IF(OR(Is_Loading,LEN($A297)=0),"",SWDATA!AT282)</f>
        <v>0</v>
      </c>
      <c r="BB297" s="266" t="str">
        <f t="shared" si="1100"/>
        <v/>
      </c>
      <c r="BC297" s="266">
        <f>IF(OR(Is_Loading,LEN($A297)=0),"",SWDATA!AV282)</f>
        <v>0</v>
      </c>
      <c r="BD297" s="267">
        <f>IF(OR(Is_Loading,LEN($A297)=0),"",SWDATA!AW282)</f>
        <v>0</v>
      </c>
      <c r="BE297" s="323">
        <f>IF(OR(Is_Loading,LEN($A297)=0),"",SWDATA!AX282)</f>
        <v>0</v>
      </c>
      <c r="BF297" s="320" t="str">
        <f t="shared" si="1101"/>
        <v/>
      </c>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s="201"/>
      <c r="CO297" s="201"/>
      <c r="CP297" s="201"/>
      <c r="CQ297" s="201"/>
      <c r="CR297" s="201"/>
      <c r="CS297" s="201"/>
      <c r="CT297" s="201"/>
      <c r="CU297" s="201"/>
      <c r="CV297" s="201"/>
      <c r="CW297" s="201"/>
      <c r="CX297" s="201"/>
      <c r="CY297" s="201"/>
      <c r="CZ297" s="201"/>
      <c r="DA297" s="201"/>
      <c r="DB297" s="201"/>
      <c r="DC297" s="201"/>
      <c r="DD297" s="201"/>
      <c r="DE297" s="201"/>
      <c r="DF297" s="201"/>
      <c r="DG297" s="201"/>
      <c r="DH297" s="201"/>
      <c r="DI297" s="201"/>
      <c r="DJ297" s="201"/>
      <c r="DK297" s="201"/>
      <c r="DL297" s="201"/>
      <c r="DM297" s="201"/>
      <c r="DN297" s="201"/>
      <c r="DS297" s="372"/>
      <c r="DT297" s="374"/>
      <c r="DU297" s="375"/>
      <c r="DV297" s="375"/>
      <c r="DW297" s="375"/>
      <c r="DX297" s="375">
        <v>1</v>
      </c>
      <c r="DY297" s="375">
        <f t="shared" ref="DY297:DY317" si="1220">DV297</f>
        <v>0</v>
      </c>
      <c r="DZ297" s="375">
        <f t="shared" ref="DZ297:DZ317" si="1221">DW297</f>
        <v>0</v>
      </c>
      <c r="EA297" s="375">
        <f t="shared" ref="EA297:EA317" si="1222">DX297</f>
        <v>1</v>
      </c>
      <c r="EB297" s="375">
        <f t="shared" ref="EB297:EB317" si="1223">DY297</f>
        <v>0</v>
      </c>
      <c r="EC297" s="375">
        <f t="shared" ref="EC297:EC317" si="1224">DZ297</f>
        <v>0</v>
      </c>
      <c r="ED297" s="375">
        <f t="shared" ref="ED297:ED317" si="1225">EA297</f>
        <v>1</v>
      </c>
      <c r="EE297" s="375">
        <f t="shared" ref="EE297:EE317" si="1226">EB297</f>
        <v>0</v>
      </c>
      <c r="EF297" s="375">
        <f t="shared" ref="EF297:EF317" si="1227">EC297</f>
        <v>0</v>
      </c>
      <c r="EG297" s="375">
        <f t="shared" ref="EG297:EG317" si="1228">ED297</f>
        <v>1</v>
      </c>
      <c r="EH297" s="375">
        <f t="shared" ref="EH297:EH317" si="1229">EE297</f>
        <v>0</v>
      </c>
      <c r="EI297" s="375">
        <f t="shared" ref="EI297:EI317" si="1230">EF297</f>
        <v>0</v>
      </c>
      <c r="EJ297" s="375">
        <f t="shared" ref="EJ297:EJ317" si="1231">EG297</f>
        <v>1</v>
      </c>
      <c r="EK297" s="375">
        <f t="shared" ref="EK297:EK317" si="1232">EH297</f>
        <v>0</v>
      </c>
      <c r="EL297" s="375">
        <f t="shared" ref="EL297:EL317" si="1233">EI297</f>
        <v>0</v>
      </c>
      <c r="EM297" s="375">
        <f t="shared" ref="EM297:EM317" si="1234">EJ297</f>
        <v>1</v>
      </c>
      <c r="EN297" s="375">
        <f t="shared" ref="EN297:EN317" si="1235">EK297</f>
        <v>0</v>
      </c>
      <c r="EO297" s="375">
        <f t="shared" ref="EO297:EO317" si="1236">EL297</f>
        <v>0</v>
      </c>
      <c r="EP297" s="375">
        <f t="shared" ref="EP297:EP317" si="1237">EM297</f>
        <v>1</v>
      </c>
      <c r="EQ297" s="375">
        <f t="shared" ref="EQ297:EQ317" si="1238">EN297</f>
        <v>0</v>
      </c>
      <c r="ER297" s="375">
        <f t="shared" ref="ER297:ER317" si="1239">EO297</f>
        <v>0</v>
      </c>
      <c r="ES297" s="375">
        <f t="shared" ref="ES297:ES317" si="1240">EP297</f>
        <v>1</v>
      </c>
      <c r="ET297" s="375">
        <f t="shared" ref="ET297:ET317" si="1241">EQ297</f>
        <v>0</v>
      </c>
      <c r="EU297" s="375">
        <f t="shared" ref="EU297:EU317" si="1242">ER297</f>
        <v>0</v>
      </c>
      <c r="EV297" s="375">
        <f t="shared" ref="EV297:EV317" si="1243">ES297</f>
        <v>1</v>
      </c>
      <c r="EW297" s="375">
        <f t="shared" ref="EW297:EW317" si="1244">ET297</f>
        <v>0</v>
      </c>
      <c r="EX297" s="375">
        <f t="shared" ref="EX297:EX317" si="1245">EU297</f>
        <v>0</v>
      </c>
      <c r="EY297" s="375">
        <f t="shared" ref="EY297:EY317" si="1246">EV297</f>
        <v>1</v>
      </c>
      <c r="EZ297" s="375">
        <f t="shared" ref="EZ297:EZ317" si="1247">EW297</f>
        <v>0</v>
      </c>
      <c r="FA297" s="375">
        <f t="shared" ref="FA297:FA317" si="1248">EX297</f>
        <v>0</v>
      </c>
      <c r="FB297" s="375">
        <f t="shared" ref="FB297:FB317" si="1249">EY297</f>
        <v>1</v>
      </c>
      <c r="FC297" s="375">
        <f t="shared" ref="FC297:FC317" si="1250">EZ297</f>
        <v>0</v>
      </c>
      <c r="FD297" s="375">
        <f t="shared" ref="FD297:FD317" si="1251">FA297</f>
        <v>0</v>
      </c>
      <c r="FE297" s="376"/>
      <c r="FF297" s="372"/>
      <c r="FG297" s="372"/>
      <c r="FH297" s="372"/>
      <c r="FI297" s="372"/>
      <c r="FJ297" s="372"/>
      <c r="FK297" s="372"/>
      <c r="FL297" s="372"/>
      <c r="FM297" s="372"/>
      <c r="FN297" s="372"/>
      <c r="FO297" s="372"/>
      <c r="FP297" s="372"/>
      <c r="FQ297" s="372"/>
      <c r="FR297" s="372"/>
      <c r="FS297" s="372"/>
      <c r="FT297" s="372"/>
      <c r="FU297" s="372"/>
      <c r="FV297" s="372"/>
      <c r="FW297" s="372"/>
      <c r="FX297" s="372"/>
      <c r="FY297" s="372"/>
      <c r="FZ297" s="372"/>
      <c r="GA297" s="372"/>
      <c r="GB297" s="372"/>
      <c r="GC297" s="372"/>
      <c r="GD297" s="372"/>
      <c r="GE297" s="372"/>
      <c r="GF297" s="372"/>
      <c r="GG297" s="372"/>
      <c r="GH297" s="372"/>
      <c r="GI297" s="372"/>
      <c r="GJ297" s="372"/>
      <c r="GK297" s="372"/>
      <c r="GL297" s="372"/>
      <c r="GM297" s="372"/>
      <c r="GN297" s="372"/>
      <c r="GO297" s="372"/>
      <c r="GP297" s="372"/>
      <c r="GQ297" s="372"/>
      <c r="GR297" s="372"/>
      <c r="GS297" s="372"/>
      <c r="GT297" s="372"/>
      <c r="GU297" s="372"/>
      <c r="GV297" s="372"/>
      <c r="GW297" s="372"/>
      <c r="GX297" s="372"/>
      <c r="GY297" s="372"/>
      <c r="GZ297" s="372"/>
      <c r="HA297" s="372"/>
      <c r="HB297" s="372"/>
      <c r="HC297" s="372"/>
    </row>
    <row r="298" spans="1:211" s="373" customFormat="1" ht="15" customHeight="1" thickTop="1" x14ac:dyDescent="0.2">
      <c r="A298" s="192">
        <f>SWDATA!O283</f>
        <v>0</v>
      </c>
      <c r="B298" s="192">
        <f>SWDATA!M283</f>
        <v>0</v>
      </c>
      <c r="C298" s="201">
        <f>IF(AND(SWDATA!M283=1,SWDATA!Q283="promotions"),SWDATA!P283,0)</f>
        <v>0</v>
      </c>
      <c r="D298" s="365">
        <f>ROW(SWDATA!M283)</f>
        <v>283</v>
      </c>
      <c r="E298" s="202">
        <f t="shared" si="1181"/>
        <v>0</v>
      </c>
      <c r="F298" s="203">
        <f t="shared" si="1089"/>
        <v>1</v>
      </c>
      <c r="G298" s="192" t="str">
        <f t="shared" si="1090"/>
        <v/>
      </c>
      <c r="H298" s="204"/>
      <c r="I298" s="390"/>
      <c r="J298" s="238">
        <f t="shared" si="1091"/>
        <v>0</v>
      </c>
      <c r="K298" s="239" t="str">
        <f t="shared" si="1092"/>
        <v/>
      </c>
      <c r="L298" s="342"/>
      <c r="M298" s="345"/>
      <c r="N298" s="340" t="str">
        <f>IF(LEN(SWDATA!F283)=0,"",N297)</f>
        <v/>
      </c>
      <c r="O298" s="296" t="str">
        <f>IF(LEN(SWDATA!G283)=0,"",O297)</f>
        <v/>
      </c>
      <c r="P298" s="297" t="str">
        <f>IF(LEN(SWDATA!C283)=0,"",SWDATA!C283)</f>
        <v/>
      </c>
      <c r="Q298" s="312" t="str">
        <f t="shared" si="1093"/>
        <v/>
      </c>
      <c r="R298" s="223" t="s">
        <v>261</v>
      </c>
      <c r="S298" s="224"/>
      <c r="T298" s="224"/>
      <c r="U298" s="264" t="s">
        <v>601</v>
      </c>
      <c r="V298" s="205" t="s">
        <v>221</v>
      </c>
      <c r="W298" s="266">
        <f>IF(OR(Is_Loading,LEN($A298)=0),"",SWDATA!P283)</f>
        <v>0</v>
      </c>
      <c r="X298" s="267">
        <f>IF(OR(Is_Loading,LEN($A298)=0),"",SWDATA!Q283)</f>
        <v>0</v>
      </c>
      <c r="Y298" s="267">
        <f>IF(OR(Is_Loading,LEN($A298)=0),"",SWDATA!R283)</f>
        <v>0</v>
      </c>
      <c r="Z298" s="266" t="str">
        <f t="shared" ref="Z298:Z312" si="1252">IF($A298=0,"",CHOOSE($F298,SUM(W298:Y298),SUM(W298:Y298)/3,Y298))</f>
        <v/>
      </c>
      <c r="AA298" s="266">
        <f>IF(OR(Is_Loading,LEN($A298)=0),"",SWDATA!T283)</f>
        <v>0</v>
      </c>
      <c r="AB298" s="267">
        <f>IF(OR(Is_Loading,LEN($A298)=0),"",SWDATA!U283)</f>
        <v>0</v>
      </c>
      <c r="AC298" s="267">
        <f>IF(OR(Is_Loading,LEN($A298)=0),"",SWDATA!V283)</f>
        <v>0</v>
      </c>
      <c r="AD298" s="266" t="str">
        <f t="shared" si="1094"/>
        <v/>
      </c>
      <c r="AE298" s="266">
        <f>IF(OR(Is_Loading,LEN($A298)=0),"",SWDATA!X283)</f>
        <v>0</v>
      </c>
      <c r="AF298" s="267">
        <f>IF(OR(Is_Loading,LEN($A298)=0),"",SWDATA!Y283)</f>
        <v>0</v>
      </c>
      <c r="AG298" s="267">
        <f>IF(OR(Is_Loading,LEN($A298)=0),"",SWDATA!Z283)</f>
        <v>0</v>
      </c>
      <c r="AH298" s="266" t="str">
        <f t="shared" si="1095"/>
        <v/>
      </c>
      <c r="AI298" s="266">
        <f>IF(OR(Is_Loading,LEN($A298)=0),"",SWDATA!AB283)</f>
        <v>0</v>
      </c>
      <c r="AJ298" s="267">
        <f>IF(OR(Is_Loading,LEN($A298)=0),"",SWDATA!AC283)</f>
        <v>0</v>
      </c>
      <c r="AK298" s="267">
        <f>IF(OR(Is_Loading,LEN($A298)=0),"",SWDATA!AD283)</f>
        <v>0</v>
      </c>
      <c r="AL298" s="266" t="str">
        <f t="shared" si="1096"/>
        <v/>
      </c>
      <c r="AM298" s="266">
        <f>IF(OR(Is_Loading,LEN($A298)=0),"",SWDATA!AF283)</f>
        <v>0</v>
      </c>
      <c r="AN298" s="267">
        <f>IF(OR(Is_Loading,LEN($A298)=0),"",SWDATA!AG283)</f>
        <v>0</v>
      </c>
      <c r="AO298" s="323">
        <f>IF(OR(Is_Loading,LEN($A298)=0),"",SWDATA!AH283)</f>
        <v>0</v>
      </c>
      <c r="AP298" s="320" t="str">
        <f t="shared" si="1097"/>
        <v/>
      </c>
      <c r="AQ298" s="266">
        <f>IF(OR(Is_Loading,LEN($A298)=0),"",SWDATA!AJ283)</f>
        <v>0</v>
      </c>
      <c r="AR298" s="267">
        <f>IF(OR(Is_Loading,LEN($A298)=0),"",SWDATA!AK283)</f>
        <v>0</v>
      </c>
      <c r="AS298" s="267">
        <f>IF(OR(Is_Loading,LEN($A298)=0),"",SWDATA!AL283)</f>
        <v>0</v>
      </c>
      <c r="AT298" s="266" t="str">
        <f t="shared" si="1098"/>
        <v/>
      </c>
      <c r="AU298" s="266">
        <f>IF(OR(Is_Loading,LEN($A298)=0),"",SWDATA!AN283)</f>
        <v>0</v>
      </c>
      <c r="AV298" s="267">
        <f>IF(OR(Is_Loading,LEN($A298)=0),"",SWDATA!AO283)</f>
        <v>0</v>
      </c>
      <c r="AW298" s="267">
        <f>IF(OR(Is_Loading,LEN($A298)=0),"",SWDATA!AP283)</f>
        <v>0</v>
      </c>
      <c r="AX298" s="266" t="str">
        <f t="shared" si="1099"/>
        <v/>
      </c>
      <c r="AY298" s="266">
        <f>IF(OR(Is_Loading,LEN($A298)=0),"",SWDATA!AR283)</f>
        <v>0</v>
      </c>
      <c r="AZ298" s="267">
        <f>IF(OR(Is_Loading,LEN($A298)=0),"",SWDATA!AS283)</f>
        <v>0</v>
      </c>
      <c r="BA298" s="267">
        <f>IF(OR(Is_Loading,LEN($A298)=0),"",SWDATA!AT283)</f>
        <v>0</v>
      </c>
      <c r="BB298" s="266" t="str">
        <f t="shared" si="1100"/>
        <v/>
      </c>
      <c r="BC298" s="266">
        <f>IF(OR(Is_Loading,LEN($A298)=0),"",SWDATA!AV283)</f>
        <v>0</v>
      </c>
      <c r="BD298" s="267">
        <f>IF(OR(Is_Loading,LEN($A298)=0),"",SWDATA!AW283)</f>
        <v>0</v>
      </c>
      <c r="BE298" s="323">
        <f>IF(OR(Is_Loading,LEN($A298)=0),"",SWDATA!AX283)</f>
        <v>0</v>
      </c>
      <c r="BF298" s="320" t="str">
        <f t="shared" si="1101"/>
        <v/>
      </c>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s="201"/>
      <c r="CO298" s="201"/>
      <c r="CP298" s="201"/>
      <c r="CQ298" s="201"/>
      <c r="CR298" s="201"/>
      <c r="CS298" s="201"/>
      <c r="CT298" s="201"/>
      <c r="CU298" s="201"/>
      <c r="CV298" s="201"/>
      <c r="CW298" s="201"/>
      <c r="CX298" s="201"/>
      <c r="CY298" s="201"/>
      <c r="CZ298" s="201"/>
      <c r="DA298" s="201"/>
      <c r="DB298" s="201"/>
      <c r="DC298" s="201"/>
      <c r="DD298" s="201"/>
      <c r="DE298" s="201"/>
      <c r="DF298" s="201"/>
      <c r="DG298" s="201"/>
      <c r="DH298" s="201"/>
      <c r="DI298" s="201"/>
      <c r="DJ298" s="201"/>
      <c r="DK298" s="201"/>
      <c r="DL298" s="201"/>
      <c r="DM298" s="201"/>
      <c r="DN298" s="201"/>
      <c r="DS298" s="372"/>
      <c r="DT298" s="374"/>
      <c r="DU298" s="375"/>
      <c r="DV298" s="375"/>
      <c r="DW298" s="375"/>
      <c r="DX298" s="375">
        <v>1</v>
      </c>
      <c r="DY298" s="375">
        <f t="shared" si="1220"/>
        <v>0</v>
      </c>
      <c r="DZ298" s="375">
        <f t="shared" si="1221"/>
        <v>0</v>
      </c>
      <c r="EA298" s="375">
        <f t="shared" si="1222"/>
        <v>1</v>
      </c>
      <c r="EB298" s="375">
        <f t="shared" si="1223"/>
        <v>0</v>
      </c>
      <c r="EC298" s="375">
        <f t="shared" si="1224"/>
        <v>0</v>
      </c>
      <c r="ED298" s="375">
        <f t="shared" si="1225"/>
        <v>1</v>
      </c>
      <c r="EE298" s="375">
        <f t="shared" si="1226"/>
        <v>0</v>
      </c>
      <c r="EF298" s="375">
        <f t="shared" si="1227"/>
        <v>0</v>
      </c>
      <c r="EG298" s="375">
        <f t="shared" si="1228"/>
        <v>1</v>
      </c>
      <c r="EH298" s="375">
        <f t="shared" si="1229"/>
        <v>0</v>
      </c>
      <c r="EI298" s="375">
        <f t="shared" si="1230"/>
        <v>0</v>
      </c>
      <c r="EJ298" s="375">
        <f t="shared" si="1231"/>
        <v>1</v>
      </c>
      <c r="EK298" s="375">
        <f t="shared" si="1232"/>
        <v>0</v>
      </c>
      <c r="EL298" s="375">
        <f t="shared" si="1233"/>
        <v>0</v>
      </c>
      <c r="EM298" s="375">
        <f t="shared" si="1234"/>
        <v>1</v>
      </c>
      <c r="EN298" s="375">
        <f t="shared" si="1235"/>
        <v>0</v>
      </c>
      <c r="EO298" s="375">
        <f t="shared" si="1236"/>
        <v>0</v>
      </c>
      <c r="EP298" s="375">
        <f t="shared" si="1237"/>
        <v>1</v>
      </c>
      <c r="EQ298" s="375">
        <f t="shared" si="1238"/>
        <v>0</v>
      </c>
      <c r="ER298" s="375">
        <f t="shared" si="1239"/>
        <v>0</v>
      </c>
      <c r="ES298" s="375">
        <f t="shared" si="1240"/>
        <v>1</v>
      </c>
      <c r="ET298" s="375">
        <f t="shared" si="1241"/>
        <v>0</v>
      </c>
      <c r="EU298" s="375">
        <f t="shared" si="1242"/>
        <v>0</v>
      </c>
      <c r="EV298" s="375">
        <f t="shared" si="1243"/>
        <v>1</v>
      </c>
      <c r="EW298" s="375">
        <f t="shared" si="1244"/>
        <v>0</v>
      </c>
      <c r="EX298" s="375">
        <f t="shared" si="1245"/>
        <v>0</v>
      </c>
      <c r="EY298" s="375">
        <f t="shared" si="1246"/>
        <v>1</v>
      </c>
      <c r="EZ298" s="375">
        <f t="shared" si="1247"/>
        <v>0</v>
      </c>
      <c r="FA298" s="375">
        <f t="shared" si="1248"/>
        <v>0</v>
      </c>
      <c r="FB298" s="375">
        <f t="shared" si="1249"/>
        <v>1</v>
      </c>
      <c r="FC298" s="375">
        <f t="shared" si="1250"/>
        <v>0</v>
      </c>
      <c r="FD298" s="375">
        <f t="shared" si="1251"/>
        <v>0</v>
      </c>
      <c r="FE298" s="376"/>
      <c r="FF298" s="372"/>
      <c r="FG298" s="372"/>
      <c r="FH298" s="372"/>
      <c r="FI298" s="372"/>
      <c r="FJ298" s="372"/>
      <c r="FK298" s="372"/>
      <c r="FL298" s="372"/>
      <c r="FM298" s="372"/>
      <c r="FN298" s="372"/>
      <c r="FO298" s="372"/>
      <c r="FP298" s="372"/>
      <c r="FQ298" s="372"/>
      <c r="FR298" s="372"/>
      <c r="FS298" s="372"/>
      <c r="FT298" s="372"/>
      <c r="FU298" s="372"/>
      <c r="FV298" s="372"/>
      <c r="FW298" s="372"/>
      <c r="FX298" s="372"/>
      <c r="FY298" s="372"/>
      <c r="FZ298" s="372"/>
      <c r="GA298" s="372"/>
      <c r="GB298" s="372"/>
      <c r="GC298" s="372"/>
      <c r="GD298" s="372"/>
      <c r="GE298" s="372"/>
      <c r="GF298" s="372"/>
      <c r="GG298" s="372"/>
      <c r="GH298" s="372"/>
      <c r="GI298" s="372"/>
      <c r="GJ298" s="372"/>
      <c r="GK298" s="372"/>
      <c r="GL298" s="372"/>
      <c r="GM298" s="372"/>
      <c r="GN298" s="372"/>
      <c r="GO298" s="372"/>
      <c r="GP298" s="372"/>
      <c r="GQ298" s="372"/>
      <c r="GR298" s="372"/>
      <c r="GS298" s="372"/>
      <c r="GT298" s="372"/>
      <c r="GU298" s="372"/>
      <c r="GV298" s="372"/>
      <c r="GW298" s="372"/>
      <c r="GX298" s="372"/>
      <c r="GY298" s="372"/>
      <c r="GZ298" s="372"/>
      <c r="HA298" s="372"/>
      <c r="HB298" s="372"/>
      <c r="HC298" s="372"/>
    </row>
    <row r="299" spans="1:211" s="373" customFormat="1" ht="15" customHeight="1" x14ac:dyDescent="0.2">
      <c r="A299" s="366">
        <f>SWDATA!O284</f>
        <v>0</v>
      </c>
      <c r="B299" s="366">
        <f>SWDATA!M284</f>
        <v>0</v>
      </c>
      <c r="C299" s="351">
        <f>IF(AND(SWDATA!M284=1,SWDATA!Q284="promotions"),SWDATA!P284,0)</f>
        <v>0</v>
      </c>
      <c r="D299" s="367">
        <f>ROW(SWDATA!M284)</f>
        <v>284</v>
      </c>
      <c r="E299" s="368">
        <f t="shared" si="1181"/>
        <v>0</v>
      </c>
      <c r="F299" s="369">
        <f t="shared" si="1089"/>
        <v>1</v>
      </c>
      <c r="G299" s="366" t="str">
        <f t="shared" si="1090"/>
        <v/>
      </c>
      <c r="H299" s="370"/>
      <c r="J299" s="238">
        <f t="shared" si="1091"/>
        <v>0</v>
      </c>
      <c r="K299" s="239" t="str">
        <f t="shared" si="1092"/>
        <v/>
      </c>
      <c r="L299" s="342"/>
      <c r="M299" s="345"/>
      <c r="N299" s="340" t="str">
        <f>IF(LEN(SWDATA!F284)=0,"",N298)</f>
        <v/>
      </c>
      <c r="O299" s="296" t="str">
        <f>IF(LEN(SWDATA!G284)=0,"",O298)</f>
        <v/>
      </c>
      <c r="P299" s="297" t="str">
        <f>IF(LEN(SWDATA!C284)=0,"",SWDATA!C284)</f>
        <v/>
      </c>
      <c r="Q299" s="312" t="str">
        <f t="shared" si="1093"/>
        <v/>
      </c>
      <c r="R299" s="223" t="s">
        <v>261</v>
      </c>
      <c r="S299" s="224"/>
      <c r="T299" s="224"/>
      <c r="U299" s="264" t="s">
        <v>611</v>
      </c>
      <c r="V299" s="205" t="s">
        <v>221</v>
      </c>
      <c r="W299" s="266">
        <f>IF(OR(Is_Loading,LEN($A299)=0),"",SWDATA!P284)</f>
        <v>0</v>
      </c>
      <c r="X299" s="267">
        <f>IF(OR(Is_Loading,LEN($A299)=0),"",SWDATA!Q284)</f>
        <v>0</v>
      </c>
      <c r="Y299" s="267">
        <f>IF(OR(Is_Loading,LEN($A299)=0),"",SWDATA!R284)</f>
        <v>0</v>
      </c>
      <c r="Z299" s="266" t="str">
        <f t="shared" si="1252"/>
        <v/>
      </c>
      <c r="AA299" s="266">
        <f>IF(OR(Is_Loading,LEN($A299)=0),"",SWDATA!T284)</f>
        <v>0</v>
      </c>
      <c r="AB299" s="267">
        <f>IF(OR(Is_Loading,LEN($A299)=0),"",SWDATA!U284)</f>
        <v>0</v>
      </c>
      <c r="AC299" s="267">
        <f>IF(OR(Is_Loading,LEN($A299)=0),"",SWDATA!V284)</f>
        <v>0</v>
      </c>
      <c r="AD299" s="266" t="str">
        <f t="shared" si="1094"/>
        <v/>
      </c>
      <c r="AE299" s="266">
        <f>IF(OR(Is_Loading,LEN($A299)=0),"",SWDATA!X284)</f>
        <v>0</v>
      </c>
      <c r="AF299" s="267">
        <f>IF(OR(Is_Loading,LEN($A299)=0),"",SWDATA!Y284)</f>
        <v>0</v>
      </c>
      <c r="AG299" s="267">
        <f>IF(OR(Is_Loading,LEN($A299)=0),"",SWDATA!Z284)</f>
        <v>0</v>
      </c>
      <c r="AH299" s="266" t="str">
        <f t="shared" si="1095"/>
        <v/>
      </c>
      <c r="AI299" s="266">
        <f>IF(OR(Is_Loading,LEN($A299)=0),"",SWDATA!AB284)</f>
        <v>0</v>
      </c>
      <c r="AJ299" s="267">
        <f>IF(OR(Is_Loading,LEN($A299)=0),"",SWDATA!AC284)</f>
        <v>0</v>
      </c>
      <c r="AK299" s="267">
        <f>IF(OR(Is_Loading,LEN($A299)=0),"",SWDATA!AD284)</f>
        <v>0</v>
      </c>
      <c r="AL299" s="266" t="str">
        <f t="shared" si="1096"/>
        <v/>
      </c>
      <c r="AM299" s="266">
        <f>IF(OR(Is_Loading,LEN($A299)=0),"",SWDATA!AF284)</f>
        <v>0</v>
      </c>
      <c r="AN299" s="267">
        <f>IF(OR(Is_Loading,LEN($A299)=0),"",SWDATA!AG284)</f>
        <v>0</v>
      </c>
      <c r="AO299" s="323">
        <f>IF(OR(Is_Loading,LEN($A299)=0),"",SWDATA!AH284)</f>
        <v>0</v>
      </c>
      <c r="AP299" s="320" t="str">
        <f t="shared" si="1097"/>
        <v/>
      </c>
      <c r="AQ299" s="266">
        <f>IF(OR(Is_Loading,LEN($A299)=0),"",SWDATA!AJ284)</f>
        <v>0</v>
      </c>
      <c r="AR299" s="267">
        <f>IF(OR(Is_Loading,LEN($A299)=0),"",SWDATA!AK284)</f>
        <v>0</v>
      </c>
      <c r="AS299" s="267">
        <f>IF(OR(Is_Loading,LEN($A299)=0),"",SWDATA!AL284)</f>
        <v>0</v>
      </c>
      <c r="AT299" s="266" t="str">
        <f t="shared" si="1098"/>
        <v/>
      </c>
      <c r="AU299" s="266">
        <f>IF(OR(Is_Loading,LEN($A299)=0),"",SWDATA!AN284)</f>
        <v>0</v>
      </c>
      <c r="AV299" s="267">
        <f>IF(OR(Is_Loading,LEN($A299)=0),"",SWDATA!AO284)</f>
        <v>0</v>
      </c>
      <c r="AW299" s="267">
        <f>IF(OR(Is_Loading,LEN($A299)=0),"",SWDATA!AP284)</f>
        <v>0</v>
      </c>
      <c r="AX299" s="266" t="str">
        <f t="shared" si="1099"/>
        <v/>
      </c>
      <c r="AY299" s="266">
        <f>IF(OR(Is_Loading,LEN($A299)=0),"",SWDATA!AR284)</f>
        <v>0</v>
      </c>
      <c r="AZ299" s="267">
        <f>IF(OR(Is_Loading,LEN($A299)=0),"",SWDATA!AS284)</f>
        <v>0</v>
      </c>
      <c r="BA299" s="267">
        <f>IF(OR(Is_Loading,LEN($A299)=0),"",SWDATA!AT284)</f>
        <v>0</v>
      </c>
      <c r="BB299" s="266" t="str">
        <f t="shared" si="1100"/>
        <v/>
      </c>
      <c r="BC299" s="266">
        <f>IF(OR(Is_Loading,LEN($A299)=0),"",SWDATA!AV284)</f>
        <v>0</v>
      </c>
      <c r="BD299" s="267">
        <f>IF(OR(Is_Loading,LEN($A299)=0),"",SWDATA!AW284)</f>
        <v>0</v>
      </c>
      <c r="BE299" s="323">
        <f>IF(OR(Is_Loading,LEN($A299)=0),"",SWDATA!AX284)</f>
        <v>0</v>
      </c>
      <c r="BF299" s="320" t="str">
        <f t="shared" si="1101"/>
        <v/>
      </c>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351"/>
      <c r="CO299" s="351"/>
      <c r="CP299" s="351"/>
      <c r="CQ299" s="351"/>
      <c r="CR299" s="351"/>
      <c r="CS299" s="351"/>
      <c r="CT299" s="351"/>
      <c r="CU299" s="351"/>
      <c r="CV299" s="351"/>
      <c r="CW299" s="351"/>
      <c r="CX299" s="351"/>
      <c r="CY299" s="351"/>
      <c r="CZ299" s="351"/>
      <c r="DA299" s="351"/>
      <c r="DB299" s="351"/>
      <c r="DC299" s="351"/>
      <c r="DD299" s="351"/>
      <c r="DE299" s="351"/>
      <c r="DF299" s="351"/>
      <c r="DG299" s="351"/>
      <c r="DH299" s="351"/>
      <c r="DI299" s="351"/>
      <c r="DJ299" s="351"/>
      <c r="DK299" s="351"/>
      <c r="DL299" s="351"/>
      <c r="DM299" s="351"/>
      <c r="DN299" s="351"/>
      <c r="DQ299" s="373" t="str">
        <f t="shared" ref="DQ299" ca="1" si="1253">INDIRECT("'Metrics &amp; Attributes View'!"&amp;IF(ROW()-9=0, "", IF(13+ROW()/23-9&gt;26, CHAR(64+INT((ROW()-9-1)/26)),"")&amp;CHAR(65+MOD(13+ROW()/23-1, 26)))&amp;44)</f>
        <v/>
      </c>
      <c r="DS299" s="372"/>
      <c r="DT299" s="374"/>
      <c r="DU299" s="375"/>
      <c r="DV299" s="375"/>
      <c r="DW299" s="375"/>
      <c r="DX299" s="375">
        <v>1</v>
      </c>
      <c r="DY299" s="375">
        <f t="shared" si="1220"/>
        <v>0</v>
      </c>
      <c r="DZ299" s="375">
        <f t="shared" si="1221"/>
        <v>0</v>
      </c>
      <c r="EA299" s="375">
        <f t="shared" si="1222"/>
        <v>1</v>
      </c>
      <c r="EB299" s="375">
        <f t="shared" si="1223"/>
        <v>0</v>
      </c>
      <c r="EC299" s="375">
        <f t="shared" si="1224"/>
        <v>0</v>
      </c>
      <c r="ED299" s="375">
        <f t="shared" si="1225"/>
        <v>1</v>
      </c>
      <c r="EE299" s="375">
        <f t="shared" si="1226"/>
        <v>0</v>
      </c>
      <c r="EF299" s="375">
        <f t="shared" si="1227"/>
        <v>0</v>
      </c>
      <c r="EG299" s="375">
        <f t="shared" si="1228"/>
        <v>1</v>
      </c>
      <c r="EH299" s="375">
        <f t="shared" si="1229"/>
        <v>0</v>
      </c>
      <c r="EI299" s="375">
        <f t="shared" si="1230"/>
        <v>0</v>
      </c>
      <c r="EJ299" s="375">
        <f t="shared" si="1231"/>
        <v>1</v>
      </c>
      <c r="EK299" s="375">
        <f t="shared" si="1232"/>
        <v>0</v>
      </c>
      <c r="EL299" s="375">
        <f t="shared" si="1233"/>
        <v>0</v>
      </c>
      <c r="EM299" s="375">
        <f t="shared" si="1234"/>
        <v>1</v>
      </c>
      <c r="EN299" s="375">
        <f t="shared" si="1235"/>
        <v>0</v>
      </c>
      <c r="EO299" s="375">
        <f t="shared" si="1236"/>
        <v>0</v>
      </c>
      <c r="EP299" s="375">
        <f t="shared" si="1237"/>
        <v>1</v>
      </c>
      <c r="EQ299" s="375">
        <f t="shared" si="1238"/>
        <v>0</v>
      </c>
      <c r="ER299" s="375">
        <f t="shared" si="1239"/>
        <v>0</v>
      </c>
      <c r="ES299" s="375">
        <f t="shared" si="1240"/>
        <v>1</v>
      </c>
      <c r="ET299" s="375">
        <f t="shared" si="1241"/>
        <v>0</v>
      </c>
      <c r="EU299" s="375">
        <f t="shared" si="1242"/>
        <v>0</v>
      </c>
      <c r="EV299" s="375">
        <f t="shared" si="1243"/>
        <v>1</v>
      </c>
      <c r="EW299" s="375">
        <f t="shared" si="1244"/>
        <v>0</v>
      </c>
      <c r="EX299" s="375">
        <f t="shared" si="1245"/>
        <v>0</v>
      </c>
      <c r="EY299" s="375">
        <f t="shared" si="1246"/>
        <v>1</v>
      </c>
      <c r="EZ299" s="375">
        <f t="shared" si="1247"/>
        <v>0</v>
      </c>
      <c r="FA299" s="375">
        <f t="shared" si="1248"/>
        <v>0</v>
      </c>
      <c r="FB299" s="375">
        <f t="shared" si="1249"/>
        <v>1</v>
      </c>
      <c r="FC299" s="375">
        <f t="shared" si="1250"/>
        <v>0</v>
      </c>
      <c r="FD299" s="375">
        <f t="shared" si="1251"/>
        <v>0</v>
      </c>
      <c r="FE299" s="376"/>
      <c r="FF299" s="372"/>
      <c r="FG299" s="372"/>
      <c r="FH299" s="372"/>
      <c r="FI299" s="372"/>
      <c r="FJ299" s="372"/>
      <c r="FK299" s="372"/>
      <c r="FL299" s="372"/>
      <c r="FM299" s="372"/>
      <c r="FN299" s="372"/>
      <c r="FO299" s="372"/>
      <c r="FP299" s="372"/>
      <c r="FQ299" s="372"/>
      <c r="FR299" s="372"/>
      <c r="FS299" s="372"/>
      <c r="FT299" s="372"/>
      <c r="FU299" s="372"/>
      <c r="FV299" s="372"/>
      <c r="FW299" s="372"/>
      <c r="FX299" s="372"/>
      <c r="FY299" s="372"/>
      <c r="FZ299" s="372"/>
      <c r="GA299" s="372"/>
      <c r="GB299" s="372"/>
      <c r="GC299" s="372"/>
      <c r="GD299" s="372"/>
      <c r="GE299" s="372"/>
      <c r="GF299" s="372"/>
      <c r="GG299" s="372"/>
      <c r="GH299" s="372"/>
      <c r="GI299" s="372"/>
      <c r="GJ299" s="372"/>
      <c r="GK299" s="372"/>
      <c r="GL299" s="372"/>
      <c r="GM299" s="372"/>
      <c r="GN299" s="372"/>
      <c r="GO299" s="372"/>
      <c r="GP299" s="372"/>
      <c r="GQ299" s="372"/>
      <c r="GR299" s="372"/>
      <c r="GS299" s="372"/>
      <c r="GT299" s="372"/>
      <c r="GU299" s="372"/>
      <c r="GV299" s="372"/>
      <c r="GW299" s="372"/>
      <c r="GX299" s="372"/>
      <c r="GY299" s="372"/>
      <c r="GZ299" s="372"/>
      <c r="HA299" s="372"/>
      <c r="HB299" s="372"/>
      <c r="HC299" s="372"/>
    </row>
    <row r="300" spans="1:211" s="373" customFormat="1" ht="15" customHeight="1" x14ac:dyDescent="0.2">
      <c r="A300" s="366">
        <f>SWDATA!O285</f>
        <v>0</v>
      </c>
      <c r="B300" s="366">
        <f>SWDATA!M285</f>
        <v>0</v>
      </c>
      <c r="C300" s="351">
        <f>IF(AND(SWDATA!M285=1,SWDATA!Q285="promotions"),SWDATA!P285,0)</f>
        <v>0</v>
      </c>
      <c r="D300" s="367">
        <f>ROW(SWDATA!M285)</f>
        <v>285</v>
      </c>
      <c r="E300" s="368">
        <f t="shared" si="1181"/>
        <v>0</v>
      </c>
      <c r="F300" s="369">
        <f t="shared" si="1089"/>
        <v>1</v>
      </c>
      <c r="G300" s="366" t="str">
        <f t="shared" si="1090"/>
        <v/>
      </c>
      <c r="H300" s="370"/>
      <c r="J300" s="238">
        <f t="shared" si="1091"/>
        <v>0</v>
      </c>
      <c r="K300" s="239" t="str">
        <f t="shared" si="1092"/>
        <v/>
      </c>
      <c r="L300" s="342"/>
      <c r="M300" s="345"/>
      <c r="N300" s="340" t="str">
        <f>IF(LEN(SWDATA!F285)=0,"",N299)</f>
        <v/>
      </c>
      <c r="O300" s="296" t="str">
        <f>IF(LEN(SWDATA!G285)=0,"",O299)</f>
        <v/>
      </c>
      <c r="P300" s="297" t="str">
        <f>IF(LEN(SWDATA!C285)=0,"",SWDATA!C285)</f>
        <v/>
      </c>
      <c r="Q300" s="312" t="str">
        <f t="shared" si="1093"/>
        <v/>
      </c>
      <c r="R300" s="223" t="s">
        <v>261</v>
      </c>
      <c r="S300" s="224"/>
      <c r="T300" s="224"/>
      <c r="U300" s="264" t="s">
        <v>598</v>
      </c>
      <c r="V300" s="205" t="s">
        <v>221</v>
      </c>
      <c r="W300" s="266">
        <f>IF(OR(Is_Loading,LEN($A300)=0),"",SWDATA!P285)</f>
        <v>0</v>
      </c>
      <c r="X300" s="267">
        <f>IF(OR(Is_Loading,LEN($A300)=0),"",SWDATA!Q285)</f>
        <v>0</v>
      </c>
      <c r="Y300" s="267">
        <f>IF(OR(Is_Loading,LEN($A300)=0),"",SWDATA!R285)</f>
        <v>0</v>
      </c>
      <c r="Z300" s="266" t="str">
        <f t="shared" si="1252"/>
        <v/>
      </c>
      <c r="AA300" s="266">
        <f>IF(OR(Is_Loading,LEN($A300)=0),"",SWDATA!T285)</f>
        <v>0</v>
      </c>
      <c r="AB300" s="267">
        <f>IF(OR(Is_Loading,LEN($A300)=0),"",SWDATA!U285)</f>
        <v>0</v>
      </c>
      <c r="AC300" s="267">
        <f>IF(OR(Is_Loading,LEN($A300)=0),"",SWDATA!V285)</f>
        <v>0</v>
      </c>
      <c r="AD300" s="266" t="str">
        <f t="shared" si="1094"/>
        <v/>
      </c>
      <c r="AE300" s="266">
        <f>IF(OR(Is_Loading,LEN($A300)=0),"",SWDATA!X285)</f>
        <v>0</v>
      </c>
      <c r="AF300" s="267">
        <f>IF(OR(Is_Loading,LEN($A300)=0),"",SWDATA!Y285)</f>
        <v>0</v>
      </c>
      <c r="AG300" s="267">
        <f>IF(OR(Is_Loading,LEN($A300)=0),"",SWDATA!Z285)</f>
        <v>0</v>
      </c>
      <c r="AH300" s="266" t="str">
        <f t="shared" si="1095"/>
        <v/>
      </c>
      <c r="AI300" s="266">
        <f>IF(OR(Is_Loading,LEN($A300)=0),"",SWDATA!AB285)</f>
        <v>0</v>
      </c>
      <c r="AJ300" s="267">
        <f>IF(OR(Is_Loading,LEN($A300)=0),"",SWDATA!AC285)</f>
        <v>0</v>
      </c>
      <c r="AK300" s="267">
        <f>IF(OR(Is_Loading,LEN($A300)=0),"",SWDATA!AD285)</f>
        <v>0</v>
      </c>
      <c r="AL300" s="266" t="str">
        <f t="shared" si="1096"/>
        <v/>
      </c>
      <c r="AM300" s="266">
        <f>IF(OR(Is_Loading,LEN($A300)=0),"",SWDATA!AF285)</f>
        <v>0</v>
      </c>
      <c r="AN300" s="267">
        <f>IF(OR(Is_Loading,LEN($A300)=0),"",SWDATA!AG285)</f>
        <v>0</v>
      </c>
      <c r="AO300" s="323">
        <f>IF(OR(Is_Loading,LEN($A300)=0),"",SWDATA!AH285)</f>
        <v>0</v>
      </c>
      <c r="AP300" s="320" t="str">
        <f t="shared" si="1097"/>
        <v/>
      </c>
      <c r="AQ300" s="266">
        <f>IF(OR(Is_Loading,LEN($A300)=0),"",SWDATA!AJ285)</f>
        <v>0</v>
      </c>
      <c r="AR300" s="267">
        <f>IF(OR(Is_Loading,LEN($A300)=0),"",SWDATA!AK285)</f>
        <v>0</v>
      </c>
      <c r="AS300" s="267">
        <f>IF(OR(Is_Loading,LEN($A300)=0),"",SWDATA!AL285)</f>
        <v>0</v>
      </c>
      <c r="AT300" s="266" t="str">
        <f t="shared" si="1098"/>
        <v/>
      </c>
      <c r="AU300" s="266">
        <f>IF(OR(Is_Loading,LEN($A300)=0),"",SWDATA!AN285)</f>
        <v>0</v>
      </c>
      <c r="AV300" s="267">
        <f>IF(OR(Is_Loading,LEN($A300)=0),"",SWDATA!AO285)</f>
        <v>0</v>
      </c>
      <c r="AW300" s="267">
        <f>IF(OR(Is_Loading,LEN($A300)=0),"",SWDATA!AP285)</f>
        <v>0</v>
      </c>
      <c r="AX300" s="266" t="str">
        <f t="shared" si="1099"/>
        <v/>
      </c>
      <c r="AY300" s="266">
        <f>IF(OR(Is_Loading,LEN($A300)=0),"",SWDATA!AR285)</f>
        <v>0</v>
      </c>
      <c r="AZ300" s="267">
        <f>IF(OR(Is_Loading,LEN($A300)=0),"",SWDATA!AS285)</f>
        <v>0</v>
      </c>
      <c r="BA300" s="267">
        <f>IF(OR(Is_Loading,LEN($A300)=0),"",SWDATA!AT285)</f>
        <v>0</v>
      </c>
      <c r="BB300" s="266" t="str">
        <f t="shared" si="1100"/>
        <v/>
      </c>
      <c r="BC300" s="266">
        <f>IF(OR(Is_Loading,LEN($A300)=0),"",SWDATA!AV285)</f>
        <v>0</v>
      </c>
      <c r="BD300" s="267">
        <f>IF(OR(Is_Loading,LEN($A300)=0),"",SWDATA!AW285)</f>
        <v>0</v>
      </c>
      <c r="BE300" s="323">
        <f>IF(OR(Is_Loading,LEN($A300)=0),"",SWDATA!AX285)</f>
        <v>0</v>
      </c>
      <c r="BF300" s="320" t="str">
        <f t="shared" si="1101"/>
        <v/>
      </c>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351"/>
      <c r="CO300" s="351"/>
      <c r="CP300" s="351"/>
      <c r="CQ300" s="351"/>
      <c r="CR300" s="351"/>
      <c r="CS300" s="351"/>
      <c r="CT300" s="351"/>
      <c r="CU300" s="351"/>
      <c r="CV300" s="351"/>
      <c r="CW300" s="351"/>
      <c r="CX300" s="351"/>
      <c r="CY300" s="351"/>
      <c r="CZ300" s="351"/>
      <c r="DA300" s="351"/>
      <c r="DB300" s="351"/>
      <c r="DC300" s="351"/>
      <c r="DD300" s="351"/>
      <c r="DE300" s="351"/>
      <c r="DF300" s="351"/>
      <c r="DG300" s="351"/>
      <c r="DH300" s="351"/>
      <c r="DI300" s="351"/>
      <c r="DJ300" s="351"/>
      <c r="DK300" s="351"/>
      <c r="DL300" s="351"/>
      <c r="DM300" s="351"/>
      <c r="DN300" s="351"/>
      <c r="DS300" s="372"/>
      <c r="DT300" s="374"/>
      <c r="DU300" s="375"/>
      <c r="DV300" s="375"/>
      <c r="DW300" s="375"/>
      <c r="DX300" s="375">
        <v>1</v>
      </c>
      <c r="DY300" s="375">
        <f t="shared" si="1220"/>
        <v>0</v>
      </c>
      <c r="DZ300" s="375">
        <f t="shared" si="1221"/>
        <v>0</v>
      </c>
      <c r="EA300" s="375">
        <f t="shared" si="1222"/>
        <v>1</v>
      </c>
      <c r="EB300" s="375">
        <f t="shared" si="1223"/>
        <v>0</v>
      </c>
      <c r="EC300" s="375">
        <f t="shared" si="1224"/>
        <v>0</v>
      </c>
      <c r="ED300" s="375">
        <f t="shared" si="1225"/>
        <v>1</v>
      </c>
      <c r="EE300" s="375">
        <f t="shared" si="1226"/>
        <v>0</v>
      </c>
      <c r="EF300" s="375">
        <f t="shared" si="1227"/>
        <v>0</v>
      </c>
      <c r="EG300" s="375">
        <f t="shared" si="1228"/>
        <v>1</v>
      </c>
      <c r="EH300" s="375">
        <f t="shared" si="1229"/>
        <v>0</v>
      </c>
      <c r="EI300" s="375">
        <f t="shared" si="1230"/>
        <v>0</v>
      </c>
      <c r="EJ300" s="375">
        <f t="shared" si="1231"/>
        <v>1</v>
      </c>
      <c r="EK300" s="375">
        <f t="shared" si="1232"/>
        <v>0</v>
      </c>
      <c r="EL300" s="375">
        <f t="shared" si="1233"/>
        <v>0</v>
      </c>
      <c r="EM300" s="375">
        <f t="shared" si="1234"/>
        <v>1</v>
      </c>
      <c r="EN300" s="375">
        <f t="shared" si="1235"/>
        <v>0</v>
      </c>
      <c r="EO300" s="375">
        <f t="shared" si="1236"/>
        <v>0</v>
      </c>
      <c r="EP300" s="375">
        <f t="shared" si="1237"/>
        <v>1</v>
      </c>
      <c r="EQ300" s="375">
        <f t="shared" si="1238"/>
        <v>0</v>
      </c>
      <c r="ER300" s="375">
        <f t="shared" si="1239"/>
        <v>0</v>
      </c>
      <c r="ES300" s="375">
        <f t="shared" si="1240"/>
        <v>1</v>
      </c>
      <c r="ET300" s="375">
        <f t="shared" si="1241"/>
        <v>0</v>
      </c>
      <c r="EU300" s="375">
        <f t="shared" si="1242"/>
        <v>0</v>
      </c>
      <c r="EV300" s="375">
        <f t="shared" si="1243"/>
        <v>1</v>
      </c>
      <c r="EW300" s="375">
        <f t="shared" si="1244"/>
        <v>0</v>
      </c>
      <c r="EX300" s="375">
        <f t="shared" si="1245"/>
        <v>0</v>
      </c>
      <c r="EY300" s="375">
        <f t="shared" si="1246"/>
        <v>1</v>
      </c>
      <c r="EZ300" s="375">
        <f t="shared" si="1247"/>
        <v>0</v>
      </c>
      <c r="FA300" s="375">
        <f t="shared" si="1248"/>
        <v>0</v>
      </c>
      <c r="FB300" s="375">
        <f t="shared" si="1249"/>
        <v>1</v>
      </c>
      <c r="FC300" s="375">
        <f t="shared" si="1250"/>
        <v>0</v>
      </c>
      <c r="FD300" s="375">
        <f t="shared" si="1251"/>
        <v>0</v>
      </c>
      <c r="FE300" s="376"/>
      <c r="FF300" s="372"/>
      <c r="FG300" s="372"/>
      <c r="FH300" s="372"/>
      <c r="FI300" s="372"/>
      <c r="FJ300" s="372"/>
      <c r="FK300" s="372"/>
      <c r="FL300" s="372"/>
      <c r="FM300" s="372"/>
      <c r="FN300" s="372"/>
      <c r="FO300" s="372"/>
      <c r="FP300" s="372"/>
      <c r="FQ300" s="372"/>
      <c r="FR300" s="372"/>
      <c r="FS300" s="372"/>
      <c r="FT300" s="372"/>
      <c r="FU300" s="372"/>
      <c r="FV300" s="372"/>
      <c r="FW300" s="372"/>
      <c r="FX300" s="372"/>
      <c r="FY300" s="372"/>
      <c r="FZ300" s="372"/>
      <c r="GA300" s="372"/>
      <c r="GB300" s="372"/>
      <c r="GC300" s="372"/>
      <c r="GD300" s="372"/>
      <c r="GE300" s="372"/>
      <c r="GF300" s="372"/>
      <c r="GG300" s="372"/>
      <c r="GH300" s="372"/>
      <c r="GI300" s="372"/>
      <c r="GJ300" s="372"/>
      <c r="GK300" s="372"/>
      <c r="GL300" s="372"/>
      <c r="GM300" s="372"/>
      <c r="GN300" s="372"/>
      <c r="GO300" s="372"/>
      <c r="GP300" s="372"/>
      <c r="GQ300" s="372"/>
      <c r="GR300" s="372"/>
      <c r="GS300" s="372"/>
      <c r="GT300" s="372"/>
      <c r="GU300" s="372"/>
      <c r="GV300" s="372"/>
      <c r="GW300" s="372"/>
      <c r="GX300" s="372"/>
      <c r="GY300" s="372"/>
      <c r="GZ300" s="372"/>
      <c r="HA300" s="372"/>
      <c r="HB300" s="372"/>
      <c r="HC300" s="372"/>
    </row>
    <row r="301" spans="1:211" s="373" customFormat="1" ht="15" customHeight="1" x14ac:dyDescent="0.2">
      <c r="A301" s="366">
        <f>SWDATA!O286</f>
        <v>0</v>
      </c>
      <c r="B301" s="366">
        <f>SWDATA!M286</f>
        <v>0</v>
      </c>
      <c r="C301" s="351">
        <f>IF(AND(SWDATA!M286=1,SWDATA!Q286="promotions"),SWDATA!P286,0)</f>
        <v>0</v>
      </c>
      <c r="D301" s="367">
        <f>ROW(SWDATA!M286)</f>
        <v>286</v>
      </c>
      <c r="E301" s="368">
        <f t="shared" si="1181"/>
        <v>0</v>
      </c>
      <c r="F301" s="369">
        <f t="shared" si="1089"/>
        <v>1</v>
      </c>
      <c r="G301" s="366" t="str">
        <f t="shared" si="1090"/>
        <v/>
      </c>
      <c r="H301" s="370"/>
      <c r="J301" s="238">
        <f t="shared" si="1091"/>
        <v>0</v>
      </c>
      <c r="K301" s="239" t="str">
        <f t="shared" si="1092"/>
        <v/>
      </c>
      <c r="L301" s="342"/>
      <c r="M301" s="345"/>
      <c r="N301" s="340" t="str">
        <f>IF(LEN(SWDATA!F286)=0,"",N300)</f>
        <v/>
      </c>
      <c r="O301" s="296" t="str">
        <f>IF(LEN(SWDATA!G286)=0,"",O300)</f>
        <v/>
      </c>
      <c r="P301" s="297" t="str">
        <f>IF(LEN(SWDATA!C286)=0,"",SWDATA!C286)</f>
        <v/>
      </c>
      <c r="Q301" s="312" t="str">
        <f t="shared" si="1093"/>
        <v/>
      </c>
      <c r="R301" s="223" t="s">
        <v>261</v>
      </c>
      <c r="S301" s="224"/>
      <c r="T301" s="224"/>
      <c r="U301" s="264" t="s">
        <v>628</v>
      </c>
      <c r="V301" s="205" t="s">
        <v>221</v>
      </c>
      <c r="W301" s="266">
        <f>IF(OR(Is_Loading,LEN($A301)=0),"",SWDATA!P286)</f>
        <v>0</v>
      </c>
      <c r="X301" s="267">
        <f>IF(OR(Is_Loading,LEN($A301)=0),"",SWDATA!Q286)</f>
        <v>0</v>
      </c>
      <c r="Y301" s="267">
        <f>IF(OR(Is_Loading,LEN($A301)=0),"",SWDATA!R286)</f>
        <v>0</v>
      </c>
      <c r="Z301" s="266" t="str">
        <f t="shared" si="1252"/>
        <v/>
      </c>
      <c r="AA301" s="266">
        <f>IF(OR(Is_Loading,LEN($A301)=0),"",SWDATA!T286)</f>
        <v>0</v>
      </c>
      <c r="AB301" s="267">
        <f>IF(OR(Is_Loading,LEN($A301)=0),"",SWDATA!U286)</f>
        <v>0</v>
      </c>
      <c r="AC301" s="267">
        <f>IF(OR(Is_Loading,LEN($A301)=0),"",SWDATA!V286)</f>
        <v>0</v>
      </c>
      <c r="AD301" s="266" t="str">
        <f t="shared" si="1094"/>
        <v/>
      </c>
      <c r="AE301" s="266">
        <f>IF(OR(Is_Loading,LEN($A301)=0),"",SWDATA!X286)</f>
        <v>0</v>
      </c>
      <c r="AF301" s="267">
        <f>IF(OR(Is_Loading,LEN($A301)=0),"",SWDATA!Y286)</f>
        <v>0</v>
      </c>
      <c r="AG301" s="267">
        <f>IF(OR(Is_Loading,LEN($A301)=0),"",SWDATA!Z286)</f>
        <v>0</v>
      </c>
      <c r="AH301" s="266" t="str">
        <f t="shared" si="1095"/>
        <v/>
      </c>
      <c r="AI301" s="266">
        <f>IF(OR(Is_Loading,LEN($A301)=0),"",SWDATA!AB286)</f>
        <v>0</v>
      </c>
      <c r="AJ301" s="267">
        <f>IF(OR(Is_Loading,LEN($A301)=0),"",SWDATA!AC286)</f>
        <v>0</v>
      </c>
      <c r="AK301" s="267">
        <f>IF(OR(Is_Loading,LEN($A301)=0),"",SWDATA!AD286)</f>
        <v>0</v>
      </c>
      <c r="AL301" s="266" t="str">
        <f t="shared" si="1096"/>
        <v/>
      </c>
      <c r="AM301" s="266">
        <f>IF(OR(Is_Loading,LEN($A301)=0),"",SWDATA!AF286)</f>
        <v>0</v>
      </c>
      <c r="AN301" s="267">
        <f>IF(OR(Is_Loading,LEN($A301)=0),"",SWDATA!AG286)</f>
        <v>0</v>
      </c>
      <c r="AO301" s="323">
        <f>IF(OR(Is_Loading,LEN($A301)=0),"",SWDATA!AH286)</f>
        <v>0</v>
      </c>
      <c r="AP301" s="320" t="str">
        <f t="shared" si="1097"/>
        <v/>
      </c>
      <c r="AQ301" s="266">
        <f>IF(OR(Is_Loading,LEN($A301)=0),"",SWDATA!AJ286)</f>
        <v>0</v>
      </c>
      <c r="AR301" s="267">
        <f>IF(OR(Is_Loading,LEN($A301)=0),"",SWDATA!AK286)</f>
        <v>0</v>
      </c>
      <c r="AS301" s="267">
        <f>IF(OR(Is_Loading,LEN($A301)=0),"",SWDATA!AL286)</f>
        <v>0</v>
      </c>
      <c r="AT301" s="266" t="str">
        <f t="shared" si="1098"/>
        <v/>
      </c>
      <c r="AU301" s="266">
        <f>IF(OR(Is_Loading,LEN($A301)=0),"",SWDATA!AN286)</f>
        <v>0</v>
      </c>
      <c r="AV301" s="267">
        <f>IF(OR(Is_Loading,LEN($A301)=0),"",SWDATA!AO286)</f>
        <v>0</v>
      </c>
      <c r="AW301" s="267">
        <f>IF(OR(Is_Loading,LEN($A301)=0),"",SWDATA!AP286)</f>
        <v>0</v>
      </c>
      <c r="AX301" s="266" t="str">
        <f t="shared" si="1099"/>
        <v/>
      </c>
      <c r="AY301" s="266">
        <f>IF(OR(Is_Loading,LEN($A301)=0),"",SWDATA!AR286)</f>
        <v>0</v>
      </c>
      <c r="AZ301" s="267">
        <f>IF(OR(Is_Loading,LEN($A301)=0),"",SWDATA!AS286)</f>
        <v>0</v>
      </c>
      <c r="BA301" s="267">
        <f>IF(OR(Is_Loading,LEN($A301)=0),"",SWDATA!AT286)</f>
        <v>0</v>
      </c>
      <c r="BB301" s="266" t="str">
        <f t="shared" si="1100"/>
        <v/>
      </c>
      <c r="BC301" s="266">
        <f>IF(OR(Is_Loading,LEN($A301)=0),"",SWDATA!AV286)</f>
        <v>0</v>
      </c>
      <c r="BD301" s="267">
        <f>IF(OR(Is_Loading,LEN($A301)=0),"",SWDATA!AW286)</f>
        <v>0</v>
      </c>
      <c r="BE301" s="323">
        <f>IF(OR(Is_Loading,LEN($A301)=0),"",SWDATA!AX286)</f>
        <v>0</v>
      </c>
      <c r="BF301" s="320" t="str">
        <f t="shared" si="1101"/>
        <v/>
      </c>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351"/>
      <c r="CO301" s="351"/>
      <c r="CP301" s="351"/>
      <c r="CQ301" s="351"/>
      <c r="CR301" s="351"/>
      <c r="CS301" s="351"/>
      <c r="CT301" s="351"/>
      <c r="CU301" s="351"/>
      <c r="CV301" s="351"/>
      <c r="CW301" s="351"/>
      <c r="CX301" s="351"/>
      <c r="CY301" s="351"/>
      <c r="CZ301" s="351"/>
      <c r="DA301" s="351"/>
      <c r="DB301" s="351"/>
      <c r="DC301" s="351"/>
      <c r="DD301" s="351"/>
      <c r="DE301" s="351"/>
      <c r="DF301" s="351"/>
      <c r="DG301" s="351"/>
      <c r="DH301" s="351"/>
      <c r="DI301" s="351"/>
      <c r="DJ301" s="351"/>
      <c r="DK301" s="351"/>
      <c r="DL301" s="351"/>
      <c r="DM301" s="351"/>
      <c r="DN301" s="351"/>
      <c r="DS301" s="372"/>
      <c r="DT301" s="374"/>
      <c r="DU301" s="375"/>
      <c r="DV301" s="375"/>
      <c r="DW301" s="375"/>
      <c r="DX301" s="375">
        <v>1</v>
      </c>
      <c r="DY301" s="375">
        <f t="shared" si="1220"/>
        <v>0</v>
      </c>
      <c r="DZ301" s="375">
        <f t="shared" si="1221"/>
        <v>0</v>
      </c>
      <c r="EA301" s="375">
        <f t="shared" si="1222"/>
        <v>1</v>
      </c>
      <c r="EB301" s="375">
        <f t="shared" si="1223"/>
        <v>0</v>
      </c>
      <c r="EC301" s="375">
        <f t="shared" si="1224"/>
        <v>0</v>
      </c>
      <c r="ED301" s="375">
        <f t="shared" si="1225"/>
        <v>1</v>
      </c>
      <c r="EE301" s="375">
        <f t="shared" si="1226"/>
        <v>0</v>
      </c>
      <c r="EF301" s="375">
        <f t="shared" si="1227"/>
        <v>0</v>
      </c>
      <c r="EG301" s="375">
        <f t="shared" si="1228"/>
        <v>1</v>
      </c>
      <c r="EH301" s="375">
        <f t="shared" si="1229"/>
        <v>0</v>
      </c>
      <c r="EI301" s="375">
        <f t="shared" si="1230"/>
        <v>0</v>
      </c>
      <c r="EJ301" s="375">
        <f t="shared" si="1231"/>
        <v>1</v>
      </c>
      <c r="EK301" s="375">
        <f t="shared" si="1232"/>
        <v>0</v>
      </c>
      <c r="EL301" s="375">
        <f t="shared" si="1233"/>
        <v>0</v>
      </c>
      <c r="EM301" s="375">
        <f t="shared" si="1234"/>
        <v>1</v>
      </c>
      <c r="EN301" s="375">
        <f t="shared" si="1235"/>
        <v>0</v>
      </c>
      <c r="EO301" s="375">
        <f t="shared" si="1236"/>
        <v>0</v>
      </c>
      <c r="EP301" s="375">
        <f t="shared" si="1237"/>
        <v>1</v>
      </c>
      <c r="EQ301" s="375">
        <f t="shared" si="1238"/>
        <v>0</v>
      </c>
      <c r="ER301" s="375">
        <f t="shared" si="1239"/>
        <v>0</v>
      </c>
      <c r="ES301" s="375">
        <f t="shared" si="1240"/>
        <v>1</v>
      </c>
      <c r="ET301" s="375">
        <f t="shared" si="1241"/>
        <v>0</v>
      </c>
      <c r="EU301" s="375">
        <f t="shared" si="1242"/>
        <v>0</v>
      </c>
      <c r="EV301" s="375">
        <f t="shared" si="1243"/>
        <v>1</v>
      </c>
      <c r="EW301" s="375">
        <f t="shared" si="1244"/>
        <v>0</v>
      </c>
      <c r="EX301" s="375">
        <f t="shared" si="1245"/>
        <v>0</v>
      </c>
      <c r="EY301" s="375">
        <f t="shared" si="1246"/>
        <v>1</v>
      </c>
      <c r="EZ301" s="375">
        <f t="shared" si="1247"/>
        <v>0</v>
      </c>
      <c r="FA301" s="375">
        <f t="shared" si="1248"/>
        <v>0</v>
      </c>
      <c r="FB301" s="375">
        <f t="shared" si="1249"/>
        <v>1</v>
      </c>
      <c r="FC301" s="375">
        <f t="shared" si="1250"/>
        <v>0</v>
      </c>
      <c r="FD301" s="375">
        <f t="shared" si="1251"/>
        <v>0</v>
      </c>
      <c r="FE301" s="376"/>
      <c r="FF301" s="372"/>
      <c r="FG301" s="372"/>
      <c r="FH301" s="372"/>
      <c r="FI301" s="372"/>
      <c r="FJ301" s="372"/>
      <c r="FK301" s="372"/>
      <c r="FL301" s="372"/>
      <c r="FM301" s="372"/>
      <c r="FN301" s="372"/>
      <c r="FO301" s="372"/>
      <c r="FP301" s="372"/>
      <c r="FQ301" s="372"/>
      <c r="FR301" s="372"/>
      <c r="FS301" s="372"/>
      <c r="FT301" s="372"/>
      <c r="FU301" s="372"/>
      <c r="FV301" s="372"/>
      <c r="FW301" s="372"/>
      <c r="FX301" s="372"/>
      <c r="FY301" s="372"/>
      <c r="FZ301" s="372"/>
      <c r="GA301" s="372"/>
      <c r="GB301" s="372"/>
      <c r="GC301" s="372"/>
      <c r="GD301" s="372"/>
      <c r="GE301" s="372"/>
      <c r="GF301" s="372"/>
      <c r="GG301" s="372"/>
      <c r="GH301" s="372"/>
      <c r="GI301" s="372"/>
      <c r="GJ301" s="372"/>
      <c r="GK301" s="372"/>
      <c r="GL301" s="372"/>
      <c r="GM301" s="372"/>
      <c r="GN301" s="372"/>
      <c r="GO301" s="372"/>
      <c r="GP301" s="372"/>
      <c r="GQ301" s="372"/>
      <c r="GR301" s="372"/>
      <c r="GS301" s="372"/>
      <c r="GT301" s="372"/>
      <c r="GU301" s="372"/>
      <c r="GV301" s="372"/>
      <c r="GW301" s="372"/>
      <c r="GX301" s="372"/>
      <c r="GY301" s="372"/>
      <c r="GZ301" s="372"/>
      <c r="HA301" s="372"/>
      <c r="HB301" s="372"/>
      <c r="HC301" s="372"/>
    </row>
    <row r="302" spans="1:211" s="373" customFormat="1" ht="15" customHeight="1" x14ac:dyDescent="0.2">
      <c r="A302" s="366">
        <f>SWDATA!O287</f>
        <v>0</v>
      </c>
      <c r="B302" s="366">
        <f>SWDATA!M287</f>
        <v>0</v>
      </c>
      <c r="C302" s="351">
        <f>IF(AND(SWDATA!M287=1,SWDATA!Q287="promotions"),SWDATA!P287,0)</f>
        <v>0</v>
      </c>
      <c r="D302" s="367">
        <f>ROW(SWDATA!M287)</f>
        <v>287</v>
      </c>
      <c r="E302" s="368">
        <f t="shared" si="1181"/>
        <v>0</v>
      </c>
      <c r="F302" s="369">
        <f t="shared" si="1089"/>
        <v>1</v>
      </c>
      <c r="G302" s="366" t="str">
        <f t="shared" si="1090"/>
        <v/>
      </c>
      <c r="H302" s="370"/>
      <c r="J302" s="238">
        <f t="shared" si="1091"/>
        <v>0</v>
      </c>
      <c r="K302" s="239" t="str">
        <f t="shared" si="1092"/>
        <v/>
      </c>
      <c r="L302" s="342"/>
      <c r="M302" s="345"/>
      <c r="N302" s="340" t="str">
        <f>IF(LEN(SWDATA!F287)=0,"",N301)</f>
        <v/>
      </c>
      <c r="O302" s="296" t="str">
        <f>IF(LEN(SWDATA!G287)=0,"",O301)</f>
        <v/>
      </c>
      <c r="P302" s="297" t="str">
        <f>IF(LEN(SWDATA!C287)=0,"",SWDATA!C287)</f>
        <v/>
      </c>
      <c r="Q302" s="312" t="str">
        <f t="shared" si="1093"/>
        <v/>
      </c>
      <c r="R302" s="223" t="s">
        <v>261</v>
      </c>
      <c r="S302" s="224"/>
      <c r="T302" s="224"/>
      <c r="U302" s="264" t="s">
        <v>596</v>
      </c>
      <c r="V302" s="205" t="s">
        <v>221</v>
      </c>
      <c r="W302" s="266">
        <f>IF(OR(Is_Loading,LEN($A302)=0),"",SWDATA!P287)</f>
        <v>0</v>
      </c>
      <c r="X302" s="267">
        <f>IF(OR(Is_Loading,LEN($A302)=0),"",SWDATA!Q287)</f>
        <v>0</v>
      </c>
      <c r="Y302" s="267">
        <f>IF(OR(Is_Loading,LEN($A302)=0),"",SWDATA!R287)</f>
        <v>0</v>
      </c>
      <c r="Z302" s="266" t="str">
        <f t="shared" si="1252"/>
        <v/>
      </c>
      <c r="AA302" s="266">
        <f>IF(OR(Is_Loading,LEN($A302)=0),"",SWDATA!T287)</f>
        <v>0</v>
      </c>
      <c r="AB302" s="267">
        <f>IF(OR(Is_Loading,LEN($A302)=0),"",SWDATA!U287)</f>
        <v>0</v>
      </c>
      <c r="AC302" s="267">
        <f>IF(OR(Is_Loading,LEN($A302)=0),"",SWDATA!V287)</f>
        <v>0</v>
      </c>
      <c r="AD302" s="266" t="str">
        <f t="shared" si="1094"/>
        <v/>
      </c>
      <c r="AE302" s="266">
        <f>IF(OR(Is_Loading,LEN($A302)=0),"",SWDATA!X287)</f>
        <v>0</v>
      </c>
      <c r="AF302" s="267">
        <f>IF(OR(Is_Loading,LEN($A302)=0),"",SWDATA!Y287)</f>
        <v>0</v>
      </c>
      <c r="AG302" s="267">
        <f>IF(OR(Is_Loading,LEN($A302)=0),"",SWDATA!Z287)</f>
        <v>0</v>
      </c>
      <c r="AH302" s="266" t="str">
        <f t="shared" si="1095"/>
        <v/>
      </c>
      <c r="AI302" s="266">
        <f>IF(OR(Is_Loading,LEN($A302)=0),"",SWDATA!AB287)</f>
        <v>0</v>
      </c>
      <c r="AJ302" s="267">
        <f>IF(OR(Is_Loading,LEN($A302)=0),"",SWDATA!AC287)</f>
        <v>0</v>
      </c>
      <c r="AK302" s="267">
        <f>IF(OR(Is_Loading,LEN($A302)=0),"",SWDATA!AD287)</f>
        <v>0</v>
      </c>
      <c r="AL302" s="266" t="str">
        <f t="shared" si="1096"/>
        <v/>
      </c>
      <c r="AM302" s="266">
        <f>IF(OR(Is_Loading,LEN($A302)=0),"",SWDATA!AF287)</f>
        <v>0</v>
      </c>
      <c r="AN302" s="267">
        <f>IF(OR(Is_Loading,LEN($A302)=0),"",SWDATA!AG287)</f>
        <v>0</v>
      </c>
      <c r="AO302" s="323">
        <f>IF(OR(Is_Loading,LEN($A302)=0),"",SWDATA!AH287)</f>
        <v>0</v>
      </c>
      <c r="AP302" s="320" t="str">
        <f t="shared" si="1097"/>
        <v/>
      </c>
      <c r="AQ302" s="266">
        <f>IF(OR(Is_Loading,LEN($A302)=0),"",SWDATA!AJ287)</f>
        <v>0</v>
      </c>
      <c r="AR302" s="267">
        <f>IF(OR(Is_Loading,LEN($A302)=0),"",SWDATA!AK287)</f>
        <v>0</v>
      </c>
      <c r="AS302" s="267">
        <f>IF(OR(Is_Loading,LEN($A302)=0),"",SWDATA!AL287)</f>
        <v>0</v>
      </c>
      <c r="AT302" s="266" t="str">
        <f t="shared" si="1098"/>
        <v/>
      </c>
      <c r="AU302" s="266">
        <f>IF(OR(Is_Loading,LEN($A302)=0),"",SWDATA!AN287)</f>
        <v>0</v>
      </c>
      <c r="AV302" s="267">
        <f>IF(OR(Is_Loading,LEN($A302)=0),"",SWDATA!AO287)</f>
        <v>0</v>
      </c>
      <c r="AW302" s="267">
        <f>IF(OR(Is_Loading,LEN($A302)=0),"",SWDATA!AP287)</f>
        <v>0</v>
      </c>
      <c r="AX302" s="266" t="str">
        <f t="shared" si="1099"/>
        <v/>
      </c>
      <c r="AY302" s="266">
        <f>IF(OR(Is_Loading,LEN($A302)=0),"",SWDATA!AR287)</f>
        <v>0</v>
      </c>
      <c r="AZ302" s="267">
        <f>IF(OR(Is_Loading,LEN($A302)=0),"",SWDATA!AS287)</f>
        <v>0</v>
      </c>
      <c r="BA302" s="267">
        <f>IF(OR(Is_Loading,LEN($A302)=0),"",SWDATA!AT287)</f>
        <v>0</v>
      </c>
      <c r="BB302" s="266" t="str">
        <f t="shared" si="1100"/>
        <v/>
      </c>
      <c r="BC302" s="266">
        <f>IF(OR(Is_Loading,LEN($A302)=0),"",SWDATA!AV287)</f>
        <v>0</v>
      </c>
      <c r="BD302" s="267">
        <f>IF(OR(Is_Loading,LEN($A302)=0),"",SWDATA!AW287)</f>
        <v>0</v>
      </c>
      <c r="BE302" s="323">
        <f>IF(OR(Is_Loading,LEN($A302)=0),"",SWDATA!AX287)</f>
        <v>0</v>
      </c>
      <c r="BF302" s="320" t="str">
        <f t="shared" si="1101"/>
        <v/>
      </c>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351"/>
      <c r="CO302" s="351"/>
      <c r="CP302" s="351"/>
      <c r="CQ302" s="351"/>
      <c r="CR302" s="351"/>
      <c r="CS302" s="351"/>
      <c r="CT302" s="351"/>
      <c r="CU302" s="351"/>
      <c r="CV302" s="351"/>
      <c r="CW302" s="351"/>
      <c r="CX302" s="351"/>
      <c r="CY302" s="351"/>
      <c r="CZ302" s="351"/>
      <c r="DA302" s="351"/>
      <c r="DB302" s="351"/>
      <c r="DC302" s="351"/>
      <c r="DD302" s="351"/>
      <c r="DE302" s="351"/>
      <c r="DF302" s="351"/>
      <c r="DG302" s="351"/>
      <c r="DH302" s="351"/>
      <c r="DI302" s="351"/>
      <c r="DJ302" s="351"/>
      <c r="DK302" s="351"/>
      <c r="DL302" s="351"/>
      <c r="DM302" s="351"/>
      <c r="DN302" s="351"/>
      <c r="DS302" s="372"/>
      <c r="DT302" s="374"/>
      <c r="DU302" s="375"/>
      <c r="DV302" s="375"/>
      <c r="DW302" s="375"/>
      <c r="DX302" s="375">
        <v>1</v>
      </c>
      <c r="DY302" s="375">
        <f t="shared" si="1220"/>
        <v>0</v>
      </c>
      <c r="DZ302" s="375">
        <f t="shared" si="1221"/>
        <v>0</v>
      </c>
      <c r="EA302" s="375">
        <f t="shared" si="1222"/>
        <v>1</v>
      </c>
      <c r="EB302" s="375">
        <f t="shared" si="1223"/>
        <v>0</v>
      </c>
      <c r="EC302" s="375">
        <f t="shared" si="1224"/>
        <v>0</v>
      </c>
      <c r="ED302" s="375">
        <f t="shared" si="1225"/>
        <v>1</v>
      </c>
      <c r="EE302" s="375">
        <f t="shared" si="1226"/>
        <v>0</v>
      </c>
      <c r="EF302" s="375">
        <f t="shared" si="1227"/>
        <v>0</v>
      </c>
      <c r="EG302" s="375">
        <f t="shared" si="1228"/>
        <v>1</v>
      </c>
      <c r="EH302" s="375">
        <f t="shared" si="1229"/>
        <v>0</v>
      </c>
      <c r="EI302" s="375">
        <f t="shared" si="1230"/>
        <v>0</v>
      </c>
      <c r="EJ302" s="375">
        <f t="shared" si="1231"/>
        <v>1</v>
      </c>
      <c r="EK302" s="375">
        <f t="shared" si="1232"/>
        <v>0</v>
      </c>
      <c r="EL302" s="375">
        <f t="shared" si="1233"/>
        <v>0</v>
      </c>
      <c r="EM302" s="375">
        <f t="shared" si="1234"/>
        <v>1</v>
      </c>
      <c r="EN302" s="375">
        <f t="shared" si="1235"/>
        <v>0</v>
      </c>
      <c r="EO302" s="375">
        <f t="shared" si="1236"/>
        <v>0</v>
      </c>
      <c r="EP302" s="375">
        <f t="shared" si="1237"/>
        <v>1</v>
      </c>
      <c r="EQ302" s="375">
        <f t="shared" si="1238"/>
        <v>0</v>
      </c>
      <c r="ER302" s="375">
        <f t="shared" si="1239"/>
        <v>0</v>
      </c>
      <c r="ES302" s="375">
        <f t="shared" si="1240"/>
        <v>1</v>
      </c>
      <c r="ET302" s="375">
        <f t="shared" si="1241"/>
        <v>0</v>
      </c>
      <c r="EU302" s="375">
        <f t="shared" si="1242"/>
        <v>0</v>
      </c>
      <c r="EV302" s="375">
        <f t="shared" si="1243"/>
        <v>1</v>
      </c>
      <c r="EW302" s="375">
        <f t="shared" si="1244"/>
        <v>0</v>
      </c>
      <c r="EX302" s="375">
        <f t="shared" si="1245"/>
        <v>0</v>
      </c>
      <c r="EY302" s="375">
        <f t="shared" si="1246"/>
        <v>1</v>
      </c>
      <c r="EZ302" s="375">
        <f t="shared" si="1247"/>
        <v>0</v>
      </c>
      <c r="FA302" s="375">
        <f t="shared" si="1248"/>
        <v>0</v>
      </c>
      <c r="FB302" s="375">
        <f t="shared" si="1249"/>
        <v>1</v>
      </c>
      <c r="FC302" s="375">
        <f t="shared" si="1250"/>
        <v>0</v>
      </c>
      <c r="FD302" s="375">
        <f t="shared" si="1251"/>
        <v>0</v>
      </c>
      <c r="FE302" s="376"/>
      <c r="FF302" s="372"/>
      <c r="FG302" s="372"/>
      <c r="FH302" s="372"/>
      <c r="FI302" s="372"/>
      <c r="FJ302" s="372"/>
      <c r="FK302" s="372"/>
      <c r="FL302" s="372"/>
      <c r="FM302" s="372"/>
      <c r="FN302" s="372"/>
      <c r="FO302" s="372"/>
      <c r="FP302" s="372"/>
      <c r="FQ302" s="372"/>
      <c r="FR302" s="372"/>
      <c r="FS302" s="372"/>
      <c r="FT302" s="372"/>
      <c r="FU302" s="372"/>
      <c r="FV302" s="372"/>
      <c r="FW302" s="372"/>
      <c r="FX302" s="372"/>
      <c r="FY302" s="372"/>
      <c r="FZ302" s="372"/>
      <c r="GA302" s="372"/>
      <c r="GB302" s="372"/>
      <c r="GC302" s="372"/>
      <c r="GD302" s="372"/>
      <c r="GE302" s="372"/>
      <c r="GF302" s="372"/>
      <c r="GG302" s="372"/>
      <c r="GH302" s="372"/>
      <c r="GI302" s="372"/>
      <c r="GJ302" s="372"/>
      <c r="GK302" s="372"/>
      <c r="GL302" s="372"/>
      <c r="GM302" s="372"/>
      <c r="GN302" s="372"/>
      <c r="GO302" s="372"/>
      <c r="GP302" s="372"/>
      <c r="GQ302" s="372"/>
      <c r="GR302" s="372"/>
      <c r="GS302" s="372"/>
      <c r="GT302" s="372"/>
      <c r="GU302" s="372"/>
      <c r="GV302" s="372"/>
      <c r="GW302" s="372"/>
      <c r="GX302" s="372"/>
      <c r="GY302" s="372"/>
      <c r="GZ302" s="372"/>
      <c r="HA302" s="372"/>
      <c r="HB302" s="372"/>
      <c r="HC302" s="372"/>
    </row>
    <row r="303" spans="1:211" s="373" customFormat="1" ht="15" customHeight="1" x14ac:dyDescent="0.2">
      <c r="A303" s="366">
        <f>SWDATA!O288</f>
        <v>0</v>
      </c>
      <c r="B303" s="366">
        <f>SWDATA!M288</f>
        <v>0</v>
      </c>
      <c r="C303" s="351">
        <f>IF(AND(SWDATA!M288=1,SWDATA!Q288="promotions"),SWDATA!P288,0)</f>
        <v>0</v>
      </c>
      <c r="D303" s="367">
        <f>ROW(SWDATA!M288)</f>
        <v>288</v>
      </c>
      <c r="E303" s="368">
        <f ca="1">IF(AND(B303=1,UPPER(HLOOKUP(D303+14,'Metrics &amp; Attributes View'!$13:$31,19,0))&lt;&gt;"SBOM"),1,0)</f>
        <v>0</v>
      </c>
      <c r="F303" s="369">
        <f t="shared" si="1089"/>
        <v>1</v>
      </c>
      <c r="G303" s="366" t="str">
        <f t="shared" si="1090"/>
        <v/>
      </c>
      <c r="H303" s="370"/>
      <c r="J303" s="238">
        <f t="shared" si="1091"/>
        <v>0</v>
      </c>
      <c r="K303" s="239" t="str">
        <f t="shared" si="1092"/>
        <v/>
      </c>
      <c r="L303" s="342"/>
      <c r="M303" s="345"/>
      <c r="N303" s="340" t="str">
        <f>IF(LEN(SWDATA!F288)=0,"",N302)</f>
        <v/>
      </c>
      <c r="O303" s="296" t="str">
        <f>IF(LEN(SWDATA!G288)=0,"",O302)</f>
        <v/>
      </c>
      <c r="P303" s="297" t="str">
        <f>IF(LEN(SWDATA!C288)=0,"",SWDATA!C288)</f>
        <v/>
      </c>
      <c r="Q303" s="312" t="str">
        <f t="shared" si="1093"/>
        <v/>
      </c>
      <c r="R303" s="223" t="s">
        <v>262</v>
      </c>
      <c r="S303" s="224"/>
      <c r="T303" s="224"/>
      <c r="U303" s="264" t="s">
        <v>623</v>
      </c>
      <c r="V303" s="205" t="s">
        <v>221</v>
      </c>
      <c r="W303" s="266">
        <f>IF(OR(Is_Loading,LEN($A303)=0),"",SWDATA!P288)</f>
        <v>0</v>
      </c>
      <c r="X303" s="267">
        <f>IF(OR(Is_Loading,LEN($A303)=0),"",SWDATA!Q288)</f>
        <v>0</v>
      </c>
      <c r="Y303" s="267">
        <f>IF(OR(Is_Loading,LEN($A303)=0),"",SWDATA!R288)</f>
        <v>0</v>
      </c>
      <c r="Z303" s="266" t="str">
        <f t="shared" si="1252"/>
        <v/>
      </c>
      <c r="AA303" s="266">
        <f>IF(OR(Is_Loading,LEN($A303)=0),"",SWDATA!T288)</f>
        <v>0</v>
      </c>
      <c r="AB303" s="267">
        <f>IF(OR(Is_Loading,LEN($A303)=0),"",SWDATA!U288)</f>
        <v>0</v>
      </c>
      <c r="AC303" s="267">
        <f>IF(OR(Is_Loading,LEN($A303)=0),"",SWDATA!V288)</f>
        <v>0</v>
      </c>
      <c r="AD303" s="266" t="str">
        <f t="shared" si="1094"/>
        <v/>
      </c>
      <c r="AE303" s="266">
        <f>IF(OR(Is_Loading,LEN($A303)=0),"",SWDATA!X288)</f>
        <v>0</v>
      </c>
      <c r="AF303" s="267">
        <f>IF(OR(Is_Loading,LEN($A303)=0),"",SWDATA!Y288)</f>
        <v>0</v>
      </c>
      <c r="AG303" s="267">
        <f>IF(OR(Is_Loading,LEN($A303)=0),"",SWDATA!Z288)</f>
        <v>0</v>
      </c>
      <c r="AH303" s="266" t="str">
        <f t="shared" si="1095"/>
        <v/>
      </c>
      <c r="AI303" s="266">
        <f>IF(OR(Is_Loading,LEN($A303)=0),"",SWDATA!AB288)</f>
        <v>0</v>
      </c>
      <c r="AJ303" s="267">
        <f>IF(OR(Is_Loading,LEN($A303)=0),"",SWDATA!AC288)</f>
        <v>0</v>
      </c>
      <c r="AK303" s="267">
        <f>IF(OR(Is_Loading,LEN($A303)=0),"",SWDATA!AD288)</f>
        <v>0</v>
      </c>
      <c r="AL303" s="266" t="str">
        <f t="shared" si="1096"/>
        <v/>
      </c>
      <c r="AM303" s="266">
        <f>IF(OR(Is_Loading,LEN($A303)=0),"",SWDATA!AF288)</f>
        <v>0</v>
      </c>
      <c r="AN303" s="267">
        <f>IF(OR(Is_Loading,LEN($A303)=0),"",SWDATA!AG288)</f>
        <v>0</v>
      </c>
      <c r="AO303" s="323">
        <f>IF(OR(Is_Loading,LEN($A303)=0),"",SWDATA!AH288)</f>
        <v>0</v>
      </c>
      <c r="AP303" s="320" t="str">
        <f t="shared" si="1097"/>
        <v/>
      </c>
      <c r="AQ303" s="266">
        <f>IF(OR(Is_Loading,LEN($A303)=0),"",SWDATA!AJ288)</f>
        <v>0</v>
      </c>
      <c r="AR303" s="267">
        <f>IF(OR(Is_Loading,LEN($A303)=0),"",SWDATA!AK288)</f>
        <v>0</v>
      </c>
      <c r="AS303" s="267">
        <f>IF(OR(Is_Loading,LEN($A303)=0),"",SWDATA!AL288)</f>
        <v>0</v>
      </c>
      <c r="AT303" s="266" t="str">
        <f t="shared" si="1098"/>
        <v/>
      </c>
      <c r="AU303" s="266">
        <f>IF(OR(Is_Loading,LEN($A303)=0),"",SWDATA!AN288)</f>
        <v>0</v>
      </c>
      <c r="AV303" s="267">
        <f>IF(OR(Is_Loading,LEN($A303)=0),"",SWDATA!AO288)</f>
        <v>0</v>
      </c>
      <c r="AW303" s="267">
        <f>IF(OR(Is_Loading,LEN($A303)=0),"",SWDATA!AP288)</f>
        <v>0</v>
      </c>
      <c r="AX303" s="266" t="str">
        <f t="shared" si="1099"/>
        <v/>
      </c>
      <c r="AY303" s="266">
        <f>IF(OR(Is_Loading,LEN($A303)=0),"",SWDATA!AR288)</f>
        <v>0</v>
      </c>
      <c r="AZ303" s="267">
        <f>IF(OR(Is_Loading,LEN($A303)=0),"",SWDATA!AS288)</f>
        <v>0</v>
      </c>
      <c r="BA303" s="267">
        <f>IF(OR(Is_Loading,LEN($A303)=0),"",SWDATA!AT288)</f>
        <v>0</v>
      </c>
      <c r="BB303" s="266" t="str">
        <f t="shared" si="1100"/>
        <v/>
      </c>
      <c r="BC303" s="266">
        <f>IF(OR(Is_Loading,LEN($A303)=0),"",SWDATA!AV288)</f>
        <v>0</v>
      </c>
      <c r="BD303" s="267">
        <f>IF(OR(Is_Loading,LEN($A303)=0),"",SWDATA!AW288)</f>
        <v>0</v>
      </c>
      <c r="BE303" s="323">
        <f>IF(OR(Is_Loading,LEN($A303)=0),"",SWDATA!AX288)</f>
        <v>0</v>
      </c>
      <c r="BF303" s="320" t="str">
        <f t="shared" si="1101"/>
        <v/>
      </c>
      <c r="BG303" s="11"/>
      <c r="BH303" s="11"/>
      <c r="BI303" s="11"/>
      <c r="BJ303" s="11"/>
      <c r="BK303" s="11"/>
      <c r="BL303" s="11"/>
      <c r="BM303" s="11"/>
      <c r="BN303" s="11"/>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351"/>
      <c r="CO303" s="351"/>
      <c r="CP303" s="351"/>
      <c r="CQ303" s="351"/>
      <c r="CR303" s="351"/>
      <c r="CS303" s="351"/>
      <c r="CT303" s="351"/>
      <c r="CU303" s="351"/>
      <c r="CV303" s="351"/>
      <c r="CW303" s="351"/>
      <c r="CX303" s="351"/>
      <c r="CY303" s="351"/>
      <c r="CZ303" s="351"/>
      <c r="DA303" s="351"/>
      <c r="DB303" s="351"/>
      <c r="DC303" s="351"/>
      <c r="DD303" s="351"/>
      <c r="DE303" s="351"/>
      <c r="DF303" s="351"/>
      <c r="DG303" s="351"/>
      <c r="DH303" s="351"/>
      <c r="DI303" s="351"/>
      <c r="DJ303" s="351"/>
      <c r="DK303" s="351"/>
      <c r="DL303" s="351"/>
      <c r="DM303" s="351"/>
      <c r="DN303" s="351"/>
      <c r="DS303" s="372"/>
      <c r="DT303" s="374"/>
      <c r="DU303" s="375"/>
      <c r="DV303" s="375"/>
      <c r="DW303" s="375"/>
      <c r="DX303" s="375">
        <v>1</v>
      </c>
      <c r="DY303" s="375">
        <f t="shared" si="1220"/>
        <v>0</v>
      </c>
      <c r="DZ303" s="375">
        <f t="shared" si="1221"/>
        <v>0</v>
      </c>
      <c r="EA303" s="375">
        <f t="shared" si="1222"/>
        <v>1</v>
      </c>
      <c r="EB303" s="375">
        <f t="shared" si="1223"/>
        <v>0</v>
      </c>
      <c r="EC303" s="375">
        <f t="shared" si="1224"/>
        <v>0</v>
      </c>
      <c r="ED303" s="375">
        <f t="shared" si="1225"/>
        <v>1</v>
      </c>
      <c r="EE303" s="375">
        <f t="shared" si="1226"/>
        <v>0</v>
      </c>
      <c r="EF303" s="375">
        <f t="shared" si="1227"/>
        <v>0</v>
      </c>
      <c r="EG303" s="375">
        <f t="shared" si="1228"/>
        <v>1</v>
      </c>
      <c r="EH303" s="375">
        <f t="shared" si="1229"/>
        <v>0</v>
      </c>
      <c r="EI303" s="375">
        <f t="shared" si="1230"/>
        <v>0</v>
      </c>
      <c r="EJ303" s="375">
        <f t="shared" si="1231"/>
        <v>1</v>
      </c>
      <c r="EK303" s="375">
        <f t="shared" si="1232"/>
        <v>0</v>
      </c>
      <c r="EL303" s="375">
        <f t="shared" si="1233"/>
        <v>0</v>
      </c>
      <c r="EM303" s="375">
        <f t="shared" si="1234"/>
        <v>1</v>
      </c>
      <c r="EN303" s="375">
        <f t="shared" si="1235"/>
        <v>0</v>
      </c>
      <c r="EO303" s="375">
        <f t="shared" si="1236"/>
        <v>0</v>
      </c>
      <c r="EP303" s="375">
        <f t="shared" si="1237"/>
        <v>1</v>
      </c>
      <c r="EQ303" s="375">
        <f t="shared" si="1238"/>
        <v>0</v>
      </c>
      <c r="ER303" s="375">
        <f t="shared" si="1239"/>
        <v>0</v>
      </c>
      <c r="ES303" s="375">
        <f t="shared" si="1240"/>
        <v>1</v>
      </c>
      <c r="ET303" s="375">
        <f t="shared" si="1241"/>
        <v>0</v>
      </c>
      <c r="EU303" s="375">
        <f t="shared" si="1242"/>
        <v>0</v>
      </c>
      <c r="EV303" s="375">
        <f t="shared" si="1243"/>
        <v>1</v>
      </c>
      <c r="EW303" s="375">
        <f t="shared" si="1244"/>
        <v>0</v>
      </c>
      <c r="EX303" s="375">
        <f t="shared" si="1245"/>
        <v>0</v>
      </c>
      <c r="EY303" s="375">
        <f t="shared" si="1246"/>
        <v>1</v>
      </c>
      <c r="EZ303" s="375">
        <f t="shared" si="1247"/>
        <v>0</v>
      </c>
      <c r="FA303" s="375">
        <f t="shared" si="1248"/>
        <v>0</v>
      </c>
      <c r="FB303" s="375">
        <f t="shared" si="1249"/>
        <v>1</v>
      </c>
      <c r="FC303" s="375">
        <f t="shared" si="1250"/>
        <v>0</v>
      </c>
      <c r="FD303" s="375">
        <f t="shared" si="1251"/>
        <v>0</v>
      </c>
      <c r="FE303" s="376"/>
      <c r="FF303" s="372"/>
      <c r="FG303" s="372"/>
      <c r="FH303" s="372"/>
      <c r="FI303" s="372"/>
      <c r="FJ303" s="372"/>
      <c r="FK303" s="372"/>
      <c r="FL303" s="372"/>
      <c r="FM303" s="372"/>
      <c r="FN303" s="372"/>
      <c r="FO303" s="372"/>
      <c r="FP303" s="372"/>
      <c r="FQ303" s="372"/>
      <c r="FR303" s="372"/>
      <c r="FS303" s="372"/>
      <c r="FT303" s="372"/>
      <c r="FU303" s="372"/>
      <c r="FV303" s="372"/>
      <c r="FW303" s="372"/>
      <c r="FX303" s="372"/>
      <c r="FY303" s="372"/>
      <c r="FZ303" s="372"/>
      <c r="GA303" s="372"/>
      <c r="GB303" s="372"/>
      <c r="GC303" s="372"/>
      <c r="GD303" s="372"/>
      <c r="GE303" s="372"/>
      <c r="GF303" s="372"/>
      <c r="GG303" s="372"/>
      <c r="GH303" s="372"/>
      <c r="GI303" s="372"/>
      <c r="GJ303" s="372"/>
      <c r="GK303" s="372"/>
      <c r="GL303" s="372"/>
      <c r="GM303" s="372"/>
      <c r="GN303" s="372"/>
      <c r="GO303" s="372"/>
      <c r="GP303" s="372"/>
      <c r="GQ303" s="372"/>
      <c r="GR303" s="372"/>
      <c r="GS303" s="372"/>
      <c r="GT303" s="372"/>
      <c r="GU303" s="372"/>
      <c r="GV303" s="372"/>
      <c r="GW303" s="372"/>
      <c r="GX303" s="372"/>
      <c r="GY303" s="372"/>
      <c r="GZ303" s="372"/>
      <c r="HA303" s="372"/>
      <c r="HB303" s="372"/>
      <c r="HC303" s="372"/>
    </row>
    <row r="304" spans="1:211" s="373" customFormat="1" ht="15" customHeight="1" x14ac:dyDescent="0.2">
      <c r="A304" s="366">
        <f>SWDATA!O289</f>
        <v>0</v>
      </c>
      <c r="B304" s="366">
        <f>SWDATA!M289</f>
        <v>0</v>
      </c>
      <c r="C304" s="351">
        <f>IF(AND(SWDATA!M289=1,SWDATA!Q289="promotions"),SWDATA!P289,0)</f>
        <v>0</v>
      </c>
      <c r="D304" s="367">
        <f>ROW(SWDATA!M289)</f>
        <v>289</v>
      </c>
      <c r="E304" s="368">
        <f t="shared" ref="E304" si="1254">B304</f>
        <v>0</v>
      </c>
      <c r="F304" s="369">
        <f t="shared" si="1089"/>
        <v>1</v>
      </c>
      <c r="G304" s="366" t="str">
        <f t="shared" si="1090"/>
        <v/>
      </c>
      <c r="H304" s="370"/>
      <c r="J304" s="238">
        <f t="shared" si="1091"/>
        <v>0</v>
      </c>
      <c r="K304" s="239" t="str">
        <f t="shared" si="1092"/>
        <v/>
      </c>
      <c r="L304" s="342"/>
      <c r="M304" s="345"/>
      <c r="N304" s="340" t="str">
        <f>IF(LEN(SWDATA!F289)=0,"",N303)</f>
        <v/>
      </c>
      <c r="O304" s="296" t="str">
        <f>IF(LEN(SWDATA!G289)=0,"",O303)</f>
        <v/>
      </c>
      <c r="P304" s="297" t="str">
        <f>IF(LEN(SWDATA!C289)=0,"",SWDATA!C289)</f>
        <v/>
      </c>
      <c r="Q304" s="312" t="str">
        <f t="shared" si="1093"/>
        <v/>
      </c>
      <c r="R304" s="223" t="s">
        <v>261</v>
      </c>
      <c r="S304" s="224"/>
      <c r="T304" s="224"/>
      <c r="U304" s="264" t="s">
        <v>624</v>
      </c>
      <c r="V304" s="205" t="s">
        <v>221</v>
      </c>
      <c r="W304" s="266">
        <f>IF(OR(Is_Loading,LEN($A304)=0),"",SWDATA!P289)</f>
        <v>0</v>
      </c>
      <c r="X304" s="267">
        <f>IF(OR(Is_Loading,LEN($A304)=0),"",SWDATA!Q289)</f>
        <v>0</v>
      </c>
      <c r="Y304" s="267">
        <f>IF(OR(Is_Loading,LEN($A304)=0),"",SWDATA!R289)</f>
        <v>0</v>
      </c>
      <c r="Z304" s="266" t="str">
        <f t="shared" si="1252"/>
        <v/>
      </c>
      <c r="AA304" s="266">
        <f>IF(OR(Is_Loading,LEN($A304)=0),"",SWDATA!T289)</f>
        <v>0</v>
      </c>
      <c r="AB304" s="267">
        <f>IF(OR(Is_Loading,LEN($A304)=0),"",SWDATA!U289)</f>
        <v>0</v>
      </c>
      <c r="AC304" s="267">
        <f>IF(OR(Is_Loading,LEN($A304)=0),"",SWDATA!V289)</f>
        <v>0</v>
      </c>
      <c r="AD304" s="266" t="str">
        <f t="shared" si="1094"/>
        <v/>
      </c>
      <c r="AE304" s="266">
        <f>IF(OR(Is_Loading,LEN($A304)=0),"",SWDATA!X289)</f>
        <v>0</v>
      </c>
      <c r="AF304" s="267">
        <f>IF(OR(Is_Loading,LEN($A304)=0),"",SWDATA!Y289)</f>
        <v>0</v>
      </c>
      <c r="AG304" s="267">
        <f>IF(OR(Is_Loading,LEN($A304)=0),"",SWDATA!Z289)</f>
        <v>0</v>
      </c>
      <c r="AH304" s="266" t="str">
        <f t="shared" si="1095"/>
        <v/>
      </c>
      <c r="AI304" s="266">
        <f>IF(OR(Is_Loading,LEN($A304)=0),"",SWDATA!AB289)</f>
        <v>0</v>
      </c>
      <c r="AJ304" s="267">
        <f>IF(OR(Is_Loading,LEN($A304)=0),"",SWDATA!AC289)</f>
        <v>0</v>
      </c>
      <c r="AK304" s="267">
        <f>IF(OR(Is_Loading,LEN($A304)=0),"",SWDATA!AD289)</f>
        <v>0</v>
      </c>
      <c r="AL304" s="266" t="str">
        <f t="shared" si="1096"/>
        <v/>
      </c>
      <c r="AM304" s="266">
        <f>IF(OR(Is_Loading,LEN($A304)=0),"",SWDATA!AF289)</f>
        <v>0</v>
      </c>
      <c r="AN304" s="267">
        <f>IF(OR(Is_Loading,LEN($A304)=0),"",SWDATA!AG289)</f>
        <v>0</v>
      </c>
      <c r="AO304" s="323">
        <f>IF(OR(Is_Loading,LEN($A304)=0),"",SWDATA!AH289)</f>
        <v>0</v>
      </c>
      <c r="AP304" s="320" t="str">
        <f t="shared" si="1097"/>
        <v/>
      </c>
      <c r="AQ304" s="266">
        <f>IF(OR(Is_Loading,LEN($A304)=0),"",SWDATA!AJ289)</f>
        <v>0</v>
      </c>
      <c r="AR304" s="267">
        <f>IF(OR(Is_Loading,LEN($A304)=0),"",SWDATA!AK289)</f>
        <v>0</v>
      </c>
      <c r="AS304" s="267">
        <f>IF(OR(Is_Loading,LEN($A304)=0),"",SWDATA!AL289)</f>
        <v>0</v>
      </c>
      <c r="AT304" s="266" t="str">
        <f t="shared" si="1098"/>
        <v/>
      </c>
      <c r="AU304" s="266">
        <f>IF(OR(Is_Loading,LEN($A304)=0),"",SWDATA!AN289)</f>
        <v>0</v>
      </c>
      <c r="AV304" s="267">
        <f>IF(OR(Is_Loading,LEN($A304)=0),"",SWDATA!AO289)</f>
        <v>0</v>
      </c>
      <c r="AW304" s="267">
        <f>IF(OR(Is_Loading,LEN($A304)=0),"",SWDATA!AP289)</f>
        <v>0</v>
      </c>
      <c r="AX304" s="266" t="str">
        <f t="shared" si="1099"/>
        <v/>
      </c>
      <c r="AY304" s="266">
        <f>IF(OR(Is_Loading,LEN($A304)=0),"",SWDATA!AR289)</f>
        <v>0</v>
      </c>
      <c r="AZ304" s="267">
        <f>IF(OR(Is_Loading,LEN($A304)=0),"",SWDATA!AS289)</f>
        <v>0</v>
      </c>
      <c r="BA304" s="267">
        <f>IF(OR(Is_Loading,LEN($A304)=0),"",SWDATA!AT289)</f>
        <v>0</v>
      </c>
      <c r="BB304" s="266" t="str">
        <f t="shared" si="1100"/>
        <v/>
      </c>
      <c r="BC304" s="266">
        <f>IF(OR(Is_Loading,LEN($A304)=0),"",SWDATA!AV289)</f>
        <v>0</v>
      </c>
      <c r="BD304" s="267">
        <f>IF(OR(Is_Loading,LEN($A304)=0),"",SWDATA!AW289)</f>
        <v>0</v>
      </c>
      <c r="BE304" s="323">
        <f>IF(OR(Is_Loading,LEN($A304)=0),"",SWDATA!AX289)</f>
        <v>0</v>
      </c>
      <c r="BF304" s="320" t="str">
        <f t="shared" si="1101"/>
        <v/>
      </c>
      <c r="BG304" s="11"/>
      <c r="BH304" s="11"/>
      <c r="BI304" s="11"/>
      <c r="BJ304" s="11"/>
      <c r="BK304" s="11"/>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351"/>
      <c r="CO304" s="351"/>
      <c r="CP304" s="351"/>
      <c r="CQ304" s="351"/>
      <c r="CR304" s="351"/>
      <c r="CS304" s="351"/>
      <c r="CT304" s="351"/>
      <c r="CU304" s="351"/>
      <c r="CV304" s="351"/>
      <c r="CW304" s="351"/>
      <c r="CX304" s="351"/>
      <c r="CY304" s="351"/>
      <c r="CZ304" s="351"/>
      <c r="DA304" s="351"/>
      <c r="DB304" s="351"/>
      <c r="DC304" s="351"/>
      <c r="DD304" s="351"/>
      <c r="DE304" s="351"/>
      <c r="DF304" s="351"/>
      <c r="DG304" s="351"/>
      <c r="DH304" s="351"/>
      <c r="DI304" s="351"/>
      <c r="DJ304" s="351"/>
      <c r="DK304" s="351"/>
      <c r="DL304" s="351"/>
      <c r="DM304" s="351"/>
      <c r="DN304" s="351"/>
      <c r="DS304" s="372"/>
      <c r="DT304" s="374"/>
      <c r="DU304" s="375"/>
      <c r="DV304" s="375"/>
      <c r="DW304" s="375"/>
      <c r="DX304" s="375">
        <v>1</v>
      </c>
      <c r="DY304" s="375">
        <f t="shared" si="1220"/>
        <v>0</v>
      </c>
      <c r="DZ304" s="375">
        <f t="shared" si="1221"/>
        <v>0</v>
      </c>
      <c r="EA304" s="375">
        <f t="shared" si="1222"/>
        <v>1</v>
      </c>
      <c r="EB304" s="375">
        <f t="shared" si="1223"/>
        <v>0</v>
      </c>
      <c r="EC304" s="375">
        <f t="shared" si="1224"/>
        <v>0</v>
      </c>
      <c r="ED304" s="375">
        <f t="shared" si="1225"/>
        <v>1</v>
      </c>
      <c r="EE304" s="375">
        <f t="shared" si="1226"/>
        <v>0</v>
      </c>
      <c r="EF304" s="375">
        <f t="shared" si="1227"/>
        <v>0</v>
      </c>
      <c r="EG304" s="375">
        <f t="shared" si="1228"/>
        <v>1</v>
      </c>
      <c r="EH304" s="375">
        <f t="shared" si="1229"/>
        <v>0</v>
      </c>
      <c r="EI304" s="375">
        <f t="shared" si="1230"/>
        <v>0</v>
      </c>
      <c r="EJ304" s="375">
        <f t="shared" si="1231"/>
        <v>1</v>
      </c>
      <c r="EK304" s="375">
        <f t="shared" si="1232"/>
        <v>0</v>
      </c>
      <c r="EL304" s="375">
        <f t="shared" si="1233"/>
        <v>0</v>
      </c>
      <c r="EM304" s="375">
        <f t="shared" si="1234"/>
        <v>1</v>
      </c>
      <c r="EN304" s="375">
        <f t="shared" si="1235"/>
        <v>0</v>
      </c>
      <c r="EO304" s="375">
        <f t="shared" si="1236"/>
        <v>0</v>
      </c>
      <c r="EP304" s="375">
        <f t="shared" si="1237"/>
        <v>1</v>
      </c>
      <c r="EQ304" s="375">
        <f t="shared" si="1238"/>
        <v>0</v>
      </c>
      <c r="ER304" s="375">
        <f t="shared" si="1239"/>
        <v>0</v>
      </c>
      <c r="ES304" s="375">
        <f t="shared" si="1240"/>
        <v>1</v>
      </c>
      <c r="ET304" s="375">
        <f t="shared" si="1241"/>
        <v>0</v>
      </c>
      <c r="EU304" s="375">
        <f t="shared" si="1242"/>
        <v>0</v>
      </c>
      <c r="EV304" s="375">
        <f t="shared" si="1243"/>
        <v>1</v>
      </c>
      <c r="EW304" s="375">
        <f t="shared" si="1244"/>
        <v>0</v>
      </c>
      <c r="EX304" s="375">
        <f t="shared" si="1245"/>
        <v>0</v>
      </c>
      <c r="EY304" s="375">
        <f t="shared" si="1246"/>
        <v>1</v>
      </c>
      <c r="EZ304" s="375">
        <f t="shared" si="1247"/>
        <v>0</v>
      </c>
      <c r="FA304" s="375">
        <f t="shared" si="1248"/>
        <v>0</v>
      </c>
      <c r="FB304" s="375">
        <f t="shared" si="1249"/>
        <v>1</v>
      </c>
      <c r="FC304" s="375">
        <f t="shared" si="1250"/>
        <v>0</v>
      </c>
      <c r="FD304" s="375">
        <f t="shared" si="1251"/>
        <v>0</v>
      </c>
      <c r="FE304" s="376"/>
      <c r="FF304" s="372"/>
      <c r="FG304" s="372"/>
      <c r="FH304" s="372"/>
      <c r="FI304" s="372"/>
      <c r="FJ304" s="372"/>
      <c r="FK304" s="372"/>
      <c r="FL304" s="372"/>
      <c r="FM304" s="372"/>
      <c r="FN304" s="372"/>
      <c r="FO304" s="372"/>
      <c r="FP304" s="372"/>
      <c r="FQ304" s="372"/>
      <c r="FR304" s="372"/>
      <c r="FS304" s="372"/>
      <c r="FT304" s="372"/>
      <c r="FU304" s="372"/>
      <c r="FV304" s="372"/>
      <c r="FW304" s="372"/>
      <c r="FX304" s="372"/>
      <c r="FY304" s="372"/>
      <c r="FZ304" s="372"/>
      <c r="GA304" s="372"/>
      <c r="GB304" s="372"/>
      <c r="GC304" s="372"/>
      <c r="GD304" s="372"/>
      <c r="GE304" s="372"/>
      <c r="GF304" s="372"/>
      <c r="GG304" s="372"/>
      <c r="GH304" s="372"/>
      <c r="GI304" s="372"/>
      <c r="GJ304" s="372"/>
      <c r="GK304" s="372"/>
      <c r="GL304" s="372"/>
      <c r="GM304" s="372"/>
      <c r="GN304" s="372"/>
      <c r="GO304" s="372"/>
      <c r="GP304" s="372"/>
      <c r="GQ304" s="372"/>
      <c r="GR304" s="372"/>
      <c r="GS304" s="372"/>
      <c r="GT304" s="372"/>
      <c r="GU304" s="372"/>
      <c r="GV304" s="372"/>
      <c r="GW304" s="372"/>
      <c r="GX304" s="372"/>
      <c r="GY304" s="372"/>
      <c r="GZ304" s="372"/>
      <c r="HA304" s="372"/>
      <c r="HB304" s="372"/>
      <c r="HC304" s="372"/>
    </row>
    <row r="305" spans="1:211" s="373" customFormat="1" ht="15" customHeight="1" thickBot="1" x14ac:dyDescent="0.25">
      <c r="A305" s="366">
        <f>SWDATA!O290</f>
        <v>0</v>
      </c>
      <c r="B305" s="366">
        <f>SWDATA!M290</f>
        <v>0</v>
      </c>
      <c r="C305" s="351">
        <f>IF(AND(SWDATA!M290=1,SWDATA!Q290="promotions"),SWDATA!P290,0)</f>
        <v>0</v>
      </c>
      <c r="D305" s="367">
        <f>ROW(SWDATA!M290)</f>
        <v>290</v>
      </c>
      <c r="E305" s="368">
        <f ca="1">IF(AND(B305=1,UPPER(HLOOKUP(D305+12,'Metrics &amp; Attributes View'!$13:$31,19,0))&lt;&gt;"SBOM"),1,0)</f>
        <v>0</v>
      </c>
      <c r="F305" s="369">
        <f t="shared" si="1089"/>
        <v>1</v>
      </c>
      <c r="G305" s="366" t="str">
        <f t="shared" si="1090"/>
        <v/>
      </c>
      <c r="H305" s="370"/>
      <c r="J305" s="238">
        <f t="shared" si="1091"/>
        <v>0</v>
      </c>
      <c r="K305" s="239" t="str">
        <f t="shared" si="1092"/>
        <v/>
      </c>
      <c r="L305" s="342"/>
      <c r="M305" s="345"/>
      <c r="N305" s="340" t="str">
        <f>IF(LEN(SWDATA!F290)=0,"",N304)</f>
        <v/>
      </c>
      <c r="O305" s="296" t="str">
        <f>IF(LEN(SWDATA!G290)=0,"",O304)</f>
        <v/>
      </c>
      <c r="P305" s="297" t="str">
        <f>IF(LEN(SWDATA!C290)=0,"",SWDATA!C290)</f>
        <v/>
      </c>
      <c r="Q305" s="312" t="str">
        <f t="shared" si="1093"/>
        <v/>
      </c>
      <c r="R305" s="223" t="s">
        <v>262</v>
      </c>
      <c r="S305" s="224"/>
      <c r="T305" s="224"/>
      <c r="U305" s="264" t="s">
        <v>603</v>
      </c>
      <c r="V305" s="205" t="s">
        <v>221</v>
      </c>
      <c r="W305" s="266">
        <f>IF(OR(Is_Loading,LEN($A305)=0),"",SWDATA!P290)</f>
        <v>0</v>
      </c>
      <c r="X305" s="267">
        <f>IF(OR(Is_Loading,LEN($A305)=0),"",SWDATA!Q290)</f>
        <v>0</v>
      </c>
      <c r="Y305" s="267">
        <f>IF(OR(Is_Loading,LEN($A305)=0),"",SWDATA!R290)</f>
        <v>0</v>
      </c>
      <c r="Z305" s="266" t="str">
        <f t="shared" si="1252"/>
        <v/>
      </c>
      <c r="AA305" s="266">
        <f>IF(OR(Is_Loading,LEN($A305)=0),"",SWDATA!T290)</f>
        <v>0</v>
      </c>
      <c r="AB305" s="267">
        <f>IF(OR(Is_Loading,LEN($A305)=0),"",SWDATA!U290)</f>
        <v>0</v>
      </c>
      <c r="AC305" s="267">
        <f>IF(OR(Is_Loading,LEN($A305)=0),"",SWDATA!V290)</f>
        <v>0</v>
      </c>
      <c r="AD305" s="266" t="str">
        <f t="shared" si="1094"/>
        <v/>
      </c>
      <c r="AE305" s="266">
        <f>IF(OR(Is_Loading,LEN($A305)=0),"",SWDATA!X290)</f>
        <v>0</v>
      </c>
      <c r="AF305" s="267">
        <f>IF(OR(Is_Loading,LEN($A305)=0),"",SWDATA!Y290)</f>
        <v>0</v>
      </c>
      <c r="AG305" s="267">
        <f>IF(OR(Is_Loading,LEN($A305)=0),"",SWDATA!Z290)</f>
        <v>0</v>
      </c>
      <c r="AH305" s="266" t="str">
        <f t="shared" si="1095"/>
        <v/>
      </c>
      <c r="AI305" s="266">
        <f>IF(OR(Is_Loading,LEN($A305)=0),"",SWDATA!AB290)</f>
        <v>0</v>
      </c>
      <c r="AJ305" s="267">
        <f>IF(OR(Is_Loading,LEN($A305)=0),"",SWDATA!AC290)</f>
        <v>0</v>
      </c>
      <c r="AK305" s="267">
        <f>IF(OR(Is_Loading,LEN($A305)=0),"",SWDATA!AD290)</f>
        <v>0</v>
      </c>
      <c r="AL305" s="266" t="str">
        <f t="shared" si="1096"/>
        <v/>
      </c>
      <c r="AM305" s="266">
        <f>IF(OR(Is_Loading,LEN($A305)=0),"",SWDATA!AF290)</f>
        <v>0</v>
      </c>
      <c r="AN305" s="267">
        <f>IF(OR(Is_Loading,LEN($A305)=0),"",SWDATA!AG290)</f>
        <v>0</v>
      </c>
      <c r="AO305" s="323">
        <f>IF(OR(Is_Loading,LEN($A305)=0),"",SWDATA!AH290)</f>
        <v>0</v>
      </c>
      <c r="AP305" s="320" t="str">
        <f t="shared" si="1097"/>
        <v/>
      </c>
      <c r="AQ305" s="266">
        <f>IF(OR(Is_Loading,LEN($A305)=0),"",SWDATA!AJ290)</f>
        <v>0</v>
      </c>
      <c r="AR305" s="267">
        <f>IF(OR(Is_Loading,LEN($A305)=0),"",SWDATA!AK290)</f>
        <v>0</v>
      </c>
      <c r="AS305" s="267">
        <f>IF(OR(Is_Loading,LEN($A305)=0),"",SWDATA!AL290)</f>
        <v>0</v>
      </c>
      <c r="AT305" s="266" t="str">
        <f t="shared" si="1098"/>
        <v/>
      </c>
      <c r="AU305" s="266">
        <f>IF(OR(Is_Loading,LEN($A305)=0),"",SWDATA!AN290)</f>
        <v>0</v>
      </c>
      <c r="AV305" s="267">
        <f>IF(OR(Is_Loading,LEN($A305)=0),"",SWDATA!AO290)</f>
        <v>0</v>
      </c>
      <c r="AW305" s="267">
        <f>IF(OR(Is_Loading,LEN($A305)=0),"",SWDATA!AP290)</f>
        <v>0</v>
      </c>
      <c r="AX305" s="266" t="str">
        <f t="shared" si="1099"/>
        <v/>
      </c>
      <c r="AY305" s="266">
        <f>IF(OR(Is_Loading,LEN($A305)=0),"",SWDATA!AR290)</f>
        <v>0</v>
      </c>
      <c r="AZ305" s="267">
        <f>IF(OR(Is_Loading,LEN($A305)=0),"",SWDATA!AS290)</f>
        <v>0</v>
      </c>
      <c r="BA305" s="267">
        <f>IF(OR(Is_Loading,LEN($A305)=0),"",SWDATA!AT290)</f>
        <v>0</v>
      </c>
      <c r="BB305" s="266" t="str">
        <f t="shared" si="1100"/>
        <v/>
      </c>
      <c r="BC305" s="266">
        <f>IF(OR(Is_Loading,LEN($A305)=0),"",SWDATA!AV290)</f>
        <v>0</v>
      </c>
      <c r="BD305" s="267">
        <f>IF(OR(Is_Loading,LEN($A305)=0),"",SWDATA!AW290)</f>
        <v>0</v>
      </c>
      <c r="BE305" s="323">
        <f>IF(OR(Is_Loading,LEN($A305)=0),"",SWDATA!AX290)</f>
        <v>0</v>
      </c>
      <c r="BF305" s="320" t="str">
        <f t="shared" si="1101"/>
        <v/>
      </c>
      <c r="BG305" s="11"/>
      <c r="BH305" s="11"/>
      <c r="BI305" s="11"/>
      <c r="BJ305" s="11"/>
      <c r="BK305" s="11"/>
      <c r="BL305" s="11"/>
      <c r="BM305" s="11"/>
      <c r="BN305" s="11"/>
      <c r="BO305" s="11"/>
      <c r="BP305" s="11"/>
      <c r="BQ305" s="11"/>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351"/>
      <c r="CO305" s="351"/>
      <c r="CP305" s="351"/>
      <c r="CQ305" s="351"/>
      <c r="CR305" s="351"/>
      <c r="CS305" s="351"/>
      <c r="CT305" s="351"/>
      <c r="CU305" s="351"/>
      <c r="CV305" s="351"/>
      <c r="CW305" s="351"/>
      <c r="CX305" s="351"/>
      <c r="CY305" s="351"/>
      <c r="CZ305" s="351"/>
      <c r="DA305" s="351"/>
      <c r="DB305" s="351"/>
      <c r="DC305" s="351"/>
      <c r="DD305" s="351"/>
      <c r="DE305" s="351"/>
      <c r="DF305" s="351"/>
      <c r="DG305" s="351"/>
      <c r="DH305" s="351"/>
      <c r="DI305" s="351"/>
      <c r="DJ305" s="351"/>
      <c r="DK305" s="351"/>
      <c r="DL305" s="351"/>
      <c r="DM305" s="351"/>
      <c r="DN305" s="351"/>
      <c r="DS305" s="372"/>
      <c r="DT305" s="374"/>
      <c r="DU305" s="375"/>
      <c r="DV305" s="375"/>
      <c r="DW305" s="375"/>
      <c r="DX305" s="375">
        <v>1</v>
      </c>
      <c r="DY305" s="375">
        <f t="shared" si="1220"/>
        <v>0</v>
      </c>
      <c r="DZ305" s="375">
        <f t="shared" si="1221"/>
        <v>0</v>
      </c>
      <c r="EA305" s="375">
        <f t="shared" si="1222"/>
        <v>1</v>
      </c>
      <c r="EB305" s="375">
        <f t="shared" si="1223"/>
        <v>0</v>
      </c>
      <c r="EC305" s="375">
        <f t="shared" si="1224"/>
        <v>0</v>
      </c>
      <c r="ED305" s="375">
        <f t="shared" si="1225"/>
        <v>1</v>
      </c>
      <c r="EE305" s="375">
        <f t="shared" si="1226"/>
        <v>0</v>
      </c>
      <c r="EF305" s="375">
        <f t="shared" si="1227"/>
        <v>0</v>
      </c>
      <c r="EG305" s="375">
        <f t="shared" si="1228"/>
        <v>1</v>
      </c>
      <c r="EH305" s="375">
        <f t="shared" si="1229"/>
        <v>0</v>
      </c>
      <c r="EI305" s="375">
        <f t="shared" si="1230"/>
        <v>0</v>
      </c>
      <c r="EJ305" s="375">
        <f t="shared" si="1231"/>
        <v>1</v>
      </c>
      <c r="EK305" s="375">
        <f t="shared" si="1232"/>
        <v>0</v>
      </c>
      <c r="EL305" s="375">
        <f t="shared" si="1233"/>
        <v>0</v>
      </c>
      <c r="EM305" s="375">
        <f t="shared" si="1234"/>
        <v>1</v>
      </c>
      <c r="EN305" s="375">
        <f t="shared" si="1235"/>
        <v>0</v>
      </c>
      <c r="EO305" s="375">
        <f t="shared" si="1236"/>
        <v>0</v>
      </c>
      <c r="EP305" s="375">
        <f t="shared" si="1237"/>
        <v>1</v>
      </c>
      <c r="EQ305" s="375">
        <f t="shared" si="1238"/>
        <v>0</v>
      </c>
      <c r="ER305" s="375">
        <f t="shared" si="1239"/>
        <v>0</v>
      </c>
      <c r="ES305" s="375">
        <f t="shared" si="1240"/>
        <v>1</v>
      </c>
      <c r="ET305" s="375">
        <f t="shared" si="1241"/>
        <v>0</v>
      </c>
      <c r="EU305" s="375">
        <f t="shared" si="1242"/>
        <v>0</v>
      </c>
      <c r="EV305" s="375">
        <f t="shared" si="1243"/>
        <v>1</v>
      </c>
      <c r="EW305" s="375">
        <f t="shared" si="1244"/>
        <v>0</v>
      </c>
      <c r="EX305" s="375">
        <f t="shared" si="1245"/>
        <v>0</v>
      </c>
      <c r="EY305" s="375">
        <f t="shared" si="1246"/>
        <v>1</v>
      </c>
      <c r="EZ305" s="375">
        <f t="shared" si="1247"/>
        <v>0</v>
      </c>
      <c r="FA305" s="375">
        <f t="shared" si="1248"/>
        <v>0</v>
      </c>
      <c r="FB305" s="375">
        <f t="shared" si="1249"/>
        <v>1</v>
      </c>
      <c r="FC305" s="375">
        <f t="shared" si="1250"/>
        <v>0</v>
      </c>
      <c r="FD305" s="375">
        <f t="shared" si="1251"/>
        <v>0</v>
      </c>
      <c r="FE305" s="376"/>
      <c r="FF305" s="372"/>
      <c r="FG305" s="372"/>
      <c r="FH305" s="372"/>
      <c r="FI305" s="372"/>
      <c r="FJ305" s="372"/>
      <c r="FK305" s="372"/>
      <c r="FL305" s="372"/>
      <c r="FM305" s="372"/>
      <c r="FN305" s="372"/>
      <c r="FO305" s="372"/>
      <c r="FP305" s="372"/>
      <c r="FQ305" s="372"/>
      <c r="FR305" s="372"/>
      <c r="FS305" s="372"/>
      <c r="FT305" s="372"/>
      <c r="FU305" s="372"/>
      <c r="FV305" s="372"/>
      <c r="FW305" s="372"/>
      <c r="FX305" s="372"/>
      <c r="FY305" s="372"/>
      <c r="FZ305" s="372"/>
      <c r="GA305" s="372"/>
      <c r="GB305" s="372"/>
      <c r="GC305" s="372"/>
      <c r="GD305" s="372"/>
      <c r="GE305" s="372"/>
      <c r="GF305" s="372"/>
      <c r="GG305" s="372"/>
      <c r="GH305" s="372"/>
      <c r="GI305" s="372"/>
      <c r="GJ305" s="372"/>
      <c r="GK305" s="372"/>
      <c r="GL305" s="372"/>
      <c r="GM305" s="372"/>
      <c r="GN305" s="372"/>
      <c r="GO305" s="372"/>
      <c r="GP305" s="372"/>
      <c r="GQ305" s="372"/>
      <c r="GR305" s="372"/>
      <c r="GS305" s="372"/>
      <c r="GT305" s="372"/>
      <c r="GU305" s="372"/>
      <c r="GV305" s="372"/>
      <c r="GW305" s="372"/>
      <c r="GX305" s="372"/>
      <c r="GY305" s="372"/>
      <c r="GZ305" s="372"/>
      <c r="HA305" s="372"/>
      <c r="HB305" s="372"/>
      <c r="HC305" s="372"/>
    </row>
    <row r="306" spans="1:211" s="373" customFormat="1" ht="15" hidden="1" customHeight="1" outlineLevel="1" x14ac:dyDescent="0.2">
      <c r="A306" s="366">
        <f>SWDATA!O291</f>
        <v>0</v>
      </c>
      <c r="B306" s="366">
        <f>SWDATA!M291</f>
        <v>0</v>
      </c>
      <c r="C306" s="351">
        <f>IF(AND(SWDATA!M291=1,SWDATA!Q291="promotions"),SWDATA!P291,0)</f>
        <v>0</v>
      </c>
      <c r="D306" s="367">
        <f>ROW(SWDATA!M291)</f>
        <v>291</v>
      </c>
      <c r="E306" s="368">
        <f t="shared" ref="E306:E316" si="1255">B306</f>
        <v>0</v>
      </c>
      <c r="F306" s="369">
        <f t="shared" si="1089"/>
        <v>1</v>
      </c>
      <c r="G306" s="366" t="str">
        <f t="shared" si="1090"/>
        <v/>
      </c>
      <c r="H306" s="370"/>
      <c r="J306" s="238">
        <f t="shared" si="1091"/>
        <v>0</v>
      </c>
      <c r="K306" s="239" t="str">
        <f t="shared" si="1092"/>
        <v/>
      </c>
      <c r="L306" s="342"/>
      <c r="M306" s="345"/>
      <c r="N306" s="340" t="str">
        <f>IF(LEN(SWDATA!F291)=0,"",N305)</f>
        <v/>
      </c>
      <c r="O306" s="296" t="str">
        <f>IF(LEN(SWDATA!G291)=0,"",O305)</f>
        <v/>
      </c>
      <c r="P306" s="297" t="str">
        <f>IF(LEN(SWDATA!C291)=0,"",SWDATA!C291)</f>
        <v/>
      </c>
      <c r="Q306" s="312" t="str">
        <f t="shared" si="1093"/>
        <v/>
      </c>
      <c r="R306" s="223" t="s">
        <v>261</v>
      </c>
      <c r="S306" s="224"/>
      <c r="T306" s="224"/>
      <c r="U306" s="264" t="s">
        <v>610</v>
      </c>
      <c r="V306" s="205" t="s">
        <v>221</v>
      </c>
      <c r="W306" s="266">
        <f>IF(OR(Is_Loading,LEN($A306)=0),"",SWDATA!P291)</f>
        <v>0</v>
      </c>
      <c r="X306" s="267">
        <f>IF(OR(Is_Loading,LEN($A306)=0),"",SWDATA!Q291)</f>
        <v>0</v>
      </c>
      <c r="Y306" s="267">
        <f>IF(OR(Is_Loading,LEN($A306)=0),"",SWDATA!R291)</f>
        <v>0</v>
      </c>
      <c r="Z306" s="266" t="str">
        <f t="shared" si="1252"/>
        <v/>
      </c>
      <c r="AA306" s="266">
        <f>IF(OR(Is_Loading,LEN($A306)=0),"",SWDATA!T291)</f>
        <v>0</v>
      </c>
      <c r="AB306" s="267">
        <f>IF(OR(Is_Loading,LEN($A306)=0),"",SWDATA!U291)</f>
        <v>0</v>
      </c>
      <c r="AC306" s="267">
        <f>IF(OR(Is_Loading,LEN($A306)=0),"",SWDATA!V291)</f>
        <v>0</v>
      </c>
      <c r="AD306" s="266" t="str">
        <f t="shared" si="1094"/>
        <v/>
      </c>
      <c r="AE306" s="266">
        <f>IF(OR(Is_Loading,LEN($A306)=0),"",SWDATA!X291)</f>
        <v>0</v>
      </c>
      <c r="AF306" s="267">
        <f>IF(OR(Is_Loading,LEN($A306)=0),"",SWDATA!Y291)</f>
        <v>0</v>
      </c>
      <c r="AG306" s="267">
        <f>IF(OR(Is_Loading,LEN($A306)=0),"",SWDATA!Z291)</f>
        <v>0</v>
      </c>
      <c r="AH306" s="266" t="str">
        <f t="shared" si="1095"/>
        <v/>
      </c>
      <c r="AI306" s="266">
        <f>IF(OR(Is_Loading,LEN($A306)=0),"",SWDATA!AB291)</f>
        <v>0</v>
      </c>
      <c r="AJ306" s="267">
        <f>IF(OR(Is_Loading,LEN($A306)=0),"",SWDATA!AC291)</f>
        <v>0</v>
      </c>
      <c r="AK306" s="267">
        <f>IF(OR(Is_Loading,LEN($A306)=0),"",SWDATA!AD291)</f>
        <v>0</v>
      </c>
      <c r="AL306" s="266" t="str">
        <f t="shared" si="1096"/>
        <v/>
      </c>
      <c r="AM306" s="266">
        <f>IF(OR(Is_Loading,LEN($A306)=0),"",SWDATA!AF291)</f>
        <v>0</v>
      </c>
      <c r="AN306" s="267">
        <f>IF(OR(Is_Loading,LEN($A306)=0),"",SWDATA!AG291)</f>
        <v>0</v>
      </c>
      <c r="AO306" s="323">
        <f>IF(OR(Is_Loading,LEN($A306)=0),"",SWDATA!AH291)</f>
        <v>0</v>
      </c>
      <c r="AP306" s="320" t="str">
        <f t="shared" si="1097"/>
        <v/>
      </c>
      <c r="AQ306" s="266">
        <f>IF(OR(Is_Loading,LEN($A306)=0),"",SWDATA!AJ291)</f>
        <v>0</v>
      </c>
      <c r="AR306" s="267">
        <f>IF(OR(Is_Loading,LEN($A306)=0),"",SWDATA!AK291)</f>
        <v>0</v>
      </c>
      <c r="AS306" s="267">
        <f>IF(OR(Is_Loading,LEN($A306)=0),"",SWDATA!AL291)</f>
        <v>0</v>
      </c>
      <c r="AT306" s="266" t="str">
        <f t="shared" si="1098"/>
        <v/>
      </c>
      <c r="AU306" s="266">
        <f>IF(OR(Is_Loading,LEN($A306)=0),"",SWDATA!AN291)</f>
        <v>0</v>
      </c>
      <c r="AV306" s="267">
        <f>IF(OR(Is_Loading,LEN($A306)=0),"",SWDATA!AO291)</f>
        <v>0</v>
      </c>
      <c r="AW306" s="267">
        <f>IF(OR(Is_Loading,LEN($A306)=0),"",SWDATA!AP291)</f>
        <v>0</v>
      </c>
      <c r="AX306" s="266" t="str">
        <f t="shared" si="1099"/>
        <v/>
      </c>
      <c r="AY306" s="266">
        <f>IF(OR(Is_Loading,LEN($A306)=0),"",SWDATA!AR291)</f>
        <v>0</v>
      </c>
      <c r="AZ306" s="267">
        <f>IF(OR(Is_Loading,LEN($A306)=0),"",SWDATA!AS291)</f>
        <v>0</v>
      </c>
      <c r="BA306" s="267">
        <f>IF(OR(Is_Loading,LEN($A306)=0),"",SWDATA!AT291)</f>
        <v>0</v>
      </c>
      <c r="BB306" s="266" t="str">
        <f t="shared" si="1100"/>
        <v/>
      </c>
      <c r="BC306" s="266">
        <f>IF(OR(Is_Loading,LEN($A306)=0),"",SWDATA!AV291)</f>
        <v>0</v>
      </c>
      <c r="BD306" s="267">
        <f>IF(OR(Is_Loading,LEN($A306)=0),"",SWDATA!AW291)</f>
        <v>0</v>
      </c>
      <c r="BE306" s="323">
        <f>IF(OR(Is_Loading,LEN($A306)=0),"",SWDATA!AX291)</f>
        <v>0</v>
      </c>
      <c r="BF306" s="320" t="str">
        <f t="shared" si="1101"/>
        <v/>
      </c>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351"/>
      <c r="CO306" s="351"/>
      <c r="CP306" s="351"/>
      <c r="CQ306" s="351"/>
      <c r="CR306" s="351"/>
      <c r="CS306" s="351"/>
      <c r="CT306" s="351"/>
      <c r="CU306" s="351"/>
      <c r="CV306" s="351"/>
      <c r="CW306" s="351"/>
      <c r="CX306" s="351"/>
      <c r="CY306" s="351"/>
      <c r="CZ306" s="351"/>
      <c r="DA306" s="351"/>
      <c r="DB306" s="351"/>
      <c r="DC306" s="351"/>
      <c r="DD306" s="351"/>
      <c r="DE306" s="351"/>
      <c r="DF306" s="351"/>
      <c r="DG306" s="351"/>
      <c r="DH306" s="351"/>
      <c r="DI306" s="351"/>
      <c r="DJ306" s="351"/>
      <c r="DK306" s="351"/>
      <c r="DL306" s="351"/>
      <c r="DM306" s="351"/>
      <c r="DN306" s="351"/>
      <c r="DS306" s="372"/>
      <c r="DT306" s="374"/>
      <c r="DU306" s="375"/>
      <c r="DV306" s="375"/>
      <c r="DW306" s="375"/>
      <c r="DX306" s="375">
        <v>1</v>
      </c>
      <c r="DY306" s="375">
        <f t="shared" si="1220"/>
        <v>0</v>
      </c>
      <c r="DZ306" s="375">
        <f t="shared" si="1221"/>
        <v>0</v>
      </c>
      <c r="EA306" s="375">
        <f t="shared" si="1222"/>
        <v>1</v>
      </c>
      <c r="EB306" s="375">
        <f t="shared" si="1223"/>
        <v>0</v>
      </c>
      <c r="EC306" s="375">
        <f t="shared" si="1224"/>
        <v>0</v>
      </c>
      <c r="ED306" s="375">
        <f t="shared" si="1225"/>
        <v>1</v>
      </c>
      <c r="EE306" s="375">
        <f t="shared" si="1226"/>
        <v>0</v>
      </c>
      <c r="EF306" s="375">
        <f t="shared" si="1227"/>
        <v>0</v>
      </c>
      <c r="EG306" s="375">
        <f t="shared" si="1228"/>
        <v>1</v>
      </c>
      <c r="EH306" s="375">
        <f t="shared" si="1229"/>
        <v>0</v>
      </c>
      <c r="EI306" s="375">
        <f t="shared" si="1230"/>
        <v>0</v>
      </c>
      <c r="EJ306" s="375">
        <f t="shared" si="1231"/>
        <v>1</v>
      </c>
      <c r="EK306" s="375">
        <f t="shared" si="1232"/>
        <v>0</v>
      </c>
      <c r="EL306" s="375">
        <f t="shared" si="1233"/>
        <v>0</v>
      </c>
      <c r="EM306" s="375">
        <f t="shared" si="1234"/>
        <v>1</v>
      </c>
      <c r="EN306" s="375">
        <f t="shared" si="1235"/>
        <v>0</v>
      </c>
      <c r="EO306" s="375">
        <f t="shared" si="1236"/>
        <v>0</v>
      </c>
      <c r="EP306" s="375">
        <f t="shared" si="1237"/>
        <v>1</v>
      </c>
      <c r="EQ306" s="375">
        <f t="shared" si="1238"/>
        <v>0</v>
      </c>
      <c r="ER306" s="375">
        <f t="shared" si="1239"/>
        <v>0</v>
      </c>
      <c r="ES306" s="375">
        <f t="shared" si="1240"/>
        <v>1</v>
      </c>
      <c r="ET306" s="375">
        <f t="shared" si="1241"/>
        <v>0</v>
      </c>
      <c r="EU306" s="375">
        <f t="shared" si="1242"/>
        <v>0</v>
      </c>
      <c r="EV306" s="375">
        <f t="shared" si="1243"/>
        <v>1</v>
      </c>
      <c r="EW306" s="375">
        <f t="shared" si="1244"/>
        <v>0</v>
      </c>
      <c r="EX306" s="375">
        <f t="shared" si="1245"/>
        <v>0</v>
      </c>
      <c r="EY306" s="375">
        <f t="shared" si="1246"/>
        <v>1</v>
      </c>
      <c r="EZ306" s="375">
        <f t="shared" si="1247"/>
        <v>0</v>
      </c>
      <c r="FA306" s="375">
        <f t="shared" si="1248"/>
        <v>0</v>
      </c>
      <c r="FB306" s="375">
        <f t="shared" si="1249"/>
        <v>1</v>
      </c>
      <c r="FC306" s="375">
        <f t="shared" si="1250"/>
        <v>0</v>
      </c>
      <c r="FD306" s="375">
        <f t="shared" si="1251"/>
        <v>0</v>
      </c>
      <c r="FE306" s="376"/>
      <c r="FF306" s="372"/>
      <c r="FG306" s="372"/>
      <c r="FH306" s="372"/>
      <c r="FI306" s="372"/>
      <c r="FJ306" s="372"/>
      <c r="FK306" s="372"/>
      <c r="FL306" s="372"/>
      <c r="FM306" s="372"/>
      <c r="FN306" s="372"/>
      <c r="FO306" s="372"/>
      <c r="FP306" s="372"/>
      <c r="FQ306" s="372"/>
      <c r="FR306" s="372"/>
      <c r="FS306" s="372"/>
      <c r="FT306" s="372"/>
      <c r="FU306" s="372"/>
      <c r="FV306" s="372"/>
      <c r="FW306" s="372"/>
      <c r="FX306" s="372"/>
      <c r="FY306" s="372"/>
      <c r="FZ306" s="372"/>
      <c r="GA306" s="372"/>
      <c r="GB306" s="372"/>
      <c r="GC306" s="372"/>
      <c r="GD306" s="372"/>
      <c r="GE306" s="372"/>
      <c r="GF306" s="372"/>
      <c r="GG306" s="372"/>
      <c r="GH306" s="372"/>
      <c r="GI306" s="372"/>
      <c r="GJ306" s="372"/>
      <c r="GK306" s="372"/>
      <c r="GL306" s="372"/>
      <c r="GM306" s="372"/>
      <c r="GN306" s="372"/>
      <c r="GO306" s="372"/>
      <c r="GP306" s="372"/>
      <c r="GQ306" s="372"/>
      <c r="GR306" s="372"/>
      <c r="GS306" s="372"/>
      <c r="GT306" s="372"/>
      <c r="GU306" s="372"/>
      <c r="GV306" s="372"/>
      <c r="GW306" s="372"/>
      <c r="GX306" s="372"/>
      <c r="GY306" s="372"/>
      <c r="GZ306" s="372"/>
      <c r="HA306" s="372"/>
      <c r="HB306" s="372"/>
      <c r="HC306" s="372"/>
    </row>
    <row r="307" spans="1:211" s="373" customFormat="1" ht="15" hidden="1" customHeight="1" outlineLevel="1" x14ac:dyDescent="0.2">
      <c r="A307" s="366">
        <f>SWDATA!O292</f>
        <v>0</v>
      </c>
      <c r="B307" s="366">
        <f>SWDATA!M292</f>
        <v>0</v>
      </c>
      <c r="C307" s="351">
        <f>IF(AND(SWDATA!M292=1,SWDATA!Q292="promotions"),SWDATA!P292,0)</f>
        <v>0</v>
      </c>
      <c r="D307" s="367">
        <f>ROW(SWDATA!M292)</f>
        <v>292</v>
      </c>
      <c r="E307" s="368">
        <f t="shared" si="1255"/>
        <v>0</v>
      </c>
      <c r="F307" s="369">
        <f t="shared" si="1089"/>
        <v>1</v>
      </c>
      <c r="G307" s="366" t="str">
        <f t="shared" si="1090"/>
        <v/>
      </c>
      <c r="H307" s="370"/>
      <c r="J307" s="238">
        <f t="shared" si="1091"/>
        <v>0</v>
      </c>
      <c r="K307" s="239" t="str">
        <f t="shared" si="1092"/>
        <v/>
      </c>
      <c r="L307" s="342"/>
      <c r="M307" s="345"/>
      <c r="N307" s="340" t="str">
        <f>IF(LEN(SWDATA!F292)=0,"",N306)</f>
        <v/>
      </c>
      <c r="O307" s="296" t="str">
        <f>IF(LEN(SWDATA!G292)=0,"",O306)</f>
        <v/>
      </c>
      <c r="P307" s="297" t="str">
        <f>IF(LEN(SWDATA!C292)=0,"",SWDATA!C292)</f>
        <v/>
      </c>
      <c r="Q307" s="312" t="str">
        <f t="shared" si="1093"/>
        <v/>
      </c>
      <c r="R307" s="223" t="s">
        <v>261</v>
      </c>
      <c r="S307" s="224"/>
      <c r="T307" s="224"/>
      <c r="U307" s="264" t="s">
        <v>612</v>
      </c>
      <c r="V307" s="205" t="s">
        <v>221</v>
      </c>
      <c r="W307" s="266">
        <f>IF(OR(Is_Loading,LEN($A307)=0),"",SWDATA!P292)</f>
        <v>0</v>
      </c>
      <c r="X307" s="267">
        <f>IF(OR(Is_Loading,LEN($A307)=0),"",SWDATA!Q292)</f>
        <v>0</v>
      </c>
      <c r="Y307" s="267">
        <f>IF(OR(Is_Loading,LEN($A307)=0),"",SWDATA!R292)</f>
        <v>0</v>
      </c>
      <c r="Z307" s="266" t="str">
        <f t="shared" si="1252"/>
        <v/>
      </c>
      <c r="AA307" s="266">
        <f>IF(OR(Is_Loading,LEN($A307)=0),"",SWDATA!T292)</f>
        <v>0</v>
      </c>
      <c r="AB307" s="267">
        <f>IF(OR(Is_Loading,LEN($A307)=0),"",SWDATA!U292)</f>
        <v>0</v>
      </c>
      <c r="AC307" s="267">
        <f>IF(OR(Is_Loading,LEN($A307)=0),"",SWDATA!V292)</f>
        <v>0</v>
      </c>
      <c r="AD307" s="266" t="str">
        <f t="shared" si="1094"/>
        <v/>
      </c>
      <c r="AE307" s="266">
        <f>IF(OR(Is_Loading,LEN($A307)=0),"",SWDATA!X292)</f>
        <v>0</v>
      </c>
      <c r="AF307" s="267">
        <f>IF(OR(Is_Loading,LEN($A307)=0),"",SWDATA!Y292)</f>
        <v>0</v>
      </c>
      <c r="AG307" s="267">
        <f>IF(OR(Is_Loading,LEN($A307)=0),"",SWDATA!Z292)</f>
        <v>0</v>
      </c>
      <c r="AH307" s="266" t="str">
        <f t="shared" si="1095"/>
        <v/>
      </c>
      <c r="AI307" s="266">
        <f>IF(OR(Is_Loading,LEN($A307)=0),"",SWDATA!AB292)</f>
        <v>0</v>
      </c>
      <c r="AJ307" s="267">
        <f>IF(OR(Is_Loading,LEN($A307)=0),"",SWDATA!AC292)</f>
        <v>0</v>
      </c>
      <c r="AK307" s="267">
        <f>IF(OR(Is_Loading,LEN($A307)=0),"",SWDATA!AD292)</f>
        <v>0</v>
      </c>
      <c r="AL307" s="266" t="str">
        <f t="shared" si="1096"/>
        <v/>
      </c>
      <c r="AM307" s="266">
        <f>IF(OR(Is_Loading,LEN($A307)=0),"",SWDATA!AF292)</f>
        <v>0</v>
      </c>
      <c r="AN307" s="267">
        <f>IF(OR(Is_Loading,LEN($A307)=0),"",SWDATA!AG292)</f>
        <v>0</v>
      </c>
      <c r="AO307" s="323">
        <f>IF(OR(Is_Loading,LEN($A307)=0),"",SWDATA!AH292)</f>
        <v>0</v>
      </c>
      <c r="AP307" s="320" t="str">
        <f t="shared" si="1097"/>
        <v/>
      </c>
      <c r="AQ307" s="266">
        <f>IF(OR(Is_Loading,LEN($A307)=0),"",SWDATA!AJ292)</f>
        <v>0</v>
      </c>
      <c r="AR307" s="267">
        <f>IF(OR(Is_Loading,LEN($A307)=0),"",SWDATA!AK292)</f>
        <v>0</v>
      </c>
      <c r="AS307" s="267">
        <f>IF(OR(Is_Loading,LEN($A307)=0),"",SWDATA!AL292)</f>
        <v>0</v>
      </c>
      <c r="AT307" s="266" t="str">
        <f t="shared" si="1098"/>
        <v/>
      </c>
      <c r="AU307" s="266">
        <f>IF(OR(Is_Loading,LEN($A307)=0),"",SWDATA!AN292)</f>
        <v>0</v>
      </c>
      <c r="AV307" s="267">
        <f>IF(OR(Is_Loading,LEN($A307)=0),"",SWDATA!AO292)</f>
        <v>0</v>
      </c>
      <c r="AW307" s="267">
        <f>IF(OR(Is_Loading,LEN($A307)=0),"",SWDATA!AP292)</f>
        <v>0</v>
      </c>
      <c r="AX307" s="266" t="str">
        <f t="shared" si="1099"/>
        <v/>
      </c>
      <c r="AY307" s="266">
        <f>IF(OR(Is_Loading,LEN($A307)=0),"",SWDATA!AR292)</f>
        <v>0</v>
      </c>
      <c r="AZ307" s="267">
        <f>IF(OR(Is_Loading,LEN($A307)=0),"",SWDATA!AS292)</f>
        <v>0</v>
      </c>
      <c r="BA307" s="267">
        <f>IF(OR(Is_Loading,LEN($A307)=0),"",SWDATA!AT292)</f>
        <v>0</v>
      </c>
      <c r="BB307" s="266" t="str">
        <f t="shared" si="1100"/>
        <v/>
      </c>
      <c r="BC307" s="266">
        <f>IF(OR(Is_Loading,LEN($A307)=0),"",SWDATA!AV292)</f>
        <v>0</v>
      </c>
      <c r="BD307" s="267">
        <f>IF(OR(Is_Loading,LEN($A307)=0),"",SWDATA!AW292)</f>
        <v>0</v>
      </c>
      <c r="BE307" s="323">
        <f>IF(OR(Is_Loading,LEN($A307)=0),"",SWDATA!AX292)</f>
        <v>0</v>
      </c>
      <c r="BF307" s="320" t="str">
        <f t="shared" si="1101"/>
        <v/>
      </c>
      <c r="BG307" s="11"/>
      <c r="BH307" s="11"/>
      <c r="BI307" s="11"/>
      <c r="BJ307" s="11"/>
      <c r="BK307" s="11"/>
      <c r="BL307" s="11"/>
      <c r="BM307" s="11"/>
      <c r="BN307" s="11"/>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351"/>
      <c r="CO307" s="351"/>
      <c r="CP307" s="351"/>
      <c r="CQ307" s="351"/>
      <c r="CR307" s="351"/>
      <c r="CS307" s="351"/>
      <c r="CT307" s="351"/>
      <c r="CU307" s="351"/>
      <c r="CV307" s="351"/>
      <c r="CW307" s="351"/>
      <c r="CX307" s="351"/>
      <c r="CY307" s="351"/>
      <c r="CZ307" s="351"/>
      <c r="DA307" s="351"/>
      <c r="DB307" s="351"/>
      <c r="DC307" s="351"/>
      <c r="DD307" s="351"/>
      <c r="DE307" s="351"/>
      <c r="DF307" s="351"/>
      <c r="DG307" s="351"/>
      <c r="DH307" s="351"/>
      <c r="DI307" s="351"/>
      <c r="DJ307" s="351"/>
      <c r="DK307" s="351"/>
      <c r="DL307" s="351"/>
      <c r="DM307" s="351"/>
      <c r="DN307" s="351"/>
      <c r="DS307" s="372"/>
      <c r="DT307" s="374"/>
      <c r="DU307" s="375"/>
      <c r="DV307" s="375"/>
      <c r="DW307" s="375"/>
      <c r="DX307" s="375">
        <v>1</v>
      </c>
      <c r="DY307" s="375">
        <f t="shared" si="1220"/>
        <v>0</v>
      </c>
      <c r="DZ307" s="375">
        <f t="shared" si="1221"/>
        <v>0</v>
      </c>
      <c r="EA307" s="375">
        <f t="shared" si="1222"/>
        <v>1</v>
      </c>
      <c r="EB307" s="375">
        <f t="shared" si="1223"/>
        <v>0</v>
      </c>
      <c r="EC307" s="375">
        <f t="shared" si="1224"/>
        <v>0</v>
      </c>
      <c r="ED307" s="375">
        <f t="shared" si="1225"/>
        <v>1</v>
      </c>
      <c r="EE307" s="375">
        <f t="shared" si="1226"/>
        <v>0</v>
      </c>
      <c r="EF307" s="375">
        <f t="shared" si="1227"/>
        <v>0</v>
      </c>
      <c r="EG307" s="375">
        <f t="shared" si="1228"/>
        <v>1</v>
      </c>
      <c r="EH307" s="375">
        <f t="shared" si="1229"/>
        <v>0</v>
      </c>
      <c r="EI307" s="375">
        <f t="shared" si="1230"/>
        <v>0</v>
      </c>
      <c r="EJ307" s="375">
        <f t="shared" si="1231"/>
        <v>1</v>
      </c>
      <c r="EK307" s="375">
        <f t="shared" si="1232"/>
        <v>0</v>
      </c>
      <c r="EL307" s="375">
        <f t="shared" si="1233"/>
        <v>0</v>
      </c>
      <c r="EM307" s="375">
        <f t="shared" si="1234"/>
        <v>1</v>
      </c>
      <c r="EN307" s="375">
        <f t="shared" si="1235"/>
        <v>0</v>
      </c>
      <c r="EO307" s="375">
        <f t="shared" si="1236"/>
        <v>0</v>
      </c>
      <c r="EP307" s="375">
        <f t="shared" si="1237"/>
        <v>1</v>
      </c>
      <c r="EQ307" s="375">
        <f t="shared" si="1238"/>
        <v>0</v>
      </c>
      <c r="ER307" s="375">
        <f t="shared" si="1239"/>
        <v>0</v>
      </c>
      <c r="ES307" s="375">
        <f t="shared" si="1240"/>
        <v>1</v>
      </c>
      <c r="ET307" s="375">
        <f t="shared" si="1241"/>
        <v>0</v>
      </c>
      <c r="EU307" s="375">
        <f t="shared" si="1242"/>
        <v>0</v>
      </c>
      <c r="EV307" s="375">
        <f t="shared" si="1243"/>
        <v>1</v>
      </c>
      <c r="EW307" s="375">
        <f t="shared" si="1244"/>
        <v>0</v>
      </c>
      <c r="EX307" s="375">
        <f t="shared" si="1245"/>
        <v>0</v>
      </c>
      <c r="EY307" s="375">
        <f t="shared" si="1246"/>
        <v>1</v>
      </c>
      <c r="EZ307" s="375">
        <f t="shared" si="1247"/>
        <v>0</v>
      </c>
      <c r="FA307" s="375">
        <f t="shared" si="1248"/>
        <v>0</v>
      </c>
      <c r="FB307" s="375">
        <f t="shared" si="1249"/>
        <v>1</v>
      </c>
      <c r="FC307" s="375">
        <f t="shared" si="1250"/>
        <v>0</v>
      </c>
      <c r="FD307" s="375">
        <f t="shared" si="1251"/>
        <v>0</v>
      </c>
      <c r="FE307" s="376"/>
      <c r="FF307" s="372"/>
      <c r="FG307" s="372"/>
      <c r="FH307" s="372"/>
      <c r="FI307" s="372"/>
      <c r="FJ307" s="372"/>
      <c r="FK307" s="372"/>
      <c r="FL307" s="372"/>
      <c r="FM307" s="372"/>
      <c r="FN307" s="372"/>
      <c r="FO307" s="372"/>
      <c r="FP307" s="372"/>
      <c r="FQ307" s="372"/>
      <c r="FR307" s="372"/>
      <c r="FS307" s="372"/>
      <c r="FT307" s="372"/>
      <c r="FU307" s="372"/>
      <c r="FV307" s="372"/>
      <c r="FW307" s="372"/>
      <c r="FX307" s="372"/>
      <c r="FY307" s="372"/>
      <c r="FZ307" s="372"/>
      <c r="GA307" s="372"/>
      <c r="GB307" s="372"/>
      <c r="GC307" s="372"/>
      <c r="GD307" s="372"/>
      <c r="GE307" s="372"/>
      <c r="GF307" s="372"/>
      <c r="GG307" s="372"/>
      <c r="GH307" s="372"/>
      <c r="GI307" s="372"/>
      <c r="GJ307" s="372"/>
      <c r="GK307" s="372"/>
      <c r="GL307" s="372"/>
      <c r="GM307" s="372"/>
      <c r="GN307" s="372"/>
      <c r="GO307" s="372"/>
      <c r="GP307" s="372"/>
      <c r="GQ307" s="372"/>
      <c r="GR307" s="372"/>
      <c r="GS307" s="372"/>
      <c r="GT307" s="372"/>
      <c r="GU307" s="372"/>
      <c r="GV307" s="372"/>
      <c r="GW307" s="372"/>
      <c r="GX307" s="372"/>
      <c r="GY307" s="372"/>
      <c r="GZ307" s="372"/>
      <c r="HA307" s="372"/>
      <c r="HB307" s="372"/>
      <c r="HC307" s="372"/>
    </row>
    <row r="308" spans="1:211" s="373" customFormat="1" ht="15" hidden="1" customHeight="1" outlineLevel="1" x14ac:dyDescent="0.2">
      <c r="A308" s="366">
        <f>SWDATA!O293</f>
        <v>0</v>
      </c>
      <c r="B308" s="366">
        <f>SWDATA!M293</f>
        <v>0</v>
      </c>
      <c r="C308" s="351">
        <f>IF(AND(SWDATA!M293=1,SWDATA!Q293="promotions"),SWDATA!P293,0)</f>
        <v>0</v>
      </c>
      <c r="D308" s="367">
        <f>ROW(SWDATA!M293)</f>
        <v>293</v>
      </c>
      <c r="E308" s="368">
        <f t="shared" si="1255"/>
        <v>0</v>
      </c>
      <c r="F308" s="369">
        <f t="shared" si="1089"/>
        <v>1</v>
      </c>
      <c r="G308" s="366" t="str">
        <f t="shared" si="1090"/>
        <v/>
      </c>
      <c r="H308" s="370"/>
      <c r="J308" s="238">
        <f t="shared" si="1091"/>
        <v>0</v>
      </c>
      <c r="K308" s="239" t="str">
        <f t="shared" si="1092"/>
        <v/>
      </c>
      <c r="L308" s="342"/>
      <c r="M308" s="345"/>
      <c r="N308" s="340" t="str">
        <f>IF(LEN(SWDATA!F293)=0,"",N307)</f>
        <v/>
      </c>
      <c r="O308" s="296" t="str">
        <f>IF(LEN(SWDATA!G293)=0,"",O307)</f>
        <v/>
      </c>
      <c r="P308" s="297" t="str">
        <f>IF(LEN(SWDATA!C293)=0,"",SWDATA!C293)</f>
        <v/>
      </c>
      <c r="Q308" s="312" t="str">
        <f t="shared" si="1093"/>
        <v/>
      </c>
      <c r="R308" s="223" t="s">
        <v>261</v>
      </c>
      <c r="S308" s="224"/>
      <c r="T308" s="224"/>
      <c r="U308" s="264" t="s">
        <v>597</v>
      </c>
      <c r="V308" s="205" t="s">
        <v>221</v>
      </c>
      <c r="W308" s="266">
        <f>IF(OR(Is_Loading,LEN($A308)=0),"",SWDATA!P293)</f>
        <v>0</v>
      </c>
      <c r="X308" s="267">
        <f>IF(OR(Is_Loading,LEN($A308)=0),"",SWDATA!Q293)</f>
        <v>0</v>
      </c>
      <c r="Y308" s="267">
        <f>IF(OR(Is_Loading,LEN($A308)=0),"",SWDATA!R293)</f>
        <v>0</v>
      </c>
      <c r="Z308" s="266" t="str">
        <f t="shared" si="1252"/>
        <v/>
      </c>
      <c r="AA308" s="266">
        <f>IF(OR(Is_Loading,LEN($A308)=0),"",SWDATA!T293)</f>
        <v>0</v>
      </c>
      <c r="AB308" s="267">
        <f>IF(OR(Is_Loading,LEN($A308)=0),"",SWDATA!U293)</f>
        <v>0</v>
      </c>
      <c r="AC308" s="267">
        <f>IF(OR(Is_Loading,LEN($A308)=0),"",SWDATA!V293)</f>
        <v>0</v>
      </c>
      <c r="AD308" s="266" t="str">
        <f t="shared" si="1094"/>
        <v/>
      </c>
      <c r="AE308" s="266">
        <f>IF(OR(Is_Loading,LEN($A308)=0),"",SWDATA!X293)</f>
        <v>0</v>
      </c>
      <c r="AF308" s="267">
        <f>IF(OR(Is_Loading,LEN($A308)=0),"",SWDATA!Y293)</f>
        <v>0</v>
      </c>
      <c r="AG308" s="267">
        <f>IF(OR(Is_Loading,LEN($A308)=0),"",SWDATA!Z293)</f>
        <v>0</v>
      </c>
      <c r="AH308" s="266" t="str">
        <f t="shared" si="1095"/>
        <v/>
      </c>
      <c r="AI308" s="266">
        <f>IF(OR(Is_Loading,LEN($A308)=0),"",SWDATA!AB293)</f>
        <v>0</v>
      </c>
      <c r="AJ308" s="267">
        <f>IF(OR(Is_Loading,LEN($A308)=0),"",SWDATA!AC293)</f>
        <v>0</v>
      </c>
      <c r="AK308" s="267">
        <f>IF(OR(Is_Loading,LEN($A308)=0),"",SWDATA!AD293)</f>
        <v>0</v>
      </c>
      <c r="AL308" s="266" t="str">
        <f t="shared" si="1096"/>
        <v/>
      </c>
      <c r="AM308" s="266">
        <f>IF(OR(Is_Loading,LEN($A308)=0),"",SWDATA!AF293)</f>
        <v>0</v>
      </c>
      <c r="AN308" s="267">
        <f>IF(OR(Is_Loading,LEN($A308)=0),"",SWDATA!AG293)</f>
        <v>0</v>
      </c>
      <c r="AO308" s="323">
        <f>IF(OR(Is_Loading,LEN($A308)=0),"",SWDATA!AH293)</f>
        <v>0</v>
      </c>
      <c r="AP308" s="320" t="str">
        <f t="shared" si="1097"/>
        <v/>
      </c>
      <c r="AQ308" s="266">
        <f>IF(OR(Is_Loading,LEN($A308)=0),"",SWDATA!AJ293)</f>
        <v>0</v>
      </c>
      <c r="AR308" s="267">
        <f>IF(OR(Is_Loading,LEN($A308)=0),"",SWDATA!AK293)</f>
        <v>0</v>
      </c>
      <c r="AS308" s="267">
        <f>IF(OR(Is_Loading,LEN($A308)=0),"",SWDATA!AL293)</f>
        <v>0</v>
      </c>
      <c r="AT308" s="266" t="str">
        <f t="shared" si="1098"/>
        <v/>
      </c>
      <c r="AU308" s="266">
        <f>IF(OR(Is_Loading,LEN($A308)=0),"",SWDATA!AN293)</f>
        <v>0</v>
      </c>
      <c r="AV308" s="267">
        <f>IF(OR(Is_Loading,LEN($A308)=0),"",SWDATA!AO293)</f>
        <v>0</v>
      </c>
      <c r="AW308" s="267">
        <f>IF(OR(Is_Loading,LEN($A308)=0),"",SWDATA!AP293)</f>
        <v>0</v>
      </c>
      <c r="AX308" s="266" t="str">
        <f t="shared" si="1099"/>
        <v/>
      </c>
      <c r="AY308" s="266">
        <f>IF(OR(Is_Loading,LEN($A308)=0),"",SWDATA!AR293)</f>
        <v>0</v>
      </c>
      <c r="AZ308" s="267">
        <f>IF(OR(Is_Loading,LEN($A308)=0),"",SWDATA!AS293)</f>
        <v>0</v>
      </c>
      <c r="BA308" s="267">
        <f>IF(OR(Is_Loading,LEN($A308)=0),"",SWDATA!AT293)</f>
        <v>0</v>
      </c>
      <c r="BB308" s="266" t="str">
        <f t="shared" si="1100"/>
        <v/>
      </c>
      <c r="BC308" s="266">
        <f>IF(OR(Is_Loading,LEN($A308)=0),"",SWDATA!AV293)</f>
        <v>0</v>
      </c>
      <c r="BD308" s="267">
        <f>IF(OR(Is_Loading,LEN($A308)=0),"",SWDATA!AW293)</f>
        <v>0</v>
      </c>
      <c r="BE308" s="323">
        <f>IF(OR(Is_Loading,LEN($A308)=0),"",SWDATA!AX293)</f>
        <v>0</v>
      </c>
      <c r="BF308" s="320" t="str">
        <f t="shared" si="1101"/>
        <v/>
      </c>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c r="CD308" s="11"/>
      <c r="CE308" s="11"/>
      <c r="CF308" s="11"/>
      <c r="CG308" s="11"/>
      <c r="CH308" s="11"/>
      <c r="CI308" s="11"/>
      <c r="CJ308" s="11"/>
      <c r="CK308" s="11"/>
      <c r="CL308" s="11"/>
      <c r="CM308" s="11"/>
      <c r="CN308" s="351"/>
      <c r="CO308" s="351"/>
      <c r="CP308" s="351"/>
      <c r="CQ308" s="351"/>
      <c r="CR308" s="351"/>
      <c r="CS308" s="351"/>
      <c r="CT308" s="351"/>
      <c r="CU308" s="351"/>
      <c r="CV308" s="351"/>
      <c r="CW308" s="351"/>
      <c r="CX308" s="351"/>
      <c r="CY308" s="351"/>
      <c r="CZ308" s="351"/>
      <c r="DA308" s="351"/>
      <c r="DB308" s="351"/>
      <c r="DC308" s="351"/>
      <c r="DD308" s="351"/>
      <c r="DE308" s="351"/>
      <c r="DF308" s="351"/>
      <c r="DG308" s="351"/>
      <c r="DH308" s="351"/>
      <c r="DI308" s="351"/>
      <c r="DJ308" s="351"/>
      <c r="DK308" s="351"/>
      <c r="DL308" s="351"/>
      <c r="DM308" s="351"/>
      <c r="DN308" s="351"/>
      <c r="DS308" s="372"/>
      <c r="DT308" s="374"/>
      <c r="DU308" s="375"/>
      <c r="DV308" s="375"/>
      <c r="DW308" s="375"/>
      <c r="DX308" s="375">
        <v>1</v>
      </c>
      <c r="DY308" s="375">
        <f t="shared" si="1220"/>
        <v>0</v>
      </c>
      <c r="DZ308" s="375">
        <f t="shared" si="1221"/>
        <v>0</v>
      </c>
      <c r="EA308" s="375">
        <f t="shared" si="1222"/>
        <v>1</v>
      </c>
      <c r="EB308" s="375">
        <f t="shared" si="1223"/>
        <v>0</v>
      </c>
      <c r="EC308" s="375">
        <f t="shared" si="1224"/>
        <v>0</v>
      </c>
      <c r="ED308" s="375">
        <f t="shared" si="1225"/>
        <v>1</v>
      </c>
      <c r="EE308" s="375">
        <f t="shared" si="1226"/>
        <v>0</v>
      </c>
      <c r="EF308" s="375">
        <f t="shared" si="1227"/>
        <v>0</v>
      </c>
      <c r="EG308" s="375">
        <f t="shared" si="1228"/>
        <v>1</v>
      </c>
      <c r="EH308" s="375">
        <f t="shared" si="1229"/>
        <v>0</v>
      </c>
      <c r="EI308" s="375">
        <f t="shared" si="1230"/>
        <v>0</v>
      </c>
      <c r="EJ308" s="375">
        <f t="shared" si="1231"/>
        <v>1</v>
      </c>
      <c r="EK308" s="375">
        <f t="shared" si="1232"/>
        <v>0</v>
      </c>
      <c r="EL308" s="375">
        <f t="shared" si="1233"/>
        <v>0</v>
      </c>
      <c r="EM308" s="375">
        <f t="shared" si="1234"/>
        <v>1</v>
      </c>
      <c r="EN308" s="375">
        <f t="shared" si="1235"/>
        <v>0</v>
      </c>
      <c r="EO308" s="375">
        <f t="shared" si="1236"/>
        <v>0</v>
      </c>
      <c r="EP308" s="375">
        <f t="shared" si="1237"/>
        <v>1</v>
      </c>
      <c r="EQ308" s="375">
        <f t="shared" si="1238"/>
        <v>0</v>
      </c>
      <c r="ER308" s="375">
        <f t="shared" si="1239"/>
        <v>0</v>
      </c>
      <c r="ES308" s="375">
        <f t="shared" si="1240"/>
        <v>1</v>
      </c>
      <c r="ET308" s="375">
        <f t="shared" si="1241"/>
        <v>0</v>
      </c>
      <c r="EU308" s="375">
        <f t="shared" si="1242"/>
        <v>0</v>
      </c>
      <c r="EV308" s="375">
        <f t="shared" si="1243"/>
        <v>1</v>
      </c>
      <c r="EW308" s="375">
        <f t="shared" si="1244"/>
        <v>0</v>
      </c>
      <c r="EX308" s="375">
        <f t="shared" si="1245"/>
        <v>0</v>
      </c>
      <c r="EY308" s="375">
        <f t="shared" si="1246"/>
        <v>1</v>
      </c>
      <c r="EZ308" s="375">
        <f t="shared" si="1247"/>
        <v>0</v>
      </c>
      <c r="FA308" s="375">
        <f t="shared" si="1248"/>
        <v>0</v>
      </c>
      <c r="FB308" s="375">
        <f t="shared" si="1249"/>
        <v>1</v>
      </c>
      <c r="FC308" s="375">
        <f t="shared" si="1250"/>
        <v>0</v>
      </c>
      <c r="FD308" s="375">
        <f t="shared" si="1251"/>
        <v>0</v>
      </c>
      <c r="FE308" s="376"/>
      <c r="FF308" s="372"/>
      <c r="FG308" s="372"/>
      <c r="FH308" s="372"/>
      <c r="FI308" s="372"/>
      <c r="FJ308" s="372"/>
      <c r="FK308" s="372"/>
      <c r="FL308" s="372"/>
      <c r="FM308" s="372"/>
      <c r="FN308" s="372"/>
      <c r="FO308" s="372"/>
      <c r="FP308" s="372"/>
      <c r="FQ308" s="372"/>
      <c r="FR308" s="372"/>
      <c r="FS308" s="372"/>
      <c r="FT308" s="372"/>
      <c r="FU308" s="372"/>
      <c r="FV308" s="372"/>
      <c r="FW308" s="372"/>
      <c r="FX308" s="372"/>
      <c r="FY308" s="372"/>
      <c r="FZ308" s="372"/>
      <c r="GA308" s="372"/>
      <c r="GB308" s="372"/>
      <c r="GC308" s="372"/>
      <c r="GD308" s="372"/>
      <c r="GE308" s="372"/>
      <c r="GF308" s="372"/>
      <c r="GG308" s="372"/>
      <c r="GH308" s="372"/>
      <c r="GI308" s="372"/>
      <c r="GJ308" s="372"/>
      <c r="GK308" s="372"/>
      <c r="GL308" s="372"/>
      <c r="GM308" s="372"/>
      <c r="GN308" s="372"/>
      <c r="GO308" s="372"/>
      <c r="GP308" s="372"/>
      <c r="GQ308" s="372"/>
      <c r="GR308" s="372"/>
      <c r="GS308" s="372"/>
      <c r="GT308" s="372"/>
      <c r="GU308" s="372"/>
      <c r="GV308" s="372"/>
      <c r="GW308" s="372"/>
      <c r="GX308" s="372"/>
      <c r="GY308" s="372"/>
      <c r="GZ308" s="372"/>
      <c r="HA308" s="372"/>
      <c r="HB308" s="372"/>
      <c r="HC308" s="372"/>
    </row>
    <row r="309" spans="1:211" s="373" customFormat="1" ht="15" hidden="1" customHeight="1" outlineLevel="1" x14ac:dyDescent="0.2">
      <c r="A309" s="366">
        <f>SWDATA!O294</f>
        <v>0</v>
      </c>
      <c r="B309" s="366">
        <f>SWDATA!M294</f>
        <v>0</v>
      </c>
      <c r="C309" s="351">
        <f>IF(AND(SWDATA!M294=1,SWDATA!Q294="promotions"),SWDATA!P294,0)</f>
        <v>0</v>
      </c>
      <c r="D309" s="367">
        <f>ROW(SWDATA!M294)</f>
        <v>294</v>
      </c>
      <c r="E309" s="368">
        <f t="shared" si="1255"/>
        <v>0</v>
      </c>
      <c r="F309" s="369">
        <f t="shared" si="1089"/>
        <v>1</v>
      </c>
      <c r="G309" s="366" t="str">
        <f t="shared" si="1090"/>
        <v/>
      </c>
      <c r="H309" s="370"/>
      <c r="J309" s="238">
        <f t="shared" si="1091"/>
        <v>0</v>
      </c>
      <c r="K309" s="239" t="str">
        <f t="shared" si="1092"/>
        <v/>
      </c>
      <c r="L309" s="342"/>
      <c r="M309" s="345"/>
      <c r="N309" s="340" t="str">
        <f>IF(LEN(SWDATA!F294)=0,"",N308)</f>
        <v/>
      </c>
      <c r="O309" s="296" t="str">
        <f>IF(LEN(SWDATA!G294)=0,"",O308)</f>
        <v/>
      </c>
      <c r="P309" s="297" t="str">
        <f>IF(LEN(SWDATA!C294)=0,"",SWDATA!C294)</f>
        <v/>
      </c>
      <c r="Q309" s="312" t="str">
        <f t="shared" si="1093"/>
        <v/>
      </c>
      <c r="R309" s="223" t="s">
        <v>261</v>
      </c>
      <c r="S309" s="224"/>
      <c r="T309" s="224"/>
      <c r="U309" s="264" t="s">
        <v>599</v>
      </c>
      <c r="V309" s="205" t="s">
        <v>221</v>
      </c>
      <c r="W309" s="266">
        <f>IF(OR(Is_Loading,LEN($A309)=0),"",SWDATA!P294)</f>
        <v>0</v>
      </c>
      <c r="X309" s="267">
        <f>IF(OR(Is_Loading,LEN($A309)=0),"",SWDATA!Q294)</f>
        <v>0</v>
      </c>
      <c r="Y309" s="267">
        <f>IF(OR(Is_Loading,LEN($A309)=0),"",SWDATA!R294)</f>
        <v>0</v>
      </c>
      <c r="Z309" s="266" t="str">
        <f t="shared" si="1252"/>
        <v/>
      </c>
      <c r="AA309" s="266">
        <f>IF(OR(Is_Loading,LEN($A309)=0),"",SWDATA!T294)</f>
        <v>0</v>
      </c>
      <c r="AB309" s="267">
        <f>IF(OR(Is_Loading,LEN($A309)=0),"",SWDATA!U294)</f>
        <v>0</v>
      </c>
      <c r="AC309" s="267">
        <f>IF(OR(Is_Loading,LEN($A309)=0),"",SWDATA!V294)</f>
        <v>0</v>
      </c>
      <c r="AD309" s="266" t="str">
        <f t="shared" si="1094"/>
        <v/>
      </c>
      <c r="AE309" s="266">
        <f>IF(OR(Is_Loading,LEN($A309)=0),"",SWDATA!X294)</f>
        <v>0</v>
      </c>
      <c r="AF309" s="267">
        <f>IF(OR(Is_Loading,LEN($A309)=0),"",SWDATA!Y294)</f>
        <v>0</v>
      </c>
      <c r="AG309" s="267">
        <f>IF(OR(Is_Loading,LEN($A309)=0),"",SWDATA!Z294)</f>
        <v>0</v>
      </c>
      <c r="AH309" s="266" t="str">
        <f t="shared" si="1095"/>
        <v/>
      </c>
      <c r="AI309" s="266">
        <f>IF(OR(Is_Loading,LEN($A309)=0),"",SWDATA!AB294)</f>
        <v>0</v>
      </c>
      <c r="AJ309" s="267">
        <f>IF(OR(Is_Loading,LEN($A309)=0),"",SWDATA!AC294)</f>
        <v>0</v>
      </c>
      <c r="AK309" s="267">
        <f>IF(OR(Is_Loading,LEN($A309)=0),"",SWDATA!AD294)</f>
        <v>0</v>
      </c>
      <c r="AL309" s="266" t="str">
        <f t="shared" si="1096"/>
        <v/>
      </c>
      <c r="AM309" s="266">
        <f>IF(OR(Is_Loading,LEN($A309)=0),"",SWDATA!AF294)</f>
        <v>0</v>
      </c>
      <c r="AN309" s="267">
        <f>IF(OR(Is_Loading,LEN($A309)=0),"",SWDATA!AG294)</f>
        <v>0</v>
      </c>
      <c r="AO309" s="323">
        <f>IF(OR(Is_Loading,LEN($A309)=0),"",SWDATA!AH294)</f>
        <v>0</v>
      </c>
      <c r="AP309" s="320" t="str">
        <f t="shared" si="1097"/>
        <v/>
      </c>
      <c r="AQ309" s="266">
        <f>IF(OR(Is_Loading,LEN($A309)=0),"",SWDATA!AJ294)</f>
        <v>0</v>
      </c>
      <c r="AR309" s="267">
        <f>IF(OR(Is_Loading,LEN($A309)=0),"",SWDATA!AK294)</f>
        <v>0</v>
      </c>
      <c r="AS309" s="267">
        <f>IF(OR(Is_Loading,LEN($A309)=0),"",SWDATA!AL294)</f>
        <v>0</v>
      </c>
      <c r="AT309" s="266" t="str">
        <f t="shared" si="1098"/>
        <v/>
      </c>
      <c r="AU309" s="266">
        <f>IF(OR(Is_Loading,LEN($A309)=0),"",SWDATA!AN294)</f>
        <v>0</v>
      </c>
      <c r="AV309" s="267">
        <f>IF(OR(Is_Loading,LEN($A309)=0),"",SWDATA!AO294)</f>
        <v>0</v>
      </c>
      <c r="AW309" s="267">
        <f>IF(OR(Is_Loading,LEN($A309)=0),"",SWDATA!AP294)</f>
        <v>0</v>
      </c>
      <c r="AX309" s="266" t="str">
        <f t="shared" si="1099"/>
        <v/>
      </c>
      <c r="AY309" s="266">
        <f>IF(OR(Is_Loading,LEN($A309)=0),"",SWDATA!AR294)</f>
        <v>0</v>
      </c>
      <c r="AZ309" s="267">
        <f>IF(OR(Is_Loading,LEN($A309)=0),"",SWDATA!AS294)</f>
        <v>0</v>
      </c>
      <c r="BA309" s="267">
        <f>IF(OR(Is_Loading,LEN($A309)=0),"",SWDATA!AT294)</f>
        <v>0</v>
      </c>
      <c r="BB309" s="266" t="str">
        <f t="shared" si="1100"/>
        <v/>
      </c>
      <c r="BC309" s="266">
        <f>IF(OR(Is_Loading,LEN($A309)=0),"",SWDATA!AV294)</f>
        <v>0</v>
      </c>
      <c r="BD309" s="267">
        <f>IF(OR(Is_Loading,LEN($A309)=0),"",SWDATA!AW294)</f>
        <v>0</v>
      </c>
      <c r="BE309" s="323">
        <f>IF(OR(Is_Loading,LEN($A309)=0),"",SWDATA!AX294)</f>
        <v>0</v>
      </c>
      <c r="BF309" s="320" t="str">
        <f t="shared" si="1101"/>
        <v/>
      </c>
      <c r="BG309" s="11"/>
      <c r="BH309" s="11"/>
      <c r="BI309" s="11"/>
      <c r="BJ309" s="11"/>
      <c r="BK309" s="11"/>
      <c r="BL309" s="11"/>
      <c r="BM309" s="11"/>
      <c r="BN309" s="11"/>
      <c r="BO309" s="11"/>
      <c r="BP309" s="11"/>
      <c r="BQ309" s="11"/>
      <c r="BR309" s="11"/>
      <c r="BS309" s="11"/>
      <c r="BT309" s="11"/>
      <c r="BU309" s="11"/>
      <c r="BV309" s="11"/>
      <c r="BW309" s="11"/>
      <c r="BX309" s="11"/>
      <c r="BY309" s="11"/>
      <c r="BZ309" s="11"/>
      <c r="CA309" s="11"/>
      <c r="CB309" s="11"/>
      <c r="CC309" s="11"/>
      <c r="CD309" s="11"/>
      <c r="CE309" s="11"/>
      <c r="CF309" s="11"/>
      <c r="CG309" s="11"/>
      <c r="CH309" s="11"/>
      <c r="CI309" s="11"/>
      <c r="CJ309" s="11"/>
      <c r="CK309" s="11"/>
      <c r="CL309" s="11"/>
      <c r="CM309" s="11"/>
      <c r="CN309" s="351"/>
      <c r="CO309" s="351"/>
      <c r="CP309" s="351"/>
      <c r="CQ309" s="351"/>
      <c r="CR309" s="351"/>
      <c r="CS309" s="351"/>
      <c r="CT309" s="351"/>
      <c r="CU309" s="351"/>
      <c r="CV309" s="351"/>
      <c r="CW309" s="351"/>
      <c r="CX309" s="351"/>
      <c r="CY309" s="351"/>
      <c r="CZ309" s="351"/>
      <c r="DA309" s="351"/>
      <c r="DB309" s="351"/>
      <c r="DC309" s="351"/>
      <c r="DD309" s="351"/>
      <c r="DE309" s="351"/>
      <c r="DF309" s="351"/>
      <c r="DG309" s="351"/>
      <c r="DH309" s="351"/>
      <c r="DI309" s="351"/>
      <c r="DJ309" s="351"/>
      <c r="DK309" s="351"/>
      <c r="DL309" s="351"/>
      <c r="DM309" s="351"/>
      <c r="DN309" s="351"/>
      <c r="DS309" s="372"/>
      <c r="DT309" s="374"/>
      <c r="DU309" s="375"/>
      <c r="DV309" s="375"/>
      <c r="DW309" s="375"/>
      <c r="DX309" s="375">
        <v>1</v>
      </c>
      <c r="DY309" s="375">
        <f t="shared" si="1220"/>
        <v>0</v>
      </c>
      <c r="DZ309" s="375">
        <f t="shared" si="1221"/>
        <v>0</v>
      </c>
      <c r="EA309" s="375">
        <f t="shared" si="1222"/>
        <v>1</v>
      </c>
      <c r="EB309" s="375">
        <f t="shared" si="1223"/>
        <v>0</v>
      </c>
      <c r="EC309" s="375">
        <f t="shared" si="1224"/>
        <v>0</v>
      </c>
      <c r="ED309" s="375">
        <f t="shared" si="1225"/>
        <v>1</v>
      </c>
      <c r="EE309" s="375">
        <f t="shared" si="1226"/>
        <v>0</v>
      </c>
      <c r="EF309" s="375">
        <f t="shared" si="1227"/>
        <v>0</v>
      </c>
      <c r="EG309" s="375">
        <f t="shared" si="1228"/>
        <v>1</v>
      </c>
      <c r="EH309" s="375">
        <f t="shared" si="1229"/>
        <v>0</v>
      </c>
      <c r="EI309" s="375">
        <f t="shared" si="1230"/>
        <v>0</v>
      </c>
      <c r="EJ309" s="375">
        <f t="shared" si="1231"/>
        <v>1</v>
      </c>
      <c r="EK309" s="375">
        <f t="shared" si="1232"/>
        <v>0</v>
      </c>
      <c r="EL309" s="375">
        <f t="shared" si="1233"/>
        <v>0</v>
      </c>
      <c r="EM309" s="375">
        <f t="shared" si="1234"/>
        <v>1</v>
      </c>
      <c r="EN309" s="375">
        <f t="shared" si="1235"/>
        <v>0</v>
      </c>
      <c r="EO309" s="375">
        <f t="shared" si="1236"/>
        <v>0</v>
      </c>
      <c r="EP309" s="375">
        <f t="shared" si="1237"/>
        <v>1</v>
      </c>
      <c r="EQ309" s="375">
        <f t="shared" si="1238"/>
        <v>0</v>
      </c>
      <c r="ER309" s="375">
        <f t="shared" si="1239"/>
        <v>0</v>
      </c>
      <c r="ES309" s="375">
        <f t="shared" si="1240"/>
        <v>1</v>
      </c>
      <c r="ET309" s="375">
        <f t="shared" si="1241"/>
        <v>0</v>
      </c>
      <c r="EU309" s="375">
        <f t="shared" si="1242"/>
        <v>0</v>
      </c>
      <c r="EV309" s="375">
        <f t="shared" si="1243"/>
        <v>1</v>
      </c>
      <c r="EW309" s="375">
        <f t="shared" si="1244"/>
        <v>0</v>
      </c>
      <c r="EX309" s="375">
        <f t="shared" si="1245"/>
        <v>0</v>
      </c>
      <c r="EY309" s="375">
        <f t="shared" si="1246"/>
        <v>1</v>
      </c>
      <c r="EZ309" s="375">
        <f t="shared" si="1247"/>
        <v>0</v>
      </c>
      <c r="FA309" s="375">
        <f t="shared" si="1248"/>
        <v>0</v>
      </c>
      <c r="FB309" s="375">
        <f t="shared" si="1249"/>
        <v>1</v>
      </c>
      <c r="FC309" s="375">
        <f t="shared" si="1250"/>
        <v>0</v>
      </c>
      <c r="FD309" s="375">
        <f t="shared" si="1251"/>
        <v>0</v>
      </c>
      <c r="FE309" s="376"/>
      <c r="FF309" s="372"/>
      <c r="FG309" s="372"/>
      <c r="FH309" s="372"/>
      <c r="FI309" s="372"/>
      <c r="FJ309" s="372"/>
      <c r="FK309" s="372"/>
      <c r="FL309" s="372"/>
      <c r="FM309" s="372"/>
      <c r="FN309" s="372"/>
      <c r="FO309" s="372"/>
      <c r="FP309" s="372"/>
      <c r="FQ309" s="372"/>
      <c r="FR309" s="372"/>
      <c r="FS309" s="372"/>
      <c r="FT309" s="372"/>
      <c r="FU309" s="372"/>
      <c r="FV309" s="372"/>
      <c r="FW309" s="372"/>
      <c r="FX309" s="372"/>
      <c r="FY309" s="372"/>
      <c r="FZ309" s="372"/>
      <c r="GA309" s="372"/>
      <c r="GB309" s="372"/>
      <c r="GC309" s="372"/>
      <c r="GD309" s="372"/>
      <c r="GE309" s="372"/>
      <c r="GF309" s="372"/>
      <c r="GG309" s="372"/>
      <c r="GH309" s="372"/>
      <c r="GI309" s="372"/>
      <c r="GJ309" s="372"/>
      <c r="GK309" s="372"/>
      <c r="GL309" s="372"/>
      <c r="GM309" s="372"/>
      <c r="GN309" s="372"/>
      <c r="GO309" s="372"/>
      <c r="GP309" s="372"/>
      <c r="GQ309" s="372"/>
      <c r="GR309" s="372"/>
      <c r="GS309" s="372"/>
      <c r="GT309" s="372"/>
      <c r="GU309" s="372"/>
      <c r="GV309" s="372"/>
      <c r="GW309" s="372"/>
      <c r="GX309" s="372"/>
      <c r="GY309" s="372"/>
      <c r="GZ309" s="372"/>
      <c r="HA309" s="372"/>
      <c r="HB309" s="372"/>
      <c r="HC309" s="372"/>
    </row>
    <row r="310" spans="1:211" s="373" customFormat="1" ht="15" hidden="1" customHeight="1" outlineLevel="1" x14ac:dyDescent="0.2">
      <c r="A310" s="366">
        <f>SWDATA!O295</f>
        <v>0</v>
      </c>
      <c r="B310" s="366">
        <f>SWDATA!M295</f>
        <v>0</v>
      </c>
      <c r="C310" s="351">
        <f>IF(AND(SWDATA!M295=1,SWDATA!Q295="promotions"),SWDATA!P295,0)</f>
        <v>0</v>
      </c>
      <c r="D310" s="367">
        <f>ROW(SWDATA!M295)</f>
        <v>295</v>
      </c>
      <c r="E310" s="368">
        <f t="shared" si="1255"/>
        <v>0</v>
      </c>
      <c r="F310" s="369">
        <f t="shared" si="1089"/>
        <v>1</v>
      </c>
      <c r="G310" s="366" t="str">
        <f t="shared" si="1090"/>
        <v/>
      </c>
      <c r="H310" s="370"/>
      <c r="J310" s="238">
        <f t="shared" si="1091"/>
        <v>0</v>
      </c>
      <c r="K310" s="239" t="str">
        <f t="shared" si="1092"/>
        <v/>
      </c>
      <c r="L310" s="342"/>
      <c r="M310" s="345"/>
      <c r="N310" s="340" t="str">
        <f>IF(LEN(SWDATA!F295)=0,"",N309)</f>
        <v/>
      </c>
      <c r="O310" s="296" t="str">
        <f>IF(LEN(SWDATA!G295)=0,"",O309)</f>
        <v/>
      </c>
      <c r="P310" s="297" t="str">
        <f>IF(LEN(SWDATA!C295)=0,"",SWDATA!C295)</f>
        <v/>
      </c>
      <c r="Q310" s="312" t="str">
        <f t="shared" si="1093"/>
        <v/>
      </c>
      <c r="R310" s="223" t="s">
        <v>261</v>
      </c>
      <c r="S310" s="224"/>
      <c r="T310" s="224"/>
      <c r="U310" s="264" t="s">
        <v>600</v>
      </c>
      <c r="V310" s="205" t="s">
        <v>221</v>
      </c>
      <c r="W310" s="266">
        <f>IF(OR(Is_Loading,LEN($A310)=0),"",SWDATA!P295)</f>
        <v>0</v>
      </c>
      <c r="X310" s="267">
        <f>IF(OR(Is_Loading,LEN($A310)=0),"",SWDATA!Q295)</f>
        <v>0</v>
      </c>
      <c r="Y310" s="267">
        <f>IF(OR(Is_Loading,LEN($A310)=0),"",SWDATA!R295)</f>
        <v>0</v>
      </c>
      <c r="Z310" s="266" t="str">
        <f t="shared" si="1252"/>
        <v/>
      </c>
      <c r="AA310" s="266">
        <f>IF(OR(Is_Loading,LEN($A310)=0),"",SWDATA!T295)</f>
        <v>0</v>
      </c>
      <c r="AB310" s="267">
        <f>IF(OR(Is_Loading,LEN($A310)=0),"",SWDATA!U295)</f>
        <v>0</v>
      </c>
      <c r="AC310" s="267">
        <f>IF(OR(Is_Loading,LEN($A310)=0),"",SWDATA!V295)</f>
        <v>0</v>
      </c>
      <c r="AD310" s="266" t="str">
        <f t="shared" si="1094"/>
        <v/>
      </c>
      <c r="AE310" s="266">
        <f>IF(OR(Is_Loading,LEN($A310)=0),"",SWDATA!X295)</f>
        <v>0</v>
      </c>
      <c r="AF310" s="267">
        <f>IF(OR(Is_Loading,LEN($A310)=0),"",SWDATA!Y295)</f>
        <v>0</v>
      </c>
      <c r="AG310" s="267">
        <f>IF(OR(Is_Loading,LEN($A310)=0),"",SWDATA!Z295)</f>
        <v>0</v>
      </c>
      <c r="AH310" s="266" t="str">
        <f t="shared" si="1095"/>
        <v/>
      </c>
      <c r="AI310" s="266">
        <f>IF(OR(Is_Loading,LEN($A310)=0),"",SWDATA!AB295)</f>
        <v>0</v>
      </c>
      <c r="AJ310" s="267">
        <f>IF(OR(Is_Loading,LEN($A310)=0),"",SWDATA!AC295)</f>
        <v>0</v>
      </c>
      <c r="AK310" s="267">
        <f>IF(OR(Is_Loading,LEN($A310)=0),"",SWDATA!AD295)</f>
        <v>0</v>
      </c>
      <c r="AL310" s="266" t="str">
        <f t="shared" si="1096"/>
        <v/>
      </c>
      <c r="AM310" s="266">
        <f>IF(OR(Is_Loading,LEN($A310)=0),"",SWDATA!AF295)</f>
        <v>0</v>
      </c>
      <c r="AN310" s="267">
        <f>IF(OR(Is_Loading,LEN($A310)=0),"",SWDATA!AG295)</f>
        <v>0</v>
      </c>
      <c r="AO310" s="323">
        <f>IF(OR(Is_Loading,LEN($A310)=0),"",SWDATA!AH295)</f>
        <v>0</v>
      </c>
      <c r="AP310" s="320" t="str">
        <f t="shared" si="1097"/>
        <v/>
      </c>
      <c r="AQ310" s="266">
        <f>IF(OR(Is_Loading,LEN($A310)=0),"",SWDATA!AJ295)</f>
        <v>0</v>
      </c>
      <c r="AR310" s="267">
        <f>IF(OR(Is_Loading,LEN($A310)=0),"",SWDATA!AK295)</f>
        <v>0</v>
      </c>
      <c r="AS310" s="267">
        <f>IF(OR(Is_Loading,LEN($A310)=0),"",SWDATA!AL295)</f>
        <v>0</v>
      </c>
      <c r="AT310" s="266" t="str">
        <f t="shared" si="1098"/>
        <v/>
      </c>
      <c r="AU310" s="266">
        <f>IF(OR(Is_Loading,LEN($A310)=0),"",SWDATA!AN295)</f>
        <v>0</v>
      </c>
      <c r="AV310" s="267">
        <f>IF(OR(Is_Loading,LEN($A310)=0),"",SWDATA!AO295)</f>
        <v>0</v>
      </c>
      <c r="AW310" s="267">
        <f>IF(OR(Is_Loading,LEN($A310)=0),"",SWDATA!AP295)</f>
        <v>0</v>
      </c>
      <c r="AX310" s="266" t="str">
        <f t="shared" si="1099"/>
        <v/>
      </c>
      <c r="AY310" s="266">
        <f>IF(OR(Is_Loading,LEN($A310)=0),"",SWDATA!AR295)</f>
        <v>0</v>
      </c>
      <c r="AZ310" s="267">
        <f>IF(OR(Is_Loading,LEN($A310)=0),"",SWDATA!AS295)</f>
        <v>0</v>
      </c>
      <c r="BA310" s="267">
        <f>IF(OR(Is_Loading,LEN($A310)=0),"",SWDATA!AT295)</f>
        <v>0</v>
      </c>
      <c r="BB310" s="266" t="str">
        <f t="shared" si="1100"/>
        <v/>
      </c>
      <c r="BC310" s="266">
        <f>IF(OR(Is_Loading,LEN($A310)=0),"",SWDATA!AV295)</f>
        <v>0</v>
      </c>
      <c r="BD310" s="267">
        <f>IF(OR(Is_Loading,LEN($A310)=0),"",SWDATA!AW295)</f>
        <v>0</v>
      </c>
      <c r="BE310" s="323">
        <f>IF(OR(Is_Loading,LEN($A310)=0),"",SWDATA!AX295)</f>
        <v>0</v>
      </c>
      <c r="BF310" s="320" t="str">
        <f t="shared" si="1101"/>
        <v/>
      </c>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351"/>
      <c r="CO310" s="351"/>
      <c r="CP310" s="351"/>
      <c r="CQ310" s="351"/>
      <c r="CR310" s="351"/>
      <c r="CS310" s="351"/>
      <c r="CT310" s="351"/>
      <c r="CU310" s="351"/>
      <c r="CV310" s="351"/>
      <c r="CW310" s="351"/>
      <c r="CX310" s="351"/>
      <c r="CY310" s="351"/>
      <c r="CZ310" s="351"/>
      <c r="DA310" s="351"/>
      <c r="DB310" s="351"/>
      <c r="DC310" s="351"/>
      <c r="DD310" s="351"/>
      <c r="DE310" s="351"/>
      <c r="DF310" s="351"/>
      <c r="DG310" s="351"/>
      <c r="DH310" s="351"/>
      <c r="DI310" s="351"/>
      <c r="DJ310" s="351"/>
      <c r="DK310" s="351"/>
      <c r="DL310" s="351"/>
      <c r="DM310" s="351"/>
      <c r="DN310" s="351"/>
      <c r="DS310" s="372"/>
      <c r="DT310" s="374"/>
      <c r="DU310" s="375"/>
      <c r="DV310" s="375"/>
      <c r="DW310" s="375"/>
      <c r="DX310" s="375">
        <v>1</v>
      </c>
      <c r="DY310" s="375">
        <f t="shared" si="1220"/>
        <v>0</v>
      </c>
      <c r="DZ310" s="375">
        <f t="shared" si="1221"/>
        <v>0</v>
      </c>
      <c r="EA310" s="375">
        <f t="shared" si="1222"/>
        <v>1</v>
      </c>
      <c r="EB310" s="375">
        <f t="shared" si="1223"/>
        <v>0</v>
      </c>
      <c r="EC310" s="375">
        <f t="shared" si="1224"/>
        <v>0</v>
      </c>
      <c r="ED310" s="375">
        <f t="shared" si="1225"/>
        <v>1</v>
      </c>
      <c r="EE310" s="375">
        <f t="shared" si="1226"/>
        <v>0</v>
      </c>
      <c r="EF310" s="375">
        <f t="shared" si="1227"/>
        <v>0</v>
      </c>
      <c r="EG310" s="375">
        <f t="shared" si="1228"/>
        <v>1</v>
      </c>
      <c r="EH310" s="375">
        <f t="shared" si="1229"/>
        <v>0</v>
      </c>
      <c r="EI310" s="375">
        <f t="shared" si="1230"/>
        <v>0</v>
      </c>
      <c r="EJ310" s="375">
        <f t="shared" si="1231"/>
        <v>1</v>
      </c>
      <c r="EK310" s="375">
        <f t="shared" si="1232"/>
        <v>0</v>
      </c>
      <c r="EL310" s="375">
        <f t="shared" si="1233"/>
        <v>0</v>
      </c>
      <c r="EM310" s="375">
        <f t="shared" si="1234"/>
        <v>1</v>
      </c>
      <c r="EN310" s="375">
        <f t="shared" si="1235"/>
        <v>0</v>
      </c>
      <c r="EO310" s="375">
        <f t="shared" si="1236"/>
        <v>0</v>
      </c>
      <c r="EP310" s="375">
        <f t="shared" si="1237"/>
        <v>1</v>
      </c>
      <c r="EQ310" s="375">
        <f t="shared" si="1238"/>
        <v>0</v>
      </c>
      <c r="ER310" s="375">
        <f t="shared" si="1239"/>
        <v>0</v>
      </c>
      <c r="ES310" s="375">
        <f t="shared" si="1240"/>
        <v>1</v>
      </c>
      <c r="ET310" s="375">
        <f t="shared" si="1241"/>
        <v>0</v>
      </c>
      <c r="EU310" s="375">
        <f t="shared" si="1242"/>
        <v>0</v>
      </c>
      <c r="EV310" s="375">
        <f t="shared" si="1243"/>
        <v>1</v>
      </c>
      <c r="EW310" s="375">
        <f t="shared" si="1244"/>
        <v>0</v>
      </c>
      <c r="EX310" s="375">
        <f t="shared" si="1245"/>
        <v>0</v>
      </c>
      <c r="EY310" s="375">
        <f t="shared" si="1246"/>
        <v>1</v>
      </c>
      <c r="EZ310" s="375">
        <f t="shared" si="1247"/>
        <v>0</v>
      </c>
      <c r="FA310" s="375">
        <f t="shared" si="1248"/>
        <v>0</v>
      </c>
      <c r="FB310" s="375">
        <f t="shared" si="1249"/>
        <v>1</v>
      </c>
      <c r="FC310" s="375">
        <f t="shared" si="1250"/>
        <v>0</v>
      </c>
      <c r="FD310" s="375">
        <f t="shared" si="1251"/>
        <v>0</v>
      </c>
      <c r="FE310" s="376"/>
      <c r="FF310" s="372"/>
      <c r="FG310" s="372"/>
      <c r="FH310" s="372"/>
      <c r="FI310" s="372"/>
      <c r="FJ310" s="372"/>
      <c r="FK310" s="372"/>
      <c r="FL310" s="372"/>
      <c r="FM310" s="372"/>
      <c r="FN310" s="372"/>
      <c r="FO310" s="372"/>
      <c r="FP310" s="372"/>
      <c r="FQ310" s="372"/>
      <c r="FR310" s="372"/>
      <c r="FS310" s="372"/>
      <c r="FT310" s="372"/>
      <c r="FU310" s="372"/>
      <c r="FV310" s="372"/>
      <c r="FW310" s="372"/>
      <c r="FX310" s="372"/>
      <c r="FY310" s="372"/>
      <c r="FZ310" s="372"/>
      <c r="GA310" s="372"/>
      <c r="GB310" s="372"/>
      <c r="GC310" s="372"/>
      <c r="GD310" s="372"/>
      <c r="GE310" s="372"/>
      <c r="GF310" s="372"/>
      <c r="GG310" s="372"/>
      <c r="GH310" s="372"/>
      <c r="GI310" s="372"/>
      <c r="GJ310" s="372"/>
      <c r="GK310" s="372"/>
      <c r="GL310" s="372"/>
      <c r="GM310" s="372"/>
      <c r="GN310" s="372"/>
      <c r="GO310" s="372"/>
      <c r="GP310" s="372"/>
      <c r="GQ310" s="372"/>
      <c r="GR310" s="372"/>
      <c r="GS310" s="372"/>
      <c r="GT310" s="372"/>
      <c r="GU310" s="372"/>
      <c r="GV310" s="372"/>
      <c r="GW310" s="372"/>
      <c r="GX310" s="372"/>
      <c r="GY310" s="372"/>
      <c r="GZ310" s="372"/>
      <c r="HA310" s="372"/>
      <c r="HB310" s="372"/>
      <c r="HC310" s="372"/>
    </row>
    <row r="311" spans="1:211" s="373" customFormat="1" ht="15" hidden="1" customHeight="1" outlineLevel="1" x14ac:dyDescent="0.2">
      <c r="A311" s="366">
        <f>SWDATA!O296</f>
        <v>0</v>
      </c>
      <c r="B311" s="366">
        <f>SWDATA!M296</f>
        <v>0</v>
      </c>
      <c r="C311" s="351">
        <f>IF(AND(SWDATA!M296=1,SWDATA!Q296="promotions"),SWDATA!P296,0)</f>
        <v>0</v>
      </c>
      <c r="D311" s="367">
        <f>ROW(SWDATA!M296)</f>
        <v>296</v>
      </c>
      <c r="E311" s="368">
        <f t="shared" si="1255"/>
        <v>0</v>
      </c>
      <c r="F311" s="369">
        <f t="shared" si="1089"/>
        <v>1</v>
      </c>
      <c r="G311" s="366" t="str">
        <f t="shared" si="1090"/>
        <v/>
      </c>
      <c r="H311" s="370"/>
      <c r="J311" s="238">
        <f t="shared" si="1091"/>
        <v>0</v>
      </c>
      <c r="K311" s="239" t="str">
        <f t="shared" si="1092"/>
        <v/>
      </c>
      <c r="L311" s="342"/>
      <c r="M311" s="345"/>
      <c r="N311" s="340" t="str">
        <f>IF(LEN(SWDATA!F296)=0,"",N310)</f>
        <v/>
      </c>
      <c r="O311" s="296" t="str">
        <f>IF(LEN(SWDATA!G296)=0,"",O310)</f>
        <v/>
      </c>
      <c r="P311" s="297" t="str">
        <f>IF(LEN(SWDATA!C296)=0,"",SWDATA!C296)</f>
        <v/>
      </c>
      <c r="Q311" s="312" t="str">
        <f t="shared" si="1093"/>
        <v/>
      </c>
      <c r="R311" s="223" t="s">
        <v>261</v>
      </c>
      <c r="S311" s="224"/>
      <c r="T311" s="224"/>
      <c r="U311" s="264" t="s">
        <v>602</v>
      </c>
      <c r="V311" s="205" t="s">
        <v>221</v>
      </c>
      <c r="W311" s="266">
        <f>IF(OR(Is_Loading,LEN($A311)=0),"",SWDATA!P296)</f>
        <v>0</v>
      </c>
      <c r="X311" s="267">
        <f>IF(OR(Is_Loading,LEN($A311)=0),"",SWDATA!Q296)</f>
        <v>0</v>
      </c>
      <c r="Y311" s="267">
        <f>IF(OR(Is_Loading,LEN($A311)=0),"",SWDATA!R296)</f>
        <v>0</v>
      </c>
      <c r="Z311" s="266" t="str">
        <f t="shared" si="1252"/>
        <v/>
      </c>
      <c r="AA311" s="266">
        <f>IF(OR(Is_Loading,LEN($A311)=0),"",SWDATA!T296)</f>
        <v>0</v>
      </c>
      <c r="AB311" s="267">
        <f>IF(OR(Is_Loading,LEN($A311)=0),"",SWDATA!U296)</f>
        <v>0</v>
      </c>
      <c r="AC311" s="267">
        <f>IF(OR(Is_Loading,LEN($A311)=0),"",SWDATA!V296)</f>
        <v>0</v>
      </c>
      <c r="AD311" s="266" t="str">
        <f t="shared" si="1094"/>
        <v/>
      </c>
      <c r="AE311" s="266">
        <f>IF(OR(Is_Loading,LEN($A311)=0),"",SWDATA!X296)</f>
        <v>0</v>
      </c>
      <c r="AF311" s="267">
        <f>IF(OR(Is_Loading,LEN($A311)=0),"",SWDATA!Y296)</f>
        <v>0</v>
      </c>
      <c r="AG311" s="267">
        <f>IF(OR(Is_Loading,LEN($A311)=0),"",SWDATA!Z296)</f>
        <v>0</v>
      </c>
      <c r="AH311" s="266" t="str">
        <f t="shared" si="1095"/>
        <v/>
      </c>
      <c r="AI311" s="266">
        <f>IF(OR(Is_Loading,LEN($A311)=0),"",SWDATA!AB296)</f>
        <v>0</v>
      </c>
      <c r="AJ311" s="267">
        <f>IF(OR(Is_Loading,LEN($A311)=0),"",SWDATA!AC296)</f>
        <v>0</v>
      </c>
      <c r="AK311" s="267">
        <f>IF(OR(Is_Loading,LEN($A311)=0),"",SWDATA!AD296)</f>
        <v>0</v>
      </c>
      <c r="AL311" s="266" t="str">
        <f t="shared" si="1096"/>
        <v/>
      </c>
      <c r="AM311" s="266">
        <f>IF(OR(Is_Loading,LEN($A311)=0),"",SWDATA!AF296)</f>
        <v>0</v>
      </c>
      <c r="AN311" s="267">
        <f>IF(OR(Is_Loading,LEN($A311)=0),"",SWDATA!AG296)</f>
        <v>0</v>
      </c>
      <c r="AO311" s="323">
        <f>IF(OR(Is_Loading,LEN($A311)=0),"",SWDATA!AH296)</f>
        <v>0</v>
      </c>
      <c r="AP311" s="320" t="str">
        <f t="shared" si="1097"/>
        <v/>
      </c>
      <c r="AQ311" s="266">
        <f>IF(OR(Is_Loading,LEN($A311)=0),"",SWDATA!AJ296)</f>
        <v>0</v>
      </c>
      <c r="AR311" s="267">
        <f>IF(OR(Is_Loading,LEN($A311)=0),"",SWDATA!AK296)</f>
        <v>0</v>
      </c>
      <c r="AS311" s="267">
        <f>IF(OR(Is_Loading,LEN($A311)=0),"",SWDATA!AL296)</f>
        <v>0</v>
      </c>
      <c r="AT311" s="266" t="str">
        <f t="shared" si="1098"/>
        <v/>
      </c>
      <c r="AU311" s="266">
        <f>IF(OR(Is_Loading,LEN($A311)=0),"",SWDATA!AN296)</f>
        <v>0</v>
      </c>
      <c r="AV311" s="267">
        <f>IF(OR(Is_Loading,LEN($A311)=0),"",SWDATA!AO296)</f>
        <v>0</v>
      </c>
      <c r="AW311" s="267">
        <f>IF(OR(Is_Loading,LEN($A311)=0),"",SWDATA!AP296)</f>
        <v>0</v>
      </c>
      <c r="AX311" s="266" t="str">
        <f t="shared" si="1099"/>
        <v/>
      </c>
      <c r="AY311" s="266">
        <f>IF(OR(Is_Loading,LEN($A311)=0),"",SWDATA!AR296)</f>
        <v>0</v>
      </c>
      <c r="AZ311" s="267">
        <f>IF(OR(Is_Loading,LEN($A311)=0),"",SWDATA!AS296)</f>
        <v>0</v>
      </c>
      <c r="BA311" s="267">
        <f>IF(OR(Is_Loading,LEN($A311)=0),"",SWDATA!AT296)</f>
        <v>0</v>
      </c>
      <c r="BB311" s="266" t="str">
        <f t="shared" si="1100"/>
        <v/>
      </c>
      <c r="BC311" s="266">
        <f>IF(OR(Is_Loading,LEN($A311)=0),"",SWDATA!AV296)</f>
        <v>0</v>
      </c>
      <c r="BD311" s="267">
        <f>IF(OR(Is_Loading,LEN($A311)=0),"",SWDATA!AW296)</f>
        <v>0</v>
      </c>
      <c r="BE311" s="323">
        <f>IF(OR(Is_Loading,LEN($A311)=0),"",SWDATA!AX296)</f>
        <v>0</v>
      </c>
      <c r="BF311" s="320" t="str">
        <f t="shared" si="1101"/>
        <v/>
      </c>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351"/>
      <c r="CO311" s="351"/>
      <c r="CP311" s="351"/>
      <c r="CQ311" s="351"/>
      <c r="CR311" s="351"/>
      <c r="CS311" s="351"/>
      <c r="CT311" s="351"/>
      <c r="CU311" s="351"/>
      <c r="CV311" s="351"/>
      <c r="CW311" s="351"/>
      <c r="CX311" s="351"/>
      <c r="CY311" s="351"/>
      <c r="CZ311" s="351"/>
      <c r="DA311" s="351"/>
      <c r="DB311" s="351"/>
      <c r="DC311" s="351"/>
      <c r="DD311" s="351"/>
      <c r="DE311" s="351"/>
      <c r="DF311" s="351"/>
      <c r="DG311" s="351"/>
      <c r="DH311" s="351"/>
      <c r="DI311" s="351"/>
      <c r="DJ311" s="351"/>
      <c r="DK311" s="351"/>
      <c r="DL311" s="351"/>
      <c r="DM311" s="351"/>
      <c r="DN311" s="351"/>
      <c r="DS311" s="372"/>
      <c r="DT311" s="374"/>
      <c r="DU311" s="375"/>
      <c r="DV311" s="375"/>
      <c r="DW311" s="375"/>
      <c r="DX311" s="375">
        <v>1</v>
      </c>
      <c r="DY311" s="375">
        <f t="shared" si="1220"/>
        <v>0</v>
      </c>
      <c r="DZ311" s="375">
        <f t="shared" si="1221"/>
        <v>0</v>
      </c>
      <c r="EA311" s="375">
        <f t="shared" si="1222"/>
        <v>1</v>
      </c>
      <c r="EB311" s="375">
        <f t="shared" si="1223"/>
        <v>0</v>
      </c>
      <c r="EC311" s="375">
        <f t="shared" si="1224"/>
        <v>0</v>
      </c>
      <c r="ED311" s="375">
        <f t="shared" si="1225"/>
        <v>1</v>
      </c>
      <c r="EE311" s="375">
        <f t="shared" si="1226"/>
        <v>0</v>
      </c>
      <c r="EF311" s="375">
        <f t="shared" si="1227"/>
        <v>0</v>
      </c>
      <c r="EG311" s="375">
        <f t="shared" si="1228"/>
        <v>1</v>
      </c>
      <c r="EH311" s="375">
        <f t="shared" si="1229"/>
        <v>0</v>
      </c>
      <c r="EI311" s="375">
        <f t="shared" si="1230"/>
        <v>0</v>
      </c>
      <c r="EJ311" s="375">
        <f t="shared" si="1231"/>
        <v>1</v>
      </c>
      <c r="EK311" s="375">
        <f t="shared" si="1232"/>
        <v>0</v>
      </c>
      <c r="EL311" s="375">
        <f t="shared" si="1233"/>
        <v>0</v>
      </c>
      <c r="EM311" s="375">
        <f t="shared" si="1234"/>
        <v>1</v>
      </c>
      <c r="EN311" s="375">
        <f t="shared" si="1235"/>
        <v>0</v>
      </c>
      <c r="EO311" s="375">
        <f t="shared" si="1236"/>
        <v>0</v>
      </c>
      <c r="EP311" s="375">
        <f t="shared" si="1237"/>
        <v>1</v>
      </c>
      <c r="EQ311" s="375">
        <f t="shared" si="1238"/>
        <v>0</v>
      </c>
      <c r="ER311" s="375">
        <f t="shared" si="1239"/>
        <v>0</v>
      </c>
      <c r="ES311" s="375">
        <f t="shared" si="1240"/>
        <v>1</v>
      </c>
      <c r="ET311" s="375">
        <f t="shared" si="1241"/>
        <v>0</v>
      </c>
      <c r="EU311" s="375">
        <f t="shared" si="1242"/>
        <v>0</v>
      </c>
      <c r="EV311" s="375">
        <f t="shared" si="1243"/>
        <v>1</v>
      </c>
      <c r="EW311" s="375">
        <f t="shared" si="1244"/>
        <v>0</v>
      </c>
      <c r="EX311" s="375">
        <f t="shared" si="1245"/>
        <v>0</v>
      </c>
      <c r="EY311" s="375">
        <f t="shared" si="1246"/>
        <v>1</v>
      </c>
      <c r="EZ311" s="375">
        <f t="shared" si="1247"/>
        <v>0</v>
      </c>
      <c r="FA311" s="375">
        <f t="shared" si="1248"/>
        <v>0</v>
      </c>
      <c r="FB311" s="375">
        <f t="shared" si="1249"/>
        <v>1</v>
      </c>
      <c r="FC311" s="375">
        <f t="shared" si="1250"/>
        <v>0</v>
      </c>
      <c r="FD311" s="375">
        <f t="shared" si="1251"/>
        <v>0</v>
      </c>
      <c r="FE311" s="376"/>
      <c r="FF311" s="372"/>
      <c r="FG311" s="372"/>
      <c r="FH311" s="372"/>
      <c r="FI311" s="372"/>
      <c r="FJ311" s="372"/>
      <c r="FK311" s="372"/>
      <c r="FL311" s="372"/>
      <c r="FM311" s="372"/>
      <c r="FN311" s="372"/>
      <c r="FO311" s="372"/>
      <c r="FP311" s="372"/>
      <c r="FQ311" s="372"/>
      <c r="FR311" s="372"/>
      <c r="FS311" s="372"/>
      <c r="FT311" s="372"/>
      <c r="FU311" s="372"/>
      <c r="FV311" s="372"/>
      <c r="FW311" s="372"/>
      <c r="FX311" s="372"/>
      <c r="FY311" s="372"/>
      <c r="FZ311" s="372"/>
      <c r="GA311" s="372"/>
      <c r="GB311" s="372"/>
      <c r="GC311" s="372"/>
      <c r="GD311" s="372"/>
      <c r="GE311" s="372"/>
      <c r="GF311" s="372"/>
      <c r="GG311" s="372"/>
      <c r="GH311" s="372"/>
      <c r="GI311" s="372"/>
      <c r="GJ311" s="372"/>
      <c r="GK311" s="372"/>
      <c r="GL311" s="372"/>
      <c r="GM311" s="372"/>
      <c r="GN311" s="372"/>
      <c r="GO311" s="372"/>
      <c r="GP311" s="372"/>
      <c r="GQ311" s="372"/>
      <c r="GR311" s="372"/>
      <c r="GS311" s="372"/>
      <c r="GT311" s="372"/>
      <c r="GU311" s="372"/>
      <c r="GV311" s="372"/>
      <c r="GW311" s="372"/>
      <c r="GX311" s="372"/>
      <c r="GY311" s="372"/>
      <c r="GZ311" s="372"/>
      <c r="HA311" s="372"/>
      <c r="HB311" s="372"/>
      <c r="HC311" s="372"/>
    </row>
    <row r="312" spans="1:211" s="373" customFormat="1" ht="15" hidden="1" customHeight="1" outlineLevel="1" x14ac:dyDescent="0.2">
      <c r="A312" s="366">
        <f>SWDATA!O297</f>
        <v>0</v>
      </c>
      <c r="B312" s="366">
        <f>SWDATA!M297</f>
        <v>0</v>
      </c>
      <c r="C312" s="351">
        <f>IF(AND(SWDATA!M297=1,SWDATA!Q297="promotions"),SWDATA!P297,0)</f>
        <v>0</v>
      </c>
      <c r="D312" s="367">
        <f>ROW(SWDATA!M297)</f>
        <v>297</v>
      </c>
      <c r="E312" s="368">
        <f t="shared" si="1255"/>
        <v>0</v>
      </c>
      <c r="F312" s="369">
        <f t="shared" si="1089"/>
        <v>1</v>
      </c>
      <c r="G312" s="366" t="str">
        <f t="shared" si="1090"/>
        <v/>
      </c>
      <c r="H312" s="370"/>
      <c r="J312" s="238">
        <f t="shared" si="1091"/>
        <v>0</v>
      </c>
      <c r="K312" s="239" t="str">
        <f t="shared" si="1092"/>
        <v/>
      </c>
      <c r="L312" s="342"/>
      <c r="M312" s="345"/>
      <c r="N312" s="340" t="str">
        <f>IF(LEN(SWDATA!F297)=0,"",N311)</f>
        <v/>
      </c>
      <c r="O312" s="296" t="str">
        <f>IF(LEN(SWDATA!G297)=0,"",O311)</f>
        <v/>
      </c>
      <c r="P312" s="297" t="str">
        <f>IF(LEN(SWDATA!C297)=0,"",SWDATA!C297)</f>
        <v/>
      </c>
      <c r="Q312" s="312" t="str">
        <f t="shared" si="1093"/>
        <v/>
      </c>
      <c r="R312" s="223" t="s">
        <v>261</v>
      </c>
      <c r="S312" s="224"/>
      <c r="T312" s="224"/>
      <c r="U312" s="264" t="s">
        <v>629</v>
      </c>
      <c r="V312" s="205" t="s">
        <v>221</v>
      </c>
      <c r="W312" s="266">
        <f>IF(OR(Is_Loading,LEN($A312)=0),"",SWDATA!P297)</f>
        <v>0</v>
      </c>
      <c r="X312" s="267">
        <f>IF(OR(Is_Loading,LEN($A312)=0),"",SWDATA!Q297)</f>
        <v>0</v>
      </c>
      <c r="Y312" s="267">
        <f>IF(OR(Is_Loading,LEN($A312)=0),"",SWDATA!R297)</f>
        <v>0</v>
      </c>
      <c r="Z312" s="266" t="str">
        <f t="shared" si="1252"/>
        <v/>
      </c>
      <c r="AA312" s="266">
        <f>IF(OR(Is_Loading,LEN($A312)=0),"",SWDATA!T297)</f>
        <v>0</v>
      </c>
      <c r="AB312" s="267">
        <f>IF(OR(Is_Loading,LEN($A312)=0),"",SWDATA!U297)</f>
        <v>0</v>
      </c>
      <c r="AC312" s="267">
        <f>IF(OR(Is_Loading,LEN($A312)=0),"",SWDATA!V297)</f>
        <v>0</v>
      </c>
      <c r="AD312" s="266" t="str">
        <f t="shared" si="1094"/>
        <v/>
      </c>
      <c r="AE312" s="266">
        <f>IF(OR(Is_Loading,LEN($A312)=0),"",SWDATA!X297)</f>
        <v>0</v>
      </c>
      <c r="AF312" s="267">
        <f>IF(OR(Is_Loading,LEN($A312)=0),"",SWDATA!Y297)</f>
        <v>0</v>
      </c>
      <c r="AG312" s="267">
        <f>IF(OR(Is_Loading,LEN($A312)=0),"",SWDATA!Z297)</f>
        <v>0</v>
      </c>
      <c r="AH312" s="266" t="str">
        <f t="shared" si="1095"/>
        <v/>
      </c>
      <c r="AI312" s="266">
        <f>IF(OR(Is_Loading,LEN($A312)=0),"",SWDATA!AB297)</f>
        <v>0</v>
      </c>
      <c r="AJ312" s="267">
        <f>IF(OR(Is_Loading,LEN($A312)=0),"",SWDATA!AC297)</f>
        <v>0</v>
      </c>
      <c r="AK312" s="267">
        <f>IF(OR(Is_Loading,LEN($A312)=0),"",SWDATA!AD297)</f>
        <v>0</v>
      </c>
      <c r="AL312" s="266" t="str">
        <f t="shared" si="1096"/>
        <v/>
      </c>
      <c r="AM312" s="266">
        <f>IF(OR(Is_Loading,LEN($A312)=0),"",SWDATA!AF297)</f>
        <v>0</v>
      </c>
      <c r="AN312" s="267">
        <f>IF(OR(Is_Loading,LEN($A312)=0),"",SWDATA!AG297)</f>
        <v>0</v>
      </c>
      <c r="AO312" s="323">
        <f>IF(OR(Is_Loading,LEN($A312)=0),"",SWDATA!AH297)</f>
        <v>0</v>
      </c>
      <c r="AP312" s="320" t="str">
        <f t="shared" si="1097"/>
        <v/>
      </c>
      <c r="AQ312" s="266">
        <f>IF(OR(Is_Loading,LEN($A312)=0),"",SWDATA!AJ297)</f>
        <v>0</v>
      </c>
      <c r="AR312" s="267">
        <f>IF(OR(Is_Loading,LEN($A312)=0),"",SWDATA!AK297)</f>
        <v>0</v>
      </c>
      <c r="AS312" s="267">
        <f>IF(OR(Is_Loading,LEN($A312)=0),"",SWDATA!AL297)</f>
        <v>0</v>
      </c>
      <c r="AT312" s="266" t="str">
        <f t="shared" si="1098"/>
        <v/>
      </c>
      <c r="AU312" s="266">
        <f>IF(OR(Is_Loading,LEN($A312)=0),"",SWDATA!AN297)</f>
        <v>0</v>
      </c>
      <c r="AV312" s="267">
        <f>IF(OR(Is_Loading,LEN($A312)=0),"",SWDATA!AO297)</f>
        <v>0</v>
      </c>
      <c r="AW312" s="267">
        <f>IF(OR(Is_Loading,LEN($A312)=0),"",SWDATA!AP297)</f>
        <v>0</v>
      </c>
      <c r="AX312" s="266" t="str">
        <f t="shared" si="1099"/>
        <v/>
      </c>
      <c r="AY312" s="266">
        <f>IF(OR(Is_Loading,LEN($A312)=0),"",SWDATA!AR297)</f>
        <v>0</v>
      </c>
      <c r="AZ312" s="267">
        <f>IF(OR(Is_Loading,LEN($A312)=0),"",SWDATA!AS297)</f>
        <v>0</v>
      </c>
      <c r="BA312" s="267">
        <f>IF(OR(Is_Loading,LEN($A312)=0),"",SWDATA!AT297)</f>
        <v>0</v>
      </c>
      <c r="BB312" s="266" t="str">
        <f t="shared" si="1100"/>
        <v/>
      </c>
      <c r="BC312" s="266">
        <f>IF(OR(Is_Loading,LEN($A312)=0),"",SWDATA!AV297)</f>
        <v>0</v>
      </c>
      <c r="BD312" s="267">
        <f>IF(OR(Is_Loading,LEN($A312)=0),"",SWDATA!AW297)</f>
        <v>0</v>
      </c>
      <c r="BE312" s="323">
        <f>IF(OR(Is_Loading,LEN($A312)=0),"",SWDATA!AX297)</f>
        <v>0</v>
      </c>
      <c r="BF312" s="320" t="str">
        <f t="shared" si="1101"/>
        <v/>
      </c>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351"/>
      <c r="CO312" s="351"/>
      <c r="CP312" s="351"/>
      <c r="CQ312" s="351"/>
      <c r="CR312" s="351"/>
      <c r="CS312" s="351"/>
      <c r="CT312" s="351"/>
      <c r="CU312" s="351"/>
      <c r="CV312" s="351"/>
      <c r="CW312" s="351"/>
      <c r="CX312" s="351"/>
      <c r="CY312" s="351"/>
      <c r="CZ312" s="351"/>
      <c r="DA312" s="351"/>
      <c r="DB312" s="351"/>
      <c r="DC312" s="351"/>
      <c r="DD312" s="351"/>
      <c r="DE312" s="351"/>
      <c r="DF312" s="351"/>
      <c r="DG312" s="351"/>
      <c r="DH312" s="351"/>
      <c r="DI312" s="351"/>
      <c r="DJ312" s="351"/>
      <c r="DK312" s="351"/>
      <c r="DL312" s="351"/>
      <c r="DM312" s="351"/>
      <c r="DN312" s="351"/>
      <c r="DS312" s="372"/>
      <c r="DT312" s="374"/>
      <c r="DU312" s="375"/>
      <c r="DV312" s="375"/>
      <c r="DW312" s="375"/>
      <c r="DX312" s="375">
        <v>1</v>
      </c>
      <c r="DY312" s="375">
        <f t="shared" si="1220"/>
        <v>0</v>
      </c>
      <c r="DZ312" s="375">
        <f t="shared" si="1221"/>
        <v>0</v>
      </c>
      <c r="EA312" s="375">
        <f t="shared" si="1222"/>
        <v>1</v>
      </c>
      <c r="EB312" s="375">
        <f t="shared" si="1223"/>
        <v>0</v>
      </c>
      <c r="EC312" s="375">
        <f t="shared" si="1224"/>
        <v>0</v>
      </c>
      <c r="ED312" s="375">
        <f t="shared" si="1225"/>
        <v>1</v>
      </c>
      <c r="EE312" s="375">
        <f t="shared" si="1226"/>
        <v>0</v>
      </c>
      <c r="EF312" s="375">
        <f t="shared" si="1227"/>
        <v>0</v>
      </c>
      <c r="EG312" s="375">
        <f t="shared" si="1228"/>
        <v>1</v>
      </c>
      <c r="EH312" s="375">
        <f t="shared" si="1229"/>
        <v>0</v>
      </c>
      <c r="EI312" s="375">
        <f t="shared" si="1230"/>
        <v>0</v>
      </c>
      <c r="EJ312" s="375">
        <f t="shared" si="1231"/>
        <v>1</v>
      </c>
      <c r="EK312" s="375">
        <f t="shared" si="1232"/>
        <v>0</v>
      </c>
      <c r="EL312" s="375">
        <f t="shared" si="1233"/>
        <v>0</v>
      </c>
      <c r="EM312" s="375">
        <f t="shared" si="1234"/>
        <v>1</v>
      </c>
      <c r="EN312" s="375">
        <f t="shared" si="1235"/>
        <v>0</v>
      </c>
      <c r="EO312" s="375">
        <f t="shared" si="1236"/>
        <v>0</v>
      </c>
      <c r="EP312" s="375">
        <f t="shared" si="1237"/>
        <v>1</v>
      </c>
      <c r="EQ312" s="375">
        <f t="shared" si="1238"/>
        <v>0</v>
      </c>
      <c r="ER312" s="375">
        <f t="shared" si="1239"/>
        <v>0</v>
      </c>
      <c r="ES312" s="375">
        <f t="shared" si="1240"/>
        <v>1</v>
      </c>
      <c r="ET312" s="375">
        <f t="shared" si="1241"/>
        <v>0</v>
      </c>
      <c r="EU312" s="375">
        <f t="shared" si="1242"/>
        <v>0</v>
      </c>
      <c r="EV312" s="375">
        <f t="shared" si="1243"/>
        <v>1</v>
      </c>
      <c r="EW312" s="375">
        <f t="shared" si="1244"/>
        <v>0</v>
      </c>
      <c r="EX312" s="375">
        <f t="shared" si="1245"/>
        <v>0</v>
      </c>
      <c r="EY312" s="375">
        <f t="shared" si="1246"/>
        <v>1</v>
      </c>
      <c r="EZ312" s="375">
        <f t="shared" si="1247"/>
        <v>0</v>
      </c>
      <c r="FA312" s="375">
        <f t="shared" si="1248"/>
        <v>0</v>
      </c>
      <c r="FB312" s="375">
        <f t="shared" si="1249"/>
        <v>1</v>
      </c>
      <c r="FC312" s="375">
        <f t="shared" si="1250"/>
        <v>0</v>
      </c>
      <c r="FD312" s="375">
        <f t="shared" si="1251"/>
        <v>0</v>
      </c>
      <c r="FE312" s="376"/>
      <c r="FF312" s="372"/>
      <c r="FG312" s="372"/>
      <c r="FH312" s="372"/>
      <c r="FI312" s="372"/>
      <c r="FJ312" s="372"/>
      <c r="FK312" s="372"/>
      <c r="FL312" s="372"/>
      <c r="FM312" s="372"/>
      <c r="FN312" s="372"/>
      <c r="FO312" s="372"/>
      <c r="FP312" s="372"/>
      <c r="FQ312" s="372"/>
      <c r="FR312" s="372"/>
      <c r="FS312" s="372"/>
      <c r="FT312" s="372"/>
      <c r="FU312" s="372"/>
      <c r="FV312" s="372"/>
      <c r="FW312" s="372"/>
      <c r="FX312" s="372"/>
      <c r="FY312" s="372"/>
      <c r="FZ312" s="372"/>
      <c r="GA312" s="372"/>
      <c r="GB312" s="372"/>
      <c r="GC312" s="372"/>
      <c r="GD312" s="372"/>
      <c r="GE312" s="372"/>
      <c r="GF312" s="372"/>
      <c r="GG312" s="372"/>
      <c r="GH312" s="372"/>
      <c r="GI312" s="372"/>
      <c r="GJ312" s="372"/>
      <c r="GK312" s="372"/>
      <c r="GL312" s="372"/>
      <c r="GM312" s="372"/>
      <c r="GN312" s="372"/>
      <c r="GO312" s="372"/>
      <c r="GP312" s="372"/>
      <c r="GQ312" s="372"/>
      <c r="GR312" s="372"/>
      <c r="GS312" s="372"/>
      <c r="GT312" s="372"/>
      <c r="GU312" s="372"/>
      <c r="GV312" s="372"/>
      <c r="GW312" s="372"/>
      <c r="GX312" s="372"/>
      <c r="GY312" s="372"/>
      <c r="GZ312" s="372"/>
      <c r="HA312" s="372"/>
      <c r="HB312" s="372"/>
      <c r="HC312" s="372"/>
    </row>
    <row r="313" spans="1:211" s="373" customFormat="1" ht="15" hidden="1" customHeight="1" outlineLevel="1" x14ac:dyDescent="0.2">
      <c r="A313" s="366">
        <f>SWDATA!O298</f>
        <v>0</v>
      </c>
      <c r="B313" s="366">
        <f>SWDATA!M298</f>
        <v>0</v>
      </c>
      <c r="C313" s="351">
        <f>IF(AND(SWDATA!M298=1,SWDATA!Q298="promotions"),SWDATA!P298,0)</f>
        <v>0</v>
      </c>
      <c r="D313" s="367">
        <f>ROW(SWDATA!M298)</f>
        <v>298</v>
      </c>
      <c r="E313" s="368">
        <f t="shared" si="1255"/>
        <v>0</v>
      </c>
      <c r="F313" s="369">
        <f t="shared" si="1089"/>
        <v>1</v>
      </c>
      <c r="G313" s="366" t="str">
        <f t="shared" si="1090"/>
        <v/>
      </c>
      <c r="H313" s="370"/>
      <c r="J313" s="238">
        <f t="shared" si="1091"/>
        <v>0</v>
      </c>
      <c r="K313" s="239" t="str">
        <f t="shared" si="1092"/>
        <v/>
      </c>
      <c r="L313" s="342"/>
      <c r="M313" s="345"/>
      <c r="N313" s="340" t="str">
        <f>IF(LEN(SWDATA!F298)=0,"",N312)</f>
        <v/>
      </c>
      <c r="O313" s="296" t="str">
        <f>IF(LEN(SWDATA!G298)=0,"",O312)</f>
        <v/>
      </c>
      <c r="P313" s="297" t="str">
        <f>IF(LEN(SWDATA!C298)=0,"",SWDATA!C298)</f>
        <v/>
      </c>
      <c r="Q313" s="312" t="str">
        <f t="shared" si="1093"/>
        <v/>
      </c>
      <c r="R313" s="223" t="s">
        <v>261</v>
      </c>
      <c r="S313" s="224"/>
      <c r="T313" s="224"/>
      <c r="U313" s="264" t="s">
        <v>626</v>
      </c>
      <c r="V313" s="205" t="s">
        <v>221</v>
      </c>
      <c r="W313" s="266">
        <f>IF(OR(Is_Loading,LEN($A313)=0),"",SWDATA!P298)</f>
        <v>0</v>
      </c>
      <c r="X313" s="267">
        <f>IF(OR(Is_Loading,LEN($A313)=0),"",SWDATA!Q298)</f>
        <v>0</v>
      </c>
      <c r="Y313" s="267">
        <f>IF(OR(Is_Loading,LEN($A313)=0),"",SWDATA!R298)</f>
        <v>0</v>
      </c>
      <c r="Z313" s="266" t="str">
        <f t="shared" ref="Z313:Z317" si="1256">IF($A313=0,"",CHOOSE($F313,SUM(W313:Y313),SUM(W313:Y313)/3,Y313))</f>
        <v/>
      </c>
      <c r="AA313" s="266">
        <f>IF(OR(Is_Loading,LEN($A313)=0),"",SWDATA!T298)</f>
        <v>0</v>
      </c>
      <c r="AB313" s="267">
        <f>IF(OR(Is_Loading,LEN($A313)=0),"",SWDATA!U298)</f>
        <v>0</v>
      </c>
      <c r="AC313" s="267">
        <f>IF(OR(Is_Loading,LEN($A313)=0),"",SWDATA!V298)</f>
        <v>0</v>
      </c>
      <c r="AD313" s="266" t="str">
        <f t="shared" si="1094"/>
        <v/>
      </c>
      <c r="AE313" s="266">
        <f>IF(OR(Is_Loading,LEN($A313)=0),"",SWDATA!X298)</f>
        <v>0</v>
      </c>
      <c r="AF313" s="267">
        <f>IF(OR(Is_Loading,LEN($A313)=0),"",SWDATA!Y298)</f>
        <v>0</v>
      </c>
      <c r="AG313" s="267">
        <f>IF(OR(Is_Loading,LEN($A313)=0),"",SWDATA!Z298)</f>
        <v>0</v>
      </c>
      <c r="AH313" s="266" t="str">
        <f t="shared" si="1095"/>
        <v/>
      </c>
      <c r="AI313" s="266">
        <f>IF(OR(Is_Loading,LEN($A313)=0),"",SWDATA!AB298)</f>
        <v>0</v>
      </c>
      <c r="AJ313" s="267">
        <f>IF(OR(Is_Loading,LEN($A313)=0),"",SWDATA!AC298)</f>
        <v>0</v>
      </c>
      <c r="AK313" s="267">
        <f>IF(OR(Is_Loading,LEN($A313)=0),"",SWDATA!AD298)</f>
        <v>0</v>
      </c>
      <c r="AL313" s="266" t="str">
        <f t="shared" si="1096"/>
        <v/>
      </c>
      <c r="AM313" s="266">
        <f>IF(OR(Is_Loading,LEN($A313)=0),"",SWDATA!AF298)</f>
        <v>0</v>
      </c>
      <c r="AN313" s="267">
        <f>IF(OR(Is_Loading,LEN($A313)=0),"",SWDATA!AG298)</f>
        <v>0</v>
      </c>
      <c r="AO313" s="323">
        <f>IF(OR(Is_Loading,LEN($A313)=0),"",SWDATA!AH298)</f>
        <v>0</v>
      </c>
      <c r="AP313" s="320" t="str">
        <f t="shared" si="1097"/>
        <v/>
      </c>
      <c r="AQ313" s="266">
        <f>IF(OR(Is_Loading,LEN($A313)=0),"",SWDATA!AJ298)</f>
        <v>0</v>
      </c>
      <c r="AR313" s="267">
        <f>IF(OR(Is_Loading,LEN($A313)=0),"",SWDATA!AK298)</f>
        <v>0</v>
      </c>
      <c r="AS313" s="267">
        <f>IF(OR(Is_Loading,LEN($A313)=0),"",SWDATA!AL298)</f>
        <v>0</v>
      </c>
      <c r="AT313" s="266" t="str">
        <f t="shared" si="1098"/>
        <v/>
      </c>
      <c r="AU313" s="266">
        <f>IF(OR(Is_Loading,LEN($A313)=0),"",SWDATA!AN298)</f>
        <v>0</v>
      </c>
      <c r="AV313" s="267">
        <f>IF(OR(Is_Loading,LEN($A313)=0),"",SWDATA!AO298)</f>
        <v>0</v>
      </c>
      <c r="AW313" s="267">
        <f>IF(OR(Is_Loading,LEN($A313)=0),"",SWDATA!AP298)</f>
        <v>0</v>
      </c>
      <c r="AX313" s="266" t="str">
        <f t="shared" si="1099"/>
        <v/>
      </c>
      <c r="AY313" s="266">
        <f>IF(OR(Is_Loading,LEN($A313)=0),"",SWDATA!AR298)</f>
        <v>0</v>
      </c>
      <c r="AZ313" s="267">
        <f>IF(OR(Is_Loading,LEN($A313)=0),"",SWDATA!AS298)</f>
        <v>0</v>
      </c>
      <c r="BA313" s="267">
        <f>IF(OR(Is_Loading,LEN($A313)=0),"",SWDATA!AT298)</f>
        <v>0</v>
      </c>
      <c r="BB313" s="266" t="str">
        <f t="shared" si="1100"/>
        <v/>
      </c>
      <c r="BC313" s="266">
        <f>IF(OR(Is_Loading,LEN($A313)=0),"",SWDATA!AV298)</f>
        <v>0</v>
      </c>
      <c r="BD313" s="267">
        <f>IF(OR(Is_Loading,LEN($A313)=0),"",SWDATA!AW298)</f>
        <v>0</v>
      </c>
      <c r="BE313" s="323">
        <f>IF(OR(Is_Loading,LEN($A313)=0),"",SWDATA!AX298)</f>
        <v>0</v>
      </c>
      <c r="BF313" s="320" t="str">
        <f t="shared" si="1101"/>
        <v/>
      </c>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351"/>
      <c r="CO313" s="351"/>
      <c r="CP313" s="351"/>
      <c r="CQ313" s="351"/>
      <c r="CR313" s="351"/>
      <c r="CS313" s="351"/>
      <c r="CT313" s="351"/>
      <c r="CU313" s="351"/>
      <c r="CV313" s="351"/>
      <c r="CW313" s="351"/>
      <c r="CX313" s="351"/>
      <c r="CY313" s="351"/>
      <c r="CZ313" s="351"/>
      <c r="DA313" s="351"/>
      <c r="DB313" s="351"/>
      <c r="DC313" s="351"/>
      <c r="DD313" s="351"/>
      <c r="DE313" s="351"/>
      <c r="DF313" s="351"/>
      <c r="DG313" s="351"/>
      <c r="DH313" s="351"/>
      <c r="DI313" s="351"/>
      <c r="DJ313" s="351"/>
      <c r="DK313" s="351"/>
      <c r="DL313" s="351"/>
      <c r="DM313" s="351"/>
      <c r="DN313" s="351"/>
      <c r="DS313" s="372"/>
      <c r="DT313" s="374"/>
      <c r="DU313" s="375"/>
      <c r="DV313" s="375"/>
      <c r="DW313" s="375"/>
      <c r="DX313" s="375">
        <v>1</v>
      </c>
      <c r="DY313" s="375">
        <f t="shared" si="1220"/>
        <v>0</v>
      </c>
      <c r="DZ313" s="375">
        <f t="shared" si="1221"/>
        <v>0</v>
      </c>
      <c r="EA313" s="375">
        <f t="shared" si="1222"/>
        <v>1</v>
      </c>
      <c r="EB313" s="375">
        <f t="shared" si="1223"/>
        <v>0</v>
      </c>
      <c r="EC313" s="375">
        <f t="shared" si="1224"/>
        <v>0</v>
      </c>
      <c r="ED313" s="375">
        <f t="shared" si="1225"/>
        <v>1</v>
      </c>
      <c r="EE313" s="375">
        <f t="shared" si="1226"/>
        <v>0</v>
      </c>
      <c r="EF313" s="375">
        <f t="shared" si="1227"/>
        <v>0</v>
      </c>
      <c r="EG313" s="375">
        <f t="shared" si="1228"/>
        <v>1</v>
      </c>
      <c r="EH313" s="375">
        <f t="shared" si="1229"/>
        <v>0</v>
      </c>
      <c r="EI313" s="375">
        <f t="shared" si="1230"/>
        <v>0</v>
      </c>
      <c r="EJ313" s="375">
        <f t="shared" si="1231"/>
        <v>1</v>
      </c>
      <c r="EK313" s="375">
        <f t="shared" si="1232"/>
        <v>0</v>
      </c>
      <c r="EL313" s="375">
        <f t="shared" si="1233"/>
        <v>0</v>
      </c>
      <c r="EM313" s="375">
        <f t="shared" si="1234"/>
        <v>1</v>
      </c>
      <c r="EN313" s="375">
        <f t="shared" si="1235"/>
        <v>0</v>
      </c>
      <c r="EO313" s="375">
        <f t="shared" si="1236"/>
        <v>0</v>
      </c>
      <c r="EP313" s="375">
        <f t="shared" si="1237"/>
        <v>1</v>
      </c>
      <c r="EQ313" s="375">
        <f t="shared" si="1238"/>
        <v>0</v>
      </c>
      <c r="ER313" s="375">
        <f t="shared" si="1239"/>
        <v>0</v>
      </c>
      <c r="ES313" s="375">
        <f t="shared" si="1240"/>
        <v>1</v>
      </c>
      <c r="ET313" s="375">
        <f t="shared" si="1241"/>
        <v>0</v>
      </c>
      <c r="EU313" s="375">
        <f t="shared" si="1242"/>
        <v>0</v>
      </c>
      <c r="EV313" s="375">
        <f t="shared" si="1243"/>
        <v>1</v>
      </c>
      <c r="EW313" s="375">
        <f t="shared" si="1244"/>
        <v>0</v>
      </c>
      <c r="EX313" s="375">
        <f t="shared" si="1245"/>
        <v>0</v>
      </c>
      <c r="EY313" s="375">
        <f t="shared" si="1246"/>
        <v>1</v>
      </c>
      <c r="EZ313" s="375">
        <f t="shared" si="1247"/>
        <v>0</v>
      </c>
      <c r="FA313" s="375">
        <f t="shared" si="1248"/>
        <v>0</v>
      </c>
      <c r="FB313" s="375">
        <f t="shared" si="1249"/>
        <v>1</v>
      </c>
      <c r="FC313" s="375">
        <f t="shared" si="1250"/>
        <v>0</v>
      </c>
      <c r="FD313" s="375">
        <f t="shared" si="1251"/>
        <v>0</v>
      </c>
      <c r="FE313" s="376"/>
      <c r="FF313" s="372"/>
      <c r="FG313" s="372"/>
      <c r="FH313" s="372"/>
      <c r="FI313" s="372"/>
      <c r="FJ313" s="372"/>
      <c r="FK313" s="372"/>
      <c r="FL313" s="372"/>
      <c r="FM313" s="372"/>
      <c r="FN313" s="372"/>
      <c r="FO313" s="372"/>
      <c r="FP313" s="372"/>
      <c r="FQ313" s="372"/>
      <c r="FR313" s="372"/>
      <c r="FS313" s="372"/>
      <c r="FT313" s="372"/>
      <c r="FU313" s="372"/>
      <c r="FV313" s="372"/>
      <c r="FW313" s="372"/>
      <c r="FX313" s="372"/>
      <c r="FY313" s="372"/>
      <c r="FZ313" s="372"/>
      <c r="GA313" s="372"/>
      <c r="GB313" s="372"/>
      <c r="GC313" s="372"/>
      <c r="GD313" s="372"/>
      <c r="GE313" s="372"/>
      <c r="GF313" s="372"/>
      <c r="GG313" s="372"/>
      <c r="GH313" s="372"/>
      <c r="GI313" s="372"/>
      <c r="GJ313" s="372"/>
      <c r="GK313" s="372"/>
      <c r="GL313" s="372"/>
      <c r="GM313" s="372"/>
      <c r="GN313" s="372"/>
      <c r="GO313" s="372"/>
      <c r="GP313" s="372"/>
      <c r="GQ313" s="372"/>
      <c r="GR313" s="372"/>
      <c r="GS313" s="372"/>
      <c r="GT313" s="372"/>
      <c r="GU313" s="372"/>
      <c r="GV313" s="372"/>
      <c r="GW313" s="372"/>
      <c r="GX313" s="372"/>
      <c r="GY313" s="372"/>
      <c r="GZ313" s="372"/>
      <c r="HA313" s="372"/>
      <c r="HB313" s="372"/>
      <c r="HC313" s="372"/>
    </row>
    <row r="314" spans="1:211" s="373" customFormat="1" ht="15" hidden="1" customHeight="1" outlineLevel="1" x14ac:dyDescent="0.2">
      <c r="A314" s="366">
        <f>SWDATA!O299</f>
        <v>0</v>
      </c>
      <c r="B314" s="366">
        <f>SWDATA!M299</f>
        <v>0</v>
      </c>
      <c r="C314" s="351">
        <f>IF(AND(SWDATA!M299=1,SWDATA!Q299="promotions"),SWDATA!P299,0)</f>
        <v>0</v>
      </c>
      <c r="D314" s="367">
        <f>ROW(SWDATA!M299)</f>
        <v>299</v>
      </c>
      <c r="E314" s="368">
        <f t="shared" si="1255"/>
        <v>0</v>
      </c>
      <c r="F314" s="369">
        <f t="shared" si="1089"/>
        <v>1</v>
      </c>
      <c r="G314" s="366" t="str">
        <f t="shared" si="1090"/>
        <v/>
      </c>
      <c r="H314" s="370"/>
      <c r="J314" s="238">
        <f t="shared" si="1091"/>
        <v>0</v>
      </c>
      <c r="K314" s="239" t="str">
        <f t="shared" si="1092"/>
        <v/>
      </c>
      <c r="L314" s="342"/>
      <c r="M314" s="345"/>
      <c r="N314" s="340" t="str">
        <f>IF(LEN(SWDATA!F299)=0,"",N313)</f>
        <v/>
      </c>
      <c r="O314" s="296" t="str">
        <f>IF(LEN(SWDATA!G299)=0,"",O313)</f>
        <v/>
      </c>
      <c r="P314" s="297" t="str">
        <f>IF(LEN(SWDATA!C299)=0,"",SWDATA!C299)</f>
        <v/>
      </c>
      <c r="Q314" s="312" t="str">
        <f t="shared" si="1093"/>
        <v/>
      </c>
      <c r="R314" s="223" t="s">
        <v>261</v>
      </c>
      <c r="S314" s="319" t="s">
        <v>485</v>
      </c>
      <c r="T314" s="224"/>
      <c r="U314" s="264" t="s">
        <v>608</v>
      </c>
      <c r="V314" s="205" t="s">
        <v>221</v>
      </c>
      <c r="W314" s="266">
        <f>IF(OR(Is_Loading,LEN($A314)=0),"",SWDATA!P299)</f>
        <v>0</v>
      </c>
      <c r="X314" s="267">
        <f>IF(OR(Is_Loading,LEN($A314)=0),"",SWDATA!Q299)</f>
        <v>0</v>
      </c>
      <c r="Y314" s="267">
        <f>IF(OR(Is_Loading,LEN($A314)=0),"",SWDATA!R299)</f>
        <v>0</v>
      </c>
      <c r="Z314" s="266" t="str">
        <f t="shared" si="1256"/>
        <v/>
      </c>
      <c r="AA314" s="266">
        <f>IF(OR(Is_Loading,LEN($A314)=0),"",SWDATA!T299)</f>
        <v>0</v>
      </c>
      <c r="AB314" s="267">
        <f>IF(OR(Is_Loading,LEN($A314)=0),"",SWDATA!U299)</f>
        <v>0</v>
      </c>
      <c r="AC314" s="267">
        <f>IF(OR(Is_Loading,LEN($A314)=0),"",SWDATA!V299)</f>
        <v>0</v>
      </c>
      <c r="AD314" s="266" t="str">
        <f t="shared" si="1094"/>
        <v/>
      </c>
      <c r="AE314" s="266">
        <f>IF(OR(Is_Loading,LEN($A314)=0),"",SWDATA!X299)</f>
        <v>0</v>
      </c>
      <c r="AF314" s="267">
        <f>IF(OR(Is_Loading,LEN($A314)=0),"",SWDATA!Y299)</f>
        <v>0</v>
      </c>
      <c r="AG314" s="267">
        <f>IF(OR(Is_Loading,LEN($A314)=0),"",SWDATA!Z299)</f>
        <v>0</v>
      </c>
      <c r="AH314" s="266" t="str">
        <f t="shared" si="1095"/>
        <v/>
      </c>
      <c r="AI314" s="266">
        <f>IF(OR(Is_Loading,LEN($A314)=0),"",SWDATA!AB299)</f>
        <v>0</v>
      </c>
      <c r="AJ314" s="267">
        <f>IF(OR(Is_Loading,LEN($A314)=0),"",SWDATA!AC299)</f>
        <v>0</v>
      </c>
      <c r="AK314" s="267">
        <f>IF(OR(Is_Loading,LEN($A314)=0),"",SWDATA!AD299)</f>
        <v>0</v>
      </c>
      <c r="AL314" s="266" t="str">
        <f t="shared" si="1096"/>
        <v/>
      </c>
      <c r="AM314" s="266">
        <f>IF(OR(Is_Loading,LEN($A314)=0),"",SWDATA!AF299)</f>
        <v>0</v>
      </c>
      <c r="AN314" s="267">
        <f>IF(OR(Is_Loading,LEN($A314)=0),"",SWDATA!AG299)</f>
        <v>0</v>
      </c>
      <c r="AO314" s="323">
        <f>IF(OR(Is_Loading,LEN($A314)=0),"",SWDATA!AH299)</f>
        <v>0</v>
      </c>
      <c r="AP314" s="320" t="str">
        <f t="shared" si="1097"/>
        <v/>
      </c>
      <c r="AQ314" s="266">
        <f>IF(OR(Is_Loading,LEN($A314)=0),"",SWDATA!AJ299)</f>
        <v>0</v>
      </c>
      <c r="AR314" s="267">
        <f>IF(OR(Is_Loading,LEN($A314)=0),"",SWDATA!AK299)</f>
        <v>0</v>
      </c>
      <c r="AS314" s="267">
        <f>IF(OR(Is_Loading,LEN($A314)=0),"",SWDATA!AL299)</f>
        <v>0</v>
      </c>
      <c r="AT314" s="266" t="str">
        <f t="shared" si="1098"/>
        <v/>
      </c>
      <c r="AU314" s="266">
        <f>IF(OR(Is_Loading,LEN($A314)=0),"",SWDATA!AN299)</f>
        <v>0</v>
      </c>
      <c r="AV314" s="267">
        <f>IF(OR(Is_Loading,LEN($A314)=0),"",SWDATA!AO299)</f>
        <v>0</v>
      </c>
      <c r="AW314" s="267">
        <f>IF(OR(Is_Loading,LEN($A314)=0),"",SWDATA!AP299)</f>
        <v>0</v>
      </c>
      <c r="AX314" s="266" t="str">
        <f t="shared" si="1099"/>
        <v/>
      </c>
      <c r="AY314" s="266">
        <f>IF(OR(Is_Loading,LEN($A314)=0),"",SWDATA!AR299)</f>
        <v>0</v>
      </c>
      <c r="AZ314" s="267">
        <f>IF(OR(Is_Loading,LEN($A314)=0),"",SWDATA!AS299)</f>
        <v>0</v>
      </c>
      <c r="BA314" s="267">
        <f>IF(OR(Is_Loading,LEN($A314)=0),"",SWDATA!AT299)</f>
        <v>0</v>
      </c>
      <c r="BB314" s="266" t="str">
        <f t="shared" si="1100"/>
        <v/>
      </c>
      <c r="BC314" s="266">
        <f>IF(OR(Is_Loading,LEN($A314)=0),"",SWDATA!AV299)</f>
        <v>0</v>
      </c>
      <c r="BD314" s="267">
        <f>IF(OR(Is_Loading,LEN($A314)=0),"",SWDATA!AW299)</f>
        <v>0</v>
      </c>
      <c r="BE314" s="323">
        <f>IF(OR(Is_Loading,LEN($A314)=0),"",SWDATA!AX299)</f>
        <v>0</v>
      </c>
      <c r="BF314" s="320" t="str">
        <f t="shared" si="1101"/>
        <v/>
      </c>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351"/>
      <c r="CO314" s="351"/>
      <c r="CP314" s="351"/>
      <c r="CQ314" s="351"/>
      <c r="CR314" s="351"/>
      <c r="CS314" s="351"/>
      <c r="CT314" s="351"/>
      <c r="CU314" s="351"/>
      <c r="CV314" s="351"/>
      <c r="CW314" s="351"/>
      <c r="CX314" s="351"/>
      <c r="CY314" s="351"/>
      <c r="CZ314" s="351"/>
      <c r="DA314" s="351"/>
      <c r="DB314" s="351"/>
      <c r="DC314" s="351"/>
      <c r="DD314" s="351"/>
      <c r="DE314" s="351"/>
      <c r="DF314" s="351"/>
      <c r="DG314" s="351"/>
      <c r="DH314" s="351"/>
      <c r="DI314" s="351"/>
      <c r="DJ314" s="351"/>
      <c r="DK314" s="351"/>
      <c r="DL314" s="351"/>
      <c r="DM314" s="351"/>
      <c r="DN314" s="351"/>
      <c r="DS314" s="372"/>
      <c r="DT314" s="374"/>
      <c r="DU314" s="375"/>
      <c r="DV314" s="375"/>
      <c r="DW314" s="375"/>
      <c r="DX314" s="375">
        <v>1</v>
      </c>
      <c r="DY314" s="375">
        <f t="shared" si="1220"/>
        <v>0</v>
      </c>
      <c r="DZ314" s="375">
        <f t="shared" si="1221"/>
        <v>0</v>
      </c>
      <c r="EA314" s="375">
        <f t="shared" si="1222"/>
        <v>1</v>
      </c>
      <c r="EB314" s="375">
        <f t="shared" si="1223"/>
        <v>0</v>
      </c>
      <c r="EC314" s="375">
        <f t="shared" si="1224"/>
        <v>0</v>
      </c>
      <c r="ED314" s="375">
        <f t="shared" si="1225"/>
        <v>1</v>
      </c>
      <c r="EE314" s="375">
        <f t="shared" si="1226"/>
        <v>0</v>
      </c>
      <c r="EF314" s="375">
        <f t="shared" si="1227"/>
        <v>0</v>
      </c>
      <c r="EG314" s="375">
        <f t="shared" si="1228"/>
        <v>1</v>
      </c>
      <c r="EH314" s="375">
        <f t="shared" si="1229"/>
        <v>0</v>
      </c>
      <c r="EI314" s="375">
        <f t="shared" si="1230"/>
        <v>0</v>
      </c>
      <c r="EJ314" s="375">
        <f t="shared" si="1231"/>
        <v>1</v>
      </c>
      <c r="EK314" s="375">
        <f t="shared" si="1232"/>
        <v>0</v>
      </c>
      <c r="EL314" s="375">
        <f t="shared" si="1233"/>
        <v>0</v>
      </c>
      <c r="EM314" s="375">
        <f t="shared" si="1234"/>
        <v>1</v>
      </c>
      <c r="EN314" s="375">
        <f t="shared" si="1235"/>
        <v>0</v>
      </c>
      <c r="EO314" s="375">
        <f t="shared" si="1236"/>
        <v>0</v>
      </c>
      <c r="EP314" s="375">
        <f t="shared" si="1237"/>
        <v>1</v>
      </c>
      <c r="EQ314" s="375">
        <f t="shared" si="1238"/>
        <v>0</v>
      </c>
      <c r="ER314" s="375">
        <f t="shared" si="1239"/>
        <v>0</v>
      </c>
      <c r="ES314" s="375">
        <f t="shared" si="1240"/>
        <v>1</v>
      </c>
      <c r="ET314" s="375">
        <f t="shared" si="1241"/>
        <v>0</v>
      </c>
      <c r="EU314" s="375">
        <f t="shared" si="1242"/>
        <v>0</v>
      </c>
      <c r="EV314" s="375">
        <f t="shared" si="1243"/>
        <v>1</v>
      </c>
      <c r="EW314" s="375">
        <f t="shared" si="1244"/>
        <v>0</v>
      </c>
      <c r="EX314" s="375">
        <f t="shared" si="1245"/>
        <v>0</v>
      </c>
      <c r="EY314" s="375">
        <f t="shared" si="1246"/>
        <v>1</v>
      </c>
      <c r="EZ314" s="375">
        <f t="shared" si="1247"/>
        <v>0</v>
      </c>
      <c r="FA314" s="375">
        <f t="shared" si="1248"/>
        <v>0</v>
      </c>
      <c r="FB314" s="375">
        <f t="shared" si="1249"/>
        <v>1</v>
      </c>
      <c r="FC314" s="375">
        <f t="shared" si="1250"/>
        <v>0</v>
      </c>
      <c r="FD314" s="375">
        <f t="shared" si="1251"/>
        <v>0</v>
      </c>
      <c r="FE314" s="376"/>
      <c r="FF314" s="372"/>
      <c r="FG314" s="372"/>
      <c r="FH314" s="372"/>
      <c r="FI314" s="372"/>
      <c r="FJ314" s="372"/>
      <c r="FK314" s="372"/>
      <c r="FL314" s="372"/>
      <c r="FM314" s="372"/>
      <c r="FN314" s="372"/>
      <c r="FO314" s="372"/>
      <c r="FP314" s="372"/>
      <c r="FQ314" s="372"/>
      <c r="FR314" s="372"/>
      <c r="FS314" s="372"/>
      <c r="FT314" s="372"/>
      <c r="FU314" s="372"/>
      <c r="FV314" s="372"/>
      <c r="FW314" s="372"/>
      <c r="FX314" s="372"/>
      <c r="FY314" s="372"/>
      <c r="FZ314" s="372"/>
      <c r="GA314" s="372"/>
      <c r="GB314" s="372"/>
      <c r="GC314" s="372"/>
      <c r="GD314" s="372"/>
      <c r="GE314" s="372"/>
      <c r="GF314" s="372"/>
      <c r="GG314" s="372"/>
      <c r="GH314" s="372"/>
      <c r="GI314" s="372"/>
      <c r="GJ314" s="372"/>
      <c r="GK314" s="372"/>
      <c r="GL314" s="372"/>
      <c r="GM314" s="372"/>
      <c r="GN314" s="372"/>
      <c r="GO314" s="372"/>
      <c r="GP314" s="372"/>
      <c r="GQ314" s="372"/>
      <c r="GR314" s="372"/>
      <c r="GS314" s="372"/>
      <c r="GT314" s="372"/>
      <c r="GU314" s="372"/>
      <c r="GV314" s="372"/>
      <c r="GW314" s="372"/>
      <c r="GX314" s="372"/>
      <c r="GY314" s="372"/>
      <c r="GZ314" s="372"/>
      <c r="HA314" s="372"/>
      <c r="HB314" s="372"/>
      <c r="HC314" s="372"/>
    </row>
    <row r="315" spans="1:211" s="373" customFormat="1" ht="15" hidden="1" customHeight="1" outlineLevel="1" x14ac:dyDescent="0.2">
      <c r="A315" s="366">
        <f>SWDATA!O300</f>
        <v>0</v>
      </c>
      <c r="B315" s="366">
        <f>SWDATA!M300</f>
        <v>0</v>
      </c>
      <c r="C315" s="351">
        <f>IF(AND(SWDATA!M300=1,SWDATA!Q300="promotions"),SWDATA!P300,0)</f>
        <v>0</v>
      </c>
      <c r="D315" s="367">
        <f>ROW(SWDATA!M300)</f>
        <v>300</v>
      </c>
      <c r="E315" s="368">
        <f t="shared" si="1255"/>
        <v>0</v>
      </c>
      <c r="F315" s="369">
        <f t="shared" si="1089"/>
        <v>1</v>
      </c>
      <c r="G315" s="366" t="str">
        <f t="shared" si="1090"/>
        <v/>
      </c>
      <c r="H315" s="370"/>
      <c r="J315" s="238">
        <f t="shared" si="1091"/>
        <v>0</v>
      </c>
      <c r="K315" s="239" t="str">
        <f t="shared" si="1092"/>
        <v/>
      </c>
      <c r="L315" s="342"/>
      <c r="M315" s="345"/>
      <c r="N315" s="340" t="str">
        <f>IF(LEN(SWDATA!F300)=0,"",N314)</f>
        <v/>
      </c>
      <c r="O315" s="296" t="str">
        <f>IF(LEN(SWDATA!G300)=0,"",O314)</f>
        <v/>
      </c>
      <c r="P315" s="297" t="str">
        <f>IF(LEN(SWDATA!C300)=0,"",SWDATA!C300)</f>
        <v/>
      </c>
      <c r="Q315" s="312" t="str">
        <f t="shared" si="1093"/>
        <v/>
      </c>
      <c r="R315" s="223" t="s">
        <v>261</v>
      </c>
      <c r="S315" s="224"/>
      <c r="T315" s="224"/>
      <c r="U315" s="264" t="s">
        <v>613</v>
      </c>
      <c r="V315" s="205" t="s">
        <v>221</v>
      </c>
      <c r="W315" s="266">
        <f>IF(OR(Is_Loading,LEN($A315)=0),"",SWDATA!P300)</f>
        <v>0</v>
      </c>
      <c r="X315" s="267">
        <f>IF(OR(Is_Loading,LEN($A315)=0),"",SWDATA!Q300)</f>
        <v>0</v>
      </c>
      <c r="Y315" s="267">
        <f>IF(OR(Is_Loading,LEN($A315)=0),"",SWDATA!R300)</f>
        <v>0</v>
      </c>
      <c r="Z315" s="266" t="str">
        <f t="shared" si="1256"/>
        <v/>
      </c>
      <c r="AA315" s="266">
        <f>IF(OR(Is_Loading,LEN($A315)=0),"",SWDATA!T300)</f>
        <v>0</v>
      </c>
      <c r="AB315" s="267">
        <f>IF(OR(Is_Loading,LEN($A315)=0),"",SWDATA!U300)</f>
        <v>0</v>
      </c>
      <c r="AC315" s="267">
        <f>IF(OR(Is_Loading,LEN($A315)=0),"",SWDATA!V300)</f>
        <v>0</v>
      </c>
      <c r="AD315" s="266" t="str">
        <f t="shared" si="1094"/>
        <v/>
      </c>
      <c r="AE315" s="266">
        <f>IF(OR(Is_Loading,LEN($A315)=0),"",SWDATA!X300)</f>
        <v>0</v>
      </c>
      <c r="AF315" s="267">
        <f>IF(OR(Is_Loading,LEN($A315)=0),"",SWDATA!Y300)</f>
        <v>0</v>
      </c>
      <c r="AG315" s="267">
        <f>IF(OR(Is_Loading,LEN($A315)=0),"",SWDATA!Z300)</f>
        <v>0</v>
      </c>
      <c r="AH315" s="266" t="str">
        <f t="shared" si="1095"/>
        <v/>
      </c>
      <c r="AI315" s="266">
        <f>IF(OR(Is_Loading,LEN($A315)=0),"",SWDATA!AB300)</f>
        <v>0</v>
      </c>
      <c r="AJ315" s="267">
        <f>IF(OR(Is_Loading,LEN($A315)=0),"",SWDATA!AC300)</f>
        <v>0</v>
      </c>
      <c r="AK315" s="267">
        <f>IF(OR(Is_Loading,LEN($A315)=0),"",SWDATA!AD300)</f>
        <v>0</v>
      </c>
      <c r="AL315" s="266" t="str">
        <f t="shared" si="1096"/>
        <v/>
      </c>
      <c r="AM315" s="266">
        <f>IF(OR(Is_Loading,LEN($A315)=0),"",SWDATA!AF300)</f>
        <v>0</v>
      </c>
      <c r="AN315" s="267">
        <f>IF(OR(Is_Loading,LEN($A315)=0),"",SWDATA!AG300)</f>
        <v>0</v>
      </c>
      <c r="AO315" s="323">
        <f>IF(OR(Is_Loading,LEN($A315)=0),"",SWDATA!AH300)</f>
        <v>0</v>
      </c>
      <c r="AP315" s="320" t="str">
        <f t="shared" si="1097"/>
        <v/>
      </c>
      <c r="AQ315" s="266">
        <f>IF(OR(Is_Loading,LEN($A315)=0),"",SWDATA!AJ300)</f>
        <v>0</v>
      </c>
      <c r="AR315" s="267">
        <f>IF(OR(Is_Loading,LEN($A315)=0),"",SWDATA!AK300)</f>
        <v>0</v>
      </c>
      <c r="AS315" s="267">
        <f>IF(OR(Is_Loading,LEN($A315)=0),"",SWDATA!AL300)</f>
        <v>0</v>
      </c>
      <c r="AT315" s="266" t="str">
        <f t="shared" si="1098"/>
        <v/>
      </c>
      <c r="AU315" s="266">
        <f>IF(OR(Is_Loading,LEN($A315)=0),"",SWDATA!AN300)</f>
        <v>0</v>
      </c>
      <c r="AV315" s="267">
        <f>IF(OR(Is_Loading,LEN($A315)=0),"",SWDATA!AO300)</f>
        <v>0</v>
      </c>
      <c r="AW315" s="267">
        <f>IF(OR(Is_Loading,LEN($A315)=0),"",SWDATA!AP300)</f>
        <v>0</v>
      </c>
      <c r="AX315" s="266" t="str">
        <f t="shared" si="1099"/>
        <v/>
      </c>
      <c r="AY315" s="266">
        <f>IF(OR(Is_Loading,LEN($A315)=0),"",SWDATA!AR300)</f>
        <v>0</v>
      </c>
      <c r="AZ315" s="267">
        <f>IF(OR(Is_Loading,LEN($A315)=0),"",SWDATA!AS300)</f>
        <v>0</v>
      </c>
      <c r="BA315" s="267">
        <f>IF(OR(Is_Loading,LEN($A315)=0),"",SWDATA!AT300)</f>
        <v>0</v>
      </c>
      <c r="BB315" s="266" t="str">
        <f t="shared" si="1100"/>
        <v/>
      </c>
      <c r="BC315" s="266">
        <f>IF(OR(Is_Loading,LEN($A315)=0),"",SWDATA!AV300)</f>
        <v>0</v>
      </c>
      <c r="BD315" s="267">
        <f>IF(OR(Is_Loading,LEN($A315)=0),"",SWDATA!AW300)</f>
        <v>0</v>
      </c>
      <c r="BE315" s="323">
        <f>IF(OR(Is_Loading,LEN($A315)=0),"",SWDATA!AX300)</f>
        <v>0</v>
      </c>
      <c r="BF315" s="320" t="str">
        <f t="shared" si="1101"/>
        <v/>
      </c>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351"/>
      <c r="CO315" s="351"/>
      <c r="CP315" s="351"/>
      <c r="CQ315" s="351"/>
      <c r="CR315" s="351"/>
      <c r="CS315" s="351"/>
      <c r="CT315" s="351"/>
      <c r="CU315" s="351"/>
      <c r="CV315" s="351"/>
      <c r="CW315" s="351"/>
      <c r="CX315" s="351"/>
      <c r="CY315" s="351"/>
      <c r="CZ315" s="351"/>
      <c r="DA315" s="351"/>
      <c r="DB315" s="351"/>
      <c r="DC315" s="351"/>
      <c r="DD315" s="351"/>
      <c r="DE315" s="351"/>
      <c r="DF315" s="351"/>
      <c r="DG315" s="351"/>
      <c r="DH315" s="351"/>
      <c r="DI315" s="351"/>
      <c r="DJ315" s="351"/>
      <c r="DK315" s="351"/>
      <c r="DL315" s="351"/>
      <c r="DM315" s="351"/>
      <c r="DN315" s="351"/>
      <c r="DS315" s="372"/>
      <c r="DT315" s="374"/>
      <c r="DU315" s="375"/>
      <c r="DV315" s="375"/>
      <c r="DW315" s="375"/>
      <c r="DX315" s="375">
        <v>1</v>
      </c>
      <c r="DY315" s="375">
        <f t="shared" si="1220"/>
        <v>0</v>
      </c>
      <c r="DZ315" s="375">
        <f t="shared" si="1221"/>
        <v>0</v>
      </c>
      <c r="EA315" s="375">
        <f t="shared" si="1222"/>
        <v>1</v>
      </c>
      <c r="EB315" s="375">
        <f t="shared" si="1223"/>
        <v>0</v>
      </c>
      <c r="EC315" s="375">
        <f t="shared" si="1224"/>
        <v>0</v>
      </c>
      <c r="ED315" s="375">
        <f t="shared" si="1225"/>
        <v>1</v>
      </c>
      <c r="EE315" s="375">
        <f t="shared" si="1226"/>
        <v>0</v>
      </c>
      <c r="EF315" s="375">
        <f t="shared" si="1227"/>
        <v>0</v>
      </c>
      <c r="EG315" s="375">
        <f t="shared" si="1228"/>
        <v>1</v>
      </c>
      <c r="EH315" s="375">
        <f t="shared" si="1229"/>
        <v>0</v>
      </c>
      <c r="EI315" s="375">
        <f t="shared" si="1230"/>
        <v>0</v>
      </c>
      <c r="EJ315" s="375">
        <f t="shared" si="1231"/>
        <v>1</v>
      </c>
      <c r="EK315" s="375">
        <f t="shared" si="1232"/>
        <v>0</v>
      </c>
      <c r="EL315" s="375">
        <f t="shared" si="1233"/>
        <v>0</v>
      </c>
      <c r="EM315" s="375">
        <f t="shared" si="1234"/>
        <v>1</v>
      </c>
      <c r="EN315" s="375">
        <f t="shared" si="1235"/>
        <v>0</v>
      </c>
      <c r="EO315" s="375">
        <f t="shared" si="1236"/>
        <v>0</v>
      </c>
      <c r="EP315" s="375">
        <f t="shared" si="1237"/>
        <v>1</v>
      </c>
      <c r="EQ315" s="375">
        <f t="shared" si="1238"/>
        <v>0</v>
      </c>
      <c r="ER315" s="375">
        <f t="shared" si="1239"/>
        <v>0</v>
      </c>
      <c r="ES315" s="375">
        <f t="shared" si="1240"/>
        <v>1</v>
      </c>
      <c r="ET315" s="375">
        <f t="shared" si="1241"/>
        <v>0</v>
      </c>
      <c r="EU315" s="375">
        <f t="shared" si="1242"/>
        <v>0</v>
      </c>
      <c r="EV315" s="375">
        <f t="shared" si="1243"/>
        <v>1</v>
      </c>
      <c r="EW315" s="375">
        <f t="shared" si="1244"/>
        <v>0</v>
      </c>
      <c r="EX315" s="375">
        <f t="shared" si="1245"/>
        <v>0</v>
      </c>
      <c r="EY315" s="375">
        <f t="shared" si="1246"/>
        <v>1</v>
      </c>
      <c r="EZ315" s="375">
        <f t="shared" si="1247"/>
        <v>0</v>
      </c>
      <c r="FA315" s="375">
        <f t="shared" si="1248"/>
        <v>0</v>
      </c>
      <c r="FB315" s="375">
        <f t="shared" si="1249"/>
        <v>1</v>
      </c>
      <c r="FC315" s="375">
        <f t="shared" si="1250"/>
        <v>0</v>
      </c>
      <c r="FD315" s="375">
        <f t="shared" si="1251"/>
        <v>0</v>
      </c>
      <c r="FE315" s="376"/>
      <c r="FF315" s="372"/>
      <c r="FG315" s="372"/>
      <c r="FH315" s="372"/>
      <c r="FI315" s="372"/>
      <c r="FJ315" s="372"/>
      <c r="FK315" s="372"/>
      <c r="FL315" s="372"/>
      <c r="FM315" s="372"/>
      <c r="FN315" s="372"/>
      <c r="FO315" s="372"/>
      <c r="FP315" s="372"/>
      <c r="FQ315" s="372"/>
      <c r="FR315" s="372"/>
      <c r="FS315" s="372"/>
      <c r="FT315" s="372"/>
      <c r="FU315" s="372"/>
      <c r="FV315" s="372"/>
      <c r="FW315" s="372"/>
      <c r="FX315" s="372"/>
      <c r="FY315" s="372"/>
      <c r="FZ315" s="372"/>
      <c r="GA315" s="372"/>
      <c r="GB315" s="372"/>
      <c r="GC315" s="372"/>
      <c r="GD315" s="372"/>
      <c r="GE315" s="372"/>
      <c r="GF315" s="372"/>
      <c r="GG315" s="372"/>
      <c r="GH315" s="372"/>
      <c r="GI315" s="372"/>
      <c r="GJ315" s="372"/>
      <c r="GK315" s="372"/>
      <c r="GL315" s="372"/>
      <c r="GM315" s="372"/>
      <c r="GN315" s="372"/>
      <c r="GO315" s="372"/>
      <c r="GP315" s="372"/>
      <c r="GQ315" s="372"/>
      <c r="GR315" s="372"/>
      <c r="GS315" s="372"/>
      <c r="GT315" s="372"/>
      <c r="GU315" s="372"/>
      <c r="GV315" s="372"/>
      <c r="GW315" s="372"/>
      <c r="GX315" s="372"/>
      <c r="GY315" s="372"/>
      <c r="GZ315" s="372"/>
      <c r="HA315" s="372"/>
      <c r="HB315" s="372"/>
      <c r="HC315" s="372"/>
    </row>
    <row r="316" spans="1:211" s="373" customFormat="1" ht="15" hidden="1" customHeight="1" outlineLevel="1" x14ac:dyDescent="0.2">
      <c r="A316" s="366">
        <f>SWDATA!O301</f>
        <v>0</v>
      </c>
      <c r="B316" s="366">
        <f>SWDATA!M301</f>
        <v>0</v>
      </c>
      <c r="C316" s="351">
        <f>IF(AND(SWDATA!M301=1,SWDATA!Q301="promotions"),SWDATA!P301,0)</f>
        <v>0</v>
      </c>
      <c r="D316" s="367">
        <f>ROW(SWDATA!M301)</f>
        <v>301</v>
      </c>
      <c r="E316" s="368">
        <f t="shared" si="1255"/>
        <v>0</v>
      </c>
      <c r="F316" s="369">
        <f t="shared" si="1089"/>
        <v>1</v>
      </c>
      <c r="G316" s="366" t="str">
        <f t="shared" si="1090"/>
        <v/>
      </c>
      <c r="H316" s="370"/>
      <c r="J316" s="238">
        <f t="shared" si="1091"/>
        <v>0</v>
      </c>
      <c r="K316" s="239" t="str">
        <f t="shared" si="1092"/>
        <v/>
      </c>
      <c r="L316" s="342"/>
      <c r="M316" s="345"/>
      <c r="N316" s="340" t="str">
        <f>IF(LEN(SWDATA!F301)=0,"",N315)</f>
        <v/>
      </c>
      <c r="O316" s="296" t="str">
        <f>IF(LEN(SWDATA!G301)=0,"",O315)</f>
        <v/>
      </c>
      <c r="P316" s="297" t="str">
        <f>IF(LEN(SWDATA!C301)=0,"",SWDATA!C301)</f>
        <v/>
      </c>
      <c r="Q316" s="312" t="str">
        <f t="shared" si="1093"/>
        <v/>
      </c>
      <c r="R316" s="223" t="s">
        <v>261</v>
      </c>
      <c r="S316" s="224" t="s">
        <v>485</v>
      </c>
      <c r="T316" s="224"/>
      <c r="U316" s="264" t="s">
        <v>609</v>
      </c>
      <c r="V316" s="205" t="s">
        <v>221</v>
      </c>
      <c r="W316" s="266">
        <f>IF(OR(Is_Loading,LEN($A316)=0),"",SWDATA!P301)</f>
        <v>0</v>
      </c>
      <c r="X316" s="267">
        <f>IF(OR(Is_Loading,LEN($A316)=0),"",SWDATA!Q301)</f>
        <v>0</v>
      </c>
      <c r="Y316" s="267">
        <f>IF(OR(Is_Loading,LEN($A316)=0),"",SWDATA!R301)</f>
        <v>0</v>
      </c>
      <c r="Z316" s="266" t="str">
        <f t="shared" si="1256"/>
        <v/>
      </c>
      <c r="AA316" s="266">
        <f>IF(OR(Is_Loading,LEN($A316)=0),"",SWDATA!T301)</f>
        <v>0</v>
      </c>
      <c r="AB316" s="267">
        <f>IF(OR(Is_Loading,LEN($A316)=0),"",SWDATA!U301)</f>
        <v>0</v>
      </c>
      <c r="AC316" s="267">
        <f>IF(OR(Is_Loading,LEN($A316)=0),"",SWDATA!V301)</f>
        <v>0</v>
      </c>
      <c r="AD316" s="266" t="str">
        <f t="shared" si="1094"/>
        <v/>
      </c>
      <c r="AE316" s="266">
        <f>IF(OR(Is_Loading,LEN($A316)=0),"",SWDATA!X301)</f>
        <v>0</v>
      </c>
      <c r="AF316" s="267">
        <f>IF(OR(Is_Loading,LEN($A316)=0),"",SWDATA!Y301)</f>
        <v>0</v>
      </c>
      <c r="AG316" s="267">
        <f>IF(OR(Is_Loading,LEN($A316)=0),"",SWDATA!Z301)</f>
        <v>0</v>
      </c>
      <c r="AH316" s="266" t="str">
        <f t="shared" si="1095"/>
        <v/>
      </c>
      <c r="AI316" s="266">
        <f>IF(OR(Is_Loading,LEN($A316)=0),"",SWDATA!AB301)</f>
        <v>0</v>
      </c>
      <c r="AJ316" s="267">
        <f>IF(OR(Is_Loading,LEN($A316)=0),"",SWDATA!AC301)</f>
        <v>0</v>
      </c>
      <c r="AK316" s="267">
        <f>IF(OR(Is_Loading,LEN($A316)=0),"",SWDATA!AD301)</f>
        <v>0</v>
      </c>
      <c r="AL316" s="266" t="str">
        <f t="shared" si="1096"/>
        <v/>
      </c>
      <c r="AM316" s="266">
        <f>IF(OR(Is_Loading,LEN($A316)=0),"",SWDATA!AF301)</f>
        <v>0</v>
      </c>
      <c r="AN316" s="267">
        <f>IF(OR(Is_Loading,LEN($A316)=0),"",SWDATA!AG301)</f>
        <v>0</v>
      </c>
      <c r="AO316" s="323">
        <f>IF(OR(Is_Loading,LEN($A316)=0),"",SWDATA!AH301)</f>
        <v>0</v>
      </c>
      <c r="AP316" s="320" t="str">
        <f t="shared" si="1097"/>
        <v/>
      </c>
      <c r="AQ316" s="266">
        <f>IF(OR(Is_Loading,LEN($A316)=0),"",SWDATA!AJ301)</f>
        <v>0</v>
      </c>
      <c r="AR316" s="267">
        <f>IF(OR(Is_Loading,LEN($A316)=0),"",SWDATA!AK301)</f>
        <v>0</v>
      </c>
      <c r="AS316" s="267">
        <f>IF(OR(Is_Loading,LEN($A316)=0),"",SWDATA!AL301)</f>
        <v>0</v>
      </c>
      <c r="AT316" s="266" t="str">
        <f t="shared" si="1098"/>
        <v/>
      </c>
      <c r="AU316" s="266">
        <f>IF(OR(Is_Loading,LEN($A316)=0),"",SWDATA!AN301)</f>
        <v>0</v>
      </c>
      <c r="AV316" s="267">
        <f>IF(OR(Is_Loading,LEN($A316)=0),"",SWDATA!AO301)</f>
        <v>0</v>
      </c>
      <c r="AW316" s="267">
        <f>IF(OR(Is_Loading,LEN($A316)=0),"",SWDATA!AP301)</f>
        <v>0</v>
      </c>
      <c r="AX316" s="266" t="str">
        <f t="shared" si="1099"/>
        <v/>
      </c>
      <c r="AY316" s="266">
        <f>IF(OR(Is_Loading,LEN($A316)=0),"",SWDATA!AR301)</f>
        <v>0</v>
      </c>
      <c r="AZ316" s="267">
        <f>IF(OR(Is_Loading,LEN($A316)=0),"",SWDATA!AS301)</f>
        <v>0</v>
      </c>
      <c r="BA316" s="267">
        <f>IF(OR(Is_Loading,LEN($A316)=0),"",SWDATA!AT301)</f>
        <v>0</v>
      </c>
      <c r="BB316" s="266" t="str">
        <f t="shared" si="1100"/>
        <v/>
      </c>
      <c r="BC316" s="266">
        <f>IF(OR(Is_Loading,LEN($A316)=0),"",SWDATA!AV301)</f>
        <v>0</v>
      </c>
      <c r="BD316" s="267">
        <f>IF(OR(Is_Loading,LEN($A316)=0),"",SWDATA!AW301)</f>
        <v>0</v>
      </c>
      <c r="BE316" s="323">
        <f>IF(OR(Is_Loading,LEN($A316)=0),"",SWDATA!AX301)</f>
        <v>0</v>
      </c>
      <c r="BF316" s="320" t="str">
        <f t="shared" si="1101"/>
        <v/>
      </c>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351"/>
      <c r="CO316" s="351"/>
      <c r="CP316" s="351"/>
      <c r="CQ316" s="351"/>
      <c r="CR316" s="351"/>
      <c r="CS316" s="351"/>
      <c r="CT316" s="351"/>
      <c r="CU316" s="351"/>
      <c r="CV316" s="351"/>
      <c r="CW316" s="351"/>
      <c r="CX316" s="351"/>
      <c r="CY316" s="351"/>
      <c r="CZ316" s="351"/>
      <c r="DA316" s="351"/>
      <c r="DB316" s="351"/>
      <c r="DC316" s="351"/>
      <c r="DD316" s="351"/>
      <c r="DE316" s="351"/>
      <c r="DF316" s="351"/>
      <c r="DG316" s="351"/>
      <c r="DH316" s="351"/>
      <c r="DI316" s="351"/>
      <c r="DJ316" s="351"/>
      <c r="DK316" s="351"/>
      <c r="DL316" s="351"/>
      <c r="DM316" s="351"/>
      <c r="DN316" s="351"/>
      <c r="DS316" s="372"/>
      <c r="DT316" s="374"/>
      <c r="DU316" s="375"/>
      <c r="DV316" s="375"/>
      <c r="DW316" s="375"/>
      <c r="DX316" s="375">
        <v>1</v>
      </c>
      <c r="DY316" s="375">
        <f t="shared" si="1220"/>
        <v>0</v>
      </c>
      <c r="DZ316" s="375">
        <f t="shared" si="1221"/>
        <v>0</v>
      </c>
      <c r="EA316" s="375">
        <f t="shared" si="1222"/>
        <v>1</v>
      </c>
      <c r="EB316" s="375">
        <f t="shared" si="1223"/>
        <v>0</v>
      </c>
      <c r="EC316" s="375">
        <f t="shared" si="1224"/>
        <v>0</v>
      </c>
      <c r="ED316" s="375">
        <f t="shared" si="1225"/>
        <v>1</v>
      </c>
      <c r="EE316" s="375">
        <f t="shared" si="1226"/>
        <v>0</v>
      </c>
      <c r="EF316" s="375">
        <f t="shared" si="1227"/>
        <v>0</v>
      </c>
      <c r="EG316" s="375">
        <f t="shared" si="1228"/>
        <v>1</v>
      </c>
      <c r="EH316" s="375">
        <f t="shared" si="1229"/>
        <v>0</v>
      </c>
      <c r="EI316" s="375">
        <f t="shared" si="1230"/>
        <v>0</v>
      </c>
      <c r="EJ316" s="375">
        <f t="shared" si="1231"/>
        <v>1</v>
      </c>
      <c r="EK316" s="375">
        <f t="shared" si="1232"/>
        <v>0</v>
      </c>
      <c r="EL316" s="375">
        <f t="shared" si="1233"/>
        <v>0</v>
      </c>
      <c r="EM316" s="375">
        <f t="shared" si="1234"/>
        <v>1</v>
      </c>
      <c r="EN316" s="375">
        <f t="shared" si="1235"/>
        <v>0</v>
      </c>
      <c r="EO316" s="375">
        <f t="shared" si="1236"/>
        <v>0</v>
      </c>
      <c r="EP316" s="375">
        <f t="shared" si="1237"/>
        <v>1</v>
      </c>
      <c r="EQ316" s="375">
        <f t="shared" si="1238"/>
        <v>0</v>
      </c>
      <c r="ER316" s="375">
        <f t="shared" si="1239"/>
        <v>0</v>
      </c>
      <c r="ES316" s="375">
        <f t="shared" si="1240"/>
        <v>1</v>
      </c>
      <c r="ET316" s="375">
        <f t="shared" si="1241"/>
        <v>0</v>
      </c>
      <c r="EU316" s="375">
        <f t="shared" si="1242"/>
        <v>0</v>
      </c>
      <c r="EV316" s="375">
        <f t="shared" si="1243"/>
        <v>1</v>
      </c>
      <c r="EW316" s="375">
        <f t="shared" si="1244"/>
        <v>0</v>
      </c>
      <c r="EX316" s="375">
        <f t="shared" si="1245"/>
        <v>0</v>
      </c>
      <c r="EY316" s="375">
        <f t="shared" si="1246"/>
        <v>1</v>
      </c>
      <c r="EZ316" s="375">
        <f t="shared" si="1247"/>
        <v>0</v>
      </c>
      <c r="FA316" s="375">
        <f t="shared" si="1248"/>
        <v>0</v>
      </c>
      <c r="FB316" s="375">
        <f t="shared" si="1249"/>
        <v>1</v>
      </c>
      <c r="FC316" s="375">
        <f t="shared" si="1250"/>
        <v>0</v>
      </c>
      <c r="FD316" s="375">
        <f t="shared" si="1251"/>
        <v>0</v>
      </c>
      <c r="FE316" s="376"/>
      <c r="FF316" s="372"/>
      <c r="FG316" s="372"/>
      <c r="FH316" s="372"/>
      <c r="FI316" s="372"/>
      <c r="FJ316" s="372"/>
      <c r="FK316" s="372"/>
      <c r="FL316" s="372"/>
      <c r="FM316" s="372"/>
      <c r="FN316" s="372"/>
      <c r="FO316" s="372"/>
      <c r="FP316" s="372"/>
      <c r="FQ316" s="372"/>
      <c r="FR316" s="372"/>
      <c r="FS316" s="372"/>
      <c r="FT316" s="372"/>
      <c r="FU316" s="372"/>
      <c r="FV316" s="372"/>
      <c r="FW316" s="372"/>
      <c r="FX316" s="372"/>
      <c r="FY316" s="372"/>
      <c r="FZ316" s="372"/>
      <c r="GA316" s="372"/>
      <c r="GB316" s="372"/>
      <c r="GC316" s="372"/>
      <c r="GD316" s="372"/>
      <c r="GE316" s="372"/>
      <c r="GF316" s="372"/>
      <c r="GG316" s="372"/>
      <c r="GH316" s="372"/>
      <c r="GI316" s="372"/>
      <c r="GJ316" s="372"/>
      <c r="GK316" s="372"/>
      <c r="GL316" s="372"/>
      <c r="GM316" s="372"/>
      <c r="GN316" s="372"/>
      <c r="GO316" s="372"/>
      <c r="GP316" s="372"/>
      <c r="GQ316" s="372"/>
      <c r="GR316" s="372"/>
      <c r="GS316" s="372"/>
      <c r="GT316" s="372"/>
      <c r="GU316" s="372"/>
      <c r="GV316" s="372"/>
      <c r="GW316" s="372"/>
      <c r="GX316" s="372"/>
      <c r="GY316" s="372"/>
      <c r="GZ316" s="372"/>
      <c r="HA316" s="372"/>
      <c r="HB316" s="372"/>
      <c r="HC316" s="372"/>
    </row>
    <row r="317" spans="1:211" s="373" customFormat="1" ht="15" hidden="1" customHeight="1" outlineLevel="1" x14ac:dyDescent="0.2">
      <c r="A317" s="366">
        <f>SWDATA!O302</f>
        <v>0</v>
      </c>
      <c r="B317" s="366">
        <f>SWDATA!M302</f>
        <v>0</v>
      </c>
      <c r="C317" s="351">
        <f>IF(AND(SWDATA!M302=1,SWDATA!Q302="promotions"),SWDATA!P302,0)</f>
        <v>0</v>
      </c>
      <c r="D317" s="371">
        <f>ROW(SWDATA!M302)</f>
        <v>302</v>
      </c>
      <c r="E317" s="368">
        <f ca="1">IF(AND(B317=1,UPPER(HLOOKUP(D317,'Metrics &amp; Attributes View'!$13:$31,19,0))&lt;&gt;"SBOM"),1,0)</f>
        <v>0</v>
      </c>
      <c r="F317" s="369">
        <f t="shared" si="1089"/>
        <v>1</v>
      </c>
      <c r="G317" s="366" t="str">
        <f t="shared" si="1090"/>
        <v/>
      </c>
      <c r="H317" s="370"/>
      <c r="J317" s="238">
        <f t="shared" si="1091"/>
        <v>0</v>
      </c>
      <c r="K317" s="239" t="str">
        <f t="shared" si="1092"/>
        <v/>
      </c>
      <c r="L317" s="342"/>
      <c r="M317" s="345"/>
      <c r="N317" s="340" t="str">
        <f>IF(LEN(SWDATA!F302)=0,"",N316)</f>
        <v/>
      </c>
      <c r="O317" s="296" t="str">
        <f>IF(LEN(SWDATA!G302)=0,"",O316)</f>
        <v/>
      </c>
      <c r="P317" s="297" t="str">
        <f>IF(LEN(SWDATA!C302)=0,"",SWDATA!C302)</f>
        <v/>
      </c>
      <c r="Q317" s="312" t="str">
        <f t="shared" si="1093"/>
        <v/>
      </c>
      <c r="R317" s="223" t="s">
        <v>262</v>
      </c>
      <c r="S317" s="224"/>
      <c r="T317" s="224"/>
      <c r="U317" s="264" t="s">
        <v>627</v>
      </c>
      <c r="V317" s="205" t="s">
        <v>221</v>
      </c>
      <c r="W317" s="266">
        <f>IF(OR(Is_Loading,LEN($A317)=0),"",SWDATA!P302)</f>
        <v>0</v>
      </c>
      <c r="X317" s="267">
        <f>IF(OR(Is_Loading,LEN($A317)=0),"",SWDATA!Q302)</f>
        <v>0</v>
      </c>
      <c r="Y317" s="267">
        <f>IF(OR(Is_Loading,LEN($A317)=0),"",SWDATA!R302)</f>
        <v>0</v>
      </c>
      <c r="Z317" s="266" t="str">
        <f t="shared" si="1256"/>
        <v/>
      </c>
      <c r="AA317" s="266">
        <f>IF(OR(Is_Loading,LEN($A317)=0),"",SWDATA!T302)</f>
        <v>0</v>
      </c>
      <c r="AB317" s="267">
        <f>IF(OR(Is_Loading,LEN($A317)=0),"",SWDATA!U302)</f>
        <v>0</v>
      </c>
      <c r="AC317" s="267">
        <f>IF(OR(Is_Loading,LEN($A317)=0),"",SWDATA!V302)</f>
        <v>0</v>
      </c>
      <c r="AD317" s="266" t="str">
        <f t="shared" si="1094"/>
        <v/>
      </c>
      <c r="AE317" s="266">
        <f>IF(OR(Is_Loading,LEN($A317)=0),"",SWDATA!X302)</f>
        <v>0</v>
      </c>
      <c r="AF317" s="267">
        <f>IF(OR(Is_Loading,LEN($A317)=0),"",SWDATA!Y302)</f>
        <v>0</v>
      </c>
      <c r="AG317" s="267">
        <f>IF(OR(Is_Loading,LEN($A317)=0),"",SWDATA!Z302)</f>
        <v>0</v>
      </c>
      <c r="AH317" s="266" t="str">
        <f t="shared" si="1095"/>
        <v/>
      </c>
      <c r="AI317" s="266">
        <f>IF(OR(Is_Loading,LEN($A317)=0),"",SWDATA!AB302)</f>
        <v>0</v>
      </c>
      <c r="AJ317" s="267">
        <f>IF(OR(Is_Loading,LEN($A317)=0),"",SWDATA!AC302)</f>
        <v>0</v>
      </c>
      <c r="AK317" s="267">
        <f>IF(OR(Is_Loading,LEN($A317)=0),"",SWDATA!AD302)</f>
        <v>0</v>
      </c>
      <c r="AL317" s="266" t="str">
        <f t="shared" si="1096"/>
        <v/>
      </c>
      <c r="AM317" s="266">
        <f>IF(OR(Is_Loading,LEN($A317)=0),"",SWDATA!AF302)</f>
        <v>0</v>
      </c>
      <c r="AN317" s="267">
        <f>IF(OR(Is_Loading,LEN($A317)=0),"",SWDATA!AG302)</f>
        <v>0</v>
      </c>
      <c r="AO317" s="323">
        <f>IF(OR(Is_Loading,LEN($A317)=0),"",SWDATA!AH302)</f>
        <v>0</v>
      </c>
      <c r="AP317" s="320" t="str">
        <f t="shared" si="1097"/>
        <v/>
      </c>
      <c r="AQ317" s="266">
        <f>IF(OR(Is_Loading,LEN($A317)=0),"",SWDATA!AJ302)</f>
        <v>0</v>
      </c>
      <c r="AR317" s="267">
        <f>IF(OR(Is_Loading,LEN($A317)=0),"",SWDATA!AK302)</f>
        <v>0</v>
      </c>
      <c r="AS317" s="267">
        <f>IF(OR(Is_Loading,LEN($A317)=0),"",SWDATA!AL302)</f>
        <v>0</v>
      </c>
      <c r="AT317" s="266" t="str">
        <f t="shared" si="1098"/>
        <v/>
      </c>
      <c r="AU317" s="266">
        <f>IF(OR(Is_Loading,LEN($A317)=0),"",SWDATA!AN302)</f>
        <v>0</v>
      </c>
      <c r="AV317" s="267">
        <f>IF(OR(Is_Loading,LEN($A317)=0),"",SWDATA!AO302)</f>
        <v>0</v>
      </c>
      <c r="AW317" s="267">
        <f>IF(OR(Is_Loading,LEN($A317)=0),"",SWDATA!AP302)</f>
        <v>0</v>
      </c>
      <c r="AX317" s="266" t="str">
        <f t="shared" si="1099"/>
        <v/>
      </c>
      <c r="AY317" s="266">
        <f>IF(OR(Is_Loading,LEN($A317)=0),"",SWDATA!AR302)</f>
        <v>0</v>
      </c>
      <c r="AZ317" s="267">
        <f>IF(OR(Is_Loading,LEN($A317)=0),"",SWDATA!AS302)</f>
        <v>0</v>
      </c>
      <c r="BA317" s="267">
        <f>IF(OR(Is_Loading,LEN($A317)=0),"",SWDATA!AT302)</f>
        <v>0</v>
      </c>
      <c r="BB317" s="266" t="str">
        <f t="shared" si="1100"/>
        <v/>
      </c>
      <c r="BC317" s="266">
        <f>IF(OR(Is_Loading,LEN($A317)=0),"",SWDATA!AV302)</f>
        <v>0</v>
      </c>
      <c r="BD317" s="267">
        <f>IF(OR(Is_Loading,LEN($A317)=0),"",SWDATA!AW302)</f>
        <v>0</v>
      </c>
      <c r="BE317" s="323">
        <f>IF(OR(Is_Loading,LEN($A317)=0),"",SWDATA!AX302)</f>
        <v>0</v>
      </c>
      <c r="BF317" s="332" t="str">
        <f t="shared" si="1101"/>
        <v/>
      </c>
      <c r="BG317" s="11"/>
      <c r="BH317" s="11"/>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351"/>
      <c r="CO317" s="351"/>
      <c r="CP317" s="351"/>
      <c r="CQ317" s="351"/>
      <c r="CR317" s="351"/>
      <c r="CS317" s="351"/>
      <c r="CT317" s="351"/>
      <c r="CU317" s="351"/>
      <c r="CV317" s="351"/>
      <c r="CW317" s="351"/>
      <c r="CX317" s="351"/>
      <c r="CY317" s="351"/>
      <c r="CZ317" s="351"/>
      <c r="DA317" s="351"/>
      <c r="DB317" s="351"/>
      <c r="DC317" s="351"/>
      <c r="DD317" s="351"/>
      <c r="DE317" s="351"/>
      <c r="DF317" s="351"/>
      <c r="DG317" s="351"/>
      <c r="DH317" s="351"/>
      <c r="DI317" s="351"/>
      <c r="DJ317" s="351"/>
      <c r="DK317" s="351"/>
      <c r="DL317" s="351"/>
      <c r="DM317" s="351"/>
      <c r="DN317" s="351"/>
      <c r="DS317" s="372"/>
      <c r="DT317" s="374"/>
      <c r="DU317" s="375"/>
      <c r="DV317" s="375"/>
      <c r="DW317" s="375"/>
      <c r="DX317" s="375">
        <v>1</v>
      </c>
      <c r="DY317" s="375">
        <f t="shared" si="1220"/>
        <v>0</v>
      </c>
      <c r="DZ317" s="375">
        <f t="shared" si="1221"/>
        <v>0</v>
      </c>
      <c r="EA317" s="375">
        <f t="shared" si="1222"/>
        <v>1</v>
      </c>
      <c r="EB317" s="375">
        <f t="shared" si="1223"/>
        <v>0</v>
      </c>
      <c r="EC317" s="375">
        <f t="shared" si="1224"/>
        <v>0</v>
      </c>
      <c r="ED317" s="375">
        <f t="shared" si="1225"/>
        <v>1</v>
      </c>
      <c r="EE317" s="375">
        <f t="shared" si="1226"/>
        <v>0</v>
      </c>
      <c r="EF317" s="375">
        <f t="shared" si="1227"/>
        <v>0</v>
      </c>
      <c r="EG317" s="375">
        <f t="shared" si="1228"/>
        <v>1</v>
      </c>
      <c r="EH317" s="375">
        <f t="shared" si="1229"/>
        <v>0</v>
      </c>
      <c r="EI317" s="375">
        <f t="shared" si="1230"/>
        <v>0</v>
      </c>
      <c r="EJ317" s="375">
        <f t="shared" si="1231"/>
        <v>1</v>
      </c>
      <c r="EK317" s="375">
        <f t="shared" si="1232"/>
        <v>0</v>
      </c>
      <c r="EL317" s="375">
        <f t="shared" si="1233"/>
        <v>0</v>
      </c>
      <c r="EM317" s="375">
        <f t="shared" si="1234"/>
        <v>1</v>
      </c>
      <c r="EN317" s="375">
        <f t="shared" si="1235"/>
        <v>0</v>
      </c>
      <c r="EO317" s="375">
        <f t="shared" si="1236"/>
        <v>0</v>
      </c>
      <c r="EP317" s="375">
        <f t="shared" si="1237"/>
        <v>1</v>
      </c>
      <c r="EQ317" s="375">
        <f t="shared" si="1238"/>
        <v>0</v>
      </c>
      <c r="ER317" s="375">
        <f t="shared" si="1239"/>
        <v>0</v>
      </c>
      <c r="ES317" s="375">
        <f t="shared" si="1240"/>
        <v>1</v>
      </c>
      <c r="ET317" s="375">
        <f t="shared" si="1241"/>
        <v>0</v>
      </c>
      <c r="EU317" s="375">
        <f t="shared" si="1242"/>
        <v>0</v>
      </c>
      <c r="EV317" s="375">
        <f t="shared" si="1243"/>
        <v>1</v>
      </c>
      <c r="EW317" s="375">
        <f t="shared" si="1244"/>
        <v>0</v>
      </c>
      <c r="EX317" s="375">
        <f t="shared" si="1245"/>
        <v>0</v>
      </c>
      <c r="EY317" s="375">
        <f t="shared" si="1246"/>
        <v>1</v>
      </c>
      <c r="EZ317" s="375">
        <f t="shared" si="1247"/>
        <v>0</v>
      </c>
      <c r="FA317" s="375">
        <f t="shared" si="1248"/>
        <v>0</v>
      </c>
      <c r="FB317" s="375">
        <f t="shared" si="1249"/>
        <v>1</v>
      </c>
      <c r="FC317" s="375">
        <f t="shared" si="1250"/>
        <v>0</v>
      </c>
      <c r="FD317" s="375">
        <f t="shared" si="1251"/>
        <v>0</v>
      </c>
      <c r="FE317" s="376"/>
      <c r="FF317" s="372"/>
      <c r="FG317" s="372"/>
      <c r="FH317" s="372"/>
      <c r="FI317" s="372"/>
      <c r="FJ317" s="372"/>
      <c r="FK317" s="372"/>
      <c r="FL317" s="372"/>
      <c r="FM317" s="372"/>
      <c r="FN317" s="372"/>
      <c r="FO317" s="372"/>
      <c r="FP317" s="372"/>
      <c r="FQ317" s="372"/>
      <c r="FR317" s="372"/>
      <c r="FS317" s="372"/>
      <c r="FT317" s="372"/>
      <c r="FU317" s="372"/>
      <c r="FV317" s="372"/>
      <c r="FW317" s="372"/>
      <c r="FX317" s="372"/>
      <c r="FY317" s="372"/>
      <c r="FZ317" s="372"/>
      <c r="GA317" s="372"/>
      <c r="GB317" s="372"/>
      <c r="GC317" s="372"/>
      <c r="GD317" s="372"/>
      <c r="GE317" s="372"/>
      <c r="GF317" s="372"/>
      <c r="GG317" s="372"/>
      <c r="GH317" s="372"/>
      <c r="GI317" s="372"/>
      <c r="GJ317" s="372"/>
      <c r="GK317" s="372"/>
      <c r="GL317" s="372"/>
      <c r="GM317" s="372"/>
      <c r="GN317" s="372"/>
      <c r="GO317" s="372"/>
      <c r="GP317" s="372"/>
      <c r="GQ317" s="372"/>
      <c r="GR317" s="372"/>
      <c r="GS317" s="372"/>
      <c r="GT317" s="372"/>
      <c r="GU317" s="372"/>
      <c r="GV317" s="372"/>
      <c r="GW317" s="372"/>
      <c r="GX317" s="372"/>
      <c r="GY317" s="372"/>
      <c r="GZ317" s="372"/>
      <c r="HA317" s="372"/>
      <c r="HB317" s="372"/>
      <c r="HC317" s="372"/>
    </row>
    <row r="318" spans="1:211" s="373" customFormat="1" ht="15" customHeight="1" collapsed="1" thickTop="1" x14ac:dyDescent="0.2">
      <c r="A318" s="192">
        <f>SWDATA!O303</f>
        <v>0</v>
      </c>
      <c r="B318" s="192">
        <f>SWDATA!M303</f>
        <v>0</v>
      </c>
      <c r="C318" s="201">
        <f>IF(AND(SWDATA!M303=1,SWDATA!Q303="promotions"),SWDATA!P303,0)</f>
        <v>0</v>
      </c>
      <c r="D318" s="200">
        <f>ROW(SWDATA!M303)</f>
        <v>303</v>
      </c>
      <c r="E318" s="202">
        <f t="shared" ref="E318:E325" si="1257">B318</f>
        <v>0</v>
      </c>
      <c r="F318" s="203">
        <f t="shared" si="1089"/>
        <v>1</v>
      </c>
      <c r="G318" s="192" t="str">
        <f t="shared" si="1090"/>
        <v/>
      </c>
      <c r="H318" s="313"/>
      <c r="I318" s="390"/>
      <c r="J318" s="395">
        <f t="shared" si="1091"/>
        <v>0</v>
      </c>
      <c r="K318" s="396" t="str">
        <f t="shared" si="1092"/>
        <v/>
      </c>
      <c r="L318" s="397"/>
      <c r="M318" s="398"/>
      <c r="N318" s="399" t="str">
        <f>IF(LEN(SWDATA!F303)=0,"",IF(LEN(SWDATA!G303)=0,"",IF($O$12="ID",MID(SWDATA!G303,FIND("|",SWDATA!G303)+1,FIND("~~",SWDATA!G303)-FIND("|",SWDATA!G303)-1),IF($O$12="Desc",RIGHT(SWDATA!G303,LEN(SWDATA!G303)-FIND("~~",SWDATA!G303)-1),RIGHT(SWDATA!G303,LEN(SWDATA!G303)-FIND("|",SWDATA!G303))))))</f>
        <v/>
      </c>
      <c r="O318" s="400" t="str">
        <f>IF(LEN(SWDATA!G303)=0,"",IF(LEN(SWDATA!H303)=0,"",IF($O$12="ID",MID(SWDATA!H303,FIND("|",SWDATA!H303)+1,FIND("~~",SWDATA!H303)-FIND("|",SWDATA!H303)-1),IF($O$12="Desc",RIGHT(SWDATA!H303,LEN(SWDATA!H303)-FIND("~~",SWDATA!H303)-1),RIGHT(SWDATA!H303,LEN(SWDATA!H303)-FIND("|",SWDATA!H303))))))</f>
        <v/>
      </c>
      <c r="P318" s="401" t="str">
        <f>IF(LEN(SWDATA!C303)=0,"",SWDATA!C303)</f>
        <v/>
      </c>
      <c r="Q318" s="402" t="str">
        <f t="shared" si="1093"/>
        <v/>
      </c>
      <c r="R318" s="403" t="s">
        <v>575</v>
      </c>
      <c r="S318" s="404" t="s">
        <v>485</v>
      </c>
      <c r="T318" s="404"/>
      <c r="U318" s="405" t="s">
        <v>595</v>
      </c>
      <c r="V318" s="406" t="s">
        <v>221</v>
      </c>
      <c r="W318" s="407">
        <f>IF(OR(Is_Loading,LEN($A318)=0),"",SWDATA!P303)</f>
        <v>0</v>
      </c>
      <c r="X318" s="408">
        <f>IF(OR(Is_Loading,LEN($A318)=0),"",SWDATA!Q303)</f>
        <v>0</v>
      </c>
      <c r="Y318" s="408">
        <f>IF(OR(Is_Loading,LEN($A318)=0),"",SWDATA!R303)</f>
        <v>0</v>
      </c>
      <c r="Z318" s="407" t="str">
        <f t="shared" ref="Z318" si="1258">IF($A318=0,"",CHOOSE($F318,SUM(W318:Y318),SUM(W318:Y318)/3,Y318))</f>
        <v/>
      </c>
      <c r="AA318" s="407">
        <f>IF(OR(Is_Loading,LEN($A318)=0),"",SWDATA!T303)</f>
        <v>0</v>
      </c>
      <c r="AB318" s="408">
        <f>IF(OR(Is_Loading,LEN($A318)=0),"",SWDATA!U303)</f>
        <v>0</v>
      </c>
      <c r="AC318" s="408">
        <f>IF(OR(Is_Loading,LEN($A318)=0),"",SWDATA!V303)</f>
        <v>0</v>
      </c>
      <c r="AD318" s="407" t="str">
        <f t="shared" si="1094"/>
        <v/>
      </c>
      <c r="AE318" s="407">
        <f>IF(OR(Is_Loading,LEN($A318)=0),"",SWDATA!X303)</f>
        <v>0</v>
      </c>
      <c r="AF318" s="408">
        <f>IF(OR(Is_Loading,LEN($A318)=0),"",SWDATA!Y303)</f>
        <v>0</v>
      </c>
      <c r="AG318" s="408">
        <f>IF(OR(Is_Loading,LEN($A318)=0),"",SWDATA!Z303)</f>
        <v>0</v>
      </c>
      <c r="AH318" s="407" t="str">
        <f t="shared" si="1095"/>
        <v/>
      </c>
      <c r="AI318" s="407">
        <f>IF(OR(Is_Loading,LEN($A318)=0),"",SWDATA!AB303)</f>
        <v>0</v>
      </c>
      <c r="AJ318" s="408">
        <f>IF(OR(Is_Loading,LEN($A318)=0),"",SWDATA!AC303)</f>
        <v>0</v>
      </c>
      <c r="AK318" s="408">
        <f>IF(OR(Is_Loading,LEN($A318)=0),"",SWDATA!AD303)</f>
        <v>0</v>
      </c>
      <c r="AL318" s="407" t="str">
        <f t="shared" si="1096"/>
        <v/>
      </c>
      <c r="AM318" s="407">
        <f>IF(OR(Is_Loading,LEN($A318)=0),"",SWDATA!AF303)</f>
        <v>0</v>
      </c>
      <c r="AN318" s="408">
        <f>IF(OR(Is_Loading,LEN($A318)=0),"",SWDATA!AG303)</f>
        <v>0</v>
      </c>
      <c r="AO318" s="409">
        <f>IF(OR(Is_Loading,LEN($A318)=0),"",SWDATA!AH303)</f>
        <v>0</v>
      </c>
      <c r="AP318" s="410" t="str">
        <f t="shared" si="1097"/>
        <v/>
      </c>
      <c r="AQ318" s="407">
        <f>IF(OR(Is_Loading,LEN($A318)=0),"",SWDATA!AJ303)</f>
        <v>0</v>
      </c>
      <c r="AR318" s="408">
        <f>IF(OR(Is_Loading,LEN($A318)=0),"",SWDATA!AK303)</f>
        <v>0</v>
      </c>
      <c r="AS318" s="408">
        <f>IF(OR(Is_Loading,LEN($A318)=0),"",SWDATA!AL303)</f>
        <v>0</v>
      </c>
      <c r="AT318" s="407" t="str">
        <f t="shared" si="1098"/>
        <v/>
      </c>
      <c r="AU318" s="407">
        <f>IF(OR(Is_Loading,LEN($A318)=0),"",SWDATA!AN303)</f>
        <v>0</v>
      </c>
      <c r="AV318" s="408">
        <f>IF(OR(Is_Loading,LEN($A318)=0),"",SWDATA!AO303)</f>
        <v>0</v>
      </c>
      <c r="AW318" s="408">
        <f>IF(OR(Is_Loading,LEN($A318)=0),"",SWDATA!AP303)</f>
        <v>0</v>
      </c>
      <c r="AX318" s="407" t="str">
        <f t="shared" si="1099"/>
        <v/>
      </c>
      <c r="AY318" s="407">
        <f>IF(OR(Is_Loading,LEN($A318)=0),"",SWDATA!AR303)</f>
        <v>0</v>
      </c>
      <c r="AZ318" s="408">
        <f>IF(OR(Is_Loading,LEN($A318)=0),"",SWDATA!AS303)</f>
        <v>0</v>
      </c>
      <c r="BA318" s="408">
        <f>IF(OR(Is_Loading,LEN($A318)=0),"",SWDATA!AT303)</f>
        <v>0</v>
      </c>
      <c r="BB318" s="407" t="str">
        <f t="shared" si="1100"/>
        <v/>
      </c>
      <c r="BC318" s="407">
        <f>IF(OR(Is_Loading,LEN($A318)=0),"",SWDATA!AV303)</f>
        <v>0</v>
      </c>
      <c r="BD318" s="408">
        <f>IF(OR(Is_Loading,LEN($A318)=0),"",SWDATA!AW303)</f>
        <v>0</v>
      </c>
      <c r="BE318" s="409">
        <f>IF(OR(Is_Loading,LEN($A318)=0),"",SWDATA!AX303)</f>
        <v>0</v>
      </c>
      <c r="BF318" s="320" t="str">
        <f t="shared" si="1101"/>
        <v/>
      </c>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s="201"/>
      <c r="CO318" s="201"/>
      <c r="CP318" s="201"/>
      <c r="CQ318" s="201"/>
      <c r="CR318" s="201"/>
      <c r="CS318" s="201"/>
      <c r="CT318" s="201"/>
      <c r="CU318" s="201"/>
      <c r="CV318" s="201"/>
      <c r="CW318" s="201"/>
      <c r="CX318" s="201"/>
      <c r="CY318" s="201"/>
      <c r="CZ318" s="201"/>
      <c r="DA318" s="201"/>
      <c r="DB318" s="201"/>
      <c r="DC318" s="201"/>
      <c r="DD318" s="201"/>
      <c r="DE318" s="201"/>
      <c r="DF318" s="201"/>
      <c r="DG318" s="201"/>
      <c r="DH318" s="201"/>
      <c r="DI318" s="201"/>
      <c r="DJ318" s="201"/>
      <c r="DK318" s="201"/>
      <c r="DL318" s="201"/>
      <c r="DM318" s="201"/>
      <c r="DN318" s="201"/>
      <c r="DQ318" s="373">
        <f>'Metrics &amp; Attributes View'!N343</f>
        <v>0</v>
      </c>
      <c r="DS318" s="372"/>
      <c r="DT318" s="374"/>
      <c r="DU318" s="375"/>
      <c r="DV318" s="375"/>
      <c r="DW318" s="375"/>
      <c r="DX318" s="375"/>
      <c r="DY318" s="375"/>
      <c r="DZ318" s="375"/>
      <c r="EA318" s="375"/>
      <c r="EB318" s="375"/>
      <c r="EC318" s="375"/>
      <c r="ED318" s="375"/>
      <c r="EE318" s="375"/>
      <c r="EF318" s="375"/>
      <c r="EG318" s="375"/>
      <c r="EH318" s="375"/>
      <c r="EI318" s="375"/>
      <c r="EJ318" s="375"/>
      <c r="EK318" s="375"/>
      <c r="EL318" s="375"/>
      <c r="EM318" s="375"/>
      <c r="EN318" s="375"/>
      <c r="EO318" s="375"/>
      <c r="EP318" s="375"/>
      <c r="EQ318" s="375"/>
      <c r="ER318" s="375"/>
      <c r="ES318" s="375"/>
      <c r="ET318" s="375"/>
      <c r="EU318" s="375"/>
      <c r="EV318" s="375"/>
      <c r="EW318" s="375"/>
      <c r="EX318" s="375"/>
      <c r="EY318" s="375"/>
      <c r="EZ318" s="375"/>
      <c r="FA318" s="375"/>
      <c r="FB318" s="375"/>
      <c r="FC318" s="375"/>
      <c r="FD318" s="375"/>
      <c r="FE318" s="376"/>
      <c r="FF318" s="372"/>
      <c r="FG318" s="372"/>
      <c r="FH318" s="372"/>
      <c r="FI318" s="372"/>
      <c r="FJ318" s="372"/>
      <c r="FK318" s="372"/>
      <c r="FL318" s="372"/>
      <c r="FM318" s="372"/>
      <c r="FN318" s="372"/>
      <c r="FO318" s="372"/>
      <c r="FP318" s="372"/>
      <c r="FQ318" s="372"/>
      <c r="FR318" s="372"/>
      <c r="FS318" s="372"/>
      <c r="FT318" s="372"/>
      <c r="FU318" s="372"/>
      <c r="FV318" s="372"/>
      <c r="FW318" s="372"/>
      <c r="FX318" s="372"/>
      <c r="FY318" s="372"/>
      <c r="FZ318" s="372"/>
      <c r="GA318" s="372"/>
      <c r="GB318" s="372"/>
      <c r="GC318" s="372"/>
      <c r="GD318" s="372"/>
      <c r="GE318" s="372"/>
      <c r="GF318" s="372"/>
      <c r="GG318" s="372"/>
      <c r="GH318" s="372"/>
      <c r="GI318" s="372"/>
      <c r="GJ318" s="372"/>
      <c r="GK318" s="372"/>
      <c r="GL318" s="372"/>
      <c r="GM318" s="372"/>
      <c r="GN318" s="372"/>
      <c r="GO318" s="372"/>
      <c r="GP318" s="372"/>
      <c r="GQ318" s="372"/>
      <c r="GR318" s="372"/>
      <c r="GS318" s="372"/>
      <c r="GT318" s="372"/>
      <c r="GU318" s="372"/>
      <c r="GV318" s="372"/>
      <c r="GW318" s="372"/>
      <c r="GX318" s="372"/>
      <c r="GY318" s="372"/>
      <c r="GZ318" s="372"/>
      <c r="HA318" s="372"/>
      <c r="HB318" s="372"/>
      <c r="HC318" s="372"/>
    </row>
    <row r="319" spans="1:211" s="373" customFormat="1" ht="15" customHeight="1" x14ac:dyDescent="0.2">
      <c r="A319" s="192">
        <f>SWDATA!O304</f>
        <v>0</v>
      </c>
      <c r="B319" s="192">
        <f>SWDATA!M304</f>
        <v>0</v>
      </c>
      <c r="C319" s="201">
        <f>IF(AND(SWDATA!M304=1,SWDATA!Q304="promotions"),SWDATA!P304,0)</f>
        <v>0</v>
      </c>
      <c r="D319" s="200">
        <f>ROW(SWDATA!M304)</f>
        <v>304</v>
      </c>
      <c r="E319" s="202">
        <f t="shared" si="1257"/>
        <v>0</v>
      </c>
      <c r="F319" s="203">
        <f t="shared" ref="F319:F382" si="1259">IF(NOT(ISERROR(SEARCH("Kg",P319))),3,IF(NOT(ISERROR(SEARCH("/Unit",P319))),2,IF(NOT(ISERROR(SEARCH("Pct",P319))),2,1)))</f>
        <v>1</v>
      </c>
      <c r="G319" s="192" t="str">
        <f t="shared" ref="G319:G382" si="1260">IF(NOT(ISERROR(SEARCH("U",P319))),"U",IF(NOT(ISERROR(SEARCH("Pct",P319))),"Pct",""))</f>
        <v/>
      </c>
      <c r="H319" s="204"/>
      <c r="I319" s="390"/>
      <c r="J319" s="238">
        <f t="shared" ref="J319:J382" si="1261">IF(ISERROR(FIND(":-1",A319)),A319,0)</f>
        <v>0</v>
      </c>
      <c r="K319" s="239" t="str">
        <f t="shared" ref="K319:K382" si="1262">IF(NOT(ISERROR(SEARCH("(Cost)",P319))),"C",IF(NOT(ISERROR(SEARCH("(EURO)",P319))),"R",IF(NOT(ISERROR(SEARCH("marg",P319))),"M",IF(OR(NOT(ISERROR(SEARCH("(Rev/",P319))),NOT(ISERROR(SEARCH("(Pct)",P319)))),"P",IF(NOT(ISERROR(SEARCH("Units",P319))),"U","")))))</f>
        <v/>
      </c>
      <c r="L319" s="342"/>
      <c r="M319" s="345"/>
      <c r="N319" s="340" t="str">
        <f>IF(LEN(SWDATA!F304)=0,"",N318)</f>
        <v/>
      </c>
      <c r="O319" s="296" t="str">
        <f>IF(LEN(SWDATA!G304)=0,"",O318)</f>
        <v/>
      </c>
      <c r="P319" s="297" t="str">
        <f>IF(LEN(SWDATA!C304)=0,"",SWDATA!C304)</f>
        <v/>
      </c>
      <c r="Q319" s="312" t="str">
        <f t="shared" ref="Q319:Q382" si="1263">P319</f>
        <v/>
      </c>
      <c r="R319" s="223" t="s">
        <v>575</v>
      </c>
      <c r="S319" s="224"/>
      <c r="T319" s="224"/>
      <c r="U319" s="265" t="s">
        <v>619</v>
      </c>
      <c r="V319" s="205" t="s">
        <v>221</v>
      </c>
      <c r="W319" s="266">
        <f>IF(OR(Is_Loading,LEN($A319)=0),"",SWDATA!P304)</f>
        <v>0</v>
      </c>
      <c r="X319" s="267">
        <f>IF(OR(Is_Loading,LEN($A319)=0),"",SWDATA!Q304)</f>
        <v>0</v>
      </c>
      <c r="Y319" s="267">
        <f>IF(OR(Is_Loading,LEN($A319)=0),"",SWDATA!R304)</f>
        <v>0</v>
      </c>
      <c r="Z319" s="266" t="str">
        <f t="shared" ref="Z319:Z320" si="1264">IF($A319=0,"",CHOOSE($F319,SUM(W319:Y319),SUM(W319:Y319)/3,Y319))</f>
        <v/>
      </c>
      <c r="AA319" s="266">
        <f>IF(OR(Is_Loading,LEN($A319)=0),"",SWDATA!T304)</f>
        <v>0</v>
      </c>
      <c r="AB319" s="267">
        <f>IF(OR(Is_Loading,LEN($A319)=0),"",SWDATA!U304)</f>
        <v>0</v>
      </c>
      <c r="AC319" s="267">
        <f>IF(OR(Is_Loading,LEN($A319)=0),"",SWDATA!V304)</f>
        <v>0</v>
      </c>
      <c r="AD319" s="266" t="str">
        <f t="shared" ref="AD319:AD382" si="1265">IF($A319=0,"",CHOOSE($F319,SUM(AA319:AC319),SUM(AA319:AC319)/3,AC319))</f>
        <v/>
      </c>
      <c r="AE319" s="266">
        <f>IF(OR(Is_Loading,LEN($A319)=0),"",SWDATA!X304)</f>
        <v>0</v>
      </c>
      <c r="AF319" s="267">
        <f>IF(OR(Is_Loading,LEN($A319)=0),"",SWDATA!Y304)</f>
        <v>0</v>
      </c>
      <c r="AG319" s="267">
        <f>IF(OR(Is_Loading,LEN($A319)=0),"",SWDATA!Z304)</f>
        <v>0</v>
      </c>
      <c r="AH319" s="266" t="str">
        <f t="shared" ref="AH319:AH382" si="1266">IF($A319=0,"",CHOOSE($F319,SUM(AE319:AG319),SUM(AE319:AG319)/3,AG319))</f>
        <v/>
      </c>
      <c r="AI319" s="266">
        <f>IF(OR(Is_Loading,LEN($A319)=0),"",SWDATA!AB304)</f>
        <v>0</v>
      </c>
      <c r="AJ319" s="267">
        <f>IF(OR(Is_Loading,LEN($A319)=0),"",SWDATA!AC304)</f>
        <v>0</v>
      </c>
      <c r="AK319" s="267">
        <f>IF(OR(Is_Loading,LEN($A319)=0),"",SWDATA!AD304)</f>
        <v>0</v>
      </c>
      <c r="AL319" s="266" t="str">
        <f t="shared" ref="AL319:AL382" si="1267">IF($A319=0,"",CHOOSE($F319,SUM(AI319:AK319),SUM(AI319:AK319)/3,AK319))</f>
        <v/>
      </c>
      <c r="AM319" s="266">
        <f>IF(OR(Is_Loading,LEN($A319)=0),"",SWDATA!AF304)</f>
        <v>0</v>
      </c>
      <c r="AN319" s="267">
        <f>IF(OR(Is_Loading,LEN($A319)=0),"",SWDATA!AG304)</f>
        <v>0</v>
      </c>
      <c r="AO319" s="323">
        <f>IF(OR(Is_Loading,LEN($A319)=0),"",SWDATA!AH304)</f>
        <v>0</v>
      </c>
      <c r="AP319" s="320" t="str">
        <f t="shared" ref="AP319:AP382" si="1268">IF($A319=0,"",CHOOSE($F319,SUM(AM319:AO319),SUM(AM319:AO319)/3,AO319))</f>
        <v/>
      </c>
      <c r="AQ319" s="266">
        <f>IF(OR(Is_Loading,LEN($A319)=0),"",SWDATA!AJ304)</f>
        <v>0</v>
      </c>
      <c r="AR319" s="267">
        <f>IF(OR(Is_Loading,LEN($A319)=0),"",SWDATA!AK304)</f>
        <v>0</v>
      </c>
      <c r="AS319" s="267">
        <f>IF(OR(Is_Loading,LEN($A319)=0),"",SWDATA!AL304)</f>
        <v>0</v>
      </c>
      <c r="AT319" s="266" t="str">
        <f t="shared" ref="AT319:AT382" si="1269">IF($A319=0,"",CHOOSE($F319,SUM(AQ319:AS319),SUM(AQ319:AS319)/3,AS319))</f>
        <v/>
      </c>
      <c r="AU319" s="266">
        <f>IF(OR(Is_Loading,LEN($A319)=0),"",SWDATA!AN304)</f>
        <v>0</v>
      </c>
      <c r="AV319" s="267">
        <f>IF(OR(Is_Loading,LEN($A319)=0),"",SWDATA!AO304)</f>
        <v>0</v>
      </c>
      <c r="AW319" s="267">
        <f>IF(OR(Is_Loading,LEN($A319)=0),"",SWDATA!AP304)</f>
        <v>0</v>
      </c>
      <c r="AX319" s="266" t="str">
        <f t="shared" ref="AX319:AX382" si="1270">IF($A319=0,"",CHOOSE($F319,SUM(AU319:AW319),SUM(AU319:AW319)/3,AW319))</f>
        <v/>
      </c>
      <c r="AY319" s="266">
        <f>IF(OR(Is_Loading,LEN($A319)=0),"",SWDATA!AR304)</f>
        <v>0</v>
      </c>
      <c r="AZ319" s="267">
        <f>IF(OR(Is_Loading,LEN($A319)=0),"",SWDATA!AS304)</f>
        <v>0</v>
      </c>
      <c r="BA319" s="267">
        <f>IF(OR(Is_Loading,LEN($A319)=0),"",SWDATA!AT304)</f>
        <v>0</v>
      </c>
      <c r="BB319" s="266" t="str">
        <f t="shared" ref="BB319:BB382" si="1271">IF($A319=0,"",CHOOSE($F319,SUM(AY319:BA319),SUM(AY319:BA319)/3,BA319))</f>
        <v/>
      </c>
      <c r="BC319" s="266">
        <f>IF(OR(Is_Loading,LEN($A319)=0),"",SWDATA!AV304)</f>
        <v>0</v>
      </c>
      <c r="BD319" s="267">
        <f>IF(OR(Is_Loading,LEN($A319)=0),"",SWDATA!AW304)</f>
        <v>0</v>
      </c>
      <c r="BE319" s="323">
        <f>IF(OR(Is_Loading,LEN($A319)=0),"",SWDATA!AX304)</f>
        <v>0</v>
      </c>
      <c r="BF319" s="320" t="str">
        <f t="shared" ref="BF319:BF382" si="1272">IF($A319=0,"",CHOOSE($F319,SUM(BC319:BE319),SUM(BC319:BE319)/3,BE319))</f>
        <v/>
      </c>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s="201"/>
      <c r="CO319" s="201"/>
      <c r="CP319" s="201"/>
      <c r="CQ319" s="201"/>
      <c r="CR319" s="201"/>
      <c r="CS319" s="201"/>
      <c r="CT319" s="201"/>
      <c r="CU319" s="201"/>
      <c r="CV319" s="201"/>
      <c r="CW319" s="201"/>
      <c r="CX319" s="201"/>
      <c r="CY319" s="201"/>
      <c r="CZ319" s="201"/>
      <c r="DA319" s="201"/>
      <c r="DB319" s="201"/>
      <c r="DC319" s="201"/>
      <c r="DD319" s="201"/>
      <c r="DE319" s="201"/>
      <c r="DF319" s="201"/>
      <c r="DG319" s="201"/>
      <c r="DH319" s="201"/>
      <c r="DI319" s="201"/>
      <c r="DJ319" s="201"/>
      <c r="DK319" s="201"/>
      <c r="DL319" s="201"/>
      <c r="DM319" s="201"/>
      <c r="DN319" s="201"/>
      <c r="DS319" s="372"/>
      <c r="DT319" s="372"/>
      <c r="DU319" s="375">
        <f t="shared" ref="DU319" si="1273">COLUMN(W317)</f>
        <v>23</v>
      </c>
      <c r="DV319" s="375">
        <f t="shared" ref="DV319" si="1274">SUM(DU319)+DV320+1</f>
        <v>24</v>
      </c>
      <c r="DW319" s="375">
        <f t="shared" ref="DW319" si="1275">SUM(DV319)+DW320+1</f>
        <v>25</v>
      </c>
      <c r="DX319" s="375">
        <f t="shared" ref="DX319" si="1276">SUM(DW319)+DX320+1</f>
        <v>27</v>
      </c>
      <c r="DY319" s="375">
        <f t="shared" ref="DY319" si="1277">SUM(DX319)+DY320+1</f>
        <v>28</v>
      </c>
      <c r="DZ319" s="375">
        <f t="shared" ref="DZ319" si="1278">SUM(DY319)+DZ320+1</f>
        <v>29</v>
      </c>
      <c r="EA319" s="375">
        <f t="shared" ref="EA319" si="1279">SUM(DZ319)+EA320+1</f>
        <v>31</v>
      </c>
      <c r="EB319" s="375">
        <f t="shared" ref="EB319" si="1280">SUM(EA319)+EB320+1</f>
        <v>32</v>
      </c>
      <c r="EC319" s="375">
        <f t="shared" ref="EC319" si="1281">SUM(EB319)+EC320+1</f>
        <v>33</v>
      </c>
      <c r="ED319" s="375">
        <f t="shared" ref="ED319" si="1282">SUM(EC319)+ED320+1</f>
        <v>35</v>
      </c>
      <c r="EE319" s="375">
        <f t="shared" ref="EE319" si="1283">SUM(ED319)+EE320+1</f>
        <v>36</v>
      </c>
      <c r="EF319" s="375">
        <f t="shared" ref="EF319" si="1284">SUM(EE319)+EF320+1</f>
        <v>37</v>
      </c>
      <c r="EG319" s="375">
        <f t="shared" ref="EG319" si="1285">SUM(EF319)+EG320+1</f>
        <v>39</v>
      </c>
      <c r="EH319" s="375">
        <f t="shared" ref="EH319" si="1286">SUM(EG319)+EH320+1</f>
        <v>40</v>
      </c>
      <c r="EI319" s="375">
        <f t="shared" ref="EI319" si="1287">SUM(EH319)+EI320+1</f>
        <v>41</v>
      </c>
      <c r="EJ319" s="375">
        <f t="shared" ref="EJ319" si="1288">SUM(EI319)+EJ320+1</f>
        <v>43</v>
      </c>
      <c r="EK319" s="375">
        <f t="shared" ref="EK319" si="1289">SUM(EJ319)+EK320+1</f>
        <v>44</v>
      </c>
      <c r="EL319" s="375">
        <f t="shared" ref="EL319" si="1290">SUM(EK319)+EL320+1</f>
        <v>45</v>
      </c>
      <c r="EM319" s="375">
        <f t="shared" ref="EM319" si="1291">SUM(EL319)+EM320+1</f>
        <v>47</v>
      </c>
      <c r="EN319" s="375">
        <f t="shared" ref="EN319" si="1292">SUM(EM319)+EN320+1</f>
        <v>48</v>
      </c>
      <c r="EO319" s="375">
        <f t="shared" ref="EO319" si="1293">SUM(EN319)+EO320+1</f>
        <v>49</v>
      </c>
      <c r="EP319" s="375">
        <f t="shared" ref="EP319" si="1294">SUM(EO319)+EP320+1</f>
        <v>51</v>
      </c>
      <c r="EQ319" s="375">
        <f t="shared" ref="EQ319" si="1295">SUM(EP319)+EQ320+1</f>
        <v>52</v>
      </c>
      <c r="ER319" s="375">
        <f t="shared" ref="ER319" si="1296">SUM(EQ319)+ER320+1</f>
        <v>53</v>
      </c>
      <c r="ES319" s="375">
        <f t="shared" ref="ES319" si="1297">SUM(ER319)+ES320+1</f>
        <v>55</v>
      </c>
      <c r="ET319" s="375">
        <f t="shared" ref="ET319" si="1298">SUM(ES319)+ET320+1</f>
        <v>56</v>
      </c>
      <c r="EU319" s="375">
        <f t="shared" ref="EU319" si="1299">SUM(ET319)+EU320+1</f>
        <v>57</v>
      </c>
      <c r="EV319" s="375">
        <f t="shared" ref="EV319" si="1300">SUM(EU319)+EV320+1</f>
        <v>59</v>
      </c>
      <c r="EW319" s="375">
        <f t="shared" ref="EW319" si="1301">SUM(EV319)+EW320+1</f>
        <v>60</v>
      </c>
      <c r="EX319" s="375">
        <f t="shared" ref="EX319" si="1302">SUM(EW319)+EX320+1</f>
        <v>61</v>
      </c>
      <c r="EY319" s="375">
        <f t="shared" ref="EY319" si="1303">SUM(EX319)+EY320+1</f>
        <v>63</v>
      </c>
      <c r="EZ319" s="375">
        <f t="shared" ref="EZ319" si="1304">SUM(EY319)+EZ320+1</f>
        <v>64</v>
      </c>
      <c r="FA319" s="375">
        <f t="shared" ref="FA319" si="1305">SUM(EZ319)+FA320+1</f>
        <v>65</v>
      </c>
      <c r="FB319" s="375">
        <f t="shared" ref="FB319" si="1306">SUM(FA319)+FB320+1</f>
        <v>67</v>
      </c>
      <c r="FC319" s="375">
        <f t="shared" ref="FC319" si="1307">SUM(FB319)+FC320+1</f>
        <v>68</v>
      </c>
      <c r="FD319" s="375">
        <f t="shared" ref="FD319" si="1308">SUM(FC319)+FD320+1</f>
        <v>69</v>
      </c>
      <c r="FE319" s="372"/>
      <c r="FF319" s="372"/>
      <c r="FG319" s="372"/>
      <c r="FH319" s="372"/>
      <c r="FI319" s="372"/>
      <c r="FJ319" s="372"/>
      <c r="FK319" s="372"/>
      <c r="FL319" s="372"/>
      <c r="FM319" s="372"/>
      <c r="FN319" s="372"/>
      <c r="FO319" s="372"/>
      <c r="FP319" s="372"/>
      <c r="FQ319" s="372"/>
      <c r="FR319" s="372"/>
      <c r="FS319" s="372"/>
      <c r="FT319" s="372"/>
      <c r="FU319" s="372"/>
      <c r="FV319" s="372"/>
      <c r="FW319" s="372"/>
      <c r="FX319" s="372"/>
      <c r="FY319" s="372"/>
      <c r="FZ319" s="372"/>
      <c r="GA319" s="372"/>
      <c r="GB319" s="372"/>
      <c r="GC319" s="372"/>
      <c r="GD319" s="372"/>
      <c r="GE319" s="372"/>
      <c r="GF319" s="372"/>
      <c r="GG319" s="372"/>
      <c r="GH319" s="372"/>
      <c r="GI319" s="372"/>
      <c r="GJ319" s="372"/>
      <c r="GK319" s="372"/>
      <c r="GL319" s="372"/>
      <c r="GM319" s="372"/>
      <c r="GN319" s="372"/>
      <c r="GO319" s="372"/>
      <c r="GP319" s="372"/>
      <c r="GQ319" s="372"/>
      <c r="GR319" s="372"/>
      <c r="GS319" s="372"/>
      <c r="GT319" s="372"/>
      <c r="GU319" s="372"/>
      <c r="GV319" s="372"/>
      <c r="GW319" s="372"/>
      <c r="GX319" s="372"/>
      <c r="GY319" s="372"/>
      <c r="GZ319" s="372"/>
    </row>
    <row r="320" spans="1:211" s="373" customFormat="1" ht="15" customHeight="1" thickBot="1" x14ac:dyDescent="0.25">
      <c r="A320" s="192">
        <f>SWDATA!O305</f>
        <v>0</v>
      </c>
      <c r="B320" s="192">
        <f>SWDATA!M305</f>
        <v>0</v>
      </c>
      <c r="C320" s="201">
        <f>IF(AND(SWDATA!M305=1,SWDATA!Q305="promotions"),SWDATA!P305,0)</f>
        <v>0</v>
      </c>
      <c r="D320" s="200">
        <f>ROW(SWDATA!M305)</f>
        <v>305</v>
      </c>
      <c r="E320" s="202">
        <f t="shared" si="1257"/>
        <v>0</v>
      </c>
      <c r="F320" s="203">
        <f t="shared" si="1259"/>
        <v>1</v>
      </c>
      <c r="G320" s="192" t="str">
        <f t="shared" si="1260"/>
        <v/>
      </c>
      <c r="H320" s="204"/>
      <c r="I320" s="390"/>
      <c r="J320" s="238">
        <f t="shared" si="1261"/>
        <v>0</v>
      </c>
      <c r="K320" s="239" t="str">
        <f t="shared" si="1262"/>
        <v/>
      </c>
      <c r="L320" s="342"/>
      <c r="M320" s="346"/>
      <c r="N320" s="340" t="str">
        <f>IF(LEN(SWDATA!F305)=0,"",N319)</f>
        <v/>
      </c>
      <c r="O320" s="296" t="str">
        <f>IF(LEN(SWDATA!G305)=0,"",O319)</f>
        <v/>
      </c>
      <c r="P320" s="297" t="str">
        <f>IF(LEN(SWDATA!C305)=0,"",SWDATA!C305)</f>
        <v/>
      </c>
      <c r="Q320" s="312" t="str">
        <f t="shared" si="1263"/>
        <v/>
      </c>
      <c r="R320" s="223" t="s">
        <v>575</v>
      </c>
      <c r="S320" s="224"/>
      <c r="T320" s="224"/>
      <c r="U320" s="264" t="s">
        <v>620</v>
      </c>
      <c r="V320" s="205" t="s">
        <v>221</v>
      </c>
      <c r="W320" s="266">
        <f>IF(OR(Is_Loading,LEN($A320)=0),"",SWDATA!P305)</f>
        <v>0</v>
      </c>
      <c r="X320" s="267">
        <f>IF(OR(Is_Loading,LEN($A320)=0),"",SWDATA!Q305)</f>
        <v>0</v>
      </c>
      <c r="Y320" s="267">
        <f>IF(OR(Is_Loading,LEN($A320)=0),"",SWDATA!R305)</f>
        <v>0</v>
      </c>
      <c r="Z320" s="266" t="str">
        <f t="shared" si="1264"/>
        <v/>
      </c>
      <c r="AA320" s="266">
        <f>IF(OR(Is_Loading,LEN($A320)=0),"",SWDATA!T305)</f>
        <v>0</v>
      </c>
      <c r="AB320" s="267">
        <f>IF(OR(Is_Loading,LEN($A320)=0),"",SWDATA!U305)</f>
        <v>0</v>
      </c>
      <c r="AC320" s="267">
        <f>IF(OR(Is_Loading,LEN($A320)=0),"",SWDATA!V305)</f>
        <v>0</v>
      </c>
      <c r="AD320" s="266" t="str">
        <f t="shared" si="1265"/>
        <v/>
      </c>
      <c r="AE320" s="266">
        <f>IF(OR(Is_Loading,LEN($A320)=0),"",SWDATA!X305)</f>
        <v>0</v>
      </c>
      <c r="AF320" s="267">
        <f>IF(OR(Is_Loading,LEN($A320)=0),"",SWDATA!Y305)</f>
        <v>0</v>
      </c>
      <c r="AG320" s="267">
        <f>IF(OR(Is_Loading,LEN($A320)=0),"",SWDATA!Z305)</f>
        <v>0</v>
      </c>
      <c r="AH320" s="266" t="str">
        <f t="shared" si="1266"/>
        <v/>
      </c>
      <c r="AI320" s="266">
        <f>IF(OR(Is_Loading,LEN($A320)=0),"",SWDATA!AB305)</f>
        <v>0</v>
      </c>
      <c r="AJ320" s="267">
        <f>IF(OR(Is_Loading,LEN($A320)=0),"",SWDATA!AC305)</f>
        <v>0</v>
      </c>
      <c r="AK320" s="267">
        <f>IF(OR(Is_Loading,LEN($A320)=0),"",SWDATA!AD305)</f>
        <v>0</v>
      </c>
      <c r="AL320" s="266" t="str">
        <f t="shared" si="1267"/>
        <v/>
      </c>
      <c r="AM320" s="266">
        <f>IF(OR(Is_Loading,LEN($A320)=0),"",SWDATA!AF305)</f>
        <v>0</v>
      </c>
      <c r="AN320" s="267">
        <f>IF(OR(Is_Loading,LEN($A320)=0),"",SWDATA!AG305)</f>
        <v>0</v>
      </c>
      <c r="AO320" s="323">
        <f>IF(OR(Is_Loading,LEN($A320)=0),"",SWDATA!AH305)</f>
        <v>0</v>
      </c>
      <c r="AP320" s="320" t="str">
        <f t="shared" si="1268"/>
        <v/>
      </c>
      <c r="AQ320" s="266">
        <f>IF(OR(Is_Loading,LEN($A320)=0),"",SWDATA!AJ305)</f>
        <v>0</v>
      </c>
      <c r="AR320" s="267">
        <f>IF(OR(Is_Loading,LEN($A320)=0),"",SWDATA!AK305)</f>
        <v>0</v>
      </c>
      <c r="AS320" s="267">
        <f>IF(OR(Is_Loading,LEN($A320)=0),"",SWDATA!AL305)</f>
        <v>0</v>
      </c>
      <c r="AT320" s="266" t="str">
        <f t="shared" si="1269"/>
        <v/>
      </c>
      <c r="AU320" s="266">
        <f>IF(OR(Is_Loading,LEN($A320)=0),"",SWDATA!AN305)</f>
        <v>0</v>
      </c>
      <c r="AV320" s="267">
        <f>IF(OR(Is_Loading,LEN($A320)=0),"",SWDATA!AO305)</f>
        <v>0</v>
      </c>
      <c r="AW320" s="267">
        <f>IF(OR(Is_Loading,LEN($A320)=0),"",SWDATA!AP305)</f>
        <v>0</v>
      </c>
      <c r="AX320" s="266" t="str">
        <f t="shared" si="1270"/>
        <v/>
      </c>
      <c r="AY320" s="266">
        <f>IF(OR(Is_Loading,LEN($A320)=0),"",SWDATA!AR305)</f>
        <v>0</v>
      </c>
      <c r="AZ320" s="267">
        <f>IF(OR(Is_Loading,LEN($A320)=0),"",SWDATA!AS305)</f>
        <v>0</v>
      </c>
      <c r="BA320" s="267">
        <f>IF(OR(Is_Loading,LEN($A320)=0),"",SWDATA!AT305)</f>
        <v>0</v>
      </c>
      <c r="BB320" s="266" t="str">
        <f t="shared" si="1271"/>
        <v/>
      </c>
      <c r="BC320" s="266">
        <f>IF(OR(Is_Loading,LEN($A320)=0),"",SWDATA!AV305)</f>
        <v>0</v>
      </c>
      <c r="BD320" s="267">
        <f>IF(OR(Is_Loading,LEN($A320)=0),"",SWDATA!AW305)</f>
        <v>0</v>
      </c>
      <c r="BE320" s="323">
        <f>IF(OR(Is_Loading,LEN($A320)=0),"",SWDATA!AX305)</f>
        <v>0</v>
      </c>
      <c r="BF320" s="320" t="str">
        <f t="shared" si="1272"/>
        <v/>
      </c>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s="201"/>
      <c r="CO320" s="201"/>
      <c r="CP320" s="201"/>
      <c r="CQ320" s="201"/>
      <c r="CR320" s="201"/>
      <c r="CS320" s="201"/>
      <c r="CT320" s="201"/>
      <c r="CU320" s="201"/>
      <c r="CV320" s="201"/>
      <c r="CW320" s="201"/>
      <c r="CX320" s="201"/>
      <c r="CY320" s="201"/>
      <c r="CZ320" s="201"/>
      <c r="DA320" s="201"/>
      <c r="DB320" s="201"/>
      <c r="DC320" s="201"/>
      <c r="DD320" s="201"/>
      <c r="DE320" s="201"/>
      <c r="DF320" s="201"/>
      <c r="DG320" s="201"/>
      <c r="DH320" s="201"/>
      <c r="DI320" s="201"/>
      <c r="DJ320" s="201"/>
      <c r="DK320" s="201"/>
      <c r="DL320" s="201"/>
      <c r="DM320" s="201"/>
      <c r="DN320" s="201"/>
      <c r="DS320" s="372"/>
      <c r="DT320" s="374"/>
      <c r="DU320" s="375"/>
      <c r="DV320" s="375"/>
      <c r="DW320" s="375"/>
      <c r="DX320" s="375">
        <v>1</v>
      </c>
      <c r="DY320" s="375">
        <f t="shared" ref="DY320:DY340" si="1309">DV320</f>
        <v>0</v>
      </c>
      <c r="DZ320" s="375">
        <f t="shared" ref="DZ320:DZ340" si="1310">DW320</f>
        <v>0</v>
      </c>
      <c r="EA320" s="375">
        <f t="shared" ref="EA320:EA340" si="1311">DX320</f>
        <v>1</v>
      </c>
      <c r="EB320" s="375">
        <f t="shared" ref="EB320:EB340" si="1312">DY320</f>
        <v>0</v>
      </c>
      <c r="EC320" s="375">
        <f t="shared" ref="EC320:EC340" si="1313">DZ320</f>
        <v>0</v>
      </c>
      <c r="ED320" s="375">
        <f t="shared" ref="ED320:ED340" si="1314">EA320</f>
        <v>1</v>
      </c>
      <c r="EE320" s="375">
        <f t="shared" ref="EE320:EE340" si="1315">EB320</f>
        <v>0</v>
      </c>
      <c r="EF320" s="375">
        <f t="shared" ref="EF320:EF340" si="1316">EC320</f>
        <v>0</v>
      </c>
      <c r="EG320" s="375">
        <f t="shared" ref="EG320:EG340" si="1317">ED320</f>
        <v>1</v>
      </c>
      <c r="EH320" s="375">
        <f t="shared" ref="EH320:EH340" si="1318">EE320</f>
        <v>0</v>
      </c>
      <c r="EI320" s="375">
        <f t="shared" ref="EI320:EI340" si="1319">EF320</f>
        <v>0</v>
      </c>
      <c r="EJ320" s="375">
        <f t="shared" ref="EJ320:EJ340" si="1320">EG320</f>
        <v>1</v>
      </c>
      <c r="EK320" s="375">
        <f t="shared" ref="EK320:EK340" si="1321">EH320</f>
        <v>0</v>
      </c>
      <c r="EL320" s="375">
        <f t="shared" ref="EL320:EL340" si="1322">EI320</f>
        <v>0</v>
      </c>
      <c r="EM320" s="375">
        <f t="shared" ref="EM320:EM340" si="1323">EJ320</f>
        <v>1</v>
      </c>
      <c r="EN320" s="375">
        <f t="shared" ref="EN320:EN340" si="1324">EK320</f>
        <v>0</v>
      </c>
      <c r="EO320" s="375">
        <f t="shared" ref="EO320:EO340" si="1325">EL320</f>
        <v>0</v>
      </c>
      <c r="EP320" s="375">
        <f t="shared" ref="EP320:EP340" si="1326">EM320</f>
        <v>1</v>
      </c>
      <c r="EQ320" s="375">
        <f t="shared" ref="EQ320:EQ340" si="1327">EN320</f>
        <v>0</v>
      </c>
      <c r="ER320" s="375">
        <f t="shared" ref="ER320:ER340" si="1328">EO320</f>
        <v>0</v>
      </c>
      <c r="ES320" s="375">
        <f t="shared" ref="ES320:ES340" si="1329">EP320</f>
        <v>1</v>
      </c>
      <c r="ET320" s="375">
        <f t="shared" ref="ET320:ET340" si="1330">EQ320</f>
        <v>0</v>
      </c>
      <c r="EU320" s="375">
        <f t="shared" ref="EU320:EU340" si="1331">ER320</f>
        <v>0</v>
      </c>
      <c r="EV320" s="375">
        <f t="shared" ref="EV320:EV340" si="1332">ES320</f>
        <v>1</v>
      </c>
      <c r="EW320" s="375">
        <f t="shared" ref="EW320:EW340" si="1333">ET320</f>
        <v>0</v>
      </c>
      <c r="EX320" s="375">
        <f t="shared" ref="EX320:EX340" si="1334">EU320</f>
        <v>0</v>
      </c>
      <c r="EY320" s="375">
        <f t="shared" ref="EY320:EY340" si="1335">EV320</f>
        <v>1</v>
      </c>
      <c r="EZ320" s="375">
        <f t="shared" ref="EZ320:EZ340" si="1336">EW320</f>
        <v>0</v>
      </c>
      <c r="FA320" s="375">
        <f t="shared" ref="FA320:FA340" si="1337">EX320</f>
        <v>0</v>
      </c>
      <c r="FB320" s="375">
        <f t="shared" ref="FB320:FB340" si="1338">EY320</f>
        <v>1</v>
      </c>
      <c r="FC320" s="375">
        <f t="shared" ref="FC320:FC340" si="1339">EZ320</f>
        <v>0</v>
      </c>
      <c r="FD320" s="375">
        <f t="shared" ref="FD320:FD340" si="1340">FA320</f>
        <v>0</v>
      </c>
      <c r="FE320" s="376"/>
      <c r="FF320" s="372"/>
      <c r="FG320" s="372"/>
      <c r="FH320" s="372"/>
      <c r="FI320" s="372"/>
      <c r="FJ320" s="372"/>
      <c r="FK320" s="372"/>
      <c r="FL320" s="372"/>
      <c r="FM320" s="372"/>
      <c r="FN320" s="372"/>
      <c r="FO320" s="372"/>
      <c r="FP320" s="372"/>
      <c r="FQ320" s="372"/>
      <c r="FR320" s="372"/>
      <c r="FS320" s="372"/>
      <c r="FT320" s="372"/>
      <c r="FU320" s="372"/>
      <c r="FV320" s="372"/>
      <c r="FW320" s="372"/>
      <c r="FX320" s="372"/>
      <c r="FY320" s="372"/>
      <c r="FZ320" s="372"/>
      <c r="GA320" s="372"/>
      <c r="GB320" s="372"/>
      <c r="GC320" s="372"/>
      <c r="GD320" s="372"/>
      <c r="GE320" s="372"/>
      <c r="GF320" s="372"/>
      <c r="GG320" s="372"/>
      <c r="GH320" s="372"/>
      <c r="GI320" s="372"/>
      <c r="GJ320" s="372"/>
      <c r="GK320" s="372"/>
      <c r="GL320" s="372"/>
      <c r="GM320" s="372"/>
      <c r="GN320" s="372"/>
      <c r="GO320" s="372"/>
      <c r="GP320" s="372"/>
      <c r="GQ320" s="372"/>
      <c r="GR320" s="372"/>
      <c r="GS320" s="372"/>
      <c r="GT320" s="372"/>
      <c r="GU320" s="372"/>
      <c r="GV320" s="372"/>
      <c r="GW320" s="372"/>
      <c r="GX320" s="372"/>
      <c r="GY320" s="372"/>
      <c r="GZ320" s="372"/>
      <c r="HA320" s="372"/>
      <c r="HB320" s="372"/>
      <c r="HC320" s="372"/>
    </row>
    <row r="321" spans="1:211" s="373" customFormat="1" ht="15" customHeight="1" thickTop="1" x14ac:dyDescent="0.2">
      <c r="A321" s="192">
        <f>SWDATA!O306</f>
        <v>0</v>
      </c>
      <c r="B321" s="192">
        <f>SWDATA!M306</f>
        <v>0</v>
      </c>
      <c r="C321" s="201">
        <f>IF(AND(SWDATA!M306=1,SWDATA!Q306="promotions"),SWDATA!P306,0)</f>
        <v>0</v>
      </c>
      <c r="D321" s="365">
        <f>ROW(SWDATA!M306)</f>
        <v>306</v>
      </c>
      <c r="E321" s="202">
        <f t="shared" si="1257"/>
        <v>0</v>
      </c>
      <c r="F321" s="203">
        <f t="shared" si="1259"/>
        <v>1</v>
      </c>
      <c r="G321" s="192" t="str">
        <f t="shared" si="1260"/>
        <v/>
      </c>
      <c r="H321" s="204"/>
      <c r="I321" s="390"/>
      <c r="J321" s="238">
        <f t="shared" si="1261"/>
        <v>0</v>
      </c>
      <c r="K321" s="239" t="str">
        <f t="shared" si="1262"/>
        <v/>
      </c>
      <c r="L321" s="342"/>
      <c r="M321" s="345"/>
      <c r="N321" s="340" t="str">
        <f>IF(LEN(SWDATA!F306)=0,"",N320)</f>
        <v/>
      </c>
      <c r="O321" s="296" t="str">
        <f>IF(LEN(SWDATA!G306)=0,"",O320)</f>
        <v/>
      </c>
      <c r="P321" s="297" t="str">
        <f>IF(LEN(SWDATA!C306)=0,"",SWDATA!C306)</f>
        <v/>
      </c>
      <c r="Q321" s="312" t="str">
        <f t="shared" si="1263"/>
        <v/>
      </c>
      <c r="R321" s="223" t="s">
        <v>261</v>
      </c>
      <c r="S321" s="224"/>
      <c r="T321" s="224"/>
      <c r="U321" s="264" t="s">
        <v>601</v>
      </c>
      <c r="V321" s="205" t="s">
        <v>221</v>
      </c>
      <c r="W321" s="266">
        <f>IF(OR(Is_Loading,LEN($A321)=0),"",SWDATA!P306)</f>
        <v>0</v>
      </c>
      <c r="X321" s="267">
        <f>IF(OR(Is_Loading,LEN($A321)=0),"",SWDATA!Q306)</f>
        <v>0</v>
      </c>
      <c r="Y321" s="267">
        <f>IF(OR(Is_Loading,LEN($A321)=0),"",SWDATA!R306)</f>
        <v>0</v>
      </c>
      <c r="Z321" s="266" t="str">
        <f t="shared" ref="Z321:Z335" si="1341">IF($A321=0,"",CHOOSE($F321,SUM(W321:Y321),SUM(W321:Y321)/3,Y321))</f>
        <v/>
      </c>
      <c r="AA321" s="266">
        <f>IF(OR(Is_Loading,LEN($A321)=0),"",SWDATA!T306)</f>
        <v>0</v>
      </c>
      <c r="AB321" s="267">
        <f>IF(OR(Is_Loading,LEN($A321)=0),"",SWDATA!U306)</f>
        <v>0</v>
      </c>
      <c r="AC321" s="267">
        <f>IF(OR(Is_Loading,LEN($A321)=0),"",SWDATA!V306)</f>
        <v>0</v>
      </c>
      <c r="AD321" s="266" t="str">
        <f t="shared" si="1265"/>
        <v/>
      </c>
      <c r="AE321" s="266">
        <f>IF(OR(Is_Loading,LEN($A321)=0),"",SWDATA!X306)</f>
        <v>0</v>
      </c>
      <c r="AF321" s="267">
        <f>IF(OR(Is_Loading,LEN($A321)=0),"",SWDATA!Y306)</f>
        <v>0</v>
      </c>
      <c r="AG321" s="267">
        <f>IF(OR(Is_Loading,LEN($A321)=0),"",SWDATA!Z306)</f>
        <v>0</v>
      </c>
      <c r="AH321" s="266" t="str">
        <f t="shared" si="1266"/>
        <v/>
      </c>
      <c r="AI321" s="266">
        <f>IF(OR(Is_Loading,LEN($A321)=0),"",SWDATA!AB306)</f>
        <v>0</v>
      </c>
      <c r="AJ321" s="267">
        <f>IF(OR(Is_Loading,LEN($A321)=0),"",SWDATA!AC306)</f>
        <v>0</v>
      </c>
      <c r="AK321" s="267">
        <f>IF(OR(Is_Loading,LEN($A321)=0),"",SWDATA!AD306)</f>
        <v>0</v>
      </c>
      <c r="AL321" s="266" t="str">
        <f t="shared" si="1267"/>
        <v/>
      </c>
      <c r="AM321" s="266">
        <f>IF(OR(Is_Loading,LEN($A321)=0),"",SWDATA!AF306)</f>
        <v>0</v>
      </c>
      <c r="AN321" s="267">
        <f>IF(OR(Is_Loading,LEN($A321)=0),"",SWDATA!AG306)</f>
        <v>0</v>
      </c>
      <c r="AO321" s="323">
        <f>IF(OR(Is_Loading,LEN($A321)=0),"",SWDATA!AH306)</f>
        <v>0</v>
      </c>
      <c r="AP321" s="320" t="str">
        <f t="shared" si="1268"/>
        <v/>
      </c>
      <c r="AQ321" s="266">
        <f>IF(OR(Is_Loading,LEN($A321)=0),"",SWDATA!AJ306)</f>
        <v>0</v>
      </c>
      <c r="AR321" s="267">
        <f>IF(OR(Is_Loading,LEN($A321)=0),"",SWDATA!AK306)</f>
        <v>0</v>
      </c>
      <c r="AS321" s="267">
        <f>IF(OR(Is_Loading,LEN($A321)=0),"",SWDATA!AL306)</f>
        <v>0</v>
      </c>
      <c r="AT321" s="266" t="str">
        <f t="shared" si="1269"/>
        <v/>
      </c>
      <c r="AU321" s="266">
        <f>IF(OR(Is_Loading,LEN($A321)=0),"",SWDATA!AN306)</f>
        <v>0</v>
      </c>
      <c r="AV321" s="267">
        <f>IF(OR(Is_Loading,LEN($A321)=0),"",SWDATA!AO306)</f>
        <v>0</v>
      </c>
      <c r="AW321" s="267">
        <f>IF(OR(Is_Loading,LEN($A321)=0),"",SWDATA!AP306)</f>
        <v>0</v>
      </c>
      <c r="AX321" s="266" t="str">
        <f t="shared" si="1270"/>
        <v/>
      </c>
      <c r="AY321" s="266">
        <f>IF(OR(Is_Loading,LEN($A321)=0),"",SWDATA!AR306)</f>
        <v>0</v>
      </c>
      <c r="AZ321" s="267">
        <f>IF(OR(Is_Loading,LEN($A321)=0),"",SWDATA!AS306)</f>
        <v>0</v>
      </c>
      <c r="BA321" s="267">
        <f>IF(OR(Is_Loading,LEN($A321)=0),"",SWDATA!AT306)</f>
        <v>0</v>
      </c>
      <c r="BB321" s="266" t="str">
        <f t="shared" si="1271"/>
        <v/>
      </c>
      <c r="BC321" s="266">
        <f>IF(OR(Is_Loading,LEN($A321)=0),"",SWDATA!AV306)</f>
        <v>0</v>
      </c>
      <c r="BD321" s="267">
        <f>IF(OR(Is_Loading,LEN($A321)=0),"",SWDATA!AW306)</f>
        <v>0</v>
      </c>
      <c r="BE321" s="323">
        <f>IF(OR(Is_Loading,LEN($A321)=0),"",SWDATA!AX306)</f>
        <v>0</v>
      </c>
      <c r="BF321" s="320" t="str">
        <f t="shared" si="1272"/>
        <v/>
      </c>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s="201"/>
      <c r="CO321" s="201"/>
      <c r="CP321" s="201"/>
      <c r="CQ321" s="201"/>
      <c r="CR321" s="201"/>
      <c r="CS321" s="201"/>
      <c r="CT321" s="201"/>
      <c r="CU321" s="201"/>
      <c r="CV321" s="201"/>
      <c r="CW321" s="201"/>
      <c r="CX321" s="201"/>
      <c r="CY321" s="201"/>
      <c r="CZ321" s="201"/>
      <c r="DA321" s="201"/>
      <c r="DB321" s="201"/>
      <c r="DC321" s="201"/>
      <c r="DD321" s="201"/>
      <c r="DE321" s="201"/>
      <c r="DF321" s="201"/>
      <c r="DG321" s="201"/>
      <c r="DH321" s="201"/>
      <c r="DI321" s="201"/>
      <c r="DJ321" s="201"/>
      <c r="DK321" s="201"/>
      <c r="DL321" s="201"/>
      <c r="DM321" s="201"/>
      <c r="DN321" s="201"/>
      <c r="DS321" s="372"/>
      <c r="DT321" s="374"/>
      <c r="DU321" s="375"/>
      <c r="DV321" s="375"/>
      <c r="DW321" s="375"/>
      <c r="DX321" s="375">
        <v>1</v>
      </c>
      <c r="DY321" s="375">
        <f t="shared" si="1309"/>
        <v>0</v>
      </c>
      <c r="DZ321" s="375">
        <f t="shared" si="1310"/>
        <v>0</v>
      </c>
      <c r="EA321" s="375">
        <f t="shared" si="1311"/>
        <v>1</v>
      </c>
      <c r="EB321" s="375">
        <f t="shared" si="1312"/>
        <v>0</v>
      </c>
      <c r="EC321" s="375">
        <f t="shared" si="1313"/>
        <v>0</v>
      </c>
      <c r="ED321" s="375">
        <f t="shared" si="1314"/>
        <v>1</v>
      </c>
      <c r="EE321" s="375">
        <f t="shared" si="1315"/>
        <v>0</v>
      </c>
      <c r="EF321" s="375">
        <f t="shared" si="1316"/>
        <v>0</v>
      </c>
      <c r="EG321" s="375">
        <f t="shared" si="1317"/>
        <v>1</v>
      </c>
      <c r="EH321" s="375">
        <f t="shared" si="1318"/>
        <v>0</v>
      </c>
      <c r="EI321" s="375">
        <f t="shared" si="1319"/>
        <v>0</v>
      </c>
      <c r="EJ321" s="375">
        <f t="shared" si="1320"/>
        <v>1</v>
      </c>
      <c r="EK321" s="375">
        <f t="shared" si="1321"/>
        <v>0</v>
      </c>
      <c r="EL321" s="375">
        <f t="shared" si="1322"/>
        <v>0</v>
      </c>
      <c r="EM321" s="375">
        <f t="shared" si="1323"/>
        <v>1</v>
      </c>
      <c r="EN321" s="375">
        <f t="shared" si="1324"/>
        <v>0</v>
      </c>
      <c r="EO321" s="375">
        <f t="shared" si="1325"/>
        <v>0</v>
      </c>
      <c r="EP321" s="375">
        <f t="shared" si="1326"/>
        <v>1</v>
      </c>
      <c r="EQ321" s="375">
        <f t="shared" si="1327"/>
        <v>0</v>
      </c>
      <c r="ER321" s="375">
        <f t="shared" si="1328"/>
        <v>0</v>
      </c>
      <c r="ES321" s="375">
        <f t="shared" si="1329"/>
        <v>1</v>
      </c>
      <c r="ET321" s="375">
        <f t="shared" si="1330"/>
        <v>0</v>
      </c>
      <c r="EU321" s="375">
        <f t="shared" si="1331"/>
        <v>0</v>
      </c>
      <c r="EV321" s="375">
        <f t="shared" si="1332"/>
        <v>1</v>
      </c>
      <c r="EW321" s="375">
        <f t="shared" si="1333"/>
        <v>0</v>
      </c>
      <c r="EX321" s="375">
        <f t="shared" si="1334"/>
        <v>0</v>
      </c>
      <c r="EY321" s="375">
        <f t="shared" si="1335"/>
        <v>1</v>
      </c>
      <c r="EZ321" s="375">
        <f t="shared" si="1336"/>
        <v>0</v>
      </c>
      <c r="FA321" s="375">
        <f t="shared" si="1337"/>
        <v>0</v>
      </c>
      <c r="FB321" s="375">
        <f t="shared" si="1338"/>
        <v>1</v>
      </c>
      <c r="FC321" s="375">
        <f t="shared" si="1339"/>
        <v>0</v>
      </c>
      <c r="FD321" s="375">
        <f t="shared" si="1340"/>
        <v>0</v>
      </c>
      <c r="FE321" s="376"/>
      <c r="FF321" s="372"/>
      <c r="FG321" s="372"/>
      <c r="FH321" s="372"/>
      <c r="FI321" s="372"/>
      <c r="FJ321" s="372"/>
      <c r="FK321" s="372"/>
      <c r="FL321" s="372"/>
      <c r="FM321" s="372"/>
      <c r="FN321" s="372"/>
      <c r="FO321" s="372"/>
      <c r="FP321" s="372"/>
      <c r="FQ321" s="372"/>
      <c r="FR321" s="372"/>
      <c r="FS321" s="372"/>
      <c r="FT321" s="372"/>
      <c r="FU321" s="372"/>
      <c r="FV321" s="372"/>
      <c r="FW321" s="372"/>
      <c r="FX321" s="372"/>
      <c r="FY321" s="372"/>
      <c r="FZ321" s="372"/>
      <c r="GA321" s="372"/>
      <c r="GB321" s="372"/>
      <c r="GC321" s="372"/>
      <c r="GD321" s="372"/>
      <c r="GE321" s="372"/>
      <c r="GF321" s="372"/>
      <c r="GG321" s="372"/>
      <c r="GH321" s="372"/>
      <c r="GI321" s="372"/>
      <c r="GJ321" s="372"/>
      <c r="GK321" s="372"/>
      <c r="GL321" s="372"/>
      <c r="GM321" s="372"/>
      <c r="GN321" s="372"/>
      <c r="GO321" s="372"/>
      <c r="GP321" s="372"/>
      <c r="GQ321" s="372"/>
      <c r="GR321" s="372"/>
      <c r="GS321" s="372"/>
      <c r="GT321" s="372"/>
      <c r="GU321" s="372"/>
      <c r="GV321" s="372"/>
      <c r="GW321" s="372"/>
      <c r="GX321" s="372"/>
      <c r="GY321" s="372"/>
      <c r="GZ321" s="372"/>
      <c r="HA321" s="372"/>
      <c r="HB321" s="372"/>
      <c r="HC321" s="372"/>
    </row>
    <row r="322" spans="1:211" s="373" customFormat="1" ht="15" customHeight="1" x14ac:dyDescent="0.2">
      <c r="A322" s="366">
        <f>SWDATA!O307</f>
        <v>0</v>
      </c>
      <c r="B322" s="366">
        <f>SWDATA!M307</f>
        <v>0</v>
      </c>
      <c r="C322" s="351">
        <f>IF(AND(SWDATA!M307=1,SWDATA!Q307="promotions"),SWDATA!P307,0)</f>
        <v>0</v>
      </c>
      <c r="D322" s="367">
        <f>ROW(SWDATA!M307)</f>
        <v>307</v>
      </c>
      <c r="E322" s="368">
        <f t="shared" si="1257"/>
        <v>0</v>
      </c>
      <c r="F322" s="369">
        <f t="shared" si="1259"/>
        <v>1</v>
      </c>
      <c r="G322" s="366" t="str">
        <f t="shared" si="1260"/>
        <v/>
      </c>
      <c r="H322" s="370"/>
      <c r="J322" s="238">
        <f t="shared" si="1261"/>
        <v>0</v>
      </c>
      <c r="K322" s="239" t="str">
        <f t="shared" si="1262"/>
        <v/>
      </c>
      <c r="L322" s="342"/>
      <c r="M322" s="345"/>
      <c r="N322" s="340" t="str">
        <f>IF(LEN(SWDATA!F307)=0,"",N321)</f>
        <v/>
      </c>
      <c r="O322" s="296" t="str">
        <f>IF(LEN(SWDATA!G307)=0,"",O321)</f>
        <v/>
      </c>
      <c r="P322" s="297" t="str">
        <f>IF(LEN(SWDATA!C307)=0,"",SWDATA!C307)</f>
        <v/>
      </c>
      <c r="Q322" s="312" t="str">
        <f t="shared" si="1263"/>
        <v/>
      </c>
      <c r="R322" s="223" t="s">
        <v>261</v>
      </c>
      <c r="S322" s="224"/>
      <c r="T322" s="224"/>
      <c r="U322" s="264" t="s">
        <v>611</v>
      </c>
      <c r="V322" s="205" t="s">
        <v>221</v>
      </c>
      <c r="W322" s="266">
        <f>IF(OR(Is_Loading,LEN($A322)=0),"",SWDATA!P307)</f>
        <v>0</v>
      </c>
      <c r="X322" s="267">
        <f>IF(OR(Is_Loading,LEN($A322)=0),"",SWDATA!Q307)</f>
        <v>0</v>
      </c>
      <c r="Y322" s="267">
        <f>IF(OR(Is_Loading,LEN($A322)=0),"",SWDATA!R307)</f>
        <v>0</v>
      </c>
      <c r="Z322" s="266" t="str">
        <f t="shared" si="1341"/>
        <v/>
      </c>
      <c r="AA322" s="266">
        <f>IF(OR(Is_Loading,LEN($A322)=0),"",SWDATA!T307)</f>
        <v>0</v>
      </c>
      <c r="AB322" s="267">
        <f>IF(OR(Is_Loading,LEN($A322)=0),"",SWDATA!U307)</f>
        <v>0</v>
      </c>
      <c r="AC322" s="267">
        <f>IF(OR(Is_Loading,LEN($A322)=0),"",SWDATA!V307)</f>
        <v>0</v>
      </c>
      <c r="AD322" s="266" t="str">
        <f t="shared" si="1265"/>
        <v/>
      </c>
      <c r="AE322" s="266">
        <f>IF(OR(Is_Loading,LEN($A322)=0),"",SWDATA!X307)</f>
        <v>0</v>
      </c>
      <c r="AF322" s="267">
        <f>IF(OR(Is_Loading,LEN($A322)=0),"",SWDATA!Y307)</f>
        <v>0</v>
      </c>
      <c r="AG322" s="267">
        <f>IF(OR(Is_Loading,LEN($A322)=0),"",SWDATA!Z307)</f>
        <v>0</v>
      </c>
      <c r="AH322" s="266" t="str">
        <f t="shared" si="1266"/>
        <v/>
      </c>
      <c r="AI322" s="266">
        <f>IF(OR(Is_Loading,LEN($A322)=0),"",SWDATA!AB307)</f>
        <v>0</v>
      </c>
      <c r="AJ322" s="267">
        <f>IF(OR(Is_Loading,LEN($A322)=0),"",SWDATA!AC307)</f>
        <v>0</v>
      </c>
      <c r="AK322" s="267">
        <f>IF(OR(Is_Loading,LEN($A322)=0),"",SWDATA!AD307)</f>
        <v>0</v>
      </c>
      <c r="AL322" s="266" t="str">
        <f t="shared" si="1267"/>
        <v/>
      </c>
      <c r="AM322" s="266">
        <f>IF(OR(Is_Loading,LEN($A322)=0),"",SWDATA!AF307)</f>
        <v>0</v>
      </c>
      <c r="AN322" s="267">
        <f>IF(OR(Is_Loading,LEN($A322)=0),"",SWDATA!AG307)</f>
        <v>0</v>
      </c>
      <c r="AO322" s="323">
        <f>IF(OR(Is_Loading,LEN($A322)=0),"",SWDATA!AH307)</f>
        <v>0</v>
      </c>
      <c r="AP322" s="320" t="str">
        <f t="shared" si="1268"/>
        <v/>
      </c>
      <c r="AQ322" s="266">
        <f>IF(OR(Is_Loading,LEN($A322)=0),"",SWDATA!AJ307)</f>
        <v>0</v>
      </c>
      <c r="AR322" s="267">
        <f>IF(OR(Is_Loading,LEN($A322)=0),"",SWDATA!AK307)</f>
        <v>0</v>
      </c>
      <c r="AS322" s="267">
        <f>IF(OR(Is_Loading,LEN($A322)=0),"",SWDATA!AL307)</f>
        <v>0</v>
      </c>
      <c r="AT322" s="266" t="str">
        <f t="shared" si="1269"/>
        <v/>
      </c>
      <c r="AU322" s="266">
        <f>IF(OR(Is_Loading,LEN($A322)=0),"",SWDATA!AN307)</f>
        <v>0</v>
      </c>
      <c r="AV322" s="267">
        <f>IF(OR(Is_Loading,LEN($A322)=0),"",SWDATA!AO307)</f>
        <v>0</v>
      </c>
      <c r="AW322" s="267">
        <f>IF(OR(Is_Loading,LEN($A322)=0),"",SWDATA!AP307)</f>
        <v>0</v>
      </c>
      <c r="AX322" s="266" t="str">
        <f t="shared" si="1270"/>
        <v/>
      </c>
      <c r="AY322" s="266">
        <f>IF(OR(Is_Loading,LEN($A322)=0),"",SWDATA!AR307)</f>
        <v>0</v>
      </c>
      <c r="AZ322" s="267">
        <f>IF(OR(Is_Loading,LEN($A322)=0),"",SWDATA!AS307)</f>
        <v>0</v>
      </c>
      <c r="BA322" s="267">
        <f>IF(OR(Is_Loading,LEN($A322)=0),"",SWDATA!AT307)</f>
        <v>0</v>
      </c>
      <c r="BB322" s="266" t="str">
        <f t="shared" si="1271"/>
        <v/>
      </c>
      <c r="BC322" s="266">
        <f>IF(OR(Is_Loading,LEN($A322)=0),"",SWDATA!AV307)</f>
        <v>0</v>
      </c>
      <c r="BD322" s="267">
        <f>IF(OR(Is_Loading,LEN($A322)=0),"",SWDATA!AW307)</f>
        <v>0</v>
      </c>
      <c r="BE322" s="323">
        <f>IF(OR(Is_Loading,LEN($A322)=0),"",SWDATA!AX307)</f>
        <v>0</v>
      </c>
      <c r="BF322" s="320" t="str">
        <f t="shared" si="1272"/>
        <v/>
      </c>
      <c r="BG322" s="11"/>
      <c r="BH322" s="11"/>
      <c r="BI322" s="11"/>
      <c r="BJ322" s="11"/>
      <c r="BK322" s="11"/>
      <c r="BL322" s="11"/>
      <c r="BM322" s="11"/>
      <c r="BN322" s="11"/>
      <c r="BO322" s="11"/>
      <c r="BP322" s="11"/>
      <c r="BQ322" s="11"/>
      <c r="BR322" s="11"/>
      <c r="BS322" s="11"/>
      <c r="BT322" s="11"/>
      <c r="BU322" s="11"/>
      <c r="BV322" s="11"/>
      <c r="BW322" s="11"/>
      <c r="BX322" s="11"/>
      <c r="BY322" s="11"/>
      <c r="BZ322" s="11"/>
      <c r="CA322" s="11"/>
      <c r="CB322" s="11"/>
      <c r="CC322" s="11"/>
      <c r="CD322" s="11"/>
      <c r="CE322" s="11"/>
      <c r="CF322" s="11"/>
      <c r="CG322" s="11"/>
      <c r="CH322" s="11"/>
      <c r="CI322" s="11"/>
      <c r="CJ322" s="11"/>
      <c r="CK322" s="11"/>
      <c r="CL322" s="11"/>
      <c r="CM322" s="11"/>
      <c r="CN322" s="351"/>
      <c r="CO322" s="351"/>
      <c r="CP322" s="351"/>
      <c r="CQ322" s="351"/>
      <c r="CR322" s="351"/>
      <c r="CS322" s="351"/>
      <c r="CT322" s="351"/>
      <c r="CU322" s="351"/>
      <c r="CV322" s="351"/>
      <c r="CW322" s="351"/>
      <c r="CX322" s="351"/>
      <c r="CY322" s="351"/>
      <c r="CZ322" s="351"/>
      <c r="DA322" s="351"/>
      <c r="DB322" s="351"/>
      <c r="DC322" s="351"/>
      <c r="DD322" s="351"/>
      <c r="DE322" s="351"/>
      <c r="DF322" s="351"/>
      <c r="DG322" s="351"/>
      <c r="DH322" s="351"/>
      <c r="DI322" s="351"/>
      <c r="DJ322" s="351"/>
      <c r="DK322" s="351"/>
      <c r="DL322" s="351"/>
      <c r="DM322" s="351"/>
      <c r="DN322" s="351"/>
      <c r="DQ322" s="373">
        <f t="shared" ref="DQ322" ca="1" si="1342">INDIRECT("'Metrics &amp; Attributes View'!"&amp;IF(ROW()-9=0, "", IF(13+ROW()/23-9&gt;26, CHAR(64+INT((ROW()-9-1)/26)),"")&amp;CHAR(65+MOD(13+ROW()/23-1, 26)))&amp;44)</f>
        <v>0</v>
      </c>
      <c r="DS322" s="372"/>
      <c r="DT322" s="374"/>
      <c r="DU322" s="375"/>
      <c r="DV322" s="375"/>
      <c r="DW322" s="375"/>
      <c r="DX322" s="375">
        <v>1</v>
      </c>
      <c r="DY322" s="375">
        <f t="shared" si="1309"/>
        <v>0</v>
      </c>
      <c r="DZ322" s="375">
        <f t="shared" si="1310"/>
        <v>0</v>
      </c>
      <c r="EA322" s="375">
        <f t="shared" si="1311"/>
        <v>1</v>
      </c>
      <c r="EB322" s="375">
        <f t="shared" si="1312"/>
        <v>0</v>
      </c>
      <c r="EC322" s="375">
        <f t="shared" si="1313"/>
        <v>0</v>
      </c>
      <c r="ED322" s="375">
        <f t="shared" si="1314"/>
        <v>1</v>
      </c>
      <c r="EE322" s="375">
        <f t="shared" si="1315"/>
        <v>0</v>
      </c>
      <c r="EF322" s="375">
        <f t="shared" si="1316"/>
        <v>0</v>
      </c>
      <c r="EG322" s="375">
        <f t="shared" si="1317"/>
        <v>1</v>
      </c>
      <c r="EH322" s="375">
        <f t="shared" si="1318"/>
        <v>0</v>
      </c>
      <c r="EI322" s="375">
        <f t="shared" si="1319"/>
        <v>0</v>
      </c>
      <c r="EJ322" s="375">
        <f t="shared" si="1320"/>
        <v>1</v>
      </c>
      <c r="EK322" s="375">
        <f t="shared" si="1321"/>
        <v>0</v>
      </c>
      <c r="EL322" s="375">
        <f t="shared" si="1322"/>
        <v>0</v>
      </c>
      <c r="EM322" s="375">
        <f t="shared" si="1323"/>
        <v>1</v>
      </c>
      <c r="EN322" s="375">
        <f t="shared" si="1324"/>
        <v>0</v>
      </c>
      <c r="EO322" s="375">
        <f t="shared" si="1325"/>
        <v>0</v>
      </c>
      <c r="EP322" s="375">
        <f t="shared" si="1326"/>
        <v>1</v>
      </c>
      <c r="EQ322" s="375">
        <f t="shared" si="1327"/>
        <v>0</v>
      </c>
      <c r="ER322" s="375">
        <f t="shared" si="1328"/>
        <v>0</v>
      </c>
      <c r="ES322" s="375">
        <f t="shared" si="1329"/>
        <v>1</v>
      </c>
      <c r="ET322" s="375">
        <f t="shared" si="1330"/>
        <v>0</v>
      </c>
      <c r="EU322" s="375">
        <f t="shared" si="1331"/>
        <v>0</v>
      </c>
      <c r="EV322" s="375">
        <f t="shared" si="1332"/>
        <v>1</v>
      </c>
      <c r="EW322" s="375">
        <f t="shared" si="1333"/>
        <v>0</v>
      </c>
      <c r="EX322" s="375">
        <f t="shared" si="1334"/>
        <v>0</v>
      </c>
      <c r="EY322" s="375">
        <f t="shared" si="1335"/>
        <v>1</v>
      </c>
      <c r="EZ322" s="375">
        <f t="shared" si="1336"/>
        <v>0</v>
      </c>
      <c r="FA322" s="375">
        <f t="shared" si="1337"/>
        <v>0</v>
      </c>
      <c r="FB322" s="375">
        <f t="shared" si="1338"/>
        <v>1</v>
      </c>
      <c r="FC322" s="375">
        <f t="shared" si="1339"/>
        <v>0</v>
      </c>
      <c r="FD322" s="375">
        <f t="shared" si="1340"/>
        <v>0</v>
      </c>
      <c r="FE322" s="376"/>
      <c r="FF322" s="372"/>
      <c r="FG322" s="372"/>
      <c r="FH322" s="372"/>
      <c r="FI322" s="372"/>
      <c r="FJ322" s="372"/>
      <c r="FK322" s="372"/>
      <c r="FL322" s="372"/>
      <c r="FM322" s="372"/>
      <c r="FN322" s="372"/>
      <c r="FO322" s="372"/>
      <c r="FP322" s="372"/>
      <c r="FQ322" s="372"/>
      <c r="FR322" s="372"/>
      <c r="FS322" s="372"/>
      <c r="FT322" s="372"/>
      <c r="FU322" s="372"/>
      <c r="FV322" s="372"/>
      <c r="FW322" s="372"/>
      <c r="FX322" s="372"/>
      <c r="FY322" s="372"/>
      <c r="FZ322" s="372"/>
      <c r="GA322" s="372"/>
      <c r="GB322" s="372"/>
      <c r="GC322" s="372"/>
      <c r="GD322" s="372"/>
      <c r="GE322" s="372"/>
      <c r="GF322" s="372"/>
      <c r="GG322" s="372"/>
      <c r="GH322" s="372"/>
      <c r="GI322" s="372"/>
      <c r="GJ322" s="372"/>
      <c r="GK322" s="372"/>
      <c r="GL322" s="372"/>
      <c r="GM322" s="372"/>
      <c r="GN322" s="372"/>
      <c r="GO322" s="372"/>
      <c r="GP322" s="372"/>
      <c r="GQ322" s="372"/>
      <c r="GR322" s="372"/>
      <c r="GS322" s="372"/>
      <c r="GT322" s="372"/>
      <c r="GU322" s="372"/>
      <c r="GV322" s="372"/>
      <c r="GW322" s="372"/>
      <c r="GX322" s="372"/>
      <c r="GY322" s="372"/>
      <c r="GZ322" s="372"/>
      <c r="HA322" s="372"/>
      <c r="HB322" s="372"/>
      <c r="HC322" s="372"/>
    </row>
    <row r="323" spans="1:211" s="373" customFormat="1" ht="15" customHeight="1" x14ac:dyDescent="0.2">
      <c r="A323" s="366">
        <f>SWDATA!O308</f>
        <v>0</v>
      </c>
      <c r="B323" s="366">
        <f>SWDATA!M308</f>
        <v>0</v>
      </c>
      <c r="C323" s="351">
        <f>IF(AND(SWDATA!M308=1,SWDATA!Q308="promotions"),SWDATA!P308,0)</f>
        <v>0</v>
      </c>
      <c r="D323" s="367">
        <f>ROW(SWDATA!M308)</f>
        <v>308</v>
      </c>
      <c r="E323" s="368">
        <f t="shared" si="1257"/>
        <v>0</v>
      </c>
      <c r="F323" s="369">
        <f t="shared" si="1259"/>
        <v>1</v>
      </c>
      <c r="G323" s="366" t="str">
        <f t="shared" si="1260"/>
        <v/>
      </c>
      <c r="H323" s="370"/>
      <c r="J323" s="238">
        <f t="shared" si="1261"/>
        <v>0</v>
      </c>
      <c r="K323" s="239" t="str">
        <f t="shared" si="1262"/>
        <v/>
      </c>
      <c r="L323" s="342"/>
      <c r="M323" s="345"/>
      <c r="N323" s="340" t="str">
        <f>IF(LEN(SWDATA!F308)=0,"",N322)</f>
        <v/>
      </c>
      <c r="O323" s="296" t="str">
        <f>IF(LEN(SWDATA!G308)=0,"",O322)</f>
        <v/>
      </c>
      <c r="P323" s="297" t="str">
        <f>IF(LEN(SWDATA!C308)=0,"",SWDATA!C308)</f>
        <v/>
      </c>
      <c r="Q323" s="312" t="str">
        <f t="shared" si="1263"/>
        <v/>
      </c>
      <c r="R323" s="223" t="s">
        <v>261</v>
      </c>
      <c r="S323" s="224"/>
      <c r="T323" s="224"/>
      <c r="U323" s="264" t="s">
        <v>598</v>
      </c>
      <c r="V323" s="205" t="s">
        <v>221</v>
      </c>
      <c r="W323" s="266">
        <f>IF(OR(Is_Loading,LEN($A323)=0),"",SWDATA!P308)</f>
        <v>0</v>
      </c>
      <c r="X323" s="267">
        <f>IF(OR(Is_Loading,LEN($A323)=0),"",SWDATA!Q308)</f>
        <v>0</v>
      </c>
      <c r="Y323" s="267">
        <f>IF(OR(Is_Loading,LEN($A323)=0),"",SWDATA!R308)</f>
        <v>0</v>
      </c>
      <c r="Z323" s="266" t="str">
        <f t="shared" si="1341"/>
        <v/>
      </c>
      <c r="AA323" s="266">
        <f>IF(OR(Is_Loading,LEN($A323)=0),"",SWDATA!T308)</f>
        <v>0</v>
      </c>
      <c r="AB323" s="267">
        <f>IF(OR(Is_Loading,LEN($A323)=0),"",SWDATA!U308)</f>
        <v>0</v>
      </c>
      <c r="AC323" s="267">
        <f>IF(OR(Is_Loading,LEN($A323)=0),"",SWDATA!V308)</f>
        <v>0</v>
      </c>
      <c r="AD323" s="266" t="str">
        <f t="shared" si="1265"/>
        <v/>
      </c>
      <c r="AE323" s="266">
        <f>IF(OR(Is_Loading,LEN($A323)=0),"",SWDATA!X308)</f>
        <v>0</v>
      </c>
      <c r="AF323" s="267">
        <f>IF(OR(Is_Loading,LEN($A323)=0),"",SWDATA!Y308)</f>
        <v>0</v>
      </c>
      <c r="AG323" s="267">
        <f>IF(OR(Is_Loading,LEN($A323)=0),"",SWDATA!Z308)</f>
        <v>0</v>
      </c>
      <c r="AH323" s="266" t="str">
        <f t="shared" si="1266"/>
        <v/>
      </c>
      <c r="AI323" s="266">
        <f>IF(OR(Is_Loading,LEN($A323)=0),"",SWDATA!AB308)</f>
        <v>0</v>
      </c>
      <c r="AJ323" s="267">
        <f>IF(OR(Is_Loading,LEN($A323)=0),"",SWDATA!AC308)</f>
        <v>0</v>
      </c>
      <c r="AK323" s="267">
        <f>IF(OR(Is_Loading,LEN($A323)=0),"",SWDATA!AD308)</f>
        <v>0</v>
      </c>
      <c r="AL323" s="266" t="str">
        <f t="shared" si="1267"/>
        <v/>
      </c>
      <c r="AM323" s="266">
        <f>IF(OR(Is_Loading,LEN($A323)=0),"",SWDATA!AF308)</f>
        <v>0</v>
      </c>
      <c r="AN323" s="267">
        <f>IF(OR(Is_Loading,LEN($A323)=0),"",SWDATA!AG308)</f>
        <v>0</v>
      </c>
      <c r="AO323" s="323">
        <f>IF(OR(Is_Loading,LEN($A323)=0),"",SWDATA!AH308)</f>
        <v>0</v>
      </c>
      <c r="AP323" s="320" t="str">
        <f t="shared" si="1268"/>
        <v/>
      </c>
      <c r="AQ323" s="266">
        <f>IF(OR(Is_Loading,LEN($A323)=0),"",SWDATA!AJ308)</f>
        <v>0</v>
      </c>
      <c r="AR323" s="267">
        <f>IF(OR(Is_Loading,LEN($A323)=0),"",SWDATA!AK308)</f>
        <v>0</v>
      </c>
      <c r="AS323" s="267">
        <f>IF(OR(Is_Loading,LEN($A323)=0),"",SWDATA!AL308)</f>
        <v>0</v>
      </c>
      <c r="AT323" s="266" t="str">
        <f t="shared" si="1269"/>
        <v/>
      </c>
      <c r="AU323" s="266">
        <f>IF(OR(Is_Loading,LEN($A323)=0),"",SWDATA!AN308)</f>
        <v>0</v>
      </c>
      <c r="AV323" s="267">
        <f>IF(OR(Is_Loading,LEN($A323)=0),"",SWDATA!AO308)</f>
        <v>0</v>
      </c>
      <c r="AW323" s="267">
        <f>IF(OR(Is_Loading,LEN($A323)=0),"",SWDATA!AP308)</f>
        <v>0</v>
      </c>
      <c r="AX323" s="266" t="str">
        <f t="shared" si="1270"/>
        <v/>
      </c>
      <c r="AY323" s="266">
        <f>IF(OR(Is_Loading,LEN($A323)=0),"",SWDATA!AR308)</f>
        <v>0</v>
      </c>
      <c r="AZ323" s="267">
        <f>IF(OR(Is_Loading,LEN($A323)=0),"",SWDATA!AS308)</f>
        <v>0</v>
      </c>
      <c r="BA323" s="267">
        <f>IF(OR(Is_Loading,LEN($A323)=0),"",SWDATA!AT308)</f>
        <v>0</v>
      </c>
      <c r="BB323" s="266" t="str">
        <f t="shared" si="1271"/>
        <v/>
      </c>
      <c r="BC323" s="266">
        <f>IF(OR(Is_Loading,LEN($A323)=0),"",SWDATA!AV308)</f>
        <v>0</v>
      </c>
      <c r="BD323" s="267">
        <f>IF(OR(Is_Loading,LEN($A323)=0),"",SWDATA!AW308)</f>
        <v>0</v>
      </c>
      <c r="BE323" s="323">
        <f>IF(OR(Is_Loading,LEN($A323)=0),"",SWDATA!AX308)</f>
        <v>0</v>
      </c>
      <c r="BF323" s="320" t="str">
        <f t="shared" si="1272"/>
        <v/>
      </c>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351"/>
      <c r="CO323" s="351"/>
      <c r="CP323" s="351"/>
      <c r="CQ323" s="351"/>
      <c r="CR323" s="351"/>
      <c r="CS323" s="351"/>
      <c r="CT323" s="351"/>
      <c r="CU323" s="351"/>
      <c r="CV323" s="351"/>
      <c r="CW323" s="351"/>
      <c r="CX323" s="351"/>
      <c r="CY323" s="351"/>
      <c r="CZ323" s="351"/>
      <c r="DA323" s="351"/>
      <c r="DB323" s="351"/>
      <c r="DC323" s="351"/>
      <c r="DD323" s="351"/>
      <c r="DE323" s="351"/>
      <c r="DF323" s="351"/>
      <c r="DG323" s="351"/>
      <c r="DH323" s="351"/>
      <c r="DI323" s="351"/>
      <c r="DJ323" s="351"/>
      <c r="DK323" s="351"/>
      <c r="DL323" s="351"/>
      <c r="DM323" s="351"/>
      <c r="DN323" s="351"/>
      <c r="DS323" s="372"/>
      <c r="DT323" s="374"/>
      <c r="DU323" s="375"/>
      <c r="DV323" s="375"/>
      <c r="DW323" s="375"/>
      <c r="DX323" s="375">
        <v>1</v>
      </c>
      <c r="DY323" s="375">
        <f t="shared" si="1309"/>
        <v>0</v>
      </c>
      <c r="DZ323" s="375">
        <f t="shared" si="1310"/>
        <v>0</v>
      </c>
      <c r="EA323" s="375">
        <f t="shared" si="1311"/>
        <v>1</v>
      </c>
      <c r="EB323" s="375">
        <f t="shared" si="1312"/>
        <v>0</v>
      </c>
      <c r="EC323" s="375">
        <f t="shared" si="1313"/>
        <v>0</v>
      </c>
      <c r="ED323" s="375">
        <f t="shared" si="1314"/>
        <v>1</v>
      </c>
      <c r="EE323" s="375">
        <f t="shared" si="1315"/>
        <v>0</v>
      </c>
      <c r="EF323" s="375">
        <f t="shared" si="1316"/>
        <v>0</v>
      </c>
      <c r="EG323" s="375">
        <f t="shared" si="1317"/>
        <v>1</v>
      </c>
      <c r="EH323" s="375">
        <f t="shared" si="1318"/>
        <v>0</v>
      </c>
      <c r="EI323" s="375">
        <f t="shared" si="1319"/>
        <v>0</v>
      </c>
      <c r="EJ323" s="375">
        <f t="shared" si="1320"/>
        <v>1</v>
      </c>
      <c r="EK323" s="375">
        <f t="shared" si="1321"/>
        <v>0</v>
      </c>
      <c r="EL323" s="375">
        <f t="shared" si="1322"/>
        <v>0</v>
      </c>
      <c r="EM323" s="375">
        <f t="shared" si="1323"/>
        <v>1</v>
      </c>
      <c r="EN323" s="375">
        <f t="shared" si="1324"/>
        <v>0</v>
      </c>
      <c r="EO323" s="375">
        <f t="shared" si="1325"/>
        <v>0</v>
      </c>
      <c r="EP323" s="375">
        <f t="shared" si="1326"/>
        <v>1</v>
      </c>
      <c r="EQ323" s="375">
        <f t="shared" si="1327"/>
        <v>0</v>
      </c>
      <c r="ER323" s="375">
        <f t="shared" si="1328"/>
        <v>0</v>
      </c>
      <c r="ES323" s="375">
        <f t="shared" si="1329"/>
        <v>1</v>
      </c>
      <c r="ET323" s="375">
        <f t="shared" si="1330"/>
        <v>0</v>
      </c>
      <c r="EU323" s="375">
        <f t="shared" si="1331"/>
        <v>0</v>
      </c>
      <c r="EV323" s="375">
        <f t="shared" si="1332"/>
        <v>1</v>
      </c>
      <c r="EW323" s="375">
        <f t="shared" si="1333"/>
        <v>0</v>
      </c>
      <c r="EX323" s="375">
        <f t="shared" si="1334"/>
        <v>0</v>
      </c>
      <c r="EY323" s="375">
        <f t="shared" si="1335"/>
        <v>1</v>
      </c>
      <c r="EZ323" s="375">
        <f t="shared" si="1336"/>
        <v>0</v>
      </c>
      <c r="FA323" s="375">
        <f t="shared" si="1337"/>
        <v>0</v>
      </c>
      <c r="FB323" s="375">
        <f t="shared" si="1338"/>
        <v>1</v>
      </c>
      <c r="FC323" s="375">
        <f t="shared" si="1339"/>
        <v>0</v>
      </c>
      <c r="FD323" s="375">
        <f t="shared" si="1340"/>
        <v>0</v>
      </c>
      <c r="FE323" s="376"/>
      <c r="FF323" s="372"/>
      <c r="FG323" s="372"/>
      <c r="FH323" s="372"/>
      <c r="FI323" s="372"/>
      <c r="FJ323" s="372"/>
      <c r="FK323" s="372"/>
      <c r="FL323" s="372"/>
      <c r="FM323" s="372"/>
      <c r="FN323" s="372"/>
      <c r="FO323" s="372"/>
      <c r="FP323" s="372"/>
      <c r="FQ323" s="372"/>
      <c r="FR323" s="372"/>
      <c r="FS323" s="372"/>
      <c r="FT323" s="372"/>
      <c r="FU323" s="372"/>
      <c r="FV323" s="372"/>
      <c r="FW323" s="372"/>
      <c r="FX323" s="372"/>
      <c r="FY323" s="372"/>
      <c r="FZ323" s="372"/>
      <c r="GA323" s="372"/>
      <c r="GB323" s="372"/>
      <c r="GC323" s="372"/>
      <c r="GD323" s="372"/>
      <c r="GE323" s="372"/>
      <c r="GF323" s="372"/>
      <c r="GG323" s="372"/>
      <c r="GH323" s="372"/>
      <c r="GI323" s="372"/>
      <c r="GJ323" s="372"/>
      <c r="GK323" s="372"/>
      <c r="GL323" s="372"/>
      <c r="GM323" s="372"/>
      <c r="GN323" s="372"/>
      <c r="GO323" s="372"/>
      <c r="GP323" s="372"/>
      <c r="GQ323" s="372"/>
      <c r="GR323" s="372"/>
      <c r="GS323" s="372"/>
      <c r="GT323" s="372"/>
      <c r="GU323" s="372"/>
      <c r="GV323" s="372"/>
      <c r="GW323" s="372"/>
      <c r="GX323" s="372"/>
      <c r="GY323" s="372"/>
      <c r="GZ323" s="372"/>
      <c r="HA323" s="372"/>
      <c r="HB323" s="372"/>
      <c r="HC323" s="372"/>
    </row>
    <row r="324" spans="1:211" s="373" customFormat="1" ht="15" customHeight="1" x14ac:dyDescent="0.2">
      <c r="A324" s="366">
        <f>SWDATA!O309</f>
        <v>0</v>
      </c>
      <c r="B324" s="366">
        <f>SWDATA!M309</f>
        <v>0</v>
      </c>
      <c r="C324" s="351">
        <f>IF(AND(SWDATA!M309=1,SWDATA!Q309="promotions"),SWDATA!P309,0)</f>
        <v>0</v>
      </c>
      <c r="D324" s="367">
        <f>ROW(SWDATA!M309)</f>
        <v>309</v>
      </c>
      <c r="E324" s="368">
        <f t="shared" si="1257"/>
        <v>0</v>
      </c>
      <c r="F324" s="369">
        <f t="shared" si="1259"/>
        <v>1</v>
      </c>
      <c r="G324" s="366" t="str">
        <f t="shared" si="1260"/>
        <v/>
      </c>
      <c r="H324" s="370"/>
      <c r="J324" s="238">
        <f t="shared" si="1261"/>
        <v>0</v>
      </c>
      <c r="K324" s="239" t="str">
        <f t="shared" si="1262"/>
        <v/>
      </c>
      <c r="L324" s="342"/>
      <c r="M324" s="345"/>
      <c r="N324" s="340" t="str">
        <f>IF(LEN(SWDATA!F309)=0,"",N323)</f>
        <v/>
      </c>
      <c r="O324" s="296" t="str">
        <f>IF(LEN(SWDATA!G309)=0,"",O323)</f>
        <v/>
      </c>
      <c r="P324" s="297" t="str">
        <f>IF(LEN(SWDATA!C309)=0,"",SWDATA!C309)</f>
        <v/>
      </c>
      <c r="Q324" s="312" t="str">
        <f t="shared" si="1263"/>
        <v/>
      </c>
      <c r="R324" s="223" t="s">
        <v>261</v>
      </c>
      <c r="S324" s="224"/>
      <c r="T324" s="224"/>
      <c r="U324" s="264" t="s">
        <v>628</v>
      </c>
      <c r="V324" s="205" t="s">
        <v>221</v>
      </c>
      <c r="W324" s="266">
        <f>IF(OR(Is_Loading,LEN($A324)=0),"",SWDATA!P309)</f>
        <v>0</v>
      </c>
      <c r="X324" s="267">
        <f>IF(OR(Is_Loading,LEN($A324)=0),"",SWDATA!Q309)</f>
        <v>0</v>
      </c>
      <c r="Y324" s="267">
        <f>IF(OR(Is_Loading,LEN($A324)=0),"",SWDATA!R309)</f>
        <v>0</v>
      </c>
      <c r="Z324" s="266" t="str">
        <f t="shared" si="1341"/>
        <v/>
      </c>
      <c r="AA324" s="266">
        <f>IF(OR(Is_Loading,LEN($A324)=0),"",SWDATA!T309)</f>
        <v>0</v>
      </c>
      <c r="AB324" s="267">
        <f>IF(OR(Is_Loading,LEN($A324)=0),"",SWDATA!U309)</f>
        <v>0</v>
      </c>
      <c r="AC324" s="267">
        <f>IF(OR(Is_Loading,LEN($A324)=0),"",SWDATA!V309)</f>
        <v>0</v>
      </c>
      <c r="AD324" s="266" t="str">
        <f t="shared" si="1265"/>
        <v/>
      </c>
      <c r="AE324" s="266">
        <f>IF(OR(Is_Loading,LEN($A324)=0),"",SWDATA!X309)</f>
        <v>0</v>
      </c>
      <c r="AF324" s="267">
        <f>IF(OR(Is_Loading,LEN($A324)=0),"",SWDATA!Y309)</f>
        <v>0</v>
      </c>
      <c r="AG324" s="267">
        <f>IF(OR(Is_Loading,LEN($A324)=0),"",SWDATA!Z309)</f>
        <v>0</v>
      </c>
      <c r="AH324" s="266" t="str">
        <f t="shared" si="1266"/>
        <v/>
      </c>
      <c r="AI324" s="266">
        <f>IF(OR(Is_Loading,LEN($A324)=0),"",SWDATA!AB309)</f>
        <v>0</v>
      </c>
      <c r="AJ324" s="267">
        <f>IF(OR(Is_Loading,LEN($A324)=0),"",SWDATA!AC309)</f>
        <v>0</v>
      </c>
      <c r="AK324" s="267">
        <f>IF(OR(Is_Loading,LEN($A324)=0),"",SWDATA!AD309)</f>
        <v>0</v>
      </c>
      <c r="AL324" s="266" t="str">
        <f t="shared" si="1267"/>
        <v/>
      </c>
      <c r="AM324" s="266">
        <f>IF(OR(Is_Loading,LEN($A324)=0),"",SWDATA!AF309)</f>
        <v>0</v>
      </c>
      <c r="AN324" s="267">
        <f>IF(OR(Is_Loading,LEN($A324)=0),"",SWDATA!AG309)</f>
        <v>0</v>
      </c>
      <c r="AO324" s="323">
        <f>IF(OR(Is_Loading,LEN($A324)=0),"",SWDATA!AH309)</f>
        <v>0</v>
      </c>
      <c r="AP324" s="320" t="str">
        <f t="shared" si="1268"/>
        <v/>
      </c>
      <c r="AQ324" s="266">
        <f>IF(OR(Is_Loading,LEN($A324)=0),"",SWDATA!AJ309)</f>
        <v>0</v>
      </c>
      <c r="AR324" s="267">
        <f>IF(OR(Is_Loading,LEN($A324)=0),"",SWDATA!AK309)</f>
        <v>0</v>
      </c>
      <c r="AS324" s="267">
        <f>IF(OR(Is_Loading,LEN($A324)=0),"",SWDATA!AL309)</f>
        <v>0</v>
      </c>
      <c r="AT324" s="266" t="str">
        <f t="shared" si="1269"/>
        <v/>
      </c>
      <c r="AU324" s="266">
        <f>IF(OR(Is_Loading,LEN($A324)=0),"",SWDATA!AN309)</f>
        <v>0</v>
      </c>
      <c r="AV324" s="267">
        <f>IF(OR(Is_Loading,LEN($A324)=0),"",SWDATA!AO309)</f>
        <v>0</v>
      </c>
      <c r="AW324" s="267">
        <f>IF(OR(Is_Loading,LEN($A324)=0),"",SWDATA!AP309)</f>
        <v>0</v>
      </c>
      <c r="AX324" s="266" t="str">
        <f t="shared" si="1270"/>
        <v/>
      </c>
      <c r="AY324" s="266">
        <f>IF(OR(Is_Loading,LEN($A324)=0),"",SWDATA!AR309)</f>
        <v>0</v>
      </c>
      <c r="AZ324" s="267">
        <f>IF(OR(Is_Loading,LEN($A324)=0),"",SWDATA!AS309)</f>
        <v>0</v>
      </c>
      <c r="BA324" s="267">
        <f>IF(OR(Is_Loading,LEN($A324)=0),"",SWDATA!AT309)</f>
        <v>0</v>
      </c>
      <c r="BB324" s="266" t="str">
        <f t="shared" si="1271"/>
        <v/>
      </c>
      <c r="BC324" s="266">
        <f>IF(OR(Is_Loading,LEN($A324)=0),"",SWDATA!AV309)</f>
        <v>0</v>
      </c>
      <c r="BD324" s="267">
        <f>IF(OR(Is_Loading,LEN($A324)=0),"",SWDATA!AW309)</f>
        <v>0</v>
      </c>
      <c r="BE324" s="323">
        <f>IF(OR(Is_Loading,LEN($A324)=0),"",SWDATA!AX309)</f>
        <v>0</v>
      </c>
      <c r="BF324" s="320" t="str">
        <f t="shared" si="1272"/>
        <v/>
      </c>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351"/>
      <c r="CO324" s="351"/>
      <c r="CP324" s="351"/>
      <c r="CQ324" s="351"/>
      <c r="CR324" s="351"/>
      <c r="CS324" s="351"/>
      <c r="CT324" s="351"/>
      <c r="CU324" s="351"/>
      <c r="CV324" s="351"/>
      <c r="CW324" s="351"/>
      <c r="CX324" s="351"/>
      <c r="CY324" s="351"/>
      <c r="CZ324" s="351"/>
      <c r="DA324" s="351"/>
      <c r="DB324" s="351"/>
      <c r="DC324" s="351"/>
      <c r="DD324" s="351"/>
      <c r="DE324" s="351"/>
      <c r="DF324" s="351"/>
      <c r="DG324" s="351"/>
      <c r="DH324" s="351"/>
      <c r="DI324" s="351"/>
      <c r="DJ324" s="351"/>
      <c r="DK324" s="351"/>
      <c r="DL324" s="351"/>
      <c r="DM324" s="351"/>
      <c r="DN324" s="351"/>
      <c r="DS324" s="372"/>
      <c r="DT324" s="374"/>
      <c r="DU324" s="375"/>
      <c r="DV324" s="375"/>
      <c r="DW324" s="375"/>
      <c r="DX324" s="375">
        <v>1</v>
      </c>
      <c r="DY324" s="375">
        <f t="shared" si="1309"/>
        <v>0</v>
      </c>
      <c r="DZ324" s="375">
        <f t="shared" si="1310"/>
        <v>0</v>
      </c>
      <c r="EA324" s="375">
        <f t="shared" si="1311"/>
        <v>1</v>
      </c>
      <c r="EB324" s="375">
        <f t="shared" si="1312"/>
        <v>0</v>
      </c>
      <c r="EC324" s="375">
        <f t="shared" si="1313"/>
        <v>0</v>
      </c>
      <c r="ED324" s="375">
        <f t="shared" si="1314"/>
        <v>1</v>
      </c>
      <c r="EE324" s="375">
        <f t="shared" si="1315"/>
        <v>0</v>
      </c>
      <c r="EF324" s="375">
        <f t="shared" si="1316"/>
        <v>0</v>
      </c>
      <c r="EG324" s="375">
        <f t="shared" si="1317"/>
        <v>1</v>
      </c>
      <c r="EH324" s="375">
        <f t="shared" si="1318"/>
        <v>0</v>
      </c>
      <c r="EI324" s="375">
        <f t="shared" si="1319"/>
        <v>0</v>
      </c>
      <c r="EJ324" s="375">
        <f t="shared" si="1320"/>
        <v>1</v>
      </c>
      <c r="EK324" s="375">
        <f t="shared" si="1321"/>
        <v>0</v>
      </c>
      <c r="EL324" s="375">
        <f t="shared" si="1322"/>
        <v>0</v>
      </c>
      <c r="EM324" s="375">
        <f t="shared" si="1323"/>
        <v>1</v>
      </c>
      <c r="EN324" s="375">
        <f t="shared" si="1324"/>
        <v>0</v>
      </c>
      <c r="EO324" s="375">
        <f t="shared" si="1325"/>
        <v>0</v>
      </c>
      <c r="EP324" s="375">
        <f t="shared" si="1326"/>
        <v>1</v>
      </c>
      <c r="EQ324" s="375">
        <f t="shared" si="1327"/>
        <v>0</v>
      </c>
      <c r="ER324" s="375">
        <f t="shared" si="1328"/>
        <v>0</v>
      </c>
      <c r="ES324" s="375">
        <f t="shared" si="1329"/>
        <v>1</v>
      </c>
      <c r="ET324" s="375">
        <f t="shared" si="1330"/>
        <v>0</v>
      </c>
      <c r="EU324" s="375">
        <f t="shared" si="1331"/>
        <v>0</v>
      </c>
      <c r="EV324" s="375">
        <f t="shared" si="1332"/>
        <v>1</v>
      </c>
      <c r="EW324" s="375">
        <f t="shared" si="1333"/>
        <v>0</v>
      </c>
      <c r="EX324" s="375">
        <f t="shared" si="1334"/>
        <v>0</v>
      </c>
      <c r="EY324" s="375">
        <f t="shared" si="1335"/>
        <v>1</v>
      </c>
      <c r="EZ324" s="375">
        <f t="shared" si="1336"/>
        <v>0</v>
      </c>
      <c r="FA324" s="375">
        <f t="shared" si="1337"/>
        <v>0</v>
      </c>
      <c r="FB324" s="375">
        <f t="shared" si="1338"/>
        <v>1</v>
      </c>
      <c r="FC324" s="375">
        <f t="shared" si="1339"/>
        <v>0</v>
      </c>
      <c r="FD324" s="375">
        <f t="shared" si="1340"/>
        <v>0</v>
      </c>
      <c r="FE324" s="376"/>
      <c r="FF324" s="372"/>
      <c r="FG324" s="372"/>
      <c r="FH324" s="372"/>
      <c r="FI324" s="372"/>
      <c r="FJ324" s="372"/>
      <c r="FK324" s="372"/>
      <c r="FL324" s="372"/>
      <c r="FM324" s="372"/>
      <c r="FN324" s="372"/>
      <c r="FO324" s="372"/>
      <c r="FP324" s="372"/>
      <c r="FQ324" s="372"/>
      <c r="FR324" s="372"/>
      <c r="FS324" s="372"/>
      <c r="FT324" s="372"/>
      <c r="FU324" s="372"/>
      <c r="FV324" s="372"/>
      <c r="FW324" s="372"/>
      <c r="FX324" s="372"/>
      <c r="FY324" s="372"/>
      <c r="FZ324" s="372"/>
      <c r="GA324" s="372"/>
      <c r="GB324" s="372"/>
      <c r="GC324" s="372"/>
      <c r="GD324" s="372"/>
      <c r="GE324" s="372"/>
      <c r="GF324" s="372"/>
      <c r="GG324" s="372"/>
      <c r="GH324" s="372"/>
      <c r="GI324" s="372"/>
      <c r="GJ324" s="372"/>
      <c r="GK324" s="372"/>
      <c r="GL324" s="372"/>
      <c r="GM324" s="372"/>
      <c r="GN324" s="372"/>
      <c r="GO324" s="372"/>
      <c r="GP324" s="372"/>
      <c r="GQ324" s="372"/>
      <c r="GR324" s="372"/>
      <c r="GS324" s="372"/>
      <c r="GT324" s="372"/>
      <c r="GU324" s="372"/>
      <c r="GV324" s="372"/>
      <c r="GW324" s="372"/>
      <c r="GX324" s="372"/>
      <c r="GY324" s="372"/>
      <c r="GZ324" s="372"/>
      <c r="HA324" s="372"/>
      <c r="HB324" s="372"/>
      <c r="HC324" s="372"/>
    </row>
    <row r="325" spans="1:211" s="373" customFormat="1" ht="15" customHeight="1" x14ac:dyDescent="0.2">
      <c r="A325" s="366">
        <f>SWDATA!O310</f>
        <v>0</v>
      </c>
      <c r="B325" s="366">
        <f>SWDATA!M310</f>
        <v>0</v>
      </c>
      <c r="C325" s="351">
        <f>IF(AND(SWDATA!M310=1,SWDATA!Q310="promotions"),SWDATA!P310,0)</f>
        <v>0</v>
      </c>
      <c r="D325" s="367">
        <f>ROW(SWDATA!M310)</f>
        <v>310</v>
      </c>
      <c r="E325" s="368">
        <f t="shared" si="1257"/>
        <v>0</v>
      </c>
      <c r="F325" s="369">
        <f t="shared" si="1259"/>
        <v>1</v>
      </c>
      <c r="G325" s="366" t="str">
        <f t="shared" si="1260"/>
        <v/>
      </c>
      <c r="H325" s="370"/>
      <c r="J325" s="238">
        <f t="shared" si="1261"/>
        <v>0</v>
      </c>
      <c r="K325" s="239" t="str">
        <f t="shared" si="1262"/>
        <v/>
      </c>
      <c r="L325" s="342"/>
      <c r="M325" s="345"/>
      <c r="N325" s="340" t="str">
        <f>IF(LEN(SWDATA!F310)=0,"",N324)</f>
        <v/>
      </c>
      <c r="O325" s="296" t="str">
        <f>IF(LEN(SWDATA!G310)=0,"",O324)</f>
        <v/>
      </c>
      <c r="P325" s="297" t="str">
        <f>IF(LEN(SWDATA!C310)=0,"",SWDATA!C310)</f>
        <v/>
      </c>
      <c r="Q325" s="312" t="str">
        <f t="shared" si="1263"/>
        <v/>
      </c>
      <c r="R325" s="223" t="s">
        <v>261</v>
      </c>
      <c r="S325" s="224"/>
      <c r="T325" s="224"/>
      <c r="U325" s="264" t="s">
        <v>596</v>
      </c>
      <c r="V325" s="205" t="s">
        <v>221</v>
      </c>
      <c r="W325" s="266">
        <f>IF(OR(Is_Loading,LEN($A325)=0),"",SWDATA!P310)</f>
        <v>0</v>
      </c>
      <c r="X325" s="267">
        <f>IF(OR(Is_Loading,LEN($A325)=0),"",SWDATA!Q310)</f>
        <v>0</v>
      </c>
      <c r="Y325" s="267">
        <f>IF(OR(Is_Loading,LEN($A325)=0),"",SWDATA!R310)</f>
        <v>0</v>
      </c>
      <c r="Z325" s="266" t="str">
        <f t="shared" si="1341"/>
        <v/>
      </c>
      <c r="AA325" s="266">
        <f>IF(OR(Is_Loading,LEN($A325)=0),"",SWDATA!T310)</f>
        <v>0</v>
      </c>
      <c r="AB325" s="267">
        <f>IF(OR(Is_Loading,LEN($A325)=0),"",SWDATA!U310)</f>
        <v>0</v>
      </c>
      <c r="AC325" s="267">
        <f>IF(OR(Is_Loading,LEN($A325)=0),"",SWDATA!V310)</f>
        <v>0</v>
      </c>
      <c r="AD325" s="266" t="str">
        <f t="shared" si="1265"/>
        <v/>
      </c>
      <c r="AE325" s="266">
        <f>IF(OR(Is_Loading,LEN($A325)=0),"",SWDATA!X310)</f>
        <v>0</v>
      </c>
      <c r="AF325" s="267">
        <f>IF(OR(Is_Loading,LEN($A325)=0),"",SWDATA!Y310)</f>
        <v>0</v>
      </c>
      <c r="AG325" s="267">
        <f>IF(OR(Is_Loading,LEN($A325)=0),"",SWDATA!Z310)</f>
        <v>0</v>
      </c>
      <c r="AH325" s="266" t="str">
        <f t="shared" si="1266"/>
        <v/>
      </c>
      <c r="AI325" s="266">
        <f>IF(OR(Is_Loading,LEN($A325)=0),"",SWDATA!AB310)</f>
        <v>0</v>
      </c>
      <c r="AJ325" s="267">
        <f>IF(OR(Is_Loading,LEN($A325)=0),"",SWDATA!AC310)</f>
        <v>0</v>
      </c>
      <c r="AK325" s="267">
        <f>IF(OR(Is_Loading,LEN($A325)=0),"",SWDATA!AD310)</f>
        <v>0</v>
      </c>
      <c r="AL325" s="266" t="str">
        <f t="shared" si="1267"/>
        <v/>
      </c>
      <c r="AM325" s="266">
        <f>IF(OR(Is_Loading,LEN($A325)=0),"",SWDATA!AF310)</f>
        <v>0</v>
      </c>
      <c r="AN325" s="267">
        <f>IF(OR(Is_Loading,LEN($A325)=0),"",SWDATA!AG310)</f>
        <v>0</v>
      </c>
      <c r="AO325" s="323">
        <f>IF(OR(Is_Loading,LEN($A325)=0),"",SWDATA!AH310)</f>
        <v>0</v>
      </c>
      <c r="AP325" s="320" t="str">
        <f t="shared" si="1268"/>
        <v/>
      </c>
      <c r="AQ325" s="266">
        <f>IF(OR(Is_Loading,LEN($A325)=0),"",SWDATA!AJ310)</f>
        <v>0</v>
      </c>
      <c r="AR325" s="267">
        <f>IF(OR(Is_Loading,LEN($A325)=0),"",SWDATA!AK310)</f>
        <v>0</v>
      </c>
      <c r="AS325" s="267">
        <f>IF(OR(Is_Loading,LEN($A325)=0),"",SWDATA!AL310)</f>
        <v>0</v>
      </c>
      <c r="AT325" s="266" t="str">
        <f t="shared" si="1269"/>
        <v/>
      </c>
      <c r="AU325" s="266">
        <f>IF(OR(Is_Loading,LEN($A325)=0),"",SWDATA!AN310)</f>
        <v>0</v>
      </c>
      <c r="AV325" s="267">
        <f>IF(OR(Is_Loading,LEN($A325)=0),"",SWDATA!AO310)</f>
        <v>0</v>
      </c>
      <c r="AW325" s="267">
        <f>IF(OR(Is_Loading,LEN($A325)=0),"",SWDATA!AP310)</f>
        <v>0</v>
      </c>
      <c r="AX325" s="266" t="str">
        <f t="shared" si="1270"/>
        <v/>
      </c>
      <c r="AY325" s="266">
        <f>IF(OR(Is_Loading,LEN($A325)=0),"",SWDATA!AR310)</f>
        <v>0</v>
      </c>
      <c r="AZ325" s="267">
        <f>IF(OR(Is_Loading,LEN($A325)=0),"",SWDATA!AS310)</f>
        <v>0</v>
      </c>
      <c r="BA325" s="267">
        <f>IF(OR(Is_Loading,LEN($A325)=0),"",SWDATA!AT310)</f>
        <v>0</v>
      </c>
      <c r="BB325" s="266" t="str">
        <f t="shared" si="1271"/>
        <v/>
      </c>
      <c r="BC325" s="266">
        <f>IF(OR(Is_Loading,LEN($A325)=0),"",SWDATA!AV310)</f>
        <v>0</v>
      </c>
      <c r="BD325" s="267">
        <f>IF(OR(Is_Loading,LEN($A325)=0),"",SWDATA!AW310)</f>
        <v>0</v>
      </c>
      <c r="BE325" s="323">
        <f>IF(OR(Is_Loading,LEN($A325)=0),"",SWDATA!AX310)</f>
        <v>0</v>
      </c>
      <c r="BF325" s="320" t="str">
        <f t="shared" si="1272"/>
        <v/>
      </c>
      <c r="BG325" s="11"/>
      <c r="BH325" s="11"/>
      <c r="BI325" s="11"/>
      <c r="BJ325" s="11"/>
      <c r="BK325" s="11"/>
      <c r="BL325" s="11"/>
      <c r="BM325" s="11"/>
      <c r="BN325" s="11"/>
      <c r="BO325" s="11"/>
      <c r="BP325" s="11"/>
      <c r="BQ325" s="11"/>
      <c r="BR325" s="11"/>
      <c r="BS325" s="11"/>
      <c r="BT325" s="11"/>
      <c r="BU325" s="11"/>
      <c r="BV325" s="11"/>
      <c r="BW325" s="11"/>
      <c r="BX325" s="11"/>
      <c r="BY325" s="11"/>
      <c r="BZ325" s="11"/>
      <c r="CA325" s="11"/>
      <c r="CB325" s="11"/>
      <c r="CC325" s="11"/>
      <c r="CD325" s="11"/>
      <c r="CE325" s="11"/>
      <c r="CF325" s="11"/>
      <c r="CG325" s="11"/>
      <c r="CH325" s="11"/>
      <c r="CI325" s="11"/>
      <c r="CJ325" s="11"/>
      <c r="CK325" s="11"/>
      <c r="CL325" s="11"/>
      <c r="CM325" s="11"/>
      <c r="CN325" s="351"/>
      <c r="CO325" s="351"/>
      <c r="CP325" s="351"/>
      <c r="CQ325" s="351"/>
      <c r="CR325" s="351"/>
      <c r="CS325" s="351"/>
      <c r="CT325" s="351"/>
      <c r="CU325" s="351"/>
      <c r="CV325" s="351"/>
      <c r="CW325" s="351"/>
      <c r="CX325" s="351"/>
      <c r="CY325" s="351"/>
      <c r="CZ325" s="351"/>
      <c r="DA325" s="351"/>
      <c r="DB325" s="351"/>
      <c r="DC325" s="351"/>
      <c r="DD325" s="351"/>
      <c r="DE325" s="351"/>
      <c r="DF325" s="351"/>
      <c r="DG325" s="351"/>
      <c r="DH325" s="351"/>
      <c r="DI325" s="351"/>
      <c r="DJ325" s="351"/>
      <c r="DK325" s="351"/>
      <c r="DL325" s="351"/>
      <c r="DM325" s="351"/>
      <c r="DN325" s="351"/>
      <c r="DS325" s="372"/>
      <c r="DT325" s="374"/>
      <c r="DU325" s="375"/>
      <c r="DV325" s="375"/>
      <c r="DW325" s="375"/>
      <c r="DX325" s="375">
        <v>1</v>
      </c>
      <c r="DY325" s="375">
        <f t="shared" si="1309"/>
        <v>0</v>
      </c>
      <c r="DZ325" s="375">
        <f t="shared" si="1310"/>
        <v>0</v>
      </c>
      <c r="EA325" s="375">
        <f t="shared" si="1311"/>
        <v>1</v>
      </c>
      <c r="EB325" s="375">
        <f t="shared" si="1312"/>
        <v>0</v>
      </c>
      <c r="EC325" s="375">
        <f t="shared" si="1313"/>
        <v>0</v>
      </c>
      <c r="ED325" s="375">
        <f t="shared" si="1314"/>
        <v>1</v>
      </c>
      <c r="EE325" s="375">
        <f t="shared" si="1315"/>
        <v>0</v>
      </c>
      <c r="EF325" s="375">
        <f t="shared" si="1316"/>
        <v>0</v>
      </c>
      <c r="EG325" s="375">
        <f t="shared" si="1317"/>
        <v>1</v>
      </c>
      <c r="EH325" s="375">
        <f t="shared" si="1318"/>
        <v>0</v>
      </c>
      <c r="EI325" s="375">
        <f t="shared" si="1319"/>
        <v>0</v>
      </c>
      <c r="EJ325" s="375">
        <f t="shared" si="1320"/>
        <v>1</v>
      </c>
      <c r="EK325" s="375">
        <f t="shared" si="1321"/>
        <v>0</v>
      </c>
      <c r="EL325" s="375">
        <f t="shared" si="1322"/>
        <v>0</v>
      </c>
      <c r="EM325" s="375">
        <f t="shared" si="1323"/>
        <v>1</v>
      </c>
      <c r="EN325" s="375">
        <f t="shared" si="1324"/>
        <v>0</v>
      </c>
      <c r="EO325" s="375">
        <f t="shared" si="1325"/>
        <v>0</v>
      </c>
      <c r="EP325" s="375">
        <f t="shared" si="1326"/>
        <v>1</v>
      </c>
      <c r="EQ325" s="375">
        <f t="shared" si="1327"/>
        <v>0</v>
      </c>
      <c r="ER325" s="375">
        <f t="shared" si="1328"/>
        <v>0</v>
      </c>
      <c r="ES325" s="375">
        <f t="shared" si="1329"/>
        <v>1</v>
      </c>
      <c r="ET325" s="375">
        <f t="shared" si="1330"/>
        <v>0</v>
      </c>
      <c r="EU325" s="375">
        <f t="shared" si="1331"/>
        <v>0</v>
      </c>
      <c r="EV325" s="375">
        <f t="shared" si="1332"/>
        <v>1</v>
      </c>
      <c r="EW325" s="375">
        <f t="shared" si="1333"/>
        <v>0</v>
      </c>
      <c r="EX325" s="375">
        <f t="shared" si="1334"/>
        <v>0</v>
      </c>
      <c r="EY325" s="375">
        <f t="shared" si="1335"/>
        <v>1</v>
      </c>
      <c r="EZ325" s="375">
        <f t="shared" si="1336"/>
        <v>0</v>
      </c>
      <c r="FA325" s="375">
        <f t="shared" si="1337"/>
        <v>0</v>
      </c>
      <c r="FB325" s="375">
        <f t="shared" si="1338"/>
        <v>1</v>
      </c>
      <c r="FC325" s="375">
        <f t="shared" si="1339"/>
        <v>0</v>
      </c>
      <c r="FD325" s="375">
        <f t="shared" si="1340"/>
        <v>0</v>
      </c>
      <c r="FE325" s="376"/>
      <c r="FF325" s="372"/>
      <c r="FG325" s="372"/>
      <c r="FH325" s="372"/>
      <c r="FI325" s="372"/>
      <c r="FJ325" s="372"/>
      <c r="FK325" s="372"/>
      <c r="FL325" s="372"/>
      <c r="FM325" s="372"/>
      <c r="FN325" s="372"/>
      <c r="FO325" s="372"/>
      <c r="FP325" s="372"/>
      <c r="FQ325" s="372"/>
      <c r="FR325" s="372"/>
      <c r="FS325" s="372"/>
      <c r="FT325" s="372"/>
      <c r="FU325" s="372"/>
      <c r="FV325" s="372"/>
      <c r="FW325" s="372"/>
      <c r="FX325" s="372"/>
      <c r="FY325" s="372"/>
      <c r="FZ325" s="372"/>
      <c r="GA325" s="372"/>
      <c r="GB325" s="372"/>
      <c r="GC325" s="372"/>
      <c r="GD325" s="372"/>
      <c r="GE325" s="372"/>
      <c r="GF325" s="372"/>
      <c r="GG325" s="372"/>
      <c r="GH325" s="372"/>
      <c r="GI325" s="372"/>
      <c r="GJ325" s="372"/>
      <c r="GK325" s="372"/>
      <c r="GL325" s="372"/>
      <c r="GM325" s="372"/>
      <c r="GN325" s="372"/>
      <c r="GO325" s="372"/>
      <c r="GP325" s="372"/>
      <c r="GQ325" s="372"/>
      <c r="GR325" s="372"/>
      <c r="GS325" s="372"/>
      <c r="GT325" s="372"/>
      <c r="GU325" s="372"/>
      <c r="GV325" s="372"/>
      <c r="GW325" s="372"/>
      <c r="GX325" s="372"/>
      <c r="GY325" s="372"/>
      <c r="GZ325" s="372"/>
      <c r="HA325" s="372"/>
      <c r="HB325" s="372"/>
      <c r="HC325" s="372"/>
    </row>
    <row r="326" spans="1:211" s="373" customFormat="1" ht="15" customHeight="1" x14ac:dyDescent="0.2">
      <c r="A326" s="366">
        <f>SWDATA!O311</f>
        <v>0</v>
      </c>
      <c r="B326" s="366">
        <f>SWDATA!M311</f>
        <v>0</v>
      </c>
      <c r="C326" s="351">
        <f>IF(AND(SWDATA!M311=1,SWDATA!Q311="promotions"),SWDATA!P311,0)</f>
        <v>0</v>
      </c>
      <c r="D326" s="367">
        <f>ROW(SWDATA!M311)</f>
        <v>311</v>
      </c>
      <c r="E326" s="368">
        <f ca="1">IF(AND(B326=1,UPPER(HLOOKUP(D326+14,'Metrics &amp; Attributes View'!$13:$31,19,0))&lt;&gt;"SBOM"),1,0)</f>
        <v>0</v>
      </c>
      <c r="F326" s="369">
        <f t="shared" si="1259"/>
        <v>1</v>
      </c>
      <c r="G326" s="366" t="str">
        <f t="shared" si="1260"/>
        <v/>
      </c>
      <c r="H326" s="370"/>
      <c r="J326" s="238">
        <f t="shared" si="1261"/>
        <v>0</v>
      </c>
      <c r="K326" s="239" t="str">
        <f t="shared" si="1262"/>
        <v/>
      </c>
      <c r="L326" s="342"/>
      <c r="M326" s="345"/>
      <c r="N326" s="340" t="str">
        <f>IF(LEN(SWDATA!F311)=0,"",N325)</f>
        <v/>
      </c>
      <c r="O326" s="296" t="str">
        <f>IF(LEN(SWDATA!G311)=0,"",O325)</f>
        <v/>
      </c>
      <c r="P326" s="297" t="str">
        <f>IF(LEN(SWDATA!C311)=0,"",SWDATA!C311)</f>
        <v/>
      </c>
      <c r="Q326" s="312" t="str">
        <f t="shared" si="1263"/>
        <v/>
      </c>
      <c r="R326" s="223" t="s">
        <v>262</v>
      </c>
      <c r="S326" s="224"/>
      <c r="T326" s="224"/>
      <c r="U326" s="264" t="s">
        <v>623</v>
      </c>
      <c r="V326" s="205" t="s">
        <v>221</v>
      </c>
      <c r="W326" s="266">
        <f>IF(OR(Is_Loading,LEN($A326)=0),"",SWDATA!P311)</f>
        <v>0</v>
      </c>
      <c r="X326" s="267">
        <f>IF(OR(Is_Loading,LEN($A326)=0),"",SWDATA!Q311)</f>
        <v>0</v>
      </c>
      <c r="Y326" s="267">
        <f>IF(OR(Is_Loading,LEN($A326)=0),"",SWDATA!R311)</f>
        <v>0</v>
      </c>
      <c r="Z326" s="266" t="str">
        <f t="shared" si="1341"/>
        <v/>
      </c>
      <c r="AA326" s="266">
        <f>IF(OR(Is_Loading,LEN($A326)=0),"",SWDATA!T311)</f>
        <v>0</v>
      </c>
      <c r="AB326" s="267">
        <f>IF(OR(Is_Loading,LEN($A326)=0),"",SWDATA!U311)</f>
        <v>0</v>
      </c>
      <c r="AC326" s="267">
        <f>IF(OR(Is_Loading,LEN($A326)=0),"",SWDATA!V311)</f>
        <v>0</v>
      </c>
      <c r="AD326" s="266" t="str">
        <f t="shared" si="1265"/>
        <v/>
      </c>
      <c r="AE326" s="266">
        <f>IF(OR(Is_Loading,LEN($A326)=0),"",SWDATA!X311)</f>
        <v>0</v>
      </c>
      <c r="AF326" s="267">
        <f>IF(OR(Is_Loading,LEN($A326)=0),"",SWDATA!Y311)</f>
        <v>0</v>
      </c>
      <c r="AG326" s="267">
        <f>IF(OR(Is_Loading,LEN($A326)=0),"",SWDATA!Z311)</f>
        <v>0</v>
      </c>
      <c r="AH326" s="266" t="str">
        <f t="shared" si="1266"/>
        <v/>
      </c>
      <c r="AI326" s="266">
        <f>IF(OR(Is_Loading,LEN($A326)=0),"",SWDATA!AB311)</f>
        <v>0</v>
      </c>
      <c r="AJ326" s="267">
        <f>IF(OR(Is_Loading,LEN($A326)=0),"",SWDATA!AC311)</f>
        <v>0</v>
      </c>
      <c r="AK326" s="267">
        <f>IF(OR(Is_Loading,LEN($A326)=0),"",SWDATA!AD311)</f>
        <v>0</v>
      </c>
      <c r="AL326" s="266" t="str">
        <f t="shared" si="1267"/>
        <v/>
      </c>
      <c r="AM326" s="266">
        <f>IF(OR(Is_Loading,LEN($A326)=0),"",SWDATA!AF311)</f>
        <v>0</v>
      </c>
      <c r="AN326" s="267">
        <f>IF(OR(Is_Loading,LEN($A326)=0),"",SWDATA!AG311)</f>
        <v>0</v>
      </c>
      <c r="AO326" s="323">
        <f>IF(OR(Is_Loading,LEN($A326)=0),"",SWDATA!AH311)</f>
        <v>0</v>
      </c>
      <c r="AP326" s="320" t="str">
        <f t="shared" si="1268"/>
        <v/>
      </c>
      <c r="AQ326" s="266">
        <f>IF(OR(Is_Loading,LEN($A326)=0),"",SWDATA!AJ311)</f>
        <v>0</v>
      </c>
      <c r="AR326" s="267">
        <f>IF(OR(Is_Loading,LEN($A326)=0),"",SWDATA!AK311)</f>
        <v>0</v>
      </c>
      <c r="AS326" s="267">
        <f>IF(OR(Is_Loading,LEN($A326)=0),"",SWDATA!AL311)</f>
        <v>0</v>
      </c>
      <c r="AT326" s="266" t="str">
        <f t="shared" si="1269"/>
        <v/>
      </c>
      <c r="AU326" s="266">
        <f>IF(OR(Is_Loading,LEN($A326)=0),"",SWDATA!AN311)</f>
        <v>0</v>
      </c>
      <c r="AV326" s="267">
        <f>IF(OR(Is_Loading,LEN($A326)=0),"",SWDATA!AO311)</f>
        <v>0</v>
      </c>
      <c r="AW326" s="267">
        <f>IF(OR(Is_Loading,LEN($A326)=0),"",SWDATA!AP311)</f>
        <v>0</v>
      </c>
      <c r="AX326" s="266" t="str">
        <f t="shared" si="1270"/>
        <v/>
      </c>
      <c r="AY326" s="266">
        <f>IF(OR(Is_Loading,LEN($A326)=0),"",SWDATA!AR311)</f>
        <v>0</v>
      </c>
      <c r="AZ326" s="267">
        <f>IF(OR(Is_Loading,LEN($A326)=0),"",SWDATA!AS311)</f>
        <v>0</v>
      </c>
      <c r="BA326" s="267">
        <f>IF(OR(Is_Loading,LEN($A326)=0),"",SWDATA!AT311)</f>
        <v>0</v>
      </c>
      <c r="BB326" s="266" t="str">
        <f t="shared" si="1271"/>
        <v/>
      </c>
      <c r="BC326" s="266">
        <f>IF(OR(Is_Loading,LEN($A326)=0),"",SWDATA!AV311)</f>
        <v>0</v>
      </c>
      <c r="BD326" s="267">
        <f>IF(OR(Is_Loading,LEN($A326)=0),"",SWDATA!AW311)</f>
        <v>0</v>
      </c>
      <c r="BE326" s="323">
        <f>IF(OR(Is_Loading,LEN($A326)=0),"",SWDATA!AX311)</f>
        <v>0</v>
      </c>
      <c r="BF326" s="320" t="str">
        <f t="shared" si="1272"/>
        <v/>
      </c>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351"/>
      <c r="CO326" s="351"/>
      <c r="CP326" s="351"/>
      <c r="CQ326" s="351"/>
      <c r="CR326" s="351"/>
      <c r="CS326" s="351"/>
      <c r="CT326" s="351"/>
      <c r="CU326" s="351"/>
      <c r="CV326" s="351"/>
      <c r="CW326" s="351"/>
      <c r="CX326" s="351"/>
      <c r="CY326" s="351"/>
      <c r="CZ326" s="351"/>
      <c r="DA326" s="351"/>
      <c r="DB326" s="351"/>
      <c r="DC326" s="351"/>
      <c r="DD326" s="351"/>
      <c r="DE326" s="351"/>
      <c r="DF326" s="351"/>
      <c r="DG326" s="351"/>
      <c r="DH326" s="351"/>
      <c r="DI326" s="351"/>
      <c r="DJ326" s="351"/>
      <c r="DK326" s="351"/>
      <c r="DL326" s="351"/>
      <c r="DM326" s="351"/>
      <c r="DN326" s="351"/>
      <c r="DS326" s="372"/>
      <c r="DT326" s="374"/>
      <c r="DU326" s="375"/>
      <c r="DV326" s="375"/>
      <c r="DW326" s="375"/>
      <c r="DX326" s="375">
        <v>1</v>
      </c>
      <c r="DY326" s="375">
        <f t="shared" si="1309"/>
        <v>0</v>
      </c>
      <c r="DZ326" s="375">
        <f t="shared" si="1310"/>
        <v>0</v>
      </c>
      <c r="EA326" s="375">
        <f t="shared" si="1311"/>
        <v>1</v>
      </c>
      <c r="EB326" s="375">
        <f t="shared" si="1312"/>
        <v>0</v>
      </c>
      <c r="EC326" s="375">
        <f t="shared" si="1313"/>
        <v>0</v>
      </c>
      <c r="ED326" s="375">
        <f t="shared" si="1314"/>
        <v>1</v>
      </c>
      <c r="EE326" s="375">
        <f t="shared" si="1315"/>
        <v>0</v>
      </c>
      <c r="EF326" s="375">
        <f t="shared" si="1316"/>
        <v>0</v>
      </c>
      <c r="EG326" s="375">
        <f t="shared" si="1317"/>
        <v>1</v>
      </c>
      <c r="EH326" s="375">
        <f t="shared" si="1318"/>
        <v>0</v>
      </c>
      <c r="EI326" s="375">
        <f t="shared" si="1319"/>
        <v>0</v>
      </c>
      <c r="EJ326" s="375">
        <f t="shared" si="1320"/>
        <v>1</v>
      </c>
      <c r="EK326" s="375">
        <f t="shared" si="1321"/>
        <v>0</v>
      </c>
      <c r="EL326" s="375">
        <f t="shared" si="1322"/>
        <v>0</v>
      </c>
      <c r="EM326" s="375">
        <f t="shared" si="1323"/>
        <v>1</v>
      </c>
      <c r="EN326" s="375">
        <f t="shared" si="1324"/>
        <v>0</v>
      </c>
      <c r="EO326" s="375">
        <f t="shared" si="1325"/>
        <v>0</v>
      </c>
      <c r="EP326" s="375">
        <f t="shared" si="1326"/>
        <v>1</v>
      </c>
      <c r="EQ326" s="375">
        <f t="shared" si="1327"/>
        <v>0</v>
      </c>
      <c r="ER326" s="375">
        <f t="shared" si="1328"/>
        <v>0</v>
      </c>
      <c r="ES326" s="375">
        <f t="shared" si="1329"/>
        <v>1</v>
      </c>
      <c r="ET326" s="375">
        <f t="shared" si="1330"/>
        <v>0</v>
      </c>
      <c r="EU326" s="375">
        <f t="shared" si="1331"/>
        <v>0</v>
      </c>
      <c r="EV326" s="375">
        <f t="shared" si="1332"/>
        <v>1</v>
      </c>
      <c r="EW326" s="375">
        <f t="shared" si="1333"/>
        <v>0</v>
      </c>
      <c r="EX326" s="375">
        <f t="shared" si="1334"/>
        <v>0</v>
      </c>
      <c r="EY326" s="375">
        <f t="shared" si="1335"/>
        <v>1</v>
      </c>
      <c r="EZ326" s="375">
        <f t="shared" si="1336"/>
        <v>0</v>
      </c>
      <c r="FA326" s="375">
        <f t="shared" si="1337"/>
        <v>0</v>
      </c>
      <c r="FB326" s="375">
        <f t="shared" si="1338"/>
        <v>1</v>
      </c>
      <c r="FC326" s="375">
        <f t="shared" si="1339"/>
        <v>0</v>
      </c>
      <c r="FD326" s="375">
        <f t="shared" si="1340"/>
        <v>0</v>
      </c>
      <c r="FE326" s="376"/>
      <c r="FF326" s="372"/>
      <c r="FG326" s="372"/>
      <c r="FH326" s="372"/>
      <c r="FI326" s="372"/>
      <c r="FJ326" s="372"/>
      <c r="FK326" s="372"/>
      <c r="FL326" s="372"/>
      <c r="FM326" s="372"/>
      <c r="FN326" s="372"/>
      <c r="FO326" s="372"/>
      <c r="FP326" s="372"/>
      <c r="FQ326" s="372"/>
      <c r="FR326" s="372"/>
      <c r="FS326" s="372"/>
      <c r="FT326" s="372"/>
      <c r="FU326" s="372"/>
      <c r="FV326" s="372"/>
      <c r="FW326" s="372"/>
      <c r="FX326" s="372"/>
      <c r="FY326" s="372"/>
      <c r="FZ326" s="372"/>
      <c r="GA326" s="372"/>
      <c r="GB326" s="372"/>
      <c r="GC326" s="372"/>
      <c r="GD326" s="372"/>
      <c r="GE326" s="372"/>
      <c r="GF326" s="372"/>
      <c r="GG326" s="372"/>
      <c r="GH326" s="372"/>
      <c r="GI326" s="372"/>
      <c r="GJ326" s="372"/>
      <c r="GK326" s="372"/>
      <c r="GL326" s="372"/>
      <c r="GM326" s="372"/>
      <c r="GN326" s="372"/>
      <c r="GO326" s="372"/>
      <c r="GP326" s="372"/>
      <c r="GQ326" s="372"/>
      <c r="GR326" s="372"/>
      <c r="GS326" s="372"/>
      <c r="GT326" s="372"/>
      <c r="GU326" s="372"/>
      <c r="GV326" s="372"/>
      <c r="GW326" s="372"/>
      <c r="GX326" s="372"/>
      <c r="GY326" s="372"/>
      <c r="GZ326" s="372"/>
      <c r="HA326" s="372"/>
      <c r="HB326" s="372"/>
      <c r="HC326" s="372"/>
    </row>
    <row r="327" spans="1:211" s="373" customFormat="1" ht="15" customHeight="1" x14ac:dyDescent="0.2">
      <c r="A327" s="366">
        <f>SWDATA!O312</f>
        <v>0</v>
      </c>
      <c r="B327" s="366">
        <f>SWDATA!M312</f>
        <v>0</v>
      </c>
      <c r="C327" s="351">
        <f>IF(AND(SWDATA!M312=1,SWDATA!Q312="promotions"),SWDATA!P312,0)</f>
        <v>0</v>
      </c>
      <c r="D327" s="367">
        <f>ROW(SWDATA!M312)</f>
        <v>312</v>
      </c>
      <c r="E327" s="368">
        <f t="shared" ref="E327" si="1343">B327</f>
        <v>0</v>
      </c>
      <c r="F327" s="369">
        <f t="shared" si="1259"/>
        <v>1</v>
      </c>
      <c r="G327" s="366" t="str">
        <f t="shared" si="1260"/>
        <v/>
      </c>
      <c r="H327" s="370"/>
      <c r="J327" s="238">
        <f t="shared" si="1261"/>
        <v>0</v>
      </c>
      <c r="K327" s="239" t="str">
        <f t="shared" si="1262"/>
        <v/>
      </c>
      <c r="L327" s="342"/>
      <c r="M327" s="345"/>
      <c r="N327" s="340" t="str">
        <f>IF(LEN(SWDATA!F312)=0,"",N326)</f>
        <v/>
      </c>
      <c r="O327" s="296" t="str">
        <f>IF(LEN(SWDATA!G312)=0,"",O326)</f>
        <v/>
      </c>
      <c r="P327" s="297" t="str">
        <f>IF(LEN(SWDATA!C312)=0,"",SWDATA!C312)</f>
        <v/>
      </c>
      <c r="Q327" s="312" t="str">
        <f t="shared" si="1263"/>
        <v/>
      </c>
      <c r="R327" s="223" t="s">
        <v>261</v>
      </c>
      <c r="S327" s="224"/>
      <c r="T327" s="224"/>
      <c r="U327" s="264" t="s">
        <v>624</v>
      </c>
      <c r="V327" s="205" t="s">
        <v>221</v>
      </c>
      <c r="W327" s="266">
        <f>IF(OR(Is_Loading,LEN($A327)=0),"",SWDATA!P312)</f>
        <v>0</v>
      </c>
      <c r="X327" s="267">
        <f>IF(OR(Is_Loading,LEN($A327)=0),"",SWDATA!Q312)</f>
        <v>0</v>
      </c>
      <c r="Y327" s="267">
        <f>IF(OR(Is_Loading,LEN($A327)=0),"",SWDATA!R312)</f>
        <v>0</v>
      </c>
      <c r="Z327" s="266" t="str">
        <f t="shared" si="1341"/>
        <v/>
      </c>
      <c r="AA327" s="266">
        <f>IF(OR(Is_Loading,LEN($A327)=0),"",SWDATA!T312)</f>
        <v>0</v>
      </c>
      <c r="AB327" s="267">
        <f>IF(OR(Is_Loading,LEN($A327)=0),"",SWDATA!U312)</f>
        <v>0</v>
      </c>
      <c r="AC327" s="267">
        <f>IF(OR(Is_Loading,LEN($A327)=0),"",SWDATA!V312)</f>
        <v>0</v>
      </c>
      <c r="AD327" s="266" t="str">
        <f t="shared" si="1265"/>
        <v/>
      </c>
      <c r="AE327" s="266">
        <f>IF(OR(Is_Loading,LEN($A327)=0),"",SWDATA!X312)</f>
        <v>0</v>
      </c>
      <c r="AF327" s="267">
        <f>IF(OR(Is_Loading,LEN($A327)=0),"",SWDATA!Y312)</f>
        <v>0</v>
      </c>
      <c r="AG327" s="267">
        <f>IF(OR(Is_Loading,LEN($A327)=0),"",SWDATA!Z312)</f>
        <v>0</v>
      </c>
      <c r="AH327" s="266" t="str">
        <f t="shared" si="1266"/>
        <v/>
      </c>
      <c r="AI327" s="266">
        <f>IF(OR(Is_Loading,LEN($A327)=0),"",SWDATA!AB312)</f>
        <v>0</v>
      </c>
      <c r="AJ327" s="267">
        <f>IF(OR(Is_Loading,LEN($A327)=0),"",SWDATA!AC312)</f>
        <v>0</v>
      </c>
      <c r="AK327" s="267">
        <f>IF(OR(Is_Loading,LEN($A327)=0),"",SWDATA!AD312)</f>
        <v>0</v>
      </c>
      <c r="AL327" s="266" t="str">
        <f t="shared" si="1267"/>
        <v/>
      </c>
      <c r="AM327" s="266">
        <f>IF(OR(Is_Loading,LEN($A327)=0),"",SWDATA!AF312)</f>
        <v>0</v>
      </c>
      <c r="AN327" s="267">
        <f>IF(OR(Is_Loading,LEN($A327)=0),"",SWDATA!AG312)</f>
        <v>0</v>
      </c>
      <c r="AO327" s="323">
        <f>IF(OR(Is_Loading,LEN($A327)=0),"",SWDATA!AH312)</f>
        <v>0</v>
      </c>
      <c r="AP327" s="320" t="str">
        <f t="shared" si="1268"/>
        <v/>
      </c>
      <c r="AQ327" s="266">
        <f>IF(OR(Is_Loading,LEN($A327)=0),"",SWDATA!AJ312)</f>
        <v>0</v>
      </c>
      <c r="AR327" s="267">
        <f>IF(OR(Is_Loading,LEN($A327)=0),"",SWDATA!AK312)</f>
        <v>0</v>
      </c>
      <c r="AS327" s="267">
        <f>IF(OR(Is_Loading,LEN($A327)=0),"",SWDATA!AL312)</f>
        <v>0</v>
      </c>
      <c r="AT327" s="266" t="str">
        <f t="shared" si="1269"/>
        <v/>
      </c>
      <c r="AU327" s="266">
        <f>IF(OR(Is_Loading,LEN($A327)=0),"",SWDATA!AN312)</f>
        <v>0</v>
      </c>
      <c r="AV327" s="267">
        <f>IF(OR(Is_Loading,LEN($A327)=0),"",SWDATA!AO312)</f>
        <v>0</v>
      </c>
      <c r="AW327" s="267">
        <f>IF(OR(Is_Loading,LEN($A327)=0),"",SWDATA!AP312)</f>
        <v>0</v>
      </c>
      <c r="AX327" s="266" t="str">
        <f t="shared" si="1270"/>
        <v/>
      </c>
      <c r="AY327" s="266">
        <f>IF(OR(Is_Loading,LEN($A327)=0),"",SWDATA!AR312)</f>
        <v>0</v>
      </c>
      <c r="AZ327" s="267">
        <f>IF(OR(Is_Loading,LEN($A327)=0),"",SWDATA!AS312)</f>
        <v>0</v>
      </c>
      <c r="BA327" s="267">
        <f>IF(OR(Is_Loading,LEN($A327)=0),"",SWDATA!AT312)</f>
        <v>0</v>
      </c>
      <c r="BB327" s="266" t="str">
        <f t="shared" si="1271"/>
        <v/>
      </c>
      <c r="BC327" s="266">
        <f>IF(OR(Is_Loading,LEN($A327)=0),"",SWDATA!AV312)</f>
        <v>0</v>
      </c>
      <c r="BD327" s="267">
        <f>IF(OR(Is_Loading,LEN($A327)=0),"",SWDATA!AW312)</f>
        <v>0</v>
      </c>
      <c r="BE327" s="323">
        <f>IF(OR(Is_Loading,LEN($A327)=0),"",SWDATA!AX312)</f>
        <v>0</v>
      </c>
      <c r="BF327" s="320" t="str">
        <f t="shared" si="1272"/>
        <v/>
      </c>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c r="CD327" s="11"/>
      <c r="CE327" s="11"/>
      <c r="CF327" s="11"/>
      <c r="CG327" s="11"/>
      <c r="CH327" s="11"/>
      <c r="CI327" s="11"/>
      <c r="CJ327" s="11"/>
      <c r="CK327" s="11"/>
      <c r="CL327" s="11"/>
      <c r="CM327" s="11"/>
      <c r="CN327" s="351"/>
      <c r="CO327" s="351"/>
      <c r="CP327" s="351"/>
      <c r="CQ327" s="351"/>
      <c r="CR327" s="351"/>
      <c r="CS327" s="351"/>
      <c r="CT327" s="351"/>
      <c r="CU327" s="351"/>
      <c r="CV327" s="351"/>
      <c r="CW327" s="351"/>
      <c r="CX327" s="351"/>
      <c r="CY327" s="351"/>
      <c r="CZ327" s="351"/>
      <c r="DA327" s="351"/>
      <c r="DB327" s="351"/>
      <c r="DC327" s="351"/>
      <c r="DD327" s="351"/>
      <c r="DE327" s="351"/>
      <c r="DF327" s="351"/>
      <c r="DG327" s="351"/>
      <c r="DH327" s="351"/>
      <c r="DI327" s="351"/>
      <c r="DJ327" s="351"/>
      <c r="DK327" s="351"/>
      <c r="DL327" s="351"/>
      <c r="DM327" s="351"/>
      <c r="DN327" s="351"/>
      <c r="DS327" s="372"/>
      <c r="DT327" s="374"/>
      <c r="DU327" s="375"/>
      <c r="DV327" s="375"/>
      <c r="DW327" s="375"/>
      <c r="DX327" s="375">
        <v>1</v>
      </c>
      <c r="DY327" s="375">
        <f t="shared" si="1309"/>
        <v>0</v>
      </c>
      <c r="DZ327" s="375">
        <f t="shared" si="1310"/>
        <v>0</v>
      </c>
      <c r="EA327" s="375">
        <f t="shared" si="1311"/>
        <v>1</v>
      </c>
      <c r="EB327" s="375">
        <f t="shared" si="1312"/>
        <v>0</v>
      </c>
      <c r="EC327" s="375">
        <f t="shared" si="1313"/>
        <v>0</v>
      </c>
      <c r="ED327" s="375">
        <f t="shared" si="1314"/>
        <v>1</v>
      </c>
      <c r="EE327" s="375">
        <f t="shared" si="1315"/>
        <v>0</v>
      </c>
      <c r="EF327" s="375">
        <f t="shared" si="1316"/>
        <v>0</v>
      </c>
      <c r="EG327" s="375">
        <f t="shared" si="1317"/>
        <v>1</v>
      </c>
      <c r="EH327" s="375">
        <f t="shared" si="1318"/>
        <v>0</v>
      </c>
      <c r="EI327" s="375">
        <f t="shared" si="1319"/>
        <v>0</v>
      </c>
      <c r="EJ327" s="375">
        <f t="shared" si="1320"/>
        <v>1</v>
      </c>
      <c r="EK327" s="375">
        <f t="shared" si="1321"/>
        <v>0</v>
      </c>
      <c r="EL327" s="375">
        <f t="shared" si="1322"/>
        <v>0</v>
      </c>
      <c r="EM327" s="375">
        <f t="shared" si="1323"/>
        <v>1</v>
      </c>
      <c r="EN327" s="375">
        <f t="shared" si="1324"/>
        <v>0</v>
      </c>
      <c r="EO327" s="375">
        <f t="shared" si="1325"/>
        <v>0</v>
      </c>
      <c r="EP327" s="375">
        <f t="shared" si="1326"/>
        <v>1</v>
      </c>
      <c r="EQ327" s="375">
        <f t="shared" si="1327"/>
        <v>0</v>
      </c>
      <c r="ER327" s="375">
        <f t="shared" si="1328"/>
        <v>0</v>
      </c>
      <c r="ES327" s="375">
        <f t="shared" si="1329"/>
        <v>1</v>
      </c>
      <c r="ET327" s="375">
        <f t="shared" si="1330"/>
        <v>0</v>
      </c>
      <c r="EU327" s="375">
        <f t="shared" si="1331"/>
        <v>0</v>
      </c>
      <c r="EV327" s="375">
        <f t="shared" si="1332"/>
        <v>1</v>
      </c>
      <c r="EW327" s="375">
        <f t="shared" si="1333"/>
        <v>0</v>
      </c>
      <c r="EX327" s="375">
        <f t="shared" si="1334"/>
        <v>0</v>
      </c>
      <c r="EY327" s="375">
        <f t="shared" si="1335"/>
        <v>1</v>
      </c>
      <c r="EZ327" s="375">
        <f t="shared" si="1336"/>
        <v>0</v>
      </c>
      <c r="FA327" s="375">
        <f t="shared" si="1337"/>
        <v>0</v>
      </c>
      <c r="FB327" s="375">
        <f t="shared" si="1338"/>
        <v>1</v>
      </c>
      <c r="FC327" s="375">
        <f t="shared" si="1339"/>
        <v>0</v>
      </c>
      <c r="FD327" s="375">
        <f t="shared" si="1340"/>
        <v>0</v>
      </c>
      <c r="FE327" s="376"/>
      <c r="FF327" s="372"/>
      <c r="FG327" s="372"/>
      <c r="FH327" s="372"/>
      <c r="FI327" s="372"/>
      <c r="FJ327" s="372"/>
      <c r="FK327" s="372"/>
      <c r="FL327" s="372"/>
      <c r="FM327" s="372"/>
      <c r="FN327" s="372"/>
      <c r="FO327" s="372"/>
      <c r="FP327" s="372"/>
      <c r="FQ327" s="372"/>
      <c r="FR327" s="372"/>
      <c r="FS327" s="372"/>
      <c r="FT327" s="372"/>
      <c r="FU327" s="372"/>
      <c r="FV327" s="372"/>
      <c r="FW327" s="372"/>
      <c r="FX327" s="372"/>
      <c r="FY327" s="372"/>
      <c r="FZ327" s="372"/>
      <c r="GA327" s="372"/>
      <c r="GB327" s="372"/>
      <c r="GC327" s="372"/>
      <c r="GD327" s="372"/>
      <c r="GE327" s="372"/>
      <c r="GF327" s="372"/>
      <c r="GG327" s="372"/>
      <c r="GH327" s="372"/>
      <c r="GI327" s="372"/>
      <c r="GJ327" s="372"/>
      <c r="GK327" s="372"/>
      <c r="GL327" s="372"/>
      <c r="GM327" s="372"/>
      <c r="GN327" s="372"/>
      <c r="GO327" s="372"/>
      <c r="GP327" s="372"/>
      <c r="GQ327" s="372"/>
      <c r="GR327" s="372"/>
      <c r="GS327" s="372"/>
      <c r="GT327" s="372"/>
      <c r="GU327" s="372"/>
      <c r="GV327" s="372"/>
      <c r="GW327" s="372"/>
      <c r="GX327" s="372"/>
      <c r="GY327" s="372"/>
      <c r="GZ327" s="372"/>
      <c r="HA327" s="372"/>
      <c r="HB327" s="372"/>
      <c r="HC327" s="372"/>
    </row>
    <row r="328" spans="1:211" s="373" customFormat="1" ht="15" customHeight="1" thickBot="1" x14ac:dyDescent="0.25">
      <c r="A328" s="366">
        <f>SWDATA!O313</f>
        <v>0</v>
      </c>
      <c r="B328" s="366">
        <f>SWDATA!M313</f>
        <v>0</v>
      </c>
      <c r="C328" s="351">
        <f>IF(AND(SWDATA!M313=1,SWDATA!Q313="promotions"),SWDATA!P313,0)</f>
        <v>0</v>
      </c>
      <c r="D328" s="367">
        <f>ROW(SWDATA!M313)</f>
        <v>313</v>
      </c>
      <c r="E328" s="368">
        <f ca="1">IF(AND(B328=1,UPPER(HLOOKUP(D328+12,'Metrics &amp; Attributes View'!$13:$31,19,0))&lt;&gt;"SBOM"),1,0)</f>
        <v>0</v>
      </c>
      <c r="F328" s="369">
        <f t="shared" si="1259"/>
        <v>1</v>
      </c>
      <c r="G328" s="366" t="str">
        <f t="shared" si="1260"/>
        <v/>
      </c>
      <c r="H328" s="370"/>
      <c r="J328" s="238">
        <f t="shared" si="1261"/>
        <v>0</v>
      </c>
      <c r="K328" s="239" t="str">
        <f t="shared" si="1262"/>
        <v/>
      </c>
      <c r="L328" s="342"/>
      <c r="M328" s="345"/>
      <c r="N328" s="340" t="str">
        <f>IF(LEN(SWDATA!F313)=0,"",N327)</f>
        <v/>
      </c>
      <c r="O328" s="296" t="str">
        <f>IF(LEN(SWDATA!G313)=0,"",O327)</f>
        <v/>
      </c>
      <c r="P328" s="297" t="str">
        <f>IF(LEN(SWDATA!C313)=0,"",SWDATA!C313)</f>
        <v/>
      </c>
      <c r="Q328" s="312" t="str">
        <f t="shared" si="1263"/>
        <v/>
      </c>
      <c r="R328" s="223" t="s">
        <v>262</v>
      </c>
      <c r="S328" s="224"/>
      <c r="T328" s="224"/>
      <c r="U328" s="264" t="s">
        <v>603</v>
      </c>
      <c r="V328" s="205" t="s">
        <v>221</v>
      </c>
      <c r="W328" s="266">
        <f>IF(OR(Is_Loading,LEN($A328)=0),"",SWDATA!P313)</f>
        <v>0</v>
      </c>
      <c r="X328" s="267">
        <f>IF(OR(Is_Loading,LEN($A328)=0),"",SWDATA!Q313)</f>
        <v>0</v>
      </c>
      <c r="Y328" s="267">
        <f>IF(OR(Is_Loading,LEN($A328)=0),"",SWDATA!R313)</f>
        <v>0</v>
      </c>
      <c r="Z328" s="266" t="str">
        <f t="shared" si="1341"/>
        <v/>
      </c>
      <c r="AA328" s="266">
        <f>IF(OR(Is_Loading,LEN($A328)=0),"",SWDATA!T313)</f>
        <v>0</v>
      </c>
      <c r="AB328" s="267">
        <f>IF(OR(Is_Loading,LEN($A328)=0),"",SWDATA!U313)</f>
        <v>0</v>
      </c>
      <c r="AC328" s="267">
        <f>IF(OR(Is_Loading,LEN($A328)=0),"",SWDATA!V313)</f>
        <v>0</v>
      </c>
      <c r="AD328" s="266" t="str">
        <f t="shared" si="1265"/>
        <v/>
      </c>
      <c r="AE328" s="266">
        <f>IF(OR(Is_Loading,LEN($A328)=0),"",SWDATA!X313)</f>
        <v>0</v>
      </c>
      <c r="AF328" s="267">
        <f>IF(OR(Is_Loading,LEN($A328)=0),"",SWDATA!Y313)</f>
        <v>0</v>
      </c>
      <c r="AG328" s="267">
        <f>IF(OR(Is_Loading,LEN($A328)=0),"",SWDATA!Z313)</f>
        <v>0</v>
      </c>
      <c r="AH328" s="266" t="str">
        <f t="shared" si="1266"/>
        <v/>
      </c>
      <c r="AI328" s="266">
        <f>IF(OR(Is_Loading,LEN($A328)=0),"",SWDATA!AB313)</f>
        <v>0</v>
      </c>
      <c r="AJ328" s="267">
        <f>IF(OR(Is_Loading,LEN($A328)=0),"",SWDATA!AC313)</f>
        <v>0</v>
      </c>
      <c r="AK328" s="267">
        <f>IF(OR(Is_Loading,LEN($A328)=0),"",SWDATA!AD313)</f>
        <v>0</v>
      </c>
      <c r="AL328" s="266" t="str">
        <f t="shared" si="1267"/>
        <v/>
      </c>
      <c r="AM328" s="266">
        <f>IF(OR(Is_Loading,LEN($A328)=0),"",SWDATA!AF313)</f>
        <v>0</v>
      </c>
      <c r="AN328" s="267">
        <f>IF(OR(Is_Loading,LEN($A328)=0),"",SWDATA!AG313)</f>
        <v>0</v>
      </c>
      <c r="AO328" s="323">
        <f>IF(OR(Is_Loading,LEN($A328)=0),"",SWDATA!AH313)</f>
        <v>0</v>
      </c>
      <c r="AP328" s="320" t="str">
        <f t="shared" si="1268"/>
        <v/>
      </c>
      <c r="AQ328" s="266">
        <f>IF(OR(Is_Loading,LEN($A328)=0),"",SWDATA!AJ313)</f>
        <v>0</v>
      </c>
      <c r="AR328" s="267">
        <f>IF(OR(Is_Loading,LEN($A328)=0),"",SWDATA!AK313)</f>
        <v>0</v>
      </c>
      <c r="AS328" s="267">
        <f>IF(OR(Is_Loading,LEN($A328)=0),"",SWDATA!AL313)</f>
        <v>0</v>
      </c>
      <c r="AT328" s="266" t="str">
        <f t="shared" si="1269"/>
        <v/>
      </c>
      <c r="AU328" s="266">
        <f>IF(OR(Is_Loading,LEN($A328)=0),"",SWDATA!AN313)</f>
        <v>0</v>
      </c>
      <c r="AV328" s="267">
        <f>IF(OR(Is_Loading,LEN($A328)=0),"",SWDATA!AO313)</f>
        <v>0</v>
      </c>
      <c r="AW328" s="267">
        <f>IF(OR(Is_Loading,LEN($A328)=0),"",SWDATA!AP313)</f>
        <v>0</v>
      </c>
      <c r="AX328" s="266" t="str">
        <f t="shared" si="1270"/>
        <v/>
      </c>
      <c r="AY328" s="266">
        <f>IF(OR(Is_Loading,LEN($A328)=0),"",SWDATA!AR313)</f>
        <v>0</v>
      </c>
      <c r="AZ328" s="267">
        <f>IF(OR(Is_Loading,LEN($A328)=0),"",SWDATA!AS313)</f>
        <v>0</v>
      </c>
      <c r="BA328" s="267">
        <f>IF(OR(Is_Loading,LEN($A328)=0),"",SWDATA!AT313)</f>
        <v>0</v>
      </c>
      <c r="BB328" s="266" t="str">
        <f t="shared" si="1271"/>
        <v/>
      </c>
      <c r="BC328" s="266">
        <f>IF(OR(Is_Loading,LEN($A328)=0),"",SWDATA!AV313)</f>
        <v>0</v>
      </c>
      <c r="BD328" s="267">
        <f>IF(OR(Is_Loading,LEN($A328)=0),"",SWDATA!AW313)</f>
        <v>0</v>
      </c>
      <c r="BE328" s="323">
        <f>IF(OR(Is_Loading,LEN($A328)=0),"",SWDATA!AX313)</f>
        <v>0</v>
      </c>
      <c r="BF328" s="320" t="str">
        <f t="shared" si="1272"/>
        <v/>
      </c>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1"/>
      <c r="CK328" s="11"/>
      <c r="CL328" s="11"/>
      <c r="CM328" s="11"/>
      <c r="CN328" s="351"/>
      <c r="CO328" s="351"/>
      <c r="CP328" s="351"/>
      <c r="CQ328" s="351"/>
      <c r="CR328" s="351"/>
      <c r="CS328" s="351"/>
      <c r="CT328" s="351"/>
      <c r="CU328" s="351"/>
      <c r="CV328" s="351"/>
      <c r="CW328" s="351"/>
      <c r="CX328" s="351"/>
      <c r="CY328" s="351"/>
      <c r="CZ328" s="351"/>
      <c r="DA328" s="351"/>
      <c r="DB328" s="351"/>
      <c r="DC328" s="351"/>
      <c r="DD328" s="351"/>
      <c r="DE328" s="351"/>
      <c r="DF328" s="351"/>
      <c r="DG328" s="351"/>
      <c r="DH328" s="351"/>
      <c r="DI328" s="351"/>
      <c r="DJ328" s="351"/>
      <c r="DK328" s="351"/>
      <c r="DL328" s="351"/>
      <c r="DM328" s="351"/>
      <c r="DN328" s="351"/>
      <c r="DS328" s="372"/>
      <c r="DT328" s="374"/>
      <c r="DU328" s="375"/>
      <c r="DV328" s="375"/>
      <c r="DW328" s="375"/>
      <c r="DX328" s="375">
        <v>1</v>
      </c>
      <c r="DY328" s="375">
        <f t="shared" si="1309"/>
        <v>0</v>
      </c>
      <c r="DZ328" s="375">
        <f t="shared" si="1310"/>
        <v>0</v>
      </c>
      <c r="EA328" s="375">
        <f t="shared" si="1311"/>
        <v>1</v>
      </c>
      <c r="EB328" s="375">
        <f t="shared" si="1312"/>
        <v>0</v>
      </c>
      <c r="EC328" s="375">
        <f t="shared" si="1313"/>
        <v>0</v>
      </c>
      <c r="ED328" s="375">
        <f t="shared" si="1314"/>
        <v>1</v>
      </c>
      <c r="EE328" s="375">
        <f t="shared" si="1315"/>
        <v>0</v>
      </c>
      <c r="EF328" s="375">
        <f t="shared" si="1316"/>
        <v>0</v>
      </c>
      <c r="EG328" s="375">
        <f t="shared" si="1317"/>
        <v>1</v>
      </c>
      <c r="EH328" s="375">
        <f t="shared" si="1318"/>
        <v>0</v>
      </c>
      <c r="EI328" s="375">
        <f t="shared" si="1319"/>
        <v>0</v>
      </c>
      <c r="EJ328" s="375">
        <f t="shared" si="1320"/>
        <v>1</v>
      </c>
      <c r="EK328" s="375">
        <f t="shared" si="1321"/>
        <v>0</v>
      </c>
      <c r="EL328" s="375">
        <f t="shared" si="1322"/>
        <v>0</v>
      </c>
      <c r="EM328" s="375">
        <f t="shared" si="1323"/>
        <v>1</v>
      </c>
      <c r="EN328" s="375">
        <f t="shared" si="1324"/>
        <v>0</v>
      </c>
      <c r="EO328" s="375">
        <f t="shared" si="1325"/>
        <v>0</v>
      </c>
      <c r="EP328" s="375">
        <f t="shared" si="1326"/>
        <v>1</v>
      </c>
      <c r="EQ328" s="375">
        <f t="shared" si="1327"/>
        <v>0</v>
      </c>
      <c r="ER328" s="375">
        <f t="shared" si="1328"/>
        <v>0</v>
      </c>
      <c r="ES328" s="375">
        <f t="shared" si="1329"/>
        <v>1</v>
      </c>
      <c r="ET328" s="375">
        <f t="shared" si="1330"/>
        <v>0</v>
      </c>
      <c r="EU328" s="375">
        <f t="shared" si="1331"/>
        <v>0</v>
      </c>
      <c r="EV328" s="375">
        <f t="shared" si="1332"/>
        <v>1</v>
      </c>
      <c r="EW328" s="375">
        <f t="shared" si="1333"/>
        <v>0</v>
      </c>
      <c r="EX328" s="375">
        <f t="shared" si="1334"/>
        <v>0</v>
      </c>
      <c r="EY328" s="375">
        <f t="shared" si="1335"/>
        <v>1</v>
      </c>
      <c r="EZ328" s="375">
        <f t="shared" si="1336"/>
        <v>0</v>
      </c>
      <c r="FA328" s="375">
        <f t="shared" si="1337"/>
        <v>0</v>
      </c>
      <c r="FB328" s="375">
        <f t="shared" si="1338"/>
        <v>1</v>
      </c>
      <c r="FC328" s="375">
        <f t="shared" si="1339"/>
        <v>0</v>
      </c>
      <c r="FD328" s="375">
        <f t="shared" si="1340"/>
        <v>0</v>
      </c>
      <c r="FE328" s="376"/>
      <c r="FF328" s="372"/>
      <c r="FG328" s="372"/>
      <c r="FH328" s="372"/>
      <c r="FI328" s="372"/>
      <c r="FJ328" s="372"/>
      <c r="FK328" s="372"/>
      <c r="FL328" s="372"/>
      <c r="FM328" s="372"/>
      <c r="FN328" s="372"/>
      <c r="FO328" s="372"/>
      <c r="FP328" s="372"/>
      <c r="FQ328" s="372"/>
      <c r="FR328" s="372"/>
      <c r="FS328" s="372"/>
      <c r="FT328" s="372"/>
      <c r="FU328" s="372"/>
      <c r="FV328" s="372"/>
      <c r="FW328" s="372"/>
      <c r="FX328" s="372"/>
      <c r="FY328" s="372"/>
      <c r="FZ328" s="372"/>
      <c r="GA328" s="372"/>
      <c r="GB328" s="372"/>
      <c r="GC328" s="372"/>
      <c r="GD328" s="372"/>
      <c r="GE328" s="372"/>
      <c r="GF328" s="372"/>
      <c r="GG328" s="372"/>
      <c r="GH328" s="372"/>
      <c r="GI328" s="372"/>
      <c r="GJ328" s="372"/>
      <c r="GK328" s="372"/>
      <c r="GL328" s="372"/>
      <c r="GM328" s="372"/>
      <c r="GN328" s="372"/>
      <c r="GO328" s="372"/>
      <c r="GP328" s="372"/>
      <c r="GQ328" s="372"/>
      <c r="GR328" s="372"/>
      <c r="GS328" s="372"/>
      <c r="GT328" s="372"/>
      <c r="GU328" s="372"/>
      <c r="GV328" s="372"/>
      <c r="GW328" s="372"/>
      <c r="GX328" s="372"/>
      <c r="GY328" s="372"/>
      <c r="GZ328" s="372"/>
      <c r="HA328" s="372"/>
      <c r="HB328" s="372"/>
      <c r="HC328" s="372"/>
    </row>
    <row r="329" spans="1:211" s="373" customFormat="1" ht="15" hidden="1" customHeight="1" outlineLevel="1" x14ac:dyDescent="0.2">
      <c r="A329" s="366">
        <f>SWDATA!O314</f>
        <v>0</v>
      </c>
      <c r="B329" s="366">
        <f>SWDATA!M314</f>
        <v>0</v>
      </c>
      <c r="C329" s="351">
        <f>IF(AND(SWDATA!M314=1,SWDATA!Q314="promotions"),SWDATA!P314,0)</f>
        <v>0</v>
      </c>
      <c r="D329" s="367">
        <f>ROW(SWDATA!M314)</f>
        <v>314</v>
      </c>
      <c r="E329" s="368">
        <f t="shared" ref="E329:E339" si="1344">B329</f>
        <v>0</v>
      </c>
      <c r="F329" s="369">
        <f t="shared" si="1259"/>
        <v>1</v>
      </c>
      <c r="G329" s="366" t="str">
        <f t="shared" si="1260"/>
        <v/>
      </c>
      <c r="H329" s="370"/>
      <c r="J329" s="238">
        <f t="shared" si="1261"/>
        <v>0</v>
      </c>
      <c r="K329" s="239" t="str">
        <f t="shared" si="1262"/>
        <v/>
      </c>
      <c r="L329" s="342"/>
      <c r="M329" s="345"/>
      <c r="N329" s="340" t="str">
        <f>IF(LEN(SWDATA!F314)=0,"",N328)</f>
        <v/>
      </c>
      <c r="O329" s="296" t="str">
        <f>IF(LEN(SWDATA!G314)=0,"",O328)</f>
        <v/>
      </c>
      <c r="P329" s="297" t="str">
        <f>IF(LEN(SWDATA!C314)=0,"",SWDATA!C314)</f>
        <v/>
      </c>
      <c r="Q329" s="312" t="str">
        <f t="shared" si="1263"/>
        <v/>
      </c>
      <c r="R329" s="223" t="s">
        <v>261</v>
      </c>
      <c r="S329" s="224"/>
      <c r="T329" s="224"/>
      <c r="U329" s="264" t="s">
        <v>610</v>
      </c>
      <c r="V329" s="205" t="s">
        <v>221</v>
      </c>
      <c r="W329" s="266">
        <f>IF(OR(Is_Loading,LEN($A329)=0),"",SWDATA!P314)</f>
        <v>0</v>
      </c>
      <c r="X329" s="267">
        <f>IF(OR(Is_Loading,LEN($A329)=0),"",SWDATA!Q314)</f>
        <v>0</v>
      </c>
      <c r="Y329" s="267">
        <f>IF(OR(Is_Loading,LEN($A329)=0),"",SWDATA!R314)</f>
        <v>0</v>
      </c>
      <c r="Z329" s="266" t="str">
        <f t="shared" si="1341"/>
        <v/>
      </c>
      <c r="AA329" s="266">
        <f>IF(OR(Is_Loading,LEN($A329)=0),"",SWDATA!T314)</f>
        <v>0</v>
      </c>
      <c r="AB329" s="267">
        <f>IF(OR(Is_Loading,LEN($A329)=0),"",SWDATA!U314)</f>
        <v>0</v>
      </c>
      <c r="AC329" s="267">
        <f>IF(OR(Is_Loading,LEN($A329)=0),"",SWDATA!V314)</f>
        <v>0</v>
      </c>
      <c r="AD329" s="266" t="str">
        <f t="shared" si="1265"/>
        <v/>
      </c>
      <c r="AE329" s="266">
        <f>IF(OR(Is_Loading,LEN($A329)=0),"",SWDATA!X314)</f>
        <v>0</v>
      </c>
      <c r="AF329" s="267">
        <f>IF(OR(Is_Loading,LEN($A329)=0),"",SWDATA!Y314)</f>
        <v>0</v>
      </c>
      <c r="AG329" s="267">
        <f>IF(OR(Is_Loading,LEN($A329)=0),"",SWDATA!Z314)</f>
        <v>0</v>
      </c>
      <c r="AH329" s="266" t="str">
        <f t="shared" si="1266"/>
        <v/>
      </c>
      <c r="AI329" s="266">
        <f>IF(OR(Is_Loading,LEN($A329)=0),"",SWDATA!AB314)</f>
        <v>0</v>
      </c>
      <c r="AJ329" s="267">
        <f>IF(OR(Is_Loading,LEN($A329)=0),"",SWDATA!AC314)</f>
        <v>0</v>
      </c>
      <c r="AK329" s="267">
        <f>IF(OR(Is_Loading,LEN($A329)=0),"",SWDATA!AD314)</f>
        <v>0</v>
      </c>
      <c r="AL329" s="266" t="str">
        <f t="shared" si="1267"/>
        <v/>
      </c>
      <c r="AM329" s="266">
        <f>IF(OR(Is_Loading,LEN($A329)=0),"",SWDATA!AF314)</f>
        <v>0</v>
      </c>
      <c r="AN329" s="267">
        <f>IF(OR(Is_Loading,LEN($A329)=0),"",SWDATA!AG314)</f>
        <v>0</v>
      </c>
      <c r="AO329" s="323">
        <f>IF(OR(Is_Loading,LEN($A329)=0),"",SWDATA!AH314)</f>
        <v>0</v>
      </c>
      <c r="AP329" s="320" t="str">
        <f t="shared" si="1268"/>
        <v/>
      </c>
      <c r="AQ329" s="266">
        <f>IF(OR(Is_Loading,LEN($A329)=0),"",SWDATA!AJ314)</f>
        <v>0</v>
      </c>
      <c r="AR329" s="267">
        <f>IF(OR(Is_Loading,LEN($A329)=0),"",SWDATA!AK314)</f>
        <v>0</v>
      </c>
      <c r="AS329" s="267">
        <f>IF(OR(Is_Loading,LEN($A329)=0),"",SWDATA!AL314)</f>
        <v>0</v>
      </c>
      <c r="AT329" s="266" t="str">
        <f t="shared" si="1269"/>
        <v/>
      </c>
      <c r="AU329" s="266">
        <f>IF(OR(Is_Loading,LEN($A329)=0),"",SWDATA!AN314)</f>
        <v>0</v>
      </c>
      <c r="AV329" s="267">
        <f>IF(OR(Is_Loading,LEN($A329)=0),"",SWDATA!AO314)</f>
        <v>0</v>
      </c>
      <c r="AW329" s="267">
        <f>IF(OR(Is_Loading,LEN($A329)=0),"",SWDATA!AP314)</f>
        <v>0</v>
      </c>
      <c r="AX329" s="266" t="str">
        <f t="shared" si="1270"/>
        <v/>
      </c>
      <c r="AY329" s="266">
        <f>IF(OR(Is_Loading,LEN($A329)=0),"",SWDATA!AR314)</f>
        <v>0</v>
      </c>
      <c r="AZ329" s="267">
        <f>IF(OR(Is_Loading,LEN($A329)=0),"",SWDATA!AS314)</f>
        <v>0</v>
      </c>
      <c r="BA329" s="267">
        <f>IF(OR(Is_Loading,LEN($A329)=0),"",SWDATA!AT314)</f>
        <v>0</v>
      </c>
      <c r="BB329" s="266" t="str">
        <f t="shared" si="1271"/>
        <v/>
      </c>
      <c r="BC329" s="266">
        <f>IF(OR(Is_Loading,LEN($A329)=0),"",SWDATA!AV314)</f>
        <v>0</v>
      </c>
      <c r="BD329" s="267">
        <f>IF(OR(Is_Loading,LEN($A329)=0),"",SWDATA!AW314)</f>
        <v>0</v>
      </c>
      <c r="BE329" s="323">
        <f>IF(OR(Is_Loading,LEN($A329)=0),"",SWDATA!AX314)</f>
        <v>0</v>
      </c>
      <c r="BF329" s="320" t="str">
        <f t="shared" si="1272"/>
        <v/>
      </c>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c r="CF329" s="11"/>
      <c r="CG329" s="11"/>
      <c r="CH329" s="11"/>
      <c r="CI329" s="11"/>
      <c r="CJ329" s="11"/>
      <c r="CK329" s="11"/>
      <c r="CL329" s="11"/>
      <c r="CM329" s="11"/>
      <c r="CN329" s="351"/>
      <c r="CO329" s="351"/>
      <c r="CP329" s="351"/>
      <c r="CQ329" s="351"/>
      <c r="CR329" s="351"/>
      <c r="CS329" s="351"/>
      <c r="CT329" s="351"/>
      <c r="CU329" s="351"/>
      <c r="CV329" s="351"/>
      <c r="CW329" s="351"/>
      <c r="CX329" s="351"/>
      <c r="CY329" s="351"/>
      <c r="CZ329" s="351"/>
      <c r="DA329" s="351"/>
      <c r="DB329" s="351"/>
      <c r="DC329" s="351"/>
      <c r="DD329" s="351"/>
      <c r="DE329" s="351"/>
      <c r="DF329" s="351"/>
      <c r="DG329" s="351"/>
      <c r="DH329" s="351"/>
      <c r="DI329" s="351"/>
      <c r="DJ329" s="351"/>
      <c r="DK329" s="351"/>
      <c r="DL329" s="351"/>
      <c r="DM329" s="351"/>
      <c r="DN329" s="351"/>
      <c r="DS329" s="372"/>
      <c r="DT329" s="374"/>
      <c r="DU329" s="375"/>
      <c r="DV329" s="375"/>
      <c r="DW329" s="375"/>
      <c r="DX329" s="375">
        <v>1</v>
      </c>
      <c r="DY329" s="375">
        <f t="shared" si="1309"/>
        <v>0</v>
      </c>
      <c r="DZ329" s="375">
        <f t="shared" si="1310"/>
        <v>0</v>
      </c>
      <c r="EA329" s="375">
        <f t="shared" si="1311"/>
        <v>1</v>
      </c>
      <c r="EB329" s="375">
        <f t="shared" si="1312"/>
        <v>0</v>
      </c>
      <c r="EC329" s="375">
        <f t="shared" si="1313"/>
        <v>0</v>
      </c>
      <c r="ED329" s="375">
        <f t="shared" si="1314"/>
        <v>1</v>
      </c>
      <c r="EE329" s="375">
        <f t="shared" si="1315"/>
        <v>0</v>
      </c>
      <c r="EF329" s="375">
        <f t="shared" si="1316"/>
        <v>0</v>
      </c>
      <c r="EG329" s="375">
        <f t="shared" si="1317"/>
        <v>1</v>
      </c>
      <c r="EH329" s="375">
        <f t="shared" si="1318"/>
        <v>0</v>
      </c>
      <c r="EI329" s="375">
        <f t="shared" si="1319"/>
        <v>0</v>
      </c>
      <c r="EJ329" s="375">
        <f t="shared" si="1320"/>
        <v>1</v>
      </c>
      <c r="EK329" s="375">
        <f t="shared" si="1321"/>
        <v>0</v>
      </c>
      <c r="EL329" s="375">
        <f t="shared" si="1322"/>
        <v>0</v>
      </c>
      <c r="EM329" s="375">
        <f t="shared" si="1323"/>
        <v>1</v>
      </c>
      <c r="EN329" s="375">
        <f t="shared" si="1324"/>
        <v>0</v>
      </c>
      <c r="EO329" s="375">
        <f t="shared" si="1325"/>
        <v>0</v>
      </c>
      <c r="EP329" s="375">
        <f t="shared" si="1326"/>
        <v>1</v>
      </c>
      <c r="EQ329" s="375">
        <f t="shared" si="1327"/>
        <v>0</v>
      </c>
      <c r="ER329" s="375">
        <f t="shared" si="1328"/>
        <v>0</v>
      </c>
      <c r="ES329" s="375">
        <f t="shared" si="1329"/>
        <v>1</v>
      </c>
      <c r="ET329" s="375">
        <f t="shared" si="1330"/>
        <v>0</v>
      </c>
      <c r="EU329" s="375">
        <f t="shared" si="1331"/>
        <v>0</v>
      </c>
      <c r="EV329" s="375">
        <f t="shared" si="1332"/>
        <v>1</v>
      </c>
      <c r="EW329" s="375">
        <f t="shared" si="1333"/>
        <v>0</v>
      </c>
      <c r="EX329" s="375">
        <f t="shared" si="1334"/>
        <v>0</v>
      </c>
      <c r="EY329" s="375">
        <f t="shared" si="1335"/>
        <v>1</v>
      </c>
      <c r="EZ329" s="375">
        <f t="shared" si="1336"/>
        <v>0</v>
      </c>
      <c r="FA329" s="375">
        <f t="shared" si="1337"/>
        <v>0</v>
      </c>
      <c r="FB329" s="375">
        <f t="shared" si="1338"/>
        <v>1</v>
      </c>
      <c r="FC329" s="375">
        <f t="shared" si="1339"/>
        <v>0</v>
      </c>
      <c r="FD329" s="375">
        <f t="shared" si="1340"/>
        <v>0</v>
      </c>
      <c r="FE329" s="376"/>
      <c r="FF329" s="372"/>
      <c r="FG329" s="372"/>
      <c r="FH329" s="372"/>
      <c r="FI329" s="372"/>
      <c r="FJ329" s="372"/>
      <c r="FK329" s="372"/>
      <c r="FL329" s="372"/>
      <c r="FM329" s="372"/>
      <c r="FN329" s="372"/>
      <c r="FO329" s="372"/>
      <c r="FP329" s="372"/>
      <c r="FQ329" s="372"/>
      <c r="FR329" s="372"/>
      <c r="FS329" s="372"/>
      <c r="FT329" s="372"/>
      <c r="FU329" s="372"/>
      <c r="FV329" s="372"/>
      <c r="FW329" s="372"/>
      <c r="FX329" s="372"/>
      <c r="FY329" s="372"/>
      <c r="FZ329" s="372"/>
      <c r="GA329" s="372"/>
      <c r="GB329" s="372"/>
      <c r="GC329" s="372"/>
      <c r="GD329" s="372"/>
      <c r="GE329" s="372"/>
      <c r="GF329" s="372"/>
      <c r="GG329" s="372"/>
      <c r="GH329" s="372"/>
      <c r="GI329" s="372"/>
      <c r="GJ329" s="372"/>
      <c r="GK329" s="372"/>
      <c r="GL329" s="372"/>
      <c r="GM329" s="372"/>
      <c r="GN329" s="372"/>
      <c r="GO329" s="372"/>
      <c r="GP329" s="372"/>
      <c r="GQ329" s="372"/>
      <c r="GR329" s="372"/>
      <c r="GS329" s="372"/>
      <c r="GT329" s="372"/>
      <c r="GU329" s="372"/>
      <c r="GV329" s="372"/>
      <c r="GW329" s="372"/>
      <c r="GX329" s="372"/>
      <c r="GY329" s="372"/>
      <c r="GZ329" s="372"/>
      <c r="HA329" s="372"/>
      <c r="HB329" s="372"/>
      <c r="HC329" s="372"/>
    </row>
    <row r="330" spans="1:211" s="373" customFormat="1" ht="15" hidden="1" customHeight="1" outlineLevel="1" x14ac:dyDescent="0.2">
      <c r="A330" s="366">
        <f>SWDATA!O315</f>
        <v>0</v>
      </c>
      <c r="B330" s="366">
        <f>SWDATA!M315</f>
        <v>0</v>
      </c>
      <c r="C330" s="351">
        <f>IF(AND(SWDATA!M315=1,SWDATA!Q315="promotions"),SWDATA!P315,0)</f>
        <v>0</v>
      </c>
      <c r="D330" s="367">
        <f>ROW(SWDATA!M315)</f>
        <v>315</v>
      </c>
      <c r="E330" s="368">
        <f t="shared" si="1344"/>
        <v>0</v>
      </c>
      <c r="F330" s="369">
        <f t="shared" si="1259"/>
        <v>1</v>
      </c>
      <c r="G330" s="366" t="str">
        <f t="shared" si="1260"/>
        <v/>
      </c>
      <c r="H330" s="370"/>
      <c r="J330" s="238">
        <f t="shared" si="1261"/>
        <v>0</v>
      </c>
      <c r="K330" s="239" t="str">
        <f t="shared" si="1262"/>
        <v/>
      </c>
      <c r="L330" s="342"/>
      <c r="M330" s="345"/>
      <c r="N330" s="340" t="str">
        <f>IF(LEN(SWDATA!F315)=0,"",N329)</f>
        <v/>
      </c>
      <c r="O330" s="296" t="str">
        <f>IF(LEN(SWDATA!G315)=0,"",O329)</f>
        <v/>
      </c>
      <c r="P330" s="297" t="str">
        <f>IF(LEN(SWDATA!C315)=0,"",SWDATA!C315)</f>
        <v/>
      </c>
      <c r="Q330" s="312" t="str">
        <f t="shared" si="1263"/>
        <v/>
      </c>
      <c r="R330" s="223" t="s">
        <v>261</v>
      </c>
      <c r="S330" s="224"/>
      <c r="T330" s="224"/>
      <c r="U330" s="264" t="s">
        <v>612</v>
      </c>
      <c r="V330" s="205" t="s">
        <v>221</v>
      </c>
      <c r="W330" s="266">
        <f>IF(OR(Is_Loading,LEN($A330)=0),"",SWDATA!P315)</f>
        <v>0</v>
      </c>
      <c r="X330" s="267">
        <f>IF(OR(Is_Loading,LEN($A330)=0),"",SWDATA!Q315)</f>
        <v>0</v>
      </c>
      <c r="Y330" s="267">
        <f>IF(OR(Is_Loading,LEN($A330)=0),"",SWDATA!R315)</f>
        <v>0</v>
      </c>
      <c r="Z330" s="266" t="str">
        <f t="shared" si="1341"/>
        <v/>
      </c>
      <c r="AA330" s="266">
        <f>IF(OR(Is_Loading,LEN($A330)=0),"",SWDATA!T315)</f>
        <v>0</v>
      </c>
      <c r="AB330" s="267">
        <f>IF(OR(Is_Loading,LEN($A330)=0),"",SWDATA!U315)</f>
        <v>0</v>
      </c>
      <c r="AC330" s="267">
        <f>IF(OR(Is_Loading,LEN($A330)=0),"",SWDATA!V315)</f>
        <v>0</v>
      </c>
      <c r="AD330" s="266" t="str">
        <f t="shared" si="1265"/>
        <v/>
      </c>
      <c r="AE330" s="266">
        <f>IF(OR(Is_Loading,LEN($A330)=0),"",SWDATA!X315)</f>
        <v>0</v>
      </c>
      <c r="AF330" s="267">
        <f>IF(OR(Is_Loading,LEN($A330)=0),"",SWDATA!Y315)</f>
        <v>0</v>
      </c>
      <c r="AG330" s="267">
        <f>IF(OR(Is_Loading,LEN($A330)=0),"",SWDATA!Z315)</f>
        <v>0</v>
      </c>
      <c r="AH330" s="266" t="str">
        <f t="shared" si="1266"/>
        <v/>
      </c>
      <c r="AI330" s="266">
        <f>IF(OR(Is_Loading,LEN($A330)=0),"",SWDATA!AB315)</f>
        <v>0</v>
      </c>
      <c r="AJ330" s="267">
        <f>IF(OR(Is_Loading,LEN($A330)=0),"",SWDATA!AC315)</f>
        <v>0</v>
      </c>
      <c r="AK330" s="267">
        <f>IF(OR(Is_Loading,LEN($A330)=0),"",SWDATA!AD315)</f>
        <v>0</v>
      </c>
      <c r="AL330" s="266" t="str">
        <f t="shared" si="1267"/>
        <v/>
      </c>
      <c r="AM330" s="266">
        <f>IF(OR(Is_Loading,LEN($A330)=0),"",SWDATA!AF315)</f>
        <v>0</v>
      </c>
      <c r="AN330" s="267">
        <f>IF(OR(Is_Loading,LEN($A330)=0),"",SWDATA!AG315)</f>
        <v>0</v>
      </c>
      <c r="AO330" s="323">
        <f>IF(OR(Is_Loading,LEN($A330)=0),"",SWDATA!AH315)</f>
        <v>0</v>
      </c>
      <c r="AP330" s="320" t="str">
        <f t="shared" si="1268"/>
        <v/>
      </c>
      <c r="AQ330" s="266">
        <f>IF(OR(Is_Loading,LEN($A330)=0),"",SWDATA!AJ315)</f>
        <v>0</v>
      </c>
      <c r="AR330" s="267">
        <f>IF(OR(Is_Loading,LEN($A330)=0),"",SWDATA!AK315)</f>
        <v>0</v>
      </c>
      <c r="AS330" s="267">
        <f>IF(OR(Is_Loading,LEN($A330)=0),"",SWDATA!AL315)</f>
        <v>0</v>
      </c>
      <c r="AT330" s="266" t="str">
        <f t="shared" si="1269"/>
        <v/>
      </c>
      <c r="AU330" s="266">
        <f>IF(OR(Is_Loading,LEN($A330)=0),"",SWDATA!AN315)</f>
        <v>0</v>
      </c>
      <c r="AV330" s="267">
        <f>IF(OR(Is_Loading,LEN($A330)=0),"",SWDATA!AO315)</f>
        <v>0</v>
      </c>
      <c r="AW330" s="267">
        <f>IF(OR(Is_Loading,LEN($A330)=0),"",SWDATA!AP315)</f>
        <v>0</v>
      </c>
      <c r="AX330" s="266" t="str">
        <f t="shared" si="1270"/>
        <v/>
      </c>
      <c r="AY330" s="266">
        <f>IF(OR(Is_Loading,LEN($A330)=0),"",SWDATA!AR315)</f>
        <v>0</v>
      </c>
      <c r="AZ330" s="267">
        <f>IF(OR(Is_Loading,LEN($A330)=0),"",SWDATA!AS315)</f>
        <v>0</v>
      </c>
      <c r="BA330" s="267">
        <f>IF(OR(Is_Loading,LEN($A330)=0),"",SWDATA!AT315)</f>
        <v>0</v>
      </c>
      <c r="BB330" s="266" t="str">
        <f t="shared" si="1271"/>
        <v/>
      </c>
      <c r="BC330" s="266">
        <f>IF(OR(Is_Loading,LEN($A330)=0),"",SWDATA!AV315)</f>
        <v>0</v>
      </c>
      <c r="BD330" s="267">
        <f>IF(OR(Is_Loading,LEN($A330)=0),"",SWDATA!AW315)</f>
        <v>0</v>
      </c>
      <c r="BE330" s="323">
        <f>IF(OR(Is_Loading,LEN($A330)=0),"",SWDATA!AX315)</f>
        <v>0</v>
      </c>
      <c r="BF330" s="320" t="str">
        <f t="shared" si="1272"/>
        <v/>
      </c>
      <c r="BG330" s="11"/>
      <c r="BH330" s="11"/>
      <c r="BI330" s="11"/>
      <c r="BJ330" s="11"/>
      <c r="BK330" s="11"/>
      <c r="BL330" s="11"/>
      <c r="BM330" s="11"/>
      <c r="BN330" s="11"/>
      <c r="BO330" s="11"/>
      <c r="BP330" s="11"/>
      <c r="BQ330" s="11"/>
      <c r="BR330" s="11"/>
      <c r="BS330" s="11"/>
      <c r="BT330" s="11"/>
      <c r="BU330" s="11"/>
      <c r="BV330" s="11"/>
      <c r="BW330" s="11"/>
      <c r="BX330" s="11"/>
      <c r="BY330" s="11"/>
      <c r="BZ330" s="11"/>
      <c r="CA330" s="11"/>
      <c r="CB330" s="11"/>
      <c r="CC330" s="11"/>
      <c r="CD330" s="11"/>
      <c r="CE330" s="11"/>
      <c r="CF330" s="11"/>
      <c r="CG330" s="11"/>
      <c r="CH330" s="11"/>
      <c r="CI330" s="11"/>
      <c r="CJ330" s="11"/>
      <c r="CK330" s="11"/>
      <c r="CL330" s="11"/>
      <c r="CM330" s="11"/>
      <c r="CN330" s="351"/>
      <c r="CO330" s="351"/>
      <c r="CP330" s="351"/>
      <c r="CQ330" s="351"/>
      <c r="CR330" s="351"/>
      <c r="CS330" s="351"/>
      <c r="CT330" s="351"/>
      <c r="CU330" s="351"/>
      <c r="CV330" s="351"/>
      <c r="CW330" s="351"/>
      <c r="CX330" s="351"/>
      <c r="CY330" s="351"/>
      <c r="CZ330" s="351"/>
      <c r="DA330" s="351"/>
      <c r="DB330" s="351"/>
      <c r="DC330" s="351"/>
      <c r="DD330" s="351"/>
      <c r="DE330" s="351"/>
      <c r="DF330" s="351"/>
      <c r="DG330" s="351"/>
      <c r="DH330" s="351"/>
      <c r="DI330" s="351"/>
      <c r="DJ330" s="351"/>
      <c r="DK330" s="351"/>
      <c r="DL330" s="351"/>
      <c r="DM330" s="351"/>
      <c r="DN330" s="351"/>
      <c r="DS330" s="372"/>
      <c r="DT330" s="374"/>
      <c r="DU330" s="375"/>
      <c r="DV330" s="375"/>
      <c r="DW330" s="375"/>
      <c r="DX330" s="375">
        <v>1</v>
      </c>
      <c r="DY330" s="375">
        <f t="shared" si="1309"/>
        <v>0</v>
      </c>
      <c r="DZ330" s="375">
        <f t="shared" si="1310"/>
        <v>0</v>
      </c>
      <c r="EA330" s="375">
        <f t="shared" si="1311"/>
        <v>1</v>
      </c>
      <c r="EB330" s="375">
        <f t="shared" si="1312"/>
        <v>0</v>
      </c>
      <c r="EC330" s="375">
        <f t="shared" si="1313"/>
        <v>0</v>
      </c>
      <c r="ED330" s="375">
        <f t="shared" si="1314"/>
        <v>1</v>
      </c>
      <c r="EE330" s="375">
        <f t="shared" si="1315"/>
        <v>0</v>
      </c>
      <c r="EF330" s="375">
        <f t="shared" si="1316"/>
        <v>0</v>
      </c>
      <c r="EG330" s="375">
        <f t="shared" si="1317"/>
        <v>1</v>
      </c>
      <c r="EH330" s="375">
        <f t="shared" si="1318"/>
        <v>0</v>
      </c>
      <c r="EI330" s="375">
        <f t="shared" si="1319"/>
        <v>0</v>
      </c>
      <c r="EJ330" s="375">
        <f t="shared" si="1320"/>
        <v>1</v>
      </c>
      <c r="EK330" s="375">
        <f t="shared" si="1321"/>
        <v>0</v>
      </c>
      <c r="EL330" s="375">
        <f t="shared" si="1322"/>
        <v>0</v>
      </c>
      <c r="EM330" s="375">
        <f t="shared" si="1323"/>
        <v>1</v>
      </c>
      <c r="EN330" s="375">
        <f t="shared" si="1324"/>
        <v>0</v>
      </c>
      <c r="EO330" s="375">
        <f t="shared" si="1325"/>
        <v>0</v>
      </c>
      <c r="EP330" s="375">
        <f t="shared" si="1326"/>
        <v>1</v>
      </c>
      <c r="EQ330" s="375">
        <f t="shared" si="1327"/>
        <v>0</v>
      </c>
      <c r="ER330" s="375">
        <f t="shared" si="1328"/>
        <v>0</v>
      </c>
      <c r="ES330" s="375">
        <f t="shared" si="1329"/>
        <v>1</v>
      </c>
      <c r="ET330" s="375">
        <f t="shared" si="1330"/>
        <v>0</v>
      </c>
      <c r="EU330" s="375">
        <f t="shared" si="1331"/>
        <v>0</v>
      </c>
      <c r="EV330" s="375">
        <f t="shared" si="1332"/>
        <v>1</v>
      </c>
      <c r="EW330" s="375">
        <f t="shared" si="1333"/>
        <v>0</v>
      </c>
      <c r="EX330" s="375">
        <f t="shared" si="1334"/>
        <v>0</v>
      </c>
      <c r="EY330" s="375">
        <f t="shared" si="1335"/>
        <v>1</v>
      </c>
      <c r="EZ330" s="375">
        <f t="shared" si="1336"/>
        <v>0</v>
      </c>
      <c r="FA330" s="375">
        <f t="shared" si="1337"/>
        <v>0</v>
      </c>
      <c r="FB330" s="375">
        <f t="shared" si="1338"/>
        <v>1</v>
      </c>
      <c r="FC330" s="375">
        <f t="shared" si="1339"/>
        <v>0</v>
      </c>
      <c r="FD330" s="375">
        <f t="shared" si="1340"/>
        <v>0</v>
      </c>
      <c r="FE330" s="376"/>
      <c r="FF330" s="372"/>
      <c r="FG330" s="372"/>
      <c r="FH330" s="372"/>
      <c r="FI330" s="372"/>
      <c r="FJ330" s="372"/>
      <c r="FK330" s="372"/>
      <c r="FL330" s="372"/>
      <c r="FM330" s="372"/>
      <c r="FN330" s="372"/>
      <c r="FO330" s="372"/>
      <c r="FP330" s="372"/>
      <c r="FQ330" s="372"/>
      <c r="FR330" s="372"/>
      <c r="FS330" s="372"/>
      <c r="FT330" s="372"/>
      <c r="FU330" s="372"/>
      <c r="FV330" s="372"/>
      <c r="FW330" s="372"/>
      <c r="FX330" s="372"/>
      <c r="FY330" s="372"/>
      <c r="FZ330" s="372"/>
      <c r="GA330" s="372"/>
      <c r="GB330" s="372"/>
      <c r="GC330" s="372"/>
      <c r="GD330" s="372"/>
      <c r="GE330" s="372"/>
      <c r="GF330" s="372"/>
      <c r="GG330" s="372"/>
      <c r="GH330" s="372"/>
      <c r="GI330" s="372"/>
      <c r="GJ330" s="372"/>
      <c r="GK330" s="372"/>
      <c r="GL330" s="372"/>
      <c r="GM330" s="372"/>
      <c r="GN330" s="372"/>
      <c r="GO330" s="372"/>
      <c r="GP330" s="372"/>
      <c r="GQ330" s="372"/>
      <c r="GR330" s="372"/>
      <c r="GS330" s="372"/>
      <c r="GT330" s="372"/>
      <c r="GU330" s="372"/>
      <c r="GV330" s="372"/>
      <c r="GW330" s="372"/>
      <c r="GX330" s="372"/>
      <c r="GY330" s="372"/>
      <c r="GZ330" s="372"/>
      <c r="HA330" s="372"/>
      <c r="HB330" s="372"/>
      <c r="HC330" s="372"/>
    </row>
    <row r="331" spans="1:211" s="373" customFormat="1" ht="15" hidden="1" customHeight="1" outlineLevel="1" x14ac:dyDescent="0.2">
      <c r="A331" s="366">
        <f>SWDATA!O316</f>
        <v>0</v>
      </c>
      <c r="B331" s="366">
        <f>SWDATA!M316</f>
        <v>0</v>
      </c>
      <c r="C331" s="351">
        <f>IF(AND(SWDATA!M316=1,SWDATA!Q316="promotions"),SWDATA!P316,0)</f>
        <v>0</v>
      </c>
      <c r="D331" s="367">
        <f>ROW(SWDATA!M316)</f>
        <v>316</v>
      </c>
      <c r="E331" s="368">
        <f t="shared" si="1344"/>
        <v>0</v>
      </c>
      <c r="F331" s="369">
        <f t="shared" si="1259"/>
        <v>1</v>
      </c>
      <c r="G331" s="366" t="str">
        <f t="shared" si="1260"/>
        <v/>
      </c>
      <c r="H331" s="370"/>
      <c r="J331" s="238">
        <f t="shared" si="1261"/>
        <v>0</v>
      </c>
      <c r="K331" s="239" t="str">
        <f t="shared" si="1262"/>
        <v/>
      </c>
      <c r="L331" s="342"/>
      <c r="M331" s="345"/>
      <c r="N331" s="340" t="str">
        <f>IF(LEN(SWDATA!F316)=0,"",N330)</f>
        <v/>
      </c>
      <c r="O331" s="296" t="str">
        <f>IF(LEN(SWDATA!G316)=0,"",O330)</f>
        <v/>
      </c>
      <c r="P331" s="297" t="str">
        <f>IF(LEN(SWDATA!C316)=0,"",SWDATA!C316)</f>
        <v/>
      </c>
      <c r="Q331" s="312" t="str">
        <f t="shared" si="1263"/>
        <v/>
      </c>
      <c r="R331" s="223" t="s">
        <v>261</v>
      </c>
      <c r="S331" s="224"/>
      <c r="T331" s="224"/>
      <c r="U331" s="264" t="s">
        <v>597</v>
      </c>
      <c r="V331" s="205" t="s">
        <v>221</v>
      </c>
      <c r="W331" s="266">
        <f>IF(OR(Is_Loading,LEN($A331)=0),"",SWDATA!P316)</f>
        <v>0</v>
      </c>
      <c r="X331" s="267">
        <f>IF(OR(Is_Loading,LEN($A331)=0),"",SWDATA!Q316)</f>
        <v>0</v>
      </c>
      <c r="Y331" s="267">
        <f>IF(OR(Is_Loading,LEN($A331)=0),"",SWDATA!R316)</f>
        <v>0</v>
      </c>
      <c r="Z331" s="266" t="str">
        <f t="shared" si="1341"/>
        <v/>
      </c>
      <c r="AA331" s="266">
        <f>IF(OR(Is_Loading,LEN($A331)=0),"",SWDATA!T316)</f>
        <v>0</v>
      </c>
      <c r="AB331" s="267">
        <f>IF(OR(Is_Loading,LEN($A331)=0),"",SWDATA!U316)</f>
        <v>0</v>
      </c>
      <c r="AC331" s="267">
        <f>IF(OR(Is_Loading,LEN($A331)=0),"",SWDATA!V316)</f>
        <v>0</v>
      </c>
      <c r="AD331" s="266" t="str">
        <f t="shared" si="1265"/>
        <v/>
      </c>
      <c r="AE331" s="266">
        <f>IF(OR(Is_Loading,LEN($A331)=0),"",SWDATA!X316)</f>
        <v>0</v>
      </c>
      <c r="AF331" s="267">
        <f>IF(OR(Is_Loading,LEN($A331)=0),"",SWDATA!Y316)</f>
        <v>0</v>
      </c>
      <c r="AG331" s="267">
        <f>IF(OR(Is_Loading,LEN($A331)=0),"",SWDATA!Z316)</f>
        <v>0</v>
      </c>
      <c r="AH331" s="266" t="str">
        <f t="shared" si="1266"/>
        <v/>
      </c>
      <c r="AI331" s="266">
        <f>IF(OR(Is_Loading,LEN($A331)=0),"",SWDATA!AB316)</f>
        <v>0</v>
      </c>
      <c r="AJ331" s="267">
        <f>IF(OR(Is_Loading,LEN($A331)=0),"",SWDATA!AC316)</f>
        <v>0</v>
      </c>
      <c r="AK331" s="267">
        <f>IF(OR(Is_Loading,LEN($A331)=0),"",SWDATA!AD316)</f>
        <v>0</v>
      </c>
      <c r="AL331" s="266" t="str">
        <f t="shared" si="1267"/>
        <v/>
      </c>
      <c r="AM331" s="266">
        <f>IF(OR(Is_Loading,LEN($A331)=0),"",SWDATA!AF316)</f>
        <v>0</v>
      </c>
      <c r="AN331" s="267">
        <f>IF(OR(Is_Loading,LEN($A331)=0),"",SWDATA!AG316)</f>
        <v>0</v>
      </c>
      <c r="AO331" s="323">
        <f>IF(OR(Is_Loading,LEN($A331)=0),"",SWDATA!AH316)</f>
        <v>0</v>
      </c>
      <c r="AP331" s="320" t="str">
        <f t="shared" si="1268"/>
        <v/>
      </c>
      <c r="AQ331" s="266">
        <f>IF(OR(Is_Loading,LEN($A331)=0),"",SWDATA!AJ316)</f>
        <v>0</v>
      </c>
      <c r="AR331" s="267">
        <f>IF(OR(Is_Loading,LEN($A331)=0),"",SWDATA!AK316)</f>
        <v>0</v>
      </c>
      <c r="AS331" s="267">
        <f>IF(OR(Is_Loading,LEN($A331)=0),"",SWDATA!AL316)</f>
        <v>0</v>
      </c>
      <c r="AT331" s="266" t="str">
        <f t="shared" si="1269"/>
        <v/>
      </c>
      <c r="AU331" s="266">
        <f>IF(OR(Is_Loading,LEN($A331)=0),"",SWDATA!AN316)</f>
        <v>0</v>
      </c>
      <c r="AV331" s="267">
        <f>IF(OR(Is_Loading,LEN($A331)=0),"",SWDATA!AO316)</f>
        <v>0</v>
      </c>
      <c r="AW331" s="267">
        <f>IF(OR(Is_Loading,LEN($A331)=0),"",SWDATA!AP316)</f>
        <v>0</v>
      </c>
      <c r="AX331" s="266" t="str">
        <f t="shared" si="1270"/>
        <v/>
      </c>
      <c r="AY331" s="266">
        <f>IF(OR(Is_Loading,LEN($A331)=0),"",SWDATA!AR316)</f>
        <v>0</v>
      </c>
      <c r="AZ331" s="267">
        <f>IF(OR(Is_Loading,LEN($A331)=0),"",SWDATA!AS316)</f>
        <v>0</v>
      </c>
      <c r="BA331" s="267">
        <f>IF(OR(Is_Loading,LEN($A331)=0),"",SWDATA!AT316)</f>
        <v>0</v>
      </c>
      <c r="BB331" s="266" t="str">
        <f t="shared" si="1271"/>
        <v/>
      </c>
      <c r="BC331" s="266">
        <f>IF(OR(Is_Loading,LEN($A331)=0),"",SWDATA!AV316)</f>
        <v>0</v>
      </c>
      <c r="BD331" s="267">
        <f>IF(OR(Is_Loading,LEN($A331)=0),"",SWDATA!AW316)</f>
        <v>0</v>
      </c>
      <c r="BE331" s="323">
        <f>IF(OR(Is_Loading,LEN($A331)=0),"",SWDATA!AX316)</f>
        <v>0</v>
      </c>
      <c r="BF331" s="320" t="str">
        <f t="shared" si="1272"/>
        <v/>
      </c>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351"/>
      <c r="CO331" s="351"/>
      <c r="CP331" s="351"/>
      <c r="CQ331" s="351"/>
      <c r="CR331" s="351"/>
      <c r="CS331" s="351"/>
      <c r="CT331" s="351"/>
      <c r="CU331" s="351"/>
      <c r="CV331" s="351"/>
      <c r="CW331" s="351"/>
      <c r="CX331" s="351"/>
      <c r="CY331" s="351"/>
      <c r="CZ331" s="351"/>
      <c r="DA331" s="351"/>
      <c r="DB331" s="351"/>
      <c r="DC331" s="351"/>
      <c r="DD331" s="351"/>
      <c r="DE331" s="351"/>
      <c r="DF331" s="351"/>
      <c r="DG331" s="351"/>
      <c r="DH331" s="351"/>
      <c r="DI331" s="351"/>
      <c r="DJ331" s="351"/>
      <c r="DK331" s="351"/>
      <c r="DL331" s="351"/>
      <c r="DM331" s="351"/>
      <c r="DN331" s="351"/>
      <c r="DS331" s="372"/>
      <c r="DT331" s="374"/>
      <c r="DU331" s="375"/>
      <c r="DV331" s="375"/>
      <c r="DW331" s="375"/>
      <c r="DX331" s="375">
        <v>1</v>
      </c>
      <c r="DY331" s="375">
        <f t="shared" si="1309"/>
        <v>0</v>
      </c>
      <c r="DZ331" s="375">
        <f t="shared" si="1310"/>
        <v>0</v>
      </c>
      <c r="EA331" s="375">
        <f t="shared" si="1311"/>
        <v>1</v>
      </c>
      <c r="EB331" s="375">
        <f t="shared" si="1312"/>
        <v>0</v>
      </c>
      <c r="EC331" s="375">
        <f t="shared" si="1313"/>
        <v>0</v>
      </c>
      <c r="ED331" s="375">
        <f t="shared" si="1314"/>
        <v>1</v>
      </c>
      <c r="EE331" s="375">
        <f t="shared" si="1315"/>
        <v>0</v>
      </c>
      <c r="EF331" s="375">
        <f t="shared" si="1316"/>
        <v>0</v>
      </c>
      <c r="EG331" s="375">
        <f t="shared" si="1317"/>
        <v>1</v>
      </c>
      <c r="EH331" s="375">
        <f t="shared" si="1318"/>
        <v>0</v>
      </c>
      <c r="EI331" s="375">
        <f t="shared" si="1319"/>
        <v>0</v>
      </c>
      <c r="EJ331" s="375">
        <f t="shared" si="1320"/>
        <v>1</v>
      </c>
      <c r="EK331" s="375">
        <f t="shared" si="1321"/>
        <v>0</v>
      </c>
      <c r="EL331" s="375">
        <f t="shared" si="1322"/>
        <v>0</v>
      </c>
      <c r="EM331" s="375">
        <f t="shared" si="1323"/>
        <v>1</v>
      </c>
      <c r="EN331" s="375">
        <f t="shared" si="1324"/>
        <v>0</v>
      </c>
      <c r="EO331" s="375">
        <f t="shared" si="1325"/>
        <v>0</v>
      </c>
      <c r="EP331" s="375">
        <f t="shared" si="1326"/>
        <v>1</v>
      </c>
      <c r="EQ331" s="375">
        <f t="shared" si="1327"/>
        <v>0</v>
      </c>
      <c r="ER331" s="375">
        <f t="shared" si="1328"/>
        <v>0</v>
      </c>
      <c r="ES331" s="375">
        <f t="shared" si="1329"/>
        <v>1</v>
      </c>
      <c r="ET331" s="375">
        <f t="shared" si="1330"/>
        <v>0</v>
      </c>
      <c r="EU331" s="375">
        <f t="shared" si="1331"/>
        <v>0</v>
      </c>
      <c r="EV331" s="375">
        <f t="shared" si="1332"/>
        <v>1</v>
      </c>
      <c r="EW331" s="375">
        <f t="shared" si="1333"/>
        <v>0</v>
      </c>
      <c r="EX331" s="375">
        <f t="shared" si="1334"/>
        <v>0</v>
      </c>
      <c r="EY331" s="375">
        <f t="shared" si="1335"/>
        <v>1</v>
      </c>
      <c r="EZ331" s="375">
        <f t="shared" si="1336"/>
        <v>0</v>
      </c>
      <c r="FA331" s="375">
        <f t="shared" si="1337"/>
        <v>0</v>
      </c>
      <c r="FB331" s="375">
        <f t="shared" si="1338"/>
        <v>1</v>
      </c>
      <c r="FC331" s="375">
        <f t="shared" si="1339"/>
        <v>0</v>
      </c>
      <c r="FD331" s="375">
        <f t="shared" si="1340"/>
        <v>0</v>
      </c>
      <c r="FE331" s="376"/>
      <c r="FF331" s="372"/>
      <c r="FG331" s="372"/>
      <c r="FH331" s="372"/>
      <c r="FI331" s="372"/>
      <c r="FJ331" s="372"/>
      <c r="FK331" s="372"/>
      <c r="FL331" s="372"/>
      <c r="FM331" s="372"/>
      <c r="FN331" s="372"/>
      <c r="FO331" s="372"/>
      <c r="FP331" s="372"/>
      <c r="FQ331" s="372"/>
      <c r="FR331" s="372"/>
      <c r="FS331" s="372"/>
      <c r="FT331" s="372"/>
      <c r="FU331" s="372"/>
      <c r="FV331" s="372"/>
      <c r="FW331" s="372"/>
      <c r="FX331" s="372"/>
      <c r="FY331" s="372"/>
      <c r="FZ331" s="372"/>
      <c r="GA331" s="372"/>
      <c r="GB331" s="372"/>
      <c r="GC331" s="372"/>
      <c r="GD331" s="372"/>
      <c r="GE331" s="372"/>
      <c r="GF331" s="372"/>
      <c r="GG331" s="372"/>
      <c r="GH331" s="372"/>
      <c r="GI331" s="372"/>
      <c r="GJ331" s="372"/>
      <c r="GK331" s="372"/>
      <c r="GL331" s="372"/>
      <c r="GM331" s="372"/>
      <c r="GN331" s="372"/>
      <c r="GO331" s="372"/>
      <c r="GP331" s="372"/>
      <c r="GQ331" s="372"/>
      <c r="GR331" s="372"/>
      <c r="GS331" s="372"/>
      <c r="GT331" s="372"/>
      <c r="GU331" s="372"/>
      <c r="GV331" s="372"/>
      <c r="GW331" s="372"/>
      <c r="GX331" s="372"/>
      <c r="GY331" s="372"/>
      <c r="GZ331" s="372"/>
      <c r="HA331" s="372"/>
      <c r="HB331" s="372"/>
      <c r="HC331" s="372"/>
    </row>
    <row r="332" spans="1:211" s="373" customFormat="1" ht="15" hidden="1" customHeight="1" outlineLevel="1" x14ac:dyDescent="0.2">
      <c r="A332" s="366">
        <f>SWDATA!O317</f>
        <v>0</v>
      </c>
      <c r="B332" s="366">
        <f>SWDATA!M317</f>
        <v>0</v>
      </c>
      <c r="C332" s="351">
        <f>IF(AND(SWDATA!M317=1,SWDATA!Q317="promotions"),SWDATA!P317,0)</f>
        <v>0</v>
      </c>
      <c r="D332" s="367">
        <f>ROW(SWDATA!M317)</f>
        <v>317</v>
      </c>
      <c r="E332" s="368">
        <f t="shared" si="1344"/>
        <v>0</v>
      </c>
      <c r="F332" s="369">
        <f t="shared" si="1259"/>
        <v>1</v>
      </c>
      <c r="G332" s="366" t="str">
        <f t="shared" si="1260"/>
        <v/>
      </c>
      <c r="H332" s="370"/>
      <c r="J332" s="238">
        <f t="shared" si="1261"/>
        <v>0</v>
      </c>
      <c r="K332" s="239" t="str">
        <f t="shared" si="1262"/>
        <v/>
      </c>
      <c r="L332" s="342"/>
      <c r="M332" s="345"/>
      <c r="N332" s="340" t="str">
        <f>IF(LEN(SWDATA!F317)=0,"",N331)</f>
        <v/>
      </c>
      <c r="O332" s="296" t="str">
        <f>IF(LEN(SWDATA!G317)=0,"",O331)</f>
        <v/>
      </c>
      <c r="P332" s="297" t="str">
        <f>IF(LEN(SWDATA!C317)=0,"",SWDATA!C317)</f>
        <v/>
      </c>
      <c r="Q332" s="312" t="str">
        <f t="shared" si="1263"/>
        <v/>
      </c>
      <c r="R332" s="223" t="s">
        <v>261</v>
      </c>
      <c r="S332" s="224"/>
      <c r="T332" s="224"/>
      <c r="U332" s="264" t="s">
        <v>599</v>
      </c>
      <c r="V332" s="205" t="s">
        <v>221</v>
      </c>
      <c r="W332" s="266">
        <f>IF(OR(Is_Loading,LEN($A332)=0),"",SWDATA!P317)</f>
        <v>0</v>
      </c>
      <c r="X332" s="267">
        <f>IF(OR(Is_Loading,LEN($A332)=0),"",SWDATA!Q317)</f>
        <v>0</v>
      </c>
      <c r="Y332" s="267">
        <f>IF(OR(Is_Loading,LEN($A332)=0),"",SWDATA!R317)</f>
        <v>0</v>
      </c>
      <c r="Z332" s="266" t="str">
        <f t="shared" si="1341"/>
        <v/>
      </c>
      <c r="AA332" s="266">
        <f>IF(OR(Is_Loading,LEN($A332)=0),"",SWDATA!T317)</f>
        <v>0</v>
      </c>
      <c r="AB332" s="267">
        <f>IF(OR(Is_Loading,LEN($A332)=0),"",SWDATA!U317)</f>
        <v>0</v>
      </c>
      <c r="AC332" s="267">
        <f>IF(OR(Is_Loading,LEN($A332)=0),"",SWDATA!V317)</f>
        <v>0</v>
      </c>
      <c r="AD332" s="266" t="str">
        <f t="shared" si="1265"/>
        <v/>
      </c>
      <c r="AE332" s="266">
        <f>IF(OR(Is_Loading,LEN($A332)=0),"",SWDATA!X317)</f>
        <v>0</v>
      </c>
      <c r="AF332" s="267">
        <f>IF(OR(Is_Loading,LEN($A332)=0),"",SWDATA!Y317)</f>
        <v>0</v>
      </c>
      <c r="AG332" s="267">
        <f>IF(OR(Is_Loading,LEN($A332)=0),"",SWDATA!Z317)</f>
        <v>0</v>
      </c>
      <c r="AH332" s="266" t="str">
        <f t="shared" si="1266"/>
        <v/>
      </c>
      <c r="AI332" s="266">
        <f>IF(OR(Is_Loading,LEN($A332)=0),"",SWDATA!AB317)</f>
        <v>0</v>
      </c>
      <c r="AJ332" s="267">
        <f>IF(OR(Is_Loading,LEN($A332)=0),"",SWDATA!AC317)</f>
        <v>0</v>
      </c>
      <c r="AK332" s="267">
        <f>IF(OR(Is_Loading,LEN($A332)=0),"",SWDATA!AD317)</f>
        <v>0</v>
      </c>
      <c r="AL332" s="266" t="str">
        <f t="shared" si="1267"/>
        <v/>
      </c>
      <c r="AM332" s="266">
        <f>IF(OR(Is_Loading,LEN($A332)=0),"",SWDATA!AF317)</f>
        <v>0</v>
      </c>
      <c r="AN332" s="267">
        <f>IF(OR(Is_Loading,LEN($A332)=0),"",SWDATA!AG317)</f>
        <v>0</v>
      </c>
      <c r="AO332" s="323">
        <f>IF(OR(Is_Loading,LEN($A332)=0),"",SWDATA!AH317)</f>
        <v>0</v>
      </c>
      <c r="AP332" s="320" t="str">
        <f t="shared" si="1268"/>
        <v/>
      </c>
      <c r="AQ332" s="266">
        <f>IF(OR(Is_Loading,LEN($A332)=0),"",SWDATA!AJ317)</f>
        <v>0</v>
      </c>
      <c r="AR332" s="267">
        <f>IF(OR(Is_Loading,LEN($A332)=0),"",SWDATA!AK317)</f>
        <v>0</v>
      </c>
      <c r="AS332" s="267">
        <f>IF(OR(Is_Loading,LEN($A332)=0),"",SWDATA!AL317)</f>
        <v>0</v>
      </c>
      <c r="AT332" s="266" t="str">
        <f t="shared" si="1269"/>
        <v/>
      </c>
      <c r="AU332" s="266">
        <f>IF(OR(Is_Loading,LEN($A332)=0),"",SWDATA!AN317)</f>
        <v>0</v>
      </c>
      <c r="AV332" s="267">
        <f>IF(OR(Is_Loading,LEN($A332)=0),"",SWDATA!AO317)</f>
        <v>0</v>
      </c>
      <c r="AW332" s="267">
        <f>IF(OR(Is_Loading,LEN($A332)=0),"",SWDATA!AP317)</f>
        <v>0</v>
      </c>
      <c r="AX332" s="266" t="str">
        <f t="shared" si="1270"/>
        <v/>
      </c>
      <c r="AY332" s="266">
        <f>IF(OR(Is_Loading,LEN($A332)=0),"",SWDATA!AR317)</f>
        <v>0</v>
      </c>
      <c r="AZ332" s="267">
        <f>IF(OR(Is_Loading,LEN($A332)=0),"",SWDATA!AS317)</f>
        <v>0</v>
      </c>
      <c r="BA332" s="267">
        <f>IF(OR(Is_Loading,LEN($A332)=0),"",SWDATA!AT317)</f>
        <v>0</v>
      </c>
      <c r="BB332" s="266" t="str">
        <f t="shared" si="1271"/>
        <v/>
      </c>
      <c r="BC332" s="266">
        <f>IF(OR(Is_Loading,LEN($A332)=0),"",SWDATA!AV317)</f>
        <v>0</v>
      </c>
      <c r="BD332" s="267">
        <f>IF(OR(Is_Loading,LEN($A332)=0),"",SWDATA!AW317)</f>
        <v>0</v>
      </c>
      <c r="BE332" s="323">
        <f>IF(OR(Is_Loading,LEN($A332)=0),"",SWDATA!AX317)</f>
        <v>0</v>
      </c>
      <c r="BF332" s="320" t="str">
        <f t="shared" si="1272"/>
        <v/>
      </c>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351"/>
      <c r="CO332" s="351"/>
      <c r="CP332" s="351"/>
      <c r="CQ332" s="351"/>
      <c r="CR332" s="351"/>
      <c r="CS332" s="351"/>
      <c r="CT332" s="351"/>
      <c r="CU332" s="351"/>
      <c r="CV332" s="351"/>
      <c r="CW332" s="351"/>
      <c r="CX332" s="351"/>
      <c r="CY332" s="351"/>
      <c r="CZ332" s="351"/>
      <c r="DA332" s="351"/>
      <c r="DB332" s="351"/>
      <c r="DC332" s="351"/>
      <c r="DD332" s="351"/>
      <c r="DE332" s="351"/>
      <c r="DF332" s="351"/>
      <c r="DG332" s="351"/>
      <c r="DH332" s="351"/>
      <c r="DI332" s="351"/>
      <c r="DJ332" s="351"/>
      <c r="DK332" s="351"/>
      <c r="DL332" s="351"/>
      <c r="DM332" s="351"/>
      <c r="DN332" s="351"/>
      <c r="DS332" s="372"/>
      <c r="DT332" s="374"/>
      <c r="DU332" s="375"/>
      <c r="DV332" s="375"/>
      <c r="DW332" s="375"/>
      <c r="DX332" s="375">
        <v>1</v>
      </c>
      <c r="DY332" s="375">
        <f t="shared" si="1309"/>
        <v>0</v>
      </c>
      <c r="DZ332" s="375">
        <f t="shared" si="1310"/>
        <v>0</v>
      </c>
      <c r="EA332" s="375">
        <f t="shared" si="1311"/>
        <v>1</v>
      </c>
      <c r="EB332" s="375">
        <f t="shared" si="1312"/>
        <v>0</v>
      </c>
      <c r="EC332" s="375">
        <f t="shared" si="1313"/>
        <v>0</v>
      </c>
      <c r="ED332" s="375">
        <f t="shared" si="1314"/>
        <v>1</v>
      </c>
      <c r="EE332" s="375">
        <f t="shared" si="1315"/>
        <v>0</v>
      </c>
      <c r="EF332" s="375">
        <f t="shared" si="1316"/>
        <v>0</v>
      </c>
      <c r="EG332" s="375">
        <f t="shared" si="1317"/>
        <v>1</v>
      </c>
      <c r="EH332" s="375">
        <f t="shared" si="1318"/>
        <v>0</v>
      </c>
      <c r="EI332" s="375">
        <f t="shared" si="1319"/>
        <v>0</v>
      </c>
      <c r="EJ332" s="375">
        <f t="shared" si="1320"/>
        <v>1</v>
      </c>
      <c r="EK332" s="375">
        <f t="shared" si="1321"/>
        <v>0</v>
      </c>
      <c r="EL332" s="375">
        <f t="shared" si="1322"/>
        <v>0</v>
      </c>
      <c r="EM332" s="375">
        <f t="shared" si="1323"/>
        <v>1</v>
      </c>
      <c r="EN332" s="375">
        <f t="shared" si="1324"/>
        <v>0</v>
      </c>
      <c r="EO332" s="375">
        <f t="shared" si="1325"/>
        <v>0</v>
      </c>
      <c r="EP332" s="375">
        <f t="shared" si="1326"/>
        <v>1</v>
      </c>
      <c r="EQ332" s="375">
        <f t="shared" si="1327"/>
        <v>0</v>
      </c>
      <c r="ER332" s="375">
        <f t="shared" si="1328"/>
        <v>0</v>
      </c>
      <c r="ES332" s="375">
        <f t="shared" si="1329"/>
        <v>1</v>
      </c>
      <c r="ET332" s="375">
        <f t="shared" si="1330"/>
        <v>0</v>
      </c>
      <c r="EU332" s="375">
        <f t="shared" si="1331"/>
        <v>0</v>
      </c>
      <c r="EV332" s="375">
        <f t="shared" si="1332"/>
        <v>1</v>
      </c>
      <c r="EW332" s="375">
        <f t="shared" si="1333"/>
        <v>0</v>
      </c>
      <c r="EX332" s="375">
        <f t="shared" si="1334"/>
        <v>0</v>
      </c>
      <c r="EY332" s="375">
        <f t="shared" si="1335"/>
        <v>1</v>
      </c>
      <c r="EZ332" s="375">
        <f t="shared" si="1336"/>
        <v>0</v>
      </c>
      <c r="FA332" s="375">
        <f t="shared" si="1337"/>
        <v>0</v>
      </c>
      <c r="FB332" s="375">
        <f t="shared" si="1338"/>
        <v>1</v>
      </c>
      <c r="FC332" s="375">
        <f t="shared" si="1339"/>
        <v>0</v>
      </c>
      <c r="FD332" s="375">
        <f t="shared" si="1340"/>
        <v>0</v>
      </c>
      <c r="FE332" s="376"/>
      <c r="FF332" s="372"/>
      <c r="FG332" s="372"/>
      <c r="FH332" s="372"/>
      <c r="FI332" s="372"/>
      <c r="FJ332" s="372"/>
      <c r="FK332" s="372"/>
      <c r="FL332" s="372"/>
      <c r="FM332" s="372"/>
      <c r="FN332" s="372"/>
      <c r="FO332" s="372"/>
      <c r="FP332" s="372"/>
      <c r="FQ332" s="372"/>
      <c r="FR332" s="372"/>
      <c r="FS332" s="372"/>
      <c r="FT332" s="372"/>
      <c r="FU332" s="372"/>
      <c r="FV332" s="372"/>
      <c r="FW332" s="372"/>
      <c r="FX332" s="372"/>
      <c r="FY332" s="372"/>
      <c r="FZ332" s="372"/>
      <c r="GA332" s="372"/>
      <c r="GB332" s="372"/>
      <c r="GC332" s="372"/>
      <c r="GD332" s="372"/>
      <c r="GE332" s="372"/>
      <c r="GF332" s="372"/>
      <c r="GG332" s="372"/>
      <c r="GH332" s="372"/>
      <c r="GI332" s="372"/>
      <c r="GJ332" s="372"/>
      <c r="GK332" s="372"/>
      <c r="GL332" s="372"/>
      <c r="GM332" s="372"/>
      <c r="GN332" s="372"/>
      <c r="GO332" s="372"/>
      <c r="GP332" s="372"/>
      <c r="GQ332" s="372"/>
      <c r="GR332" s="372"/>
      <c r="GS332" s="372"/>
      <c r="GT332" s="372"/>
      <c r="GU332" s="372"/>
      <c r="GV332" s="372"/>
      <c r="GW332" s="372"/>
      <c r="GX332" s="372"/>
      <c r="GY332" s="372"/>
      <c r="GZ332" s="372"/>
      <c r="HA332" s="372"/>
      <c r="HB332" s="372"/>
      <c r="HC332" s="372"/>
    </row>
    <row r="333" spans="1:211" s="373" customFormat="1" ht="15" hidden="1" customHeight="1" outlineLevel="1" x14ac:dyDescent="0.2">
      <c r="A333" s="366">
        <f>SWDATA!O318</f>
        <v>0</v>
      </c>
      <c r="B333" s="366">
        <f>SWDATA!M318</f>
        <v>0</v>
      </c>
      <c r="C333" s="351">
        <f>IF(AND(SWDATA!M318=1,SWDATA!Q318="promotions"),SWDATA!P318,0)</f>
        <v>0</v>
      </c>
      <c r="D333" s="367">
        <f>ROW(SWDATA!M318)</f>
        <v>318</v>
      </c>
      <c r="E333" s="368">
        <f t="shared" si="1344"/>
        <v>0</v>
      </c>
      <c r="F333" s="369">
        <f t="shared" si="1259"/>
        <v>1</v>
      </c>
      <c r="G333" s="366" t="str">
        <f t="shared" si="1260"/>
        <v/>
      </c>
      <c r="H333" s="370"/>
      <c r="J333" s="238">
        <f t="shared" si="1261"/>
        <v>0</v>
      </c>
      <c r="K333" s="239" t="str">
        <f t="shared" si="1262"/>
        <v/>
      </c>
      <c r="L333" s="342"/>
      <c r="M333" s="345"/>
      <c r="N333" s="340" t="str">
        <f>IF(LEN(SWDATA!F318)=0,"",N332)</f>
        <v/>
      </c>
      <c r="O333" s="296" t="str">
        <f>IF(LEN(SWDATA!G318)=0,"",O332)</f>
        <v/>
      </c>
      <c r="P333" s="297" t="str">
        <f>IF(LEN(SWDATA!C318)=0,"",SWDATA!C318)</f>
        <v/>
      </c>
      <c r="Q333" s="312" t="str">
        <f t="shared" si="1263"/>
        <v/>
      </c>
      <c r="R333" s="223" t="s">
        <v>261</v>
      </c>
      <c r="S333" s="224"/>
      <c r="T333" s="224"/>
      <c r="U333" s="264" t="s">
        <v>600</v>
      </c>
      <c r="V333" s="205" t="s">
        <v>221</v>
      </c>
      <c r="W333" s="266">
        <f>IF(OR(Is_Loading,LEN($A333)=0),"",SWDATA!P318)</f>
        <v>0</v>
      </c>
      <c r="X333" s="267">
        <f>IF(OR(Is_Loading,LEN($A333)=0),"",SWDATA!Q318)</f>
        <v>0</v>
      </c>
      <c r="Y333" s="267">
        <f>IF(OR(Is_Loading,LEN($A333)=0),"",SWDATA!R318)</f>
        <v>0</v>
      </c>
      <c r="Z333" s="266" t="str">
        <f t="shared" si="1341"/>
        <v/>
      </c>
      <c r="AA333" s="266">
        <f>IF(OR(Is_Loading,LEN($A333)=0),"",SWDATA!T318)</f>
        <v>0</v>
      </c>
      <c r="AB333" s="267">
        <f>IF(OR(Is_Loading,LEN($A333)=0),"",SWDATA!U318)</f>
        <v>0</v>
      </c>
      <c r="AC333" s="267">
        <f>IF(OR(Is_Loading,LEN($A333)=0),"",SWDATA!V318)</f>
        <v>0</v>
      </c>
      <c r="AD333" s="266" t="str">
        <f t="shared" si="1265"/>
        <v/>
      </c>
      <c r="AE333" s="266">
        <f>IF(OR(Is_Loading,LEN($A333)=0),"",SWDATA!X318)</f>
        <v>0</v>
      </c>
      <c r="AF333" s="267">
        <f>IF(OR(Is_Loading,LEN($A333)=0),"",SWDATA!Y318)</f>
        <v>0</v>
      </c>
      <c r="AG333" s="267">
        <f>IF(OR(Is_Loading,LEN($A333)=0),"",SWDATA!Z318)</f>
        <v>0</v>
      </c>
      <c r="AH333" s="266" t="str">
        <f t="shared" si="1266"/>
        <v/>
      </c>
      <c r="AI333" s="266">
        <f>IF(OR(Is_Loading,LEN($A333)=0),"",SWDATA!AB318)</f>
        <v>0</v>
      </c>
      <c r="AJ333" s="267">
        <f>IF(OR(Is_Loading,LEN($A333)=0),"",SWDATA!AC318)</f>
        <v>0</v>
      </c>
      <c r="AK333" s="267">
        <f>IF(OR(Is_Loading,LEN($A333)=0),"",SWDATA!AD318)</f>
        <v>0</v>
      </c>
      <c r="AL333" s="266" t="str">
        <f t="shared" si="1267"/>
        <v/>
      </c>
      <c r="AM333" s="266">
        <f>IF(OR(Is_Loading,LEN($A333)=0),"",SWDATA!AF318)</f>
        <v>0</v>
      </c>
      <c r="AN333" s="267">
        <f>IF(OR(Is_Loading,LEN($A333)=0),"",SWDATA!AG318)</f>
        <v>0</v>
      </c>
      <c r="AO333" s="323">
        <f>IF(OR(Is_Loading,LEN($A333)=0),"",SWDATA!AH318)</f>
        <v>0</v>
      </c>
      <c r="AP333" s="320" t="str">
        <f t="shared" si="1268"/>
        <v/>
      </c>
      <c r="AQ333" s="266">
        <f>IF(OR(Is_Loading,LEN($A333)=0),"",SWDATA!AJ318)</f>
        <v>0</v>
      </c>
      <c r="AR333" s="267">
        <f>IF(OR(Is_Loading,LEN($A333)=0),"",SWDATA!AK318)</f>
        <v>0</v>
      </c>
      <c r="AS333" s="267">
        <f>IF(OR(Is_Loading,LEN($A333)=0),"",SWDATA!AL318)</f>
        <v>0</v>
      </c>
      <c r="AT333" s="266" t="str">
        <f t="shared" si="1269"/>
        <v/>
      </c>
      <c r="AU333" s="266">
        <f>IF(OR(Is_Loading,LEN($A333)=0),"",SWDATA!AN318)</f>
        <v>0</v>
      </c>
      <c r="AV333" s="267">
        <f>IF(OR(Is_Loading,LEN($A333)=0),"",SWDATA!AO318)</f>
        <v>0</v>
      </c>
      <c r="AW333" s="267">
        <f>IF(OR(Is_Loading,LEN($A333)=0),"",SWDATA!AP318)</f>
        <v>0</v>
      </c>
      <c r="AX333" s="266" t="str">
        <f t="shared" si="1270"/>
        <v/>
      </c>
      <c r="AY333" s="266">
        <f>IF(OR(Is_Loading,LEN($A333)=0),"",SWDATA!AR318)</f>
        <v>0</v>
      </c>
      <c r="AZ333" s="267">
        <f>IF(OR(Is_Loading,LEN($A333)=0),"",SWDATA!AS318)</f>
        <v>0</v>
      </c>
      <c r="BA333" s="267">
        <f>IF(OR(Is_Loading,LEN($A333)=0),"",SWDATA!AT318)</f>
        <v>0</v>
      </c>
      <c r="BB333" s="266" t="str">
        <f t="shared" si="1271"/>
        <v/>
      </c>
      <c r="BC333" s="266">
        <f>IF(OR(Is_Loading,LEN($A333)=0),"",SWDATA!AV318)</f>
        <v>0</v>
      </c>
      <c r="BD333" s="267">
        <f>IF(OR(Is_Loading,LEN($A333)=0),"",SWDATA!AW318)</f>
        <v>0</v>
      </c>
      <c r="BE333" s="323">
        <f>IF(OR(Is_Loading,LEN($A333)=0),"",SWDATA!AX318)</f>
        <v>0</v>
      </c>
      <c r="BF333" s="320" t="str">
        <f t="shared" si="1272"/>
        <v/>
      </c>
      <c r="BG333" s="11"/>
      <c r="BH333" s="11"/>
      <c r="BI333" s="11"/>
      <c r="BJ333" s="11"/>
      <c r="BK333" s="11"/>
      <c r="BL333" s="11"/>
      <c r="BM333" s="11"/>
      <c r="BN333" s="11"/>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1"/>
      <c r="CK333" s="11"/>
      <c r="CL333" s="11"/>
      <c r="CM333" s="11"/>
      <c r="CN333" s="351"/>
      <c r="CO333" s="351"/>
      <c r="CP333" s="351"/>
      <c r="CQ333" s="351"/>
      <c r="CR333" s="351"/>
      <c r="CS333" s="351"/>
      <c r="CT333" s="351"/>
      <c r="CU333" s="351"/>
      <c r="CV333" s="351"/>
      <c r="CW333" s="351"/>
      <c r="CX333" s="351"/>
      <c r="CY333" s="351"/>
      <c r="CZ333" s="351"/>
      <c r="DA333" s="351"/>
      <c r="DB333" s="351"/>
      <c r="DC333" s="351"/>
      <c r="DD333" s="351"/>
      <c r="DE333" s="351"/>
      <c r="DF333" s="351"/>
      <c r="DG333" s="351"/>
      <c r="DH333" s="351"/>
      <c r="DI333" s="351"/>
      <c r="DJ333" s="351"/>
      <c r="DK333" s="351"/>
      <c r="DL333" s="351"/>
      <c r="DM333" s="351"/>
      <c r="DN333" s="351"/>
      <c r="DS333" s="372"/>
      <c r="DT333" s="374"/>
      <c r="DU333" s="375"/>
      <c r="DV333" s="375"/>
      <c r="DW333" s="375"/>
      <c r="DX333" s="375">
        <v>1</v>
      </c>
      <c r="DY333" s="375">
        <f t="shared" si="1309"/>
        <v>0</v>
      </c>
      <c r="DZ333" s="375">
        <f t="shared" si="1310"/>
        <v>0</v>
      </c>
      <c r="EA333" s="375">
        <f t="shared" si="1311"/>
        <v>1</v>
      </c>
      <c r="EB333" s="375">
        <f t="shared" si="1312"/>
        <v>0</v>
      </c>
      <c r="EC333" s="375">
        <f t="shared" si="1313"/>
        <v>0</v>
      </c>
      <c r="ED333" s="375">
        <f t="shared" si="1314"/>
        <v>1</v>
      </c>
      <c r="EE333" s="375">
        <f t="shared" si="1315"/>
        <v>0</v>
      </c>
      <c r="EF333" s="375">
        <f t="shared" si="1316"/>
        <v>0</v>
      </c>
      <c r="EG333" s="375">
        <f t="shared" si="1317"/>
        <v>1</v>
      </c>
      <c r="EH333" s="375">
        <f t="shared" si="1318"/>
        <v>0</v>
      </c>
      <c r="EI333" s="375">
        <f t="shared" si="1319"/>
        <v>0</v>
      </c>
      <c r="EJ333" s="375">
        <f t="shared" si="1320"/>
        <v>1</v>
      </c>
      <c r="EK333" s="375">
        <f t="shared" si="1321"/>
        <v>0</v>
      </c>
      <c r="EL333" s="375">
        <f t="shared" si="1322"/>
        <v>0</v>
      </c>
      <c r="EM333" s="375">
        <f t="shared" si="1323"/>
        <v>1</v>
      </c>
      <c r="EN333" s="375">
        <f t="shared" si="1324"/>
        <v>0</v>
      </c>
      <c r="EO333" s="375">
        <f t="shared" si="1325"/>
        <v>0</v>
      </c>
      <c r="EP333" s="375">
        <f t="shared" si="1326"/>
        <v>1</v>
      </c>
      <c r="EQ333" s="375">
        <f t="shared" si="1327"/>
        <v>0</v>
      </c>
      <c r="ER333" s="375">
        <f t="shared" si="1328"/>
        <v>0</v>
      </c>
      <c r="ES333" s="375">
        <f t="shared" si="1329"/>
        <v>1</v>
      </c>
      <c r="ET333" s="375">
        <f t="shared" si="1330"/>
        <v>0</v>
      </c>
      <c r="EU333" s="375">
        <f t="shared" si="1331"/>
        <v>0</v>
      </c>
      <c r="EV333" s="375">
        <f t="shared" si="1332"/>
        <v>1</v>
      </c>
      <c r="EW333" s="375">
        <f t="shared" si="1333"/>
        <v>0</v>
      </c>
      <c r="EX333" s="375">
        <f t="shared" si="1334"/>
        <v>0</v>
      </c>
      <c r="EY333" s="375">
        <f t="shared" si="1335"/>
        <v>1</v>
      </c>
      <c r="EZ333" s="375">
        <f t="shared" si="1336"/>
        <v>0</v>
      </c>
      <c r="FA333" s="375">
        <f t="shared" si="1337"/>
        <v>0</v>
      </c>
      <c r="FB333" s="375">
        <f t="shared" si="1338"/>
        <v>1</v>
      </c>
      <c r="FC333" s="375">
        <f t="shared" si="1339"/>
        <v>0</v>
      </c>
      <c r="FD333" s="375">
        <f t="shared" si="1340"/>
        <v>0</v>
      </c>
      <c r="FE333" s="376"/>
      <c r="FF333" s="372"/>
      <c r="FG333" s="372"/>
      <c r="FH333" s="372"/>
      <c r="FI333" s="372"/>
      <c r="FJ333" s="372"/>
      <c r="FK333" s="372"/>
      <c r="FL333" s="372"/>
      <c r="FM333" s="372"/>
      <c r="FN333" s="372"/>
      <c r="FO333" s="372"/>
      <c r="FP333" s="372"/>
      <c r="FQ333" s="372"/>
      <c r="FR333" s="372"/>
      <c r="FS333" s="372"/>
      <c r="FT333" s="372"/>
      <c r="FU333" s="372"/>
      <c r="FV333" s="372"/>
      <c r="FW333" s="372"/>
      <c r="FX333" s="372"/>
      <c r="FY333" s="372"/>
      <c r="FZ333" s="372"/>
      <c r="GA333" s="372"/>
      <c r="GB333" s="372"/>
      <c r="GC333" s="372"/>
      <c r="GD333" s="372"/>
      <c r="GE333" s="372"/>
      <c r="GF333" s="372"/>
      <c r="GG333" s="372"/>
      <c r="GH333" s="372"/>
      <c r="GI333" s="372"/>
      <c r="GJ333" s="372"/>
      <c r="GK333" s="372"/>
      <c r="GL333" s="372"/>
      <c r="GM333" s="372"/>
      <c r="GN333" s="372"/>
      <c r="GO333" s="372"/>
      <c r="GP333" s="372"/>
      <c r="GQ333" s="372"/>
      <c r="GR333" s="372"/>
      <c r="GS333" s="372"/>
      <c r="GT333" s="372"/>
      <c r="GU333" s="372"/>
      <c r="GV333" s="372"/>
      <c r="GW333" s="372"/>
      <c r="GX333" s="372"/>
      <c r="GY333" s="372"/>
      <c r="GZ333" s="372"/>
      <c r="HA333" s="372"/>
      <c r="HB333" s="372"/>
      <c r="HC333" s="372"/>
    </row>
    <row r="334" spans="1:211" s="373" customFormat="1" ht="15" hidden="1" customHeight="1" outlineLevel="1" x14ac:dyDescent="0.2">
      <c r="A334" s="366">
        <f>SWDATA!O319</f>
        <v>0</v>
      </c>
      <c r="B334" s="366">
        <f>SWDATA!M319</f>
        <v>0</v>
      </c>
      <c r="C334" s="351">
        <f>IF(AND(SWDATA!M319=1,SWDATA!Q319="promotions"),SWDATA!P319,0)</f>
        <v>0</v>
      </c>
      <c r="D334" s="367">
        <f>ROW(SWDATA!M319)</f>
        <v>319</v>
      </c>
      <c r="E334" s="368">
        <f t="shared" si="1344"/>
        <v>0</v>
      </c>
      <c r="F334" s="369">
        <f t="shared" si="1259"/>
        <v>1</v>
      </c>
      <c r="G334" s="366" t="str">
        <f t="shared" si="1260"/>
        <v/>
      </c>
      <c r="H334" s="370"/>
      <c r="J334" s="238">
        <f t="shared" si="1261"/>
        <v>0</v>
      </c>
      <c r="K334" s="239" t="str">
        <f t="shared" si="1262"/>
        <v/>
      </c>
      <c r="L334" s="342"/>
      <c r="M334" s="345"/>
      <c r="N334" s="340" t="str">
        <f>IF(LEN(SWDATA!F319)=0,"",N333)</f>
        <v/>
      </c>
      <c r="O334" s="296" t="str">
        <f>IF(LEN(SWDATA!G319)=0,"",O333)</f>
        <v/>
      </c>
      <c r="P334" s="297" t="str">
        <f>IF(LEN(SWDATA!C319)=0,"",SWDATA!C319)</f>
        <v/>
      </c>
      <c r="Q334" s="312" t="str">
        <f t="shared" si="1263"/>
        <v/>
      </c>
      <c r="R334" s="223" t="s">
        <v>261</v>
      </c>
      <c r="S334" s="224"/>
      <c r="T334" s="224"/>
      <c r="U334" s="264" t="s">
        <v>602</v>
      </c>
      <c r="V334" s="205" t="s">
        <v>221</v>
      </c>
      <c r="W334" s="266">
        <f>IF(OR(Is_Loading,LEN($A334)=0),"",SWDATA!P319)</f>
        <v>0</v>
      </c>
      <c r="X334" s="267">
        <f>IF(OR(Is_Loading,LEN($A334)=0),"",SWDATA!Q319)</f>
        <v>0</v>
      </c>
      <c r="Y334" s="267">
        <f>IF(OR(Is_Loading,LEN($A334)=0),"",SWDATA!R319)</f>
        <v>0</v>
      </c>
      <c r="Z334" s="266" t="str">
        <f t="shared" si="1341"/>
        <v/>
      </c>
      <c r="AA334" s="266">
        <f>IF(OR(Is_Loading,LEN($A334)=0),"",SWDATA!T319)</f>
        <v>0</v>
      </c>
      <c r="AB334" s="267">
        <f>IF(OR(Is_Loading,LEN($A334)=0),"",SWDATA!U319)</f>
        <v>0</v>
      </c>
      <c r="AC334" s="267">
        <f>IF(OR(Is_Loading,LEN($A334)=0),"",SWDATA!V319)</f>
        <v>0</v>
      </c>
      <c r="AD334" s="266" t="str">
        <f t="shared" si="1265"/>
        <v/>
      </c>
      <c r="AE334" s="266">
        <f>IF(OR(Is_Loading,LEN($A334)=0),"",SWDATA!X319)</f>
        <v>0</v>
      </c>
      <c r="AF334" s="267">
        <f>IF(OR(Is_Loading,LEN($A334)=0),"",SWDATA!Y319)</f>
        <v>0</v>
      </c>
      <c r="AG334" s="267">
        <f>IF(OR(Is_Loading,LEN($A334)=0),"",SWDATA!Z319)</f>
        <v>0</v>
      </c>
      <c r="AH334" s="266" t="str">
        <f t="shared" si="1266"/>
        <v/>
      </c>
      <c r="AI334" s="266">
        <f>IF(OR(Is_Loading,LEN($A334)=0),"",SWDATA!AB319)</f>
        <v>0</v>
      </c>
      <c r="AJ334" s="267">
        <f>IF(OR(Is_Loading,LEN($A334)=0),"",SWDATA!AC319)</f>
        <v>0</v>
      </c>
      <c r="AK334" s="267">
        <f>IF(OR(Is_Loading,LEN($A334)=0),"",SWDATA!AD319)</f>
        <v>0</v>
      </c>
      <c r="AL334" s="266" t="str">
        <f t="shared" si="1267"/>
        <v/>
      </c>
      <c r="AM334" s="266">
        <f>IF(OR(Is_Loading,LEN($A334)=0),"",SWDATA!AF319)</f>
        <v>0</v>
      </c>
      <c r="AN334" s="267">
        <f>IF(OR(Is_Loading,LEN($A334)=0),"",SWDATA!AG319)</f>
        <v>0</v>
      </c>
      <c r="AO334" s="323">
        <f>IF(OR(Is_Loading,LEN($A334)=0),"",SWDATA!AH319)</f>
        <v>0</v>
      </c>
      <c r="AP334" s="320" t="str">
        <f t="shared" si="1268"/>
        <v/>
      </c>
      <c r="AQ334" s="266">
        <f>IF(OR(Is_Loading,LEN($A334)=0),"",SWDATA!AJ319)</f>
        <v>0</v>
      </c>
      <c r="AR334" s="267">
        <f>IF(OR(Is_Loading,LEN($A334)=0),"",SWDATA!AK319)</f>
        <v>0</v>
      </c>
      <c r="AS334" s="267">
        <f>IF(OR(Is_Loading,LEN($A334)=0),"",SWDATA!AL319)</f>
        <v>0</v>
      </c>
      <c r="AT334" s="266" t="str">
        <f t="shared" si="1269"/>
        <v/>
      </c>
      <c r="AU334" s="266">
        <f>IF(OR(Is_Loading,LEN($A334)=0),"",SWDATA!AN319)</f>
        <v>0</v>
      </c>
      <c r="AV334" s="267">
        <f>IF(OR(Is_Loading,LEN($A334)=0),"",SWDATA!AO319)</f>
        <v>0</v>
      </c>
      <c r="AW334" s="267">
        <f>IF(OR(Is_Loading,LEN($A334)=0),"",SWDATA!AP319)</f>
        <v>0</v>
      </c>
      <c r="AX334" s="266" t="str">
        <f t="shared" si="1270"/>
        <v/>
      </c>
      <c r="AY334" s="266">
        <f>IF(OR(Is_Loading,LEN($A334)=0),"",SWDATA!AR319)</f>
        <v>0</v>
      </c>
      <c r="AZ334" s="267">
        <f>IF(OR(Is_Loading,LEN($A334)=0),"",SWDATA!AS319)</f>
        <v>0</v>
      </c>
      <c r="BA334" s="267">
        <f>IF(OR(Is_Loading,LEN($A334)=0),"",SWDATA!AT319)</f>
        <v>0</v>
      </c>
      <c r="BB334" s="266" t="str">
        <f t="shared" si="1271"/>
        <v/>
      </c>
      <c r="BC334" s="266">
        <f>IF(OR(Is_Loading,LEN($A334)=0),"",SWDATA!AV319)</f>
        <v>0</v>
      </c>
      <c r="BD334" s="267">
        <f>IF(OR(Is_Loading,LEN($A334)=0),"",SWDATA!AW319)</f>
        <v>0</v>
      </c>
      <c r="BE334" s="323">
        <f>IF(OR(Is_Loading,LEN($A334)=0),"",SWDATA!AX319)</f>
        <v>0</v>
      </c>
      <c r="BF334" s="320" t="str">
        <f t="shared" si="1272"/>
        <v/>
      </c>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351"/>
      <c r="CO334" s="351"/>
      <c r="CP334" s="351"/>
      <c r="CQ334" s="351"/>
      <c r="CR334" s="351"/>
      <c r="CS334" s="351"/>
      <c r="CT334" s="351"/>
      <c r="CU334" s="351"/>
      <c r="CV334" s="351"/>
      <c r="CW334" s="351"/>
      <c r="CX334" s="351"/>
      <c r="CY334" s="351"/>
      <c r="CZ334" s="351"/>
      <c r="DA334" s="351"/>
      <c r="DB334" s="351"/>
      <c r="DC334" s="351"/>
      <c r="DD334" s="351"/>
      <c r="DE334" s="351"/>
      <c r="DF334" s="351"/>
      <c r="DG334" s="351"/>
      <c r="DH334" s="351"/>
      <c r="DI334" s="351"/>
      <c r="DJ334" s="351"/>
      <c r="DK334" s="351"/>
      <c r="DL334" s="351"/>
      <c r="DM334" s="351"/>
      <c r="DN334" s="351"/>
      <c r="DS334" s="372"/>
      <c r="DT334" s="374"/>
      <c r="DU334" s="375"/>
      <c r="DV334" s="375"/>
      <c r="DW334" s="375"/>
      <c r="DX334" s="375">
        <v>1</v>
      </c>
      <c r="DY334" s="375">
        <f t="shared" si="1309"/>
        <v>0</v>
      </c>
      <c r="DZ334" s="375">
        <f t="shared" si="1310"/>
        <v>0</v>
      </c>
      <c r="EA334" s="375">
        <f t="shared" si="1311"/>
        <v>1</v>
      </c>
      <c r="EB334" s="375">
        <f t="shared" si="1312"/>
        <v>0</v>
      </c>
      <c r="EC334" s="375">
        <f t="shared" si="1313"/>
        <v>0</v>
      </c>
      <c r="ED334" s="375">
        <f t="shared" si="1314"/>
        <v>1</v>
      </c>
      <c r="EE334" s="375">
        <f t="shared" si="1315"/>
        <v>0</v>
      </c>
      <c r="EF334" s="375">
        <f t="shared" si="1316"/>
        <v>0</v>
      </c>
      <c r="EG334" s="375">
        <f t="shared" si="1317"/>
        <v>1</v>
      </c>
      <c r="EH334" s="375">
        <f t="shared" si="1318"/>
        <v>0</v>
      </c>
      <c r="EI334" s="375">
        <f t="shared" si="1319"/>
        <v>0</v>
      </c>
      <c r="EJ334" s="375">
        <f t="shared" si="1320"/>
        <v>1</v>
      </c>
      <c r="EK334" s="375">
        <f t="shared" si="1321"/>
        <v>0</v>
      </c>
      <c r="EL334" s="375">
        <f t="shared" si="1322"/>
        <v>0</v>
      </c>
      <c r="EM334" s="375">
        <f t="shared" si="1323"/>
        <v>1</v>
      </c>
      <c r="EN334" s="375">
        <f t="shared" si="1324"/>
        <v>0</v>
      </c>
      <c r="EO334" s="375">
        <f t="shared" si="1325"/>
        <v>0</v>
      </c>
      <c r="EP334" s="375">
        <f t="shared" si="1326"/>
        <v>1</v>
      </c>
      <c r="EQ334" s="375">
        <f t="shared" si="1327"/>
        <v>0</v>
      </c>
      <c r="ER334" s="375">
        <f t="shared" si="1328"/>
        <v>0</v>
      </c>
      <c r="ES334" s="375">
        <f t="shared" si="1329"/>
        <v>1</v>
      </c>
      <c r="ET334" s="375">
        <f t="shared" si="1330"/>
        <v>0</v>
      </c>
      <c r="EU334" s="375">
        <f t="shared" si="1331"/>
        <v>0</v>
      </c>
      <c r="EV334" s="375">
        <f t="shared" si="1332"/>
        <v>1</v>
      </c>
      <c r="EW334" s="375">
        <f t="shared" si="1333"/>
        <v>0</v>
      </c>
      <c r="EX334" s="375">
        <f t="shared" si="1334"/>
        <v>0</v>
      </c>
      <c r="EY334" s="375">
        <f t="shared" si="1335"/>
        <v>1</v>
      </c>
      <c r="EZ334" s="375">
        <f t="shared" si="1336"/>
        <v>0</v>
      </c>
      <c r="FA334" s="375">
        <f t="shared" si="1337"/>
        <v>0</v>
      </c>
      <c r="FB334" s="375">
        <f t="shared" si="1338"/>
        <v>1</v>
      </c>
      <c r="FC334" s="375">
        <f t="shared" si="1339"/>
        <v>0</v>
      </c>
      <c r="FD334" s="375">
        <f t="shared" si="1340"/>
        <v>0</v>
      </c>
      <c r="FE334" s="376"/>
      <c r="FF334" s="372"/>
      <c r="FG334" s="372"/>
      <c r="FH334" s="372"/>
      <c r="FI334" s="372"/>
      <c r="FJ334" s="372"/>
      <c r="FK334" s="372"/>
      <c r="FL334" s="372"/>
      <c r="FM334" s="372"/>
      <c r="FN334" s="372"/>
      <c r="FO334" s="372"/>
      <c r="FP334" s="372"/>
      <c r="FQ334" s="372"/>
      <c r="FR334" s="372"/>
      <c r="FS334" s="372"/>
      <c r="FT334" s="372"/>
      <c r="FU334" s="372"/>
      <c r="FV334" s="372"/>
      <c r="FW334" s="372"/>
      <c r="FX334" s="372"/>
      <c r="FY334" s="372"/>
      <c r="FZ334" s="372"/>
      <c r="GA334" s="372"/>
      <c r="GB334" s="372"/>
      <c r="GC334" s="372"/>
      <c r="GD334" s="372"/>
      <c r="GE334" s="372"/>
      <c r="GF334" s="372"/>
      <c r="GG334" s="372"/>
      <c r="GH334" s="372"/>
      <c r="GI334" s="372"/>
      <c r="GJ334" s="372"/>
      <c r="GK334" s="372"/>
      <c r="GL334" s="372"/>
      <c r="GM334" s="372"/>
      <c r="GN334" s="372"/>
      <c r="GO334" s="372"/>
      <c r="GP334" s="372"/>
      <c r="GQ334" s="372"/>
      <c r="GR334" s="372"/>
      <c r="GS334" s="372"/>
      <c r="GT334" s="372"/>
      <c r="GU334" s="372"/>
      <c r="GV334" s="372"/>
      <c r="GW334" s="372"/>
      <c r="GX334" s="372"/>
      <c r="GY334" s="372"/>
      <c r="GZ334" s="372"/>
      <c r="HA334" s="372"/>
      <c r="HB334" s="372"/>
      <c r="HC334" s="372"/>
    </row>
    <row r="335" spans="1:211" s="373" customFormat="1" ht="15" hidden="1" customHeight="1" outlineLevel="1" x14ac:dyDescent="0.2">
      <c r="A335" s="366">
        <f>SWDATA!O320</f>
        <v>0</v>
      </c>
      <c r="B335" s="366">
        <f>SWDATA!M320</f>
        <v>0</v>
      </c>
      <c r="C335" s="351">
        <f>IF(AND(SWDATA!M320=1,SWDATA!Q320="promotions"),SWDATA!P320,0)</f>
        <v>0</v>
      </c>
      <c r="D335" s="367">
        <f>ROW(SWDATA!M320)</f>
        <v>320</v>
      </c>
      <c r="E335" s="368">
        <f t="shared" si="1344"/>
        <v>0</v>
      </c>
      <c r="F335" s="369">
        <f t="shared" si="1259"/>
        <v>1</v>
      </c>
      <c r="G335" s="366" t="str">
        <f t="shared" si="1260"/>
        <v/>
      </c>
      <c r="H335" s="370"/>
      <c r="J335" s="238">
        <f t="shared" si="1261"/>
        <v>0</v>
      </c>
      <c r="K335" s="239" t="str">
        <f t="shared" si="1262"/>
        <v/>
      </c>
      <c r="L335" s="342"/>
      <c r="M335" s="345"/>
      <c r="N335" s="340" t="str">
        <f>IF(LEN(SWDATA!F320)=0,"",N334)</f>
        <v/>
      </c>
      <c r="O335" s="296" t="str">
        <f>IF(LEN(SWDATA!G320)=0,"",O334)</f>
        <v/>
      </c>
      <c r="P335" s="297" t="str">
        <f>IF(LEN(SWDATA!C320)=0,"",SWDATA!C320)</f>
        <v/>
      </c>
      <c r="Q335" s="312" t="str">
        <f t="shared" si="1263"/>
        <v/>
      </c>
      <c r="R335" s="223" t="s">
        <v>261</v>
      </c>
      <c r="S335" s="224"/>
      <c r="T335" s="224"/>
      <c r="U335" s="264" t="s">
        <v>629</v>
      </c>
      <c r="V335" s="205" t="s">
        <v>221</v>
      </c>
      <c r="W335" s="266">
        <f>IF(OR(Is_Loading,LEN($A335)=0),"",SWDATA!P320)</f>
        <v>0</v>
      </c>
      <c r="X335" s="267">
        <f>IF(OR(Is_Loading,LEN($A335)=0),"",SWDATA!Q320)</f>
        <v>0</v>
      </c>
      <c r="Y335" s="267">
        <f>IF(OR(Is_Loading,LEN($A335)=0),"",SWDATA!R320)</f>
        <v>0</v>
      </c>
      <c r="Z335" s="266" t="str">
        <f t="shared" si="1341"/>
        <v/>
      </c>
      <c r="AA335" s="266">
        <f>IF(OR(Is_Loading,LEN($A335)=0),"",SWDATA!T320)</f>
        <v>0</v>
      </c>
      <c r="AB335" s="267">
        <f>IF(OR(Is_Loading,LEN($A335)=0),"",SWDATA!U320)</f>
        <v>0</v>
      </c>
      <c r="AC335" s="267">
        <f>IF(OR(Is_Loading,LEN($A335)=0),"",SWDATA!V320)</f>
        <v>0</v>
      </c>
      <c r="AD335" s="266" t="str">
        <f t="shared" si="1265"/>
        <v/>
      </c>
      <c r="AE335" s="266">
        <f>IF(OR(Is_Loading,LEN($A335)=0),"",SWDATA!X320)</f>
        <v>0</v>
      </c>
      <c r="AF335" s="267">
        <f>IF(OR(Is_Loading,LEN($A335)=0),"",SWDATA!Y320)</f>
        <v>0</v>
      </c>
      <c r="AG335" s="267">
        <f>IF(OR(Is_Loading,LEN($A335)=0),"",SWDATA!Z320)</f>
        <v>0</v>
      </c>
      <c r="AH335" s="266" t="str">
        <f t="shared" si="1266"/>
        <v/>
      </c>
      <c r="AI335" s="266">
        <f>IF(OR(Is_Loading,LEN($A335)=0),"",SWDATA!AB320)</f>
        <v>0</v>
      </c>
      <c r="AJ335" s="267">
        <f>IF(OR(Is_Loading,LEN($A335)=0),"",SWDATA!AC320)</f>
        <v>0</v>
      </c>
      <c r="AK335" s="267">
        <f>IF(OR(Is_Loading,LEN($A335)=0),"",SWDATA!AD320)</f>
        <v>0</v>
      </c>
      <c r="AL335" s="266" t="str">
        <f t="shared" si="1267"/>
        <v/>
      </c>
      <c r="AM335" s="266">
        <f>IF(OR(Is_Loading,LEN($A335)=0),"",SWDATA!AF320)</f>
        <v>0</v>
      </c>
      <c r="AN335" s="267">
        <f>IF(OR(Is_Loading,LEN($A335)=0),"",SWDATA!AG320)</f>
        <v>0</v>
      </c>
      <c r="AO335" s="323">
        <f>IF(OR(Is_Loading,LEN($A335)=0),"",SWDATA!AH320)</f>
        <v>0</v>
      </c>
      <c r="AP335" s="320" t="str">
        <f t="shared" si="1268"/>
        <v/>
      </c>
      <c r="AQ335" s="266">
        <f>IF(OR(Is_Loading,LEN($A335)=0),"",SWDATA!AJ320)</f>
        <v>0</v>
      </c>
      <c r="AR335" s="267">
        <f>IF(OR(Is_Loading,LEN($A335)=0),"",SWDATA!AK320)</f>
        <v>0</v>
      </c>
      <c r="AS335" s="267">
        <f>IF(OR(Is_Loading,LEN($A335)=0),"",SWDATA!AL320)</f>
        <v>0</v>
      </c>
      <c r="AT335" s="266" t="str">
        <f t="shared" si="1269"/>
        <v/>
      </c>
      <c r="AU335" s="266">
        <f>IF(OR(Is_Loading,LEN($A335)=0),"",SWDATA!AN320)</f>
        <v>0</v>
      </c>
      <c r="AV335" s="267">
        <f>IF(OR(Is_Loading,LEN($A335)=0),"",SWDATA!AO320)</f>
        <v>0</v>
      </c>
      <c r="AW335" s="267">
        <f>IF(OR(Is_Loading,LEN($A335)=0),"",SWDATA!AP320)</f>
        <v>0</v>
      </c>
      <c r="AX335" s="266" t="str">
        <f t="shared" si="1270"/>
        <v/>
      </c>
      <c r="AY335" s="266">
        <f>IF(OR(Is_Loading,LEN($A335)=0),"",SWDATA!AR320)</f>
        <v>0</v>
      </c>
      <c r="AZ335" s="267">
        <f>IF(OR(Is_Loading,LEN($A335)=0),"",SWDATA!AS320)</f>
        <v>0</v>
      </c>
      <c r="BA335" s="267">
        <f>IF(OR(Is_Loading,LEN($A335)=0),"",SWDATA!AT320)</f>
        <v>0</v>
      </c>
      <c r="BB335" s="266" t="str">
        <f t="shared" si="1271"/>
        <v/>
      </c>
      <c r="BC335" s="266">
        <f>IF(OR(Is_Loading,LEN($A335)=0),"",SWDATA!AV320)</f>
        <v>0</v>
      </c>
      <c r="BD335" s="267">
        <f>IF(OR(Is_Loading,LEN($A335)=0),"",SWDATA!AW320)</f>
        <v>0</v>
      </c>
      <c r="BE335" s="323">
        <f>IF(OR(Is_Loading,LEN($A335)=0),"",SWDATA!AX320)</f>
        <v>0</v>
      </c>
      <c r="BF335" s="320" t="str">
        <f t="shared" si="1272"/>
        <v/>
      </c>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c r="CD335" s="11"/>
      <c r="CE335" s="11"/>
      <c r="CF335" s="11"/>
      <c r="CG335" s="11"/>
      <c r="CH335" s="11"/>
      <c r="CI335" s="11"/>
      <c r="CJ335" s="11"/>
      <c r="CK335" s="11"/>
      <c r="CL335" s="11"/>
      <c r="CM335" s="11"/>
      <c r="CN335" s="351"/>
      <c r="CO335" s="351"/>
      <c r="CP335" s="351"/>
      <c r="CQ335" s="351"/>
      <c r="CR335" s="351"/>
      <c r="CS335" s="351"/>
      <c r="CT335" s="351"/>
      <c r="CU335" s="351"/>
      <c r="CV335" s="351"/>
      <c r="CW335" s="351"/>
      <c r="CX335" s="351"/>
      <c r="CY335" s="351"/>
      <c r="CZ335" s="351"/>
      <c r="DA335" s="351"/>
      <c r="DB335" s="351"/>
      <c r="DC335" s="351"/>
      <c r="DD335" s="351"/>
      <c r="DE335" s="351"/>
      <c r="DF335" s="351"/>
      <c r="DG335" s="351"/>
      <c r="DH335" s="351"/>
      <c r="DI335" s="351"/>
      <c r="DJ335" s="351"/>
      <c r="DK335" s="351"/>
      <c r="DL335" s="351"/>
      <c r="DM335" s="351"/>
      <c r="DN335" s="351"/>
      <c r="DS335" s="372"/>
      <c r="DT335" s="374"/>
      <c r="DU335" s="375"/>
      <c r="DV335" s="375"/>
      <c r="DW335" s="375"/>
      <c r="DX335" s="375">
        <v>1</v>
      </c>
      <c r="DY335" s="375">
        <f t="shared" si="1309"/>
        <v>0</v>
      </c>
      <c r="DZ335" s="375">
        <f t="shared" si="1310"/>
        <v>0</v>
      </c>
      <c r="EA335" s="375">
        <f t="shared" si="1311"/>
        <v>1</v>
      </c>
      <c r="EB335" s="375">
        <f t="shared" si="1312"/>
        <v>0</v>
      </c>
      <c r="EC335" s="375">
        <f t="shared" si="1313"/>
        <v>0</v>
      </c>
      <c r="ED335" s="375">
        <f t="shared" si="1314"/>
        <v>1</v>
      </c>
      <c r="EE335" s="375">
        <f t="shared" si="1315"/>
        <v>0</v>
      </c>
      <c r="EF335" s="375">
        <f t="shared" si="1316"/>
        <v>0</v>
      </c>
      <c r="EG335" s="375">
        <f t="shared" si="1317"/>
        <v>1</v>
      </c>
      <c r="EH335" s="375">
        <f t="shared" si="1318"/>
        <v>0</v>
      </c>
      <c r="EI335" s="375">
        <f t="shared" si="1319"/>
        <v>0</v>
      </c>
      <c r="EJ335" s="375">
        <f t="shared" si="1320"/>
        <v>1</v>
      </c>
      <c r="EK335" s="375">
        <f t="shared" si="1321"/>
        <v>0</v>
      </c>
      <c r="EL335" s="375">
        <f t="shared" si="1322"/>
        <v>0</v>
      </c>
      <c r="EM335" s="375">
        <f t="shared" si="1323"/>
        <v>1</v>
      </c>
      <c r="EN335" s="375">
        <f t="shared" si="1324"/>
        <v>0</v>
      </c>
      <c r="EO335" s="375">
        <f t="shared" si="1325"/>
        <v>0</v>
      </c>
      <c r="EP335" s="375">
        <f t="shared" si="1326"/>
        <v>1</v>
      </c>
      <c r="EQ335" s="375">
        <f t="shared" si="1327"/>
        <v>0</v>
      </c>
      <c r="ER335" s="375">
        <f t="shared" si="1328"/>
        <v>0</v>
      </c>
      <c r="ES335" s="375">
        <f t="shared" si="1329"/>
        <v>1</v>
      </c>
      <c r="ET335" s="375">
        <f t="shared" si="1330"/>
        <v>0</v>
      </c>
      <c r="EU335" s="375">
        <f t="shared" si="1331"/>
        <v>0</v>
      </c>
      <c r="EV335" s="375">
        <f t="shared" si="1332"/>
        <v>1</v>
      </c>
      <c r="EW335" s="375">
        <f t="shared" si="1333"/>
        <v>0</v>
      </c>
      <c r="EX335" s="375">
        <f t="shared" si="1334"/>
        <v>0</v>
      </c>
      <c r="EY335" s="375">
        <f t="shared" si="1335"/>
        <v>1</v>
      </c>
      <c r="EZ335" s="375">
        <f t="shared" si="1336"/>
        <v>0</v>
      </c>
      <c r="FA335" s="375">
        <f t="shared" si="1337"/>
        <v>0</v>
      </c>
      <c r="FB335" s="375">
        <f t="shared" si="1338"/>
        <v>1</v>
      </c>
      <c r="FC335" s="375">
        <f t="shared" si="1339"/>
        <v>0</v>
      </c>
      <c r="FD335" s="375">
        <f t="shared" si="1340"/>
        <v>0</v>
      </c>
      <c r="FE335" s="376"/>
      <c r="FF335" s="372"/>
      <c r="FG335" s="372"/>
      <c r="FH335" s="372"/>
      <c r="FI335" s="372"/>
      <c r="FJ335" s="372"/>
      <c r="FK335" s="372"/>
      <c r="FL335" s="372"/>
      <c r="FM335" s="372"/>
      <c r="FN335" s="372"/>
      <c r="FO335" s="372"/>
      <c r="FP335" s="372"/>
      <c r="FQ335" s="372"/>
      <c r="FR335" s="372"/>
      <c r="FS335" s="372"/>
      <c r="FT335" s="372"/>
      <c r="FU335" s="372"/>
      <c r="FV335" s="372"/>
      <c r="FW335" s="372"/>
      <c r="FX335" s="372"/>
      <c r="FY335" s="372"/>
      <c r="FZ335" s="372"/>
      <c r="GA335" s="372"/>
      <c r="GB335" s="372"/>
      <c r="GC335" s="372"/>
      <c r="GD335" s="372"/>
      <c r="GE335" s="372"/>
      <c r="GF335" s="372"/>
      <c r="GG335" s="372"/>
      <c r="GH335" s="372"/>
      <c r="GI335" s="372"/>
      <c r="GJ335" s="372"/>
      <c r="GK335" s="372"/>
      <c r="GL335" s="372"/>
      <c r="GM335" s="372"/>
      <c r="GN335" s="372"/>
      <c r="GO335" s="372"/>
      <c r="GP335" s="372"/>
      <c r="GQ335" s="372"/>
      <c r="GR335" s="372"/>
      <c r="GS335" s="372"/>
      <c r="GT335" s="372"/>
      <c r="GU335" s="372"/>
      <c r="GV335" s="372"/>
      <c r="GW335" s="372"/>
      <c r="GX335" s="372"/>
      <c r="GY335" s="372"/>
      <c r="GZ335" s="372"/>
      <c r="HA335" s="372"/>
      <c r="HB335" s="372"/>
      <c r="HC335" s="372"/>
    </row>
    <row r="336" spans="1:211" s="373" customFormat="1" ht="15" hidden="1" customHeight="1" outlineLevel="1" x14ac:dyDescent="0.2">
      <c r="A336" s="366">
        <f>SWDATA!O321</f>
        <v>0</v>
      </c>
      <c r="B336" s="366">
        <f>SWDATA!M321</f>
        <v>0</v>
      </c>
      <c r="C336" s="351">
        <f>IF(AND(SWDATA!M321=1,SWDATA!Q321="promotions"),SWDATA!P321,0)</f>
        <v>0</v>
      </c>
      <c r="D336" s="367">
        <f>ROW(SWDATA!M321)</f>
        <v>321</v>
      </c>
      <c r="E336" s="368">
        <f t="shared" si="1344"/>
        <v>0</v>
      </c>
      <c r="F336" s="369">
        <f t="shared" si="1259"/>
        <v>1</v>
      </c>
      <c r="G336" s="366" t="str">
        <f t="shared" si="1260"/>
        <v/>
      </c>
      <c r="H336" s="370"/>
      <c r="J336" s="238">
        <f t="shared" si="1261"/>
        <v>0</v>
      </c>
      <c r="K336" s="239" t="str">
        <f t="shared" si="1262"/>
        <v/>
      </c>
      <c r="L336" s="342"/>
      <c r="M336" s="345"/>
      <c r="N336" s="340" t="str">
        <f>IF(LEN(SWDATA!F321)=0,"",N335)</f>
        <v/>
      </c>
      <c r="O336" s="296" t="str">
        <f>IF(LEN(SWDATA!G321)=0,"",O335)</f>
        <v/>
      </c>
      <c r="P336" s="297" t="str">
        <f>IF(LEN(SWDATA!C321)=0,"",SWDATA!C321)</f>
        <v/>
      </c>
      <c r="Q336" s="312" t="str">
        <f t="shared" si="1263"/>
        <v/>
      </c>
      <c r="R336" s="223" t="s">
        <v>261</v>
      </c>
      <c r="S336" s="224"/>
      <c r="T336" s="224"/>
      <c r="U336" s="264" t="s">
        <v>626</v>
      </c>
      <c r="V336" s="205" t="s">
        <v>221</v>
      </c>
      <c r="W336" s="266">
        <f>IF(OR(Is_Loading,LEN($A336)=0),"",SWDATA!P321)</f>
        <v>0</v>
      </c>
      <c r="X336" s="267">
        <f>IF(OR(Is_Loading,LEN($A336)=0),"",SWDATA!Q321)</f>
        <v>0</v>
      </c>
      <c r="Y336" s="267">
        <f>IF(OR(Is_Loading,LEN($A336)=0),"",SWDATA!R321)</f>
        <v>0</v>
      </c>
      <c r="Z336" s="266" t="str">
        <f t="shared" ref="Z336:Z340" si="1345">IF($A336=0,"",CHOOSE($F336,SUM(W336:Y336),SUM(W336:Y336)/3,Y336))</f>
        <v/>
      </c>
      <c r="AA336" s="266">
        <f>IF(OR(Is_Loading,LEN($A336)=0),"",SWDATA!T321)</f>
        <v>0</v>
      </c>
      <c r="AB336" s="267">
        <f>IF(OR(Is_Loading,LEN($A336)=0),"",SWDATA!U321)</f>
        <v>0</v>
      </c>
      <c r="AC336" s="267">
        <f>IF(OR(Is_Loading,LEN($A336)=0),"",SWDATA!V321)</f>
        <v>0</v>
      </c>
      <c r="AD336" s="266" t="str">
        <f t="shared" si="1265"/>
        <v/>
      </c>
      <c r="AE336" s="266">
        <f>IF(OR(Is_Loading,LEN($A336)=0),"",SWDATA!X321)</f>
        <v>0</v>
      </c>
      <c r="AF336" s="267">
        <f>IF(OR(Is_Loading,LEN($A336)=0),"",SWDATA!Y321)</f>
        <v>0</v>
      </c>
      <c r="AG336" s="267">
        <f>IF(OR(Is_Loading,LEN($A336)=0),"",SWDATA!Z321)</f>
        <v>0</v>
      </c>
      <c r="AH336" s="266" t="str">
        <f t="shared" si="1266"/>
        <v/>
      </c>
      <c r="AI336" s="266">
        <f>IF(OR(Is_Loading,LEN($A336)=0),"",SWDATA!AB321)</f>
        <v>0</v>
      </c>
      <c r="AJ336" s="267">
        <f>IF(OR(Is_Loading,LEN($A336)=0),"",SWDATA!AC321)</f>
        <v>0</v>
      </c>
      <c r="AK336" s="267">
        <f>IF(OR(Is_Loading,LEN($A336)=0),"",SWDATA!AD321)</f>
        <v>0</v>
      </c>
      <c r="AL336" s="266" t="str">
        <f t="shared" si="1267"/>
        <v/>
      </c>
      <c r="AM336" s="266">
        <f>IF(OR(Is_Loading,LEN($A336)=0),"",SWDATA!AF321)</f>
        <v>0</v>
      </c>
      <c r="AN336" s="267">
        <f>IF(OR(Is_Loading,LEN($A336)=0),"",SWDATA!AG321)</f>
        <v>0</v>
      </c>
      <c r="AO336" s="323">
        <f>IF(OR(Is_Loading,LEN($A336)=0),"",SWDATA!AH321)</f>
        <v>0</v>
      </c>
      <c r="AP336" s="320" t="str">
        <f t="shared" si="1268"/>
        <v/>
      </c>
      <c r="AQ336" s="266">
        <f>IF(OR(Is_Loading,LEN($A336)=0),"",SWDATA!AJ321)</f>
        <v>0</v>
      </c>
      <c r="AR336" s="267">
        <f>IF(OR(Is_Loading,LEN($A336)=0),"",SWDATA!AK321)</f>
        <v>0</v>
      </c>
      <c r="AS336" s="267">
        <f>IF(OR(Is_Loading,LEN($A336)=0),"",SWDATA!AL321)</f>
        <v>0</v>
      </c>
      <c r="AT336" s="266" t="str">
        <f t="shared" si="1269"/>
        <v/>
      </c>
      <c r="AU336" s="266">
        <f>IF(OR(Is_Loading,LEN($A336)=0),"",SWDATA!AN321)</f>
        <v>0</v>
      </c>
      <c r="AV336" s="267">
        <f>IF(OR(Is_Loading,LEN($A336)=0),"",SWDATA!AO321)</f>
        <v>0</v>
      </c>
      <c r="AW336" s="267">
        <f>IF(OR(Is_Loading,LEN($A336)=0),"",SWDATA!AP321)</f>
        <v>0</v>
      </c>
      <c r="AX336" s="266" t="str">
        <f t="shared" si="1270"/>
        <v/>
      </c>
      <c r="AY336" s="266">
        <f>IF(OR(Is_Loading,LEN($A336)=0),"",SWDATA!AR321)</f>
        <v>0</v>
      </c>
      <c r="AZ336" s="267">
        <f>IF(OR(Is_Loading,LEN($A336)=0),"",SWDATA!AS321)</f>
        <v>0</v>
      </c>
      <c r="BA336" s="267">
        <f>IF(OR(Is_Loading,LEN($A336)=0),"",SWDATA!AT321)</f>
        <v>0</v>
      </c>
      <c r="BB336" s="266" t="str">
        <f t="shared" si="1271"/>
        <v/>
      </c>
      <c r="BC336" s="266">
        <f>IF(OR(Is_Loading,LEN($A336)=0),"",SWDATA!AV321)</f>
        <v>0</v>
      </c>
      <c r="BD336" s="267">
        <f>IF(OR(Is_Loading,LEN($A336)=0),"",SWDATA!AW321)</f>
        <v>0</v>
      </c>
      <c r="BE336" s="323">
        <f>IF(OR(Is_Loading,LEN($A336)=0),"",SWDATA!AX321)</f>
        <v>0</v>
      </c>
      <c r="BF336" s="320" t="str">
        <f t="shared" si="1272"/>
        <v/>
      </c>
      <c r="BG336" s="11"/>
      <c r="BH336" s="11"/>
      <c r="BI336" s="11"/>
      <c r="BJ336" s="11"/>
      <c r="BK336" s="11"/>
      <c r="BL336" s="11"/>
      <c r="BM336" s="11"/>
      <c r="BN336" s="11"/>
      <c r="BO336" s="11"/>
      <c r="BP336" s="11"/>
      <c r="BQ336" s="11"/>
      <c r="BR336" s="11"/>
      <c r="BS336" s="11"/>
      <c r="BT336" s="11"/>
      <c r="BU336" s="11"/>
      <c r="BV336" s="11"/>
      <c r="BW336" s="11"/>
      <c r="BX336" s="11"/>
      <c r="BY336" s="11"/>
      <c r="BZ336" s="11"/>
      <c r="CA336" s="11"/>
      <c r="CB336" s="11"/>
      <c r="CC336" s="11"/>
      <c r="CD336" s="11"/>
      <c r="CE336" s="11"/>
      <c r="CF336" s="11"/>
      <c r="CG336" s="11"/>
      <c r="CH336" s="11"/>
      <c r="CI336" s="11"/>
      <c r="CJ336" s="11"/>
      <c r="CK336" s="11"/>
      <c r="CL336" s="11"/>
      <c r="CM336" s="11"/>
      <c r="CN336" s="351"/>
      <c r="CO336" s="351"/>
      <c r="CP336" s="351"/>
      <c r="CQ336" s="351"/>
      <c r="CR336" s="351"/>
      <c r="CS336" s="351"/>
      <c r="CT336" s="351"/>
      <c r="CU336" s="351"/>
      <c r="CV336" s="351"/>
      <c r="CW336" s="351"/>
      <c r="CX336" s="351"/>
      <c r="CY336" s="351"/>
      <c r="CZ336" s="351"/>
      <c r="DA336" s="351"/>
      <c r="DB336" s="351"/>
      <c r="DC336" s="351"/>
      <c r="DD336" s="351"/>
      <c r="DE336" s="351"/>
      <c r="DF336" s="351"/>
      <c r="DG336" s="351"/>
      <c r="DH336" s="351"/>
      <c r="DI336" s="351"/>
      <c r="DJ336" s="351"/>
      <c r="DK336" s="351"/>
      <c r="DL336" s="351"/>
      <c r="DM336" s="351"/>
      <c r="DN336" s="351"/>
      <c r="DS336" s="372"/>
      <c r="DT336" s="374"/>
      <c r="DU336" s="375"/>
      <c r="DV336" s="375"/>
      <c r="DW336" s="375"/>
      <c r="DX336" s="375">
        <v>1</v>
      </c>
      <c r="DY336" s="375">
        <f t="shared" si="1309"/>
        <v>0</v>
      </c>
      <c r="DZ336" s="375">
        <f t="shared" si="1310"/>
        <v>0</v>
      </c>
      <c r="EA336" s="375">
        <f t="shared" si="1311"/>
        <v>1</v>
      </c>
      <c r="EB336" s="375">
        <f t="shared" si="1312"/>
        <v>0</v>
      </c>
      <c r="EC336" s="375">
        <f t="shared" si="1313"/>
        <v>0</v>
      </c>
      <c r="ED336" s="375">
        <f t="shared" si="1314"/>
        <v>1</v>
      </c>
      <c r="EE336" s="375">
        <f t="shared" si="1315"/>
        <v>0</v>
      </c>
      <c r="EF336" s="375">
        <f t="shared" si="1316"/>
        <v>0</v>
      </c>
      <c r="EG336" s="375">
        <f t="shared" si="1317"/>
        <v>1</v>
      </c>
      <c r="EH336" s="375">
        <f t="shared" si="1318"/>
        <v>0</v>
      </c>
      <c r="EI336" s="375">
        <f t="shared" si="1319"/>
        <v>0</v>
      </c>
      <c r="EJ336" s="375">
        <f t="shared" si="1320"/>
        <v>1</v>
      </c>
      <c r="EK336" s="375">
        <f t="shared" si="1321"/>
        <v>0</v>
      </c>
      <c r="EL336" s="375">
        <f t="shared" si="1322"/>
        <v>0</v>
      </c>
      <c r="EM336" s="375">
        <f t="shared" si="1323"/>
        <v>1</v>
      </c>
      <c r="EN336" s="375">
        <f t="shared" si="1324"/>
        <v>0</v>
      </c>
      <c r="EO336" s="375">
        <f t="shared" si="1325"/>
        <v>0</v>
      </c>
      <c r="EP336" s="375">
        <f t="shared" si="1326"/>
        <v>1</v>
      </c>
      <c r="EQ336" s="375">
        <f t="shared" si="1327"/>
        <v>0</v>
      </c>
      <c r="ER336" s="375">
        <f t="shared" si="1328"/>
        <v>0</v>
      </c>
      <c r="ES336" s="375">
        <f t="shared" si="1329"/>
        <v>1</v>
      </c>
      <c r="ET336" s="375">
        <f t="shared" si="1330"/>
        <v>0</v>
      </c>
      <c r="EU336" s="375">
        <f t="shared" si="1331"/>
        <v>0</v>
      </c>
      <c r="EV336" s="375">
        <f t="shared" si="1332"/>
        <v>1</v>
      </c>
      <c r="EW336" s="375">
        <f t="shared" si="1333"/>
        <v>0</v>
      </c>
      <c r="EX336" s="375">
        <f t="shared" si="1334"/>
        <v>0</v>
      </c>
      <c r="EY336" s="375">
        <f t="shared" si="1335"/>
        <v>1</v>
      </c>
      <c r="EZ336" s="375">
        <f t="shared" si="1336"/>
        <v>0</v>
      </c>
      <c r="FA336" s="375">
        <f t="shared" si="1337"/>
        <v>0</v>
      </c>
      <c r="FB336" s="375">
        <f t="shared" si="1338"/>
        <v>1</v>
      </c>
      <c r="FC336" s="375">
        <f t="shared" si="1339"/>
        <v>0</v>
      </c>
      <c r="FD336" s="375">
        <f t="shared" si="1340"/>
        <v>0</v>
      </c>
      <c r="FE336" s="376"/>
      <c r="FF336" s="372"/>
      <c r="FG336" s="372"/>
      <c r="FH336" s="372"/>
      <c r="FI336" s="372"/>
      <c r="FJ336" s="372"/>
      <c r="FK336" s="372"/>
      <c r="FL336" s="372"/>
      <c r="FM336" s="372"/>
      <c r="FN336" s="372"/>
      <c r="FO336" s="372"/>
      <c r="FP336" s="372"/>
      <c r="FQ336" s="372"/>
      <c r="FR336" s="372"/>
      <c r="FS336" s="372"/>
      <c r="FT336" s="372"/>
      <c r="FU336" s="372"/>
      <c r="FV336" s="372"/>
      <c r="FW336" s="372"/>
      <c r="FX336" s="372"/>
      <c r="FY336" s="372"/>
      <c r="FZ336" s="372"/>
      <c r="GA336" s="372"/>
      <c r="GB336" s="372"/>
      <c r="GC336" s="372"/>
      <c r="GD336" s="372"/>
      <c r="GE336" s="372"/>
      <c r="GF336" s="372"/>
      <c r="GG336" s="372"/>
      <c r="GH336" s="372"/>
      <c r="GI336" s="372"/>
      <c r="GJ336" s="372"/>
      <c r="GK336" s="372"/>
      <c r="GL336" s="372"/>
      <c r="GM336" s="372"/>
      <c r="GN336" s="372"/>
      <c r="GO336" s="372"/>
      <c r="GP336" s="372"/>
      <c r="GQ336" s="372"/>
      <c r="GR336" s="372"/>
      <c r="GS336" s="372"/>
      <c r="GT336" s="372"/>
      <c r="GU336" s="372"/>
      <c r="GV336" s="372"/>
      <c r="GW336" s="372"/>
      <c r="GX336" s="372"/>
      <c r="GY336" s="372"/>
      <c r="GZ336" s="372"/>
      <c r="HA336" s="372"/>
      <c r="HB336" s="372"/>
      <c r="HC336" s="372"/>
    </row>
    <row r="337" spans="1:211" s="373" customFormat="1" ht="15" hidden="1" customHeight="1" outlineLevel="1" x14ac:dyDescent="0.2">
      <c r="A337" s="366">
        <f>SWDATA!O322</f>
        <v>0</v>
      </c>
      <c r="B337" s="366">
        <f>SWDATA!M322</f>
        <v>0</v>
      </c>
      <c r="C337" s="351">
        <f>IF(AND(SWDATA!M322=1,SWDATA!Q322="promotions"),SWDATA!P322,0)</f>
        <v>0</v>
      </c>
      <c r="D337" s="367">
        <f>ROW(SWDATA!M322)</f>
        <v>322</v>
      </c>
      <c r="E337" s="368">
        <f t="shared" si="1344"/>
        <v>0</v>
      </c>
      <c r="F337" s="369">
        <f t="shared" si="1259"/>
        <v>1</v>
      </c>
      <c r="G337" s="366" t="str">
        <f t="shared" si="1260"/>
        <v/>
      </c>
      <c r="H337" s="370"/>
      <c r="J337" s="238">
        <f t="shared" si="1261"/>
        <v>0</v>
      </c>
      <c r="K337" s="239" t="str">
        <f t="shared" si="1262"/>
        <v/>
      </c>
      <c r="L337" s="342"/>
      <c r="M337" s="345"/>
      <c r="N337" s="340" t="str">
        <f>IF(LEN(SWDATA!F322)=0,"",N336)</f>
        <v/>
      </c>
      <c r="O337" s="296" t="str">
        <f>IF(LEN(SWDATA!G322)=0,"",O336)</f>
        <v/>
      </c>
      <c r="P337" s="297" t="str">
        <f>IF(LEN(SWDATA!C322)=0,"",SWDATA!C322)</f>
        <v/>
      </c>
      <c r="Q337" s="312" t="str">
        <f t="shared" si="1263"/>
        <v/>
      </c>
      <c r="R337" s="223" t="s">
        <v>261</v>
      </c>
      <c r="S337" s="319" t="s">
        <v>485</v>
      </c>
      <c r="T337" s="224"/>
      <c r="U337" s="264" t="s">
        <v>608</v>
      </c>
      <c r="V337" s="205" t="s">
        <v>221</v>
      </c>
      <c r="W337" s="266">
        <f>IF(OR(Is_Loading,LEN($A337)=0),"",SWDATA!P322)</f>
        <v>0</v>
      </c>
      <c r="X337" s="267">
        <f>IF(OR(Is_Loading,LEN($A337)=0),"",SWDATA!Q322)</f>
        <v>0</v>
      </c>
      <c r="Y337" s="267">
        <f>IF(OR(Is_Loading,LEN($A337)=0),"",SWDATA!R322)</f>
        <v>0</v>
      </c>
      <c r="Z337" s="266" t="str">
        <f t="shared" si="1345"/>
        <v/>
      </c>
      <c r="AA337" s="266">
        <f>IF(OR(Is_Loading,LEN($A337)=0),"",SWDATA!T322)</f>
        <v>0</v>
      </c>
      <c r="AB337" s="267">
        <f>IF(OR(Is_Loading,LEN($A337)=0),"",SWDATA!U322)</f>
        <v>0</v>
      </c>
      <c r="AC337" s="267">
        <f>IF(OR(Is_Loading,LEN($A337)=0),"",SWDATA!V322)</f>
        <v>0</v>
      </c>
      <c r="AD337" s="266" t="str">
        <f t="shared" si="1265"/>
        <v/>
      </c>
      <c r="AE337" s="266">
        <f>IF(OR(Is_Loading,LEN($A337)=0),"",SWDATA!X322)</f>
        <v>0</v>
      </c>
      <c r="AF337" s="267">
        <f>IF(OR(Is_Loading,LEN($A337)=0),"",SWDATA!Y322)</f>
        <v>0</v>
      </c>
      <c r="AG337" s="267">
        <f>IF(OR(Is_Loading,LEN($A337)=0),"",SWDATA!Z322)</f>
        <v>0</v>
      </c>
      <c r="AH337" s="266" t="str">
        <f t="shared" si="1266"/>
        <v/>
      </c>
      <c r="AI337" s="266">
        <f>IF(OR(Is_Loading,LEN($A337)=0),"",SWDATA!AB322)</f>
        <v>0</v>
      </c>
      <c r="AJ337" s="267">
        <f>IF(OR(Is_Loading,LEN($A337)=0),"",SWDATA!AC322)</f>
        <v>0</v>
      </c>
      <c r="AK337" s="267">
        <f>IF(OR(Is_Loading,LEN($A337)=0),"",SWDATA!AD322)</f>
        <v>0</v>
      </c>
      <c r="AL337" s="266" t="str">
        <f t="shared" si="1267"/>
        <v/>
      </c>
      <c r="AM337" s="266">
        <f>IF(OR(Is_Loading,LEN($A337)=0),"",SWDATA!AF322)</f>
        <v>0</v>
      </c>
      <c r="AN337" s="267">
        <f>IF(OR(Is_Loading,LEN($A337)=0),"",SWDATA!AG322)</f>
        <v>0</v>
      </c>
      <c r="AO337" s="323">
        <f>IF(OR(Is_Loading,LEN($A337)=0),"",SWDATA!AH322)</f>
        <v>0</v>
      </c>
      <c r="AP337" s="320" t="str">
        <f t="shared" si="1268"/>
        <v/>
      </c>
      <c r="AQ337" s="266">
        <f>IF(OR(Is_Loading,LEN($A337)=0),"",SWDATA!AJ322)</f>
        <v>0</v>
      </c>
      <c r="AR337" s="267">
        <f>IF(OR(Is_Loading,LEN($A337)=0),"",SWDATA!AK322)</f>
        <v>0</v>
      </c>
      <c r="AS337" s="267">
        <f>IF(OR(Is_Loading,LEN($A337)=0),"",SWDATA!AL322)</f>
        <v>0</v>
      </c>
      <c r="AT337" s="266" t="str">
        <f t="shared" si="1269"/>
        <v/>
      </c>
      <c r="AU337" s="266">
        <f>IF(OR(Is_Loading,LEN($A337)=0),"",SWDATA!AN322)</f>
        <v>0</v>
      </c>
      <c r="AV337" s="267">
        <f>IF(OR(Is_Loading,LEN($A337)=0),"",SWDATA!AO322)</f>
        <v>0</v>
      </c>
      <c r="AW337" s="267">
        <f>IF(OR(Is_Loading,LEN($A337)=0),"",SWDATA!AP322)</f>
        <v>0</v>
      </c>
      <c r="AX337" s="266" t="str">
        <f t="shared" si="1270"/>
        <v/>
      </c>
      <c r="AY337" s="266">
        <f>IF(OR(Is_Loading,LEN($A337)=0),"",SWDATA!AR322)</f>
        <v>0</v>
      </c>
      <c r="AZ337" s="267">
        <f>IF(OR(Is_Loading,LEN($A337)=0),"",SWDATA!AS322)</f>
        <v>0</v>
      </c>
      <c r="BA337" s="267">
        <f>IF(OR(Is_Loading,LEN($A337)=0),"",SWDATA!AT322)</f>
        <v>0</v>
      </c>
      <c r="BB337" s="266" t="str">
        <f t="shared" si="1271"/>
        <v/>
      </c>
      <c r="BC337" s="266">
        <f>IF(OR(Is_Loading,LEN($A337)=0),"",SWDATA!AV322)</f>
        <v>0</v>
      </c>
      <c r="BD337" s="267">
        <f>IF(OR(Is_Loading,LEN($A337)=0),"",SWDATA!AW322)</f>
        <v>0</v>
      </c>
      <c r="BE337" s="323">
        <f>IF(OR(Is_Loading,LEN($A337)=0),"",SWDATA!AX322)</f>
        <v>0</v>
      </c>
      <c r="BF337" s="320" t="str">
        <f t="shared" si="1272"/>
        <v/>
      </c>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351"/>
      <c r="CO337" s="351"/>
      <c r="CP337" s="351"/>
      <c r="CQ337" s="351"/>
      <c r="CR337" s="351"/>
      <c r="CS337" s="351"/>
      <c r="CT337" s="351"/>
      <c r="CU337" s="351"/>
      <c r="CV337" s="351"/>
      <c r="CW337" s="351"/>
      <c r="CX337" s="351"/>
      <c r="CY337" s="351"/>
      <c r="CZ337" s="351"/>
      <c r="DA337" s="351"/>
      <c r="DB337" s="351"/>
      <c r="DC337" s="351"/>
      <c r="DD337" s="351"/>
      <c r="DE337" s="351"/>
      <c r="DF337" s="351"/>
      <c r="DG337" s="351"/>
      <c r="DH337" s="351"/>
      <c r="DI337" s="351"/>
      <c r="DJ337" s="351"/>
      <c r="DK337" s="351"/>
      <c r="DL337" s="351"/>
      <c r="DM337" s="351"/>
      <c r="DN337" s="351"/>
      <c r="DS337" s="372"/>
      <c r="DT337" s="374"/>
      <c r="DU337" s="375"/>
      <c r="DV337" s="375"/>
      <c r="DW337" s="375"/>
      <c r="DX337" s="375">
        <v>1</v>
      </c>
      <c r="DY337" s="375">
        <f t="shared" si="1309"/>
        <v>0</v>
      </c>
      <c r="DZ337" s="375">
        <f t="shared" si="1310"/>
        <v>0</v>
      </c>
      <c r="EA337" s="375">
        <f t="shared" si="1311"/>
        <v>1</v>
      </c>
      <c r="EB337" s="375">
        <f t="shared" si="1312"/>
        <v>0</v>
      </c>
      <c r="EC337" s="375">
        <f t="shared" si="1313"/>
        <v>0</v>
      </c>
      <c r="ED337" s="375">
        <f t="shared" si="1314"/>
        <v>1</v>
      </c>
      <c r="EE337" s="375">
        <f t="shared" si="1315"/>
        <v>0</v>
      </c>
      <c r="EF337" s="375">
        <f t="shared" si="1316"/>
        <v>0</v>
      </c>
      <c r="EG337" s="375">
        <f t="shared" si="1317"/>
        <v>1</v>
      </c>
      <c r="EH337" s="375">
        <f t="shared" si="1318"/>
        <v>0</v>
      </c>
      <c r="EI337" s="375">
        <f t="shared" si="1319"/>
        <v>0</v>
      </c>
      <c r="EJ337" s="375">
        <f t="shared" si="1320"/>
        <v>1</v>
      </c>
      <c r="EK337" s="375">
        <f t="shared" si="1321"/>
        <v>0</v>
      </c>
      <c r="EL337" s="375">
        <f t="shared" si="1322"/>
        <v>0</v>
      </c>
      <c r="EM337" s="375">
        <f t="shared" si="1323"/>
        <v>1</v>
      </c>
      <c r="EN337" s="375">
        <f t="shared" si="1324"/>
        <v>0</v>
      </c>
      <c r="EO337" s="375">
        <f t="shared" si="1325"/>
        <v>0</v>
      </c>
      <c r="EP337" s="375">
        <f t="shared" si="1326"/>
        <v>1</v>
      </c>
      <c r="EQ337" s="375">
        <f t="shared" si="1327"/>
        <v>0</v>
      </c>
      <c r="ER337" s="375">
        <f t="shared" si="1328"/>
        <v>0</v>
      </c>
      <c r="ES337" s="375">
        <f t="shared" si="1329"/>
        <v>1</v>
      </c>
      <c r="ET337" s="375">
        <f t="shared" si="1330"/>
        <v>0</v>
      </c>
      <c r="EU337" s="375">
        <f t="shared" si="1331"/>
        <v>0</v>
      </c>
      <c r="EV337" s="375">
        <f t="shared" si="1332"/>
        <v>1</v>
      </c>
      <c r="EW337" s="375">
        <f t="shared" si="1333"/>
        <v>0</v>
      </c>
      <c r="EX337" s="375">
        <f t="shared" si="1334"/>
        <v>0</v>
      </c>
      <c r="EY337" s="375">
        <f t="shared" si="1335"/>
        <v>1</v>
      </c>
      <c r="EZ337" s="375">
        <f t="shared" si="1336"/>
        <v>0</v>
      </c>
      <c r="FA337" s="375">
        <f t="shared" si="1337"/>
        <v>0</v>
      </c>
      <c r="FB337" s="375">
        <f t="shared" si="1338"/>
        <v>1</v>
      </c>
      <c r="FC337" s="375">
        <f t="shared" si="1339"/>
        <v>0</v>
      </c>
      <c r="FD337" s="375">
        <f t="shared" si="1340"/>
        <v>0</v>
      </c>
      <c r="FE337" s="376"/>
      <c r="FF337" s="372"/>
      <c r="FG337" s="372"/>
      <c r="FH337" s="372"/>
      <c r="FI337" s="372"/>
      <c r="FJ337" s="372"/>
      <c r="FK337" s="372"/>
      <c r="FL337" s="372"/>
      <c r="FM337" s="372"/>
      <c r="FN337" s="372"/>
      <c r="FO337" s="372"/>
      <c r="FP337" s="372"/>
      <c r="FQ337" s="372"/>
      <c r="FR337" s="372"/>
      <c r="FS337" s="372"/>
      <c r="FT337" s="372"/>
      <c r="FU337" s="372"/>
      <c r="FV337" s="372"/>
      <c r="FW337" s="372"/>
      <c r="FX337" s="372"/>
      <c r="FY337" s="372"/>
      <c r="FZ337" s="372"/>
      <c r="GA337" s="372"/>
      <c r="GB337" s="372"/>
      <c r="GC337" s="372"/>
      <c r="GD337" s="372"/>
      <c r="GE337" s="372"/>
      <c r="GF337" s="372"/>
      <c r="GG337" s="372"/>
      <c r="GH337" s="372"/>
      <c r="GI337" s="372"/>
      <c r="GJ337" s="372"/>
      <c r="GK337" s="372"/>
      <c r="GL337" s="372"/>
      <c r="GM337" s="372"/>
      <c r="GN337" s="372"/>
      <c r="GO337" s="372"/>
      <c r="GP337" s="372"/>
      <c r="GQ337" s="372"/>
      <c r="GR337" s="372"/>
      <c r="GS337" s="372"/>
      <c r="GT337" s="372"/>
      <c r="GU337" s="372"/>
      <c r="GV337" s="372"/>
      <c r="GW337" s="372"/>
      <c r="GX337" s="372"/>
      <c r="GY337" s="372"/>
      <c r="GZ337" s="372"/>
      <c r="HA337" s="372"/>
      <c r="HB337" s="372"/>
      <c r="HC337" s="372"/>
    </row>
    <row r="338" spans="1:211" s="373" customFormat="1" ht="15" hidden="1" customHeight="1" outlineLevel="1" x14ac:dyDescent="0.2">
      <c r="A338" s="366">
        <f>SWDATA!O323</f>
        <v>0</v>
      </c>
      <c r="B338" s="366">
        <f>SWDATA!M323</f>
        <v>0</v>
      </c>
      <c r="C338" s="351">
        <f>IF(AND(SWDATA!M323=1,SWDATA!Q323="promotions"),SWDATA!P323,0)</f>
        <v>0</v>
      </c>
      <c r="D338" s="367">
        <f>ROW(SWDATA!M323)</f>
        <v>323</v>
      </c>
      <c r="E338" s="368">
        <f t="shared" si="1344"/>
        <v>0</v>
      </c>
      <c r="F338" s="369">
        <f t="shared" si="1259"/>
        <v>1</v>
      </c>
      <c r="G338" s="366" t="str">
        <f t="shared" si="1260"/>
        <v/>
      </c>
      <c r="H338" s="370"/>
      <c r="J338" s="238">
        <f t="shared" si="1261"/>
        <v>0</v>
      </c>
      <c r="K338" s="239" t="str">
        <f t="shared" si="1262"/>
        <v/>
      </c>
      <c r="L338" s="342"/>
      <c r="M338" s="345"/>
      <c r="N338" s="340" t="str">
        <f>IF(LEN(SWDATA!F323)=0,"",N337)</f>
        <v/>
      </c>
      <c r="O338" s="296" t="str">
        <f>IF(LEN(SWDATA!G323)=0,"",O337)</f>
        <v/>
      </c>
      <c r="P338" s="297" t="str">
        <f>IF(LEN(SWDATA!C323)=0,"",SWDATA!C323)</f>
        <v/>
      </c>
      <c r="Q338" s="312" t="str">
        <f t="shared" si="1263"/>
        <v/>
      </c>
      <c r="R338" s="223" t="s">
        <v>261</v>
      </c>
      <c r="S338" s="224"/>
      <c r="T338" s="224"/>
      <c r="U338" s="264" t="s">
        <v>613</v>
      </c>
      <c r="V338" s="205" t="s">
        <v>221</v>
      </c>
      <c r="W338" s="266">
        <f>IF(OR(Is_Loading,LEN($A338)=0),"",SWDATA!P323)</f>
        <v>0</v>
      </c>
      <c r="X338" s="267">
        <f>IF(OR(Is_Loading,LEN($A338)=0),"",SWDATA!Q323)</f>
        <v>0</v>
      </c>
      <c r="Y338" s="267">
        <f>IF(OR(Is_Loading,LEN($A338)=0),"",SWDATA!R323)</f>
        <v>0</v>
      </c>
      <c r="Z338" s="266" t="str">
        <f t="shared" si="1345"/>
        <v/>
      </c>
      <c r="AA338" s="266">
        <f>IF(OR(Is_Loading,LEN($A338)=0),"",SWDATA!T323)</f>
        <v>0</v>
      </c>
      <c r="AB338" s="267">
        <f>IF(OR(Is_Loading,LEN($A338)=0),"",SWDATA!U323)</f>
        <v>0</v>
      </c>
      <c r="AC338" s="267">
        <f>IF(OR(Is_Loading,LEN($A338)=0),"",SWDATA!V323)</f>
        <v>0</v>
      </c>
      <c r="AD338" s="266" t="str">
        <f t="shared" si="1265"/>
        <v/>
      </c>
      <c r="AE338" s="266">
        <f>IF(OR(Is_Loading,LEN($A338)=0),"",SWDATA!X323)</f>
        <v>0</v>
      </c>
      <c r="AF338" s="267">
        <f>IF(OR(Is_Loading,LEN($A338)=0),"",SWDATA!Y323)</f>
        <v>0</v>
      </c>
      <c r="AG338" s="267">
        <f>IF(OR(Is_Loading,LEN($A338)=0),"",SWDATA!Z323)</f>
        <v>0</v>
      </c>
      <c r="AH338" s="266" t="str">
        <f t="shared" si="1266"/>
        <v/>
      </c>
      <c r="AI338" s="266">
        <f>IF(OR(Is_Loading,LEN($A338)=0),"",SWDATA!AB323)</f>
        <v>0</v>
      </c>
      <c r="AJ338" s="267">
        <f>IF(OR(Is_Loading,LEN($A338)=0),"",SWDATA!AC323)</f>
        <v>0</v>
      </c>
      <c r="AK338" s="267">
        <f>IF(OR(Is_Loading,LEN($A338)=0),"",SWDATA!AD323)</f>
        <v>0</v>
      </c>
      <c r="AL338" s="266" t="str">
        <f t="shared" si="1267"/>
        <v/>
      </c>
      <c r="AM338" s="266">
        <f>IF(OR(Is_Loading,LEN($A338)=0),"",SWDATA!AF323)</f>
        <v>0</v>
      </c>
      <c r="AN338" s="267">
        <f>IF(OR(Is_Loading,LEN($A338)=0),"",SWDATA!AG323)</f>
        <v>0</v>
      </c>
      <c r="AO338" s="323">
        <f>IF(OR(Is_Loading,LEN($A338)=0),"",SWDATA!AH323)</f>
        <v>0</v>
      </c>
      <c r="AP338" s="320" t="str">
        <f t="shared" si="1268"/>
        <v/>
      </c>
      <c r="AQ338" s="266">
        <f>IF(OR(Is_Loading,LEN($A338)=0),"",SWDATA!AJ323)</f>
        <v>0</v>
      </c>
      <c r="AR338" s="267">
        <f>IF(OR(Is_Loading,LEN($A338)=0),"",SWDATA!AK323)</f>
        <v>0</v>
      </c>
      <c r="AS338" s="267">
        <f>IF(OR(Is_Loading,LEN($A338)=0),"",SWDATA!AL323)</f>
        <v>0</v>
      </c>
      <c r="AT338" s="266" t="str">
        <f t="shared" si="1269"/>
        <v/>
      </c>
      <c r="AU338" s="266">
        <f>IF(OR(Is_Loading,LEN($A338)=0),"",SWDATA!AN323)</f>
        <v>0</v>
      </c>
      <c r="AV338" s="267">
        <f>IF(OR(Is_Loading,LEN($A338)=0),"",SWDATA!AO323)</f>
        <v>0</v>
      </c>
      <c r="AW338" s="267">
        <f>IF(OR(Is_Loading,LEN($A338)=0),"",SWDATA!AP323)</f>
        <v>0</v>
      </c>
      <c r="AX338" s="266" t="str">
        <f t="shared" si="1270"/>
        <v/>
      </c>
      <c r="AY338" s="266">
        <f>IF(OR(Is_Loading,LEN($A338)=0),"",SWDATA!AR323)</f>
        <v>0</v>
      </c>
      <c r="AZ338" s="267">
        <f>IF(OR(Is_Loading,LEN($A338)=0),"",SWDATA!AS323)</f>
        <v>0</v>
      </c>
      <c r="BA338" s="267">
        <f>IF(OR(Is_Loading,LEN($A338)=0),"",SWDATA!AT323)</f>
        <v>0</v>
      </c>
      <c r="BB338" s="266" t="str">
        <f t="shared" si="1271"/>
        <v/>
      </c>
      <c r="BC338" s="266">
        <f>IF(OR(Is_Loading,LEN($A338)=0),"",SWDATA!AV323)</f>
        <v>0</v>
      </c>
      <c r="BD338" s="267">
        <f>IF(OR(Is_Loading,LEN($A338)=0),"",SWDATA!AW323)</f>
        <v>0</v>
      </c>
      <c r="BE338" s="323">
        <f>IF(OR(Is_Loading,LEN($A338)=0),"",SWDATA!AX323)</f>
        <v>0</v>
      </c>
      <c r="BF338" s="320" t="str">
        <f t="shared" si="1272"/>
        <v/>
      </c>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351"/>
      <c r="CO338" s="351"/>
      <c r="CP338" s="351"/>
      <c r="CQ338" s="351"/>
      <c r="CR338" s="351"/>
      <c r="CS338" s="351"/>
      <c r="CT338" s="351"/>
      <c r="CU338" s="351"/>
      <c r="CV338" s="351"/>
      <c r="CW338" s="351"/>
      <c r="CX338" s="351"/>
      <c r="CY338" s="351"/>
      <c r="CZ338" s="351"/>
      <c r="DA338" s="351"/>
      <c r="DB338" s="351"/>
      <c r="DC338" s="351"/>
      <c r="DD338" s="351"/>
      <c r="DE338" s="351"/>
      <c r="DF338" s="351"/>
      <c r="DG338" s="351"/>
      <c r="DH338" s="351"/>
      <c r="DI338" s="351"/>
      <c r="DJ338" s="351"/>
      <c r="DK338" s="351"/>
      <c r="DL338" s="351"/>
      <c r="DM338" s="351"/>
      <c r="DN338" s="351"/>
      <c r="DS338" s="372"/>
      <c r="DT338" s="374"/>
      <c r="DU338" s="375"/>
      <c r="DV338" s="375"/>
      <c r="DW338" s="375"/>
      <c r="DX338" s="375">
        <v>1</v>
      </c>
      <c r="DY338" s="375">
        <f t="shared" si="1309"/>
        <v>0</v>
      </c>
      <c r="DZ338" s="375">
        <f t="shared" si="1310"/>
        <v>0</v>
      </c>
      <c r="EA338" s="375">
        <f t="shared" si="1311"/>
        <v>1</v>
      </c>
      <c r="EB338" s="375">
        <f t="shared" si="1312"/>
        <v>0</v>
      </c>
      <c r="EC338" s="375">
        <f t="shared" si="1313"/>
        <v>0</v>
      </c>
      <c r="ED338" s="375">
        <f t="shared" si="1314"/>
        <v>1</v>
      </c>
      <c r="EE338" s="375">
        <f t="shared" si="1315"/>
        <v>0</v>
      </c>
      <c r="EF338" s="375">
        <f t="shared" si="1316"/>
        <v>0</v>
      </c>
      <c r="EG338" s="375">
        <f t="shared" si="1317"/>
        <v>1</v>
      </c>
      <c r="EH338" s="375">
        <f t="shared" si="1318"/>
        <v>0</v>
      </c>
      <c r="EI338" s="375">
        <f t="shared" si="1319"/>
        <v>0</v>
      </c>
      <c r="EJ338" s="375">
        <f t="shared" si="1320"/>
        <v>1</v>
      </c>
      <c r="EK338" s="375">
        <f t="shared" si="1321"/>
        <v>0</v>
      </c>
      <c r="EL338" s="375">
        <f t="shared" si="1322"/>
        <v>0</v>
      </c>
      <c r="EM338" s="375">
        <f t="shared" si="1323"/>
        <v>1</v>
      </c>
      <c r="EN338" s="375">
        <f t="shared" si="1324"/>
        <v>0</v>
      </c>
      <c r="EO338" s="375">
        <f t="shared" si="1325"/>
        <v>0</v>
      </c>
      <c r="EP338" s="375">
        <f t="shared" si="1326"/>
        <v>1</v>
      </c>
      <c r="EQ338" s="375">
        <f t="shared" si="1327"/>
        <v>0</v>
      </c>
      <c r="ER338" s="375">
        <f t="shared" si="1328"/>
        <v>0</v>
      </c>
      <c r="ES338" s="375">
        <f t="shared" si="1329"/>
        <v>1</v>
      </c>
      <c r="ET338" s="375">
        <f t="shared" si="1330"/>
        <v>0</v>
      </c>
      <c r="EU338" s="375">
        <f t="shared" si="1331"/>
        <v>0</v>
      </c>
      <c r="EV338" s="375">
        <f t="shared" si="1332"/>
        <v>1</v>
      </c>
      <c r="EW338" s="375">
        <f t="shared" si="1333"/>
        <v>0</v>
      </c>
      <c r="EX338" s="375">
        <f t="shared" si="1334"/>
        <v>0</v>
      </c>
      <c r="EY338" s="375">
        <f t="shared" si="1335"/>
        <v>1</v>
      </c>
      <c r="EZ338" s="375">
        <f t="shared" si="1336"/>
        <v>0</v>
      </c>
      <c r="FA338" s="375">
        <f t="shared" si="1337"/>
        <v>0</v>
      </c>
      <c r="FB338" s="375">
        <f t="shared" si="1338"/>
        <v>1</v>
      </c>
      <c r="FC338" s="375">
        <f t="shared" si="1339"/>
        <v>0</v>
      </c>
      <c r="FD338" s="375">
        <f t="shared" si="1340"/>
        <v>0</v>
      </c>
      <c r="FE338" s="376"/>
      <c r="FF338" s="372"/>
      <c r="FG338" s="372"/>
      <c r="FH338" s="372"/>
      <c r="FI338" s="372"/>
      <c r="FJ338" s="372"/>
      <c r="FK338" s="372"/>
      <c r="FL338" s="372"/>
      <c r="FM338" s="372"/>
      <c r="FN338" s="372"/>
      <c r="FO338" s="372"/>
      <c r="FP338" s="372"/>
      <c r="FQ338" s="372"/>
      <c r="FR338" s="372"/>
      <c r="FS338" s="372"/>
      <c r="FT338" s="372"/>
      <c r="FU338" s="372"/>
      <c r="FV338" s="372"/>
      <c r="FW338" s="372"/>
      <c r="FX338" s="372"/>
      <c r="FY338" s="372"/>
      <c r="FZ338" s="372"/>
      <c r="GA338" s="372"/>
      <c r="GB338" s="372"/>
      <c r="GC338" s="372"/>
      <c r="GD338" s="372"/>
      <c r="GE338" s="372"/>
      <c r="GF338" s="372"/>
      <c r="GG338" s="372"/>
      <c r="GH338" s="372"/>
      <c r="GI338" s="372"/>
      <c r="GJ338" s="372"/>
      <c r="GK338" s="372"/>
      <c r="GL338" s="372"/>
      <c r="GM338" s="372"/>
      <c r="GN338" s="372"/>
      <c r="GO338" s="372"/>
      <c r="GP338" s="372"/>
      <c r="GQ338" s="372"/>
      <c r="GR338" s="372"/>
      <c r="GS338" s="372"/>
      <c r="GT338" s="372"/>
      <c r="GU338" s="372"/>
      <c r="GV338" s="372"/>
      <c r="GW338" s="372"/>
      <c r="GX338" s="372"/>
      <c r="GY338" s="372"/>
      <c r="GZ338" s="372"/>
      <c r="HA338" s="372"/>
      <c r="HB338" s="372"/>
      <c r="HC338" s="372"/>
    </row>
    <row r="339" spans="1:211" s="373" customFormat="1" ht="15" hidden="1" customHeight="1" outlineLevel="1" x14ac:dyDescent="0.2">
      <c r="A339" s="366">
        <f>SWDATA!O324</f>
        <v>0</v>
      </c>
      <c r="B339" s="366">
        <f>SWDATA!M324</f>
        <v>0</v>
      </c>
      <c r="C339" s="351">
        <f>IF(AND(SWDATA!M324=1,SWDATA!Q324="promotions"),SWDATA!P324,0)</f>
        <v>0</v>
      </c>
      <c r="D339" s="367">
        <f>ROW(SWDATA!M324)</f>
        <v>324</v>
      </c>
      <c r="E339" s="368">
        <f t="shared" si="1344"/>
        <v>0</v>
      </c>
      <c r="F339" s="369">
        <f t="shared" si="1259"/>
        <v>1</v>
      </c>
      <c r="G339" s="366" t="str">
        <f t="shared" si="1260"/>
        <v/>
      </c>
      <c r="H339" s="370"/>
      <c r="J339" s="238">
        <f t="shared" si="1261"/>
        <v>0</v>
      </c>
      <c r="K339" s="239" t="str">
        <f t="shared" si="1262"/>
        <v/>
      </c>
      <c r="L339" s="342"/>
      <c r="M339" s="345"/>
      <c r="N339" s="340" t="str">
        <f>IF(LEN(SWDATA!F324)=0,"",N338)</f>
        <v/>
      </c>
      <c r="O339" s="296" t="str">
        <f>IF(LEN(SWDATA!G324)=0,"",O338)</f>
        <v/>
      </c>
      <c r="P339" s="297" t="str">
        <f>IF(LEN(SWDATA!C324)=0,"",SWDATA!C324)</f>
        <v/>
      </c>
      <c r="Q339" s="312" t="str">
        <f t="shared" si="1263"/>
        <v/>
      </c>
      <c r="R339" s="223" t="s">
        <v>261</v>
      </c>
      <c r="S339" s="224" t="s">
        <v>485</v>
      </c>
      <c r="T339" s="224"/>
      <c r="U339" s="264" t="s">
        <v>609</v>
      </c>
      <c r="V339" s="205" t="s">
        <v>221</v>
      </c>
      <c r="W339" s="266">
        <f>IF(OR(Is_Loading,LEN($A339)=0),"",SWDATA!P324)</f>
        <v>0</v>
      </c>
      <c r="X339" s="267">
        <f>IF(OR(Is_Loading,LEN($A339)=0),"",SWDATA!Q324)</f>
        <v>0</v>
      </c>
      <c r="Y339" s="267">
        <f>IF(OR(Is_Loading,LEN($A339)=0),"",SWDATA!R324)</f>
        <v>0</v>
      </c>
      <c r="Z339" s="266" t="str">
        <f t="shared" si="1345"/>
        <v/>
      </c>
      <c r="AA339" s="266">
        <f>IF(OR(Is_Loading,LEN($A339)=0),"",SWDATA!T324)</f>
        <v>0</v>
      </c>
      <c r="AB339" s="267">
        <f>IF(OR(Is_Loading,LEN($A339)=0),"",SWDATA!U324)</f>
        <v>0</v>
      </c>
      <c r="AC339" s="267">
        <f>IF(OR(Is_Loading,LEN($A339)=0),"",SWDATA!V324)</f>
        <v>0</v>
      </c>
      <c r="AD339" s="266" t="str">
        <f t="shared" si="1265"/>
        <v/>
      </c>
      <c r="AE339" s="266">
        <f>IF(OR(Is_Loading,LEN($A339)=0),"",SWDATA!X324)</f>
        <v>0</v>
      </c>
      <c r="AF339" s="267">
        <f>IF(OR(Is_Loading,LEN($A339)=0),"",SWDATA!Y324)</f>
        <v>0</v>
      </c>
      <c r="AG339" s="267">
        <f>IF(OR(Is_Loading,LEN($A339)=0),"",SWDATA!Z324)</f>
        <v>0</v>
      </c>
      <c r="AH339" s="266" t="str">
        <f t="shared" si="1266"/>
        <v/>
      </c>
      <c r="AI339" s="266">
        <f>IF(OR(Is_Loading,LEN($A339)=0),"",SWDATA!AB324)</f>
        <v>0</v>
      </c>
      <c r="AJ339" s="267">
        <f>IF(OR(Is_Loading,LEN($A339)=0),"",SWDATA!AC324)</f>
        <v>0</v>
      </c>
      <c r="AK339" s="267">
        <f>IF(OR(Is_Loading,LEN($A339)=0),"",SWDATA!AD324)</f>
        <v>0</v>
      </c>
      <c r="AL339" s="266" t="str">
        <f t="shared" si="1267"/>
        <v/>
      </c>
      <c r="AM339" s="266">
        <f>IF(OR(Is_Loading,LEN($A339)=0),"",SWDATA!AF324)</f>
        <v>0</v>
      </c>
      <c r="AN339" s="267">
        <f>IF(OR(Is_Loading,LEN($A339)=0),"",SWDATA!AG324)</f>
        <v>0</v>
      </c>
      <c r="AO339" s="323">
        <f>IF(OR(Is_Loading,LEN($A339)=0),"",SWDATA!AH324)</f>
        <v>0</v>
      </c>
      <c r="AP339" s="320" t="str">
        <f t="shared" si="1268"/>
        <v/>
      </c>
      <c r="AQ339" s="266">
        <f>IF(OR(Is_Loading,LEN($A339)=0),"",SWDATA!AJ324)</f>
        <v>0</v>
      </c>
      <c r="AR339" s="267">
        <f>IF(OR(Is_Loading,LEN($A339)=0),"",SWDATA!AK324)</f>
        <v>0</v>
      </c>
      <c r="AS339" s="267">
        <f>IF(OR(Is_Loading,LEN($A339)=0),"",SWDATA!AL324)</f>
        <v>0</v>
      </c>
      <c r="AT339" s="266" t="str">
        <f t="shared" si="1269"/>
        <v/>
      </c>
      <c r="AU339" s="266">
        <f>IF(OR(Is_Loading,LEN($A339)=0),"",SWDATA!AN324)</f>
        <v>0</v>
      </c>
      <c r="AV339" s="267">
        <f>IF(OR(Is_Loading,LEN($A339)=0),"",SWDATA!AO324)</f>
        <v>0</v>
      </c>
      <c r="AW339" s="267">
        <f>IF(OR(Is_Loading,LEN($A339)=0),"",SWDATA!AP324)</f>
        <v>0</v>
      </c>
      <c r="AX339" s="266" t="str">
        <f t="shared" si="1270"/>
        <v/>
      </c>
      <c r="AY339" s="266">
        <f>IF(OR(Is_Loading,LEN($A339)=0),"",SWDATA!AR324)</f>
        <v>0</v>
      </c>
      <c r="AZ339" s="267">
        <f>IF(OR(Is_Loading,LEN($A339)=0),"",SWDATA!AS324)</f>
        <v>0</v>
      </c>
      <c r="BA339" s="267">
        <f>IF(OR(Is_Loading,LEN($A339)=0),"",SWDATA!AT324)</f>
        <v>0</v>
      </c>
      <c r="BB339" s="266" t="str">
        <f t="shared" si="1271"/>
        <v/>
      </c>
      <c r="BC339" s="266">
        <f>IF(OR(Is_Loading,LEN($A339)=0),"",SWDATA!AV324)</f>
        <v>0</v>
      </c>
      <c r="BD339" s="267">
        <f>IF(OR(Is_Loading,LEN($A339)=0),"",SWDATA!AW324)</f>
        <v>0</v>
      </c>
      <c r="BE339" s="323">
        <f>IF(OR(Is_Loading,LEN($A339)=0),"",SWDATA!AX324)</f>
        <v>0</v>
      </c>
      <c r="BF339" s="320" t="str">
        <f t="shared" si="1272"/>
        <v/>
      </c>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c r="CD339" s="11"/>
      <c r="CE339" s="11"/>
      <c r="CF339" s="11"/>
      <c r="CG339" s="11"/>
      <c r="CH339" s="11"/>
      <c r="CI339" s="11"/>
      <c r="CJ339" s="11"/>
      <c r="CK339" s="11"/>
      <c r="CL339" s="11"/>
      <c r="CM339" s="11"/>
      <c r="CN339" s="351"/>
      <c r="CO339" s="351"/>
      <c r="CP339" s="351"/>
      <c r="CQ339" s="351"/>
      <c r="CR339" s="351"/>
      <c r="CS339" s="351"/>
      <c r="CT339" s="351"/>
      <c r="CU339" s="351"/>
      <c r="CV339" s="351"/>
      <c r="CW339" s="351"/>
      <c r="CX339" s="351"/>
      <c r="CY339" s="351"/>
      <c r="CZ339" s="351"/>
      <c r="DA339" s="351"/>
      <c r="DB339" s="351"/>
      <c r="DC339" s="351"/>
      <c r="DD339" s="351"/>
      <c r="DE339" s="351"/>
      <c r="DF339" s="351"/>
      <c r="DG339" s="351"/>
      <c r="DH339" s="351"/>
      <c r="DI339" s="351"/>
      <c r="DJ339" s="351"/>
      <c r="DK339" s="351"/>
      <c r="DL339" s="351"/>
      <c r="DM339" s="351"/>
      <c r="DN339" s="351"/>
      <c r="DS339" s="372"/>
      <c r="DT339" s="374"/>
      <c r="DU339" s="375"/>
      <c r="DV339" s="375"/>
      <c r="DW339" s="375"/>
      <c r="DX339" s="375">
        <v>1</v>
      </c>
      <c r="DY339" s="375">
        <f t="shared" si="1309"/>
        <v>0</v>
      </c>
      <c r="DZ339" s="375">
        <f t="shared" si="1310"/>
        <v>0</v>
      </c>
      <c r="EA339" s="375">
        <f t="shared" si="1311"/>
        <v>1</v>
      </c>
      <c r="EB339" s="375">
        <f t="shared" si="1312"/>
        <v>0</v>
      </c>
      <c r="EC339" s="375">
        <f t="shared" si="1313"/>
        <v>0</v>
      </c>
      <c r="ED339" s="375">
        <f t="shared" si="1314"/>
        <v>1</v>
      </c>
      <c r="EE339" s="375">
        <f t="shared" si="1315"/>
        <v>0</v>
      </c>
      <c r="EF339" s="375">
        <f t="shared" si="1316"/>
        <v>0</v>
      </c>
      <c r="EG339" s="375">
        <f t="shared" si="1317"/>
        <v>1</v>
      </c>
      <c r="EH339" s="375">
        <f t="shared" si="1318"/>
        <v>0</v>
      </c>
      <c r="EI339" s="375">
        <f t="shared" si="1319"/>
        <v>0</v>
      </c>
      <c r="EJ339" s="375">
        <f t="shared" si="1320"/>
        <v>1</v>
      </c>
      <c r="EK339" s="375">
        <f t="shared" si="1321"/>
        <v>0</v>
      </c>
      <c r="EL339" s="375">
        <f t="shared" si="1322"/>
        <v>0</v>
      </c>
      <c r="EM339" s="375">
        <f t="shared" si="1323"/>
        <v>1</v>
      </c>
      <c r="EN339" s="375">
        <f t="shared" si="1324"/>
        <v>0</v>
      </c>
      <c r="EO339" s="375">
        <f t="shared" si="1325"/>
        <v>0</v>
      </c>
      <c r="EP339" s="375">
        <f t="shared" si="1326"/>
        <v>1</v>
      </c>
      <c r="EQ339" s="375">
        <f t="shared" si="1327"/>
        <v>0</v>
      </c>
      <c r="ER339" s="375">
        <f t="shared" si="1328"/>
        <v>0</v>
      </c>
      <c r="ES339" s="375">
        <f t="shared" si="1329"/>
        <v>1</v>
      </c>
      <c r="ET339" s="375">
        <f t="shared" si="1330"/>
        <v>0</v>
      </c>
      <c r="EU339" s="375">
        <f t="shared" si="1331"/>
        <v>0</v>
      </c>
      <c r="EV339" s="375">
        <f t="shared" si="1332"/>
        <v>1</v>
      </c>
      <c r="EW339" s="375">
        <f t="shared" si="1333"/>
        <v>0</v>
      </c>
      <c r="EX339" s="375">
        <f t="shared" si="1334"/>
        <v>0</v>
      </c>
      <c r="EY339" s="375">
        <f t="shared" si="1335"/>
        <v>1</v>
      </c>
      <c r="EZ339" s="375">
        <f t="shared" si="1336"/>
        <v>0</v>
      </c>
      <c r="FA339" s="375">
        <f t="shared" si="1337"/>
        <v>0</v>
      </c>
      <c r="FB339" s="375">
        <f t="shared" si="1338"/>
        <v>1</v>
      </c>
      <c r="FC339" s="375">
        <f t="shared" si="1339"/>
        <v>0</v>
      </c>
      <c r="FD339" s="375">
        <f t="shared" si="1340"/>
        <v>0</v>
      </c>
      <c r="FE339" s="376"/>
      <c r="FF339" s="372"/>
      <c r="FG339" s="372"/>
      <c r="FH339" s="372"/>
      <c r="FI339" s="372"/>
      <c r="FJ339" s="372"/>
      <c r="FK339" s="372"/>
      <c r="FL339" s="372"/>
      <c r="FM339" s="372"/>
      <c r="FN339" s="372"/>
      <c r="FO339" s="372"/>
      <c r="FP339" s="372"/>
      <c r="FQ339" s="372"/>
      <c r="FR339" s="372"/>
      <c r="FS339" s="372"/>
      <c r="FT339" s="372"/>
      <c r="FU339" s="372"/>
      <c r="FV339" s="372"/>
      <c r="FW339" s="372"/>
      <c r="FX339" s="372"/>
      <c r="FY339" s="372"/>
      <c r="FZ339" s="372"/>
      <c r="GA339" s="372"/>
      <c r="GB339" s="372"/>
      <c r="GC339" s="372"/>
      <c r="GD339" s="372"/>
      <c r="GE339" s="372"/>
      <c r="GF339" s="372"/>
      <c r="GG339" s="372"/>
      <c r="GH339" s="372"/>
      <c r="GI339" s="372"/>
      <c r="GJ339" s="372"/>
      <c r="GK339" s="372"/>
      <c r="GL339" s="372"/>
      <c r="GM339" s="372"/>
      <c r="GN339" s="372"/>
      <c r="GO339" s="372"/>
      <c r="GP339" s="372"/>
      <c r="GQ339" s="372"/>
      <c r="GR339" s="372"/>
      <c r="GS339" s="372"/>
      <c r="GT339" s="372"/>
      <c r="GU339" s="372"/>
      <c r="GV339" s="372"/>
      <c r="GW339" s="372"/>
      <c r="GX339" s="372"/>
      <c r="GY339" s="372"/>
      <c r="GZ339" s="372"/>
      <c r="HA339" s="372"/>
      <c r="HB339" s="372"/>
      <c r="HC339" s="372"/>
    </row>
    <row r="340" spans="1:211" s="373" customFormat="1" ht="15" hidden="1" customHeight="1" outlineLevel="1" x14ac:dyDescent="0.2">
      <c r="A340" s="366">
        <f>SWDATA!O325</f>
        <v>0</v>
      </c>
      <c r="B340" s="366">
        <f>SWDATA!M325</f>
        <v>0</v>
      </c>
      <c r="C340" s="351">
        <f>IF(AND(SWDATA!M325=1,SWDATA!Q325="promotions"),SWDATA!P325,0)</f>
        <v>0</v>
      </c>
      <c r="D340" s="371">
        <f>ROW(SWDATA!M325)</f>
        <v>325</v>
      </c>
      <c r="E340" s="368">
        <f ca="1">IF(AND(B340=1,UPPER(HLOOKUP(D340,'Metrics &amp; Attributes View'!$13:$31,19,0))&lt;&gt;"SBOM"),1,0)</f>
        <v>0</v>
      </c>
      <c r="F340" s="369">
        <f t="shared" si="1259"/>
        <v>1</v>
      </c>
      <c r="G340" s="366" t="str">
        <f t="shared" si="1260"/>
        <v/>
      </c>
      <c r="H340" s="370"/>
      <c r="J340" s="238">
        <f t="shared" si="1261"/>
        <v>0</v>
      </c>
      <c r="K340" s="239" t="str">
        <f t="shared" si="1262"/>
        <v/>
      </c>
      <c r="L340" s="342"/>
      <c r="M340" s="345"/>
      <c r="N340" s="340" t="str">
        <f>IF(LEN(SWDATA!F325)=0,"",N339)</f>
        <v/>
      </c>
      <c r="O340" s="296" t="str">
        <f>IF(LEN(SWDATA!G325)=0,"",O339)</f>
        <v/>
      </c>
      <c r="P340" s="297" t="str">
        <f>IF(LEN(SWDATA!C325)=0,"",SWDATA!C325)</f>
        <v/>
      </c>
      <c r="Q340" s="312" t="str">
        <f t="shared" si="1263"/>
        <v/>
      </c>
      <c r="R340" s="223" t="s">
        <v>262</v>
      </c>
      <c r="S340" s="224"/>
      <c r="T340" s="224"/>
      <c r="U340" s="264" t="s">
        <v>627</v>
      </c>
      <c r="V340" s="205" t="s">
        <v>221</v>
      </c>
      <c r="W340" s="266">
        <f>IF(OR(Is_Loading,LEN($A340)=0),"",SWDATA!P325)</f>
        <v>0</v>
      </c>
      <c r="X340" s="267">
        <f>IF(OR(Is_Loading,LEN($A340)=0),"",SWDATA!Q325)</f>
        <v>0</v>
      </c>
      <c r="Y340" s="267">
        <f>IF(OR(Is_Loading,LEN($A340)=0),"",SWDATA!R325)</f>
        <v>0</v>
      </c>
      <c r="Z340" s="266" t="str">
        <f t="shared" si="1345"/>
        <v/>
      </c>
      <c r="AA340" s="266">
        <f>IF(OR(Is_Loading,LEN($A340)=0),"",SWDATA!T325)</f>
        <v>0</v>
      </c>
      <c r="AB340" s="267">
        <f>IF(OR(Is_Loading,LEN($A340)=0),"",SWDATA!U325)</f>
        <v>0</v>
      </c>
      <c r="AC340" s="267">
        <f>IF(OR(Is_Loading,LEN($A340)=0),"",SWDATA!V325)</f>
        <v>0</v>
      </c>
      <c r="AD340" s="266" t="str">
        <f t="shared" si="1265"/>
        <v/>
      </c>
      <c r="AE340" s="266">
        <f>IF(OR(Is_Loading,LEN($A340)=0),"",SWDATA!X325)</f>
        <v>0</v>
      </c>
      <c r="AF340" s="267">
        <f>IF(OR(Is_Loading,LEN($A340)=0),"",SWDATA!Y325)</f>
        <v>0</v>
      </c>
      <c r="AG340" s="267">
        <f>IF(OR(Is_Loading,LEN($A340)=0),"",SWDATA!Z325)</f>
        <v>0</v>
      </c>
      <c r="AH340" s="266" t="str">
        <f t="shared" si="1266"/>
        <v/>
      </c>
      <c r="AI340" s="266">
        <f>IF(OR(Is_Loading,LEN($A340)=0),"",SWDATA!AB325)</f>
        <v>0</v>
      </c>
      <c r="AJ340" s="267">
        <f>IF(OR(Is_Loading,LEN($A340)=0),"",SWDATA!AC325)</f>
        <v>0</v>
      </c>
      <c r="AK340" s="267">
        <f>IF(OR(Is_Loading,LEN($A340)=0),"",SWDATA!AD325)</f>
        <v>0</v>
      </c>
      <c r="AL340" s="266" t="str">
        <f t="shared" si="1267"/>
        <v/>
      </c>
      <c r="AM340" s="266">
        <f>IF(OR(Is_Loading,LEN($A340)=0),"",SWDATA!AF325)</f>
        <v>0</v>
      </c>
      <c r="AN340" s="267">
        <f>IF(OR(Is_Loading,LEN($A340)=0),"",SWDATA!AG325)</f>
        <v>0</v>
      </c>
      <c r="AO340" s="323">
        <f>IF(OR(Is_Loading,LEN($A340)=0),"",SWDATA!AH325)</f>
        <v>0</v>
      </c>
      <c r="AP340" s="320" t="str">
        <f t="shared" si="1268"/>
        <v/>
      </c>
      <c r="AQ340" s="266">
        <f>IF(OR(Is_Loading,LEN($A340)=0),"",SWDATA!AJ325)</f>
        <v>0</v>
      </c>
      <c r="AR340" s="267">
        <f>IF(OR(Is_Loading,LEN($A340)=0),"",SWDATA!AK325)</f>
        <v>0</v>
      </c>
      <c r="AS340" s="267">
        <f>IF(OR(Is_Loading,LEN($A340)=0),"",SWDATA!AL325)</f>
        <v>0</v>
      </c>
      <c r="AT340" s="266" t="str">
        <f t="shared" si="1269"/>
        <v/>
      </c>
      <c r="AU340" s="266">
        <f>IF(OR(Is_Loading,LEN($A340)=0),"",SWDATA!AN325)</f>
        <v>0</v>
      </c>
      <c r="AV340" s="267">
        <f>IF(OR(Is_Loading,LEN($A340)=0),"",SWDATA!AO325)</f>
        <v>0</v>
      </c>
      <c r="AW340" s="267">
        <f>IF(OR(Is_Loading,LEN($A340)=0),"",SWDATA!AP325)</f>
        <v>0</v>
      </c>
      <c r="AX340" s="266" t="str">
        <f t="shared" si="1270"/>
        <v/>
      </c>
      <c r="AY340" s="266">
        <f>IF(OR(Is_Loading,LEN($A340)=0),"",SWDATA!AR325)</f>
        <v>0</v>
      </c>
      <c r="AZ340" s="267">
        <f>IF(OR(Is_Loading,LEN($A340)=0),"",SWDATA!AS325)</f>
        <v>0</v>
      </c>
      <c r="BA340" s="267">
        <f>IF(OR(Is_Loading,LEN($A340)=0),"",SWDATA!AT325)</f>
        <v>0</v>
      </c>
      <c r="BB340" s="266" t="str">
        <f t="shared" si="1271"/>
        <v/>
      </c>
      <c r="BC340" s="266">
        <f>IF(OR(Is_Loading,LEN($A340)=0),"",SWDATA!AV325)</f>
        <v>0</v>
      </c>
      <c r="BD340" s="267">
        <f>IF(OR(Is_Loading,LEN($A340)=0),"",SWDATA!AW325)</f>
        <v>0</v>
      </c>
      <c r="BE340" s="323">
        <f>IF(OR(Is_Loading,LEN($A340)=0),"",SWDATA!AX325)</f>
        <v>0</v>
      </c>
      <c r="BF340" s="332" t="str">
        <f t="shared" si="1272"/>
        <v/>
      </c>
      <c r="BG340" s="11"/>
      <c r="BH340" s="11"/>
      <c r="BI340" s="11"/>
      <c r="BJ340" s="11"/>
      <c r="BK340" s="11"/>
      <c r="BL340" s="11"/>
      <c r="BM340" s="11"/>
      <c r="BN340" s="11"/>
      <c r="BO340" s="11"/>
      <c r="BP340" s="11"/>
      <c r="BQ340" s="11"/>
      <c r="BR340" s="11"/>
      <c r="BS340" s="11"/>
      <c r="BT340" s="11"/>
      <c r="BU340" s="11"/>
      <c r="BV340" s="11"/>
      <c r="BW340" s="11"/>
      <c r="BX340" s="11"/>
      <c r="BY340" s="11"/>
      <c r="BZ340" s="11"/>
      <c r="CA340" s="11"/>
      <c r="CB340" s="11"/>
      <c r="CC340" s="11"/>
      <c r="CD340" s="11"/>
      <c r="CE340" s="11"/>
      <c r="CF340" s="11"/>
      <c r="CG340" s="11"/>
      <c r="CH340" s="11"/>
      <c r="CI340" s="11"/>
      <c r="CJ340" s="11"/>
      <c r="CK340" s="11"/>
      <c r="CL340" s="11"/>
      <c r="CM340" s="11"/>
      <c r="CN340" s="351"/>
      <c r="CO340" s="351"/>
      <c r="CP340" s="351"/>
      <c r="CQ340" s="351"/>
      <c r="CR340" s="351"/>
      <c r="CS340" s="351"/>
      <c r="CT340" s="351"/>
      <c r="CU340" s="351"/>
      <c r="CV340" s="351"/>
      <c r="CW340" s="351"/>
      <c r="CX340" s="351"/>
      <c r="CY340" s="351"/>
      <c r="CZ340" s="351"/>
      <c r="DA340" s="351"/>
      <c r="DB340" s="351"/>
      <c r="DC340" s="351"/>
      <c r="DD340" s="351"/>
      <c r="DE340" s="351"/>
      <c r="DF340" s="351"/>
      <c r="DG340" s="351"/>
      <c r="DH340" s="351"/>
      <c r="DI340" s="351"/>
      <c r="DJ340" s="351"/>
      <c r="DK340" s="351"/>
      <c r="DL340" s="351"/>
      <c r="DM340" s="351"/>
      <c r="DN340" s="351"/>
      <c r="DS340" s="372"/>
      <c r="DT340" s="374"/>
      <c r="DU340" s="375"/>
      <c r="DV340" s="375"/>
      <c r="DW340" s="375"/>
      <c r="DX340" s="375">
        <v>1</v>
      </c>
      <c r="DY340" s="375">
        <f t="shared" si="1309"/>
        <v>0</v>
      </c>
      <c r="DZ340" s="375">
        <f t="shared" si="1310"/>
        <v>0</v>
      </c>
      <c r="EA340" s="375">
        <f t="shared" si="1311"/>
        <v>1</v>
      </c>
      <c r="EB340" s="375">
        <f t="shared" si="1312"/>
        <v>0</v>
      </c>
      <c r="EC340" s="375">
        <f t="shared" si="1313"/>
        <v>0</v>
      </c>
      <c r="ED340" s="375">
        <f t="shared" si="1314"/>
        <v>1</v>
      </c>
      <c r="EE340" s="375">
        <f t="shared" si="1315"/>
        <v>0</v>
      </c>
      <c r="EF340" s="375">
        <f t="shared" si="1316"/>
        <v>0</v>
      </c>
      <c r="EG340" s="375">
        <f t="shared" si="1317"/>
        <v>1</v>
      </c>
      <c r="EH340" s="375">
        <f t="shared" si="1318"/>
        <v>0</v>
      </c>
      <c r="EI340" s="375">
        <f t="shared" si="1319"/>
        <v>0</v>
      </c>
      <c r="EJ340" s="375">
        <f t="shared" si="1320"/>
        <v>1</v>
      </c>
      <c r="EK340" s="375">
        <f t="shared" si="1321"/>
        <v>0</v>
      </c>
      <c r="EL340" s="375">
        <f t="shared" si="1322"/>
        <v>0</v>
      </c>
      <c r="EM340" s="375">
        <f t="shared" si="1323"/>
        <v>1</v>
      </c>
      <c r="EN340" s="375">
        <f t="shared" si="1324"/>
        <v>0</v>
      </c>
      <c r="EO340" s="375">
        <f t="shared" si="1325"/>
        <v>0</v>
      </c>
      <c r="EP340" s="375">
        <f t="shared" si="1326"/>
        <v>1</v>
      </c>
      <c r="EQ340" s="375">
        <f t="shared" si="1327"/>
        <v>0</v>
      </c>
      <c r="ER340" s="375">
        <f t="shared" si="1328"/>
        <v>0</v>
      </c>
      <c r="ES340" s="375">
        <f t="shared" si="1329"/>
        <v>1</v>
      </c>
      <c r="ET340" s="375">
        <f t="shared" si="1330"/>
        <v>0</v>
      </c>
      <c r="EU340" s="375">
        <f t="shared" si="1331"/>
        <v>0</v>
      </c>
      <c r="EV340" s="375">
        <f t="shared" si="1332"/>
        <v>1</v>
      </c>
      <c r="EW340" s="375">
        <f t="shared" si="1333"/>
        <v>0</v>
      </c>
      <c r="EX340" s="375">
        <f t="shared" si="1334"/>
        <v>0</v>
      </c>
      <c r="EY340" s="375">
        <f t="shared" si="1335"/>
        <v>1</v>
      </c>
      <c r="EZ340" s="375">
        <f t="shared" si="1336"/>
        <v>0</v>
      </c>
      <c r="FA340" s="375">
        <f t="shared" si="1337"/>
        <v>0</v>
      </c>
      <c r="FB340" s="375">
        <f t="shared" si="1338"/>
        <v>1</v>
      </c>
      <c r="FC340" s="375">
        <f t="shared" si="1339"/>
        <v>0</v>
      </c>
      <c r="FD340" s="375">
        <f t="shared" si="1340"/>
        <v>0</v>
      </c>
      <c r="FE340" s="376"/>
      <c r="FF340" s="372"/>
      <c r="FG340" s="372"/>
      <c r="FH340" s="372"/>
      <c r="FI340" s="372"/>
      <c r="FJ340" s="372"/>
      <c r="FK340" s="372"/>
      <c r="FL340" s="372"/>
      <c r="FM340" s="372"/>
      <c r="FN340" s="372"/>
      <c r="FO340" s="372"/>
      <c r="FP340" s="372"/>
      <c r="FQ340" s="372"/>
      <c r="FR340" s="372"/>
      <c r="FS340" s="372"/>
      <c r="FT340" s="372"/>
      <c r="FU340" s="372"/>
      <c r="FV340" s="372"/>
      <c r="FW340" s="372"/>
      <c r="FX340" s="372"/>
      <c r="FY340" s="372"/>
      <c r="FZ340" s="372"/>
      <c r="GA340" s="372"/>
      <c r="GB340" s="372"/>
      <c r="GC340" s="372"/>
      <c r="GD340" s="372"/>
      <c r="GE340" s="372"/>
      <c r="GF340" s="372"/>
      <c r="GG340" s="372"/>
      <c r="GH340" s="372"/>
      <c r="GI340" s="372"/>
      <c r="GJ340" s="372"/>
      <c r="GK340" s="372"/>
      <c r="GL340" s="372"/>
      <c r="GM340" s="372"/>
      <c r="GN340" s="372"/>
      <c r="GO340" s="372"/>
      <c r="GP340" s="372"/>
      <c r="GQ340" s="372"/>
      <c r="GR340" s="372"/>
      <c r="GS340" s="372"/>
      <c r="GT340" s="372"/>
      <c r="GU340" s="372"/>
      <c r="GV340" s="372"/>
      <c r="GW340" s="372"/>
      <c r="GX340" s="372"/>
      <c r="GY340" s="372"/>
      <c r="GZ340" s="372"/>
      <c r="HA340" s="372"/>
      <c r="HB340" s="372"/>
      <c r="HC340" s="372"/>
    </row>
    <row r="341" spans="1:211" s="373" customFormat="1" ht="15" customHeight="1" collapsed="1" thickTop="1" x14ac:dyDescent="0.2">
      <c r="A341" s="192">
        <f>SWDATA!O326</f>
        <v>0</v>
      </c>
      <c r="B341" s="192">
        <f>SWDATA!M326</f>
        <v>0</v>
      </c>
      <c r="C341" s="201">
        <f>IF(AND(SWDATA!M326=1,SWDATA!Q326="promotions"),SWDATA!P326,0)</f>
        <v>0</v>
      </c>
      <c r="D341" s="200">
        <f>ROW(SWDATA!M326)</f>
        <v>326</v>
      </c>
      <c r="E341" s="202">
        <f t="shared" ref="E341:E348" si="1346">B341</f>
        <v>0</v>
      </c>
      <c r="F341" s="203">
        <f t="shared" si="1259"/>
        <v>1</v>
      </c>
      <c r="G341" s="192" t="str">
        <f t="shared" si="1260"/>
        <v/>
      </c>
      <c r="H341" s="313"/>
      <c r="I341" s="390"/>
      <c r="J341" s="395">
        <f t="shared" si="1261"/>
        <v>0</v>
      </c>
      <c r="K341" s="396" t="str">
        <f t="shared" si="1262"/>
        <v/>
      </c>
      <c r="L341" s="397"/>
      <c r="M341" s="398"/>
      <c r="N341" s="399" t="str">
        <f>IF(LEN(SWDATA!F326)=0,"",IF(LEN(SWDATA!G326)=0,"",IF($O$12="ID",MID(SWDATA!G326,FIND("|",SWDATA!G326)+1,FIND("~~",SWDATA!G326)-FIND("|",SWDATA!G326)-1),IF($O$12="Desc",RIGHT(SWDATA!G326,LEN(SWDATA!G326)-FIND("~~",SWDATA!G326)-1),RIGHT(SWDATA!G326,LEN(SWDATA!G326)-FIND("|",SWDATA!G326))))))</f>
        <v/>
      </c>
      <c r="O341" s="400" t="str">
        <f>IF(LEN(SWDATA!G326)=0,"",IF(LEN(SWDATA!H326)=0,"",IF($O$12="ID",MID(SWDATA!H326,FIND("|",SWDATA!H326)+1,FIND("~~",SWDATA!H326)-FIND("|",SWDATA!H326)-1),IF($O$12="Desc",RIGHT(SWDATA!H326,LEN(SWDATA!H326)-FIND("~~",SWDATA!H326)-1),RIGHT(SWDATA!H326,LEN(SWDATA!H326)-FIND("|",SWDATA!H326))))))</f>
        <v/>
      </c>
      <c r="P341" s="401" t="str">
        <f>IF(LEN(SWDATA!C326)=0,"",SWDATA!C326)</f>
        <v/>
      </c>
      <c r="Q341" s="402" t="str">
        <f t="shared" si="1263"/>
        <v/>
      </c>
      <c r="R341" s="403" t="s">
        <v>575</v>
      </c>
      <c r="S341" s="404" t="s">
        <v>485</v>
      </c>
      <c r="T341" s="404"/>
      <c r="U341" s="405" t="s">
        <v>595</v>
      </c>
      <c r="V341" s="406" t="s">
        <v>221</v>
      </c>
      <c r="W341" s="407">
        <f>IF(OR(Is_Loading,LEN($A341)=0),"",SWDATA!P326)</f>
        <v>0</v>
      </c>
      <c r="X341" s="408">
        <f>IF(OR(Is_Loading,LEN($A341)=0),"",SWDATA!Q326)</f>
        <v>0</v>
      </c>
      <c r="Y341" s="408">
        <f>IF(OR(Is_Loading,LEN($A341)=0),"",SWDATA!R326)</f>
        <v>0</v>
      </c>
      <c r="Z341" s="407" t="str">
        <f t="shared" ref="Z341" si="1347">IF($A341=0,"",CHOOSE($F341,SUM(W341:Y341),SUM(W341:Y341)/3,Y341))</f>
        <v/>
      </c>
      <c r="AA341" s="407">
        <f>IF(OR(Is_Loading,LEN($A341)=0),"",SWDATA!T326)</f>
        <v>0</v>
      </c>
      <c r="AB341" s="408">
        <f>IF(OR(Is_Loading,LEN($A341)=0),"",SWDATA!U326)</f>
        <v>0</v>
      </c>
      <c r="AC341" s="408">
        <f>IF(OR(Is_Loading,LEN($A341)=0),"",SWDATA!V326)</f>
        <v>0</v>
      </c>
      <c r="AD341" s="407" t="str">
        <f t="shared" si="1265"/>
        <v/>
      </c>
      <c r="AE341" s="407">
        <f>IF(OR(Is_Loading,LEN($A341)=0),"",SWDATA!X326)</f>
        <v>0</v>
      </c>
      <c r="AF341" s="408">
        <f>IF(OR(Is_Loading,LEN($A341)=0),"",SWDATA!Y326)</f>
        <v>0</v>
      </c>
      <c r="AG341" s="408">
        <f>IF(OR(Is_Loading,LEN($A341)=0),"",SWDATA!Z326)</f>
        <v>0</v>
      </c>
      <c r="AH341" s="407" t="str">
        <f t="shared" si="1266"/>
        <v/>
      </c>
      <c r="AI341" s="407">
        <f>IF(OR(Is_Loading,LEN($A341)=0),"",SWDATA!AB326)</f>
        <v>0</v>
      </c>
      <c r="AJ341" s="408">
        <f>IF(OR(Is_Loading,LEN($A341)=0),"",SWDATA!AC326)</f>
        <v>0</v>
      </c>
      <c r="AK341" s="408">
        <f>IF(OR(Is_Loading,LEN($A341)=0),"",SWDATA!AD326)</f>
        <v>0</v>
      </c>
      <c r="AL341" s="407" t="str">
        <f t="shared" si="1267"/>
        <v/>
      </c>
      <c r="AM341" s="407">
        <f>IF(OR(Is_Loading,LEN($A341)=0),"",SWDATA!AF326)</f>
        <v>0</v>
      </c>
      <c r="AN341" s="408">
        <f>IF(OR(Is_Loading,LEN($A341)=0),"",SWDATA!AG326)</f>
        <v>0</v>
      </c>
      <c r="AO341" s="409">
        <f>IF(OR(Is_Loading,LEN($A341)=0),"",SWDATA!AH326)</f>
        <v>0</v>
      </c>
      <c r="AP341" s="410" t="str">
        <f t="shared" si="1268"/>
        <v/>
      </c>
      <c r="AQ341" s="407">
        <f>IF(OR(Is_Loading,LEN($A341)=0),"",SWDATA!AJ326)</f>
        <v>0</v>
      </c>
      <c r="AR341" s="408">
        <f>IF(OR(Is_Loading,LEN($A341)=0),"",SWDATA!AK326)</f>
        <v>0</v>
      </c>
      <c r="AS341" s="408">
        <f>IF(OR(Is_Loading,LEN($A341)=0),"",SWDATA!AL326)</f>
        <v>0</v>
      </c>
      <c r="AT341" s="407" t="str">
        <f t="shared" si="1269"/>
        <v/>
      </c>
      <c r="AU341" s="407">
        <f>IF(OR(Is_Loading,LEN($A341)=0),"",SWDATA!AN326)</f>
        <v>0</v>
      </c>
      <c r="AV341" s="408">
        <f>IF(OR(Is_Loading,LEN($A341)=0),"",SWDATA!AO326)</f>
        <v>0</v>
      </c>
      <c r="AW341" s="408">
        <f>IF(OR(Is_Loading,LEN($A341)=0),"",SWDATA!AP326)</f>
        <v>0</v>
      </c>
      <c r="AX341" s="407" t="str">
        <f t="shared" si="1270"/>
        <v/>
      </c>
      <c r="AY341" s="407">
        <f>IF(OR(Is_Loading,LEN($A341)=0),"",SWDATA!AR326)</f>
        <v>0</v>
      </c>
      <c r="AZ341" s="408">
        <f>IF(OR(Is_Loading,LEN($A341)=0),"",SWDATA!AS326)</f>
        <v>0</v>
      </c>
      <c r="BA341" s="408">
        <f>IF(OR(Is_Loading,LEN($A341)=0),"",SWDATA!AT326)</f>
        <v>0</v>
      </c>
      <c r="BB341" s="407" t="str">
        <f t="shared" si="1271"/>
        <v/>
      </c>
      <c r="BC341" s="407">
        <f>IF(OR(Is_Loading,LEN($A341)=0),"",SWDATA!AV326)</f>
        <v>0</v>
      </c>
      <c r="BD341" s="408">
        <f>IF(OR(Is_Loading,LEN($A341)=0),"",SWDATA!AW326)</f>
        <v>0</v>
      </c>
      <c r="BE341" s="409">
        <f>IF(OR(Is_Loading,LEN($A341)=0),"",SWDATA!AX326)</f>
        <v>0</v>
      </c>
      <c r="BF341" s="320" t="str">
        <f t="shared" si="1272"/>
        <v/>
      </c>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s="201"/>
      <c r="CO341" s="201"/>
      <c r="CP341" s="201"/>
      <c r="CQ341" s="201"/>
      <c r="CR341" s="201"/>
      <c r="CS341" s="201"/>
      <c r="CT341" s="201"/>
      <c r="CU341" s="201"/>
      <c r="CV341" s="201"/>
      <c r="CW341" s="201"/>
      <c r="CX341" s="201"/>
      <c r="CY341" s="201"/>
      <c r="CZ341" s="201"/>
      <c r="DA341" s="201"/>
      <c r="DB341" s="201"/>
      <c r="DC341" s="201"/>
      <c r="DD341" s="201"/>
      <c r="DE341" s="201"/>
      <c r="DF341" s="201"/>
      <c r="DG341" s="201"/>
      <c r="DH341" s="201"/>
      <c r="DI341" s="201"/>
      <c r="DJ341" s="201"/>
      <c r="DK341" s="201"/>
      <c r="DL341" s="201"/>
      <c r="DM341" s="201"/>
      <c r="DN341" s="201"/>
      <c r="DQ341" s="373">
        <f>'Metrics &amp; Attributes View'!N366</f>
        <v>0</v>
      </c>
      <c r="DS341" s="372"/>
      <c r="DT341" s="374"/>
      <c r="DU341" s="375"/>
      <c r="DV341" s="375"/>
      <c r="DW341" s="375"/>
      <c r="DX341" s="375"/>
      <c r="DY341" s="375"/>
      <c r="DZ341" s="375"/>
      <c r="EA341" s="375"/>
      <c r="EB341" s="375"/>
      <c r="EC341" s="375"/>
      <c r="ED341" s="375"/>
      <c r="EE341" s="375"/>
      <c r="EF341" s="375"/>
      <c r="EG341" s="375"/>
      <c r="EH341" s="375"/>
      <c r="EI341" s="375"/>
      <c r="EJ341" s="375"/>
      <c r="EK341" s="375"/>
      <c r="EL341" s="375"/>
      <c r="EM341" s="375"/>
      <c r="EN341" s="375"/>
      <c r="EO341" s="375"/>
      <c r="EP341" s="375"/>
      <c r="EQ341" s="375"/>
      <c r="ER341" s="375"/>
      <c r="ES341" s="375"/>
      <c r="ET341" s="375"/>
      <c r="EU341" s="375"/>
      <c r="EV341" s="375"/>
      <c r="EW341" s="375"/>
      <c r="EX341" s="375"/>
      <c r="EY341" s="375"/>
      <c r="EZ341" s="375"/>
      <c r="FA341" s="375"/>
      <c r="FB341" s="375"/>
      <c r="FC341" s="375"/>
      <c r="FD341" s="375"/>
      <c r="FE341" s="376"/>
      <c r="FF341" s="372"/>
      <c r="FG341" s="372"/>
      <c r="FH341" s="372"/>
      <c r="FI341" s="372"/>
      <c r="FJ341" s="372"/>
      <c r="FK341" s="372"/>
      <c r="FL341" s="372"/>
      <c r="FM341" s="372"/>
      <c r="FN341" s="372"/>
      <c r="FO341" s="372"/>
      <c r="FP341" s="372"/>
      <c r="FQ341" s="372"/>
      <c r="FR341" s="372"/>
      <c r="FS341" s="372"/>
      <c r="FT341" s="372"/>
      <c r="FU341" s="372"/>
      <c r="FV341" s="372"/>
      <c r="FW341" s="372"/>
      <c r="FX341" s="372"/>
      <c r="FY341" s="372"/>
      <c r="FZ341" s="372"/>
      <c r="GA341" s="372"/>
      <c r="GB341" s="372"/>
      <c r="GC341" s="372"/>
      <c r="GD341" s="372"/>
      <c r="GE341" s="372"/>
      <c r="GF341" s="372"/>
      <c r="GG341" s="372"/>
      <c r="GH341" s="372"/>
      <c r="GI341" s="372"/>
      <c r="GJ341" s="372"/>
      <c r="GK341" s="372"/>
      <c r="GL341" s="372"/>
      <c r="GM341" s="372"/>
      <c r="GN341" s="372"/>
      <c r="GO341" s="372"/>
      <c r="GP341" s="372"/>
      <c r="GQ341" s="372"/>
      <c r="GR341" s="372"/>
      <c r="GS341" s="372"/>
      <c r="GT341" s="372"/>
      <c r="GU341" s="372"/>
      <c r="GV341" s="372"/>
      <c r="GW341" s="372"/>
      <c r="GX341" s="372"/>
      <c r="GY341" s="372"/>
      <c r="GZ341" s="372"/>
      <c r="HA341" s="372"/>
      <c r="HB341" s="372"/>
      <c r="HC341" s="372"/>
    </row>
    <row r="342" spans="1:211" s="373" customFormat="1" ht="15" customHeight="1" x14ac:dyDescent="0.2">
      <c r="A342" s="192">
        <f>SWDATA!O327</f>
        <v>0</v>
      </c>
      <c r="B342" s="192">
        <f>SWDATA!M327</f>
        <v>0</v>
      </c>
      <c r="C342" s="201">
        <f>IF(AND(SWDATA!M327=1,SWDATA!Q327="promotions"),SWDATA!P327,0)</f>
        <v>0</v>
      </c>
      <c r="D342" s="200">
        <f>ROW(SWDATA!M327)</f>
        <v>327</v>
      </c>
      <c r="E342" s="202">
        <f t="shared" si="1346"/>
        <v>0</v>
      </c>
      <c r="F342" s="203">
        <f t="shared" si="1259"/>
        <v>1</v>
      </c>
      <c r="G342" s="192" t="str">
        <f t="shared" si="1260"/>
        <v/>
      </c>
      <c r="H342" s="204"/>
      <c r="I342" s="390"/>
      <c r="J342" s="238">
        <f t="shared" si="1261"/>
        <v>0</v>
      </c>
      <c r="K342" s="239" t="str">
        <f t="shared" si="1262"/>
        <v/>
      </c>
      <c r="L342" s="342"/>
      <c r="M342" s="345"/>
      <c r="N342" s="340" t="str">
        <f>IF(LEN(SWDATA!F327)=0,"",N341)</f>
        <v/>
      </c>
      <c r="O342" s="296" t="str">
        <f>IF(LEN(SWDATA!G327)=0,"",O341)</f>
        <v/>
      </c>
      <c r="P342" s="297" t="str">
        <f>IF(LEN(SWDATA!C327)=0,"",SWDATA!C327)</f>
        <v/>
      </c>
      <c r="Q342" s="312" t="str">
        <f t="shared" si="1263"/>
        <v/>
      </c>
      <c r="R342" s="223" t="s">
        <v>575</v>
      </c>
      <c r="S342" s="224"/>
      <c r="T342" s="224"/>
      <c r="U342" s="265" t="s">
        <v>619</v>
      </c>
      <c r="V342" s="205" t="s">
        <v>221</v>
      </c>
      <c r="W342" s="266">
        <f>IF(OR(Is_Loading,LEN($A342)=0),"",SWDATA!P327)</f>
        <v>0</v>
      </c>
      <c r="X342" s="267">
        <f>IF(OR(Is_Loading,LEN($A342)=0),"",SWDATA!Q327)</f>
        <v>0</v>
      </c>
      <c r="Y342" s="267">
        <f>IF(OR(Is_Loading,LEN($A342)=0),"",SWDATA!R327)</f>
        <v>0</v>
      </c>
      <c r="Z342" s="266" t="str">
        <f t="shared" ref="Z342:Z343" si="1348">IF($A342=0,"",CHOOSE($F342,SUM(W342:Y342),SUM(W342:Y342)/3,Y342))</f>
        <v/>
      </c>
      <c r="AA342" s="266">
        <f>IF(OR(Is_Loading,LEN($A342)=0),"",SWDATA!T327)</f>
        <v>0</v>
      </c>
      <c r="AB342" s="267">
        <f>IF(OR(Is_Loading,LEN($A342)=0),"",SWDATA!U327)</f>
        <v>0</v>
      </c>
      <c r="AC342" s="267">
        <f>IF(OR(Is_Loading,LEN($A342)=0),"",SWDATA!V327)</f>
        <v>0</v>
      </c>
      <c r="AD342" s="266" t="str">
        <f t="shared" si="1265"/>
        <v/>
      </c>
      <c r="AE342" s="266">
        <f>IF(OR(Is_Loading,LEN($A342)=0),"",SWDATA!X327)</f>
        <v>0</v>
      </c>
      <c r="AF342" s="267">
        <f>IF(OR(Is_Loading,LEN($A342)=0),"",SWDATA!Y327)</f>
        <v>0</v>
      </c>
      <c r="AG342" s="267">
        <f>IF(OR(Is_Loading,LEN($A342)=0),"",SWDATA!Z327)</f>
        <v>0</v>
      </c>
      <c r="AH342" s="266" t="str">
        <f t="shared" si="1266"/>
        <v/>
      </c>
      <c r="AI342" s="266">
        <f>IF(OR(Is_Loading,LEN($A342)=0),"",SWDATA!AB327)</f>
        <v>0</v>
      </c>
      <c r="AJ342" s="267">
        <f>IF(OR(Is_Loading,LEN($A342)=0),"",SWDATA!AC327)</f>
        <v>0</v>
      </c>
      <c r="AK342" s="267">
        <f>IF(OR(Is_Loading,LEN($A342)=0),"",SWDATA!AD327)</f>
        <v>0</v>
      </c>
      <c r="AL342" s="266" t="str">
        <f t="shared" si="1267"/>
        <v/>
      </c>
      <c r="AM342" s="266">
        <f>IF(OR(Is_Loading,LEN($A342)=0),"",SWDATA!AF327)</f>
        <v>0</v>
      </c>
      <c r="AN342" s="267">
        <f>IF(OR(Is_Loading,LEN($A342)=0),"",SWDATA!AG327)</f>
        <v>0</v>
      </c>
      <c r="AO342" s="323">
        <f>IF(OR(Is_Loading,LEN($A342)=0),"",SWDATA!AH327)</f>
        <v>0</v>
      </c>
      <c r="AP342" s="320" t="str">
        <f t="shared" si="1268"/>
        <v/>
      </c>
      <c r="AQ342" s="266">
        <f>IF(OR(Is_Loading,LEN($A342)=0),"",SWDATA!AJ327)</f>
        <v>0</v>
      </c>
      <c r="AR342" s="267">
        <f>IF(OR(Is_Loading,LEN($A342)=0),"",SWDATA!AK327)</f>
        <v>0</v>
      </c>
      <c r="AS342" s="267">
        <f>IF(OR(Is_Loading,LEN($A342)=0),"",SWDATA!AL327)</f>
        <v>0</v>
      </c>
      <c r="AT342" s="266" t="str">
        <f t="shared" si="1269"/>
        <v/>
      </c>
      <c r="AU342" s="266">
        <f>IF(OR(Is_Loading,LEN($A342)=0),"",SWDATA!AN327)</f>
        <v>0</v>
      </c>
      <c r="AV342" s="267">
        <f>IF(OR(Is_Loading,LEN($A342)=0),"",SWDATA!AO327)</f>
        <v>0</v>
      </c>
      <c r="AW342" s="267">
        <f>IF(OR(Is_Loading,LEN($A342)=0),"",SWDATA!AP327)</f>
        <v>0</v>
      </c>
      <c r="AX342" s="266" t="str">
        <f t="shared" si="1270"/>
        <v/>
      </c>
      <c r="AY342" s="266">
        <f>IF(OR(Is_Loading,LEN($A342)=0),"",SWDATA!AR327)</f>
        <v>0</v>
      </c>
      <c r="AZ342" s="267">
        <f>IF(OR(Is_Loading,LEN($A342)=0),"",SWDATA!AS327)</f>
        <v>0</v>
      </c>
      <c r="BA342" s="267">
        <f>IF(OR(Is_Loading,LEN($A342)=0),"",SWDATA!AT327)</f>
        <v>0</v>
      </c>
      <c r="BB342" s="266" t="str">
        <f t="shared" si="1271"/>
        <v/>
      </c>
      <c r="BC342" s="266">
        <f>IF(OR(Is_Loading,LEN($A342)=0),"",SWDATA!AV327)</f>
        <v>0</v>
      </c>
      <c r="BD342" s="267">
        <f>IF(OR(Is_Loading,LEN($A342)=0),"",SWDATA!AW327)</f>
        <v>0</v>
      </c>
      <c r="BE342" s="323">
        <f>IF(OR(Is_Loading,LEN($A342)=0),"",SWDATA!AX327)</f>
        <v>0</v>
      </c>
      <c r="BF342" s="320" t="str">
        <f t="shared" si="1272"/>
        <v/>
      </c>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s="201"/>
      <c r="CO342" s="201"/>
      <c r="CP342" s="201"/>
      <c r="CQ342" s="201"/>
      <c r="CR342" s="201"/>
      <c r="CS342" s="201"/>
      <c r="CT342" s="201"/>
      <c r="CU342" s="201"/>
      <c r="CV342" s="201"/>
      <c r="CW342" s="201"/>
      <c r="CX342" s="201"/>
      <c r="CY342" s="201"/>
      <c r="CZ342" s="201"/>
      <c r="DA342" s="201"/>
      <c r="DB342" s="201"/>
      <c r="DC342" s="201"/>
      <c r="DD342" s="201"/>
      <c r="DE342" s="201"/>
      <c r="DF342" s="201"/>
      <c r="DG342" s="201"/>
      <c r="DH342" s="201"/>
      <c r="DI342" s="201"/>
      <c r="DJ342" s="201"/>
      <c r="DK342" s="201"/>
      <c r="DL342" s="201"/>
      <c r="DM342" s="201"/>
      <c r="DN342" s="201"/>
      <c r="DS342" s="372"/>
      <c r="DT342" s="372"/>
      <c r="DU342" s="375">
        <f t="shared" ref="DU342" si="1349">COLUMN(W340)</f>
        <v>23</v>
      </c>
      <c r="DV342" s="375">
        <f t="shared" ref="DV342" si="1350">SUM(DU342)+DV343+1</f>
        <v>24</v>
      </c>
      <c r="DW342" s="375">
        <f t="shared" ref="DW342" si="1351">SUM(DV342)+DW343+1</f>
        <v>25</v>
      </c>
      <c r="DX342" s="375">
        <f t="shared" ref="DX342" si="1352">SUM(DW342)+DX343+1</f>
        <v>27</v>
      </c>
      <c r="DY342" s="375">
        <f t="shared" ref="DY342" si="1353">SUM(DX342)+DY343+1</f>
        <v>28</v>
      </c>
      <c r="DZ342" s="375">
        <f t="shared" ref="DZ342" si="1354">SUM(DY342)+DZ343+1</f>
        <v>29</v>
      </c>
      <c r="EA342" s="375">
        <f t="shared" ref="EA342" si="1355">SUM(DZ342)+EA343+1</f>
        <v>31</v>
      </c>
      <c r="EB342" s="375">
        <f t="shared" ref="EB342" si="1356">SUM(EA342)+EB343+1</f>
        <v>32</v>
      </c>
      <c r="EC342" s="375">
        <f t="shared" ref="EC342" si="1357">SUM(EB342)+EC343+1</f>
        <v>33</v>
      </c>
      <c r="ED342" s="375">
        <f t="shared" ref="ED342" si="1358">SUM(EC342)+ED343+1</f>
        <v>35</v>
      </c>
      <c r="EE342" s="375">
        <f t="shared" ref="EE342" si="1359">SUM(ED342)+EE343+1</f>
        <v>36</v>
      </c>
      <c r="EF342" s="375">
        <f t="shared" ref="EF342" si="1360">SUM(EE342)+EF343+1</f>
        <v>37</v>
      </c>
      <c r="EG342" s="375">
        <f t="shared" ref="EG342" si="1361">SUM(EF342)+EG343+1</f>
        <v>39</v>
      </c>
      <c r="EH342" s="375">
        <f t="shared" ref="EH342" si="1362">SUM(EG342)+EH343+1</f>
        <v>40</v>
      </c>
      <c r="EI342" s="375">
        <f t="shared" ref="EI342" si="1363">SUM(EH342)+EI343+1</f>
        <v>41</v>
      </c>
      <c r="EJ342" s="375">
        <f t="shared" ref="EJ342" si="1364">SUM(EI342)+EJ343+1</f>
        <v>43</v>
      </c>
      <c r="EK342" s="375">
        <f t="shared" ref="EK342" si="1365">SUM(EJ342)+EK343+1</f>
        <v>44</v>
      </c>
      <c r="EL342" s="375">
        <f t="shared" ref="EL342" si="1366">SUM(EK342)+EL343+1</f>
        <v>45</v>
      </c>
      <c r="EM342" s="375">
        <f t="shared" ref="EM342" si="1367">SUM(EL342)+EM343+1</f>
        <v>47</v>
      </c>
      <c r="EN342" s="375">
        <f t="shared" ref="EN342" si="1368">SUM(EM342)+EN343+1</f>
        <v>48</v>
      </c>
      <c r="EO342" s="375">
        <f t="shared" ref="EO342" si="1369">SUM(EN342)+EO343+1</f>
        <v>49</v>
      </c>
      <c r="EP342" s="375">
        <f t="shared" ref="EP342" si="1370">SUM(EO342)+EP343+1</f>
        <v>51</v>
      </c>
      <c r="EQ342" s="375">
        <f t="shared" ref="EQ342" si="1371">SUM(EP342)+EQ343+1</f>
        <v>52</v>
      </c>
      <c r="ER342" s="375">
        <f t="shared" ref="ER342" si="1372">SUM(EQ342)+ER343+1</f>
        <v>53</v>
      </c>
      <c r="ES342" s="375">
        <f t="shared" ref="ES342" si="1373">SUM(ER342)+ES343+1</f>
        <v>55</v>
      </c>
      <c r="ET342" s="375">
        <f t="shared" ref="ET342" si="1374">SUM(ES342)+ET343+1</f>
        <v>56</v>
      </c>
      <c r="EU342" s="375">
        <f t="shared" ref="EU342" si="1375">SUM(ET342)+EU343+1</f>
        <v>57</v>
      </c>
      <c r="EV342" s="375">
        <f t="shared" ref="EV342" si="1376">SUM(EU342)+EV343+1</f>
        <v>59</v>
      </c>
      <c r="EW342" s="375">
        <f t="shared" ref="EW342" si="1377">SUM(EV342)+EW343+1</f>
        <v>60</v>
      </c>
      <c r="EX342" s="375">
        <f t="shared" ref="EX342" si="1378">SUM(EW342)+EX343+1</f>
        <v>61</v>
      </c>
      <c r="EY342" s="375">
        <f t="shared" ref="EY342" si="1379">SUM(EX342)+EY343+1</f>
        <v>63</v>
      </c>
      <c r="EZ342" s="375">
        <f t="shared" ref="EZ342" si="1380">SUM(EY342)+EZ343+1</f>
        <v>64</v>
      </c>
      <c r="FA342" s="375">
        <f t="shared" ref="FA342" si="1381">SUM(EZ342)+FA343+1</f>
        <v>65</v>
      </c>
      <c r="FB342" s="375">
        <f t="shared" ref="FB342" si="1382">SUM(FA342)+FB343+1</f>
        <v>67</v>
      </c>
      <c r="FC342" s="375">
        <f t="shared" ref="FC342" si="1383">SUM(FB342)+FC343+1</f>
        <v>68</v>
      </c>
      <c r="FD342" s="375">
        <f t="shared" ref="FD342" si="1384">SUM(FC342)+FD343+1</f>
        <v>69</v>
      </c>
      <c r="FE342" s="372"/>
      <c r="FF342" s="372"/>
      <c r="FG342" s="372"/>
      <c r="FH342" s="372"/>
      <c r="FI342" s="372"/>
      <c r="FJ342" s="372"/>
      <c r="FK342" s="372"/>
      <c r="FL342" s="372"/>
      <c r="FM342" s="372"/>
      <c r="FN342" s="372"/>
      <c r="FO342" s="372"/>
      <c r="FP342" s="372"/>
      <c r="FQ342" s="372"/>
      <c r="FR342" s="372"/>
      <c r="FS342" s="372"/>
      <c r="FT342" s="372"/>
      <c r="FU342" s="372"/>
      <c r="FV342" s="372"/>
      <c r="FW342" s="372"/>
      <c r="FX342" s="372"/>
      <c r="FY342" s="372"/>
      <c r="FZ342" s="372"/>
      <c r="GA342" s="372"/>
      <c r="GB342" s="372"/>
      <c r="GC342" s="372"/>
      <c r="GD342" s="372"/>
      <c r="GE342" s="372"/>
      <c r="GF342" s="372"/>
      <c r="GG342" s="372"/>
      <c r="GH342" s="372"/>
      <c r="GI342" s="372"/>
      <c r="GJ342" s="372"/>
      <c r="GK342" s="372"/>
      <c r="GL342" s="372"/>
      <c r="GM342" s="372"/>
      <c r="GN342" s="372"/>
      <c r="GO342" s="372"/>
      <c r="GP342" s="372"/>
      <c r="GQ342" s="372"/>
      <c r="GR342" s="372"/>
      <c r="GS342" s="372"/>
      <c r="GT342" s="372"/>
      <c r="GU342" s="372"/>
      <c r="GV342" s="372"/>
      <c r="GW342" s="372"/>
      <c r="GX342" s="372"/>
      <c r="GY342" s="372"/>
      <c r="GZ342" s="372"/>
    </row>
    <row r="343" spans="1:211" s="373" customFormat="1" ht="15" customHeight="1" thickBot="1" x14ac:dyDescent="0.25">
      <c r="A343" s="192">
        <f>SWDATA!O328</f>
        <v>0</v>
      </c>
      <c r="B343" s="192">
        <f>SWDATA!M328</f>
        <v>0</v>
      </c>
      <c r="C343" s="201">
        <f>IF(AND(SWDATA!M328=1,SWDATA!Q328="promotions"),SWDATA!P328,0)</f>
        <v>0</v>
      </c>
      <c r="D343" s="200">
        <f>ROW(SWDATA!M328)</f>
        <v>328</v>
      </c>
      <c r="E343" s="202">
        <f t="shared" si="1346"/>
        <v>0</v>
      </c>
      <c r="F343" s="203">
        <f t="shared" si="1259"/>
        <v>1</v>
      </c>
      <c r="G343" s="192" t="str">
        <f t="shared" si="1260"/>
        <v/>
      </c>
      <c r="H343" s="204"/>
      <c r="I343" s="390"/>
      <c r="J343" s="238">
        <f t="shared" si="1261"/>
        <v>0</v>
      </c>
      <c r="K343" s="239" t="str">
        <f t="shared" si="1262"/>
        <v/>
      </c>
      <c r="L343" s="342"/>
      <c r="M343" s="346"/>
      <c r="N343" s="340" t="str">
        <f>IF(LEN(SWDATA!F328)=0,"",N342)</f>
        <v/>
      </c>
      <c r="O343" s="296" t="str">
        <f>IF(LEN(SWDATA!G328)=0,"",O342)</f>
        <v/>
      </c>
      <c r="P343" s="297" t="str">
        <f>IF(LEN(SWDATA!C328)=0,"",SWDATA!C328)</f>
        <v/>
      </c>
      <c r="Q343" s="312" t="str">
        <f t="shared" si="1263"/>
        <v/>
      </c>
      <c r="R343" s="223" t="s">
        <v>575</v>
      </c>
      <c r="S343" s="224"/>
      <c r="T343" s="224"/>
      <c r="U343" s="264" t="s">
        <v>620</v>
      </c>
      <c r="V343" s="205" t="s">
        <v>221</v>
      </c>
      <c r="W343" s="266">
        <f>IF(OR(Is_Loading,LEN($A343)=0),"",SWDATA!P328)</f>
        <v>0</v>
      </c>
      <c r="X343" s="267">
        <f>IF(OR(Is_Loading,LEN($A343)=0),"",SWDATA!Q328)</f>
        <v>0</v>
      </c>
      <c r="Y343" s="267">
        <f>IF(OR(Is_Loading,LEN($A343)=0),"",SWDATA!R328)</f>
        <v>0</v>
      </c>
      <c r="Z343" s="266" t="str">
        <f t="shared" si="1348"/>
        <v/>
      </c>
      <c r="AA343" s="266">
        <f>IF(OR(Is_Loading,LEN($A343)=0),"",SWDATA!T328)</f>
        <v>0</v>
      </c>
      <c r="AB343" s="267">
        <f>IF(OR(Is_Loading,LEN($A343)=0),"",SWDATA!U328)</f>
        <v>0</v>
      </c>
      <c r="AC343" s="267">
        <f>IF(OR(Is_Loading,LEN($A343)=0),"",SWDATA!V328)</f>
        <v>0</v>
      </c>
      <c r="AD343" s="266" t="str">
        <f t="shared" si="1265"/>
        <v/>
      </c>
      <c r="AE343" s="266">
        <f>IF(OR(Is_Loading,LEN($A343)=0),"",SWDATA!X328)</f>
        <v>0</v>
      </c>
      <c r="AF343" s="267">
        <f>IF(OR(Is_Loading,LEN($A343)=0),"",SWDATA!Y328)</f>
        <v>0</v>
      </c>
      <c r="AG343" s="267">
        <f>IF(OR(Is_Loading,LEN($A343)=0),"",SWDATA!Z328)</f>
        <v>0</v>
      </c>
      <c r="AH343" s="266" t="str">
        <f t="shared" si="1266"/>
        <v/>
      </c>
      <c r="AI343" s="266">
        <f>IF(OR(Is_Loading,LEN($A343)=0),"",SWDATA!AB328)</f>
        <v>0</v>
      </c>
      <c r="AJ343" s="267">
        <f>IF(OR(Is_Loading,LEN($A343)=0),"",SWDATA!AC328)</f>
        <v>0</v>
      </c>
      <c r="AK343" s="267">
        <f>IF(OR(Is_Loading,LEN($A343)=0),"",SWDATA!AD328)</f>
        <v>0</v>
      </c>
      <c r="AL343" s="266" t="str">
        <f t="shared" si="1267"/>
        <v/>
      </c>
      <c r="AM343" s="266">
        <f>IF(OR(Is_Loading,LEN($A343)=0),"",SWDATA!AF328)</f>
        <v>0</v>
      </c>
      <c r="AN343" s="267">
        <f>IF(OR(Is_Loading,LEN($A343)=0),"",SWDATA!AG328)</f>
        <v>0</v>
      </c>
      <c r="AO343" s="323">
        <f>IF(OR(Is_Loading,LEN($A343)=0),"",SWDATA!AH328)</f>
        <v>0</v>
      </c>
      <c r="AP343" s="320" t="str">
        <f t="shared" si="1268"/>
        <v/>
      </c>
      <c r="AQ343" s="266">
        <f>IF(OR(Is_Loading,LEN($A343)=0),"",SWDATA!AJ328)</f>
        <v>0</v>
      </c>
      <c r="AR343" s="267">
        <f>IF(OR(Is_Loading,LEN($A343)=0),"",SWDATA!AK328)</f>
        <v>0</v>
      </c>
      <c r="AS343" s="267">
        <f>IF(OR(Is_Loading,LEN($A343)=0),"",SWDATA!AL328)</f>
        <v>0</v>
      </c>
      <c r="AT343" s="266" t="str">
        <f t="shared" si="1269"/>
        <v/>
      </c>
      <c r="AU343" s="266">
        <f>IF(OR(Is_Loading,LEN($A343)=0),"",SWDATA!AN328)</f>
        <v>0</v>
      </c>
      <c r="AV343" s="267">
        <f>IF(OR(Is_Loading,LEN($A343)=0),"",SWDATA!AO328)</f>
        <v>0</v>
      </c>
      <c r="AW343" s="267">
        <f>IF(OR(Is_Loading,LEN($A343)=0),"",SWDATA!AP328)</f>
        <v>0</v>
      </c>
      <c r="AX343" s="266" t="str">
        <f t="shared" si="1270"/>
        <v/>
      </c>
      <c r="AY343" s="266">
        <f>IF(OR(Is_Loading,LEN($A343)=0),"",SWDATA!AR328)</f>
        <v>0</v>
      </c>
      <c r="AZ343" s="267">
        <f>IF(OR(Is_Loading,LEN($A343)=0),"",SWDATA!AS328)</f>
        <v>0</v>
      </c>
      <c r="BA343" s="267">
        <f>IF(OR(Is_Loading,LEN($A343)=0),"",SWDATA!AT328)</f>
        <v>0</v>
      </c>
      <c r="BB343" s="266" t="str">
        <f t="shared" si="1271"/>
        <v/>
      </c>
      <c r="BC343" s="266">
        <f>IF(OR(Is_Loading,LEN($A343)=0),"",SWDATA!AV328)</f>
        <v>0</v>
      </c>
      <c r="BD343" s="267">
        <f>IF(OR(Is_Loading,LEN($A343)=0),"",SWDATA!AW328)</f>
        <v>0</v>
      </c>
      <c r="BE343" s="323">
        <f>IF(OR(Is_Loading,LEN($A343)=0),"",SWDATA!AX328)</f>
        <v>0</v>
      </c>
      <c r="BF343" s="320" t="str">
        <f t="shared" si="1272"/>
        <v/>
      </c>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s="201"/>
      <c r="CO343" s="201"/>
      <c r="CP343" s="201"/>
      <c r="CQ343" s="201"/>
      <c r="CR343" s="201"/>
      <c r="CS343" s="201"/>
      <c r="CT343" s="201"/>
      <c r="CU343" s="201"/>
      <c r="CV343" s="201"/>
      <c r="CW343" s="201"/>
      <c r="CX343" s="201"/>
      <c r="CY343" s="201"/>
      <c r="CZ343" s="201"/>
      <c r="DA343" s="201"/>
      <c r="DB343" s="201"/>
      <c r="DC343" s="201"/>
      <c r="DD343" s="201"/>
      <c r="DE343" s="201"/>
      <c r="DF343" s="201"/>
      <c r="DG343" s="201"/>
      <c r="DH343" s="201"/>
      <c r="DI343" s="201"/>
      <c r="DJ343" s="201"/>
      <c r="DK343" s="201"/>
      <c r="DL343" s="201"/>
      <c r="DM343" s="201"/>
      <c r="DN343" s="201"/>
      <c r="DS343" s="372"/>
      <c r="DT343" s="374"/>
      <c r="DU343" s="375"/>
      <c r="DV343" s="375"/>
      <c r="DW343" s="375"/>
      <c r="DX343" s="375">
        <v>1</v>
      </c>
      <c r="DY343" s="375">
        <f t="shared" ref="DY343:DY363" si="1385">DV343</f>
        <v>0</v>
      </c>
      <c r="DZ343" s="375">
        <f t="shared" ref="DZ343:DZ363" si="1386">DW343</f>
        <v>0</v>
      </c>
      <c r="EA343" s="375">
        <f t="shared" ref="EA343:EA363" si="1387">DX343</f>
        <v>1</v>
      </c>
      <c r="EB343" s="375">
        <f t="shared" ref="EB343:EB363" si="1388">DY343</f>
        <v>0</v>
      </c>
      <c r="EC343" s="375">
        <f t="shared" ref="EC343:EC363" si="1389">DZ343</f>
        <v>0</v>
      </c>
      <c r="ED343" s="375">
        <f t="shared" ref="ED343:ED363" si="1390">EA343</f>
        <v>1</v>
      </c>
      <c r="EE343" s="375">
        <f t="shared" ref="EE343:EE363" si="1391">EB343</f>
        <v>0</v>
      </c>
      <c r="EF343" s="375">
        <f t="shared" ref="EF343:EF363" si="1392">EC343</f>
        <v>0</v>
      </c>
      <c r="EG343" s="375">
        <f t="shared" ref="EG343:EG363" si="1393">ED343</f>
        <v>1</v>
      </c>
      <c r="EH343" s="375">
        <f t="shared" ref="EH343:EH363" si="1394">EE343</f>
        <v>0</v>
      </c>
      <c r="EI343" s="375">
        <f t="shared" ref="EI343:EI363" si="1395">EF343</f>
        <v>0</v>
      </c>
      <c r="EJ343" s="375">
        <f t="shared" ref="EJ343:EJ363" si="1396">EG343</f>
        <v>1</v>
      </c>
      <c r="EK343" s="375">
        <f t="shared" ref="EK343:EK363" si="1397">EH343</f>
        <v>0</v>
      </c>
      <c r="EL343" s="375">
        <f t="shared" ref="EL343:EL363" si="1398">EI343</f>
        <v>0</v>
      </c>
      <c r="EM343" s="375">
        <f t="shared" ref="EM343:EM363" si="1399">EJ343</f>
        <v>1</v>
      </c>
      <c r="EN343" s="375">
        <f t="shared" ref="EN343:EN363" si="1400">EK343</f>
        <v>0</v>
      </c>
      <c r="EO343" s="375">
        <f t="shared" ref="EO343:EO363" si="1401">EL343</f>
        <v>0</v>
      </c>
      <c r="EP343" s="375">
        <f t="shared" ref="EP343:EP363" si="1402">EM343</f>
        <v>1</v>
      </c>
      <c r="EQ343" s="375">
        <f t="shared" ref="EQ343:EQ363" si="1403">EN343</f>
        <v>0</v>
      </c>
      <c r="ER343" s="375">
        <f t="shared" ref="ER343:ER363" si="1404">EO343</f>
        <v>0</v>
      </c>
      <c r="ES343" s="375">
        <f t="shared" ref="ES343:ES363" si="1405">EP343</f>
        <v>1</v>
      </c>
      <c r="ET343" s="375">
        <f t="shared" ref="ET343:ET363" si="1406">EQ343</f>
        <v>0</v>
      </c>
      <c r="EU343" s="375">
        <f t="shared" ref="EU343:EU363" si="1407">ER343</f>
        <v>0</v>
      </c>
      <c r="EV343" s="375">
        <f t="shared" ref="EV343:EV363" si="1408">ES343</f>
        <v>1</v>
      </c>
      <c r="EW343" s="375">
        <f t="shared" ref="EW343:EW363" si="1409">ET343</f>
        <v>0</v>
      </c>
      <c r="EX343" s="375">
        <f t="shared" ref="EX343:EX363" si="1410">EU343</f>
        <v>0</v>
      </c>
      <c r="EY343" s="375">
        <f t="shared" ref="EY343:EY363" si="1411">EV343</f>
        <v>1</v>
      </c>
      <c r="EZ343" s="375">
        <f t="shared" ref="EZ343:EZ363" si="1412">EW343</f>
        <v>0</v>
      </c>
      <c r="FA343" s="375">
        <f t="shared" ref="FA343:FA363" si="1413">EX343</f>
        <v>0</v>
      </c>
      <c r="FB343" s="375">
        <f t="shared" ref="FB343:FB363" si="1414">EY343</f>
        <v>1</v>
      </c>
      <c r="FC343" s="375">
        <f t="shared" ref="FC343:FC363" si="1415">EZ343</f>
        <v>0</v>
      </c>
      <c r="FD343" s="375">
        <f t="shared" ref="FD343:FD363" si="1416">FA343</f>
        <v>0</v>
      </c>
      <c r="FE343" s="376"/>
      <c r="FF343" s="372"/>
      <c r="FG343" s="372"/>
      <c r="FH343" s="372"/>
      <c r="FI343" s="372"/>
      <c r="FJ343" s="372"/>
      <c r="FK343" s="372"/>
      <c r="FL343" s="372"/>
      <c r="FM343" s="372"/>
      <c r="FN343" s="372"/>
      <c r="FO343" s="372"/>
      <c r="FP343" s="372"/>
      <c r="FQ343" s="372"/>
      <c r="FR343" s="372"/>
      <c r="FS343" s="372"/>
      <c r="FT343" s="372"/>
      <c r="FU343" s="372"/>
      <c r="FV343" s="372"/>
      <c r="FW343" s="372"/>
      <c r="FX343" s="372"/>
      <c r="FY343" s="372"/>
      <c r="FZ343" s="372"/>
      <c r="GA343" s="372"/>
      <c r="GB343" s="372"/>
      <c r="GC343" s="372"/>
      <c r="GD343" s="372"/>
      <c r="GE343" s="372"/>
      <c r="GF343" s="372"/>
      <c r="GG343" s="372"/>
      <c r="GH343" s="372"/>
      <c r="GI343" s="372"/>
      <c r="GJ343" s="372"/>
      <c r="GK343" s="372"/>
      <c r="GL343" s="372"/>
      <c r="GM343" s="372"/>
      <c r="GN343" s="372"/>
      <c r="GO343" s="372"/>
      <c r="GP343" s="372"/>
      <c r="GQ343" s="372"/>
      <c r="GR343" s="372"/>
      <c r="GS343" s="372"/>
      <c r="GT343" s="372"/>
      <c r="GU343" s="372"/>
      <c r="GV343" s="372"/>
      <c r="GW343" s="372"/>
      <c r="GX343" s="372"/>
      <c r="GY343" s="372"/>
      <c r="GZ343" s="372"/>
      <c r="HA343" s="372"/>
      <c r="HB343" s="372"/>
      <c r="HC343" s="372"/>
    </row>
    <row r="344" spans="1:211" s="373" customFormat="1" ht="15" customHeight="1" thickTop="1" x14ac:dyDescent="0.2">
      <c r="A344" s="192">
        <f>SWDATA!O329</f>
        <v>0</v>
      </c>
      <c r="B344" s="192">
        <f>SWDATA!M329</f>
        <v>0</v>
      </c>
      <c r="C344" s="201">
        <f>IF(AND(SWDATA!M329=1,SWDATA!Q329="promotions"),SWDATA!P329,0)</f>
        <v>0</v>
      </c>
      <c r="D344" s="365">
        <f>ROW(SWDATA!M329)</f>
        <v>329</v>
      </c>
      <c r="E344" s="202">
        <f t="shared" si="1346"/>
        <v>0</v>
      </c>
      <c r="F344" s="203">
        <f t="shared" si="1259"/>
        <v>1</v>
      </c>
      <c r="G344" s="192" t="str">
        <f t="shared" si="1260"/>
        <v/>
      </c>
      <c r="H344" s="204"/>
      <c r="I344" s="390"/>
      <c r="J344" s="238">
        <f t="shared" si="1261"/>
        <v>0</v>
      </c>
      <c r="K344" s="239" t="str">
        <f t="shared" si="1262"/>
        <v/>
      </c>
      <c r="L344" s="342"/>
      <c r="M344" s="345"/>
      <c r="N344" s="340" t="str">
        <f>IF(LEN(SWDATA!F329)=0,"",N343)</f>
        <v/>
      </c>
      <c r="O344" s="296" t="str">
        <f>IF(LEN(SWDATA!G329)=0,"",O343)</f>
        <v/>
      </c>
      <c r="P344" s="297" t="str">
        <f>IF(LEN(SWDATA!C329)=0,"",SWDATA!C329)</f>
        <v/>
      </c>
      <c r="Q344" s="312" t="str">
        <f t="shared" si="1263"/>
        <v/>
      </c>
      <c r="R344" s="223" t="s">
        <v>261</v>
      </c>
      <c r="S344" s="224"/>
      <c r="T344" s="224"/>
      <c r="U344" s="264" t="s">
        <v>601</v>
      </c>
      <c r="V344" s="205" t="s">
        <v>221</v>
      </c>
      <c r="W344" s="266">
        <f>IF(OR(Is_Loading,LEN($A344)=0),"",SWDATA!P329)</f>
        <v>0</v>
      </c>
      <c r="X344" s="267">
        <f>IF(OR(Is_Loading,LEN($A344)=0),"",SWDATA!Q329)</f>
        <v>0</v>
      </c>
      <c r="Y344" s="267">
        <f>IF(OR(Is_Loading,LEN($A344)=0),"",SWDATA!R329)</f>
        <v>0</v>
      </c>
      <c r="Z344" s="266" t="str">
        <f t="shared" ref="Z344:Z358" si="1417">IF($A344=0,"",CHOOSE($F344,SUM(W344:Y344),SUM(W344:Y344)/3,Y344))</f>
        <v/>
      </c>
      <c r="AA344" s="266">
        <f>IF(OR(Is_Loading,LEN($A344)=0),"",SWDATA!T329)</f>
        <v>0</v>
      </c>
      <c r="AB344" s="267">
        <f>IF(OR(Is_Loading,LEN($A344)=0),"",SWDATA!U329)</f>
        <v>0</v>
      </c>
      <c r="AC344" s="267">
        <f>IF(OR(Is_Loading,LEN($A344)=0),"",SWDATA!V329)</f>
        <v>0</v>
      </c>
      <c r="AD344" s="266" t="str">
        <f t="shared" si="1265"/>
        <v/>
      </c>
      <c r="AE344" s="266">
        <f>IF(OR(Is_Loading,LEN($A344)=0),"",SWDATA!X329)</f>
        <v>0</v>
      </c>
      <c r="AF344" s="267">
        <f>IF(OR(Is_Loading,LEN($A344)=0),"",SWDATA!Y329)</f>
        <v>0</v>
      </c>
      <c r="AG344" s="267">
        <f>IF(OR(Is_Loading,LEN($A344)=0),"",SWDATA!Z329)</f>
        <v>0</v>
      </c>
      <c r="AH344" s="266" t="str">
        <f t="shared" si="1266"/>
        <v/>
      </c>
      <c r="AI344" s="266">
        <f>IF(OR(Is_Loading,LEN($A344)=0),"",SWDATA!AB329)</f>
        <v>0</v>
      </c>
      <c r="AJ344" s="267">
        <f>IF(OR(Is_Loading,LEN($A344)=0),"",SWDATA!AC329)</f>
        <v>0</v>
      </c>
      <c r="AK344" s="267">
        <f>IF(OR(Is_Loading,LEN($A344)=0),"",SWDATA!AD329)</f>
        <v>0</v>
      </c>
      <c r="AL344" s="266" t="str">
        <f t="shared" si="1267"/>
        <v/>
      </c>
      <c r="AM344" s="266">
        <f>IF(OR(Is_Loading,LEN($A344)=0),"",SWDATA!AF329)</f>
        <v>0</v>
      </c>
      <c r="AN344" s="267">
        <f>IF(OR(Is_Loading,LEN($A344)=0),"",SWDATA!AG329)</f>
        <v>0</v>
      </c>
      <c r="AO344" s="323">
        <f>IF(OR(Is_Loading,LEN($A344)=0),"",SWDATA!AH329)</f>
        <v>0</v>
      </c>
      <c r="AP344" s="320" t="str">
        <f t="shared" si="1268"/>
        <v/>
      </c>
      <c r="AQ344" s="266">
        <f>IF(OR(Is_Loading,LEN($A344)=0),"",SWDATA!AJ329)</f>
        <v>0</v>
      </c>
      <c r="AR344" s="267">
        <f>IF(OR(Is_Loading,LEN($A344)=0),"",SWDATA!AK329)</f>
        <v>0</v>
      </c>
      <c r="AS344" s="267">
        <f>IF(OR(Is_Loading,LEN($A344)=0),"",SWDATA!AL329)</f>
        <v>0</v>
      </c>
      <c r="AT344" s="266" t="str">
        <f t="shared" si="1269"/>
        <v/>
      </c>
      <c r="AU344" s="266">
        <f>IF(OR(Is_Loading,LEN($A344)=0),"",SWDATA!AN329)</f>
        <v>0</v>
      </c>
      <c r="AV344" s="267">
        <f>IF(OR(Is_Loading,LEN($A344)=0),"",SWDATA!AO329)</f>
        <v>0</v>
      </c>
      <c r="AW344" s="267">
        <f>IF(OR(Is_Loading,LEN($A344)=0),"",SWDATA!AP329)</f>
        <v>0</v>
      </c>
      <c r="AX344" s="266" t="str">
        <f t="shared" si="1270"/>
        <v/>
      </c>
      <c r="AY344" s="266">
        <f>IF(OR(Is_Loading,LEN($A344)=0),"",SWDATA!AR329)</f>
        <v>0</v>
      </c>
      <c r="AZ344" s="267">
        <f>IF(OR(Is_Loading,LEN($A344)=0),"",SWDATA!AS329)</f>
        <v>0</v>
      </c>
      <c r="BA344" s="267">
        <f>IF(OR(Is_Loading,LEN($A344)=0),"",SWDATA!AT329)</f>
        <v>0</v>
      </c>
      <c r="BB344" s="266" t="str">
        <f t="shared" si="1271"/>
        <v/>
      </c>
      <c r="BC344" s="266">
        <f>IF(OR(Is_Loading,LEN($A344)=0),"",SWDATA!AV329)</f>
        <v>0</v>
      </c>
      <c r="BD344" s="267">
        <f>IF(OR(Is_Loading,LEN($A344)=0),"",SWDATA!AW329)</f>
        <v>0</v>
      </c>
      <c r="BE344" s="323">
        <f>IF(OR(Is_Loading,LEN($A344)=0),"",SWDATA!AX329)</f>
        <v>0</v>
      </c>
      <c r="BF344" s="320" t="str">
        <f t="shared" si="1272"/>
        <v/>
      </c>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s="201"/>
      <c r="CO344" s="201"/>
      <c r="CP344" s="201"/>
      <c r="CQ344" s="201"/>
      <c r="CR344" s="201"/>
      <c r="CS344" s="201"/>
      <c r="CT344" s="201"/>
      <c r="CU344" s="201"/>
      <c r="CV344" s="201"/>
      <c r="CW344" s="201"/>
      <c r="CX344" s="201"/>
      <c r="CY344" s="201"/>
      <c r="CZ344" s="201"/>
      <c r="DA344" s="201"/>
      <c r="DB344" s="201"/>
      <c r="DC344" s="201"/>
      <c r="DD344" s="201"/>
      <c r="DE344" s="201"/>
      <c r="DF344" s="201"/>
      <c r="DG344" s="201"/>
      <c r="DH344" s="201"/>
      <c r="DI344" s="201"/>
      <c r="DJ344" s="201"/>
      <c r="DK344" s="201"/>
      <c r="DL344" s="201"/>
      <c r="DM344" s="201"/>
      <c r="DN344" s="201"/>
      <c r="DS344" s="372"/>
      <c r="DT344" s="374"/>
      <c r="DU344" s="375"/>
      <c r="DV344" s="375"/>
      <c r="DW344" s="375"/>
      <c r="DX344" s="375">
        <v>1</v>
      </c>
      <c r="DY344" s="375">
        <f t="shared" si="1385"/>
        <v>0</v>
      </c>
      <c r="DZ344" s="375">
        <f t="shared" si="1386"/>
        <v>0</v>
      </c>
      <c r="EA344" s="375">
        <f t="shared" si="1387"/>
        <v>1</v>
      </c>
      <c r="EB344" s="375">
        <f t="shared" si="1388"/>
        <v>0</v>
      </c>
      <c r="EC344" s="375">
        <f t="shared" si="1389"/>
        <v>0</v>
      </c>
      <c r="ED344" s="375">
        <f t="shared" si="1390"/>
        <v>1</v>
      </c>
      <c r="EE344" s="375">
        <f t="shared" si="1391"/>
        <v>0</v>
      </c>
      <c r="EF344" s="375">
        <f t="shared" si="1392"/>
        <v>0</v>
      </c>
      <c r="EG344" s="375">
        <f t="shared" si="1393"/>
        <v>1</v>
      </c>
      <c r="EH344" s="375">
        <f t="shared" si="1394"/>
        <v>0</v>
      </c>
      <c r="EI344" s="375">
        <f t="shared" si="1395"/>
        <v>0</v>
      </c>
      <c r="EJ344" s="375">
        <f t="shared" si="1396"/>
        <v>1</v>
      </c>
      <c r="EK344" s="375">
        <f t="shared" si="1397"/>
        <v>0</v>
      </c>
      <c r="EL344" s="375">
        <f t="shared" si="1398"/>
        <v>0</v>
      </c>
      <c r="EM344" s="375">
        <f t="shared" si="1399"/>
        <v>1</v>
      </c>
      <c r="EN344" s="375">
        <f t="shared" si="1400"/>
        <v>0</v>
      </c>
      <c r="EO344" s="375">
        <f t="shared" si="1401"/>
        <v>0</v>
      </c>
      <c r="EP344" s="375">
        <f t="shared" si="1402"/>
        <v>1</v>
      </c>
      <c r="EQ344" s="375">
        <f t="shared" si="1403"/>
        <v>0</v>
      </c>
      <c r="ER344" s="375">
        <f t="shared" si="1404"/>
        <v>0</v>
      </c>
      <c r="ES344" s="375">
        <f t="shared" si="1405"/>
        <v>1</v>
      </c>
      <c r="ET344" s="375">
        <f t="shared" si="1406"/>
        <v>0</v>
      </c>
      <c r="EU344" s="375">
        <f t="shared" si="1407"/>
        <v>0</v>
      </c>
      <c r="EV344" s="375">
        <f t="shared" si="1408"/>
        <v>1</v>
      </c>
      <c r="EW344" s="375">
        <f t="shared" si="1409"/>
        <v>0</v>
      </c>
      <c r="EX344" s="375">
        <f t="shared" si="1410"/>
        <v>0</v>
      </c>
      <c r="EY344" s="375">
        <f t="shared" si="1411"/>
        <v>1</v>
      </c>
      <c r="EZ344" s="375">
        <f t="shared" si="1412"/>
        <v>0</v>
      </c>
      <c r="FA344" s="375">
        <f t="shared" si="1413"/>
        <v>0</v>
      </c>
      <c r="FB344" s="375">
        <f t="shared" si="1414"/>
        <v>1</v>
      </c>
      <c r="FC344" s="375">
        <f t="shared" si="1415"/>
        <v>0</v>
      </c>
      <c r="FD344" s="375">
        <f t="shared" si="1416"/>
        <v>0</v>
      </c>
      <c r="FE344" s="376"/>
      <c r="FF344" s="372"/>
      <c r="FG344" s="372"/>
      <c r="FH344" s="372"/>
      <c r="FI344" s="372"/>
      <c r="FJ344" s="372"/>
      <c r="FK344" s="372"/>
      <c r="FL344" s="372"/>
      <c r="FM344" s="372"/>
      <c r="FN344" s="372"/>
      <c r="FO344" s="372"/>
      <c r="FP344" s="372"/>
      <c r="FQ344" s="372"/>
      <c r="FR344" s="372"/>
      <c r="FS344" s="372"/>
      <c r="FT344" s="372"/>
      <c r="FU344" s="372"/>
      <c r="FV344" s="372"/>
      <c r="FW344" s="372"/>
      <c r="FX344" s="372"/>
      <c r="FY344" s="372"/>
      <c r="FZ344" s="372"/>
      <c r="GA344" s="372"/>
      <c r="GB344" s="372"/>
      <c r="GC344" s="372"/>
      <c r="GD344" s="372"/>
      <c r="GE344" s="372"/>
      <c r="GF344" s="372"/>
      <c r="GG344" s="372"/>
      <c r="GH344" s="372"/>
      <c r="GI344" s="372"/>
      <c r="GJ344" s="372"/>
      <c r="GK344" s="372"/>
      <c r="GL344" s="372"/>
      <c r="GM344" s="372"/>
      <c r="GN344" s="372"/>
      <c r="GO344" s="372"/>
      <c r="GP344" s="372"/>
      <c r="GQ344" s="372"/>
      <c r="GR344" s="372"/>
      <c r="GS344" s="372"/>
      <c r="GT344" s="372"/>
      <c r="GU344" s="372"/>
      <c r="GV344" s="372"/>
      <c r="GW344" s="372"/>
      <c r="GX344" s="372"/>
      <c r="GY344" s="372"/>
      <c r="GZ344" s="372"/>
      <c r="HA344" s="372"/>
      <c r="HB344" s="372"/>
      <c r="HC344" s="372"/>
    </row>
    <row r="345" spans="1:211" s="373" customFormat="1" ht="15" customHeight="1" x14ac:dyDescent="0.2">
      <c r="A345" s="366">
        <f>SWDATA!O330</f>
        <v>0</v>
      </c>
      <c r="B345" s="366">
        <f>SWDATA!M330</f>
        <v>0</v>
      </c>
      <c r="C345" s="351">
        <f>IF(AND(SWDATA!M330=1,SWDATA!Q330="promotions"),SWDATA!P330,0)</f>
        <v>0</v>
      </c>
      <c r="D345" s="367">
        <f>ROW(SWDATA!M330)</f>
        <v>330</v>
      </c>
      <c r="E345" s="368">
        <f t="shared" si="1346"/>
        <v>0</v>
      </c>
      <c r="F345" s="369">
        <f t="shared" si="1259"/>
        <v>1</v>
      </c>
      <c r="G345" s="366" t="str">
        <f t="shared" si="1260"/>
        <v/>
      </c>
      <c r="H345" s="370"/>
      <c r="J345" s="238">
        <f t="shared" si="1261"/>
        <v>0</v>
      </c>
      <c r="K345" s="239" t="str">
        <f t="shared" si="1262"/>
        <v/>
      </c>
      <c r="L345" s="342"/>
      <c r="M345" s="345"/>
      <c r="N345" s="340" t="str">
        <f>IF(LEN(SWDATA!F330)=0,"",N344)</f>
        <v/>
      </c>
      <c r="O345" s="296" t="str">
        <f>IF(LEN(SWDATA!G330)=0,"",O344)</f>
        <v/>
      </c>
      <c r="P345" s="297" t="str">
        <f>IF(LEN(SWDATA!C330)=0,"",SWDATA!C330)</f>
        <v/>
      </c>
      <c r="Q345" s="312" t="str">
        <f t="shared" si="1263"/>
        <v/>
      </c>
      <c r="R345" s="223" t="s">
        <v>261</v>
      </c>
      <c r="S345" s="224"/>
      <c r="T345" s="224"/>
      <c r="U345" s="264" t="s">
        <v>611</v>
      </c>
      <c r="V345" s="205" t="s">
        <v>221</v>
      </c>
      <c r="W345" s="266">
        <f>IF(OR(Is_Loading,LEN($A345)=0),"",SWDATA!P330)</f>
        <v>0</v>
      </c>
      <c r="X345" s="267">
        <f>IF(OR(Is_Loading,LEN($A345)=0),"",SWDATA!Q330)</f>
        <v>0</v>
      </c>
      <c r="Y345" s="267">
        <f>IF(OR(Is_Loading,LEN($A345)=0),"",SWDATA!R330)</f>
        <v>0</v>
      </c>
      <c r="Z345" s="266" t="str">
        <f t="shared" si="1417"/>
        <v/>
      </c>
      <c r="AA345" s="266">
        <f>IF(OR(Is_Loading,LEN($A345)=0),"",SWDATA!T330)</f>
        <v>0</v>
      </c>
      <c r="AB345" s="267">
        <f>IF(OR(Is_Loading,LEN($A345)=0),"",SWDATA!U330)</f>
        <v>0</v>
      </c>
      <c r="AC345" s="267">
        <f>IF(OR(Is_Loading,LEN($A345)=0),"",SWDATA!V330)</f>
        <v>0</v>
      </c>
      <c r="AD345" s="266" t="str">
        <f t="shared" si="1265"/>
        <v/>
      </c>
      <c r="AE345" s="266">
        <f>IF(OR(Is_Loading,LEN($A345)=0),"",SWDATA!X330)</f>
        <v>0</v>
      </c>
      <c r="AF345" s="267">
        <f>IF(OR(Is_Loading,LEN($A345)=0),"",SWDATA!Y330)</f>
        <v>0</v>
      </c>
      <c r="AG345" s="267">
        <f>IF(OR(Is_Loading,LEN($A345)=0),"",SWDATA!Z330)</f>
        <v>0</v>
      </c>
      <c r="AH345" s="266" t="str">
        <f t="shared" si="1266"/>
        <v/>
      </c>
      <c r="AI345" s="266">
        <f>IF(OR(Is_Loading,LEN($A345)=0),"",SWDATA!AB330)</f>
        <v>0</v>
      </c>
      <c r="AJ345" s="267">
        <f>IF(OR(Is_Loading,LEN($A345)=0),"",SWDATA!AC330)</f>
        <v>0</v>
      </c>
      <c r="AK345" s="267">
        <f>IF(OR(Is_Loading,LEN($A345)=0),"",SWDATA!AD330)</f>
        <v>0</v>
      </c>
      <c r="AL345" s="266" t="str">
        <f t="shared" si="1267"/>
        <v/>
      </c>
      <c r="AM345" s="266">
        <f>IF(OR(Is_Loading,LEN($A345)=0),"",SWDATA!AF330)</f>
        <v>0</v>
      </c>
      <c r="AN345" s="267">
        <f>IF(OR(Is_Loading,LEN($A345)=0),"",SWDATA!AG330)</f>
        <v>0</v>
      </c>
      <c r="AO345" s="323">
        <f>IF(OR(Is_Loading,LEN($A345)=0),"",SWDATA!AH330)</f>
        <v>0</v>
      </c>
      <c r="AP345" s="320" t="str">
        <f t="shared" si="1268"/>
        <v/>
      </c>
      <c r="AQ345" s="266">
        <f>IF(OR(Is_Loading,LEN($A345)=0),"",SWDATA!AJ330)</f>
        <v>0</v>
      </c>
      <c r="AR345" s="267">
        <f>IF(OR(Is_Loading,LEN($A345)=0),"",SWDATA!AK330)</f>
        <v>0</v>
      </c>
      <c r="AS345" s="267">
        <f>IF(OR(Is_Loading,LEN($A345)=0),"",SWDATA!AL330)</f>
        <v>0</v>
      </c>
      <c r="AT345" s="266" t="str">
        <f t="shared" si="1269"/>
        <v/>
      </c>
      <c r="AU345" s="266">
        <f>IF(OR(Is_Loading,LEN($A345)=0),"",SWDATA!AN330)</f>
        <v>0</v>
      </c>
      <c r="AV345" s="267">
        <f>IF(OR(Is_Loading,LEN($A345)=0),"",SWDATA!AO330)</f>
        <v>0</v>
      </c>
      <c r="AW345" s="267">
        <f>IF(OR(Is_Loading,LEN($A345)=0),"",SWDATA!AP330)</f>
        <v>0</v>
      </c>
      <c r="AX345" s="266" t="str">
        <f t="shared" si="1270"/>
        <v/>
      </c>
      <c r="AY345" s="266">
        <f>IF(OR(Is_Loading,LEN($A345)=0),"",SWDATA!AR330)</f>
        <v>0</v>
      </c>
      <c r="AZ345" s="267">
        <f>IF(OR(Is_Loading,LEN($A345)=0),"",SWDATA!AS330)</f>
        <v>0</v>
      </c>
      <c r="BA345" s="267">
        <f>IF(OR(Is_Loading,LEN($A345)=0),"",SWDATA!AT330)</f>
        <v>0</v>
      </c>
      <c r="BB345" s="266" t="str">
        <f t="shared" si="1271"/>
        <v/>
      </c>
      <c r="BC345" s="266">
        <f>IF(OR(Is_Loading,LEN($A345)=0),"",SWDATA!AV330)</f>
        <v>0</v>
      </c>
      <c r="BD345" s="267">
        <f>IF(OR(Is_Loading,LEN($A345)=0),"",SWDATA!AW330)</f>
        <v>0</v>
      </c>
      <c r="BE345" s="323">
        <f>IF(OR(Is_Loading,LEN($A345)=0),"",SWDATA!AX330)</f>
        <v>0</v>
      </c>
      <c r="BF345" s="320" t="str">
        <f t="shared" si="1272"/>
        <v/>
      </c>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c r="CD345" s="11"/>
      <c r="CE345" s="11"/>
      <c r="CF345" s="11"/>
      <c r="CG345" s="11"/>
      <c r="CH345" s="11"/>
      <c r="CI345" s="11"/>
      <c r="CJ345" s="11"/>
      <c r="CK345" s="11"/>
      <c r="CL345" s="11"/>
      <c r="CM345" s="11"/>
      <c r="CN345" s="351"/>
      <c r="CO345" s="351"/>
      <c r="CP345" s="351"/>
      <c r="CQ345" s="351"/>
      <c r="CR345" s="351"/>
      <c r="CS345" s="351"/>
      <c r="CT345" s="351"/>
      <c r="CU345" s="351"/>
      <c r="CV345" s="351"/>
      <c r="CW345" s="351"/>
      <c r="CX345" s="351"/>
      <c r="CY345" s="351"/>
      <c r="CZ345" s="351"/>
      <c r="DA345" s="351"/>
      <c r="DB345" s="351"/>
      <c r="DC345" s="351"/>
      <c r="DD345" s="351"/>
      <c r="DE345" s="351"/>
      <c r="DF345" s="351"/>
      <c r="DG345" s="351"/>
      <c r="DH345" s="351"/>
      <c r="DI345" s="351"/>
      <c r="DJ345" s="351"/>
      <c r="DK345" s="351"/>
      <c r="DL345" s="351"/>
      <c r="DM345" s="351"/>
      <c r="DN345" s="351"/>
      <c r="DQ345" s="373" t="str">
        <f t="shared" ref="DQ345" ca="1" si="1418">INDIRECT("'Metrics &amp; Attributes View'!"&amp;IF(ROW()-9=0, "", IF(13+ROW()/23-9&gt;26, CHAR(64+INT((ROW()-9-1)/26)),"")&amp;CHAR(65+MOD(13+ROW()/23-1, 26)))&amp;44)</f>
        <v>AG</v>
      </c>
      <c r="DS345" s="372"/>
      <c r="DT345" s="374"/>
      <c r="DU345" s="375"/>
      <c r="DV345" s="375"/>
      <c r="DW345" s="375"/>
      <c r="DX345" s="375">
        <v>1</v>
      </c>
      <c r="DY345" s="375">
        <f t="shared" si="1385"/>
        <v>0</v>
      </c>
      <c r="DZ345" s="375">
        <f t="shared" si="1386"/>
        <v>0</v>
      </c>
      <c r="EA345" s="375">
        <f t="shared" si="1387"/>
        <v>1</v>
      </c>
      <c r="EB345" s="375">
        <f t="shared" si="1388"/>
        <v>0</v>
      </c>
      <c r="EC345" s="375">
        <f t="shared" si="1389"/>
        <v>0</v>
      </c>
      <c r="ED345" s="375">
        <f t="shared" si="1390"/>
        <v>1</v>
      </c>
      <c r="EE345" s="375">
        <f t="shared" si="1391"/>
        <v>0</v>
      </c>
      <c r="EF345" s="375">
        <f t="shared" si="1392"/>
        <v>0</v>
      </c>
      <c r="EG345" s="375">
        <f t="shared" si="1393"/>
        <v>1</v>
      </c>
      <c r="EH345" s="375">
        <f t="shared" si="1394"/>
        <v>0</v>
      </c>
      <c r="EI345" s="375">
        <f t="shared" si="1395"/>
        <v>0</v>
      </c>
      <c r="EJ345" s="375">
        <f t="shared" si="1396"/>
        <v>1</v>
      </c>
      <c r="EK345" s="375">
        <f t="shared" si="1397"/>
        <v>0</v>
      </c>
      <c r="EL345" s="375">
        <f t="shared" si="1398"/>
        <v>0</v>
      </c>
      <c r="EM345" s="375">
        <f t="shared" si="1399"/>
        <v>1</v>
      </c>
      <c r="EN345" s="375">
        <f t="shared" si="1400"/>
        <v>0</v>
      </c>
      <c r="EO345" s="375">
        <f t="shared" si="1401"/>
        <v>0</v>
      </c>
      <c r="EP345" s="375">
        <f t="shared" si="1402"/>
        <v>1</v>
      </c>
      <c r="EQ345" s="375">
        <f t="shared" si="1403"/>
        <v>0</v>
      </c>
      <c r="ER345" s="375">
        <f t="shared" si="1404"/>
        <v>0</v>
      </c>
      <c r="ES345" s="375">
        <f t="shared" si="1405"/>
        <v>1</v>
      </c>
      <c r="ET345" s="375">
        <f t="shared" si="1406"/>
        <v>0</v>
      </c>
      <c r="EU345" s="375">
        <f t="shared" si="1407"/>
        <v>0</v>
      </c>
      <c r="EV345" s="375">
        <f t="shared" si="1408"/>
        <v>1</v>
      </c>
      <c r="EW345" s="375">
        <f t="shared" si="1409"/>
        <v>0</v>
      </c>
      <c r="EX345" s="375">
        <f t="shared" si="1410"/>
        <v>0</v>
      </c>
      <c r="EY345" s="375">
        <f t="shared" si="1411"/>
        <v>1</v>
      </c>
      <c r="EZ345" s="375">
        <f t="shared" si="1412"/>
        <v>0</v>
      </c>
      <c r="FA345" s="375">
        <f t="shared" si="1413"/>
        <v>0</v>
      </c>
      <c r="FB345" s="375">
        <f t="shared" si="1414"/>
        <v>1</v>
      </c>
      <c r="FC345" s="375">
        <f t="shared" si="1415"/>
        <v>0</v>
      </c>
      <c r="FD345" s="375">
        <f t="shared" si="1416"/>
        <v>0</v>
      </c>
      <c r="FE345" s="376"/>
      <c r="FF345" s="372"/>
      <c r="FG345" s="372"/>
      <c r="FH345" s="372"/>
      <c r="FI345" s="372"/>
      <c r="FJ345" s="372"/>
      <c r="FK345" s="372"/>
      <c r="FL345" s="372"/>
      <c r="FM345" s="372"/>
      <c r="FN345" s="372"/>
      <c r="FO345" s="372"/>
      <c r="FP345" s="372"/>
      <c r="FQ345" s="372"/>
      <c r="FR345" s="372"/>
      <c r="FS345" s="372"/>
      <c r="FT345" s="372"/>
      <c r="FU345" s="372"/>
      <c r="FV345" s="372"/>
      <c r="FW345" s="372"/>
      <c r="FX345" s="372"/>
      <c r="FY345" s="372"/>
      <c r="FZ345" s="372"/>
      <c r="GA345" s="372"/>
      <c r="GB345" s="372"/>
      <c r="GC345" s="372"/>
      <c r="GD345" s="372"/>
      <c r="GE345" s="372"/>
      <c r="GF345" s="372"/>
      <c r="GG345" s="372"/>
      <c r="GH345" s="372"/>
      <c r="GI345" s="372"/>
      <c r="GJ345" s="372"/>
      <c r="GK345" s="372"/>
      <c r="GL345" s="372"/>
      <c r="GM345" s="372"/>
      <c r="GN345" s="372"/>
      <c r="GO345" s="372"/>
      <c r="GP345" s="372"/>
      <c r="GQ345" s="372"/>
      <c r="GR345" s="372"/>
      <c r="GS345" s="372"/>
      <c r="GT345" s="372"/>
      <c r="GU345" s="372"/>
      <c r="GV345" s="372"/>
      <c r="GW345" s="372"/>
      <c r="GX345" s="372"/>
      <c r="GY345" s="372"/>
      <c r="GZ345" s="372"/>
      <c r="HA345" s="372"/>
      <c r="HB345" s="372"/>
      <c r="HC345" s="372"/>
    </row>
    <row r="346" spans="1:211" s="373" customFormat="1" ht="15" customHeight="1" x14ac:dyDescent="0.2">
      <c r="A346" s="366">
        <f>SWDATA!O331</f>
        <v>0</v>
      </c>
      <c r="B346" s="366">
        <f>SWDATA!M331</f>
        <v>0</v>
      </c>
      <c r="C346" s="351">
        <f>IF(AND(SWDATA!M331=1,SWDATA!Q331="promotions"),SWDATA!P331,0)</f>
        <v>0</v>
      </c>
      <c r="D346" s="367">
        <f>ROW(SWDATA!M331)</f>
        <v>331</v>
      </c>
      <c r="E346" s="368">
        <f t="shared" si="1346"/>
        <v>0</v>
      </c>
      <c r="F346" s="369">
        <f t="shared" si="1259"/>
        <v>1</v>
      </c>
      <c r="G346" s="366" t="str">
        <f t="shared" si="1260"/>
        <v/>
      </c>
      <c r="H346" s="370"/>
      <c r="J346" s="238">
        <f t="shared" si="1261"/>
        <v>0</v>
      </c>
      <c r="K346" s="239" t="str">
        <f t="shared" si="1262"/>
        <v/>
      </c>
      <c r="L346" s="342"/>
      <c r="M346" s="345"/>
      <c r="N346" s="340" t="str">
        <f>IF(LEN(SWDATA!F331)=0,"",N345)</f>
        <v/>
      </c>
      <c r="O346" s="296" t="str">
        <f>IF(LEN(SWDATA!G331)=0,"",O345)</f>
        <v/>
      </c>
      <c r="P346" s="297" t="str">
        <f>IF(LEN(SWDATA!C331)=0,"",SWDATA!C331)</f>
        <v/>
      </c>
      <c r="Q346" s="312" t="str">
        <f t="shared" si="1263"/>
        <v/>
      </c>
      <c r="R346" s="223" t="s">
        <v>261</v>
      </c>
      <c r="S346" s="224"/>
      <c r="T346" s="224"/>
      <c r="U346" s="264" t="s">
        <v>598</v>
      </c>
      <c r="V346" s="205" t="s">
        <v>221</v>
      </c>
      <c r="W346" s="266">
        <f>IF(OR(Is_Loading,LEN($A346)=0),"",SWDATA!P331)</f>
        <v>0</v>
      </c>
      <c r="X346" s="267">
        <f>IF(OR(Is_Loading,LEN($A346)=0),"",SWDATA!Q331)</f>
        <v>0</v>
      </c>
      <c r="Y346" s="267">
        <f>IF(OR(Is_Loading,LEN($A346)=0),"",SWDATA!R331)</f>
        <v>0</v>
      </c>
      <c r="Z346" s="266" t="str">
        <f t="shared" si="1417"/>
        <v/>
      </c>
      <c r="AA346" s="266">
        <f>IF(OR(Is_Loading,LEN($A346)=0),"",SWDATA!T331)</f>
        <v>0</v>
      </c>
      <c r="AB346" s="267">
        <f>IF(OR(Is_Loading,LEN($A346)=0),"",SWDATA!U331)</f>
        <v>0</v>
      </c>
      <c r="AC346" s="267">
        <f>IF(OR(Is_Loading,LEN($A346)=0),"",SWDATA!V331)</f>
        <v>0</v>
      </c>
      <c r="AD346" s="266" t="str">
        <f t="shared" si="1265"/>
        <v/>
      </c>
      <c r="AE346" s="266">
        <f>IF(OR(Is_Loading,LEN($A346)=0),"",SWDATA!X331)</f>
        <v>0</v>
      </c>
      <c r="AF346" s="267">
        <f>IF(OR(Is_Loading,LEN($A346)=0),"",SWDATA!Y331)</f>
        <v>0</v>
      </c>
      <c r="AG346" s="267">
        <f>IF(OR(Is_Loading,LEN($A346)=0),"",SWDATA!Z331)</f>
        <v>0</v>
      </c>
      <c r="AH346" s="266" t="str">
        <f t="shared" si="1266"/>
        <v/>
      </c>
      <c r="AI346" s="266">
        <f>IF(OR(Is_Loading,LEN($A346)=0),"",SWDATA!AB331)</f>
        <v>0</v>
      </c>
      <c r="AJ346" s="267">
        <f>IF(OR(Is_Loading,LEN($A346)=0),"",SWDATA!AC331)</f>
        <v>0</v>
      </c>
      <c r="AK346" s="267">
        <f>IF(OR(Is_Loading,LEN($A346)=0),"",SWDATA!AD331)</f>
        <v>0</v>
      </c>
      <c r="AL346" s="266" t="str">
        <f t="shared" si="1267"/>
        <v/>
      </c>
      <c r="AM346" s="266">
        <f>IF(OR(Is_Loading,LEN($A346)=0),"",SWDATA!AF331)</f>
        <v>0</v>
      </c>
      <c r="AN346" s="267">
        <f>IF(OR(Is_Loading,LEN($A346)=0),"",SWDATA!AG331)</f>
        <v>0</v>
      </c>
      <c r="AO346" s="323">
        <f>IF(OR(Is_Loading,LEN($A346)=0),"",SWDATA!AH331)</f>
        <v>0</v>
      </c>
      <c r="AP346" s="320" t="str">
        <f t="shared" si="1268"/>
        <v/>
      </c>
      <c r="AQ346" s="266">
        <f>IF(OR(Is_Loading,LEN($A346)=0),"",SWDATA!AJ331)</f>
        <v>0</v>
      </c>
      <c r="AR346" s="267">
        <f>IF(OR(Is_Loading,LEN($A346)=0),"",SWDATA!AK331)</f>
        <v>0</v>
      </c>
      <c r="AS346" s="267">
        <f>IF(OR(Is_Loading,LEN($A346)=0),"",SWDATA!AL331)</f>
        <v>0</v>
      </c>
      <c r="AT346" s="266" t="str">
        <f t="shared" si="1269"/>
        <v/>
      </c>
      <c r="AU346" s="266">
        <f>IF(OR(Is_Loading,LEN($A346)=0),"",SWDATA!AN331)</f>
        <v>0</v>
      </c>
      <c r="AV346" s="267">
        <f>IF(OR(Is_Loading,LEN($A346)=0),"",SWDATA!AO331)</f>
        <v>0</v>
      </c>
      <c r="AW346" s="267">
        <f>IF(OR(Is_Loading,LEN($A346)=0),"",SWDATA!AP331)</f>
        <v>0</v>
      </c>
      <c r="AX346" s="266" t="str">
        <f t="shared" si="1270"/>
        <v/>
      </c>
      <c r="AY346" s="266">
        <f>IF(OR(Is_Loading,LEN($A346)=0),"",SWDATA!AR331)</f>
        <v>0</v>
      </c>
      <c r="AZ346" s="267">
        <f>IF(OR(Is_Loading,LEN($A346)=0),"",SWDATA!AS331)</f>
        <v>0</v>
      </c>
      <c r="BA346" s="267">
        <f>IF(OR(Is_Loading,LEN($A346)=0),"",SWDATA!AT331)</f>
        <v>0</v>
      </c>
      <c r="BB346" s="266" t="str">
        <f t="shared" si="1271"/>
        <v/>
      </c>
      <c r="BC346" s="266">
        <f>IF(OR(Is_Loading,LEN($A346)=0),"",SWDATA!AV331)</f>
        <v>0</v>
      </c>
      <c r="BD346" s="267">
        <f>IF(OR(Is_Loading,LEN($A346)=0),"",SWDATA!AW331)</f>
        <v>0</v>
      </c>
      <c r="BE346" s="323">
        <f>IF(OR(Is_Loading,LEN($A346)=0),"",SWDATA!AX331)</f>
        <v>0</v>
      </c>
      <c r="BF346" s="320" t="str">
        <f t="shared" si="1272"/>
        <v/>
      </c>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351"/>
      <c r="CO346" s="351"/>
      <c r="CP346" s="351"/>
      <c r="CQ346" s="351"/>
      <c r="CR346" s="351"/>
      <c r="CS346" s="351"/>
      <c r="CT346" s="351"/>
      <c r="CU346" s="351"/>
      <c r="CV346" s="351"/>
      <c r="CW346" s="351"/>
      <c r="CX346" s="351"/>
      <c r="CY346" s="351"/>
      <c r="CZ346" s="351"/>
      <c r="DA346" s="351"/>
      <c r="DB346" s="351"/>
      <c r="DC346" s="351"/>
      <c r="DD346" s="351"/>
      <c r="DE346" s="351"/>
      <c r="DF346" s="351"/>
      <c r="DG346" s="351"/>
      <c r="DH346" s="351"/>
      <c r="DI346" s="351"/>
      <c r="DJ346" s="351"/>
      <c r="DK346" s="351"/>
      <c r="DL346" s="351"/>
      <c r="DM346" s="351"/>
      <c r="DN346" s="351"/>
      <c r="DS346" s="372"/>
      <c r="DT346" s="374"/>
      <c r="DU346" s="375"/>
      <c r="DV346" s="375"/>
      <c r="DW346" s="375"/>
      <c r="DX346" s="375">
        <v>1</v>
      </c>
      <c r="DY346" s="375">
        <f t="shared" si="1385"/>
        <v>0</v>
      </c>
      <c r="DZ346" s="375">
        <f t="shared" si="1386"/>
        <v>0</v>
      </c>
      <c r="EA346" s="375">
        <f t="shared" si="1387"/>
        <v>1</v>
      </c>
      <c r="EB346" s="375">
        <f t="shared" si="1388"/>
        <v>0</v>
      </c>
      <c r="EC346" s="375">
        <f t="shared" si="1389"/>
        <v>0</v>
      </c>
      <c r="ED346" s="375">
        <f t="shared" si="1390"/>
        <v>1</v>
      </c>
      <c r="EE346" s="375">
        <f t="shared" si="1391"/>
        <v>0</v>
      </c>
      <c r="EF346" s="375">
        <f t="shared" si="1392"/>
        <v>0</v>
      </c>
      <c r="EG346" s="375">
        <f t="shared" si="1393"/>
        <v>1</v>
      </c>
      <c r="EH346" s="375">
        <f t="shared" si="1394"/>
        <v>0</v>
      </c>
      <c r="EI346" s="375">
        <f t="shared" si="1395"/>
        <v>0</v>
      </c>
      <c r="EJ346" s="375">
        <f t="shared" si="1396"/>
        <v>1</v>
      </c>
      <c r="EK346" s="375">
        <f t="shared" si="1397"/>
        <v>0</v>
      </c>
      <c r="EL346" s="375">
        <f t="shared" si="1398"/>
        <v>0</v>
      </c>
      <c r="EM346" s="375">
        <f t="shared" si="1399"/>
        <v>1</v>
      </c>
      <c r="EN346" s="375">
        <f t="shared" si="1400"/>
        <v>0</v>
      </c>
      <c r="EO346" s="375">
        <f t="shared" si="1401"/>
        <v>0</v>
      </c>
      <c r="EP346" s="375">
        <f t="shared" si="1402"/>
        <v>1</v>
      </c>
      <c r="EQ346" s="375">
        <f t="shared" si="1403"/>
        <v>0</v>
      </c>
      <c r="ER346" s="375">
        <f t="shared" si="1404"/>
        <v>0</v>
      </c>
      <c r="ES346" s="375">
        <f t="shared" si="1405"/>
        <v>1</v>
      </c>
      <c r="ET346" s="375">
        <f t="shared" si="1406"/>
        <v>0</v>
      </c>
      <c r="EU346" s="375">
        <f t="shared" si="1407"/>
        <v>0</v>
      </c>
      <c r="EV346" s="375">
        <f t="shared" si="1408"/>
        <v>1</v>
      </c>
      <c r="EW346" s="375">
        <f t="shared" si="1409"/>
        <v>0</v>
      </c>
      <c r="EX346" s="375">
        <f t="shared" si="1410"/>
        <v>0</v>
      </c>
      <c r="EY346" s="375">
        <f t="shared" si="1411"/>
        <v>1</v>
      </c>
      <c r="EZ346" s="375">
        <f t="shared" si="1412"/>
        <v>0</v>
      </c>
      <c r="FA346" s="375">
        <f t="shared" si="1413"/>
        <v>0</v>
      </c>
      <c r="FB346" s="375">
        <f t="shared" si="1414"/>
        <v>1</v>
      </c>
      <c r="FC346" s="375">
        <f t="shared" si="1415"/>
        <v>0</v>
      </c>
      <c r="FD346" s="375">
        <f t="shared" si="1416"/>
        <v>0</v>
      </c>
      <c r="FE346" s="376"/>
      <c r="FF346" s="372"/>
      <c r="FG346" s="372"/>
      <c r="FH346" s="372"/>
      <c r="FI346" s="372"/>
      <c r="FJ346" s="372"/>
      <c r="FK346" s="372"/>
      <c r="FL346" s="372"/>
      <c r="FM346" s="372"/>
      <c r="FN346" s="372"/>
      <c r="FO346" s="372"/>
      <c r="FP346" s="372"/>
      <c r="FQ346" s="372"/>
      <c r="FR346" s="372"/>
      <c r="FS346" s="372"/>
      <c r="FT346" s="372"/>
      <c r="FU346" s="372"/>
      <c r="FV346" s="372"/>
      <c r="FW346" s="372"/>
      <c r="FX346" s="372"/>
      <c r="FY346" s="372"/>
      <c r="FZ346" s="372"/>
      <c r="GA346" s="372"/>
      <c r="GB346" s="372"/>
      <c r="GC346" s="372"/>
      <c r="GD346" s="372"/>
      <c r="GE346" s="372"/>
      <c r="GF346" s="372"/>
      <c r="GG346" s="372"/>
      <c r="GH346" s="372"/>
      <c r="GI346" s="372"/>
      <c r="GJ346" s="372"/>
      <c r="GK346" s="372"/>
      <c r="GL346" s="372"/>
      <c r="GM346" s="372"/>
      <c r="GN346" s="372"/>
      <c r="GO346" s="372"/>
      <c r="GP346" s="372"/>
      <c r="GQ346" s="372"/>
      <c r="GR346" s="372"/>
      <c r="GS346" s="372"/>
      <c r="GT346" s="372"/>
      <c r="GU346" s="372"/>
      <c r="GV346" s="372"/>
      <c r="GW346" s="372"/>
      <c r="GX346" s="372"/>
      <c r="GY346" s="372"/>
      <c r="GZ346" s="372"/>
      <c r="HA346" s="372"/>
      <c r="HB346" s="372"/>
      <c r="HC346" s="372"/>
    </row>
    <row r="347" spans="1:211" s="373" customFormat="1" ht="15" customHeight="1" x14ac:dyDescent="0.2">
      <c r="A347" s="366">
        <f>SWDATA!O332</f>
        <v>0</v>
      </c>
      <c r="B347" s="366">
        <f>SWDATA!M332</f>
        <v>0</v>
      </c>
      <c r="C347" s="351">
        <f>IF(AND(SWDATA!M332=1,SWDATA!Q332="promotions"),SWDATA!P332,0)</f>
        <v>0</v>
      </c>
      <c r="D347" s="367">
        <f>ROW(SWDATA!M332)</f>
        <v>332</v>
      </c>
      <c r="E347" s="368">
        <f t="shared" si="1346"/>
        <v>0</v>
      </c>
      <c r="F347" s="369">
        <f t="shared" si="1259"/>
        <v>1</v>
      </c>
      <c r="G347" s="366" t="str">
        <f t="shared" si="1260"/>
        <v/>
      </c>
      <c r="H347" s="370"/>
      <c r="J347" s="238">
        <f t="shared" si="1261"/>
        <v>0</v>
      </c>
      <c r="K347" s="239" t="str">
        <f t="shared" si="1262"/>
        <v/>
      </c>
      <c r="L347" s="342"/>
      <c r="M347" s="345"/>
      <c r="N347" s="340" t="str">
        <f>IF(LEN(SWDATA!F332)=0,"",N346)</f>
        <v/>
      </c>
      <c r="O347" s="296" t="str">
        <f>IF(LEN(SWDATA!G332)=0,"",O346)</f>
        <v/>
      </c>
      <c r="P347" s="297" t="str">
        <f>IF(LEN(SWDATA!C332)=0,"",SWDATA!C332)</f>
        <v/>
      </c>
      <c r="Q347" s="312" t="str">
        <f t="shared" si="1263"/>
        <v/>
      </c>
      <c r="R347" s="223" t="s">
        <v>261</v>
      </c>
      <c r="S347" s="224"/>
      <c r="T347" s="224"/>
      <c r="U347" s="264" t="s">
        <v>628</v>
      </c>
      <c r="V347" s="205" t="s">
        <v>221</v>
      </c>
      <c r="W347" s="266">
        <f>IF(OR(Is_Loading,LEN($A347)=0),"",SWDATA!P332)</f>
        <v>0</v>
      </c>
      <c r="X347" s="267">
        <f>IF(OR(Is_Loading,LEN($A347)=0),"",SWDATA!Q332)</f>
        <v>0</v>
      </c>
      <c r="Y347" s="267">
        <f>IF(OR(Is_Loading,LEN($A347)=0),"",SWDATA!R332)</f>
        <v>0</v>
      </c>
      <c r="Z347" s="266" t="str">
        <f t="shared" si="1417"/>
        <v/>
      </c>
      <c r="AA347" s="266">
        <f>IF(OR(Is_Loading,LEN($A347)=0),"",SWDATA!T332)</f>
        <v>0</v>
      </c>
      <c r="AB347" s="267">
        <f>IF(OR(Is_Loading,LEN($A347)=0),"",SWDATA!U332)</f>
        <v>0</v>
      </c>
      <c r="AC347" s="267">
        <f>IF(OR(Is_Loading,LEN($A347)=0),"",SWDATA!V332)</f>
        <v>0</v>
      </c>
      <c r="AD347" s="266" t="str">
        <f t="shared" si="1265"/>
        <v/>
      </c>
      <c r="AE347" s="266">
        <f>IF(OR(Is_Loading,LEN($A347)=0),"",SWDATA!X332)</f>
        <v>0</v>
      </c>
      <c r="AF347" s="267">
        <f>IF(OR(Is_Loading,LEN($A347)=0),"",SWDATA!Y332)</f>
        <v>0</v>
      </c>
      <c r="AG347" s="267">
        <f>IF(OR(Is_Loading,LEN($A347)=0),"",SWDATA!Z332)</f>
        <v>0</v>
      </c>
      <c r="AH347" s="266" t="str">
        <f t="shared" si="1266"/>
        <v/>
      </c>
      <c r="AI347" s="266">
        <f>IF(OR(Is_Loading,LEN($A347)=0),"",SWDATA!AB332)</f>
        <v>0</v>
      </c>
      <c r="AJ347" s="267">
        <f>IF(OR(Is_Loading,LEN($A347)=0),"",SWDATA!AC332)</f>
        <v>0</v>
      </c>
      <c r="AK347" s="267">
        <f>IF(OR(Is_Loading,LEN($A347)=0),"",SWDATA!AD332)</f>
        <v>0</v>
      </c>
      <c r="AL347" s="266" t="str">
        <f t="shared" si="1267"/>
        <v/>
      </c>
      <c r="AM347" s="266">
        <f>IF(OR(Is_Loading,LEN($A347)=0),"",SWDATA!AF332)</f>
        <v>0</v>
      </c>
      <c r="AN347" s="267">
        <f>IF(OR(Is_Loading,LEN($A347)=0),"",SWDATA!AG332)</f>
        <v>0</v>
      </c>
      <c r="AO347" s="323">
        <f>IF(OR(Is_Loading,LEN($A347)=0),"",SWDATA!AH332)</f>
        <v>0</v>
      </c>
      <c r="AP347" s="320" t="str">
        <f t="shared" si="1268"/>
        <v/>
      </c>
      <c r="AQ347" s="266">
        <f>IF(OR(Is_Loading,LEN($A347)=0),"",SWDATA!AJ332)</f>
        <v>0</v>
      </c>
      <c r="AR347" s="267">
        <f>IF(OR(Is_Loading,LEN($A347)=0),"",SWDATA!AK332)</f>
        <v>0</v>
      </c>
      <c r="AS347" s="267">
        <f>IF(OR(Is_Loading,LEN($A347)=0),"",SWDATA!AL332)</f>
        <v>0</v>
      </c>
      <c r="AT347" s="266" t="str">
        <f t="shared" si="1269"/>
        <v/>
      </c>
      <c r="AU347" s="266">
        <f>IF(OR(Is_Loading,LEN($A347)=0),"",SWDATA!AN332)</f>
        <v>0</v>
      </c>
      <c r="AV347" s="267">
        <f>IF(OR(Is_Loading,LEN($A347)=0),"",SWDATA!AO332)</f>
        <v>0</v>
      </c>
      <c r="AW347" s="267">
        <f>IF(OR(Is_Loading,LEN($A347)=0),"",SWDATA!AP332)</f>
        <v>0</v>
      </c>
      <c r="AX347" s="266" t="str">
        <f t="shared" si="1270"/>
        <v/>
      </c>
      <c r="AY347" s="266">
        <f>IF(OR(Is_Loading,LEN($A347)=0),"",SWDATA!AR332)</f>
        <v>0</v>
      </c>
      <c r="AZ347" s="267">
        <f>IF(OR(Is_Loading,LEN($A347)=0),"",SWDATA!AS332)</f>
        <v>0</v>
      </c>
      <c r="BA347" s="267">
        <f>IF(OR(Is_Loading,LEN($A347)=0),"",SWDATA!AT332)</f>
        <v>0</v>
      </c>
      <c r="BB347" s="266" t="str">
        <f t="shared" si="1271"/>
        <v/>
      </c>
      <c r="BC347" s="266">
        <f>IF(OR(Is_Loading,LEN($A347)=0),"",SWDATA!AV332)</f>
        <v>0</v>
      </c>
      <c r="BD347" s="267">
        <f>IF(OR(Is_Loading,LEN($A347)=0),"",SWDATA!AW332)</f>
        <v>0</v>
      </c>
      <c r="BE347" s="323">
        <f>IF(OR(Is_Loading,LEN($A347)=0),"",SWDATA!AX332)</f>
        <v>0</v>
      </c>
      <c r="BF347" s="320" t="str">
        <f t="shared" si="1272"/>
        <v/>
      </c>
      <c r="BG347" s="11"/>
      <c r="BH347" s="11"/>
      <c r="BI347" s="11"/>
      <c r="BJ347" s="11"/>
      <c r="BK347" s="11"/>
      <c r="BL347" s="11"/>
      <c r="BM347" s="11"/>
      <c r="BN347" s="11"/>
      <c r="BO347" s="11"/>
      <c r="BP347" s="11"/>
      <c r="BQ347" s="11"/>
      <c r="BR347" s="11"/>
      <c r="BS347" s="11"/>
      <c r="BT347" s="11"/>
      <c r="BU347" s="11"/>
      <c r="BV347" s="11"/>
      <c r="BW347" s="11"/>
      <c r="BX347" s="11"/>
      <c r="BY347" s="11"/>
      <c r="BZ347" s="11"/>
      <c r="CA347" s="11"/>
      <c r="CB347" s="11"/>
      <c r="CC347" s="11"/>
      <c r="CD347" s="11"/>
      <c r="CE347" s="11"/>
      <c r="CF347" s="11"/>
      <c r="CG347" s="11"/>
      <c r="CH347" s="11"/>
      <c r="CI347" s="11"/>
      <c r="CJ347" s="11"/>
      <c r="CK347" s="11"/>
      <c r="CL347" s="11"/>
      <c r="CM347" s="11"/>
      <c r="CN347" s="351"/>
      <c r="CO347" s="351"/>
      <c r="CP347" s="351"/>
      <c r="CQ347" s="351"/>
      <c r="CR347" s="351"/>
      <c r="CS347" s="351"/>
      <c r="CT347" s="351"/>
      <c r="CU347" s="351"/>
      <c r="CV347" s="351"/>
      <c r="CW347" s="351"/>
      <c r="CX347" s="351"/>
      <c r="CY347" s="351"/>
      <c r="CZ347" s="351"/>
      <c r="DA347" s="351"/>
      <c r="DB347" s="351"/>
      <c r="DC347" s="351"/>
      <c r="DD347" s="351"/>
      <c r="DE347" s="351"/>
      <c r="DF347" s="351"/>
      <c r="DG347" s="351"/>
      <c r="DH347" s="351"/>
      <c r="DI347" s="351"/>
      <c r="DJ347" s="351"/>
      <c r="DK347" s="351"/>
      <c r="DL347" s="351"/>
      <c r="DM347" s="351"/>
      <c r="DN347" s="351"/>
      <c r="DS347" s="372"/>
      <c r="DT347" s="374"/>
      <c r="DU347" s="375"/>
      <c r="DV347" s="375"/>
      <c r="DW347" s="375"/>
      <c r="DX347" s="375">
        <v>1</v>
      </c>
      <c r="DY347" s="375">
        <f t="shared" si="1385"/>
        <v>0</v>
      </c>
      <c r="DZ347" s="375">
        <f t="shared" si="1386"/>
        <v>0</v>
      </c>
      <c r="EA347" s="375">
        <f t="shared" si="1387"/>
        <v>1</v>
      </c>
      <c r="EB347" s="375">
        <f t="shared" si="1388"/>
        <v>0</v>
      </c>
      <c r="EC347" s="375">
        <f t="shared" si="1389"/>
        <v>0</v>
      </c>
      <c r="ED347" s="375">
        <f t="shared" si="1390"/>
        <v>1</v>
      </c>
      <c r="EE347" s="375">
        <f t="shared" si="1391"/>
        <v>0</v>
      </c>
      <c r="EF347" s="375">
        <f t="shared" si="1392"/>
        <v>0</v>
      </c>
      <c r="EG347" s="375">
        <f t="shared" si="1393"/>
        <v>1</v>
      </c>
      <c r="EH347" s="375">
        <f t="shared" si="1394"/>
        <v>0</v>
      </c>
      <c r="EI347" s="375">
        <f t="shared" si="1395"/>
        <v>0</v>
      </c>
      <c r="EJ347" s="375">
        <f t="shared" si="1396"/>
        <v>1</v>
      </c>
      <c r="EK347" s="375">
        <f t="shared" si="1397"/>
        <v>0</v>
      </c>
      <c r="EL347" s="375">
        <f t="shared" si="1398"/>
        <v>0</v>
      </c>
      <c r="EM347" s="375">
        <f t="shared" si="1399"/>
        <v>1</v>
      </c>
      <c r="EN347" s="375">
        <f t="shared" si="1400"/>
        <v>0</v>
      </c>
      <c r="EO347" s="375">
        <f t="shared" si="1401"/>
        <v>0</v>
      </c>
      <c r="EP347" s="375">
        <f t="shared" si="1402"/>
        <v>1</v>
      </c>
      <c r="EQ347" s="375">
        <f t="shared" si="1403"/>
        <v>0</v>
      </c>
      <c r="ER347" s="375">
        <f t="shared" si="1404"/>
        <v>0</v>
      </c>
      <c r="ES347" s="375">
        <f t="shared" si="1405"/>
        <v>1</v>
      </c>
      <c r="ET347" s="375">
        <f t="shared" si="1406"/>
        <v>0</v>
      </c>
      <c r="EU347" s="375">
        <f t="shared" si="1407"/>
        <v>0</v>
      </c>
      <c r="EV347" s="375">
        <f t="shared" si="1408"/>
        <v>1</v>
      </c>
      <c r="EW347" s="375">
        <f t="shared" si="1409"/>
        <v>0</v>
      </c>
      <c r="EX347" s="375">
        <f t="shared" si="1410"/>
        <v>0</v>
      </c>
      <c r="EY347" s="375">
        <f t="shared" si="1411"/>
        <v>1</v>
      </c>
      <c r="EZ347" s="375">
        <f t="shared" si="1412"/>
        <v>0</v>
      </c>
      <c r="FA347" s="375">
        <f t="shared" si="1413"/>
        <v>0</v>
      </c>
      <c r="FB347" s="375">
        <f t="shared" si="1414"/>
        <v>1</v>
      </c>
      <c r="FC347" s="375">
        <f t="shared" si="1415"/>
        <v>0</v>
      </c>
      <c r="FD347" s="375">
        <f t="shared" si="1416"/>
        <v>0</v>
      </c>
      <c r="FE347" s="376"/>
      <c r="FF347" s="372"/>
      <c r="FG347" s="372"/>
      <c r="FH347" s="372"/>
      <c r="FI347" s="372"/>
      <c r="FJ347" s="372"/>
      <c r="FK347" s="372"/>
      <c r="FL347" s="372"/>
      <c r="FM347" s="372"/>
      <c r="FN347" s="372"/>
      <c r="FO347" s="372"/>
      <c r="FP347" s="372"/>
      <c r="FQ347" s="372"/>
      <c r="FR347" s="372"/>
      <c r="FS347" s="372"/>
      <c r="FT347" s="372"/>
      <c r="FU347" s="372"/>
      <c r="FV347" s="372"/>
      <c r="FW347" s="372"/>
      <c r="FX347" s="372"/>
      <c r="FY347" s="372"/>
      <c r="FZ347" s="372"/>
      <c r="GA347" s="372"/>
      <c r="GB347" s="372"/>
      <c r="GC347" s="372"/>
      <c r="GD347" s="372"/>
      <c r="GE347" s="372"/>
      <c r="GF347" s="372"/>
      <c r="GG347" s="372"/>
      <c r="GH347" s="372"/>
      <c r="GI347" s="372"/>
      <c r="GJ347" s="372"/>
      <c r="GK347" s="372"/>
      <c r="GL347" s="372"/>
      <c r="GM347" s="372"/>
      <c r="GN347" s="372"/>
      <c r="GO347" s="372"/>
      <c r="GP347" s="372"/>
      <c r="GQ347" s="372"/>
      <c r="GR347" s="372"/>
      <c r="GS347" s="372"/>
      <c r="GT347" s="372"/>
      <c r="GU347" s="372"/>
      <c r="GV347" s="372"/>
      <c r="GW347" s="372"/>
      <c r="GX347" s="372"/>
      <c r="GY347" s="372"/>
      <c r="GZ347" s="372"/>
      <c r="HA347" s="372"/>
      <c r="HB347" s="372"/>
      <c r="HC347" s="372"/>
    </row>
    <row r="348" spans="1:211" s="373" customFormat="1" ht="15" customHeight="1" x14ac:dyDescent="0.2">
      <c r="A348" s="366">
        <f>SWDATA!O333</f>
        <v>0</v>
      </c>
      <c r="B348" s="366">
        <f>SWDATA!M333</f>
        <v>0</v>
      </c>
      <c r="C348" s="351">
        <f>IF(AND(SWDATA!M333=1,SWDATA!Q333="promotions"),SWDATA!P333,0)</f>
        <v>0</v>
      </c>
      <c r="D348" s="367">
        <f>ROW(SWDATA!M333)</f>
        <v>333</v>
      </c>
      <c r="E348" s="368">
        <f t="shared" si="1346"/>
        <v>0</v>
      </c>
      <c r="F348" s="369">
        <f t="shared" si="1259"/>
        <v>1</v>
      </c>
      <c r="G348" s="366" t="str">
        <f t="shared" si="1260"/>
        <v/>
      </c>
      <c r="H348" s="370"/>
      <c r="J348" s="238">
        <f t="shared" si="1261"/>
        <v>0</v>
      </c>
      <c r="K348" s="239" t="str">
        <f t="shared" si="1262"/>
        <v/>
      </c>
      <c r="L348" s="342"/>
      <c r="M348" s="345"/>
      <c r="N348" s="340" t="str">
        <f>IF(LEN(SWDATA!F333)=0,"",N347)</f>
        <v/>
      </c>
      <c r="O348" s="296" t="str">
        <f>IF(LEN(SWDATA!G333)=0,"",O347)</f>
        <v/>
      </c>
      <c r="P348" s="297" t="str">
        <f>IF(LEN(SWDATA!C333)=0,"",SWDATA!C333)</f>
        <v/>
      </c>
      <c r="Q348" s="312" t="str">
        <f t="shared" si="1263"/>
        <v/>
      </c>
      <c r="R348" s="223" t="s">
        <v>261</v>
      </c>
      <c r="S348" s="224"/>
      <c r="T348" s="224"/>
      <c r="U348" s="264" t="s">
        <v>596</v>
      </c>
      <c r="V348" s="205" t="s">
        <v>221</v>
      </c>
      <c r="W348" s="266">
        <f>IF(OR(Is_Loading,LEN($A348)=0),"",SWDATA!P333)</f>
        <v>0</v>
      </c>
      <c r="X348" s="267">
        <f>IF(OR(Is_Loading,LEN($A348)=0),"",SWDATA!Q333)</f>
        <v>0</v>
      </c>
      <c r="Y348" s="267">
        <f>IF(OR(Is_Loading,LEN($A348)=0),"",SWDATA!R333)</f>
        <v>0</v>
      </c>
      <c r="Z348" s="266" t="str">
        <f t="shared" si="1417"/>
        <v/>
      </c>
      <c r="AA348" s="266">
        <f>IF(OR(Is_Loading,LEN($A348)=0),"",SWDATA!T333)</f>
        <v>0</v>
      </c>
      <c r="AB348" s="267">
        <f>IF(OR(Is_Loading,LEN($A348)=0),"",SWDATA!U333)</f>
        <v>0</v>
      </c>
      <c r="AC348" s="267">
        <f>IF(OR(Is_Loading,LEN($A348)=0),"",SWDATA!V333)</f>
        <v>0</v>
      </c>
      <c r="AD348" s="266" t="str">
        <f t="shared" si="1265"/>
        <v/>
      </c>
      <c r="AE348" s="266">
        <f>IF(OR(Is_Loading,LEN($A348)=0),"",SWDATA!X333)</f>
        <v>0</v>
      </c>
      <c r="AF348" s="267">
        <f>IF(OR(Is_Loading,LEN($A348)=0),"",SWDATA!Y333)</f>
        <v>0</v>
      </c>
      <c r="AG348" s="267">
        <f>IF(OR(Is_Loading,LEN($A348)=0),"",SWDATA!Z333)</f>
        <v>0</v>
      </c>
      <c r="AH348" s="266" t="str">
        <f t="shared" si="1266"/>
        <v/>
      </c>
      <c r="AI348" s="266">
        <f>IF(OR(Is_Loading,LEN($A348)=0),"",SWDATA!AB333)</f>
        <v>0</v>
      </c>
      <c r="AJ348" s="267">
        <f>IF(OR(Is_Loading,LEN($A348)=0),"",SWDATA!AC333)</f>
        <v>0</v>
      </c>
      <c r="AK348" s="267">
        <f>IF(OR(Is_Loading,LEN($A348)=0),"",SWDATA!AD333)</f>
        <v>0</v>
      </c>
      <c r="AL348" s="266" t="str">
        <f t="shared" si="1267"/>
        <v/>
      </c>
      <c r="AM348" s="266">
        <f>IF(OR(Is_Loading,LEN($A348)=0),"",SWDATA!AF333)</f>
        <v>0</v>
      </c>
      <c r="AN348" s="267">
        <f>IF(OR(Is_Loading,LEN($A348)=0),"",SWDATA!AG333)</f>
        <v>0</v>
      </c>
      <c r="AO348" s="323">
        <f>IF(OR(Is_Loading,LEN($A348)=0),"",SWDATA!AH333)</f>
        <v>0</v>
      </c>
      <c r="AP348" s="320" t="str">
        <f t="shared" si="1268"/>
        <v/>
      </c>
      <c r="AQ348" s="266">
        <f>IF(OR(Is_Loading,LEN($A348)=0),"",SWDATA!AJ333)</f>
        <v>0</v>
      </c>
      <c r="AR348" s="267">
        <f>IF(OR(Is_Loading,LEN($A348)=0),"",SWDATA!AK333)</f>
        <v>0</v>
      </c>
      <c r="AS348" s="267">
        <f>IF(OR(Is_Loading,LEN($A348)=0),"",SWDATA!AL333)</f>
        <v>0</v>
      </c>
      <c r="AT348" s="266" t="str">
        <f t="shared" si="1269"/>
        <v/>
      </c>
      <c r="AU348" s="266">
        <f>IF(OR(Is_Loading,LEN($A348)=0),"",SWDATA!AN333)</f>
        <v>0</v>
      </c>
      <c r="AV348" s="267">
        <f>IF(OR(Is_Loading,LEN($A348)=0),"",SWDATA!AO333)</f>
        <v>0</v>
      </c>
      <c r="AW348" s="267">
        <f>IF(OR(Is_Loading,LEN($A348)=0),"",SWDATA!AP333)</f>
        <v>0</v>
      </c>
      <c r="AX348" s="266" t="str">
        <f t="shared" si="1270"/>
        <v/>
      </c>
      <c r="AY348" s="266">
        <f>IF(OR(Is_Loading,LEN($A348)=0),"",SWDATA!AR333)</f>
        <v>0</v>
      </c>
      <c r="AZ348" s="267">
        <f>IF(OR(Is_Loading,LEN($A348)=0),"",SWDATA!AS333)</f>
        <v>0</v>
      </c>
      <c r="BA348" s="267">
        <f>IF(OR(Is_Loading,LEN($A348)=0),"",SWDATA!AT333)</f>
        <v>0</v>
      </c>
      <c r="BB348" s="266" t="str">
        <f t="shared" si="1271"/>
        <v/>
      </c>
      <c r="BC348" s="266">
        <f>IF(OR(Is_Loading,LEN($A348)=0),"",SWDATA!AV333)</f>
        <v>0</v>
      </c>
      <c r="BD348" s="267">
        <f>IF(OR(Is_Loading,LEN($A348)=0),"",SWDATA!AW333)</f>
        <v>0</v>
      </c>
      <c r="BE348" s="323">
        <f>IF(OR(Is_Loading,LEN($A348)=0),"",SWDATA!AX333)</f>
        <v>0</v>
      </c>
      <c r="BF348" s="320" t="str">
        <f t="shared" si="1272"/>
        <v/>
      </c>
      <c r="BG348" s="11"/>
      <c r="BH348" s="11"/>
      <c r="BI348" s="11"/>
      <c r="BJ348" s="11"/>
      <c r="BK348" s="11"/>
      <c r="BL348" s="11"/>
      <c r="BM348" s="11"/>
      <c r="BN348" s="11"/>
      <c r="BO348" s="11"/>
      <c r="BP348" s="11"/>
      <c r="BQ348" s="11"/>
      <c r="BR348" s="11"/>
      <c r="BS348" s="11"/>
      <c r="BT348" s="11"/>
      <c r="BU348" s="11"/>
      <c r="BV348" s="11"/>
      <c r="BW348" s="11"/>
      <c r="BX348" s="11"/>
      <c r="BY348" s="11"/>
      <c r="BZ348" s="11"/>
      <c r="CA348" s="11"/>
      <c r="CB348" s="11"/>
      <c r="CC348" s="11"/>
      <c r="CD348" s="11"/>
      <c r="CE348" s="11"/>
      <c r="CF348" s="11"/>
      <c r="CG348" s="11"/>
      <c r="CH348" s="11"/>
      <c r="CI348" s="11"/>
      <c r="CJ348" s="11"/>
      <c r="CK348" s="11"/>
      <c r="CL348" s="11"/>
      <c r="CM348" s="11"/>
      <c r="CN348" s="351"/>
      <c r="CO348" s="351"/>
      <c r="CP348" s="351"/>
      <c r="CQ348" s="351"/>
      <c r="CR348" s="351"/>
      <c r="CS348" s="351"/>
      <c r="CT348" s="351"/>
      <c r="CU348" s="351"/>
      <c r="CV348" s="351"/>
      <c r="CW348" s="351"/>
      <c r="CX348" s="351"/>
      <c r="CY348" s="351"/>
      <c r="CZ348" s="351"/>
      <c r="DA348" s="351"/>
      <c r="DB348" s="351"/>
      <c r="DC348" s="351"/>
      <c r="DD348" s="351"/>
      <c r="DE348" s="351"/>
      <c r="DF348" s="351"/>
      <c r="DG348" s="351"/>
      <c r="DH348" s="351"/>
      <c r="DI348" s="351"/>
      <c r="DJ348" s="351"/>
      <c r="DK348" s="351"/>
      <c r="DL348" s="351"/>
      <c r="DM348" s="351"/>
      <c r="DN348" s="351"/>
      <c r="DS348" s="372"/>
      <c r="DT348" s="374"/>
      <c r="DU348" s="375"/>
      <c r="DV348" s="375"/>
      <c r="DW348" s="375"/>
      <c r="DX348" s="375">
        <v>1</v>
      </c>
      <c r="DY348" s="375">
        <f t="shared" si="1385"/>
        <v>0</v>
      </c>
      <c r="DZ348" s="375">
        <f t="shared" si="1386"/>
        <v>0</v>
      </c>
      <c r="EA348" s="375">
        <f t="shared" si="1387"/>
        <v>1</v>
      </c>
      <c r="EB348" s="375">
        <f t="shared" si="1388"/>
        <v>0</v>
      </c>
      <c r="EC348" s="375">
        <f t="shared" si="1389"/>
        <v>0</v>
      </c>
      <c r="ED348" s="375">
        <f t="shared" si="1390"/>
        <v>1</v>
      </c>
      <c r="EE348" s="375">
        <f t="shared" si="1391"/>
        <v>0</v>
      </c>
      <c r="EF348" s="375">
        <f t="shared" si="1392"/>
        <v>0</v>
      </c>
      <c r="EG348" s="375">
        <f t="shared" si="1393"/>
        <v>1</v>
      </c>
      <c r="EH348" s="375">
        <f t="shared" si="1394"/>
        <v>0</v>
      </c>
      <c r="EI348" s="375">
        <f t="shared" si="1395"/>
        <v>0</v>
      </c>
      <c r="EJ348" s="375">
        <f t="shared" si="1396"/>
        <v>1</v>
      </c>
      <c r="EK348" s="375">
        <f t="shared" si="1397"/>
        <v>0</v>
      </c>
      <c r="EL348" s="375">
        <f t="shared" si="1398"/>
        <v>0</v>
      </c>
      <c r="EM348" s="375">
        <f t="shared" si="1399"/>
        <v>1</v>
      </c>
      <c r="EN348" s="375">
        <f t="shared" si="1400"/>
        <v>0</v>
      </c>
      <c r="EO348" s="375">
        <f t="shared" si="1401"/>
        <v>0</v>
      </c>
      <c r="EP348" s="375">
        <f t="shared" si="1402"/>
        <v>1</v>
      </c>
      <c r="EQ348" s="375">
        <f t="shared" si="1403"/>
        <v>0</v>
      </c>
      <c r="ER348" s="375">
        <f t="shared" si="1404"/>
        <v>0</v>
      </c>
      <c r="ES348" s="375">
        <f t="shared" si="1405"/>
        <v>1</v>
      </c>
      <c r="ET348" s="375">
        <f t="shared" si="1406"/>
        <v>0</v>
      </c>
      <c r="EU348" s="375">
        <f t="shared" si="1407"/>
        <v>0</v>
      </c>
      <c r="EV348" s="375">
        <f t="shared" si="1408"/>
        <v>1</v>
      </c>
      <c r="EW348" s="375">
        <f t="shared" si="1409"/>
        <v>0</v>
      </c>
      <c r="EX348" s="375">
        <f t="shared" si="1410"/>
        <v>0</v>
      </c>
      <c r="EY348" s="375">
        <f t="shared" si="1411"/>
        <v>1</v>
      </c>
      <c r="EZ348" s="375">
        <f t="shared" si="1412"/>
        <v>0</v>
      </c>
      <c r="FA348" s="375">
        <f t="shared" si="1413"/>
        <v>0</v>
      </c>
      <c r="FB348" s="375">
        <f t="shared" si="1414"/>
        <v>1</v>
      </c>
      <c r="FC348" s="375">
        <f t="shared" si="1415"/>
        <v>0</v>
      </c>
      <c r="FD348" s="375">
        <f t="shared" si="1416"/>
        <v>0</v>
      </c>
      <c r="FE348" s="376"/>
      <c r="FF348" s="372"/>
      <c r="FG348" s="372"/>
      <c r="FH348" s="372"/>
      <c r="FI348" s="372"/>
      <c r="FJ348" s="372"/>
      <c r="FK348" s="372"/>
      <c r="FL348" s="372"/>
      <c r="FM348" s="372"/>
      <c r="FN348" s="372"/>
      <c r="FO348" s="372"/>
      <c r="FP348" s="372"/>
      <c r="FQ348" s="372"/>
      <c r="FR348" s="372"/>
      <c r="FS348" s="372"/>
      <c r="FT348" s="372"/>
      <c r="FU348" s="372"/>
      <c r="FV348" s="372"/>
      <c r="FW348" s="372"/>
      <c r="FX348" s="372"/>
      <c r="FY348" s="372"/>
      <c r="FZ348" s="372"/>
      <c r="GA348" s="372"/>
      <c r="GB348" s="372"/>
      <c r="GC348" s="372"/>
      <c r="GD348" s="372"/>
      <c r="GE348" s="372"/>
      <c r="GF348" s="372"/>
      <c r="GG348" s="372"/>
      <c r="GH348" s="372"/>
      <c r="GI348" s="372"/>
      <c r="GJ348" s="372"/>
      <c r="GK348" s="372"/>
      <c r="GL348" s="372"/>
      <c r="GM348" s="372"/>
      <c r="GN348" s="372"/>
      <c r="GO348" s="372"/>
      <c r="GP348" s="372"/>
      <c r="GQ348" s="372"/>
      <c r="GR348" s="372"/>
      <c r="GS348" s="372"/>
      <c r="GT348" s="372"/>
      <c r="GU348" s="372"/>
      <c r="GV348" s="372"/>
      <c r="GW348" s="372"/>
      <c r="GX348" s="372"/>
      <c r="GY348" s="372"/>
      <c r="GZ348" s="372"/>
      <c r="HA348" s="372"/>
      <c r="HB348" s="372"/>
      <c r="HC348" s="372"/>
    </row>
    <row r="349" spans="1:211" s="373" customFormat="1" ht="15" customHeight="1" x14ac:dyDescent="0.2">
      <c r="A349" s="366">
        <f>SWDATA!O334</f>
        <v>0</v>
      </c>
      <c r="B349" s="366">
        <f>SWDATA!M334</f>
        <v>0</v>
      </c>
      <c r="C349" s="351">
        <f>IF(AND(SWDATA!M334=1,SWDATA!Q334="promotions"),SWDATA!P334,0)</f>
        <v>0</v>
      </c>
      <c r="D349" s="367">
        <f>ROW(SWDATA!M334)</f>
        <v>334</v>
      </c>
      <c r="E349" s="368">
        <f ca="1">IF(AND(B349=1,UPPER(HLOOKUP(D349+14,'Metrics &amp; Attributes View'!$13:$31,19,0))&lt;&gt;"SBOM"),1,0)</f>
        <v>0</v>
      </c>
      <c r="F349" s="369">
        <f t="shared" si="1259"/>
        <v>1</v>
      </c>
      <c r="G349" s="366" t="str">
        <f t="shared" si="1260"/>
        <v/>
      </c>
      <c r="H349" s="370"/>
      <c r="J349" s="238">
        <f t="shared" si="1261"/>
        <v>0</v>
      </c>
      <c r="K349" s="239" t="str">
        <f t="shared" si="1262"/>
        <v/>
      </c>
      <c r="L349" s="342"/>
      <c r="M349" s="345"/>
      <c r="N349" s="340" t="str">
        <f>IF(LEN(SWDATA!F334)=0,"",N348)</f>
        <v/>
      </c>
      <c r="O349" s="296" t="str">
        <f>IF(LEN(SWDATA!G334)=0,"",O348)</f>
        <v/>
      </c>
      <c r="P349" s="297" t="str">
        <f>IF(LEN(SWDATA!C334)=0,"",SWDATA!C334)</f>
        <v/>
      </c>
      <c r="Q349" s="312" t="str">
        <f t="shared" si="1263"/>
        <v/>
      </c>
      <c r="R349" s="223" t="s">
        <v>262</v>
      </c>
      <c r="S349" s="224"/>
      <c r="T349" s="224"/>
      <c r="U349" s="264" t="s">
        <v>623</v>
      </c>
      <c r="V349" s="205" t="s">
        <v>221</v>
      </c>
      <c r="W349" s="266">
        <f>IF(OR(Is_Loading,LEN($A349)=0),"",SWDATA!P334)</f>
        <v>0</v>
      </c>
      <c r="X349" s="267">
        <f>IF(OR(Is_Loading,LEN($A349)=0),"",SWDATA!Q334)</f>
        <v>0</v>
      </c>
      <c r="Y349" s="267">
        <f>IF(OR(Is_Loading,LEN($A349)=0),"",SWDATA!R334)</f>
        <v>0</v>
      </c>
      <c r="Z349" s="266" t="str">
        <f t="shared" si="1417"/>
        <v/>
      </c>
      <c r="AA349" s="266">
        <f>IF(OR(Is_Loading,LEN($A349)=0),"",SWDATA!T334)</f>
        <v>0</v>
      </c>
      <c r="AB349" s="267">
        <f>IF(OR(Is_Loading,LEN($A349)=0),"",SWDATA!U334)</f>
        <v>0</v>
      </c>
      <c r="AC349" s="267">
        <f>IF(OR(Is_Loading,LEN($A349)=0),"",SWDATA!V334)</f>
        <v>0</v>
      </c>
      <c r="AD349" s="266" t="str">
        <f t="shared" si="1265"/>
        <v/>
      </c>
      <c r="AE349" s="266">
        <f>IF(OR(Is_Loading,LEN($A349)=0),"",SWDATA!X334)</f>
        <v>0</v>
      </c>
      <c r="AF349" s="267">
        <f>IF(OR(Is_Loading,LEN($A349)=0),"",SWDATA!Y334)</f>
        <v>0</v>
      </c>
      <c r="AG349" s="267">
        <f>IF(OR(Is_Loading,LEN($A349)=0),"",SWDATA!Z334)</f>
        <v>0</v>
      </c>
      <c r="AH349" s="266" t="str">
        <f t="shared" si="1266"/>
        <v/>
      </c>
      <c r="AI349" s="266">
        <f>IF(OR(Is_Loading,LEN($A349)=0),"",SWDATA!AB334)</f>
        <v>0</v>
      </c>
      <c r="AJ349" s="267">
        <f>IF(OR(Is_Loading,LEN($A349)=0),"",SWDATA!AC334)</f>
        <v>0</v>
      </c>
      <c r="AK349" s="267">
        <f>IF(OR(Is_Loading,LEN($A349)=0),"",SWDATA!AD334)</f>
        <v>0</v>
      </c>
      <c r="AL349" s="266" t="str">
        <f t="shared" si="1267"/>
        <v/>
      </c>
      <c r="AM349" s="266">
        <f>IF(OR(Is_Loading,LEN($A349)=0),"",SWDATA!AF334)</f>
        <v>0</v>
      </c>
      <c r="AN349" s="267">
        <f>IF(OR(Is_Loading,LEN($A349)=0),"",SWDATA!AG334)</f>
        <v>0</v>
      </c>
      <c r="AO349" s="323">
        <f>IF(OR(Is_Loading,LEN($A349)=0),"",SWDATA!AH334)</f>
        <v>0</v>
      </c>
      <c r="AP349" s="320" t="str">
        <f t="shared" si="1268"/>
        <v/>
      </c>
      <c r="AQ349" s="266">
        <f>IF(OR(Is_Loading,LEN($A349)=0),"",SWDATA!AJ334)</f>
        <v>0</v>
      </c>
      <c r="AR349" s="267">
        <f>IF(OR(Is_Loading,LEN($A349)=0),"",SWDATA!AK334)</f>
        <v>0</v>
      </c>
      <c r="AS349" s="267">
        <f>IF(OR(Is_Loading,LEN($A349)=0),"",SWDATA!AL334)</f>
        <v>0</v>
      </c>
      <c r="AT349" s="266" t="str">
        <f t="shared" si="1269"/>
        <v/>
      </c>
      <c r="AU349" s="266">
        <f>IF(OR(Is_Loading,LEN($A349)=0),"",SWDATA!AN334)</f>
        <v>0</v>
      </c>
      <c r="AV349" s="267">
        <f>IF(OR(Is_Loading,LEN($A349)=0),"",SWDATA!AO334)</f>
        <v>0</v>
      </c>
      <c r="AW349" s="267">
        <f>IF(OR(Is_Loading,LEN($A349)=0),"",SWDATA!AP334)</f>
        <v>0</v>
      </c>
      <c r="AX349" s="266" t="str">
        <f t="shared" si="1270"/>
        <v/>
      </c>
      <c r="AY349" s="266">
        <f>IF(OR(Is_Loading,LEN($A349)=0),"",SWDATA!AR334)</f>
        <v>0</v>
      </c>
      <c r="AZ349" s="267">
        <f>IF(OR(Is_Loading,LEN($A349)=0),"",SWDATA!AS334)</f>
        <v>0</v>
      </c>
      <c r="BA349" s="267">
        <f>IF(OR(Is_Loading,LEN($A349)=0),"",SWDATA!AT334)</f>
        <v>0</v>
      </c>
      <c r="BB349" s="266" t="str">
        <f t="shared" si="1271"/>
        <v/>
      </c>
      <c r="BC349" s="266">
        <f>IF(OR(Is_Loading,LEN($A349)=0),"",SWDATA!AV334)</f>
        <v>0</v>
      </c>
      <c r="BD349" s="267">
        <f>IF(OR(Is_Loading,LEN($A349)=0),"",SWDATA!AW334)</f>
        <v>0</v>
      </c>
      <c r="BE349" s="323">
        <f>IF(OR(Is_Loading,LEN($A349)=0),"",SWDATA!AX334)</f>
        <v>0</v>
      </c>
      <c r="BF349" s="320" t="str">
        <f t="shared" si="1272"/>
        <v/>
      </c>
      <c r="BG349" s="11"/>
      <c r="BH349" s="11"/>
      <c r="BI349" s="11"/>
      <c r="BJ349" s="11"/>
      <c r="BK349" s="11"/>
      <c r="BL349" s="11"/>
      <c r="BM349" s="11"/>
      <c r="BN349" s="11"/>
      <c r="BO349" s="11"/>
      <c r="BP349" s="11"/>
      <c r="BQ349" s="11"/>
      <c r="BR349" s="11"/>
      <c r="BS349" s="11"/>
      <c r="BT349" s="11"/>
      <c r="BU349" s="11"/>
      <c r="BV349" s="11"/>
      <c r="BW349" s="11"/>
      <c r="BX349" s="11"/>
      <c r="BY349" s="11"/>
      <c r="BZ349" s="11"/>
      <c r="CA349" s="11"/>
      <c r="CB349" s="11"/>
      <c r="CC349" s="11"/>
      <c r="CD349" s="11"/>
      <c r="CE349" s="11"/>
      <c r="CF349" s="11"/>
      <c r="CG349" s="11"/>
      <c r="CH349" s="11"/>
      <c r="CI349" s="11"/>
      <c r="CJ349" s="11"/>
      <c r="CK349" s="11"/>
      <c r="CL349" s="11"/>
      <c r="CM349" s="11"/>
      <c r="CN349" s="351"/>
      <c r="CO349" s="351"/>
      <c r="CP349" s="351"/>
      <c r="CQ349" s="351"/>
      <c r="CR349" s="351"/>
      <c r="CS349" s="351"/>
      <c r="CT349" s="351"/>
      <c r="CU349" s="351"/>
      <c r="CV349" s="351"/>
      <c r="CW349" s="351"/>
      <c r="CX349" s="351"/>
      <c r="CY349" s="351"/>
      <c r="CZ349" s="351"/>
      <c r="DA349" s="351"/>
      <c r="DB349" s="351"/>
      <c r="DC349" s="351"/>
      <c r="DD349" s="351"/>
      <c r="DE349" s="351"/>
      <c r="DF349" s="351"/>
      <c r="DG349" s="351"/>
      <c r="DH349" s="351"/>
      <c r="DI349" s="351"/>
      <c r="DJ349" s="351"/>
      <c r="DK349" s="351"/>
      <c r="DL349" s="351"/>
      <c r="DM349" s="351"/>
      <c r="DN349" s="351"/>
      <c r="DS349" s="372"/>
      <c r="DT349" s="374"/>
      <c r="DU349" s="375"/>
      <c r="DV349" s="375"/>
      <c r="DW349" s="375"/>
      <c r="DX349" s="375">
        <v>1</v>
      </c>
      <c r="DY349" s="375">
        <f t="shared" si="1385"/>
        <v>0</v>
      </c>
      <c r="DZ349" s="375">
        <f t="shared" si="1386"/>
        <v>0</v>
      </c>
      <c r="EA349" s="375">
        <f t="shared" si="1387"/>
        <v>1</v>
      </c>
      <c r="EB349" s="375">
        <f t="shared" si="1388"/>
        <v>0</v>
      </c>
      <c r="EC349" s="375">
        <f t="shared" si="1389"/>
        <v>0</v>
      </c>
      <c r="ED349" s="375">
        <f t="shared" si="1390"/>
        <v>1</v>
      </c>
      <c r="EE349" s="375">
        <f t="shared" si="1391"/>
        <v>0</v>
      </c>
      <c r="EF349" s="375">
        <f t="shared" si="1392"/>
        <v>0</v>
      </c>
      <c r="EG349" s="375">
        <f t="shared" si="1393"/>
        <v>1</v>
      </c>
      <c r="EH349" s="375">
        <f t="shared" si="1394"/>
        <v>0</v>
      </c>
      <c r="EI349" s="375">
        <f t="shared" si="1395"/>
        <v>0</v>
      </c>
      <c r="EJ349" s="375">
        <f t="shared" si="1396"/>
        <v>1</v>
      </c>
      <c r="EK349" s="375">
        <f t="shared" si="1397"/>
        <v>0</v>
      </c>
      <c r="EL349" s="375">
        <f t="shared" si="1398"/>
        <v>0</v>
      </c>
      <c r="EM349" s="375">
        <f t="shared" si="1399"/>
        <v>1</v>
      </c>
      <c r="EN349" s="375">
        <f t="shared" si="1400"/>
        <v>0</v>
      </c>
      <c r="EO349" s="375">
        <f t="shared" si="1401"/>
        <v>0</v>
      </c>
      <c r="EP349" s="375">
        <f t="shared" si="1402"/>
        <v>1</v>
      </c>
      <c r="EQ349" s="375">
        <f t="shared" si="1403"/>
        <v>0</v>
      </c>
      <c r="ER349" s="375">
        <f t="shared" si="1404"/>
        <v>0</v>
      </c>
      <c r="ES349" s="375">
        <f t="shared" si="1405"/>
        <v>1</v>
      </c>
      <c r="ET349" s="375">
        <f t="shared" si="1406"/>
        <v>0</v>
      </c>
      <c r="EU349" s="375">
        <f t="shared" si="1407"/>
        <v>0</v>
      </c>
      <c r="EV349" s="375">
        <f t="shared" si="1408"/>
        <v>1</v>
      </c>
      <c r="EW349" s="375">
        <f t="shared" si="1409"/>
        <v>0</v>
      </c>
      <c r="EX349" s="375">
        <f t="shared" si="1410"/>
        <v>0</v>
      </c>
      <c r="EY349" s="375">
        <f t="shared" si="1411"/>
        <v>1</v>
      </c>
      <c r="EZ349" s="375">
        <f t="shared" si="1412"/>
        <v>0</v>
      </c>
      <c r="FA349" s="375">
        <f t="shared" si="1413"/>
        <v>0</v>
      </c>
      <c r="FB349" s="375">
        <f t="shared" si="1414"/>
        <v>1</v>
      </c>
      <c r="FC349" s="375">
        <f t="shared" si="1415"/>
        <v>0</v>
      </c>
      <c r="FD349" s="375">
        <f t="shared" si="1416"/>
        <v>0</v>
      </c>
      <c r="FE349" s="376"/>
      <c r="FF349" s="372"/>
      <c r="FG349" s="372"/>
      <c r="FH349" s="372"/>
      <c r="FI349" s="372"/>
      <c r="FJ349" s="372"/>
      <c r="FK349" s="372"/>
      <c r="FL349" s="372"/>
      <c r="FM349" s="372"/>
      <c r="FN349" s="372"/>
      <c r="FO349" s="372"/>
      <c r="FP349" s="372"/>
      <c r="FQ349" s="372"/>
      <c r="FR349" s="372"/>
      <c r="FS349" s="372"/>
      <c r="FT349" s="372"/>
      <c r="FU349" s="372"/>
      <c r="FV349" s="372"/>
      <c r="FW349" s="372"/>
      <c r="FX349" s="372"/>
      <c r="FY349" s="372"/>
      <c r="FZ349" s="372"/>
      <c r="GA349" s="372"/>
      <c r="GB349" s="372"/>
      <c r="GC349" s="372"/>
      <c r="GD349" s="372"/>
      <c r="GE349" s="372"/>
      <c r="GF349" s="372"/>
      <c r="GG349" s="372"/>
      <c r="GH349" s="372"/>
      <c r="GI349" s="372"/>
      <c r="GJ349" s="372"/>
      <c r="GK349" s="372"/>
      <c r="GL349" s="372"/>
      <c r="GM349" s="372"/>
      <c r="GN349" s="372"/>
      <c r="GO349" s="372"/>
      <c r="GP349" s="372"/>
      <c r="GQ349" s="372"/>
      <c r="GR349" s="372"/>
      <c r="GS349" s="372"/>
      <c r="GT349" s="372"/>
      <c r="GU349" s="372"/>
      <c r="GV349" s="372"/>
      <c r="GW349" s="372"/>
      <c r="GX349" s="372"/>
      <c r="GY349" s="372"/>
      <c r="GZ349" s="372"/>
      <c r="HA349" s="372"/>
      <c r="HB349" s="372"/>
      <c r="HC349" s="372"/>
    </row>
    <row r="350" spans="1:211" s="373" customFormat="1" ht="15" customHeight="1" x14ac:dyDescent="0.2">
      <c r="A350" s="366">
        <f>SWDATA!O335</f>
        <v>0</v>
      </c>
      <c r="B350" s="366">
        <f>SWDATA!M335</f>
        <v>0</v>
      </c>
      <c r="C350" s="351">
        <f>IF(AND(SWDATA!M335=1,SWDATA!Q335="promotions"),SWDATA!P335,0)</f>
        <v>0</v>
      </c>
      <c r="D350" s="367">
        <f>ROW(SWDATA!M335)</f>
        <v>335</v>
      </c>
      <c r="E350" s="368">
        <f t="shared" ref="E350" si="1419">B350</f>
        <v>0</v>
      </c>
      <c r="F350" s="369">
        <f t="shared" si="1259"/>
        <v>1</v>
      </c>
      <c r="G350" s="366" t="str">
        <f t="shared" si="1260"/>
        <v/>
      </c>
      <c r="H350" s="370"/>
      <c r="J350" s="238">
        <f t="shared" si="1261"/>
        <v>0</v>
      </c>
      <c r="K350" s="239" t="str">
        <f t="shared" si="1262"/>
        <v/>
      </c>
      <c r="L350" s="342"/>
      <c r="M350" s="345"/>
      <c r="N350" s="340" t="str">
        <f>IF(LEN(SWDATA!F335)=0,"",N349)</f>
        <v/>
      </c>
      <c r="O350" s="296" t="str">
        <f>IF(LEN(SWDATA!G335)=0,"",O349)</f>
        <v/>
      </c>
      <c r="P350" s="297" t="str">
        <f>IF(LEN(SWDATA!C335)=0,"",SWDATA!C335)</f>
        <v/>
      </c>
      <c r="Q350" s="312" t="str">
        <f t="shared" si="1263"/>
        <v/>
      </c>
      <c r="R350" s="223" t="s">
        <v>261</v>
      </c>
      <c r="S350" s="224"/>
      <c r="T350" s="224"/>
      <c r="U350" s="264" t="s">
        <v>624</v>
      </c>
      <c r="V350" s="205" t="s">
        <v>221</v>
      </c>
      <c r="W350" s="266">
        <f>IF(OR(Is_Loading,LEN($A350)=0),"",SWDATA!P335)</f>
        <v>0</v>
      </c>
      <c r="X350" s="267">
        <f>IF(OR(Is_Loading,LEN($A350)=0),"",SWDATA!Q335)</f>
        <v>0</v>
      </c>
      <c r="Y350" s="267">
        <f>IF(OR(Is_Loading,LEN($A350)=0),"",SWDATA!R335)</f>
        <v>0</v>
      </c>
      <c r="Z350" s="266" t="str">
        <f t="shared" si="1417"/>
        <v/>
      </c>
      <c r="AA350" s="266">
        <f>IF(OR(Is_Loading,LEN($A350)=0),"",SWDATA!T335)</f>
        <v>0</v>
      </c>
      <c r="AB350" s="267">
        <f>IF(OR(Is_Loading,LEN($A350)=0),"",SWDATA!U335)</f>
        <v>0</v>
      </c>
      <c r="AC350" s="267">
        <f>IF(OR(Is_Loading,LEN($A350)=0),"",SWDATA!V335)</f>
        <v>0</v>
      </c>
      <c r="AD350" s="266" t="str">
        <f t="shared" si="1265"/>
        <v/>
      </c>
      <c r="AE350" s="266">
        <f>IF(OR(Is_Loading,LEN($A350)=0),"",SWDATA!X335)</f>
        <v>0</v>
      </c>
      <c r="AF350" s="267">
        <f>IF(OR(Is_Loading,LEN($A350)=0),"",SWDATA!Y335)</f>
        <v>0</v>
      </c>
      <c r="AG350" s="267">
        <f>IF(OR(Is_Loading,LEN($A350)=0),"",SWDATA!Z335)</f>
        <v>0</v>
      </c>
      <c r="AH350" s="266" t="str">
        <f t="shared" si="1266"/>
        <v/>
      </c>
      <c r="AI350" s="266">
        <f>IF(OR(Is_Loading,LEN($A350)=0),"",SWDATA!AB335)</f>
        <v>0</v>
      </c>
      <c r="AJ350" s="267">
        <f>IF(OR(Is_Loading,LEN($A350)=0),"",SWDATA!AC335)</f>
        <v>0</v>
      </c>
      <c r="AK350" s="267">
        <f>IF(OR(Is_Loading,LEN($A350)=0),"",SWDATA!AD335)</f>
        <v>0</v>
      </c>
      <c r="AL350" s="266" t="str">
        <f t="shared" si="1267"/>
        <v/>
      </c>
      <c r="AM350" s="266">
        <f>IF(OR(Is_Loading,LEN($A350)=0),"",SWDATA!AF335)</f>
        <v>0</v>
      </c>
      <c r="AN350" s="267">
        <f>IF(OR(Is_Loading,LEN($A350)=0),"",SWDATA!AG335)</f>
        <v>0</v>
      </c>
      <c r="AO350" s="323">
        <f>IF(OR(Is_Loading,LEN($A350)=0),"",SWDATA!AH335)</f>
        <v>0</v>
      </c>
      <c r="AP350" s="320" t="str">
        <f t="shared" si="1268"/>
        <v/>
      </c>
      <c r="AQ350" s="266">
        <f>IF(OR(Is_Loading,LEN($A350)=0),"",SWDATA!AJ335)</f>
        <v>0</v>
      </c>
      <c r="AR350" s="267">
        <f>IF(OR(Is_Loading,LEN($A350)=0),"",SWDATA!AK335)</f>
        <v>0</v>
      </c>
      <c r="AS350" s="267">
        <f>IF(OR(Is_Loading,LEN($A350)=0),"",SWDATA!AL335)</f>
        <v>0</v>
      </c>
      <c r="AT350" s="266" t="str">
        <f t="shared" si="1269"/>
        <v/>
      </c>
      <c r="AU350" s="266">
        <f>IF(OR(Is_Loading,LEN($A350)=0),"",SWDATA!AN335)</f>
        <v>0</v>
      </c>
      <c r="AV350" s="267">
        <f>IF(OR(Is_Loading,LEN($A350)=0),"",SWDATA!AO335)</f>
        <v>0</v>
      </c>
      <c r="AW350" s="267">
        <f>IF(OR(Is_Loading,LEN($A350)=0),"",SWDATA!AP335)</f>
        <v>0</v>
      </c>
      <c r="AX350" s="266" t="str">
        <f t="shared" si="1270"/>
        <v/>
      </c>
      <c r="AY350" s="266">
        <f>IF(OR(Is_Loading,LEN($A350)=0),"",SWDATA!AR335)</f>
        <v>0</v>
      </c>
      <c r="AZ350" s="267">
        <f>IF(OR(Is_Loading,LEN($A350)=0),"",SWDATA!AS335)</f>
        <v>0</v>
      </c>
      <c r="BA350" s="267">
        <f>IF(OR(Is_Loading,LEN($A350)=0),"",SWDATA!AT335)</f>
        <v>0</v>
      </c>
      <c r="BB350" s="266" t="str">
        <f t="shared" si="1271"/>
        <v/>
      </c>
      <c r="BC350" s="266">
        <f>IF(OR(Is_Loading,LEN($A350)=0),"",SWDATA!AV335)</f>
        <v>0</v>
      </c>
      <c r="BD350" s="267">
        <f>IF(OR(Is_Loading,LEN($A350)=0),"",SWDATA!AW335)</f>
        <v>0</v>
      </c>
      <c r="BE350" s="323">
        <f>IF(OR(Is_Loading,LEN($A350)=0),"",SWDATA!AX335)</f>
        <v>0</v>
      </c>
      <c r="BF350" s="320" t="str">
        <f t="shared" si="1272"/>
        <v/>
      </c>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351"/>
      <c r="CO350" s="351"/>
      <c r="CP350" s="351"/>
      <c r="CQ350" s="351"/>
      <c r="CR350" s="351"/>
      <c r="CS350" s="351"/>
      <c r="CT350" s="351"/>
      <c r="CU350" s="351"/>
      <c r="CV350" s="351"/>
      <c r="CW350" s="351"/>
      <c r="CX350" s="351"/>
      <c r="CY350" s="351"/>
      <c r="CZ350" s="351"/>
      <c r="DA350" s="351"/>
      <c r="DB350" s="351"/>
      <c r="DC350" s="351"/>
      <c r="DD350" s="351"/>
      <c r="DE350" s="351"/>
      <c r="DF350" s="351"/>
      <c r="DG350" s="351"/>
      <c r="DH350" s="351"/>
      <c r="DI350" s="351"/>
      <c r="DJ350" s="351"/>
      <c r="DK350" s="351"/>
      <c r="DL350" s="351"/>
      <c r="DM350" s="351"/>
      <c r="DN350" s="351"/>
      <c r="DS350" s="372"/>
      <c r="DT350" s="374"/>
      <c r="DU350" s="375"/>
      <c r="DV350" s="375"/>
      <c r="DW350" s="375"/>
      <c r="DX350" s="375">
        <v>1</v>
      </c>
      <c r="DY350" s="375">
        <f t="shared" si="1385"/>
        <v>0</v>
      </c>
      <c r="DZ350" s="375">
        <f t="shared" si="1386"/>
        <v>0</v>
      </c>
      <c r="EA350" s="375">
        <f t="shared" si="1387"/>
        <v>1</v>
      </c>
      <c r="EB350" s="375">
        <f t="shared" si="1388"/>
        <v>0</v>
      </c>
      <c r="EC350" s="375">
        <f t="shared" si="1389"/>
        <v>0</v>
      </c>
      <c r="ED350" s="375">
        <f t="shared" si="1390"/>
        <v>1</v>
      </c>
      <c r="EE350" s="375">
        <f t="shared" si="1391"/>
        <v>0</v>
      </c>
      <c r="EF350" s="375">
        <f t="shared" si="1392"/>
        <v>0</v>
      </c>
      <c r="EG350" s="375">
        <f t="shared" si="1393"/>
        <v>1</v>
      </c>
      <c r="EH350" s="375">
        <f t="shared" si="1394"/>
        <v>0</v>
      </c>
      <c r="EI350" s="375">
        <f t="shared" si="1395"/>
        <v>0</v>
      </c>
      <c r="EJ350" s="375">
        <f t="shared" si="1396"/>
        <v>1</v>
      </c>
      <c r="EK350" s="375">
        <f t="shared" si="1397"/>
        <v>0</v>
      </c>
      <c r="EL350" s="375">
        <f t="shared" si="1398"/>
        <v>0</v>
      </c>
      <c r="EM350" s="375">
        <f t="shared" si="1399"/>
        <v>1</v>
      </c>
      <c r="EN350" s="375">
        <f t="shared" si="1400"/>
        <v>0</v>
      </c>
      <c r="EO350" s="375">
        <f t="shared" si="1401"/>
        <v>0</v>
      </c>
      <c r="EP350" s="375">
        <f t="shared" si="1402"/>
        <v>1</v>
      </c>
      <c r="EQ350" s="375">
        <f t="shared" si="1403"/>
        <v>0</v>
      </c>
      <c r="ER350" s="375">
        <f t="shared" si="1404"/>
        <v>0</v>
      </c>
      <c r="ES350" s="375">
        <f t="shared" si="1405"/>
        <v>1</v>
      </c>
      <c r="ET350" s="375">
        <f t="shared" si="1406"/>
        <v>0</v>
      </c>
      <c r="EU350" s="375">
        <f t="shared" si="1407"/>
        <v>0</v>
      </c>
      <c r="EV350" s="375">
        <f t="shared" si="1408"/>
        <v>1</v>
      </c>
      <c r="EW350" s="375">
        <f t="shared" si="1409"/>
        <v>0</v>
      </c>
      <c r="EX350" s="375">
        <f t="shared" si="1410"/>
        <v>0</v>
      </c>
      <c r="EY350" s="375">
        <f t="shared" si="1411"/>
        <v>1</v>
      </c>
      <c r="EZ350" s="375">
        <f t="shared" si="1412"/>
        <v>0</v>
      </c>
      <c r="FA350" s="375">
        <f t="shared" si="1413"/>
        <v>0</v>
      </c>
      <c r="FB350" s="375">
        <f t="shared" si="1414"/>
        <v>1</v>
      </c>
      <c r="FC350" s="375">
        <f t="shared" si="1415"/>
        <v>0</v>
      </c>
      <c r="FD350" s="375">
        <f t="shared" si="1416"/>
        <v>0</v>
      </c>
      <c r="FE350" s="376"/>
      <c r="FF350" s="372"/>
      <c r="FG350" s="372"/>
      <c r="FH350" s="372"/>
      <c r="FI350" s="372"/>
      <c r="FJ350" s="372"/>
      <c r="FK350" s="372"/>
      <c r="FL350" s="372"/>
      <c r="FM350" s="372"/>
      <c r="FN350" s="372"/>
      <c r="FO350" s="372"/>
      <c r="FP350" s="372"/>
      <c r="FQ350" s="372"/>
      <c r="FR350" s="372"/>
      <c r="FS350" s="372"/>
      <c r="FT350" s="372"/>
      <c r="FU350" s="372"/>
      <c r="FV350" s="372"/>
      <c r="FW350" s="372"/>
      <c r="FX350" s="372"/>
      <c r="FY350" s="372"/>
      <c r="FZ350" s="372"/>
      <c r="GA350" s="372"/>
      <c r="GB350" s="372"/>
      <c r="GC350" s="372"/>
      <c r="GD350" s="372"/>
      <c r="GE350" s="372"/>
      <c r="GF350" s="372"/>
      <c r="GG350" s="372"/>
      <c r="GH350" s="372"/>
      <c r="GI350" s="372"/>
      <c r="GJ350" s="372"/>
      <c r="GK350" s="372"/>
      <c r="GL350" s="372"/>
      <c r="GM350" s="372"/>
      <c r="GN350" s="372"/>
      <c r="GO350" s="372"/>
      <c r="GP350" s="372"/>
      <c r="GQ350" s="372"/>
      <c r="GR350" s="372"/>
      <c r="GS350" s="372"/>
      <c r="GT350" s="372"/>
      <c r="GU350" s="372"/>
      <c r="GV350" s="372"/>
      <c r="GW350" s="372"/>
      <c r="GX350" s="372"/>
      <c r="GY350" s="372"/>
      <c r="GZ350" s="372"/>
      <c r="HA350" s="372"/>
      <c r="HB350" s="372"/>
      <c r="HC350" s="372"/>
    </row>
    <row r="351" spans="1:211" s="373" customFormat="1" ht="15" customHeight="1" thickBot="1" x14ac:dyDescent="0.25">
      <c r="A351" s="366">
        <f>SWDATA!O336</f>
        <v>0</v>
      </c>
      <c r="B351" s="366">
        <f>SWDATA!M336</f>
        <v>0</v>
      </c>
      <c r="C351" s="351">
        <f>IF(AND(SWDATA!M336=1,SWDATA!Q336="promotions"),SWDATA!P336,0)</f>
        <v>0</v>
      </c>
      <c r="D351" s="367">
        <f>ROW(SWDATA!M336)</f>
        <v>336</v>
      </c>
      <c r="E351" s="368">
        <f ca="1">IF(AND(B351=1,UPPER(HLOOKUP(D351+12,'Metrics &amp; Attributes View'!$13:$31,19,0))&lt;&gt;"SBOM"),1,0)</f>
        <v>0</v>
      </c>
      <c r="F351" s="369">
        <f t="shared" si="1259"/>
        <v>1</v>
      </c>
      <c r="G351" s="366" t="str">
        <f t="shared" si="1260"/>
        <v/>
      </c>
      <c r="H351" s="370"/>
      <c r="J351" s="238">
        <f t="shared" si="1261"/>
        <v>0</v>
      </c>
      <c r="K351" s="239" t="str">
        <f t="shared" si="1262"/>
        <v/>
      </c>
      <c r="L351" s="342"/>
      <c r="M351" s="345"/>
      <c r="N351" s="340" t="str">
        <f>IF(LEN(SWDATA!F336)=0,"",N350)</f>
        <v/>
      </c>
      <c r="O351" s="296" t="str">
        <f>IF(LEN(SWDATA!G336)=0,"",O350)</f>
        <v/>
      </c>
      <c r="P351" s="297" t="str">
        <f>IF(LEN(SWDATA!C336)=0,"",SWDATA!C336)</f>
        <v/>
      </c>
      <c r="Q351" s="312" t="str">
        <f t="shared" si="1263"/>
        <v/>
      </c>
      <c r="R351" s="223" t="s">
        <v>262</v>
      </c>
      <c r="S351" s="224"/>
      <c r="T351" s="224"/>
      <c r="U351" s="264" t="s">
        <v>603</v>
      </c>
      <c r="V351" s="205" t="s">
        <v>221</v>
      </c>
      <c r="W351" s="266">
        <f>IF(OR(Is_Loading,LEN($A351)=0),"",SWDATA!P336)</f>
        <v>0</v>
      </c>
      <c r="X351" s="267">
        <f>IF(OR(Is_Loading,LEN($A351)=0),"",SWDATA!Q336)</f>
        <v>0</v>
      </c>
      <c r="Y351" s="267">
        <f>IF(OR(Is_Loading,LEN($A351)=0),"",SWDATA!R336)</f>
        <v>0</v>
      </c>
      <c r="Z351" s="266" t="str">
        <f t="shared" si="1417"/>
        <v/>
      </c>
      <c r="AA351" s="266">
        <f>IF(OR(Is_Loading,LEN($A351)=0),"",SWDATA!T336)</f>
        <v>0</v>
      </c>
      <c r="AB351" s="267">
        <f>IF(OR(Is_Loading,LEN($A351)=0),"",SWDATA!U336)</f>
        <v>0</v>
      </c>
      <c r="AC351" s="267">
        <f>IF(OR(Is_Loading,LEN($A351)=0),"",SWDATA!V336)</f>
        <v>0</v>
      </c>
      <c r="AD351" s="266" t="str">
        <f t="shared" si="1265"/>
        <v/>
      </c>
      <c r="AE351" s="266">
        <f>IF(OR(Is_Loading,LEN($A351)=0),"",SWDATA!X336)</f>
        <v>0</v>
      </c>
      <c r="AF351" s="267">
        <f>IF(OR(Is_Loading,LEN($A351)=0),"",SWDATA!Y336)</f>
        <v>0</v>
      </c>
      <c r="AG351" s="267">
        <f>IF(OR(Is_Loading,LEN($A351)=0),"",SWDATA!Z336)</f>
        <v>0</v>
      </c>
      <c r="AH351" s="266" t="str">
        <f t="shared" si="1266"/>
        <v/>
      </c>
      <c r="AI351" s="266">
        <f>IF(OR(Is_Loading,LEN($A351)=0),"",SWDATA!AB336)</f>
        <v>0</v>
      </c>
      <c r="AJ351" s="267">
        <f>IF(OR(Is_Loading,LEN($A351)=0),"",SWDATA!AC336)</f>
        <v>0</v>
      </c>
      <c r="AK351" s="267">
        <f>IF(OR(Is_Loading,LEN($A351)=0),"",SWDATA!AD336)</f>
        <v>0</v>
      </c>
      <c r="AL351" s="266" t="str">
        <f t="shared" si="1267"/>
        <v/>
      </c>
      <c r="AM351" s="266">
        <f>IF(OR(Is_Loading,LEN($A351)=0),"",SWDATA!AF336)</f>
        <v>0</v>
      </c>
      <c r="AN351" s="267">
        <f>IF(OR(Is_Loading,LEN($A351)=0),"",SWDATA!AG336)</f>
        <v>0</v>
      </c>
      <c r="AO351" s="323">
        <f>IF(OR(Is_Loading,LEN($A351)=0),"",SWDATA!AH336)</f>
        <v>0</v>
      </c>
      <c r="AP351" s="320" t="str">
        <f t="shared" si="1268"/>
        <v/>
      </c>
      <c r="AQ351" s="266">
        <f>IF(OR(Is_Loading,LEN($A351)=0),"",SWDATA!AJ336)</f>
        <v>0</v>
      </c>
      <c r="AR351" s="267">
        <f>IF(OR(Is_Loading,LEN($A351)=0),"",SWDATA!AK336)</f>
        <v>0</v>
      </c>
      <c r="AS351" s="267">
        <f>IF(OR(Is_Loading,LEN($A351)=0),"",SWDATA!AL336)</f>
        <v>0</v>
      </c>
      <c r="AT351" s="266" t="str">
        <f t="shared" si="1269"/>
        <v/>
      </c>
      <c r="AU351" s="266">
        <f>IF(OR(Is_Loading,LEN($A351)=0),"",SWDATA!AN336)</f>
        <v>0</v>
      </c>
      <c r="AV351" s="267">
        <f>IF(OR(Is_Loading,LEN($A351)=0),"",SWDATA!AO336)</f>
        <v>0</v>
      </c>
      <c r="AW351" s="267">
        <f>IF(OR(Is_Loading,LEN($A351)=0),"",SWDATA!AP336)</f>
        <v>0</v>
      </c>
      <c r="AX351" s="266" t="str">
        <f t="shared" si="1270"/>
        <v/>
      </c>
      <c r="AY351" s="266">
        <f>IF(OR(Is_Loading,LEN($A351)=0),"",SWDATA!AR336)</f>
        <v>0</v>
      </c>
      <c r="AZ351" s="267">
        <f>IF(OR(Is_Loading,LEN($A351)=0),"",SWDATA!AS336)</f>
        <v>0</v>
      </c>
      <c r="BA351" s="267">
        <f>IF(OR(Is_Loading,LEN($A351)=0),"",SWDATA!AT336)</f>
        <v>0</v>
      </c>
      <c r="BB351" s="266" t="str">
        <f t="shared" si="1271"/>
        <v/>
      </c>
      <c r="BC351" s="266">
        <f>IF(OR(Is_Loading,LEN($A351)=0),"",SWDATA!AV336)</f>
        <v>0</v>
      </c>
      <c r="BD351" s="267">
        <f>IF(OR(Is_Loading,LEN($A351)=0),"",SWDATA!AW336)</f>
        <v>0</v>
      </c>
      <c r="BE351" s="323">
        <f>IF(OR(Is_Loading,LEN($A351)=0),"",SWDATA!AX336)</f>
        <v>0</v>
      </c>
      <c r="BF351" s="320" t="str">
        <f t="shared" si="1272"/>
        <v/>
      </c>
      <c r="BG351" s="11"/>
      <c r="BH351" s="11"/>
      <c r="BI351" s="11"/>
      <c r="BJ351" s="11"/>
      <c r="BK351" s="11"/>
      <c r="BL351" s="11"/>
      <c r="BM351" s="11"/>
      <c r="BN351" s="11"/>
      <c r="BO351" s="11"/>
      <c r="BP351" s="11"/>
      <c r="BQ351" s="11"/>
      <c r="BR351" s="11"/>
      <c r="BS351" s="11"/>
      <c r="BT351" s="11"/>
      <c r="BU351" s="11"/>
      <c r="BV351" s="11"/>
      <c r="BW351" s="11"/>
      <c r="BX351" s="11"/>
      <c r="BY351" s="11"/>
      <c r="BZ351" s="11"/>
      <c r="CA351" s="11"/>
      <c r="CB351" s="11"/>
      <c r="CC351" s="11"/>
      <c r="CD351" s="11"/>
      <c r="CE351" s="11"/>
      <c r="CF351" s="11"/>
      <c r="CG351" s="11"/>
      <c r="CH351" s="11"/>
      <c r="CI351" s="11"/>
      <c r="CJ351" s="11"/>
      <c r="CK351" s="11"/>
      <c r="CL351" s="11"/>
      <c r="CM351" s="11"/>
      <c r="CN351" s="351"/>
      <c r="CO351" s="351"/>
      <c r="CP351" s="351"/>
      <c r="CQ351" s="351"/>
      <c r="CR351" s="351"/>
      <c r="CS351" s="351"/>
      <c r="CT351" s="351"/>
      <c r="CU351" s="351"/>
      <c r="CV351" s="351"/>
      <c r="CW351" s="351"/>
      <c r="CX351" s="351"/>
      <c r="CY351" s="351"/>
      <c r="CZ351" s="351"/>
      <c r="DA351" s="351"/>
      <c r="DB351" s="351"/>
      <c r="DC351" s="351"/>
      <c r="DD351" s="351"/>
      <c r="DE351" s="351"/>
      <c r="DF351" s="351"/>
      <c r="DG351" s="351"/>
      <c r="DH351" s="351"/>
      <c r="DI351" s="351"/>
      <c r="DJ351" s="351"/>
      <c r="DK351" s="351"/>
      <c r="DL351" s="351"/>
      <c r="DM351" s="351"/>
      <c r="DN351" s="351"/>
      <c r="DS351" s="372"/>
      <c r="DT351" s="374"/>
      <c r="DU351" s="375"/>
      <c r="DV351" s="375"/>
      <c r="DW351" s="375"/>
      <c r="DX351" s="375">
        <v>1</v>
      </c>
      <c r="DY351" s="375">
        <f t="shared" si="1385"/>
        <v>0</v>
      </c>
      <c r="DZ351" s="375">
        <f t="shared" si="1386"/>
        <v>0</v>
      </c>
      <c r="EA351" s="375">
        <f t="shared" si="1387"/>
        <v>1</v>
      </c>
      <c r="EB351" s="375">
        <f t="shared" si="1388"/>
        <v>0</v>
      </c>
      <c r="EC351" s="375">
        <f t="shared" si="1389"/>
        <v>0</v>
      </c>
      <c r="ED351" s="375">
        <f t="shared" si="1390"/>
        <v>1</v>
      </c>
      <c r="EE351" s="375">
        <f t="shared" si="1391"/>
        <v>0</v>
      </c>
      <c r="EF351" s="375">
        <f t="shared" si="1392"/>
        <v>0</v>
      </c>
      <c r="EG351" s="375">
        <f t="shared" si="1393"/>
        <v>1</v>
      </c>
      <c r="EH351" s="375">
        <f t="shared" si="1394"/>
        <v>0</v>
      </c>
      <c r="EI351" s="375">
        <f t="shared" si="1395"/>
        <v>0</v>
      </c>
      <c r="EJ351" s="375">
        <f t="shared" si="1396"/>
        <v>1</v>
      </c>
      <c r="EK351" s="375">
        <f t="shared" si="1397"/>
        <v>0</v>
      </c>
      <c r="EL351" s="375">
        <f t="shared" si="1398"/>
        <v>0</v>
      </c>
      <c r="EM351" s="375">
        <f t="shared" si="1399"/>
        <v>1</v>
      </c>
      <c r="EN351" s="375">
        <f t="shared" si="1400"/>
        <v>0</v>
      </c>
      <c r="EO351" s="375">
        <f t="shared" si="1401"/>
        <v>0</v>
      </c>
      <c r="EP351" s="375">
        <f t="shared" si="1402"/>
        <v>1</v>
      </c>
      <c r="EQ351" s="375">
        <f t="shared" si="1403"/>
        <v>0</v>
      </c>
      <c r="ER351" s="375">
        <f t="shared" si="1404"/>
        <v>0</v>
      </c>
      <c r="ES351" s="375">
        <f t="shared" si="1405"/>
        <v>1</v>
      </c>
      <c r="ET351" s="375">
        <f t="shared" si="1406"/>
        <v>0</v>
      </c>
      <c r="EU351" s="375">
        <f t="shared" si="1407"/>
        <v>0</v>
      </c>
      <c r="EV351" s="375">
        <f t="shared" si="1408"/>
        <v>1</v>
      </c>
      <c r="EW351" s="375">
        <f t="shared" si="1409"/>
        <v>0</v>
      </c>
      <c r="EX351" s="375">
        <f t="shared" si="1410"/>
        <v>0</v>
      </c>
      <c r="EY351" s="375">
        <f t="shared" si="1411"/>
        <v>1</v>
      </c>
      <c r="EZ351" s="375">
        <f t="shared" si="1412"/>
        <v>0</v>
      </c>
      <c r="FA351" s="375">
        <f t="shared" si="1413"/>
        <v>0</v>
      </c>
      <c r="FB351" s="375">
        <f t="shared" si="1414"/>
        <v>1</v>
      </c>
      <c r="FC351" s="375">
        <f t="shared" si="1415"/>
        <v>0</v>
      </c>
      <c r="FD351" s="375">
        <f t="shared" si="1416"/>
        <v>0</v>
      </c>
      <c r="FE351" s="376"/>
      <c r="FF351" s="372"/>
      <c r="FG351" s="372"/>
      <c r="FH351" s="372"/>
      <c r="FI351" s="372"/>
      <c r="FJ351" s="372"/>
      <c r="FK351" s="372"/>
      <c r="FL351" s="372"/>
      <c r="FM351" s="372"/>
      <c r="FN351" s="372"/>
      <c r="FO351" s="372"/>
      <c r="FP351" s="372"/>
      <c r="FQ351" s="372"/>
      <c r="FR351" s="372"/>
      <c r="FS351" s="372"/>
      <c r="FT351" s="372"/>
      <c r="FU351" s="372"/>
      <c r="FV351" s="372"/>
      <c r="FW351" s="372"/>
      <c r="FX351" s="372"/>
      <c r="FY351" s="372"/>
      <c r="FZ351" s="372"/>
      <c r="GA351" s="372"/>
      <c r="GB351" s="372"/>
      <c r="GC351" s="372"/>
      <c r="GD351" s="372"/>
      <c r="GE351" s="372"/>
      <c r="GF351" s="372"/>
      <c r="GG351" s="372"/>
      <c r="GH351" s="372"/>
      <c r="GI351" s="372"/>
      <c r="GJ351" s="372"/>
      <c r="GK351" s="372"/>
      <c r="GL351" s="372"/>
      <c r="GM351" s="372"/>
      <c r="GN351" s="372"/>
      <c r="GO351" s="372"/>
      <c r="GP351" s="372"/>
      <c r="GQ351" s="372"/>
      <c r="GR351" s="372"/>
      <c r="GS351" s="372"/>
      <c r="GT351" s="372"/>
      <c r="GU351" s="372"/>
      <c r="GV351" s="372"/>
      <c r="GW351" s="372"/>
      <c r="GX351" s="372"/>
      <c r="GY351" s="372"/>
      <c r="GZ351" s="372"/>
      <c r="HA351" s="372"/>
      <c r="HB351" s="372"/>
      <c r="HC351" s="372"/>
    </row>
    <row r="352" spans="1:211" s="373" customFormat="1" ht="15" hidden="1" customHeight="1" outlineLevel="1" x14ac:dyDescent="0.2">
      <c r="A352" s="366">
        <f>SWDATA!O337</f>
        <v>0</v>
      </c>
      <c r="B352" s="366">
        <f>SWDATA!M337</f>
        <v>0</v>
      </c>
      <c r="C352" s="351">
        <f>IF(AND(SWDATA!M337=1,SWDATA!Q337="promotions"),SWDATA!P337,0)</f>
        <v>0</v>
      </c>
      <c r="D352" s="367">
        <f>ROW(SWDATA!M337)</f>
        <v>337</v>
      </c>
      <c r="E352" s="368">
        <f t="shared" ref="E352:E362" si="1420">B352</f>
        <v>0</v>
      </c>
      <c r="F352" s="369">
        <f t="shared" si="1259"/>
        <v>1</v>
      </c>
      <c r="G352" s="366" t="str">
        <f t="shared" si="1260"/>
        <v/>
      </c>
      <c r="H352" s="370"/>
      <c r="J352" s="238">
        <f t="shared" si="1261"/>
        <v>0</v>
      </c>
      <c r="K352" s="239" t="str">
        <f t="shared" si="1262"/>
        <v/>
      </c>
      <c r="L352" s="342"/>
      <c r="M352" s="345"/>
      <c r="N352" s="340" t="str">
        <f>IF(LEN(SWDATA!F337)=0,"",N351)</f>
        <v/>
      </c>
      <c r="O352" s="296" t="str">
        <f>IF(LEN(SWDATA!G337)=0,"",O351)</f>
        <v/>
      </c>
      <c r="P352" s="297" t="str">
        <f>IF(LEN(SWDATA!C337)=0,"",SWDATA!C337)</f>
        <v/>
      </c>
      <c r="Q352" s="312" t="str">
        <f t="shared" si="1263"/>
        <v/>
      </c>
      <c r="R352" s="223" t="s">
        <v>261</v>
      </c>
      <c r="S352" s="224"/>
      <c r="T352" s="224"/>
      <c r="U352" s="264" t="s">
        <v>610</v>
      </c>
      <c r="V352" s="205" t="s">
        <v>221</v>
      </c>
      <c r="W352" s="266">
        <f>IF(OR(Is_Loading,LEN($A352)=0),"",SWDATA!P337)</f>
        <v>0</v>
      </c>
      <c r="X352" s="267">
        <f>IF(OR(Is_Loading,LEN($A352)=0),"",SWDATA!Q337)</f>
        <v>0</v>
      </c>
      <c r="Y352" s="267">
        <f>IF(OR(Is_Loading,LEN($A352)=0),"",SWDATA!R337)</f>
        <v>0</v>
      </c>
      <c r="Z352" s="266" t="str">
        <f t="shared" si="1417"/>
        <v/>
      </c>
      <c r="AA352" s="266">
        <f>IF(OR(Is_Loading,LEN($A352)=0),"",SWDATA!T337)</f>
        <v>0</v>
      </c>
      <c r="AB352" s="267">
        <f>IF(OR(Is_Loading,LEN($A352)=0),"",SWDATA!U337)</f>
        <v>0</v>
      </c>
      <c r="AC352" s="267">
        <f>IF(OR(Is_Loading,LEN($A352)=0),"",SWDATA!V337)</f>
        <v>0</v>
      </c>
      <c r="AD352" s="266" t="str">
        <f t="shared" si="1265"/>
        <v/>
      </c>
      <c r="AE352" s="266">
        <f>IF(OR(Is_Loading,LEN($A352)=0),"",SWDATA!X337)</f>
        <v>0</v>
      </c>
      <c r="AF352" s="267">
        <f>IF(OR(Is_Loading,LEN($A352)=0),"",SWDATA!Y337)</f>
        <v>0</v>
      </c>
      <c r="AG352" s="267">
        <f>IF(OR(Is_Loading,LEN($A352)=0),"",SWDATA!Z337)</f>
        <v>0</v>
      </c>
      <c r="AH352" s="266" t="str">
        <f t="shared" si="1266"/>
        <v/>
      </c>
      <c r="AI352" s="266">
        <f>IF(OR(Is_Loading,LEN($A352)=0),"",SWDATA!AB337)</f>
        <v>0</v>
      </c>
      <c r="AJ352" s="267">
        <f>IF(OR(Is_Loading,LEN($A352)=0),"",SWDATA!AC337)</f>
        <v>0</v>
      </c>
      <c r="AK352" s="267">
        <f>IF(OR(Is_Loading,LEN($A352)=0),"",SWDATA!AD337)</f>
        <v>0</v>
      </c>
      <c r="AL352" s="266" t="str">
        <f t="shared" si="1267"/>
        <v/>
      </c>
      <c r="AM352" s="266">
        <f>IF(OR(Is_Loading,LEN($A352)=0),"",SWDATA!AF337)</f>
        <v>0</v>
      </c>
      <c r="AN352" s="267">
        <f>IF(OR(Is_Loading,LEN($A352)=0),"",SWDATA!AG337)</f>
        <v>0</v>
      </c>
      <c r="AO352" s="323">
        <f>IF(OR(Is_Loading,LEN($A352)=0),"",SWDATA!AH337)</f>
        <v>0</v>
      </c>
      <c r="AP352" s="320" t="str">
        <f t="shared" si="1268"/>
        <v/>
      </c>
      <c r="AQ352" s="266">
        <f>IF(OR(Is_Loading,LEN($A352)=0),"",SWDATA!AJ337)</f>
        <v>0</v>
      </c>
      <c r="AR352" s="267">
        <f>IF(OR(Is_Loading,LEN($A352)=0),"",SWDATA!AK337)</f>
        <v>0</v>
      </c>
      <c r="AS352" s="267">
        <f>IF(OR(Is_Loading,LEN($A352)=0),"",SWDATA!AL337)</f>
        <v>0</v>
      </c>
      <c r="AT352" s="266" t="str">
        <f t="shared" si="1269"/>
        <v/>
      </c>
      <c r="AU352" s="266">
        <f>IF(OR(Is_Loading,LEN($A352)=0),"",SWDATA!AN337)</f>
        <v>0</v>
      </c>
      <c r="AV352" s="267">
        <f>IF(OR(Is_Loading,LEN($A352)=0),"",SWDATA!AO337)</f>
        <v>0</v>
      </c>
      <c r="AW352" s="267">
        <f>IF(OR(Is_Loading,LEN($A352)=0),"",SWDATA!AP337)</f>
        <v>0</v>
      </c>
      <c r="AX352" s="266" t="str">
        <f t="shared" si="1270"/>
        <v/>
      </c>
      <c r="AY352" s="266">
        <f>IF(OR(Is_Loading,LEN($A352)=0),"",SWDATA!AR337)</f>
        <v>0</v>
      </c>
      <c r="AZ352" s="267">
        <f>IF(OR(Is_Loading,LEN($A352)=0),"",SWDATA!AS337)</f>
        <v>0</v>
      </c>
      <c r="BA352" s="267">
        <f>IF(OR(Is_Loading,LEN($A352)=0),"",SWDATA!AT337)</f>
        <v>0</v>
      </c>
      <c r="BB352" s="266" t="str">
        <f t="shared" si="1271"/>
        <v/>
      </c>
      <c r="BC352" s="266">
        <f>IF(OR(Is_Loading,LEN($A352)=0),"",SWDATA!AV337)</f>
        <v>0</v>
      </c>
      <c r="BD352" s="267">
        <f>IF(OR(Is_Loading,LEN($A352)=0),"",SWDATA!AW337)</f>
        <v>0</v>
      </c>
      <c r="BE352" s="323">
        <f>IF(OR(Is_Loading,LEN($A352)=0),"",SWDATA!AX337)</f>
        <v>0</v>
      </c>
      <c r="BF352" s="320" t="str">
        <f t="shared" si="1272"/>
        <v/>
      </c>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c r="CD352" s="11"/>
      <c r="CE352" s="11"/>
      <c r="CF352" s="11"/>
      <c r="CG352" s="11"/>
      <c r="CH352" s="11"/>
      <c r="CI352" s="11"/>
      <c r="CJ352" s="11"/>
      <c r="CK352" s="11"/>
      <c r="CL352" s="11"/>
      <c r="CM352" s="11"/>
      <c r="CN352" s="351"/>
      <c r="CO352" s="351"/>
      <c r="CP352" s="351"/>
      <c r="CQ352" s="351"/>
      <c r="CR352" s="351"/>
      <c r="CS352" s="351"/>
      <c r="CT352" s="351"/>
      <c r="CU352" s="351"/>
      <c r="CV352" s="351"/>
      <c r="CW352" s="351"/>
      <c r="CX352" s="351"/>
      <c r="CY352" s="351"/>
      <c r="CZ352" s="351"/>
      <c r="DA352" s="351"/>
      <c r="DB352" s="351"/>
      <c r="DC352" s="351"/>
      <c r="DD352" s="351"/>
      <c r="DE352" s="351"/>
      <c r="DF352" s="351"/>
      <c r="DG352" s="351"/>
      <c r="DH352" s="351"/>
      <c r="DI352" s="351"/>
      <c r="DJ352" s="351"/>
      <c r="DK352" s="351"/>
      <c r="DL352" s="351"/>
      <c r="DM352" s="351"/>
      <c r="DN352" s="351"/>
      <c r="DS352" s="372"/>
      <c r="DT352" s="374"/>
      <c r="DU352" s="375"/>
      <c r="DV352" s="375"/>
      <c r="DW352" s="375"/>
      <c r="DX352" s="375">
        <v>1</v>
      </c>
      <c r="DY352" s="375">
        <f t="shared" si="1385"/>
        <v>0</v>
      </c>
      <c r="DZ352" s="375">
        <f t="shared" si="1386"/>
        <v>0</v>
      </c>
      <c r="EA352" s="375">
        <f t="shared" si="1387"/>
        <v>1</v>
      </c>
      <c r="EB352" s="375">
        <f t="shared" si="1388"/>
        <v>0</v>
      </c>
      <c r="EC352" s="375">
        <f t="shared" si="1389"/>
        <v>0</v>
      </c>
      <c r="ED352" s="375">
        <f t="shared" si="1390"/>
        <v>1</v>
      </c>
      <c r="EE352" s="375">
        <f t="shared" si="1391"/>
        <v>0</v>
      </c>
      <c r="EF352" s="375">
        <f t="shared" si="1392"/>
        <v>0</v>
      </c>
      <c r="EG352" s="375">
        <f t="shared" si="1393"/>
        <v>1</v>
      </c>
      <c r="EH352" s="375">
        <f t="shared" si="1394"/>
        <v>0</v>
      </c>
      <c r="EI352" s="375">
        <f t="shared" si="1395"/>
        <v>0</v>
      </c>
      <c r="EJ352" s="375">
        <f t="shared" si="1396"/>
        <v>1</v>
      </c>
      <c r="EK352" s="375">
        <f t="shared" si="1397"/>
        <v>0</v>
      </c>
      <c r="EL352" s="375">
        <f t="shared" si="1398"/>
        <v>0</v>
      </c>
      <c r="EM352" s="375">
        <f t="shared" si="1399"/>
        <v>1</v>
      </c>
      <c r="EN352" s="375">
        <f t="shared" si="1400"/>
        <v>0</v>
      </c>
      <c r="EO352" s="375">
        <f t="shared" si="1401"/>
        <v>0</v>
      </c>
      <c r="EP352" s="375">
        <f t="shared" si="1402"/>
        <v>1</v>
      </c>
      <c r="EQ352" s="375">
        <f t="shared" si="1403"/>
        <v>0</v>
      </c>
      <c r="ER352" s="375">
        <f t="shared" si="1404"/>
        <v>0</v>
      </c>
      <c r="ES352" s="375">
        <f t="shared" si="1405"/>
        <v>1</v>
      </c>
      <c r="ET352" s="375">
        <f t="shared" si="1406"/>
        <v>0</v>
      </c>
      <c r="EU352" s="375">
        <f t="shared" si="1407"/>
        <v>0</v>
      </c>
      <c r="EV352" s="375">
        <f t="shared" si="1408"/>
        <v>1</v>
      </c>
      <c r="EW352" s="375">
        <f t="shared" si="1409"/>
        <v>0</v>
      </c>
      <c r="EX352" s="375">
        <f t="shared" si="1410"/>
        <v>0</v>
      </c>
      <c r="EY352" s="375">
        <f t="shared" si="1411"/>
        <v>1</v>
      </c>
      <c r="EZ352" s="375">
        <f t="shared" si="1412"/>
        <v>0</v>
      </c>
      <c r="FA352" s="375">
        <f t="shared" si="1413"/>
        <v>0</v>
      </c>
      <c r="FB352" s="375">
        <f t="shared" si="1414"/>
        <v>1</v>
      </c>
      <c r="FC352" s="375">
        <f t="shared" si="1415"/>
        <v>0</v>
      </c>
      <c r="FD352" s="375">
        <f t="shared" si="1416"/>
        <v>0</v>
      </c>
      <c r="FE352" s="376"/>
      <c r="FF352" s="372"/>
      <c r="FG352" s="372"/>
      <c r="FH352" s="372"/>
      <c r="FI352" s="372"/>
      <c r="FJ352" s="372"/>
      <c r="FK352" s="372"/>
      <c r="FL352" s="372"/>
      <c r="FM352" s="372"/>
      <c r="FN352" s="372"/>
      <c r="FO352" s="372"/>
      <c r="FP352" s="372"/>
      <c r="FQ352" s="372"/>
      <c r="FR352" s="372"/>
      <c r="FS352" s="372"/>
      <c r="FT352" s="372"/>
      <c r="FU352" s="372"/>
      <c r="FV352" s="372"/>
      <c r="FW352" s="372"/>
      <c r="FX352" s="372"/>
      <c r="FY352" s="372"/>
      <c r="FZ352" s="372"/>
      <c r="GA352" s="372"/>
      <c r="GB352" s="372"/>
      <c r="GC352" s="372"/>
      <c r="GD352" s="372"/>
      <c r="GE352" s="372"/>
      <c r="GF352" s="372"/>
      <c r="GG352" s="372"/>
      <c r="GH352" s="372"/>
      <c r="GI352" s="372"/>
      <c r="GJ352" s="372"/>
      <c r="GK352" s="372"/>
      <c r="GL352" s="372"/>
      <c r="GM352" s="372"/>
      <c r="GN352" s="372"/>
      <c r="GO352" s="372"/>
      <c r="GP352" s="372"/>
      <c r="GQ352" s="372"/>
      <c r="GR352" s="372"/>
      <c r="GS352" s="372"/>
      <c r="GT352" s="372"/>
      <c r="GU352" s="372"/>
      <c r="GV352" s="372"/>
      <c r="GW352" s="372"/>
      <c r="GX352" s="372"/>
      <c r="GY352" s="372"/>
      <c r="GZ352" s="372"/>
      <c r="HA352" s="372"/>
      <c r="HB352" s="372"/>
      <c r="HC352" s="372"/>
    </row>
    <row r="353" spans="1:211" s="373" customFormat="1" ht="15" hidden="1" customHeight="1" outlineLevel="1" x14ac:dyDescent="0.2">
      <c r="A353" s="366">
        <f>SWDATA!O338</f>
        <v>0</v>
      </c>
      <c r="B353" s="366">
        <f>SWDATA!M338</f>
        <v>0</v>
      </c>
      <c r="C353" s="351">
        <f>IF(AND(SWDATA!M338=1,SWDATA!Q338="promotions"),SWDATA!P338,0)</f>
        <v>0</v>
      </c>
      <c r="D353" s="367">
        <f>ROW(SWDATA!M338)</f>
        <v>338</v>
      </c>
      <c r="E353" s="368">
        <f t="shared" si="1420"/>
        <v>0</v>
      </c>
      <c r="F353" s="369">
        <f t="shared" si="1259"/>
        <v>1</v>
      </c>
      <c r="G353" s="366" t="str">
        <f t="shared" si="1260"/>
        <v/>
      </c>
      <c r="H353" s="370"/>
      <c r="J353" s="238">
        <f t="shared" si="1261"/>
        <v>0</v>
      </c>
      <c r="K353" s="239" t="str">
        <f t="shared" si="1262"/>
        <v/>
      </c>
      <c r="L353" s="342"/>
      <c r="M353" s="345"/>
      <c r="N353" s="340" t="str">
        <f>IF(LEN(SWDATA!F338)=0,"",N352)</f>
        <v/>
      </c>
      <c r="O353" s="296" t="str">
        <f>IF(LEN(SWDATA!G338)=0,"",O352)</f>
        <v/>
      </c>
      <c r="P353" s="297" t="str">
        <f>IF(LEN(SWDATA!C338)=0,"",SWDATA!C338)</f>
        <v/>
      </c>
      <c r="Q353" s="312" t="str">
        <f t="shared" si="1263"/>
        <v/>
      </c>
      <c r="R353" s="223" t="s">
        <v>261</v>
      </c>
      <c r="S353" s="224"/>
      <c r="T353" s="224"/>
      <c r="U353" s="264" t="s">
        <v>612</v>
      </c>
      <c r="V353" s="205" t="s">
        <v>221</v>
      </c>
      <c r="W353" s="266">
        <f>IF(OR(Is_Loading,LEN($A353)=0),"",SWDATA!P338)</f>
        <v>0</v>
      </c>
      <c r="X353" s="267">
        <f>IF(OR(Is_Loading,LEN($A353)=0),"",SWDATA!Q338)</f>
        <v>0</v>
      </c>
      <c r="Y353" s="267">
        <f>IF(OR(Is_Loading,LEN($A353)=0),"",SWDATA!R338)</f>
        <v>0</v>
      </c>
      <c r="Z353" s="266" t="str">
        <f t="shared" si="1417"/>
        <v/>
      </c>
      <c r="AA353" s="266">
        <f>IF(OR(Is_Loading,LEN($A353)=0),"",SWDATA!T338)</f>
        <v>0</v>
      </c>
      <c r="AB353" s="267">
        <f>IF(OR(Is_Loading,LEN($A353)=0),"",SWDATA!U338)</f>
        <v>0</v>
      </c>
      <c r="AC353" s="267">
        <f>IF(OR(Is_Loading,LEN($A353)=0),"",SWDATA!V338)</f>
        <v>0</v>
      </c>
      <c r="AD353" s="266" t="str">
        <f t="shared" si="1265"/>
        <v/>
      </c>
      <c r="AE353" s="266">
        <f>IF(OR(Is_Loading,LEN($A353)=0),"",SWDATA!X338)</f>
        <v>0</v>
      </c>
      <c r="AF353" s="267">
        <f>IF(OR(Is_Loading,LEN($A353)=0),"",SWDATA!Y338)</f>
        <v>0</v>
      </c>
      <c r="AG353" s="267">
        <f>IF(OR(Is_Loading,LEN($A353)=0),"",SWDATA!Z338)</f>
        <v>0</v>
      </c>
      <c r="AH353" s="266" t="str">
        <f t="shared" si="1266"/>
        <v/>
      </c>
      <c r="AI353" s="266">
        <f>IF(OR(Is_Loading,LEN($A353)=0),"",SWDATA!AB338)</f>
        <v>0</v>
      </c>
      <c r="AJ353" s="267">
        <f>IF(OR(Is_Loading,LEN($A353)=0),"",SWDATA!AC338)</f>
        <v>0</v>
      </c>
      <c r="AK353" s="267">
        <f>IF(OR(Is_Loading,LEN($A353)=0),"",SWDATA!AD338)</f>
        <v>0</v>
      </c>
      <c r="AL353" s="266" t="str">
        <f t="shared" si="1267"/>
        <v/>
      </c>
      <c r="AM353" s="266">
        <f>IF(OR(Is_Loading,LEN($A353)=0),"",SWDATA!AF338)</f>
        <v>0</v>
      </c>
      <c r="AN353" s="267">
        <f>IF(OR(Is_Loading,LEN($A353)=0),"",SWDATA!AG338)</f>
        <v>0</v>
      </c>
      <c r="AO353" s="323">
        <f>IF(OR(Is_Loading,LEN($A353)=0),"",SWDATA!AH338)</f>
        <v>0</v>
      </c>
      <c r="AP353" s="320" t="str">
        <f t="shared" si="1268"/>
        <v/>
      </c>
      <c r="AQ353" s="266">
        <f>IF(OR(Is_Loading,LEN($A353)=0),"",SWDATA!AJ338)</f>
        <v>0</v>
      </c>
      <c r="AR353" s="267">
        <f>IF(OR(Is_Loading,LEN($A353)=0),"",SWDATA!AK338)</f>
        <v>0</v>
      </c>
      <c r="AS353" s="267">
        <f>IF(OR(Is_Loading,LEN($A353)=0),"",SWDATA!AL338)</f>
        <v>0</v>
      </c>
      <c r="AT353" s="266" t="str">
        <f t="shared" si="1269"/>
        <v/>
      </c>
      <c r="AU353" s="266">
        <f>IF(OR(Is_Loading,LEN($A353)=0),"",SWDATA!AN338)</f>
        <v>0</v>
      </c>
      <c r="AV353" s="267">
        <f>IF(OR(Is_Loading,LEN($A353)=0),"",SWDATA!AO338)</f>
        <v>0</v>
      </c>
      <c r="AW353" s="267">
        <f>IF(OR(Is_Loading,LEN($A353)=0),"",SWDATA!AP338)</f>
        <v>0</v>
      </c>
      <c r="AX353" s="266" t="str">
        <f t="shared" si="1270"/>
        <v/>
      </c>
      <c r="AY353" s="266">
        <f>IF(OR(Is_Loading,LEN($A353)=0),"",SWDATA!AR338)</f>
        <v>0</v>
      </c>
      <c r="AZ353" s="267">
        <f>IF(OR(Is_Loading,LEN($A353)=0),"",SWDATA!AS338)</f>
        <v>0</v>
      </c>
      <c r="BA353" s="267">
        <f>IF(OR(Is_Loading,LEN($A353)=0),"",SWDATA!AT338)</f>
        <v>0</v>
      </c>
      <c r="BB353" s="266" t="str">
        <f t="shared" si="1271"/>
        <v/>
      </c>
      <c r="BC353" s="266">
        <f>IF(OR(Is_Loading,LEN($A353)=0),"",SWDATA!AV338)</f>
        <v>0</v>
      </c>
      <c r="BD353" s="267">
        <f>IF(OR(Is_Loading,LEN($A353)=0),"",SWDATA!AW338)</f>
        <v>0</v>
      </c>
      <c r="BE353" s="323">
        <f>IF(OR(Is_Loading,LEN($A353)=0),"",SWDATA!AX338)</f>
        <v>0</v>
      </c>
      <c r="BF353" s="320" t="str">
        <f t="shared" si="1272"/>
        <v/>
      </c>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c r="CD353" s="11"/>
      <c r="CE353" s="11"/>
      <c r="CF353" s="11"/>
      <c r="CG353" s="11"/>
      <c r="CH353" s="11"/>
      <c r="CI353" s="11"/>
      <c r="CJ353" s="11"/>
      <c r="CK353" s="11"/>
      <c r="CL353" s="11"/>
      <c r="CM353" s="11"/>
      <c r="CN353" s="351"/>
      <c r="CO353" s="351"/>
      <c r="CP353" s="351"/>
      <c r="CQ353" s="351"/>
      <c r="CR353" s="351"/>
      <c r="CS353" s="351"/>
      <c r="CT353" s="351"/>
      <c r="CU353" s="351"/>
      <c r="CV353" s="351"/>
      <c r="CW353" s="351"/>
      <c r="CX353" s="351"/>
      <c r="CY353" s="351"/>
      <c r="CZ353" s="351"/>
      <c r="DA353" s="351"/>
      <c r="DB353" s="351"/>
      <c r="DC353" s="351"/>
      <c r="DD353" s="351"/>
      <c r="DE353" s="351"/>
      <c r="DF353" s="351"/>
      <c r="DG353" s="351"/>
      <c r="DH353" s="351"/>
      <c r="DI353" s="351"/>
      <c r="DJ353" s="351"/>
      <c r="DK353" s="351"/>
      <c r="DL353" s="351"/>
      <c r="DM353" s="351"/>
      <c r="DN353" s="351"/>
      <c r="DS353" s="372"/>
      <c r="DT353" s="374"/>
      <c r="DU353" s="375"/>
      <c r="DV353" s="375"/>
      <c r="DW353" s="375"/>
      <c r="DX353" s="375">
        <v>1</v>
      </c>
      <c r="DY353" s="375">
        <f t="shared" si="1385"/>
        <v>0</v>
      </c>
      <c r="DZ353" s="375">
        <f t="shared" si="1386"/>
        <v>0</v>
      </c>
      <c r="EA353" s="375">
        <f t="shared" si="1387"/>
        <v>1</v>
      </c>
      <c r="EB353" s="375">
        <f t="shared" si="1388"/>
        <v>0</v>
      </c>
      <c r="EC353" s="375">
        <f t="shared" si="1389"/>
        <v>0</v>
      </c>
      <c r="ED353" s="375">
        <f t="shared" si="1390"/>
        <v>1</v>
      </c>
      <c r="EE353" s="375">
        <f t="shared" si="1391"/>
        <v>0</v>
      </c>
      <c r="EF353" s="375">
        <f t="shared" si="1392"/>
        <v>0</v>
      </c>
      <c r="EG353" s="375">
        <f t="shared" si="1393"/>
        <v>1</v>
      </c>
      <c r="EH353" s="375">
        <f t="shared" si="1394"/>
        <v>0</v>
      </c>
      <c r="EI353" s="375">
        <f t="shared" si="1395"/>
        <v>0</v>
      </c>
      <c r="EJ353" s="375">
        <f t="shared" si="1396"/>
        <v>1</v>
      </c>
      <c r="EK353" s="375">
        <f t="shared" si="1397"/>
        <v>0</v>
      </c>
      <c r="EL353" s="375">
        <f t="shared" si="1398"/>
        <v>0</v>
      </c>
      <c r="EM353" s="375">
        <f t="shared" si="1399"/>
        <v>1</v>
      </c>
      <c r="EN353" s="375">
        <f t="shared" si="1400"/>
        <v>0</v>
      </c>
      <c r="EO353" s="375">
        <f t="shared" si="1401"/>
        <v>0</v>
      </c>
      <c r="EP353" s="375">
        <f t="shared" si="1402"/>
        <v>1</v>
      </c>
      <c r="EQ353" s="375">
        <f t="shared" si="1403"/>
        <v>0</v>
      </c>
      <c r="ER353" s="375">
        <f t="shared" si="1404"/>
        <v>0</v>
      </c>
      <c r="ES353" s="375">
        <f t="shared" si="1405"/>
        <v>1</v>
      </c>
      <c r="ET353" s="375">
        <f t="shared" si="1406"/>
        <v>0</v>
      </c>
      <c r="EU353" s="375">
        <f t="shared" si="1407"/>
        <v>0</v>
      </c>
      <c r="EV353" s="375">
        <f t="shared" si="1408"/>
        <v>1</v>
      </c>
      <c r="EW353" s="375">
        <f t="shared" si="1409"/>
        <v>0</v>
      </c>
      <c r="EX353" s="375">
        <f t="shared" si="1410"/>
        <v>0</v>
      </c>
      <c r="EY353" s="375">
        <f t="shared" si="1411"/>
        <v>1</v>
      </c>
      <c r="EZ353" s="375">
        <f t="shared" si="1412"/>
        <v>0</v>
      </c>
      <c r="FA353" s="375">
        <f t="shared" si="1413"/>
        <v>0</v>
      </c>
      <c r="FB353" s="375">
        <f t="shared" si="1414"/>
        <v>1</v>
      </c>
      <c r="FC353" s="375">
        <f t="shared" si="1415"/>
        <v>0</v>
      </c>
      <c r="FD353" s="375">
        <f t="shared" si="1416"/>
        <v>0</v>
      </c>
      <c r="FE353" s="376"/>
      <c r="FF353" s="372"/>
      <c r="FG353" s="372"/>
      <c r="FH353" s="372"/>
      <c r="FI353" s="372"/>
      <c r="FJ353" s="372"/>
      <c r="FK353" s="372"/>
      <c r="FL353" s="372"/>
      <c r="FM353" s="372"/>
      <c r="FN353" s="372"/>
      <c r="FO353" s="372"/>
      <c r="FP353" s="372"/>
      <c r="FQ353" s="372"/>
      <c r="FR353" s="372"/>
      <c r="FS353" s="372"/>
      <c r="FT353" s="372"/>
      <c r="FU353" s="372"/>
      <c r="FV353" s="372"/>
      <c r="FW353" s="372"/>
      <c r="FX353" s="372"/>
      <c r="FY353" s="372"/>
      <c r="FZ353" s="372"/>
      <c r="GA353" s="372"/>
      <c r="GB353" s="372"/>
      <c r="GC353" s="372"/>
      <c r="GD353" s="372"/>
      <c r="GE353" s="372"/>
      <c r="GF353" s="372"/>
      <c r="GG353" s="372"/>
      <c r="GH353" s="372"/>
      <c r="GI353" s="372"/>
      <c r="GJ353" s="372"/>
      <c r="GK353" s="372"/>
      <c r="GL353" s="372"/>
      <c r="GM353" s="372"/>
      <c r="GN353" s="372"/>
      <c r="GO353" s="372"/>
      <c r="GP353" s="372"/>
      <c r="GQ353" s="372"/>
      <c r="GR353" s="372"/>
      <c r="GS353" s="372"/>
      <c r="GT353" s="372"/>
      <c r="GU353" s="372"/>
      <c r="GV353" s="372"/>
      <c r="GW353" s="372"/>
      <c r="GX353" s="372"/>
      <c r="GY353" s="372"/>
      <c r="GZ353" s="372"/>
      <c r="HA353" s="372"/>
      <c r="HB353" s="372"/>
      <c r="HC353" s="372"/>
    </row>
    <row r="354" spans="1:211" s="373" customFormat="1" ht="15" hidden="1" customHeight="1" outlineLevel="1" x14ac:dyDescent="0.2">
      <c r="A354" s="366">
        <f>SWDATA!O339</f>
        <v>0</v>
      </c>
      <c r="B354" s="366">
        <f>SWDATA!M339</f>
        <v>0</v>
      </c>
      <c r="C354" s="351">
        <f>IF(AND(SWDATA!M339=1,SWDATA!Q339="promotions"),SWDATA!P339,0)</f>
        <v>0</v>
      </c>
      <c r="D354" s="367">
        <f>ROW(SWDATA!M339)</f>
        <v>339</v>
      </c>
      <c r="E354" s="368">
        <f t="shared" si="1420"/>
        <v>0</v>
      </c>
      <c r="F354" s="369">
        <f t="shared" si="1259"/>
        <v>1</v>
      </c>
      <c r="G354" s="366" t="str">
        <f t="shared" si="1260"/>
        <v/>
      </c>
      <c r="H354" s="370"/>
      <c r="J354" s="238">
        <f t="shared" si="1261"/>
        <v>0</v>
      </c>
      <c r="K354" s="239" t="str">
        <f t="shared" si="1262"/>
        <v/>
      </c>
      <c r="L354" s="342"/>
      <c r="M354" s="345"/>
      <c r="N354" s="340" t="str">
        <f>IF(LEN(SWDATA!F339)=0,"",N353)</f>
        <v/>
      </c>
      <c r="O354" s="296" t="str">
        <f>IF(LEN(SWDATA!G339)=0,"",O353)</f>
        <v/>
      </c>
      <c r="P354" s="297" t="str">
        <f>IF(LEN(SWDATA!C339)=0,"",SWDATA!C339)</f>
        <v/>
      </c>
      <c r="Q354" s="312" t="str">
        <f t="shared" si="1263"/>
        <v/>
      </c>
      <c r="R354" s="223" t="s">
        <v>261</v>
      </c>
      <c r="S354" s="224"/>
      <c r="T354" s="224"/>
      <c r="U354" s="264" t="s">
        <v>597</v>
      </c>
      <c r="V354" s="205" t="s">
        <v>221</v>
      </c>
      <c r="W354" s="266">
        <f>IF(OR(Is_Loading,LEN($A354)=0),"",SWDATA!P339)</f>
        <v>0</v>
      </c>
      <c r="X354" s="267">
        <f>IF(OR(Is_Loading,LEN($A354)=0),"",SWDATA!Q339)</f>
        <v>0</v>
      </c>
      <c r="Y354" s="267">
        <f>IF(OR(Is_Loading,LEN($A354)=0),"",SWDATA!R339)</f>
        <v>0</v>
      </c>
      <c r="Z354" s="266" t="str">
        <f t="shared" si="1417"/>
        <v/>
      </c>
      <c r="AA354" s="266">
        <f>IF(OR(Is_Loading,LEN($A354)=0),"",SWDATA!T339)</f>
        <v>0</v>
      </c>
      <c r="AB354" s="267">
        <f>IF(OR(Is_Loading,LEN($A354)=0),"",SWDATA!U339)</f>
        <v>0</v>
      </c>
      <c r="AC354" s="267">
        <f>IF(OR(Is_Loading,LEN($A354)=0),"",SWDATA!V339)</f>
        <v>0</v>
      </c>
      <c r="AD354" s="266" t="str">
        <f t="shared" si="1265"/>
        <v/>
      </c>
      <c r="AE354" s="266">
        <f>IF(OR(Is_Loading,LEN($A354)=0),"",SWDATA!X339)</f>
        <v>0</v>
      </c>
      <c r="AF354" s="267">
        <f>IF(OR(Is_Loading,LEN($A354)=0),"",SWDATA!Y339)</f>
        <v>0</v>
      </c>
      <c r="AG354" s="267">
        <f>IF(OR(Is_Loading,LEN($A354)=0),"",SWDATA!Z339)</f>
        <v>0</v>
      </c>
      <c r="AH354" s="266" t="str">
        <f t="shared" si="1266"/>
        <v/>
      </c>
      <c r="AI354" s="266">
        <f>IF(OR(Is_Loading,LEN($A354)=0),"",SWDATA!AB339)</f>
        <v>0</v>
      </c>
      <c r="AJ354" s="267">
        <f>IF(OR(Is_Loading,LEN($A354)=0),"",SWDATA!AC339)</f>
        <v>0</v>
      </c>
      <c r="AK354" s="267">
        <f>IF(OR(Is_Loading,LEN($A354)=0),"",SWDATA!AD339)</f>
        <v>0</v>
      </c>
      <c r="AL354" s="266" t="str">
        <f t="shared" si="1267"/>
        <v/>
      </c>
      <c r="AM354" s="266">
        <f>IF(OR(Is_Loading,LEN($A354)=0),"",SWDATA!AF339)</f>
        <v>0</v>
      </c>
      <c r="AN354" s="267">
        <f>IF(OR(Is_Loading,LEN($A354)=0),"",SWDATA!AG339)</f>
        <v>0</v>
      </c>
      <c r="AO354" s="323">
        <f>IF(OR(Is_Loading,LEN($A354)=0),"",SWDATA!AH339)</f>
        <v>0</v>
      </c>
      <c r="AP354" s="320" t="str">
        <f t="shared" si="1268"/>
        <v/>
      </c>
      <c r="AQ354" s="266">
        <f>IF(OR(Is_Loading,LEN($A354)=0),"",SWDATA!AJ339)</f>
        <v>0</v>
      </c>
      <c r="AR354" s="267">
        <f>IF(OR(Is_Loading,LEN($A354)=0),"",SWDATA!AK339)</f>
        <v>0</v>
      </c>
      <c r="AS354" s="267">
        <f>IF(OR(Is_Loading,LEN($A354)=0),"",SWDATA!AL339)</f>
        <v>0</v>
      </c>
      <c r="AT354" s="266" t="str">
        <f t="shared" si="1269"/>
        <v/>
      </c>
      <c r="AU354" s="266">
        <f>IF(OR(Is_Loading,LEN($A354)=0),"",SWDATA!AN339)</f>
        <v>0</v>
      </c>
      <c r="AV354" s="267">
        <f>IF(OR(Is_Loading,LEN($A354)=0),"",SWDATA!AO339)</f>
        <v>0</v>
      </c>
      <c r="AW354" s="267">
        <f>IF(OR(Is_Loading,LEN($A354)=0),"",SWDATA!AP339)</f>
        <v>0</v>
      </c>
      <c r="AX354" s="266" t="str">
        <f t="shared" si="1270"/>
        <v/>
      </c>
      <c r="AY354" s="266">
        <f>IF(OR(Is_Loading,LEN($A354)=0),"",SWDATA!AR339)</f>
        <v>0</v>
      </c>
      <c r="AZ354" s="267">
        <f>IF(OR(Is_Loading,LEN($A354)=0),"",SWDATA!AS339)</f>
        <v>0</v>
      </c>
      <c r="BA354" s="267">
        <f>IF(OR(Is_Loading,LEN($A354)=0),"",SWDATA!AT339)</f>
        <v>0</v>
      </c>
      <c r="BB354" s="266" t="str">
        <f t="shared" si="1271"/>
        <v/>
      </c>
      <c r="BC354" s="266">
        <f>IF(OR(Is_Loading,LEN($A354)=0),"",SWDATA!AV339)</f>
        <v>0</v>
      </c>
      <c r="BD354" s="267">
        <f>IF(OR(Is_Loading,LEN($A354)=0),"",SWDATA!AW339)</f>
        <v>0</v>
      </c>
      <c r="BE354" s="323">
        <f>IF(OR(Is_Loading,LEN($A354)=0),"",SWDATA!AX339)</f>
        <v>0</v>
      </c>
      <c r="BF354" s="320" t="str">
        <f t="shared" si="1272"/>
        <v/>
      </c>
      <c r="BG354" s="11"/>
      <c r="BH354" s="11"/>
      <c r="BI354" s="11"/>
      <c r="BJ354" s="11"/>
      <c r="BK354" s="11"/>
      <c r="BL354" s="11"/>
      <c r="BM354" s="11"/>
      <c r="BN354" s="11"/>
      <c r="BO354" s="11"/>
      <c r="BP354" s="11"/>
      <c r="BQ354" s="11"/>
      <c r="BR354" s="11"/>
      <c r="BS354" s="11"/>
      <c r="BT354" s="11"/>
      <c r="BU354" s="11"/>
      <c r="BV354" s="11"/>
      <c r="BW354" s="11"/>
      <c r="BX354" s="11"/>
      <c r="BY354" s="11"/>
      <c r="BZ354" s="11"/>
      <c r="CA354" s="11"/>
      <c r="CB354" s="11"/>
      <c r="CC354" s="11"/>
      <c r="CD354" s="11"/>
      <c r="CE354" s="11"/>
      <c r="CF354" s="11"/>
      <c r="CG354" s="11"/>
      <c r="CH354" s="11"/>
      <c r="CI354" s="11"/>
      <c r="CJ354" s="11"/>
      <c r="CK354" s="11"/>
      <c r="CL354" s="11"/>
      <c r="CM354" s="11"/>
      <c r="CN354" s="351"/>
      <c r="CO354" s="351"/>
      <c r="CP354" s="351"/>
      <c r="CQ354" s="351"/>
      <c r="CR354" s="351"/>
      <c r="CS354" s="351"/>
      <c r="CT354" s="351"/>
      <c r="CU354" s="351"/>
      <c r="CV354" s="351"/>
      <c r="CW354" s="351"/>
      <c r="CX354" s="351"/>
      <c r="CY354" s="351"/>
      <c r="CZ354" s="351"/>
      <c r="DA354" s="351"/>
      <c r="DB354" s="351"/>
      <c r="DC354" s="351"/>
      <c r="DD354" s="351"/>
      <c r="DE354" s="351"/>
      <c r="DF354" s="351"/>
      <c r="DG354" s="351"/>
      <c r="DH354" s="351"/>
      <c r="DI354" s="351"/>
      <c r="DJ354" s="351"/>
      <c r="DK354" s="351"/>
      <c r="DL354" s="351"/>
      <c r="DM354" s="351"/>
      <c r="DN354" s="351"/>
      <c r="DS354" s="372"/>
      <c r="DT354" s="374"/>
      <c r="DU354" s="375"/>
      <c r="DV354" s="375"/>
      <c r="DW354" s="375"/>
      <c r="DX354" s="375">
        <v>1</v>
      </c>
      <c r="DY354" s="375">
        <f t="shared" si="1385"/>
        <v>0</v>
      </c>
      <c r="DZ354" s="375">
        <f t="shared" si="1386"/>
        <v>0</v>
      </c>
      <c r="EA354" s="375">
        <f t="shared" si="1387"/>
        <v>1</v>
      </c>
      <c r="EB354" s="375">
        <f t="shared" si="1388"/>
        <v>0</v>
      </c>
      <c r="EC354" s="375">
        <f t="shared" si="1389"/>
        <v>0</v>
      </c>
      <c r="ED354" s="375">
        <f t="shared" si="1390"/>
        <v>1</v>
      </c>
      <c r="EE354" s="375">
        <f t="shared" si="1391"/>
        <v>0</v>
      </c>
      <c r="EF354" s="375">
        <f t="shared" si="1392"/>
        <v>0</v>
      </c>
      <c r="EG354" s="375">
        <f t="shared" si="1393"/>
        <v>1</v>
      </c>
      <c r="EH354" s="375">
        <f t="shared" si="1394"/>
        <v>0</v>
      </c>
      <c r="EI354" s="375">
        <f t="shared" si="1395"/>
        <v>0</v>
      </c>
      <c r="EJ354" s="375">
        <f t="shared" si="1396"/>
        <v>1</v>
      </c>
      <c r="EK354" s="375">
        <f t="shared" si="1397"/>
        <v>0</v>
      </c>
      <c r="EL354" s="375">
        <f t="shared" si="1398"/>
        <v>0</v>
      </c>
      <c r="EM354" s="375">
        <f t="shared" si="1399"/>
        <v>1</v>
      </c>
      <c r="EN354" s="375">
        <f t="shared" si="1400"/>
        <v>0</v>
      </c>
      <c r="EO354" s="375">
        <f t="shared" si="1401"/>
        <v>0</v>
      </c>
      <c r="EP354" s="375">
        <f t="shared" si="1402"/>
        <v>1</v>
      </c>
      <c r="EQ354" s="375">
        <f t="shared" si="1403"/>
        <v>0</v>
      </c>
      <c r="ER354" s="375">
        <f t="shared" si="1404"/>
        <v>0</v>
      </c>
      <c r="ES354" s="375">
        <f t="shared" si="1405"/>
        <v>1</v>
      </c>
      <c r="ET354" s="375">
        <f t="shared" si="1406"/>
        <v>0</v>
      </c>
      <c r="EU354" s="375">
        <f t="shared" si="1407"/>
        <v>0</v>
      </c>
      <c r="EV354" s="375">
        <f t="shared" si="1408"/>
        <v>1</v>
      </c>
      <c r="EW354" s="375">
        <f t="shared" si="1409"/>
        <v>0</v>
      </c>
      <c r="EX354" s="375">
        <f t="shared" si="1410"/>
        <v>0</v>
      </c>
      <c r="EY354" s="375">
        <f t="shared" si="1411"/>
        <v>1</v>
      </c>
      <c r="EZ354" s="375">
        <f t="shared" si="1412"/>
        <v>0</v>
      </c>
      <c r="FA354" s="375">
        <f t="shared" si="1413"/>
        <v>0</v>
      </c>
      <c r="FB354" s="375">
        <f t="shared" si="1414"/>
        <v>1</v>
      </c>
      <c r="FC354" s="375">
        <f t="shared" si="1415"/>
        <v>0</v>
      </c>
      <c r="FD354" s="375">
        <f t="shared" si="1416"/>
        <v>0</v>
      </c>
      <c r="FE354" s="376"/>
      <c r="FF354" s="372"/>
      <c r="FG354" s="372"/>
      <c r="FH354" s="372"/>
      <c r="FI354" s="372"/>
      <c r="FJ354" s="372"/>
      <c r="FK354" s="372"/>
      <c r="FL354" s="372"/>
      <c r="FM354" s="372"/>
      <c r="FN354" s="372"/>
      <c r="FO354" s="372"/>
      <c r="FP354" s="372"/>
      <c r="FQ354" s="372"/>
      <c r="FR354" s="372"/>
      <c r="FS354" s="372"/>
      <c r="FT354" s="372"/>
      <c r="FU354" s="372"/>
      <c r="FV354" s="372"/>
      <c r="FW354" s="372"/>
      <c r="FX354" s="372"/>
      <c r="FY354" s="372"/>
      <c r="FZ354" s="372"/>
      <c r="GA354" s="372"/>
      <c r="GB354" s="372"/>
      <c r="GC354" s="372"/>
      <c r="GD354" s="372"/>
      <c r="GE354" s="372"/>
      <c r="GF354" s="372"/>
      <c r="GG354" s="372"/>
      <c r="GH354" s="372"/>
      <c r="GI354" s="372"/>
      <c r="GJ354" s="372"/>
      <c r="GK354" s="372"/>
      <c r="GL354" s="372"/>
      <c r="GM354" s="372"/>
      <c r="GN354" s="372"/>
      <c r="GO354" s="372"/>
      <c r="GP354" s="372"/>
      <c r="GQ354" s="372"/>
      <c r="GR354" s="372"/>
      <c r="GS354" s="372"/>
      <c r="GT354" s="372"/>
      <c r="GU354" s="372"/>
      <c r="GV354" s="372"/>
      <c r="GW354" s="372"/>
      <c r="GX354" s="372"/>
      <c r="GY354" s="372"/>
      <c r="GZ354" s="372"/>
      <c r="HA354" s="372"/>
      <c r="HB354" s="372"/>
      <c r="HC354" s="372"/>
    </row>
    <row r="355" spans="1:211" s="373" customFormat="1" ht="15" hidden="1" customHeight="1" outlineLevel="1" x14ac:dyDescent="0.2">
      <c r="A355" s="366">
        <f>SWDATA!O340</f>
        <v>0</v>
      </c>
      <c r="B355" s="366">
        <f>SWDATA!M340</f>
        <v>0</v>
      </c>
      <c r="C355" s="351">
        <f>IF(AND(SWDATA!M340=1,SWDATA!Q340="promotions"),SWDATA!P340,0)</f>
        <v>0</v>
      </c>
      <c r="D355" s="367">
        <f>ROW(SWDATA!M340)</f>
        <v>340</v>
      </c>
      <c r="E355" s="368">
        <f t="shared" si="1420"/>
        <v>0</v>
      </c>
      <c r="F355" s="369">
        <f t="shared" si="1259"/>
        <v>1</v>
      </c>
      <c r="G355" s="366" t="str">
        <f t="shared" si="1260"/>
        <v/>
      </c>
      <c r="H355" s="370"/>
      <c r="J355" s="238">
        <f t="shared" si="1261"/>
        <v>0</v>
      </c>
      <c r="K355" s="239" t="str">
        <f t="shared" si="1262"/>
        <v/>
      </c>
      <c r="L355" s="342"/>
      <c r="M355" s="345"/>
      <c r="N355" s="340" t="str">
        <f>IF(LEN(SWDATA!F340)=0,"",N354)</f>
        <v/>
      </c>
      <c r="O355" s="296" t="str">
        <f>IF(LEN(SWDATA!G340)=0,"",O354)</f>
        <v/>
      </c>
      <c r="P355" s="297" t="str">
        <f>IF(LEN(SWDATA!C340)=0,"",SWDATA!C340)</f>
        <v/>
      </c>
      <c r="Q355" s="312" t="str">
        <f t="shared" si="1263"/>
        <v/>
      </c>
      <c r="R355" s="223" t="s">
        <v>261</v>
      </c>
      <c r="S355" s="224"/>
      <c r="T355" s="224"/>
      <c r="U355" s="264" t="s">
        <v>599</v>
      </c>
      <c r="V355" s="205" t="s">
        <v>221</v>
      </c>
      <c r="W355" s="266">
        <f>IF(OR(Is_Loading,LEN($A355)=0),"",SWDATA!P340)</f>
        <v>0</v>
      </c>
      <c r="X355" s="267">
        <f>IF(OR(Is_Loading,LEN($A355)=0),"",SWDATA!Q340)</f>
        <v>0</v>
      </c>
      <c r="Y355" s="267">
        <f>IF(OR(Is_Loading,LEN($A355)=0),"",SWDATA!R340)</f>
        <v>0</v>
      </c>
      <c r="Z355" s="266" t="str">
        <f t="shared" si="1417"/>
        <v/>
      </c>
      <c r="AA355" s="266">
        <f>IF(OR(Is_Loading,LEN($A355)=0),"",SWDATA!T340)</f>
        <v>0</v>
      </c>
      <c r="AB355" s="267">
        <f>IF(OR(Is_Loading,LEN($A355)=0),"",SWDATA!U340)</f>
        <v>0</v>
      </c>
      <c r="AC355" s="267">
        <f>IF(OR(Is_Loading,LEN($A355)=0),"",SWDATA!V340)</f>
        <v>0</v>
      </c>
      <c r="AD355" s="266" t="str">
        <f t="shared" si="1265"/>
        <v/>
      </c>
      <c r="AE355" s="266">
        <f>IF(OR(Is_Loading,LEN($A355)=0),"",SWDATA!X340)</f>
        <v>0</v>
      </c>
      <c r="AF355" s="267">
        <f>IF(OR(Is_Loading,LEN($A355)=0),"",SWDATA!Y340)</f>
        <v>0</v>
      </c>
      <c r="AG355" s="267">
        <f>IF(OR(Is_Loading,LEN($A355)=0),"",SWDATA!Z340)</f>
        <v>0</v>
      </c>
      <c r="AH355" s="266" t="str">
        <f t="shared" si="1266"/>
        <v/>
      </c>
      <c r="AI355" s="266">
        <f>IF(OR(Is_Loading,LEN($A355)=0),"",SWDATA!AB340)</f>
        <v>0</v>
      </c>
      <c r="AJ355" s="267">
        <f>IF(OR(Is_Loading,LEN($A355)=0),"",SWDATA!AC340)</f>
        <v>0</v>
      </c>
      <c r="AK355" s="267">
        <f>IF(OR(Is_Loading,LEN($A355)=0),"",SWDATA!AD340)</f>
        <v>0</v>
      </c>
      <c r="AL355" s="266" t="str">
        <f t="shared" si="1267"/>
        <v/>
      </c>
      <c r="AM355" s="266">
        <f>IF(OR(Is_Loading,LEN($A355)=0),"",SWDATA!AF340)</f>
        <v>0</v>
      </c>
      <c r="AN355" s="267">
        <f>IF(OR(Is_Loading,LEN($A355)=0),"",SWDATA!AG340)</f>
        <v>0</v>
      </c>
      <c r="AO355" s="323">
        <f>IF(OR(Is_Loading,LEN($A355)=0),"",SWDATA!AH340)</f>
        <v>0</v>
      </c>
      <c r="AP355" s="320" t="str">
        <f t="shared" si="1268"/>
        <v/>
      </c>
      <c r="AQ355" s="266">
        <f>IF(OR(Is_Loading,LEN($A355)=0),"",SWDATA!AJ340)</f>
        <v>0</v>
      </c>
      <c r="AR355" s="267">
        <f>IF(OR(Is_Loading,LEN($A355)=0),"",SWDATA!AK340)</f>
        <v>0</v>
      </c>
      <c r="AS355" s="267">
        <f>IF(OR(Is_Loading,LEN($A355)=0),"",SWDATA!AL340)</f>
        <v>0</v>
      </c>
      <c r="AT355" s="266" t="str">
        <f t="shared" si="1269"/>
        <v/>
      </c>
      <c r="AU355" s="266">
        <f>IF(OR(Is_Loading,LEN($A355)=0),"",SWDATA!AN340)</f>
        <v>0</v>
      </c>
      <c r="AV355" s="267">
        <f>IF(OR(Is_Loading,LEN($A355)=0),"",SWDATA!AO340)</f>
        <v>0</v>
      </c>
      <c r="AW355" s="267">
        <f>IF(OR(Is_Loading,LEN($A355)=0),"",SWDATA!AP340)</f>
        <v>0</v>
      </c>
      <c r="AX355" s="266" t="str">
        <f t="shared" si="1270"/>
        <v/>
      </c>
      <c r="AY355" s="266">
        <f>IF(OR(Is_Loading,LEN($A355)=0),"",SWDATA!AR340)</f>
        <v>0</v>
      </c>
      <c r="AZ355" s="267">
        <f>IF(OR(Is_Loading,LEN($A355)=0),"",SWDATA!AS340)</f>
        <v>0</v>
      </c>
      <c r="BA355" s="267">
        <f>IF(OR(Is_Loading,LEN($A355)=0),"",SWDATA!AT340)</f>
        <v>0</v>
      </c>
      <c r="BB355" s="266" t="str">
        <f t="shared" si="1271"/>
        <v/>
      </c>
      <c r="BC355" s="266">
        <f>IF(OR(Is_Loading,LEN($A355)=0),"",SWDATA!AV340)</f>
        <v>0</v>
      </c>
      <c r="BD355" s="267">
        <f>IF(OR(Is_Loading,LEN($A355)=0),"",SWDATA!AW340)</f>
        <v>0</v>
      </c>
      <c r="BE355" s="323">
        <f>IF(OR(Is_Loading,LEN($A355)=0),"",SWDATA!AX340)</f>
        <v>0</v>
      </c>
      <c r="BF355" s="320" t="str">
        <f t="shared" si="1272"/>
        <v/>
      </c>
      <c r="BG355" s="11"/>
      <c r="BH355" s="11"/>
      <c r="BI355" s="11"/>
      <c r="BJ355" s="11"/>
      <c r="BK355" s="11"/>
      <c r="BL355" s="11"/>
      <c r="BM355" s="11"/>
      <c r="BN355" s="11"/>
      <c r="BO355" s="11"/>
      <c r="BP355" s="11"/>
      <c r="BQ355" s="11"/>
      <c r="BR355" s="11"/>
      <c r="BS355" s="11"/>
      <c r="BT355" s="11"/>
      <c r="BU355" s="11"/>
      <c r="BV355" s="11"/>
      <c r="BW355" s="11"/>
      <c r="BX355" s="11"/>
      <c r="BY355" s="11"/>
      <c r="BZ355" s="11"/>
      <c r="CA355" s="11"/>
      <c r="CB355" s="11"/>
      <c r="CC355" s="11"/>
      <c r="CD355" s="11"/>
      <c r="CE355" s="11"/>
      <c r="CF355" s="11"/>
      <c r="CG355" s="11"/>
      <c r="CH355" s="11"/>
      <c r="CI355" s="11"/>
      <c r="CJ355" s="11"/>
      <c r="CK355" s="11"/>
      <c r="CL355" s="11"/>
      <c r="CM355" s="11"/>
      <c r="CN355" s="351"/>
      <c r="CO355" s="351"/>
      <c r="CP355" s="351"/>
      <c r="CQ355" s="351"/>
      <c r="CR355" s="351"/>
      <c r="CS355" s="351"/>
      <c r="CT355" s="351"/>
      <c r="CU355" s="351"/>
      <c r="CV355" s="351"/>
      <c r="CW355" s="351"/>
      <c r="CX355" s="351"/>
      <c r="CY355" s="351"/>
      <c r="CZ355" s="351"/>
      <c r="DA355" s="351"/>
      <c r="DB355" s="351"/>
      <c r="DC355" s="351"/>
      <c r="DD355" s="351"/>
      <c r="DE355" s="351"/>
      <c r="DF355" s="351"/>
      <c r="DG355" s="351"/>
      <c r="DH355" s="351"/>
      <c r="DI355" s="351"/>
      <c r="DJ355" s="351"/>
      <c r="DK355" s="351"/>
      <c r="DL355" s="351"/>
      <c r="DM355" s="351"/>
      <c r="DN355" s="351"/>
      <c r="DS355" s="372"/>
      <c r="DT355" s="374"/>
      <c r="DU355" s="375"/>
      <c r="DV355" s="375"/>
      <c r="DW355" s="375"/>
      <c r="DX355" s="375">
        <v>1</v>
      </c>
      <c r="DY355" s="375">
        <f t="shared" si="1385"/>
        <v>0</v>
      </c>
      <c r="DZ355" s="375">
        <f t="shared" si="1386"/>
        <v>0</v>
      </c>
      <c r="EA355" s="375">
        <f t="shared" si="1387"/>
        <v>1</v>
      </c>
      <c r="EB355" s="375">
        <f t="shared" si="1388"/>
        <v>0</v>
      </c>
      <c r="EC355" s="375">
        <f t="shared" si="1389"/>
        <v>0</v>
      </c>
      <c r="ED355" s="375">
        <f t="shared" si="1390"/>
        <v>1</v>
      </c>
      <c r="EE355" s="375">
        <f t="shared" si="1391"/>
        <v>0</v>
      </c>
      <c r="EF355" s="375">
        <f t="shared" si="1392"/>
        <v>0</v>
      </c>
      <c r="EG355" s="375">
        <f t="shared" si="1393"/>
        <v>1</v>
      </c>
      <c r="EH355" s="375">
        <f t="shared" si="1394"/>
        <v>0</v>
      </c>
      <c r="EI355" s="375">
        <f t="shared" si="1395"/>
        <v>0</v>
      </c>
      <c r="EJ355" s="375">
        <f t="shared" si="1396"/>
        <v>1</v>
      </c>
      <c r="EK355" s="375">
        <f t="shared" si="1397"/>
        <v>0</v>
      </c>
      <c r="EL355" s="375">
        <f t="shared" si="1398"/>
        <v>0</v>
      </c>
      <c r="EM355" s="375">
        <f t="shared" si="1399"/>
        <v>1</v>
      </c>
      <c r="EN355" s="375">
        <f t="shared" si="1400"/>
        <v>0</v>
      </c>
      <c r="EO355" s="375">
        <f t="shared" si="1401"/>
        <v>0</v>
      </c>
      <c r="EP355" s="375">
        <f t="shared" si="1402"/>
        <v>1</v>
      </c>
      <c r="EQ355" s="375">
        <f t="shared" si="1403"/>
        <v>0</v>
      </c>
      <c r="ER355" s="375">
        <f t="shared" si="1404"/>
        <v>0</v>
      </c>
      <c r="ES355" s="375">
        <f t="shared" si="1405"/>
        <v>1</v>
      </c>
      <c r="ET355" s="375">
        <f t="shared" si="1406"/>
        <v>0</v>
      </c>
      <c r="EU355" s="375">
        <f t="shared" si="1407"/>
        <v>0</v>
      </c>
      <c r="EV355" s="375">
        <f t="shared" si="1408"/>
        <v>1</v>
      </c>
      <c r="EW355" s="375">
        <f t="shared" si="1409"/>
        <v>0</v>
      </c>
      <c r="EX355" s="375">
        <f t="shared" si="1410"/>
        <v>0</v>
      </c>
      <c r="EY355" s="375">
        <f t="shared" si="1411"/>
        <v>1</v>
      </c>
      <c r="EZ355" s="375">
        <f t="shared" si="1412"/>
        <v>0</v>
      </c>
      <c r="FA355" s="375">
        <f t="shared" si="1413"/>
        <v>0</v>
      </c>
      <c r="FB355" s="375">
        <f t="shared" si="1414"/>
        <v>1</v>
      </c>
      <c r="FC355" s="375">
        <f t="shared" si="1415"/>
        <v>0</v>
      </c>
      <c r="FD355" s="375">
        <f t="shared" si="1416"/>
        <v>0</v>
      </c>
      <c r="FE355" s="376"/>
      <c r="FF355" s="372"/>
      <c r="FG355" s="372"/>
      <c r="FH355" s="372"/>
      <c r="FI355" s="372"/>
      <c r="FJ355" s="372"/>
      <c r="FK355" s="372"/>
      <c r="FL355" s="372"/>
      <c r="FM355" s="372"/>
      <c r="FN355" s="372"/>
      <c r="FO355" s="372"/>
      <c r="FP355" s="372"/>
      <c r="FQ355" s="372"/>
      <c r="FR355" s="372"/>
      <c r="FS355" s="372"/>
      <c r="FT355" s="372"/>
      <c r="FU355" s="372"/>
      <c r="FV355" s="372"/>
      <c r="FW355" s="372"/>
      <c r="FX355" s="372"/>
      <c r="FY355" s="372"/>
      <c r="FZ355" s="372"/>
      <c r="GA355" s="372"/>
      <c r="GB355" s="372"/>
      <c r="GC355" s="372"/>
      <c r="GD355" s="372"/>
      <c r="GE355" s="372"/>
      <c r="GF355" s="372"/>
      <c r="GG355" s="372"/>
      <c r="GH355" s="372"/>
      <c r="GI355" s="372"/>
      <c r="GJ355" s="372"/>
      <c r="GK355" s="372"/>
      <c r="GL355" s="372"/>
      <c r="GM355" s="372"/>
      <c r="GN355" s="372"/>
      <c r="GO355" s="372"/>
      <c r="GP355" s="372"/>
      <c r="GQ355" s="372"/>
      <c r="GR355" s="372"/>
      <c r="GS355" s="372"/>
      <c r="GT355" s="372"/>
      <c r="GU355" s="372"/>
      <c r="GV355" s="372"/>
      <c r="GW355" s="372"/>
      <c r="GX355" s="372"/>
      <c r="GY355" s="372"/>
      <c r="GZ355" s="372"/>
      <c r="HA355" s="372"/>
      <c r="HB355" s="372"/>
      <c r="HC355" s="372"/>
    </row>
    <row r="356" spans="1:211" s="373" customFormat="1" ht="15" hidden="1" customHeight="1" outlineLevel="1" x14ac:dyDescent="0.2">
      <c r="A356" s="366">
        <f>SWDATA!O341</f>
        <v>0</v>
      </c>
      <c r="B356" s="366">
        <f>SWDATA!M341</f>
        <v>0</v>
      </c>
      <c r="C356" s="351">
        <f>IF(AND(SWDATA!M341=1,SWDATA!Q341="promotions"),SWDATA!P341,0)</f>
        <v>0</v>
      </c>
      <c r="D356" s="367">
        <f>ROW(SWDATA!M341)</f>
        <v>341</v>
      </c>
      <c r="E356" s="368">
        <f t="shared" si="1420"/>
        <v>0</v>
      </c>
      <c r="F356" s="369">
        <f t="shared" si="1259"/>
        <v>1</v>
      </c>
      <c r="G356" s="366" t="str">
        <f t="shared" si="1260"/>
        <v/>
      </c>
      <c r="H356" s="370"/>
      <c r="J356" s="238">
        <f t="shared" si="1261"/>
        <v>0</v>
      </c>
      <c r="K356" s="239" t="str">
        <f t="shared" si="1262"/>
        <v/>
      </c>
      <c r="L356" s="342"/>
      <c r="M356" s="345"/>
      <c r="N356" s="340" t="str">
        <f>IF(LEN(SWDATA!F341)=0,"",N355)</f>
        <v/>
      </c>
      <c r="O356" s="296" t="str">
        <f>IF(LEN(SWDATA!G341)=0,"",O355)</f>
        <v/>
      </c>
      <c r="P356" s="297" t="str">
        <f>IF(LEN(SWDATA!C341)=0,"",SWDATA!C341)</f>
        <v/>
      </c>
      <c r="Q356" s="312" t="str">
        <f t="shared" si="1263"/>
        <v/>
      </c>
      <c r="R356" s="223" t="s">
        <v>261</v>
      </c>
      <c r="S356" s="224"/>
      <c r="T356" s="224"/>
      <c r="U356" s="264" t="s">
        <v>600</v>
      </c>
      <c r="V356" s="205" t="s">
        <v>221</v>
      </c>
      <c r="W356" s="266">
        <f>IF(OR(Is_Loading,LEN($A356)=0),"",SWDATA!P341)</f>
        <v>0</v>
      </c>
      <c r="X356" s="267">
        <f>IF(OR(Is_Loading,LEN($A356)=0),"",SWDATA!Q341)</f>
        <v>0</v>
      </c>
      <c r="Y356" s="267">
        <f>IF(OR(Is_Loading,LEN($A356)=0),"",SWDATA!R341)</f>
        <v>0</v>
      </c>
      <c r="Z356" s="266" t="str">
        <f t="shared" si="1417"/>
        <v/>
      </c>
      <c r="AA356" s="266">
        <f>IF(OR(Is_Loading,LEN($A356)=0),"",SWDATA!T341)</f>
        <v>0</v>
      </c>
      <c r="AB356" s="267">
        <f>IF(OR(Is_Loading,LEN($A356)=0),"",SWDATA!U341)</f>
        <v>0</v>
      </c>
      <c r="AC356" s="267">
        <f>IF(OR(Is_Loading,LEN($A356)=0),"",SWDATA!V341)</f>
        <v>0</v>
      </c>
      <c r="AD356" s="266" t="str">
        <f t="shared" si="1265"/>
        <v/>
      </c>
      <c r="AE356" s="266">
        <f>IF(OR(Is_Loading,LEN($A356)=0),"",SWDATA!X341)</f>
        <v>0</v>
      </c>
      <c r="AF356" s="267">
        <f>IF(OR(Is_Loading,LEN($A356)=0),"",SWDATA!Y341)</f>
        <v>0</v>
      </c>
      <c r="AG356" s="267">
        <f>IF(OR(Is_Loading,LEN($A356)=0),"",SWDATA!Z341)</f>
        <v>0</v>
      </c>
      <c r="AH356" s="266" t="str">
        <f t="shared" si="1266"/>
        <v/>
      </c>
      <c r="AI356" s="266">
        <f>IF(OR(Is_Loading,LEN($A356)=0),"",SWDATA!AB341)</f>
        <v>0</v>
      </c>
      <c r="AJ356" s="267">
        <f>IF(OR(Is_Loading,LEN($A356)=0),"",SWDATA!AC341)</f>
        <v>0</v>
      </c>
      <c r="AK356" s="267">
        <f>IF(OR(Is_Loading,LEN($A356)=0),"",SWDATA!AD341)</f>
        <v>0</v>
      </c>
      <c r="AL356" s="266" t="str">
        <f t="shared" si="1267"/>
        <v/>
      </c>
      <c r="AM356" s="266">
        <f>IF(OR(Is_Loading,LEN($A356)=0),"",SWDATA!AF341)</f>
        <v>0</v>
      </c>
      <c r="AN356" s="267">
        <f>IF(OR(Is_Loading,LEN($A356)=0),"",SWDATA!AG341)</f>
        <v>0</v>
      </c>
      <c r="AO356" s="323">
        <f>IF(OR(Is_Loading,LEN($A356)=0),"",SWDATA!AH341)</f>
        <v>0</v>
      </c>
      <c r="AP356" s="320" t="str">
        <f t="shared" si="1268"/>
        <v/>
      </c>
      <c r="AQ356" s="266">
        <f>IF(OR(Is_Loading,LEN($A356)=0),"",SWDATA!AJ341)</f>
        <v>0</v>
      </c>
      <c r="AR356" s="267">
        <f>IF(OR(Is_Loading,LEN($A356)=0),"",SWDATA!AK341)</f>
        <v>0</v>
      </c>
      <c r="AS356" s="267">
        <f>IF(OR(Is_Loading,LEN($A356)=0),"",SWDATA!AL341)</f>
        <v>0</v>
      </c>
      <c r="AT356" s="266" t="str">
        <f t="shared" si="1269"/>
        <v/>
      </c>
      <c r="AU356" s="266">
        <f>IF(OR(Is_Loading,LEN($A356)=0),"",SWDATA!AN341)</f>
        <v>0</v>
      </c>
      <c r="AV356" s="267">
        <f>IF(OR(Is_Loading,LEN($A356)=0),"",SWDATA!AO341)</f>
        <v>0</v>
      </c>
      <c r="AW356" s="267">
        <f>IF(OR(Is_Loading,LEN($A356)=0),"",SWDATA!AP341)</f>
        <v>0</v>
      </c>
      <c r="AX356" s="266" t="str">
        <f t="shared" si="1270"/>
        <v/>
      </c>
      <c r="AY356" s="266">
        <f>IF(OR(Is_Loading,LEN($A356)=0),"",SWDATA!AR341)</f>
        <v>0</v>
      </c>
      <c r="AZ356" s="267">
        <f>IF(OR(Is_Loading,LEN($A356)=0),"",SWDATA!AS341)</f>
        <v>0</v>
      </c>
      <c r="BA356" s="267">
        <f>IF(OR(Is_Loading,LEN($A356)=0),"",SWDATA!AT341)</f>
        <v>0</v>
      </c>
      <c r="BB356" s="266" t="str">
        <f t="shared" si="1271"/>
        <v/>
      </c>
      <c r="BC356" s="266">
        <f>IF(OR(Is_Loading,LEN($A356)=0),"",SWDATA!AV341)</f>
        <v>0</v>
      </c>
      <c r="BD356" s="267">
        <f>IF(OR(Is_Loading,LEN($A356)=0),"",SWDATA!AW341)</f>
        <v>0</v>
      </c>
      <c r="BE356" s="323">
        <f>IF(OR(Is_Loading,LEN($A356)=0),"",SWDATA!AX341)</f>
        <v>0</v>
      </c>
      <c r="BF356" s="320" t="str">
        <f t="shared" si="1272"/>
        <v/>
      </c>
      <c r="BG356" s="11"/>
      <c r="BH356" s="11"/>
      <c r="BI356" s="11"/>
      <c r="BJ356" s="11"/>
      <c r="BK356" s="11"/>
      <c r="BL356" s="11"/>
      <c r="BM356" s="11"/>
      <c r="BN356" s="11"/>
      <c r="BO356" s="11"/>
      <c r="BP356" s="11"/>
      <c r="BQ356" s="11"/>
      <c r="BR356" s="11"/>
      <c r="BS356" s="11"/>
      <c r="BT356" s="11"/>
      <c r="BU356" s="11"/>
      <c r="BV356" s="11"/>
      <c r="BW356" s="11"/>
      <c r="BX356" s="11"/>
      <c r="BY356" s="11"/>
      <c r="BZ356" s="11"/>
      <c r="CA356" s="11"/>
      <c r="CB356" s="11"/>
      <c r="CC356" s="11"/>
      <c r="CD356" s="11"/>
      <c r="CE356" s="11"/>
      <c r="CF356" s="11"/>
      <c r="CG356" s="11"/>
      <c r="CH356" s="11"/>
      <c r="CI356" s="11"/>
      <c r="CJ356" s="11"/>
      <c r="CK356" s="11"/>
      <c r="CL356" s="11"/>
      <c r="CM356" s="11"/>
      <c r="CN356" s="351"/>
      <c r="CO356" s="351"/>
      <c r="CP356" s="351"/>
      <c r="CQ356" s="351"/>
      <c r="CR356" s="351"/>
      <c r="CS356" s="351"/>
      <c r="CT356" s="351"/>
      <c r="CU356" s="351"/>
      <c r="CV356" s="351"/>
      <c r="CW356" s="351"/>
      <c r="CX356" s="351"/>
      <c r="CY356" s="351"/>
      <c r="CZ356" s="351"/>
      <c r="DA356" s="351"/>
      <c r="DB356" s="351"/>
      <c r="DC356" s="351"/>
      <c r="DD356" s="351"/>
      <c r="DE356" s="351"/>
      <c r="DF356" s="351"/>
      <c r="DG356" s="351"/>
      <c r="DH356" s="351"/>
      <c r="DI356" s="351"/>
      <c r="DJ356" s="351"/>
      <c r="DK356" s="351"/>
      <c r="DL356" s="351"/>
      <c r="DM356" s="351"/>
      <c r="DN356" s="351"/>
      <c r="DS356" s="372"/>
      <c r="DT356" s="374"/>
      <c r="DU356" s="375"/>
      <c r="DV356" s="375"/>
      <c r="DW356" s="375"/>
      <c r="DX356" s="375">
        <v>1</v>
      </c>
      <c r="DY356" s="375">
        <f t="shared" si="1385"/>
        <v>0</v>
      </c>
      <c r="DZ356" s="375">
        <f t="shared" si="1386"/>
        <v>0</v>
      </c>
      <c r="EA356" s="375">
        <f t="shared" si="1387"/>
        <v>1</v>
      </c>
      <c r="EB356" s="375">
        <f t="shared" si="1388"/>
        <v>0</v>
      </c>
      <c r="EC356" s="375">
        <f t="shared" si="1389"/>
        <v>0</v>
      </c>
      <c r="ED356" s="375">
        <f t="shared" si="1390"/>
        <v>1</v>
      </c>
      <c r="EE356" s="375">
        <f t="shared" si="1391"/>
        <v>0</v>
      </c>
      <c r="EF356" s="375">
        <f t="shared" si="1392"/>
        <v>0</v>
      </c>
      <c r="EG356" s="375">
        <f t="shared" si="1393"/>
        <v>1</v>
      </c>
      <c r="EH356" s="375">
        <f t="shared" si="1394"/>
        <v>0</v>
      </c>
      <c r="EI356" s="375">
        <f t="shared" si="1395"/>
        <v>0</v>
      </c>
      <c r="EJ356" s="375">
        <f t="shared" si="1396"/>
        <v>1</v>
      </c>
      <c r="EK356" s="375">
        <f t="shared" si="1397"/>
        <v>0</v>
      </c>
      <c r="EL356" s="375">
        <f t="shared" si="1398"/>
        <v>0</v>
      </c>
      <c r="EM356" s="375">
        <f t="shared" si="1399"/>
        <v>1</v>
      </c>
      <c r="EN356" s="375">
        <f t="shared" si="1400"/>
        <v>0</v>
      </c>
      <c r="EO356" s="375">
        <f t="shared" si="1401"/>
        <v>0</v>
      </c>
      <c r="EP356" s="375">
        <f t="shared" si="1402"/>
        <v>1</v>
      </c>
      <c r="EQ356" s="375">
        <f t="shared" si="1403"/>
        <v>0</v>
      </c>
      <c r="ER356" s="375">
        <f t="shared" si="1404"/>
        <v>0</v>
      </c>
      <c r="ES356" s="375">
        <f t="shared" si="1405"/>
        <v>1</v>
      </c>
      <c r="ET356" s="375">
        <f t="shared" si="1406"/>
        <v>0</v>
      </c>
      <c r="EU356" s="375">
        <f t="shared" si="1407"/>
        <v>0</v>
      </c>
      <c r="EV356" s="375">
        <f t="shared" si="1408"/>
        <v>1</v>
      </c>
      <c r="EW356" s="375">
        <f t="shared" si="1409"/>
        <v>0</v>
      </c>
      <c r="EX356" s="375">
        <f t="shared" si="1410"/>
        <v>0</v>
      </c>
      <c r="EY356" s="375">
        <f t="shared" si="1411"/>
        <v>1</v>
      </c>
      <c r="EZ356" s="375">
        <f t="shared" si="1412"/>
        <v>0</v>
      </c>
      <c r="FA356" s="375">
        <f t="shared" si="1413"/>
        <v>0</v>
      </c>
      <c r="FB356" s="375">
        <f t="shared" si="1414"/>
        <v>1</v>
      </c>
      <c r="FC356" s="375">
        <f t="shared" si="1415"/>
        <v>0</v>
      </c>
      <c r="FD356" s="375">
        <f t="shared" si="1416"/>
        <v>0</v>
      </c>
      <c r="FE356" s="376"/>
      <c r="FF356" s="372"/>
      <c r="FG356" s="372"/>
      <c r="FH356" s="372"/>
      <c r="FI356" s="372"/>
      <c r="FJ356" s="372"/>
      <c r="FK356" s="372"/>
      <c r="FL356" s="372"/>
      <c r="FM356" s="372"/>
      <c r="FN356" s="372"/>
      <c r="FO356" s="372"/>
      <c r="FP356" s="372"/>
      <c r="FQ356" s="372"/>
      <c r="FR356" s="372"/>
      <c r="FS356" s="372"/>
      <c r="FT356" s="372"/>
      <c r="FU356" s="372"/>
      <c r="FV356" s="372"/>
      <c r="FW356" s="372"/>
      <c r="FX356" s="372"/>
      <c r="FY356" s="372"/>
      <c r="FZ356" s="372"/>
      <c r="GA356" s="372"/>
      <c r="GB356" s="372"/>
      <c r="GC356" s="372"/>
      <c r="GD356" s="372"/>
      <c r="GE356" s="372"/>
      <c r="GF356" s="372"/>
      <c r="GG356" s="372"/>
      <c r="GH356" s="372"/>
      <c r="GI356" s="372"/>
      <c r="GJ356" s="372"/>
      <c r="GK356" s="372"/>
      <c r="GL356" s="372"/>
      <c r="GM356" s="372"/>
      <c r="GN356" s="372"/>
      <c r="GO356" s="372"/>
      <c r="GP356" s="372"/>
      <c r="GQ356" s="372"/>
      <c r="GR356" s="372"/>
      <c r="GS356" s="372"/>
      <c r="GT356" s="372"/>
      <c r="GU356" s="372"/>
      <c r="GV356" s="372"/>
      <c r="GW356" s="372"/>
      <c r="GX356" s="372"/>
      <c r="GY356" s="372"/>
      <c r="GZ356" s="372"/>
      <c r="HA356" s="372"/>
      <c r="HB356" s="372"/>
      <c r="HC356" s="372"/>
    </row>
    <row r="357" spans="1:211" s="373" customFormat="1" ht="15" hidden="1" customHeight="1" outlineLevel="1" x14ac:dyDescent="0.2">
      <c r="A357" s="366">
        <f>SWDATA!O342</f>
        <v>0</v>
      </c>
      <c r="B357" s="366">
        <f>SWDATA!M342</f>
        <v>0</v>
      </c>
      <c r="C357" s="351">
        <f>IF(AND(SWDATA!M342=1,SWDATA!Q342="promotions"),SWDATA!P342,0)</f>
        <v>0</v>
      </c>
      <c r="D357" s="367">
        <f>ROW(SWDATA!M342)</f>
        <v>342</v>
      </c>
      <c r="E357" s="368">
        <f t="shared" si="1420"/>
        <v>0</v>
      </c>
      <c r="F357" s="369">
        <f t="shared" si="1259"/>
        <v>1</v>
      </c>
      <c r="G357" s="366" t="str">
        <f t="shared" si="1260"/>
        <v/>
      </c>
      <c r="H357" s="370"/>
      <c r="J357" s="238">
        <f t="shared" si="1261"/>
        <v>0</v>
      </c>
      <c r="K357" s="239" t="str">
        <f t="shared" si="1262"/>
        <v/>
      </c>
      <c r="L357" s="342"/>
      <c r="M357" s="345"/>
      <c r="N357" s="340" t="str">
        <f>IF(LEN(SWDATA!F342)=0,"",N356)</f>
        <v/>
      </c>
      <c r="O357" s="296" t="str">
        <f>IF(LEN(SWDATA!G342)=0,"",O356)</f>
        <v/>
      </c>
      <c r="P357" s="297" t="str">
        <f>IF(LEN(SWDATA!C342)=0,"",SWDATA!C342)</f>
        <v/>
      </c>
      <c r="Q357" s="312" t="str">
        <f t="shared" si="1263"/>
        <v/>
      </c>
      <c r="R357" s="223" t="s">
        <v>261</v>
      </c>
      <c r="S357" s="224"/>
      <c r="T357" s="224"/>
      <c r="U357" s="264" t="s">
        <v>602</v>
      </c>
      <c r="V357" s="205" t="s">
        <v>221</v>
      </c>
      <c r="W357" s="266">
        <f>IF(OR(Is_Loading,LEN($A357)=0),"",SWDATA!P342)</f>
        <v>0</v>
      </c>
      <c r="X357" s="267">
        <f>IF(OR(Is_Loading,LEN($A357)=0),"",SWDATA!Q342)</f>
        <v>0</v>
      </c>
      <c r="Y357" s="267">
        <f>IF(OR(Is_Loading,LEN($A357)=0),"",SWDATA!R342)</f>
        <v>0</v>
      </c>
      <c r="Z357" s="266" t="str">
        <f t="shared" si="1417"/>
        <v/>
      </c>
      <c r="AA357" s="266">
        <f>IF(OR(Is_Loading,LEN($A357)=0),"",SWDATA!T342)</f>
        <v>0</v>
      </c>
      <c r="AB357" s="267">
        <f>IF(OR(Is_Loading,LEN($A357)=0),"",SWDATA!U342)</f>
        <v>0</v>
      </c>
      <c r="AC357" s="267">
        <f>IF(OR(Is_Loading,LEN($A357)=0),"",SWDATA!V342)</f>
        <v>0</v>
      </c>
      <c r="AD357" s="266" t="str">
        <f t="shared" si="1265"/>
        <v/>
      </c>
      <c r="AE357" s="266">
        <f>IF(OR(Is_Loading,LEN($A357)=0),"",SWDATA!X342)</f>
        <v>0</v>
      </c>
      <c r="AF357" s="267">
        <f>IF(OR(Is_Loading,LEN($A357)=0),"",SWDATA!Y342)</f>
        <v>0</v>
      </c>
      <c r="AG357" s="267">
        <f>IF(OR(Is_Loading,LEN($A357)=0),"",SWDATA!Z342)</f>
        <v>0</v>
      </c>
      <c r="AH357" s="266" t="str">
        <f t="shared" si="1266"/>
        <v/>
      </c>
      <c r="AI357" s="266">
        <f>IF(OR(Is_Loading,LEN($A357)=0),"",SWDATA!AB342)</f>
        <v>0</v>
      </c>
      <c r="AJ357" s="267">
        <f>IF(OR(Is_Loading,LEN($A357)=0),"",SWDATA!AC342)</f>
        <v>0</v>
      </c>
      <c r="AK357" s="267">
        <f>IF(OR(Is_Loading,LEN($A357)=0),"",SWDATA!AD342)</f>
        <v>0</v>
      </c>
      <c r="AL357" s="266" t="str">
        <f t="shared" si="1267"/>
        <v/>
      </c>
      <c r="AM357" s="266">
        <f>IF(OR(Is_Loading,LEN($A357)=0),"",SWDATA!AF342)</f>
        <v>0</v>
      </c>
      <c r="AN357" s="267">
        <f>IF(OR(Is_Loading,LEN($A357)=0),"",SWDATA!AG342)</f>
        <v>0</v>
      </c>
      <c r="AO357" s="323">
        <f>IF(OR(Is_Loading,LEN($A357)=0),"",SWDATA!AH342)</f>
        <v>0</v>
      </c>
      <c r="AP357" s="320" t="str">
        <f t="shared" si="1268"/>
        <v/>
      </c>
      <c r="AQ357" s="266">
        <f>IF(OR(Is_Loading,LEN($A357)=0),"",SWDATA!AJ342)</f>
        <v>0</v>
      </c>
      <c r="AR357" s="267">
        <f>IF(OR(Is_Loading,LEN($A357)=0),"",SWDATA!AK342)</f>
        <v>0</v>
      </c>
      <c r="AS357" s="267">
        <f>IF(OR(Is_Loading,LEN($A357)=0),"",SWDATA!AL342)</f>
        <v>0</v>
      </c>
      <c r="AT357" s="266" t="str">
        <f t="shared" si="1269"/>
        <v/>
      </c>
      <c r="AU357" s="266">
        <f>IF(OR(Is_Loading,LEN($A357)=0),"",SWDATA!AN342)</f>
        <v>0</v>
      </c>
      <c r="AV357" s="267">
        <f>IF(OR(Is_Loading,LEN($A357)=0),"",SWDATA!AO342)</f>
        <v>0</v>
      </c>
      <c r="AW357" s="267">
        <f>IF(OR(Is_Loading,LEN($A357)=0),"",SWDATA!AP342)</f>
        <v>0</v>
      </c>
      <c r="AX357" s="266" t="str">
        <f t="shared" si="1270"/>
        <v/>
      </c>
      <c r="AY357" s="266">
        <f>IF(OR(Is_Loading,LEN($A357)=0),"",SWDATA!AR342)</f>
        <v>0</v>
      </c>
      <c r="AZ357" s="267">
        <f>IF(OR(Is_Loading,LEN($A357)=0),"",SWDATA!AS342)</f>
        <v>0</v>
      </c>
      <c r="BA357" s="267">
        <f>IF(OR(Is_Loading,LEN($A357)=0),"",SWDATA!AT342)</f>
        <v>0</v>
      </c>
      <c r="BB357" s="266" t="str">
        <f t="shared" si="1271"/>
        <v/>
      </c>
      <c r="BC357" s="266">
        <f>IF(OR(Is_Loading,LEN($A357)=0),"",SWDATA!AV342)</f>
        <v>0</v>
      </c>
      <c r="BD357" s="267">
        <f>IF(OR(Is_Loading,LEN($A357)=0),"",SWDATA!AW342)</f>
        <v>0</v>
      </c>
      <c r="BE357" s="323">
        <f>IF(OR(Is_Loading,LEN($A357)=0),"",SWDATA!AX342)</f>
        <v>0</v>
      </c>
      <c r="BF357" s="320" t="str">
        <f t="shared" si="1272"/>
        <v/>
      </c>
      <c r="BG357" s="11"/>
      <c r="BH357" s="11"/>
      <c r="BI357" s="11"/>
      <c r="BJ357" s="11"/>
      <c r="BK357" s="11"/>
      <c r="BL357" s="11"/>
      <c r="BM357" s="11"/>
      <c r="BN357" s="11"/>
      <c r="BO357" s="11"/>
      <c r="BP357" s="11"/>
      <c r="BQ357" s="11"/>
      <c r="BR357" s="11"/>
      <c r="BS357" s="11"/>
      <c r="BT357" s="11"/>
      <c r="BU357" s="11"/>
      <c r="BV357" s="11"/>
      <c r="BW357" s="11"/>
      <c r="BX357" s="11"/>
      <c r="BY357" s="11"/>
      <c r="BZ357" s="11"/>
      <c r="CA357" s="11"/>
      <c r="CB357" s="11"/>
      <c r="CC357" s="11"/>
      <c r="CD357" s="11"/>
      <c r="CE357" s="11"/>
      <c r="CF357" s="11"/>
      <c r="CG357" s="11"/>
      <c r="CH357" s="11"/>
      <c r="CI357" s="11"/>
      <c r="CJ357" s="11"/>
      <c r="CK357" s="11"/>
      <c r="CL357" s="11"/>
      <c r="CM357" s="11"/>
      <c r="CN357" s="351"/>
      <c r="CO357" s="351"/>
      <c r="CP357" s="351"/>
      <c r="CQ357" s="351"/>
      <c r="CR357" s="351"/>
      <c r="CS357" s="351"/>
      <c r="CT357" s="351"/>
      <c r="CU357" s="351"/>
      <c r="CV357" s="351"/>
      <c r="CW357" s="351"/>
      <c r="CX357" s="351"/>
      <c r="CY357" s="351"/>
      <c r="CZ357" s="351"/>
      <c r="DA357" s="351"/>
      <c r="DB357" s="351"/>
      <c r="DC357" s="351"/>
      <c r="DD357" s="351"/>
      <c r="DE357" s="351"/>
      <c r="DF357" s="351"/>
      <c r="DG357" s="351"/>
      <c r="DH357" s="351"/>
      <c r="DI357" s="351"/>
      <c r="DJ357" s="351"/>
      <c r="DK357" s="351"/>
      <c r="DL357" s="351"/>
      <c r="DM357" s="351"/>
      <c r="DN357" s="351"/>
      <c r="DS357" s="372"/>
      <c r="DT357" s="374"/>
      <c r="DU357" s="375"/>
      <c r="DV357" s="375"/>
      <c r="DW357" s="375"/>
      <c r="DX357" s="375">
        <v>1</v>
      </c>
      <c r="DY357" s="375">
        <f t="shared" si="1385"/>
        <v>0</v>
      </c>
      <c r="DZ357" s="375">
        <f t="shared" si="1386"/>
        <v>0</v>
      </c>
      <c r="EA357" s="375">
        <f t="shared" si="1387"/>
        <v>1</v>
      </c>
      <c r="EB357" s="375">
        <f t="shared" si="1388"/>
        <v>0</v>
      </c>
      <c r="EC357" s="375">
        <f t="shared" si="1389"/>
        <v>0</v>
      </c>
      <c r="ED357" s="375">
        <f t="shared" si="1390"/>
        <v>1</v>
      </c>
      <c r="EE357" s="375">
        <f t="shared" si="1391"/>
        <v>0</v>
      </c>
      <c r="EF357" s="375">
        <f t="shared" si="1392"/>
        <v>0</v>
      </c>
      <c r="EG357" s="375">
        <f t="shared" si="1393"/>
        <v>1</v>
      </c>
      <c r="EH357" s="375">
        <f t="shared" si="1394"/>
        <v>0</v>
      </c>
      <c r="EI357" s="375">
        <f t="shared" si="1395"/>
        <v>0</v>
      </c>
      <c r="EJ357" s="375">
        <f t="shared" si="1396"/>
        <v>1</v>
      </c>
      <c r="EK357" s="375">
        <f t="shared" si="1397"/>
        <v>0</v>
      </c>
      <c r="EL357" s="375">
        <f t="shared" si="1398"/>
        <v>0</v>
      </c>
      <c r="EM357" s="375">
        <f t="shared" si="1399"/>
        <v>1</v>
      </c>
      <c r="EN357" s="375">
        <f t="shared" si="1400"/>
        <v>0</v>
      </c>
      <c r="EO357" s="375">
        <f t="shared" si="1401"/>
        <v>0</v>
      </c>
      <c r="EP357" s="375">
        <f t="shared" si="1402"/>
        <v>1</v>
      </c>
      <c r="EQ357" s="375">
        <f t="shared" si="1403"/>
        <v>0</v>
      </c>
      <c r="ER357" s="375">
        <f t="shared" si="1404"/>
        <v>0</v>
      </c>
      <c r="ES357" s="375">
        <f t="shared" si="1405"/>
        <v>1</v>
      </c>
      <c r="ET357" s="375">
        <f t="shared" si="1406"/>
        <v>0</v>
      </c>
      <c r="EU357" s="375">
        <f t="shared" si="1407"/>
        <v>0</v>
      </c>
      <c r="EV357" s="375">
        <f t="shared" si="1408"/>
        <v>1</v>
      </c>
      <c r="EW357" s="375">
        <f t="shared" si="1409"/>
        <v>0</v>
      </c>
      <c r="EX357" s="375">
        <f t="shared" si="1410"/>
        <v>0</v>
      </c>
      <c r="EY357" s="375">
        <f t="shared" si="1411"/>
        <v>1</v>
      </c>
      <c r="EZ357" s="375">
        <f t="shared" si="1412"/>
        <v>0</v>
      </c>
      <c r="FA357" s="375">
        <f t="shared" si="1413"/>
        <v>0</v>
      </c>
      <c r="FB357" s="375">
        <f t="shared" si="1414"/>
        <v>1</v>
      </c>
      <c r="FC357" s="375">
        <f t="shared" si="1415"/>
        <v>0</v>
      </c>
      <c r="FD357" s="375">
        <f t="shared" si="1416"/>
        <v>0</v>
      </c>
      <c r="FE357" s="376"/>
      <c r="FF357" s="372"/>
      <c r="FG357" s="372"/>
      <c r="FH357" s="372"/>
      <c r="FI357" s="372"/>
      <c r="FJ357" s="372"/>
      <c r="FK357" s="372"/>
      <c r="FL357" s="372"/>
      <c r="FM357" s="372"/>
      <c r="FN357" s="372"/>
      <c r="FO357" s="372"/>
      <c r="FP357" s="372"/>
      <c r="FQ357" s="372"/>
      <c r="FR357" s="372"/>
      <c r="FS357" s="372"/>
      <c r="FT357" s="372"/>
      <c r="FU357" s="372"/>
      <c r="FV357" s="372"/>
      <c r="FW357" s="372"/>
      <c r="FX357" s="372"/>
      <c r="FY357" s="372"/>
      <c r="FZ357" s="372"/>
      <c r="GA357" s="372"/>
      <c r="GB357" s="372"/>
      <c r="GC357" s="372"/>
      <c r="GD357" s="372"/>
      <c r="GE357" s="372"/>
      <c r="GF357" s="372"/>
      <c r="GG357" s="372"/>
      <c r="GH357" s="372"/>
      <c r="GI357" s="372"/>
      <c r="GJ357" s="372"/>
      <c r="GK357" s="372"/>
      <c r="GL357" s="372"/>
      <c r="GM357" s="372"/>
      <c r="GN357" s="372"/>
      <c r="GO357" s="372"/>
      <c r="GP357" s="372"/>
      <c r="GQ357" s="372"/>
      <c r="GR357" s="372"/>
      <c r="GS357" s="372"/>
      <c r="GT357" s="372"/>
      <c r="GU357" s="372"/>
      <c r="GV357" s="372"/>
      <c r="GW357" s="372"/>
      <c r="GX357" s="372"/>
      <c r="GY357" s="372"/>
      <c r="GZ357" s="372"/>
      <c r="HA357" s="372"/>
      <c r="HB357" s="372"/>
      <c r="HC357" s="372"/>
    </row>
    <row r="358" spans="1:211" s="373" customFormat="1" ht="15" hidden="1" customHeight="1" outlineLevel="1" x14ac:dyDescent="0.2">
      <c r="A358" s="366">
        <f>SWDATA!O343</f>
        <v>0</v>
      </c>
      <c r="B358" s="366">
        <f>SWDATA!M343</f>
        <v>0</v>
      </c>
      <c r="C358" s="351">
        <f>IF(AND(SWDATA!M343=1,SWDATA!Q343="promotions"),SWDATA!P343,0)</f>
        <v>0</v>
      </c>
      <c r="D358" s="367">
        <f>ROW(SWDATA!M343)</f>
        <v>343</v>
      </c>
      <c r="E358" s="368">
        <f t="shared" si="1420"/>
        <v>0</v>
      </c>
      <c r="F358" s="369">
        <f t="shared" si="1259"/>
        <v>1</v>
      </c>
      <c r="G358" s="366" t="str">
        <f t="shared" si="1260"/>
        <v/>
      </c>
      <c r="H358" s="370"/>
      <c r="J358" s="238">
        <f t="shared" si="1261"/>
        <v>0</v>
      </c>
      <c r="K358" s="239" t="str">
        <f t="shared" si="1262"/>
        <v/>
      </c>
      <c r="L358" s="342"/>
      <c r="M358" s="345"/>
      <c r="N358" s="340" t="str">
        <f>IF(LEN(SWDATA!F343)=0,"",N357)</f>
        <v/>
      </c>
      <c r="O358" s="296" t="str">
        <f>IF(LEN(SWDATA!G343)=0,"",O357)</f>
        <v/>
      </c>
      <c r="P358" s="297" t="str">
        <f>IF(LEN(SWDATA!C343)=0,"",SWDATA!C343)</f>
        <v/>
      </c>
      <c r="Q358" s="312" t="str">
        <f t="shared" si="1263"/>
        <v/>
      </c>
      <c r="R358" s="223" t="s">
        <v>261</v>
      </c>
      <c r="S358" s="224"/>
      <c r="T358" s="224"/>
      <c r="U358" s="264" t="s">
        <v>629</v>
      </c>
      <c r="V358" s="205" t="s">
        <v>221</v>
      </c>
      <c r="W358" s="266">
        <f>IF(OR(Is_Loading,LEN($A358)=0),"",SWDATA!P343)</f>
        <v>0</v>
      </c>
      <c r="X358" s="267">
        <f>IF(OR(Is_Loading,LEN($A358)=0),"",SWDATA!Q343)</f>
        <v>0</v>
      </c>
      <c r="Y358" s="267">
        <f>IF(OR(Is_Loading,LEN($A358)=0),"",SWDATA!R343)</f>
        <v>0</v>
      </c>
      <c r="Z358" s="266" t="str">
        <f t="shared" si="1417"/>
        <v/>
      </c>
      <c r="AA358" s="266">
        <f>IF(OR(Is_Loading,LEN($A358)=0),"",SWDATA!T343)</f>
        <v>0</v>
      </c>
      <c r="AB358" s="267">
        <f>IF(OR(Is_Loading,LEN($A358)=0),"",SWDATA!U343)</f>
        <v>0</v>
      </c>
      <c r="AC358" s="267">
        <f>IF(OR(Is_Loading,LEN($A358)=0),"",SWDATA!V343)</f>
        <v>0</v>
      </c>
      <c r="AD358" s="266" t="str">
        <f t="shared" si="1265"/>
        <v/>
      </c>
      <c r="AE358" s="266">
        <f>IF(OR(Is_Loading,LEN($A358)=0),"",SWDATA!X343)</f>
        <v>0</v>
      </c>
      <c r="AF358" s="267">
        <f>IF(OR(Is_Loading,LEN($A358)=0),"",SWDATA!Y343)</f>
        <v>0</v>
      </c>
      <c r="AG358" s="267">
        <f>IF(OR(Is_Loading,LEN($A358)=0),"",SWDATA!Z343)</f>
        <v>0</v>
      </c>
      <c r="AH358" s="266" t="str">
        <f t="shared" si="1266"/>
        <v/>
      </c>
      <c r="AI358" s="266">
        <f>IF(OR(Is_Loading,LEN($A358)=0),"",SWDATA!AB343)</f>
        <v>0</v>
      </c>
      <c r="AJ358" s="267">
        <f>IF(OR(Is_Loading,LEN($A358)=0),"",SWDATA!AC343)</f>
        <v>0</v>
      </c>
      <c r="AK358" s="267">
        <f>IF(OR(Is_Loading,LEN($A358)=0),"",SWDATA!AD343)</f>
        <v>0</v>
      </c>
      <c r="AL358" s="266" t="str">
        <f t="shared" si="1267"/>
        <v/>
      </c>
      <c r="AM358" s="266">
        <f>IF(OR(Is_Loading,LEN($A358)=0),"",SWDATA!AF343)</f>
        <v>0</v>
      </c>
      <c r="AN358" s="267">
        <f>IF(OR(Is_Loading,LEN($A358)=0),"",SWDATA!AG343)</f>
        <v>0</v>
      </c>
      <c r="AO358" s="323">
        <f>IF(OR(Is_Loading,LEN($A358)=0),"",SWDATA!AH343)</f>
        <v>0</v>
      </c>
      <c r="AP358" s="320" t="str">
        <f t="shared" si="1268"/>
        <v/>
      </c>
      <c r="AQ358" s="266">
        <f>IF(OR(Is_Loading,LEN($A358)=0),"",SWDATA!AJ343)</f>
        <v>0</v>
      </c>
      <c r="AR358" s="267">
        <f>IF(OR(Is_Loading,LEN($A358)=0),"",SWDATA!AK343)</f>
        <v>0</v>
      </c>
      <c r="AS358" s="267">
        <f>IF(OR(Is_Loading,LEN($A358)=0),"",SWDATA!AL343)</f>
        <v>0</v>
      </c>
      <c r="AT358" s="266" t="str">
        <f t="shared" si="1269"/>
        <v/>
      </c>
      <c r="AU358" s="266">
        <f>IF(OR(Is_Loading,LEN($A358)=0),"",SWDATA!AN343)</f>
        <v>0</v>
      </c>
      <c r="AV358" s="267">
        <f>IF(OR(Is_Loading,LEN($A358)=0),"",SWDATA!AO343)</f>
        <v>0</v>
      </c>
      <c r="AW358" s="267">
        <f>IF(OR(Is_Loading,LEN($A358)=0),"",SWDATA!AP343)</f>
        <v>0</v>
      </c>
      <c r="AX358" s="266" t="str">
        <f t="shared" si="1270"/>
        <v/>
      </c>
      <c r="AY358" s="266">
        <f>IF(OR(Is_Loading,LEN($A358)=0),"",SWDATA!AR343)</f>
        <v>0</v>
      </c>
      <c r="AZ358" s="267">
        <f>IF(OR(Is_Loading,LEN($A358)=0),"",SWDATA!AS343)</f>
        <v>0</v>
      </c>
      <c r="BA358" s="267">
        <f>IF(OR(Is_Loading,LEN($A358)=0),"",SWDATA!AT343)</f>
        <v>0</v>
      </c>
      <c r="BB358" s="266" t="str">
        <f t="shared" si="1271"/>
        <v/>
      </c>
      <c r="BC358" s="266">
        <f>IF(OR(Is_Loading,LEN($A358)=0),"",SWDATA!AV343)</f>
        <v>0</v>
      </c>
      <c r="BD358" s="267">
        <f>IF(OR(Is_Loading,LEN($A358)=0),"",SWDATA!AW343)</f>
        <v>0</v>
      </c>
      <c r="BE358" s="323">
        <f>IF(OR(Is_Loading,LEN($A358)=0),"",SWDATA!AX343)</f>
        <v>0</v>
      </c>
      <c r="BF358" s="320" t="str">
        <f t="shared" si="1272"/>
        <v/>
      </c>
      <c r="BG358" s="11"/>
      <c r="BH358" s="11"/>
      <c r="BI358" s="11"/>
      <c r="BJ358" s="11"/>
      <c r="BK358" s="11"/>
      <c r="BL358" s="11"/>
      <c r="BM358" s="11"/>
      <c r="BN358" s="11"/>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351"/>
      <c r="CO358" s="351"/>
      <c r="CP358" s="351"/>
      <c r="CQ358" s="351"/>
      <c r="CR358" s="351"/>
      <c r="CS358" s="351"/>
      <c r="CT358" s="351"/>
      <c r="CU358" s="351"/>
      <c r="CV358" s="351"/>
      <c r="CW358" s="351"/>
      <c r="CX358" s="351"/>
      <c r="CY358" s="351"/>
      <c r="CZ358" s="351"/>
      <c r="DA358" s="351"/>
      <c r="DB358" s="351"/>
      <c r="DC358" s="351"/>
      <c r="DD358" s="351"/>
      <c r="DE358" s="351"/>
      <c r="DF358" s="351"/>
      <c r="DG358" s="351"/>
      <c r="DH358" s="351"/>
      <c r="DI358" s="351"/>
      <c r="DJ358" s="351"/>
      <c r="DK358" s="351"/>
      <c r="DL358" s="351"/>
      <c r="DM358" s="351"/>
      <c r="DN358" s="351"/>
      <c r="DS358" s="372"/>
      <c r="DT358" s="374"/>
      <c r="DU358" s="375"/>
      <c r="DV358" s="375"/>
      <c r="DW358" s="375"/>
      <c r="DX358" s="375">
        <v>1</v>
      </c>
      <c r="DY358" s="375">
        <f t="shared" si="1385"/>
        <v>0</v>
      </c>
      <c r="DZ358" s="375">
        <f t="shared" si="1386"/>
        <v>0</v>
      </c>
      <c r="EA358" s="375">
        <f t="shared" si="1387"/>
        <v>1</v>
      </c>
      <c r="EB358" s="375">
        <f t="shared" si="1388"/>
        <v>0</v>
      </c>
      <c r="EC358" s="375">
        <f t="shared" si="1389"/>
        <v>0</v>
      </c>
      <c r="ED358" s="375">
        <f t="shared" si="1390"/>
        <v>1</v>
      </c>
      <c r="EE358" s="375">
        <f t="shared" si="1391"/>
        <v>0</v>
      </c>
      <c r="EF358" s="375">
        <f t="shared" si="1392"/>
        <v>0</v>
      </c>
      <c r="EG358" s="375">
        <f t="shared" si="1393"/>
        <v>1</v>
      </c>
      <c r="EH358" s="375">
        <f t="shared" si="1394"/>
        <v>0</v>
      </c>
      <c r="EI358" s="375">
        <f t="shared" si="1395"/>
        <v>0</v>
      </c>
      <c r="EJ358" s="375">
        <f t="shared" si="1396"/>
        <v>1</v>
      </c>
      <c r="EK358" s="375">
        <f t="shared" si="1397"/>
        <v>0</v>
      </c>
      <c r="EL358" s="375">
        <f t="shared" si="1398"/>
        <v>0</v>
      </c>
      <c r="EM358" s="375">
        <f t="shared" si="1399"/>
        <v>1</v>
      </c>
      <c r="EN358" s="375">
        <f t="shared" si="1400"/>
        <v>0</v>
      </c>
      <c r="EO358" s="375">
        <f t="shared" si="1401"/>
        <v>0</v>
      </c>
      <c r="EP358" s="375">
        <f t="shared" si="1402"/>
        <v>1</v>
      </c>
      <c r="EQ358" s="375">
        <f t="shared" si="1403"/>
        <v>0</v>
      </c>
      <c r="ER358" s="375">
        <f t="shared" si="1404"/>
        <v>0</v>
      </c>
      <c r="ES358" s="375">
        <f t="shared" si="1405"/>
        <v>1</v>
      </c>
      <c r="ET358" s="375">
        <f t="shared" si="1406"/>
        <v>0</v>
      </c>
      <c r="EU358" s="375">
        <f t="shared" si="1407"/>
        <v>0</v>
      </c>
      <c r="EV358" s="375">
        <f t="shared" si="1408"/>
        <v>1</v>
      </c>
      <c r="EW358" s="375">
        <f t="shared" si="1409"/>
        <v>0</v>
      </c>
      <c r="EX358" s="375">
        <f t="shared" si="1410"/>
        <v>0</v>
      </c>
      <c r="EY358" s="375">
        <f t="shared" si="1411"/>
        <v>1</v>
      </c>
      <c r="EZ358" s="375">
        <f t="shared" si="1412"/>
        <v>0</v>
      </c>
      <c r="FA358" s="375">
        <f t="shared" si="1413"/>
        <v>0</v>
      </c>
      <c r="FB358" s="375">
        <f t="shared" si="1414"/>
        <v>1</v>
      </c>
      <c r="FC358" s="375">
        <f t="shared" si="1415"/>
        <v>0</v>
      </c>
      <c r="FD358" s="375">
        <f t="shared" si="1416"/>
        <v>0</v>
      </c>
      <c r="FE358" s="376"/>
      <c r="FF358" s="372"/>
      <c r="FG358" s="372"/>
      <c r="FH358" s="372"/>
      <c r="FI358" s="372"/>
      <c r="FJ358" s="372"/>
      <c r="FK358" s="372"/>
      <c r="FL358" s="372"/>
      <c r="FM358" s="372"/>
      <c r="FN358" s="372"/>
      <c r="FO358" s="372"/>
      <c r="FP358" s="372"/>
      <c r="FQ358" s="372"/>
      <c r="FR358" s="372"/>
      <c r="FS358" s="372"/>
      <c r="FT358" s="372"/>
      <c r="FU358" s="372"/>
      <c r="FV358" s="372"/>
      <c r="FW358" s="372"/>
      <c r="FX358" s="372"/>
      <c r="FY358" s="372"/>
      <c r="FZ358" s="372"/>
      <c r="GA358" s="372"/>
      <c r="GB358" s="372"/>
      <c r="GC358" s="372"/>
      <c r="GD358" s="372"/>
      <c r="GE358" s="372"/>
      <c r="GF358" s="372"/>
      <c r="GG358" s="372"/>
      <c r="GH358" s="372"/>
      <c r="GI358" s="372"/>
      <c r="GJ358" s="372"/>
      <c r="GK358" s="372"/>
      <c r="GL358" s="372"/>
      <c r="GM358" s="372"/>
      <c r="GN358" s="372"/>
      <c r="GO358" s="372"/>
      <c r="GP358" s="372"/>
      <c r="GQ358" s="372"/>
      <c r="GR358" s="372"/>
      <c r="GS358" s="372"/>
      <c r="GT358" s="372"/>
      <c r="GU358" s="372"/>
      <c r="GV358" s="372"/>
      <c r="GW358" s="372"/>
      <c r="GX358" s="372"/>
      <c r="GY358" s="372"/>
      <c r="GZ358" s="372"/>
      <c r="HA358" s="372"/>
      <c r="HB358" s="372"/>
      <c r="HC358" s="372"/>
    </row>
    <row r="359" spans="1:211" s="373" customFormat="1" ht="15" hidden="1" customHeight="1" outlineLevel="1" x14ac:dyDescent="0.2">
      <c r="A359" s="366">
        <f>SWDATA!O344</f>
        <v>0</v>
      </c>
      <c r="B359" s="366">
        <f>SWDATA!M344</f>
        <v>0</v>
      </c>
      <c r="C359" s="351">
        <f>IF(AND(SWDATA!M344=1,SWDATA!Q344="promotions"),SWDATA!P344,0)</f>
        <v>0</v>
      </c>
      <c r="D359" s="367">
        <f>ROW(SWDATA!M344)</f>
        <v>344</v>
      </c>
      <c r="E359" s="368">
        <f t="shared" si="1420"/>
        <v>0</v>
      </c>
      <c r="F359" s="369">
        <f t="shared" si="1259"/>
        <v>1</v>
      </c>
      <c r="G359" s="366" t="str">
        <f t="shared" si="1260"/>
        <v/>
      </c>
      <c r="H359" s="370"/>
      <c r="J359" s="238">
        <f t="shared" si="1261"/>
        <v>0</v>
      </c>
      <c r="K359" s="239" t="str">
        <f t="shared" si="1262"/>
        <v/>
      </c>
      <c r="L359" s="342"/>
      <c r="M359" s="345"/>
      <c r="N359" s="340" t="str">
        <f>IF(LEN(SWDATA!F344)=0,"",N358)</f>
        <v/>
      </c>
      <c r="O359" s="296" t="str">
        <f>IF(LEN(SWDATA!G344)=0,"",O358)</f>
        <v/>
      </c>
      <c r="P359" s="297" t="str">
        <f>IF(LEN(SWDATA!C344)=0,"",SWDATA!C344)</f>
        <v/>
      </c>
      <c r="Q359" s="312" t="str">
        <f t="shared" si="1263"/>
        <v/>
      </c>
      <c r="R359" s="223" t="s">
        <v>261</v>
      </c>
      <c r="S359" s="224"/>
      <c r="T359" s="224"/>
      <c r="U359" s="264" t="s">
        <v>626</v>
      </c>
      <c r="V359" s="205" t="s">
        <v>221</v>
      </c>
      <c r="W359" s="266">
        <f>IF(OR(Is_Loading,LEN($A359)=0),"",SWDATA!P344)</f>
        <v>0</v>
      </c>
      <c r="X359" s="267">
        <f>IF(OR(Is_Loading,LEN($A359)=0),"",SWDATA!Q344)</f>
        <v>0</v>
      </c>
      <c r="Y359" s="267">
        <f>IF(OR(Is_Loading,LEN($A359)=0),"",SWDATA!R344)</f>
        <v>0</v>
      </c>
      <c r="Z359" s="266" t="str">
        <f t="shared" ref="Z359:Z363" si="1421">IF($A359=0,"",CHOOSE($F359,SUM(W359:Y359),SUM(W359:Y359)/3,Y359))</f>
        <v/>
      </c>
      <c r="AA359" s="266">
        <f>IF(OR(Is_Loading,LEN($A359)=0),"",SWDATA!T344)</f>
        <v>0</v>
      </c>
      <c r="AB359" s="267">
        <f>IF(OR(Is_Loading,LEN($A359)=0),"",SWDATA!U344)</f>
        <v>0</v>
      </c>
      <c r="AC359" s="267">
        <f>IF(OR(Is_Loading,LEN($A359)=0),"",SWDATA!V344)</f>
        <v>0</v>
      </c>
      <c r="AD359" s="266" t="str">
        <f t="shared" si="1265"/>
        <v/>
      </c>
      <c r="AE359" s="266">
        <f>IF(OR(Is_Loading,LEN($A359)=0),"",SWDATA!X344)</f>
        <v>0</v>
      </c>
      <c r="AF359" s="267">
        <f>IF(OR(Is_Loading,LEN($A359)=0),"",SWDATA!Y344)</f>
        <v>0</v>
      </c>
      <c r="AG359" s="267">
        <f>IF(OR(Is_Loading,LEN($A359)=0),"",SWDATA!Z344)</f>
        <v>0</v>
      </c>
      <c r="AH359" s="266" t="str">
        <f t="shared" si="1266"/>
        <v/>
      </c>
      <c r="AI359" s="266">
        <f>IF(OR(Is_Loading,LEN($A359)=0),"",SWDATA!AB344)</f>
        <v>0</v>
      </c>
      <c r="AJ359" s="267">
        <f>IF(OR(Is_Loading,LEN($A359)=0),"",SWDATA!AC344)</f>
        <v>0</v>
      </c>
      <c r="AK359" s="267">
        <f>IF(OR(Is_Loading,LEN($A359)=0),"",SWDATA!AD344)</f>
        <v>0</v>
      </c>
      <c r="AL359" s="266" t="str">
        <f t="shared" si="1267"/>
        <v/>
      </c>
      <c r="AM359" s="266">
        <f>IF(OR(Is_Loading,LEN($A359)=0),"",SWDATA!AF344)</f>
        <v>0</v>
      </c>
      <c r="AN359" s="267">
        <f>IF(OR(Is_Loading,LEN($A359)=0),"",SWDATA!AG344)</f>
        <v>0</v>
      </c>
      <c r="AO359" s="323">
        <f>IF(OR(Is_Loading,LEN($A359)=0),"",SWDATA!AH344)</f>
        <v>0</v>
      </c>
      <c r="AP359" s="320" t="str">
        <f t="shared" si="1268"/>
        <v/>
      </c>
      <c r="AQ359" s="266">
        <f>IF(OR(Is_Loading,LEN($A359)=0),"",SWDATA!AJ344)</f>
        <v>0</v>
      </c>
      <c r="AR359" s="267">
        <f>IF(OR(Is_Loading,LEN($A359)=0),"",SWDATA!AK344)</f>
        <v>0</v>
      </c>
      <c r="AS359" s="267">
        <f>IF(OR(Is_Loading,LEN($A359)=0),"",SWDATA!AL344)</f>
        <v>0</v>
      </c>
      <c r="AT359" s="266" t="str">
        <f t="shared" si="1269"/>
        <v/>
      </c>
      <c r="AU359" s="266">
        <f>IF(OR(Is_Loading,LEN($A359)=0),"",SWDATA!AN344)</f>
        <v>0</v>
      </c>
      <c r="AV359" s="267">
        <f>IF(OR(Is_Loading,LEN($A359)=0),"",SWDATA!AO344)</f>
        <v>0</v>
      </c>
      <c r="AW359" s="267">
        <f>IF(OR(Is_Loading,LEN($A359)=0),"",SWDATA!AP344)</f>
        <v>0</v>
      </c>
      <c r="AX359" s="266" t="str">
        <f t="shared" si="1270"/>
        <v/>
      </c>
      <c r="AY359" s="266">
        <f>IF(OR(Is_Loading,LEN($A359)=0),"",SWDATA!AR344)</f>
        <v>0</v>
      </c>
      <c r="AZ359" s="267">
        <f>IF(OR(Is_Loading,LEN($A359)=0),"",SWDATA!AS344)</f>
        <v>0</v>
      </c>
      <c r="BA359" s="267">
        <f>IF(OR(Is_Loading,LEN($A359)=0),"",SWDATA!AT344)</f>
        <v>0</v>
      </c>
      <c r="BB359" s="266" t="str">
        <f t="shared" si="1271"/>
        <v/>
      </c>
      <c r="BC359" s="266">
        <f>IF(OR(Is_Loading,LEN($A359)=0),"",SWDATA!AV344)</f>
        <v>0</v>
      </c>
      <c r="BD359" s="267">
        <f>IF(OR(Is_Loading,LEN($A359)=0),"",SWDATA!AW344)</f>
        <v>0</v>
      </c>
      <c r="BE359" s="323">
        <f>IF(OR(Is_Loading,LEN($A359)=0),"",SWDATA!AX344)</f>
        <v>0</v>
      </c>
      <c r="BF359" s="320" t="str">
        <f t="shared" si="1272"/>
        <v/>
      </c>
      <c r="BG359" s="11"/>
      <c r="BH359" s="11"/>
      <c r="BI359" s="11"/>
      <c r="BJ359" s="11"/>
      <c r="BK359" s="11"/>
      <c r="BL359" s="11"/>
      <c r="BM359" s="11"/>
      <c r="BN359" s="11"/>
      <c r="BO359" s="11"/>
      <c r="BP359" s="11"/>
      <c r="BQ359" s="11"/>
      <c r="BR359" s="11"/>
      <c r="BS359" s="11"/>
      <c r="BT359" s="11"/>
      <c r="BU359" s="11"/>
      <c r="BV359" s="11"/>
      <c r="BW359" s="11"/>
      <c r="BX359" s="11"/>
      <c r="BY359" s="11"/>
      <c r="BZ359" s="11"/>
      <c r="CA359" s="11"/>
      <c r="CB359" s="11"/>
      <c r="CC359" s="11"/>
      <c r="CD359" s="11"/>
      <c r="CE359" s="11"/>
      <c r="CF359" s="11"/>
      <c r="CG359" s="11"/>
      <c r="CH359" s="11"/>
      <c r="CI359" s="11"/>
      <c r="CJ359" s="11"/>
      <c r="CK359" s="11"/>
      <c r="CL359" s="11"/>
      <c r="CM359" s="11"/>
      <c r="CN359" s="351"/>
      <c r="CO359" s="351"/>
      <c r="CP359" s="351"/>
      <c r="CQ359" s="351"/>
      <c r="CR359" s="351"/>
      <c r="CS359" s="351"/>
      <c r="CT359" s="351"/>
      <c r="CU359" s="351"/>
      <c r="CV359" s="351"/>
      <c r="CW359" s="351"/>
      <c r="CX359" s="351"/>
      <c r="CY359" s="351"/>
      <c r="CZ359" s="351"/>
      <c r="DA359" s="351"/>
      <c r="DB359" s="351"/>
      <c r="DC359" s="351"/>
      <c r="DD359" s="351"/>
      <c r="DE359" s="351"/>
      <c r="DF359" s="351"/>
      <c r="DG359" s="351"/>
      <c r="DH359" s="351"/>
      <c r="DI359" s="351"/>
      <c r="DJ359" s="351"/>
      <c r="DK359" s="351"/>
      <c r="DL359" s="351"/>
      <c r="DM359" s="351"/>
      <c r="DN359" s="351"/>
      <c r="DS359" s="372"/>
      <c r="DT359" s="374"/>
      <c r="DU359" s="375"/>
      <c r="DV359" s="375"/>
      <c r="DW359" s="375"/>
      <c r="DX359" s="375">
        <v>1</v>
      </c>
      <c r="DY359" s="375">
        <f t="shared" si="1385"/>
        <v>0</v>
      </c>
      <c r="DZ359" s="375">
        <f t="shared" si="1386"/>
        <v>0</v>
      </c>
      <c r="EA359" s="375">
        <f t="shared" si="1387"/>
        <v>1</v>
      </c>
      <c r="EB359" s="375">
        <f t="shared" si="1388"/>
        <v>0</v>
      </c>
      <c r="EC359" s="375">
        <f t="shared" si="1389"/>
        <v>0</v>
      </c>
      <c r="ED359" s="375">
        <f t="shared" si="1390"/>
        <v>1</v>
      </c>
      <c r="EE359" s="375">
        <f t="shared" si="1391"/>
        <v>0</v>
      </c>
      <c r="EF359" s="375">
        <f t="shared" si="1392"/>
        <v>0</v>
      </c>
      <c r="EG359" s="375">
        <f t="shared" si="1393"/>
        <v>1</v>
      </c>
      <c r="EH359" s="375">
        <f t="shared" si="1394"/>
        <v>0</v>
      </c>
      <c r="EI359" s="375">
        <f t="shared" si="1395"/>
        <v>0</v>
      </c>
      <c r="EJ359" s="375">
        <f t="shared" si="1396"/>
        <v>1</v>
      </c>
      <c r="EK359" s="375">
        <f t="shared" si="1397"/>
        <v>0</v>
      </c>
      <c r="EL359" s="375">
        <f t="shared" si="1398"/>
        <v>0</v>
      </c>
      <c r="EM359" s="375">
        <f t="shared" si="1399"/>
        <v>1</v>
      </c>
      <c r="EN359" s="375">
        <f t="shared" si="1400"/>
        <v>0</v>
      </c>
      <c r="EO359" s="375">
        <f t="shared" si="1401"/>
        <v>0</v>
      </c>
      <c r="EP359" s="375">
        <f t="shared" si="1402"/>
        <v>1</v>
      </c>
      <c r="EQ359" s="375">
        <f t="shared" si="1403"/>
        <v>0</v>
      </c>
      <c r="ER359" s="375">
        <f t="shared" si="1404"/>
        <v>0</v>
      </c>
      <c r="ES359" s="375">
        <f t="shared" si="1405"/>
        <v>1</v>
      </c>
      <c r="ET359" s="375">
        <f t="shared" si="1406"/>
        <v>0</v>
      </c>
      <c r="EU359" s="375">
        <f t="shared" si="1407"/>
        <v>0</v>
      </c>
      <c r="EV359" s="375">
        <f t="shared" si="1408"/>
        <v>1</v>
      </c>
      <c r="EW359" s="375">
        <f t="shared" si="1409"/>
        <v>0</v>
      </c>
      <c r="EX359" s="375">
        <f t="shared" si="1410"/>
        <v>0</v>
      </c>
      <c r="EY359" s="375">
        <f t="shared" si="1411"/>
        <v>1</v>
      </c>
      <c r="EZ359" s="375">
        <f t="shared" si="1412"/>
        <v>0</v>
      </c>
      <c r="FA359" s="375">
        <f t="shared" si="1413"/>
        <v>0</v>
      </c>
      <c r="FB359" s="375">
        <f t="shared" si="1414"/>
        <v>1</v>
      </c>
      <c r="FC359" s="375">
        <f t="shared" si="1415"/>
        <v>0</v>
      </c>
      <c r="FD359" s="375">
        <f t="shared" si="1416"/>
        <v>0</v>
      </c>
      <c r="FE359" s="376"/>
      <c r="FF359" s="372"/>
      <c r="FG359" s="372"/>
      <c r="FH359" s="372"/>
      <c r="FI359" s="372"/>
      <c r="FJ359" s="372"/>
      <c r="FK359" s="372"/>
      <c r="FL359" s="372"/>
      <c r="FM359" s="372"/>
      <c r="FN359" s="372"/>
      <c r="FO359" s="372"/>
      <c r="FP359" s="372"/>
      <c r="FQ359" s="372"/>
      <c r="FR359" s="372"/>
      <c r="FS359" s="372"/>
      <c r="FT359" s="372"/>
      <c r="FU359" s="372"/>
      <c r="FV359" s="372"/>
      <c r="FW359" s="372"/>
      <c r="FX359" s="372"/>
      <c r="FY359" s="372"/>
      <c r="FZ359" s="372"/>
      <c r="GA359" s="372"/>
      <c r="GB359" s="372"/>
      <c r="GC359" s="372"/>
      <c r="GD359" s="372"/>
      <c r="GE359" s="372"/>
      <c r="GF359" s="372"/>
      <c r="GG359" s="372"/>
      <c r="GH359" s="372"/>
      <c r="GI359" s="372"/>
      <c r="GJ359" s="372"/>
      <c r="GK359" s="372"/>
      <c r="GL359" s="372"/>
      <c r="GM359" s="372"/>
      <c r="GN359" s="372"/>
      <c r="GO359" s="372"/>
      <c r="GP359" s="372"/>
      <c r="GQ359" s="372"/>
      <c r="GR359" s="372"/>
      <c r="GS359" s="372"/>
      <c r="GT359" s="372"/>
      <c r="GU359" s="372"/>
      <c r="GV359" s="372"/>
      <c r="GW359" s="372"/>
      <c r="GX359" s="372"/>
      <c r="GY359" s="372"/>
      <c r="GZ359" s="372"/>
      <c r="HA359" s="372"/>
      <c r="HB359" s="372"/>
      <c r="HC359" s="372"/>
    </row>
    <row r="360" spans="1:211" s="373" customFormat="1" ht="15" hidden="1" customHeight="1" outlineLevel="1" x14ac:dyDescent="0.2">
      <c r="A360" s="366">
        <f>SWDATA!O345</f>
        <v>0</v>
      </c>
      <c r="B360" s="366">
        <f>SWDATA!M345</f>
        <v>0</v>
      </c>
      <c r="C360" s="351">
        <f>IF(AND(SWDATA!M345=1,SWDATA!Q345="promotions"),SWDATA!P345,0)</f>
        <v>0</v>
      </c>
      <c r="D360" s="367">
        <f>ROW(SWDATA!M345)</f>
        <v>345</v>
      </c>
      <c r="E360" s="368">
        <f t="shared" si="1420"/>
        <v>0</v>
      </c>
      <c r="F360" s="369">
        <f t="shared" si="1259"/>
        <v>1</v>
      </c>
      <c r="G360" s="366" t="str">
        <f t="shared" si="1260"/>
        <v/>
      </c>
      <c r="H360" s="370"/>
      <c r="J360" s="238">
        <f t="shared" si="1261"/>
        <v>0</v>
      </c>
      <c r="K360" s="239" t="str">
        <f t="shared" si="1262"/>
        <v/>
      </c>
      <c r="L360" s="342"/>
      <c r="M360" s="345"/>
      <c r="N360" s="340" t="str">
        <f>IF(LEN(SWDATA!F345)=0,"",N359)</f>
        <v/>
      </c>
      <c r="O360" s="296" t="str">
        <f>IF(LEN(SWDATA!G345)=0,"",O359)</f>
        <v/>
      </c>
      <c r="P360" s="297" t="str">
        <f>IF(LEN(SWDATA!C345)=0,"",SWDATA!C345)</f>
        <v/>
      </c>
      <c r="Q360" s="312" t="str">
        <f t="shared" si="1263"/>
        <v/>
      </c>
      <c r="R360" s="223" t="s">
        <v>261</v>
      </c>
      <c r="S360" s="319" t="s">
        <v>485</v>
      </c>
      <c r="T360" s="224"/>
      <c r="U360" s="264" t="s">
        <v>608</v>
      </c>
      <c r="V360" s="205" t="s">
        <v>221</v>
      </c>
      <c r="W360" s="266">
        <f>IF(OR(Is_Loading,LEN($A360)=0),"",SWDATA!P345)</f>
        <v>0</v>
      </c>
      <c r="X360" s="267">
        <f>IF(OR(Is_Loading,LEN($A360)=0),"",SWDATA!Q345)</f>
        <v>0</v>
      </c>
      <c r="Y360" s="267">
        <f>IF(OR(Is_Loading,LEN($A360)=0),"",SWDATA!R345)</f>
        <v>0</v>
      </c>
      <c r="Z360" s="266" t="str">
        <f t="shared" si="1421"/>
        <v/>
      </c>
      <c r="AA360" s="266">
        <f>IF(OR(Is_Loading,LEN($A360)=0),"",SWDATA!T345)</f>
        <v>0</v>
      </c>
      <c r="AB360" s="267">
        <f>IF(OR(Is_Loading,LEN($A360)=0),"",SWDATA!U345)</f>
        <v>0</v>
      </c>
      <c r="AC360" s="267">
        <f>IF(OR(Is_Loading,LEN($A360)=0),"",SWDATA!V345)</f>
        <v>0</v>
      </c>
      <c r="AD360" s="266" t="str">
        <f t="shared" si="1265"/>
        <v/>
      </c>
      <c r="AE360" s="266">
        <f>IF(OR(Is_Loading,LEN($A360)=0),"",SWDATA!X345)</f>
        <v>0</v>
      </c>
      <c r="AF360" s="267">
        <f>IF(OR(Is_Loading,LEN($A360)=0),"",SWDATA!Y345)</f>
        <v>0</v>
      </c>
      <c r="AG360" s="267">
        <f>IF(OR(Is_Loading,LEN($A360)=0),"",SWDATA!Z345)</f>
        <v>0</v>
      </c>
      <c r="AH360" s="266" t="str">
        <f t="shared" si="1266"/>
        <v/>
      </c>
      <c r="AI360" s="266">
        <f>IF(OR(Is_Loading,LEN($A360)=0),"",SWDATA!AB345)</f>
        <v>0</v>
      </c>
      <c r="AJ360" s="267">
        <f>IF(OR(Is_Loading,LEN($A360)=0),"",SWDATA!AC345)</f>
        <v>0</v>
      </c>
      <c r="AK360" s="267">
        <f>IF(OR(Is_Loading,LEN($A360)=0),"",SWDATA!AD345)</f>
        <v>0</v>
      </c>
      <c r="AL360" s="266" t="str">
        <f t="shared" si="1267"/>
        <v/>
      </c>
      <c r="AM360" s="266">
        <f>IF(OR(Is_Loading,LEN($A360)=0),"",SWDATA!AF345)</f>
        <v>0</v>
      </c>
      <c r="AN360" s="267">
        <f>IF(OR(Is_Loading,LEN($A360)=0),"",SWDATA!AG345)</f>
        <v>0</v>
      </c>
      <c r="AO360" s="323">
        <f>IF(OR(Is_Loading,LEN($A360)=0),"",SWDATA!AH345)</f>
        <v>0</v>
      </c>
      <c r="AP360" s="320" t="str">
        <f t="shared" si="1268"/>
        <v/>
      </c>
      <c r="AQ360" s="266">
        <f>IF(OR(Is_Loading,LEN($A360)=0),"",SWDATA!AJ345)</f>
        <v>0</v>
      </c>
      <c r="AR360" s="267">
        <f>IF(OR(Is_Loading,LEN($A360)=0),"",SWDATA!AK345)</f>
        <v>0</v>
      </c>
      <c r="AS360" s="267">
        <f>IF(OR(Is_Loading,LEN($A360)=0),"",SWDATA!AL345)</f>
        <v>0</v>
      </c>
      <c r="AT360" s="266" t="str">
        <f t="shared" si="1269"/>
        <v/>
      </c>
      <c r="AU360" s="266">
        <f>IF(OR(Is_Loading,LEN($A360)=0),"",SWDATA!AN345)</f>
        <v>0</v>
      </c>
      <c r="AV360" s="267">
        <f>IF(OR(Is_Loading,LEN($A360)=0),"",SWDATA!AO345)</f>
        <v>0</v>
      </c>
      <c r="AW360" s="267">
        <f>IF(OR(Is_Loading,LEN($A360)=0),"",SWDATA!AP345)</f>
        <v>0</v>
      </c>
      <c r="AX360" s="266" t="str">
        <f t="shared" si="1270"/>
        <v/>
      </c>
      <c r="AY360" s="266">
        <f>IF(OR(Is_Loading,LEN($A360)=0),"",SWDATA!AR345)</f>
        <v>0</v>
      </c>
      <c r="AZ360" s="267">
        <f>IF(OR(Is_Loading,LEN($A360)=0),"",SWDATA!AS345)</f>
        <v>0</v>
      </c>
      <c r="BA360" s="267">
        <f>IF(OR(Is_Loading,LEN($A360)=0),"",SWDATA!AT345)</f>
        <v>0</v>
      </c>
      <c r="BB360" s="266" t="str">
        <f t="shared" si="1271"/>
        <v/>
      </c>
      <c r="BC360" s="266">
        <f>IF(OR(Is_Loading,LEN($A360)=0),"",SWDATA!AV345)</f>
        <v>0</v>
      </c>
      <c r="BD360" s="267">
        <f>IF(OR(Is_Loading,LEN($A360)=0),"",SWDATA!AW345)</f>
        <v>0</v>
      </c>
      <c r="BE360" s="323">
        <f>IF(OR(Is_Loading,LEN($A360)=0),"",SWDATA!AX345)</f>
        <v>0</v>
      </c>
      <c r="BF360" s="320" t="str">
        <f t="shared" si="1272"/>
        <v/>
      </c>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c r="CD360" s="11"/>
      <c r="CE360" s="11"/>
      <c r="CF360" s="11"/>
      <c r="CG360" s="11"/>
      <c r="CH360" s="11"/>
      <c r="CI360" s="11"/>
      <c r="CJ360" s="11"/>
      <c r="CK360" s="11"/>
      <c r="CL360" s="11"/>
      <c r="CM360" s="11"/>
      <c r="CN360" s="351"/>
      <c r="CO360" s="351"/>
      <c r="CP360" s="351"/>
      <c r="CQ360" s="351"/>
      <c r="CR360" s="351"/>
      <c r="CS360" s="351"/>
      <c r="CT360" s="351"/>
      <c r="CU360" s="351"/>
      <c r="CV360" s="351"/>
      <c r="CW360" s="351"/>
      <c r="CX360" s="351"/>
      <c r="CY360" s="351"/>
      <c r="CZ360" s="351"/>
      <c r="DA360" s="351"/>
      <c r="DB360" s="351"/>
      <c r="DC360" s="351"/>
      <c r="DD360" s="351"/>
      <c r="DE360" s="351"/>
      <c r="DF360" s="351"/>
      <c r="DG360" s="351"/>
      <c r="DH360" s="351"/>
      <c r="DI360" s="351"/>
      <c r="DJ360" s="351"/>
      <c r="DK360" s="351"/>
      <c r="DL360" s="351"/>
      <c r="DM360" s="351"/>
      <c r="DN360" s="351"/>
      <c r="DS360" s="372"/>
      <c r="DT360" s="374"/>
      <c r="DU360" s="375"/>
      <c r="DV360" s="375"/>
      <c r="DW360" s="375"/>
      <c r="DX360" s="375">
        <v>1</v>
      </c>
      <c r="DY360" s="375">
        <f t="shared" si="1385"/>
        <v>0</v>
      </c>
      <c r="DZ360" s="375">
        <f t="shared" si="1386"/>
        <v>0</v>
      </c>
      <c r="EA360" s="375">
        <f t="shared" si="1387"/>
        <v>1</v>
      </c>
      <c r="EB360" s="375">
        <f t="shared" si="1388"/>
        <v>0</v>
      </c>
      <c r="EC360" s="375">
        <f t="shared" si="1389"/>
        <v>0</v>
      </c>
      <c r="ED360" s="375">
        <f t="shared" si="1390"/>
        <v>1</v>
      </c>
      <c r="EE360" s="375">
        <f t="shared" si="1391"/>
        <v>0</v>
      </c>
      <c r="EF360" s="375">
        <f t="shared" si="1392"/>
        <v>0</v>
      </c>
      <c r="EG360" s="375">
        <f t="shared" si="1393"/>
        <v>1</v>
      </c>
      <c r="EH360" s="375">
        <f t="shared" si="1394"/>
        <v>0</v>
      </c>
      <c r="EI360" s="375">
        <f t="shared" si="1395"/>
        <v>0</v>
      </c>
      <c r="EJ360" s="375">
        <f t="shared" si="1396"/>
        <v>1</v>
      </c>
      <c r="EK360" s="375">
        <f t="shared" si="1397"/>
        <v>0</v>
      </c>
      <c r="EL360" s="375">
        <f t="shared" si="1398"/>
        <v>0</v>
      </c>
      <c r="EM360" s="375">
        <f t="shared" si="1399"/>
        <v>1</v>
      </c>
      <c r="EN360" s="375">
        <f t="shared" si="1400"/>
        <v>0</v>
      </c>
      <c r="EO360" s="375">
        <f t="shared" si="1401"/>
        <v>0</v>
      </c>
      <c r="EP360" s="375">
        <f t="shared" si="1402"/>
        <v>1</v>
      </c>
      <c r="EQ360" s="375">
        <f t="shared" si="1403"/>
        <v>0</v>
      </c>
      <c r="ER360" s="375">
        <f t="shared" si="1404"/>
        <v>0</v>
      </c>
      <c r="ES360" s="375">
        <f t="shared" si="1405"/>
        <v>1</v>
      </c>
      <c r="ET360" s="375">
        <f t="shared" si="1406"/>
        <v>0</v>
      </c>
      <c r="EU360" s="375">
        <f t="shared" si="1407"/>
        <v>0</v>
      </c>
      <c r="EV360" s="375">
        <f t="shared" si="1408"/>
        <v>1</v>
      </c>
      <c r="EW360" s="375">
        <f t="shared" si="1409"/>
        <v>0</v>
      </c>
      <c r="EX360" s="375">
        <f t="shared" si="1410"/>
        <v>0</v>
      </c>
      <c r="EY360" s="375">
        <f t="shared" si="1411"/>
        <v>1</v>
      </c>
      <c r="EZ360" s="375">
        <f t="shared" si="1412"/>
        <v>0</v>
      </c>
      <c r="FA360" s="375">
        <f t="shared" si="1413"/>
        <v>0</v>
      </c>
      <c r="FB360" s="375">
        <f t="shared" si="1414"/>
        <v>1</v>
      </c>
      <c r="FC360" s="375">
        <f t="shared" si="1415"/>
        <v>0</v>
      </c>
      <c r="FD360" s="375">
        <f t="shared" si="1416"/>
        <v>0</v>
      </c>
      <c r="FE360" s="376"/>
      <c r="FF360" s="372"/>
      <c r="FG360" s="372"/>
      <c r="FH360" s="372"/>
      <c r="FI360" s="372"/>
      <c r="FJ360" s="372"/>
      <c r="FK360" s="372"/>
      <c r="FL360" s="372"/>
      <c r="FM360" s="372"/>
      <c r="FN360" s="372"/>
      <c r="FO360" s="372"/>
      <c r="FP360" s="372"/>
      <c r="FQ360" s="372"/>
      <c r="FR360" s="372"/>
      <c r="FS360" s="372"/>
      <c r="FT360" s="372"/>
      <c r="FU360" s="372"/>
      <c r="FV360" s="372"/>
      <c r="FW360" s="372"/>
      <c r="FX360" s="372"/>
      <c r="FY360" s="372"/>
      <c r="FZ360" s="372"/>
      <c r="GA360" s="372"/>
      <c r="GB360" s="372"/>
      <c r="GC360" s="372"/>
      <c r="GD360" s="372"/>
      <c r="GE360" s="372"/>
      <c r="GF360" s="372"/>
      <c r="GG360" s="372"/>
      <c r="GH360" s="372"/>
      <c r="GI360" s="372"/>
      <c r="GJ360" s="372"/>
      <c r="GK360" s="372"/>
      <c r="GL360" s="372"/>
      <c r="GM360" s="372"/>
      <c r="GN360" s="372"/>
      <c r="GO360" s="372"/>
      <c r="GP360" s="372"/>
      <c r="GQ360" s="372"/>
      <c r="GR360" s="372"/>
      <c r="GS360" s="372"/>
      <c r="GT360" s="372"/>
      <c r="GU360" s="372"/>
      <c r="GV360" s="372"/>
      <c r="GW360" s="372"/>
      <c r="GX360" s="372"/>
      <c r="GY360" s="372"/>
      <c r="GZ360" s="372"/>
      <c r="HA360" s="372"/>
      <c r="HB360" s="372"/>
      <c r="HC360" s="372"/>
    </row>
    <row r="361" spans="1:211" s="373" customFormat="1" ht="15" hidden="1" customHeight="1" outlineLevel="1" x14ac:dyDescent="0.2">
      <c r="A361" s="366">
        <f>SWDATA!O346</f>
        <v>0</v>
      </c>
      <c r="B361" s="366">
        <f>SWDATA!M346</f>
        <v>0</v>
      </c>
      <c r="C361" s="351">
        <f>IF(AND(SWDATA!M346=1,SWDATA!Q346="promotions"),SWDATA!P346,0)</f>
        <v>0</v>
      </c>
      <c r="D361" s="367">
        <f>ROW(SWDATA!M346)</f>
        <v>346</v>
      </c>
      <c r="E361" s="368">
        <f t="shared" si="1420"/>
        <v>0</v>
      </c>
      <c r="F361" s="369">
        <f t="shared" si="1259"/>
        <v>1</v>
      </c>
      <c r="G361" s="366" t="str">
        <f t="shared" si="1260"/>
        <v/>
      </c>
      <c r="H361" s="370"/>
      <c r="J361" s="238">
        <f t="shared" si="1261"/>
        <v>0</v>
      </c>
      <c r="K361" s="239" t="str">
        <f t="shared" si="1262"/>
        <v/>
      </c>
      <c r="L361" s="342"/>
      <c r="M361" s="345"/>
      <c r="N361" s="340" t="str">
        <f>IF(LEN(SWDATA!F346)=0,"",N360)</f>
        <v/>
      </c>
      <c r="O361" s="296" t="str">
        <f>IF(LEN(SWDATA!G346)=0,"",O360)</f>
        <v/>
      </c>
      <c r="P361" s="297" t="str">
        <f>IF(LEN(SWDATA!C346)=0,"",SWDATA!C346)</f>
        <v/>
      </c>
      <c r="Q361" s="312" t="str">
        <f t="shared" si="1263"/>
        <v/>
      </c>
      <c r="R361" s="223" t="s">
        <v>261</v>
      </c>
      <c r="S361" s="224"/>
      <c r="T361" s="224"/>
      <c r="U361" s="264" t="s">
        <v>613</v>
      </c>
      <c r="V361" s="205" t="s">
        <v>221</v>
      </c>
      <c r="W361" s="266">
        <f>IF(OR(Is_Loading,LEN($A361)=0),"",SWDATA!P346)</f>
        <v>0</v>
      </c>
      <c r="X361" s="267">
        <f>IF(OR(Is_Loading,LEN($A361)=0),"",SWDATA!Q346)</f>
        <v>0</v>
      </c>
      <c r="Y361" s="267">
        <f>IF(OR(Is_Loading,LEN($A361)=0),"",SWDATA!R346)</f>
        <v>0</v>
      </c>
      <c r="Z361" s="266" t="str">
        <f t="shared" si="1421"/>
        <v/>
      </c>
      <c r="AA361" s="266">
        <f>IF(OR(Is_Loading,LEN($A361)=0),"",SWDATA!T346)</f>
        <v>0</v>
      </c>
      <c r="AB361" s="267">
        <f>IF(OR(Is_Loading,LEN($A361)=0),"",SWDATA!U346)</f>
        <v>0</v>
      </c>
      <c r="AC361" s="267">
        <f>IF(OR(Is_Loading,LEN($A361)=0),"",SWDATA!V346)</f>
        <v>0</v>
      </c>
      <c r="AD361" s="266" t="str">
        <f t="shared" si="1265"/>
        <v/>
      </c>
      <c r="AE361" s="266">
        <f>IF(OR(Is_Loading,LEN($A361)=0),"",SWDATA!X346)</f>
        <v>0</v>
      </c>
      <c r="AF361" s="267">
        <f>IF(OR(Is_Loading,LEN($A361)=0),"",SWDATA!Y346)</f>
        <v>0</v>
      </c>
      <c r="AG361" s="267">
        <f>IF(OR(Is_Loading,LEN($A361)=0),"",SWDATA!Z346)</f>
        <v>0</v>
      </c>
      <c r="AH361" s="266" t="str">
        <f t="shared" si="1266"/>
        <v/>
      </c>
      <c r="AI361" s="266">
        <f>IF(OR(Is_Loading,LEN($A361)=0),"",SWDATA!AB346)</f>
        <v>0</v>
      </c>
      <c r="AJ361" s="267">
        <f>IF(OR(Is_Loading,LEN($A361)=0),"",SWDATA!AC346)</f>
        <v>0</v>
      </c>
      <c r="AK361" s="267">
        <f>IF(OR(Is_Loading,LEN($A361)=0),"",SWDATA!AD346)</f>
        <v>0</v>
      </c>
      <c r="AL361" s="266" t="str">
        <f t="shared" si="1267"/>
        <v/>
      </c>
      <c r="AM361" s="266">
        <f>IF(OR(Is_Loading,LEN($A361)=0),"",SWDATA!AF346)</f>
        <v>0</v>
      </c>
      <c r="AN361" s="267">
        <f>IF(OR(Is_Loading,LEN($A361)=0),"",SWDATA!AG346)</f>
        <v>0</v>
      </c>
      <c r="AO361" s="323">
        <f>IF(OR(Is_Loading,LEN($A361)=0),"",SWDATA!AH346)</f>
        <v>0</v>
      </c>
      <c r="AP361" s="320" t="str">
        <f t="shared" si="1268"/>
        <v/>
      </c>
      <c r="AQ361" s="266">
        <f>IF(OR(Is_Loading,LEN($A361)=0),"",SWDATA!AJ346)</f>
        <v>0</v>
      </c>
      <c r="AR361" s="267">
        <f>IF(OR(Is_Loading,LEN($A361)=0),"",SWDATA!AK346)</f>
        <v>0</v>
      </c>
      <c r="AS361" s="267">
        <f>IF(OR(Is_Loading,LEN($A361)=0),"",SWDATA!AL346)</f>
        <v>0</v>
      </c>
      <c r="AT361" s="266" t="str">
        <f t="shared" si="1269"/>
        <v/>
      </c>
      <c r="AU361" s="266">
        <f>IF(OR(Is_Loading,LEN($A361)=0),"",SWDATA!AN346)</f>
        <v>0</v>
      </c>
      <c r="AV361" s="267">
        <f>IF(OR(Is_Loading,LEN($A361)=0),"",SWDATA!AO346)</f>
        <v>0</v>
      </c>
      <c r="AW361" s="267">
        <f>IF(OR(Is_Loading,LEN($A361)=0),"",SWDATA!AP346)</f>
        <v>0</v>
      </c>
      <c r="AX361" s="266" t="str">
        <f t="shared" si="1270"/>
        <v/>
      </c>
      <c r="AY361" s="266">
        <f>IF(OR(Is_Loading,LEN($A361)=0),"",SWDATA!AR346)</f>
        <v>0</v>
      </c>
      <c r="AZ361" s="267">
        <f>IF(OR(Is_Loading,LEN($A361)=0),"",SWDATA!AS346)</f>
        <v>0</v>
      </c>
      <c r="BA361" s="267">
        <f>IF(OR(Is_Loading,LEN($A361)=0),"",SWDATA!AT346)</f>
        <v>0</v>
      </c>
      <c r="BB361" s="266" t="str">
        <f t="shared" si="1271"/>
        <v/>
      </c>
      <c r="BC361" s="266">
        <f>IF(OR(Is_Loading,LEN($A361)=0),"",SWDATA!AV346)</f>
        <v>0</v>
      </c>
      <c r="BD361" s="267">
        <f>IF(OR(Is_Loading,LEN($A361)=0),"",SWDATA!AW346)</f>
        <v>0</v>
      </c>
      <c r="BE361" s="323">
        <f>IF(OR(Is_Loading,LEN($A361)=0),"",SWDATA!AX346)</f>
        <v>0</v>
      </c>
      <c r="BF361" s="320" t="str">
        <f t="shared" si="1272"/>
        <v/>
      </c>
      <c r="BG361" s="11"/>
      <c r="BH361" s="11"/>
      <c r="BI361" s="11"/>
      <c r="BJ361" s="11"/>
      <c r="BK361" s="11"/>
      <c r="BL361" s="11"/>
      <c r="BM361" s="11"/>
      <c r="BN361" s="11"/>
      <c r="BO361" s="11"/>
      <c r="BP361" s="11"/>
      <c r="BQ361" s="11"/>
      <c r="BR361" s="11"/>
      <c r="BS361" s="11"/>
      <c r="BT361" s="11"/>
      <c r="BU361" s="11"/>
      <c r="BV361" s="11"/>
      <c r="BW361" s="11"/>
      <c r="BX361" s="11"/>
      <c r="BY361" s="11"/>
      <c r="BZ361" s="11"/>
      <c r="CA361" s="11"/>
      <c r="CB361" s="11"/>
      <c r="CC361" s="11"/>
      <c r="CD361" s="11"/>
      <c r="CE361" s="11"/>
      <c r="CF361" s="11"/>
      <c r="CG361" s="11"/>
      <c r="CH361" s="11"/>
      <c r="CI361" s="11"/>
      <c r="CJ361" s="11"/>
      <c r="CK361" s="11"/>
      <c r="CL361" s="11"/>
      <c r="CM361" s="11"/>
      <c r="CN361" s="351"/>
      <c r="CO361" s="351"/>
      <c r="CP361" s="351"/>
      <c r="CQ361" s="351"/>
      <c r="CR361" s="351"/>
      <c r="CS361" s="351"/>
      <c r="CT361" s="351"/>
      <c r="CU361" s="351"/>
      <c r="CV361" s="351"/>
      <c r="CW361" s="351"/>
      <c r="CX361" s="351"/>
      <c r="CY361" s="351"/>
      <c r="CZ361" s="351"/>
      <c r="DA361" s="351"/>
      <c r="DB361" s="351"/>
      <c r="DC361" s="351"/>
      <c r="DD361" s="351"/>
      <c r="DE361" s="351"/>
      <c r="DF361" s="351"/>
      <c r="DG361" s="351"/>
      <c r="DH361" s="351"/>
      <c r="DI361" s="351"/>
      <c r="DJ361" s="351"/>
      <c r="DK361" s="351"/>
      <c r="DL361" s="351"/>
      <c r="DM361" s="351"/>
      <c r="DN361" s="351"/>
      <c r="DS361" s="372"/>
      <c r="DT361" s="374"/>
      <c r="DU361" s="375"/>
      <c r="DV361" s="375"/>
      <c r="DW361" s="375"/>
      <c r="DX361" s="375">
        <v>1</v>
      </c>
      <c r="DY361" s="375">
        <f t="shared" si="1385"/>
        <v>0</v>
      </c>
      <c r="DZ361" s="375">
        <f t="shared" si="1386"/>
        <v>0</v>
      </c>
      <c r="EA361" s="375">
        <f t="shared" si="1387"/>
        <v>1</v>
      </c>
      <c r="EB361" s="375">
        <f t="shared" si="1388"/>
        <v>0</v>
      </c>
      <c r="EC361" s="375">
        <f t="shared" si="1389"/>
        <v>0</v>
      </c>
      <c r="ED361" s="375">
        <f t="shared" si="1390"/>
        <v>1</v>
      </c>
      <c r="EE361" s="375">
        <f t="shared" si="1391"/>
        <v>0</v>
      </c>
      <c r="EF361" s="375">
        <f t="shared" si="1392"/>
        <v>0</v>
      </c>
      <c r="EG361" s="375">
        <f t="shared" si="1393"/>
        <v>1</v>
      </c>
      <c r="EH361" s="375">
        <f t="shared" si="1394"/>
        <v>0</v>
      </c>
      <c r="EI361" s="375">
        <f t="shared" si="1395"/>
        <v>0</v>
      </c>
      <c r="EJ361" s="375">
        <f t="shared" si="1396"/>
        <v>1</v>
      </c>
      <c r="EK361" s="375">
        <f t="shared" si="1397"/>
        <v>0</v>
      </c>
      <c r="EL361" s="375">
        <f t="shared" si="1398"/>
        <v>0</v>
      </c>
      <c r="EM361" s="375">
        <f t="shared" si="1399"/>
        <v>1</v>
      </c>
      <c r="EN361" s="375">
        <f t="shared" si="1400"/>
        <v>0</v>
      </c>
      <c r="EO361" s="375">
        <f t="shared" si="1401"/>
        <v>0</v>
      </c>
      <c r="EP361" s="375">
        <f t="shared" si="1402"/>
        <v>1</v>
      </c>
      <c r="EQ361" s="375">
        <f t="shared" si="1403"/>
        <v>0</v>
      </c>
      <c r="ER361" s="375">
        <f t="shared" si="1404"/>
        <v>0</v>
      </c>
      <c r="ES361" s="375">
        <f t="shared" si="1405"/>
        <v>1</v>
      </c>
      <c r="ET361" s="375">
        <f t="shared" si="1406"/>
        <v>0</v>
      </c>
      <c r="EU361" s="375">
        <f t="shared" si="1407"/>
        <v>0</v>
      </c>
      <c r="EV361" s="375">
        <f t="shared" si="1408"/>
        <v>1</v>
      </c>
      <c r="EW361" s="375">
        <f t="shared" si="1409"/>
        <v>0</v>
      </c>
      <c r="EX361" s="375">
        <f t="shared" si="1410"/>
        <v>0</v>
      </c>
      <c r="EY361" s="375">
        <f t="shared" si="1411"/>
        <v>1</v>
      </c>
      <c r="EZ361" s="375">
        <f t="shared" si="1412"/>
        <v>0</v>
      </c>
      <c r="FA361" s="375">
        <f t="shared" si="1413"/>
        <v>0</v>
      </c>
      <c r="FB361" s="375">
        <f t="shared" si="1414"/>
        <v>1</v>
      </c>
      <c r="FC361" s="375">
        <f t="shared" si="1415"/>
        <v>0</v>
      </c>
      <c r="FD361" s="375">
        <f t="shared" si="1416"/>
        <v>0</v>
      </c>
      <c r="FE361" s="376"/>
      <c r="FF361" s="372"/>
      <c r="FG361" s="372"/>
      <c r="FH361" s="372"/>
      <c r="FI361" s="372"/>
      <c r="FJ361" s="372"/>
      <c r="FK361" s="372"/>
      <c r="FL361" s="372"/>
      <c r="FM361" s="372"/>
      <c r="FN361" s="372"/>
      <c r="FO361" s="372"/>
      <c r="FP361" s="372"/>
      <c r="FQ361" s="372"/>
      <c r="FR361" s="372"/>
      <c r="FS361" s="372"/>
      <c r="FT361" s="372"/>
      <c r="FU361" s="372"/>
      <c r="FV361" s="372"/>
      <c r="FW361" s="372"/>
      <c r="FX361" s="372"/>
      <c r="FY361" s="372"/>
      <c r="FZ361" s="372"/>
      <c r="GA361" s="372"/>
      <c r="GB361" s="372"/>
      <c r="GC361" s="372"/>
      <c r="GD361" s="372"/>
      <c r="GE361" s="372"/>
      <c r="GF361" s="372"/>
      <c r="GG361" s="372"/>
      <c r="GH361" s="372"/>
      <c r="GI361" s="372"/>
      <c r="GJ361" s="372"/>
      <c r="GK361" s="372"/>
      <c r="GL361" s="372"/>
      <c r="GM361" s="372"/>
      <c r="GN361" s="372"/>
      <c r="GO361" s="372"/>
      <c r="GP361" s="372"/>
      <c r="GQ361" s="372"/>
      <c r="GR361" s="372"/>
      <c r="GS361" s="372"/>
      <c r="GT361" s="372"/>
      <c r="GU361" s="372"/>
      <c r="GV361" s="372"/>
      <c r="GW361" s="372"/>
      <c r="GX361" s="372"/>
      <c r="GY361" s="372"/>
      <c r="GZ361" s="372"/>
      <c r="HA361" s="372"/>
      <c r="HB361" s="372"/>
      <c r="HC361" s="372"/>
    </row>
    <row r="362" spans="1:211" s="373" customFormat="1" ht="15" hidden="1" customHeight="1" outlineLevel="1" x14ac:dyDescent="0.2">
      <c r="A362" s="366">
        <f>SWDATA!O347</f>
        <v>0</v>
      </c>
      <c r="B362" s="366">
        <f>SWDATA!M347</f>
        <v>0</v>
      </c>
      <c r="C362" s="351">
        <f>IF(AND(SWDATA!M347=1,SWDATA!Q347="promotions"),SWDATA!P347,0)</f>
        <v>0</v>
      </c>
      <c r="D362" s="367">
        <f>ROW(SWDATA!M347)</f>
        <v>347</v>
      </c>
      <c r="E362" s="368">
        <f t="shared" si="1420"/>
        <v>0</v>
      </c>
      <c r="F362" s="369">
        <f t="shared" si="1259"/>
        <v>1</v>
      </c>
      <c r="G362" s="366" t="str">
        <f t="shared" si="1260"/>
        <v/>
      </c>
      <c r="H362" s="370"/>
      <c r="J362" s="238">
        <f t="shared" si="1261"/>
        <v>0</v>
      </c>
      <c r="K362" s="239" t="str">
        <f t="shared" si="1262"/>
        <v/>
      </c>
      <c r="L362" s="342"/>
      <c r="M362" s="345"/>
      <c r="N362" s="340" t="str">
        <f>IF(LEN(SWDATA!F347)=0,"",N361)</f>
        <v/>
      </c>
      <c r="O362" s="296" t="str">
        <f>IF(LEN(SWDATA!G347)=0,"",O361)</f>
        <v/>
      </c>
      <c r="P362" s="297" t="str">
        <f>IF(LEN(SWDATA!C347)=0,"",SWDATA!C347)</f>
        <v/>
      </c>
      <c r="Q362" s="312" t="str">
        <f t="shared" si="1263"/>
        <v/>
      </c>
      <c r="R362" s="223" t="s">
        <v>261</v>
      </c>
      <c r="S362" s="224" t="s">
        <v>485</v>
      </c>
      <c r="T362" s="224"/>
      <c r="U362" s="264" t="s">
        <v>609</v>
      </c>
      <c r="V362" s="205" t="s">
        <v>221</v>
      </c>
      <c r="W362" s="266">
        <f>IF(OR(Is_Loading,LEN($A362)=0),"",SWDATA!P347)</f>
        <v>0</v>
      </c>
      <c r="X362" s="267">
        <f>IF(OR(Is_Loading,LEN($A362)=0),"",SWDATA!Q347)</f>
        <v>0</v>
      </c>
      <c r="Y362" s="267">
        <f>IF(OR(Is_Loading,LEN($A362)=0),"",SWDATA!R347)</f>
        <v>0</v>
      </c>
      <c r="Z362" s="266" t="str">
        <f t="shared" si="1421"/>
        <v/>
      </c>
      <c r="AA362" s="266">
        <f>IF(OR(Is_Loading,LEN($A362)=0),"",SWDATA!T347)</f>
        <v>0</v>
      </c>
      <c r="AB362" s="267">
        <f>IF(OR(Is_Loading,LEN($A362)=0),"",SWDATA!U347)</f>
        <v>0</v>
      </c>
      <c r="AC362" s="267">
        <f>IF(OR(Is_Loading,LEN($A362)=0),"",SWDATA!V347)</f>
        <v>0</v>
      </c>
      <c r="AD362" s="266" t="str">
        <f t="shared" si="1265"/>
        <v/>
      </c>
      <c r="AE362" s="266">
        <f>IF(OR(Is_Loading,LEN($A362)=0),"",SWDATA!X347)</f>
        <v>0</v>
      </c>
      <c r="AF362" s="267">
        <f>IF(OR(Is_Loading,LEN($A362)=0),"",SWDATA!Y347)</f>
        <v>0</v>
      </c>
      <c r="AG362" s="267">
        <f>IF(OR(Is_Loading,LEN($A362)=0),"",SWDATA!Z347)</f>
        <v>0</v>
      </c>
      <c r="AH362" s="266" t="str">
        <f t="shared" si="1266"/>
        <v/>
      </c>
      <c r="AI362" s="266">
        <f>IF(OR(Is_Loading,LEN($A362)=0),"",SWDATA!AB347)</f>
        <v>0</v>
      </c>
      <c r="AJ362" s="267">
        <f>IF(OR(Is_Loading,LEN($A362)=0),"",SWDATA!AC347)</f>
        <v>0</v>
      </c>
      <c r="AK362" s="267">
        <f>IF(OR(Is_Loading,LEN($A362)=0),"",SWDATA!AD347)</f>
        <v>0</v>
      </c>
      <c r="AL362" s="266" t="str">
        <f t="shared" si="1267"/>
        <v/>
      </c>
      <c r="AM362" s="266">
        <f>IF(OR(Is_Loading,LEN($A362)=0),"",SWDATA!AF347)</f>
        <v>0</v>
      </c>
      <c r="AN362" s="267">
        <f>IF(OR(Is_Loading,LEN($A362)=0),"",SWDATA!AG347)</f>
        <v>0</v>
      </c>
      <c r="AO362" s="323">
        <f>IF(OR(Is_Loading,LEN($A362)=0),"",SWDATA!AH347)</f>
        <v>0</v>
      </c>
      <c r="AP362" s="320" t="str">
        <f t="shared" si="1268"/>
        <v/>
      </c>
      <c r="AQ362" s="266">
        <f>IF(OR(Is_Loading,LEN($A362)=0),"",SWDATA!AJ347)</f>
        <v>0</v>
      </c>
      <c r="AR362" s="267">
        <f>IF(OR(Is_Loading,LEN($A362)=0),"",SWDATA!AK347)</f>
        <v>0</v>
      </c>
      <c r="AS362" s="267">
        <f>IF(OR(Is_Loading,LEN($A362)=0),"",SWDATA!AL347)</f>
        <v>0</v>
      </c>
      <c r="AT362" s="266" t="str">
        <f t="shared" si="1269"/>
        <v/>
      </c>
      <c r="AU362" s="266">
        <f>IF(OR(Is_Loading,LEN($A362)=0),"",SWDATA!AN347)</f>
        <v>0</v>
      </c>
      <c r="AV362" s="267">
        <f>IF(OR(Is_Loading,LEN($A362)=0),"",SWDATA!AO347)</f>
        <v>0</v>
      </c>
      <c r="AW362" s="267">
        <f>IF(OR(Is_Loading,LEN($A362)=0),"",SWDATA!AP347)</f>
        <v>0</v>
      </c>
      <c r="AX362" s="266" t="str">
        <f t="shared" si="1270"/>
        <v/>
      </c>
      <c r="AY362" s="266">
        <f>IF(OR(Is_Loading,LEN($A362)=0),"",SWDATA!AR347)</f>
        <v>0</v>
      </c>
      <c r="AZ362" s="267">
        <f>IF(OR(Is_Loading,LEN($A362)=0),"",SWDATA!AS347)</f>
        <v>0</v>
      </c>
      <c r="BA362" s="267">
        <f>IF(OR(Is_Loading,LEN($A362)=0),"",SWDATA!AT347)</f>
        <v>0</v>
      </c>
      <c r="BB362" s="266" t="str">
        <f t="shared" si="1271"/>
        <v/>
      </c>
      <c r="BC362" s="266">
        <f>IF(OR(Is_Loading,LEN($A362)=0),"",SWDATA!AV347)</f>
        <v>0</v>
      </c>
      <c r="BD362" s="267">
        <f>IF(OR(Is_Loading,LEN($A362)=0),"",SWDATA!AW347)</f>
        <v>0</v>
      </c>
      <c r="BE362" s="323">
        <f>IF(OR(Is_Loading,LEN($A362)=0),"",SWDATA!AX347)</f>
        <v>0</v>
      </c>
      <c r="BF362" s="320" t="str">
        <f t="shared" si="1272"/>
        <v/>
      </c>
      <c r="BG362" s="11"/>
      <c r="BH362" s="11"/>
      <c r="BI362" s="11"/>
      <c r="BJ362" s="11"/>
      <c r="BK362" s="11"/>
      <c r="BL362" s="11"/>
      <c r="BM362" s="11"/>
      <c r="BN362" s="11"/>
      <c r="BO362" s="11"/>
      <c r="BP362" s="11"/>
      <c r="BQ362" s="11"/>
      <c r="BR362" s="11"/>
      <c r="BS362" s="11"/>
      <c r="BT362" s="11"/>
      <c r="BU362" s="11"/>
      <c r="BV362" s="11"/>
      <c r="BW362" s="11"/>
      <c r="BX362" s="11"/>
      <c r="BY362" s="11"/>
      <c r="BZ362" s="11"/>
      <c r="CA362" s="11"/>
      <c r="CB362" s="11"/>
      <c r="CC362" s="11"/>
      <c r="CD362" s="11"/>
      <c r="CE362" s="11"/>
      <c r="CF362" s="11"/>
      <c r="CG362" s="11"/>
      <c r="CH362" s="11"/>
      <c r="CI362" s="11"/>
      <c r="CJ362" s="11"/>
      <c r="CK362" s="11"/>
      <c r="CL362" s="11"/>
      <c r="CM362" s="11"/>
      <c r="CN362" s="351"/>
      <c r="CO362" s="351"/>
      <c r="CP362" s="351"/>
      <c r="CQ362" s="351"/>
      <c r="CR362" s="351"/>
      <c r="CS362" s="351"/>
      <c r="CT362" s="351"/>
      <c r="CU362" s="351"/>
      <c r="CV362" s="351"/>
      <c r="CW362" s="351"/>
      <c r="CX362" s="351"/>
      <c r="CY362" s="351"/>
      <c r="CZ362" s="351"/>
      <c r="DA362" s="351"/>
      <c r="DB362" s="351"/>
      <c r="DC362" s="351"/>
      <c r="DD362" s="351"/>
      <c r="DE362" s="351"/>
      <c r="DF362" s="351"/>
      <c r="DG362" s="351"/>
      <c r="DH362" s="351"/>
      <c r="DI362" s="351"/>
      <c r="DJ362" s="351"/>
      <c r="DK362" s="351"/>
      <c r="DL362" s="351"/>
      <c r="DM362" s="351"/>
      <c r="DN362" s="351"/>
      <c r="DS362" s="372"/>
      <c r="DT362" s="374"/>
      <c r="DU362" s="375"/>
      <c r="DV362" s="375"/>
      <c r="DW362" s="375"/>
      <c r="DX362" s="375">
        <v>1</v>
      </c>
      <c r="DY362" s="375">
        <f t="shared" si="1385"/>
        <v>0</v>
      </c>
      <c r="DZ362" s="375">
        <f t="shared" si="1386"/>
        <v>0</v>
      </c>
      <c r="EA362" s="375">
        <f t="shared" si="1387"/>
        <v>1</v>
      </c>
      <c r="EB362" s="375">
        <f t="shared" si="1388"/>
        <v>0</v>
      </c>
      <c r="EC362" s="375">
        <f t="shared" si="1389"/>
        <v>0</v>
      </c>
      <c r="ED362" s="375">
        <f t="shared" si="1390"/>
        <v>1</v>
      </c>
      <c r="EE362" s="375">
        <f t="shared" si="1391"/>
        <v>0</v>
      </c>
      <c r="EF362" s="375">
        <f t="shared" si="1392"/>
        <v>0</v>
      </c>
      <c r="EG362" s="375">
        <f t="shared" si="1393"/>
        <v>1</v>
      </c>
      <c r="EH362" s="375">
        <f t="shared" si="1394"/>
        <v>0</v>
      </c>
      <c r="EI362" s="375">
        <f t="shared" si="1395"/>
        <v>0</v>
      </c>
      <c r="EJ362" s="375">
        <f t="shared" si="1396"/>
        <v>1</v>
      </c>
      <c r="EK362" s="375">
        <f t="shared" si="1397"/>
        <v>0</v>
      </c>
      <c r="EL362" s="375">
        <f t="shared" si="1398"/>
        <v>0</v>
      </c>
      <c r="EM362" s="375">
        <f t="shared" si="1399"/>
        <v>1</v>
      </c>
      <c r="EN362" s="375">
        <f t="shared" si="1400"/>
        <v>0</v>
      </c>
      <c r="EO362" s="375">
        <f t="shared" si="1401"/>
        <v>0</v>
      </c>
      <c r="EP362" s="375">
        <f t="shared" si="1402"/>
        <v>1</v>
      </c>
      <c r="EQ362" s="375">
        <f t="shared" si="1403"/>
        <v>0</v>
      </c>
      <c r="ER362" s="375">
        <f t="shared" si="1404"/>
        <v>0</v>
      </c>
      <c r="ES362" s="375">
        <f t="shared" si="1405"/>
        <v>1</v>
      </c>
      <c r="ET362" s="375">
        <f t="shared" si="1406"/>
        <v>0</v>
      </c>
      <c r="EU362" s="375">
        <f t="shared" si="1407"/>
        <v>0</v>
      </c>
      <c r="EV362" s="375">
        <f t="shared" si="1408"/>
        <v>1</v>
      </c>
      <c r="EW362" s="375">
        <f t="shared" si="1409"/>
        <v>0</v>
      </c>
      <c r="EX362" s="375">
        <f t="shared" si="1410"/>
        <v>0</v>
      </c>
      <c r="EY362" s="375">
        <f t="shared" si="1411"/>
        <v>1</v>
      </c>
      <c r="EZ362" s="375">
        <f t="shared" si="1412"/>
        <v>0</v>
      </c>
      <c r="FA362" s="375">
        <f t="shared" si="1413"/>
        <v>0</v>
      </c>
      <c r="FB362" s="375">
        <f t="shared" si="1414"/>
        <v>1</v>
      </c>
      <c r="FC362" s="375">
        <f t="shared" si="1415"/>
        <v>0</v>
      </c>
      <c r="FD362" s="375">
        <f t="shared" si="1416"/>
        <v>0</v>
      </c>
      <c r="FE362" s="376"/>
      <c r="FF362" s="372"/>
      <c r="FG362" s="372"/>
      <c r="FH362" s="372"/>
      <c r="FI362" s="372"/>
      <c r="FJ362" s="372"/>
      <c r="FK362" s="372"/>
      <c r="FL362" s="372"/>
      <c r="FM362" s="372"/>
      <c r="FN362" s="372"/>
      <c r="FO362" s="372"/>
      <c r="FP362" s="372"/>
      <c r="FQ362" s="372"/>
      <c r="FR362" s="372"/>
      <c r="FS362" s="372"/>
      <c r="FT362" s="372"/>
      <c r="FU362" s="372"/>
      <c r="FV362" s="372"/>
      <c r="FW362" s="372"/>
      <c r="FX362" s="372"/>
      <c r="FY362" s="372"/>
      <c r="FZ362" s="372"/>
      <c r="GA362" s="372"/>
      <c r="GB362" s="372"/>
      <c r="GC362" s="372"/>
      <c r="GD362" s="372"/>
      <c r="GE362" s="372"/>
      <c r="GF362" s="372"/>
      <c r="GG362" s="372"/>
      <c r="GH362" s="372"/>
      <c r="GI362" s="372"/>
      <c r="GJ362" s="372"/>
      <c r="GK362" s="372"/>
      <c r="GL362" s="372"/>
      <c r="GM362" s="372"/>
      <c r="GN362" s="372"/>
      <c r="GO362" s="372"/>
      <c r="GP362" s="372"/>
      <c r="GQ362" s="372"/>
      <c r="GR362" s="372"/>
      <c r="GS362" s="372"/>
      <c r="GT362" s="372"/>
      <c r="GU362" s="372"/>
      <c r="GV362" s="372"/>
      <c r="GW362" s="372"/>
      <c r="GX362" s="372"/>
      <c r="GY362" s="372"/>
      <c r="GZ362" s="372"/>
      <c r="HA362" s="372"/>
      <c r="HB362" s="372"/>
      <c r="HC362" s="372"/>
    </row>
    <row r="363" spans="1:211" s="373" customFormat="1" ht="15" hidden="1" customHeight="1" outlineLevel="1" x14ac:dyDescent="0.2">
      <c r="A363" s="366">
        <f>SWDATA!O348</f>
        <v>0</v>
      </c>
      <c r="B363" s="366">
        <f>SWDATA!M348</f>
        <v>0</v>
      </c>
      <c r="C363" s="351">
        <f>IF(AND(SWDATA!M348=1,SWDATA!Q348="promotions"),SWDATA!P348,0)</f>
        <v>0</v>
      </c>
      <c r="D363" s="371">
        <f>ROW(SWDATA!M348)</f>
        <v>348</v>
      </c>
      <c r="E363" s="368">
        <f ca="1">IF(AND(B363=1,UPPER(HLOOKUP(D363,'Metrics &amp; Attributes View'!$13:$31,19,0))&lt;&gt;"SBOM"),1,0)</f>
        <v>0</v>
      </c>
      <c r="F363" s="369">
        <f t="shared" si="1259"/>
        <v>1</v>
      </c>
      <c r="G363" s="366" t="str">
        <f t="shared" si="1260"/>
        <v/>
      </c>
      <c r="H363" s="370"/>
      <c r="J363" s="238">
        <f t="shared" si="1261"/>
        <v>0</v>
      </c>
      <c r="K363" s="239" t="str">
        <f t="shared" si="1262"/>
        <v/>
      </c>
      <c r="L363" s="342"/>
      <c r="M363" s="345"/>
      <c r="N363" s="340" t="str">
        <f>IF(LEN(SWDATA!F348)=0,"",N362)</f>
        <v/>
      </c>
      <c r="O363" s="296" t="str">
        <f>IF(LEN(SWDATA!G348)=0,"",O362)</f>
        <v/>
      </c>
      <c r="P363" s="297" t="str">
        <f>IF(LEN(SWDATA!C348)=0,"",SWDATA!C348)</f>
        <v/>
      </c>
      <c r="Q363" s="312" t="str">
        <f t="shared" si="1263"/>
        <v/>
      </c>
      <c r="R363" s="223" t="s">
        <v>262</v>
      </c>
      <c r="S363" s="224"/>
      <c r="T363" s="224"/>
      <c r="U363" s="264" t="s">
        <v>627</v>
      </c>
      <c r="V363" s="205" t="s">
        <v>221</v>
      </c>
      <c r="W363" s="266">
        <f>IF(OR(Is_Loading,LEN($A363)=0),"",SWDATA!P348)</f>
        <v>0</v>
      </c>
      <c r="X363" s="267">
        <f>IF(OR(Is_Loading,LEN($A363)=0),"",SWDATA!Q348)</f>
        <v>0</v>
      </c>
      <c r="Y363" s="267">
        <f>IF(OR(Is_Loading,LEN($A363)=0),"",SWDATA!R348)</f>
        <v>0</v>
      </c>
      <c r="Z363" s="266" t="str">
        <f t="shared" si="1421"/>
        <v/>
      </c>
      <c r="AA363" s="266">
        <f>IF(OR(Is_Loading,LEN($A363)=0),"",SWDATA!T348)</f>
        <v>0</v>
      </c>
      <c r="AB363" s="267">
        <f>IF(OR(Is_Loading,LEN($A363)=0),"",SWDATA!U348)</f>
        <v>0</v>
      </c>
      <c r="AC363" s="267">
        <f>IF(OR(Is_Loading,LEN($A363)=0),"",SWDATA!V348)</f>
        <v>0</v>
      </c>
      <c r="AD363" s="266" t="str">
        <f t="shared" si="1265"/>
        <v/>
      </c>
      <c r="AE363" s="266">
        <f>IF(OR(Is_Loading,LEN($A363)=0),"",SWDATA!X348)</f>
        <v>0</v>
      </c>
      <c r="AF363" s="267">
        <f>IF(OR(Is_Loading,LEN($A363)=0),"",SWDATA!Y348)</f>
        <v>0</v>
      </c>
      <c r="AG363" s="267">
        <f>IF(OR(Is_Loading,LEN($A363)=0),"",SWDATA!Z348)</f>
        <v>0</v>
      </c>
      <c r="AH363" s="266" t="str">
        <f t="shared" si="1266"/>
        <v/>
      </c>
      <c r="AI363" s="266">
        <f>IF(OR(Is_Loading,LEN($A363)=0),"",SWDATA!AB348)</f>
        <v>0</v>
      </c>
      <c r="AJ363" s="267">
        <f>IF(OR(Is_Loading,LEN($A363)=0),"",SWDATA!AC348)</f>
        <v>0</v>
      </c>
      <c r="AK363" s="267">
        <f>IF(OR(Is_Loading,LEN($A363)=0),"",SWDATA!AD348)</f>
        <v>0</v>
      </c>
      <c r="AL363" s="266" t="str">
        <f t="shared" si="1267"/>
        <v/>
      </c>
      <c r="AM363" s="266">
        <f>IF(OR(Is_Loading,LEN($A363)=0),"",SWDATA!AF348)</f>
        <v>0</v>
      </c>
      <c r="AN363" s="267">
        <f>IF(OR(Is_Loading,LEN($A363)=0),"",SWDATA!AG348)</f>
        <v>0</v>
      </c>
      <c r="AO363" s="323">
        <f>IF(OR(Is_Loading,LEN($A363)=0),"",SWDATA!AH348)</f>
        <v>0</v>
      </c>
      <c r="AP363" s="320" t="str">
        <f t="shared" si="1268"/>
        <v/>
      </c>
      <c r="AQ363" s="266">
        <f>IF(OR(Is_Loading,LEN($A363)=0),"",SWDATA!AJ348)</f>
        <v>0</v>
      </c>
      <c r="AR363" s="267">
        <f>IF(OR(Is_Loading,LEN($A363)=0),"",SWDATA!AK348)</f>
        <v>0</v>
      </c>
      <c r="AS363" s="267">
        <f>IF(OR(Is_Loading,LEN($A363)=0),"",SWDATA!AL348)</f>
        <v>0</v>
      </c>
      <c r="AT363" s="266" t="str">
        <f t="shared" si="1269"/>
        <v/>
      </c>
      <c r="AU363" s="266">
        <f>IF(OR(Is_Loading,LEN($A363)=0),"",SWDATA!AN348)</f>
        <v>0</v>
      </c>
      <c r="AV363" s="267">
        <f>IF(OR(Is_Loading,LEN($A363)=0),"",SWDATA!AO348)</f>
        <v>0</v>
      </c>
      <c r="AW363" s="267">
        <f>IF(OR(Is_Loading,LEN($A363)=0),"",SWDATA!AP348)</f>
        <v>0</v>
      </c>
      <c r="AX363" s="266" t="str">
        <f t="shared" si="1270"/>
        <v/>
      </c>
      <c r="AY363" s="266">
        <f>IF(OR(Is_Loading,LEN($A363)=0),"",SWDATA!AR348)</f>
        <v>0</v>
      </c>
      <c r="AZ363" s="267">
        <f>IF(OR(Is_Loading,LEN($A363)=0),"",SWDATA!AS348)</f>
        <v>0</v>
      </c>
      <c r="BA363" s="267">
        <f>IF(OR(Is_Loading,LEN($A363)=0),"",SWDATA!AT348)</f>
        <v>0</v>
      </c>
      <c r="BB363" s="266" t="str">
        <f t="shared" si="1271"/>
        <v/>
      </c>
      <c r="BC363" s="266">
        <f>IF(OR(Is_Loading,LEN($A363)=0),"",SWDATA!AV348)</f>
        <v>0</v>
      </c>
      <c r="BD363" s="267">
        <f>IF(OR(Is_Loading,LEN($A363)=0),"",SWDATA!AW348)</f>
        <v>0</v>
      </c>
      <c r="BE363" s="323">
        <f>IF(OR(Is_Loading,LEN($A363)=0),"",SWDATA!AX348)</f>
        <v>0</v>
      </c>
      <c r="BF363" s="332" t="str">
        <f t="shared" si="1272"/>
        <v/>
      </c>
      <c r="BG363" s="11"/>
      <c r="BH363" s="11"/>
      <c r="BI363" s="11"/>
      <c r="BJ363" s="11"/>
      <c r="BK363" s="11"/>
      <c r="BL363" s="11"/>
      <c r="BM363" s="11"/>
      <c r="BN363" s="11"/>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1"/>
      <c r="CK363" s="11"/>
      <c r="CL363" s="11"/>
      <c r="CM363" s="11"/>
      <c r="CN363" s="351"/>
      <c r="CO363" s="351"/>
      <c r="CP363" s="351"/>
      <c r="CQ363" s="351"/>
      <c r="CR363" s="351"/>
      <c r="CS363" s="351"/>
      <c r="CT363" s="351"/>
      <c r="CU363" s="351"/>
      <c r="CV363" s="351"/>
      <c r="CW363" s="351"/>
      <c r="CX363" s="351"/>
      <c r="CY363" s="351"/>
      <c r="CZ363" s="351"/>
      <c r="DA363" s="351"/>
      <c r="DB363" s="351"/>
      <c r="DC363" s="351"/>
      <c r="DD363" s="351"/>
      <c r="DE363" s="351"/>
      <c r="DF363" s="351"/>
      <c r="DG363" s="351"/>
      <c r="DH363" s="351"/>
      <c r="DI363" s="351"/>
      <c r="DJ363" s="351"/>
      <c r="DK363" s="351"/>
      <c r="DL363" s="351"/>
      <c r="DM363" s="351"/>
      <c r="DN363" s="351"/>
      <c r="DS363" s="372"/>
      <c r="DT363" s="374"/>
      <c r="DU363" s="375"/>
      <c r="DV363" s="375"/>
      <c r="DW363" s="375"/>
      <c r="DX363" s="375">
        <v>1</v>
      </c>
      <c r="DY363" s="375">
        <f t="shared" si="1385"/>
        <v>0</v>
      </c>
      <c r="DZ363" s="375">
        <f t="shared" si="1386"/>
        <v>0</v>
      </c>
      <c r="EA363" s="375">
        <f t="shared" si="1387"/>
        <v>1</v>
      </c>
      <c r="EB363" s="375">
        <f t="shared" si="1388"/>
        <v>0</v>
      </c>
      <c r="EC363" s="375">
        <f t="shared" si="1389"/>
        <v>0</v>
      </c>
      <c r="ED363" s="375">
        <f t="shared" si="1390"/>
        <v>1</v>
      </c>
      <c r="EE363" s="375">
        <f t="shared" si="1391"/>
        <v>0</v>
      </c>
      <c r="EF363" s="375">
        <f t="shared" si="1392"/>
        <v>0</v>
      </c>
      <c r="EG363" s="375">
        <f t="shared" si="1393"/>
        <v>1</v>
      </c>
      <c r="EH363" s="375">
        <f t="shared" si="1394"/>
        <v>0</v>
      </c>
      <c r="EI363" s="375">
        <f t="shared" si="1395"/>
        <v>0</v>
      </c>
      <c r="EJ363" s="375">
        <f t="shared" si="1396"/>
        <v>1</v>
      </c>
      <c r="EK363" s="375">
        <f t="shared" si="1397"/>
        <v>0</v>
      </c>
      <c r="EL363" s="375">
        <f t="shared" si="1398"/>
        <v>0</v>
      </c>
      <c r="EM363" s="375">
        <f t="shared" si="1399"/>
        <v>1</v>
      </c>
      <c r="EN363" s="375">
        <f t="shared" si="1400"/>
        <v>0</v>
      </c>
      <c r="EO363" s="375">
        <f t="shared" si="1401"/>
        <v>0</v>
      </c>
      <c r="EP363" s="375">
        <f t="shared" si="1402"/>
        <v>1</v>
      </c>
      <c r="EQ363" s="375">
        <f t="shared" si="1403"/>
        <v>0</v>
      </c>
      <c r="ER363" s="375">
        <f t="shared" si="1404"/>
        <v>0</v>
      </c>
      <c r="ES363" s="375">
        <f t="shared" si="1405"/>
        <v>1</v>
      </c>
      <c r="ET363" s="375">
        <f t="shared" si="1406"/>
        <v>0</v>
      </c>
      <c r="EU363" s="375">
        <f t="shared" si="1407"/>
        <v>0</v>
      </c>
      <c r="EV363" s="375">
        <f t="shared" si="1408"/>
        <v>1</v>
      </c>
      <c r="EW363" s="375">
        <f t="shared" si="1409"/>
        <v>0</v>
      </c>
      <c r="EX363" s="375">
        <f t="shared" si="1410"/>
        <v>0</v>
      </c>
      <c r="EY363" s="375">
        <f t="shared" si="1411"/>
        <v>1</v>
      </c>
      <c r="EZ363" s="375">
        <f t="shared" si="1412"/>
        <v>0</v>
      </c>
      <c r="FA363" s="375">
        <f t="shared" si="1413"/>
        <v>0</v>
      </c>
      <c r="FB363" s="375">
        <f t="shared" si="1414"/>
        <v>1</v>
      </c>
      <c r="FC363" s="375">
        <f t="shared" si="1415"/>
        <v>0</v>
      </c>
      <c r="FD363" s="375">
        <f t="shared" si="1416"/>
        <v>0</v>
      </c>
      <c r="FE363" s="376"/>
      <c r="FF363" s="372"/>
      <c r="FG363" s="372"/>
      <c r="FH363" s="372"/>
      <c r="FI363" s="372"/>
      <c r="FJ363" s="372"/>
      <c r="FK363" s="372"/>
      <c r="FL363" s="372"/>
      <c r="FM363" s="372"/>
      <c r="FN363" s="372"/>
      <c r="FO363" s="372"/>
      <c r="FP363" s="372"/>
      <c r="FQ363" s="372"/>
      <c r="FR363" s="372"/>
      <c r="FS363" s="372"/>
      <c r="FT363" s="372"/>
      <c r="FU363" s="372"/>
      <c r="FV363" s="372"/>
      <c r="FW363" s="372"/>
      <c r="FX363" s="372"/>
      <c r="FY363" s="372"/>
      <c r="FZ363" s="372"/>
      <c r="GA363" s="372"/>
      <c r="GB363" s="372"/>
      <c r="GC363" s="372"/>
      <c r="GD363" s="372"/>
      <c r="GE363" s="372"/>
      <c r="GF363" s="372"/>
      <c r="GG363" s="372"/>
      <c r="GH363" s="372"/>
      <c r="GI363" s="372"/>
      <c r="GJ363" s="372"/>
      <c r="GK363" s="372"/>
      <c r="GL363" s="372"/>
      <c r="GM363" s="372"/>
      <c r="GN363" s="372"/>
      <c r="GO363" s="372"/>
      <c r="GP363" s="372"/>
      <c r="GQ363" s="372"/>
      <c r="GR363" s="372"/>
      <c r="GS363" s="372"/>
      <c r="GT363" s="372"/>
      <c r="GU363" s="372"/>
      <c r="GV363" s="372"/>
      <c r="GW363" s="372"/>
      <c r="GX363" s="372"/>
      <c r="GY363" s="372"/>
      <c r="GZ363" s="372"/>
      <c r="HA363" s="372"/>
      <c r="HB363" s="372"/>
      <c r="HC363" s="372"/>
    </row>
    <row r="364" spans="1:211" s="373" customFormat="1" ht="15" customHeight="1" collapsed="1" thickTop="1" x14ac:dyDescent="0.2">
      <c r="A364" s="192">
        <f>SWDATA!O349</f>
        <v>0</v>
      </c>
      <c r="B364" s="192">
        <f>SWDATA!M349</f>
        <v>0</v>
      </c>
      <c r="C364" s="201">
        <f>IF(AND(SWDATA!M349=1,SWDATA!Q349="promotions"),SWDATA!P349,0)</f>
        <v>0</v>
      </c>
      <c r="D364" s="200">
        <f>ROW(SWDATA!M349)</f>
        <v>349</v>
      </c>
      <c r="E364" s="202">
        <f t="shared" ref="E364:E371" si="1422">B364</f>
        <v>0</v>
      </c>
      <c r="F364" s="203">
        <f t="shared" si="1259"/>
        <v>1</v>
      </c>
      <c r="G364" s="192" t="str">
        <f t="shared" si="1260"/>
        <v/>
      </c>
      <c r="H364" s="313"/>
      <c r="I364" s="390"/>
      <c r="J364" s="395">
        <f t="shared" si="1261"/>
        <v>0</v>
      </c>
      <c r="K364" s="396" t="str">
        <f t="shared" si="1262"/>
        <v/>
      </c>
      <c r="L364" s="397"/>
      <c r="M364" s="398"/>
      <c r="N364" s="399" t="str">
        <f>IF(LEN(SWDATA!F349)=0,"",IF(LEN(SWDATA!G349)=0,"",IF($O$12="ID",MID(SWDATA!G349,FIND("|",SWDATA!G349)+1,FIND("~~",SWDATA!G349)-FIND("|",SWDATA!G349)-1),IF($O$12="Desc",RIGHT(SWDATA!G349,LEN(SWDATA!G349)-FIND("~~",SWDATA!G349)-1),RIGHT(SWDATA!G349,LEN(SWDATA!G349)-FIND("|",SWDATA!G349))))))</f>
        <v/>
      </c>
      <c r="O364" s="400" t="str">
        <f>IF(LEN(SWDATA!G349)=0,"",IF(LEN(SWDATA!H349)=0,"",IF($O$12="ID",MID(SWDATA!H349,FIND("|",SWDATA!H349)+1,FIND("~~",SWDATA!H349)-FIND("|",SWDATA!H349)-1),IF($O$12="Desc",RIGHT(SWDATA!H349,LEN(SWDATA!H349)-FIND("~~",SWDATA!H349)-1),RIGHT(SWDATA!H349,LEN(SWDATA!H349)-FIND("|",SWDATA!H349))))))</f>
        <v/>
      </c>
      <c r="P364" s="401" t="str">
        <f>IF(LEN(SWDATA!C349)=0,"",SWDATA!C349)</f>
        <v/>
      </c>
      <c r="Q364" s="402" t="str">
        <f t="shared" si="1263"/>
        <v/>
      </c>
      <c r="R364" s="403" t="s">
        <v>575</v>
      </c>
      <c r="S364" s="404" t="s">
        <v>485</v>
      </c>
      <c r="T364" s="404"/>
      <c r="U364" s="405" t="s">
        <v>595</v>
      </c>
      <c r="V364" s="406" t="s">
        <v>221</v>
      </c>
      <c r="W364" s="407">
        <f>IF(OR(Is_Loading,LEN($A364)=0),"",SWDATA!P349)</f>
        <v>0</v>
      </c>
      <c r="X364" s="408">
        <f>IF(OR(Is_Loading,LEN($A364)=0),"",SWDATA!Q349)</f>
        <v>0</v>
      </c>
      <c r="Y364" s="408">
        <f>IF(OR(Is_Loading,LEN($A364)=0),"",SWDATA!R349)</f>
        <v>0</v>
      </c>
      <c r="Z364" s="407" t="str">
        <f t="shared" ref="Z364" si="1423">IF($A364=0,"",CHOOSE($F364,SUM(W364:Y364),SUM(W364:Y364)/3,Y364))</f>
        <v/>
      </c>
      <c r="AA364" s="407">
        <f>IF(OR(Is_Loading,LEN($A364)=0),"",SWDATA!T349)</f>
        <v>0</v>
      </c>
      <c r="AB364" s="408">
        <f>IF(OR(Is_Loading,LEN($A364)=0),"",SWDATA!U349)</f>
        <v>0</v>
      </c>
      <c r="AC364" s="408">
        <f>IF(OR(Is_Loading,LEN($A364)=0),"",SWDATA!V349)</f>
        <v>0</v>
      </c>
      <c r="AD364" s="407" t="str">
        <f t="shared" si="1265"/>
        <v/>
      </c>
      <c r="AE364" s="407">
        <f>IF(OR(Is_Loading,LEN($A364)=0),"",SWDATA!X349)</f>
        <v>0</v>
      </c>
      <c r="AF364" s="408">
        <f>IF(OR(Is_Loading,LEN($A364)=0),"",SWDATA!Y349)</f>
        <v>0</v>
      </c>
      <c r="AG364" s="408">
        <f>IF(OR(Is_Loading,LEN($A364)=0),"",SWDATA!Z349)</f>
        <v>0</v>
      </c>
      <c r="AH364" s="407" t="str">
        <f t="shared" si="1266"/>
        <v/>
      </c>
      <c r="AI364" s="407">
        <f>IF(OR(Is_Loading,LEN($A364)=0),"",SWDATA!AB349)</f>
        <v>0</v>
      </c>
      <c r="AJ364" s="408">
        <f>IF(OR(Is_Loading,LEN($A364)=0),"",SWDATA!AC349)</f>
        <v>0</v>
      </c>
      <c r="AK364" s="408">
        <f>IF(OR(Is_Loading,LEN($A364)=0),"",SWDATA!AD349)</f>
        <v>0</v>
      </c>
      <c r="AL364" s="407" t="str">
        <f t="shared" si="1267"/>
        <v/>
      </c>
      <c r="AM364" s="407">
        <f>IF(OR(Is_Loading,LEN($A364)=0),"",SWDATA!AF349)</f>
        <v>0</v>
      </c>
      <c r="AN364" s="408">
        <f>IF(OR(Is_Loading,LEN($A364)=0),"",SWDATA!AG349)</f>
        <v>0</v>
      </c>
      <c r="AO364" s="409">
        <f>IF(OR(Is_Loading,LEN($A364)=0),"",SWDATA!AH349)</f>
        <v>0</v>
      </c>
      <c r="AP364" s="410" t="str">
        <f t="shared" si="1268"/>
        <v/>
      </c>
      <c r="AQ364" s="407">
        <f>IF(OR(Is_Loading,LEN($A364)=0),"",SWDATA!AJ349)</f>
        <v>0</v>
      </c>
      <c r="AR364" s="408">
        <f>IF(OR(Is_Loading,LEN($A364)=0),"",SWDATA!AK349)</f>
        <v>0</v>
      </c>
      <c r="AS364" s="408">
        <f>IF(OR(Is_Loading,LEN($A364)=0),"",SWDATA!AL349)</f>
        <v>0</v>
      </c>
      <c r="AT364" s="407" t="str">
        <f t="shared" si="1269"/>
        <v/>
      </c>
      <c r="AU364" s="407">
        <f>IF(OR(Is_Loading,LEN($A364)=0),"",SWDATA!AN349)</f>
        <v>0</v>
      </c>
      <c r="AV364" s="408">
        <f>IF(OR(Is_Loading,LEN($A364)=0),"",SWDATA!AO349)</f>
        <v>0</v>
      </c>
      <c r="AW364" s="408">
        <f>IF(OR(Is_Loading,LEN($A364)=0),"",SWDATA!AP349)</f>
        <v>0</v>
      </c>
      <c r="AX364" s="407" t="str">
        <f t="shared" si="1270"/>
        <v/>
      </c>
      <c r="AY364" s="407">
        <f>IF(OR(Is_Loading,LEN($A364)=0),"",SWDATA!AR349)</f>
        <v>0</v>
      </c>
      <c r="AZ364" s="408">
        <f>IF(OR(Is_Loading,LEN($A364)=0),"",SWDATA!AS349)</f>
        <v>0</v>
      </c>
      <c r="BA364" s="408">
        <f>IF(OR(Is_Loading,LEN($A364)=0),"",SWDATA!AT349)</f>
        <v>0</v>
      </c>
      <c r="BB364" s="407" t="str">
        <f t="shared" si="1271"/>
        <v/>
      </c>
      <c r="BC364" s="407">
        <f>IF(OR(Is_Loading,LEN($A364)=0),"",SWDATA!AV349)</f>
        <v>0</v>
      </c>
      <c r="BD364" s="408">
        <f>IF(OR(Is_Loading,LEN($A364)=0),"",SWDATA!AW349)</f>
        <v>0</v>
      </c>
      <c r="BE364" s="409">
        <f>IF(OR(Is_Loading,LEN($A364)=0),"",SWDATA!AX349)</f>
        <v>0</v>
      </c>
      <c r="BF364" s="320" t="str">
        <f t="shared" si="1272"/>
        <v/>
      </c>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s="201"/>
      <c r="CO364" s="201"/>
      <c r="CP364" s="201"/>
      <c r="CQ364" s="201"/>
      <c r="CR364" s="201"/>
      <c r="CS364" s="201"/>
      <c r="CT364" s="201"/>
      <c r="CU364" s="201"/>
      <c r="CV364" s="201"/>
      <c r="CW364" s="201"/>
      <c r="CX364" s="201"/>
      <c r="CY364" s="201"/>
      <c r="CZ364" s="201"/>
      <c r="DA364" s="201"/>
      <c r="DB364" s="201"/>
      <c r="DC364" s="201"/>
      <c r="DD364" s="201"/>
      <c r="DE364" s="201"/>
      <c r="DF364" s="201"/>
      <c r="DG364" s="201"/>
      <c r="DH364" s="201"/>
      <c r="DI364" s="201"/>
      <c r="DJ364" s="201"/>
      <c r="DK364" s="201"/>
      <c r="DL364" s="201"/>
      <c r="DM364" s="201"/>
      <c r="DN364" s="201"/>
      <c r="DQ364" s="373">
        <f>'Metrics &amp; Attributes View'!N389</f>
        <v>0</v>
      </c>
      <c r="DS364" s="372"/>
      <c r="DT364" s="374"/>
      <c r="DU364" s="375"/>
      <c r="DV364" s="375"/>
      <c r="DW364" s="375"/>
      <c r="DX364" s="375"/>
      <c r="DY364" s="375"/>
      <c r="DZ364" s="375"/>
      <c r="EA364" s="375"/>
      <c r="EB364" s="375"/>
      <c r="EC364" s="375"/>
      <c r="ED364" s="375"/>
      <c r="EE364" s="375"/>
      <c r="EF364" s="375"/>
      <c r="EG364" s="375"/>
      <c r="EH364" s="375"/>
      <c r="EI364" s="375"/>
      <c r="EJ364" s="375"/>
      <c r="EK364" s="375"/>
      <c r="EL364" s="375"/>
      <c r="EM364" s="375"/>
      <c r="EN364" s="375"/>
      <c r="EO364" s="375"/>
      <c r="EP364" s="375"/>
      <c r="EQ364" s="375"/>
      <c r="ER364" s="375"/>
      <c r="ES364" s="375"/>
      <c r="ET364" s="375"/>
      <c r="EU364" s="375"/>
      <c r="EV364" s="375"/>
      <c r="EW364" s="375"/>
      <c r="EX364" s="375"/>
      <c r="EY364" s="375"/>
      <c r="EZ364" s="375"/>
      <c r="FA364" s="375"/>
      <c r="FB364" s="375"/>
      <c r="FC364" s="375"/>
      <c r="FD364" s="375"/>
      <c r="FE364" s="376"/>
      <c r="FF364" s="372"/>
      <c r="FG364" s="372"/>
      <c r="FH364" s="372"/>
      <c r="FI364" s="372"/>
      <c r="FJ364" s="372"/>
      <c r="FK364" s="372"/>
      <c r="FL364" s="372"/>
      <c r="FM364" s="372"/>
      <c r="FN364" s="372"/>
      <c r="FO364" s="372"/>
      <c r="FP364" s="372"/>
      <c r="FQ364" s="372"/>
      <c r="FR364" s="372"/>
      <c r="FS364" s="372"/>
      <c r="FT364" s="372"/>
      <c r="FU364" s="372"/>
      <c r="FV364" s="372"/>
      <c r="FW364" s="372"/>
      <c r="FX364" s="372"/>
      <c r="FY364" s="372"/>
      <c r="FZ364" s="372"/>
      <c r="GA364" s="372"/>
      <c r="GB364" s="372"/>
      <c r="GC364" s="372"/>
      <c r="GD364" s="372"/>
      <c r="GE364" s="372"/>
      <c r="GF364" s="372"/>
      <c r="GG364" s="372"/>
      <c r="GH364" s="372"/>
      <c r="GI364" s="372"/>
      <c r="GJ364" s="372"/>
      <c r="GK364" s="372"/>
      <c r="GL364" s="372"/>
      <c r="GM364" s="372"/>
      <c r="GN364" s="372"/>
      <c r="GO364" s="372"/>
      <c r="GP364" s="372"/>
      <c r="GQ364" s="372"/>
      <c r="GR364" s="372"/>
      <c r="GS364" s="372"/>
      <c r="GT364" s="372"/>
      <c r="GU364" s="372"/>
      <c r="GV364" s="372"/>
      <c r="GW364" s="372"/>
      <c r="GX364" s="372"/>
      <c r="GY364" s="372"/>
      <c r="GZ364" s="372"/>
      <c r="HA364" s="372"/>
      <c r="HB364" s="372"/>
      <c r="HC364" s="372"/>
    </row>
    <row r="365" spans="1:211" s="373" customFormat="1" ht="15" customHeight="1" x14ac:dyDescent="0.2">
      <c r="A365" s="192">
        <f>SWDATA!O350</f>
        <v>0</v>
      </c>
      <c r="B365" s="192">
        <f>SWDATA!M350</f>
        <v>0</v>
      </c>
      <c r="C365" s="201">
        <f>IF(AND(SWDATA!M350=1,SWDATA!Q350="promotions"),SWDATA!P350,0)</f>
        <v>0</v>
      </c>
      <c r="D365" s="200">
        <f>ROW(SWDATA!M350)</f>
        <v>350</v>
      </c>
      <c r="E365" s="202">
        <f t="shared" si="1422"/>
        <v>0</v>
      </c>
      <c r="F365" s="203">
        <f t="shared" si="1259"/>
        <v>1</v>
      </c>
      <c r="G365" s="192" t="str">
        <f t="shared" si="1260"/>
        <v/>
      </c>
      <c r="H365" s="204"/>
      <c r="I365" s="390"/>
      <c r="J365" s="238">
        <f t="shared" si="1261"/>
        <v>0</v>
      </c>
      <c r="K365" s="239" t="str">
        <f t="shared" si="1262"/>
        <v/>
      </c>
      <c r="L365" s="342"/>
      <c r="M365" s="345"/>
      <c r="N365" s="340" t="str">
        <f>IF(LEN(SWDATA!F350)=0,"",N364)</f>
        <v/>
      </c>
      <c r="O365" s="296" t="str">
        <f>IF(LEN(SWDATA!G350)=0,"",O364)</f>
        <v/>
      </c>
      <c r="P365" s="297" t="str">
        <f>IF(LEN(SWDATA!C350)=0,"",SWDATA!C350)</f>
        <v/>
      </c>
      <c r="Q365" s="312" t="str">
        <f t="shared" si="1263"/>
        <v/>
      </c>
      <c r="R365" s="223" t="s">
        <v>575</v>
      </c>
      <c r="S365" s="224"/>
      <c r="T365" s="224"/>
      <c r="U365" s="265" t="s">
        <v>619</v>
      </c>
      <c r="V365" s="205" t="s">
        <v>221</v>
      </c>
      <c r="W365" s="266">
        <f>IF(OR(Is_Loading,LEN($A365)=0),"",SWDATA!P350)</f>
        <v>0</v>
      </c>
      <c r="X365" s="267">
        <f>IF(OR(Is_Loading,LEN($A365)=0),"",SWDATA!Q350)</f>
        <v>0</v>
      </c>
      <c r="Y365" s="267">
        <f>IF(OR(Is_Loading,LEN($A365)=0),"",SWDATA!R350)</f>
        <v>0</v>
      </c>
      <c r="Z365" s="266" t="str">
        <f t="shared" ref="Z365:Z366" si="1424">IF($A365=0,"",CHOOSE($F365,SUM(W365:Y365),SUM(W365:Y365)/3,Y365))</f>
        <v/>
      </c>
      <c r="AA365" s="266">
        <f>IF(OR(Is_Loading,LEN($A365)=0),"",SWDATA!T350)</f>
        <v>0</v>
      </c>
      <c r="AB365" s="267">
        <f>IF(OR(Is_Loading,LEN($A365)=0),"",SWDATA!U350)</f>
        <v>0</v>
      </c>
      <c r="AC365" s="267">
        <f>IF(OR(Is_Loading,LEN($A365)=0),"",SWDATA!V350)</f>
        <v>0</v>
      </c>
      <c r="AD365" s="266" t="str">
        <f t="shared" si="1265"/>
        <v/>
      </c>
      <c r="AE365" s="266">
        <f>IF(OR(Is_Loading,LEN($A365)=0),"",SWDATA!X350)</f>
        <v>0</v>
      </c>
      <c r="AF365" s="267">
        <f>IF(OR(Is_Loading,LEN($A365)=0),"",SWDATA!Y350)</f>
        <v>0</v>
      </c>
      <c r="AG365" s="267">
        <f>IF(OR(Is_Loading,LEN($A365)=0),"",SWDATA!Z350)</f>
        <v>0</v>
      </c>
      <c r="AH365" s="266" t="str">
        <f t="shared" si="1266"/>
        <v/>
      </c>
      <c r="AI365" s="266">
        <f>IF(OR(Is_Loading,LEN($A365)=0),"",SWDATA!AB350)</f>
        <v>0</v>
      </c>
      <c r="AJ365" s="267">
        <f>IF(OR(Is_Loading,LEN($A365)=0),"",SWDATA!AC350)</f>
        <v>0</v>
      </c>
      <c r="AK365" s="267">
        <f>IF(OR(Is_Loading,LEN($A365)=0),"",SWDATA!AD350)</f>
        <v>0</v>
      </c>
      <c r="AL365" s="266" t="str">
        <f t="shared" si="1267"/>
        <v/>
      </c>
      <c r="AM365" s="266">
        <f>IF(OR(Is_Loading,LEN($A365)=0),"",SWDATA!AF350)</f>
        <v>0</v>
      </c>
      <c r="AN365" s="267">
        <f>IF(OR(Is_Loading,LEN($A365)=0),"",SWDATA!AG350)</f>
        <v>0</v>
      </c>
      <c r="AO365" s="323">
        <f>IF(OR(Is_Loading,LEN($A365)=0),"",SWDATA!AH350)</f>
        <v>0</v>
      </c>
      <c r="AP365" s="320" t="str">
        <f t="shared" si="1268"/>
        <v/>
      </c>
      <c r="AQ365" s="266">
        <f>IF(OR(Is_Loading,LEN($A365)=0),"",SWDATA!AJ350)</f>
        <v>0</v>
      </c>
      <c r="AR365" s="267">
        <f>IF(OR(Is_Loading,LEN($A365)=0),"",SWDATA!AK350)</f>
        <v>0</v>
      </c>
      <c r="AS365" s="267">
        <f>IF(OR(Is_Loading,LEN($A365)=0),"",SWDATA!AL350)</f>
        <v>0</v>
      </c>
      <c r="AT365" s="266" t="str">
        <f t="shared" si="1269"/>
        <v/>
      </c>
      <c r="AU365" s="266">
        <f>IF(OR(Is_Loading,LEN($A365)=0),"",SWDATA!AN350)</f>
        <v>0</v>
      </c>
      <c r="AV365" s="267">
        <f>IF(OR(Is_Loading,LEN($A365)=0),"",SWDATA!AO350)</f>
        <v>0</v>
      </c>
      <c r="AW365" s="267">
        <f>IF(OR(Is_Loading,LEN($A365)=0),"",SWDATA!AP350)</f>
        <v>0</v>
      </c>
      <c r="AX365" s="266" t="str">
        <f t="shared" si="1270"/>
        <v/>
      </c>
      <c r="AY365" s="266">
        <f>IF(OR(Is_Loading,LEN($A365)=0),"",SWDATA!AR350)</f>
        <v>0</v>
      </c>
      <c r="AZ365" s="267">
        <f>IF(OR(Is_Loading,LEN($A365)=0),"",SWDATA!AS350)</f>
        <v>0</v>
      </c>
      <c r="BA365" s="267">
        <f>IF(OR(Is_Loading,LEN($A365)=0),"",SWDATA!AT350)</f>
        <v>0</v>
      </c>
      <c r="BB365" s="266" t="str">
        <f t="shared" si="1271"/>
        <v/>
      </c>
      <c r="BC365" s="266">
        <f>IF(OR(Is_Loading,LEN($A365)=0),"",SWDATA!AV350)</f>
        <v>0</v>
      </c>
      <c r="BD365" s="267">
        <f>IF(OR(Is_Loading,LEN($A365)=0),"",SWDATA!AW350)</f>
        <v>0</v>
      </c>
      <c r="BE365" s="323">
        <f>IF(OR(Is_Loading,LEN($A365)=0),"",SWDATA!AX350)</f>
        <v>0</v>
      </c>
      <c r="BF365" s="320" t="str">
        <f t="shared" si="1272"/>
        <v/>
      </c>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s="201"/>
      <c r="CO365" s="201"/>
      <c r="CP365" s="201"/>
      <c r="CQ365" s="201"/>
      <c r="CR365" s="201"/>
      <c r="CS365" s="201"/>
      <c r="CT365" s="201"/>
      <c r="CU365" s="201"/>
      <c r="CV365" s="201"/>
      <c r="CW365" s="201"/>
      <c r="CX365" s="201"/>
      <c r="CY365" s="201"/>
      <c r="CZ365" s="201"/>
      <c r="DA365" s="201"/>
      <c r="DB365" s="201"/>
      <c r="DC365" s="201"/>
      <c r="DD365" s="201"/>
      <c r="DE365" s="201"/>
      <c r="DF365" s="201"/>
      <c r="DG365" s="201"/>
      <c r="DH365" s="201"/>
      <c r="DI365" s="201"/>
      <c r="DJ365" s="201"/>
      <c r="DK365" s="201"/>
      <c r="DL365" s="201"/>
      <c r="DM365" s="201"/>
      <c r="DN365" s="201"/>
      <c r="DS365" s="372"/>
      <c r="DT365" s="372"/>
      <c r="DU365" s="375">
        <f t="shared" ref="DU365" si="1425">COLUMN(W363)</f>
        <v>23</v>
      </c>
      <c r="DV365" s="375">
        <f t="shared" ref="DV365" si="1426">SUM(DU365)+DV366+1</f>
        <v>24</v>
      </c>
      <c r="DW365" s="375">
        <f t="shared" ref="DW365" si="1427">SUM(DV365)+DW366+1</f>
        <v>25</v>
      </c>
      <c r="DX365" s="375">
        <f t="shared" ref="DX365" si="1428">SUM(DW365)+DX366+1</f>
        <v>27</v>
      </c>
      <c r="DY365" s="375">
        <f t="shared" ref="DY365" si="1429">SUM(DX365)+DY366+1</f>
        <v>28</v>
      </c>
      <c r="DZ365" s="375">
        <f t="shared" ref="DZ365" si="1430">SUM(DY365)+DZ366+1</f>
        <v>29</v>
      </c>
      <c r="EA365" s="375">
        <f t="shared" ref="EA365" si="1431">SUM(DZ365)+EA366+1</f>
        <v>31</v>
      </c>
      <c r="EB365" s="375">
        <f t="shared" ref="EB365" si="1432">SUM(EA365)+EB366+1</f>
        <v>32</v>
      </c>
      <c r="EC365" s="375">
        <f t="shared" ref="EC365" si="1433">SUM(EB365)+EC366+1</f>
        <v>33</v>
      </c>
      <c r="ED365" s="375">
        <f t="shared" ref="ED365" si="1434">SUM(EC365)+ED366+1</f>
        <v>35</v>
      </c>
      <c r="EE365" s="375">
        <f t="shared" ref="EE365" si="1435">SUM(ED365)+EE366+1</f>
        <v>36</v>
      </c>
      <c r="EF365" s="375">
        <f t="shared" ref="EF365" si="1436">SUM(EE365)+EF366+1</f>
        <v>37</v>
      </c>
      <c r="EG365" s="375">
        <f t="shared" ref="EG365" si="1437">SUM(EF365)+EG366+1</f>
        <v>39</v>
      </c>
      <c r="EH365" s="375">
        <f t="shared" ref="EH365" si="1438">SUM(EG365)+EH366+1</f>
        <v>40</v>
      </c>
      <c r="EI365" s="375">
        <f t="shared" ref="EI365" si="1439">SUM(EH365)+EI366+1</f>
        <v>41</v>
      </c>
      <c r="EJ365" s="375">
        <f t="shared" ref="EJ365" si="1440">SUM(EI365)+EJ366+1</f>
        <v>43</v>
      </c>
      <c r="EK365" s="375">
        <f t="shared" ref="EK365" si="1441">SUM(EJ365)+EK366+1</f>
        <v>44</v>
      </c>
      <c r="EL365" s="375">
        <f t="shared" ref="EL365" si="1442">SUM(EK365)+EL366+1</f>
        <v>45</v>
      </c>
      <c r="EM365" s="375">
        <f t="shared" ref="EM365" si="1443">SUM(EL365)+EM366+1</f>
        <v>47</v>
      </c>
      <c r="EN365" s="375">
        <f t="shared" ref="EN365" si="1444">SUM(EM365)+EN366+1</f>
        <v>48</v>
      </c>
      <c r="EO365" s="375">
        <f t="shared" ref="EO365" si="1445">SUM(EN365)+EO366+1</f>
        <v>49</v>
      </c>
      <c r="EP365" s="375">
        <f t="shared" ref="EP365" si="1446">SUM(EO365)+EP366+1</f>
        <v>51</v>
      </c>
      <c r="EQ365" s="375">
        <f t="shared" ref="EQ365" si="1447">SUM(EP365)+EQ366+1</f>
        <v>52</v>
      </c>
      <c r="ER365" s="375">
        <f t="shared" ref="ER365" si="1448">SUM(EQ365)+ER366+1</f>
        <v>53</v>
      </c>
      <c r="ES365" s="375">
        <f t="shared" ref="ES365" si="1449">SUM(ER365)+ES366+1</f>
        <v>55</v>
      </c>
      <c r="ET365" s="375">
        <f t="shared" ref="ET365" si="1450">SUM(ES365)+ET366+1</f>
        <v>56</v>
      </c>
      <c r="EU365" s="375">
        <f t="shared" ref="EU365" si="1451">SUM(ET365)+EU366+1</f>
        <v>57</v>
      </c>
      <c r="EV365" s="375">
        <f t="shared" ref="EV365" si="1452">SUM(EU365)+EV366+1</f>
        <v>59</v>
      </c>
      <c r="EW365" s="375">
        <f t="shared" ref="EW365" si="1453">SUM(EV365)+EW366+1</f>
        <v>60</v>
      </c>
      <c r="EX365" s="375">
        <f t="shared" ref="EX365" si="1454">SUM(EW365)+EX366+1</f>
        <v>61</v>
      </c>
      <c r="EY365" s="375">
        <f t="shared" ref="EY365" si="1455">SUM(EX365)+EY366+1</f>
        <v>63</v>
      </c>
      <c r="EZ365" s="375">
        <f t="shared" ref="EZ365" si="1456">SUM(EY365)+EZ366+1</f>
        <v>64</v>
      </c>
      <c r="FA365" s="375">
        <f t="shared" ref="FA365" si="1457">SUM(EZ365)+FA366+1</f>
        <v>65</v>
      </c>
      <c r="FB365" s="375">
        <f t="shared" ref="FB365" si="1458">SUM(FA365)+FB366+1</f>
        <v>67</v>
      </c>
      <c r="FC365" s="375">
        <f t="shared" ref="FC365" si="1459">SUM(FB365)+FC366+1</f>
        <v>68</v>
      </c>
      <c r="FD365" s="375">
        <f t="shared" ref="FD365" si="1460">SUM(FC365)+FD366+1</f>
        <v>69</v>
      </c>
      <c r="FE365" s="372"/>
      <c r="FF365" s="372"/>
      <c r="FG365" s="372"/>
      <c r="FH365" s="372"/>
      <c r="FI365" s="372"/>
      <c r="FJ365" s="372"/>
      <c r="FK365" s="372"/>
      <c r="FL365" s="372"/>
      <c r="FM365" s="372"/>
      <c r="FN365" s="372"/>
      <c r="FO365" s="372"/>
      <c r="FP365" s="372"/>
      <c r="FQ365" s="372"/>
      <c r="FR365" s="372"/>
      <c r="FS365" s="372"/>
      <c r="FT365" s="372"/>
      <c r="FU365" s="372"/>
      <c r="FV365" s="372"/>
      <c r="FW365" s="372"/>
      <c r="FX365" s="372"/>
      <c r="FY365" s="372"/>
      <c r="FZ365" s="372"/>
      <c r="GA365" s="372"/>
      <c r="GB365" s="372"/>
      <c r="GC365" s="372"/>
      <c r="GD365" s="372"/>
      <c r="GE365" s="372"/>
      <c r="GF365" s="372"/>
      <c r="GG365" s="372"/>
      <c r="GH365" s="372"/>
      <c r="GI365" s="372"/>
      <c r="GJ365" s="372"/>
      <c r="GK365" s="372"/>
      <c r="GL365" s="372"/>
      <c r="GM365" s="372"/>
      <c r="GN365" s="372"/>
      <c r="GO365" s="372"/>
      <c r="GP365" s="372"/>
      <c r="GQ365" s="372"/>
      <c r="GR365" s="372"/>
      <c r="GS365" s="372"/>
      <c r="GT365" s="372"/>
      <c r="GU365" s="372"/>
      <c r="GV365" s="372"/>
      <c r="GW365" s="372"/>
      <c r="GX365" s="372"/>
      <c r="GY365" s="372"/>
      <c r="GZ365" s="372"/>
    </row>
    <row r="366" spans="1:211" s="373" customFormat="1" ht="15" customHeight="1" thickBot="1" x14ac:dyDescent="0.25">
      <c r="A366" s="192">
        <f>SWDATA!O351</f>
        <v>0</v>
      </c>
      <c r="B366" s="192">
        <f>SWDATA!M351</f>
        <v>0</v>
      </c>
      <c r="C366" s="201">
        <f>IF(AND(SWDATA!M351=1,SWDATA!Q351="promotions"),SWDATA!P351,0)</f>
        <v>0</v>
      </c>
      <c r="D366" s="200">
        <f>ROW(SWDATA!M351)</f>
        <v>351</v>
      </c>
      <c r="E366" s="202">
        <f t="shared" si="1422"/>
        <v>0</v>
      </c>
      <c r="F366" s="203">
        <f t="shared" si="1259"/>
        <v>1</v>
      </c>
      <c r="G366" s="192" t="str">
        <f t="shared" si="1260"/>
        <v/>
      </c>
      <c r="H366" s="204"/>
      <c r="I366" s="390"/>
      <c r="J366" s="238">
        <f t="shared" si="1261"/>
        <v>0</v>
      </c>
      <c r="K366" s="239" t="str">
        <f t="shared" si="1262"/>
        <v/>
      </c>
      <c r="L366" s="342"/>
      <c r="M366" s="346"/>
      <c r="N366" s="340" t="str">
        <f>IF(LEN(SWDATA!F351)=0,"",N365)</f>
        <v/>
      </c>
      <c r="O366" s="296" t="str">
        <f>IF(LEN(SWDATA!G351)=0,"",O365)</f>
        <v/>
      </c>
      <c r="P366" s="297" t="str">
        <f>IF(LEN(SWDATA!C351)=0,"",SWDATA!C351)</f>
        <v/>
      </c>
      <c r="Q366" s="312" t="str">
        <f t="shared" si="1263"/>
        <v/>
      </c>
      <c r="R366" s="223" t="s">
        <v>575</v>
      </c>
      <c r="S366" s="224"/>
      <c r="T366" s="224"/>
      <c r="U366" s="264" t="s">
        <v>620</v>
      </c>
      <c r="V366" s="205" t="s">
        <v>221</v>
      </c>
      <c r="W366" s="266">
        <f>IF(OR(Is_Loading,LEN($A366)=0),"",SWDATA!P351)</f>
        <v>0</v>
      </c>
      <c r="X366" s="267">
        <f>IF(OR(Is_Loading,LEN($A366)=0),"",SWDATA!Q351)</f>
        <v>0</v>
      </c>
      <c r="Y366" s="267">
        <f>IF(OR(Is_Loading,LEN($A366)=0),"",SWDATA!R351)</f>
        <v>0</v>
      </c>
      <c r="Z366" s="266" t="str">
        <f t="shared" si="1424"/>
        <v/>
      </c>
      <c r="AA366" s="266">
        <f>IF(OR(Is_Loading,LEN($A366)=0),"",SWDATA!T351)</f>
        <v>0</v>
      </c>
      <c r="AB366" s="267">
        <f>IF(OR(Is_Loading,LEN($A366)=0),"",SWDATA!U351)</f>
        <v>0</v>
      </c>
      <c r="AC366" s="267">
        <f>IF(OR(Is_Loading,LEN($A366)=0),"",SWDATA!V351)</f>
        <v>0</v>
      </c>
      <c r="AD366" s="266" t="str">
        <f t="shared" si="1265"/>
        <v/>
      </c>
      <c r="AE366" s="266">
        <f>IF(OR(Is_Loading,LEN($A366)=0),"",SWDATA!X351)</f>
        <v>0</v>
      </c>
      <c r="AF366" s="267">
        <f>IF(OR(Is_Loading,LEN($A366)=0),"",SWDATA!Y351)</f>
        <v>0</v>
      </c>
      <c r="AG366" s="267">
        <f>IF(OR(Is_Loading,LEN($A366)=0),"",SWDATA!Z351)</f>
        <v>0</v>
      </c>
      <c r="AH366" s="266" t="str">
        <f t="shared" si="1266"/>
        <v/>
      </c>
      <c r="AI366" s="266">
        <f>IF(OR(Is_Loading,LEN($A366)=0),"",SWDATA!AB351)</f>
        <v>0</v>
      </c>
      <c r="AJ366" s="267">
        <f>IF(OR(Is_Loading,LEN($A366)=0),"",SWDATA!AC351)</f>
        <v>0</v>
      </c>
      <c r="AK366" s="267">
        <f>IF(OR(Is_Loading,LEN($A366)=0),"",SWDATA!AD351)</f>
        <v>0</v>
      </c>
      <c r="AL366" s="266" t="str">
        <f t="shared" si="1267"/>
        <v/>
      </c>
      <c r="AM366" s="266">
        <f>IF(OR(Is_Loading,LEN($A366)=0),"",SWDATA!AF351)</f>
        <v>0</v>
      </c>
      <c r="AN366" s="267">
        <f>IF(OR(Is_Loading,LEN($A366)=0),"",SWDATA!AG351)</f>
        <v>0</v>
      </c>
      <c r="AO366" s="323">
        <f>IF(OR(Is_Loading,LEN($A366)=0),"",SWDATA!AH351)</f>
        <v>0</v>
      </c>
      <c r="AP366" s="320" t="str">
        <f t="shared" si="1268"/>
        <v/>
      </c>
      <c r="AQ366" s="266">
        <f>IF(OR(Is_Loading,LEN($A366)=0),"",SWDATA!AJ351)</f>
        <v>0</v>
      </c>
      <c r="AR366" s="267">
        <f>IF(OR(Is_Loading,LEN($A366)=0),"",SWDATA!AK351)</f>
        <v>0</v>
      </c>
      <c r="AS366" s="267">
        <f>IF(OR(Is_Loading,LEN($A366)=0),"",SWDATA!AL351)</f>
        <v>0</v>
      </c>
      <c r="AT366" s="266" t="str">
        <f t="shared" si="1269"/>
        <v/>
      </c>
      <c r="AU366" s="266">
        <f>IF(OR(Is_Loading,LEN($A366)=0),"",SWDATA!AN351)</f>
        <v>0</v>
      </c>
      <c r="AV366" s="267">
        <f>IF(OR(Is_Loading,LEN($A366)=0),"",SWDATA!AO351)</f>
        <v>0</v>
      </c>
      <c r="AW366" s="267">
        <f>IF(OR(Is_Loading,LEN($A366)=0),"",SWDATA!AP351)</f>
        <v>0</v>
      </c>
      <c r="AX366" s="266" t="str">
        <f t="shared" si="1270"/>
        <v/>
      </c>
      <c r="AY366" s="266">
        <f>IF(OR(Is_Loading,LEN($A366)=0),"",SWDATA!AR351)</f>
        <v>0</v>
      </c>
      <c r="AZ366" s="267">
        <f>IF(OR(Is_Loading,LEN($A366)=0),"",SWDATA!AS351)</f>
        <v>0</v>
      </c>
      <c r="BA366" s="267">
        <f>IF(OR(Is_Loading,LEN($A366)=0),"",SWDATA!AT351)</f>
        <v>0</v>
      </c>
      <c r="BB366" s="266" t="str">
        <f t="shared" si="1271"/>
        <v/>
      </c>
      <c r="BC366" s="266">
        <f>IF(OR(Is_Loading,LEN($A366)=0),"",SWDATA!AV351)</f>
        <v>0</v>
      </c>
      <c r="BD366" s="267">
        <f>IF(OR(Is_Loading,LEN($A366)=0),"",SWDATA!AW351)</f>
        <v>0</v>
      </c>
      <c r="BE366" s="323">
        <f>IF(OR(Is_Loading,LEN($A366)=0),"",SWDATA!AX351)</f>
        <v>0</v>
      </c>
      <c r="BF366" s="320" t="str">
        <f t="shared" si="1272"/>
        <v/>
      </c>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s="201"/>
      <c r="CO366" s="201"/>
      <c r="CP366" s="201"/>
      <c r="CQ366" s="201"/>
      <c r="CR366" s="201"/>
      <c r="CS366" s="201"/>
      <c r="CT366" s="201"/>
      <c r="CU366" s="201"/>
      <c r="CV366" s="201"/>
      <c r="CW366" s="201"/>
      <c r="CX366" s="201"/>
      <c r="CY366" s="201"/>
      <c r="CZ366" s="201"/>
      <c r="DA366" s="201"/>
      <c r="DB366" s="201"/>
      <c r="DC366" s="201"/>
      <c r="DD366" s="201"/>
      <c r="DE366" s="201"/>
      <c r="DF366" s="201"/>
      <c r="DG366" s="201"/>
      <c r="DH366" s="201"/>
      <c r="DI366" s="201"/>
      <c r="DJ366" s="201"/>
      <c r="DK366" s="201"/>
      <c r="DL366" s="201"/>
      <c r="DM366" s="201"/>
      <c r="DN366" s="201"/>
      <c r="DS366" s="372"/>
      <c r="DT366" s="374"/>
      <c r="DU366" s="375"/>
      <c r="DV366" s="375"/>
      <c r="DW366" s="375"/>
      <c r="DX366" s="375">
        <v>1</v>
      </c>
      <c r="DY366" s="375">
        <f t="shared" ref="DY366:DY386" si="1461">DV366</f>
        <v>0</v>
      </c>
      <c r="DZ366" s="375">
        <f t="shared" ref="DZ366:DZ386" si="1462">DW366</f>
        <v>0</v>
      </c>
      <c r="EA366" s="375">
        <f t="shared" ref="EA366:EA386" si="1463">DX366</f>
        <v>1</v>
      </c>
      <c r="EB366" s="375">
        <f t="shared" ref="EB366:EB386" si="1464">DY366</f>
        <v>0</v>
      </c>
      <c r="EC366" s="375">
        <f t="shared" ref="EC366:EC386" si="1465">DZ366</f>
        <v>0</v>
      </c>
      <c r="ED366" s="375">
        <f t="shared" ref="ED366:ED386" si="1466">EA366</f>
        <v>1</v>
      </c>
      <c r="EE366" s="375">
        <f t="shared" ref="EE366:EE386" si="1467">EB366</f>
        <v>0</v>
      </c>
      <c r="EF366" s="375">
        <f t="shared" ref="EF366:EF386" si="1468">EC366</f>
        <v>0</v>
      </c>
      <c r="EG366" s="375">
        <f t="shared" ref="EG366:EG386" si="1469">ED366</f>
        <v>1</v>
      </c>
      <c r="EH366" s="375">
        <f t="shared" ref="EH366:EH386" si="1470">EE366</f>
        <v>0</v>
      </c>
      <c r="EI366" s="375">
        <f t="shared" ref="EI366:EI386" si="1471">EF366</f>
        <v>0</v>
      </c>
      <c r="EJ366" s="375">
        <f t="shared" ref="EJ366:EJ386" si="1472">EG366</f>
        <v>1</v>
      </c>
      <c r="EK366" s="375">
        <f t="shared" ref="EK366:EK386" si="1473">EH366</f>
        <v>0</v>
      </c>
      <c r="EL366" s="375">
        <f t="shared" ref="EL366:EL386" si="1474">EI366</f>
        <v>0</v>
      </c>
      <c r="EM366" s="375">
        <f t="shared" ref="EM366:EM386" si="1475">EJ366</f>
        <v>1</v>
      </c>
      <c r="EN366" s="375">
        <f t="shared" ref="EN366:EN386" si="1476">EK366</f>
        <v>0</v>
      </c>
      <c r="EO366" s="375">
        <f t="shared" ref="EO366:EO386" si="1477">EL366</f>
        <v>0</v>
      </c>
      <c r="EP366" s="375">
        <f t="shared" ref="EP366:EP386" si="1478">EM366</f>
        <v>1</v>
      </c>
      <c r="EQ366" s="375">
        <f t="shared" ref="EQ366:EQ386" si="1479">EN366</f>
        <v>0</v>
      </c>
      <c r="ER366" s="375">
        <f t="shared" ref="ER366:ER386" si="1480">EO366</f>
        <v>0</v>
      </c>
      <c r="ES366" s="375">
        <f t="shared" ref="ES366:ES386" si="1481">EP366</f>
        <v>1</v>
      </c>
      <c r="ET366" s="375">
        <f t="shared" ref="ET366:ET386" si="1482">EQ366</f>
        <v>0</v>
      </c>
      <c r="EU366" s="375">
        <f t="shared" ref="EU366:EU386" si="1483">ER366</f>
        <v>0</v>
      </c>
      <c r="EV366" s="375">
        <f t="shared" ref="EV366:EV386" si="1484">ES366</f>
        <v>1</v>
      </c>
      <c r="EW366" s="375">
        <f t="shared" ref="EW366:EW386" si="1485">ET366</f>
        <v>0</v>
      </c>
      <c r="EX366" s="375">
        <f t="shared" ref="EX366:EX386" si="1486">EU366</f>
        <v>0</v>
      </c>
      <c r="EY366" s="375">
        <f t="shared" ref="EY366:EY386" si="1487">EV366</f>
        <v>1</v>
      </c>
      <c r="EZ366" s="375">
        <f t="shared" ref="EZ366:EZ386" si="1488">EW366</f>
        <v>0</v>
      </c>
      <c r="FA366" s="375">
        <f t="shared" ref="FA366:FA386" si="1489">EX366</f>
        <v>0</v>
      </c>
      <c r="FB366" s="375">
        <f t="shared" ref="FB366:FB386" si="1490">EY366</f>
        <v>1</v>
      </c>
      <c r="FC366" s="375">
        <f t="shared" ref="FC366:FC386" si="1491">EZ366</f>
        <v>0</v>
      </c>
      <c r="FD366" s="375">
        <f t="shared" ref="FD366:FD386" si="1492">FA366</f>
        <v>0</v>
      </c>
      <c r="FE366" s="376"/>
      <c r="FF366" s="372"/>
      <c r="FG366" s="372"/>
      <c r="FH366" s="372"/>
      <c r="FI366" s="372"/>
      <c r="FJ366" s="372"/>
      <c r="FK366" s="372"/>
      <c r="FL366" s="372"/>
      <c r="FM366" s="372"/>
      <c r="FN366" s="372"/>
      <c r="FO366" s="372"/>
      <c r="FP366" s="372"/>
      <c r="FQ366" s="372"/>
      <c r="FR366" s="372"/>
      <c r="FS366" s="372"/>
      <c r="FT366" s="372"/>
      <c r="FU366" s="372"/>
      <c r="FV366" s="372"/>
      <c r="FW366" s="372"/>
      <c r="FX366" s="372"/>
      <c r="FY366" s="372"/>
      <c r="FZ366" s="372"/>
      <c r="GA366" s="372"/>
      <c r="GB366" s="372"/>
      <c r="GC366" s="372"/>
      <c r="GD366" s="372"/>
      <c r="GE366" s="372"/>
      <c r="GF366" s="372"/>
      <c r="GG366" s="372"/>
      <c r="GH366" s="372"/>
      <c r="GI366" s="372"/>
      <c r="GJ366" s="372"/>
      <c r="GK366" s="372"/>
      <c r="GL366" s="372"/>
      <c r="GM366" s="372"/>
      <c r="GN366" s="372"/>
      <c r="GO366" s="372"/>
      <c r="GP366" s="372"/>
      <c r="GQ366" s="372"/>
      <c r="GR366" s="372"/>
      <c r="GS366" s="372"/>
      <c r="GT366" s="372"/>
      <c r="GU366" s="372"/>
      <c r="GV366" s="372"/>
      <c r="GW366" s="372"/>
      <c r="GX366" s="372"/>
      <c r="GY366" s="372"/>
      <c r="GZ366" s="372"/>
      <c r="HA366" s="372"/>
      <c r="HB366" s="372"/>
      <c r="HC366" s="372"/>
    </row>
    <row r="367" spans="1:211" s="373" customFormat="1" ht="15" customHeight="1" thickTop="1" x14ac:dyDescent="0.2">
      <c r="A367" s="192">
        <f>SWDATA!O352</f>
        <v>0</v>
      </c>
      <c r="B367" s="192">
        <f>SWDATA!M352</f>
        <v>0</v>
      </c>
      <c r="C367" s="201">
        <f>IF(AND(SWDATA!M352=1,SWDATA!Q352="promotions"),SWDATA!P352,0)</f>
        <v>0</v>
      </c>
      <c r="D367" s="365">
        <f>ROW(SWDATA!M352)</f>
        <v>352</v>
      </c>
      <c r="E367" s="202">
        <f t="shared" si="1422"/>
        <v>0</v>
      </c>
      <c r="F367" s="203">
        <f t="shared" si="1259"/>
        <v>1</v>
      </c>
      <c r="G367" s="192" t="str">
        <f t="shared" si="1260"/>
        <v/>
      </c>
      <c r="H367" s="204"/>
      <c r="I367" s="390"/>
      <c r="J367" s="238">
        <f t="shared" si="1261"/>
        <v>0</v>
      </c>
      <c r="K367" s="239" t="str">
        <f t="shared" si="1262"/>
        <v/>
      </c>
      <c r="L367" s="342"/>
      <c r="M367" s="345"/>
      <c r="N367" s="340" t="str">
        <f>IF(LEN(SWDATA!F352)=0,"",N366)</f>
        <v/>
      </c>
      <c r="O367" s="296" t="str">
        <f>IF(LEN(SWDATA!G352)=0,"",O366)</f>
        <v/>
      </c>
      <c r="P367" s="297" t="str">
        <f>IF(LEN(SWDATA!C352)=0,"",SWDATA!C352)</f>
        <v/>
      </c>
      <c r="Q367" s="312" t="str">
        <f t="shared" si="1263"/>
        <v/>
      </c>
      <c r="R367" s="223" t="s">
        <v>261</v>
      </c>
      <c r="S367" s="224"/>
      <c r="T367" s="224"/>
      <c r="U367" s="264" t="s">
        <v>601</v>
      </c>
      <c r="V367" s="205" t="s">
        <v>221</v>
      </c>
      <c r="W367" s="266">
        <f>IF(OR(Is_Loading,LEN($A367)=0),"",SWDATA!P352)</f>
        <v>0</v>
      </c>
      <c r="X367" s="267">
        <f>IF(OR(Is_Loading,LEN($A367)=0),"",SWDATA!Q352)</f>
        <v>0</v>
      </c>
      <c r="Y367" s="267">
        <f>IF(OR(Is_Loading,LEN($A367)=0),"",SWDATA!R352)</f>
        <v>0</v>
      </c>
      <c r="Z367" s="266" t="str">
        <f t="shared" ref="Z367:Z381" si="1493">IF($A367=0,"",CHOOSE($F367,SUM(W367:Y367),SUM(W367:Y367)/3,Y367))</f>
        <v/>
      </c>
      <c r="AA367" s="266">
        <f>IF(OR(Is_Loading,LEN($A367)=0),"",SWDATA!T352)</f>
        <v>0</v>
      </c>
      <c r="AB367" s="267">
        <f>IF(OR(Is_Loading,LEN($A367)=0),"",SWDATA!U352)</f>
        <v>0</v>
      </c>
      <c r="AC367" s="267">
        <f>IF(OR(Is_Loading,LEN($A367)=0),"",SWDATA!V352)</f>
        <v>0</v>
      </c>
      <c r="AD367" s="266" t="str">
        <f t="shared" si="1265"/>
        <v/>
      </c>
      <c r="AE367" s="266">
        <f>IF(OR(Is_Loading,LEN($A367)=0),"",SWDATA!X352)</f>
        <v>0</v>
      </c>
      <c r="AF367" s="267">
        <f>IF(OR(Is_Loading,LEN($A367)=0),"",SWDATA!Y352)</f>
        <v>0</v>
      </c>
      <c r="AG367" s="267">
        <f>IF(OR(Is_Loading,LEN($A367)=0),"",SWDATA!Z352)</f>
        <v>0</v>
      </c>
      <c r="AH367" s="266" t="str">
        <f t="shared" si="1266"/>
        <v/>
      </c>
      <c r="AI367" s="266">
        <f>IF(OR(Is_Loading,LEN($A367)=0),"",SWDATA!AB352)</f>
        <v>0</v>
      </c>
      <c r="AJ367" s="267">
        <f>IF(OR(Is_Loading,LEN($A367)=0),"",SWDATA!AC352)</f>
        <v>0</v>
      </c>
      <c r="AK367" s="267">
        <f>IF(OR(Is_Loading,LEN($A367)=0),"",SWDATA!AD352)</f>
        <v>0</v>
      </c>
      <c r="AL367" s="266" t="str">
        <f t="shared" si="1267"/>
        <v/>
      </c>
      <c r="AM367" s="266">
        <f>IF(OR(Is_Loading,LEN($A367)=0),"",SWDATA!AF352)</f>
        <v>0</v>
      </c>
      <c r="AN367" s="267">
        <f>IF(OR(Is_Loading,LEN($A367)=0),"",SWDATA!AG352)</f>
        <v>0</v>
      </c>
      <c r="AO367" s="323">
        <f>IF(OR(Is_Loading,LEN($A367)=0),"",SWDATA!AH352)</f>
        <v>0</v>
      </c>
      <c r="AP367" s="320" t="str">
        <f t="shared" si="1268"/>
        <v/>
      </c>
      <c r="AQ367" s="266">
        <f>IF(OR(Is_Loading,LEN($A367)=0),"",SWDATA!AJ352)</f>
        <v>0</v>
      </c>
      <c r="AR367" s="267">
        <f>IF(OR(Is_Loading,LEN($A367)=0),"",SWDATA!AK352)</f>
        <v>0</v>
      </c>
      <c r="AS367" s="267">
        <f>IF(OR(Is_Loading,LEN($A367)=0),"",SWDATA!AL352)</f>
        <v>0</v>
      </c>
      <c r="AT367" s="266" t="str">
        <f t="shared" si="1269"/>
        <v/>
      </c>
      <c r="AU367" s="266">
        <f>IF(OR(Is_Loading,LEN($A367)=0),"",SWDATA!AN352)</f>
        <v>0</v>
      </c>
      <c r="AV367" s="267">
        <f>IF(OR(Is_Loading,LEN($A367)=0),"",SWDATA!AO352)</f>
        <v>0</v>
      </c>
      <c r="AW367" s="267">
        <f>IF(OR(Is_Loading,LEN($A367)=0),"",SWDATA!AP352)</f>
        <v>0</v>
      </c>
      <c r="AX367" s="266" t="str">
        <f t="shared" si="1270"/>
        <v/>
      </c>
      <c r="AY367" s="266">
        <f>IF(OR(Is_Loading,LEN($A367)=0),"",SWDATA!AR352)</f>
        <v>0</v>
      </c>
      <c r="AZ367" s="267">
        <f>IF(OR(Is_Loading,LEN($A367)=0),"",SWDATA!AS352)</f>
        <v>0</v>
      </c>
      <c r="BA367" s="267">
        <f>IF(OR(Is_Loading,LEN($A367)=0),"",SWDATA!AT352)</f>
        <v>0</v>
      </c>
      <c r="BB367" s="266" t="str">
        <f t="shared" si="1271"/>
        <v/>
      </c>
      <c r="BC367" s="266">
        <f>IF(OR(Is_Loading,LEN($A367)=0),"",SWDATA!AV352)</f>
        <v>0</v>
      </c>
      <c r="BD367" s="267">
        <f>IF(OR(Is_Loading,LEN($A367)=0),"",SWDATA!AW352)</f>
        <v>0</v>
      </c>
      <c r="BE367" s="323">
        <f>IF(OR(Is_Loading,LEN($A367)=0),"",SWDATA!AX352)</f>
        <v>0</v>
      </c>
      <c r="BF367" s="320" t="str">
        <f t="shared" si="1272"/>
        <v/>
      </c>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s="201"/>
      <c r="CO367" s="201"/>
      <c r="CP367" s="201"/>
      <c r="CQ367" s="201"/>
      <c r="CR367" s="201"/>
      <c r="CS367" s="201"/>
      <c r="CT367" s="201"/>
      <c r="CU367" s="201"/>
      <c r="CV367" s="201"/>
      <c r="CW367" s="201"/>
      <c r="CX367" s="201"/>
      <c r="CY367" s="201"/>
      <c r="CZ367" s="201"/>
      <c r="DA367" s="201"/>
      <c r="DB367" s="201"/>
      <c r="DC367" s="201"/>
      <c r="DD367" s="201"/>
      <c r="DE367" s="201"/>
      <c r="DF367" s="201"/>
      <c r="DG367" s="201"/>
      <c r="DH367" s="201"/>
      <c r="DI367" s="201"/>
      <c r="DJ367" s="201"/>
      <c r="DK367" s="201"/>
      <c r="DL367" s="201"/>
      <c r="DM367" s="201"/>
      <c r="DN367" s="201"/>
      <c r="DS367" s="372"/>
      <c r="DT367" s="374"/>
      <c r="DU367" s="375"/>
      <c r="DV367" s="375"/>
      <c r="DW367" s="375"/>
      <c r="DX367" s="375">
        <v>1</v>
      </c>
      <c r="DY367" s="375">
        <f t="shared" si="1461"/>
        <v>0</v>
      </c>
      <c r="DZ367" s="375">
        <f t="shared" si="1462"/>
        <v>0</v>
      </c>
      <c r="EA367" s="375">
        <f t="shared" si="1463"/>
        <v>1</v>
      </c>
      <c r="EB367" s="375">
        <f t="shared" si="1464"/>
        <v>0</v>
      </c>
      <c r="EC367" s="375">
        <f t="shared" si="1465"/>
        <v>0</v>
      </c>
      <c r="ED367" s="375">
        <f t="shared" si="1466"/>
        <v>1</v>
      </c>
      <c r="EE367" s="375">
        <f t="shared" si="1467"/>
        <v>0</v>
      </c>
      <c r="EF367" s="375">
        <f t="shared" si="1468"/>
        <v>0</v>
      </c>
      <c r="EG367" s="375">
        <f t="shared" si="1469"/>
        <v>1</v>
      </c>
      <c r="EH367" s="375">
        <f t="shared" si="1470"/>
        <v>0</v>
      </c>
      <c r="EI367" s="375">
        <f t="shared" si="1471"/>
        <v>0</v>
      </c>
      <c r="EJ367" s="375">
        <f t="shared" si="1472"/>
        <v>1</v>
      </c>
      <c r="EK367" s="375">
        <f t="shared" si="1473"/>
        <v>0</v>
      </c>
      <c r="EL367" s="375">
        <f t="shared" si="1474"/>
        <v>0</v>
      </c>
      <c r="EM367" s="375">
        <f t="shared" si="1475"/>
        <v>1</v>
      </c>
      <c r="EN367" s="375">
        <f t="shared" si="1476"/>
        <v>0</v>
      </c>
      <c r="EO367" s="375">
        <f t="shared" si="1477"/>
        <v>0</v>
      </c>
      <c r="EP367" s="375">
        <f t="shared" si="1478"/>
        <v>1</v>
      </c>
      <c r="EQ367" s="375">
        <f t="shared" si="1479"/>
        <v>0</v>
      </c>
      <c r="ER367" s="375">
        <f t="shared" si="1480"/>
        <v>0</v>
      </c>
      <c r="ES367" s="375">
        <f t="shared" si="1481"/>
        <v>1</v>
      </c>
      <c r="ET367" s="375">
        <f t="shared" si="1482"/>
        <v>0</v>
      </c>
      <c r="EU367" s="375">
        <f t="shared" si="1483"/>
        <v>0</v>
      </c>
      <c r="EV367" s="375">
        <f t="shared" si="1484"/>
        <v>1</v>
      </c>
      <c r="EW367" s="375">
        <f t="shared" si="1485"/>
        <v>0</v>
      </c>
      <c r="EX367" s="375">
        <f t="shared" si="1486"/>
        <v>0</v>
      </c>
      <c r="EY367" s="375">
        <f t="shared" si="1487"/>
        <v>1</v>
      </c>
      <c r="EZ367" s="375">
        <f t="shared" si="1488"/>
        <v>0</v>
      </c>
      <c r="FA367" s="375">
        <f t="shared" si="1489"/>
        <v>0</v>
      </c>
      <c r="FB367" s="375">
        <f t="shared" si="1490"/>
        <v>1</v>
      </c>
      <c r="FC367" s="375">
        <f t="shared" si="1491"/>
        <v>0</v>
      </c>
      <c r="FD367" s="375">
        <f t="shared" si="1492"/>
        <v>0</v>
      </c>
      <c r="FE367" s="376"/>
      <c r="FF367" s="372"/>
      <c r="FG367" s="372"/>
      <c r="FH367" s="372"/>
      <c r="FI367" s="372"/>
      <c r="FJ367" s="372"/>
      <c r="FK367" s="372"/>
      <c r="FL367" s="372"/>
      <c r="FM367" s="372"/>
      <c r="FN367" s="372"/>
      <c r="FO367" s="372"/>
      <c r="FP367" s="372"/>
      <c r="FQ367" s="372"/>
      <c r="FR367" s="372"/>
      <c r="FS367" s="372"/>
      <c r="FT367" s="372"/>
      <c r="FU367" s="372"/>
      <c r="FV367" s="372"/>
      <c r="FW367" s="372"/>
      <c r="FX367" s="372"/>
      <c r="FY367" s="372"/>
      <c r="FZ367" s="372"/>
      <c r="GA367" s="372"/>
      <c r="GB367" s="372"/>
      <c r="GC367" s="372"/>
      <c r="GD367" s="372"/>
      <c r="GE367" s="372"/>
      <c r="GF367" s="372"/>
      <c r="GG367" s="372"/>
      <c r="GH367" s="372"/>
      <c r="GI367" s="372"/>
      <c r="GJ367" s="372"/>
      <c r="GK367" s="372"/>
      <c r="GL367" s="372"/>
      <c r="GM367" s="372"/>
      <c r="GN367" s="372"/>
      <c r="GO367" s="372"/>
      <c r="GP367" s="372"/>
      <c r="GQ367" s="372"/>
      <c r="GR367" s="372"/>
      <c r="GS367" s="372"/>
      <c r="GT367" s="372"/>
      <c r="GU367" s="372"/>
      <c r="GV367" s="372"/>
      <c r="GW367" s="372"/>
      <c r="GX367" s="372"/>
      <c r="GY367" s="372"/>
      <c r="GZ367" s="372"/>
      <c r="HA367" s="372"/>
      <c r="HB367" s="372"/>
      <c r="HC367" s="372"/>
    </row>
    <row r="368" spans="1:211" s="373" customFormat="1" ht="15" customHeight="1" x14ac:dyDescent="0.2">
      <c r="A368" s="366">
        <f>SWDATA!O353</f>
        <v>0</v>
      </c>
      <c r="B368" s="366">
        <f>SWDATA!M353</f>
        <v>0</v>
      </c>
      <c r="C368" s="351">
        <f>IF(AND(SWDATA!M353=1,SWDATA!Q353="promotions"),SWDATA!P353,0)</f>
        <v>0</v>
      </c>
      <c r="D368" s="367">
        <f>ROW(SWDATA!M353)</f>
        <v>353</v>
      </c>
      <c r="E368" s="368">
        <f t="shared" si="1422"/>
        <v>0</v>
      </c>
      <c r="F368" s="369">
        <f t="shared" si="1259"/>
        <v>1</v>
      </c>
      <c r="G368" s="366" t="str">
        <f t="shared" si="1260"/>
        <v/>
      </c>
      <c r="H368" s="370"/>
      <c r="J368" s="238">
        <f t="shared" si="1261"/>
        <v>0</v>
      </c>
      <c r="K368" s="239" t="str">
        <f t="shared" si="1262"/>
        <v/>
      </c>
      <c r="L368" s="342"/>
      <c r="M368" s="345"/>
      <c r="N368" s="340" t="str">
        <f>IF(LEN(SWDATA!F353)=0,"",N367)</f>
        <v/>
      </c>
      <c r="O368" s="296" t="str">
        <f>IF(LEN(SWDATA!G353)=0,"",O367)</f>
        <v/>
      </c>
      <c r="P368" s="297" t="str">
        <f>IF(LEN(SWDATA!C353)=0,"",SWDATA!C353)</f>
        <v/>
      </c>
      <c r="Q368" s="312" t="str">
        <f t="shared" si="1263"/>
        <v/>
      </c>
      <c r="R368" s="223" t="s">
        <v>261</v>
      </c>
      <c r="S368" s="224"/>
      <c r="T368" s="224"/>
      <c r="U368" s="264" t="s">
        <v>611</v>
      </c>
      <c r="V368" s="205" t="s">
        <v>221</v>
      </c>
      <c r="W368" s="266">
        <f>IF(OR(Is_Loading,LEN($A368)=0),"",SWDATA!P353)</f>
        <v>0</v>
      </c>
      <c r="X368" s="267">
        <f>IF(OR(Is_Loading,LEN($A368)=0),"",SWDATA!Q353)</f>
        <v>0</v>
      </c>
      <c r="Y368" s="267">
        <f>IF(OR(Is_Loading,LEN($A368)=0),"",SWDATA!R353)</f>
        <v>0</v>
      </c>
      <c r="Z368" s="266" t="str">
        <f t="shared" si="1493"/>
        <v/>
      </c>
      <c r="AA368" s="266">
        <f>IF(OR(Is_Loading,LEN($A368)=0),"",SWDATA!T353)</f>
        <v>0</v>
      </c>
      <c r="AB368" s="267">
        <f>IF(OR(Is_Loading,LEN($A368)=0),"",SWDATA!U353)</f>
        <v>0</v>
      </c>
      <c r="AC368" s="267">
        <f>IF(OR(Is_Loading,LEN($A368)=0),"",SWDATA!V353)</f>
        <v>0</v>
      </c>
      <c r="AD368" s="266" t="str">
        <f t="shared" si="1265"/>
        <v/>
      </c>
      <c r="AE368" s="266">
        <f>IF(OR(Is_Loading,LEN($A368)=0),"",SWDATA!X353)</f>
        <v>0</v>
      </c>
      <c r="AF368" s="267">
        <f>IF(OR(Is_Loading,LEN($A368)=0),"",SWDATA!Y353)</f>
        <v>0</v>
      </c>
      <c r="AG368" s="267">
        <f>IF(OR(Is_Loading,LEN($A368)=0),"",SWDATA!Z353)</f>
        <v>0</v>
      </c>
      <c r="AH368" s="266" t="str">
        <f t="shared" si="1266"/>
        <v/>
      </c>
      <c r="AI368" s="266">
        <f>IF(OR(Is_Loading,LEN($A368)=0),"",SWDATA!AB353)</f>
        <v>0</v>
      </c>
      <c r="AJ368" s="267">
        <f>IF(OR(Is_Loading,LEN($A368)=0),"",SWDATA!AC353)</f>
        <v>0</v>
      </c>
      <c r="AK368" s="267">
        <f>IF(OR(Is_Loading,LEN($A368)=0),"",SWDATA!AD353)</f>
        <v>0</v>
      </c>
      <c r="AL368" s="266" t="str">
        <f t="shared" si="1267"/>
        <v/>
      </c>
      <c r="AM368" s="266">
        <f>IF(OR(Is_Loading,LEN($A368)=0),"",SWDATA!AF353)</f>
        <v>0</v>
      </c>
      <c r="AN368" s="267">
        <f>IF(OR(Is_Loading,LEN($A368)=0),"",SWDATA!AG353)</f>
        <v>0</v>
      </c>
      <c r="AO368" s="323">
        <f>IF(OR(Is_Loading,LEN($A368)=0),"",SWDATA!AH353)</f>
        <v>0</v>
      </c>
      <c r="AP368" s="320" t="str">
        <f t="shared" si="1268"/>
        <v/>
      </c>
      <c r="AQ368" s="266">
        <f>IF(OR(Is_Loading,LEN($A368)=0),"",SWDATA!AJ353)</f>
        <v>0</v>
      </c>
      <c r="AR368" s="267">
        <f>IF(OR(Is_Loading,LEN($A368)=0),"",SWDATA!AK353)</f>
        <v>0</v>
      </c>
      <c r="AS368" s="267">
        <f>IF(OR(Is_Loading,LEN($A368)=0),"",SWDATA!AL353)</f>
        <v>0</v>
      </c>
      <c r="AT368" s="266" t="str">
        <f t="shared" si="1269"/>
        <v/>
      </c>
      <c r="AU368" s="266">
        <f>IF(OR(Is_Loading,LEN($A368)=0),"",SWDATA!AN353)</f>
        <v>0</v>
      </c>
      <c r="AV368" s="267">
        <f>IF(OR(Is_Loading,LEN($A368)=0),"",SWDATA!AO353)</f>
        <v>0</v>
      </c>
      <c r="AW368" s="267">
        <f>IF(OR(Is_Loading,LEN($A368)=0),"",SWDATA!AP353)</f>
        <v>0</v>
      </c>
      <c r="AX368" s="266" t="str">
        <f t="shared" si="1270"/>
        <v/>
      </c>
      <c r="AY368" s="266">
        <f>IF(OR(Is_Loading,LEN($A368)=0),"",SWDATA!AR353)</f>
        <v>0</v>
      </c>
      <c r="AZ368" s="267">
        <f>IF(OR(Is_Loading,LEN($A368)=0),"",SWDATA!AS353)</f>
        <v>0</v>
      </c>
      <c r="BA368" s="267">
        <f>IF(OR(Is_Loading,LEN($A368)=0),"",SWDATA!AT353)</f>
        <v>0</v>
      </c>
      <c r="BB368" s="266" t="str">
        <f t="shared" si="1271"/>
        <v/>
      </c>
      <c r="BC368" s="266">
        <f>IF(OR(Is_Loading,LEN($A368)=0),"",SWDATA!AV353)</f>
        <v>0</v>
      </c>
      <c r="BD368" s="267">
        <f>IF(OR(Is_Loading,LEN($A368)=0),"",SWDATA!AW353)</f>
        <v>0</v>
      </c>
      <c r="BE368" s="323">
        <f>IF(OR(Is_Loading,LEN($A368)=0),"",SWDATA!AX353)</f>
        <v>0</v>
      </c>
      <c r="BF368" s="320" t="str">
        <f t="shared" si="1272"/>
        <v/>
      </c>
      <c r="BG368" s="11"/>
      <c r="BH368" s="11"/>
      <c r="BI368" s="11"/>
      <c r="BJ368" s="11"/>
      <c r="BK368" s="11"/>
      <c r="BL368" s="11"/>
      <c r="BM368" s="11"/>
      <c r="BN368" s="11"/>
      <c r="BO368" s="11"/>
      <c r="BP368" s="11"/>
      <c r="BQ368" s="11"/>
      <c r="BR368" s="11"/>
      <c r="BS368" s="11"/>
      <c r="BT368" s="11"/>
      <c r="BU368" s="11"/>
      <c r="BV368" s="11"/>
      <c r="BW368" s="11"/>
      <c r="BX368" s="11"/>
      <c r="BY368" s="11"/>
      <c r="BZ368" s="11"/>
      <c r="CA368" s="11"/>
      <c r="CB368" s="11"/>
      <c r="CC368" s="11"/>
      <c r="CD368" s="11"/>
      <c r="CE368" s="11"/>
      <c r="CF368" s="11"/>
      <c r="CG368" s="11"/>
      <c r="CH368" s="11"/>
      <c r="CI368" s="11"/>
      <c r="CJ368" s="11"/>
      <c r="CK368" s="11"/>
      <c r="CL368" s="11"/>
      <c r="CM368" s="11"/>
      <c r="CN368" s="351"/>
      <c r="CO368" s="351"/>
      <c r="CP368" s="351"/>
      <c r="CQ368" s="351"/>
      <c r="CR368" s="351"/>
      <c r="CS368" s="351"/>
      <c r="CT368" s="351"/>
      <c r="CU368" s="351"/>
      <c r="CV368" s="351"/>
      <c r="CW368" s="351"/>
      <c r="CX368" s="351"/>
      <c r="CY368" s="351"/>
      <c r="CZ368" s="351"/>
      <c r="DA368" s="351"/>
      <c r="DB368" s="351"/>
      <c r="DC368" s="351"/>
      <c r="DD368" s="351"/>
      <c r="DE368" s="351"/>
      <c r="DF368" s="351"/>
      <c r="DG368" s="351"/>
      <c r="DH368" s="351"/>
      <c r="DI368" s="351"/>
      <c r="DJ368" s="351"/>
      <c r="DK368" s="351"/>
      <c r="DL368" s="351"/>
      <c r="DM368" s="351"/>
      <c r="DN368" s="351"/>
      <c r="DQ368" s="373">
        <f t="shared" ref="DQ368" ca="1" si="1494">INDIRECT("'Metrics &amp; Attributes View'!"&amp;IF(ROW()-9=0, "", IF(13+ROW()/23-9&gt;26, CHAR(64+INT((ROW()-9-1)/26)),"")&amp;CHAR(65+MOD(13+ROW()/23-1, 26)))&amp;44)</f>
        <v>0</v>
      </c>
      <c r="DS368" s="372"/>
      <c r="DT368" s="374"/>
      <c r="DU368" s="375"/>
      <c r="DV368" s="375"/>
      <c r="DW368" s="375"/>
      <c r="DX368" s="375">
        <v>1</v>
      </c>
      <c r="DY368" s="375">
        <f t="shared" si="1461"/>
        <v>0</v>
      </c>
      <c r="DZ368" s="375">
        <f t="shared" si="1462"/>
        <v>0</v>
      </c>
      <c r="EA368" s="375">
        <f t="shared" si="1463"/>
        <v>1</v>
      </c>
      <c r="EB368" s="375">
        <f t="shared" si="1464"/>
        <v>0</v>
      </c>
      <c r="EC368" s="375">
        <f t="shared" si="1465"/>
        <v>0</v>
      </c>
      <c r="ED368" s="375">
        <f t="shared" si="1466"/>
        <v>1</v>
      </c>
      <c r="EE368" s="375">
        <f t="shared" si="1467"/>
        <v>0</v>
      </c>
      <c r="EF368" s="375">
        <f t="shared" si="1468"/>
        <v>0</v>
      </c>
      <c r="EG368" s="375">
        <f t="shared" si="1469"/>
        <v>1</v>
      </c>
      <c r="EH368" s="375">
        <f t="shared" si="1470"/>
        <v>0</v>
      </c>
      <c r="EI368" s="375">
        <f t="shared" si="1471"/>
        <v>0</v>
      </c>
      <c r="EJ368" s="375">
        <f t="shared" si="1472"/>
        <v>1</v>
      </c>
      <c r="EK368" s="375">
        <f t="shared" si="1473"/>
        <v>0</v>
      </c>
      <c r="EL368" s="375">
        <f t="shared" si="1474"/>
        <v>0</v>
      </c>
      <c r="EM368" s="375">
        <f t="shared" si="1475"/>
        <v>1</v>
      </c>
      <c r="EN368" s="375">
        <f t="shared" si="1476"/>
        <v>0</v>
      </c>
      <c r="EO368" s="375">
        <f t="shared" si="1477"/>
        <v>0</v>
      </c>
      <c r="EP368" s="375">
        <f t="shared" si="1478"/>
        <v>1</v>
      </c>
      <c r="EQ368" s="375">
        <f t="shared" si="1479"/>
        <v>0</v>
      </c>
      <c r="ER368" s="375">
        <f t="shared" si="1480"/>
        <v>0</v>
      </c>
      <c r="ES368" s="375">
        <f t="shared" si="1481"/>
        <v>1</v>
      </c>
      <c r="ET368" s="375">
        <f t="shared" si="1482"/>
        <v>0</v>
      </c>
      <c r="EU368" s="375">
        <f t="shared" si="1483"/>
        <v>0</v>
      </c>
      <c r="EV368" s="375">
        <f t="shared" si="1484"/>
        <v>1</v>
      </c>
      <c r="EW368" s="375">
        <f t="shared" si="1485"/>
        <v>0</v>
      </c>
      <c r="EX368" s="375">
        <f t="shared" si="1486"/>
        <v>0</v>
      </c>
      <c r="EY368" s="375">
        <f t="shared" si="1487"/>
        <v>1</v>
      </c>
      <c r="EZ368" s="375">
        <f t="shared" si="1488"/>
        <v>0</v>
      </c>
      <c r="FA368" s="375">
        <f t="shared" si="1489"/>
        <v>0</v>
      </c>
      <c r="FB368" s="375">
        <f t="shared" si="1490"/>
        <v>1</v>
      </c>
      <c r="FC368" s="375">
        <f t="shared" si="1491"/>
        <v>0</v>
      </c>
      <c r="FD368" s="375">
        <f t="shared" si="1492"/>
        <v>0</v>
      </c>
      <c r="FE368" s="376"/>
      <c r="FF368" s="372"/>
      <c r="FG368" s="372"/>
      <c r="FH368" s="372"/>
      <c r="FI368" s="372"/>
      <c r="FJ368" s="372"/>
      <c r="FK368" s="372"/>
      <c r="FL368" s="372"/>
      <c r="FM368" s="372"/>
      <c r="FN368" s="372"/>
      <c r="FO368" s="372"/>
      <c r="FP368" s="372"/>
      <c r="FQ368" s="372"/>
      <c r="FR368" s="372"/>
      <c r="FS368" s="372"/>
      <c r="FT368" s="372"/>
      <c r="FU368" s="372"/>
      <c r="FV368" s="372"/>
      <c r="FW368" s="372"/>
      <c r="FX368" s="372"/>
      <c r="FY368" s="372"/>
      <c r="FZ368" s="372"/>
      <c r="GA368" s="372"/>
      <c r="GB368" s="372"/>
      <c r="GC368" s="372"/>
      <c r="GD368" s="372"/>
      <c r="GE368" s="372"/>
      <c r="GF368" s="372"/>
      <c r="GG368" s="372"/>
      <c r="GH368" s="372"/>
      <c r="GI368" s="372"/>
      <c r="GJ368" s="372"/>
      <c r="GK368" s="372"/>
      <c r="GL368" s="372"/>
      <c r="GM368" s="372"/>
      <c r="GN368" s="372"/>
      <c r="GO368" s="372"/>
      <c r="GP368" s="372"/>
      <c r="GQ368" s="372"/>
      <c r="GR368" s="372"/>
      <c r="GS368" s="372"/>
      <c r="GT368" s="372"/>
      <c r="GU368" s="372"/>
      <c r="GV368" s="372"/>
      <c r="GW368" s="372"/>
      <c r="GX368" s="372"/>
      <c r="GY368" s="372"/>
      <c r="GZ368" s="372"/>
      <c r="HA368" s="372"/>
      <c r="HB368" s="372"/>
      <c r="HC368" s="372"/>
    </row>
    <row r="369" spans="1:211" s="373" customFormat="1" ht="15" customHeight="1" x14ac:dyDescent="0.2">
      <c r="A369" s="366">
        <f>SWDATA!O354</f>
        <v>0</v>
      </c>
      <c r="B369" s="366">
        <f>SWDATA!M354</f>
        <v>0</v>
      </c>
      <c r="C369" s="351">
        <f>IF(AND(SWDATA!M354=1,SWDATA!Q354="promotions"),SWDATA!P354,0)</f>
        <v>0</v>
      </c>
      <c r="D369" s="367">
        <f>ROW(SWDATA!M354)</f>
        <v>354</v>
      </c>
      <c r="E369" s="368">
        <f t="shared" si="1422"/>
        <v>0</v>
      </c>
      <c r="F369" s="369">
        <f t="shared" si="1259"/>
        <v>1</v>
      </c>
      <c r="G369" s="366" t="str">
        <f t="shared" si="1260"/>
        <v/>
      </c>
      <c r="H369" s="370"/>
      <c r="J369" s="238">
        <f t="shared" si="1261"/>
        <v>0</v>
      </c>
      <c r="K369" s="239" t="str">
        <f t="shared" si="1262"/>
        <v/>
      </c>
      <c r="L369" s="342"/>
      <c r="M369" s="345"/>
      <c r="N369" s="340" t="str">
        <f>IF(LEN(SWDATA!F354)=0,"",N368)</f>
        <v/>
      </c>
      <c r="O369" s="296" t="str">
        <f>IF(LEN(SWDATA!G354)=0,"",O368)</f>
        <v/>
      </c>
      <c r="P369" s="297" t="str">
        <f>IF(LEN(SWDATA!C354)=0,"",SWDATA!C354)</f>
        <v/>
      </c>
      <c r="Q369" s="312" t="str">
        <f t="shared" si="1263"/>
        <v/>
      </c>
      <c r="R369" s="223" t="s">
        <v>261</v>
      </c>
      <c r="S369" s="224"/>
      <c r="T369" s="224"/>
      <c r="U369" s="264" t="s">
        <v>598</v>
      </c>
      <c r="V369" s="205" t="s">
        <v>221</v>
      </c>
      <c r="W369" s="266">
        <f>IF(OR(Is_Loading,LEN($A369)=0),"",SWDATA!P354)</f>
        <v>0</v>
      </c>
      <c r="X369" s="267">
        <f>IF(OR(Is_Loading,LEN($A369)=0),"",SWDATA!Q354)</f>
        <v>0</v>
      </c>
      <c r="Y369" s="267">
        <f>IF(OR(Is_Loading,LEN($A369)=0),"",SWDATA!R354)</f>
        <v>0</v>
      </c>
      <c r="Z369" s="266" t="str">
        <f t="shared" si="1493"/>
        <v/>
      </c>
      <c r="AA369" s="266">
        <f>IF(OR(Is_Loading,LEN($A369)=0),"",SWDATA!T354)</f>
        <v>0</v>
      </c>
      <c r="AB369" s="267">
        <f>IF(OR(Is_Loading,LEN($A369)=0),"",SWDATA!U354)</f>
        <v>0</v>
      </c>
      <c r="AC369" s="267">
        <f>IF(OR(Is_Loading,LEN($A369)=0),"",SWDATA!V354)</f>
        <v>0</v>
      </c>
      <c r="AD369" s="266" t="str">
        <f t="shared" si="1265"/>
        <v/>
      </c>
      <c r="AE369" s="266">
        <f>IF(OR(Is_Loading,LEN($A369)=0),"",SWDATA!X354)</f>
        <v>0</v>
      </c>
      <c r="AF369" s="267">
        <f>IF(OR(Is_Loading,LEN($A369)=0),"",SWDATA!Y354)</f>
        <v>0</v>
      </c>
      <c r="AG369" s="267">
        <f>IF(OR(Is_Loading,LEN($A369)=0),"",SWDATA!Z354)</f>
        <v>0</v>
      </c>
      <c r="AH369" s="266" t="str">
        <f t="shared" si="1266"/>
        <v/>
      </c>
      <c r="AI369" s="266">
        <f>IF(OR(Is_Loading,LEN($A369)=0),"",SWDATA!AB354)</f>
        <v>0</v>
      </c>
      <c r="AJ369" s="267">
        <f>IF(OR(Is_Loading,LEN($A369)=0),"",SWDATA!AC354)</f>
        <v>0</v>
      </c>
      <c r="AK369" s="267">
        <f>IF(OR(Is_Loading,LEN($A369)=0),"",SWDATA!AD354)</f>
        <v>0</v>
      </c>
      <c r="AL369" s="266" t="str">
        <f t="shared" si="1267"/>
        <v/>
      </c>
      <c r="AM369" s="266">
        <f>IF(OR(Is_Loading,LEN($A369)=0),"",SWDATA!AF354)</f>
        <v>0</v>
      </c>
      <c r="AN369" s="267">
        <f>IF(OR(Is_Loading,LEN($A369)=0),"",SWDATA!AG354)</f>
        <v>0</v>
      </c>
      <c r="AO369" s="323">
        <f>IF(OR(Is_Loading,LEN($A369)=0),"",SWDATA!AH354)</f>
        <v>0</v>
      </c>
      <c r="AP369" s="320" t="str">
        <f t="shared" si="1268"/>
        <v/>
      </c>
      <c r="AQ369" s="266">
        <f>IF(OR(Is_Loading,LEN($A369)=0),"",SWDATA!AJ354)</f>
        <v>0</v>
      </c>
      <c r="AR369" s="267">
        <f>IF(OR(Is_Loading,LEN($A369)=0),"",SWDATA!AK354)</f>
        <v>0</v>
      </c>
      <c r="AS369" s="267">
        <f>IF(OR(Is_Loading,LEN($A369)=0),"",SWDATA!AL354)</f>
        <v>0</v>
      </c>
      <c r="AT369" s="266" t="str">
        <f t="shared" si="1269"/>
        <v/>
      </c>
      <c r="AU369" s="266">
        <f>IF(OR(Is_Loading,LEN($A369)=0),"",SWDATA!AN354)</f>
        <v>0</v>
      </c>
      <c r="AV369" s="267">
        <f>IF(OR(Is_Loading,LEN($A369)=0),"",SWDATA!AO354)</f>
        <v>0</v>
      </c>
      <c r="AW369" s="267">
        <f>IF(OR(Is_Loading,LEN($A369)=0),"",SWDATA!AP354)</f>
        <v>0</v>
      </c>
      <c r="AX369" s="266" t="str">
        <f t="shared" si="1270"/>
        <v/>
      </c>
      <c r="AY369" s="266">
        <f>IF(OR(Is_Loading,LEN($A369)=0),"",SWDATA!AR354)</f>
        <v>0</v>
      </c>
      <c r="AZ369" s="267">
        <f>IF(OR(Is_Loading,LEN($A369)=0),"",SWDATA!AS354)</f>
        <v>0</v>
      </c>
      <c r="BA369" s="267">
        <f>IF(OR(Is_Loading,LEN($A369)=0),"",SWDATA!AT354)</f>
        <v>0</v>
      </c>
      <c r="BB369" s="266" t="str">
        <f t="shared" si="1271"/>
        <v/>
      </c>
      <c r="BC369" s="266">
        <f>IF(OR(Is_Loading,LEN($A369)=0),"",SWDATA!AV354)</f>
        <v>0</v>
      </c>
      <c r="BD369" s="267">
        <f>IF(OR(Is_Loading,LEN($A369)=0),"",SWDATA!AW354)</f>
        <v>0</v>
      </c>
      <c r="BE369" s="323">
        <f>IF(OR(Is_Loading,LEN($A369)=0),"",SWDATA!AX354)</f>
        <v>0</v>
      </c>
      <c r="BF369" s="320" t="str">
        <f t="shared" si="1272"/>
        <v/>
      </c>
      <c r="BG369" s="11"/>
      <c r="BH369" s="11"/>
      <c r="BI369" s="11"/>
      <c r="BJ369" s="11"/>
      <c r="BK369" s="11"/>
      <c r="BL369" s="11"/>
      <c r="BM369" s="11"/>
      <c r="BN369" s="11"/>
      <c r="BO369" s="11"/>
      <c r="BP369" s="11"/>
      <c r="BQ369" s="11"/>
      <c r="BR369" s="11"/>
      <c r="BS369" s="11"/>
      <c r="BT369" s="11"/>
      <c r="BU369" s="11"/>
      <c r="BV369" s="11"/>
      <c r="BW369" s="11"/>
      <c r="BX369" s="11"/>
      <c r="BY369" s="11"/>
      <c r="BZ369" s="11"/>
      <c r="CA369" s="11"/>
      <c r="CB369" s="11"/>
      <c r="CC369" s="11"/>
      <c r="CD369" s="11"/>
      <c r="CE369" s="11"/>
      <c r="CF369" s="11"/>
      <c r="CG369" s="11"/>
      <c r="CH369" s="11"/>
      <c r="CI369" s="11"/>
      <c r="CJ369" s="11"/>
      <c r="CK369" s="11"/>
      <c r="CL369" s="11"/>
      <c r="CM369" s="11"/>
      <c r="CN369" s="351"/>
      <c r="CO369" s="351"/>
      <c r="CP369" s="351"/>
      <c r="CQ369" s="351"/>
      <c r="CR369" s="351"/>
      <c r="CS369" s="351"/>
      <c r="CT369" s="351"/>
      <c r="CU369" s="351"/>
      <c r="CV369" s="351"/>
      <c r="CW369" s="351"/>
      <c r="CX369" s="351"/>
      <c r="CY369" s="351"/>
      <c r="CZ369" s="351"/>
      <c r="DA369" s="351"/>
      <c r="DB369" s="351"/>
      <c r="DC369" s="351"/>
      <c r="DD369" s="351"/>
      <c r="DE369" s="351"/>
      <c r="DF369" s="351"/>
      <c r="DG369" s="351"/>
      <c r="DH369" s="351"/>
      <c r="DI369" s="351"/>
      <c r="DJ369" s="351"/>
      <c r="DK369" s="351"/>
      <c r="DL369" s="351"/>
      <c r="DM369" s="351"/>
      <c r="DN369" s="351"/>
      <c r="DS369" s="372"/>
      <c r="DT369" s="374"/>
      <c r="DU369" s="375"/>
      <c r="DV369" s="375"/>
      <c r="DW369" s="375"/>
      <c r="DX369" s="375">
        <v>1</v>
      </c>
      <c r="DY369" s="375">
        <f t="shared" si="1461"/>
        <v>0</v>
      </c>
      <c r="DZ369" s="375">
        <f t="shared" si="1462"/>
        <v>0</v>
      </c>
      <c r="EA369" s="375">
        <f t="shared" si="1463"/>
        <v>1</v>
      </c>
      <c r="EB369" s="375">
        <f t="shared" si="1464"/>
        <v>0</v>
      </c>
      <c r="EC369" s="375">
        <f t="shared" si="1465"/>
        <v>0</v>
      </c>
      <c r="ED369" s="375">
        <f t="shared" si="1466"/>
        <v>1</v>
      </c>
      <c r="EE369" s="375">
        <f t="shared" si="1467"/>
        <v>0</v>
      </c>
      <c r="EF369" s="375">
        <f t="shared" si="1468"/>
        <v>0</v>
      </c>
      <c r="EG369" s="375">
        <f t="shared" si="1469"/>
        <v>1</v>
      </c>
      <c r="EH369" s="375">
        <f t="shared" si="1470"/>
        <v>0</v>
      </c>
      <c r="EI369" s="375">
        <f t="shared" si="1471"/>
        <v>0</v>
      </c>
      <c r="EJ369" s="375">
        <f t="shared" si="1472"/>
        <v>1</v>
      </c>
      <c r="EK369" s="375">
        <f t="shared" si="1473"/>
        <v>0</v>
      </c>
      <c r="EL369" s="375">
        <f t="shared" si="1474"/>
        <v>0</v>
      </c>
      <c r="EM369" s="375">
        <f t="shared" si="1475"/>
        <v>1</v>
      </c>
      <c r="EN369" s="375">
        <f t="shared" si="1476"/>
        <v>0</v>
      </c>
      <c r="EO369" s="375">
        <f t="shared" si="1477"/>
        <v>0</v>
      </c>
      <c r="EP369" s="375">
        <f t="shared" si="1478"/>
        <v>1</v>
      </c>
      <c r="EQ369" s="375">
        <f t="shared" si="1479"/>
        <v>0</v>
      </c>
      <c r="ER369" s="375">
        <f t="shared" si="1480"/>
        <v>0</v>
      </c>
      <c r="ES369" s="375">
        <f t="shared" si="1481"/>
        <v>1</v>
      </c>
      <c r="ET369" s="375">
        <f t="shared" si="1482"/>
        <v>0</v>
      </c>
      <c r="EU369" s="375">
        <f t="shared" si="1483"/>
        <v>0</v>
      </c>
      <c r="EV369" s="375">
        <f t="shared" si="1484"/>
        <v>1</v>
      </c>
      <c r="EW369" s="375">
        <f t="shared" si="1485"/>
        <v>0</v>
      </c>
      <c r="EX369" s="375">
        <f t="shared" si="1486"/>
        <v>0</v>
      </c>
      <c r="EY369" s="375">
        <f t="shared" si="1487"/>
        <v>1</v>
      </c>
      <c r="EZ369" s="375">
        <f t="shared" si="1488"/>
        <v>0</v>
      </c>
      <c r="FA369" s="375">
        <f t="shared" si="1489"/>
        <v>0</v>
      </c>
      <c r="FB369" s="375">
        <f t="shared" si="1490"/>
        <v>1</v>
      </c>
      <c r="FC369" s="375">
        <f t="shared" si="1491"/>
        <v>0</v>
      </c>
      <c r="FD369" s="375">
        <f t="shared" si="1492"/>
        <v>0</v>
      </c>
      <c r="FE369" s="376"/>
      <c r="FF369" s="372"/>
      <c r="FG369" s="372"/>
      <c r="FH369" s="372"/>
      <c r="FI369" s="372"/>
      <c r="FJ369" s="372"/>
      <c r="FK369" s="372"/>
      <c r="FL369" s="372"/>
      <c r="FM369" s="372"/>
      <c r="FN369" s="372"/>
      <c r="FO369" s="372"/>
      <c r="FP369" s="372"/>
      <c r="FQ369" s="372"/>
      <c r="FR369" s="372"/>
      <c r="FS369" s="372"/>
      <c r="FT369" s="372"/>
      <c r="FU369" s="372"/>
      <c r="FV369" s="372"/>
      <c r="FW369" s="372"/>
      <c r="FX369" s="372"/>
      <c r="FY369" s="372"/>
      <c r="FZ369" s="372"/>
      <c r="GA369" s="372"/>
      <c r="GB369" s="372"/>
      <c r="GC369" s="372"/>
      <c r="GD369" s="372"/>
      <c r="GE369" s="372"/>
      <c r="GF369" s="372"/>
      <c r="GG369" s="372"/>
      <c r="GH369" s="372"/>
      <c r="GI369" s="372"/>
      <c r="GJ369" s="372"/>
      <c r="GK369" s="372"/>
      <c r="GL369" s="372"/>
      <c r="GM369" s="372"/>
      <c r="GN369" s="372"/>
      <c r="GO369" s="372"/>
      <c r="GP369" s="372"/>
      <c r="GQ369" s="372"/>
      <c r="GR369" s="372"/>
      <c r="GS369" s="372"/>
      <c r="GT369" s="372"/>
      <c r="GU369" s="372"/>
      <c r="GV369" s="372"/>
      <c r="GW369" s="372"/>
      <c r="GX369" s="372"/>
      <c r="GY369" s="372"/>
      <c r="GZ369" s="372"/>
      <c r="HA369" s="372"/>
      <c r="HB369" s="372"/>
      <c r="HC369" s="372"/>
    </row>
    <row r="370" spans="1:211" s="373" customFormat="1" ht="15" customHeight="1" x14ac:dyDescent="0.2">
      <c r="A370" s="366">
        <f>SWDATA!O355</f>
        <v>0</v>
      </c>
      <c r="B370" s="366">
        <f>SWDATA!M355</f>
        <v>0</v>
      </c>
      <c r="C370" s="351">
        <f>IF(AND(SWDATA!M355=1,SWDATA!Q355="promotions"),SWDATA!P355,0)</f>
        <v>0</v>
      </c>
      <c r="D370" s="367">
        <f>ROW(SWDATA!M355)</f>
        <v>355</v>
      </c>
      <c r="E370" s="368">
        <f t="shared" si="1422"/>
        <v>0</v>
      </c>
      <c r="F370" s="369">
        <f t="shared" si="1259"/>
        <v>1</v>
      </c>
      <c r="G370" s="366" t="str">
        <f t="shared" si="1260"/>
        <v/>
      </c>
      <c r="H370" s="370"/>
      <c r="J370" s="238">
        <f t="shared" si="1261"/>
        <v>0</v>
      </c>
      <c r="K370" s="239" t="str">
        <f t="shared" si="1262"/>
        <v/>
      </c>
      <c r="L370" s="342"/>
      <c r="M370" s="345"/>
      <c r="N370" s="340" t="str">
        <f>IF(LEN(SWDATA!F355)=0,"",N369)</f>
        <v/>
      </c>
      <c r="O370" s="296" t="str">
        <f>IF(LEN(SWDATA!G355)=0,"",O369)</f>
        <v/>
      </c>
      <c r="P370" s="297" t="str">
        <f>IF(LEN(SWDATA!C355)=0,"",SWDATA!C355)</f>
        <v/>
      </c>
      <c r="Q370" s="312" t="str">
        <f t="shared" si="1263"/>
        <v/>
      </c>
      <c r="R370" s="223" t="s">
        <v>261</v>
      </c>
      <c r="S370" s="224"/>
      <c r="T370" s="224"/>
      <c r="U370" s="264" t="s">
        <v>628</v>
      </c>
      <c r="V370" s="205" t="s">
        <v>221</v>
      </c>
      <c r="W370" s="266">
        <f>IF(OR(Is_Loading,LEN($A370)=0),"",SWDATA!P355)</f>
        <v>0</v>
      </c>
      <c r="X370" s="267">
        <f>IF(OR(Is_Loading,LEN($A370)=0),"",SWDATA!Q355)</f>
        <v>0</v>
      </c>
      <c r="Y370" s="267">
        <f>IF(OR(Is_Loading,LEN($A370)=0),"",SWDATA!R355)</f>
        <v>0</v>
      </c>
      <c r="Z370" s="266" t="str">
        <f t="shared" si="1493"/>
        <v/>
      </c>
      <c r="AA370" s="266">
        <f>IF(OR(Is_Loading,LEN($A370)=0),"",SWDATA!T355)</f>
        <v>0</v>
      </c>
      <c r="AB370" s="267">
        <f>IF(OR(Is_Loading,LEN($A370)=0),"",SWDATA!U355)</f>
        <v>0</v>
      </c>
      <c r="AC370" s="267">
        <f>IF(OR(Is_Loading,LEN($A370)=0),"",SWDATA!V355)</f>
        <v>0</v>
      </c>
      <c r="AD370" s="266" t="str">
        <f t="shared" si="1265"/>
        <v/>
      </c>
      <c r="AE370" s="266">
        <f>IF(OR(Is_Loading,LEN($A370)=0),"",SWDATA!X355)</f>
        <v>0</v>
      </c>
      <c r="AF370" s="267">
        <f>IF(OR(Is_Loading,LEN($A370)=0),"",SWDATA!Y355)</f>
        <v>0</v>
      </c>
      <c r="AG370" s="267">
        <f>IF(OR(Is_Loading,LEN($A370)=0),"",SWDATA!Z355)</f>
        <v>0</v>
      </c>
      <c r="AH370" s="266" t="str">
        <f t="shared" si="1266"/>
        <v/>
      </c>
      <c r="AI370" s="266">
        <f>IF(OR(Is_Loading,LEN($A370)=0),"",SWDATA!AB355)</f>
        <v>0</v>
      </c>
      <c r="AJ370" s="267">
        <f>IF(OR(Is_Loading,LEN($A370)=0),"",SWDATA!AC355)</f>
        <v>0</v>
      </c>
      <c r="AK370" s="267">
        <f>IF(OR(Is_Loading,LEN($A370)=0),"",SWDATA!AD355)</f>
        <v>0</v>
      </c>
      <c r="AL370" s="266" t="str">
        <f t="shared" si="1267"/>
        <v/>
      </c>
      <c r="AM370" s="266">
        <f>IF(OR(Is_Loading,LEN($A370)=0),"",SWDATA!AF355)</f>
        <v>0</v>
      </c>
      <c r="AN370" s="267">
        <f>IF(OR(Is_Loading,LEN($A370)=0),"",SWDATA!AG355)</f>
        <v>0</v>
      </c>
      <c r="AO370" s="323">
        <f>IF(OR(Is_Loading,LEN($A370)=0),"",SWDATA!AH355)</f>
        <v>0</v>
      </c>
      <c r="AP370" s="320" t="str">
        <f t="shared" si="1268"/>
        <v/>
      </c>
      <c r="AQ370" s="266">
        <f>IF(OR(Is_Loading,LEN($A370)=0),"",SWDATA!AJ355)</f>
        <v>0</v>
      </c>
      <c r="AR370" s="267">
        <f>IF(OR(Is_Loading,LEN($A370)=0),"",SWDATA!AK355)</f>
        <v>0</v>
      </c>
      <c r="AS370" s="267">
        <f>IF(OR(Is_Loading,LEN($A370)=0),"",SWDATA!AL355)</f>
        <v>0</v>
      </c>
      <c r="AT370" s="266" t="str">
        <f t="shared" si="1269"/>
        <v/>
      </c>
      <c r="AU370" s="266">
        <f>IF(OR(Is_Loading,LEN($A370)=0),"",SWDATA!AN355)</f>
        <v>0</v>
      </c>
      <c r="AV370" s="267">
        <f>IF(OR(Is_Loading,LEN($A370)=0),"",SWDATA!AO355)</f>
        <v>0</v>
      </c>
      <c r="AW370" s="267">
        <f>IF(OR(Is_Loading,LEN($A370)=0),"",SWDATA!AP355)</f>
        <v>0</v>
      </c>
      <c r="AX370" s="266" t="str">
        <f t="shared" si="1270"/>
        <v/>
      </c>
      <c r="AY370" s="266">
        <f>IF(OR(Is_Loading,LEN($A370)=0),"",SWDATA!AR355)</f>
        <v>0</v>
      </c>
      <c r="AZ370" s="267">
        <f>IF(OR(Is_Loading,LEN($A370)=0),"",SWDATA!AS355)</f>
        <v>0</v>
      </c>
      <c r="BA370" s="267">
        <f>IF(OR(Is_Loading,LEN($A370)=0),"",SWDATA!AT355)</f>
        <v>0</v>
      </c>
      <c r="BB370" s="266" t="str">
        <f t="shared" si="1271"/>
        <v/>
      </c>
      <c r="BC370" s="266">
        <f>IF(OR(Is_Loading,LEN($A370)=0),"",SWDATA!AV355)</f>
        <v>0</v>
      </c>
      <c r="BD370" s="267">
        <f>IF(OR(Is_Loading,LEN($A370)=0),"",SWDATA!AW355)</f>
        <v>0</v>
      </c>
      <c r="BE370" s="323">
        <f>IF(OR(Is_Loading,LEN($A370)=0),"",SWDATA!AX355)</f>
        <v>0</v>
      </c>
      <c r="BF370" s="320" t="str">
        <f t="shared" si="1272"/>
        <v/>
      </c>
      <c r="BG370" s="11"/>
      <c r="BH370" s="11"/>
      <c r="BI370" s="11"/>
      <c r="BJ370" s="11"/>
      <c r="BK370" s="11"/>
      <c r="BL370" s="11"/>
      <c r="BM370" s="11"/>
      <c r="BN370" s="11"/>
      <c r="BO370" s="11"/>
      <c r="BP370" s="11"/>
      <c r="BQ370" s="11"/>
      <c r="BR370" s="11"/>
      <c r="BS370" s="11"/>
      <c r="BT370" s="11"/>
      <c r="BU370" s="11"/>
      <c r="BV370" s="11"/>
      <c r="BW370" s="11"/>
      <c r="BX370" s="11"/>
      <c r="BY370" s="11"/>
      <c r="BZ370" s="11"/>
      <c r="CA370" s="11"/>
      <c r="CB370" s="11"/>
      <c r="CC370" s="11"/>
      <c r="CD370" s="11"/>
      <c r="CE370" s="11"/>
      <c r="CF370" s="11"/>
      <c r="CG370" s="11"/>
      <c r="CH370" s="11"/>
      <c r="CI370" s="11"/>
      <c r="CJ370" s="11"/>
      <c r="CK370" s="11"/>
      <c r="CL370" s="11"/>
      <c r="CM370" s="11"/>
      <c r="CN370" s="351"/>
      <c r="CO370" s="351"/>
      <c r="CP370" s="351"/>
      <c r="CQ370" s="351"/>
      <c r="CR370" s="351"/>
      <c r="CS370" s="351"/>
      <c r="CT370" s="351"/>
      <c r="CU370" s="351"/>
      <c r="CV370" s="351"/>
      <c r="CW370" s="351"/>
      <c r="CX370" s="351"/>
      <c r="CY370" s="351"/>
      <c r="CZ370" s="351"/>
      <c r="DA370" s="351"/>
      <c r="DB370" s="351"/>
      <c r="DC370" s="351"/>
      <c r="DD370" s="351"/>
      <c r="DE370" s="351"/>
      <c r="DF370" s="351"/>
      <c r="DG370" s="351"/>
      <c r="DH370" s="351"/>
      <c r="DI370" s="351"/>
      <c r="DJ370" s="351"/>
      <c r="DK370" s="351"/>
      <c r="DL370" s="351"/>
      <c r="DM370" s="351"/>
      <c r="DN370" s="351"/>
      <c r="DS370" s="372"/>
      <c r="DT370" s="374"/>
      <c r="DU370" s="375"/>
      <c r="DV370" s="375"/>
      <c r="DW370" s="375"/>
      <c r="DX370" s="375">
        <v>1</v>
      </c>
      <c r="DY370" s="375">
        <f t="shared" si="1461"/>
        <v>0</v>
      </c>
      <c r="DZ370" s="375">
        <f t="shared" si="1462"/>
        <v>0</v>
      </c>
      <c r="EA370" s="375">
        <f t="shared" si="1463"/>
        <v>1</v>
      </c>
      <c r="EB370" s="375">
        <f t="shared" si="1464"/>
        <v>0</v>
      </c>
      <c r="EC370" s="375">
        <f t="shared" si="1465"/>
        <v>0</v>
      </c>
      <c r="ED370" s="375">
        <f t="shared" si="1466"/>
        <v>1</v>
      </c>
      <c r="EE370" s="375">
        <f t="shared" si="1467"/>
        <v>0</v>
      </c>
      <c r="EF370" s="375">
        <f t="shared" si="1468"/>
        <v>0</v>
      </c>
      <c r="EG370" s="375">
        <f t="shared" si="1469"/>
        <v>1</v>
      </c>
      <c r="EH370" s="375">
        <f t="shared" si="1470"/>
        <v>0</v>
      </c>
      <c r="EI370" s="375">
        <f t="shared" si="1471"/>
        <v>0</v>
      </c>
      <c r="EJ370" s="375">
        <f t="shared" si="1472"/>
        <v>1</v>
      </c>
      <c r="EK370" s="375">
        <f t="shared" si="1473"/>
        <v>0</v>
      </c>
      <c r="EL370" s="375">
        <f t="shared" si="1474"/>
        <v>0</v>
      </c>
      <c r="EM370" s="375">
        <f t="shared" si="1475"/>
        <v>1</v>
      </c>
      <c r="EN370" s="375">
        <f t="shared" si="1476"/>
        <v>0</v>
      </c>
      <c r="EO370" s="375">
        <f t="shared" si="1477"/>
        <v>0</v>
      </c>
      <c r="EP370" s="375">
        <f t="shared" si="1478"/>
        <v>1</v>
      </c>
      <c r="EQ370" s="375">
        <f t="shared" si="1479"/>
        <v>0</v>
      </c>
      <c r="ER370" s="375">
        <f t="shared" si="1480"/>
        <v>0</v>
      </c>
      <c r="ES370" s="375">
        <f t="shared" si="1481"/>
        <v>1</v>
      </c>
      <c r="ET370" s="375">
        <f t="shared" si="1482"/>
        <v>0</v>
      </c>
      <c r="EU370" s="375">
        <f t="shared" si="1483"/>
        <v>0</v>
      </c>
      <c r="EV370" s="375">
        <f t="shared" si="1484"/>
        <v>1</v>
      </c>
      <c r="EW370" s="375">
        <f t="shared" si="1485"/>
        <v>0</v>
      </c>
      <c r="EX370" s="375">
        <f t="shared" si="1486"/>
        <v>0</v>
      </c>
      <c r="EY370" s="375">
        <f t="shared" si="1487"/>
        <v>1</v>
      </c>
      <c r="EZ370" s="375">
        <f t="shared" si="1488"/>
        <v>0</v>
      </c>
      <c r="FA370" s="375">
        <f t="shared" si="1489"/>
        <v>0</v>
      </c>
      <c r="FB370" s="375">
        <f t="shared" si="1490"/>
        <v>1</v>
      </c>
      <c r="FC370" s="375">
        <f t="shared" si="1491"/>
        <v>0</v>
      </c>
      <c r="FD370" s="375">
        <f t="shared" si="1492"/>
        <v>0</v>
      </c>
      <c r="FE370" s="376"/>
      <c r="FF370" s="372"/>
      <c r="FG370" s="372"/>
      <c r="FH370" s="372"/>
      <c r="FI370" s="372"/>
      <c r="FJ370" s="372"/>
      <c r="FK370" s="372"/>
      <c r="FL370" s="372"/>
      <c r="FM370" s="372"/>
      <c r="FN370" s="372"/>
      <c r="FO370" s="372"/>
      <c r="FP370" s="372"/>
      <c r="FQ370" s="372"/>
      <c r="FR370" s="372"/>
      <c r="FS370" s="372"/>
      <c r="FT370" s="372"/>
      <c r="FU370" s="372"/>
      <c r="FV370" s="372"/>
      <c r="FW370" s="372"/>
      <c r="FX370" s="372"/>
      <c r="FY370" s="372"/>
      <c r="FZ370" s="372"/>
      <c r="GA370" s="372"/>
      <c r="GB370" s="372"/>
      <c r="GC370" s="372"/>
      <c r="GD370" s="372"/>
      <c r="GE370" s="372"/>
      <c r="GF370" s="372"/>
      <c r="GG370" s="372"/>
      <c r="GH370" s="372"/>
      <c r="GI370" s="372"/>
      <c r="GJ370" s="372"/>
      <c r="GK370" s="372"/>
      <c r="GL370" s="372"/>
      <c r="GM370" s="372"/>
      <c r="GN370" s="372"/>
      <c r="GO370" s="372"/>
      <c r="GP370" s="372"/>
      <c r="GQ370" s="372"/>
      <c r="GR370" s="372"/>
      <c r="GS370" s="372"/>
      <c r="GT370" s="372"/>
      <c r="GU370" s="372"/>
      <c r="GV370" s="372"/>
      <c r="GW370" s="372"/>
      <c r="GX370" s="372"/>
      <c r="GY370" s="372"/>
      <c r="GZ370" s="372"/>
      <c r="HA370" s="372"/>
      <c r="HB370" s="372"/>
      <c r="HC370" s="372"/>
    </row>
    <row r="371" spans="1:211" s="373" customFormat="1" ht="15" customHeight="1" x14ac:dyDescent="0.2">
      <c r="A371" s="366">
        <f>SWDATA!O356</f>
        <v>0</v>
      </c>
      <c r="B371" s="366">
        <f>SWDATA!M356</f>
        <v>0</v>
      </c>
      <c r="C371" s="351">
        <f>IF(AND(SWDATA!M356=1,SWDATA!Q356="promotions"),SWDATA!P356,0)</f>
        <v>0</v>
      </c>
      <c r="D371" s="367">
        <f>ROW(SWDATA!M356)</f>
        <v>356</v>
      </c>
      <c r="E371" s="368">
        <f t="shared" si="1422"/>
        <v>0</v>
      </c>
      <c r="F371" s="369">
        <f t="shared" si="1259"/>
        <v>1</v>
      </c>
      <c r="G371" s="366" t="str">
        <f t="shared" si="1260"/>
        <v/>
      </c>
      <c r="H371" s="370"/>
      <c r="J371" s="238">
        <f t="shared" si="1261"/>
        <v>0</v>
      </c>
      <c r="K371" s="239" t="str">
        <f t="shared" si="1262"/>
        <v/>
      </c>
      <c r="L371" s="342"/>
      <c r="M371" s="345"/>
      <c r="N371" s="340" t="str">
        <f>IF(LEN(SWDATA!F356)=0,"",N370)</f>
        <v/>
      </c>
      <c r="O371" s="296" t="str">
        <f>IF(LEN(SWDATA!G356)=0,"",O370)</f>
        <v/>
      </c>
      <c r="P371" s="297" t="str">
        <f>IF(LEN(SWDATA!C356)=0,"",SWDATA!C356)</f>
        <v/>
      </c>
      <c r="Q371" s="312" t="str">
        <f t="shared" si="1263"/>
        <v/>
      </c>
      <c r="R371" s="223" t="s">
        <v>261</v>
      </c>
      <c r="S371" s="224"/>
      <c r="T371" s="224"/>
      <c r="U371" s="264" t="s">
        <v>596</v>
      </c>
      <c r="V371" s="205" t="s">
        <v>221</v>
      </c>
      <c r="W371" s="266">
        <f>IF(OR(Is_Loading,LEN($A371)=0),"",SWDATA!P356)</f>
        <v>0</v>
      </c>
      <c r="X371" s="267">
        <f>IF(OR(Is_Loading,LEN($A371)=0),"",SWDATA!Q356)</f>
        <v>0</v>
      </c>
      <c r="Y371" s="267">
        <f>IF(OR(Is_Loading,LEN($A371)=0),"",SWDATA!R356)</f>
        <v>0</v>
      </c>
      <c r="Z371" s="266" t="str">
        <f t="shared" si="1493"/>
        <v/>
      </c>
      <c r="AA371" s="266">
        <f>IF(OR(Is_Loading,LEN($A371)=0),"",SWDATA!T356)</f>
        <v>0</v>
      </c>
      <c r="AB371" s="267">
        <f>IF(OR(Is_Loading,LEN($A371)=0),"",SWDATA!U356)</f>
        <v>0</v>
      </c>
      <c r="AC371" s="267">
        <f>IF(OR(Is_Loading,LEN($A371)=0),"",SWDATA!V356)</f>
        <v>0</v>
      </c>
      <c r="AD371" s="266" t="str">
        <f t="shared" si="1265"/>
        <v/>
      </c>
      <c r="AE371" s="266">
        <f>IF(OR(Is_Loading,LEN($A371)=0),"",SWDATA!X356)</f>
        <v>0</v>
      </c>
      <c r="AF371" s="267">
        <f>IF(OR(Is_Loading,LEN($A371)=0),"",SWDATA!Y356)</f>
        <v>0</v>
      </c>
      <c r="AG371" s="267">
        <f>IF(OR(Is_Loading,LEN($A371)=0),"",SWDATA!Z356)</f>
        <v>0</v>
      </c>
      <c r="AH371" s="266" t="str">
        <f t="shared" si="1266"/>
        <v/>
      </c>
      <c r="AI371" s="266">
        <f>IF(OR(Is_Loading,LEN($A371)=0),"",SWDATA!AB356)</f>
        <v>0</v>
      </c>
      <c r="AJ371" s="267">
        <f>IF(OR(Is_Loading,LEN($A371)=0),"",SWDATA!AC356)</f>
        <v>0</v>
      </c>
      <c r="AK371" s="267">
        <f>IF(OR(Is_Loading,LEN($A371)=0),"",SWDATA!AD356)</f>
        <v>0</v>
      </c>
      <c r="AL371" s="266" t="str">
        <f t="shared" si="1267"/>
        <v/>
      </c>
      <c r="AM371" s="266">
        <f>IF(OR(Is_Loading,LEN($A371)=0),"",SWDATA!AF356)</f>
        <v>0</v>
      </c>
      <c r="AN371" s="267">
        <f>IF(OR(Is_Loading,LEN($A371)=0),"",SWDATA!AG356)</f>
        <v>0</v>
      </c>
      <c r="AO371" s="323">
        <f>IF(OR(Is_Loading,LEN($A371)=0),"",SWDATA!AH356)</f>
        <v>0</v>
      </c>
      <c r="AP371" s="320" t="str">
        <f t="shared" si="1268"/>
        <v/>
      </c>
      <c r="AQ371" s="266">
        <f>IF(OR(Is_Loading,LEN($A371)=0),"",SWDATA!AJ356)</f>
        <v>0</v>
      </c>
      <c r="AR371" s="267">
        <f>IF(OR(Is_Loading,LEN($A371)=0),"",SWDATA!AK356)</f>
        <v>0</v>
      </c>
      <c r="AS371" s="267">
        <f>IF(OR(Is_Loading,LEN($A371)=0),"",SWDATA!AL356)</f>
        <v>0</v>
      </c>
      <c r="AT371" s="266" t="str">
        <f t="shared" si="1269"/>
        <v/>
      </c>
      <c r="AU371" s="266">
        <f>IF(OR(Is_Loading,LEN($A371)=0),"",SWDATA!AN356)</f>
        <v>0</v>
      </c>
      <c r="AV371" s="267">
        <f>IF(OR(Is_Loading,LEN($A371)=0),"",SWDATA!AO356)</f>
        <v>0</v>
      </c>
      <c r="AW371" s="267">
        <f>IF(OR(Is_Loading,LEN($A371)=0),"",SWDATA!AP356)</f>
        <v>0</v>
      </c>
      <c r="AX371" s="266" t="str">
        <f t="shared" si="1270"/>
        <v/>
      </c>
      <c r="AY371" s="266">
        <f>IF(OR(Is_Loading,LEN($A371)=0),"",SWDATA!AR356)</f>
        <v>0</v>
      </c>
      <c r="AZ371" s="267">
        <f>IF(OR(Is_Loading,LEN($A371)=0),"",SWDATA!AS356)</f>
        <v>0</v>
      </c>
      <c r="BA371" s="267">
        <f>IF(OR(Is_Loading,LEN($A371)=0),"",SWDATA!AT356)</f>
        <v>0</v>
      </c>
      <c r="BB371" s="266" t="str">
        <f t="shared" si="1271"/>
        <v/>
      </c>
      <c r="BC371" s="266">
        <f>IF(OR(Is_Loading,LEN($A371)=0),"",SWDATA!AV356)</f>
        <v>0</v>
      </c>
      <c r="BD371" s="267">
        <f>IF(OR(Is_Loading,LEN($A371)=0),"",SWDATA!AW356)</f>
        <v>0</v>
      </c>
      <c r="BE371" s="323">
        <f>IF(OR(Is_Loading,LEN($A371)=0),"",SWDATA!AX356)</f>
        <v>0</v>
      </c>
      <c r="BF371" s="320" t="str">
        <f t="shared" si="1272"/>
        <v/>
      </c>
      <c r="BG371" s="11"/>
      <c r="BH371" s="11"/>
      <c r="BI371" s="11"/>
      <c r="BJ371" s="11"/>
      <c r="BK371" s="11"/>
      <c r="BL371" s="11"/>
      <c r="BM371" s="11"/>
      <c r="BN371" s="11"/>
      <c r="BO371" s="11"/>
      <c r="BP371" s="11"/>
      <c r="BQ371" s="11"/>
      <c r="BR371" s="11"/>
      <c r="BS371" s="11"/>
      <c r="BT371" s="11"/>
      <c r="BU371" s="11"/>
      <c r="BV371" s="11"/>
      <c r="BW371" s="11"/>
      <c r="BX371" s="11"/>
      <c r="BY371" s="11"/>
      <c r="BZ371" s="11"/>
      <c r="CA371" s="11"/>
      <c r="CB371" s="11"/>
      <c r="CC371" s="11"/>
      <c r="CD371" s="11"/>
      <c r="CE371" s="11"/>
      <c r="CF371" s="11"/>
      <c r="CG371" s="11"/>
      <c r="CH371" s="11"/>
      <c r="CI371" s="11"/>
      <c r="CJ371" s="11"/>
      <c r="CK371" s="11"/>
      <c r="CL371" s="11"/>
      <c r="CM371" s="11"/>
      <c r="CN371" s="351"/>
      <c r="CO371" s="351"/>
      <c r="CP371" s="351"/>
      <c r="CQ371" s="351"/>
      <c r="CR371" s="351"/>
      <c r="CS371" s="351"/>
      <c r="CT371" s="351"/>
      <c r="CU371" s="351"/>
      <c r="CV371" s="351"/>
      <c r="CW371" s="351"/>
      <c r="CX371" s="351"/>
      <c r="CY371" s="351"/>
      <c r="CZ371" s="351"/>
      <c r="DA371" s="351"/>
      <c r="DB371" s="351"/>
      <c r="DC371" s="351"/>
      <c r="DD371" s="351"/>
      <c r="DE371" s="351"/>
      <c r="DF371" s="351"/>
      <c r="DG371" s="351"/>
      <c r="DH371" s="351"/>
      <c r="DI371" s="351"/>
      <c r="DJ371" s="351"/>
      <c r="DK371" s="351"/>
      <c r="DL371" s="351"/>
      <c r="DM371" s="351"/>
      <c r="DN371" s="351"/>
      <c r="DS371" s="372"/>
      <c r="DT371" s="374"/>
      <c r="DU371" s="375"/>
      <c r="DV371" s="375"/>
      <c r="DW371" s="375"/>
      <c r="DX371" s="375">
        <v>1</v>
      </c>
      <c r="DY371" s="375">
        <f t="shared" si="1461"/>
        <v>0</v>
      </c>
      <c r="DZ371" s="375">
        <f t="shared" si="1462"/>
        <v>0</v>
      </c>
      <c r="EA371" s="375">
        <f t="shared" si="1463"/>
        <v>1</v>
      </c>
      <c r="EB371" s="375">
        <f t="shared" si="1464"/>
        <v>0</v>
      </c>
      <c r="EC371" s="375">
        <f t="shared" si="1465"/>
        <v>0</v>
      </c>
      <c r="ED371" s="375">
        <f t="shared" si="1466"/>
        <v>1</v>
      </c>
      <c r="EE371" s="375">
        <f t="shared" si="1467"/>
        <v>0</v>
      </c>
      <c r="EF371" s="375">
        <f t="shared" si="1468"/>
        <v>0</v>
      </c>
      <c r="EG371" s="375">
        <f t="shared" si="1469"/>
        <v>1</v>
      </c>
      <c r="EH371" s="375">
        <f t="shared" si="1470"/>
        <v>0</v>
      </c>
      <c r="EI371" s="375">
        <f t="shared" si="1471"/>
        <v>0</v>
      </c>
      <c r="EJ371" s="375">
        <f t="shared" si="1472"/>
        <v>1</v>
      </c>
      <c r="EK371" s="375">
        <f t="shared" si="1473"/>
        <v>0</v>
      </c>
      <c r="EL371" s="375">
        <f t="shared" si="1474"/>
        <v>0</v>
      </c>
      <c r="EM371" s="375">
        <f t="shared" si="1475"/>
        <v>1</v>
      </c>
      <c r="EN371" s="375">
        <f t="shared" si="1476"/>
        <v>0</v>
      </c>
      <c r="EO371" s="375">
        <f t="shared" si="1477"/>
        <v>0</v>
      </c>
      <c r="EP371" s="375">
        <f t="shared" si="1478"/>
        <v>1</v>
      </c>
      <c r="EQ371" s="375">
        <f t="shared" si="1479"/>
        <v>0</v>
      </c>
      <c r="ER371" s="375">
        <f t="shared" si="1480"/>
        <v>0</v>
      </c>
      <c r="ES371" s="375">
        <f t="shared" si="1481"/>
        <v>1</v>
      </c>
      <c r="ET371" s="375">
        <f t="shared" si="1482"/>
        <v>0</v>
      </c>
      <c r="EU371" s="375">
        <f t="shared" si="1483"/>
        <v>0</v>
      </c>
      <c r="EV371" s="375">
        <f t="shared" si="1484"/>
        <v>1</v>
      </c>
      <c r="EW371" s="375">
        <f t="shared" si="1485"/>
        <v>0</v>
      </c>
      <c r="EX371" s="375">
        <f t="shared" si="1486"/>
        <v>0</v>
      </c>
      <c r="EY371" s="375">
        <f t="shared" si="1487"/>
        <v>1</v>
      </c>
      <c r="EZ371" s="375">
        <f t="shared" si="1488"/>
        <v>0</v>
      </c>
      <c r="FA371" s="375">
        <f t="shared" si="1489"/>
        <v>0</v>
      </c>
      <c r="FB371" s="375">
        <f t="shared" si="1490"/>
        <v>1</v>
      </c>
      <c r="FC371" s="375">
        <f t="shared" si="1491"/>
        <v>0</v>
      </c>
      <c r="FD371" s="375">
        <f t="shared" si="1492"/>
        <v>0</v>
      </c>
      <c r="FE371" s="376"/>
      <c r="FF371" s="372"/>
      <c r="FG371" s="372"/>
      <c r="FH371" s="372"/>
      <c r="FI371" s="372"/>
      <c r="FJ371" s="372"/>
      <c r="FK371" s="372"/>
      <c r="FL371" s="372"/>
      <c r="FM371" s="372"/>
      <c r="FN371" s="372"/>
      <c r="FO371" s="372"/>
      <c r="FP371" s="372"/>
      <c r="FQ371" s="372"/>
      <c r="FR371" s="372"/>
      <c r="FS371" s="372"/>
      <c r="FT371" s="372"/>
      <c r="FU371" s="372"/>
      <c r="FV371" s="372"/>
      <c r="FW371" s="372"/>
      <c r="FX371" s="372"/>
      <c r="FY371" s="372"/>
      <c r="FZ371" s="372"/>
      <c r="GA371" s="372"/>
      <c r="GB371" s="372"/>
      <c r="GC371" s="372"/>
      <c r="GD371" s="372"/>
      <c r="GE371" s="372"/>
      <c r="GF371" s="372"/>
      <c r="GG371" s="372"/>
      <c r="GH371" s="372"/>
      <c r="GI371" s="372"/>
      <c r="GJ371" s="372"/>
      <c r="GK371" s="372"/>
      <c r="GL371" s="372"/>
      <c r="GM371" s="372"/>
      <c r="GN371" s="372"/>
      <c r="GO371" s="372"/>
      <c r="GP371" s="372"/>
      <c r="GQ371" s="372"/>
      <c r="GR371" s="372"/>
      <c r="GS371" s="372"/>
      <c r="GT371" s="372"/>
      <c r="GU371" s="372"/>
      <c r="GV371" s="372"/>
      <c r="GW371" s="372"/>
      <c r="GX371" s="372"/>
      <c r="GY371" s="372"/>
      <c r="GZ371" s="372"/>
      <c r="HA371" s="372"/>
      <c r="HB371" s="372"/>
      <c r="HC371" s="372"/>
    </row>
    <row r="372" spans="1:211" s="373" customFormat="1" ht="15" customHeight="1" x14ac:dyDescent="0.2">
      <c r="A372" s="366">
        <f>SWDATA!O357</f>
        <v>0</v>
      </c>
      <c r="B372" s="366">
        <f>SWDATA!M357</f>
        <v>0</v>
      </c>
      <c r="C372" s="351">
        <f>IF(AND(SWDATA!M357=1,SWDATA!Q357="promotions"),SWDATA!P357,0)</f>
        <v>0</v>
      </c>
      <c r="D372" s="367">
        <f>ROW(SWDATA!M357)</f>
        <v>357</v>
      </c>
      <c r="E372" s="368">
        <f ca="1">IF(AND(B372=1,UPPER(HLOOKUP(D372+14,'Metrics &amp; Attributes View'!$13:$31,19,0))&lt;&gt;"SBOM"),1,0)</f>
        <v>0</v>
      </c>
      <c r="F372" s="369">
        <f t="shared" si="1259"/>
        <v>1</v>
      </c>
      <c r="G372" s="366" t="str">
        <f t="shared" si="1260"/>
        <v/>
      </c>
      <c r="H372" s="370"/>
      <c r="J372" s="238">
        <f t="shared" si="1261"/>
        <v>0</v>
      </c>
      <c r="K372" s="239" t="str">
        <f t="shared" si="1262"/>
        <v/>
      </c>
      <c r="L372" s="342"/>
      <c r="M372" s="345"/>
      <c r="N372" s="340" t="str">
        <f>IF(LEN(SWDATA!F357)=0,"",N371)</f>
        <v/>
      </c>
      <c r="O372" s="296" t="str">
        <f>IF(LEN(SWDATA!G357)=0,"",O371)</f>
        <v/>
      </c>
      <c r="P372" s="297" t="str">
        <f>IF(LEN(SWDATA!C357)=0,"",SWDATA!C357)</f>
        <v/>
      </c>
      <c r="Q372" s="312" t="str">
        <f t="shared" si="1263"/>
        <v/>
      </c>
      <c r="R372" s="223" t="s">
        <v>262</v>
      </c>
      <c r="S372" s="224"/>
      <c r="T372" s="224"/>
      <c r="U372" s="264" t="s">
        <v>623</v>
      </c>
      <c r="V372" s="205" t="s">
        <v>221</v>
      </c>
      <c r="W372" s="266">
        <f>IF(OR(Is_Loading,LEN($A372)=0),"",SWDATA!P357)</f>
        <v>0</v>
      </c>
      <c r="X372" s="267">
        <f>IF(OR(Is_Loading,LEN($A372)=0),"",SWDATA!Q357)</f>
        <v>0</v>
      </c>
      <c r="Y372" s="267">
        <f>IF(OR(Is_Loading,LEN($A372)=0),"",SWDATA!R357)</f>
        <v>0</v>
      </c>
      <c r="Z372" s="266" t="str">
        <f t="shared" si="1493"/>
        <v/>
      </c>
      <c r="AA372" s="266">
        <f>IF(OR(Is_Loading,LEN($A372)=0),"",SWDATA!T357)</f>
        <v>0</v>
      </c>
      <c r="AB372" s="267">
        <f>IF(OR(Is_Loading,LEN($A372)=0),"",SWDATA!U357)</f>
        <v>0</v>
      </c>
      <c r="AC372" s="267">
        <f>IF(OR(Is_Loading,LEN($A372)=0),"",SWDATA!V357)</f>
        <v>0</v>
      </c>
      <c r="AD372" s="266" t="str">
        <f t="shared" si="1265"/>
        <v/>
      </c>
      <c r="AE372" s="266">
        <f>IF(OR(Is_Loading,LEN($A372)=0),"",SWDATA!X357)</f>
        <v>0</v>
      </c>
      <c r="AF372" s="267">
        <f>IF(OR(Is_Loading,LEN($A372)=0),"",SWDATA!Y357)</f>
        <v>0</v>
      </c>
      <c r="AG372" s="267">
        <f>IF(OR(Is_Loading,LEN($A372)=0),"",SWDATA!Z357)</f>
        <v>0</v>
      </c>
      <c r="AH372" s="266" t="str">
        <f t="shared" si="1266"/>
        <v/>
      </c>
      <c r="AI372" s="266">
        <f>IF(OR(Is_Loading,LEN($A372)=0),"",SWDATA!AB357)</f>
        <v>0</v>
      </c>
      <c r="AJ372" s="267">
        <f>IF(OR(Is_Loading,LEN($A372)=0),"",SWDATA!AC357)</f>
        <v>0</v>
      </c>
      <c r="AK372" s="267">
        <f>IF(OR(Is_Loading,LEN($A372)=0),"",SWDATA!AD357)</f>
        <v>0</v>
      </c>
      <c r="AL372" s="266" t="str">
        <f t="shared" si="1267"/>
        <v/>
      </c>
      <c r="AM372" s="266">
        <f>IF(OR(Is_Loading,LEN($A372)=0),"",SWDATA!AF357)</f>
        <v>0</v>
      </c>
      <c r="AN372" s="267">
        <f>IF(OR(Is_Loading,LEN($A372)=0),"",SWDATA!AG357)</f>
        <v>0</v>
      </c>
      <c r="AO372" s="323">
        <f>IF(OR(Is_Loading,LEN($A372)=0),"",SWDATA!AH357)</f>
        <v>0</v>
      </c>
      <c r="AP372" s="320" t="str">
        <f t="shared" si="1268"/>
        <v/>
      </c>
      <c r="AQ372" s="266">
        <f>IF(OR(Is_Loading,LEN($A372)=0),"",SWDATA!AJ357)</f>
        <v>0</v>
      </c>
      <c r="AR372" s="267">
        <f>IF(OR(Is_Loading,LEN($A372)=0),"",SWDATA!AK357)</f>
        <v>0</v>
      </c>
      <c r="AS372" s="267">
        <f>IF(OR(Is_Loading,LEN($A372)=0),"",SWDATA!AL357)</f>
        <v>0</v>
      </c>
      <c r="AT372" s="266" t="str">
        <f t="shared" si="1269"/>
        <v/>
      </c>
      <c r="AU372" s="266">
        <f>IF(OR(Is_Loading,LEN($A372)=0),"",SWDATA!AN357)</f>
        <v>0</v>
      </c>
      <c r="AV372" s="267">
        <f>IF(OR(Is_Loading,LEN($A372)=0),"",SWDATA!AO357)</f>
        <v>0</v>
      </c>
      <c r="AW372" s="267">
        <f>IF(OR(Is_Loading,LEN($A372)=0),"",SWDATA!AP357)</f>
        <v>0</v>
      </c>
      <c r="AX372" s="266" t="str">
        <f t="shared" si="1270"/>
        <v/>
      </c>
      <c r="AY372" s="266">
        <f>IF(OR(Is_Loading,LEN($A372)=0),"",SWDATA!AR357)</f>
        <v>0</v>
      </c>
      <c r="AZ372" s="267">
        <f>IF(OR(Is_Loading,LEN($A372)=0),"",SWDATA!AS357)</f>
        <v>0</v>
      </c>
      <c r="BA372" s="267">
        <f>IF(OR(Is_Loading,LEN($A372)=0),"",SWDATA!AT357)</f>
        <v>0</v>
      </c>
      <c r="BB372" s="266" t="str">
        <f t="shared" si="1271"/>
        <v/>
      </c>
      <c r="BC372" s="266">
        <f>IF(OR(Is_Loading,LEN($A372)=0),"",SWDATA!AV357)</f>
        <v>0</v>
      </c>
      <c r="BD372" s="267">
        <f>IF(OR(Is_Loading,LEN($A372)=0),"",SWDATA!AW357)</f>
        <v>0</v>
      </c>
      <c r="BE372" s="323">
        <f>IF(OR(Is_Loading,LEN($A372)=0),"",SWDATA!AX357)</f>
        <v>0</v>
      </c>
      <c r="BF372" s="320" t="str">
        <f t="shared" si="1272"/>
        <v/>
      </c>
      <c r="BG372" s="11"/>
      <c r="BH372" s="11"/>
      <c r="BI372" s="11"/>
      <c r="BJ372" s="11"/>
      <c r="BK372" s="11"/>
      <c r="BL372" s="11"/>
      <c r="BM372" s="11"/>
      <c r="BN372" s="11"/>
      <c r="BO372" s="11"/>
      <c r="BP372" s="11"/>
      <c r="BQ372" s="11"/>
      <c r="BR372" s="11"/>
      <c r="BS372" s="11"/>
      <c r="BT372" s="11"/>
      <c r="BU372" s="11"/>
      <c r="BV372" s="11"/>
      <c r="BW372" s="11"/>
      <c r="BX372" s="11"/>
      <c r="BY372" s="11"/>
      <c r="BZ372" s="11"/>
      <c r="CA372" s="11"/>
      <c r="CB372" s="11"/>
      <c r="CC372" s="11"/>
      <c r="CD372" s="11"/>
      <c r="CE372" s="11"/>
      <c r="CF372" s="11"/>
      <c r="CG372" s="11"/>
      <c r="CH372" s="11"/>
      <c r="CI372" s="11"/>
      <c r="CJ372" s="11"/>
      <c r="CK372" s="11"/>
      <c r="CL372" s="11"/>
      <c r="CM372" s="11"/>
      <c r="CN372" s="351"/>
      <c r="CO372" s="351"/>
      <c r="CP372" s="351"/>
      <c r="CQ372" s="351"/>
      <c r="CR372" s="351"/>
      <c r="CS372" s="351"/>
      <c r="CT372" s="351"/>
      <c r="CU372" s="351"/>
      <c r="CV372" s="351"/>
      <c r="CW372" s="351"/>
      <c r="CX372" s="351"/>
      <c r="CY372" s="351"/>
      <c r="CZ372" s="351"/>
      <c r="DA372" s="351"/>
      <c r="DB372" s="351"/>
      <c r="DC372" s="351"/>
      <c r="DD372" s="351"/>
      <c r="DE372" s="351"/>
      <c r="DF372" s="351"/>
      <c r="DG372" s="351"/>
      <c r="DH372" s="351"/>
      <c r="DI372" s="351"/>
      <c r="DJ372" s="351"/>
      <c r="DK372" s="351"/>
      <c r="DL372" s="351"/>
      <c r="DM372" s="351"/>
      <c r="DN372" s="351"/>
      <c r="DS372" s="372"/>
      <c r="DT372" s="374"/>
      <c r="DU372" s="375"/>
      <c r="DV372" s="375"/>
      <c r="DW372" s="375"/>
      <c r="DX372" s="375">
        <v>1</v>
      </c>
      <c r="DY372" s="375">
        <f t="shared" si="1461"/>
        <v>0</v>
      </c>
      <c r="DZ372" s="375">
        <f t="shared" si="1462"/>
        <v>0</v>
      </c>
      <c r="EA372" s="375">
        <f t="shared" si="1463"/>
        <v>1</v>
      </c>
      <c r="EB372" s="375">
        <f t="shared" si="1464"/>
        <v>0</v>
      </c>
      <c r="EC372" s="375">
        <f t="shared" si="1465"/>
        <v>0</v>
      </c>
      <c r="ED372" s="375">
        <f t="shared" si="1466"/>
        <v>1</v>
      </c>
      <c r="EE372" s="375">
        <f t="shared" si="1467"/>
        <v>0</v>
      </c>
      <c r="EF372" s="375">
        <f t="shared" si="1468"/>
        <v>0</v>
      </c>
      <c r="EG372" s="375">
        <f t="shared" si="1469"/>
        <v>1</v>
      </c>
      <c r="EH372" s="375">
        <f t="shared" si="1470"/>
        <v>0</v>
      </c>
      <c r="EI372" s="375">
        <f t="shared" si="1471"/>
        <v>0</v>
      </c>
      <c r="EJ372" s="375">
        <f t="shared" si="1472"/>
        <v>1</v>
      </c>
      <c r="EK372" s="375">
        <f t="shared" si="1473"/>
        <v>0</v>
      </c>
      <c r="EL372" s="375">
        <f t="shared" si="1474"/>
        <v>0</v>
      </c>
      <c r="EM372" s="375">
        <f t="shared" si="1475"/>
        <v>1</v>
      </c>
      <c r="EN372" s="375">
        <f t="shared" si="1476"/>
        <v>0</v>
      </c>
      <c r="EO372" s="375">
        <f t="shared" si="1477"/>
        <v>0</v>
      </c>
      <c r="EP372" s="375">
        <f t="shared" si="1478"/>
        <v>1</v>
      </c>
      <c r="EQ372" s="375">
        <f t="shared" si="1479"/>
        <v>0</v>
      </c>
      <c r="ER372" s="375">
        <f t="shared" si="1480"/>
        <v>0</v>
      </c>
      <c r="ES372" s="375">
        <f t="shared" si="1481"/>
        <v>1</v>
      </c>
      <c r="ET372" s="375">
        <f t="shared" si="1482"/>
        <v>0</v>
      </c>
      <c r="EU372" s="375">
        <f t="shared" si="1483"/>
        <v>0</v>
      </c>
      <c r="EV372" s="375">
        <f t="shared" si="1484"/>
        <v>1</v>
      </c>
      <c r="EW372" s="375">
        <f t="shared" si="1485"/>
        <v>0</v>
      </c>
      <c r="EX372" s="375">
        <f t="shared" si="1486"/>
        <v>0</v>
      </c>
      <c r="EY372" s="375">
        <f t="shared" si="1487"/>
        <v>1</v>
      </c>
      <c r="EZ372" s="375">
        <f t="shared" si="1488"/>
        <v>0</v>
      </c>
      <c r="FA372" s="375">
        <f t="shared" si="1489"/>
        <v>0</v>
      </c>
      <c r="FB372" s="375">
        <f t="shared" si="1490"/>
        <v>1</v>
      </c>
      <c r="FC372" s="375">
        <f t="shared" si="1491"/>
        <v>0</v>
      </c>
      <c r="FD372" s="375">
        <f t="shared" si="1492"/>
        <v>0</v>
      </c>
      <c r="FE372" s="376"/>
      <c r="FF372" s="372"/>
      <c r="FG372" s="372"/>
      <c r="FH372" s="372"/>
      <c r="FI372" s="372"/>
      <c r="FJ372" s="372"/>
      <c r="FK372" s="372"/>
      <c r="FL372" s="372"/>
      <c r="FM372" s="372"/>
      <c r="FN372" s="372"/>
      <c r="FO372" s="372"/>
      <c r="FP372" s="372"/>
      <c r="FQ372" s="372"/>
      <c r="FR372" s="372"/>
      <c r="FS372" s="372"/>
      <c r="FT372" s="372"/>
      <c r="FU372" s="372"/>
      <c r="FV372" s="372"/>
      <c r="FW372" s="372"/>
      <c r="FX372" s="372"/>
      <c r="FY372" s="372"/>
      <c r="FZ372" s="372"/>
      <c r="GA372" s="372"/>
      <c r="GB372" s="372"/>
      <c r="GC372" s="372"/>
      <c r="GD372" s="372"/>
      <c r="GE372" s="372"/>
      <c r="GF372" s="372"/>
      <c r="GG372" s="372"/>
      <c r="GH372" s="372"/>
      <c r="GI372" s="372"/>
      <c r="GJ372" s="372"/>
      <c r="GK372" s="372"/>
      <c r="GL372" s="372"/>
      <c r="GM372" s="372"/>
      <c r="GN372" s="372"/>
      <c r="GO372" s="372"/>
      <c r="GP372" s="372"/>
      <c r="GQ372" s="372"/>
      <c r="GR372" s="372"/>
      <c r="GS372" s="372"/>
      <c r="GT372" s="372"/>
      <c r="GU372" s="372"/>
      <c r="GV372" s="372"/>
      <c r="GW372" s="372"/>
      <c r="GX372" s="372"/>
      <c r="GY372" s="372"/>
      <c r="GZ372" s="372"/>
      <c r="HA372" s="372"/>
      <c r="HB372" s="372"/>
      <c r="HC372" s="372"/>
    </row>
    <row r="373" spans="1:211" s="373" customFormat="1" ht="15" customHeight="1" x14ac:dyDescent="0.2">
      <c r="A373" s="366">
        <f>SWDATA!O358</f>
        <v>0</v>
      </c>
      <c r="B373" s="366">
        <f>SWDATA!M358</f>
        <v>0</v>
      </c>
      <c r="C373" s="351">
        <f>IF(AND(SWDATA!M358=1,SWDATA!Q358="promotions"),SWDATA!P358,0)</f>
        <v>0</v>
      </c>
      <c r="D373" s="367">
        <f>ROW(SWDATA!M358)</f>
        <v>358</v>
      </c>
      <c r="E373" s="368">
        <f t="shared" ref="E373" si="1495">B373</f>
        <v>0</v>
      </c>
      <c r="F373" s="369">
        <f t="shared" si="1259"/>
        <v>1</v>
      </c>
      <c r="G373" s="366" t="str">
        <f t="shared" si="1260"/>
        <v/>
      </c>
      <c r="H373" s="370"/>
      <c r="J373" s="238">
        <f t="shared" si="1261"/>
        <v>0</v>
      </c>
      <c r="K373" s="239" t="str">
        <f t="shared" si="1262"/>
        <v/>
      </c>
      <c r="L373" s="342"/>
      <c r="M373" s="345"/>
      <c r="N373" s="340" t="str">
        <f>IF(LEN(SWDATA!F358)=0,"",N372)</f>
        <v/>
      </c>
      <c r="O373" s="296" t="str">
        <f>IF(LEN(SWDATA!G358)=0,"",O372)</f>
        <v/>
      </c>
      <c r="P373" s="297" t="str">
        <f>IF(LEN(SWDATA!C358)=0,"",SWDATA!C358)</f>
        <v/>
      </c>
      <c r="Q373" s="312" t="str">
        <f t="shared" si="1263"/>
        <v/>
      </c>
      <c r="R373" s="223" t="s">
        <v>261</v>
      </c>
      <c r="S373" s="224"/>
      <c r="T373" s="224"/>
      <c r="U373" s="264" t="s">
        <v>624</v>
      </c>
      <c r="V373" s="205" t="s">
        <v>221</v>
      </c>
      <c r="W373" s="266">
        <f>IF(OR(Is_Loading,LEN($A373)=0),"",SWDATA!P358)</f>
        <v>0</v>
      </c>
      <c r="X373" s="267">
        <f>IF(OR(Is_Loading,LEN($A373)=0),"",SWDATA!Q358)</f>
        <v>0</v>
      </c>
      <c r="Y373" s="267">
        <f>IF(OR(Is_Loading,LEN($A373)=0),"",SWDATA!R358)</f>
        <v>0</v>
      </c>
      <c r="Z373" s="266" t="str">
        <f t="shared" si="1493"/>
        <v/>
      </c>
      <c r="AA373" s="266">
        <f>IF(OR(Is_Loading,LEN($A373)=0),"",SWDATA!T358)</f>
        <v>0</v>
      </c>
      <c r="AB373" s="267">
        <f>IF(OR(Is_Loading,LEN($A373)=0),"",SWDATA!U358)</f>
        <v>0</v>
      </c>
      <c r="AC373" s="267">
        <f>IF(OR(Is_Loading,LEN($A373)=0),"",SWDATA!V358)</f>
        <v>0</v>
      </c>
      <c r="AD373" s="266" t="str">
        <f t="shared" si="1265"/>
        <v/>
      </c>
      <c r="AE373" s="266">
        <f>IF(OR(Is_Loading,LEN($A373)=0),"",SWDATA!X358)</f>
        <v>0</v>
      </c>
      <c r="AF373" s="267">
        <f>IF(OR(Is_Loading,LEN($A373)=0),"",SWDATA!Y358)</f>
        <v>0</v>
      </c>
      <c r="AG373" s="267">
        <f>IF(OR(Is_Loading,LEN($A373)=0),"",SWDATA!Z358)</f>
        <v>0</v>
      </c>
      <c r="AH373" s="266" t="str">
        <f t="shared" si="1266"/>
        <v/>
      </c>
      <c r="AI373" s="266">
        <f>IF(OR(Is_Loading,LEN($A373)=0),"",SWDATA!AB358)</f>
        <v>0</v>
      </c>
      <c r="AJ373" s="267">
        <f>IF(OR(Is_Loading,LEN($A373)=0),"",SWDATA!AC358)</f>
        <v>0</v>
      </c>
      <c r="AK373" s="267">
        <f>IF(OR(Is_Loading,LEN($A373)=0),"",SWDATA!AD358)</f>
        <v>0</v>
      </c>
      <c r="AL373" s="266" t="str">
        <f t="shared" si="1267"/>
        <v/>
      </c>
      <c r="AM373" s="266">
        <f>IF(OR(Is_Loading,LEN($A373)=0),"",SWDATA!AF358)</f>
        <v>0</v>
      </c>
      <c r="AN373" s="267">
        <f>IF(OR(Is_Loading,LEN($A373)=0),"",SWDATA!AG358)</f>
        <v>0</v>
      </c>
      <c r="AO373" s="323">
        <f>IF(OR(Is_Loading,LEN($A373)=0),"",SWDATA!AH358)</f>
        <v>0</v>
      </c>
      <c r="AP373" s="320" t="str">
        <f t="shared" si="1268"/>
        <v/>
      </c>
      <c r="AQ373" s="266">
        <f>IF(OR(Is_Loading,LEN($A373)=0),"",SWDATA!AJ358)</f>
        <v>0</v>
      </c>
      <c r="AR373" s="267">
        <f>IF(OR(Is_Loading,LEN($A373)=0),"",SWDATA!AK358)</f>
        <v>0</v>
      </c>
      <c r="AS373" s="267">
        <f>IF(OR(Is_Loading,LEN($A373)=0),"",SWDATA!AL358)</f>
        <v>0</v>
      </c>
      <c r="AT373" s="266" t="str">
        <f t="shared" si="1269"/>
        <v/>
      </c>
      <c r="AU373" s="266">
        <f>IF(OR(Is_Loading,LEN($A373)=0),"",SWDATA!AN358)</f>
        <v>0</v>
      </c>
      <c r="AV373" s="267">
        <f>IF(OR(Is_Loading,LEN($A373)=0),"",SWDATA!AO358)</f>
        <v>0</v>
      </c>
      <c r="AW373" s="267">
        <f>IF(OR(Is_Loading,LEN($A373)=0),"",SWDATA!AP358)</f>
        <v>0</v>
      </c>
      <c r="AX373" s="266" t="str">
        <f t="shared" si="1270"/>
        <v/>
      </c>
      <c r="AY373" s="266">
        <f>IF(OR(Is_Loading,LEN($A373)=0),"",SWDATA!AR358)</f>
        <v>0</v>
      </c>
      <c r="AZ373" s="267">
        <f>IF(OR(Is_Loading,LEN($A373)=0),"",SWDATA!AS358)</f>
        <v>0</v>
      </c>
      <c r="BA373" s="267">
        <f>IF(OR(Is_Loading,LEN($A373)=0),"",SWDATA!AT358)</f>
        <v>0</v>
      </c>
      <c r="BB373" s="266" t="str">
        <f t="shared" si="1271"/>
        <v/>
      </c>
      <c r="BC373" s="266">
        <f>IF(OR(Is_Loading,LEN($A373)=0),"",SWDATA!AV358)</f>
        <v>0</v>
      </c>
      <c r="BD373" s="267">
        <f>IF(OR(Is_Loading,LEN($A373)=0),"",SWDATA!AW358)</f>
        <v>0</v>
      </c>
      <c r="BE373" s="323">
        <f>IF(OR(Is_Loading,LEN($A373)=0),"",SWDATA!AX358)</f>
        <v>0</v>
      </c>
      <c r="BF373" s="320" t="str">
        <f t="shared" si="1272"/>
        <v/>
      </c>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c r="CF373" s="11"/>
      <c r="CG373" s="11"/>
      <c r="CH373" s="11"/>
      <c r="CI373" s="11"/>
      <c r="CJ373" s="11"/>
      <c r="CK373" s="11"/>
      <c r="CL373" s="11"/>
      <c r="CM373" s="11"/>
      <c r="CN373" s="351"/>
      <c r="CO373" s="351"/>
      <c r="CP373" s="351"/>
      <c r="CQ373" s="351"/>
      <c r="CR373" s="351"/>
      <c r="CS373" s="351"/>
      <c r="CT373" s="351"/>
      <c r="CU373" s="351"/>
      <c r="CV373" s="351"/>
      <c r="CW373" s="351"/>
      <c r="CX373" s="351"/>
      <c r="CY373" s="351"/>
      <c r="CZ373" s="351"/>
      <c r="DA373" s="351"/>
      <c r="DB373" s="351"/>
      <c r="DC373" s="351"/>
      <c r="DD373" s="351"/>
      <c r="DE373" s="351"/>
      <c r="DF373" s="351"/>
      <c r="DG373" s="351"/>
      <c r="DH373" s="351"/>
      <c r="DI373" s="351"/>
      <c r="DJ373" s="351"/>
      <c r="DK373" s="351"/>
      <c r="DL373" s="351"/>
      <c r="DM373" s="351"/>
      <c r="DN373" s="351"/>
      <c r="DS373" s="372"/>
      <c r="DT373" s="374"/>
      <c r="DU373" s="375"/>
      <c r="DV373" s="375"/>
      <c r="DW373" s="375"/>
      <c r="DX373" s="375">
        <v>1</v>
      </c>
      <c r="DY373" s="375">
        <f t="shared" si="1461"/>
        <v>0</v>
      </c>
      <c r="DZ373" s="375">
        <f t="shared" si="1462"/>
        <v>0</v>
      </c>
      <c r="EA373" s="375">
        <f t="shared" si="1463"/>
        <v>1</v>
      </c>
      <c r="EB373" s="375">
        <f t="shared" si="1464"/>
        <v>0</v>
      </c>
      <c r="EC373" s="375">
        <f t="shared" si="1465"/>
        <v>0</v>
      </c>
      <c r="ED373" s="375">
        <f t="shared" si="1466"/>
        <v>1</v>
      </c>
      <c r="EE373" s="375">
        <f t="shared" si="1467"/>
        <v>0</v>
      </c>
      <c r="EF373" s="375">
        <f t="shared" si="1468"/>
        <v>0</v>
      </c>
      <c r="EG373" s="375">
        <f t="shared" si="1469"/>
        <v>1</v>
      </c>
      <c r="EH373" s="375">
        <f t="shared" si="1470"/>
        <v>0</v>
      </c>
      <c r="EI373" s="375">
        <f t="shared" si="1471"/>
        <v>0</v>
      </c>
      <c r="EJ373" s="375">
        <f t="shared" si="1472"/>
        <v>1</v>
      </c>
      <c r="EK373" s="375">
        <f t="shared" si="1473"/>
        <v>0</v>
      </c>
      <c r="EL373" s="375">
        <f t="shared" si="1474"/>
        <v>0</v>
      </c>
      <c r="EM373" s="375">
        <f t="shared" si="1475"/>
        <v>1</v>
      </c>
      <c r="EN373" s="375">
        <f t="shared" si="1476"/>
        <v>0</v>
      </c>
      <c r="EO373" s="375">
        <f t="shared" si="1477"/>
        <v>0</v>
      </c>
      <c r="EP373" s="375">
        <f t="shared" si="1478"/>
        <v>1</v>
      </c>
      <c r="EQ373" s="375">
        <f t="shared" si="1479"/>
        <v>0</v>
      </c>
      <c r="ER373" s="375">
        <f t="shared" si="1480"/>
        <v>0</v>
      </c>
      <c r="ES373" s="375">
        <f t="shared" si="1481"/>
        <v>1</v>
      </c>
      <c r="ET373" s="375">
        <f t="shared" si="1482"/>
        <v>0</v>
      </c>
      <c r="EU373" s="375">
        <f t="shared" si="1483"/>
        <v>0</v>
      </c>
      <c r="EV373" s="375">
        <f t="shared" si="1484"/>
        <v>1</v>
      </c>
      <c r="EW373" s="375">
        <f t="shared" si="1485"/>
        <v>0</v>
      </c>
      <c r="EX373" s="375">
        <f t="shared" si="1486"/>
        <v>0</v>
      </c>
      <c r="EY373" s="375">
        <f t="shared" si="1487"/>
        <v>1</v>
      </c>
      <c r="EZ373" s="375">
        <f t="shared" si="1488"/>
        <v>0</v>
      </c>
      <c r="FA373" s="375">
        <f t="shared" si="1489"/>
        <v>0</v>
      </c>
      <c r="FB373" s="375">
        <f t="shared" si="1490"/>
        <v>1</v>
      </c>
      <c r="FC373" s="375">
        <f t="shared" si="1491"/>
        <v>0</v>
      </c>
      <c r="FD373" s="375">
        <f t="shared" si="1492"/>
        <v>0</v>
      </c>
      <c r="FE373" s="376"/>
      <c r="FF373" s="372"/>
      <c r="FG373" s="372"/>
      <c r="FH373" s="372"/>
      <c r="FI373" s="372"/>
      <c r="FJ373" s="372"/>
      <c r="FK373" s="372"/>
      <c r="FL373" s="372"/>
      <c r="FM373" s="372"/>
      <c r="FN373" s="372"/>
      <c r="FO373" s="372"/>
      <c r="FP373" s="372"/>
      <c r="FQ373" s="372"/>
      <c r="FR373" s="372"/>
      <c r="FS373" s="372"/>
      <c r="FT373" s="372"/>
      <c r="FU373" s="372"/>
      <c r="FV373" s="372"/>
      <c r="FW373" s="372"/>
      <c r="FX373" s="372"/>
      <c r="FY373" s="372"/>
      <c r="FZ373" s="372"/>
      <c r="GA373" s="372"/>
      <c r="GB373" s="372"/>
      <c r="GC373" s="372"/>
      <c r="GD373" s="372"/>
      <c r="GE373" s="372"/>
      <c r="GF373" s="372"/>
      <c r="GG373" s="372"/>
      <c r="GH373" s="372"/>
      <c r="GI373" s="372"/>
      <c r="GJ373" s="372"/>
      <c r="GK373" s="372"/>
      <c r="GL373" s="372"/>
      <c r="GM373" s="372"/>
      <c r="GN373" s="372"/>
      <c r="GO373" s="372"/>
      <c r="GP373" s="372"/>
      <c r="GQ373" s="372"/>
      <c r="GR373" s="372"/>
      <c r="GS373" s="372"/>
      <c r="GT373" s="372"/>
      <c r="GU373" s="372"/>
      <c r="GV373" s="372"/>
      <c r="GW373" s="372"/>
      <c r="GX373" s="372"/>
      <c r="GY373" s="372"/>
      <c r="GZ373" s="372"/>
      <c r="HA373" s="372"/>
      <c r="HB373" s="372"/>
      <c r="HC373" s="372"/>
    </row>
    <row r="374" spans="1:211" s="373" customFormat="1" ht="15" customHeight="1" thickBot="1" x14ac:dyDescent="0.25">
      <c r="A374" s="366">
        <f>SWDATA!O359</f>
        <v>0</v>
      </c>
      <c r="B374" s="366">
        <f>SWDATA!M359</f>
        <v>0</v>
      </c>
      <c r="C374" s="351">
        <f>IF(AND(SWDATA!M359=1,SWDATA!Q359="promotions"),SWDATA!P359,0)</f>
        <v>0</v>
      </c>
      <c r="D374" s="367">
        <f>ROW(SWDATA!M359)</f>
        <v>359</v>
      </c>
      <c r="E374" s="368">
        <f ca="1">IF(AND(B374=1,UPPER(HLOOKUP(D374+12,'Metrics &amp; Attributes View'!$13:$31,19,0))&lt;&gt;"SBOM"),1,0)</f>
        <v>0</v>
      </c>
      <c r="F374" s="369">
        <f t="shared" si="1259"/>
        <v>1</v>
      </c>
      <c r="G374" s="366" t="str">
        <f t="shared" si="1260"/>
        <v/>
      </c>
      <c r="H374" s="370"/>
      <c r="J374" s="238">
        <f t="shared" si="1261"/>
        <v>0</v>
      </c>
      <c r="K374" s="239" t="str">
        <f t="shared" si="1262"/>
        <v/>
      </c>
      <c r="L374" s="342"/>
      <c r="M374" s="345"/>
      <c r="N374" s="340" t="str">
        <f>IF(LEN(SWDATA!F359)=0,"",N373)</f>
        <v/>
      </c>
      <c r="O374" s="296" t="str">
        <f>IF(LEN(SWDATA!G359)=0,"",O373)</f>
        <v/>
      </c>
      <c r="P374" s="297" t="str">
        <f>IF(LEN(SWDATA!C359)=0,"",SWDATA!C359)</f>
        <v/>
      </c>
      <c r="Q374" s="312" t="str">
        <f t="shared" si="1263"/>
        <v/>
      </c>
      <c r="R374" s="223" t="s">
        <v>262</v>
      </c>
      <c r="S374" s="224"/>
      <c r="T374" s="224"/>
      <c r="U374" s="264" t="s">
        <v>603</v>
      </c>
      <c r="V374" s="205" t="s">
        <v>221</v>
      </c>
      <c r="W374" s="266">
        <f>IF(OR(Is_Loading,LEN($A374)=0),"",SWDATA!P359)</f>
        <v>0</v>
      </c>
      <c r="X374" s="267">
        <f>IF(OR(Is_Loading,LEN($A374)=0),"",SWDATA!Q359)</f>
        <v>0</v>
      </c>
      <c r="Y374" s="267">
        <f>IF(OR(Is_Loading,LEN($A374)=0),"",SWDATA!R359)</f>
        <v>0</v>
      </c>
      <c r="Z374" s="266" t="str">
        <f t="shared" si="1493"/>
        <v/>
      </c>
      <c r="AA374" s="266">
        <f>IF(OR(Is_Loading,LEN($A374)=0),"",SWDATA!T359)</f>
        <v>0</v>
      </c>
      <c r="AB374" s="267">
        <f>IF(OR(Is_Loading,LEN($A374)=0),"",SWDATA!U359)</f>
        <v>0</v>
      </c>
      <c r="AC374" s="267">
        <f>IF(OR(Is_Loading,LEN($A374)=0),"",SWDATA!V359)</f>
        <v>0</v>
      </c>
      <c r="AD374" s="266" t="str">
        <f t="shared" si="1265"/>
        <v/>
      </c>
      <c r="AE374" s="266">
        <f>IF(OR(Is_Loading,LEN($A374)=0),"",SWDATA!X359)</f>
        <v>0</v>
      </c>
      <c r="AF374" s="267">
        <f>IF(OR(Is_Loading,LEN($A374)=0),"",SWDATA!Y359)</f>
        <v>0</v>
      </c>
      <c r="AG374" s="267">
        <f>IF(OR(Is_Loading,LEN($A374)=0),"",SWDATA!Z359)</f>
        <v>0</v>
      </c>
      <c r="AH374" s="266" t="str">
        <f t="shared" si="1266"/>
        <v/>
      </c>
      <c r="AI374" s="266">
        <f>IF(OR(Is_Loading,LEN($A374)=0),"",SWDATA!AB359)</f>
        <v>0</v>
      </c>
      <c r="AJ374" s="267">
        <f>IF(OR(Is_Loading,LEN($A374)=0),"",SWDATA!AC359)</f>
        <v>0</v>
      </c>
      <c r="AK374" s="267">
        <f>IF(OR(Is_Loading,LEN($A374)=0),"",SWDATA!AD359)</f>
        <v>0</v>
      </c>
      <c r="AL374" s="266" t="str">
        <f t="shared" si="1267"/>
        <v/>
      </c>
      <c r="AM374" s="266">
        <f>IF(OR(Is_Loading,LEN($A374)=0),"",SWDATA!AF359)</f>
        <v>0</v>
      </c>
      <c r="AN374" s="267">
        <f>IF(OR(Is_Loading,LEN($A374)=0),"",SWDATA!AG359)</f>
        <v>0</v>
      </c>
      <c r="AO374" s="323">
        <f>IF(OR(Is_Loading,LEN($A374)=0),"",SWDATA!AH359)</f>
        <v>0</v>
      </c>
      <c r="AP374" s="320" t="str">
        <f t="shared" si="1268"/>
        <v/>
      </c>
      <c r="AQ374" s="266">
        <f>IF(OR(Is_Loading,LEN($A374)=0),"",SWDATA!AJ359)</f>
        <v>0</v>
      </c>
      <c r="AR374" s="267">
        <f>IF(OR(Is_Loading,LEN($A374)=0),"",SWDATA!AK359)</f>
        <v>0</v>
      </c>
      <c r="AS374" s="267">
        <f>IF(OR(Is_Loading,LEN($A374)=0),"",SWDATA!AL359)</f>
        <v>0</v>
      </c>
      <c r="AT374" s="266" t="str">
        <f t="shared" si="1269"/>
        <v/>
      </c>
      <c r="AU374" s="266">
        <f>IF(OR(Is_Loading,LEN($A374)=0),"",SWDATA!AN359)</f>
        <v>0</v>
      </c>
      <c r="AV374" s="267">
        <f>IF(OR(Is_Loading,LEN($A374)=0),"",SWDATA!AO359)</f>
        <v>0</v>
      </c>
      <c r="AW374" s="267">
        <f>IF(OR(Is_Loading,LEN($A374)=0),"",SWDATA!AP359)</f>
        <v>0</v>
      </c>
      <c r="AX374" s="266" t="str">
        <f t="shared" si="1270"/>
        <v/>
      </c>
      <c r="AY374" s="266">
        <f>IF(OR(Is_Loading,LEN($A374)=0),"",SWDATA!AR359)</f>
        <v>0</v>
      </c>
      <c r="AZ374" s="267">
        <f>IF(OR(Is_Loading,LEN($A374)=0),"",SWDATA!AS359)</f>
        <v>0</v>
      </c>
      <c r="BA374" s="267">
        <f>IF(OR(Is_Loading,LEN($A374)=0),"",SWDATA!AT359)</f>
        <v>0</v>
      </c>
      <c r="BB374" s="266" t="str">
        <f t="shared" si="1271"/>
        <v/>
      </c>
      <c r="BC374" s="266">
        <f>IF(OR(Is_Loading,LEN($A374)=0),"",SWDATA!AV359)</f>
        <v>0</v>
      </c>
      <c r="BD374" s="267">
        <f>IF(OR(Is_Loading,LEN($A374)=0),"",SWDATA!AW359)</f>
        <v>0</v>
      </c>
      <c r="BE374" s="323">
        <f>IF(OR(Is_Loading,LEN($A374)=0),"",SWDATA!AX359)</f>
        <v>0</v>
      </c>
      <c r="BF374" s="320" t="str">
        <f t="shared" si="1272"/>
        <v/>
      </c>
      <c r="BG374" s="11"/>
      <c r="BH374" s="11"/>
      <c r="BI374" s="11"/>
      <c r="BJ374" s="11"/>
      <c r="BK374" s="11"/>
      <c r="BL374" s="11"/>
      <c r="BM374" s="11"/>
      <c r="BN374" s="11"/>
      <c r="BO374" s="11"/>
      <c r="BP374" s="11"/>
      <c r="BQ374" s="11"/>
      <c r="BR374" s="11"/>
      <c r="BS374" s="11"/>
      <c r="BT374" s="11"/>
      <c r="BU374" s="11"/>
      <c r="BV374" s="11"/>
      <c r="BW374" s="11"/>
      <c r="BX374" s="11"/>
      <c r="BY374" s="11"/>
      <c r="BZ374" s="11"/>
      <c r="CA374" s="11"/>
      <c r="CB374" s="11"/>
      <c r="CC374" s="11"/>
      <c r="CD374" s="11"/>
      <c r="CE374" s="11"/>
      <c r="CF374" s="11"/>
      <c r="CG374" s="11"/>
      <c r="CH374" s="11"/>
      <c r="CI374" s="11"/>
      <c r="CJ374" s="11"/>
      <c r="CK374" s="11"/>
      <c r="CL374" s="11"/>
      <c r="CM374" s="11"/>
      <c r="CN374" s="351"/>
      <c r="CO374" s="351"/>
      <c r="CP374" s="351"/>
      <c r="CQ374" s="351"/>
      <c r="CR374" s="351"/>
      <c r="CS374" s="351"/>
      <c r="CT374" s="351"/>
      <c r="CU374" s="351"/>
      <c r="CV374" s="351"/>
      <c r="CW374" s="351"/>
      <c r="CX374" s="351"/>
      <c r="CY374" s="351"/>
      <c r="CZ374" s="351"/>
      <c r="DA374" s="351"/>
      <c r="DB374" s="351"/>
      <c r="DC374" s="351"/>
      <c r="DD374" s="351"/>
      <c r="DE374" s="351"/>
      <c r="DF374" s="351"/>
      <c r="DG374" s="351"/>
      <c r="DH374" s="351"/>
      <c r="DI374" s="351"/>
      <c r="DJ374" s="351"/>
      <c r="DK374" s="351"/>
      <c r="DL374" s="351"/>
      <c r="DM374" s="351"/>
      <c r="DN374" s="351"/>
      <c r="DS374" s="372"/>
      <c r="DT374" s="374"/>
      <c r="DU374" s="375"/>
      <c r="DV374" s="375"/>
      <c r="DW374" s="375"/>
      <c r="DX374" s="375">
        <v>1</v>
      </c>
      <c r="DY374" s="375">
        <f t="shared" si="1461"/>
        <v>0</v>
      </c>
      <c r="DZ374" s="375">
        <f t="shared" si="1462"/>
        <v>0</v>
      </c>
      <c r="EA374" s="375">
        <f t="shared" si="1463"/>
        <v>1</v>
      </c>
      <c r="EB374" s="375">
        <f t="shared" si="1464"/>
        <v>0</v>
      </c>
      <c r="EC374" s="375">
        <f t="shared" si="1465"/>
        <v>0</v>
      </c>
      <c r="ED374" s="375">
        <f t="shared" si="1466"/>
        <v>1</v>
      </c>
      <c r="EE374" s="375">
        <f t="shared" si="1467"/>
        <v>0</v>
      </c>
      <c r="EF374" s="375">
        <f t="shared" si="1468"/>
        <v>0</v>
      </c>
      <c r="EG374" s="375">
        <f t="shared" si="1469"/>
        <v>1</v>
      </c>
      <c r="EH374" s="375">
        <f t="shared" si="1470"/>
        <v>0</v>
      </c>
      <c r="EI374" s="375">
        <f t="shared" si="1471"/>
        <v>0</v>
      </c>
      <c r="EJ374" s="375">
        <f t="shared" si="1472"/>
        <v>1</v>
      </c>
      <c r="EK374" s="375">
        <f t="shared" si="1473"/>
        <v>0</v>
      </c>
      <c r="EL374" s="375">
        <f t="shared" si="1474"/>
        <v>0</v>
      </c>
      <c r="EM374" s="375">
        <f t="shared" si="1475"/>
        <v>1</v>
      </c>
      <c r="EN374" s="375">
        <f t="shared" si="1476"/>
        <v>0</v>
      </c>
      <c r="EO374" s="375">
        <f t="shared" si="1477"/>
        <v>0</v>
      </c>
      <c r="EP374" s="375">
        <f t="shared" si="1478"/>
        <v>1</v>
      </c>
      <c r="EQ374" s="375">
        <f t="shared" si="1479"/>
        <v>0</v>
      </c>
      <c r="ER374" s="375">
        <f t="shared" si="1480"/>
        <v>0</v>
      </c>
      <c r="ES374" s="375">
        <f t="shared" si="1481"/>
        <v>1</v>
      </c>
      <c r="ET374" s="375">
        <f t="shared" si="1482"/>
        <v>0</v>
      </c>
      <c r="EU374" s="375">
        <f t="shared" si="1483"/>
        <v>0</v>
      </c>
      <c r="EV374" s="375">
        <f t="shared" si="1484"/>
        <v>1</v>
      </c>
      <c r="EW374" s="375">
        <f t="shared" si="1485"/>
        <v>0</v>
      </c>
      <c r="EX374" s="375">
        <f t="shared" si="1486"/>
        <v>0</v>
      </c>
      <c r="EY374" s="375">
        <f t="shared" si="1487"/>
        <v>1</v>
      </c>
      <c r="EZ374" s="375">
        <f t="shared" si="1488"/>
        <v>0</v>
      </c>
      <c r="FA374" s="375">
        <f t="shared" si="1489"/>
        <v>0</v>
      </c>
      <c r="FB374" s="375">
        <f t="shared" si="1490"/>
        <v>1</v>
      </c>
      <c r="FC374" s="375">
        <f t="shared" si="1491"/>
        <v>0</v>
      </c>
      <c r="FD374" s="375">
        <f t="shared" si="1492"/>
        <v>0</v>
      </c>
      <c r="FE374" s="376"/>
      <c r="FF374" s="372"/>
      <c r="FG374" s="372"/>
      <c r="FH374" s="372"/>
      <c r="FI374" s="372"/>
      <c r="FJ374" s="372"/>
      <c r="FK374" s="372"/>
      <c r="FL374" s="372"/>
      <c r="FM374" s="372"/>
      <c r="FN374" s="372"/>
      <c r="FO374" s="372"/>
      <c r="FP374" s="372"/>
      <c r="FQ374" s="372"/>
      <c r="FR374" s="372"/>
      <c r="FS374" s="372"/>
      <c r="FT374" s="372"/>
      <c r="FU374" s="372"/>
      <c r="FV374" s="372"/>
      <c r="FW374" s="372"/>
      <c r="FX374" s="372"/>
      <c r="FY374" s="372"/>
      <c r="FZ374" s="372"/>
      <c r="GA374" s="372"/>
      <c r="GB374" s="372"/>
      <c r="GC374" s="372"/>
      <c r="GD374" s="372"/>
      <c r="GE374" s="372"/>
      <c r="GF374" s="372"/>
      <c r="GG374" s="372"/>
      <c r="GH374" s="372"/>
      <c r="GI374" s="372"/>
      <c r="GJ374" s="372"/>
      <c r="GK374" s="372"/>
      <c r="GL374" s="372"/>
      <c r="GM374" s="372"/>
      <c r="GN374" s="372"/>
      <c r="GO374" s="372"/>
      <c r="GP374" s="372"/>
      <c r="GQ374" s="372"/>
      <c r="GR374" s="372"/>
      <c r="GS374" s="372"/>
      <c r="GT374" s="372"/>
      <c r="GU374" s="372"/>
      <c r="GV374" s="372"/>
      <c r="GW374" s="372"/>
      <c r="GX374" s="372"/>
      <c r="GY374" s="372"/>
      <c r="GZ374" s="372"/>
      <c r="HA374" s="372"/>
      <c r="HB374" s="372"/>
      <c r="HC374" s="372"/>
    </row>
    <row r="375" spans="1:211" s="373" customFormat="1" ht="15" hidden="1" customHeight="1" outlineLevel="1" x14ac:dyDescent="0.2">
      <c r="A375" s="366">
        <f>SWDATA!O360</f>
        <v>0</v>
      </c>
      <c r="B375" s="366">
        <f>SWDATA!M360</f>
        <v>0</v>
      </c>
      <c r="C375" s="351">
        <f>IF(AND(SWDATA!M360=1,SWDATA!Q360="promotions"),SWDATA!P360,0)</f>
        <v>0</v>
      </c>
      <c r="D375" s="367">
        <f>ROW(SWDATA!M360)</f>
        <v>360</v>
      </c>
      <c r="E375" s="368">
        <f t="shared" ref="E375:E385" si="1496">B375</f>
        <v>0</v>
      </c>
      <c r="F375" s="369">
        <f t="shared" si="1259"/>
        <v>1</v>
      </c>
      <c r="G375" s="366" t="str">
        <f t="shared" si="1260"/>
        <v/>
      </c>
      <c r="H375" s="370"/>
      <c r="J375" s="238">
        <f t="shared" si="1261"/>
        <v>0</v>
      </c>
      <c r="K375" s="239" t="str">
        <f t="shared" si="1262"/>
        <v/>
      </c>
      <c r="L375" s="342"/>
      <c r="M375" s="345"/>
      <c r="N375" s="340" t="str">
        <f>IF(LEN(SWDATA!F360)=0,"",N374)</f>
        <v/>
      </c>
      <c r="O375" s="296" t="str">
        <f>IF(LEN(SWDATA!G360)=0,"",O374)</f>
        <v/>
      </c>
      <c r="P375" s="297" t="str">
        <f>IF(LEN(SWDATA!C360)=0,"",SWDATA!C360)</f>
        <v/>
      </c>
      <c r="Q375" s="312" t="str">
        <f t="shared" si="1263"/>
        <v/>
      </c>
      <c r="R375" s="223" t="s">
        <v>261</v>
      </c>
      <c r="S375" s="224"/>
      <c r="T375" s="224"/>
      <c r="U375" s="264" t="s">
        <v>610</v>
      </c>
      <c r="V375" s="205" t="s">
        <v>221</v>
      </c>
      <c r="W375" s="266">
        <f>IF(OR(Is_Loading,LEN($A375)=0),"",SWDATA!P360)</f>
        <v>0</v>
      </c>
      <c r="X375" s="267">
        <f>IF(OR(Is_Loading,LEN($A375)=0),"",SWDATA!Q360)</f>
        <v>0</v>
      </c>
      <c r="Y375" s="267">
        <f>IF(OR(Is_Loading,LEN($A375)=0),"",SWDATA!R360)</f>
        <v>0</v>
      </c>
      <c r="Z375" s="266" t="str">
        <f t="shared" si="1493"/>
        <v/>
      </c>
      <c r="AA375" s="266">
        <f>IF(OR(Is_Loading,LEN($A375)=0),"",SWDATA!T360)</f>
        <v>0</v>
      </c>
      <c r="AB375" s="267">
        <f>IF(OR(Is_Loading,LEN($A375)=0),"",SWDATA!U360)</f>
        <v>0</v>
      </c>
      <c r="AC375" s="267">
        <f>IF(OR(Is_Loading,LEN($A375)=0),"",SWDATA!V360)</f>
        <v>0</v>
      </c>
      <c r="AD375" s="266" t="str">
        <f t="shared" si="1265"/>
        <v/>
      </c>
      <c r="AE375" s="266">
        <f>IF(OR(Is_Loading,LEN($A375)=0),"",SWDATA!X360)</f>
        <v>0</v>
      </c>
      <c r="AF375" s="267">
        <f>IF(OR(Is_Loading,LEN($A375)=0),"",SWDATA!Y360)</f>
        <v>0</v>
      </c>
      <c r="AG375" s="267">
        <f>IF(OR(Is_Loading,LEN($A375)=0),"",SWDATA!Z360)</f>
        <v>0</v>
      </c>
      <c r="AH375" s="266" t="str">
        <f t="shared" si="1266"/>
        <v/>
      </c>
      <c r="AI375" s="266">
        <f>IF(OR(Is_Loading,LEN($A375)=0),"",SWDATA!AB360)</f>
        <v>0</v>
      </c>
      <c r="AJ375" s="267">
        <f>IF(OR(Is_Loading,LEN($A375)=0),"",SWDATA!AC360)</f>
        <v>0</v>
      </c>
      <c r="AK375" s="267">
        <f>IF(OR(Is_Loading,LEN($A375)=0),"",SWDATA!AD360)</f>
        <v>0</v>
      </c>
      <c r="AL375" s="266" t="str">
        <f t="shared" si="1267"/>
        <v/>
      </c>
      <c r="AM375" s="266">
        <f>IF(OR(Is_Loading,LEN($A375)=0),"",SWDATA!AF360)</f>
        <v>0</v>
      </c>
      <c r="AN375" s="267">
        <f>IF(OR(Is_Loading,LEN($A375)=0),"",SWDATA!AG360)</f>
        <v>0</v>
      </c>
      <c r="AO375" s="323">
        <f>IF(OR(Is_Loading,LEN($A375)=0),"",SWDATA!AH360)</f>
        <v>0</v>
      </c>
      <c r="AP375" s="320" t="str">
        <f t="shared" si="1268"/>
        <v/>
      </c>
      <c r="AQ375" s="266">
        <f>IF(OR(Is_Loading,LEN($A375)=0),"",SWDATA!AJ360)</f>
        <v>0</v>
      </c>
      <c r="AR375" s="267">
        <f>IF(OR(Is_Loading,LEN($A375)=0),"",SWDATA!AK360)</f>
        <v>0</v>
      </c>
      <c r="AS375" s="267">
        <f>IF(OR(Is_Loading,LEN($A375)=0),"",SWDATA!AL360)</f>
        <v>0</v>
      </c>
      <c r="AT375" s="266" t="str">
        <f t="shared" si="1269"/>
        <v/>
      </c>
      <c r="AU375" s="266">
        <f>IF(OR(Is_Loading,LEN($A375)=0),"",SWDATA!AN360)</f>
        <v>0</v>
      </c>
      <c r="AV375" s="267">
        <f>IF(OR(Is_Loading,LEN($A375)=0),"",SWDATA!AO360)</f>
        <v>0</v>
      </c>
      <c r="AW375" s="267">
        <f>IF(OR(Is_Loading,LEN($A375)=0),"",SWDATA!AP360)</f>
        <v>0</v>
      </c>
      <c r="AX375" s="266" t="str">
        <f t="shared" si="1270"/>
        <v/>
      </c>
      <c r="AY375" s="266">
        <f>IF(OR(Is_Loading,LEN($A375)=0),"",SWDATA!AR360)</f>
        <v>0</v>
      </c>
      <c r="AZ375" s="267">
        <f>IF(OR(Is_Loading,LEN($A375)=0),"",SWDATA!AS360)</f>
        <v>0</v>
      </c>
      <c r="BA375" s="267">
        <f>IF(OR(Is_Loading,LEN($A375)=0),"",SWDATA!AT360)</f>
        <v>0</v>
      </c>
      <c r="BB375" s="266" t="str">
        <f t="shared" si="1271"/>
        <v/>
      </c>
      <c r="BC375" s="266">
        <f>IF(OR(Is_Loading,LEN($A375)=0),"",SWDATA!AV360)</f>
        <v>0</v>
      </c>
      <c r="BD375" s="267">
        <f>IF(OR(Is_Loading,LEN($A375)=0),"",SWDATA!AW360)</f>
        <v>0</v>
      </c>
      <c r="BE375" s="323">
        <f>IF(OR(Is_Loading,LEN($A375)=0),"",SWDATA!AX360)</f>
        <v>0</v>
      </c>
      <c r="BF375" s="320" t="str">
        <f t="shared" si="1272"/>
        <v/>
      </c>
      <c r="BG375" s="11"/>
      <c r="BH375" s="11"/>
      <c r="BI375" s="11"/>
      <c r="BJ375" s="11"/>
      <c r="BK375" s="11"/>
      <c r="BL375" s="11"/>
      <c r="BM375" s="11"/>
      <c r="BN375" s="11"/>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1"/>
      <c r="CK375" s="11"/>
      <c r="CL375" s="11"/>
      <c r="CM375" s="11"/>
      <c r="CN375" s="351"/>
      <c r="CO375" s="351"/>
      <c r="CP375" s="351"/>
      <c r="CQ375" s="351"/>
      <c r="CR375" s="351"/>
      <c r="CS375" s="351"/>
      <c r="CT375" s="351"/>
      <c r="CU375" s="351"/>
      <c r="CV375" s="351"/>
      <c r="CW375" s="351"/>
      <c r="CX375" s="351"/>
      <c r="CY375" s="351"/>
      <c r="CZ375" s="351"/>
      <c r="DA375" s="351"/>
      <c r="DB375" s="351"/>
      <c r="DC375" s="351"/>
      <c r="DD375" s="351"/>
      <c r="DE375" s="351"/>
      <c r="DF375" s="351"/>
      <c r="DG375" s="351"/>
      <c r="DH375" s="351"/>
      <c r="DI375" s="351"/>
      <c r="DJ375" s="351"/>
      <c r="DK375" s="351"/>
      <c r="DL375" s="351"/>
      <c r="DM375" s="351"/>
      <c r="DN375" s="351"/>
      <c r="DS375" s="372"/>
      <c r="DT375" s="374"/>
      <c r="DU375" s="375"/>
      <c r="DV375" s="375"/>
      <c r="DW375" s="375"/>
      <c r="DX375" s="375">
        <v>1</v>
      </c>
      <c r="DY375" s="375">
        <f t="shared" si="1461"/>
        <v>0</v>
      </c>
      <c r="DZ375" s="375">
        <f t="shared" si="1462"/>
        <v>0</v>
      </c>
      <c r="EA375" s="375">
        <f t="shared" si="1463"/>
        <v>1</v>
      </c>
      <c r="EB375" s="375">
        <f t="shared" si="1464"/>
        <v>0</v>
      </c>
      <c r="EC375" s="375">
        <f t="shared" si="1465"/>
        <v>0</v>
      </c>
      <c r="ED375" s="375">
        <f t="shared" si="1466"/>
        <v>1</v>
      </c>
      <c r="EE375" s="375">
        <f t="shared" si="1467"/>
        <v>0</v>
      </c>
      <c r="EF375" s="375">
        <f t="shared" si="1468"/>
        <v>0</v>
      </c>
      <c r="EG375" s="375">
        <f t="shared" si="1469"/>
        <v>1</v>
      </c>
      <c r="EH375" s="375">
        <f t="shared" si="1470"/>
        <v>0</v>
      </c>
      <c r="EI375" s="375">
        <f t="shared" si="1471"/>
        <v>0</v>
      </c>
      <c r="EJ375" s="375">
        <f t="shared" si="1472"/>
        <v>1</v>
      </c>
      <c r="EK375" s="375">
        <f t="shared" si="1473"/>
        <v>0</v>
      </c>
      <c r="EL375" s="375">
        <f t="shared" si="1474"/>
        <v>0</v>
      </c>
      <c r="EM375" s="375">
        <f t="shared" si="1475"/>
        <v>1</v>
      </c>
      <c r="EN375" s="375">
        <f t="shared" si="1476"/>
        <v>0</v>
      </c>
      <c r="EO375" s="375">
        <f t="shared" si="1477"/>
        <v>0</v>
      </c>
      <c r="EP375" s="375">
        <f t="shared" si="1478"/>
        <v>1</v>
      </c>
      <c r="EQ375" s="375">
        <f t="shared" si="1479"/>
        <v>0</v>
      </c>
      <c r="ER375" s="375">
        <f t="shared" si="1480"/>
        <v>0</v>
      </c>
      <c r="ES375" s="375">
        <f t="shared" si="1481"/>
        <v>1</v>
      </c>
      <c r="ET375" s="375">
        <f t="shared" si="1482"/>
        <v>0</v>
      </c>
      <c r="EU375" s="375">
        <f t="shared" si="1483"/>
        <v>0</v>
      </c>
      <c r="EV375" s="375">
        <f t="shared" si="1484"/>
        <v>1</v>
      </c>
      <c r="EW375" s="375">
        <f t="shared" si="1485"/>
        <v>0</v>
      </c>
      <c r="EX375" s="375">
        <f t="shared" si="1486"/>
        <v>0</v>
      </c>
      <c r="EY375" s="375">
        <f t="shared" si="1487"/>
        <v>1</v>
      </c>
      <c r="EZ375" s="375">
        <f t="shared" si="1488"/>
        <v>0</v>
      </c>
      <c r="FA375" s="375">
        <f t="shared" si="1489"/>
        <v>0</v>
      </c>
      <c r="FB375" s="375">
        <f t="shared" si="1490"/>
        <v>1</v>
      </c>
      <c r="FC375" s="375">
        <f t="shared" si="1491"/>
        <v>0</v>
      </c>
      <c r="FD375" s="375">
        <f t="shared" si="1492"/>
        <v>0</v>
      </c>
      <c r="FE375" s="376"/>
      <c r="FF375" s="372"/>
      <c r="FG375" s="372"/>
      <c r="FH375" s="372"/>
      <c r="FI375" s="372"/>
      <c r="FJ375" s="372"/>
      <c r="FK375" s="372"/>
      <c r="FL375" s="372"/>
      <c r="FM375" s="372"/>
      <c r="FN375" s="372"/>
      <c r="FO375" s="372"/>
      <c r="FP375" s="372"/>
      <c r="FQ375" s="372"/>
      <c r="FR375" s="372"/>
      <c r="FS375" s="372"/>
      <c r="FT375" s="372"/>
      <c r="FU375" s="372"/>
      <c r="FV375" s="372"/>
      <c r="FW375" s="372"/>
      <c r="FX375" s="372"/>
      <c r="FY375" s="372"/>
      <c r="FZ375" s="372"/>
      <c r="GA375" s="372"/>
      <c r="GB375" s="372"/>
      <c r="GC375" s="372"/>
      <c r="GD375" s="372"/>
      <c r="GE375" s="372"/>
      <c r="GF375" s="372"/>
      <c r="GG375" s="372"/>
      <c r="GH375" s="372"/>
      <c r="GI375" s="372"/>
      <c r="GJ375" s="372"/>
      <c r="GK375" s="372"/>
      <c r="GL375" s="372"/>
      <c r="GM375" s="372"/>
      <c r="GN375" s="372"/>
      <c r="GO375" s="372"/>
      <c r="GP375" s="372"/>
      <c r="GQ375" s="372"/>
      <c r="GR375" s="372"/>
      <c r="GS375" s="372"/>
      <c r="GT375" s="372"/>
      <c r="GU375" s="372"/>
      <c r="GV375" s="372"/>
      <c r="GW375" s="372"/>
      <c r="GX375" s="372"/>
      <c r="GY375" s="372"/>
      <c r="GZ375" s="372"/>
      <c r="HA375" s="372"/>
      <c r="HB375" s="372"/>
      <c r="HC375" s="372"/>
    </row>
    <row r="376" spans="1:211" s="373" customFormat="1" ht="15" hidden="1" customHeight="1" outlineLevel="1" x14ac:dyDescent="0.2">
      <c r="A376" s="366">
        <f>SWDATA!O361</f>
        <v>0</v>
      </c>
      <c r="B376" s="366">
        <f>SWDATA!M361</f>
        <v>0</v>
      </c>
      <c r="C376" s="351">
        <f>IF(AND(SWDATA!M361=1,SWDATA!Q361="promotions"),SWDATA!P361,0)</f>
        <v>0</v>
      </c>
      <c r="D376" s="367">
        <f>ROW(SWDATA!M361)</f>
        <v>361</v>
      </c>
      <c r="E376" s="368">
        <f t="shared" si="1496"/>
        <v>0</v>
      </c>
      <c r="F376" s="369">
        <f t="shared" si="1259"/>
        <v>1</v>
      </c>
      <c r="G376" s="366" t="str">
        <f t="shared" si="1260"/>
        <v/>
      </c>
      <c r="H376" s="370"/>
      <c r="J376" s="238">
        <f t="shared" si="1261"/>
        <v>0</v>
      </c>
      <c r="K376" s="239" t="str">
        <f t="shared" si="1262"/>
        <v/>
      </c>
      <c r="L376" s="342"/>
      <c r="M376" s="345"/>
      <c r="N376" s="340" t="str">
        <f>IF(LEN(SWDATA!F361)=0,"",N375)</f>
        <v/>
      </c>
      <c r="O376" s="296" t="str">
        <f>IF(LEN(SWDATA!G361)=0,"",O375)</f>
        <v/>
      </c>
      <c r="P376" s="297" t="str">
        <f>IF(LEN(SWDATA!C361)=0,"",SWDATA!C361)</f>
        <v/>
      </c>
      <c r="Q376" s="312" t="str">
        <f t="shared" si="1263"/>
        <v/>
      </c>
      <c r="R376" s="223" t="s">
        <v>261</v>
      </c>
      <c r="S376" s="224"/>
      <c r="T376" s="224"/>
      <c r="U376" s="264" t="s">
        <v>612</v>
      </c>
      <c r="V376" s="205" t="s">
        <v>221</v>
      </c>
      <c r="W376" s="266">
        <f>IF(OR(Is_Loading,LEN($A376)=0),"",SWDATA!P361)</f>
        <v>0</v>
      </c>
      <c r="X376" s="267">
        <f>IF(OR(Is_Loading,LEN($A376)=0),"",SWDATA!Q361)</f>
        <v>0</v>
      </c>
      <c r="Y376" s="267">
        <f>IF(OR(Is_Loading,LEN($A376)=0),"",SWDATA!R361)</f>
        <v>0</v>
      </c>
      <c r="Z376" s="266" t="str">
        <f t="shared" si="1493"/>
        <v/>
      </c>
      <c r="AA376" s="266">
        <f>IF(OR(Is_Loading,LEN($A376)=0),"",SWDATA!T361)</f>
        <v>0</v>
      </c>
      <c r="AB376" s="267">
        <f>IF(OR(Is_Loading,LEN($A376)=0),"",SWDATA!U361)</f>
        <v>0</v>
      </c>
      <c r="AC376" s="267">
        <f>IF(OR(Is_Loading,LEN($A376)=0),"",SWDATA!V361)</f>
        <v>0</v>
      </c>
      <c r="AD376" s="266" t="str">
        <f t="shared" si="1265"/>
        <v/>
      </c>
      <c r="AE376" s="266">
        <f>IF(OR(Is_Loading,LEN($A376)=0),"",SWDATA!X361)</f>
        <v>0</v>
      </c>
      <c r="AF376" s="267">
        <f>IF(OR(Is_Loading,LEN($A376)=0),"",SWDATA!Y361)</f>
        <v>0</v>
      </c>
      <c r="AG376" s="267">
        <f>IF(OR(Is_Loading,LEN($A376)=0),"",SWDATA!Z361)</f>
        <v>0</v>
      </c>
      <c r="AH376" s="266" t="str">
        <f t="shared" si="1266"/>
        <v/>
      </c>
      <c r="AI376" s="266">
        <f>IF(OR(Is_Loading,LEN($A376)=0),"",SWDATA!AB361)</f>
        <v>0</v>
      </c>
      <c r="AJ376" s="267">
        <f>IF(OR(Is_Loading,LEN($A376)=0),"",SWDATA!AC361)</f>
        <v>0</v>
      </c>
      <c r="AK376" s="267">
        <f>IF(OR(Is_Loading,LEN($A376)=0),"",SWDATA!AD361)</f>
        <v>0</v>
      </c>
      <c r="AL376" s="266" t="str">
        <f t="shared" si="1267"/>
        <v/>
      </c>
      <c r="AM376" s="266">
        <f>IF(OR(Is_Loading,LEN($A376)=0),"",SWDATA!AF361)</f>
        <v>0</v>
      </c>
      <c r="AN376" s="267">
        <f>IF(OR(Is_Loading,LEN($A376)=0),"",SWDATA!AG361)</f>
        <v>0</v>
      </c>
      <c r="AO376" s="323">
        <f>IF(OR(Is_Loading,LEN($A376)=0),"",SWDATA!AH361)</f>
        <v>0</v>
      </c>
      <c r="AP376" s="320" t="str">
        <f t="shared" si="1268"/>
        <v/>
      </c>
      <c r="AQ376" s="266">
        <f>IF(OR(Is_Loading,LEN($A376)=0),"",SWDATA!AJ361)</f>
        <v>0</v>
      </c>
      <c r="AR376" s="267">
        <f>IF(OR(Is_Loading,LEN($A376)=0),"",SWDATA!AK361)</f>
        <v>0</v>
      </c>
      <c r="AS376" s="267">
        <f>IF(OR(Is_Loading,LEN($A376)=0),"",SWDATA!AL361)</f>
        <v>0</v>
      </c>
      <c r="AT376" s="266" t="str">
        <f t="shared" si="1269"/>
        <v/>
      </c>
      <c r="AU376" s="266">
        <f>IF(OR(Is_Loading,LEN($A376)=0),"",SWDATA!AN361)</f>
        <v>0</v>
      </c>
      <c r="AV376" s="267">
        <f>IF(OR(Is_Loading,LEN($A376)=0),"",SWDATA!AO361)</f>
        <v>0</v>
      </c>
      <c r="AW376" s="267">
        <f>IF(OR(Is_Loading,LEN($A376)=0),"",SWDATA!AP361)</f>
        <v>0</v>
      </c>
      <c r="AX376" s="266" t="str">
        <f t="shared" si="1270"/>
        <v/>
      </c>
      <c r="AY376" s="266">
        <f>IF(OR(Is_Loading,LEN($A376)=0),"",SWDATA!AR361)</f>
        <v>0</v>
      </c>
      <c r="AZ376" s="267">
        <f>IF(OR(Is_Loading,LEN($A376)=0),"",SWDATA!AS361)</f>
        <v>0</v>
      </c>
      <c r="BA376" s="267">
        <f>IF(OR(Is_Loading,LEN($A376)=0),"",SWDATA!AT361)</f>
        <v>0</v>
      </c>
      <c r="BB376" s="266" t="str">
        <f t="shared" si="1271"/>
        <v/>
      </c>
      <c r="BC376" s="266">
        <f>IF(OR(Is_Loading,LEN($A376)=0),"",SWDATA!AV361)</f>
        <v>0</v>
      </c>
      <c r="BD376" s="267">
        <f>IF(OR(Is_Loading,LEN($A376)=0),"",SWDATA!AW361)</f>
        <v>0</v>
      </c>
      <c r="BE376" s="323">
        <f>IF(OR(Is_Loading,LEN($A376)=0),"",SWDATA!AX361)</f>
        <v>0</v>
      </c>
      <c r="BF376" s="320" t="str">
        <f t="shared" si="1272"/>
        <v/>
      </c>
      <c r="BG376" s="11"/>
      <c r="BH376" s="11"/>
      <c r="BI376" s="11"/>
      <c r="BJ376" s="11"/>
      <c r="BK376" s="11"/>
      <c r="BL376" s="11"/>
      <c r="BM376" s="11"/>
      <c r="BN376" s="11"/>
      <c r="BO376" s="11"/>
      <c r="BP376" s="11"/>
      <c r="BQ376" s="11"/>
      <c r="BR376" s="11"/>
      <c r="BS376" s="11"/>
      <c r="BT376" s="11"/>
      <c r="BU376" s="11"/>
      <c r="BV376" s="11"/>
      <c r="BW376" s="11"/>
      <c r="BX376" s="11"/>
      <c r="BY376" s="11"/>
      <c r="BZ376" s="11"/>
      <c r="CA376" s="11"/>
      <c r="CB376" s="11"/>
      <c r="CC376" s="11"/>
      <c r="CD376" s="11"/>
      <c r="CE376" s="11"/>
      <c r="CF376" s="11"/>
      <c r="CG376" s="11"/>
      <c r="CH376" s="11"/>
      <c r="CI376" s="11"/>
      <c r="CJ376" s="11"/>
      <c r="CK376" s="11"/>
      <c r="CL376" s="11"/>
      <c r="CM376" s="11"/>
      <c r="CN376" s="351"/>
      <c r="CO376" s="351"/>
      <c r="CP376" s="351"/>
      <c r="CQ376" s="351"/>
      <c r="CR376" s="351"/>
      <c r="CS376" s="351"/>
      <c r="CT376" s="351"/>
      <c r="CU376" s="351"/>
      <c r="CV376" s="351"/>
      <c r="CW376" s="351"/>
      <c r="CX376" s="351"/>
      <c r="CY376" s="351"/>
      <c r="CZ376" s="351"/>
      <c r="DA376" s="351"/>
      <c r="DB376" s="351"/>
      <c r="DC376" s="351"/>
      <c r="DD376" s="351"/>
      <c r="DE376" s="351"/>
      <c r="DF376" s="351"/>
      <c r="DG376" s="351"/>
      <c r="DH376" s="351"/>
      <c r="DI376" s="351"/>
      <c r="DJ376" s="351"/>
      <c r="DK376" s="351"/>
      <c r="DL376" s="351"/>
      <c r="DM376" s="351"/>
      <c r="DN376" s="351"/>
      <c r="DS376" s="372"/>
      <c r="DT376" s="374"/>
      <c r="DU376" s="375"/>
      <c r="DV376" s="375"/>
      <c r="DW376" s="375"/>
      <c r="DX376" s="375">
        <v>1</v>
      </c>
      <c r="DY376" s="375">
        <f t="shared" si="1461"/>
        <v>0</v>
      </c>
      <c r="DZ376" s="375">
        <f t="shared" si="1462"/>
        <v>0</v>
      </c>
      <c r="EA376" s="375">
        <f t="shared" si="1463"/>
        <v>1</v>
      </c>
      <c r="EB376" s="375">
        <f t="shared" si="1464"/>
        <v>0</v>
      </c>
      <c r="EC376" s="375">
        <f t="shared" si="1465"/>
        <v>0</v>
      </c>
      <c r="ED376" s="375">
        <f t="shared" si="1466"/>
        <v>1</v>
      </c>
      <c r="EE376" s="375">
        <f t="shared" si="1467"/>
        <v>0</v>
      </c>
      <c r="EF376" s="375">
        <f t="shared" si="1468"/>
        <v>0</v>
      </c>
      <c r="EG376" s="375">
        <f t="shared" si="1469"/>
        <v>1</v>
      </c>
      <c r="EH376" s="375">
        <f t="shared" si="1470"/>
        <v>0</v>
      </c>
      <c r="EI376" s="375">
        <f t="shared" si="1471"/>
        <v>0</v>
      </c>
      <c r="EJ376" s="375">
        <f t="shared" si="1472"/>
        <v>1</v>
      </c>
      <c r="EK376" s="375">
        <f t="shared" si="1473"/>
        <v>0</v>
      </c>
      <c r="EL376" s="375">
        <f t="shared" si="1474"/>
        <v>0</v>
      </c>
      <c r="EM376" s="375">
        <f t="shared" si="1475"/>
        <v>1</v>
      </c>
      <c r="EN376" s="375">
        <f t="shared" si="1476"/>
        <v>0</v>
      </c>
      <c r="EO376" s="375">
        <f t="shared" si="1477"/>
        <v>0</v>
      </c>
      <c r="EP376" s="375">
        <f t="shared" si="1478"/>
        <v>1</v>
      </c>
      <c r="EQ376" s="375">
        <f t="shared" si="1479"/>
        <v>0</v>
      </c>
      <c r="ER376" s="375">
        <f t="shared" si="1480"/>
        <v>0</v>
      </c>
      <c r="ES376" s="375">
        <f t="shared" si="1481"/>
        <v>1</v>
      </c>
      <c r="ET376" s="375">
        <f t="shared" si="1482"/>
        <v>0</v>
      </c>
      <c r="EU376" s="375">
        <f t="shared" si="1483"/>
        <v>0</v>
      </c>
      <c r="EV376" s="375">
        <f t="shared" si="1484"/>
        <v>1</v>
      </c>
      <c r="EW376" s="375">
        <f t="shared" si="1485"/>
        <v>0</v>
      </c>
      <c r="EX376" s="375">
        <f t="shared" si="1486"/>
        <v>0</v>
      </c>
      <c r="EY376" s="375">
        <f t="shared" si="1487"/>
        <v>1</v>
      </c>
      <c r="EZ376" s="375">
        <f t="shared" si="1488"/>
        <v>0</v>
      </c>
      <c r="FA376" s="375">
        <f t="shared" si="1489"/>
        <v>0</v>
      </c>
      <c r="FB376" s="375">
        <f t="shared" si="1490"/>
        <v>1</v>
      </c>
      <c r="FC376" s="375">
        <f t="shared" si="1491"/>
        <v>0</v>
      </c>
      <c r="FD376" s="375">
        <f t="shared" si="1492"/>
        <v>0</v>
      </c>
      <c r="FE376" s="376"/>
      <c r="FF376" s="372"/>
      <c r="FG376" s="372"/>
      <c r="FH376" s="372"/>
      <c r="FI376" s="372"/>
      <c r="FJ376" s="372"/>
      <c r="FK376" s="372"/>
      <c r="FL376" s="372"/>
      <c r="FM376" s="372"/>
      <c r="FN376" s="372"/>
      <c r="FO376" s="372"/>
      <c r="FP376" s="372"/>
      <c r="FQ376" s="372"/>
      <c r="FR376" s="372"/>
      <c r="FS376" s="372"/>
      <c r="FT376" s="372"/>
      <c r="FU376" s="372"/>
      <c r="FV376" s="372"/>
      <c r="FW376" s="372"/>
      <c r="FX376" s="372"/>
      <c r="FY376" s="372"/>
      <c r="FZ376" s="372"/>
      <c r="GA376" s="372"/>
      <c r="GB376" s="372"/>
      <c r="GC376" s="372"/>
      <c r="GD376" s="372"/>
      <c r="GE376" s="372"/>
      <c r="GF376" s="372"/>
      <c r="GG376" s="372"/>
      <c r="GH376" s="372"/>
      <c r="GI376" s="372"/>
      <c r="GJ376" s="372"/>
      <c r="GK376" s="372"/>
      <c r="GL376" s="372"/>
      <c r="GM376" s="372"/>
      <c r="GN376" s="372"/>
      <c r="GO376" s="372"/>
      <c r="GP376" s="372"/>
      <c r="GQ376" s="372"/>
      <c r="GR376" s="372"/>
      <c r="GS376" s="372"/>
      <c r="GT376" s="372"/>
      <c r="GU376" s="372"/>
      <c r="GV376" s="372"/>
      <c r="GW376" s="372"/>
      <c r="GX376" s="372"/>
      <c r="GY376" s="372"/>
      <c r="GZ376" s="372"/>
      <c r="HA376" s="372"/>
      <c r="HB376" s="372"/>
      <c r="HC376" s="372"/>
    </row>
    <row r="377" spans="1:211" s="373" customFormat="1" ht="15" hidden="1" customHeight="1" outlineLevel="1" x14ac:dyDescent="0.2">
      <c r="A377" s="366">
        <f>SWDATA!O362</f>
        <v>0</v>
      </c>
      <c r="B377" s="366">
        <f>SWDATA!M362</f>
        <v>0</v>
      </c>
      <c r="C377" s="351">
        <f>IF(AND(SWDATA!M362=1,SWDATA!Q362="promotions"),SWDATA!P362,0)</f>
        <v>0</v>
      </c>
      <c r="D377" s="367">
        <f>ROW(SWDATA!M362)</f>
        <v>362</v>
      </c>
      <c r="E377" s="368">
        <f t="shared" si="1496"/>
        <v>0</v>
      </c>
      <c r="F377" s="369">
        <f t="shared" si="1259"/>
        <v>1</v>
      </c>
      <c r="G377" s="366" t="str">
        <f t="shared" si="1260"/>
        <v/>
      </c>
      <c r="H377" s="370"/>
      <c r="J377" s="238">
        <f t="shared" si="1261"/>
        <v>0</v>
      </c>
      <c r="K377" s="239" t="str">
        <f t="shared" si="1262"/>
        <v/>
      </c>
      <c r="L377" s="342"/>
      <c r="M377" s="345"/>
      <c r="N377" s="340" t="str">
        <f>IF(LEN(SWDATA!F362)=0,"",N376)</f>
        <v/>
      </c>
      <c r="O377" s="296" t="str">
        <f>IF(LEN(SWDATA!G362)=0,"",O376)</f>
        <v/>
      </c>
      <c r="P377" s="297" t="str">
        <f>IF(LEN(SWDATA!C362)=0,"",SWDATA!C362)</f>
        <v/>
      </c>
      <c r="Q377" s="312" t="str">
        <f t="shared" si="1263"/>
        <v/>
      </c>
      <c r="R377" s="223" t="s">
        <v>261</v>
      </c>
      <c r="S377" s="224"/>
      <c r="T377" s="224"/>
      <c r="U377" s="264" t="s">
        <v>597</v>
      </c>
      <c r="V377" s="205" t="s">
        <v>221</v>
      </c>
      <c r="W377" s="266">
        <f>IF(OR(Is_Loading,LEN($A377)=0),"",SWDATA!P362)</f>
        <v>0</v>
      </c>
      <c r="X377" s="267">
        <f>IF(OR(Is_Loading,LEN($A377)=0),"",SWDATA!Q362)</f>
        <v>0</v>
      </c>
      <c r="Y377" s="267">
        <f>IF(OR(Is_Loading,LEN($A377)=0),"",SWDATA!R362)</f>
        <v>0</v>
      </c>
      <c r="Z377" s="266" t="str">
        <f t="shared" si="1493"/>
        <v/>
      </c>
      <c r="AA377" s="266">
        <f>IF(OR(Is_Loading,LEN($A377)=0),"",SWDATA!T362)</f>
        <v>0</v>
      </c>
      <c r="AB377" s="267">
        <f>IF(OR(Is_Loading,LEN($A377)=0),"",SWDATA!U362)</f>
        <v>0</v>
      </c>
      <c r="AC377" s="267">
        <f>IF(OR(Is_Loading,LEN($A377)=0),"",SWDATA!V362)</f>
        <v>0</v>
      </c>
      <c r="AD377" s="266" t="str">
        <f t="shared" si="1265"/>
        <v/>
      </c>
      <c r="AE377" s="266">
        <f>IF(OR(Is_Loading,LEN($A377)=0),"",SWDATA!X362)</f>
        <v>0</v>
      </c>
      <c r="AF377" s="267">
        <f>IF(OR(Is_Loading,LEN($A377)=0),"",SWDATA!Y362)</f>
        <v>0</v>
      </c>
      <c r="AG377" s="267">
        <f>IF(OR(Is_Loading,LEN($A377)=0),"",SWDATA!Z362)</f>
        <v>0</v>
      </c>
      <c r="AH377" s="266" t="str">
        <f t="shared" si="1266"/>
        <v/>
      </c>
      <c r="AI377" s="266">
        <f>IF(OR(Is_Loading,LEN($A377)=0),"",SWDATA!AB362)</f>
        <v>0</v>
      </c>
      <c r="AJ377" s="267">
        <f>IF(OR(Is_Loading,LEN($A377)=0),"",SWDATA!AC362)</f>
        <v>0</v>
      </c>
      <c r="AK377" s="267">
        <f>IF(OR(Is_Loading,LEN($A377)=0),"",SWDATA!AD362)</f>
        <v>0</v>
      </c>
      <c r="AL377" s="266" t="str">
        <f t="shared" si="1267"/>
        <v/>
      </c>
      <c r="AM377" s="266">
        <f>IF(OR(Is_Loading,LEN($A377)=0),"",SWDATA!AF362)</f>
        <v>0</v>
      </c>
      <c r="AN377" s="267">
        <f>IF(OR(Is_Loading,LEN($A377)=0),"",SWDATA!AG362)</f>
        <v>0</v>
      </c>
      <c r="AO377" s="323">
        <f>IF(OR(Is_Loading,LEN($A377)=0),"",SWDATA!AH362)</f>
        <v>0</v>
      </c>
      <c r="AP377" s="320" t="str">
        <f t="shared" si="1268"/>
        <v/>
      </c>
      <c r="AQ377" s="266">
        <f>IF(OR(Is_Loading,LEN($A377)=0),"",SWDATA!AJ362)</f>
        <v>0</v>
      </c>
      <c r="AR377" s="267">
        <f>IF(OR(Is_Loading,LEN($A377)=0),"",SWDATA!AK362)</f>
        <v>0</v>
      </c>
      <c r="AS377" s="267">
        <f>IF(OR(Is_Loading,LEN($A377)=0),"",SWDATA!AL362)</f>
        <v>0</v>
      </c>
      <c r="AT377" s="266" t="str">
        <f t="shared" si="1269"/>
        <v/>
      </c>
      <c r="AU377" s="266">
        <f>IF(OR(Is_Loading,LEN($A377)=0),"",SWDATA!AN362)</f>
        <v>0</v>
      </c>
      <c r="AV377" s="267">
        <f>IF(OR(Is_Loading,LEN($A377)=0),"",SWDATA!AO362)</f>
        <v>0</v>
      </c>
      <c r="AW377" s="267">
        <f>IF(OR(Is_Loading,LEN($A377)=0),"",SWDATA!AP362)</f>
        <v>0</v>
      </c>
      <c r="AX377" s="266" t="str">
        <f t="shared" si="1270"/>
        <v/>
      </c>
      <c r="AY377" s="266">
        <f>IF(OR(Is_Loading,LEN($A377)=0),"",SWDATA!AR362)</f>
        <v>0</v>
      </c>
      <c r="AZ377" s="267">
        <f>IF(OR(Is_Loading,LEN($A377)=0),"",SWDATA!AS362)</f>
        <v>0</v>
      </c>
      <c r="BA377" s="267">
        <f>IF(OR(Is_Loading,LEN($A377)=0),"",SWDATA!AT362)</f>
        <v>0</v>
      </c>
      <c r="BB377" s="266" t="str">
        <f t="shared" si="1271"/>
        <v/>
      </c>
      <c r="BC377" s="266">
        <f>IF(OR(Is_Loading,LEN($A377)=0),"",SWDATA!AV362)</f>
        <v>0</v>
      </c>
      <c r="BD377" s="267">
        <f>IF(OR(Is_Loading,LEN($A377)=0),"",SWDATA!AW362)</f>
        <v>0</v>
      </c>
      <c r="BE377" s="323">
        <f>IF(OR(Is_Loading,LEN($A377)=0),"",SWDATA!AX362)</f>
        <v>0</v>
      </c>
      <c r="BF377" s="320" t="str">
        <f t="shared" si="1272"/>
        <v/>
      </c>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1"/>
      <c r="CK377" s="11"/>
      <c r="CL377" s="11"/>
      <c r="CM377" s="11"/>
      <c r="CN377" s="351"/>
      <c r="CO377" s="351"/>
      <c r="CP377" s="351"/>
      <c r="CQ377" s="351"/>
      <c r="CR377" s="351"/>
      <c r="CS377" s="351"/>
      <c r="CT377" s="351"/>
      <c r="CU377" s="351"/>
      <c r="CV377" s="351"/>
      <c r="CW377" s="351"/>
      <c r="CX377" s="351"/>
      <c r="CY377" s="351"/>
      <c r="CZ377" s="351"/>
      <c r="DA377" s="351"/>
      <c r="DB377" s="351"/>
      <c r="DC377" s="351"/>
      <c r="DD377" s="351"/>
      <c r="DE377" s="351"/>
      <c r="DF377" s="351"/>
      <c r="DG377" s="351"/>
      <c r="DH377" s="351"/>
      <c r="DI377" s="351"/>
      <c r="DJ377" s="351"/>
      <c r="DK377" s="351"/>
      <c r="DL377" s="351"/>
      <c r="DM377" s="351"/>
      <c r="DN377" s="351"/>
      <c r="DS377" s="372"/>
      <c r="DT377" s="374"/>
      <c r="DU377" s="375"/>
      <c r="DV377" s="375"/>
      <c r="DW377" s="375"/>
      <c r="DX377" s="375">
        <v>1</v>
      </c>
      <c r="DY377" s="375">
        <f t="shared" si="1461"/>
        <v>0</v>
      </c>
      <c r="DZ377" s="375">
        <f t="shared" si="1462"/>
        <v>0</v>
      </c>
      <c r="EA377" s="375">
        <f t="shared" si="1463"/>
        <v>1</v>
      </c>
      <c r="EB377" s="375">
        <f t="shared" si="1464"/>
        <v>0</v>
      </c>
      <c r="EC377" s="375">
        <f t="shared" si="1465"/>
        <v>0</v>
      </c>
      <c r="ED377" s="375">
        <f t="shared" si="1466"/>
        <v>1</v>
      </c>
      <c r="EE377" s="375">
        <f t="shared" si="1467"/>
        <v>0</v>
      </c>
      <c r="EF377" s="375">
        <f t="shared" si="1468"/>
        <v>0</v>
      </c>
      <c r="EG377" s="375">
        <f t="shared" si="1469"/>
        <v>1</v>
      </c>
      <c r="EH377" s="375">
        <f t="shared" si="1470"/>
        <v>0</v>
      </c>
      <c r="EI377" s="375">
        <f t="shared" si="1471"/>
        <v>0</v>
      </c>
      <c r="EJ377" s="375">
        <f t="shared" si="1472"/>
        <v>1</v>
      </c>
      <c r="EK377" s="375">
        <f t="shared" si="1473"/>
        <v>0</v>
      </c>
      <c r="EL377" s="375">
        <f t="shared" si="1474"/>
        <v>0</v>
      </c>
      <c r="EM377" s="375">
        <f t="shared" si="1475"/>
        <v>1</v>
      </c>
      <c r="EN377" s="375">
        <f t="shared" si="1476"/>
        <v>0</v>
      </c>
      <c r="EO377" s="375">
        <f t="shared" si="1477"/>
        <v>0</v>
      </c>
      <c r="EP377" s="375">
        <f t="shared" si="1478"/>
        <v>1</v>
      </c>
      <c r="EQ377" s="375">
        <f t="shared" si="1479"/>
        <v>0</v>
      </c>
      <c r="ER377" s="375">
        <f t="shared" si="1480"/>
        <v>0</v>
      </c>
      <c r="ES377" s="375">
        <f t="shared" si="1481"/>
        <v>1</v>
      </c>
      <c r="ET377" s="375">
        <f t="shared" si="1482"/>
        <v>0</v>
      </c>
      <c r="EU377" s="375">
        <f t="shared" si="1483"/>
        <v>0</v>
      </c>
      <c r="EV377" s="375">
        <f t="shared" si="1484"/>
        <v>1</v>
      </c>
      <c r="EW377" s="375">
        <f t="shared" si="1485"/>
        <v>0</v>
      </c>
      <c r="EX377" s="375">
        <f t="shared" si="1486"/>
        <v>0</v>
      </c>
      <c r="EY377" s="375">
        <f t="shared" si="1487"/>
        <v>1</v>
      </c>
      <c r="EZ377" s="375">
        <f t="shared" si="1488"/>
        <v>0</v>
      </c>
      <c r="FA377" s="375">
        <f t="shared" si="1489"/>
        <v>0</v>
      </c>
      <c r="FB377" s="375">
        <f t="shared" si="1490"/>
        <v>1</v>
      </c>
      <c r="FC377" s="375">
        <f t="shared" si="1491"/>
        <v>0</v>
      </c>
      <c r="FD377" s="375">
        <f t="shared" si="1492"/>
        <v>0</v>
      </c>
      <c r="FE377" s="376"/>
      <c r="FF377" s="372"/>
      <c r="FG377" s="372"/>
      <c r="FH377" s="372"/>
      <c r="FI377" s="372"/>
      <c r="FJ377" s="372"/>
      <c r="FK377" s="372"/>
      <c r="FL377" s="372"/>
      <c r="FM377" s="372"/>
      <c r="FN377" s="372"/>
      <c r="FO377" s="372"/>
      <c r="FP377" s="372"/>
      <c r="FQ377" s="372"/>
      <c r="FR377" s="372"/>
      <c r="FS377" s="372"/>
      <c r="FT377" s="372"/>
      <c r="FU377" s="372"/>
      <c r="FV377" s="372"/>
      <c r="FW377" s="372"/>
      <c r="FX377" s="372"/>
      <c r="FY377" s="372"/>
      <c r="FZ377" s="372"/>
      <c r="GA377" s="372"/>
      <c r="GB377" s="372"/>
      <c r="GC377" s="372"/>
      <c r="GD377" s="372"/>
      <c r="GE377" s="372"/>
      <c r="GF377" s="372"/>
      <c r="GG377" s="372"/>
      <c r="GH377" s="372"/>
      <c r="GI377" s="372"/>
      <c r="GJ377" s="372"/>
      <c r="GK377" s="372"/>
      <c r="GL377" s="372"/>
      <c r="GM377" s="372"/>
      <c r="GN377" s="372"/>
      <c r="GO377" s="372"/>
      <c r="GP377" s="372"/>
      <c r="GQ377" s="372"/>
      <c r="GR377" s="372"/>
      <c r="GS377" s="372"/>
      <c r="GT377" s="372"/>
      <c r="GU377" s="372"/>
      <c r="GV377" s="372"/>
      <c r="GW377" s="372"/>
      <c r="GX377" s="372"/>
      <c r="GY377" s="372"/>
      <c r="GZ377" s="372"/>
      <c r="HA377" s="372"/>
      <c r="HB377" s="372"/>
      <c r="HC377" s="372"/>
    </row>
    <row r="378" spans="1:211" s="373" customFormat="1" ht="15" hidden="1" customHeight="1" outlineLevel="1" x14ac:dyDescent="0.2">
      <c r="A378" s="366">
        <f>SWDATA!O363</f>
        <v>0</v>
      </c>
      <c r="B378" s="366">
        <f>SWDATA!M363</f>
        <v>0</v>
      </c>
      <c r="C378" s="351">
        <f>IF(AND(SWDATA!M363=1,SWDATA!Q363="promotions"),SWDATA!P363,0)</f>
        <v>0</v>
      </c>
      <c r="D378" s="367">
        <f>ROW(SWDATA!M363)</f>
        <v>363</v>
      </c>
      <c r="E378" s="368">
        <f t="shared" si="1496"/>
        <v>0</v>
      </c>
      <c r="F378" s="369">
        <f t="shared" si="1259"/>
        <v>1</v>
      </c>
      <c r="G378" s="366" t="str">
        <f t="shared" si="1260"/>
        <v/>
      </c>
      <c r="H378" s="370"/>
      <c r="J378" s="238">
        <f t="shared" si="1261"/>
        <v>0</v>
      </c>
      <c r="K378" s="239" t="str">
        <f t="shared" si="1262"/>
        <v/>
      </c>
      <c r="L378" s="342"/>
      <c r="M378" s="345"/>
      <c r="N378" s="340" t="str">
        <f>IF(LEN(SWDATA!F363)=0,"",N377)</f>
        <v/>
      </c>
      <c r="O378" s="296" t="str">
        <f>IF(LEN(SWDATA!G363)=0,"",O377)</f>
        <v/>
      </c>
      <c r="P378" s="297" t="str">
        <f>IF(LEN(SWDATA!C363)=0,"",SWDATA!C363)</f>
        <v/>
      </c>
      <c r="Q378" s="312" t="str">
        <f t="shared" si="1263"/>
        <v/>
      </c>
      <c r="R378" s="223" t="s">
        <v>261</v>
      </c>
      <c r="S378" s="224"/>
      <c r="T378" s="224"/>
      <c r="U378" s="264" t="s">
        <v>599</v>
      </c>
      <c r="V378" s="205" t="s">
        <v>221</v>
      </c>
      <c r="W378" s="266">
        <f>IF(OR(Is_Loading,LEN($A378)=0),"",SWDATA!P363)</f>
        <v>0</v>
      </c>
      <c r="X378" s="267">
        <f>IF(OR(Is_Loading,LEN($A378)=0),"",SWDATA!Q363)</f>
        <v>0</v>
      </c>
      <c r="Y378" s="267">
        <f>IF(OR(Is_Loading,LEN($A378)=0),"",SWDATA!R363)</f>
        <v>0</v>
      </c>
      <c r="Z378" s="266" t="str">
        <f t="shared" si="1493"/>
        <v/>
      </c>
      <c r="AA378" s="266">
        <f>IF(OR(Is_Loading,LEN($A378)=0),"",SWDATA!T363)</f>
        <v>0</v>
      </c>
      <c r="AB378" s="267">
        <f>IF(OR(Is_Loading,LEN($A378)=0),"",SWDATA!U363)</f>
        <v>0</v>
      </c>
      <c r="AC378" s="267">
        <f>IF(OR(Is_Loading,LEN($A378)=0),"",SWDATA!V363)</f>
        <v>0</v>
      </c>
      <c r="AD378" s="266" t="str">
        <f t="shared" si="1265"/>
        <v/>
      </c>
      <c r="AE378" s="266">
        <f>IF(OR(Is_Loading,LEN($A378)=0),"",SWDATA!X363)</f>
        <v>0</v>
      </c>
      <c r="AF378" s="267">
        <f>IF(OR(Is_Loading,LEN($A378)=0),"",SWDATA!Y363)</f>
        <v>0</v>
      </c>
      <c r="AG378" s="267">
        <f>IF(OR(Is_Loading,LEN($A378)=0),"",SWDATA!Z363)</f>
        <v>0</v>
      </c>
      <c r="AH378" s="266" t="str">
        <f t="shared" si="1266"/>
        <v/>
      </c>
      <c r="AI378" s="266">
        <f>IF(OR(Is_Loading,LEN($A378)=0),"",SWDATA!AB363)</f>
        <v>0</v>
      </c>
      <c r="AJ378" s="267">
        <f>IF(OR(Is_Loading,LEN($A378)=0),"",SWDATA!AC363)</f>
        <v>0</v>
      </c>
      <c r="AK378" s="267">
        <f>IF(OR(Is_Loading,LEN($A378)=0),"",SWDATA!AD363)</f>
        <v>0</v>
      </c>
      <c r="AL378" s="266" t="str">
        <f t="shared" si="1267"/>
        <v/>
      </c>
      <c r="AM378" s="266">
        <f>IF(OR(Is_Loading,LEN($A378)=0),"",SWDATA!AF363)</f>
        <v>0</v>
      </c>
      <c r="AN378" s="267">
        <f>IF(OR(Is_Loading,LEN($A378)=0),"",SWDATA!AG363)</f>
        <v>0</v>
      </c>
      <c r="AO378" s="323">
        <f>IF(OR(Is_Loading,LEN($A378)=0),"",SWDATA!AH363)</f>
        <v>0</v>
      </c>
      <c r="AP378" s="320" t="str">
        <f t="shared" si="1268"/>
        <v/>
      </c>
      <c r="AQ378" s="266">
        <f>IF(OR(Is_Loading,LEN($A378)=0),"",SWDATA!AJ363)</f>
        <v>0</v>
      </c>
      <c r="AR378" s="267">
        <f>IF(OR(Is_Loading,LEN($A378)=0),"",SWDATA!AK363)</f>
        <v>0</v>
      </c>
      <c r="AS378" s="267">
        <f>IF(OR(Is_Loading,LEN($A378)=0),"",SWDATA!AL363)</f>
        <v>0</v>
      </c>
      <c r="AT378" s="266" t="str">
        <f t="shared" si="1269"/>
        <v/>
      </c>
      <c r="AU378" s="266">
        <f>IF(OR(Is_Loading,LEN($A378)=0),"",SWDATA!AN363)</f>
        <v>0</v>
      </c>
      <c r="AV378" s="267">
        <f>IF(OR(Is_Loading,LEN($A378)=0),"",SWDATA!AO363)</f>
        <v>0</v>
      </c>
      <c r="AW378" s="267">
        <f>IF(OR(Is_Loading,LEN($A378)=0),"",SWDATA!AP363)</f>
        <v>0</v>
      </c>
      <c r="AX378" s="266" t="str">
        <f t="shared" si="1270"/>
        <v/>
      </c>
      <c r="AY378" s="266">
        <f>IF(OR(Is_Loading,LEN($A378)=0),"",SWDATA!AR363)</f>
        <v>0</v>
      </c>
      <c r="AZ378" s="267">
        <f>IF(OR(Is_Loading,LEN($A378)=0),"",SWDATA!AS363)</f>
        <v>0</v>
      </c>
      <c r="BA378" s="267">
        <f>IF(OR(Is_Loading,LEN($A378)=0),"",SWDATA!AT363)</f>
        <v>0</v>
      </c>
      <c r="BB378" s="266" t="str">
        <f t="shared" si="1271"/>
        <v/>
      </c>
      <c r="BC378" s="266">
        <f>IF(OR(Is_Loading,LEN($A378)=0),"",SWDATA!AV363)</f>
        <v>0</v>
      </c>
      <c r="BD378" s="267">
        <f>IF(OR(Is_Loading,LEN($A378)=0),"",SWDATA!AW363)</f>
        <v>0</v>
      </c>
      <c r="BE378" s="323">
        <f>IF(OR(Is_Loading,LEN($A378)=0),"",SWDATA!AX363)</f>
        <v>0</v>
      </c>
      <c r="BF378" s="320" t="str">
        <f t="shared" si="1272"/>
        <v/>
      </c>
      <c r="BG378" s="11"/>
      <c r="BH378" s="11"/>
      <c r="BI378" s="11"/>
      <c r="BJ378" s="11"/>
      <c r="BK378" s="11"/>
      <c r="BL378" s="11"/>
      <c r="BM378" s="11"/>
      <c r="BN378" s="11"/>
      <c r="BO378" s="11"/>
      <c r="BP378" s="11"/>
      <c r="BQ378" s="11"/>
      <c r="BR378" s="11"/>
      <c r="BS378" s="11"/>
      <c r="BT378" s="11"/>
      <c r="BU378" s="11"/>
      <c r="BV378" s="11"/>
      <c r="BW378" s="11"/>
      <c r="BX378" s="11"/>
      <c r="BY378" s="11"/>
      <c r="BZ378" s="11"/>
      <c r="CA378" s="11"/>
      <c r="CB378" s="11"/>
      <c r="CC378" s="11"/>
      <c r="CD378" s="11"/>
      <c r="CE378" s="11"/>
      <c r="CF378" s="11"/>
      <c r="CG378" s="11"/>
      <c r="CH378" s="11"/>
      <c r="CI378" s="11"/>
      <c r="CJ378" s="11"/>
      <c r="CK378" s="11"/>
      <c r="CL378" s="11"/>
      <c r="CM378" s="11"/>
      <c r="CN378" s="351"/>
      <c r="CO378" s="351"/>
      <c r="CP378" s="351"/>
      <c r="CQ378" s="351"/>
      <c r="CR378" s="351"/>
      <c r="CS378" s="351"/>
      <c r="CT378" s="351"/>
      <c r="CU378" s="351"/>
      <c r="CV378" s="351"/>
      <c r="CW378" s="351"/>
      <c r="CX378" s="351"/>
      <c r="CY378" s="351"/>
      <c r="CZ378" s="351"/>
      <c r="DA378" s="351"/>
      <c r="DB378" s="351"/>
      <c r="DC378" s="351"/>
      <c r="DD378" s="351"/>
      <c r="DE378" s="351"/>
      <c r="DF378" s="351"/>
      <c r="DG378" s="351"/>
      <c r="DH378" s="351"/>
      <c r="DI378" s="351"/>
      <c r="DJ378" s="351"/>
      <c r="DK378" s="351"/>
      <c r="DL378" s="351"/>
      <c r="DM378" s="351"/>
      <c r="DN378" s="351"/>
      <c r="DS378" s="372"/>
      <c r="DT378" s="374"/>
      <c r="DU378" s="375"/>
      <c r="DV378" s="375"/>
      <c r="DW378" s="375"/>
      <c r="DX378" s="375">
        <v>1</v>
      </c>
      <c r="DY378" s="375">
        <f t="shared" si="1461"/>
        <v>0</v>
      </c>
      <c r="DZ378" s="375">
        <f t="shared" si="1462"/>
        <v>0</v>
      </c>
      <c r="EA378" s="375">
        <f t="shared" si="1463"/>
        <v>1</v>
      </c>
      <c r="EB378" s="375">
        <f t="shared" si="1464"/>
        <v>0</v>
      </c>
      <c r="EC378" s="375">
        <f t="shared" si="1465"/>
        <v>0</v>
      </c>
      <c r="ED378" s="375">
        <f t="shared" si="1466"/>
        <v>1</v>
      </c>
      <c r="EE378" s="375">
        <f t="shared" si="1467"/>
        <v>0</v>
      </c>
      <c r="EF378" s="375">
        <f t="shared" si="1468"/>
        <v>0</v>
      </c>
      <c r="EG378" s="375">
        <f t="shared" si="1469"/>
        <v>1</v>
      </c>
      <c r="EH378" s="375">
        <f t="shared" si="1470"/>
        <v>0</v>
      </c>
      <c r="EI378" s="375">
        <f t="shared" si="1471"/>
        <v>0</v>
      </c>
      <c r="EJ378" s="375">
        <f t="shared" si="1472"/>
        <v>1</v>
      </c>
      <c r="EK378" s="375">
        <f t="shared" si="1473"/>
        <v>0</v>
      </c>
      <c r="EL378" s="375">
        <f t="shared" si="1474"/>
        <v>0</v>
      </c>
      <c r="EM378" s="375">
        <f t="shared" si="1475"/>
        <v>1</v>
      </c>
      <c r="EN378" s="375">
        <f t="shared" si="1476"/>
        <v>0</v>
      </c>
      <c r="EO378" s="375">
        <f t="shared" si="1477"/>
        <v>0</v>
      </c>
      <c r="EP378" s="375">
        <f t="shared" si="1478"/>
        <v>1</v>
      </c>
      <c r="EQ378" s="375">
        <f t="shared" si="1479"/>
        <v>0</v>
      </c>
      <c r="ER378" s="375">
        <f t="shared" si="1480"/>
        <v>0</v>
      </c>
      <c r="ES378" s="375">
        <f t="shared" si="1481"/>
        <v>1</v>
      </c>
      <c r="ET378" s="375">
        <f t="shared" si="1482"/>
        <v>0</v>
      </c>
      <c r="EU378" s="375">
        <f t="shared" si="1483"/>
        <v>0</v>
      </c>
      <c r="EV378" s="375">
        <f t="shared" si="1484"/>
        <v>1</v>
      </c>
      <c r="EW378" s="375">
        <f t="shared" si="1485"/>
        <v>0</v>
      </c>
      <c r="EX378" s="375">
        <f t="shared" si="1486"/>
        <v>0</v>
      </c>
      <c r="EY378" s="375">
        <f t="shared" si="1487"/>
        <v>1</v>
      </c>
      <c r="EZ378" s="375">
        <f t="shared" si="1488"/>
        <v>0</v>
      </c>
      <c r="FA378" s="375">
        <f t="shared" si="1489"/>
        <v>0</v>
      </c>
      <c r="FB378" s="375">
        <f t="shared" si="1490"/>
        <v>1</v>
      </c>
      <c r="FC378" s="375">
        <f t="shared" si="1491"/>
        <v>0</v>
      </c>
      <c r="FD378" s="375">
        <f t="shared" si="1492"/>
        <v>0</v>
      </c>
      <c r="FE378" s="376"/>
      <c r="FF378" s="372"/>
      <c r="FG378" s="372"/>
      <c r="FH378" s="372"/>
      <c r="FI378" s="372"/>
      <c r="FJ378" s="372"/>
      <c r="FK378" s="372"/>
      <c r="FL378" s="372"/>
      <c r="FM378" s="372"/>
      <c r="FN378" s="372"/>
      <c r="FO378" s="372"/>
      <c r="FP378" s="372"/>
      <c r="FQ378" s="372"/>
      <c r="FR378" s="372"/>
      <c r="FS378" s="372"/>
      <c r="FT378" s="372"/>
      <c r="FU378" s="372"/>
      <c r="FV378" s="372"/>
      <c r="FW378" s="372"/>
      <c r="FX378" s="372"/>
      <c r="FY378" s="372"/>
      <c r="FZ378" s="372"/>
      <c r="GA378" s="372"/>
      <c r="GB378" s="372"/>
      <c r="GC378" s="372"/>
      <c r="GD378" s="372"/>
      <c r="GE378" s="372"/>
      <c r="GF378" s="372"/>
      <c r="GG378" s="372"/>
      <c r="GH378" s="372"/>
      <c r="GI378" s="372"/>
      <c r="GJ378" s="372"/>
      <c r="GK378" s="372"/>
      <c r="GL378" s="372"/>
      <c r="GM378" s="372"/>
      <c r="GN378" s="372"/>
      <c r="GO378" s="372"/>
      <c r="GP378" s="372"/>
      <c r="GQ378" s="372"/>
      <c r="GR378" s="372"/>
      <c r="GS378" s="372"/>
      <c r="GT378" s="372"/>
      <c r="GU378" s="372"/>
      <c r="GV378" s="372"/>
      <c r="GW378" s="372"/>
      <c r="GX378" s="372"/>
      <c r="GY378" s="372"/>
      <c r="GZ378" s="372"/>
      <c r="HA378" s="372"/>
      <c r="HB378" s="372"/>
      <c r="HC378" s="372"/>
    </row>
    <row r="379" spans="1:211" s="373" customFormat="1" ht="15" hidden="1" customHeight="1" outlineLevel="1" x14ac:dyDescent="0.2">
      <c r="A379" s="366">
        <f>SWDATA!O364</f>
        <v>0</v>
      </c>
      <c r="B379" s="366">
        <f>SWDATA!M364</f>
        <v>0</v>
      </c>
      <c r="C379" s="351">
        <f>IF(AND(SWDATA!M364=1,SWDATA!Q364="promotions"),SWDATA!P364,0)</f>
        <v>0</v>
      </c>
      <c r="D379" s="367">
        <f>ROW(SWDATA!M364)</f>
        <v>364</v>
      </c>
      <c r="E379" s="368">
        <f t="shared" si="1496"/>
        <v>0</v>
      </c>
      <c r="F379" s="369">
        <f t="shared" si="1259"/>
        <v>1</v>
      </c>
      <c r="G379" s="366" t="str">
        <f t="shared" si="1260"/>
        <v/>
      </c>
      <c r="H379" s="370"/>
      <c r="J379" s="238">
        <f t="shared" si="1261"/>
        <v>0</v>
      </c>
      <c r="K379" s="239" t="str">
        <f t="shared" si="1262"/>
        <v/>
      </c>
      <c r="L379" s="342"/>
      <c r="M379" s="345"/>
      <c r="N379" s="340" t="str">
        <f>IF(LEN(SWDATA!F364)=0,"",N378)</f>
        <v/>
      </c>
      <c r="O379" s="296" t="str">
        <f>IF(LEN(SWDATA!G364)=0,"",O378)</f>
        <v/>
      </c>
      <c r="P379" s="297" t="str">
        <f>IF(LEN(SWDATA!C364)=0,"",SWDATA!C364)</f>
        <v/>
      </c>
      <c r="Q379" s="312" t="str">
        <f t="shared" si="1263"/>
        <v/>
      </c>
      <c r="R379" s="223" t="s">
        <v>261</v>
      </c>
      <c r="S379" s="224"/>
      <c r="T379" s="224"/>
      <c r="U379" s="264" t="s">
        <v>600</v>
      </c>
      <c r="V379" s="205" t="s">
        <v>221</v>
      </c>
      <c r="W379" s="266">
        <f>IF(OR(Is_Loading,LEN($A379)=0),"",SWDATA!P364)</f>
        <v>0</v>
      </c>
      <c r="X379" s="267">
        <f>IF(OR(Is_Loading,LEN($A379)=0),"",SWDATA!Q364)</f>
        <v>0</v>
      </c>
      <c r="Y379" s="267">
        <f>IF(OR(Is_Loading,LEN($A379)=0),"",SWDATA!R364)</f>
        <v>0</v>
      </c>
      <c r="Z379" s="266" t="str">
        <f t="shared" si="1493"/>
        <v/>
      </c>
      <c r="AA379" s="266">
        <f>IF(OR(Is_Loading,LEN($A379)=0),"",SWDATA!T364)</f>
        <v>0</v>
      </c>
      <c r="AB379" s="267">
        <f>IF(OR(Is_Loading,LEN($A379)=0),"",SWDATA!U364)</f>
        <v>0</v>
      </c>
      <c r="AC379" s="267">
        <f>IF(OR(Is_Loading,LEN($A379)=0),"",SWDATA!V364)</f>
        <v>0</v>
      </c>
      <c r="AD379" s="266" t="str">
        <f t="shared" si="1265"/>
        <v/>
      </c>
      <c r="AE379" s="266">
        <f>IF(OR(Is_Loading,LEN($A379)=0),"",SWDATA!X364)</f>
        <v>0</v>
      </c>
      <c r="AF379" s="267">
        <f>IF(OR(Is_Loading,LEN($A379)=0),"",SWDATA!Y364)</f>
        <v>0</v>
      </c>
      <c r="AG379" s="267">
        <f>IF(OR(Is_Loading,LEN($A379)=0),"",SWDATA!Z364)</f>
        <v>0</v>
      </c>
      <c r="AH379" s="266" t="str">
        <f t="shared" si="1266"/>
        <v/>
      </c>
      <c r="AI379" s="266">
        <f>IF(OR(Is_Loading,LEN($A379)=0),"",SWDATA!AB364)</f>
        <v>0</v>
      </c>
      <c r="AJ379" s="267">
        <f>IF(OR(Is_Loading,LEN($A379)=0),"",SWDATA!AC364)</f>
        <v>0</v>
      </c>
      <c r="AK379" s="267">
        <f>IF(OR(Is_Loading,LEN($A379)=0),"",SWDATA!AD364)</f>
        <v>0</v>
      </c>
      <c r="AL379" s="266" t="str">
        <f t="shared" si="1267"/>
        <v/>
      </c>
      <c r="AM379" s="266">
        <f>IF(OR(Is_Loading,LEN($A379)=0),"",SWDATA!AF364)</f>
        <v>0</v>
      </c>
      <c r="AN379" s="267">
        <f>IF(OR(Is_Loading,LEN($A379)=0),"",SWDATA!AG364)</f>
        <v>0</v>
      </c>
      <c r="AO379" s="323">
        <f>IF(OR(Is_Loading,LEN($A379)=0),"",SWDATA!AH364)</f>
        <v>0</v>
      </c>
      <c r="AP379" s="320" t="str">
        <f t="shared" si="1268"/>
        <v/>
      </c>
      <c r="AQ379" s="266">
        <f>IF(OR(Is_Loading,LEN($A379)=0),"",SWDATA!AJ364)</f>
        <v>0</v>
      </c>
      <c r="AR379" s="267">
        <f>IF(OR(Is_Loading,LEN($A379)=0),"",SWDATA!AK364)</f>
        <v>0</v>
      </c>
      <c r="AS379" s="267">
        <f>IF(OR(Is_Loading,LEN($A379)=0),"",SWDATA!AL364)</f>
        <v>0</v>
      </c>
      <c r="AT379" s="266" t="str">
        <f t="shared" si="1269"/>
        <v/>
      </c>
      <c r="AU379" s="266">
        <f>IF(OR(Is_Loading,LEN($A379)=0),"",SWDATA!AN364)</f>
        <v>0</v>
      </c>
      <c r="AV379" s="267">
        <f>IF(OR(Is_Loading,LEN($A379)=0),"",SWDATA!AO364)</f>
        <v>0</v>
      </c>
      <c r="AW379" s="267">
        <f>IF(OR(Is_Loading,LEN($A379)=0),"",SWDATA!AP364)</f>
        <v>0</v>
      </c>
      <c r="AX379" s="266" t="str">
        <f t="shared" si="1270"/>
        <v/>
      </c>
      <c r="AY379" s="266">
        <f>IF(OR(Is_Loading,LEN($A379)=0),"",SWDATA!AR364)</f>
        <v>0</v>
      </c>
      <c r="AZ379" s="267">
        <f>IF(OR(Is_Loading,LEN($A379)=0),"",SWDATA!AS364)</f>
        <v>0</v>
      </c>
      <c r="BA379" s="267">
        <f>IF(OR(Is_Loading,LEN($A379)=0),"",SWDATA!AT364)</f>
        <v>0</v>
      </c>
      <c r="BB379" s="266" t="str">
        <f t="shared" si="1271"/>
        <v/>
      </c>
      <c r="BC379" s="266">
        <f>IF(OR(Is_Loading,LEN($A379)=0),"",SWDATA!AV364)</f>
        <v>0</v>
      </c>
      <c r="BD379" s="267">
        <f>IF(OR(Is_Loading,LEN($A379)=0),"",SWDATA!AW364)</f>
        <v>0</v>
      </c>
      <c r="BE379" s="323">
        <f>IF(OR(Is_Loading,LEN($A379)=0),"",SWDATA!AX364)</f>
        <v>0</v>
      </c>
      <c r="BF379" s="320" t="str">
        <f t="shared" si="1272"/>
        <v/>
      </c>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1"/>
      <c r="CK379" s="11"/>
      <c r="CL379" s="11"/>
      <c r="CM379" s="11"/>
      <c r="CN379" s="351"/>
      <c r="CO379" s="351"/>
      <c r="CP379" s="351"/>
      <c r="CQ379" s="351"/>
      <c r="CR379" s="351"/>
      <c r="CS379" s="351"/>
      <c r="CT379" s="351"/>
      <c r="CU379" s="351"/>
      <c r="CV379" s="351"/>
      <c r="CW379" s="351"/>
      <c r="CX379" s="351"/>
      <c r="CY379" s="351"/>
      <c r="CZ379" s="351"/>
      <c r="DA379" s="351"/>
      <c r="DB379" s="351"/>
      <c r="DC379" s="351"/>
      <c r="DD379" s="351"/>
      <c r="DE379" s="351"/>
      <c r="DF379" s="351"/>
      <c r="DG379" s="351"/>
      <c r="DH379" s="351"/>
      <c r="DI379" s="351"/>
      <c r="DJ379" s="351"/>
      <c r="DK379" s="351"/>
      <c r="DL379" s="351"/>
      <c r="DM379" s="351"/>
      <c r="DN379" s="351"/>
      <c r="DS379" s="372"/>
      <c r="DT379" s="374"/>
      <c r="DU379" s="375"/>
      <c r="DV379" s="375"/>
      <c r="DW379" s="375"/>
      <c r="DX379" s="375">
        <v>1</v>
      </c>
      <c r="DY379" s="375">
        <f t="shared" si="1461"/>
        <v>0</v>
      </c>
      <c r="DZ379" s="375">
        <f t="shared" si="1462"/>
        <v>0</v>
      </c>
      <c r="EA379" s="375">
        <f t="shared" si="1463"/>
        <v>1</v>
      </c>
      <c r="EB379" s="375">
        <f t="shared" si="1464"/>
        <v>0</v>
      </c>
      <c r="EC379" s="375">
        <f t="shared" si="1465"/>
        <v>0</v>
      </c>
      <c r="ED379" s="375">
        <f t="shared" si="1466"/>
        <v>1</v>
      </c>
      <c r="EE379" s="375">
        <f t="shared" si="1467"/>
        <v>0</v>
      </c>
      <c r="EF379" s="375">
        <f t="shared" si="1468"/>
        <v>0</v>
      </c>
      <c r="EG379" s="375">
        <f t="shared" si="1469"/>
        <v>1</v>
      </c>
      <c r="EH379" s="375">
        <f t="shared" si="1470"/>
        <v>0</v>
      </c>
      <c r="EI379" s="375">
        <f t="shared" si="1471"/>
        <v>0</v>
      </c>
      <c r="EJ379" s="375">
        <f t="shared" si="1472"/>
        <v>1</v>
      </c>
      <c r="EK379" s="375">
        <f t="shared" si="1473"/>
        <v>0</v>
      </c>
      <c r="EL379" s="375">
        <f t="shared" si="1474"/>
        <v>0</v>
      </c>
      <c r="EM379" s="375">
        <f t="shared" si="1475"/>
        <v>1</v>
      </c>
      <c r="EN379" s="375">
        <f t="shared" si="1476"/>
        <v>0</v>
      </c>
      <c r="EO379" s="375">
        <f t="shared" si="1477"/>
        <v>0</v>
      </c>
      <c r="EP379" s="375">
        <f t="shared" si="1478"/>
        <v>1</v>
      </c>
      <c r="EQ379" s="375">
        <f t="shared" si="1479"/>
        <v>0</v>
      </c>
      <c r="ER379" s="375">
        <f t="shared" si="1480"/>
        <v>0</v>
      </c>
      <c r="ES379" s="375">
        <f t="shared" si="1481"/>
        <v>1</v>
      </c>
      <c r="ET379" s="375">
        <f t="shared" si="1482"/>
        <v>0</v>
      </c>
      <c r="EU379" s="375">
        <f t="shared" si="1483"/>
        <v>0</v>
      </c>
      <c r="EV379" s="375">
        <f t="shared" si="1484"/>
        <v>1</v>
      </c>
      <c r="EW379" s="375">
        <f t="shared" si="1485"/>
        <v>0</v>
      </c>
      <c r="EX379" s="375">
        <f t="shared" si="1486"/>
        <v>0</v>
      </c>
      <c r="EY379" s="375">
        <f t="shared" si="1487"/>
        <v>1</v>
      </c>
      <c r="EZ379" s="375">
        <f t="shared" si="1488"/>
        <v>0</v>
      </c>
      <c r="FA379" s="375">
        <f t="shared" si="1489"/>
        <v>0</v>
      </c>
      <c r="FB379" s="375">
        <f t="shared" si="1490"/>
        <v>1</v>
      </c>
      <c r="FC379" s="375">
        <f t="shared" si="1491"/>
        <v>0</v>
      </c>
      <c r="FD379" s="375">
        <f t="shared" si="1492"/>
        <v>0</v>
      </c>
      <c r="FE379" s="376"/>
      <c r="FF379" s="372"/>
      <c r="FG379" s="372"/>
      <c r="FH379" s="372"/>
      <c r="FI379" s="372"/>
      <c r="FJ379" s="372"/>
      <c r="FK379" s="372"/>
      <c r="FL379" s="372"/>
      <c r="FM379" s="372"/>
      <c r="FN379" s="372"/>
      <c r="FO379" s="372"/>
      <c r="FP379" s="372"/>
      <c r="FQ379" s="372"/>
      <c r="FR379" s="372"/>
      <c r="FS379" s="372"/>
      <c r="FT379" s="372"/>
      <c r="FU379" s="372"/>
      <c r="FV379" s="372"/>
      <c r="FW379" s="372"/>
      <c r="FX379" s="372"/>
      <c r="FY379" s="372"/>
      <c r="FZ379" s="372"/>
      <c r="GA379" s="372"/>
      <c r="GB379" s="372"/>
      <c r="GC379" s="372"/>
      <c r="GD379" s="372"/>
      <c r="GE379" s="372"/>
      <c r="GF379" s="372"/>
      <c r="GG379" s="372"/>
      <c r="GH379" s="372"/>
      <c r="GI379" s="372"/>
      <c r="GJ379" s="372"/>
      <c r="GK379" s="372"/>
      <c r="GL379" s="372"/>
      <c r="GM379" s="372"/>
      <c r="GN379" s="372"/>
      <c r="GO379" s="372"/>
      <c r="GP379" s="372"/>
      <c r="GQ379" s="372"/>
      <c r="GR379" s="372"/>
      <c r="GS379" s="372"/>
      <c r="GT379" s="372"/>
      <c r="GU379" s="372"/>
      <c r="GV379" s="372"/>
      <c r="GW379" s="372"/>
      <c r="GX379" s="372"/>
      <c r="GY379" s="372"/>
      <c r="GZ379" s="372"/>
      <c r="HA379" s="372"/>
      <c r="HB379" s="372"/>
      <c r="HC379" s="372"/>
    </row>
    <row r="380" spans="1:211" s="373" customFormat="1" ht="15" hidden="1" customHeight="1" outlineLevel="1" x14ac:dyDescent="0.2">
      <c r="A380" s="366">
        <f>SWDATA!O365</f>
        <v>0</v>
      </c>
      <c r="B380" s="366">
        <f>SWDATA!M365</f>
        <v>0</v>
      </c>
      <c r="C380" s="351">
        <f>IF(AND(SWDATA!M365=1,SWDATA!Q365="promotions"),SWDATA!P365,0)</f>
        <v>0</v>
      </c>
      <c r="D380" s="367">
        <f>ROW(SWDATA!M365)</f>
        <v>365</v>
      </c>
      <c r="E380" s="368">
        <f t="shared" si="1496"/>
        <v>0</v>
      </c>
      <c r="F380" s="369">
        <f t="shared" si="1259"/>
        <v>1</v>
      </c>
      <c r="G380" s="366" t="str">
        <f t="shared" si="1260"/>
        <v/>
      </c>
      <c r="H380" s="370"/>
      <c r="J380" s="238">
        <f t="shared" si="1261"/>
        <v>0</v>
      </c>
      <c r="K380" s="239" t="str">
        <f t="shared" si="1262"/>
        <v/>
      </c>
      <c r="L380" s="342"/>
      <c r="M380" s="345"/>
      <c r="N380" s="340" t="str">
        <f>IF(LEN(SWDATA!F365)=0,"",N379)</f>
        <v/>
      </c>
      <c r="O380" s="296" t="str">
        <f>IF(LEN(SWDATA!G365)=0,"",O379)</f>
        <v/>
      </c>
      <c r="P380" s="297" t="str">
        <f>IF(LEN(SWDATA!C365)=0,"",SWDATA!C365)</f>
        <v/>
      </c>
      <c r="Q380" s="312" t="str">
        <f t="shared" si="1263"/>
        <v/>
      </c>
      <c r="R380" s="223" t="s">
        <v>261</v>
      </c>
      <c r="S380" s="224"/>
      <c r="T380" s="224"/>
      <c r="U380" s="264" t="s">
        <v>602</v>
      </c>
      <c r="V380" s="205" t="s">
        <v>221</v>
      </c>
      <c r="W380" s="266">
        <f>IF(OR(Is_Loading,LEN($A380)=0),"",SWDATA!P365)</f>
        <v>0</v>
      </c>
      <c r="X380" s="267">
        <f>IF(OR(Is_Loading,LEN($A380)=0),"",SWDATA!Q365)</f>
        <v>0</v>
      </c>
      <c r="Y380" s="267">
        <f>IF(OR(Is_Loading,LEN($A380)=0),"",SWDATA!R365)</f>
        <v>0</v>
      </c>
      <c r="Z380" s="266" t="str">
        <f t="shared" si="1493"/>
        <v/>
      </c>
      <c r="AA380" s="266">
        <f>IF(OR(Is_Loading,LEN($A380)=0),"",SWDATA!T365)</f>
        <v>0</v>
      </c>
      <c r="AB380" s="267">
        <f>IF(OR(Is_Loading,LEN($A380)=0),"",SWDATA!U365)</f>
        <v>0</v>
      </c>
      <c r="AC380" s="267">
        <f>IF(OR(Is_Loading,LEN($A380)=0),"",SWDATA!V365)</f>
        <v>0</v>
      </c>
      <c r="AD380" s="266" t="str">
        <f t="shared" si="1265"/>
        <v/>
      </c>
      <c r="AE380" s="266">
        <f>IF(OR(Is_Loading,LEN($A380)=0),"",SWDATA!X365)</f>
        <v>0</v>
      </c>
      <c r="AF380" s="267">
        <f>IF(OR(Is_Loading,LEN($A380)=0),"",SWDATA!Y365)</f>
        <v>0</v>
      </c>
      <c r="AG380" s="267">
        <f>IF(OR(Is_Loading,LEN($A380)=0),"",SWDATA!Z365)</f>
        <v>0</v>
      </c>
      <c r="AH380" s="266" t="str">
        <f t="shared" si="1266"/>
        <v/>
      </c>
      <c r="AI380" s="266">
        <f>IF(OR(Is_Loading,LEN($A380)=0),"",SWDATA!AB365)</f>
        <v>0</v>
      </c>
      <c r="AJ380" s="267">
        <f>IF(OR(Is_Loading,LEN($A380)=0),"",SWDATA!AC365)</f>
        <v>0</v>
      </c>
      <c r="AK380" s="267">
        <f>IF(OR(Is_Loading,LEN($A380)=0),"",SWDATA!AD365)</f>
        <v>0</v>
      </c>
      <c r="AL380" s="266" t="str">
        <f t="shared" si="1267"/>
        <v/>
      </c>
      <c r="AM380" s="266">
        <f>IF(OR(Is_Loading,LEN($A380)=0),"",SWDATA!AF365)</f>
        <v>0</v>
      </c>
      <c r="AN380" s="267">
        <f>IF(OR(Is_Loading,LEN($A380)=0),"",SWDATA!AG365)</f>
        <v>0</v>
      </c>
      <c r="AO380" s="323">
        <f>IF(OR(Is_Loading,LEN($A380)=0),"",SWDATA!AH365)</f>
        <v>0</v>
      </c>
      <c r="AP380" s="320" t="str">
        <f t="shared" si="1268"/>
        <v/>
      </c>
      <c r="AQ380" s="266">
        <f>IF(OR(Is_Loading,LEN($A380)=0),"",SWDATA!AJ365)</f>
        <v>0</v>
      </c>
      <c r="AR380" s="267">
        <f>IF(OR(Is_Loading,LEN($A380)=0),"",SWDATA!AK365)</f>
        <v>0</v>
      </c>
      <c r="AS380" s="267">
        <f>IF(OR(Is_Loading,LEN($A380)=0),"",SWDATA!AL365)</f>
        <v>0</v>
      </c>
      <c r="AT380" s="266" t="str">
        <f t="shared" si="1269"/>
        <v/>
      </c>
      <c r="AU380" s="266">
        <f>IF(OR(Is_Loading,LEN($A380)=0),"",SWDATA!AN365)</f>
        <v>0</v>
      </c>
      <c r="AV380" s="267">
        <f>IF(OR(Is_Loading,LEN($A380)=0),"",SWDATA!AO365)</f>
        <v>0</v>
      </c>
      <c r="AW380" s="267">
        <f>IF(OR(Is_Loading,LEN($A380)=0),"",SWDATA!AP365)</f>
        <v>0</v>
      </c>
      <c r="AX380" s="266" t="str">
        <f t="shared" si="1270"/>
        <v/>
      </c>
      <c r="AY380" s="266">
        <f>IF(OR(Is_Loading,LEN($A380)=0),"",SWDATA!AR365)</f>
        <v>0</v>
      </c>
      <c r="AZ380" s="267">
        <f>IF(OR(Is_Loading,LEN($A380)=0),"",SWDATA!AS365)</f>
        <v>0</v>
      </c>
      <c r="BA380" s="267">
        <f>IF(OR(Is_Loading,LEN($A380)=0),"",SWDATA!AT365)</f>
        <v>0</v>
      </c>
      <c r="BB380" s="266" t="str">
        <f t="shared" si="1271"/>
        <v/>
      </c>
      <c r="BC380" s="266">
        <f>IF(OR(Is_Loading,LEN($A380)=0),"",SWDATA!AV365)</f>
        <v>0</v>
      </c>
      <c r="BD380" s="267">
        <f>IF(OR(Is_Loading,LEN($A380)=0),"",SWDATA!AW365)</f>
        <v>0</v>
      </c>
      <c r="BE380" s="323">
        <f>IF(OR(Is_Loading,LEN($A380)=0),"",SWDATA!AX365)</f>
        <v>0</v>
      </c>
      <c r="BF380" s="320" t="str">
        <f t="shared" si="1272"/>
        <v/>
      </c>
      <c r="BG380" s="11"/>
      <c r="BH380" s="11"/>
      <c r="BI380" s="11"/>
      <c r="BJ380" s="11"/>
      <c r="BK380" s="11"/>
      <c r="BL380" s="11"/>
      <c r="BM380" s="11"/>
      <c r="BN380" s="11"/>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1"/>
      <c r="CK380" s="11"/>
      <c r="CL380" s="11"/>
      <c r="CM380" s="11"/>
      <c r="CN380" s="351"/>
      <c r="CO380" s="351"/>
      <c r="CP380" s="351"/>
      <c r="CQ380" s="351"/>
      <c r="CR380" s="351"/>
      <c r="CS380" s="351"/>
      <c r="CT380" s="351"/>
      <c r="CU380" s="351"/>
      <c r="CV380" s="351"/>
      <c r="CW380" s="351"/>
      <c r="CX380" s="351"/>
      <c r="CY380" s="351"/>
      <c r="CZ380" s="351"/>
      <c r="DA380" s="351"/>
      <c r="DB380" s="351"/>
      <c r="DC380" s="351"/>
      <c r="DD380" s="351"/>
      <c r="DE380" s="351"/>
      <c r="DF380" s="351"/>
      <c r="DG380" s="351"/>
      <c r="DH380" s="351"/>
      <c r="DI380" s="351"/>
      <c r="DJ380" s="351"/>
      <c r="DK380" s="351"/>
      <c r="DL380" s="351"/>
      <c r="DM380" s="351"/>
      <c r="DN380" s="351"/>
      <c r="DS380" s="372"/>
      <c r="DT380" s="374"/>
      <c r="DU380" s="375"/>
      <c r="DV380" s="375"/>
      <c r="DW380" s="375"/>
      <c r="DX380" s="375">
        <v>1</v>
      </c>
      <c r="DY380" s="375">
        <f t="shared" si="1461"/>
        <v>0</v>
      </c>
      <c r="DZ380" s="375">
        <f t="shared" si="1462"/>
        <v>0</v>
      </c>
      <c r="EA380" s="375">
        <f t="shared" si="1463"/>
        <v>1</v>
      </c>
      <c r="EB380" s="375">
        <f t="shared" si="1464"/>
        <v>0</v>
      </c>
      <c r="EC380" s="375">
        <f t="shared" si="1465"/>
        <v>0</v>
      </c>
      <c r="ED380" s="375">
        <f t="shared" si="1466"/>
        <v>1</v>
      </c>
      <c r="EE380" s="375">
        <f t="shared" si="1467"/>
        <v>0</v>
      </c>
      <c r="EF380" s="375">
        <f t="shared" si="1468"/>
        <v>0</v>
      </c>
      <c r="EG380" s="375">
        <f t="shared" si="1469"/>
        <v>1</v>
      </c>
      <c r="EH380" s="375">
        <f t="shared" si="1470"/>
        <v>0</v>
      </c>
      <c r="EI380" s="375">
        <f t="shared" si="1471"/>
        <v>0</v>
      </c>
      <c r="EJ380" s="375">
        <f t="shared" si="1472"/>
        <v>1</v>
      </c>
      <c r="EK380" s="375">
        <f t="shared" si="1473"/>
        <v>0</v>
      </c>
      <c r="EL380" s="375">
        <f t="shared" si="1474"/>
        <v>0</v>
      </c>
      <c r="EM380" s="375">
        <f t="shared" si="1475"/>
        <v>1</v>
      </c>
      <c r="EN380" s="375">
        <f t="shared" si="1476"/>
        <v>0</v>
      </c>
      <c r="EO380" s="375">
        <f t="shared" si="1477"/>
        <v>0</v>
      </c>
      <c r="EP380" s="375">
        <f t="shared" si="1478"/>
        <v>1</v>
      </c>
      <c r="EQ380" s="375">
        <f t="shared" si="1479"/>
        <v>0</v>
      </c>
      <c r="ER380" s="375">
        <f t="shared" si="1480"/>
        <v>0</v>
      </c>
      <c r="ES380" s="375">
        <f t="shared" si="1481"/>
        <v>1</v>
      </c>
      <c r="ET380" s="375">
        <f t="shared" si="1482"/>
        <v>0</v>
      </c>
      <c r="EU380" s="375">
        <f t="shared" si="1483"/>
        <v>0</v>
      </c>
      <c r="EV380" s="375">
        <f t="shared" si="1484"/>
        <v>1</v>
      </c>
      <c r="EW380" s="375">
        <f t="shared" si="1485"/>
        <v>0</v>
      </c>
      <c r="EX380" s="375">
        <f t="shared" si="1486"/>
        <v>0</v>
      </c>
      <c r="EY380" s="375">
        <f t="shared" si="1487"/>
        <v>1</v>
      </c>
      <c r="EZ380" s="375">
        <f t="shared" si="1488"/>
        <v>0</v>
      </c>
      <c r="FA380" s="375">
        <f t="shared" si="1489"/>
        <v>0</v>
      </c>
      <c r="FB380" s="375">
        <f t="shared" si="1490"/>
        <v>1</v>
      </c>
      <c r="FC380" s="375">
        <f t="shared" si="1491"/>
        <v>0</v>
      </c>
      <c r="FD380" s="375">
        <f t="shared" si="1492"/>
        <v>0</v>
      </c>
      <c r="FE380" s="376"/>
      <c r="FF380" s="372"/>
      <c r="FG380" s="372"/>
      <c r="FH380" s="372"/>
      <c r="FI380" s="372"/>
      <c r="FJ380" s="372"/>
      <c r="FK380" s="372"/>
      <c r="FL380" s="372"/>
      <c r="FM380" s="372"/>
      <c r="FN380" s="372"/>
      <c r="FO380" s="372"/>
      <c r="FP380" s="372"/>
      <c r="FQ380" s="372"/>
      <c r="FR380" s="372"/>
      <c r="FS380" s="372"/>
      <c r="FT380" s="372"/>
      <c r="FU380" s="372"/>
      <c r="FV380" s="372"/>
      <c r="FW380" s="372"/>
      <c r="FX380" s="372"/>
      <c r="FY380" s="372"/>
      <c r="FZ380" s="372"/>
      <c r="GA380" s="372"/>
      <c r="GB380" s="372"/>
      <c r="GC380" s="372"/>
      <c r="GD380" s="372"/>
      <c r="GE380" s="372"/>
      <c r="GF380" s="372"/>
      <c r="GG380" s="372"/>
      <c r="GH380" s="372"/>
      <c r="GI380" s="372"/>
      <c r="GJ380" s="372"/>
      <c r="GK380" s="372"/>
      <c r="GL380" s="372"/>
      <c r="GM380" s="372"/>
      <c r="GN380" s="372"/>
      <c r="GO380" s="372"/>
      <c r="GP380" s="372"/>
      <c r="GQ380" s="372"/>
      <c r="GR380" s="372"/>
      <c r="GS380" s="372"/>
      <c r="GT380" s="372"/>
      <c r="GU380" s="372"/>
      <c r="GV380" s="372"/>
      <c r="GW380" s="372"/>
      <c r="GX380" s="372"/>
      <c r="GY380" s="372"/>
      <c r="GZ380" s="372"/>
      <c r="HA380" s="372"/>
      <c r="HB380" s="372"/>
      <c r="HC380" s="372"/>
    </row>
    <row r="381" spans="1:211" s="373" customFormat="1" ht="15" hidden="1" customHeight="1" outlineLevel="1" x14ac:dyDescent="0.2">
      <c r="A381" s="366">
        <f>SWDATA!O366</f>
        <v>0</v>
      </c>
      <c r="B381" s="366">
        <f>SWDATA!M366</f>
        <v>0</v>
      </c>
      <c r="C381" s="351">
        <f>IF(AND(SWDATA!M366=1,SWDATA!Q366="promotions"),SWDATA!P366,0)</f>
        <v>0</v>
      </c>
      <c r="D381" s="367">
        <f>ROW(SWDATA!M366)</f>
        <v>366</v>
      </c>
      <c r="E381" s="368">
        <f t="shared" si="1496"/>
        <v>0</v>
      </c>
      <c r="F381" s="369">
        <f t="shared" si="1259"/>
        <v>1</v>
      </c>
      <c r="G381" s="366" t="str">
        <f t="shared" si="1260"/>
        <v/>
      </c>
      <c r="H381" s="370"/>
      <c r="J381" s="238">
        <f t="shared" si="1261"/>
        <v>0</v>
      </c>
      <c r="K381" s="239" t="str">
        <f t="shared" si="1262"/>
        <v/>
      </c>
      <c r="L381" s="342"/>
      <c r="M381" s="345"/>
      <c r="N381" s="340" t="str">
        <f>IF(LEN(SWDATA!F366)=0,"",N380)</f>
        <v/>
      </c>
      <c r="O381" s="296" t="str">
        <f>IF(LEN(SWDATA!G366)=0,"",O380)</f>
        <v/>
      </c>
      <c r="P381" s="297" t="str">
        <f>IF(LEN(SWDATA!C366)=0,"",SWDATA!C366)</f>
        <v/>
      </c>
      <c r="Q381" s="312" t="str">
        <f t="shared" si="1263"/>
        <v/>
      </c>
      <c r="R381" s="223" t="s">
        <v>261</v>
      </c>
      <c r="S381" s="224"/>
      <c r="T381" s="224"/>
      <c r="U381" s="264" t="s">
        <v>629</v>
      </c>
      <c r="V381" s="205" t="s">
        <v>221</v>
      </c>
      <c r="W381" s="266">
        <f>IF(OR(Is_Loading,LEN($A381)=0),"",SWDATA!P366)</f>
        <v>0</v>
      </c>
      <c r="X381" s="267">
        <f>IF(OR(Is_Loading,LEN($A381)=0),"",SWDATA!Q366)</f>
        <v>0</v>
      </c>
      <c r="Y381" s="267">
        <f>IF(OR(Is_Loading,LEN($A381)=0),"",SWDATA!R366)</f>
        <v>0</v>
      </c>
      <c r="Z381" s="266" t="str">
        <f t="shared" si="1493"/>
        <v/>
      </c>
      <c r="AA381" s="266">
        <f>IF(OR(Is_Loading,LEN($A381)=0),"",SWDATA!T366)</f>
        <v>0</v>
      </c>
      <c r="AB381" s="267">
        <f>IF(OR(Is_Loading,LEN($A381)=0),"",SWDATA!U366)</f>
        <v>0</v>
      </c>
      <c r="AC381" s="267">
        <f>IF(OR(Is_Loading,LEN($A381)=0),"",SWDATA!V366)</f>
        <v>0</v>
      </c>
      <c r="AD381" s="266" t="str">
        <f t="shared" si="1265"/>
        <v/>
      </c>
      <c r="AE381" s="266">
        <f>IF(OR(Is_Loading,LEN($A381)=0),"",SWDATA!X366)</f>
        <v>0</v>
      </c>
      <c r="AF381" s="267">
        <f>IF(OR(Is_Loading,LEN($A381)=0),"",SWDATA!Y366)</f>
        <v>0</v>
      </c>
      <c r="AG381" s="267">
        <f>IF(OR(Is_Loading,LEN($A381)=0),"",SWDATA!Z366)</f>
        <v>0</v>
      </c>
      <c r="AH381" s="266" t="str">
        <f t="shared" si="1266"/>
        <v/>
      </c>
      <c r="AI381" s="266">
        <f>IF(OR(Is_Loading,LEN($A381)=0),"",SWDATA!AB366)</f>
        <v>0</v>
      </c>
      <c r="AJ381" s="267">
        <f>IF(OR(Is_Loading,LEN($A381)=0),"",SWDATA!AC366)</f>
        <v>0</v>
      </c>
      <c r="AK381" s="267">
        <f>IF(OR(Is_Loading,LEN($A381)=0),"",SWDATA!AD366)</f>
        <v>0</v>
      </c>
      <c r="AL381" s="266" t="str">
        <f t="shared" si="1267"/>
        <v/>
      </c>
      <c r="AM381" s="266">
        <f>IF(OR(Is_Loading,LEN($A381)=0),"",SWDATA!AF366)</f>
        <v>0</v>
      </c>
      <c r="AN381" s="267">
        <f>IF(OR(Is_Loading,LEN($A381)=0),"",SWDATA!AG366)</f>
        <v>0</v>
      </c>
      <c r="AO381" s="323">
        <f>IF(OR(Is_Loading,LEN($A381)=0),"",SWDATA!AH366)</f>
        <v>0</v>
      </c>
      <c r="AP381" s="320" t="str">
        <f t="shared" si="1268"/>
        <v/>
      </c>
      <c r="AQ381" s="266">
        <f>IF(OR(Is_Loading,LEN($A381)=0),"",SWDATA!AJ366)</f>
        <v>0</v>
      </c>
      <c r="AR381" s="267">
        <f>IF(OR(Is_Loading,LEN($A381)=0),"",SWDATA!AK366)</f>
        <v>0</v>
      </c>
      <c r="AS381" s="267">
        <f>IF(OR(Is_Loading,LEN($A381)=0),"",SWDATA!AL366)</f>
        <v>0</v>
      </c>
      <c r="AT381" s="266" t="str">
        <f t="shared" si="1269"/>
        <v/>
      </c>
      <c r="AU381" s="266">
        <f>IF(OR(Is_Loading,LEN($A381)=0),"",SWDATA!AN366)</f>
        <v>0</v>
      </c>
      <c r="AV381" s="267">
        <f>IF(OR(Is_Loading,LEN($A381)=0),"",SWDATA!AO366)</f>
        <v>0</v>
      </c>
      <c r="AW381" s="267">
        <f>IF(OR(Is_Loading,LEN($A381)=0),"",SWDATA!AP366)</f>
        <v>0</v>
      </c>
      <c r="AX381" s="266" t="str">
        <f t="shared" si="1270"/>
        <v/>
      </c>
      <c r="AY381" s="266">
        <f>IF(OR(Is_Loading,LEN($A381)=0),"",SWDATA!AR366)</f>
        <v>0</v>
      </c>
      <c r="AZ381" s="267">
        <f>IF(OR(Is_Loading,LEN($A381)=0),"",SWDATA!AS366)</f>
        <v>0</v>
      </c>
      <c r="BA381" s="267">
        <f>IF(OR(Is_Loading,LEN($A381)=0),"",SWDATA!AT366)</f>
        <v>0</v>
      </c>
      <c r="BB381" s="266" t="str">
        <f t="shared" si="1271"/>
        <v/>
      </c>
      <c r="BC381" s="266">
        <f>IF(OR(Is_Loading,LEN($A381)=0),"",SWDATA!AV366)</f>
        <v>0</v>
      </c>
      <c r="BD381" s="267">
        <f>IF(OR(Is_Loading,LEN($A381)=0),"",SWDATA!AW366)</f>
        <v>0</v>
      </c>
      <c r="BE381" s="323">
        <f>IF(OR(Is_Loading,LEN($A381)=0),"",SWDATA!AX366)</f>
        <v>0</v>
      </c>
      <c r="BF381" s="320" t="str">
        <f t="shared" si="1272"/>
        <v/>
      </c>
      <c r="BG381" s="11"/>
      <c r="BH381" s="11"/>
      <c r="BI381" s="11"/>
      <c r="BJ381" s="11"/>
      <c r="BK381" s="11"/>
      <c r="BL381" s="11"/>
      <c r="BM381" s="11"/>
      <c r="BN381" s="11"/>
      <c r="BO381" s="11"/>
      <c r="BP381" s="11"/>
      <c r="BQ381" s="11"/>
      <c r="BR381" s="11"/>
      <c r="BS381" s="11"/>
      <c r="BT381" s="11"/>
      <c r="BU381" s="11"/>
      <c r="BV381" s="11"/>
      <c r="BW381" s="11"/>
      <c r="BX381" s="11"/>
      <c r="BY381" s="11"/>
      <c r="BZ381" s="11"/>
      <c r="CA381" s="11"/>
      <c r="CB381" s="11"/>
      <c r="CC381" s="11"/>
      <c r="CD381" s="11"/>
      <c r="CE381" s="11"/>
      <c r="CF381" s="11"/>
      <c r="CG381" s="11"/>
      <c r="CH381" s="11"/>
      <c r="CI381" s="11"/>
      <c r="CJ381" s="11"/>
      <c r="CK381" s="11"/>
      <c r="CL381" s="11"/>
      <c r="CM381" s="11"/>
      <c r="CN381" s="351"/>
      <c r="CO381" s="351"/>
      <c r="CP381" s="351"/>
      <c r="CQ381" s="351"/>
      <c r="CR381" s="351"/>
      <c r="CS381" s="351"/>
      <c r="CT381" s="351"/>
      <c r="CU381" s="351"/>
      <c r="CV381" s="351"/>
      <c r="CW381" s="351"/>
      <c r="CX381" s="351"/>
      <c r="CY381" s="351"/>
      <c r="CZ381" s="351"/>
      <c r="DA381" s="351"/>
      <c r="DB381" s="351"/>
      <c r="DC381" s="351"/>
      <c r="DD381" s="351"/>
      <c r="DE381" s="351"/>
      <c r="DF381" s="351"/>
      <c r="DG381" s="351"/>
      <c r="DH381" s="351"/>
      <c r="DI381" s="351"/>
      <c r="DJ381" s="351"/>
      <c r="DK381" s="351"/>
      <c r="DL381" s="351"/>
      <c r="DM381" s="351"/>
      <c r="DN381" s="351"/>
      <c r="DS381" s="372"/>
      <c r="DT381" s="374"/>
      <c r="DU381" s="375"/>
      <c r="DV381" s="375"/>
      <c r="DW381" s="375"/>
      <c r="DX381" s="375">
        <v>1</v>
      </c>
      <c r="DY381" s="375">
        <f t="shared" si="1461"/>
        <v>0</v>
      </c>
      <c r="DZ381" s="375">
        <f t="shared" si="1462"/>
        <v>0</v>
      </c>
      <c r="EA381" s="375">
        <f t="shared" si="1463"/>
        <v>1</v>
      </c>
      <c r="EB381" s="375">
        <f t="shared" si="1464"/>
        <v>0</v>
      </c>
      <c r="EC381" s="375">
        <f t="shared" si="1465"/>
        <v>0</v>
      </c>
      <c r="ED381" s="375">
        <f t="shared" si="1466"/>
        <v>1</v>
      </c>
      <c r="EE381" s="375">
        <f t="shared" si="1467"/>
        <v>0</v>
      </c>
      <c r="EF381" s="375">
        <f t="shared" si="1468"/>
        <v>0</v>
      </c>
      <c r="EG381" s="375">
        <f t="shared" si="1469"/>
        <v>1</v>
      </c>
      <c r="EH381" s="375">
        <f t="shared" si="1470"/>
        <v>0</v>
      </c>
      <c r="EI381" s="375">
        <f t="shared" si="1471"/>
        <v>0</v>
      </c>
      <c r="EJ381" s="375">
        <f t="shared" si="1472"/>
        <v>1</v>
      </c>
      <c r="EK381" s="375">
        <f t="shared" si="1473"/>
        <v>0</v>
      </c>
      <c r="EL381" s="375">
        <f t="shared" si="1474"/>
        <v>0</v>
      </c>
      <c r="EM381" s="375">
        <f t="shared" si="1475"/>
        <v>1</v>
      </c>
      <c r="EN381" s="375">
        <f t="shared" si="1476"/>
        <v>0</v>
      </c>
      <c r="EO381" s="375">
        <f t="shared" si="1477"/>
        <v>0</v>
      </c>
      <c r="EP381" s="375">
        <f t="shared" si="1478"/>
        <v>1</v>
      </c>
      <c r="EQ381" s="375">
        <f t="shared" si="1479"/>
        <v>0</v>
      </c>
      <c r="ER381" s="375">
        <f t="shared" si="1480"/>
        <v>0</v>
      </c>
      <c r="ES381" s="375">
        <f t="shared" si="1481"/>
        <v>1</v>
      </c>
      <c r="ET381" s="375">
        <f t="shared" si="1482"/>
        <v>0</v>
      </c>
      <c r="EU381" s="375">
        <f t="shared" si="1483"/>
        <v>0</v>
      </c>
      <c r="EV381" s="375">
        <f t="shared" si="1484"/>
        <v>1</v>
      </c>
      <c r="EW381" s="375">
        <f t="shared" si="1485"/>
        <v>0</v>
      </c>
      <c r="EX381" s="375">
        <f t="shared" si="1486"/>
        <v>0</v>
      </c>
      <c r="EY381" s="375">
        <f t="shared" si="1487"/>
        <v>1</v>
      </c>
      <c r="EZ381" s="375">
        <f t="shared" si="1488"/>
        <v>0</v>
      </c>
      <c r="FA381" s="375">
        <f t="shared" si="1489"/>
        <v>0</v>
      </c>
      <c r="FB381" s="375">
        <f t="shared" si="1490"/>
        <v>1</v>
      </c>
      <c r="FC381" s="375">
        <f t="shared" si="1491"/>
        <v>0</v>
      </c>
      <c r="FD381" s="375">
        <f t="shared" si="1492"/>
        <v>0</v>
      </c>
      <c r="FE381" s="376"/>
      <c r="FF381" s="372"/>
      <c r="FG381" s="372"/>
      <c r="FH381" s="372"/>
      <c r="FI381" s="372"/>
      <c r="FJ381" s="372"/>
      <c r="FK381" s="372"/>
      <c r="FL381" s="372"/>
      <c r="FM381" s="372"/>
      <c r="FN381" s="372"/>
      <c r="FO381" s="372"/>
      <c r="FP381" s="372"/>
      <c r="FQ381" s="372"/>
      <c r="FR381" s="372"/>
      <c r="FS381" s="372"/>
      <c r="FT381" s="372"/>
      <c r="FU381" s="372"/>
      <c r="FV381" s="372"/>
      <c r="FW381" s="372"/>
      <c r="FX381" s="372"/>
      <c r="FY381" s="372"/>
      <c r="FZ381" s="372"/>
      <c r="GA381" s="372"/>
      <c r="GB381" s="372"/>
      <c r="GC381" s="372"/>
      <c r="GD381" s="372"/>
      <c r="GE381" s="372"/>
      <c r="GF381" s="372"/>
      <c r="GG381" s="372"/>
      <c r="GH381" s="372"/>
      <c r="GI381" s="372"/>
      <c r="GJ381" s="372"/>
      <c r="GK381" s="372"/>
      <c r="GL381" s="372"/>
      <c r="GM381" s="372"/>
      <c r="GN381" s="372"/>
      <c r="GO381" s="372"/>
      <c r="GP381" s="372"/>
      <c r="GQ381" s="372"/>
      <c r="GR381" s="372"/>
      <c r="GS381" s="372"/>
      <c r="GT381" s="372"/>
      <c r="GU381" s="372"/>
      <c r="GV381" s="372"/>
      <c r="GW381" s="372"/>
      <c r="GX381" s="372"/>
      <c r="GY381" s="372"/>
      <c r="GZ381" s="372"/>
      <c r="HA381" s="372"/>
      <c r="HB381" s="372"/>
      <c r="HC381" s="372"/>
    </row>
    <row r="382" spans="1:211" s="373" customFormat="1" ht="15" hidden="1" customHeight="1" outlineLevel="1" x14ac:dyDescent="0.2">
      <c r="A382" s="366">
        <f>SWDATA!O367</f>
        <v>0</v>
      </c>
      <c r="B382" s="366">
        <f>SWDATA!M367</f>
        <v>0</v>
      </c>
      <c r="C382" s="351">
        <f>IF(AND(SWDATA!M367=1,SWDATA!Q367="promotions"),SWDATA!P367,0)</f>
        <v>0</v>
      </c>
      <c r="D382" s="367">
        <f>ROW(SWDATA!M367)</f>
        <v>367</v>
      </c>
      <c r="E382" s="368">
        <f t="shared" si="1496"/>
        <v>0</v>
      </c>
      <c r="F382" s="369">
        <f t="shared" si="1259"/>
        <v>1</v>
      </c>
      <c r="G382" s="366" t="str">
        <f t="shared" si="1260"/>
        <v/>
      </c>
      <c r="H382" s="370"/>
      <c r="J382" s="238">
        <f t="shared" si="1261"/>
        <v>0</v>
      </c>
      <c r="K382" s="239" t="str">
        <f t="shared" si="1262"/>
        <v/>
      </c>
      <c r="L382" s="342"/>
      <c r="M382" s="345"/>
      <c r="N382" s="340" t="str">
        <f>IF(LEN(SWDATA!F367)=0,"",N381)</f>
        <v/>
      </c>
      <c r="O382" s="296" t="str">
        <f>IF(LEN(SWDATA!G367)=0,"",O381)</f>
        <v/>
      </c>
      <c r="P382" s="297" t="str">
        <f>IF(LEN(SWDATA!C367)=0,"",SWDATA!C367)</f>
        <v/>
      </c>
      <c r="Q382" s="312" t="str">
        <f t="shared" si="1263"/>
        <v/>
      </c>
      <c r="R382" s="223" t="s">
        <v>261</v>
      </c>
      <c r="S382" s="224"/>
      <c r="T382" s="224"/>
      <c r="U382" s="264" t="s">
        <v>626</v>
      </c>
      <c r="V382" s="205" t="s">
        <v>221</v>
      </c>
      <c r="W382" s="266">
        <f>IF(OR(Is_Loading,LEN($A382)=0),"",SWDATA!P367)</f>
        <v>0</v>
      </c>
      <c r="X382" s="267">
        <f>IF(OR(Is_Loading,LEN($A382)=0),"",SWDATA!Q367)</f>
        <v>0</v>
      </c>
      <c r="Y382" s="267">
        <f>IF(OR(Is_Loading,LEN($A382)=0),"",SWDATA!R367)</f>
        <v>0</v>
      </c>
      <c r="Z382" s="266" t="str">
        <f t="shared" ref="Z382:Z386" si="1497">IF($A382=0,"",CHOOSE($F382,SUM(W382:Y382),SUM(W382:Y382)/3,Y382))</f>
        <v/>
      </c>
      <c r="AA382" s="266">
        <f>IF(OR(Is_Loading,LEN($A382)=0),"",SWDATA!T367)</f>
        <v>0</v>
      </c>
      <c r="AB382" s="267">
        <f>IF(OR(Is_Loading,LEN($A382)=0),"",SWDATA!U367)</f>
        <v>0</v>
      </c>
      <c r="AC382" s="267">
        <f>IF(OR(Is_Loading,LEN($A382)=0),"",SWDATA!V367)</f>
        <v>0</v>
      </c>
      <c r="AD382" s="266" t="str">
        <f t="shared" si="1265"/>
        <v/>
      </c>
      <c r="AE382" s="266">
        <f>IF(OR(Is_Loading,LEN($A382)=0),"",SWDATA!X367)</f>
        <v>0</v>
      </c>
      <c r="AF382" s="267">
        <f>IF(OR(Is_Loading,LEN($A382)=0),"",SWDATA!Y367)</f>
        <v>0</v>
      </c>
      <c r="AG382" s="267">
        <f>IF(OR(Is_Loading,LEN($A382)=0),"",SWDATA!Z367)</f>
        <v>0</v>
      </c>
      <c r="AH382" s="266" t="str">
        <f t="shared" si="1266"/>
        <v/>
      </c>
      <c r="AI382" s="266">
        <f>IF(OR(Is_Loading,LEN($A382)=0),"",SWDATA!AB367)</f>
        <v>0</v>
      </c>
      <c r="AJ382" s="267">
        <f>IF(OR(Is_Loading,LEN($A382)=0),"",SWDATA!AC367)</f>
        <v>0</v>
      </c>
      <c r="AK382" s="267">
        <f>IF(OR(Is_Loading,LEN($A382)=0),"",SWDATA!AD367)</f>
        <v>0</v>
      </c>
      <c r="AL382" s="266" t="str">
        <f t="shared" si="1267"/>
        <v/>
      </c>
      <c r="AM382" s="266">
        <f>IF(OR(Is_Loading,LEN($A382)=0),"",SWDATA!AF367)</f>
        <v>0</v>
      </c>
      <c r="AN382" s="267">
        <f>IF(OR(Is_Loading,LEN($A382)=0),"",SWDATA!AG367)</f>
        <v>0</v>
      </c>
      <c r="AO382" s="323">
        <f>IF(OR(Is_Loading,LEN($A382)=0),"",SWDATA!AH367)</f>
        <v>0</v>
      </c>
      <c r="AP382" s="320" t="str">
        <f t="shared" si="1268"/>
        <v/>
      </c>
      <c r="AQ382" s="266">
        <f>IF(OR(Is_Loading,LEN($A382)=0),"",SWDATA!AJ367)</f>
        <v>0</v>
      </c>
      <c r="AR382" s="267">
        <f>IF(OR(Is_Loading,LEN($A382)=0),"",SWDATA!AK367)</f>
        <v>0</v>
      </c>
      <c r="AS382" s="267">
        <f>IF(OR(Is_Loading,LEN($A382)=0),"",SWDATA!AL367)</f>
        <v>0</v>
      </c>
      <c r="AT382" s="266" t="str">
        <f t="shared" si="1269"/>
        <v/>
      </c>
      <c r="AU382" s="266">
        <f>IF(OR(Is_Loading,LEN($A382)=0),"",SWDATA!AN367)</f>
        <v>0</v>
      </c>
      <c r="AV382" s="267">
        <f>IF(OR(Is_Loading,LEN($A382)=0),"",SWDATA!AO367)</f>
        <v>0</v>
      </c>
      <c r="AW382" s="267">
        <f>IF(OR(Is_Loading,LEN($A382)=0),"",SWDATA!AP367)</f>
        <v>0</v>
      </c>
      <c r="AX382" s="266" t="str">
        <f t="shared" si="1270"/>
        <v/>
      </c>
      <c r="AY382" s="266">
        <f>IF(OR(Is_Loading,LEN($A382)=0),"",SWDATA!AR367)</f>
        <v>0</v>
      </c>
      <c r="AZ382" s="267">
        <f>IF(OR(Is_Loading,LEN($A382)=0),"",SWDATA!AS367)</f>
        <v>0</v>
      </c>
      <c r="BA382" s="267">
        <f>IF(OR(Is_Loading,LEN($A382)=0),"",SWDATA!AT367)</f>
        <v>0</v>
      </c>
      <c r="BB382" s="266" t="str">
        <f t="shared" si="1271"/>
        <v/>
      </c>
      <c r="BC382" s="266">
        <f>IF(OR(Is_Loading,LEN($A382)=0),"",SWDATA!AV367)</f>
        <v>0</v>
      </c>
      <c r="BD382" s="267">
        <f>IF(OR(Is_Loading,LEN($A382)=0),"",SWDATA!AW367)</f>
        <v>0</v>
      </c>
      <c r="BE382" s="323">
        <f>IF(OR(Is_Loading,LEN($A382)=0),"",SWDATA!AX367)</f>
        <v>0</v>
      </c>
      <c r="BF382" s="320" t="str">
        <f t="shared" si="1272"/>
        <v/>
      </c>
      <c r="BG382" s="11"/>
      <c r="BH382" s="11"/>
      <c r="BI382" s="11"/>
      <c r="BJ382" s="11"/>
      <c r="BK382" s="11"/>
      <c r="BL382" s="11"/>
      <c r="BM382" s="11"/>
      <c r="BN382" s="11"/>
      <c r="BO382" s="11"/>
      <c r="BP382" s="11"/>
      <c r="BQ382" s="11"/>
      <c r="BR382" s="11"/>
      <c r="BS382" s="11"/>
      <c r="BT382" s="11"/>
      <c r="BU382" s="11"/>
      <c r="BV382" s="11"/>
      <c r="BW382" s="11"/>
      <c r="BX382" s="11"/>
      <c r="BY382" s="11"/>
      <c r="BZ382" s="11"/>
      <c r="CA382" s="11"/>
      <c r="CB382" s="11"/>
      <c r="CC382" s="11"/>
      <c r="CD382" s="11"/>
      <c r="CE382" s="11"/>
      <c r="CF382" s="11"/>
      <c r="CG382" s="11"/>
      <c r="CH382" s="11"/>
      <c r="CI382" s="11"/>
      <c r="CJ382" s="11"/>
      <c r="CK382" s="11"/>
      <c r="CL382" s="11"/>
      <c r="CM382" s="11"/>
      <c r="CN382" s="351"/>
      <c r="CO382" s="351"/>
      <c r="CP382" s="351"/>
      <c r="CQ382" s="351"/>
      <c r="CR382" s="351"/>
      <c r="CS382" s="351"/>
      <c r="CT382" s="351"/>
      <c r="CU382" s="351"/>
      <c r="CV382" s="351"/>
      <c r="CW382" s="351"/>
      <c r="CX382" s="351"/>
      <c r="CY382" s="351"/>
      <c r="CZ382" s="351"/>
      <c r="DA382" s="351"/>
      <c r="DB382" s="351"/>
      <c r="DC382" s="351"/>
      <c r="DD382" s="351"/>
      <c r="DE382" s="351"/>
      <c r="DF382" s="351"/>
      <c r="DG382" s="351"/>
      <c r="DH382" s="351"/>
      <c r="DI382" s="351"/>
      <c r="DJ382" s="351"/>
      <c r="DK382" s="351"/>
      <c r="DL382" s="351"/>
      <c r="DM382" s="351"/>
      <c r="DN382" s="351"/>
      <c r="DS382" s="372"/>
      <c r="DT382" s="374"/>
      <c r="DU382" s="375"/>
      <c r="DV382" s="375"/>
      <c r="DW382" s="375"/>
      <c r="DX382" s="375">
        <v>1</v>
      </c>
      <c r="DY382" s="375">
        <f t="shared" si="1461"/>
        <v>0</v>
      </c>
      <c r="DZ382" s="375">
        <f t="shared" si="1462"/>
        <v>0</v>
      </c>
      <c r="EA382" s="375">
        <f t="shared" si="1463"/>
        <v>1</v>
      </c>
      <c r="EB382" s="375">
        <f t="shared" si="1464"/>
        <v>0</v>
      </c>
      <c r="EC382" s="375">
        <f t="shared" si="1465"/>
        <v>0</v>
      </c>
      <c r="ED382" s="375">
        <f t="shared" si="1466"/>
        <v>1</v>
      </c>
      <c r="EE382" s="375">
        <f t="shared" si="1467"/>
        <v>0</v>
      </c>
      <c r="EF382" s="375">
        <f t="shared" si="1468"/>
        <v>0</v>
      </c>
      <c r="EG382" s="375">
        <f t="shared" si="1469"/>
        <v>1</v>
      </c>
      <c r="EH382" s="375">
        <f t="shared" si="1470"/>
        <v>0</v>
      </c>
      <c r="EI382" s="375">
        <f t="shared" si="1471"/>
        <v>0</v>
      </c>
      <c r="EJ382" s="375">
        <f t="shared" si="1472"/>
        <v>1</v>
      </c>
      <c r="EK382" s="375">
        <f t="shared" si="1473"/>
        <v>0</v>
      </c>
      <c r="EL382" s="375">
        <f t="shared" si="1474"/>
        <v>0</v>
      </c>
      <c r="EM382" s="375">
        <f t="shared" si="1475"/>
        <v>1</v>
      </c>
      <c r="EN382" s="375">
        <f t="shared" si="1476"/>
        <v>0</v>
      </c>
      <c r="EO382" s="375">
        <f t="shared" si="1477"/>
        <v>0</v>
      </c>
      <c r="EP382" s="375">
        <f t="shared" si="1478"/>
        <v>1</v>
      </c>
      <c r="EQ382" s="375">
        <f t="shared" si="1479"/>
        <v>0</v>
      </c>
      <c r="ER382" s="375">
        <f t="shared" si="1480"/>
        <v>0</v>
      </c>
      <c r="ES382" s="375">
        <f t="shared" si="1481"/>
        <v>1</v>
      </c>
      <c r="ET382" s="375">
        <f t="shared" si="1482"/>
        <v>0</v>
      </c>
      <c r="EU382" s="375">
        <f t="shared" si="1483"/>
        <v>0</v>
      </c>
      <c r="EV382" s="375">
        <f t="shared" si="1484"/>
        <v>1</v>
      </c>
      <c r="EW382" s="375">
        <f t="shared" si="1485"/>
        <v>0</v>
      </c>
      <c r="EX382" s="375">
        <f t="shared" si="1486"/>
        <v>0</v>
      </c>
      <c r="EY382" s="375">
        <f t="shared" si="1487"/>
        <v>1</v>
      </c>
      <c r="EZ382" s="375">
        <f t="shared" si="1488"/>
        <v>0</v>
      </c>
      <c r="FA382" s="375">
        <f t="shared" si="1489"/>
        <v>0</v>
      </c>
      <c r="FB382" s="375">
        <f t="shared" si="1490"/>
        <v>1</v>
      </c>
      <c r="FC382" s="375">
        <f t="shared" si="1491"/>
        <v>0</v>
      </c>
      <c r="FD382" s="375">
        <f t="shared" si="1492"/>
        <v>0</v>
      </c>
      <c r="FE382" s="376"/>
      <c r="FF382" s="372"/>
      <c r="FG382" s="372"/>
      <c r="FH382" s="372"/>
      <c r="FI382" s="372"/>
      <c r="FJ382" s="372"/>
      <c r="FK382" s="372"/>
      <c r="FL382" s="372"/>
      <c r="FM382" s="372"/>
      <c r="FN382" s="372"/>
      <c r="FO382" s="372"/>
      <c r="FP382" s="372"/>
      <c r="FQ382" s="372"/>
      <c r="FR382" s="372"/>
      <c r="FS382" s="372"/>
      <c r="FT382" s="372"/>
      <c r="FU382" s="372"/>
      <c r="FV382" s="372"/>
      <c r="FW382" s="372"/>
      <c r="FX382" s="372"/>
      <c r="FY382" s="372"/>
      <c r="FZ382" s="372"/>
      <c r="GA382" s="372"/>
      <c r="GB382" s="372"/>
      <c r="GC382" s="372"/>
      <c r="GD382" s="372"/>
      <c r="GE382" s="372"/>
      <c r="GF382" s="372"/>
      <c r="GG382" s="372"/>
      <c r="GH382" s="372"/>
      <c r="GI382" s="372"/>
      <c r="GJ382" s="372"/>
      <c r="GK382" s="372"/>
      <c r="GL382" s="372"/>
      <c r="GM382" s="372"/>
      <c r="GN382" s="372"/>
      <c r="GO382" s="372"/>
      <c r="GP382" s="372"/>
      <c r="GQ382" s="372"/>
      <c r="GR382" s="372"/>
      <c r="GS382" s="372"/>
      <c r="GT382" s="372"/>
      <c r="GU382" s="372"/>
      <c r="GV382" s="372"/>
      <c r="GW382" s="372"/>
      <c r="GX382" s="372"/>
      <c r="GY382" s="372"/>
      <c r="GZ382" s="372"/>
      <c r="HA382" s="372"/>
      <c r="HB382" s="372"/>
      <c r="HC382" s="372"/>
    </row>
    <row r="383" spans="1:211" s="373" customFormat="1" ht="15" hidden="1" customHeight="1" outlineLevel="1" x14ac:dyDescent="0.2">
      <c r="A383" s="366">
        <f>SWDATA!O368</f>
        <v>0</v>
      </c>
      <c r="B383" s="366">
        <f>SWDATA!M368</f>
        <v>0</v>
      </c>
      <c r="C383" s="351">
        <f>IF(AND(SWDATA!M368=1,SWDATA!Q368="promotions"),SWDATA!P368,0)</f>
        <v>0</v>
      </c>
      <c r="D383" s="367">
        <f>ROW(SWDATA!M368)</f>
        <v>368</v>
      </c>
      <c r="E383" s="368">
        <f t="shared" si="1496"/>
        <v>0</v>
      </c>
      <c r="F383" s="369">
        <f t="shared" ref="F383:F446" si="1498">IF(NOT(ISERROR(SEARCH("Kg",P383))),3,IF(NOT(ISERROR(SEARCH("/Unit",P383))),2,IF(NOT(ISERROR(SEARCH("Pct",P383))),2,1)))</f>
        <v>1</v>
      </c>
      <c r="G383" s="366" t="str">
        <f t="shared" ref="G383:G446" si="1499">IF(NOT(ISERROR(SEARCH("U",P383))),"U",IF(NOT(ISERROR(SEARCH("Pct",P383))),"Pct",""))</f>
        <v/>
      </c>
      <c r="H383" s="370"/>
      <c r="J383" s="238">
        <f t="shared" ref="J383:J446" si="1500">IF(ISERROR(FIND(":-1",A383)),A383,0)</f>
        <v>0</v>
      </c>
      <c r="K383" s="239" t="str">
        <f t="shared" ref="K383:K446" si="1501">IF(NOT(ISERROR(SEARCH("(Cost)",P383))),"C",IF(NOT(ISERROR(SEARCH("(EURO)",P383))),"R",IF(NOT(ISERROR(SEARCH("marg",P383))),"M",IF(OR(NOT(ISERROR(SEARCH("(Rev/",P383))),NOT(ISERROR(SEARCH("(Pct)",P383)))),"P",IF(NOT(ISERROR(SEARCH("Units",P383))),"U","")))))</f>
        <v/>
      </c>
      <c r="L383" s="342"/>
      <c r="M383" s="345"/>
      <c r="N383" s="340" t="str">
        <f>IF(LEN(SWDATA!F368)=0,"",N382)</f>
        <v/>
      </c>
      <c r="O383" s="296" t="str">
        <f>IF(LEN(SWDATA!G368)=0,"",O382)</f>
        <v/>
      </c>
      <c r="P383" s="297" t="str">
        <f>IF(LEN(SWDATA!C368)=0,"",SWDATA!C368)</f>
        <v/>
      </c>
      <c r="Q383" s="312" t="str">
        <f t="shared" ref="Q383:Q446" si="1502">P383</f>
        <v/>
      </c>
      <c r="R383" s="223" t="s">
        <v>261</v>
      </c>
      <c r="S383" s="319" t="s">
        <v>485</v>
      </c>
      <c r="T383" s="224"/>
      <c r="U383" s="264" t="s">
        <v>608</v>
      </c>
      <c r="V383" s="205" t="s">
        <v>221</v>
      </c>
      <c r="W383" s="266">
        <f>IF(OR(Is_Loading,LEN($A383)=0),"",SWDATA!P368)</f>
        <v>0</v>
      </c>
      <c r="X383" s="267">
        <f>IF(OR(Is_Loading,LEN($A383)=0),"",SWDATA!Q368)</f>
        <v>0</v>
      </c>
      <c r="Y383" s="267">
        <f>IF(OR(Is_Loading,LEN($A383)=0),"",SWDATA!R368)</f>
        <v>0</v>
      </c>
      <c r="Z383" s="266" t="str">
        <f t="shared" si="1497"/>
        <v/>
      </c>
      <c r="AA383" s="266">
        <f>IF(OR(Is_Loading,LEN($A383)=0),"",SWDATA!T368)</f>
        <v>0</v>
      </c>
      <c r="AB383" s="267">
        <f>IF(OR(Is_Loading,LEN($A383)=0),"",SWDATA!U368)</f>
        <v>0</v>
      </c>
      <c r="AC383" s="267">
        <f>IF(OR(Is_Loading,LEN($A383)=0),"",SWDATA!V368)</f>
        <v>0</v>
      </c>
      <c r="AD383" s="266" t="str">
        <f t="shared" ref="AD383:AD446" si="1503">IF($A383=0,"",CHOOSE($F383,SUM(AA383:AC383),SUM(AA383:AC383)/3,AC383))</f>
        <v/>
      </c>
      <c r="AE383" s="266">
        <f>IF(OR(Is_Loading,LEN($A383)=0),"",SWDATA!X368)</f>
        <v>0</v>
      </c>
      <c r="AF383" s="267">
        <f>IF(OR(Is_Loading,LEN($A383)=0),"",SWDATA!Y368)</f>
        <v>0</v>
      </c>
      <c r="AG383" s="267">
        <f>IF(OR(Is_Loading,LEN($A383)=0),"",SWDATA!Z368)</f>
        <v>0</v>
      </c>
      <c r="AH383" s="266" t="str">
        <f t="shared" ref="AH383:AH446" si="1504">IF($A383=0,"",CHOOSE($F383,SUM(AE383:AG383),SUM(AE383:AG383)/3,AG383))</f>
        <v/>
      </c>
      <c r="AI383" s="266">
        <f>IF(OR(Is_Loading,LEN($A383)=0),"",SWDATA!AB368)</f>
        <v>0</v>
      </c>
      <c r="AJ383" s="267">
        <f>IF(OR(Is_Loading,LEN($A383)=0),"",SWDATA!AC368)</f>
        <v>0</v>
      </c>
      <c r="AK383" s="267">
        <f>IF(OR(Is_Loading,LEN($A383)=0),"",SWDATA!AD368)</f>
        <v>0</v>
      </c>
      <c r="AL383" s="266" t="str">
        <f t="shared" ref="AL383:AL446" si="1505">IF($A383=0,"",CHOOSE($F383,SUM(AI383:AK383),SUM(AI383:AK383)/3,AK383))</f>
        <v/>
      </c>
      <c r="AM383" s="266">
        <f>IF(OR(Is_Loading,LEN($A383)=0),"",SWDATA!AF368)</f>
        <v>0</v>
      </c>
      <c r="AN383" s="267">
        <f>IF(OR(Is_Loading,LEN($A383)=0),"",SWDATA!AG368)</f>
        <v>0</v>
      </c>
      <c r="AO383" s="323">
        <f>IF(OR(Is_Loading,LEN($A383)=0),"",SWDATA!AH368)</f>
        <v>0</v>
      </c>
      <c r="AP383" s="320" t="str">
        <f t="shared" ref="AP383:AP446" si="1506">IF($A383=0,"",CHOOSE($F383,SUM(AM383:AO383),SUM(AM383:AO383)/3,AO383))</f>
        <v/>
      </c>
      <c r="AQ383" s="266">
        <f>IF(OR(Is_Loading,LEN($A383)=0),"",SWDATA!AJ368)</f>
        <v>0</v>
      </c>
      <c r="AR383" s="267">
        <f>IF(OR(Is_Loading,LEN($A383)=0),"",SWDATA!AK368)</f>
        <v>0</v>
      </c>
      <c r="AS383" s="267">
        <f>IF(OR(Is_Loading,LEN($A383)=0),"",SWDATA!AL368)</f>
        <v>0</v>
      </c>
      <c r="AT383" s="266" t="str">
        <f t="shared" ref="AT383:AT446" si="1507">IF($A383=0,"",CHOOSE($F383,SUM(AQ383:AS383),SUM(AQ383:AS383)/3,AS383))</f>
        <v/>
      </c>
      <c r="AU383" s="266">
        <f>IF(OR(Is_Loading,LEN($A383)=0),"",SWDATA!AN368)</f>
        <v>0</v>
      </c>
      <c r="AV383" s="267">
        <f>IF(OR(Is_Loading,LEN($A383)=0),"",SWDATA!AO368)</f>
        <v>0</v>
      </c>
      <c r="AW383" s="267">
        <f>IF(OR(Is_Loading,LEN($A383)=0),"",SWDATA!AP368)</f>
        <v>0</v>
      </c>
      <c r="AX383" s="266" t="str">
        <f t="shared" ref="AX383:AX446" si="1508">IF($A383=0,"",CHOOSE($F383,SUM(AU383:AW383),SUM(AU383:AW383)/3,AW383))</f>
        <v/>
      </c>
      <c r="AY383" s="266">
        <f>IF(OR(Is_Loading,LEN($A383)=0),"",SWDATA!AR368)</f>
        <v>0</v>
      </c>
      <c r="AZ383" s="267">
        <f>IF(OR(Is_Loading,LEN($A383)=0),"",SWDATA!AS368)</f>
        <v>0</v>
      </c>
      <c r="BA383" s="267">
        <f>IF(OR(Is_Loading,LEN($A383)=0),"",SWDATA!AT368)</f>
        <v>0</v>
      </c>
      <c r="BB383" s="266" t="str">
        <f t="shared" ref="BB383:BB446" si="1509">IF($A383=0,"",CHOOSE($F383,SUM(AY383:BA383),SUM(AY383:BA383)/3,BA383))</f>
        <v/>
      </c>
      <c r="BC383" s="266">
        <f>IF(OR(Is_Loading,LEN($A383)=0),"",SWDATA!AV368)</f>
        <v>0</v>
      </c>
      <c r="BD383" s="267">
        <f>IF(OR(Is_Loading,LEN($A383)=0),"",SWDATA!AW368)</f>
        <v>0</v>
      </c>
      <c r="BE383" s="323">
        <f>IF(OR(Is_Loading,LEN($A383)=0),"",SWDATA!AX368)</f>
        <v>0</v>
      </c>
      <c r="BF383" s="320" t="str">
        <f t="shared" ref="BF383:BF446" si="1510">IF($A383=0,"",CHOOSE($F383,SUM(BC383:BE383),SUM(BC383:BE383)/3,BE383))</f>
        <v/>
      </c>
      <c r="BG383" s="11"/>
      <c r="BH383" s="11"/>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1"/>
      <c r="CK383" s="11"/>
      <c r="CL383" s="11"/>
      <c r="CM383" s="11"/>
      <c r="CN383" s="351"/>
      <c r="CO383" s="351"/>
      <c r="CP383" s="351"/>
      <c r="CQ383" s="351"/>
      <c r="CR383" s="351"/>
      <c r="CS383" s="351"/>
      <c r="CT383" s="351"/>
      <c r="CU383" s="351"/>
      <c r="CV383" s="351"/>
      <c r="CW383" s="351"/>
      <c r="CX383" s="351"/>
      <c r="CY383" s="351"/>
      <c r="CZ383" s="351"/>
      <c r="DA383" s="351"/>
      <c r="DB383" s="351"/>
      <c r="DC383" s="351"/>
      <c r="DD383" s="351"/>
      <c r="DE383" s="351"/>
      <c r="DF383" s="351"/>
      <c r="DG383" s="351"/>
      <c r="DH383" s="351"/>
      <c r="DI383" s="351"/>
      <c r="DJ383" s="351"/>
      <c r="DK383" s="351"/>
      <c r="DL383" s="351"/>
      <c r="DM383" s="351"/>
      <c r="DN383" s="351"/>
      <c r="DS383" s="372"/>
      <c r="DT383" s="374"/>
      <c r="DU383" s="375"/>
      <c r="DV383" s="375"/>
      <c r="DW383" s="375"/>
      <c r="DX383" s="375">
        <v>1</v>
      </c>
      <c r="DY383" s="375">
        <f t="shared" si="1461"/>
        <v>0</v>
      </c>
      <c r="DZ383" s="375">
        <f t="shared" si="1462"/>
        <v>0</v>
      </c>
      <c r="EA383" s="375">
        <f t="shared" si="1463"/>
        <v>1</v>
      </c>
      <c r="EB383" s="375">
        <f t="shared" si="1464"/>
        <v>0</v>
      </c>
      <c r="EC383" s="375">
        <f t="shared" si="1465"/>
        <v>0</v>
      </c>
      <c r="ED383" s="375">
        <f t="shared" si="1466"/>
        <v>1</v>
      </c>
      <c r="EE383" s="375">
        <f t="shared" si="1467"/>
        <v>0</v>
      </c>
      <c r="EF383" s="375">
        <f t="shared" si="1468"/>
        <v>0</v>
      </c>
      <c r="EG383" s="375">
        <f t="shared" si="1469"/>
        <v>1</v>
      </c>
      <c r="EH383" s="375">
        <f t="shared" si="1470"/>
        <v>0</v>
      </c>
      <c r="EI383" s="375">
        <f t="shared" si="1471"/>
        <v>0</v>
      </c>
      <c r="EJ383" s="375">
        <f t="shared" si="1472"/>
        <v>1</v>
      </c>
      <c r="EK383" s="375">
        <f t="shared" si="1473"/>
        <v>0</v>
      </c>
      <c r="EL383" s="375">
        <f t="shared" si="1474"/>
        <v>0</v>
      </c>
      <c r="EM383" s="375">
        <f t="shared" si="1475"/>
        <v>1</v>
      </c>
      <c r="EN383" s="375">
        <f t="shared" si="1476"/>
        <v>0</v>
      </c>
      <c r="EO383" s="375">
        <f t="shared" si="1477"/>
        <v>0</v>
      </c>
      <c r="EP383" s="375">
        <f t="shared" si="1478"/>
        <v>1</v>
      </c>
      <c r="EQ383" s="375">
        <f t="shared" si="1479"/>
        <v>0</v>
      </c>
      <c r="ER383" s="375">
        <f t="shared" si="1480"/>
        <v>0</v>
      </c>
      <c r="ES383" s="375">
        <f t="shared" si="1481"/>
        <v>1</v>
      </c>
      <c r="ET383" s="375">
        <f t="shared" si="1482"/>
        <v>0</v>
      </c>
      <c r="EU383" s="375">
        <f t="shared" si="1483"/>
        <v>0</v>
      </c>
      <c r="EV383" s="375">
        <f t="shared" si="1484"/>
        <v>1</v>
      </c>
      <c r="EW383" s="375">
        <f t="shared" si="1485"/>
        <v>0</v>
      </c>
      <c r="EX383" s="375">
        <f t="shared" si="1486"/>
        <v>0</v>
      </c>
      <c r="EY383" s="375">
        <f t="shared" si="1487"/>
        <v>1</v>
      </c>
      <c r="EZ383" s="375">
        <f t="shared" si="1488"/>
        <v>0</v>
      </c>
      <c r="FA383" s="375">
        <f t="shared" si="1489"/>
        <v>0</v>
      </c>
      <c r="FB383" s="375">
        <f t="shared" si="1490"/>
        <v>1</v>
      </c>
      <c r="FC383" s="375">
        <f t="shared" si="1491"/>
        <v>0</v>
      </c>
      <c r="FD383" s="375">
        <f t="shared" si="1492"/>
        <v>0</v>
      </c>
      <c r="FE383" s="376"/>
      <c r="FF383" s="372"/>
      <c r="FG383" s="372"/>
      <c r="FH383" s="372"/>
      <c r="FI383" s="372"/>
      <c r="FJ383" s="372"/>
      <c r="FK383" s="372"/>
      <c r="FL383" s="372"/>
      <c r="FM383" s="372"/>
      <c r="FN383" s="372"/>
      <c r="FO383" s="372"/>
      <c r="FP383" s="372"/>
      <c r="FQ383" s="372"/>
      <c r="FR383" s="372"/>
      <c r="FS383" s="372"/>
      <c r="FT383" s="372"/>
      <c r="FU383" s="372"/>
      <c r="FV383" s="372"/>
      <c r="FW383" s="372"/>
      <c r="FX383" s="372"/>
      <c r="FY383" s="372"/>
      <c r="FZ383" s="372"/>
      <c r="GA383" s="372"/>
      <c r="GB383" s="372"/>
      <c r="GC383" s="372"/>
      <c r="GD383" s="372"/>
      <c r="GE383" s="372"/>
      <c r="GF383" s="372"/>
      <c r="GG383" s="372"/>
      <c r="GH383" s="372"/>
      <c r="GI383" s="372"/>
      <c r="GJ383" s="372"/>
      <c r="GK383" s="372"/>
      <c r="GL383" s="372"/>
      <c r="GM383" s="372"/>
      <c r="GN383" s="372"/>
      <c r="GO383" s="372"/>
      <c r="GP383" s="372"/>
      <c r="GQ383" s="372"/>
      <c r="GR383" s="372"/>
      <c r="GS383" s="372"/>
      <c r="GT383" s="372"/>
      <c r="GU383" s="372"/>
      <c r="GV383" s="372"/>
      <c r="GW383" s="372"/>
      <c r="GX383" s="372"/>
      <c r="GY383" s="372"/>
      <c r="GZ383" s="372"/>
      <c r="HA383" s="372"/>
      <c r="HB383" s="372"/>
      <c r="HC383" s="372"/>
    </row>
    <row r="384" spans="1:211" s="373" customFormat="1" ht="15" hidden="1" customHeight="1" outlineLevel="1" x14ac:dyDescent="0.2">
      <c r="A384" s="366">
        <f>SWDATA!O369</f>
        <v>0</v>
      </c>
      <c r="B384" s="366">
        <f>SWDATA!M369</f>
        <v>0</v>
      </c>
      <c r="C384" s="351">
        <f>IF(AND(SWDATA!M369=1,SWDATA!Q369="promotions"),SWDATA!P369,0)</f>
        <v>0</v>
      </c>
      <c r="D384" s="367">
        <f>ROW(SWDATA!M369)</f>
        <v>369</v>
      </c>
      <c r="E384" s="368">
        <f t="shared" si="1496"/>
        <v>0</v>
      </c>
      <c r="F384" s="369">
        <f t="shared" si="1498"/>
        <v>1</v>
      </c>
      <c r="G384" s="366" t="str">
        <f t="shared" si="1499"/>
        <v/>
      </c>
      <c r="H384" s="370"/>
      <c r="J384" s="238">
        <f t="shared" si="1500"/>
        <v>0</v>
      </c>
      <c r="K384" s="239" t="str">
        <f t="shared" si="1501"/>
        <v/>
      </c>
      <c r="L384" s="342"/>
      <c r="M384" s="345"/>
      <c r="N384" s="340" t="str">
        <f>IF(LEN(SWDATA!F369)=0,"",N383)</f>
        <v/>
      </c>
      <c r="O384" s="296" t="str">
        <f>IF(LEN(SWDATA!G369)=0,"",O383)</f>
        <v/>
      </c>
      <c r="P384" s="297" t="str">
        <f>IF(LEN(SWDATA!C369)=0,"",SWDATA!C369)</f>
        <v/>
      </c>
      <c r="Q384" s="312" t="str">
        <f t="shared" si="1502"/>
        <v/>
      </c>
      <c r="R384" s="223" t="s">
        <v>261</v>
      </c>
      <c r="S384" s="224"/>
      <c r="T384" s="224"/>
      <c r="U384" s="264" t="s">
        <v>613</v>
      </c>
      <c r="V384" s="205" t="s">
        <v>221</v>
      </c>
      <c r="W384" s="266">
        <f>IF(OR(Is_Loading,LEN($A384)=0),"",SWDATA!P369)</f>
        <v>0</v>
      </c>
      <c r="X384" s="267">
        <f>IF(OR(Is_Loading,LEN($A384)=0),"",SWDATA!Q369)</f>
        <v>0</v>
      </c>
      <c r="Y384" s="267">
        <f>IF(OR(Is_Loading,LEN($A384)=0),"",SWDATA!R369)</f>
        <v>0</v>
      </c>
      <c r="Z384" s="266" t="str">
        <f t="shared" si="1497"/>
        <v/>
      </c>
      <c r="AA384" s="266">
        <f>IF(OR(Is_Loading,LEN($A384)=0),"",SWDATA!T369)</f>
        <v>0</v>
      </c>
      <c r="AB384" s="267">
        <f>IF(OR(Is_Loading,LEN($A384)=0),"",SWDATA!U369)</f>
        <v>0</v>
      </c>
      <c r="AC384" s="267">
        <f>IF(OR(Is_Loading,LEN($A384)=0),"",SWDATA!V369)</f>
        <v>0</v>
      </c>
      <c r="AD384" s="266" t="str">
        <f t="shared" si="1503"/>
        <v/>
      </c>
      <c r="AE384" s="266">
        <f>IF(OR(Is_Loading,LEN($A384)=0),"",SWDATA!X369)</f>
        <v>0</v>
      </c>
      <c r="AF384" s="267">
        <f>IF(OR(Is_Loading,LEN($A384)=0),"",SWDATA!Y369)</f>
        <v>0</v>
      </c>
      <c r="AG384" s="267">
        <f>IF(OR(Is_Loading,LEN($A384)=0),"",SWDATA!Z369)</f>
        <v>0</v>
      </c>
      <c r="AH384" s="266" t="str">
        <f t="shared" si="1504"/>
        <v/>
      </c>
      <c r="AI384" s="266">
        <f>IF(OR(Is_Loading,LEN($A384)=0),"",SWDATA!AB369)</f>
        <v>0</v>
      </c>
      <c r="AJ384" s="267">
        <f>IF(OR(Is_Loading,LEN($A384)=0),"",SWDATA!AC369)</f>
        <v>0</v>
      </c>
      <c r="AK384" s="267">
        <f>IF(OR(Is_Loading,LEN($A384)=0),"",SWDATA!AD369)</f>
        <v>0</v>
      </c>
      <c r="AL384" s="266" t="str">
        <f t="shared" si="1505"/>
        <v/>
      </c>
      <c r="AM384" s="266">
        <f>IF(OR(Is_Loading,LEN($A384)=0),"",SWDATA!AF369)</f>
        <v>0</v>
      </c>
      <c r="AN384" s="267">
        <f>IF(OR(Is_Loading,LEN($A384)=0),"",SWDATA!AG369)</f>
        <v>0</v>
      </c>
      <c r="AO384" s="323">
        <f>IF(OR(Is_Loading,LEN($A384)=0),"",SWDATA!AH369)</f>
        <v>0</v>
      </c>
      <c r="AP384" s="320" t="str">
        <f t="shared" si="1506"/>
        <v/>
      </c>
      <c r="AQ384" s="266">
        <f>IF(OR(Is_Loading,LEN($A384)=0),"",SWDATA!AJ369)</f>
        <v>0</v>
      </c>
      <c r="AR384" s="267">
        <f>IF(OR(Is_Loading,LEN($A384)=0),"",SWDATA!AK369)</f>
        <v>0</v>
      </c>
      <c r="AS384" s="267">
        <f>IF(OR(Is_Loading,LEN($A384)=0),"",SWDATA!AL369)</f>
        <v>0</v>
      </c>
      <c r="AT384" s="266" t="str">
        <f t="shared" si="1507"/>
        <v/>
      </c>
      <c r="AU384" s="266">
        <f>IF(OR(Is_Loading,LEN($A384)=0),"",SWDATA!AN369)</f>
        <v>0</v>
      </c>
      <c r="AV384" s="267">
        <f>IF(OR(Is_Loading,LEN($A384)=0),"",SWDATA!AO369)</f>
        <v>0</v>
      </c>
      <c r="AW384" s="267">
        <f>IF(OR(Is_Loading,LEN($A384)=0),"",SWDATA!AP369)</f>
        <v>0</v>
      </c>
      <c r="AX384" s="266" t="str">
        <f t="shared" si="1508"/>
        <v/>
      </c>
      <c r="AY384" s="266">
        <f>IF(OR(Is_Loading,LEN($A384)=0),"",SWDATA!AR369)</f>
        <v>0</v>
      </c>
      <c r="AZ384" s="267">
        <f>IF(OR(Is_Loading,LEN($A384)=0),"",SWDATA!AS369)</f>
        <v>0</v>
      </c>
      <c r="BA384" s="267">
        <f>IF(OR(Is_Loading,LEN($A384)=0),"",SWDATA!AT369)</f>
        <v>0</v>
      </c>
      <c r="BB384" s="266" t="str">
        <f t="shared" si="1509"/>
        <v/>
      </c>
      <c r="BC384" s="266">
        <f>IF(OR(Is_Loading,LEN($A384)=0),"",SWDATA!AV369)</f>
        <v>0</v>
      </c>
      <c r="BD384" s="267">
        <f>IF(OR(Is_Loading,LEN($A384)=0),"",SWDATA!AW369)</f>
        <v>0</v>
      </c>
      <c r="BE384" s="323">
        <f>IF(OR(Is_Loading,LEN($A384)=0),"",SWDATA!AX369)</f>
        <v>0</v>
      </c>
      <c r="BF384" s="320" t="str">
        <f t="shared" si="1510"/>
        <v/>
      </c>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c r="CD384" s="11"/>
      <c r="CE384" s="11"/>
      <c r="CF384" s="11"/>
      <c r="CG384" s="11"/>
      <c r="CH384" s="11"/>
      <c r="CI384" s="11"/>
      <c r="CJ384" s="11"/>
      <c r="CK384" s="11"/>
      <c r="CL384" s="11"/>
      <c r="CM384" s="11"/>
      <c r="CN384" s="351"/>
      <c r="CO384" s="351"/>
      <c r="CP384" s="351"/>
      <c r="CQ384" s="351"/>
      <c r="CR384" s="351"/>
      <c r="CS384" s="351"/>
      <c r="CT384" s="351"/>
      <c r="CU384" s="351"/>
      <c r="CV384" s="351"/>
      <c r="CW384" s="351"/>
      <c r="CX384" s="351"/>
      <c r="CY384" s="351"/>
      <c r="CZ384" s="351"/>
      <c r="DA384" s="351"/>
      <c r="DB384" s="351"/>
      <c r="DC384" s="351"/>
      <c r="DD384" s="351"/>
      <c r="DE384" s="351"/>
      <c r="DF384" s="351"/>
      <c r="DG384" s="351"/>
      <c r="DH384" s="351"/>
      <c r="DI384" s="351"/>
      <c r="DJ384" s="351"/>
      <c r="DK384" s="351"/>
      <c r="DL384" s="351"/>
      <c r="DM384" s="351"/>
      <c r="DN384" s="351"/>
      <c r="DS384" s="372"/>
      <c r="DT384" s="374"/>
      <c r="DU384" s="375"/>
      <c r="DV384" s="375"/>
      <c r="DW384" s="375"/>
      <c r="DX384" s="375">
        <v>1</v>
      </c>
      <c r="DY384" s="375">
        <f t="shared" si="1461"/>
        <v>0</v>
      </c>
      <c r="DZ384" s="375">
        <f t="shared" si="1462"/>
        <v>0</v>
      </c>
      <c r="EA384" s="375">
        <f t="shared" si="1463"/>
        <v>1</v>
      </c>
      <c r="EB384" s="375">
        <f t="shared" si="1464"/>
        <v>0</v>
      </c>
      <c r="EC384" s="375">
        <f t="shared" si="1465"/>
        <v>0</v>
      </c>
      <c r="ED384" s="375">
        <f t="shared" si="1466"/>
        <v>1</v>
      </c>
      <c r="EE384" s="375">
        <f t="shared" si="1467"/>
        <v>0</v>
      </c>
      <c r="EF384" s="375">
        <f t="shared" si="1468"/>
        <v>0</v>
      </c>
      <c r="EG384" s="375">
        <f t="shared" si="1469"/>
        <v>1</v>
      </c>
      <c r="EH384" s="375">
        <f t="shared" si="1470"/>
        <v>0</v>
      </c>
      <c r="EI384" s="375">
        <f t="shared" si="1471"/>
        <v>0</v>
      </c>
      <c r="EJ384" s="375">
        <f t="shared" si="1472"/>
        <v>1</v>
      </c>
      <c r="EK384" s="375">
        <f t="shared" si="1473"/>
        <v>0</v>
      </c>
      <c r="EL384" s="375">
        <f t="shared" si="1474"/>
        <v>0</v>
      </c>
      <c r="EM384" s="375">
        <f t="shared" si="1475"/>
        <v>1</v>
      </c>
      <c r="EN384" s="375">
        <f t="shared" si="1476"/>
        <v>0</v>
      </c>
      <c r="EO384" s="375">
        <f t="shared" si="1477"/>
        <v>0</v>
      </c>
      <c r="EP384" s="375">
        <f t="shared" si="1478"/>
        <v>1</v>
      </c>
      <c r="EQ384" s="375">
        <f t="shared" si="1479"/>
        <v>0</v>
      </c>
      <c r="ER384" s="375">
        <f t="shared" si="1480"/>
        <v>0</v>
      </c>
      <c r="ES384" s="375">
        <f t="shared" si="1481"/>
        <v>1</v>
      </c>
      <c r="ET384" s="375">
        <f t="shared" si="1482"/>
        <v>0</v>
      </c>
      <c r="EU384" s="375">
        <f t="shared" si="1483"/>
        <v>0</v>
      </c>
      <c r="EV384" s="375">
        <f t="shared" si="1484"/>
        <v>1</v>
      </c>
      <c r="EW384" s="375">
        <f t="shared" si="1485"/>
        <v>0</v>
      </c>
      <c r="EX384" s="375">
        <f t="shared" si="1486"/>
        <v>0</v>
      </c>
      <c r="EY384" s="375">
        <f t="shared" si="1487"/>
        <v>1</v>
      </c>
      <c r="EZ384" s="375">
        <f t="shared" si="1488"/>
        <v>0</v>
      </c>
      <c r="FA384" s="375">
        <f t="shared" si="1489"/>
        <v>0</v>
      </c>
      <c r="FB384" s="375">
        <f t="shared" si="1490"/>
        <v>1</v>
      </c>
      <c r="FC384" s="375">
        <f t="shared" si="1491"/>
        <v>0</v>
      </c>
      <c r="FD384" s="375">
        <f t="shared" si="1492"/>
        <v>0</v>
      </c>
      <c r="FE384" s="376"/>
      <c r="FF384" s="372"/>
      <c r="FG384" s="372"/>
      <c r="FH384" s="372"/>
      <c r="FI384" s="372"/>
      <c r="FJ384" s="372"/>
      <c r="FK384" s="372"/>
      <c r="FL384" s="372"/>
      <c r="FM384" s="372"/>
      <c r="FN384" s="372"/>
      <c r="FO384" s="372"/>
      <c r="FP384" s="372"/>
      <c r="FQ384" s="372"/>
      <c r="FR384" s="372"/>
      <c r="FS384" s="372"/>
      <c r="FT384" s="372"/>
      <c r="FU384" s="372"/>
      <c r="FV384" s="372"/>
      <c r="FW384" s="372"/>
      <c r="FX384" s="372"/>
      <c r="FY384" s="372"/>
      <c r="FZ384" s="372"/>
      <c r="GA384" s="372"/>
      <c r="GB384" s="372"/>
      <c r="GC384" s="372"/>
      <c r="GD384" s="372"/>
      <c r="GE384" s="372"/>
      <c r="GF384" s="372"/>
      <c r="GG384" s="372"/>
      <c r="GH384" s="372"/>
      <c r="GI384" s="372"/>
      <c r="GJ384" s="372"/>
      <c r="GK384" s="372"/>
      <c r="GL384" s="372"/>
      <c r="GM384" s="372"/>
      <c r="GN384" s="372"/>
      <c r="GO384" s="372"/>
      <c r="GP384" s="372"/>
      <c r="GQ384" s="372"/>
      <c r="GR384" s="372"/>
      <c r="GS384" s="372"/>
      <c r="GT384" s="372"/>
      <c r="GU384" s="372"/>
      <c r="GV384" s="372"/>
      <c r="GW384" s="372"/>
      <c r="GX384" s="372"/>
      <c r="GY384" s="372"/>
      <c r="GZ384" s="372"/>
      <c r="HA384" s="372"/>
      <c r="HB384" s="372"/>
      <c r="HC384" s="372"/>
    </row>
    <row r="385" spans="1:211" s="373" customFormat="1" ht="15" hidden="1" customHeight="1" outlineLevel="1" x14ac:dyDescent="0.2">
      <c r="A385" s="366">
        <f>SWDATA!O370</f>
        <v>0</v>
      </c>
      <c r="B385" s="366">
        <f>SWDATA!M370</f>
        <v>0</v>
      </c>
      <c r="C385" s="351">
        <f>IF(AND(SWDATA!M370=1,SWDATA!Q370="promotions"),SWDATA!P370,0)</f>
        <v>0</v>
      </c>
      <c r="D385" s="367">
        <f>ROW(SWDATA!M370)</f>
        <v>370</v>
      </c>
      <c r="E385" s="368">
        <f t="shared" si="1496"/>
        <v>0</v>
      </c>
      <c r="F385" s="369">
        <f t="shared" si="1498"/>
        <v>1</v>
      </c>
      <c r="G385" s="366" t="str">
        <f t="shared" si="1499"/>
        <v/>
      </c>
      <c r="H385" s="370"/>
      <c r="J385" s="238">
        <f t="shared" si="1500"/>
        <v>0</v>
      </c>
      <c r="K385" s="239" t="str">
        <f t="shared" si="1501"/>
        <v/>
      </c>
      <c r="L385" s="342"/>
      <c r="M385" s="345"/>
      <c r="N385" s="340" t="str">
        <f>IF(LEN(SWDATA!F370)=0,"",N384)</f>
        <v/>
      </c>
      <c r="O385" s="296" t="str">
        <f>IF(LEN(SWDATA!G370)=0,"",O384)</f>
        <v/>
      </c>
      <c r="P385" s="297" t="str">
        <f>IF(LEN(SWDATA!C370)=0,"",SWDATA!C370)</f>
        <v/>
      </c>
      <c r="Q385" s="312" t="str">
        <f t="shared" si="1502"/>
        <v/>
      </c>
      <c r="R385" s="223" t="s">
        <v>261</v>
      </c>
      <c r="S385" s="224" t="s">
        <v>485</v>
      </c>
      <c r="T385" s="224"/>
      <c r="U385" s="264" t="s">
        <v>609</v>
      </c>
      <c r="V385" s="205" t="s">
        <v>221</v>
      </c>
      <c r="W385" s="266">
        <f>IF(OR(Is_Loading,LEN($A385)=0),"",SWDATA!P370)</f>
        <v>0</v>
      </c>
      <c r="X385" s="267">
        <f>IF(OR(Is_Loading,LEN($A385)=0),"",SWDATA!Q370)</f>
        <v>0</v>
      </c>
      <c r="Y385" s="267">
        <f>IF(OR(Is_Loading,LEN($A385)=0),"",SWDATA!R370)</f>
        <v>0</v>
      </c>
      <c r="Z385" s="266" t="str">
        <f t="shared" si="1497"/>
        <v/>
      </c>
      <c r="AA385" s="266">
        <f>IF(OR(Is_Loading,LEN($A385)=0),"",SWDATA!T370)</f>
        <v>0</v>
      </c>
      <c r="AB385" s="267">
        <f>IF(OR(Is_Loading,LEN($A385)=0),"",SWDATA!U370)</f>
        <v>0</v>
      </c>
      <c r="AC385" s="267">
        <f>IF(OR(Is_Loading,LEN($A385)=0),"",SWDATA!V370)</f>
        <v>0</v>
      </c>
      <c r="AD385" s="266" t="str">
        <f t="shared" si="1503"/>
        <v/>
      </c>
      <c r="AE385" s="266">
        <f>IF(OR(Is_Loading,LEN($A385)=0),"",SWDATA!X370)</f>
        <v>0</v>
      </c>
      <c r="AF385" s="267">
        <f>IF(OR(Is_Loading,LEN($A385)=0),"",SWDATA!Y370)</f>
        <v>0</v>
      </c>
      <c r="AG385" s="267">
        <f>IF(OR(Is_Loading,LEN($A385)=0),"",SWDATA!Z370)</f>
        <v>0</v>
      </c>
      <c r="AH385" s="266" t="str">
        <f t="shared" si="1504"/>
        <v/>
      </c>
      <c r="AI385" s="266">
        <f>IF(OR(Is_Loading,LEN($A385)=0),"",SWDATA!AB370)</f>
        <v>0</v>
      </c>
      <c r="AJ385" s="267">
        <f>IF(OR(Is_Loading,LEN($A385)=0),"",SWDATA!AC370)</f>
        <v>0</v>
      </c>
      <c r="AK385" s="267">
        <f>IF(OR(Is_Loading,LEN($A385)=0),"",SWDATA!AD370)</f>
        <v>0</v>
      </c>
      <c r="AL385" s="266" t="str">
        <f t="shared" si="1505"/>
        <v/>
      </c>
      <c r="AM385" s="266">
        <f>IF(OR(Is_Loading,LEN($A385)=0),"",SWDATA!AF370)</f>
        <v>0</v>
      </c>
      <c r="AN385" s="267">
        <f>IF(OR(Is_Loading,LEN($A385)=0),"",SWDATA!AG370)</f>
        <v>0</v>
      </c>
      <c r="AO385" s="323">
        <f>IF(OR(Is_Loading,LEN($A385)=0),"",SWDATA!AH370)</f>
        <v>0</v>
      </c>
      <c r="AP385" s="320" t="str">
        <f t="shared" si="1506"/>
        <v/>
      </c>
      <c r="AQ385" s="266">
        <f>IF(OR(Is_Loading,LEN($A385)=0),"",SWDATA!AJ370)</f>
        <v>0</v>
      </c>
      <c r="AR385" s="267">
        <f>IF(OR(Is_Loading,LEN($A385)=0),"",SWDATA!AK370)</f>
        <v>0</v>
      </c>
      <c r="AS385" s="267">
        <f>IF(OR(Is_Loading,LEN($A385)=0),"",SWDATA!AL370)</f>
        <v>0</v>
      </c>
      <c r="AT385" s="266" t="str">
        <f t="shared" si="1507"/>
        <v/>
      </c>
      <c r="AU385" s="266">
        <f>IF(OR(Is_Loading,LEN($A385)=0),"",SWDATA!AN370)</f>
        <v>0</v>
      </c>
      <c r="AV385" s="267">
        <f>IF(OR(Is_Loading,LEN($A385)=0),"",SWDATA!AO370)</f>
        <v>0</v>
      </c>
      <c r="AW385" s="267">
        <f>IF(OR(Is_Loading,LEN($A385)=0),"",SWDATA!AP370)</f>
        <v>0</v>
      </c>
      <c r="AX385" s="266" t="str">
        <f t="shared" si="1508"/>
        <v/>
      </c>
      <c r="AY385" s="266">
        <f>IF(OR(Is_Loading,LEN($A385)=0),"",SWDATA!AR370)</f>
        <v>0</v>
      </c>
      <c r="AZ385" s="267">
        <f>IF(OR(Is_Loading,LEN($A385)=0),"",SWDATA!AS370)</f>
        <v>0</v>
      </c>
      <c r="BA385" s="267">
        <f>IF(OR(Is_Loading,LEN($A385)=0),"",SWDATA!AT370)</f>
        <v>0</v>
      </c>
      <c r="BB385" s="266" t="str">
        <f t="shared" si="1509"/>
        <v/>
      </c>
      <c r="BC385" s="266">
        <f>IF(OR(Is_Loading,LEN($A385)=0),"",SWDATA!AV370)</f>
        <v>0</v>
      </c>
      <c r="BD385" s="267">
        <f>IF(OR(Is_Loading,LEN($A385)=0),"",SWDATA!AW370)</f>
        <v>0</v>
      </c>
      <c r="BE385" s="323">
        <f>IF(OR(Is_Loading,LEN($A385)=0),"",SWDATA!AX370)</f>
        <v>0</v>
      </c>
      <c r="BF385" s="320" t="str">
        <f t="shared" si="1510"/>
        <v/>
      </c>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c r="CD385" s="11"/>
      <c r="CE385" s="11"/>
      <c r="CF385" s="11"/>
      <c r="CG385" s="11"/>
      <c r="CH385" s="11"/>
      <c r="CI385" s="11"/>
      <c r="CJ385" s="11"/>
      <c r="CK385" s="11"/>
      <c r="CL385" s="11"/>
      <c r="CM385" s="11"/>
      <c r="CN385" s="351"/>
      <c r="CO385" s="351"/>
      <c r="CP385" s="351"/>
      <c r="CQ385" s="351"/>
      <c r="CR385" s="351"/>
      <c r="CS385" s="351"/>
      <c r="CT385" s="351"/>
      <c r="CU385" s="351"/>
      <c r="CV385" s="351"/>
      <c r="CW385" s="351"/>
      <c r="CX385" s="351"/>
      <c r="CY385" s="351"/>
      <c r="CZ385" s="351"/>
      <c r="DA385" s="351"/>
      <c r="DB385" s="351"/>
      <c r="DC385" s="351"/>
      <c r="DD385" s="351"/>
      <c r="DE385" s="351"/>
      <c r="DF385" s="351"/>
      <c r="DG385" s="351"/>
      <c r="DH385" s="351"/>
      <c r="DI385" s="351"/>
      <c r="DJ385" s="351"/>
      <c r="DK385" s="351"/>
      <c r="DL385" s="351"/>
      <c r="DM385" s="351"/>
      <c r="DN385" s="351"/>
      <c r="DS385" s="372"/>
      <c r="DT385" s="374"/>
      <c r="DU385" s="375"/>
      <c r="DV385" s="375"/>
      <c r="DW385" s="375"/>
      <c r="DX385" s="375">
        <v>1</v>
      </c>
      <c r="DY385" s="375">
        <f t="shared" si="1461"/>
        <v>0</v>
      </c>
      <c r="DZ385" s="375">
        <f t="shared" si="1462"/>
        <v>0</v>
      </c>
      <c r="EA385" s="375">
        <f t="shared" si="1463"/>
        <v>1</v>
      </c>
      <c r="EB385" s="375">
        <f t="shared" si="1464"/>
        <v>0</v>
      </c>
      <c r="EC385" s="375">
        <f t="shared" si="1465"/>
        <v>0</v>
      </c>
      <c r="ED385" s="375">
        <f t="shared" si="1466"/>
        <v>1</v>
      </c>
      <c r="EE385" s="375">
        <f t="shared" si="1467"/>
        <v>0</v>
      </c>
      <c r="EF385" s="375">
        <f t="shared" si="1468"/>
        <v>0</v>
      </c>
      <c r="EG385" s="375">
        <f t="shared" si="1469"/>
        <v>1</v>
      </c>
      <c r="EH385" s="375">
        <f t="shared" si="1470"/>
        <v>0</v>
      </c>
      <c r="EI385" s="375">
        <f t="shared" si="1471"/>
        <v>0</v>
      </c>
      <c r="EJ385" s="375">
        <f t="shared" si="1472"/>
        <v>1</v>
      </c>
      <c r="EK385" s="375">
        <f t="shared" si="1473"/>
        <v>0</v>
      </c>
      <c r="EL385" s="375">
        <f t="shared" si="1474"/>
        <v>0</v>
      </c>
      <c r="EM385" s="375">
        <f t="shared" si="1475"/>
        <v>1</v>
      </c>
      <c r="EN385" s="375">
        <f t="shared" si="1476"/>
        <v>0</v>
      </c>
      <c r="EO385" s="375">
        <f t="shared" si="1477"/>
        <v>0</v>
      </c>
      <c r="EP385" s="375">
        <f t="shared" si="1478"/>
        <v>1</v>
      </c>
      <c r="EQ385" s="375">
        <f t="shared" si="1479"/>
        <v>0</v>
      </c>
      <c r="ER385" s="375">
        <f t="shared" si="1480"/>
        <v>0</v>
      </c>
      <c r="ES385" s="375">
        <f t="shared" si="1481"/>
        <v>1</v>
      </c>
      <c r="ET385" s="375">
        <f t="shared" si="1482"/>
        <v>0</v>
      </c>
      <c r="EU385" s="375">
        <f t="shared" si="1483"/>
        <v>0</v>
      </c>
      <c r="EV385" s="375">
        <f t="shared" si="1484"/>
        <v>1</v>
      </c>
      <c r="EW385" s="375">
        <f t="shared" si="1485"/>
        <v>0</v>
      </c>
      <c r="EX385" s="375">
        <f t="shared" si="1486"/>
        <v>0</v>
      </c>
      <c r="EY385" s="375">
        <f t="shared" si="1487"/>
        <v>1</v>
      </c>
      <c r="EZ385" s="375">
        <f t="shared" si="1488"/>
        <v>0</v>
      </c>
      <c r="FA385" s="375">
        <f t="shared" si="1489"/>
        <v>0</v>
      </c>
      <c r="FB385" s="375">
        <f t="shared" si="1490"/>
        <v>1</v>
      </c>
      <c r="FC385" s="375">
        <f t="shared" si="1491"/>
        <v>0</v>
      </c>
      <c r="FD385" s="375">
        <f t="shared" si="1492"/>
        <v>0</v>
      </c>
      <c r="FE385" s="376"/>
      <c r="FF385" s="372"/>
      <c r="FG385" s="372"/>
      <c r="FH385" s="372"/>
      <c r="FI385" s="372"/>
      <c r="FJ385" s="372"/>
      <c r="FK385" s="372"/>
      <c r="FL385" s="372"/>
      <c r="FM385" s="372"/>
      <c r="FN385" s="372"/>
      <c r="FO385" s="372"/>
      <c r="FP385" s="372"/>
      <c r="FQ385" s="372"/>
      <c r="FR385" s="372"/>
      <c r="FS385" s="372"/>
      <c r="FT385" s="372"/>
      <c r="FU385" s="372"/>
      <c r="FV385" s="372"/>
      <c r="FW385" s="372"/>
      <c r="FX385" s="372"/>
      <c r="FY385" s="372"/>
      <c r="FZ385" s="372"/>
      <c r="GA385" s="372"/>
      <c r="GB385" s="372"/>
      <c r="GC385" s="372"/>
      <c r="GD385" s="372"/>
      <c r="GE385" s="372"/>
      <c r="GF385" s="372"/>
      <c r="GG385" s="372"/>
      <c r="GH385" s="372"/>
      <c r="GI385" s="372"/>
      <c r="GJ385" s="372"/>
      <c r="GK385" s="372"/>
      <c r="GL385" s="372"/>
      <c r="GM385" s="372"/>
      <c r="GN385" s="372"/>
      <c r="GO385" s="372"/>
      <c r="GP385" s="372"/>
      <c r="GQ385" s="372"/>
      <c r="GR385" s="372"/>
      <c r="GS385" s="372"/>
      <c r="GT385" s="372"/>
      <c r="GU385" s="372"/>
      <c r="GV385" s="372"/>
      <c r="GW385" s="372"/>
      <c r="GX385" s="372"/>
      <c r="GY385" s="372"/>
      <c r="GZ385" s="372"/>
      <c r="HA385" s="372"/>
      <c r="HB385" s="372"/>
      <c r="HC385" s="372"/>
    </row>
    <row r="386" spans="1:211" s="373" customFormat="1" ht="15" hidden="1" customHeight="1" outlineLevel="1" x14ac:dyDescent="0.2">
      <c r="A386" s="366">
        <f>SWDATA!O371</f>
        <v>0</v>
      </c>
      <c r="B386" s="366">
        <f>SWDATA!M371</f>
        <v>0</v>
      </c>
      <c r="C386" s="351">
        <f>IF(AND(SWDATA!M371=1,SWDATA!Q371="promotions"),SWDATA!P371,0)</f>
        <v>0</v>
      </c>
      <c r="D386" s="371">
        <f>ROW(SWDATA!M371)</f>
        <v>371</v>
      </c>
      <c r="E386" s="368">
        <f ca="1">IF(AND(B386=1,UPPER(HLOOKUP(D386,'Metrics &amp; Attributes View'!$13:$31,19,0))&lt;&gt;"SBOM"),1,0)</f>
        <v>0</v>
      </c>
      <c r="F386" s="369">
        <f t="shared" si="1498"/>
        <v>1</v>
      </c>
      <c r="G386" s="366" t="str">
        <f t="shared" si="1499"/>
        <v/>
      </c>
      <c r="H386" s="370"/>
      <c r="J386" s="238">
        <f t="shared" si="1500"/>
        <v>0</v>
      </c>
      <c r="K386" s="239" t="str">
        <f t="shared" si="1501"/>
        <v/>
      </c>
      <c r="L386" s="342"/>
      <c r="M386" s="345"/>
      <c r="N386" s="340" t="str">
        <f>IF(LEN(SWDATA!F371)=0,"",N385)</f>
        <v/>
      </c>
      <c r="O386" s="296" t="str">
        <f>IF(LEN(SWDATA!G371)=0,"",O385)</f>
        <v/>
      </c>
      <c r="P386" s="297" t="str">
        <f>IF(LEN(SWDATA!C371)=0,"",SWDATA!C371)</f>
        <v/>
      </c>
      <c r="Q386" s="312" t="str">
        <f t="shared" si="1502"/>
        <v/>
      </c>
      <c r="R386" s="223" t="s">
        <v>262</v>
      </c>
      <c r="S386" s="224"/>
      <c r="T386" s="224"/>
      <c r="U386" s="264" t="s">
        <v>627</v>
      </c>
      <c r="V386" s="205" t="s">
        <v>221</v>
      </c>
      <c r="W386" s="266">
        <f>IF(OR(Is_Loading,LEN($A386)=0),"",SWDATA!P371)</f>
        <v>0</v>
      </c>
      <c r="X386" s="267">
        <f>IF(OR(Is_Loading,LEN($A386)=0),"",SWDATA!Q371)</f>
        <v>0</v>
      </c>
      <c r="Y386" s="267">
        <f>IF(OR(Is_Loading,LEN($A386)=0),"",SWDATA!R371)</f>
        <v>0</v>
      </c>
      <c r="Z386" s="266" t="str">
        <f t="shared" si="1497"/>
        <v/>
      </c>
      <c r="AA386" s="266">
        <f>IF(OR(Is_Loading,LEN($A386)=0),"",SWDATA!T371)</f>
        <v>0</v>
      </c>
      <c r="AB386" s="267">
        <f>IF(OR(Is_Loading,LEN($A386)=0),"",SWDATA!U371)</f>
        <v>0</v>
      </c>
      <c r="AC386" s="267">
        <f>IF(OR(Is_Loading,LEN($A386)=0),"",SWDATA!V371)</f>
        <v>0</v>
      </c>
      <c r="AD386" s="266" t="str">
        <f t="shared" si="1503"/>
        <v/>
      </c>
      <c r="AE386" s="266">
        <f>IF(OR(Is_Loading,LEN($A386)=0),"",SWDATA!X371)</f>
        <v>0</v>
      </c>
      <c r="AF386" s="267">
        <f>IF(OR(Is_Loading,LEN($A386)=0),"",SWDATA!Y371)</f>
        <v>0</v>
      </c>
      <c r="AG386" s="267">
        <f>IF(OR(Is_Loading,LEN($A386)=0),"",SWDATA!Z371)</f>
        <v>0</v>
      </c>
      <c r="AH386" s="266" t="str">
        <f t="shared" si="1504"/>
        <v/>
      </c>
      <c r="AI386" s="266">
        <f>IF(OR(Is_Loading,LEN($A386)=0),"",SWDATA!AB371)</f>
        <v>0</v>
      </c>
      <c r="AJ386" s="267">
        <f>IF(OR(Is_Loading,LEN($A386)=0),"",SWDATA!AC371)</f>
        <v>0</v>
      </c>
      <c r="AK386" s="267">
        <f>IF(OR(Is_Loading,LEN($A386)=0),"",SWDATA!AD371)</f>
        <v>0</v>
      </c>
      <c r="AL386" s="266" t="str">
        <f t="shared" si="1505"/>
        <v/>
      </c>
      <c r="AM386" s="266">
        <f>IF(OR(Is_Loading,LEN($A386)=0),"",SWDATA!AF371)</f>
        <v>0</v>
      </c>
      <c r="AN386" s="267">
        <f>IF(OR(Is_Loading,LEN($A386)=0),"",SWDATA!AG371)</f>
        <v>0</v>
      </c>
      <c r="AO386" s="323">
        <f>IF(OR(Is_Loading,LEN($A386)=0),"",SWDATA!AH371)</f>
        <v>0</v>
      </c>
      <c r="AP386" s="320" t="str">
        <f t="shared" si="1506"/>
        <v/>
      </c>
      <c r="AQ386" s="266">
        <f>IF(OR(Is_Loading,LEN($A386)=0),"",SWDATA!AJ371)</f>
        <v>0</v>
      </c>
      <c r="AR386" s="267">
        <f>IF(OR(Is_Loading,LEN($A386)=0),"",SWDATA!AK371)</f>
        <v>0</v>
      </c>
      <c r="AS386" s="267">
        <f>IF(OR(Is_Loading,LEN($A386)=0),"",SWDATA!AL371)</f>
        <v>0</v>
      </c>
      <c r="AT386" s="266" t="str">
        <f t="shared" si="1507"/>
        <v/>
      </c>
      <c r="AU386" s="266">
        <f>IF(OR(Is_Loading,LEN($A386)=0),"",SWDATA!AN371)</f>
        <v>0</v>
      </c>
      <c r="AV386" s="267">
        <f>IF(OR(Is_Loading,LEN($A386)=0),"",SWDATA!AO371)</f>
        <v>0</v>
      </c>
      <c r="AW386" s="267">
        <f>IF(OR(Is_Loading,LEN($A386)=0),"",SWDATA!AP371)</f>
        <v>0</v>
      </c>
      <c r="AX386" s="266" t="str">
        <f t="shared" si="1508"/>
        <v/>
      </c>
      <c r="AY386" s="266">
        <f>IF(OR(Is_Loading,LEN($A386)=0),"",SWDATA!AR371)</f>
        <v>0</v>
      </c>
      <c r="AZ386" s="267">
        <f>IF(OR(Is_Loading,LEN($A386)=0),"",SWDATA!AS371)</f>
        <v>0</v>
      </c>
      <c r="BA386" s="267">
        <f>IF(OR(Is_Loading,LEN($A386)=0),"",SWDATA!AT371)</f>
        <v>0</v>
      </c>
      <c r="BB386" s="266" t="str">
        <f t="shared" si="1509"/>
        <v/>
      </c>
      <c r="BC386" s="266">
        <f>IF(OR(Is_Loading,LEN($A386)=0),"",SWDATA!AV371)</f>
        <v>0</v>
      </c>
      <c r="BD386" s="267">
        <f>IF(OR(Is_Loading,LEN($A386)=0),"",SWDATA!AW371)</f>
        <v>0</v>
      </c>
      <c r="BE386" s="323">
        <f>IF(OR(Is_Loading,LEN($A386)=0),"",SWDATA!AX371)</f>
        <v>0</v>
      </c>
      <c r="BF386" s="332" t="str">
        <f t="shared" si="1510"/>
        <v/>
      </c>
      <c r="BG386" s="11"/>
      <c r="BH386" s="11"/>
      <c r="BI386" s="11"/>
      <c r="BJ386" s="11"/>
      <c r="BK386" s="11"/>
      <c r="BL386" s="11"/>
      <c r="BM386" s="11"/>
      <c r="BN386" s="11"/>
      <c r="BO386" s="11"/>
      <c r="BP386" s="11"/>
      <c r="BQ386" s="11"/>
      <c r="BR386" s="11"/>
      <c r="BS386" s="11"/>
      <c r="BT386" s="11"/>
      <c r="BU386" s="11"/>
      <c r="BV386" s="11"/>
      <c r="BW386" s="11"/>
      <c r="BX386" s="11"/>
      <c r="BY386" s="11"/>
      <c r="BZ386" s="11"/>
      <c r="CA386" s="11"/>
      <c r="CB386" s="11"/>
      <c r="CC386" s="11"/>
      <c r="CD386" s="11"/>
      <c r="CE386" s="11"/>
      <c r="CF386" s="11"/>
      <c r="CG386" s="11"/>
      <c r="CH386" s="11"/>
      <c r="CI386" s="11"/>
      <c r="CJ386" s="11"/>
      <c r="CK386" s="11"/>
      <c r="CL386" s="11"/>
      <c r="CM386" s="11"/>
      <c r="CN386" s="351"/>
      <c r="CO386" s="351"/>
      <c r="CP386" s="351"/>
      <c r="CQ386" s="351"/>
      <c r="CR386" s="351"/>
      <c r="CS386" s="351"/>
      <c r="CT386" s="351"/>
      <c r="CU386" s="351"/>
      <c r="CV386" s="351"/>
      <c r="CW386" s="351"/>
      <c r="CX386" s="351"/>
      <c r="CY386" s="351"/>
      <c r="CZ386" s="351"/>
      <c r="DA386" s="351"/>
      <c r="DB386" s="351"/>
      <c r="DC386" s="351"/>
      <c r="DD386" s="351"/>
      <c r="DE386" s="351"/>
      <c r="DF386" s="351"/>
      <c r="DG386" s="351"/>
      <c r="DH386" s="351"/>
      <c r="DI386" s="351"/>
      <c r="DJ386" s="351"/>
      <c r="DK386" s="351"/>
      <c r="DL386" s="351"/>
      <c r="DM386" s="351"/>
      <c r="DN386" s="351"/>
      <c r="DS386" s="372"/>
      <c r="DT386" s="374"/>
      <c r="DU386" s="375"/>
      <c r="DV386" s="375"/>
      <c r="DW386" s="375"/>
      <c r="DX386" s="375">
        <v>1</v>
      </c>
      <c r="DY386" s="375">
        <f t="shared" si="1461"/>
        <v>0</v>
      </c>
      <c r="DZ386" s="375">
        <f t="shared" si="1462"/>
        <v>0</v>
      </c>
      <c r="EA386" s="375">
        <f t="shared" si="1463"/>
        <v>1</v>
      </c>
      <c r="EB386" s="375">
        <f t="shared" si="1464"/>
        <v>0</v>
      </c>
      <c r="EC386" s="375">
        <f t="shared" si="1465"/>
        <v>0</v>
      </c>
      <c r="ED386" s="375">
        <f t="shared" si="1466"/>
        <v>1</v>
      </c>
      <c r="EE386" s="375">
        <f t="shared" si="1467"/>
        <v>0</v>
      </c>
      <c r="EF386" s="375">
        <f t="shared" si="1468"/>
        <v>0</v>
      </c>
      <c r="EG386" s="375">
        <f t="shared" si="1469"/>
        <v>1</v>
      </c>
      <c r="EH386" s="375">
        <f t="shared" si="1470"/>
        <v>0</v>
      </c>
      <c r="EI386" s="375">
        <f t="shared" si="1471"/>
        <v>0</v>
      </c>
      <c r="EJ386" s="375">
        <f t="shared" si="1472"/>
        <v>1</v>
      </c>
      <c r="EK386" s="375">
        <f t="shared" si="1473"/>
        <v>0</v>
      </c>
      <c r="EL386" s="375">
        <f t="shared" si="1474"/>
        <v>0</v>
      </c>
      <c r="EM386" s="375">
        <f t="shared" si="1475"/>
        <v>1</v>
      </c>
      <c r="EN386" s="375">
        <f t="shared" si="1476"/>
        <v>0</v>
      </c>
      <c r="EO386" s="375">
        <f t="shared" si="1477"/>
        <v>0</v>
      </c>
      <c r="EP386" s="375">
        <f t="shared" si="1478"/>
        <v>1</v>
      </c>
      <c r="EQ386" s="375">
        <f t="shared" si="1479"/>
        <v>0</v>
      </c>
      <c r="ER386" s="375">
        <f t="shared" si="1480"/>
        <v>0</v>
      </c>
      <c r="ES386" s="375">
        <f t="shared" si="1481"/>
        <v>1</v>
      </c>
      <c r="ET386" s="375">
        <f t="shared" si="1482"/>
        <v>0</v>
      </c>
      <c r="EU386" s="375">
        <f t="shared" si="1483"/>
        <v>0</v>
      </c>
      <c r="EV386" s="375">
        <f t="shared" si="1484"/>
        <v>1</v>
      </c>
      <c r="EW386" s="375">
        <f t="shared" si="1485"/>
        <v>0</v>
      </c>
      <c r="EX386" s="375">
        <f t="shared" si="1486"/>
        <v>0</v>
      </c>
      <c r="EY386" s="375">
        <f t="shared" si="1487"/>
        <v>1</v>
      </c>
      <c r="EZ386" s="375">
        <f t="shared" si="1488"/>
        <v>0</v>
      </c>
      <c r="FA386" s="375">
        <f t="shared" si="1489"/>
        <v>0</v>
      </c>
      <c r="FB386" s="375">
        <f t="shared" si="1490"/>
        <v>1</v>
      </c>
      <c r="FC386" s="375">
        <f t="shared" si="1491"/>
        <v>0</v>
      </c>
      <c r="FD386" s="375">
        <f t="shared" si="1492"/>
        <v>0</v>
      </c>
      <c r="FE386" s="376"/>
      <c r="FF386" s="372"/>
      <c r="FG386" s="372"/>
      <c r="FH386" s="372"/>
      <c r="FI386" s="372"/>
      <c r="FJ386" s="372"/>
      <c r="FK386" s="372"/>
      <c r="FL386" s="372"/>
      <c r="FM386" s="372"/>
      <c r="FN386" s="372"/>
      <c r="FO386" s="372"/>
      <c r="FP386" s="372"/>
      <c r="FQ386" s="372"/>
      <c r="FR386" s="372"/>
      <c r="FS386" s="372"/>
      <c r="FT386" s="372"/>
      <c r="FU386" s="372"/>
      <c r="FV386" s="372"/>
      <c r="FW386" s="372"/>
      <c r="FX386" s="372"/>
      <c r="FY386" s="372"/>
      <c r="FZ386" s="372"/>
      <c r="GA386" s="372"/>
      <c r="GB386" s="372"/>
      <c r="GC386" s="372"/>
      <c r="GD386" s="372"/>
      <c r="GE386" s="372"/>
      <c r="GF386" s="372"/>
      <c r="GG386" s="372"/>
      <c r="GH386" s="372"/>
      <c r="GI386" s="372"/>
      <c r="GJ386" s="372"/>
      <c r="GK386" s="372"/>
      <c r="GL386" s="372"/>
      <c r="GM386" s="372"/>
      <c r="GN386" s="372"/>
      <c r="GO386" s="372"/>
      <c r="GP386" s="372"/>
      <c r="GQ386" s="372"/>
      <c r="GR386" s="372"/>
      <c r="GS386" s="372"/>
      <c r="GT386" s="372"/>
      <c r="GU386" s="372"/>
      <c r="GV386" s="372"/>
      <c r="GW386" s="372"/>
      <c r="GX386" s="372"/>
      <c r="GY386" s="372"/>
      <c r="GZ386" s="372"/>
      <c r="HA386" s="372"/>
      <c r="HB386" s="372"/>
      <c r="HC386" s="372"/>
    </row>
    <row r="387" spans="1:211" s="373" customFormat="1" ht="15" customHeight="1" collapsed="1" thickTop="1" x14ac:dyDescent="0.2">
      <c r="A387" s="192">
        <f>SWDATA!O372</f>
        <v>0</v>
      </c>
      <c r="B387" s="192">
        <f>SWDATA!M372</f>
        <v>0</v>
      </c>
      <c r="C387" s="201">
        <f>IF(AND(SWDATA!M372=1,SWDATA!Q372="promotions"),SWDATA!P372,0)</f>
        <v>0</v>
      </c>
      <c r="D387" s="200">
        <f>ROW(SWDATA!M372)</f>
        <v>372</v>
      </c>
      <c r="E387" s="202">
        <f t="shared" ref="E387:E394" si="1511">B387</f>
        <v>0</v>
      </c>
      <c r="F387" s="203">
        <f t="shared" si="1498"/>
        <v>1</v>
      </c>
      <c r="G387" s="192" t="str">
        <f t="shared" si="1499"/>
        <v/>
      </c>
      <c r="H387" s="313"/>
      <c r="I387" s="390"/>
      <c r="J387" s="395">
        <f t="shared" si="1500"/>
        <v>0</v>
      </c>
      <c r="K387" s="396" t="str">
        <f t="shared" si="1501"/>
        <v/>
      </c>
      <c r="L387" s="397"/>
      <c r="M387" s="398"/>
      <c r="N387" s="399" t="str">
        <f>IF(LEN(SWDATA!F372)=0,"",IF(LEN(SWDATA!G372)=0,"",IF($O$12="ID",MID(SWDATA!G372,FIND("|",SWDATA!G372)+1,FIND("~~",SWDATA!G372)-FIND("|",SWDATA!G372)-1),IF($O$12="Desc",RIGHT(SWDATA!G372,LEN(SWDATA!G372)-FIND("~~",SWDATA!G372)-1),RIGHT(SWDATA!G372,LEN(SWDATA!G372)-FIND("|",SWDATA!G372))))))</f>
        <v/>
      </c>
      <c r="O387" s="400" t="str">
        <f>IF(LEN(SWDATA!G372)=0,"",IF(LEN(SWDATA!H372)=0,"",IF($O$12="ID",MID(SWDATA!H372,FIND("|",SWDATA!H372)+1,FIND("~~",SWDATA!H372)-FIND("|",SWDATA!H372)-1),IF($O$12="Desc",RIGHT(SWDATA!H372,LEN(SWDATA!H372)-FIND("~~",SWDATA!H372)-1),RIGHT(SWDATA!H372,LEN(SWDATA!H372)-FIND("|",SWDATA!H372))))))</f>
        <v/>
      </c>
      <c r="P387" s="401" t="str">
        <f>IF(LEN(SWDATA!C372)=0,"",SWDATA!C372)</f>
        <v/>
      </c>
      <c r="Q387" s="402" t="str">
        <f t="shared" si="1502"/>
        <v/>
      </c>
      <c r="R387" s="403" t="s">
        <v>575</v>
      </c>
      <c r="S387" s="404" t="s">
        <v>485</v>
      </c>
      <c r="T387" s="404"/>
      <c r="U387" s="405" t="s">
        <v>595</v>
      </c>
      <c r="V387" s="406" t="s">
        <v>221</v>
      </c>
      <c r="W387" s="407">
        <f>IF(OR(Is_Loading,LEN($A387)=0),"",SWDATA!P372)</f>
        <v>0</v>
      </c>
      <c r="X387" s="408">
        <f>IF(OR(Is_Loading,LEN($A387)=0),"",SWDATA!Q372)</f>
        <v>0</v>
      </c>
      <c r="Y387" s="408">
        <f>IF(OR(Is_Loading,LEN($A387)=0),"",SWDATA!R372)</f>
        <v>0</v>
      </c>
      <c r="Z387" s="407" t="str">
        <f t="shared" ref="Z387" si="1512">IF($A387=0,"",CHOOSE($F387,SUM(W387:Y387),SUM(W387:Y387)/3,Y387))</f>
        <v/>
      </c>
      <c r="AA387" s="407">
        <f>IF(OR(Is_Loading,LEN($A387)=0),"",SWDATA!T372)</f>
        <v>0</v>
      </c>
      <c r="AB387" s="408">
        <f>IF(OR(Is_Loading,LEN($A387)=0),"",SWDATA!U372)</f>
        <v>0</v>
      </c>
      <c r="AC387" s="408">
        <f>IF(OR(Is_Loading,LEN($A387)=0),"",SWDATA!V372)</f>
        <v>0</v>
      </c>
      <c r="AD387" s="407" t="str">
        <f t="shared" si="1503"/>
        <v/>
      </c>
      <c r="AE387" s="407">
        <f>IF(OR(Is_Loading,LEN($A387)=0),"",SWDATA!X372)</f>
        <v>0</v>
      </c>
      <c r="AF387" s="408">
        <f>IF(OR(Is_Loading,LEN($A387)=0),"",SWDATA!Y372)</f>
        <v>0</v>
      </c>
      <c r="AG387" s="408">
        <f>IF(OR(Is_Loading,LEN($A387)=0),"",SWDATA!Z372)</f>
        <v>0</v>
      </c>
      <c r="AH387" s="407" t="str">
        <f t="shared" si="1504"/>
        <v/>
      </c>
      <c r="AI387" s="407">
        <f>IF(OR(Is_Loading,LEN($A387)=0),"",SWDATA!AB372)</f>
        <v>0</v>
      </c>
      <c r="AJ387" s="408">
        <f>IF(OR(Is_Loading,LEN($A387)=0),"",SWDATA!AC372)</f>
        <v>0</v>
      </c>
      <c r="AK387" s="408">
        <f>IF(OR(Is_Loading,LEN($A387)=0),"",SWDATA!AD372)</f>
        <v>0</v>
      </c>
      <c r="AL387" s="407" t="str">
        <f t="shared" si="1505"/>
        <v/>
      </c>
      <c r="AM387" s="407">
        <f>IF(OR(Is_Loading,LEN($A387)=0),"",SWDATA!AF372)</f>
        <v>0</v>
      </c>
      <c r="AN387" s="408">
        <f>IF(OR(Is_Loading,LEN($A387)=0),"",SWDATA!AG372)</f>
        <v>0</v>
      </c>
      <c r="AO387" s="409">
        <f>IF(OR(Is_Loading,LEN($A387)=0),"",SWDATA!AH372)</f>
        <v>0</v>
      </c>
      <c r="AP387" s="410" t="str">
        <f t="shared" si="1506"/>
        <v/>
      </c>
      <c r="AQ387" s="407">
        <f>IF(OR(Is_Loading,LEN($A387)=0),"",SWDATA!AJ372)</f>
        <v>0</v>
      </c>
      <c r="AR387" s="408">
        <f>IF(OR(Is_Loading,LEN($A387)=0),"",SWDATA!AK372)</f>
        <v>0</v>
      </c>
      <c r="AS387" s="408">
        <f>IF(OR(Is_Loading,LEN($A387)=0),"",SWDATA!AL372)</f>
        <v>0</v>
      </c>
      <c r="AT387" s="407" t="str">
        <f t="shared" si="1507"/>
        <v/>
      </c>
      <c r="AU387" s="407">
        <f>IF(OR(Is_Loading,LEN($A387)=0),"",SWDATA!AN372)</f>
        <v>0</v>
      </c>
      <c r="AV387" s="408">
        <f>IF(OR(Is_Loading,LEN($A387)=0),"",SWDATA!AO372)</f>
        <v>0</v>
      </c>
      <c r="AW387" s="408">
        <f>IF(OR(Is_Loading,LEN($A387)=0),"",SWDATA!AP372)</f>
        <v>0</v>
      </c>
      <c r="AX387" s="407" t="str">
        <f t="shared" si="1508"/>
        <v/>
      </c>
      <c r="AY387" s="407">
        <f>IF(OR(Is_Loading,LEN($A387)=0),"",SWDATA!AR372)</f>
        <v>0</v>
      </c>
      <c r="AZ387" s="408">
        <f>IF(OR(Is_Loading,LEN($A387)=0),"",SWDATA!AS372)</f>
        <v>0</v>
      </c>
      <c r="BA387" s="408">
        <f>IF(OR(Is_Loading,LEN($A387)=0),"",SWDATA!AT372)</f>
        <v>0</v>
      </c>
      <c r="BB387" s="407" t="str">
        <f t="shared" si="1509"/>
        <v/>
      </c>
      <c r="BC387" s="407">
        <f>IF(OR(Is_Loading,LEN($A387)=0),"",SWDATA!AV372)</f>
        <v>0</v>
      </c>
      <c r="BD387" s="408">
        <f>IF(OR(Is_Loading,LEN($A387)=0),"",SWDATA!AW372)</f>
        <v>0</v>
      </c>
      <c r="BE387" s="409">
        <f>IF(OR(Is_Loading,LEN($A387)=0),"",SWDATA!AX372)</f>
        <v>0</v>
      </c>
      <c r="BF387" s="320" t="str">
        <f t="shared" si="1510"/>
        <v/>
      </c>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s="201"/>
      <c r="CO387" s="201"/>
      <c r="CP387" s="201"/>
      <c r="CQ387" s="201"/>
      <c r="CR387" s="201"/>
      <c r="CS387" s="201"/>
      <c r="CT387" s="201"/>
      <c r="CU387" s="201"/>
      <c r="CV387" s="201"/>
      <c r="CW387" s="201"/>
      <c r="CX387" s="201"/>
      <c r="CY387" s="201"/>
      <c r="CZ387" s="201"/>
      <c r="DA387" s="201"/>
      <c r="DB387" s="201"/>
      <c r="DC387" s="201"/>
      <c r="DD387" s="201"/>
      <c r="DE387" s="201"/>
      <c r="DF387" s="201"/>
      <c r="DG387" s="201"/>
      <c r="DH387" s="201"/>
      <c r="DI387" s="201"/>
      <c r="DJ387" s="201"/>
      <c r="DK387" s="201"/>
      <c r="DL387" s="201"/>
      <c r="DM387" s="201"/>
      <c r="DN387" s="201"/>
      <c r="DQ387" s="373">
        <f>'Metrics &amp; Attributes View'!N412</f>
        <v>0</v>
      </c>
      <c r="DS387" s="372"/>
      <c r="DT387" s="374"/>
      <c r="DU387" s="375"/>
      <c r="DV387" s="375"/>
      <c r="DW387" s="375"/>
      <c r="DX387" s="375"/>
      <c r="DY387" s="375"/>
      <c r="DZ387" s="375"/>
      <c r="EA387" s="375"/>
      <c r="EB387" s="375"/>
      <c r="EC387" s="375"/>
      <c r="ED387" s="375"/>
      <c r="EE387" s="375"/>
      <c r="EF387" s="375"/>
      <c r="EG387" s="375"/>
      <c r="EH387" s="375"/>
      <c r="EI387" s="375"/>
      <c r="EJ387" s="375"/>
      <c r="EK387" s="375"/>
      <c r="EL387" s="375"/>
      <c r="EM387" s="375"/>
      <c r="EN387" s="375"/>
      <c r="EO387" s="375"/>
      <c r="EP387" s="375"/>
      <c r="EQ387" s="375"/>
      <c r="ER387" s="375"/>
      <c r="ES387" s="375"/>
      <c r="ET387" s="375"/>
      <c r="EU387" s="375"/>
      <c r="EV387" s="375"/>
      <c r="EW387" s="375"/>
      <c r="EX387" s="375"/>
      <c r="EY387" s="375"/>
      <c r="EZ387" s="375"/>
      <c r="FA387" s="375"/>
      <c r="FB387" s="375"/>
      <c r="FC387" s="375"/>
      <c r="FD387" s="375"/>
      <c r="FE387" s="376"/>
      <c r="FF387" s="372"/>
      <c r="FG387" s="372"/>
      <c r="FH387" s="372"/>
      <c r="FI387" s="372"/>
      <c r="FJ387" s="372"/>
      <c r="FK387" s="372"/>
      <c r="FL387" s="372"/>
      <c r="FM387" s="372"/>
      <c r="FN387" s="372"/>
      <c r="FO387" s="372"/>
      <c r="FP387" s="372"/>
      <c r="FQ387" s="372"/>
      <c r="FR387" s="372"/>
      <c r="FS387" s="372"/>
      <c r="FT387" s="372"/>
      <c r="FU387" s="372"/>
      <c r="FV387" s="372"/>
      <c r="FW387" s="372"/>
      <c r="FX387" s="372"/>
      <c r="FY387" s="372"/>
      <c r="FZ387" s="372"/>
      <c r="GA387" s="372"/>
      <c r="GB387" s="372"/>
      <c r="GC387" s="372"/>
      <c r="GD387" s="372"/>
      <c r="GE387" s="372"/>
      <c r="GF387" s="372"/>
      <c r="GG387" s="372"/>
      <c r="GH387" s="372"/>
      <c r="GI387" s="372"/>
      <c r="GJ387" s="372"/>
      <c r="GK387" s="372"/>
      <c r="GL387" s="372"/>
      <c r="GM387" s="372"/>
      <c r="GN387" s="372"/>
      <c r="GO387" s="372"/>
      <c r="GP387" s="372"/>
      <c r="GQ387" s="372"/>
      <c r="GR387" s="372"/>
      <c r="GS387" s="372"/>
      <c r="GT387" s="372"/>
      <c r="GU387" s="372"/>
      <c r="GV387" s="372"/>
      <c r="GW387" s="372"/>
      <c r="GX387" s="372"/>
      <c r="GY387" s="372"/>
      <c r="GZ387" s="372"/>
      <c r="HA387" s="372"/>
      <c r="HB387" s="372"/>
      <c r="HC387" s="372"/>
    </row>
    <row r="388" spans="1:211" s="373" customFormat="1" ht="15" customHeight="1" x14ac:dyDescent="0.2">
      <c r="A388" s="192">
        <f>SWDATA!O373</f>
        <v>0</v>
      </c>
      <c r="B388" s="192">
        <f>SWDATA!M373</f>
        <v>0</v>
      </c>
      <c r="C388" s="201">
        <f>IF(AND(SWDATA!M373=1,SWDATA!Q373="promotions"),SWDATA!P373,0)</f>
        <v>0</v>
      </c>
      <c r="D388" s="200">
        <f>ROW(SWDATA!M373)</f>
        <v>373</v>
      </c>
      <c r="E388" s="202">
        <f t="shared" si="1511"/>
        <v>0</v>
      </c>
      <c r="F388" s="203">
        <f t="shared" si="1498"/>
        <v>1</v>
      </c>
      <c r="G388" s="192" t="str">
        <f t="shared" si="1499"/>
        <v/>
      </c>
      <c r="H388" s="204"/>
      <c r="I388" s="390"/>
      <c r="J388" s="238">
        <f t="shared" si="1500"/>
        <v>0</v>
      </c>
      <c r="K388" s="239" t="str">
        <f t="shared" si="1501"/>
        <v/>
      </c>
      <c r="L388" s="342"/>
      <c r="M388" s="345"/>
      <c r="N388" s="340" t="str">
        <f>IF(LEN(SWDATA!F373)=0,"",N387)</f>
        <v/>
      </c>
      <c r="O388" s="296" t="str">
        <f>IF(LEN(SWDATA!G373)=0,"",O387)</f>
        <v/>
      </c>
      <c r="P388" s="297" t="str">
        <f>IF(LEN(SWDATA!C373)=0,"",SWDATA!C373)</f>
        <v/>
      </c>
      <c r="Q388" s="312" t="str">
        <f t="shared" si="1502"/>
        <v/>
      </c>
      <c r="R388" s="223" t="s">
        <v>575</v>
      </c>
      <c r="S388" s="224"/>
      <c r="T388" s="224"/>
      <c r="U388" s="265" t="s">
        <v>619</v>
      </c>
      <c r="V388" s="205" t="s">
        <v>221</v>
      </c>
      <c r="W388" s="266">
        <f>IF(OR(Is_Loading,LEN($A388)=0),"",SWDATA!P373)</f>
        <v>0</v>
      </c>
      <c r="X388" s="267">
        <f>IF(OR(Is_Loading,LEN($A388)=0),"",SWDATA!Q373)</f>
        <v>0</v>
      </c>
      <c r="Y388" s="267">
        <f>IF(OR(Is_Loading,LEN($A388)=0),"",SWDATA!R373)</f>
        <v>0</v>
      </c>
      <c r="Z388" s="266" t="str">
        <f t="shared" ref="Z388:Z389" si="1513">IF($A388=0,"",CHOOSE($F388,SUM(W388:Y388),SUM(W388:Y388)/3,Y388))</f>
        <v/>
      </c>
      <c r="AA388" s="266">
        <f>IF(OR(Is_Loading,LEN($A388)=0),"",SWDATA!T373)</f>
        <v>0</v>
      </c>
      <c r="AB388" s="267">
        <f>IF(OR(Is_Loading,LEN($A388)=0),"",SWDATA!U373)</f>
        <v>0</v>
      </c>
      <c r="AC388" s="267">
        <f>IF(OR(Is_Loading,LEN($A388)=0),"",SWDATA!V373)</f>
        <v>0</v>
      </c>
      <c r="AD388" s="266" t="str">
        <f t="shared" si="1503"/>
        <v/>
      </c>
      <c r="AE388" s="266">
        <f>IF(OR(Is_Loading,LEN($A388)=0),"",SWDATA!X373)</f>
        <v>0</v>
      </c>
      <c r="AF388" s="267">
        <f>IF(OR(Is_Loading,LEN($A388)=0),"",SWDATA!Y373)</f>
        <v>0</v>
      </c>
      <c r="AG388" s="267">
        <f>IF(OR(Is_Loading,LEN($A388)=0),"",SWDATA!Z373)</f>
        <v>0</v>
      </c>
      <c r="AH388" s="266" t="str">
        <f t="shared" si="1504"/>
        <v/>
      </c>
      <c r="AI388" s="266">
        <f>IF(OR(Is_Loading,LEN($A388)=0),"",SWDATA!AB373)</f>
        <v>0</v>
      </c>
      <c r="AJ388" s="267">
        <f>IF(OR(Is_Loading,LEN($A388)=0),"",SWDATA!AC373)</f>
        <v>0</v>
      </c>
      <c r="AK388" s="267">
        <f>IF(OR(Is_Loading,LEN($A388)=0),"",SWDATA!AD373)</f>
        <v>0</v>
      </c>
      <c r="AL388" s="266" t="str">
        <f t="shared" si="1505"/>
        <v/>
      </c>
      <c r="AM388" s="266">
        <f>IF(OR(Is_Loading,LEN($A388)=0),"",SWDATA!AF373)</f>
        <v>0</v>
      </c>
      <c r="AN388" s="267">
        <f>IF(OR(Is_Loading,LEN($A388)=0),"",SWDATA!AG373)</f>
        <v>0</v>
      </c>
      <c r="AO388" s="323">
        <f>IF(OR(Is_Loading,LEN($A388)=0),"",SWDATA!AH373)</f>
        <v>0</v>
      </c>
      <c r="AP388" s="320" t="str">
        <f t="shared" si="1506"/>
        <v/>
      </c>
      <c r="AQ388" s="266">
        <f>IF(OR(Is_Loading,LEN($A388)=0),"",SWDATA!AJ373)</f>
        <v>0</v>
      </c>
      <c r="AR388" s="267">
        <f>IF(OR(Is_Loading,LEN($A388)=0),"",SWDATA!AK373)</f>
        <v>0</v>
      </c>
      <c r="AS388" s="267">
        <f>IF(OR(Is_Loading,LEN($A388)=0),"",SWDATA!AL373)</f>
        <v>0</v>
      </c>
      <c r="AT388" s="266" t="str">
        <f t="shared" si="1507"/>
        <v/>
      </c>
      <c r="AU388" s="266">
        <f>IF(OR(Is_Loading,LEN($A388)=0),"",SWDATA!AN373)</f>
        <v>0</v>
      </c>
      <c r="AV388" s="267">
        <f>IF(OR(Is_Loading,LEN($A388)=0),"",SWDATA!AO373)</f>
        <v>0</v>
      </c>
      <c r="AW388" s="267">
        <f>IF(OR(Is_Loading,LEN($A388)=0),"",SWDATA!AP373)</f>
        <v>0</v>
      </c>
      <c r="AX388" s="266" t="str">
        <f t="shared" si="1508"/>
        <v/>
      </c>
      <c r="AY388" s="266">
        <f>IF(OR(Is_Loading,LEN($A388)=0),"",SWDATA!AR373)</f>
        <v>0</v>
      </c>
      <c r="AZ388" s="267">
        <f>IF(OR(Is_Loading,LEN($A388)=0),"",SWDATA!AS373)</f>
        <v>0</v>
      </c>
      <c r="BA388" s="267">
        <f>IF(OR(Is_Loading,LEN($A388)=0),"",SWDATA!AT373)</f>
        <v>0</v>
      </c>
      <c r="BB388" s="266" t="str">
        <f t="shared" si="1509"/>
        <v/>
      </c>
      <c r="BC388" s="266">
        <f>IF(OR(Is_Loading,LEN($A388)=0),"",SWDATA!AV373)</f>
        <v>0</v>
      </c>
      <c r="BD388" s="267">
        <f>IF(OR(Is_Loading,LEN($A388)=0),"",SWDATA!AW373)</f>
        <v>0</v>
      </c>
      <c r="BE388" s="323">
        <f>IF(OR(Is_Loading,LEN($A388)=0),"",SWDATA!AX373)</f>
        <v>0</v>
      </c>
      <c r="BF388" s="320" t="str">
        <f t="shared" si="1510"/>
        <v/>
      </c>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s="201"/>
      <c r="CO388" s="201"/>
      <c r="CP388" s="201"/>
      <c r="CQ388" s="201"/>
      <c r="CR388" s="201"/>
      <c r="CS388" s="201"/>
      <c r="CT388" s="201"/>
      <c r="CU388" s="201"/>
      <c r="CV388" s="201"/>
      <c r="CW388" s="201"/>
      <c r="CX388" s="201"/>
      <c r="CY388" s="201"/>
      <c r="CZ388" s="201"/>
      <c r="DA388" s="201"/>
      <c r="DB388" s="201"/>
      <c r="DC388" s="201"/>
      <c r="DD388" s="201"/>
      <c r="DE388" s="201"/>
      <c r="DF388" s="201"/>
      <c r="DG388" s="201"/>
      <c r="DH388" s="201"/>
      <c r="DI388" s="201"/>
      <c r="DJ388" s="201"/>
      <c r="DK388" s="201"/>
      <c r="DL388" s="201"/>
      <c r="DM388" s="201"/>
      <c r="DN388" s="201"/>
      <c r="DS388" s="372"/>
      <c r="DT388" s="372"/>
      <c r="DU388" s="375">
        <f t="shared" ref="DU388" si="1514">COLUMN(W386)</f>
        <v>23</v>
      </c>
      <c r="DV388" s="375">
        <f t="shared" ref="DV388" si="1515">SUM(DU388)+DV389+1</f>
        <v>24</v>
      </c>
      <c r="DW388" s="375">
        <f t="shared" ref="DW388" si="1516">SUM(DV388)+DW389+1</f>
        <v>25</v>
      </c>
      <c r="DX388" s="375">
        <f t="shared" ref="DX388" si="1517">SUM(DW388)+DX389+1</f>
        <v>27</v>
      </c>
      <c r="DY388" s="375">
        <f t="shared" ref="DY388" si="1518">SUM(DX388)+DY389+1</f>
        <v>28</v>
      </c>
      <c r="DZ388" s="375">
        <f t="shared" ref="DZ388" si="1519">SUM(DY388)+DZ389+1</f>
        <v>29</v>
      </c>
      <c r="EA388" s="375">
        <f t="shared" ref="EA388" si="1520">SUM(DZ388)+EA389+1</f>
        <v>31</v>
      </c>
      <c r="EB388" s="375">
        <f t="shared" ref="EB388" si="1521">SUM(EA388)+EB389+1</f>
        <v>32</v>
      </c>
      <c r="EC388" s="375">
        <f t="shared" ref="EC388" si="1522">SUM(EB388)+EC389+1</f>
        <v>33</v>
      </c>
      <c r="ED388" s="375">
        <f t="shared" ref="ED388" si="1523">SUM(EC388)+ED389+1</f>
        <v>35</v>
      </c>
      <c r="EE388" s="375">
        <f t="shared" ref="EE388" si="1524">SUM(ED388)+EE389+1</f>
        <v>36</v>
      </c>
      <c r="EF388" s="375">
        <f t="shared" ref="EF388" si="1525">SUM(EE388)+EF389+1</f>
        <v>37</v>
      </c>
      <c r="EG388" s="375">
        <f t="shared" ref="EG388" si="1526">SUM(EF388)+EG389+1</f>
        <v>39</v>
      </c>
      <c r="EH388" s="375">
        <f t="shared" ref="EH388" si="1527">SUM(EG388)+EH389+1</f>
        <v>40</v>
      </c>
      <c r="EI388" s="375">
        <f t="shared" ref="EI388" si="1528">SUM(EH388)+EI389+1</f>
        <v>41</v>
      </c>
      <c r="EJ388" s="375">
        <f t="shared" ref="EJ388" si="1529">SUM(EI388)+EJ389+1</f>
        <v>43</v>
      </c>
      <c r="EK388" s="375">
        <f t="shared" ref="EK388" si="1530">SUM(EJ388)+EK389+1</f>
        <v>44</v>
      </c>
      <c r="EL388" s="375">
        <f t="shared" ref="EL388" si="1531">SUM(EK388)+EL389+1</f>
        <v>45</v>
      </c>
      <c r="EM388" s="375">
        <f t="shared" ref="EM388" si="1532">SUM(EL388)+EM389+1</f>
        <v>47</v>
      </c>
      <c r="EN388" s="375">
        <f t="shared" ref="EN388" si="1533">SUM(EM388)+EN389+1</f>
        <v>48</v>
      </c>
      <c r="EO388" s="375">
        <f t="shared" ref="EO388" si="1534">SUM(EN388)+EO389+1</f>
        <v>49</v>
      </c>
      <c r="EP388" s="375">
        <f t="shared" ref="EP388" si="1535">SUM(EO388)+EP389+1</f>
        <v>51</v>
      </c>
      <c r="EQ388" s="375">
        <f t="shared" ref="EQ388" si="1536">SUM(EP388)+EQ389+1</f>
        <v>52</v>
      </c>
      <c r="ER388" s="375">
        <f t="shared" ref="ER388" si="1537">SUM(EQ388)+ER389+1</f>
        <v>53</v>
      </c>
      <c r="ES388" s="375">
        <f t="shared" ref="ES388" si="1538">SUM(ER388)+ES389+1</f>
        <v>55</v>
      </c>
      <c r="ET388" s="375">
        <f t="shared" ref="ET388" si="1539">SUM(ES388)+ET389+1</f>
        <v>56</v>
      </c>
      <c r="EU388" s="375">
        <f t="shared" ref="EU388" si="1540">SUM(ET388)+EU389+1</f>
        <v>57</v>
      </c>
      <c r="EV388" s="375">
        <f t="shared" ref="EV388" si="1541">SUM(EU388)+EV389+1</f>
        <v>59</v>
      </c>
      <c r="EW388" s="375">
        <f t="shared" ref="EW388" si="1542">SUM(EV388)+EW389+1</f>
        <v>60</v>
      </c>
      <c r="EX388" s="375">
        <f t="shared" ref="EX388" si="1543">SUM(EW388)+EX389+1</f>
        <v>61</v>
      </c>
      <c r="EY388" s="375">
        <f t="shared" ref="EY388" si="1544">SUM(EX388)+EY389+1</f>
        <v>63</v>
      </c>
      <c r="EZ388" s="375">
        <f t="shared" ref="EZ388" si="1545">SUM(EY388)+EZ389+1</f>
        <v>64</v>
      </c>
      <c r="FA388" s="375">
        <f t="shared" ref="FA388" si="1546">SUM(EZ388)+FA389+1</f>
        <v>65</v>
      </c>
      <c r="FB388" s="375">
        <f t="shared" ref="FB388" si="1547">SUM(FA388)+FB389+1</f>
        <v>67</v>
      </c>
      <c r="FC388" s="375">
        <f t="shared" ref="FC388" si="1548">SUM(FB388)+FC389+1</f>
        <v>68</v>
      </c>
      <c r="FD388" s="375">
        <f t="shared" ref="FD388" si="1549">SUM(FC388)+FD389+1</f>
        <v>69</v>
      </c>
      <c r="FE388" s="372"/>
      <c r="FF388" s="372"/>
      <c r="FG388" s="372"/>
      <c r="FH388" s="372"/>
      <c r="FI388" s="372"/>
      <c r="FJ388" s="372"/>
      <c r="FK388" s="372"/>
      <c r="FL388" s="372"/>
      <c r="FM388" s="372"/>
      <c r="FN388" s="372"/>
      <c r="FO388" s="372"/>
      <c r="FP388" s="372"/>
      <c r="FQ388" s="372"/>
      <c r="FR388" s="372"/>
      <c r="FS388" s="372"/>
      <c r="FT388" s="372"/>
      <c r="FU388" s="372"/>
      <c r="FV388" s="372"/>
      <c r="FW388" s="372"/>
      <c r="FX388" s="372"/>
      <c r="FY388" s="372"/>
      <c r="FZ388" s="372"/>
      <c r="GA388" s="372"/>
      <c r="GB388" s="372"/>
      <c r="GC388" s="372"/>
      <c r="GD388" s="372"/>
      <c r="GE388" s="372"/>
      <c r="GF388" s="372"/>
      <c r="GG388" s="372"/>
      <c r="GH388" s="372"/>
      <c r="GI388" s="372"/>
      <c r="GJ388" s="372"/>
      <c r="GK388" s="372"/>
      <c r="GL388" s="372"/>
      <c r="GM388" s="372"/>
      <c r="GN388" s="372"/>
      <c r="GO388" s="372"/>
      <c r="GP388" s="372"/>
      <c r="GQ388" s="372"/>
      <c r="GR388" s="372"/>
      <c r="GS388" s="372"/>
      <c r="GT388" s="372"/>
      <c r="GU388" s="372"/>
      <c r="GV388" s="372"/>
      <c r="GW388" s="372"/>
      <c r="GX388" s="372"/>
      <c r="GY388" s="372"/>
      <c r="GZ388" s="372"/>
    </row>
    <row r="389" spans="1:211" s="373" customFormat="1" ht="15" customHeight="1" thickBot="1" x14ac:dyDescent="0.25">
      <c r="A389" s="192">
        <f>SWDATA!O374</f>
        <v>0</v>
      </c>
      <c r="B389" s="192">
        <f>SWDATA!M374</f>
        <v>0</v>
      </c>
      <c r="C389" s="201">
        <f>IF(AND(SWDATA!M374=1,SWDATA!Q374="promotions"),SWDATA!P374,0)</f>
        <v>0</v>
      </c>
      <c r="D389" s="200">
        <f>ROW(SWDATA!M374)</f>
        <v>374</v>
      </c>
      <c r="E389" s="202">
        <f t="shared" si="1511"/>
        <v>0</v>
      </c>
      <c r="F389" s="203">
        <f t="shared" si="1498"/>
        <v>1</v>
      </c>
      <c r="G389" s="192" t="str">
        <f t="shared" si="1499"/>
        <v/>
      </c>
      <c r="H389" s="204"/>
      <c r="I389" s="390"/>
      <c r="J389" s="238">
        <f t="shared" si="1500"/>
        <v>0</v>
      </c>
      <c r="K389" s="239" t="str">
        <f t="shared" si="1501"/>
        <v/>
      </c>
      <c r="L389" s="342"/>
      <c r="M389" s="346"/>
      <c r="N389" s="340" t="str">
        <f>IF(LEN(SWDATA!F374)=0,"",N388)</f>
        <v/>
      </c>
      <c r="O389" s="296" t="str">
        <f>IF(LEN(SWDATA!G374)=0,"",O388)</f>
        <v/>
      </c>
      <c r="P389" s="297" t="str">
        <f>IF(LEN(SWDATA!C374)=0,"",SWDATA!C374)</f>
        <v/>
      </c>
      <c r="Q389" s="312" t="str">
        <f t="shared" si="1502"/>
        <v/>
      </c>
      <c r="R389" s="223" t="s">
        <v>575</v>
      </c>
      <c r="S389" s="224"/>
      <c r="T389" s="224"/>
      <c r="U389" s="264" t="s">
        <v>620</v>
      </c>
      <c r="V389" s="205" t="s">
        <v>221</v>
      </c>
      <c r="W389" s="266">
        <f>IF(OR(Is_Loading,LEN($A389)=0),"",SWDATA!P374)</f>
        <v>0</v>
      </c>
      <c r="X389" s="267">
        <f>IF(OR(Is_Loading,LEN($A389)=0),"",SWDATA!Q374)</f>
        <v>0</v>
      </c>
      <c r="Y389" s="267">
        <f>IF(OR(Is_Loading,LEN($A389)=0),"",SWDATA!R374)</f>
        <v>0</v>
      </c>
      <c r="Z389" s="266" t="str">
        <f t="shared" si="1513"/>
        <v/>
      </c>
      <c r="AA389" s="266">
        <f>IF(OR(Is_Loading,LEN($A389)=0),"",SWDATA!T374)</f>
        <v>0</v>
      </c>
      <c r="AB389" s="267">
        <f>IF(OR(Is_Loading,LEN($A389)=0),"",SWDATA!U374)</f>
        <v>0</v>
      </c>
      <c r="AC389" s="267">
        <f>IF(OR(Is_Loading,LEN($A389)=0),"",SWDATA!V374)</f>
        <v>0</v>
      </c>
      <c r="AD389" s="266" t="str">
        <f t="shared" si="1503"/>
        <v/>
      </c>
      <c r="AE389" s="266">
        <f>IF(OR(Is_Loading,LEN($A389)=0),"",SWDATA!X374)</f>
        <v>0</v>
      </c>
      <c r="AF389" s="267">
        <f>IF(OR(Is_Loading,LEN($A389)=0),"",SWDATA!Y374)</f>
        <v>0</v>
      </c>
      <c r="AG389" s="267">
        <f>IF(OR(Is_Loading,LEN($A389)=0),"",SWDATA!Z374)</f>
        <v>0</v>
      </c>
      <c r="AH389" s="266" t="str">
        <f t="shared" si="1504"/>
        <v/>
      </c>
      <c r="AI389" s="266">
        <f>IF(OR(Is_Loading,LEN($A389)=0),"",SWDATA!AB374)</f>
        <v>0</v>
      </c>
      <c r="AJ389" s="267">
        <f>IF(OR(Is_Loading,LEN($A389)=0),"",SWDATA!AC374)</f>
        <v>0</v>
      </c>
      <c r="AK389" s="267">
        <f>IF(OR(Is_Loading,LEN($A389)=0),"",SWDATA!AD374)</f>
        <v>0</v>
      </c>
      <c r="AL389" s="266" t="str">
        <f t="shared" si="1505"/>
        <v/>
      </c>
      <c r="AM389" s="266">
        <f>IF(OR(Is_Loading,LEN($A389)=0),"",SWDATA!AF374)</f>
        <v>0</v>
      </c>
      <c r="AN389" s="267">
        <f>IF(OR(Is_Loading,LEN($A389)=0),"",SWDATA!AG374)</f>
        <v>0</v>
      </c>
      <c r="AO389" s="323">
        <f>IF(OR(Is_Loading,LEN($A389)=0),"",SWDATA!AH374)</f>
        <v>0</v>
      </c>
      <c r="AP389" s="320" t="str">
        <f t="shared" si="1506"/>
        <v/>
      </c>
      <c r="AQ389" s="266">
        <f>IF(OR(Is_Loading,LEN($A389)=0),"",SWDATA!AJ374)</f>
        <v>0</v>
      </c>
      <c r="AR389" s="267">
        <f>IF(OR(Is_Loading,LEN($A389)=0),"",SWDATA!AK374)</f>
        <v>0</v>
      </c>
      <c r="AS389" s="267">
        <f>IF(OR(Is_Loading,LEN($A389)=0),"",SWDATA!AL374)</f>
        <v>0</v>
      </c>
      <c r="AT389" s="266" t="str">
        <f t="shared" si="1507"/>
        <v/>
      </c>
      <c r="AU389" s="266">
        <f>IF(OR(Is_Loading,LEN($A389)=0),"",SWDATA!AN374)</f>
        <v>0</v>
      </c>
      <c r="AV389" s="267">
        <f>IF(OR(Is_Loading,LEN($A389)=0),"",SWDATA!AO374)</f>
        <v>0</v>
      </c>
      <c r="AW389" s="267">
        <f>IF(OR(Is_Loading,LEN($A389)=0),"",SWDATA!AP374)</f>
        <v>0</v>
      </c>
      <c r="AX389" s="266" t="str">
        <f t="shared" si="1508"/>
        <v/>
      </c>
      <c r="AY389" s="266">
        <f>IF(OR(Is_Loading,LEN($A389)=0),"",SWDATA!AR374)</f>
        <v>0</v>
      </c>
      <c r="AZ389" s="267">
        <f>IF(OR(Is_Loading,LEN($A389)=0),"",SWDATA!AS374)</f>
        <v>0</v>
      </c>
      <c r="BA389" s="267">
        <f>IF(OR(Is_Loading,LEN($A389)=0),"",SWDATA!AT374)</f>
        <v>0</v>
      </c>
      <c r="BB389" s="266" t="str">
        <f t="shared" si="1509"/>
        <v/>
      </c>
      <c r="BC389" s="266">
        <f>IF(OR(Is_Loading,LEN($A389)=0),"",SWDATA!AV374)</f>
        <v>0</v>
      </c>
      <c r="BD389" s="267">
        <f>IF(OR(Is_Loading,LEN($A389)=0),"",SWDATA!AW374)</f>
        <v>0</v>
      </c>
      <c r="BE389" s="323">
        <f>IF(OR(Is_Loading,LEN($A389)=0),"",SWDATA!AX374)</f>
        <v>0</v>
      </c>
      <c r="BF389" s="320" t="str">
        <f t="shared" si="1510"/>
        <v/>
      </c>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s="201"/>
      <c r="CO389" s="201"/>
      <c r="CP389" s="201"/>
      <c r="CQ389" s="201"/>
      <c r="CR389" s="201"/>
      <c r="CS389" s="201"/>
      <c r="CT389" s="201"/>
      <c r="CU389" s="201"/>
      <c r="CV389" s="201"/>
      <c r="CW389" s="201"/>
      <c r="CX389" s="201"/>
      <c r="CY389" s="201"/>
      <c r="CZ389" s="201"/>
      <c r="DA389" s="201"/>
      <c r="DB389" s="201"/>
      <c r="DC389" s="201"/>
      <c r="DD389" s="201"/>
      <c r="DE389" s="201"/>
      <c r="DF389" s="201"/>
      <c r="DG389" s="201"/>
      <c r="DH389" s="201"/>
      <c r="DI389" s="201"/>
      <c r="DJ389" s="201"/>
      <c r="DK389" s="201"/>
      <c r="DL389" s="201"/>
      <c r="DM389" s="201"/>
      <c r="DN389" s="201"/>
      <c r="DS389" s="372"/>
      <c r="DT389" s="374"/>
      <c r="DU389" s="375"/>
      <c r="DV389" s="375"/>
      <c r="DW389" s="375"/>
      <c r="DX389" s="375">
        <v>1</v>
      </c>
      <c r="DY389" s="375">
        <f t="shared" ref="DY389:DY409" si="1550">DV389</f>
        <v>0</v>
      </c>
      <c r="DZ389" s="375">
        <f t="shared" ref="DZ389:DZ409" si="1551">DW389</f>
        <v>0</v>
      </c>
      <c r="EA389" s="375">
        <f t="shared" ref="EA389:EA409" si="1552">DX389</f>
        <v>1</v>
      </c>
      <c r="EB389" s="375">
        <f t="shared" ref="EB389:EB409" si="1553">DY389</f>
        <v>0</v>
      </c>
      <c r="EC389" s="375">
        <f t="shared" ref="EC389:EC409" si="1554">DZ389</f>
        <v>0</v>
      </c>
      <c r="ED389" s="375">
        <f t="shared" ref="ED389:ED409" si="1555">EA389</f>
        <v>1</v>
      </c>
      <c r="EE389" s="375">
        <f t="shared" ref="EE389:EE409" si="1556">EB389</f>
        <v>0</v>
      </c>
      <c r="EF389" s="375">
        <f t="shared" ref="EF389:EF409" si="1557">EC389</f>
        <v>0</v>
      </c>
      <c r="EG389" s="375">
        <f t="shared" ref="EG389:EG409" si="1558">ED389</f>
        <v>1</v>
      </c>
      <c r="EH389" s="375">
        <f t="shared" ref="EH389:EH409" si="1559">EE389</f>
        <v>0</v>
      </c>
      <c r="EI389" s="375">
        <f t="shared" ref="EI389:EI409" si="1560">EF389</f>
        <v>0</v>
      </c>
      <c r="EJ389" s="375">
        <f t="shared" ref="EJ389:EJ409" si="1561">EG389</f>
        <v>1</v>
      </c>
      <c r="EK389" s="375">
        <f t="shared" ref="EK389:EK409" si="1562">EH389</f>
        <v>0</v>
      </c>
      <c r="EL389" s="375">
        <f t="shared" ref="EL389:EL409" si="1563">EI389</f>
        <v>0</v>
      </c>
      <c r="EM389" s="375">
        <f t="shared" ref="EM389:EM409" si="1564">EJ389</f>
        <v>1</v>
      </c>
      <c r="EN389" s="375">
        <f t="shared" ref="EN389:EN409" si="1565">EK389</f>
        <v>0</v>
      </c>
      <c r="EO389" s="375">
        <f t="shared" ref="EO389:EO409" si="1566">EL389</f>
        <v>0</v>
      </c>
      <c r="EP389" s="375">
        <f t="shared" ref="EP389:EP409" si="1567">EM389</f>
        <v>1</v>
      </c>
      <c r="EQ389" s="375">
        <f t="shared" ref="EQ389:EQ409" si="1568">EN389</f>
        <v>0</v>
      </c>
      <c r="ER389" s="375">
        <f t="shared" ref="ER389:ER409" si="1569">EO389</f>
        <v>0</v>
      </c>
      <c r="ES389" s="375">
        <f t="shared" ref="ES389:ES409" si="1570">EP389</f>
        <v>1</v>
      </c>
      <c r="ET389" s="375">
        <f t="shared" ref="ET389:ET409" si="1571">EQ389</f>
        <v>0</v>
      </c>
      <c r="EU389" s="375">
        <f t="shared" ref="EU389:EU409" si="1572">ER389</f>
        <v>0</v>
      </c>
      <c r="EV389" s="375">
        <f t="shared" ref="EV389:EV409" si="1573">ES389</f>
        <v>1</v>
      </c>
      <c r="EW389" s="375">
        <f t="shared" ref="EW389:EW409" si="1574">ET389</f>
        <v>0</v>
      </c>
      <c r="EX389" s="375">
        <f t="shared" ref="EX389:EX409" si="1575">EU389</f>
        <v>0</v>
      </c>
      <c r="EY389" s="375">
        <f t="shared" ref="EY389:EY409" si="1576">EV389</f>
        <v>1</v>
      </c>
      <c r="EZ389" s="375">
        <f t="shared" ref="EZ389:EZ409" si="1577">EW389</f>
        <v>0</v>
      </c>
      <c r="FA389" s="375">
        <f t="shared" ref="FA389:FA409" si="1578">EX389</f>
        <v>0</v>
      </c>
      <c r="FB389" s="375">
        <f t="shared" ref="FB389:FB409" si="1579">EY389</f>
        <v>1</v>
      </c>
      <c r="FC389" s="375">
        <f t="shared" ref="FC389:FC409" si="1580">EZ389</f>
        <v>0</v>
      </c>
      <c r="FD389" s="375">
        <f t="shared" ref="FD389:FD409" si="1581">FA389</f>
        <v>0</v>
      </c>
      <c r="FE389" s="376"/>
      <c r="FF389" s="372"/>
      <c r="FG389" s="372"/>
      <c r="FH389" s="372"/>
      <c r="FI389" s="372"/>
      <c r="FJ389" s="372"/>
      <c r="FK389" s="372"/>
      <c r="FL389" s="372"/>
      <c r="FM389" s="372"/>
      <c r="FN389" s="372"/>
      <c r="FO389" s="372"/>
      <c r="FP389" s="372"/>
      <c r="FQ389" s="372"/>
      <c r="FR389" s="372"/>
      <c r="FS389" s="372"/>
      <c r="FT389" s="372"/>
      <c r="FU389" s="372"/>
      <c r="FV389" s="372"/>
      <c r="FW389" s="372"/>
      <c r="FX389" s="372"/>
      <c r="FY389" s="372"/>
      <c r="FZ389" s="372"/>
      <c r="GA389" s="372"/>
      <c r="GB389" s="372"/>
      <c r="GC389" s="372"/>
      <c r="GD389" s="372"/>
      <c r="GE389" s="372"/>
      <c r="GF389" s="372"/>
      <c r="GG389" s="372"/>
      <c r="GH389" s="372"/>
      <c r="GI389" s="372"/>
      <c r="GJ389" s="372"/>
      <c r="GK389" s="372"/>
      <c r="GL389" s="372"/>
      <c r="GM389" s="372"/>
      <c r="GN389" s="372"/>
      <c r="GO389" s="372"/>
      <c r="GP389" s="372"/>
      <c r="GQ389" s="372"/>
      <c r="GR389" s="372"/>
      <c r="GS389" s="372"/>
      <c r="GT389" s="372"/>
      <c r="GU389" s="372"/>
      <c r="GV389" s="372"/>
      <c r="GW389" s="372"/>
      <c r="GX389" s="372"/>
      <c r="GY389" s="372"/>
      <c r="GZ389" s="372"/>
      <c r="HA389" s="372"/>
      <c r="HB389" s="372"/>
      <c r="HC389" s="372"/>
    </row>
    <row r="390" spans="1:211" s="373" customFormat="1" ht="15" customHeight="1" thickTop="1" x14ac:dyDescent="0.2">
      <c r="A390" s="192">
        <f>SWDATA!O375</f>
        <v>0</v>
      </c>
      <c r="B390" s="192">
        <f>SWDATA!M375</f>
        <v>0</v>
      </c>
      <c r="C390" s="201">
        <f>IF(AND(SWDATA!M375=1,SWDATA!Q375="promotions"),SWDATA!P375,0)</f>
        <v>0</v>
      </c>
      <c r="D390" s="365">
        <f>ROW(SWDATA!M375)</f>
        <v>375</v>
      </c>
      <c r="E390" s="202">
        <f t="shared" si="1511"/>
        <v>0</v>
      </c>
      <c r="F390" s="203">
        <f t="shared" si="1498"/>
        <v>1</v>
      </c>
      <c r="G390" s="192" t="str">
        <f t="shared" si="1499"/>
        <v/>
      </c>
      <c r="H390" s="204"/>
      <c r="I390" s="390"/>
      <c r="J390" s="238">
        <f t="shared" si="1500"/>
        <v>0</v>
      </c>
      <c r="K390" s="239" t="str">
        <f t="shared" si="1501"/>
        <v/>
      </c>
      <c r="L390" s="342"/>
      <c r="M390" s="345"/>
      <c r="N390" s="340" t="str">
        <f>IF(LEN(SWDATA!F375)=0,"",N389)</f>
        <v/>
      </c>
      <c r="O390" s="296" t="str">
        <f>IF(LEN(SWDATA!G375)=0,"",O389)</f>
        <v/>
      </c>
      <c r="P390" s="297" t="str">
        <f>IF(LEN(SWDATA!C375)=0,"",SWDATA!C375)</f>
        <v/>
      </c>
      <c r="Q390" s="312" t="str">
        <f t="shared" si="1502"/>
        <v/>
      </c>
      <c r="R390" s="223" t="s">
        <v>261</v>
      </c>
      <c r="S390" s="224"/>
      <c r="T390" s="224"/>
      <c r="U390" s="264" t="s">
        <v>601</v>
      </c>
      <c r="V390" s="205" t="s">
        <v>221</v>
      </c>
      <c r="W390" s="266">
        <f>IF(OR(Is_Loading,LEN($A390)=0),"",SWDATA!P375)</f>
        <v>0</v>
      </c>
      <c r="X390" s="267">
        <f>IF(OR(Is_Loading,LEN($A390)=0),"",SWDATA!Q375)</f>
        <v>0</v>
      </c>
      <c r="Y390" s="267">
        <f>IF(OR(Is_Loading,LEN($A390)=0),"",SWDATA!R375)</f>
        <v>0</v>
      </c>
      <c r="Z390" s="266" t="str">
        <f t="shared" ref="Z390:Z404" si="1582">IF($A390=0,"",CHOOSE($F390,SUM(W390:Y390),SUM(W390:Y390)/3,Y390))</f>
        <v/>
      </c>
      <c r="AA390" s="266">
        <f>IF(OR(Is_Loading,LEN($A390)=0),"",SWDATA!T375)</f>
        <v>0</v>
      </c>
      <c r="AB390" s="267">
        <f>IF(OR(Is_Loading,LEN($A390)=0),"",SWDATA!U375)</f>
        <v>0</v>
      </c>
      <c r="AC390" s="267">
        <f>IF(OR(Is_Loading,LEN($A390)=0),"",SWDATA!V375)</f>
        <v>0</v>
      </c>
      <c r="AD390" s="266" t="str">
        <f t="shared" si="1503"/>
        <v/>
      </c>
      <c r="AE390" s="266">
        <f>IF(OR(Is_Loading,LEN($A390)=0),"",SWDATA!X375)</f>
        <v>0</v>
      </c>
      <c r="AF390" s="267">
        <f>IF(OR(Is_Loading,LEN($A390)=0),"",SWDATA!Y375)</f>
        <v>0</v>
      </c>
      <c r="AG390" s="267">
        <f>IF(OR(Is_Loading,LEN($A390)=0),"",SWDATA!Z375)</f>
        <v>0</v>
      </c>
      <c r="AH390" s="266" t="str">
        <f t="shared" si="1504"/>
        <v/>
      </c>
      <c r="AI390" s="266">
        <f>IF(OR(Is_Loading,LEN($A390)=0),"",SWDATA!AB375)</f>
        <v>0</v>
      </c>
      <c r="AJ390" s="267">
        <f>IF(OR(Is_Loading,LEN($A390)=0),"",SWDATA!AC375)</f>
        <v>0</v>
      </c>
      <c r="AK390" s="267">
        <f>IF(OR(Is_Loading,LEN($A390)=0),"",SWDATA!AD375)</f>
        <v>0</v>
      </c>
      <c r="AL390" s="266" t="str">
        <f t="shared" si="1505"/>
        <v/>
      </c>
      <c r="AM390" s="266">
        <f>IF(OR(Is_Loading,LEN($A390)=0),"",SWDATA!AF375)</f>
        <v>0</v>
      </c>
      <c r="AN390" s="267">
        <f>IF(OR(Is_Loading,LEN($A390)=0),"",SWDATA!AG375)</f>
        <v>0</v>
      </c>
      <c r="AO390" s="323">
        <f>IF(OR(Is_Loading,LEN($A390)=0),"",SWDATA!AH375)</f>
        <v>0</v>
      </c>
      <c r="AP390" s="320" t="str">
        <f t="shared" si="1506"/>
        <v/>
      </c>
      <c r="AQ390" s="266">
        <f>IF(OR(Is_Loading,LEN($A390)=0),"",SWDATA!AJ375)</f>
        <v>0</v>
      </c>
      <c r="AR390" s="267">
        <f>IF(OR(Is_Loading,LEN($A390)=0),"",SWDATA!AK375)</f>
        <v>0</v>
      </c>
      <c r="AS390" s="267">
        <f>IF(OR(Is_Loading,LEN($A390)=0),"",SWDATA!AL375)</f>
        <v>0</v>
      </c>
      <c r="AT390" s="266" t="str">
        <f t="shared" si="1507"/>
        <v/>
      </c>
      <c r="AU390" s="266">
        <f>IF(OR(Is_Loading,LEN($A390)=0),"",SWDATA!AN375)</f>
        <v>0</v>
      </c>
      <c r="AV390" s="267">
        <f>IF(OR(Is_Loading,LEN($A390)=0),"",SWDATA!AO375)</f>
        <v>0</v>
      </c>
      <c r="AW390" s="267">
        <f>IF(OR(Is_Loading,LEN($A390)=0),"",SWDATA!AP375)</f>
        <v>0</v>
      </c>
      <c r="AX390" s="266" t="str">
        <f t="shared" si="1508"/>
        <v/>
      </c>
      <c r="AY390" s="266">
        <f>IF(OR(Is_Loading,LEN($A390)=0),"",SWDATA!AR375)</f>
        <v>0</v>
      </c>
      <c r="AZ390" s="267">
        <f>IF(OR(Is_Loading,LEN($A390)=0),"",SWDATA!AS375)</f>
        <v>0</v>
      </c>
      <c r="BA390" s="267">
        <f>IF(OR(Is_Loading,LEN($A390)=0),"",SWDATA!AT375)</f>
        <v>0</v>
      </c>
      <c r="BB390" s="266" t="str">
        <f t="shared" si="1509"/>
        <v/>
      </c>
      <c r="BC390" s="266">
        <f>IF(OR(Is_Loading,LEN($A390)=0),"",SWDATA!AV375)</f>
        <v>0</v>
      </c>
      <c r="BD390" s="267">
        <f>IF(OR(Is_Loading,LEN($A390)=0),"",SWDATA!AW375)</f>
        <v>0</v>
      </c>
      <c r="BE390" s="323">
        <f>IF(OR(Is_Loading,LEN($A390)=0),"",SWDATA!AX375)</f>
        <v>0</v>
      </c>
      <c r="BF390" s="320" t="str">
        <f t="shared" si="1510"/>
        <v/>
      </c>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s="201"/>
      <c r="CO390" s="201"/>
      <c r="CP390" s="201"/>
      <c r="CQ390" s="201"/>
      <c r="CR390" s="201"/>
      <c r="CS390" s="201"/>
      <c r="CT390" s="201"/>
      <c r="CU390" s="201"/>
      <c r="CV390" s="201"/>
      <c r="CW390" s="201"/>
      <c r="CX390" s="201"/>
      <c r="CY390" s="201"/>
      <c r="CZ390" s="201"/>
      <c r="DA390" s="201"/>
      <c r="DB390" s="201"/>
      <c r="DC390" s="201"/>
      <c r="DD390" s="201"/>
      <c r="DE390" s="201"/>
      <c r="DF390" s="201"/>
      <c r="DG390" s="201"/>
      <c r="DH390" s="201"/>
      <c r="DI390" s="201"/>
      <c r="DJ390" s="201"/>
      <c r="DK390" s="201"/>
      <c r="DL390" s="201"/>
      <c r="DM390" s="201"/>
      <c r="DN390" s="201"/>
      <c r="DS390" s="372"/>
      <c r="DT390" s="374"/>
      <c r="DU390" s="375"/>
      <c r="DV390" s="375"/>
      <c r="DW390" s="375"/>
      <c r="DX390" s="375">
        <v>1</v>
      </c>
      <c r="DY390" s="375">
        <f t="shared" si="1550"/>
        <v>0</v>
      </c>
      <c r="DZ390" s="375">
        <f t="shared" si="1551"/>
        <v>0</v>
      </c>
      <c r="EA390" s="375">
        <f t="shared" si="1552"/>
        <v>1</v>
      </c>
      <c r="EB390" s="375">
        <f t="shared" si="1553"/>
        <v>0</v>
      </c>
      <c r="EC390" s="375">
        <f t="shared" si="1554"/>
        <v>0</v>
      </c>
      <c r="ED390" s="375">
        <f t="shared" si="1555"/>
        <v>1</v>
      </c>
      <c r="EE390" s="375">
        <f t="shared" si="1556"/>
        <v>0</v>
      </c>
      <c r="EF390" s="375">
        <f t="shared" si="1557"/>
        <v>0</v>
      </c>
      <c r="EG390" s="375">
        <f t="shared" si="1558"/>
        <v>1</v>
      </c>
      <c r="EH390" s="375">
        <f t="shared" si="1559"/>
        <v>0</v>
      </c>
      <c r="EI390" s="375">
        <f t="shared" si="1560"/>
        <v>0</v>
      </c>
      <c r="EJ390" s="375">
        <f t="shared" si="1561"/>
        <v>1</v>
      </c>
      <c r="EK390" s="375">
        <f t="shared" si="1562"/>
        <v>0</v>
      </c>
      <c r="EL390" s="375">
        <f t="shared" si="1563"/>
        <v>0</v>
      </c>
      <c r="EM390" s="375">
        <f t="shared" si="1564"/>
        <v>1</v>
      </c>
      <c r="EN390" s="375">
        <f t="shared" si="1565"/>
        <v>0</v>
      </c>
      <c r="EO390" s="375">
        <f t="shared" si="1566"/>
        <v>0</v>
      </c>
      <c r="EP390" s="375">
        <f t="shared" si="1567"/>
        <v>1</v>
      </c>
      <c r="EQ390" s="375">
        <f t="shared" si="1568"/>
        <v>0</v>
      </c>
      <c r="ER390" s="375">
        <f t="shared" si="1569"/>
        <v>0</v>
      </c>
      <c r="ES390" s="375">
        <f t="shared" si="1570"/>
        <v>1</v>
      </c>
      <c r="ET390" s="375">
        <f t="shared" si="1571"/>
        <v>0</v>
      </c>
      <c r="EU390" s="375">
        <f t="shared" si="1572"/>
        <v>0</v>
      </c>
      <c r="EV390" s="375">
        <f t="shared" si="1573"/>
        <v>1</v>
      </c>
      <c r="EW390" s="375">
        <f t="shared" si="1574"/>
        <v>0</v>
      </c>
      <c r="EX390" s="375">
        <f t="shared" si="1575"/>
        <v>0</v>
      </c>
      <c r="EY390" s="375">
        <f t="shared" si="1576"/>
        <v>1</v>
      </c>
      <c r="EZ390" s="375">
        <f t="shared" si="1577"/>
        <v>0</v>
      </c>
      <c r="FA390" s="375">
        <f t="shared" si="1578"/>
        <v>0</v>
      </c>
      <c r="FB390" s="375">
        <f t="shared" si="1579"/>
        <v>1</v>
      </c>
      <c r="FC390" s="375">
        <f t="shared" si="1580"/>
        <v>0</v>
      </c>
      <c r="FD390" s="375">
        <f t="shared" si="1581"/>
        <v>0</v>
      </c>
      <c r="FE390" s="376"/>
      <c r="FF390" s="372"/>
      <c r="FG390" s="372"/>
      <c r="FH390" s="372"/>
      <c r="FI390" s="372"/>
      <c r="FJ390" s="372"/>
      <c r="FK390" s="372"/>
      <c r="FL390" s="372"/>
      <c r="FM390" s="372"/>
      <c r="FN390" s="372"/>
      <c r="FO390" s="372"/>
      <c r="FP390" s="372"/>
      <c r="FQ390" s="372"/>
      <c r="FR390" s="372"/>
      <c r="FS390" s="372"/>
      <c r="FT390" s="372"/>
      <c r="FU390" s="372"/>
      <c r="FV390" s="372"/>
      <c r="FW390" s="372"/>
      <c r="FX390" s="372"/>
      <c r="FY390" s="372"/>
      <c r="FZ390" s="372"/>
      <c r="GA390" s="372"/>
      <c r="GB390" s="372"/>
      <c r="GC390" s="372"/>
      <c r="GD390" s="372"/>
      <c r="GE390" s="372"/>
      <c r="GF390" s="372"/>
      <c r="GG390" s="372"/>
      <c r="GH390" s="372"/>
      <c r="GI390" s="372"/>
      <c r="GJ390" s="372"/>
      <c r="GK390" s="372"/>
      <c r="GL390" s="372"/>
      <c r="GM390" s="372"/>
      <c r="GN390" s="372"/>
      <c r="GO390" s="372"/>
      <c r="GP390" s="372"/>
      <c r="GQ390" s="372"/>
      <c r="GR390" s="372"/>
      <c r="GS390" s="372"/>
      <c r="GT390" s="372"/>
      <c r="GU390" s="372"/>
      <c r="GV390" s="372"/>
      <c r="GW390" s="372"/>
      <c r="GX390" s="372"/>
      <c r="GY390" s="372"/>
      <c r="GZ390" s="372"/>
      <c r="HA390" s="372"/>
      <c r="HB390" s="372"/>
      <c r="HC390" s="372"/>
    </row>
    <row r="391" spans="1:211" s="373" customFormat="1" ht="15" customHeight="1" x14ac:dyDescent="0.2">
      <c r="A391" s="366">
        <f>SWDATA!O376</f>
        <v>0</v>
      </c>
      <c r="B391" s="366">
        <f>SWDATA!M376</f>
        <v>0</v>
      </c>
      <c r="C391" s="351">
        <f>IF(AND(SWDATA!M376=1,SWDATA!Q376="promotions"),SWDATA!P376,0)</f>
        <v>0</v>
      </c>
      <c r="D391" s="367">
        <f>ROW(SWDATA!M376)</f>
        <v>376</v>
      </c>
      <c r="E391" s="368">
        <f t="shared" si="1511"/>
        <v>0</v>
      </c>
      <c r="F391" s="369">
        <f t="shared" si="1498"/>
        <v>1</v>
      </c>
      <c r="G391" s="366" t="str">
        <f t="shared" si="1499"/>
        <v/>
      </c>
      <c r="H391" s="370"/>
      <c r="J391" s="238">
        <f t="shared" si="1500"/>
        <v>0</v>
      </c>
      <c r="K391" s="239" t="str">
        <f t="shared" si="1501"/>
        <v/>
      </c>
      <c r="L391" s="342"/>
      <c r="M391" s="345"/>
      <c r="N391" s="340" t="str">
        <f>IF(LEN(SWDATA!F376)=0,"",N390)</f>
        <v/>
      </c>
      <c r="O391" s="296" t="str">
        <f>IF(LEN(SWDATA!G376)=0,"",O390)</f>
        <v/>
      </c>
      <c r="P391" s="297" t="str">
        <f>IF(LEN(SWDATA!C376)=0,"",SWDATA!C376)</f>
        <v/>
      </c>
      <c r="Q391" s="312" t="str">
        <f t="shared" si="1502"/>
        <v/>
      </c>
      <c r="R391" s="223" t="s">
        <v>261</v>
      </c>
      <c r="S391" s="224"/>
      <c r="T391" s="224"/>
      <c r="U391" s="264" t="s">
        <v>611</v>
      </c>
      <c r="V391" s="205" t="s">
        <v>221</v>
      </c>
      <c r="W391" s="266">
        <f>IF(OR(Is_Loading,LEN($A391)=0),"",SWDATA!P376)</f>
        <v>0</v>
      </c>
      <c r="X391" s="267">
        <f>IF(OR(Is_Loading,LEN($A391)=0),"",SWDATA!Q376)</f>
        <v>0</v>
      </c>
      <c r="Y391" s="267">
        <f>IF(OR(Is_Loading,LEN($A391)=0),"",SWDATA!R376)</f>
        <v>0</v>
      </c>
      <c r="Z391" s="266" t="str">
        <f t="shared" si="1582"/>
        <v/>
      </c>
      <c r="AA391" s="266">
        <f>IF(OR(Is_Loading,LEN($A391)=0),"",SWDATA!T376)</f>
        <v>0</v>
      </c>
      <c r="AB391" s="267">
        <f>IF(OR(Is_Loading,LEN($A391)=0),"",SWDATA!U376)</f>
        <v>0</v>
      </c>
      <c r="AC391" s="267">
        <f>IF(OR(Is_Loading,LEN($A391)=0),"",SWDATA!V376)</f>
        <v>0</v>
      </c>
      <c r="AD391" s="266" t="str">
        <f t="shared" si="1503"/>
        <v/>
      </c>
      <c r="AE391" s="266">
        <f>IF(OR(Is_Loading,LEN($A391)=0),"",SWDATA!X376)</f>
        <v>0</v>
      </c>
      <c r="AF391" s="267">
        <f>IF(OR(Is_Loading,LEN($A391)=0),"",SWDATA!Y376)</f>
        <v>0</v>
      </c>
      <c r="AG391" s="267">
        <f>IF(OR(Is_Loading,LEN($A391)=0),"",SWDATA!Z376)</f>
        <v>0</v>
      </c>
      <c r="AH391" s="266" t="str">
        <f t="shared" si="1504"/>
        <v/>
      </c>
      <c r="AI391" s="266">
        <f>IF(OR(Is_Loading,LEN($A391)=0),"",SWDATA!AB376)</f>
        <v>0</v>
      </c>
      <c r="AJ391" s="267">
        <f>IF(OR(Is_Loading,LEN($A391)=0),"",SWDATA!AC376)</f>
        <v>0</v>
      </c>
      <c r="AK391" s="267">
        <f>IF(OR(Is_Loading,LEN($A391)=0),"",SWDATA!AD376)</f>
        <v>0</v>
      </c>
      <c r="AL391" s="266" t="str">
        <f t="shared" si="1505"/>
        <v/>
      </c>
      <c r="AM391" s="266">
        <f>IF(OR(Is_Loading,LEN($A391)=0),"",SWDATA!AF376)</f>
        <v>0</v>
      </c>
      <c r="AN391" s="267">
        <f>IF(OR(Is_Loading,LEN($A391)=0),"",SWDATA!AG376)</f>
        <v>0</v>
      </c>
      <c r="AO391" s="323">
        <f>IF(OR(Is_Loading,LEN($A391)=0),"",SWDATA!AH376)</f>
        <v>0</v>
      </c>
      <c r="AP391" s="320" t="str">
        <f t="shared" si="1506"/>
        <v/>
      </c>
      <c r="AQ391" s="266">
        <f>IF(OR(Is_Loading,LEN($A391)=0),"",SWDATA!AJ376)</f>
        <v>0</v>
      </c>
      <c r="AR391" s="267">
        <f>IF(OR(Is_Loading,LEN($A391)=0),"",SWDATA!AK376)</f>
        <v>0</v>
      </c>
      <c r="AS391" s="267">
        <f>IF(OR(Is_Loading,LEN($A391)=0),"",SWDATA!AL376)</f>
        <v>0</v>
      </c>
      <c r="AT391" s="266" t="str">
        <f t="shared" si="1507"/>
        <v/>
      </c>
      <c r="AU391" s="266">
        <f>IF(OR(Is_Loading,LEN($A391)=0),"",SWDATA!AN376)</f>
        <v>0</v>
      </c>
      <c r="AV391" s="267">
        <f>IF(OR(Is_Loading,LEN($A391)=0),"",SWDATA!AO376)</f>
        <v>0</v>
      </c>
      <c r="AW391" s="267">
        <f>IF(OR(Is_Loading,LEN($A391)=0),"",SWDATA!AP376)</f>
        <v>0</v>
      </c>
      <c r="AX391" s="266" t="str">
        <f t="shared" si="1508"/>
        <v/>
      </c>
      <c r="AY391" s="266">
        <f>IF(OR(Is_Loading,LEN($A391)=0),"",SWDATA!AR376)</f>
        <v>0</v>
      </c>
      <c r="AZ391" s="267">
        <f>IF(OR(Is_Loading,LEN($A391)=0),"",SWDATA!AS376)</f>
        <v>0</v>
      </c>
      <c r="BA391" s="267">
        <f>IF(OR(Is_Loading,LEN($A391)=0),"",SWDATA!AT376)</f>
        <v>0</v>
      </c>
      <c r="BB391" s="266" t="str">
        <f t="shared" si="1509"/>
        <v/>
      </c>
      <c r="BC391" s="266">
        <f>IF(OR(Is_Loading,LEN($A391)=0),"",SWDATA!AV376)</f>
        <v>0</v>
      </c>
      <c r="BD391" s="267">
        <f>IF(OR(Is_Loading,LEN($A391)=0),"",SWDATA!AW376)</f>
        <v>0</v>
      </c>
      <c r="BE391" s="323">
        <f>IF(OR(Is_Loading,LEN($A391)=0),"",SWDATA!AX376)</f>
        <v>0</v>
      </c>
      <c r="BF391" s="320" t="str">
        <f t="shared" si="1510"/>
        <v/>
      </c>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c r="CD391" s="11"/>
      <c r="CE391" s="11"/>
      <c r="CF391" s="11"/>
      <c r="CG391" s="11"/>
      <c r="CH391" s="11"/>
      <c r="CI391" s="11"/>
      <c r="CJ391" s="11"/>
      <c r="CK391" s="11"/>
      <c r="CL391" s="11"/>
      <c r="CM391" s="11"/>
      <c r="CN391" s="351"/>
      <c r="CO391" s="351"/>
      <c r="CP391" s="351"/>
      <c r="CQ391" s="351"/>
      <c r="CR391" s="351"/>
      <c r="CS391" s="351"/>
      <c r="CT391" s="351"/>
      <c r="CU391" s="351"/>
      <c r="CV391" s="351"/>
      <c r="CW391" s="351"/>
      <c r="CX391" s="351"/>
      <c r="CY391" s="351"/>
      <c r="CZ391" s="351"/>
      <c r="DA391" s="351"/>
      <c r="DB391" s="351"/>
      <c r="DC391" s="351"/>
      <c r="DD391" s="351"/>
      <c r="DE391" s="351"/>
      <c r="DF391" s="351"/>
      <c r="DG391" s="351"/>
      <c r="DH391" s="351"/>
      <c r="DI391" s="351"/>
      <c r="DJ391" s="351"/>
      <c r="DK391" s="351"/>
      <c r="DL391" s="351"/>
      <c r="DM391" s="351"/>
      <c r="DN391" s="351"/>
      <c r="DQ391" s="373">
        <f t="shared" ref="DQ391" ca="1" si="1583">INDIRECT("'Metrics &amp; Attributes View'!"&amp;IF(ROW()-9=0, "", IF(13+ROW()/23-9&gt;26, CHAR(64+INT((ROW()-9-1)/26)),"")&amp;CHAR(65+MOD(13+ROW()/23-1, 26)))&amp;44)</f>
        <v>0</v>
      </c>
      <c r="DS391" s="372"/>
      <c r="DT391" s="374"/>
      <c r="DU391" s="375"/>
      <c r="DV391" s="375"/>
      <c r="DW391" s="375"/>
      <c r="DX391" s="375">
        <v>1</v>
      </c>
      <c r="DY391" s="375">
        <f t="shared" si="1550"/>
        <v>0</v>
      </c>
      <c r="DZ391" s="375">
        <f t="shared" si="1551"/>
        <v>0</v>
      </c>
      <c r="EA391" s="375">
        <f t="shared" si="1552"/>
        <v>1</v>
      </c>
      <c r="EB391" s="375">
        <f t="shared" si="1553"/>
        <v>0</v>
      </c>
      <c r="EC391" s="375">
        <f t="shared" si="1554"/>
        <v>0</v>
      </c>
      <c r="ED391" s="375">
        <f t="shared" si="1555"/>
        <v>1</v>
      </c>
      <c r="EE391" s="375">
        <f t="shared" si="1556"/>
        <v>0</v>
      </c>
      <c r="EF391" s="375">
        <f t="shared" si="1557"/>
        <v>0</v>
      </c>
      <c r="EG391" s="375">
        <f t="shared" si="1558"/>
        <v>1</v>
      </c>
      <c r="EH391" s="375">
        <f t="shared" si="1559"/>
        <v>0</v>
      </c>
      <c r="EI391" s="375">
        <f t="shared" si="1560"/>
        <v>0</v>
      </c>
      <c r="EJ391" s="375">
        <f t="shared" si="1561"/>
        <v>1</v>
      </c>
      <c r="EK391" s="375">
        <f t="shared" si="1562"/>
        <v>0</v>
      </c>
      <c r="EL391" s="375">
        <f t="shared" si="1563"/>
        <v>0</v>
      </c>
      <c r="EM391" s="375">
        <f t="shared" si="1564"/>
        <v>1</v>
      </c>
      <c r="EN391" s="375">
        <f t="shared" si="1565"/>
        <v>0</v>
      </c>
      <c r="EO391" s="375">
        <f t="shared" si="1566"/>
        <v>0</v>
      </c>
      <c r="EP391" s="375">
        <f t="shared" si="1567"/>
        <v>1</v>
      </c>
      <c r="EQ391" s="375">
        <f t="shared" si="1568"/>
        <v>0</v>
      </c>
      <c r="ER391" s="375">
        <f t="shared" si="1569"/>
        <v>0</v>
      </c>
      <c r="ES391" s="375">
        <f t="shared" si="1570"/>
        <v>1</v>
      </c>
      <c r="ET391" s="375">
        <f t="shared" si="1571"/>
        <v>0</v>
      </c>
      <c r="EU391" s="375">
        <f t="shared" si="1572"/>
        <v>0</v>
      </c>
      <c r="EV391" s="375">
        <f t="shared" si="1573"/>
        <v>1</v>
      </c>
      <c r="EW391" s="375">
        <f t="shared" si="1574"/>
        <v>0</v>
      </c>
      <c r="EX391" s="375">
        <f t="shared" si="1575"/>
        <v>0</v>
      </c>
      <c r="EY391" s="375">
        <f t="shared" si="1576"/>
        <v>1</v>
      </c>
      <c r="EZ391" s="375">
        <f t="shared" si="1577"/>
        <v>0</v>
      </c>
      <c r="FA391" s="375">
        <f t="shared" si="1578"/>
        <v>0</v>
      </c>
      <c r="FB391" s="375">
        <f t="shared" si="1579"/>
        <v>1</v>
      </c>
      <c r="FC391" s="375">
        <f t="shared" si="1580"/>
        <v>0</v>
      </c>
      <c r="FD391" s="375">
        <f t="shared" si="1581"/>
        <v>0</v>
      </c>
      <c r="FE391" s="376"/>
      <c r="FF391" s="372"/>
      <c r="FG391" s="372"/>
      <c r="FH391" s="372"/>
      <c r="FI391" s="372"/>
      <c r="FJ391" s="372"/>
      <c r="FK391" s="372"/>
      <c r="FL391" s="372"/>
      <c r="FM391" s="372"/>
      <c r="FN391" s="372"/>
      <c r="FO391" s="372"/>
      <c r="FP391" s="372"/>
      <c r="FQ391" s="372"/>
      <c r="FR391" s="372"/>
      <c r="FS391" s="372"/>
      <c r="FT391" s="372"/>
      <c r="FU391" s="372"/>
      <c r="FV391" s="372"/>
      <c r="FW391" s="372"/>
      <c r="FX391" s="372"/>
      <c r="FY391" s="372"/>
      <c r="FZ391" s="372"/>
      <c r="GA391" s="372"/>
      <c r="GB391" s="372"/>
      <c r="GC391" s="372"/>
      <c r="GD391" s="372"/>
      <c r="GE391" s="372"/>
      <c r="GF391" s="372"/>
      <c r="GG391" s="372"/>
      <c r="GH391" s="372"/>
      <c r="GI391" s="372"/>
      <c r="GJ391" s="372"/>
      <c r="GK391" s="372"/>
      <c r="GL391" s="372"/>
      <c r="GM391" s="372"/>
      <c r="GN391" s="372"/>
      <c r="GO391" s="372"/>
      <c r="GP391" s="372"/>
      <c r="GQ391" s="372"/>
      <c r="GR391" s="372"/>
      <c r="GS391" s="372"/>
      <c r="GT391" s="372"/>
      <c r="GU391" s="372"/>
      <c r="GV391" s="372"/>
      <c r="GW391" s="372"/>
      <c r="GX391" s="372"/>
      <c r="GY391" s="372"/>
      <c r="GZ391" s="372"/>
      <c r="HA391" s="372"/>
      <c r="HB391" s="372"/>
      <c r="HC391" s="372"/>
    </row>
    <row r="392" spans="1:211" s="373" customFormat="1" ht="15" customHeight="1" x14ac:dyDescent="0.2">
      <c r="A392" s="366">
        <f>SWDATA!O377</f>
        <v>0</v>
      </c>
      <c r="B392" s="366">
        <f>SWDATA!M377</f>
        <v>0</v>
      </c>
      <c r="C392" s="351">
        <f>IF(AND(SWDATA!M377=1,SWDATA!Q377="promotions"),SWDATA!P377,0)</f>
        <v>0</v>
      </c>
      <c r="D392" s="367">
        <f>ROW(SWDATA!M377)</f>
        <v>377</v>
      </c>
      <c r="E392" s="368">
        <f t="shared" si="1511"/>
        <v>0</v>
      </c>
      <c r="F392" s="369">
        <f t="shared" si="1498"/>
        <v>1</v>
      </c>
      <c r="G392" s="366" t="str">
        <f t="shared" si="1499"/>
        <v/>
      </c>
      <c r="H392" s="370"/>
      <c r="J392" s="238">
        <f t="shared" si="1500"/>
        <v>0</v>
      </c>
      <c r="K392" s="239" t="str">
        <f t="shared" si="1501"/>
        <v/>
      </c>
      <c r="L392" s="342"/>
      <c r="M392" s="345"/>
      <c r="N392" s="340" t="str">
        <f>IF(LEN(SWDATA!F377)=0,"",N391)</f>
        <v/>
      </c>
      <c r="O392" s="296" t="str">
        <f>IF(LEN(SWDATA!G377)=0,"",O391)</f>
        <v/>
      </c>
      <c r="P392" s="297" t="str">
        <f>IF(LEN(SWDATA!C377)=0,"",SWDATA!C377)</f>
        <v/>
      </c>
      <c r="Q392" s="312" t="str">
        <f t="shared" si="1502"/>
        <v/>
      </c>
      <c r="R392" s="223" t="s">
        <v>261</v>
      </c>
      <c r="S392" s="224"/>
      <c r="T392" s="224"/>
      <c r="U392" s="264" t="s">
        <v>598</v>
      </c>
      <c r="V392" s="205" t="s">
        <v>221</v>
      </c>
      <c r="W392" s="266">
        <f>IF(OR(Is_Loading,LEN($A392)=0),"",SWDATA!P377)</f>
        <v>0</v>
      </c>
      <c r="X392" s="267">
        <f>IF(OR(Is_Loading,LEN($A392)=0),"",SWDATA!Q377)</f>
        <v>0</v>
      </c>
      <c r="Y392" s="267">
        <f>IF(OR(Is_Loading,LEN($A392)=0),"",SWDATA!R377)</f>
        <v>0</v>
      </c>
      <c r="Z392" s="266" t="str">
        <f t="shared" si="1582"/>
        <v/>
      </c>
      <c r="AA392" s="266">
        <f>IF(OR(Is_Loading,LEN($A392)=0),"",SWDATA!T377)</f>
        <v>0</v>
      </c>
      <c r="AB392" s="267">
        <f>IF(OR(Is_Loading,LEN($A392)=0),"",SWDATA!U377)</f>
        <v>0</v>
      </c>
      <c r="AC392" s="267">
        <f>IF(OR(Is_Loading,LEN($A392)=0),"",SWDATA!V377)</f>
        <v>0</v>
      </c>
      <c r="AD392" s="266" t="str">
        <f t="shared" si="1503"/>
        <v/>
      </c>
      <c r="AE392" s="266">
        <f>IF(OR(Is_Loading,LEN($A392)=0),"",SWDATA!X377)</f>
        <v>0</v>
      </c>
      <c r="AF392" s="267">
        <f>IF(OR(Is_Loading,LEN($A392)=0),"",SWDATA!Y377)</f>
        <v>0</v>
      </c>
      <c r="AG392" s="267">
        <f>IF(OR(Is_Loading,LEN($A392)=0),"",SWDATA!Z377)</f>
        <v>0</v>
      </c>
      <c r="AH392" s="266" t="str">
        <f t="shared" si="1504"/>
        <v/>
      </c>
      <c r="AI392" s="266">
        <f>IF(OR(Is_Loading,LEN($A392)=0),"",SWDATA!AB377)</f>
        <v>0</v>
      </c>
      <c r="AJ392" s="267">
        <f>IF(OR(Is_Loading,LEN($A392)=0),"",SWDATA!AC377)</f>
        <v>0</v>
      </c>
      <c r="AK392" s="267">
        <f>IF(OR(Is_Loading,LEN($A392)=0),"",SWDATA!AD377)</f>
        <v>0</v>
      </c>
      <c r="AL392" s="266" t="str">
        <f t="shared" si="1505"/>
        <v/>
      </c>
      <c r="AM392" s="266">
        <f>IF(OR(Is_Loading,LEN($A392)=0),"",SWDATA!AF377)</f>
        <v>0</v>
      </c>
      <c r="AN392" s="267">
        <f>IF(OR(Is_Loading,LEN($A392)=0),"",SWDATA!AG377)</f>
        <v>0</v>
      </c>
      <c r="AO392" s="323">
        <f>IF(OR(Is_Loading,LEN($A392)=0),"",SWDATA!AH377)</f>
        <v>0</v>
      </c>
      <c r="AP392" s="320" t="str">
        <f t="shared" si="1506"/>
        <v/>
      </c>
      <c r="AQ392" s="266">
        <f>IF(OR(Is_Loading,LEN($A392)=0),"",SWDATA!AJ377)</f>
        <v>0</v>
      </c>
      <c r="AR392" s="267">
        <f>IF(OR(Is_Loading,LEN($A392)=0),"",SWDATA!AK377)</f>
        <v>0</v>
      </c>
      <c r="AS392" s="267">
        <f>IF(OR(Is_Loading,LEN($A392)=0),"",SWDATA!AL377)</f>
        <v>0</v>
      </c>
      <c r="AT392" s="266" t="str">
        <f t="shared" si="1507"/>
        <v/>
      </c>
      <c r="AU392" s="266">
        <f>IF(OR(Is_Loading,LEN($A392)=0),"",SWDATA!AN377)</f>
        <v>0</v>
      </c>
      <c r="AV392" s="267">
        <f>IF(OR(Is_Loading,LEN($A392)=0),"",SWDATA!AO377)</f>
        <v>0</v>
      </c>
      <c r="AW392" s="267">
        <f>IF(OR(Is_Loading,LEN($A392)=0),"",SWDATA!AP377)</f>
        <v>0</v>
      </c>
      <c r="AX392" s="266" t="str">
        <f t="shared" si="1508"/>
        <v/>
      </c>
      <c r="AY392" s="266">
        <f>IF(OR(Is_Loading,LEN($A392)=0),"",SWDATA!AR377)</f>
        <v>0</v>
      </c>
      <c r="AZ392" s="267">
        <f>IF(OR(Is_Loading,LEN($A392)=0),"",SWDATA!AS377)</f>
        <v>0</v>
      </c>
      <c r="BA392" s="267">
        <f>IF(OR(Is_Loading,LEN($A392)=0),"",SWDATA!AT377)</f>
        <v>0</v>
      </c>
      <c r="BB392" s="266" t="str">
        <f t="shared" si="1509"/>
        <v/>
      </c>
      <c r="BC392" s="266">
        <f>IF(OR(Is_Loading,LEN($A392)=0),"",SWDATA!AV377)</f>
        <v>0</v>
      </c>
      <c r="BD392" s="267">
        <f>IF(OR(Is_Loading,LEN($A392)=0),"",SWDATA!AW377)</f>
        <v>0</v>
      </c>
      <c r="BE392" s="323">
        <f>IF(OR(Is_Loading,LEN($A392)=0),"",SWDATA!AX377)</f>
        <v>0</v>
      </c>
      <c r="BF392" s="320" t="str">
        <f t="shared" si="1510"/>
        <v/>
      </c>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c r="CD392" s="11"/>
      <c r="CE392" s="11"/>
      <c r="CF392" s="11"/>
      <c r="CG392" s="11"/>
      <c r="CH392" s="11"/>
      <c r="CI392" s="11"/>
      <c r="CJ392" s="11"/>
      <c r="CK392" s="11"/>
      <c r="CL392" s="11"/>
      <c r="CM392" s="11"/>
      <c r="CN392" s="351"/>
      <c r="CO392" s="351"/>
      <c r="CP392" s="351"/>
      <c r="CQ392" s="351"/>
      <c r="CR392" s="351"/>
      <c r="CS392" s="351"/>
      <c r="CT392" s="351"/>
      <c r="CU392" s="351"/>
      <c r="CV392" s="351"/>
      <c r="CW392" s="351"/>
      <c r="CX392" s="351"/>
      <c r="CY392" s="351"/>
      <c r="CZ392" s="351"/>
      <c r="DA392" s="351"/>
      <c r="DB392" s="351"/>
      <c r="DC392" s="351"/>
      <c r="DD392" s="351"/>
      <c r="DE392" s="351"/>
      <c r="DF392" s="351"/>
      <c r="DG392" s="351"/>
      <c r="DH392" s="351"/>
      <c r="DI392" s="351"/>
      <c r="DJ392" s="351"/>
      <c r="DK392" s="351"/>
      <c r="DL392" s="351"/>
      <c r="DM392" s="351"/>
      <c r="DN392" s="351"/>
      <c r="DS392" s="372"/>
      <c r="DT392" s="374"/>
      <c r="DU392" s="375"/>
      <c r="DV392" s="375"/>
      <c r="DW392" s="375"/>
      <c r="DX392" s="375">
        <v>1</v>
      </c>
      <c r="DY392" s="375">
        <f t="shared" si="1550"/>
        <v>0</v>
      </c>
      <c r="DZ392" s="375">
        <f t="shared" si="1551"/>
        <v>0</v>
      </c>
      <c r="EA392" s="375">
        <f t="shared" si="1552"/>
        <v>1</v>
      </c>
      <c r="EB392" s="375">
        <f t="shared" si="1553"/>
        <v>0</v>
      </c>
      <c r="EC392" s="375">
        <f t="shared" si="1554"/>
        <v>0</v>
      </c>
      <c r="ED392" s="375">
        <f t="shared" si="1555"/>
        <v>1</v>
      </c>
      <c r="EE392" s="375">
        <f t="shared" si="1556"/>
        <v>0</v>
      </c>
      <c r="EF392" s="375">
        <f t="shared" si="1557"/>
        <v>0</v>
      </c>
      <c r="EG392" s="375">
        <f t="shared" si="1558"/>
        <v>1</v>
      </c>
      <c r="EH392" s="375">
        <f t="shared" si="1559"/>
        <v>0</v>
      </c>
      <c r="EI392" s="375">
        <f t="shared" si="1560"/>
        <v>0</v>
      </c>
      <c r="EJ392" s="375">
        <f t="shared" si="1561"/>
        <v>1</v>
      </c>
      <c r="EK392" s="375">
        <f t="shared" si="1562"/>
        <v>0</v>
      </c>
      <c r="EL392" s="375">
        <f t="shared" si="1563"/>
        <v>0</v>
      </c>
      <c r="EM392" s="375">
        <f t="shared" si="1564"/>
        <v>1</v>
      </c>
      <c r="EN392" s="375">
        <f t="shared" si="1565"/>
        <v>0</v>
      </c>
      <c r="EO392" s="375">
        <f t="shared" si="1566"/>
        <v>0</v>
      </c>
      <c r="EP392" s="375">
        <f t="shared" si="1567"/>
        <v>1</v>
      </c>
      <c r="EQ392" s="375">
        <f t="shared" si="1568"/>
        <v>0</v>
      </c>
      <c r="ER392" s="375">
        <f t="shared" si="1569"/>
        <v>0</v>
      </c>
      <c r="ES392" s="375">
        <f t="shared" si="1570"/>
        <v>1</v>
      </c>
      <c r="ET392" s="375">
        <f t="shared" si="1571"/>
        <v>0</v>
      </c>
      <c r="EU392" s="375">
        <f t="shared" si="1572"/>
        <v>0</v>
      </c>
      <c r="EV392" s="375">
        <f t="shared" si="1573"/>
        <v>1</v>
      </c>
      <c r="EW392" s="375">
        <f t="shared" si="1574"/>
        <v>0</v>
      </c>
      <c r="EX392" s="375">
        <f t="shared" si="1575"/>
        <v>0</v>
      </c>
      <c r="EY392" s="375">
        <f t="shared" si="1576"/>
        <v>1</v>
      </c>
      <c r="EZ392" s="375">
        <f t="shared" si="1577"/>
        <v>0</v>
      </c>
      <c r="FA392" s="375">
        <f t="shared" si="1578"/>
        <v>0</v>
      </c>
      <c r="FB392" s="375">
        <f t="shared" si="1579"/>
        <v>1</v>
      </c>
      <c r="FC392" s="375">
        <f t="shared" si="1580"/>
        <v>0</v>
      </c>
      <c r="FD392" s="375">
        <f t="shared" si="1581"/>
        <v>0</v>
      </c>
      <c r="FE392" s="376"/>
      <c r="FF392" s="372"/>
      <c r="FG392" s="372"/>
      <c r="FH392" s="372"/>
      <c r="FI392" s="372"/>
      <c r="FJ392" s="372"/>
      <c r="FK392" s="372"/>
      <c r="FL392" s="372"/>
      <c r="FM392" s="372"/>
      <c r="FN392" s="372"/>
      <c r="FO392" s="372"/>
      <c r="FP392" s="372"/>
      <c r="FQ392" s="372"/>
      <c r="FR392" s="372"/>
      <c r="FS392" s="372"/>
      <c r="FT392" s="372"/>
      <c r="FU392" s="372"/>
      <c r="FV392" s="372"/>
      <c r="FW392" s="372"/>
      <c r="FX392" s="372"/>
      <c r="FY392" s="372"/>
      <c r="FZ392" s="372"/>
      <c r="GA392" s="372"/>
      <c r="GB392" s="372"/>
      <c r="GC392" s="372"/>
      <c r="GD392" s="372"/>
      <c r="GE392" s="372"/>
      <c r="GF392" s="372"/>
      <c r="GG392" s="372"/>
      <c r="GH392" s="372"/>
      <c r="GI392" s="372"/>
      <c r="GJ392" s="372"/>
      <c r="GK392" s="372"/>
      <c r="GL392" s="372"/>
      <c r="GM392" s="372"/>
      <c r="GN392" s="372"/>
      <c r="GO392" s="372"/>
      <c r="GP392" s="372"/>
      <c r="GQ392" s="372"/>
      <c r="GR392" s="372"/>
      <c r="GS392" s="372"/>
      <c r="GT392" s="372"/>
      <c r="GU392" s="372"/>
      <c r="GV392" s="372"/>
      <c r="GW392" s="372"/>
      <c r="GX392" s="372"/>
      <c r="GY392" s="372"/>
      <c r="GZ392" s="372"/>
      <c r="HA392" s="372"/>
      <c r="HB392" s="372"/>
      <c r="HC392" s="372"/>
    </row>
    <row r="393" spans="1:211" s="373" customFormat="1" ht="15" customHeight="1" x14ac:dyDescent="0.2">
      <c r="A393" s="366">
        <f>SWDATA!O378</f>
        <v>0</v>
      </c>
      <c r="B393" s="366">
        <f>SWDATA!M378</f>
        <v>0</v>
      </c>
      <c r="C393" s="351">
        <f>IF(AND(SWDATA!M378=1,SWDATA!Q378="promotions"),SWDATA!P378,0)</f>
        <v>0</v>
      </c>
      <c r="D393" s="367">
        <f>ROW(SWDATA!M378)</f>
        <v>378</v>
      </c>
      <c r="E393" s="368">
        <f t="shared" si="1511"/>
        <v>0</v>
      </c>
      <c r="F393" s="369">
        <f t="shared" si="1498"/>
        <v>1</v>
      </c>
      <c r="G393" s="366" t="str">
        <f t="shared" si="1499"/>
        <v/>
      </c>
      <c r="H393" s="370"/>
      <c r="J393" s="238">
        <f t="shared" si="1500"/>
        <v>0</v>
      </c>
      <c r="K393" s="239" t="str">
        <f t="shared" si="1501"/>
        <v/>
      </c>
      <c r="L393" s="342"/>
      <c r="M393" s="345"/>
      <c r="N393" s="340" t="str">
        <f>IF(LEN(SWDATA!F378)=0,"",N392)</f>
        <v/>
      </c>
      <c r="O393" s="296" t="str">
        <f>IF(LEN(SWDATA!G378)=0,"",O392)</f>
        <v/>
      </c>
      <c r="P393" s="297" t="str">
        <f>IF(LEN(SWDATA!C378)=0,"",SWDATA!C378)</f>
        <v/>
      </c>
      <c r="Q393" s="312" t="str">
        <f t="shared" si="1502"/>
        <v/>
      </c>
      <c r="R393" s="223" t="s">
        <v>261</v>
      </c>
      <c r="S393" s="224"/>
      <c r="T393" s="224"/>
      <c r="U393" s="264" t="s">
        <v>628</v>
      </c>
      <c r="V393" s="205" t="s">
        <v>221</v>
      </c>
      <c r="W393" s="266">
        <f>IF(OR(Is_Loading,LEN($A393)=0),"",SWDATA!P378)</f>
        <v>0</v>
      </c>
      <c r="X393" s="267">
        <f>IF(OR(Is_Loading,LEN($A393)=0),"",SWDATA!Q378)</f>
        <v>0</v>
      </c>
      <c r="Y393" s="267">
        <f>IF(OR(Is_Loading,LEN($A393)=0),"",SWDATA!R378)</f>
        <v>0</v>
      </c>
      <c r="Z393" s="266" t="str">
        <f t="shared" si="1582"/>
        <v/>
      </c>
      <c r="AA393" s="266">
        <f>IF(OR(Is_Loading,LEN($A393)=0),"",SWDATA!T378)</f>
        <v>0</v>
      </c>
      <c r="AB393" s="267">
        <f>IF(OR(Is_Loading,LEN($A393)=0),"",SWDATA!U378)</f>
        <v>0</v>
      </c>
      <c r="AC393" s="267">
        <f>IF(OR(Is_Loading,LEN($A393)=0),"",SWDATA!V378)</f>
        <v>0</v>
      </c>
      <c r="AD393" s="266" t="str">
        <f t="shared" si="1503"/>
        <v/>
      </c>
      <c r="AE393" s="266">
        <f>IF(OR(Is_Loading,LEN($A393)=0),"",SWDATA!X378)</f>
        <v>0</v>
      </c>
      <c r="AF393" s="267">
        <f>IF(OR(Is_Loading,LEN($A393)=0),"",SWDATA!Y378)</f>
        <v>0</v>
      </c>
      <c r="AG393" s="267">
        <f>IF(OR(Is_Loading,LEN($A393)=0),"",SWDATA!Z378)</f>
        <v>0</v>
      </c>
      <c r="AH393" s="266" t="str">
        <f t="shared" si="1504"/>
        <v/>
      </c>
      <c r="AI393" s="266">
        <f>IF(OR(Is_Loading,LEN($A393)=0),"",SWDATA!AB378)</f>
        <v>0</v>
      </c>
      <c r="AJ393" s="267">
        <f>IF(OR(Is_Loading,LEN($A393)=0),"",SWDATA!AC378)</f>
        <v>0</v>
      </c>
      <c r="AK393" s="267">
        <f>IF(OR(Is_Loading,LEN($A393)=0),"",SWDATA!AD378)</f>
        <v>0</v>
      </c>
      <c r="AL393" s="266" t="str">
        <f t="shared" si="1505"/>
        <v/>
      </c>
      <c r="AM393" s="266">
        <f>IF(OR(Is_Loading,LEN($A393)=0),"",SWDATA!AF378)</f>
        <v>0</v>
      </c>
      <c r="AN393" s="267">
        <f>IF(OR(Is_Loading,LEN($A393)=0),"",SWDATA!AG378)</f>
        <v>0</v>
      </c>
      <c r="AO393" s="323">
        <f>IF(OR(Is_Loading,LEN($A393)=0),"",SWDATA!AH378)</f>
        <v>0</v>
      </c>
      <c r="AP393" s="320" t="str">
        <f t="shared" si="1506"/>
        <v/>
      </c>
      <c r="AQ393" s="266">
        <f>IF(OR(Is_Loading,LEN($A393)=0),"",SWDATA!AJ378)</f>
        <v>0</v>
      </c>
      <c r="AR393" s="267">
        <f>IF(OR(Is_Loading,LEN($A393)=0),"",SWDATA!AK378)</f>
        <v>0</v>
      </c>
      <c r="AS393" s="267">
        <f>IF(OR(Is_Loading,LEN($A393)=0),"",SWDATA!AL378)</f>
        <v>0</v>
      </c>
      <c r="AT393" s="266" t="str">
        <f t="shared" si="1507"/>
        <v/>
      </c>
      <c r="AU393" s="266">
        <f>IF(OR(Is_Loading,LEN($A393)=0),"",SWDATA!AN378)</f>
        <v>0</v>
      </c>
      <c r="AV393" s="267">
        <f>IF(OR(Is_Loading,LEN($A393)=0),"",SWDATA!AO378)</f>
        <v>0</v>
      </c>
      <c r="AW393" s="267">
        <f>IF(OR(Is_Loading,LEN($A393)=0),"",SWDATA!AP378)</f>
        <v>0</v>
      </c>
      <c r="AX393" s="266" t="str">
        <f t="shared" si="1508"/>
        <v/>
      </c>
      <c r="AY393" s="266">
        <f>IF(OR(Is_Loading,LEN($A393)=0),"",SWDATA!AR378)</f>
        <v>0</v>
      </c>
      <c r="AZ393" s="267">
        <f>IF(OR(Is_Loading,LEN($A393)=0),"",SWDATA!AS378)</f>
        <v>0</v>
      </c>
      <c r="BA393" s="267">
        <f>IF(OR(Is_Loading,LEN($A393)=0),"",SWDATA!AT378)</f>
        <v>0</v>
      </c>
      <c r="BB393" s="266" t="str">
        <f t="shared" si="1509"/>
        <v/>
      </c>
      <c r="BC393" s="266">
        <f>IF(OR(Is_Loading,LEN($A393)=0),"",SWDATA!AV378)</f>
        <v>0</v>
      </c>
      <c r="BD393" s="267">
        <f>IF(OR(Is_Loading,LEN($A393)=0),"",SWDATA!AW378)</f>
        <v>0</v>
      </c>
      <c r="BE393" s="323">
        <f>IF(OR(Is_Loading,LEN($A393)=0),"",SWDATA!AX378)</f>
        <v>0</v>
      </c>
      <c r="BF393" s="320" t="str">
        <f t="shared" si="1510"/>
        <v/>
      </c>
      <c r="BG393" s="11"/>
      <c r="BH393" s="11"/>
      <c r="BI393" s="11"/>
      <c r="BJ393" s="11"/>
      <c r="BK393" s="11"/>
      <c r="BL393" s="11"/>
      <c r="BM393" s="11"/>
      <c r="BN393" s="11"/>
      <c r="BO393" s="11"/>
      <c r="BP393" s="11"/>
      <c r="BQ393" s="11"/>
      <c r="BR393" s="11"/>
      <c r="BS393" s="11"/>
      <c r="BT393" s="11"/>
      <c r="BU393" s="11"/>
      <c r="BV393" s="11"/>
      <c r="BW393" s="11"/>
      <c r="BX393" s="11"/>
      <c r="BY393" s="11"/>
      <c r="BZ393" s="11"/>
      <c r="CA393" s="11"/>
      <c r="CB393" s="11"/>
      <c r="CC393" s="11"/>
      <c r="CD393" s="11"/>
      <c r="CE393" s="11"/>
      <c r="CF393" s="11"/>
      <c r="CG393" s="11"/>
      <c r="CH393" s="11"/>
      <c r="CI393" s="11"/>
      <c r="CJ393" s="11"/>
      <c r="CK393" s="11"/>
      <c r="CL393" s="11"/>
      <c r="CM393" s="11"/>
      <c r="CN393" s="351"/>
      <c r="CO393" s="351"/>
      <c r="CP393" s="351"/>
      <c r="CQ393" s="351"/>
      <c r="CR393" s="351"/>
      <c r="CS393" s="351"/>
      <c r="CT393" s="351"/>
      <c r="CU393" s="351"/>
      <c r="CV393" s="351"/>
      <c r="CW393" s="351"/>
      <c r="CX393" s="351"/>
      <c r="CY393" s="351"/>
      <c r="CZ393" s="351"/>
      <c r="DA393" s="351"/>
      <c r="DB393" s="351"/>
      <c r="DC393" s="351"/>
      <c r="DD393" s="351"/>
      <c r="DE393" s="351"/>
      <c r="DF393" s="351"/>
      <c r="DG393" s="351"/>
      <c r="DH393" s="351"/>
      <c r="DI393" s="351"/>
      <c r="DJ393" s="351"/>
      <c r="DK393" s="351"/>
      <c r="DL393" s="351"/>
      <c r="DM393" s="351"/>
      <c r="DN393" s="351"/>
      <c r="DS393" s="372"/>
      <c r="DT393" s="374"/>
      <c r="DU393" s="375"/>
      <c r="DV393" s="375"/>
      <c r="DW393" s="375"/>
      <c r="DX393" s="375">
        <v>1</v>
      </c>
      <c r="DY393" s="375">
        <f t="shared" si="1550"/>
        <v>0</v>
      </c>
      <c r="DZ393" s="375">
        <f t="shared" si="1551"/>
        <v>0</v>
      </c>
      <c r="EA393" s="375">
        <f t="shared" si="1552"/>
        <v>1</v>
      </c>
      <c r="EB393" s="375">
        <f t="shared" si="1553"/>
        <v>0</v>
      </c>
      <c r="EC393" s="375">
        <f t="shared" si="1554"/>
        <v>0</v>
      </c>
      <c r="ED393" s="375">
        <f t="shared" si="1555"/>
        <v>1</v>
      </c>
      <c r="EE393" s="375">
        <f t="shared" si="1556"/>
        <v>0</v>
      </c>
      <c r="EF393" s="375">
        <f t="shared" si="1557"/>
        <v>0</v>
      </c>
      <c r="EG393" s="375">
        <f t="shared" si="1558"/>
        <v>1</v>
      </c>
      <c r="EH393" s="375">
        <f t="shared" si="1559"/>
        <v>0</v>
      </c>
      <c r="EI393" s="375">
        <f t="shared" si="1560"/>
        <v>0</v>
      </c>
      <c r="EJ393" s="375">
        <f t="shared" si="1561"/>
        <v>1</v>
      </c>
      <c r="EK393" s="375">
        <f t="shared" si="1562"/>
        <v>0</v>
      </c>
      <c r="EL393" s="375">
        <f t="shared" si="1563"/>
        <v>0</v>
      </c>
      <c r="EM393" s="375">
        <f t="shared" si="1564"/>
        <v>1</v>
      </c>
      <c r="EN393" s="375">
        <f t="shared" si="1565"/>
        <v>0</v>
      </c>
      <c r="EO393" s="375">
        <f t="shared" si="1566"/>
        <v>0</v>
      </c>
      <c r="EP393" s="375">
        <f t="shared" si="1567"/>
        <v>1</v>
      </c>
      <c r="EQ393" s="375">
        <f t="shared" si="1568"/>
        <v>0</v>
      </c>
      <c r="ER393" s="375">
        <f t="shared" si="1569"/>
        <v>0</v>
      </c>
      <c r="ES393" s="375">
        <f t="shared" si="1570"/>
        <v>1</v>
      </c>
      <c r="ET393" s="375">
        <f t="shared" si="1571"/>
        <v>0</v>
      </c>
      <c r="EU393" s="375">
        <f t="shared" si="1572"/>
        <v>0</v>
      </c>
      <c r="EV393" s="375">
        <f t="shared" si="1573"/>
        <v>1</v>
      </c>
      <c r="EW393" s="375">
        <f t="shared" si="1574"/>
        <v>0</v>
      </c>
      <c r="EX393" s="375">
        <f t="shared" si="1575"/>
        <v>0</v>
      </c>
      <c r="EY393" s="375">
        <f t="shared" si="1576"/>
        <v>1</v>
      </c>
      <c r="EZ393" s="375">
        <f t="shared" si="1577"/>
        <v>0</v>
      </c>
      <c r="FA393" s="375">
        <f t="shared" si="1578"/>
        <v>0</v>
      </c>
      <c r="FB393" s="375">
        <f t="shared" si="1579"/>
        <v>1</v>
      </c>
      <c r="FC393" s="375">
        <f t="shared" si="1580"/>
        <v>0</v>
      </c>
      <c r="FD393" s="375">
        <f t="shared" si="1581"/>
        <v>0</v>
      </c>
      <c r="FE393" s="376"/>
      <c r="FF393" s="372"/>
      <c r="FG393" s="372"/>
      <c r="FH393" s="372"/>
      <c r="FI393" s="372"/>
      <c r="FJ393" s="372"/>
      <c r="FK393" s="372"/>
      <c r="FL393" s="372"/>
      <c r="FM393" s="372"/>
      <c r="FN393" s="372"/>
      <c r="FO393" s="372"/>
      <c r="FP393" s="372"/>
      <c r="FQ393" s="372"/>
      <c r="FR393" s="372"/>
      <c r="FS393" s="372"/>
      <c r="FT393" s="372"/>
      <c r="FU393" s="372"/>
      <c r="FV393" s="372"/>
      <c r="FW393" s="372"/>
      <c r="FX393" s="372"/>
      <c r="FY393" s="372"/>
      <c r="FZ393" s="372"/>
      <c r="GA393" s="372"/>
      <c r="GB393" s="372"/>
      <c r="GC393" s="372"/>
      <c r="GD393" s="372"/>
      <c r="GE393" s="372"/>
      <c r="GF393" s="372"/>
      <c r="GG393" s="372"/>
      <c r="GH393" s="372"/>
      <c r="GI393" s="372"/>
      <c r="GJ393" s="372"/>
      <c r="GK393" s="372"/>
      <c r="GL393" s="372"/>
      <c r="GM393" s="372"/>
      <c r="GN393" s="372"/>
      <c r="GO393" s="372"/>
      <c r="GP393" s="372"/>
      <c r="GQ393" s="372"/>
      <c r="GR393" s="372"/>
      <c r="GS393" s="372"/>
      <c r="GT393" s="372"/>
      <c r="GU393" s="372"/>
      <c r="GV393" s="372"/>
      <c r="GW393" s="372"/>
      <c r="GX393" s="372"/>
      <c r="GY393" s="372"/>
      <c r="GZ393" s="372"/>
      <c r="HA393" s="372"/>
      <c r="HB393" s="372"/>
      <c r="HC393" s="372"/>
    </row>
    <row r="394" spans="1:211" s="373" customFormat="1" ht="15" customHeight="1" x14ac:dyDescent="0.2">
      <c r="A394" s="366">
        <f>SWDATA!O379</f>
        <v>0</v>
      </c>
      <c r="B394" s="366">
        <f>SWDATA!M379</f>
        <v>0</v>
      </c>
      <c r="C394" s="351">
        <f>IF(AND(SWDATA!M379=1,SWDATA!Q379="promotions"),SWDATA!P379,0)</f>
        <v>0</v>
      </c>
      <c r="D394" s="367">
        <f>ROW(SWDATA!M379)</f>
        <v>379</v>
      </c>
      <c r="E394" s="368">
        <f t="shared" si="1511"/>
        <v>0</v>
      </c>
      <c r="F394" s="369">
        <f t="shared" si="1498"/>
        <v>1</v>
      </c>
      <c r="G394" s="366" t="str">
        <f t="shared" si="1499"/>
        <v/>
      </c>
      <c r="H394" s="370"/>
      <c r="J394" s="238">
        <f t="shared" si="1500"/>
        <v>0</v>
      </c>
      <c r="K394" s="239" t="str">
        <f t="shared" si="1501"/>
        <v/>
      </c>
      <c r="L394" s="342"/>
      <c r="M394" s="345"/>
      <c r="N394" s="340" t="str">
        <f>IF(LEN(SWDATA!F379)=0,"",N393)</f>
        <v/>
      </c>
      <c r="O394" s="296" t="str">
        <f>IF(LEN(SWDATA!G379)=0,"",O393)</f>
        <v/>
      </c>
      <c r="P394" s="297" t="str">
        <f>IF(LEN(SWDATA!C379)=0,"",SWDATA!C379)</f>
        <v/>
      </c>
      <c r="Q394" s="312" t="str">
        <f t="shared" si="1502"/>
        <v/>
      </c>
      <c r="R394" s="223" t="s">
        <v>261</v>
      </c>
      <c r="S394" s="224"/>
      <c r="T394" s="224"/>
      <c r="U394" s="264" t="s">
        <v>596</v>
      </c>
      <c r="V394" s="205" t="s">
        <v>221</v>
      </c>
      <c r="W394" s="266">
        <f>IF(OR(Is_Loading,LEN($A394)=0),"",SWDATA!P379)</f>
        <v>0</v>
      </c>
      <c r="X394" s="267">
        <f>IF(OR(Is_Loading,LEN($A394)=0),"",SWDATA!Q379)</f>
        <v>0</v>
      </c>
      <c r="Y394" s="267">
        <f>IF(OR(Is_Loading,LEN($A394)=0),"",SWDATA!R379)</f>
        <v>0</v>
      </c>
      <c r="Z394" s="266" t="str">
        <f t="shared" si="1582"/>
        <v/>
      </c>
      <c r="AA394" s="266">
        <f>IF(OR(Is_Loading,LEN($A394)=0),"",SWDATA!T379)</f>
        <v>0</v>
      </c>
      <c r="AB394" s="267">
        <f>IF(OR(Is_Loading,LEN($A394)=0),"",SWDATA!U379)</f>
        <v>0</v>
      </c>
      <c r="AC394" s="267">
        <f>IF(OR(Is_Loading,LEN($A394)=0),"",SWDATA!V379)</f>
        <v>0</v>
      </c>
      <c r="AD394" s="266" t="str">
        <f t="shared" si="1503"/>
        <v/>
      </c>
      <c r="AE394" s="266">
        <f>IF(OR(Is_Loading,LEN($A394)=0),"",SWDATA!X379)</f>
        <v>0</v>
      </c>
      <c r="AF394" s="267">
        <f>IF(OR(Is_Loading,LEN($A394)=0),"",SWDATA!Y379)</f>
        <v>0</v>
      </c>
      <c r="AG394" s="267">
        <f>IF(OR(Is_Loading,LEN($A394)=0),"",SWDATA!Z379)</f>
        <v>0</v>
      </c>
      <c r="AH394" s="266" t="str">
        <f t="shared" si="1504"/>
        <v/>
      </c>
      <c r="AI394" s="266">
        <f>IF(OR(Is_Loading,LEN($A394)=0),"",SWDATA!AB379)</f>
        <v>0</v>
      </c>
      <c r="AJ394" s="267">
        <f>IF(OR(Is_Loading,LEN($A394)=0),"",SWDATA!AC379)</f>
        <v>0</v>
      </c>
      <c r="AK394" s="267">
        <f>IF(OR(Is_Loading,LEN($A394)=0),"",SWDATA!AD379)</f>
        <v>0</v>
      </c>
      <c r="AL394" s="266" t="str">
        <f t="shared" si="1505"/>
        <v/>
      </c>
      <c r="AM394" s="266">
        <f>IF(OR(Is_Loading,LEN($A394)=0),"",SWDATA!AF379)</f>
        <v>0</v>
      </c>
      <c r="AN394" s="267">
        <f>IF(OR(Is_Loading,LEN($A394)=0),"",SWDATA!AG379)</f>
        <v>0</v>
      </c>
      <c r="AO394" s="323">
        <f>IF(OR(Is_Loading,LEN($A394)=0),"",SWDATA!AH379)</f>
        <v>0</v>
      </c>
      <c r="AP394" s="320" t="str">
        <f t="shared" si="1506"/>
        <v/>
      </c>
      <c r="AQ394" s="266">
        <f>IF(OR(Is_Loading,LEN($A394)=0),"",SWDATA!AJ379)</f>
        <v>0</v>
      </c>
      <c r="AR394" s="267">
        <f>IF(OR(Is_Loading,LEN($A394)=0),"",SWDATA!AK379)</f>
        <v>0</v>
      </c>
      <c r="AS394" s="267">
        <f>IF(OR(Is_Loading,LEN($A394)=0),"",SWDATA!AL379)</f>
        <v>0</v>
      </c>
      <c r="AT394" s="266" t="str">
        <f t="shared" si="1507"/>
        <v/>
      </c>
      <c r="AU394" s="266">
        <f>IF(OR(Is_Loading,LEN($A394)=0),"",SWDATA!AN379)</f>
        <v>0</v>
      </c>
      <c r="AV394" s="267">
        <f>IF(OR(Is_Loading,LEN($A394)=0),"",SWDATA!AO379)</f>
        <v>0</v>
      </c>
      <c r="AW394" s="267">
        <f>IF(OR(Is_Loading,LEN($A394)=0),"",SWDATA!AP379)</f>
        <v>0</v>
      </c>
      <c r="AX394" s="266" t="str">
        <f t="shared" si="1508"/>
        <v/>
      </c>
      <c r="AY394" s="266">
        <f>IF(OR(Is_Loading,LEN($A394)=0),"",SWDATA!AR379)</f>
        <v>0</v>
      </c>
      <c r="AZ394" s="267">
        <f>IF(OR(Is_Loading,LEN($A394)=0),"",SWDATA!AS379)</f>
        <v>0</v>
      </c>
      <c r="BA394" s="267">
        <f>IF(OR(Is_Loading,LEN($A394)=0),"",SWDATA!AT379)</f>
        <v>0</v>
      </c>
      <c r="BB394" s="266" t="str">
        <f t="shared" si="1509"/>
        <v/>
      </c>
      <c r="BC394" s="266">
        <f>IF(OR(Is_Loading,LEN($A394)=0),"",SWDATA!AV379)</f>
        <v>0</v>
      </c>
      <c r="BD394" s="267">
        <f>IF(OR(Is_Loading,LEN($A394)=0),"",SWDATA!AW379)</f>
        <v>0</v>
      </c>
      <c r="BE394" s="323">
        <f>IF(OR(Is_Loading,LEN($A394)=0),"",SWDATA!AX379)</f>
        <v>0</v>
      </c>
      <c r="BF394" s="320" t="str">
        <f t="shared" si="1510"/>
        <v/>
      </c>
      <c r="BG394" s="11"/>
      <c r="BH394" s="11"/>
      <c r="BI394" s="11"/>
      <c r="BJ394" s="11"/>
      <c r="BK394" s="11"/>
      <c r="BL394" s="11"/>
      <c r="BM394" s="11"/>
      <c r="BN394" s="11"/>
      <c r="BO394" s="11"/>
      <c r="BP394" s="11"/>
      <c r="BQ394" s="11"/>
      <c r="BR394" s="11"/>
      <c r="BS394" s="11"/>
      <c r="BT394" s="11"/>
      <c r="BU394" s="11"/>
      <c r="BV394" s="11"/>
      <c r="BW394" s="11"/>
      <c r="BX394" s="11"/>
      <c r="BY394" s="11"/>
      <c r="BZ394" s="11"/>
      <c r="CA394" s="11"/>
      <c r="CB394" s="11"/>
      <c r="CC394" s="11"/>
      <c r="CD394" s="11"/>
      <c r="CE394" s="11"/>
      <c r="CF394" s="11"/>
      <c r="CG394" s="11"/>
      <c r="CH394" s="11"/>
      <c r="CI394" s="11"/>
      <c r="CJ394" s="11"/>
      <c r="CK394" s="11"/>
      <c r="CL394" s="11"/>
      <c r="CM394" s="11"/>
      <c r="CN394" s="351"/>
      <c r="CO394" s="351"/>
      <c r="CP394" s="351"/>
      <c r="CQ394" s="351"/>
      <c r="CR394" s="351"/>
      <c r="CS394" s="351"/>
      <c r="CT394" s="351"/>
      <c r="CU394" s="351"/>
      <c r="CV394" s="351"/>
      <c r="CW394" s="351"/>
      <c r="CX394" s="351"/>
      <c r="CY394" s="351"/>
      <c r="CZ394" s="351"/>
      <c r="DA394" s="351"/>
      <c r="DB394" s="351"/>
      <c r="DC394" s="351"/>
      <c r="DD394" s="351"/>
      <c r="DE394" s="351"/>
      <c r="DF394" s="351"/>
      <c r="DG394" s="351"/>
      <c r="DH394" s="351"/>
      <c r="DI394" s="351"/>
      <c r="DJ394" s="351"/>
      <c r="DK394" s="351"/>
      <c r="DL394" s="351"/>
      <c r="DM394" s="351"/>
      <c r="DN394" s="351"/>
      <c r="DS394" s="372"/>
      <c r="DT394" s="374"/>
      <c r="DU394" s="375"/>
      <c r="DV394" s="375"/>
      <c r="DW394" s="375"/>
      <c r="DX394" s="375">
        <v>1</v>
      </c>
      <c r="DY394" s="375">
        <f t="shared" si="1550"/>
        <v>0</v>
      </c>
      <c r="DZ394" s="375">
        <f t="shared" si="1551"/>
        <v>0</v>
      </c>
      <c r="EA394" s="375">
        <f t="shared" si="1552"/>
        <v>1</v>
      </c>
      <c r="EB394" s="375">
        <f t="shared" si="1553"/>
        <v>0</v>
      </c>
      <c r="EC394" s="375">
        <f t="shared" si="1554"/>
        <v>0</v>
      </c>
      <c r="ED394" s="375">
        <f t="shared" si="1555"/>
        <v>1</v>
      </c>
      <c r="EE394" s="375">
        <f t="shared" si="1556"/>
        <v>0</v>
      </c>
      <c r="EF394" s="375">
        <f t="shared" si="1557"/>
        <v>0</v>
      </c>
      <c r="EG394" s="375">
        <f t="shared" si="1558"/>
        <v>1</v>
      </c>
      <c r="EH394" s="375">
        <f t="shared" si="1559"/>
        <v>0</v>
      </c>
      <c r="EI394" s="375">
        <f t="shared" si="1560"/>
        <v>0</v>
      </c>
      <c r="EJ394" s="375">
        <f t="shared" si="1561"/>
        <v>1</v>
      </c>
      <c r="EK394" s="375">
        <f t="shared" si="1562"/>
        <v>0</v>
      </c>
      <c r="EL394" s="375">
        <f t="shared" si="1563"/>
        <v>0</v>
      </c>
      <c r="EM394" s="375">
        <f t="shared" si="1564"/>
        <v>1</v>
      </c>
      <c r="EN394" s="375">
        <f t="shared" si="1565"/>
        <v>0</v>
      </c>
      <c r="EO394" s="375">
        <f t="shared" si="1566"/>
        <v>0</v>
      </c>
      <c r="EP394" s="375">
        <f t="shared" si="1567"/>
        <v>1</v>
      </c>
      <c r="EQ394" s="375">
        <f t="shared" si="1568"/>
        <v>0</v>
      </c>
      <c r="ER394" s="375">
        <f t="shared" si="1569"/>
        <v>0</v>
      </c>
      <c r="ES394" s="375">
        <f t="shared" si="1570"/>
        <v>1</v>
      </c>
      <c r="ET394" s="375">
        <f t="shared" si="1571"/>
        <v>0</v>
      </c>
      <c r="EU394" s="375">
        <f t="shared" si="1572"/>
        <v>0</v>
      </c>
      <c r="EV394" s="375">
        <f t="shared" si="1573"/>
        <v>1</v>
      </c>
      <c r="EW394" s="375">
        <f t="shared" si="1574"/>
        <v>0</v>
      </c>
      <c r="EX394" s="375">
        <f t="shared" si="1575"/>
        <v>0</v>
      </c>
      <c r="EY394" s="375">
        <f t="shared" si="1576"/>
        <v>1</v>
      </c>
      <c r="EZ394" s="375">
        <f t="shared" si="1577"/>
        <v>0</v>
      </c>
      <c r="FA394" s="375">
        <f t="shared" si="1578"/>
        <v>0</v>
      </c>
      <c r="FB394" s="375">
        <f t="shared" si="1579"/>
        <v>1</v>
      </c>
      <c r="FC394" s="375">
        <f t="shared" si="1580"/>
        <v>0</v>
      </c>
      <c r="FD394" s="375">
        <f t="shared" si="1581"/>
        <v>0</v>
      </c>
      <c r="FE394" s="376"/>
      <c r="FF394" s="372"/>
      <c r="FG394" s="372"/>
      <c r="FH394" s="372"/>
      <c r="FI394" s="372"/>
      <c r="FJ394" s="372"/>
      <c r="FK394" s="372"/>
      <c r="FL394" s="372"/>
      <c r="FM394" s="372"/>
      <c r="FN394" s="372"/>
      <c r="FO394" s="372"/>
      <c r="FP394" s="372"/>
      <c r="FQ394" s="372"/>
      <c r="FR394" s="372"/>
      <c r="FS394" s="372"/>
      <c r="FT394" s="372"/>
      <c r="FU394" s="372"/>
      <c r="FV394" s="372"/>
      <c r="FW394" s="372"/>
      <c r="FX394" s="372"/>
      <c r="FY394" s="372"/>
      <c r="FZ394" s="372"/>
      <c r="GA394" s="372"/>
      <c r="GB394" s="372"/>
      <c r="GC394" s="372"/>
      <c r="GD394" s="372"/>
      <c r="GE394" s="372"/>
      <c r="GF394" s="372"/>
      <c r="GG394" s="372"/>
      <c r="GH394" s="372"/>
      <c r="GI394" s="372"/>
      <c r="GJ394" s="372"/>
      <c r="GK394" s="372"/>
      <c r="GL394" s="372"/>
      <c r="GM394" s="372"/>
      <c r="GN394" s="372"/>
      <c r="GO394" s="372"/>
      <c r="GP394" s="372"/>
      <c r="GQ394" s="372"/>
      <c r="GR394" s="372"/>
      <c r="GS394" s="372"/>
      <c r="GT394" s="372"/>
      <c r="GU394" s="372"/>
      <c r="GV394" s="372"/>
      <c r="GW394" s="372"/>
      <c r="GX394" s="372"/>
      <c r="GY394" s="372"/>
      <c r="GZ394" s="372"/>
      <c r="HA394" s="372"/>
      <c r="HB394" s="372"/>
      <c r="HC394" s="372"/>
    </row>
    <row r="395" spans="1:211" s="373" customFormat="1" ht="15" customHeight="1" x14ac:dyDescent="0.2">
      <c r="A395" s="366">
        <f>SWDATA!O380</f>
        <v>0</v>
      </c>
      <c r="B395" s="366">
        <f>SWDATA!M380</f>
        <v>0</v>
      </c>
      <c r="C395" s="351">
        <f>IF(AND(SWDATA!M380=1,SWDATA!Q380="promotions"),SWDATA!P380,0)</f>
        <v>0</v>
      </c>
      <c r="D395" s="367">
        <f>ROW(SWDATA!M380)</f>
        <v>380</v>
      </c>
      <c r="E395" s="368">
        <f ca="1">IF(AND(B395=1,UPPER(HLOOKUP(D395+14,'Metrics &amp; Attributes View'!$13:$31,19,0))&lt;&gt;"SBOM"),1,0)</f>
        <v>0</v>
      </c>
      <c r="F395" s="369">
        <f t="shared" si="1498"/>
        <v>1</v>
      </c>
      <c r="G395" s="366" t="str">
        <f t="shared" si="1499"/>
        <v/>
      </c>
      <c r="H395" s="370"/>
      <c r="J395" s="238">
        <f t="shared" si="1500"/>
        <v>0</v>
      </c>
      <c r="K395" s="239" t="str">
        <f t="shared" si="1501"/>
        <v/>
      </c>
      <c r="L395" s="342"/>
      <c r="M395" s="345"/>
      <c r="N395" s="340" t="str">
        <f>IF(LEN(SWDATA!F380)=0,"",N394)</f>
        <v/>
      </c>
      <c r="O395" s="296" t="str">
        <f>IF(LEN(SWDATA!G380)=0,"",O394)</f>
        <v/>
      </c>
      <c r="P395" s="297" t="str">
        <f>IF(LEN(SWDATA!C380)=0,"",SWDATA!C380)</f>
        <v/>
      </c>
      <c r="Q395" s="312" t="str">
        <f t="shared" si="1502"/>
        <v/>
      </c>
      <c r="R395" s="223" t="s">
        <v>262</v>
      </c>
      <c r="S395" s="224"/>
      <c r="T395" s="224"/>
      <c r="U395" s="264" t="s">
        <v>623</v>
      </c>
      <c r="V395" s="205" t="s">
        <v>221</v>
      </c>
      <c r="W395" s="266">
        <f>IF(OR(Is_Loading,LEN($A395)=0),"",SWDATA!P380)</f>
        <v>0</v>
      </c>
      <c r="X395" s="267">
        <f>IF(OR(Is_Loading,LEN($A395)=0),"",SWDATA!Q380)</f>
        <v>0</v>
      </c>
      <c r="Y395" s="267">
        <f>IF(OR(Is_Loading,LEN($A395)=0),"",SWDATA!R380)</f>
        <v>0</v>
      </c>
      <c r="Z395" s="266" t="str">
        <f t="shared" si="1582"/>
        <v/>
      </c>
      <c r="AA395" s="266">
        <f>IF(OR(Is_Loading,LEN($A395)=0),"",SWDATA!T380)</f>
        <v>0</v>
      </c>
      <c r="AB395" s="267">
        <f>IF(OR(Is_Loading,LEN($A395)=0),"",SWDATA!U380)</f>
        <v>0</v>
      </c>
      <c r="AC395" s="267">
        <f>IF(OR(Is_Loading,LEN($A395)=0),"",SWDATA!V380)</f>
        <v>0</v>
      </c>
      <c r="AD395" s="266" t="str">
        <f t="shared" si="1503"/>
        <v/>
      </c>
      <c r="AE395" s="266">
        <f>IF(OR(Is_Loading,LEN($A395)=0),"",SWDATA!X380)</f>
        <v>0</v>
      </c>
      <c r="AF395" s="267">
        <f>IF(OR(Is_Loading,LEN($A395)=0),"",SWDATA!Y380)</f>
        <v>0</v>
      </c>
      <c r="AG395" s="267">
        <f>IF(OR(Is_Loading,LEN($A395)=0),"",SWDATA!Z380)</f>
        <v>0</v>
      </c>
      <c r="AH395" s="266" t="str">
        <f t="shared" si="1504"/>
        <v/>
      </c>
      <c r="AI395" s="266">
        <f>IF(OR(Is_Loading,LEN($A395)=0),"",SWDATA!AB380)</f>
        <v>0</v>
      </c>
      <c r="AJ395" s="267">
        <f>IF(OR(Is_Loading,LEN($A395)=0),"",SWDATA!AC380)</f>
        <v>0</v>
      </c>
      <c r="AK395" s="267">
        <f>IF(OR(Is_Loading,LEN($A395)=0),"",SWDATA!AD380)</f>
        <v>0</v>
      </c>
      <c r="AL395" s="266" t="str">
        <f t="shared" si="1505"/>
        <v/>
      </c>
      <c r="AM395" s="266">
        <f>IF(OR(Is_Loading,LEN($A395)=0),"",SWDATA!AF380)</f>
        <v>0</v>
      </c>
      <c r="AN395" s="267">
        <f>IF(OR(Is_Loading,LEN($A395)=0),"",SWDATA!AG380)</f>
        <v>0</v>
      </c>
      <c r="AO395" s="323">
        <f>IF(OR(Is_Loading,LEN($A395)=0),"",SWDATA!AH380)</f>
        <v>0</v>
      </c>
      <c r="AP395" s="320" t="str">
        <f t="shared" si="1506"/>
        <v/>
      </c>
      <c r="AQ395" s="266">
        <f>IF(OR(Is_Loading,LEN($A395)=0),"",SWDATA!AJ380)</f>
        <v>0</v>
      </c>
      <c r="AR395" s="267">
        <f>IF(OR(Is_Loading,LEN($A395)=0),"",SWDATA!AK380)</f>
        <v>0</v>
      </c>
      <c r="AS395" s="267">
        <f>IF(OR(Is_Loading,LEN($A395)=0),"",SWDATA!AL380)</f>
        <v>0</v>
      </c>
      <c r="AT395" s="266" t="str">
        <f t="shared" si="1507"/>
        <v/>
      </c>
      <c r="AU395" s="266">
        <f>IF(OR(Is_Loading,LEN($A395)=0),"",SWDATA!AN380)</f>
        <v>0</v>
      </c>
      <c r="AV395" s="267">
        <f>IF(OR(Is_Loading,LEN($A395)=0),"",SWDATA!AO380)</f>
        <v>0</v>
      </c>
      <c r="AW395" s="267">
        <f>IF(OR(Is_Loading,LEN($A395)=0),"",SWDATA!AP380)</f>
        <v>0</v>
      </c>
      <c r="AX395" s="266" t="str">
        <f t="shared" si="1508"/>
        <v/>
      </c>
      <c r="AY395" s="266">
        <f>IF(OR(Is_Loading,LEN($A395)=0),"",SWDATA!AR380)</f>
        <v>0</v>
      </c>
      <c r="AZ395" s="267">
        <f>IF(OR(Is_Loading,LEN($A395)=0),"",SWDATA!AS380)</f>
        <v>0</v>
      </c>
      <c r="BA395" s="267">
        <f>IF(OR(Is_Loading,LEN($A395)=0),"",SWDATA!AT380)</f>
        <v>0</v>
      </c>
      <c r="BB395" s="266" t="str">
        <f t="shared" si="1509"/>
        <v/>
      </c>
      <c r="BC395" s="266">
        <f>IF(OR(Is_Loading,LEN($A395)=0),"",SWDATA!AV380)</f>
        <v>0</v>
      </c>
      <c r="BD395" s="267">
        <f>IF(OR(Is_Loading,LEN($A395)=0),"",SWDATA!AW380)</f>
        <v>0</v>
      </c>
      <c r="BE395" s="323">
        <f>IF(OR(Is_Loading,LEN($A395)=0),"",SWDATA!AX380)</f>
        <v>0</v>
      </c>
      <c r="BF395" s="320" t="str">
        <f t="shared" si="1510"/>
        <v/>
      </c>
      <c r="BG395" s="11"/>
      <c r="BH395" s="11"/>
      <c r="BI395" s="11"/>
      <c r="BJ395" s="11"/>
      <c r="BK395" s="11"/>
      <c r="BL395" s="11"/>
      <c r="BM395" s="11"/>
      <c r="BN395" s="11"/>
      <c r="BO395" s="11"/>
      <c r="BP395" s="11"/>
      <c r="BQ395" s="11"/>
      <c r="BR395" s="11"/>
      <c r="BS395" s="11"/>
      <c r="BT395" s="11"/>
      <c r="BU395" s="11"/>
      <c r="BV395" s="11"/>
      <c r="BW395" s="11"/>
      <c r="BX395" s="11"/>
      <c r="BY395" s="11"/>
      <c r="BZ395" s="11"/>
      <c r="CA395" s="11"/>
      <c r="CB395" s="11"/>
      <c r="CC395" s="11"/>
      <c r="CD395" s="11"/>
      <c r="CE395" s="11"/>
      <c r="CF395" s="11"/>
      <c r="CG395" s="11"/>
      <c r="CH395" s="11"/>
      <c r="CI395" s="11"/>
      <c r="CJ395" s="11"/>
      <c r="CK395" s="11"/>
      <c r="CL395" s="11"/>
      <c r="CM395" s="11"/>
      <c r="CN395" s="351"/>
      <c r="CO395" s="351"/>
      <c r="CP395" s="351"/>
      <c r="CQ395" s="351"/>
      <c r="CR395" s="351"/>
      <c r="CS395" s="351"/>
      <c r="CT395" s="351"/>
      <c r="CU395" s="351"/>
      <c r="CV395" s="351"/>
      <c r="CW395" s="351"/>
      <c r="CX395" s="351"/>
      <c r="CY395" s="351"/>
      <c r="CZ395" s="351"/>
      <c r="DA395" s="351"/>
      <c r="DB395" s="351"/>
      <c r="DC395" s="351"/>
      <c r="DD395" s="351"/>
      <c r="DE395" s="351"/>
      <c r="DF395" s="351"/>
      <c r="DG395" s="351"/>
      <c r="DH395" s="351"/>
      <c r="DI395" s="351"/>
      <c r="DJ395" s="351"/>
      <c r="DK395" s="351"/>
      <c r="DL395" s="351"/>
      <c r="DM395" s="351"/>
      <c r="DN395" s="351"/>
      <c r="DS395" s="372"/>
      <c r="DT395" s="374"/>
      <c r="DU395" s="375"/>
      <c r="DV395" s="375"/>
      <c r="DW395" s="375"/>
      <c r="DX395" s="375">
        <v>1</v>
      </c>
      <c r="DY395" s="375">
        <f t="shared" si="1550"/>
        <v>0</v>
      </c>
      <c r="DZ395" s="375">
        <f t="shared" si="1551"/>
        <v>0</v>
      </c>
      <c r="EA395" s="375">
        <f t="shared" si="1552"/>
        <v>1</v>
      </c>
      <c r="EB395" s="375">
        <f t="shared" si="1553"/>
        <v>0</v>
      </c>
      <c r="EC395" s="375">
        <f t="shared" si="1554"/>
        <v>0</v>
      </c>
      <c r="ED395" s="375">
        <f t="shared" si="1555"/>
        <v>1</v>
      </c>
      <c r="EE395" s="375">
        <f t="shared" si="1556"/>
        <v>0</v>
      </c>
      <c r="EF395" s="375">
        <f t="shared" si="1557"/>
        <v>0</v>
      </c>
      <c r="EG395" s="375">
        <f t="shared" si="1558"/>
        <v>1</v>
      </c>
      <c r="EH395" s="375">
        <f t="shared" si="1559"/>
        <v>0</v>
      </c>
      <c r="EI395" s="375">
        <f t="shared" si="1560"/>
        <v>0</v>
      </c>
      <c r="EJ395" s="375">
        <f t="shared" si="1561"/>
        <v>1</v>
      </c>
      <c r="EK395" s="375">
        <f t="shared" si="1562"/>
        <v>0</v>
      </c>
      <c r="EL395" s="375">
        <f t="shared" si="1563"/>
        <v>0</v>
      </c>
      <c r="EM395" s="375">
        <f t="shared" si="1564"/>
        <v>1</v>
      </c>
      <c r="EN395" s="375">
        <f t="shared" si="1565"/>
        <v>0</v>
      </c>
      <c r="EO395" s="375">
        <f t="shared" si="1566"/>
        <v>0</v>
      </c>
      <c r="EP395" s="375">
        <f t="shared" si="1567"/>
        <v>1</v>
      </c>
      <c r="EQ395" s="375">
        <f t="shared" si="1568"/>
        <v>0</v>
      </c>
      <c r="ER395" s="375">
        <f t="shared" si="1569"/>
        <v>0</v>
      </c>
      <c r="ES395" s="375">
        <f t="shared" si="1570"/>
        <v>1</v>
      </c>
      <c r="ET395" s="375">
        <f t="shared" si="1571"/>
        <v>0</v>
      </c>
      <c r="EU395" s="375">
        <f t="shared" si="1572"/>
        <v>0</v>
      </c>
      <c r="EV395" s="375">
        <f t="shared" si="1573"/>
        <v>1</v>
      </c>
      <c r="EW395" s="375">
        <f t="shared" si="1574"/>
        <v>0</v>
      </c>
      <c r="EX395" s="375">
        <f t="shared" si="1575"/>
        <v>0</v>
      </c>
      <c r="EY395" s="375">
        <f t="shared" si="1576"/>
        <v>1</v>
      </c>
      <c r="EZ395" s="375">
        <f t="shared" si="1577"/>
        <v>0</v>
      </c>
      <c r="FA395" s="375">
        <f t="shared" si="1578"/>
        <v>0</v>
      </c>
      <c r="FB395" s="375">
        <f t="shared" si="1579"/>
        <v>1</v>
      </c>
      <c r="FC395" s="375">
        <f t="shared" si="1580"/>
        <v>0</v>
      </c>
      <c r="FD395" s="375">
        <f t="shared" si="1581"/>
        <v>0</v>
      </c>
      <c r="FE395" s="376"/>
      <c r="FF395" s="372"/>
      <c r="FG395" s="372"/>
      <c r="FH395" s="372"/>
      <c r="FI395" s="372"/>
      <c r="FJ395" s="372"/>
      <c r="FK395" s="372"/>
      <c r="FL395" s="372"/>
      <c r="FM395" s="372"/>
      <c r="FN395" s="372"/>
      <c r="FO395" s="372"/>
      <c r="FP395" s="372"/>
      <c r="FQ395" s="372"/>
      <c r="FR395" s="372"/>
      <c r="FS395" s="372"/>
      <c r="FT395" s="372"/>
      <c r="FU395" s="372"/>
      <c r="FV395" s="372"/>
      <c r="FW395" s="372"/>
      <c r="FX395" s="372"/>
      <c r="FY395" s="372"/>
      <c r="FZ395" s="372"/>
      <c r="GA395" s="372"/>
      <c r="GB395" s="372"/>
      <c r="GC395" s="372"/>
      <c r="GD395" s="372"/>
      <c r="GE395" s="372"/>
      <c r="GF395" s="372"/>
      <c r="GG395" s="372"/>
      <c r="GH395" s="372"/>
      <c r="GI395" s="372"/>
      <c r="GJ395" s="372"/>
      <c r="GK395" s="372"/>
      <c r="GL395" s="372"/>
      <c r="GM395" s="372"/>
      <c r="GN395" s="372"/>
      <c r="GO395" s="372"/>
      <c r="GP395" s="372"/>
      <c r="GQ395" s="372"/>
      <c r="GR395" s="372"/>
      <c r="GS395" s="372"/>
      <c r="GT395" s="372"/>
      <c r="GU395" s="372"/>
      <c r="GV395" s="372"/>
      <c r="GW395" s="372"/>
      <c r="GX395" s="372"/>
      <c r="GY395" s="372"/>
      <c r="GZ395" s="372"/>
      <c r="HA395" s="372"/>
      <c r="HB395" s="372"/>
      <c r="HC395" s="372"/>
    </row>
    <row r="396" spans="1:211" s="373" customFormat="1" ht="15" customHeight="1" x14ac:dyDescent="0.2">
      <c r="A396" s="366">
        <f>SWDATA!O381</f>
        <v>0</v>
      </c>
      <c r="B396" s="366">
        <f>SWDATA!M381</f>
        <v>0</v>
      </c>
      <c r="C396" s="351">
        <f>IF(AND(SWDATA!M381=1,SWDATA!Q381="promotions"),SWDATA!P381,0)</f>
        <v>0</v>
      </c>
      <c r="D396" s="367">
        <f>ROW(SWDATA!M381)</f>
        <v>381</v>
      </c>
      <c r="E396" s="368">
        <f t="shared" ref="E396" si="1584">B396</f>
        <v>0</v>
      </c>
      <c r="F396" s="369">
        <f t="shared" si="1498"/>
        <v>1</v>
      </c>
      <c r="G396" s="366" t="str">
        <f t="shared" si="1499"/>
        <v/>
      </c>
      <c r="H396" s="370"/>
      <c r="J396" s="238">
        <f t="shared" si="1500"/>
        <v>0</v>
      </c>
      <c r="K396" s="239" t="str">
        <f t="shared" si="1501"/>
        <v/>
      </c>
      <c r="L396" s="342"/>
      <c r="M396" s="345"/>
      <c r="N396" s="340" t="str">
        <f>IF(LEN(SWDATA!F381)=0,"",N395)</f>
        <v/>
      </c>
      <c r="O396" s="296" t="str">
        <f>IF(LEN(SWDATA!G381)=0,"",O395)</f>
        <v/>
      </c>
      <c r="P396" s="297" t="str">
        <f>IF(LEN(SWDATA!C381)=0,"",SWDATA!C381)</f>
        <v/>
      </c>
      <c r="Q396" s="312" t="str">
        <f t="shared" si="1502"/>
        <v/>
      </c>
      <c r="R396" s="223" t="s">
        <v>261</v>
      </c>
      <c r="S396" s="224"/>
      <c r="T396" s="224"/>
      <c r="U396" s="264" t="s">
        <v>624</v>
      </c>
      <c r="V396" s="205" t="s">
        <v>221</v>
      </c>
      <c r="W396" s="266">
        <f>IF(OR(Is_Loading,LEN($A396)=0),"",SWDATA!P381)</f>
        <v>0</v>
      </c>
      <c r="X396" s="267">
        <f>IF(OR(Is_Loading,LEN($A396)=0),"",SWDATA!Q381)</f>
        <v>0</v>
      </c>
      <c r="Y396" s="267">
        <f>IF(OR(Is_Loading,LEN($A396)=0),"",SWDATA!R381)</f>
        <v>0</v>
      </c>
      <c r="Z396" s="266" t="str">
        <f t="shared" si="1582"/>
        <v/>
      </c>
      <c r="AA396" s="266">
        <f>IF(OR(Is_Loading,LEN($A396)=0),"",SWDATA!T381)</f>
        <v>0</v>
      </c>
      <c r="AB396" s="267">
        <f>IF(OR(Is_Loading,LEN($A396)=0),"",SWDATA!U381)</f>
        <v>0</v>
      </c>
      <c r="AC396" s="267">
        <f>IF(OR(Is_Loading,LEN($A396)=0),"",SWDATA!V381)</f>
        <v>0</v>
      </c>
      <c r="AD396" s="266" t="str">
        <f t="shared" si="1503"/>
        <v/>
      </c>
      <c r="AE396" s="266">
        <f>IF(OR(Is_Loading,LEN($A396)=0),"",SWDATA!X381)</f>
        <v>0</v>
      </c>
      <c r="AF396" s="267">
        <f>IF(OR(Is_Loading,LEN($A396)=0),"",SWDATA!Y381)</f>
        <v>0</v>
      </c>
      <c r="AG396" s="267">
        <f>IF(OR(Is_Loading,LEN($A396)=0),"",SWDATA!Z381)</f>
        <v>0</v>
      </c>
      <c r="AH396" s="266" t="str">
        <f t="shared" si="1504"/>
        <v/>
      </c>
      <c r="AI396" s="266">
        <f>IF(OR(Is_Loading,LEN($A396)=0),"",SWDATA!AB381)</f>
        <v>0</v>
      </c>
      <c r="AJ396" s="267">
        <f>IF(OR(Is_Loading,LEN($A396)=0),"",SWDATA!AC381)</f>
        <v>0</v>
      </c>
      <c r="AK396" s="267">
        <f>IF(OR(Is_Loading,LEN($A396)=0),"",SWDATA!AD381)</f>
        <v>0</v>
      </c>
      <c r="AL396" s="266" t="str">
        <f t="shared" si="1505"/>
        <v/>
      </c>
      <c r="AM396" s="266">
        <f>IF(OR(Is_Loading,LEN($A396)=0),"",SWDATA!AF381)</f>
        <v>0</v>
      </c>
      <c r="AN396" s="267">
        <f>IF(OR(Is_Loading,LEN($A396)=0),"",SWDATA!AG381)</f>
        <v>0</v>
      </c>
      <c r="AO396" s="323">
        <f>IF(OR(Is_Loading,LEN($A396)=0),"",SWDATA!AH381)</f>
        <v>0</v>
      </c>
      <c r="AP396" s="320" t="str">
        <f t="shared" si="1506"/>
        <v/>
      </c>
      <c r="AQ396" s="266">
        <f>IF(OR(Is_Loading,LEN($A396)=0),"",SWDATA!AJ381)</f>
        <v>0</v>
      </c>
      <c r="AR396" s="267">
        <f>IF(OR(Is_Loading,LEN($A396)=0),"",SWDATA!AK381)</f>
        <v>0</v>
      </c>
      <c r="AS396" s="267">
        <f>IF(OR(Is_Loading,LEN($A396)=0),"",SWDATA!AL381)</f>
        <v>0</v>
      </c>
      <c r="AT396" s="266" t="str">
        <f t="shared" si="1507"/>
        <v/>
      </c>
      <c r="AU396" s="266">
        <f>IF(OR(Is_Loading,LEN($A396)=0),"",SWDATA!AN381)</f>
        <v>0</v>
      </c>
      <c r="AV396" s="267">
        <f>IF(OR(Is_Loading,LEN($A396)=0),"",SWDATA!AO381)</f>
        <v>0</v>
      </c>
      <c r="AW396" s="267">
        <f>IF(OR(Is_Loading,LEN($A396)=0),"",SWDATA!AP381)</f>
        <v>0</v>
      </c>
      <c r="AX396" s="266" t="str">
        <f t="shared" si="1508"/>
        <v/>
      </c>
      <c r="AY396" s="266">
        <f>IF(OR(Is_Loading,LEN($A396)=0),"",SWDATA!AR381)</f>
        <v>0</v>
      </c>
      <c r="AZ396" s="267">
        <f>IF(OR(Is_Loading,LEN($A396)=0),"",SWDATA!AS381)</f>
        <v>0</v>
      </c>
      <c r="BA396" s="267">
        <f>IF(OR(Is_Loading,LEN($A396)=0),"",SWDATA!AT381)</f>
        <v>0</v>
      </c>
      <c r="BB396" s="266" t="str">
        <f t="shared" si="1509"/>
        <v/>
      </c>
      <c r="BC396" s="266">
        <f>IF(OR(Is_Loading,LEN($A396)=0),"",SWDATA!AV381)</f>
        <v>0</v>
      </c>
      <c r="BD396" s="267">
        <f>IF(OR(Is_Loading,LEN($A396)=0),"",SWDATA!AW381)</f>
        <v>0</v>
      </c>
      <c r="BE396" s="323">
        <f>IF(OR(Is_Loading,LEN($A396)=0),"",SWDATA!AX381)</f>
        <v>0</v>
      </c>
      <c r="BF396" s="320" t="str">
        <f t="shared" si="1510"/>
        <v/>
      </c>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c r="CD396" s="11"/>
      <c r="CE396" s="11"/>
      <c r="CF396" s="11"/>
      <c r="CG396" s="11"/>
      <c r="CH396" s="11"/>
      <c r="CI396" s="11"/>
      <c r="CJ396" s="11"/>
      <c r="CK396" s="11"/>
      <c r="CL396" s="11"/>
      <c r="CM396" s="11"/>
      <c r="CN396" s="351"/>
      <c r="CO396" s="351"/>
      <c r="CP396" s="351"/>
      <c r="CQ396" s="351"/>
      <c r="CR396" s="351"/>
      <c r="CS396" s="351"/>
      <c r="CT396" s="351"/>
      <c r="CU396" s="351"/>
      <c r="CV396" s="351"/>
      <c r="CW396" s="351"/>
      <c r="CX396" s="351"/>
      <c r="CY396" s="351"/>
      <c r="CZ396" s="351"/>
      <c r="DA396" s="351"/>
      <c r="DB396" s="351"/>
      <c r="DC396" s="351"/>
      <c r="DD396" s="351"/>
      <c r="DE396" s="351"/>
      <c r="DF396" s="351"/>
      <c r="DG396" s="351"/>
      <c r="DH396" s="351"/>
      <c r="DI396" s="351"/>
      <c r="DJ396" s="351"/>
      <c r="DK396" s="351"/>
      <c r="DL396" s="351"/>
      <c r="DM396" s="351"/>
      <c r="DN396" s="351"/>
      <c r="DS396" s="372"/>
      <c r="DT396" s="374"/>
      <c r="DU396" s="375"/>
      <c r="DV396" s="375"/>
      <c r="DW396" s="375"/>
      <c r="DX396" s="375">
        <v>1</v>
      </c>
      <c r="DY396" s="375">
        <f t="shared" si="1550"/>
        <v>0</v>
      </c>
      <c r="DZ396" s="375">
        <f t="shared" si="1551"/>
        <v>0</v>
      </c>
      <c r="EA396" s="375">
        <f t="shared" si="1552"/>
        <v>1</v>
      </c>
      <c r="EB396" s="375">
        <f t="shared" si="1553"/>
        <v>0</v>
      </c>
      <c r="EC396" s="375">
        <f t="shared" si="1554"/>
        <v>0</v>
      </c>
      <c r="ED396" s="375">
        <f t="shared" si="1555"/>
        <v>1</v>
      </c>
      <c r="EE396" s="375">
        <f t="shared" si="1556"/>
        <v>0</v>
      </c>
      <c r="EF396" s="375">
        <f t="shared" si="1557"/>
        <v>0</v>
      </c>
      <c r="EG396" s="375">
        <f t="shared" si="1558"/>
        <v>1</v>
      </c>
      <c r="EH396" s="375">
        <f t="shared" si="1559"/>
        <v>0</v>
      </c>
      <c r="EI396" s="375">
        <f t="shared" si="1560"/>
        <v>0</v>
      </c>
      <c r="EJ396" s="375">
        <f t="shared" si="1561"/>
        <v>1</v>
      </c>
      <c r="EK396" s="375">
        <f t="shared" si="1562"/>
        <v>0</v>
      </c>
      <c r="EL396" s="375">
        <f t="shared" si="1563"/>
        <v>0</v>
      </c>
      <c r="EM396" s="375">
        <f t="shared" si="1564"/>
        <v>1</v>
      </c>
      <c r="EN396" s="375">
        <f t="shared" si="1565"/>
        <v>0</v>
      </c>
      <c r="EO396" s="375">
        <f t="shared" si="1566"/>
        <v>0</v>
      </c>
      <c r="EP396" s="375">
        <f t="shared" si="1567"/>
        <v>1</v>
      </c>
      <c r="EQ396" s="375">
        <f t="shared" si="1568"/>
        <v>0</v>
      </c>
      <c r="ER396" s="375">
        <f t="shared" si="1569"/>
        <v>0</v>
      </c>
      <c r="ES396" s="375">
        <f t="shared" si="1570"/>
        <v>1</v>
      </c>
      <c r="ET396" s="375">
        <f t="shared" si="1571"/>
        <v>0</v>
      </c>
      <c r="EU396" s="375">
        <f t="shared" si="1572"/>
        <v>0</v>
      </c>
      <c r="EV396" s="375">
        <f t="shared" si="1573"/>
        <v>1</v>
      </c>
      <c r="EW396" s="375">
        <f t="shared" si="1574"/>
        <v>0</v>
      </c>
      <c r="EX396" s="375">
        <f t="shared" si="1575"/>
        <v>0</v>
      </c>
      <c r="EY396" s="375">
        <f t="shared" si="1576"/>
        <v>1</v>
      </c>
      <c r="EZ396" s="375">
        <f t="shared" si="1577"/>
        <v>0</v>
      </c>
      <c r="FA396" s="375">
        <f t="shared" si="1578"/>
        <v>0</v>
      </c>
      <c r="FB396" s="375">
        <f t="shared" si="1579"/>
        <v>1</v>
      </c>
      <c r="FC396" s="375">
        <f t="shared" si="1580"/>
        <v>0</v>
      </c>
      <c r="FD396" s="375">
        <f t="shared" si="1581"/>
        <v>0</v>
      </c>
      <c r="FE396" s="376"/>
      <c r="FF396" s="372"/>
      <c r="FG396" s="372"/>
      <c r="FH396" s="372"/>
      <c r="FI396" s="372"/>
      <c r="FJ396" s="372"/>
      <c r="FK396" s="372"/>
      <c r="FL396" s="372"/>
      <c r="FM396" s="372"/>
      <c r="FN396" s="372"/>
      <c r="FO396" s="372"/>
      <c r="FP396" s="372"/>
      <c r="FQ396" s="372"/>
      <c r="FR396" s="372"/>
      <c r="FS396" s="372"/>
      <c r="FT396" s="372"/>
      <c r="FU396" s="372"/>
      <c r="FV396" s="372"/>
      <c r="FW396" s="372"/>
      <c r="FX396" s="372"/>
      <c r="FY396" s="372"/>
      <c r="FZ396" s="372"/>
      <c r="GA396" s="372"/>
      <c r="GB396" s="372"/>
      <c r="GC396" s="372"/>
      <c r="GD396" s="372"/>
      <c r="GE396" s="372"/>
      <c r="GF396" s="372"/>
      <c r="GG396" s="372"/>
      <c r="GH396" s="372"/>
      <c r="GI396" s="372"/>
      <c r="GJ396" s="372"/>
      <c r="GK396" s="372"/>
      <c r="GL396" s="372"/>
      <c r="GM396" s="372"/>
      <c r="GN396" s="372"/>
      <c r="GO396" s="372"/>
      <c r="GP396" s="372"/>
      <c r="GQ396" s="372"/>
      <c r="GR396" s="372"/>
      <c r="GS396" s="372"/>
      <c r="GT396" s="372"/>
      <c r="GU396" s="372"/>
      <c r="GV396" s="372"/>
      <c r="GW396" s="372"/>
      <c r="GX396" s="372"/>
      <c r="GY396" s="372"/>
      <c r="GZ396" s="372"/>
      <c r="HA396" s="372"/>
      <c r="HB396" s="372"/>
      <c r="HC396" s="372"/>
    </row>
    <row r="397" spans="1:211" s="373" customFormat="1" ht="15" customHeight="1" thickBot="1" x14ac:dyDescent="0.25">
      <c r="A397" s="366">
        <f>SWDATA!O382</f>
        <v>0</v>
      </c>
      <c r="B397" s="366">
        <f>SWDATA!M382</f>
        <v>0</v>
      </c>
      <c r="C397" s="351">
        <f>IF(AND(SWDATA!M382=1,SWDATA!Q382="promotions"),SWDATA!P382,0)</f>
        <v>0</v>
      </c>
      <c r="D397" s="367">
        <f>ROW(SWDATA!M382)</f>
        <v>382</v>
      </c>
      <c r="E397" s="368">
        <f ca="1">IF(AND(B397=1,UPPER(HLOOKUP(D397+12,'Metrics &amp; Attributes View'!$13:$31,19,0))&lt;&gt;"SBOM"),1,0)</f>
        <v>0</v>
      </c>
      <c r="F397" s="369">
        <f t="shared" si="1498"/>
        <v>1</v>
      </c>
      <c r="G397" s="366" t="str">
        <f t="shared" si="1499"/>
        <v/>
      </c>
      <c r="H397" s="370"/>
      <c r="J397" s="238">
        <f t="shared" si="1500"/>
        <v>0</v>
      </c>
      <c r="K397" s="239" t="str">
        <f t="shared" si="1501"/>
        <v/>
      </c>
      <c r="L397" s="342"/>
      <c r="M397" s="345"/>
      <c r="N397" s="340" t="str">
        <f>IF(LEN(SWDATA!F382)=0,"",N396)</f>
        <v/>
      </c>
      <c r="O397" s="296" t="str">
        <f>IF(LEN(SWDATA!G382)=0,"",O396)</f>
        <v/>
      </c>
      <c r="P397" s="297" t="str">
        <f>IF(LEN(SWDATA!C382)=0,"",SWDATA!C382)</f>
        <v/>
      </c>
      <c r="Q397" s="312" t="str">
        <f t="shared" si="1502"/>
        <v/>
      </c>
      <c r="R397" s="223" t="s">
        <v>262</v>
      </c>
      <c r="S397" s="224"/>
      <c r="T397" s="224"/>
      <c r="U397" s="264" t="s">
        <v>603</v>
      </c>
      <c r="V397" s="205" t="s">
        <v>221</v>
      </c>
      <c r="W397" s="266">
        <f>IF(OR(Is_Loading,LEN($A397)=0),"",SWDATA!P382)</f>
        <v>0</v>
      </c>
      <c r="X397" s="267">
        <f>IF(OR(Is_Loading,LEN($A397)=0),"",SWDATA!Q382)</f>
        <v>0</v>
      </c>
      <c r="Y397" s="267">
        <f>IF(OR(Is_Loading,LEN($A397)=0),"",SWDATA!R382)</f>
        <v>0</v>
      </c>
      <c r="Z397" s="266" t="str">
        <f t="shared" si="1582"/>
        <v/>
      </c>
      <c r="AA397" s="266">
        <f>IF(OR(Is_Loading,LEN($A397)=0),"",SWDATA!T382)</f>
        <v>0</v>
      </c>
      <c r="AB397" s="267">
        <f>IF(OR(Is_Loading,LEN($A397)=0),"",SWDATA!U382)</f>
        <v>0</v>
      </c>
      <c r="AC397" s="267">
        <f>IF(OR(Is_Loading,LEN($A397)=0),"",SWDATA!V382)</f>
        <v>0</v>
      </c>
      <c r="AD397" s="266" t="str">
        <f t="shared" si="1503"/>
        <v/>
      </c>
      <c r="AE397" s="266">
        <f>IF(OR(Is_Loading,LEN($A397)=0),"",SWDATA!X382)</f>
        <v>0</v>
      </c>
      <c r="AF397" s="267">
        <f>IF(OR(Is_Loading,LEN($A397)=0),"",SWDATA!Y382)</f>
        <v>0</v>
      </c>
      <c r="AG397" s="267">
        <f>IF(OR(Is_Loading,LEN($A397)=0),"",SWDATA!Z382)</f>
        <v>0</v>
      </c>
      <c r="AH397" s="266" t="str">
        <f t="shared" si="1504"/>
        <v/>
      </c>
      <c r="AI397" s="266">
        <f>IF(OR(Is_Loading,LEN($A397)=0),"",SWDATA!AB382)</f>
        <v>0</v>
      </c>
      <c r="AJ397" s="267">
        <f>IF(OR(Is_Loading,LEN($A397)=0),"",SWDATA!AC382)</f>
        <v>0</v>
      </c>
      <c r="AK397" s="267">
        <f>IF(OR(Is_Loading,LEN($A397)=0),"",SWDATA!AD382)</f>
        <v>0</v>
      </c>
      <c r="AL397" s="266" t="str">
        <f t="shared" si="1505"/>
        <v/>
      </c>
      <c r="AM397" s="266">
        <f>IF(OR(Is_Loading,LEN($A397)=0),"",SWDATA!AF382)</f>
        <v>0</v>
      </c>
      <c r="AN397" s="267">
        <f>IF(OR(Is_Loading,LEN($A397)=0),"",SWDATA!AG382)</f>
        <v>0</v>
      </c>
      <c r="AO397" s="323">
        <f>IF(OR(Is_Loading,LEN($A397)=0),"",SWDATA!AH382)</f>
        <v>0</v>
      </c>
      <c r="AP397" s="320" t="str">
        <f t="shared" si="1506"/>
        <v/>
      </c>
      <c r="AQ397" s="266">
        <f>IF(OR(Is_Loading,LEN($A397)=0),"",SWDATA!AJ382)</f>
        <v>0</v>
      </c>
      <c r="AR397" s="267">
        <f>IF(OR(Is_Loading,LEN($A397)=0),"",SWDATA!AK382)</f>
        <v>0</v>
      </c>
      <c r="AS397" s="267">
        <f>IF(OR(Is_Loading,LEN($A397)=0),"",SWDATA!AL382)</f>
        <v>0</v>
      </c>
      <c r="AT397" s="266" t="str">
        <f t="shared" si="1507"/>
        <v/>
      </c>
      <c r="AU397" s="266">
        <f>IF(OR(Is_Loading,LEN($A397)=0),"",SWDATA!AN382)</f>
        <v>0</v>
      </c>
      <c r="AV397" s="267">
        <f>IF(OR(Is_Loading,LEN($A397)=0),"",SWDATA!AO382)</f>
        <v>0</v>
      </c>
      <c r="AW397" s="267">
        <f>IF(OR(Is_Loading,LEN($A397)=0),"",SWDATA!AP382)</f>
        <v>0</v>
      </c>
      <c r="AX397" s="266" t="str">
        <f t="shared" si="1508"/>
        <v/>
      </c>
      <c r="AY397" s="266">
        <f>IF(OR(Is_Loading,LEN($A397)=0),"",SWDATA!AR382)</f>
        <v>0</v>
      </c>
      <c r="AZ397" s="267">
        <f>IF(OR(Is_Loading,LEN($A397)=0),"",SWDATA!AS382)</f>
        <v>0</v>
      </c>
      <c r="BA397" s="267">
        <f>IF(OR(Is_Loading,LEN($A397)=0),"",SWDATA!AT382)</f>
        <v>0</v>
      </c>
      <c r="BB397" s="266" t="str">
        <f t="shared" si="1509"/>
        <v/>
      </c>
      <c r="BC397" s="266">
        <f>IF(OR(Is_Loading,LEN($A397)=0),"",SWDATA!AV382)</f>
        <v>0</v>
      </c>
      <c r="BD397" s="267">
        <f>IF(OR(Is_Loading,LEN($A397)=0),"",SWDATA!AW382)</f>
        <v>0</v>
      </c>
      <c r="BE397" s="323">
        <f>IF(OR(Is_Loading,LEN($A397)=0),"",SWDATA!AX382)</f>
        <v>0</v>
      </c>
      <c r="BF397" s="320" t="str">
        <f t="shared" si="1510"/>
        <v/>
      </c>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1"/>
      <c r="CK397" s="11"/>
      <c r="CL397" s="11"/>
      <c r="CM397" s="11"/>
      <c r="CN397" s="351"/>
      <c r="CO397" s="351"/>
      <c r="CP397" s="351"/>
      <c r="CQ397" s="351"/>
      <c r="CR397" s="351"/>
      <c r="CS397" s="351"/>
      <c r="CT397" s="351"/>
      <c r="CU397" s="351"/>
      <c r="CV397" s="351"/>
      <c r="CW397" s="351"/>
      <c r="CX397" s="351"/>
      <c r="CY397" s="351"/>
      <c r="CZ397" s="351"/>
      <c r="DA397" s="351"/>
      <c r="DB397" s="351"/>
      <c r="DC397" s="351"/>
      <c r="DD397" s="351"/>
      <c r="DE397" s="351"/>
      <c r="DF397" s="351"/>
      <c r="DG397" s="351"/>
      <c r="DH397" s="351"/>
      <c r="DI397" s="351"/>
      <c r="DJ397" s="351"/>
      <c r="DK397" s="351"/>
      <c r="DL397" s="351"/>
      <c r="DM397" s="351"/>
      <c r="DN397" s="351"/>
      <c r="DS397" s="372"/>
      <c r="DT397" s="374"/>
      <c r="DU397" s="375"/>
      <c r="DV397" s="375"/>
      <c r="DW397" s="375"/>
      <c r="DX397" s="375">
        <v>1</v>
      </c>
      <c r="DY397" s="375">
        <f t="shared" si="1550"/>
        <v>0</v>
      </c>
      <c r="DZ397" s="375">
        <f t="shared" si="1551"/>
        <v>0</v>
      </c>
      <c r="EA397" s="375">
        <f t="shared" si="1552"/>
        <v>1</v>
      </c>
      <c r="EB397" s="375">
        <f t="shared" si="1553"/>
        <v>0</v>
      </c>
      <c r="EC397" s="375">
        <f t="shared" si="1554"/>
        <v>0</v>
      </c>
      <c r="ED397" s="375">
        <f t="shared" si="1555"/>
        <v>1</v>
      </c>
      <c r="EE397" s="375">
        <f t="shared" si="1556"/>
        <v>0</v>
      </c>
      <c r="EF397" s="375">
        <f t="shared" si="1557"/>
        <v>0</v>
      </c>
      <c r="EG397" s="375">
        <f t="shared" si="1558"/>
        <v>1</v>
      </c>
      <c r="EH397" s="375">
        <f t="shared" si="1559"/>
        <v>0</v>
      </c>
      <c r="EI397" s="375">
        <f t="shared" si="1560"/>
        <v>0</v>
      </c>
      <c r="EJ397" s="375">
        <f t="shared" si="1561"/>
        <v>1</v>
      </c>
      <c r="EK397" s="375">
        <f t="shared" si="1562"/>
        <v>0</v>
      </c>
      <c r="EL397" s="375">
        <f t="shared" si="1563"/>
        <v>0</v>
      </c>
      <c r="EM397" s="375">
        <f t="shared" si="1564"/>
        <v>1</v>
      </c>
      <c r="EN397" s="375">
        <f t="shared" si="1565"/>
        <v>0</v>
      </c>
      <c r="EO397" s="375">
        <f t="shared" si="1566"/>
        <v>0</v>
      </c>
      <c r="EP397" s="375">
        <f t="shared" si="1567"/>
        <v>1</v>
      </c>
      <c r="EQ397" s="375">
        <f t="shared" si="1568"/>
        <v>0</v>
      </c>
      <c r="ER397" s="375">
        <f t="shared" si="1569"/>
        <v>0</v>
      </c>
      <c r="ES397" s="375">
        <f t="shared" si="1570"/>
        <v>1</v>
      </c>
      <c r="ET397" s="375">
        <f t="shared" si="1571"/>
        <v>0</v>
      </c>
      <c r="EU397" s="375">
        <f t="shared" si="1572"/>
        <v>0</v>
      </c>
      <c r="EV397" s="375">
        <f t="shared" si="1573"/>
        <v>1</v>
      </c>
      <c r="EW397" s="375">
        <f t="shared" si="1574"/>
        <v>0</v>
      </c>
      <c r="EX397" s="375">
        <f t="shared" si="1575"/>
        <v>0</v>
      </c>
      <c r="EY397" s="375">
        <f t="shared" si="1576"/>
        <v>1</v>
      </c>
      <c r="EZ397" s="375">
        <f t="shared" si="1577"/>
        <v>0</v>
      </c>
      <c r="FA397" s="375">
        <f t="shared" si="1578"/>
        <v>0</v>
      </c>
      <c r="FB397" s="375">
        <f t="shared" si="1579"/>
        <v>1</v>
      </c>
      <c r="FC397" s="375">
        <f t="shared" si="1580"/>
        <v>0</v>
      </c>
      <c r="FD397" s="375">
        <f t="shared" si="1581"/>
        <v>0</v>
      </c>
      <c r="FE397" s="376"/>
      <c r="FF397" s="372"/>
      <c r="FG397" s="372"/>
      <c r="FH397" s="372"/>
      <c r="FI397" s="372"/>
      <c r="FJ397" s="372"/>
      <c r="FK397" s="372"/>
      <c r="FL397" s="372"/>
      <c r="FM397" s="372"/>
      <c r="FN397" s="372"/>
      <c r="FO397" s="372"/>
      <c r="FP397" s="372"/>
      <c r="FQ397" s="372"/>
      <c r="FR397" s="372"/>
      <c r="FS397" s="372"/>
      <c r="FT397" s="372"/>
      <c r="FU397" s="372"/>
      <c r="FV397" s="372"/>
      <c r="FW397" s="372"/>
      <c r="FX397" s="372"/>
      <c r="FY397" s="372"/>
      <c r="FZ397" s="372"/>
      <c r="GA397" s="372"/>
      <c r="GB397" s="372"/>
      <c r="GC397" s="372"/>
      <c r="GD397" s="372"/>
      <c r="GE397" s="372"/>
      <c r="GF397" s="372"/>
      <c r="GG397" s="372"/>
      <c r="GH397" s="372"/>
      <c r="GI397" s="372"/>
      <c r="GJ397" s="372"/>
      <c r="GK397" s="372"/>
      <c r="GL397" s="372"/>
      <c r="GM397" s="372"/>
      <c r="GN397" s="372"/>
      <c r="GO397" s="372"/>
      <c r="GP397" s="372"/>
      <c r="GQ397" s="372"/>
      <c r="GR397" s="372"/>
      <c r="GS397" s="372"/>
      <c r="GT397" s="372"/>
      <c r="GU397" s="372"/>
      <c r="GV397" s="372"/>
      <c r="GW397" s="372"/>
      <c r="GX397" s="372"/>
      <c r="GY397" s="372"/>
      <c r="GZ397" s="372"/>
      <c r="HA397" s="372"/>
      <c r="HB397" s="372"/>
      <c r="HC397" s="372"/>
    </row>
    <row r="398" spans="1:211" s="373" customFormat="1" ht="15" hidden="1" customHeight="1" outlineLevel="1" x14ac:dyDescent="0.2">
      <c r="A398" s="366">
        <f>SWDATA!O383</f>
        <v>0</v>
      </c>
      <c r="B398" s="366">
        <f>SWDATA!M383</f>
        <v>0</v>
      </c>
      <c r="C398" s="351">
        <f>IF(AND(SWDATA!M383=1,SWDATA!Q383="promotions"),SWDATA!P383,0)</f>
        <v>0</v>
      </c>
      <c r="D398" s="367">
        <f>ROW(SWDATA!M383)</f>
        <v>383</v>
      </c>
      <c r="E398" s="368">
        <f t="shared" ref="E398:E408" si="1585">B398</f>
        <v>0</v>
      </c>
      <c r="F398" s="369">
        <f t="shared" si="1498"/>
        <v>1</v>
      </c>
      <c r="G398" s="366" t="str">
        <f t="shared" si="1499"/>
        <v/>
      </c>
      <c r="H398" s="370"/>
      <c r="J398" s="238">
        <f t="shared" si="1500"/>
        <v>0</v>
      </c>
      <c r="K398" s="239" t="str">
        <f t="shared" si="1501"/>
        <v/>
      </c>
      <c r="L398" s="342"/>
      <c r="M398" s="345"/>
      <c r="N398" s="340" t="str">
        <f>IF(LEN(SWDATA!F383)=0,"",N397)</f>
        <v/>
      </c>
      <c r="O398" s="296" t="str">
        <f>IF(LEN(SWDATA!G383)=0,"",O397)</f>
        <v/>
      </c>
      <c r="P398" s="297" t="str">
        <f>IF(LEN(SWDATA!C383)=0,"",SWDATA!C383)</f>
        <v/>
      </c>
      <c r="Q398" s="312" t="str">
        <f t="shared" si="1502"/>
        <v/>
      </c>
      <c r="R398" s="223" t="s">
        <v>261</v>
      </c>
      <c r="S398" s="224"/>
      <c r="T398" s="224"/>
      <c r="U398" s="264" t="s">
        <v>610</v>
      </c>
      <c r="V398" s="205" t="s">
        <v>221</v>
      </c>
      <c r="W398" s="266">
        <f>IF(OR(Is_Loading,LEN($A398)=0),"",SWDATA!P383)</f>
        <v>0</v>
      </c>
      <c r="X398" s="267">
        <f>IF(OR(Is_Loading,LEN($A398)=0),"",SWDATA!Q383)</f>
        <v>0</v>
      </c>
      <c r="Y398" s="267">
        <f>IF(OR(Is_Loading,LEN($A398)=0),"",SWDATA!R383)</f>
        <v>0</v>
      </c>
      <c r="Z398" s="266" t="str">
        <f t="shared" si="1582"/>
        <v/>
      </c>
      <c r="AA398" s="266">
        <f>IF(OR(Is_Loading,LEN($A398)=0),"",SWDATA!T383)</f>
        <v>0</v>
      </c>
      <c r="AB398" s="267">
        <f>IF(OR(Is_Loading,LEN($A398)=0),"",SWDATA!U383)</f>
        <v>0</v>
      </c>
      <c r="AC398" s="267">
        <f>IF(OR(Is_Loading,LEN($A398)=0),"",SWDATA!V383)</f>
        <v>0</v>
      </c>
      <c r="AD398" s="266" t="str">
        <f t="shared" si="1503"/>
        <v/>
      </c>
      <c r="AE398" s="266">
        <f>IF(OR(Is_Loading,LEN($A398)=0),"",SWDATA!X383)</f>
        <v>0</v>
      </c>
      <c r="AF398" s="267">
        <f>IF(OR(Is_Loading,LEN($A398)=0),"",SWDATA!Y383)</f>
        <v>0</v>
      </c>
      <c r="AG398" s="267">
        <f>IF(OR(Is_Loading,LEN($A398)=0),"",SWDATA!Z383)</f>
        <v>0</v>
      </c>
      <c r="AH398" s="266" t="str">
        <f t="shared" si="1504"/>
        <v/>
      </c>
      <c r="AI398" s="266">
        <f>IF(OR(Is_Loading,LEN($A398)=0),"",SWDATA!AB383)</f>
        <v>0</v>
      </c>
      <c r="AJ398" s="267">
        <f>IF(OR(Is_Loading,LEN($A398)=0),"",SWDATA!AC383)</f>
        <v>0</v>
      </c>
      <c r="AK398" s="267">
        <f>IF(OR(Is_Loading,LEN($A398)=0),"",SWDATA!AD383)</f>
        <v>0</v>
      </c>
      <c r="AL398" s="266" t="str">
        <f t="shared" si="1505"/>
        <v/>
      </c>
      <c r="AM398" s="266">
        <f>IF(OR(Is_Loading,LEN($A398)=0),"",SWDATA!AF383)</f>
        <v>0</v>
      </c>
      <c r="AN398" s="267">
        <f>IF(OR(Is_Loading,LEN($A398)=0),"",SWDATA!AG383)</f>
        <v>0</v>
      </c>
      <c r="AO398" s="323">
        <f>IF(OR(Is_Loading,LEN($A398)=0),"",SWDATA!AH383)</f>
        <v>0</v>
      </c>
      <c r="AP398" s="320" t="str">
        <f t="shared" si="1506"/>
        <v/>
      </c>
      <c r="AQ398" s="266">
        <f>IF(OR(Is_Loading,LEN($A398)=0),"",SWDATA!AJ383)</f>
        <v>0</v>
      </c>
      <c r="AR398" s="267">
        <f>IF(OR(Is_Loading,LEN($A398)=0),"",SWDATA!AK383)</f>
        <v>0</v>
      </c>
      <c r="AS398" s="267">
        <f>IF(OR(Is_Loading,LEN($A398)=0),"",SWDATA!AL383)</f>
        <v>0</v>
      </c>
      <c r="AT398" s="266" t="str">
        <f t="shared" si="1507"/>
        <v/>
      </c>
      <c r="AU398" s="266">
        <f>IF(OR(Is_Loading,LEN($A398)=0),"",SWDATA!AN383)</f>
        <v>0</v>
      </c>
      <c r="AV398" s="267">
        <f>IF(OR(Is_Loading,LEN($A398)=0),"",SWDATA!AO383)</f>
        <v>0</v>
      </c>
      <c r="AW398" s="267">
        <f>IF(OR(Is_Loading,LEN($A398)=0),"",SWDATA!AP383)</f>
        <v>0</v>
      </c>
      <c r="AX398" s="266" t="str">
        <f t="shared" si="1508"/>
        <v/>
      </c>
      <c r="AY398" s="266">
        <f>IF(OR(Is_Loading,LEN($A398)=0),"",SWDATA!AR383)</f>
        <v>0</v>
      </c>
      <c r="AZ398" s="267">
        <f>IF(OR(Is_Loading,LEN($A398)=0),"",SWDATA!AS383)</f>
        <v>0</v>
      </c>
      <c r="BA398" s="267">
        <f>IF(OR(Is_Loading,LEN($A398)=0),"",SWDATA!AT383)</f>
        <v>0</v>
      </c>
      <c r="BB398" s="266" t="str">
        <f t="shared" si="1509"/>
        <v/>
      </c>
      <c r="BC398" s="266">
        <f>IF(OR(Is_Loading,LEN($A398)=0),"",SWDATA!AV383)</f>
        <v>0</v>
      </c>
      <c r="BD398" s="267">
        <f>IF(OR(Is_Loading,LEN($A398)=0),"",SWDATA!AW383)</f>
        <v>0</v>
      </c>
      <c r="BE398" s="323">
        <f>IF(OR(Is_Loading,LEN($A398)=0),"",SWDATA!AX383)</f>
        <v>0</v>
      </c>
      <c r="BF398" s="320" t="str">
        <f t="shared" si="1510"/>
        <v/>
      </c>
      <c r="BG398" s="11"/>
      <c r="BH398" s="11"/>
      <c r="BI398" s="11"/>
      <c r="BJ398" s="11"/>
      <c r="BK398" s="11"/>
      <c r="BL398" s="11"/>
      <c r="BM398" s="11"/>
      <c r="BN398" s="11"/>
      <c r="BO398" s="11"/>
      <c r="BP398" s="11"/>
      <c r="BQ398" s="11"/>
      <c r="BR398" s="11"/>
      <c r="BS398" s="11"/>
      <c r="BT398" s="11"/>
      <c r="BU398" s="11"/>
      <c r="BV398" s="11"/>
      <c r="BW398" s="11"/>
      <c r="BX398" s="11"/>
      <c r="BY398" s="11"/>
      <c r="BZ398" s="11"/>
      <c r="CA398" s="11"/>
      <c r="CB398" s="11"/>
      <c r="CC398" s="11"/>
      <c r="CD398" s="11"/>
      <c r="CE398" s="11"/>
      <c r="CF398" s="11"/>
      <c r="CG398" s="11"/>
      <c r="CH398" s="11"/>
      <c r="CI398" s="11"/>
      <c r="CJ398" s="11"/>
      <c r="CK398" s="11"/>
      <c r="CL398" s="11"/>
      <c r="CM398" s="11"/>
      <c r="CN398" s="351"/>
      <c r="CO398" s="351"/>
      <c r="CP398" s="351"/>
      <c r="CQ398" s="351"/>
      <c r="CR398" s="351"/>
      <c r="CS398" s="351"/>
      <c r="CT398" s="351"/>
      <c r="CU398" s="351"/>
      <c r="CV398" s="351"/>
      <c r="CW398" s="351"/>
      <c r="CX398" s="351"/>
      <c r="CY398" s="351"/>
      <c r="CZ398" s="351"/>
      <c r="DA398" s="351"/>
      <c r="DB398" s="351"/>
      <c r="DC398" s="351"/>
      <c r="DD398" s="351"/>
      <c r="DE398" s="351"/>
      <c r="DF398" s="351"/>
      <c r="DG398" s="351"/>
      <c r="DH398" s="351"/>
      <c r="DI398" s="351"/>
      <c r="DJ398" s="351"/>
      <c r="DK398" s="351"/>
      <c r="DL398" s="351"/>
      <c r="DM398" s="351"/>
      <c r="DN398" s="351"/>
      <c r="DS398" s="372"/>
      <c r="DT398" s="374"/>
      <c r="DU398" s="375"/>
      <c r="DV398" s="375"/>
      <c r="DW398" s="375"/>
      <c r="DX398" s="375">
        <v>1</v>
      </c>
      <c r="DY398" s="375">
        <f t="shared" si="1550"/>
        <v>0</v>
      </c>
      <c r="DZ398" s="375">
        <f t="shared" si="1551"/>
        <v>0</v>
      </c>
      <c r="EA398" s="375">
        <f t="shared" si="1552"/>
        <v>1</v>
      </c>
      <c r="EB398" s="375">
        <f t="shared" si="1553"/>
        <v>0</v>
      </c>
      <c r="EC398" s="375">
        <f t="shared" si="1554"/>
        <v>0</v>
      </c>
      <c r="ED398" s="375">
        <f t="shared" si="1555"/>
        <v>1</v>
      </c>
      <c r="EE398" s="375">
        <f t="shared" si="1556"/>
        <v>0</v>
      </c>
      <c r="EF398" s="375">
        <f t="shared" si="1557"/>
        <v>0</v>
      </c>
      <c r="EG398" s="375">
        <f t="shared" si="1558"/>
        <v>1</v>
      </c>
      <c r="EH398" s="375">
        <f t="shared" si="1559"/>
        <v>0</v>
      </c>
      <c r="EI398" s="375">
        <f t="shared" si="1560"/>
        <v>0</v>
      </c>
      <c r="EJ398" s="375">
        <f t="shared" si="1561"/>
        <v>1</v>
      </c>
      <c r="EK398" s="375">
        <f t="shared" si="1562"/>
        <v>0</v>
      </c>
      <c r="EL398" s="375">
        <f t="shared" si="1563"/>
        <v>0</v>
      </c>
      <c r="EM398" s="375">
        <f t="shared" si="1564"/>
        <v>1</v>
      </c>
      <c r="EN398" s="375">
        <f t="shared" si="1565"/>
        <v>0</v>
      </c>
      <c r="EO398" s="375">
        <f t="shared" si="1566"/>
        <v>0</v>
      </c>
      <c r="EP398" s="375">
        <f t="shared" si="1567"/>
        <v>1</v>
      </c>
      <c r="EQ398" s="375">
        <f t="shared" si="1568"/>
        <v>0</v>
      </c>
      <c r="ER398" s="375">
        <f t="shared" si="1569"/>
        <v>0</v>
      </c>
      <c r="ES398" s="375">
        <f t="shared" si="1570"/>
        <v>1</v>
      </c>
      <c r="ET398" s="375">
        <f t="shared" si="1571"/>
        <v>0</v>
      </c>
      <c r="EU398" s="375">
        <f t="shared" si="1572"/>
        <v>0</v>
      </c>
      <c r="EV398" s="375">
        <f t="shared" si="1573"/>
        <v>1</v>
      </c>
      <c r="EW398" s="375">
        <f t="shared" si="1574"/>
        <v>0</v>
      </c>
      <c r="EX398" s="375">
        <f t="shared" si="1575"/>
        <v>0</v>
      </c>
      <c r="EY398" s="375">
        <f t="shared" si="1576"/>
        <v>1</v>
      </c>
      <c r="EZ398" s="375">
        <f t="shared" si="1577"/>
        <v>0</v>
      </c>
      <c r="FA398" s="375">
        <f t="shared" si="1578"/>
        <v>0</v>
      </c>
      <c r="FB398" s="375">
        <f t="shared" si="1579"/>
        <v>1</v>
      </c>
      <c r="FC398" s="375">
        <f t="shared" si="1580"/>
        <v>0</v>
      </c>
      <c r="FD398" s="375">
        <f t="shared" si="1581"/>
        <v>0</v>
      </c>
      <c r="FE398" s="376"/>
      <c r="FF398" s="372"/>
      <c r="FG398" s="372"/>
      <c r="FH398" s="372"/>
      <c r="FI398" s="372"/>
      <c r="FJ398" s="372"/>
      <c r="FK398" s="372"/>
      <c r="FL398" s="372"/>
      <c r="FM398" s="372"/>
      <c r="FN398" s="372"/>
      <c r="FO398" s="372"/>
      <c r="FP398" s="372"/>
      <c r="FQ398" s="372"/>
      <c r="FR398" s="372"/>
      <c r="FS398" s="372"/>
      <c r="FT398" s="372"/>
      <c r="FU398" s="372"/>
      <c r="FV398" s="372"/>
      <c r="FW398" s="372"/>
      <c r="FX398" s="372"/>
      <c r="FY398" s="372"/>
      <c r="FZ398" s="372"/>
      <c r="GA398" s="372"/>
      <c r="GB398" s="372"/>
      <c r="GC398" s="372"/>
      <c r="GD398" s="372"/>
      <c r="GE398" s="372"/>
      <c r="GF398" s="372"/>
      <c r="GG398" s="372"/>
      <c r="GH398" s="372"/>
      <c r="GI398" s="372"/>
      <c r="GJ398" s="372"/>
      <c r="GK398" s="372"/>
      <c r="GL398" s="372"/>
      <c r="GM398" s="372"/>
      <c r="GN398" s="372"/>
      <c r="GO398" s="372"/>
      <c r="GP398" s="372"/>
      <c r="GQ398" s="372"/>
      <c r="GR398" s="372"/>
      <c r="GS398" s="372"/>
      <c r="GT398" s="372"/>
      <c r="GU398" s="372"/>
      <c r="GV398" s="372"/>
      <c r="GW398" s="372"/>
      <c r="GX398" s="372"/>
      <c r="GY398" s="372"/>
      <c r="GZ398" s="372"/>
      <c r="HA398" s="372"/>
      <c r="HB398" s="372"/>
      <c r="HC398" s="372"/>
    </row>
    <row r="399" spans="1:211" s="373" customFormat="1" ht="15" hidden="1" customHeight="1" outlineLevel="1" x14ac:dyDescent="0.2">
      <c r="A399" s="366">
        <f>SWDATA!O384</f>
        <v>0</v>
      </c>
      <c r="B399" s="366">
        <f>SWDATA!M384</f>
        <v>0</v>
      </c>
      <c r="C399" s="351">
        <f>IF(AND(SWDATA!M384=1,SWDATA!Q384="promotions"),SWDATA!P384,0)</f>
        <v>0</v>
      </c>
      <c r="D399" s="367">
        <f>ROW(SWDATA!M384)</f>
        <v>384</v>
      </c>
      <c r="E399" s="368">
        <f t="shared" si="1585"/>
        <v>0</v>
      </c>
      <c r="F399" s="369">
        <f t="shared" si="1498"/>
        <v>1</v>
      </c>
      <c r="G399" s="366" t="str">
        <f t="shared" si="1499"/>
        <v/>
      </c>
      <c r="H399" s="370"/>
      <c r="J399" s="238">
        <f t="shared" si="1500"/>
        <v>0</v>
      </c>
      <c r="K399" s="239" t="str">
        <f t="shared" si="1501"/>
        <v/>
      </c>
      <c r="L399" s="342"/>
      <c r="M399" s="345"/>
      <c r="N399" s="340" t="str">
        <f>IF(LEN(SWDATA!F384)=0,"",N398)</f>
        <v/>
      </c>
      <c r="O399" s="296" t="str">
        <f>IF(LEN(SWDATA!G384)=0,"",O398)</f>
        <v/>
      </c>
      <c r="P399" s="297" t="str">
        <f>IF(LEN(SWDATA!C384)=0,"",SWDATA!C384)</f>
        <v/>
      </c>
      <c r="Q399" s="312" t="str">
        <f t="shared" si="1502"/>
        <v/>
      </c>
      <c r="R399" s="223" t="s">
        <v>261</v>
      </c>
      <c r="S399" s="224"/>
      <c r="T399" s="224"/>
      <c r="U399" s="264" t="s">
        <v>612</v>
      </c>
      <c r="V399" s="205" t="s">
        <v>221</v>
      </c>
      <c r="W399" s="266">
        <f>IF(OR(Is_Loading,LEN($A399)=0),"",SWDATA!P384)</f>
        <v>0</v>
      </c>
      <c r="X399" s="267">
        <f>IF(OR(Is_Loading,LEN($A399)=0),"",SWDATA!Q384)</f>
        <v>0</v>
      </c>
      <c r="Y399" s="267">
        <f>IF(OR(Is_Loading,LEN($A399)=0),"",SWDATA!R384)</f>
        <v>0</v>
      </c>
      <c r="Z399" s="266" t="str">
        <f t="shared" si="1582"/>
        <v/>
      </c>
      <c r="AA399" s="266">
        <f>IF(OR(Is_Loading,LEN($A399)=0),"",SWDATA!T384)</f>
        <v>0</v>
      </c>
      <c r="AB399" s="267">
        <f>IF(OR(Is_Loading,LEN($A399)=0),"",SWDATA!U384)</f>
        <v>0</v>
      </c>
      <c r="AC399" s="267">
        <f>IF(OR(Is_Loading,LEN($A399)=0),"",SWDATA!V384)</f>
        <v>0</v>
      </c>
      <c r="AD399" s="266" t="str">
        <f t="shared" si="1503"/>
        <v/>
      </c>
      <c r="AE399" s="266">
        <f>IF(OR(Is_Loading,LEN($A399)=0),"",SWDATA!X384)</f>
        <v>0</v>
      </c>
      <c r="AF399" s="267">
        <f>IF(OR(Is_Loading,LEN($A399)=0),"",SWDATA!Y384)</f>
        <v>0</v>
      </c>
      <c r="AG399" s="267">
        <f>IF(OR(Is_Loading,LEN($A399)=0),"",SWDATA!Z384)</f>
        <v>0</v>
      </c>
      <c r="AH399" s="266" t="str">
        <f t="shared" si="1504"/>
        <v/>
      </c>
      <c r="AI399" s="266">
        <f>IF(OR(Is_Loading,LEN($A399)=0),"",SWDATA!AB384)</f>
        <v>0</v>
      </c>
      <c r="AJ399" s="267">
        <f>IF(OR(Is_Loading,LEN($A399)=0),"",SWDATA!AC384)</f>
        <v>0</v>
      </c>
      <c r="AK399" s="267">
        <f>IF(OR(Is_Loading,LEN($A399)=0),"",SWDATA!AD384)</f>
        <v>0</v>
      </c>
      <c r="AL399" s="266" t="str">
        <f t="shared" si="1505"/>
        <v/>
      </c>
      <c r="AM399" s="266">
        <f>IF(OR(Is_Loading,LEN($A399)=0),"",SWDATA!AF384)</f>
        <v>0</v>
      </c>
      <c r="AN399" s="267">
        <f>IF(OR(Is_Loading,LEN($A399)=0),"",SWDATA!AG384)</f>
        <v>0</v>
      </c>
      <c r="AO399" s="323">
        <f>IF(OR(Is_Loading,LEN($A399)=0),"",SWDATA!AH384)</f>
        <v>0</v>
      </c>
      <c r="AP399" s="320" t="str">
        <f t="shared" si="1506"/>
        <v/>
      </c>
      <c r="AQ399" s="266">
        <f>IF(OR(Is_Loading,LEN($A399)=0),"",SWDATA!AJ384)</f>
        <v>0</v>
      </c>
      <c r="AR399" s="267">
        <f>IF(OR(Is_Loading,LEN($A399)=0),"",SWDATA!AK384)</f>
        <v>0</v>
      </c>
      <c r="AS399" s="267">
        <f>IF(OR(Is_Loading,LEN($A399)=0),"",SWDATA!AL384)</f>
        <v>0</v>
      </c>
      <c r="AT399" s="266" t="str">
        <f t="shared" si="1507"/>
        <v/>
      </c>
      <c r="AU399" s="266">
        <f>IF(OR(Is_Loading,LEN($A399)=0),"",SWDATA!AN384)</f>
        <v>0</v>
      </c>
      <c r="AV399" s="267">
        <f>IF(OR(Is_Loading,LEN($A399)=0),"",SWDATA!AO384)</f>
        <v>0</v>
      </c>
      <c r="AW399" s="267">
        <f>IF(OR(Is_Loading,LEN($A399)=0),"",SWDATA!AP384)</f>
        <v>0</v>
      </c>
      <c r="AX399" s="266" t="str">
        <f t="shared" si="1508"/>
        <v/>
      </c>
      <c r="AY399" s="266">
        <f>IF(OR(Is_Loading,LEN($A399)=0),"",SWDATA!AR384)</f>
        <v>0</v>
      </c>
      <c r="AZ399" s="267">
        <f>IF(OR(Is_Loading,LEN($A399)=0),"",SWDATA!AS384)</f>
        <v>0</v>
      </c>
      <c r="BA399" s="267">
        <f>IF(OR(Is_Loading,LEN($A399)=0),"",SWDATA!AT384)</f>
        <v>0</v>
      </c>
      <c r="BB399" s="266" t="str">
        <f t="shared" si="1509"/>
        <v/>
      </c>
      <c r="BC399" s="266">
        <f>IF(OR(Is_Loading,LEN($A399)=0),"",SWDATA!AV384)</f>
        <v>0</v>
      </c>
      <c r="BD399" s="267">
        <f>IF(OR(Is_Loading,LEN($A399)=0),"",SWDATA!AW384)</f>
        <v>0</v>
      </c>
      <c r="BE399" s="323">
        <f>IF(OR(Is_Loading,LEN($A399)=0),"",SWDATA!AX384)</f>
        <v>0</v>
      </c>
      <c r="BF399" s="320" t="str">
        <f t="shared" si="1510"/>
        <v/>
      </c>
      <c r="BG399" s="11"/>
      <c r="BH399" s="11"/>
      <c r="BI399" s="11"/>
      <c r="BJ399" s="11"/>
      <c r="BK399" s="11"/>
      <c r="BL399" s="11"/>
      <c r="BM399" s="11"/>
      <c r="BN399" s="11"/>
      <c r="BO399" s="11"/>
      <c r="BP399" s="11"/>
      <c r="BQ399" s="11"/>
      <c r="BR399" s="11"/>
      <c r="BS399" s="11"/>
      <c r="BT399" s="11"/>
      <c r="BU399" s="11"/>
      <c r="BV399" s="11"/>
      <c r="BW399" s="11"/>
      <c r="BX399" s="11"/>
      <c r="BY399" s="11"/>
      <c r="BZ399" s="11"/>
      <c r="CA399" s="11"/>
      <c r="CB399" s="11"/>
      <c r="CC399" s="11"/>
      <c r="CD399" s="11"/>
      <c r="CE399" s="11"/>
      <c r="CF399" s="11"/>
      <c r="CG399" s="11"/>
      <c r="CH399" s="11"/>
      <c r="CI399" s="11"/>
      <c r="CJ399" s="11"/>
      <c r="CK399" s="11"/>
      <c r="CL399" s="11"/>
      <c r="CM399" s="11"/>
      <c r="CN399" s="351"/>
      <c r="CO399" s="351"/>
      <c r="CP399" s="351"/>
      <c r="CQ399" s="351"/>
      <c r="CR399" s="351"/>
      <c r="CS399" s="351"/>
      <c r="CT399" s="351"/>
      <c r="CU399" s="351"/>
      <c r="CV399" s="351"/>
      <c r="CW399" s="351"/>
      <c r="CX399" s="351"/>
      <c r="CY399" s="351"/>
      <c r="CZ399" s="351"/>
      <c r="DA399" s="351"/>
      <c r="DB399" s="351"/>
      <c r="DC399" s="351"/>
      <c r="DD399" s="351"/>
      <c r="DE399" s="351"/>
      <c r="DF399" s="351"/>
      <c r="DG399" s="351"/>
      <c r="DH399" s="351"/>
      <c r="DI399" s="351"/>
      <c r="DJ399" s="351"/>
      <c r="DK399" s="351"/>
      <c r="DL399" s="351"/>
      <c r="DM399" s="351"/>
      <c r="DN399" s="351"/>
      <c r="DS399" s="372"/>
      <c r="DT399" s="374"/>
      <c r="DU399" s="375"/>
      <c r="DV399" s="375"/>
      <c r="DW399" s="375"/>
      <c r="DX399" s="375">
        <v>1</v>
      </c>
      <c r="DY399" s="375">
        <f t="shared" si="1550"/>
        <v>0</v>
      </c>
      <c r="DZ399" s="375">
        <f t="shared" si="1551"/>
        <v>0</v>
      </c>
      <c r="EA399" s="375">
        <f t="shared" si="1552"/>
        <v>1</v>
      </c>
      <c r="EB399" s="375">
        <f t="shared" si="1553"/>
        <v>0</v>
      </c>
      <c r="EC399" s="375">
        <f t="shared" si="1554"/>
        <v>0</v>
      </c>
      <c r="ED399" s="375">
        <f t="shared" si="1555"/>
        <v>1</v>
      </c>
      <c r="EE399" s="375">
        <f t="shared" si="1556"/>
        <v>0</v>
      </c>
      <c r="EF399" s="375">
        <f t="shared" si="1557"/>
        <v>0</v>
      </c>
      <c r="EG399" s="375">
        <f t="shared" si="1558"/>
        <v>1</v>
      </c>
      <c r="EH399" s="375">
        <f t="shared" si="1559"/>
        <v>0</v>
      </c>
      <c r="EI399" s="375">
        <f t="shared" si="1560"/>
        <v>0</v>
      </c>
      <c r="EJ399" s="375">
        <f t="shared" si="1561"/>
        <v>1</v>
      </c>
      <c r="EK399" s="375">
        <f t="shared" si="1562"/>
        <v>0</v>
      </c>
      <c r="EL399" s="375">
        <f t="shared" si="1563"/>
        <v>0</v>
      </c>
      <c r="EM399" s="375">
        <f t="shared" si="1564"/>
        <v>1</v>
      </c>
      <c r="EN399" s="375">
        <f t="shared" si="1565"/>
        <v>0</v>
      </c>
      <c r="EO399" s="375">
        <f t="shared" si="1566"/>
        <v>0</v>
      </c>
      <c r="EP399" s="375">
        <f t="shared" si="1567"/>
        <v>1</v>
      </c>
      <c r="EQ399" s="375">
        <f t="shared" si="1568"/>
        <v>0</v>
      </c>
      <c r="ER399" s="375">
        <f t="shared" si="1569"/>
        <v>0</v>
      </c>
      <c r="ES399" s="375">
        <f t="shared" si="1570"/>
        <v>1</v>
      </c>
      <c r="ET399" s="375">
        <f t="shared" si="1571"/>
        <v>0</v>
      </c>
      <c r="EU399" s="375">
        <f t="shared" si="1572"/>
        <v>0</v>
      </c>
      <c r="EV399" s="375">
        <f t="shared" si="1573"/>
        <v>1</v>
      </c>
      <c r="EW399" s="375">
        <f t="shared" si="1574"/>
        <v>0</v>
      </c>
      <c r="EX399" s="375">
        <f t="shared" si="1575"/>
        <v>0</v>
      </c>
      <c r="EY399" s="375">
        <f t="shared" si="1576"/>
        <v>1</v>
      </c>
      <c r="EZ399" s="375">
        <f t="shared" si="1577"/>
        <v>0</v>
      </c>
      <c r="FA399" s="375">
        <f t="shared" si="1578"/>
        <v>0</v>
      </c>
      <c r="FB399" s="375">
        <f t="shared" si="1579"/>
        <v>1</v>
      </c>
      <c r="FC399" s="375">
        <f t="shared" si="1580"/>
        <v>0</v>
      </c>
      <c r="FD399" s="375">
        <f t="shared" si="1581"/>
        <v>0</v>
      </c>
      <c r="FE399" s="376"/>
      <c r="FF399" s="372"/>
      <c r="FG399" s="372"/>
      <c r="FH399" s="372"/>
      <c r="FI399" s="372"/>
      <c r="FJ399" s="372"/>
      <c r="FK399" s="372"/>
      <c r="FL399" s="372"/>
      <c r="FM399" s="372"/>
      <c r="FN399" s="372"/>
      <c r="FO399" s="372"/>
      <c r="FP399" s="372"/>
      <c r="FQ399" s="372"/>
      <c r="FR399" s="372"/>
      <c r="FS399" s="372"/>
      <c r="FT399" s="372"/>
      <c r="FU399" s="372"/>
      <c r="FV399" s="372"/>
      <c r="FW399" s="372"/>
      <c r="FX399" s="372"/>
      <c r="FY399" s="372"/>
      <c r="FZ399" s="372"/>
      <c r="GA399" s="372"/>
      <c r="GB399" s="372"/>
      <c r="GC399" s="372"/>
      <c r="GD399" s="372"/>
      <c r="GE399" s="372"/>
      <c r="GF399" s="372"/>
      <c r="GG399" s="372"/>
      <c r="GH399" s="372"/>
      <c r="GI399" s="372"/>
      <c r="GJ399" s="372"/>
      <c r="GK399" s="372"/>
      <c r="GL399" s="372"/>
      <c r="GM399" s="372"/>
      <c r="GN399" s="372"/>
      <c r="GO399" s="372"/>
      <c r="GP399" s="372"/>
      <c r="GQ399" s="372"/>
      <c r="GR399" s="372"/>
      <c r="GS399" s="372"/>
      <c r="GT399" s="372"/>
      <c r="GU399" s="372"/>
      <c r="GV399" s="372"/>
      <c r="GW399" s="372"/>
      <c r="GX399" s="372"/>
      <c r="GY399" s="372"/>
      <c r="GZ399" s="372"/>
      <c r="HA399" s="372"/>
      <c r="HB399" s="372"/>
      <c r="HC399" s="372"/>
    </row>
    <row r="400" spans="1:211" s="373" customFormat="1" ht="15" hidden="1" customHeight="1" outlineLevel="1" x14ac:dyDescent="0.2">
      <c r="A400" s="366">
        <f>SWDATA!O385</f>
        <v>0</v>
      </c>
      <c r="B400" s="366">
        <f>SWDATA!M385</f>
        <v>0</v>
      </c>
      <c r="C400" s="351">
        <f>IF(AND(SWDATA!M385=1,SWDATA!Q385="promotions"),SWDATA!P385,0)</f>
        <v>0</v>
      </c>
      <c r="D400" s="367">
        <f>ROW(SWDATA!M385)</f>
        <v>385</v>
      </c>
      <c r="E400" s="368">
        <f t="shared" si="1585"/>
        <v>0</v>
      </c>
      <c r="F400" s="369">
        <f t="shared" si="1498"/>
        <v>1</v>
      </c>
      <c r="G400" s="366" t="str">
        <f t="shared" si="1499"/>
        <v/>
      </c>
      <c r="H400" s="370"/>
      <c r="J400" s="238">
        <f t="shared" si="1500"/>
        <v>0</v>
      </c>
      <c r="K400" s="239" t="str">
        <f t="shared" si="1501"/>
        <v/>
      </c>
      <c r="L400" s="342"/>
      <c r="M400" s="345"/>
      <c r="N400" s="340" t="str">
        <f>IF(LEN(SWDATA!F385)=0,"",N399)</f>
        <v/>
      </c>
      <c r="O400" s="296" t="str">
        <f>IF(LEN(SWDATA!G385)=0,"",O399)</f>
        <v/>
      </c>
      <c r="P400" s="297" t="str">
        <f>IF(LEN(SWDATA!C385)=0,"",SWDATA!C385)</f>
        <v/>
      </c>
      <c r="Q400" s="312" t="str">
        <f t="shared" si="1502"/>
        <v/>
      </c>
      <c r="R400" s="223" t="s">
        <v>261</v>
      </c>
      <c r="S400" s="224"/>
      <c r="T400" s="224"/>
      <c r="U400" s="264" t="s">
        <v>597</v>
      </c>
      <c r="V400" s="205" t="s">
        <v>221</v>
      </c>
      <c r="W400" s="266">
        <f>IF(OR(Is_Loading,LEN($A400)=0),"",SWDATA!P385)</f>
        <v>0</v>
      </c>
      <c r="X400" s="267">
        <f>IF(OR(Is_Loading,LEN($A400)=0),"",SWDATA!Q385)</f>
        <v>0</v>
      </c>
      <c r="Y400" s="267">
        <f>IF(OR(Is_Loading,LEN($A400)=0),"",SWDATA!R385)</f>
        <v>0</v>
      </c>
      <c r="Z400" s="266" t="str">
        <f t="shared" si="1582"/>
        <v/>
      </c>
      <c r="AA400" s="266">
        <f>IF(OR(Is_Loading,LEN($A400)=0),"",SWDATA!T385)</f>
        <v>0</v>
      </c>
      <c r="AB400" s="267">
        <f>IF(OR(Is_Loading,LEN($A400)=0),"",SWDATA!U385)</f>
        <v>0</v>
      </c>
      <c r="AC400" s="267">
        <f>IF(OR(Is_Loading,LEN($A400)=0),"",SWDATA!V385)</f>
        <v>0</v>
      </c>
      <c r="AD400" s="266" t="str">
        <f t="shared" si="1503"/>
        <v/>
      </c>
      <c r="AE400" s="266">
        <f>IF(OR(Is_Loading,LEN($A400)=0),"",SWDATA!X385)</f>
        <v>0</v>
      </c>
      <c r="AF400" s="267">
        <f>IF(OR(Is_Loading,LEN($A400)=0),"",SWDATA!Y385)</f>
        <v>0</v>
      </c>
      <c r="AG400" s="267">
        <f>IF(OR(Is_Loading,LEN($A400)=0),"",SWDATA!Z385)</f>
        <v>0</v>
      </c>
      <c r="AH400" s="266" t="str">
        <f t="shared" si="1504"/>
        <v/>
      </c>
      <c r="AI400" s="266">
        <f>IF(OR(Is_Loading,LEN($A400)=0),"",SWDATA!AB385)</f>
        <v>0</v>
      </c>
      <c r="AJ400" s="267">
        <f>IF(OR(Is_Loading,LEN($A400)=0),"",SWDATA!AC385)</f>
        <v>0</v>
      </c>
      <c r="AK400" s="267">
        <f>IF(OR(Is_Loading,LEN($A400)=0),"",SWDATA!AD385)</f>
        <v>0</v>
      </c>
      <c r="AL400" s="266" t="str">
        <f t="shared" si="1505"/>
        <v/>
      </c>
      <c r="AM400" s="266">
        <f>IF(OR(Is_Loading,LEN($A400)=0),"",SWDATA!AF385)</f>
        <v>0</v>
      </c>
      <c r="AN400" s="267">
        <f>IF(OR(Is_Loading,LEN($A400)=0),"",SWDATA!AG385)</f>
        <v>0</v>
      </c>
      <c r="AO400" s="323">
        <f>IF(OR(Is_Loading,LEN($A400)=0),"",SWDATA!AH385)</f>
        <v>0</v>
      </c>
      <c r="AP400" s="320" t="str">
        <f t="shared" si="1506"/>
        <v/>
      </c>
      <c r="AQ400" s="266">
        <f>IF(OR(Is_Loading,LEN($A400)=0),"",SWDATA!AJ385)</f>
        <v>0</v>
      </c>
      <c r="AR400" s="267">
        <f>IF(OR(Is_Loading,LEN($A400)=0),"",SWDATA!AK385)</f>
        <v>0</v>
      </c>
      <c r="AS400" s="267">
        <f>IF(OR(Is_Loading,LEN($A400)=0),"",SWDATA!AL385)</f>
        <v>0</v>
      </c>
      <c r="AT400" s="266" t="str">
        <f t="shared" si="1507"/>
        <v/>
      </c>
      <c r="AU400" s="266">
        <f>IF(OR(Is_Loading,LEN($A400)=0),"",SWDATA!AN385)</f>
        <v>0</v>
      </c>
      <c r="AV400" s="267">
        <f>IF(OR(Is_Loading,LEN($A400)=0),"",SWDATA!AO385)</f>
        <v>0</v>
      </c>
      <c r="AW400" s="267">
        <f>IF(OR(Is_Loading,LEN($A400)=0),"",SWDATA!AP385)</f>
        <v>0</v>
      </c>
      <c r="AX400" s="266" t="str">
        <f t="shared" si="1508"/>
        <v/>
      </c>
      <c r="AY400" s="266">
        <f>IF(OR(Is_Loading,LEN($A400)=0),"",SWDATA!AR385)</f>
        <v>0</v>
      </c>
      <c r="AZ400" s="267">
        <f>IF(OR(Is_Loading,LEN($A400)=0),"",SWDATA!AS385)</f>
        <v>0</v>
      </c>
      <c r="BA400" s="267">
        <f>IF(OR(Is_Loading,LEN($A400)=0),"",SWDATA!AT385)</f>
        <v>0</v>
      </c>
      <c r="BB400" s="266" t="str">
        <f t="shared" si="1509"/>
        <v/>
      </c>
      <c r="BC400" s="266">
        <f>IF(OR(Is_Loading,LEN($A400)=0),"",SWDATA!AV385)</f>
        <v>0</v>
      </c>
      <c r="BD400" s="267">
        <f>IF(OR(Is_Loading,LEN($A400)=0),"",SWDATA!AW385)</f>
        <v>0</v>
      </c>
      <c r="BE400" s="323">
        <f>IF(OR(Is_Loading,LEN($A400)=0),"",SWDATA!AX385)</f>
        <v>0</v>
      </c>
      <c r="BF400" s="320" t="str">
        <f t="shared" si="1510"/>
        <v/>
      </c>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c r="CD400" s="11"/>
      <c r="CE400" s="11"/>
      <c r="CF400" s="11"/>
      <c r="CG400" s="11"/>
      <c r="CH400" s="11"/>
      <c r="CI400" s="11"/>
      <c r="CJ400" s="11"/>
      <c r="CK400" s="11"/>
      <c r="CL400" s="11"/>
      <c r="CM400" s="11"/>
      <c r="CN400" s="351"/>
      <c r="CO400" s="351"/>
      <c r="CP400" s="351"/>
      <c r="CQ400" s="351"/>
      <c r="CR400" s="351"/>
      <c r="CS400" s="351"/>
      <c r="CT400" s="351"/>
      <c r="CU400" s="351"/>
      <c r="CV400" s="351"/>
      <c r="CW400" s="351"/>
      <c r="CX400" s="351"/>
      <c r="CY400" s="351"/>
      <c r="CZ400" s="351"/>
      <c r="DA400" s="351"/>
      <c r="DB400" s="351"/>
      <c r="DC400" s="351"/>
      <c r="DD400" s="351"/>
      <c r="DE400" s="351"/>
      <c r="DF400" s="351"/>
      <c r="DG400" s="351"/>
      <c r="DH400" s="351"/>
      <c r="DI400" s="351"/>
      <c r="DJ400" s="351"/>
      <c r="DK400" s="351"/>
      <c r="DL400" s="351"/>
      <c r="DM400" s="351"/>
      <c r="DN400" s="351"/>
      <c r="DS400" s="372"/>
      <c r="DT400" s="374"/>
      <c r="DU400" s="375"/>
      <c r="DV400" s="375"/>
      <c r="DW400" s="375"/>
      <c r="DX400" s="375">
        <v>1</v>
      </c>
      <c r="DY400" s="375">
        <f t="shared" si="1550"/>
        <v>0</v>
      </c>
      <c r="DZ400" s="375">
        <f t="shared" si="1551"/>
        <v>0</v>
      </c>
      <c r="EA400" s="375">
        <f t="shared" si="1552"/>
        <v>1</v>
      </c>
      <c r="EB400" s="375">
        <f t="shared" si="1553"/>
        <v>0</v>
      </c>
      <c r="EC400" s="375">
        <f t="shared" si="1554"/>
        <v>0</v>
      </c>
      <c r="ED400" s="375">
        <f t="shared" si="1555"/>
        <v>1</v>
      </c>
      <c r="EE400" s="375">
        <f t="shared" si="1556"/>
        <v>0</v>
      </c>
      <c r="EF400" s="375">
        <f t="shared" si="1557"/>
        <v>0</v>
      </c>
      <c r="EG400" s="375">
        <f t="shared" si="1558"/>
        <v>1</v>
      </c>
      <c r="EH400" s="375">
        <f t="shared" si="1559"/>
        <v>0</v>
      </c>
      <c r="EI400" s="375">
        <f t="shared" si="1560"/>
        <v>0</v>
      </c>
      <c r="EJ400" s="375">
        <f t="shared" si="1561"/>
        <v>1</v>
      </c>
      <c r="EK400" s="375">
        <f t="shared" si="1562"/>
        <v>0</v>
      </c>
      <c r="EL400" s="375">
        <f t="shared" si="1563"/>
        <v>0</v>
      </c>
      <c r="EM400" s="375">
        <f t="shared" si="1564"/>
        <v>1</v>
      </c>
      <c r="EN400" s="375">
        <f t="shared" si="1565"/>
        <v>0</v>
      </c>
      <c r="EO400" s="375">
        <f t="shared" si="1566"/>
        <v>0</v>
      </c>
      <c r="EP400" s="375">
        <f t="shared" si="1567"/>
        <v>1</v>
      </c>
      <c r="EQ400" s="375">
        <f t="shared" si="1568"/>
        <v>0</v>
      </c>
      <c r="ER400" s="375">
        <f t="shared" si="1569"/>
        <v>0</v>
      </c>
      <c r="ES400" s="375">
        <f t="shared" si="1570"/>
        <v>1</v>
      </c>
      <c r="ET400" s="375">
        <f t="shared" si="1571"/>
        <v>0</v>
      </c>
      <c r="EU400" s="375">
        <f t="shared" si="1572"/>
        <v>0</v>
      </c>
      <c r="EV400" s="375">
        <f t="shared" si="1573"/>
        <v>1</v>
      </c>
      <c r="EW400" s="375">
        <f t="shared" si="1574"/>
        <v>0</v>
      </c>
      <c r="EX400" s="375">
        <f t="shared" si="1575"/>
        <v>0</v>
      </c>
      <c r="EY400" s="375">
        <f t="shared" si="1576"/>
        <v>1</v>
      </c>
      <c r="EZ400" s="375">
        <f t="shared" si="1577"/>
        <v>0</v>
      </c>
      <c r="FA400" s="375">
        <f t="shared" si="1578"/>
        <v>0</v>
      </c>
      <c r="FB400" s="375">
        <f t="shared" si="1579"/>
        <v>1</v>
      </c>
      <c r="FC400" s="375">
        <f t="shared" si="1580"/>
        <v>0</v>
      </c>
      <c r="FD400" s="375">
        <f t="shared" si="1581"/>
        <v>0</v>
      </c>
      <c r="FE400" s="376"/>
      <c r="FF400" s="372"/>
      <c r="FG400" s="372"/>
      <c r="FH400" s="372"/>
      <c r="FI400" s="372"/>
      <c r="FJ400" s="372"/>
      <c r="FK400" s="372"/>
      <c r="FL400" s="372"/>
      <c r="FM400" s="372"/>
      <c r="FN400" s="372"/>
      <c r="FO400" s="372"/>
      <c r="FP400" s="372"/>
      <c r="FQ400" s="372"/>
      <c r="FR400" s="372"/>
      <c r="FS400" s="372"/>
      <c r="FT400" s="372"/>
      <c r="FU400" s="372"/>
      <c r="FV400" s="372"/>
      <c r="FW400" s="372"/>
      <c r="FX400" s="372"/>
      <c r="FY400" s="372"/>
      <c r="FZ400" s="372"/>
      <c r="GA400" s="372"/>
      <c r="GB400" s="372"/>
      <c r="GC400" s="372"/>
      <c r="GD400" s="372"/>
      <c r="GE400" s="372"/>
      <c r="GF400" s="372"/>
      <c r="GG400" s="372"/>
      <c r="GH400" s="372"/>
      <c r="GI400" s="372"/>
      <c r="GJ400" s="372"/>
      <c r="GK400" s="372"/>
      <c r="GL400" s="372"/>
      <c r="GM400" s="372"/>
      <c r="GN400" s="372"/>
      <c r="GO400" s="372"/>
      <c r="GP400" s="372"/>
      <c r="GQ400" s="372"/>
      <c r="GR400" s="372"/>
      <c r="GS400" s="372"/>
      <c r="GT400" s="372"/>
      <c r="GU400" s="372"/>
      <c r="GV400" s="372"/>
      <c r="GW400" s="372"/>
      <c r="GX400" s="372"/>
      <c r="GY400" s="372"/>
      <c r="GZ400" s="372"/>
      <c r="HA400" s="372"/>
      <c r="HB400" s="372"/>
      <c r="HC400" s="372"/>
    </row>
    <row r="401" spans="1:211" s="373" customFormat="1" ht="15" hidden="1" customHeight="1" outlineLevel="1" x14ac:dyDescent="0.2">
      <c r="A401" s="366">
        <f>SWDATA!O386</f>
        <v>0</v>
      </c>
      <c r="B401" s="366">
        <f>SWDATA!M386</f>
        <v>0</v>
      </c>
      <c r="C401" s="351">
        <f>IF(AND(SWDATA!M386=1,SWDATA!Q386="promotions"),SWDATA!P386,0)</f>
        <v>0</v>
      </c>
      <c r="D401" s="367">
        <f>ROW(SWDATA!M386)</f>
        <v>386</v>
      </c>
      <c r="E401" s="368">
        <f t="shared" si="1585"/>
        <v>0</v>
      </c>
      <c r="F401" s="369">
        <f t="shared" si="1498"/>
        <v>1</v>
      </c>
      <c r="G401" s="366" t="str">
        <f t="shared" si="1499"/>
        <v/>
      </c>
      <c r="H401" s="370"/>
      <c r="J401" s="238">
        <f t="shared" si="1500"/>
        <v>0</v>
      </c>
      <c r="K401" s="239" t="str">
        <f t="shared" si="1501"/>
        <v/>
      </c>
      <c r="L401" s="342"/>
      <c r="M401" s="345"/>
      <c r="N401" s="340" t="str">
        <f>IF(LEN(SWDATA!F386)=0,"",N400)</f>
        <v/>
      </c>
      <c r="O401" s="296" t="str">
        <f>IF(LEN(SWDATA!G386)=0,"",O400)</f>
        <v/>
      </c>
      <c r="P401" s="297" t="str">
        <f>IF(LEN(SWDATA!C386)=0,"",SWDATA!C386)</f>
        <v/>
      </c>
      <c r="Q401" s="312" t="str">
        <f t="shared" si="1502"/>
        <v/>
      </c>
      <c r="R401" s="223" t="s">
        <v>261</v>
      </c>
      <c r="S401" s="224"/>
      <c r="T401" s="224"/>
      <c r="U401" s="264" t="s">
        <v>599</v>
      </c>
      <c r="V401" s="205" t="s">
        <v>221</v>
      </c>
      <c r="W401" s="266">
        <f>IF(OR(Is_Loading,LEN($A401)=0),"",SWDATA!P386)</f>
        <v>0</v>
      </c>
      <c r="X401" s="267">
        <f>IF(OR(Is_Loading,LEN($A401)=0),"",SWDATA!Q386)</f>
        <v>0</v>
      </c>
      <c r="Y401" s="267">
        <f>IF(OR(Is_Loading,LEN($A401)=0),"",SWDATA!R386)</f>
        <v>0</v>
      </c>
      <c r="Z401" s="266" t="str">
        <f t="shared" si="1582"/>
        <v/>
      </c>
      <c r="AA401" s="266">
        <f>IF(OR(Is_Loading,LEN($A401)=0),"",SWDATA!T386)</f>
        <v>0</v>
      </c>
      <c r="AB401" s="267">
        <f>IF(OR(Is_Loading,LEN($A401)=0),"",SWDATA!U386)</f>
        <v>0</v>
      </c>
      <c r="AC401" s="267">
        <f>IF(OR(Is_Loading,LEN($A401)=0),"",SWDATA!V386)</f>
        <v>0</v>
      </c>
      <c r="AD401" s="266" t="str">
        <f t="shared" si="1503"/>
        <v/>
      </c>
      <c r="AE401" s="266">
        <f>IF(OR(Is_Loading,LEN($A401)=0),"",SWDATA!X386)</f>
        <v>0</v>
      </c>
      <c r="AF401" s="267">
        <f>IF(OR(Is_Loading,LEN($A401)=0),"",SWDATA!Y386)</f>
        <v>0</v>
      </c>
      <c r="AG401" s="267">
        <f>IF(OR(Is_Loading,LEN($A401)=0),"",SWDATA!Z386)</f>
        <v>0</v>
      </c>
      <c r="AH401" s="266" t="str">
        <f t="shared" si="1504"/>
        <v/>
      </c>
      <c r="AI401" s="266">
        <f>IF(OR(Is_Loading,LEN($A401)=0),"",SWDATA!AB386)</f>
        <v>0</v>
      </c>
      <c r="AJ401" s="267">
        <f>IF(OR(Is_Loading,LEN($A401)=0),"",SWDATA!AC386)</f>
        <v>0</v>
      </c>
      <c r="AK401" s="267">
        <f>IF(OR(Is_Loading,LEN($A401)=0),"",SWDATA!AD386)</f>
        <v>0</v>
      </c>
      <c r="AL401" s="266" t="str">
        <f t="shared" si="1505"/>
        <v/>
      </c>
      <c r="AM401" s="266">
        <f>IF(OR(Is_Loading,LEN($A401)=0),"",SWDATA!AF386)</f>
        <v>0</v>
      </c>
      <c r="AN401" s="267">
        <f>IF(OR(Is_Loading,LEN($A401)=0),"",SWDATA!AG386)</f>
        <v>0</v>
      </c>
      <c r="AO401" s="323">
        <f>IF(OR(Is_Loading,LEN($A401)=0),"",SWDATA!AH386)</f>
        <v>0</v>
      </c>
      <c r="AP401" s="320" t="str">
        <f t="shared" si="1506"/>
        <v/>
      </c>
      <c r="AQ401" s="266">
        <f>IF(OR(Is_Loading,LEN($A401)=0),"",SWDATA!AJ386)</f>
        <v>0</v>
      </c>
      <c r="AR401" s="267">
        <f>IF(OR(Is_Loading,LEN($A401)=0),"",SWDATA!AK386)</f>
        <v>0</v>
      </c>
      <c r="AS401" s="267">
        <f>IF(OR(Is_Loading,LEN($A401)=0),"",SWDATA!AL386)</f>
        <v>0</v>
      </c>
      <c r="AT401" s="266" t="str">
        <f t="shared" si="1507"/>
        <v/>
      </c>
      <c r="AU401" s="266">
        <f>IF(OR(Is_Loading,LEN($A401)=0),"",SWDATA!AN386)</f>
        <v>0</v>
      </c>
      <c r="AV401" s="267">
        <f>IF(OR(Is_Loading,LEN($A401)=0),"",SWDATA!AO386)</f>
        <v>0</v>
      </c>
      <c r="AW401" s="267">
        <f>IF(OR(Is_Loading,LEN($A401)=0),"",SWDATA!AP386)</f>
        <v>0</v>
      </c>
      <c r="AX401" s="266" t="str">
        <f t="shared" si="1508"/>
        <v/>
      </c>
      <c r="AY401" s="266">
        <f>IF(OR(Is_Loading,LEN($A401)=0),"",SWDATA!AR386)</f>
        <v>0</v>
      </c>
      <c r="AZ401" s="267">
        <f>IF(OR(Is_Loading,LEN($A401)=0),"",SWDATA!AS386)</f>
        <v>0</v>
      </c>
      <c r="BA401" s="267">
        <f>IF(OR(Is_Loading,LEN($A401)=0),"",SWDATA!AT386)</f>
        <v>0</v>
      </c>
      <c r="BB401" s="266" t="str">
        <f t="shared" si="1509"/>
        <v/>
      </c>
      <c r="BC401" s="266">
        <f>IF(OR(Is_Loading,LEN($A401)=0),"",SWDATA!AV386)</f>
        <v>0</v>
      </c>
      <c r="BD401" s="267">
        <f>IF(OR(Is_Loading,LEN($A401)=0),"",SWDATA!AW386)</f>
        <v>0</v>
      </c>
      <c r="BE401" s="323">
        <f>IF(OR(Is_Loading,LEN($A401)=0),"",SWDATA!AX386)</f>
        <v>0</v>
      </c>
      <c r="BF401" s="320" t="str">
        <f t="shared" si="1510"/>
        <v/>
      </c>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c r="CD401" s="11"/>
      <c r="CE401" s="11"/>
      <c r="CF401" s="11"/>
      <c r="CG401" s="11"/>
      <c r="CH401" s="11"/>
      <c r="CI401" s="11"/>
      <c r="CJ401" s="11"/>
      <c r="CK401" s="11"/>
      <c r="CL401" s="11"/>
      <c r="CM401" s="11"/>
      <c r="CN401" s="351"/>
      <c r="CO401" s="351"/>
      <c r="CP401" s="351"/>
      <c r="CQ401" s="351"/>
      <c r="CR401" s="351"/>
      <c r="CS401" s="351"/>
      <c r="CT401" s="351"/>
      <c r="CU401" s="351"/>
      <c r="CV401" s="351"/>
      <c r="CW401" s="351"/>
      <c r="CX401" s="351"/>
      <c r="CY401" s="351"/>
      <c r="CZ401" s="351"/>
      <c r="DA401" s="351"/>
      <c r="DB401" s="351"/>
      <c r="DC401" s="351"/>
      <c r="DD401" s="351"/>
      <c r="DE401" s="351"/>
      <c r="DF401" s="351"/>
      <c r="DG401" s="351"/>
      <c r="DH401" s="351"/>
      <c r="DI401" s="351"/>
      <c r="DJ401" s="351"/>
      <c r="DK401" s="351"/>
      <c r="DL401" s="351"/>
      <c r="DM401" s="351"/>
      <c r="DN401" s="351"/>
      <c r="DS401" s="372"/>
      <c r="DT401" s="374"/>
      <c r="DU401" s="375"/>
      <c r="DV401" s="375"/>
      <c r="DW401" s="375"/>
      <c r="DX401" s="375">
        <v>1</v>
      </c>
      <c r="DY401" s="375">
        <f t="shared" si="1550"/>
        <v>0</v>
      </c>
      <c r="DZ401" s="375">
        <f t="shared" si="1551"/>
        <v>0</v>
      </c>
      <c r="EA401" s="375">
        <f t="shared" si="1552"/>
        <v>1</v>
      </c>
      <c r="EB401" s="375">
        <f t="shared" si="1553"/>
        <v>0</v>
      </c>
      <c r="EC401" s="375">
        <f t="shared" si="1554"/>
        <v>0</v>
      </c>
      <c r="ED401" s="375">
        <f t="shared" si="1555"/>
        <v>1</v>
      </c>
      <c r="EE401" s="375">
        <f t="shared" si="1556"/>
        <v>0</v>
      </c>
      <c r="EF401" s="375">
        <f t="shared" si="1557"/>
        <v>0</v>
      </c>
      <c r="EG401" s="375">
        <f t="shared" si="1558"/>
        <v>1</v>
      </c>
      <c r="EH401" s="375">
        <f t="shared" si="1559"/>
        <v>0</v>
      </c>
      <c r="EI401" s="375">
        <f t="shared" si="1560"/>
        <v>0</v>
      </c>
      <c r="EJ401" s="375">
        <f t="shared" si="1561"/>
        <v>1</v>
      </c>
      <c r="EK401" s="375">
        <f t="shared" si="1562"/>
        <v>0</v>
      </c>
      <c r="EL401" s="375">
        <f t="shared" si="1563"/>
        <v>0</v>
      </c>
      <c r="EM401" s="375">
        <f t="shared" si="1564"/>
        <v>1</v>
      </c>
      <c r="EN401" s="375">
        <f t="shared" si="1565"/>
        <v>0</v>
      </c>
      <c r="EO401" s="375">
        <f t="shared" si="1566"/>
        <v>0</v>
      </c>
      <c r="EP401" s="375">
        <f t="shared" si="1567"/>
        <v>1</v>
      </c>
      <c r="EQ401" s="375">
        <f t="shared" si="1568"/>
        <v>0</v>
      </c>
      <c r="ER401" s="375">
        <f t="shared" si="1569"/>
        <v>0</v>
      </c>
      <c r="ES401" s="375">
        <f t="shared" si="1570"/>
        <v>1</v>
      </c>
      <c r="ET401" s="375">
        <f t="shared" si="1571"/>
        <v>0</v>
      </c>
      <c r="EU401" s="375">
        <f t="shared" si="1572"/>
        <v>0</v>
      </c>
      <c r="EV401" s="375">
        <f t="shared" si="1573"/>
        <v>1</v>
      </c>
      <c r="EW401" s="375">
        <f t="shared" si="1574"/>
        <v>0</v>
      </c>
      <c r="EX401" s="375">
        <f t="shared" si="1575"/>
        <v>0</v>
      </c>
      <c r="EY401" s="375">
        <f t="shared" si="1576"/>
        <v>1</v>
      </c>
      <c r="EZ401" s="375">
        <f t="shared" si="1577"/>
        <v>0</v>
      </c>
      <c r="FA401" s="375">
        <f t="shared" si="1578"/>
        <v>0</v>
      </c>
      <c r="FB401" s="375">
        <f t="shared" si="1579"/>
        <v>1</v>
      </c>
      <c r="FC401" s="375">
        <f t="shared" si="1580"/>
        <v>0</v>
      </c>
      <c r="FD401" s="375">
        <f t="shared" si="1581"/>
        <v>0</v>
      </c>
      <c r="FE401" s="376"/>
      <c r="FF401" s="372"/>
      <c r="FG401" s="372"/>
      <c r="FH401" s="372"/>
      <c r="FI401" s="372"/>
      <c r="FJ401" s="372"/>
      <c r="FK401" s="372"/>
      <c r="FL401" s="372"/>
      <c r="FM401" s="372"/>
      <c r="FN401" s="372"/>
      <c r="FO401" s="372"/>
      <c r="FP401" s="372"/>
      <c r="FQ401" s="372"/>
      <c r="FR401" s="372"/>
      <c r="FS401" s="372"/>
      <c r="FT401" s="372"/>
      <c r="FU401" s="372"/>
      <c r="FV401" s="372"/>
      <c r="FW401" s="372"/>
      <c r="FX401" s="372"/>
      <c r="FY401" s="372"/>
      <c r="FZ401" s="372"/>
      <c r="GA401" s="372"/>
      <c r="GB401" s="372"/>
      <c r="GC401" s="372"/>
      <c r="GD401" s="372"/>
      <c r="GE401" s="372"/>
      <c r="GF401" s="372"/>
      <c r="GG401" s="372"/>
      <c r="GH401" s="372"/>
      <c r="GI401" s="372"/>
      <c r="GJ401" s="372"/>
      <c r="GK401" s="372"/>
      <c r="GL401" s="372"/>
      <c r="GM401" s="372"/>
      <c r="GN401" s="372"/>
      <c r="GO401" s="372"/>
      <c r="GP401" s="372"/>
      <c r="GQ401" s="372"/>
      <c r="GR401" s="372"/>
      <c r="GS401" s="372"/>
      <c r="GT401" s="372"/>
      <c r="GU401" s="372"/>
      <c r="GV401" s="372"/>
      <c r="GW401" s="372"/>
      <c r="GX401" s="372"/>
      <c r="GY401" s="372"/>
      <c r="GZ401" s="372"/>
      <c r="HA401" s="372"/>
      <c r="HB401" s="372"/>
      <c r="HC401" s="372"/>
    </row>
    <row r="402" spans="1:211" s="373" customFormat="1" ht="15" hidden="1" customHeight="1" outlineLevel="1" x14ac:dyDescent="0.2">
      <c r="A402" s="366">
        <f>SWDATA!O387</f>
        <v>0</v>
      </c>
      <c r="B402" s="366">
        <f>SWDATA!M387</f>
        <v>0</v>
      </c>
      <c r="C402" s="351">
        <f>IF(AND(SWDATA!M387=1,SWDATA!Q387="promotions"),SWDATA!P387,0)</f>
        <v>0</v>
      </c>
      <c r="D402" s="367">
        <f>ROW(SWDATA!M387)</f>
        <v>387</v>
      </c>
      <c r="E402" s="368">
        <f t="shared" si="1585"/>
        <v>0</v>
      </c>
      <c r="F402" s="369">
        <f t="shared" si="1498"/>
        <v>1</v>
      </c>
      <c r="G402" s="366" t="str">
        <f t="shared" si="1499"/>
        <v/>
      </c>
      <c r="H402" s="370"/>
      <c r="J402" s="238">
        <f t="shared" si="1500"/>
        <v>0</v>
      </c>
      <c r="K402" s="239" t="str">
        <f t="shared" si="1501"/>
        <v/>
      </c>
      <c r="L402" s="342"/>
      <c r="M402" s="345"/>
      <c r="N402" s="340" t="str">
        <f>IF(LEN(SWDATA!F387)=0,"",N401)</f>
        <v/>
      </c>
      <c r="O402" s="296" t="str">
        <f>IF(LEN(SWDATA!G387)=0,"",O401)</f>
        <v/>
      </c>
      <c r="P402" s="297" t="str">
        <f>IF(LEN(SWDATA!C387)=0,"",SWDATA!C387)</f>
        <v/>
      </c>
      <c r="Q402" s="312" t="str">
        <f t="shared" si="1502"/>
        <v/>
      </c>
      <c r="R402" s="223" t="s">
        <v>261</v>
      </c>
      <c r="S402" s="224"/>
      <c r="T402" s="224"/>
      <c r="U402" s="264" t="s">
        <v>600</v>
      </c>
      <c r="V402" s="205" t="s">
        <v>221</v>
      </c>
      <c r="W402" s="266">
        <f>IF(OR(Is_Loading,LEN($A402)=0),"",SWDATA!P387)</f>
        <v>0</v>
      </c>
      <c r="X402" s="267">
        <f>IF(OR(Is_Loading,LEN($A402)=0),"",SWDATA!Q387)</f>
        <v>0</v>
      </c>
      <c r="Y402" s="267">
        <f>IF(OR(Is_Loading,LEN($A402)=0),"",SWDATA!R387)</f>
        <v>0</v>
      </c>
      <c r="Z402" s="266" t="str">
        <f t="shared" si="1582"/>
        <v/>
      </c>
      <c r="AA402" s="266">
        <f>IF(OR(Is_Loading,LEN($A402)=0),"",SWDATA!T387)</f>
        <v>0</v>
      </c>
      <c r="AB402" s="267">
        <f>IF(OR(Is_Loading,LEN($A402)=0),"",SWDATA!U387)</f>
        <v>0</v>
      </c>
      <c r="AC402" s="267">
        <f>IF(OR(Is_Loading,LEN($A402)=0),"",SWDATA!V387)</f>
        <v>0</v>
      </c>
      <c r="AD402" s="266" t="str">
        <f t="shared" si="1503"/>
        <v/>
      </c>
      <c r="AE402" s="266">
        <f>IF(OR(Is_Loading,LEN($A402)=0),"",SWDATA!X387)</f>
        <v>0</v>
      </c>
      <c r="AF402" s="267">
        <f>IF(OR(Is_Loading,LEN($A402)=0),"",SWDATA!Y387)</f>
        <v>0</v>
      </c>
      <c r="AG402" s="267">
        <f>IF(OR(Is_Loading,LEN($A402)=0),"",SWDATA!Z387)</f>
        <v>0</v>
      </c>
      <c r="AH402" s="266" t="str">
        <f t="shared" si="1504"/>
        <v/>
      </c>
      <c r="AI402" s="266">
        <f>IF(OR(Is_Loading,LEN($A402)=0),"",SWDATA!AB387)</f>
        <v>0</v>
      </c>
      <c r="AJ402" s="267">
        <f>IF(OR(Is_Loading,LEN($A402)=0),"",SWDATA!AC387)</f>
        <v>0</v>
      </c>
      <c r="AK402" s="267">
        <f>IF(OR(Is_Loading,LEN($A402)=0),"",SWDATA!AD387)</f>
        <v>0</v>
      </c>
      <c r="AL402" s="266" t="str">
        <f t="shared" si="1505"/>
        <v/>
      </c>
      <c r="AM402" s="266">
        <f>IF(OR(Is_Loading,LEN($A402)=0),"",SWDATA!AF387)</f>
        <v>0</v>
      </c>
      <c r="AN402" s="267">
        <f>IF(OR(Is_Loading,LEN($A402)=0),"",SWDATA!AG387)</f>
        <v>0</v>
      </c>
      <c r="AO402" s="323">
        <f>IF(OR(Is_Loading,LEN($A402)=0),"",SWDATA!AH387)</f>
        <v>0</v>
      </c>
      <c r="AP402" s="320" t="str">
        <f t="shared" si="1506"/>
        <v/>
      </c>
      <c r="AQ402" s="266">
        <f>IF(OR(Is_Loading,LEN($A402)=0),"",SWDATA!AJ387)</f>
        <v>0</v>
      </c>
      <c r="AR402" s="267">
        <f>IF(OR(Is_Loading,LEN($A402)=0),"",SWDATA!AK387)</f>
        <v>0</v>
      </c>
      <c r="AS402" s="267">
        <f>IF(OR(Is_Loading,LEN($A402)=0),"",SWDATA!AL387)</f>
        <v>0</v>
      </c>
      <c r="AT402" s="266" t="str">
        <f t="shared" si="1507"/>
        <v/>
      </c>
      <c r="AU402" s="266">
        <f>IF(OR(Is_Loading,LEN($A402)=0),"",SWDATA!AN387)</f>
        <v>0</v>
      </c>
      <c r="AV402" s="267">
        <f>IF(OR(Is_Loading,LEN($A402)=0),"",SWDATA!AO387)</f>
        <v>0</v>
      </c>
      <c r="AW402" s="267">
        <f>IF(OR(Is_Loading,LEN($A402)=0),"",SWDATA!AP387)</f>
        <v>0</v>
      </c>
      <c r="AX402" s="266" t="str">
        <f t="shared" si="1508"/>
        <v/>
      </c>
      <c r="AY402" s="266">
        <f>IF(OR(Is_Loading,LEN($A402)=0),"",SWDATA!AR387)</f>
        <v>0</v>
      </c>
      <c r="AZ402" s="267">
        <f>IF(OR(Is_Loading,LEN($A402)=0),"",SWDATA!AS387)</f>
        <v>0</v>
      </c>
      <c r="BA402" s="267">
        <f>IF(OR(Is_Loading,LEN($A402)=0),"",SWDATA!AT387)</f>
        <v>0</v>
      </c>
      <c r="BB402" s="266" t="str">
        <f t="shared" si="1509"/>
        <v/>
      </c>
      <c r="BC402" s="266">
        <f>IF(OR(Is_Loading,LEN($A402)=0),"",SWDATA!AV387)</f>
        <v>0</v>
      </c>
      <c r="BD402" s="267">
        <f>IF(OR(Is_Loading,LEN($A402)=0),"",SWDATA!AW387)</f>
        <v>0</v>
      </c>
      <c r="BE402" s="323">
        <f>IF(OR(Is_Loading,LEN($A402)=0),"",SWDATA!AX387)</f>
        <v>0</v>
      </c>
      <c r="BF402" s="320" t="str">
        <f t="shared" si="1510"/>
        <v/>
      </c>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c r="CD402" s="11"/>
      <c r="CE402" s="11"/>
      <c r="CF402" s="11"/>
      <c r="CG402" s="11"/>
      <c r="CH402" s="11"/>
      <c r="CI402" s="11"/>
      <c r="CJ402" s="11"/>
      <c r="CK402" s="11"/>
      <c r="CL402" s="11"/>
      <c r="CM402" s="11"/>
      <c r="CN402" s="351"/>
      <c r="CO402" s="351"/>
      <c r="CP402" s="351"/>
      <c r="CQ402" s="351"/>
      <c r="CR402" s="351"/>
      <c r="CS402" s="351"/>
      <c r="CT402" s="351"/>
      <c r="CU402" s="351"/>
      <c r="CV402" s="351"/>
      <c r="CW402" s="351"/>
      <c r="CX402" s="351"/>
      <c r="CY402" s="351"/>
      <c r="CZ402" s="351"/>
      <c r="DA402" s="351"/>
      <c r="DB402" s="351"/>
      <c r="DC402" s="351"/>
      <c r="DD402" s="351"/>
      <c r="DE402" s="351"/>
      <c r="DF402" s="351"/>
      <c r="DG402" s="351"/>
      <c r="DH402" s="351"/>
      <c r="DI402" s="351"/>
      <c r="DJ402" s="351"/>
      <c r="DK402" s="351"/>
      <c r="DL402" s="351"/>
      <c r="DM402" s="351"/>
      <c r="DN402" s="351"/>
      <c r="DS402" s="372"/>
      <c r="DT402" s="374"/>
      <c r="DU402" s="375"/>
      <c r="DV402" s="375"/>
      <c r="DW402" s="375"/>
      <c r="DX402" s="375">
        <v>1</v>
      </c>
      <c r="DY402" s="375">
        <f t="shared" si="1550"/>
        <v>0</v>
      </c>
      <c r="DZ402" s="375">
        <f t="shared" si="1551"/>
        <v>0</v>
      </c>
      <c r="EA402" s="375">
        <f t="shared" si="1552"/>
        <v>1</v>
      </c>
      <c r="EB402" s="375">
        <f t="shared" si="1553"/>
        <v>0</v>
      </c>
      <c r="EC402" s="375">
        <f t="shared" si="1554"/>
        <v>0</v>
      </c>
      <c r="ED402" s="375">
        <f t="shared" si="1555"/>
        <v>1</v>
      </c>
      <c r="EE402" s="375">
        <f t="shared" si="1556"/>
        <v>0</v>
      </c>
      <c r="EF402" s="375">
        <f t="shared" si="1557"/>
        <v>0</v>
      </c>
      <c r="EG402" s="375">
        <f t="shared" si="1558"/>
        <v>1</v>
      </c>
      <c r="EH402" s="375">
        <f t="shared" si="1559"/>
        <v>0</v>
      </c>
      <c r="EI402" s="375">
        <f t="shared" si="1560"/>
        <v>0</v>
      </c>
      <c r="EJ402" s="375">
        <f t="shared" si="1561"/>
        <v>1</v>
      </c>
      <c r="EK402" s="375">
        <f t="shared" si="1562"/>
        <v>0</v>
      </c>
      <c r="EL402" s="375">
        <f t="shared" si="1563"/>
        <v>0</v>
      </c>
      <c r="EM402" s="375">
        <f t="shared" si="1564"/>
        <v>1</v>
      </c>
      <c r="EN402" s="375">
        <f t="shared" si="1565"/>
        <v>0</v>
      </c>
      <c r="EO402" s="375">
        <f t="shared" si="1566"/>
        <v>0</v>
      </c>
      <c r="EP402" s="375">
        <f t="shared" si="1567"/>
        <v>1</v>
      </c>
      <c r="EQ402" s="375">
        <f t="shared" si="1568"/>
        <v>0</v>
      </c>
      <c r="ER402" s="375">
        <f t="shared" si="1569"/>
        <v>0</v>
      </c>
      <c r="ES402" s="375">
        <f t="shared" si="1570"/>
        <v>1</v>
      </c>
      <c r="ET402" s="375">
        <f t="shared" si="1571"/>
        <v>0</v>
      </c>
      <c r="EU402" s="375">
        <f t="shared" si="1572"/>
        <v>0</v>
      </c>
      <c r="EV402" s="375">
        <f t="shared" si="1573"/>
        <v>1</v>
      </c>
      <c r="EW402" s="375">
        <f t="shared" si="1574"/>
        <v>0</v>
      </c>
      <c r="EX402" s="375">
        <f t="shared" si="1575"/>
        <v>0</v>
      </c>
      <c r="EY402" s="375">
        <f t="shared" si="1576"/>
        <v>1</v>
      </c>
      <c r="EZ402" s="375">
        <f t="shared" si="1577"/>
        <v>0</v>
      </c>
      <c r="FA402" s="375">
        <f t="shared" si="1578"/>
        <v>0</v>
      </c>
      <c r="FB402" s="375">
        <f t="shared" si="1579"/>
        <v>1</v>
      </c>
      <c r="FC402" s="375">
        <f t="shared" si="1580"/>
        <v>0</v>
      </c>
      <c r="FD402" s="375">
        <f t="shared" si="1581"/>
        <v>0</v>
      </c>
      <c r="FE402" s="376"/>
      <c r="FF402" s="372"/>
      <c r="FG402" s="372"/>
      <c r="FH402" s="372"/>
      <c r="FI402" s="372"/>
      <c r="FJ402" s="372"/>
      <c r="FK402" s="372"/>
      <c r="FL402" s="372"/>
      <c r="FM402" s="372"/>
      <c r="FN402" s="372"/>
      <c r="FO402" s="372"/>
      <c r="FP402" s="372"/>
      <c r="FQ402" s="372"/>
      <c r="FR402" s="372"/>
      <c r="FS402" s="372"/>
      <c r="FT402" s="372"/>
      <c r="FU402" s="372"/>
      <c r="FV402" s="372"/>
      <c r="FW402" s="372"/>
      <c r="FX402" s="372"/>
      <c r="FY402" s="372"/>
      <c r="FZ402" s="372"/>
      <c r="GA402" s="372"/>
      <c r="GB402" s="372"/>
      <c r="GC402" s="372"/>
      <c r="GD402" s="372"/>
      <c r="GE402" s="372"/>
      <c r="GF402" s="372"/>
      <c r="GG402" s="372"/>
      <c r="GH402" s="372"/>
      <c r="GI402" s="372"/>
      <c r="GJ402" s="372"/>
      <c r="GK402" s="372"/>
      <c r="GL402" s="372"/>
      <c r="GM402" s="372"/>
      <c r="GN402" s="372"/>
      <c r="GO402" s="372"/>
      <c r="GP402" s="372"/>
      <c r="GQ402" s="372"/>
      <c r="GR402" s="372"/>
      <c r="GS402" s="372"/>
      <c r="GT402" s="372"/>
      <c r="GU402" s="372"/>
      <c r="GV402" s="372"/>
      <c r="GW402" s="372"/>
      <c r="GX402" s="372"/>
      <c r="GY402" s="372"/>
      <c r="GZ402" s="372"/>
      <c r="HA402" s="372"/>
      <c r="HB402" s="372"/>
      <c r="HC402" s="372"/>
    </row>
    <row r="403" spans="1:211" s="373" customFormat="1" ht="15" hidden="1" customHeight="1" outlineLevel="1" x14ac:dyDescent="0.2">
      <c r="A403" s="366">
        <f>SWDATA!O388</f>
        <v>0</v>
      </c>
      <c r="B403" s="366">
        <f>SWDATA!M388</f>
        <v>0</v>
      </c>
      <c r="C403" s="351">
        <f>IF(AND(SWDATA!M388=1,SWDATA!Q388="promotions"),SWDATA!P388,0)</f>
        <v>0</v>
      </c>
      <c r="D403" s="367">
        <f>ROW(SWDATA!M388)</f>
        <v>388</v>
      </c>
      <c r="E403" s="368">
        <f t="shared" si="1585"/>
        <v>0</v>
      </c>
      <c r="F403" s="369">
        <f t="shared" si="1498"/>
        <v>1</v>
      </c>
      <c r="G403" s="366" t="str">
        <f t="shared" si="1499"/>
        <v/>
      </c>
      <c r="H403" s="370"/>
      <c r="J403" s="238">
        <f t="shared" si="1500"/>
        <v>0</v>
      </c>
      <c r="K403" s="239" t="str">
        <f t="shared" si="1501"/>
        <v/>
      </c>
      <c r="L403" s="342"/>
      <c r="M403" s="345"/>
      <c r="N403" s="340" t="str">
        <f>IF(LEN(SWDATA!F388)=0,"",N402)</f>
        <v/>
      </c>
      <c r="O403" s="296" t="str">
        <f>IF(LEN(SWDATA!G388)=0,"",O402)</f>
        <v/>
      </c>
      <c r="P403" s="297" t="str">
        <f>IF(LEN(SWDATA!C388)=0,"",SWDATA!C388)</f>
        <v/>
      </c>
      <c r="Q403" s="312" t="str">
        <f t="shared" si="1502"/>
        <v/>
      </c>
      <c r="R403" s="223" t="s">
        <v>261</v>
      </c>
      <c r="S403" s="224"/>
      <c r="T403" s="224"/>
      <c r="U403" s="264" t="s">
        <v>602</v>
      </c>
      <c r="V403" s="205" t="s">
        <v>221</v>
      </c>
      <c r="W403" s="266">
        <f>IF(OR(Is_Loading,LEN($A403)=0),"",SWDATA!P388)</f>
        <v>0</v>
      </c>
      <c r="X403" s="267">
        <f>IF(OR(Is_Loading,LEN($A403)=0),"",SWDATA!Q388)</f>
        <v>0</v>
      </c>
      <c r="Y403" s="267">
        <f>IF(OR(Is_Loading,LEN($A403)=0),"",SWDATA!R388)</f>
        <v>0</v>
      </c>
      <c r="Z403" s="266" t="str">
        <f t="shared" si="1582"/>
        <v/>
      </c>
      <c r="AA403" s="266">
        <f>IF(OR(Is_Loading,LEN($A403)=0),"",SWDATA!T388)</f>
        <v>0</v>
      </c>
      <c r="AB403" s="267">
        <f>IF(OR(Is_Loading,LEN($A403)=0),"",SWDATA!U388)</f>
        <v>0</v>
      </c>
      <c r="AC403" s="267">
        <f>IF(OR(Is_Loading,LEN($A403)=0),"",SWDATA!V388)</f>
        <v>0</v>
      </c>
      <c r="AD403" s="266" t="str">
        <f t="shared" si="1503"/>
        <v/>
      </c>
      <c r="AE403" s="266">
        <f>IF(OR(Is_Loading,LEN($A403)=0),"",SWDATA!X388)</f>
        <v>0</v>
      </c>
      <c r="AF403" s="267">
        <f>IF(OR(Is_Loading,LEN($A403)=0),"",SWDATA!Y388)</f>
        <v>0</v>
      </c>
      <c r="AG403" s="267">
        <f>IF(OR(Is_Loading,LEN($A403)=0),"",SWDATA!Z388)</f>
        <v>0</v>
      </c>
      <c r="AH403" s="266" t="str">
        <f t="shared" si="1504"/>
        <v/>
      </c>
      <c r="AI403" s="266">
        <f>IF(OR(Is_Loading,LEN($A403)=0),"",SWDATA!AB388)</f>
        <v>0</v>
      </c>
      <c r="AJ403" s="267">
        <f>IF(OR(Is_Loading,LEN($A403)=0),"",SWDATA!AC388)</f>
        <v>0</v>
      </c>
      <c r="AK403" s="267">
        <f>IF(OR(Is_Loading,LEN($A403)=0),"",SWDATA!AD388)</f>
        <v>0</v>
      </c>
      <c r="AL403" s="266" t="str">
        <f t="shared" si="1505"/>
        <v/>
      </c>
      <c r="AM403" s="266">
        <f>IF(OR(Is_Loading,LEN($A403)=0),"",SWDATA!AF388)</f>
        <v>0</v>
      </c>
      <c r="AN403" s="267">
        <f>IF(OR(Is_Loading,LEN($A403)=0),"",SWDATA!AG388)</f>
        <v>0</v>
      </c>
      <c r="AO403" s="323">
        <f>IF(OR(Is_Loading,LEN($A403)=0),"",SWDATA!AH388)</f>
        <v>0</v>
      </c>
      <c r="AP403" s="320" t="str">
        <f t="shared" si="1506"/>
        <v/>
      </c>
      <c r="AQ403" s="266">
        <f>IF(OR(Is_Loading,LEN($A403)=0),"",SWDATA!AJ388)</f>
        <v>0</v>
      </c>
      <c r="AR403" s="267">
        <f>IF(OR(Is_Loading,LEN($A403)=0),"",SWDATA!AK388)</f>
        <v>0</v>
      </c>
      <c r="AS403" s="267">
        <f>IF(OR(Is_Loading,LEN($A403)=0),"",SWDATA!AL388)</f>
        <v>0</v>
      </c>
      <c r="AT403" s="266" t="str">
        <f t="shared" si="1507"/>
        <v/>
      </c>
      <c r="AU403" s="266">
        <f>IF(OR(Is_Loading,LEN($A403)=0),"",SWDATA!AN388)</f>
        <v>0</v>
      </c>
      <c r="AV403" s="267">
        <f>IF(OR(Is_Loading,LEN($A403)=0),"",SWDATA!AO388)</f>
        <v>0</v>
      </c>
      <c r="AW403" s="267">
        <f>IF(OR(Is_Loading,LEN($A403)=0),"",SWDATA!AP388)</f>
        <v>0</v>
      </c>
      <c r="AX403" s="266" t="str">
        <f t="shared" si="1508"/>
        <v/>
      </c>
      <c r="AY403" s="266">
        <f>IF(OR(Is_Loading,LEN($A403)=0),"",SWDATA!AR388)</f>
        <v>0</v>
      </c>
      <c r="AZ403" s="267">
        <f>IF(OR(Is_Loading,LEN($A403)=0),"",SWDATA!AS388)</f>
        <v>0</v>
      </c>
      <c r="BA403" s="267">
        <f>IF(OR(Is_Loading,LEN($A403)=0),"",SWDATA!AT388)</f>
        <v>0</v>
      </c>
      <c r="BB403" s="266" t="str">
        <f t="shared" si="1509"/>
        <v/>
      </c>
      <c r="BC403" s="266">
        <f>IF(OR(Is_Loading,LEN($A403)=0),"",SWDATA!AV388)</f>
        <v>0</v>
      </c>
      <c r="BD403" s="267">
        <f>IF(OR(Is_Loading,LEN($A403)=0),"",SWDATA!AW388)</f>
        <v>0</v>
      </c>
      <c r="BE403" s="323">
        <f>IF(OR(Is_Loading,LEN($A403)=0),"",SWDATA!AX388)</f>
        <v>0</v>
      </c>
      <c r="BF403" s="320" t="str">
        <f t="shared" si="1510"/>
        <v/>
      </c>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c r="CD403" s="11"/>
      <c r="CE403" s="11"/>
      <c r="CF403" s="11"/>
      <c r="CG403" s="11"/>
      <c r="CH403" s="11"/>
      <c r="CI403" s="11"/>
      <c r="CJ403" s="11"/>
      <c r="CK403" s="11"/>
      <c r="CL403" s="11"/>
      <c r="CM403" s="11"/>
      <c r="CN403" s="351"/>
      <c r="CO403" s="351"/>
      <c r="CP403" s="351"/>
      <c r="CQ403" s="351"/>
      <c r="CR403" s="351"/>
      <c r="CS403" s="351"/>
      <c r="CT403" s="351"/>
      <c r="CU403" s="351"/>
      <c r="CV403" s="351"/>
      <c r="CW403" s="351"/>
      <c r="CX403" s="351"/>
      <c r="CY403" s="351"/>
      <c r="CZ403" s="351"/>
      <c r="DA403" s="351"/>
      <c r="DB403" s="351"/>
      <c r="DC403" s="351"/>
      <c r="DD403" s="351"/>
      <c r="DE403" s="351"/>
      <c r="DF403" s="351"/>
      <c r="DG403" s="351"/>
      <c r="DH403" s="351"/>
      <c r="DI403" s="351"/>
      <c r="DJ403" s="351"/>
      <c r="DK403" s="351"/>
      <c r="DL403" s="351"/>
      <c r="DM403" s="351"/>
      <c r="DN403" s="351"/>
      <c r="DS403" s="372"/>
      <c r="DT403" s="374"/>
      <c r="DU403" s="375"/>
      <c r="DV403" s="375"/>
      <c r="DW403" s="375"/>
      <c r="DX403" s="375">
        <v>1</v>
      </c>
      <c r="DY403" s="375">
        <f t="shared" si="1550"/>
        <v>0</v>
      </c>
      <c r="DZ403" s="375">
        <f t="shared" si="1551"/>
        <v>0</v>
      </c>
      <c r="EA403" s="375">
        <f t="shared" si="1552"/>
        <v>1</v>
      </c>
      <c r="EB403" s="375">
        <f t="shared" si="1553"/>
        <v>0</v>
      </c>
      <c r="EC403" s="375">
        <f t="shared" si="1554"/>
        <v>0</v>
      </c>
      <c r="ED403" s="375">
        <f t="shared" si="1555"/>
        <v>1</v>
      </c>
      <c r="EE403" s="375">
        <f t="shared" si="1556"/>
        <v>0</v>
      </c>
      <c r="EF403" s="375">
        <f t="shared" si="1557"/>
        <v>0</v>
      </c>
      <c r="EG403" s="375">
        <f t="shared" si="1558"/>
        <v>1</v>
      </c>
      <c r="EH403" s="375">
        <f t="shared" si="1559"/>
        <v>0</v>
      </c>
      <c r="EI403" s="375">
        <f t="shared" si="1560"/>
        <v>0</v>
      </c>
      <c r="EJ403" s="375">
        <f t="shared" si="1561"/>
        <v>1</v>
      </c>
      <c r="EK403" s="375">
        <f t="shared" si="1562"/>
        <v>0</v>
      </c>
      <c r="EL403" s="375">
        <f t="shared" si="1563"/>
        <v>0</v>
      </c>
      <c r="EM403" s="375">
        <f t="shared" si="1564"/>
        <v>1</v>
      </c>
      <c r="EN403" s="375">
        <f t="shared" si="1565"/>
        <v>0</v>
      </c>
      <c r="EO403" s="375">
        <f t="shared" si="1566"/>
        <v>0</v>
      </c>
      <c r="EP403" s="375">
        <f t="shared" si="1567"/>
        <v>1</v>
      </c>
      <c r="EQ403" s="375">
        <f t="shared" si="1568"/>
        <v>0</v>
      </c>
      <c r="ER403" s="375">
        <f t="shared" si="1569"/>
        <v>0</v>
      </c>
      <c r="ES403" s="375">
        <f t="shared" si="1570"/>
        <v>1</v>
      </c>
      <c r="ET403" s="375">
        <f t="shared" si="1571"/>
        <v>0</v>
      </c>
      <c r="EU403" s="375">
        <f t="shared" si="1572"/>
        <v>0</v>
      </c>
      <c r="EV403" s="375">
        <f t="shared" si="1573"/>
        <v>1</v>
      </c>
      <c r="EW403" s="375">
        <f t="shared" si="1574"/>
        <v>0</v>
      </c>
      <c r="EX403" s="375">
        <f t="shared" si="1575"/>
        <v>0</v>
      </c>
      <c r="EY403" s="375">
        <f t="shared" si="1576"/>
        <v>1</v>
      </c>
      <c r="EZ403" s="375">
        <f t="shared" si="1577"/>
        <v>0</v>
      </c>
      <c r="FA403" s="375">
        <f t="shared" si="1578"/>
        <v>0</v>
      </c>
      <c r="FB403" s="375">
        <f t="shared" si="1579"/>
        <v>1</v>
      </c>
      <c r="FC403" s="375">
        <f t="shared" si="1580"/>
        <v>0</v>
      </c>
      <c r="FD403" s="375">
        <f t="shared" si="1581"/>
        <v>0</v>
      </c>
      <c r="FE403" s="376"/>
      <c r="FF403" s="372"/>
      <c r="FG403" s="372"/>
      <c r="FH403" s="372"/>
      <c r="FI403" s="372"/>
      <c r="FJ403" s="372"/>
      <c r="FK403" s="372"/>
      <c r="FL403" s="372"/>
      <c r="FM403" s="372"/>
      <c r="FN403" s="372"/>
      <c r="FO403" s="372"/>
      <c r="FP403" s="372"/>
      <c r="FQ403" s="372"/>
      <c r="FR403" s="372"/>
      <c r="FS403" s="372"/>
      <c r="FT403" s="372"/>
      <c r="FU403" s="372"/>
      <c r="FV403" s="372"/>
      <c r="FW403" s="372"/>
      <c r="FX403" s="372"/>
      <c r="FY403" s="372"/>
      <c r="FZ403" s="372"/>
      <c r="GA403" s="372"/>
      <c r="GB403" s="372"/>
      <c r="GC403" s="372"/>
      <c r="GD403" s="372"/>
      <c r="GE403" s="372"/>
      <c r="GF403" s="372"/>
      <c r="GG403" s="372"/>
      <c r="GH403" s="372"/>
      <c r="GI403" s="372"/>
      <c r="GJ403" s="372"/>
      <c r="GK403" s="372"/>
      <c r="GL403" s="372"/>
      <c r="GM403" s="372"/>
      <c r="GN403" s="372"/>
      <c r="GO403" s="372"/>
      <c r="GP403" s="372"/>
      <c r="GQ403" s="372"/>
      <c r="GR403" s="372"/>
      <c r="GS403" s="372"/>
      <c r="GT403" s="372"/>
      <c r="GU403" s="372"/>
      <c r="GV403" s="372"/>
      <c r="GW403" s="372"/>
      <c r="GX403" s="372"/>
      <c r="GY403" s="372"/>
      <c r="GZ403" s="372"/>
      <c r="HA403" s="372"/>
      <c r="HB403" s="372"/>
      <c r="HC403" s="372"/>
    </row>
    <row r="404" spans="1:211" s="373" customFormat="1" ht="15" hidden="1" customHeight="1" outlineLevel="1" x14ac:dyDescent="0.2">
      <c r="A404" s="366">
        <f>SWDATA!O389</f>
        <v>0</v>
      </c>
      <c r="B404" s="366">
        <f>SWDATA!M389</f>
        <v>0</v>
      </c>
      <c r="C404" s="351">
        <f>IF(AND(SWDATA!M389=1,SWDATA!Q389="promotions"),SWDATA!P389,0)</f>
        <v>0</v>
      </c>
      <c r="D404" s="367">
        <f>ROW(SWDATA!M389)</f>
        <v>389</v>
      </c>
      <c r="E404" s="368">
        <f t="shared" si="1585"/>
        <v>0</v>
      </c>
      <c r="F404" s="369">
        <f t="shared" si="1498"/>
        <v>1</v>
      </c>
      <c r="G404" s="366" t="str">
        <f t="shared" si="1499"/>
        <v/>
      </c>
      <c r="H404" s="370"/>
      <c r="J404" s="238">
        <f t="shared" si="1500"/>
        <v>0</v>
      </c>
      <c r="K404" s="239" t="str">
        <f t="shared" si="1501"/>
        <v/>
      </c>
      <c r="L404" s="342"/>
      <c r="M404" s="345"/>
      <c r="N404" s="340" t="str">
        <f>IF(LEN(SWDATA!F389)=0,"",N403)</f>
        <v/>
      </c>
      <c r="O404" s="296" t="str">
        <f>IF(LEN(SWDATA!G389)=0,"",O403)</f>
        <v/>
      </c>
      <c r="P404" s="297" t="str">
        <f>IF(LEN(SWDATA!C389)=0,"",SWDATA!C389)</f>
        <v/>
      </c>
      <c r="Q404" s="312" t="str">
        <f t="shared" si="1502"/>
        <v/>
      </c>
      <c r="R404" s="223" t="s">
        <v>261</v>
      </c>
      <c r="S404" s="224"/>
      <c r="T404" s="224"/>
      <c r="U404" s="264" t="s">
        <v>629</v>
      </c>
      <c r="V404" s="205" t="s">
        <v>221</v>
      </c>
      <c r="W404" s="266">
        <f>IF(OR(Is_Loading,LEN($A404)=0),"",SWDATA!P389)</f>
        <v>0</v>
      </c>
      <c r="X404" s="267">
        <f>IF(OR(Is_Loading,LEN($A404)=0),"",SWDATA!Q389)</f>
        <v>0</v>
      </c>
      <c r="Y404" s="267">
        <f>IF(OR(Is_Loading,LEN($A404)=0),"",SWDATA!R389)</f>
        <v>0</v>
      </c>
      <c r="Z404" s="266" t="str">
        <f t="shared" si="1582"/>
        <v/>
      </c>
      <c r="AA404" s="266">
        <f>IF(OR(Is_Loading,LEN($A404)=0),"",SWDATA!T389)</f>
        <v>0</v>
      </c>
      <c r="AB404" s="267">
        <f>IF(OR(Is_Loading,LEN($A404)=0),"",SWDATA!U389)</f>
        <v>0</v>
      </c>
      <c r="AC404" s="267">
        <f>IF(OR(Is_Loading,LEN($A404)=0),"",SWDATA!V389)</f>
        <v>0</v>
      </c>
      <c r="AD404" s="266" t="str">
        <f t="shared" si="1503"/>
        <v/>
      </c>
      <c r="AE404" s="266">
        <f>IF(OR(Is_Loading,LEN($A404)=0),"",SWDATA!X389)</f>
        <v>0</v>
      </c>
      <c r="AF404" s="267">
        <f>IF(OR(Is_Loading,LEN($A404)=0),"",SWDATA!Y389)</f>
        <v>0</v>
      </c>
      <c r="AG404" s="267">
        <f>IF(OR(Is_Loading,LEN($A404)=0),"",SWDATA!Z389)</f>
        <v>0</v>
      </c>
      <c r="AH404" s="266" t="str">
        <f t="shared" si="1504"/>
        <v/>
      </c>
      <c r="AI404" s="266">
        <f>IF(OR(Is_Loading,LEN($A404)=0),"",SWDATA!AB389)</f>
        <v>0</v>
      </c>
      <c r="AJ404" s="267">
        <f>IF(OR(Is_Loading,LEN($A404)=0),"",SWDATA!AC389)</f>
        <v>0</v>
      </c>
      <c r="AK404" s="267">
        <f>IF(OR(Is_Loading,LEN($A404)=0),"",SWDATA!AD389)</f>
        <v>0</v>
      </c>
      <c r="AL404" s="266" t="str">
        <f t="shared" si="1505"/>
        <v/>
      </c>
      <c r="AM404" s="266">
        <f>IF(OR(Is_Loading,LEN($A404)=0),"",SWDATA!AF389)</f>
        <v>0</v>
      </c>
      <c r="AN404" s="267">
        <f>IF(OR(Is_Loading,LEN($A404)=0),"",SWDATA!AG389)</f>
        <v>0</v>
      </c>
      <c r="AO404" s="323">
        <f>IF(OR(Is_Loading,LEN($A404)=0),"",SWDATA!AH389)</f>
        <v>0</v>
      </c>
      <c r="AP404" s="320" t="str">
        <f t="shared" si="1506"/>
        <v/>
      </c>
      <c r="AQ404" s="266">
        <f>IF(OR(Is_Loading,LEN($A404)=0),"",SWDATA!AJ389)</f>
        <v>0</v>
      </c>
      <c r="AR404" s="267">
        <f>IF(OR(Is_Loading,LEN($A404)=0),"",SWDATA!AK389)</f>
        <v>0</v>
      </c>
      <c r="AS404" s="267">
        <f>IF(OR(Is_Loading,LEN($A404)=0),"",SWDATA!AL389)</f>
        <v>0</v>
      </c>
      <c r="AT404" s="266" t="str">
        <f t="shared" si="1507"/>
        <v/>
      </c>
      <c r="AU404" s="266">
        <f>IF(OR(Is_Loading,LEN($A404)=0),"",SWDATA!AN389)</f>
        <v>0</v>
      </c>
      <c r="AV404" s="267">
        <f>IF(OR(Is_Loading,LEN($A404)=0),"",SWDATA!AO389)</f>
        <v>0</v>
      </c>
      <c r="AW404" s="267">
        <f>IF(OR(Is_Loading,LEN($A404)=0),"",SWDATA!AP389)</f>
        <v>0</v>
      </c>
      <c r="AX404" s="266" t="str">
        <f t="shared" si="1508"/>
        <v/>
      </c>
      <c r="AY404" s="266">
        <f>IF(OR(Is_Loading,LEN($A404)=0),"",SWDATA!AR389)</f>
        <v>0</v>
      </c>
      <c r="AZ404" s="267">
        <f>IF(OR(Is_Loading,LEN($A404)=0),"",SWDATA!AS389)</f>
        <v>0</v>
      </c>
      <c r="BA404" s="267">
        <f>IF(OR(Is_Loading,LEN($A404)=0),"",SWDATA!AT389)</f>
        <v>0</v>
      </c>
      <c r="BB404" s="266" t="str">
        <f t="shared" si="1509"/>
        <v/>
      </c>
      <c r="BC404" s="266">
        <f>IF(OR(Is_Loading,LEN($A404)=0),"",SWDATA!AV389)</f>
        <v>0</v>
      </c>
      <c r="BD404" s="267">
        <f>IF(OR(Is_Loading,LEN($A404)=0),"",SWDATA!AW389)</f>
        <v>0</v>
      </c>
      <c r="BE404" s="323">
        <f>IF(OR(Is_Loading,LEN($A404)=0),"",SWDATA!AX389)</f>
        <v>0</v>
      </c>
      <c r="BF404" s="320" t="str">
        <f t="shared" si="1510"/>
        <v/>
      </c>
      <c r="BG404" s="11"/>
      <c r="BH404" s="11"/>
      <c r="BI404" s="11"/>
      <c r="BJ404" s="11"/>
      <c r="BK404" s="11"/>
      <c r="BL404" s="11"/>
      <c r="BM404" s="11"/>
      <c r="BN404" s="11"/>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1"/>
      <c r="CK404" s="11"/>
      <c r="CL404" s="11"/>
      <c r="CM404" s="11"/>
      <c r="CN404" s="351"/>
      <c r="CO404" s="351"/>
      <c r="CP404" s="351"/>
      <c r="CQ404" s="351"/>
      <c r="CR404" s="351"/>
      <c r="CS404" s="351"/>
      <c r="CT404" s="351"/>
      <c r="CU404" s="351"/>
      <c r="CV404" s="351"/>
      <c r="CW404" s="351"/>
      <c r="CX404" s="351"/>
      <c r="CY404" s="351"/>
      <c r="CZ404" s="351"/>
      <c r="DA404" s="351"/>
      <c r="DB404" s="351"/>
      <c r="DC404" s="351"/>
      <c r="DD404" s="351"/>
      <c r="DE404" s="351"/>
      <c r="DF404" s="351"/>
      <c r="DG404" s="351"/>
      <c r="DH404" s="351"/>
      <c r="DI404" s="351"/>
      <c r="DJ404" s="351"/>
      <c r="DK404" s="351"/>
      <c r="DL404" s="351"/>
      <c r="DM404" s="351"/>
      <c r="DN404" s="351"/>
      <c r="DS404" s="372"/>
      <c r="DT404" s="374"/>
      <c r="DU404" s="375"/>
      <c r="DV404" s="375"/>
      <c r="DW404" s="375"/>
      <c r="DX404" s="375">
        <v>1</v>
      </c>
      <c r="DY404" s="375">
        <f t="shared" si="1550"/>
        <v>0</v>
      </c>
      <c r="DZ404" s="375">
        <f t="shared" si="1551"/>
        <v>0</v>
      </c>
      <c r="EA404" s="375">
        <f t="shared" si="1552"/>
        <v>1</v>
      </c>
      <c r="EB404" s="375">
        <f t="shared" si="1553"/>
        <v>0</v>
      </c>
      <c r="EC404" s="375">
        <f t="shared" si="1554"/>
        <v>0</v>
      </c>
      <c r="ED404" s="375">
        <f t="shared" si="1555"/>
        <v>1</v>
      </c>
      <c r="EE404" s="375">
        <f t="shared" si="1556"/>
        <v>0</v>
      </c>
      <c r="EF404" s="375">
        <f t="shared" si="1557"/>
        <v>0</v>
      </c>
      <c r="EG404" s="375">
        <f t="shared" si="1558"/>
        <v>1</v>
      </c>
      <c r="EH404" s="375">
        <f t="shared" si="1559"/>
        <v>0</v>
      </c>
      <c r="EI404" s="375">
        <f t="shared" si="1560"/>
        <v>0</v>
      </c>
      <c r="EJ404" s="375">
        <f t="shared" si="1561"/>
        <v>1</v>
      </c>
      <c r="EK404" s="375">
        <f t="shared" si="1562"/>
        <v>0</v>
      </c>
      <c r="EL404" s="375">
        <f t="shared" si="1563"/>
        <v>0</v>
      </c>
      <c r="EM404" s="375">
        <f t="shared" si="1564"/>
        <v>1</v>
      </c>
      <c r="EN404" s="375">
        <f t="shared" si="1565"/>
        <v>0</v>
      </c>
      <c r="EO404" s="375">
        <f t="shared" si="1566"/>
        <v>0</v>
      </c>
      <c r="EP404" s="375">
        <f t="shared" si="1567"/>
        <v>1</v>
      </c>
      <c r="EQ404" s="375">
        <f t="shared" si="1568"/>
        <v>0</v>
      </c>
      <c r="ER404" s="375">
        <f t="shared" si="1569"/>
        <v>0</v>
      </c>
      <c r="ES404" s="375">
        <f t="shared" si="1570"/>
        <v>1</v>
      </c>
      <c r="ET404" s="375">
        <f t="shared" si="1571"/>
        <v>0</v>
      </c>
      <c r="EU404" s="375">
        <f t="shared" si="1572"/>
        <v>0</v>
      </c>
      <c r="EV404" s="375">
        <f t="shared" si="1573"/>
        <v>1</v>
      </c>
      <c r="EW404" s="375">
        <f t="shared" si="1574"/>
        <v>0</v>
      </c>
      <c r="EX404" s="375">
        <f t="shared" si="1575"/>
        <v>0</v>
      </c>
      <c r="EY404" s="375">
        <f t="shared" si="1576"/>
        <v>1</v>
      </c>
      <c r="EZ404" s="375">
        <f t="shared" si="1577"/>
        <v>0</v>
      </c>
      <c r="FA404" s="375">
        <f t="shared" si="1578"/>
        <v>0</v>
      </c>
      <c r="FB404" s="375">
        <f t="shared" si="1579"/>
        <v>1</v>
      </c>
      <c r="FC404" s="375">
        <f t="shared" si="1580"/>
        <v>0</v>
      </c>
      <c r="FD404" s="375">
        <f t="shared" si="1581"/>
        <v>0</v>
      </c>
      <c r="FE404" s="376"/>
      <c r="FF404" s="372"/>
      <c r="FG404" s="372"/>
      <c r="FH404" s="372"/>
      <c r="FI404" s="372"/>
      <c r="FJ404" s="372"/>
      <c r="FK404" s="372"/>
      <c r="FL404" s="372"/>
      <c r="FM404" s="372"/>
      <c r="FN404" s="372"/>
      <c r="FO404" s="372"/>
      <c r="FP404" s="372"/>
      <c r="FQ404" s="372"/>
      <c r="FR404" s="372"/>
      <c r="FS404" s="372"/>
      <c r="FT404" s="372"/>
      <c r="FU404" s="372"/>
      <c r="FV404" s="372"/>
      <c r="FW404" s="372"/>
      <c r="FX404" s="372"/>
      <c r="FY404" s="372"/>
      <c r="FZ404" s="372"/>
      <c r="GA404" s="372"/>
      <c r="GB404" s="372"/>
      <c r="GC404" s="372"/>
      <c r="GD404" s="372"/>
      <c r="GE404" s="372"/>
      <c r="GF404" s="372"/>
      <c r="GG404" s="372"/>
      <c r="GH404" s="372"/>
      <c r="GI404" s="372"/>
      <c r="GJ404" s="372"/>
      <c r="GK404" s="372"/>
      <c r="GL404" s="372"/>
      <c r="GM404" s="372"/>
      <c r="GN404" s="372"/>
      <c r="GO404" s="372"/>
      <c r="GP404" s="372"/>
      <c r="GQ404" s="372"/>
      <c r="GR404" s="372"/>
      <c r="GS404" s="372"/>
      <c r="GT404" s="372"/>
      <c r="GU404" s="372"/>
      <c r="GV404" s="372"/>
      <c r="GW404" s="372"/>
      <c r="GX404" s="372"/>
      <c r="GY404" s="372"/>
      <c r="GZ404" s="372"/>
      <c r="HA404" s="372"/>
      <c r="HB404" s="372"/>
      <c r="HC404" s="372"/>
    </row>
    <row r="405" spans="1:211" s="373" customFormat="1" ht="15" hidden="1" customHeight="1" outlineLevel="1" x14ac:dyDescent="0.2">
      <c r="A405" s="366">
        <f>SWDATA!O390</f>
        <v>0</v>
      </c>
      <c r="B405" s="366">
        <f>SWDATA!M390</f>
        <v>0</v>
      </c>
      <c r="C405" s="351">
        <f>IF(AND(SWDATA!M390=1,SWDATA!Q390="promotions"),SWDATA!P390,0)</f>
        <v>0</v>
      </c>
      <c r="D405" s="367">
        <f>ROW(SWDATA!M390)</f>
        <v>390</v>
      </c>
      <c r="E405" s="368">
        <f t="shared" si="1585"/>
        <v>0</v>
      </c>
      <c r="F405" s="369">
        <f t="shared" si="1498"/>
        <v>1</v>
      </c>
      <c r="G405" s="366" t="str">
        <f t="shared" si="1499"/>
        <v/>
      </c>
      <c r="H405" s="370"/>
      <c r="J405" s="238">
        <f t="shared" si="1500"/>
        <v>0</v>
      </c>
      <c r="K405" s="239" t="str">
        <f t="shared" si="1501"/>
        <v/>
      </c>
      <c r="L405" s="342"/>
      <c r="M405" s="345"/>
      <c r="N405" s="340" t="str">
        <f>IF(LEN(SWDATA!F390)=0,"",N404)</f>
        <v/>
      </c>
      <c r="O405" s="296" t="str">
        <f>IF(LEN(SWDATA!G390)=0,"",O404)</f>
        <v/>
      </c>
      <c r="P405" s="297" t="str">
        <f>IF(LEN(SWDATA!C390)=0,"",SWDATA!C390)</f>
        <v/>
      </c>
      <c r="Q405" s="312" t="str">
        <f t="shared" si="1502"/>
        <v/>
      </c>
      <c r="R405" s="223" t="s">
        <v>261</v>
      </c>
      <c r="S405" s="224"/>
      <c r="T405" s="224"/>
      <c r="U405" s="264" t="s">
        <v>626</v>
      </c>
      <c r="V405" s="205" t="s">
        <v>221</v>
      </c>
      <c r="W405" s="266">
        <f>IF(OR(Is_Loading,LEN($A405)=0),"",SWDATA!P390)</f>
        <v>0</v>
      </c>
      <c r="X405" s="267">
        <f>IF(OR(Is_Loading,LEN($A405)=0),"",SWDATA!Q390)</f>
        <v>0</v>
      </c>
      <c r="Y405" s="267">
        <f>IF(OR(Is_Loading,LEN($A405)=0),"",SWDATA!R390)</f>
        <v>0</v>
      </c>
      <c r="Z405" s="266" t="str">
        <f t="shared" ref="Z405:Z409" si="1586">IF($A405=0,"",CHOOSE($F405,SUM(W405:Y405),SUM(W405:Y405)/3,Y405))</f>
        <v/>
      </c>
      <c r="AA405" s="266">
        <f>IF(OR(Is_Loading,LEN($A405)=0),"",SWDATA!T390)</f>
        <v>0</v>
      </c>
      <c r="AB405" s="267">
        <f>IF(OR(Is_Loading,LEN($A405)=0),"",SWDATA!U390)</f>
        <v>0</v>
      </c>
      <c r="AC405" s="267">
        <f>IF(OR(Is_Loading,LEN($A405)=0),"",SWDATA!V390)</f>
        <v>0</v>
      </c>
      <c r="AD405" s="266" t="str">
        <f t="shared" si="1503"/>
        <v/>
      </c>
      <c r="AE405" s="266">
        <f>IF(OR(Is_Loading,LEN($A405)=0),"",SWDATA!X390)</f>
        <v>0</v>
      </c>
      <c r="AF405" s="267">
        <f>IF(OR(Is_Loading,LEN($A405)=0),"",SWDATA!Y390)</f>
        <v>0</v>
      </c>
      <c r="AG405" s="267">
        <f>IF(OR(Is_Loading,LEN($A405)=0),"",SWDATA!Z390)</f>
        <v>0</v>
      </c>
      <c r="AH405" s="266" t="str">
        <f t="shared" si="1504"/>
        <v/>
      </c>
      <c r="AI405" s="266">
        <f>IF(OR(Is_Loading,LEN($A405)=0),"",SWDATA!AB390)</f>
        <v>0</v>
      </c>
      <c r="AJ405" s="267">
        <f>IF(OR(Is_Loading,LEN($A405)=0),"",SWDATA!AC390)</f>
        <v>0</v>
      </c>
      <c r="AK405" s="267">
        <f>IF(OR(Is_Loading,LEN($A405)=0),"",SWDATA!AD390)</f>
        <v>0</v>
      </c>
      <c r="AL405" s="266" t="str">
        <f t="shared" si="1505"/>
        <v/>
      </c>
      <c r="AM405" s="266">
        <f>IF(OR(Is_Loading,LEN($A405)=0),"",SWDATA!AF390)</f>
        <v>0</v>
      </c>
      <c r="AN405" s="267">
        <f>IF(OR(Is_Loading,LEN($A405)=0),"",SWDATA!AG390)</f>
        <v>0</v>
      </c>
      <c r="AO405" s="323">
        <f>IF(OR(Is_Loading,LEN($A405)=0),"",SWDATA!AH390)</f>
        <v>0</v>
      </c>
      <c r="AP405" s="320" t="str">
        <f t="shared" si="1506"/>
        <v/>
      </c>
      <c r="AQ405" s="266">
        <f>IF(OR(Is_Loading,LEN($A405)=0),"",SWDATA!AJ390)</f>
        <v>0</v>
      </c>
      <c r="AR405" s="267">
        <f>IF(OR(Is_Loading,LEN($A405)=0),"",SWDATA!AK390)</f>
        <v>0</v>
      </c>
      <c r="AS405" s="267">
        <f>IF(OR(Is_Loading,LEN($A405)=0),"",SWDATA!AL390)</f>
        <v>0</v>
      </c>
      <c r="AT405" s="266" t="str">
        <f t="shared" si="1507"/>
        <v/>
      </c>
      <c r="AU405" s="266">
        <f>IF(OR(Is_Loading,LEN($A405)=0),"",SWDATA!AN390)</f>
        <v>0</v>
      </c>
      <c r="AV405" s="267">
        <f>IF(OR(Is_Loading,LEN($A405)=0),"",SWDATA!AO390)</f>
        <v>0</v>
      </c>
      <c r="AW405" s="267">
        <f>IF(OR(Is_Loading,LEN($A405)=0),"",SWDATA!AP390)</f>
        <v>0</v>
      </c>
      <c r="AX405" s="266" t="str">
        <f t="shared" si="1508"/>
        <v/>
      </c>
      <c r="AY405" s="266">
        <f>IF(OR(Is_Loading,LEN($A405)=0),"",SWDATA!AR390)</f>
        <v>0</v>
      </c>
      <c r="AZ405" s="267">
        <f>IF(OR(Is_Loading,LEN($A405)=0),"",SWDATA!AS390)</f>
        <v>0</v>
      </c>
      <c r="BA405" s="267">
        <f>IF(OR(Is_Loading,LEN($A405)=0),"",SWDATA!AT390)</f>
        <v>0</v>
      </c>
      <c r="BB405" s="266" t="str">
        <f t="shared" si="1509"/>
        <v/>
      </c>
      <c r="BC405" s="266">
        <f>IF(OR(Is_Loading,LEN($A405)=0),"",SWDATA!AV390)</f>
        <v>0</v>
      </c>
      <c r="BD405" s="267">
        <f>IF(OR(Is_Loading,LEN($A405)=0),"",SWDATA!AW390)</f>
        <v>0</v>
      </c>
      <c r="BE405" s="323">
        <f>IF(OR(Is_Loading,LEN($A405)=0),"",SWDATA!AX390)</f>
        <v>0</v>
      </c>
      <c r="BF405" s="320" t="str">
        <f t="shared" si="1510"/>
        <v/>
      </c>
      <c r="BG405" s="11"/>
      <c r="BH405" s="11"/>
      <c r="BI405" s="11"/>
      <c r="BJ405" s="11"/>
      <c r="BK405" s="11"/>
      <c r="BL405" s="11"/>
      <c r="BM405" s="11"/>
      <c r="BN405" s="11"/>
      <c r="BO405" s="11"/>
      <c r="BP405" s="11"/>
      <c r="BQ405" s="11"/>
      <c r="BR405" s="11"/>
      <c r="BS405" s="11"/>
      <c r="BT405" s="11"/>
      <c r="BU405" s="11"/>
      <c r="BV405" s="11"/>
      <c r="BW405" s="11"/>
      <c r="BX405" s="11"/>
      <c r="BY405" s="11"/>
      <c r="BZ405" s="11"/>
      <c r="CA405" s="11"/>
      <c r="CB405" s="11"/>
      <c r="CC405" s="11"/>
      <c r="CD405" s="11"/>
      <c r="CE405" s="11"/>
      <c r="CF405" s="11"/>
      <c r="CG405" s="11"/>
      <c r="CH405" s="11"/>
      <c r="CI405" s="11"/>
      <c r="CJ405" s="11"/>
      <c r="CK405" s="11"/>
      <c r="CL405" s="11"/>
      <c r="CM405" s="11"/>
      <c r="CN405" s="351"/>
      <c r="CO405" s="351"/>
      <c r="CP405" s="351"/>
      <c r="CQ405" s="351"/>
      <c r="CR405" s="351"/>
      <c r="CS405" s="351"/>
      <c r="CT405" s="351"/>
      <c r="CU405" s="351"/>
      <c r="CV405" s="351"/>
      <c r="CW405" s="351"/>
      <c r="CX405" s="351"/>
      <c r="CY405" s="351"/>
      <c r="CZ405" s="351"/>
      <c r="DA405" s="351"/>
      <c r="DB405" s="351"/>
      <c r="DC405" s="351"/>
      <c r="DD405" s="351"/>
      <c r="DE405" s="351"/>
      <c r="DF405" s="351"/>
      <c r="DG405" s="351"/>
      <c r="DH405" s="351"/>
      <c r="DI405" s="351"/>
      <c r="DJ405" s="351"/>
      <c r="DK405" s="351"/>
      <c r="DL405" s="351"/>
      <c r="DM405" s="351"/>
      <c r="DN405" s="351"/>
      <c r="DS405" s="372"/>
      <c r="DT405" s="374"/>
      <c r="DU405" s="375"/>
      <c r="DV405" s="375"/>
      <c r="DW405" s="375"/>
      <c r="DX405" s="375">
        <v>1</v>
      </c>
      <c r="DY405" s="375">
        <f t="shared" si="1550"/>
        <v>0</v>
      </c>
      <c r="DZ405" s="375">
        <f t="shared" si="1551"/>
        <v>0</v>
      </c>
      <c r="EA405" s="375">
        <f t="shared" si="1552"/>
        <v>1</v>
      </c>
      <c r="EB405" s="375">
        <f t="shared" si="1553"/>
        <v>0</v>
      </c>
      <c r="EC405" s="375">
        <f t="shared" si="1554"/>
        <v>0</v>
      </c>
      <c r="ED405" s="375">
        <f t="shared" si="1555"/>
        <v>1</v>
      </c>
      <c r="EE405" s="375">
        <f t="shared" si="1556"/>
        <v>0</v>
      </c>
      <c r="EF405" s="375">
        <f t="shared" si="1557"/>
        <v>0</v>
      </c>
      <c r="EG405" s="375">
        <f t="shared" si="1558"/>
        <v>1</v>
      </c>
      <c r="EH405" s="375">
        <f t="shared" si="1559"/>
        <v>0</v>
      </c>
      <c r="EI405" s="375">
        <f t="shared" si="1560"/>
        <v>0</v>
      </c>
      <c r="EJ405" s="375">
        <f t="shared" si="1561"/>
        <v>1</v>
      </c>
      <c r="EK405" s="375">
        <f t="shared" si="1562"/>
        <v>0</v>
      </c>
      <c r="EL405" s="375">
        <f t="shared" si="1563"/>
        <v>0</v>
      </c>
      <c r="EM405" s="375">
        <f t="shared" si="1564"/>
        <v>1</v>
      </c>
      <c r="EN405" s="375">
        <f t="shared" si="1565"/>
        <v>0</v>
      </c>
      <c r="EO405" s="375">
        <f t="shared" si="1566"/>
        <v>0</v>
      </c>
      <c r="EP405" s="375">
        <f t="shared" si="1567"/>
        <v>1</v>
      </c>
      <c r="EQ405" s="375">
        <f t="shared" si="1568"/>
        <v>0</v>
      </c>
      <c r="ER405" s="375">
        <f t="shared" si="1569"/>
        <v>0</v>
      </c>
      <c r="ES405" s="375">
        <f t="shared" si="1570"/>
        <v>1</v>
      </c>
      <c r="ET405" s="375">
        <f t="shared" si="1571"/>
        <v>0</v>
      </c>
      <c r="EU405" s="375">
        <f t="shared" si="1572"/>
        <v>0</v>
      </c>
      <c r="EV405" s="375">
        <f t="shared" si="1573"/>
        <v>1</v>
      </c>
      <c r="EW405" s="375">
        <f t="shared" si="1574"/>
        <v>0</v>
      </c>
      <c r="EX405" s="375">
        <f t="shared" si="1575"/>
        <v>0</v>
      </c>
      <c r="EY405" s="375">
        <f t="shared" si="1576"/>
        <v>1</v>
      </c>
      <c r="EZ405" s="375">
        <f t="shared" si="1577"/>
        <v>0</v>
      </c>
      <c r="FA405" s="375">
        <f t="shared" si="1578"/>
        <v>0</v>
      </c>
      <c r="FB405" s="375">
        <f t="shared" si="1579"/>
        <v>1</v>
      </c>
      <c r="FC405" s="375">
        <f t="shared" si="1580"/>
        <v>0</v>
      </c>
      <c r="FD405" s="375">
        <f t="shared" si="1581"/>
        <v>0</v>
      </c>
      <c r="FE405" s="376"/>
      <c r="FF405" s="372"/>
      <c r="FG405" s="372"/>
      <c r="FH405" s="372"/>
      <c r="FI405" s="372"/>
      <c r="FJ405" s="372"/>
      <c r="FK405" s="372"/>
      <c r="FL405" s="372"/>
      <c r="FM405" s="372"/>
      <c r="FN405" s="372"/>
      <c r="FO405" s="372"/>
      <c r="FP405" s="372"/>
      <c r="FQ405" s="372"/>
      <c r="FR405" s="372"/>
      <c r="FS405" s="372"/>
      <c r="FT405" s="372"/>
      <c r="FU405" s="372"/>
      <c r="FV405" s="372"/>
      <c r="FW405" s="372"/>
      <c r="FX405" s="372"/>
      <c r="FY405" s="372"/>
      <c r="FZ405" s="372"/>
      <c r="GA405" s="372"/>
      <c r="GB405" s="372"/>
      <c r="GC405" s="372"/>
      <c r="GD405" s="372"/>
      <c r="GE405" s="372"/>
      <c r="GF405" s="372"/>
      <c r="GG405" s="372"/>
      <c r="GH405" s="372"/>
      <c r="GI405" s="372"/>
      <c r="GJ405" s="372"/>
      <c r="GK405" s="372"/>
      <c r="GL405" s="372"/>
      <c r="GM405" s="372"/>
      <c r="GN405" s="372"/>
      <c r="GO405" s="372"/>
      <c r="GP405" s="372"/>
      <c r="GQ405" s="372"/>
      <c r="GR405" s="372"/>
      <c r="GS405" s="372"/>
      <c r="GT405" s="372"/>
      <c r="GU405" s="372"/>
      <c r="GV405" s="372"/>
      <c r="GW405" s="372"/>
      <c r="GX405" s="372"/>
      <c r="GY405" s="372"/>
      <c r="GZ405" s="372"/>
      <c r="HA405" s="372"/>
      <c r="HB405" s="372"/>
      <c r="HC405" s="372"/>
    </row>
    <row r="406" spans="1:211" s="373" customFormat="1" ht="15" hidden="1" customHeight="1" outlineLevel="1" x14ac:dyDescent="0.2">
      <c r="A406" s="366">
        <f>SWDATA!O391</f>
        <v>0</v>
      </c>
      <c r="B406" s="366">
        <f>SWDATA!M391</f>
        <v>0</v>
      </c>
      <c r="C406" s="351">
        <f>IF(AND(SWDATA!M391=1,SWDATA!Q391="promotions"),SWDATA!P391,0)</f>
        <v>0</v>
      </c>
      <c r="D406" s="367">
        <f>ROW(SWDATA!M391)</f>
        <v>391</v>
      </c>
      <c r="E406" s="368">
        <f t="shared" si="1585"/>
        <v>0</v>
      </c>
      <c r="F406" s="369">
        <f t="shared" si="1498"/>
        <v>1</v>
      </c>
      <c r="G406" s="366" t="str">
        <f t="shared" si="1499"/>
        <v/>
      </c>
      <c r="H406" s="370"/>
      <c r="J406" s="238">
        <f t="shared" si="1500"/>
        <v>0</v>
      </c>
      <c r="K406" s="239" t="str">
        <f t="shared" si="1501"/>
        <v/>
      </c>
      <c r="L406" s="342"/>
      <c r="M406" s="345"/>
      <c r="N406" s="340" t="str">
        <f>IF(LEN(SWDATA!F391)=0,"",N405)</f>
        <v/>
      </c>
      <c r="O406" s="296" t="str">
        <f>IF(LEN(SWDATA!G391)=0,"",O405)</f>
        <v/>
      </c>
      <c r="P406" s="297" t="str">
        <f>IF(LEN(SWDATA!C391)=0,"",SWDATA!C391)</f>
        <v/>
      </c>
      <c r="Q406" s="312" t="str">
        <f t="shared" si="1502"/>
        <v/>
      </c>
      <c r="R406" s="223" t="s">
        <v>261</v>
      </c>
      <c r="S406" s="319" t="s">
        <v>485</v>
      </c>
      <c r="T406" s="224"/>
      <c r="U406" s="264" t="s">
        <v>608</v>
      </c>
      <c r="V406" s="205" t="s">
        <v>221</v>
      </c>
      <c r="W406" s="266">
        <f>IF(OR(Is_Loading,LEN($A406)=0),"",SWDATA!P391)</f>
        <v>0</v>
      </c>
      <c r="X406" s="267">
        <f>IF(OR(Is_Loading,LEN($A406)=0),"",SWDATA!Q391)</f>
        <v>0</v>
      </c>
      <c r="Y406" s="267">
        <f>IF(OR(Is_Loading,LEN($A406)=0),"",SWDATA!R391)</f>
        <v>0</v>
      </c>
      <c r="Z406" s="266" t="str">
        <f t="shared" si="1586"/>
        <v/>
      </c>
      <c r="AA406" s="266">
        <f>IF(OR(Is_Loading,LEN($A406)=0),"",SWDATA!T391)</f>
        <v>0</v>
      </c>
      <c r="AB406" s="267">
        <f>IF(OR(Is_Loading,LEN($A406)=0),"",SWDATA!U391)</f>
        <v>0</v>
      </c>
      <c r="AC406" s="267">
        <f>IF(OR(Is_Loading,LEN($A406)=0),"",SWDATA!V391)</f>
        <v>0</v>
      </c>
      <c r="AD406" s="266" t="str">
        <f t="shared" si="1503"/>
        <v/>
      </c>
      <c r="AE406" s="266">
        <f>IF(OR(Is_Loading,LEN($A406)=0),"",SWDATA!X391)</f>
        <v>0</v>
      </c>
      <c r="AF406" s="267">
        <f>IF(OR(Is_Loading,LEN($A406)=0),"",SWDATA!Y391)</f>
        <v>0</v>
      </c>
      <c r="AG406" s="267">
        <f>IF(OR(Is_Loading,LEN($A406)=0),"",SWDATA!Z391)</f>
        <v>0</v>
      </c>
      <c r="AH406" s="266" t="str">
        <f t="shared" si="1504"/>
        <v/>
      </c>
      <c r="AI406" s="266">
        <f>IF(OR(Is_Loading,LEN($A406)=0),"",SWDATA!AB391)</f>
        <v>0</v>
      </c>
      <c r="AJ406" s="267">
        <f>IF(OR(Is_Loading,LEN($A406)=0),"",SWDATA!AC391)</f>
        <v>0</v>
      </c>
      <c r="AK406" s="267">
        <f>IF(OR(Is_Loading,LEN($A406)=0),"",SWDATA!AD391)</f>
        <v>0</v>
      </c>
      <c r="AL406" s="266" t="str">
        <f t="shared" si="1505"/>
        <v/>
      </c>
      <c r="AM406" s="266">
        <f>IF(OR(Is_Loading,LEN($A406)=0),"",SWDATA!AF391)</f>
        <v>0</v>
      </c>
      <c r="AN406" s="267">
        <f>IF(OR(Is_Loading,LEN($A406)=0),"",SWDATA!AG391)</f>
        <v>0</v>
      </c>
      <c r="AO406" s="323">
        <f>IF(OR(Is_Loading,LEN($A406)=0),"",SWDATA!AH391)</f>
        <v>0</v>
      </c>
      <c r="AP406" s="320" t="str">
        <f t="shared" si="1506"/>
        <v/>
      </c>
      <c r="AQ406" s="266">
        <f>IF(OR(Is_Loading,LEN($A406)=0),"",SWDATA!AJ391)</f>
        <v>0</v>
      </c>
      <c r="AR406" s="267">
        <f>IF(OR(Is_Loading,LEN($A406)=0),"",SWDATA!AK391)</f>
        <v>0</v>
      </c>
      <c r="AS406" s="267">
        <f>IF(OR(Is_Loading,LEN($A406)=0),"",SWDATA!AL391)</f>
        <v>0</v>
      </c>
      <c r="AT406" s="266" t="str">
        <f t="shared" si="1507"/>
        <v/>
      </c>
      <c r="AU406" s="266">
        <f>IF(OR(Is_Loading,LEN($A406)=0),"",SWDATA!AN391)</f>
        <v>0</v>
      </c>
      <c r="AV406" s="267">
        <f>IF(OR(Is_Loading,LEN($A406)=0),"",SWDATA!AO391)</f>
        <v>0</v>
      </c>
      <c r="AW406" s="267">
        <f>IF(OR(Is_Loading,LEN($A406)=0),"",SWDATA!AP391)</f>
        <v>0</v>
      </c>
      <c r="AX406" s="266" t="str">
        <f t="shared" si="1508"/>
        <v/>
      </c>
      <c r="AY406" s="266">
        <f>IF(OR(Is_Loading,LEN($A406)=0),"",SWDATA!AR391)</f>
        <v>0</v>
      </c>
      <c r="AZ406" s="267">
        <f>IF(OR(Is_Loading,LEN($A406)=0),"",SWDATA!AS391)</f>
        <v>0</v>
      </c>
      <c r="BA406" s="267">
        <f>IF(OR(Is_Loading,LEN($A406)=0),"",SWDATA!AT391)</f>
        <v>0</v>
      </c>
      <c r="BB406" s="266" t="str">
        <f t="shared" si="1509"/>
        <v/>
      </c>
      <c r="BC406" s="266">
        <f>IF(OR(Is_Loading,LEN($A406)=0),"",SWDATA!AV391)</f>
        <v>0</v>
      </c>
      <c r="BD406" s="267">
        <f>IF(OR(Is_Loading,LEN($A406)=0),"",SWDATA!AW391)</f>
        <v>0</v>
      </c>
      <c r="BE406" s="323">
        <f>IF(OR(Is_Loading,LEN($A406)=0),"",SWDATA!AX391)</f>
        <v>0</v>
      </c>
      <c r="BF406" s="320" t="str">
        <f t="shared" si="1510"/>
        <v/>
      </c>
      <c r="BG406" s="11"/>
      <c r="BH406" s="11"/>
      <c r="BI406" s="11"/>
      <c r="BJ406" s="11"/>
      <c r="BK406" s="11"/>
      <c r="BL406" s="11"/>
      <c r="BM406" s="11"/>
      <c r="BN406" s="11"/>
      <c r="BO406" s="11"/>
      <c r="BP406" s="11"/>
      <c r="BQ406" s="11"/>
      <c r="BR406" s="11"/>
      <c r="BS406" s="11"/>
      <c r="BT406" s="11"/>
      <c r="BU406" s="11"/>
      <c r="BV406" s="11"/>
      <c r="BW406" s="11"/>
      <c r="BX406" s="11"/>
      <c r="BY406" s="11"/>
      <c r="BZ406" s="11"/>
      <c r="CA406" s="11"/>
      <c r="CB406" s="11"/>
      <c r="CC406" s="11"/>
      <c r="CD406" s="11"/>
      <c r="CE406" s="11"/>
      <c r="CF406" s="11"/>
      <c r="CG406" s="11"/>
      <c r="CH406" s="11"/>
      <c r="CI406" s="11"/>
      <c r="CJ406" s="11"/>
      <c r="CK406" s="11"/>
      <c r="CL406" s="11"/>
      <c r="CM406" s="11"/>
      <c r="CN406" s="351"/>
      <c r="CO406" s="351"/>
      <c r="CP406" s="351"/>
      <c r="CQ406" s="351"/>
      <c r="CR406" s="351"/>
      <c r="CS406" s="351"/>
      <c r="CT406" s="351"/>
      <c r="CU406" s="351"/>
      <c r="CV406" s="351"/>
      <c r="CW406" s="351"/>
      <c r="CX406" s="351"/>
      <c r="CY406" s="351"/>
      <c r="CZ406" s="351"/>
      <c r="DA406" s="351"/>
      <c r="DB406" s="351"/>
      <c r="DC406" s="351"/>
      <c r="DD406" s="351"/>
      <c r="DE406" s="351"/>
      <c r="DF406" s="351"/>
      <c r="DG406" s="351"/>
      <c r="DH406" s="351"/>
      <c r="DI406" s="351"/>
      <c r="DJ406" s="351"/>
      <c r="DK406" s="351"/>
      <c r="DL406" s="351"/>
      <c r="DM406" s="351"/>
      <c r="DN406" s="351"/>
      <c r="DS406" s="372"/>
      <c r="DT406" s="374"/>
      <c r="DU406" s="375"/>
      <c r="DV406" s="375"/>
      <c r="DW406" s="375"/>
      <c r="DX406" s="375">
        <v>1</v>
      </c>
      <c r="DY406" s="375">
        <f t="shared" si="1550"/>
        <v>0</v>
      </c>
      <c r="DZ406" s="375">
        <f t="shared" si="1551"/>
        <v>0</v>
      </c>
      <c r="EA406" s="375">
        <f t="shared" si="1552"/>
        <v>1</v>
      </c>
      <c r="EB406" s="375">
        <f t="shared" si="1553"/>
        <v>0</v>
      </c>
      <c r="EC406" s="375">
        <f t="shared" si="1554"/>
        <v>0</v>
      </c>
      <c r="ED406" s="375">
        <f t="shared" si="1555"/>
        <v>1</v>
      </c>
      <c r="EE406" s="375">
        <f t="shared" si="1556"/>
        <v>0</v>
      </c>
      <c r="EF406" s="375">
        <f t="shared" si="1557"/>
        <v>0</v>
      </c>
      <c r="EG406" s="375">
        <f t="shared" si="1558"/>
        <v>1</v>
      </c>
      <c r="EH406" s="375">
        <f t="shared" si="1559"/>
        <v>0</v>
      </c>
      <c r="EI406" s="375">
        <f t="shared" si="1560"/>
        <v>0</v>
      </c>
      <c r="EJ406" s="375">
        <f t="shared" si="1561"/>
        <v>1</v>
      </c>
      <c r="EK406" s="375">
        <f t="shared" si="1562"/>
        <v>0</v>
      </c>
      <c r="EL406" s="375">
        <f t="shared" si="1563"/>
        <v>0</v>
      </c>
      <c r="EM406" s="375">
        <f t="shared" si="1564"/>
        <v>1</v>
      </c>
      <c r="EN406" s="375">
        <f t="shared" si="1565"/>
        <v>0</v>
      </c>
      <c r="EO406" s="375">
        <f t="shared" si="1566"/>
        <v>0</v>
      </c>
      <c r="EP406" s="375">
        <f t="shared" si="1567"/>
        <v>1</v>
      </c>
      <c r="EQ406" s="375">
        <f t="shared" si="1568"/>
        <v>0</v>
      </c>
      <c r="ER406" s="375">
        <f t="shared" si="1569"/>
        <v>0</v>
      </c>
      <c r="ES406" s="375">
        <f t="shared" si="1570"/>
        <v>1</v>
      </c>
      <c r="ET406" s="375">
        <f t="shared" si="1571"/>
        <v>0</v>
      </c>
      <c r="EU406" s="375">
        <f t="shared" si="1572"/>
        <v>0</v>
      </c>
      <c r="EV406" s="375">
        <f t="shared" si="1573"/>
        <v>1</v>
      </c>
      <c r="EW406" s="375">
        <f t="shared" si="1574"/>
        <v>0</v>
      </c>
      <c r="EX406" s="375">
        <f t="shared" si="1575"/>
        <v>0</v>
      </c>
      <c r="EY406" s="375">
        <f t="shared" si="1576"/>
        <v>1</v>
      </c>
      <c r="EZ406" s="375">
        <f t="shared" si="1577"/>
        <v>0</v>
      </c>
      <c r="FA406" s="375">
        <f t="shared" si="1578"/>
        <v>0</v>
      </c>
      <c r="FB406" s="375">
        <f t="shared" si="1579"/>
        <v>1</v>
      </c>
      <c r="FC406" s="375">
        <f t="shared" si="1580"/>
        <v>0</v>
      </c>
      <c r="FD406" s="375">
        <f t="shared" si="1581"/>
        <v>0</v>
      </c>
      <c r="FE406" s="376"/>
      <c r="FF406" s="372"/>
      <c r="FG406" s="372"/>
      <c r="FH406" s="372"/>
      <c r="FI406" s="372"/>
      <c r="FJ406" s="372"/>
      <c r="FK406" s="372"/>
      <c r="FL406" s="372"/>
      <c r="FM406" s="372"/>
      <c r="FN406" s="372"/>
      <c r="FO406" s="372"/>
      <c r="FP406" s="372"/>
      <c r="FQ406" s="372"/>
      <c r="FR406" s="372"/>
      <c r="FS406" s="372"/>
      <c r="FT406" s="372"/>
      <c r="FU406" s="372"/>
      <c r="FV406" s="372"/>
      <c r="FW406" s="372"/>
      <c r="FX406" s="372"/>
      <c r="FY406" s="372"/>
      <c r="FZ406" s="372"/>
      <c r="GA406" s="372"/>
      <c r="GB406" s="372"/>
      <c r="GC406" s="372"/>
      <c r="GD406" s="372"/>
      <c r="GE406" s="372"/>
      <c r="GF406" s="372"/>
      <c r="GG406" s="372"/>
      <c r="GH406" s="372"/>
      <c r="GI406" s="372"/>
      <c r="GJ406" s="372"/>
      <c r="GK406" s="372"/>
      <c r="GL406" s="372"/>
      <c r="GM406" s="372"/>
      <c r="GN406" s="372"/>
      <c r="GO406" s="372"/>
      <c r="GP406" s="372"/>
      <c r="GQ406" s="372"/>
      <c r="GR406" s="372"/>
      <c r="GS406" s="372"/>
      <c r="GT406" s="372"/>
      <c r="GU406" s="372"/>
      <c r="GV406" s="372"/>
      <c r="GW406" s="372"/>
      <c r="GX406" s="372"/>
      <c r="GY406" s="372"/>
      <c r="GZ406" s="372"/>
      <c r="HA406" s="372"/>
      <c r="HB406" s="372"/>
      <c r="HC406" s="372"/>
    </row>
    <row r="407" spans="1:211" s="373" customFormat="1" ht="15" hidden="1" customHeight="1" outlineLevel="1" x14ac:dyDescent="0.2">
      <c r="A407" s="366">
        <f>SWDATA!O392</f>
        <v>0</v>
      </c>
      <c r="B407" s="366">
        <f>SWDATA!M392</f>
        <v>0</v>
      </c>
      <c r="C407" s="351">
        <f>IF(AND(SWDATA!M392=1,SWDATA!Q392="promotions"),SWDATA!P392,0)</f>
        <v>0</v>
      </c>
      <c r="D407" s="367">
        <f>ROW(SWDATA!M392)</f>
        <v>392</v>
      </c>
      <c r="E407" s="368">
        <f t="shared" si="1585"/>
        <v>0</v>
      </c>
      <c r="F407" s="369">
        <f t="shared" si="1498"/>
        <v>1</v>
      </c>
      <c r="G407" s="366" t="str">
        <f t="shared" si="1499"/>
        <v/>
      </c>
      <c r="H407" s="370"/>
      <c r="J407" s="238">
        <f t="shared" si="1500"/>
        <v>0</v>
      </c>
      <c r="K407" s="239" t="str">
        <f t="shared" si="1501"/>
        <v/>
      </c>
      <c r="L407" s="342"/>
      <c r="M407" s="345"/>
      <c r="N407" s="340" t="str">
        <f>IF(LEN(SWDATA!F392)=0,"",N406)</f>
        <v/>
      </c>
      <c r="O407" s="296" t="str">
        <f>IF(LEN(SWDATA!G392)=0,"",O406)</f>
        <v/>
      </c>
      <c r="P407" s="297" t="str">
        <f>IF(LEN(SWDATA!C392)=0,"",SWDATA!C392)</f>
        <v/>
      </c>
      <c r="Q407" s="312" t="str">
        <f t="shared" si="1502"/>
        <v/>
      </c>
      <c r="R407" s="223" t="s">
        <v>261</v>
      </c>
      <c r="S407" s="224"/>
      <c r="T407" s="224"/>
      <c r="U407" s="264" t="s">
        <v>613</v>
      </c>
      <c r="V407" s="205" t="s">
        <v>221</v>
      </c>
      <c r="W407" s="266">
        <f>IF(OR(Is_Loading,LEN($A407)=0),"",SWDATA!P392)</f>
        <v>0</v>
      </c>
      <c r="X407" s="267">
        <f>IF(OR(Is_Loading,LEN($A407)=0),"",SWDATA!Q392)</f>
        <v>0</v>
      </c>
      <c r="Y407" s="267">
        <f>IF(OR(Is_Loading,LEN($A407)=0),"",SWDATA!R392)</f>
        <v>0</v>
      </c>
      <c r="Z407" s="266" t="str">
        <f t="shared" si="1586"/>
        <v/>
      </c>
      <c r="AA407" s="266">
        <f>IF(OR(Is_Loading,LEN($A407)=0),"",SWDATA!T392)</f>
        <v>0</v>
      </c>
      <c r="AB407" s="267">
        <f>IF(OR(Is_Loading,LEN($A407)=0),"",SWDATA!U392)</f>
        <v>0</v>
      </c>
      <c r="AC407" s="267">
        <f>IF(OR(Is_Loading,LEN($A407)=0),"",SWDATA!V392)</f>
        <v>0</v>
      </c>
      <c r="AD407" s="266" t="str">
        <f t="shared" si="1503"/>
        <v/>
      </c>
      <c r="AE407" s="266">
        <f>IF(OR(Is_Loading,LEN($A407)=0),"",SWDATA!X392)</f>
        <v>0</v>
      </c>
      <c r="AF407" s="267">
        <f>IF(OR(Is_Loading,LEN($A407)=0),"",SWDATA!Y392)</f>
        <v>0</v>
      </c>
      <c r="AG407" s="267">
        <f>IF(OR(Is_Loading,LEN($A407)=0),"",SWDATA!Z392)</f>
        <v>0</v>
      </c>
      <c r="AH407" s="266" t="str">
        <f t="shared" si="1504"/>
        <v/>
      </c>
      <c r="AI407" s="266">
        <f>IF(OR(Is_Loading,LEN($A407)=0),"",SWDATA!AB392)</f>
        <v>0</v>
      </c>
      <c r="AJ407" s="267">
        <f>IF(OR(Is_Loading,LEN($A407)=0),"",SWDATA!AC392)</f>
        <v>0</v>
      </c>
      <c r="AK407" s="267">
        <f>IF(OR(Is_Loading,LEN($A407)=0),"",SWDATA!AD392)</f>
        <v>0</v>
      </c>
      <c r="AL407" s="266" t="str">
        <f t="shared" si="1505"/>
        <v/>
      </c>
      <c r="AM407" s="266">
        <f>IF(OR(Is_Loading,LEN($A407)=0),"",SWDATA!AF392)</f>
        <v>0</v>
      </c>
      <c r="AN407" s="267">
        <f>IF(OR(Is_Loading,LEN($A407)=0),"",SWDATA!AG392)</f>
        <v>0</v>
      </c>
      <c r="AO407" s="323">
        <f>IF(OR(Is_Loading,LEN($A407)=0),"",SWDATA!AH392)</f>
        <v>0</v>
      </c>
      <c r="AP407" s="320" t="str">
        <f t="shared" si="1506"/>
        <v/>
      </c>
      <c r="AQ407" s="266">
        <f>IF(OR(Is_Loading,LEN($A407)=0),"",SWDATA!AJ392)</f>
        <v>0</v>
      </c>
      <c r="AR407" s="267">
        <f>IF(OR(Is_Loading,LEN($A407)=0),"",SWDATA!AK392)</f>
        <v>0</v>
      </c>
      <c r="AS407" s="267">
        <f>IF(OR(Is_Loading,LEN($A407)=0),"",SWDATA!AL392)</f>
        <v>0</v>
      </c>
      <c r="AT407" s="266" t="str">
        <f t="shared" si="1507"/>
        <v/>
      </c>
      <c r="AU407" s="266">
        <f>IF(OR(Is_Loading,LEN($A407)=0),"",SWDATA!AN392)</f>
        <v>0</v>
      </c>
      <c r="AV407" s="267">
        <f>IF(OR(Is_Loading,LEN($A407)=0),"",SWDATA!AO392)</f>
        <v>0</v>
      </c>
      <c r="AW407" s="267">
        <f>IF(OR(Is_Loading,LEN($A407)=0),"",SWDATA!AP392)</f>
        <v>0</v>
      </c>
      <c r="AX407" s="266" t="str">
        <f t="shared" si="1508"/>
        <v/>
      </c>
      <c r="AY407" s="266">
        <f>IF(OR(Is_Loading,LEN($A407)=0),"",SWDATA!AR392)</f>
        <v>0</v>
      </c>
      <c r="AZ407" s="267">
        <f>IF(OR(Is_Loading,LEN($A407)=0),"",SWDATA!AS392)</f>
        <v>0</v>
      </c>
      <c r="BA407" s="267">
        <f>IF(OR(Is_Loading,LEN($A407)=0),"",SWDATA!AT392)</f>
        <v>0</v>
      </c>
      <c r="BB407" s="266" t="str">
        <f t="shared" si="1509"/>
        <v/>
      </c>
      <c r="BC407" s="266">
        <f>IF(OR(Is_Loading,LEN($A407)=0),"",SWDATA!AV392)</f>
        <v>0</v>
      </c>
      <c r="BD407" s="267">
        <f>IF(OR(Is_Loading,LEN($A407)=0),"",SWDATA!AW392)</f>
        <v>0</v>
      </c>
      <c r="BE407" s="323">
        <f>IF(OR(Is_Loading,LEN($A407)=0),"",SWDATA!AX392)</f>
        <v>0</v>
      </c>
      <c r="BF407" s="320" t="str">
        <f t="shared" si="1510"/>
        <v/>
      </c>
      <c r="BG407" s="11"/>
      <c r="BH407" s="11"/>
      <c r="BI407" s="11"/>
      <c r="BJ407" s="11"/>
      <c r="BK407" s="11"/>
      <c r="BL407" s="11"/>
      <c r="BM407" s="11"/>
      <c r="BN407" s="11"/>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351"/>
      <c r="CO407" s="351"/>
      <c r="CP407" s="351"/>
      <c r="CQ407" s="351"/>
      <c r="CR407" s="351"/>
      <c r="CS407" s="351"/>
      <c r="CT407" s="351"/>
      <c r="CU407" s="351"/>
      <c r="CV407" s="351"/>
      <c r="CW407" s="351"/>
      <c r="CX407" s="351"/>
      <c r="CY407" s="351"/>
      <c r="CZ407" s="351"/>
      <c r="DA407" s="351"/>
      <c r="DB407" s="351"/>
      <c r="DC407" s="351"/>
      <c r="DD407" s="351"/>
      <c r="DE407" s="351"/>
      <c r="DF407" s="351"/>
      <c r="DG407" s="351"/>
      <c r="DH407" s="351"/>
      <c r="DI407" s="351"/>
      <c r="DJ407" s="351"/>
      <c r="DK407" s="351"/>
      <c r="DL407" s="351"/>
      <c r="DM407" s="351"/>
      <c r="DN407" s="351"/>
      <c r="DS407" s="372"/>
      <c r="DT407" s="374"/>
      <c r="DU407" s="375"/>
      <c r="DV407" s="375"/>
      <c r="DW407" s="375"/>
      <c r="DX407" s="375">
        <v>1</v>
      </c>
      <c r="DY407" s="375">
        <f t="shared" si="1550"/>
        <v>0</v>
      </c>
      <c r="DZ407" s="375">
        <f t="shared" si="1551"/>
        <v>0</v>
      </c>
      <c r="EA407" s="375">
        <f t="shared" si="1552"/>
        <v>1</v>
      </c>
      <c r="EB407" s="375">
        <f t="shared" si="1553"/>
        <v>0</v>
      </c>
      <c r="EC407" s="375">
        <f t="shared" si="1554"/>
        <v>0</v>
      </c>
      <c r="ED407" s="375">
        <f t="shared" si="1555"/>
        <v>1</v>
      </c>
      <c r="EE407" s="375">
        <f t="shared" si="1556"/>
        <v>0</v>
      </c>
      <c r="EF407" s="375">
        <f t="shared" si="1557"/>
        <v>0</v>
      </c>
      <c r="EG407" s="375">
        <f t="shared" si="1558"/>
        <v>1</v>
      </c>
      <c r="EH407" s="375">
        <f t="shared" si="1559"/>
        <v>0</v>
      </c>
      <c r="EI407" s="375">
        <f t="shared" si="1560"/>
        <v>0</v>
      </c>
      <c r="EJ407" s="375">
        <f t="shared" si="1561"/>
        <v>1</v>
      </c>
      <c r="EK407" s="375">
        <f t="shared" si="1562"/>
        <v>0</v>
      </c>
      <c r="EL407" s="375">
        <f t="shared" si="1563"/>
        <v>0</v>
      </c>
      <c r="EM407" s="375">
        <f t="shared" si="1564"/>
        <v>1</v>
      </c>
      <c r="EN407" s="375">
        <f t="shared" si="1565"/>
        <v>0</v>
      </c>
      <c r="EO407" s="375">
        <f t="shared" si="1566"/>
        <v>0</v>
      </c>
      <c r="EP407" s="375">
        <f t="shared" si="1567"/>
        <v>1</v>
      </c>
      <c r="EQ407" s="375">
        <f t="shared" si="1568"/>
        <v>0</v>
      </c>
      <c r="ER407" s="375">
        <f t="shared" si="1569"/>
        <v>0</v>
      </c>
      <c r="ES407" s="375">
        <f t="shared" si="1570"/>
        <v>1</v>
      </c>
      <c r="ET407" s="375">
        <f t="shared" si="1571"/>
        <v>0</v>
      </c>
      <c r="EU407" s="375">
        <f t="shared" si="1572"/>
        <v>0</v>
      </c>
      <c r="EV407" s="375">
        <f t="shared" si="1573"/>
        <v>1</v>
      </c>
      <c r="EW407" s="375">
        <f t="shared" si="1574"/>
        <v>0</v>
      </c>
      <c r="EX407" s="375">
        <f t="shared" si="1575"/>
        <v>0</v>
      </c>
      <c r="EY407" s="375">
        <f t="shared" si="1576"/>
        <v>1</v>
      </c>
      <c r="EZ407" s="375">
        <f t="shared" si="1577"/>
        <v>0</v>
      </c>
      <c r="FA407" s="375">
        <f t="shared" si="1578"/>
        <v>0</v>
      </c>
      <c r="FB407" s="375">
        <f t="shared" si="1579"/>
        <v>1</v>
      </c>
      <c r="FC407" s="375">
        <f t="shared" si="1580"/>
        <v>0</v>
      </c>
      <c r="FD407" s="375">
        <f t="shared" si="1581"/>
        <v>0</v>
      </c>
      <c r="FE407" s="376"/>
      <c r="FF407" s="372"/>
      <c r="FG407" s="372"/>
      <c r="FH407" s="372"/>
      <c r="FI407" s="372"/>
      <c r="FJ407" s="372"/>
      <c r="FK407" s="372"/>
      <c r="FL407" s="372"/>
      <c r="FM407" s="372"/>
      <c r="FN407" s="372"/>
      <c r="FO407" s="372"/>
      <c r="FP407" s="372"/>
      <c r="FQ407" s="372"/>
      <c r="FR407" s="372"/>
      <c r="FS407" s="372"/>
      <c r="FT407" s="372"/>
      <c r="FU407" s="372"/>
      <c r="FV407" s="372"/>
      <c r="FW407" s="372"/>
      <c r="FX407" s="372"/>
      <c r="FY407" s="372"/>
      <c r="FZ407" s="372"/>
      <c r="GA407" s="372"/>
      <c r="GB407" s="372"/>
      <c r="GC407" s="372"/>
      <c r="GD407" s="372"/>
      <c r="GE407" s="372"/>
      <c r="GF407" s="372"/>
      <c r="GG407" s="372"/>
      <c r="GH407" s="372"/>
      <c r="GI407" s="372"/>
      <c r="GJ407" s="372"/>
      <c r="GK407" s="372"/>
      <c r="GL407" s="372"/>
      <c r="GM407" s="372"/>
      <c r="GN407" s="372"/>
      <c r="GO407" s="372"/>
      <c r="GP407" s="372"/>
      <c r="GQ407" s="372"/>
      <c r="GR407" s="372"/>
      <c r="GS407" s="372"/>
      <c r="GT407" s="372"/>
      <c r="GU407" s="372"/>
      <c r="GV407" s="372"/>
      <c r="GW407" s="372"/>
      <c r="GX407" s="372"/>
      <c r="GY407" s="372"/>
      <c r="GZ407" s="372"/>
      <c r="HA407" s="372"/>
      <c r="HB407" s="372"/>
      <c r="HC407" s="372"/>
    </row>
    <row r="408" spans="1:211" s="373" customFormat="1" ht="15" hidden="1" customHeight="1" outlineLevel="1" x14ac:dyDescent="0.2">
      <c r="A408" s="366">
        <f>SWDATA!O393</f>
        <v>0</v>
      </c>
      <c r="B408" s="366">
        <f>SWDATA!M393</f>
        <v>0</v>
      </c>
      <c r="C408" s="351">
        <f>IF(AND(SWDATA!M393=1,SWDATA!Q393="promotions"),SWDATA!P393,0)</f>
        <v>0</v>
      </c>
      <c r="D408" s="367">
        <f>ROW(SWDATA!M393)</f>
        <v>393</v>
      </c>
      <c r="E408" s="368">
        <f t="shared" si="1585"/>
        <v>0</v>
      </c>
      <c r="F408" s="369">
        <f t="shared" si="1498"/>
        <v>1</v>
      </c>
      <c r="G408" s="366" t="str">
        <f t="shared" si="1499"/>
        <v/>
      </c>
      <c r="H408" s="370"/>
      <c r="J408" s="238">
        <f t="shared" si="1500"/>
        <v>0</v>
      </c>
      <c r="K408" s="239" t="str">
        <f t="shared" si="1501"/>
        <v/>
      </c>
      <c r="L408" s="342"/>
      <c r="M408" s="345"/>
      <c r="N408" s="340" t="str">
        <f>IF(LEN(SWDATA!F393)=0,"",N407)</f>
        <v/>
      </c>
      <c r="O408" s="296" t="str">
        <f>IF(LEN(SWDATA!G393)=0,"",O407)</f>
        <v/>
      </c>
      <c r="P408" s="297" t="str">
        <f>IF(LEN(SWDATA!C393)=0,"",SWDATA!C393)</f>
        <v/>
      </c>
      <c r="Q408" s="312" t="str">
        <f t="shared" si="1502"/>
        <v/>
      </c>
      <c r="R408" s="223" t="s">
        <v>261</v>
      </c>
      <c r="S408" s="224" t="s">
        <v>485</v>
      </c>
      <c r="T408" s="224"/>
      <c r="U408" s="264" t="s">
        <v>609</v>
      </c>
      <c r="V408" s="205" t="s">
        <v>221</v>
      </c>
      <c r="W408" s="266">
        <f>IF(OR(Is_Loading,LEN($A408)=0),"",SWDATA!P393)</f>
        <v>0</v>
      </c>
      <c r="X408" s="267">
        <f>IF(OR(Is_Loading,LEN($A408)=0),"",SWDATA!Q393)</f>
        <v>0</v>
      </c>
      <c r="Y408" s="267">
        <f>IF(OR(Is_Loading,LEN($A408)=0),"",SWDATA!R393)</f>
        <v>0</v>
      </c>
      <c r="Z408" s="266" t="str">
        <f t="shared" si="1586"/>
        <v/>
      </c>
      <c r="AA408" s="266">
        <f>IF(OR(Is_Loading,LEN($A408)=0),"",SWDATA!T393)</f>
        <v>0</v>
      </c>
      <c r="AB408" s="267">
        <f>IF(OR(Is_Loading,LEN($A408)=0),"",SWDATA!U393)</f>
        <v>0</v>
      </c>
      <c r="AC408" s="267">
        <f>IF(OR(Is_Loading,LEN($A408)=0),"",SWDATA!V393)</f>
        <v>0</v>
      </c>
      <c r="AD408" s="266" t="str">
        <f t="shared" si="1503"/>
        <v/>
      </c>
      <c r="AE408" s="266">
        <f>IF(OR(Is_Loading,LEN($A408)=0),"",SWDATA!X393)</f>
        <v>0</v>
      </c>
      <c r="AF408" s="267">
        <f>IF(OR(Is_Loading,LEN($A408)=0),"",SWDATA!Y393)</f>
        <v>0</v>
      </c>
      <c r="AG408" s="267">
        <f>IF(OR(Is_Loading,LEN($A408)=0),"",SWDATA!Z393)</f>
        <v>0</v>
      </c>
      <c r="AH408" s="266" t="str">
        <f t="shared" si="1504"/>
        <v/>
      </c>
      <c r="AI408" s="266">
        <f>IF(OR(Is_Loading,LEN($A408)=0),"",SWDATA!AB393)</f>
        <v>0</v>
      </c>
      <c r="AJ408" s="267">
        <f>IF(OR(Is_Loading,LEN($A408)=0),"",SWDATA!AC393)</f>
        <v>0</v>
      </c>
      <c r="AK408" s="267">
        <f>IF(OR(Is_Loading,LEN($A408)=0),"",SWDATA!AD393)</f>
        <v>0</v>
      </c>
      <c r="AL408" s="266" t="str">
        <f t="shared" si="1505"/>
        <v/>
      </c>
      <c r="AM408" s="266">
        <f>IF(OR(Is_Loading,LEN($A408)=0),"",SWDATA!AF393)</f>
        <v>0</v>
      </c>
      <c r="AN408" s="267">
        <f>IF(OR(Is_Loading,LEN($A408)=0),"",SWDATA!AG393)</f>
        <v>0</v>
      </c>
      <c r="AO408" s="323">
        <f>IF(OR(Is_Loading,LEN($A408)=0),"",SWDATA!AH393)</f>
        <v>0</v>
      </c>
      <c r="AP408" s="320" t="str">
        <f t="shared" si="1506"/>
        <v/>
      </c>
      <c r="AQ408" s="266">
        <f>IF(OR(Is_Loading,LEN($A408)=0),"",SWDATA!AJ393)</f>
        <v>0</v>
      </c>
      <c r="AR408" s="267">
        <f>IF(OR(Is_Loading,LEN($A408)=0),"",SWDATA!AK393)</f>
        <v>0</v>
      </c>
      <c r="AS408" s="267">
        <f>IF(OR(Is_Loading,LEN($A408)=0),"",SWDATA!AL393)</f>
        <v>0</v>
      </c>
      <c r="AT408" s="266" t="str">
        <f t="shared" si="1507"/>
        <v/>
      </c>
      <c r="AU408" s="266">
        <f>IF(OR(Is_Loading,LEN($A408)=0),"",SWDATA!AN393)</f>
        <v>0</v>
      </c>
      <c r="AV408" s="267">
        <f>IF(OR(Is_Loading,LEN($A408)=0),"",SWDATA!AO393)</f>
        <v>0</v>
      </c>
      <c r="AW408" s="267">
        <f>IF(OR(Is_Loading,LEN($A408)=0),"",SWDATA!AP393)</f>
        <v>0</v>
      </c>
      <c r="AX408" s="266" t="str">
        <f t="shared" si="1508"/>
        <v/>
      </c>
      <c r="AY408" s="266">
        <f>IF(OR(Is_Loading,LEN($A408)=0),"",SWDATA!AR393)</f>
        <v>0</v>
      </c>
      <c r="AZ408" s="267">
        <f>IF(OR(Is_Loading,LEN($A408)=0),"",SWDATA!AS393)</f>
        <v>0</v>
      </c>
      <c r="BA408" s="267">
        <f>IF(OR(Is_Loading,LEN($A408)=0),"",SWDATA!AT393)</f>
        <v>0</v>
      </c>
      <c r="BB408" s="266" t="str">
        <f t="shared" si="1509"/>
        <v/>
      </c>
      <c r="BC408" s="266">
        <f>IF(OR(Is_Loading,LEN($A408)=0),"",SWDATA!AV393)</f>
        <v>0</v>
      </c>
      <c r="BD408" s="267">
        <f>IF(OR(Is_Loading,LEN($A408)=0),"",SWDATA!AW393)</f>
        <v>0</v>
      </c>
      <c r="BE408" s="323">
        <f>IF(OR(Is_Loading,LEN($A408)=0),"",SWDATA!AX393)</f>
        <v>0</v>
      </c>
      <c r="BF408" s="320" t="str">
        <f t="shared" si="1510"/>
        <v/>
      </c>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1"/>
      <c r="CK408" s="11"/>
      <c r="CL408" s="11"/>
      <c r="CM408" s="11"/>
      <c r="CN408" s="351"/>
      <c r="CO408" s="351"/>
      <c r="CP408" s="351"/>
      <c r="CQ408" s="351"/>
      <c r="CR408" s="351"/>
      <c r="CS408" s="351"/>
      <c r="CT408" s="351"/>
      <c r="CU408" s="351"/>
      <c r="CV408" s="351"/>
      <c r="CW408" s="351"/>
      <c r="CX408" s="351"/>
      <c r="CY408" s="351"/>
      <c r="CZ408" s="351"/>
      <c r="DA408" s="351"/>
      <c r="DB408" s="351"/>
      <c r="DC408" s="351"/>
      <c r="DD408" s="351"/>
      <c r="DE408" s="351"/>
      <c r="DF408" s="351"/>
      <c r="DG408" s="351"/>
      <c r="DH408" s="351"/>
      <c r="DI408" s="351"/>
      <c r="DJ408" s="351"/>
      <c r="DK408" s="351"/>
      <c r="DL408" s="351"/>
      <c r="DM408" s="351"/>
      <c r="DN408" s="351"/>
      <c r="DS408" s="372"/>
      <c r="DT408" s="374"/>
      <c r="DU408" s="375"/>
      <c r="DV408" s="375"/>
      <c r="DW408" s="375"/>
      <c r="DX408" s="375">
        <v>1</v>
      </c>
      <c r="DY408" s="375">
        <f t="shared" si="1550"/>
        <v>0</v>
      </c>
      <c r="DZ408" s="375">
        <f t="shared" si="1551"/>
        <v>0</v>
      </c>
      <c r="EA408" s="375">
        <f t="shared" si="1552"/>
        <v>1</v>
      </c>
      <c r="EB408" s="375">
        <f t="shared" si="1553"/>
        <v>0</v>
      </c>
      <c r="EC408" s="375">
        <f t="shared" si="1554"/>
        <v>0</v>
      </c>
      <c r="ED408" s="375">
        <f t="shared" si="1555"/>
        <v>1</v>
      </c>
      <c r="EE408" s="375">
        <f t="shared" si="1556"/>
        <v>0</v>
      </c>
      <c r="EF408" s="375">
        <f t="shared" si="1557"/>
        <v>0</v>
      </c>
      <c r="EG408" s="375">
        <f t="shared" si="1558"/>
        <v>1</v>
      </c>
      <c r="EH408" s="375">
        <f t="shared" si="1559"/>
        <v>0</v>
      </c>
      <c r="EI408" s="375">
        <f t="shared" si="1560"/>
        <v>0</v>
      </c>
      <c r="EJ408" s="375">
        <f t="shared" si="1561"/>
        <v>1</v>
      </c>
      <c r="EK408" s="375">
        <f t="shared" si="1562"/>
        <v>0</v>
      </c>
      <c r="EL408" s="375">
        <f t="shared" si="1563"/>
        <v>0</v>
      </c>
      <c r="EM408" s="375">
        <f t="shared" si="1564"/>
        <v>1</v>
      </c>
      <c r="EN408" s="375">
        <f t="shared" si="1565"/>
        <v>0</v>
      </c>
      <c r="EO408" s="375">
        <f t="shared" si="1566"/>
        <v>0</v>
      </c>
      <c r="EP408" s="375">
        <f t="shared" si="1567"/>
        <v>1</v>
      </c>
      <c r="EQ408" s="375">
        <f t="shared" si="1568"/>
        <v>0</v>
      </c>
      <c r="ER408" s="375">
        <f t="shared" si="1569"/>
        <v>0</v>
      </c>
      <c r="ES408" s="375">
        <f t="shared" si="1570"/>
        <v>1</v>
      </c>
      <c r="ET408" s="375">
        <f t="shared" si="1571"/>
        <v>0</v>
      </c>
      <c r="EU408" s="375">
        <f t="shared" si="1572"/>
        <v>0</v>
      </c>
      <c r="EV408" s="375">
        <f t="shared" si="1573"/>
        <v>1</v>
      </c>
      <c r="EW408" s="375">
        <f t="shared" si="1574"/>
        <v>0</v>
      </c>
      <c r="EX408" s="375">
        <f t="shared" si="1575"/>
        <v>0</v>
      </c>
      <c r="EY408" s="375">
        <f t="shared" si="1576"/>
        <v>1</v>
      </c>
      <c r="EZ408" s="375">
        <f t="shared" si="1577"/>
        <v>0</v>
      </c>
      <c r="FA408" s="375">
        <f t="shared" si="1578"/>
        <v>0</v>
      </c>
      <c r="FB408" s="375">
        <f t="shared" si="1579"/>
        <v>1</v>
      </c>
      <c r="FC408" s="375">
        <f t="shared" si="1580"/>
        <v>0</v>
      </c>
      <c r="FD408" s="375">
        <f t="shared" si="1581"/>
        <v>0</v>
      </c>
      <c r="FE408" s="376"/>
      <c r="FF408" s="372"/>
      <c r="FG408" s="372"/>
      <c r="FH408" s="372"/>
      <c r="FI408" s="372"/>
      <c r="FJ408" s="372"/>
      <c r="FK408" s="372"/>
      <c r="FL408" s="372"/>
      <c r="FM408" s="372"/>
      <c r="FN408" s="372"/>
      <c r="FO408" s="372"/>
      <c r="FP408" s="372"/>
      <c r="FQ408" s="372"/>
      <c r="FR408" s="372"/>
      <c r="FS408" s="372"/>
      <c r="FT408" s="372"/>
      <c r="FU408" s="372"/>
      <c r="FV408" s="372"/>
      <c r="FW408" s="372"/>
      <c r="FX408" s="372"/>
      <c r="FY408" s="372"/>
      <c r="FZ408" s="372"/>
      <c r="GA408" s="372"/>
      <c r="GB408" s="372"/>
      <c r="GC408" s="372"/>
      <c r="GD408" s="372"/>
      <c r="GE408" s="372"/>
      <c r="GF408" s="372"/>
      <c r="GG408" s="372"/>
      <c r="GH408" s="372"/>
      <c r="GI408" s="372"/>
      <c r="GJ408" s="372"/>
      <c r="GK408" s="372"/>
      <c r="GL408" s="372"/>
      <c r="GM408" s="372"/>
      <c r="GN408" s="372"/>
      <c r="GO408" s="372"/>
      <c r="GP408" s="372"/>
      <c r="GQ408" s="372"/>
      <c r="GR408" s="372"/>
      <c r="GS408" s="372"/>
      <c r="GT408" s="372"/>
      <c r="GU408" s="372"/>
      <c r="GV408" s="372"/>
      <c r="GW408" s="372"/>
      <c r="GX408" s="372"/>
      <c r="GY408" s="372"/>
      <c r="GZ408" s="372"/>
      <c r="HA408" s="372"/>
      <c r="HB408" s="372"/>
      <c r="HC408" s="372"/>
    </row>
    <row r="409" spans="1:211" s="373" customFormat="1" ht="15" hidden="1" customHeight="1" outlineLevel="1" x14ac:dyDescent="0.2">
      <c r="A409" s="366">
        <f>SWDATA!O394</f>
        <v>0</v>
      </c>
      <c r="B409" s="366">
        <f>SWDATA!M394</f>
        <v>0</v>
      </c>
      <c r="C409" s="351">
        <f>IF(AND(SWDATA!M394=1,SWDATA!Q394="promotions"),SWDATA!P394,0)</f>
        <v>0</v>
      </c>
      <c r="D409" s="371">
        <f>ROW(SWDATA!M394)</f>
        <v>394</v>
      </c>
      <c r="E409" s="368">
        <f ca="1">IF(AND(B409=1,UPPER(HLOOKUP(D409,'Metrics &amp; Attributes View'!$13:$31,19,0))&lt;&gt;"SBOM"),1,0)</f>
        <v>0</v>
      </c>
      <c r="F409" s="369">
        <f t="shared" si="1498"/>
        <v>1</v>
      </c>
      <c r="G409" s="366" t="str">
        <f t="shared" si="1499"/>
        <v/>
      </c>
      <c r="H409" s="370"/>
      <c r="J409" s="238">
        <f t="shared" si="1500"/>
        <v>0</v>
      </c>
      <c r="K409" s="239" t="str">
        <f t="shared" si="1501"/>
        <v/>
      </c>
      <c r="L409" s="342"/>
      <c r="M409" s="345"/>
      <c r="N409" s="340" t="str">
        <f>IF(LEN(SWDATA!F394)=0,"",N408)</f>
        <v/>
      </c>
      <c r="O409" s="296" t="str">
        <f>IF(LEN(SWDATA!G394)=0,"",O408)</f>
        <v/>
      </c>
      <c r="P409" s="297" t="str">
        <f>IF(LEN(SWDATA!C394)=0,"",SWDATA!C394)</f>
        <v/>
      </c>
      <c r="Q409" s="312" t="str">
        <f t="shared" si="1502"/>
        <v/>
      </c>
      <c r="R409" s="223" t="s">
        <v>262</v>
      </c>
      <c r="S409" s="224"/>
      <c r="T409" s="224"/>
      <c r="U409" s="264" t="s">
        <v>627</v>
      </c>
      <c r="V409" s="205" t="s">
        <v>221</v>
      </c>
      <c r="W409" s="266">
        <f>IF(OR(Is_Loading,LEN($A409)=0),"",SWDATA!P394)</f>
        <v>0</v>
      </c>
      <c r="X409" s="267">
        <f>IF(OR(Is_Loading,LEN($A409)=0),"",SWDATA!Q394)</f>
        <v>0</v>
      </c>
      <c r="Y409" s="267">
        <f>IF(OR(Is_Loading,LEN($A409)=0),"",SWDATA!R394)</f>
        <v>0</v>
      </c>
      <c r="Z409" s="266" t="str">
        <f t="shared" si="1586"/>
        <v/>
      </c>
      <c r="AA409" s="266">
        <f>IF(OR(Is_Loading,LEN($A409)=0),"",SWDATA!T394)</f>
        <v>0</v>
      </c>
      <c r="AB409" s="267">
        <f>IF(OR(Is_Loading,LEN($A409)=0),"",SWDATA!U394)</f>
        <v>0</v>
      </c>
      <c r="AC409" s="267">
        <f>IF(OR(Is_Loading,LEN($A409)=0),"",SWDATA!V394)</f>
        <v>0</v>
      </c>
      <c r="AD409" s="266" t="str">
        <f t="shared" si="1503"/>
        <v/>
      </c>
      <c r="AE409" s="266">
        <f>IF(OR(Is_Loading,LEN($A409)=0),"",SWDATA!X394)</f>
        <v>0</v>
      </c>
      <c r="AF409" s="267">
        <f>IF(OR(Is_Loading,LEN($A409)=0),"",SWDATA!Y394)</f>
        <v>0</v>
      </c>
      <c r="AG409" s="267">
        <f>IF(OR(Is_Loading,LEN($A409)=0),"",SWDATA!Z394)</f>
        <v>0</v>
      </c>
      <c r="AH409" s="266" t="str">
        <f t="shared" si="1504"/>
        <v/>
      </c>
      <c r="AI409" s="266">
        <f>IF(OR(Is_Loading,LEN($A409)=0),"",SWDATA!AB394)</f>
        <v>0</v>
      </c>
      <c r="AJ409" s="267">
        <f>IF(OR(Is_Loading,LEN($A409)=0),"",SWDATA!AC394)</f>
        <v>0</v>
      </c>
      <c r="AK409" s="267">
        <f>IF(OR(Is_Loading,LEN($A409)=0),"",SWDATA!AD394)</f>
        <v>0</v>
      </c>
      <c r="AL409" s="266" t="str">
        <f t="shared" si="1505"/>
        <v/>
      </c>
      <c r="AM409" s="266">
        <f>IF(OR(Is_Loading,LEN($A409)=0),"",SWDATA!AF394)</f>
        <v>0</v>
      </c>
      <c r="AN409" s="267">
        <f>IF(OR(Is_Loading,LEN($A409)=0),"",SWDATA!AG394)</f>
        <v>0</v>
      </c>
      <c r="AO409" s="323">
        <f>IF(OR(Is_Loading,LEN($A409)=0),"",SWDATA!AH394)</f>
        <v>0</v>
      </c>
      <c r="AP409" s="320" t="str">
        <f t="shared" si="1506"/>
        <v/>
      </c>
      <c r="AQ409" s="266">
        <f>IF(OR(Is_Loading,LEN($A409)=0),"",SWDATA!AJ394)</f>
        <v>0</v>
      </c>
      <c r="AR409" s="267">
        <f>IF(OR(Is_Loading,LEN($A409)=0),"",SWDATA!AK394)</f>
        <v>0</v>
      </c>
      <c r="AS409" s="267">
        <f>IF(OR(Is_Loading,LEN($A409)=0),"",SWDATA!AL394)</f>
        <v>0</v>
      </c>
      <c r="AT409" s="266" t="str">
        <f t="shared" si="1507"/>
        <v/>
      </c>
      <c r="AU409" s="266">
        <f>IF(OR(Is_Loading,LEN($A409)=0),"",SWDATA!AN394)</f>
        <v>0</v>
      </c>
      <c r="AV409" s="267">
        <f>IF(OR(Is_Loading,LEN($A409)=0),"",SWDATA!AO394)</f>
        <v>0</v>
      </c>
      <c r="AW409" s="267">
        <f>IF(OR(Is_Loading,LEN($A409)=0),"",SWDATA!AP394)</f>
        <v>0</v>
      </c>
      <c r="AX409" s="266" t="str">
        <f t="shared" si="1508"/>
        <v/>
      </c>
      <c r="AY409" s="266">
        <f>IF(OR(Is_Loading,LEN($A409)=0),"",SWDATA!AR394)</f>
        <v>0</v>
      </c>
      <c r="AZ409" s="267">
        <f>IF(OR(Is_Loading,LEN($A409)=0),"",SWDATA!AS394)</f>
        <v>0</v>
      </c>
      <c r="BA409" s="267">
        <f>IF(OR(Is_Loading,LEN($A409)=0),"",SWDATA!AT394)</f>
        <v>0</v>
      </c>
      <c r="BB409" s="266" t="str">
        <f t="shared" si="1509"/>
        <v/>
      </c>
      <c r="BC409" s="266">
        <f>IF(OR(Is_Loading,LEN($A409)=0),"",SWDATA!AV394)</f>
        <v>0</v>
      </c>
      <c r="BD409" s="267">
        <f>IF(OR(Is_Loading,LEN($A409)=0),"",SWDATA!AW394)</f>
        <v>0</v>
      </c>
      <c r="BE409" s="323">
        <f>IF(OR(Is_Loading,LEN($A409)=0),"",SWDATA!AX394)</f>
        <v>0</v>
      </c>
      <c r="BF409" s="332" t="str">
        <f t="shared" si="1510"/>
        <v/>
      </c>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351"/>
      <c r="CO409" s="351"/>
      <c r="CP409" s="351"/>
      <c r="CQ409" s="351"/>
      <c r="CR409" s="351"/>
      <c r="CS409" s="351"/>
      <c r="CT409" s="351"/>
      <c r="CU409" s="351"/>
      <c r="CV409" s="351"/>
      <c r="CW409" s="351"/>
      <c r="CX409" s="351"/>
      <c r="CY409" s="351"/>
      <c r="CZ409" s="351"/>
      <c r="DA409" s="351"/>
      <c r="DB409" s="351"/>
      <c r="DC409" s="351"/>
      <c r="DD409" s="351"/>
      <c r="DE409" s="351"/>
      <c r="DF409" s="351"/>
      <c r="DG409" s="351"/>
      <c r="DH409" s="351"/>
      <c r="DI409" s="351"/>
      <c r="DJ409" s="351"/>
      <c r="DK409" s="351"/>
      <c r="DL409" s="351"/>
      <c r="DM409" s="351"/>
      <c r="DN409" s="351"/>
      <c r="DS409" s="372"/>
      <c r="DT409" s="374"/>
      <c r="DU409" s="375"/>
      <c r="DV409" s="375"/>
      <c r="DW409" s="375"/>
      <c r="DX409" s="375">
        <v>1</v>
      </c>
      <c r="DY409" s="375">
        <f t="shared" si="1550"/>
        <v>0</v>
      </c>
      <c r="DZ409" s="375">
        <f t="shared" si="1551"/>
        <v>0</v>
      </c>
      <c r="EA409" s="375">
        <f t="shared" si="1552"/>
        <v>1</v>
      </c>
      <c r="EB409" s="375">
        <f t="shared" si="1553"/>
        <v>0</v>
      </c>
      <c r="EC409" s="375">
        <f t="shared" si="1554"/>
        <v>0</v>
      </c>
      <c r="ED409" s="375">
        <f t="shared" si="1555"/>
        <v>1</v>
      </c>
      <c r="EE409" s="375">
        <f t="shared" si="1556"/>
        <v>0</v>
      </c>
      <c r="EF409" s="375">
        <f t="shared" si="1557"/>
        <v>0</v>
      </c>
      <c r="EG409" s="375">
        <f t="shared" si="1558"/>
        <v>1</v>
      </c>
      <c r="EH409" s="375">
        <f t="shared" si="1559"/>
        <v>0</v>
      </c>
      <c r="EI409" s="375">
        <f t="shared" si="1560"/>
        <v>0</v>
      </c>
      <c r="EJ409" s="375">
        <f t="shared" si="1561"/>
        <v>1</v>
      </c>
      <c r="EK409" s="375">
        <f t="shared" si="1562"/>
        <v>0</v>
      </c>
      <c r="EL409" s="375">
        <f t="shared" si="1563"/>
        <v>0</v>
      </c>
      <c r="EM409" s="375">
        <f t="shared" si="1564"/>
        <v>1</v>
      </c>
      <c r="EN409" s="375">
        <f t="shared" si="1565"/>
        <v>0</v>
      </c>
      <c r="EO409" s="375">
        <f t="shared" si="1566"/>
        <v>0</v>
      </c>
      <c r="EP409" s="375">
        <f t="shared" si="1567"/>
        <v>1</v>
      </c>
      <c r="EQ409" s="375">
        <f t="shared" si="1568"/>
        <v>0</v>
      </c>
      <c r="ER409" s="375">
        <f t="shared" si="1569"/>
        <v>0</v>
      </c>
      <c r="ES409" s="375">
        <f t="shared" si="1570"/>
        <v>1</v>
      </c>
      <c r="ET409" s="375">
        <f t="shared" si="1571"/>
        <v>0</v>
      </c>
      <c r="EU409" s="375">
        <f t="shared" si="1572"/>
        <v>0</v>
      </c>
      <c r="EV409" s="375">
        <f t="shared" si="1573"/>
        <v>1</v>
      </c>
      <c r="EW409" s="375">
        <f t="shared" si="1574"/>
        <v>0</v>
      </c>
      <c r="EX409" s="375">
        <f t="shared" si="1575"/>
        <v>0</v>
      </c>
      <c r="EY409" s="375">
        <f t="shared" si="1576"/>
        <v>1</v>
      </c>
      <c r="EZ409" s="375">
        <f t="shared" si="1577"/>
        <v>0</v>
      </c>
      <c r="FA409" s="375">
        <f t="shared" si="1578"/>
        <v>0</v>
      </c>
      <c r="FB409" s="375">
        <f t="shared" si="1579"/>
        <v>1</v>
      </c>
      <c r="FC409" s="375">
        <f t="shared" si="1580"/>
        <v>0</v>
      </c>
      <c r="FD409" s="375">
        <f t="shared" si="1581"/>
        <v>0</v>
      </c>
      <c r="FE409" s="376"/>
      <c r="FF409" s="372"/>
      <c r="FG409" s="372"/>
      <c r="FH409" s="372"/>
      <c r="FI409" s="372"/>
      <c r="FJ409" s="372"/>
      <c r="FK409" s="372"/>
      <c r="FL409" s="372"/>
      <c r="FM409" s="372"/>
      <c r="FN409" s="372"/>
      <c r="FO409" s="372"/>
      <c r="FP409" s="372"/>
      <c r="FQ409" s="372"/>
      <c r="FR409" s="372"/>
      <c r="FS409" s="372"/>
      <c r="FT409" s="372"/>
      <c r="FU409" s="372"/>
      <c r="FV409" s="372"/>
      <c r="FW409" s="372"/>
      <c r="FX409" s="372"/>
      <c r="FY409" s="372"/>
      <c r="FZ409" s="372"/>
      <c r="GA409" s="372"/>
      <c r="GB409" s="372"/>
      <c r="GC409" s="372"/>
      <c r="GD409" s="372"/>
      <c r="GE409" s="372"/>
      <c r="GF409" s="372"/>
      <c r="GG409" s="372"/>
      <c r="GH409" s="372"/>
      <c r="GI409" s="372"/>
      <c r="GJ409" s="372"/>
      <c r="GK409" s="372"/>
      <c r="GL409" s="372"/>
      <c r="GM409" s="372"/>
      <c r="GN409" s="372"/>
      <c r="GO409" s="372"/>
      <c r="GP409" s="372"/>
      <c r="GQ409" s="372"/>
      <c r="GR409" s="372"/>
      <c r="GS409" s="372"/>
      <c r="GT409" s="372"/>
      <c r="GU409" s="372"/>
      <c r="GV409" s="372"/>
      <c r="GW409" s="372"/>
      <c r="GX409" s="372"/>
      <c r="GY409" s="372"/>
      <c r="GZ409" s="372"/>
      <c r="HA409" s="372"/>
      <c r="HB409" s="372"/>
      <c r="HC409" s="372"/>
    </row>
    <row r="410" spans="1:211" s="373" customFormat="1" ht="15" customHeight="1" collapsed="1" thickTop="1" x14ac:dyDescent="0.2">
      <c r="A410" s="192">
        <f>SWDATA!O395</f>
        <v>0</v>
      </c>
      <c r="B410" s="192">
        <f>SWDATA!M395</f>
        <v>0</v>
      </c>
      <c r="C410" s="201">
        <f>IF(AND(SWDATA!M395=1,SWDATA!Q395="promotions"),SWDATA!P395,0)</f>
        <v>0</v>
      </c>
      <c r="D410" s="200">
        <f>ROW(SWDATA!M395)</f>
        <v>395</v>
      </c>
      <c r="E410" s="202">
        <f t="shared" ref="E410:E417" si="1587">B410</f>
        <v>0</v>
      </c>
      <c r="F410" s="203">
        <f t="shared" si="1498"/>
        <v>1</v>
      </c>
      <c r="G410" s="192" t="str">
        <f t="shared" si="1499"/>
        <v/>
      </c>
      <c r="H410" s="313"/>
      <c r="I410" s="390"/>
      <c r="J410" s="395">
        <f t="shared" si="1500"/>
        <v>0</v>
      </c>
      <c r="K410" s="396" t="str">
        <f t="shared" si="1501"/>
        <v/>
      </c>
      <c r="L410" s="397"/>
      <c r="M410" s="398"/>
      <c r="N410" s="399" t="str">
        <f>IF(LEN(SWDATA!F395)=0,"",IF(LEN(SWDATA!G395)=0,"",IF($O$12="ID",MID(SWDATA!G395,FIND("|",SWDATA!G395)+1,FIND("~~",SWDATA!G395)-FIND("|",SWDATA!G395)-1),IF($O$12="Desc",RIGHT(SWDATA!G395,LEN(SWDATA!G395)-FIND("~~",SWDATA!G395)-1),RIGHT(SWDATA!G395,LEN(SWDATA!G395)-FIND("|",SWDATA!G395))))))</f>
        <v/>
      </c>
      <c r="O410" s="400" t="str">
        <f>IF(LEN(SWDATA!G395)=0,"",IF(LEN(SWDATA!H395)=0,"",IF($O$12="ID",MID(SWDATA!H395,FIND("|",SWDATA!H395)+1,FIND("~~",SWDATA!H395)-FIND("|",SWDATA!H395)-1),IF($O$12="Desc",RIGHT(SWDATA!H395,LEN(SWDATA!H395)-FIND("~~",SWDATA!H395)-1),RIGHT(SWDATA!H395,LEN(SWDATA!H395)-FIND("|",SWDATA!H395))))))</f>
        <v/>
      </c>
      <c r="P410" s="401" t="str">
        <f>IF(LEN(SWDATA!C395)=0,"",SWDATA!C395)</f>
        <v/>
      </c>
      <c r="Q410" s="402" t="str">
        <f t="shared" si="1502"/>
        <v/>
      </c>
      <c r="R410" s="403" t="s">
        <v>575</v>
      </c>
      <c r="S410" s="404" t="s">
        <v>485</v>
      </c>
      <c r="T410" s="404"/>
      <c r="U410" s="405" t="s">
        <v>595</v>
      </c>
      <c r="V410" s="406" t="s">
        <v>221</v>
      </c>
      <c r="W410" s="407">
        <f>IF(OR(Is_Loading,LEN($A410)=0),"",SWDATA!P395)</f>
        <v>0</v>
      </c>
      <c r="X410" s="408">
        <f>IF(OR(Is_Loading,LEN($A410)=0),"",SWDATA!Q395)</f>
        <v>0</v>
      </c>
      <c r="Y410" s="408">
        <f>IF(OR(Is_Loading,LEN($A410)=0),"",SWDATA!R395)</f>
        <v>0</v>
      </c>
      <c r="Z410" s="407" t="str">
        <f t="shared" ref="Z410" si="1588">IF($A410=0,"",CHOOSE($F410,SUM(W410:Y410),SUM(W410:Y410)/3,Y410))</f>
        <v/>
      </c>
      <c r="AA410" s="407">
        <f>IF(OR(Is_Loading,LEN($A410)=0),"",SWDATA!T395)</f>
        <v>0</v>
      </c>
      <c r="AB410" s="408">
        <f>IF(OR(Is_Loading,LEN($A410)=0),"",SWDATA!U395)</f>
        <v>0</v>
      </c>
      <c r="AC410" s="408">
        <f>IF(OR(Is_Loading,LEN($A410)=0),"",SWDATA!V395)</f>
        <v>0</v>
      </c>
      <c r="AD410" s="407" t="str">
        <f t="shared" si="1503"/>
        <v/>
      </c>
      <c r="AE410" s="407">
        <f>IF(OR(Is_Loading,LEN($A410)=0),"",SWDATA!X395)</f>
        <v>0</v>
      </c>
      <c r="AF410" s="408">
        <f>IF(OR(Is_Loading,LEN($A410)=0),"",SWDATA!Y395)</f>
        <v>0</v>
      </c>
      <c r="AG410" s="408">
        <f>IF(OR(Is_Loading,LEN($A410)=0),"",SWDATA!Z395)</f>
        <v>0</v>
      </c>
      <c r="AH410" s="407" t="str">
        <f t="shared" si="1504"/>
        <v/>
      </c>
      <c r="AI410" s="407">
        <f>IF(OR(Is_Loading,LEN($A410)=0),"",SWDATA!AB395)</f>
        <v>0</v>
      </c>
      <c r="AJ410" s="408">
        <f>IF(OR(Is_Loading,LEN($A410)=0),"",SWDATA!AC395)</f>
        <v>0</v>
      </c>
      <c r="AK410" s="408">
        <f>IF(OR(Is_Loading,LEN($A410)=0),"",SWDATA!AD395)</f>
        <v>0</v>
      </c>
      <c r="AL410" s="407" t="str">
        <f t="shared" si="1505"/>
        <v/>
      </c>
      <c r="AM410" s="407">
        <f>IF(OR(Is_Loading,LEN($A410)=0),"",SWDATA!AF395)</f>
        <v>0</v>
      </c>
      <c r="AN410" s="408">
        <f>IF(OR(Is_Loading,LEN($A410)=0),"",SWDATA!AG395)</f>
        <v>0</v>
      </c>
      <c r="AO410" s="409">
        <f>IF(OR(Is_Loading,LEN($A410)=0),"",SWDATA!AH395)</f>
        <v>0</v>
      </c>
      <c r="AP410" s="410" t="str">
        <f t="shared" si="1506"/>
        <v/>
      </c>
      <c r="AQ410" s="407">
        <f>IF(OR(Is_Loading,LEN($A410)=0),"",SWDATA!AJ395)</f>
        <v>0</v>
      </c>
      <c r="AR410" s="408">
        <f>IF(OR(Is_Loading,LEN($A410)=0),"",SWDATA!AK395)</f>
        <v>0</v>
      </c>
      <c r="AS410" s="408">
        <f>IF(OR(Is_Loading,LEN($A410)=0),"",SWDATA!AL395)</f>
        <v>0</v>
      </c>
      <c r="AT410" s="407" t="str">
        <f t="shared" si="1507"/>
        <v/>
      </c>
      <c r="AU410" s="407">
        <f>IF(OR(Is_Loading,LEN($A410)=0),"",SWDATA!AN395)</f>
        <v>0</v>
      </c>
      <c r="AV410" s="408">
        <f>IF(OR(Is_Loading,LEN($A410)=0),"",SWDATA!AO395)</f>
        <v>0</v>
      </c>
      <c r="AW410" s="408">
        <f>IF(OR(Is_Loading,LEN($A410)=0),"",SWDATA!AP395)</f>
        <v>0</v>
      </c>
      <c r="AX410" s="407" t="str">
        <f t="shared" si="1508"/>
        <v/>
      </c>
      <c r="AY410" s="407">
        <f>IF(OR(Is_Loading,LEN($A410)=0),"",SWDATA!AR395)</f>
        <v>0</v>
      </c>
      <c r="AZ410" s="408">
        <f>IF(OR(Is_Loading,LEN($A410)=0),"",SWDATA!AS395)</f>
        <v>0</v>
      </c>
      <c r="BA410" s="408">
        <f>IF(OR(Is_Loading,LEN($A410)=0),"",SWDATA!AT395)</f>
        <v>0</v>
      </c>
      <c r="BB410" s="407" t="str">
        <f t="shared" si="1509"/>
        <v/>
      </c>
      <c r="BC410" s="407">
        <f>IF(OR(Is_Loading,LEN($A410)=0),"",SWDATA!AV395)</f>
        <v>0</v>
      </c>
      <c r="BD410" s="408">
        <f>IF(OR(Is_Loading,LEN($A410)=0),"",SWDATA!AW395)</f>
        <v>0</v>
      </c>
      <c r="BE410" s="409">
        <f>IF(OR(Is_Loading,LEN($A410)=0),"",SWDATA!AX395)</f>
        <v>0</v>
      </c>
      <c r="BF410" s="320" t="str">
        <f t="shared" si="1510"/>
        <v/>
      </c>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s="201"/>
      <c r="CO410" s="201"/>
      <c r="CP410" s="201"/>
      <c r="CQ410" s="201"/>
      <c r="CR410" s="201"/>
      <c r="CS410" s="201"/>
      <c r="CT410" s="201"/>
      <c r="CU410" s="201"/>
      <c r="CV410" s="201"/>
      <c r="CW410" s="201"/>
      <c r="CX410" s="201"/>
      <c r="CY410" s="201"/>
      <c r="CZ410" s="201"/>
      <c r="DA410" s="201"/>
      <c r="DB410" s="201"/>
      <c r="DC410" s="201"/>
      <c r="DD410" s="201"/>
      <c r="DE410" s="201"/>
      <c r="DF410" s="201"/>
      <c r="DG410" s="201"/>
      <c r="DH410" s="201"/>
      <c r="DI410" s="201"/>
      <c r="DJ410" s="201"/>
      <c r="DK410" s="201"/>
      <c r="DL410" s="201"/>
      <c r="DM410" s="201"/>
      <c r="DN410" s="201"/>
      <c r="DQ410" s="373">
        <f>'Metrics &amp; Attributes View'!N435</f>
        <v>0</v>
      </c>
      <c r="DS410" s="372"/>
      <c r="DT410" s="374"/>
      <c r="DU410" s="375"/>
      <c r="DV410" s="375"/>
      <c r="DW410" s="375"/>
      <c r="DX410" s="375"/>
      <c r="DY410" s="375"/>
      <c r="DZ410" s="375"/>
      <c r="EA410" s="375"/>
      <c r="EB410" s="375"/>
      <c r="EC410" s="375"/>
      <c r="ED410" s="375"/>
      <c r="EE410" s="375"/>
      <c r="EF410" s="375"/>
      <c r="EG410" s="375"/>
      <c r="EH410" s="375"/>
      <c r="EI410" s="375"/>
      <c r="EJ410" s="375"/>
      <c r="EK410" s="375"/>
      <c r="EL410" s="375"/>
      <c r="EM410" s="375"/>
      <c r="EN410" s="375"/>
      <c r="EO410" s="375"/>
      <c r="EP410" s="375"/>
      <c r="EQ410" s="375"/>
      <c r="ER410" s="375"/>
      <c r="ES410" s="375"/>
      <c r="ET410" s="375"/>
      <c r="EU410" s="375"/>
      <c r="EV410" s="375"/>
      <c r="EW410" s="375"/>
      <c r="EX410" s="375"/>
      <c r="EY410" s="375"/>
      <c r="EZ410" s="375"/>
      <c r="FA410" s="375"/>
      <c r="FB410" s="375"/>
      <c r="FC410" s="375"/>
      <c r="FD410" s="375"/>
      <c r="FE410" s="376"/>
      <c r="FF410" s="372"/>
      <c r="FG410" s="372"/>
      <c r="FH410" s="372"/>
      <c r="FI410" s="372"/>
      <c r="FJ410" s="372"/>
      <c r="FK410" s="372"/>
      <c r="FL410" s="372"/>
      <c r="FM410" s="372"/>
      <c r="FN410" s="372"/>
      <c r="FO410" s="372"/>
      <c r="FP410" s="372"/>
      <c r="FQ410" s="372"/>
      <c r="FR410" s="372"/>
      <c r="FS410" s="372"/>
      <c r="FT410" s="372"/>
      <c r="FU410" s="372"/>
      <c r="FV410" s="372"/>
      <c r="FW410" s="372"/>
      <c r="FX410" s="372"/>
      <c r="FY410" s="372"/>
      <c r="FZ410" s="372"/>
      <c r="GA410" s="372"/>
      <c r="GB410" s="372"/>
      <c r="GC410" s="372"/>
      <c r="GD410" s="372"/>
      <c r="GE410" s="372"/>
      <c r="GF410" s="372"/>
      <c r="GG410" s="372"/>
      <c r="GH410" s="372"/>
      <c r="GI410" s="372"/>
      <c r="GJ410" s="372"/>
      <c r="GK410" s="372"/>
      <c r="GL410" s="372"/>
      <c r="GM410" s="372"/>
      <c r="GN410" s="372"/>
      <c r="GO410" s="372"/>
      <c r="GP410" s="372"/>
      <c r="GQ410" s="372"/>
      <c r="GR410" s="372"/>
      <c r="GS410" s="372"/>
      <c r="GT410" s="372"/>
      <c r="GU410" s="372"/>
      <c r="GV410" s="372"/>
      <c r="GW410" s="372"/>
      <c r="GX410" s="372"/>
      <c r="GY410" s="372"/>
      <c r="GZ410" s="372"/>
      <c r="HA410" s="372"/>
      <c r="HB410" s="372"/>
      <c r="HC410" s="372"/>
    </row>
    <row r="411" spans="1:211" s="373" customFormat="1" ht="15" customHeight="1" x14ac:dyDescent="0.2">
      <c r="A411" s="192">
        <f>SWDATA!O396</f>
        <v>0</v>
      </c>
      <c r="B411" s="192">
        <f>SWDATA!M396</f>
        <v>0</v>
      </c>
      <c r="C411" s="201">
        <f>IF(AND(SWDATA!M396=1,SWDATA!Q396="promotions"),SWDATA!P396,0)</f>
        <v>0</v>
      </c>
      <c r="D411" s="200">
        <f>ROW(SWDATA!M396)</f>
        <v>396</v>
      </c>
      <c r="E411" s="202">
        <f t="shared" si="1587"/>
        <v>0</v>
      </c>
      <c r="F411" s="203">
        <f t="shared" si="1498"/>
        <v>1</v>
      </c>
      <c r="G411" s="192" t="str">
        <f t="shared" si="1499"/>
        <v/>
      </c>
      <c r="H411" s="204"/>
      <c r="I411" s="390"/>
      <c r="J411" s="238">
        <f t="shared" si="1500"/>
        <v>0</v>
      </c>
      <c r="K411" s="239" t="str">
        <f t="shared" si="1501"/>
        <v/>
      </c>
      <c r="L411" s="342"/>
      <c r="M411" s="345"/>
      <c r="N411" s="340" t="str">
        <f>IF(LEN(SWDATA!F396)=0,"",N410)</f>
        <v/>
      </c>
      <c r="O411" s="296" t="str">
        <f>IF(LEN(SWDATA!G396)=0,"",O410)</f>
        <v/>
      </c>
      <c r="P411" s="297" t="str">
        <f>IF(LEN(SWDATA!C396)=0,"",SWDATA!C396)</f>
        <v/>
      </c>
      <c r="Q411" s="312" t="str">
        <f t="shared" si="1502"/>
        <v/>
      </c>
      <c r="R411" s="223" t="s">
        <v>575</v>
      </c>
      <c r="S411" s="224"/>
      <c r="T411" s="224"/>
      <c r="U411" s="265" t="s">
        <v>619</v>
      </c>
      <c r="V411" s="205" t="s">
        <v>221</v>
      </c>
      <c r="W411" s="266">
        <f>IF(OR(Is_Loading,LEN($A411)=0),"",SWDATA!P396)</f>
        <v>0</v>
      </c>
      <c r="X411" s="267">
        <f>IF(OR(Is_Loading,LEN($A411)=0),"",SWDATA!Q396)</f>
        <v>0</v>
      </c>
      <c r="Y411" s="267">
        <f>IF(OR(Is_Loading,LEN($A411)=0),"",SWDATA!R396)</f>
        <v>0</v>
      </c>
      <c r="Z411" s="266" t="str">
        <f t="shared" ref="Z411:Z412" si="1589">IF($A411=0,"",CHOOSE($F411,SUM(W411:Y411),SUM(W411:Y411)/3,Y411))</f>
        <v/>
      </c>
      <c r="AA411" s="266">
        <f>IF(OR(Is_Loading,LEN($A411)=0),"",SWDATA!T396)</f>
        <v>0</v>
      </c>
      <c r="AB411" s="267">
        <f>IF(OR(Is_Loading,LEN($A411)=0),"",SWDATA!U396)</f>
        <v>0</v>
      </c>
      <c r="AC411" s="267">
        <f>IF(OR(Is_Loading,LEN($A411)=0),"",SWDATA!V396)</f>
        <v>0</v>
      </c>
      <c r="AD411" s="266" t="str">
        <f t="shared" si="1503"/>
        <v/>
      </c>
      <c r="AE411" s="266">
        <f>IF(OR(Is_Loading,LEN($A411)=0),"",SWDATA!X396)</f>
        <v>0</v>
      </c>
      <c r="AF411" s="267">
        <f>IF(OR(Is_Loading,LEN($A411)=0),"",SWDATA!Y396)</f>
        <v>0</v>
      </c>
      <c r="AG411" s="267">
        <f>IF(OR(Is_Loading,LEN($A411)=0),"",SWDATA!Z396)</f>
        <v>0</v>
      </c>
      <c r="AH411" s="266" t="str">
        <f t="shared" si="1504"/>
        <v/>
      </c>
      <c r="AI411" s="266">
        <f>IF(OR(Is_Loading,LEN($A411)=0),"",SWDATA!AB396)</f>
        <v>0</v>
      </c>
      <c r="AJ411" s="267">
        <f>IF(OR(Is_Loading,LEN($A411)=0),"",SWDATA!AC396)</f>
        <v>0</v>
      </c>
      <c r="AK411" s="267">
        <f>IF(OR(Is_Loading,LEN($A411)=0),"",SWDATA!AD396)</f>
        <v>0</v>
      </c>
      <c r="AL411" s="266" t="str">
        <f t="shared" si="1505"/>
        <v/>
      </c>
      <c r="AM411" s="266">
        <f>IF(OR(Is_Loading,LEN($A411)=0),"",SWDATA!AF396)</f>
        <v>0</v>
      </c>
      <c r="AN411" s="267">
        <f>IF(OR(Is_Loading,LEN($A411)=0),"",SWDATA!AG396)</f>
        <v>0</v>
      </c>
      <c r="AO411" s="323">
        <f>IF(OR(Is_Loading,LEN($A411)=0),"",SWDATA!AH396)</f>
        <v>0</v>
      </c>
      <c r="AP411" s="320" t="str">
        <f t="shared" si="1506"/>
        <v/>
      </c>
      <c r="AQ411" s="266">
        <f>IF(OR(Is_Loading,LEN($A411)=0),"",SWDATA!AJ396)</f>
        <v>0</v>
      </c>
      <c r="AR411" s="267">
        <f>IF(OR(Is_Loading,LEN($A411)=0),"",SWDATA!AK396)</f>
        <v>0</v>
      </c>
      <c r="AS411" s="267">
        <f>IF(OR(Is_Loading,LEN($A411)=0),"",SWDATA!AL396)</f>
        <v>0</v>
      </c>
      <c r="AT411" s="266" t="str">
        <f t="shared" si="1507"/>
        <v/>
      </c>
      <c r="AU411" s="266">
        <f>IF(OR(Is_Loading,LEN($A411)=0),"",SWDATA!AN396)</f>
        <v>0</v>
      </c>
      <c r="AV411" s="267">
        <f>IF(OR(Is_Loading,LEN($A411)=0),"",SWDATA!AO396)</f>
        <v>0</v>
      </c>
      <c r="AW411" s="267">
        <f>IF(OR(Is_Loading,LEN($A411)=0),"",SWDATA!AP396)</f>
        <v>0</v>
      </c>
      <c r="AX411" s="266" t="str">
        <f t="shared" si="1508"/>
        <v/>
      </c>
      <c r="AY411" s="266">
        <f>IF(OR(Is_Loading,LEN($A411)=0),"",SWDATA!AR396)</f>
        <v>0</v>
      </c>
      <c r="AZ411" s="267">
        <f>IF(OR(Is_Loading,LEN($A411)=0),"",SWDATA!AS396)</f>
        <v>0</v>
      </c>
      <c r="BA411" s="267">
        <f>IF(OR(Is_Loading,LEN($A411)=0),"",SWDATA!AT396)</f>
        <v>0</v>
      </c>
      <c r="BB411" s="266" t="str">
        <f t="shared" si="1509"/>
        <v/>
      </c>
      <c r="BC411" s="266">
        <f>IF(OR(Is_Loading,LEN($A411)=0),"",SWDATA!AV396)</f>
        <v>0</v>
      </c>
      <c r="BD411" s="267">
        <f>IF(OR(Is_Loading,LEN($A411)=0),"",SWDATA!AW396)</f>
        <v>0</v>
      </c>
      <c r="BE411" s="323">
        <f>IF(OR(Is_Loading,LEN($A411)=0),"",SWDATA!AX396)</f>
        <v>0</v>
      </c>
      <c r="BF411" s="320" t="str">
        <f t="shared" si="1510"/>
        <v/>
      </c>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s="201"/>
      <c r="CO411" s="201"/>
      <c r="CP411" s="201"/>
      <c r="CQ411" s="201"/>
      <c r="CR411" s="201"/>
      <c r="CS411" s="201"/>
      <c r="CT411" s="201"/>
      <c r="CU411" s="201"/>
      <c r="CV411" s="201"/>
      <c r="CW411" s="201"/>
      <c r="CX411" s="201"/>
      <c r="CY411" s="201"/>
      <c r="CZ411" s="201"/>
      <c r="DA411" s="201"/>
      <c r="DB411" s="201"/>
      <c r="DC411" s="201"/>
      <c r="DD411" s="201"/>
      <c r="DE411" s="201"/>
      <c r="DF411" s="201"/>
      <c r="DG411" s="201"/>
      <c r="DH411" s="201"/>
      <c r="DI411" s="201"/>
      <c r="DJ411" s="201"/>
      <c r="DK411" s="201"/>
      <c r="DL411" s="201"/>
      <c r="DM411" s="201"/>
      <c r="DN411" s="201"/>
      <c r="DS411" s="372"/>
      <c r="DT411" s="372"/>
      <c r="DU411" s="375">
        <f t="shared" ref="DU411" si="1590">COLUMN(W409)</f>
        <v>23</v>
      </c>
      <c r="DV411" s="375">
        <f t="shared" ref="DV411" si="1591">SUM(DU411)+DV412+1</f>
        <v>24</v>
      </c>
      <c r="DW411" s="375">
        <f t="shared" ref="DW411" si="1592">SUM(DV411)+DW412+1</f>
        <v>25</v>
      </c>
      <c r="DX411" s="375">
        <f t="shared" ref="DX411" si="1593">SUM(DW411)+DX412+1</f>
        <v>27</v>
      </c>
      <c r="DY411" s="375">
        <f t="shared" ref="DY411" si="1594">SUM(DX411)+DY412+1</f>
        <v>28</v>
      </c>
      <c r="DZ411" s="375">
        <f t="shared" ref="DZ411" si="1595">SUM(DY411)+DZ412+1</f>
        <v>29</v>
      </c>
      <c r="EA411" s="375">
        <f t="shared" ref="EA411" si="1596">SUM(DZ411)+EA412+1</f>
        <v>31</v>
      </c>
      <c r="EB411" s="375">
        <f t="shared" ref="EB411" si="1597">SUM(EA411)+EB412+1</f>
        <v>32</v>
      </c>
      <c r="EC411" s="375">
        <f t="shared" ref="EC411" si="1598">SUM(EB411)+EC412+1</f>
        <v>33</v>
      </c>
      <c r="ED411" s="375">
        <f t="shared" ref="ED411" si="1599">SUM(EC411)+ED412+1</f>
        <v>35</v>
      </c>
      <c r="EE411" s="375">
        <f t="shared" ref="EE411" si="1600">SUM(ED411)+EE412+1</f>
        <v>36</v>
      </c>
      <c r="EF411" s="375">
        <f t="shared" ref="EF411" si="1601">SUM(EE411)+EF412+1</f>
        <v>37</v>
      </c>
      <c r="EG411" s="375">
        <f t="shared" ref="EG411" si="1602">SUM(EF411)+EG412+1</f>
        <v>39</v>
      </c>
      <c r="EH411" s="375">
        <f t="shared" ref="EH411" si="1603">SUM(EG411)+EH412+1</f>
        <v>40</v>
      </c>
      <c r="EI411" s="375">
        <f t="shared" ref="EI411" si="1604">SUM(EH411)+EI412+1</f>
        <v>41</v>
      </c>
      <c r="EJ411" s="375">
        <f t="shared" ref="EJ411" si="1605">SUM(EI411)+EJ412+1</f>
        <v>43</v>
      </c>
      <c r="EK411" s="375">
        <f t="shared" ref="EK411" si="1606">SUM(EJ411)+EK412+1</f>
        <v>44</v>
      </c>
      <c r="EL411" s="375">
        <f t="shared" ref="EL411" si="1607">SUM(EK411)+EL412+1</f>
        <v>45</v>
      </c>
      <c r="EM411" s="375">
        <f t="shared" ref="EM411" si="1608">SUM(EL411)+EM412+1</f>
        <v>47</v>
      </c>
      <c r="EN411" s="375">
        <f t="shared" ref="EN411" si="1609">SUM(EM411)+EN412+1</f>
        <v>48</v>
      </c>
      <c r="EO411" s="375">
        <f t="shared" ref="EO411" si="1610">SUM(EN411)+EO412+1</f>
        <v>49</v>
      </c>
      <c r="EP411" s="375">
        <f t="shared" ref="EP411" si="1611">SUM(EO411)+EP412+1</f>
        <v>51</v>
      </c>
      <c r="EQ411" s="375">
        <f t="shared" ref="EQ411" si="1612">SUM(EP411)+EQ412+1</f>
        <v>52</v>
      </c>
      <c r="ER411" s="375">
        <f t="shared" ref="ER411" si="1613">SUM(EQ411)+ER412+1</f>
        <v>53</v>
      </c>
      <c r="ES411" s="375">
        <f t="shared" ref="ES411" si="1614">SUM(ER411)+ES412+1</f>
        <v>55</v>
      </c>
      <c r="ET411" s="375">
        <f t="shared" ref="ET411" si="1615">SUM(ES411)+ET412+1</f>
        <v>56</v>
      </c>
      <c r="EU411" s="375">
        <f t="shared" ref="EU411" si="1616">SUM(ET411)+EU412+1</f>
        <v>57</v>
      </c>
      <c r="EV411" s="375">
        <f t="shared" ref="EV411" si="1617">SUM(EU411)+EV412+1</f>
        <v>59</v>
      </c>
      <c r="EW411" s="375">
        <f t="shared" ref="EW411" si="1618">SUM(EV411)+EW412+1</f>
        <v>60</v>
      </c>
      <c r="EX411" s="375">
        <f t="shared" ref="EX411" si="1619">SUM(EW411)+EX412+1</f>
        <v>61</v>
      </c>
      <c r="EY411" s="375">
        <f t="shared" ref="EY411" si="1620">SUM(EX411)+EY412+1</f>
        <v>63</v>
      </c>
      <c r="EZ411" s="375">
        <f t="shared" ref="EZ411" si="1621">SUM(EY411)+EZ412+1</f>
        <v>64</v>
      </c>
      <c r="FA411" s="375">
        <f t="shared" ref="FA411" si="1622">SUM(EZ411)+FA412+1</f>
        <v>65</v>
      </c>
      <c r="FB411" s="375">
        <f t="shared" ref="FB411" si="1623">SUM(FA411)+FB412+1</f>
        <v>67</v>
      </c>
      <c r="FC411" s="375">
        <f t="shared" ref="FC411" si="1624">SUM(FB411)+FC412+1</f>
        <v>68</v>
      </c>
      <c r="FD411" s="375">
        <f t="shared" ref="FD411" si="1625">SUM(FC411)+FD412+1</f>
        <v>69</v>
      </c>
      <c r="FE411" s="372"/>
      <c r="FF411" s="372"/>
      <c r="FG411" s="372"/>
      <c r="FH411" s="372"/>
      <c r="FI411" s="372"/>
      <c r="FJ411" s="372"/>
      <c r="FK411" s="372"/>
      <c r="FL411" s="372"/>
      <c r="FM411" s="372"/>
      <c r="FN411" s="372"/>
      <c r="FO411" s="372"/>
      <c r="FP411" s="372"/>
      <c r="FQ411" s="372"/>
      <c r="FR411" s="372"/>
      <c r="FS411" s="372"/>
      <c r="FT411" s="372"/>
      <c r="FU411" s="372"/>
      <c r="FV411" s="372"/>
      <c r="FW411" s="372"/>
      <c r="FX411" s="372"/>
      <c r="FY411" s="372"/>
      <c r="FZ411" s="372"/>
      <c r="GA411" s="372"/>
      <c r="GB411" s="372"/>
      <c r="GC411" s="372"/>
      <c r="GD411" s="372"/>
      <c r="GE411" s="372"/>
      <c r="GF411" s="372"/>
      <c r="GG411" s="372"/>
      <c r="GH411" s="372"/>
      <c r="GI411" s="372"/>
      <c r="GJ411" s="372"/>
      <c r="GK411" s="372"/>
      <c r="GL411" s="372"/>
      <c r="GM411" s="372"/>
      <c r="GN411" s="372"/>
      <c r="GO411" s="372"/>
      <c r="GP411" s="372"/>
      <c r="GQ411" s="372"/>
      <c r="GR411" s="372"/>
      <c r="GS411" s="372"/>
      <c r="GT411" s="372"/>
      <c r="GU411" s="372"/>
      <c r="GV411" s="372"/>
      <c r="GW411" s="372"/>
      <c r="GX411" s="372"/>
      <c r="GY411" s="372"/>
      <c r="GZ411" s="372"/>
    </row>
    <row r="412" spans="1:211" s="373" customFormat="1" ht="15" customHeight="1" thickBot="1" x14ac:dyDescent="0.25">
      <c r="A412" s="192">
        <f>SWDATA!O397</f>
        <v>0</v>
      </c>
      <c r="B412" s="192">
        <f>SWDATA!M397</f>
        <v>0</v>
      </c>
      <c r="C412" s="201">
        <f>IF(AND(SWDATA!M397=1,SWDATA!Q397="promotions"),SWDATA!P397,0)</f>
        <v>0</v>
      </c>
      <c r="D412" s="200">
        <f>ROW(SWDATA!M397)</f>
        <v>397</v>
      </c>
      <c r="E412" s="202">
        <f t="shared" si="1587"/>
        <v>0</v>
      </c>
      <c r="F412" s="203">
        <f t="shared" si="1498"/>
        <v>1</v>
      </c>
      <c r="G412" s="192" t="str">
        <f t="shared" si="1499"/>
        <v/>
      </c>
      <c r="H412" s="204"/>
      <c r="I412" s="390"/>
      <c r="J412" s="238">
        <f t="shared" si="1500"/>
        <v>0</v>
      </c>
      <c r="K412" s="239" t="str">
        <f t="shared" si="1501"/>
        <v/>
      </c>
      <c r="L412" s="342"/>
      <c r="M412" s="346"/>
      <c r="N412" s="340" t="str">
        <f>IF(LEN(SWDATA!F397)=0,"",N411)</f>
        <v/>
      </c>
      <c r="O412" s="296" t="str">
        <f>IF(LEN(SWDATA!G397)=0,"",O411)</f>
        <v/>
      </c>
      <c r="P412" s="297" t="str">
        <f>IF(LEN(SWDATA!C397)=0,"",SWDATA!C397)</f>
        <v/>
      </c>
      <c r="Q412" s="312" t="str">
        <f t="shared" si="1502"/>
        <v/>
      </c>
      <c r="R412" s="223" t="s">
        <v>575</v>
      </c>
      <c r="S412" s="224"/>
      <c r="T412" s="224"/>
      <c r="U412" s="264" t="s">
        <v>620</v>
      </c>
      <c r="V412" s="205" t="s">
        <v>221</v>
      </c>
      <c r="W412" s="266">
        <f>IF(OR(Is_Loading,LEN($A412)=0),"",SWDATA!P397)</f>
        <v>0</v>
      </c>
      <c r="X412" s="267">
        <f>IF(OR(Is_Loading,LEN($A412)=0),"",SWDATA!Q397)</f>
        <v>0</v>
      </c>
      <c r="Y412" s="267">
        <f>IF(OR(Is_Loading,LEN($A412)=0),"",SWDATA!R397)</f>
        <v>0</v>
      </c>
      <c r="Z412" s="266" t="str">
        <f t="shared" si="1589"/>
        <v/>
      </c>
      <c r="AA412" s="266">
        <f>IF(OR(Is_Loading,LEN($A412)=0),"",SWDATA!T397)</f>
        <v>0</v>
      </c>
      <c r="AB412" s="267">
        <f>IF(OR(Is_Loading,LEN($A412)=0),"",SWDATA!U397)</f>
        <v>0</v>
      </c>
      <c r="AC412" s="267">
        <f>IF(OR(Is_Loading,LEN($A412)=0),"",SWDATA!V397)</f>
        <v>0</v>
      </c>
      <c r="AD412" s="266" t="str">
        <f t="shared" si="1503"/>
        <v/>
      </c>
      <c r="AE412" s="266">
        <f>IF(OR(Is_Loading,LEN($A412)=0),"",SWDATA!X397)</f>
        <v>0</v>
      </c>
      <c r="AF412" s="267">
        <f>IF(OR(Is_Loading,LEN($A412)=0),"",SWDATA!Y397)</f>
        <v>0</v>
      </c>
      <c r="AG412" s="267">
        <f>IF(OR(Is_Loading,LEN($A412)=0),"",SWDATA!Z397)</f>
        <v>0</v>
      </c>
      <c r="AH412" s="266" t="str">
        <f t="shared" si="1504"/>
        <v/>
      </c>
      <c r="AI412" s="266">
        <f>IF(OR(Is_Loading,LEN($A412)=0),"",SWDATA!AB397)</f>
        <v>0</v>
      </c>
      <c r="AJ412" s="267">
        <f>IF(OR(Is_Loading,LEN($A412)=0),"",SWDATA!AC397)</f>
        <v>0</v>
      </c>
      <c r="AK412" s="267">
        <f>IF(OR(Is_Loading,LEN($A412)=0),"",SWDATA!AD397)</f>
        <v>0</v>
      </c>
      <c r="AL412" s="266" t="str">
        <f t="shared" si="1505"/>
        <v/>
      </c>
      <c r="AM412" s="266">
        <f>IF(OR(Is_Loading,LEN($A412)=0),"",SWDATA!AF397)</f>
        <v>0</v>
      </c>
      <c r="AN412" s="267">
        <f>IF(OR(Is_Loading,LEN($A412)=0),"",SWDATA!AG397)</f>
        <v>0</v>
      </c>
      <c r="AO412" s="323">
        <f>IF(OR(Is_Loading,LEN($A412)=0),"",SWDATA!AH397)</f>
        <v>0</v>
      </c>
      <c r="AP412" s="320" t="str">
        <f t="shared" si="1506"/>
        <v/>
      </c>
      <c r="AQ412" s="266">
        <f>IF(OR(Is_Loading,LEN($A412)=0),"",SWDATA!AJ397)</f>
        <v>0</v>
      </c>
      <c r="AR412" s="267">
        <f>IF(OR(Is_Loading,LEN($A412)=0),"",SWDATA!AK397)</f>
        <v>0</v>
      </c>
      <c r="AS412" s="267">
        <f>IF(OR(Is_Loading,LEN($A412)=0),"",SWDATA!AL397)</f>
        <v>0</v>
      </c>
      <c r="AT412" s="266" t="str">
        <f t="shared" si="1507"/>
        <v/>
      </c>
      <c r="AU412" s="266">
        <f>IF(OR(Is_Loading,LEN($A412)=0),"",SWDATA!AN397)</f>
        <v>0</v>
      </c>
      <c r="AV412" s="267">
        <f>IF(OR(Is_Loading,LEN($A412)=0),"",SWDATA!AO397)</f>
        <v>0</v>
      </c>
      <c r="AW412" s="267">
        <f>IF(OR(Is_Loading,LEN($A412)=0),"",SWDATA!AP397)</f>
        <v>0</v>
      </c>
      <c r="AX412" s="266" t="str">
        <f t="shared" si="1508"/>
        <v/>
      </c>
      <c r="AY412" s="266">
        <f>IF(OR(Is_Loading,LEN($A412)=0),"",SWDATA!AR397)</f>
        <v>0</v>
      </c>
      <c r="AZ412" s="267">
        <f>IF(OR(Is_Loading,LEN($A412)=0),"",SWDATA!AS397)</f>
        <v>0</v>
      </c>
      <c r="BA412" s="267">
        <f>IF(OR(Is_Loading,LEN($A412)=0),"",SWDATA!AT397)</f>
        <v>0</v>
      </c>
      <c r="BB412" s="266" t="str">
        <f t="shared" si="1509"/>
        <v/>
      </c>
      <c r="BC412" s="266">
        <f>IF(OR(Is_Loading,LEN($A412)=0),"",SWDATA!AV397)</f>
        <v>0</v>
      </c>
      <c r="BD412" s="267">
        <f>IF(OR(Is_Loading,LEN($A412)=0),"",SWDATA!AW397)</f>
        <v>0</v>
      </c>
      <c r="BE412" s="323">
        <f>IF(OR(Is_Loading,LEN($A412)=0),"",SWDATA!AX397)</f>
        <v>0</v>
      </c>
      <c r="BF412" s="320" t="str">
        <f t="shared" si="1510"/>
        <v/>
      </c>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s="201"/>
      <c r="CO412" s="201"/>
      <c r="CP412" s="201"/>
      <c r="CQ412" s="201"/>
      <c r="CR412" s="201"/>
      <c r="CS412" s="201"/>
      <c r="CT412" s="201"/>
      <c r="CU412" s="201"/>
      <c r="CV412" s="201"/>
      <c r="CW412" s="201"/>
      <c r="CX412" s="201"/>
      <c r="CY412" s="201"/>
      <c r="CZ412" s="201"/>
      <c r="DA412" s="201"/>
      <c r="DB412" s="201"/>
      <c r="DC412" s="201"/>
      <c r="DD412" s="201"/>
      <c r="DE412" s="201"/>
      <c r="DF412" s="201"/>
      <c r="DG412" s="201"/>
      <c r="DH412" s="201"/>
      <c r="DI412" s="201"/>
      <c r="DJ412" s="201"/>
      <c r="DK412" s="201"/>
      <c r="DL412" s="201"/>
      <c r="DM412" s="201"/>
      <c r="DN412" s="201"/>
      <c r="DS412" s="372"/>
      <c r="DT412" s="374"/>
      <c r="DU412" s="375"/>
      <c r="DV412" s="375"/>
      <c r="DW412" s="375"/>
      <c r="DX412" s="375">
        <v>1</v>
      </c>
      <c r="DY412" s="375">
        <f t="shared" ref="DY412:DY432" si="1626">DV412</f>
        <v>0</v>
      </c>
      <c r="DZ412" s="375">
        <f t="shared" ref="DZ412:DZ432" si="1627">DW412</f>
        <v>0</v>
      </c>
      <c r="EA412" s="375">
        <f t="shared" ref="EA412:EA432" si="1628">DX412</f>
        <v>1</v>
      </c>
      <c r="EB412" s="375">
        <f t="shared" ref="EB412:EB432" si="1629">DY412</f>
        <v>0</v>
      </c>
      <c r="EC412" s="375">
        <f t="shared" ref="EC412:EC432" si="1630">DZ412</f>
        <v>0</v>
      </c>
      <c r="ED412" s="375">
        <f t="shared" ref="ED412:ED432" si="1631">EA412</f>
        <v>1</v>
      </c>
      <c r="EE412" s="375">
        <f t="shared" ref="EE412:EE432" si="1632">EB412</f>
        <v>0</v>
      </c>
      <c r="EF412" s="375">
        <f t="shared" ref="EF412:EF432" si="1633">EC412</f>
        <v>0</v>
      </c>
      <c r="EG412" s="375">
        <f t="shared" ref="EG412:EG432" si="1634">ED412</f>
        <v>1</v>
      </c>
      <c r="EH412" s="375">
        <f t="shared" ref="EH412:EH432" si="1635">EE412</f>
        <v>0</v>
      </c>
      <c r="EI412" s="375">
        <f t="shared" ref="EI412:EI432" si="1636">EF412</f>
        <v>0</v>
      </c>
      <c r="EJ412" s="375">
        <f t="shared" ref="EJ412:EJ432" si="1637">EG412</f>
        <v>1</v>
      </c>
      <c r="EK412" s="375">
        <f t="shared" ref="EK412:EK432" si="1638">EH412</f>
        <v>0</v>
      </c>
      <c r="EL412" s="375">
        <f t="shared" ref="EL412:EL432" si="1639">EI412</f>
        <v>0</v>
      </c>
      <c r="EM412" s="375">
        <f t="shared" ref="EM412:EM432" si="1640">EJ412</f>
        <v>1</v>
      </c>
      <c r="EN412" s="375">
        <f t="shared" ref="EN412:EN432" si="1641">EK412</f>
        <v>0</v>
      </c>
      <c r="EO412" s="375">
        <f t="shared" ref="EO412:EO432" si="1642">EL412</f>
        <v>0</v>
      </c>
      <c r="EP412" s="375">
        <f t="shared" ref="EP412:EP432" si="1643">EM412</f>
        <v>1</v>
      </c>
      <c r="EQ412" s="375">
        <f t="shared" ref="EQ412:EQ432" si="1644">EN412</f>
        <v>0</v>
      </c>
      <c r="ER412" s="375">
        <f t="shared" ref="ER412:ER432" si="1645">EO412</f>
        <v>0</v>
      </c>
      <c r="ES412" s="375">
        <f t="shared" ref="ES412:ES432" si="1646">EP412</f>
        <v>1</v>
      </c>
      <c r="ET412" s="375">
        <f t="shared" ref="ET412:ET432" si="1647">EQ412</f>
        <v>0</v>
      </c>
      <c r="EU412" s="375">
        <f t="shared" ref="EU412:EU432" si="1648">ER412</f>
        <v>0</v>
      </c>
      <c r="EV412" s="375">
        <f t="shared" ref="EV412:EV432" si="1649">ES412</f>
        <v>1</v>
      </c>
      <c r="EW412" s="375">
        <f t="shared" ref="EW412:EW432" si="1650">ET412</f>
        <v>0</v>
      </c>
      <c r="EX412" s="375">
        <f t="shared" ref="EX412:EX432" si="1651">EU412</f>
        <v>0</v>
      </c>
      <c r="EY412" s="375">
        <f t="shared" ref="EY412:EY432" si="1652">EV412</f>
        <v>1</v>
      </c>
      <c r="EZ412" s="375">
        <f t="shared" ref="EZ412:EZ432" si="1653">EW412</f>
        <v>0</v>
      </c>
      <c r="FA412" s="375">
        <f t="shared" ref="FA412:FA432" si="1654">EX412</f>
        <v>0</v>
      </c>
      <c r="FB412" s="375">
        <f t="shared" ref="FB412:FB432" si="1655">EY412</f>
        <v>1</v>
      </c>
      <c r="FC412" s="375">
        <f t="shared" ref="FC412:FC432" si="1656">EZ412</f>
        <v>0</v>
      </c>
      <c r="FD412" s="375">
        <f t="shared" ref="FD412:FD432" si="1657">FA412</f>
        <v>0</v>
      </c>
      <c r="FE412" s="376"/>
      <c r="FF412" s="372"/>
      <c r="FG412" s="372"/>
      <c r="FH412" s="372"/>
      <c r="FI412" s="372"/>
      <c r="FJ412" s="372"/>
      <c r="FK412" s="372"/>
      <c r="FL412" s="372"/>
      <c r="FM412" s="372"/>
      <c r="FN412" s="372"/>
      <c r="FO412" s="372"/>
      <c r="FP412" s="372"/>
      <c r="FQ412" s="372"/>
      <c r="FR412" s="372"/>
      <c r="FS412" s="372"/>
      <c r="FT412" s="372"/>
      <c r="FU412" s="372"/>
      <c r="FV412" s="372"/>
      <c r="FW412" s="372"/>
      <c r="FX412" s="372"/>
      <c r="FY412" s="372"/>
      <c r="FZ412" s="372"/>
      <c r="GA412" s="372"/>
      <c r="GB412" s="372"/>
      <c r="GC412" s="372"/>
      <c r="GD412" s="372"/>
      <c r="GE412" s="372"/>
      <c r="GF412" s="372"/>
      <c r="GG412" s="372"/>
      <c r="GH412" s="372"/>
      <c r="GI412" s="372"/>
      <c r="GJ412" s="372"/>
      <c r="GK412" s="372"/>
      <c r="GL412" s="372"/>
      <c r="GM412" s="372"/>
      <c r="GN412" s="372"/>
      <c r="GO412" s="372"/>
      <c r="GP412" s="372"/>
      <c r="GQ412" s="372"/>
      <c r="GR412" s="372"/>
      <c r="GS412" s="372"/>
      <c r="GT412" s="372"/>
      <c r="GU412" s="372"/>
      <c r="GV412" s="372"/>
      <c r="GW412" s="372"/>
      <c r="GX412" s="372"/>
      <c r="GY412" s="372"/>
      <c r="GZ412" s="372"/>
      <c r="HA412" s="372"/>
      <c r="HB412" s="372"/>
      <c r="HC412" s="372"/>
    </row>
    <row r="413" spans="1:211" s="373" customFormat="1" ht="15" customHeight="1" thickTop="1" x14ac:dyDescent="0.2">
      <c r="A413" s="192">
        <f>SWDATA!O398</f>
        <v>0</v>
      </c>
      <c r="B413" s="192">
        <f>SWDATA!M398</f>
        <v>0</v>
      </c>
      <c r="C413" s="201">
        <f>IF(AND(SWDATA!M398=1,SWDATA!Q398="promotions"),SWDATA!P398,0)</f>
        <v>0</v>
      </c>
      <c r="D413" s="365">
        <f>ROW(SWDATA!M398)</f>
        <v>398</v>
      </c>
      <c r="E413" s="202">
        <f t="shared" si="1587"/>
        <v>0</v>
      </c>
      <c r="F413" s="203">
        <f t="shared" si="1498"/>
        <v>1</v>
      </c>
      <c r="G413" s="192" t="str">
        <f t="shared" si="1499"/>
        <v/>
      </c>
      <c r="H413" s="204"/>
      <c r="I413" s="390"/>
      <c r="J413" s="238">
        <f t="shared" si="1500"/>
        <v>0</v>
      </c>
      <c r="K413" s="239" t="str">
        <f t="shared" si="1501"/>
        <v/>
      </c>
      <c r="L413" s="342"/>
      <c r="M413" s="345"/>
      <c r="N413" s="340" t="str">
        <f>IF(LEN(SWDATA!F398)=0,"",N412)</f>
        <v/>
      </c>
      <c r="O413" s="296" t="str">
        <f>IF(LEN(SWDATA!G398)=0,"",O412)</f>
        <v/>
      </c>
      <c r="P413" s="297" t="str">
        <f>IF(LEN(SWDATA!C398)=0,"",SWDATA!C398)</f>
        <v/>
      </c>
      <c r="Q413" s="312" t="str">
        <f t="shared" si="1502"/>
        <v/>
      </c>
      <c r="R413" s="223" t="s">
        <v>261</v>
      </c>
      <c r="S413" s="224"/>
      <c r="T413" s="224"/>
      <c r="U413" s="264" t="s">
        <v>601</v>
      </c>
      <c r="V413" s="205" t="s">
        <v>221</v>
      </c>
      <c r="W413" s="266">
        <f>IF(OR(Is_Loading,LEN($A413)=0),"",SWDATA!P398)</f>
        <v>0</v>
      </c>
      <c r="X413" s="267">
        <f>IF(OR(Is_Loading,LEN($A413)=0),"",SWDATA!Q398)</f>
        <v>0</v>
      </c>
      <c r="Y413" s="267">
        <f>IF(OR(Is_Loading,LEN($A413)=0),"",SWDATA!R398)</f>
        <v>0</v>
      </c>
      <c r="Z413" s="266" t="str">
        <f t="shared" ref="Z413:Z427" si="1658">IF($A413=0,"",CHOOSE($F413,SUM(W413:Y413),SUM(W413:Y413)/3,Y413))</f>
        <v/>
      </c>
      <c r="AA413" s="266">
        <f>IF(OR(Is_Loading,LEN($A413)=0),"",SWDATA!T398)</f>
        <v>0</v>
      </c>
      <c r="AB413" s="267">
        <f>IF(OR(Is_Loading,LEN($A413)=0),"",SWDATA!U398)</f>
        <v>0</v>
      </c>
      <c r="AC413" s="267">
        <f>IF(OR(Is_Loading,LEN($A413)=0),"",SWDATA!V398)</f>
        <v>0</v>
      </c>
      <c r="AD413" s="266" t="str">
        <f t="shared" si="1503"/>
        <v/>
      </c>
      <c r="AE413" s="266">
        <f>IF(OR(Is_Loading,LEN($A413)=0),"",SWDATA!X398)</f>
        <v>0</v>
      </c>
      <c r="AF413" s="267">
        <f>IF(OR(Is_Loading,LEN($A413)=0),"",SWDATA!Y398)</f>
        <v>0</v>
      </c>
      <c r="AG413" s="267">
        <f>IF(OR(Is_Loading,LEN($A413)=0),"",SWDATA!Z398)</f>
        <v>0</v>
      </c>
      <c r="AH413" s="266" t="str">
        <f t="shared" si="1504"/>
        <v/>
      </c>
      <c r="AI413" s="266">
        <f>IF(OR(Is_Loading,LEN($A413)=0),"",SWDATA!AB398)</f>
        <v>0</v>
      </c>
      <c r="AJ413" s="267">
        <f>IF(OR(Is_Loading,LEN($A413)=0),"",SWDATA!AC398)</f>
        <v>0</v>
      </c>
      <c r="AK413" s="267">
        <f>IF(OR(Is_Loading,LEN($A413)=0),"",SWDATA!AD398)</f>
        <v>0</v>
      </c>
      <c r="AL413" s="266" t="str">
        <f t="shared" si="1505"/>
        <v/>
      </c>
      <c r="AM413" s="266">
        <f>IF(OR(Is_Loading,LEN($A413)=0),"",SWDATA!AF398)</f>
        <v>0</v>
      </c>
      <c r="AN413" s="267">
        <f>IF(OR(Is_Loading,LEN($A413)=0),"",SWDATA!AG398)</f>
        <v>0</v>
      </c>
      <c r="AO413" s="323">
        <f>IF(OR(Is_Loading,LEN($A413)=0),"",SWDATA!AH398)</f>
        <v>0</v>
      </c>
      <c r="AP413" s="320" t="str">
        <f t="shared" si="1506"/>
        <v/>
      </c>
      <c r="AQ413" s="266">
        <f>IF(OR(Is_Loading,LEN($A413)=0),"",SWDATA!AJ398)</f>
        <v>0</v>
      </c>
      <c r="AR413" s="267">
        <f>IF(OR(Is_Loading,LEN($A413)=0),"",SWDATA!AK398)</f>
        <v>0</v>
      </c>
      <c r="AS413" s="267">
        <f>IF(OR(Is_Loading,LEN($A413)=0),"",SWDATA!AL398)</f>
        <v>0</v>
      </c>
      <c r="AT413" s="266" t="str">
        <f t="shared" si="1507"/>
        <v/>
      </c>
      <c r="AU413" s="266">
        <f>IF(OR(Is_Loading,LEN($A413)=0),"",SWDATA!AN398)</f>
        <v>0</v>
      </c>
      <c r="AV413" s="267">
        <f>IF(OR(Is_Loading,LEN($A413)=0),"",SWDATA!AO398)</f>
        <v>0</v>
      </c>
      <c r="AW413" s="267">
        <f>IF(OR(Is_Loading,LEN($A413)=0),"",SWDATA!AP398)</f>
        <v>0</v>
      </c>
      <c r="AX413" s="266" t="str">
        <f t="shared" si="1508"/>
        <v/>
      </c>
      <c r="AY413" s="266">
        <f>IF(OR(Is_Loading,LEN($A413)=0),"",SWDATA!AR398)</f>
        <v>0</v>
      </c>
      <c r="AZ413" s="267">
        <f>IF(OR(Is_Loading,LEN($A413)=0),"",SWDATA!AS398)</f>
        <v>0</v>
      </c>
      <c r="BA413" s="267">
        <f>IF(OR(Is_Loading,LEN($A413)=0),"",SWDATA!AT398)</f>
        <v>0</v>
      </c>
      <c r="BB413" s="266" t="str">
        <f t="shared" si="1509"/>
        <v/>
      </c>
      <c r="BC413" s="266">
        <f>IF(OR(Is_Loading,LEN($A413)=0),"",SWDATA!AV398)</f>
        <v>0</v>
      </c>
      <c r="BD413" s="267">
        <f>IF(OR(Is_Loading,LEN($A413)=0),"",SWDATA!AW398)</f>
        <v>0</v>
      </c>
      <c r="BE413" s="323">
        <f>IF(OR(Is_Loading,LEN($A413)=0),"",SWDATA!AX398)</f>
        <v>0</v>
      </c>
      <c r="BF413" s="320" t="str">
        <f t="shared" si="1510"/>
        <v/>
      </c>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s="201"/>
      <c r="CO413" s="201"/>
      <c r="CP413" s="201"/>
      <c r="CQ413" s="201"/>
      <c r="CR413" s="201"/>
      <c r="CS413" s="201"/>
      <c r="CT413" s="201"/>
      <c r="CU413" s="201"/>
      <c r="CV413" s="201"/>
      <c r="CW413" s="201"/>
      <c r="CX413" s="201"/>
      <c r="CY413" s="201"/>
      <c r="CZ413" s="201"/>
      <c r="DA413" s="201"/>
      <c r="DB413" s="201"/>
      <c r="DC413" s="201"/>
      <c r="DD413" s="201"/>
      <c r="DE413" s="201"/>
      <c r="DF413" s="201"/>
      <c r="DG413" s="201"/>
      <c r="DH413" s="201"/>
      <c r="DI413" s="201"/>
      <c r="DJ413" s="201"/>
      <c r="DK413" s="201"/>
      <c r="DL413" s="201"/>
      <c r="DM413" s="201"/>
      <c r="DN413" s="201"/>
      <c r="DS413" s="372"/>
      <c r="DT413" s="374"/>
      <c r="DU413" s="375"/>
      <c r="DV413" s="375"/>
      <c r="DW413" s="375"/>
      <c r="DX413" s="375">
        <v>1</v>
      </c>
      <c r="DY413" s="375">
        <f t="shared" si="1626"/>
        <v>0</v>
      </c>
      <c r="DZ413" s="375">
        <f t="shared" si="1627"/>
        <v>0</v>
      </c>
      <c r="EA413" s="375">
        <f t="shared" si="1628"/>
        <v>1</v>
      </c>
      <c r="EB413" s="375">
        <f t="shared" si="1629"/>
        <v>0</v>
      </c>
      <c r="EC413" s="375">
        <f t="shared" si="1630"/>
        <v>0</v>
      </c>
      <c r="ED413" s="375">
        <f t="shared" si="1631"/>
        <v>1</v>
      </c>
      <c r="EE413" s="375">
        <f t="shared" si="1632"/>
        <v>0</v>
      </c>
      <c r="EF413" s="375">
        <f t="shared" si="1633"/>
        <v>0</v>
      </c>
      <c r="EG413" s="375">
        <f t="shared" si="1634"/>
        <v>1</v>
      </c>
      <c r="EH413" s="375">
        <f t="shared" si="1635"/>
        <v>0</v>
      </c>
      <c r="EI413" s="375">
        <f t="shared" si="1636"/>
        <v>0</v>
      </c>
      <c r="EJ413" s="375">
        <f t="shared" si="1637"/>
        <v>1</v>
      </c>
      <c r="EK413" s="375">
        <f t="shared" si="1638"/>
        <v>0</v>
      </c>
      <c r="EL413" s="375">
        <f t="shared" si="1639"/>
        <v>0</v>
      </c>
      <c r="EM413" s="375">
        <f t="shared" si="1640"/>
        <v>1</v>
      </c>
      <c r="EN413" s="375">
        <f t="shared" si="1641"/>
        <v>0</v>
      </c>
      <c r="EO413" s="375">
        <f t="shared" si="1642"/>
        <v>0</v>
      </c>
      <c r="EP413" s="375">
        <f t="shared" si="1643"/>
        <v>1</v>
      </c>
      <c r="EQ413" s="375">
        <f t="shared" si="1644"/>
        <v>0</v>
      </c>
      <c r="ER413" s="375">
        <f t="shared" si="1645"/>
        <v>0</v>
      </c>
      <c r="ES413" s="375">
        <f t="shared" si="1646"/>
        <v>1</v>
      </c>
      <c r="ET413" s="375">
        <f t="shared" si="1647"/>
        <v>0</v>
      </c>
      <c r="EU413" s="375">
        <f t="shared" si="1648"/>
        <v>0</v>
      </c>
      <c r="EV413" s="375">
        <f t="shared" si="1649"/>
        <v>1</v>
      </c>
      <c r="EW413" s="375">
        <f t="shared" si="1650"/>
        <v>0</v>
      </c>
      <c r="EX413" s="375">
        <f t="shared" si="1651"/>
        <v>0</v>
      </c>
      <c r="EY413" s="375">
        <f t="shared" si="1652"/>
        <v>1</v>
      </c>
      <c r="EZ413" s="375">
        <f t="shared" si="1653"/>
        <v>0</v>
      </c>
      <c r="FA413" s="375">
        <f t="shared" si="1654"/>
        <v>0</v>
      </c>
      <c r="FB413" s="375">
        <f t="shared" si="1655"/>
        <v>1</v>
      </c>
      <c r="FC413" s="375">
        <f t="shared" si="1656"/>
        <v>0</v>
      </c>
      <c r="FD413" s="375">
        <f t="shared" si="1657"/>
        <v>0</v>
      </c>
      <c r="FE413" s="376"/>
      <c r="FF413" s="372"/>
      <c r="FG413" s="372"/>
      <c r="FH413" s="372"/>
      <c r="FI413" s="372"/>
      <c r="FJ413" s="372"/>
      <c r="FK413" s="372"/>
      <c r="FL413" s="372"/>
      <c r="FM413" s="372"/>
      <c r="FN413" s="372"/>
      <c r="FO413" s="372"/>
      <c r="FP413" s="372"/>
      <c r="FQ413" s="372"/>
      <c r="FR413" s="372"/>
      <c r="FS413" s="372"/>
      <c r="FT413" s="372"/>
      <c r="FU413" s="372"/>
      <c r="FV413" s="372"/>
      <c r="FW413" s="372"/>
      <c r="FX413" s="372"/>
      <c r="FY413" s="372"/>
      <c r="FZ413" s="372"/>
      <c r="GA413" s="372"/>
      <c r="GB413" s="372"/>
      <c r="GC413" s="372"/>
      <c r="GD413" s="372"/>
      <c r="GE413" s="372"/>
      <c r="GF413" s="372"/>
      <c r="GG413" s="372"/>
      <c r="GH413" s="372"/>
      <c r="GI413" s="372"/>
      <c r="GJ413" s="372"/>
      <c r="GK413" s="372"/>
      <c r="GL413" s="372"/>
      <c r="GM413" s="372"/>
      <c r="GN413" s="372"/>
      <c r="GO413" s="372"/>
      <c r="GP413" s="372"/>
      <c r="GQ413" s="372"/>
      <c r="GR413" s="372"/>
      <c r="GS413" s="372"/>
      <c r="GT413" s="372"/>
      <c r="GU413" s="372"/>
      <c r="GV413" s="372"/>
      <c r="GW413" s="372"/>
      <c r="GX413" s="372"/>
      <c r="GY413" s="372"/>
      <c r="GZ413" s="372"/>
      <c r="HA413" s="372"/>
      <c r="HB413" s="372"/>
      <c r="HC413" s="372"/>
    </row>
    <row r="414" spans="1:211" s="373" customFormat="1" ht="15" customHeight="1" x14ac:dyDescent="0.2">
      <c r="A414" s="366">
        <f>SWDATA!O399</f>
        <v>0</v>
      </c>
      <c r="B414" s="366">
        <f>SWDATA!M399</f>
        <v>0</v>
      </c>
      <c r="C414" s="351">
        <f>IF(AND(SWDATA!M399=1,SWDATA!Q399="promotions"),SWDATA!P399,0)</f>
        <v>0</v>
      </c>
      <c r="D414" s="367">
        <f>ROW(SWDATA!M399)</f>
        <v>399</v>
      </c>
      <c r="E414" s="368">
        <f t="shared" si="1587"/>
        <v>0</v>
      </c>
      <c r="F414" s="369">
        <f t="shared" si="1498"/>
        <v>1</v>
      </c>
      <c r="G414" s="366" t="str">
        <f t="shared" si="1499"/>
        <v/>
      </c>
      <c r="H414" s="370"/>
      <c r="J414" s="238">
        <f t="shared" si="1500"/>
        <v>0</v>
      </c>
      <c r="K414" s="239" t="str">
        <f t="shared" si="1501"/>
        <v/>
      </c>
      <c r="L414" s="342"/>
      <c r="M414" s="345"/>
      <c r="N414" s="340" t="str">
        <f>IF(LEN(SWDATA!F399)=0,"",N413)</f>
        <v/>
      </c>
      <c r="O414" s="296" t="str">
        <f>IF(LEN(SWDATA!G399)=0,"",O413)</f>
        <v/>
      </c>
      <c r="P414" s="297" t="str">
        <f>IF(LEN(SWDATA!C399)=0,"",SWDATA!C399)</f>
        <v/>
      </c>
      <c r="Q414" s="312" t="str">
        <f t="shared" si="1502"/>
        <v/>
      </c>
      <c r="R414" s="223" t="s">
        <v>261</v>
      </c>
      <c r="S414" s="224"/>
      <c r="T414" s="224"/>
      <c r="U414" s="264" t="s">
        <v>611</v>
      </c>
      <c r="V414" s="205" t="s">
        <v>221</v>
      </c>
      <c r="W414" s="266">
        <f>IF(OR(Is_Loading,LEN($A414)=0),"",SWDATA!P399)</f>
        <v>0</v>
      </c>
      <c r="X414" s="267">
        <f>IF(OR(Is_Loading,LEN($A414)=0),"",SWDATA!Q399)</f>
        <v>0</v>
      </c>
      <c r="Y414" s="267">
        <f>IF(OR(Is_Loading,LEN($A414)=0),"",SWDATA!R399)</f>
        <v>0</v>
      </c>
      <c r="Z414" s="266" t="str">
        <f t="shared" si="1658"/>
        <v/>
      </c>
      <c r="AA414" s="266">
        <f>IF(OR(Is_Loading,LEN($A414)=0),"",SWDATA!T399)</f>
        <v>0</v>
      </c>
      <c r="AB414" s="267">
        <f>IF(OR(Is_Loading,LEN($A414)=0),"",SWDATA!U399)</f>
        <v>0</v>
      </c>
      <c r="AC414" s="267">
        <f>IF(OR(Is_Loading,LEN($A414)=0),"",SWDATA!V399)</f>
        <v>0</v>
      </c>
      <c r="AD414" s="266" t="str">
        <f t="shared" si="1503"/>
        <v/>
      </c>
      <c r="AE414" s="266">
        <f>IF(OR(Is_Loading,LEN($A414)=0),"",SWDATA!X399)</f>
        <v>0</v>
      </c>
      <c r="AF414" s="267">
        <f>IF(OR(Is_Loading,LEN($A414)=0),"",SWDATA!Y399)</f>
        <v>0</v>
      </c>
      <c r="AG414" s="267">
        <f>IF(OR(Is_Loading,LEN($A414)=0),"",SWDATA!Z399)</f>
        <v>0</v>
      </c>
      <c r="AH414" s="266" t="str">
        <f t="shared" si="1504"/>
        <v/>
      </c>
      <c r="AI414" s="266">
        <f>IF(OR(Is_Loading,LEN($A414)=0),"",SWDATA!AB399)</f>
        <v>0</v>
      </c>
      <c r="AJ414" s="267">
        <f>IF(OR(Is_Loading,LEN($A414)=0),"",SWDATA!AC399)</f>
        <v>0</v>
      </c>
      <c r="AK414" s="267">
        <f>IF(OR(Is_Loading,LEN($A414)=0),"",SWDATA!AD399)</f>
        <v>0</v>
      </c>
      <c r="AL414" s="266" t="str">
        <f t="shared" si="1505"/>
        <v/>
      </c>
      <c r="AM414" s="266">
        <f>IF(OR(Is_Loading,LEN($A414)=0),"",SWDATA!AF399)</f>
        <v>0</v>
      </c>
      <c r="AN414" s="267">
        <f>IF(OR(Is_Loading,LEN($A414)=0),"",SWDATA!AG399)</f>
        <v>0</v>
      </c>
      <c r="AO414" s="323">
        <f>IF(OR(Is_Loading,LEN($A414)=0),"",SWDATA!AH399)</f>
        <v>0</v>
      </c>
      <c r="AP414" s="320" t="str">
        <f t="shared" si="1506"/>
        <v/>
      </c>
      <c r="AQ414" s="266">
        <f>IF(OR(Is_Loading,LEN($A414)=0),"",SWDATA!AJ399)</f>
        <v>0</v>
      </c>
      <c r="AR414" s="267">
        <f>IF(OR(Is_Loading,LEN($A414)=0),"",SWDATA!AK399)</f>
        <v>0</v>
      </c>
      <c r="AS414" s="267">
        <f>IF(OR(Is_Loading,LEN($A414)=0),"",SWDATA!AL399)</f>
        <v>0</v>
      </c>
      <c r="AT414" s="266" t="str">
        <f t="shared" si="1507"/>
        <v/>
      </c>
      <c r="AU414" s="266">
        <f>IF(OR(Is_Loading,LEN($A414)=0),"",SWDATA!AN399)</f>
        <v>0</v>
      </c>
      <c r="AV414" s="267">
        <f>IF(OR(Is_Loading,LEN($A414)=0),"",SWDATA!AO399)</f>
        <v>0</v>
      </c>
      <c r="AW414" s="267">
        <f>IF(OR(Is_Loading,LEN($A414)=0),"",SWDATA!AP399)</f>
        <v>0</v>
      </c>
      <c r="AX414" s="266" t="str">
        <f t="shared" si="1508"/>
        <v/>
      </c>
      <c r="AY414" s="266">
        <f>IF(OR(Is_Loading,LEN($A414)=0),"",SWDATA!AR399)</f>
        <v>0</v>
      </c>
      <c r="AZ414" s="267">
        <f>IF(OR(Is_Loading,LEN($A414)=0),"",SWDATA!AS399)</f>
        <v>0</v>
      </c>
      <c r="BA414" s="267">
        <f>IF(OR(Is_Loading,LEN($A414)=0),"",SWDATA!AT399)</f>
        <v>0</v>
      </c>
      <c r="BB414" s="266" t="str">
        <f t="shared" si="1509"/>
        <v/>
      </c>
      <c r="BC414" s="266">
        <f>IF(OR(Is_Loading,LEN($A414)=0),"",SWDATA!AV399)</f>
        <v>0</v>
      </c>
      <c r="BD414" s="267">
        <f>IF(OR(Is_Loading,LEN($A414)=0),"",SWDATA!AW399)</f>
        <v>0</v>
      </c>
      <c r="BE414" s="323">
        <f>IF(OR(Is_Loading,LEN($A414)=0),"",SWDATA!AX399)</f>
        <v>0</v>
      </c>
      <c r="BF414" s="320" t="str">
        <f t="shared" si="1510"/>
        <v/>
      </c>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351"/>
      <c r="CO414" s="351"/>
      <c r="CP414" s="351"/>
      <c r="CQ414" s="351"/>
      <c r="CR414" s="351"/>
      <c r="CS414" s="351"/>
      <c r="CT414" s="351"/>
      <c r="CU414" s="351"/>
      <c r="CV414" s="351"/>
      <c r="CW414" s="351"/>
      <c r="CX414" s="351"/>
      <c r="CY414" s="351"/>
      <c r="CZ414" s="351"/>
      <c r="DA414" s="351"/>
      <c r="DB414" s="351"/>
      <c r="DC414" s="351"/>
      <c r="DD414" s="351"/>
      <c r="DE414" s="351"/>
      <c r="DF414" s="351"/>
      <c r="DG414" s="351"/>
      <c r="DH414" s="351"/>
      <c r="DI414" s="351"/>
      <c r="DJ414" s="351"/>
      <c r="DK414" s="351"/>
      <c r="DL414" s="351"/>
      <c r="DM414" s="351"/>
      <c r="DN414" s="351"/>
      <c r="DQ414" s="373">
        <f t="shared" ref="DQ414" ca="1" si="1659">INDIRECT("'Metrics &amp; Attributes View'!"&amp;IF(ROW()-9=0, "", IF(13+ROW()/23-9&gt;26, CHAR(64+INT((ROW()-9-1)/26)),"")&amp;CHAR(65+MOD(13+ROW()/23-1, 26)))&amp;44)</f>
        <v>0</v>
      </c>
      <c r="DS414" s="372"/>
      <c r="DT414" s="374"/>
      <c r="DU414" s="375"/>
      <c r="DV414" s="375"/>
      <c r="DW414" s="375"/>
      <c r="DX414" s="375">
        <v>1</v>
      </c>
      <c r="DY414" s="375">
        <f t="shared" si="1626"/>
        <v>0</v>
      </c>
      <c r="DZ414" s="375">
        <f t="shared" si="1627"/>
        <v>0</v>
      </c>
      <c r="EA414" s="375">
        <f t="shared" si="1628"/>
        <v>1</v>
      </c>
      <c r="EB414" s="375">
        <f t="shared" si="1629"/>
        <v>0</v>
      </c>
      <c r="EC414" s="375">
        <f t="shared" si="1630"/>
        <v>0</v>
      </c>
      <c r="ED414" s="375">
        <f t="shared" si="1631"/>
        <v>1</v>
      </c>
      <c r="EE414" s="375">
        <f t="shared" si="1632"/>
        <v>0</v>
      </c>
      <c r="EF414" s="375">
        <f t="shared" si="1633"/>
        <v>0</v>
      </c>
      <c r="EG414" s="375">
        <f t="shared" si="1634"/>
        <v>1</v>
      </c>
      <c r="EH414" s="375">
        <f t="shared" si="1635"/>
        <v>0</v>
      </c>
      <c r="EI414" s="375">
        <f t="shared" si="1636"/>
        <v>0</v>
      </c>
      <c r="EJ414" s="375">
        <f t="shared" si="1637"/>
        <v>1</v>
      </c>
      <c r="EK414" s="375">
        <f t="shared" si="1638"/>
        <v>0</v>
      </c>
      <c r="EL414" s="375">
        <f t="shared" si="1639"/>
        <v>0</v>
      </c>
      <c r="EM414" s="375">
        <f t="shared" si="1640"/>
        <v>1</v>
      </c>
      <c r="EN414" s="375">
        <f t="shared" si="1641"/>
        <v>0</v>
      </c>
      <c r="EO414" s="375">
        <f t="shared" si="1642"/>
        <v>0</v>
      </c>
      <c r="EP414" s="375">
        <f t="shared" si="1643"/>
        <v>1</v>
      </c>
      <c r="EQ414" s="375">
        <f t="shared" si="1644"/>
        <v>0</v>
      </c>
      <c r="ER414" s="375">
        <f t="shared" si="1645"/>
        <v>0</v>
      </c>
      <c r="ES414" s="375">
        <f t="shared" si="1646"/>
        <v>1</v>
      </c>
      <c r="ET414" s="375">
        <f t="shared" si="1647"/>
        <v>0</v>
      </c>
      <c r="EU414" s="375">
        <f t="shared" si="1648"/>
        <v>0</v>
      </c>
      <c r="EV414" s="375">
        <f t="shared" si="1649"/>
        <v>1</v>
      </c>
      <c r="EW414" s="375">
        <f t="shared" si="1650"/>
        <v>0</v>
      </c>
      <c r="EX414" s="375">
        <f t="shared" si="1651"/>
        <v>0</v>
      </c>
      <c r="EY414" s="375">
        <f t="shared" si="1652"/>
        <v>1</v>
      </c>
      <c r="EZ414" s="375">
        <f t="shared" si="1653"/>
        <v>0</v>
      </c>
      <c r="FA414" s="375">
        <f t="shared" si="1654"/>
        <v>0</v>
      </c>
      <c r="FB414" s="375">
        <f t="shared" si="1655"/>
        <v>1</v>
      </c>
      <c r="FC414" s="375">
        <f t="shared" si="1656"/>
        <v>0</v>
      </c>
      <c r="FD414" s="375">
        <f t="shared" si="1657"/>
        <v>0</v>
      </c>
      <c r="FE414" s="376"/>
      <c r="FF414" s="372"/>
      <c r="FG414" s="372"/>
      <c r="FH414" s="372"/>
      <c r="FI414" s="372"/>
      <c r="FJ414" s="372"/>
      <c r="FK414" s="372"/>
      <c r="FL414" s="372"/>
      <c r="FM414" s="372"/>
      <c r="FN414" s="372"/>
      <c r="FO414" s="372"/>
      <c r="FP414" s="372"/>
      <c r="FQ414" s="372"/>
      <c r="FR414" s="372"/>
      <c r="FS414" s="372"/>
      <c r="FT414" s="372"/>
      <c r="FU414" s="372"/>
      <c r="FV414" s="372"/>
      <c r="FW414" s="372"/>
      <c r="FX414" s="372"/>
      <c r="FY414" s="372"/>
      <c r="FZ414" s="372"/>
      <c r="GA414" s="372"/>
      <c r="GB414" s="372"/>
      <c r="GC414" s="372"/>
      <c r="GD414" s="372"/>
      <c r="GE414" s="372"/>
      <c r="GF414" s="372"/>
      <c r="GG414" s="372"/>
      <c r="GH414" s="372"/>
      <c r="GI414" s="372"/>
      <c r="GJ414" s="372"/>
      <c r="GK414" s="372"/>
      <c r="GL414" s="372"/>
      <c r="GM414" s="372"/>
      <c r="GN414" s="372"/>
      <c r="GO414" s="372"/>
      <c r="GP414" s="372"/>
      <c r="GQ414" s="372"/>
      <c r="GR414" s="372"/>
      <c r="GS414" s="372"/>
      <c r="GT414" s="372"/>
      <c r="GU414" s="372"/>
      <c r="GV414" s="372"/>
      <c r="GW414" s="372"/>
      <c r="GX414" s="372"/>
      <c r="GY414" s="372"/>
      <c r="GZ414" s="372"/>
      <c r="HA414" s="372"/>
      <c r="HB414" s="372"/>
      <c r="HC414" s="372"/>
    </row>
    <row r="415" spans="1:211" s="373" customFormat="1" ht="15" customHeight="1" x14ac:dyDescent="0.2">
      <c r="A415" s="366">
        <f>SWDATA!O400</f>
        <v>0</v>
      </c>
      <c r="B415" s="366">
        <f>SWDATA!M400</f>
        <v>0</v>
      </c>
      <c r="C415" s="351">
        <f>IF(AND(SWDATA!M400=1,SWDATA!Q400="promotions"),SWDATA!P400,0)</f>
        <v>0</v>
      </c>
      <c r="D415" s="367">
        <f>ROW(SWDATA!M400)</f>
        <v>400</v>
      </c>
      <c r="E415" s="368">
        <f t="shared" si="1587"/>
        <v>0</v>
      </c>
      <c r="F415" s="369">
        <f t="shared" si="1498"/>
        <v>1</v>
      </c>
      <c r="G415" s="366" t="str">
        <f t="shared" si="1499"/>
        <v/>
      </c>
      <c r="H415" s="370"/>
      <c r="J415" s="238">
        <f t="shared" si="1500"/>
        <v>0</v>
      </c>
      <c r="K415" s="239" t="str">
        <f t="shared" si="1501"/>
        <v/>
      </c>
      <c r="L415" s="342"/>
      <c r="M415" s="345"/>
      <c r="N415" s="340" t="str">
        <f>IF(LEN(SWDATA!F400)=0,"",N414)</f>
        <v/>
      </c>
      <c r="O415" s="296" t="str">
        <f>IF(LEN(SWDATA!G400)=0,"",O414)</f>
        <v/>
      </c>
      <c r="P415" s="297" t="str">
        <f>IF(LEN(SWDATA!C400)=0,"",SWDATA!C400)</f>
        <v/>
      </c>
      <c r="Q415" s="312" t="str">
        <f t="shared" si="1502"/>
        <v/>
      </c>
      <c r="R415" s="223" t="s">
        <v>261</v>
      </c>
      <c r="S415" s="224"/>
      <c r="T415" s="224"/>
      <c r="U415" s="264" t="s">
        <v>598</v>
      </c>
      <c r="V415" s="205" t="s">
        <v>221</v>
      </c>
      <c r="W415" s="266">
        <f>IF(OR(Is_Loading,LEN($A415)=0),"",SWDATA!P400)</f>
        <v>0</v>
      </c>
      <c r="X415" s="267">
        <f>IF(OR(Is_Loading,LEN($A415)=0),"",SWDATA!Q400)</f>
        <v>0</v>
      </c>
      <c r="Y415" s="267">
        <f>IF(OR(Is_Loading,LEN($A415)=0),"",SWDATA!R400)</f>
        <v>0</v>
      </c>
      <c r="Z415" s="266" t="str">
        <f t="shared" si="1658"/>
        <v/>
      </c>
      <c r="AA415" s="266">
        <f>IF(OR(Is_Loading,LEN($A415)=0),"",SWDATA!T400)</f>
        <v>0</v>
      </c>
      <c r="AB415" s="267">
        <f>IF(OR(Is_Loading,LEN($A415)=0),"",SWDATA!U400)</f>
        <v>0</v>
      </c>
      <c r="AC415" s="267">
        <f>IF(OR(Is_Loading,LEN($A415)=0),"",SWDATA!V400)</f>
        <v>0</v>
      </c>
      <c r="AD415" s="266" t="str">
        <f t="shared" si="1503"/>
        <v/>
      </c>
      <c r="AE415" s="266">
        <f>IF(OR(Is_Loading,LEN($A415)=0),"",SWDATA!X400)</f>
        <v>0</v>
      </c>
      <c r="AF415" s="267">
        <f>IF(OR(Is_Loading,LEN($A415)=0),"",SWDATA!Y400)</f>
        <v>0</v>
      </c>
      <c r="AG415" s="267">
        <f>IF(OR(Is_Loading,LEN($A415)=0),"",SWDATA!Z400)</f>
        <v>0</v>
      </c>
      <c r="AH415" s="266" t="str">
        <f t="shared" si="1504"/>
        <v/>
      </c>
      <c r="AI415" s="266">
        <f>IF(OR(Is_Loading,LEN($A415)=0),"",SWDATA!AB400)</f>
        <v>0</v>
      </c>
      <c r="AJ415" s="267">
        <f>IF(OR(Is_Loading,LEN($A415)=0),"",SWDATA!AC400)</f>
        <v>0</v>
      </c>
      <c r="AK415" s="267">
        <f>IF(OR(Is_Loading,LEN($A415)=0),"",SWDATA!AD400)</f>
        <v>0</v>
      </c>
      <c r="AL415" s="266" t="str">
        <f t="shared" si="1505"/>
        <v/>
      </c>
      <c r="AM415" s="266">
        <f>IF(OR(Is_Loading,LEN($A415)=0),"",SWDATA!AF400)</f>
        <v>0</v>
      </c>
      <c r="AN415" s="267">
        <f>IF(OR(Is_Loading,LEN($A415)=0),"",SWDATA!AG400)</f>
        <v>0</v>
      </c>
      <c r="AO415" s="323">
        <f>IF(OR(Is_Loading,LEN($A415)=0),"",SWDATA!AH400)</f>
        <v>0</v>
      </c>
      <c r="AP415" s="320" t="str">
        <f t="shared" si="1506"/>
        <v/>
      </c>
      <c r="AQ415" s="266">
        <f>IF(OR(Is_Loading,LEN($A415)=0),"",SWDATA!AJ400)</f>
        <v>0</v>
      </c>
      <c r="AR415" s="267">
        <f>IF(OR(Is_Loading,LEN($A415)=0),"",SWDATA!AK400)</f>
        <v>0</v>
      </c>
      <c r="AS415" s="267">
        <f>IF(OR(Is_Loading,LEN($A415)=0),"",SWDATA!AL400)</f>
        <v>0</v>
      </c>
      <c r="AT415" s="266" t="str">
        <f t="shared" si="1507"/>
        <v/>
      </c>
      <c r="AU415" s="266">
        <f>IF(OR(Is_Loading,LEN($A415)=0),"",SWDATA!AN400)</f>
        <v>0</v>
      </c>
      <c r="AV415" s="267">
        <f>IF(OR(Is_Loading,LEN($A415)=0),"",SWDATA!AO400)</f>
        <v>0</v>
      </c>
      <c r="AW415" s="267">
        <f>IF(OR(Is_Loading,LEN($A415)=0),"",SWDATA!AP400)</f>
        <v>0</v>
      </c>
      <c r="AX415" s="266" t="str">
        <f t="shared" si="1508"/>
        <v/>
      </c>
      <c r="AY415" s="266">
        <f>IF(OR(Is_Loading,LEN($A415)=0),"",SWDATA!AR400)</f>
        <v>0</v>
      </c>
      <c r="AZ415" s="267">
        <f>IF(OR(Is_Loading,LEN($A415)=0),"",SWDATA!AS400)</f>
        <v>0</v>
      </c>
      <c r="BA415" s="267">
        <f>IF(OR(Is_Loading,LEN($A415)=0),"",SWDATA!AT400)</f>
        <v>0</v>
      </c>
      <c r="BB415" s="266" t="str">
        <f t="shared" si="1509"/>
        <v/>
      </c>
      <c r="BC415" s="266">
        <f>IF(OR(Is_Loading,LEN($A415)=0),"",SWDATA!AV400)</f>
        <v>0</v>
      </c>
      <c r="BD415" s="267">
        <f>IF(OR(Is_Loading,LEN($A415)=0),"",SWDATA!AW400)</f>
        <v>0</v>
      </c>
      <c r="BE415" s="323">
        <f>IF(OR(Is_Loading,LEN($A415)=0),"",SWDATA!AX400)</f>
        <v>0</v>
      </c>
      <c r="BF415" s="320" t="str">
        <f t="shared" si="1510"/>
        <v/>
      </c>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351"/>
      <c r="CO415" s="351"/>
      <c r="CP415" s="351"/>
      <c r="CQ415" s="351"/>
      <c r="CR415" s="351"/>
      <c r="CS415" s="351"/>
      <c r="CT415" s="351"/>
      <c r="CU415" s="351"/>
      <c r="CV415" s="351"/>
      <c r="CW415" s="351"/>
      <c r="CX415" s="351"/>
      <c r="CY415" s="351"/>
      <c r="CZ415" s="351"/>
      <c r="DA415" s="351"/>
      <c r="DB415" s="351"/>
      <c r="DC415" s="351"/>
      <c r="DD415" s="351"/>
      <c r="DE415" s="351"/>
      <c r="DF415" s="351"/>
      <c r="DG415" s="351"/>
      <c r="DH415" s="351"/>
      <c r="DI415" s="351"/>
      <c r="DJ415" s="351"/>
      <c r="DK415" s="351"/>
      <c r="DL415" s="351"/>
      <c r="DM415" s="351"/>
      <c r="DN415" s="351"/>
      <c r="DS415" s="372"/>
      <c r="DT415" s="374"/>
      <c r="DU415" s="375"/>
      <c r="DV415" s="375"/>
      <c r="DW415" s="375"/>
      <c r="DX415" s="375">
        <v>1</v>
      </c>
      <c r="DY415" s="375">
        <f t="shared" si="1626"/>
        <v>0</v>
      </c>
      <c r="DZ415" s="375">
        <f t="shared" si="1627"/>
        <v>0</v>
      </c>
      <c r="EA415" s="375">
        <f t="shared" si="1628"/>
        <v>1</v>
      </c>
      <c r="EB415" s="375">
        <f t="shared" si="1629"/>
        <v>0</v>
      </c>
      <c r="EC415" s="375">
        <f t="shared" si="1630"/>
        <v>0</v>
      </c>
      <c r="ED415" s="375">
        <f t="shared" si="1631"/>
        <v>1</v>
      </c>
      <c r="EE415" s="375">
        <f t="shared" si="1632"/>
        <v>0</v>
      </c>
      <c r="EF415" s="375">
        <f t="shared" si="1633"/>
        <v>0</v>
      </c>
      <c r="EG415" s="375">
        <f t="shared" si="1634"/>
        <v>1</v>
      </c>
      <c r="EH415" s="375">
        <f t="shared" si="1635"/>
        <v>0</v>
      </c>
      <c r="EI415" s="375">
        <f t="shared" si="1636"/>
        <v>0</v>
      </c>
      <c r="EJ415" s="375">
        <f t="shared" si="1637"/>
        <v>1</v>
      </c>
      <c r="EK415" s="375">
        <f t="shared" si="1638"/>
        <v>0</v>
      </c>
      <c r="EL415" s="375">
        <f t="shared" si="1639"/>
        <v>0</v>
      </c>
      <c r="EM415" s="375">
        <f t="shared" si="1640"/>
        <v>1</v>
      </c>
      <c r="EN415" s="375">
        <f t="shared" si="1641"/>
        <v>0</v>
      </c>
      <c r="EO415" s="375">
        <f t="shared" si="1642"/>
        <v>0</v>
      </c>
      <c r="EP415" s="375">
        <f t="shared" si="1643"/>
        <v>1</v>
      </c>
      <c r="EQ415" s="375">
        <f t="shared" si="1644"/>
        <v>0</v>
      </c>
      <c r="ER415" s="375">
        <f t="shared" si="1645"/>
        <v>0</v>
      </c>
      <c r="ES415" s="375">
        <f t="shared" si="1646"/>
        <v>1</v>
      </c>
      <c r="ET415" s="375">
        <f t="shared" si="1647"/>
        <v>0</v>
      </c>
      <c r="EU415" s="375">
        <f t="shared" si="1648"/>
        <v>0</v>
      </c>
      <c r="EV415" s="375">
        <f t="shared" si="1649"/>
        <v>1</v>
      </c>
      <c r="EW415" s="375">
        <f t="shared" si="1650"/>
        <v>0</v>
      </c>
      <c r="EX415" s="375">
        <f t="shared" si="1651"/>
        <v>0</v>
      </c>
      <c r="EY415" s="375">
        <f t="shared" si="1652"/>
        <v>1</v>
      </c>
      <c r="EZ415" s="375">
        <f t="shared" si="1653"/>
        <v>0</v>
      </c>
      <c r="FA415" s="375">
        <f t="shared" si="1654"/>
        <v>0</v>
      </c>
      <c r="FB415" s="375">
        <f t="shared" si="1655"/>
        <v>1</v>
      </c>
      <c r="FC415" s="375">
        <f t="shared" si="1656"/>
        <v>0</v>
      </c>
      <c r="FD415" s="375">
        <f t="shared" si="1657"/>
        <v>0</v>
      </c>
      <c r="FE415" s="376"/>
      <c r="FF415" s="372"/>
      <c r="FG415" s="372"/>
      <c r="FH415" s="372"/>
      <c r="FI415" s="372"/>
      <c r="FJ415" s="372"/>
      <c r="FK415" s="372"/>
      <c r="FL415" s="372"/>
      <c r="FM415" s="372"/>
      <c r="FN415" s="372"/>
      <c r="FO415" s="372"/>
      <c r="FP415" s="372"/>
      <c r="FQ415" s="372"/>
      <c r="FR415" s="372"/>
      <c r="FS415" s="372"/>
      <c r="FT415" s="372"/>
      <c r="FU415" s="372"/>
      <c r="FV415" s="372"/>
      <c r="FW415" s="372"/>
      <c r="FX415" s="372"/>
      <c r="FY415" s="372"/>
      <c r="FZ415" s="372"/>
      <c r="GA415" s="372"/>
      <c r="GB415" s="372"/>
      <c r="GC415" s="372"/>
      <c r="GD415" s="372"/>
      <c r="GE415" s="372"/>
      <c r="GF415" s="372"/>
      <c r="GG415" s="372"/>
      <c r="GH415" s="372"/>
      <c r="GI415" s="372"/>
      <c r="GJ415" s="372"/>
      <c r="GK415" s="372"/>
      <c r="GL415" s="372"/>
      <c r="GM415" s="372"/>
      <c r="GN415" s="372"/>
      <c r="GO415" s="372"/>
      <c r="GP415" s="372"/>
      <c r="GQ415" s="372"/>
      <c r="GR415" s="372"/>
      <c r="GS415" s="372"/>
      <c r="GT415" s="372"/>
      <c r="GU415" s="372"/>
      <c r="GV415" s="372"/>
      <c r="GW415" s="372"/>
      <c r="GX415" s="372"/>
      <c r="GY415" s="372"/>
      <c r="GZ415" s="372"/>
      <c r="HA415" s="372"/>
      <c r="HB415" s="372"/>
      <c r="HC415" s="372"/>
    </row>
    <row r="416" spans="1:211" s="373" customFormat="1" ht="15" customHeight="1" x14ac:dyDescent="0.2">
      <c r="A416" s="366">
        <f>SWDATA!O401</f>
        <v>0</v>
      </c>
      <c r="B416" s="366">
        <f>SWDATA!M401</f>
        <v>0</v>
      </c>
      <c r="C416" s="351">
        <f>IF(AND(SWDATA!M401=1,SWDATA!Q401="promotions"),SWDATA!P401,0)</f>
        <v>0</v>
      </c>
      <c r="D416" s="367">
        <f>ROW(SWDATA!M401)</f>
        <v>401</v>
      </c>
      <c r="E416" s="368">
        <f t="shared" si="1587"/>
        <v>0</v>
      </c>
      <c r="F416" s="369">
        <f t="shared" si="1498"/>
        <v>1</v>
      </c>
      <c r="G416" s="366" t="str">
        <f t="shared" si="1499"/>
        <v/>
      </c>
      <c r="H416" s="370"/>
      <c r="J416" s="238">
        <f t="shared" si="1500"/>
        <v>0</v>
      </c>
      <c r="K416" s="239" t="str">
        <f t="shared" si="1501"/>
        <v/>
      </c>
      <c r="L416" s="342"/>
      <c r="M416" s="345"/>
      <c r="N416" s="340" t="str">
        <f>IF(LEN(SWDATA!F401)=0,"",N415)</f>
        <v/>
      </c>
      <c r="O416" s="296" t="str">
        <f>IF(LEN(SWDATA!G401)=0,"",O415)</f>
        <v/>
      </c>
      <c r="P416" s="297" t="str">
        <f>IF(LEN(SWDATA!C401)=0,"",SWDATA!C401)</f>
        <v/>
      </c>
      <c r="Q416" s="312" t="str">
        <f t="shared" si="1502"/>
        <v/>
      </c>
      <c r="R416" s="223" t="s">
        <v>261</v>
      </c>
      <c r="S416" s="224"/>
      <c r="T416" s="224"/>
      <c r="U416" s="264" t="s">
        <v>628</v>
      </c>
      <c r="V416" s="205" t="s">
        <v>221</v>
      </c>
      <c r="W416" s="266">
        <f>IF(OR(Is_Loading,LEN($A416)=0),"",SWDATA!P401)</f>
        <v>0</v>
      </c>
      <c r="X416" s="267">
        <f>IF(OR(Is_Loading,LEN($A416)=0),"",SWDATA!Q401)</f>
        <v>0</v>
      </c>
      <c r="Y416" s="267">
        <f>IF(OR(Is_Loading,LEN($A416)=0),"",SWDATA!R401)</f>
        <v>0</v>
      </c>
      <c r="Z416" s="266" t="str">
        <f t="shared" si="1658"/>
        <v/>
      </c>
      <c r="AA416" s="266">
        <f>IF(OR(Is_Loading,LEN($A416)=0),"",SWDATA!T401)</f>
        <v>0</v>
      </c>
      <c r="AB416" s="267">
        <f>IF(OR(Is_Loading,LEN($A416)=0),"",SWDATA!U401)</f>
        <v>0</v>
      </c>
      <c r="AC416" s="267">
        <f>IF(OR(Is_Loading,LEN($A416)=0),"",SWDATA!V401)</f>
        <v>0</v>
      </c>
      <c r="AD416" s="266" t="str">
        <f t="shared" si="1503"/>
        <v/>
      </c>
      <c r="AE416" s="266">
        <f>IF(OR(Is_Loading,LEN($A416)=0),"",SWDATA!X401)</f>
        <v>0</v>
      </c>
      <c r="AF416" s="267">
        <f>IF(OR(Is_Loading,LEN($A416)=0),"",SWDATA!Y401)</f>
        <v>0</v>
      </c>
      <c r="AG416" s="267">
        <f>IF(OR(Is_Loading,LEN($A416)=0),"",SWDATA!Z401)</f>
        <v>0</v>
      </c>
      <c r="AH416" s="266" t="str">
        <f t="shared" si="1504"/>
        <v/>
      </c>
      <c r="AI416" s="266">
        <f>IF(OR(Is_Loading,LEN($A416)=0),"",SWDATA!AB401)</f>
        <v>0</v>
      </c>
      <c r="AJ416" s="267">
        <f>IF(OR(Is_Loading,LEN($A416)=0),"",SWDATA!AC401)</f>
        <v>0</v>
      </c>
      <c r="AK416" s="267">
        <f>IF(OR(Is_Loading,LEN($A416)=0),"",SWDATA!AD401)</f>
        <v>0</v>
      </c>
      <c r="AL416" s="266" t="str">
        <f t="shared" si="1505"/>
        <v/>
      </c>
      <c r="AM416" s="266">
        <f>IF(OR(Is_Loading,LEN($A416)=0),"",SWDATA!AF401)</f>
        <v>0</v>
      </c>
      <c r="AN416" s="267">
        <f>IF(OR(Is_Loading,LEN($A416)=0),"",SWDATA!AG401)</f>
        <v>0</v>
      </c>
      <c r="AO416" s="323">
        <f>IF(OR(Is_Loading,LEN($A416)=0),"",SWDATA!AH401)</f>
        <v>0</v>
      </c>
      <c r="AP416" s="320" t="str">
        <f t="shared" si="1506"/>
        <v/>
      </c>
      <c r="AQ416" s="266">
        <f>IF(OR(Is_Loading,LEN($A416)=0),"",SWDATA!AJ401)</f>
        <v>0</v>
      </c>
      <c r="AR416" s="267">
        <f>IF(OR(Is_Loading,LEN($A416)=0),"",SWDATA!AK401)</f>
        <v>0</v>
      </c>
      <c r="AS416" s="267">
        <f>IF(OR(Is_Loading,LEN($A416)=0),"",SWDATA!AL401)</f>
        <v>0</v>
      </c>
      <c r="AT416" s="266" t="str">
        <f t="shared" si="1507"/>
        <v/>
      </c>
      <c r="AU416" s="266">
        <f>IF(OR(Is_Loading,LEN($A416)=0),"",SWDATA!AN401)</f>
        <v>0</v>
      </c>
      <c r="AV416" s="267">
        <f>IF(OR(Is_Loading,LEN($A416)=0),"",SWDATA!AO401)</f>
        <v>0</v>
      </c>
      <c r="AW416" s="267">
        <f>IF(OR(Is_Loading,LEN($A416)=0),"",SWDATA!AP401)</f>
        <v>0</v>
      </c>
      <c r="AX416" s="266" t="str">
        <f t="shared" si="1508"/>
        <v/>
      </c>
      <c r="AY416" s="266">
        <f>IF(OR(Is_Loading,LEN($A416)=0),"",SWDATA!AR401)</f>
        <v>0</v>
      </c>
      <c r="AZ416" s="267">
        <f>IF(OR(Is_Loading,LEN($A416)=0),"",SWDATA!AS401)</f>
        <v>0</v>
      </c>
      <c r="BA416" s="267">
        <f>IF(OR(Is_Loading,LEN($A416)=0),"",SWDATA!AT401)</f>
        <v>0</v>
      </c>
      <c r="BB416" s="266" t="str">
        <f t="shared" si="1509"/>
        <v/>
      </c>
      <c r="BC416" s="266">
        <f>IF(OR(Is_Loading,LEN($A416)=0),"",SWDATA!AV401)</f>
        <v>0</v>
      </c>
      <c r="BD416" s="267">
        <f>IF(OR(Is_Loading,LEN($A416)=0),"",SWDATA!AW401)</f>
        <v>0</v>
      </c>
      <c r="BE416" s="323">
        <f>IF(OR(Is_Loading,LEN($A416)=0),"",SWDATA!AX401)</f>
        <v>0</v>
      </c>
      <c r="BF416" s="320" t="str">
        <f t="shared" si="1510"/>
        <v/>
      </c>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351"/>
      <c r="CO416" s="351"/>
      <c r="CP416" s="351"/>
      <c r="CQ416" s="351"/>
      <c r="CR416" s="351"/>
      <c r="CS416" s="351"/>
      <c r="CT416" s="351"/>
      <c r="CU416" s="351"/>
      <c r="CV416" s="351"/>
      <c r="CW416" s="351"/>
      <c r="CX416" s="351"/>
      <c r="CY416" s="351"/>
      <c r="CZ416" s="351"/>
      <c r="DA416" s="351"/>
      <c r="DB416" s="351"/>
      <c r="DC416" s="351"/>
      <c r="DD416" s="351"/>
      <c r="DE416" s="351"/>
      <c r="DF416" s="351"/>
      <c r="DG416" s="351"/>
      <c r="DH416" s="351"/>
      <c r="DI416" s="351"/>
      <c r="DJ416" s="351"/>
      <c r="DK416" s="351"/>
      <c r="DL416" s="351"/>
      <c r="DM416" s="351"/>
      <c r="DN416" s="351"/>
      <c r="DS416" s="372"/>
      <c r="DT416" s="374"/>
      <c r="DU416" s="375"/>
      <c r="DV416" s="375"/>
      <c r="DW416" s="375"/>
      <c r="DX416" s="375">
        <v>1</v>
      </c>
      <c r="DY416" s="375">
        <f t="shared" si="1626"/>
        <v>0</v>
      </c>
      <c r="DZ416" s="375">
        <f t="shared" si="1627"/>
        <v>0</v>
      </c>
      <c r="EA416" s="375">
        <f t="shared" si="1628"/>
        <v>1</v>
      </c>
      <c r="EB416" s="375">
        <f t="shared" si="1629"/>
        <v>0</v>
      </c>
      <c r="EC416" s="375">
        <f t="shared" si="1630"/>
        <v>0</v>
      </c>
      <c r="ED416" s="375">
        <f t="shared" si="1631"/>
        <v>1</v>
      </c>
      <c r="EE416" s="375">
        <f t="shared" si="1632"/>
        <v>0</v>
      </c>
      <c r="EF416" s="375">
        <f t="shared" si="1633"/>
        <v>0</v>
      </c>
      <c r="EG416" s="375">
        <f t="shared" si="1634"/>
        <v>1</v>
      </c>
      <c r="EH416" s="375">
        <f t="shared" si="1635"/>
        <v>0</v>
      </c>
      <c r="EI416" s="375">
        <f t="shared" si="1636"/>
        <v>0</v>
      </c>
      <c r="EJ416" s="375">
        <f t="shared" si="1637"/>
        <v>1</v>
      </c>
      <c r="EK416" s="375">
        <f t="shared" si="1638"/>
        <v>0</v>
      </c>
      <c r="EL416" s="375">
        <f t="shared" si="1639"/>
        <v>0</v>
      </c>
      <c r="EM416" s="375">
        <f t="shared" si="1640"/>
        <v>1</v>
      </c>
      <c r="EN416" s="375">
        <f t="shared" si="1641"/>
        <v>0</v>
      </c>
      <c r="EO416" s="375">
        <f t="shared" si="1642"/>
        <v>0</v>
      </c>
      <c r="EP416" s="375">
        <f t="shared" si="1643"/>
        <v>1</v>
      </c>
      <c r="EQ416" s="375">
        <f t="shared" si="1644"/>
        <v>0</v>
      </c>
      <c r="ER416" s="375">
        <f t="shared" si="1645"/>
        <v>0</v>
      </c>
      <c r="ES416" s="375">
        <f t="shared" si="1646"/>
        <v>1</v>
      </c>
      <c r="ET416" s="375">
        <f t="shared" si="1647"/>
        <v>0</v>
      </c>
      <c r="EU416" s="375">
        <f t="shared" si="1648"/>
        <v>0</v>
      </c>
      <c r="EV416" s="375">
        <f t="shared" si="1649"/>
        <v>1</v>
      </c>
      <c r="EW416" s="375">
        <f t="shared" si="1650"/>
        <v>0</v>
      </c>
      <c r="EX416" s="375">
        <f t="shared" si="1651"/>
        <v>0</v>
      </c>
      <c r="EY416" s="375">
        <f t="shared" si="1652"/>
        <v>1</v>
      </c>
      <c r="EZ416" s="375">
        <f t="shared" si="1653"/>
        <v>0</v>
      </c>
      <c r="FA416" s="375">
        <f t="shared" si="1654"/>
        <v>0</v>
      </c>
      <c r="FB416" s="375">
        <f t="shared" si="1655"/>
        <v>1</v>
      </c>
      <c r="FC416" s="375">
        <f t="shared" si="1656"/>
        <v>0</v>
      </c>
      <c r="FD416" s="375">
        <f t="shared" si="1657"/>
        <v>0</v>
      </c>
      <c r="FE416" s="376"/>
      <c r="FF416" s="372"/>
      <c r="FG416" s="372"/>
      <c r="FH416" s="372"/>
      <c r="FI416" s="372"/>
      <c r="FJ416" s="372"/>
      <c r="FK416" s="372"/>
      <c r="FL416" s="372"/>
      <c r="FM416" s="372"/>
      <c r="FN416" s="372"/>
      <c r="FO416" s="372"/>
      <c r="FP416" s="372"/>
      <c r="FQ416" s="372"/>
      <c r="FR416" s="372"/>
      <c r="FS416" s="372"/>
      <c r="FT416" s="372"/>
      <c r="FU416" s="372"/>
      <c r="FV416" s="372"/>
      <c r="FW416" s="372"/>
      <c r="FX416" s="372"/>
      <c r="FY416" s="372"/>
      <c r="FZ416" s="372"/>
      <c r="GA416" s="372"/>
      <c r="GB416" s="372"/>
      <c r="GC416" s="372"/>
      <c r="GD416" s="372"/>
      <c r="GE416" s="372"/>
      <c r="GF416" s="372"/>
      <c r="GG416" s="372"/>
      <c r="GH416" s="372"/>
      <c r="GI416" s="372"/>
      <c r="GJ416" s="372"/>
      <c r="GK416" s="372"/>
      <c r="GL416" s="372"/>
      <c r="GM416" s="372"/>
      <c r="GN416" s="372"/>
      <c r="GO416" s="372"/>
      <c r="GP416" s="372"/>
      <c r="GQ416" s="372"/>
      <c r="GR416" s="372"/>
      <c r="GS416" s="372"/>
      <c r="GT416" s="372"/>
      <c r="GU416" s="372"/>
      <c r="GV416" s="372"/>
      <c r="GW416" s="372"/>
      <c r="GX416" s="372"/>
      <c r="GY416" s="372"/>
      <c r="GZ416" s="372"/>
      <c r="HA416" s="372"/>
      <c r="HB416" s="372"/>
      <c r="HC416" s="372"/>
    </row>
    <row r="417" spans="1:211" s="373" customFormat="1" ht="15" customHeight="1" x14ac:dyDescent="0.2">
      <c r="A417" s="366">
        <f>SWDATA!O402</f>
        <v>0</v>
      </c>
      <c r="B417" s="366">
        <f>SWDATA!M402</f>
        <v>0</v>
      </c>
      <c r="C417" s="351">
        <f>IF(AND(SWDATA!M402=1,SWDATA!Q402="promotions"),SWDATA!P402,0)</f>
        <v>0</v>
      </c>
      <c r="D417" s="367">
        <f>ROW(SWDATA!M402)</f>
        <v>402</v>
      </c>
      <c r="E417" s="368">
        <f t="shared" si="1587"/>
        <v>0</v>
      </c>
      <c r="F417" s="369">
        <f t="shared" si="1498"/>
        <v>1</v>
      </c>
      <c r="G417" s="366" t="str">
        <f t="shared" si="1499"/>
        <v/>
      </c>
      <c r="H417" s="370"/>
      <c r="J417" s="238">
        <f t="shared" si="1500"/>
        <v>0</v>
      </c>
      <c r="K417" s="239" t="str">
        <f t="shared" si="1501"/>
        <v/>
      </c>
      <c r="L417" s="342"/>
      <c r="M417" s="345"/>
      <c r="N417" s="340" t="str">
        <f>IF(LEN(SWDATA!F402)=0,"",N416)</f>
        <v/>
      </c>
      <c r="O417" s="296" t="str">
        <f>IF(LEN(SWDATA!G402)=0,"",O416)</f>
        <v/>
      </c>
      <c r="P417" s="297" t="str">
        <f>IF(LEN(SWDATA!C402)=0,"",SWDATA!C402)</f>
        <v/>
      </c>
      <c r="Q417" s="312" t="str">
        <f t="shared" si="1502"/>
        <v/>
      </c>
      <c r="R417" s="223" t="s">
        <v>261</v>
      </c>
      <c r="S417" s="224"/>
      <c r="T417" s="224"/>
      <c r="U417" s="264" t="s">
        <v>596</v>
      </c>
      <c r="V417" s="205" t="s">
        <v>221</v>
      </c>
      <c r="W417" s="266">
        <f>IF(OR(Is_Loading,LEN($A417)=0),"",SWDATA!P402)</f>
        <v>0</v>
      </c>
      <c r="X417" s="267">
        <f>IF(OR(Is_Loading,LEN($A417)=0),"",SWDATA!Q402)</f>
        <v>0</v>
      </c>
      <c r="Y417" s="267">
        <f>IF(OR(Is_Loading,LEN($A417)=0),"",SWDATA!R402)</f>
        <v>0</v>
      </c>
      <c r="Z417" s="266" t="str">
        <f t="shared" si="1658"/>
        <v/>
      </c>
      <c r="AA417" s="266">
        <f>IF(OR(Is_Loading,LEN($A417)=0),"",SWDATA!T402)</f>
        <v>0</v>
      </c>
      <c r="AB417" s="267">
        <f>IF(OR(Is_Loading,LEN($A417)=0),"",SWDATA!U402)</f>
        <v>0</v>
      </c>
      <c r="AC417" s="267">
        <f>IF(OR(Is_Loading,LEN($A417)=0),"",SWDATA!V402)</f>
        <v>0</v>
      </c>
      <c r="AD417" s="266" t="str">
        <f t="shared" si="1503"/>
        <v/>
      </c>
      <c r="AE417" s="266">
        <f>IF(OR(Is_Loading,LEN($A417)=0),"",SWDATA!X402)</f>
        <v>0</v>
      </c>
      <c r="AF417" s="267">
        <f>IF(OR(Is_Loading,LEN($A417)=0),"",SWDATA!Y402)</f>
        <v>0</v>
      </c>
      <c r="AG417" s="267">
        <f>IF(OR(Is_Loading,LEN($A417)=0),"",SWDATA!Z402)</f>
        <v>0</v>
      </c>
      <c r="AH417" s="266" t="str">
        <f t="shared" si="1504"/>
        <v/>
      </c>
      <c r="AI417" s="266">
        <f>IF(OR(Is_Loading,LEN($A417)=0),"",SWDATA!AB402)</f>
        <v>0</v>
      </c>
      <c r="AJ417" s="267">
        <f>IF(OR(Is_Loading,LEN($A417)=0),"",SWDATA!AC402)</f>
        <v>0</v>
      </c>
      <c r="AK417" s="267">
        <f>IF(OR(Is_Loading,LEN($A417)=0),"",SWDATA!AD402)</f>
        <v>0</v>
      </c>
      <c r="AL417" s="266" t="str">
        <f t="shared" si="1505"/>
        <v/>
      </c>
      <c r="AM417" s="266">
        <f>IF(OR(Is_Loading,LEN($A417)=0),"",SWDATA!AF402)</f>
        <v>0</v>
      </c>
      <c r="AN417" s="267">
        <f>IF(OR(Is_Loading,LEN($A417)=0),"",SWDATA!AG402)</f>
        <v>0</v>
      </c>
      <c r="AO417" s="323">
        <f>IF(OR(Is_Loading,LEN($A417)=0),"",SWDATA!AH402)</f>
        <v>0</v>
      </c>
      <c r="AP417" s="320" t="str">
        <f t="shared" si="1506"/>
        <v/>
      </c>
      <c r="AQ417" s="266">
        <f>IF(OR(Is_Loading,LEN($A417)=0),"",SWDATA!AJ402)</f>
        <v>0</v>
      </c>
      <c r="AR417" s="267">
        <f>IF(OR(Is_Loading,LEN($A417)=0),"",SWDATA!AK402)</f>
        <v>0</v>
      </c>
      <c r="AS417" s="267">
        <f>IF(OR(Is_Loading,LEN($A417)=0),"",SWDATA!AL402)</f>
        <v>0</v>
      </c>
      <c r="AT417" s="266" t="str">
        <f t="shared" si="1507"/>
        <v/>
      </c>
      <c r="AU417" s="266">
        <f>IF(OR(Is_Loading,LEN($A417)=0),"",SWDATA!AN402)</f>
        <v>0</v>
      </c>
      <c r="AV417" s="267">
        <f>IF(OR(Is_Loading,LEN($A417)=0),"",SWDATA!AO402)</f>
        <v>0</v>
      </c>
      <c r="AW417" s="267">
        <f>IF(OR(Is_Loading,LEN($A417)=0),"",SWDATA!AP402)</f>
        <v>0</v>
      </c>
      <c r="AX417" s="266" t="str">
        <f t="shared" si="1508"/>
        <v/>
      </c>
      <c r="AY417" s="266">
        <f>IF(OR(Is_Loading,LEN($A417)=0),"",SWDATA!AR402)</f>
        <v>0</v>
      </c>
      <c r="AZ417" s="267">
        <f>IF(OR(Is_Loading,LEN($A417)=0),"",SWDATA!AS402)</f>
        <v>0</v>
      </c>
      <c r="BA417" s="267">
        <f>IF(OR(Is_Loading,LEN($A417)=0),"",SWDATA!AT402)</f>
        <v>0</v>
      </c>
      <c r="BB417" s="266" t="str">
        <f t="shared" si="1509"/>
        <v/>
      </c>
      <c r="BC417" s="266">
        <f>IF(OR(Is_Loading,LEN($A417)=0),"",SWDATA!AV402)</f>
        <v>0</v>
      </c>
      <c r="BD417" s="267">
        <f>IF(OR(Is_Loading,LEN($A417)=0),"",SWDATA!AW402)</f>
        <v>0</v>
      </c>
      <c r="BE417" s="323">
        <f>IF(OR(Is_Loading,LEN($A417)=0),"",SWDATA!AX402)</f>
        <v>0</v>
      </c>
      <c r="BF417" s="320" t="str">
        <f t="shared" si="1510"/>
        <v/>
      </c>
      <c r="BG417" s="11"/>
      <c r="BH417" s="11"/>
      <c r="BI417" s="11"/>
      <c r="BJ417" s="11"/>
      <c r="BK417" s="11"/>
      <c r="BL417" s="11"/>
      <c r="BM417" s="11"/>
      <c r="BN417" s="11"/>
      <c r="BO417" s="11"/>
      <c r="BP417" s="11"/>
      <c r="BQ417" s="11"/>
      <c r="BR417" s="11"/>
      <c r="BS417" s="11"/>
      <c r="BT417" s="11"/>
      <c r="BU417" s="11"/>
      <c r="BV417" s="11"/>
      <c r="BW417" s="11"/>
      <c r="BX417" s="11"/>
      <c r="BY417" s="11"/>
      <c r="BZ417" s="11"/>
      <c r="CA417" s="11"/>
      <c r="CB417" s="11"/>
      <c r="CC417" s="11"/>
      <c r="CD417" s="11"/>
      <c r="CE417" s="11"/>
      <c r="CF417" s="11"/>
      <c r="CG417" s="11"/>
      <c r="CH417" s="11"/>
      <c r="CI417" s="11"/>
      <c r="CJ417" s="11"/>
      <c r="CK417" s="11"/>
      <c r="CL417" s="11"/>
      <c r="CM417" s="11"/>
      <c r="CN417" s="351"/>
      <c r="CO417" s="351"/>
      <c r="CP417" s="351"/>
      <c r="CQ417" s="351"/>
      <c r="CR417" s="351"/>
      <c r="CS417" s="351"/>
      <c r="CT417" s="351"/>
      <c r="CU417" s="351"/>
      <c r="CV417" s="351"/>
      <c r="CW417" s="351"/>
      <c r="CX417" s="351"/>
      <c r="CY417" s="351"/>
      <c r="CZ417" s="351"/>
      <c r="DA417" s="351"/>
      <c r="DB417" s="351"/>
      <c r="DC417" s="351"/>
      <c r="DD417" s="351"/>
      <c r="DE417" s="351"/>
      <c r="DF417" s="351"/>
      <c r="DG417" s="351"/>
      <c r="DH417" s="351"/>
      <c r="DI417" s="351"/>
      <c r="DJ417" s="351"/>
      <c r="DK417" s="351"/>
      <c r="DL417" s="351"/>
      <c r="DM417" s="351"/>
      <c r="DN417" s="351"/>
      <c r="DS417" s="372"/>
      <c r="DT417" s="374"/>
      <c r="DU417" s="375"/>
      <c r="DV417" s="375"/>
      <c r="DW417" s="375"/>
      <c r="DX417" s="375">
        <v>1</v>
      </c>
      <c r="DY417" s="375">
        <f t="shared" si="1626"/>
        <v>0</v>
      </c>
      <c r="DZ417" s="375">
        <f t="shared" si="1627"/>
        <v>0</v>
      </c>
      <c r="EA417" s="375">
        <f t="shared" si="1628"/>
        <v>1</v>
      </c>
      <c r="EB417" s="375">
        <f t="shared" si="1629"/>
        <v>0</v>
      </c>
      <c r="EC417" s="375">
        <f t="shared" si="1630"/>
        <v>0</v>
      </c>
      <c r="ED417" s="375">
        <f t="shared" si="1631"/>
        <v>1</v>
      </c>
      <c r="EE417" s="375">
        <f t="shared" si="1632"/>
        <v>0</v>
      </c>
      <c r="EF417" s="375">
        <f t="shared" si="1633"/>
        <v>0</v>
      </c>
      <c r="EG417" s="375">
        <f t="shared" si="1634"/>
        <v>1</v>
      </c>
      <c r="EH417" s="375">
        <f t="shared" si="1635"/>
        <v>0</v>
      </c>
      <c r="EI417" s="375">
        <f t="shared" si="1636"/>
        <v>0</v>
      </c>
      <c r="EJ417" s="375">
        <f t="shared" si="1637"/>
        <v>1</v>
      </c>
      <c r="EK417" s="375">
        <f t="shared" si="1638"/>
        <v>0</v>
      </c>
      <c r="EL417" s="375">
        <f t="shared" si="1639"/>
        <v>0</v>
      </c>
      <c r="EM417" s="375">
        <f t="shared" si="1640"/>
        <v>1</v>
      </c>
      <c r="EN417" s="375">
        <f t="shared" si="1641"/>
        <v>0</v>
      </c>
      <c r="EO417" s="375">
        <f t="shared" si="1642"/>
        <v>0</v>
      </c>
      <c r="EP417" s="375">
        <f t="shared" si="1643"/>
        <v>1</v>
      </c>
      <c r="EQ417" s="375">
        <f t="shared" si="1644"/>
        <v>0</v>
      </c>
      <c r="ER417" s="375">
        <f t="shared" si="1645"/>
        <v>0</v>
      </c>
      <c r="ES417" s="375">
        <f t="shared" si="1646"/>
        <v>1</v>
      </c>
      <c r="ET417" s="375">
        <f t="shared" si="1647"/>
        <v>0</v>
      </c>
      <c r="EU417" s="375">
        <f t="shared" si="1648"/>
        <v>0</v>
      </c>
      <c r="EV417" s="375">
        <f t="shared" si="1649"/>
        <v>1</v>
      </c>
      <c r="EW417" s="375">
        <f t="shared" si="1650"/>
        <v>0</v>
      </c>
      <c r="EX417" s="375">
        <f t="shared" si="1651"/>
        <v>0</v>
      </c>
      <c r="EY417" s="375">
        <f t="shared" si="1652"/>
        <v>1</v>
      </c>
      <c r="EZ417" s="375">
        <f t="shared" si="1653"/>
        <v>0</v>
      </c>
      <c r="FA417" s="375">
        <f t="shared" si="1654"/>
        <v>0</v>
      </c>
      <c r="FB417" s="375">
        <f t="shared" si="1655"/>
        <v>1</v>
      </c>
      <c r="FC417" s="375">
        <f t="shared" si="1656"/>
        <v>0</v>
      </c>
      <c r="FD417" s="375">
        <f t="shared" si="1657"/>
        <v>0</v>
      </c>
      <c r="FE417" s="376"/>
      <c r="FF417" s="372"/>
      <c r="FG417" s="372"/>
      <c r="FH417" s="372"/>
      <c r="FI417" s="372"/>
      <c r="FJ417" s="372"/>
      <c r="FK417" s="372"/>
      <c r="FL417" s="372"/>
      <c r="FM417" s="372"/>
      <c r="FN417" s="372"/>
      <c r="FO417" s="372"/>
      <c r="FP417" s="372"/>
      <c r="FQ417" s="372"/>
      <c r="FR417" s="372"/>
      <c r="FS417" s="372"/>
      <c r="FT417" s="372"/>
      <c r="FU417" s="372"/>
      <c r="FV417" s="372"/>
      <c r="FW417" s="372"/>
      <c r="FX417" s="372"/>
      <c r="FY417" s="372"/>
      <c r="FZ417" s="372"/>
      <c r="GA417" s="372"/>
      <c r="GB417" s="372"/>
      <c r="GC417" s="372"/>
      <c r="GD417" s="372"/>
      <c r="GE417" s="372"/>
      <c r="GF417" s="372"/>
      <c r="GG417" s="372"/>
      <c r="GH417" s="372"/>
      <c r="GI417" s="372"/>
      <c r="GJ417" s="372"/>
      <c r="GK417" s="372"/>
      <c r="GL417" s="372"/>
      <c r="GM417" s="372"/>
      <c r="GN417" s="372"/>
      <c r="GO417" s="372"/>
      <c r="GP417" s="372"/>
      <c r="GQ417" s="372"/>
      <c r="GR417" s="372"/>
      <c r="GS417" s="372"/>
      <c r="GT417" s="372"/>
      <c r="GU417" s="372"/>
      <c r="GV417" s="372"/>
      <c r="GW417" s="372"/>
      <c r="GX417" s="372"/>
      <c r="GY417" s="372"/>
      <c r="GZ417" s="372"/>
      <c r="HA417" s="372"/>
      <c r="HB417" s="372"/>
      <c r="HC417" s="372"/>
    </row>
    <row r="418" spans="1:211" s="373" customFormat="1" ht="15" customHeight="1" x14ac:dyDescent="0.2">
      <c r="A418" s="366">
        <f>SWDATA!O403</f>
        <v>0</v>
      </c>
      <c r="B418" s="366">
        <f>SWDATA!M403</f>
        <v>0</v>
      </c>
      <c r="C418" s="351">
        <f>IF(AND(SWDATA!M403=1,SWDATA!Q403="promotions"),SWDATA!P403,0)</f>
        <v>0</v>
      </c>
      <c r="D418" s="367">
        <f>ROW(SWDATA!M403)</f>
        <v>403</v>
      </c>
      <c r="E418" s="368">
        <f ca="1">IF(AND(B418=1,UPPER(HLOOKUP(D418+14,'Metrics &amp; Attributes View'!$13:$31,19,0))&lt;&gt;"SBOM"),1,0)</f>
        <v>0</v>
      </c>
      <c r="F418" s="369">
        <f t="shared" si="1498"/>
        <v>1</v>
      </c>
      <c r="G418" s="366" t="str">
        <f t="shared" si="1499"/>
        <v/>
      </c>
      <c r="H418" s="370"/>
      <c r="J418" s="238">
        <f t="shared" si="1500"/>
        <v>0</v>
      </c>
      <c r="K418" s="239" t="str">
        <f t="shared" si="1501"/>
        <v/>
      </c>
      <c r="L418" s="342"/>
      <c r="M418" s="345"/>
      <c r="N418" s="340" t="str">
        <f>IF(LEN(SWDATA!F403)=0,"",N417)</f>
        <v/>
      </c>
      <c r="O418" s="296" t="str">
        <f>IF(LEN(SWDATA!G403)=0,"",O417)</f>
        <v/>
      </c>
      <c r="P418" s="297" t="str">
        <f>IF(LEN(SWDATA!C403)=0,"",SWDATA!C403)</f>
        <v/>
      </c>
      <c r="Q418" s="312" t="str">
        <f t="shared" si="1502"/>
        <v/>
      </c>
      <c r="R418" s="223" t="s">
        <v>262</v>
      </c>
      <c r="S418" s="224"/>
      <c r="T418" s="224"/>
      <c r="U418" s="264" t="s">
        <v>623</v>
      </c>
      <c r="V418" s="205" t="s">
        <v>221</v>
      </c>
      <c r="W418" s="266">
        <f>IF(OR(Is_Loading,LEN($A418)=0),"",SWDATA!P403)</f>
        <v>0</v>
      </c>
      <c r="X418" s="267">
        <f>IF(OR(Is_Loading,LEN($A418)=0),"",SWDATA!Q403)</f>
        <v>0</v>
      </c>
      <c r="Y418" s="267">
        <f>IF(OR(Is_Loading,LEN($A418)=0),"",SWDATA!R403)</f>
        <v>0</v>
      </c>
      <c r="Z418" s="266" t="str">
        <f t="shared" si="1658"/>
        <v/>
      </c>
      <c r="AA418" s="266">
        <f>IF(OR(Is_Loading,LEN($A418)=0),"",SWDATA!T403)</f>
        <v>0</v>
      </c>
      <c r="AB418" s="267">
        <f>IF(OR(Is_Loading,LEN($A418)=0),"",SWDATA!U403)</f>
        <v>0</v>
      </c>
      <c r="AC418" s="267">
        <f>IF(OR(Is_Loading,LEN($A418)=0),"",SWDATA!V403)</f>
        <v>0</v>
      </c>
      <c r="AD418" s="266" t="str">
        <f t="shared" si="1503"/>
        <v/>
      </c>
      <c r="AE418" s="266">
        <f>IF(OR(Is_Loading,LEN($A418)=0),"",SWDATA!X403)</f>
        <v>0</v>
      </c>
      <c r="AF418" s="267">
        <f>IF(OR(Is_Loading,LEN($A418)=0),"",SWDATA!Y403)</f>
        <v>0</v>
      </c>
      <c r="AG418" s="267">
        <f>IF(OR(Is_Loading,LEN($A418)=0),"",SWDATA!Z403)</f>
        <v>0</v>
      </c>
      <c r="AH418" s="266" t="str">
        <f t="shared" si="1504"/>
        <v/>
      </c>
      <c r="AI418" s="266">
        <f>IF(OR(Is_Loading,LEN($A418)=0),"",SWDATA!AB403)</f>
        <v>0</v>
      </c>
      <c r="AJ418" s="267">
        <f>IF(OR(Is_Loading,LEN($A418)=0),"",SWDATA!AC403)</f>
        <v>0</v>
      </c>
      <c r="AK418" s="267">
        <f>IF(OR(Is_Loading,LEN($A418)=0),"",SWDATA!AD403)</f>
        <v>0</v>
      </c>
      <c r="AL418" s="266" t="str">
        <f t="shared" si="1505"/>
        <v/>
      </c>
      <c r="AM418" s="266">
        <f>IF(OR(Is_Loading,LEN($A418)=0),"",SWDATA!AF403)</f>
        <v>0</v>
      </c>
      <c r="AN418" s="267">
        <f>IF(OR(Is_Loading,LEN($A418)=0),"",SWDATA!AG403)</f>
        <v>0</v>
      </c>
      <c r="AO418" s="323">
        <f>IF(OR(Is_Loading,LEN($A418)=0),"",SWDATA!AH403)</f>
        <v>0</v>
      </c>
      <c r="AP418" s="320" t="str">
        <f t="shared" si="1506"/>
        <v/>
      </c>
      <c r="AQ418" s="266">
        <f>IF(OR(Is_Loading,LEN($A418)=0),"",SWDATA!AJ403)</f>
        <v>0</v>
      </c>
      <c r="AR418" s="267">
        <f>IF(OR(Is_Loading,LEN($A418)=0),"",SWDATA!AK403)</f>
        <v>0</v>
      </c>
      <c r="AS418" s="267">
        <f>IF(OR(Is_Loading,LEN($A418)=0),"",SWDATA!AL403)</f>
        <v>0</v>
      </c>
      <c r="AT418" s="266" t="str">
        <f t="shared" si="1507"/>
        <v/>
      </c>
      <c r="AU418" s="266">
        <f>IF(OR(Is_Loading,LEN($A418)=0),"",SWDATA!AN403)</f>
        <v>0</v>
      </c>
      <c r="AV418" s="267">
        <f>IF(OR(Is_Loading,LEN($A418)=0),"",SWDATA!AO403)</f>
        <v>0</v>
      </c>
      <c r="AW418" s="267">
        <f>IF(OR(Is_Loading,LEN($A418)=0),"",SWDATA!AP403)</f>
        <v>0</v>
      </c>
      <c r="AX418" s="266" t="str">
        <f t="shared" si="1508"/>
        <v/>
      </c>
      <c r="AY418" s="266">
        <f>IF(OR(Is_Loading,LEN($A418)=0),"",SWDATA!AR403)</f>
        <v>0</v>
      </c>
      <c r="AZ418" s="267">
        <f>IF(OR(Is_Loading,LEN($A418)=0),"",SWDATA!AS403)</f>
        <v>0</v>
      </c>
      <c r="BA418" s="267">
        <f>IF(OR(Is_Loading,LEN($A418)=0),"",SWDATA!AT403)</f>
        <v>0</v>
      </c>
      <c r="BB418" s="266" t="str">
        <f t="shared" si="1509"/>
        <v/>
      </c>
      <c r="BC418" s="266">
        <f>IF(OR(Is_Loading,LEN($A418)=0),"",SWDATA!AV403)</f>
        <v>0</v>
      </c>
      <c r="BD418" s="267">
        <f>IF(OR(Is_Loading,LEN($A418)=0),"",SWDATA!AW403)</f>
        <v>0</v>
      </c>
      <c r="BE418" s="323">
        <f>IF(OR(Is_Loading,LEN($A418)=0),"",SWDATA!AX403)</f>
        <v>0</v>
      </c>
      <c r="BF418" s="320" t="str">
        <f t="shared" si="1510"/>
        <v/>
      </c>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351"/>
      <c r="CO418" s="351"/>
      <c r="CP418" s="351"/>
      <c r="CQ418" s="351"/>
      <c r="CR418" s="351"/>
      <c r="CS418" s="351"/>
      <c r="CT418" s="351"/>
      <c r="CU418" s="351"/>
      <c r="CV418" s="351"/>
      <c r="CW418" s="351"/>
      <c r="CX418" s="351"/>
      <c r="CY418" s="351"/>
      <c r="CZ418" s="351"/>
      <c r="DA418" s="351"/>
      <c r="DB418" s="351"/>
      <c r="DC418" s="351"/>
      <c r="DD418" s="351"/>
      <c r="DE418" s="351"/>
      <c r="DF418" s="351"/>
      <c r="DG418" s="351"/>
      <c r="DH418" s="351"/>
      <c r="DI418" s="351"/>
      <c r="DJ418" s="351"/>
      <c r="DK418" s="351"/>
      <c r="DL418" s="351"/>
      <c r="DM418" s="351"/>
      <c r="DN418" s="351"/>
      <c r="DS418" s="372"/>
      <c r="DT418" s="374"/>
      <c r="DU418" s="375"/>
      <c r="DV418" s="375"/>
      <c r="DW418" s="375"/>
      <c r="DX418" s="375">
        <v>1</v>
      </c>
      <c r="DY418" s="375">
        <f t="shared" si="1626"/>
        <v>0</v>
      </c>
      <c r="DZ418" s="375">
        <f t="shared" si="1627"/>
        <v>0</v>
      </c>
      <c r="EA418" s="375">
        <f t="shared" si="1628"/>
        <v>1</v>
      </c>
      <c r="EB418" s="375">
        <f t="shared" si="1629"/>
        <v>0</v>
      </c>
      <c r="EC418" s="375">
        <f t="shared" si="1630"/>
        <v>0</v>
      </c>
      <c r="ED418" s="375">
        <f t="shared" si="1631"/>
        <v>1</v>
      </c>
      <c r="EE418" s="375">
        <f t="shared" si="1632"/>
        <v>0</v>
      </c>
      <c r="EF418" s="375">
        <f t="shared" si="1633"/>
        <v>0</v>
      </c>
      <c r="EG418" s="375">
        <f t="shared" si="1634"/>
        <v>1</v>
      </c>
      <c r="EH418" s="375">
        <f t="shared" si="1635"/>
        <v>0</v>
      </c>
      <c r="EI418" s="375">
        <f t="shared" si="1636"/>
        <v>0</v>
      </c>
      <c r="EJ418" s="375">
        <f t="shared" si="1637"/>
        <v>1</v>
      </c>
      <c r="EK418" s="375">
        <f t="shared" si="1638"/>
        <v>0</v>
      </c>
      <c r="EL418" s="375">
        <f t="shared" si="1639"/>
        <v>0</v>
      </c>
      <c r="EM418" s="375">
        <f t="shared" si="1640"/>
        <v>1</v>
      </c>
      <c r="EN418" s="375">
        <f t="shared" si="1641"/>
        <v>0</v>
      </c>
      <c r="EO418" s="375">
        <f t="shared" si="1642"/>
        <v>0</v>
      </c>
      <c r="EP418" s="375">
        <f t="shared" si="1643"/>
        <v>1</v>
      </c>
      <c r="EQ418" s="375">
        <f t="shared" si="1644"/>
        <v>0</v>
      </c>
      <c r="ER418" s="375">
        <f t="shared" si="1645"/>
        <v>0</v>
      </c>
      <c r="ES418" s="375">
        <f t="shared" si="1646"/>
        <v>1</v>
      </c>
      <c r="ET418" s="375">
        <f t="shared" si="1647"/>
        <v>0</v>
      </c>
      <c r="EU418" s="375">
        <f t="shared" si="1648"/>
        <v>0</v>
      </c>
      <c r="EV418" s="375">
        <f t="shared" si="1649"/>
        <v>1</v>
      </c>
      <c r="EW418" s="375">
        <f t="shared" si="1650"/>
        <v>0</v>
      </c>
      <c r="EX418" s="375">
        <f t="shared" si="1651"/>
        <v>0</v>
      </c>
      <c r="EY418" s="375">
        <f t="shared" si="1652"/>
        <v>1</v>
      </c>
      <c r="EZ418" s="375">
        <f t="shared" si="1653"/>
        <v>0</v>
      </c>
      <c r="FA418" s="375">
        <f t="shared" si="1654"/>
        <v>0</v>
      </c>
      <c r="FB418" s="375">
        <f t="shared" si="1655"/>
        <v>1</v>
      </c>
      <c r="FC418" s="375">
        <f t="shared" si="1656"/>
        <v>0</v>
      </c>
      <c r="FD418" s="375">
        <f t="shared" si="1657"/>
        <v>0</v>
      </c>
      <c r="FE418" s="376"/>
      <c r="FF418" s="372"/>
      <c r="FG418" s="372"/>
      <c r="FH418" s="372"/>
      <c r="FI418" s="372"/>
      <c r="FJ418" s="372"/>
      <c r="FK418" s="372"/>
      <c r="FL418" s="372"/>
      <c r="FM418" s="372"/>
      <c r="FN418" s="372"/>
      <c r="FO418" s="372"/>
      <c r="FP418" s="372"/>
      <c r="FQ418" s="372"/>
      <c r="FR418" s="372"/>
      <c r="FS418" s="372"/>
      <c r="FT418" s="372"/>
      <c r="FU418" s="372"/>
      <c r="FV418" s="372"/>
      <c r="FW418" s="372"/>
      <c r="FX418" s="372"/>
      <c r="FY418" s="372"/>
      <c r="FZ418" s="372"/>
      <c r="GA418" s="372"/>
      <c r="GB418" s="372"/>
      <c r="GC418" s="372"/>
      <c r="GD418" s="372"/>
      <c r="GE418" s="372"/>
      <c r="GF418" s="372"/>
      <c r="GG418" s="372"/>
      <c r="GH418" s="372"/>
      <c r="GI418" s="372"/>
      <c r="GJ418" s="372"/>
      <c r="GK418" s="372"/>
      <c r="GL418" s="372"/>
      <c r="GM418" s="372"/>
      <c r="GN418" s="372"/>
      <c r="GO418" s="372"/>
      <c r="GP418" s="372"/>
      <c r="GQ418" s="372"/>
      <c r="GR418" s="372"/>
      <c r="GS418" s="372"/>
      <c r="GT418" s="372"/>
      <c r="GU418" s="372"/>
      <c r="GV418" s="372"/>
      <c r="GW418" s="372"/>
      <c r="GX418" s="372"/>
      <c r="GY418" s="372"/>
      <c r="GZ418" s="372"/>
      <c r="HA418" s="372"/>
      <c r="HB418" s="372"/>
      <c r="HC418" s="372"/>
    </row>
    <row r="419" spans="1:211" s="373" customFormat="1" ht="15" customHeight="1" x14ac:dyDescent="0.2">
      <c r="A419" s="366">
        <f>SWDATA!O404</f>
        <v>0</v>
      </c>
      <c r="B419" s="366">
        <f>SWDATA!M404</f>
        <v>0</v>
      </c>
      <c r="C419" s="351">
        <f>IF(AND(SWDATA!M404=1,SWDATA!Q404="promotions"),SWDATA!P404,0)</f>
        <v>0</v>
      </c>
      <c r="D419" s="367">
        <f>ROW(SWDATA!M404)</f>
        <v>404</v>
      </c>
      <c r="E419" s="368">
        <f t="shared" ref="E419" si="1660">B419</f>
        <v>0</v>
      </c>
      <c r="F419" s="369">
        <f t="shared" si="1498"/>
        <v>1</v>
      </c>
      <c r="G419" s="366" t="str">
        <f t="shared" si="1499"/>
        <v/>
      </c>
      <c r="H419" s="370"/>
      <c r="J419" s="238">
        <f t="shared" si="1500"/>
        <v>0</v>
      </c>
      <c r="K419" s="239" t="str">
        <f t="shared" si="1501"/>
        <v/>
      </c>
      <c r="L419" s="342"/>
      <c r="M419" s="345"/>
      <c r="N419" s="340" t="str">
        <f>IF(LEN(SWDATA!F404)=0,"",N418)</f>
        <v/>
      </c>
      <c r="O419" s="296" t="str">
        <f>IF(LEN(SWDATA!G404)=0,"",O418)</f>
        <v/>
      </c>
      <c r="P419" s="297" t="str">
        <f>IF(LEN(SWDATA!C404)=0,"",SWDATA!C404)</f>
        <v/>
      </c>
      <c r="Q419" s="312" t="str">
        <f t="shared" si="1502"/>
        <v/>
      </c>
      <c r="R419" s="223" t="s">
        <v>261</v>
      </c>
      <c r="S419" s="224"/>
      <c r="T419" s="224"/>
      <c r="U419" s="264" t="s">
        <v>624</v>
      </c>
      <c r="V419" s="205" t="s">
        <v>221</v>
      </c>
      <c r="W419" s="266">
        <f>IF(OR(Is_Loading,LEN($A419)=0),"",SWDATA!P404)</f>
        <v>0</v>
      </c>
      <c r="X419" s="267">
        <f>IF(OR(Is_Loading,LEN($A419)=0),"",SWDATA!Q404)</f>
        <v>0</v>
      </c>
      <c r="Y419" s="267">
        <f>IF(OR(Is_Loading,LEN($A419)=0),"",SWDATA!R404)</f>
        <v>0</v>
      </c>
      <c r="Z419" s="266" t="str">
        <f t="shared" si="1658"/>
        <v/>
      </c>
      <c r="AA419" s="266">
        <f>IF(OR(Is_Loading,LEN($A419)=0),"",SWDATA!T404)</f>
        <v>0</v>
      </c>
      <c r="AB419" s="267">
        <f>IF(OR(Is_Loading,LEN($A419)=0),"",SWDATA!U404)</f>
        <v>0</v>
      </c>
      <c r="AC419" s="267">
        <f>IF(OR(Is_Loading,LEN($A419)=0),"",SWDATA!V404)</f>
        <v>0</v>
      </c>
      <c r="AD419" s="266" t="str">
        <f t="shared" si="1503"/>
        <v/>
      </c>
      <c r="AE419" s="266">
        <f>IF(OR(Is_Loading,LEN($A419)=0),"",SWDATA!X404)</f>
        <v>0</v>
      </c>
      <c r="AF419" s="267">
        <f>IF(OR(Is_Loading,LEN($A419)=0),"",SWDATA!Y404)</f>
        <v>0</v>
      </c>
      <c r="AG419" s="267">
        <f>IF(OR(Is_Loading,LEN($A419)=0),"",SWDATA!Z404)</f>
        <v>0</v>
      </c>
      <c r="AH419" s="266" t="str">
        <f t="shared" si="1504"/>
        <v/>
      </c>
      <c r="AI419" s="266">
        <f>IF(OR(Is_Loading,LEN($A419)=0),"",SWDATA!AB404)</f>
        <v>0</v>
      </c>
      <c r="AJ419" s="267">
        <f>IF(OR(Is_Loading,LEN($A419)=0),"",SWDATA!AC404)</f>
        <v>0</v>
      </c>
      <c r="AK419" s="267">
        <f>IF(OR(Is_Loading,LEN($A419)=0),"",SWDATA!AD404)</f>
        <v>0</v>
      </c>
      <c r="AL419" s="266" t="str">
        <f t="shared" si="1505"/>
        <v/>
      </c>
      <c r="AM419" s="266">
        <f>IF(OR(Is_Loading,LEN($A419)=0),"",SWDATA!AF404)</f>
        <v>0</v>
      </c>
      <c r="AN419" s="267">
        <f>IF(OR(Is_Loading,LEN($A419)=0),"",SWDATA!AG404)</f>
        <v>0</v>
      </c>
      <c r="AO419" s="323">
        <f>IF(OR(Is_Loading,LEN($A419)=0),"",SWDATA!AH404)</f>
        <v>0</v>
      </c>
      <c r="AP419" s="320" t="str">
        <f t="shared" si="1506"/>
        <v/>
      </c>
      <c r="AQ419" s="266">
        <f>IF(OR(Is_Loading,LEN($A419)=0),"",SWDATA!AJ404)</f>
        <v>0</v>
      </c>
      <c r="AR419" s="267">
        <f>IF(OR(Is_Loading,LEN($A419)=0),"",SWDATA!AK404)</f>
        <v>0</v>
      </c>
      <c r="AS419" s="267">
        <f>IF(OR(Is_Loading,LEN($A419)=0),"",SWDATA!AL404)</f>
        <v>0</v>
      </c>
      <c r="AT419" s="266" t="str">
        <f t="shared" si="1507"/>
        <v/>
      </c>
      <c r="AU419" s="266">
        <f>IF(OR(Is_Loading,LEN($A419)=0),"",SWDATA!AN404)</f>
        <v>0</v>
      </c>
      <c r="AV419" s="267">
        <f>IF(OR(Is_Loading,LEN($A419)=0),"",SWDATA!AO404)</f>
        <v>0</v>
      </c>
      <c r="AW419" s="267">
        <f>IF(OR(Is_Loading,LEN($A419)=0),"",SWDATA!AP404)</f>
        <v>0</v>
      </c>
      <c r="AX419" s="266" t="str">
        <f t="shared" si="1508"/>
        <v/>
      </c>
      <c r="AY419" s="266">
        <f>IF(OR(Is_Loading,LEN($A419)=0),"",SWDATA!AR404)</f>
        <v>0</v>
      </c>
      <c r="AZ419" s="267">
        <f>IF(OR(Is_Loading,LEN($A419)=0),"",SWDATA!AS404)</f>
        <v>0</v>
      </c>
      <c r="BA419" s="267">
        <f>IF(OR(Is_Loading,LEN($A419)=0),"",SWDATA!AT404)</f>
        <v>0</v>
      </c>
      <c r="BB419" s="266" t="str">
        <f t="shared" si="1509"/>
        <v/>
      </c>
      <c r="BC419" s="266">
        <f>IF(OR(Is_Loading,LEN($A419)=0),"",SWDATA!AV404)</f>
        <v>0</v>
      </c>
      <c r="BD419" s="267">
        <f>IF(OR(Is_Loading,LEN($A419)=0),"",SWDATA!AW404)</f>
        <v>0</v>
      </c>
      <c r="BE419" s="323">
        <f>IF(OR(Is_Loading,LEN($A419)=0),"",SWDATA!AX404)</f>
        <v>0</v>
      </c>
      <c r="BF419" s="320" t="str">
        <f t="shared" si="1510"/>
        <v/>
      </c>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c r="CD419" s="11"/>
      <c r="CE419" s="11"/>
      <c r="CF419" s="11"/>
      <c r="CG419" s="11"/>
      <c r="CH419" s="11"/>
      <c r="CI419" s="11"/>
      <c r="CJ419" s="11"/>
      <c r="CK419" s="11"/>
      <c r="CL419" s="11"/>
      <c r="CM419" s="11"/>
      <c r="CN419" s="351"/>
      <c r="CO419" s="351"/>
      <c r="CP419" s="351"/>
      <c r="CQ419" s="351"/>
      <c r="CR419" s="351"/>
      <c r="CS419" s="351"/>
      <c r="CT419" s="351"/>
      <c r="CU419" s="351"/>
      <c r="CV419" s="351"/>
      <c r="CW419" s="351"/>
      <c r="CX419" s="351"/>
      <c r="CY419" s="351"/>
      <c r="CZ419" s="351"/>
      <c r="DA419" s="351"/>
      <c r="DB419" s="351"/>
      <c r="DC419" s="351"/>
      <c r="DD419" s="351"/>
      <c r="DE419" s="351"/>
      <c r="DF419" s="351"/>
      <c r="DG419" s="351"/>
      <c r="DH419" s="351"/>
      <c r="DI419" s="351"/>
      <c r="DJ419" s="351"/>
      <c r="DK419" s="351"/>
      <c r="DL419" s="351"/>
      <c r="DM419" s="351"/>
      <c r="DN419" s="351"/>
      <c r="DS419" s="372"/>
      <c r="DT419" s="374"/>
      <c r="DU419" s="375"/>
      <c r="DV419" s="375"/>
      <c r="DW419" s="375"/>
      <c r="DX419" s="375">
        <v>1</v>
      </c>
      <c r="DY419" s="375">
        <f t="shared" si="1626"/>
        <v>0</v>
      </c>
      <c r="DZ419" s="375">
        <f t="shared" si="1627"/>
        <v>0</v>
      </c>
      <c r="EA419" s="375">
        <f t="shared" si="1628"/>
        <v>1</v>
      </c>
      <c r="EB419" s="375">
        <f t="shared" si="1629"/>
        <v>0</v>
      </c>
      <c r="EC419" s="375">
        <f t="shared" si="1630"/>
        <v>0</v>
      </c>
      <c r="ED419" s="375">
        <f t="shared" si="1631"/>
        <v>1</v>
      </c>
      <c r="EE419" s="375">
        <f t="shared" si="1632"/>
        <v>0</v>
      </c>
      <c r="EF419" s="375">
        <f t="shared" si="1633"/>
        <v>0</v>
      </c>
      <c r="EG419" s="375">
        <f t="shared" si="1634"/>
        <v>1</v>
      </c>
      <c r="EH419" s="375">
        <f t="shared" si="1635"/>
        <v>0</v>
      </c>
      <c r="EI419" s="375">
        <f t="shared" si="1636"/>
        <v>0</v>
      </c>
      <c r="EJ419" s="375">
        <f t="shared" si="1637"/>
        <v>1</v>
      </c>
      <c r="EK419" s="375">
        <f t="shared" si="1638"/>
        <v>0</v>
      </c>
      <c r="EL419" s="375">
        <f t="shared" si="1639"/>
        <v>0</v>
      </c>
      <c r="EM419" s="375">
        <f t="shared" si="1640"/>
        <v>1</v>
      </c>
      <c r="EN419" s="375">
        <f t="shared" si="1641"/>
        <v>0</v>
      </c>
      <c r="EO419" s="375">
        <f t="shared" si="1642"/>
        <v>0</v>
      </c>
      <c r="EP419" s="375">
        <f t="shared" si="1643"/>
        <v>1</v>
      </c>
      <c r="EQ419" s="375">
        <f t="shared" si="1644"/>
        <v>0</v>
      </c>
      <c r="ER419" s="375">
        <f t="shared" si="1645"/>
        <v>0</v>
      </c>
      <c r="ES419" s="375">
        <f t="shared" si="1646"/>
        <v>1</v>
      </c>
      <c r="ET419" s="375">
        <f t="shared" si="1647"/>
        <v>0</v>
      </c>
      <c r="EU419" s="375">
        <f t="shared" si="1648"/>
        <v>0</v>
      </c>
      <c r="EV419" s="375">
        <f t="shared" si="1649"/>
        <v>1</v>
      </c>
      <c r="EW419" s="375">
        <f t="shared" si="1650"/>
        <v>0</v>
      </c>
      <c r="EX419" s="375">
        <f t="shared" si="1651"/>
        <v>0</v>
      </c>
      <c r="EY419" s="375">
        <f t="shared" si="1652"/>
        <v>1</v>
      </c>
      <c r="EZ419" s="375">
        <f t="shared" si="1653"/>
        <v>0</v>
      </c>
      <c r="FA419" s="375">
        <f t="shared" si="1654"/>
        <v>0</v>
      </c>
      <c r="FB419" s="375">
        <f t="shared" si="1655"/>
        <v>1</v>
      </c>
      <c r="FC419" s="375">
        <f t="shared" si="1656"/>
        <v>0</v>
      </c>
      <c r="FD419" s="375">
        <f t="shared" si="1657"/>
        <v>0</v>
      </c>
      <c r="FE419" s="376"/>
      <c r="FF419" s="372"/>
      <c r="FG419" s="372"/>
      <c r="FH419" s="372"/>
      <c r="FI419" s="372"/>
      <c r="FJ419" s="372"/>
      <c r="FK419" s="372"/>
      <c r="FL419" s="372"/>
      <c r="FM419" s="372"/>
      <c r="FN419" s="372"/>
      <c r="FO419" s="372"/>
      <c r="FP419" s="372"/>
      <c r="FQ419" s="372"/>
      <c r="FR419" s="372"/>
      <c r="FS419" s="372"/>
      <c r="FT419" s="372"/>
      <c r="FU419" s="372"/>
      <c r="FV419" s="372"/>
      <c r="FW419" s="372"/>
      <c r="FX419" s="372"/>
      <c r="FY419" s="372"/>
      <c r="FZ419" s="372"/>
      <c r="GA419" s="372"/>
      <c r="GB419" s="372"/>
      <c r="GC419" s="372"/>
      <c r="GD419" s="372"/>
      <c r="GE419" s="372"/>
      <c r="GF419" s="372"/>
      <c r="GG419" s="372"/>
      <c r="GH419" s="372"/>
      <c r="GI419" s="372"/>
      <c r="GJ419" s="372"/>
      <c r="GK419" s="372"/>
      <c r="GL419" s="372"/>
      <c r="GM419" s="372"/>
      <c r="GN419" s="372"/>
      <c r="GO419" s="372"/>
      <c r="GP419" s="372"/>
      <c r="GQ419" s="372"/>
      <c r="GR419" s="372"/>
      <c r="GS419" s="372"/>
      <c r="GT419" s="372"/>
      <c r="GU419" s="372"/>
      <c r="GV419" s="372"/>
      <c r="GW419" s="372"/>
      <c r="GX419" s="372"/>
      <c r="GY419" s="372"/>
      <c r="GZ419" s="372"/>
      <c r="HA419" s="372"/>
      <c r="HB419" s="372"/>
      <c r="HC419" s="372"/>
    </row>
    <row r="420" spans="1:211" s="373" customFormat="1" ht="15" customHeight="1" thickBot="1" x14ac:dyDescent="0.25">
      <c r="A420" s="366">
        <f>SWDATA!O405</f>
        <v>0</v>
      </c>
      <c r="B420" s="366">
        <f>SWDATA!M405</f>
        <v>0</v>
      </c>
      <c r="C420" s="351">
        <f>IF(AND(SWDATA!M405=1,SWDATA!Q405="promotions"),SWDATA!P405,0)</f>
        <v>0</v>
      </c>
      <c r="D420" s="367">
        <f>ROW(SWDATA!M405)</f>
        <v>405</v>
      </c>
      <c r="E420" s="368">
        <f ca="1">IF(AND(B420=1,UPPER(HLOOKUP(D420+12,'Metrics &amp; Attributes View'!$13:$31,19,0))&lt;&gt;"SBOM"),1,0)</f>
        <v>0</v>
      </c>
      <c r="F420" s="369">
        <f t="shared" si="1498"/>
        <v>1</v>
      </c>
      <c r="G420" s="366" t="str">
        <f t="shared" si="1499"/>
        <v/>
      </c>
      <c r="H420" s="370"/>
      <c r="J420" s="238">
        <f t="shared" si="1500"/>
        <v>0</v>
      </c>
      <c r="K420" s="239" t="str">
        <f t="shared" si="1501"/>
        <v/>
      </c>
      <c r="L420" s="342"/>
      <c r="M420" s="345"/>
      <c r="N420" s="340" t="str">
        <f>IF(LEN(SWDATA!F405)=0,"",N419)</f>
        <v/>
      </c>
      <c r="O420" s="296" t="str">
        <f>IF(LEN(SWDATA!G405)=0,"",O419)</f>
        <v/>
      </c>
      <c r="P420" s="297" t="str">
        <f>IF(LEN(SWDATA!C405)=0,"",SWDATA!C405)</f>
        <v/>
      </c>
      <c r="Q420" s="312" t="str">
        <f t="shared" si="1502"/>
        <v/>
      </c>
      <c r="R420" s="223" t="s">
        <v>262</v>
      </c>
      <c r="S420" s="224"/>
      <c r="T420" s="224"/>
      <c r="U420" s="264" t="s">
        <v>603</v>
      </c>
      <c r="V420" s="205" t="s">
        <v>221</v>
      </c>
      <c r="W420" s="266">
        <f>IF(OR(Is_Loading,LEN($A420)=0),"",SWDATA!P405)</f>
        <v>0</v>
      </c>
      <c r="X420" s="267">
        <f>IF(OR(Is_Loading,LEN($A420)=0),"",SWDATA!Q405)</f>
        <v>0</v>
      </c>
      <c r="Y420" s="267">
        <f>IF(OR(Is_Loading,LEN($A420)=0),"",SWDATA!R405)</f>
        <v>0</v>
      </c>
      <c r="Z420" s="266" t="str">
        <f t="shared" si="1658"/>
        <v/>
      </c>
      <c r="AA420" s="266">
        <f>IF(OR(Is_Loading,LEN($A420)=0),"",SWDATA!T405)</f>
        <v>0</v>
      </c>
      <c r="AB420" s="267">
        <f>IF(OR(Is_Loading,LEN($A420)=0),"",SWDATA!U405)</f>
        <v>0</v>
      </c>
      <c r="AC420" s="267">
        <f>IF(OR(Is_Loading,LEN($A420)=0),"",SWDATA!V405)</f>
        <v>0</v>
      </c>
      <c r="AD420" s="266" t="str">
        <f t="shared" si="1503"/>
        <v/>
      </c>
      <c r="AE420" s="266">
        <f>IF(OR(Is_Loading,LEN($A420)=0),"",SWDATA!X405)</f>
        <v>0</v>
      </c>
      <c r="AF420" s="267">
        <f>IF(OR(Is_Loading,LEN($A420)=0),"",SWDATA!Y405)</f>
        <v>0</v>
      </c>
      <c r="AG420" s="267">
        <f>IF(OR(Is_Loading,LEN($A420)=0),"",SWDATA!Z405)</f>
        <v>0</v>
      </c>
      <c r="AH420" s="266" t="str">
        <f t="shared" si="1504"/>
        <v/>
      </c>
      <c r="AI420" s="266">
        <f>IF(OR(Is_Loading,LEN($A420)=0),"",SWDATA!AB405)</f>
        <v>0</v>
      </c>
      <c r="AJ420" s="267">
        <f>IF(OR(Is_Loading,LEN($A420)=0),"",SWDATA!AC405)</f>
        <v>0</v>
      </c>
      <c r="AK420" s="267">
        <f>IF(OR(Is_Loading,LEN($A420)=0),"",SWDATA!AD405)</f>
        <v>0</v>
      </c>
      <c r="AL420" s="266" t="str">
        <f t="shared" si="1505"/>
        <v/>
      </c>
      <c r="AM420" s="266">
        <f>IF(OR(Is_Loading,LEN($A420)=0),"",SWDATA!AF405)</f>
        <v>0</v>
      </c>
      <c r="AN420" s="267">
        <f>IF(OR(Is_Loading,LEN($A420)=0),"",SWDATA!AG405)</f>
        <v>0</v>
      </c>
      <c r="AO420" s="323">
        <f>IF(OR(Is_Loading,LEN($A420)=0),"",SWDATA!AH405)</f>
        <v>0</v>
      </c>
      <c r="AP420" s="320" t="str">
        <f t="shared" si="1506"/>
        <v/>
      </c>
      <c r="AQ420" s="266">
        <f>IF(OR(Is_Loading,LEN($A420)=0),"",SWDATA!AJ405)</f>
        <v>0</v>
      </c>
      <c r="AR420" s="267">
        <f>IF(OR(Is_Loading,LEN($A420)=0),"",SWDATA!AK405)</f>
        <v>0</v>
      </c>
      <c r="AS420" s="267">
        <f>IF(OR(Is_Loading,LEN($A420)=0),"",SWDATA!AL405)</f>
        <v>0</v>
      </c>
      <c r="AT420" s="266" t="str">
        <f t="shared" si="1507"/>
        <v/>
      </c>
      <c r="AU420" s="266">
        <f>IF(OR(Is_Loading,LEN($A420)=0),"",SWDATA!AN405)</f>
        <v>0</v>
      </c>
      <c r="AV420" s="267">
        <f>IF(OR(Is_Loading,LEN($A420)=0),"",SWDATA!AO405)</f>
        <v>0</v>
      </c>
      <c r="AW420" s="267">
        <f>IF(OR(Is_Loading,LEN($A420)=0),"",SWDATA!AP405)</f>
        <v>0</v>
      </c>
      <c r="AX420" s="266" t="str">
        <f t="shared" si="1508"/>
        <v/>
      </c>
      <c r="AY420" s="266">
        <f>IF(OR(Is_Loading,LEN($A420)=0),"",SWDATA!AR405)</f>
        <v>0</v>
      </c>
      <c r="AZ420" s="267">
        <f>IF(OR(Is_Loading,LEN($A420)=0),"",SWDATA!AS405)</f>
        <v>0</v>
      </c>
      <c r="BA420" s="267">
        <f>IF(OR(Is_Loading,LEN($A420)=0),"",SWDATA!AT405)</f>
        <v>0</v>
      </c>
      <c r="BB420" s="266" t="str">
        <f t="shared" si="1509"/>
        <v/>
      </c>
      <c r="BC420" s="266">
        <f>IF(OR(Is_Loading,LEN($A420)=0),"",SWDATA!AV405)</f>
        <v>0</v>
      </c>
      <c r="BD420" s="267">
        <f>IF(OR(Is_Loading,LEN($A420)=0),"",SWDATA!AW405)</f>
        <v>0</v>
      </c>
      <c r="BE420" s="323">
        <f>IF(OR(Is_Loading,LEN($A420)=0),"",SWDATA!AX405)</f>
        <v>0</v>
      </c>
      <c r="BF420" s="320" t="str">
        <f t="shared" si="1510"/>
        <v/>
      </c>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351"/>
      <c r="CO420" s="351"/>
      <c r="CP420" s="351"/>
      <c r="CQ420" s="351"/>
      <c r="CR420" s="351"/>
      <c r="CS420" s="351"/>
      <c r="CT420" s="351"/>
      <c r="CU420" s="351"/>
      <c r="CV420" s="351"/>
      <c r="CW420" s="351"/>
      <c r="CX420" s="351"/>
      <c r="CY420" s="351"/>
      <c r="CZ420" s="351"/>
      <c r="DA420" s="351"/>
      <c r="DB420" s="351"/>
      <c r="DC420" s="351"/>
      <c r="DD420" s="351"/>
      <c r="DE420" s="351"/>
      <c r="DF420" s="351"/>
      <c r="DG420" s="351"/>
      <c r="DH420" s="351"/>
      <c r="DI420" s="351"/>
      <c r="DJ420" s="351"/>
      <c r="DK420" s="351"/>
      <c r="DL420" s="351"/>
      <c r="DM420" s="351"/>
      <c r="DN420" s="351"/>
      <c r="DS420" s="372"/>
      <c r="DT420" s="374"/>
      <c r="DU420" s="375"/>
      <c r="DV420" s="375"/>
      <c r="DW420" s="375"/>
      <c r="DX420" s="375">
        <v>1</v>
      </c>
      <c r="DY420" s="375">
        <f t="shared" si="1626"/>
        <v>0</v>
      </c>
      <c r="DZ420" s="375">
        <f t="shared" si="1627"/>
        <v>0</v>
      </c>
      <c r="EA420" s="375">
        <f t="shared" si="1628"/>
        <v>1</v>
      </c>
      <c r="EB420" s="375">
        <f t="shared" si="1629"/>
        <v>0</v>
      </c>
      <c r="EC420" s="375">
        <f t="shared" si="1630"/>
        <v>0</v>
      </c>
      <c r="ED420" s="375">
        <f t="shared" si="1631"/>
        <v>1</v>
      </c>
      <c r="EE420" s="375">
        <f t="shared" si="1632"/>
        <v>0</v>
      </c>
      <c r="EF420" s="375">
        <f t="shared" si="1633"/>
        <v>0</v>
      </c>
      <c r="EG420" s="375">
        <f t="shared" si="1634"/>
        <v>1</v>
      </c>
      <c r="EH420" s="375">
        <f t="shared" si="1635"/>
        <v>0</v>
      </c>
      <c r="EI420" s="375">
        <f t="shared" si="1636"/>
        <v>0</v>
      </c>
      <c r="EJ420" s="375">
        <f t="shared" si="1637"/>
        <v>1</v>
      </c>
      <c r="EK420" s="375">
        <f t="shared" si="1638"/>
        <v>0</v>
      </c>
      <c r="EL420" s="375">
        <f t="shared" si="1639"/>
        <v>0</v>
      </c>
      <c r="EM420" s="375">
        <f t="shared" si="1640"/>
        <v>1</v>
      </c>
      <c r="EN420" s="375">
        <f t="shared" si="1641"/>
        <v>0</v>
      </c>
      <c r="EO420" s="375">
        <f t="shared" si="1642"/>
        <v>0</v>
      </c>
      <c r="EP420" s="375">
        <f t="shared" si="1643"/>
        <v>1</v>
      </c>
      <c r="EQ420" s="375">
        <f t="shared" si="1644"/>
        <v>0</v>
      </c>
      <c r="ER420" s="375">
        <f t="shared" si="1645"/>
        <v>0</v>
      </c>
      <c r="ES420" s="375">
        <f t="shared" si="1646"/>
        <v>1</v>
      </c>
      <c r="ET420" s="375">
        <f t="shared" si="1647"/>
        <v>0</v>
      </c>
      <c r="EU420" s="375">
        <f t="shared" si="1648"/>
        <v>0</v>
      </c>
      <c r="EV420" s="375">
        <f t="shared" si="1649"/>
        <v>1</v>
      </c>
      <c r="EW420" s="375">
        <f t="shared" si="1650"/>
        <v>0</v>
      </c>
      <c r="EX420" s="375">
        <f t="shared" si="1651"/>
        <v>0</v>
      </c>
      <c r="EY420" s="375">
        <f t="shared" si="1652"/>
        <v>1</v>
      </c>
      <c r="EZ420" s="375">
        <f t="shared" si="1653"/>
        <v>0</v>
      </c>
      <c r="FA420" s="375">
        <f t="shared" si="1654"/>
        <v>0</v>
      </c>
      <c r="FB420" s="375">
        <f t="shared" si="1655"/>
        <v>1</v>
      </c>
      <c r="FC420" s="375">
        <f t="shared" si="1656"/>
        <v>0</v>
      </c>
      <c r="FD420" s="375">
        <f t="shared" si="1657"/>
        <v>0</v>
      </c>
      <c r="FE420" s="376"/>
      <c r="FF420" s="372"/>
      <c r="FG420" s="372"/>
      <c r="FH420" s="372"/>
      <c r="FI420" s="372"/>
      <c r="FJ420" s="372"/>
      <c r="FK420" s="372"/>
      <c r="FL420" s="372"/>
      <c r="FM420" s="372"/>
      <c r="FN420" s="372"/>
      <c r="FO420" s="372"/>
      <c r="FP420" s="372"/>
      <c r="FQ420" s="372"/>
      <c r="FR420" s="372"/>
      <c r="FS420" s="372"/>
      <c r="FT420" s="372"/>
      <c r="FU420" s="372"/>
      <c r="FV420" s="372"/>
      <c r="FW420" s="372"/>
      <c r="FX420" s="372"/>
      <c r="FY420" s="372"/>
      <c r="FZ420" s="372"/>
      <c r="GA420" s="372"/>
      <c r="GB420" s="372"/>
      <c r="GC420" s="372"/>
      <c r="GD420" s="372"/>
      <c r="GE420" s="372"/>
      <c r="GF420" s="372"/>
      <c r="GG420" s="372"/>
      <c r="GH420" s="372"/>
      <c r="GI420" s="372"/>
      <c r="GJ420" s="372"/>
      <c r="GK420" s="372"/>
      <c r="GL420" s="372"/>
      <c r="GM420" s="372"/>
      <c r="GN420" s="372"/>
      <c r="GO420" s="372"/>
      <c r="GP420" s="372"/>
      <c r="GQ420" s="372"/>
      <c r="GR420" s="372"/>
      <c r="GS420" s="372"/>
      <c r="GT420" s="372"/>
      <c r="GU420" s="372"/>
      <c r="GV420" s="372"/>
      <c r="GW420" s="372"/>
      <c r="GX420" s="372"/>
      <c r="GY420" s="372"/>
      <c r="GZ420" s="372"/>
      <c r="HA420" s="372"/>
      <c r="HB420" s="372"/>
      <c r="HC420" s="372"/>
    </row>
    <row r="421" spans="1:211" s="373" customFormat="1" ht="15" hidden="1" customHeight="1" outlineLevel="1" x14ac:dyDescent="0.2">
      <c r="A421" s="366">
        <f>SWDATA!O406</f>
        <v>0</v>
      </c>
      <c r="B421" s="366">
        <f>SWDATA!M406</f>
        <v>0</v>
      </c>
      <c r="C421" s="351">
        <f>IF(AND(SWDATA!M406=1,SWDATA!Q406="promotions"),SWDATA!P406,0)</f>
        <v>0</v>
      </c>
      <c r="D421" s="367">
        <f>ROW(SWDATA!M406)</f>
        <v>406</v>
      </c>
      <c r="E421" s="368">
        <f t="shared" ref="E421:E431" si="1661">B421</f>
        <v>0</v>
      </c>
      <c r="F421" s="369">
        <f t="shared" si="1498"/>
        <v>1</v>
      </c>
      <c r="G421" s="366" t="str">
        <f t="shared" si="1499"/>
        <v/>
      </c>
      <c r="H421" s="370"/>
      <c r="J421" s="238">
        <f t="shared" si="1500"/>
        <v>0</v>
      </c>
      <c r="K421" s="239" t="str">
        <f t="shared" si="1501"/>
        <v/>
      </c>
      <c r="L421" s="342"/>
      <c r="M421" s="345"/>
      <c r="N421" s="340" t="str">
        <f>IF(LEN(SWDATA!F406)=0,"",N420)</f>
        <v/>
      </c>
      <c r="O421" s="296" t="str">
        <f>IF(LEN(SWDATA!G406)=0,"",O420)</f>
        <v/>
      </c>
      <c r="P421" s="297" t="str">
        <f>IF(LEN(SWDATA!C406)=0,"",SWDATA!C406)</f>
        <v/>
      </c>
      <c r="Q421" s="312" t="str">
        <f t="shared" si="1502"/>
        <v/>
      </c>
      <c r="R421" s="223" t="s">
        <v>261</v>
      </c>
      <c r="S421" s="224"/>
      <c r="T421" s="224"/>
      <c r="U421" s="264" t="s">
        <v>610</v>
      </c>
      <c r="V421" s="205" t="s">
        <v>221</v>
      </c>
      <c r="W421" s="266">
        <f>IF(OR(Is_Loading,LEN($A421)=0),"",SWDATA!P406)</f>
        <v>0</v>
      </c>
      <c r="X421" s="267">
        <f>IF(OR(Is_Loading,LEN($A421)=0),"",SWDATA!Q406)</f>
        <v>0</v>
      </c>
      <c r="Y421" s="267">
        <f>IF(OR(Is_Loading,LEN($A421)=0),"",SWDATA!R406)</f>
        <v>0</v>
      </c>
      <c r="Z421" s="266" t="str">
        <f t="shared" si="1658"/>
        <v/>
      </c>
      <c r="AA421" s="266">
        <f>IF(OR(Is_Loading,LEN($A421)=0),"",SWDATA!T406)</f>
        <v>0</v>
      </c>
      <c r="AB421" s="267">
        <f>IF(OR(Is_Loading,LEN($A421)=0),"",SWDATA!U406)</f>
        <v>0</v>
      </c>
      <c r="AC421" s="267">
        <f>IF(OR(Is_Loading,LEN($A421)=0),"",SWDATA!V406)</f>
        <v>0</v>
      </c>
      <c r="AD421" s="266" t="str">
        <f t="shared" si="1503"/>
        <v/>
      </c>
      <c r="AE421" s="266">
        <f>IF(OR(Is_Loading,LEN($A421)=0),"",SWDATA!X406)</f>
        <v>0</v>
      </c>
      <c r="AF421" s="267">
        <f>IF(OR(Is_Loading,LEN($A421)=0),"",SWDATA!Y406)</f>
        <v>0</v>
      </c>
      <c r="AG421" s="267">
        <f>IF(OR(Is_Loading,LEN($A421)=0),"",SWDATA!Z406)</f>
        <v>0</v>
      </c>
      <c r="AH421" s="266" t="str">
        <f t="shared" si="1504"/>
        <v/>
      </c>
      <c r="AI421" s="266">
        <f>IF(OR(Is_Loading,LEN($A421)=0),"",SWDATA!AB406)</f>
        <v>0</v>
      </c>
      <c r="AJ421" s="267">
        <f>IF(OR(Is_Loading,LEN($A421)=0),"",SWDATA!AC406)</f>
        <v>0</v>
      </c>
      <c r="AK421" s="267">
        <f>IF(OR(Is_Loading,LEN($A421)=0),"",SWDATA!AD406)</f>
        <v>0</v>
      </c>
      <c r="AL421" s="266" t="str">
        <f t="shared" si="1505"/>
        <v/>
      </c>
      <c r="AM421" s="266">
        <f>IF(OR(Is_Loading,LEN($A421)=0),"",SWDATA!AF406)</f>
        <v>0</v>
      </c>
      <c r="AN421" s="267">
        <f>IF(OR(Is_Loading,LEN($A421)=0),"",SWDATA!AG406)</f>
        <v>0</v>
      </c>
      <c r="AO421" s="323">
        <f>IF(OR(Is_Loading,LEN($A421)=0),"",SWDATA!AH406)</f>
        <v>0</v>
      </c>
      <c r="AP421" s="320" t="str">
        <f t="shared" si="1506"/>
        <v/>
      </c>
      <c r="AQ421" s="266">
        <f>IF(OR(Is_Loading,LEN($A421)=0),"",SWDATA!AJ406)</f>
        <v>0</v>
      </c>
      <c r="AR421" s="267">
        <f>IF(OR(Is_Loading,LEN($A421)=0),"",SWDATA!AK406)</f>
        <v>0</v>
      </c>
      <c r="AS421" s="267">
        <f>IF(OR(Is_Loading,LEN($A421)=0),"",SWDATA!AL406)</f>
        <v>0</v>
      </c>
      <c r="AT421" s="266" t="str">
        <f t="shared" si="1507"/>
        <v/>
      </c>
      <c r="AU421" s="266">
        <f>IF(OR(Is_Loading,LEN($A421)=0),"",SWDATA!AN406)</f>
        <v>0</v>
      </c>
      <c r="AV421" s="267">
        <f>IF(OR(Is_Loading,LEN($A421)=0),"",SWDATA!AO406)</f>
        <v>0</v>
      </c>
      <c r="AW421" s="267">
        <f>IF(OR(Is_Loading,LEN($A421)=0),"",SWDATA!AP406)</f>
        <v>0</v>
      </c>
      <c r="AX421" s="266" t="str">
        <f t="shared" si="1508"/>
        <v/>
      </c>
      <c r="AY421" s="266">
        <f>IF(OR(Is_Loading,LEN($A421)=0),"",SWDATA!AR406)</f>
        <v>0</v>
      </c>
      <c r="AZ421" s="267">
        <f>IF(OR(Is_Loading,LEN($A421)=0),"",SWDATA!AS406)</f>
        <v>0</v>
      </c>
      <c r="BA421" s="267">
        <f>IF(OR(Is_Loading,LEN($A421)=0),"",SWDATA!AT406)</f>
        <v>0</v>
      </c>
      <c r="BB421" s="266" t="str">
        <f t="shared" si="1509"/>
        <v/>
      </c>
      <c r="BC421" s="266">
        <f>IF(OR(Is_Loading,LEN($A421)=0),"",SWDATA!AV406)</f>
        <v>0</v>
      </c>
      <c r="BD421" s="267">
        <f>IF(OR(Is_Loading,LEN($A421)=0),"",SWDATA!AW406)</f>
        <v>0</v>
      </c>
      <c r="BE421" s="323">
        <f>IF(OR(Is_Loading,LEN($A421)=0),"",SWDATA!AX406)</f>
        <v>0</v>
      </c>
      <c r="BF421" s="320" t="str">
        <f t="shared" si="1510"/>
        <v/>
      </c>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351"/>
      <c r="CO421" s="351"/>
      <c r="CP421" s="351"/>
      <c r="CQ421" s="351"/>
      <c r="CR421" s="351"/>
      <c r="CS421" s="351"/>
      <c r="CT421" s="351"/>
      <c r="CU421" s="351"/>
      <c r="CV421" s="351"/>
      <c r="CW421" s="351"/>
      <c r="CX421" s="351"/>
      <c r="CY421" s="351"/>
      <c r="CZ421" s="351"/>
      <c r="DA421" s="351"/>
      <c r="DB421" s="351"/>
      <c r="DC421" s="351"/>
      <c r="DD421" s="351"/>
      <c r="DE421" s="351"/>
      <c r="DF421" s="351"/>
      <c r="DG421" s="351"/>
      <c r="DH421" s="351"/>
      <c r="DI421" s="351"/>
      <c r="DJ421" s="351"/>
      <c r="DK421" s="351"/>
      <c r="DL421" s="351"/>
      <c r="DM421" s="351"/>
      <c r="DN421" s="351"/>
      <c r="DS421" s="372"/>
      <c r="DT421" s="374"/>
      <c r="DU421" s="375"/>
      <c r="DV421" s="375"/>
      <c r="DW421" s="375"/>
      <c r="DX421" s="375">
        <v>1</v>
      </c>
      <c r="DY421" s="375">
        <f t="shared" si="1626"/>
        <v>0</v>
      </c>
      <c r="DZ421" s="375">
        <f t="shared" si="1627"/>
        <v>0</v>
      </c>
      <c r="EA421" s="375">
        <f t="shared" si="1628"/>
        <v>1</v>
      </c>
      <c r="EB421" s="375">
        <f t="shared" si="1629"/>
        <v>0</v>
      </c>
      <c r="EC421" s="375">
        <f t="shared" si="1630"/>
        <v>0</v>
      </c>
      <c r="ED421" s="375">
        <f t="shared" si="1631"/>
        <v>1</v>
      </c>
      <c r="EE421" s="375">
        <f t="shared" si="1632"/>
        <v>0</v>
      </c>
      <c r="EF421" s="375">
        <f t="shared" si="1633"/>
        <v>0</v>
      </c>
      <c r="EG421" s="375">
        <f t="shared" si="1634"/>
        <v>1</v>
      </c>
      <c r="EH421" s="375">
        <f t="shared" si="1635"/>
        <v>0</v>
      </c>
      <c r="EI421" s="375">
        <f t="shared" si="1636"/>
        <v>0</v>
      </c>
      <c r="EJ421" s="375">
        <f t="shared" si="1637"/>
        <v>1</v>
      </c>
      <c r="EK421" s="375">
        <f t="shared" si="1638"/>
        <v>0</v>
      </c>
      <c r="EL421" s="375">
        <f t="shared" si="1639"/>
        <v>0</v>
      </c>
      <c r="EM421" s="375">
        <f t="shared" si="1640"/>
        <v>1</v>
      </c>
      <c r="EN421" s="375">
        <f t="shared" si="1641"/>
        <v>0</v>
      </c>
      <c r="EO421" s="375">
        <f t="shared" si="1642"/>
        <v>0</v>
      </c>
      <c r="EP421" s="375">
        <f t="shared" si="1643"/>
        <v>1</v>
      </c>
      <c r="EQ421" s="375">
        <f t="shared" si="1644"/>
        <v>0</v>
      </c>
      <c r="ER421" s="375">
        <f t="shared" si="1645"/>
        <v>0</v>
      </c>
      <c r="ES421" s="375">
        <f t="shared" si="1646"/>
        <v>1</v>
      </c>
      <c r="ET421" s="375">
        <f t="shared" si="1647"/>
        <v>0</v>
      </c>
      <c r="EU421" s="375">
        <f t="shared" si="1648"/>
        <v>0</v>
      </c>
      <c r="EV421" s="375">
        <f t="shared" si="1649"/>
        <v>1</v>
      </c>
      <c r="EW421" s="375">
        <f t="shared" si="1650"/>
        <v>0</v>
      </c>
      <c r="EX421" s="375">
        <f t="shared" si="1651"/>
        <v>0</v>
      </c>
      <c r="EY421" s="375">
        <f t="shared" si="1652"/>
        <v>1</v>
      </c>
      <c r="EZ421" s="375">
        <f t="shared" si="1653"/>
        <v>0</v>
      </c>
      <c r="FA421" s="375">
        <f t="shared" si="1654"/>
        <v>0</v>
      </c>
      <c r="FB421" s="375">
        <f t="shared" si="1655"/>
        <v>1</v>
      </c>
      <c r="FC421" s="375">
        <f t="shared" si="1656"/>
        <v>0</v>
      </c>
      <c r="FD421" s="375">
        <f t="shared" si="1657"/>
        <v>0</v>
      </c>
      <c r="FE421" s="376"/>
      <c r="FF421" s="372"/>
      <c r="FG421" s="372"/>
      <c r="FH421" s="372"/>
      <c r="FI421" s="372"/>
      <c r="FJ421" s="372"/>
      <c r="FK421" s="372"/>
      <c r="FL421" s="372"/>
      <c r="FM421" s="372"/>
      <c r="FN421" s="372"/>
      <c r="FO421" s="372"/>
      <c r="FP421" s="372"/>
      <c r="FQ421" s="372"/>
      <c r="FR421" s="372"/>
      <c r="FS421" s="372"/>
      <c r="FT421" s="372"/>
      <c r="FU421" s="372"/>
      <c r="FV421" s="372"/>
      <c r="FW421" s="372"/>
      <c r="FX421" s="372"/>
      <c r="FY421" s="372"/>
      <c r="FZ421" s="372"/>
      <c r="GA421" s="372"/>
      <c r="GB421" s="372"/>
      <c r="GC421" s="372"/>
      <c r="GD421" s="372"/>
      <c r="GE421" s="372"/>
      <c r="GF421" s="372"/>
      <c r="GG421" s="372"/>
      <c r="GH421" s="372"/>
      <c r="GI421" s="372"/>
      <c r="GJ421" s="372"/>
      <c r="GK421" s="372"/>
      <c r="GL421" s="372"/>
      <c r="GM421" s="372"/>
      <c r="GN421" s="372"/>
      <c r="GO421" s="372"/>
      <c r="GP421" s="372"/>
      <c r="GQ421" s="372"/>
      <c r="GR421" s="372"/>
      <c r="GS421" s="372"/>
      <c r="GT421" s="372"/>
      <c r="GU421" s="372"/>
      <c r="GV421" s="372"/>
      <c r="GW421" s="372"/>
      <c r="GX421" s="372"/>
      <c r="GY421" s="372"/>
      <c r="GZ421" s="372"/>
      <c r="HA421" s="372"/>
      <c r="HB421" s="372"/>
      <c r="HC421" s="372"/>
    </row>
    <row r="422" spans="1:211" s="373" customFormat="1" ht="15" hidden="1" customHeight="1" outlineLevel="1" x14ac:dyDescent="0.2">
      <c r="A422" s="366">
        <f>SWDATA!O407</f>
        <v>0</v>
      </c>
      <c r="B422" s="366">
        <f>SWDATA!M407</f>
        <v>0</v>
      </c>
      <c r="C422" s="351">
        <f>IF(AND(SWDATA!M407=1,SWDATA!Q407="promotions"),SWDATA!P407,0)</f>
        <v>0</v>
      </c>
      <c r="D422" s="367">
        <f>ROW(SWDATA!M407)</f>
        <v>407</v>
      </c>
      <c r="E422" s="368">
        <f t="shared" si="1661"/>
        <v>0</v>
      </c>
      <c r="F422" s="369">
        <f t="shared" si="1498"/>
        <v>1</v>
      </c>
      <c r="G422" s="366" t="str">
        <f t="shared" si="1499"/>
        <v/>
      </c>
      <c r="H422" s="370"/>
      <c r="J422" s="238">
        <f t="shared" si="1500"/>
        <v>0</v>
      </c>
      <c r="K422" s="239" t="str">
        <f t="shared" si="1501"/>
        <v/>
      </c>
      <c r="L422" s="342"/>
      <c r="M422" s="345"/>
      <c r="N422" s="340" t="str">
        <f>IF(LEN(SWDATA!F407)=0,"",N421)</f>
        <v/>
      </c>
      <c r="O422" s="296" t="str">
        <f>IF(LEN(SWDATA!G407)=0,"",O421)</f>
        <v/>
      </c>
      <c r="P422" s="297" t="str">
        <f>IF(LEN(SWDATA!C407)=0,"",SWDATA!C407)</f>
        <v/>
      </c>
      <c r="Q422" s="312" t="str">
        <f t="shared" si="1502"/>
        <v/>
      </c>
      <c r="R422" s="223" t="s">
        <v>261</v>
      </c>
      <c r="S422" s="224"/>
      <c r="T422" s="224"/>
      <c r="U422" s="264" t="s">
        <v>612</v>
      </c>
      <c r="V422" s="205" t="s">
        <v>221</v>
      </c>
      <c r="W422" s="266">
        <f>IF(OR(Is_Loading,LEN($A422)=0),"",SWDATA!P407)</f>
        <v>0</v>
      </c>
      <c r="X422" s="267">
        <f>IF(OR(Is_Loading,LEN($A422)=0),"",SWDATA!Q407)</f>
        <v>0</v>
      </c>
      <c r="Y422" s="267">
        <f>IF(OR(Is_Loading,LEN($A422)=0),"",SWDATA!R407)</f>
        <v>0</v>
      </c>
      <c r="Z422" s="266" t="str">
        <f t="shared" si="1658"/>
        <v/>
      </c>
      <c r="AA422" s="266">
        <f>IF(OR(Is_Loading,LEN($A422)=0),"",SWDATA!T407)</f>
        <v>0</v>
      </c>
      <c r="AB422" s="267">
        <f>IF(OR(Is_Loading,LEN($A422)=0),"",SWDATA!U407)</f>
        <v>0</v>
      </c>
      <c r="AC422" s="267">
        <f>IF(OR(Is_Loading,LEN($A422)=0),"",SWDATA!V407)</f>
        <v>0</v>
      </c>
      <c r="AD422" s="266" t="str">
        <f t="shared" si="1503"/>
        <v/>
      </c>
      <c r="AE422" s="266">
        <f>IF(OR(Is_Loading,LEN($A422)=0),"",SWDATA!X407)</f>
        <v>0</v>
      </c>
      <c r="AF422" s="267">
        <f>IF(OR(Is_Loading,LEN($A422)=0),"",SWDATA!Y407)</f>
        <v>0</v>
      </c>
      <c r="AG422" s="267">
        <f>IF(OR(Is_Loading,LEN($A422)=0),"",SWDATA!Z407)</f>
        <v>0</v>
      </c>
      <c r="AH422" s="266" t="str">
        <f t="shared" si="1504"/>
        <v/>
      </c>
      <c r="AI422" s="266">
        <f>IF(OR(Is_Loading,LEN($A422)=0),"",SWDATA!AB407)</f>
        <v>0</v>
      </c>
      <c r="AJ422" s="267">
        <f>IF(OR(Is_Loading,LEN($A422)=0),"",SWDATA!AC407)</f>
        <v>0</v>
      </c>
      <c r="AK422" s="267">
        <f>IF(OR(Is_Loading,LEN($A422)=0),"",SWDATA!AD407)</f>
        <v>0</v>
      </c>
      <c r="AL422" s="266" t="str">
        <f t="shared" si="1505"/>
        <v/>
      </c>
      <c r="AM422" s="266">
        <f>IF(OR(Is_Loading,LEN($A422)=0),"",SWDATA!AF407)</f>
        <v>0</v>
      </c>
      <c r="AN422" s="267">
        <f>IF(OR(Is_Loading,LEN($A422)=0),"",SWDATA!AG407)</f>
        <v>0</v>
      </c>
      <c r="AO422" s="323">
        <f>IF(OR(Is_Loading,LEN($A422)=0),"",SWDATA!AH407)</f>
        <v>0</v>
      </c>
      <c r="AP422" s="320" t="str">
        <f t="shared" si="1506"/>
        <v/>
      </c>
      <c r="AQ422" s="266">
        <f>IF(OR(Is_Loading,LEN($A422)=0),"",SWDATA!AJ407)</f>
        <v>0</v>
      </c>
      <c r="AR422" s="267">
        <f>IF(OR(Is_Loading,LEN($A422)=0),"",SWDATA!AK407)</f>
        <v>0</v>
      </c>
      <c r="AS422" s="267">
        <f>IF(OR(Is_Loading,LEN($A422)=0),"",SWDATA!AL407)</f>
        <v>0</v>
      </c>
      <c r="AT422" s="266" t="str">
        <f t="shared" si="1507"/>
        <v/>
      </c>
      <c r="AU422" s="266">
        <f>IF(OR(Is_Loading,LEN($A422)=0),"",SWDATA!AN407)</f>
        <v>0</v>
      </c>
      <c r="AV422" s="267">
        <f>IF(OR(Is_Loading,LEN($A422)=0),"",SWDATA!AO407)</f>
        <v>0</v>
      </c>
      <c r="AW422" s="267">
        <f>IF(OR(Is_Loading,LEN($A422)=0),"",SWDATA!AP407)</f>
        <v>0</v>
      </c>
      <c r="AX422" s="266" t="str">
        <f t="shared" si="1508"/>
        <v/>
      </c>
      <c r="AY422" s="266">
        <f>IF(OR(Is_Loading,LEN($A422)=0),"",SWDATA!AR407)</f>
        <v>0</v>
      </c>
      <c r="AZ422" s="267">
        <f>IF(OR(Is_Loading,LEN($A422)=0),"",SWDATA!AS407)</f>
        <v>0</v>
      </c>
      <c r="BA422" s="267">
        <f>IF(OR(Is_Loading,LEN($A422)=0),"",SWDATA!AT407)</f>
        <v>0</v>
      </c>
      <c r="BB422" s="266" t="str">
        <f t="shared" si="1509"/>
        <v/>
      </c>
      <c r="BC422" s="266">
        <f>IF(OR(Is_Loading,LEN($A422)=0),"",SWDATA!AV407)</f>
        <v>0</v>
      </c>
      <c r="BD422" s="267">
        <f>IF(OR(Is_Loading,LEN($A422)=0),"",SWDATA!AW407)</f>
        <v>0</v>
      </c>
      <c r="BE422" s="323">
        <f>IF(OR(Is_Loading,LEN($A422)=0),"",SWDATA!AX407)</f>
        <v>0</v>
      </c>
      <c r="BF422" s="320" t="str">
        <f t="shared" si="1510"/>
        <v/>
      </c>
      <c r="BG422" s="11"/>
      <c r="BH422" s="11"/>
      <c r="BI422" s="11"/>
      <c r="BJ422" s="11"/>
      <c r="BK422" s="11"/>
      <c r="BL422" s="11"/>
      <c r="BM422" s="11"/>
      <c r="BN422" s="11"/>
      <c r="BO422" s="11"/>
      <c r="BP422" s="11"/>
      <c r="BQ422" s="11"/>
      <c r="BR422" s="11"/>
      <c r="BS422" s="11"/>
      <c r="BT422" s="11"/>
      <c r="BU422" s="11"/>
      <c r="BV422" s="11"/>
      <c r="BW422" s="11"/>
      <c r="BX422" s="11"/>
      <c r="BY422" s="11"/>
      <c r="BZ422" s="11"/>
      <c r="CA422" s="11"/>
      <c r="CB422" s="11"/>
      <c r="CC422" s="11"/>
      <c r="CD422" s="11"/>
      <c r="CE422" s="11"/>
      <c r="CF422" s="11"/>
      <c r="CG422" s="11"/>
      <c r="CH422" s="11"/>
      <c r="CI422" s="11"/>
      <c r="CJ422" s="11"/>
      <c r="CK422" s="11"/>
      <c r="CL422" s="11"/>
      <c r="CM422" s="11"/>
      <c r="CN422" s="351"/>
      <c r="CO422" s="351"/>
      <c r="CP422" s="351"/>
      <c r="CQ422" s="351"/>
      <c r="CR422" s="351"/>
      <c r="CS422" s="351"/>
      <c r="CT422" s="351"/>
      <c r="CU422" s="351"/>
      <c r="CV422" s="351"/>
      <c r="CW422" s="351"/>
      <c r="CX422" s="351"/>
      <c r="CY422" s="351"/>
      <c r="CZ422" s="351"/>
      <c r="DA422" s="351"/>
      <c r="DB422" s="351"/>
      <c r="DC422" s="351"/>
      <c r="DD422" s="351"/>
      <c r="DE422" s="351"/>
      <c r="DF422" s="351"/>
      <c r="DG422" s="351"/>
      <c r="DH422" s="351"/>
      <c r="DI422" s="351"/>
      <c r="DJ422" s="351"/>
      <c r="DK422" s="351"/>
      <c r="DL422" s="351"/>
      <c r="DM422" s="351"/>
      <c r="DN422" s="351"/>
      <c r="DS422" s="372"/>
      <c r="DT422" s="374"/>
      <c r="DU422" s="375"/>
      <c r="DV422" s="375"/>
      <c r="DW422" s="375"/>
      <c r="DX422" s="375">
        <v>1</v>
      </c>
      <c r="DY422" s="375">
        <f t="shared" si="1626"/>
        <v>0</v>
      </c>
      <c r="DZ422" s="375">
        <f t="shared" si="1627"/>
        <v>0</v>
      </c>
      <c r="EA422" s="375">
        <f t="shared" si="1628"/>
        <v>1</v>
      </c>
      <c r="EB422" s="375">
        <f t="shared" si="1629"/>
        <v>0</v>
      </c>
      <c r="EC422" s="375">
        <f t="shared" si="1630"/>
        <v>0</v>
      </c>
      <c r="ED422" s="375">
        <f t="shared" si="1631"/>
        <v>1</v>
      </c>
      <c r="EE422" s="375">
        <f t="shared" si="1632"/>
        <v>0</v>
      </c>
      <c r="EF422" s="375">
        <f t="shared" si="1633"/>
        <v>0</v>
      </c>
      <c r="EG422" s="375">
        <f t="shared" si="1634"/>
        <v>1</v>
      </c>
      <c r="EH422" s="375">
        <f t="shared" si="1635"/>
        <v>0</v>
      </c>
      <c r="EI422" s="375">
        <f t="shared" si="1636"/>
        <v>0</v>
      </c>
      <c r="EJ422" s="375">
        <f t="shared" si="1637"/>
        <v>1</v>
      </c>
      <c r="EK422" s="375">
        <f t="shared" si="1638"/>
        <v>0</v>
      </c>
      <c r="EL422" s="375">
        <f t="shared" si="1639"/>
        <v>0</v>
      </c>
      <c r="EM422" s="375">
        <f t="shared" si="1640"/>
        <v>1</v>
      </c>
      <c r="EN422" s="375">
        <f t="shared" si="1641"/>
        <v>0</v>
      </c>
      <c r="EO422" s="375">
        <f t="shared" si="1642"/>
        <v>0</v>
      </c>
      <c r="EP422" s="375">
        <f t="shared" si="1643"/>
        <v>1</v>
      </c>
      <c r="EQ422" s="375">
        <f t="shared" si="1644"/>
        <v>0</v>
      </c>
      <c r="ER422" s="375">
        <f t="shared" si="1645"/>
        <v>0</v>
      </c>
      <c r="ES422" s="375">
        <f t="shared" si="1646"/>
        <v>1</v>
      </c>
      <c r="ET422" s="375">
        <f t="shared" si="1647"/>
        <v>0</v>
      </c>
      <c r="EU422" s="375">
        <f t="shared" si="1648"/>
        <v>0</v>
      </c>
      <c r="EV422" s="375">
        <f t="shared" si="1649"/>
        <v>1</v>
      </c>
      <c r="EW422" s="375">
        <f t="shared" si="1650"/>
        <v>0</v>
      </c>
      <c r="EX422" s="375">
        <f t="shared" si="1651"/>
        <v>0</v>
      </c>
      <c r="EY422" s="375">
        <f t="shared" si="1652"/>
        <v>1</v>
      </c>
      <c r="EZ422" s="375">
        <f t="shared" si="1653"/>
        <v>0</v>
      </c>
      <c r="FA422" s="375">
        <f t="shared" si="1654"/>
        <v>0</v>
      </c>
      <c r="FB422" s="375">
        <f t="shared" si="1655"/>
        <v>1</v>
      </c>
      <c r="FC422" s="375">
        <f t="shared" si="1656"/>
        <v>0</v>
      </c>
      <c r="FD422" s="375">
        <f t="shared" si="1657"/>
        <v>0</v>
      </c>
      <c r="FE422" s="376"/>
      <c r="FF422" s="372"/>
      <c r="FG422" s="372"/>
      <c r="FH422" s="372"/>
      <c r="FI422" s="372"/>
      <c r="FJ422" s="372"/>
      <c r="FK422" s="372"/>
      <c r="FL422" s="372"/>
      <c r="FM422" s="372"/>
      <c r="FN422" s="372"/>
      <c r="FO422" s="372"/>
      <c r="FP422" s="372"/>
      <c r="FQ422" s="372"/>
      <c r="FR422" s="372"/>
      <c r="FS422" s="372"/>
      <c r="FT422" s="372"/>
      <c r="FU422" s="372"/>
      <c r="FV422" s="372"/>
      <c r="FW422" s="372"/>
      <c r="FX422" s="372"/>
      <c r="FY422" s="372"/>
      <c r="FZ422" s="372"/>
      <c r="GA422" s="372"/>
      <c r="GB422" s="372"/>
      <c r="GC422" s="372"/>
      <c r="GD422" s="372"/>
      <c r="GE422" s="372"/>
      <c r="GF422" s="372"/>
      <c r="GG422" s="372"/>
      <c r="GH422" s="372"/>
      <c r="GI422" s="372"/>
      <c r="GJ422" s="372"/>
      <c r="GK422" s="372"/>
      <c r="GL422" s="372"/>
      <c r="GM422" s="372"/>
      <c r="GN422" s="372"/>
      <c r="GO422" s="372"/>
      <c r="GP422" s="372"/>
      <c r="GQ422" s="372"/>
      <c r="GR422" s="372"/>
      <c r="GS422" s="372"/>
      <c r="GT422" s="372"/>
      <c r="GU422" s="372"/>
      <c r="GV422" s="372"/>
      <c r="GW422" s="372"/>
      <c r="GX422" s="372"/>
      <c r="GY422" s="372"/>
      <c r="GZ422" s="372"/>
      <c r="HA422" s="372"/>
      <c r="HB422" s="372"/>
      <c r="HC422" s="372"/>
    </row>
    <row r="423" spans="1:211" s="373" customFormat="1" ht="15" hidden="1" customHeight="1" outlineLevel="1" x14ac:dyDescent="0.2">
      <c r="A423" s="366">
        <f>SWDATA!O408</f>
        <v>0</v>
      </c>
      <c r="B423" s="366">
        <f>SWDATA!M408</f>
        <v>0</v>
      </c>
      <c r="C423" s="351">
        <f>IF(AND(SWDATA!M408=1,SWDATA!Q408="promotions"),SWDATA!P408,0)</f>
        <v>0</v>
      </c>
      <c r="D423" s="367">
        <f>ROW(SWDATA!M408)</f>
        <v>408</v>
      </c>
      <c r="E423" s="368">
        <f t="shared" si="1661"/>
        <v>0</v>
      </c>
      <c r="F423" s="369">
        <f t="shared" si="1498"/>
        <v>1</v>
      </c>
      <c r="G423" s="366" t="str">
        <f t="shared" si="1499"/>
        <v/>
      </c>
      <c r="H423" s="370"/>
      <c r="J423" s="238">
        <f t="shared" si="1500"/>
        <v>0</v>
      </c>
      <c r="K423" s="239" t="str">
        <f t="shared" si="1501"/>
        <v/>
      </c>
      <c r="L423" s="342"/>
      <c r="M423" s="345"/>
      <c r="N423" s="340" t="str">
        <f>IF(LEN(SWDATA!F408)=0,"",N422)</f>
        <v/>
      </c>
      <c r="O423" s="296" t="str">
        <f>IF(LEN(SWDATA!G408)=0,"",O422)</f>
        <v/>
      </c>
      <c r="P423" s="297" t="str">
        <f>IF(LEN(SWDATA!C408)=0,"",SWDATA!C408)</f>
        <v/>
      </c>
      <c r="Q423" s="312" t="str">
        <f t="shared" si="1502"/>
        <v/>
      </c>
      <c r="R423" s="223" t="s">
        <v>261</v>
      </c>
      <c r="S423" s="224"/>
      <c r="T423" s="224"/>
      <c r="U423" s="264" t="s">
        <v>597</v>
      </c>
      <c r="V423" s="205" t="s">
        <v>221</v>
      </c>
      <c r="W423" s="266">
        <f>IF(OR(Is_Loading,LEN($A423)=0),"",SWDATA!P408)</f>
        <v>0</v>
      </c>
      <c r="X423" s="267">
        <f>IF(OR(Is_Loading,LEN($A423)=0),"",SWDATA!Q408)</f>
        <v>0</v>
      </c>
      <c r="Y423" s="267">
        <f>IF(OR(Is_Loading,LEN($A423)=0),"",SWDATA!R408)</f>
        <v>0</v>
      </c>
      <c r="Z423" s="266" t="str">
        <f t="shared" si="1658"/>
        <v/>
      </c>
      <c r="AA423" s="266">
        <f>IF(OR(Is_Loading,LEN($A423)=0),"",SWDATA!T408)</f>
        <v>0</v>
      </c>
      <c r="AB423" s="267">
        <f>IF(OR(Is_Loading,LEN($A423)=0),"",SWDATA!U408)</f>
        <v>0</v>
      </c>
      <c r="AC423" s="267">
        <f>IF(OR(Is_Loading,LEN($A423)=0),"",SWDATA!V408)</f>
        <v>0</v>
      </c>
      <c r="AD423" s="266" t="str">
        <f t="shared" si="1503"/>
        <v/>
      </c>
      <c r="AE423" s="266">
        <f>IF(OR(Is_Loading,LEN($A423)=0),"",SWDATA!X408)</f>
        <v>0</v>
      </c>
      <c r="AF423" s="267">
        <f>IF(OR(Is_Loading,LEN($A423)=0),"",SWDATA!Y408)</f>
        <v>0</v>
      </c>
      <c r="AG423" s="267">
        <f>IF(OR(Is_Loading,LEN($A423)=0),"",SWDATA!Z408)</f>
        <v>0</v>
      </c>
      <c r="AH423" s="266" t="str">
        <f t="shared" si="1504"/>
        <v/>
      </c>
      <c r="AI423" s="266">
        <f>IF(OR(Is_Loading,LEN($A423)=0),"",SWDATA!AB408)</f>
        <v>0</v>
      </c>
      <c r="AJ423" s="267">
        <f>IF(OR(Is_Loading,LEN($A423)=0),"",SWDATA!AC408)</f>
        <v>0</v>
      </c>
      <c r="AK423" s="267">
        <f>IF(OR(Is_Loading,LEN($A423)=0),"",SWDATA!AD408)</f>
        <v>0</v>
      </c>
      <c r="AL423" s="266" t="str">
        <f t="shared" si="1505"/>
        <v/>
      </c>
      <c r="AM423" s="266">
        <f>IF(OR(Is_Loading,LEN($A423)=0),"",SWDATA!AF408)</f>
        <v>0</v>
      </c>
      <c r="AN423" s="267">
        <f>IF(OR(Is_Loading,LEN($A423)=0),"",SWDATA!AG408)</f>
        <v>0</v>
      </c>
      <c r="AO423" s="323">
        <f>IF(OR(Is_Loading,LEN($A423)=0),"",SWDATA!AH408)</f>
        <v>0</v>
      </c>
      <c r="AP423" s="320" t="str">
        <f t="shared" si="1506"/>
        <v/>
      </c>
      <c r="AQ423" s="266">
        <f>IF(OR(Is_Loading,LEN($A423)=0),"",SWDATA!AJ408)</f>
        <v>0</v>
      </c>
      <c r="AR423" s="267">
        <f>IF(OR(Is_Loading,LEN($A423)=0),"",SWDATA!AK408)</f>
        <v>0</v>
      </c>
      <c r="AS423" s="267">
        <f>IF(OR(Is_Loading,LEN($A423)=0),"",SWDATA!AL408)</f>
        <v>0</v>
      </c>
      <c r="AT423" s="266" t="str">
        <f t="shared" si="1507"/>
        <v/>
      </c>
      <c r="AU423" s="266">
        <f>IF(OR(Is_Loading,LEN($A423)=0),"",SWDATA!AN408)</f>
        <v>0</v>
      </c>
      <c r="AV423" s="267">
        <f>IF(OR(Is_Loading,LEN($A423)=0),"",SWDATA!AO408)</f>
        <v>0</v>
      </c>
      <c r="AW423" s="267">
        <f>IF(OR(Is_Loading,LEN($A423)=0),"",SWDATA!AP408)</f>
        <v>0</v>
      </c>
      <c r="AX423" s="266" t="str">
        <f t="shared" si="1508"/>
        <v/>
      </c>
      <c r="AY423" s="266">
        <f>IF(OR(Is_Loading,LEN($A423)=0),"",SWDATA!AR408)</f>
        <v>0</v>
      </c>
      <c r="AZ423" s="267">
        <f>IF(OR(Is_Loading,LEN($A423)=0),"",SWDATA!AS408)</f>
        <v>0</v>
      </c>
      <c r="BA423" s="267">
        <f>IF(OR(Is_Loading,LEN($A423)=0),"",SWDATA!AT408)</f>
        <v>0</v>
      </c>
      <c r="BB423" s="266" t="str">
        <f t="shared" si="1509"/>
        <v/>
      </c>
      <c r="BC423" s="266">
        <f>IF(OR(Is_Loading,LEN($A423)=0),"",SWDATA!AV408)</f>
        <v>0</v>
      </c>
      <c r="BD423" s="267">
        <f>IF(OR(Is_Loading,LEN($A423)=0),"",SWDATA!AW408)</f>
        <v>0</v>
      </c>
      <c r="BE423" s="323">
        <f>IF(OR(Is_Loading,LEN($A423)=0),"",SWDATA!AX408)</f>
        <v>0</v>
      </c>
      <c r="BF423" s="320" t="str">
        <f t="shared" si="1510"/>
        <v/>
      </c>
      <c r="BG423" s="11"/>
      <c r="BH423" s="11"/>
      <c r="BI423" s="11"/>
      <c r="BJ423" s="11"/>
      <c r="BK423" s="11"/>
      <c r="BL423" s="11"/>
      <c r="BM423" s="11"/>
      <c r="BN423" s="11"/>
      <c r="BO423" s="11"/>
      <c r="BP423" s="11"/>
      <c r="BQ423" s="11"/>
      <c r="BR423" s="11"/>
      <c r="BS423" s="11"/>
      <c r="BT423" s="11"/>
      <c r="BU423" s="11"/>
      <c r="BV423" s="11"/>
      <c r="BW423" s="11"/>
      <c r="BX423" s="11"/>
      <c r="BY423" s="11"/>
      <c r="BZ423" s="11"/>
      <c r="CA423" s="11"/>
      <c r="CB423" s="11"/>
      <c r="CC423" s="11"/>
      <c r="CD423" s="11"/>
      <c r="CE423" s="11"/>
      <c r="CF423" s="11"/>
      <c r="CG423" s="11"/>
      <c r="CH423" s="11"/>
      <c r="CI423" s="11"/>
      <c r="CJ423" s="11"/>
      <c r="CK423" s="11"/>
      <c r="CL423" s="11"/>
      <c r="CM423" s="11"/>
      <c r="CN423" s="351"/>
      <c r="CO423" s="351"/>
      <c r="CP423" s="351"/>
      <c r="CQ423" s="351"/>
      <c r="CR423" s="351"/>
      <c r="CS423" s="351"/>
      <c r="CT423" s="351"/>
      <c r="CU423" s="351"/>
      <c r="CV423" s="351"/>
      <c r="CW423" s="351"/>
      <c r="CX423" s="351"/>
      <c r="CY423" s="351"/>
      <c r="CZ423" s="351"/>
      <c r="DA423" s="351"/>
      <c r="DB423" s="351"/>
      <c r="DC423" s="351"/>
      <c r="DD423" s="351"/>
      <c r="DE423" s="351"/>
      <c r="DF423" s="351"/>
      <c r="DG423" s="351"/>
      <c r="DH423" s="351"/>
      <c r="DI423" s="351"/>
      <c r="DJ423" s="351"/>
      <c r="DK423" s="351"/>
      <c r="DL423" s="351"/>
      <c r="DM423" s="351"/>
      <c r="DN423" s="351"/>
      <c r="DS423" s="372"/>
      <c r="DT423" s="374"/>
      <c r="DU423" s="375"/>
      <c r="DV423" s="375"/>
      <c r="DW423" s="375"/>
      <c r="DX423" s="375">
        <v>1</v>
      </c>
      <c r="DY423" s="375">
        <f t="shared" si="1626"/>
        <v>0</v>
      </c>
      <c r="DZ423" s="375">
        <f t="shared" si="1627"/>
        <v>0</v>
      </c>
      <c r="EA423" s="375">
        <f t="shared" si="1628"/>
        <v>1</v>
      </c>
      <c r="EB423" s="375">
        <f t="shared" si="1629"/>
        <v>0</v>
      </c>
      <c r="EC423" s="375">
        <f t="shared" si="1630"/>
        <v>0</v>
      </c>
      <c r="ED423" s="375">
        <f t="shared" si="1631"/>
        <v>1</v>
      </c>
      <c r="EE423" s="375">
        <f t="shared" si="1632"/>
        <v>0</v>
      </c>
      <c r="EF423" s="375">
        <f t="shared" si="1633"/>
        <v>0</v>
      </c>
      <c r="EG423" s="375">
        <f t="shared" si="1634"/>
        <v>1</v>
      </c>
      <c r="EH423" s="375">
        <f t="shared" si="1635"/>
        <v>0</v>
      </c>
      <c r="EI423" s="375">
        <f t="shared" si="1636"/>
        <v>0</v>
      </c>
      <c r="EJ423" s="375">
        <f t="shared" si="1637"/>
        <v>1</v>
      </c>
      <c r="EK423" s="375">
        <f t="shared" si="1638"/>
        <v>0</v>
      </c>
      <c r="EL423" s="375">
        <f t="shared" si="1639"/>
        <v>0</v>
      </c>
      <c r="EM423" s="375">
        <f t="shared" si="1640"/>
        <v>1</v>
      </c>
      <c r="EN423" s="375">
        <f t="shared" si="1641"/>
        <v>0</v>
      </c>
      <c r="EO423" s="375">
        <f t="shared" si="1642"/>
        <v>0</v>
      </c>
      <c r="EP423" s="375">
        <f t="shared" si="1643"/>
        <v>1</v>
      </c>
      <c r="EQ423" s="375">
        <f t="shared" si="1644"/>
        <v>0</v>
      </c>
      <c r="ER423" s="375">
        <f t="shared" si="1645"/>
        <v>0</v>
      </c>
      <c r="ES423" s="375">
        <f t="shared" si="1646"/>
        <v>1</v>
      </c>
      <c r="ET423" s="375">
        <f t="shared" si="1647"/>
        <v>0</v>
      </c>
      <c r="EU423" s="375">
        <f t="shared" si="1648"/>
        <v>0</v>
      </c>
      <c r="EV423" s="375">
        <f t="shared" si="1649"/>
        <v>1</v>
      </c>
      <c r="EW423" s="375">
        <f t="shared" si="1650"/>
        <v>0</v>
      </c>
      <c r="EX423" s="375">
        <f t="shared" si="1651"/>
        <v>0</v>
      </c>
      <c r="EY423" s="375">
        <f t="shared" si="1652"/>
        <v>1</v>
      </c>
      <c r="EZ423" s="375">
        <f t="shared" si="1653"/>
        <v>0</v>
      </c>
      <c r="FA423" s="375">
        <f t="shared" si="1654"/>
        <v>0</v>
      </c>
      <c r="FB423" s="375">
        <f t="shared" si="1655"/>
        <v>1</v>
      </c>
      <c r="FC423" s="375">
        <f t="shared" si="1656"/>
        <v>0</v>
      </c>
      <c r="FD423" s="375">
        <f t="shared" si="1657"/>
        <v>0</v>
      </c>
      <c r="FE423" s="376"/>
      <c r="FF423" s="372"/>
      <c r="FG423" s="372"/>
      <c r="FH423" s="372"/>
      <c r="FI423" s="372"/>
      <c r="FJ423" s="372"/>
      <c r="FK423" s="372"/>
      <c r="FL423" s="372"/>
      <c r="FM423" s="372"/>
      <c r="FN423" s="372"/>
      <c r="FO423" s="372"/>
      <c r="FP423" s="372"/>
      <c r="FQ423" s="372"/>
      <c r="FR423" s="372"/>
      <c r="FS423" s="372"/>
      <c r="FT423" s="372"/>
      <c r="FU423" s="372"/>
      <c r="FV423" s="372"/>
      <c r="FW423" s="372"/>
      <c r="FX423" s="372"/>
      <c r="FY423" s="372"/>
      <c r="FZ423" s="372"/>
      <c r="GA423" s="372"/>
      <c r="GB423" s="372"/>
      <c r="GC423" s="372"/>
      <c r="GD423" s="372"/>
      <c r="GE423" s="372"/>
      <c r="GF423" s="372"/>
      <c r="GG423" s="372"/>
      <c r="GH423" s="372"/>
      <c r="GI423" s="372"/>
      <c r="GJ423" s="372"/>
      <c r="GK423" s="372"/>
      <c r="GL423" s="372"/>
      <c r="GM423" s="372"/>
      <c r="GN423" s="372"/>
      <c r="GO423" s="372"/>
      <c r="GP423" s="372"/>
      <c r="GQ423" s="372"/>
      <c r="GR423" s="372"/>
      <c r="GS423" s="372"/>
      <c r="GT423" s="372"/>
      <c r="GU423" s="372"/>
      <c r="GV423" s="372"/>
      <c r="GW423" s="372"/>
      <c r="GX423" s="372"/>
      <c r="GY423" s="372"/>
      <c r="GZ423" s="372"/>
      <c r="HA423" s="372"/>
      <c r="HB423" s="372"/>
      <c r="HC423" s="372"/>
    </row>
    <row r="424" spans="1:211" s="373" customFormat="1" ht="15" hidden="1" customHeight="1" outlineLevel="1" x14ac:dyDescent="0.2">
      <c r="A424" s="366">
        <f>SWDATA!O409</f>
        <v>0</v>
      </c>
      <c r="B424" s="366">
        <f>SWDATA!M409</f>
        <v>0</v>
      </c>
      <c r="C424" s="351">
        <f>IF(AND(SWDATA!M409=1,SWDATA!Q409="promotions"),SWDATA!P409,0)</f>
        <v>0</v>
      </c>
      <c r="D424" s="367">
        <f>ROW(SWDATA!M409)</f>
        <v>409</v>
      </c>
      <c r="E424" s="368">
        <f t="shared" si="1661"/>
        <v>0</v>
      </c>
      <c r="F424" s="369">
        <f t="shared" si="1498"/>
        <v>1</v>
      </c>
      <c r="G424" s="366" t="str">
        <f t="shared" si="1499"/>
        <v/>
      </c>
      <c r="H424" s="370"/>
      <c r="J424" s="238">
        <f t="shared" si="1500"/>
        <v>0</v>
      </c>
      <c r="K424" s="239" t="str">
        <f t="shared" si="1501"/>
        <v/>
      </c>
      <c r="L424" s="342"/>
      <c r="M424" s="345"/>
      <c r="N424" s="340" t="str">
        <f>IF(LEN(SWDATA!F409)=0,"",N423)</f>
        <v/>
      </c>
      <c r="O424" s="296" t="str">
        <f>IF(LEN(SWDATA!G409)=0,"",O423)</f>
        <v/>
      </c>
      <c r="P424" s="297" t="str">
        <f>IF(LEN(SWDATA!C409)=0,"",SWDATA!C409)</f>
        <v/>
      </c>
      <c r="Q424" s="312" t="str">
        <f t="shared" si="1502"/>
        <v/>
      </c>
      <c r="R424" s="223" t="s">
        <v>261</v>
      </c>
      <c r="S424" s="224"/>
      <c r="T424" s="224"/>
      <c r="U424" s="264" t="s">
        <v>599</v>
      </c>
      <c r="V424" s="205" t="s">
        <v>221</v>
      </c>
      <c r="W424" s="266">
        <f>IF(OR(Is_Loading,LEN($A424)=0),"",SWDATA!P409)</f>
        <v>0</v>
      </c>
      <c r="X424" s="267">
        <f>IF(OR(Is_Loading,LEN($A424)=0),"",SWDATA!Q409)</f>
        <v>0</v>
      </c>
      <c r="Y424" s="267">
        <f>IF(OR(Is_Loading,LEN($A424)=0),"",SWDATA!R409)</f>
        <v>0</v>
      </c>
      <c r="Z424" s="266" t="str">
        <f t="shared" si="1658"/>
        <v/>
      </c>
      <c r="AA424" s="266">
        <f>IF(OR(Is_Loading,LEN($A424)=0),"",SWDATA!T409)</f>
        <v>0</v>
      </c>
      <c r="AB424" s="267">
        <f>IF(OR(Is_Loading,LEN($A424)=0),"",SWDATA!U409)</f>
        <v>0</v>
      </c>
      <c r="AC424" s="267">
        <f>IF(OR(Is_Loading,LEN($A424)=0),"",SWDATA!V409)</f>
        <v>0</v>
      </c>
      <c r="AD424" s="266" t="str">
        <f t="shared" si="1503"/>
        <v/>
      </c>
      <c r="AE424" s="266">
        <f>IF(OR(Is_Loading,LEN($A424)=0),"",SWDATA!X409)</f>
        <v>0</v>
      </c>
      <c r="AF424" s="267">
        <f>IF(OR(Is_Loading,LEN($A424)=0),"",SWDATA!Y409)</f>
        <v>0</v>
      </c>
      <c r="AG424" s="267">
        <f>IF(OR(Is_Loading,LEN($A424)=0),"",SWDATA!Z409)</f>
        <v>0</v>
      </c>
      <c r="AH424" s="266" t="str">
        <f t="shared" si="1504"/>
        <v/>
      </c>
      <c r="AI424" s="266">
        <f>IF(OR(Is_Loading,LEN($A424)=0),"",SWDATA!AB409)</f>
        <v>0</v>
      </c>
      <c r="AJ424" s="267">
        <f>IF(OR(Is_Loading,LEN($A424)=0),"",SWDATA!AC409)</f>
        <v>0</v>
      </c>
      <c r="AK424" s="267">
        <f>IF(OR(Is_Loading,LEN($A424)=0),"",SWDATA!AD409)</f>
        <v>0</v>
      </c>
      <c r="AL424" s="266" t="str">
        <f t="shared" si="1505"/>
        <v/>
      </c>
      <c r="AM424" s="266">
        <f>IF(OR(Is_Loading,LEN($A424)=0),"",SWDATA!AF409)</f>
        <v>0</v>
      </c>
      <c r="AN424" s="267">
        <f>IF(OR(Is_Loading,LEN($A424)=0),"",SWDATA!AG409)</f>
        <v>0</v>
      </c>
      <c r="AO424" s="323">
        <f>IF(OR(Is_Loading,LEN($A424)=0),"",SWDATA!AH409)</f>
        <v>0</v>
      </c>
      <c r="AP424" s="320" t="str">
        <f t="shared" si="1506"/>
        <v/>
      </c>
      <c r="AQ424" s="266">
        <f>IF(OR(Is_Loading,LEN($A424)=0),"",SWDATA!AJ409)</f>
        <v>0</v>
      </c>
      <c r="AR424" s="267">
        <f>IF(OR(Is_Loading,LEN($A424)=0),"",SWDATA!AK409)</f>
        <v>0</v>
      </c>
      <c r="AS424" s="267">
        <f>IF(OR(Is_Loading,LEN($A424)=0),"",SWDATA!AL409)</f>
        <v>0</v>
      </c>
      <c r="AT424" s="266" t="str">
        <f t="shared" si="1507"/>
        <v/>
      </c>
      <c r="AU424" s="266">
        <f>IF(OR(Is_Loading,LEN($A424)=0),"",SWDATA!AN409)</f>
        <v>0</v>
      </c>
      <c r="AV424" s="267">
        <f>IF(OR(Is_Loading,LEN($A424)=0),"",SWDATA!AO409)</f>
        <v>0</v>
      </c>
      <c r="AW424" s="267">
        <f>IF(OR(Is_Loading,LEN($A424)=0),"",SWDATA!AP409)</f>
        <v>0</v>
      </c>
      <c r="AX424" s="266" t="str">
        <f t="shared" si="1508"/>
        <v/>
      </c>
      <c r="AY424" s="266">
        <f>IF(OR(Is_Loading,LEN($A424)=0),"",SWDATA!AR409)</f>
        <v>0</v>
      </c>
      <c r="AZ424" s="267">
        <f>IF(OR(Is_Loading,LEN($A424)=0),"",SWDATA!AS409)</f>
        <v>0</v>
      </c>
      <c r="BA424" s="267">
        <f>IF(OR(Is_Loading,LEN($A424)=0),"",SWDATA!AT409)</f>
        <v>0</v>
      </c>
      <c r="BB424" s="266" t="str">
        <f t="shared" si="1509"/>
        <v/>
      </c>
      <c r="BC424" s="266">
        <f>IF(OR(Is_Loading,LEN($A424)=0),"",SWDATA!AV409)</f>
        <v>0</v>
      </c>
      <c r="BD424" s="267">
        <f>IF(OR(Is_Loading,LEN($A424)=0),"",SWDATA!AW409)</f>
        <v>0</v>
      </c>
      <c r="BE424" s="323">
        <f>IF(OR(Is_Loading,LEN($A424)=0),"",SWDATA!AX409)</f>
        <v>0</v>
      </c>
      <c r="BF424" s="320" t="str">
        <f t="shared" si="1510"/>
        <v/>
      </c>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c r="CD424" s="11"/>
      <c r="CE424" s="11"/>
      <c r="CF424" s="11"/>
      <c r="CG424" s="11"/>
      <c r="CH424" s="11"/>
      <c r="CI424" s="11"/>
      <c r="CJ424" s="11"/>
      <c r="CK424" s="11"/>
      <c r="CL424" s="11"/>
      <c r="CM424" s="11"/>
      <c r="CN424" s="351"/>
      <c r="CO424" s="351"/>
      <c r="CP424" s="351"/>
      <c r="CQ424" s="351"/>
      <c r="CR424" s="351"/>
      <c r="CS424" s="351"/>
      <c r="CT424" s="351"/>
      <c r="CU424" s="351"/>
      <c r="CV424" s="351"/>
      <c r="CW424" s="351"/>
      <c r="CX424" s="351"/>
      <c r="CY424" s="351"/>
      <c r="CZ424" s="351"/>
      <c r="DA424" s="351"/>
      <c r="DB424" s="351"/>
      <c r="DC424" s="351"/>
      <c r="DD424" s="351"/>
      <c r="DE424" s="351"/>
      <c r="DF424" s="351"/>
      <c r="DG424" s="351"/>
      <c r="DH424" s="351"/>
      <c r="DI424" s="351"/>
      <c r="DJ424" s="351"/>
      <c r="DK424" s="351"/>
      <c r="DL424" s="351"/>
      <c r="DM424" s="351"/>
      <c r="DN424" s="351"/>
      <c r="DS424" s="372"/>
      <c r="DT424" s="374"/>
      <c r="DU424" s="375"/>
      <c r="DV424" s="375"/>
      <c r="DW424" s="375"/>
      <c r="DX424" s="375">
        <v>1</v>
      </c>
      <c r="DY424" s="375">
        <f t="shared" si="1626"/>
        <v>0</v>
      </c>
      <c r="DZ424" s="375">
        <f t="shared" si="1627"/>
        <v>0</v>
      </c>
      <c r="EA424" s="375">
        <f t="shared" si="1628"/>
        <v>1</v>
      </c>
      <c r="EB424" s="375">
        <f t="shared" si="1629"/>
        <v>0</v>
      </c>
      <c r="EC424" s="375">
        <f t="shared" si="1630"/>
        <v>0</v>
      </c>
      <c r="ED424" s="375">
        <f t="shared" si="1631"/>
        <v>1</v>
      </c>
      <c r="EE424" s="375">
        <f t="shared" si="1632"/>
        <v>0</v>
      </c>
      <c r="EF424" s="375">
        <f t="shared" si="1633"/>
        <v>0</v>
      </c>
      <c r="EG424" s="375">
        <f t="shared" si="1634"/>
        <v>1</v>
      </c>
      <c r="EH424" s="375">
        <f t="shared" si="1635"/>
        <v>0</v>
      </c>
      <c r="EI424" s="375">
        <f t="shared" si="1636"/>
        <v>0</v>
      </c>
      <c r="EJ424" s="375">
        <f t="shared" si="1637"/>
        <v>1</v>
      </c>
      <c r="EK424" s="375">
        <f t="shared" si="1638"/>
        <v>0</v>
      </c>
      <c r="EL424" s="375">
        <f t="shared" si="1639"/>
        <v>0</v>
      </c>
      <c r="EM424" s="375">
        <f t="shared" si="1640"/>
        <v>1</v>
      </c>
      <c r="EN424" s="375">
        <f t="shared" si="1641"/>
        <v>0</v>
      </c>
      <c r="EO424" s="375">
        <f t="shared" si="1642"/>
        <v>0</v>
      </c>
      <c r="EP424" s="375">
        <f t="shared" si="1643"/>
        <v>1</v>
      </c>
      <c r="EQ424" s="375">
        <f t="shared" si="1644"/>
        <v>0</v>
      </c>
      <c r="ER424" s="375">
        <f t="shared" si="1645"/>
        <v>0</v>
      </c>
      <c r="ES424" s="375">
        <f t="shared" si="1646"/>
        <v>1</v>
      </c>
      <c r="ET424" s="375">
        <f t="shared" si="1647"/>
        <v>0</v>
      </c>
      <c r="EU424" s="375">
        <f t="shared" si="1648"/>
        <v>0</v>
      </c>
      <c r="EV424" s="375">
        <f t="shared" si="1649"/>
        <v>1</v>
      </c>
      <c r="EW424" s="375">
        <f t="shared" si="1650"/>
        <v>0</v>
      </c>
      <c r="EX424" s="375">
        <f t="shared" si="1651"/>
        <v>0</v>
      </c>
      <c r="EY424" s="375">
        <f t="shared" si="1652"/>
        <v>1</v>
      </c>
      <c r="EZ424" s="375">
        <f t="shared" si="1653"/>
        <v>0</v>
      </c>
      <c r="FA424" s="375">
        <f t="shared" si="1654"/>
        <v>0</v>
      </c>
      <c r="FB424" s="375">
        <f t="shared" si="1655"/>
        <v>1</v>
      </c>
      <c r="FC424" s="375">
        <f t="shared" si="1656"/>
        <v>0</v>
      </c>
      <c r="FD424" s="375">
        <f t="shared" si="1657"/>
        <v>0</v>
      </c>
      <c r="FE424" s="376"/>
      <c r="FF424" s="372"/>
      <c r="FG424" s="372"/>
      <c r="FH424" s="372"/>
      <c r="FI424" s="372"/>
      <c r="FJ424" s="372"/>
      <c r="FK424" s="372"/>
      <c r="FL424" s="372"/>
      <c r="FM424" s="372"/>
      <c r="FN424" s="372"/>
      <c r="FO424" s="372"/>
      <c r="FP424" s="372"/>
      <c r="FQ424" s="372"/>
      <c r="FR424" s="372"/>
      <c r="FS424" s="372"/>
      <c r="FT424" s="372"/>
      <c r="FU424" s="372"/>
      <c r="FV424" s="372"/>
      <c r="FW424" s="372"/>
      <c r="FX424" s="372"/>
      <c r="FY424" s="372"/>
      <c r="FZ424" s="372"/>
      <c r="GA424" s="372"/>
      <c r="GB424" s="372"/>
      <c r="GC424" s="372"/>
      <c r="GD424" s="372"/>
      <c r="GE424" s="372"/>
      <c r="GF424" s="372"/>
      <c r="GG424" s="372"/>
      <c r="GH424" s="372"/>
      <c r="GI424" s="372"/>
      <c r="GJ424" s="372"/>
      <c r="GK424" s="372"/>
      <c r="GL424" s="372"/>
      <c r="GM424" s="372"/>
      <c r="GN424" s="372"/>
      <c r="GO424" s="372"/>
      <c r="GP424" s="372"/>
      <c r="GQ424" s="372"/>
      <c r="GR424" s="372"/>
      <c r="GS424" s="372"/>
      <c r="GT424" s="372"/>
      <c r="GU424" s="372"/>
      <c r="GV424" s="372"/>
      <c r="GW424" s="372"/>
      <c r="GX424" s="372"/>
      <c r="GY424" s="372"/>
      <c r="GZ424" s="372"/>
      <c r="HA424" s="372"/>
      <c r="HB424" s="372"/>
      <c r="HC424" s="372"/>
    </row>
    <row r="425" spans="1:211" s="373" customFormat="1" ht="15" hidden="1" customHeight="1" outlineLevel="1" x14ac:dyDescent="0.2">
      <c r="A425" s="366">
        <f>SWDATA!O410</f>
        <v>0</v>
      </c>
      <c r="B425" s="366">
        <f>SWDATA!M410</f>
        <v>0</v>
      </c>
      <c r="C425" s="351">
        <f>IF(AND(SWDATA!M410=1,SWDATA!Q410="promotions"),SWDATA!P410,0)</f>
        <v>0</v>
      </c>
      <c r="D425" s="367">
        <f>ROW(SWDATA!M410)</f>
        <v>410</v>
      </c>
      <c r="E425" s="368">
        <f t="shared" si="1661"/>
        <v>0</v>
      </c>
      <c r="F425" s="369">
        <f t="shared" si="1498"/>
        <v>1</v>
      </c>
      <c r="G425" s="366" t="str">
        <f t="shared" si="1499"/>
        <v/>
      </c>
      <c r="H425" s="370"/>
      <c r="J425" s="238">
        <f t="shared" si="1500"/>
        <v>0</v>
      </c>
      <c r="K425" s="239" t="str">
        <f t="shared" si="1501"/>
        <v/>
      </c>
      <c r="L425" s="342"/>
      <c r="M425" s="345"/>
      <c r="N425" s="340" t="str">
        <f>IF(LEN(SWDATA!F410)=0,"",N424)</f>
        <v/>
      </c>
      <c r="O425" s="296" t="str">
        <f>IF(LEN(SWDATA!G410)=0,"",O424)</f>
        <v/>
      </c>
      <c r="P425" s="297" t="str">
        <f>IF(LEN(SWDATA!C410)=0,"",SWDATA!C410)</f>
        <v/>
      </c>
      <c r="Q425" s="312" t="str">
        <f t="shared" si="1502"/>
        <v/>
      </c>
      <c r="R425" s="223" t="s">
        <v>261</v>
      </c>
      <c r="S425" s="224"/>
      <c r="T425" s="224"/>
      <c r="U425" s="264" t="s">
        <v>600</v>
      </c>
      <c r="V425" s="205" t="s">
        <v>221</v>
      </c>
      <c r="W425" s="266">
        <f>IF(OR(Is_Loading,LEN($A425)=0),"",SWDATA!P410)</f>
        <v>0</v>
      </c>
      <c r="X425" s="267">
        <f>IF(OR(Is_Loading,LEN($A425)=0),"",SWDATA!Q410)</f>
        <v>0</v>
      </c>
      <c r="Y425" s="267">
        <f>IF(OR(Is_Loading,LEN($A425)=0),"",SWDATA!R410)</f>
        <v>0</v>
      </c>
      <c r="Z425" s="266" t="str">
        <f t="shared" si="1658"/>
        <v/>
      </c>
      <c r="AA425" s="266">
        <f>IF(OR(Is_Loading,LEN($A425)=0),"",SWDATA!T410)</f>
        <v>0</v>
      </c>
      <c r="AB425" s="267">
        <f>IF(OR(Is_Loading,LEN($A425)=0),"",SWDATA!U410)</f>
        <v>0</v>
      </c>
      <c r="AC425" s="267">
        <f>IF(OR(Is_Loading,LEN($A425)=0),"",SWDATA!V410)</f>
        <v>0</v>
      </c>
      <c r="AD425" s="266" t="str">
        <f t="shared" si="1503"/>
        <v/>
      </c>
      <c r="AE425" s="266">
        <f>IF(OR(Is_Loading,LEN($A425)=0),"",SWDATA!X410)</f>
        <v>0</v>
      </c>
      <c r="AF425" s="267">
        <f>IF(OR(Is_Loading,LEN($A425)=0),"",SWDATA!Y410)</f>
        <v>0</v>
      </c>
      <c r="AG425" s="267">
        <f>IF(OR(Is_Loading,LEN($A425)=0),"",SWDATA!Z410)</f>
        <v>0</v>
      </c>
      <c r="AH425" s="266" t="str">
        <f t="shared" si="1504"/>
        <v/>
      </c>
      <c r="AI425" s="266">
        <f>IF(OR(Is_Loading,LEN($A425)=0),"",SWDATA!AB410)</f>
        <v>0</v>
      </c>
      <c r="AJ425" s="267">
        <f>IF(OR(Is_Loading,LEN($A425)=0),"",SWDATA!AC410)</f>
        <v>0</v>
      </c>
      <c r="AK425" s="267">
        <f>IF(OR(Is_Loading,LEN($A425)=0),"",SWDATA!AD410)</f>
        <v>0</v>
      </c>
      <c r="AL425" s="266" t="str">
        <f t="shared" si="1505"/>
        <v/>
      </c>
      <c r="AM425" s="266">
        <f>IF(OR(Is_Loading,LEN($A425)=0),"",SWDATA!AF410)</f>
        <v>0</v>
      </c>
      <c r="AN425" s="267">
        <f>IF(OR(Is_Loading,LEN($A425)=0),"",SWDATA!AG410)</f>
        <v>0</v>
      </c>
      <c r="AO425" s="323">
        <f>IF(OR(Is_Loading,LEN($A425)=0),"",SWDATA!AH410)</f>
        <v>0</v>
      </c>
      <c r="AP425" s="320" t="str">
        <f t="shared" si="1506"/>
        <v/>
      </c>
      <c r="AQ425" s="266">
        <f>IF(OR(Is_Loading,LEN($A425)=0),"",SWDATA!AJ410)</f>
        <v>0</v>
      </c>
      <c r="AR425" s="267">
        <f>IF(OR(Is_Loading,LEN($A425)=0),"",SWDATA!AK410)</f>
        <v>0</v>
      </c>
      <c r="AS425" s="267">
        <f>IF(OR(Is_Loading,LEN($A425)=0),"",SWDATA!AL410)</f>
        <v>0</v>
      </c>
      <c r="AT425" s="266" t="str">
        <f t="shared" si="1507"/>
        <v/>
      </c>
      <c r="AU425" s="266">
        <f>IF(OR(Is_Loading,LEN($A425)=0),"",SWDATA!AN410)</f>
        <v>0</v>
      </c>
      <c r="AV425" s="267">
        <f>IF(OR(Is_Loading,LEN($A425)=0),"",SWDATA!AO410)</f>
        <v>0</v>
      </c>
      <c r="AW425" s="267">
        <f>IF(OR(Is_Loading,LEN($A425)=0),"",SWDATA!AP410)</f>
        <v>0</v>
      </c>
      <c r="AX425" s="266" t="str">
        <f t="shared" si="1508"/>
        <v/>
      </c>
      <c r="AY425" s="266">
        <f>IF(OR(Is_Loading,LEN($A425)=0),"",SWDATA!AR410)</f>
        <v>0</v>
      </c>
      <c r="AZ425" s="267">
        <f>IF(OR(Is_Loading,LEN($A425)=0),"",SWDATA!AS410)</f>
        <v>0</v>
      </c>
      <c r="BA425" s="267">
        <f>IF(OR(Is_Loading,LEN($A425)=0),"",SWDATA!AT410)</f>
        <v>0</v>
      </c>
      <c r="BB425" s="266" t="str">
        <f t="shared" si="1509"/>
        <v/>
      </c>
      <c r="BC425" s="266">
        <f>IF(OR(Is_Loading,LEN($A425)=0),"",SWDATA!AV410)</f>
        <v>0</v>
      </c>
      <c r="BD425" s="267">
        <f>IF(OR(Is_Loading,LEN($A425)=0),"",SWDATA!AW410)</f>
        <v>0</v>
      </c>
      <c r="BE425" s="323">
        <f>IF(OR(Is_Loading,LEN($A425)=0),"",SWDATA!AX410)</f>
        <v>0</v>
      </c>
      <c r="BF425" s="320" t="str">
        <f t="shared" si="1510"/>
        <v/>
      </c>
      <c r="BG425" s="11"/>
      <c r="BH425" s="11"/>
      <c r="BI425" s="11"/>
      <c r="BJ425" s="11"/>
      <c r="BK425" s="11"/>
      <c r="BL425" s="11"/>
      <c r="BM425" s="11"/>
      <c r="BN425" s="11"/>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1"/>
      <c r="CK425" s="11"/>
      <c r="CL425" s="11"/>
      <c r="CM425" s="11"/>
      <c r="CN425" s="351"/>
      <c r="CO425" s="351"/>
      <c r="CP425" s="351"/>
      <c r="CQ425" s="351"/>
      <c r="CR425" s="351"/>
      <c r="CS425" s="351"/>
      <c r="CT425" s="351"/>
      <c r="CU425" s="351"/>
      <c r="CV425" s="351"/>
      <c r="CW425" s="351"/>
      <c r="CX425" s="351"/>
      <c r="CY425" s="351"/>
      <c r="CZ425" s="351"/>
      <c r="DA425" s="351"/>
      <c r="DB425" s="351"/>
      <c r="DC425" s="351"/>
      <c r="DD425" s="351"/>
      <c r="DE425" s="351"/>
      <c r="DF425" s="351"/>
      <c r="DG425" s="351"/>
      <c r="DH425" s="351"/>
      <c r="DI425" s="351"/>
      <c r="DJ425" s="351"/>
      <c r="DK425" s="351"/>
      <c r="DL425" s="351"/>
      <c r="DM425" s="351"/>
      <c r="DN425" s="351"/>
      <c r="DS425" s="372"/>
      <c r="DT425" s="374"/>
      <c r="DU425" s="375"/>
      <c r="DV425" s="375"/>
      <c r="DW425" s="375"/>
      <c r="DX425" s="375">
        <v>1</v>
      </c>
      <c r="DY425" s="375">
        <f t="shared" si="1626"/>
        <v>0</v>
      </c>
      <c r="DZ425" s="375">
        <f t="shared" si="1627"/>
        <v>0</v>
      </c>
      <c r="EA425" s="375">
        <f t="shared" si="1628"/>
        <v>1</v>
      </c>
      <c r="EB425" s="375">
        <f t="shared" si="1629"/>
        <v>0</v>
      </c>
      <c r="EC425" s="375">
        <f t="shared" si="1630"/>
        <v>0</v>
      </c>
      <c r="ED425" s="375">
        <f t="shared" si="1631"/>
        <v>1</v>
      </c>
      <c r="EE425" s="375">
        <f t="shared" si="1632"/>
        <v>0</v>
      </c>
      <c r="EF425" s="375">
        <f t="shared" si="1633"/>
        <v>0</v>
      </c>
      <c r="EG425" s="375">
        <f t="shared" si="1634"/>
        <v>1</v>
      </c>
      <c r="EH425" s="375">
        <f t="shared" si="1635"/>
        <v>0</v>
      </c>
      <c r="EI425" s="375">
        <f t="shared" si="1636"/>
        <v>0</v>
      </c>
      <c r="EJ425" s="375">
        <f t="shared" si="1637"/>
        <v>1</v>
      </c>
      <c r="EK425" s="375">
        <f t="shared" si="1638"/>
        <v>0</v>
      </c>
      <c r="EL425" s="375">
        <f t="shared" si="1639"/>
        <v>0</v>
      </c>
      <c r="EM425" s="375">
        <f t="shared" si="1640"/>
        <v>1</v>
      </c>
      <c r="EN425" s="375">
        <f t="shared" si="1641"/>
        <v>0</v>
      </c>
      <c r="EO425" s="375">
        <f t="shared" si="1642"/>
        <v>0</v>
      </c>
      <c r="EP425" s="375">
        <f t="shared" si="1643"/>
        <v>1</v>
      </c>
      <c r="EQ425" s="375">
        <f t="shared" si="1644"/>
        <v>0</v>
      </c>
      <c r="ER425" s="375">
        <f t="shared" si="1645"/>
        <v>0</v>
      </c>
      <c r="ES425" s="375">
        <f t="shared" si="1646"/>
        <v>1</v>
      </c>
      <c r="ET425" s="375">
        <f t="shared" si="1647"/>
        <v>0</v>
      </c>
      <c r="EU425" s="375">
        <f t="shared" si="1648"/>
        <v>0</v>
      </c>
      <c r="EV425" s="375">
        <f t="shared" si="1649"/>
        <v>1</v>
      </c>
      <c r="EW425" s="375">
        <f t="shared" si="1650"/>
        <v>0</v>
      </c>
      <c r="EX425" s="375">
        <f t="shared" si="1651"/>
        <v>0</v>
      </c>
      <c r="EY425" s="375">
        <f t="shared" si="1652"/>
        <v>1</v>
      </c>
      <c r="EZ425" s="375">
        <f t="shared" si="1653"/>
        <v>0</v>
      </c>
      <c r="FA425" s="375">
        <f t="shared" si="1654"/>
        <v>0</v>
      </c>
      <c r="FB425" s="375">
        <f t="shared" si="1655"/>
        <v>1</v>
      </c>
      <c r="FC425" s="375">
        <f t="shared" si="1656"/>
        <v>0</v>
      </c>
      <c r="FD425" s="375">
        <f t="shared" si="1657"/>
        <v>0</v>
      </c>
      <c r="FE425" s="376"/>
      <c r="FF425" s="372"/>
      <c r="FG425" s="372"/>
      <c r="FH425" s="372"/>
      <c r="FI425" s="372"/>
      <c r="FJ425" s="372"/>
      <c r="FK425" s="372"/>
      <c r="FL425" s="372"/>
      <c r="FM425" s="372"/>
      <c r="FN425" s="372"/>
      <c r="FO425" s="372"/>
      <c r="FP425" s="372"/>
      <c r="FQ425" s="372"/>
      <c r="FR425" s="372"/>
      <c r="FS425" s="372"/>
      <c r="FT425" s="372"/>
      <c r="FU425" s="372"/>
      <c r="FV425" s="372"/>
      <c r="FW425" s="372"/>
      <c r="FX425" s="372"/>
      <c r="FY425" s="372"/>
      <c r="FZ425" s="372"/>
      <c r="GA425" s="372"/>
      <c r="GB425" s="372"/>
      <c r="GC425" s="372"/>
      <c r="GD425" s="372"/>
      <c r="GE425" s="372"/>
      <c r="GF425" s="372"/>
      <c r="GG425" s="372"/>
      <c r="GH425" s="372"/>
      <c r="GI425" s="372"/>
      <c r="GJ425" s="372"/>
      <c r="GK425" s="372"/>
      <c r="GL425" s="372"/>
      <c r="GM425" s="372"/>
      <c r="GN425" s="372"/>
      <c r="GO425" s="372"/>
      <c r="GP425" s="372"/>
      <c r="GQ425" s="372"/>
      <c r="GR425" s="372"/>
      <c r="GS425" s="372"/>
      <c r="GT425" s="372"/>
      <c r="GU425" s="372"/>
      <c r="GV425" s="372"/>
      <c r="GW425" s="372"/>
      <c r="GX425" s="372"/>
      <c r="GY425" s="372"/>
      <c r="GZ425" s="372"/>
      <c r="HA425" s="372"/>
      <c r="HB425" s="372"/>
      <c r="HC425" s="372"/>
    </row>
    <row r="426" spans="1:211" s="373" customFormat="1" ht="15" hidden="1" customHeight="1" outlineLevel="1" x14ac:dyDescent="0.2">
      <c r="A426" s="366">
        <f>SWDATA!O411</f>
        <v>0</v>
      </c>
      <c r="B426" s="366">
        <f>SWDATA!M411</f>
        <v>0</v>
      </c>
      <c r="C426" s="351">
        <f>IF(AND(SWDATA!M411=1,SWDATA!Q411="promotions"),SWDATA!P411,0)</f>
        <v>0</v>
      </c>
      <c r="D426" s="367">
        <f>ROW(SWDATA!M411)</f>
        <v>411</v>
      </c>
      <c r="E426" s="368">
        <f t="shared" si="1661"/>
        <v>0</v>
      </c>
      <c r="F426" s="369">
        <f t="shared" si="1498"/>
        <v>1</v>
      </c>
      <c r="G426" s="366" t="str">
        <f t="shared" si="1499"/>
        <v/>
      </c>
      <c r="H426" s="370"/>
      <c r="J426" s="238">
        <f t="shared" si="1500"/>
        <v>0</v>
      </c>
      <c r="K426" s="239" t="str">
        <f t="shared" si="1501"/>
        <v/>
      </c>
      <c r="L426" s="342"/>
      <c r="M426" s="345"/>
      <c r="N426" s="340" t="str">
        <f>IF(LEN(SWDATA!F411)=0,"",N425)</f>
        <v/>
      </c>
      <c r="O426" s="296" t="str">
        <f>IF(LEN(SWDATA!G411)=0,"",O425)</f>
        <v/>
      </c>
      <c r="P426" s="297" t="str">
        <f>IF(LEN(SWDATA!C411)=0,"",SWDATA!C411)</f>
        <v/>
      </c>
      <c r="Q426" s="312" t="str">
        <f t="shared" si="1502"/>
        <v/>
      </c>
      <c r="R426" s="223" t="s">
        <v>261</v>
      </c>
      <c r="S426" s="224"/>
      <c r="T426" s="224"/>
      <c r="U426" s="264" t="s">
        <v>602</v>
      </c>
      <c r="V426" s="205" t="s">
        <v>221</v>
      </c>
      <c r="W426" s="266">
        <f>IF(OR(Is_Loading,LEN($A426)=0),"",SWDATA!P411)</f>
        <v>0</v>
      </c>
      <c r="X426" s="267">
        <f>IF(OR(Is_Loading,LEN($A426)=0),"",SWDATA!Q411)</f>
        <v>0</v>
      </c>
      <c r="Y426" s="267">
        <f>IF(OR(Is_Loading,LEN($A426)=0),"",SWDATA!R411)</f>
        <v>0</v>
      </c>
      <c r="Z426" s="266" t="str">
        <f t="shared" si="1658"/>
        <v/>
      </c>
      <c r="AA426" s="266">
        <f>IF(OR(Is_Loading,LEN($A426)=0),"",SWDATA!T411)</f>
        <v>0</v>
      </c>
      <c r="AB426" s="267">
        <f>IF(OR(Is_Loading,LEN($A426)=0),"",SWDATA!U411)</f>
        <v>0</v>
      </c>
      <c r="AC426" s="267">
        <f>IF(OR(Is_Loading,LEN($A426)=0),"",SWDATA!V411)</f>
        <v>0</v>
      </c>
      <c r="AD426" s="266" t="str">
        <f t="shared" si="1503"/>
        <v/>
      </c>
      <c r="AE426" s="266">
        <f>IF(OR(Is_Loading,LEN($A426)=0),"",SWDATA!X411)</f>
        <v>0</v>
      </c>
      <c r="AF426" s="267">
        <f>IF(OR(Is_Loading,LEN($A426)=0),"",SWDATA!Y411)</f>
        <v>0</v>
      </c>
      <c r="AG426" s="267">
        <f>IF(OR(Is_Loading,LEN($A426)=0),"",SWDATA!Z411)</f>
        <v>0</v>
      </c>
      <c r="AH426" s="266" t="str">
        <f t="shared" si="1504"/>
        <v/>
      </c>
      <c r="AI426" s="266">
        <f>IF(OR(Is_Loading,LEN($A426)=0),"",SWDATA!AB411)</f>
        <v>0</v>
      </c>
      <c r="AJ426" s="267">
        <f>IF(OR(Is_Loading,LEN($A426)=0),"",SWDATA!AC411)</f>
        <v>0</v>
      </c>
      <c r="AK426" s="267">
        <f>IF(OR(Is_Loading,LEN($A426)=0),"",SWDATA!AD411)</f>
        <v>0</v>
      </c>
      <c r="AL426" s="266" t="str">
        <f t="shared" si="1505"/>
        <v/>
      </c>
      <c r="AM426" s="266">
        <f>IF(OR(Is_Loading,LEN($A426)=0),"",SWDATA!AF411)</f>
        <v>0</v>
      </c>
      <c r="AN426" s="267">
        <f>IF(OR(Is_Loading,LEN($A426)=0),"",SWDATA!AG411)</f>
        <v>0</v>
      </c>
      <c r="AO426" s="323">
        <f>IF(OR(Is_Loading,LEN($A426)=0),"",SWDATA!AH411)</f>
        <v>0</v>
      </c>
      <c r="AP426" s="320" t="str">
        <f t="shared" si="1506"/>
        <v/>
      </c>
      <c r="AQ426" s="266">
        <f>IF(OR(Is_Loading,LEN($A426)=0),"",SWDATA!AJ411)</f>
        <v>0</v>
      </c>
      <c r="AR426" s="267">
        <f>IF(OR(Is_Loading,LEN($A426)=0),"",SWDATA!AK411)</f>
        <v>0</v>
      </c>
      <c r="AS426" s="267">
        <f>IF(OR(Is_Loading,LEN($A426)=0),"",SWDATA!AL411)</f>
        <v>0</v>
      </c>
      <c r="AT426" s="266" t="str">
        <f t="shared" si="1507"/>
        <v/>
      </c>
      <c r="AU426" s="266">
        <f>IF(OR(Is_Loading,LEN($A426)=0),"",SWDATA!AN411)</f>
        <v>0</v>
      </c>
      <c r="AV426" s="267">
        <f>IF(OR(Is_Loading,LEN($A426)=0),"",SWDATA!AO411)</f>
        <v>0</v>
      </c>
      <c r="AW426" s="267">
        <f>IF(OR(Is_Loading,LEN($A426)=0),"",SWDATA!AP411)</f>
        <v>0</v>
      </c>
      <c r="AX426" s="266" t="str">
        <f t="shared" si="1508"/>
        <v/>
      </c>
      <c r="AY426" s="266">
        <f>IF(OR(Is_Loading,LEN($A426)=0),"",SWDATA!AR411)</f>
        <v>0</v>
      </c>
      <c r="AZ426" s="267">
        <f>IF(OR(Is_Loading,LEN($A426)=0),"",SWDATA!AS411)</f>
        <v>0</v>
      </c>
      <c r="BA426" s="267">
        <f>IF(OR(Is_Loading,LEN($A426)=0),"",SWDATA!AT411)</f>
        <v>0</v>
      </c>
      <c r="BB426" s="266" t="str">
        <f t="shared" si="1509"/>
        <v/>
      </c>
      <c r="BC426" s="266">
        <f>IF(OR(Is_Loading,LEN($A426)=0),"",SWDATA!AV411)</f>
        <v>0</v>
      </c>
      <c r="BD426" s="267">
        <f>IF(OR(Is_Loading,LEN($A426)=0),"",SWDATA!AW411)</f>
        <v>0</v>
      </c>
      <c r="BE426" s="323">
        <f>IF(OR(Is_Loading,LEN($A426)=0),"",SWDATA!AX411)</f>
        <v>0</v>
      </c>
      <c r="BF426" s="320" t="str">
        <f t="shared" si="1510"/>
        <v/>
      </c>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351"/>
      <c r="CO426" s="351"/>
      <c r="CP426" s="351"/>
      <c r="CQ426" s="351"/>
      <c r="CR426" s="351"/>
      <c r="CS426" s="351"/>
      <c r="CT426" s="351"/>
      <c r="CU426" s="351"/>
      <c r="CV426" s="351"/>
      <c r="CW426" s="351"/>
      <c r="CX426" s="351"/>
      <c r="CY426" s="351"/>
      <c r="CZ426" s="351"/>
      <c r="DA426" s="351"/>
      <c r="DB426" s="351"/>
      <c r="DC426" s="351"/>
      <c r="DD426" s="351"/>
      <c r="DE426" s="351"/>
      <c r="DF426" s="351"/>
      <c r="DG426" s="351"/>
      <c r="DH426" s="351"/>
      <c r="DI426" s="351"/>
      <c r="DJ426" s="351"/>
      <c r="DK426" s="351"/>
      <c r="DL426" s="351"/>
      <c r="DM426" s="351"/>
      <c r="DN426" s="351"/>
      <c r="DS426" s="372"/>
      <c r="DT426" s="374"/>
      <c r="DU426" s="375"/>
      <c r="DV426" s="375"/>
      <c r="DW426" s="375"/>
      <c r="DX426" s="375">
        <v>1</v>
      </c>
      <c r="DY426" s="375">
        <f t="shared" si="1626"/>
        <v>0</v>
      </c>
      <c r="DZ426" s="375">
        <f t="shared" si="1627"/>
        <v>0</v>
      </c>
      <c r="EA426" s="375">
        <f t="shared" si="1628"/>
        <v>1</v>
      </c>
      <c r="EB426" s="375">
        <f t="shared" si="1629"/>
        <v>0</v>
      </c>
      <c r="EC426" s="375">
        <f t="shared" si="1630"/>
        <v>0</v>
      </c>
      <c r="ED426" s="375">
        <f t="shared" si="1631"/>
        <v>1</v>
      </c>
      <c r="EE426" s="375">
        <f t="shared" si="1632"/>
        <v>0</v>
      </c>
      <c r="EF426" s="375">
        <f t="shared" si="1633"/>
        <v>0</v>
      </c>
      <c r="EG426" s="375">
        <f t="shared" si="1634"/>
        <v>1</v>
      </c>
      <c r="EH426" s="375">
        <f t="shared" si="1635"/>
        <v>0</v>
      </c>
      <c r="EI426" s="375">
        <f t="shared" si="1636"/>
        <v>0</v>
      </c>
      <c r="EJ426" s="375">
        <f t="shared" si="1637"/>
        <v>1</v>
      </c>
      <c r="EK426" s="375">
        <f t="shared" si="1638"/>
        <v>0</v>
      </c>
      <c r="EL426" s="375">
        <f t="shared" si="1639"/>
        <v>0</v>
      </c>
      <c r="EM426" s="375">
        <f t="shared" si="1640"/>
        <v>1</v>
      </c>
      <c r="EN426" s="375">
        <f t="shared" si="1641"/>
        <v>0</v>
      </c>
      <c r="EO426" s="375">
        <f t="shared" si="1642"/>
        <v>0</v>
      </c>
      <c r="EP426" s="375">
        <f t="shared" si="1643"/>
        <v>1</v>
      </c>
      <c r="EQ426" s="375">
        <f t="shared" si="1644"/>
        <v>0</v>
      </c>
      <c r="ER426" s="375">
        <f t="shared" si="1645"/>
        <v>0</v>
      </c>
      <c r="ES426" s="375">
        <f t="shared" si="1646"/>
        <v>1</v>
      </c>
      <c r="ET426" s="375">
        <f t="shared" si="1647"/>
        <v>0</v>
      </c>
      <c r="EU426" s="375">
        <f t="shared" si="1648"/>
        <v>0</v>
      </c>
      <c r="EV426" s="375">
        <f t="shared" si="1649"/>
        <v>1</v>
      </c>
      <c r="EW426" s="375">
        <f t="shared" si="1650"/>
        <v>0</v>
      </c>
      <c r="EX426" s="375">
        <f t="shared" si="1651"/>
        <v>0</v>
      </c>
      <c r="EY426" s="375">
        <f t="shared" si="1652"/>
        <v>1</v>
      </c>
      <c r="EZ426" s="375">
        <f t="shared" si="1653"/>
        <v>0</v>
      </c>
      <c r="FA426" s="375">
        <f t="shared" si="1654"/>
        <v>0</v>
      </c>
      <c r="FB426" s="375">
        <f t="shared" si="1655"/>
        <v>1</v>
      </c>
      <c r="FC426" s="375">
        <f t="shared" si="1656"/>
        <v>0</v>
      </c>
      <c r="FD426" s="375">
        <f t="shared" si="1657"/>
        <v>0</v>
      </c>
      <c r="FE426" s="376"/>
      <c r="FF426" s="372"/>
      <c r="FG426" s="372"/>
      <c r="FH426" s="372"/>
      <c r="FI426" s="372"/>
      <c r="FJ426" s="372"/>
      <c r="FK426" s="372"/>
      <c r="FL426" s="372"/>
      <c r="FM426" s="372"/>
      <c r="FN426" s="372"/>
      <c r="FO426" s="372"/>
      <c r="FP426" s="372"/>
      <c r="FQ426" s="372"/>
      <c r="FR426" s="372"/>
      <c r="FS426" s="372"/>
      <c r="FT426" s="372"/>
      <c r="FU426" s="372"/>
      <c r="FV426" s="372"/>
      <c r="FW426" s="372"/>
      <c r="FX426" s="372"/>
      <c r="FY426" s="372"/>
      <c r="FZ426" s="372"/>
      <c r="GA426" s="372"/>
      <c r="GB426" s="372"/>
      <c r="GC426" s="372"/>
      <c r="GD426" s="372"/>
      <c r="GE426" s="372"/>
      <c r="GF426" s="372"/>
      <c r="GG426" s="372"/>
      <c r="GH426" s="372"/>
      <c r="GI426" s="372"/>
      <c r="GJ426" s="372"/>
      <c r="GK426" s="372"/>
      <c r="GL426" s="372"/>
      <c r="GM426" s="372"/>
      <c r="GN426" s="372"/>
      <c r="GO426" s="372"/>
      <c r="GP426" s="372"/>
      <c r="GQ426" s="372"/>
      <c r="GR426" s="372"/>
      <c r="GS426" s="372"/>
      <c r="GT426" s="372"/>
      <c r="GU426" s="372"/>
      <c r="GV426" s="372"/>
      <c r="GW426" s="372"/>
      <c r="GX426" s="372"/>
      <c r="GY426" s="372"/>
      <c r="GZ426" s="372"/>
      <c r="HA426" s="372"/>
      <c r="HB426" s="372"/>
      <c r="HC426" s="372"/>
    </row>
    <row r="427" spans="1:211" s="373" customFormat="1" ht="15" hidden="1" customHeight="1" outlineLevel="1" x14ac:dyDescent="0.2">
      <c r="A427" s="366">
        <f>SWDATA!O412</f>
        <v>0</v>
      </c>
      <c r="B427" s="366">
        <f>SWDATA!M412</f>
        <v>0</v>
      </c>
      <c r="C427" s="351">
        <f>IF(AND(SWDATA!M412=1,SWDATA!Q412="promotions"),SWDATA!P412,0)</f>
        <v>0</v>
      </c>
      <c r="D427" s="367">
        <f>ROW(SWDATA!M412)</f>
        <v>412</v>
      </c>
      <c r="E427" s="368">
        <f t="shared" si="1661"/>
        <v>0</v>
      </c>
      <c r="F427" s="369">
        <f t="shared" si="1498"/>
        <v>1</v>
      </c>
      <c r="G427" s="366" t="str">
        <f t="shared" si="1499"/>
        <v/>
      </c>
      <c r="H427" s="370"/>
      <c r="J427" s="238">
        <f t="shared" si="1500"/>
        <v>0</v>
      </c>
      <c r="K427" s="239" t="str">
        <f t="shared" si="1501"/>
        <v/>
      </c>
      <c r="L427" s="342"/>
      <c r="M427" s="345"/>
      <c r="N427" s="340" t="str">
        <f>IF(LEN(SWDATA!F412)=0,"",N426)</f>
        <v/>
      </c>
      <c r="O427" s="296" t="str">
        <f>IF(LEN(SWDATA!G412)=0,"",O426)</f>
        <v/>
      </c>
      <c r="P427" s="297" t="str">
        <f>IF(LEN(SWDATA!C412)=0,"",SWDATA!C412)</f>
        <v/>
      </c>
      <c r="Q427" s="312" t="str">
        <f t="shared" si="1502"/>
        <v/>
      </c>
      <c r="R427" s="223" t="s">
        <v>261</v>
      </c>
      <c r="S427" s="224"/>
      <c r="T427" s="224"/>
      <c r="U427" s="264" t="s">
        <v>629</v>
      </c>
      <c r="V427" s="205" t="s">
        <v>221</v>
      </c>
      <c r="W427" s="266">
        <f>IF(OR(Is_Loading,LEN($A427)=0),"",SWDATA!P412)</f>
        <v>0</v>
      </c>
      <c r="X427" s="267">
        <f>IF(OR(Is_Loading,LEN($A427)=0),"",SWDATA!Q412)</f>
        <v>0</v>
      </c>
      <c r="Y427" s="267">
        <f>IF(OR(Is_Loading,LEN($A427)=0),"",SWDATA!R412)</f>
        <v>0</v>
      </c>
      <c r="Z427" s="266" t="str">
        <f t="shared" si="1658"/>
        <v/>
      </c>
      <c r="AA427" s="266">
        <f>IF(OR(Is_Loading,LEN($A427)=0),"",SWDATA!T412)</f>
        <v>0</v>
      </c>
      <c r="AB427" s="267">
        <f>IF(OR(Is_Loading,LEN($A427)=0),"",SWDATA!U412)</f>
        <v>0</v>
      </c>
      <c r="AC427" s="267">
        <f>IF(OR(Is_Loading,LEN($A427)=0),"",SWDATA!V412)</f>
        <v>0</v>
      </c>
      <c r="AD427" s="266" t="str">
        <f t="shared" si="1503"/>
        <v/>
      </c>
      <c r="AE427" s="266">
        <f>IF(OR(Is_Loading,LEN($A427)=0),"",SWDATA!X412)</f>
        <v>0</v>
      </c>
      <c r="AF427" s="267">
        <f>IF(OR(Is_Loading,LEN($A427)=0),"",SWDATA!Y412)</f>
        <v>0</v>
      </c>
      <c r="AG427" s="267">
        <f>IF(OR(Is_Loading,LEN($A427)=0),"",SWDATA!Z412)</f>
        <v>0</v>
      </c>
      <c r="AH427" s="266" t="str">
        <f t="shared" si="1504"/>
        <v/>
      </c>
      <c r="AI427" s="266">
        <f>IF(OR(Is_Loading,LEN($A427)=0),"",SWDATA!AB412)</f>
        <v>0</v>
      </c>
      <c r="AJ427" s="267">
        <f>IF(OR(Is_Loading,LEN($A427)=0),"",SWDATA!AC412)</f>
        <v>0</v>
      </c>
      <c r="AK427" s="267">
        <f>IF(OR(Is_Loading,LEN($A427)=0),"",SWDATA!AD412)</f>
        <v>0</v>
      </c>
      <c r="AL427" s="266" t="str">
        <f t="shared" si="1505"/>
        <v/>
      </c>
      <c r="AM427" s="266">
        <f>IF(OR(Is_Loading,LEN($A427)=0),"",SWDATA!AF412)</f>
        <v>0</v>
      </c>
      <c r="AN427" s="267">
        <f>IF(OR(Is_Loading,LEN($A427)=0),"",SWDATA!AG412)</f>
        <v>0</v>
      </c>
      <c r="AO427" s="323">
        <f>IF(OR(Is_Loading,LEN($A427)=0),"",SWDATA!AH412)</f>
        <v>0</v>
      </c>
      <c r="AP427" s="320" t="str">
        <f t="shared" si="1506"/>
        <v/>
      </c>
      <c r="AQ427" s="266">
        <f>IF(OR(Is_Loading,LEN($A427)=0),"",SWDATA!AJ412)</f>
        <v>0</v>
      </c>
      <c r="AR427" s="267">
        <f>IF(OR(Is_Loading,LEN($A427)=0),"",SWDATA!AK412)</f>
        <v>0</v>
      </c>
      <c r="AS427" s="267">
        <f>IF(OR(Is_Loading,LEN($A427)=0),"",SWDATA!AL412)</f>
        <v>0</v>
      </c>
      <c r="AT427" s="266" t="str">
        <f t="shared" si="1507"/>
        <v/>
      </c>
      <c r="AU427" s="266">
        <f>IF(OR(Is_Loading,LEN($A427)=0),"",SWDATA!AN412)</f>
        <v>0</v>
      </c>
      <c r="AV427" s="267">
        <f>IF(OR(Is_Loading,LEN($A427)=0),"",SWDATA!AO412)</f>
        <v>0</v>
      </c>
      <c r="AW427" s="267">
        <f>IF(OR(Is_Loading,LEN($A427)=0),"",SWDATA!AP412)</f>
        <v>0</v>
      </c>
      <c r="AX427" s="266" t="str">
        <f t="shared" si="1508"/>
        <v/>
      </c>
      <c r="AY427" s="266">
        <f>IF(OR(Is_Loading,LEN($A427)=0),"",SWDATA!AR412)</f>
        <v>0</v>
      </c>
      <c r="AZ427" s="267">
        <f>IF(OR(Is_Loading,LEN($A427)=0),"",SWDATA!AS412)</f>
        <v>0</v>
      </c>
      <c r="BA427" s="267">
        <f>IF(OR(Is_Loading,LEN($A427)=0),"",SWDATA!AT412)</f>
        <v>0</v>
      </c>
      <c r="BB427" s="266" t="str">
        <f t="shared" si="1509"/>
        <v/>
      </c>
      <c r="BC427" s="266">
        <f>IF(OR(Is_Loading,LEN($A427)=0),"",SWDATA!AV412)</f>
        <v>0</v>
      </c>
      <c r="BD427" s="267">
        <f>IF(OR(Is_Loading,LEN($A427)=0),"",SWDATA!AW412)</f>
        <v>0</v>
      </c>
      <c r="BE427" s="323">
        <f>IF(OR(Is_Loading,LEN($A427)=0),"",SWDATA!AX412)</f>
        <v>0</v>
      </c>
      <c r="BF427" s="320" t="str">
        <f t="shared" si="1510"/>
        <v/>
      </c>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351"/>
      <c r="CO427" s="351"/>
      <c r="CP427" s="351"/>
      <c r="CQ427" s="351"/>
      <c r="CR427" s="351"/>
      <c r="CS427" s="351"/>
      <c r="CT427" s="351"/>
      <c r="CU427" s="351"/>
      <c r="CV427" s="351"/>
      <c r="CW427" s="351"/>
      <c r="CX427" s="351"/>
      <c r="CY427" s="351"/>
      <c r="CZ427" s="351"/>
      <c r="DA427" s="351"/>
      <c r="DB427" s="351"/>
      <c r="DC427" s="351"/>
      <c r="DD427" s="351"/>
      <c r="DE427" s="351"/>
      <c r="DF427" s="351"/>
      <c r="DG427" s="351"/>
      <c r="DH427" s="351"/>
      <c r="DI427" s="351"/>
      <c r="DJ427" s="351"/>
      <c r="DK427" s="351"/>
      <c r="DL427" s="351"/>
      <c r="DM427" s="351"/>
      <c r="DN427" s="351"/>
      <c r="DS427" s="372"/>
      <c r="DT427" s="374"/>
      <c r="DU427" s="375"/>
      <c r="DV427" s="375"/>
      <c r="DW427" s="375"/>
      <c r="DX427" s="375">
        <v>1</v>
      </c>
      <c r="DY427" s="375">
        <f t="shared" si="1626"/>
        <v>0</v>
      </c>
      <c r="DZ427" s="375">
        <f t="shared" si="1627"/>
        <v>0</v>
      </c>
      <c r="EA427" s="375">
        <f t="shared" si="1628"/>
        <v>1</v>
      </c>
      <c r="EB427" s="375">
        <f t="shared" si="1629"/>
        <v>0</v>
      </c>
      <c r="EC427" s="375">
        <f t="shared" si="1630"/>
        <v>0</v>
      </c>
      <c r="ED427" s="375">
        <f t="shared" si="1631"/>
        <v>1</v>
      </c>
      <c r="EE427" s="375">
        <f t="shared" si="1632"/>
        <v>0</v>
      </c>
      <c r="EF427" s="375">
        <f t="shared" si="1633"/>
        <v>0</v>
      </c>
      <c r="EG427" s="375">
        <f t="shared" si="1634"/>
        <v>1</v>
      </c>
      <c r="EH427" s="375">
        <f t="shared" si="1635"/>
        <v>0</v>
      </c>
      <c r="EI427" s="375">
        <f t="shared" si="1636"/>
        <v>0</v>
      </c>
      <c r="EJ427" s="375">
        <f t="shared" si="1637"/>
        <v>1</v>
      </c>
      <c r="EK427" s="375">
        <f t="shared" si="1638"/>
        <v>0</v>
      </c>
      <c r="EL427" s="375">
        <f t="shared" si="1639"/>
        <v>0</v>
      </c>
      <c r="EM427" s="375">
        <f t="shared" si="1640"/>
        <v>1</v>
      </c>
      <c r="EN427" s="375">
        <f t="shared" si="1641"/>
        <v>0</v>
      </c>
      <c r="EO427" s="375">
        <f t="shared" si="1642"/>
        <v>0</v>
      </c>
      <c r="EP427" s="375">
        <f t="shared" si="1643"/>
        <v>1</v>
      </c>
      <c r="EQ427" s="375">
        <f t="shared" si="1644"/>
        <v>0</v>
      </c>
      <c r="ER427" s="375">
        <f t="shared" si="1645"/>
        <v>0</v>
      </c>
      <c r="ES427" s="375">
        <f t="shared" si="1646"/>
        <v>1</v>
      </c>
      <c r="ET427" s="375">
        <f t="shared" si="1647"/>
        <v>0</v>
      </c>
      <c r="EU427" s="375">
        <f t="shared" si="1648"/>
        <v>0</v>
      </c>
      <c r="EV427" s="375">
        <f t="shared" si="1649"/>
        <v>1</v>
      </c>
      <c r="EW427" s="375">
        <f t="shared" si="1650"/>
        <v>0</v>
      </c>
      <c r="EX427" s="375">
        <f t="shared" si="1651"/>
        <v>0</v>
      </c>
      <c r="EY427" s="375">
        <f t="shared" si="1652"/>
        <v>1</v>
      </c>
      <c r="EZ427" s="375">
        <f t="shared" si="1653"/>
        <v>0</v>
      </c>
      <c r="FA427" s="375">
        <f t="shared" si="1654"/>
        <v>0</v>
      </c>
      <c r="FB427" s="375">
        <f t="shared" si="1655"/>
        <v>1</v>
      </c>
      <c r="FC427" s="375">
        <f t="shared" si="1656"/>
        <v>0</v>
      </c>
      <c r="FD427" s="375">
        <f t="shared" si="1657"/>
        <v>0</v>
      </c>
      <c r="FE427" s="376"/>
      <c r="FF427" s="372"/>
      <c r="FG427" s="372"/>
      <c r="FH427" s="372"/>
      <c r="FI427" s="372"/>
      <c r="FJ427" s="372"/>
      <c r="FK427" s="372"/>
      <c r="FL427" s="372"/>
      <c r="FM427" s="372"/>
      <c r="FN427" s="372"/>
      <c r="FO427" s="372"/>
      <c r="FP427" s="372"/>
      <c r="FQ427" s="372"/>
      <c r="FR427" s="372"/>
      <c r="FS427" s="372"/>
      <c r="FT427" s="372"/>
      <c r="FU427" s="372"/>
      <c r="FV427" s="372"/>
      <c r="FW427" s="372"/>
      <c r="FX427" s="372"/>
      <c r="FY427" s="372"/>
      <c r="FZ427" s="372"/>
      <c r="GA427" s="372"/>
      <c r="GB427" s="372"/>
      <c r="GC427" s="372"/>
      <c r="GD427" s="372"/>
      <c r="GE427" s="372"/>
      <c r="GF427" s="372"/>
      <c r="GG427" s="372"/>
      <c r="GH427" s="372"/>
      <c r="GI427" s="372"/>
      <c r="GJ427" s="372"/>
      <c r="GK427" s="372"/>
      <c r="GL427" s="372"/>
      <c r="GM427" s="372"/>
      <c r="GN427" s="372"/>
      <c r="GO427" s="372"/>
      <c r="GP427" s="372"/>
      <c r="GQ427" s="372"/>
      <c r="GR427" s="372"/>
      <c r="GS427" s="372"/>
      <c r="GT427" s="372"/>
      <c r="GU427" s="372"/>
      <c r="GV427" s="372"/>
      <c r="GW427" s="372"/>
      <c r="GX427" s="372"/>
      <c r="GY427" s="372"/>
      <c r="GZ427" s="372"/>
      <c r="HA427" s="372"/>
      <c r="HB427" s="372"/>
      <c r="HC427" s="372"/>
    </row>
    <row r="428" spans="1:211" s="373" customFormat="1" ht="15" hidden="1" customHeight="1" outlineLevel="1" x14ac:dyDescent="0.2">
      <c r="A428" s="366">
        <f>SWDATA!O413</f>
        <v>0</v>
      </c>
      <c r="B428" s="366">
        <f>SWDATA!M413</f>
        <v>0</v>
      </c>
      <c r="C428" s="351">
        <f>IF(AND(SWDATA!M413=1,SWDATA!Q413="promotions"),SWDATA!P413,0)</f>
        <v>0</v>
      </c>
      <c r="D428" s="367">
        <f>ROW(SWDATA!M413)</f>
        <v>413</v>
      </c>
      <c r="E428" s="368">
        <f t="shared" si="1661"/>
        <v>0</v>
      </c>
      <c r="F428" s="369">
        <f t="shared" si="1498"/>
        <v>1</v>
      </c>
      <c r="G428" s="366" t="str">
        <f t="shared" si="1499"/>
        <v/>
      </c>
      <c r="H428" s="370"/>
      <c r="J428" s="238">
        <f t="shared" si="1500"/>
        <v>0</v>
      </c>
      <c r="K428" s="239" t="str">
        <f t="shared" si="1501"/>
        <v/>
      </c>
      <c r="L428" s="342"/>
      <c r="M428" s="345"/>
      <c r="N428" s="340" t="str">
        <f>IF(LEN(SWDATA!F413)=0,"",N427)</f>
        <v/>
      </c>
      <c r="O428" s="296" t="str">
        <f>IF(LEN(SWDATA!G413)=0,"",O427)</f>
        <v/>
      </c>
      <c r="P428" s="297" t="str">
        <f>IF(LEN(SWDATA!C413)=0,"",SWDATA!C413)</f>
        <v/>
      </c>
      <c r="Q428" s="312" t="str">
        <f t="shared" si="1502"/>
        <v/>
      </c>
      <c r="R428" s="223" t="s">
        <v>261</v>
      </c>
      <c r="S428" s="224"/>
      <c r="T428" s="224"/>
      <c r="U428" s="264" t="s">
        <v>626</v>
      </c>
      <c r="V428" s="205" t="s">
        <v>221</v>
      </c>
      <c r="W428" s="266">
        <f>IF(OR(Is_Loading,LEN($A428)=0),"",SWDATA!P413)</f>
        <v>0</v>
      </c>
      <c r="X428" s="267">
        <f>IF(OR(Is_Loading,LEN($A428)=0),"",SWDATA!Q413)</f>
        <v>0</v>
      </c>
      <c r="Y428" s="267">
        <f>IF(OR(Is_Loading,LEN($A428)=0),"",SWDATA!R413)</f>
        <v>0</v>
      </c>
      <c r="Z428" s="266" t="str">
        <f t="shared" ref="Z428:Z432" si="1662">IF($A428=0,"",CHOOSE($F428,SUM(W428:Y428),SUM(W428:Y428)/3,Y428))</f>
        <v/>
      </c>
      <c r="AA428" s="266">
        <f>IF(OR(Is_Loading,LEN($A428)=0),"",SWDATA!T413)</f>
        <v>0</v>
      </c>
      <c r="AB428" s="267">
        <f>IF(OR(Is_Loading,LEN($A428)=0),"",SWDATA!U413)</f>
        <v>0</v>
      </c>
      <c r="AC428" s="267">
        <f>IF(OR(Is_Loading,LEN($A428)=0),"",SWDATA!V413)</f>
        <v>0</v>
      </c>
      <c r="AD428" s="266" t="str">
        <f t="shared" si="1503"/>
        <v/>
      </c>
      <c r="AE428" s="266">
        <f>IF(OR(Is_Loading,LEN($A428)=0),"",SWDATA!X413)</f>
        <v>0</v>
      </c>
      <c r="AF428" s="267">
        <f>IF(OR(Is_Loading,LEN($A428)=0),"",SWDATA!Y413)</f>
        <v>0</v>
      </c>
      <c r="AG428" s="267">
        <f>IF(OR(Is_Loading,LEN($A428)=0),"",SWDATA!Z413)</f>
        <v>0</v>
      </c>
      <c r="AH428" s="266" t="str">
        <f t="shared" si="1504"/>
        <v/>
      </c>
      <c r="AI428" s="266">
        <f>IF(OR(Is_Loading,LEN($A428)=0),"",SWDATA!AB413)</f>
        <v>0</v>
      </c>
      <c r="AJ428" s="267">
        <f>IF(OR(Is_Loading,LEN($A428)=0),"",SWDATA!AC413)</f>
        <v>0</v>
      </c>
      <c r="AK428" s="267">
        <f>IF(OR(Is_Loading,LEN($A428)=0),"",SWDATA!AD413)</f>
        <v>0</v>
      </c>
      <c r="AL428" s="266" t="str">
        <f t="shared" si="1505"/>
        <v/>
      </c>
      <c r="AM428" s="266">
        <f>IF(OR(Is_Loading,LEN($A428)=0),"",SWDATA!AF413)</f>
        <v>0</v>
      </c>
      <c r="AN428" s="267">
        <f>IF(OR(Is_Loading,LEN($A428)=0),"",SWDATA!AG413)</f>
        <v>0</v>
      </c>
      <c r="AO428" s="323">
        <f>IF(OR(Is_Loading,LEN($A428)=0),"",SWDATA!AH413)</f>
        <v>0</v>
      </c>
      <c r="AP428" s="320" t="str">
        <f t="shared" si="1506"/>
        <v/>
      </c>
      <c r="AQ428" s="266">
        <f>IF(OR(Is_Loading,LEN($A428)=0),"",SWDATA!AJ413)</f>
        <v>0</v>
      </c>
      <c r="AR428" s="267">
        <f>IF(OR(Is_Loading,LEN($A428)=0),"",SWDATA!AK413)</f>
        <v>0</v>
      </c>
      <c r="AS428" s="267">
        <f>IF(OR(Is_Loading,LEN($A428)=0),"",SWDATA!AL413)</f>
        <v>0</v>
      </c>
      <c r="AT428" s="266" t="str">
        <f t="shared" si="1507"/>
        <v/>
      </c>
      <c r="AU428" s="266">
        <f>IF(OR(Is_Loading,LEN($A428)=0),"",SWDATA!AN413)</f>
        <v>0</v>
      </c>
      <c r="AV428" s="267">
        <f>IF(OR(Is_Loading,LEN($A428)=0),"",SWDATA!AO413)</f>
        <v>0</v>
      </c>
      <c r="AW428" s="267">
        <f>IF(OR(Is_Loading,LEN($A428)=0),"",SWDATA!AP413)</f>
        <v>0</v>
      </c>
      <c r="AX428" s="266" t="str">
        <f t="shared" si="1508"/>
        <v/>
      </c>
      <c r="AY428" s="266">
        <f>IF(OR(Is_Loading,LEN($A428)=0),"",SWDATA!AR413)</f>
        <v>0</v>
      </c>
      <c r="AZ428" s="267">
        <f>IF(OR(Is_Loading,LEN($A428)=0),"",SWDATA!AS413)</f>
        <v>0</v>
      </c>
      <c r="BA428" s="267">
        <f>IF(OR(Is_Loading,LEN($A428)=0),"",SWDATA!AT413)</f>
        <v>0</v>
      </c>
      <c r="BB428" s="266" t="str">
        <f t="shared" si="1509"/>
        <v/>
      </c>
      <c r="BC428" s="266">
        <f>IF(OR(Is_Loading,LEN($A428)=0),"",SWDATA!AV413)</f>
        <v>0</v>
      </c>
      <c r="BD428" s="267">
        <f>IF(OR(Is_Loading,LEN($A428)=0),"",SWDATA!AW413)</f>
        <v>0</v>
      </c>
      <c r="BE428" s="323">
        <f>IF(OR(Is_Loading,LEN($A428)=0),"",SWDATA!AX413)</f>
        <v>0</v>
      </c>
      <c r="BF428" s="320" t="str">
        <f t="shared" si="1510"/>
        <v/>
      </c>
      <c r="BG428" s="11"/>
      <c r="BH428" s="11"/>
      <c r="BI428" s="11"/>
      <c r="BJ428" s="11"/>
      <c r="BK428" s="11"/>
      <c r="BL428" s="11"/>
      <c r="BM428" s="11"/>
      <c r="BN428" s="11"/>
      <c r="BO428" s="11"/>
      <c r="BP428" s="11"/>
      <c r="BQ428" s="11"/>
      <c r="BR428" s="11"/>
      <c r="BS428" s="11"/>
      <c r="BT428" s="11"/>
      <c r="BU428" s="11"/>
      <c r="BV428" s="11"/>
      <c r="BW428" s="11"/>
      <c r="BX428" s="11"/>
      <c r="BY428" s="11"/>
      <c r="BZ428" s="11"/>
      <c r="CA428" s="11"/>
      <c r="CB428" s="11"/>
      <c r="CC428" s="11"/>
      <c r="CD428" s="11"/>
      <c r="CE428" s="11"/>
      <c r="CF428" s="11"/>
      <c r="CG428" s="11"/>
      <c r="CH428" s="11"/>
      <c r="CI428" s="11"/>
      <c r="CJ428" s="11"/>
      <c r="CK428" s="11"/>
      <c r="CL428" s="11"/>
      <c r="CM428" s="11"/>
      <c r="CN428" s="351"/>
      <c r="CO428" s="351"/>
      <c r="CP428" s="351"/>
      <c r="CQ428" s="351"/>
      <c r="CR428" s="351"/>
      <c r="CS428" s="351"/>
      <c r="CT428" s="351"/>
      <c r="CU428" s="351"/>
      <c r="CV428" s="351"/>
      <c r="CW428" s="351"/>
      <c r="CX428" s="351"/>
      <c r="CY428" s="351"/>
      <c r="CZ428" s="351"/>
      <c r="DA428" s="351"/>
      <c r="DB428" s="351"/>
      <c r="DC428" s="351"/>
      <c r="DD428" s="351"/>
      <c r="DE428" s="351"/>
      <c r="DF428" s="351"/>
      <c r="DG428" s="351"/>
      <c r="DH428" s="351"/>
      <c r="DI428" s="351"/>
      <c r="DJ428" s="351"/>
      <c r="DK428" s="351"/>
      <c r="DL428" s="351"/>
      <c r="DM428" s="351"/>
      <c r="DN428" s="351"/>
      <c r="DS428" s="372"/>
      <c r="DT428" s="374"/>
      <c r="DU428" s="375"/>
      <c r="DV428" s="375"/>
      <c r="DW428" s="375"/>
      <c r="DX428" s="375">
        <v>1</v>
      </c>
      <c r="DY428" s="375">
        <f t="shared" si="1626"/>
        <v>0</v>
      </c>
      <c r="DZ428" s="375">
        <f t="shared" si="1627"/>
        <v>0</v>
      </c>
      <c r="EA428" s="375">
        <f t="shared" si="1628"/>
        <v>1</v>
      </c>
      <c r="EB428" s="375">
        <f t="shared" si="1629"/>
        <v>0</v>
      </c>
      <c r="EC428" s="375">
        <f t="shared" si="1630"/>
        <v>0</v>
      </c>
      <c r="ED428" s="375">
        <f t="shared" si="1631"/>
        <v>1</v>
      </c>
      <c r="EE428" s="375">
        <f t="shared" si="1632"/>
        <v>0</v>
      </c>
      <c r="EF428" s="375">
        <f t="shared" si="1633"/>
        <v>0</v>
      </c>
      <c r="EG428" s="375">
        <f t="shared" si="1634"/>
        <v>1</v>
      </c>
      <c r="EH428" s="375">
        <f t="shared" si="1635"/>
        <v>0</v>
      </c>
      <c r="EI428" s="375">
        <f t="shared" si="1636"/>
        <v>0</v>
      </c>
      <c r="EJ428" s="375">
        <f t="shared" si="1637"/>
        <v>1</v>
      </c>
      <c r="EK428" s="375">
        <f t="shared" si="1638"/>
        <v>0</v>
      </c>
      <c r="EL428" s="375">
        <f t="shared" si="1639"/>
        <v>0</v>
      </c>
      <c r="EM428" s="375">
        <f t="shared" si="1640"/>
        <v>1</v>
      </c>
      <c r="EN428" s="375">
        <f t="shared" si="1641"/>
        <v>0</v>
      </c>
      <c r="EO428" s="375">
        <f t="shared" si="1642"/>
        <v>0</v>
      </c>
      <c r="EP428" s="375">
        <f t="shared" si="1643"/>
        <v>1</v>
      </c>
      <c r="EQ428" s="375">
        <f t="shared" si="1644"/>
        <v>0</v>
      </c>
      <c r="ER428" s="375">
        <f t="shared" si="1645"/>
        <v>0</v>
      </c>
      <c r="ES428" s="375">
        <f t="shared" si="1646"/>
        <v>1</v>
      </c>
      <c r="ET428" s="375">
        <f t="shared" si="1647"/>
        <v>0</v>
      </c>
      <c r="EU428" s="375">
        <f t="shared" si="1648"/>
        <v>0</v>
      </c>
      <c r="EV428" s="375">
        <f t="shared" si="1649"/>
        <v>1</v>
      </c>
      <c r="EW428" s="375">
        <f t="shared" si="1650"/>
        <v>0</v>
      </c>
      <c r="EX428" s="375">
        <f t="shared" si="1651"/>
        <v>0</v>
      </c>
      <c r="EY428" s="375">
        <f t="shared" si="1652"/>
        <v>1</v>
      </c>
      <c r="EZ428" s="375">
        <f t="shared" si="1653"/>
        <v>0</v>
      </c>
      <c r="FA428" s="375">
        <f t="shared" si="1654"/>
        <v>0</v>
      </c>
      <c r="FB428" s="375">
        <f t="shared" si="1655"/>
        <v>1</v>
      </c>
      <c r="FC428" s="375">
        <f t="shared" si="1656"/>
        <v>0</v>
      </c>
      <c r="FD428" s="375">
        <f t="shared" si="1657"/>
        <v>0</v>
      </c>
      <c r="FE428" s="376"/>
      <c r="FF428" s="372"/>
      <c r="FG428" s="372"/>
      <c r="FH428" s="372"/>
      <c r="FI428" s="372"/>
      <c r="FJ428" s="372"/>
      <c r="FK428" s="372"/>
      <c r="FL428" s="372"/>
      <c r="FM428" s="372"/>
      <c r="FN428" s="372"/>
      <c r="FO428" s="372"/>
      <c r="FP428" s="372"/>
      <c r="FQ428" s="372"/>
      <c r="FR428" s="372"/>
      <c r="FS428" s="372"/>
      <c r="FT428" s="372"/>
      <c r="FU428" s="372"/>
      <c r="FV428" s="372"/>
      <c r="FW428" s="372"/>
      <c r="FX428" s="372"/>
      <c r="FY428" s="372"/>
      <c r="FZ428" s="372"/>
      <c r="GA428" s="372"/>
      <c r="GB428" s="372"/>
      <c r="GC428" s="372"/>
      <c r="GD428" s="372"/>
      <c r="GE428" s="372"/>
      <c r="GF428" s="372"/>
      <c r="GG428" s="372"/>
      <c r="GH428" s="372"/>
      <c r="GI428" s="372"/>
      <c r="GJ428" s="372"/>
      <c r="GK428" s="372"/>
      <c r="GL428" s="372"/>
      <c r="GM428" s="372"/>
      <c r="GN428" s="372"/>
      <c r="GO428" s="372"/>
      <c r="GP428" s="372"/>
      <c r="GQ428" s="372"/>
      <c r="GR428" s="372"/>
      <c r="GS428" s="372"/>
      <c r="GT428" s="372"/>
      <c r="GU428" s="372"/>
      <c r="GV428" s="372"/>
      <c r="GW428" s="372"/>
      <c r="GX428" s="372"/>
      <c r="GY428" s="372"/>
      <c r="GZ428" s="372"/>
      <c r="HA428" s="372"/>
      <c r="HB428" s="372"/>
      <c r="HC428" s="372"/>
    </row>
    <row r="429" spans="1:211" s="373" customFormat="1" ht="15" hidden="1" customHeight="1" outlineLevel="1" x14ac:dyDescent="0.2">
      <c r="A429" s="366">
        <f>SWDATA!O414</f>
        <v>0</v>
      </c>
      <c r="B429" s="366">
        <f>SWDATA!M414</f>
        <v>0</v>
      </c>
      <c r="C429" s="351">
        <f>IF(AND(SWDATA!M414=1,SWDATA!Q414="promotions"),SWDATA!P414,0)</f>
        <v>0</v>
      </c>
      <c r="D429" s="367">
        <f>ROW(SWDATA!M414)</f>
        <v>414</v>
      </c>
      <c r="E429" s="368">
        <f t="shared" si="1661"/>
        <v>0</v>
      </c>
      <c r="F429" s="369">
        <f t="shared" si="1498"/>
        <v>1</v>
      </c>
      <c r="G429" s="366" t="str">
        <f t="shared" si="1499"/>
        <v/>
      </c>
      <c r="H429" s="370"/>
      <c r="J429" s="238">
        <f t="shared" si="1500"/>
        <v>0</v>
      </c>
      <c r="K429" s="239" t="str">
        <f t="shared" si="1501"/>
        <v/>
      </c>
      <c r="L429" s="342"/>
      <c r="M429" s="345"/>
      <c r="N429" s="340" t="str">
        <f>IF(LEN(SWDATA!F414)=0,"",N428)</f>
        <v/>
      </c>
      <c r="O429" s="296" t="str">
        <f>IF(LEN(SWDATA!G414)=0,"",O428)</f>
        <v/>
      </c>
      <c r="P429" s="297" t="str">
        <f>IF(LEN(SWDATA!C414)=0,"",SWDATA!C414)</f>
        <v/>
      </c>
      <c r="Q429" s="312" t="str">
        <f t="shared" si="1502"/>
        <v/>
      </c>
      <c r="R429" s="223" t="s">
        <v>261</v>
      </c>
      <c r="S429" s="319" t="s">
        <v>485</v>
      </c>
      <c r="T429" s="224"/>
      <c r="U429" s="264" t="s">
        <v>608</v>
      </c>
      <c r="V429" s="205" t="s">
        <v>221</v>
      </c>
      <c r="W429" s="266">
        <f>IF(OR(Is_Loading,LEN($A429)=0),"",SWDATA!P414)</f>
        <v>0</v>
      </c>
      <c r="X429" s="267">
        <f>IF(OR(Is_Loading,LEN($A429)=0),"",SWDATA!Q414)</f>
        <v>0</v>
      </c>
      <c r="Y429" s="267">
        <f>IF(OR(Is_Loading,LEN($A429)=0),"",SWDATA!R414)</f>
        <v>0</v>
      </c>
      <c r="Z429" s="266" t="str">
        <f t="shared" si="1662"/>
        <v/>
      </c>
      <c r="AA429" s="266">
        <f>IF(OR(Is_Loading,LEN($A429)=0),"",SWDATA!T414)</f>
        <v>0</v>
      </c>
      <c r="AB429" s="267">
        <f>IF(OR(Is_Loading,LEN($A429)=0),"",SWDATA!U414)</f>
        <v>0</v>
      </c>
      <c r="AC429" s="267">
        <f>IF(OR(Is_Loading,LEN($A429)=0),"",SWDATA!V414)</f>
        <v>0</v>
      </c>
      <c r="AD429" s="266" t="str">
        <f t="shared" si="1503"/>
        <v/>
      </c>
      <c r="AE429" s="266">
        <f>IF(OR(Is_Loading,LEN($A429)=0),"",SWDATA!X414)</f>
        <v>0</v>
      </c>
      <c r="AF429" s="267">
        <f>IF(OR(Is_Loading,LEN($A429)=0),"",SWDATA!Y414)</f>
        <v>0</v>
      </c>
      <c r="AG429" s="267">
        <f>IF(OR(Is_Loading,LEN($A429)=0),"",SWDATA!Z414)</f>
        <v>0</v>
      </c>
      <c r="AH429" s="266" t="str">
        <f t="shared" si="1504"/>
        <v/>
      </c>
      <c r="AI429" s="266">
        <f>IF(OR(Is_Loading,LEN($A429)=0),"",SWDATA!AB414)</f>
        <v>0</v>
      </c>
      <c r="AJ429" s="267">
        <f>IF(OR(Is_Loading,LEN($A429)=0),"",SWDATA!AC414)</f>
        <v>0</v>
      </c>
      <c r="AK429" s="267">
        <f>IF(OR(Is_Loading,LEN($A429)=0),"",SWDATA!AD414)</f>
        <v>0</v>
      </c>
      <c r="AL429" s="266" t="str">
        <f t="shared" si="1505"/>
        <v/>
      </c>
      <c r="AM429" s="266">
        <f>IF(OR(Is_Loading,LEN($A429)=0),"",SWDATA!AF414)</f>
        <v>0</v>
      </c>
      <c r="AN429" s="267">
        <f>IF(OR(Is_Loading,LEN($A429)=0),"",SWDATA!AG414)</f>
        <v>0</v>
      </c>
      <c r="AO429" s="323">
        <f>IF(OR(Is_Loading,LEN($A429)=0),"",SWDATA!AH414)</f>
        <v>0</v>
      </c>
      <c r="AP429" s="320" t="str">
        <f t="shared" si="1506"/>
        <v/>
      </c>
      <c r="AQ429" s="266">
        <f>IF(OR(Is_Loading,LEN($A429)=0),"",SWDATA!AJ414)</f>
        <v>0</v>
      </c>
      <c r="AR429" s="267">
        <f>IF(OR(Is_Loading,LEN($A429)=0),"",SWDATA!AK414)</f>
        <v>0</v>
      </c>
      <c r="AS429" s="267">
        <f>IF(OR(Is_Loading,LEN($A429)=0),"",SWDATA!AL414)</f>
        <v>0</v>
      </c>
      <c r="AT429" s="266" t="str">
        <f t="shared" si="1507"/>
        <v/>
      </c>
      <c r="AU429" s="266">
        <f>IF(OR(Is_Loading,LEN($A429)=0),"",SWDATA!AN414)</f>
        <v>0</v>
      </c>
      <c r="AV429" s="267">
        <f>IF(OR(Is_Loading,LEN($A429)=0),"",SWDATA!AO414)</f>
        <v>0</v>
      </c>
      <c r="AW429" s="267">
        <f>IF(OR(Is_Loading,LEN($A429)=0),"",SWDATA!AP414)</f>
        <v>0</v>
      </c>
      <c r="AX429" s="266" t="str">
        <f t="shared" si="1508"/>
        <v/>
      </c>
      <c r="AY429" s="266">
        <f>IF(OR(Is_Loading,LEN($A429)=0),"",SWDATA!AR414)</f>
        <v>0</v>
      </c>
      <c r="AZ429" s="267">
        <f>IF(OR(Is_Loading,LEN($A429)=0),"",SWDATA!AS414)</f>
        <v>0</v>
      </c>
      <c r="BA429" s="267">
        <f>IF(OR(Is_Loading,LEN($A429)=0),"",SWDATA!AT414)</f>
        <v>0</v>
      </c>
      <c r="BB429" s="266" t="str">
        <f t="shared" si="1509"/>
        <v/>
      </c>
      <c r="BC429" s="266">
        <f>IF(OR(Is_Loading,LEN($A429)=0),"",SWDATA!AV414)</f>
        <v>0</v>
      </c>
      <c r="BD429" s="267">
        <f>IF(OR(Is_Loading,LEN($A429)=0),"",SWDATA!AW414)</f>
        <v>0</v>
      </c>
      <c r="BE429" s="323">
        <f>IF(OR(Is_Loading,LEN($A429)=0),"",SWDATA!AX414)</f>
        <v>0</v>
      </c>
      <c r="BF429" s="320" t="str">
        <f t="shared" si="1510"/>
        <v/>
      </c>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c r="CD429" s="11"/>
      <c r="CE429" s="11"/>
      <c r="CF429" s="11"/>
      <c r="CG429" s="11"/>
      <c r="CH429" s="11"/>
      <c r="CI429" s="11"/>
      <c r="CJ429" s="11"/>
      <c r="CK429" s="11"/>
      <c r="CL429" s="11"/>
      <c r="CM429" s="11"/>
      <c r="CN429" s="351"/>
      <c r="CO429" s="351"/>
      <c r="CP429" s="351"/>
      <c r="CQ429" s="351"/>
      <c r="CR429" s="351"/>
      <c r="CS429" s="351"/>
      <c r="CT429" s="351"/>
      <c r="CU429" s="351"/>
      <c r="CV429" s="351"/>
      <c r="CW429" s="351"/>
      <c r="CX429" s="351"/>
      <c r="CY429" s="351"/>
      <c r="CZ429" s="351"/>
      <c r="DA429" s="351"/>
      <c r="DB429" s="351"/>
      <c r="DC429" s="351"/>
      <c r="DD429" s="351"/>
      <c r="DE429" s="351"/>
      <c r="DF429" s="351"/>
      <c r="DG429" s="351"/>
      <c r="DH429" s="351"/>
      <c r="DI429" s="351"/>
      <c r="DJ429" s="351"/>
      <c r="DK429" s="351"/>
      <c r="DL429" s="351"/>
      <c r="DM429" s="351"/>
      <c r="DN429" s="351"/>
      <c r="DS429" s="372"/>
      <c r="DT429" s="374"/>
      <c r="DU429" s="375"/>
      <c r="DV429" s="375"/>
      <c r="DW429" s="375"/>
      <c r="DX429" s="375">
        <v>1</v>
      </c>
      <c r="DY429" s="375">
        <f t="shared" si="1626"/>
        <v>0</v>
      </c>
      <c r="DZ429" s="375">
        <f t="shared" si="1627"/>
        <v>0</v>
      </c>
      <c r="EA429" s="375">
        <f t="shared" si="1628"/>
        <v>1</v>
      </c>
      <c r="EB429" s="375">
        <f t="shared" si="1629"/>
        <v>0</v>
      </c>
      <c r="EC429" s="375">
        <f t="shared" si="1630"/>
        <v>0</v>
      </c>
      <c r="ED429" s="375">
        <f t="shared" si="1631"/>
        <v>1</v>
      </c>
      <c r="EE429" s="375">
        <f t="shared" si="1632"/>
        <v>0</v>
      </c>
      <c r="EF429" s="375">
        <f t="shared" si="1633"/>
        <v>0</v>
      </c>
      <c r="EG429" s="375">
        <f t="shared" si="1634"/>
        <v>1</v>
      </c>
      <c r="EH429" s="375">
        <f t="shared" si="1635"/>
        <v>0</v>
      </c>
      <c r="EI429" s="375">
        <f t="shared" si="1636"/>
        <v>0</v>
      </c>
      <c r="EJ429" s="375">
        <f t="shared" si="1637"/>
        <v>1</v>
      </c>
      <c r="EK429" s="375">
        <f t="shared" si="1638"/>
        <v>0</v>
      </c>
      <c r="EL429" s="375">
        <f t="shared" si="1639"/>
        <v>0</v>
      </c>
      <c r="EM429" s="375">
        <f t="shared" si="1640"/>
        <v>1</v>
      </c>
      <c r="EN429" s="375">
        <f t="shared" si="1641"/>
        <v>0</v>
      </c>
      <c r="EO429" s="375">
        <f t="shared" si="1642"/>
        <v>0</v>
      </c>
      <c r="EP429" s="375">
        <f t="shared" si="1643"/>
        <v>1</v>
      </c>
      <c r="EQ429" s="375">
        <f t="shared" si="1644"/>
        <v>0</v>
      </c>
      <c r="ER429" s="375">
        <f t="shared" si="1645"/>
        <v>0</v>
      </c>
      <c r="ES429" s="375">
        <f t="shared" si="1646"/>
        <v>1</v>
      </c>
      <c r="ET429" s="375">
        <f t="shared" si="1647"/>
        <v>0</v>
      </c>
      <c r="EU429" s="375">
        <f t="shared" si="1648"/>
        <v>0</v>
      </c>
      <c r="EV429" s="375">
        <f t="shared" si="1649"/>
        <v>1</v>
      </c>
      <c r="EW429" s="375">
        <f t="shared" si="1650"/>
        <v>0</v>
      </c>
      <c r="EX429" s="375">
        <f t="shared" si="1651"/>
        <v>0</v>
      </c>
      <c r="EY429" s="375">
        <f t="shared" si="1652"/>
        <v>1</v>
      </c>
      <c r="EZ429" s="375">
        <f t="shared" si="1653"/>
        <v>0</v>
      </c>
      <c r="FA429" s="375">
        <f t="shared" si="1654"/>
        <v>0</v>
      </c>
      <c r="FB429" s="375">
        <f t="shared" si="1655"/>
        <v>1</v>
      </c>
      <c r="FC429" s="375">
        <f t="shared" si="1656"/>
        <v>0</v>
      </c>
      <c r="FD429" s="375">
        <f t="shared" si="1657"/>
        <v>0</v>
      </c>
      <c r="FE429" s="376"/>
      <c r="FF429" s="372"/>
      <c r="FG429" s="372"/>
      <c r="FH429" s="372"/>
      <c r="FI429" s="372"/>
      <c r="FJ429" s="372"/>
      <c r="FK429" s="372"/>
      <c r="FL429" s="372"/>
      <c r="FM429" s="372"/>
      <c r="FN429" s="372"/>
      <c r="FO429" s="372"/>
      <c r="FP429" s="372"/>
      <c r="FQ429" s="372"/>
      <c r="FR429" s="372"/>
      <c r="FS429" s="372"/>
      <c r="FT429" s="372"/>
      <c r="FU429" s="372"/>
      <c r="FV429" s="372"/>
      <c r="FW429" s="372"/>
      <c r="FX429" s="372"/>
      <c r="FY429" s="372"/>
      <c r="FZ429" s="372"/>
      <c r="GA429" s="372"/>
      <c r="GB429" s="372"/>
      <c r="GC429" s="372"/>
      <c r="GD429" s="372"/>
      <c r="GE429" s="372"/>
      <c r="GF429" s="372"/>
      <c r="GG429" s="372"/>
      <c r="GH429" s="372"/>
      <c r="GI429" s="372"/>
      <c r="GJ429" s="372"/>
      <c r="GK429" s="372"/>
      <c r="GL429" s="372"/>
      <c r="GM429" s="372"/>
      <c r="GN429" s="372"/>
      <c r="GO429" s="372"/>
      <c r="GP429" s="372"/>
      <c r="GQ429" s="372"/>
      <c r="GR429" s="372"/>
      <c r="GS429" s="372"/>
      <c r="GT429" s="372"/>
      <c r="GU429" s="372"/>
      <c r="GV429" s="372"/>
      <c r="GW429" s="372"/>
      <c r="GX429" s="372"/>
      <c r="GY429" s="372"/>
      <c r="GZ429" s="372"/>
      <c r="HA429" s="372"/>
      <c r="HB429" s="372"/>
      <c r="HC429" s="372"/>
    </row>
    <row r="430" spans="1:211" s="373" customFormat="1" ht="15" hidden="1" customHeight="1" outlineLevel="1" x14ac:dyDescent="0.2">
      <c r="A430" s="366">
        <f>SWDATA!O415</f>
        <v>0</v>
      </c>
      <c r="B430" s="366">
        <f>SWDATA!M415</f>
        <v>0</v>
      </c>
      <c r="C430" s="351">
        <f>IF(AND(SWDATA!M415=1,SWDATA!Q415="promotions"),SWDATA!P415,0)</f>
        <v>0</v>
      </c>
      <c r="D430" s="367">
        <f>ROW(SWDATA!M415)</f>
        <v>415</v>
      </c>
      <c r="E430" s="368">
        <f t="shared" si="1661"/>
        <v>0</v>
      </c>
      <c r="F430" s="369">
        <f t="shared" si="1498"/>
        <v>1</v>
      </c>
      <c r="G430" s="366" t="str">
        <f t="shared" si="1499"/>
        <v/>
      </c>
      <c r="H430" s="370"/>
      <c r="J430" s="238">
        <f t="shared" si="1500"/>
        <v>0</v>
      </c>
      <c r="K430" s="239" t="str">
        <f t="shared" si="1501"/>
        <v/>
      </c>
      <c r="L430" s="342"/>
      <c r="M430" s="345"/>
      <c r="N430" s="340" t="str">
        <f>IF(LEN(SWDATA!F415)=0,"",N429)</f>
        <v/>
      </c>
      <c r="O430" s="296" t="str">
        <f>IF(LEN(SWDATA!G415)=0,"",O429)</f>
        <v/>
      </c>
      <c r="P430" s="297" t="str">
        <f>IF(LEN(SWDATA!C415)=0,"",SWDATA!C415)</f>
        <v/>
      </c>
      <c r="Q430" s="312" t="str">
        <f t="shared" si="1502"/>
        <v/>
      </c>
      <c r="R430" s="223" t="s">
        <v>261</v>
      </c>
      <c r="S430" s="224"/>
      <c r="T430" s="224"/>
      <c r="U430" s="264" t="s">
        <v>613</v>
      </c>
      <c r="V430" s="205" t="s">
        <v>221</v>
      </c>
      <c r="W430" s="266">
        <f>IF(OR(Is_Loading,LEN($A430)=0),"",SWDATA!P415)</f>
        <v>0</v>
      </c>
      <c r="X430" s="267">
        <f>IF(OR(Is_Loading,LEN($A430)=0),"",SWDATA!Q415)</f>
        <v>0</v>
      </c>
      <c r="Y430" s="267">
        <f>IF(OR(Is_Loading,LEN($A430)=0),"",SWDATA!R415)</f>
        <v>0</v>
      </c>
      <c r="Z430" s="266" t="str">
        <f t="shared" si="1662"/>
        <v/>
      </c>
      <c r="AA430" s="266">
        <f>IF(OR(Is_Loading,LEN($A430)=0),"",SWDATA!T415)</f>
        <v>0</v>
      </c>
      <c r="AB430" s="267">
        <f>IF(OR(Is_Loading,LEN($A430)=0),"",SWDATA!U415)</f>
        <v>0</v>
      </c>
      <c r="AC430" s="267">
        <f>IF(OR(Is_Loading,LEN($A430)=0),"",SWDATA!V415)</f>
        <v>0</v>
      </c>
      <c r="AD430" s="266" t="str">
        <f t="shared" si="1503"/>
        <v/>
      </c>
      <c r="AE430" s="266">
        <f>IF(OR(Is_Loading,LEN($A430)=0),"",SWDATA!X415)</f>
        <v>0</v>
      </c>
      <c r="AF430" s="267">
        <f>IF(OR(Is_Loading,LEN($A430)=0),"",SWDATA!Y415)</f>
        <v>0</v>
      </c>
      <c r="AG430" s="267">
        <f>IF(OR(Is_Loading,LEN($A430)=0),"",SWDATA!Z415)</f>
        <v>0</v>
      </c>
      <c r="AH430" s="266" t="str">
        <f t="shared" si="1504"/>
        <v/>
      </c>
      <c r="AI430" s="266">
        <f>IF(OR(Is_Loading,LEN($A430)=0),"",SWDATA!AB415)</f>
        <v>0</v>
      </c>
      <c r="AJ430" s="267">
        <f>IF(OR(Is_Loading,LEN($A430)=0),"",SWDATA!AC415)</f>
        <v>0</v>
      </c>
      <c r="AK430" s="267">
        <f>IF(OR(Is_Loading,LEN($A430)=0),"",SWDATA!AD415)</f>
        <v>0</v>
      </c>
      <c r="AL430" s="266" t="str">
        <f t="shared" si="1505"/>
        <v/>
      </c>
      <c r="AM430" s="266">
        <f>IF(OR(Is_Loading,LEN($A430)=0),"",SWDATA!AF415)</f>
        <v>0</v>
      </c>
      <c r="AN430" s="267">
        <f>IF(OR(Is_Loading,LEN($A430)=0),"",SWDATA!AG415)</f>
        <v>0</v>
      </c>
      <c r="AO430" s="323">
        <f>IF(OR(Is_Loading,LEN($A430)=0),"",SWDATA!AH415)</f>
        <v>0</v>
      </c>
      <c r="AP430" s="320" t="str">
        <f t="shared" si="1506"/>
        <v/>
      </c>
      <c r="AQ430" s="266">
        <f>IF(OR(Is_Loading,LEN($A430)=0),"",SWDATA!AJ415)</f>
        <v>0</v>
      </c>
      <c r="AR430" s="267">
        <f>IF(OR(Is_Loading,LEN($A430)=0),"",SWDATA!AK415)</f>
        <v>0</v>
      </c>
      <c r="AS430" s="267">
        <f>IF(OR(Is_Loading,LEN($A430)=0),"",SWDATA!AL415)</f>
        <v>0</v>
      </c>
      <c r="AT430" s="266" t="str">
        <f t="shared" si="1507"/>
        <v/>
      </c>
      <c r="AU430" s="266">
        <f>IF(OR(Is_Loading,LEN($A430)=0),"",SWDATA!AN415)</f>
        <v>0</v>
      </c>
      <c r="AV430" s="267">
        <f>IF(OR(Is_Loading,LEN($A430)=0),"",SWDATA!AO415)</f>
        <v>0</v>
      </c>
      <c r="AW430" s="267">
        <f>IF(OR(Is_Loading,LEN($A430)=0),"",SWDATA!AP415)</f>
        <v>0</v>
      </c>
      <c r="AX430" s="266" t="str">
        <f t="shared" si="1508"/>
        <v/>
      </c>
      <c r="AY430" s="266">
        <f>IF(OR(Is_Loading,LEN($A430)=0),"",SWDATA!AR415)</f>
        <v>0</v>
      </c>
      <c r="AZ430" s="267">
        <f>IF(OR(Is_Loading,LEN($A430)=0),"",SWDATA!AS415)</f>
        <v>0</v>
      </c>
      <c r="BA430" s="267">
        <f>IF(OR(Is_Loading,LEN($A430)=0),"",SWDATA!AT415)</f>
        <v>0</v>
      </c>
      <c r="BB430" s="266" t="str">
        <f t="shared" si="1509"/>
        <v/>
      </c>
      <c r="BC430" s="266">
        <f>IF(OR(Is_Loading,LEN($A430)=0),"",SWDATA!AV415)</f>
        <v>0</v>
      </c>
      <c r="BD430" s="267">
        <f>IF(OR(Is_Loading,LEN($A430)=0),"",SWDATA!AW415)</f>
        <v>0</v>
      </c>
      <c r="BE430" s="323">
        <f>IF(OR(Is_Loading,LEN($A430)=0),"",SWDATA!AX415)</f>
        <v>0</v>
      </c>
      <c r="BF430" s="320" t="str">
        <f t="shared" si="1510"/>
        <v/>
      </c>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c r="CD430" s="11"/>
      <c r="CE430" s="11"/>
      <c r="CF430" s="11"/>
      <c r="CG430" s="11"/>
      <c r="CH430" s="11"/>
      <c r="CI430" s="11"/>
      <c r="CJ430" s="11"/>
      <c r="CK430" s="11"/>
      <c r="CL430" s="11"/>
      <c r="CM430" s="11"/>
      <c r="CN430" s="351"/>
      <c r="CO430" s="351"/>
      <c r="CP430" s="351"/>
      <c r="CQ430" s="351"/>
      <c r="CR430" s="351"/>
      <c r="CS430" s="351"/>
      <c r="CT430" s="351"/>
      <c r="CU430" s="351"/>
      <c r="CV430" s="351"/>
      <c r="CW430" s="351"/>
      <c r="CX430" s="351"/>
      <c r="CY430" s="351"/>
      <c r="CZ430" s="351"/>
      <c r="DA430" s="351"/>
      <c r="DB430" s="351"/>
      <c r="DC430" s="351"/>
      <c r="DD430" s="351"/>
      <c r="DE430" s="351"/>
      <c r="DF430" s="351"/>
      <c r="DG430" s="351"/>
      <c r="DH430" s="351"/>
      <c r="DI430" s="351"/>
      <c r="DJ430" s="351"/>
      <c r="DK430" s="351"/>
      <c r="DL430" s="351"/>
      <c r="DM430" s="351"/>
      <c r="DN430" s="351"/>
      <c r="DS430" s="372"/>
      <c r="DT430" s="374"/>
      <c r="DU430" s="375"/>
      <c r="DV430" s="375"/>
      <c r="DW430" s="375"/>
      <c r="DX430" s="375">
        <v>1</v>
      </c>
      <c r="DY430" s="375">
        <f t="shared" si="1626"/>
        <v>0</v>
      </c>
      <c r="DZ430" s="375">
        <f t="shared" si="1627"/>
        <v>0</v>
      </c>
      <c r="EA430" s="375">
        <f t="shared" si="1628"/>
        <v>1</v>
      </c>
      <c r="EB430" s="375">
        <f t="shared" si="1629"/>
        <v>0</v>
      </c>
      <c r="EC430" s="375">
        <f t="shared" si="1630"/>
        <v>0</v>
      </c>
      <c r="ED430" s="375">
        <f t="shared" si="1631"/>
        <v>1</v>
      </c>
      <c r="EE430" s="375">
        <f t="shared" si="1632"/>
        <v>0</v>
      </c>
      <c r="EF430" s="375">
        <f t="shared" si="1633"/>
        <v>0</v>
      </c>
      <c r="EG430" s="375">
        <f t="shared" si="1634"/>
        <v>1</v>
      </c>
      <c r="EH430" s="375">
        <f t="shared" si="1635"/>
        <v>0</v>
      </c>
      <c r="EI430" s="375">
        <f t="shared" si="1636"/>
        <v>0</v>
      </c>
      <c r="EJ430" s="375">
        <f t="shared" si="1637"/>
        <v>1</v>
      </c>
      <c r="EK430" s="375">
        <f t="shared" si="1638"/>
        <v>0</v>
      </c>
      <c r="EL430" s="375">
        <f t="shared" si="1639"/>
        <v>0</v>
      </c>
      <c r="EM430" s="375">
        <f t="shared" si="1640"/>
        <v>1</v>
      </c>
      <c r="EN430" s="375">
        <f t="shared" si="1641"/>
        <v>0</v>
      </c>
      <c r="EO430" s="375">
        <f t="shared" si="1642"/>
        <v>0</v>
      </c>
      <c r="EP430" s="375">
        <f t="shared" si="1643"/>
        <v>1</v>
      </c>
      <c r="EQ430" s="375">
        <f t="shared" si="1644"/>
        <v>0</v>
      </c>
      <c r="ER430" s="375">
        <f t="shared" si="1645"/>
        <v>0</v>
      </c>
      <c r="ES430" s="375">
        <f t="shared" si="1646"/>
        <v>1</v>
      </c>
      <c r="ET430" s="375">
        <f t="shared" si="1647"/>
        <v>0</v>
      </c>
      <c r="EU430" s="375">
        <f t="shared" si="1648"/>
        <v>0</v>
      </c>
      <c r="EV430" s="375">
        <f t="shared" si="1649"/>
        <v>1</v>
      </c>
      <c r="EW430" s="375">
        <f t="shared" si="1650"/>
        <v>0</v>
      </c>
      <c r="EX430" s="375">
        <f t="shared" si="1651"/>
        <v>0</v>
      </c>
      <c r="EY430" s="375">
        <f t="shared" si="1652"/>
        <v>1</v>
      </c>
      <c r="EZ430" s="375">
        <f t="shared" si="1653"/>
        <v>0</v>
      </c>
      <c r="FA430" s="375">
        <f t="shared" si="1654"/>
        <v>0</v>
      </c>
      <c r="FB430" s="375">
        <f t="shared" si="1655"/>
        <v>1</v>
      </c>
      <c r="FC430" s="375">
        <f t="shared" si="1656"/>
        <v>0</v>
      </c>
      <c r="FD430" s="375">
        <f t="shared" si="1657"/>
        <v>0</v>
      </c>
      <c r="FE430" s="376"/>
      <c r="FF430" s="372"/>
      <c r="FG430" s="372"/>
      <c r="FH430" s="372"/>
      <c r="FI430" s="372"/>
      <c r="FJ430" s="372"/>
      <c r="FK430" s="372"/>
      <c r="FL430" s="372"/>
      <c r="FM430" s="372"/>
      <c r="FN430" s="372"/>
      <c r="FO430" s="372"/>
      <c r="FP430" s="372"/>
      <c r="FQ430" s="372"/>
      <c r="FR430" s="372"/>
      <c r="FS430" s="372"/>
      <c r="FT430" s="372"/>
      <c r="FU430" s="372"/>
      <c r="FV430" s="372"/>
      <c r="FW430" s="372"/>
      <c r="FX430" s="372"/>
      <c r="FY430" s="372"/>
      <c r="FZ430" s="372"/>
      <c r="GA430" s="372"/>
      <c r="GB430" s="372"/>
      <c r="GC430" s="372"/>
      <c r="GD430" s="372"/>
      <c r="GE430" s="372"/>
      <c r="GF430" s="372"/>
      <c r="GG430" s="372"/>
      <c r="GH430" s="372"/>
      <c r="GI430" s="372"/>
      <c r="GJ430" s="372"/>
      <c r="GK430" s="372"/>
      <c r="GL430" s="372"/>
      <c r="GM430" s="372"/>
      <c r="GN430" s="372"/>
      <c r="GO430" s="372"/>
      <c r="GP430" s="372"/>
      <c r="GQ430" s="372"/>
      <c r="GR430" s="372"/>
      <c r="GS430" s="372"/>
      <c r="GT430" s="372"/>
      <c r="GU430" s="372"/>
      <c r="GV430" s="372"/>
      <c r="GW430" s="372"/>
      <c r="GX430" s="372"/>
      <c r="GY430" s="372"/>
      <c r="GZ430" s="372"/>
      <c r="HA430" s="372"/>
      <c r="HB430" s="372"/>
      <c r="HC430" s="372"/>
    </row>
    <row r="431" spans="1:211" s="373" customFormat="1" ht="15" hidden="1" customHeight="1" outlineLevel="1" x14ac:dyDescent="0.2">
      <c r="A431" s="366">
        <f>SWDATA!O416</f>
        <v>0</v>
      </c>
      <c r="B431" s="366">
        <f>SWDATA!M416</f>
        <v>0</v>
      </c>
      <c r="C431" s="351">
        <f>IF(AND(SWDATA!M416=1,SWDATA!Q416="promotions"),SWDATA!P416,0)</f>
        <v>0</v>
      </c>
      <c r="D431" s="367">
        <f>ROW(SWDATA!M416)</f>
        <v>416</v>
      </c>
      <c r="E431" s="368">
        <f t="shared" si="1661"/>
        <v>0</v>
      </c>
      <c r="F431" s="369">
        <f t="shared" si="1498"/>
        <v>1</v>
      </c>
      <c r="G431" s="366" t="str">
        <f t="shared" si="1499"/>
        <v/>
      </c>
      <c r="H431" s="370"/>
      <c r="J431" s="238">
        <f t="shared" si="1500"/>
        <v>0</v>
      </c>
      <c r="K431" s="239" t="str">
        <f t="shared" si="1501"/>
        <v/>
      </c>
      <c r="L431" s="342"/>
      <c r="M431" s="345"/>
      <c r="N431" s="340" t="str">
        <f>IF(LEN(SWDATA!F416)=0,"",N430)</f>
        <v/>
      </c>
      <c r="O431" s="296" t="str">
        <f>IF(LEN(SWDATA!G416)=0,"",O430)</f>
        <v/>
      </c>
      <c r="P431" s="297" t="str">
        <f>IF(LEN(SWDATA!C416)=0,"",SWDATA!C416)</f>
        <v/>
      </c>
      <c r="Q431" s="312" t="str">
        <f t="shared" si="1502"/>
        <v/>
      </c>
      <c r="R431" s="223" t="s">
        <v>261</v>
      </c>
      <c r="S431" s="224" t="s">
        <v>485</v>
      </c>
      <c r="T431" s="224"/>
      <c r="U431" s="264" t="s">
        <v>609</v>
      </c>
      <c r="V431" s="205" t="s">
        <v>221</v>
      </c>
      <c r="W431" s="266">
        <f>IF(OR(Is_Loading,LEN($A431)=0),"",SWDATA!P416)</f>
        <v>0</v>
      </c>
      <c r="X431" s="267">
        <f>IF(OR(Is_Loading,LEN($A431)=0),"",SWDATA!Q416)</f>
        <v>0</v>
      </c>
      <c r="Y431" s="267">
        <f>IF(OR(Is_Loading,LEN($A431)=0),"",SWDATA!R416)</f>
        <v>0</v>
      </c>
      <c r="Z431" s="266" t="str">
        <f t="shared" si="1662"/>
        <v/>
      </c>
      <c r="AA431" s="266">
        <f>IF(OR(Is_Loading,LEN($A431)=0),"",SWDATA!T416)</f>
        <v>0</v>
      </c>
      <c r="AB431" s="267">
        <f>IF(OR(Is_Loading,LEN($A431)=0),"",SWDATA!U416)</f>
        <v>0</v>
      </c>
      <c r="AC431" s="267">
        <f>IF(OR(Is_Loading,LEN($A431)=0),"",SWDATA!V416)</f>
        <v>0</v>
      </c>
      <c r="AD431" s="266" t="str">
        <f t="shared" si="1503"/>
        <v/>
      </c>
      <c r="AE431" s="266">
        <f>IF(OR(Is_Loading,LEN($A431)=0),"",SWDATA!X416)</f>
        <v>0</v>
      </c>
      <c r="AF431" s="267">
        <f>IF(OR(Is_Loading,LEN($A431)=0),"",SWDATA!Y416)</f>
        <v>0</v>
      </c>
      <c r="AG431" s="267">
        <f>IF(OR(Is_Loading,LEN($A431)=0),"",SWDATA!Z416)</f>
        <v>0</v>
      </c>
      <c r="AH431" s="266" t="str">
        <f t="shared" si="1504"/>
        <v/>
      </c>
      <c r="AI431" s="266">
        <f>IF(OR(Is_Loading,LEN($A431)=0),"",SWDATA!AB416)</f>
        <v>0</v>
      </c>
      <c r="AJ431" s="267">
        <f>IF(OR(Is_Loading,LEN($A431)=0),"",SWDATA!AC416)</f>
        <v>0</v>
      </c>
      <c r="AK431" s="267">
        <f>IF(OR(Is_Loading,LEN($A431)=0),"",SWDATA!AD416)</f>
        <v>0</v>
      </c>
      <c r="AL431" s="266" t="str">
        <f t="shared" si="1505"/>
        <v/>
      </c>
      <c r="AM431" s="266">
        <f>IF(OR(Is_Loading,LEN($A431)=0),"",SWDATA!AF416)</f>
        <v>0</v>
      </c>
      <c r="AN431" s="267">
        <f>IF(OR(Is_Loading,LEN($A431)=0),"",SWDATA!AG416)</f>
        <v>0</v>
      </c>
      <c r="AO431" s="323">
        <f>IF(OR(Is_Loading,LEN($A431)=0),"",SWDATA!AH416)</f>
        <v>0</v>
      </c>
      <c r="AP431" s="320" t="str">
        <f t="shared" si="1506"/>
        <v/>
      </c>
      <c r="AQ431" s="266">
        <f>IF(OR(Is_Loading,LEN($A431)=0),"",SWDATA!AJ416)</f>
        <v>0</v>
      </c>
      <c r="AR431" s="267">
        <f>IF(OR(Is_Loading,LEN($A431)=0),"",SWDATA!AK416)</f>
        <v>0</v>
      </c>
      <c r="AS431" s="267">
        <f>IF(OR(Is_Loading,LEN($A431)=0),"",SWDATA!AL416)</f>
        <v>0</v>
      </c>
      <c r="AT431" s="266" t="str">
        <f t="shared" si="1507"/>
        <v/>
      </c>
      <c r="AU431" s="266">
        <f>IF(OR(Is_Loading,LEN($A431)=0),"",SWDATA!AN416)</f>
        <v>0</v>
      </c>
      <c r="AV431" s="267">
        <f>IF(OR(Is_Loading,LEN($A431)=0),"",SWDATA!AO416)</f>
        <v>0</v>
      </c>
      <c r="AW431" s="267">
        <f>IF(OR(Is_Loading,LEN($A431)=0),"",SWDATA!AP416)</f>
        <v>0</v>
      </c>
      <c r="AX431" s="266" t="str">
        <f t="shared" si="1508"/>
        <v/>
      </c>
      <c r="AY431" s="266">
        <f>IF(OR(Is_Loading,LEN($A431)=0),"",SWDATA!AR416)</f>
        <v>0</v>
      </c>
      <c r="AZ431" s="267">
        <f>IF(OR(Is_Loading,LEN($A431)=0),"",SWDATA!AS416)</f>
        <v>0</v>
      </c>
      <c r="BA431" s="267">
        <f>IF(OR(Is_Loading,LEN($A431)=0),"",SWDATA!AT416)</f>
        <v>0</v>
      </c>
      <c r="BB431" s="266" t="str">
        <f t="shared" si="1509"/>
        <v/>
      </c>
      <c r="BC431" s="266">
        <f>IF(OR(Is_Loading,LEN($A431)=0),"",SWDATA!AV416)</f>
        <v>0</v>
      </c>
      <c r="BD431" s="267">
        <f>IF(OR(Is_Loading,LEN($A431)=0),"",SWDATA!AW416)</f>
        <v>0</v>
      </c>
      <c r="BE431" s="323">
        <f>IF(OR(Is_Loading,LEN($A431)=0),"",SWDATA!AX416)</f>
        <v>0</v>
      </c>
      <c r="BF431" s="320" t="str">
        <f t="shared" si="1510"/>
        <v/>
      </c>
      <c r="BG431" s="11"/>
      <c r="BH431" s="11"/>
      <c r="BI431" s="11"/>
      <c r="BJ431" s="11"/>
      <c r="BK431" s="11"/>
      <c r="BL431" s="11"/>
      <c r="BM431" s="11"/>
      <c r="BN431" s="11"/>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1"/>
      <c r="CK431" s="11"/>
      <c r="CL431" s="11"/>
      <c r="CM431" s="11"/>
      <c r="CN431" s="351"/>
      <c r="CO431" s="351"/>
      <c r="CP431" s="351"/>
      <c r="CQ431" s="351"/>
      <c r="CR431" s="351"/>
      <c r="CS431" s="351"/>
      <c r="CT431" s="351"/>
      <c r="CU431" s="351"/>
      <c r="CV431" s="351"/>
      <c r="CW431" s="351"/>
      <c r="CX431" s="351"/>
      <c r="CY431" s="351"/>
      <c r="CZ431" s="351"/>
      <c r="DA431" s="351"/>
      <c r="DB431" s="351"/>
      <c r="DC431" s="351"/>
      <c r="DD431" s="351"/>
      <c r="DE431" s="351"/>
      <c r="DF431" s="351"/>
      <c r="DG431" s="351"/>
      <c r="DH431" s="351"/>
      <c r="DI431" s="351"/>
      <c r="DJ431" s="351"/>
      <c r="DK431" s="351"/>
      <c r="DL431" s="351"/>
      <c r="DM431" s="351"/>
      <c r="DN431" s="351"/>
      <c r="DS431" s="372"/>
      <c r="DT431" s="374"/>
      <c r="DU431" s="375"/>
      <c r="DV431" s="375"/>
      <c r="DW431" s="375"/>
      <c r="DX431" s="375">
        <v>1</v>
      </c>
      <c r="DY431" s="375">
        <f t="shared" si="1626"/>
        <v>0</v>
      </c>
      <c r="DZ431" s="375">
        <f t="shared" si="1627"/>
        <v>0</v>
      </c>
      <c r="EA431" s="375">
        <f t="shared" si="1628"/>
        <v>1</v>
      </c>
      <c r="EB431" s="375">
        <f t="shared" si="1629"/>
        <v>0</v>
      </c>
      <c r="EC431" s="375">
        <f t="shared" si="1630"/>
        <v>0</v>
      </c>
      <c r="ED431" s="375">
        <f t="shared" si="1631"/>
        <v>1</v>
      </c>
      <c r="EE431" s="375">
        <f t="shared" si="1632"/>
        <v>0</v>
      </c>
      <c r="EF431" s="375">
        <f t="shared" si="1633"/>
        <v>0</v>
      </c>
      <c r="EG431" s="375">
        <f t="shared" si="1634"/>
        <v>1</v>
      </c>
      <c r="EH431" s="375">
        <f t="shared" si="1635"/>
        <v>0</v>
      </c>
      <c r="EI431" s="375">
        <f t="shared" si="1636"/>
        <v>0</v>
      </c>
      <c r="EJ431" s="375">
        <f t="shared" si="1637"/>
        <v>1</v>
      </c>
      <c r="EK431" s="375">
        <f t="shared" si="1638"/>
        <v>0</v>
      </c>
      <c r="EL431" s="375">
        <f t="shared" si="1639"/>
        <v>0</v>
      </c>
      <c r="EM431" s="375">
        <f t="shared" si="1640"/>
        <v>1</v>
      </c>
      <c r="EN431" s="375">
        <f t="shared" si="1641"/>
        <v>0</v>
      </c>
      <c r="EO431" s="375">
        <f t="shared" si="1642"/>
        <v>0</v>
      </c>
      <c r="EP431" s="375">
        <f t="shared" si="1643"/>
        <v>1</v>
      </c>
      <c r="EQ431" s="375">
        <f t="shared" si="1644"/>
        <v>0</v>
      </c>
      <c r="ER431" s="375">
        <f t="shared" si="1645"/>
        <v>0</v>
      </c>
      <c r="ES431" s="375">
        <f t="shared" si="1646"/>
        <v>1</v>
      </c>
      <c r="ET431" s="375">
        <f t="shared" si="1647"/>
        <v>0</v>
      </c>
      <c r="EU431" s="375">
        <f t="shared" si="1648"/>
        <v>0</v>
      </c>
      <c r="EV431" s="375">
        <f t="shared" si="1649"/>
        <v>1</v>
      </c>
      <c r="EW431" s="375">
        <f t="shared" si="1650"/>
        <v>0</v>
      </c>
      <c r="EX431" s="375">
        <f t="shared" si="1651"/>
        <v>0</v>
      </c>
      <c r="EY431" s="375">
        <f t="shared" si="1652"/>
        <v>1</v>
      </c>
      <c r="EZ431" s="375">
        <f t="shared" si="1653"/>
        <v>0</v>
      </c>
      <c r="FA431" s="375">
        <f t="shared" si="1654"/>
        <v>0</v>
      </c>
      <c r="FB431" s="375">
        <f t="shared" si="1655"/>
        <v>1</v>
      </c>
      <c r="FC431" s="375">
        <f t="shared" si="1656"/>
        <v>0</v>
      </c>
      <c r="FD431" s="375">
        <f t="shared" si="1657"/>
        <v>0</v>
      </c>
      <c r="FE431" s="376"/>
      <c r="FF431" s="372"/>
      <c r="FG431" s="372"/>
      <c r="FH431" s="372"/>
      <c r="FI431" s="372"/>
      <c r="FJ431" s="372"/>
      <c r="FK431" s="372"/>
      <c r="FL431" s="372"/>
      <c r="FM431" s="372"/>
      <c r="FN431" s="372"/>
      <c r="FO431" s="372"/>
      <c r="FP431" s="372"/>
      <c r="FQ431" s="372"/>
      <c r="FR431" s="372"/>
      <c r="FS431" s="372"/>
      <c r="FT431" s="372"/>
      <c r="FU431" s="372"/>
      <c r="FV431" s="372"/>
      <c r="FW431" s="372"/>
      <c r="FX431" s="372"/>
      <c r="FY431" s="372"/>
      <c r="FZ431" s="372"/>
      <c r="GA431" s="372"/>
      <c r="GB431" s="372"/>
      <c r="GC431" s="372"/>
      <c r="GD431" s="372"/>
      <c r="GE431" s="372"/>
      <c r="GF431" s="372"/>
      <c r="GG431" s="372"/>
      <c r="GH431" s="372"/>
      <c r="GI431" s="372"/>
      <c r="GJ431" s="372"/>
      <c r="GK431" s="372"/>
      <c r="GL431" s="372"/>
      <c r="GM431" s="372"/>
      <c r="GN431" s="372"/>
      <c r="GO431" s="372"/>
      <c r="GP431" s="372"/>
      <c r="GQ431" s="372"/>
      <c r="GR431" s="372"/>
      <c r="GS431" s="372"/>
      <c r="GT431" s="372"/>
      <c r="GU431" s="372"/>
      <c r="GV431" s="372"/>
      <c r="GW431" s="372"/>
      <c r="GX431" s="372"/>
      <c r="GY431" s="372"/>
      <c r="GZ431" s="372"/>
      <c r="HA431" s="372"/>
      <c r="HB431" s="372"/>
      <c r="HC431" s="372"/>
    </row>
    <row r="432" spans="1:211" s="373" customFormat="1" ht="15" hidden="1" customHeight="1" outlineLevel="1" x14ac:dyDescent="0.2">
      <c r="A432" s="366">
        <f>SWDATA!O417</f>
        <v>0</v>
      </c>
      <c r="B432" s="366">
        <f>SWDATA!M417</f>
        <v>0</v>
      </c>
      <c r="C432" s="351">
        <f>IF(AND(SWDATA!M417=1,SWDATA!Q417="promotions"),SWDATA!P417,0)</f>
        <v>0</v>
      </c>
      <c r="D432" s="371">
        <f>ROW(SWDATA!M417)</f>
        <v>417</v>
      </c>
      <c r="E432" s="368">
        <f ca="1">IF(AND(B432=1,UPPER(HLOOKUP(D432,'Metrics &amp; Attributes View'!$13:$31,19,0))&lt;&gt;"SBOM"),1,0)</f>
        <v>0</v>
      </c>
      <c r="F432" s="369">
        <f t="shared" si="1498"/>
        <v>1</v>
      </c>
      <c r="G432" s="366" t="str">
        <f t="shared" si="1499"/>
        <v/>
      </c>
      <c r="H432" s="370"/>
      <c r="J432" s="238">
        <f t="shared" si="1500"/>
        <v>0</v>
      </c>
      <c r="K432" s="239" t="str">
        <f t="shared" si="1501"/>
        <v/>
      </c>
      <c r="L432" s="342"/>
      <c r="M432" s="345"/>
      <c r="N432" s="340" t="str">
        <f>IF(LEN(SWDATA!F417)=0,"",N431)</f>
        <v/>
      </c>
      <c r="O432" s="296" t="str">
        <f>IF(LEN(SWDATA!G417)=0,"",O431)</f>
        <v/>
      </c>
      <c r="P432" s="297" t="str">
        <f>IF(LEN(SWDATA!C417)=0,"",SWDATA!C417)</f>
        <v/>
      </c>
      <c r="Q432" s="312" t="str">
        <f t="shared" si="1502"/>
        <v/>
      </c>
      <c r="R432" s="223" t="s">
        <v>262</v>
      </c>
      <c r="S432" s="224"/>
      <c r="T432" s="224"/>
      <c r="U432" s="264" t="s">
        <v>627</v>
      </c>
      <c r="V432" s="205" t="s">
        <v>221</v>
      </c>
      <c r="W432" s="266">
        <f>IF(OR(Is_Loading,LEN($A432)=0),"",SWDATA!P417)</f>
        <v>0</v>
      </c>
      <c r="X432" s="267">
        <f>IF(OR(Is_Loading,LEN($A432)=0),"",SWDATA!Q417)</f>
        <v>0</v>
      </c>
      <c r="Y432" s="267">
        <f>IF(OR(Is_Loading,LEN($A432)=0),"",SWDATA!R417)</f>
        <v>0</v>
      </c>
      <c r="Z432" s="266" t="str">
        <f t="shared" si="1662"/>
        <v/>
      </c>
      <c r="AA432" s="266">
        <f>IF(OR(Is_Loading,LEN($A432)=0),"",SWDATA!T417)</f>
        <v>0</v>
      </c>
      <c r="AB432" s="267">
        <f>IF(OR(Is_Loading,LEN($A432)=0),"",SWDATA!U417)</f>
        <v>0</v>
      </c>
      <c r="AC432" s="267">
        <f>IF(OR(Is_Loading,LEN($A432)=0),"",SWDATA!V417)</f>
        <v>0</v>
      </c>
      <c r="AD432" s="266" t="str">
        <f t="shared" si="1503"/>
        <v/>
      </c>
      <c r="AE432" s="266">
        <f>IF(OR(Is_Loading,LEN($A432)=0),"",SWDATA!X417)</f>
        <v>0</v>
      </c>
      <c r="AF432" s="267">
        <f>IF(OR(Is_Loading,LEN($A432)=0),"",SWDATA!Y417)</f>
        <v>0</v>
      </c>
      <c r="AG432" s="267">
        <f>IF(OR(Is_Loading,LEN($A432)=0),"",SWDATA!Z417)</f>
        <v>0</v>
      </c>
      <c r="AH432" s="266" t="str">
        <f t="shared" si="1504"/>
        <v/>
      </c>
      <c r="AI432" s="266">
        <f>IF(OR(Is_Loading,LEN($A432)=0),"",SWDATA!AB417)</f>
        <v>0</v>
      </c>
      <c r="AJ432" s="267">
        <f>IF(OR(Is_Loading,LEN($A432)=0),"",SWDATA!AC417)</f>
        <v>0</v>
      </c>
      <c r="AK432" s="267">
        <f>IF(OR(Is_Loading,LEN($A432)=0),"",SWDATA!AD417)</f>
        <v>0</v>
      </c>
      <c r="AL432" s="266" t="str">
        <f t="shared" si="1505"/>
        <v/>
      </c>
      <c r="AM432" s="266">
        <f>IF(OR(Is_Loading,LEN($A432)=0),"",SWDATA!AF417)</f>
        <v>0</v>
      </c>
      <c r="AN432" s="267">
        <f>IF(OR(Is_Loading,LEN($A432)=0),"",SWDATA!AG417)</f>
        <v>0</v>
      </c>
      <c r="AO432" s="323">
        <f>IF(OR(Is_Loading,LEN($A432)=0),"",SWDATA!AH417)</f>
        <v>0</v>
      </c>
      <c r="AP432" s="320" t="str">
        <f t="shared" si="1506"/>
        <v/>
      </c>
      <c r="AQ432" s="266">
        <f>IF(OR(Is_Loading,LEN($A432)=0),"",SWDATA!AJ417)</f>
        <v>0</v>
      </c>
      <c r="AR432" s="267">
        <f>IF(OR(Is_Loading,LEN($A432)=0),"",SWDATA!AK417)</f>
        <v>0</v>
      </c>
      <c r="AS432" s="267">
        <f>IF(OR(Is_Loading,LEN($A432)=0),"",SWDATA!AL417)</f>
        <v>0</v>
      </c>
      <c r="AT432" s="266" t="str">
        <f t="shared" si="1507"/>
        <v/>
      </c>
      <c r="AU432" s="266">
        <f>IF(OR(Is_Loading,LEN($A432)=0),"",SWDATA!AN417)</f>
        <v>0</v>
      </c>
      <c r="AV432" s="267">
        <f>IF(OR(Is_Loading,LEN($A432)=0),"",SWDATA!AO417)</f>
        <v>0</v>
      </c>
      <c r="AW432" s="267">
        <f>IF(OR(Is_Loading,LEN($A432)=0),"",SWDATA!AP417)</f>
        <v>0</v>
      </c>
      <c r="AX432" s="266" t="str">
        <f t="shared" si="1508"/>
        <v/>
      </c>
      <c r="AY432" s="266">
        <f>IF(OR(Is_Loading,LEN($A432)=0),"",SWDATA!AR417)</f>
        <v>0</v>
      </c>
      <c r="AZ432" s="267">
        <f>IF(OR(Is_Loading,LEN($A432)=0),"",SWDATA!AS417)</f>
        <v>0</v>
      </c>
      <c r="BA432" s="267">
        <f>IF(OR(Is_Loading,LEN($A432)=0),"",SWDATA!AT417)</f>
        <v>0</v>
      </c>
      <c r="BB432" s="266" t="str">
        <f t="shared" si="1509"/>
        <v/>
      </c>
      <c r="BC432" s="266">
        <f>IF(OR(Is_Loading,LEN($A432)=0),"",SWDATA!AV417)</f>
        <v>0</v>
      </c>
      <c r="BD432" s="267">
        <f>IF(OR(Is_Loading,LEN($A432)=0),"",SWDATA!AW417)</f>
        <v>0</v>
      </c>
      <c r="BE432" s="323">
        <f>IF(OR(Is_Loading,LEN($A432)=0),"",SWDATA!AX417)</f>
        <v>0</v>
      </c>
      <c r="BF432" s="332" t="str">
        <f t="shared" si="1510"/>
        <v/>
      </c>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351"/>
      <c r="CO432" s="351"/>
      <c r="CP432" s="351"/>
      <c r="CQ432" s="351"/>
      <c r="CR432" s="351"/>
      <c r="CS432" s="351"/>
      <c r="CT432" s="351"/>
      <c r="CU432" s="351"/>
      <c r="CV432" s="351"/>
      <c r="CW432" s="351"/>
      <c r="CX432" s="351"/>
      <c r="CY432" s="351"/>
      <c r="CZ432" s="351"/>
      <c r="DA432" s="351"/>
      <c r="DB432" s="351"/>
      <c r="DC432" s="351"/>
      <c r="DD432" s="351"/>
      <c r="DE432" s="351"/>
      <c r="DF432" s="351"/>
      <c r="DG432" s="351"/>
      <c r="DH432" s="351"/>
      <c r="DI432" s="351"/>
      <c r="DJ432" s="351"/>
      <c r="DK432" s="351"/>
      <c r="DL432" s="351"/>
      <c r="DM432" s="351"/>
      <c r="DN432" s="351"/>
      <c r="DS432" s="372"/>
      <c r="DT432" s="374"/>
      <c r="DU432" s="375"/>
      <c r="DV432" s="375"/>
      <c r="DW432" s="375"/>
      <c r="DX432" s="375">
        <v>1</v>
      </c>
      <c r="DY432" s="375">
        <f t="shared" si="1626"/>
        <v>0</v>
      </c>
      <c r="DZ432" s="375">
        <f t="shared" si="1627"/>
        <v>0</v>
      </c>
      <c r="EA432" s="375">
        <f t="shared" si="1628"/>
        <v>1</v>
      </c>
      <c r="EB432" s="375">
        <f t="shared" si="1629"/>
        <v>0</v>
      </c>
      <c r="EC432" s="375">
        <f t="shared" si="1630"/>
        <v>0</v>
      </c>
      <c r="ED432" s="375">
        <f t="shared" si="1631"/>
        <v>1</v>
      </c>
      <c r="EE432" s="375">
        <f t="shared" si="1632"/>
        <v>0</v>
      </c>
      <c r="EF432" s="375">
        <f t="shared" si="1633"/>
        <v>0</v>
      </c>
      <c r="EG432" s="375">
        <f t="shared" si="1634"/>
        <v>1</v>
      </c>
      <c r="EH432" s="375">
        <f t="shared" si="1635"/>
        <v>0</v>
      </c>
      <c r="EI432" s="375">
        <f t="shared" si="1636"/>
        <v>0</v>
      </c>
      <c r="EJ432" s="375">
        <f t="shared" si="1637"/>
        <v>1</v>
      </c>
      <c r="EK432" s="375">
        <f t="shared" si="1638"/>
        <v>0</v>
      </c>
      <c r="EL432" s="375">
        <f t="shared" si="1639"/>
        <v>0</v>
      </c>
      <c r="EM432" s="375">
        <f t="shared" si="1640"/>
        <v>1</v>
      </c>
      <c r="EN432" s="375">
        <f t="shared" si="1641"/>
        <v>0</v>
      </c>
      <c r="EO432" s="375">
        <f t="shared" si="1642"/>
        <v>0</v>
      </c>
      <c r="EP432" s="375">
        <f t="shared" si="1643"/>
        <v>1</v>
      </c>
      <c r="EQ432" s="375">
        <f t="shared" si="1644"/>
        <v>0</v>
      </c>
      <c r="ER432" s="375">
        <f t="shared" si="1645"/>
        <v>0</v>
      </c>
      <c r="ES432" s="375">
        <f t="shared" si="1646"/>
        <v>1</v>
      </c>
      <c r="ET432" s="375">
        <f t="shared" si="1647"/>
        <v>0</v>
      </c>
      <c r="EU432" s="375">
        <f t="shared" si="1648"/>
        <v>0</v>
      </c>
      <c r="EV432" s="375">
        <f t="shared" si="1649"/>
        <v>1</v>
      </c>
      <c r="EW432" s="375">
        <f t="shared" si="1650"/>
        <v>0</v>
      </c>
      <c r="EX432" s="375">
        <f t="shared" si="1651"/>
        <v>0</v>
      </c>
      <c r="EY432" s="375">
        <f t="shared" si="1652"/>
        <v>1</v>
      </c>
      <c r="EZ432" s="375">
        <f t="shared" si="1653"/>
        <v>0</v>
      </c>
      <c r="FA432" s="375">
        <f t="shared" si="1654"/>
        <v>0</v>
      </c>
      <c r="FB432" s="375">
        <f t="shared" si="1655"/>
        <v>1</v>
      </c>
      <c r="FC432" s="375">
        <f t="shared" si="1656"/>
        <v>0</v>
      </c>
      <c r="FD432" s="375">
        <f t="shared" si="1657"/>
        <v>0</v>
      </c>
      <c r="FE432" s="376"/>
      <c r="FF432" s="372"/>
      <c r="FG432" s="372"/>
      <c r="FH432" s="372"/>
      <c r="FI432" s="372"/>
      <c r="FJ432" s="372"/>
      <c r="FK432" s="372"/>
      <c r="FL432" s="372"/>
      <c r="FM432" s="372"/>
      <c r="FN432" s="372"/>
      <c r="FO432" s="372"/>
      <c r="FP432" s="372"/>
      <c r="FQ432" s="372"/>
      <c r="FR432" s="372"/>
      <c r="FS432" s="372"/>
      <c r="FT432" s="372"/>
      <c r="FU432" s="372"/>
      <c r="FV432" s="372"/>
      <c r="FW432" s="372"/>
      <c r="FX432" s="372"/>
      <c r="FY432" s="372"/>
      <c r="FZ432" s="372"/>
      <c r="GA432" s="372"/>
      <c r="GB432" s="372"/>
      <c r="GC432" s="372"/>
      <c r="GD432" s="372"/>
      <c r="GE432" s="372"/>
      <c r="GF432" s="372"/>
      <c r="GG432" s="372"/>
      <c r="GH432" s="372"/>
      <c r="GI432" s="372"/>
      <c r="GJ432" s="372"/>
      <c r="GK432" s="372"/>
      <c r="GL432" s="372"/>
      <c r="GM432" s="372"/>
      <c r="GN432" s="372"/>
      <c r="GO432" s="372"/>
      <c r="GP432" s="372"/>
      <c r="GQ432" s="372"/>
      <c r="GR432" s="372"/>
      <c r="GS432" s="372"/>
      <c r="GT432" s="372"/>
      <c r="GU432" s="372"/>
      <c r="GV432" s="372"/>
      <c r="GW432" s="372"/>
      <c r="GX432" s="372"/>
      <c r="GY432" s="372"/>
      <c r="GZ432" s="372"/>
      <c r="HA432" s="372"/>
      <c r="HB432" s="372"/>
      <c r="HC432" s="372"/>
    </row>
    <row r="433" spans="1:211" s="373" customFormat="1" ht="15" customHeight="1" collapsed="1" thickTop="1" x14ac:dyDescent="0.2">
      <c r="A433" s="192">
        <f>SWDATA!O418</f>
        <v>0</v>
      </c>
      <c r="B433" s="192">
        <f>SWDATA!M418</f>
        <v>0</v>
      </c>
      <c r="C433" s="201">
        <f>IF(AND(SWDATA!M418=1,SWDATA!Q418="promotions"),SWDATA!P418,0)</f>
        <v>0</v>
      </c>
      <c r="D433" s="200">
        <f>ROW(SWDATA!M418)</f>
        <v>418</v>
      </c>
      <c r="E433" s="202">
        <f t="shared" ref="E433:E440" si="1663">B433</f>
        <v>0</v>
      </c>
      <c r="F433" s="203">
        <f t="shared" si="1498"/>
        <v>1</v>
      </c>
      <c r="G433" s="192" t="str">
        <f t="shared" si="1499"/>
        <v/>
      </c>
      <c r="H433" s="313"/>
      <c r="I433" s="390"/>
      <c r="J433" s="395">
        <f t="shared" si="1500"/>
        <v>0</v>
      </c>
      <c r="K433" s="396" t="str">
        <f t="shared" si="1501"/>
        <v/>
      </c>
      <c r="L433" s="397"/>
      <c r="M433" s="398"/>
      <c r="N433" s="399" t="str">
        <f>IF(LEN(SWDATA!F418)=0,"",IF(LEN(SWDATA!G418)=0,"",IF($O$12="ID",MID(SWDATA!G418,FIND("|",SWDATA!G418)+1,FIND("~~",SWDATA!G418)-FIND("|",SWDATA!G418)-1),IF($O$12="Desc",RIGHT(SWDATA!G418,LEN(SWDATA!G418)-FIND("~~",SWDATA!G418)-1),RIGHT(SWDATA!G418,LEN(SWDATA!G418)-FIND("|",SWDATA!G418))))))</f>
        <v/>
      </c>
      <c r="O433" s="400" t="str">
        <f>IF(LEN(SWDATA!G418)=0,"",IF(LEN(SWDATA!H418)=0,"",IF($O$12="ID",MID(SWDATA!H418,FIND("|",SWDATA!H418)+1,FIND("~~",SWDATA!H418)-FIND("|",SWDATA!H418)-1),IF($O$12="Desc",RIGHT(SWDATA!H418,LEN(SWDATA!H418)-FIND("~~",SWDATA!H418)-1),RIGHT(SWDATA!H418,LEN(SWDATA!H418)-FIND("|",SWDATA!H418))))))</f>
        <v/>
      </c>
      <c r="P433" s="401" t="str">
        <f>IF(LEN(SWDATA!C418)=0,"",SWDATA!C418)</f>
        <v/>
      </c>
      <c r="Q433" s="402" t="str">
        <f t="shared" si="1502"/>
        <v/>
      </c>
      <c r="R433" s="403" t="s">
        <v>575</v>
      </c>
      <c r="S433" s="404" t="s">
        <v>485</v>
      </c>
      <c r="T433" s="404"/>
      <c r="U433" s="405" t="s">
        <v>595</v>
      </c>
      <c r="V433" s="406" t="s">
        <v>221</v>
      </c>
      <c r="W433" s="407">
        <f>IF(OR(Is_Loading,LEN($A433)=0),"",SWDATA!P418)</f>
        <v>0</v>
      </c>
      <c r="X433" s="408">
        <f>IF(OR(Is_Loading,LEN($A433)=0),"",SWDATA!Q418)</f>
        <v>0</v>
      </c>
      <c r="Y433" s="408">
        <f>IF(OR(Is_Loading,LEN($A433)=0),"",SWDATA!R418)</f>
        <v>0</v>
      </c>
      <c r="Z433" s="407" t="str">
        <f t="shared" ref="Z433" si="1664">IF($A433=0,"",CHOOSE($F433,SUM(W433:Y433),SUM(W433:Y433)/3,Y433))</f>
        <v/>
      </c>
      <c r="AA433" s="407">
        <f>IF(OR(Is_Loading,LEN($A433)=0),"",SWDATA!T418)</f>
        <v>0</v>
      </c>
      <c r="AB433" s="408">
        <f>IF(OR(Is_Loading,LEN($A433)=0),"",SWDATA!U418)</f>
        <v>0</v>
      </c>
      <c r="AC433" s="408">
        <f>IF(OR(Is_Loading,LEN($A433)=0),"",SWDATA!V418)</f>
        <v>0</v>
      </c>
      <c r="AD433" s="407" t="str">
        <f t="shared" si="1503"/>
        <v/>
      </c>
      <c r="AE433" s="407">
        <f>IF(OR(Is_Loading,LEN($A433)=0),"",SWDATA!X418)</f>
        <v>0</v>
      </c>
      <c r="AF433" s="408">
        <f>IF(OR(Is_Loading,LEN($A433)=0),"",SWDATA!Y418)</f>
        <v>0</v>
      </c>
      <c r="AG433" s="408">
        <f>IF(OR(Is_Loading,LEN($A433)=0),"",SWDATA!Z418)</f>
        <v>0</v>
      </c>
      <c r="AH433" s="407" t="str">
        <f t="shared" si="1504"/>
        <v/>
      </c>
      <c r="AI433" s="407">
        <f>IF(OR(Is_Loading,LEN($A433)=0),"",SWDATA!AB418)</f>
        <v>0</v>
      </c>
      <c r="AJ433" s="408">
        <f>IF(OR(Is_Loading,LEN($A433)=0),"",SWDATA!AC418)</f>
        <v>0</v>
      </c>
      <c r="AK433" s="408">
        <f>IF(OR(Is_Loading,LEN($A433)=0),"",SWDATA!AD418)</f>
        <v>0</v>
      </c>
      <c r="AL433" s="407" t="str">
        <f t="shared" si="1505"/>
        <v/>
      </c>
      <c r="AM433" s="407">
        <f>IF(OR(Is_Loading,LEN($A433)=0),"",SWDATA!AF418)</f>
        <v>0</v>
      </c>
      <c r="AN433" s="408">
        <f>IF(OR(Is_Loading,LEN($A433)=0),"",SWDATA!AG418)</f>
        <v>0</v>
      </c>
      <c r="AO433" s="409">
        <f>IF(OR(Is_Loading,LEN($A433)=0),"",SWDATA!AH418)</f>
        <v>0</v>
      </c>
      <c r="AP433" s="410" t="str">
        <f t="shared" si="1506"/>
        <v/>
      </c>
      <c r="AQ433" s="407">
        <f>IF(OR(Is_Loading,LEN($A433)=0),"",SWDATA!AJ418)</f>
        <v>0</v>
      </c>
      <c r="AR433" s="408">
        <f>IF(OR(Is_Loading,LEN($A433)=0),"",SWDATA!AK418)</f>
        <v>0</v>
      </c>
      <c r="AS433" s="408">
        <f>IF(OR(Is_Loading,LEN($A433)=0),"",SWDATA!AL418)</f>
        <v>0</v>
      </c>
      <c r="AT433" s="407" t="str">
        <f t="shared" si="1507"/>
        <v/>
      </c>
      <c r="AU433" s="407">
        <f>IF(OR(Is_Loading,LEN($A433)=0),"",SWDATA!AN418)</f>
        <v>0</v>
      </c>
      <c r="AV433" s="408">
        <f>IF(OR(Is_Loading,LEN($A433)=0),"",SWDATA!AO418)</f>
        <v>0</v>
      </c>
      <c r="AW433" s="408">
        <f>IF(OR(Is_Loading,LEN($A433)=0),"",SWDATA!AP418)</f>
        <v>0</v>
      </c>
      <c r="AX433" s="407" t="str">
        <f t="shared" si="1508"/>
        <v/>
      </c>
      <c r="AY433" s="407">
        <f>IF(OR(Is_Loading,LEN($A433)=0),"",SWDATA!AR418)</f>
        <v>0</v>
      </c>
      <c r="AZ433" s="408">
        <f>IF(OR(Is_Loading,LEN($A433)=0),"",SWDATA!AS418)</f>
        <v>0</v>
      </c>
      <c r="BA433" s="408">
        <f>IF(OR(Is_Loading,LEN($A433)=0),"",SWDATA!AT418)</f>
        <v>0</v>
      </c>
      <c r="BB433" s="407" t="str">
        <f t="shared" si="1509"/>
        <v/>
      </c>
      <c r="BC433" s="407">
        <f>IF(OR(Is_Loading,LEN($A433)=0),"",SWDATA!AV418)</f>
        <v>0</v>
      </c>
      <c r="BD433" s="408">
        <f>IF(OR(Is_Loading,LEN($A433)=0),"",SWDATA!AW418)</f>
        <v>0</v>
      </c>
      <c r="BE433" s="409">
        <f>IF(OR(Is_Loading,LEN($A433)=0),"",SWDATA!AX418)</f>
        <v>0</v>
      </c>
      <c r="BF433" s="320" t="str">
        <f t="shared" si="1510"/>
        <v/>
      </c>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s="201"/>
      <c r="CO433" s="201"/>
      <c r="CP433" s="201"/>
      <c r="CQ433" s="201"/>
      <c r="CR433" s="201"/>
      <c r="CS433" s="201"/>
      <c r="CT433" s="201"/>
      <c r="CU433" s="201"/>
      <c r="CV433" s="201"/>
      <c r="CW433" s="201"/>
      <c r="CX433" s="201"/>
      <c r="CY433" s="201"/>
      <c r="CZ433" s="201"/>
      <c r="DA433" s="201"/>
      <c r="DB433" s="201"/>
      <c r="DC433" s="201"/>
      <c r="DD433" s="201"/>
      <c r="DE433" s="201"/>
      <c r="DF433" s="201"/>
      <c r="DG433" s="201"/>
      <c r="DH433" s="201"/>
      <c r="DI433" s="201"/>
      <c r="DJ433" s="201"/>
      <c r="DK433" s="201"/>
      <c r="DL433" s="201"/>
      <c r="DM433" s="201"/>
      <c r="DN433" s="201"/>
      <c r="DQ433" s="373">
        <f>'Metrics &amp; Attributes View'!N458</f>
        <v>0</v>
      </c>
      <c r="DS433" s="372"/>
      <c r="DT433" s="374"/>
      <c r="DU433" s="375"/>
      <c r="DV433" s="375"/>
      <c r="DW433" s="375"/>
      <c r="DX433" s="375"/>
      <c r="DY433" s="375"/>
      <c r="DZ433" s="375"/>
      <c r="EA433" s="375"/>
      <c r="EB433" s="375"/>
      <c r="EC433" s="375"/>
      <c r="ED433" s="375"/>
      <c r="EE433" s="375"/>
      <c r="EF433" s="375"/>
      <c r="EG433" s="375"/>
      <c r="EH433" s="375"/>
      <c r="EI433" s="375"/>
      <c r="EJ433" s="375"/>
      <c r="EK433" s="375"/>
      <c r="EL433" s="375"/>
      <c r="EM433" s="375"/>
      <c r="EN433" s="375"/>
      <c r="EO433" s="375"/>
      <c r="EP433" s="375"/>
      <c r="EQ433" s="375"/>
      <c r="ER433" s="375"/>
      <c r="ES433" s="375"/>
      <c r="ET433" s="375"/>
      <c r="EU433" s="375"/>
      <c r="EV433" s="375"/>
      <c r="EW433" s="375"/>
      <c r="EX433" s="375"/>
      <c r="EY433" s="375"/>
      <c r="EZ433" s="375"/>
      <c r="FA433" s="375"/>
      <c r="FB433" s="375"/>
      <c r="FC433" s="375"/>
      <c r="FD433" s="375"/>
      <c r="FE433" s="376"/>
      <c r="FF433" s="372"/>
      <c r="FG433" s="372"/>
      <c r="FH433" s="372"/>
      <c r="FI433" s="372"/>
      <c r="FJ433" s="372"/>
      <c r="FK433" s="372"/>
      <c r="FL433" s="372"/>
      <c r="FM433" s="372"/>
      <c r="FN433" s="372"/>
      <c r="FO433" s="372"/>
      <c r="FP433" s="372"/>
      <c r="FQ433" s="372"/>
      <c r="FR433" s="372"/>
      <c r="FS433" s="372"/>
      <c r="FT433" s="372"/>
      <c r="FU433" s="372"/>
      <c r="FV433" s="372"/>
      <c r="FW433" s="372"/>
      <c r="FX433" s="372"/>
      <c r="FY433" s="372"/>
      <c r="FZ433" s="372"/>
      <c r="GA433" s="372"/>
      <c r="GB433" s="372"/>
      <c r="GC433" s="372"/>
      <c r="GD433" s="372"/>
      <c r="GE433" s="372"/>
      <c r="GF433" s="372"/>
      <c r="GG433" s="372"/>
      <c r="GH433" s="372"/>
      <c r="GI433" s="372"/>
      <c r="GJ433" s="372"/>
      <c r="GK433" s="372"/>
      <c r="GL433" s="372"/>
      <c r="GM433" s="372"/>
      <c r="GN433" s="372"/>
      <c r="GO433" s="372"/>
      <c r="GP433" s="372"/>
      <c r="GQ433" s="372"/>
      <c r="GR433" s="372"/>
      <c r="GS433" s="372"/>
      <c r="GT433" s="372"/>
      <c r="GU433" s="372"/>
      <c r="GV433" s="372"/>
      <c r="GW433" s="372"/>
      <c r="GX433" s="372"/>
      <c r="GY433" s="372"/>
      <c r="GZ433" s="372"/>
      <c r="HA433" s="372"/>
      <c r="HB433" s="372"/>
      <c r="HC433" s="372"/>
    </row>
    <row r="434" spans="1:211" s="373" customFormat="1" ht="15" customHeight="1" x14ac:dyDescent="0.2">
      <c r="A434" s="192">
        <f>SWDATA!O419</f>
        <v>0</v>
      </c>
      <c r="B434" s="192">
        <f>SWDATA!M419</f>
        <v>0</v>
      </c>
      <c r="C434" s="201">
        <f>IF(AND(SWDATA!M419=1,SWDATA!Q419="promotions"),SWDATA!P419,0)</f>
        <v>0</v>
      </c>
      <c r="D434" s="200">
        <f>ROW(SWDATA!M419)</f>
        <v>419</v>
      </c>
      <c r="E434" s="202">
        <f t="shared" si="1663"/>
        <v>0</v>
      </c>
      <c r="F434" s="203">
        <f t="shared" si="1498"/>
        <v>1</v>
      </c>
      <c r="G434" s="192" t="str">
        <f t="shared" si="1499"/>
        <v/>
      </c>
      <c r="H434" s="204"/>
      <c r="I434" s="390"/>
      <c r="J434" s="238">
        <f t="shared" si="1500"/>
        <v>0</v>
      </c>
      <c r="K434" s="239" t="str">
        <f t="shared" si="1501"/>
        <v/>
      </c>
      <c r="L434" s="342"/>
      <c r="M434" s="345"/>
      <c r="N434" s="340" t="str">
        <f>IF(LEN(SWDATA!F419)=0,"",N433)</f>
        <v/>
      </c>
      <c r="O434" s="296" t="str">
        <f>IF(LEN(SWDATA!G419)=0,"",O433)</f>
        <v/>
      </c>
      <c r="P434" s="297" t="str">
        <f>IF(LEN(SWDATA!C419)=0,"",SWDATA!C419)</f>
        <v/>
      </c>
      <c r="Q434" s="312" t="str">
        <f t="shared" si="1502"/>
        <v/>
      </c>
      <c r="R434" s="223" t="s">
        <v>575</v>
      </c>
      <c r="S434" s="224"/>
      <c r="T434" s="224"/>
      <c r="U434" s="265" t="s">
        <v>619</v>
      </c>
      <c r="V434" s="205" t="s">
        <v>221</v>
      </c>
      <c r="W434" s="266">
        <f>IF(OR(Is_Loading,LEN($A434)=0),"",SWDATA!P419)</f>
        <v>0</v>
      </c>
      <c r="X434" s="267">
        <f>IF(OR(Is_Loading,LEN($A434)=0),"",SWDATA!Q419)</f>
        <v>0</v>
      </c>
      <c r="Y434" s="267">
        <f>IF(OR(Is_Loading,LEN($A434)=0),"",SWDATA!R419)</f>
        <v>0</v>
      </c>
      <c r="Z434" s="266" t="str">
        <f t="shared" ref="Z434:Z435" si="1665">IF($A434=0,"",CHOOSE($F434,SUM(W434:Y434),SUM(W434:Y434)/3,Y434))</f>
        <v/>
      </c>
      <c r="AA434" s="266">
        <f>IF(OR(Is_Loading,LEN($A434)=0),"",SWDATA!T419)</f>
        <v>0</v>
      </c>
      <c r="AB434" s="267">
        <f>IF(OR(Is_Loading,LEN($A434)=0),"",SWDATA!U419)</f>
        <v>0</v>
      </c>
      <c r="AC434" s="267">
        <f>IF(OR(Is_Loading,LEN($A434)=0),"",SWDATA!V419)</f>
        <v>0</v>
      </c>
      <c r="AD434" s="266" t="str">
        <f t="shared" si="1503"/>
        <v/>
      </c>
      <c r="AE434" s="266">
        <f>IF(OR(Is_Loading,LEN($A434)=0),"",SWDATA!X419)</f>
        <v>0</v>
      </c>
      <c r="AF434" s="267">
        <f>IF(OR(Is_Loading,LEN($A434)=0),"",SWDATA!Y419)</f>
        <v>0</v>
      </c>
      <c r="AG434" s="267">
        <f>IF(OR(Is_Loading,LEN($A434)=0),"",SWDATA!Z419)</f>
        <v>0</v>
      </c>
      <c r="AH434" s="266" t="str">
        <f t="shared" si="1504"/>
        <v/>
      </c>
      <c r="AI434" s="266">
        <f>IF(OR(Is_Loading,LEN($A434)=0),"",SWDATA!AB419)</f>
        <v>0</v>
      </c>
      <c r="AJ434" s="267">
        <f>IF(OR(Is_Loading,LEN($A434)=0),"",SWDATA!AC419)</f>
        <v>0</v>
      </c>
      <c r="AK434" s="267">
        <f>IF(OR(Is_Loading,LEN($A434)=0),"",SWDATA!AD419)</f>
        <v>0</v>
      </c>
      <c r="AL434" s="266" t="str">
        <f t="shared" si="1505"/>
        <v/>
      </c>
      <c r="AM434" s="266">
        <f>IF(OR(Is_Loading,LEN($A434)=0),"",SWDATA!AF419)</f>
        <v>0</v>
      </c>
      <c r="AN434" s="267">
        <f>IF(OR(Is_Loading,LEN($A434)=0),"",SWDATA!AG419)</f>
        <v>0</v>
      </c>
      <c r="AO434" s="323">
        <f>IF(OR(Is_Loading,LEN($A434)=0),"",SWDATA!AH419)</f>
        <v>0</v>
      </c>
      <c r="AP434" s="320" t="str">
        <f t="shared" si="1506"/>
        <v/>
      </c>
      <c r="AQ434" s="266">
        <f>IF(OR(Is_Loading,LEN($A434)=0),"",SWDATA!AJ419)</f>
        <v>0</v>
      </c>
      <c r="AR434" s="267">
        <f>IF(OR(Is_Loading,LEN($A434)=0),"",SWDATA!AK419)</f>
        <v>0</v>
      </c>
      <c r="AS434" s="267">
        <f>IF(OR(Is_Loading,LEN($A434)=0),"",SWDATA!AL419)</f>
        <v>0</v>
      </c>
      <c r="AT434" s="266" t="str">
        <f t="shared" si="1507"/>
        <v/>
      </c>
      <c r="AU434" s="266">
        <f>IF(OR(Is_Loading,LEN($A434)=0),"",SWDATA!AN419)</f>
        <v>0</v>
      </c>
      <c r="AV434" s="267">
        <f>IF(OR(Is_Loading,LEN($A434)=0),"",SWDATA!AO419)</f>
        <v>0</v>
      </c>
      <c r="AW434" s="267">
        <f>IF(OR(Is_Loading,LEN($A434)=0),"",SWDATA!AP419)</f>
        <v>0</v>
      </c>
      <c r="AX434" s="266" t="str">
        <f t="shared" si="1508"/>
        <v/>
      </c>
      <c r="AY434" s="266">
        <f>IF(OR(Is_Loading,LEN($A434)=0),"",SWDATA!AR419)</f>
        <v>0</v>
      </c>
      <c r="AZ434" s="267">
        <f>IF(OR(Is_Loading,LEN($A434)=0),"",SWDATA!AS419)</f>
        <v>0</v>
      </c>
      <c r="BA434" s="267">
        <f>IF(OR(Is_Loading,LEN($A434)=0),"",SWDATA!AT419)</f>
        <v>0</v>
      </c>
      <c r="BB434" s="266" t="str">
        <f t="shared" si="1509"/>
        <v/>
      </c>
      <c r="BC434" s="266">
        <f>IF(OR(Is_Loading,LEN($A434)=0),"",SWDATA!AV419)</f>
        <v>0</v>
      </c>
      <c r="BD434" s="267">
        <f>IF(OR(Is_Loading,LEN($A434)=0),"",SWDATA!AW419)</f>
        <v>0</v>
      </c>
      <c r="BE434" s="323">
        <f>IF(OR(Is_Loading,LEN($A434)=0),"",SWDATA!AX419)</f>
        <v>0</v>
      </c>
      <c r="BF434" s="320" t="str">
        <f t="shared" si="1510"/>
        <v/>
      </c>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s="201"/>
      <c r="CO434" s="201"/>
      <c r="CP434" s="201"/>
      <c r="CQ434" s="201"/>
      <c r="CR434" s="201"/>
      <c r="CS434" s="201"/>
      <c r="CT434" s="201"/>
      <c r="CU434" s="201"/>
      <c r="CV434" s="201"/>
      <c r="CW434" s="201"/>
      <c r="CX434" s="201"/>
      <c r="CY434" s="201"/>
      <c r="CZ434" s="201"/>
      <c r="DA434" s="201"/>
      <c r="DB434" s="201"/>
      <c r="DC434" s="201"/>
      <c r="DD434" s="201"/>
      <c r="DE434" s="201"/>
      <c r="DF434" s="201"/>
      <c r="DG434" s="201"/>
      <c r="DH434" s="201"/>
      <c r="DI434" s="201"/>
      <c r="DJ434" s="201"/>
      <c r="DK434" s="201"/>
      <c r="DL434" s="201"/>
      <c r="DM434" s="201"/>
      <c r="DN434" s="201"/>
      <c r="DS434" s="372"/>
      <c r="DT434" s="372"/>
      <c r="DU434" s="375">
        <f t="shared" ref="DU434" si="1666">COLUMN(W432)</f>
        <v>23</v>
      </c>
      <c r="DV434" s="375">
        <f t="shared" ref="DV434" si="1667">SUM(DU434)+DV435+1</f>
        <v>24</v>
      </c>
      <c r="DW434" s="375">
        <f t="shared" ref="DW434" si="1668">SUM(DV434)+DW435+1</f>
        <v>25</v>
      </c>
      <c r="DX434" s="375">
        <f t="shared" ref="DX434" si="1669">SUM(DW434)+DX435+1</f>
        <v>27</v>
      </c>
      <c r="DY434" s="375">
        <f t="shared" ref="DY434" si="1670">SUM(DX434)+DY435+1</f>
        <v>28</v>
      </c>
      <c r="DZ434" s="375">
        <f t="shared" ref="DZ434" si="1671">SUM(DY434)+DZ435+1</f>
        <v>29</v>
      </c>
      <c r="EA434" s="375">
        <f t="shared" ref="EA434" si="1672">SUM(DZ434)+EA435+1</f>
        <v>31</v>
      </c>
      <c r="EB434" s="375">
        <f t="shared" ref="EB434" si="1673">SUM(EA434)+EB435+1</f>
        <v>32</v>
      </c>
      <c r="EC434" s="375">
        <f t="shared" ref="EC434" si="1674">SUM(EB434)+EC435+1</f>
        <v>33</v>
      </c>
      <c r="ED434" s="375">
        <f t="shared" ref="ED434" si="1675">SUM(EC434)+ED435+1</f>
        <v>35</v>
      </c>
      <c r="EE434" s="375">
        <f t="shared" ref="EE434" si="1676">SUM(ED434)+EE435+1</f>
        <v>36</v>
      </c>
      <c r="EF434" s="375">
        <f t="shared" ref="EF434" si="1677">SUM(EE434)+EF435+1</f>
        <v>37</v>
      </c>
      <c r="EG434" s="375">
        <f t="shared" ref="EG434" si="1678">SUM(EF434)+EG435+1</f>
        <v>39</v>
      </c>
      <c r="EH434" s="375">
        <f t="shared" ref="EH434" si="1679">SUM(EG434)+EH435+1</f>
        <v>40</v>
      </c>
      <c r="EI434" s="375">
        <f t="shared" ref="EI434" si="1680">SUM(EH434)+EI435+1</f>
        <v>41</v>
      </c>
      <c r="EJ434" s="375">
        <f t="shared" ref="EJ434" si="1681">SUM(EI434)+EJ435+1</f>
        <v>43</v>
      </c>
      <c r="EK434" s="375">
        <f t="shared" ref="EK434" si="1682">SUM(EJ434)+EK435+1</f>
        <v>44</v>
      </c>
      <c r="EL434" s="375">
        <f t="shared" ref="EL434" si="1683">SUM(EK434)+EL435+1</f>
        <v>45</v>
      </c>
      <c r="EM434" s="375">
        <f t="shared" ref="EM434" si="1684">SUM(EL434)+EM435+1</f>
        <v>47</v>
      </c>
      <c r="EN434" s="375">
        <f t="shared" ref="EN434" si="1685">SUM(EM434)+EN435+1</f>
        <v>48</v>
      </c>
      <c r="EO434" s="375">
        <f t="shared" ref="EO434" si="1686">SUM(EN434)+EO435+1</f>
        <v>49</v>
      </c>
      <c r="EP434" s="375">
        <f t="shared" ref="EP434" si="1687">SUM(EO434)+EP435+1</f>
        <v>51</v>
      </c>
      <c r="EQ434" s="375">
        <f t="shared" ref="EQ434" si="1688">SUM(EP434)+EQ435+1</f>
        <v>52</v>
      </c>
      <c r="ER434" s="375">
        <f t="shared" ref="ER434" si="1689">SUM(EQ434)+ER435+1</f>
        <v>53</v>
      </c>
      <c r="ES434" s="375">
        <f t="shared" ref="ES434" si="1690">SUM(ER434)+ES435+1</f>
        <v>55</v>
      </c>
      <c r="ET434" s="375">
        <f t="shared" ref="ET434" si="1691">SUM(ES434)+ET435+1</f>
        <v>56</v>
      </c>
      <c r="EU434" s="375">
        <f t="shared" ref="EU434" si="1692">SUM(ET434)+EU435+1</f>
        <v>57</v>
      </c>
      <c r="EV434" s="375">
        <f t="shared" ref="EV434" si="1693">SUM(EU434)+EV435+1</f>
        <v>59</v>
      </c>
      <c r="EW434" s="375">
        <f t="shared" ref="EW434" si="1694">SUM(EV434)+EW435+1</f>
        <v>60</v>
      </c>
      <c r="EX434" s="375">
        <f t="shared" ref="EX434" si="1695">SUM(EW434)+EX435+1</f>
        <v>61</v>
      </c>
      <c r="EY434" s="375">
        <f t="shared" ref="EY434" si="1696">SUM(EX434)+EY435+1</f>
        <v>63</v>
      </c>
      <c r="EZ434" s="375">
        <f t="shared" ref="EZ434" si="1697">SUM(EY434)+EZ435+1</f>
        <v>64</v>
      </c>
      <c r="FA434" s="375">
        <f t="shared" ref="FA434" si="1698">SUM(EZ434)+FA435+1</f>
        <v>65</v>
      </c>
      <c r="FB434" s="375">
        <f t="shared" ref="FB434" si="1699">SUM(FA434)+FB435+1</f>
        <v>67</v>
      </c>
      <c r="FC434" s="375">
        <f t="shared" ref="FC434" si="1700">SUM(FB434)+FC435+1</f>
        <v>68</v>
      </c>
      <c r="FD434" s="375">
        <f t="shared" ref="FD434" si="1701">SUM(FC434)+FD435+1</f>
        <v>69</v>
      </c>
      <c r="FE434" s="372"/>
      <c r="FF434" s="372"/>
      <c r="FG434" s="372"/>
      <c r="FH434" s="372"/>
      <c r="FI434" s="372"/>
      <c r="FJ434" s="372"/>
      <c r="FK434" s="372"/>
      <c r="FL434" s="372"/>
      <c r="FM434" s="372"/>
      <c r="FN434" s="372"/>
      <c r="FO434" s="372"/>
      <c r="FP434" s="372"/>
      <c r="FQ434" s="372"/>
      <c r="FR434" s="372"/>
      <c r="FS434" s="372"/>
      <c r="FT434" s="372"/>
      <c r="FU434" s="372"/>
      <c r="FV434" s="372"/>
      <c r="FW434" s="372"/>
      <c r="FX434" s="372"/>
      <c r="FY434" s="372"/>
      <c r="FZ434" s="372"/>
      <c r="GA434" s="372"/>
      <c r="GB434" s="372"/>
      <c r="GC434" s="372"/>
      <c r="GD434" s="372"/>
      <c r="GE434" s="372"/>
      <c r="GF434" s="372"/>
      <c r="GG434" s="372"/>
      <c r="GH434" s="372"/>
      <c r="GI434" s="372"/>
      <c r="GJ434" s="372"/>
      <c r="GK434" s="372"/>
      <c r="GL434" s="372"/>
      <c r="GM434" s="372"/>
      <c r="GN434" s="372"/>
      <c r="GO434" s="372"/>
      <c r="GP434" s="372"/>
      <c r="GQ434" s="372"/>
      <c r="GR434" s="372"/>
      <c r="GS434" s="372"/>
      <c r="GT434" s="372"/>
      <c r="GU434" s="372"/>
      <c r="GV434" s="372"/>
      <c r="GW434" s="372"/>
      <c r="GX434" s="372"/>
      <c r="GY434" s="372"/>
      <c r="GZ434" s="372"/>
    </row>
    <row r="435" spans="1:211" s="373" customFormat="1" ht="15" customHeight="1" thickBot="1" x14ac:dyDescent="0.25">
      <c r="A435" s="192">
        <f>SWDATA!O420</f>
        <v>0</v>
      </c>
      <c r="B435" s="192">
        <f>SWDATA!M420</f>
        <v>0</v>
      </c>
      <c r="C435" s="201">
        <f>IF(AND(SWDATA!M420=1,SWDATA!Q420="promotions"),SWDATA!P420,0)</f>
        <v>0</v>
      </c>
      <c r="D435" s="200">
        <f>ROW(SWDATA!M420)</f>
        <v>420</v>
      </c>
      <c r="E435" s="202">
        <f t="shared" si="1663"/>
        <v>0</v>
      </c>
      <c r="F435" s="203">
        <f t="shared" si="1498"/>
        <v>1</v>
      </c>
      <c r="G435" s="192" t="str">
        <f t="shared" si="1499"/>
        <v/>
      </c>
      <c r="H435" s="204"/>
      <c r="I435" s="390"/>
      <c r="J435" s="238">
        <f t="shared" si="1500"/>
        <v>0</v>
      </c>
      <c r="K435" s="239" t="str">
        <f t="shared" si="1501"/>
        <v/>
      </c>
      <c r="L435" s="342"/>
      <c r="M435" s="346"/>
      <c r="N435" s="340" t="str">
        <f>IF(LEN(SWDATA!F420)=0,"",N434)</f>
        <v/>
      </c>
      <c r="O435" s="296" t="str">
        <f>IF(LEN(SWDATA!G420)=0,"",O434)</f>
        <v/>
      </c>
      <c r="P435" s="297" t="str">
        <f>IF(LEN(SWDATA!C420)=0,"",SWDATA!C420)</f>
        <v/>
      </c>
      <c r="Q435" s="312" t="str">
        <f t="shared" si="1502"/>
        <v/>
      </c>
      <c r="R435" s="223" t="s">
        <v>575</v>
      </c>
      <c r="S435" s="224"/>
      <c r="T435" s="224"/>
      <c r="U435" s="264" t="s">
        <v>620</v>
      </c>
      <c r="V435" s="205" t="s">
        <v>221</v>
      </c>
      <c r="W435" s="266">
        <f>IF(OR(Is_Loading,LEN($A435)=0),"",SWDATA!P420)</f>
        <v>0</v>
      </c>
      <c r="X435" s="267">
        <f>IF(OR(Is_Loading,LEN($A435)=0),"",SWDATA!Q420)</f>
        <v>0</v>
      </c>
      <c r="Y435" s="267">
        <f>IF(OR(Is_Loading,LEN($A435)=0),"",SWDATA!R420)</f>
        <v>0</v>
      </c>
      <c r="Z435" s="266" t="str">
        <f t="shared" si="1665"/>
        <v/>
      </c>
      <c r="AA435" s="266">
        <f>IF(OR(Is_Loading,LEN($A435)=0),"",SWDATA!T420)</f>
        <v>0</v>
      </c>
      <c r="AB435" s="267">
        <f>IF(OR(Is_Loading,LEN($A435)=0),"",SWDATA!U420)</f>
        <v>0</v>
      </c>
      <c r="AC435" s="267">
        <f>IF(OR(Is_Loading,LEN($A435)=0),"",SWDATA!V420)</f>
        <v>0</v>
      </c>
      <c r="AD435" s="266" t="str">
        <f t="shared" si="1503"/>
        <v/>
      </c>
      <c r="AE435" s="266">
        <f>IF(OR(Is_Loading,LEN($A435)=0),"",SWDATA!X420)</f>
        <v>0</v>
      </c>
      <c r="AF435" s="267">
        <f>IF(OR(Is_Loading,LEN($A435)=0),"",SWDATA!Y420)</f>
        <v>0</v>
      </c>
      <c r="AG435" s="267">
        <f>IF(OR(Is_Loading,LEN($A435)=0),"",SWDATA!Z420)</f>
        <v>0</v>
      </c>
      <c r="AH435" s="266" t="str">
        <f t="shared" si="1504"/>
        <v/>
      </c>
      <c r="AI435" s="266">
        <f>IF(OR(Is_Loading,LEN($A435)=0),"",SWDATA!AB420)</f>
        <v>0</v>
      </c>
      <c r="AJ435" s="267">
        <f>IF(OR(Is_Loading,LEN($A435)=0),"",SWDATA!AC420)</f>
        <v>0</v>
      </c>
      <c r="AK435" s="267">
        <f>IF(OR(Is_Loading,LEN($A435)=0),"",SWDATA!AD420)</f>
        <v>0</v>
      </c>
      <c r="AL435" s="266" t="str">
        <f t="shared" si="1505"/>
        <v/>
      </c>
      <c r="AM435" s="266">
        <f>IF(OR(Is_Loading,LEN($A435)=0),"",SWDATA!AF420)</f>
        <v>0</v>
      </c>
      <c r="AN435" s="267">
        <f>IF(OR(Is_Loading,LEN($A435)=0),"",SWDATA!AG420)</f>
        <v>0</v>
      </c>
      <c r="AO435" s="323">
        <f>IF(OR(Is_Loading,LEN($A435)=0),"",SWDATA!AH420)</f>
        <v>0</v>
      </c>
      <c r="AP435" s="320" t="str">
        <f t="shared" si="1506"/>
        <v/>
      </c>
      <c r="AQ435" s="266">
        <f>IF(OR(Is_Loading,LEN($A435)=0),"",SWDATA!AJ420)</f>
        <v>0</v>
      </c>
      <c r="AR435" s="267">
        <f>IF(OR(Is_Loading,LEN($A435)=0),"",SWDATA!AK420)</f>
        <v>0</v>
      </c>
      <c r="AS435" s="267">
        <f>IF(OR(Is_Loading,LEN($A435)=0),"",SWDATA!AL420)</f>
        <v>0</v>
      </c>
      <c r="AT435" s="266" t="str">
        <f t="shared" si="1507"/>
        <v/>
      </c>
      <c r="AU435" s="266">
        <f>IF(OR(Is_Loading,LEN($A435)=0),"",SWDATA!AN420)</f>
        <v>0</v>
      </c>
      <c r="AV435" s="267">
        <f>IF(OR(Is_Loading,LEN($A435)=0),"",SWDATA!AO420)</f>
        <v>0</v>
      </c>
      <c r="AW435" s="267">
        <f>IF(OR(Is_Loading,LEN($A435)=0),"",SWDATA!AP420)</f>
        <v>0</v>
      </c>
      <c r="AX435" s="266" t="str">
        <f t="shared" si="1508"/>
        <v/>
      </c>
      <c r="AY435" s="266">
        <f>IF(OR(Is_Loading,LEN($A435)=0),"",SWDATA!AR420)</f>
        <v>0</v>
      </c>
      <c r="AZ435" s="267">
        <f>IF(OR(Is_Loading,LEN($A435)=0),"",SWDATA!AS420)</f>
        <v>0</v>
      </c>
      <c r="BA435" s="267">
        <f>IF(OR(Is_Loading,LEN($A435)=0),"",SWDATA!AT420)</f>
        <v>0</v>
      </c>
      <c r="BB435" s="266" t="str">
        <f t="shared" si="1509"/>
        <v/>
      </c>
      <c r="BC435" s="266">
        <f>IF(OR(Is_Loading,LEN($A435)=0),"",SWDATA!AV420)</f>
        <v>0</v>
      </c>
      <c r="BD435" s="267">
        <f>IF(OR(Is_Loading,LEN($A435)=0),"",SWDATA!AW420)</f>
        <v>0</v>
      </c>
      <c r="BE435" s="323">
        <f>IF(OR(Is_Loading,LEN($A435)=0),"",SWDATA!AX420)</f>
        <v>0</v>
      </c>
      <c r="BF435" s="320" t="str">
        <f t="shared" si="1510"/>
        <v/>
      </c>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s="201"/>
      <c r="CO435" s="201"/>
      <c r="CP435" s="201"/>
      <c r="CQ435" s="201"/>
      <c r="CR435" s="201"/>
      <c r="CS435" s="201"/>
      <c r="CT435" s="201"/>
      <c r="CU435" s="201"/>
      <c r="CV435" s="201"/>
      <c r="CW435" s="201"/>
      <c r="CX435" s="201"/>
      <c r="CY435" s="201"/>
      <c r="CZ435" s="201"/>
      <c r="DA435" s="201"/>
      <c r="DB435" s="201"/>
      <c r="DC435" s="201"/>
      <c r="DD435" s="201"/>
      <c r="DE435" s="201"/>
      <c r="DF435" s="201"/>
      <c r="DG435" s="201"/>
      <c r="DH435" s="201"/>
      <c r="DI435" s="201"/>
      <c r="DJ435" s="201"/>
      <c r="DK435" s="201"/>
      <c r="DL435" s="201"/>
      <c r="DM435" s="201"/>
      <c r="DN435" s="201"/>
      <c r="DS435" s="372"/>
      <c r="DT435" s="374"/>
      <c r="DU435" s="375"/>
      <c r="DV435" s="375"/>
      <c r="DW435" s="375"/>
      <c r="DX435" s="375">
        <v>1</v>
      </c>
      <c r="DY435" s="375">
        <f t="shared" ref="DY435:DY455" si="1702">DV435</f>
        <v>0</v>
      </c>
      <c r="DZ435" s="375">
        <f t="shared" ref="DZ435:DZ455" si="1703">DW435</f>
        <v>0</v>
      </c>
      <c r="EA435" s="375">
        <f t="shared" ref="EA435:EA455" si="1704">DX435</f>
        <v>1</v>
      </c>
      <c r="EB435" s="375">
        <f t="shared" ref="EB435:EB455" si="1705">DY435</f>
        <v>0</v>
      </c>
      <c r="EC435" s="375">
        <f t="shared" ref="EC435:EC455" si="1706">DZ435</f>
        <v>0</v>
      </c>
      <c r="ED435" s="375">
        <f t="shared" ref="ED435:ED455" si="1707">EA435</f>
        <v>1</v>
      </c>
      <c r="EE435" s="375">
        <f t="shared" ref="EE435:EE455" si="1708">EB435</f>
        <v>0</v>
      </c>
      <c r="EF435" s="375">
        <f t="shared" ref="EF435:EF455" si="1709">EC435</f>
        <v>0</v>
      </c>
      <c r="EG435" s="375">
        <f t="shared" ref="EG435:EG455" si="1710">ED435</f>
        <v>1</v>
      </c>
      <c r="EH435" s="375">
        <f t="shared" ref="EH435:EH455" si="1711">EE435</f>
        <v>0</v>
      </c>
      <c r="EI435" s="375">
        <f t="shared" ref="EI435:EI455" si="1712">EF435</f>
        <v>0</v>
      </c>
      <c r="EJ435" s="375">
        <f t="shared" ref="EJ435:EJ455" si="1713">EG435</f>
        <v>1</v>
      </c>
      <c r="EK435" s="375">
        <f t="shared" ref="EK435:EK455" si="1714">EH435</f>
        <v>0</v>
      </c>
      <c r="EL435" s="375">
        <f t="shared" ref="EL435:EL455" si="1715">EI435</f>
        <v>0</v>
      </c>
      <c r="EM435" s="375">
        <f t="shared" ref="EM435:EM455" si="1716">EJ435</f>
        <v>1</v>
      </c>
      <c r="EN435" s="375">
        <f t="shared" ref="EN435:EN455" si="1717">EK435</f>
        <v>0</v>
      </c>
      <c r="EO435" s="375">
        <f t="shared" ref="EO435:EO455" si="1718">EL435</f>
        <v>0</v>
      </c>
      <c r="EP435" s="375">
        <f t="shared" ref="EP435:EP455" si="1719">EM435</f>
        <v>1</v>
      </c>
      <c r="EQ435" s="375">
        <f t="shared" ref="EQ435:EQ455" si="1720">EN435</f>
        <v>0</v>
      </c>
      <c r="ER435" s="375">
        <f t="shared" ref="ER435:ER455" si="1721">EO435</f>
        <v>0</v>
      </c>
      <c r="ES435" s="375">
        <f t="shared" ref="ES435:ES455" si="1722">EP435</f>
        <v>1</v>
      </c>
      <c r="ET435" s="375">
        <f t="shared" ref="ET435:ET455" si="1723">EQ435</f>
        <v>0</v>
      </c>
      <c r="EU435" s="375">
        <f t="shared" ref="EU435:EU455" si="1724">ER435</f>
        <v>0</v>
      </c>
      <c r="EV435" s="375">
        <f t="shared" ref="EV435:EV455" si="1725">ES435</f>
        <v>1</v>
      </c>
      <c r="EW435" s="375">
        <f t="shared" ref="EW435:EW455" si="1726">ET435</f>
        <v>0</v>
      </c>
      <c r="EX435" s="375">
        <f t="shared" ref="EX435:EX455" si="1727">EU435</f>
        <v>0</v>
      </c>
      <c r="EY435" s="375">
        <f t="shared" ref="EY435:EY455" si="1728">EV435</f>
        <v>1</v>
      </c>
      <c r="EZ435" s="375">
        <f t="shared" ref="EZ435:EZ455" si="1729">EW435</f>
        <v>0</v>
      </c>
      <c r="FA435" s="375">
        <f t="shared" ref="FA435:FA455" si="1730">EX435</f>
        <v>0</v>
      </c>
      <c r="FB435" s="375">
        <f t="shared" ref="FB435:FB455" si="1731">EY435</f>
        <v>1</v>
      </c>
      <c r="FC435" s="375">
        <f t="shared" ref="FC435:FC455" si="1732">EZ435</f>
        <v>0</v>
      </c>
      <c r="FD435" s="375">
        <f t="shared" ref="FD435:FD455" si="1733">FA435</f>
        <v>0</v>
      </c>
      <c r="FE435" s="376"/>
      <c r="FF435" s="372"/>
      <c r="FG435" s="372"/>
      <c r="FH435" s="372"/>
      <c r="FI435" s="372"/>
      <c r="FJ435" s="372"/>
      <c r="FK435" s="372"/>
      <c r="FL435" s="372"/>
      <c r="FM435" s="372"/>
      <c r="FN435" s="372"/>
      <c r="FO435" s="372"/>
      <c r="FP435" s="372"/>
      <c r="FQ435" s="372"/>
      <c r="FR435" s="372"/>
      <c r="FS435" s="372"/>
      <c r="FT435" s="372"/>
      <c r="FU435" s="372"/>
      <c r="FV435" s="372"/>
      <c r="FW435" s="372"/>
      <c r="FX435" s="372"/>
      <c r="FY435" s="372"/>
      <c r="FZ435" s="372"/>
      <c r="GA435" s="372"/>
      <c r="GB435" s="372"/>
      <c r="GC435" s="372"/>
      <c r="GD435" s="372"/>
      <c r="GE435" s="372"/>
      <c r="GF435" s="372"/>
      <c r="GG435" s="372"/>
      <c r="GH435" s="372"/>
      <c r="GI435" s="372"/>
      <c r="GJ435" s="372"/>
      <c r="GK435" s="372"/>
      <c r="GL435" s="372"/>
      <c r="GM435" s="372"/>
      <c r="GN435" s="372"/>
      <c r="GO435" s="372"/>
      <c r="GP435" s="372"/>
      <c r="GQ435" s="372"/>
      <c r="GR435" s="372"/>
      <c r="GS435" s="372"/>
      <c r="GT435" s="372"/>
      <c r="GU435" s="372"/>
      <c r="GV435" s="372"/>
      <c r="GW435" s="372"/>
      <c r="GX435" s="372"/>
      <c r="GY435" s="372"/>
      <c r="GZ435" s="372"/>
      <c r="HA435" s="372"/>
      <c r="HB435" s="372"/>
      <c r="HC435" s="372"/>
    </row>
    <row r="436" spans="1:211" s="373" customFormat="1" ht="15" customHeight="1" thickTop="1" x14ac:dyDescent="0.2">
      <c r="A436" s="192">
        <f>SWDATA!O421</f>
        <v>0</v>
      </c>
      <c r="B436" s="192">
        <f>SWDATA!M421</f>
        <v>0</v>
      </c>
      <c r="C436" s="201">
        <f>IF(AND(SWDATA!M421=1,SWDATA!Q421="promotions"),SWDATA!P421,0)</f>
        <v>0</v>
      </c>
      <c r="D436" s="365">
        <f>ROW(SWDATA!M421)</f>
        <v>421</v>
      </c>
      <c r="E436" s="202">
        <f t="shared" si="1663"/>
        <v>0</v>
      </c>
      <c r="F436" s="203">
        <f t="shared" si="1498"/>
        <v>1</v>
      </c>
      <c r="G436" s="192" t="str">
        <f t="shared" si="1499"/>
        <v/>
      </c>
      <c r="H436" s="204"/>
      <c r="I436" s="390"/>
      <c r="J436" s="238">
        <f t="shared" si="1500"/>
        <v>0</v>
      </c>
      <c r="K436" s="239" t="str">
        <f t="shared" si="1501"/>
        <v/>
      </c>
      <c r="L436" s="342"/>
      <c r="M436" s="345"/>
      <c r="N436" s="340" t="str">
        <f>IF(LEN(SWDATA!F421)=0,"",N435)</f>
        <v/>
      </c>
      <c r="O436" s="296" t="str">
        <f>IF(LEN(SWDATA!G421)=0,"",O435)</f>
        <v/>
      </c>
      <c r="P436" s="297" t="str">
        <f>IF(LEN(SWDATA!C421)=0,"",SWDATA!C421)</f>
        <v/>
      </c>
      <c r="Q436" s="312" t="str">
        <f t="shared" si="1502"/>
        <v/>
      </c>
      <c r="R436" s="223" t="s">
        <v>261</v>
      </c>
      <c r="S436" s="224"/>
      <c r="T436" s="224"/>
      <c r="U436" s="264" t="s">
        <v>601</v>
      </c>
      <c r="V436" s="205" t="s">
        <v>221</v>
      </c>
      <c r="W436" s="266">
        <f>IF(OR(Is_Loading,LEN($A436)=0),"",SWDATA!P421)</f>
        <v>0</v>
      </c>
      <c r="X436" s="267">
        <f>IF(OR(Is_Loading,LEN($A436)=0),"",SWDATA!Q421)</f>
        <v>0</v>
      </c>
      <c r="Y436" s="267">
        <f>IF(OR(Is_Loading,LEN($A436)=0),"",SWDATA!R421)</f>
        <v>0</v>
      </c>
      <c r="Z436" s="266" t="str">
        <f t="shared" ref="Z436:Z450" si="1734">IF($A436=0,"",CHOOSE($F436,SUM(W436:Y436),SUM(W436:Y436)/3,Y436))</f>
        <v/>
      </c>
      <c r="AA436" s="266">
        <f>IF(OR(Is_Loading,LEN($A436)=0),"",SWDATA!T421)</f>
        <v>0</v>
      </c>
      <c r="AB436" s="267">
        <f>IF(OR(Is_Loading,LEN($A436)=0),"",SWDATA!U421)</f>
        <v>0</v>
      </c>
      <c r="AC436" s="267">
        <f>IF(OR(Is_Loading,LEN($A436)=0),"",SWDATA!V421)</f>
        <v>0</v>
      </c>
      <c r="AD436" s="266" t="str">
        <f t="shared" si="1503"/>
        <v/>
      </c>
      <c r="AE436" s="266">
        <f>IF(OR(Is_Loading,LEN($A436)=0),"",SWDATA!X421)</f>
        <v>0</v>
      </c>
      <c r="AF436" s="267">
        <f>IF(OR(Is_Loading,LEN($A436)=0),"",SWDATA!Y421)</f>
        <v>0</v>
      </c>
      <c r="AG436" s="267">
        <f>IF(OR(Is_Loading,LEN($A436)=0),"",SWDATA!Z421)</f>
        <v>0</v>
      </c>
      <c r="AH436" s="266" t="str">
        <f t="shared" si="1504"/>
        <v/>
      </c>
      <c r="AI436" s="266">
        <f>IF(OR(Is_Loading,LEN($A436)=0),"",SWDATA!AB421)</f>
        <v>0</v>
      </c>
      <c r="AJ436" s="267">
        <f>IF(OR(Is_Loading,LEN($A436)=0),"",SWDATA!AC421)</f>
        <v>0</v>
      </c>
      <c r="AK436" s="267">
        <f>IF(OR(Is_Loading,LEN($A436)=0),"",SWDATA!AD421)</f>
        <v>0</v>
      </c>
      <c r="AL436" s="266" t="str">
        <f t="shared" si="1505"/>
        <v/>
      </c>
      <c r="AM436" s="266">
        <f>IF(OR(Is_Loading,LEN($A436)=0),"",SWDATA!AF421)</f>
        <v>0</v>
      </c>
      <c r="AN436" s="267">
        <f>IF(OR(Is_Loading,LEN($A436)=0),"",SWDATA!AG421)</f>
        <v>0</v>
      </c>
      <c r="AO436" s="323">
        <f>IF(OR(Is_Loading,LEN($A436)=0),"",SWDATA!AH421)</f>
        <v>0</v>
      </c>
      <c r="AP436" s="320" t="str">
        <f t="shared" si="1506"/>
        <v/>
      </c>
      <c r="AQ436" s="266">
        <f>IF(OR(Is_Loading,LEN($A436)=0),"",SWDATA!AJ421)</f>
        <v>0</v>
      </c>
      <c r="AR436" s="267">
        <f>IF(OR(Is_Loading,LEN($A436)=0),"",SWDATA!AK421)</f>
        <v>0</v>
      </c>
      <c r="AS436" s="267">
        <f>IF(OR(Is_Loading,LEN($A436)=0),"",SWDATA!AL421)</f>
        <v>0</v>
      </c>
      <c r="AT436" s="266" t="str">
        <f t="shared" si="1507"/>
        <v/>
      </c>
      <c r="AU436" s="266">
        <f>IF(OR(Is_Loading,LEN($A436)=0),"",SWDATA!AN421)</f>
        <v>0</v>
      </c>
      <c r="AV436" s="267">
        <f>IF(OR(Is_Loading,LEN($A436)=0),"",SWDATA!AO421)</f>
        <v>0</v>
      </c>
      <c r="AW436" s="267">
        <f>IF(OR(Is_Loading,LEN($A436)=0),"",SWDATA!AP421)</f>
        <v>0</v>
      </c>
      <c r="AX436" s="266" t="str">
        <f t="shared" si="1508"/>
        <v/>
      </c>
      <c r="AY436" s="266">
        <f>IF(OR(Is_Loading,LEN($A436)=0),"",SWDATA!AR421)</f>
        <v>0</v>
      </c>
      <c r="AZ436" s="267">
        <f>IF(OR(Is_Loading,LEN($A436)=0),"",SWDATA!AS421)</f>
        <v>0</v>
      </c>
      <c r="BA436" s="267">
        <f>IF(OR(Is_Loading,LEN($A436)=0),"",SWDATA!AT421)</f>
        <v>0</v>
      </c>
      <c r="BB436" s="266" t="str">
        <f t="shared" si="1509"/>
        <v/>
      </c>
      <c r="BC436" s="266">
        <f>IF(OR(Is_Loading,LEN($A436)=0),"",SWDATA!AV421)</f>
        <v>0</v>
      </c>
      <c r="BD436" s="267">
        <f>IF(OR(Is_Loading,LEN($A436)=0),"",SWDATA!AW421)</f>
        <v>0</v>
      </c>
      <c r="BE436" s="323">
        <f>IF(OR(Is_Loading,LEN($A436)=0),"",SWDATA!AX421)</f>
        <v>0</v>
      </c>
      <c r="BF436" s="320" t="str">
        <f t="shared" si="1510"/>
        <v/>
      </c>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s="201"/>
      <c r="CO436" s="201"/>
      <c r="CP436" s="201"/>
      <c r="CQ436" s="201"/>
      <c r="CR436" s="201"/>
      <c r="CS436" s="201"/>
      <c r="CT436" s="201"/>
      <c r="CU436" s="201"/>
      <c r="CV436" s="201"/>
      <c r="CW436" s="201"/>
      <c r="CX436" s="201"/>
      <c r="CY436" s="201"/>
      <c r="CZ436" s="201"/>
      <c r="DA436" s="201"/>
      <c r="DB436" s="201"/>
      <c r="DC436" s="201"/>
      <c r="DD436" s="201"/>
      <c r="DE436" s="201"/>
      <c r="DF436" s="201"/>
      <c r="DG436" s="201"/>
      <c r="DH436" s="201"/>
      <c r="DI436" s="201"/>
      <c r="DJ436" s="201"/>
      <c r="DK436" s="201"/>
      <c r="DL436" s="201"/>
      <c r="DM436" s="201"/>
      <c r="DN436" s="201"/>
      <c r="DS436" s="372"/>
      <c r="DT436" s="374"/>
      <c r="DU436" s="375"/>
      <c r="DV436" s="375"/>
      <c r="DW436" s="375"/>
      <c r="DX436" s="375">
        <v>1</v>
      </c>
      <c r="DY436" s="375">
        <f t="shared" si="1702"/>
        <v>0</v>
      </c>
      <c r="DZ436" s="375">
        <f t="shared" si="1703"/>
        <v>0</v>
      </c>
      <c r="EA436" s="375">
        <f t="shared" si="1704"/>
        <v>1</v>
      </c>
      <c r="EB436" s="375">
        <f t="shared" si="1705"/>
        <v>0</v>
      </c>
      <c r="EC436" s="375">
        <f t="shared" si="1706"/>
        <v>0</v>
      </c>
      <c r="ED436" s="375">
        <f t="shared" si="1707"/>
        <v>1</v>
      </c>
      <c r="EE436" s="375">
        <f t="shared" si="1708"/>
        <v>0</v>
      </c>
      <c r="EF436" s="375">
        <f t="shared" si="1709"/>
        <v>0</v>
      </c>
      <c r="EG436" s="375">
        <f t="shared" si="1710"/>
        <v>1</v>
      </c>
      <c r="EH436" s="375">
        <f t="shared" si="1711"/>
        <v>0</v>
      </c>
      <c r="EI436" s="375">
        <f t="shared" si="1712"/>
        <v>0</v>
      </c>
      <c r="EJ436" s="375">
        <f t="shared" si="1713"/>
        <v>1</v>
      </c>
      <c r="EK436" s="375">
        <f t="shared" si="1714"/>
        <v>0</v>
      </c>
      <c r="EL436" s="375">
        <f t="shared" si="1715"/>
        <v>0</v>
      </c>
      <c r="EM436" s="375">
        <f t="shared" si="1716"/>
        <v>1</v>
      </c>
      <c r="EN436" s="375">
        <f t="shared" si="1717"/>
        <v>0</v>
      </c>
      <c r="EO436" s="375">
        <f t="shared" si="1718"/>
        <v>0</v>
      </c>
      <c r="EP436" s="375">
        <f t="shared" si="1719"/>
        <v>1</v>
      </c>
      <c r="EQ436" s="375">
        <f t="shared" si="1720"/>
        <v>0</v>
      </c>
      <c r="ER436" s="375">
        <f t="shared" si="1721"/>
        <v>0</v>
      </c>
      <c r="ES436" s="375">
        <f t="shared" si="1722"/>
        <v>1</v>
      </c>
      <c r="ET436" s="375">
        <f t="shared" si="1723"/>
        <v>0</v>
      </c>
      <c r="EU436" s="375">
        <f t="shared" si="1724"/>
        <v>0</v>
      </c>
      <c r="EV436" s="375">
        <f t="shared" si="1725"/>
        <v>1</v>
      </c>
      <c r="EW436" s="375">
        <f t="shared" si="1726"/>
        <v>0</v>
      </c>
      <c r="EX436" s="375">
        <f t="shared" si="1727"/>
        <v>0</v>
      </c>
      <c r="EY436" s="375">
        <f t="shared" si="1728"/>
        <v>1</v>
      </c>
      <c r="EZ436" s="375">
        <f t="shared" si="1729"/>
        <v>0</v>
      </c>
      <c r="FA436" s="375">
        <f t="shared" si="1730"/>
        <v>0</v>
      </c>
      <c r="FB436" s="375">
        <f t="shared" si="1731"/>
        <v>1</v>
      </c>
      <c r="FC436" s="375">
        <f t="shared" si="1732"/>
        <v>0</v>
      </c>
      <c r="FD436" s="375">
        <f t="shared" si="1733"/>
        <v>0</v>
      </c>
      <c r="FE436" s="376"/>
      <c r="FF436" s="372"/>
      <c r="FG436" s="372"/>
      <c r="FH436" s="372"/>
      <c r="FI436" s="372"/>
      <c r="FJ436" s="372"/>
      <c r="FK436" s="372"/>
      <c r="FL436" s="372"/>
      <c r="FM436" s="372"/>
      <c r="FN436" s="372"/>
      <c r="FO436" s="372"/>
      <c r="FP436" s="372"/>
      <c r="FQ436" s="372"/>
      <c r="FR436" s="372"/>
      <c r="FS436" s="372"/>
      <c r="FT436" s="372"/>
      <c r="FU436" s="372"/>
      <c r="FV436" s="372"/>
      <c r="FW436" s="372"/>
      <c r="FX436" s="372"/>
      <c r="FY436" s="372"/>
      <c r="FZ436" s="372"/>
      <c r="GA436" s="372"/>
      <c r="GB436" s="372"/>
      <c r="GC436" s="372"/>
      <c r="GD436" s="372"/>
      <c r="GE436" s="372"/>
      <c r="GF436" s="372"/>
      <c r="GG436" s="372"/>
      <c r="GH436" s="372"/>
      <c r="GI436" s="372"/>
      <c r="GJ436" s="372"/>
      <c r="GK436" s="372"/>
      <c r="GL436" s="372"/>
      <c r="GM436" s="372"/>
      <c r="GN436" s="372"/>
      <c r="GO436" s="372"/>
      <c r="GP436" s="372"/>
      <c r="GQ436" s="372"/>
      <c r="GR436" s="372"/>
      <c r="GS436" s="372"/>
      <c r="GT436" s="372"/>
      <c r="GU436" s="372"/>
      <c r="GV436" s="372"/>
      <c r="GW436" s="372"/>
      <c r="GX436" s="372"/>
      <c r="GY436" s="372"/>
      <c r="GZ436" s="372"/>
      <c r="HA436" s="372"/>
      <c r="HB436" s="372"/>
      <c r="HC436" s="372"/>
    </row>
    <row r="437" spans="1:211" s="373" customFormat="1" ht="15" customHeight="1" x14ac:dyDescent="0.2">
      <c r="A437" s="366">
        <f>SWDATA!O422</f>
        <v>0</v>
      </c>
      <c r="B437" s="366">
        <f>SWDATA!M422</f>
        <v>0</v>
      </c>
      <c r="C437" s="351">
        <f>IF(AND(SWDATA!M422=1,SWDATA!Q422="promotions"),SWDATA!P422,0)</f>
        <v>0</v>
      </c>
      <c r="D437" s="367">
        <f>ROW(SWDATA!M422)</f>
        <v>422</v>
      </c>
      <c r="E437" s="368">
        <f t="shared" si="1663"/>
        <v>0</v>
      </c>
      <c r="F437" s="369">
        <f t="shared" si="1498"/>
        <v>1</v>
      </c>
      <c r="G437" s="366" t="str">
        <f t="shared" si="1499"/>
        <v/>
      </c>
      <c r="H437" s="370"/>
      <c r="J437" s="238">
        <f t="shared" si="1500"/>
        <v>0</v>
      </c>
      <c r="K437" s="239" t="str">
        <f t="shared" si="1501"/>
        <v/>
      </c>
      <c r="L437" s="342"/>
      <c r="M437" s="345"/>
      <c r="N437" s="340" t="str">
        <f>IF(LEN(SWDATA!F422)=0,"",N436)</f>
        <v/>
      </c>
      <c r="O437" s="296" t="str">
        <f>IF(LEN(SWDATA!G422)=0,"",O436)</f>
        <v/>
      </c>
      <c r="P437" s="297" t="str">
        <f>IF(LEN(SWDATA!C422)=0,"",SWDATA!C422)</f>
        <v/>
      </c>
      <c r="Q437" s="312" t="str">
        <f t="shared" si="1502"/>
        <v/>
      </c>
      <c r="R437" s="223" t="s">
        <v>261</v>
      </c>
      <c r="S437" s="224"/>
      <c r="T437" s="224"/>
      <c r="U437" s="264" t="s">
        <v>611</v>
      </c>
      <c r="V437" s="205" t="s">
        <v>221</v>
      </c>
      <c r="W437" s="266">
        <f>IF(OR(Is_Loading,LEN($A437)=0),"",SWDATA!P422)</f>
        <v>0</v>
      </c>
      <c r="X437" s="267">
        <f>IF(OR(Is_Loading,LEN($A437)=0),"",SWDATA!Q422)</f>
        <v>0</v>
      </c>
      <c r="Y437" s="267">
        <f>IF(OR(Is_Loading,LEN($A437)=0),"",SWDATA!R422)</f>
        <v>0</v>
      </c>
      <c r="Z437" s="266" t="str">
        <f t="shared" si="1734"/>
        <v/>
      </c>
      <c r="AA437" s="266">
        <f>IF(OR(Is_Loading,LEN($A437)=0),"",SWDATA!T422)</f>
        <v>0</v>
      </c>
      <c r="AB437" s="267">
        <f>IF(OR(Is_Loading,LEN($A437)=0),"",SWDATA!U422)</f>
        <v>0</v>
      </c>
      <c r="AC437" s="267">
        <f>IF(OR(Is_Loading,LEN($A437)=0),"",SWDATA!V422)</f>
        <v>0</v>
      </c>
      <c r="AD437" s="266" t="str">
        <f t="shared" si="1503"/>
        <v/>
      </c>
      <c r="AE437" s="266">
        <f>IF(OR(Is_Loading,LEN($A437)=0),"",SWDATA!X422)</f>
        <v>0</v>
      </c>
      <c r="AF437" s="267">
        <f>IF(OR(Is_Loading,LEN($A437)=0),"",SWDATA!Y422)</f>
        <v>0</v>
      </c>
      <c r="AG437" s="267">
        <f>IF(OR(Is_Loading,LEN($A437)=0),"",SWDATA!Z422)</f>
        <v>0</v>
      </c>
      <c r="AH437" s="266" t="str">
        <f t="shared" si="1504"/>
        <v/>
      </c>
      <c r="AI437" s="266">
        <f>IF(OR(Is_Loading,LEN($A437)=0),"",SWDATA!AB422)</f>
        <v>0</v>
      </c>
      <c r="AJ437" s="267">
        <f>IF(OR(Is_Loading,LEN($A437)=0),"",SWDATA!AC422)</f>
        <v>0</v>
      </c>
      <c r="AK437" s="267">
        <f>IF(OR(Is_Loading,LEN($A437)=0),"",SWDATA!AD422)</f>
        <v>0</v>
      </c>
      <c r="AL437" s="266" t="str">
        <f t="shared" si="1505"/>
        <v/>
      </c>
      <c r="AM437" s="266">
        <f>IF(OR(Is_Loading,LEN($A437)=0),"",SWDATA!AF422)</f>
        <v>0</v>
      </c>
      <c r="AN437" s="267">
        <f>IF(OR(Is_Loading,LEN($A437)=0),"",SWDATA!AG422)</f>
        <v>0</v>
      </c>
      <c r="AO437" s="323">
        <f>IF(OR(Is_Loading,LEN($A437)=0),"",SWDATA!AH422)</f>
        <v>0</v>
      </c>
      <c r="AP437" s="320" t="str">
        <f t="shared" si="1506"/>
        <v/>
      </c>
      <c r="AQ437" s="266">
        <f>IF(OR(Is_Loading,LEN($A437)=0),"",SWDATA!AJ422)</f>
        <v>0</v>
      </c>
      <c r="AR437" s="267">
        <f>IF(OR(Is_Loading,LEN($A437)=0),"",SWDATA!AK422)</f>
        <v>0</v>
      </c>
      <c r="AS437" s="267">
        <f>IF(OR(Is_Loading,LEN($A437)=0),"",SWDATA!AL422)</f>
        <v>0</v>
      </c>
      <c r="AT437" s="266" t="str">
        <f t="shared" si="1507"/>
        <v/>
      </c>
      <c r="AU437" s="266">
        <f>IF(OR(Is_Loading,LEN($A437)=0),"",SWDATA!AN422)</f>
        <v>0</v>
      </c>
      <c r="AV437" s="267">
        <f>IF(OR(Is_Loading,LEN($A437)=0),"",SWDATA!AO422)</f>
        <v>0</v>
      </c>
      <c r="AW437" s="267">
        <f>IF(OR(Is_Loading,LEN($A437)=0),"",SWDATA!AP422)</f>
        <v>0</v>
      </c>
      <c r="AX437" s="266" t="str">
        <f t="shared" si="1508"/>
        <v/>
      </c>
      <c r="AY437" s="266">
        <f>IF(OR(Is_Loading,LEN($A437)=0),"",SWDATA!AR422)</f>
        <v>0</v>
      </c>
      <c r="AZ437" s="267">
        <f>IF(OR(Is_Loading,LEN($A437)=0),"",SWDATA!AS422)</f>
        <v>0</v>
      </c>
      <c r="BA437" s="267">
        <f>IF(OR(Is_Loading,LEN($A437)=0),"",SWDATA!AT422)</f>
        <v>0</v>
      </c>
      <c r="BB437" s="266" t="str">
        <f t="shared" si="1509"/>
        <v/>
      </c>
      <c r="BC437" s="266">
        <f>IF(OR(Is_Loading,LEN($A437)=0),"",SWDATA!AV422)</f>
        <v>0</v>
      </c>
      <c r="BD437" s="267">
        <f>IF(OR(Is_Loading,LEN($A437)=0),"",SWDATA!AW422)</f>
        <v>0</v>
      </c>
      <c r="BE437" s="323">
        <f>IF(OR(Is_Loading,LEN($A437)=0),"",SWDATA!AX422)</f>
        <v>0</v>
      </c>
      <c r="BF437" s="320" t="str">
        <f t="shared" si="1510"/>
        <v/>
      </c>
      <c r="BG437" s="11"/>
      <c r="BH437" s="11"/>
      <c r="BI437" s="11"/>
      <c r="BJ437" s="11"/>
      <c r="BK437" s="11"/>
      <c r="BL437" s="11"/>
      <c r="BM437" s="11"/>
      <c r="BN437" s="11"/>
      <c r="BO437" s="11"/>
      <c r="BP437" s="11"/>
      <c r="BQ437" s="11"/>
      <c r="BR437" s="11"/>
      <c r="BS437" s="11"/>
      <c r="BT437" s="11"/>
      <c r="BU437" s="11"/>
      <c r="BV437" s="11"/>
      <c r="BW437" s="11"/>
      <c r="BX437" s="11"/>
      <c r="BY437" s="11"/>
      <c r="BZ437" s="11"/>
      <c r="CA437" s="11"/>
      <c r="CB437" s="11"/>
      <c r="CC437" s="11"/>
      <c r="CD437" s="11"/>
      <c r="CE437" s="11"/>
      <c r="CF437" s="11"/>
      <c r="CG437" s="11"/>
      <c r="CH437" s="11"/>
      <c r="CI437" s="11"/>
      <c r="CJ437" s="11"/>
      <c r="CK437" s="11"/>
      <c r="CL437" s="11"/>
      <c r="CM437" s="11"/>
      <c r="CN437" s="351"/>
      <c r="CO437" s="351"/>
      <c r="CP437" s="351"/>
      <c r="CQ437" s="351"/>
      <c r="CR437" s="351"/>
      <c r="CS437" s="351"/>
      <c r="CT437" s="351"/>
      <c r="CU437" s="351"/>
      <c r="CV437" s="351"/>
      <c r="CW437" s="351"/>
      <c r="CX437" s="351"/>
      <c r="CY437" s="351"/>
      <c r="CZ437" s="351"/>
      <c r="DA437" s="351"/>
      <c r="DB437" s="351"/>
      <c r="DC437" s="351"/>
      <c r="DD437" s="351"/>
      <c r="DE437" s="351"/>
      <c r="DF437" s="351"/>
      <c r="DG437" s="351"/>
      <c r="DH437" s="351"/>
      <c r="DI437" s="351"/>
      <c r="DJ437" s="351"/>
      <c r="DK437" s="351"/>
      <c r="DL437" s="351"/>
      <c r="DM437" s="351"/>
      <c r="DN437" s="351"/>
      <c r="DQ437" s="373" t="str">
        <f t="shared" ref="DQ437" ca="1" si="1735">INDIRECT("'Metrics &amp; Attributes View'!"&amp;IF(ROW()-9=0, "", IF(13+ROW()/23-9&gt;26, CHAR(64+INT((ROW()-9-1)/26)),"")&amp;CHAR(65+MOD(13+ROW()/23-1, 26)))&amp;44)</f>
        <v>Last_Delivery_Date</v>
      </c>
      <c r="DS437" s="372"/>
      <c r="DT437" s="374"/>
      <c r="DU437" s="375"/>
      <c r="DV437" s="375"/>
      <c r="DW437" s="375"/>
      <c r="DX437" s="375">
        <v>1</v>
      </c>
      <c r="DY437" s="375">
        <f t="shared" si="1702"/>
        <v>0</v>
      </c>
      <c r="DZ437" s="375">
        <f t="shared" si="1703"/>
        <v>0</v>
      </c>
      <c r="EA437" s="375">
        <f t="shared" si="1704"/>
        <v>1</v>
      </c>
      <c r="EB437" s="375">
        <f t="shared" si="1705"/>
        <v>0</v>
      </c>
      <c r="EC437" s="375">
        <f t="shared" si="1706"/>
        <v>0</v>
      </c>
      <c r="ED437" s="375">
        <f t="shared" si="1707"/>
        <v>1</v>
      </c>
      <c r="EE437" s="375">
        <f t="shared" si="1708"/>
        <v>0</v>
      </c>
      <c r="EF437" s="375">
        <f t="shared" si="1709"/>
        <v>0</v>
      </c>
      <c r="EG437" s="375">
        <f t="shared" si="1710"/>
        <v>1</v>
      </c>
      <c r="EH437" s="375">
        <f t="shared" si="1711"/>
        <v>0</v>
      </c>
      <c r="EI437" s="375">
        <f t="shared" si="1712"/>
        <v>0</v>
      </c>
      <c r="EJ437" s="375">
        <f t="shared" si="1713"/>
        <v>1</v>
      </c>
      <c r="EK437" s="375">
        <f t="shared" si="1714"/>
        <v>0</v>
      </c>
      <c r="EL437" s="375">
        <f t="shared" si="1715"/>
        <v>0</v>
      </c>
      <c r="EM437" s="375">
        <f t="shared" si="1716"/>
        <v>1</v>
      </c>
      <c r="EN437" s="375">
        <f t="shared" si="1717"/>
        <v>0</v>
      </c>
      <c r="EO437" s="375">
        <f t="shared" si="1718"/>
        <v>0</v>
      </c>
      <c r="EP437" s="375">
        <f t="shared" si="1719"/>
        <v>1</v>
      </c>
      <c r="EQ437" s="375">
        <f t="shared" si="1720"/>
        <v>0</v>
      </c>
      <c r="ER437" s="375">
        <f t="shared" si="1721"/>
        <v>0</v>
      </c>
      <c r="ES437" s="375">
        <f t="shared" si="1722"/>
        <v>1</v>
      </c>
      <c r="ET437" s="375">
        <f t="shared" si="1723"/>
        <v>0</v>
      </c>
      <c r="EU437" s="375">
        <f t="shared" si="1724"/>
        <v>0</v>
      </c>
      <c r="EV437" s="375">
        <f t="shared" si="1725"/>
        <v>1</v>
      </c>
      <c r="EW437" s="375">
        <f t="shared" si="1726"/>
        <v>0</v>
      </c>
      <c r="EX437" s="375">
        <f t="shared" si="1727"/>
        <v>0</v>
      </c>
      <c r="EY437" s="375">
        <f t="shared" si="1728"/>
        <v>1</v>
      </c>
      <c r="EZ437" s="375">
        <f t="shared" si="1729"/>
        <v>0</v>
      </c>
      <c r="FA437" s="375">
        <f t="shared" si="1730"/>
        <v>0</v>
      </c>
      <c r="FB437" s="375">
        <f t="shared" si="1731"/>
        <v>1</v>
      </c>
      <c r="FC437" s="375">
        <f t="shared" si="1732"/>
        <v>0</v>
      </c>
      <c r="FD437" s="375">
        <f t="shared" si="1733"/>
        <v>0</v>
      </c>
      <c r="FE437" s="376"/>
      <c r="FF437" s="372"/>
      <c r="FG437" s="372"/>
      <c r="FH437" s="372"/>
      <c r="FI437" s="372"/>
      <c r="FJ437" s="372"/>
      <c r="FK437" s="372"/>
      <c r="FL437" s="372"/>
      <c r="FM437" s="372"/>
      <c r="FN437" s="372"/>
      <c r="FO437" s="372"/>
      <c r="FP437" s="372"/>
      <c r="FQ437" s="372"/>
      <c r="FR437" s="372"/>
      <c r="FS437" s="372"/>
      <c r="FT437" s="372"/>
      <c r="FU437" s="372"/>
      <c r="FV437" s="372"/>
      <c r="FW437" s="372"/>
      <c r="FX437" s="372"/>
      <c r="FY437" s="372"/>
      <c r="FZ437" s="372"/>
      <c r="GA437" s="372"/>
      <c r="GB437" s="372"/>
      <c r="GC437" s="372"/>
      <c r="GD437" s="372"/>
      <c r="GE437" s="372"/>
      <c r="GF437" s="372"/>
      <c r="GG437" s="372"/>
      <c r="GH437" s="372"/>
      <c r="GI437" s="372"/>
      <c r="GJ437" s="372"/>
      <c r="GK437" s="372"/>
      <c r="GL437" s="372"/>
      <c r="GM437" s="372"/>
      <c r="GN437" s="372"/>
      <c r="GO437" s="372"/>
      <c r="GP437" s="372"/>
      <c r="GQ437" s="372"/>
      <c r="GR437" s="372"/>
      <c r="GS437" s="372"/>
      <c r="GT437" s="372"/>
      <c r="GU437" s="372"/>
      <c r="GV437" s="372"/>
      <c r="GW437" s="372"/>
      <c r="GX437" s="372"/>
      <c r="GY437" s="372"/>
      <c r="GZ437" s="372"/>
      <c r="HA437" s="372"/>
      <c r="HB437" s="372"/>
      <c r="HC437" s="372"/>
    </row>
    <row r="438" spans="1:211" s="373" customFormat="1" ht="15" customHeight="1" x14ac:dyDescent="0.2">
      <c r="A438" s="366">
        <f>SWDATA!O423</f>
        <v>0</v>
      </c>
      <c r="B438" s="366">
        <f>SWDATA!M423</f>
        <v>0</v>
      </c>
      <c r="C438" s="351">
        <f>IF(AND(SWDATA!M423=1,SWDATA!Q423="promotions"),SWDATA!P423,0)</f>
        <v>0</v>
      </c>
      <c r="D438" s="367">
        <f>ROW(SWDATA!M423)</f>
        <v>423</v>
      </c>
      <c r="E438" s="368">
        <f t="shared" si="1663"/>
        <v>0</v>
      </c>
      <c r="F438" s="369">
        <f t="shared" si="1498"/>
        <v>1</v>
      </c>
      <c r="G438" s="366" t="str">
        <f t="shared" si="1499"/>
        <v/>
      </c>
      <c r="H438" s="370"/>
      <c r="J438" s="238">
        <f t="shared" si="1500"/>
        <v>0</v>
      </c>
      <c r="K438" s="239" t="str">
        <f t="shared" si="1501"/>
        <v/>
      </c>
      <c r="L438" s="342"/>
      <c r="M438" s="345"/>
      <c r="N438" s="340" t="str">
        <f>IF(LEN(SWDATA!F423)=0,"",N437)</f>
        <v/>
      </c>
      <c r="O438" s="296" t="str">
        <f>IF(LEN(SWDATA!G423)=0,"",O437)</f>
        <v/>
      </c>
      <c r="P438" s="297" t="str">
        <f>IF(LEN(SWDATA!C423)=0,"",SWDATA!C423)</f>
        <v/>
      </c>
      <c r="Q438" s="312" t="str">
        <f t="shared" si="1502"/>
        <v/>
      </c>
      <c r="R438" s="223" t="s">
        <v>261</v>
      </c>
      <c r="S438" s="224"/>
      <c r="T438" s="224"/>
      <c r="U438" s="264" t="s">
        <v>598</v>
      </c>
      <c r="V438" s="205" t="s">
        <v>221</v>
      </c>
      <c r="W438" s="266">
        <f>IF(OR(Is_Loading,LEN($A438)=0),"",SWDATA!P423)</f>
        <v>0</v>
      </c>
      <c r="X438" s="267">
        <f>IF(OR(Is_Loading,LEN($A438)=0),"",SWDATA!Q423)</f>
        <v>0</v>
      </c>
      <c r="Y438" s="267">
        <f>IF(OR(Is_Loading,LEN($A438)=0),"",SWDATA!R423)</f>
        <v>0</v>
      </c>
      <c r="Z438" s="266" t="str">
        <f t="shared" si="1734"/>
        <v/>
      </c>
      <c r="AA438" s="266">
        <f>IF(OR(Is_Loading,LEN($A438)=0),"",SWDATA!T423)</f>
        <v>0</v>
      </c>
      <c r="AB438" s="267">
        <f>IF(OR(Is_Loading,LEN($A438)=0),"",SWDATA!U423)</f>
        <v>0</v>
      </c>
      <c r="AC438" s="267">
        <f>IF(OR(Is_Loading,LEN($A438)=0),"",SWDATA!V423)</f>
        <v>0</v>
      </c>
      <c r="AD438" s="266" t="str">
        <f t="shared" si="1503"/>
        <v/>
      </c>
      <c r="AE438" s="266">
        <f>IF(OR(Is_Loading,LEN($A438)=0),"",SWDATA!X423)</f>
        <v>0</v>
      </c>
      <c r="AF438" s="267">
        <f>IF(OR(Is_Loading,LEN($A438)=0),"",SWDATA!Y423)</f>
        <v>0</v>
      </c>
      <c r="AG438" s="267">
        <f>IF(OR(Is_Loading,LEN($A438)=0),"",SWDATA!Z423)</f>
        <v>0</v>
      </c>
      <c r="AH438" s="266" t="str">
        <f t="shared" si="1504"/>
        <v/>
      </c>
      <c r="AI438" s="266">
        <f>IF(OR(Is_Loading,LEN($A438)=0),"",SWDATA!AB423)</f>
        <v>0</v>
      </c>
      <c r="AJ438" s="267">
        <f>IF(OR(Is_Loading,LEN($A438)=0),"",SWDATA!AC423)</f>
        <v>0</v>
      </c>
      <c r="AK438" s="267">
        <f>IF(OR(Is_Loading,LEN($A438)=0),"",SWDATA!AD423)</f>
        <v>0</v>
      </c>
      <c r="AL438" s="266" t="str">
        <f t="shared" si="1505"/>
        <v/>
      </c>
      <c r="AM438" s="266">
        <f>IF(OR(Is_Loading,LEN($A438)=0),"",SWDATA!AF423)</f>
        <v>0</v>
      </c>
      <c r="AN438" s="267">
        <f>IF(OR(Is_Loading,LEN($A438)=0),"",SWDATA!AG423)</f>
        <v>0</v>
      </c>
      <c r="AO438" s="323">
        <f>IF(OR(Is_Loading,LEN($A438)=0),"",SWDATA!AH423)</f>
        <v>0</v>
      </c>
      <c r="AP438" s="320" t="str">
        <f t="shared" si="1506"/>
        <v/>
      </c>
      <c r="AQ438" s="266">
        <f>IF(OR(Is_Loading,LEN($A438)=0),"",SWDATA!AJ423)</f>
        <v>0</v>
      </c>
      <c r="AR438" s="267">
        <f>IF(OR(Is_Loading,LEN($A438)=0),"",SWDATA!AK423)</f>
        <v>0</v>
      </c>
      <c r="AS438" s="267">
        <f>IF(OR(Is_Loading,LEN($A438)=0),"",SWDATA!AL423)</f>
        <v>0</v>
      </c>
      <c r="AT438" s="266" t="str">
        <f t="shared" si="1507"/>
        <v/>
      </c>
      <c r="AU438" s="266">
        <f>IF(OR(Is_Loading,LEN($A438)=0),"",SWDATA!AN423)</f>
        <v>0</v>
      </c>
      <c r="AV438" s="267">
        <f>IF(OR(Is_Loading,LEN($A438)=0),"",SWDATA!AO423)</f>
        <v>0</v>
      </c>
      <c r="AW438" s="267">
        <f>IF(OR(Is_Loading,LEN($A438)=0),"",SWDATA!AP423)</f>
        <v>0</v>
      </c>
      <c r="AX438" s="266" t="str">
        <f t="shared" si="1508"/>
        <v/>
      </c>
      <c r="AY438" s="266">
        <f>IF(OR(Is_Loading,LEN($A438)=0),"",SWDATA!AR423)</f>
        <v>0</v>
      </c>
      <c r="AZ438" s="267">
        <f>IF(OR(Is_Loading,LEN($A438)=0),"",SWDATA!AS423)</f>
        <v>0</v>
      </c>
      <c r="BA438" s="267">
        <f>IF(OR(Is_Loading,LEN($A438)=0),"",SWDATA!AT423)</f>
        <v>0</v>
      </c>
      <c r="BB438" s="266" t="str">
        <f t="shared" si="1509"/>
        <v/>
      </c>
      <c r="BC438" s="266">
        <f>IF(OR(Is_Loading,LEN($A438)=0),"",SWDATA!AV423)</f>
        <v>0</v>
      </c>
      <c r="BD438" s="267">
        <f>IF(OR(Is_Loading,LEN($A438)=0),"",SWDATA!AW423)</f>
        <v>0</v>
      </c>
      <c r="BE438" s="323">
        <f>IF(OR(Is_Loading,LEN($A438)=0),"",SWDATA!AX423)</f>
        <v>0</v>
      </c>
      <c r="BF438" s="320" t="str">
        <f t="shared" si="1510"/>
        <v/>
      </c>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1"/>
      <c r="CK438" s="11"/>
      <c r="CL438" s="11"/>
      <c r="CM438" s="11"/>
      <c r="CN438" s="351"/>
      <c r="CO438" s="351"/>
      <c r="CP438" s="351"/>
      <c r="CQ438" s="351"/>
      <c r="CR438" s="351"/>
      <c r="CS438" s="351"/>
      <c r="CT438" s="351"/>
      <c r="CU438" s="351"/>
      <c r="CV438" s="351"/>
      <c r="CW438" s="351"/>
      <c r="CX438" s="351"/>
      <c r="CY438" s="351"/>
      <c r="CZ438" s="351"/>
      <c r="DA438" s="351"/>
      <c r="DB438" s="351"/>
      <c r="DC438" s="351"/>
      <c r="DD438" s="351"/>
      <c r="DE438" s="351"/>
      <c r="DF438" s="351"/>
      <c r="DG438" s="351"/>
      <c r="DH438" s="351"/>
      <c r="DI438" s="351"/>
      <c r="DJ438" s="351"/>
      <c r="DK438" s="351"/>
      <c r="DL438" s="351"/>
      <c r="DM438" s="351"/>
      <c r="DN438" s="351"/>
      <c r="DS438" s="372"/>
      <c r="DT438" s="374"/>
      <c r="DU438" s="375"/>
      <c r="DV438" s="375"/>
      <c r="DW438" s="375"/>
      <c r="DX438" s="375">
        <v>1</v>
      </c>
      <c r="DY438" s="375">
        <f t="shared" si="1702"/>
        <v>0</v>
      </c>
      <c r="DZ438" s="375">
        <f t="shared" si="1703"/>
        <v>0</v>
      </c>
      <c r="EA438" s="375">
        <f t="shared" si="1704"/>
        <v>1</v>
      </c>
      <c r="EB438" s="375">
        <f t="shared" si="1705"/>
        <v>0</v>
      </c>
      <c r="EC438" s="375">
        <f t="shared" si="1706"/>
        <v>0</v>
      </c>
      <c r="ED438" s="375">
        <f t="shared" si="1707"/>
        <v>1</v>
      </c>
      <c r="EE438" s="375">
        <f t="shared" si="1708"/>
        <v>0</v>
      </c>
      <c r="EF438" s="375">
        <f t="shared" si="1709"/>
        <v>0</v>
      </c>
      <c r="EG438" s="375">
        <f t="shared" si="1710"/>
        <v>1</v>
      </c>
      <c r="EH438" s="375">
        <f t="shared" si="1711"/>
        <v>0</v>
      </c>
      <c r="EI438" s="375">
        <f t="shared" si="1712"/>
        <v>0</v>
      </c>
      <c r="EJ438" s="375">
        <f t="shared" si="1713"/>
        <v>1</v>
      </c>
      <c r="EK438" s="375">
        <f t="shared" si="1714"/>
        <v>0</v>
      </c>
      <c r="EL438" s="375">
        <f t="shared" si="1715"/>
        <v>0</v>
      </c>
      <c r="EM438" s="375">
        <f t="shared" si="1716"/>
        <v>1</v>
      </c>
      <c r="EN438" s="375">
        <f t="shared" si="1717"/>
        <v>0</v>
      </c>
      <c r="EO438" s="375">
        <f t="shared" si="1718"/>
        <v>0</v>
      </c>
      <c r="EP438" s="375">
        <f t="shared" si="1719"/>
        <v>1</v>
      </c>
      <c r="EQ438" s="375">
        <f t="shared" si="1720"/>
        <v>0</v>
      </c>
      <c r="ER438" s="375">
        <f t="shared" si="1721"/>
        <v>0</v>
      </c>
      <c r="ES438" s="375">
        <f t="shared" si="1722"/>
        <v>1</v>
      </c>
      <c r="ET438" s="375">
        <f t="shared" si="1723"/>
        <v>0</v>
      </c>
      <c r="EU438" s="375">
        <f t="shared" si="1724"/>
        <v>0</v>
      </c>
      <c r="EV438" s="375">
        <f t="shared" si="1725"/>
        <v>1</v>
      </c>
      <c r="EW438" s="375">
        <f t="shared" si="1726"/>
        <v>0</v>
      </c>
      <c r="EX438" s="375">
        <f t="shared" si="1727"/>
        <v>0</v>
      </c>
      <c r="EY438" s="375">
        <f t="shared" si="1728"/>
        <v>1</v>
      </c>
      <c r="EZ438" s="375">
        <f t="shared" si="1729"/>
        <v>0</v>
      </c>
      <c r="FA438" s="375">
        <f t="shared" si="1730"/>
        <v>0</v>
      </c>
      <c r="FB438" s="375">
        <f t="shared" si="1731"/>
        <v>1</v>
      </c>
      <c r="FC438" s="375">
        <f t="shared" si="1732"/>
        <v>0</v>
      </c>
      <c r="FD438" s="375">
        <f t="shared" si="1733"/>
        <v>0</v>
      </c>
      <c r="FE438" s="376"/>
      <c r="FF438" s="372"/>
      <c r="FG438" s="372"/>
      <c r="FH438" s="372"/>
      <c r="FI438" s="372"/>
      <c r="FJ438" s="372"/>
      <c r="FK438" s="372"/>
      <c r="FL438" s="372"/>
      <c r="FM438" s="372"/>
      <c r="FN438" s="372"/>
      <c r="FO438" s="372"/>
      <c r="FP438" s="372"/>
      <c r="FQ438" s="372"/>
      <c r="FR438" s="372"/>
      <c r="FS438" s="372"/>
      <c r="FT438" s="372"/>
      <c r="FU438" s="372"/>
      <c r="FV438" s="372"/>
      <c r="FW438" s="372"/>
      <c r="FX438" s="372"/>
      <c r="FY438" s="372"/>
      <c r="FZ438" s="372"/>
      <c r="GA438" s="372"/>
      <c r="GB438" s="372"/>
      <c r="GC438" s="372"/>
      <c r="GD438" s="372"/>
      <c r="GE438" s="372"/>
      <c r="GF438" s="372"/>
      <c r="GG438" s="372"/>
      <c r="GH438" s="372"/>
      <c r="GI438" s="372"/>
      <c r="GJ438" s="372"/>
      <c r="GK438" s="372"/>
      <c r="GL438" s="372"/>
      <c r="GM438" s="372"/>
      <c r="GN438" s="372"/>
      <c r="GO438" s="372"/>
      <c r="GP438" s="372"/>
      <c r="GQ438" s="372"/>
      <c r="GR438" s="372"/>
      <c r="GS438" s="372"/>
      <c r="GT438" s="372"/>
      <c r="GU438" s="372"/>
      <c r="GV438" s="372"/>
      <c r="GW438" s="372"/>
      <c r="GX438" s="372"/>
      <c r="GY438" s="372"/>
      <c r="GZ438" s="372"/>
      <c r="HA438" s="372"/>
      <c r="HB438" s="372"/>
      <c r="HC438" s="372"/>
    </row>
    <row r="439" spans="1:211" s="373" customFormat="1" ht="15" customHeight="1" x14ac:dyDescent="0.2">
      <c r="A439" s="366">
        <f>SWDATA!O424</f>
        <v>0</v>
      </c>
      <c r="B439" s="366">
        <f>SWDATA!M424</f>
        <v>0</v>
      </c>
      <c r="C439" s="351">
        <f>IF(AND(SWDATA!M424=1,SWDATA!Q424="promotions"),SWDATA!P424,0)</f>
        <v>0</v>
      </c>
      <c r="D439" s="367">
        <f>ROW(SWDATA!M424)</f>
        <v>424</v>
      </c>
      <c r="E439" s="368">
        <f t="shared" si="1663"/>
        <v>0</v>
      </c>
      <c r="F439" s="369">
        <f t="shared" si="1498"/>
        <v>1</v>
      </c>
      <c r="G439" s="366" t="str">
        <f t="shared" si="1499"/>
        <v/>
      </c>
      <c r="H439" s="370"/>
      <c r="J439" s="238">
        <f t="shared" si="1500"/>
        <v>0</v>
      </c>
      <c r="K439" s="239" t="str">
        <f t="shared" si="1501"/>
        <v/>
      </c>
      <c r="L439" s="342"/>
      <c r="M439" s="345"/>
      <c r="N439" s="340" t="str">
        <f>IF(LEN(SWDATA!F424)=0,"",N438)</f>
        <v/>
      </c>
      <c r="O439" s="296" t="str">
        <f>IF(LEN(SWDATA!G424)=0,"",O438)</f>
        <v/>
      </c>
      <c r="P439" s="297" t="str">
        <f>IF(LEN(SWDATA!C424)=0,"",SWDATA!C424)</f>
        <v/>
      </c>
      <c r="Q439" s="312" t="str">
        <f t="shared" si="1502"/>
        <v/>
      </c>
      <c r="R439" s="223" t="s">
        <v>261</v>
      </c>
      <c r="S439" s="224"/>
      <c r="T439" s="224"/>
      <c r="U439" s="264" t="s">
        <v>628</v>
      </c>
      <c r="V439" s="205" t="s">
        <v>221</v>
      </c>
      <c r="W439" s="266">
        <f>IF(OR(Is_Loading,LEN($A439)=0),"",SWDATA!P424)</f>
        <v>0</v>
      </c>
      <c r="X439" s="267">
        <f>IF(OR(Is_Loading,LEN($A439)=0),"",SWDATA!Q424)</f>
        <v>0</v>
      </c>
      <c r="Y439" s="267">
        <f>IF(OR(Is_Loading,LEN($A439)=0),"",SWDATA!R424)</f>
        <v>0</v>
      </c>
      <c r="Z439" s="266" t="str">
        <f t="shared" si="1734"/>
        <v/>
      </c>
      <c r="AA439" s="266">
        <f>IF(OR(Is_Loading,LEN($A439)=0),"",SWDATA!T424)</f>
        <v>0</v>
      </c>
      <c r="AB439" s="267">
        <f>IF(OR(Is_Loading,LEN($A439)=0),"",SWDATA!U424)</f>
        <v>0</v>
      </c>
      <c r="AC439" s="267">
        <f>IF(OR(Is_Loading,LEN($A439)=0),"",SWDATA!V424)</f>
        <v>0</v>
      </c>
      <c r="AD439" s="266" t="str">
        <f t="shared" si="1503"/>
        <v/>
      </c>
      <c r="AE439" s="266">
        <f>IF(OR(Is_Loading,LEN($A439)=0),"",SWDATA!X424)</f>
        <v>0</v>
      </c>
      <c r="AF439" s="267">
        <f>IF(OR(Is_Loading,LEN($A439)=0),"",SWDATA!Y424)</f>
        <v>0</v>
      </c>
      <c r="AG439" s="267">
        <f>IF(OR(Is_Loading,LEN($A439)=0),"",SWDATA!Z424)</f>
        <v>0</v>
      </c>
      <c r="AH439" s="266" t="str">
        <f t="shared" si="1504"/>
        <v/>
      </c>
      <c r="AI439" s="266">
        <f>IF(OR(Is_Loading,LEN($A439)=0),"",SWDATA!AB424)</f>
        <v>0</v>
      </c>
      <c r="AJ439" s="267">
        <f>IF(OR(Is_Loading,LEN($A439)=0),"",SWDATA!AC424)</f>
        <v>0</v>
      </c>
      <c r="AK439" s="267">
        <f>IF(OR(Is_Loading,LEN($A439)=0),"",SWDATA!AD424)</f>
        <v>0</v>
      </c>
      <c r="AL439" s="266" t="str">
        <f t="shared" si="1505"/>
        <v/>
      </c>
      <c r="AM439" s="266">
        <f>IF(OR(Is_Loading,LEN($A439)=0),"",SWDATA!AF424)</f>
        <v>0</v>
      </c>
      <c r="AN439" s="267">
        <f>IF(OR(Is_Loading,LEN($A439)=0),"",SWDATA!AG424)</f>
        <v>0</v>
      </c>
      <c r="AO439" s="323">
        <f>IF(OR(Is_Loading,LEN($A439)=0),"",SWDATA!AH424)</f>
        <v>0</v>
      </c>
      <c r="AP439" s="320" t="str">
        <f t="shared" si="1506"/>
        <v/>
      </c>
      <c r="AQ439" s="266">
        <f>IF(OR(Is_Loading,LEN($A439)=0),"",SWDATA!AJ424)</f>
        <v>0</v>
      </c>
      <c r="AR439" s="267">
        <f>IF(OR(Is_Loading,LEN($A439)=0),"",SWDATA!AK424)</f>
        <v>0</v>
      </c>
      <c r="AS439" s="267">
        <f>IF(OR(Is_Loading,LEN($A439)=0),"",SWDATA!AL424)</f>
        <v>0</v>
      </c>
      <c r="AT439" s="266" t="str">
        <f t="shared" si="1507"/>
        <v/>
      </c>
      <c r="AU439" s="266">
        <f>IF(OR(Is_Loading,LEN($A439)=0),"",SWDATA!AN424)</f>
        <v>0</v>
      </c>
      <c r="AV439" s="267">
        <f>IF(OR(Is_Loading,LEN($A439)=0),"",SWDATA!AO424)</f>
        <v>0</v>
      </c>
      <c r="AW439" s="267">
        <f>IF(OR(Is_Loading,LEN($A439)=0),"",SWDATA!AP424)</f>
        <v>0</v>
      </c>
      <c r="AX439" s="266" t="str">
        <f t="shared" si="1508"/>
        <v/>
      </c>
      <c r="AY439" s="266">
        <f>IF(OR(Is_Loading,LEN($A439)=0),"",SWDATA!AR424)</f>
        <v>0</v>
      </c>
      <c r="AZ439" s="267">
        <f>IF(OR(Is_Loading,LEN($A439)=0),"",SWDATA!AS424)</f>
        <v>0</v>
      </c>
      <c r="BA439" s="267">
        <f>IF(OR(Is_Loading,LEN($A439)=0),"",SWDATA!AT424)</f>
        <v>0</v>
      </c>
      <c r="BB439" s="266" t="str">
        <f t="shared" si="1509"/>
        <v/>
      </c>
      <c r="BC439" s="266">
        <f>IF(OR(Is_Loading,LEN($A439)=0),"",SWDATA!AV424)</f>
        <v>0</v>
      </c>
      <c r="BD439" s="267">
        <f>IF(OR(Is_Loading,LEN($A439)=0),"",SWDATA!AW424)</f>
        <v>0</v>
      </c>
      <c r="BE439" s="323">
        <f>IF(OR(Is_Loading,LEN($A439)=0),"",SWDATA!AX424)</f>
        <v>0</v>
      </c>
      <c r="BF439" s="320" t="str">
        <f t="shared" si="1510"/>
        <v/>
      </c>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351"/>
      <c r="CO439" s="351"/>
      <c r="CP439" s="351"/>
      <c r="CQ439" s="351"/>
      <c r="CR439" s="351"/>
      <c r="CS439" s="351"/>
      <c r="CT439" s="351"/>
      <c r="CU439" s="351"/>
      <c r="CV439" s="351"/>
      <c r="CW439" s="351"/>
      <c r="CX439" s="351"/>
      <c r="CY439" s="351"/>
      <c r="CZ439" s="351"/>
      <c r="DA439" s="351"/>
      <c r="DB439" s="351"/>
      <c r="DC439" s="351"/>
      <c r="DD439" s="351"/>
      <c r="DE439" s="351"/>
      <c r="DF439" s="351"/>
      <c r="DG439" s="351"/>
      <c r="DH439" s="351"/>
      <c r="DI439" s="351"/>
      <c r="DJ439" s="351"/>
      <c r="DK439" s="351"/>
      <c r="DL439" s="351"/>
      <c r="DM439" s="351"/>
      <c r="DN439" s="351"/>
      <c r="DS439" s="372"/>
      <c r="DT439" s="374"/>
      <c r="DU439" s="375"/>
      <c r="DV439" s="375"/>
      <c r="DW439" s="375"/>
      <c r="DX439" s="375">
        <v>1</v>
      </c>
      <c r="DY439" s="375">
        <f t="shared" si="1702"/>
        <v>0</v>
      </c>
      <c r="DZ439" s="375">
        <f t="shared" si="1703"/>
        <v>0</v>
      </c>
      <c r="EA439" s="375">
        <f t="shared" si="1704"/>
        <v>1</v>
      </c>
      <c r="EB439" s="375">
        <f t="shared" si="1705"/>
        <v>0</v>
      </c>
      <c r="EC439" s="375">
        <f t="shared" si="1706"/>
        <v>0</v>
      </c>
      <c r="ED439" s="375">
        <f t="shared" si="1707"/>
        <v>1</v>
      </c>
      <c r="EE439" s="375">
        <f t="shared" si="1708"/>
        <v>0</v>
      </c>
      <c r="EF439" s="375">
        <f t="shared" si="1709"/>
        <v>0</v>
      </c>
      <c r="EG439" s="375">
        <f t="shared" si="1710"/>
        <v>1</v>
      </c>
      <c r="EH439" s="375">
        <f t="shared" si="1711"/>
        <v>0</v>
      </c>
      <c r="EI439" s="375">
        <f t="shared" si="1712"/>
        <v>0</v>
      </c>
      <c r="EJ439" s="375">
        <f t="shared" si="1713"/>
        <v>1</v>
      </c>
      <c r="EK439" s="375">
        <f t="shared" si="1714"/>
        <v>0</v>
      </c>
      <c r="EL439" s="375">
        <f t="shared" si="1715"/>
        <v>0</v>
      </c>
      <c r="EM439" s="375">
        <f t="shared" si="1716"/>
        <v>1</v>
      </c>
      <c r="EN439" s="375">
        <f t="shared" si="1717"/>
        <v>0</v>
      </c>
      <c r="EO439" s="375">
        <f t="shared" si="1718"/>
        <v>0</v>
      </c>
      <c r="EP439" s="375">
        <f t="shared" si="1719"/>
        <v>1</v>
      </c>
      <c r="EQ439" s="375">
        <f t="shared" si="1720"/>
        <v>0</v>
      </c>
      <c r="ER439" s="375">
        <f t="shared" si="1721"/>
        <v>0</v>
      </c>
      <c r="ES439" s="375">
        <f t="shared" si="1722"/>
        <v>1</v>
      </c>
      <c r="ET439" s="375">
        <f t="shared" si="1723"/>
        <v>0</v>
      </c>
      <c r="EU439" s="375">
        <f t="shared" si="1724"/>
        <v>0</v>
      </c>
      <c r="EV439" s="375">
        <f t="shared" si="1725"/>
        <v>1</v>
      </c>
      <c r="EW439" s="375">
        <f t="shared" si="1726"/>
        <v>0</v>
      </c>
      <c r="EX439" s="375">
        <f t="shared" si="1727"/>
        <v>0</v>
      </c>
      <c r="EY439" s="375">
        <f t="shared" si="1728"/>
        <v>1</v>
      </c>
      <c r="EZ439" s="375">
        <f t="shared" si="1729"/>
        <v>0</v>
      </c>
      <c r="FA439" s="375">
        <f t="shared" si="1730"/>
        <v>0</v>
      </c>
      <c r="FB439" s="375">
        <f t="shared" si="1731"/>
        <v>1</v>
      </c>
      <c r="FC439" s="375">
        <f t="shared" si="1732"/>
        <v>0</v>
      </c>
      <c r="FD439" s="375">
        <f t="shared" si="1733"/>
        <v>0</v>
      </c>
      <c r="FE439" s="376"/>
      <c r="FF439" s="372"/>
      <c r="FG439" s="372"/>
      <c r="FH439" s="372"/>
      <c r="FI439" s="372"/>
      <c r="FJ439" s="372"/>
      <c r="FK439" s="372"/>
      <c r="FL439" s="372"/>
      <c r="FM439" s="372"/>
      <c r="FN439" s="372"/>
      <c r="FO439" s="372"/>
      <c r="FP439" s="372"/>
      <c r="FQ439" s="372"/>
      <c r="FR439" s="372"/>
      <c r="FS439" s="372"/>
      <c r="FT439" s="372"/>
      <c r="FU439" s="372"/>
      <c r="FV439" s="372"/>
      <c r="FW439" s="372"/>
      <c r="FX439" s="372"/>
      <c r="FY439" s="372"/>
      <c r="FZ439" s="372"/>
      <c r="GA439" s="372"/>
      <c r="GB439" s="372"/>
      <c r="GC439" s="372"/>
      <c r="GD439" s="372"/>
      <c r="GE439" s="372"/>
      <c r="GF439" s="372"/>
      <c r="GG439" s="372"/>
      <c r="GH439" s="372"/>
      <c r="GI439" s="372"/>
      <c r="GJ439" s="372"/>
      <c r="GK439" s="372"/>
      <c r="GL439" s="372"/>
      <c r="GM439" s="372"/>
      <c r="GN439" s="372"/>
      <c r="GO439" s="372"/>
      <c r="GP439" s="372"/>
      <c r="GQ439" s="372"/>
      <c r="GR439" s="372"/>
      <c r="GS439" s="372"/>
      <c r="GT439" s="372"/>
      <c r="GU439" s="372"/>
      <c r="GV439" s="372"/>
      <c r="GW439" s="372"/>
      <c r="GX439" s="372"/>
      <c r="GY439" s="372"/>
      <c r="GZ439" s="372"/>
      <c r="HA439" s="372"/>
      <c r="HB439" s="372"/>
      <c r="HC439" s="372"/>
    </row>
    <row r="440" spans="1:211" s="373" customFormat="1" ht="15" customHeight="1" x14ac:dyDescent="0.2">
      <c r="A440" s="366">
        <f>SWDATA!O425</f>
        <v>0</v>
      </c>
      <c r="B440" s="366">
        <f>SWDATA!M425</f>
        <v>0</v>
      </c>
      <c r="C440" s="351">
        <f>IF(AND(SWDATA!M425=1,SWDATA!Q425="promotions"),SWDATA!P425,0)</f>
        <v>0</v>
      </c>
      <c r="D440" s="367">
        <f>ROW(SWDATA!M425)</f>
        <v>425</v>
      </c>
      <c r="E440" s="368">
        <f t="shared" si="1663"/>
        <v>0</v>
      </c>
      <c r="F440" s="369">
        <f t="shared" si="1498"/>
        <v>1</v>
      </c>
      <c r="G440" s="366" t="str">
        <f t="shared" si="1499"/>
        <v/>
      </c>
      <c r="H440" s="370"/>
      <c r="J440" s="238">
        <f t="shared" si="1500"/>
        <v>0</v>
      </c>
      <c r="K440" s="239" t="str">
        <f t="shared" si="1501"/>
        <v/>
      </c>
      <c r="L440" s="342"/>
      <c r="M440" s="345"/>
      <c r="N440" s="340" t="str">
        <f>IF(LEN(SWDATA!F425)=0,"",N439)</f>
        <v/>
      </c>
      <c r="O440" s="296" t="str">
        <f>IF(LEN(SWDATA!G425)=0,"",O439)</f>
        <v/>
      </c>
      <c r="P440" s="297" t="str">
        <f>IF(LEN(SWDATA!C425)=0,"",SWDATA!C425)</f>
        <v/>
      </c>
      <c r="Q440" s="312" t="str">
        <f t="shared" si="1502"/>
        <v/>
      </c>
      <c r="R440" s="223" t="s">
        <v>261</v>
      </c>
      <c r="S440" s="224"/>
      <c r="T440" s="224"/>
      <c r="U440" s="264" t="s">
        <v>596</v>
      </c>
      <c r="V440" s="205" t="s">
        <v>221</v>
      </c>
      <c r="W440" s="266">
        <f>IF(OR(Is_Loading,LEN($A440)=0),"",SWDATA!P425)</f>
        <v>0</v>
      </c>
      <c r="X440" s="267">
        <f>IF(OR(Is_Loading,LEN($A440)=0),"",SWDATA!Q425)</f>
        <v>0</v>
      </c>
      <c r="Y440" s="267">
        <f>IF(OR(Is_Loading,LEN($A440)=0),"",SWDATA!R425)</f>
        <v>0</v>
      </c>
      <c r="Z440" s="266" t="str">
        <f t="shared" si="1734"/>
        <v/>
      </c>
      <c r="AA440" s="266">
        <f>IF(OR(Is_Loading,LEN($A440)=0),"",SWDATA!T425)</f>
        <v>0</v>
      </c>
      <c r="AB440" s="267">
        <f>IF(OR(Is_Loading,LEN($A440)=0),"",SWDATA!U425)</f>
        <v>0</v>
      </c>
      <c r="AC440" s="267">
        <f>IF(OR(Is_Loading,LEN($A440)=0),"",SWDATA!V425)</f>
        <v>0</v>
      </c>
      <c r="AD440" s="266" t="str">
        <f t="shared" si="1503"/>
        <v/>
      </c>
      <c r="AE440" s="266">
        <f>IF(OR(Is_Loading,LEN($A440)=0),"",SWDATA!X425)</f>
        <v>0</v>
      </c>
      <c r="AF440" s="267">
        <f>IF(OR(Is_Loading,LEN($A440)=0),"",SWDATA!Y425)</f>
        <v>0</v>
      </c>
      <c r="AG440" s="267">
        <f>IF(OR(Is_Loading,LEN($A440)=0),"",SWDATA!Z425)</f>
        <v>0</v>
      </c>
      <c r="AH440" s="266" t="str">
        <f t="shared" si="1504"/>
        <v/>
      </c>
      <c r="AI440" s="266">
        <f>IF(OR(Is_Loading,LEN($A440)=0),"",SWDATA!AB425)</f>
        <v>0</v>
      </c>
      <c r="AJ440" s="267">
        <f>IF(OR(Is_Loading,LEN($A440)=0),"",SWDATA!AC425)</f>
        <v>0</v>
      </c>
      <c r="AK440" s="267">
        <f>IF(OR(Is_Loading,LEN($A440)=0),"",SWDATA!AD425)</f>
        <v>0</v>
      </c>
      <c r="AL440" s="266" t="str">
        <f t="shared" si="1505"/>
        <v/>
      </c>
      <c r="AM440" s="266">
        <f>IF(OR(Is_Loading,LEN($A440)=0),"",SWDATA!AF425)</f>
        <v>0</v>
      </c>
      <c r="AN440" s="267">
        <f>IF(OR(Is_Loading,LEN($A440)=0),"",SWDATA!AG425)</f>
        <v>0</v>
      </c>
      <c r="AO440" s="323">
        <f>IF(OR(Is_Loading,LEN($A440)=0),"",SWDATA!AH425)</f>
        <v>0</v>
      </c>
      <c r="AP440" s="320" t="str">
        <f t="shared" si="1506"/>
        <v/>
      </c>
      <c r="AQ440" s="266">
        <f>IF(OR(Is_Loading,LEN($A440)=0),"",SWDATA!AJ425)</f>
        <v>0</v>
      </c>
      <c r="AR440" s="267">
        <f>IF(OR(Is_Loading,LEN($A440)=0),"",SWDATA!AK425)</f>
        <v>0</v>
      </c>
      <c r="AS440" s="267">
        <f>IF(OR(Is_Loading,LEN($A440)=0),"",SWDATA!AL425)</f>
        <v>0</v>
      </c>
      <c r="AT440" s="266" t="str">
        <f t="shared" si="1507"/>
        <v/>
      </c>
      <c r="AU440" s="266">
        <f>IF(OR(Is_Loading,LEN($A440)=0),"",SWDATA!AN425)</f>
        <v>0</v>
      </c>
      <c r="AV440" s="267">
        <f>IF(OR(Is_Loading,LEN($A440)=0),"",SWDATA!AO425)</f>
        <v>0</v>
      </c>
      <c r="AW440" s="267">
        <f>IF(OR(Is_Loading,LEN($A440)=0),"",SWDATA!AP425)</f>
        <v>0</v>
      </c>
      <c r="AX440" s="266" t="str">
        <f t="shared" si="1508"/>
        <v/>
      </c>
      <c r="AY440" s="266">
        <f>IF(OR(Is_Loading,LEN($A440)=0),"",SWDATA!AR425)</f>
        <v>0</v>
      </c>
      <c r="AZ440" s="267">
        <f>IF(OR(Is_Loading,LEN($A440)=0),"",SWDATA!AS425)</f>
        <v>0</v>
      </c>
      <c r="BA440" s="267">
        <f>IF(OR(Is_Loading,LEN($A440)=0),"",SWDATA!AT425)</f>
        <v>0</v>
      </c>
      <c r="BB440" s="266" t="str">
        <f t="shared" si="1509"/>
        <v/>
      </c>
      <c r="BC440" s="266">
        <f>IF(OR(Is_Loading,LEN($A440)=0),"",SWDATA!AV425)</f>
        <v>0</v>
      </c>
      <c r="BD440" s="267">
        <f>IF(OR(Is_Loading,LEN($A440)=0),"",SWDATA!AW425)</f>
        <v>0</v>
      </c>
      <c r="BE440" s="323">
        <f>IF(OR(Is_Loading,LEN($A440)=0),"",SWDATA!AX425)</f>
        <v>0</v>
      </c>
      <c r="BF440" s="320" t="str">
        <f t="shared" si="1510"/>
        <v/>
      </c>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351"/>
      <c r="CO440" s="351"/>
      <c r="CP440" s="351"/>
      <c r="CQ440" s="351"/>
      <c r="CR440" s="351"/>
      <c r="CS440" s="351"/>
      <c r="CT440" s="351"/>
      <c r="CU440" s="351"/>
      <c r="CV440" s="351"/>
      <c r="CW440" s="351"/>
      <c r="CX440" s="351"/>
      <c r="CY440" s="351"/>
      <c r="CZ440" s="351"/>
      <c r="DA440" s="351"/>
      <c r="DB440" s="351"/>
      <c r="DC440" s="351"/>
      <c r="DD440" s="351"/>
      <c r="DE440" s="351"/>
      <c r="DF440" s="351"/>
      <c r="DG440" s="351"/>
      <c r="DH440" s="351"/>
      <c r="DI440" s="351"/>
      <c r="DJ440" s="351"/>
      <c r="DK440" s="351"/>
      <c r="DL440" s="351"/>
      <c r="DM440" s="351"/>
      <c r="DN440" s="351"/>
      <c r="DS440" s="372"/>
      <c r="DT440" s="374"/>
      <c r="DU440" s="375"/>
      <c r="DV440" s="375"/>
      <c r="DW440" s="375"/>
      <c r="DX440" s="375">
        <v>1</v>
      </c>
      <c r="DY440" s="375">
        <f t="shared" si="1702"/>
        <v>0</v>
      </c>
      <c r="DZ440" s="375">
        <f t="shared" si="1703"/>
        <v>0</v>
      </c>
      <c r="EA440" s="375">
        <f t="shared" si="1704"/>
        <v>1</v>
      </c>
      <c r="EB440" s="375">
        <f t="shared" si="1705"/>
        <v>0</v>
      </c>
      <c r="EC440" s="375">
        <f t="shared" si="1706"/>
        <v>0</v>
      </c>
      <c r="ED440" s="375">
        <f t="shared" si="1707"/>
        <v>1</v>
      </c>
      <c r="EE440" s="375">
        <f t="shared" si="1708"/>
        <v>0</v>
      </c>
      <c r="EF440" s="375">
        <f t="shared" si="1709"/>
        <v>0</v>
      </c>
      <c r="EG440" s="375">
        <f t="shared" si="1710"/>
        <v>1</v>
      </c>
      <c r="EH440" s="375">
        <f t="shared" si="1711"/>
        <v>0</v>
      </c>
      <c r="EI440" s="375">
        <f t="shared" si="1712"/>
        <v>0</v>
      </c>
      <c r="EJ440" s="375">
        <f t="shared" si="1713"/>
        <v>1</v>
      </c>
      <c r="EK440" s="375">
        <f t="shared" si="1714"/>
        <v>0</v>
      </c>
      <c r="EL440" s="375">
        <f t="shared" si="1715"/>
        <v>0</v>
      </c>
      <c r="EM440" s="375">
        <f t="shared" si="1716"/>
        <v>1</v>
      </c>
      <c r="EN440" s="375">
        <f t="shared" si="1717"/>
        <v>0</v>
      </c>
      <c r="EO440" s="375">
        <f t="shared" si="1718"/>
        <v>0</v>
      </c>
      <c r="EP440" s="375">
        <f t="shared" si="1719"/>
        <v>1</v>
      </c>
      <c r="EQ440" s="375">
        <f t="shared" si="1720"/>
        <v>0</v>
      </c>
      <c r="ER440" s="375">
        <f t="shared" si="1721"/>
        <v>0</v>
      </c>
      <c r="ES440" s="375">
        <f t="shared" si="1722"/>
        <v>1</v>
      </c>
      <c r="ET440" s="375">
        <f t="shared" si="1723"/>
        <v>0</v>
      </c>
      <c r="EU440" s="375">
        <f t="shared" si="1724"/>
        <v>0</v>
      </c>
      <c r="EV440" s="375">
        <f t="shared" si="1725"/>
        <v>1</v>
      </c>
      <c r="EW440" s="375">
        <f t="shared" si="1726"/>
        <v>0</v>
      </c>
      <c r="EX440" s="375">
        <f t="shared" si="1727"/>
        <v>0</v>
      </c>
      <c r="EY440" s="375">
        <f t="shared" si="1728"/>
        <v>1</v>
      </c>
      <c r="EZ440" s="375">
        <f t="shared" si="1729"/>
        <v>0</v>
      </c>
      <c r="FA440" s="375">
        <f t="shared" si="1730"/>
        <v>0</v>
      </c>
      <c r="FB440" s="375">
        <f t="shared" si="1731"/>
        <v>1</v>
      </c>
      <c r="FC440" s="375">
        <f t="shared" si="1732"/>
        <v>0</v>
      </c>
      <c r="FD440" s="375">
        <f t="shared" si="1733"/>
        <v>0</v>
      </c>
      <c r="FE440" s="376"/>
      <c r="FF440" s="372"/>
      <c r="FG440" s="372"/>
      <c r="FH440" s="372"/>
      <c r="FI440" s="372"/>
      <c r="FJ440" s="372"/>
      <c r="FK440" s="372"/>
      <c r="FL440" s="372"/>
      <c r="FM440" s="372"/>
      <c r="FN440" s="372"/>
      <c r="FO440" s="372"/>
      <c r="FP440" s="372"/>
      <c r="FQ440" s="372"/>
      <c r="FR440" s="372"/>
      <c r="FS440" s="372"/>
      <c r="FT440" s="372"/>
      <c r="FU440" s="372"/>
      <c r="FV440" s="372"/>
      <c r="FW440" s="372"/>
      <c r="FX440" s="372"/>
      <c r="FY440" s="372"/>
      <c r="FZ440" s="372"/>
      <c r="GA440" s="372"/>
      <c r="GB440" s="372"/>
      <c r="GC440" s="372"/>
      <c r="GD440" s="372"/>
      <c r="GE440" s="372"/>
      <c r="GF440" s="372"/>
      <c r="GG440" s="372"/>
      <c r="GH440" s="372"/>
      <c r="GI440" s="372"/>
      <c r="GJ440" s="372"/>
      <c r="GK440" s="372"/>
      <c r="GL440" s="372"/>
      <c r="GM440" s="372"/>
      <c r="GN440" s="372"/>
      <c r="GO440" s="372"/>
      <c r="GP440" s="372"/>
      <c r="GQ440" s="372"/>
      <c r="GR440" s="372"/>
      <c r="GS440" s="372"/>
      <c r="GT440" s="372"/>
      <c r="GU440" s="372"/>
      <c r="GV440" s="372"/>
      <c r="GW440" s="372"/>
      <c r="GX440" s="372"/>
      <c r="GY440" s="372"/>
      <c r="GZ440" s="372"/>
      <c r="HA440" s="372"/>
      <c r="HB440" s="372"/>
      <c r="HC440" s="372"/>
    </row>
    <row r="441" spans="1:211" s="373" customFormat="1" ht="15" customHeight="1" x14ac:dyDescent="0.2">
      <c r="A441" s="366">
        <f>SWDATA!O426</f>
        <v>0</v>
      </c>
      <c r="B441" s="366">
        <f>SWDATA!M426</f>
        <v>0</v>
      </c>
      <c r="C441" s="351">
        <f>IF(AND(SWDATA!M426=1,SWDATA!Q426="promotions"),SWDATA!P426,0)</f>
        <v>0</v>
      </c>
      <c r="D441" s="367">
        <f>ROW(SWDATA!M426)</f>
        <v>426</v>
      </c>
      <c r="E441" s="368">
        <f ca="1">IF(AND(B441=1,UPPER(HLOOKUP(D441+14,'Metrics &amp; Attributes View'!$13:$31,19,0))&lt;&gt;"SBOM"),1,0)</f>
        <v>0</v>
      </c>
      <c r="F441" s="369">
        <f t="shared" si="1498"/>
        <v>1</v>
      </c>
      <c r="G441" s="366" t="str">
        <f t="shared" si="1499"/>
        <v/>
      </c>
      <c r="H441" s="370"/>
      <c r="J441" s="238">
        <f t="shared" si="1500"/>
        <v>0</v>
      </c>
      <c r="K441" s="239" t="str">
        <f t="shared" si="1501"/>
        <v/>
      </c>
      <c r="L441" s="342"/>
      <c r="M441" s="345"/>
      <c r="N441" s="340" t="str">
        <f>IF(LEN(SWDATA!F426)=0,"",N440)</f>
        <v/>
      </c>
      <c r="O441" s="296" t="str">
        <f>IF(LEN(SWDATA!G426)=0,"",O440)</f>
        <v/>
      </c>
      <c r="P441" s="297" t="str">
        <f>IF(LEN(SWDATA!C426)=0,"",SWDATA!C426)</f>
        <v/>
      </c>
      <c r="Q441" s="312" t="str">
        <f t="shared" si="1502"/>
        <v/>
      </c>
      <c r="R441" s="223" t="s">
        <v>262</v>
      </c>
      <c r="S441" s="224"/>
      <c r="T441" s="224"/>
      <c r="U441" s="264" t="s">
        <v>623</v>
      </c>
      <c r="V441" s="205" t="s">
        <v>221</v>
      </c>
      <c r="W441" s="266">
        <f>IF(OR(Is_Loading,LEN($A441)=0),"",SWDATA!P426)</f>
        <v>0</v>
      </c>
      <c r="X441" s="267">
        <f>IF(OR(Is_Loading,LEN($A441)=0),"",SWDATA!Q426)</f>
        <v>0</v>
      </c>
      <c r="Y441" s="267">
        <f>IF(OR(Is_Loading,LEN($A441)=0),"",SWDATA!R426)</f>
        <v>0</v>
      </c>
      <c r="Z441" s="266" t="str">
        <f t="shared" si="1734"/>
        <v/>
      </c>
      <c r="AA441" s="266">
        <f>IF(OR(Is_Loading,LEN($A441)=0),"",SWDATA!T426)</f>
        <v>0</v>
      </c>
      <c r="AB441" s="267">
        <f>IF(OR(Is_Loading,LEN($A441)=0),"",SWDATA!U426)</f>
        <v>0</v>
      </c>
      <c r="AC441" s="267">
        <f>IF(OR(Is_Loading,LEN($A441)=0),"",SWDATA!V426)</f>
        <v>0</v>
      </c>
      <c r="AD441" s="266" t="str">
        <f t="shared" si="1503"/>
        <v/>
      </c>
      <c r="AE441" s="266">
        <f>IF(OR(Is_Loading,LEN($A441)=0),"",SWDATA!X426)</f>
        <v>0</v>
      </c>
      <c r="AF441" s="267">
        <f>IF(OR(Is_Loading,LEN($A441)=0),"",SWDATA!Y426)</f>
        <v>0</v>
      </c>
      <c r="AG441" s="267">
        <f>IF(OR(Is_Loading,LEN($A441)=0),"",SWDATA!Z426)</f>
        <v>0</v>
      </c>
      <c r="AH441" s="266" t="str">
        <f t="shared" si="1504"/>
        <v/>
      </c>
      <c r="AI441" s="266">
        <f>IF(OR(Is_Loading,LEN($A441)=0),"",SWDATA!AB426)</f>
        <v>0</v>
      </c>
      <c r="AJ441" s="267">
        <f>IF(OR(Is_Loading,LEN($A441)=0),"",SWDATA!AC426)</f>
        <v>0</v>
      </c>
      <c r="AK441" s="267">
        <f>IF(OR(Is_Loading,LEN($A441)=0),"",SWDATA!AD426)</f>
        <v>0</v>
      </c>
      <c r="AL441" s="266" t="str">
        <f t="shared" si="1505"/>
        <v/>
      </c>
      <c r="AM441" s="266">
        <f>IF(OR(Is_Loading,LEN($A441)=0),"",SWDATA!AF426)</f>
        <v>0</v>
      </c>
      <c r="AN441" s="267">
        <f>IF(OR(Is_Loading,LEN($A441)=0),"",SWDATA!AG426)</f>
        <v>0</v>
      </c>
      <c r="AO441" s="323">
        <f>IF(OR(Is_Loading,LEN($A441)=0),"",SWDATA!AH426)</f>
        <v>0</v>
      </c>
      <c r="AP441" s="320" t="str">
        <f t="shared" si="1506"/>
        <v/>
      </c>
      <c r="AQ441" s="266">
        <f>IF(OR(Is_Loading,LEN($A441)=0),"",SWDATA!AJ426)</f>
        <v>0</v>
      </c>
      <c r="AR441" s="267">
        <f>IF(OR(Is_Loading,LEN($A441)=0),"",SWDATA!AK426)</f>
        <v>0</v>
      </c>
      <c r="AS441" s="267">
        <f>IF(OR(Is_Loading,LEN($A441)=0),"",SWDATA!AL426)</f>
        <v>0</v>
      </c>
      <c r="AT441" s="266" t="str">
        <f t="shared" si="1507"/>
        <v/>
      </c>
      <c r="AU441" s="266">
        <f>IF(OR(Is_Loading,LEN($A441)=0),"",SWDATA!AN426)</f>
        <v>0</v>
      </c>
      <c r="AV441" s="267">
        <f>IF(OR(Is_Loading,LEN($A441)=0),"",SWDATA!AO426)</f>
        <v>0</v>
      </c>
      <c r="AW441" s="267">
        <f>IF(OR(Is_Loading,LEN($A441)=0),"",SWDATA!AP426)</f>
        <v>0</v>
      </c>
      <c r="AX441" s="266" t="str">
        <f t="shared" si="1508"/>
        <v/>
      </c>
      <c r="AY441" s="266">
        <f>IF(OR(Is_Loading,LEN($A441)=0),"",SWDATA!AR426)</f>
        <v>0</v>
      </c>
      <c r="AZ441" s="267">
        <f>IF(OR(Is_Loading,LEN($A441)=0),"",SWDATA!AS426)</f>
        <v>0</v>
      </c>
      <c r="BA441" s="267">
        <f>IF(OR(Is_Loading,LEN($A441)=0),"",SWDATA!AT426)</f>
        <v>0</v>
      </c>
      <c r="BB441" s="266" t="str">
        <f t="shared" si="1509"/>
        <v/>
      </c>
      <c r="BC441" s="266">
        <f>IF(OR(Is_Loading,LEN($A441)=0),"",SWDATA!AV426)</f>
        <v>0</v>
      </c>
      <c r="BD441" s="267">
        <f>IF(OR(Is_Loading,LEN($A441)=0),"",SWDATA!AW426)</f>
        <v>0</v>
      </c>
      <c r="BE441" s="323">
        <f>IF(OR(Is_Loading,LEN($A441)=0),"",SWDATA!AX426)</f>
        <v>0</v>
      </c>
      <c r="BF441" s="320" t="str">
        <f t="shared" si="1510"/>
        <v/>
      </c>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351"/>
      <c r="CO441" s="351"/>
      <c r="CP441" s="351"/>
      <c r="CQ441" s="351"/>
      <c r="CR441" s="351"/>
      <c r="CS441" s="351"/>
      <c r="CT441" s="351"/>
      <c r="CU441" s="351"/>
      <c r="CV441" s="351"/>
      <c r="CW441" s="351"/>
      <c r="CX441" s="351"/>
      <c r="CY441" s="351"/>
      <c r="CZ441" s="351"/>
      <c r="DA441" s="351"/>
      <c r="DB441" s="351"/>
      <c r="DC441" s="351"/>
      <c r="DD441" s="351"/>
      <c r="DE441" s="351"/>
      <c r="DF441" s="351"/>
      <c r="DG441" s="351"/>
      <c r="DH441" s="351"/>
      <c r="DI441" s="351"/>
      <c r="DJ441" s="351"/>
      <c r="DK441" s="351"/>
      <c r="DL441" s="351"/>
      <c r="DM441" s="351"/>
      <c r="DN441" s="351"/>
      <c r="DS441" s="372"/>
      <c r="DT441" s="374"/>
      <c r="DU441" s="375"/>
      <c r="DV441" s="375"/>
      <c r="DW441" s="375"/>
      <c r="DX441" s="375">
        <v>1</v>
      </c>
      <c r="DY441" s="375">
        <f t="shared" si="1702"/>
        <v>0</v>
      </c>
      <c r="DZ441" s="375">
        <f t="shared" si="1703"/>
        <v>0</v>
      </c>
      <c r="EA441" s="375">
        <f t="shared" si="1704"/>
        <v>1</v>
      </c>
      <c r="EB441" s="375">
        <f t="shared" si="1705"/>
        <v>0</v>
      </c>
      <c r="EC441" s="375">
        <f t="shared" si="1706"/>
        <v>0</v>
      </c>
      <c r="ED441" s="375">
        <f t="shared" si="1707"/>
        <v>1</v>
      </c>
      <c r="EE441" s="375">
        <f t="shared" si="1708"/>
        <v>0</v>
      </c>
      <c r="EF441" s="375">
        <f t="shared" si="1709"/>
        <v>0</v>
      </c>
      <c r="EG441" s="375">
        <f t="shared" si="1710"/>
        <v>1</v>
      </c>
      <c r="EH441" s="375">
        <f t="shared" si="1711"/>
        <v>0</v>
      </c>
      <c r="EI441" s="375">
        <f t="shared" si="1712"/>
        <v>0</v>
      </c>
      <c r="EJ441" s="375">
        <f t="shared" si="1713"/>
        <v>1</v>
      </c>
      <c r="EK441" s="375">
        <f t="shared" si="1714"/>
        <v>0</v>
      </c>
      <c r="EL441" s="375">
        <f t="shared" si="1715"/>
        <v>0</v>
      </c>
      <c r="EM441" s="375">
        <f t="shared" si="1716"/>
        <v>1</v>
      </c>
      <c r="EN441" s="375">
        <f t="shared" si="1717"/>
        <v>0</v>
      </c>
      <c r="EO441" s="375">
        <f t="shared" si="1718"/>
        <v>0</v>
      </c>
      <c r="EP441" s="375">
        <f t="shared" si="1719"/>
        <v>1</v>
      </c>
      <c r="EQ441" s="375">
        <f t="shared" si="1720"/>
        <v>0</v>
      </c>
      <c r="ER441" s="375">
        <f t="shared" si="1721"/>
        <v>0</v>
      </c>
      <c r="ES441" s="375">
        <f t="shared" si="1722"/>
        <v>1</v>
      </c>
      <c r="ET441" s="375">
        <f t="shared" si="1723"/>
        <v>0</v>
      </c>
      <c r="EU441" s="375">
        <f t="shared" si="1724"/>
        <v>0</v>
      </c>
      <c r="EV441" s="375">
        <f t="shared" si="1725"/>
        <v>1</v>
      </c>
      <c r="EW441" s="375">
        <f t="shared" si="1726"/>
        <v>0</v>
      </c>
      <c r="EX441" s="375">
        <f t="shared" si="1727"/>
        <v>0</v>
      </c>
      <c r="EY441" s="375">
        <f t="shared" si="1728"/>
        <v>1</v>
      </c>
      <c r="EZ441" s="375">
        <f t="shared" si="1729"/>
        <v>0</v>
      </c>
      <c r="FA441" s="375">
        <f t="shared" si="1730"/>
        <v>0</v>
      </c>
      <c r="FB441" s="375">
        <f t="shared" si="1731"/>
        <v>1</v>
      </c>
      <c r="FC441" s="375">
        <f t="shared" si="1732"/>
        <v>0</v>
      </c>
      <c r="FD441" s="375">
        <f t="shared" si="1733"/>
        <v>0</v>
      </c>
      <c r="FE441" s="376"/>
      <c r="FF441" s="372"/>
      <c r="FG441" s="372"/>
      <c r="FH441" s="372"/>
      <c r="FI441" s="372"/>
      <c r="FJ441" s="372"/>
      <c r="FK441" s="372"/>
      <c r="FL441" s="372"/>
      <c r="FM441" s="372"/>
      <c r="FN441" s="372"/>
      <c r="FO441" s="372"/>
      <c r="FP441" s="372"/>
      <c r="FQ441" s="372"/>
      <c r="FR441" s="372"/>
      <c r="FS441" s="372"/>
      <c r="FT441" s="372"/>
      <c r="FU441" s="372"/>
      <c r="FV441" s="372"/>
      <c r="FW441" s="372"/>
      <c r="FX441" s="372"/>
      <c r="FY441" s="372"/>
      <c r="FZ441" s="372"/>
      <c r="GA441" s="372"/>
      <c r="GB441" s="372"/>
      <c r="GC441" s="372"/>
      <c r="GD441" s="372"/>
      <c r="GE441" s="372"/>
      <c r="GF441" s="372"/>
      <c r="GG441" s="372"/>
      <c r="GH441" s="372"/>
      <c r="GI441" s="372"/>
      <c r="GJ441" s="372"/>
      <c r="GK441" s="372"/>
      <c r="GL441" s="372"/>
      <c r="GM441" s="372"/>
      <c r="GN441" s="372"/>
      <c r="GO441" s="372"/>
      <c r="GP441" s="372"/>
      <c r="GQ441" s="372"/>
      <c r="GR441" s="372"/>
      <c r="GS441" s="372"/>
      <c r="GT441" s="372"/>
      <c r="GU441" s="372"/>
      <c r="GV441" s="372"/>
      <c r="GW441" s="372"/>
      <c r="GX441" s="372"/>
      <c r="GY441" s="372"/>
      <c r="GZ441" s="372"/>
      <c r="HA441" s="372"/>
      <c r="HB441" s="372"/>
      <c r="HC441" s="372"/>
    </row>
    <row r="442" spans="1:211" s="373" customFormat="1" ht="15" customHeight="1" x14ac:dyDescent="0.2">
      <c r="A442" s="366">
        <f>SWDATA!O427</f>
        <v>0</v>
      </c>
      <c r="B442" s="366">
        <f>SWDATA!M427</f>
        <v>0</v>
      </c>
      <c r="C442" s="351">
        <f>IF(AND(SWDATA!M427=1,SWDATA!Q427="promotions"),SWDATA!P427,0)</f>
        <v>0</v>
      </c>
      <c r="D442" s="367">
        <f>ROW(SWDATA!M427)</f>
        <v>427</v>
      </c>
      <c r="E442" s="368">
        <f t="shared" ref="E442" si="1736">B442</f>
        <v>0</v>
      </c>
      <c r="F442" s="369">
        <f t="shared" si="1498"/>
        <v>1</v>
      </c>
      <c r="G442" s="366" t="str">
        <f t="shared" si="1499"/>
        <v/>
      </c>
      <c r="H442" s="370"/>
      <c r="J442" s="238">
        <f t="shared" si="1500"/>
        <v>0</v>
      </c>
      <c r="K442" s="239" t="str">
        <f t="shared" si="1501"/>
        <v/>
      </c>
      <c r="L442" s="342"/>
      <c r="M442" s="345"/>
      <c r="N442" s="340" t="str">
        <f>IF(LEN(SWDATA!F427)=0,"",N441)</f>
        <v/>
      </c>
      <c r="O442" s="296" t="str">
        <f>IF(LEN(SWDATA!G427)=0,"",O441)</f>
        <v/>
      </c>
      <c r="P442" s="297" t="str">
        <f>IF(LEN(SWDATA!C427)=0,"",SWDATA!C427)</f>
        <v/>
      </c>
      <c r="Q442" s="312" t="str">
        <f t="shared" si="1502"/>
        <v/>
      </c>
      <c r="R442" s="223" t="s">
        <v>261</v>
      </c>
      <c r="S442" s="224"/>
      <c r="T442" s="224"/>
      <c r="U442" s="264" t="s">
        <v>624</v>
      </c>
      <c r="V442" s="205" t="s">
        <v>221</v>
      </c>
      <c r="W442" s="266">
        <f>IF(OR(Is_Loading,LEN($A442)=0),"",SWDATA!P427)</f>
        <v>0</v>
      </c>
      <c r="X442" s="267">
        <f>IF(OR(Is_Loading,LEN($A442)=0),"",SWDATA!Q427)</f>
        <v>0</v>
      </c>
      <c r="Y442" s="267">
        <f>IF(OR(Is_Loading,LEN($A442)=0),"",SWDATA!R427)</f>
        <v>0</v>
      </c>
      <c r="Z442" s="266" t="str">
        <f t="shared" si="1734"/>
        <v/>
      </c>
      <c r="AA442" s="266">
        <f>IF(OR(Is_Loading,LEN($A442)=0),"",SWDATA!T427)</f>
        <v>0</v>
      </c>
      <c r="AB442" s="267">
        <f>IF(OR(Is_Loading,LEN($A442)=0),"",SWDATA!U427)</f>
        <v>0</v>
      </c>
      <c r="AC442" s="267">
        <f>IF(OR(Is_Loading,LEN($A442)=0),"",SWDATA!V427)</f>
        <v>0</v>
      </c>
      <c r="AD442" s="266" t="str">
        <f t="shared" si="1503"/>
        <v/>
      </c>
      <c r="AE442" s="266">
        <f>IF(OR(Is_Loading,LEN($A442)=0),"",SWDATA!X427)</f>
        <v>0</v>
      </c>
      <c r="AF442" s="267">
        <f>IF(OR(Is_Loading,LEN($A442)=0),"",SWDATA!Y427)</f>
        <v>0</v>
      </c>
      <c r="AG442" s="267">
        <f>IF(OR(Is_Loading,LEN($A442)=0),"",SWDATA!Z427)</f>
        <v>0</v>
      </c>
      <c r="AH442" s="266" t="str">
        <f t="shared" si="1504"/>
        <v/>
      </c>
      <c r="AI442" s="266">
        <f>IF(OR(Is_Loading,LEN($A442)=0),"",SWDATA!AB427)</f>
        <v>0</v>
      </c>
      <c r="AJ442" s="267">
        <f>IF(OR(Is_Loading,LEN($A442)=0),"",SWDATA!AC427)</f>
        <v>0</v>
      </c>
      <c r="AK442" s="267">
        <f>IF(OR(Is_Loading,LEN($A442)=0),"",SWDATA!AD427)</f>
        <v>0</v>
      </c>
      <c r="AL442" s="266" t="str">
        <f t="shared" si="1505"/>
        <v/>
      </c>
      <c r="AM442" s="266">
        <f>IF(OR(Is_Loading,LEN($A442)=0),"",SWDATA!AF427)</f>
        <v>0</v>
      </c>
      <c r="AN442" s="267">
        <f>IF(OR(Is_Loading,LEN($A442)=0),"",SWDATA!AG427)</f>
        <v>0</v>
      </c>
      <c r="AO442" s="323">
        <f>IF(OR(Is_Loading,LEN($A442)=0),"",SWDATA!AH427)</f>
        <v>0</v>
      </c>
      <c r="AP442" s="320" t="str">
        <f t="shared" si="1506"/>
        <v/>
      </c>
      <c r="AQ442" s="266">
        <f>IF(OR(Is_Loading,LEN($A442)=0),"",SWDATA!AJ427)</f>
        <v>0</v>
      </c>
      <c r="AR442" s="267">
        <f>IF(OR(Is_Loading,LEN($A442)=0),"",SWDATA!AK427)</f>
        <v>0</v>
      </c>
      <c r="AS442" s="267">
        <f>IF(OR(Is_Loading,LEN($A442)=0),"",SWDATA!AL427)</f>
        <v>0</v>
      </c>
      <c r="AT442" s="266" t="str">
        <f t="shared" si="1507"/>
        <v/>
      </c>
      <c r="AU442" s="266">
        <f>IF(OR(Is_Loading,LEN($A442)=0),"",SWDATA!AN427)</f>
        <v>0</v>
      </c>
      <c r="AV442" s="267">
        <f>IF(OR(Is_Loading,LEN($A442)=0),"",SWDATA!AO427)</f>
        <v>0</v>
      </c>
      <c r="AW442" s="267">
        <f>IF(OR(Is_Loading,LEN($A442)=0),"",SWDATA!AP427)</f>
        <v>0</v>
      </c>
      <c r="AX442" s="266" t="str">
        <f t="shared" si="1508"/>
        <v/>
      </c>
      <c r="AY442" s="266">
        <f>IF(OR(Is_Loading,LEN($A442)=0),"",SWDATA!AR427)</f>
        <v>0</v>
      </c>
      <c r="AZ442" s="267">
        <f>IF(OR(Is_Loading,LEN($A442)=0),"",SWDATA!AS427)</f>
        <v>0</v>
      </c>
      <c r="BA442" s="267">
        <f>IF(OR(Is_Loading,LEN($A442)=0),"",SWDATA!AT427)</f>
        <v>0</v>
      </c>
      <c r="BB442" s="266" t="str">
        <f t="shared" si="1509"/>
        <v/>
      </c>
      <c r="BC442" s="266">
        <f>IF(OR(Is_Loading,LEN($A442)=0),"",SWDATA!AV427)</f>
        <v>0</v>
      </c>
      <c r="BD442" s="267">
        <f>IF(OR(Is_Loading,LEN($A442)=0),"",SWDATA!AW427)</f>
        <v>0</v>
      </c>
      <c r="BE442" s="323">
        <f>IF(OR(Is_Loading,LEN($A442)=0),"",SWDATA!AX427)</f>
        <v>0</v>
      </c>
      <c r="BF442" s="320" t="str">
        <f t="shared" si="1510"/>
        <v/>
      </c>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c r="CD442" s="11"/>
      <c r="CE442" s="11"/>
      <c r="CF442" s="11"/>
      <c r="CG442" s="11"/>
      <c r="CH442" s="11"/>
      <c r="CI442" s="11"/>
      <c r="CJ442" s="11"/>
      <c r="CK442" s="11"/>
      <c r="CL442" s="11"/>
      <c r="CM442" s="11"/>
      <c r="CN442" s="351"/>
      <c r="CO442" s="351"/>
      <c r="CP442" s="351"/>
      <c r="CQ442" s="351"/>
      <c r="CR442" s="351"/>
      <c r="CS442" s="351"/>
      <c r="CT442" s="351"/>
      <c r="CU442" s="351"/>
      <c r="CV442" s="351"/>
      <c r="CW442" s="351"/>
      <c r="CX442" s="351"/>
      <c r="CY442" s="351"/>
      <c r="CZ442" s="351"/>
      <c r="DA442" s="351"/>
      <c r="DB442" s="351"/>
      <c r="DC442" s="351"/>
      <c r="DD442" s="351"/>
      <c r="DE442" s="351"/>
      <c r="DF442" s="351"/>
      <c r="DG442" s="351"/>
      <c r="DH442" s="351"/>
      <c r="DI442" s="351"/>
      <c r="DJ442" s="351"/>
      <c r="DK442" s="351"/>
      <c r="DL442" s="351"/>
      <c r="DM442" s="351"/>
      <c r="DN442" s="351"/>
      <c r="DS442" s="372"/>
      <c r="DT442" s="374"/>
      <c r="DU442" s="375"/>
      <c r="DV442" s="375"/>
      <c r="DW442" s="375"/>
      <c r="DX442" s="375">
        <v>1</v>
      </c>
      <c r="DY442" s="375">
        <f t="shared" si="1702"/>
        <v>0</v>
      </c>
      <c r="DZ442" s="375">
        <f t="shared" si="1703"/>
        <v>0</v>
      </c>
      <c r="EA442" s="375">
        <f t="shared" si="1704"/>
        <v>1</v>
      </c>
      <c r="EB442" s="375">
        <f t="shared" si="1705"/>
        <v>0</v>
      </c>
      <c r="EC442" s="375">
        <f t="shared" si="1706"/>
        <v>0</v>
      </c>
      <c r="ED442" s="375">
        <f t="shared" si="1707"/>
        <v>1</v>
      </c>
      <c r="EE442" s="375">
        <f t="shared" si="1708"/>
        <v>0</v>
      </c>
      <c r="EF442" s="375">
        <f t="shared" si="1709"/>
        <v>0</v>
      </c>
      <c r="EG442" s="375">
        <f t="shared" si="1710"/>
        <v>1</v>
      </c>
      <c r="EH442" s="375">
        <f t="shared" si="1711"/>
        <v>0</v>
      </c>
      <c r="EI442" s="375">
        <f t="shared" si="1712"/>
        <v>0</v>
      </c>
      <c r="EJ442" s="375">
        <f t="shared" si="1713"/>
        <v>1</v>
      </c>
      <c r="EK442" s="375">
        <f t="shared" si="1714"/>
        <v>0</v>
      </c>
      <c r="EL442" s="375">
        <f t="shared" si="1715"/>
        <v>0</v>
      </c>
      <c r="EM442" s="375">
        <f t="shared" si="1716"/>
        <v>1</v>
      </c>
      <c r="EN442" s="375">
        <f t="shared" si="1717"/>
        <v>0</v>
      </c>
      <c r="EO442" s="375">
        <f t="shared" si="1718"/>
        <v>0</v>
      </c>
      <c r="EP442" s="375">
        <f t="shared" si="1719"/>
        <v>1</v>
      </c>
      <c r="EQ442" s="375">
        <f t="shared" si="1720"/>
        <v>0</v>
      </c>
      <c r="ER442" s="375">
        <f t="shared" si="1721"/>
        <v>0</v>
      </c>
      <c r="ES442" s="375">
        <f t="shared" si="1722"/>
        <v>1</v>
      </c>
      <c r="ET442" s="375">
        <f t="shared" si="1723"/>
        <v>0</v>
      </c>
      <c r="EU442" s="375">
        <f t="shared" si="1724"/>
        <v>0</v>
      </c>
      <c r="EV442" s="375">
        <f t="shared" si="1725"/>
        <v>1</v>
      </c>
      <c r="EW442" s="375">
        <f t="shared" si="1726"/>
        <v>0</v>
      </c>
      <c r="EX442" s="375">
        <f t="shared" si="1727"/>
        <v>0</v>
      </c>
      <c r="EY442" s="375">
        <f t="shared" si="1728"/>
        <v>1</v>
      </c>
      <c r="EZ442" s="375">
        <f t="shared" si="1729"/>
        <v>0</v>
      </c>
      <c r="FA442" s="375">
        <f t="shared" si="1730"/>
        <v>0</v>
      </c>
      <c r="FB442" s="375">
        <f t="shared" si="1731"/>
        <v>1</v>
      </c>
      <c r="FC442" s="375">
        <f t="shared" si="1732"/>
        <v>0</v>
      </c>
      <c r="FD442" s="375">
        <f t="shared" si="1733"/>
        <v>0</v>
      </c>
      <c r="FE442" s="376"/>
      <c r="FF442" s="372"/>
      <c r="FG442" s="372"/>
      <c r="FH442" s="372"/>
      <c r="FI442" s="372"/>
      <c r="FJ442" s="372"/>
      <c r="FK442" s="372"/>
      <c r="FL442" s="372"/>
      <c r="FM442" s="372"/>
      <c r="FN442" s="372"/>
      <c r="FO442" s="372"/>
      <c r="FP442" s="372"/>
      <c r="FQ442" s="372"/>
      <c r="FR442" s="372"/>
      <c r="FS442" s="372"/>
      <c r="FT442" s="372"/>
      <c r="FU442" s="372"/>
      <c r="FV442" s="372"/>
      <c r="FW442" s="372"/>
      <c r="FX442" s="372"/>
      <c r="FY442" s="372"/>
      <c r="FZ442" s="372"/>
      <c r="GA442" s="372"/>
      <c r="GB442" s="372"/>
      <c r="GC442" s="372"/>
      <c r="GD442" s="372"/>
      <c r="GE442" s="372"/>
      <c r="GF442" s="372"/>
      <c r="GG442" s="372"/>
      <c r="GH442" s="372"/>
      <c r="GI442" s="372"/>
      <c r="GJ442" s="372"/>
      <c r="GK442" s="372"/>
      <c r="GL442" s="372"/>
      <c r="GM442" s="372"/>
      <c r="GN442" s="372"/>
      <c r="GO442" s="372"/>
      <c r="GP442" s="372"/>
      <c r="GQ442" s="372"/>
      <c r="GR442" s="372"/>
      <c r="GS442" s="372"/>
      <c r="GT442" s="372"/>
      <c r="GU442" s="372"/>
      <c r="GV442" s="372"/>
      <c r="GW442" s="372"/>
      <c r="GX442" s="372"/>
      <c r="GY442" s="372"/>
      <c r="GZ442" s="372"/>
      <c r="HA442" s="372"/>
      <c r="HB442" s="372"/>
      <c r="HC442" s="372"/>
    </row>
    <row r="443" spans="1:211" s="373" customFormat="1" ht="15" customHeight="1" thickBot="1" x14ac:dyDescent="0.25">
      <c r="A443" s="366">
        <f>SWDATA!O428</f>
        <v>0</v>
      </c>
      <c r="B443" s="366">
        <f>SWDATA!M428</f>
        <v>0</v>
      </c>
      <c r="C443" s="351">
        <f>IF(AND(SWDATA!M428=1,SWDATA!Q428="promotions"),SWDATA!P428,0)</f>
        <v>0</v>
      </c>
      <c r="D443" s="367">
        <f>ROW(SWDATA!M428)</f>
        <v>428</v>
      </c>
      <c r="E443" s="368">
        <f ca="1">IF(AND(B443=1,UPPER(HLOOKUP(D443+12,'Metrics &amp; Attributes View'!$13:$31,19,0))&lt;&gt;"SBOM"),1,0)</f>
        <v>0</v>
      </c>
      <c r="F443" s="369">
        <f t="shared" si="1498"/>
        <v>1</v>
      </c>
      <c r="G443" s="366" t="str">
        <f t="shared" si="1499"/>
        <v/>
      </c>
      <c r="H443" s="370"/>
      <c r="J443" s="238">
        <f t="shared" si="1500"/>
        <v>0</v>
      </c>
      <c r="K443" s="239" t="str">
        <f t="shared" si="1501"/>
        <v/>
      </c>
      <c r="L443" s="342"/>
      <c r="M443" s="345"/>
      <c r="N443" s="340" t="str">
        <f>IF(LEN(SWDATA!F428)=0,"",N442)</f>
        <v/>
      </c>
      <c r="O443" s="296" t="str">
        <f>IF(LEN(SWDATA!G428)=0,"",O442)</f>
        <v/>
      </c>
      <c r="P443" s="297" t="str">
        <f>IF(LEN(SWDATA!C428)=0,"",SWDATA!C428)</f>
        <v/>
      </c>
      <c r="Q443" s="312" t="str">
        <f t="shared" si="1502"/>
        <v/>
      </c>
      <c r="R443" s="223" t="s">
        <v>262</v>
      </c>
      <c r="S443" s="224"/>
      <c r="T443" s="224"/>
      <c r="U443" s="264" t="s">
        <v>603</v>
      </c>
      <c r="V443" s="205" t="s">
        <v>221</v>
      </c>
      <c r="W443" s="266">
        <f>IF(OR(Is_Loading,LEN($A443)=0),"",SWDATA!P428)</f>
        <v>0</v>
      </c>
      <c r="X443" s="267">
        <f>IF(OR(Is_Loading,LEN($A443)=0),"",SWDATA!Q428)</f>
        <v>0</v>
      </c>
      <c r="Y443" s="267">
        <f>IF(OR(Is_Loading,LEN($A443)=0),"",SWDATA!R428)</f>
        <v>0</v>
      </c>
      <c r="Z443" s="266" t="str">
        <f t="shared" si="1734"/>
        <v/>
      </c>
      <c r="AA443" s="266">
        <f>IF(OR(Is_Loading,LEN($A443)=0),"",SWDATA!T428)</f>
        <v>0</v>
      </c>
      <c r="AB443" s="267">
        <f>IF(OR(Is_Loading,LEN($A443)=0),"",SWDATA!U428)</f>
        <v>0</v>
      </c>
      <c r="AC443" s="267">
        <f>IF(OR(Is_Loading,LEN($A443)=0),"",SWDATA!V428)</f>
        <v>0</v>
      </c>
      <c r="AD443" s="266" t="str">
        <f t="shared" si="1503"/>
        <v/>
      </c>
      <c r="AE443" s="266">
        <f>IF(OR(Is_Loading,LEN($A443)=0),"",SWDATA!X428)</f>
        <v>0</v>
      </c>
      <c r="AF443" s="267">
        <f>IF(OR(Is_Loading,LEN($A443)=0),"",SWDATA!Y428)</f>
        <v>0</v>
      </c>
      <c r="AG443" s="267">
        <f>IF(OR(Is_Loading,LEN($A443)=0),"",SWDATA!Z428)</f>
        <v>0</v>
      </c>
      <c r="AH443" s="266" t="str">
        <f t="shared" si="1504"/>
        <v/>
      </c>
      <c r="AI443" s="266">
        <f>IF(OR(Is_Loading,LEN($A443)=0),"",SWDATA!AB428)</f>
        <v>0</v>
      </c>
      <c r="AJ443" s="267">
        <f>IF(OR(Is_Loading,LEN($A443)=0),"",SWDATA!AC428)</f>
        <v>0</v>
      </c>
      <c r="AK443" s="267">
        <f>IF(OR(Is_Loading,LEN($A443)=0),"",SWDATA!AD428)</f>
        <v>0</v>
      </c>
      <c r="AL443" s="266" t="str">
        <f t="shared" si="1505"/>
        <v/>
      </c>
      <c r="AM443" s="266">
        <f>IF(OR(Is_Loading,LEN($A443)=0),"",SWDATA!AF428)</f>
        <v>0</v>
      </c>
      <c r="AN443" s="267">
        <f>IF(OR(Is_Loading,LEN($A443)=0),"",SWDATA!AG428)</f>
        <v>0</v>
      </c>
      <c r="AO443" s="323">
        <f>IF(OR(Is_Loading,LEN($A443)=0),"",SWDATA!AH428)</f>
        <v>0</v>
      </c>
      <c r="AP443" s="320" t="str">
        <f t="shared" si="1506"/>
        <v/>
      </c>
      <c r="AQ443" s="266">
        <f>IF(OR(Is_Loading,LEN($A443)=0),"",SWDATA!AJ428)</f>
        <v>0</v>
      </c>
      <c r="AR443" s="267">
        <f>IF(OR(Is_Loading,LEN($A443)=0),"",SWDATA!AK428)</f>
        <v>0</v>
      </c>
      <c r="AS443" s="267">
        <f>IF(OR(Is_Loading,LEN($A443)=0),"",SWDATA!AL428)</f>
        <v>0</v>
      </c>
      <c r="AT443" s="266" t="str">
        <f t="shared" si="1507"/>
        <v/>
      </c>
      <c r="AU443" s="266">
        <f>IF(OR(Is_Loading,LEN($A443)=0),"",SWDATA!AN428)</f>
        <v>0</v>
      </c>
      <c r="AV443" s="267">
        <f>IF(OR(Is_Loading,LEN($A443)=0),"",SWDATA!AO428)</f>
        <v>0</v>
      </c>
      <c r="AW443" s="267">
        <f>IF(OR(Is_Loading,LEN($A443)=0),"",SWDATA!AP428)</f>
        <v>0</v>
      </c>
      <c r="AX443" s="266" t="str">
        <f t="shared" si="1508"/>
        <v/>
      </c>
      <c r="AY443" s="266">
        <f>IF(OR(Is_Loading,LEN($A443)=0),"",SWDATA!AR428)</f>
        <v>0</v>
      </c>
      <c r="AZ443" s="267">
        <f>IF(OR(Is_Loading,LEN($A443)=0),"",SWDATA!AS428)</f>
        <v>0</v>
      </c>
      <c r="BA443" s="267">
        <f>IF(OR(Is_Loading,LEN($A443)=0),"",SWDATA!AT428)</f>
        <v>0</v>
      </c>
      <c r="BB443" s="266" t="str">
        <f t="shared" si="1509"/>
        <v/>
      </c>
      <c r="BC443" s="266">
        <f>IF(OR(Is_Loading,LEN($A443)=0),"",SWDATA!AV428)</f>
        <v>0</v>
      </c>
      <c r="BD443" s="267">
        <f>IF(OR(Is_Loading,LEN($A443)=0),"",SWDATA!AW428)</f>
        <v>0</v>
      </c>
      <c r="BE443" s="323">
        <f>IF(OR(Is_Loading,LEN($A443)=0),"",SWDATA!AX428)</f>
        <v>0</v>
      </c>
      <c r="BF443" s="320" t="str">
        <f t="shared" si="1510"/>
        <v/>
      </c>
      <c r="BG443" s="11"/>
      <c r="BH443" s="11"/>
      <c r="BI443" s="11"/>
      <c r="BJ443" s="11"/>
      <c r="BK443" s="11"/>
      <c r="BL443" s="11"/>
      <c r="BM443" s="11"/>
      <c r="BN443" s="11"/>
      <c r="BO443" s="11"/>
      <c r="BP443" s="11"/>
      <c r="BQ443" s="11"/>
      <c r="BR443" s="11"/>
      <c r="BS443" s="11"/>
      <c r="BT443" s="11"/>
      <c r="BU443" s="11"/>
      <c r="BV443" s="11"/>
      <c r="BW443" s="11"/>
      <c r="BX443" s="11"/>
      <c r="BY443" s="11"/>
      <c r="BZ443" s="11"/>
      <c r="CA443" s="11"/>
      <c r="CB443" s="11"/>
      <c r="CC443" s="11"/>
      <c r="CD443" s="11"/>
      <c r="CE443" s="11"/>
      <c r="CF443" s="11"/>
      <c r="CG443" s="11"/>
      <c r="CH443" s="11"/>
      <c r="CI443" s="11"/>
      <c r="CJ443" s="11"/>
      <c r="CK443" s="11"/>
      <c r="CL443" s="11"/>
      <c r="CM443" s="11"/>
      <c r="CN443" s="351"/>
      <c r="CO443" s="351"/>
      <c r="CP443" s="351"/>
      <c r="CQ443" s="351"/>
      <c r="CR443" s="351"/>
      <c r="CS443" s="351"/>
      <c r="CT443" s="351"/>
      <c r="CU443" s="351"/>
      <c r="CV443" s="351"/>
      <c r="CW443" s="351"/>
      <c r="CX443" s="351"/>
      <c r="CY443" s="351"/>
      <c r="CZ443" s="351"/>
      <c r="DA443" s="351"/>
      <c r="DB443" s="351"/>
      <c r="DC443" s="351"/>
      <c r="DD443" s="351"/>
      <c r="DE443" s="351"/>
      <c r="DF443" s="351"/>
      <c r="DG443" s="351"/>
      <c r="DH443" s="351"/>
      <c r="DI443" s="351"/>
      <c r="DJ443" s="351"/>
      <c r="DK443" s="351"/>
      <c r="DL443" s="351"/>
      <c r="DM443" s="351"/>
      <c r="DN443" s="351"/>
      <c r="DS443" s="372"/>
      <c r="DT443" s="374"/>
      <c r="DU443" s="375"/>
      <c r="DV443" s="375"/>
      <c r="DW443" s="375"/>
      <c r="DX443" s="375">
        <v>1</v>
      </c>
      <c r="DY443" s="375">
        <f t="shared" si="1702"/>
        <v>0</v>
      </c>
      <c r="DZ443" s="375">
        <f t="shared" si="1703"/>
        <v>0</v>
      </c>
      <c r="EA443" s="375">
        <f t="shared" si="1704"/>
        <v>1</v>
      </c>
      <c r="EB443" s="375">
        <f t="shared" si="1705"/>
        <v>0</v>
      </c>
      <c r="EC443" s="375">
        <f t="shared" si="1706"/>
        <v>0</v>
      </c>
      <c r="ED443" s="375">
        <f t="shared" si="1707"/>
        <v>1</v>
      </c>
      <c r="EE443" s="375">
        <f t="shared" si="1708"/>
        <v>0</v>
      </c>
      <c r="EF443" s="375">
        <f t="shared" si="1709"/>
        <v>0</v>
      </c>
      <c r="EG443" s="375">
        <f t="shared" si="1710"/>
        <v>1</v>
      </c>
      <c r="EH443" s="375">
        <f t="shared" si="1711"/>
        <v>0</v>
      </c>
      <c r="EI443" s="375">
        <f t="shared" si="1712"/>
        <v>0</v>
      </c>
      <c r="EJ443" s="375">
        <f t="shared" si="1713"/>
        <v>1</v>
      </c>
      <c r="EK443" s="375">
        <f t="shared" si="1714"/>
        <v>0</v>
      </c>
      <c r="EL443" s="375">
        <f t="shared" si="1715"/>
        <v>0</v>
      </c>
      <c r="EM443" s="375">
        <f t="shared" si="1716"/>
        <v>1</v>
      </c>
      <c r="EN443" s="375">
        <f t="shared" si="1717"/>
        <v>0</v>
      </c>
      <c r="EO443" s="375">
        <f t="shared" si="1718"/>
        <v>0</v>
      </c>
      <c r="EP443" s="375">
        <f t="shared" si="1719"/>
        <v>1</v>
      </c>
      <c r="EQ443" s="375">
        <f t="shared" si="1720"/>
        <v>0</v>
      </c>
      <c r="ER443" s="375">
        <f t="shared" si="1721"/>
        <v>0</v>
      </c>
      <c r="ES443" s="375">
        <f t="shared" si="1722"/>
        <v>1</v>
      </c>
      <c r="ET443" s="375">
        <f t="shared" si="1723"/>
        <v>0</v>
      </c>
      <c r="EU443" s="375">
        <f t="shared" si="1724"/>
        <v>0</v>
      </c>
      <c r="EV443" s="375">
        <f t="shared" si="1725"/>
        <v>1</v>
      </c>
      <c r="EW443" s="375">
        <f t="shared" si="1726"/>
        <v>0</v>
      </c>
      <c r="EX443" s="375">
        <f t="shared" si="1727"/>
        <v>0</v>
      </c>
      <c r="EY443" s="375">
        <f t="shared" si="1728"/>
        <v>1</v>
      </c>
      <c r="EZ443" s="375">
        <f t="shared" si="1729"/>
        <v>0</v>
      </c>
      <c r="FA443" s="375">
        <f t="shared" si="1730"/>
        <v>0</v>
      </c>
      <c r="FB443" s="375">
        <f t="shared" si="1731"/>
        <v>1</v>
      </c>
      <c r="FC443" s="375">
        <f t="shared" si="1732"/>
        <v>0</v>
      </c>
      <c r="FD443" s="375">
        <f t="shared" si="1733"/>
        <v>0</v>
      </c>
      <c r="FE443" s="376"/>
      <c r="FF443" s="372"/>
      <c r="FG443" s="372"/>
      <c r="FH443" s="372"/>
      <c r="FI443" s="372"/>
      <c r="FJ443" s="372"/>
      <c r="FK443" s="372"/>
      <c r="FL443" s="372"/>
      <c r="FM443" s="372"/>
      <c r="FN443" s="372"/>
      <c r="FO443" s="372"/>
      <c r="FP443" s="372"/>
      <c r="FQ443" s="372"/>
      <c r="FR443" s="372"/>
      <c r="FS443" s="372"/>
      <c r="FT443" s="372"/>
      <c r="FU443" s="372"/>
      <c r="FV443" s="372"/>
      <c r="FW443" s="372"/>
      <c r="FX443" s="372"/>
      <c r="FY443" s="372"/>
      <c r="FZ443" s="372"/>
      <c r="GA443" s="372"/>
      <c r="GB443" s="372"/>
      <c r="GC443" s="372"/>
      <c r="GD443" s="372"/>
      <c r="GE443" s="372"/>
      <c r="GF443" s="372"/>
      <c r="GG443" s="372"/>
      <c r="GH443" s="372"/>
      <c r="GI443" s="372"/>
      <c r="GJ443" s="372"/>
      <c r="GK443" s="372"/>
      <c r="GL443" s="372"/>
      <c r="GM443" s="372"/>
      <c r="GN443" s="372"/>
      <c r="GO443" s="372"/>
      <c r="GP443" s="372"/>
      <c r="GQ443" s="372"/>
      <c r="GR443" s="372"/>
      <c r="GS443" s="372"/>
      <c r="GT443" s="372"/>
      <c r="GU443" s="372"/>
      <c r="GV443" s="372"/>
      <c r="GW443" s="372"/>
      <c r="GX443" s="372"/>
      <c r="GY443" s="372"/>
      <c r="GZ443" s="372"/>
      <c r="HA443" s="372"/>
      <c r="HB443" s="372"/>
      <c r="HC443" s="372"/>
    </row>
    <row r="444" spans="1:211" s="373" customFormat="1" ht="15" hidden="1" customHeight="1" outlineLevel="1" x14ac:dyDescent="0.2">
      <c r="A444" s="366">
        <f>SWDATA!O429</f>
        <v>0</v>
      </c>
      <c r="B444" s="366">
        <f>SWDATA!M429</f>
        <v>0</v>
      </c>
      <c r="C444" s="351">
        <f>IF(AND(SWDATA!M429=1,SWDATA!Q429="promotions"),SWDATA!P429,0)</f>
        <v>0</v>
      </c>
      <c r="D444" s="367">
        <f>ROW(SWDATA!M429)</f>
        <v>429</v>
      </c>
      <c r="E444" s="368">
        <f t="shared" ref="E444:E454" si="1737">B444</f>
        <v>0</v>
      </c>
      <c r="F444" s="369">
        <f t="shared" si="1498"/>
        <v>1</v>
      </c>
      <c r="G444" s="366" t="str">
        <f t="shared" si="1499"/>
        <v/>
      </c>
      <c r="H444" s="370"/>
      <c r="J444" s="238">
        <f t="shared" si="1500"/>
        <v>0</v>
      </c>
      <c r="K444" s="239" t="str">
        <f t="shared" si="1501"/>
        <v/>
      </c>
      <c r="L444" s="342"/>
      <c r="M444" s="345"/>
      <c r="N444" s="340" t="str">
        <f>IF(LEN(SWDATA!F429)=0,"",N443)</f>
        <v/>
      </c>
      <c r="O444" s="296" t="str">
        <f>IF(LEN(SWDATA!G429)=0,"",O443)</f>
        <v/>
      </c>
      <c r="P444" s="297" t="str">
        <f>IF(LEN(SWDATA!C429)=0,"",SWDATA!C429)</f>
        <v/>
      </c>
      <c r="Q444" s="312" t="str">
        <f t="shared" si="1502"/>
        <v/>
      </c>
      <c r="R444" s="223" t="s">
        <v>261</v>
      </c>
      <c r="S444" s="224"/>
      <c r="T444" s="224"/>
      <c r="U444" s="264" t="s">
        <v>610</v>
      </c>
      <c r="V444" s="205" t="s">
        <v>221</v>
      </c>
      <c r="W444" s="266">
        <f>IF(OR(Is_Loading,LEN($A444)=0),"",SWDATA!P429)</f>
        <v>0</v>
      </c>
      <c r="X444" s="267">
        <f>IF(OR(Is_Loading,LEN($A444)=0),"",SWDATA!Q429)</f>
        <v>0</v>
      </c>
      <c r="Y444" s="267">
        <f>IF(OR(Is_Loading,LEN($A444)=0),"",SWDATA!R429)</f>
        <v>0</v>
      </c>
      <c r="Z444" s="266" t="str">
        <f t="shared" si="1734"/>
        <v/>
      </c>
      <c r="AA444" s="266">
        <f>IF(OR(Is_Loading,LEN($A444)=0),"",SWDATA!T429)</f>
        <v>0</v>
      </c>
      <c r="AB444" s="267">
        <f>IF(OR(Is_Loading,LEN($A444)=0),"",SWDATA!U429)</f>
        <v>0</v>
      </c>
      <c r="AC444" s="267">
        <f>IF(OR(Is_Loading,LEN($A444)=0),"",SWDATA!V429)</f>
        <v>0</v>
      </c>
      <c r="AD444" s="266" t="str">
        <f t="shared" si="1503"/>
        <v/>
      </c>
      <c r="AE444" s="266">
        <f>IF(OR(Is_Loading,LEN($A444)=0),"",SWDATA!X429)</f>
        <v>0</v>
      </c>
      <c r="AF444" s="267">
        <f>IF(OR(Is_Loading,LEN($A444)=0),"",SWDATA!Y429)</f>
        <v>0</v>
      </c>
      <c r="AG444" s="267">
        <f>IF(OR(Is_Loading,LEN($A444)=0),"",SWDATA!Z429)</f>
        <v>0</v>
      </c>
      <c r="AH444" s="266" t="str">
        <f t="shared" si="1504"/>
        <v/>
      </c>
      <c r="AI444" s="266">
        <f>IF(OR(Is_Loading,LEN($A444)=0),"",SWDATA!AB429)</f>
        <v>0</v>
      </c>
      <c r="AJ444" s="267">
        <f>IF(OR(Is_Loading,LEN($A444)=0),"",SWDATA!AC429)</f>
        <v>0</v>
      </c>
      <c r="AK444" s="267">
        <f>IF(OR(Is_Loading,LEN($A444)=0),"",SWDATA!AD429)</f>
        <v>0</v>
      </c>
      <c r="AL444" s="266" t="str">
        <f t="shared" si="1505"/>
        <v/>
      </c>
      <c r="AM444" s="266">
        <f>IF(OR(Is_Loading,LEN($A444)=0),"",SWDATA!AF429)</f>
        <v>0</v>
      </c>
      <c r="AN444" s="267">
        <f>IF(OR(Is_Loading,LEN($A444)=0),"",SWDATA!AG429)</f>
        <v>0</v>
      </c>
      <c r="AO444" s="323">
        <f>IF(OR(Is_Loading,LEN($A444)=0),"",SWDATA!AH429)</f>
        <v>0</v>
      </c>
      <c r="AP444" s="320" t="str">
        <f t="shared" si="1506"/>
        <v/>
      </c>
      <c r="AQ444" s="266">
        <f>IF(OR(Is_Loading,LEN($A444)=0),"",SWDATA!AJ429)</f>
        <v>0</v>
      </c>
      <c r="AR444" s="267">
        <f>IF(OR(Is_Loading,LEN($A444)=0),"",SWDATA!AK429)</f>
        <v>0</v>
      </c>
      <c r="AS444" s="267">
        <f>IF(OR(Is_Loading,LEN($A444)=0),"",SWDATA!AL429)</f>
        <v>0</v>
      </c>
      <c r="AT444" s="266" t="str">
        <f t="shared" si="1507"/>
        <v/>
      </c>
      <c r="AU444" s="266">
        <f>IF(OR(Is_Loading,LEN($A444)=0),"",SWDATA!AN429)</f>
        <v>0</v>
      </c>
      <c r="AV444" s="267">
        <f>IF(OR(Is_Loading,LEN($A444)=0),"",SWDATA!AO429)</f>
        <v>0</v>
      </c>
      <c r="AW444" s="267">
        <f>IF(OR(Is_Loading,LEN($A444)=0),"",SWDATA!AP429)</f>
        <v>0</v>
      </c>
      <c r="AX444" s="266" t="str">
        <f t="shared" si="1508"/>
        <v/>
      </c>
      <c r="AY444" s="266">
        <f>IF(OR(Is_Loading,LEN($A444)=0),"",SWDATA!AR429)</f>
        <v>0</v>
      </c>
      <c r="AZ444" s="267">
        <f>IF(OR(Is_Loading,LEN($A444)=0),"",SWDATA!AS429)</f>
        <v>0</v>
      </c>
      <c r="BA444" s="267">
        <f>IF(OR(Is_Loading,LEN($A444)=0),"",SWDATA!AT429)</f>
        <v>0</v>
      </c>
      <c r="BB444" s="266" t="str">
        <f t="shared" si="1509"/>
        <v/>
      </c>
      <c r="BC444" s="266">
        <f>IF(OR(Is_Loading,LEN($A444)=0),"",SWDATA!AV429)</f>
        <v>0</v>
      </c>
      <c r="BD444" s="267">
        <f>IF(OR(Is_Loading,LEN($A444)=0),"",SWDATA!AW429)</f>
        <v>0</v>
      </c>
      <c r="BE444" s="323">
        <f>IF(OR(Is_Loading,LEN($A444)=0),"",SWDATA!AX429)</f>
        <v>0</v>
      </c>
      <c r="BF444" s="320" t="str">
        <f t="shared" si="1510"/>
        <v/>
      </c>
      <c r="BG444" s="11"/>
      <c r="BH444" s="11"/>
      <c r="BI444" s="11"/>
      <c r="BJ444" s="11"/>
      <c r="BK444" s="11"/>
      <c r="BL444" s="11"/>
      <c r="BM444" s="11"/>
      <c r="BN444" s="11"/>
      <c r="BO444" s="11"/>
      <c r="BP444" s="11"/>
      <c r="BQ444" s="11"/>
      <c r="BR444" s="11"/>
      <c r="BS444" s="11"/>
      <c r="BT444" s="11"/>
      <c r="BU444" s="11"/>
      <c r="BV444" s="11"/>
      <c r="BW444" s="11"/>
      <c r="BX444" s="11"/>
      <c r="BY444" s="11"/>
      <c r="BZ444" s="11"/>
      <c r="CA444" s="11"/>
      <c r="CB444" s="11"/>
      <c r="CC444" s="11"/>
      <c r="CD444" s="11"/>
      <c r="CE444" s="11"/>
      <c r="CF444" s="11"/>
      <c r="CG444" s="11"/>
      <c r="CH444" s="11"/>
      <c r="CI444" s="11"/>
      <c r="CJ444" s="11"/>
      <c r="CK444" s="11"/>
      <c r="CL444" s="11"/>
      <c r="CM444" s="11"/>
      <c r="CN444" s="351"/>
      <c r="CO444" s="351"/>
      <c r="CP444" s="351"/>
      <c r="CQ444" s="351"/>
      <c r="CR444" s="351"/>
      <c r="CS444" s="351"/>
      <c r="CT444" s="351"/>
      <c r="CU444" s="351"/>
      <c r="CV444" s="351"/>
      <c r="CW444" s="351"/>
      <c r="CX444" s="351"/>
      <c r="CY444" s="351"/>
      <c r="CZ444" s="351"/>
      <c r="DA444" s="351"/>
      <c r="DB444" s="351"/>
      <c r="DC444" s="351"/>
      <c r="DD444" s="351"/>
      <c r="DE444" s="351"/>
      <c r="DF444" s="351"/>
      <c r="DG444" s="351"/>
      <c r="DH444" s="351"/>
      <c r="DI444" s="351"/>
      <c r="DJ444" s="351"/>
      <c r="DK444" s="351"/>
      <c r="DL444" s="351"/>
      <c r="DM444" s="351"/>
      <c r="DN444" s="351"/>
      <c r="DS444" s="372"/>
      <c r="DT444" s="374"/>
      <c r="DU444" s="375"/>
      <c r="DV444" s="375"/>
      <c r="DW444" s="375"/>
      <c r="DX444" s="375">
        <v>1</v>
      </c>
      <c r="DY444" s="375">
        <f t="shared" si="1702"/>
        <v>0</v>
      </c>
      <c r="DZ444" s="375">
        <f t="shared" si="1703"/>
        <v>0</v>
      </c>
      <c r="EA444" s="375">
        <f t="shared" si="1704"/>
        <v>1</v>
      </c>
      <c r="EB444" s="375">
        <f t="shared" si="1705"/>
        <v>0</v>
      </c>
      <c r="EC444" s="375">
        <f t="shared" si="1706"/>
        <v>0</v>
      </c>
      <c r="ED444" s="375">
        <f t="shared" si="1707"/>
        <v>1</v>
      </c>
      <c r="EE444" s="375">
        <f t="shared" si="1708"/>
        <v>0</v>
      </c>
      <c r="EF444" s="375">
        <f t="shared" si="1709"/>
        <v>0</v>
      </c>
      <c r="EG444" s="375">
        <f t="shared" si="1710"/>
        <v>1</v>
      </c>
      <c r="EH444" s="375">
        <f t="shared" si="1711"/>
        <v>0</v>
      </c>
      <c r="EI444" s="375">
        <f t="shared" si="1712"/>
        <v>0</v>
      </c>
      <c r="EJ444" s="375">
        <f t="shared" si="1713"/>
        <v>1</v>
      </c>
      <c r="EK444" s="375">
        <f t="shared" si="1714"/>
        <v>0</v>
      </c>
      <c r="EL444" s="375">
        <f t="shared" si="1715"/>
        <v>0</v>
      </c>
      <c r="EM444" s="375">
        <f t="shared" si="1716"/>
        <v>1</v>
      </c>
      <c r="EN444" s="375">
        <f t="shared" si="1717"/>
        <v>0</v>
      </c>
      <c r="EO444" s="375">
        <f t="shared" si="1718"/>
        <v>0</v>
      </c>
      <c r="EP444" s="375">
        <f t="shared" si="1719"/>
        <v>1</v>
      </c>
      <c r="EQ444" s="375">
        <f t="shared" si="1720"/>
        <v>0</v>
      </c>
      <c r="ER444" s="375">
        <f t="shared" si="1721"/>
        <v>0</v>
      </c>
      <c r="ES444" s="375">
        <f t="shared" si="1722"/>
        <v>1</v>
      </c>
      <c r="ET444" s="375">
        <f t="shared" si="1723"/>
        <v>0</v>
      </c>
      <c r="EU444" s="375">
        <f t="shared" si="1724"/>
        <v>0</v>
      </c>
      <c r="EV444" s="375">
        <f t="shared" si="1725"/>
        <v>1</v>
      </c>
      <c r="EW444" s="375">
        <f t="shared" si="1726"/>
        <v>0</v>
      </c>
      <c r="EX444" s="375">
        <f t="shared" si="1727"/>
        <v>0</v>
      </c>
      <c r="EY444" s="375">
        <f t="shared" si="1728"/>
        <v>1</v>
      </c>
      <c r="EZ444" s="375">
        <f t="shared" si="1729"/>
        <v>0</v>
      </c>
      <c r="FA444" s="375">
        <f t="shared" si="1730"/>
        <v>0</v>
      </c>
      <c r="FB444" s="375">
        <f t="shared" si="1731"/>
        <v>1</v>
      </c>
      <c r="FC444" s="375">
        <f t="shared" si="1732"/>
        <v>0</v>
      </c>
      <c r="FD444" s="375">
        <f t="shared" si="1733"/>
        <v>0</v>
      </c>
      <c r="FE444" s="376"/>
      <c r="FF444" s="372"/>
      <c r="FG444" s="372"/>
      <c r="FH444" s="372"/>
      <c r="FI444" s="372"/>
      <c r="FJ444" s="372"/>
      <c r="FK444" s="372"/>
      <c r="FL444" s="372"/>
      <c r="FM444" s="372"/>
      <c r="FN444" s="372"/>
      <c r="FO444" s="372"/>
      <c r="FP444" s="372"/>
      <c r="FQ444" s="372"/>
      <c r="FR444" s="372"/>
      <c r="FS444" s="372"/>
      <c r="FT444" s="372"/>
      <c r="FU444" s="372"/>
      <c r="FV444" s="372"/>
      <c r="FW444" s="372"/>
      <c r="FX444" s="372"/>
      <c r="FY444" s="372"/>
      <c r="FZ444" s="372"/>
      <c r="GA444" s="372"/>
      <c r="GB444" s="372"/>
      <c r="GC444" s="372"/>
      <c r="GD444" s="372"/>
      <c r="GE444" s="372"/>
      <c r="GF444" s="372"/>
      <c r="GG444" s="372"/>
      <c r="GH444" s="372"/>
      <c r="GI444" s="372"/>
      <c r="GJ444" s="372"/>
      <c r="GK444" s="372"/>
      <c r="GL444" s="372"/>
      <c r="GM444" s="372"/>
      <c r="GN444" s="372"/>
      <c r="GO444" s="372"/>
      <c r="GP444" s="372"/>
      <c r="GQ444" s="372"/>
      <c r="GR444" s="372"/>
      <c r="GS444" s="372"/>
      <c r="GT444" s="372"/>
      <c r="GU444" s="372"/>
      <c r="GV444" s="372"/>
      <c r="GW444" s="372"/>
      <c r="GX444" s="372"/>
      <c r="GY444" s="372"/>
      <c r="GZ444" s="372"/>
      <c r="HA444" s="372"/>
      <c r="HB444" s="372"/>
      <c r="HC444" s="372"/>
    </row>
    <row r="445" spans="1:211" s="373" customFormat="1" ht="15" hidden="1" customHeight="1" outlineLevel="1" x14ac:dyDescent="0.2">
      <c r="A445" s="366">
        <f>SWDATA!O430</f>
        <v>0</v>
      </c>
      <c r="B445" s="366">
        <f>SWDATA!M430</f>
        <v>0</v>
      </c>
      <c r="C445" s="351">
        <f>IF(AND(SWDATA!M430=1,SWDATA!Q430="promotions"),SWDATA!P430,0)</f>
        <v>0</v>
      </c>
      <c r="D445" s="367">
        <f>ROW(SWDATA!M430)</f>
        <v>430</v>
      </c>
      <c r="E445" s="368">
        <f t="shared" si="1737"/>
        <v>0</v>
      </c>
      <c r="F445" s="369">
        <f t="shared" si="1498"/>
        <v>1</v>
      </c>
      <c r="G445" s="366" t="str">
        <f t="shared" si="1499"/>
        <v/>
      </c>
      <c r="H445" s="370"/>
      <c r="J445" s="238">
        <f t="shared" si="1500"/>
        <v>0</v>
      </c>
      <c r="K445" s="239" t="str">
        <f t="shared" si="1501"/>
        <v/>
      </c>
      <c r="L445" s="342"/>
      <c r="M445" s="345"/>
      <c r="N445" s="340" t="str">
        <f>IF(LEN(SWDATA!F430)=0,"",N444)</f>
        <v/>
      </c>
      <c r="O445" s="296" t="str">
        <f>IF(LEN(SWDATA!G430)=0,"",O444)</f>
        <v/>
      </c>
      <c r="P445" s="297" t="str">
        <f>IF(LEN(SWDATA!C430)=0,"",SWDATA!C430)</f>
        <v/>
      </c>
      <c r="Q445" s="312" t="str">
        <f t="shared" si="1502"/>
        <v/>
      </c>
      <c r="R445" s="223" t="s">
        <v>261</v>
      </c>
      <c r="S445" s="224"/>
      <c r="T445" s="224"/>
      <c r="U445" s="264" t="s">
        <v>612</v>
      </c>
      <c r="V445" s="205" t="s">
        <v>221</v>
      </c>
      <c r="W445" s="266">
        <f>IF(OR(Is_Loading,LEN($A445)=0),"",SWDATA!P430)</f>
        <v>0</v>
      </c>
      <c r="X445" s="267">
        <f>IF(OR(Is_Loading,LEN($A445)=0),"",SWDATA!Q430)</f>
        <v>0</v>
      </c>
      <c r="Y445" s="267">
        <f>IF(OR(Is_Loading,LEN($A445)=0),"",SWDATA!R430)</f>
        <v>0</v>
      </c>
      <c r="Z445" s="266" t="str">
        <f t="shared" si="1734"/>
        <v/>
      </c>
      <c r="AA445" s="266">
        <f>IF(OR(Is_Loading,LEN($A445)=0),"",SWDATA!T430)</f>
        <v>0</v>
      </c>
      <c r="AB445" s="267">
        <f>IF(OR(Is_Loading,LEN($A445)=0),"",SWDATA!U430)</f>
        <v>0</v>
      </c>
      <c r="AC445" s="267">
        <f>IF(OR(Is_Loading,LEN($A445)=0),"",SWDATA!V430)</f>
        <v>0</v>
      </c>
      <c r="AD445" s="266" t="str">
        <f t="shared" si="1503"/>
        <v/>
      </c>
      <c r="AE445" s="266">
        <f>IF(OR(Is_Loading,LEN($A445)=0),"",SWDATA!X430)</f>
        <v>0</v>
      </c>
      <c r="AF445" s="267">
        <f>IF(OR(Is_Loading,LEN($A445)=0),"",SWDATA!Y430)</f>
        <v>0</v>
      </c>
      <c r="AG445" s="267">
        <f>IF(OR(Is_Loading,LEN($A445)=0),"",SWDATA!Z430)</f>
        <v>0</v>
      </c>
      <c r="AH445" s="266" t="str">
        <f t="shared" si="1504"/>
        <v/>
      </c>
      <c r="AI445" s="266">
        <f>IF(OR(Is_Loading,LEN($A445)=0),"",SWDATA!AB430)</f>
        <v>0</v>
      </c>
      <c r="AJ445" s="267">
        <f>IF(OR(Is_Loading,LEN($A445)=0),"",SWDATA!AC430)</f>
        <v>0</v>
      </c>
      <c r="AK445" s="267">
        <f>IF(OR(Is_Loading,LEN($A445)=0),"",SWDATA!AD430)</f>
        <v>0</v>
      </c>
      <c r="AL445" s="266" t="str">
        <f t="shared" si="1505"/>
        <v/>
      </c>
      <c r="AM445" s="266">
        <f>IF(OR(Is_Loading,LEN($A445)=0),"",SWDATA!AF430)</f>
        <v>0</v>
      </c>
      <c r="AN445" s="267">
        <f>IF(OR(Is_Loading,LEN($A445)=0),"",SWDATA!AG430)</f>
        <v>0</v>
      </c>
      <c r="AO445" s="323">
        <f>IF(OR(Is_Loading,LEN($A445)=0),"",SWDATA!AH430)</f>
        <v>0</v>
      </c>
      <c r="AP445" s="320" t="str">
        <f t="shared" si="1506"/>
        <v/>
      </c>
      <c r="AQ445" s="266">
        <f>IF(OR(Is_Loading,LEN($A445)=0),"",SWDATA!AJ430)</f>
        <v>0</v>
      </c>
      <c r="AR445" s="267">
        <f>IF(OR(Is_Loading,LEN($A445)=0),"",SWDATA!AK430)</f>
        <v>0</v>
      </c>
      <c r="AS445" s="267">
        <f>IF(OR(Is_Loading,LEN($A445)=0),"",SWDATA!AL430)</f>
        <v>0</v>
      </c>
      <c r="AT445" s="266" t="str">
        <f t="shared" si="1507"/>
        <v/>
      </c>
      <c r="AU445" s="266">
        <f>IF(OR(Is_Loading,LEN($A445)=0),"",SWDATA!AN430)</f>
        <v>0</v>
      </c>
      <c r="AV445" s="267">
        <f>IF(OR(Is_Loading,LEN($A445)=0),"",SWDATA!AO430)</f>
        <v>0</v>
      </c>
      <c r="AW445" s="267">
        <f>IF(OR(Is_Loading,LEN($A445)=0),"",SWDATA!AP430)</f>
        <v>0</v>
      </c>
      <c r="AX445" s="266" t="str">
        <f t="shared" si="1508"/>
        <v/>
      </c>
      <c r="AY445" s="266">
        <f>IF(OR(Is_Loading,LEN($A445)=0),"",SWDATA!AR430)</f>
        <v>0</v>
      </c>
      <c r="AZ445" s="267">
        <f>IF(OR(Is_Loading,LEN($A445)=0),"",SWDATA!AS430)</f>
        <v>0</v>
      </c>
      <c r="BA445" s="267">
        <f>IF(OR(Is_Loading,LEN($A445)=0),"",SWDATA!AT430)</f>
        <v>0</v>
      </c>
      <c r="BB445" s="266" t="str">
        <f t="shared" si="1509"/>
        <v/>
      </c>
      <c r="BC445" s="266">
        <f>IF(OR(Is_Loading,LEN($A445)=0),"",SWDATA!AV430)</f>
        <v>0</v>
      </c>
      <c r="BD445" s="267">
        <f>IF(OR(Is_Loading,LEN($A445)=0),"",SWDATA!AW430)</f>
        <v>0</v>
      </c>
      <c r="BE445" s="323">
        <f>IF(OR(Is_Loading,LEN($A445)=0),"",SWDATA!AX430)</f>
        <v>0</v>
      </c>
      <c r="BF445" s="320" t="str">
        <f t="shared" si="1510"/>
        <v/>
      </c>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c r="CD445" s="11"/>
      <c r="CE445" s="11"/>
      <c r="CF445" s="11"/>
      <c r="CG445" s="11"/>
      <c r="CH445" s="11"/>
      <c r="CI445" s="11"/>
      <c r="CJ445" s="11"/>
      <c r="CK445" s="11"/>
      <c r="CL445" s="11"/>
      <c r="CM445" s="11"/>
      <c r="CN445" s="351"/>
      <c r="CO445" s="351"/>
      <c r="CP445" s="351"/>
      <c r="CQ445" s="351"/>
      <c r="CR445" s="351"/>
      <c r="CS445" s="351"/>
      <c r="CT445" s="351"/>
      <c r="CU445" s="351"/>
      <c r="CV445" s="351"/>
      <c r="CW445" s="351"/>
      <c r="CX445" s="351"/>
      <c r="CY445" s="351"/>
      <c r="CZ445" s="351"/>
      <c r="DA445" s="351"/>
      <c r="DB445" s="351"/>
      <c r="DC445" s="351"/>
      <c r="DD445" s="351"/>
      <c r="DE445" s="351"/>
      <c r="DF445" s="351"/>
      <c r="DG445" s="351"/>
      <c r="DH445" s="351"/>
      <c r="DI445" s="351"/>
      <c r="DJ445" s="351"/>
      <c r="DK445" s="351"/>
      <c r="DL445" s="351"/>
      <c r="DM445" s="351"/>
      <c r="DN445" s="351"/>
      <c r="DS445" s="372"/>
      <c r="DT445" s="374"/>
      <c r="DU445" s="375"/>
      <c r="DV445" s="375"/>
      <c r="DW445" s="375"/>
      <c r="DX445" s="375">
        <v>1</v>
      </c>
      <c r="DY445" s="375">
        <f t="shared" si="1702"/>
        <v>0</v>
      </c>
      <c r="DZ445" s="375">
        <f t="shared" si="1703"/>
        <v>0</v>
      </c>
      <c r="EA445" s="375">
        <f t="shared" si="1704"/>
        <v>1</v>
      </c>
      <c r="EB445" s="375">
        <f t="shared" si="1705"/>
        <v>0</v>
      </c>
      <c r="EC445" s="375">
        <f t="shared" si="1706"/>
        <v>0</v>
      </c>
      <c r="ED445" s="375">
        <f t="shared" si="1707"/>
        <v>1</v>
      </c>
      <c r="EE445" s="375">
        <f t="shared" si="1708"/>
        <v>0</v>
      </c>
      <c r="EF445" s="375">
        <f t="shared" si="1709"/>
        <v>0</v>
      </c>
      <c r="EG445" s="375">
        <f t="shared" si="1710"/>
        <v>1</v>
      </c>
      <c r="EH445" s="375">
        <f t="shared" si="1711"/>
        <v>0</v>
      </c>
      <c r="EI445" s="375">
        <f t="shared" si="1712"/>
        <v>0</v>
      </c>
      <c r="EJ445" s="375">
        <f t="shared" si="1713"/>
        <v>1</v>
      </c>
      <c r="EK445" s="375">
        <f t="shared" si="1714"/>
        <v>0</v>
      </c>
      <c r="EL445" s="375">
        <f t="shared" si="1715"/>
        <v>0</v>
      </c>
      <c r="EM445" s="375">
        <f t="shared" si="1716"/>
        <v>1</v>
      </c>
      <c r="EN445" s="375">
        <f t="shared" si="1717"/>
        <v>0</v>
      </c>
      <c r="EO445" s="375">
        <f t="shared" si="1718"/>
        <v>0</v>
      </c>
      <c r="EP445" s="375">
        <f t="shared" si="1719"/>
        <v>1</v>
      </c>
      <c r="EQ445" s="375">
        <f t="shared" si="1720"/>
        <v>0</v>
      </c>
      <c r="ER445" s="375">
        <f t="shared" si="1721"/>
        <v>0</v>
      </c>
      <c r="ES445" s="375">
        <f t="shared" si="1722"/>
        <v>1</v>
      </c>
      <c r="ET445" s="375">
        <f t="shared" si="1723"/>
        <v>0</v>
      </c>
      <c r="EU445" s="375">
        <f t="shared" si="1724"/>
        <v>0</v>
      </c>
      <c r="EV445" s="375">
        <f t="shared" si="1725"/>
        <v>1</v>
      </c>
      <c r="EW445" s="375">
        <f t="shared" si="1726"/>
        <v>0</v>
      </c>
      <c r="EX445" s="375">
        <f t="shared" si="1727"/>
        <v>0</v>
      </c>
      <c r="EY445" s="375">
        <f t="shared" si="1728"/>
        <v>1</v>
      </c>
      <c r="EZ445" s="375">
        <f t="shared" si="1729"/>
        <v>0</v>
      </c>
      <c r="FA445" s="375">
        <f t="shared" si="1730"/>
        <v>0</v>
      </c>
      <c r="FB445" s="375">
        <f t="shared" si="1731"/>
        <v>1</v>
      </c>
      <c r="FC445" s="375">
        <f t="shared" si="1732"/>
        <v>0</v>
      </c>
      <c r="FD445" s="375">
        <f t="shared" si="1733"/>
        <v>0</v>
      </c>
      <c r="FE445" s="376"/>
      <c r="FF445" s="372"/>
      <c r="FG445" s="372"/>
      <c r="FH445" s="372"/>
      <c r="FI445" s="372"/>
      <c r="FJ445" s="372"/>
      <c r="FK445" s="372"/>
      <c r="FL445" s="372"/>
      <c r="FM445" s="372"/>
      <c r="FN445" s="372"/>
      <c r="FO445" s="372"/>
      <c r="FP445" s="372"/>
      <c r="FQ445" s="372"/>
      <c r="FR445" s="372"/>
      <c r="FS445" s="372"/>
      <c r="FT445" s="372"/>
      <c r="FU445" s="372"/>
      <c r="FV445" s="372"/>
      <c r="FW445" s="372"/>
      <c r="FX445" s="372"/>
      <c r="FY445" s="372"/>
      <c r="FZ445" s="372"/>
      <c r="GA445" s="372"/>
      <c r="GB445" s="372"/>
      <c r="GC445" s="372"/>
      <c r="GD445" s="372"/>
      <c r="GE445" s="372"/>
      <c r="GF445" s="372"/>
      <c r="GG445" s="372"/>
      <c r="GH445" s="372"/>
      <c r="GI445" s="372"/>
      <c r="GJ445" s="372"/>
      <c r="GK445" s="372"/>
      <c r="GL445" s="372"/>
      <c r="GM445" s="372"/>
      <c r="GN445" s="372"/>
      <c r="GO445" s="372"/>
      <c r="GP445" s="372"/>
      <c r="GQ445" s="372"/>
      <c r="GR445" s="372"/>
      <c r="GS445" s="372"/>
      <c r="GT445" s="372"/>
      <c r="GU445" s="372"/>
      <c r="GV445" s="372"/>
      <c r="GW445" s="372"/>
      <c r="GX445" s="372"/>
      <c r="GY445" s="372"/>
      <c r="GZ445" s="372"/>
      <c r="HA445" s="372"/>
      <c r="HB445" s="372"/>
      <c r="HC445" s="372"/>
    </row>
    <row r="446" spans="1:211" s="373" customFormat="1" ht="15" hidden="1" customHeight="1" outlineLevel="1" x14ac:dyDescent="0.2">
      <c r="A446" s="366">
        <f>SWDATA!O431</f>
        <v>0</v>
      </c>
      <c r="B446" s="366">
        <f>SWDATA!M431</f>
        <v>0</v>
      </c>
      <c r="C446" s="351">
        <f>IF(AND(SWDATA!M431=1,SWDATA!Q431="promotions"),SWDATA!P431,0)</f>
        <v>0</v>
      </c>
      <c r="D446" s="367">
        <f>ROW(SWDATA!M431)</f>
        <v>431</v>
      </c>
      <c r="E446" s="368">
        <f t="shared" si="1737"/>
        <v>0</v>
      </c>
      <c r="F446" s="369">
        <f t="shared" si="1498"/>
        <v>1</v>
      </c>
      <c r="G446" s="366" t="str">
        <f t="shared" si="1499"/>
        <v/>
      </c>
      <c r="H446" s="370"/>
      <c r="J446" s="238">
        <f t="shared" si="1500"/>
        <v>0</v>
      </c>
      <c r="K446" s="239" t="str">
        <f t="shared" si="1501"/>
        <v/>
      </c>
      <c r="L446" s="342"/>
      <c r="M446" s="345"/>
      <c r="N446" s="340" t="str">
        <f>IF(LEN(SWDATA!F431)=0,"",N445)</f>
        <v/>
      </c>
      <c r="O446" s="296" t="str">
        <f>IF(LEN(SWDATA!G431)=0,"",O445)</f>
        <v/>
      </c>
      <c r="P446" s="297" t="str">
        <f>IF(LEN(SWDATA!C431)=0,"",SWDATA!C431)</f>
        <v/>
      </c>
      <c r="Q446" s="312" t="str">
        <f t="shared" si="1502"/>
        <v/>
      </c>
      <c r="R446" s="223" t="s">
        <v>261</v>
      </c>
      <c r="S446" s="224"/>
      <c r="T446" s="224"/>
      <c r="U446" s="264" t="s">
        <v>597</v>
      </c>
      <c r="V446" s="205" t="s">
        <v>221</v>
      </c>
      <c r="W446" s="266">
        <f>IF(OR(Is_Loading,LEN($A446)=0),"",SWDATA!P431)</f>
        <v>0</v>
      </c>
      <c r="X446" s="267">
        <f>IF(OR(Is_Loading,LEN($A446)=0),"",SWDATA!Q431)</f>
        <v>0</v>
      </c>
      <c r="Y446" s="267">
        <f>IF(OR(Is_Loading,LEN($A446)=0),"",SWDATA!R431)</f>
        <v>0</v>
      </c>
      <c r="Z446" s="266" t="str">
        <f t="shared" si="1734"/>
        <v/>
      </c>
      <c r="AA446" s="266">
        <f>IF(OR(Is_Loading,LEN($A446)=0),"",SWDATA!T431)</f>
        <v>0</v>
      </c>
      <c r="AB446" s="267">
        <f>IF(OR(Is_Loading,LEN($A446)=0),"",SWDATA!U431)</f>
        <v>0</v>
      </c>
      <c r="AC446" s="267">
        <f>IF(OR(Is_Loading,LEN($A446)=0),"",SWDATA!V431)</f>
        <v>0</v>
      </c>
      <c r="AD446" s="266" t="str">
        <f t="shared" si="1503"/>
        <v/>
      </c>
      <c r="AE446" s="266">
        <f>IF(OR(Is_Loading,LEN($A446)=0),"",SWDATA!X431)</f>
        <v>0</v>
      </c>
      <c r="AF446" s="267">
        <f>IF(OR(Is_Loading,LEN($A446)=0),"",SWDATA!Y431)</f>
        <v>0</v>
      </c>
      <c r="AG446" s="267">
        <f>IF(OR(Is_Loading,LEN($A446)=0),"",SWDATA!Z431)</f>
        <v>0</v>
      </c>
      <c r="AH446" s="266" t="str">
        <f t="shared" si="1504"/>
        <v/>
      </c>
      <c r="AI446" s="266">
        <f>IF(OR(Is_Loading,LEN($A446)=0),"",SWDATA!AB431)</f>
        <v>0</v>
      </c>
      <c r="AJ446" s="267">
        <f>IF(OR(Is_Loading,LEN($A446)=0),"",SWDATA!AC431)</f>
        <v>0</v>
      </c>
      <c r="AK446" s="267">
        <f>IF(OR(Is_Loading,LEN($A446)=0),"",SWDATA!AD431)</f>
        <v>0</v>
      </c>
      <c r="AL446" s="266" t="str">
        <f t="shared" si="1505"/>
        <v/>
      </c>
      <c r="AM446" s="266">
        <f>IF(OR(Is_Loading,LEN($A446)=0),"",SWDATA!AF431)</f>
        <v>0</v>
      </c>
      <c r="AN446" s="267">
        <f>IF(OR(Is_Loading,LEN($A446)=0),"",SWDATA!AG431)</f>
        <v>0</v>
      </c>
      <c r="AO446" s="323">
        <f>IF(OR(Is_Loading,LEN($A446)=0),"",SWDATA!AH431)</f>
        <v>0</v>
      </c>
      <c r="AP446" s="320" t="str">
        <f t="shared" si="1506"/>
        <v/>
      </c>
      <c r="AQ446" s="266">
        <f>IF(OR(Is_Loading,LEN($A446)=0),"",SWDATA!AJ431)</f>
        <v>0</v>
      </c>
      <c r="AR446" s="267">
        <f>IF(OR(Is_Loading,LEN($A446)=0),"",SWDATA!AK431)</f>
        <v>0</v>
      </c>
      <c r="AS446" s="267">
        <f>IF(OR(Is_Loading,LEN($A446)=0),"",SWDATA!AL431)</f>
        <v>0</v>
      </c>
      <c r="AT446" s="266" t="str">
        <f t="shared" si="1507"/>
        <v/>
      </c>
      <c r="AU446" s="266">
        <f>IF(OR(Is_Loading,LEN($A446)=0),"",SWDATA!AN431)</f>
        <v>0</v>
      </c>
      <c r="AV446" s="267">
        <f>IF(OR(Is_Loading,LEN($A446)=0),"",SWDATA!AO431)</f>
        <v>0</v>
      </c>
      <c r="AW446" s="267">
        <f>IF(OR(Is_Loading,LEN($A446)=0),"",SWDATA!AP431)</f>
        <v>0</v>
      </c>
      <c r="AX446" s="266" t="str">
        <f t="shared" si="1508"/>
        <v/>
      </c>
      <c r="AY446" s="266">
        <f>IF(OR(Is_Loading,LEN($A446)=0),"",SWDATA!AR431)</f>
        <v>0</v>
      </c>
      <c r="AZ446" s="267">
        <f>IF(OR(Is_Loading,LEN($A446)=0),"",SWDATA!AS431)</f>
        <v>0</v>
      </c>
      <c r="BA446" s="267">
        <f>IF(OR(Is_Loading,LEN($A446)=0),"",SWDATA!AT431)</f>
        <v>0</v>
      </c>
      <c r="BB446" s="266" t="str">
        <f t="shared" si="1509"/>
        <v/>
      </c>
      <c r="BC446" s="266">
        <f>IF(OR(Is_Loading,LEN($A446)=0),"",SWDATA!AV431)</f>
        <v>0</v>
      </c>
      <c r="BD446" s="267">
        <f>IF(OR(Is_Loading,LEN($A446)=0),"",SWDATA!AW431)</f>
        <v>0</v>
      </c>
      <c r="BE446" s="323">
        <f>IF(OR(Is_Loading,LEN($A446)=0),"",SWDATA!AX431)</f>
        <v>0</v>
      </c>
      <c r="BF446" s="320" t="str">
        <f t="shared" si="1510"/>
        <v/>
      </c>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c r="CD446" s="11"/>
      <c r="CE446" s="11"/>
      <c r="CF446" s="11"/>
      <c r="CG446" s="11"/>
      <c r="CH446" s="11"/>
      <c r="CI446" s="11"/>
      <c r="CJ446" s="11"/>
      <c r="CK446" s="11"/>
      <c r="CL446" s="11"/>
      <c r="CM446" s="11"/>
      <c r="CN446" s="351"/>
      <c r="CO446" s="351"/>
      <c r="CP446" s="351"/>
      <c r="CQ446" s="351"/>
      <c r="CR446" s="351"/>
      <c r="CS446" s="351"/>
      <c r="CT446" s="351"/>
      <c r="CU446" s="351"/>
      <c r="CV446" s="351"/>
      <c r="CW446" s="351"/>
      <c r="CX446" s="351"/>
      <c r="CY446" s="351"/>
      <c r="CZ446" s="351"/>
      <c r="DA446" s="351"/>
      <c r="DB446" s="351"/>
      <c r="DC446" s="351"/>
      <c r="DD446" s="351"/>
      <c r="DE446" s="351"/>
      <c r="DF446" s="351"/>
      <c r="DG446" s="351"/>
      <c r="DH446" s="351"/>
      <c r="DI446" s="351"/>
      <c r="DJ446" s="351"/>
      <c r="DK446" s="351"/>
      <c r="DL446" s="351"/>
      <c r="DM446" s="351"/>
      <c r="DN446" s="351"/>
      <c r="DS446" s="372"/>
      <c r="DT446" s="374"/>
      <c r="DU446" s="375"/>
      <c r="DV446" s="375"/>
      <c r="DW446" s="375"/>
      <c r="DX446" s="375">
        <v>1</v>
      </c>
      <c r="DY446" s="375">
        <f t="shared" si="1702"/>
        <v>0</v>
      </c>
      <c r="DZ446" s="375">
        <f t="shared" si="1703"/>
        <v>0</v>
      </c>
      <c r="EA446" s="375">
        <f t="shared" si="1704"/>
        <v>1</v>
      </c>
      <c r="EB446" s="375">
        <f t="shared" si="1705"/>
        <v>0</v>
      </c>
      <c r="EC446" s="375">
        <f t="shared" si="1706"/>
        <v>0</v>
      </c>
      <c r="ED446" s="375">
        <f t="shared" si="1707"/>
        <v>1</v>
      </c>
      <c r="EE446" s="375">
        <f t="shared" si="1708"/>
        <v>0</v>
      </c>
      <c r="EF446" s="375">
        <f t="shared" si="1709"/>
        <v>0</v>
      </c>
      <c r="EG446" s="375">
        <f t="shared" si="1710"/>
        <v>1</v>
      </c>
      <c r="EH446" s="375">
        <f t="shared" si="1711"/>
        <v>0</v>
      </c>
      <c r="EI446" s="375">
        <f t="shared" si="1712"/>
        <v>0</v>
      </c>
      <c r="EJ446" s="375">
        <f t="shared" si="1713"/>
        <v>1</v>
      </c>
      <c r="EK446" s="375">
        <f t="shared" si="1714"/>
        <v>0</v>
      </c>
      <c r="EL446" s="375">
        <f t="shared" si="1715"/>
        <v>0</v>
      </c>
      <c r="EM446" s="375">
        <f t="shared" si="1716"/>
        <v>1</v>
      </c>
      <c r="EN446" s="375">
        <f t="shared" si="1717"/>
        <v>0</v>
      </c>
      <c r="EO446" s="375">
        <f t="shared" si="1718"/>
        <v>0</v>
      </c>
      <c r="EP446" s="375">
        <f t="shared" si="1719"/>
        <v>1</v>
      </c>
      <c r="EQ446" s="375">
        <f t="shared" si="1720"/>
        <v>0</v>
      </c>
      <c r="ER446" s="375">
        <f t="shared" si="1721"/>
        <v>0</v>
      </c>
      <c r="ES446" s="375">
        <f t="shared" si="1722"/>
        <v>1</v>
      </c>
      <c r="ET446" s="375">
        <f t="shared" si="1723"/>
        <v>0</v>
      </c>
      <c r="EU446" s="375">
        <f t="shared" si="1724"/>
        <v>0</v>
      </c>
      <c r="EV446" s="375">
        <f t="shared" si="1725"/>
        <v>1</v>
      </c>
      <c r="EW446" s="375">
        <f t="shared" si="1726"/>
        <v>0</v>
      </c>
      <c r="EX446" s="375">
        <f t="shared" si="1727"/>
        <v>0</v>
      </c>
      <c r="EY446" s="375">
        <f t="shared" si="1728"/>
        <v>1</v>
      </c>
      <c r="EZ446" s="375">
        <f t="shared" si="1729"/>
        <v>0</v>
      </c>
      <c r="FA446" s="375">
        <f t="shared" si="1730"/>
        <v>0</v>
      </c>
      <c r="FB446" s="375">
        <f t="shared" si="1731"/>
        <v>1</v>
      </c>
      <c r="FC446" s="375">
        <f t="shared" si="1732"/>
        <v>0</v>
      </c>
      <c r="FD446" s="375">
        <f t="shared" si="1733"/>
        <v>0</v>
      </c>
      <c r="FE446" s="376"/>
      <c r="FF446" s="372"/>
      <c r="FG446" s="372"/>
      <c r="FH446" s="372"/>
      <c r="FI446" s="372"/>
      <c r="FJ446" s="372"/>
      <c r="FK446" s="372"/>
      <c r="FL446" s="372"/>
      <c r="FM446" s="372"/>
      <c r="FN446" s="372"/>
      <c r="FO446" s="372"/>
      <c r="FP446" s="372"/>
      <c r="FQ446" s="372"/>
      <c r="FR446" s="372"/>
      <c r="FS446" s="372"/>
      <c r="FT446" s="372"/>
      <c r="FU446" s="372"/>
      <c r="FV446" s="372"/>
      <c r="FW446" s="372"/>
      <c r="FX446" s="372"/>
      <c r="FY446" s="372"/>
      <c r="FZ446" s="372"/>
      <c r="GA446" s="372"/>
      <c r="GB446" s="372"/>
      <c r="GC446" s="372"/>
      <c r="GD446" s="372"/>
      <c r="GE446" s="372"/>
      <c r="GF446" s="372"/>
      <c r="GG446" s="372"/>
      <c r="GH446" s="372"/>
      <c r="GI446" s="372"/>
      <c r="GJ446" s="372"/>
      <c r="GK446" s="372"/>
      <c r="GL446" s="372"/>
      <c r="GM446" s="372"/>
      <c r="GN446" s="372"/>
      <c r="GO446" s="372"/>
      <c r="GP446" s="372"/>
      <c r="GQ446" s="372"/>
      <c r="GR446" s="372"/>
      <c r="GS446" s="372"/>
      <c r="GT446" s="372"/>
      <c r="GU446" s="372"/>
      <c r="GV446" s="372"/>
      <c r="GW446" s="372"/>
      <c r="GX446" s="372"/>
      <c r="GY446" s="372"/>
      <c r="GZ446" s="372"/>
      <c r="HA446" s="372"/>
      <c r="HB446" s="372"/>
      <c r="HC446" s="372"/>
    </row>
    <row r="447" spans="1:211" s="373" customFormat="1" ht="15" hidden="1" customHeight="1" outlineLevel="1" x14ac:dyDescent="0.2">
      <c r="A447" s="366">
        <f>SWDATA!O432</f>
        <v>0</v>
      </c>
      <c r="B447" s="366">
        <f>SWDATA!M432</f>
        <v>0</v>
      </c>
      <c r="C447" s="351">
        <f>IF(AND(SWDATA!M432=1,SWDATA!Q432="promotions"),SWDATA!P432,0)</f>
        <v>0</v>
      </c>
      <c r="D447" s="367">
        <f>ROW(SWDATA!M432)</f>
        <v>432</v>
      </c>
      <c r="E447" s="368">
        <f t="shared" si="1737"/>
        <v>0</v>
      </c>
      <c r="F447" s="369">
        <f t="shared" ref="F447:F510" si="1738">IF(NOT(ISERROR(SEARCH("Kg",P447))),3,IF(NOT(ISERROR(SEARCH("/Unit",P447))),2,IF(NOT(ISERROR(SEARCH("Pct",P447))),2,1)))</f>
        <v>1</v>
      </c>
      <c r="G447" s="366" t="str">
        <f t="shared" ref="G447:G510" si="1739">IF(NOT(ISERROR(SEARCH("U",P447))),"U",IF(NOT(ISERROR(SEARCH("Pct",P447))),"Pct",""))</f>
        <v/>
      </c>
      <c r="H447" s="370"/>
      <c r="J447" s="238">
        <f t="shared" ref="J447:J510" si="1740">IF(ISERROR(FIND(":-1",A447)),A447,0)</f>
        <v>0</v>
      </c>
      <c r="K447" s="239" t="str">
        <f t="shared" ref="K447:K510" si="1741">IF(NOT(ISERROR(SEARCH("(Cost)",P447))),"C",IF(NOT(ISERROR(SEARCH("(EURO)",P447))),"R",IF(NOT(ISERROR(SEARCH("marg",P447))),"M",IF(OR(NOT(ISERROR(SEARCH("(Rev/",P447))),NOT(ISERROR(SEARCH("(Pct)",P447)))),"P",IF(NOT(ISERROR(SEARCH("Units",P447))),"U","")))))</f>
        <v/>
      </c>
      <c r="L447" s="342"/>
      <c r="M447" s="345"/>
      <c r="N447" s="340" t="str">
        <f>IF(LEN(SWDATA!F432)=0,"",N446)</f>
        <v/>
      </c>
      <c r="O447" s="296" t="str">
        <f>IF(LEN(SWDATA!G432)=0,"",O446)</f>
        <v/>
      </c>
      <c r="P447" s="297" t="str">
        <f>IF(LEN(SWDATA!C432)=0,"",SWDATA!C432)</f>
        <v/>
      </c>
      <c r="Q447" s="312" t="str">
        <f t="shared" ref="Q447:Q510" si="1742">P447</f>
        <v/>
      </c>
      <c r="R447" s="223" t="s">
        <v>261</v>
      </c>
      <c r="S447" s="224"/>
      <c r="T447" s="224"/>
      <c r="U447" s="264" t="s">
        <v>599</v>
      </c>
      <c r="V447" s="205" t="s">
        <v>221</v>
      </c>
      <c r="W447" s="266">
        <f>IF(OR(Is_Loading,LEN($A447)=0),"",SWDATA!P432)</f>
        <v>0</v>
      </c>
      <c r="X447" s="267">
        <f>IF(OR(Is_Loading,LEN($A447)=0),"",SWDATA!Q432)</f>
        <v>0</v>
      </c>
      <c r="Y447" s="267">
        <f>IF(OR(Is_Loading,LEN($A447)=0),"",SWDATA!R432)</f>
        <v>0</v>
      </c>
      <c r="Z447" s="266" t="str">
        <f t="shared" si="1734"/>
        <v/>
      </c>
      <c r="AA447" s="266">
        <f>IF(OR(Is_Loading,LEN($A447)=0),"",SWDATA!T432)</f>
        <v>0</v>
      </c>
      <c r="AB447" s="267">
        <f>IF(OR(Is_Loading,LEN($A447)=0),"",SWDATA!U432)</f>
        <v>0</v>
      </c>
      <c r="AC447" s="267">
        <f>IF(OR(Is_Loading,LEN($A447)=0),"",SWDATA!V432)</f>
        <v>0</v>
      </c>
      <c r="AD447" s="266" t="str">
        <f t="shared" ref="AD447:AD510" si="1743">IF($A447=0,"",CHOOSE($F447,SUM(AA447:AC447),SUM(AA447:AC447)/3,AC447))</f>
        <v/>
      </c>
      <c r="AE447" s="266">
        <f>IF(OR(Is_Loading,LEN($A447)=0),"",SWDATA!X432)</f>
        <v>0</v>
      </c>
      <c r="AF447" s="267">
        <f>IF(OR(Is_Loading,LEN($A447)=0),"",SWDATA!Y432)</f>
        <v>0</v>
      </c>
      <c r="AG447" s="267">
        <f>IF(OR(Is_Loading,LEN($A447)=0),"",SWDATA!Z432)</f>
        <v>0</v>
      </c>
      <c r="AH447" s="266" t="str">
        <f t="shared" ref="AH447:AH510" si="1744">IF($A447=0,"",CHOOSE($F447,SUM(AE447:AG447),SUM(AE447:AG447)/3,AG447))</f>
        <v/>
      </c>
      <c r="AI447" s="266">
        <f>IF(OR(Is_Loading,LEN($A447)=0),"",SWDATA!AB432)</f>
        <v>0</v>
      </c>
      <c r="AJ447" s="267">
        <f>IF(OR(Is_Loading,LEN($A447)=0),"",SWDATA!AC432)</f>
        <v>0</v>
      </c>
      <c r="AK447" s="267">
        <f>IF(OR(Is_Loading,LEN($A447)=0),"",SWDATA!AD432)</f>
        <v>0</v>
      </c>
      <c r="AL447" s="266" t="str">
        <f t="shared" ref="AL447:AL510" si="1745">IF($A447=0,"",CHOOSE($F447,SUM(AI447:AK447),SUM(AI447:AK447)/3,AK447))</f>
        <v/>
      </c>
      <c r="AM447" s="266">
        <f>IF(OR(Is_Loading,LEN($A447)=0),"",SWDATA!AF432)</f>
        <v>0</v>
      </c>
      <c r="AN447" s="267">
        <f>IF(OR(Is_Loading,LEN($A447)=0),"",SWDATA!AG432)</f>
        <v>0</v>
      </c>
      <c r="AO447" s="323">
        <f>IF(OR(Is_Loading,LEN($A447)=0),"",SWDATA!AH432)</f>
        <v>0</v>
      </c>
      <c r="AP447" s="320" t="str">
        <f t="shared" ref="AP447:AP510" si="1746">IF($A447=0,"",CHOOSE($F447,SUM(AM447:AO447),SUM(AM447:AO447)/3,AO447))</f>
        <v/>
      </c>
      <c r="AQ447" s="266">
        <f>IF(OR(Is_Loading,LEN($A447)=0),"",SWDATA!AJ432)</f>
        <v>0</v>
      </c>
      <c r="AR447" s="267">
        <f>IF(OR(Is_Loading,LEN($A447)=0),"",SWDATA!AK432)</f>
        <v>0</v>
      </c>
      <c r="AS447" s="267">
        <f>IF(OR(Is_Loading,LEN($A447)=0),"",SWDATA!AL432)</f>
        <v>0</v>
      </c>
      <c r="AT447" s="266" t="str">
        <f t="shared" ref="AT447:AT510" si="1747">IF($A447=0,"",CHOOSE($F447,SUM(AQ447:AS447),SUM(AQ447:AS447)/3,AS447))</f>
        <v/>
      </c>
      <c r="AU447" s="266">
        <f>IF(OR(Is_Loading,LEN($A447)=0),"",SWDATA!AN432)</f>
        <v>0</v>
      </c>
      <c r="AV447" s="267">
        <f>IF(OR(Is_Loading,LEN($A447)=0),"",SWDATA!AO432)</f>
        <v>0</v>
      </c>
      <c r="AW447" s="267">
        <f>IF(OR(Is_Loading,LEN($A447)=0),"",SWDATA!AP432)</f>
        <v>0</v>
      </c>
      <c r="AX447" s="266" t="str">
        <f t="shared" ref="AX447:AX510" si="1748">IF($A447=0,"",CHOOSE($F447,SUM(AU447:AW447),SUM(AU447:AW447)/3,AW447))</f>
        <v/>
      </c>
      <c r="AY447" s="266">
        <f>IF(OR(Is_Loading,LEN($A447)=0),"",SWDATA!AR432)</f>
        <v>0</v>
      </c>
      <c r="AZ447" s="267">
        <f>IF(OR(Is_Loading,LEN($A447)=0),"",SWDATA!AS432)</f>
        <v>0</v>
      </c>
      <c r="BA447" s="267">
        <f>IF(OR(Is_Loading,LEN($A447)=0),"",SWDATA!AT432)</f>
        <v>0</v>
      </c>
      <c r="BB447" s="266" t="str">
        <f t="shared" ref="BB447:BB510" si="1749">IF($A447=0,"",CHOOSE($F447,SUM(AY447:BA447),SUM(AY447:BA447)/3,BA447))</f>
        <v/>
      </c>
      <c r="BC447" s="266">
        <f>IF(OR(Is_Loading,LEN($A447)=0),"",SWDATA!AV432)</f>
        <v>0</v>
      </c>
      <c r="BD447" s="267">
        <f>IF(OR(Is_Loading,LEN($A447)=0),"",SWDATA!AW432)</f>
        <v>0</v>
      </c>
      <c r="BE447" s="323">
        <f>IF(OR(Is_Loading,LEN($A447)=0),"",SWDATA!AX432)</f>
        <v>0</v>
      </c>
      <c r="BF447" s="320" t="str">
        <f t="shared" ref="BF447:BF510" si="1750">IF($A447=0,"",CHOOSE($F447,SUM(BC447:BE447),SUM(BC447:BE447)/3,BE447))</f>
        <v/>
      </c>
      <c r="BG447" s="11"/>
      <c r="BH447" s="11"/>
      <c r="BI447" s="11"/>
      <c r="BJ447" s="11"/>
      <c r="BK447" s="11"/>
      <c r="BL447" s="11"/>
      <c r="BM447" s="11"/>
      <c r="BN447" s="11"/>
      <c r="BO447" s="11"/>
      <c r="BP447" s="11"/>
      <c r="BQ447" s="11"/>
      <c r="BR447" s="11"/>
      <c r="BS447" s="11"/>
      <c r="BT447" s="11"/>
      <c r="BU447" s="11"/>
      <c r="BV447" s="11"/>
      <c r="BW447" s="11"/>
      <c r="BX447" s="11"/>
      <c r="BY447" s="11"/>
      <c r="BZ447" s="11"/>
      <c r="CA447" s="11"/>
      <c r="CB447" s="11"/>
      <c r="CC447" s="11"/>
      <c r="CD447" s="11"/>
      <c r="CE447" s="11"/>
      <c r="CF447" s="11"/>
      <c r="CG447" s="11"/>
      <c r="CH447" s="11"/>
      <c r="CI447" s="11"/>
      <c r="CJ447" s="11"/>
      <c r="CK447" s="11"/>
      <c r="CL447" s="11"/>
      <c r="CM447" s="11"/>
      <c r="CN447" s="351"/>
      <c r="CO447" s="351"/>
      <c r="CP447" s="351"/>
      <c r="CQ447" s="351"/>
      <c r="CR447" s="351"/>
      <c r="CS447" s="351"/>
      <c r="CT447" s="351"/>
      <c r="CU447" s="351"/>
      <c r="CV447" s="351"/>
      <c r="CW447" s="351"/>
      <c r="CX447" s="351"/>
      <c r="CY447" s="351"/>
      <c r="CZ447" s="351"/>
      <c r="DA447" s="351"/>
      <c r="DB447" s="351"/>
      <c r="DC447" s="351"/>
      <c r="DD447" s="351"/>
      <c r="DE447" s="351"/>
      <c r="DF447" s="351"/>
      <c r="DG447" s="351"/>
      <c r="DH447" s="351"/>
      <c r="DI447" s="351"/>
      <c r="DJ447" s="351"/>
      <c r="DK447" s="351"/>
      <c r="DL447" s="351"/>
      <c r="DM447" s="351"/>
      <c r="DN447" s="351"/>
      <c r="DS447" s="372"/>
      <c r="DT447" s="374"/>
      <c r="DU447" s="375"/>
      <c r="DV447" s="375"/>
      <c r="DW447" s="375"/>
      <c r="DX447" s="375">
        <v>1</v>
      </c>
      <c r="DY447" s="375">
        <f t="shared" si="1702"/>
        <v>0</v>
      </c>
      <c r="DZ447" s="375">
        <f t="shared" si="1703"/>
        <v>0</v>
      </c>
      <c r="EA447" s="375">
        <f t="shared" si="1704"/>
        <v>1</v>
      </c>
      <c r="EB447" s="375">
        <f t="shared" si="1705"/>
        <v>0</v>
      </c>
      <c r="EC447" s="375">
        <f t="shared" si="1706"/>
        <v>0</v>
      </c>
      <c r="ED447" s="375">
        <f t="shared" si="1707"/>
        <v>1</v>
      </c>
      <c r="EE447" s="375">
        <f t="shared" si="1708"/>
        <v>0</v>
      </c>
      <c r="EF447" s="375">
        <f t="shared" si="1709"/>
        <v>0</v>
      </c>
      <c r="EG447" s="375">
        <f t="shared" si="1710"/>
        <v>1</v>
      </c>
      <c r="EH447" s="375">
        <f t="shared" si="1711"/>
        <v>0</v>
      </c>
      <c r="EI447" s="375">
        <f t="shared" si="1712"/>
        <v>0</v>
      </c>
      <c r="EJ447" s="375">
        <f t="shared" si="1713"/>
        <v>1</v>
      </c>
      <c r="EK447" s="375">
        <f t="shared" si="1714"/>
        <v>0</v>
      </c>
      <c r="EL447" s="375">
        <f t="shared" si="1715"/>
        <v>0</v>
      </c>
      <c r="EM447" s="375">
        <f t="shared" si="1716"/>
        <v>1</v>
      </c>
      <c r="EN447" s="375">
        <f t="shared" si="1717"/>
        <v>0</v>
      </c>
      <c r="EO447" s="375">
        <f t="shared" si="1718"/>
        <v>0</v>
      </c>
      <c r="EP447" s="375">
        <f t="shared" si="1719"/>
        <v>1</v>
      </c>
      <c r="EQ447" s="375">
        <f t="shared" si="1720"/>
        <v>0</v>
      </c>
      <c r="ER447" s="375">
        <f t="shared" si="1721"/>
        <v>0</v>
      </c>
      <c r="ES447" s="375">
        <f t="shared" si="1722"/>
        <v>1</v>
      </c>
      <c r="ET447" s="375">
        <f t="shared" si="1723"/>
        <v>0</v>
      </c>
      <c r="EU447" s="375">
        <f t="shared" si="1724"/>
        <v>0</v>
      </c>
      <c r="EV447" s="375">
        <f t="shared" si="1725"/>
        <v>1</v>
      </c>
      <c r="EW447" s="375">
        <f t="shared" si="1726"/>
        <v>0</v>
      </c>
      <c r="EX447" s="375">
        <f t="shared" si="1727"/>
        <v>0</v>
      </c>
      <c r="EY447" s="375">
        <f t="shared" si="1728"/>
        <v>1</v>
      </c>
      <c r="EZ447" s="375">
        <f t="shared" si="1729"/>
        <v>0</v>
      </c>
      <c r="FA447" s="375">
        <f t="shared" si="1730"/>
        <v>0</v>
      </c>
      <c r="FB447" s="375">
        <f t="shared" si="1731"/>
        <v>1</v>
      </c>
      <c r="FC447" s="375">
        <f t="shared" si="1732"/>
        <v>0</v>
      </c>
      <c r="FD447" s="375">
        <f t="shared" si="1733"/>
        <v>0</v>
      </c>
      <c r="FE447" s="376"/>
      <c r="FF447" s="372"/>
      <c r="FG447" s="372"/>
      <c r="FH447" s="372"/>
      <c r="FI447" s="372"/>
      <c r="FJ447" s="372"/>
      <c r="FK447" s="372"/>
      <c r="FL447" s="372"/>
      <c r="FM447" s="372"/>
      <c r="FN447" s="372"/>
      <c r="FO447" s="372"/>
      <c r="FP447" s="372"/>
      <c r="FQ447" s="372"/>
      <c r="FR447" s="372"/>
      <c r="FS447" s="372"/>
      <c r="FT447" s="372"/>
      <c r="FU447" s="372"/>
      <c r="FV447" s="372"/>
      <c r="FW447" s="372"/>
      <c r="FX447" s="372"/>
      <c r="FY447" s="372"/>
      <c r="FZ447" s="372"/>
      <c r="GA447" s="372"/>
      <c r="GB447" s="372"/>
      <c r="GC447" s="372"/>
      <c r="GD447" s="372"/>
      <c r="GE447" s="372"/>
      <c r="GF447" s="372"/>
      <c r="GG447" s="372"/>
      <c r="GH447" s="372"/>
      <c r="GI447" s="372"/>
      <c r="GJ447" s="372"/>
      <c r="GK447" s="372"/>
      <c r="GL447" s="372"/>
      <c r="GM447" s="372"/>
      <c r="GN447" s="372"/>
      <c r="GO447" s="372"/>
      <c r="GP447" s="372"/>
      <c r="GQ447" s="372"/>
      <c r="GR447" s="372"/>
      <c r="GS447" s="372"/>
      <c r="GT447" s="372"/>
      <c r="GU447" s="372"/>
      <c r="GV447" s="372"/>
      <c r="GW447" s="372"/>
      <c r="GX447" s="372"/>
      <c r="GY447" s="372"/>
      <c r="GZ447" s="372"/>
      <c r="HA447" s="372"/>
      <c r="HB447" s="372"/>
      <c r="HC447" s="372"/>
    </row>
    <row r="448" spans="1:211" s="373" customFormat="1" ht="15" hidden="1" customHeight="1" outlineLevel="1" x14ac:dyDescent="0.2">
      <c r="A448" s="366">
        <f>SWDATA!O433</f>
        <v>0</v>
      </c>
      <c r="B448" s="366">
        <f>SWDATA!M433</f>
        <v>0</v>
      </c>
      <c r="C448" s="351">
        <f>IF(AND(SWDATA!M433=1,SWDATA!Q433="promotions"),SWDATA!P433,0)</f>
        <v>0</v>
      </c>
      <c r="D448" s="367">
        <f>ROW(SWDATA!M433)</f>
        <v>433</v>
      </c>
      <c r="E448" s="368">
        <f t="shared" si="1737"/>
        <v>0</v>
      </c>
      <c r="F448" s="369">
        <f t="shared" si="1738"/>
        <v>1</v>
      </c>
      <c r="G448" s="366" t="str">
        <f t="shared" si="1739"/>
        <v/>
      </c>
      <c r="H448" s="370"/>
      <c r="J448" s="238">
        <f t="shared" si="1740"/>
        <v>0</v>
      </c>
      <c r="K448" s="239" t="str">
        <f t="shared" si="1741"/>
        <v/>
      </c>
      <c r="L448" s="342"/>
      <c r="M448" s="345"/>
      <c r="N448" s="340" t="str">
        <f>IF(LEN(SWDATA!F433)=0,"",N447)</f>
        <v/>
      </c>
      <c r="O448" s="296" t="str">
        <f>IF(LEN(SWDATA!G433)=0,"",O447)</f>
        <v/>
      </c>
      <c r="P448" s="297" t="str">
        <f>IF(LEN(SWDATA!C433)=0,"",SWDATA!C433)</f>
        <v/>
      </c>
      <c r="Q448" s="312" t="str">
        <f t="shared" si="1742"/>
        <v/>
      </c>
      <c r="R448" s="223" t="s">
        <v>261</v>
      </c>
      <c r="S448" s="224"/>
      <c r="T448" s="224"/>
      <c r="U448" s="264" t="s">
        <v>600</v>
      </c>
      <c r="V448" s="205" t="s">
        <v>221</v>
      </c>
      <c r="W448" s="266">
        <f>IF(OR(Is_Loading,LEN($A448)=0),"",SWDATA!P433)</f>
        <v>0</v>
      </c>
      <c r="X448" s="267">
        <f>IF(OR(Is_Loading,LEN($A448)=0),"",SWDATA!Q433)</f>
        <v>0</v>
      </c>
      <c r="Y448" s="267">
        <f>IF(OR(Is_Loading,LEN($A448)=0),"",SWDATA!R433)</f>
        <v>0</v>
      </c>
      <c r="Z448" s="266" t="str">
        <f t="shared" si="1734"/>
        <v/>
      </c>
      <c r="AA448" s="266">
        <f>IF(OR(Is_Loading,LEN($A448)=0),"",SWDATA!T433)</f>
        <v>0</v>
      </c>
      <c r="AB448" s="267">
        <f>IF(OR(Is_Loading,LEN($A448)=0),"",SWDATA!U433)</f>
        <v>0</v>
      </c>
      <c r="AC448" s="267">
        <f>IF(OR(Is_Loading,LEN($A448)=0),"",SWDATA!V433)</f>
        <v>0</v>
      </c>
      <c r="AD448" s="266" t="str">
        <f t="shared" si="1743"/>
        <v/>
      </c>
      <c r="AE448" s="266">
        <f>IF(OR(Is_Loading,LEN($A448)=0),"",SWDATA!X433)</f>
        <v>0</v>
      </c>
      <c r="AF448" s="267">
        <f>IF(OR(Is_Loading,LEN($A448)=0),"",SWDATA!Y433)</f>
        <v>0</v>
      </c>
      <c r="AG448" s="267">
        <f>IF(OR(Is_Loading,LEN($A448)=0),"",SWDATA!Z433)</f>
        <v>0</v>
      </c>
      <c r="AH448" s="266" t="str">
        <f t="shared" si="1744"/>
        <v/>
      </c>
      <c r="AI448" s="266">
        <f>IF(OR(Is_Loading,LEN($A448)=0),"",SWDATA!AB433)</f>
        <v>0</v>
      </c>
      <c r="AJ448" s="267">
        <f>IF(OR(Is_Loading,LEN($A448)=0),"",SWDATA!AC433)</f>
        <v>0</v>
      </c>
      <c r="AK448" s="267">
        <f>IF(OR(Is_Loading,LEN($A448)=0),"",SWDATA!AD433)</f>
        <v>0</v>
      </c>
      <c r="AL448" s="266" t="str">
        <f t="shared" si="1745"/>
        <v/>
      </c>
      <c r="AM448" s="266">
        <f>IF(OR(Is_Loading,LEN($A448)=0),"",SWDATA!AF433)</f>
        <v>0</v>
      </c>
      <c r="AN448" s="267">
        <f>IF(OR(Is_Loading,LEN($A448)=0),"",SWDATA!AG433)</f>
        <v>0</v>
      </c>
      <c r="AO448" s="323">
        <f>IF(OR(Is_Loading,LEN($A448)=0),"",SWDATA!AH433)</f>
        <v>0</v>
      </c>
      <c r="AP448" s="320" t="str">
        <f t="shared" si="1746"/>
        <v/>
      </c>
      <c r="AQ448" s="266">
        <f>IF(OR(Is_Loading,LEN($A448)=0),"",SWDATA!AJ433)</f>
        <v>0</v>
      </c>
      <c r="AR448" s="267">
        <f>IF(OR(Is_Loading,LEN($A448)=0),"",SWDATA!AK433)</f>
        <v>0</v>
      </c>
      <c r="AS448" s="267">
        <f>IF(OR(Is_Loading,LEN($A448)=0),"",SWDATA!AL433)</f>
        <v>0</v>
      </c>
      <c r="AT448" s="266" t="str">
        <f t="shared" si="1747"/>
        <v/>
      </c>
      <c r="AU448" s="266">
        <f>IF(OR(Is_Loading,LEN($A448)=0),"",SWDATA!AN433)</f>
        <v>0</v>
      </c>
      <c r="AV448" s="267">
        <f>IF(OR(Is_Loading,LEN($A448)=0),"",SWDATA!AO433)</f>
        <v>0</v>
      </c>
      <c r="AW448" s="267">
        <f>IF(OR(Is_Loading,LEN($A448)=0),"",SWDATA!AP433)</f>
        <v>0</v>
      </c>
      <c r="AX448" s="266" t="str">
        <f t="shared" si="1748"/>
        <v/>
      </c>
      <c r="AY448" s="266">
        <f>IF(OR(Is_Loading,LEN($A448)=0),"",SWDATA!AR433)</f>
        <v>0</v>
      </c>
      <c r="AZ448" s="267">
        <f>IF(OR(Is_Loading,LEN($A448)=0),"",SWDATA!AS433)</f>
        <v>0</v>
      </c>
      <c r="BA448" s="267">
        <f>IF(OR(Is_Loading,LEN($A448)=0),"",SWDATA!AT433)</f>
        <v>0</v>
      </c>
      <c r="BB448" s="266" t="str">
        <f t="shared" si="1749"/>
        <v/>
      </c>
      <c r="BC448" s="266">
        <f>IF(OR(Is_Loading,LEN($A448)=0),"",SWDATA!AV433)</f>
        <v>0</v>
      </c>
      <c r="BD448" s="267">
        <f>IF(OR(Is_Loading,LEN($A448)=0),"",SWDATA!AW433)</f>
        <v>0</v>
      </c>
      <c r="BE448" s="323">
        <f>IF(OR(Is_Loading,LEN($A448)=0),"",SWDATA!AX433)</f>
        <v>0</v>
      </c>
      <c r="BF448" s="320" t="str">
        <f t="shared" si="1750"/>
        <v/>
      </c>
      <c r="BG448" s="11"/>
      <c r="BH448" s="11"/>
      <c r="BI448" s="11"/>
      <c r="BJ448" s="11"/>
      <c r="BK448" s="11"/>
      <c r="BL448" s="11"/>
      <c r="BM448" s="11"/>
      <c r="BN448" s="11"/>
      <c r="BO448" s="11"/>
      <c r="BP448" s="11"/>
      <c r="BQ448" s="11"/>
      <c r="BR448" s="11"/>
      <c r="BS448" s="11"/>
      <c r="BT448" s="11"/>
      <c r="BU448" s="11"/>
      <c r="BV448" s="11"/>
      <c r="BW448" s="11"/>
      <c r="BX448" s="11"/>
      <c r="BY448" s="11"/>
      <c r="BZ448" s="11"/>
      <c r="CA448" s="11"/>
      <c r="CB448" s="11"/>
      <c r="CC448" s="11"/>
      <c r="CD448" s="11"/>
      <c r="CE448" s="11"/>
      <c r="CF448" s="11"/>
      <c r="CG448" s="11"/>
      <c r="CH448" s="11"/>
      <c r="CI448" s="11"/>
      <c r="CJ448" s="11"/>
      <c r="CK448" s="11"/>
      <c r="CL448" s="11"/>
      <c r="CM448" s="11"/>
      <c r="CN448" s="351"/>
      <c r="CO448" s="351"/>
      <c r="CP448" s="351"/>
      <c r="CQ448" s="351"/>
      <c r="CR448" s="351"/>
      <c r="CS448" s="351"/>
      <c r="CT448" s="351"/>
      <c r="CU448" s="351"/>
      <c r="CV448" s="351"/>
      <c r="CW448" s="351"/>
      <c r="CX448" s="351"/>
      <c r="CY448" s="351"/>
      <c r="CZ448" s="351"/>
      <c r="DA448" s="351"/>
      <c r="DB448" s="351"/>
      <c r="DC448" s="351"/>
      <c r="DD448" s="351"/>
      <c r="DE448" s="351"/>
      <c r="DF448" s="351"/>
      <c r="DG448" s="351"/>
      <c r="DH448" s="351"/>
      <c r="DI448" s="351"/>
      <c r="DJ448" s="351"/>
      <c r="DK448" s="351"/>
      <c r="DL448" s="351"/>
      <c r="DM448" s="351"/>
      <c r="DN448" s="351"/>
      <c r="DS448" s="372"/>
      <c r="DT448" s="374"/>
      <c r="DU448" s="375"/>
      <c r="DV448" s="375"/>
      <c r="DW448" s="375"/>
      <c r="DX448" s="375">
        <v>1</v>
      </c>
      <c r="DY448" s="375">
        <f t="shared" si="1702"/>
        <v>0</v>
      </c>
      <c r="DZ448" s="375">
        <f t="shared" si="1703"/>
        <v>0</v>
      </c>
      <c r="EA448" s="375">
        <f t="shared" si="1704"/>
        <v>1</v>
      </c>
      <c r="EB448" s="375">
        <f t="shared" si="1705"/>
        <v>0</v>
      </c>
      <c r="EC448" s="375">
        <f t="shared" si="1706"/>
        <v>0</v>
      </c>
      <c r="ED448" s="375">
        <f t="shared" si="1707"/>
        <v>1</v>
      </c>
      <c r="EE448" s="375">
        <f t="shared" si="1708"/>
        <v>0</v>
      </c>
      <c r="EF448" s="375">
        <f t="shared" si="1709"/>
        <v>0</v>
      </c>
      <c r="EG448" s="375">
        <f t="shared" si="1710"/>
        <v>1</v>
      </c>
      <c r="EH448" s="375">
        <f t="shared" si="1711"/>
        <v>0</v>
      </c>
      <c r="EI448" s="375">
        <f t="shared" si="1712"/>
        <v>0</v>
      </c>
      <c r="EJ448" s="375">
        <f t="shared" si="1713"/>
        <v>1</v>
      </c>
      <c r="EK448" s="375">
        <f t="shared" si="1714"/>
        <v>0</v>
      </c>
      <c r="EL448" s="375">
        <f t="shared" si="1715"/>
        <v>0</v>
      </c>
      <c r="EM448" s="375">
        <f t="shared" si="1716"/>
        <v>1</v>
      </c>
      <c r="EN448" s="375">
        <f t="shared" si="1717"/>
        <v>0</v>
      </c>
      <c r="EO448" s="375">
        <f t="shared" si="1718"/>
        <v>0</v>
      </c>
      <c r="EP448" s="375">
        <f t="shared" si="1719"/>
        <v>1</v>
      </c>
      <c r="EQ448" s="375">
        <f t="shared" si="1720"/>
        <v>0</v>
      </c>
      <c r="ER448" s="375">
        <f t="shared" si="1721"/>
        <v>0</v>
      </c>
      <c r="ES448" s="375">
        <f t="shared" si="1722"/>
        <v>1</v>
      </c>
      <c r="ET448" s="375">
        <f t="shared" si="1723"/>
        <v>0</v>
      </c>
      <c r="EU448" s="375">
        <f t="shared" si="1724"/>
        <v>0</v>
      </c>
      <c r="EV448" s="375">
        <f t="shared" si="1725"/>
        <v>1</v>
      </c>
      <c r="EW448" s="375">
        <f t="shared" si="1726"/>
        <v>0</v>
      </c>
      <c r="EX448" s="375">
        <f t="shared" si="1727"/>
        <v>0</v>
      </c>
      <c r="EY448" s="375">
        <f t="shared" si="1728"/>
        <v>1</v>
      </c>
      <c r="EZ448" s="375">
        <f t="shared" si="1729"/>
        <v>0</v>
      </c>
      <c r="FA448" s="375">
        <f t="shared" si="1730"/>
        <v>0</v>
      </c>
      <c r="FB448" s="375">
        <f t="shared" si="1731"/>
        <v>1</v>
      </c>
      <c r="FC448" s="375">
        <f t="shared" si="1732"/>
        <v>0</v>
      </c>
      <c r="FD448" s="375">
        <f t="shared" si="1733"/>
        <v>0</v>
      </c>
      <c r="FE448" s="376"/>
      <c r="FF448" s="372"/>
      <c r="FG448" s="372"/>
      <c r="FH448" s="372"/>
      <c r="FI448" s="372"/>
      <c r="FJ448" s="372"/>
      <c r="FK448" s="372"/>
      <c r="FL448" s="372"/>
      <c r="FM448" s="372"/>
      <c r="FN448" s="372"/>
      <c r="FO448" s="372"/>
      <c r="FP448" s="372"/>
      <c r="FQ448" s="372"/>
      <c r="FR448" s="372"/>
      <c r="FS448" s="372"/>
      <c r="FT448" s="372"/>
      <c r="FU448" s="372"/>
      <c r="FV448" s="372"/>
      <c r="FW448" s="372"/>
      <c r="FX448" s="372"/>
      <c r="FY448" s="372"/>
      <c r="FZ448" s="372"/>
      <c r="GA448" s="372"/>
      <c r="GB448" s="372"/>
      <c r="GC448" s="372"/>
      <c r="GD448" s="372"/>
      <c r="GE448" s="372"/>
      <c r="GF448" s="372"/>
      <c r="GG448" s="372"/>
      <c r="GH448" s="372"/>
      <c r="GI448" s="372"/>
      <c r="GJ448" s="372"/>
      <c r="GK448" s="372"/>
      <c r="GL448" s="372"/>
      <c r="GM448" s="372"/>
      <c r="GN448" s="372"/>
      <c r="GO448" s="372"/>
      <c r="GP448" s="372"/>
      <c r="GQ448" s="372"/>
      <c r="GR448" s="372"/>
      <c r="GS448" s="372"/>
      <c r="GT448" s="372"/>
      <c r="GU448" s="372"/>
      <c r="GV448" s="372"/>
      <c r="GW448" s="372"/>
      <c r="GX448" s="372"/>
      <c r="GY448" s="372"/>
      <c r="GZ448" s="372"/>
      <c r="HA448" s="372"/>
      <c r="HB448" s="372"/>
      <c r="HC448" s="372"/>
    </row>
    <row r="449" spans="1:211" s="373" customFormat="1" ht="15" hidden="1" customHeight="1" outlineLevel="1" x14ac:dyDescent="0.2">
      <c r="A449" s="366">
        <f>SWDATA!O434</f>
        <v>0</v>
      </c>
      <c r="B449" s="366">
        <f>SWDATA!M434</f>
        <v>0</v>
      </c>
      <c r="C449" s="351">
        <f>IF(AND(SWDATA!M434=1,SWDATA!Q434="promotions"),SWDATA!P434,0)</f>
        <v>0</v>
      </c>
      <c r="D449" s="367">
        <f>ROW(SWDATA!M434)</f>
        <v>434</v>
      </c>
      <c r="E449" s="368">
        <f t="shared" si="1737"/>
        <v>0</v>
      </c>
      <c r="F449" s="369">
        <f t="shared" si="1738"/>
        <v>1</v>
      </c>
      <c r="G449" s="366" t="str">
        <f t="shared" si="1739"/>
        <v/>
      </c>
      <c r="H449" s="370"/>
      <c r="J449" s="238">
        <f t="shared" si="1740"/>
        <v>0</v>
      </c>
      <c r="K449" s="239" t="str">
        <f t="shared" si="1741"/>
        <v/>
      </c>
      <c r="L449" s="342"/>
      <c r="M449" s="345"/>
      <c r="N449" s="340" t="str">
        <f>IF(LEN(SWDATA!F434)=0,"",N448)</f>
        <v/>
      </c>
      <c r="O449" s="296" t="str">
        <f>IF(LEN(SWDATA!G434)=0,"",O448)</f>
        <v/>
      </c>
      <c r="P449" s="297" t="str">
        <f>IF(LEN(SWDATA!C434)=0,"",SWDATA!C434)</f>
        <v/>
      </c>
      <c r="Q449" s="312" t="str">
        <f t="shared" si="1742"/>
        <v/>
      </c>
      <c r="R449" s="223" t="s">
        <v>261</v>
      </c>
      <c r="S449" s="224"/>
      <c r="T449" s="224"/>
      <c r="U449" s="264" t="s">
        <v>602</v>
      </c>
      <c r="V449" s="205" t="s">
        <v>221</v>
      </c>
      <c r="W449" s="266">
        <f>IF(OR(Is_Loading,LEN($A449)=0),"",SWDATA!P434)</f>
        <v>0</v>
      </c>
      <c r="X449" s="267">
        <f>IF(OR(Is_Loading,LEN($A449)=0),"",SWDATA!Q434)</f>
        <v>0</v>
      </c>
      <c r="Y449" s="267">
        <f>IF(OR(Is_Loading,LEN($A449)=0),"",SWDATA!R434)</f>
        <v>0</v>
      </c>
      <c r="Z449" s="266" t="str">
        <f t="shared" si="1734"/>
        <v/>
      </c>
      <c r="AA449" s="266">
        <f>IF(OR(Is_Loading,LEN($A449)=0),"",SWDATA!T434)</f>
        <v>0</v>
      </c>
      <c r="AB449" s="267">
        <f>IF(OR(Is_Loading,LEN($A449)=0),"",SWDATA!U434)</f>
        <v>0</v>
      </c>
      <c r="AC449" s="267">
        <f>IF(OR(Is_Loading,LEN($A449)=0),"",SWDATA!V434)</f>
        <v>0</v>
      </c>
      <c r="AD449" s="266" t="str">
        <f t="shared" si="1743"/>
        <v/>
      </c>
      <c r="AE449" s="266">
        <f>IF(OR(Is_Loading,LEN($A449)=0),"",SWDATA!X434)</f>
        <v>0</v>
      </c>
      <c r="AF449" s="267">
        <f>IF(OR(Is_Loading,LEN($A449)=0),"",SWDATA!Y434)</f>
        <v>0</v>
      </c>
      <c r="AG449" s="267">
        <f>IF(OR(Is_Loading,LEN($A449)=0),"",SWDATA!Z434)</f>
        <v>0</v>
      </c>
      <c r="AH449" s="266" t="str">
        <f t="shared" si="1744"/>
        <v/>
      </c>
      <c r="AI449" s="266">
        <f>IF(OR(Is_Loading,LEN($A449)=0),"",SWDATA!AB434)</f>
        <v>0</v>
      </c>
      <c r="AJ449" s="267">
        <f>IF(OR(Is_Loading,LEN($A449)=0),"",SWDATA!AC434)</f>
        <v>0</v>
      </c>
      <c r="AK449" s="267">
        <f>IF(OR(Is_Loading,LEN($A449)=0),"",SWDATA!AD434)</f>
        <v>0</v>
      </c>
      <c r="AL449" s="266" t="str">
        <f t="shared" si="1745"/>
        <v/>
      </c>
      <c r="AM449" s="266">
        <f>IF(OR(Is_Loading,LEN($A449)=0),"",SWDATA!AF434)</f>
        <v>0</v>
      </c>
      <c r="AN449" s="267">
        <f>IF(OR(Is_Loading,LEN($A449)=0),"",SWDATA!AG434)</f>
        <v>0</v>
      </c>
      <c r="AO449" s="323">
        <f>IF(OR(Is_Loading,LEN($A449)=0),"",SWDATA!AH434)</f>
        <v>0</v>
      </c>
      <c r="AP449" s="320" t="str">
        <f t="shared" si="1746"/>
        <v/>
      </c>
      <c r="AQ449" s="266">
        <f>IF(OR(Is_Loading,LEN($A449)=0),"",SWDATA!AJ434)</f>
        <v>0</v>
      </c>
      <c r="AR449" s="267">
        <f>IF(OR(Is_Loading,LEN($A449)=0),"",SWDATA!AK434)</f>
        <v>0</v>
      </c>
      <c r="AS449" s="267">
        <f>IF(OR(Is_Loading,LEN($A449)=0),"",SWDATA!AL434)</f>
        <v>0</v>
      </c>
      <c r="AT449" s="266" t="str">
        <f t="shared" si="1747"/>
        <v/>
      </c>
      <c r="AU449" s="266">
        <f>IF(OR(Is_Loading,LEN($A449)=0),"",SWDATA!AN434)</f>
        <v>0</v>
      </c>
      <c r="AV449" s="267">
        <f>IF(OR(Is_Loading,LEN($A449)=0),"",SWDATA!AO434)</f>
        <v>0</v>
      </c>
      <c r="AW449" s="267">
        <f>IF(OR(Is_Loading,LEN($A449)=0),"",SWDATA!AP434)</f>
        <v>0</v>
      </c>
      <c r="AX449" s="266" t="str">
        <f t="shared" si="1748"/>
        <v/>
      </c>
      <c r="AY449" s="266">
        <f>IF(OR(Is_Loading,LEN($A449)=0),"",SWDATA!AR434)</f>
        <v>0</v>
      </c>
      <c r="AZ449" s="267">
        <f>IF(OR(Is_Loading,LEN($A449)=0),"",SWDATA!AS434)</f>
        <v>0</v>
      </c>
      <c r="BA449" s="267">
        <f>IF(OR(Is_Loading,LEN($A449)=0),"",SWDATA!AT434)</f>
        <v>0</v>
      </c>
      <c r="BB449" s="266" t="str">
        <f t="shared" si="1749"/>
        <v/>
      </c>
      <c r="BC449" s="266">
        <f>IF(OR(Is_Loading,LEN($A449)=0),"",SWDATA!AV434)</f>
        <v>0</v>
      </c>
      <c r="BD449" s="267">
        <f>IF(OR(Is_Loading,LEN($A449)=0),"",SWDATA!AW434)</f>
        <v>0</v>
      </c>
      <c r="BE449" s="323">
        <f>IF(OR(Is_Loading,LEN($A449)=0),"",SWDATA!AX434)</f>
        <v>0</v>
      </c>
      <c r="BF449" s="320" t="str">
        <f t="shared" si="1750"/>
        <v/>
      </c>
      <c r="BG449" s="11"/>
      <c r="BH449" s="11"/>
      <c r="BI449" s="11"/>
      <c r="BJ449" s="11"/>
      <c r="BK449" s="11"/>
      <c r="BL449" s="11"/>
      <c r="BM449" s="11"/>
      <c r="BN449" s="11"/>
      <c r="BO449" s="11"/>
      <c r="BP449" s="11"/>
      <c r="BQ449" s="11"/>
      <c r="BR449" s="11"/>
      <c r="BS449" s="11"/>
      <c r="BT449" s="11"/>
      <c r="BU449" s="11"/>
      <c r="BV449" s="11"/>
      <c r="BW449" s="11"/>
      <c r="BX449" s="11"/>
      <c r="BY449" s="11"/>
      <c r="BZ449" s="11"/>
      <c r="CA449" s="11"/>
      <c r="CB449" s="11"/>
      <c r="CC449" s="11"/>
      <c r="CD449" s="11"/>
      <c r="CE449" s="11"/>
      <c r="CF449" s="11"/>
      <c r="CG449" s="11"/>
      <c r="CH449" s="11"/>
      <c r="CI449" s="11"/>
      <c r="CJ449" s="11"/>
      <c r="CK449" s="11"/>
      <c r="CL449" s="11"/>
      <c r="CM449" s="11"/>
      <c r="CN449" s="351"/>
      <c r="CO449" s="351"/>
      <c r="CP449" s="351"/>
      <c r="CQ449" s="351"/>
      <c r="CR449" s="351"/>
      <c r="CS449" s="351"/>
      <c r="CT449" s="351"/>
      <c r="CU449" s="351"/>
      <c r="CV449" s="351"/>
      <c r="CW449" s="351"/>
      <c r="CX449" s="351"/>
      <c r="CY449" s="351"/>
      <c r="CZ449" s="351"/>
      <c r="DA449" s="351"/>
      <c r="DB449" s="351"/>
      <c r="DC449" s="351"/>
      <c r="DD449" s="351"/>
      <c r="DE449" s="351"/>
      <c r="DF449" s="351"/>
      <c r="DG449" s="351"/>
      <c r="DH449" s="351"/>
      <c r="DI449" s="351"/>
      <c r="DJ449" s="351"/>
      <c r="DK449" s="351"/>
      <c r="DL449" s="351"/>
      <c r="DM449" s="351"/>
      <c r="DN449" s="351"/>
      <c r="DS449" s="372"/>
      <c r="DT449" s="374"/>
      <c r="DU449" s="375"/>
      <c r="DV449" s="375"/>
      <c r="DW449" s="375"/>
      <c r="DX449" s="375">
        <v>1</v>
      </c>
      <c r="DY449" s="375">
        <f t="shared" si="1702"/>
        <v>0</v>
      </c>
      <c r="DZ449" s="375">
        <f t="shared" si="1703"/>
        <v>0</v>
      </c>
      <c r="EA449" s="375">
        <f t="shared" si="1704"/>
        <v>1</v>
      </c>
      <c r="EB449" s="375">
        <f t="shared" si="1705"/>
        <v>0</v>
      </c>
      <c r="EC449" s="375">
        <f t="shared" si="1706"/>
        <v>0</v>
      </c>
      <c r="ED449" s="375">
        <f t="shared" si="1707"/>
        <v>1</v>
      </c>
      <c r="EE449" s="375">
        <f t="shared" si="1708"/>
        <v>0</v>
      </c>
      <c r="EF449" s="375">
        <f t="shared" si="1709"/>
        <v>0</v>
      </c>
      <c r="EG449" s="375">
        <f t="shared" si="1710"/>
        <v>1</v>
      </c>
      <c r="EH449" s="375">
        <f t="shared" si="1711"/>
        <v>0</v>
      </c>
      <c r="EI449" s="375">
        <f t="shared" si="1712"/>
        <v>0</v>
      </c>
      <c r="EJ449" s="375">
        <f t="shared" si="1713"/>
        <v>1</v>
      </c>
      <c r="EK449" s="375">
        <f t="shared" si="1714"/>
        <v>0</v>
      </c>
      <c r="EL449" s="375">
        <f t="shared" si="1715"/>
        <v>0</v>
      </c>
      <c r="EM449" s="375">
        <f t="shared" si="1716"/>
        <v>1</v>
      </c>
      <c r="EN449" s="375">
        <f t="shared" si="1717"/>
        <v>0</v>
      </c>
      <c r="EO449" s="375">
        <f t="shared" si="1718"/>
        <v>0</v>
      </c>
      <c r="EP449" s="375">
        <f t="shared" si="1719"/>
        <v>1</v>
      </c>
      <c r="EQ449" s="375">
        <f t="shared" si="1720"/>
        <v>0</v>
      </c>
      <c r="ER449" s="375">
        <f t="shared" si="1721"/>
        <v>0</v>
      </c>
      <c r="ES449" s="375">
        <f t="shared" si="1722"/>
        <v>1</v>
      </c>
      <c r="ET449" s="375">
        <f t="shared" si="1723"/>
        <v>0</v>
      </c>
      <c r="EU449" s="375">
        <f t="shared" si="1724"/>
        <v>0</v>
      </c>
      <c r="EV449" s="375">
        <f t="shared" si="1725"/>
        <v>1</v>
      </c>
      <c r="EW449" s="375">
        <f t="shared" si="1726"/>
        <v>0</v>
      </c>
      <c r="EX449" s="375">
        <f t="shared" si="1727"/>
        <v>0</v>
      </c>
      <c r="EY449" s="375">
        <f t="shared" si="1728"/>
        <v>1</v>
      </c>
      <c r="EZ449" s="375">
        <f t="shared" si="1729"/>
        <v>0</v>
      </c>
      <c r="FA449" s="375">
        <f t="shared" si="1730"/>
        <v>0</v>
      </c>
      <c r="FB449" s="375">
        <f t="shared" si="1731"/>
        <v>1</v>
      </c>
      <c r="FC449" s="375">
        <f t="shared" si="1732"/>
        <v>0</v>
      </c>
      <c r="FD449" s="375">
        <f t="shared" si="1733"/>
        <v>0</v>
      </c>
      <c r="FE449" s="376"/>
      <c r="FF449" s="372"/>
      <c r="FG449" s="372"/>
      <c r="FH449" s="372"/>
      <c r="FI449" s="372"/>
      <c r="FJ449" s="372"/>
      <c r="FK449" s="372"/>
      <c r="FL449" s="372"/>
      <c r="FM449" s="372"/>
      <c r="FN449" s="372"/>
      <c r="FO449" s="372"/>
      <c r="FP449" s="372"/>
      <c r="FQ449" s="372"/>
      <c r="FR449" s="372"/>
      <c r="FS449" s="372"/>
      <c r="FT449" s="372"/>
      <c r="FU449" s="372"/>
      <c r="FV449" s="372"/>
      <c r="FW449" s="372"/>
      <c r="FX449" s="372"/>
      <c r="FY449" s="372"/>
      <c r="FZ449" s="372"/>
      <c r="GA449" s="372"/>
      <c r="GB449" s="372"/>
      <c r="GC449" s="372"/>
      <c r="GD449" s="372"/>
      <c r="GE449" s="372"/>
      <c r="GF449" s="372"/>
      <c r="GG449" s="372"/>
      <c r="GH449" s="372"/>
      <c r="GI449" s="372"/>
      <c r="GJ449" s="372"/>
      <c r="GK449" s="372"/>
      <c r="GL449" s="372"/>
      <c r="GM449" s="372"/>
      <c r="GN449" s="372"/>
      <c r="GO449" s="372"/>
      <c r="GP449" s="372"/>
      <c r="GQ449" s="372"/>
      <c r="GR449" s="372"/>
      <c r="GS449" s="372"/>
      <c r="GT449" s="372"/>
      <c r="GU449" s="372"/>
      <c r="GV449" s="372"/>
      <c r="GW449" s="372"/>
      <c r="GX449" s="372"/>
      <c r="GY449" s="372"/>
      <c r="GZ449" s="372"/>
      <c r="HA449" s="372"/>
      <c r="HB449" s="372"/>
      <c r="HC449" s="372"/>
    </row>
    <row r="450" spans="1:211" s="373" customFormat="1" ht="15" hidden="1" customHeight="1" outlineLevel="1" x14ac:dyDescent="0.2">
      <c r="A450" s="366">
        <f>SWDATA!O435</f>
        <v>0</v>
      </c>
      <c r="B450" s="366">
        <f>SWDATA!M435</f>
        <v>0</v>
      </c>
      <c r="C450" s="351">
        <f>IF(AND(SWDATA!M435=1,SWDATA!Q435="promotions"),SWDATA!P435,0)</f>
        <v>0</v>
      </c>
      <c r="D450" s="367">
        <f>ROW(SWDATA!M435)</f>
        <v>435</v>
      </c>
      <c r="E450" s="368">
        <f t="shared" si="1737"/>
        <v>0</v>
      </c>
      <c r="F450" s="369">
        <f t="shared" si="1738"/>
        <v>1</v>
      </c>
      <c r="G450" s="366" t="str">
        <f t="shared" si="1739"/>
        <v/>
      </c>
      <c r="H450" s="370"/>
      <c r="J450" s="238">
        <f t="shared" si="1740"/>
        <v>0</v>
      </c>
      <c r="K450" s="239" t="str">
        <f t="shared" si="1741"/>
        <v/>
      </c>
      <c r="L450" s="342"/>
      <c r="M450" s="345"/>
      <c r="N450" s="340" t="str">
        <f>IF(LEN(SWDATA!F435)=0,"",N449)</f>
        <v/>
      </c>
      <c r="O450" s="296" t="str">
        <f>IF(LEN(SWDATA!G435)=0,"",O449)</f>
        <v/>
      </c>
      <c r="P450" s="297" t="str">
        <f>IF(LEN(SWDATA!C435)=0,"",SWDATA!C435)</f>
        <v/>
      </c>
      <c r="Q450" s="312" t="str">
        <f t="shared" si="1742"/>
        <v/>
      </c>
      <c r="R450" s="223" t="s">
        <v>261</v>
      </c>
      <c r="S450" s="224"/>
      <c r="T450" s="224"/>
      <c r="U450" s="264" t="s">
        <v>629</v>
      </c>
      <c r="V450" s="205" t="s">
        <v>221</v>
      </c>
      <c r="W450" s="266">
        <f>IF(OR(Is_Loading,LEN($A450)=0),"",SWDATA!P435)</f>
        <v>0</v>
      </c>
      <c r="X450" s="267">
        <f>IF(OR(Is_Loading,LEN($A450)=0),"",SWDATA!Q435)</f>
        <v>0</v>
      </c>
      <c r="Y450" s="267">
        <f>IF(OR(Is_Loading,LEN($A450)=0),"",SWDATA!R435)</f>
        <v>0</v>
      </c>
      <c r="Z450" s="266" t="str">
        <f t="shared" si="1734"/>
        <v/>
      </c>
      <c r="AA450" s="266">
        <f>IF(OR(Is_Loading,LEN($A450)=0),"",SWDATA!T435)</f>
        <v>0</v>
      </c>
      <c r="AB450" s="267">
        <f>IF(OR(Is_Loading,LEN($A450)=0),"",SWDATA!U435)</f>
        <v>0</v>
      </c>
      <c r="AC450" s="267">
        <f>IF(OR(Is_Loading,LEN($A450)=0),"",SWDATA!V435)</f>
        <v>0</v>
      </c>
      <c r="AD450" s="266" t="str">
        <f t="shared" si="1743"/>
        <v/>
      </c>
      <c r="AE450" s="266">
        <f>IF(OR(Is_Loading,LEN($A450)=0),"",SWDATA!X435)</f>
        <v>0</v>
      </c>
      <c r="AF450" s="267">
        <f>IF(OR(Is_Loading,LEN($A450)=0),"",SWDATA!Y435)</f>
        <v>0</v>
      </c>
      <c r="AG450" s="267">
        <f>IF(OR(Is_Loading,LEN($A450)=0),"",SWDATA!Z435)</f>
        <v>0</v>
      </c>
      <c r="AH450" s="266" t="str">
        <f t="shared" si="1744"/>
        <v/>
      </c>
      <c r="AI450" s="266">
        <f>IF(OR(Is_Loading,LEN($A450)=0),"",SWDATA!AB435)</f>
        <v>0</v>
      </c>
      <c r="AJ450" s="267">
        <f>IF(OR(Is_Loading,LEN($A450)=0),"",SWDATA!AC435)</f>
        <v>0</v>
      </c>
      <c r="AK450" s="267">
        <f>IF(OR(Is_Loading,LEN($A450)=0),"",SWDATA!AD435)</f>
        <v>0</v>
      </c>
      <c r="AL450" s="266" t="str">
        <f t="shared" si="1745"/>
        <v/>
      </c>
      <c r="AM450" s="266">
        <f>IF(OR(Is_Loading,LEN($A450)=0),"",SWDATA!AF435)</f>
        <v>0</v>
      </c>
      <c r="AN450" s="267">
        <f>IF(OR(Is_Loading,LEN($A450)=0),"",SWDATA!AG435)</f>
        <v>0</v>
      </c>
      <c r="AO450" s="323">
        <f>IF(OR(Is_Loading,LEN($A450)=0),"",SWDATA!AH435)</f>
        <v>0</v>
      </c>
      <c r="AP450" s="320" t="str">
        <f t="shared" si="1746"/>
        <v/>
      </c>
      <c r="AQ450" s="266">
        <f>IF(OR(Is_Loading,LEN($A450)=0),"",SWDATA!AJ435)</f>
        <v>0</v>
      </c>
      <c r="AR450" s="267">
        <f>IF(OR(Is_Loading,LEN($A450)=0),"",SWDATA!AK435)</f>
        <v>0</v>
      </c>
      <c r="AS450" s="267">
        <f>IF(OR(Is_Loading,LEN($A450)=0),"",SWDATA!AL435)</f>
        <v>0</v>
      </c>
      <c r="AT450" s="266" t="str">
        <f t="shared" si="1747"/>
        <v/>
      </c>
      <c r="AU450" s="266">
        <f>IF(OR(Is_Loading,LEN($A450)=0),"",SWDATA!AN435)</f>
        <v>0</v>
      </c>
      <c r="AV450" s="267">
        <f>IF(OR(Is_Loading,LEN($A450)=0),"",SWDATA!AO435)</f>
        <v>0</v>
      </c>
      <c r="AW450" s="267">
        <f>IF(OR(Is_Loading,LEN($A450)=0),"",SWDATA!AP435)</f>
        <v>0</v>
      </c>
      <c r="AX450" s="266" t="str">
        <f t="shared" si="1748"/>
        <v/>
      </c>
      <c r="AY450" s="266">
        <f>IF(OR(Is_Loading,LEN($A450)=0),"",SWDATA!AR435)</f>
        <v>0</v>
      </c>
      <c r="AZ450" s="267">
        <f>IF(OR(Is_Loading,LEN($A450)=0),"",SWDATA!AS435)</f>
        <v>0</v>
      </c>
      <c r="BA450" s="267">
        <f>IF(OR(Is_Loading,LEN($A450)=0),"",SWDATA!AT435)</f>
        <v>0</v>
      </c>
      <c r="BB450" s="266" t="str">
        <f t="shared" si="1749"/>
        <v/>
      </c>
      <c r="BC450" s="266">
        <f>IF(OR(Is_Loading,LEN($A450)=0),"",SWDATA!AV435)</f>
        <v>0</v>
      </c>
      <c r="BD450" s="267">
        <f>IF(OR(Is_Loading,LEN($A450)=0),"",SWDATA!AW435)</f>
        <v>0</v>
      </c>
      <c r="BE450" s="323">
        <f>IF(OR(Is_Loading,LEN($A450)=0),"",SWDATA!AX435)</f>
        <v>0</v>
      </c>
      <c r="BF450" s="320" t="str">
        <f t="shared" si="1750"/>
        <v/>
      </c>
      <c r="BG450" s="11"/>
      <c r="BH450" s="11"/>
      <c r="BI450" s="11"/>
      <c r="BJ450" s="11"/>
      <c r="BK450" s="11"/>
      <c r="BL450" s="11"/>
      <c r="BM450" s="11"/>
      <c r="BN450" s="11"/>
      <c r="BO450" s="11"/>
      <c r="BP450" s="11"/>
      <c r="BQ450" s="11"/>
      <c r="BR450" s="11"/>
      <c r="BS450" s="11"/>
      <c r="BT450" s="11"/>
      <c r="BU450" s="11"/>
      <c r="BV450" s="11"/>
      <c r="BW450" s="11"/>
      <c r="BX450" s="11"/>
      <c r="BY450" s="11"/>
      <c r="BZ450" s="11"/>
      <c r="CA450" s="11"/>
      <c r="CB450" s="11"/>
      <c r="CC450" s="11"/>
      <c r="CD450" s="11"/>
      <c r="CE450" s="11"/>
      <c r="CF450" s="11"/>
      <c r="CG450" s="11"/>
      <c r="CH450" s="11"/>
      <c r="CI450" s="11"/>
      <c r="CJ450" s="11"/>
      <c r="CK450" s="11"/>
      <c r="CL450" s="11"/>
      <c r="CM450" s="11"/>
      <c r="CN450" s="351"/>
      <c r="CO450" s="351"/>
      <c r="CP450" s="351"/>
      <c r="CQ450" s="351"/>
      <c r="CR450" s="351"/>
      <c r="CS450" s="351"/>
      <c r="CT450" s="351"/>
      <c r="CU450" s="351"/>
      <c r="CV450" s="351"/>
      <c r="CW450" s="351"/>
      <c r="CX450" s="351"/>
      <c r="CY450" s="351"/>
      <c r="CZ450" s="351"/>
      <c r="DA450" s="351"/>
      <c r="DB450" s="351"/>
      <c r="DC450" s="351"/>
      <c r="DD450" s="351"/>
      <c r="DE450" s="351"/>
      <c r="DF450" s="351"/>
      <c r="DG450" s="351"/>
      <c r="DH450" s="351"/>
      <c r="DI450" s="351"/>
      <c r="DJ450" s="351"/>
      <c r="DK450" s="351"/>
      <c r="DL450" s="351"/>
      <c r="DM450" s="351"/>
      <c r="DN450" s="351"/>
      <c r="DS450" s="372"/>
      <c r="DT450" s="374"/>
      <c r="DU450" s="375"/>
      <c r="DV450" s="375"/>
      <c r="DW450" s="375"/>
      <c r="DX450" s="375">
        <v>1</v>
      </c>
      <c r="DY450" s="375">
        <f t="shared" si="1702"/>
        <v>0</v>
      </c>
      <c r="DZ450" s="375">
        <f t="shared" si="1703"/>
        <v>0</v>
      </c>
      <c r="EA450" s="375">
        <f t="shared" si="1704"/>
        <v>1</v>
      </c>
      <c r="EB450" s="375">
        <f t="shared" si="1705"/>
        <v>0</v>
      </c>
      <c r="EC450" s="375">
        <f t="shared" si="1706"/>
        <v>0</v>
      </c>
      <c r="ED450" s="375">
        <f t="shared" si="1707"/>
        <v>1</v>
      </c>
      <c r="EE450" s="375">
        <f t="shared" si="1708"/>
        <v>0</v>
      </c>
      <c r="EF450" s="375">
        <f t="shared" si="1709"/>
        <v>0</v>
      </c>
      <c r="EG450" s="375">
        <f t="shared" si="1710"/>
        <v>1</v>
      </c>
      <c r="EH450" s="375">
        <f t="shared" si="1711"/>
        <v>0</v>
      </c>
      <c r="EI450" s="375">
        <f t="shared" si="1712"/>
        <v>0</v>
      </c>
      <c r="EJ450" s="375">
        <f t="shared" si="1713"/>
        <v>1</v>
      </c>
      <c r="EK450" s="375">
        <f t="shared" si="1714"/>
        <v>0</v>
      </c>
      <c r="EL450" s="375">
        <f t="shared" si="1715"/>
        <v>0</v>
      </c>
      <c r="EM450" s="375">
        <f t="shared" si="1716"/>
        <v>1</v>
      </c>
      <c r="EN450" s="375">
        <f t="shared" si="1717"/>
        <v>0</v>
      </c>
      <c r="EO450" s="375">
        <f t="shared" si="1718"/>
        <v>0</v>
      </c>
      <c r="EP450" s="375">
        <f t="shared" si="1719"/>
        <v>1</v>
      </c>
      <c r="EQ450" s="375">
        <f t="shared" si="1720"/>
        <v>0</v>
      </c>
      <c r="ER450" s="375">
        <f t="shared" si="1721"/>
        <v>0</v>
      </c>
      <c r="ES450" s="375">
        <f t="shared" si="1722"/>
        <v>1</v>
      </c>
      <c r="ET450" s="375">
        <f t="shared" si="1723"/>
        <v>0</v>
      </c>
      <c r="EU450" s="375">
        <f t="shared" si="1724"/>
        <v>0</v>
      </c>
      <c r="EV450" s="375">
        <f t="shared" si="1725"/>
        <v>1</v>
      </c>
      <c r="EW450" s="375">
        <f t="shared" si="1726"/>
        <v>0</v>
      </c>
      <c r="EX450" s="375">
        <f t="shared" si="1727"/>
        <v>0</v>
      </c>
      <c r="EY450" s="375">
        <f t="shared" si="1728"/>
        <v>1</v>
      </c>
      <c r="EZ450" s="375">
        <f t="shared" si="1729"/>
        <v>0</v>
      </c>
      <c r="FA450" s="375">
        <f t="shared" si="1730"/>
        <v>0</v>
      </c>
      <c r="FB450" s="375">
        <f t="shared" si="1731"/>
        <v>1</v>
      </c>
      <c r="FC450" s="375">
        <f t="shared" si="1732"/>
        <v>0</v>
      </c>
      <c r="FD450" s="375">
        <f t="shared" si="1733"/>
        <v>0</v>
      </c>
      <c r="FE450" s="376"/>
      <c r="FF450" s="372"/>
      <c r="FG450" s="372"/>
      <c r="FH450" s="372"/>
      <c r="FI450" s="372"/>
      <c r="FJ450" s="372"/>
      <c r="FK450" s="372"/>
      <c r="FL450" s="372"/>
      <c r="FM450" s="372"/>
      <c r="FN450" s="372"/>
      <c r="FO450" s="372"/>
      <c r="FP450" s="372"/>
      <c r="FQ450" s="372"/>
      <c r="FR450" s="372"/>
      <c r="FS450" s="372"/>
      <c r="FT450" s="372"/>
      <c r="FU450" s="372"/>
      <c r="FV450" s="372"/>
      <c r="FW450" s="372"/>
      <c r="FX450" s="372"/>
      <c r="FY450" s="372"/>
      <c r="FZ450" s="372"/>
      <c r="GA450" s="372"/>
      <c r="GB450" s="372"/>
      <c r="GC450" s="372"/>
      <c r="GD450" s="372"/>
      <c r="GE450" s="372"/>
      <c r="GF450" s="372"/>
      <c r="GG450" s="372"/>
      <c r="GH450" s="372"/>
      <c r="GI450" s="372"/>
      <c r="GJ450" s="372"/>
      <c r="GK450" s="372"/>
      <c r="GL450" s="372"/>
      <c r="GM450" s="372"/>
      <c r="GN450" s="372"/>
      <c r="GO450" s="372"/>
      <c r="GP450" s="372"/>
      <c r="GQ450" s="372"/>
      <c r="GR450" s="372"/>
      <c r="GS450" s="372"/>
      <c r="GT450" s="372"/>
      <c r="GU450" s="372"/>
      <c r="GV450" s="372"/>
      <c r="GW450" s="372"/>
      <c r="GX450" s="372"/>
      <c r="GY450" s="372"/>
      <c r="GZ450" s="372"/>
      <c r="HA450" s="372"/>
      <c r="HB450" s="372"/>
      <c r="HC450" s="372"/>
    </row>
    <row r="451" spans="1:211" s="373" customFormat="1" ht="15" hidden="1" customHeight="1" outlineLevel="1" x14ac:dyDescent="0.2">
      <c r="A451" s="366">
        <f>SWDATA!O436</f>
        <v>0</v>
      </c>
      <c r="B451" s="366">
        <f>SWDATA!M436</f>
        <v>0</v>
      </c>
      <c r="C451" s="351">
        <f>IF(AND(SWDATA!M436=1,SWDATA!Q436="promotions"),SWDATA!P436,0)</f>
        <v>0</v>
      </c>
      <c r="D451" s="367">
        <f>ROW(SWDATA!M436)</f>
        <v>436</v>
      </c>
      <c r="E451" s="368">
        <f t="shared" si="1737"/>
        <v>0</v>
      </c>
      <c r="F451" s="369">
        <f t="shared" si="1738"/>
        <v>1</v>
      </c>
      <c r="G451" s="366" t="str">
        <f t="shared" si="1739"/>
        <v/>
      </c>
      <c r="H451" s="370"/>
      <c r="J451" s="238">
        <f t="shared" si="1740"/>
        <v>0</v>
      </c>
      <c r="K451" s="239" t="str">
        <f t="shared" si="1741"/>
        <v/>
      </c>
      <c r="L451" s="342"/>
      <c r="M451" s="345"/>
      <c r="N451" s="340" t="str">
        <f>IF(LEN(SWDATA!F436)=0,"",N450)</f>
        <v/>
      </c>
      <c r="O451" s="296" t="str">
        <f>IF(LEN(SWDATA!G436)=0,"",O450)</f>
        <v/>
      </c>
      <c r="P451" s="297" t="str">
        <f>IF(LEN(SWDATA!C436)=0,"",SWDATA!C436)</f>
        <v/>
      </c>
      <c r="Q451" s="312" t="str">
        <f t="shared" si="1742"/>
        <v/>
      </c>
      <c r="R451" s="223" t="s">
        <v>261</v>
      </c>
      <c r="S451" s="224"/>
      <c r="T451" s="224"/>
      <c r="U451" s="264" t="s">
        <v>626</v>
      </c>
      <c r="V451" s="205" t="s">
        <v>221</v>
      </c>
      <c r="W451" s="266">
        <f>IF(OR(Is_Loading,LEN($A451)=0),"",SWDATA!P436)</f>
        <v>0</v>
      </c>
      <c r="X451" s="267">
        <f>IF(OR(Is_Loading,LEN($A451)=0),"",SWDATA!Q436)</f>
        <v>0</v>
      </c>
      <c r="Y451" s="267">
        <f>IF(OR(Is_Loading,LEN($A451)=0),"",SWDATA!R436)</f>
        <v>0</v>
      </c>
      <c r="Z451" s="266" t="str">
        <f t="shared" ref="Z451:Z455" si="1751">IF($A451=0,"",CHOOSE($F451,SUM(W451:Y451),SUM(W451:Y451)/3,Y451))</f>
        <v/>
      </c>
      <c r="AA451" s="266">
        <f>IF(OR(Is_Loading,LEN($A451)=0),"",SWDATA!T436)</f>
        <v>0</v>
      </c>
      <c r="AB451" s="267">
        <f>IF(OR(Is_Loading,LEN($A451)=0),"",SWDATA!U436)</f>
        <v>0</v>
      </c>
      <c r="AC451" s="267">
        <f>IF(OR(Is_Loading,LEN($A451)=0),"",SWDATA!V436)</f>
        <v>0</v>
      </c>
      <c r="AD451" s="266" t="str">
        <f t="shared" si="1743"/>
        <v/>
      </c>
      <c r="AE451" s="266">
        <f>IF(OR(Is_Loading,LEN($A451)=0),"",SWDATA!X436)</f>
        <v>0</v>
      </c>
      <c r="AF451" s="267">
        <f>IF(OR(Is_Loading,LEN($A451)=0),"",SWDATA!Y436)</f>
        <v>0</v>
      </c>
      <c r="AG451" s="267">
        <f>IF(OR(Is_Loading,LEN($A451)=0),"",SWDATA!Z436)</f>
        <v>0</v>
      </c>
      <c r="AH451" s="266" t="str">
        <f t="shared" si="1744"/>
        <v/>
      </c>
      <c r="AI451" s="266">
        <f>IF(OR(Is_Loading,LEN($A451)=0),"",SWDATA!AB436)</f>
        <v>0</v>
      </c>
      <c r="AJ451" s="267">
        <f>IF(OR(Is_Loading,LEN($A451)=0),"",SWDATA!AC436)</f>
        <v>0</v>
      </c>
      <c r="AK451" s="267">
        <f>IF(OR(Is_Loading,LEN($A451)=0),"",SWDATA!AD436)</f>
        <v>0</v>
      </c>
      <c r="AL451" s="266" t="str">
        <f t="shared" si="1745"/>
        <v/>
      </c>
      <c r="AM451" s="266">
        <f>IF(OR(Is_Loading,LEN($A451)=0),"",SWDATA!AF436)</f>
        <v>0</v>
      </c>
      <c r="AN451" s="267">
        <f>IF(OR(Is_Loading,LEN($A451)=0),"",SWDATA!AG436)</f>
        <v>0</v>
      </c>
      <c r="AO451" s="323">
        <f>IF(OR(Is_Loading,LEN($A451)=0),"",SWDATA!AH436)</f>
        <v>0</v>
      </c>
      <c r="AP451" s="320" t="str">
        <f t="shared" si="1746"/>
        <v/>
      </c>
      <c r="AQ451" s="266">
        <f>IF(OR(Is_Loading,LEN($A451)=0),"",SWDATA!AJ436)</f>
        <v>0</v>
      </c>
      <c r="AR451" s="267">
        <f>IF(OR(Is_Loading,LEN($A451)=0),"",SWDATA!AK436)</f>
        <v>0</v>
      </c>
      <c r="AS451" s="267">
        <f>IF(OR(Is_Loading,LEN($A451)=0),"",SWDATA!AL436)</f>
        <v>0</v>
      </c>
      <c r="AT451" s="266" t="str">
        <f t="shared" si="1747"/>
        <v/>
      </c>
      <c r="AU451" s="266">
        <f>IF(OR(Is_Loading,LEN($A451)=0),"",SWDATA!AN436)</f>
        <v>0</v>
      </c>
      <c r="AV451" s="267">
        <f>IF(OR(Is_Loading,LEN($A451)=0),"",SWDATA!AO436)</f>
        <v>0</v>
      </c>
      <c r="AW451" s="267">
        <f>IF(OR(Is_Loading,LEN($A451)=0),"",SWDATA!AP436)</f>
        <v>0</v>
      </c>
      <c r="AX451" s="266" t="str">
        <f t="shared" si="1748"/>
        <v/>
      </c>
      <c r="AY451" s="266">
        <f>IF(OR(Is_Loading,LEN($A451)=0),"",SWDATA!AR436)</f>
        <v>0</v>
      </c>
      <c r="AZ451" s="267">
        <f>IF(OR(Is_Loading,LEN($A451)=0),"",SWDATA!AS436)</f>
        <v>0</v>
      </c>
      <c r="BA451" s="267">
        <f>IF(OR(Is_Loading,LEN($A451)=0),"",SWDATA!AT436)</f>
        <v>0</v>
      </c>
      <c r="BB451" s="266" t="str">
        <f t="shared" si="1749"/>
        <v/>
      </c>
      <c r="BC451" s="266">
        <f>IF(OR(Is_Loading,LEN($A451)=0),"",SWDATA!AV436)</f>
        <v>0</v>
      </c>
      <c r="BD451" s="267">
        <f>IF(OR(Is_Loading,LEN($A451)=0),"",SWDATA!AW436)</f>
        <v>0</v>
      </c>
      <c r="BE451" s="323">
        <f>IF(OR(Is_Loading,LEN($A451)=0),"",SWDATA!AX436)</f>
        <v>0</v>
      </c>
      <c r="BF451" s="320" t="str">
        <f t="shared" si="1750"/>
        <v/>
      </c>
      <c r="BG451" s="11"/>
      <c r="BH451" s="11"/>
      <c r="BI451" s="11"/>
      <c r="BJ451" s="11"/>
      <c r="BK451" s="11"/>
      <c r="BL451" s="11"/>
      <c r="BM451" s="11"/>
      <c r="BN451" s="11"/>
      <c r="BO451" s="11"/>
      <c r="BP451" s="11"/>
      <c r="BQ451" s="11"/>
      <c r="BR451" s="11"/>
      <c r="BS451" s="11"/>
      <c r="BT451" s="11"/>
      <c r="BU451" s="11"/>
      <c r="BV451" s="11"/>
      <c r="BW451" s="11"/>
      <c r="BX451" s="11"/>
      <c r="BY451" s="11"/>
      <c r="BZ451" s="11"/>
      <c r="CA451" s="11"/>
      <c r="CB451" s="11"/>
      <c r="CC451" s="11"/>
      <c r="CD451" s="11"/>
      <c r="CE451" s="11"/>
      <c r="CF451" s="11"/>
      <c r="CG451" s="11"/>
      <c r="CH451" s="11"/>
      <c r="CI451" s="11"/>
      <c r="CJ451" s="11"/>
      <c r="CK451" s="11"/>
      <c r="CL451" s="11"/>
      <c r="CM451" s="11"/>
      <c r="CN451" s="351"/>
      <c r="CO451" s="351"/>
      <c r="CP451" s="351"/>
      <c r="CQ451" s="351"/>
      <c r="CR451" s="351"/>
      <c r="CS451" s="351"/>
      <c r="CT451" s="351"/>
      <c r="CU451" s="351"/>
      <c r="CV451" s="351"/>
      <c r="CW451" s="351"/>
      <c r="CX451" s="351"/>
      <c r="CY451" s="351"/>
      <c r="CZ451" s="351"/>
      <c r="DA451" s="351"/>
      <c r="DB451" s="351"/>
      <c r="DC451" s="351"/>
      <c r="DD451" s="351"/>
      <c r="DE451" s="351"/>
      <c r="DF451" s="351"/>
      <c r="DG451" s="351"/>
      <c r="DH451" s="351"/>
      <c r="DI451" s="351"/>
      <c r="DJ451" s="351"/>
      <c r="DK451" s="351"/>
      <c r="DL451" s="351"/>
      <c r="DM451" s="351"/>
      <c r="DN451" s="351"/>
      <c r="DS451" s="372"/>
      <c r="DT451" s="374"/>
      <c r="DU451" s="375"/>
      <c r="DV451" s="375"/>
      <c r="DW451" s="375"/>
      <c r="DX451" s="375">
        <v>1</v>
      </c>
      <c r="DY451" s="375">
        <f t="shared" si="1702"/>
        <v>0</v>
      </c>
      <c r="DZ451" s="375">
        <f t="shared" si="1703"/>
        <v>0</v>
      </c>
      <c r="EA451" s="375">
        <f t="shared" si="1704"/>
        <v>1</v>
      </c>
      <c r="EB451" s="375">
        <f t="shared" si="1705"/>
        <v>0</v>
      </c>
      <c r="EC451" s="375">
        <f t="shared" si="1706"/>
        <v>0</v>
      </c>
      <c r="ED451" s="375">
        <f t="shared" si="1707"/>
        <v>1</v>
      </c>
      <c r="EE451" s="375">
        <f t="shared" si="1708"/>
        <v>0</v>
      </c>
      <c r="EF451" s="375">
        <f t="shared" si="1709"/>
        <v>0</v>
      </c>
      <c r="EG451" s="375">
        <f t="shared" si="1710"/>
        <v>1</v>
      </c>
      <c r="EH451" s="375">
        <f t="shared" si="1711"/>
        <v>0</v>
      </c>
      <c r="EI451" s="375">
        <f t="shared" si="1712"/>
        <v>0</v>
      </c>
      <c r="EJ451" s="375">
        <f t="shared" si="1713"/>
        <v>1</v>
      </c>
      <c r="EK451" s="375">
        <f t="shared" si="1714"/>
        <v>0</v>
      </c>
      <c r="EL451" s="375">
        <f t="shared" si="1715"/>
        <v>0</v>
      </c>
      <c r="EM451" s="375">
        <f t="shared" si="1716"/>
        <v>1</v>
      </c>
      <c r="EN451" s="375">
        <f t="shared" si="1717"/>
        <v>0</v>
      </c>
      <c r="EO451" s="375">
        <f t="shared" si="1718"/>
        <v>0</v>
      </c>
      <c r="EP451" s="375">
        <f t="shared" si="1719"/>
        <v>1</v>
      </c>
      <c r="EQ451" s="375">
        <f t="shared" si="1720"/>
        <v>0</v>
      </c>
      <c r="ER451" s="375">
        <f t="shared" si="1721"/>
        <v>0</v>
      </c>
      <c r="ES451" s="375">
        <f t="shared" si="1722"/>
        <v>1</v>
      </c>
      <c r="ET451" s="375">
        <f t="shared" si="1723"/>
        <v>0</v>
      </c>
      <c r="EU451" s="375">
        <f t="shared" si="1724"/>
        <v>0</v>
      </c>
      <c r="EV451" s="375">
        <f t="shared" si="1725"/>
        <v>1</v>
      </c>
      <c r="EW451" s="375">
        <f t="shared" si="1726"/>
        <v>0</v>
      </c>
      <c r="EX451" s="375">
        <f t="shared" si="1727"/>
        <v>0</v>
      </c>
      <c r="EY451" s="375">
        <f t="shared" si="1728"/>
        <v>1</v>
      </c>
      <c r="EZ451" s="375">
        <f t="shared" si="1729"/>
        <v>0</v>
      </c>
      <c r="FA451" s="375">
        <f t="shared" si="1730"/>
        <v>0</v>
      </c>
      <c r="FB451" s="375">
        <f t="shared" si="1731"/>
        <v>1</v>
      </c>
      <c r="FC451" s="375">
        <f t="shared" si="1732"/>
        <v>0</v>
      </c>
      <c r="FD451" s="375">
        <f t="shared" si="1733"/>
        <v>0</v>
      </c>
      <c r="FE451" s="376"/>
      <c r="FF451" s="372"/>
      <c r="FG451" s="372"/>
      <c r="FH451" s="372"/>
      <c r="FI451" s="372"/>
      <c r="FJ451" s="372"/>
      <c r="FK451" s="372"/>
      <c r="FL451" s="372"/>
      <c r="FM451" s="372"/>
      <c r="FN451" s="372"/>
      <c r="FO451" s="372"/>
      <c r="FP451" s="372"/>
      <c r="FQ451" s="372"/>
      <c r="FR451" s="372"/>
      <c r="FS451" s="372"/>
      <c r="FT451" s="372"/>
      <c r="FU451" s="372"/>
      <c r="FV451" s="372"/>
      <c r="FW451" s="372"/>
      <c r="FX451" s="372"/>
      <c r="FY451" s="372"/>
      <c r="FZ451" s="372"/>
      <c r="GA451" s="372"/>
      <c r="GB451" s="372"/>
      <c r="GC451" s="372"/>
      <c r="GD451" s="372"/>
      <c r="GE451" s="372"/>
      <c r="GF451" s="372"/>
      <c r="GG451" s="372"/>
      <c r="GH451" s="372"/>
      <c r="GI451" s="372"/>
      <c r="GJ451" s="372"/>
      <c r="GK451" s="372"/>
      <c r="GL451" s="372"/>
      <c r="GM451" s="372"/>
      <c r="GN451" s="372"/>
      <c r="GO451" s="372"/>
      <c r="GP451" s="372"/>
      <c r="GQ451" s="372"/>
      <c r="GR451" s="372"/>
      <c r="GS451" s="372"/>
      <c r="GT451" s="372"/>
      <c r="GU451" s="372"/>
      <c r="GV451" s="372"/>
      <c r="GW451" s="372"/>
      <c r="GX451" s="372"/>
      <c r="GY451" s="372"/>
      <c r="GZ451" s="372"/>
      <c r="HA451" s="372"/>
      <c r="HB451" s="372"/>
      <c r="HC451" s="372"/>
    </row>
    <row r="452" spans="1:211" s="373" customFormat="1" ht="15" hidden="1" customHeight="1" outlineLevel="1" x14ac:dyDescent="0.2">
      <c r="A452" s="366">
        <f>SWDATA!O437</f>
        <v>0</v>
      </c>
      <c r="B452" s="366">
        <f>SWDATA!M437</f>
        <v>0</v>
      </c>
      <c r="C452" s="351">
        <f>IF(AND(SWDATA!M437=1,SWDATA!Q437="promotions"),SWDATA!P437,0)</f>
        <v>0</v>
      </c>
      <c r="D452" s="367">
        <f>ROW(SWDATA!M437)</f>
        <v>437</v>
      </c>
      <c r="E452" s="368">
        <f t="shared" si="1737"/>
        <v>0</v>
      </c>
      <c r="F452" s="369">
        <f t="shared" si="1738"/>
        <v>1</v>
      </c>
      <c r="G452" s="366" t="str">
        <f t="shared" si="1739"/>
        <v/>
      </c>
      <c r="H452" s="370"/>
      <c r="J452" s="238">
        <f t="shared" si="1740"/>
        <v>0</v>
      </c>
      <c r="K452" s="239" t="str">
        <f t="shared" si="1741"/>
        <v/>
      </c>
      <c r="L452" s="342"/>
      <c r="M452" s="345"/>
      <c r="N452" s="340" t="str">
        <f>IF(LEN(SWDATA!F437)=0,"",N451)</f>
        <v/>
      </c>
      <c r="O452" s="296" t="str">
        <f>IF(LEN(SWDATA!G437)=0,"",O451)</f>
        <v/>
      </c>
      <c r="P452" s="297" t="str">
        <f>IF(LEN(SWDATA!C437)=0,"",SWDATA!C437)</f>
        <v/>
      </c>
      <c r="Q452" s="312" t="str">
        <f t="shared" si="1742"/>
        <v/>
      </c>
      <c r="R452" s="223" t="s">
        <v>261</v>
      </c>
      <c r="S452" s="319" t="s">
        <v>485</v>
      </c>
      <c r="T452" s="224"/>
      <c r="U452" s="264" t="s">
        <v>608</v>
      </c>
      <c r="V452" s="205" t="s">
        <v>221</v>
      </c>
      <c r="W452" s="266">
        <f>IF(OR(Is_Loading,LEN($A452)=0),"",SWDATA!P437)</f>
        <v>0</v>
      </c>
      <c r="X452" s="267">
        <f>IF(OR(Is_Loading,LEN($A452)=0),"",SWDATA!Q437)</f>
        <v>0</v>
      </c>
      <c r="Y452" s="267">
        <f>IF(OR(Is_Loading,LEN($A452)=0),"",SWDATA!R437)</f>
        <v>0</v>
      </c>
      <c r="Z452" s="266" t="str">
        <f t="shared" si="1751"/>
        <v/>
      </c>
      <c r="AA452" s="266">
        <f>IF(OR(Is_Loading,LEN($A452)=0),"",SWDATA!T437)</f>
        <v>0</v>
      </c>
      <c r="AB452" s="267">
        <f>IF(OR(Is_Loading,LEN($A452)=0),"",SWDATA!U437)</f>
        <v>0</v>
      </c>
      <c r="AC452" s="267">
        <f>IF(OR(Is_Loading,LEN($A452)=0),"",SWDATA!V437)</f>
        <v>0</v>
      </c>
      <c r="AD452" s="266" t="str">
        <f t="shared" si="1743"/>
        <v/>
      </c>
      <c r="AE452" s="266">
        <f>IF(OR(Is_Loading,LEN($A452)=0),"",SWDATA!X437)</f>
        <v>0</v>
      </c>
      <c r="AF452" s="267">
        <f>IF(OR(Is_Loading,LEN($A452)=0),"",SWDATA!Y437)</f>
        <v>0</v>
      </c>
      <c r="AG452" s="267">
        <f>IF(OR(Is_Loading,LEN($A452)=0),"",SWDATA!Z437)</f>
        <v>0</v>
      </c>
      <c r="AH452" s="266" t="str">
        <f t="shared" si="1744"/>
        <v/>
      </c>
      <c r="AI452" s="266">
        <f>IF(OR(Is_Loading,LEN($A452)=0),"",SWDATA!AB437)</f>
        <v>0</v>
      </c>
      <c r="AJ452" s="267">
        <f>IF(OR(Is_Loading,LEN($A452)=0),"",SWDATA!AC437)</f>
        <v>0</v>
      </c>
      <c r="AK452" s="267">
        <f>IF(OR(Is_Loading,LEN($A452)=0),"",SWDATA!AD437)</f>
        <v>0</v>
      </c>
      <c r="AL452" s="266" t="str">
        <f t="shared" si="1745"/>
        <v/>
      </c>
      <c r="AM452" s="266">
        <f>IF(OR(Is_Loading,LEN($A452)=0),"",SWDATA!AF437)</f>
        <v>0</v>
      </c>
      <c r="AN452" s="267">
        <f>IF(OR(Is_Loading,LEN($A452)=0),"",SWDATA!AG437)</f>
        <v>0</v>
      </c>
      <c r="AO452" s="323">
        <f>IF(OR(Is_Loading,LEN($A452)=0),"",SWDATA!AH437)</f>
        <v>0</v>
      </c>
      <c r="AP452" s="320" t="str">
        <f t="shared" si="1746"/>
        <v/>
      </c>
      <c r="AQ452" s="266">
        <f>IF(OR(Is_Loading,LEN($A452)=0),"",SWDATA!AJ437)</f>
        <v>0</v>
      </c>
      <c r="AR452" s="267">
        <f>IF(OR(Is_Loading,LEN($A452)=0),"",SWDATA!AK437)</f>
        <v>0</v>
      </c>
      <c r="AS452" s="267">
        <f>IF(OR(Is_Loading,LEN($A452)=0),"",SWDATA!AL437)</f>
        <v>0</v>
      </c>
      <c r="AT452" s="266" t="str">
        <f t="shared" si="1747"/>
        <v/>
      </c>
      <c r="AU452" s="266">
        <f>IF(OR(Is_Loading,LEN($A452)=0),"",SWDATA!AN437)</f>
        <v>0</v>
      </c>
      <c r="AV452" s="267">
        <f>IF(OR(Is_Loading,LEN($A452)=0),"",SWDATA!AO437)</f>
        <v>0</v>
      </c>
      <c r="AW452" s="267">
        <f>IF(OR(Is_Loading,LEN($A452)=0),"",SWDATA!AP437)</f>
        <v>0</v>
      </c>
      <c r="AX452" s="266" t="str">
        <f t="shared" si="1748"/>
        <v/>
      </c>
      <c r="AY452" s="266">
        <f>IF(OR(Is_Loading,LEN($A452)=0),"",SWDATA!AR437)</f>
        <v>0</v>
      </c>
      <c r="AZ452" s="267">
        <f>IF(OR(Is_Loading,LEN($A452)=0),"",SWDATA!AS437)</f>
        <v>0</v>
      </c>
      <c r="BA452" s="267">
        <f>IF(OR(Is_Loading,LEN($A452)=0),"",SWDATA!AT437)</f>
        <v>0</v>
      </c>
      <c r="BB452" s="266" t="str">
        <f t="shared" si="1749"/>
        <v/>
      </c>
      <c r="BC452" s="266">
        <f>IF(OR(Is_Loading,LEN($A452)=0),"",SWDATA!AV437)</f>
        <v>0</v>
      </c>
      <c r="BD452" s="267">
        <f>IF(OR(Is_Loading,LEN($A452)=0),"",SWDATA!AW437)</f>
        <v>0</v>
      </c>
      <c r="BE452" s="323">
        <f>IF(OR(Is_Loading,LEN($A452)=0),"",SWDATA!AX437)</f>
        <v>0</v>
      </c>
      <c r="BF452" s="320" t="str">
        <f t="shared" si="1750"/>
        <v/>
      </c>
      <c r="BG452" s="11"/>
      <c r="BH452" s="11"/>
      <c r="BI452" s="11"/>
      <c r="BJ452" s="11"/>
      <c r="BK452" s="11"/>
      <c r="BL452" s="11"/>
      <c r="BM452" s="11"/>
      <c r="BN452" s="11"/>
      <c r="BO452" s="11"/>
      <c r="BP452" s="11"/>
      <c r="BQ452" s="11"/>
      <c r="BR452" s="11"/>
      <c r="BS452" s="11"/>
      <c r="BT452" s="11"/>
      <c r="BU452" s="11"/>
      <c r="BV452" s="11"/>
      <c r="BW452" s="11"/>
      <c r="BX452" s="11"/>
      <c r="BY452" s="11"/>
      <c r="BZ452" s="11"/>
      <c r="CA452" s="11"/>
      <c r="CB452" s="11"/>
      <c r="CC452" s="11"/>
      <c r="CD452" s="11"/>
      <c r="CE452" s="11"/>
      <c r="CF452" s="11"/>
      <c r="CG452" s="11"/>
      <c r="CH452" s="11"/>
      <c r="CI452" s="11"/>
      <c r="CJ452" s="11"/>
      <c r="CK452" s="11"/>
      <c r="CL452" s="11"/>
      <c r="CM452" s="11"/>
      <c r="CN452" s="351"/>
      <c r="CO452" s="351"/>
      <c r="CP452" s="351"/>
      <c r="CQ452" s="351"/>
      <c r="CR452" s="351"/>
      <c r="CS452" s="351"/>
      <c r="CT452" s="351"/>
      <c r="CU452" s="351"/>
      <c r="CV452" s="351"/>
      <c r="CW452" s="351"/>
      <c r="CX452" s="351"/>
      <c r="CY452" s="351"/>
      <c r="CZ452" s="351"/>
      <c r="DA452" s="351"/>
      <c r="DB452" s="351"/>
      <c r="DC452" s="351"/>
      <c r="DD452" s="351"/>
      <c r="DE452" s="351"/>
      <c r="DF452" s="351"/>
      <c r="DG452" s="351"/>
      <c r="DH452" s="351"/>
      <c r="DI452" s="351"/>
      <c r="DJ452" s="351"/>
      <c r="DK452" s="351"/>
      <c r="DL452" s="351"/>
      <c r="DM452" s="351"/>
      <c r="DN452" s="351"/>
      <c r="DS452" s="372"/>
      <c r="DT452" s="374"/>
      <c r="DU452" s="375"/>
      <c r="DV452" s="375"/>
      <c r="DW452" s="375"/>
      <c r="DX452" s="375">
        <v>1</v>
      </c>
      <c r="DY452" s="375">
        <f t="shared" si="1702"/>
        <v>0</v>
      </c>
      <c r="DZ452" s="375">
        <f t="shared" si="1703"/>
        <v>0</v>
      </c>
      <c r="EA452" s="375">
        <f t="shared" si="1704"/>
        <v>1</v>
      </c>
      <c r="EB452" s="375">
        <f t="shared" si="1705"/>
        <v>0</v>
      </c>
      <c r="EC452" s="375">
        <f t="shared" si="1706"/>
        <v>0</v>
      </c>
      <c r="ED452" s="375">
        <f t="shared" si="1707"/>
        <v>1</v>
      </c>
      <c r="EE452" s="375">
        <f t="shared" si="1708"/>
        <v>0</v>
      </c>
      <c r="EF452" s="375">
        <f t="shared" si="1709"/>
        <v>0</v>
      </c>
      <c r="EG452" s="375">
        <f t="shared" si="1710"/>
        <v>1</v>
      </c>
      <c r="EH452" s="375">
        <f t="shared" si="1711"/>
        <v>0</v>
      </c>
      <c r="EI452" s="375">
        <f t="shared" si="1712"/>
        <v>0</v>
      </c>
      <c r="EJ452" s="375">
        <f t="shared" si="1713"/>
        <v>1</v>
      </c>
      <c r="EK452" s="375">
        <f t="shared" si="1714"/>
        <v>0</v>
      </c>
      <c r="EL452" s="375">
        <f t="shared" si="1715"/>
        <v>0</v>
      </c>
      <c r="EM452" s="375">
        <f t="shared" si="1716"/>
        <v>1</v>
      </c>
      <c r="EN452" s="375">
        <f t="shared" si="1717"/>
        <v>0</v>
      </c>
      <c r="EO452" s="375">
        <f t="shared" si="1718"/>
        <v>0</v>
      </c>
      <c r="EP452" s="375">
        <f t="shared" si="1719"/>
        <v>1</v>
      </c>
      <c r="EQ452" s="375">
        <f t="shared" si="1720"/>
        <v>0</v>
      </c>
      <c r="ER452" s="375">
        <f t="shared" si="1721"/>
        <v>0</v>
      </c>
      <c r="ES452" s="375">
        <f t="shared" si="1722"/>
        <v>1</v>
      </c>
      <c r="ET452" s="375">
        <f t="shared" si="1723"/>
        <v>0</v>
      </c>
      <c r="EU452" s="375">
        <f t="shared" si="1724"/>
        <v>0</v>
      </c>
      <c r="EV452" s="375">
        <f t="shared" si="1725"/>
        <v>1</v>
      </c>
      <c r="EW452" s="375">
        <f t="shared" si="1726"/>
        <v>0</v>
      </c>
      <c r="EX452" s="375">
        <f t="shared" si="1727"/>
        <v>0</v>
      </c>
      <c r="EY452" s="375">
        <f t="shared" si="1728"/>
        <v>1</v>
      </c>
      <c r="EZ452" s="375">
        <f t="shared" si="1729"/>
        <v>0</v>
      </c>
      <c r="FA452" s="375">
        <f t="shared" si="1730"/>
        <v>0</v>
      </c>
      <c r="FB452" s="375">
        <f t="shared" si="1731"/>
        <v>1</v>
      </c>
      <c r="FC452" s="375">
        <f t="shared" si="1732"/>
        <v>0</v>
      </c>
      <c r="FD452" s="375">
        <f t="shared" si="1733"/>
        <v>0</v>
      </c>
      <c r="FE452" s="376"/>
      <c r="FF452" s="372"/>
      <c r="FG452" s="372"/>
      <c r="FH452" s="372"/>
      <c r="FI452" s="372"/>
      <c r="FJ452" s="372"/>
      <c r="FK452" s="372"/>
      <c r="FL452" s="372"/>
      <c r="FM452" s="372"/>
      <c r="FN452" s="372"/>
      <c r="FO452" s="372"/>
      <c r="FP452" s="372"/>
      <c r="FQ452" s="372"/>
      <c r="FR452" s="372"/>
      <c r="FS452" s="372"/>
      <c r="FT452" s="372"/>
      <c r="FU452" s="372"/>
      <c r="FV452" s="372"/>
      <c r="FW452" s="372"/>
      <c r="FX452" s="372"/>
      <c r="FY452" s="372"/>
      <c r="FZ452" s="372"/>
      <c r="GA452" s="372"/>
      <c r="GB452" s="372"/>
      <c r="GC452" s="372"/>
      <c r="GD452" s="372"/>
      <c r="GE452" s="372"/>
      <c r="GF452" s="372"/>
      <c r="GG452" s="372"/>
      <c r="GH452" s="372"/>
      <c r="GI452" s="372"/>
      <c r="GJ452" s="372"/>
      <c r="GK452" s="372"/>
      <c r="GL452" s="372"/>
      <c r="GM452" s="372"/>
      <c r="GN452" s="372"/>
      <c r="GO452" s="372"/>
      <c r="GP452" s="372"/>
      <c r="GQ452" s="372"/>
      <c r="GR452" s="372"/>
      <c r="GS452" s="372"/>
      <c r="GT452" s="372"/>
      <c r="GU452" s="372"/>
      <c r="GV452" s="372"/>
      <c r="GW452" s="372"/>
      <c r="GX452" s="372"/>
      <c r="GY452" s="372"/>
      <c r="GZ452" s="372"/>
      <c r="HA452" s="372"/>
      <c r="HB452" s="372"/>
      <c r="HC452" s="372"/>
    </row>
    <row r="453" spans="1:211" s="373" customFormat="1" ht="15" hidden="1" customHeight="1" outlineLevel="1" x14ac:dyDescent="0.2">
      <c r="A453" s="366">
        <f>SWDATA!O438</f>
        <v>0</v>
      </c>
      <c r="B453" s="366">
        <f>SWDATA!M438</f>
        <v>0</v>
      </c>
      <c r="C453" s="351">
        <f>IF(AND(SWDATA!M438=1,SWDATA!Q438="promotions"),SWDATA!P438,0)</f>
        <v>0</v>
      </c>
      <c r="D453" s="367">
        <f>ROW(SWDATA!M438)</f>
        <v>438</v>
      </c>
      <c r="E453" s="368">
        <f t="shared" si="1737"/>
        <v>0</v>
      </c>
      <c r="F453" s="369">
        <f t="shared" si="1738"/>
        <v>1</v>
      </c>
      <c r="G453" s="366" t="str">
        <f t="shared" si="1739"/>
        <v/>
      </c>
      <c r="H453" s="370"/>
      <c r="J453" s="238">
        <f t="shared" si="1740"/>
        <v>0</v>
      </c>
      <c r="K453" s="239" t="str">
        <f t="shared" si="1741"/>
        <v/>
      </c>
      <c r="L453" s="342"/>
      <c r="M453" s="345"/>
      <c r="N453" s="340" t="str">
        <f>IF(LEN(SWDATA!F438)=0,"",N452)</f>
        <v/>
      </c>
      <c r="O453" s="296" t="str">
        <f>IF(LEN(SWDATA!G438)=0,"",O452)</f>
        <v/>
      </c>
      <c r="P453" s="297" t="str">
        <f>IF(LEN(SWDATA!C438)=0,"",SWDATA!C438)</f>
        <v/>
      </c>
      <c r="Q453" s="312" t="str">
        <f t="shared" si="1742"/>
        <v/>
      </c>
      <c r="R453" s="223" t="s">
        <v>261</v>
      </c>
      <c r="S453" s="224"/>
      <c r="T453" s="224"/>
      <c r="U453" s="264" t="s">
        <v>613</v>
      </c>
      <c r="V453" s="205" t="s">
        <v>221</v>
      </c>
      <c r="W453" s="266">
        <f>IF(OR(Is_Loading,LEN($A453)=0),"",SWDATA!P438)</f>
        <v>0</v>
      </c>
      <c r="X453" s="267">
        <f>IF(OR(Is_Loading,LEN($A453)=0),"",SWDATA!Q438)</f>
        <v>0</v>
      </c>
      <c r="Y453" s="267">
        <f>IF(OR(Is_Loading,LEN($A453)=0),"",SWDATA!R438)</f>
        <v>0</v>
      </c>
      <c r="Z453" s="266" t="str">
        <f t="shared" si="1751"/>
        <v/>
      </c>
      <c r="AA453" s="266">
        <f>IF(OR(Is_Loading,LEN($A453)=0),"",SWDATA!T438)</f>
        <v>0</v>
      </c>
      <c r="AB453" s="267">
        <f>IF(OR(Is_Loading,LEN($A453)=0),"",SWDATA!U438)</f>
        <v>0</v>
      </c>
      <c r="AC453" s="267">
        <f>IF(OR(Is_Loading,LEN($A453)=0),"",SWDATA!V438)</f>
        <v>0</v>
      </c>
      <c r="AD453" s="266" t="str">
        <f t="shared" si="1743"/>
        <v/>
      </c>
      <c r="AE453" s="266">
        <f>IF(OR(Is_Loading,LEN($A453)=0),"",SWDATA!X438)</f>
        <v>0</v>
      </c>
      <c r="AF453" s="267">
        <f>IF(OR(Is_Loading,LEN($A453)=0),"",SWDATA!Y438)</f>
        <v>0</v>
      </c>
      <c r="AG453" s="267">
        <f>IF(OR(Is_Loading,LEN($A453)=0),"",SWDATA!Z438)</f>
        <v>0</v>
      </c>
      <c r="AH453" s="266" t="str">
        <f t="shared" si="1744"/>
        <v/>
      </c>
      <c r="AI453" s="266">
        <f>IF(OR(Is_Loading,LEN($A453)=0),"",SWDATA!AB438)</f>
        <v>0</v>
      </c>
      <c r="AJ453" s="267">
        <f>IF(OR(Is_Loading,LEN($A453)=0),"",SWDATA!AC438)</f>
        <v>0</v>
      </c>
      <c r="AK453" s="267">
        <f>IF(OR(Is_Loading,LEN($A453)=0),"",SWDATA!AD438)</f>
        <v>0</v>
      </c>
      <c r="AL453" s="266" t="str">
        <f t="shared" si="1745"/>
        <v/>
      </c>
      <c r="AM453" s="266">
        <f>IF(OR(Is_Loading,LEN($A453)=0),"",SWDATA!AF438)</f>
        <v>0</v>
      </c>
      <c r="AN453" s="267">
        <f>IF(OR(Is_Loading,LEN($A453)=0),"",SWDATA!AG438)</f>
        <v>0</v>
      </c>
      <c r="AO453" s="323">
        <f>IF(OR(Is_Loading,LEN($A453)=0),"",SWDATA!AH438)</f>
        <v>0</v>
      </c>
      <c r="AP453" s="320" t="str">
        <f t="shared" si="1746"/>
        <v/>
      </c>
      <c r="AQ453" s="266">
        <f>IF(OR(Is_Loading,LEN($A453)=0),"",SWDATA!AJ438)</f>
        <v>0</v>
      </c>
      <c r="AR453" s="267">
        <f>IF(OR(Is_Loading,LEN($A453)=0),"",SWDATA!AK438)</f>
        <v>0</v>
      </c>
      <c r="AS453" s="267">
        <f>IF(OR(Is_Loading,LEN($A453)=0),"",SWDATA!AL438)</f>
        <v>0</v>
      </c>
      <c r="AT453" s="266" t="str">
        <f t="shared" si="1747"/>
        <v/>
      </c>
      <c r="AU453" s="266">
        <f>IF(OR(Is_Loading,LEN($A453)=0),"",SWDATA!AN438)</f>
        <v>0</v>
      </c>
      <c r="AV453" s="267">
        <f>IF(OR(Is_Loading,LEN($A453)=0),"",SWDATA!AO438)</f>
        <v>0</v>
      </c>
      <c r="AW453" s="267">
        <f>IF(OR(Is_Loading,LEN($A453)=0),"",SWDATA!AP438)</f>
        <v>0</v>
      </c>
      <c r="AX453" s="266" t="str">
        <f t="shared" si="1748"/>
        <v/>
      </c>
      <c r="AY453" s="266">
        <f>IF(OR(Is_Loading,LEN($A453)=0),"",SWDATA!AR438)</f>
        <v>0</v>
      </c>
      <c r="AZ453" s="267">
        <f>IF(OR(Is_Loading,LEN($A453)=0),"",SWDATA!AS438)</f>
        <v>0</v>
      </c>
      <c r="BA453" s="267">
        <f>IF(OR(Is_Loading,LEN($A453)=0),"",SWDATA!AT438)</f>
        <v>0</v>
      </c>
      <c r="BB453" s="266" t="str">
        <f t="shared" si="1749"/>
        <v/>
      </c>
      <c r="BC453" s="266">
        <f>IF(OR(Is_Loading,LEN($A453)=0),"",SWDATA!AV438)</f>
        <v>0</v>
      </c>
      <c r="BD453" s="267">
        <f>IF(OR(Is_Loading,LEN($A453)=0),"",SWDATA!AW438)</f>
        <v>0</v>
      </c>
      <c r="BE453" s="323">
        <f>IF(OR(Is_Loading,LEN($A453)=0),"",SWDATA!AX438)</f>
        <v>0</v>
      </c>
      <c r="BF453" s="320" t="str">
        <f t="shared" si="1750"/>
        <v/>
      </c>
      <c r="BG453" s="11"/>
      <c r="BH453" s="11"/>
      <c r="BI453" s="11"/>
      <c r="BJ453" s="11"/>
      <c r="BK453" s="11"/>
      <c r="BL453" s="11"/>
      <c r="BM453" s="11"/>
      <c r="BN453" s="11"/>
      <c r="BO453" s="11"/>
      <c r="BP453" s="11"/>
      <c r="BQ453" s="11"/>
      <c r="BR453" s="11"/>
      <c r="BS453" s="11"/>
      <c r="BT453" s="11"/>
      <c r="BU453" s="11"/>
      <c r="BV453" s="11"/>
      <c r="BW453" s="11"/>
      <c r="BX453" s="11"/>
      <c r="BY453" s="11"/>
      <c r="BZ453" s="11"/>
      <c r="CA453" s="11"/>
      <c r="CB453" s="11"/>
      <c r="CC453" s="11"/>
      <c r="CD453" s="11"/>
      <c r="CE453" s="11"/>
      <c r="CF453" s="11"/>
      <c r="CG453" s="11"/>
      <c r="CH453" s="11"/>
      <c r="CI453" s="11"/>
      <c r="CJ453" s="11"/>
      <c r="CK453" s="11"/>
      <c r="CL453" s="11"/>
      <c r="CM453" s="11"/>
      <c r="CN453" s="351"/>
      <c r="CO453" s="351"/>
      <c r="CP453" s="351"/>
      <c r="CQ453" s="351"/>
      <c r="CR453" s="351"/>
      <c r="CS453" s="351"/>
      <c r="CT453" s="351"/>
      <c r="CU453" s="351"/>
      <c r="CV453" s="351"/>
      <c r="CW453" s="351"/>
      <c r="CX453" s="351"/>
      <c r="CY453" s="351"/>
      <c r="CZ453" s="351"/>
      <c r="DA453" s="351"/>
      <c r="DB453" s="351"/>
      <c r="DC453" s="351"/>
      <c r="DD453" s="351"/>
      <c r="DE453" s="351"/>
      <c r="DF453" s="351"/>
      <c r="DG453" s="351"/>
      <c r="DH453" s="351"/>
      <c r="DI453" s="351"/>
      <c r="DJ453" s="351"/>
      <c r="DK453" s="351"/>
      <c r="DL453" s="351"/>
      <c r="DM453" s="351"/>
      <c r="DN453" s="351"/>
      <c r="DS453" s="372"/>
      <c r="DT453" s="374"/>
      <c r="DU453" s="375"/>
      <c r="DV453" s="375"/>
      <c r="DW453" s="375"/>
      <c r="DX453" s="375">
        <v>1</v>
      </c>
      <c r="DY453" s="375">
        <f t="shared" si="1702"/>
        <v>0</v>
      </c>
      <c r="DZ453" s="375">
        <f t="shared" si="1703"/>
        <v>0</v>
      </c>
      <c r="EA453" s="375">
        <f t="shared" si="1704"/>
        <v>1</v>
      </c>
      <c r="EB453" s="375">
        <f t="shared" si="1705"/>
        <v>0</v>
      </c>
      <c r="EC453" s="375">
        <f t="shared" si="1706"/>
        <v>0</v>
      </c>
      <c r="ED453" s="375">
        <f t="shared" si="1707"/>
        <v>1</v>
      </c>
      <c r="EE453" s="375">
        <f t="shared" si="1708"/>
        <v>0</v>
      </c>
      <c r="EF453" s="375">
        <f t="shared" si="1709"/>
        <v>0</v>
      </c>
      <c r="EG453" s="375">
        <f t="shared" si="1710"/>
        <v>1</v>
      </c>
      <c r="EH453" s="375">
        <f t="shared" si="1711"/>
        <v>0</v>
      </c>
      <c r="EI453" s="375">
        <f t="shared" si="1712"/>
        <v>0</v>
      </c>
      <c r="EJ453" s="375">
        <f t="shared" si="1713"/>
        <v>1</v>
      </c>
      <c r="EK453" s="375">
        <f t="shared" si="1714"/>
        <v>0</v>
      </c>
      <c r="EL453" s="375">
        <f t="shared" si="1715"/>
        <v>0</v>
      </c>
      <c r="EM453" s="375">
        <f t="shared" si="1716"/>
        <v>1</v>
      </c>
      <c r="EN453" s="375">
        <f t="shared" si="1717"/>
        <v>0</v>
      </c>
      <c r="EO453" s="375">
        <f t="shared" si="1718"/>
        <v>0</v>
      </c>
      <c r="EP453" s="375">
        <f t="shared" si="1719"/>
        <v>1</v>
      </c>
      <c r="EQ453" s="375">
        <f t="shared" si="1720"/>
        <v>0</v>
      </c>
      <c r="ER453" s="375">
        <f t="shared" si="1721"/>
        <v>0</v>
      </c>
      <c r="ES453" s="375">
        <f t="shared" si="1722"/>
        <v>1</v>
      </c>
      <c r="ET453" s="375">
        <f t="shared" si="1723"/>
        <v>0</v>
      </c>
      <c r="EU453" s="375">
        <f t="shared" si="1724"/>
        <v>0</v>
      </c>
      <c r="EV453" s="375">
        <f t="shared" si="1725"/>
        <v>1</v>
      </c>
      <c r="EW453" s="375">
        <f t="shared" si="1726"/>
        <v>0</v>
      </c>
      <c r="EX453" s="375">
        <f t="shared" si="1727"/>
        <v>0</v>
      </c>
      <c r="EY453" s="375">
        <f t="shared" si="1728"/>
        <v>1</v>
      </c>
      <c r="EZ453" s="375">
        <f t="shared" si="1729"/>
        <v>0</v>
      </c>
      <c r="FA453" s="375">
        <f t="shared" si="1730"/>
        <v>0</v>
      </c>
      <c r="FB453" s="375">
        <f t="shared" si="1731"/>
        <v>1</v>
      </c>
      <c r="FC453" s="375">
        <f t="shared" si="1732"/>
        <v>0</v>
      </c>
      <c r="FD453" s="375">
        <f t="shared" si="1733"/>
        <v>0</v>
      </c>
      <c r="FE453" s="376"/>
      <c r="FF453" s="372"/>
      <c r="FG453" s="372"/>
      <c r="FH453" s="372"/>
      <c r="FI453" s="372"/>
      <c r="FJ453" s="372"/>
      <c r="FK453" s="372"/>
      <c r="FL453" s="372"/>
      <c r="FM453" s="372"/>
      <c r="FN453" s="372"/>
      <c r="FO453" s="372"/>
      <c r="FP453" s="372"/>
      <c r="FQ453" s="372"/>
      <c r="FR453" s="372"/>
      <c r="FS453" s="372"/>
      <c r="FT453" s="372"/>
      <c r="FU453" s="372"/>
      <c r="FV453" s="372"/>
      <c r="FW453" s="372"/>
      <c r="FX453" s="372"/>
      <c r="FY453" s="372"/>
      <c r="FZ453" s="372"/>
      <c r="GA453" s="372"/>
      <c r="GB453" s="372"/>
      <c r="GC453" s="372"/>
      <c r="GD453" s="372"/>
      <c r="GE453" s="372"/>
      <c r="GF453" s="372"/>
      <c r="GG453" s="372"/>
      <c r="GH453" s="372"/>
      <c r="GI453" s="372"/>
      <c r="GJ453" s="372"/>
      <c r="GK453" s="372"/>
      <c r="GL453" s="372"/>
      <c r="GM453" s="372"/>
      <c r="GN453" s="372"/>
      <c r="GO453" s="372"/>
      <c r="GP453" s="372"/>
      <c r="GQ453" s="372"/>
      <c r="GR453" s="372"/>
      <c r="GS453" s="372"/>
      <c r="GT453" s="372"/>
      <c r="GU453" s="372"/>
      <c r="GV453" s="372"/>
      <c r="GW453" s="372"/>
      <c r="GX453" s="372"/>
      <c r="GY453" s="372"/>
      <c r="GZ453" s="372"/>
      <c r="HA453" s="372"/>
      <c r="HB453" s="372"/>
      <c r="HC453" s="372"/>
    </row>
    <row r="454" spans="1:211" s="373" customFormat="1" ht="15" hidden="1" customHeight="1" outlineLevel="1" x14ac:dyDescent="0.2">
      <c r="A454" s="366">
        <f>SWDATA!O439</f>
        <v>0</v>
      </c>
      <c r="B454" s="366">
        <f>SWDATA!M439</f>
        <v>0</v>
      </c>
      <c r="C454" s="351">
        <f>IF(AND(SWDATA!M439=1,SWDATA!Q439="promotions"),SWDATA!P439,0)</f>
        <v>0</v>
      </c>
      <c r="D454" s="367">
        <f>ROW(SWDATA!M439)</f>
        <v>439</v>
      </c>
      <c r="E454" s="368">
        <f t="shared" si="1737"/>
        <v>0</v>
      </c>
      <c r="F454" s="369">
        <f t="shared" si="1738"/>
        <v>1</v>
      </c>
      <c r="G454" s="366" t="str">
        <f t="shared" si="1739"/>
        <v/>
      </c>
      <c r="H454" s="370"/>
      <c r="J454" s="238">
        <f t="shared" si="1740"/>
        <v>0</v>
      </c>
      <c r="K454" s="239" t="str">
        <f t="shared" si="1741"/>
        <v/>
      </c>
      <c r="L454" s="342"/>
      <c r="M454" s="345"/>
      <c r="N454" s="340" t="str">
        <f>IF(LEN(SWDATA!F439)=0,"",N453)</f>
        <v/>
      </c>
      <c r="O454" s="296" t="str">
        <f>IF(LEN(SWDATA!G439)=0,"",O453)</f>
        <v/>
      </c>
      <c r="P454" s="297" t="str">
        <f>IF(LEN(SWDATA!C439)=0,"",SWDATA!C439)</f>
        <v/>
      </c>
      <c r="Q454" s="312" t="str">
        <f t="shared" si="1742"/>
        <v/>
      </c>
      <c r="R454" s="223" t="s">
        <v>261</v>
      </c>
      <c r="S454" s="224" t="s">
        <v>485</v>
      </c>
      <c r="T454" s="224"/>
      <c r="U454" s="264" t="s">
        <v>609</v>
      </c>
      <c r="V454" s="205" t="s">
        <v>221</v>
      </c>
      <c r="W454" s="266">
        <f>IF(OR(Is_Loading,LEN($A454)=0),"",SWDATA!P439)</f>
        <v>0</v>
      </c>
      <c r="X454" s="267">
        <f>IF(OR(Is_Loading,LEN($A454)=0),"",SWDATA!Q439)</f>
        <v>0</v>
      </c>
      <c r="Y454" s="267">
        <f>IF(OR(Is_Loading,LEN($A454)=0),"",SWDATA!R439)</f>
        <v>0</v>
      </c>
      <c r="Z454" s="266" t="str">
        <f t="shared" si="1751"/>
        <v/>
      </c>
      <c r="AA454" s="266">
        <f>IF(OR(Is_Loading,LEN($A454)=0),"",SWDATA!T439)</f>
        <v>0</v>
      </c>
      <c r="AB454" s="267">
        <f>IF(OR(Is_Loading,LEN($A454)=0),"",SWDATA!U439)</f>
        <v>0</v>
      </c>
      <c r="AC454" s="267">
        <f>IF(OR(Is_Loading,LEN($A454)=0),"",SWDATA!V439)</f>
        <v>0</v>
      </c>
      <c r="AD454" s="266" t="str">
        <f t="shared" si="1743"/>
        <v/>
      </c>
      <c r="AE454" s="266">
        <f>IF(OR(Is_Loading,LEN($A454)=0),"",SWDATA!X439)</f>
        <v>0</v>
      </c>
      <c r="AF454" s="267">
        <f>IF(OR(Is_Loading,LEN($A454)=0),"",SWDATA!Y439)</f>
        <v>0</v>
      </c>
      <c r="AG454" s="267">
        <f>IF(OR(Is_Loading,LEN($A454)=0),"",SWDATA!Z439)</f>
        <v>0</v>
      </c>
      <c r="AH454" s="266" t="str">
        <f t="shared" si="1744"/>
        <v/>
      </c>
      <c r="AI454" s="266">
        <f>IF(OR(Is_Loading,LEN($A454)=0),"",SWDATA!AB439)</f>
        <v>0</v>
      </c>
      <c r="AJ454" s="267">
        <f>IF(OR(Is_Loading,LEN($A454)=0),"",SWDATA!AC439)</f>
        <v>0</v>
      </c>
      <c r="AK454" s="267">
        <f>IF(OR(Is_Loading,LEN($A454)=0),"",SWDATA!AD439)</f>
        <v>0</v>
      </c>
      <c r="AL454" s="266" t="str">
        <f t="shared" si="1745"/>
        <v/>
      </c>
      <c r="AM454" s="266">
        <f>IF(OR(Is_Loading,LEN($A454)=0),"",SWDATA!AF439)</f>
        <v>0</v>
      </c>
      <c r="AN454" s="267">
        <f>IF(OR(Is_Loading,LEN($A454)=0),"",SWDATA!AG439)</f>
        <v>0</v>
      </c>
      <c r="AO454" s="323">
        <f>IF(OR(Is_Loading,LEN($A454)=0),"",SWDATA!AH439)</f>
        <v>0</v>
      </c>
      <c r="AP454" s="320" t="str">
        <f t="shared" si="1746"/>
        <v/>
      </c>
      <c r="AQ454" s="266">
        <f>IF(OR(Is_Loading,LEN($A454)=0),"",SWDATA!AJ439)</f>
        <v>0</v>
      </c>
      <c r="AR454" s="267">
        <f>IF(OR(Is_Loading,LEN($A454)=0),"",SWDATA!AK439)</f>
        <v>0</v>
      </c>
      <c r="AS454" s="267">
        <f>IF(OR(Is_Loading,LEN($A454)=0),"",SWDATA!AL439)</f>
        <v>0</v>
      </c>
      <c r="AT454" s="266" t="str">
        <f t="shared" si="1747"/>
        <v/>
      </c>
      <c r="AU454" s="266">
        <f>IF(OR(Is_Loading,LEN($A454)=0),"",SWDATA!AN439)</f>
        <v>0</v>
      </c>
      <c r="AV454" s="267">
        <f>IF(OR(Is_Loading,LEN($A454)=0),"",SWDATA!AO439)</f>
        <v>0</v>
      </c>
      <c r="AW454" s="267">
        <f>IF(OR(Is_Loading,LEN($A454)=0),"",SWDATA!AP439)</f>
        <v>0</v>
      </c>
      <c r="AX454" s="266" t="str">
        <f t="shared" si="1748"/>
        <v/>
      </c>
      <c r="AY454" s="266">
        <f>IF(OR(Is_Loading,LEN($A454)=0),"",SWDATA!AR439)</f>
        <v>0</v>
      </c>
      <c r="AZ454" s="267">
        <f>IF(OR(Is_Loading,LEN($A454)=0),"",SWDATA!AS439)</f>
        <v>0</v>
      </c>
      <c r="BA454" s="267">
        <f>IF(OR(Is_Loading,LEN($A454)=0),"",SWDATA!AT439)</f>
        <v>0</v>
      </c>
      <c r="BB454" s="266" t="str">
        <f t="shared" si="1749"/>
        <v/>
      </c>
      <c r="BC454" s="266">
        <f>IF(OR(Is_Loading,LEN($A454)=0),"",SWDATA!AV439)</f>
        <v>0</v>
      </c>
      <c r="BD454" s="267">
        <f>IF(OR(Is_Loading,LEN($A454)=0),"",SWDATA!AW439)</f>
        <v>0</v>
      </c>
      <c r="BE454" s="323">
        <f>IF(OR(Is_Loading,LEN($A454)=0),"",SWDATA!AX439)</f>
        <v>0</v>
      </c>
      <c r="BF454" s="320" t="str">
        <f t="shared" si="1750"/>
        <v/>
      </c>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351"/>
      <c r="CO454" s="351"/>
      <c r="CP454" s="351"/>
      <c r="CQ454" s="351"/>
      <c r="CR454" s="351"/>
      <c r="CS454" s="351"/>
      <c r="CT454" s="351"/>
      <c r="CU454" s="351"/>
      <c r="CV454" s="351"/>
      <c r="CW454" s="351"/>
      <c r="CX454" s="351"/>
      <c r="CY454" s="351"/>
      <c r="CZ454" s="351"/>
      <c r="DA454" s="351"/>
      <c r="DB454" s="351"/>
      <c r="DC454" s="351"/>
      <c r="DD454" s="351"/>
      <c r="DE454" s="351"/>
      <c r="DF454" s="351"/>
      <c r="DG454" s="351"/>
      <c r="DH454" s="351"/>
      <c r="DI454" s="351"/>
      <c r="DJ454" s="351"/>
      <c r="DK454" s="351"/>
      <c r="DL454" s="351"/>
      <c r="DM454" s="351"/>
      <c r="DN454" s="351"/>
      <c r="DS454" s="372"/>
      <c r="DT454" s="374"/>
      <c r="DU454" s="375"/>
      <c r="DV454" s="375"/>
      <c r="DW454" s="375"/>
      <c r="DX454" s="375">
        <v>1</v>
      </c>
      <c r="DY454" s="375">
        <f t="shared" si="1702"/>
        <v>0</v>
      </c>
      <c r="DZ454" s="375">
        <f t="shared" si="1703"/>
        <v>0</v>
      </c>
      <c r="EA454" s="375">
        <f t="shared" si="1704"/>
        <v>1</v>
      </c>
      <c r="EB454" s="375">
        <f t="shared" si="1705"/>
        <v>0</v>
      </c>
      <c r="EC454" s="375">
        <f t="shared" si="1706"/>
        <v>0</v>
      </c>
      <c r="ED454" s="375">
        <f t="shared" si="1707"/>
        <v>1</v>
      </c>
      <c r="EE454" s="375">
        <f t="shared" si="1708"/>
        <v>0</v>
      </c>
      <c r="EF454" s="375">
        <f t="shared" si="1709"/>
        <v>0</v>
      </c>
      <c r="EG454" s="375">
        <f t="shared" si="1710"/>
        <v>1</v>
      </c>
      <c r="EH454" s="375">
        <f t="shared" si="1711"/>
        <v>0</v>
      </c>
      <c r="EI454" s="375">
        <f t="shared" si="1712"/>
        <v>0</v>
      </c>
      <c r="EJ454" s="375">
        <f t="shared" si="1713"/>
        <v>1</v>
      </c>
      <c r="EK454" s="375">
        <f t="shared" si="1714"/>
        <v>0</v>
      </c>
      <c r="EL454" s="375">
        <f t="shared" si="1715"/>
        <v>0</v>
      </c>
      <c r="EM454" s="375">
        <f t="shared" si="1716"/>
        <v>1</v>
      </c>
      <c r="EN454" s="375">
        <f t="shared" si="1717"/>
        <v>0</v>
      </c>
      <c r="EO454" s="375">
        <f t="shared" si="1718"/>
        <v>0</v>
      </c>
      <c r="EP454" s="375">
        <f t="shared" si="1719"/>
        <v>1</v>
      </c>
      <c r="EQ454" s="375">
        <f t="shared" si="1720"/>
        <v>0</v>
      </c>
      <c r="ER454" s="375">
        <f t="shared" si="1721"/>
        <v>0</v>
      </c>
      <c r="ES454" s="375">
        <f t="shared" si="1722"/>
        <v>1</v>
      </c>
      <c r="ET454" s="375">
        <f t="shared" si="1723"/>
        <v>0</v>
      </c>
      <c r="EU454" s="375">
        <f t="shared" si="1724"/>
        <v>0</v>
      </c>
      <c r="EV454" s="375">
        <f t="shared" si="1725"/>
        <v>1</v>
      </c>
      <c r="EW454" s="375">
        <f t="shared" si="1726"/>
        <v>0</v>
      </c>
      <c r="EX454" s="375">
        <f t="shared" si="1727"/>
        <v>0</v>
      </c>
      <c r="EY454" s="375">
        <f t="shared" si="1728"/>
        <v>1</v>
      </c>
      <c r="EZ454" s="375">
        <f t="shared" si="1729"/>
        <v>0</v>
      </c>
      <c r="FA454" s="375">
        <f t="shared" si="1730"/>
        <v>0</v>
      </c>
      <c r="FB454" s="375">
        <f t="shared" si="1731"/>
        <v>1</v>
      </c>
      <c r="FC454" s="375">
        <f t="shared" si="1732"/>
        <v>0</v>
      </c>
      <c r="FD454" s="375">
        <f t="shared" si="1733"/>
        <v>0</v>
      </c>
      <c r="FE454" s="376"/>
      <c r="FF454" s="372"/>
      <c r="FG454" s="372"/>
      <c r="FH454" s="372"/>
      <c r="FI454" s="372"/>
      <c r="FJ454" s="372"/>
      <c r="FK454" s="372"/>
      <c r="FL454" s="372"/>
      <c r="FM454" s="372"/>
      <c r="FN454" s="372"/>
      <c r="FO454" s="372"/>
      <c r="FP454" s="372"/>
      <c r="FQ454" s="372"/>
      <c r="FR454" s="372"/>
      <c r="FS454" s="372"/>
      <c r="FT454" s="372"/>
      <c r="FU454" s="372"/>
      <c r="FV454" s="372"/>
      <c r="FW454" s="372"/>
      <c r="FX454" s="372"/>
      <c r="FY454" s="372"/>
      <c r="FZ454" s="372"/>
      <c r="GA454" s="372"/>
      <c r="GB454" s="372"/>
      <c r="GC454" s="372"/>
      <c r="GD454" s="372"/>
      <c r="GE454" s="372"/>
      <c r="GF454" s="372"/>
      <c r="GG454" s="372"/>
      <c r="GH454" s="372"/>
      <c r="GI454" s="372"/>
      <c r="GJ454" s="372"/>
      <c r="GK454" s="372"/>
      <c r="GL454" s="372"/>
      <c r="GM454" s="372"/>
      <c r="GN454" s="372"/>
      <c r="GO454" s="372"/>
      <c r="GP454" s="372"/>
      <c r="GQ454" s="372"/>
      <c r="GR454" s="372"/>
      <c r="GS454" s="372"/>
      <c r="GT454" s="372"/>
      <c r="GU454" s="372"/>
      <c r="GV454" s="372"/>
      <c r="GW454" s="372"/>
      <c r="GX454" s="372"/>
      <c r="GY454" s="372"/>
      <c r="GZ454" s="372"/>
      <c r="HA454" s="372"/>
      <c r="HB454" s="372"/>
      <c r="HC454" s="372"/>
    </row>
    <row r="455" spans="1:211" s="373" customFormat="1" ht="15" hidden="1" customHeight="1" outlineLevel="1" x14ac:dyDescent="0.2">
      <c r="A455" s="366">
        <f>SWDATA!O440</f>
        <v>0</v>
      </c>
      <c r="B455" s="366">
        <f>SWDATA!M440</f>
        <v>0</v>
      </c>
      <c r="C455" s="351">
        <f>IF(AND(SWDATA!M440=1,SWDATA!Q440="promotions"),SWDATA!P440,0)</f>
        <v>0</v>
      </c>
      <c r="D455" s="371">
        <f>ROW(SWDATA!M440)</f>
        <v>440</v>
      </c>
      <c r="E455" s="368">
        <f ca="1">IF(AND(B455=1,UPPER(HLOOKUP(D455,'Metrics &amp; Attributes View'!$13:$31,19,0))&lt;&gt;"SBOM"),1,0)</f>
        <v>0</v>
      </c>
      <c r="F455" s="369">
        <f t="shared" si="1738"/>
        <v>1</v>
      </c>
      <c r="G455" s="366" t="str">
        <f t="shared" si="1739"/>
        <v/>
      </c>
      <c r="H455" s="370"/>
      <c r="J455" s="238">
        <f t="shared" si="1740"/>
        <v>0</v>
      </c>
      <c r="K455" s="239" t="str">
        <f t="shared" si="1741"/>
        <v/>
      </c>
      <c r="L455" s="342"/>
      <c r="M455" s="345"/>
      <c r="N455" s="340" t="str">
        <f>IF(LEN(SWDATA!F440)=0,"",N454)</f>
        <v/>
      </c>
      <c r="O455" s="296" t="str">
        <f>IF(LEN(SWDATA!G440)=0,"",O454)</f>
        <v/>
      </c>
      <c r="P455" s="297" t="str">
        <f>IF(LEN(SWDATA!C440)=0,"",SWDATA!C440)</f>
        <v/>
      </c>
      <c r="Q455" s="312" t="str">
        <f t="shared" si="1742"/>
        <v/>
      </c>
      <c r="R455" s="223" t="s">
        <v>262</v>
      </c>
      <c r="S455" s="224"/>
      <c r="T455" s="224"/>
      <c r="U455" s="264" t="s">
        <v>627</v>
      </c>
      <c r="V455" s="205" t="s">
        <v>221</v>
      </c>
      <c r="W455" s="266">
        <f>IF(OR(Is_Loading,LEN($A455)=0),"",SWDATA!P440)</f>
        <v>0</v>
      </c>
      <c r="X455" s="267">
        <f>IF(OR(Is_Loading,LEN($A455)=0),"",SWDATA!Q440)</f>
        <v>0</v>
      </c>
      <c r="Y455" s="267">
        <f>IF(OR(Is_Loading,LEN($A455)=0),"",SWDATA!R440)</f>
        <v>0</v>
      </c>
      <c r="Z455" s="266" t="str">
        <f t="shared" si="1751"/>
        <v/>
      </c>
      <c r="AA455" s="266">
        <f>IF(OR(Is_Loading,LEN($A455)=0),"",SWDATA!T440)</f>
        <v>0</v>
      </c>
      <c r="AB455" s="267">
        <f>IF(OR(Is_Loading,LEN($A455)=0),"",SWDATA!U440)</f>
        <v>0</v>
      </c>
      <c r="AC455" s="267">
        <f>IF(OR(Is_Loading,LEN($A455)=0),"",SWDATA!V440)</f>
        <v>0</v>
      </c>
      <c r="AD455" s="266" t="str">
        <f t="shared" si="1743"/>
        <v/>
      </c>
      <c r="AE455" s="266">
        <f>IF(OR(Is_Loading,LEN($A455)=0),"",SWDATA!X440)</f>
        <v>0</v>
      </c>
      <c r="AF455" s="267">
        <f>IF(OR(Is_Loading,LEN($A455)=0),"",SWDATA!Y440)</f>
        <v>0</v>
      </c>
      <c r="AG455" s="267">
        <f>IF(OR(Is_Loading,LEN($A455)=0),"",SWDATA!Z440)</f>
        <v>0</v>
      </c>
      <c r="AH455" s="266" t="str">
        <f t="shared" si="1744"/>
        <v/>
      </c>
      <c r="AI455" s="266">
        <f>IF(OR(Is_Loading,LEN($A455)=0),"",SWDATA!AB440)</f>
        <v>0</v>
      </c>
      <c r="AJ455" s="267">
        <f>IF(OR(Is_Loading,LEN($A455)=0),"",SWDATA!AC440)</f>
        <v>0</v>
      </c>
      <c r="AK455" s="267">
        <f>IF(OR(Is_Loading,LEN($A455)=0),"",SWDATA!AD440)</f>
        <v>0</v>
      </c>
      <c r="AL455" s="266" t="str">
        <f t="shared" si="1745"/>
        <v/>
      </c>
      <c r="AM455" s="266">
        <f>IF(OR(Is_Loading,LEN($A455)=0),"",SWDATA!AF440)</f>
        <v>0</v>
      </c>
      <c r="AN455" s="267">
        <f>IF(OR(Is_Loading,LEN($A455)=0),"",SWDATA!AG440)</f>
        <v>0</v>
      </c>
      <c r="AO455" s="323">
        <f>IF(OR(Is_Loading,LEN($A455)=0),"",SWDATA!AH440)</f>
        <v>0</v>
      </c>
      <c r="AP455" s="320" t="str">
        <f t="shared" si="1746"/>
        <v/>
      </c>
      <c r="AQ455" s="266">
        <f>IF(OR(Is_Loading,LEN($A455)=0),"",SWDATA!AJ440)</f>
        <v>0</v>
      </c>
      <c r="AR455" s="267">
        <f>IF(OR(Is_Loading,LEN($A455)=0),"",SWDATA!AK440)</f>
        <v>0</v>
      </c>
      <c r="AS455" s="267">
        <f>IF(OR(Is_Loading,LEN($A455)=0),"",SWDATA!AL440)</f>
        <v>0</v>
      </c>
      <c r="AT455" s="266" t="str">
        <f t="shared" si="1747"/>
        <v/>
      </c>
      <c r="AU455" s="266">
        <f>IF(OR(Is_Loading,LEN($A455)=0),"",SWDATA!AN440)</f>
        <v>0</v>
      </c>
      <c r="AV455" s="267">
        <f>IF(OR(Is_Loading,LEN($A455)=0),"",SWDATA!AO440)</f>
        <v>0</v>
      </c>
      <c r="AW455" s="267">
        <f>IF(OR(Is_Loading,LEN($A455)=0),"",SWDATA!AP440)</f>
        <v>0</v>
      </c>
      <c r="AX455" s="266" t="str">
        <f t="shared" si="1748"/>
        <v/>
      </c>
      <c r="AY455" s="266">
        <f>IF(OR(Is_Loading,LEN($A455)=0),"",SWDATA!AR440)</f>
        <v>0</v>
      </c>
      <c r="AZ455" s="267">
        <f>IF(OR(Is_Loading,LEN($A455)=0),"",SWDATA!AS440)</f>
        <v>0</v>
      </c>
      <c r="BA455" s="267">
        <f>IF(OR(Is_Loading,LEN($A455)=0),"",SWDATA!AT440)</f>
        <v>0</v>
      </c>
      <c r="BB455" s="266" t="str">
        <f t="shared" si="1749"/>
        <v/>
      </c>
      <c r="BC455" s="266">
        <f>IF(OR(Is_Loading,LEN($A455)=0),"",SWDATA!AV440)</f>
        <v>0</v>
      </c>
      <c r="BD455" s="267">
        <f>IF(OR(Is_Loading,LEN($A455)=0),"",SWDATA!AW440)</f>
        <v>0</v>
      </c>
      <c r="BE455" s="323">
        <f>IF(OR(Is_Loading,LEN($A455)=0),"",SWDATA!AX440)</f>
        <v>0</v>
      </c>
      <c r="BF455" s="332" t="str">
        <f t="shared" si="1750"/>
        <v/>
      </c>
      <c r="BG455" s="11"/>
      <c r="BH455" s="11"/>
      <c r="BI455" s="11"/>
      <c r="BJ455" s="11"/>
      <c r="BK455" s="11"/>
      <c r="BL455" s="11"/>
      <c r="BM455" s="11"/>
      <c r="BN455" s="11"/>
      <c r="BO455" s="11"/>
      <c r="BP455" s="11"/>
      <c r="BQ455" s="11"/>
      <c r="BR455" s="11"/>
      <c r="BS455" s="11"/>
      <c r="BT455" s="11"/>
      <c r="BU455" s="11"/>
      <c r="BV455" s="11"/>
      <c r="BW455" s="11"/>
      <c r="BX455" s="11"/>
      <c r="BY455" s="11"/>
      <c r="BZ455" s="11"/>
      <c r="CA455" s="11"/>
      <c r="CB455" s="11"/>
      <c r="CC455" s="11"/>
      <c r="CD455" s="11"/>
      <c r="CE455" s="11"/>
      <c r="CF455" s="11"/>
      <c r="CG455" s="11"/>
      <c r="CH455" s="11"/>
      <c r="CI455" s="11"/>
      <c r="CJ455" s="11"/>
      <c r="CK455" s="11"/>
      <c r="CL455" s="11"/>
      <c r="CM455" s="11"/>
      <c r="CN455" s="351"/>
      <c r="CO455" s="351"/>
      <c r="CP455" s="351"/>
      <c r="CQ455" s="351"/>
      <c r="CR455" s="351"/>
      <c r="CS455" s="351"/>
      <c r="CT455" s="351"/>
      <c r="CU455" s="351"/>
      <c r="CV455" s="351"/>
      <c r="CW455" s="351"/>
      <c r="CX455" s="351"/>
      <c r="CY455" s="351"/>
      <c r="CZ455" s="351"/>
      <c r="DA455" s="351"/>
      <c r="DB455" s="351"/>
      <c r="DC455" s="351"/>
      <c r="DD455" s="351"/>
      <c r="DE455" s="351"/>
      <c r="DF455" s="351"/>
      <c r="DG455" s="351"/>
      <c r="DH455" s="351"/>
      <c r="DI455" s="351"/>
      <c r="DJ455" s="351"/>
      <c r="DK455" s="351"/>
      <c r="DL455" s="351"/>
      <c r="DM455" s="351"/>
      <c r="DN455" s="351"/>
      <c r="DS455" s="372"/>
      <c r="DT455" s="374"/>
      <c r="DU455" s="375"/>
      <c r="DV455" s="375"/>
      <c r="DW455" s="375"/>
      <c r="DX455" s="375">
        <v>1</v>
      </c>
      <c r="DY455" s="375">
        <f t="shared" si="1702"/>
        <v>0</v>
      </c>
      <c r="DZ455" s="375">
        <f t="shared" si="1703"/>
        <v>0</v>
      </c>
      <c r="EA455" s="375">
        <f t="shared" si="1704"/>
        <v>1</v>
      </c>
      <c r="EB455" s="375">
        <f t="shared" si="1705"/>
        <v>0</v>
      </c>
      <c r="EC455" s="375">
        <f t="shared" si="1706"/>
        <v>0</v>
      </c>
      <c r="ED455" s="375">
        <f t="shared" si="1707"/>
        <v>1</v>
      </c>
      <c r="EE455" s="375">
        <f t="shared" si="1708"/>
        <v>0</v>
      </c>
      <c r="EF455" s="375">
        <f t="shared" si="1709"/>
        <v>0</v>
      </c>
      <c r="EG455" s="375">
        <f t="shared" si="1710"/>
        <v>1</v>
      </c>
      <c r="EH455" s="375">
        <f t="shared" si="1711"/>
        <v>0</v>
      </c>
      <c r="EI455" s="375">
        <f t="shared" si="1712"/>
        <v>0</v>
      </c>
      <c r="EJ455" s="375">
        <f t="shared" si="1713"/>
        <v>1</v>
      </c>
      <c r="EK455" s="375">
        <f t="shared" si="1714"/>
        <v>0</v>
      </c>
      <c r="EL455" s="375">
        <f t="shared" si="1715"/>
        <v>0</v>
      </c>
      <c r="EM455" s="375">
        <f t="shared" si="1716"/>
        <v>1</v>
      </c>
      <c r="EN455" s="375">
        <f t="shared" si="1717"/>
        <v>0</v>
      </c>
      <c r="EO455" s="375">
        <f t="shared" si="1718"/>
        <v>0</v>
      </c>
      <c r="EP455" s="375">
        <f t="shared" si="1719"/>
        <v>1</v>
      </c>
      <c r="EQ455" s="375">
        <f t="shared" si="1720"/>
        <v>0</v>
      </c>
      <c r="ER455" s="375">
        <f t="shared" si="1721"/>
        <v>0</v>
      </c>
      <c r="ES455" s="375">
        <f t="shared" si="1722"/>
        <v>1</v>
      </c>
      <c r="ET455" s="375">
        <f t="shared" si="1723"/>
        <v>0</v>
      </c>
      <c r="EU455" s="375">
        <f t="shared" si="1724"/>
        <v>0</v>
      </c>
      <c r="EV455" s="375">
        <f t="shared" si="1725"/>
        <v>1</v>
      </c>
      <c r="EW455" s="375">
        <f t="shared" si="1726"/>
        <v>0</v>
      </c>
      <c r="EX455" s="375">
        <f t="shared" si="1727"/>
        <v>0</v>
      </c>
      <c r="EY455" s="375">
        <f t="shared" si="1728"/>
        <v>1</v>
      </c>
      <c r="EZ455" s="375">
        <f t="shared" si="1729"/>
        <v>0</v>
      </c>
      <c r="FA455" s="375">
        <f t="shared" si="1730"/>
        <v>0</v>
      </c>
      <c r="FB455" s="375">
        <f t="shared" si="1731"/>
        <v>1</v>
      </c>
      <c r="FC455" s="375">
        <f t="shared" si="1732"/>
        <v>0</v>
      </c>
      <c r="FD455" s="375">
        <f t="shared" si="1733"/>
        <v>0</v>
      </c>
      <c r="FE455" s="376"/>
      <c r="FF455" s="372"/>
      <c r="FG455" s="372"/>
      <c r="FH455" s="372"/>
      <c r="FI455" s="372"/>
      <c r="FJ455" s="372"/>
      <c r="FK455" s="372"/>
      <c r="FL455" s="372"/>
      <c r="FM455" s="372"/>
      <c r="FN455" s="372"/>
      <c r="FO455" s="372"/>
      <c r="FP455" s="372"/>
      <c r="FQ455" s="372"/>
      <c r="FR455" s="372"/>
      <c r="FS455" s="372"/>
      <c r="FT455" s="372"/>
      <c r="FU455" s="372"/>
      <c r="FV455" s="372"/>
      <c r="FW455" s="372"/>
      <c r="FX455" s="372"/>
      <c r="FY455" s="372"/>
      <c r="FZ455" s="372"/>
      <c r="GA455" s="372"/>
      <c r="GB455" s="372"/>
      <c r="GC455" s="372"/>
      <c r="GD455" s="372"/>
      <c r="GE455" s="372"/>
      <c r="GF455" s="372"/>
      <c r="GG455" s="372"/>
      <c r="GH455" s="372"/>
      <c r="GI455" s="372"/>
      <c r="GJ455" s="372"/>
      <c r="GK455" s="372"/>
      <c r="GL455" s="372"/>
      <c r="GM455" s="372"/>
      <c r="GN455" s="372"/>
      <c r="GO455" s="372"/>
      <c r="GP455" s="372"/>
      <c r="GQ455" s="372"/>
      <c r="GR455" s="372"/>
      <c r="GS455" s="372"/>
      <c r="GT455" s="372"/>
      <c r="GU455" s="372"/>
      <c r="GV455" s="372"/>
      <c r="GW455" s="372"/>
      <c r="GX455" s="372"/>
      <c r="GY455" s="372"/>
      <c r="GZ455" s="372"/>
      <c r="HA455" s="372"/>
      <c r="HB455" s="372"/>
      <c r="HC455" s="372"/>
    </row>
    <row r="456" spans="1:211" s="373" customFormat="1" ht="15" customHeight="1" collapsed="1" thickTop="1" x14ac:dyDescent="0.2">
      <c r="A456" s="192">
        <f>SWDATA!O441</f>
        <v>0</v>
      </c>
      <c r="B456" s="192">
        <f>SWDATA!M441</f>
        <v>0</v>
      </c>
      <c r="C456" s="201">
        <f>IF(AND(SWDATA!M441=1,SWDATA!Q441="promotions"),SWDATA!P441,0)</f>
        <v>0</v>
      </c>
      <c r="D456" s="200">
        <f>ROW(SWDATA!M441)</f>
        <v>441</v>
      </c>
      <c r="E456" s="202">
        <f t="shared" ref="E456:E463" si="1752">B456</f>
        <v>0</v>
      </c>
      <c r="F456" s="203">
        <f t="shared" si="1738"/>
        <v>1</v>
      </c>
      <c r="G456" s="192" t="str">
        <f t="shared" si="1739"/>
        <v/>
      </c>
      <c r="H456" s="313"/>
      <c r="I456" s="390"/>
      <c r="J456" s="395">
        <f t="shared" si="1740"/>
        <v>0</v>
      </c>
      <c r="K456" s="396" t="str">
        <f t="shared" si="1741"/>
        <v/>
      </c>
      <c r="L456" s="397"/>
      <c r="M456" s="398"/>
      <c r="N456" s="399" t="str">
        <f>IF(LEN(SWDATA!F441)=0,"",IF(LEN(SWDATA!G441)=0,"",IF($O$12="ID",MID(SWDATA!G441,FIND("|",SWDATA!G441)+1,FIND("~~",SWDATA!G441)-FIND("|",SWDATA!G441)-1),IF($O$12="Desc",RIGHT(SWDATA!G441,LEN(SWDATA!G441)-FIND("~~",SWDATA!G441)-1),RIGHT(SWDATA!G441,LEN(SWDATA!G441)-FIND("|",SWDATA!G441))))))</f>
        <v/>
      </c>
      <c r="O456" s="400" t="str">
        <f>IF(LEN(SWDATA!G441)=0,"",IF(LEN(SWDATA!H441)=0,"",IF($O$12="ID",MID(SWDATA!H441,FIND("|",SWDATA!H441)+1,FIND("~~",SWDATA!H441)-FIND("|",SWDATA!H441)-1),IF($O$12="Desc",RIGHT(SWDATA!H441,LEN(SWDATA!H441)-FIND("~~",SWDATA!H441)-1),RIGHT(SWDATA!H441,LEN(SWDATA!H441)-FIND("|",SWDATA!H441))))))</f>
        <v/>
      </c>
      <c r="P456" s="401" t="str">
        <f>IF(LEN(SWDATA!C441)=0,"",SWDATA!C441)</f>
        <v/>
      </c>
      <c r="Q456" s="402" t="str">
        <f t="shared" si="1742"/>
        <v/>
      </c>
      <c r="R456" s="403" t="s">
        <v>575</v>
      </c>
      <c r="S456" s="404" t="s">
        <v>485</v>
      </c>
      <c r="T456" s="404"/>
      <c r="U456" s="405" t="s">
        <v>595</v>
      </c>
      <c r="V456" s="406" t="s">
        <v>221</v>
      </c>
      <c r="W456" s="407">
        <f>IF(OR(Is_Loading,LEN($A456)=0),"",SWDATA!P441)</f>
        <v>0</v>
      </c>
      <c r="X456" s="408">
        <f>IF(OR(Is_Loading,LEN($A456)=0),"",SWDATA!Q441)</f>
        <v>0</v>
      </c>
      <c r="Y456" s="408">
        <f>IF(OR(Is_Loading,LEN($A456)=0),"",SWDATA!R441)</f>
        <v>0</v>
      </c>
      <c r="Z456" s="407" t="str">
        <f t="shared" ref="Z456" si="1753">IF($A456=0,"",CHOOSE($F456,SUM(W456:Y456),SUM(W456:Y456)/3,Y456))</f>
        <v/>
      </c>
      <c r="AA456" s="407">
        <f>IF(OR(Is_Loading,LEN($A456)=0),"",SWDATA!T441)</f>
        <v>0</v>
      </c>
      <c r="AB456" s="408">
        <f>IF(OR(Is_Loading,LEN($A456)=0),"",SWDATA!U441)</f>
        <v>0</v>
      </c>
      <c r="AC456" s="408">
        <f>IF(OR(Is_Loading,LEN($A456)=0),"",SWDATA!V441)</f>
        <v>0</v>
      </c>
      <c r="AD456" s="407" t="str">
        <f t="shared" si="1743"/>
        <v/>
      </c>
      <c r="AE456" s="407">
        <f>IF(OR(Is_Loading,LEN($A456)=0),"",SWDATA!X441)</f>
        <v>0</v>
      </c>
      <c r="AF456" s="408">
        <f>IF(OR(Is_Loading,LEN($A456)=0),"",SWDATA!Y441)</f>
        <v>0</v>
      </c>
      <c r="AG456" s="408">
        <f>IF(OR(Is_Loading,LEN($A456)=0),"",SWDATA!Z441)</f>
        <v>0</v>
      </c>
      <c r="AH456" s="407" t="str">
        <f t="shared" si="1744"/>
        <v/>
      </c>
      <c r="AI456" s="407">
        <f>IF(OR(Is_Loading,LEN($A456)=0),"",SWDATA!AB441)</f>
        <v>0</v>
      </c>
      <c r="AJ456" s="408">
        <f>IF(OR(Is_Loading,LEN($A456)=0),"",SWDATA!AC441)</f>
        <v>0</v>
      </c>
      <c r="AK456" s="408">
        <f>IF(OR(Is_Loading,LEN($A456)=0),"",SWDATA!AD441)</f>
        <v>0</v>
      </c>
      <c r="AL456" s="407" t="str">
        <f t="shared" si="1745"/>
        <v/>
      </c>
      <c r="AM456" s="407">
        <f>IF(OR(Is_Loading,LEN($A456)=0),"",SWDATA!AF441)</f>
        <v>0</v>
      </c>
      <c r="AN456" s="408">
        <f>IF(OR(Is_Loading,LEN($A456)=0),"",SWDATA!AG441)</f>
        <v>0</v>
      </c>
      <c r="AO456" s="409">
        <f>IF(OR(Is_Loading,LEN($A456)=0),"",SWDATA!AH441)</f>
        <v>0</v>
      </c>
      <c r="AP456" s="410" t="str">
        <f t="shared" si="1746"/>
        <v/>
      </c>
      <c r="AQ456" s="407">
        <f>IF(OR(Is_Loading,LEN($A456)=0),"",SWDATA!AJ441)</f>
        <v>0</v>
      </c>
      <c r="AR456" s="408">
        <f>IF(OR(Is_Loading,LEN($A456)=0),"",SWDATA!AK441)</f>
        <v>0</v>
      </c>
      <c r="AS456" s="408">
        <f>IF(OR(Is_Loading,LEN($A456)=0),"",SWDATA!AL441)</f>
        <v>0</v>
      </c>
      <c r="AT456" s="407" t="str">
        <f t="shared" si="1747"/>
        <v/>
      </c>
      <c r="AU456" s="407">
        <f>IF(OR(Is_Loading,LEN($A456)=0),"",SWDATA!AN441)</f>
        <v>0</v>
      </c>
      <c r="AV456" s="408">
        <f>IF(OR(Is_Loading,LEN($A456)=0),"",SWDATA!AO441)</f>
        <v>0</v>
      </c>
      <c r="AW456" s="408">
        <f>IF(OR(Is_Loading,LEN($A456)=0),"",SWDATA!AP441)</f>
        <v>0</v>
      </c>
      <c r="AX456" s="407" t="str">
        <f t="shared" si="1748"/>
        <v/>
      </c>
      <c r="AY456" s="407">
        <f>IF(OR(Is_Loading,LEN($A456)=0),"",SWDATA!AR441)</f>
        <v>0</v>
      </c>
      <c r="AZ456" s="408">
        <f>IF(OR(Is_Loading,LEN($A456)=0),"",SWDATA!AS441)</f>
        <v>0</v>
      </c>
      <c r="BA456" s="408">
        <f>IF(OR(Is_Loading,LEN($A456)=0),"",SWDATA!AT441)</f>
        <v>0</v>
      </c>
      <c r="BB456" s="407" t="str">
        <f t="shared" si="1749"/>
        <v/>
      </c>
      <c r="BC456" s="407">
        <f>IF(OR(Is_Loading,LEN($A456)=0),"",SWDATA!AV441)</f>
        <v>0</v>
      </c>
      <c r="BD456" s="408">
        <f>IF(OR(Is_Loading,LEN($A456)=0),"",SWDATA!AW441)</f>
        <v>0</v>
      </c>
      <c r="BE456" s="409">
        <f>IF(OR(Is_Loading,LEN($A456)=0),"",SWDATA!AX441)</f>
        <v>0</v>
      </c>
      <c r="BF456" s="320" t="str">
        <f t="shared" si="1750"/>
        <v/>
      </c>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s="201"/>
      <c r="CO456" s="201"/>
      <c r="CP456" s="201"/>
      <c r="CQ456" s="201"/>
      <c r="CR456" s="201"/>
      <c r="CS456" s="201"/>
      <c r="CT456" s="201"/>
      <c r="CU456" s="201"/>
      <c r="CV456" s="201"/>
      <c r="CW456" s="201"/>
      <c r="CX456" s="201"/>
      <c r="CY456" s="201"/>
      <c r="CZ456" s="201"/>
      <c r="DA456" s="201"/>
      <c r="DB456" s="201"/>
      <c r="DC456" s="201"/>
      <c r="DD456" s="201"/>
      <c r="DE456" s="201"/>
      <c r="DF456" s="201"/>
      <c r="DG456" s="201"/>
      <c r="DH456" s="201"/>
      <c r="DI456" s="201"/>
      <c r="DJ456" s="201"/>
      <c r="DK456" s="201"/>
      <c r="DL456" s="201"/>
      <c r="DM456" s="201"/>
      <c r="DN456" s="201"/>
      <c r="DQ456" s="373">
        <f>'Metrics &amp; Attributes View'!N481</f>
        <v>0</v>
      </c>
      <c r="DS456" s="372"/>
      <c r="DT456" s="374"/>
      <c r="DU456" s="375"/>
      <c r="DV456" s="375"/>
      <c r="DW456" s="375"/>
      <c r="DX456" s="375"/>
      <c r="DY456" s="375"/>
      <c r="DZ456" s="375"/>
      <c r="EA456" s="375"/>
      <c r="EB456" s="375"/>
      <c r="EC456" s="375"/>
      <c r="ED456" s="375"/>
      <c r="EE456" s="375"/>
      <c r="EF456" s="375"/>
      <c r="EG456" s="375"/>
      <c r="EH456" s="375"/>
      <c r="EI456" s="375"/>
      <c r="EJ456" s="375"/>
      <c r="EK456" s="375"/>
      <c r="EL456" s="375"/>
      <c r="EM456" s="375"/>
      <c r="EN456" s="375"/>
      <c r="EO456" s="375"/>
      <c r="EP456" s="375"/>
      <c r="EQ456" s="375"/>
      <c r="ER456" s="375"/>
      <c r="ES456" s="375"/>
      <c r="ET456" s="375"/>
      <c r="EU456" s="375"/>
      <c r="EV456" s="375"/>
      <c r="EW456" s="375"/>
      <c r="EX456" s="375"/>
      <c r="EY456" s="375"/>
      <c r="EZ456" s="375"/>
      <c r="FA456" s="375"/>
      <c r="FB456" s="375"/>
      <c r="FC456" s="375"/>
      <c r="FD456" s="375"/>
      <c r="FE456" s="376"/>
      <c r="FF456" s="372"/>
      <c r="FG456" s="372"/>
      <c r="FH456" s="372"/>
      <c r="FI456" s="372"/>
      <c r="FJ456" s="372"/>
      <c r="FK456" s="372"/>
      <c r="FL456" s="372"/>
      <c r="FM456" s="372"/>
      <c r="FN456" s="372"/>
      <c r="FO456" s="372"/>
      <c r="FP456" s="372"/>
      <c r="FQ456" s="372"/>
      <c r="FR456" s="372"/>
      <c r="FS456" s="372"/>
      <c r="FT456" s="372"/>
      <c r="FU456" s="372"/>
      <c r="FV456" s="372"/>
      <c r="FW456" s="372"/>
      <c r="FX456" s="372"/>
      <c r="FY456" s="372"/>
      <c r="FZ456" s="372"/>
      <c r="GA456" s="372"/>
      <c r="GB456" s="372"/>
      <c r="GC456" s="372"/>
      <c r="GD456" s="372"/>
      <c r="GE456" s="372"/>
      <c r="GF456" s="372"/>
      <c r="GG456" s="372"/>
      <c r="GH456" s="372"/>
      <c r="GI456" s="372"/>
      <c r="GJ456" s="372"/>
      <c r="GK456" s="372"/>
      <c r="GL456" s="372"/>
      <c r="GM456" s="372"/>
      <c r="GN456" s="372"/>
      <c r="GO456" s="372"/>
      <c r="GP456" s="372"/>
      <c r="GQ456" s="372"/>
      <c r="GR456" s="372"/>
      <c r="GS456" s="372"/>
      <c r="GT456" s="372"/>
      <c r="GU456" s="372"/>
      <c r="GV456" s="372"/>
      <c r="GW456" s="372"/>
      <c r="GX456" s="372"/>
      <c r="GY456" s="372"/>
      <c r="GZ456" s="372"/>
      <c r="HA456" s="372"/>
      <c r="HB456" s="372"/>
      <c r="HC456" s="372"/>
    </row>
    <row r="457" spans="1:211" s="373" customFormat="1" ht="15" customHeight="1" x14ac:dyDescent="0.2">
      <c r="A457" s="192">
        <f>SWDATA!O442</f>
        <v>0</v>
      </c>
      <c r="B457" s="192">
        <f>SWDATA!M442</f>
        <v>0</v>
      </c>
      <c r="C457" s="201">
        <f>IF(AND(SWDATA!M442=1,SWDATA!Q442="promotions"),SWDATA!P442,0)</f>
        <v>0</v>
      </c>
      <c r="D457" s="200">
        <f>ROW(SWDATA!M442)</f>
        <v>442</v>
      </c>
      <c r="E457" s="202">
        <f t="shared" si="1752"/>
        <v>0</v>
      </c>
      <c r="F457" s="203">
        <f t="shared" si="1738"/>
        <v>1</v>
      </c>
      <c r="G457" s="192" t="str">
        <f t="shared" si="1739"/>
        <v/>
      </c>
      <c r="H457" s="204"/>
      <c r="I457" s="390"/>
      <c r="J457" s="238">
        <f t="shared" si="1740"/>
        <v>0</v>
      </c>
      <c r="K457" s="239" t="str">
        <f t="shared" si="1741"/>
        <v/>
      </c>
      <c r="L457" s="342"/>
      <c r="M457" s="345"/>
      <c r="N457" s="340" t="str">
        <f>IF(LEN(SWDATA!F442)=0,"",N456)</f>
        <v/>
      </c>
      <c r="O457" s="296" t="str">
        <f>IF(LEN(SWDATA!G442)=0,"",O456)</f>
        <v/>
      </c>
      <c r="P457" s="297" t="str">
        <f>IF(LEN(SWDATA!C442)=0,"",SWDATA!C442)</f>
        <v/>
      </c>
      <c r="Q457" s="312" t="str">
        <f t="shared" si="1742"/>
        <v/>
      </c>
      <c r="R457" s="223" t="s">
        <v>575</v>
      </c>
      <c r="S457" s="224"/>
      <c r="T457" s="224"/>
      <c r="U457" s="265" t="s">
        <v>619</v>
      </c>
      <c r="V457" s="205" t="s">
        <v>221</v>
      </c>
      <c r="W457" s="266">
        <f>IF(OR(Is_Loading,LEN($A457)=0),"",SWDATA!P442)</f>
        <v>0</v>
      </c>
      <c r="X457" s="267">
        <f>IF(OR(Is_Loading,LEN($A457)=0),"",SWDATA!Q442)</f>
        <v>0</v>
      </c>
      <c r="Y457" s="267">
        <f>IF(OR(Is_Loading,LEN($A457)=0),"",SWDATA!R442)</f>
        <v>0</v>
      </c>
      <c r="Z457" s="266" t="str">
        <f t="shared" ref="Z457:Z458" si="1754">IF($A457=0,"",CHOOSE($F457,SUM(W457:Y457),SUM(W457:Y457)/3,Y457))</f>
        <v/>
      </c>
      <c r="AA457" s="266">
        <f>IF(OR(Is_Loading,LEN($A457)=0),"",SWDATA!T442)</f>
        <v>0</v>
      </c>
      <c r="AB457" s="267">
        <f>IF(OR(Is_Loading,LEN($A457)=0),"",SWDATA!U442)</f>
        <v>0</v>
      </c>
      <c r="AC457" s="267">
        <f>IF(OR(Is_Loading,LEN($A457)=0),"",SWDATA!V442)</f>
        <v>0</v>
      </c>
      <c r="AD457" s="266" t="str">
        <f t="shared" si="1743"/>
        <v/>
      </c>
      <c r="AE457" s="266">
        <f>IF(OR(Is_Loading,LEN($A457)=0),"",SWDATA!X442)</f>
        <v>0</v>
      </c>
      <c r="AF457" s="267">
        <f>IF(OR(Is_Loading,LEN($A457)=0),"",SWDATA!Y442)</f>
        <v>0</v>
      </c>
      <c r="AG457" s="267">
        <f>IF(OR(Is_Loading,LEN($A457)=0),"",SWDATA!Z442)</f>
        <v>0</v>
      </c>
      <c r="AH457" s="266" t="str">
        <f t="shared" si="1744"/>
        <v/>
      </c>
      <c r="AI457" s="266">
        <f>IF(OR(Is_Loading,LEN($A457)=0),"",SWDATA!AB442)</f>
        <v>0</v>
      </c>
      <c r="AJ457" s="267">
        <f>IF(OR(Is_Loading,LEN($A457)=0),"",SWDATA!AC442)</f>
        <v>0</v>
      </c>
      <c r="AK457" s="267">
        <f>IF(OR(Is_Loading,LEN($A457)=0),"",SWDATA!AD442)</f>
        <v>0</v>
      </c>
      <c r="AL457" s="266" t="str">
        <f t="shared" si="1745"/>
        <v/>
      </c>
      <c r="AM457" s="266">
        <f>IF(OR(Is_Loading,LEN($A457)=0),"",SWDATA!AF442)</f>
        <v>0</v>
      </c>
      <c r="AN457" s="267">
        <f>IF(OR(Is_Loading,LEN($A457)=0),"",SWDATA!AG442)</f>
        <v>0</v>
      </c>
      <c r="AO457" s="323">
        <f>IF(OR(Is_Loading,LEN($A457)=0),"",SWDATA!AH442)</f>
        <v>0</v>
      </c>
      <c r="AP457" s="320" t="str">
        <f t="shared" si="1746"/>
        <v/>
      </c>
      <c r="AQ457" s="266">
        <f>IF(OR(Is_Loading,LEN($A457)=0),"",SWDATA!AJ442)</f>
        <v>0</v>
      </c>
      <c r="AR457" s="267">
        <f>IF(OR(Is_Loading,LEN($A457)=0),"",SWDATA!AK442)</f>
        <v>0</v>
      </c>
      <c r="AS457" s="267">
        <f>IF(OR(Is_Loading,LEN($A457)=0),"",SWDATA!AL442)</f>
        <v>0</v>
      </c>
      <c r="AT457" s="266" t="str">
        <f t="shared" si="1747"/>
        <v/>
      </c>
      <c r="AU457" s="266">
        <f>IF(OR(Is_Loading,LEN($A457)=0),"",SWDATA!AN442)</f>
        <v>0</v>
      </c>
      <c r="AV457" s="267">
        <f>IF(OR(Is_Loading,LEN($A457)=0),"",SWDATA!AO442)</f>
        <v>0</v>
      </c>
      <c r="AW457" s="267">
        <f>IF(OR(Is_Loading,LEN($A457)=0),"",SWDATA!AP442)</f>
        <v>0</v>
      </c>
      <c r="AX457" s="266" t="str">
        <f t="shared" si="1748"/>
        <v/>
      </c>
      <c r="AY457" s="266">
        <f>IF(OR(Is_Loading,LEN($A457)=0),"",SWDATA!AR442)</f>
        <v>0</v>
      </c>
      <c r="AZ457" s="267">
        <f>IF(OR(Is_Loading,LEN($A457)=0),"",SWDATA!AS442)</f>
        <v>0</v>
      </c>
      <c r="BA457" s="267">
        <f>IF(OR(Is_Loading,LEN($A457)=0),"",SWDATA!AT442)</f>
        <v>0</v>
      </c>
      <c r="BB457" s="266" t="str">
        <f t="shared" si="1749"/>
        <v/>
      </c>
      <c r="BC457" s="266">
        <f>IF(OR(Is_Loading,LEN($A457)=0),"",SWDATA!AV442)</f>
        <v>0</v>
      </c>
      <c r="BD457" s="267">
        <f>IF(OR(Is_Loading,LEN($A457)=0),"",SWDATA!AW442)</f>
        <v>0</v>
      </c>
      <c r="BE457" s="323">
        <f>IF(OR(Is_Loading,LEN($A457)=0),"",SWDATA!AX442)</f>
        <v>0</v>
      </c>
      <c r="BF457" s="320" t="str">
        <f t="shared" si="1750"/>
        <v/>
      </c>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s="201"/>
      <c r="CO457" s="201"/>
      <c r="CP457" s="201"/>
      <c r="CQ457" s="201"/>
      <c r="CR457" s="201"/>
      <c r="CS457" s="201"/>
      <c r="CT457" s="201"/>
      <c r="CU457" s="201"/>
      <c r="CV457" s="201"/>
      <c r="CW457" s="201"/>
      <c r="CX457" s="201"/>
      <c r="CY457" s="201"/>
      <c r="CZ457" s="201"/>
      <c r="DA457" s="201"/>
      <c r="DB457" s="201"/>
      <c r="DC457" s="201"/>
      <c r="DD457" s="201"/>
      <c r="DE457" s="201"/>
      <c r="DF457" s="201"/>
      <c r="DG457" s="201"/>
      <c r="DH457" s="201"/>
      <c r="DI457" s="201"/>
      <c r="DJ457" s="201"/>
      <c r="DK457" s="201"/>
      <c r="DL457" s="201"/>
      <c r="DM457" s="201"/>
      <c r="DN457" s="201"/>
      <c r="DS457" s="372"/>
      <c r="DT457" s="372"/>
      <c r="DU457" s="375">
        <f t="shared" ref="DU457" si="1755">COLUMN(W455)</f>
        <v>23</v>
      </c>
      <c r="DV457" s="375">
        <f t="shared" ref="DV457" si="1756">SUM(DU457)+DV458+1</f>
        <v>24</v>
      </c>
      <c r="DW457" s="375">
        <f t="shared" ref="DW457" si="1757">SUM(DV457)+DW458+1</f>
        <v>25</v>
      </c>
      <c r="DX457" s="375">
        <f t="shared" ref="DX457" si="1758">SUM(DW457)+DX458+1</f>
        <v>27</v>
      </c>
      <c r="DY457" s="375">
        <f t="shared" ref="DY457" si="1759">SUM(DX457)+DY458+1</f>
        <v>28</v>
      </c>
      <c r="DZ457" s="375">
        <f t="shared" ref="DZ457" si="1760">SUM(DY457)+DZ458+1</f>
        <v>29</v>
      </c>
      <c r="EA457" s="375">
        <f t="shared" ref="EA457" si="1761">SUM(DZ457)+EA458+1</f>
        <v>31</v>
      </c>
      <c r="EB457" s="375">
        <f t="shared" ref="EB457" si="1762">SUM(EA457)+EB458+1</f>
        <v>32</v>
      </c>
      <c r="EC457" s="375">
        <f t="shared" ref="EC457" si="1763">SUM(EB457)+EC458+1</f>
        <v>33</v>
      </c>
      <c r="ED457" s="375">
        <f t="shared" ref="ED457" si="1764">SUM(EC457)+ED458+1</f>
        <v>35</v>
      </c>
      <c r="EE457" s="375">
        <f t="shared" ref="EE457" si="1765">SUM(ED457)+EE458+1</f>
        <v>36</v>
      </c>
      <c r="EF457" s="375">
        <f t="shared" ref="EF457" si="1766">SUM(EE457)+EF458+1</f>
        <v>37</v>
      </c>
      <c r="EG457" s="375">
        <f t="shared" ref="EG457" si="1767">SUM(EF457)+EG458+1</f>
        <v>39</v>
      </c>
      <c r="EH457" s="375">
        <f t="shared" ref="EH457" si="1768">SUM(EG457)+EH458+1</f>
        <v>40</v>
      </c>
      <c r="EI457" s="375">
        <f t="shared" ref="EI457" si="1769">SUM(EH457)+EI458+1</f>
        <v>41</v>
      </c>
      <c r="EJ457" s="375">
        <f t="shared" ref="EJ457" si="1770">SUM(EI457)+EJ458+1</f>
        <v>43</v>
      </c>
      <c r="EK457" s="375">
        <f t="shared" ref="EK457" si="1771">SUM(EJ457)+EK458+1</f>
        <v>44</v>
      </c>
      <c r="EL457" s="375">
        <f t="shared" ref="EL457" si="1772">SUM(EK457)+EL458+1</f>
        <v>45</v>
      </c>
      <c r="EM457" s="375">
        <f t="shared" ref="EM457" si="1773">SUM(EL457)+EM458+1</f>
        <v>47</v>
      </c>
      <c r="EN457" s="375">
        <f t="shared" ref="EN457" si="1774">SUM(EM457)+EN458+1</f>
        <v>48</v>
      </c>
      <c r="EO457" s="375">
        <f t="shared" ref="EO457" si="1775">SUM(EN457)+EO458+1</f>
        <v>49</v>
      </c>
      <c r="EP457" s="375">
        <f t="shared" ref="EP457" si="1776">SUM(EO457)+EP458+1</f>
        <v>51</v>
      </c>
      <c r="EQ457" s="375">
        <f t="shared" ref="EQ457" si="1777">SUM(EP457)+EQ458+1</f>
        <v>52</v>
      </c>
      <c r="ER457" s="375">
        <f t="shared" ref="ER457" si="1778">SUM(EQ457)+ER458+1</f>
        <v>53</v>
      </c>
      <c r="ES457" s="375">
        <f t="shared" ref="ES457" si="1779">SUM(ER457)+ES458+1</f>
        <v>55</v>
      </c>
      <c r="ET457" s="375">
        <f t="shared" ref="ET457" si="1780">SUM(ES457)+ET458+1</f>
        <v>56</v>
      </c>
      <c r="EU457" s="375">
        <f t="shared" ref="EU457" si="1781">SUM(ET457)+EU458+1</f>
        <v>57</v>
      </c>
      <c r="EV457" s="375">
        <f t="shared" ref="EV457" si="1782">SUM(EU457)+EV458+1</f>
        <v>59</v>
      </c>
      <c r="EW457" s="375">
        <f t="shared" ref="EW457" si="1783">SUM(EV457)+EW458+1</f>
        <v>60</v>
      </c>
      <c r="EX457" s="375">
        <f t="shared" ref="EX457" si="1784">SUM(EW457)+EX458+1</f>
        <v>61</v>
      </c>
      <c r="EY457" s="375">
        <f t="shared" ref="EY457" si="1785">SUM(EX457)+EY458+1</f>
        <v>63</v>
      </c>
      <c r="EZ457" s="375">
        <f t="shared" ref="EZ457" si="1786">SUM(EY457)+EZ458+1</f>
        <v>64</v>
      </c>
      <c r="FA457" s="375">
        <f t="shared" ref="FA457" si="1787">SUM(EZ457)+FA458+1</f>
        <v>65</v>
      </c>
      <c r="FB457" s="375">
        <f t="shared" ref="FB457" si="1788">SUM(FA457)+FB458+1</f>
        <v>67</v>
      </c>
      <c r="FC457" s="375">
        <f t="shared" ref="FC457" si="1789">SUM(FB457)+FC458+1</f>
        <v>68</v>
      </c>
      <c r="FD457" s="375">
        <f t="shared" ref="FD457" si="1790">SUM(FC457)+FD458+1</f>
        <v>69</v>
      </c>
      <c r="FE457" s="372"/>
      <c r="FF457" s="372"/>
      <c r="FG457" s="372"/>
      <c r="FH457" s="372"/>
      <c r="FI457" s="372"/>
      <c r="FJ457" s="372"/>
      <c r="FK457" s="372"/>
      <c r="FL457" s="372"/>
      <c r="FM457" s="372"/>
      <c r="FN457" s="372"/>
      <c r="FO457" s="372"/>
      <c r="FP457" s="372"/>
      <c r="FQ457" s="372"/>
      <c r="FR457" s="372"/>
      <c r="FS457" s="372"/>
      <c r="FT457" s="372"/>
      <c r="FU457" s="372"/>
      <c r="FV457" s="372"/>
      <c r="FW457" s="372"/>
      <c r="FX457" s="372"/>
      <c r="FY457" s="372"/>
      <c r="FZ457" s="372"/>
      <c r="GA457" s="372"/>
      <c r="GB457" s="372"/>
      <c r="GC457" s="372"/>
      <c r="GD457" s="372"/>
      <c r="GE457" s="372"/>
      <c r="GF457" s="372"/>
      <c r="GG457" s="372"/>
      <c r="GH457" s="372"/>
      <c r="GI457" s="372"/>
      <c r="GJ457" s="372"/>
      <c r="GK457" s="372"/>
      <c r="GL457" s="372"/>
      <c r="GM457" s="372"/>
      <c r="GN457" s="372"/>
      <c r="GO457" s="372"/>
      <c r="GP457" s="372"/>
      <c r="GQ457" s="372"/>
      <c r="GR457" s="372"/>
      <c r="GS457" s="372"/>
      <c r="GT457" s="372"/>
      <c r="GU457" s="372"/>
      <c r="GV457" s="372"/>
      <c r="GW457" s="372"/>
      <c r="GX457" s="372"/>
      <c r="GY457" s="372"/>
      <c r="GZ457" s="372"/>
    </row>
    <row r="458" spans="1:211" s="373" customFormat="1" ht="15" customHeight="1" thickBot="1" x14ac:dyDescent="0.25">
      <c r="A458" s="192">
        <f>SWDATA!O443</f>
        <v>0</v>
      </c>
      <c r="B458" s="192">
        <f>SWDATA!M443</f>
        <v>0</v>
      </c>
      <c r="C458" s="201">
        <f>IF(AND(SWDATA!M443=1,SWDATA!Q443="promotions"),SWDATA!P443,0)</f>
        <v>0</v>
      </c>
      <c r="D458" s="200">
        <f>ROW(SWDATA!M443)</f>
        <v>443</v>
      </c>
      <c r="E458" s="202">
        <f t="shared" si="1752"/>
        <v>0</v>
      </c>
      <c r="F458" s="203">
        <f t="shared" si="1738"/>
        <v>1</v>
      </c>
      <c r="G458" s="192" t="str">
        <f t="shared" si="1739"/>
        <v/>
      </c>
      <c r="H458" s="204"/>
      <c r="I458" s="390"/>
      <c r="J458" s="238">
        <f t="shared" si="1740"/>
        <v>0</v>
      </c>
      <c r="K458" s="239" t="str">
        <f t="shared" si="1741"/>
        <v/>
      </c>
      <c r="L458" s="342"/>
      <c r="M458" s="346"/>
      <c r="N458" s="340" t="str">
        <f>IF(LEN(SWDATA!F443)=0,"",N457)</f>
        <v/>
      </c>
      <c r="O458" s="296" t="str">
        <f>IF(LEN(SWDATA!G443)=0,"",O457)</f>
        <v/>
      </c>
      <c r="P458" s="297" t="str">
        <f>IF(LEN(SWDATA!C443)=0,"",SWDATA!C443)</f>
        <v/>
      </c>
      <c r="Q458" s="312" t="str">
        <f t="shared" si="1742"/>
        <v/>
      </c>
      <c r="R458" s="223" t="s">
        <v>575</v>
      </c>
      <c r="S458" s="224"/>
      <c r="T458" s="224"/>
      <c r="U458" s="264" t="s">
        <v>620</v>
      </c>
      <c r="V458" s="205" t="s">
        <v>221</v>
      </c>
      <c r="W458" s="266">
        <f>IF(OR(Is_Loading,LEN($A458)=0),"",SWDATA!P443)</f>
        <v>0</v>
      </c>
      <c r="X458" s="267">
        <f>IF(OR(Is_Loading,LEN($A458)=0),"",SWDATA!Q443)</f>
        <v>0</v>
      </c>
      <c r="Y458" s="267">
        <f>IF(OR(Is_Loading,LEN($A458)=0),"",SWDATA!R443)</f>
        <v>0</v>
      </c>
      <c r="Z458" s="266" t="str">
        <f t="shared" si="1754"/>
        <v/>
      </c>
      <c r="AA458" s="266">
        <f>IF(OR(Is_Loading,LEN($A458)=0),"",SWDATA!T443)</f>
        <v>0</v>
      </c>
      <c r="AB458" s="267">
        <f>IF(OR(Is_Loading,LEN($A458)=0),"",SWDATA!U443)</f>
        <v>0</v>
      </c>
      <c r="AC458" s="267">
        <f>IF(OR(Is_Loading,LEN($A458)=0),"",SWDATA!V443)</f>
        <v>0</v>
      </c>
      <c r="AD458" s="266" t="str">
        <f t="shared" si="1743"/>
        <v/>
      </c>
      <c r="AE458" s="266">
        <f>IF(OR(Is_Loading,LEN($A458)=0),"",SWDATA!X443)</f>
        <v>0</v>
      </c>
      <c r="AF458" s="267">
        <f>IF(OR(Is_Loading,LEN($A458)=0),"",SWDATA!Y443)</f>
        <v>0</v>
      </c>
      <c r="AG458" s="267">
        <f>IF(OR(Is_Loading,LEN($A458)=0),"",SWDATA!Z443)</f>
        <v>0</v>
      </c>
      <c r="AH458" s="266" t="str">
        <f t="shared" si="1744"/>
        <v/>
      </c>
      <c r="AI458" s="266">
        <f>IF(OR(Is_Loading,LEN($A458)=0),"",SWDATA!AB443)</f>
        <v>0</v>
      </c>
      <c r="AJ458" s="267">
        <f>IF(OR(Is_Loading,LEN($A458)=0),"",SWDATA!AC443)</f>
        <v>0</v>
      </c>
      <c r="AK458" s="267">
        <f>IF(OR(Is_Loading,LEN($A458)=0),"",SWDATA!AD443)</f>
        <v>0</v>
      </c>
      <c r="AL458" s="266" t="str">
        <f t="shared" si="1745"/>
        <v/>
      </c>
      <c r="AM458" s="266">
        <f>IF(OR(Is_Loading,LEN($A458)=0),"",SWDATA!AF443)</f>
        <v>0</v>
      </c>
      <c r="AN458" s="267">
        <f>IF(OR(Is_Loading,LEN($A458)=0),"",SWDATA!AG443)</f>
        <v>0</v>
      </c>
      <c r="AO458" s="323">
        <f>IF(OR(Is_Loading,LEN($A458)=0),"",SWDATA!AH443)</f>
        <v>0</v>
      </c>
      <c r="AP458" s="320" t="str">
        <f t="shared" si="1746"/>
        <v/>
      </c>
      <c r="AQ458" s="266">
        <f>IF(OR(Is_Loading,LEN($A458)=0),"",SWDATA!AJ443)</f>
        <v>0</v>
      </c>
      <c r="AR458" s="267">
        <f>IF(OR(Is_Loading,LEN($A458)=0),"",SWDATA!AK443)</f>
        <v>0</v>
      </c>
      <c r="AS458" s="267">
        <f>IF(OR(Is_Loading,LEN($A458)=0),"",SWDATA!AL443)</f>
        <v>0</v>
      </c>
      <c r="AT458" s="266" t="str">
        <f t="shared" si="1747"/>
        <v/>
      </c>
      <c r="AU458" s="266">
        <f>IF(OR(Is_Loading,LEN($A458)=0),"",SWDATA!AN443)</f>
        <v>0</v>
      </c>
      <c r="AV458" s="267">
        <f>IF(OR(Is_Loading,LEN($A458)=0),"",SWDATA!AO443)</f>
        <v>0</v>
      </c>
      <c r="AW458" s="267">
        <f>IF(OR(Is_Loading,LEN($A458)=0),"",SWDATA!AP443)</f>
        <v>0</v>
      </c>
      <c r="AX458" s="266" t="str">
        <f t="shared" si="1748"/>
        <v/>
      </c>
      <c r="AY458" s="266">
        <f>IF(OR(Is_Loading,LEN($A458)=0),"",SWDATA!AR443)</f>
        <v>0</v>
      </c>
      <c r="AZ458" s="267">
        <f>IF(OR(Is_Loading,LEN($A458)=0),"",SWDATA!AS443)</f>
        <v>0</v>
      </c>
      <c r="BA458" s="267">
        <f>IF(OR(Is_Loading,LEN($A458)=0),"",SWDATA!AT443)</f>
        <v>0</v>
      </c>
      <c r="BB458" s="266" t="str">
        <f t="shared" si="1749"/>
        <v/>
      </c>
      <c r="BC458" s="266">
        <f>IF(OR(Is_Loading,LEN($A458)=0),"",SWDATA!AV443)</f>
        <v>0</v>
      </c>
      <c r="BD458" s="267">
        <f>IF(OR(Is_Loading,LEN($A458)=0),"",SWDATA!AW443)</f>
        <v>0</v>
      </c>
      <c r="BE458" s="323">
        <f>IF(OR(Is_Loading,LEN($A458)=0),"",SWDATA!AX443)</f>
        <v>0</v>
      </c>
      <c r="BF458" s="320" t="str">
        <f t="shared" si="1750"/>
        <v/>
      </c>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s="201"/>
      <c r="CO458" s="201"/>
      <c r="CP458" s="201"/>
      <c r="CQ458" s="201"/>
      <c r="CR458" s="201"/>
      <c r="CS458" s="201"/>
      <c r="CT458" s="201"/>
      <c r="CU458" s="201"/>
      <c r="CV458" s="201"/>
      <c r="CW458" s="201"/>
      <c r="CX458" s="201"/>
      <c r="CY458" s="201"/>
      <c r="CZ458" s="201"/>
      <c r="DA458" s="201"/>
      <c r="DB458" s="201"/>
      <c r="DC458" s="201"/>
      <c r="DD458" s="201"/>
      <c r="DE458" s="201"/>
      <c r="DF458" s="201"/>
      <c r="DG458" s="201"/>
      <c r="DH458" s="201"/>
      <c r="DI458" s="201"/>
      <c r="DJ458" s="201"/>
      <c r="DK458" s="201"/>
      <c r="DL458" s="201"/>
      <c r="DM458" s="201"/>
      <c r="DN458" s="201"/>
      <c r="DS458" s="372"/>
      <c r="DT458" s="374"/>
      <c r="DU458" s="375"/>
      <c r="DV458" s="375"/>
      <c r="DW458" s="375"/>
      <c r="DX458" s="375">
        <v>1</v>
      </c>
      <c r="DY458" s="375">
        <f t="shared" ref="DY458:DY478" si="1791">DV458</f>
        <v>0</v>
      </c>
      <c r="DZ458" s="375">
        <f t="shared" ref="DZ458:DZ478" si="1792">DW458</f>
        <v>0</v>
      </c>
      <c r="EA458" s="375">
        <f t="shared" ref="EA458:EA478" si="1793">DX458</f>
        <v>1</v>
      </c>
      <c r="EB458" s="375">
        <f t="shared" ref="EB458:EB478" si="1794">DY458</f>
        <v>0</v>
      </c>
      <c r="EC458" s="375">
        <f t="shared" ref="EC458:EC478" si="1795">DZ458</f>
        <v>0</v>
      </c>
      <c r="ED458" s="375">
        <f t="shared" ref="ED458:ED478" si="1796">EA458</f>
        <v>1</v>
      </c>
      <c r="EE458" s="375">
        <f t="shared" ref="EE458:EE478" si="1797">EB458</f>
        <v>0</v>
      </c>
      <c r="EF458" s="375">
        <f t="shared" ref="EF458:EF478" si="1798">EC458</f>
        <v>0</v>
      </c>
      <c r="EG458" s="375">
        <f t="shared" ref="EG458:EG478" si="1799">ED458</f>
        <v>1</v>
      </c>
      <c r="EH458" s="375">
        <f t="shared" ref="EH458:EH478" si="1800">EE458</f>
        <v>0</v>
      </c>
      <c r="EI458" s="375">
        <f t="shared" ref="EI458:EI478" si="1801">EF458</f>
        <v>0</v>
      </c>
      <c r="EJ458" s="375">
        <f t="shared" ref="EJ458:EJ478" si="1802">EG458</f>
        <v>1</v>
      </c>
      <c r="EK458" s="375">
        <f t="shared" ref="EK458:EK478" si="1803">EH458</f>
        <v>0</v>
      </c>
      <c r="EL458" s="375">
        <f t="shared" ref="EL458:EL478" si="1804">EI458</f>
        <v>0</v>
      </c>
      <c r="EM458" s="375">
        <f t="shared" ref="EM458:EM478" si="1805">EJ458</f>
        <v>1</v>
      </c>
      <c r="EN458" s="375">
        <f t="shared" ref="EN458:EN478" si="1806">EK458</f>
        <v>0</v>
      </c>
      <c r="EO458" s="375">
        <f t="shared" ref="EO458:EO478" si="1807">EL458</f>
        <v>0</v>
      </c>
      <c r="EP458" s="375">
        <f t="shared" ref="EP458:EP478" si="1808">EM458</f>
        <v>1</v>
      </c>
      <c r="EQ458" s="375">
        <f t="shared" ref="EQ458:EQ478" si="1809">EN458</f>
        <v>0</v>
      </c>
      <c r="ER458" s="375">
        <f t="shared" ref="ER458:ER478" si="1810">EO458</f>
        <v>0</v>
      </c>
      <c r="ES458" s="375">
        <f t="shared" ref="ES458:ES478" si="1811">EP458</f>
        <v>1</v>
      </c>
      <c r="ET458" s="375">
        <f t="shared" ref="ET458:ET478" si="1812">EQ458</f>
        <v>0</v>
      </c>
      <c r="EU458" s="375">
        <f t="shared" ref="EU458:EU478" si="1813">ER458</f>
        <v>0</v>
      </c>
      <c r="EV458" s="375">
        <f t="shared" ref="EV458:EV478" si="1814">ES458</f>
        <v>1</v>
      </c>
      <c r="EW458" s="375">
        <f t="shared" ref="EW458:EW478" si="1815">ET458</f>
        <v>0</v>
      </c>
      <c r="EX458" s="375">
        <f t="shared" ref="EX458:EX478" si="1816">EU458</f>
        <v>0</v>
      </c>
      <c r="EY458" s="375">
        <f t="shared" ref="EY458:EY478" si="1817">EV458</f>
        <v>1</v>
      </c>
      <c r="EZ458" s="375">
        <f t="shared" ref="EZ458:EZ478" si="1818">EW458</f>
        <v>0</v>
      </c>
      <c r="FA458" s="375">
        <f t="shared" ref="FA458:FA478" si="1819">EX458</f>
        <v>0</v>
      </c>
      <c r="FB458" s="375">
        <f t="shared" ref="FB458:FB478" si="1820">EY458</f>
        <v>1</v>
      </c>
      <c r="FC458" s="375">
        <f t="shared" ref="FC458:FC478" si="1821">EZ458</f>
        <v>0</v>
      </c>
      <c r="FD458" s="375">
        <f t="shared" ref="FD458:FD478" si="1822">FA458</f>
        <v>0</v>
      </c>
      <c r="FE458" s="376"/>
      <c r="FF458" s="372"/>
      <c r="FG458" s="372"/>
      <c r="FH458" s="372"/>
      <c r="FI458" s="372"/>
      <c r="FJ458" s="372"/>
      <c r="FK458" s="372"/>
      <c r="FL458" s="372"/>
      <c r="FM458" s="372"/>
      <c r="FN458" s="372"/>
      <c r="FO458" s="372"/>
      <c r="FP458" s="372"/>
      <c r="FQ458" s="372"/>
      <c r="FR458" s="372"/>
      <c r="FS458" s="372"/>
      <c r="FT458" s="372"/>
      <c r="FU458" s="372"/>
      <c r="FV458" s="372"/>
      <c r="FW458" s="372"/>
      <c r="FX458" s="372"/>
      <c r="FY458" s="372"/>
      <c r="FZ458" s="372"/>
      <c r="GA458" s="372"/>
      <c r="GB458" s="372"/>
      <c r="GC458" s="372"/>
      <c r="GD458" s="372"/>
      <c r="GE458" s="372"/>
      <c r="GF458" s="372"/>
      <c r="GG458" s="372"/>
      <c r="GH458" s="372"/>
      <c r="GI458" s="372"/>
      <c r="GJ458" s="372"/>
      <c r="GK458" s="372"/>
      <c r="GL458" s="372"/>
      <c r="GM458" s="372"/>
      <c r="GN458" s="372"/>
      <c r="GO458" s="372"/>
      <c r="GP458" s="372"/>
      <c r="GQ458" s="372"/>
      <c r="GR458" s="372"/>
      <c r="GS458" s="372"/>
      <c r="GT458" s="372"/>
      <c r="GU458" s="372"/>
      <c r="GV458" s="372"/>
      <c r="GW458" s="372"/>
      <c r="GX458" s="372"/>
      <c r="GY458" s="372"/>
      <c r="GZ458" s="372"/>
      <c r="HA458" s="372"/>
      <c r="HB458" s="372"/>
      <c r="HC458" s="372"/>
    </row>
    <row r="459" spans="1:211" s="373" customFormat="1" ht="15" customHeight="1" thickTop="1" x14ac:dyDescent="0.2">
      <c r="A459" s="192">
        <f>SWDATA!O444</f>
        <v>0</v>
      </c>
      <c r="B459" s="192">
        <f>SWDATA!M444</f>
        <v>0</v>
      </c>
      <c r="C459" s="201">
        <f>IF(AND(SWDATA!M444=1,SWDATA!Q444="promotions"),SWDATA!P444,0)</f>
        <v>0</v>
      </c>
      <c r="D459" s="365">
        <f>ROW(SWDATA!M444)</f>
        <v>444</v>
      </c>
      <c r="E459" s="202">
        <f t="shared" si="1752"/>
        <v>0</v>
      </c>
      <c r="F459" s="203">
        <f t="shared" si="1738"/>
        <v>1</v>
      </c>
      <c r="G459" s="192" t="str">
        <f t="shared" si="1739"/>
        <v/>
      </c>
      <c r="H459" s="204"/>
      <c r="I459" s="390"/>
      <c r="J459" s="238">
        <f t="shared" si="1740"/>
        <v>0</v>
      </c>
      <c r="K459" s="239" t="str">
        <f t="shared" si="1741"/>
        <v/>
      </c>
      <c r="L459" s="342"/>
      <c r="M459" s="345"/>
      <c r="N459" s="340" t="str">
        <f>IF(LEN(SWDATA!F444)=0,"",N458)</f>
        <v/>
      </c>
      <c r="O459" s="296" t="str">
        <f>IF(LEN(SWDATA!G444)=0,"",O458)</f>
        <v/>
      </c>
      <c r="P459" s="297" t="str">
        <f>IF(LEN(SWDATA!C444)=0,"",SWDATA!C444)</f>
        <v/>
      </c>
      <c r="Q459" s="312" t="str">
        <f t="shared" si="1742"/>
        <v/>
      </c>
      <c r="R459" s="223" t="s">
        <v>261</v>
      </c>
      <c r="S459" s="224"/>
      <c r="T459" s="224"/>
      <c r="U459" s="264" t="s">
        <v>601</v>
      </c>
      <c r="V459" s="205" t="s">
        <v>221</v>
      </c>
      <c r="W459" s="266">
        <f>IF(OR(Is_Loading,LEN($A459)=0),"",SWDATA!P444)</f>
        <v>0</v>
      </c>
      <c r="X459" s="267">
        <f>IF(OR(Is_Loading,LEN($A459)=0),"",SWDATA!Q444)</f>
        <v>0</v>
      </c>
      <c r="Y459" s="267">
        <f>IF(OR(Is_Loading,LEN($A459)=0),"",SWDATA!R444)</f>
        <v>0</v>
      </c>
      <c r="Z459" s="266" t="str">
        <f t="shared" ref="Z459:Z473" si="1823">IF($A459=0,"",CHOOSE($F459,SUM(W459:Y459),SUM(W459:Y459)/3,Y459))</f>
        <v/>
      </c>
      <c r="AA459" s="266">
        <f>IF(OR(Is_Loading,LEN($A459)=0),"",SWDATA!T444)</f>
        <v>0</v>
      </c>
      <c r="AB459" s="267">
        <f>IF(OR(Is_Loading,LEN($A459)=0),"",SWDATA!U444)</f>
        <v>0</v>
      </c>
      <c r="AC459" s="267">
        <f>IF(OR(Is_Loading,LEN($A459)=0),"",SWDATA!V444)</f>
        <v>0</v>
      </c>
      <c r="AD459" s="266" t="str">
        <f t="shared" si="1743"/>
        <v/>
      </c>
      <c r="AE459" s="266">
        <f>IF(OR(Is_Loading,LEN($A459)=0),"",SWDATA!X444)</f>
        <v>0</v>
      </c>
      <c r="AF459" s="267">
        <f>IF(OR(Is_Loading,LEN($A459)=0),"",SWDATA!Y444)</f>
        <v>0</v>
      </c>
      <c r="AG459" s="267">
        <f>IF(OR(Is_Loading,LEN($A459)=0),"",SWDATA!Z444)</f>
        <v>0</v>
      </c>
      <c r="AH459" s="266" t="str">
        <f t="shared" si="1744"/>
        <v/>
      </c>
      <c r="AI459" s="266">
        <f>IF(OR(Is_Loading,LEN($A459)=0),"",SWDATA!AB444)</f>
        <v>0</v>
      </c>
      <c r="AJ459" s="267">
        <f>IF(OR(Is_Loading,LEN($A459)=0),"",SWDATA!AC444)</f>
        <v>0</v>
      </c>
      <c r="AK459" s="267">
        <f>IF(OR(Is_Loading,LEN($A459)=0),"",SWDATA!AD444)</f>
        <v>0</v>
      </c>
      <c r="AL459" s="266" t="str">
        <f t="shared" si="1745"/>
        <v/>
      </c>
      <c r="AM459" s="266">
        <f>IF(OR(Is_Loading,LEN($A459)=0),"",SWDATA!AF444)</f>
        <v>0</v>
      </c>
      <c r="AN459" s="267">
        <f>IF(OR(Is_Loading,LEN($A459)=0),"",SWDATA!AG444)</f>
        <v>0</v>
      </c>
      <c r="AO459" s="323">
        <f>IF(OR(Is_Loading,LEN($A459)=0),"",SWDATA!AH444)</f>
        <v>0</v>
      </c>
      <c r="AP459" s="320" t="str">
        <f t="shared" si="1746"/>
        <v/>
      </c>
      <c r="AQ459" s="266">
        <f>IF(OR(Is_Loading,LEN($A459)=0),"",SWDATA!AJ444)</f>
        <v>0</v>
      </c>
      <c r="AR459" s="267">
        <f>IF(OR(Is_Loading,LEN($A459)=0),"",SWDATA!AK444)</f>
        <v>0</v>
      </c>
      <c r="AS459" s="267">
        <f>IF(OR(Is_Loading,LEN($A459)=0),"",SWDATA!AL444)</f>
        <v>0</v>
      </c>
      <c r="AT459" s="266" t="str">
        <f t="shared" si="1747"/>
        <v/>
      </c>
      <c r="AU459" s="266">
        <f>IF(OR(Is_Loading,LEN($A459)=0),"",SWDATA!AN444)</f>
        <v>0</v>
      </c>
      <c r="AV459" s="267">
        <f>IF(OR(Is_Loading,LEN($A459)=0),"",SWDATA!AO444)</f>
        <v>0</v>
      </c>
      <c r="AW459" s="267">
        <f>IF(OR(Is_Loading,LEN($A459)=0),"",SWDATA!AP444)</f>
        <v>0</v>
      </c>
      <c r="AX459" s="266" t="str">
        <f t="shared" si="1748"/>
        <v/>
      </c>
      <c r="AY459" s="266">
        <f>IF(OR(Is_Loading,LEN($A459)=0),"",SWDATA!AR444)</f>
        <v>0</v>
      </c>
      <c r="AZ459" s="267">
        <f>IF(OR(Is_Loading,LEN($A459)=0),"",SWDATA!AS444)</f>
        <v>0</v>
      </c>
      <c r="BA459" s="267">
        <f>IF(OR(Is_Loading,LEN($A459)=0),"",SWDATA!AT444)</f>
        <v>0</v>
      </c>
      <c r="BB459" s="266" t="str">
        <f t="shared" si="1749"/>
        <v/>
      </c>
      <c r="BC459" s="266">
        <f>IF(OR(Is_Loading,LEN($A459)=0),"",SWDATA!AV444)</f>
        <v>0</v>
      </c>
      <c r="BD459" s="267">
        <f>IF(OR(Is_Loading,LEN($A459)=0),"",SWDATA!AW444)</f>
        <v>0</v>
      </c>
      <c r="BE459" s="323">
        <f>IF(OR(Is_Loading,LEN($A459)=0),"",SWDATA!AX444)</f>
        <v>0</v>
      </c>
      <c r="BF459" s="320" t="str">
        <f t="shared" si="1750"/>
        <v/>
      </c>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s="201"/>
      <c r="CO459" s="201"/>
      <c r="CP459" s="201"/>
      <c r="CQ459" s="201"/>
      <c r="CR459" s="201"/>
      <c r="CS459" s="201"/>
      <c r="CT459" s="201"/>
      <c r="CU459" s="201"/>
      <c r="CV459" s="201"/>
      <c r="CW459" s="201"/>
      <c r="CX459" s="201"/>
      <c r="CY459" s="201"/>
      <c r="CZ459" s="201"/>
      <c r="DA459" s="201"/>
      <c r="DB459" s="201"/>
      <c r="DC459" s="201"/>
      <c r="DD459" s="201"/>
      <c r="DE459" s="201"/>
      <c r="DF459" s="201"/>
      <c r="DG459" s="201"/>
      <c r="DH459" s="201"/>
      <c r="DI459" s="201"/>
      <c r="DJ459" s="201"/>
      <c r="DK459" s="201"/>
      <c r="DL459" s="201"/>
      <c r="DM459" s="201"/>
      <c r="DN459" s="201"/>
      <c r="DS459" s="372"/>
      <c r="DT459" s="374"/>
      <c r="DU459" s="375"/>
      <c r="DV459" s="375"/>
      <c r="DW459" s="375"/>
      <c r="DX459" s="375">
        <v>1</v>
      </c>
      <c r="DY459" s="375">
        <f t="shared" si="1791"/>
        <v>0</v>
      </c>
      <c r="DZ459" s="375">
        <f t="shared" si="1792"/>
        <v>0</v>
      </c>
      <c r="EA459" s="375">
        <f t="shared" si="1793"/>
        <v>1</v>
      </c>
      <c r="EB459" s="375">
        <f t="shared" si="1794"/>
        <v>0</v>
      </c>
      <c r="EC459" s="375">
        <f t="shared" si="1795"/>
        <v>0</v>
      </c>
      <c r="ED459" s="375">
        <f t="shared" si="1796"/>
        <v>1</v>
      </c>
      <c r="EE459" s="375">
        <f t="shared" si="1797"/>
        <v>0</v>
      </c>
      <c r="EF459" s="375">
        <f t="shared" si="1798"/>
        <v>0</v>
      </c>
      <c r="EG459" s="375">
        <f t="shared" si="1799"/>
        <v>1</v>
      </c>
      <c r="EH459" s="375">
        <f t="shared" si="1800"/>
        <v>0</v>
      </c>
      <c r="EI459" s="375">
        <f t="shared" si="1801"/>
        <v>0</v>
      </c>
      <c r="EJ459" s="375">
        <f t="shared" si="1802"/>
        <v>1</v>
      </c>
      <c r="EK459" s="375">
        <f t="shared" si="1803"/>
        <v>0</v>
      </c>
      <c r="EL459" s="375">
        <f t="shared" si="1804"/>
        <v>0</v>
      </c>
      <c r="EM459" s="375">
        <f t="shared" si="1805"/>
        <v>1</v>
      </c>
      <c r="EN459" s="375">
        <f t="shared" si="1806"/>
        <v>0</v>
      </c>
      <c r="EO459" s="375">
        <f t="shared" si="1807"/>
        <v>0</v>
      </c>
      <c r="EP459" s="375">
        <f t="shared" si="1808"/>
        <v>1</v>
      </c>
      <c r="EQ459" s="375">
        <f t="shared" si="1809"/>
        <v>0</v>
      </c>
      <c r="ER459" s="375">
        <f t="shared" si="1810"/>
        <v>0</v>
      </c>
      <c r="ES459" s="375">
        <f t="shared" si="1811"/>
        <v>1</v>
      </c>
      <c r="ET459" s="375">
        <f t="shared" si="1812"/>
        <v>0</v>
      </c>
      <c r="EU459" s="375">
        <f t="shared" si="1813"/>
        <v>0</v>
      </c>
      <c r="EV459" s="375">
        <f t="shared" si="1814"/>
        <v>1</v>
      </c>
      <c r="EW459" s="375">
        <f t="shared" si="1815"/>
        <v>0</v>
      </c>
      <c r="EX459" s="375">
        <f t="shared" si="1816"/>
        <v>0</v>
      </c>
      <c r="EY459" s="375">
        <f t="shared" si="1817"/>
        <v>1</v>
      </c>
      <c r="EZ459" s="375">
        <f t="shared" si="1818"/>
        <v>0</v>
      </c>
      <c r="FA459" s="375">
        <f t="shared" si="1819"/>
        <v>0</v>
      </c>
      <c r="FB459" s="375">
        <f t="shared" si="1820"/>
        <v>1</v>
      </c>
      <c r="FC459" s="375">
        <f t="shared" si="1821"/>
        <v>0</v>
      </c>
      <c r="FD459" s="375">
        <f t="shared" si="1822"/>
        <v>0</v>
      </c>
      <c r="FE459" s="376"/>
      <c r="FF459" s="372"/>
      <c r="FG459" s="372"/>
      <c r="FH459" s="372"/>
      <c r="FI459" s="372"/>
      <c r="FJ459" s="372"/>
      <c r="FK459" s="372"/>
      <c r="FL459" s="372"/>
      <c r="FM459" s="372"/>
      <c r="FN459" s="372"/>
      <c r="FO459" s="372"/>
      <c r="FP459" s="372"/>
      <c r="FQ459" s="372"/>
      <c r="FR459" s="372"/>
      <c r="FS459" s="372"/>
      <c r="FT459" s="372"/>
      <c r="FU459" s="372"/>
      <c r="FV459" s="372"/>
      <c r="FW459" s="372"/>
      <c r="FX459" s="372"/>
      <c r="FY459" s="372"/>
      <c r="FZ459" s="372"/>
      <c r="GA459" s="372"/>
      <c r="GB459" s="372"/>
      <c r="GC459" s="372"/>
      <c r="GD459" s="372"/>
      <c r="GE459" s="372"/>
      <c r="GF459" s="372"/>
      <c r="GG459" s="372"/>
      <c r="GH459" s="372"/>
      <c r="GI459" s="372"/>
      <c r="GJ459" s="372"/>
      <c r="GK459" s="372"/>
      <c r="GL459" s="372"/>
      <c r="GM459" s="372"/>
      <c r="GN459" s="372"/>
      <c r="GO459" s="372"/>
      <c r="GP459" s="372"/>
      <c r="GQ459" s="372"/>
      <c r="GR459" s="372"/>
      <c r="GS459" s="372"/>
      <c r="GT459" s="372"/>
      <c r="GU459" s="372"/>
      <c r="GV459" s="372"/>
      <c r="GW459" s="372"/>
      <c r="GX459" s="372"/>
      <c r="GY459" s="372"/>
      <c r="GZ459" s="372"/>
      <c r="HA459" s="372"/>
      <c r="HB459" s="372"/>
      <c r="HC459" s="372"/>
    </row>
    <row r="460" spans="1:211" s="373" customFormat="1" ht="15" customHeight="1" x14ac:dyDescent="0.2">
      <c r="A460" s="366">
        <f>SWDATA!O445</f>
        <v>0</v>
      </c>
      <c r="B460" s="366">
        <f>SWDATA!M445</f>
        <v>0</v>
      </c>
      <c r="C460" s="351">
        <f>IF(AND(SWDATA!M445=1,SWDATA!Q445="promotions"),SWDATA!P445,0)</f>
        <v>0</v>
      </c>
      <c r="D460" s="367">
        <f>ROW(SWDATA!M445)</f>
        <v>445</v>
      </c>
      <c r="E460" s="368">
        <f t="shared" si="1752"/>
        <v>0</v>
      </c>
      <c r="F460" s="369">
        <f t="shared" si="1738"/>
        <v>1</v>
      </c>
      <c r="G460" s="366" t="str">
        <f t="shared" si="1739"/>
        <v/>
      </c>
      <c r="H460" s="370"/>
      <c r="J460" s="238">
        <f t="shared" si="1740"/>
        <v>0</v>
      </c>
      <c r="K460" s="239" t="str">
        <f t="shared" si="1741"/>
        <v/>
      </c>
      <c r="L460" s="342"/>
      <c r="M460" s="345"/>
      <c r="N460" s="340" t="str">
        <f>IF(LEN(SWDATA!F445)=0,"",N459)</f>
        <v/>
      </c>
      <c r="O460" s="296" t="str">
        <f>IF(LEN(SWDATA!G445)=0,"",O459)</f>
        <v/>
      </c>
      <c r="P460" s="297" t="str">
        <f>IF(LEN(SWDATA!C445)=0,"",SWDATA!C445)</f>
        <v/>
      </c>
      <c r="Q460" s="312" t="str">
        <f t="shared" si="1742"/>
        <v/>
      </c>
      <c r="R460" s="223" t="s">
        <v>261</v>
      </c>
      <c r="S460" s="224"/>
      <c r="T460" s="224"/>
      <c r="U460" s="264" t="s">
        <v>611</v>
      </c>
      <c r="V460" s="205" t="s">
        <v>221</v>
      </c>
      <c r="W460" s="266">
        <f>IF(OR(Is_Loading,LEN($A460)=0),"",SWDATA!P445)</f>
        <v>0</v>
      </c>
      <c r="X460" s="267">
        <f>IF(OR(Is_Loading,LEN($A460)=0),"",SWDATA!Q445)</f>
        <v>0</v>
      </c>
      <c r="Y460" s="267">
        <f>IF(OR(Is_Loading,LEN($A460)=0),"",SWDATA!R445)</f>
        <v>0</v>
      </c>
      <c r="Z460" s="266" t="str">
        <f t="shared" si="1823"/>
        <v/>
      </c>
      <c r="AA460" s="266">
        <f>IF(OR(Is_Loading,LEN($A460)=0),"",SWDATA!T445)</f>
        <v>0</v>
      </c>
      <c r="AB460" s="267">
        <f>IF(OR(Is_Loading,LEN($A460)=0),"",SWDATA!U445)</f>
        <v>0</v>
      </c>
      <c r="AC460" s="267">
        <f>IF(OR(Is_Loading,LEN($A460)=0),"",SWDATA!V445)</f>
        <v>0</v>
      </c>
      <c r="AD460" s="266" t="str">
        <f t="shared" si="1743"/>
        <v/>
      </c>
      <c r="AE460" s="266">
        <f>IF(OR(Is_Loading,LEN($A460)=0),"",SWDATA!X445)</f>
        <v>0</v>
      </c>
      <c r="AF460" s="267">
        <f>IF(OR(Is_Loading,LEN($A460)=0),"",SWDATA!Y445)</f>
        <v>0</v>
      </c>
      <c r="AG460" s="267">
        <f>IF(OR(Is_Loading,LEN($A460)=0),"",SWDATA!Z445)</f>
        <v>0</v>
      </c>
      <c r="AH460" s="266" t="str">
        <f t="shared" si="1744"/>
        <v/>
      </c>
      <c r="AI460" s="266">
        <f>IF(OR(Is_Loading,LEN($A460)=0),"",SWDATA!AB445)</f>
        <v>0</v>
      </c>
      <c r="AJ460" s="267">
        <f>IF(OR(Is_Loading,LEN($A460)=0),"",SWDATA!AC445)</f>
        <v>0</v>
      </c>
      <c r="AK460" s="267">
        <f>IF(OR(Is_Loading,LEN($A460)=0),"",SWDATA!AD445)</f>
        <v>0</v>
      </c>
      <c r="AL460" s="266" t="str">
        <f t="shared" si="1745"/>
        <v/>
      </c>
      <c r="AM460" s="266">
        <f>IF(OR(Is_Loading,LEN($A460)=0),"",SWDATA!AF445)</f>
        <v>0</v>
      </c>
      <c r="AN460" s="267">
        <f>IF(OR(Is_Loading,LEN($A460)=0),"",SWDATA!AG445)</f>
        <v>0</v>
      </c>
      <c r="AO460" s="323">
        <f>IF(OR(Is_Loading,LEN($A460)=0),"",SWDATA!AH445)</f>
        <v>0</v>
      </c>
      <c r="AP460" s="320" t="str">
        <f t="shared" si="1746"/>
        <v/>
      </c>
      <c r="AQ460" s="266">
        <f>IF(OR(Is_Loading,LEN($A460)=0),"",SWDATA!AJ445)</f>
        <v>0</v>
      </c>
      <c r="AR460" s="267">
        <f>IF(OR(Is_Loading,LEN($A460)=0),"",SWDATA!AK445)</f>
        <v>0</v>
      </c>
      <c r="AS460" s="267">
        <f>IF(OR(Is_Loading,LEN($A460)=0),"",SWDATA!AL445)</f>
        <v>0</v>
      </c>
      <c r="AT460" s="266" t="str">
        <f t="shared" si="1747"/>
        <v/>
      </c>
      <c r="AU460" s="266">
        <f>IF(OR(Is_Loading,LEN($A460)=0),"",SWDATA!AN445)</f>
        <v>0</v>
      </c>
      <c r="AV460" s="267">
        <f>IF(OR(Is_Loading,LEN($A460)=0),"",SWDATA!AO445)</f>
        <v>0</v>
      </c>
      <c r="AW460" s="267">
        <f>IF(OR(Is_Loading,LEN($A460)=0),"",SWDATA!AP445)</f>
        <v>0</v>
      </c>
      <c r="AX460" s="266" t="str">
        <f t="shared" si="1748"/>
        <v/>
      </c>
      <c r="AY460" s="266">
        <f>IF(OR(Is_Loading,LEN($A460)=0),"",SWDATA!AR445)</f>
        <v>0</v>
      </c>
      <c r="AZ460" s="267">
        <f>IF(OR(Is_Loading,LEN($A460)=0),"",SWDATA!AS445)</f>
        <v>0</v>
      </c>
      <c r="BA460" s="267">
        <f>IF(OR(Is_Loading,LEN($A460)=0),"",SWDATA!AT445)</f>
        <v>0</v>
      </c>
      <c r="BB460" s="266" t="str">
        <f t="shared" si="1749"/>
        <v/>
      </c>
      <c r="BC460" s="266">
        <f>IF(OR(Is_Loading,LEN($A460)=0),"",SWDATA!AV445)</f>
        <v>0</v>
      </c>
      <c r="BD460" s="267">
        <f>IF(OR(Is_Loading,LEN($A460)=0),"",SWDATA!AW445)</f>
        <v>0</v>
      </c>
      <c r="BE460" s="323">
        <f>IF(OR(Is_Loading,LEN($A460)=0),"",SWDATA!AX445)</f>
        <v>0</v>
      </c>
      <c r="BF460" s="320" t="str">
        <f t="shared" si="1750"/>
        <v/>
      </c>
      <c r="BG460" s="11"/>
      <c r="BH460" s="11"/>
      <c r="BI460" s="11"/>
      <c r="BJ460" s="11"/>
      <c r="BK460" s="11"/>
      <c r="BL460" s="11"/>
      <c r="BM460" s="11"/>
      <c r="BN460" s="11"/>
      <c r="BO460" s="11"/>
      <c r="BP460" s="11"/>
      <c r="BQ460" s="11"/>
      <c r="BR460" s="11"/>
      <c r="BS460" s="11"/>
      <c r="BT460" s="11"/>
      <c r="BU460" s="11"/>
      <c r="BV460" s="11"/>
      <c r="BW460" s="11"/>
      <c r="BX460" s="11"/>
      <c r="BY460" s="11"/>
      <c r="BZ460" s="11"/>
      <c r="CA460" s="11"/>
      <c r="CB460" s="11"/>
      <c r="CC460" s="11"/>
      <c r="CD460" s="11"/>
      <c r="CE460" s="11"/>
      <c r="CF460" s="11"/>
      <c r="CG460" s="11"/>
      <c r="CH460" s="11"/>
      <c r="CI460" s="11"/>
      <c r="CJ460" s="11"/>
      <c r="CK460" s="11"/>
      <c r="CL460" s="11"/>
      <c r="CM460" s="11"/>
      <c r="CN460" s="351"/>
      <c r="CO460" s="351"/>
      <c r="CP460" s="351"/>
      <c r="CQ460" s="351"/>
      <c r="CR460" s="351"/>
      <c r="CS460" s="351"/>
      <c r="CT460" s="351"/>
      <c r="CU460" s="351"/>
      <c r="CV460" s="351"/>
      <c r="CW460" s="351"/>
      <c r="CX460" s="351"/>
      <c r="CY460" s="351"/>
      <c r="CZ460" s="351"/>
      <c r="DA460" s="351"/>
      <c r="DB460" s="351"/>
      <c r="DC460" s="351"/>
      <c r="DD460" s="351"/>
      <c r="DE460" s="351"/>
      <c r="DF460" s="351"/>
      <c r="DG460" s="351"/>
      <c r="DH460" s="351"/>
      <c r="DI460" s="351"/>
      <c r="DJ460" s="351"/>
      <c r="DK460" s="351"/>
      <c r="DL460" s="351"/>
      <c r="DM460" s="351"/>
      <c r="DN460" s="351"/>
      <c r="DQ460" s="373">
        <f t="shared" ref="DQ460" ca="1" si="1824">INDIRECT("'Metrics &amp; Attributes View'!"&amp;IF(ROW()-9=0, "", IF(13+ROW()/23-9&gt;26, CHAR(64+INT((ROW()-9-1)/26)),"")&amp;CHAR(65+MOD(13+ROW()/23-1, 26)))&amp;44)</f>
        <v>0</v>
      </c>
      <c r="DS460" s="372"/>
      <c r="DT460" s="374"/>
      <c r="DU460" s="375"/>
      <c r="DV460" s="375"/>
      <c r="DW460" s="375"/>
      <c r="DX460" s="375">
        <v>1</v>
      </c>
      <c r="DY460" s="375">
        <f t="shared" si="1791"/>
        <v>0</v>
      </c>
      <c r="DZ460" s="375">
        <f t="shared" si="1792"/>
        <v>0</v>
      </c>
      <c r="EA460" s="375">
        <f t="shared" si="1793"/>
        <v>1</v>
      </c>
      <c r="EB460" s="375">
        <f t="shared" si="1794"/>
        <v>0</v>
      </c>
      <c r="EC460" s="375">
        <f t="shared" si="1795"/>
        <v>0</v>
      </c>
      <c r="ED460" s="375">
        <f t="shared" si="1796"/>
        <v>1</v>
      </c>
      <c r="EE460" s="375">
        <f t="shared" si="1797"/>
        <v>0</v>
      </c>
      <c r="EF460" s="375">
        <f t="shared" si="1798"/>
        <v>0</v>
      </c>
      <c r="EG460" s="375">
        <f t="shared" si="1799"/>
        <v>1</v>
      </c>
      <c r="EH460" s="375">
        <f t="shared" si="1800"/>
        <v>0</v>
      </c>
      <c r="EI460" s="375">
        <f t="shared" si="1801"/>
        <v>0</v>
      </c>
      <c r="EJ460" s="375">
        <f t="shared" si="1802"/>
        <v>1</v>
      </c>
      <c r="EK460" s="375">
        <f t="shared" si="1803"/>
        <v>0</v>
      </c>
      <c r="EL460" s="375">
        <f t="shared" si="1804"/>
        <v>0</v>
      </c>
      <c r="EM460" s="375">
        <f t="shared" si="1805"/>
        <v>1</v>
      </c>
      <c r="EN460" s="375">
        <f t="shared" si="1806"/>
        <v>0</v>
      </c>
      <c r="EO460" s="375">
        <f t="shared" si="1807"/>
        <v>0</v>
      </c>
      <c r="EP460" s="375">
        <f t="shared" si="1808"/>
        <v>1</v>
      </c>
      <c r="EQ460" s="375">
        <f t="shared" si="1809"/>
        <v>0</v>
      </c>
      <c r="ER460" s="375">
        <f t="shared" si="1810"/>
        <v>0</v>
      </c>
      <c r="ES460" s="375">
        <f t="shared" si="1811"/>
        <v>1</v>
      </c>
      <c r="ET460" s="375">
        <f t="shared" si="1812"/>
        <v>0</v>
      </c>
      <c r="EU460" s="375">
        <f t="shared" si="1813"/>
        <v>0</v>
      </c>
      <c r="EV460" s="375">
        <f t="shared" si="1814"/>
        <v>1</v>
      </c>
      <c r="EW460" s="375">
        <f t="shared" si="1815"/>
        <v>0</v>
      </c>
      <c r="EX460" s="375">
        <f t="shared" si="1816"/>
        <v>0</v>
      </c>
      <c r="EY460" s="375">
        <f t="shared" si="1817"/>
        <v>1</v>
      </c>
      <c r="EZ460" s="375">
        <f t="shared" si="1818"/>
        <v>0</v>
      </c>
      <c r="FA460" s="375">
        <f t="shared" si="1819"/>
        <v>0</v>
      </c>
      <c r="FB460" s="375">
        <f t="shared" si="1820"/>
        <v>1</v>
      </c>
      <c r="FC460" s="375">
        <f t="shared" si="1821"/>
        <v>0</v>
      </c>
      <c r="FD460" s="375">
        <f t="shared" si="1822"/>
        <v>0</v>
      </c>
      <c r="FE460" s="376"/>
      <c r="FF460" s="372"/>
      <c r="FG460" s="372"/>
      <c r="FH460" s="372"/>
      <c r="FI460" s="372"/>
      <c r="FJ460" s="372"/>
      <c r="FK460" s="372"/>
      <c r="FL460" s="372"/>
      <c r="FM460" s="372"/>
      <c r="FN460" s="372"/>
      <c r="FO460" s="372"/>
      <c r="FP460" s="372"/>
      <c r="FQ460" s="372"/>
      <c r="FR460" s="372"/>
      <c r="FS460" s="372"/>
      <c r="FT460" s="372"/>
      <c r="FU460" s="372"/>
      <c r="FV460" s="372"/>
      <c r="FW460" s="372"/>
      <c r="FX460" s="372"/>
      <c r="FY460" s="372"/>
      <c r="FZ460" s="372"/>
      <c r="GA460" s="372"/>
      <c r="GB460" s="372"/>
      <c r="GC460" s="372"/>
      <c r="GD460" s="372"/>
      <c r="GE460" s="372"/>
      <c r="GF460" s="372"/>
      <c r="GG460" s="372"/>
      <c r="GH460" s="372"/>
      <c r="GI460" s="372"/>
      <c r="GJ460" s="372"/>
      <c r="GK460" s="372"/>
      <c r="GL460" s="372"/>
      <c r="GM460" s="372"/>
      <c r="GN460" s="372"/>
      <c r="GO460" s="372"/>
      <c r="GP460" s="372"/>
      <c r="GQ460" s="372"/>
      <c r="GR460" s="372"/>
      <c r="GS460" s="372"/>
      <c r="GT460" s="372"/>
      <c r="GU460" s="372"/>
      <c r="GV460" s="372"/>
      <c r="GW460" s="372"/>
      <c r="GX460" s="372"/>
      <c r="GY460" s="372"/>
      <c r="GZ460" s="372"/>
      <c r="HA460" s="372"/>
      <c r="HB460" s="372"/>
      <c r="HC460" s="372"/>
    </row>
    <row r="461" spans="1:211" s="373" customFormat="1" ht="15" customHeight="1" x14ac:dyDescent="0.2">
      <c r="A461" s="366">
        <f>SWDATA!O446</f>
        <v>0</v>
      </c>
      <c r="B461" s="366">
        <f>SWDATA!M446</f>
        <v>0</v>
      </c>
      <c r="C461" s="351">
        <f>IF(AND(SWDATA!M446=1,SWDATA!Q446="promotions"),SWDATA!P446,0)</f>
        <v>0</v>
      </c>
      <c r="D461" s="367">
        <f>ROW(SWDATA!M446)</f>
        <v>446</v>
      </c>
      <c r="E461" s="368">
        <f t="shared" si="1752"/>
        <v>0</v>
      </c>
      <c r="F461" s="369">
        <f t="shared" si="1738"/>
        <v>1</v>
      </c>
      <c r="G461" s="366" t="str">
        <f t="shared" si="1739"/>
        <v/>
      </c>
      <c r="H461" s="370"/>
      <c r="J461" s="238">
        <f t="shared" si="1740"/>
        <v>0</v>
      </c>
      <c r="K461" s="239" t="str">
        <f t="shared" si="1741"/>
        <v/>
      </c>
      <c r="L461" s="342"/>
      <c r="M461" s="345"/>
      <c r="N461" s="340" t="str">
        <f>IF(LEN(SWDATA!F446)=0,"",N460)</f>
        <v/>
      </c>
      <c r="O461" s="296" t="str">
        <f>IF(LEN(SWDATA!G446)=0,"",O460)</f>
        <v/>
      </c>
      <c r="P461" s="297" t="str">
        <f>IF(LEN(SWDATA!C446)=0,"",SWDATA!C446)</f>
        <v/>
      </c>
      <c r="Q461" s="312" t="str">
        <f t="shared" si="1742"/>
        <v/>
      </c>
      <c r="R461" s="223" t="s">
        <v>261</v>
      </c>
      <c r="S461" s="224"/>
      <c r="T461" s="224"/>
      <c r="U461" s="264" t="s">
        <v>598</v>
      </c>
      <c r="V461" s="205" t="s">
        <v>221</v>
      </c>
      <c r="W461" s="266">
        <f>IF(OR(Is_Loading,LEN($A461)=0),"",SWDATA!P446)</f>
        <v>0</v>
      </c>
      <c r="X461" s="267">
        <f>IF(OR(Is_Loading,LEN($A461)=0),"",SWDATA!Q446)</f>
        <v>0</v>
      </c>
      <c r="Y461" s="267">
        <f>IF(OR(Is_Loading,LEN($A461)=0),"",SWDATA!R446)</f>
        <v>0</v>
      </c>
      <c r="Z461" s="266" t="str">
        <f t="shared" si="1823"/>
        <v/>
      </c>
      <c r="AA461" s="266">
        <f>IF(OR(Is_Loading,LEN($A461)=0),"",SWDATA!T446)</f>
        <v>0</v>
      </c>
      <c r="AB461" s="267">
        <f>IF(OR(Is_Loading,LEN($A461)=0),"",SWDATA!U446)</f>
        <v>0</v>
      </c>
      <c r="AC461" s="267">
        <f>IF(OR(Is_Loading,LEN($A461)=0),"",SWDATA!V446)</f>
        <v>0</v>
      </c>
      <c r="AD461" s="266" t="str">
        <f t="shared" si="1743"/>
        <v/>
      </c>
      <c r="AE461" s="266">
        <f>IF(OR(Is_Loading,LEN($A461)=0),"",SWDATA!X446)</f>
        <v>0</v>
      </c>
      <c r="AF461" s="267">
        <f>IF(OR(Is_Loading,LEN($A461)=0),"",SWDATA!Y446)</f>
        <v>0</v>
      </c>
      <c r="AG461" s="267">
        <f>IF(OR(Is_Loading,LEN($A461)=0),"",SWDATA!Z446)</f>
        <v>0</v>
      </c>
      <c r="AH461" s="266" t="str">
        <f t="shared" si="1744"/>
        <v/>
      </c>
      <c r="AI461" s="266">
        <f>IF(OR(Is_Loading,LEN($A461)=0),"",SWDATA!AB446)</f>
        <v>0</v>
      </c>
      <c r="AJ461" s="267">
        <f>IF(OR(Is_Loading,LEN($A461)=0),"",SWDATA!AC446)</f>
        <v>0</v>
      </c>
      <c r="AK461" s="267">
        <f>IF(OR(Is_Loading,LEN($A461)=0),"",SWDATA!AD446)</f>
        <v>0</v>
      </c>
      <c r="AL461" s="266" t="str">
        <f t="shared" si="1745"/>
        <v/>
      </c>
      <c r="AM461" s="266">
        <f>IF(OR(Is_Loading,LEN($A461)=0),"",SWDATA!AF446)</f>
        <v>0</v>
      </c>
      <c r="AN461" s="267">
        <f>IF(OR(Is_Loading,LEN($A461)=0),"",SWDATA!AG446)</f>
        <v>0</v>
      </c>
      <c r="AO461" s="323">
        <f>IF(OR(Is_Loading,LEN($A461)=0),"",SWDATA!AH446)</f>
        <v>0</v>
      </c>
      <c r="AP461" s="320" t="str">
        <f t="shared" si="1746"/>
        <v/>
      </c>
      <c r="AQ461" s="266">
        <f>IF(OR(Is_Loading,LEN($A461)=0),"",SWDATA!AJ446)</f>
        <v>0</v>
      </c>
      <c r="AR461" s="267">
        <f>IF(OR(Is_Loading,LEN($A461)=0),"",SWDATA!AK446)</f>
        <v>0</v>
      </c>
      <c r="AS461" s="267">
        <f>IF(OR(Is_Loading,LEN($A461)=0),"",SWDATA!AL446)</f>
        <v>0</v>
      </c>
      <c r="AT461" s="266" t="str">
        <f t="shared" si="1747"/>
        <v/>
      </c>
      <c r="AU461" s="266">
        <f>IF(OR(Is_Loading,LEN($A461)=0),"",SWDATA!AN446)</f>
        <v>0</v>
      </c>
      <c r="AV461" s="267">
        <f>IF(OR(Is_Loading,LEN($A461)=0),"",SWDATA!AO446)</f>
        <v>0</v>
      </c>
      <c r="AW461" s="267">
        <f>IF(OR(Is_Loading,LEN($A461)=0),"",SWDATA!AP446)</f>
        <v>0</v>
      </c>
      <c r="AX461" s="266" t="str">
        <f t="shared" si="1748"/>
        <v/>
      </c>
      <c r="AY461" s="266">
        <f>IF(OR(Is_Loading,LEN($A461)=0),"",SWDATA!AR446)</f>
        <v>0</v>
      </c>
      <c r="AZ461" s="267">
        <f>IF(OR(Is_Loading,LEN($A461)=0),"",SWDATA!AS446)</f>
        <v>0</v>
      </c>
      <c r="BA461" s="267">
        <f>IF(OR(Is_Loading,LEN($A461)=0),"",SWDATA!AT446)</f>
        <v>0</v>
      </c>
      <c r="BB461" s="266" t="str">
        <f t="shared" si="1749"/>
        <v/>
      </c>
      <c r="BC461" s="266">
        <f>IF(OR(Is_Loading,LEN($A461)=0),"",SWDATA!AV446)</f>
        <v>0</v>
      </c>
      <c r="BD461" s="267">
        <f>IF(OR(Is_Loading,LEN($A461)=0),"",SWDATA!AW446)</f>
        <v>0</v>
      </c>
      <c r="BE461" s="323">
        <f>IF(OR(Is_Loading,LEN($A461)=0),"",SWDATA!AX446)</f>
        <v>0</v>
      </c>
      <c r="BF461" s="320" t="str">
        <f t="shared" si="1750"/>
        <v/>
      </c>
      <c r="BG461" s="11"/>
      <c r="BH461" s="11"/>
      <c r="BI461" s="11"/>
      <c r="BJ461" s="11"/>
      <c r="BK461" s="11"/>
      <c r="BL461" s="11"/>
      <c r="BM461" s="11"/>
      <c r="BN461" s="11"/>
      <c r="BO461" s="11"/>
      <c r="BP461" s="11"/>
      <c r="BQ461" s="11"/>
      <c r="BR461" s="11"/>
      <c r="BS461" s="11"/>
      <c r="BT461" s="11"/>
      <c r="BU461" s="11"/>
      <c r="BV461" s="11"/>
      <c r="BW461" s="11"/>
      <c r="BX461" s="11"/>
      <c r="BY461" s="11"/>
      <c r="BZ461" s="11"/>
      <c r="CA461" s="11"/>
      <c r="CB461" s="11"/>
      <c r="CC461" s="11"/>
      <c r="CD461" s="11"/>
      <c r="CE461" s="11"/>
      <c r="CF461" s="11"/>
      <c r="CG461" s="11"/>
      <c r="CH461" s="11"/>
      <c r="CI461" s="11"/>
      <c r="CJ461" s="11"/>
      <c r="CK461" s="11"/>
      <c r="CL461" s="11"/>
      <c r="CM461" s="11"/>
      <c r="CN461" s="351"/>
      <c r="CO461" s="351"/>
      <c r="CP461" s="351"/>
      <c r="CQ461" s="351"/>
      <c r="CR461" s="351"/>
      <c r="CS461" s="351"/>
      <c r="CT461" s="351"/>
      <c r="CU461" s="351"/>
      <c r="CV461" s="351"/>
      <c r="CW461" s="351"/>
      <c r="CX461" s="351"/>
      <c r="CY461" s="351"/>
      <c r="CZ461" s="351"/>
      <c r="DA461" s="351"/>
      <c r="DB461" s="351"/>
      <c r="DC461" s="351"/>
      <c r="DD461" s="351"/>
      <c r="DE461" s="351"/>
      <c r="DF461" s="351"/>
      <c r="DG461" s="351"/>
      <c r="DH461" s="351"/>
      <c r="DI461" s="351"/>
      <c r="DJ461" s="351"/>
      <c r="DK461" s="351"/>
      <c r="DL461" s="351"/>
      <c r="DM461" s="351"/>
      <c r="DN461" s="351"/>
      <c r="DS461" s="372"/>
      <c r="DT461" s="374"/>
      <c r="DU461" s="375"/>
      <c r="DV461" s="375"/>
      <c r="DW461" s="375"/>
      <c r="DX461" s="375">
        <v>1</v>
      </c>
      <c r="DY461" s="375">
        <f t="shared" si="1791"/>
        <v>0</v>
      </c>
      <c r="DZ461" s="375">
        <f t="shared" si="1792"/>
        <v>0</v>
      </c>
      <c r="EA461" s="375">
        <f t="shared" si="1793"/>
        <v>1</v>
      </c>
      <c r="EB461" s="375">
        <f t="shared" si="1794"/>
        <v>0</v>
      </c>
      <c r="EC461" s="375">
        <f t="shared" si="1795"/>
        <v>0</v>
      </c>
      <c r="ED461" s="375">
        <f t="shared" si="1796"/>
        <v>1</v>
      </c>
      <c r="EE461" s="375">
        <f t="shared" si="1797"/>
        <v>0</v>
      </c>
      <c r="EF461" s="375">
        <f t="shared" si="1798"/>
        <v>0</v>
      </c>
      <c r="EG461" s="375">
        <f t="shared" si="1799"/>
        <v>1</v>
      </c>
      <c r="EH461" s="375">
        <f t="shared" si="1800"/>
        <v>0</v>
      </c>
      <c r="EI461" s="375">
        <f t="shared" si="1801"/>
        <v>0</v>
      </c>
      <c r="EJ461" s="375">
        <f t="shared" si="1802"/>
        <v>1</v>
      </c>
      <c r="EK461" s="375">
        <f t="shared" si="1803"/>
        <v>0</v>
      </c>
      <c r="EL461" s="375">
        <f t="shared" si="1804"/>
        <v>0</v>
      </c>
      <c r="EM461" s="375">
        <f t="shared" si="1805"/>
        <v>1</v>
      </c>
      <c r="EN461" s="375">
        <f t="shared" si="1806"/>
        <v>0</v>
      </c>
      <c r="EO461" s="375">
        <f t="shared" si="1807"/>
        <v>0</v>
      </c>
      <c r="EP461" s="375">
        <f t="shared" si="1808"/>
        <v>1</v>
      </c>
      <c r="EQ461" s="375">
        <f t="shared" si="1809"/>
        <v>0</v>
      </c>
      <c r="ER461" s="375">
        <f t="shared" si="1810"/>
        <v>0</v>
      </c>
      <c r="ES461" s="375">
        <f t="shared" si="1811"/>
        <v>1</v>
      </c>
      <c r="ET461" s="375">
        <f t="shared" si="1812"/>
        <v>0</v>
      </c>
      <c r="EU461" s="375">
        <f t="shared" si="1813"/>
        <v>0</v>
      </c>
      <c r="EV461" s="375">
        <f t="shared" si="1814"/>
        <v>1</v>
      </c>
      <c r="EW461" s="375">
        <f t="shared" si="1815"/>
        <v>0</v>
      </c>
      <c r="EX461" s="375">
        <f t="shared" si="1816"/>
        <v>0</v>
      </c>
      <c r="EY461" s="375">
        <f t="shared" si="1817"/>
        <v>1</v>
      </c>
      <c r="EZ461" s="375">
        <f t="shared" si="1818"/>
        <v>0</v>
      </c>
      <c r="FA461" s="375">
        <f t="shared" si="1819"/>
        <v>0</v>
      </c>
      <c r="FB461" s="375">
        <f t="shared" si="1820"/>
        <v>1</v>
      </c>
      <c r="FC461" s="375">
        <f t="shared" si="1821"/>
        <v>0</v>
      </c>
      <c r="FD461" s="375">
        <f t="shared" si="1822"/>
        <v>0</v>
      </c>
      <c r="FE461" s="376"/>
      <c r="FF461" s="372"/>
      <c r="FG461" s="372"/>
      <c r="FH461" s="372"/>
      <c r="FI461" s="372"/>
      <c r="FJ461" s="372"/>
      <c r="FK461" s="372"/>
      <c r="FL461" s="372"/>
      <c r="FM461" s="372"/>
      <c r="FN461" s="372"/>
      <c r="FO461" s="372"/>
      <c r="FP461" s="372"/>
      <c r="FQ461" s="372"/>
      <c r="FR461" s="372"/>
      <c r="FS461" s="372"/>
      <c r="FT461" s="372"/>
      <c r="FU461" s="372"/>
      <c r="FV461" s="372"/>
      <c r="FW461" s="372"/>
      <c r="FX461" s="372"/>
      <c r="FY461" s="372"/>
      <c r="FZ461" s="372"/>
      <c r="GA461" s="372"/>
      <c r="GB461" s="372"/>
      <c r="GC461" s="372"/>
      <c r="GD461" s="372"/>
      <c r="GE461" s="372"/>
      <c r="GF461" s="372"/>
      <c r="GG461" s="372"/>
      <c r="GH461" s="372"/>
      <c r="GI461" s="372"/>
      <c r="GJ461" s="372"/>
      <c r="GK461" s="372"/>
      <c r="GL461" s="372"/>
      <c r="GM461" s="372"/>
      <c r="GN461" s="372"/>
      <c r="GO461" s="372"/>
      <c r="GP461" s="372"/>
      <c r="GQ461" s="372"/>
      <c r="GR461" s="372"/>
      <c r="GS461" s="372"/>
      <c r="GT461" s="372"/>
      <c r="GU461" s="372"/>
      <c r="GV461" s="372"/>
      <c r="GW461" s="372"/>
      <c r="GX461" s="372"/>
      <c r="GY461" s="372"/>
      <c r="GZ461" s="372"/>
      <c r="HA461" s="372"/>
      <c r="HB461" s="372"/>
      <c r="HC461" s="372"/>
    </row>
    <row r="462" spans="1:211" s="373" customFormat="1" ht="15" customHeight="1" x14ac:dyDescent="0.2">
      <c r="A462" s="366">
        <f>SWDATA!O447</f>
        <v>0</v>
      </c>
      <c r="B462" s="366">
        <f>SWDATA!M447</f>
        <v>0</v>
      </c>
      <c r="C462" s="351">
        <f>IF(AND(SWDATA!M447=1,SWDATA!Q447="promotions"),SWDATA!P447,0)</f>
        <v>0</v>
      </c>
      <c r="D462" s="367">
        <f>ROW(SWDATA!M447)</f>
        <v>447</v>
      </c>
      <c r="E462" s="368">
        <f t="shared" si="1752"/>
        <v>0</v>
      </c>
      <c r="F462" s="369">
        <f t="shared" si="1738"/>
        <v>1</v>
      </c>
      <c r="G462" s="366" t="str">
        <f t="shared" si="1739"/>
        <v/>
      </c>
      <c r="H462" s="370"/>
      <c r="J462" s="238">
        <f t="shared" si="1740"/>
        <v>0</v>
      </c>
      <c r="K462" s="239" t="str">
        <f t="shared" si="1741"/>
        <v/>
      </c>
      <c r="L462" s="342"/>
      <c r="M462" s="345"/>
      <c r="N462" s="340" t="str">
        <f>IF(LEN(SWDATA!F447)=0,"",N461)</f>
        <v/>
      </c>
      <c r="O462" s="296" t="str">
        <f>IF(LEN(SWDATA!G447)=0,"",O461)</f>
        <v/>
      </c>
      <c r="P462" s="297" t="str">
        <f>IF(LEN(SWDATA!C447)=0,"",SWDATA!C447)</f>
        <v/>
      </c>
      <c r="Q462" s="312" t="str">
        <f t="shared" si="1742"/>
        <v/>
      </c>
      <c r="R462" s="223" t="s">
        <v>261</v>
      </c>
      <c r="S462" s="224"/>
      <c r="T462" s="224"/>
      <c r="U462" s="264" t="s">
        <v>628</v>
      </c>
      <c r="V462" s="205" t="s">
        <v>221</v>
      </c>
      <c r="W462" s="266">
        <f>IF(OR(Is_Loading,LEN($A462)=0),"",SWDATA!P447)</f>
        <v>0</v>
      </c>
      <c r="X462" s="267">
        <f>IF(OR(Is_Loading,LEN($A462)=0),"",SWDATA!Q447)</f>
        <v>0</v>
      </c>
      <c r="Y462" s="267">
        <f>IF(OR(Is_Loading,LEN($A462)=0),"",SWDATA!R447)</f>
        <v>0</v>
      </c>
      <c r="Z462" s="266" t="str">
        <f t="shared" si="1823"/>
        <v/>
      </c>
      <c r="AA462" s="266">
        <f>IF(OR(Is_Loading,LEN($A462)=0),"",SWDATA!T447)</f>
        <v>0</v>
      </c>
      <c r="AB462" s="267">
        <f>IF(OR(Is_Loading,LEN($A462)=0),"",SWDATA!U447)</f>
        <v>0</v>
      </c>
      <c r="AC462" s="267">
        <f>IF(OR(Is_Loading,LEN($A462)=0),"",SWDATA!V447)</f>
        <v>0</v>
      </c>
      <c r="AD462" s="266" t="str">
        <f t="shared" si="1743"/>
        <v/>
      </c>
      <c r="AE462" s="266">
        <f>IF(OR(Is_Loading,LEN($A462)=0),"",SWDATA!X447)</f>
        <v>0</v>
      </c>
      <c r="AF462" s="267">
        <f>IF(OR(Is_Loading,LEN($A462)=0),"",SWDATA!Y447)</f>
        <v>0</v>
      </c>
      <c r="AG462" s="267">
        <f>IF(OR(Is_Loading,LEN($A462)=0),"",SWDATA!Z447)</f>
        <v>0</v>
      </c>
      <c r="AH462" s="266" t="str">
        <f t="shared" si="1744"/>
        <v/>
      </c>
      <c r="AI462" s="266">
        <f>IF(OR(Is_Loading,LEN($A462)=0),"",SWDATA!AB447)</f>
        <v>0</v>
      </c>
      <c r="AJ462" s="267">
        <f>IF(OR(Is_Loading,LEN($A462)=0),"",SWDATA!AC447)</f>
        <v>0</v>
      </c>
      <c r="AK462" s="267">
        <f>IF(OR(Is_Loading,LEN($A462)=0),"",SWDATA!AD447)</f>
        <v>0</v>
      </c>
      <c r="AL462" s="266" t="str">
        <f t="shared" si="1745"/>
        <v/>
      </c>
      <c r="AM462" s="266">
        <f>IF(OR(Is_Loading,LEN($A462)=0),"",SWDATA!AF447)</f>
        <v>0</v>
      </c>
      <c r="AN462" s="267">
        <f>IF(OR(Is_Loading,LEN($A462)=0),"",SWDATA!AG447)</f>
        <v>0</v>
      </c>
      <c r="AO462" s="323">
        <f>IF(OR(Is_Loading,LEN($A462)=0),"",SWDATA!AH447)</f>
        <v>0</v>
      </c>
      <c r="AP462" s="320" t="str">
        <f t="shared" si="1746"/>
        <v/>
      </c>
      <c r="AQ462" s="266">
        <f>IF(OR(Is_Loading,LEN($A462)=0),"",SWDATA!AJ447)</f>
        <v>0</v>
      </c>
      <c r="AR462" s="267">
        <f>IF(OR(Is_Loading,LEN($A462)=0),"",SWDATA!AK447)</f>
        <v>0</v>
      </c>
      <c r="AS462" s="267">
        <f>IF(OR(Is_Loading,LEN($A462)=0),"",SWDATA!AL447)</f>
        <v>0</v>
      </c>
      <c r="AT462" s="266" t="str">
        <f t="shared" si="1747"/>
        <v/>
      </c>
      <c r="AU462" s="266">
        <f>IF(OR(Is_Loading,LEN($A462)=0),"",SWDATA!AN447)</f>
        <v>0</v>
      </c>
      <c r="AV462" s="267">
        <f>IF(OR(Is_Loading,LEN($A462)=0),"",SWDATA!AO447)</f>
        <v>0</v>
      </c>
      <c r="AW462" s="267">
        <f>IF(OR(Is_Loading,LEN($A462)=0),"",SWDATA!AP447)</f>
        <v>0</v>
      </c>
      <c r="AX462" s="266" t="str">
        <f t="shared" si="1748"/>
        <v/>
      </c>
      <c r="AY462" s="266">
        <f>IF(OR(Is_Loading,LEN($A462)=0),"",SWDATA!AR447)</f>
        <v>0</v>
      </c>
      <c r="AZ462" s="267">
        <f>IF(OR(Is_Loading,LEN($A462)=0),"",SWDATA!AS447)</f>
        <v>0</v>
      </c>
      <c r="BA462" s="267">
        <f>IF(OR(Is_Loading,LEN($A462)=0),"",SWDATA!AT447)</f>
        <v>0</v>
      </c>
      <c r="BB462" s="266" t="str">
        <f t="shared" si="1749"/>
        <v/>
      </c>
      <c r="BC462" s="266">
        <f>IF(OR(Is_Loading,LEN($A462)=0),"",SWDATA!AV447)</f>
        <v>0</v>
      </c>
      <c r="BD462" s="267">
        <f>IF(OR(Is_Loading,LEN($A462)=0),"",SWDATA!AW447)</f>
        <v>0</v>
      </c>
      <c r="BE462" s="323">
        <f>IF(OR(Is_Loading,LEN($A462)=0),"",SWDATA!AX447)</f>
        <v>0</v>
      </c>
      <c r="BF462" s="320" t="str">
        <f t="shared" si="1750"/>
        <v/>
      </c>
      <c r="BG462" s="11"/>
      <c r="BH462" s="11"/>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351"/>
      <c r="CO462" s="351"/>
      <c r="CP462" s="351"/>
      <c r="CQ462" s="351"/>
      <c r="CR462" s="351"/>
      <c r="CS462" s="351"/>
      <c r="CT462" s="351"/>
      <c r="CU462" s="351"/>
      <c r="CV462" s="351"/>
      <c r="CW462" s="351"/>
      <c r="CX462" s="351"/>
      <c r="CY462" s="351"/>
      <c r="CZ462" s="351"/>
      <c r="DA462" s="351"/>
      <c r="DB462" s="351"/>
      <c r="DC462" s="351"/>
      <c r="DD462" s="351"/>
      <c r="DE462" s="351"/>
      <c r="DF462" s="351"/>
      <c r="DG462" s="351"/>
      <c r="DH462" s="351"/>
      <c r="DI462" s="351"/>
      <c r="DJ462" s="351"/>
      <c r="DK462" s="351"/>
      <c r="DL462" s="351"/>
      <c r="DM462" s="351"/>
      <c r="DN462" s="351"/>
      <c r="DS462" s="372"/>
      <c r="DT462" s="374"/>
      <c r="DU462" s="375"/>
      <c r="DV462" s="375"/>
      <c r="DW462" s="375"/>
      <c r="DX462" s="375">
        <v>1</v>
      </c>
      <c r="DY462" s="375">
        <f t="shared" si="1791"/>
        <v>0</v>
      </c>
      <c r="DZ462" s="375">
        <f t="shared" si="1792"/>
        <v>0</v>
      </c>
      <c r="EA462" s="375">
        <f t="shared" si="1793"/>
        <v>1</v>
      </c>
      <c r="EB462" s="375">
        <f t="shared" si="1794"/>
        <v>0</v>
      </c>
      <c r="EC462" s="375">
        <f t="shared" si="1795"/>
        <v>0</v>
      </c>
      <c r="ED462" s="375">
        <f t="shared" si="1796"/>
        <v>1</v>
      </c>
      <c r="EE462" s="375">
        <f t="shared" si="1797"/>
        <v>0</v>
      </c>
      <c r="EF462" s="375">
        <f t="shared" si="1798"/>
        <v>0</v>
      </c>
      <c r="EG462" s="375">
        <f t="shared" si="1799"/>
        <v>1</v>
      </c>
      <c r="EH462" s="375">
        <f t="shared" si="1800"/>
        <v>0</v>
      </c>
      <c r="EI462" s="375">
        <f t="shared" si="1801"/>
        <v>0</v>
      </c>
      <c r="EJ462" s="375">
        <f t="shared" si="1802"/>
        <v>1</v>
      </c>
      <c r="EK462" s="375">
        <f t="shared" si="1803"/>
        <v>0</v>
      </c>
      <c r="EL462" s="375">
        <f t="shared" si="1804"/>
        <v>0</v>
      </c>
      <c r="EM462" s="375">
        <f t="shared" si="1805"/>
        <v>1</v>
      </c>
      <c r="EN462" s="375">
        <f t="shared" si="1806"/>
        <v>0</v>
      </c>
      <c r="EO462" s="375">
        <f t="shared" si="1807"/>
        <v>0</v>
      </c>
      <c r="EP462" s="375">
        <f t="shared" si="1808"/>
        <v>1</v>
      </c>
      <c r="EQ462" s="375">
        <f t="shared" si="1809"/>
        <v>0</v>
      </c>
      <c r="ER462" s="375">
        <f t="shared" si="1810"/>
        <v>0</v>
      </c>
      <c r="ES462" s="375">
        <f t="shared" si="1811"/>
        <v>1</v>
      </c>
      <c r="ET462" s="375">
        <f t="shared" si="1812"/>
        <v>0</v>
      </c>
      <c r="EU462" s="375">
        <f t="shared" si="1813"/>
        <v>0</v>
      </c>
      <c r="EV462" s="375">
        <f t="shared" si="1814"/>
        <v>1</v>
      </c>
      <c r="EW462" s="375">
        <f t="shared" si="1815"/>
        <v>0</v>
      </c>
      <c r="EX462" s="375">
        <f t="shared" si="1816"/>
        <v>0</v>
      </c>
      <c r="EY462" s="375">
        <f t="shared" si="1817"/>
        <v>1</v>
      </c>
      <c r="EZ462" s="375">
        <f t="shared" si="1818"/>
        <v>0</v>
      </c>
      <c r="FA462" s="375">
        <f t="shared" si="1819"/>
        <v>0</v>
      </c>
      <c r="FB462" s="375">
        <f t="shared" si="1820"/>
        <v>1</v>
      </c>
      <c r="FC462" s="375">
        <f t="shared" si="1821"/>
        <v>0</v>
      </c>
      <c r="FD462" s="375">
        <f t="shared" si="1822"/>
        <v>0</v>
      </c>
      <c r="FE462" s="376"/>
      <c r="FF462" s="372"/>
      <c r="FG462" s="372"/>
      <c r="FH462" s="372"/>
      <c r="FI462" s="372"/>
      <c r="FJ462" s="372"/>
      <c r="FK462" s="372"/>
      <c r="FL462" s="372"/>
      <c r="FM462" s="372"/>
      <c r="FN462" s="372"/>
      <c r="FO462" s="372"/>
      <c r="FP462" s="372"/>
      <c r="FQ462" s="372"/>
      <c r="FR462" s="372"/>
      <c r="FS462" s="372"/>
      <c r="FT462" s="372"/>
      <c r="FU462" s="372"/>
      <c r="FV462" s="372"/>
      <c r="FW462" s="372"/>
      <c r="FX462" s="372"/>
      <c r="FY462" s="372"/>
      <c r="FZ462" s="372"/>
      <c r="GA462" s="372"/>
      <c r="GB462" s="372"/>
      <c r="GC462" s="372"/>
      <c r="GD462" s="372"/>
      <c r="GE462" s="372"/>
      <c r="GF462" s="372"/>
      <c r="GG462" s="372"/>
      <c r="GH462" s="372"/>
      <c r="GI462" s="372"/>
      <c r="GJ462" s="372"/>
      <c r="GK462" s="372"/>
      <c r="GL462" s="372"/>
      <c r="GM462" s="372"/>
      <c r="GN462" s="372"/>
      <c r="GO462" s="372"/>
      <c r="GP462" s="372"/>
      <c r="GQ462" s="372"/>
      <c r="GR462" s="372"/>
      <c r="GS462" s="372"/>
      <c r="GT462" s="372"/>
      <c r="GU462" s="372"/>
      <c r="GV462" s="372"/>
      <c r="GW462" s="372"/>
      <c r="GX462" s="372"/>
      <c r="GY462" s="372"/>
      <c r="GZ462" s="372"/>
      <c r="HA462" s="372"/>
      <c r="HB462" s="372"/>
      <c r="HC462" s="372"/>
    </row>
    <row r="463" spans="1:211" s="373" customFormat="1" ht="15" customHeight="1" x14ac:dyDescent="0.2">
      <c r="A463" s="366">
        <f>SWDATA!O448</f>
        <v>0</v>
      </c>
      <c r="B463" s="366">
        <f>SWDATA!M448</f>
        <v>0</v>
      </c>
      <c r="C463" s="351">
        <f>IF(AND(SWDATA!M448=1,SWDATA!Q448="promotions"),SWDATA!P448,0)</f>
        <v>0</v>
      </c>
      <c r="D463" s="367">
        <f>ROW(SWDATA!M448)</f>
        <v>448</v>
      </c>
      <c r="E463" s="368">
        <f t="shared" si="1752"/>
        <v>0</v>
      </c>
      <c r="F463" s="369">
        <f t="shared" si="1738"/>
        <v>1</v>
      </c>
      <c r="G463" s="366" t="str">
        <f t="shared" si="1739"/>
        <v/>
      </c>
      <c r="H463" s="370"/>
      <c r="J463" s="238">
        <f t="shared" si="1740"/>
        <v>0</v>
      </c>
      <c r="K463" s="239" t="str">
        <f t="shared" si="1741"/>
        <v/>
      </c>
      <c r="L463" s="342"/>
      <c r="M463" s="345"/>
      <c r="N463" s="340" t="str">
        <f>IF(LEN(SWDATA!F448)=0,"",N462)</f>
        <v/>
      </c>
      <c r="O463" s="296" t="str">
        <f>IF(LEN(SWDATA!G448)=0,"",O462)</f>
        <v/>
      </c>
      <c r="P463" s="297" t="str">
        <f>IF(LEN(SWDATA!C448)=0,"",SWDATA!C448)</f>
        <v/>
      </c>
      <c r="Q463" s="312" t="str">
        <f t="shared" si="1742"/>
        <v/>
      </c>
      <c r="R463" s="223" t="s">
        <v>261</v>
      </c>
      <c r="S463" s="224"/>
      <c r="T463" s="224"/>
      <c r="U463" s="264" t="s">
        <v>596</v>
      </c>
      <c r="V463" s="205" t="s">
        <v>221</v>
      </c>
      <c r="W463" s="266">
        <f>IF(OR(Is_Loading,LEN($A463)=0),"",SWDATA!P448)</f>
        <v>0</v>
      </c>
      <c r="X463" s="267">
        <f>IF(OR(Is_Loading,LEN($A463)=0),"",SWDATA!Q448)</f>
        <v>0</v>
      </c>
      <c r="Y463" s="267">
        <f>IF(OR(Is_Loading,LEN($A463)=0),"",SWDATA!R448)</f>
        <v>0</v>
      </c>
      <c r="Z463" s="266" t="str">
        <f t="shared" si="1823"/>
        <v/>
      </c>
      <c r="AA463" s="266">
        <f>IF(OR(Is_Loading,LEN($A463)=0),"",SWDATA!T448)</f>
        <v>0</v>
      </c>
      <c r="AB463" s="267">
        <f>IF(OR(Is_Loading,LEN($A463)=0),"",SWDATA!U448)</f>
        <v>0</v>
      </c>
      <c r="AC463" s="267">
        <f>IF(OR(Is_Loading,LEN($A463)=0),"",SWDATA!V448)</f>
        <v>0</v>
      </c>
      <c r="AD463" s="266" t="str">
        <f t="shared" si="1743"/>
        <v/>
      </c>
      <c r="AE463" s="266">
        <f>IF(OR(Is_Loading,LEN($A463)=0),"",SWDATA!X448)</f>
        <v>0</v>
      </c>
      <c r="AF463" s="267">
        <f>IF(OR(Is_Loading,LEN($A463)=0),"",SWDATA!Y448)</f>
        <v>0</v>
      </c>
      <c r="AG463" s="267">
        <f>IF(OR(Is_Loading,LEN($A463)=0),"",SWDATA!Z448)</f>
        <v>0</v>
      </c>
      <c r="AH463" s="266" t="str">
        <f t="shared" si="1744"/>
        <v/>
      </c>
      <c r="AI463" s="266">
        <f>IF(OR(Is_Loading,LEN($A463)=0),"",SWDATA!AB448)</f>
        <v>0</v>
      </c>
      <c r="AJ463" s="267">
        <f>IF(OR(Is_Loading,LEN($A463)=0),"",SWDATA!AC448)</f>
        <v>0</v>
      </c>
      <c r="AK463" s="267">
        <f>IF(OR(Is_Loading,LEN($A463)=0),"",SWDATA!AD448)</f>
        <v>0</v>
      </c>
      <c r="AL463" s="266" t="str">
        <f t="shared" si="1745"/>
        <v/>
      </c>
      <c r="AM463" s="266">
        <f>IF(OR(Is_Loading,LEN($A463)=0),"",SWDATA!AF448)</f>
        <v>0</v>
      </c>
      <c r="AN463" s="267">
        <f>IF(OR(Is_Loading,LEN($A463)=0),"",SWDATA!AG448)</f>
        <v>0</v>
      </c>
      <c r="AO463" s="323">
        <f>IF(OR(Is_Loading,LEN($A463)=0),"",SWDATA!AH448)</f>
        <v>0</v>
      </c>
      <c r="AP463" s="320" t="str">
        <f t="shared" si="1746"/>
        <v/>
      </c>
      <c r="AQ463" s="266">
        <f>IF(OR(Is_Loading,LEN($A463)=0),"",SWDATA!AJ448)</f>
        <v>0</v>
      </c>
      <c r="AR463" s="267">
        <f>IF(OR(Is_Loading,LEN($A463)=0),"",SWDATA!AK448)</f>
        <v>0</v>
      </c>
      <c r="AS463" s="267">
        <f>IF(OR(Is_Loading,LEN($A463)=0),"",SWDATA!AL448)</f>
        <v>0</v>
      </c>
      <c r="AT463" s="266" t="str">
        <f t="shared" si="1747"/>
        <v/>
      </c>
      <c r="AU463" s="266">
        <f>IF(OR(Is_Loading,LEN($A463)=0),"",SWDATA!AN448)</f>
        <v>0</v>
      </c>
      <c r="AV463" s="267">
        <f>IF(OR(Is_Loading,LEN($A463)=0),"",SWDATA!AO448)</f>
        <v>0</v>
      </c>
      <c r="AW463" s="267">
        <f>IF(OR(Is_Loading,LEN($A463)=0),"",SWDATA!AP448)</f>
        <v>0</v>
      </c>
      <c r="AX463" s="266" t="str">
        <f t="shared" si="1748"/>
        <v/>
      </c>
      <c r="AY463" s="266">
        <f>IF(OR(Is_Loading,LEN($A463)=0),"",SWDATA!AR448)</f>
        <v>0</v>
      </c>
      <c r="AZ463" s="267">
        <f>IF(OR(Is_Loading,LEN($A463)=0),"",SWDATA!AS448)</f>
        <v>0</v>
      </c>
      <c r="BA463" s="267">
        <f>IF(OR(Is_Loading,LEN($A463)=0),"",SWDATA!AT448)</f>
        <v>0</v>
      </c>
      <c r="BB463" s="266" t="str">
        <f t="shared" si="1749"/>
        <v/>
      </c>
      <c r="BC463" s="266">
        <f>IF(OR(Is_Loading,LEN($A463)=0),"",SWDATA!AV448)</f>
        <v>0</v>
      </c>
      <c r="BD463" s="267">
        <f>IF(OR(Is_Loading,LEN($A463)=0),"",SWDATA!AW448)</f>
        <v>0</v>
      </c>
      <c r="BE463" s="323">
        <f>IF(OR(Is_Loading,LEN($A463)=0),"",SWDATA!AX448)</f>
        <v>0</v>
      </c>
      <c r="BF463" s="320" t="str">
        <f t="shared" si="1750"/>
        <v/>
      </c>
      <c r="BG463" s="11"/>
      <c r="BH463" s="11"/>
      <c r="BI463" s="11"/>
      <c r="BJ463" s="11"/>
      <c r="BK463" s="11"/>
      <c r="BL463" s="11"/>
      <c r="BM463" s="11"/>
      <c r="BN463" s="11"/>
      <c r="BO463" s="11"/>
      <c r="BP463" s="11"/>
      <c r="BQ463" s="11"/>
      <c r="BR463" s="11"/>
      <c r="BS463" s="11"/>
      <c r="BT463" s="11"/>
      <c r="BU463" s="11"/>
      <c r="BV463" s="11"/>
      <c r="BW463" s="11"/>
      <c r="BX463" s="11"/>
      <c r="BY463" s="11"/>
      <c r="BZ463" s="11"/>
      <c r="CA463" s="11"/>
      <c r="CB463" s="11"/>
      <c r="CC463" s="11"/>
      <c r="CD463" s="11"/>
      <c r="CE463" s="11"/>
      <c r="CF463" s="11"/>
      <c r="CG463" s="11"/>
      <c r="CH463" s="11"/>
      <c r="CI463" s="11"/>
      <c r="CJ463" s="11"/>
      <c r="CK463" s="11"/>
      <c r="CL463" s="11"/>
      <c r="CM463" s="11"/>
      <c r="CN463" s="351"/>
      <c r="CO463" s="351"/>
      <c r="CP463" s="351"/>
      <c r="CQ463" s="351"/>
      <c r="CR463" s="351"/>
      <c r="CS463" s="351"/>
      <c r="CT463" s="351"/>
      <c r="CU463" s="351"/>
      <c r="CV463" s="351"/>
      <c r="CW463" s="351"/>
      <c r="CX463" s="351"/>
      <c r="CY463" s="351"/>
      <c r="CZ463" s="351"/>
      <c r="DA463" s="351"/>
      <c r="DB463" s="351"/>
      <c r="DC463" s="351"/>
      <c r="DD463" s="351"/>
      <c r="DE463" s="351"/>
      <c r="DF463" s="351"/>
      <c r="DG463" s="351"/>
      <c r="DH463" s="351"/>
      <c r="DI463" s="351"/>
      <c r="DJ463" s="351"/>
      <c r="DK463" s="351"/>
      <c r="DL463" s="351"/>
      <c r="DM463" s="351"/>
      <c r="DN463" s="351"/>
      <c r="DS463" s="372"/>
      <c r="DT463" s="374"/>
      <c r="DU463" s="375"/>
      <c r="DV463" s="375"/>
      <c r="DW463" s="375"/>
      <c r="DX463" s="375">
        <v>1</v>
      </c>
      <c r="DY463" s="375">
        <f t="shared" si="1791"/>
        <v>0</v>
      </c>
      <c r="DZ463" s="375">
        <f t="shared" si="1792"/>
        <v>0</v>
      </c>
      <c r="EA463" s="375">
        <f t="shared" si="1793"/>
        <v>1</v>
      </c>
      <c r="EB463" s="375">
        <f t="shared" si="1794"/>
        <v>0</v>
      </c>
      <c r="EC463" s="375">
        <f t="shared" si="1795"/>
        <v>0</v>
      </c>
      <c r="ED463" s="375">
        <f t="shared" si="1796"/>
        <v>1</v>
      </c>
      <c r="EE463" s="375">
        <f t="shared" si="1797"/>
        <v>0</v>
      </c>
      <c r="EF463" s="375">
        <f t="shared" si="1798"/>
        <v>0</v>
      </c>
      <c r="EG463" s="375">
        <f t="shared" si="1799"/>
        <v>1</v>
      </c>
      <c r="EH463" s="375">
        <f t="shared" si="1800"/>
        <v>0</v>
      </c>
      <c r="EI463" s="375">
        <f t="shared" si="1801"/>
        <v>0</v>
      </c>
      <c r="EJ463" s="375">
        <f t="shared" si="1802"/>
        <v>1</v>
      </c>
      <c r="EK463" s="375">
        <f t="shared" si="1803"/>
        <v>0</v>
      </c>
      <c r="EL463" s="375">
        <f t="shared" si="1804"/>
        <v>0</v>
      </c>
      <c r="EM463" s="375">
        <f t="shared" si="1805"/>
        <v>1</v>
      </c>
      <c r="EN463" s="375">
        <f t="shared" si="1806"/>
        <v>0</v>
      </c>
      <c r="EO463" s="375">
        <f t="shared" si="1807"/>
        <v>0</v>
      </c>
      <c r="EP463" s="375">
        <f t="shared" si="1808"/>
        <v>1</v>
      </c>
      <c r="EQ463" s="375">
        <f t="shared" si="1809"/>
        <v>0</v>
      </c>
      <c r="ER463" s="375">
        <f t="shared" si="1810"/>
        <v>0</v>
      </c>
      <c r="ES463" s="375">
        <f t="shared" si="1811"/>
        <v>1</v>
      </c>
      <c r="ET463" s="375">
        <f t="shared" si="1812"/>
        <v>0</v>
      </c>
      <c r="EU463" s="375">
        <f t="shared" si="1813"/>
        <v>0</v>
      </c>
      <c r="EV463" s="375">
        <f t="shared" si="1814"/>
        <v>1</v>
      </c>
      <c r="EW463" s="375">
        <f t="shared" si="1815"/>
        <v>0</v>
      </c>
      <c r="EX463" s="375">
        <f t="shared" si="1816"/>
        <v>0</v>
      </c>
      <c r="EY463" s="375">
        <f t="shared" si="1817"/>
        <v>1</v>
      </c>
      <c r="EZ463" s="375">
        <f t="shared" si="1818"/>
        <v>0</v>
      </c>
      <c r="FA463" s="375">
        <f t="shared" si="1819"/>
        <v>0</v>
      </c>
      <c r="FB463" s="375">
        <f t="shared" si="1820"/>
        <v>1</v>
      </c>
      <c r="FC463" s="375">
        <f t="shared" si="1821"/>
        <v>0</v>
      </c>
      <c r="FD463" s="375">
        <f t="shared" si="1822"/>
        <v>0</v>
      </c>
      <c r="FE463" s="376"/>
      <c r="FF463" s="372"/>
      <c r="FG463" s="372"/>
      <c r="FH463" s="372"/>
      <c r="FI463" s="372"/>
      <c r="FJ463" s="372"/>
      <c r="FK463" s="372"/>
      <c r="FL463" s="372"/>
      <c r="FM463" s="372"/>
      <c r="FN463" s="372"/>
      <c r="FO463" s="372"/>
      <c r="FP463" s="372"/>
      <c r="FQ463" s="372"/>
      <c r="FR463" s="372"/>
      <c r="FS463" s="372"/>
      <c r="FT463" s="372"/>
      <c r="FU463" s="372"/>
      <c r="FV463" s="372"/>
      <c r="FW463" s="372"/>
      <c r="FX463" s="372"/>
      <c r="FY463" s="372"/>
      <c r="FZ463" s="372"/>
      <c r="GA463" s="372"/>
      <c r="GB463" s="372"/>
      <c r="GC463" s="372"/>
      <c r="GD463" s="372"/>
      <c r="GE463" s="372"/>
      <c r="GF463" s="372"/>
      <c r="GG463" s="372"/>
      <c r="GH463" s="372"/>
      <c r="GI463" s="372"/>
      <c r="GJ463" s="372"/>
      <c r="GK463" s="372"/>
      <c r="GL463" s="372"/>
      <c r="GM463" s="372"/>
      <c r="GN463" s="372"/>
      <c r="GO463" s="372"/>
      <c r="GP463" s="372"/>
      <c r="GQ463" s="372"/>
      <c r="GR463" s="372"/>
      <c r="GS463" s="372"/>
      <c r="GT463" s="372"/>
      <c r="GU463" s="372"/>
      <c r="GV463" s="372"/>
      <c r="GW463" s="372"/>
      <c r="GX463" s="372"/>
      <c r="GY463" s="372"/>
      <c r="GZ463" s="372"/>
      <c r="HA463" s="372"/>
      <c r="HB463" s="372"/>
      <c r="HC463" s="372"/>
    </row>
    <row r="464" spans="1:211" s="373" customFormat="1" ht="15" customHeight="1" x14ac:dyDescent="0.2">
      <c r="A464" s="366">
        <f>SWDATA!O449</f>
        <v>0</v>
      </c>
      <c r="B464" s="366">
        <f>SWDATA!M449</f>
        <v>0</v>
      </c>
      <c r="C464" s="351">
        <f>IF(AND(SWDATA!M449=1,SWDATA!Q449="promotions"),SWDATA!P449,0)</f>
        <v>0</v>
      </c>
      <c r="D464" s="367">
        <f>ROW(SWDATA!M449)</f>
        <v>449</v>
      </c>
      <c r="E464" s="368">
        <f ca="1">IF(AND(B464=1,UPPER(HLOOKUP(D464+14,'Metrics &amp; Attributes View'!$13:$31,19,0))&lt;&gt;"SBOM"),1,0)</f>
        <v>0</v>
      </c>
      <c r="F464" s="369">
        <f t="shared" si="1738"/>
        <v>1</v>
      </c>
      <c r="G464" s="366" t="str">
        <f t="shared" si="1739"/>
        <v/>
      </c>
      <c r="H464" s="370"/>
      <c r="J464" s="238">
        <f t="shared" si="1740"/>
        <v>0</v>
      </c>
      <c r="K464" s="239" t="str">
        <f t="shared" si="1741"/>
        <v/>
      </c>
      <c r="L464" s="342"/>
      <c r="M464" s="345"/>
      <c r="N464" s="340" t="str">
        <f>IF(LEN(SWDATA!F449)=0,"",N463)</f>
        <v/>
      </c>
      <c r="O464" s="296" t="str">
        <f>IF(LEN(SWDATA!G449)=0,"",O463)</f>
        <v/>
      </c>
      <c r="P464" s="297" t="str">
        <f>IF(LEN(SWDATA!C449)=0,"",SWDATA!C449)</f>
        <v/>
      </c>
      <c r="Q464" s="312" t="str">
        <f t="shared" si="1742"/>
        <v/>
      </c>
      <c r="R464" s="223" t="s">
        <v>262</v>
      </c>
      <c r="S464" s="224"/>
      <c r="T464" s="224"/>
      <c r="U464" s="264" t="s">
        <v>623</v>
      </c>
      <c r="V464" s="205" t="s">
        <v>221</v>
      </c>
      <c r="W464" s="266">
        <f>IF(OR(Is_Loading,LEN($A464)=0),"",SWDATA!P449)</f>
        <v>0</v>
      </c>
      <c r="X464" s="267">
        <f>IF(OR(Is_Loading,LEN($A464)=0),"",SWDATA!Q449)</f>
        <v>0</v>
      </c>
      <c r="Y464" s="267">
        <f>IF(OR(Is_Loading,LEN($A464)=0),"",SWDATA!R449)</f>
        <v>0</v>
      </c>
      <c r="Z464" s="266" t="str">
        <f t="shared" si="1823"/>
        <v/>
      </c>
      <c r="AA464" s="266">
        <f>IF(OR(Is_Loading,LEN($A464)=0),"",SWDATA!T449)</f>
        <v>0</v>
      </c>
      <c r="AB464" s="267">
        <f>IF(OR(Is_Loading,LEN($A464)=0),"",SWDATA!U449)</f>
        <v>0</v>
      </c>
      <c r="AC464" s="267">
        <f>IF(OR(Is_Loading,LEN($A464)=0),"",SWDATA!V449)</f>
        <v>0</v>
      </c>
      <c r="AD464" s="266" t="str">
        <f t="shared" si="1743"/>
        <v/>
      </c>
      <c r="AE464" s="266">
        <f>IF(OR(Is_Loading,LEN($A464)=0),"",SWDATA!X449)</f>
        <v>0</v>
      </c>
      <c r="AF464" s="267">
        <f>IF(OR(Is_Loading,LEN($A464)=0),"",SWDATA!Y449)</f>
        <v>0</v>
      </c>
      <c r="AG464" s="267">
        <f>IF(OR(Is_Loading,LEN($A464)=0),"",SWDATA!Z449)</f>
        <v>0</v>
      </c>
      <c r="AH464" s="266" t="str">
        <f t="shared" si="1744"/>
        <v/>
      </c>
      <c r="AI464" s="266">
        <f>IF(OR(Is_Loading,LEN($A464)=0),"",SWDATA!AB449)</f>
        <v>0</v>
      </c>
      <c r="AJ464" s="267">
        <f>IF(OR(Is_Loading,LEN($A464)=0),"",SWDATA!AC449)</f>
        <v>0</v>
      </c>
      <c r="AK464" s="267">
        <f>IF(OR(Is_Loading,LEN($A464)=0),"",SWDATA!AD449)</f>
        <v>0</v>
      </c>
      <c r="AL464" s="266" t="str">
        <f t="shared" si="1745"/>
        <v/>
      </c>
      <c r="AM464" s="266">
        <f>IF(OR(Is_Loading,LEN($A464)=0),"",SWDATA!AF449)</f>
        <v>0</v>
      </c>
      <c r="AN464" s="267">
        <f>IF(OR(Is_Loading,LEN($A464)=0),"",SWDATA!AG449)</f>
        <v>0</v>
      </c>
      <c r="AO464" s="323">
        <f>IF(OR(Is_Loading,LEN($A464)=0),"",SWDATA!AH449)</f>
        <v>0</v>
      </c>
      <c r="AP464" s="320" t="str">
        <f t="shared" si="1746"/>
        <v/>
      </c>
      <c r="AQ464" s="266">
        <f>IF(OR(Is_Loading,LEN($A464)=0),"",SWDATA!AJ449)</f>
        <v>0</v>
      </c>
      <c r="AR464" s="267">
        <f>IF(OR(Is_Loading,LEN($A464)=0),"",SWDATA!AK449)</f>
        <v>0</v>
      </c>
      <c r="AS464" s="267">
        <f>IF(OR(Is_Loading,LEN($A464)=0),"",SWDATA!AL449)</f>
        <v>0</v>
      </c>
      <c r="AT464" s="266" t="str">
        <f t="shared" si="1747"/>
        <v/>
      </c>
      <c r="AU464" s="266">
        <f>IF(OR(Is_Loading,LEN($A464)=0),"",SWDATA!AN449)</f>
        <v>0</v>
      </c>
      <c r="AV464" s="267">
        <f>IF(OR(Is_Loading,LEN($A464)=0),"",SWDATA!AO449)</f>
        <v>0</v>
      </c>
      <c r="AW464" s="267">
        <f>IF(OR(Is_Loading,LEN($A464)=0),"",SWDATA!AP449)</f>
        <v>0</v>
      </c>
      <c r="AX464" s="266" t="str">
        <f t="shared" si="1748"/>
        <v/>
      </c>
      <c r="AY464" s="266">
        <f>IF(OR(Is_Loading,LEN($A464)=0),"",SWDATA!AR449)</f>
        <v>0</v>
      </c>
      <c r="AZ464" s="267">
        <f>IF(OR(Is_Loading,LEN($A464)=0),"",SWDATA!AS449)</f>
        <v>0</v>
      </c>
      <c r="BA464" s="267">
        <f>IF(OR(Is_Loading,LEN($A464)=0),"",SWDATA!AT449)</f>
        <v>0</v>
      </c>
      <c r="BB464" s="266" t="str">
        <f t="shared" si="1749"/>
        <v/>
      </c>
      <c r="BC464" s="266">
        <f>IF(OR(Is_Loading,LEN($A464)=0),"",SWDATA!AV449)</f>
        <v>0</v>
      </c>
      <c r="BD464" s="267">
        <f>IF(OR(Is_Loading,LEN($A464)=0),"",SWDATA!AW449)</f>
        <v>0</v>
      </c>
      <c r="BE464" s="323">
        <f>IF(OR(Is_Loading,LEN($A464)=0),"",SWDATA!AX449)</f>
        <v>0</v>
      </c>
      <c r="BF464" s="320" t="str">
        <f t="shared" si="1750"/>
        <v/>
      </c>
      <c r="BG464" s="11"/>
      <c r="BH464" s="11"/>
      <c r="BI464" s="11"/>
      <c r="BJ464" s="11"/>
      <c r="BK464" s="11"/>
      <c r="BL464" s="11"/>
      <c r="BM464" s="11"/>
      <c r="BN464" s="11"/>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1"/>
      <c r="CK464" s="11"/>
      <c r="CL464" s="11"/>
      <c r="CM464" s="11"/>
      <c r="CN464" s="351"/>
      <c r="CO464" s="351"/>
      <c r="CP464" s="351"/>
      <c r="CQ464" s="351"/>
      <c r="CR464" s="351"/>
      <c r="CS464" s="351"/>
      <c r="CT464" s="351"/>
      <c r="CU464" s="351"/>
      <c r="CV464" s="351"/>
      <c r="CW464" s="351"/>
      <c r="CX464" s="351"/>
      <c r="CY464" s="351"/>
      <c r="CZ464" s="351"/>
      <c r="DA464" s="351"/>
      <c r="DB464" s="351"/>
      <c r="DC464" s="351"/>
      <c r="DD464" s="351"/>
      <c r="DE464" s="351"/>
      <c r="DF464" s="351"/>
      <c r="DG464" s="351"/>
      <c r="DH464" s="351"/>
      <c r="DI464" s="351"/>
      <c r="DJ464" s="351"/>
      <c r="DK464" s="351"/>
      <c r="DL464" s="351"/>
      <c r="DM464" s="351"/>
      <c r="DN464" s="351"/>
      <c r="DS464" s="372"/>
      <c r="DT464" s="374"/>
      <c r="DU464" s="375"/>
      <c r="DV464" s="375"/>
      <c r="DW464" s="375"/>
      <c r="DX464" s="375">
        <v>1</v>
      </c>
      <c r="DY464" s="375">
        <f t="shared" si="1791"/>
        <v>0</v>
      </c>
      <c r="DZ464" s="375">
        <f t="shared" si="1792"/>
        <v>0</v>
      </c>
      <c r="EA464" s="375">
        <f t="shared" si="1793"/>
        <v>1</v>
      </c>
      <c r="EB464" s="375">
        <f t="shared" si="1794"/>
        <v>0</v>
      </c>
      <c r="EC464" s="375">
        <f t="shared" si="1795"/>
        <v>0</v>
      </c>
      <c r="ED464" s="375">
        <f t="shared" si="1796"/>
        <v>1</v>
      </c>
      <c r="EE464" s="375">
        <f t="shared" si="1797"/>
        <v>0</v>
      </c>
      <c r="EF464" s="375">
        <f t="shared" si="1798"/>
        <v>0</v>
      </c>
      <c r="EG464" s="375">
        <f t="shared" si="1799"/>
        <v>1</v>
      </c>
      <c r="EH464" s="375">
        <f t="shared" si="1800"/>
        <v>0</v>
      </c>
      <c r="EI464" s="375">
        <f t="shared" si="1801"/>
        <v>0</v>
      </c>
      <c r="EJ464" s="375">
        <f t="shared" si="1802"/>
        <v>1</v>
      </c>
      <c r="EK464" s="375">
        <f t="shared" si="1803"/>
        <v>0</v>
      </c>
      <c r="EL464" s="375">
        <f t="shared" si="1804"/>
        <v>0</v>
      </c>
      <c r="EM464" s="375">
        <f t="shared" si="1805"/>
        <v>1</v>
      </c>
      <c r="EN464" s="375">
        <f t="shared" si="1806"/>
        <v>0</v>
      </c>
      <c r="EO464" s="375">
        <f t="shared" si="1807"/>
        <v>0</v>
      </c>
      <c r="EP464" s="375">
        <f t="shared" si="1808"/>
        <v>1</v>
      </c>
      <c r="EQ464" s="375">
        <f t="shared" si="1809"/>
        <v>0</v>
      </c>
      <c r="ER464" s="375">
        <f t="shared" si="1810"/>
        <v>0</v>
      </c>
      <c r="ES464" s="375">
        <f t="shared" si="1811"/>
        <v>1</v>
      </c>
      <c r="ET464" s="375">
        <f t="shared" si="1812"/>
        <v>0</v>
      </c>
      <c r="EU464" s="375">
        <f t="shared" si="1813"/>
        <v>0</v>
      </c>
      <c r="EV464" s="375">
        <f t="shared" si="1814"/>
        <v>1</v>
      </c>
      <c r="EW464" s="375">
        <f t="shared" si="1815"/>
        <v>0</v>
      </c>
      <c r="EX464" s="375">
        <f t="shared" si="1816"/>
        <v>0</v>
      </c>
      <c r="EY464" s="375">
        <f t="shared" si="1817"/>
        <v>1</v>
      </c>
      <c r="EZ464" s="375">
        <f t="shared" si="1818"/>
        <v>0</v>
      </c>
      <c r="FA464" s="375">
        <f t="shared" si="1819"/>
        <v>0</v>
      </c>
      <c r="FB464" s="375">
        <f t="shared" si="1820"/>
        <v>1</v>
      </c>
      <c r="FC464" s="375">
        <f t="shared" si="1821"/>
        <v>0</v>
      </c>
      <c r="FD464" s="375">
        <f t="shared" si="1822"/>
        <v>0</v>
      </c>
      <c r="FE464" s="376"/>
      <c r="FF464" s="372"/>
      <c r="FG464" s="372"/>
      <c r="FH464" s="372"/>
      <c r="FI464" s="372"/>
      <c r="FJ464" s="372"/>
      <c r="FK464" s="372"/>
      <c r="FL464" s="372"/>
      <c r="FM464" s="372"/>
      <c r="FN464" s="372"/>
      <c r="FO464" s="372"/>
      <c r="FP464" s="372"/>
      <c r="FQ464" s="372"/>
      <c r="FR464" s="372"/>
      <c r="FS464" s="372"/>
      <c r="FT464" s="372"/>
      <c r="FU464" s="372"/>
      <c r="FV464" s="372"/>
      <c r="FW464" s="372"/>
      <c r="FX464" s="372"/>
      <c r="FY464" s="372"/>
      <c r="FZ464" s="372"/>
      <c r="GA464" s="372"/>
      <c r="GB464" s="372"/>
      <c r="GC464" s="372"/>
      <c r="GD464" s="372"/>
      <c r="GE464" s="372"/>
      <c r="GF464" s="372"/>
      <c r="GG464" s="372"/>
      <c r="GH464" s="372"/>
      <c r="GI464" s="372"/>
      <c r="GJ464" s="372"/>
      <c r="GK464" s="372"/>
      <c r="GL464" s="372"/>
      <c r="GM464" s="372"/>
      <c r="GN464" s="372"/>
      <c r="GO464" s="372"/>
      <c r="GP464" s="372"/>
      <c r="GQ464" s="372"/>
      <c r="GR464" s="372"/>
      <c r="GS464" s="372"/>
      <c r="GT464" s="372"/>
      <c r="GU464" s="372"/>
      <c r="GV464" s="372"/>
      <c r="GW464" s="372"/>
      <c r="GX464" s="372"/>
      <c r="GY464" s="372"/>
      <c r="GZ464" s="372"/>
      <c r="HA464" s="372"/>
      <c r="HB464" s="372"/>
      <c r="HC464" s="372"/>
    </row>
    <row r="465" spans="1:211" s="373" customFormat="1" ht="15" customHeight="1" x14ac:dyDescent="0.2">
      <c r="A465" s="366">
        <f>SWDATA!O450</f>
        <v>0</v>
      </c>
      <c r="B465" s="366">
        <f>SWDATA!M450</f>
        <v>0</v>
      </c>
      <c r="C465" s="351">
        <f>IF(AND(SWDATA!M450=1,SWDATA!Q450="promotions"),SWDATA!P450,0)</f>
        <v>0</v>
      </c>
      <c r="D465" s="367">
        <f>ROW(SWDATA!M450)</f>
        <v>450</v>
      </c>
      <c r="E465" s="368">
        <f t="shared" ref="E465" si="1825">B465</f>
        <v>0</v>
      </c>
      <c r="F465" s="369">
        <f t="shared" si="1738"/>
        <v>1</v>
      </c>
      <c r="G465" s="366" t="str">
        <f t="shared" si="1739"/>
        <v/>
      </c>
      <c r="H465" s="370"/>
      <c r="J465" s="238">
        <f t="shared" si="1740"/>
        <v>0</v>
      </c>
      <c r="K465" s="239" t="str">
        <f t="shared" si="1741"/>
        <v/>
      </c>
      <c r="L465" s="342"/>
      <c r="M465" s="345"/>
      <c r="N465" s="340" t="str">
        <f>IF(LEN(SWDATA!F450)=0,"",N464)</f>
        <v/>
      </c>
      <c r="O465" s="296" t="str">
        <f>IF(LEN(SWDATA!G450)=0,"",O464)</f>
        <v/>
      </c>
      <c r="P465" s="297" t="str">
        <f>IF(LEN(SWDATA!C450)=0,"",SWDATA!C450)</f>
        <v/>
      </c>
      <c r="Q465" s="312" t="str">
        <f t="shared" si="1742"/>
        <v/>
      </c>
      <c r="R465" s="223" t="s">
        <v>261</v>
      </c>
      <c r="S465" s="224"/>
      <c r="T465" s="224"/>
      <c r="U465" s="264" t="s">
        <v>624</v>
      </c>
      <c r="V465" s="205" t="s">
        <v>221</v>
      </c>
      <c r="W465" s="266">
        <f>IF(OR(Is_Loading,LEN($A465)=0),"",SWDATA!P450)</f>
        <v>0</v>
      </c>
      <c r="X465" s="267">
        <f>IF(OR(Is_Loading,LEN($A465)=0),"",SWDATA!Q450)</f>
        <v>0</v>
      </c>
      <c r="Y465" s="267">
        <f>IF(OR(Is_Loading,LEN($A465)=0),"",SWDATA!R450)</f>
        <v>0</v>
      </c>
      <c r="Z465" s="266" t="str">
        <f t="shared" si="1823"/>
        <v/>
      </c>
      <c r="AA465" s="266">
        <f>IF(OR(Is_Loading,LEN($A465)=0),"",SWDATA!T450)</f>
        <v>0</v>
      </c>
      <c r="AB465" s="267">
        <f>IF(OR(Is_Loading,LEN($A465)=0),"",SWDATA!U450)</f>
        <v>0</v>
      </c>
      <c r="AC465" s="267">
        <f>IF(OR(Is_Loading,LEN($A465)=0),"",SWDATA!V450)</f>
        <v>0</v>
      </c>
      <c r="AD465" s="266" t="str">
        <f t="shared" si="1743"/>
        <v/>
      </c>
      <c r="AE465" s="266">
        <f>IF(OR(Is_Loading,LEN($A465)=0),"",SWDATA!X450)</f>
        <v>0</v>
      </c>
      <c r="AF465" s="267">
        <f>IF(OR(Is_Loading,LEN($A465)=0),"",SWDATA!Y450)</f>
        <v>0</v>
      </c>
      <c r="AG465" s="267">
        <f>IF(OR(Is_Loading,LEN($A465)=0),"",SWDATA!Z450)</f>
        <v>0</v>
      </c>
      <c r="AH465" s="266" t="str">
        <f t="shared" si="1744"/>
        <v/>
      </c>
      <c r="AI465" s="266">
        <f>IF(OR(Is_Loading,LEN($A465)=0),"",SWDATA!AB450)</f>
        <v>0</v>
      </c>
      <c r="AJ465" s="267">
        <f>IF(OR(Is_Loading,LEN($A465)=0),"",SWDATA!AC450)</f>
        <v>0</v>
      </c>
      <c r="AK465" s="267">
        <f>IF(OR(Is_Loading,LEN($A465)=0),"",SWDATA!AD450)</f>
        <v>0</v>
      </c>
      <c r="AL465" s="266" t="str">
        <f t="shared" si="1745"/>
        <v/>
      </c>
      <c r="AM465" s="266">
        <f>IF(OR(Is_Loading,LEN($A465)=0),"",SWDATA!AF450)</f>
        <v>0</v>
      </c>
      <c r="AN465" s="267">
        <f>IF(OR(Is_Loading,LEN($A465)=0),"",SWDATA!AG450)</f>
        <v>0</v>
      </c>
      <c r="AO465" s="323">
        <f>IF(OR(Is_Loading,LEN($A465)=0),"",SWDATA!AH450)</f>
        <v>0</v>
      </c>
      <c r="AP465" s="320" t="str">
        <f t="shared" si="1746"/>
        <v/>
      </c>
      <c r="AQ465" s="266">
        <f>IF(OR(Is_Loading,LEN($A465)=0),"",SWDATA!AJ450)</f>
        <v>0</v>
      </c>
      <c r="AR465" s="267">
        <f>IF(OR(Is_Loading,LEN($A465)=0),"",SWDATA!AK450)</f>
        <v>0</v>
      </c>
      <c r="AS465" s="267">
        <f>IF(OR(Is_Loading,LEN($A465)=0),"",SWDATA!AL450)</f>
        <v>0</v>
      </c>
      <c r="AT465" s="266" t="str">
        <f t="shared" si="1747"/>
        <v/>
      </c>
      <c r="AU465" s="266">
        <f>IF(OR(Is_Loading,LEN($A465)=0),"",SWDATA!AN450)</f>
        <v>0</v>
      </c>
      <c r="AV465" s="267">
        <f>IF(OR(Is_Loading,LEN($A465)=0),"",SWDATA!AO450)</f>
        <v>0</v>
      </c>
      <c r="AW465" s="267">
        <f>IF(OR(Is_Loading,LEN($A465)=0),"",SWDATA!AP450)</f>
        <v>0</v>
      </c>
      <c r="AX465" s="266" t="str">
        <f t="shared" si="1748"/>
        <v/>
      </c>
      <c r="AY465" s="266">
        <f>IF(OR(Is_Loading,LEN($A465)=0),"",SWDATA!AR450)</f>
        <v>0</v>
      </c>
      <c r="AZ465" s="267">
        <f>IF(OR(Is_Loading,LEN($A465)=0),"",SWDATA!AS450)</f>
        <v>0</v>
      </c>
      <c r="BA465" s="267">
        <f>IF(OR(Is_Loading,LEN($A465)=0),"",SWDATA!AT450)</f>
        <v>0</v>
      </c>
      <c r="BB465" s="266" t="str">
        <f t="shared" si="1749"/>
        <v/>
      </c>
      <c r="BC465" s="266">
        <f>IF(OR(Is_Loading,LEN($A465)=0),"",SWDATA!AV450)</f>
        <v>0</v>
      </c>
      <c r="BD465" s="267">
        <f>IF(OR(Is_Loading,LEN($A465)=0),"",SWDATA!AW450)</f>
        <v>0</v>
      </c>
      <c r="BE465" s="323">
        <f>IF(OR(Is_Loading,LEN($A465)=0),"",SWDATA!AX450)</f>
        <v>0</v>
      </c>
      <c r="BF465" s="320" t="str">
        <f t="shared" si="1750"/>
        <v/>
      </c>
      <c r="BG465" s="11"/>
      <c r="BH465" s="11"/>
      <c r="BI465" s="11"/>
      <c r="BJ465" s="11"/>
      <c r="BK465" s="11"/>
      <c r="BL465" s="11"/>
      <c r="BM465" s="11"/>
      <c r="BN465" s="11"/>
      <c r="BO465" s="11"/>
      <c r="BP465" s="11"/>
      <c r="BQ465" s="11"/>
      <c r="BR465" s="11"/>
      <c r="BS465" s="11"/>
      <c r="BT465" s="11"/>
      <c r="BU465" s="11"/>
      <c r="BV465" s="11"/>
      <c r="BW465" s="11"/>
      <c r="BX465" s="11"/>
      <c r="BY465" s="11"/>
      <c r="BZ465" s="11"/>
      <c r="CA465" s="11"/>
      <c r="CB465" s="11"/>
      <c r="CC465" s="11"/>
      <c r="CD465" s="11"/>
      <c r="CE465" s="11"/>
      <c r="CF465" s="11"/>
      <c r="CG465" s="11"/>
      <c r="CH465" s="11"/>
      <c r="CI465" s="11"/>
      <c r="CJ465" s="11"/>
      <c r="CK465" s="11"/>
      <c r="CL465" s="11"/>
      <c r="CM465" s="11"/>
      <c r="CN465" s="351"/>
      <c r="CO465" s="351"/>
      <c r="CP465" s="351"/>
      <c r="CQ465" s="351"/>
      <c r="CR465" s="351"/>
      <c r="CS465" s="351"/>
      <c r="CT465" s="351"/>
      <c r="CU465" s="351"/>
      <c r="CV465" s="351"/>
      <c r="CW465" s="351"/>
      <c r="CX465" s="351"/>
      <c r="CY465" s="351"/>
      <c r="CZ465" s="351"/>
      <c r="DA465" s="351"/>
      <c r="DB465" s="351"/>
      <c r="DC465" s="351"/>
      <c r="DD465" s="351"/>
      <c r="DE465" s="351"/>
      <c r="DF465" s="351"/>
      <c r="DG465" s="351"/>
      <c r="DH465" s="351"/>
      <c r="DI465" s="351"/>
      <c r="DJ465" s="351"/>
      <c r="DK465" s="351"/>
      <c r="DL465" s="351"/>
      <c r="DM465" s="351"/>
      <c r="DN465" s="351"/>
      <c r="DS465" s="372"/>
      <c r="DT465" s="374"/>
      <c r="DU465" s="375"/>
      <c r="DV465" s="375"/>
      <c r="DW465" s="375"/>
      <c r="DX465" s="375">
        <v>1</v>
      </c>
      <c r="DY465" s="375">
        <f t="shared" si="1791"/>
        <v>0</v>
      </c>
      <c r="DZ465" s="375">
        <f t="shared" si="1792"/>
        <v>0</v>
      </c>
      <c r="EA465" s="375">
        <f t="shared" si="1793"/>
        <v>1</v>
      </c>
      <c r="EB465" s="375">
        <f t="shared" si="1794"/>
        <v>0</v>
      </c>
      <c r="EC465" s="375">
        <f t="shared" si="1795"/>
        <v>0</v>
      </c>
      <c r="ED465" s="375">
        <f t="shared" si="1796"/>
        <v>1</v>
      </c>
      <c r="EE465" s="375">
        <f t="shared" si="1797"/>
        <v>0</v>
      </c>
      <c r="EF465" s="375">
        <f t="shared" si="1798"/>
        <v>0</v>
      </c>
      <c r="EG465" s="375">
        <f t="shared" si="1799"/>
        <v>1</v>
      </c>
      <c r="EH465" s="375">
        <f t="shared" si="1800"/>
        <v>0</v>
      </c>
      <c r="EI465" s="375">
        <f t="shared" si="1801"/>
        <v>0</v>
      </c>
      <c r="EJ465" s="375">
        <f t="shared" si="1802"/>
        <v>1</v>
      </c>
      <c r="EK465" s="375">
        <f t="shared" si="1803"/>
        <v>0</v>
      </c>
      <c r="EL465" s="375">
        <f t="shared" si="1804"/>
        <v>0</v>
      </c>
      <c r="EM465" s="375">
        <f t="shared" si="1805"/>
        <v>1</v>
      </c>
      <c r="EN465" s="375">
        <f t="shared" si="1806"/>
        <v>0</v>
      </c>
      <c r="EO465" s="375">
        <f t="shared" si="1807"/>
        <v>0</v>
      </c>
      <c r="EP465" s="375">
        <f t="shared" si="1808"/>
        <v>1</v>
      </c>
      <c r="EQ465" s="375">
        <f t="shared" si="1809"/>
        <v>0</v>
      </c>
      <c r="ER465" s="375">
        <f t="shared" si="1810"/>
        <v>0</v>
      </c>
      <c r="ES465" s="375">
        <f t="shared" si="1811"/>
        <v>1</v>
      </c>
      <c r="ET465" s="375">
        <f t="shared" si="1812"/>
        <v>0</v>
      </c>
      <c r="EU465" s="375">
        <f t="shared" si="1813"/>
        <v>0</v>
      </c>
      <c r="EV465" s="375">
        <f t="shared" si="1814"/>
        <v>1</v>
      </c>
      <c r="EW465" s="375">
        <f t="shared" si="1815"/>
        <v>0</v>
      </c>
      <c r="EX465" s="375">
        <f t="shared" si="1816"/>
        <v>0</v>
      </c>
      <c r="EY465" s="375">
        <f t="shared" si="1817"/>
        <v>1</v>
      </c>
      <c r="EZ465" s="375">
        <f t="shared" si="1818"/>
        <v>0</v>
      </c>
      <c r="FA465" s="375">
        <f t="shared" si="1819"/>
        <v>0</v>
      </c>
      <c r="FB465" s="375">
        <f t="shared" si="1820"/>
        <v>1</v>
      </c>
      <c r="FC465" s="375">
        <f t="shared" si="1821"/>
        <v>0</v>
      </c>
      <c r="FD465" s="375">
        <f t="shared" si="1822"/>
        <v>0</v>
      </c>
      <c r="FE465" s="376"/>
      <c r="FF465" s="372"/>
      <c r="FG465" s="372"/>
      <c r="FH465" s="372"/>
      <c r="FI465" s="372"/>
      <c r="FJ465" s="372"/>
      <c r="FK465" s="372"/>
      <c r="FL465" s="372"/>
      <c r="FM465" s="372"/>
      <c r="FN465" s="372"/>
      <c r="FO465" s="372"/>
      <c r="FP465" s="372"/>
      <c r="FQ465" s="372"/>
      <c r="FR465" s="372"/>
      <c r="FS465" s="372"/>
      <c r="FT465" s="372"/>
      <c r="FU465" s="372"/>
      <c r="FV465" s="372"/>
      <c r="FW465" s="372"/>
      <c r="FX465" s="372"/>
      <c r="FY465" s="372"/>
      <c r="FZ465" s="372"/>
      <c r="GA465" s="372"/>
      <c r="GB465" s="372"/>
      <c r="GC465" s="372"/>
      <c r="GD465" s="372"/>
      <c r="GE465" s="372"/>
      <c r="GF465" s="372"/>
      <c r="GG465" s="372"/>
      <c r="GH465" s="372"/>
      <c r="GI465" s="372"/>
      <c r="GJ465" s="372"/>
      <c r="GK465" s="372"/>
      <c r="GL465" s="372"/>
      <c r="GM465" s="372"/>
      <c r="GN465" s="372"/>
      <c r="GO465" s="372"/>
      <c r="GP465" s="372"/>
      <c r="GQ465" s="372"/>
      <c r="GR465" s="372"/>
      <c r="GS465" s="372"/>
      <c r="GT465" s="372"/>
      <c r="GU465" s="372"/>
      <c r="GV465" s="372"/>
      <c r="GW465" s="372"/>
      <c r="GX465" s="372"/>
      <c r="GY465" s="372"/>
      <c r="GZ465" s="372"/>
      <c r="HA465" s="372"/>
      <c r="HB465" s="372"/>
      <c r="HC465" s="372"/>
    </row>
    <row r="466" spans="1:211" s="373" customFormat="1" ht="15" customHeight="1" thickBot="1" x14ac:dyDescent="0.25">
      <c r="A466" s="366">
        <f>SWDATA!O451</f>
        <v>0</v>
      </c>
      <c r="B466" s="366">
        <f>SWDATA!M451</f>
        <v>0</v>
      </c>
      <c r="C466" s="351">
        <f>IF(AND(SWDATA!M451=1,SWDATA!Q451="promotions"),SWDATA!P451,0)</f>
        <v>0</v>
      </c>
      <c r="D466" s="367">
        <f>ROW(SWDATA!M451)</f>
        <v>451</v>
      </c>
      <c r="E466" s="368">
        <f ca="1">IF(AND(B466=1,UPPER(HLOOKUP(D466+12,'Metrics &amp; Attributes View'!$13:$31,19,0))&lt;&gt;"SBOM"),1,0)</f>
        <v>0</v>
      </c>
      <c r="F466" s="369">
        <f t="shared" si="1738"/>
        <v>1</v>
      </c>
      <c r="G466" s="366" t="str">
        <f t="shared" si="1739"/>
        <v/>
      </c>
      <c r="H466" s="370"/>
      <c r="J466" s="238">
        <f t="shared" si="1740"/>
        <v>0</v>
      </c>
      <c r="K466" s="239" t="str">
        <f t="shared" si="1741"/>
        <v/>
      </c>
      <c r="L466" s="342"/>
      <c r="M466" s="345"/>
      <c r="N466" s="340" t="str">
        <f>IF(LEN(SWDATA!F451)=0,"",N465)</f>
        <v/>
      </c>
      <c r="O466" s="296" t="str">
        <f>IF(LEN(SWDATA!G451)=0,"",O465)</f>
        <v/>
      </c>
      <c r="P466" s="297" t="str">
        <f>IF(LEN(SWDATA!C451)=0,"",SWDATA!C451)</f>
        <v/>
      </c>
      <c r="Q466" s="312" t="str">
        <f t="shared" si="1742"/>
        <v/>
      </c>
      <c r="R466" s="223" t="s">
        <v>262</v>
      </c>
      <c r="S466" s="224"/>
      <c r="T466" s="224"/>
      <c r="U466" s="264" t="s">
        <v>603</v>
      </c>
      <c r="V466" s="205" t="s">
        <v>221</v>
      </c>
      <c r="W466" s="266">
        <f>IF(OR(Is_Loading,LEN($A466)=0),"",SWDATA!P451)</f>
        <v>0</v>
      </c>
      <c r="X466" s="267">
        <f>IF(OR(Is_Loading,LEN($A466)=0),"",SWDATA!Q451)</f>
        <v>0</v>
      </c>
      <c r="Y466" s="267">
        <f>IF(OR(Is_Loading,LEN($A466)=0),"",SWDATA!R451)</f>
        <v>0</v>
      </c>
      <c r="Z466" s="266" t="str">
        <f t="shared" si="1823"/>
        <v/>
      </c>
      <c r="AA466" s="266">
        <f>IF(OR(Is_Loading,LEN($A466)=0),"",SWDATA!T451)</f>
        <v>0</v>
      </c>
      <c r="AB466" s="267">
        <f>IF(OR(Is_Loading,LEN($A466)=0),"",SWDATA!U451)</f>
        <v>0</v>
      </c>
      <c r="AC466" s="267">
        <f>IF(OR(Is_Loading,LEN($A466)=0),"",SWDATA!V451)</f>
        <v>0</v>
      </c>
      <c r="AD466" s="266" t="str">
        <f t="shared" si="1743"/>
        <v/>
      </c>
      <c r="AE466" s="266">
        <f>IF(OR(Is_Loading,LEN($A466)=0),"",SWDATA!X451)</f>
        <v>0</v>
      </c>
      <c r="AF466" s="267">
        <f>IF(OR(Is_Loading,LEN($A466)=0),"",SWDATA!Y451)</f>
        <v>0</v>
      </c>
      <c r="AG466" s="267">
        <f>IF(OR(Is_Loading,LEN($A466)=0),"",SWDATA!Z451)</f>
        <v>0</v>
      </c>
      <c r="AH466" s="266" t="str">
        <f t="shared" si="1744"/>
        <v/>
      </c>
      <c r="AI466" s="266">
        <f>IF(OR(Is_Loading,LEN($A466)=0),"",SWDATA!AB451)</f>
        <v>0</v>
      </c>
      <c r="AJ466" s="267">
        <f>IF(OR(Is_Loading,LEN($A466)=0),"",SWDATA!AC451)</f>
        <v>0</v>
      </c>
      <c r="AK466" s="267">
        <f>IF(OR(Is_Loading,LEN($A466)=0),"",SWDATA!AD451)</f>
        <v>0</v>
      </c>
      <c r="AL466" s="266" t="str">
        <f t="shared" si="1745"/>
        <v/>
      </c>
      <c r="AM466" s="266">
        <f>IF(OR(Is_Loading,LEN($A466)=0),"",SWDATA!AF451)</f>
        <v>0</v>
      </c>
      <c r="AN466" s="267">
        <f>IF(OR(Is_Loading,LEN($A466)=0),"",SWDATA!AG451)</f>
        <v>0</v>
      </c>
      <c r="AO466" s="323">
        <f>IF(OR(Is_Loading,LEN($A466)=0),"",SWDATA!AH451)</f>
        <v>0</v>
      </c>
      <c r="AP466" s="320" t="str">
        <f t="shared" si="1746"/>
        <v/>
      </c>
      <c r="AQ466" s="266">
        <f>IF(OR(Is_Loading,LEN($A466)=0),"",SWDATA!AJ451)</f>
        <v>0</v>
      </c>
      <c r="AR466" s="267">
        <f>IF(OR(Is_Loading,LEN($A466)=0),"",SWDATA!AK451)</f>
        <v>0</v>
      </c>
      <c r="AS466" s="267">
        <f>IF(OR(Is_Loading,LEN($A466)=0),"",SWDATA!AL451)</f>
        <v>0</v>
      </c>
      <c r="AT466" s="266" t="str">
        <f t="shared" si="1747"/>
        <v/>
      </c>
      <c r="AU466" s="266">
        <f>IF(OR(Is_Loading,LEN($A466)=0),"",SWDATA!AN451)</f>
        <v>0</v>
      </c>
      <c r="AV466" s="267">
        <f>IF(OR(Is_Loading,LEN($A466)=0),"",SWDATA!AO451)</f>
        <v>0</v>
      </c>
      <c r="AW466" s="267">
        <f>IF(OR(Is_Loading,LEN($A466)=0),"",SWDATA!AP451)</f>
        <v>0</v>
      </c>
      <c r="AX466" s="266" t="str">
        <f t="shared" si="1748"/>
        <v/>
      </c>
      <c r="AY466" s="266">
        <f>IF(OR(Is_Loading,LEN($A466)=0),"",SWDATA!AR451)</f>
        <v>0</v>
      </c>
      <c r="AZ466" s="267">
        <f>IF(OR(Is_Loading,LEN($A466)=0),"",SWDATA!AS451)</f>
        <v>0</v>
      </c>
      <c r="BA466" s="267">
        <f>IF(OR(Is_Loading,LEN($A466)=0),"",SWDATA!AT451)</f>
        <v>0</v>
      </c>
      <c r="BB466" s="266" t="str">
        <f t="shared" si="1749"/>
        <v/>
      </c>
      <c r="BC466" s="266">
        <f>IF(OR(Is_Loading,LEN($A466)=0),"",SWDATA!AV451)</f>
        <v>0</v>
      </c>
      <c r="BD466" s="267">
        <f>IF(OR(Is_Loading,LEN($A466)=0),"",SWDATA!AW451)</f>
        <v>0</v>
      </c>
      <c r="BE466" s="323">
        <f>IF(OR(Is_Loading,LEN($A466)=0),"",SWDATA!AX451)</f>
        <v>0</v>
      </c>
      <c r="BF466" s="320" t="str">
        <f t="shared" si="1750"/>
        <v/>
      </c>
      <c r="BG466" s="11"/>
      <c r="BH466" s="11"/>
      <c r="BI466" s="11"/>
      <c r="BJ466" s="11"/>
      <c r="BK466" s="11"/>
      <c r="BL466" s="11"/>
      <c r="BM466" s="11"/>
      <c r="BN466" s="11"/>
      <c r="BO466" s="11"/>
      <c r="BP466" s="11"/>
      <c r="BQ466" s="11"/>
      <c r="BR466" s="11"/>
      <c r="BS466" s="11"/>
      <c r="BT466" s="11"/>
      <c r="BU466" s="11"/>
      <c r="BV466" s="11"/>
      <c r="BW466" s="11"/>
      <c r="BX466" s="11"/>
      <c r="BY466" s="11"/>
      <c r="BZ466" s="11"/>
      <c r="CA466" s="11"/>
      <c r="CB466" s="11"/>
      <c r="CC466" s="11"/>
      <c r="CD466" s="11"/>
      <c r="CE466" s="11"/>
      <c r="CF466" s="11"/>
      <c r="CG466" s="11"/>
      <c r="CH466" s="11"/>
      <c r="CI466" s="11"/>
      <c r="CJ466" s="11"/>
      <c r="CK466" s="11"/>
      <c r="CL466" s="11"/>
      <c r="CM466" s="11"/>
      <c r="CN466" s="351"/>
      <c r="CO466" s="351"/>
      <c r="CP466" s="351"/>
      <c r="CQ466" s="351"/>
      <c r="CR466" s="351"/>
      <c r="CS466" s="351"/>
      <c r="CT466" s="351"/>
      <c r="CU466" s="351"/>
      <c r="CV466" s="351"/>
      <c r="CW466" s="351"/>
      <c r="CX466" s="351"/>
      <c r="CY466" s="351"/>
      <c r="CZ466" s="351"/>
      <c r="DA466" s="351"/>
      <c r="DB466" s="351"/>
      <c r="DC466" s="351"/>
      <c r="DD466" s="351"/>
      <c r="DE466" s="351"/>
      <c r="DF466" s="351"/>
      <c r="DG466" s="351"/>
      <c r="DH466" s="351"/>
      <c r="DI466" s="351"/>
      <c r="DJ466" s="351"/>
      <c r="DK466" s="351"/>
      <c r="DL466" s="351"/>
      <c r="DM466" s="351"/>
      <c r="DN466" s="351"/>
      <c r="DS466" s="372"/>
      <c r="DT466" s="374"/>
      <c r="DU466" s="375"/>
      <c r="DV466" s="375"/>
      <c r="DW466" s="375"/>
      <c r="DX466" s="375">
        <v>1</v>
      </c>
      <c r="DY466" s="375">
        <f t="shared" si="1791"/>
        <v>0</v>
      </c>
      <c r="DZ466" s="375">
        <f t="shared" si="1792"/>
        <v>0</v>
      </c>
      <c r="EA466" s="375">
        <f t="shared" si="1793"/>
        <v>1</v>
      </c>
      <c r="EB466" s="375">
        <f t="shared" si="1794"/>
        <v>0</v>
      </c>
      <c r="EC466" s="375">
        <f t="shared" si="1795"/>
        <v>0</v>
      </c>
      <c r="ED466" s="375">
        <f t="shared" si="1796"/>
        <v>1</v>
      </c>
      <c r="EE466" s="375">
        <f t="shared" si="1797"/>
        <v>0</v>
      </c>
      <c r="EF466" s="375">
        <f t="shared" si="1798"/>
        <v>0</v>
      </c>
      <c r="EG466" s="375">
        <f t="shared" si="1799"/>
        <v>1</v>
      </c>
      <c r="EH466" s="375">
        <f t="shared" si="1800"/>
        <v>0</v>
      </c>
      <c r="EI466" s="375">
        <f t="shared" si="1801"/>
        <v>0</v>
      </c>
      <c r="EJ466" s="375">
        <f t="shared" si="1802"/>
        <v>1</v>
      </c>
      <c r="EK466" s="375">
        <f t="shared" si="1803"/>
        <v>0</v>
      </c>
      <c r="EL466" s="375">
        <f t="shared" si="1804"/>
        <v>0</v>
      </c>
      <c r="EM466" s="375">
        <f t="shared" si="1805"/>
        <v>1</v>
      </c>
      <c r="EN466" s="375">
        <f t="shared" si="1806"/>
        <v>0</v>
      </c>
      <c r="EO466" s="375">
        <f t="shared" si="1807"/>
        <v>0</v>
      </c>
      <c r="EP466" s="375">
        <f t="shared" si="1808"/>
        <v>1</v>
      </c>
      <c r="EQ466" s="375">
        <f t="shared" si="1809"/>
        <v>0</v>
      </c>
      <c r="ER466" s="375">
        <f t="shared" si="1810"/>
        <v>0</v>
      </c>
      <c r="ES466" s="375">
        <f t="shared" si="1811"/>
        <v>1</v>
      </c>
      <c r="ET466" s="375">
        <f t="shared" si="1812"/>
        <v>0</v>
      </c>
      <c r="EU466" s="375">
        <f t="shared" si="1813"/>
        <v>0</v>
      </c>
      <c r="EV466" s="375">
        <f t="shared" si="1814"/>
        <v>1</v>
      </c>
      <c r="EW466" s="375">
        <f t="shared" si="1815"/>
        <v>0</v>
      </c>
      <c r="EX466" s="375">
        <f t="shared" si="1816"/>
        <v>0</v>
      </c>
      <c r="EY466" s="375">
        <f t="shared" si="1817"/>
        <v>1</v>
      </c>
      <c r="EZ466" s="375">
        <f t="shared" si="1818"/>
        <v>0</v>
      </c>
      <c r="FA466" s="375">
        <f t="shared" si="1819"/>
        <v>0</v>
      </c>
      <c r="FB466" s="375">
        <f t="shared" si="1820"/>
        <v>1</v>
      </c>
      <c r="FC466" s="375">
        <f t="shared" si="1821"/>
        <v>0</v>
      </c>
      <c r="FD466" s="375">
        <f t="shared" si="1822"/>
        <v>0</v>
      </c>
      <c r="FE466" s="376"/>
      <c r="FF466" s="372"/>
      <c r="FG466" s="372"/>
      <c r="FH466" s="372"/>
      <c r="FI466" s="372"/>
      <c r="FJ466" s="372"/>
      <c r="FK466" s="372"/>
      <c r="FL466" s="372"/>
      <c r="FM466" s="372"/>
      <c r="FN466" s="372"/>
      <c r="FO466" s="372"/>
      <c r="FP466" s="372"/>
      <c r="FQ466" s="372"/>
      <c r="FR466" s="372"/>
      <c r="FS466" s="372"/>
      <c r="FT466" s="372"/>
      <c r="FU466" s="372"/>
      <c r="FV466" s="372"/>
      <c r="FW466" s="372"/>
      <c r="FX466" s="372"/>
      <c r="FY466" s="372"/>
      <c r="FZ466" s="372"/>
      <c r="GA466" s="372"/>
      <c r="GB466" s="372"/>
      <c r="GC466" s="372"/>
      <c r="GD466" s="372"/>
      <c r="GE466" s="372"/>
      <c r="GF466" s="372"/>
      <c r="GG466" s="372"/>
      <c r="GH466" s="372"/>
      <c r="GI466" s="372"/>
      <c r="GJ466" s="372"/>
      <c r="GK466" s="372"/>
      <c r="GL466" s="372"/>
      <c r="GM466" s="372"/>
      <c r="GN466" s="372"/>
      <c r="GO466" s="372"/>
      <c r="GP466" s="372"/>
      <c r="GQ466" s="372"/>
      <c r="GR466" s="372"/>
      <c r="GS466" s="372"/>
      <c r="GT466" s="372"/>
      <c r="GU466" s="372"/>
      <c r="GV466" s="372"/>
      <c r="GW466" s="372"/>
      <c r="GX466" s="372"/>
      <c r="GY466" s="372"/>
      <c r="GZ466" s="372"/>
      <c r="HA466" s="372"/>
      <c r="HB466" s="372"/>
      <c r="HC466" s="372"/>
    </row>
    <row r="467" spans="1:211" s="373" customFormat="1" ht="15" hidden="1" customHeight="1" outlineLevel="1" x14ac:dyDescent="0.2">
      <c r="A467" s="366">
        <f>SWDATA!O452</f>
        <v>0</v>
      </c>
      <c r="B467" s="366">
        <f>SWDATA!M452</f>
        <v>0</v>
      </c>
      <c r="C467" s="351">
        <f>IF(AND(SWDATA!M452=1,SWDATA!Q452="promotions"),SWDATA!P452,0)</f>
        <v>0</v>
      </c>
      <c r="D467" s="367">
        <f>ROW(SWDATA!M452)</f>
        <v>452</v>
      </c>
      <c r="E467" s="368">
        <f t="shared" ref="E467:E477" si="1826">B467</f>
        <v>0</v>
      </c>
      <c r="F467" s="369">
        <f t="shared" si="1738"/>
        <v>1</v>
      </c>
      <c r="G467" s="366" t="str">
        <f t="shared" si="1739"/>
        <v/>
      </c>
      <c r="H467" s="370"/>
      <c r="J467" s="238">
        <f t="shared" si="1740"/>
        <v>0</v>
      </c>
      <c r="K467" s="239" t="str">
        <f t="shared" si="1741"/>
        <v/>
      </c>
      <c r="L467" s="342"/>
      <c r="M467" s="345"/>
      <c r="N467" s="340" t="str">
        <f>IF(LEN(SWDATA!F452)=0,"",N466)</f>
        <v/>
      </c>
      <c r="O467" s="296" t="str">
        <f>IF(LEN(SWDATA!G452)=0,"",O466)</f>
        <v/>
      </c>
      <c r="P467" s="297" t="str">
        <f>IF(LEN(SWDATA!C452)=0,"",SWDATA!C452)</f>
        <v/>
      </c>
      <c r="Q467" s="312" t="str">
        <f t="shared" si="1742"/>
        <v/>
      </c>
      <c r="R467" s="223" t="s">
        <v>261</v>
      </c>
      <c r="S467" s="224"/>
      <c r="T467" s="224"/>
      <c r="U467" s="264" t="s">
        <v>610</v>
      </c>
      <c r="V467" s="205" t="s">
        <v>221</v>
      </c>
      <c r="W467" s="266">
        <f>IF(OR(Is_Loading,LEN($A467)=0),"",SWDATA!P452)</f>
        <v>0</v>
      </c>
      <c r="X467" s="267">
        <f>IF(OR(Is_Loading,LEN($A467)=0),"",SWDATA!Q452)</f>
        <v>0</v>
      </c>
      <c r="Y467" s="267">
        <f>IF(OR(Is_Loading,LEN($A467)=0),"",SWDATA!R452)</f>
        <v>0</v>
      </c>
      <c r="Z467" s="266" t="str">
        <f t="shared" si="1823"/>
        <v/>
      </c>
      <c r="AA467" s="266">
        <f>IF(OR(Is_Loading,LEN($A467)=0),"",SWDATA!T452)</f>
        <v>0</v>
      </c>
      <c r="AB467" s="267">
        <f>IF(OR(Is_Loading,LEN($A467)=0),"",SWDATA!U452)</f>
        <v>0</v>
      </c>
      <c r="AC467" s="267">
        <f>IF(OR(Is_Loading,LEN($A467)=0),"",SWDATA!V452)</f>
        <v>0</v>
      </c>
      <c r="AD467" s="266" t="str">
        <f t="shared" si="1743"/>
        <v/>
      </c>
      <c r="AE467" s="266">
        <f>IF(OR(Is_Loading,LEN($A467)=0),"",SWDATA!X452)</f>
        <v>0</v>
      </c>
      <c r="AF467" s="267">
        <f>IF(OR(Is_Loading,LEN($A467)=0),"",SWDATA!Y452)</f>
        <v>0</v>
      </c>
      <c r="AG467" s="267">
        <f>IF(OR(Is_Loading,LEN($A467)=0),"",SWDATA!Z452)</f>
        <v>0</v>
      </c>
      <c r="AH467" s="266" t="str">
        <f t="shared" si="1744"/>
        <v/>
      </c>
      <c r="AI467" s="266">
        <f>IF(OR(Is_Loading,LEN($A467)=0),"",SWDATA!AB452)</f>
        <v>0</v>
      </c>
      <c r="AJ467" s="267">
        <f>IF(OR(Is_Loading,LEN($A467)=0),"",SWDATA!AC452)</f>
        <v>0</v>
      </c>
      <c r="AK467" s="267">
        <f>IF(OR(Is_Loading,LEN($A467)=0),"",SWDATA!AD452)</f>
        <v>0</v>
      </c>
      <c r="AL467" s="266" t="str">
        <f t="shared" si="1745"/>
        <v/>
      </c>
      <c r="AM467" s="266">
        <f>IF(OR(Is_Loading,LEN($A467)=0),"",SWDATA!AF452)</f>
        <v>0</v>
      </c>
      <c r="AN467" s="267">
        <f>IF(OR(Is_Loading,LEN($A467)=0),"",SWDATA!AG452)</f>
        <v>0</v>
      </c>
      <c r="AO467" s="323">
        <f>IF(OR(Is_Loading,LEN($A467)=0),"",SWDATA!AH452)</f>
        <v>0</v>
      </c>
      <c r="AP467" s="320" t="str">
        <f t="shared" si="1746"/>
        <v/>
      </c>
      <c r="AQ467" s="266">
        <f>IF(OR(Is_Loading,LEN($A467)=0),"",SWDATA!AJ452)</f>
        <v>0</v>
      </c>
      <c r="AR467" s="267">
        <f>IF(OR(Is_Loading,LEN($A467)=0),"",SWDATA!AK452)</f>
        <v>0</v>
      </c>
      <c r="AS467" s="267">
        <f>IF(OR(Is_Loading,LEN($A467)=0),"",SWDATA!AL452)</f>
        <v>0</v>
      </c>
      <c r="AT467" s="266" t="str">
        <f t="shared" si="1747"/>
        <v/>
      </c>
      <c r="AU467" s="266">
        <f>IF(OR(Is_Loading,LEN($A467)=0),"",SWDATA!AN452)</f>
        <v>0</v>
      </c>
      <c r="AV467" s="267">
        <f>IF(OR(Is_Loading,LEN($A467)=0),"",SWDATA!AO452)</f>
        <v>0</v>
      </c>
      <c r="AW467" s="267">
        <f>IF(OR(Is_Loading,LEN($A467)=0),"",SWDATA!AP452)</f>
        <v>0</v>
      </c>
      <c r="AX467" s="266" t="str">
        <f t="shared" si="1748"/>
        <v/>
      </c>
      <c r="AY467" s="266">
        <f>IF(OR(Is_Loading,LEN($A467)=0),"",SWDATA!AR452)</f>
        <v>0</v>
      </c>
      <c r="AZ467" s="267">
        <f>IF(OR(Is_Loading,LEN($A467)=0),"",SWDATA!AS452)</f>
        <v>0</v>
      </c>
      <c r="BA467" s="267">
        <f>IF(OR(Is_Loading,LEN($A467)=0),"",SWDATA!AT452)</f>
        <v>0</v>
      </c>
      <c r="BB467" s="266" t="str">
        <f t="shared" si="1749"/>
        <v/>
      </c>
      <c r="BC467" s="266">
        <f>IF(OR(Is_Loading,LEN($A467)=0),"",SWDATA!AV452)</f>
        <v>0</v>
      </c>
      <c r="BD467" s="267">
        <f>IF(OR(Is_Loading,LEN($A467)=0),"",SWDATA!AW452)</f>
        <v>0</v>
      </c>
      <c r="BE467" s="323">
        <f>IF(OR(Is_Loading,LEN($A467)=0),"",SWDATA!AX452)</f>
        <v>0</v>
      </c>
      <c r="BF467" s="320" t="str">
        <f t="shared" si="1750"/>
        <v/>
      </c>
      <c r="BG467" s="11"/>
      <c r="BH467" s="11"/>
      <c r="BI467" s="11"/>
      <c r="BJ467" s="11"/>
      <c r="BK467" s="11"/>
      <c r="BL467" s="11"/>
      <c r="BM467" s="11"/>
      <c r="BN467" s="11"/>
      <c r="BO467" s="11"/>
      <c r="BP467" s="11"/>
      <c r="BQ467" s="11"/>
      <c r="BR467" s="11"/>
      <c r="BS467" s="11"/>
      <c r="BT467" s="11"/>
      <c r="BU467" s="11"/>
      <c r="BV467" s="11"/>
      <c r="BW467" s="11"/>
      <c r="BX467" s="11"/>
      <c r="BY467" s="11"/>
      <c r="BZ467" s="11"/>
      <c r="CA467" s="11"/>
      <c r="CB467" s="11"/>
      <c r="CC467" s="11"/>
      <c r="CD467" s="11"/>
      <c r="CE467" s="11"/>
      <c r="CF467" s="11"/>
      <c r="CG467" s="11"/>
      <c r="CH467" s="11"/>
      <c r="CI467" s="11"/>
      <c r="CJ467" s="11"/>
      <c r="CK467" s="11"/>
      <c r="CL467" s="11"/>
      <c r="CM467" s="11"/>
      <c r="CN467" s="351"/>
      <c r="CO467" s="351"/>
      <c r="CP467" s="351"/>
      <c r="CQ467" s="351"/>
      <c r="CR467" s="351"/>
      <c r="CS467" s="351"/>
      <c r="CT467" s="351"/>
      <c r="CU467" s="351"/>
      <c r="CV467" s="351"/>
      <c r="CW467" s="351"/>
      <c r="CX467" s="351"/>
      <c r="CY467" s="351"/>
      <c r="CZ467" s="351"/>
      <c r="DA467" s="351"/>
      <c r="DB467" s="351"/>
      <c r="DC467" s="351"/>
      <c r="DD467" s="351"/>
      <c r="DE467" s="351"/>
      <c r="DF467" s="351"/>
      <c r="DG467" s="351"/>
      <c r="DH467" s="351"/>
      <c r="DI467" s="351"/>
      <c r="DJ467" s="351"/>
      <c r="DK467" s="351"/>
      <c r="DL467" s="351"/>
      <c r="DM467" s="351"/>
      <c r="DN467" s="351"/>
      <c r="DS467" s="372"/>
      <c r="DT467" s="374"/>
      <c r="DU467" s="375"/>
      <c r="DV467" s="375"/>
      <c r="DW467" s="375"/>
      <c r="DX467" s="375">
        <v>1</v>
      </c>
      <c r="DY467" s="375">
        <f t="shared" si="1791"/>
        <v>0</v>
      </c>
      <c r="DZ467" s="375">
        <f t="shared" si="1792"/>
        <v>0</v>
      </c>
      <c r="EA467" s="375">
        <f t="shared" si="1793"/>
        <v>1</v>
      </c>
      <c r="EB467" s="375">
        <f t="shared" si="1794"/>
        <v>0</v>
      </c>
      <c r="EC467" s="375">
        <f t="shared" si="1795"/>
        <v>0</v>
      </c>
      <c r="ED467" s="375">
        <f t="shared" si="1796"/>
        <v>1</v>
      </c>
      <c r="EE467" s="375">
        <f t="shared" si="1797"/>
        <v>0</v>
      </c>
      <c r="EF467" s="375">
        <f t="shared" si="1798"/>
        <v>0</v>
      </c>
      <c r="EG467" s="375">
        <f t="shared" si="1799"/>
        <v>1</v>
      </c>
      <c r="EH467" s="375">
        <f t="shared" si="1800"/>
        <v>0</v>
      </c>
      <c r="EI467" s="375">
        <f t="shared" si="1801"/>
        <v>0</v>
      </c>
      <c r="EJ467" s="375">
        <f t="shared" si="1802"/>
        <v>1</v>
      </c>
      <c r="EK467" s="375">
        <f t="shared" si="1803"/>
        <v>0</v>
      </c>
      <c r="EL467" s="375">
        <f t="shared" si="1804"/>
        <v>0</v>
      </c>
      <c r="EM467" s="375">
        <f t="shared" si="1805"/>
        <v>1</v>
      </c>
      <c r="EN467" s="375">
        <f t="shared" si="1806"/>
        <v>0</v>
      </c>
      <c r="EO467" s="375">
        <f t="shared" si="1807"/>
        <v>0</v>
      </c>
      <c r="EP467" s="375">
        <f t="shared" si="1808"/>
        <v>1</v>
      </c>
      <c r="EQ467" s="375">
        <f t="shared" si="1809"/>
        <v>0</v>
      </c>
      <c r="ER467" s="375">
        <f t="shared" si="1810"/>
        <v>0</v>
      </c>
      <c r="ES467" s="375">
        <f t="shared" si="1811"/>
        <v>1</v>
      </c>
      <c r="ET467" s="375">
        <f t="shared" si="1812"/>
        <v>0</v>
      </c>
      <c r="EU467" s="375">
        <f t="shared" si="1813"/>
        <v>0</v>
      </c>
      <c r="EV467" s="375">
        <f t="shared" si="1814"/>
        <v>1</v>
      </c>
      <c r="EW467" s="375">
        <f t="shared" si="1815"/>
        <v>0</v>
      </c>
      <c r="EX467" s="375">
        <f t="shared" si="1816"/>
        <v>0</v>
      </c>
      <c r="EY467" s="375">
        <f t="shared" si="1817"/>
        <v>1</v>
      </c>
      <c r="EZ467" s="375">
        <f t="shared" si="1818"/>
        <v>0</v>
      </c>
      <c r="FA467" s="375">
        <f t="shared" si="1819"/>
        <v>0</v>
      </c>
      <c r="FB467" s="375">
        <f t="shared" si="1820"/>
        <v>1</v>
      </c>
      <c r="FC467" s="375">
        <f t="shared" si="1821"/>
        <v>0</v>
      </c>
      <c r="FD467" s="375">
        <f t="shared" si="1822"/>
        <v>0</v>
      </c>
      <c r="FE467" s="376"/>
      <c r="FF467" s="372"/>
      <c r="FG467" s="372"/>
      <c r="FH467" s="372"/>
      <c r="FI467" s="372"/>
      <c r="FJ467" s="372"/>
      <c r="FK467" s="372"/>
      <c r="FL467" s="372"/>
      <c r="FM467" s="372"/>
      <c r="FN467" s="372"/>
      <c r="FO467" s="372"/>
      <c r="FP467" s="372"/>
      <c r="FQ467" s="372"/>
      <c r="FR467" s="372"/>
      <c r="FS467" s="372"/>
      <c r="FT467" s="372"/>
      <c r="FU467" s="372"/>
      <c r="FV467" s="372"/>
      <c r="FW467" s="372"/>
      <c r="FX467" s="372"/>
      <c r="FY467" s="372"/>
      <c r="FZ467" s="372"/>
      <c r="GA467" s="372"/>
      <c r="GB467" s="372"/>
      <c r="GC467" s="372"/>
      <c r="GD467" s="372"/>
      <c r="GE467" s="372"/>
      <c r="GF467" s="372"/>
      <c r="GG467" s="372"/>
      <c r="GH467" s="372"/>
      <c r="GI467" s="372"/>
      <c r="GJ467" s="372"/>
      <c r="GK467" s="372"/>
      <c r="GL467" s="372"/>
      <c r="GM467" s="372"/>
      <c r="GN467" s="372"/>
      <c r="GO467" s="372"/>
      <c r="GP467" s="372"/>
      <c r="GQ467" s="372"/>
      <c r="GR467" s="372"/>
      <c r="GS467" s="372"/>
      <c r="GT467" s="372"/>
      <c r="GU467" s="372"/>
      <c r="GV467" s="372"/>
      <c r="GW467" s="372"/>
      <c r="GX467" s="372"/>
      <c r="GY467" s="372"/>
      <c r="GZ467" s="372"/>
      <c r="HA467" s="372"/>
      <c r="HB467" s="372"/>
      <c r="HC467" s="372"/>
    </row>
    <row r="468" spans="1:211" s="373" customFormat="1" ht="15" hidden="1" customHeight="1" outlineLevel="1" x14ac:dyDescent="0.2">
      <c r="A468" s="366">
        <f>SWDATA!O453</f>
        <v>0</v>
      </c>
      <c r="B468" s="366">
        <f>SWDATA!M453</f>
        <v>0</v>
      </c>
      <c r="C468" s="351">
        <f>IF(AND(SWDATA!M453=1,SWDATA!Q453="promotions"),SWDATA!P453,0)</f>
        <v>0</v>
      </c>
      <c r="D468" s="367">
        <f>ROW(SWDATA!M453)</f>
        <v>453</v>
      </c>
      <c r="E468" s="368">
        <f t="shared" si="1826"/>
        <v>0</v>
      </c>
      <c r="F468" s="369">
        <f t="shared" si="1738"/>
        <v>1</v>
      </c>
      <c r="G468" s="366" t="str">
        <f t="shared" si="1739"/>
        <v/>
      </c>
      <c r="H468" s="370"/>
      <c r="J468" s="238">
        <f t="shared" si="1740"/>
        <v>0</v>
      </c>
      <c r="K468" s="239" t="str">
        <f t="shared" si="1741"/>
        <v/>
      </c>
      <c r="L468" s="342"/>
      <c r="M468" s="345"/>
      <c r="N468" s="340" t="str">
        <f>IF(LEN(SWDATA!F453)=0,"",N467)</f>
        <v/>
      </c>
      <c r="O468" s="296" t="str">
        <f>IF(LEN(SWDATA!G453)=0,"",O467)</f>
        <v/>
      </c>
      <c r="P468" s="297" t="str">
        <f>IF(LEN(SWDATA!C453)=0,"",SWDATA!C453)</f>
        <v/>
      </c>
      <c r="Q468" s="312" t="str">
        <f t="shared" si="1742"/>
        <v/>
      </c>
      <c r="R468" s="223" t="s">
        <v>261</v>
      </c>
      <c r="S468" s="224"/>
      <c r="T468" s="224"/>
      <c r="U468" s="264" t="s">
        <v>612</v>
      </c>
      <c r="V468" s="205" t="s">
        <v>221</v>
      </c>
      <c r="W468" s="266">
        <f>IF(OR(Is_Loading,LEN($A468)=0),"",SWDATA!P453)</f>
        <v>0</v>
      </c>
      <c r="X468" s="267">
        <f>IF(OR(Is_Loading,LEN($A468)=0),"",SWDATA!Q453)</f>
        <v>0</v>
      </c>
      <c r="Y468" s="267">
        <f>IF(OR(Is_Loading,LEN($A468)=0),"",SWDATA!R453)</f>
        <v>0</v>
      </c>
      <c r="Z468" s="266" t="str">
        <f t="shared" si="1823"/>
        <v/>
      </c>
      <c r="AA468" s="266">
        <f>IF(OR(Is_Loading,LEN($A468)=0),"",SWDATA!T453)</f>
        <v>0</v>
      </c>
      <c r="AB468" s="267">
        <f>IF(OR(Is_Loading,LEN($A468)=0),"",SWDATA!U453)</f>
        <v>0</v>
      </c>
      <c r="AC468" s="267">
        <f>IF(OR(Is_Loading,LEN($A468)=0),"",SWDATA!V453)</f>
        <v>0</v>
      </c>
      <c r="AD468" s="266" t="str">
        <f t="shared" si="1743"/>
        <v/>
      </c>
      <c r="AE468" s="266">
        <f>IF(OR(Is_Loading,LEN($A468)=0),"",SWDATA!X453)</f>
        <v>0</v>
      </c>
      <c r="AF468" s="267">
        <f>IF(OR(Is_Loading,LEN($A468)=0),"",SWDATA!Y453)</f>
        <v>0</v>
      </c>
      <c r="AG468" s="267">
        <f>IF(OR(Is_Loading,LEN($A468)=0),"",SWDATA!Z453)</f>
        <v>0</v>
      </c>
      <c r="AH468" s="266" t="str">
        <f t="shared" si="1744"/>
        <v/>
      </c>
      <c r="AI468" s="266">
        <f>IF(OR(Is_Loading,LEN($A468)=0),"",SWDATA!AB453)</f>
        <v>0</v>
      </c>
      <c r="AJ468" s="267">
        <f>IF(OR(Is_Loading,LEN($A468)=0),"",SWDATA!AC453)</f>
        <v>0</v>
      </c>
      <c r="AK468" s="267">
        <f>IF(OR(Is_Loading,LEN($A468)=0),"",SWDATA!AD453)</f>
        <v>0</v>
      </c>
      <c r="AL468" s="266" t="str">
        <f t="shared" si="1745"/>
        <v/>
      </c>
      <c r="AM468" s="266">
        <f>IF(OR(Is_Loading,LEN($A468)=0),"",SWDATA!AF453)</f>
        <v>0</v>
      </c>
      <c r="AN468" s="267">
        <f>IF(OR(Is_Loading,LEN($A468)=0),"",SWDATA!AG453)</f>
        <v>0</v>
      </c>
      <c r="AO468" s="323">
        <f>IF(OR(Is_Loading,LEN($A468)=0),"",SWDATA!AH453)</f>
        <v>0</v>
      </c>
      <c r="AP468" s="320" t="str">
        <f t="shared" si="1746"/>
        <v/>
      </c>
      <c r="AQ468" s="266">
        <f>IF(OR(Is_Loading,LEN($A468)=0),"",SWDATA!AJ453)</f>
        <v>0</v>
      </c>
      <c r="AR468" s="267">
        <f>IF(OR(Is_Loading,LEN($A468)=0),"",SWDATA!AK453)</f>
        <v>0</v>
      </c>
      <c r="AS468" s="267">
        <f>IF(OR(Is_Loading,LEN($A468)=0),"",SWDATA!AL453)</f>
        <v>0</v>
      </c>
      <c r="AT468" s="266" t="str">
        <f t="shared" si="1747"/>
        <v/>
      </c>
      <c r="AU468" s="266">
        <f>IF(OR(Is_Loading,LEN($A468)=0),"",SWDATA!AN453)</f>
        <v>0</v>
      </c>
      <c r="AV468" s="267">
        <f>IF(OR(Is_Loading,LEN($A468)=0),"",SWDATA!AO453)</f>
        <v>0</v>
      </c>
      <c r="AW468" s="267">
        <f>IF(OR(Is_Loading,LEN($A468)=0),"",SWDATA!AP453)</f>
        <v>0</v>
      </c>
      <c r="AX468" s="266" t="str">
        <f t="shared" si="1748"/>
        <v/>
      </c>
      <c r="AY468" s="266">
        <f>IF(OR(Is_Loading,LEN($A468)=0),"",SWDATA!AR453)</f>
        <v>0</v>
      </c>
      <c r="AZ468" s="267">
        <f>IF(OR(Is_Loading,LEN($A468)=0),"",SWDATA!AS453)</f>
        <v>0</v>
      </c>
      <c r="BA468" s="267">
        <f>IF(OR(Is_Loading,LEN($A468)=0),"",SWDATA!AT453)</f>
        <v>0</v>
      </c>
      <c r="BB468" s="266" t="str">
        <f t="shared" si="1749"/>
        <v/>
      </c>
      <c r="BC468" s="266">
        <f>IF(OR(Is_Loading,LEN($A468)=0),"",SWDATA!AV453)</f>
        <v>0</v>
      </c>
      <c r="BD468" s="267">
        <f>IF(OR(Is_Loading,LEN($A468)=0),"",SWDATA!AW453)</f>
        <v>0</v>
      </c>
      <c r="BE468" s="323">
        <f>IF(OR(Is_Loading,LEN($A468)=0),"",SWDATA!AX453)</f>
        <v>0</v>
      </c>
      <c r="BF468" s="320" t="str">
        <f t="shared" si="1750"/>
        <v/>
      </c>
      <c r="BG468" s="11"/>
      <c r="BH468" s="11"/>
      <c r="BI468" s="11"/>
      <c r="BJ468" s="11"/>
      <c r="BK468" s="11"/>
      <c r="BL468" s="11"/>
      <c r="BM468" s="11"/>
      <c r="BN468" s="11"/>
      <c r="BO468" s="11"/>
      <c r="BP468" s="11"/>
      <c r="BQ468" s="11"/>
      <c r="BR468" s="11"/>
      <c r="BS468" s="11"/>
      <c r="BT468" s="11"/>
      <c r="BU468" s="11"/>
      <c r="BV468" s="11"/>
      <c r="BW468" s="11"/>
      <c r="BX468" s="11"/>
      <c r="BY468" s="11"/>
      <c r="BZ468" s="11"/>
      <c r="CA468" s="11"/>
      <c r="CB468" s="11"/>
      <c r="CC468" s="11"/>
      <c r="CD468" s="11"/>
      <c r="CE468" s="11"/>
      <c r="CF468" s="11"/>
      <c r="CG468" s="11"/>
      <c r="CH468" s="11"/>
      <c r="CI468" s="11"/>
      <c r="CJ468" s="11"/>
      <c r="CK468" s="11"/>
      <c r="CL468" s="11"/>
      <c r="CM468" s="11"/>
      <c r="CN468" s="351"/>
      <c r="CO468" s="351"/>
      <c r="CP468" s="351"/>
      <c r="CQ468" s="351"/>
      <c r="CR468" s="351"/>
      <c r="CS468" s="351"/>
      <c r="CT468" s="351"/>
      <c r="CU468" s="351"/>
      <c r="CV468" s="351"/>
      <c r="CW468" s="351"/>
      <c r="CX468" s="351"/>
      <c r="CY468" s="351"/>
      <c r="CZ468" s="351"/>
      <c r="DA468" s="351"/>
      <c r="DB468" s="351"/>
      <c r="DC468" s="351"/>
      <c r="DD468" s="351"/>
      <c r="DE468" s="351"/>
      <c r="DF468" s="351"/>
      <c r="DG468" s="351"/>
      <c r="DH468" s="351"/>
      <c r="DI468" s="351"/>
      <c r="DJ468" s="351"/>
      <c r="DK468" s="351"/>
      <c r="DL468" s="351"/>
      <c r="DM468" s="351"/>
      <c r="DN468" s="351"/>
      <c r="DS468" s="372"/>
      <c r="DT468" s="374"/>
      <c r="DU468" s="375"/>
      <c r="DV468" s="375"/>
      <c r="DW468" s="375"/>
      <c r="DX468" s="375">
        <v>1</v>
      </c>
      <c r="DY468" s="375">
        <f t="shared" si="1791"/>
        <v>0</v>
      </c>
      <c r="DZ468" s="375">
        <f t="shared" si="1792"/>
        <v>0</v>
      </c>
      <c r="EA468" s="375">
        <f t="shared" si="1793"/>
        <v>1</v>
      </c>
      <c r="EB468" s="375">
        <f t="shared" si="1794"/>
        <v>0</v>
      </c>
      <c r="EC468" s="375">
        <f t="shared" si="1795"/>
        <v>0</v>
      </c>
      <c r="ED468" s="375">
        <f t="shared" si="1796"/>
        <v>1</v>
      </c>
      <c r="EE468" s="375">
        <f t="shared" si="1797"/>
        <v>0</v>
      </c>
      <c r="EF468" s="375">
        <f t="shared" si="1798"/>
        <v>0</v>
      </c>
      <c r="EG468" s="375">
        <f t="shared" si="1799"/>
        <v>1</v>
      </c>
      <c r="EH468" s="375">
        <f t="shared" si="1800"/>
        <v>0</v>
      </c>
      <c r="EI468" s="375">
        <f t="shared" si="1801"/>
        <v>0</v>
      </c>
      <c r="EJ468" s="375">
        <f t="shared" si="1802"/>
        <v>1</v>
      </c>
      <c r="EK468" s="375">
        <f t="shared" si="1803"/>
        <v>0</v>
      </c>
      <c r="EL468" s="375">
        <f t="shared" si="1804"/>
        <v>0</v>
      </c>
      <c r="EM468" s="375">
        <f t="shared" si="1805"/>
        <v>1</v>
      </c>
      <c r="EN468" s="375">
        <f t="shared" si="1806"/>
        <v>0</v>
      </c>
      <c r="EO468" s="375">
        <f t="shared" si="1807"/>
        <v>0</v>
      </c>
      <c r="EP468" s="375">
        <f t="shared" si="1808"/>
        <v>1</v>
      </c>
      <c r="EQ468" s="375">
        <f t="shared" si="1809"/>
        <v>0</v>
      </c>
      <c r="ER468" s="375">
        <f t="shared" si="1810"/>
        <v>0</v>
      </c>
      <c r="ES468" s="375">
        <f t="shared" si="1811"/>
        <v>1</v>
      </c>
      <c r="ET468" s="375">
        <f t="shared" si="1812"/>
        <v>0</v>
      </c>
      <c r="EU468" s="375">
        <f t="shared" si="1813"/>
        <v>0</v>
      </c>
      <c r="EV468" s="375">
        <f t="shared" si="1814"/>
        <v>1</v>
      </c>
      <c r="EW468" s="375">
        <f t="shared" si="1815"/>
        <v>0</v>
      </c>
      <c r="EX468" s="375">
        <f t="shared" si="1816"/>
        <v>0</v>
      </c>
      <c r="EY468" s="375">
        <f t="shared" si="1817"/>
        <v>1</v>
      </c>
      <c r="EZ468" s="375">
        <f t="shared" si="1818"/>
        <v>0</v>
      </c>
      <c r="FA468" s="375">
        <f t="shared" si="1819"/>
        <v>0</v>
      </c>
      <c r="FB468" s="375">
        <f t="shared" si="1820"/>
        <v>1</v>
      </c>
      <c r="FC468" s="375">
        <f t="shared" si="1821"/>
        <v>0</v>
      </c>
      <c r="FD468" s="375">
        <f t="shared" si="1822"/>
        <v>0</v>
      </c>
      <c r="FE468" s="376"/>
      <c r="FF468" s="372"/>
      <c r="FG468" s="372"/>
      <c r="FH468" s="372"/>
      <c r="FI468" s="372"/>
      <c r="FJ468" s="372"/>
      <c r="FK468" s="372"/>
      <c r="FL468" s="372"/>
      <c r="FM468" s="372"/>
      <c r="FN468" s="372"/>
      <c r="FO468" s="372"/>
      <c r="FP468" s="372"/>
      <c r="FQ468" s="372"/>
      <c r="FR468" s="372"/>
      <c r="FS468" s="372"/>
      <c r="FT468" s="372"/>
      <c r="FU468" s="372"/>
      <c r="FV468" s="372"/>
      <c r="FW468" s="372"/>
      <c r="FX468" s="372"/>
      <c r="FY468" s="372"/>
      <c r="FZ468" s="372"/>
      <c r="GA468" s="372"/>
      <c r="GB468" s="372"/>
      <c r="GC468" s="372"/>
      <c r="GD468" s="372"/>
      <c r="GE468" s="372"/>
      <c r="GF468" s="372"/>
      <c r="GG468" s="372"/>
      <c r="GH468" s="372"/>
      <c r="GI468" s="372"/>
      <c r="GJ468" s="372"/>
      <c r="GK468" s="372"/>
      <c r="GL468" s="372"/>
      <c r="GM468" s="372"/>
      <c r="GN468" s="372"/>
      <c r="GO468" s="372"/>
      <c r="GP468" s="372"/>
      <c r="GQ468" s="372"/>
      <c r="GR468" s="372"/>
      <c r="GS468" s="372"/>
      <c r="GT468" s="372"/>
      <c r="GU468" s="372"/>
      <c r="GV468" s="372"/>
      <c r="GW468" s="372"/>
      <c r="GX468" s="372"/>
      <c r="GY468" s="372"/>
      <c r="GZ468" s="372"/>
      <c r="HA468" s="372"/>
      <c r="HB468" s="372"/>
      <c r="HC468" s="372"/>
    </row>
    <row r="469" spans="1:211" s="373" customFormat="1" ht="15" hidden="1" customHeight="1" outlineLevel="1" x14ac:dyDescent="0.2">
      <c r="A469" s="366">
        <f>SWDATA!O454</f>
        <v>0</v>
      </c>
      <c r="B469" s="366">
        <f>SWDATA!M454</f>
        <v>0</v>
      </c>
      <c r="C469" s="351">
        <f>IF(AND(SWDATA!M454=1,SWDATA!Q454="promotions"),SWDATA!P454,0)</f>
        <v>0</v>
      </c>
      <c r="D469" s="367">
        <f>ROW(SWDATA!M454)</f>
        <v>454</v>
      </c>
      <c r="E469" s="368">
        <f t="shared" si="1826"/>
        <v>0</v>
      </c>
      <c r="F469" s="369">
        <f t="shared" si="1738"/>
        <v>1</v>
      </c>
      <c r="G469" s="366" t="str">
        <f t="shared" si="1739"/>
        <v/>
      </c>
      <c r="H469" s="370"/>
      <c r="J469" s="238">
        <f t="shared" si="1740"/>
        <v>0</v>
      </c>
      <c r="K469" s="239" t="str">
        <f t="shared" si="1741"/>
        <v/>
      </c>
      <c r="L469" s="342"/>
      <c r="M469" s="345"/>
      <c r="N469" s="340" t="str">
        <f>IF(LEN(SWDATA!F454)=0,"",N468)</f>
        <v/>
      </c>
      <c r="O469" s="296" t="str">
        <f>IF(LEN(SWDATA!G454)=0,"",O468)</f>
        <v/>
      </c>
      <c r="P469" s="297" t="str">
        <f>IF(LEN(SWDATA!C454)=0,"",SWDATA!C454)</f>
        <v/>
      </c>
      <c r="Q469" s="312" t="str">
        <f t="shared" si="1742"/>
        <v/>
      </c>
      <c r="R469" s="223" t="s">
        <v>261</v>
      </c>
      <c r="S469" s="224"/>
      <c r="T469" s="224"/>
      <c r="U469" s="264" t="s">
        <v>597</v>
      </c>
      <c r="V469" s="205" t="s">
        <v>221</v>
      </c>
      <c r="W469" s="266">
        <f>IF(OR(Is_Loading,LEN($A469)=0),"",SWDATA!P454)</f>
        <v>0</v>
      </c>
      <c r="X469" s="267">
        <f>IF(OR(Is_Loading,LEN($A469)=0),"",SWDATA!Q454)</f>
        <v>0</v>
      </c>
      <c r="Y469" s="267">
        <f>IF(OR(Is_Loading,LEN($A469)=0),"",SWDATA!R454)</f>
        <v>0</v>
      </c>
      <c r="Z469" s="266" t="str">
        <f t="shared" si="1823"/>
        <v/>
      </c>
      <c r="AA469" s="266">
        <f>IF(OR(Is_Loading,LEN($A469)=0),"",SWDATA!T454)</f>
        <v>0</v>
      </c>
      <c r="AB469" s="267">
        <f>IF(OR(Is_Loading,LEN($A469)=0),"",SWDATA!U454)</f>
        <v>0</v>
      </c>
      <c r="AC469" s="267">
        <f>IF(OR(Is_Loading,LEN($A469)=0),"",SWDATA!V454)</f>
        <v>0</v>
      </c>
      <c r="AD469" s="266" t="str">
        <f t="shared" si="1743"/>
        <v/>
      </c>
      <c r="AE469" s="266">
        <f>IF(OR(Is_Loading,LEN($A469)=0),"",SWDATA!X454)</f>
        <v>0</v>
      </c>
      <c r="AF469" s="267">
        <f>IF(OR(Is_Loading,LEN($A469)=0),"",SWDATA!Y454)</f>
        <v>0</v>
      </c>
      <c r="AG469" s="267">
        <f>IF(OR(Is_Loading,LEN($A469)=0),"",SWDATA!Z454)</f>
        <v>0</v>
      </c>
      <c r="AH469" s="266" t="str">
        <f t="shared" si="1744"/>
        <v/>
      </c>
      <c r="AI469" s="266">
        <f>IF(OR(Is_Loading,LEN($A469)=0),"",SWDATA!AB454)</f>
        <v>0</v>
      </c>
      <c r="AJ469" s="267">
        <f>IF(OR(Is_Loading,LEN($A469)=0),"",SWDATA!AC454)</f>
        <v>0</v>
      </c>
      <c r="AK469" s="267">
        <f>IF(OR(Is_Loading,LEN($A469)=0),"",SWDATA!AD454)</f>
        <v>0</v>
      </c>
      <c r="AL469" s="266" t="str">
        <f t="shared" si="1745"/>
        <v/>
      </c>
      <c r="AM469" s="266">
        <f>IF(OR(Is_Loading,LEN($A469)=0),"",SWDATA!AF454)</f>
        <v>0</v>
      </c>
      <c r="AN469" s="267">
        <f>IF(OR(Is_Loading,LEN($A469)=0),"",SWDATA!AG454)</f>
        <v>0</v>
      </c>
      <c r="AO469" s="323">
        <f>IF(OR(Is_Loading,LEN($A469)=0),"",SWDATA!AH454)</f>
        <v>0</v>
      </c>
      <c r="AP469" s="320" t="str">
        <f t="shared" si="1746"/>
        <v/>
      </c>
      <c r="AQ469" s="266">
        <f>IF(OR(Is_Loading,LEN($A469)=0),"",SWDATA!AJ454)</f>
        <v>0</v>
      </c>
      <c r="AR469" s="267">
        <f>IF(OR(Is_Loading,LEN($A469)=0),"",SWDATA!AK454)</f>
        <v>0</v>
      </c>
      <c r="AS469" s="267">
        <f>IF(OR(Is_Loading,LEN($A469)=0),"",SWDATA!AL454)</f>
        <v>0</v>
      </c>
      <c r="AT469" s="266" t="str">
        <f t="shared" si="1747"/>
        <v/>
      </c>
      <c r="AU469" s="266">
        <f>IF(OR(Is_Loading,LEN($A469)=0),"",SWDATA!AN454)</f>
        <v>0</v>
      </c>
      <c r="AV469" s="267">
        <f>IF(OR(Is_Loading,LEN($A469)=0),"",SWDATA!AO454)</f>
        <v>0</v>
      </c>
      <c r="AW469" s="267">
        <f>IF(OR(Is_Loading,LEN($A469)=0),"",SWDATA!AP454)</f>
        <v>0</v>
      </c>
      <c r="AX469" s="266" t="str">
        <f t="shared" si="1748"/>
        <v/>
      </c>
      <c r="AY469" s="266">
        <f>IF(OR(Is_Loading,LEN($A469)=0),"",SWDATA!AR454)</f>
        <v>0</v>
      </c>
      <c r="AZ469" s="267">
        <f>IF(OR(Is_Loading,LEN($A469)=0),"",SWDATA!AS454)</f>
        <v>0</v>
      </c>
      <c r="BA469" s="267">
        <f>IF(OR(Is_Loading,LEN($A469)=0),"",SWDATA!AT454)</f>
        <v>0</v>
      </c>
      <c r="BB469" s="266" t="str">
        <f t="shared" si="1749"/>
        <v/>
      </c>
      <c r="BC469" s="266">
        <f>IF(OR(Is_Loading,LEN($A469)=0),"",SWDATA!AV454)</f>
        <v>0</v>
      </c>
      <c r="BD469" s="267">
        <f>IF(OR(Is_Loading,LEN($A469)=0),"",SWDATA!AW454)</f>
        <v>0</v>
      </c>
      <c r="BE469" s="323">
        <f>IF(OR(Is_Loading,LEN($A469)=0),"",SWDATA!AX454)</f>
        <v>0</v>
      </c>
      <c r="BF469" s="320" t="str">
        <f t="shared" si="1750"/>
        <v/>
      </c>
      <c r="BG469" s="11"/>
      <c r="BH469" s="11"/>
      <c r="BI469" s="11"/>
      <c r="BJ469" s="11"/>
      <c r="BK469" s="11"/>
      <c r="BL469" s="11"/>
      <c r="BM469" s="11"/>
      <c r="BN469" s="11"/>
      <c r="BO469" s="11"/>
      <c r="BP469" s="11"/>
      <c r="BQ469" s="11"/>
      <c r="BR469" s="11"/>
      <c r="BS469" s="11"/>
      <c r="BT469" s="11"/>
      <c r="BU469" s="11"/>
      <c r="BV469" s="11"/>
      <c r="BW469" s="11"/>
      <c r="BX469" s="11"/>
      <c r="BY469" s="11"/>
      <c r="BZ469" s="11"/>
      <c r="CA469" s="11"/>
      <c r="CB469" s="11"/>
      <c r="CC469" s="11"/>
      <c r="CD469" s="11"/>
      <c r="CE469" s="11"/>
      <c r="CF469" s="11"/>
      <c r="CG469" s="11"/>
      <c r="CH469" s="11"/>
      <c r="CI469" s="11"/>
      <c r="CJ469" s="11"/>
      <c r="CK469" s="11"/>
      <c r="CL469" s="11"/>
      <c r="CM469" s="11"/>
      <c r="CN469" s="351"/>
      <c r="CO469" s="351"/>
      <c r="CP469" s="351"/>
      <c r="CQ469" s="351"/>
      <c r="CR469" s="351"/>
      <c r="CS469" s="351"/>
      <c r="CT469" s="351"/>
      <c r="CU469" s="351"/>
      <c r="CV469" s="351"/>
      <c r="CW469" s="351"/>
      <c r="CX469" s="351"/>
      <c r="CY469" s="351"/>
      <c r="CZ469" s="351"/>
      <c r="DA469" s="351"/>
      <c r="DB469" s="351"/>
      <c r="DC469" s="351"/>
      <c r="DD469" s="351"/>
      <c r="DE469" s="351"/>
      <c r="DF469" s="351"/>
      <c r="DG469" s="351"/>
      <c r="DH469" s="351"/>
      <c r="DI469" s="351"/>
      <c r="DJ469" s="351"/>
      <c r="DK469" s="351"/>
      <c r="DL469" s="351"/>
      <c r="DM469" s="351"/>
      <c r="DN469" s="351"/>
      <c r="DS469" s="372"/>
      <c r="DT469" s="374"/>
      <c r="DU469" s="375"/>
      <c r="DV469" s="375"/>
      <c r="DW469" s="375"/>
      <c r="DX469" s="375">
        <v>1</v>
      </c>
      <c r="DY469" s="375">
        <f t="shared" si="1791"/>
        <v>0</v>
      </c>
      <c r="DZ469" s="375">
        <f t="shared" si="1792"/>
        <v>0</v>
      </c>
      <c r="EA469" s="375">
        <f t="shared" si="1793"/>
        <v>1</v>
      </c>
      <c r="EB469" s="375">
        <f t="shared" si="1794"/>
        <v>0</v>
      </c>
      <c r="EC469" s="375">
        <f t="shared" si="1795"/>
        <v>0</v>
      </c>
      <c r="ED469" s="375">
        <f t="shared" si="1796"/>
        <v>1</v>
      </c>
      <c r="EE469" s="375">
        <f t="shared" si="1797"/>
        <v>0</v>
      </c>
      <c r="EF469" s="375">
        <f t="shared" si="1798"/>
        <v>0</v>
      </c>
      <c r="EG469" s="375">
        <f t="shared" si="1799"/>
        <v>1</v>
      </c>
      <c r="EH469" s="375">
        <f t="shared" si="1800"/>
        <v>0</v>
      </c>
      <c r="EI469" s="375">
        <f t="shared" si="1801"/>
        <v>0</v>
      </c>
      <c r="EJ469" s="375">
        <f t="shared" si="1802"/>
        <v>1</v>
      </c>
      <c r="EK469" s="375">
        <f t="shared" si="1803"/>
        <v>0</v>
      </c>
      <c r="EL469" s="375">
        <f t="shared" si="1804"/>
        <v>0</v>
      </c>
      <c r="EM469" s="375">
        <f t="shared" si="1805"/>
        <v>1</v>
      </c>
      <c r="EN469" s="375">
        <f t="shared" si="1806"/>
        <v>0</v>
      </c>
      <c r="EO469" s="375">
        <f t="shared" si="1807"/>
        <v>0</v>
      </c>
      <c r="EP469" s="375">
        <f t="shared" si="1808"/>
        <v>1</v>
      </c>
      <c r="EQ469" s="375">
        <f t="shared" si="1809"/>
        <v>0</v>
      </c>
      <c r="ER469" s="375">
        <f t="shared" si="1810"/>
        <v>0</v>
      </c>
      <c r="ES469" s="375">
        <f t="shared" si="1811"/>
        <v>1</v>
      </c>
      <c r="ET469" s="375">
        <f t="shared" si="1812"/>
        <v>0</v>
      </c>
      <c r="EU469" s="375">
        <f t="shared" si="1813"/>
        <v>0</v>
      </c>
      <c r="EV469" s="375">
        <f t="shared" si="1814"/>
        <v>1</v>
      </c>
      <c r="EW469" s="375">
        <f t="shared" si="1815"/>
        <v>0</v>
      </c>
      <c r="EX469" s="375">
        <f t="shared" si="1816"/>
        <v>0</v>
      </c>
      <c r="EY469" s="375">
        <f t="shared" si="1817"/>
        <v>1</v>
      </c>
      <c r="EZ469" s="375">
        <f t="shared" si="1818"/>
        <v>0</v>
      </c>
      <c r="FA469" s="375">
        <f t="shared" si="1819"/>
        <v>0</v>
      </c>
      <c r="FB469" s="375">
        <f t="shared" si="1820"/>
        <v>1</v>
      </c>
      <c r="FC469" s="375">
        <f t="shared" si="1821"/>
        <v>0</v>
      </c>
      <c r="FD469" s="375">
        <f t="shared" si="1822"/>
        <v>0</v>
      </c>
      <c r="FE469" s="376"/>
      <c r="FF469" s="372"/>
      <c r="FG469" s="372"/>
      <c r="FH469" s="372"/>
      <c r="FI469" s="372"/>
      <c r="FJ469" s="372"/>
      <c r="FK469" s="372"/>
      <c r="FL469" s="372"/>
      <c r="FM469" s="372"/>
      <c r="FN469" s="372"/>
      <c r="FO469" s="372"/>
      <c r="FP469" s="372"/>
      <c r="FQ469" s="372"/>
      <c r="FR469" s="372"/>
      <c r="FS469" s="372"/>
      <c r="FT469" s="372"/>
      <c r="FU469" s="372"/>
      <c r="FV469" s="372"/>
      <c r="FW469" s="372"/>
      <c r="FX469" s="372"/>
      <c r="FY469" s="372"/>
      <c r="FZ469" s="372"/>
      <c r="GA469" s="372"/>
      <c r="GB469" s="372"/>
      <c r="GC469" s="372"/>
      <c r="GD469" s="372"/>
      <c r="GE469" s="372"/>
      <c r="GF469" s="372"/>
      <c r="GG469" s="372"/>
      <c r="GH469" s="372"/>
      <c r="GI469" s="372"/>
      <c r="GJ469" s="372"/>
      <c r="GK469" s="372"/>
      <c r="GL469" s="372"/>
      <c r="GM469" s="372"/>
      <c r="GN469" s="372"/>
      <c r="GO469" s="372"/>
      <c r="GP469" s="372"/>
      <c r="GQ469" s="372"/>
      <c r="GR469" s="372"/>
      <c r="GS469" s="372"/>
      <c r="GT469" s="372"/>
      <c r="GU469" s="372"/>
      <c r="GV469" s="372"/>
      <c r="GW469" s="372"/>
      <c r="GX469" s="372"/>
      <c r="GY469" s="372"/>
      <c r="GZ469" s="372"/>
      <c r="HA469" s="372"/>
      <c r="HB469" s="372"/>
      <c r="HC469" s="372"/>
    </row>
    <row r="470" spans="1:211" s="373" customFormat="1" ht="15" hidden="1" customHeight="1" outlineLevel="1" x14ac:dyDescent="0.2">
      <c r="A470" s="366">
        <f>SWDATA!O455</f>
        <v>0</v>
      </c>
      <c r="B470" s="366">
        <f>SWDATA!M455</f>
        <v>0</v>
      </c>
      <c r="C470" s="351">
        <f>IF(AND(SWDATA!M455=1,SWDATA!Q455="promotions"),SWDATA!P455,0)</f>
        <v>0</v>
      </c>
      <c r="D470" s="367">
        <f>ROW(SWDATA!M455)</f>
        <v>455</v>
      </c>
      <c r="E470" s="368">
        <f t="shared" si="1826"/>
        <v>0</v>
      </c>
      <c r="F470" s="369">
        <f t="shared" si="1738"/>
        <v>1</v>
      </c>
      <c r="G470" s="366" t="str">
        <f t="shared" si="1739"/>
        <v/>
      </c>
      <c r="H470" s="370"/>
      <c r="J470" s="238">
        <f t="shared" si="1740"/>
        <v>0</v>
      </c>
      <c r="K470" s="239" t="str">
        <f t="shared" si="1741"/>
        <v/>
      </c>
      <c r="L470" s="342"/>
      <c r="M470" s="345"/>
      <c r="N470" s="340" t="str">
        <f>IF(LEN(SWDATA!F455)=0,"",N469)</f>
        <v/>
      </c>
      <c r="O470" s="296" t="str">
        <f>IF(LEN(SWDATA!G455)=0,"",O469)</f>
        <v/>
      </c>
      <c r="P470" s="297" t="str">
        <f>IF(LEN(SWDATA!C455)=0,"",SWDATA!C455)</f>
        <v/>
      </c>
      <c r="Q470" s="312" t="str">
        <f t="shared" si="1742"/>
        <v/>
      </c>
      <c r="R470" s="223" t="s">
        <v>261</v>
      </c>
      <c r="S470" s="224"/>
      <c r="T470" s="224"/>
      <c r="U470" s="264" t="s">
        <v>599</v>
      </c>
      <c r="V470" s="205" t="s">
        <v>221</v>
      </c>
      <c r="W470" s="266">
        <f>IF(OR(Is_Loading,LEN($A470)=0),"",SWDATA!P455)</f>
        <v>0</v>
      </c>
      <c r="X470" s="267">
        <f>IF(OR(Is_Loading,LEN($A470)=0),"",SWDATA!Q455)</f>
        <v>0</v>
      </c>
      <c r="Y470" s="267">
        <f>IF(OR(Is_Loading,LEN($A470)=0),"",SWDATA!R455)</f>
        <v>0</v>
      </c>
      <c r="Z470" s="266" t="str">
        <f t="shared" si="1823"/>
        <v/>
      </c>
      <c r="AA470" s="266">
        <f>IF(OR(Is_Loading,LEN($A470)=0),"",SWDATA!T455)</f>
        <v>0</v>
      </c>
      <c r="AB470" s="267">
        <f>IF(OR(Is_Loading,LEN($A470)=0),"",SWDATA!U455)</f>
        <v>0</v>
      </c>
      <c r="AC470" s="267">
        <f>IF(OR(Is_Loading,LEN($A470)=0),"",SWDATA!V455)</f>
        <v>0</v>
      </c>
      <c r="AD470" s="266" t="str">
        <f t="shared" si="1743"/>
        <v/>
      </c>
      <c r="AE470" s="266">
        <f>IF(OR(Is_Loading,LEN($A470)=0),"",SWDATA!X455)</f>
        <v>0</v>
      </c>
      <c r="AF470" s="267">
        <f>IF(OR(Is_Loading,LEN($A470)=0),"",SWDATA!Y455)</f>
        <v>0</v>
      </c>
      <c r="AG470" s="267">
        <f>IF(OR(Is_Loading,LEN($A470)=0),"",SWDATA!Z455)</f>
        <v>0</v>
      </c>
      <c r="AH470" s="266" t="str">
        <f t="shared" si="1744"/>
        <v/>
      </c>
      <c r="AI470" s="266">
        <f>IF(OR(Is_Loading,LEN($A470)=0),"",SWDATA!AB455)</f>
        <v>0</v>
      </c>
      <c r="AJ470" s="267">
        <f>IF(OR(Is_Loading,LEN($A470)=0),"",SWDATA!AC455)</f>
        <v>0</v>
      </c>
      <c r="AK470" s="267">
        <f>IF(OR(Is_Loading,LEN($A470)=0),"",SWDATA!AD455)</f>
        <v>0</v>
      </c>
      <c r="AL470" s="266" t="str">
        <f t="shared" si="1745"/>
        <v/>
      </c>
      <c r="AM470" s="266">
        <f>IF(OR(Is_Loading,LEN($A470)=0),"",SWDATA!AF455)</f>
        <v>0</v>
      </c>
      <c r="AN470" s="267">
        <f>IF(OR(Is_Loading,LEN($A470)=0),"",SWDATA!AG455)</f>
        <v>0</v>
      </c>
      <c r="AO470" s="323">
        <f>IF(OR(Is_Loading,LEN($A470)=0),"",SWDATA!AH455)</f>
        <v>0</v>
      </c>
      <c r="AP470" s="320" t="str">
        <f t="shared" si="1746"/>
        <v/>
      </c>
      <c r="AQ470" s="266">
        <f>IF(OR(Is_Loading,LEN($A470)=0),"",SWDATA!AJ455)</f>
        <v>0</v>
      </c>
      <c r="AR470" s="267">
        <f>IF(OR(Is_Loading,LEN($A470)=0),"",SWDATA!AK455)</f>
        <v>0</v>
      </c>
      <c r="AS470" s="267">
        <f>IF(OR(Is_Loading,LEN($A470)=0),"",SWDATA!AL455)</f>
        <v>0</v>
      </c>
      <c r="AT470" s="266" t="str">
        <f t="shared" si="1747"/>
        <v/>
      </c>
      <c r="AU470" s="266">
        <f>IF(OR(Is_Loading,LEN($A470)=0),"",SWDATA!AN455)</f>
        <v>0</v>
      </c>
      <c r="AV470" s="267">
        <f>IF(OR(Is_Loading,LEN($A470)=0),"",SWDATA!AO455)</f>
        <v>0</v>
      </c>
      <c r="AW470" s="267">
        <f>IF(OR(Is_Loading,LEN($A470)=0),"",SWDATA!AP455)</f>
        <v>0</v>
      </c>
      <c r="AX470" s="266" t="str">
        <f t="shared" si="1748"/>
        <v/>
      </c>
      <c r="AY470" s="266">
        <f>IF(OR(Is_Loading,LEN($A470)=0),"",SWDATA!AR455)</f>
        <v>0</v>
      </c>
      <c r="AZ470" s="267">
        <f>IF(OR(Is_Loading,LEN($A470)=0),"",SWDATA!AS455)</f>
        <v>0</v>
      </c>
      <c r="BA470" s="267">
        <f>IF(OR(Is_Loading,LEN($A470)=0),"",SWDATA!AT455)</f>
        <v>0</v>
      </c>
      <c r="BB470" s="266" t="str">
        <f t="shared" si="1749"/>
        <v/>
      </c>
      <c r="BC470" s="266">
        <f>IF(OR(Is_Loading,LEN($A470)=0),"",SWDATA!AV455)</f>
        <v>0</v>
      </c>
      <c r="BD470" s="267">
        <f>IF(OR(Is_Loading,LEN($A470)=0),"",SWDATA!AW455)</f>
        <v>0</v>
      </c>
      <c r="BE470" s="323">
        <f>IF(OR(Is_Loading,LEN($A470)=0),"",SWDATA!AX455)</f>
        <v>0</v>
      </c>
      <c r="BF470" s="320" t="str">
        <f t="shared" si="1750"/>
        <v/>
      </c>
      <c r="BG470" s="11"/>
      <c r="BH470" s="11"/>
      <c r="BI470" s="11"/>
      <c r="BJ470" s="11"/>
      <c r="BK470" s="11"/>
      <c r="BL470" s="11"/>
      <c r="BM470" s="11"/>
      <c r="BN470" s="11"/>
      <c r="BO470" s="11"/>
      <c r="BP470" s="11"/>
      <c r="BQ470" s="11"/>
      <c r="BR470" s="11"/>
      <c r="BS470" s="11"/>
      <c r="BT470" s="11"/>
      <c r="BU470" s="11"/>
      <c r="BV470" s="11"/>
      <c r="BW470" s="11"/>
      <c r="BX470" s="11"/>
      <c r="BY470" s="11"/>
      <c r="BZ470" s="11"/>
      <c r="CA470" s="11"/>
      <c r="CB470" s="11"/>
      <c r="CC470" s="11"/>
      <c r="CD470" s="11"/>
      <c r="CE470" s="11"/>
      <c r="CF470" s="11"/>
      <c r="CG470" s="11"/>
      <c r="CH470" s="11"/>
      <c r="CI470" s="11"/>
      <c r="CJ470" s="11"/>
      <c r="CK470" s="11"/>
      <c r="CL470" s="11"/>
      <c r="CM470" s="11"/>
      <c r="CN470" s="351"/>
      <c r="CO470" s="351"/>
      <c r="CP470" s="351"/>
      <c r="CQ470" s="351"/>
      <c r="CR470" s="351"/>
      <c r="CS470" s="351"/>
      <c r="CT470" s="351"/>
      <c r="CU470" s="351"/>
      <c r="CV470" s="351"/>
      <c r="CW470" s="351"/>
      <c r="CX470" s="351"/>
      <c r="CY470" s="351"/>
      <c r="CZ470" s="351"/>
      <c r="DA470" s="351"/>
      <c r="DB470" s="351"/>
      <c r="DC470" s="351"/>
      <c r="DD470" s="351"/>
      <c r="DE470" s="351"/>
      <c r="DF470" s="351"/>
      <c r="DG470" s="351"/>
      <c r="DH470" s="351"/>
      <c r="DI470" s="351"/>
      <c r="DJ470" s="351"/>
      <c r="DK470" s="351"/>
      <c r="DL470" s="351"/>
      <c r="DM470" s="351"/>
      <c r="DN470" s="351"/>
      <c r="DS470" s="372"/>
      <c r="DT470" s="374"/>
      <c r="DU470" s="375"/>
      <c r="DV470" s="375"/>
      <c r="DW470" s="375"/>
      <c r="DX470" s="375">
        <v>1</v>
      </c>
      <c r="DY470" s="375">
        <f t="shared" si="1791"/>
        <v>0</v>
      </c>
      <c r="DZ470" s="375">
        <f t="shared" si="1792"/>
        <v>0</v>
      </c>
      <c r="EA470" s="375">
        <f t="shared" si="1793"/>
        <v>1</v>
      </c>
      <c r="EB470" s="375">
        <f t="shared" si="1794"/>
        <v>0</v>
      </c>
      <c r="EC470" s="375">
        <f t="shared" si="1795"/>
        <v>0</v>
      </c>
      <c r="ED470" s="375">
        <f t="shared" si="1796"/>
        <v>1</v>
      </c>
      <c r="EE470" s="375">
        <f t="shared" si="1797"/>
        <v>0</v>
      </c>
      <c r="EF470" s="375">
        <f t="shared" si="1798"/>
        <v>0</v>
      </c>
      <c r="EG470" s="375">
        <f t="shared" si="1799"/>
        <v>1</v>
      </c>
      <c r="EH470" s="375">
        <f t="shared" si="1800"/>
        <v>0</v>
      </c>
      <c r="EI470" s="375">
        <f t="shared" si="1801"/>
        <v>0</v>
      </c>
      <c r="EJ470" s="375">
        <f t="shared" si="1802"/>
        <v>1</v>
      </c>
      <c r="EK470" s="375">
        <f t="shared" si="1803"/>
        <v>0</v>
      </c>
      <c r="EL470" s="375">
        <f t="shared" si="1804"/>
        <v>0</v>
      </c>
      <c r="EM470" s="375">
        <f t="shared" si="1805"/>
        <v>1</v>
      </c>
      <c r="EN470" s="375">
        <f t="shared" si="1806"/>
        <v>0</v>
      </c>
      <c r="EO470" s="375">
        <f t="shared" si="1807"/>
        <v>0</v>
      </c>
      <c r="EP470" s="375">
        <f t="shared" si="1808"/>
        <v>1</v>
      </c>
      <c r="EQ470" s="375">
        <f t="shared" si="1809"/>
        <v>0</v>
      </c>
      <c r="ER470" s="375">
        <f t="shared" si="1810"/>
        <v>0</v>
      </c>
      <c r="ES470" s="375">
        <f t="shared" si="1811"/>
        <v>1</v>
      </c>
      <c r="ET470" s="375">
        <f t="shared" si="1812"/>
        <v>0</v>
      </c>
      <c r="EU470" s="375">
        <f t="shared" si="1813"/>
        <v>0</v>
      </c>
      <c r="EV470" s="375">
        <f t="shared" si="1814"/>
        <v>1</v>
      </c>
      <c r="EW470" s="375">
        <f t="shared" si="1815"/>
        <v>0</v>
      </c>
      <c r="EX470" s="375">
        <f t="shared" si="1816"/>
        <v>0</v>
      </c>
      <c r="EY470" s="375">
        <f t="shared" si="1817"/>
        <v>1</v>
      </c>
      <c r="EZ470" s="375">
        <f t="shared" si="1818"/>
        <v>0</v>
      </c>
      <c r="FA470" s="375">
        <f t="shared" si="1819"/>
        <v>0</v>
      </c>
      <c r="FB470" s="375">
        <f t="shared" si="1820"/>
        <v>1</v>
      </c>
      <c r="FC470" s="375">
        <f t="shared" si="1821"/>
        <v>0</v>
      </c>
      <c r="FD470" s="375">
        <f t="shared" si="1822"/>
        <v>0</v>
      </c>
      <c r="FE470" s="376"/>
      <c r="FF470" s="372"/>
      <c r="FG470" s="372"/>
      <c r="FH470" s="372"/>
      <c r="FI470" s="372"/>
      <c r="FJ470" s="372"/>
      <c r="FK470" s="372"/>
      <c r="FL470" s="372"/>
      <c r="FM470" s="372"/>
      <c r="FN470" s="372"/>
      <c r="FO470" s="372"/>
      <c r="FP470" s="372"/>
      <c r="FQ470" s="372"/>
      <c r="FR470" s="372"/>
      <c r="FS470" s="372"/>
      <c r="FT470" s="372"/>
      <c r="FU470" s="372"/>
      <c r="FV470" s="372"/>
      <c r="FW470" s="372"/>
      <c r="FX470" s="372"/>
      <c r="FY470" s="372"/>
      <c r="FZ470" s="372"/>
      <c r="GA470" s="372"/>
      <c r="GB470" s="372"/>
      <c r="GC470" s="372"/>
      <c r="GD470" s="372"/>
      <c r="GE470" s="372"/>
      <c r="GF470" s="372"/>
      <c r="GG470" s="372"/>
      <c r="GH470" s="372"/>
      <c r="GI470" s="372"/>
      <c r="GJ470" s="372"/>
      <c r="GK470" s="372"/>
      <c r="GL470" s="372"/>
      <c r="GM470" s="372"/>
      <c r="GN470" s="372"/>
      <c r="GO470" s="372"/>
      <c r="GP470" s="372"/>
      <c r="GQ470" s="372"/>
      <c r="GR470" s="372"/>
      <c r="GS470" s="372"/>
      <c r="GT470" s="372"/>
      <c r="GU470" s="372"/>
      <c r="GV470" s="372"/>
      <c r="GW470" s="372"/>
      <c r="GX470" s="372"/>
      <c r="GY470" s="372"/>
      <c r="GZ470" s="372"/>
      <c r="HA470" s="372"/>
      <c r="HB470" s="372"/>
      <c r="HC470" s="372"/>
    </row>
    <row r="471" spans="1:211" s="373" customFormat="1" ht="15" hidden="1" customHeight="1" outlineLevel="1" x14ac:dyDescent="0.2">
      <c r="A471" s="366">
        <f>SWDATA!O456</f>
        <v>0</v>
      </c>
      <c r="B471" s="366">
        <f>SWDATA!M456</f>
        <v>0</v>
      </c>
      <c r="C471" s="351">
        <f>IF(AND(SWDATA!M456=1,SWDATA!Q456="promotions"),SWDATA!P456,0)</f>
        <v>0</v>
      </c>
      <c r="D471" s="367">
        <f>ROW(SWDATA!M456)</f>
        <v>456</v>
      </c>
      <c r="E471" s="368">
        <f t="shared" si="1826"/>
        <v>0</v>
      </c>
      <c r="F471" s="369">
        <f t="shared" si="1738"/>
        <v>1</v>
      </c>
      <c r="G471" s="366" t="str">
        <f t="shared" si="1739"/>
        <v/>
      </c>
      <c r="H471" s="370"/>
      <c r="J471" s="238">
        <f t="shared" si="1740"/>
        <v>0</v>
      </c>
      <c r="K471" s="239" t="str">
        <f t="shared" si="1741"/>
        <v/>
      </c>
      <c r="L471" s="342"/>
      <c r="M471" s="345"/>
      <c r="N471" s="340" t="str">
        <f>IF(LEN(SWDATA!F456)=0,"",N470)</f>
        <v/>
      </c>
      <c r="O471" s="296" t="str">
        <f>IF(LEN(SWDATA!G456)=0,"",O470)</f>
        <v/>
      </c>
      <c r="P471" s="297" t="str">
        <f>IF(LEN(SWDATA!C456)=0,"",SWDATA!C456)</f>
        <v/>
      </c>
      <c r="Q471" s="312" t="str">
        <f t="shared" si="1742"/>
        <v/>
      </c>
      <c r="R471" s="223" t="s">
        <v>261</v>
      </c>
      <c r="S471" s="224"/>
      <c r="T471" s="224"/>
      <c r="U471" s="264" t="s">
        <v>600</v>
      </c>
      <c r="V471" s="205" t="s">
        <v>221</v>
      </c>
      <c r="W471" s="266">
        <f>IF(OR(Is_Loading,LEN($A471)=0),"",SWDATA!P456)</f>
        <v>0</v>
      </c>
      <c r="X471" s="267">
        <f>IF(OR(Is_Loading,LEN($A471)=0),"",SWDATA!Q456)</f>
        <v>0</v>
      </c>
      <c r="Y471" s="267">
        <f>IF(OR(Is_Loading,LEN($A471)=0),"",SWDATA!R456)</f>
        <v>0</v>
      </c>
      <c r="Z471" s="266" t="str">
        <f t="shared" si="1823"/>
        <v/>
      </c>
      <c r="AA471" s="266">
        <f>IF(OR(Is_Loading,LEN($A471)=0),"",SWDATA!T456)</f>
        <v>0</v>
      </c>
      <c r="AB471" s="267">
        <f>IF(OR(Is_Loading,LEN($A471)=0),"",SWDATA!U456)</f>
        <v>0</v>
      </c>
      <c r="AC471" s="267">
        <f>IF(OR(Is_Loading,LEN($A471)=0),"",SWDATA!V456)</f>
        <v>0</v>
      </c>
      <c r="AD471" s="266" t="str">
        <f t="shared" si="1743"/>
        <v/>
      </c>
      <c r="AE471" s="266">
        <f>IF(OR(Is_Loading,LEN($A471)=0),"",SWDATA!X456)</f>
        <v>0</v>
      </c>
      <c r="AF471" s="267">
        <f>IF(OR(Is_Loading,LEN($A471)=0),"",SWDATA!Y456)</f>
        <v>0</v>
      </c>
      <c r="AG471" s="267">
        <f>IF(OR(Is_Loading,LEN($A471)=0),"",SWDATA!Z456)</f>
        <v>0</v>
      </c>
      <c r="AH471" s="266" t="str">
        <f t="shared" si="1744"/>
        <v/>
      </c>
      <c r="AI471" s="266">
        <f>IF(OR(Is_Loading,LEN($A471)=0),"",SWDATA!AB456)</f>
        <v>0</v>
      </c>
      <c r="AJ471" s="267">
        <f>IF(OR(Is_Loading,LEN($A471)=0),"",SWDATA!AC456)</f>
        <v>0</v>
      </c>
      <c r="AK471" s="267">
        <f>IF(OR(Is_Loading,LEN($A471)=0),"",SWDATA!AD456)</f>
        <v>0</v>
      </c>
      <c r="AL471" s="266" t="str">
        <f t="shared" si="1745"/>
        <v/>
      </c>
      <c r="AM471" s="266">
        <f>IF(OR(Is_Loading,LEN($A471)=0),"",SWDATA!AF456)</f>
        <v>0</v>
      </c>
      <c r="AN471" s="267">
        <f>IF(OR(Is_Loading,LEN($A471)=0),"",SWDATA!AG456)</f>
        <v>0</v>
      </c>
      <c r="AO471" s="323">
        <f>IF(OR(Is_Loading,LEN($A471)=0),"",SWDATA!AH456)</f>
        <v>0</v>
      </c>
      <c r="AP471" s="320" t="str">
        <f t="shared" si="1746"/>
        <v/>
      </c>
      <c r="AQ471" s="266">
        <f>IF(OR(Is_Loading,LEN($A471)=0),"",SWDATA!AJ456)</f>
        <v>0</v>
      </c>
      <c r="AR471" s="267">
        <f>IF(OR(Is_Loading,LEN($A471)=0),"",SWDATA!AK456)</f>
        <v>0</v>
      </c>
      <c r="AS471" s="267">
        <f>IF(OR(Is_Loading,LEN($A471)=0),"",SWDATA!AL456)</f>
        <v>0</v>
      </c>
      <c r="AT471" s="266" t="str">
        <f t="shared" si="1747"/>
        <v/>
      </c>
      <c r="AU471" s="266">
        <f>IF(OR(Is_Loading,LEN($A471)=0),"",SWDATA!AN456)</f>
        <v>0</v>
      </c>
      <c r="AV471" s="267">
        <f>IF(OR(Is_Loading,LEN($A471)=0),"",SWDATA!AO456)</f>
        <v>0</v>
      </c>
      <c r="AW471" s="267">
        <f>IF(OR(Is_Loading,LEN($A471)=0),"",SWDATA!AP456)</f>
        <v>0</v>
      </c>
      <c r="AX471" s="266" t="str">
        <f t="shared" si="1748"/>
        <v/>
      </c>
      <c r="AY471" s="266">
        <f>IF(OR(Is_Loading,LEN($A471)=0),"",SWDATA!AR456)</f>
        <v>0</v>
      </c>
      <c r="AZ471" s="267">
        <f>IF(OR(Is_Loading,LEN($A471)=0),"",SWDATA!AS456)</f>
        <v>0</v>
      </c>
      <c r="BA471" s="267">
        <f>IF(OR(Is_Loading,LEN($A471)=0),"",SWDATA!AT456)</f>
        <v>0</v>
      </c>
      <c r="BB471" s="266" t="str">
        <f t="shared" si="1749"/>
        <v/>
      </c>
      <c r="BC471" s="266">
        <f>IF(OR(Is_Loading,LEN($A471)=0),"",SWDATA!AV456)</f>
        <v>0</v>
      </c>
      <c r="BD471" s="267">
        <f>IF(OR(Is_Loading,LEN($A471)=0),"",SWDATA!AW456)</f>
        <v>0</v>
      </c>
      <c r="BE471" s="323">
        <f>IF(OR(Is_Loading,LEN($A471)=0),"",SWDATA!AX456)</f>
        <v>0</v>
      </c>
      <c r="BF471" s="320" t="str">
        <f t="shared" si="1750"/>
        <v/>
      </c>
      <c r="BG471" s="11"/>
      <c r="BH471" s="11"/>
      <c r="BI471" s="11"/>
      <c r="BJ471" s="11"/>
      <c r="BK471" s="11"/>
      <c r="BL471" s="11"/>
      <c r="BM471" s="11"/>
      <c r="BN471" s="11"/>
      <c r="BO471" s="11"/>
      <c r="BP471" s="11"/>
      <c r="BQ471" s="11"/>
      <c r="BR471" s="11"/>
      <c r="BS471" s="11"/>
      <c r="BT471" s="11"/>
      <c r="BU471" s="11"/>
      <c r="BV471" s="11"/>
      <c r="BW471" s="11"/>
      <c r="BX471" s="11"/>
      <c r="BY471" s="11"/>
      <c r="BZ471" s="11"/>
      <c r="CA471" s="11"/>
      <c r="CB471" s="11"/>
      <c r="CC471" s="11"/>
      <c r="CD471" s="11"/>
      <c r="CE471" s="11"/>
      <c r="CF471" s="11"/>
      <c r="CG471" s="11"/>
      <c r="CH471" s="11"/>
      <c r="CI471" s="11"/>
      <c r="CJ471" s="11"/>
      <c r="CK471" s="11"/>
      <c r="CL471" s="11"/>
      <c r="CM471" s="11"/>
      <c r="CN471" s="351"/>
      <c r="CO471" s="351"/>
      <c r="CP471" s="351"/>
      <c r="CQ471" s="351"/>
      <c r="CR471" s="351"/>
      <c r="CS471" s="351"/>
      <c r="CT471" s="351"/>
      <c r="CU471" s="351"/>
      <c r="CV471" s="351"/>
      <c r="CW471" s="351"/>
      <c r="CX471" s="351"/>
      <c r="CY471" s="351"/>
      <c r="CZ471" s="351"/>
      <c r="DA471" s="351"/>
      <c r="DB471" s="351"/>
      <c r="DC471" s="351"/>
      <c r="DD471" s="351"/>
      <c r="DE471" s="351"/>
      <c r="DF471" s="351"/>
      <c r="DG471" s="351"/>
      <c r="DH471" s="351"/>
      <c r="DI471" s="351"/>
      <c r="DJ471" s="351"/>
      <c r="DK471" s="351"/>
      <c r="DL471" s="351"/>
      <c r="DM471" s="351"/>
      <c r="DN471" s="351"/>
      <c r="DS471" s="372"/>
      <c r="DT471" s="374"/>
      <c r="DU471" s="375"/>
      <c r="DV471" s="375"/>
      <c r="DW471" s="375"/>
      <c r="DX471" s="375">
        <v>1</v>
      </c>
      <c r="DY471" s="375">
        <f t="shared" si="1791"/>
        <v>0</v>
      </c>
      <c r="DZ471" s="375">
        <f t="shared" si="1792"/>
        <v>0</v>
      </c>
      <c r="EA471" s="375">
        <f t="shared" si="1793"/>
        <v>1</v>
      </c>
      <c r="EB471" s="375">
        <f t="shared" si="1794"/>
        <v>0</v>
      </c>
      <c r="EC471" s="375">
        <f t="shared" si="1795"/>
        <v>0</v>
      </c>
      <c r="ED471" s="375">
        <f t="shared" si="1796"/>
        <v>1</v>
      </c>
      <c r="EE471" s="375">
        <f t="shared" si="1797"/>
        <v>0</v>
      </c>
      <c r="EF471" s="375">
        <f t="shared" si="1798"/>
        <v>0</v>
      </c>
      <c r="EG471" s="375">
        <f t="shared" si="1799"/>
        <v>1</v>
      </c>
      <c r="EH471" s="375">
        <f t="shared" si="1800"/>
        <v>0</v>
      </c>
      <c r="EI471" s="375">
        <f t="shared" si="1801"/>
        <v>0</v>
      </c>
      <c r="EJ471" s="375">
        <f t="shared" si="1802"/>
        <v>1</v>
      </c>
      <c r="EK471" s="375">
        <f t="shared" si="1803"/>
        <v>0</v>
      </c>
      <c r="EL471" s="375">
        <f t="shared" si="1804"/>
        <v>0</v>
      </c>
      <c r="EM471" s="375">
        <f t="shared" si="1805"/>
        <v>1</v>
      </c>
      <c r="EN471" s="375">
        <f t="shared" si="1806"/>
        <v>0</v>
      </c>
      <c r="EO471" s="375">
        <f t="shared" si="1807"/>
        <v>0</v>
      </c>
      <c r="EP471" s="375">
        <f t="shared" si="1808"/>
        <v>1</v>
      </c>
      <c r="EQ471" s="375">
        <f t="shared" si="1809"/>
        <v>0</v>
      </c>
      <c r="ER471" s="375">
        <f t="shared" si="1810"/>
        <v>0</v>
      </c>
      <c r="ES471" s="375">
        <f t="shared" si="1811"/>
        <v>1</v>
      </c>
      <c r="ET471" s="375">
        <f t="shared" si="1812"/>
        <v>0</v>
      </c>
      <c r="EU471" s="375">
        <f t="shared" si="1813"/>
        <v>0</v>
      </c>
      <c r="EV471" s="375">
        <f t="shared" si="1814"/>
        <v>1</v>
      </c>
      <c r="EW471" s="375">
        <f t="shared" si="1815"/>
        <v>0</v>
      </c>
      <c r="EX471" s="375">
        <f t="shared" si="1816"/>
        <v>0</v>
      </c>
      <c r="EY471" s="375">
        <f t="shared" si="1817"/>
        <v>1</v>
      </c>
      <c r="EZ471" s="375">
        <f t="shared" si="1818"/>
        <v>0</v>
      </c>
      <c r="FA471" s="375">
        <f t="shared" si="1819"/>
        <v>0</v>
      </c>
      <c r="FB471" s="375">
        <f t="shared" si="1820"/>
        <v>1</v>
      </c>
      <c r="FC471" s="375">
        <f t="shared" si="1821"/>
        <v>0</v>
      </c>
      <c r="FD471" s="375">
        <f t="shared" si="1822"/>
        <v>0</v>
      </c>
      <c r="FE471" s="376"/>
      <c r="FF471" s="372"/>
      <c r="FG471" s="372"/>
      <c r="FH471" s="372"/>
      <c r="FI471" s="372"/>
      <c r="FJ471" s="372"/>
      <c r="FK471" s="372"/>
      <c r="FL471" s="372"/>
      <c r="FM471" s="372"/>
      <c r="FN471" s="372"/>
      <c r="FO471" s="372"/>
      <c r="FP471" s="372"/>
      <c r="FQ471" s="372"/>
      <c r="FR471" s="372"/>
      <c r="FS471" s="372"/>
      <c r="FT471" s="372"/>
      <c r="FU471" s="372"/>
      <c r="FV471" s="372"/>
      <c r="FW471" s="372"/>
      <c r="FX471" s="372"/>
      <c r="FY471" s="372"/>
      <c r="FZ471" s="372"/>
      <c r="GA471" s="372"/>
      <c r="GB471" s="372"/>
      <c r="GC471" s="372"/>
      <c r="GD471" s="372"/>
      <c r="GE471" s="372"/>
      <c r="GF471" s="372"/>
      <c r="GG471" s="372"/>
      <c r="GH471" s="372"/>
      <c r="GI471" s="372"/>
      <c r="GJ471" s="372"/>
      <c r="GK471" s="372"/>
      <c r="GL471" s="372"/>
      <c r="GM471" s="372"/>
      <c r="GN471" s="372"/>
      <c r="GO471" s="372"/>
      <c r="GP471" s="372"/>
      <c r="GQ471" s="372"/>
      <c r="GR471" s="372"/>
      <c r="GS471" s="372"/>
      <c r="GT471" s="372"/>
      <c r="GU471" s="372"/>
      <c r="GV471" s="372"/>
      <c r="GW471" s="372"/>
      <c r="GX471" s="372"/>
      <c r="GY471" s="372"/>
      <c r="GZ471" s="372"/>
      <c r="HA471" s="372"/>
      <c r="HB471" s="372"/>
      <c r="HC471" s="372"/>
    </row>
    <row r="472" spans="1:211" s="373" customFormat="1" ht="15" hidden="1" customHeight="1" outlineLevel="1" x14ac:dyDescent="0.2">
      <c r="A472" s="366">
        <f>SWDATA!O457</f>
        <v>0</v>
      </c>
      <c r="B472" s="366">
        <f>SWDATA!M457</f>
        <v>0</v>
      </c>
      <c r="C472" s="351">
        <f>IF(AND(SWDATA!M457=1,SWDATA!Q457="promotions"),SWDATA!P457,0)</f>
        <v>0</v>
      </c>
      <c r="D472" s="367">
        <f>ROW(SWDATA!M457)</f>
        <v>457</v>
      </c>
      <c r="E472" s="368">
        <f t="shared" si="1826"/>
        <v>0</v>
      </c>
      <c r="F472" s="369">
        <f t="shared" si="1738"/>
        <v>1</v>
      </c>
      <c r="G472" s="366" t="str">
        <f t="shared" si="1739"/>
        <v/>
      </c>
      <c r="H472" s="370"/>
      <c r="J472" s="238">
        <f t="shared" si="1740"/>
        <v>0</v>
      </c>
      <c r="K472" s="239" t="str">
        <f t="shared" si="1741"/>
        <v/>
      </c>
      <c r="L472" s="342"/>
      <c r="M472" s="345"/>
      <c r="N472" s="340" t="str">
        <f>IF(LEN(SWDATA!F457)=0,"",N471)</f>
        <v/>
      </c>
      <c r="O472" s="296" t="str">
        <f>IF(LEN(SWDATA!G457)=0,"",O471)</f>
        <v/>
      </c>
      <c r="P472" s="297" t="str">
        <f>IF(LEN(SWDATA!C457)=0,"",SWDATA!C457)</f>
        <v/>
      </c>
      <c r="Q472" s="312" t="str">
        <f t="shared" si="1742"/>
        <v/>
      </c>
      <c r="R472" s="223" t="s">
        <v>261</v>
      </c>
      <c r="S472" s="224"/>
      <c r="T472" s="224"/>
      <c r="U472" s="264" t="s">
        <v>602</v>
      </c>
      <c r="V472" s="205" t="s">
        <v>221</v>
      </c>
      <c r="W472" s="266">
        <f>IF(OR(Is_Loading,LEN($A472)=0),"",SWDATA!P457)</f>
        <v>0</v>
      </c>
      <c r="X472" s="267">
        <f>IF(OR(Is_Loading,LEN($A472)=0),"",SWDATA!Q457)</f>
        <v>0</v>
      </c>
      <c r="Y472" s="267">
        <f>IF(OR(Is_Loading,LEN($A472)=0),"",SWDATA!R457)</f>
        <v>0</v>
      </c>
      <c r="Z472" s="266" t="str">
        <f t="shared" si="1823"/>
        <v/>
      </c>
      <c r="AA472" s="266">
        <f>IF(OR(Is_Loading,LEN($A472)=0),"",SWDATA!T457)</f>
        <v>0</v>
      </c>
      <c r="AB472" s="267">
        <f>IF(OR(Is_Loading,LEN($A472)=0),"",SWDATA!U457)</f>
        <v>0</v>
      </c>
      <c r="AC472" s="267">
        <f>IF(OR(Is_Loading,LEN($A472)=0),"",SWDATA!V457)</f>
        <v>0</v>
      </c>
      <c r="AD472" s="266" t="str">
        <f t="shared" si="1743"/>
        <v/>
      </c>
      <c r="AE472" s="266">
        <f>IF(OR(Is_Loading,LEN($A472)=0),"",SWDATA!X457)</f>
        <v>0</v>
      </c>
      <c r="AF472" s="267">
        <f>IF(OR(Is_Loading,LEN($A472)=0),"",SWDATA!Y457)</f>
        <v>0</v>
      </c>
      <c r="AG472" s="267">
        <f>IF(OR(Is_Loading,LEN($A472)=0),"",SWDATA!Z457)</f>
        <v>0</v>
      </c>
      <c r="AH472" s="266" t="str">
        <f t="shared" si="1744"/>
        <v/>
      </c>
      <c r="AI472" s="266">
        <f>IF(OR(Is_Loading,LEN($A472)=0),"",SWDATA!AB457)</f>
        <v>0</v>
      </c>
      <c r="AJ472" s="267">
        <f>IF(OR(Is_Loading,LEN($A472)=0),"",SWDATA!AC457)</f>
        <v>0</v>
      </c>
      <c r="AK472" s="267">
        <f>IF(OR(Is_Loading,LEN($A472)=0),"",SWDATA!AD457)</f>
        <v>0</v>
      </c>
      <c r="AL472" s="266" t="str">
        <f t="shared" si="1745"/>
        <v/>
      </c>
      <c r="AM472" s="266">
        <f>IF(OR(Is_Loading,LEN($A472)=0),"",SWDATA!AF457)</f>
        <v>0</v>
      </c>
      <c r="AN472" s="267">
        <f>IF(OR(Is_Loading,LEN($A472)=0),"",SWDATA!AG457)</f>
        <v>0</v>
      </c>
      <c r="AO472" s="323">
        <f>IF(OR(Is_Loading,LEN($A472)=0),"",SWDATA!AH457)</f>
        <v>0</v>
      </c>
      <c r="AP472" s="320" t="str">
        <f t="shared" si="1746"/>
        <v/>
      </c>
      <c r="AQ472" s="266">
        <f>IF(OR(Is_Loading,LEN($A472)=0),"",SWDATA!AJ457)</f>
        <v>0</v>
      </c>
      <c r="AR472" s="267">
        <f>IF(OR(Is_Loading,LEN($A472)=0),"",SWDATA!AK457)</f>
        <v>0</v>
      </c>
      <c r="AS472" s="267">
        <f>IF(OR(Is_Loading,LEN($A472)=0),"",SWDATA!AL457)</f>
        <v>0</v>
      </c>
      <c r="AT472" s="266" t="str">
        <f t="shared" si="1747"/>
        <v/>
      </c>
      <c r="AU472" s="266">
        <f>IF(OR(Is_Loading,LEN($A472)=0),"",SWDATA!AN457)</f>
        <v>0</v>
      </c>
      <c r="AV472" s="267">
        <f>IF(OR(Is_Loading,LEN($A472)=0),"",SWDATA!AO457)</f>
        <v>0</v>
      </c>
      <c r="AW472" s="267">
        <f>IF(OR(Is_Loading,LEN($A472)=0),"",SWDATA!AP457)</f>
        <v>0</v>
      </c>
      <c r="AX472" s="266" t="str">
        <f t="shared" si="1748"/>
        <v/>
      </c>
      <c r="AY472" s="266">
        <f>IF(OR(Is_Loading,LEN($A472)=0),"",SWDATA!AR457)</f>
        <v>0</v>
      </c>
      <c r="AZ472" s="267">
        <f>IF(OR(Is_Loading,LEN($A472)=0),"",SWDATA!AS457)</f>
        <v>0</v>
      </c>
      <c r="BA472" s="267">
        <f>IF(OR(Is_Loading,LEN($A472)=0),"",SWDATA!AT457)</f>
        <v>0</v>
      </c>
      <c r="BB472" s="266" t="str">
        <f t="shared" si="1749"/>
        <v/>
      </c>
      <c r="BC472" s="266">
        <f>IF(OR(Is_Loading,LEN($A472)=0),"",SWDATA!AV457)</f>
        <v>0</v>
      </c>
      <c r="BD472" s="267">
        <f>IF(OR(Is_Loading,LEN($A472)=0),"",SWDATA!AW457)</f>
        <v>0</v>
      </c>
      <c r="BE472" s="323">
        <f>IF(OR(Is_Loading,LEN($A472)=0),"",SWDATA!AX457)</f>
        <v>0</v>
      </c>
      <c r="BF472" s="320" t="str">
        <f t="shared" si="1750"/>
        <v/>
      </c>
      <c r="BG472" s="11"/>
      <c r="BH472" s="11"/>
      <c r="BI472" s="11"/>
      <c r="BJ472" s="11"/>
      <c r="BK472" s="11"/>
      <c r="BL472" s="11"/>
      <c r="BM472" s="11"/>
      <c r="BN472" s="11"/>
      <c r="BO472" s="11"/>
      <c r="BP472" s="11"/>
      <c r="BQ472" s="11"/>
      <c r="BR472" s="11"/>
      <c r="BS472" s="11"/>
      <c r="BT472" s="11"/>
      <c r="BU472" s="11"/>
      <c r="BV472" s="11"/>
      <c r="BW472" s="11"/>
      <c r="BX472" s="11"/>
      <c r="BY472" s="11"/>
      <c r="BZ472" s="11"/>
      <c r="CA472" s="11"/>
      <c r="CB472" s="11"/>
      <c r="CC472" s="11"/>
      <c r="CD472" s="11"/>
      <c r="CE472" s="11"/>
      <c r="CF472" s="11"/>
      <c r="CG472" s="11"/>
      <c r="CH472" s="11"/>
      <c r="CI472" s="11"/>
      <c r="CJ472" s="11"/>
      <c r="CK472" s="11"/>
      <c r="CL472" s="11"/>
      <c r="CM472" s="11"/>
      <c r="CN472" s="351"/>
      <c r="CO472" s="351"/>
      <c r="CP472" s="351"/>
      <c r="CQ472" s="351"/>
      <c r="CR472" s="351"/>
      <c r="CS472" s="351"/>
      <c r="CT472" s="351"/>
      <c r="CU472" s="351"/>
      <c r="CV472" s="351"/>
      <c r="CW472" s="351"/>
      <c r="CX472" s="351"/>
      <c r="CY472" s="351"/>
      <c r="CZ472" s="351"/>
      <c r="DA472" s="351"/>
      <c r="DB472" s="351"/>
      <c r="DC472" s="351"/>
      <c r="DD472" s="351"/>
      <c r="DE472" s="351"/>
      <c r="DF472" s="351"/>
      <c r="DG472" s="351"/>
      <c r="DH472" s="351"/>
      <c r="DI472" s="351"/>
      <c r="DJ472" s="351"/>
      <c r="DK472" s="351"/>
      <c r="DL472" s="351"/>
      <c r="DM472" s="351"/>
      <c r="DN472" s="351"/>
      <c r="DS472" s="372"/>
      <c r="DT472" s="374"/>
      <c r="DU472" s="375"/>
      <c r="DV472" s="375"/>
      <c r="DW472" s="375"/>
      <c r="DX472" s="375">
        <v>1</v>
      </c>
      <c r="DY472" s="375">
        <f t="shared" si="1791"/>
        <v>0</v>
      </c>
      <c r="DZ472" s="375">
        <f t="shared" si="1792"/>
        <v>0</v>
      </c>
      <c r="EA472" s="375">
        <f t="shared" si="1793"/>
        <v>1</v>
      </c>
      <c r="EB472" s="375">
        <f t="shared" si="1794"/>
        <v>0</v>
      </c>
      <c r="EC472" s="375">
        <f t="shared" si="1795"/>
        <v>0</v>
      </c>
      <c r="ED472" s="375">
        <f t="shared" si="1796"/>
        <v>1</v>
      </c>
      <c r="EE472" s="375">
        <f t="shared" si="1797"/>
        <v>0</v>
      </c>
      <c r="EF472" s="375">
        <f t="shared" si="1798"/>
        <v>0</v>
      </c>
      <c r="EG472" s="375">
        <f t="shared" si="1799"/>
        <v>1</v>
      </c>
      <c r="EH472" s="375">
        <f t="shared" si="1800"/>
        <v>0</v>
      </c>
      <c r="EI472" s="375">
        <f t="shared" si="1801"/>
        <v>0</v>
      </c>
      <c r="EJ472" s="375">
        <f t="shared" si="1802"/>
        <v>1</v>
      </c>
      <c r="EK472" s="375">
        <f t="shared" si="1803"/>
        <v>0</v>
      </c>
      <c r="EL472" s="375">
        <f t="shared" si="1804"/>
        <v>0</v>
      </c>
      <c r="EM472" s="375">
        <f t="shared" si="1805"/>
        <v>1</v>
      </c>
      <c r="EN472" s="375">
        <f t="shared" si="1806"/>
        <v>0</v>
      </c>
      <c r="EO472" s="375">
        <f t="shared" si="1807"/>
        <v>0</v>
      </c>
      <c r="EP472" s="375">
        <f t="shared" si="1808"/>
        <v>1</v>
      </c>
      <c r="EQ472" s="375">
        <f t="shared" si="1809"/>
        <v>0</v>
      </c>
      <c r="ER472" s="375">
        <f t="shared" si="1810"/>
        <v>0</v>
      </c>
      <c r="ES472" s="375">
        <f t="shared" si="1811"/>
        <v>1</v>
      </c>
      <c r="ET472" s="375">
        <f t="shared" si="1812"/>
        <v>0</v>
      </c>
      <c r="EU472" s="375">
        <f t="shared" si="1813"/>
        <v>0</v>
      </c>
      <c r="EV472" s="375">
        <f t="shared" si="1814"/>
        <v>1</v>
      </c>
      <c r="EW472" s="375">
        <f t="shared" si="1815"/>
        <v>0</v>
      </c>
      <c r="EX472" s="375">
        <f t="shared" si="1816"/>
        <v>0</v>
      </c>
      <c r="EY472" s="375">
        <f t="shared" si="1817"/>
        <v>1</v>
      </c>
      <c r="EZ472" s="375">
        <f t="shared" si="1818"/>
        <v>0</v>
      </c>
      <c r="FA472" s="375">
        <f t="shared" si="1819"/>
        <v>0</v>
      </c>
      <c r="FB472" s="375">
        <f t="shared" si="1820"/>
        <v>1</v>
      </c>
      <c r="FC472" s="375">
        <f t="shared" si="1821"/>
        <v>0</v>
      </c>
      <c r="FD472" s="375">
        <f t="shared" si="1822"/>
        <v>0</v>
      </c>
      <c r="FE472" s="376"/>
      <c r="FF472" s="372"/>
      <c r="FG472" s="372"/>
      <c r="FH472" s="372"/>
      <c r="FI472" s="372"/>
      <c r="FJ472" s="372"/>
      <c r="FK472" s="372"/>
      <c r="FL472" s="372"/>
      <c r="FM472" s="372"/>
      <c r="FN472" s="372"/>
      <c r="FO472" s="372"/>
      <c r="FP472" s="372"/>
      <c r="FQ472" s="372"/>
      <c r="FR472" s="372"/>
      <c r="FS472" s="372"/>
      <c r="FT472" s="372"/>
      <c r="FU472" s="372"/>
      <c r="FV472" s="372"/>
      <c r="FW472" s="372"/>
      <c r="FX472" s="372"/>
      <c r="FY472" s="372"/>
      <c r="FZ472" s="372"/>
      <c r="GA472" s="372"/>
      <c r="GB472" s="372"/>
      <c r="GC472" s="372"/>
      <c r="GD472" s="372"/>
      <c r="GE472" s="372"/>
      <c r="GF472" s="372"/>
      <c r="GG472" s="372"/>
      <c r="GH472" s="372"/>
      <c r="GI472" s="372"/>
      <c r="GJ472" s="372"/>
      <c r="GK472" s="372"/>
      <c r="GL472" s="372"/>
      <c r="GM472" s="372"/>
      <c r="GN472" s="372"/>
      <c r="GO472" s="372"/>
      <c r="GP472" s="372"/>
      <c r="GQ472" s="372"/>
      <c r="GR472" s="372"/>
      <c r="GS472" s="372"/>
      <c r="GT472" s="372"/>
      <c r="GU472" s="372"/>
      <c r="GV472" s="372"/>
      <c r="GW472" s="372"/>
      <c r="GX472" s="372"/>
      <c r="GY472" s="372"/>
      <c r="GZ472" s="372"/>
      <c r="HA472" s="372"/>
      <c r="HB472" s="372"/>
      <c r="HC472" s="372"/>
    </row>
    <row r="473" spans="1:211" s="373" customFormat="1" ht="15" hidden="1" customHeight="1" outlineLevel="1" x14ac:dyDescent="0.2">
      <c r="A473" s="366">
        <f>SWDATA!O458</f>
        <v>0</v>
      </c>
      <c r="B473" s="366">
        <f>SWDATA!M458</f>
        <v>0</v>
      </c>
      <c r="C473" s="351">
        <f>IF(AND(SWDATA!M458=1,SWDATA!Q458="promotions"),SWDATA!P458,0)</f>
        <v>0</v>
      </c>
      <c r="D473" s="367">
        <f>ROW(SWDATA!M458)</f>
        <v>458</v>
      </c>
      <c r="E473" s="368">
        <f t="shared" si="1826"/>
        <v>0</v>
      </c>
      <c r="F473" s="369">
        <f t="shared" si="1738"/>
        <v>1</v>
      </c>
      <c r="G473" s="366" t="str">
        <f t="shared" si="1739"/>
        <v/>
      </c>
      <c r="H473" s="370"/>
      <c r="J473" s="238">
        <f t="shared" si="1740"/>
        <v>0</v>
      </c>
      <c r="K473" s="239" t="str">
        <f t="shared" si="1741"/>
        <v/>
      </c>
      <c r="L473" s="342"/>
      <c r="M473" s="345"/>
      <c r="N473" s="340" t="str">
        <f>IF(LEN(SWDATA!F458)=0,"",N472)</f>
        <v/>
      </c>
      <c r="O473" s="296" t="str">
        <f>IF(LEN(SWDATA!G458)=0,"",O472)</f>
        <v/>
      </c>
      <c r="P473" s="297" t="str">
        <f>IF(LEN(SWDATA!C458)=0,"",SWDATA!C458)</f>
        <v/>
      </c>
      <c r="Q473" s="312" t="str">
        <f t="shared" si="1742"/>
        <v/>
      </c>
      <c r="R473" s="223" t="s">
        <v>261</v>
      </c>
      <c r="S473" s="224"/>
      <c r="T473" s="224"/>
      <c r="U473" s="264" t="s">
        <v>629</v>
      </c>
      <c r="V473" s="205" t="s">
        <v>221</v>
      </c>
      <c r="W473" s="266">
        <f>IF(OR(Is_Loading,LEN($A473)=0),"",SWDATA!P458)</f>
        <v>0</v>
      </c>
      <c r="X473" s="267">
        <f>IF(OR(Is_Loading,LEN($A473)=0),"",SWDATA!Q458)</f>
        <v>0</v>
      </c>
      <c r="Y473" s="267">
        <f>IF(OR(Is_Loading,LEN($A473)=0),"",SWDATA!R458)</f>
        <v>0</v>
      </c>
      <c r="Z473" s="266" t="str">
        <f t="shared" si="1823"/>
        <v/>
      </c>
      <c r="AA473" s="266">
        <f>IF(OR(Is_Loading,LEN($A473)=0),"",SWDATA!T458)</f>
        <v>0</v>
      </c>
      <c r="AB473" s="267">
        <f>IF(OR(Is_Loading,LEN($A473)=0),"",SWDATA!U458)</f>
        <v>0</v>
      </c>
      <c r="AC473" s="267">
        <f>IF(OR(Is_Loading,LEN($A473)=0),"",SWDATA!V458)</f>
        <v>0</v>
      </c>
      <c r="AD473" s="266" t="str">
        <f t="shared" si="1743"/>
        <v/>
      </c>
      <c r="AE473" s="266">
        <f>IF(OR(Is_Loading,LEN($A473)=0),"",SWDATA!X458)</f>
        <v>0</v>
      </c>
      <c r="AF473" s="267">
        <f>IF(OR(Is_Loading,LEN($A473)=0),"",SWDATA!Y458)</f>
        <v>0</v>
      </c>
      <c r="AG473" s="267">
        <f>IF(OR(Is_Loading,LEN($A473)=0),"",SWDATA!Z458)</f>
        <v>0</v>
      </c>
      <c r="AH473" s="266" t="str">
        <f t="shared" si="1744"/>
        <v/>
      </c>
      <c r="AI473" s="266">
        <f>IF(OR(Is_Loading,LEN($A473)=0),"",SWDATA!AB458)</f>
        <v>0</v>
      </c>
      <c r="AJ473" s="267">
        <f>IF(OR(Is_Loading,LEN($A473)=0),"",SWDATA!AC458)</f>
        <v>0</v>
      </c>
      <c r="AK473" s="267">
        <f>IF(OR(Is_Loading,LEN($A473)=0),"",SWDATA!AD458)</f>
        <v>0</v>
      </c>
      <c r="AL473" s="266" t="str">
        <f t="shared" si="1745"/>
        <v/>
      </c>
      <c r="AM473" s="266">
        <f>IF(OR(Is_Loading,LEN($A473)=0),"",SWDATA!AF458)</f>
        <v>0</v>
      </c>
      <c r="AN473" s="267">
        <f>IF(OR(Is_Loading,LEN($A473)=0),"",SWDATA!AG458)</f>
        <v>0</v>
      </c>
      <c r="AO473" s="323">
        <f>IF(OR(Is_Loading,LEN($A473)=0),"",SWDATA!AH458)</f>
        <v>0</v>
      </c>
      <c r="AP473" s="320" t="str">
        <f t="shared" si="1746"/>
        <v/>
      </c>
      <c r="AQ473" s="266">
        <f>IF(OR(Is_Loading,LEN($A473)=0),"",SWDATA!AJ458)</f>
        <v>0</v>
      </c>
      <c r="AR473" s="267">
        <f>IF(OR(Is_Loading,LEN($A473)=0),"",SWDATA!AK458)</f>
        <v>0</v>
      </c>
      <c r="AS473" s="267">
        <f>IF(OR(Is_Loading,LEN($A473)=0),"",SWDATA!AL458)</f>
        <v>0</v>
      </c>
      <c r="AT473" s="266" t="str">
        <f t="shared" si="1747"/>
        <v/>
      </c>
      <c r="AU473" s="266">
        <f>IF(OR(Is_Loading,LEN($A473)=0),"",SWDATA!AN458)</f>
        <v>0</v>
      </c>
      <c r="AV473" s="267">
        <f>IF(OR(Is_Loading,LEN($A473)=0),"",SWDATA!AO458)</f>
        <v>0</v>
      </c>
      <c r="AW473" s="267">
        <f>IF(OR(Is_Loading,LEN($A473)=0),"",SWDATA!AP458)</f>
        <v>0</v>
      </c>
      <c r="AX473" s="266" t="str">
        <f t="shared" si="1748"/>
        <v/>
      </c>
      <c r="AY473" s="266">
        <f>IF(OR(Is_Loading,LEN($A473)=0),"",SWDATA!AR458)</f>
        <v>0</v>
      </c>
      <c r="AZ473" s="267">
        <f>IF(OR(Is_Loading,LEN($A473)=0),"",SWDATA!AS458)</f>
        <v>0</v>
      </c>
      <c r="BA473" s="267">
        <f>IF(OR(Is_Loading,LEN($A473)=0),"",SWDATA!AT458)</f>
        <v>0</v>
      </c>
      <c r="BB473" s="266" t="str">
        <f t="shared" si="1749"/>
        <v/>
      </c>
      <c r="BC473" s="266">
        <f>IF(OR(Is_Loading,LEN($A473)=0),"",SWDATA!AV458)</f>
        <v>0</v>
      </c>
      <c r="BD473" s="267">
        <f>IF(OR(Is_Loading,LEN($A473)=0),"",SWDATA!AW458)</f>
        <v>0</v>
      </c>
      <c r="BE473" s="323">
        <f>IF(OR(Is_Loading,LEN($A473)=0),"",SWDATA!AX458)</f>
        <v>0</v>
      </c>
      <c r="BF473" s="320" t="str">
        <f t="shared" si="1750"/>
        <v/>
      </c>
      <c r="BG473" s="11"/>
      <c r="BH473" s="11"/>
      <c r="BI473" s="11"/>
      <c r="BJ473" s="11"/>
      <c r="BK473" s="11"/>
      <c r="BL473" s="11"/>
      <c r="BM473" s="11"/>
      <c r="BN473" s="11"/>
      <c r="BO473" s="11"/>
      <c r="BP473" s="11"/>
      <c r="BQ473" s="11"/>
      <c r="BR473" s="11"/>
      <c r="BS473" s="11"/>
      <c r="BT473" s="11"/>
      <c r="BU473" s="11"/>
      <c r="BV473" s="11"/>
      <c r="BW473" s="11"/>
      <c r="BX473" s="11"/>
      <c r="BY473" s="11"/>
      <c r="BZ473" s="11"/>
      <c r="CA473" s="11"/>
      <c r="CB473" s="11"/>
      <c r="CC473" s="11"/>
      <c r="CD473" s="11"/>
      <c r="CE473" s="11"/>
      <c r="CF473" s="11"/>
      <c r="CG473" s="11"/>
      <c r="CH473" s="11"/>
      <c r="CI473" s="11"/>
      <c r="CJ473" s="11"/>
      <c r="CK473" s="11"/>
      <c r="CL473" s="11"/>
      <c r="CM473" s="11"/>
      <c r="CN473" s="351"/>
      <c r="CO473" s="351"/>
      <c r="CP473" s="351"/>
      <c r="CQ473" s="351"/>
      <c r="CR473" s="351"/>
      <c r="CS473" s="351"/>
      <c r="CT473" s="351"/>
      <c r="CU473" s="351"/>
      <c r="CV473" s="351"/>
      <c r="CW473" s="351"/>
      <c r="CX473" s="351"/>
      <c r="CY473" s="351"/>
      <c r="CZ473" s="351"/>
      <c r="DA473" s="351"/>
      <c r="DB473" s="351"/>
      <c r="DC473" s="351"/>
      <c r="DD473" s="351"/>
      <c r="DE473" s="351"/>
      <c r="DF473" s="351"/>
      <c r="DG473" s="351"/>
      <c r="DH473" s="351"/>
      <c r="DI473" s="351"/>
      <c r="DJ473" s="351"/>
      <c r="DK473" s="351"/>
      <c r="DL473" s="351"/>
      <c r="DM473" s="351"/>
      <c r="DN473" s="351"/>
      <c r="DS473" s="372"/>
      <c r="DT473" s="374"/>
      <c r="DU473" s="375"/>
      <c r="DV473" s="375"/>
      <c r="DW473" s="375"/>
      <c r="DX473" s="375">
        <v>1</v>
      </c>
      <c r="DY473" s="375">
        <f t="shared" si="1791"/>
        <v>0</v>
      </c>
      <c r="DZ473" s="375">
        <f t="shared" si="1792"/>
        <v>0</v>
      </c>
      <c r="EA473" s="375">
        <f t="shared" si="1793"/>
        <v>1</v>
      </c>
      <c r="EB473" s="375">
        <f t="shared" si="1794"/>
        <v>0</v>
      </c>
      <c r="EC473" s="375">
        <f t="shared" si="1795"/>
        <v>0</v>
      </c>
      <c r="ED473" s="375">
        <f t="shared" si="1796"/>
        <v>1</v>
      </c>
      <c r="EE473" s="375">
        <f t="shared" si="1797"/>
        <v>0</v>
      </c>
      <c r="EF473" s="375">
        <f t="shared" si="1798"/>
        <v>0</v>
      </c>
      <c r="EG473" s="375">
        <f t="shared" si="1799"/>
        <v>1</v>
      </c>
      <c r="EH473" s="375">
        <f t="shared" si="1800"/>
        <v>0</v>
      </c>
      <c r="EI473" s="375">
        <f t="shared" si="1801"/>
        <v>0</v>
      </c>
      <c r="EJ473" s="375">
        <f t="shared" si="1802"/>
        <v>1</v>
      </c>
      <c r="EK473" s="375">
        <f t="shared" si="1803"/>
        <v>0</v>
      </c>
      <c r="EL473" s="375">
        <f t="shared" si="1804"/>
        <v>0</v>
      </c>
      <c r="EM473" s="375">
        <f t="shared" si="1805"/>
        <v>1</v>
      </c>
      <c r="EN473" s="375">
        <f t="shared" si="1806"/>
        <v>0</v>
      </c>
      <c r="EO473" s="375">
        <f t="shared" si="1807"/>
        <v>0</v>
      </c>
      <c r="EP473" s="375">
        <f t="shared" si="1808"/>
        <v>1</v>
      </c>
      <c r="EQ473" s="375">
        <f t="shared" si="1809"/>
        <v>0</v>
      </c>
      <c r="ER473" s="375">
        <f t="shared" si="1810"/>
        <v>0</v>
      </c>
      <c r="ES473" s="375">
        <f t="shared" si="1811"/>
        <v>1</v>
      </c>
      <c r="ET473" s="375">
        <f t="shared" si="1812"/>
        <v>0</v>
      </c>
      <c r="EU473" s="375">
        <f t="shared" si="1813"/>
        <v>0</v>
      </c>
      <c r="EV473" s="375">
        <f t="shared" si="1814"/>
        <v>1</v>
      </c>
      <c r="EW473" s="375">
        <f t="shared" si="1815"/>
        <v>0</v>
      </c>
      <c r="EX473" s="375">
        <f t="shared" si="1816"/>
        <v>0</v>
      </c>
      <c r="EY473" s="375">
        <f t="shared" si="1817"/>
        <v>1</v>
      </c>
      <c r="EZ473" s="375">
        <f t="shared" si="1818"/>
        <v>0</v>
      </c>
      <c r="FA473" s="375">
        <f t="shared" si="1819"/>
        <v>0</v>
      </c>
      <c r="FB473" s="375">
        <f t="shared" si="1820"/>
        <v>1</v>
      </c>
      <c r="FC473" s="375">
        <f t="shared" si="1821"/>
        <v>0</v>
      </c>
      <c r="FD473" s="375">
        <f t="shared" si="1822"/>
        <v>0</v>
      </c>
      <c r="FE473" s="376"/>
      <c r="FF473" s="372"/>
      <c r="FG473" s="372"/>
      <c r="FH473" s="372"/>
      <c r="FI473" s="372"/>
      <c r="FJ473" s="372"/>
      <c r="FK473" s="372"/>
      <c r="FL473" s="372"/>
      <c r="FM473" s="372"/>
      <c r="FN473" s="372"/>
      <c r="FO473" s="372"/>
      <c r="FP473" s="372"/>
      <c r="FQ473" s="372"/>
      <c r="FR473" s="372"/>
      <c r="FS473" s="372"/>
      <c r="FT473" s="372"/>
      <c r="FU473" s="372"/>
      <c r="FV473" s="372"/>
      <c r="FW473" s="372"/>
      <c r="FX473" s="372"/>
      <c r="FY473" s="372"/>
      <c r="FZ473" s="372"/>
      <c r="GA473" s="372"/>
      <c r="GB473" s="372"/>
      <c r="GC473" s="372"/>
      <c r="GD473" s="372"/>
      <c r="GE473" s="372"/>
      <c r="GF473" s="372"/>
      <c r="GG473" s="372"/>
      <c r="GH473" s="372"/>
      <c r="GI473" s="372"/>
      <c r="GJ473" s="372"/>
      <c r="GK473" s="372"/>
      <c r="GL473" s="372"/>
      <c r="GM473" s="372"/>
      <c r="GN473" s="372"/>
      <c r="GO473" s="372"/>
      <c r="GP473" s="372"/>
      <c r="GQ473" s="372"/>
      <c r="GR473" s="372"/>
      <c r="GS473" s="372"/>
      <c r="GT473" s="372"/>
      <c r="GU473" s="372"/>
      <c r="GV473" s="372"/>
      <c r="GW473" s="372"/>
      <c r="GX473" s="372"/>
      <c r="GY473" s="372"/>
      <c r="GZ473" s="372"/>
      <c r="HA473" s="372"/>
      <c r="HB473" s="372"/>
      <c r="HC473" s="372"/>
    </row>
    <row r="474" spans="1:211" s="373" customFormat="1" ht="15" hidden="1" customHeight="1" outlineLevel="1" x14ac:dyDescent="0.2">
      <c r="A474" s="366">
        <f>SWDATA!O459</f>
        <v>0</v>
      </c>
      <c r="B474" s="366">
        <f>SWDATA!M459</f>
        <v>0</v>
      </c>
      <c r="C474" s="351">
        <f>IF(AND(SWDATA!M459=1,SWDATA!Q459="promotions"),SWDATA!P459,0)</f>
        <v>0</v>
      </c>
      <c r="D474" s="367">
        <f>ROW(SWDATA!M459)</f>
        <v>459</v>
      </c>
      <c r="E474" s="368">
        <f t="shared" si="1826"/>
        <v>0</v>
      </c>
      <c r="F474" s="369">
        <f t="shared" si="1738"/>
        <v>1</v>
      </c>
      <c r="G474" s="366" t="str">
        <f t="shared" si="1739"/>
        <v/>
      </c>
      <c r="H474" s="370"/>
      <c r="J474" s="238">
        <f t="shared" si="1740"/>
        <v>0</v>
      </c>
      <c r="K474" s="239" t="str">
        <f t="shared" si="1741"/>
        <v/>
      </c>
      <c r="L474" s="342"/>
      <c r="M474" s="345"/>
      <c r="N474" s="340" t="str">
        <f>IF(LEN(SWDATA!F459)=0,"",N473)</f>
        <v/>
      </c>
      <c r="O474" s="296" t="str">
        <f>IF(LEN(SWDATA!G459)=0,"",O473)</f>
        <v/>
      </c>
      <c r="P474" s="297" t="str">
        <f>IF(LEN(SWDATA!C459)=0,"",SWDATA!C459)</f>
        <v/>
      </c>
      <c r="Q474" s="312" t="str">
        <f t="shared" si="1742"/>
        <v/>
      </c>
      <c r="R474" s="223" t="s">
        <v>261</v>
      </c>
      <c r="S474" s="224"/>
      <c r="T474" s="224"/>
      <c r="U474" s="264" t="s">
        <v>626</v>
      </c>
      <c r="V474" s="205" t="s">
        <v>221</v>
      </c>
      <c r="W474" s="266">
        <f>IF(OR(Is_Loading,LEN($A474)=0),"",SWDATA!P459)</f>
        <v>0</v>
      </c>
      <c r="X474" s="267">
        <f>IF(OR(Is_Loading,LEN($A474)=0),"",SWDATA!Q459)</f>
        <v>0</v>
      </c>
      <c r="Y474" s="267">
        <f>IF(OR(Is_Loading,LEN($A474)=0),"",SWDATA!R459)</f>
        <v>0</v>
      </c>
      <c r="Z474" s="266" t="str">
        <f t="shared" ref="Z474:Z478" si="1827">IF($A474=0,"",CHOOSE($F474,SUM(W474:Y474),SUM(W474:Y474)/3,Y474))</f>
        <v/>
      </c>
      <c r="AA474" s="266">
        <f>IF(OR(Is_Loading,LEN($A474)=0),"",SWDATA!T459)</f>
        <v>0</v>
      </c>
      <c r="AB474" s="267">
        <f>IF(OR(Is_Loading,LEN($A474)=0),"",SWDATA!U459)</f>
        <v>0</v>
      </c>
      <c r="AC474" s="267">
        <f>IF(OR(Is_Loading,LEN($A474)=0),"",SWDATA!V459)</f>
        <v>0</v>
      </c>
      <c r="AD474" s="266" t="str">
        <f t="shared" si="1743"/>
        <v/>
      </c>
      <c r="AE474" s="266">
        <f>IF(OR(Is_Loading,LEN($A474)=0),"",SWDATA!X459)</f>
        <v>0</v>
      </c>
      <c r="AF474" s="267">
        <f>IF(OR(Is_Loading,LEN($A474)=0),"",SWDATA!Y459)</f>
        <v>0</v>
      </c>
      <c r="AG474" s="267">
        <f>IF(OR(Is_Loading,LEN($A474)=0),"",SWDATA!Z459)</f>
        <v>0</v>
      </c>
      <c r="AH474" s="266" t="str">
        <f t="shared" si="1744"/>
        <v/>
      </c>
      <c r="AI474" s="266">
        <f>IF(OR(Is_Loading,LEN($A474)=0),"",SWDATA!AB459)</f>
        <v>0</v>
      </c>
      <c r="AJ474" s="267">
        <f>IF(OR(Is_Loading,LEN($A474)=0),"",SWDATA!AC459)</f>
        <v>0</v>
      </c>
      <c r="AK474" s="267">
        <f>IF(OR(Is_Loading,LEN($A474)=0),"",SWDATA!AD459)</f>
        <v>0</v>
      </c>
      <c r="AL474" s="266" t="str">
        <f t="shared" si="1745"/>
        <v/>
      </c>
      <c r="AM474" s="266">
        <f>IF(OR(Is_Loading,LEN($A474)=0),"",SWDATA!AF459)</f>
        <v>0</v>
      </c>
      <c r="AN474" s="267">
        <f>IF(OR(Is_Loading,LEN($A474)=0),"",SWDATA!AG459)</f>
        <v>0</v>
      </c>
      <c r="AO474" s="323">
        <f>IF(OR(Is_Loading,LEN($A474)=0),"",SWDATA!AH459)</f>
        <v>0</v>
      </c>
      <c r="AP474" s="320" t="str">
        <f t="shared" si="1746"/>
        <v/>
      </c>
      <c r="AQ474" s="266">
        <f>IF(OR(Is_Loading,LEN($A474)=0),"",SWDATA!AJ459)</f>
        <v>0</v>
      </c>
      <c r="AR474" s="267">
        <f>IF(OR(Is_Loading,LEN($A474)=0),"",SWDATA!AK459)</f>
        <v>0</v>
      </c>
      <c r="AS474" s="267">
        <f>IF(OR(Is_Loading,LEN($A474)=0),"",SWDATA!AL459)</f>
        <v>0</v>
      </c>
      <c r="AT474" s="266" t="str">
        <f t="shared" si="1747"/>
        <v/>
      </c>
      <c r="AU474" s="266">
        <f>IF(OR(Is_Loading,LEN($A474)=0),"",SWDATA!AN459)</f>
        <v>0</v>
      </c>
      <c r="AV474" s="267">
        <f>IF(OR(Is_Loading,LEN($A474)=0),"",SWDATA!AO459)</f>
        <v>0</v>
      </c>
      <c r="AW474" s="267">
        <f>IF(OR(Is_Loading,LEN($A474)=0),"",SWDATA!AP459)</f>
        <v>0</v>
      </c>
      <c r="AX474" s="266" t="str">
        <f t="shared" si="1748"/>
        <v/>
      </c>
      <c r="AY474" s="266">
        <f>IF(OR(Is_Loading,LEN($A474)=0),"",SWDATA!AR459)</f>
        <v>0</v>
      </c>
      <c r="AZ474" s="267">
        <f>IF(OR(Is_Loading,LEN($A474)=0),"",SWDATA!AS459)</f>
        <v>0</v>
      </c>
      <c r="BA474" s="267">
        <f>IF(OR(Is_Loading,LEN($A474)=0),"",SWDATA!AT459)</f>
        <v>0</v>
      </c>
      <c r="BB474" s="266" t="str">
        <f t="shared" si="1749"/>
        <v/>
      </c>
      <c r="BC474" s="266">
        <f>IF(OR(Is_Loading,LEN($A474)=0),"",SWDATA!AV459)</f>
        <v>0</v>
      </c>
      <c r="BD474" s="267">
        <f>IF(OR(Is_Loading,LEN($A474)=0),"",SWDATA!AW459)</f>
        <v>0</v>
      </c>
      <c r="BE474" s="323">
        <f>IF(OR(Is_Loading,LEN($A474)=0),"",SWDATA!AX459)</f>
        <v>0</v>
      </c>
      <c r="BF474" s="320" t="str">
        <f t="shared" si="1750"/>
        <v/>
      </c>
      <c r="BG474" s="11"/>
      <c r="BH474" s="11"/>
      <c r="BI474" s="11"/>
      <c r="BJ474" s="11"/>
      <c r="BK474" s="11"/>
      <c r="BL474" s="11"/>
      <c r="BM474" s="11"/>
      <c r="BN474" s="11"/>
      <c r="BO474" s="11"/>
      <c r="BP474" s="11"/>
      <c r="BQ474" s="11"/>
      <c r="BR474" s="11"/>
      <c r="BS474" s="11"/>
      <c r="BT474" s="11"/>
      <c r="BU474" s="11"/>
      <c r="BV474" s="11"/>
      <c r="BW474" s="11"/>
      <c r="BX474" s="11"/>
      <c r="BY474" s="11"/>
      <c r="BZ474" s="11"/>
      <c r="CA474" s="11"/>
      <c r="CB474" s="11"/>
      <c r="CC474" s="11"/>
      <c r="CD474" s="11"/>
      <c r="CE474" s="11"/>
      <c r="CF474" s="11"/>
      <c r="CG474" s="11"/>
      <c r="CH474" s="11"/>
      <c r="CI474" s="11"/>
      <c r="CJ474" s="11"/>
      <c r="CK474" s="11"/>
      <c r="CL474" s="11"/>
      <c r="CM474" s="11"/>
      <c r="CN474" s="351"/>
      <c r="CO474" s="351"/>
      <c r="CP474" s="351"/>
      <c r="CQ474" s="351"/>
      <c r="CR474" s="351"/>
      <c r="CS474" s="351"/>
      <c r="CT474" s="351"/>
      <c r="CU474" s="351"/>
      <c r="CV474" s="351"/>
      <c r="CW474" s="351"/>
      <c r="CX474" s="351"/>
      <c r="CY474" s="351"/>
      <c r="CZ474" s="351"/>
      <c r="DA474" s="351"/>
      <c r="DB474" s="351"/>
      <c r="DC474" s="351"/>
      <c r="DD474" s="351"/>
      <c r="DE474" s="351"/>
      <c r="DF474" s="351"/>
      <c r="DG474" s="351"/>
      <c r="DH474" s="351"/>
      <c r="DI474" s="351"/>
      <c r="DJ474" s="351"/>
      <c r="DK474" s="351"/>
      <c r="DL474" s="351"/>
      <c r="DM474" s="351"/>
      <c r="DN474" s="351"/>
      <c r="DS474" s="372"/>
      <c r="DT474" s="374"/>
      <c r="DU474" s="375"/>
      <c r="DV474" s="375"/>
      <c r="DW474" s="375"/>
      <c r="DX474" s="375">
        <v>1</v>
      </c>
      <c r="DY474" s="375">
        <f t="shared" si="1791"/>
        <v>0</v>
      </c>
      <c r="DZ474" s="375">
        <f t="shared" si="1792"/>
        <v>0</v>
      </c>
      <c r="EA474" s="375">
        <f t="shared" si="1793"/>
        <v>1</v>
      </c>
      <c r="EB474" s="375">
        <f t="shared" si="1794"/>
        <v>0</v>
      </c>
      <c r="EC474" s="375">
        <f t="shared" si="1795"/>
        <v>0</v>
      </c>
      <c r="ED474" s="375">
        <f t="shared" si="1796"/>
        <v>1</v>
      </c>
      <c r="EE474" s="375">
        <f t="shared" si="1797"/>
        <v>0</v>
      </c>
      <c r="EF474" s="375">
        <f t="shared" si="1798"/>
        <v>0</v>
      </c>
      <c r="EG474" s="375">
        <f t="shared" si="1799"/>
        <v>1</v>
      </c>
      <c r="EH474" s="375">
        <f t="shared" si="1800"/>
        <v>0</v>
      </c>
      <c r="EI474" s="375">
        <f t="shared" si="1801"/>
        <v>0</v>
      </c>
      <c r="EJ474" s="375">
        <f t="shared" si="1802"/>
        <v>1</v>
      </c>
      <c r="EK474" s="375">
        <f t="shared" si="1803"/>
        <v>0</v>
      </c>
      <c r="EL474" s="375">
        <f t="shared" si="1804"/>
        <v>0</v>
      </c>
      <c r="EM474" s="375">
        <f t="shared" si="1805"/>
        <v>1</v>
      </c>
      <c r="EN474" s="375">
        <f t="shared" si="1806"/>
        <v>0</v>
      </c>
      <c r="EO474" s="375">
        <f t="shared" si="1807"/>
        <v>0</v>
      </c>
      <c r="EP474" s="375">
        <f t="shared" si="1808"/>
        <v>1</v>
      </c>
      <c r="EQ474" s="375">
        <f t="shared" si="1809"/>
        <v>0</v>
      </c>
      <c r="ER474" s="375">
        <f t="shared" si="1810"/>
        <v>0</v>
      </c>
      <c r="ES474" s="375">
        <f t="shared" si="1811"/>
        <v>1</v>
      </c>
      <c r="ET474" s="375">
        <f t="shared" si="1812"/>
        <v>0</v>
      </c>
      <c r="EU474" s="375">
        <f t="shared" si="1813"/>
        <v>0</v>
      </c>
      <c r="EV474" s="375">
        <f t="shared" si="1814"/>
        <v>1</v>
      </c>
      <c r="EW474" s="375">
        <f t="shared" si="1815"/>
        <v>0</v>
      </c>
      <c r="EX474" s="375">
        <f t="shared" si="1816"/>
        <v>0</v>
      </c>
      <c r="EY474" s="375">
        <f t="shared" si="1817"/>
        <v>1</v>
      </c>
      <c r="EZ474" s="375">
        <f t="shared" si="1818"/>
        <v>0</v>
      </c>
      <c r="FA474" s="375">
        <f t="shared" si="1819"/>
        <v>0</v>
      </c>
      <c r="FB474" s="375">
        <f t="shared" si="1820"/>
        <v>1</v>
      </c>
      <c r="FC474" s="375">
        <f t="shared" si="1821"/>
        <v>0</v>
      </c>
      <c r="FD474" s="375">
        <f t="shared" si="1822"/>
        <v>0</v>
      </c>
      <c r="FE474" s="376"/>
      <c r="FF474" s="372"/>
      <c r="FG474" s="372"/>
      <c r="FH474" s="372"/>
      <c r="FI474" s="372"/>
      <c r="FJ474" s="372"/>
      <c r="FK474" s="372"/>
      <c r="FL474" s="372"/>
      <c r="FM474" s="372"/>
      <c r="FN474" s="372"/>
      <c r="FO474" s="372"/>
      <c r="FP474" s="372"/>
      <c r="FQ474" s="372"/>
      <c r="FR474" s="372"/>
      <c r="FS474" s="372"/>
      <c r="FT474" s="372"/>
      <c r="FU474" s="372"/>
      <c r="FV474" s="372"/>
      <c r="FW474" s="372"/>
      <c r="FX474" s="372"/>
      <c r="FY474" s="372"/>
      <c r="FZ474" s="372"/>
      <c r="GA474" s="372"/>
      <c r="GB474" s="372"/>
      <c r="GC474" s="372"/>
      <c r="GD474" s="372"/>
      <c r="GE474" s="372"/>
      <c r="GF474" s="372"/>
      <c r="GG474" s="372"/>
      <c r="GH474" s="372"/>
      <c r="GI474" s="372"/>
      <c r="GJ474" s="372"/>
      <c r="GK474" s="372"/>
      <c r="GL474" s="372"/>
      <c r="GM474" s="372"/>
      <c r="GN474" s="372"/>
      <c r="GO474" s="372"/>
      <c r="GP474" s="372"/>
      <c r="GQ474" s="372"/>
      <c r="GR474" s="372"/>
      <c r="GS474" s="372"/>
      <c r="GT474" s="372"/>
      <c r="GU474" s="372"/>
      <c r="GV474" s="372"/>
      <c r="GW474" s="372"/>
      <c r="GX474" s="372"/>
      <c r="GY474" s="372"/>
      <c r="GZ474" s="372"/>
      <c r="HA474" s="372"/>
      <c r="HB474" s="372"/>
      <c r="HC474" s="372"/>
    </row>
    <row r="475" spans="1:211" s="373" customFormat="1" ht="15" hidden="1" customHeight="1" outlineLevel="1" x14ac:dyDescent="0.2">
      <c r="A475" s="366">
        <f>SWDATA!O460</f>
        <v>0</v>
      </c>
      <c r="B475" s="366">
        <f>SWDATA!M460</f>
        <v>0</v>
      </c>
      <c r="C475" s="351">
        <f>IF(AND(SWDATA!M460=1,SWDATA!Q460="promotions"),SWDATA!P460,0)</f>
        <v>0</v>
      </c>
      <c r="D475" s="367">
        <f>ROW(SWDATA!M460)</f>
        <v>460</v>
      </c>
      <c r="E475" s="368">
        <f t="shared" si="1826"/>
        <v>0</v>
      </c>
      <c r="F475" s="369">
        <f t="shared" si="1738"/>
        <v>1</v>
      </c>
      <c r="G475" s="366" t="str">
        <f t="shared" si="1739"/>
        <v/>
      </c>
      <c r="H475" s="370"/>
      <c r="J475" s="238">
        <f t="shared" si="1740"/>
        <v>0</v>
      </c>
      <c r="K475" s="239" t="str">
        <f t="shared" si="1741"/>
        <v/>
      </c>
      <c r="L475" s="342"/>
      <c r="M475" s="345"/>
      <c r="N475" s="340" t="str">
        <f>IF(LEN(SWDATA!F460)=0,"",N474)</f>
        <v/>
      </c>
      <c r="O475" s="296" t="str">
        <f>IF(LEN(SWDATA!G460)=0,"",O474)</f>
        <v/>
      </c>
      <c r="P475" s="297" t="str">
        <f>IF(LEN(SWDATA!C460)=0,"",SWDATA!C460)</f>
        <v/>
      </c>
      <c r="Q475" s="312" t="str">
        <f t="shared" si="1742"/>
        <v/>
      </c>
      <c r="R475" s="223" t="s">
        <v>261</v>
      </c>
      <c r="S475" s="319" t="s">
        <v>485</v>
      </c>
      <c r="T475" s="224"/>
      <c r="U475" s="264" t="s">
        <v>608</v>
      </c>
      <c r="V475" s="205" t="s">
        <v>221</v>
      </c>
      <c r="W475" s="266">
        <f>IF(OR(Is_Loading,LEN($A475)=0),"",SWDATA!P460)</f>
        <v>0</v>
      </c>
      <c r="X475" s="267">
        <f>IF(OR(Is_Loading,LEN($A475)=0),"",SWDATA!Q460)</f>
        <v>0</v>
      </c>
      <c r="Y475" s="267">
        <f>IF(OR(Is_Loading,LEN($A475)=0),"",SWDATA!R460)</f>
        <v>0</v>
      </c>
      <c r="Z475" s="266" t="str">
        <f t="shared" si="1827"/>
        <v/>
      </c>
      <c r="AA475" s="266">
        <f>IF(OR(Is_Loading,LEN($A475)=0),"",SWDATA!T460)</f>
        <v>0</v>
      </c>
      <c r="AB475" s="267">
        <f>IF(OR(Is_Loading,LEN($A475)=0),"",SWDATA!U460)</f>
        <v>0</v>
      </c>
      <c r="AC475" s="267">
        <f>IF(OR(Is_Loading,LEN($A475)=0),"",SWDATA!V460)</f>
        <v>0</v>
      </c>
      <c r="AD475" s="266" t="str">
        <f t="shared" si="1743"/>
        <v/>
      </c>
      <c r="AE475" s="266">
        <f>IF(OR(Is_Loading,LEN($A475)=0),"",SWDATA!X460)</f>
        <v>0</v>
      </c>
      <c r="AF475" s="267">
        <f>IF(OR(Is_Loading,LEN($A475)=0),"",SWDATA!Y460)</f>
        <v>0</v>
      </c>
      <c r="AG475" s="267">
        <f>IF(OR(Is_Loading,LEN($A475)=0),"",SWDATA!Z460)</f>
        <v>0</v>
      </c>
      <c r="AH475" s="266" t="str">
        <f t="shared" si="1744"/>
        <v/>
      </c>
      <c r="AI475" s="266">
        <f>IF(OR(Is_Loading,LEN($A475)=0),"",SWDATA!AB460)</f>
        <v>0</v>
      </c>
      <c r="AJ475" s="267">
        <f>IF(OR(Is_Loading,LEN($A475)=0),"",SWDATA!AC460)</f>
        <v>0</v>
      </c>
      <c r="AK475" s="267">
        <f>IF(OR(Is_Loading,LEN($A475)=0),"",SWDATA!AD460)</f>
        <v>0</v>
      </c>
      <c r="AL475" s="266" t="str">
        <f t="shared" si="1745"/>
        <v/>
      </c>
      <c r="AM475" s="266">
        <f>IF(OR(Is_Loading,LEN($A475)=0),"",SWDATA!AF460)</f>
        <v>0</v>
      </c>
      <c r="AN475" s="267">
        <f>IF(OR(Is_Loading,LEN($A475)=0),"",SWDATA!AG460)</f>
        <v>0</v>
      </c>
      <c r="AO475" s="323">
        <f>IF(OR(Is_Loading,LEN($A475)=0),"",SWDATA!AH460)</f>
        <v>0</v>
      </c>
      <c r="AP475" s="320" t="str">
        <f t="shared" si="1746"/>
        <v/>
      </c>
      <c r="AQ475" s="266">
        <f>IF(OR(Is_Loading,LEN($A475)=0),"",SWDATA!AJ460)</f>
        <v>0</v>
      </c>
      <c r="AR475" s="267">
        <f>IF(OR(Is_Loading,LEN($A475)=0),"",SWDATA!AK460)</f>
        <v>0</v>
      </c>
      <c r="AS475" s="267">
        <f>IF(OR(Is_Loading,LEN($A475)=0),"",SWDATA!AL460)</f>
        <v>0</v>
      </c>
      <c r="AT475" s="266" t="str">
        <f t="shared" si="1747"/>
        <v/>
      </c>
      <c r="AU475" s="266">
        <f>IF(OR(Is_Loading,LEN($A475)=0),"",SWDATA!AN460)</f>
        <v>0</v>
      </c>
      <c r="AV475" s="267">
        <f>IF(OR(Is_Loading,LEN($A475)=0),"",SWDATA!AO460)</f>
        <v>0</v>
      </c>
      <c r="AW475" s="267">
        <f>IF(OR(Is_Loading,LEN($A475)=0),"",SWDATA!AP460)</f>
        <v>0</v>
      </c>
      <c r="AX475" s="266" t="str">
        <f t="shared" si="1748"/>
        <v/>
      </c>
      <c r="AY475" s="266">
        <f>IF(OR(Is_Loading,LEN($A475)=0),"",SWDATA!AR460)</f>
        <v>0</v>
      </c>
      <c r="AZ475" s="267">
        <f>IF(OR(Is_Loading,LEN($A475)=0),"",SWDATA!AS460)</f>
        <v>0</v>
      </c>
      <c r="BA475" s="267">
        <f>IF(OR(Is_Loading,LEN($A475)=0),"",SWDATA!AT460)</f>
        <v>0</v>
      </c>
      <c r="BB475" s="266" t="str">
        <f t="shared" si="1749"/>
        <v/>
      </c>
      <c r="BC475" s="266">
        <f>IF(OR(Is_Loading,LEN($A475)=0),"",SWDATA!AV460)</f>
        <v>0</v>
      </c>
      <c r="BD475" s="267">
        <f>IF(OR(Is_Loading,LEN($A475)=0),"",SWDATA!AW460)</f>
        <v>0</v>
      </c>
      <c r="BE475" s="323">
        <f>IF(OR(Is_Loading,LEN($A475)=0),"",SWDATA!AX460)</f>
        <v>0</v>
      </c>
      <c r="BF475" s="320" t="str">
        <f t="shared" si="1750"/>
        <v/>
      </c>
      <c r="BG475" s="11"/>
      <c r="BH475" s="11"/>
      <c r="BI475" s="11"/>
      <c r="BJ475" s="11"/>
      <c r="BK475" s="11"/>
      <c r="BL475" s="11"/>
      <c r="BM475" s="11"/>
      <c r="BN475" s="11"/>
      <c r="BO475" s="11"/>
      <c r="BP475" s="11"/>
      <c r="BQ475" s="11"/>
      <c r="BR475" s="11"/>
      <c r="BS475" s="11"/>
      <c r="BT475" s="11"/>
      <c r="BU475" s="11"/>
      <c r="BV475" s="11"/>
      <c r="BW475" s="11"/>
      <c r="BX475" s="11"/>
      <c r="BY475" s="11"/>
      <c r="BZ475" s="11"/>
      <c r="CA475" s="11"/>
      <c r="CB475" s="11"/>
      <c r="CC475" s="11"/>
      <c r="CD475" s="11"/>
      <c r="CE475" s="11"/>
      <c r="CF475" s="11"/>
      <c r="CG475" s="11"/>
      <c r="CH475" s="11"/>
      <c r="CI475" s="11"/>
      <c r="CJ475" s="11"/>
      <c r="CK475" s="11"/>
      <c r="CL475" s="11"/>
      <c r="CM475" s="11"/>
      <c r="CN475" s="351"/>
      <c r="CO475" s="351"/>
      <c r="CP475" s="351"/>
      <c r="CQ475" s="351"/>
      <c r="CR475" s="351"/>
      <c r="CS475" s="351"/>
      <c r="CT475" s="351"/>
      <c r="CU475" s="351"/>
      <c r="CV475" s="351"/>
      <c r="CW475" s="351"/>
      <c r="CX475" s="351"/>
      <c r="CY475" s="351"/>
      <c r="CZ475" s="351"/>
      <c r="DA475" s="351"/>
      <c r="DB475" s="351"/>
      <c r="DC475" s="351"/>
      <c r="DD475" s="351"/>
      <c r="DE475" s="351"/>
      <c r="DF475" s="351"/>
      <c r="DG475" s="351"/>
      <c r="DH475" s="351"/>
      <c r="DI475" s="351"/>
      <c r="DJ475" s="351"/>
      <c r="DK475" s="351"/>
      <c r="DL475" s="351"/>
      <c r="DM475" s="351"/>
      <c r="DN475" s="351"/>
      <c r="DS475" s="372"/>
      <c r="DT475" s="374"/>
      <c r="DU475" s="375"/>
      <c r="DV475" s="375"/>
      <c r="DW475" s="375"/>
      <c r="DX475" s="375">
        <v>1</v>
      </c>
      <c r="DY475" s="375">
        <f t="shared" si="1791"/>
        <v>0</v>
      </c>
      <c r="DZ475" s="375">
        <f t="shared" si="1792"/>
        <v>0</v>
      </c>
      <c r="EA475" s="375">
        <f t="shared" si="1793"/>
        <v>1</v>
      </c>
      <c r="EB475" s="375">
        <f t="shared" si="1794"/>
        <v>0</v>
      </c>
      <c r="EC475" s="375">
        <f t="shared" si="1795"/>
        <v>0</v>
      </c>
      <c r="ED475" s="375">
        <f t="shared" si="1796"/>
        <v>1</v>
      </c>
      <c r="EE475" s="375">
        <f t="shared" si="1797"/>
        <v>0</v>
      </c>
      <c r="EF475" s="375">
        <f t="shared" si="1798"/>
        <v>0</v>
      </c>
      <c r="EG475" s="375">
        <f t="shared" si="1799"/>
        <v>1</v>
      </c>
      <c r="EH475" s="375">
        <f t="shared" si="1800"/>
        <v>0</v>
      </c>
      <c r="EI475" s="375">
        <f t="shared" si="1801"/>
        <v>0</v>
      </c>
      <c r="EJ475" s="375">
        <f t="shared" si="1802"/>
        <v>1</v>
      </c>
      <c r="EK475" s="375">
        <f t="shared" si="1803"/>
        <v>0</v>
      </c>
      <c r="EL475" s="375">
        <f t="shared" si="1804"/>
        <v>0</v>
      </c>
      <c r="EM475" s="375">
        <f t="shared" si="1805"/>
        <v>1</v>
      </c>
      <c r="EN475" s="375">
        <f t="shared" si="1806"/>
        <v>0</v>
      </c>
      <c r="EO475" s="375">
        <f t="shared" si="1807"/>
        <v>0</v>
      </c>
      <c r="EP475" s="375">
        <f t="shared" si="1808"/>
        <v>1</v>
      </c>
      <c r="EQ475" s="375">
        <f t="shared" si="1809"/>
        <v>0</v>
      </c>
      <c r="ER475" s="375">
        <f t="shared" si="1810"/>
        <v>0</v>
      </c>
      <c r="ES475" s="375">
        <f t="shared" si="1811"/>
        <v>1</v>
      </c>
      <c r="ET475" s="375">
        <f t="shared" si="1812"/>
        <v>0</v>
      </c>
      <c r="EU475" s="375">
        <f t="shared" si="1813"/>
        <v>0</v>
      </c>
      <c r="EV475" s="375">
        <f t="shared" si="1814"/>
        <v>1</v>
      </c>
      <c r="EW475" s="375">
        <f t="shared" si="1815"/>
        <v>0</v>
      </c>
      <c r="EX475" s="375">
        <f t="shared" si="1816"/>
        <v>0</v>
      </c>
      <c r="EY475" s="375">
        <f t="shared" si="1817"/>
        <v>1</v>
      </c>
      <c r="EZ475" s="375">
        <f t="shared" si="1818"/>
        <v>0</v>
      </c>
      <c r="FA475" s="375">
        <f t="shared" si="1819"/>
        <v>0</v>
      </c>
      <c r="FB475" s="375">
        <f t="shared" si="1820"/>
        <v>1</v>
      </c>
      <c r="FC475" s="375">
        <f t="shared" si="1821"/>
        <v>0</v>
      </c>
      <c r="FD475" s="375">
        <f t="shared" si="1822"/>
        <v>0</v>
      </c>
      <c r="FE475" s="376"/>
      <c r="FF475" s="372"/>
      <c r="FG475" s="372"/>
      <c r="FH475" s="372"/>
      <c r="FI475" s="372"/>
      <c r="FJ475" s="372"/>
      <c r="FK475" s="372"/>
      <c r="FL475" s="372"/>
      <c r="FM475" s="372"/>
      <c r="FN475" s="372"/>
      <c r="FO475" s="372"/>
      <c r="FP475" s="372"/>
      <c r="FQ475" s="372"/>
      <c r="FR475" s="372"/>
      <c r="FS475" s="372"/>
      <c r="FT475" s="372"/>
      <c r="FU475" s="372"/>
      <c r="FV475" s="372"/>
      <c r="FW475" s="372"/>
      <c r="FX475" s="372"/>
      <c r="FY475" s="372"/>
      <c r="FZ475" s="372"/>
      <c r="GA475" s="372"/>
      <c r="GB475" s="372"/>
      <c r="GC475" s="372"/>
      <c r="GD475" s="372"/>
      <c r="GE475" s="372"/>
      <c r="GF475" s="372"/>
      <c r="GG475" s="372"/>
      <c r="GH475" s="372"/>
      <c r="GI475" s="372"/>
      <c r="GJ475" s="372"/>
      <c r="GK475" s="372"/>
      <c r="GL475" s="372"/>
      <c r="GM475" s="372"/>
      <c r="GN475" s="372"/>
      <c r="GO475" s="372"/>
      <c r="GP475" s="372"/>
      <c r="GQ475" s="372"/>
      <c r="GR475" s="372"/>
      <c r="GS475" s="372"/>
      <c r="GT475" s="372"/>
      <c r="GU475" s="372"/>
      <c r="GV475" s="372"/>
      <c r="GW475" s="372"/>
      <c r="GX475" s="372"/>
      <c r="GY475" s="372"/>
      <c r="GZ475" s="372"/>
      <c r="HA475" s="372"/>
      <c r="HB475" s="372"/>
      <c r="HC475" s="372"/>
    </row>
    <row r="476" spans="1:211" s="373" customFormat="1" ht="15" hidden="1" customHeight="1" outlineLevel="1" x14ac:dyDescent="0.2">
      <c r="A476" s="366">
        <f>SWDATA!O461</f>
        <v>0</v>
      </c>
      <c r="B476" s="366">
        <f>SWDATA!M461</f>
        <v>0</v>
      </c>
      <c r="C476" s="351">
        <f>IF(AND(SWDATA!M461=1,SWDATA!Q461="promotions"),SWDATA!P461,0)</f>
        <v>0</v>
      </c>
      <c r="D476" s="367">
        <f>ROW(SWDATA!M461)</f>
        <v>461</v>
      </c>
      <c r="E476" s="368">
        <f t="shared" si="1826"/>
        <v>0</v>
      </c>
      <c r="F476" s="369">
        <f t="shared" si="1738"/>
        <v>1</v>
      </c>
      <c r="G476" s="366" t="str">
        <f t="shared" si="1739"/>
        <v/>
      </c>
      <c r="H476" s="370"/>
      <c r="J476" s="238">
        <f t="shared" si="1740"/>
        <v>0</v>
      </c>
      <c r="K476" s="239" t="str">
        <f t="shared" si="1741"/>
        <v/>
      </c>
      <c r="L476" s="342"/>
      <c r="M476" s="345"/>
      <c r="N476" s="340" t="str">
        <f>IF(LEN(SWDATA!F461)=0,"",N475)</f>
        <v/>
      </c>
      <c r="O476" s="296" t="str">
        <f>IF(LEN(SWDATA!G461)=0,"",O475)</f>
        <v/>
      </c>
      <c r="P476" s="297" t="str">
        <f>IF(LEN(SWDATA!C461)=0,"",SWDATA!C461)</f>
        <v/>
      </c>
      <c r="Q476" s="312" t="str">
        <f t="shared" si="1742"/>
        <v/>
      </c>
      <c r="R476" s="223" t="s">
        <v>261</v>
      </c>
      <c r="S476" s="224"/>
      <c r="T476" s="224"/>
      <c r="U476" s="264" t="s">
        <v>613</v>
      </c>
      <c r="V476" s="205" t="s">
        <v>221</v>
      </c>
      <c r="W476" s="266">
        <f>IF(OR(Is_Loading,LEN($A476)=0),"",SWDATA!P461)</f>
        <v>0</v>
      </c>
      <c r="X476" s="267">
        <f>IF(OR(Is_Loading,LEN($A476)=0),"",SWDATA!Q461)</f>
        <v>0</v>
      </c>
      <c r="Y476" s="267">
        <f>IF(OR(Is_Loading,LEN($A476)=0),"",SWDATA!R461)</f>
        <v>0</v>
      </c>
      <c r="Z476" s="266" t="str">
        <f t="shared" si="1827"/>
        <v/>
      </c>
      <c r="AA476" s="266">
        <f>IF(OR(Is_Loading,LEN($A476)=0),"",SWDATA!T461)</f>
        <v>0</v>
      </c>
      <c r="AB476" s="267">
        <f>IF(OR(Is_Loading,LEN($A476)=0),"",SWDATA!U461)</f>
        <v>0</v>
      </c>
      <c r="AC476" s="267">
        <f>IF(OR(Is_Loading,LEN($A476)=0),"",SWDATA!V461)</f>
        <v>0</v>
      </c>
      <c r="AD476" s="266" t="str">
        <f t="shared" si="1743"/>
        <v/>
      </c>
      <c r="AE476" s="266">
        <f>IF(OR(Is_Loading,LEN($A476)=0),"",SWDATA!X461)</f>
        <v>0</v>
      </c>
      <c r="AF476" s="267">
        <f>IF(OR(Is_Loading,LEN($A476)=0),"",SWDATA!Y461)</f>
        <v>0</v>
      </c>
      <c r="AG476" s="267">
        <f>IF(OR(Is_Loading,LEN($A476)=0),"",SWDATA!Z461)</f>
        <v>0</v>
      </c>
      <c r="AH476" s="266" t="str">
        <f t="shared" si="1744"/>
        <v/>
      </c>
      <c r="AI476" s="266">
        <f>IF(OR(Is_Loading,LEN($A476)=0),"",SWDATA!AB461)</f>
        <v>0</v>
      </c>
      <c r="AJ476" s="267">
        <f>IF(OR(Is_Loading,LEN($A476)=0),"",SWDATA!AC461)</f>
        <v>0</v>
      </c>
      <c r="AK476" s="267">
        <f>IF(OR(Is_Loading,LEN($A476)=0),"",SWDATA!AD461)</f>
        <v>0</v>
      </c>
      <c r="AL476" s="266" t="str">
        <f t="shared" si="1745"/>
        <v/>
      </c>
      <c r="AM476" s="266">
        <f>IF(OR(Is_Loading,LEN($A476)=0),"",SWDATA!AF461)</f>
        <v>0</v>
      </c>
      <c r="AN476" s="267">
        <f>IF(OR(Is_Loading,LEN($A476)=0),"",SWDATA!AG461)</f>
        <v>0</v>
      </c>
      <c r="AO476" s="323">
        <f>IF(OR(Is_Loading,LEN($A476)=0),"",SWDATA!AH461)</f>
        <v>0</v>
      </c>
      <c r="AP476" s="320" t="str">
        <f t="shared" si="1746"/>
        <v/>
      </c>
      <c r="AQ476" s="266">
        <f>IF(OR(Is_Loading,LEN($A476)=0),"",SWDATA!AJ461)</f>
        <v>0</v>
      </c>
      <c r="AR476" s="267">
        <f>IF(OR(Is_Loading,LEN($A476)=0),"",SWDATA!AK461)</f>
        <v>0</v>
      </c>
      <c r="AS476" s="267">
        <f>IF(OR(Is_Loading,LEN($A476)=0),"",SWDATA!AL461)</f>
        <v>0</v>
      </c>
      <c r="AT476" s="266" t="str">
        <f t="shared" si="1747"/>
        <v/>
      </c>
      <c r="AU476" s="266">
        <f>IF(OR(Is_Loading,LEN($A476)=0),"",SWDATA!AN461)</f>
        <v>0</v>
      </c>
      <c r="AV476" s="267">
        <f>IF(OR(Is_Loading,LEN($A476)=0),"",SWDATA!AO461)</f>
        <v>0</v>
      </c>
      <c r="AW476" s="267">
        <f>IF(OR(Is_Loading,LEN($A476)=0),"",SWDATA!AP461)</f>
        <v>0</v>
      </c>
      <c r="AX476" s="266" t="str">
        <f t="shared" si="1748"/>
        <v/>
      </c>
      <c r="AY476" s="266">
        <f>IF(OR(Is_Loading,LEN($A476)=0),"",SWDATA!AR461)</f>
        <v>0</v>
      </c>
      <c r="AZ476" s="267">
        <f>IF(OR(Is_Loading,LEN($A476)=0),"",SWDATA!AS461)</f>
        <v>0</v>
      </c>
      <c r="BA476" s="267">
        <f>IF(OR(Is_Loading,LEN($A476)=0),"",SWDATA!AT461)</f>
        <v>0</v>
      </c>
      <c r="BB476" s="266" t="str">
        <f t="shared" si="1749"/>
        <v/>
      </c>
      <c r="BC476" s="266">
        <f>IF(OR(Is_Loading,LEN($A476)=0),"",SWDATA!AV461)</f>
        <v>0</v>
      </c>
      <c r="BD476" s="267">
        <f>IF(OR(Is_Loading,LEN($A476)=0),"",SWDATA!AW461)</f>
        <v>0</v>
      </c>
      <c r="BE476" s="323">
        <f>IF(OR(Is_Loading,LEN($A476)=0),"",SWDATA!AX461)</f>
        <v>0</v>
      </c>
      <c r="BF476" s="320" t="str">
        <f t="shared" si="1750"/>
        <v/>
      </c>
      <c r="BG476" s="11"/>
      <c r="BH476" s="11"/>
      <c r="BI476" s="11"/>
      <c r="BJ476" s="11"/>
      <c r="BK476" s="11"/>
      <c r="BL476" s="11"/>
      <c r="BM476" s="11"/>
      <c r="BN476" s="11"/>
      <c r="BO476" s="11"/>
      <c r="BP476" s="11"/>
      <c r="BQ476" s="11"/>
      <c r="BR476" s="11"/>
      <c r="BS476" s="11"/>
      <c r="BT476" s="11"/>
      <c r="BU476" s="11"/>
      <c r="BV476" s="11"/>
      <c r="BW476" s="11"/>
      <c r="BX476" s="11"/>
      <c r="BY476" s="11"/>
      <c r="BZ476" s="11"/>
      <c r="CA476" s="11"/>
      <c r="CB476" s="11"/>
      <c r="CC476" s="11"/>
      <c r="CD476" s="11"/>
      <c r="CE476" s="11"/>
      <c r="CF476" s="11"/>
      <c r="CG476" s="11"/>
      <c r="CH476" s="11"/>
      <c r="CI476" s="11"/>
      <c r="CJ476" s="11"/>
      <c r="CK476" s="11"/>
      <c r="CL476" s="11"/>
      <c r="CM476" s="11"/>
      <c r="CN476" s="351"/>
      <c r="CO476" s="351"/>
      <c r="CP476" s="351"/>
      <c r="CQ476" s="351"/>
      <c r="CR476" s="351"/>
      <c r="CS476" s="351"/>
      <c r="CT476" s="351"/>
      <c r="CU476" s="351"/>
      <c r="CV476" s="351"/>
      <c r="CW476" s="351"/>
      <c r="CX476" s="351"/>
      <c r="CY476" s="351"/>
      <c r="CZ476" s="351"/>
      <c r="DA476" s="351"/>
      <c r="DB476" s="351"/>
      <c r="DC476" s="351"/>
      <c r="DD476" s="351"/>
      <c r="DE476" s="351"/>
      <c r="DF476" s="351"/>
      <c r="DG476" s="351"/>
      <c r="DH476" s="351"/>
      <c r="DI476" s="351"/>
      <c r="DJ476" s="351"/>
      <c r="DK476" s="351"/>
      <c r="DL476" s="351"/>
      <c r="DM476" s="351"/>
      <c r="DN476" s="351"/>
      <c r="DS476" s="372"/>
      <c r="DT476" s="374"/>
      <c r="DU476" s="375"/>
      <c r="DV476" s="375"/>
      <c r="DW476" s="375"/>
      <c r="DX476" s="375">
        <v>1</v>
      </c>
      <c r="DY476" s="375">
        <f t="shared" si="1791"/>
        <v>0</v>
      </c>
      <c r="DZ476" s="375">
        <f t="shared" si="1792"/>
        <v>0</v>
      </c>
      <c r="EA476" s="375">
        <f t="shared" si="1793"/>
        <v>1</v>
      </c>
      <c r="EB476" s="375">
        <f t="shared" si="1794"/>
        <v>0</v>
      </c>
      <c r="EC476" s="375">
        <f t="shared" si="1795"/>
        <v>0</v>
      </c>
      <c r="ED476" s="375">
        <f t="shared" si="1796"/>
        <v>1</v>
      </c>
      <c r="EE476" s="375">
        <f t="shared" si="1797"/>
        <v>0</v>
      </c>
      <c r="EF476" s="375">
        <f t="shared" si="1798"/>
        <v>0</v>
      </c>
      <c r="EG476" s="375">
        <f t="shared" si="1799"/>
        <v>1</v>
      </c>
      <c r="EH476" s="375">
        <f t="shared" si="1800"/>
        <v>0</v>
      </c>
      <c r="EI476" s="375">
        <f t="shared" si="1801"/>
        <v>0</v>
      </c>
      <c r="EJ476" s="375">
        <f t="shared" si="1802"/>
        <v>1</v>
      </c>
      <c r="EK476" s="375">
        <f t="shared" si="1803"/>
        <v>0</v>
      </c>
      <c r="EL476" s="375">
        <f t="shared" si="1804"/>
        <v>0</v>
      </c>
      <c r="EM476" s="375">
        <f t="shared" si="1805"/>
        <v>1</v>
      </c>
      <c r="EN476" s="375">
        <f t="shared" si="1806"/>
        <v>0</v>
      </c>
      <c r="EO476" s="375">
        <f t="shared" si="1807"/>
        <v>0</v>
      </c>
      <c r="EP476" s="375">
        <f t="shared" si="1808"/>
        <v>1</v>
      </c>
      <c r="EQ476" s="375">
        <f t="shared" si="1809"/>
        <v>0</v>
      </c>
      <c r="ER476" s="375">
        <f t="shared" si="1810"/>
        <v>0</v>
      </c>
      <c r="ES476" s="375">
        <f t="shared" si="1811"/>
        <v>1</v>
      </c>
      <c r="ET476" s="375">
        <f t="shared" si="1812"/>
        <v>0</v>
      </c>
      <c r="EU476" s="375">
        <f t="shared" si="1813"/>
        <v>0</v>
      </c>
      <c r="EV476" s="375">
        <f t="shared" si="1814"/>
        <v>1</v>
      </c>
      <c r="EW476" s="375">
        <f t="shared" si="1815"/>
        <v>0</v>
      </c>
      <c r="EX476" s="375">
        <f t="shared" si="1816"/>
        <v>0</v>
      </c>
      <c r="EY476" s="375">
        <f t="shared" si="1817"/>
        <v>1</v>
      </c>
      <c r="EZ476" s="375">
        <f t="shared" si="1818"/>
        <v>0</v>
      </c>
      <c r="FA476" s="375">
        <f t="shared" si="1819"/>
        <v>0</v>
      </c>
      <c r="FB476" s="375">
        <f t="shared" si="1820"/>
        <v>1</v>
      </c>
      <c r="FC476" s="375">
        <f t="shared" si="1821"/>
        <v>0</v>
      </c>
      <c r="FD476" s="375">
        <f t="shared" si="1822"/>
        <v>0</v>
      </c>
      <c r="FE476" s="376"/>
      <c r="FF476" s="372"/>
      <c r="FG476" s="372"/>
      <c r="FH476" s="372"/>
      <c r="FI476" s="372"/>
      <c r="FJ476" s="372"/>
      <c r="FK476" s="372"/>
      <c r="FL476" s="372"/>
      <c r="FM476" s="372"/>
      <c r="FN476" s="372"/>
      <c r="FO476" s="372"/>
      <c r="FP476" s="372"/>
      <c r="FQ476" s="372"/>
      <c r="FR476" s="372"/>
      <c r="FS476" s="372"/>
      <c r="FT476" s="372"/>
      <c r="FU476" s="372"/>
      <c r="FV476" s="372"/>
      <c r="FW476" s="372"/>
      <c r="FX476" s="372"/>
      <c r="FY476" s="372"/>
      <c r="FZ476" s="372"/>
      <c r="GA476" s="372"/>
      <c r="GB476" s="372"/>
      <c r="GC476" s="372"/>
      <c r="GD476" s="372"/>
      <c r="GE476" s="372"/>
      <c r="GF476" s="372"/>
      <c r="GG476" s="372"/>
      <c r="GH476" s="372"/>
      <c r="GI476" s="372"/>
      <c r="GJ476" s="372"/>
      <c r="GK476" s="372"/>
      <c r="GL476" s="372"/>
      <c r="GM476" s="372"/>
      <c r="GN476" s="372"/>
      <c r="GO476" s="372"/>
      <c r="GP476" s="372"/>
      <c r="GQ476" s="372"/>
      <c r="GR476" s="372"/>
      <c r="GS476" s="372"/>
      <c r="GT476" s="372"/>
      <c r="GU476" s="372"/>
      <c r="GV476" s="372"/>
      <c r="GW476" s="372"/>
      <c r="GX476" s="372"/>
      <c r="GY476" s="372"/>
      <c r="GZ476" s="372"/>
      <c r="HA476" s="372"/>
      <c r="HB476" s="372"/>
      <c r="HC476" s="372"/>
    </row>
    <row r="477" spans="1:211" s="373" customFormat="1" ht="15" hidden="1" customHeight="1" outlineLevel="1" x14ac:dyDescent="0.2">
      <c r="A477" s="366">
        <f>SWDATA!O462</f>
        <v>0</v>
      </c>
      <c r="B477" s="366">
        <f>SWDATA!M462</f>
        <v>0</v>
      </c>
      <c r="C477" s="351">
        <f>IF(AND(SWDATA!M462=1,SWDATA!Q462="promotions"),SWDATA!P462,0)</f>
        <v>0</v>
      </c>
      <c r="D477" s="367">
        <f>ROW(SWDATA!M462)</f>
        <v>462</v>
      </c>
      <c r="E477" s="368">
        <f t="shared" si="1826"/>
        <v>0</v>
      </c>
      <c r="F477" s="369">
        <f t="shared" si="1738"/>
        <v>1</v>
      </c>
      <c r="G477" s="366" t="str">
        <f t="shared" si="1739"/>
        <v/>
      </c>
      <c r="H477" s="370"/>
      <c r="J477" s="238">
        <f t="shared" si="1740"/>
        <v>0</v>
      </c>
      <c r="K477" s="239" t="str">
        <f t="shared" si="1741"/>
        <v/>
      </c>
      <c r="L477" s="342"/>
      <c r="M477" s="345"/>
      <c r="N477" s="340" t="str">
        <f>IF(LEN(SWDATA!F462)=0,"",N476)</f>
        <v/>
      </c>
      <c r="O477" s="296" t="str">
        <f>IF(LEN(SWDATA!G462)=0,"",O476)</f>
        <v/>
      </c>
      <c r="P477" s="297" t="str">
        <f>IF(LEN(SWDATA!C462)=0,"",SWDATA!C462)</f>
        <v/>
      </c>
      <c r="Q477" s="312" t="str">
        <f t="shared" si="1742"/>
        <v/>
      </c>
      <c r="R477" s="223" t="s">
        <v>261</v>
      </c>
      <c r="S477" s="224" t="s">
        <v>485</v>
      </c>
      <c r="T477" s="224"/>
      <c r="U477" s="264" t="s">
        <v>609</v>
      </c>
      <c r="V477" s="205" t="s">
        <v>221</v>
      </c>
      <c r="W477" s="266">
        <f>IF(OR(Is_Loading,LEN($A477)=0),"",SWDATA!P462)</f>
        <v>0</v>
      </c>
      <c r="X477" s="267">
        <f>IF(OR(Is_Loading,LEN($A477)=0),"",SWDATA!Q462)</f>
        <v>0</v>
      </c>
      <c r="Y477" s="267">
        <f>IF(OR(Is_Loading,LEN($A477)=0),"",SWDATA!R462)</f>
        <v>0</v>
      </c>
      <c r="Z477" s="266" t="str">
        <f t="shared" si="1827"/>
        <v/>
      </c>
      <c r="AA477" s="266">
        <f>IF(OR(Is_Loading,LEN($A477)=0),"",SWDATA!T462)</f>
        <v>0</v>
      </c>
      <c r="AB477" s="267">
        <f>IF(OR(Is_Loading,LEN($A477)=0),"",SWDATA!U462)</f>
        <v>0</v>
      </c>
      <c r="AC477" s="267">
        <f>IF(OR(Is_Loading,LEN($A477)=0),"",SWDATA!V462)</f>
        <v>0</v>
      </c>
      <c r="AD477" s="266" t="str">
        <f t="shared" si="1743"/>
        <v/>
      </c>
      <c r="AE477" s="266">
        <f>IF(OR(Is_Loading,LEN($A477)=0),"",SWDATA!X462)</f>
        <v>0</v>
      </c>
      <c r="AF477" s="267">
        <f>IF(OR(Is_Loading,LEN($A477)=0),"",SWDATA!Y462)</f>
        <v>0</v>
      </c>
      <c r="AG477" s="267">
        <f>IF(OR(Is_Loading,LEN($A477)=0),"",SWDATA!Z462)</f>
        <v>0</v>
      </c>
      <c r="AH477" s="266" t="str">
        <f t="shared" si="1744"/>
        <v/>
      </c>
      <c r="AI477" s="266">
        <f>IF(OR(Is_Loading,LEN($A477)=0),"",SWDATA!AB462)</f>
        <v>0</v>
      </c>
      <c r="AJ477" s="267">
        <f>IF(OR(Is_Loading,LEN($A477)=0),"",SWDATA!AC462)</f>
        <v>0</v>
      </c>
      <c r="AK477" s="267">
        <f>IF(OR(Is_Loading,LEN($A477)=0),"",SWDATA!AD462)</f>
        <v>0</v>
      </c>
      <c r="AL477" s="266" t="str">
        <f t="shared" si="1745"/>
        <v/>
      </c>
      <c r="AM477" s="266">
        <f>IF(OR(Is_Loading,LEN($A477)=0),"",SWDATA!AF462)</f>
        <v>0</v>
      </c>
      <c r="AN477" s="267">
        <f>IF(OR(Is_Loading,LEN($A477)=0),"",SWDATA!AG462)</f>
        <v>0</v>
      </c>
      <c r="AO477" s="323">
        <f>IF(OR(Is_Loading,LEN($A477)=0),"",SWDATA!AH462)</f>
        <v>0</v>
      </c>
      <c r="AP477" s="320" t="str">
        <f t="shared" si="1746"/>
        <v/>
      </c>
      <c r="AQ477" s="266">
        <f>IF(OR(Is_Loading,LEN($A477)=0),"",SWDATA!AJ462)</f>
        <v>0</v>
      </c>
      <c r="AR477" s="267">
        <f>IF(OR(Is_Loading,LEN($A477)=0),"",SWDATA!AK462)</f>
        <v>0</v>
      </c>
      <c r="AS477" s="267">
        <f>IF(OR(Is_Loading,LEN($A477)=0),"",SWDATA!AL462)</f>
        <v>0</v>
      </c>
      <c r="AT477" s="266" t="str">
        <f t="shared" si="1747"/>
        <v/>
      </c>
      <c r="AU477" s="266">
        <f>IF(OR(Is_Loading,LEN($A477)=0),"",SWDATA!AN462)</f>
        <v>0</v>
      </c>
      <c r="AV477" s="267">
        <f>IF(OR(Is_Loading,LEN($A477)=0),"",SWDATA!AO462)</f>
        <v>0</v>
      </c>
      <c r="AW477" s="267">
        <f>IF(OR(Is_Loading,LEN($A477)=0),"",SWDATA!AP462)</f>
        <v>0</v>
      </c>
      <c r="AX477" s="266" t="str">
        <f t="shared" si="1748"/>
        <v/>
      </c>
      <c r="AY477" s="266">
        <f>IF(OR(Is_Loading,LEN($A477)=0),"",SWDATA!AR462)</f>
        <v>0</v>
      </c>
      <c r="AZ477" s="267">
        <f>IF(OR(Is_Loading,LEN($A477)=0),"",SWDATA!AS462)</f>
        <v>0</v>
      </c>
      <c r="BA477" s="267">
        <f>IF(OR(Is_Loading,LEN($A477)=0),"",SWDATA!AT462)</f>
        <v>0</v>
      </c>
      <c r="BB477" s="266" t="str">
        <f t="shared" si="1749"/>
        <v/>
      </c>
      <c r="BC477" s="266">
        <f>IF(OR(Is_Loading,LEN($A477)=0),"",SWDATA!AV462)</f>
        <v>0</v>
      </c>
      <c r="BD477" s="267">
        <f>IF(OR(Is_Loading,LEN($A477)=0),"",SWDATA!AW462)</f>
        <v>0</v>
      </c>
      <c r="BE477" s="323">
        <f>IF(OR(Is_Loading,LEN($A477)=0),"",SWDATA!AX462)</f>
        <v>0</v>
      </c>
      <c r="BF477" s="320" t="str">
        <f t="shared" si="1750"/>
        <v/>
      </c>
      <c r="BG477" s="11"/>
      <c r="BH477" s="11"/>
      <c r="BI477" s="11"/>
      <c r="BJ477" s="11"/>
      <c r="BK477" s="11"/>
      <c r="BL477" s="11"/>
      <c r="BM477" s="11"/>
      <c r="BN477" s="11"/>
      <c r="BO477" s="11"/>
      <c r="BP477" s="11"/>
      <c r="BQ477" s="11"/>
      <c r="BR477" s="11"/>
      <c r="BS477" s="11"/>
      <c r="BT477" s="11"/>
      <c r="BU477" s="11"/>
      <c r="BV477" s="11"/>
      <c r="BW477" s="11"/>
      <c r="BX477" s="11"/>
      <c r="BY477" s="11"/>
      <c r="BZ477" s="11"/>
      <c r="CA477" s="11"/>
      <c r="CB477" s="11"/>
      <c r="CC477" s="11"/>
      <c r="CD477" s="11"/>
      <c r="CE477" s="11"/>
      <c r="CF477" s="11"/>
      <c r="CG477" s="11"/>
      <c r="CH477" s="11"/>
      <c r="CI477" s="11"/>
      <c r="CJ477" s="11"/>
      <c r="CK477" s="11"/>
      <c r="CL477" s="11"/>
      <c r="CM477" s="11"/>
      <c r="CN477" s="351"/>
      <c r="CO477" s="351"/>
      <c r="CP477" s="351"/>
      <c r="CQ477" s="351"/>
      <c r="CR477" s="351"/>
      <c r="CS477" s="351"/>
      <c r="CT477" s="351"/>
      <c r="CU477" s="351"/>
      <c r="CV477" s="351"/>
      <c r="CW477" s="351"/>
      <c r="CX477" s="351"/>
      <c r="CY477" s="351"/>
      <c r="CZ477" s="351"/>
      <c r="DA477" s="351"/>
      <c r="DB477" s="351"/>
      <c r="DC477" s="351"/>
      <c r="DD477" s="351"/>
      <c r="DE477" s="351"/>
      <c r="DF477" s="351"/>
      <c r="DG477" s="351"/>
      <c r="DH477" s="351"/>
      <c r="DI477" s="351"/>
      <c r="DJ477" s="351"/>
      <c r="DK477" s="351"/>
      <c r="DL477" s="351"/>
      <c r="DM477" s="351"/>
      <c r="DN477" s="351"/>
      <c r="DS477" s="372"/>
      <c r="DT477" s="374"/>
      <c r="DU477" s="375"/>
      <c r="DV477" s="375"/>
      <c r="DW477" s="375"/>
      <c r="DX477" s="375">
        <v>1</v>
      </c>
      <c r="DY477" s="375">
        <f t="shared" si="1791"/>
        <v>0</v>
      </c>
      <c r="DZ477" s="375">
        <f t="shared" si="1792"/>
        <v>0</v>
      </c>
      <c r="EA477" s="375">
        <f t="shared" si="1793"/>
        <v>1</v>
      </c>
      <c r="EB477" s="375">
        <f t="shared" si="1794"/>
        <v>0</v>
      </c>
      <c r="EC477" s="375">
        <f t="shared" si="1795"/>
        <v>0</v>
      </c>
      <c r="ED477" s="375">
        <f t="shared" si="1796"/>
        <v>1</v>
      </c>
      <c r="EE477" s="375">
        <f t="shared" si="1797"/>
        <v>0</v>
      </c>
      <c r="EF477" s="375">
        <f t="shared" si="1798"/>
        <v>0</v>
      </c>
      <c r="EG477" s="375">
        <f t="shared" si="1799"/>
        <v>1</v>
      </c>
      <c r="EH477" s="375">
        <f t="shared" si="1800"/>
        <v>0</v>
      </c>
      <c r="EI477" s="375">
        <f t="shared" si="1801"/>
        <v>0</v>
      </c>
      <c r="EJ477" s="375">
        <f t="shared" si="1802"/>
        <v>1</v>
      </c>
      <c r="EK477" s="375">
        <f t="shared" si="1803"/>
        <v>0</v>
      </c>
      <c r="EL477" s="375">
        <f t="shared" si="1804"/>
        <v>0</v>
      </c>
      <c r="EM477" s="375">
        <f t="shared" si="1805"/>
        <v>1</v>
      </c>
      <c r="EN477" s="375">
        <f t="shared" si="1806"/>
        <v>0</v>
      </c>
      <c r="EO477" s="375">
        <f t="shared" si="1807"/>
        <v>0</v>
      </c>
      <c r="EP477" s="375">
        <f t="shared" si="1808"/>
        <v>1</v>
      </c>
      <c r="EQ477" s="375">
        <f t="shared" si="1809"/>
        <v>0</v>
      </c>
      <c r="ER477" s="375">
        <f t="shared" si="1810"/>
        <v>0</v>
      </c>
      <c r="ES477" s="375">
        <f t="shared" si="1811"/>
        <v>1</v>
      </c>
      <c r="ET477" s="375">
        <f t="shared" si="1812"/>
        <v>0</v>
      </c>
      <c r="EU477" s="375">
        <f t="shared" si="1813"/>
        <v>0</v>
      </c>
      <c r="EV477" s="375">
        <f t="shared" si="1814"/>
        <v>1</v>
      </c>
      <c r="EW477" s="375">
        <f t="shared" si="1815"/>
        <v>0</v>
      </c>
      <c r="EX477" s="375">
        <f t="shared" si="1816"/>
        <v>0</v>
      </c>
      <c r="EY477" s="375">
        <f t="shared" si="1817"/>
        <v>1</v>
      </c>
      <c r="EZ477" s="375">
        <f t="shared" si="1818"/>
        <v>0</v>
      </c>
      <c r="FA477" s="375">
        <f t="shared" si="1819"/>
        <v>0</v>
      </c>
      <c r="FB477" s="375">
        <f t="shared" si="1820"/>
        <v>1</v>
      </c>
      <c r="FC477" s="375">
        <f t="shared" si="1821"/>
        <v>0</v>
      </c>
      <c r="FD477" s="375">
        <f t="shared" si="1822"/>
        <v>0</v>
      </c>
      <c r="FE477" s="376"/>
      <c r="FF477" s="372"/>
      <c r="FG477" s="372"/>
      <c r="FH477" s="372"/>
      <c r="FI477" s="372"/>
      <c r="FJ477" s="372"/>
      <c r="FK477" s="372"/>
      <c r="FL477" s="372"/>
      <c r="FM477" s="372"/>
      <c r="FN477" s="372"/>
      <c r="FO477" s="372"/>
      <c r="FP477" s="372"/>
      <c r="FQ477" s="372"/>
      <c r="FR477" s="372"/>
      <c r="FS477" s="372"/>
      <c r="FT477" s="372"/>
      <c r="FU477" s="372"/>
      <c r="FV477" s="372"/>
      <c r="FW477" s="372"/>
      <c r="FX477" s="372"/>
      <c r="FY477" s="372"/>
      <c r="FZ477" s="372"/>
      <c r="GA477" s="372"/>
      <c r="GB477" s="372"/>
      <c r="GC477" s="372"/>
      <c r="GD477" s="372"/>
      <c r="GE477" s="372"/>
      <c r="GF477" s="372"/>
      <c r="GG477" s="372"/>
      <c r="GH477" s="372"/>
      <c r="GI477" s="372"/>
      <c r="GJ477" s="372"/>
      <c r="GK477" s="372"/>
      <c r="GL477" s="372"/>
      <c r="GM477" s="372"/>
      <c r="GN477" s="372"/>
      <c r="GO477" s="372"/>
      <c r="GP477" s="372"/>
      <c r="GQ477" s="372"/>
      <c r="GR477" s="372"/>
      <c r="GS477" s="372"/>
      <c r="GT477" s="372"/>
      <c r="GU477" s="372"/>
      <c r="GV477" s="372"/>
      <c r="GW477" s="372"/>
      <c r="GX477" s="372"/>
      <c r="GY477" s="372"/>
      <c r="GZ477" s="372"/>
      <c r="HA477" s="372"/>
      <c r="HB477" s="372"/>
      <c r="HC477" s="372"/>
    </row>
    <row r="478" spans="1:211" s="373" customFormat="1" ht="15" hidden="1" customHeight="1" outlineLevel="1" x14ac:dyDescent="0.2">
      <c r="A478" s="366">
        <f>SWDATA!O463</f>
        <v>0</v>
      </c>
      <c r="B478" s="366">
        <f>SWDATA!M463</f>
        <v>0</v>
      </c>
      <c r="C478" s="351">
        <f>IF(AND(SWDATA!M463=1,SWDATA!Q463="promotions"),SWDATA!P463,0)</f>
        <v>0</v>
      </c>
      <c r="D478" s="371">
        <f>ROW(SWDATA!M463)</f>
        <v>463</v>
      </c>
      <c r="E478" s="368">
        <f ca="1">IF(AND(B478=1,UPPER(HLOOKUP(D478,'Metrics &amp; Attributes View'!$13:$31,19,0))&lt;&gt;"SBOM"),1,0)</f>
        <v>0</v>
      </c>
      <c r="F478" s="369">
        <f t="shared" si="1738"/>
        <v>1</v>
      </c>
      <c r="G478" s="366" t="str">
        <f t="shared" si="1739"/>
        <v/>
      </c>
      <c r="H478" s="370"/>
      <c r="J478" s="238">
        <f t="shared" si="1740"/>
        <v>0</v>
      </c>
      <c r="K478" s="239" t="str">
        <f t="shared" si="1741"/>
        <v/>
      </c>
      <c r="L478" s="342"/>
      <c r="M478" s="345"/>
      <c r="N478" s="340" t="str">
        <f>IF(LEN(SWDATA!F463)=0,"",N477)</f>
        <v/>
      </c>
      <c r="O478" s="296" t="str">
        <f>IF(LEN(SWDATA!G463)=0,"",O477)</f>
        <v/>
      </c>
      <c r="P478" s="297" t="str">
        <f>IF(LEN(SWDATA!C463)=0,"",SWDATA!C463)</f>
        <v/>
      </c>
      <c r="Q478" s="312" t="str">
        <f t="shared" si="1742"/>
        <v/>
      </c>
      <c r="R478" s="223" t="s">
        <v>262</v>
      </c>
      <c r="S478" s="224"/>
      <c r="T478" s="224"/>
      <c r="U478" s="264" t="s">
        <v>627</v>
      </c>
      <c r="V478" s="205" t="s">
        <v>221</v>
      </c>
      <c r="W478" s="266">
        <f>IF(OR(Is_Loading,LEN($A478)=0),"",SWDATA!P463)</f>
        <v>0</v>
      </c>
      <c r="X478" s="267">
        <f>IF(OR(Is_Loading,LEN($A478)=0),"",SWDATA!Q463)</f>
        <v>0</v>
      </c>
      <c r="Y478" s="267">
        <f>IF(OR(Is_Loading,LEN($A478)=0),"",SWDATA!R463)</f>
        <v>0</v>
      </c>
      <c r="Z478" s="266" t="str">
        <f t="shared" si="1827"/>
        <v/>
      </c>
      <c r="AA478" s="266">
        <f>IF(OR(Is_Loading,LEN($A478)=0),"",SWDATA!T463)</f>
        <v>0</v>
      </c>
      <c r="AB478" s="267">
        <f>IF(OR(Is_Loading,LEN($A478)=0),"",SWDATA!U463)</f>
        <v>0</v>
      </c>
      <c r="AC478" s="267">
        <f>IF(OR(Is_Loading,LEN($A478)=0),"",SWDATA!V463)</f>
        <v>0</v>
      </c>
      <c r="AD478" s="266" t="str">
        <f t="shared" si="1743"/>
        <v/>
      </c>
      <c r="AE478" s="266">
        <f>IF(OR(Is_Loading,LEN($A478)=0),"",SWDATA!X463)</f>
        <v>0</v>
      </c>
      <c r="AF478" s="267">
        <f>IF(OR(Is_Loading,LEN($A478)=0),"",SWDATA!Y463)</f>
        <v>0</v>
      </c>
      <c r="AG478" s="267">
        <f>IF(OR(Is_Loading,LEN($A478)=0),"",SWDATA!Z463)</f>
        <v>0</v>
      </c>
      <c r="AH478" s="266" t="str">
        <f t="shared" si="1744"/>
        <v/>
      </c>
      <c r="AI478" s="266">
        <f>IF(OR(Is_Loading,LEN($A478)=0),"",SWDATA!AB463)</f>
        <v>0</v>
      </c>
      <c r="AJ478" s="267">
        <f>IF(OR(Is_Loading,LEN($A478)=0),"",SWDATA!AC463)</f>
        <v>0</v>
      </c>
      <c r="AK478" s="267">
        <f>IF(OR(Is_Loading,LEN($A478)=0),"",SWDATA!AD463)</f>
        <v>0</v>
      </c>
      <c r="AL478" s="266" t="str">
        <f t="shared" si="1745"/>
        <v/>
      </c>
      <c r="AM478" s="266">
        <f>IF(OR(Is_Loading,LEN($A478)=0),"",SWDATA!AF463)</f>
        <v>0</v>
      </c>
      <c r="AN478" s="267">
        <f>IF(OR(Is_Loading,LEN($A478)=0),"",SWDATA!AG463)</f>
        <v>0</v>
      </c>
      <c r="AO478" s="323">
        <f>IF(OR(Is_Loading,LEN($A478)=0),"",SWDATA!AH463)</f>
        <v>0</v>
      </c>
      <c r="AP478" s="320" t="str">
        <f t="shared" si="1746"/>
        <v/>
      </c>
      <c r="AQ478" s="266">
        <f>IF(OR(Is_Loading,LEN($A478)=0),"",SWDATA!AJ463)</f>
        <v>0</v>
      </c>
      <c r="AR478" s="267">
        <f>IF(OR(Is_Loading,LEN($A478)=0),"",SWDATA!AK463)</f>
        <v>0</v>
      </c>
      <c r="AS478" s="267">
        <f>IF(OR(Is_Loading,LEN($A478)=0),"",SWDATA!AL463)</f>
        <v>0</v>
      </c>
      <c r="AT478" s="266" t="str">
        <f t="shared" si="1747"/>
        <v/>
      </c>
      <c r="AU478" s="266">
        <f>IF(OR(Is_Loading,LEN($A478)=0),"",SWDATA!AN463)</f>
        <v>0</v>
      </c>
      <c r="AV478" s="267">
        <f>IF(OR(Is_Loading,LEN($A478)=0),"",SWDATA!AO463)</f>
        <v>0</v>
      </c>
      <c r="AW478" s="267">
        <f>IF(OR(Is_Loading,LEN($A478)=0),"",SWDATA!AP463)</f>
        <v>0</v>
      </c>
      <c r="AX478" s="266" t="str">
        <f t="shared" si="1748"/>
        <v/>
      </c>
      <c r="AY478" s="266">
        <f>IF(OR(Is_Loading,LEN($A478)=0),"",SWDATA!AR463)</f>
        <v>0</v>
      </c>
      <c r="AZ478" s="267">
        <f>IF(OR(Is_Loading,LEN($A478)=0),"",SWDATA!AS463)</f>
        <v>0</v>
      </c>
      <c r="BA478" s="267">
        <f>IF(OR(Is_Loading,LEN($A478)=0),"",SWDATA!AT463)</f>
        <v>0</v>
      </c>
      <c r="BB478" s="266" t="str">
        <f t="shared" si="1749"/>
        <v/>
      </c>
      <c r="BC478" s="266">
        <f>IF(OR(Is_Loading,LEN($A478)=0),"",SWDATA!AV463)</f>
        <v>0</v>
      </c>
      <c r="BD478" s="267">
        <f>IF(OR(Is_Loading,LEN($A478)=0),"",SWDATA!AW463)</f>
        <v>0</v>
      </c>
      <c r="BE478" s="323">
        <f>IF(OR(Is_Loading,LEN($A478)=0),"",SWDATA!AX463)</f>
        <v>0</v>
      </c>
      <c r="BF478" s="332" t="str">
        <f t="shared" si="1750"/>
        <v/>
      </c>
      <c r="BG478" s="11"/>
      <c r="BH478" s="11"/>
      <c r="BI478" s="11"/>
      <c r="BJ478" s="11"/>
      <c r="BK478" s="11"/>
      <c r="BL478" s="11"/>
      <c r="BM478" s="11"/>
      <c r="BN478" s="11"/>
      <c r="BO478" s="11"/>
      <c r="BP478" s="11"/>
      <c r="BQ478" s="11"/>
      <c r="BR478" s="11"/>
      <c r="BS478" s="11"/>
      <c r="BT478" s="11"/>
      <c r="BU478" s="11"/>
      <c r="BV478" s="11"/>
      <c r="BW478" s="11"/>
      <c r="BX478" s="11"/>
      <c r="BY478" s="11"/>
      <c r="BZ478" s="11"/>
      <c r="CA478" s="11"/>
      <c r="CB478" s="11"/>
      <c r="CC478" s="11"/>
      <c r="CD478" s="11"/>
      <c r="CE478" s="11"/>
      <c r="CF478" s="11"/>
      <c r="CG478" s="11"/>
      <c r="CH478" s="11"/>
      <c r="CI478" s="11"/>
      <c r="CJ478" s="11"/>
      <c r="CK478" s="11"/>
      <c r="CL478" s="11"/>
      <c r="CM478" s="11"/>
      <c r="CN478" s="351"/>
      <c r="CO478" s="351"/>
      <c r="CP478" s="351"/>
      <c r="CQ478" s="351"/>
      <c r="CR478" s="351"/>
      <c r="CS478" s="351"/>
      <c r="CT478" s="351"/>
      <c r="CU478" s="351"/>
      <c r="CV478" s="351"/>
      <c r="CW478" s="351"/>
      <c r="CX478" s="351"/>
      <c r="CY478" s="351"/>
      <c r="CZ478" s="351"/>
      <c r="DA478" s="351"/>
      <c r="DB478" s="351"/>
      <c r="DC478" s="351"/>
      <c r="DD478" s="351"/>
      <c r="DE478" s="351"/>
      <c r="DF478" s="351"/>
      <c r="DG478" s="351"/>
      <c r="DH478" s="351"/>
      <c r="DI478" s="351"/>
      <c r="DJ478" s="351"/>
      <c r="DK478" s="351"/>
      <c r="DL478" s="351"/>
      <c r="DM478" s="351"/>
      <c r="DN478" s="351"/>
      <c r="DS478" s="372"/>
      <c r="DT478" s="374"/>
      <c r="DU478" s="375"/>
      <c r="DV478" s="375"/>
      <c r="DW478" s="375"/>
      <c r="DX478" s="375">
        <v>1</v>
      </c>
      <c r="DY478" s="375">
        <f t="shared" si="1791"/>
        <v>0</v>
      </c>
      <c r="DZ478" s="375">
        <f t="shared" si="1792"/>
        <v>0</v>
      </c>
      <c r="EA478" s="375">
        <f t="shared" si="1793"/>
        <v>1</v>
      </c>
      <c r="EB478" s="375">
        <f t="shared" si="1794"/>
        <v>0</v>
      </c>
      <c r="EC478" s="375">
        <f t="shared" si="1795"/>
        <v>0</v>
      </c>
      <c r="ED478" s="375">
        <f t="shared" si="1796"/>
        <v>1</v>
      </c>
      <c r="EE478" s="375">
        <f t="shared" si="1797"/>
        <v>0</v>
      </c>
      <c r="EF478" s="375">
        <f t="shared" si="1798"/>
        <v>0</v>
      </c>
      <c r="EG478" s="375">
        <f t="shared" si="1799"/>
        <v>1</v>
      </c>
      <c r="EH478" s="375">
        <f t="shared" si="1800"/>
        <v>0</v>
      </c>
      <c r="EI478" s="375">
        <f t="shared" si="1801"/>
        <v>0</v>
      </c>
      <c r="EJ478" s="375">
        <f t="shared" si="1802"/>
        <v>1</v>
      </c>
      <c r="EK478" s="375">
        <f t="shared" si="1803"/>
        <v>0</v>
      </c>
      <c r="EL478" s="375">
        <f t="shared" si="1804"/>
        <v>0</v>
      </c>
      <c r="EM478" s="375">
        <f t="shared" si="1805"/>
        <v>1</v>
      </c>
      <c r="EN478" s="375">
        <f t="shared" si="1806"/>
        <v>0</v>
      </c>
      <c r="EO478" s="375">
        <f t="shared" si="1807"/>
        <v>0</v>
      </c>
      <c r="EP478" s="375">
        <f t="shared" si="1808"/>
        <v>1</v>
      </c>
      <c r="EQ478" s="375">
        <f t="shared" si="1809"/>
        <v>0</v>
      </c>
      <c r="ER478" s="375">
        <f t="shared" si="1810"/>
        <v>0</v>
      </c>
      <c r="ES478" s="375">
        <f t="shared" si="1811"/>
        <v>1</v>
      </c>
      <c r="ET478" s="375">
        <f t="shared" si="1812"/>
        <v>0</v>
      </c>
      <c r="EU478" s="375">
        <f t="shared" si="1813"/>
        <v>0</v>
      </c>
      <c r="EV478" s="375">
        <f t="shared" si="1814"/>
        <v>1</v>
      </c>
      <c r="EW478" s="375">
        <f t="shared" si="1815"/>
        <v>0</v>
      </c>
      <c r="EX478" s="375">
        <f t="shared" si="1816"/>
        <v>0</v>
      </c>
      <c r="EY478" s="375">
        <f t="shared" si="1817"/>
        <v>1</v>
      </c>
      <c r="EZ478" s="375">
        <f t="shared" si="1818"/>
        <v>0</v>
      </c>
      <c r="FA478" s="375">
        <f t="shared" si="1819"/>
        <v>0</v>
      </c>
      <c r="FB478" s="375">
        <f t="shared" si="1820"/>
        <v>1</v>
      </c>
      <c r="FC478" s="375">
        <f t="shared" si="1821"/>
        <v>0</v>
      </c>
      <c r="FD478" s="375">
        <f t="shared" si="1822"/>
        <v>0</v>
      </c>
      <c r="FE478" s="376"/>
      <c r="FF478" s="372"/>
      <c r="FG478" s="372"/>
      <c r="FH478" s="372"/>
      <c r="FI478" s="372"/>
      <c r="FJ478" s="372"/>
      <c r="FK478" s="372"/>
      <c r="FL478" s="372"/>
      <c r="FM478" s="372"/>
      <c r="FN478" s="372"/>
      <c r="FO478" s="372"/>
      <c r="FP478" s="372"/>
      <c r="FQ478" s="372"/>
      <c r="FR478" s="372"/>
      <c r="FS478" s="372"/>
      <c r="FT478" s="372"/>
      <c r="FU478" s="372"/>
      <c r="FV478" s="372"/>
      <c r="FW478" s="372"/>
      <c r="FX478" s="372"/>
      <c r="FY478" s="372"/>
      <c r="FZ478" s="372"/>
      <c r="GA478" s="372"/>
      <c r="GB478" s="372"/>
      <c r="GC478" s="372"/>
      <c r="GD478" s="372"/>
      <c r="GE478" s="372"/>
      <c r="GF478" s="372"/>
      <c r="GG478" s="372"/>
      <c r="GH478" s="372"/>
      <c r="GI478" s="372"/>
      <c r="GJ478" s="372"/>
      <c r="GK478" s="372"/>
      <c r="GL478" s="372"/>
      <c r="GM478" s="372"/>
      <c r="GN478" s="372"/>
      <c r="GO478" s="372"/>
      <c r="GP478" s="372"/>
      <c r="GQ478" s="372"/>
      <c r="GR478" s="372"/>
      <c r="GS478" s="372"/>
      <c r="GT478" s="372"/>
      <c r="GU478" s="372"/>
      <c r="GV478" s="372"/>
      <c r="GW478" s="372"/>
      <c r="GX478" s="372"/>
      <c r="GY478" s="372"/>
      <c r="GZ478" s="372"/>
      <c r="HA478" s="372"/>
      <c r="HB478" s="372"/>
      <c r="HC478" s="372"/>
    </row>
    <row r="479" spans="1:211" s="373" customFormat="1" ht="15" customHeight="1" collapsed="1" thickTop="1" x14ac:dyDescent="0.2">
      <c r="A479" s="192">
        <f>SWDATA!O464</f>
        <v>0</v>
      </c>
      <c r="B479" s="192">
        <f>SWDATA!M464</f>
        <v>0</v>
      </c>
      <c r="C479" s="201">
        <f>IF(AND(SWDATA!M464=1,SWDATA!Q464="promotions"),SWDATA!P464,0)</f>
        <v>0</v>
      </c>
      <c r="D479" s="200">
        <f>ROW(SWDATA!M464)</f>
        <v>464</v>
      </c>
      <c r="E479" s="202">
        <f t="shared" ref="E479:E486" si="1828">B479</f>
        <v>0</v>
      </c>
      <c r="F479" s="203">
        <f t="shared" si="1738"/>
        <v>1</v>
      </c>
      <c r="G479" s="192" t="str">
        <f t="shared" si="1739"/>
        <v/>
      </c>
      <c r="H479" s="313"/>
      <c r="I479" s="390"/>
      <c r="J479" s="395">
        <f t="shared" si="1740"/>
        <v>0</v>
      </c>
      <c r="K479" s="396" t="str">
        <f t="shared" si="1741"/>
        <v/>
      </c>
      <c r="L479" s="397"/>
      <c r="M479" s="398"/>
      <c r="N479" s="399" t="str">
        <f>IF(LEN(SWDATA!F464)=0,"",IF(LEN(SWDATA!G464)=0,"",IF($O$12="ID",MID(SWDATA!G464,FIND("|",SWDATA!G464)+1,FIND("~~",SWDATA!G464)-FIND("|",SWDATA!G464)-1),IF($O$12="Desc",RIGHT(SWDATA!G464,LEN(SWDATA!G464)-FIND("~~",SWDATA!G464)-1),RIGHT(SWDATA!G464,LEN(SWDATA!G464)-FIND("|",SWDATA!G464))))))</f>
        <v/>
      </c>
      <c r="O479" s="400" t="str">
        <f>IF(LEN(SWDATA!G464)=0,"",IF(LEN(SWDATA!H464)=0,"",IF($O$12="ID",MID(SWDATA!H464,FIND("|",SWDATA!H464)+1,FIND("~~",SWDATA!H464)-FIND("|",SWDATA!H464)-1),IF($O$12="Desc",RIGHT(SWDATA!H464,LEN(SWDATA!H464)-FIND("~~",SWDATA!H464)-1),RIGHT(SWDATA!H464,LEN(SWDATA!H464)-FIND("|",SWDATA!H464))))))</f>
        <v/>
      </c>
      <c r="P479" s="401" t="str">
        <f>IF(LEN(SWDATA!C464)=0,"",SWDATA!C464)</f>
        <v/>
      </c>
      <c r="Q479" s="402" t="str">
        <f t="shared" si="1742"/>
        <v/>
      </c>
      <c r="R479" s="403" t="s">
        <v>575</v>
      </c>
      <c r="S479" s="404" t="s">
        <v>485</v>
      </c>
      <c r="T479" s="404"/>
      <c r="U479" s="405" t="s">
        <v>595</v>
      </c>
      <c r="V479" s="406" t="s">
        <v>221</v>
      </c>
      <c r="W479" s="407">
        <f>IF(OR(Is_Loading,LEN($A479)=0),"",SWDATA!P464)</f>
        <v>0</v>
      </c>
      <c r="X479" s="408">
        <f>IF(OR(Is_Loading,LEN($A479)=0),"",SWDATA!Q464)</f>
        <v>0</v>
      </c>
      <c r="Y479" s="408">
        <f>IF(OR(Is_Loading,LEN($A479)=0),"",SWDATA!R464)</f>
        <v>0</v>
      </c>
      <c r="Z479" s="407" t="str">
        <f t="shared" ref="Z479" si="1829">IF($A479=0,"",CHOOSE($F479,SUM(W479:Y479),SUM(W479:Y479)/3,Y479))</f>
        <v/>
      </c>
      <c r="AA479" s="407">
        <f>IF(OR(Is_Loading,LEN($A479)=0),"",SWDATA!T464)</f>
        <v>0</v>
      </c>
      <c r="AB479" s="408">
        <f>IF(OR(Is_Loading,LEN($A479)=0),"",SWDATA!U464)</f>
        <v>0</v>
      </c>
      <c r="AC479" s="408">
        <f>IF(OR(Is_Loading,LEN($A479)=0),"",SWDATA!V464)</f>
        <v>0</v>
      </c>
      <c r="AD479" s="407" t="str">
        <f t="shared" si="1743"/>
        <v/>
      </c>
      <c r="AE479" s="407">
        <f>IF(OR(Is_Loading,LEN($A479)=0),"",SWDATA!X464)</f>
        <v>0</v>
      </c>
      <c r="AF479" s="408">
        <f>IF(OR(Is_Loading,LEN($A479)=0),"",SWDATA!Y464)</f>
        <v>0</v>
      </c>
      <c r="AG479" s="408">
        <f>IF(OR(Is_Loading,LEN($A479)=0),"",SWDATA!Z464)</f>
        <v>0</v>
      </c>
      <c r="AH479" s="407" t="str">
        <f t="shared" si="1744"/>
        <v/>
      </c>
      <c r="AI479" s="407">
        <f>IF(OR(Is_Loading,LEN($A479)=0),"",SWDATA!AB464)</f>
        <v>0</v>
      </c>
      <c r="AJ479" s="408">
        <f>IF(OR(Is_Loading,LEN($A479)=0),"",SWDATA!AC464)</f>
        <v>0</v>
      </c>
      <c r="AK479" s="408">
        <f>IF(OR(Is_Loading,LEN($A479)=0),"",SWDATA!AD464)</f>
        <v>0</v>
      </c>
      <c r="AL479" s="407" t="str">
        <f t="shared" si="1745"/>
        <v/>
      </c>
      <c r="AM479" s="407">
        <f>IF(OR(Is_Loading,LEN($A479)=0),"",SWDATA!AF464)</f>
        <v>0</v>
      </c>
      <c r="AN479" s="408">
        <f>IF(OR(Is_Loading,LEN($A479)=0),"",SWDATA!AG464)</f>
        <v>0</v>
      </c>
      <c r="AO479" s="409">
        <f>IF(OR(Is_Loading,LEN($A479)=0),"",SWDATA!AH464)</f>
        <v>0</v>
      </c>
      <c r="AP479" s="410" t="str">
        <f t="shared" si="1746"/>
        <v/>
      </c>
      <c r="AQ479" s="407">
        <f>IF(OR(Is_Loading,LEN($A479)=0),"",SWDATA!AJ464)</f>
        <v>0</v>
      </c>
      <c r="AR479" s="408">
        <f>IF(OR(Is_Loading,LEN($A479)=0),"",SWDATA!AK464)</f>
        <v>0</v>
      </c>
      <c r="AS479" s="408">
        <f>IF(OR(Is_Loading,LEN($A479)=0),"",SWDATA!AL464)</f>
        <v>0</v>
      </c>
      <c r="AT479" s="407" t="str">
        <f t="shared" si="1747"/>
        <v/>
      </c>
      <c r="AU479" s="407">
        <f>IF(OR(Is_Loading,LEN($A479)=0),"",SWDATA!AN464)</f>
        <v>0</v>
      </c>
      <c r="AV479" s="408">
        <f>IF(OR(Is_Loading,LEN($A479)=0),"",SWDATA!AO464)</f>
        <v>0</v>
      </c>
      <c r="AW479" s="408">
        <f>IF(OR(Is_Loading,LEN($A479)=0),"",SWDATA!AP464)</f>
        <v>0</v>
      </c>
      <c r="AX479" s="407" t="str">
        <f t="shared" si="1748"/>
        <v/>
      </c>
      <c r="AY479" s="407">
        <f>IF(OR(Is_Loading,LEN($A479)=0),"",SWDATA!AR464)</f>
        <v>0</v>
      </c>
      <c r="AZ479" s="408">
        <f>IF(OR(Is_Loading,LEN($A479)=0),"",SWDATA!AS464)</f>
        <v>0</v>
      </c>
      <c r="BA479" s="408">
        <f>IF(OR(Is_Loading,LEN($A479)=0),"",SWDATA!AT464)</f>
        <v>0</v>
      </c>
      <c r="BB479" s="407" t="str">
        <f t="shared" si="1749"/>
        <v/>
      </c>
      <c r="BC479" s="407">
        <f>IF(OR(Is_Loading,LEN($A479)=0),"",SWDATA!AV464)</f>
        <v>0</v>
      </c>
      <c r="BD479" s="408">
        <f>IF(OR(Is_Loading,LEN($A479)=0),"",SWDATA!AW464)</f>
        <v>0</v>
      </c>
      <c r="BE479" s="409">
        <f>IF(OR(Is_Loading,LEN($A479)=0),"",SWDATA!AX464)</f>
        <v>0</v>
      </c>
      <c r="BF479" s="320" t="str">
        <f t="shared" si="1750"/>
        <v/>
      </c>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s="201"/>
      <c r="CO479" s="201"/>
      <c r="CP479" s="201"/>
      <c r="CQ479" s="201"/>
      <c r="CR479" s="201"/>
      <c r="CS479" s="201"/>
      <c r="CT479" s="201"/>
      <c r="CU479" s="201"/>
      <c r="CV479" s="201"/>
      <c r="CW479" s="201"/>
      <c r="CX479" s="201"/>
      <c r="CY479" s="201"/>
      <c r="CZ479" s="201"/>
      <c r="DA479" s="201"/>
      <c r="DB479" s="201"/>
      <c r="DC479" s="201"/>
      <c r="DD479" s="201"/>
      <c r="DE479" s="201"/>
      <c r="DF479" s="201"/>
      <c r="DG479" s="201"/>
      <c r="DH479" s="201"/>
      <c r="DI479" s="201"/>
      <c r="DJ479" s="201"/>
      <c r="DK479" s="201"/>
      <c r="DL479" s="201"/>
      <c r="DM479" s="201"/>
      <c r="DN479" s="201"/>
      <c r="DQ479" s="373">
        <f>'Metrics &amp; Attributes View'!N504</f>
        <v>0</v>
      </c>
      <c r="DS479" s="372"/>
      <c r="DT479" s="374"/>
      <c r="DU479" s="375"/>
      <c r="DV479" s="375"/>
      <c r="DW479" s="375"/>
      <c r="DX479" s="375"/>
      <c r="DY479" s="375"/>
      <c r="DZ479" s="375"/>
      <c r="EA479" s="375"/>
      <c r="EB479" s="375"/>
      <c r="EC479" s="375"/>
      <c r="ED479" s="375"/>
      <c r="EE479" s="375"/>
      <c r="EF479" s="375"/>
      <c r="EG479" s="375"/>
      <c r="EH479" s="375"/>
      <c r="EI479" s="375"/>
      <c r="EJ479" s="375"/>
      <c r="EK479" s="375"/>
      <c r="EL479" s="375"/>
      <c r="EM479" s="375"/>
      <c r="EN479" s="375"/>
      <c r="EO479" s="375"/>
      <c r="EP479" s="375"/>
      <c r="EQ479" s="375"/>
      <c r="ER479" s="375"/>
      <c r="ES479" s="375"/>
      <c r="ET479" s="375"/>
      <c r="EU479" s="375"/>
      <c r="EV479" s="375"/>
      <c r="EW479" s="375"/>
      <c r="EX479" s="375"/>
      <c r="EY479" s="375"/>
      <c r="EZ479" s="375"/>
      <c r="FA479" s="375"/>
      <c r="FB479" s="375"/>
      <c r="FC479" s="375"/>
      <c r="FD479" s="375"/>
      <c r="FE479" s="376"/>
      <c r="FF479" s="372"/>
      <c r="FG479" s="372"/>
      <c r="FH479" s="372"/>
      <c r="FI479" s="372"/>
      <c r="FJ479" s="372"/>
      <c r="FK479" s="372"/>
      <c r="FL479" s="372"/>
      <c r="FM479" s="372"/>
      <c r="FN479" s="372"/>
      <c r="FO479" s="372"/>
      <c r="FP479" s="372"/>
      <c r="FQ479" s="372"/>
      <c r="FR479" s="372"/>
      <c r="FS479" s="372"/>
      <c r="FT479" s="372"/>
      <c r="FU479" s="372"/>
      <c r="FV479" s="372"/>
      <c r="FW479" s="372"/>
      <c r="FX479" s="372"/>
      <c r="FY479" s="372"/>
      <c r="FZ479" s="372"/>
      <c r="GA479" s="372"/>
      <c r="GB479" s="372"/>
      <c r="GC479" s="372"/>
      <c r="GD479" s="372"/>
      <c r="GE479" s="372"/>
      <c r="GF479" s="372"/>
      <c r="GG479" s="372"/>
      <c r="GH479" s="372"/>
      <c r="GI479" s="372"/>
      <c r="GJ479" s="372"/>
      <c r="GK479" s="372"/>
      <c r="GL479" s="372"/>
      <c r="GM479" s="372"/>
      <c r="GN479" s="372"/>
      <c r="GO479" s="372"/>
      <c r="GP479" s="372"/>
      <c r="GQ479" s="372"/>
      <c r="GR479" s="372"/>
      <c r="GS479" s="372"/>
      <c r="GT479" s="372"/>
      <c r="GU479" s="372"/>
      <c r="GV479" s="372"/>
      <c r="GW479" s="372"/>
      <c r="GX479" s="372"/>
      <c r="GY479" s="372"/>
      <c r="GZ479" s="372"/>
      <c r="HA479" s="372"/>
      <c r="HB479" s="372"/>
      <c r="HC479" s="372"/>
    </row>
    <row r="480" spans="1:211" s="373" customFormat="1" ht="15" customHeight="1" x14ac:dyDescent="0.2">
      <c r="A480" s="192">
        <f>SWDATA!O465</f>
        <v>0</v>
      </c>
      <c r="B480" s="192">
        <f>SWDATA!M465</f>
        <v>0</v>
      </c>
      <c r="C480" s="201">
        <f>IF(AND(SWDATA!M465=1,SWDATA!Q465="promotions"),SWDATA!P465,0)</f>
        <v>0</v>
      </c>
      <c r="D480" s="200">
        <f>ROW(SWDATA!M465)</f>
        <v>465</v>
      </c>
      <c r="E480" s="202">
        <f t="shared" si="1828"/>
        <v>0</v>
      </c>
      <c r="F480" s="203">
        <f t="shared" si="1738"/>
        <v>1</v>
      </c>
      <c r="G480" s="192" t="str">
        <f t="shared" si="1739"/>
        <v/>
      </c>
      <c r="H480" s="204"/>
      <c r="I480" s="390"/>
      <c r="J480" s="238">
        <f t="shared" si="1740"/>
        <v>0</v>
      </c>
      <c r="K480" s="239" t="str">
        <f t="shared" si="1741"/>
        <v/>
      </c>
      <c r="L480" s="342"/>
      <c r="M480" s="345"/>
      <c r="N480" s="340" t="str">
        <f>IF(LEN(SWDATA!F465)=0,"",N479)</f>
        <v/>
      </c>
      <c r="O480" s="296" t="str">
        <f>IF(LEN(SWDATA!G465)=0,"",O479)</f>
        <v/>
      </c>
      <c r="P480" s="297" t="str">
        <f>IF(LEN(SWDATA!C465)=0,"",SWDATA!C465)</f>
        <v/>
      </c>
      <c r="Q480" s="312" t="str">
        <f t="shared" si="1742"/>
        <v/>
      </c>
      <c r="R480" s="223" t="s">
        <v>575</v>
      </c>
      <c r="S480" s="224"/>
      <c r="T480" s="224"/>
      <c r="U480" s="265" t="s">
        <v>619</v>
      </c>
      <c r="V480" s="205" t="s">
        <v>221</v>
      </c>
      <c r="W480" s="266">
        <f>IF(OR(Is_Loading,LEN($A480)=0),"",SWDATA!P465)</f>
        <v>0</v>
      </c>
      <c r="X480" s="267">
        <f>IF(OR(Is_Loading,LEN($A480)=0),"",SWDATA!Q465)</f>
        <v>0</v>
      </c>
      <c r="Y480" s="267">
        <f>IF(OR(Is_Loading,LEN($A480)=0),"",SWDATA!R465)</f>
        <v>0</v>
      </c>
      <c r="Z480" s="266" t="str">
        <f t="shared" ref="Z480:Z481" si="1830">IF($A480=0,"",CHOOSE($F480,SUM(W480:Y480),SUM(W480:Y480)/3,Y480))</f>
        <v/>
      </c>
      <c r="AA480" s="266">
        <f>IF(OR(Is_Loading,LEN($A480)=0),"",SWDATA!T465)</f>
        <v>0</v>
      </c>
      <c r="AB480" s="267">
        <f>IF(OR(Is_Loading,LEN($A480)=0),"",SWDATA!U465)</f>
        <v>0</v>
      </c>
      <c r="AC480" s="267">
        <f>IF(OR(Is_Loading,LEN($A480)=0),"",SWDATA!V465)</f>
        <v>0</v>
      </c>
      <c r="AD480" s="266" t="str">
        <f t="shared" si="1743"/>
        <v/>
      </c>
      <c r="AE480" s="266">
        <f>IF(OR(Is_Loading,LEN($A480)=0),"",SWDATA!X465)</f>
        <v>0</v>
      </c>
      <c r="AF480" s="267">
        <f>IF(OR(Is_Loading,LEN($A480)=0),"",SWDATA!Y465)</f>
        <v>0</v>
      </c>
      <c r="AG480" s="267">
        <f>IF(OR(Is_Loading,LEN($A480)=0),"",SWDATA!Z465)</f>
        <v>0</v>
      </c>
      <c r="AH480" s="266" t="str">
        <f t="shared" si="1744"/>
        <v/>
      </c>
      <c r="AI480" s="266">
        <f>IF(OR(Is_Loading,LEN($A480)=0),"",SWDATA!AB465)</f>
        <v>0</v>
      </c>
      <c r="AJ480" s="267">
        <f>IF(OR(Is_Loading,LEN($A480)=0),"",SWDATA!AC465)</f>
        <v>0</v>
      </c>
      <c r="AK480" s="267">
        <f>IF(OR(Is_Loading,LEN($A480)=0),"",SWDATA!AD465)</f>
        <v>0</v>
      </c>
      <c r="AL480" s="266" t="str">
        <f t="shared" si="1745"/>
        <v/>
      </c>
      <c r="AM480" s="266">
        <f>IF(OR(Is_Loading,LEN($A480)=0),"",SWDATA!AF465)</f>
        <v>0</v>
      </c>
      <c r="AN480" s="267">
        <f>IF(OR(Is_Loading,LEN($A480)=0),"",SWDATA!AG465)</f>
        <v>0</v>
      </c>
      <c r="AO480" s="323">
        <f>IF(OR(Is_Loading,LEN($A480)=0),"",SWDATA!AH465)</f>
        <v>0</v>
      </c>
      <c r="AP480" s="320" t="str">
        <f t="shared" si="1746"/>
        <v/>
      </c>
      <c r="AQ480" s="266">
        <f>IF(OR(Is_Loading,LEN($A480)=0),"",SWDATA!AJ465)</f>
        <v>0</v>
      </c>
      <c r="AR480" s="267">
        <f>IF(OR(Is_Loading,LEN($A480)=0),"",SWDATA!AK465)</f>
        <v>0</v>
      </c>
      <c r="AS480" s="267">
        <f>IF(OR(Is_Loading,LEN($A480)=0),"",SWDATA!AL465)</f>
        <v>0</v>
      </c>
      <c r="AT480" s="266" t="str">
        <f t="shared" si="1747"/>
        <v/>
      </c>
      <c r="AU480" s="266">
        <f>IF(OR(Is_Loading,LEN($A480)=0),"",SWDATA!AN465)</f>
        <v>0</v>
      </c>
      <c r="AV480" s="267">
        <f>IF(OR(Is_Loading,LEN($A480)=0),"",SWDATA!AO465)</f>
        <v>0</v>
      </c>
      <c r="AW480" s="267">
        <f>IF(OR(Is_Loading,LEN($A480)=0),"",SWDATA!AP465)</f>
        <v>0</v>
      </c>
      <c r="AX480" s="266" t="str">
        <f t="shared" si="1748"/>
        <v/>
      </c>
      <c r="AY480" s="266">
        <f>IF(OR(Is_Loading,LEN($A480)=0),"",SWDATA!AR465)</f>
        <v>0</v>
      </c>
      <c r="AZ480" s="267">
        <f>IF(OR(Is_Loading,LEN($A480)=0),"",SWDATA!AS465)</f>
        <v>0</v>
      </c>
      <c r="BA480" s="267">
        <f>IF(OR(Is_Loading,LEN($A480)=0),"",SWDATA!AT465)</f>
        <v>0</v>
      </c>
      <c r="BB480" s="266" t="str">
        <f t="shared" si="1749"/>
        <v/>
      </c>
      <c r="BC480" s="266">
        <f>IF(OR(Is_Loading,LEN($A480)=0),"",SWDATA!AV465)</f>
        <v>0</v>
      </c>
      <c r="BD480" s="267">
        <f>IF(OR(Is_Loading,LEN($A480)=0),"",SWDATA!AW465)</f>
        <v>0</v>
      </c>
      <c r="BE480" s="323">
        <f>IF(OR(Is_Loading,LEN($A480)=0),"",SWDATA!AX465)</f>
        <v>0</v>
      </c>
      <c r="BF480" s="320" t="str">
        <f t="shared" si="1750"/>
        <v/>
      </c>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s="201"/>
      <c r="CO480" s="201"/>
      <c r="CP480" s="201"/>
      <c r="CQ480" s="201"/>
      <c r="CR480" s="201"/>
      <c r="CS480" s="201"/>
      <c r="CT480" s="201"/>
      <c r="CU480" s="201"/>
      <c r="CV480" s="201"/>
      <c r="CW480" s="201"/>
      <c r="CX480" s="201"/>
      <c r="CY480" s="201"/>
      <c r="CZ480" s="201"/>
      <c r="DA480" s="201"/>
      <c r="DB480" s="201"/>
      <c r="DC480" s="201"/>
      <c r="DD480" s="201"/>
      <c r="DE480" s="201"/>
      <c r="DF480" s="201"/>
      <c r="DG480" s="201"/>
      <c r="DH480" s="201"/>
      <c r="DI480" s="201"/>
      <c r="DJ480" s="201"/>
      <c r="DK480" s="201"/>
      <c r="DL480" s="201"/>
      <c r="DM480" s="201"/>
      <c r="DN480" s="201"/>
      <c r="DS480" s="372"/>
      <c r="DT480" s="372"/>
      <c r="DU480" s="375">
        <f t="shared" ref="DU480" si="1831">COLUMN(W478)</f>
        <v>23</v>
      </c>
      <c r="DV480" s="375">
        <f t="shared" ref="DV480" si="1832">SUM(DU480)+DV481+1</f>
        <v>24</v>
      </c>
      <c r="DW480" s="375">
        <f t="shared" ref="DW480" si="1833">SUM(DV480)+DW481+1</f>
        <v>25</v>
      </c>
      <c r="DX480" s="375">
        <f t="shared" ref="DX480" si="1834">SUM(DW480)+DX481+1</f>
        <v>27</v>
      </c>
      <c r="DY480" s="375">
        <f t="shared" ref="DY480" si="1835">SUM(DX480)+DY481+1</f>
        <v>28</v>
      </c>
      <c r="DZ480" s="375">
        <f t="shared" ref="DZ480" si="1836">SUM(DY480)+DZ481+1</f>
        <v>29</v>
      </c>
      <c r="EA480" s="375">
        <f t="shared" ref="EA480" si="1837">SUM(DZ480)+EA481+1</f>
        <v>31</v>
      </c>
      <c r="EB480" s="375">
        <f t="shared" ref="EB480" si="1838">SUM(EA480)+EB481+1</f>
        <v>32</v>
      </c>
      <c r="EC480" s="375">
        <f t="shared" ref="EC480" si="1839">SUM(EB480)+EC481+1</f>
        <v>33</v>
      </c>
      <c r="ED480" s="375">
        <f t="shared" ref="ED480" si="1840">SUM(EC480)+ED481+1</f>
        <v>35</v>
      </c>
      <c r="EE480" s="375">
        <f t="shared" ref="EE480" si="1841">SUM(ED480)+EE481+1</f>
        <v>36</v>
      </c>
      <c r="EF480" s="375">
        <f t="shared" ref="EF480" si="1842">SUM(EE480)+EF481+1</f>
        <v>37</v>
      </c>
      <c r="EG480" s="375">
        <f t="shared" ref="EG480" si="1843">SUM(EF480)+EG481+1</f>
        <v>39</v>
      </c>
      <c r="EH480" s="375">
        <f t="shared" ref="EH480" si="1844">SUM(EG480)+EH481+1</f>
        <v>40</v>
      </c>
      <c r="EI480" s="375">
        <f t="shared" ref="EI480" si="1845">SUM(EH480)+EI481+1</f>
        <v>41</v>
      </c>
      <c r="EJ480" s="375">
        <f t="shared" ref="EJ480" si="1846">SUM(EI480)+EJ481+1</f>
        <v>43</v>
      </c>
      <c r="EK480" s="375">
        <f t="shared" ref="EK480" si="1847">SUM(EJ480)+EK481+1</f>
        <v>44</v>
      </c>
      <c r="EL480" s="375">
        <f t="shared" ref="EL480" si="1848">SUM(EK480)+EL481+1</f>
        <v>45</v>
      </c>
      <c r="EM480" s="375">
        <f t="shared" ref="EM480" si="1849">SUM(EL480)+EM481+1</f>
        <v>47</v>
      </c>
      <c r="EN480" s="375">
        <f t="shared" ref="EN480" si="1850">SUM(EM480)+EN481+1</f>
        <v>48</v>
      </c>
      <c r="EO480" s="375">
        <f t="shared" ref="EO480" si="1851">SUM(EN480)+EO481+1</f>
        <v>49</v>
      </c>
      <c r="EP480" s="375">
        <f t="shared" ref="EP480" si="1852">SUM(EO480)+EP481+1</f>
        <v>51</v>
      </c>
      <c r="EQ480" s="375">
        <f t="shared" ref="EQ480" si="1853">SUM(EP480)+EQ481+1</f>
        <v>52</v>
      </c>
      <c r="ER480" s="375">
        <f t="shared" ref="ER480" si="1854">SUM(EQ480)+ER481+1</f>
        <v>53</v>
      </c>
      <c r="ES480" s="375">
        <f t="shared" ref="ES480" si="1855">SUM(ER480)+ES481+1</f>
        <v>55</v>
      </c>
      <c r="ET480" s="375">
        <f t="shared" ref="ET480" si="1856">SUM(ES480)+ET481+1</f>
        <v>56</v>
      </c>
      <c r="EU480" s="375">
        <f t="shared" ref="EU480" si="1857">SUM(ET480)+EU481+1</f>
        <v>57</v>
      </c>
      <c r="EV480" s="375">
        <f t="shared" ref="EV480" si="1858">SUM(EU480)+EV481+1</f>
        <v>59</v>
      </c>
      <c r="EW480" s="375">
        <f t="shared" ref="EW480" si="1859">SUM(EV480)+EW481+1</f>
        <v>60</v>
      </c>
      <c r="EX480" s="375">
        <f t="shared" ref="EX480" si="1860">SUM(EW480)+EX481+1</f>
        <v>61</v>
      </c>
      <c r="EY480" s="375">
        <f t="shared" ref="EY480" si="1861">SUM(EX480)+EY481+1</f>
        <v>63</v>
      </c>
      <c r="EZ480" s="375">
        <f t="shared" ref="EZ480" si="1862">SUM(EY480)+EZ481+1</f>
        <v>64</v>
      </c>
      <c r="FA480" s="375">
        <f t="shared" ref="FA480" si="1863">SUM(EZ480)+FA481+1</f>
        <v>65</v>
      </c>
      <c r="FB480" s="375">
        <f t="shared" ref="FB480" si="1864">SUM(FA480)+FB481+1</f>
        <v>67</v>
      </c>
      <c r="FC480" s="375">
        <f t="shared" ref="FC480" si="1865">SUM(FB480)+FC481+1</f>
        <v>68</v>
      </c>
      <c r="FD480" s="375">
        <f t="shared" ref="FD480" si="1866">SUM(FC480)+FD481+1</f>
        <v>69</v>
      </c>
      <c r="FE480" s="372"/>
      <c r="FF480" s="372"/>
      <c r="FG480" s="372"/>
      <c r="FH480" s="372"/>
      <c r="FI480" s="372"/>
      <c r="FJ480" s="372"/>
      <c r="FK480" s="372"/>
      <c r="FL480" s="372"/>
      <c r="FM480" s="372"/>
      <c r="FN480" s="372"/>
      <c r="FO480" s="372"/>
      <c r="FP480" s="372"/>
      <c r="FQ480" s="372"/>
      <c r="FR480" s="372"/>
      <c r="FS480" s="372"/>
      <c r="FT480" s="372"/>
      <c r="FU480" s="372"/>
      <c r="FV480" s="372"/>
      <c r="FW480" s="372"/>
      <c r="FX480" s="372"/>
      <c r="FY480" s="372"/>
      <c r="FZ480" s="372"/>
      <c r="GA480" s="372"/>
      <c r="GB480" s="372"/>
      <c r="GC480" s="372"/>
      <c r="GD480" s="372"/>
      <c r="GE480" s="372"/>
      <c r="GF480" s="372"/>
      <c r="GG480" s="372"/>
      <c r="GH480" s="372"/>
      <c r="GI480" s="372"/>
      <c r="GJ480" s="372"/>
      <c r="GK480" s="372"/>
      <c r="GL480" s="372"/>
      <c r="GM480" s="372"/>
      <c r="GN480" s="372"/>
      <c r="GO480" s="372"/>
      <c r="GP480" s="372"/>
      <c r="GQ480" s="372"/>
      <c r="GR480" s="372"/>
      <c r="GS480" s="372"/>
      <c r="GT480" s="372"/>
      <c r="GU480" s="372"/>
      <c r="GV480" s="372"/>
      <c r="GW480" s="372"/>
      <c r="GX480" s="372"/>
      <c r="GY480" s="372"/>
      <c r="GZ480" s="372"/>
    </row>
    <row r="481" spans="1:211" s="373" customFormat="1" ht="15" customHeight="1" thickBot="1" x14ac:dyDescent="0.25">
      <c r="A481" s="192">
        <f>SWDATA!O466</f>
        <v>0</v>
      </c>
      <c r="B481" s="192">
        <f>SWDATA!M466</f>
        <v>0</v>
      </c>
      <c r="C481" s="201">
        <f>IF(AND(SWDATA!M466=1,SWDATA!Q466="promotions"),SWDATA!P466,0)</f>
        <v>0</v>
      </c>
      <c r="D481" s="200">
        <f>ROW(SWDATA!M466)</f>
        <v>466</v>
      </c>
      <c r="E481" s="202">
        <f t="shared" si="1828"/>
        <v>0</v>
      </c>
      <c r="F481" s="203">
        <f t="shared" si="1738"/>
        <v>1</v>
      </c>
      <c r="G481" s="192" t="str">
        <f t="shared" si="1739"/>
        <v/>
      </c>
      <c r="H481" s="204"/>
      <c r="I481" s="390"/>
      <c r="J481" s="238">
        <f t="shared" si="1740"/>
        <v>0</v>
      </c>
      <c r="K481" s="239" t="str">
        <f t="shared" si="1741"/>
        <v/>
      </c>
      <c r="L481" s="342"/>
      <c r="M481" s="346"/>
      <c r="N481" s="340" t="str">
        <f>IF(LEN(SWDATA!F466)=0,"",N480)</f>
        <v/>
      </c>
      <c r="O481" s="296" t="str">
        <f>IF(LEN(SWDATA!G466)=0,"",O480)</f>
        <v/>
      </c>
      <c r="P481" s="297" t="str">
        <f>IF(LEN(SWDATA!C466)=0,"",SWDATA!C466)</f>
        <v/>
      </c>
      <c r="Q481" s="312" t="str">
        <f t="shared" si="1742"/>
        <v/>
      </c>
      <c r="R481" s="223" t="s">
        <v>575</v>
      </c>
      <c r="S481" s="224"/>
      <c r="T481" s="224"/>
      <c r="U481" s="264" t="s">
        <v>620</v>
      </c>
      <c r="V481" s="205" t="s">
        <v>221</v>
      </c>
      <c r="W481" s="266">
        <f>IF(OR(Is_Loading,LEN($A481)=0),"",SWDATA!P466)</f>
        <v>0</v>
      </c>
      <c r="X481" s="267">
        <f>IF(OR(Is_Loading,LEN($A481)=0),"",SWDATA!Q466)</f>
        <v>0</v>
      </c>
      <c r="Y481" s="267">
        <f>IF(OR(Is_Loading,LEN($A481)=0),"",SWDATA!R466)</f>
        <v>0</v>
      </c>
      <c r="Z481" s="266" t="str">
        <f t="shared" si="1830"/>
        <v/>
      </c>
      <c r="AA481" s="266">
        <f>IF(OR(Is_Loading,LEN($A481)=0),"",SWDATA!T466)</f>
        <v>0</v>
      </c>
      <c r="AB481" s="267">
        <f>IF(OR(Is_Loading,LEN($A481)=0),"",SWDATA!U466)</f>
        <v>0</v>
      </c>
      <c r="AC481" s="267">
        <f>IF(OR(Is_Loading,LEN($A481)=0),"",SWDATA!V466)</f>
        <v>0</v>
      </c>
      <c r="AD481" s="266" t="str">
        <f t="shared" si="1743"/>
        <v/>
      </c>
      <c r="AE481" s="266">
        <f>IF(OR(Is_Loading,LEN($A481)=0),"",SWDATA!X466)</f>
        <v>0</v>
      </c>
      <c r="AF481" s="267">
        <f>IF(OR(Is_Loading,LEN($A481)=0),"",SWDATA!Y466)</f>
        <v>0</v>
      </c>
      <c r="AG481" s="267">
        <f>IF(OR(Is_Loading,LEN($A481)=0),"",SWDATA!Z466)</f>
        <v>0</v>
      </c>
      <c r="AH481" s="266" t="str">
        <f t="shared" si="1744"/>
        <v/>
      </c>
      <c r="AI481" s="266">
        <f>IF(OR(Is_Loading,LEN($A481)=0),"",SWDATA!AB466)</f>
        <v>0</v>
      </c>
      <c r="AJ481" s="267">
        <f>IF(OR(Is_Loading,LEN($A481)=0),"",SWDATA!AC466)</f>
        <v>0</v>
      </c>
      <c r="AK481" s="267">
        <f>IF(OR(Is_Loading,LEN($A481)=0),"",SWDATA!AD466)</f>
        <v>0</v>
      </c>
      <c r="AL481" s="266" t="str">
        <f t="shared" si="1745"/>
        <v/>
      </c>
      <c r="AM481" s="266">
        <f>IF(OR(Is_Loading,LEN($A481)=0),"",SWDATA!AF466)</f>
        <v>0</v>
      </c>
      <c r="AN481" s="267">
        <f>IF(OR(Is_Loading,LEN($A481)=0),"",SWDATA!AG466)</f>
        <v>0</v>
      </c>
      <c r="AO481" s="323">
        <f>IF(OR(Is_Loading,LEN($A481)=0),"",SWDATA!AH466)</f>
        <v>0</v>
      </c>
      <c r="AP481" s="320" t="str">
        <f t="shared" si="1746"/>
        <v/>
      </c>
      <c r="AQ481" s="266">
        <f>IF(OR(Is_Loading,LEN($A481)=0),"",SWDATA!AJ466)</f>
        <v>0</v>
      </c>
      <c r="AR481" s="267">
        <f>IF(OR(Is_Loading,LEN($A481)=0),"",SWDATA!AK466)</f>
        <v>0</v>
      </c>
      <c r="AS481" s="267">
        <f>IF(OR(Is_Loading,LEN($A481)=0),"",SWDATA!AL466)</f>
        <v>0</v>
      </c>
      <c r="AT481" s="266" t="str">
        <f t="shared" si="1747"/>
        <v/>
      </c>
      <c r="AU481" s="266">
        <f>IF(OR(Is_Loading,LEN($A481)=0),"",SWDATA!AN466)</f>
        <v>0</v>
      </c>
      <c r="AV481" s="267">
        <f>IF(OR(Is_Loading,LEN($A481)=0),"",SWDATA!AO466)</f>
        <v>0</v>
      </c>
      <c r="AW481" s="267">
        <f>IF(OR(Is_Loading,LEN($A481)=0),"",SWDATA!AP466)</f>
        <v>0</v>
      </c>
      <c r="AX481" s="266" t="str">
        <f t="shared" si="1748"/>
        <v/>
      </c>
      <c r="AY481" s="266">
        <f>IF(OR(Is_Loading,LEN($A481)=0),"",SWDATA!AR466)</f>
        <v>0</v>
      </c>
      <c r="AZ481" s="267">
        <f>IF(OR(Is_Loading,LEN($A481)=0),"",SWDATA!AS466)</f>
        <v>0</v>
      </c>
      <c r="BA481" s="267">
        <f>IF(OR(Is_Loading,LEN($A481)=0),"",SWDATA!AT466)</f>
        <v>0</v>
      </c>
      <c r="BB481" s="266" t="str">
        <f t="shared" si="1749"/>
        <v/>
      </c>
      <c r="BC481" s="266">
        <f>IF(OR(Is_Loading,LEN($A481)=0),"",SWDATA!AV466)</f>
        <v>0</v>
      </c>
      <c r="BD481" s="267">
        <f>IF(OR(Is_Loading,LEN($A481)=0),"",SWDATA!AW466)</f>
        <v>0</v>
      </c>
      <c r="BE481" s="323">
        <f>IF(OR(Is_Loading,LEN($A481)=0),"",SWDATA!AX466)</f>
        <v>0</v>
      </c>
      <c r="BF481" s="320" t="str">
        <f t="shared" si="1750"/>
        <v/>
      </c>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s="201"/>
      <c r="CO481" s="201"/>
      <c r="CP481" s="201"/>
      <c r="CQ481" s="201"/>
      <c r="CR481" s="201"/>
      <c r="CS481" s="201"/>
      <c r="CT481" s="201"/>
      <c r="CU481" s="201"/>
      <c r="CV481" s="201"/>
      <c r="CW481" s="201"/>
      <c r="CX481" s="201"/>
      <c r="CY481" s="201"/>
      <c r="CZ481" s="201"/>
      <c r="DA481" s="201"/>
      <c r="DB481" s="201"/>
      <c r="DC481" s="201"/>
      <c r="DD481" s="201"/>
      <c r="DE481" s="201"/>
      <c r="DF481" s="201"/>
      <c r="DG481" s="201"/>
      <c r="DH481" s="201"/>
      <c r="DI481" s="201"/>
      <c r="DJ481" s="201"/>
      <c r="DK481" s="201"/>
      <c r="DL481" s="201"/>
      <c r="DM481" s="201"/>
      <c r="DN481" s="201"/>
      <c r="DS481" s="372"/>
      <c r="DT481" s="374"/>
      <c r="DU481" s="375"/>
      <c r="DV481" s="375"/>
      <c r="DW481" s="375"/>
      <c r="DX481" s="375">
        <v>1</v>
      </c>
      <c r="DY481" s="375">
        <f t="shared" ref="DY481:DY501" si="1867">DV481</f>
        <v>0</v>
      </c>
      <c r="DZ481" s="375">
        <f t="shared" ref="DZ481:DZ501" si="1868">DW481</f>
        <v>0</v>
      </c>
      <c r="EA481" s="375">
        <f t="shared" ref="EA481:EA501" si="1869">DX481</f>
        <v>1</v>
      </c>
      <c r="EB481" s="375">
        <f t="shared" ref="EB481:EB501" si="1870">DY481</f>
        <v>0</v>
      </c>
      <c r="EC481" s="375">
        <f t="shared" ref="EC481:EC501" si="1871">DZ481</f>
        <v>0</v>
      </c>
      <c r="ED481" s="375">
        <f t="shared" ref="ED481:ED501" si="1872">EA481</f>
        <v>1</v>
      </c>
      <c r="EE481" s="375">
        <f t="shared" ref="EE481:EE501" si="1873">EB481</f>
        <v>0</v>
      </c>
      <c r="EF481" s="375">
        <f t="shared" ref="EF481:EF501" si="1874">EC481</f>
        <v>0</v>
      </c>
      <c r="EG481" s="375">
        <f t="shared" ref="EG481:EG501" si="1875">ED481</f>
        <v>1</v>
      </c>
      <c r="EH481" s="375">
        <f t="shared" ref="EH481:EH501" si="1876">EE481</f>
        <v>0</v>
      </c>
      <c r="EI481" s="375">
        <f t="shared" ref="EI481:EI501" si="1877">EF481</f>
        <v>0</v>
      </c>
      <c r="EJ481" s="375">
        <f t="shared" ref="EJ481:EJ501" si="1878">EG481</f>
        <v>1</v>
      </c>
      <c r="EK481" s="375">
        <f t="shared" ref="EK481:EK501" si="1879">EH481</f>
        <v>0</v>
      </c>
      <c r="EL481" s="375">
        <f t="shared" ref="EL481:EL501" si="1880">EI481</f>
        <v>0</v>
      </c>
      <c r="EM481" s="375">
        <f t="shared" ref="EM481:EM501" si="1881">EJ481</f>
        <v>1</v>
      </c>
      <c r="EN481" s="375">
        <f t="shared" ref="EN481:EN501" si="1882">EK481</f>
        <v>0</v>
      </c>
      <c r="EO481" s="375">
        <f t="shared" ref="EO481:EO501" si="1883">EL481</f>
        <v>0</v>
      </c>
      <c r="EP481" s="375">
        <f t="shared" ref="EP481:EP501" si="1884">EM481</f>
        <v>1</v>
      </c>
      <c r="EQ481" s="375">
        <f t="shared" ref="EQ481:EQ501" si="1885">EN481</f>
        <v>0</v>
      </c>
      <c r="ER481" s="375">
        <f t="shared" ref="ER481:ER501" si="1886">EO481</f>
        <v>0</v>
      </c>
      <c r="ES481" s="375">
        <f t="shared" ref="ES481:ES501" si="1887">EP481</f>
        <v>1</v>
      </c>
      <c r="ET481" s="375">
        <f t="shared" ref="ET481:ET501" si="1888">EQ481</f>
        <v>0</v>
      </c>
      <c r="EU481" s="375">
        <f t="shared" ref="EU481:EU501" si="1889">ER481</f>
        <v>0</v>
      </c>
      <c r="EV481" s="375">
        <f t="shared" ref="EV481:EV501" si="1890">ES481</f>
        <v>1</v>
      </c>
      <c r="EW481" s="375">
        <f t="shared" ref="EW481:EW501" si="1891">ET481</f>
        <v>0</v>
      </c>
      <c r="EX481" s="375">
        <f t="shared" ref="EX481:EX501" si="1892">EU481</f>
        <v>0</v>
      </c>
      <c r="EY481" s="375">
        <f t="shared" ref="EY481:EY501" si="1893">EV481</f>
        <v>1</v>
      </c>
      <c r="EZ481" s="375">
        <f t="shared" ref="EZ481:EZ501" si="1894">EW481</f>
        <v>0</v>
      </c>
      <c r="FA481" s="375">
        <f t="shared" ref="FA481:FA501" si="1895">EX481</f>
        <v>0</v>
      </c>
      <c r="FB481" s="375">
        <f t="shared" ref="FB481:FB501" si="1896">EY481</f>
        <v>1</v>
      </c>
      <c r="FC481" s="375">
        <f t="shared" ref="FC481:FC501" si="1897">EZ481</f>
        <v>0</v>
      </c>
      <c r="FD481" s="375">
        <f t="shared" ref="FD481:FD501" si="1898">FA481</f>
        <v>0</v>
      </c>
      <c r="FE481" s="376"/>
      <c r="FF481" s="372"/>
      <c r="FG481" s="372"/>
      <c r="FH481" s="372"/>
      <c r="FI481" s="372"/>
      <c r="FJ481" s="372"/>
      <c r="FK481" s="372"/>
      <c r="FL481" s="372"/>
      <c r="FM481" s="372"/>
      <c r="FN481" s="372"/>
      <c r="FO481" s="372"/>
      <c r="FP481" s="372"/>
      <c r="FQ481" s="372"/>
      <c r="FR481" s="372"/>
      <c r="FS481" s="372"/>
      <c r="FT481" s="372"/>
      <c r="FU481" s="372"/>
      <c r="FV481" s="372"/>
      <c r="FW481" s="372"/>
      <c r="FX481" s="372"/>
      <c r="FY481" s="372"/>
      <c r="FZ481" s="372"/>
      <c r="GA481" s="372"/>
      <c r="GB481" s="372"/>
      <c r="GC481" s="372"/>
      <c r="GD481" s="372"/>
      <c r="GE481" s="372"/>
      <c r="GF481" s="372"/>
      <c r="GG481" s="372"/>
      <c r="GH481" s="372"/>
      <c r="GI481" s="372"/>
      <c r="GJ481" s="372"/>
      <c r="GK481" s="372"/>
      <c r="GL481" s="372"/>
      <c r="GM481" s="372"/>
      <c r="GN481" s="372"/>
      <c r="GO481" s="372"/>
      <c r="GP481" s="372"/>
      <c r="GQ481" s="372"/>
      <c r="GR481" s="372"/>
      <c r="GS481" s="372"/>
      <c r="GT481" s="372"/>
      <c r="GU481" s="372"/>
      <c r="GV481" s="372"/>
      <c r="GW481" s="372"/>
      <c r="GX481" s="372"/>
      <c r="GY481" s="372"/>
      <c r="GZ481" s="372"/>
      <c r="HA481" s="372"/>
      <c r="HB481" s="372"/>
      <c r="HC481" s="372"/>
    </row>
    <row r="482" spans="1:211" s="373" customFormat="1" ht="15" customHeight="1" thickTop="1" x14ac:dyDescent="0.2">
      <c r="A482" s="192">
        <f>SWDATA!O467</f>
        <v>0</v>
      </c>
      <c r="B482" s="192">
        <f>SWDATA!M467</f>
        <v>0</v>
      </c>
      <c r="C482" s="201">
        <f>IF(AND(SWDATA!M467=1,SWDATA!Q467="promotions"),SWDATA!P467,0)</f>
        <v>0</v>
      </c>
      <c r="D482" s="365">
        <f>ROW(SWDATA!M467)</f>
        <v>467</v>
      </c>
      <c r="E482" s="202">
        <f t="shared" si="1828"/>
        <v>0</v>
      </c>
      <c r="F482" s="203">
        <f t="shared" si="1738"/>
        <v>1</v>
      </c>
      <c r="G482" s="192" t="str">
        <f t="shared" si="1739"/>
        <v/>
      </c>
      <c r="H482" s="204"/>
      <c r="I482" s="390"/>
      <c r="J482" s="238">
        <f t="shared" si="1740"/>
        <v>0</v>
      </c>
      <c r="K482" s="239" t="str">
        <f t="shared" si="1741"/>
        <v/>
      </c>
      <c r="L482" s="342"/>
      <c r="M482" s="345"/>
      <c r="N482" s="340" t="str">
        <f>IF(LEN(SWDATA!F467)=0,"",N481)</f>
        <v/>
      </c>
      <c r="O482" s="296" t="str">
        <f>IF(LEN(SWDATA!G467)=0,"",O481)</f>
        <v/>
      </c>
      <c r="P482" s="297" t="str">
        <f>IF(LEN(SWDATA!C467)=0,"",SWDATA!C467)</f>
        <v/>
      </c>
      <c r="Q482" s="312" t="str">
        <f t="shared" si="1742"/>
        <v/>
      </c>
      <c r="R482" s="223" t="s">
        <v>261</v>
      </c>
      <c r="S482" s="224"/>
      <c r="T482" s="224"/>
      <c r="U482" s="264" t="s">
        <v>601</v>
      </c>
      <c r="V482" s="205" t="s">
        <v>221</v>
      </c>
      <c r="W482" s="266">
        <f>IF(OR(Is_Loading,LEN($A482)=0),"",SWDATA!P467)</f>
        <v>0</v>
      </c>
      <c r="X482" s="267">
        <f>IF(OR(Is_Loading,LEN($A482)=0),"",SWDATA!Q467)</f>
        <v>0</v>
      </c>
      <c r="Y482" s="267">
        <f>IF(OR(Is_Loading,LEN($A482)=0),"",SWDATA!R467)</f>
        <v>0</v>
      </c>
      <c r="Z482" s="266" t="str">
        <f t="shared" ref="Z482:Z496" si="1899">IF($A482=0,"",CHOOSE($F482,SUM(W482:Y482),SUM(W482:Y482)/3,Y482))</f>
        <v/>
      </c>
      <c r="AA482" s="266">
        <f>IF(OR(Is_Loading,LEN($A482)=0),"",SWDATA!T467)</f>
        <v>0</v>
      </c>
      <c r="AB482" s="267">
        <f>IF(OR(Is_Loading,LEN($A482)=0),"",SWDATA!U467)</f>
        <v>0</v>
      </c>
      <c r="AC482" s="267">
        <f>IF(OR(Is_Loading,LEN($A482)=0),"",SWDATA!V467)</f>
        <v>0</v>
      </c>
      <c r="AD482" s="266" t="str">
        <f t="shared" si="1743"/>
        <v/>
      </c>
      <c r="AE482" s="266">
        <f>IF(OR(Is_Loading,LEN($A482)=0),"",SWDATA!X467)</f>
        <v>0</v>
      </c>
      <c r="AF482" s="267">
        <f>IF(OR(Is_Loading,LEN($A482)=0),"",SWDATA!Y467)</f>
        <v>0</v>
      </c>
      <c r="AG482" s="267">
        <f>IF(OR(Is_Loading,LEN($A482)=0),"",SWDATA!Z467)</f>
        <v>0</v>
      </c>
      <c r="AH482" s="266" t="str">
        <f t="shared" si="1744"/>
        <v/>
      </c>
      <c r="AI482" s="266">
        <f>IF(OR(Is_Loading,LEN($A482)=0),"",SWDATA!AB467)</f>
        <v>0</v>
      </c>
      <c r="AJ482" s="267">
        <f>IF(OR(Is_Loading,LEN($A482)=0),"",SWDATA!AC467)</f>
        <v>0</v>
      </c>
      <c r="AK482" s="267">
        <f>IF(OR(Is_Loading,LEN($A482)=0),"",SWDATA!AD467)</f>
        <v>0</v>
      </c>
      <c r="AL482" s="266" t="str">
        <f t="shared" si="1745"/>
        <v/>
      </c>
      <c r="AM482" s="266">
        <f>IF(OR(Is_Loading,LEN($A482)=0),"",SWDATA!AF467)</f>
        <v>0</v>
      </c>
      <c r="AN482" s="267">
        <f>IF(OR(Is_Loading,LEN($A482)=0),"",SWDATA!AG467)</f>
        <v>0</v>
      </c>
      <c r="AO482" s="323">
        <f>IF(OR(Is_Loading,LEN($A482)=0),"",SWDATA!AH467)</f>
        <v>0</v>
      </c>
      <c r="AP482" s="320" t="str">
        <f t="shared" si="1746"/>
        <v/>
      </c>
      <c r="AQ482" s="266">
        <f>IF(OR(Is_Loading,LEN($A482)=0),"",SWDATA!AJ467)</f>
        <v>0</v>
      </c>
      <c r="AR482" s="267">
        <f>IF(OR(Is_Loading,LEN($A482)=0),"",SWDATA!AK467)</f>
        <v>0</v>
      </c>
      <c r="AS482" s="267">
        <f>IF(OR(Is_Loading,LEN($A482)=0),"",SWDATA!AL467)</f>
        <v>0</v>
      </c>
      <c r="AT482" s="266" t="str">
        <f t="shared" si="1747"/>
        <v/>
      </c>
      <c r="AU482" s="266">
        <f>IF(OR(Is_Loading,LEN($A482)=0),"",SWDATA!AN467)</f>
        <v>0</v>
      </c>
      <c r="AV482" s="267">
        <f>IF(OR(Is_Loading,LEN($A482)=0),"",SWDATA!AO467)</f>
        <v>0</v>
      </c>
      <c r="AW482" s="267">
        <f>IF(OR(Is_Loading,LEN($A482)=0),"",SWDATA!AP467)</f>
        <v>0</v>
      </c>
      <c r="AX482" s="266" t="str">
        <f t="shared" si="1748"/>
        <v/>
      </c>
      <c r="AY482" s="266">
        <f>IF(OR(Is_Loading,LEN($A482)=0),"",SWDATA!AR467)</f>
        <v>0</v>
      </c>
      <c r="AZ482" s="267">
        <f>IF(OR(Is_Loading,LEN($A482)=0),"",SWDATA!AS467)</f>
        <v>0</v>
      </c>
      <c r="BA482" s="267">
        <f>IF(OR(Is_Loading,LEN($A482)=0),"",SWDATA!AT467)</f>
        <v>0</v>
      </c>
      <c r="BB482" s="266" t="str">
        <f t="shared" si="1749"/>
        <v/>
      </c>
      <c r="BC482" s="266">
        <f>IF(OR(Is_Loading,LEN($A482)=0),"",SWDATA!AV467)</f>
        <v>0</v>
      </c>
      <c r="BD482" s="267">
        <f>IF(OR(Is_Loading,LEN($A482)=0),"",SWDATA!AW467)</f>
        <v>0</v>
      </c>
      <c r="BE482" s="323">
        <f>IF(OR(Is_Loading,LEN($A482)=0),"",SWDATA!AX467)</f>
        <v>0</v>
      </c>
      <c r="BF482" s="320" t="str">
        <f t="shared" si="1750"/>
        <v/>
      </c>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s="201"/>
      <c r="CO482" s="201"/>
      <c r="CP482" s="201"/>
      <c r="CQ482" s="201"/>
      <c r="CR482" s="201"/>
      <c r="CS482" s="201"/>
      <c r="CT482" s="201"/>
      <c r="CU482" s="201"/>
      <c r="CV482" s="201"/>
      <c r="CW482" s="201"/>
      <c r="CX482" s="201"/>
      <c r="CY482" s="201"/>
      <c r="CZ482" s="201"/>
      <c r="DA482" s="201"/>
      <c r="DB482" s="201"/>
      <c r="DC482" s="201"/>
      <c r="DD482" s="201"/>
      <c r="DE482" s="201"/>
      <c r="DF482" s="201"/>
      <c r="DG482" s="201"/>
      <c r="DH482" s="201"/>
      <c r="DI482" s="201"/>
      <c r="DJ482" s="201"/>
      <c r="DK482" s="201"/>
      <c r="DL482" s="201"/>
      <c r="DM482" s="201"/>
      <c r="DN482" s="201"/>
      <c r="DS482" s="372"/>
      <c r="DT482" s="374"/>
      <c r="DU482" s="375"/>
      <c r="DV482" s="375"/>
      <c r="DW482" s="375"/>
      <c r="DX482" s="375">
        <v>1</v>
      </c>
      <c r="DY482" s="375">
        <f t="shared" si="1867"/>
        <v>0</v>
      </c>
      <c r="DZ482" s="375">
        <f t="shared" si="1868"/>
        <v>0</v>
      </c>
      <c r="EA482" s="375">
        <f t="shared" si="1869"/>
        <v>1</v>
      </c>
      <c r="EB482" s="375">
        <f t="shared" si="1870"/>
        <v>0</v>
      </c>
      <c r="EC482" s="375">
        <f t="shared" si="1871"/>
        <v>0</v>
      </c>
      <c r="ED482" s="375">
        <f t="shared" si="1872"/>
        <v>1</v>
      </c>
      <c r="EE482" s="375">
        <f t="shared" si="1873"/>
        <v>0</v>
      </c>
      <c r="EF482" s="375">
        <f t="shared" si="1874"/>
        <v>0</v>
      </c>
      <c r="EG482" s="375">
        <f t="shared" si="1875"/>
        <v>1</v>
      </c>
      <c r="EH482" s="375">
        <f t="shared" si="1876"/>
        <v>0</v>
      </c>
      <c r="EI482" s="375">
        <f t="shared" si="1877"/>
        <v>0</v>
      </c>
      <c r="EJ482" s="375">
        <f t="shared" si="1878"/>
        <v>1</v>
      </c>
      <c r="EK482" s="375">
        <f t="shared" si="1879"/>
        <v>0</v>
      </c>
      <c r="EL482" s="375">
        <f t="shared" si="1880"/>
        <v>0</v>
      </c>
      <c r="EM482" s="375">
        <f t="shared" si="1881"/>
        <v>1</v>
      </c>
      <c r="EN482" s="375">
        <f t="shared" si="1882"/>
        <v>0</v>
      </c>
      <c r="EO482" s="375">
        <f t="shared" si="1883"/>
        <v>0</v>
      </c>
      <c r="EP482" s="375">
        <f t="shared" si="1884"/>
        <v>1</v>
      </c>
      <c r="EQ482" s="375">
        <f t="shared" si="1885"/>
        <v>0</v>
      </c>
      <c r="ER482" s="375">
        <f t="shared" si="1886"/>
        <v>0</v>
      </c>
      <c r="ES482" s="375">
        <f t="shared" si="1887"/>
        <v>1</v>
      </c>
      <c r="ET482" s="375">
        <f t="shared" si="1888"/>
        <v>0</v>
      </c>
      <c r="EU482" s="375">
        <f t="shared" si="1889"/>
        <v>0</v>
      </c>
      <c r="EV482" s="375">
        <f t="shared" si="1890"/>
        <v>1</v>
      </c>
      <c r="EW482" s="375">
        <f t="shared" si="1891"/>
        <v>0</v>
      </c>
      <c r="EX482" s="375">
        <f t="shared" si="1892"/>
        <v>0</v>
      </c>
      <c r="EY482" s="375">
        <f t="shared" si="1893"/>
        <v>1</v>
      </c>
      <c r="EZ482" s="375">
        <f t="shared" si="1894"/>
        <v>0</v>
      </c>
      <c r="FA482" s="375">
        <f t="shared" si="1895"/>
        <v>0</v>
      </c>
      <c r="FB482" s="375">
        <f t="shared" si="1896"/>
        <v>1</v>
      </c>
      <c r="FC482" s="375">
        <f t="shared" si="1897"/>
        <v>0</v>
      </c>
      <c r="FD482" s="375">
        <f t="shared" si="1898"/>
        <v>0</v>
      </c>
      <c r="FE482" s="376"/>
      <c r="FF482" s="372"/>
      <c r="FG482" s="372"/>
      <c r="FH482" s="372"/>
      <c r="FI482" s="372"/>
      <c r="FJ482" s="372"/>
      <c r="FK482" s="372"/>
      <c r="FL482" s="372"/>
      <c r="FM482" s="372"/>
      <c r="FN482" s="372"/>
      <c r="FO482" s="372"/>
      <c r="FP482" s="372"/>
      <c r="FQ482" s="372"/>
      <c r="FR482" s="372"/>
      <c r="FS482" s="372"/>
      <c r="FT482" s="372"/>
      <c r="FU482" s="372"/>
      <c r="FV482" s="372"/>
      <c r="FW482" s="372"/>
      <c r="FX482" s="372"/>
      <c r="FY482" s="372"/>
      <c r="FZ482" s="372"/>
      <c r="GA482" s="372"/>
      <c r="GB482" s="372"/>
      <c r="GC482" s="372"/>
      <c r="GD482" s="372"/>
      <c r="GE482" s="372"/>
      <c r="GF482" s="372"/>
      <c r="GG482" s="372"/>
      <c r="GH482" s="372"/>
      <c r="GI482" s="372"/>
      <c r="GJ482" s="372"/>
      <c r="GK482" s="372"/>
      <c r="GL482" s="372"/>
      <c r="GM482" s="372"/>
      <c r="GN482" s="372"/>
      <c r="GO482" s="372"/>
      <c r="GP482" s="372"/>
      <c r="GQ482" s="372"/>
      <c r="GR482" s="372"/>
      <c r="GS482" s="372"/>
      <c r="GT482" s="372"/>
      <c r="GU482" s="372"/>
      <c r="GV482" s="372"/>
      <c r="GW482" s="372"/>
      <c r="GX482" s="372"/>
      <c r="GY482" s="372"/>
      <c r="GZ482" s="372"/>
      <c r="HA482" s="372"/>
      <c r="HB482" s="372"/>
      <c r="HC482" s="372"/>
    </row>
    <row r="483" spans="1:211" s="373" customFormat="1" ht="15" customHeight="1" x14ac:dyDescent="0.2">
      <c r="A483" s="366">
        <f>SWDATA!O468</f>
        <v>0</v>
      </c>
      <c r="B483" s="366">
        <f>SWDATA!M468</f>
        <v>0</v>
      </c>
      <c r="C483" s="351">
        <f>IF(AND(SWDATA!M468=1,SWDATA!Q468="promotions"),SWDATA!P468,0)</f>
        <v>0</v>
      </c>
      <c r="D483" s="367">
        <f>ROW(SWDATA!M468)</f>
        <v>468</v>
      </c>
      <c r="E483" s="368">
        <f t="shared" si="1828"/>
        <v>0</v>
      </c>
      <c r="F483" s="369">
        <f t="shared" si="1738"/>
        <v>1</v>
      </c>
      <c r="G483" s="366" t="str">
        <f t="shared" si="1739"/>
        <v/>
      </c>
      <c r="H483" s="370"/>
      <c r="J483" s="238">
        <f t="shared" si="1740"/>
        <v>0</v>
      </c>
      <c r="K483" s="239" t="str">
        <f t="shared" si="1741"/>
        <v/>
      </c>
      <c r="L483" s="342"/>
      <c r="M483" s="345"/>
      <c r="N483" s="340" t="str">
        <f>IF(LEN(SWDATA!F468)=0,"",N482)</f>
        <v/>
      </c>
      <c r="O483" s="296" t="str">
        <f>IF(LEN(SWDATA!G468)=0,"",O482)</f>
        <v/>
      </c>
      <c r="P483" s="297" t="str">
        <f>IF(LEN(SWDATA!C468)=0,"",SWDATA!C468)</f>
        <v/>
      </c>
      <c r="Q483" s="312" t="str">
        <f t="shared" si="1742"/>
        <v/>
      </c>
      <c r="R483" s="223" t="s">
        <v>261</v>
      </c>
      <c r="S483" s="224"/>
      <c r="T483" s="224"/>
      <c r="U483" s="264" t="s">
        <v>611</v>
      </c>
      <c r="V483" s="205" t="s">
        <v>221</v>
      </c>
      <c r="W483" s="266">
        <f>IF(OR(Is_Loading,LEN($A483)=0),"",SWDATA!P468)</f>
        <v>0</v>
      </c>
      <c r="X483" s="267">
        <f>IF(OR(Is_Loading,LEN($A483)=0),"",SWDATA!Q468)</f>
        <v>0</v>
      </c>
      <c r="Y483" s="267">
        <f>IF(OR(Is_Loading,LEN($A483)=0),"",SWDATA!R468)</f>
        <v>0</v>
      </c>
      <c r="Z483" s="266" t="str">
        <f t="shared" si="1899"/>
        <v/>
      </c>
      <c r="AA483" s="266">
        <f>IF(OR(Is_Loading,LEN($A483)=0),"",SWDATA!T468)</f>
        <v>0</v>
      </c>
      <c r="AB483" s="267">
        <f>IF(OR(Is_Loading,LEN($A483)=0),"",SWDATA!U468)</f>
        <v>0</v>
      </c>
      <c r="AC483" s="267">
        <f>IF(OR(Is_Loading,LEN($A483)=0),"",SWDATA!V468)</f>
        <v>0</v>
      </c>
      <c r="AD483" s="266" t="str">
        <f t="shared" si="1743"/>
        <v/>
      </c>
      <c r="AE483" s="266">
        <f>IF(OR(Is_Loading,LEN($A483)=0),"",SWDATA!X468)</f>
        <v>0</v>
      </c>
      <c r="AF483" s="267">
        <f>IF(OR(Is_Loading,LEN($A483)=0),"",SWDATA!Y468)</f>
        <v>0</v>
      </c>
      <c r="AG483" s="267">
        <f>IF(OR(Is_Loading,LEN($A483)=0),"",SWDATA!Z468)</f>
        <v>0</v>
      </c>
      <c r="AH483" s="266" t="str">
        <f t="shared" si="1744"/>
        <v/>
      </c>
      <c r="AI483" s="266">
        <f>IF(OR(Is_Loading,LEN($A483)=0),"",SWDATA!AB468)</f>
        <v>0</v>
      </c>
      <c r="AJ483" s="267">
        <f>IF(OR(Is_Loading,LEN($A483)=0),"",SWDATA!AC468)</f>
        <v>0</v>
      </c>
      <c r="AK483" s="267">
        <f>IF(OR(Is_Loading,LEN($A483)=0),"",SWDATA!AD468)</f>
        <v>0</v>
      </c>
      <c r="AL483" s="266" t="str">
        <f t="shared" si="1745"/>
        <v/>
      </c>
      <c r="AM483" s="266">
        <f>IF(OR(Is_Loading,LEN($A483)=0),"",SWDATA!AF468)</f>
        <v>0</v>
      </c>
      <c r="AN483" s="267">
        <f>IF(OR(Is_Loading,LEN($A483)=0),"",SWDATA!AG468)</f>
        <v>0</v>
      </c>
      <c r="AO483" s="323">
        <f>IF(OR(Is_Loading,LEN($A483)=0),"",SWDATA!AH468)</f>
        <v>0</v>
      </c>
      <c r="AP483" s="320" t="str">
        <f t="shared" si="1746"/>
        <v/>
      </c>
      <c r="AQ483" s="266">
        <f>IF(OR(Is_Loading,LEN($A483)=0),"",SWDATA!AJ468)</f>
        <v>0</v>
      </c>
      <c r="AR483" s="267">
        <f>IF(OR(Is_Loading,LEN($A483)=0),"",SWDATA!AK468)</f>
        <v>0</v>
      </c>
      <c r="AS483" s="267">
        <f>IF(OR(Is_Loading,LEN($A483)=0),"",SWDATA!AL468)</f>
        <v>0</v>
      </c>
      <c r="AT483" s="266" t="str">
        <f t="shared" si="1747"/>
        <v/>
      </c>
      <c r="AU483" s="266">
        <f>IF(OR(Is_Loading,LEN($A483)=0),"",SWDATA!AN468)</f>
        <v>0</v>
      </c>
      <c r="AV483" s="267">
        <f>IF(OR(Is_Loading,LEN($A483)=0),"",SWDATA!AO468)</f>
        <v>0</v>
      </c>
      <c r="AW483" s="267">
        <f>IF(OR(Is_Loading,LEN($A483)=0),"",SWDATA!AP468)</f>
        <v>0</v>
      </c>
      <c r="AX483" s="266" t="str">
        <f t="shared" si="1748"/>
        <v/>
      </c>
      <c r="AY483" s="266">
        <f>IF(OR(Is_Loading,LEN($A483)=0),"",SWDATA!AR468)</f>
        <v>0</v>
      </c>
      <c r="AZ483" s="267">
        <f>IF(OR(Is_Loading,LEN($A483)=0),"",SWDATA!AS468)</f>
        <v>0</v>
      </c>
      <c r="BA483" s="267">
        <f>IF(OR(Is_Loading,LEN($A483)=0),"",SWDATA!AT468)</f>
        <v>0</v>
      </c>
      <c r="BB483" s="266" t="str">
        <f t="shared" si="1749"/>
        <v/>
      </c>
      <c r="BC483" s="266">
        <f>IF(OR(Is_Loading,LEN($A483)=0),"",SWDATA!AV468)</f>
        <v>0</v>
      </c>
      <c r="BD483" s="267">
        <f>IF(OR(Is_Loading,LEN($A483)=0),"",SWDATA!AW468)</f>
        <v>0</v>
      </c>
      <c r="BE483" s="323">
        <f>IF(OR(Is_Loading,LEN($A483)=0),"",SWDATA!AX468)</f>
        <v>0</v>
      </c>
      <c r="BF483" s="320" t="str">
        <f t="shared" si="1750"/>
        <v/>
      </c>
      <c r="BG483" s="11"/>
      <c r="BH483" s="11"/>
      <c r="BI483" s="11"/>
      <c r="BJ483" s="11"/>
      <c r="BK483" s="11"/>
      <c r="BL483" s="11"/>
      <c r="BM483" s="11"/>
      <c r="BN483" s="11"/>
      <c r="BO483" s="11"/>
      <c r="BP483" s="11"/>
      <c r="BQ483" s="11"/>
      <c r="BR483" s="11"/>
      <c r="BS483" s="11"/>
      <c r="BT483" s="11"/>
      <c r="BU483" s="11"/>
      <c r="BV483" s="11"/>
      <c r="BW483" s="11"/>
      <c r="BX483" s="11"/>
      <c r="BY483" s="11"/>
      <c r="BZ483" s="11"/>
      <c r="CA483" s="11"/>
      <c r="CB483" s="11"/>
      <c r="CC483" s="11"/>
      <c r="CD483" s="11"/>
      <c r="CE483" s="11"/>
      <c r="CF483" s="11"/>
      <c r="CG483" s="11"/>
      <c r="CH483" s="11"/>
      <c r="CI483" s="11"/>
      <c r="CJ483" s="11"/>
      <c r="CK483" s="11"/>
      <c r="CL483" s="11"/>
      <c r="CM483" s="11"/>
      <c r="CN483" s="351"/>
      <c r="CO483" s="351"/>
      <c r="CP483" s="351"/>
      <c r="CQ483" s="351"/>
      <c r="CR483" s="351"/>
      <c r="CS483" s="351"/>
      <c r="CT483" s="351"/>
      <c r="CU483" s="351"/>
      <c r="CV483" s="351"/>
      <c r="CW483" s="351"/>
      <c r="CX483" s="351"/>
      <c r="CY483" s="351"/>
      <c r="CZ483" s="351"/>
      <c r="DA483" s="351"/>
      <c r="DB483" s="351"/>
      <c r="DC483" s="351"/>
      <c r="DD483" s="351"/>
      <c r="DE483" s="351"/>
      <c r="DF483" s="351"/>
      <c r="DG483" s="351"/>
      <c r="DH483" s="351"/>
      <c r="DI483" s="351"/>
      <c r="DJ483" s="351"/>
      <c r="DK483" s="351"/>
      <c r="DL483" s="351"/>
      <c r="DM483" s="351"/>
      <c r="DN483" s="351"/>
      <c r="DQ483" s="373" t="str">
        <f t="shared" ref="DQ483" ca="1" si="1900">INDIRECT("'Metrics &amp; Attributes View'!"&amp;IF(ROW()-9=0, "", IF(13+ROW()/23-9&gt;26, CHAR(64+INT((ROW()-9-1)/26)),"")&amp;CHAR(65+MOD(13+ROW()/23-1, 26)))&amp;44)</f>
        <v>Last_Delivery_Date</v>
      </c>
      <c r="DS483" s="372"/>
      <c r="DT483" s="374"/>
      <c r="DU483" s="375"/>
      <c r="DV483" s="375"/>
      <c r="DW483" s="375"/>
      <c r="DX483" s="375">
        <v>1</v>
      </c>
      <c r="DY483" s="375">
        <f t="shared" si="1867"/>
        <v>0</v>
      </c>
      <c r="DZ483" s="375">
        <f t="shared" si="1868"/>
        <v>0</v>
      </c>
      <c r="EA483" s="375">
        <f t="shared" si="1869"/>
        <v>1</v>
      </c>
      <c r="EB483" s="375">
        <f t="shared" si="1870"/>
        <v>0</v>
      </c>
      <c r="EC483" s="375">
        <f t="shared" si="1871"/>
        <v>0</v>
      </c>
      <c r="ED483" s="375">
        <f t="shared" si="1872"/>
        <v>1</v>
      </c>
      <c r="EE483" s="375">
        <f t="shared" si="1873"/>
        <v>0</v>
      </c>
      <c r="EF483" s="375">
        <f t="shared" si="1874"/>
        <v>0</v>
      </c>
      <c r="EG483" s="375">
        <f t="shared" si="1875"/>
        <v>1</v>
      </c>
      <c r="EH483" s="375">
        <f t="shared" si="1876"/>
        <v>0</v>
      </c>
      <c r="EI483" s="375">
        <f t="shared" si="1877"/>
        <v>0</v>
      </c>
      <c r="EJ483" s="375">
        <f t="shared" si="1878"/>
        <v>1</v>
      </c>
      <c r="EK483" s="375">
        <f t="shared" si="1879"/>
        <v>0</v>
      </c>
      <c r="EL483" s="375">
        <f t="shared" si="1880"/>
        <v>0</v>
      </c>
      <c r="EM483" s="375">
        <f t="shared" si="1881"/>
        <v>1</v>
      </c>
      <c r="EN483" s="375">
        <f t="shared" si="1882"/>
        <v>0</v>
      </c>
      <c r="EO483" s="375">
        <f t="shared" si="1883"/>
        <v>0</v>
      </c>
      <c r="EP483" s="375">
        <f t="shared" si="1884"/>
        <v>1</v>
      </c>
      <c r="EQ483" s="375">
        <f t="shared" si="1885"/>
        <v>0</v>
      </c>
      <c r="ER483" s="375">
        <f t="shared" si="1886"/>
        <v>0</v>
      </c>
      <c r="ES483" s="375">
        <f t="shared" si="1887"/>
        <v>1</v>
      </c>
      <c r="ET483" s="375">
        <f t="shared" si="1888"/>
        <v>0</v>
      </c>
      <c r="EU483" s="375">
        <f t="shared" si="1889"/>
        <v>0</v>
      </c>
      <c r="EV483" s="375">
        <f t="shared" si="1890"/>
        <v>1</v>
      </c>
      <c r="EW483" s="375">
        <f t="shared" si="1891"/>
        <v>0</v>
      </c>
      <c r="EX483" s="375">
        <f t="shared" si="1892"/>
        <v>0</v>
      </c>
      <c r="EY483" s="375">
        <f t="shared" si="1893"/>
        <v>1</v>
      </c>
      <c r="EZ483" s="375">
        <f t="shared" si="1894"/>
        <v>0</v>
      </c>
      <c r="FA483" s="375">
        <f t="shared" si="1895"/>
        <v>0</v>
      </c>
      <c r="FB483" s="375">
        <f t="shared" si="1896"/>
        <v>1</v>
      </c>
      <c r="FC483" s="375">
        <f t="shared" si="1897"/>
        <v>0</v>
      </c>
      <c r="FD483" s="375">
        <f t="shared" si="1898"/>
        <v>0</v>
      </c>
      <c r="FE483" s="376"/>
      <c r="FF483" s="372"/>
      <c r="FG483" s="372"/>
      <c r="FH483" s="372"/>
      <c r="FI483" s="372"/>
      <c r="FJ483" s="372"/>
      <c r="FK483" s="372"/>
      <c r="FL483" s="372"/>
      <c r="FM483" s="372"/>
      <c r="FN483" s="372"/>
      <c r="FO483" s="372"/>
      <c r="FP483" s="372"/>
      <c r="FQ483" s="372"/>
      <c r="FR483" s="372"/>
      <c r="FS483" s="372"/>
      <c r="FT483" s="372"/>
      <c r="FU483" s="372"/>
      <c r="FV483" s="372"/>
      <c r="FW483" s="372"/>
      <c r="FX483" s="372"/>
      <c r="FY483" s="372"/>
      <c r="FZ483" s="372"/>
      <c r="GA483" s="372"/>
      <c r="GB483" s="372"/>
      <c r="GC483" s="372"/>
      <c r="GD483" s="372"/>
      <c r="GE483" s="372"/>
      <c r="GF483" s="372"/>
      <c r="GG483" s="372"/>
      <c r="GH483" s="372"/>
      <c r="GI483" s="372"/>
      <c r="GJ483" s="372"/>
      <c r="GK483" s="372"/>
      <c r="GL483" s="372"/>
      <c r="GM483" s="372"/>
      <c r="GN483" s="372"/>
      <c r="GO483" s="372"/>
      <c r="GP483" s="372"/>
      <c r="GQ483" s="372"/>
      <c r="GR483" s="372"/>
      <c r="GS483" s="372"/>
      <c r="GT483" s="372"/>
      <c r="GU483" s="372"/>
      <c r="GV483" s="372"/>
      <c r="GW483" s="372"/>
      <c r="GX483" s="372"/>
      <c r="GY483" s="372"/>
      <c r="GZ483" s="372"/>
      <c r="HA483" s="372"/>
      <c r="HB483" s="372"/>
      <c r="HC483" s="372"/>
    </row>
    <row r="484" spans="1:211" s="373" customFormat="1" ht="15" customHeight="1" x14ac:dyDescent="0.2">
      <c r="A484" s="366">
        <f>SWDATA!O469</f>
        <v>0</v>
      </c>
      <c r="B484" s="366">
        <f>SWDATA!M469</f>
        <v>0</v>
      </c>
      <c r="C484" s="351">
        <f>IF(AND(SWDATA!M469=1,SWDATA!Q469="promotions"),SWDATA!P469,0)</f>
        <v>0</v>
      </c>
      <c r="D484" s="367">
        <f>ROW(SWDATA!M469)</f>
        <v>469</v>
      </c>
      <c r="E484" s="368">
        <f t="shared" si="1828"/>
        <v>0</v>
      </c>
      <c r="F484" s="369">
        <f t="shared" si="1738"/>
        <v>1</v>
      </c>
      <c r="G484" s="366" t="str">
        <f t="shared" si="1739"/>
        <v/>
      </c>
      <c r="H484" s="370"/>
      <c r="J484" s="238">
        <f t="shared" si="1740"/>
        <v>0</v>
      </c>
      <c r="K484" s="239" t="str">
        <f t="shared" si="1741"/>
        <v/>
      </c>
      <c r="L484" s="342"/>
      <c r="M484" s="345"/>
      <c r="N484" s="340" t="str">
        <f>IF(LEN(SWDATA!F469)=0,"",N483)</f>
        <v/>
      </c>
      <c r="O484" s="296" t="str">
        <f>IF(LEN(SWDATA!G469)=0,"",O483)</f>
        <v/>
      </c>
      <c r="P484" s="297" t="str">
        <f>IF(LEN(SWDATA!C469)=0,"",SWDATA!C469)</f>
        <v/>
      </c>
      <c r="Q484" s="312" t="str">
        <f t="shared" si="1742"/>
        <v/>
      </c>
      <c r="R484" s="223" t="s">
        <v>261</v>
      </c>
      <c r="S484" s="224"/>
      <c r="T484" s="224"/>
      <c r="U484" s="264" t="s">
        <v>598</v>
      </c>
      <c r="V484" s="205" t="s">
        <v>221</v>
      </c>
      <c r="W484" s="266">
        <f>IF(OR(Is_Loading,LEN($A484)=0),"",SWDATA!P469)</f>
        <v>0</v>
      </c>
      <c r="X484" s="267">
        <f>IF(OR(Is_Loading,LEN($A484)=0),"",SWDATA!Q469)</f>
        <v>0</v>
      </c>
      <c r="Y484" s="267">
        <f>IF(OR(Is_Loading,LEN($A484)=0),"",SWDATA!R469)</f>
        <v>0</v>
      </c>
      <c r="Z484" s="266" t="str">
        <f t="shared" si="1899"/>
        <v/>
      </c>
      <c r="AA484" s="266">
        <f>IF(OR(Is_Loading,LEN($A484)=0),"",SWDATA!T469)</f>
        <v>0</v>
      </c>
      <c r="AB484" s="267">
        <f>IF(OR(Is_Loading,LEN($A484)=0),"",SWDATA!U469)</f>
        <v>0</v>
      </c>
      <c r="AC484" s="267">
        <f>IF(OR(Is_Loading,LEN($A484)=0),"",SWDATA!V469)</f>
        <v>0</v>
      </c>
      <c r="AD484" s="266" t="str">
        <f t="shared" si="1743"/>
        <v/>
      </c>
      <c r="AE484" s="266">
        <f>IF(OR(Is_Loading,LEN($A484)=0),"",SWDATA!X469)</f>
        <v>0</v>
      </c>
      <c r="AF484" s="267">
        <f>IF(OR(Is_Loading,LEN($A484)=0),"",SWDATA!Y469)</f>
        <v>0</v>
      </c>
      <c r="AG484" s="267">
        <f>IF(OR(Is_Loading,LEN($A484)=0),"",SWDATA!Z469)</f>
        <v>0</v>
      </c>
      <c r="AH484" s="266" t="str">
        <f t="shared" si="1744"/>
        <v/>
      </c>
      <c r="AI484" s="266">
        <f>IF(OR(Is_Loading,LEN($A484)=0),"",SWDATA!AB469)</f>
        <v>0</v>
      </c>
      <c r="AJ484" s="267">
        <f>IF(OR(Is_Loading,LEN($A484)=0),"",SWDATA!AC469)</f>
        <v>0</v>
      </c>
      <c r="AK484" s="267">
        <f>IF(OR(Is_Loading,LEN($A484)=0),"",SWDATA!AD469)</f>
        <v>0</v>
      </c>
      <c r="AL484" s="266" t="str">
        <f t="shared" si="1745"/>
        <v/>
      </c>
      <c r="AM484" s="266">
        <f>IF(OR(Is_Loading,LEN($A484)=0),"",SWDATA!AF469)</f>
        <v>0</v>
      </c>
      <c r="AN484" s="267">
        <f>IF(OR(Is_Loading,LEN($A484)=0),"",SWDATA!AG469)</f>
        <v>0</v>
      </c>
      <c r="AO484" s="323">
        <f>IF(OR(Is_Loading,LEN($A484)=0),"",SWDATA!AH469)</f>
        <v>0</v>
      </c>
      <c r="AP484" s="320" t="str">
        <f t="shared" si="1746"/>
        <v/>
      </c>
      <c r="AQ484" s="266">
        <f>IF(OR(Is_Loading,LEN($A484)=0),"",SWDATA!AJ469)</f>
        <v>0</v>
      </c>
      <c r="AR484" s="267">
        <f>IF(OR(Is_Loading,LEN($A484)=0),"",SWDATA!AK469)</f>
        <v>0</v>
      </c>
      <c r="AS484" s="267">
        <f>IF(OR(Is_Loading,LEN($A484)=0),"",SWDATA!AL469)</f>
        <v>0</v>
      </c>
      <c r="AT484" s="266" t="str">
        <f t="shared" si="1747"/>
        <v/>
      </c>
      <c r="AU484" s="266">
        <f>IF(OR(Is_Loading,LEN($A484)=0),"",SWDATA!AN469)</f>
        <v>0</v>
      </c>
      <c r="AV484" s="267">
        <f>IF(OR(Is_Loading,LEN($A484)=0),"",SWDATA!AO469)</f>
        <v>0</v>
      </c>
      <c r="AW484" s="267">
        <f>IF(OR(Is_Loading,LEN($A484)=0),"",SWDATA!AP469)</f>
        <v>0</v>
      </c>
      <c r="AX484" s="266" t="str">
        <f t="shared" si="1748"/>
        <v/>
      </c>
      <c r="AY484" s="266">
        <f>IF(OR(Is_Loading,LEN($A484)=0),"",SWDATA!AR469)</f>
        <v>0</v>
      </c>
      <c r="AZ484" s="267">
        <f>IF(OR(Is_Loading,LEN($A484)=0),"",SWDATA!AS469)</f>
        <v>0</v>
      </c>
      <c r="BA484" s="267">
        <f>IF(OR(Is_Loading,LEN($A484)=0),"",SWDATA!AT469)</f>
        <v>0</v>
      </c>
      <c r="BB484" s="266" t="str">
        <f t="shared" si="1749"/>
        <v/>
      </c>
      <c r="BC484" s="266">
        <f>IF(OR(Is_Loading,LEN($A484)=0),"",SWDATA!AV469)</f>
        <v>0</v>
      </c>
      <c r="BD484" s="267">
        <f>IF(OR(Is_Loading,LEN($A484)=0),"",SWDATA!AW469)</f>
        <v>0</v>
      </c>
      <c r="BE484" s="323">
        <f>IF(OR(Is_Loading,LEN($A484)=0),"",SWDATA!AX469)</f>
        <v>0</v>
      </c>
      <c r="BF484" s="320" t="str">
        <f t="shared" si="1750"/>
        <v/>
      </c>
      <c r="BG484" s="11"/>
      <c r="BH484" s="11"/>
      <c r="BI484" s="11"/>
      <c r="BJ484" s="11"/>
      <c r="BK484" s="11"/>
      <c r="BL484" s="11"/>
      <c r="BM484" s="11"/>
      <c r="BN484" s="11"/>
      <c r="BO484" s="11"/>
      <c r="BP484" s="11"/>
      <c r="BQ484" s="11"/>
      <c r="BR484" s="11"/>
      <c r="BS484" s="11"/>
      <c r="BT484" s="11"/>
      <c r="BU484" s="11"/>
      <c r="BV484" s="11"/>
      <c r="BW484" s="11"/>
      <c r="BX484" s="11"/>
      <c r="BY484" s="11"/>
      <c r="BZ484" s="11"/>
      <c r="CA484" s="11"/>
      <c r="CB484" s="11"/>
      <c r="CC484" s="11"/>
      <c r="CD484" s="11"/>
      <c r="CE484" s="11"/>
      <c r="CF484" s="11"/>
      <c r="CG484" s="11"/>
      <c r="CH484" s="11"/>
      <c r="CI484" s="11"/>
      <c r="CJ484" s="11"/>
      <c r="CK484" s="11"/>
      <c r="CL484" s="11"/>
      <c r="CM484" s="11"/>
      <c r="CN484" s="351"/>
      <c r="CO484" s="351"/>
      <c r="CP484" s="351"/>
      <c r="CQ484" s="351"/>
      <c r="CR484" s="351"/>
      <c r="CS484" s="351"/>
      <c r="CT484" s="351"/>
      <c r="CU484" s="351"/>
      <c r="CV484" s="351"/>
      <c r="CW484" s="351"/>
      <c r="CX484" s="351"/>
      <c r="CY484" s="351"/>
      <c r="CZ484" s="351"/>
      <c r="DA484" s="351"/>
      <c r="DB484" s="351"/>
      <c r="DC484" s="351"/>
      <c r="DD484" s="351"/>
      <c r="DE484" s="351"/>
      <c r="DF484" s="351"/>
      <c r="DG484" s="351"/>
      <c r="DH484" s="351"/>
      <c r="DI484" s="351"/>
      <c r="DJ484" s="351"/>
      <c r="DK484" s="351"/>
      <c r="DL484" s="351"/>
      <c r="DM484" s="351"/>
      <c r="DN484" s="351"/>
      <c r="DS484" s="372"/>
      <c r="DT484" s="374"/>
      <c r="DU484" s="375"/>
      <c r="DV484" s="375"/>
      <c r="DW484" s="375"/>
      <c r="DX484" s="375">
        <v>1</v>
      </c>
      <c r="DY484" s="375">
        <f t="shared" si="1867"/>
        <v>0</v>
      </c>
      <c r="DZ484" s="375">
        <f t="shared" si="1868"/>
        <v>0</v>
      </c>
      <c r="EA484" s="375">
        <f t="shared" si="1869"/>
        <v>1</v>
      </c>
      <c r="EB484" s="375">
        <f t="shared" si="1870"/>
        <v>0</v>
      </c>
      <c r="EC484" s="375">
        <f t="shared" si="1871"/>
        <v>0</v>
      </c>
      <c r="ED484" s="375">
        <f t="shared" si="1872"/>
        <v>1</v>
      </c>
      <c r="EE484" s="375">
        <f t="shared" si="1873"/>
        <v>0</v>
      </c>
      <c r="EF484" s="375">
        <f t="shared" si="1874"/>
        <v>0</v>
      </c>
      <c r="EG484" s="375">
        <f t="shared" si="1875"/>
        <v>1</v>
      </c>
      <c r="EH484" s="375">
        <f t="shared" si="1876"/>
        <v>0</v>
      </c>
      <c r="EI484" s="375">
        <f t="shared" si="1877"/>
        <v>0</v>
      </c>
      <c r="EJ484" s="375">
        <f t="shared" si="1878"/>
        <v>1</v>
      </c>
      <c r="EK484" s="375">
        <f t="shared" si="1879"/>
        <v>0</v>
      </c>
      <c r="EL484" s="375">
        <f t="shared" si="1880"/>
        <v>0</v>
      </c>
      <c r="EM484" s="375">
        <f t="shared" si="1881"/>
        <v>1</v>
      </c>
      <c r="EN484" s="375">
        <f t="shared" si="1882"/>
        <v>0</v>
      </c>
      <c r="EO484" s="375">
        <f t="shared" si="1883"/>
        <v>0</v>
      </c>
      <c r="EP484" s="375">
        <f t="shared" si="1884"/>
        <v>1</v>
      </c>
      <c r="EQ484" s="375">
        <f t="shared" si="1885"/>
        <v>0</v>
      </c>
      <c r="ER484" s="375">
        <f t="shared" si="1886"/>
        <v>0</v>
      </c>
      <c r="ES484" s="375">
        <f t="shared" si="1887"/>
        <v>1</v>
      </c>
      <c r="ET484" s="375">
        <f t="shared" si="1888"/>
        <v>0</v>
      </c>
      <c r="EU484" s="375">
        <f t="shared" si="1889"/>
        <v>0</v>
      </c>
      <c r="EV484" s="375">
        <f t="shared" si="1890"/>
        <v>1</v>
      </c>
      <c r="EW484" s="375">
        <f t="shared" si="1891"/>
        <v>0</v>
      </c>
      <c r="EX484" s="375">
        <f t="shared" si="1892"/>
        <v>0</v>
      </c>
      <c r="EY484" s="375">
        <f t="shared" si="1893"/>
        <v>1</v>
      </c>
      <c r="EZ484" s="375">
        <f t="shared" si="1894"/>
        <v>0</v>
      </c>
      <c r="FA484" s="375">
        <f t="shared" si="1895"/>
        <v>0</v>
      </c>
      <c r="FB484" s="375">
        <f t="shared" si="1896"/>
        <v>1</v>
      </c>
      <c r="FC484" s="375">
        <f t="shared" si="1897"/>
        <v>0</v>
      </c>
      <c r="FD484" s="375">
        <f t="shared" si="1898"/>
        <v>0</v>
      </c>
      <c r="FE484" s="376"/>
      <c r="FF484" s="372"/>
      <c r="FG484" s="372"/>
      <c r="FH484" s="372"/>
      <c r="FI484" s="372"/>
      <c r="FJ484" s="372"/>
      <c r="FK484" s="372"/>
      <c r="FL484" s="372"/>
      <c r="FM484" s="372"/>
      <c r="FN484" s="372"/>
      <c r="FO484" s="372"/>
      <c r="FP484" s="372"/>
      <c r="FQ484" s="372"/>
      <c r="FR484" s="372"/>
      <c r="FS484" s="372"/>
      <c r="FT484" s="372"/>
      <c r="FU484" s="372"/>
      <c r="FV484" s="372"/>
      <c r="FW484" s="372"/>
      <c r="FX484" s="372"/>
      <c r="FY484" s="372"/>
      <c r="FZ484" s="372"/>
      <c r="GA484" s="372"/>
      <c r="GB484" s="372"/>
      <c r="GC484" s="372"/>
      <c r="GD484" s="372"/>
      <c r="GE484" s="372"/>
      <c r="GF484" s="372"/>
      <c r="GG484" s="372"/>
      <c r="GH484" s="372"/>
      <c r="GI484" s="372"/>
      <c r="GJ484" s="372"/>
      <c r="GK484" s="372"/>
      <c r="GL484" s="372"/>
      <c r="GM484" s="372"/>
      <c r="GN484" s="372"/>
      <c r="GO484" s="372"/>
      <c r="GP484" s="372"/>
      <c r="GQ484" s="372"/>
      <c r="GR484" s="372"/>
      <c r="GS484" s="372"/>
      <c r="GT484" s="372"/>
      <c r="GU484" s="372"/>
      <c r="GV484" s="372"/>
      <c r="GW484" s="372"/>
      <c r="GX484" s="372"/>
      <c r="GY484" s="372"/>
      <c r="GZ484" s="372"/>
      <c r="HA484" s="372"/>
      <c r="HB484" s="372"/>
      <c r="HC484" s="372"/>
    </row>
    <row r="485" spans="1:211" s="373" customFormat="1" ht="15" customHeight="1" x14ac:dyDescent="0.2">
      <c r="A485" s="366">
        <f>SWDATA!O470</f>
        <v>0</v>
      </c>
      <c r="B485" s="366">
        <f>SWDATA!M470</f>
        <v>0</v>
      </c>
      <c r="C485" s="351">
        <f>IF(AND(SWDATA!M470=1,SWDATA!Q470="promotions"),SWDATA!P470,0)</f>
        <v>0</v>
      </c>
      <c r="D485" s="367">
        <f>ROW(SWDATA!M470)</f>
        <v>470</v>
      </c>
      <c r="E485" s="368">
        <f t="shared" si="1828"/>
        <v>0</v>
      </c>
      <c r="F485" s="369">
        <f t="shared" si="1738"/>
        <v>1</v>
      </c>
      <c r="G485" s="366" t="str">
        <f t="shared" si="1739"/>
        <v/>
      </c>
      <c r="H485" s="370"/>
      <c r="J485" s="238">
        <f t="shared" si="1740"/>
        <v>0</v>
      </c>
      <c r="K485" s="239" t="str">
        <f t="shared" si="1741"/>
        <v/>
      </c>
      <c r="L485" s="342"/>
      <c r="M485" s="345"/>
      <c r="N485" s="340" t="str">
        <f>IF(LEN(SWDATA!F470)=0,"",N484)</f>
        <v/>
      </c>
      <c r="O485" s="296" t="str">
        <f>IF(LEN(SWDATA!G470)=0,"",O484)</f>
        <v/>
      </c>
      <c r="P485" s="297" t="str">
        <f>IF(LEN(SWDATA!C470)=0,"",SWDATA!C470)</f>
        <v/>
      </c>
      <c r="Q485" s="312" t="str">
        <f t="shared" si="1742"/>
        <v/>
      </c>
      <c r="R485" s="223" t="s">
        <v>261</v>
      </c>
      <c r="S485" s="224"/>
      <c r="T485" s="224"/>
      <c r="U485" s="264" t="s">
        <v>628</v>
      </c>
      <c r="V485" s="205" t="s">
        <v>221</v>
      </c>
      <c r="W485" s="266">
        <f>IF(OR(Is_Loading,LEN($A485)=0),"",SWDATA!P470)</f>
        <v>0</v>
      </c>
      <c r="X485" s="267">
        <f>IF(OR(Is_Loading,LEN($A485)=0),"",SWDATA!Q470)</f>
        <v>0</v>
      </c>
      <c r="Y485" s="267">
        <f>IF(OR(Is_Loading,LEN($A485)=0),"",SWDATA!R470)</f>
        <v>0</v>
      </c>
      <c r="Z485" s="266" t="str">
        <f t="shared" si="1899"/>
        <v/>
      </c>
      <c r="AA485" s="266">
        <f>IF(OR(Is_Loading,LEN($A485)=0),"",SWDATA!T470)</f>
        <v>0</v>
      </c>
      <c r="AB485" s="267">
        <f>IF(OR(Is_Loading,LEN($A485)=0),"",SWDATA!U470)</f>
        <v>0</v>
      </c>
      <c r="AC485" s="267">
        <f>IF(OR(Is_Loading,LEN($A485)=0),"",SWDATA!V470)</f>
        <v>0</v>
      </c>
      <c r="AD485" s="266" t="str">
        <f t="shared" si="1743"/>
        <v/>
      </c>
      <c r="AE485" s="266">
        <f>IF(OR(Is_Loading,LEN($A485)=0),"",SWDATA!X470)</f>
        <v>0</v>
      </c>
      <c r="AF485" s="267">
        <f>IF(OR(Is_Loading,LEN($A485)=0),"",SWDATA!Y470)</f>
        <v>0</v>
      </c>
      <c r="AG485" s="267">
        <f>IF(OR(Is_Loading,LEN($A485)=0),"",SWDATA!Z470)</f>
        <v>0</v>
      </c>
      <c r="AH485" s="266" t="str">
        <f t="shared" si="1744"/>
        <v/>
      </c>
      <c r="AI485" s="266">
        <f>IF(OR(Is_Loading,LEN($A485)=0),"",SWDATA!AB470)</f>
        <v>0</v>
      </c>
      <c r="AJ485" s="267">
        <f>IF(OR(Is_Loading,LEN($A485)=0),"",SWDATA!AC470)</f>
        <v>0</v>
      </c>
      <c r="AK485" s="267">
        <f>IF(OR(Is_Loading,LEN($A485)=0),"",SWDATA!AD470)</f>
        <v>0</v>
      </c>
      <c r="AL485" s="266" t="str">
        <f t="shared" si="1745"/>
        <v/>
      </c>
      <c r="AM485" s="266">
        <f>IF(OR(Is_Loading,LEN($A485)=0),"",SWDATA!AF470)</f>
        <v>0</v>
      </c>
      <c r="AN485" s="267">
        <f>IF(OR(Is_Loading,LEN($A485)=0),"",SWDATA!AG470)</f>
        <v>0</v>
      </c>
      <c r="AO485" s="323">
        <f>IF(OR(Is_Loading,LEN($A485)=0),"",SWDATA!AH470)</f>
        <v>0</v>
      </c>
      <c r="AP485" s="320" t="str">
        <f t="shared" si="1746"/>
        <v/>
      </c>
      <c r="AQ485" s="266">
        <f>IF(OR(Is_Loading,LEN($A485)=0),"",SWDATA!AJ470)</f>
        <v>0</v>
      </c>
      <c r="AR485" s="267">
        <f>IF(OR(Is_Loading,LEN($A485)=0),"",SWDATA!AK470)</f>
        <v>0</v>
      </c>
      <c r="AS485" s="267">
        <f>IF(OR(Is_Loading,LEN($A485)=0),"",SWDATA!AL470)</f>
        <v>0</v>
      </c>
      <c r="AT485" s="266" t="str">
        <f t="shared" si="1747"/>
        <v/>
      </c>
      <c r="AU485" s="266">
        <f>IF(OR(Is_Loading,LEN($A485)=0),"",SWDATA!AN470)</f>
        <v>0</v>
      </c>
      <c r="AV485" s="267">
        <f>IF(OR(Is_Loading,LEN($A485)=0),"",SWDATA!AO470)</f>
        <v>0</v>
      </c>
      <c r="AW485" s="267">
        <f>IF(OR(Is_Loading,LEN($A485)=0),"",SWDATA!AP470)</f>
        <v>0</v>
      </c>
      <c r="AX485" s="266" t="str">
        <f t="shared" si="1748"/>
        <v/>
      </c>
      <c r="AY485" s="266">
        <f>IF(OR(Is_Loading,LEN($A485)=0),"",SWDATA!AR470)</f>
        <v>0</v>
      </c>
      <c r="AZ485" s="267">
        <f>IF(OR(Is_Loading,LEN($A485)=0),"",SWDATA!AS470)</f>
        <v>0</v>
      </c>
      <c r="BA485" s="267">
        <f>IF(OR(Is_Loading,LEN($A485)=0),"",SWDATA!AT470)</f>
        <v>0</v>
      </c>
      <c r="BB485" s="266" t="str">
        <f t="shared" si="1749"/>
        <v/>
      </c>
      <c r="BC485" s="266">
        <f>IF(OR(Is_Loading,LEN($A485)=0),"",SWDATA!AV470)</f>
        <v>0</v>
      </c>
      <c r="BD485" s="267">
        <f>IF(OR(Is_Loading,LEN($A485)=0),"",SWDATA!AW470)</f>
        <v>0</v>
      </c>
      <c r="BE485" s="323">
        <f>IF(OR(Is_Loading,LEN($A485)=0),"",SWDATA!AX470)</f>
        <v>0</v>
      </c>
      <c r="BF485" s="320" t="str">
        <f t="shared" si="1750"/>
        <v/>
      </c>
      <c r="BG485" s="11"/>
      <c r="BH485" s="11"/>
      <c r="BI485" s="11"/>
      <c r="BJ485" s="11"/>
      <c r="BK485" s="11"/>
      <c r="BL485" s="11"/>
      <c r="BM485" s="11"/>
      <c r="BN485" s="11"/>
      <c r="BO485" s="11"/>
      <c r="BP485" s="11"/>
      <c r="BQ485" s="11"/>
      <c r="BR485" s="11"/>
      <c r="BS485" s="11"/>
      <c r="BT485" s="11"/>
      <c r="BU485" s="11"/>
      <c r="BV485" s="11"/>
      <c r="BW485" s="11"/>
      <c r="BX485" s="11"/>
      <c r="BY485" s="11"/>
      <c r="BZ485" s="11"/>
      <c r="CA485" s="11"/>
      <c r="CB485" s="11"/>
      <c r="CC485" s="11"/>
      <c r="CD485" s="11"/>
      <c r="CE485" s="11"/>
      <c r="CF485" s="11"/>
      <c r="CG485" s="11"/>
      <c r="CH485" s="11"/>
      <c r="CI485" s="11"/>
      <c r="CJ485" s="11"/>
      <c r="CK485" s="11"/>
      <c r="CL485" s="11"/>
      <c r="CM485" s="11"/>
      <c r="CN485" s="351"/>
      <c r="CO485" s="351"/>
      <c r="CP485" s="351"/>
      <c r="CQ485" s="351"/>
      <c r="CR485" s="351"/>
      <c r="CS485" s="351"/>
      <c r="CT485" s="351"/>
      <c r="CU485" s="351"/>
      <c r="CV485" s="351"/>
      <c r="CW485" s="351"/>
      <c r="CX485" s="351"/>
      <c r="CY485" s="351"/>
      <c r="CZ485" s="351"/>
      <c r="DA485" s="351"/>
      <c r="DB485" s="351"/>
      <c r="DC485" s="351"/>
      <c r="DD485" s="351"/>
      <c r="DE485" s="351"/>
      <c r="DF485" s="351"/>
      <c r="DG485" s="351"/>
      <c r="DH485" s="351"/>
      <c r="DI485" s="351"/>
      <c r="DJ485" s="351"/>
      <c r="DK485" s="351"/>
      <c r="DL485" s="351"/>
      <c r="DM485" s="351"/>
      <c r="DN485" s="351"/>
      <c r="DS485" s="372"/>
      <c r="DT485" s="374"/>
      <c r="DU485" s="375"/>
      <c r="DV485" s="375"/>
      <c r="DW485" s="375"/>
      <c r="DX485" s="375">
        <v>1</v>
      </c>
      <c r="DY485" s="375">
        <f t="shared" si="1867"/>
        <v>0</v>
      </c>
      <c r="DZ485" s="375">
        <f t="shared" si="1868"/>
        <v>0</v>
      </c>
      <c r="EA485" s="375">
        <f t="shared" si="1869"/>
        <v>1</v>
      </c>
      <c r="EB485" s="375">
        <f t="shared" si="1870"/>
        <v>0</v>
      </c>
      <c r="EC485" s="375">
        <f t="shared" si="1871"/>
        <v>0</v>
      </c>
      <c r="ED485" s="375">
        <f t="shared" si="1872"/>
        <v>1</v>
      </c>
      <c r="EE485" s="375">
        <f t="shared" si="1873"/>
        <v>0</v>
      </c>
      <c r="EF485" s="375">
        <f t="shared" si="1874"/>
        <v>0</v>
      </c>
      <c r="EG485" s="375">
        <f t="shared" si="1875"/>
        <v>1</v>
      </c>
      <c r="EH485" s="375">
        <f t="shared" si="1876"/>
        <v>0</v>
      </c>
      <c r="EI485" s="375">
        <f t="shared" si="1877"/>
        <v>0</v>
      </c>
      <c r="EJ485" s="375">
        <f t="shared" si="1878"/>
        <v>1</v>
      </c>
      <c r="EK485" s="375">
        <f t="shared" si="1879"/>
        <v>0</v>
      </c>
      <c r="EL485" s="375">
        <f t="shared" si="1880"/>
        <v>0</v>
      </c>
      <c r="EM485" s="375">
        <f t="shared" si="1881"/>
        <v>1</v>
      </c>
      <c r="EN485" s="375">
        <f t="shared" si="1882"/>
        <v>0</v>
      </c>
      <c r="EO485" s="375">
        <f t="shared" si="1883"/>
        <v>0</v>
      </c>
      <c r="EP485" s="375">
        <f t="shared" si="1884"/>
        <v>1</v>
      </c>
      <c r="EQ485" s="375">
        <f t="shared" si="1885"/>
        <v>0</v>
      </c>
      <c r="ER485" s="375">
        <f t="shared" si="1886"/>
        <v>0</v>
      </c>
      <c r="ES485" s="375">
        <f t="shared" si="1887"/>
        <v>1</v>
      </c>
      <c r="ET485" s="375">
        <f t="shared" si="1888"/>
        <v>0</v>
      </c>
      <c r="EU485" s="375">
        <f t="shared" si="1889"/>
        <v>0</v>
      </c>
      <c r="EV485" s="375">
        <f t="shared" si="1890"/>
        <v>1</v>
      </c>
      <c r="EW485" s="375">
        <f t="shared" si="1891"/>
        <v>0</v>
      </c>
      <c r="EX485" s="375">
        <f t="shared" si="1892"/>
        <v>0</v>
      </c>
      <c r="EY485" s="375">
        <f t="shared" si="1893"/>
        <v>1</v>
      </c>
      <c r="EZ485" s="375">
        <f t="shared" si="1894"/>
        <v>0</v>
      </c>
      <c r="FA485" s="375">
        <f t="shared" si="1895"/>
        <v>0</v>
      </c>
      <c r="FB485" s="375">
        <f t="shared" si="1896"/>
        <v>1</v>
      </c>
      <c r="FC485" s="375">
        <f t="shared" si="1897"/>
        <v>0</v>
      </c>
      <c r="FD485" s="375">
        <f t="shared" si="1898"/>
        <v>0</v>
      </c>
      <c r="FE485" s="376"/>
      <c r="FF485" s="372"/>
      <c r="FG485" s="372"/>
      <c r="FH485" s="372"/>
      <c r="FI485" s="372"/>
      <c r="FJ485" s="372"/>
      <c r="FK485" s="372"/>
      <c r="FL485" s="372"/>
      <c r="FM485" s="372"/>
      <c r="FN485" s="372"/>
      <c r="FO485" s="372"/>
      <c r="FP485" s="372"/>
      <c r="FQ485" s="372"/>
      <c r="FR485" s="372"/>
      <c r="FS485" s="372"/>
      <c r="FT485" s="372"/>
      <c r="FU485" s="372"/>
      <c r="FV485" s="372"/>
      <c r="FW485" s="372"/>
      <c r="FX485" s="372"/>
      <c r="FY485" s="372"/>
      <c r="FZ485" s="372"/>
      <c r="GA485" s="372"/>
      <c r="GB485" s="372"/>
      <c r="GC485" s="372"/>
      <c r="GD485" s="372"/>
      <c r="GE485" s="372"/>
      <c r="GF485" s="372"/>
      <c r="GG485" s="372"/>
      <c r="GH485" s="372"/>
      <c r="GI485" s="372"/>
      <c r="GJ485" s="372"/>
      <c r="GK485" s="372"/>
      <c r="GL485" s="372"/>
      <c r="GM485" s="372"/>
      <c r="GN485" s="372"/>
      <c r="GO485" s="372"/>
      <c r="GP485" s="372"/>
      <c r="GQ485" s="372"/>
      <c r="GR485" s="372"/>
      <c r="GS485" s="372"/>
      <c r="GT485" s="372"/>
      <c r="GU485" s="372"/>
      <c r="GV485" s="372"/>
      <c r="GW485" s="372"/>
      <c r="GX485" s="372"/>
      <c r="GY485" s="372"/>
      <c r="GZ485" s="372"/>
      <c r="HA485" s="372"/>
      <c r="HB485" s="372"/>
      <c r="HC485" s="372"/>
    </row>
    <row r="486" spans="1:211" s="373" customFormat="1" ht="15" customHeight="1" x14ac:dyDescent="0.2">
      <c r="A486" s="366">
        <f>SWDATA!O471</f>
        <v>0</v>
      </c>
      <c r="B486" s="366">
        <f>SWDATA!M471</f>
        <v>0</v>
      </c>
      <c r="C486" s="351">
        <f>IF(AND(SWDATA!M471=1,SWDATA!Q471="promotions"),SWDATA!P471,0)</f>
        <v>0</v>
      </c>
      <c r="D486" s="367">
        <f>ROW(SWDATA!M471)</f>
        <v>471</v>
      </c>
      <c r="E486" s="368">
        <f t="shared" si="1828"/>
        <v>0</v>
      </c>
      <c r="F486" s="369">
        <f t="shared" si="1738"/>
        <v>1</v>
      </c>
      <c r="G486" s="366" t="str">
        <f t="shared" si="1739"/>
        <v/>
      </c>
      <c r="H486" s="370"/>
      <c r="J486" s="238">
        <f t="shared" si="1740"/>
        <v>0</v>
      </c>
      <c r="K486" s="239" t="str">
        <f t="shared" si="1741"/>
        <v/>
      </c>
      <c r="L486" s="342"/>
      <c r="M486" s="345"/>
      <c r="N486" s="340" t="str">
        <f>IF(LEN(SWDATA!F471)=0,"",N485)</f>
        <v/>
      </c>
      <c r="O486" s="296" t="str">
        <f>IF(LEN(SWDATA!G471)=0,"",O485)</f>
        <v/>
      </c>
      <c r="P486" s="297" t="str">
        <f>IF(LEN(SWDATA!C471)=0,"",SWDATA!C471)</f>
        <v/>
      </c>
      <c r="Q486" s="312" t="str">
        <f t="shared" si="1742"/>
        <v/>
      </c>
      <c r="R486" s="223" t="s">
        <v>261</v>
      </c>
      <c r="S486" s="224"/>
      <c r="T486" s="224"/>
      <c r="U486" s="264" t="s">
        <v>596</v>
      </c>
      <c r="V486" s="205" t="s">
        <v>221</v>
      </c>
      <c r="W486" s="266">
        <f>IF(OR(Is_Loading,LEN($A486)=0),"",SWDATA!P471)</f>
        <v>0</v>
      </c>
      <c r="X486" s="267">
        <f>IF(OR(Is_Loading,LEN($A486)=0),"",SWDATA!Q471)</f>
        <v>0</v>
      </c>
      <c r="Y486" s="267">
        <f>IF(OR(Is_Loading,LEN($A486)=0),"",SWDATA!R471)</f>
        <v>0</v>
      </c>
      <c r="Z486" s="266" t="str">
        <f t="shared" si="1899"/>
        <v/>
      </c>
      <c r="AA486" s="266">
        <f>IF(OR(Is_Loading,LEN($A486)=0),"",SWDATA!T471)</f>
        <v>0</v>
      </c>
      <c r="AB486" s="267">
        <f>IF(OR(Is_Loading,LEN($A486)=0),"",SWDATA!U471)</f>
        <v>0</v>
      </c>
      <c r="AC486" s="267">
        <f>IF(OR(Is_Loading,LEN($A486)=0),"",SWDATA!V471)</f>
        <v>0</v>
      </c>
      <c r="AD486" s="266" t="str">
        <f t="shared" si="1743"/>
        <v/>
      </c>
      <c r="AE486" s="266">
        <f>IF(OR(Is_Loading,LEN($A486)=0),"",SWDATA!X471)</f>
        <v>0</v>
      </c>
      <c r="AF486" s="267">
        <f>IF(OR(Is_Loading,LEN($A486)=0),"",SWDATA!Y471)</f>
        <v>0</v>
      </c>
      <c r="AG486" s="267">
        <f>IF(OR(Is_Loading,LEN($A486)=0),"",SWDATA!Z471)</f>
        <v>0</v>
      </c>
      <c r="AH486" s="266" t="str">
        <f t="shared" si="1744"/>
        <v/>
      </c>
      <c r="AI486" s="266">
        <f>IF(OR(Is_Loading,LEN($A486)=0),"",SWDATA!AB471)</f>
        <v>0</v>
      </c>
      <c r="AJ486" s="267">
        <f>IF(OR(Is_Loading,LEN($A486)=0),"",SWDATA!AC471)</f>
        <v>0</v>
      </c>
      <c r="AK486" s="267">
        <f>IF(OR(Is_Loading,LEN($A486)=0),"",SWDATA!AD471)</f>
        <v>0</v>
      </c>
      <c r="AL486" s="266" t="str">
        <f t="shared" si="1745"/>
        <v/>
      </c>
      <c r="AM486" s="266">
        <f>IF(OR(Is_Loading,LEN($A486)=0),"",SWDATA!AF471)</f>
        <v>0</v>
      </c>
      <c r="AN486" s="267">
        <f>IF(OR(Is_Loading,LEN($A486)=0),"",SWDATA!AG471)</f>
        <v>0</v>
      </c>
      <c r="AO486" s="323">
        <f>IF(OR(Is_Loading,LEN($A486)=0),"",SWDATA!AH471)</f>
        <v>0</v>
      </c>
      <c r="AP486" s="320" t="str">
        <f t="shared" si="1746"/>
        <v/>
      </c>
      <c r="AQ486" s="266">
        <f>IF(OR(Is_Loading,LEN($A486)=0),"",SWDATA!AJ471)</f>
        <v>0</v>
      </c>
      <c r="AR486" s="267">
        <f>IF(OR(Is_Loading,LEN($A486)=0),"",SWDATA!AK471)</f>
        <v>0</v>
      </c>
      <c r="AS486" s="267">
        <f>IF(OR(Is_Loading,LEN($A486)=0),"",SWDATA!AL471)</f>
        <v>0</v>
      </c>
      <c r="AT486" s="266" t="str">
        <f t="shared" si="1747"/>
        <v/>
      </c>
      <c r="AU486" s="266">
        <f>IF(OR(Is_Loading,LEN($A486)=0),"",SWDATA!AN471)</f>
        <v>0</v>
      </c>
      <c r="AV486" s="267">
        <f>IF(OR(Is_Loading,LEN($A486)=0),"",SWDATA!AO471)</f>
        <v>0</v>
      </c>
      <c r="AW486" s="267">
        <f>IF(OR(Is_Loading,LEN($A486)=0),"",SWDATA!AP471)</f>
        <v>0</v>
      </c>
      <c r="AX486" s="266" t="str">
        <f t="shared" si="1748"/>
        <v/>
      </c>
      <c r="AY486" s="266">
        <f>IF(OR(Is_Loading,LEN($A486)=0),"",SWDATA!AR471)</f>
        <v>0</v>
      </c>
      <c r="AZ486" s="267">
        <f>IF(OR(Is_Loading,LEN($A486)=0),"",SWDATA!AS471)</f>
        <v>0</v>
      </c>
      <c r="BA486" s="267">
        <f>IF(OR(Is_Loading,LEN($A486)=0),"",SWDATA!AT471)</f>
        <v>0</v>
      </c>
      <c r="BB486" s="266" t="str">
        <f t="shared" si="1749"/>
        <v/>
      </c>
      <c r="BC486" s="266">
        <f>IF(OR(Is_Loading,LEN($A486)=0),"",SWDATA!AV471)</f>
        <v>0</v>
      </c>
      <c r="BD486" s="267">
        <f>IF(OR(Is_Loading,LEN($A486)=0),"",SWDATA!AW471)</f>
        <v>0</v>
      </c>
      <c r="BE486" s="323">
        <f>IF(OR(Is_Loading,LEN($A486)=0),"",SWDATA!AX471)</f>
        <v>0</v>
      </c>
      <c r="BF486" s="320" t="str">
        <f t="shared" si="1750"/>
        <v/>
      </c>
      <c r="BG486" s="11"/>
      <c r="BH486" s="11"/>
      <c r="BI486" s="11"/>
      <c r="BJ486" s="11"/>
      <c r="BK486" s="11"/>
      <c r="BL486" s="11"/>
      <c r="BM486" s="11"/>
      <c r="BN486" s="11"/>
      <c r="BO486" s="11"/>
      <c r="BP486" s="11"/>
      <c r="BQ486" s="11"/>
      <c r="BR486" s="11"/>
      <c r="BS486" s="11"/>
      <c r="BT486" s="11"/>
      <c r="BU486" s="11"/>
      <c r="BV486" s="11"/>
      <c r="BW486" s="11"/>
      <c r="BX486" s="11"/>
      <c r="BY486" s="11"/>
      <c r="BZ486" s="11"/>
      <c r="CA486" s="11"/>
      <c r="CB486" s="11"/>
      <c r="CC486" s="11"/>
      <c r="CD486" s="11"/>
      <c r="CE486" s="11"/>
      <c r="CF486" s="11"/>
      <c r="CG486" s="11"/>
      <c r="CH486" s="11"/>
      <c r="CI486" s="11"/>
      <c r="CJ486" s="11"/>
      <c r="CK486" s="11"/>
      <c r="CL486" s="11"/>
      <c r="CM486" s="11"/>
      <c r="CN486" s="351"/>
      <c r="CO486" s="351"/>
      <c r="CP486" s="351"/>
      <c r="CQ486" s="351"/>
      <c r="CR486" s="351"/>
      <c r="CS486" s="351"/>
      <c r="CT486" s="351"/>
      <c r="CU486" s="351"/>
      <c r="CV486" s="351"/>
      <c r="CW486" s="351"/>
      <c r="CX486" s="351"/>
      <c r="CY486" s="351"/>
      <c r="CZ486" s="351"/>
      <c r="DA486" s="351"/>
      <c r="DB486" s="351"/>
      <c r="DC486" s="351"/>
      <c r="DD486" s="351"/>
      <c r="DE486" s="351"/>
      <c r="DF486" s="351"/>
      <c r="DG486" s="351"/>
      <c r="DH486" s="351"/>
      <c r="DI486" s="351"/>
      <c r="DJ486" s="351"/>
      <c r="DK486" s="351"/>
      <c r="DL486" s="351"/>
      <c r="DM486" s="351"/>
      <c r="DN486" s="351"/>
      <c r="DS486" s="372"/>
      <c r="DT486" s="374"/>
      <c r="DU486" s="375"/>
      <c r="DV486" s="375"/>
      <c r="DW486" s="375"/>
      <c r="DX486" s="375">
        <v>1</v>
      </c>
      <c r="DY486" s="375">
        <f t="shared" si="1867"/>
        <v>0</v>
      </c>
      <c r="DZ486" s="375">
        <f t="shared" si="1868"/>
        <v>0</v>
      </c>
      <c r="EA486" s="375">
        <f t="shared" si="1869"/>
        <v>1</v>
      </c>
      <c r="EB486" s="375">
        <f t="shared" si="1870"/>
        <v>0</v>
      </c>
      <c r="EC486" s="375">
        <f t="shared" si="1871"/>
        <v>0</v>
      </c>
      <c r="ED486" s="375">
        <f t="shared" si="1872"/>
        <v>1</v>
      </c>
      <c r="EE486" s="375">
        <f t="shared" si="1873"/>
        <v>0</v>
      </c>
      <c r="EF486" s="375">
        <f t="shared" si="1874"/>
        <v>0</v>
      </c>
      <c r="EG486" s="375">
        <f t="shared" si="1875"/>
        <v>1</v>
      </c>
      <c r="EH486" s="375">
        <f t="shared" si="1876"/>
        <v>0</v>
      </c>
      <c r="EI486" s="375">
        <f t="shared" si="1877"/>
        <v>0</v>
      </c>
      <c r="EJ486" s="375">
        <f t="shared" si="1878"/>
        <v>1</v>
      </c>
      <c r="EK486" s="375">
        <f t="shared" si="1879"/>
        <v>0</v>
      </c>
      <c r="EL486" s="375">
        <f t="shared" si="1880"/>
        <v>0</v>
      </c>
      <c r="EM486" s="375">
        <f t="shared" si="1881"/>
        <v>1</v>
      </c>
      <c r="EN486" s="375">
        <f t="shared" si="1882"/>
        <v>0</v>
      </c>
      <c r="EO486" s="375">
        <f t="shared" si="1883"/>
        <v>0</v>
      </c>
      <c r="EP486" s="375">
        <f t="shared" si="1884"/>
        <v>1</v>
      </c>
      <c r="EQ486" s="375">
        <f t="shared" si="1885"/>
        <v>0</v>
      </c>
      <c r="ER486" s="375">
        <f t="shared" si="1886"/>
        <v>0</v>
      </c>
      <c r="ES486" s="375">
        <f t="shared" si="1887"/>
        <v>1</v>
      </c>
      <c r="ET486" s="375">
        <f t="shared" si="1888"/>
        <v>0</v>
      </c>
      <c r="EU486" s="375">
        <f t="shared" si="1889"/>
        <v>0</v>
      </c>
      <c r="EV486" s="375">
        <f t="shared" si="1890"/>
        <v>1</v>
      </c>
      <c r="EW486" s="375">
        <f t="shared" si="1891"/>
        <v>0</v>
      </c>
      <c r="EX486" s="375">
        <f t="shared" si="1892"/>
        <v>0</v>
      </c>
      <c r="EY486" s="375">
        <f t="shared" si="1893"/>
        <v>1</v>
      </c>
      <c r="EZ486" s="375">
        <f t="shared" si="1894"/>
        <v>0</v>
      </c>
      <c r="FA486" s="375">
        <f t="shared" si="1895"/>
        <v>0</v>
      </c>
      <c r="FB486" s="375">
        <f t="shared" si="1896"/>
        <v>1</v>
      </c>
      <c r="FC486" s="375">
        <f t="shared" si="1897"/>
        <v>0</v>
      </c>
      <c r="FD486" s="375">
        <f t="shared" si="1898"/>
        <v>0</v>
      </c>
      <c r="FE486" s="376"/>
      <c r="FF486" s="372"/>
      <c r="FG486" s="372"/>
      <c r="FH486" s="372"/>
      <c r="FI486" s="372"/>
      <c r="FJ486" s="372"/>
      <c r="FK486" s="372"/>
      <c r="FL486" s="372"/>
      <c r="FM486" s="372"/>
      <c r="FN486" s="372"/>
      <c r="FO486" s="372"/>
      <c r="FP486" s="372"/>
      <c r="FQ486" s="372"/>
      <c r="FR486" s="372"/>
      <c r="FS486" s="372"/>
      <c r="FT486" s="372"/>
      <c r="FU486" s="372"/>
      <c r="FV486" s="372"/>
      <c r="FW486" s="372"/>
      <c r="FX486" s="372"/>
      <c r="FY486" s="372"/>
      <c r="FZ486" s="372"/>
      <c r="GA486" s="372"/>
      <c r="GB486" s="372"/>
      <c r="GC486" s="372"/>
      <c r="GD486" s="372"/>
      <c r="GE486" s="372"/>
      <c r="GF486" s="372"/>
      <c r="GG486" s="372"/>
      <c r="GH486" s="372"/>
      <c r="GI486" s="372"/>
      <c r="GJ486" s="372"/>
      <c r="GK486" s="372"/>
      <c r="GL486" s="372"/>
      <c r="GM486" s="372"/>
      <c r="GN486" s="372"/>
      <c r="GO486" s="372"/>
      <c r="GP486" s="372"/>
      <c r="GQ486" s="372"/>
      <c r="GR486" s="372"/>
      <c r="GS486" s="372"/>
      <c r="GT486" s="372"/>
      <c r="GU486" s="372"/>
      <c r="GV486" s="372"/>
      <c r="GW486" s="372"/>
      <c r="GX486" s="372"/>
      <c r="GY486" s="372"/>
      <c r="GZ486" s="372"/>
      <c r="HA486" s="372"/>
      <c r="HB486" s="372"/>
      <c r="HC486" s="372"/>
    </row>
    <row r="487" spans="1:211" s="373" customFormat="1" ht="15" customHeight="1" x14ac:dyDescent="0.2">
      <c r="A487" s="366">
        <f>SWDATA!O472</f>
        <v>0</v>
      </c>
      <c r="B487" s="366">
        <f>SWDATA!M472</f>
        <v>0</v>
      </c>
      <c r="C487" s="351">
        <f>IF(AND(SWDATA!M472=1,SWDATA!Q472="promotions"),SWDATA!P472,0)</f>
        <v>0</v>
      </c>
      <c r="D487" s="367">
        <f>ROW(SWDATA!M472)</f>
        <v>472</v>
      </c>
      <c r="E487" s="368">
        <f ca="1">IF(AND(B487=1,UPPER(HLOOKUP(D487+14,'Metrics &amp; Attributes View'!$13:$31,19,0))&lt;&gt;"SBOM"),1,0)</f>
        <v>0</v>
      </c>
      <c r="F487" s="369">
        <f t="shared" si="1738"/>
        <v>1</v>
      </c>
      <c r="G487" s="366" t="str">
        <f t="shared" si="1739"/>
        <v/>
      </c>
      <c r="H487" s="370"/>
      <c r="J487" s="238">
        <f t="shared" si="1740"/>
        <v>0</v>
      </c>
      <c r="K487" s="239" t="str">
        <f t="shared" si="1741"/>
        <v/>
      </c>
      <c r="L487" s="342"/>
      <c r="M487" s="345"/>
      <c r="N487" s="340" t="str">
        <f>IF(LEN(SWDATA!F472)=0,"",N486)</f>
        <v/>
      </c>
      <c r="O487" s="296" t="str">
        <f>IF(LEN(SWDATA!G472)=0,"",O486)</f>
        <v/>
      </c>
      <c r="P487" s="297" t="str">
        <f>IF(LEN(SWDATA!C472)=0,"",SWDATA!C472)</f>
        <v/>
      </c>
      <c r="Q487" s="312" t="str">
        <f t="shared" si="1742"/>
        <v/>
      </c>
      <c r="R487" s="223" t="s">
        <v>262</v>
      </c>
      <c r="S487" s="224"/>
      <c r="T487" s="224"/>
      <c r="U487" s="264" t="s">
        <v>623</v>
      </c>
      <c r="V487" s="205" t="s">
        <v>221</v>
      </c>
      <c r="W487" s="266">
        <f>IF(OR(Is_Loading,LEN($A487)=0),"",SWDATA!P472)</f>
        <v>0</v>
      </c>
      <c r="X487" s="267">
        <f>IF(OR(Is_Loading,LEN($A487)=0),"",SWDATA!Q472)</f>
        <v>0</v>
      </c>
      <c r="Y487" s="267">
        <f>IF(OR(Is_Loading,LEN($A487)=0),"",SWDATA!R472)</f>
        <v>0</v>
      </c>
      <c r="Z487" s="266" t="str">
        <f t="shared" si="1899"/>
        <v/>
      </c>
      <c r="AA487" s="266">
        <f>IF(OR(Is_Loading,LEN($A487)=0),"",SWDATA!T472)</f>
        <v>0</v>
      </c>
      <c r="AB487" s="267">
        <f>IF(OR(Is_Loading,LEN($A487)=0),"",SWDATA!U472)</f>
        <v>0</v>
      </c>
      <c r="AC487" s="267">
        <f>IF(OR(Is_Loading,LEN($A487)=0),"",SWDATA!V472)</f>
        <v>0</v>
      </c>
      <c r="AD487" s="266" t="str">
        <f t="shared" si="1743"/>
        <v/>
      </c>
      <c r="AE487" s="266">
        <f>IF(OR(Is_Loading,LEN($A487)=0),"",SWDATA!X472)</f>
        <v>0</v>
      </c>
      <c r="AF487" s="267">
        <f>IF(OR(Is_Loading,LEN($A487)=0),"",SWDATA!Y472)</f>
        <v>0</v>
      </c>
      <c r="AG487" s="267">
        <f>IF(OR(Is_Loading,LEN($A487)=0),"",SWDATA!Z472)</f>
        <v>0</v>
      </c>
      <c r="AH487" s="266" t="str">
        <f t="shared" si="1744"/>
        <v/>
      </c>
      <c r="AI487" s="266">
        <f>IF(OR(Is_Loading,LEN($A487)=0),"",SWDATA!AB472)</f>
        <v>0</v>
      </c>
      <c r="AJ487" s="267">
        <f>IF(OR(Is_Loading,LEN($A487)=0),"",SWDATA!AC472)</f>
        <v>0</v>
      </c>
      <c r="AK487" s="267">
        <f>IF(OR(Is_Loading,LEN($A487)=0),"",SWDATA!AD472)</f>
        <v>0</v>
      </c>
      <c r="AL487" s="266" t="str">
        <f t="shared" si="1745"/>
        <v/>
      </c>
      <c r="AM487" s="266">
        <f>IF(OR(Is_Loading,LEN($A487)=0),"",SWDATA!AF472)</f>
        <v>0</v>
      </c>
      <c r="AN487" s="267">
        <f>IF(OR(Is_Loading,LEN($A487)=0),"",SWDATA!AG472)</f>
        <v>0</v>
      </c>
      <c r="AO487" s="323">
        <f>IF(OR(Is_Loading,LEN($A487)=0),"",SWDATA!AH472)</f>
        <v>0</v>
      </c>
      <c r="AP487" s="320" t="str">
        <f t="shared" si="1746"/>
        <v/>
      </c>
      <c r="AQ487" s="266">
        <f>IF(OR(Is_Loading,LEN($A487)=0),"",SWDATA!AJ472)</f>
        <v>0</v>
      </c>
      <c r="AR487" s="267">
        <f>IF(OR(Is_Loading,LEN($A487)=0),"",SWDATA!AK472)</f>
        <v>0</v>
      </c>
      <c r="AS487" s="267">
        <f>IF(OR(Is_Loading,LEN($A487)=0),"",SWDATA!AL472)</f>
        <v>0</v>
      </c>
      <c r="AT487" s="266" t="str">
        <f t="shared" si="1747"/>
        <v/>
      </c>
      <c r="AU487" s="266">
        <f>IF(OR(Is_Loading,LEN($A487)=0),"",SWDATA!AN472)</f>
        <v>0</v>
      </c>
      <c r="AV487" s="267">
        <f>IF(OR(Is_Loading,LEN($A487)=0),"",SWDATA!AO472)</f>
        <v>0</v>
      </c>
      <c r="AW487" s="267">
        <f>IF(OR(Is_Loading,LEN($A487)=0),"",SWDATA!AP472)</f>
        <v>0</v>
      </c>
      <c r="AX487" s="266" t="str">
        <f t="shared" si="1748"/>
        <v/>
      </c>
      <c r="AY487" s="266">
        <f>IF(OR(Is_Loading,LEN($A487)=0),"",SWDATA!AR472)</f>
        <v>0</v>
      </c>
      <c r="AZ487" s="267">
        <f>IF(OR(Is_Loading,LEN($A487)=0),"",SWDATA!AS472)</f>
        <v>0</v>
      </c>
      <c r="BA487" s="267">
        <f>IF(OR(Is_Loading,LEN($A487)=0),"",SWDATA!AT472)</f>
        <v>0</v>
      </c>
      <c r="BB487" s="266" t="str">
        <f t="shared" si="1749"/>
        <v/>
      </c>
      <c r="BC487" s="266">
        <f>IF(OR(Is_Loading,LEN($A487)=0),"",SWDATA!AV472)</f>
        <v>0</v>
      </c>
      <c r="BD487" s="267">
        <f>IF(OR(Is_Loading,LEN($A487)=0),"",SWDATA!AW472)</f>
        <v>0</v>
      </c>
      <c r="BE487" s="323">
        <f>IF(OR(Is_Loading,LEN($A487)=0),"",SWDATA!AX472)</f>
        <v>0</v>
      </c>
      <c r="BF487" s="320" t="str">
        <f t="shared" si="1750"/>
        <v/>
      </c>
      <c r="BG487" s="11"/>
      <c r="BH487" s="11"/>
      <c r="BI487" s="11"/>
      <c r="BJ487" s="11"/>
      <c r="BK487" s="11"/>
      <c r="BL487" s="11"/>
      <c r="BM487" s="11"/>
      <c r="BN487" s="11"/>
      <c r="BO487" s="11"/>
      <c r="BP487" s="11"/>
      <c r="BQ487" s="11"/>
      <c r="BR487" s="11"/>
      <c r="BS487" s="11"/>
      <c r="BT487" s="11"/>
      <c r="BU487" s="11"/>
      <c r="BV487" s="11"/>
      <c r="BW487" s="11"/>
      <c r="BX487" s="11"/>
      <c r="BY487" s="11"/>
      <c r="BZ487" s="11"/>
      <c r="CA487" s="11"/>
      <c r="CB487" s="11"/>
      <c r="CC487" s="11"/>
      <c r="CD487" s="11"/>
      <c r="CE487" s="11"/>
      <c r="CF487" s="11"/>
      <c r="CG487" s="11"/>
      <c r="CH487" s="11"/>
      <c r="CI487" s="11"/>
      <c r="CJ487" s="11"/>
      <c r="CK487" s="11"/>
      <c r="CL487" s="11"/>
      <c r="CM487" s="11"/>
      <c r="CN487" s="351"/>
      <c r="CO487" s="351"/>
      <c r="CP487" s="351"/>
      <c r="CQ487" s="351"/>
      <c r="CR487" s="351"/>
      <c r="CS487" s="351"/>
      <c r="CT487" s="351"/>
      <c r="CU487" s="351"/>
      <c r="CV487" s="351"/>
      <c r="CW487" s="351"/>
      <c r="CX487" s="351"/>
      <c r="CY487" s="351"/>
      <c r="CZ487" s="351"/>
      <c r="DA487" s="351"/>
      <c r="DB487" s="351"/>
      <c r="DC487" s="351"/>
      <c r="DD487" s="351"/>
      <c r="DE487" s="351"/>
      <c r="DF487" s="351"/>
      <c r="DG487" s="351"/>
      <c r="DH487" s="351"/>
      <c r="DI487" s="351"/>
      <c r="DJ487" s="351"/>
      <c r="DK487" s="351"/>
      <c r="DL487" s="351"/>
      <c r="DM487" s="351"/>
      <c r="DN487" s="351"/>
      <c r="DS487" s="372"/>
      <c r="DT487" s="374"/>
      <c r="DU487" s="375"/>
      <c r="DV487" s="375"/>
      <c r="DW487" s="375"/>
      <c r="DX487" s="375">
        <v>1</v>
      </c>
      <c r="DY487" s="375">
        <f t="shared" si="1867"/>
        <v>0</v>
      </c>
      <c r="DZ487" s="375">
        <f t="shared" si="1868"/>
        <v>0</v>
      </c>
      <c r="EA487" s="375">
        <f t="shared" si="1869"/>
        <v>1</v>
      </c>
      <c r="EB487" s="375">
        <f t="shared" si="1870"/>
        <v>0</v>
      </c>
      <c r="EC487" s="375">
        <f t="shared" si="1871"/>
        <v>0</v>
      </c>
      <c r="ED487" s="375">
        <f t="shared" si="1872"/>
        <v>1</v>
      </c>
      <c r="EE487" s="375">
        <f t="shared" si="1873"/>
        <v>0</v>
      </c>
      <c r="EF487" s="375">
        <f t="shared" si="1874"/>
        <v>0</v>
      </c>
      <c r="EG487" s="375">
        <f t="shared" si="1875"/>
        <v>1</v>
      </c>
      <c r="EH487" s="375">
        <f t="shared" si="1876"/>
        <v>0</v>
      </c>
      <c r="EI487" s="375">
        <f t="shared" si="1877"/>
        <v>0</v>
      </c>
      <c r="EJ487" s="375">
        <f t="shared" si="1878"/>
        <v>1</v>
      </c>
      <c r="EK487" s="375">
        <f t="shared" si="1879"/>
        <v>0</v>
      </c>
      <c r="EL487" s="375">
        <f t="shared" si="1880"/>
        <v>0</v>
      </c>
      <c r="EM487" s="375">
        <f t="shared" si="1881"/>
        <v>1</v>
      </c>
      <c r="EN487" s="375">
        <f t="shared" si="1882"/>
        <v>0</v>
      </c>
      <c r="EO487" s="375">
        <f t="shared" si="1883"/>
        <v>0</v>
      </c>
      <c r="EP487" s="375">
        <f t="shared" si="1884"/>
        <v>1</v>
      </c>
      <c r="EQ487" s="375">
        <f t="shared" si="1885"/>
        <v>0</v>
      </c>
      <c r="ER487" s="375">
        <f t="shared" si="1886"/>
        <v>0</v>
      </c>
      <c r="ES487" s="375">
        <f t="shared" si="1887"/>
        <v>1</v>
      </c>
      <c r="ET487" s="375">
        <f t="shared" si="1888"/>
        <v>0</v>
      </c>
      <c r="EU487" s="375">
        <f t="shared" si="1889"/>
        <v>0</v>
      </c>
      <c r="EV487" s="375">
        <f t="shared" si="1890"/>
        <v>1</v>
      </c>
      <c r="EW487" s="375">
        <f t="shared" si="1891"/>
        <v>0</v>
      </c>
      <c r="EX487" s="375">
        <f t="shared" si="1892"/>
        <v>0</v>
      </c>
      <c r="EY487" s="375">
        <f t="shared" si="1893"/>
        <v>1</v>
      </c>
      <c r="EZ487" s="375">
        <f t="shared" si="1894"/>
        <v>0</v>
      </c>
      <c r="FA487" s="375">
        <f t="shared" si="1895"/>
        <v>0</v>
      </c>
      <c r="FB487" s="375">
        <f t="shared" si="1896"/>
        <v>1</v>
      </c>
      <c r="FC487" s="375">
        <f t="shared" si="1897"/>
        <v>0</v>
      </c>
      <c r="FD487" s="375">
        <f t="shared" si="1898"/>
        <v>0</v>
      </c>
      <c r="FE487" s="376"/>
      <c r="FF487" s="372"/>
      <c r="FG487" s="372"/>
      <c r="FH487" s="372"/>
      <c r="FI487" s="372"/>
      <c r="FJ487" s="372"/>
      <c r="FK487" s="372"/>
      <c r="FL487" s="372"/>
      <c r="FM487" s="372"/>
      <c r="FN487" s="372"/>
      <c r="FO487" s="372"/>
      <c r="FP487" s="372"/>
      <c r="FQ487" s="372"/>
      <c r="FR487" s="372"/>
      <c r="FS487" s="372"/>
      <c r="FT487" s="372"/>
      <c r="FU487" s="372"/>
      <c r="FV487" s="372"/>
      <c r="FW487" s="372"/>
      <c r="FX487" s="372"/>
      <c r="FY487" s="372"/>
      <c r="FZ487" s="372"/>
      <c r="GA487" s="372"/>
      <c r="GB487" s="372"/>
      <c r="GC487" s="372"/>
      <c r="GD487" s="372"/>
      <c r="GE487" s="372"/>
      <c r="GF487" s="372"/>
      <c r="GG487" s="372"/>
      <c r="GH487" s="372"/>
      <c r="GI487" s="372"/>
      <c r="GJ487" s="372"/>
      <c r="GK487" s="372"/>
      <c r="GL487" s="372"/>
      <c r="GM487" s="372"/>
      <c r="GN487" s="372"/>
      <c r="GO487" s="372"/>
      <c r="GP487" s="372"/>
      <c r="GQ487" s="372"/>
      <c r="GR487" s="372"/>
      <c r="GS487" s="372"/>
      <c r="GT487" s="372"/>
      <c r="GU487" s="372"/>
      <c r="GV487" s="372"/>
      <c r="GW487" s="372"/>
      <c r="GX487" s="372"/>
      <c r="GY487" s="372"/>
      <c r="GZ487" s="372"/>
      <c r="HA487" s="372"/>
      <c r="HB487" s="372"/>
      <c r="HC487" s="372"/>
    </row>
    <row r="488" spans="1:211" s="373" customFormat="1" ht="15" customHeight="1" x14ac:dyDescent="0.2">
      <c r="A488" s="366">
        <f>SWDATA!O473</f>
        <v>0</v>
      </c>
      <c r="B488" s="366">
        <f>SWDATA!M473</f>
        <v>0</v>
      </c>
      <c r="C488" s="351">
        <f>IF(AND(SWDATA!M473=1,SWDATA!Q473="promotions"),SWDATA!P473,0)</f>
        <v>0</v>
      </c>
      <c r="D488" s="367">
        <f>ROW(SWDATA!M473)</f>
        <v>473</v>
      </c>
      <c r="E488" s="368">
        <f t="shared" ref="E488" si="1901">B488</f>
        <v>0</v>
      </c>
      <c r="F488" s="369">
        <f t="shared" si="1738"/>
        <v>1</v>
      </c>
      <c r="G488" s="366" t="str">
        <f t="shared" si="1739"/>
        <v/>
      </c>
      <c r="H488" s="370"/>
      <c r="J488" s="238">
        <f t="shared" si="1740"/>
        <v>0</v>
      </c>
      <c r="K488" s="239" t="str">
        <f t="shared" si="1741"/>
        <v/>
      </c>
      <c r="L488" s="342"/>
      <c r="M488" s="345"/>
      <c r="N488" s="340" t="str">
        <f>IF(LEN(SWDATA!F473)=0,"",N487)</f>
        <v/>
      </c>
      <c r="O488" s="296" t="str">
        <f>IF(LEN(SWDATA!G473)=0,"",O487)</f>
        <v/>
      </c>
      <c r="P488" s="297" t="str">
        <f>IF(LEN(SWDATA!C473)=0,"",SWDATA!C473)</f>
        <v/>
      </c>
      <c r="Q488" s="312" t="str">
        <f t="shared" si="1742"/>
        <v/>
      </c>
      <c r="R488" s="223" t="s">
        <v>261</v>
      </c>
      <c r="S488" s="224"/>
      <c r="T488" s="224"/>
      <c r="U488" s="264" t="s">
        <v>624</v>
      </c>
      <c r="V488" s="205" t="s">
        <v>221</v>
      </c>
      <c r="W488" s="266">
        <f>IF(OR(Is_Loading,LEN($A488)=0),"",SWDATA!P473)</f>
        <v>0</v>
      </c>
      <c r="X488" s="267">
        <f>IF(OR(Is_Loading,LEN($A488)=0),"",SWDATA!Q473)</f>
        <v>0</v>
      </c>
      <c r="Y488" s="267">
        <f>IF(OR(Is_Loading,LEN($A488)=0),"",SWDATA!R473)</f>
        <v>0</v>
      </c>
      <c r="Z488" s="266" t="str">
        <f t="shared" si="1899"/>
        <v/>
      </c>
      <c r="AA488" s="266">
        <f>IF(OR(Is_Loading,LEN($A488)=0),"",SWDATA!T473)</f>
        <v>0</v>
      </c>
      <c r="AB488" s="267">
        <f>IF(OR(Is_Loading,LEN($A488)=0),"",SWDATA!U473)</f>
        <v>0</v>
      </c>
      <c r="AC488" s="267">
        <f>IF(OR(Is_Loading,LEN($A488)=0),"",SWDATA!V473)</f>
        <v>0</v>
      </c>
      <c r="AD488" s="266" t="str">
        <f t="shared" si="1743"/>
        <v/>
      </c>
      <c r="AE488" s="266">
        <f>IF(OR(Is_Loading,LEN($A488)=0),"",SWDATA!X473)</f>
        <v>0</v>
      </c>
      <c r="AF488" s="267">
        <f>IF(OR(Is_Loading,LEN($A488)=0),"",SWDATA!Y473)</f>
        <v>0</v>
      </c>
      <c r="AG488" s="267">
        <f>IF(OR(Is_Loading,LEN($A488)=0),"",SWDATA!Z473)</f>
        <v>0</v>
      </c>
      <c r="AH488" s="266" t="str">
        <f t="shared" si="1744"/>
        <v/>
      </c>
      <c r="AI488" s="266">
        <f>IF(OR(Is_Loading,LEN($A488)=0),"",SWDATA!AB473)</f>
        <v>0</v>
      </c>
      <c r="AJ488" s="267">
        <f>IF(OR(Is_Loading,LEN($A488)=0),"",SWDATA!AC473)</f>
        <v>0</v>
      </c>
      <c r="AK488" s="267">
        <f>IF(OR(Is_Loading,LEN($A488)=0),"",SWDATA!AD473)</f>
        <v>0</v>
      </c>
      <c r="AL488" s="266" t="str">
        <f t="shared" si="1745"/>
        <v/>
      </c>
      <c r="AM488" s="266">
        <f>IF(OR(Is_Loading,LEN($A488)=0),"",SWDATA!AF473)</f>
        <v>0</v>
      </c>
      <c r="AN488" s="267">
        <f>IF(OR(Is_Loading,LEN($A488)=0),"",SWDATA!AG473)</f>
        <v>0</v>
      </c>
      <c r="AO488" s="323">
        <f>IF(OR(Is_Loading,LEN($A488)=0),"",SWDATA!AH473)</f>
        <v>0</v>
      </c>
      <c r="AP488" s="320" t="str">
        <f t="shared" si="1746"/>
        <v/>
      </c>
      <c r="AQ488" s="266">
        <f>IF(OR(Is_Loading,LEN($A488)=0),"",SWDATA!AJ473)</f>
        <v>0</v>
      </c>
      <c r="AR488" s="267">
        <f>IF(OR(Is_Loading,LEN($A488)=0),"",SWDATA!AK473)</f>
        <v>0</v>
      </c>
      <c r="AS488" s="267">
        <f>IF(OR(Is_Loading,LEN($A488)=0),"",SWDATA!AL473)</f>
        <v>0</v>
      </c>
      <c r="AT488" s="266" t="str">
        <f t="shared" si="1747"/>
        <v/>
      </c>
      <c r="AU488" s="266">
        <f>IF(OR(Is_Loading,LEN($A488)=0),"",SWDATA!AN473)</f>
        <v>0</v>
      </c>
      <c r="AV488" s="267">
        <f>IF(OR(Is_Loading,LEN($A488)=0),"",SWDATA!AO473)</f>
        <v>0</v>
      </c>
      <c r="AW488" s="267">
        <f>IF(OR(Is_Loading,LEN($A488)=0),"",SWDATA!AP473)</f>
        <v>0</v>
      </c>
      <c r="AX488" s="266" t="str">
        <f t="shared" si="1748"/>
        <v/>
      </c>
      <c r="AY488" s="266">
        <f>IF(OR(Is_Loading,LEN($A488)=0),"",SWDATA!AR473)</f>
        <v>0</v>
      </c>
      <c r="AZ488" s="267">
        <f>IF(OR(Is_Loading,LEN($A488)=0),"",SWDATA!AS473)</f>
        <v>0</v>
      </c>
      <c r="BA488" s="267">
        <f>IF(OR(Is_Loading,LEN($A488)=0),"",SWDATA!AT473)</f>
        <v>0</v>
      </c>
      <c r="BB488" s="266" t="str">
        <f t="shared" si="1749"/>
        <v/>
      </c>
      <c r="BC488" s="266">
        <f>IF(OR(Is_Loading,LEN($A488)=0),"",SWDATA!AV473)</f>
        <v>0</v>
      </c>
      <c r="BD488" s="267">
        <f>IF(OR(Is_Loading,LEN($A488)=0),"",SWDATA!AW473)</f>
        <v>0</v>
      </c>
      <c r="BE488" s="323">
        <f>IF(OR(Is_Loading,LEN($A488)=0),"",SWDATA!AX473)</f>
        <v>0</v>
      </c>
      <c r="BF488" s="320" t="str">
        <f t="shared" si="1750"/>
        <v/>
      </c>
      <c r="BG488" s="11"/>
      <c r="BH488" s="11"/>
      <c r="BI488" s="11"/>
      <c r="BJ488" s="11"/>
      <c r="BK488" s="11"/>
      <c r="BL488" s="11"/>
      <c r="BM488" s="11"/>
      <c r="BN488" s="11"/>
      <c r="BO488" s="11"/>
      <c r="BP488" s="11"/>
      <c r="BQ488" s="11"/>
      <c r="BR488" s="11"/>
      <c r="BS488" s="11"/>
      <c r="BT488" s="11"/>
      <c r="BU488" s="11"/>
      <c r="BV488" s="11"/>
      <c r="BW488" s="11"/>
      <c r="BX488" s="11"/>
      <c r="BY488" s="11"/>
      <c r="BZ488" s="11"/>
      <c r="CA488" s="11"/>
      <c r="CB488" s="11"/>
      <c r="CC488" s="11"/>
      <c r="CD488" s="11"/>
      <c r="CE488" s="11"/>
      <c r="CF488" s="11"/>
      <c r="CG488" s="11"/>
      <c r="CH488" s="11"/>
      <c r="CI488" s="11"/>
      <c r="CJ488" s="11"/>
      <c r="CK488" s="11"/>
      <c r="CL488" s="11"/>
      <c r="CM488" s="11"/>
      <c r="CN488" s="351"/>
      <c r="CO488" s="351"/>
      <c r="CP488" s="351"/>
      <c r="CQ488" s="351"/>
      <c r="CR488" s="351"/>
      <c r="CS488" s="351"/>
      <c r="CT488" s="351"/>
      <c r="CU488" s="351"/>
      <c r="CV488" s="351"/>
      <c r="CW488" s="351"/>
      <c r="CX488" s="351"/>
      <c r="CY488" s="351"/>
      <c r="CZ488" s="351"/>
      <c r="DA488" s="351"/>
      <c r="DB488" s="351"/>
      <c r="DC488" s="351"/>
      <c r="DD488" s="351"/>
      <c r="DE488" s="351"/>
      <c r="DF488" s="351"/>
      <c r="DG488" s="351"/>
      <c r="DH488" s="351"/>
      <c r="DI488" s="351"/>
      <c r="DJ488" s="351"/>
      <c r="DK488" s="351"/>
      <c r="DL488" s="351"/>
      <c r="DM488" s="351"/>
      <c r="DN488" s="351"/>
      <c r="DS488" s="372"/>
      <c r="DT488" s="374"/>
      <c r="DU488" s="375"/>
      <c r="DV488" s="375"/>
      <c r="DW488" s="375"/>
      <c r="DX488" s="375">
        <v>1</v>
      </c>
      <c r="DY488" s="375">
        <f t="shared" si="1867"/>
        <v>0</v>
      </c>
      <c r="DZ488" s="375">
        <f t="shared" si="1868"/>
        <v>0</v>
      </c>
      <c r="EA488" s="375">
        <f t="shared" si="1869"/>
        <v>1</v>
      </c>
      <c r="EB488" s="375">
        <f t="shared" si="1870"/>
        <v>0</v>
      </c>
      <c r="EC488" s="375">
        <f t="shared" si="1871"/>
        <v>0</v>
      </c>
      <c r="ED488" s="375">
        <f t="shared" si="1872"/>
        <v>1</v>
      </c>
      <c r="EE488" s="375">
        <f t="shared" si="1873"/>
        <v>0</v>
      </c>
      <c r="EF488" s="375">
        <f t="shared" si="1874"/>
        <v>0</v>
      </c>
      <c r="EG488" s="375">
        <f t="shared" si="1875"/>
        <v>1</v>
      </c>
      <c r="EH488" s="375">
        <f t="shared" si="1876"/>
        <v>0</v>
      </c>
      <c r="EI488" s="375">
        <f t="shared" si="1877"/>
        <v>0</v>
      </c>
      <c r="EJ488" s="375">
        <f t="shared" si="1878"/>
        <v>1</v>
      </c>
      <c r="EK488" s="375">
        <f t="shared" si="1879"/>
        <v>0</v>
      </c>
      <c r="EL488" s="375">
        <f t="shared" si="1880"/>
        <v>0</v>
      </c>
      <c r="EM488" s="375">
        <f t="shared" si="1881"/>
        <v>1</v>
      </c>
      <c r="EN488" s="375">
        <f t="shared" si="1882"/>
        <v>0</v>
      </c>
      <c r="EO488" s="375">
        <f t="shared" si="1883"/>
        <v>0</v>
      </c>
      <c r="EP488" s="375">
        <f t="shared" si="1884"/>
        <v>1</v>
      </c>
      <c r="EQ488" s="375">
        <f t="shared" si="1885"/>
        <v>0</v>
      </c>
      <c r="ER488" s="375">
        <f t="shared" si="1886"/>
        <v>0</v>
      </c>
      <c r="ES488" s="375">
        <f t="shared" si="1887"/>
        <v>1</v>
      </c>
      <c r="ET488" s="375">
        <f t="shared" si="1888"/>
        <v>0</v>
      </c>
      <c r="EU488" s="375">
        <f t="shared" si="1889"/>
        <v>0</v>
      </c>
      <c r="EV488" s="375">
        <f t="shared" si="1890"/>
        <v>1</v>
      </c>
      <c r="EW488" s="375">
        <f t="shared" si="1891"/>
        <v>0</v>
      </c>
      <c r="EX488" s="375">
        <f t="shared" si="1892"/>
        <v>0</v>
      </c>
      <c r="EY488" s="375">
        <f t="shared" si="1893"/>
        <v>1</v>
      </c>
      <c r="EZ488" s="375">
        <f t="shared" si="1894"/>
        <v>0</v>
      </c>
      <c r="FA488" s="375">
        <f t="shared" si="1895"/>
        <v>0</v>
      </c>
      <c r="FB488" s="375">
        <f t="shared" si="1896"/>
        <v>1</v>
      </c>
      <c r="FC488" s="375">
        <f t="shared" si="1897"/>
        <v>0</v>
      </c>
      <c r="FD488" s="375">
        <f t="shared" si="1898"/>
        <v>0</v>
      </c>
      <c r="FE488" s="376"/>
      <c r="FF488" s="372"/>
      <c r="FG488" s="372"/>
      <c r="FH488" s="372"/>
      <c r="FI488" s="372"/>
      <c r="FJ488" s="372"/>
      <c r="FK488" s="372"/>
      <c r="FL488" s="372"/>
      <c r="FM488" s="372"/>
      <c r="FN488" s="372"/>
      <c r="FO488" s="372"/>
      <c r="FP488" s="372"/>
      <c r="FQ488" s="372"/>
      <c r="FR488" s="372"/>
      <c r="FS488" s="372"/>
      <c r="FT488" s="372"/>
      <c r="FU488" s="372"/>
      <c r="FV488" s="372"/>
      <c r="FW488" s="372"/>
      <c r="FX488" s="372"/>
      <c r="FY488" s="372"/>
      <c r="FZ488" s="372"/>
      <c r="GA488" s="372"/>
      <c r="GB488" s="372"/>
      <c r="GC488" s="372"/>
      <c r="GD488" s="372"/>
      <c r="GE488" s="372"/>
      <c r="GF488" s="372"/>
      <c r="GG488" s="372"/>
      <c r="GH488" s="372"/>
      <c r="GI488" s="372"/>
      <c r="GJ488" s="372"/>
      <c r="GK488" s="372"/>
      <c r="GL488" s="372"/>
      <c r="GM488" s="372"/>
      <c r="GN488" s="372"/>
      <c r="GO488" s="372"/>
      <c r="GP488" s="372"/>
      <c r="GQ488" s="372"/>
      <c r="GR488" s="372"/>
      <c r="GS488" s="372"/>
      <c r="GT488" s="372"/>
      <c r="GU488" s="372"/>
      <c r="GV488" s="372"/>
      <c r="GW488" s="372"/>
      <c r="GX488" s="372"/>
      <c r="GY488" s="372"/>
      <c r="GZ488" s="372"/>
      <c r="HA488" s="372"/>
      <c r="HB488" s="372"/>
      <c r="HC488" s="372"/>
    </row>
    <row r="489" spans="1:211" s="373" customFormat="1" ht="15" customHeight="1" thickBot="1" x14ac:dyDescent="0.25">
      <c r="A489" s="366">
        <f>SWDATA!O474</f>
        <v>0</v>
      </c>
      <c r="B489" s="366">
        <f>SWDATA!M474</f>
        <v>0</v>
      </c>
      <c r="C489" s="351">
        <f>IF(AND(SWDATA!M474=1,SWDATA!Q474="promotions"),SWDATA!P474,0)</f>
        <v>0</v>
      </c>
      <c r="D489" s="367">
        <f>ROW(SWDATA!M474)</f>
        <v>474</v>
      </c>
      <c r="E489" s="368">
        <f ca="1">IF(AND(B489=1,UPPER(HLOOKUP(D489+12,'Metrics &amp; Attributes View'!$13:$31,19,0))&lt;&gt;"SBOM"),1,0)</f>
        <v>0</v>
      </c>
      <c r="F489" s="369">
        <f t="shared" si="1738"/>
        <v>1</v>
      </c>
      <c r="G489" s="366" t="str">
        <f t="shared" si="1739"/>
        <v/>
      </c>
      <c r="H489" s="370"/>
      <c r="J489" s="238">
        <f t="shared" si="1740"/>
        <v>0</v>
      </c>
      <c r="K489" s="239" t="str">
        <f t="shared" si="1741"/>
        <v/>
      </c>
      <c r="L489" s="342"/>
      <c r="M489" s="345"/>
      <c r="N489" s="340" t="str">
        <f>IF(LEN(SWDATA!F474)=0,"",N488)</f>
        <v/>
      </c>
      <c r="O489" s="296" t="str">
        <f>IF(LEN(SWDATA!G474)=0,"",O488)</f>
        <v/>
      </c>
      <c r="P489" s="297" t="str">
        <f>IF(LEN(SWDATA!C474)=0,"",SWDATA!C474)</f>
        <v/>
      </c>
      <c r="Q489" s="312" t="str">
        <f t="shared" si="1742"/>
        <v/>
      </c>
      <c r="R489" s="223" t="s">
        <v>262</v>
      </c>
      <c r="S489" s="224"/>
      <c r="T489" s="224"/>
      <c r="U489" s="264" t="s">
        <v>603</v>
      </c>
      <c r="V489" s="205" t="s">
        <v>221</v>
      </c>
      <c r="W489" s="266">
        <f>IF(OR(Is_Loading,LEN($A489)=0),"",SWDATA!P474)</f>
        <v>0</v>
      </c>
      <c r="X489" s="267">
        <f>IF(OR(Is_Loading,LEN($A489)=0),"",SWDATA!Q474)</f>
        <v>0</v>
      </c>
      <c r="Y489" s="267">
        <f>IF(OR(Is_Loading,LEN($A489)=0),"",SWDATA!R474)</f>
        <v>0</v>
      </c>
      <c r="Z489" s="266" t="str">
        <f t="shared" si="1899"/>
        <v/>
      </c>
      <c r="AA489" s="266">
        <f>IF(OR(Is_Loading,LEN($A489)=0),"",SWDATA!T474)</f>
        <v>0</v>
      </c>
      <c r="AB489" s="267">
        <f>IF(OR(Is_Loading,LEN($A489)=0),"",SWDATA!U474)</f>
        <v>0</v>
      </c>
      <c r="AC489" s="267">
        <f>IF(OR(Is_Loading,LEN($A489)=0),"",SWDATA!V474)</f>
        <v>0</v>
      </c>
      <c r="AD489" s="266" t="str">
        <f t="shared" si="1743"/>
        <v/>
      </c>
      <c r="AE489" s="266">
        <f>IF(OR(Is_Loading,LEN($A489)=0),"",SWDATA!X474)</f>
        <v>0</v>
      </c>
      <c r="AF489" s="267">
        <f>IF(OR(Is_Loading,LEN($A489)=0),"",SWDATA!Y474)</f>
        <v>0</v>
      </c>
      <c r="AG489" s="267">
        <f>IF(OR(Is_Loading,LEN($A489)=0),"",SWDATA!Z474)</f>
        <v>0</v>
      </c>
      <c r="AH489" s="266" t="str">
        <f t="shared" si="1744"/>
        <v/>
      </c>
      <c r="AI489" s="266">
        <f>IF(OR(Is_Loading,LEN($A489)=0),"",SWDATA!AB474)</f>
        <v>0</v>
      </c>
      <c r="AJ489" s="267">
        <f>IF(OR(Is_Loading,LEN($A489)=0),"",SWDATA!AC474)</f>
        <v>0</v>
      </c>
      <c r="AK489" s="267">
        <f>IF(OR(Is_Loading,LEN($A489)=0),"",SWDATA!AD474)</f>
        <v>0</v>
      </c>
      <c r="AL489" s="266" t="str">
        <f t="shared" si="1745"/>
        <v/>
      </c>
      <c r="AM489" s="266">
        <f>IF(OR(Is_Loading,LEN($A489)=0),"",SWDATA!AF474)</f>
        <v>0</v>
      </c>
      <c r="AN489" s="267">
        <f>IF(OR(Is_Loading,LEN($A489)=0),"",SWDATA!AG474)</f>
        <v>0</v>
      </c>
      <c r="AO489" s="323">
        <f>IF(OR(Is_Loading,LEN($A489)=0),"",SWDATA!AH474)</f>
        <v>0</v>
      </c>
      <c r="AP489" s="320" t="str">
        <f t="shared" si="1746"/>
        <v/>
      </c>
      <c r="AQ489" s="266">
        <f>IF(OR(Is_Loading,LEN($A489)=0),"",SWDATA!AJ474)</f>
        <v>0</v>
      </c>
      <c r="AR489" s="267">
        <f>IF(OR(Is_Loading,LEN($A489)=0),"",SWDATA!AK474)</f>
        <v>0</v>
      </c>
      <c r="AS489" s="267">
        <f>IF(OR(Is_Loading,LEN($A489)=0),"",SWDATA!AL474)</f>
        <v>0</v>
      </c>
      <c r="AT489" s="266" t="str">
        <f t="shared" si="1747"/>
        <v/>
      </c>
      <c r="AU489" s="266">
        <f>IF(OR(Is_Loading,LEN($A489)=0),"",SWDATA!AN474)</f>
        <v>0</v>
      </c>
      <c r="AV489" s="267">
        <f>IF(OR(Is_Loading,LEN($A489)=0),"",SWDATA!AO474)</f>
        <v>0</v>
      </c>
      <c r="AW489" s="267">
        <f>IF(OR(Is_Loading,LEN($A489)=0),"",SWDATA!AP474)</f>
        <v>0</v>
      </c>
      <c r="AX489" s="266" t="str">
        <f t="shared" si="1748"/>
        <v/>
      </c>
      <c r="AY489" s="266">
        <f>IF(OR(Is_Loading,LEN($A489)=0),"",SWDATA!AR474)</f>
        <v>0</v>
      </c>
      <c r="AZ489" s="267">
        <f>IF(OR(Is_Loading,LEN($A489)=0),"",SWDATA!AS474)</f>
        <v>0</v>
      </c>
      <c r="BA489" s="267">
        <f>IF(OR(Is_Loading,LEN($A489)=0),"",SWDATA!AT474)</f>
        <v>0</v>
      </c>
      <c r="BB489" s="266" t="str">
        <f t="shared" si="1749"/>
        <v/>
      </c>
      <c r="BC489" s="266">
        <f>IF(OR(Is_Loading,LEN($A489)=0),"",SWDATA!AV474)</f>
        <v>0</v>
      </c>
      <c r="BD489" s="267">
        <f>IF(OR(Is_Loading,LEN($A489)=0),"",SWDATA!AW474)</f>
        <v>0</v>
      </c>
      <c r="BE489" s="323">
        <f>IF(OR(Is_Loading,LEN($A489)=0),"",SWDATA!AX474)</f>
        <v>0</v>
      </c>
      <c r="BF489" s="320" t="str">
        <f t="shared" si="1750"/>
        <v/>
      </c>
      <c r="BG489" s="11"/>
      <c r="BH489" s="11"/>
      <c r="BI489" s="11"/>
      <c r="BJ489" s="11"/>
      <c r="BK489" s="11"/>
      <c r="BL489" s="11"/>
      <c r="BM489" s="11"/>
      <c r="BN489" s="11"/>
      <c r="BO489" s="11"/>
      <c r="BP489" s="11"/>
      <c r="BQ489" s="11"/>
      <c r="BR489" s="11"/>
      <c r="BS489" s="11"/>
      <c r="BT489" s="11"/>
      <c r="BU489" s="11"/>
      <c r="BV489" s="11"/>
      <c r="BW489" s="11"/>
      <c r="BX489" s="11"/>
      <c r="BY489" s="11"/>
      <c r="BZ489" s="11"/>
      <c r="CA489" s="11"/>
      <c r="CB489" s="11"/>
      <c r="CC489" s="11"/>
      <c r="CD489" s="11"/>
      <c r="CE489" s="11"/>
      <c r="CF489" s="11"/>
      <c r="CG489" s="11"/>
      <c r="CH489" s="11"/>
      <c r="CI489" s="11"/>
      <c r="CJ489" s="11"/>
      <c r="CK489" s="11"/>
      <c r="CL489" s="11"/>
      <c r="CM489" s="11"/>
      <c r="CN489" s="351"/>
      <c r="CO489" s="351"/>
      <c r="CP489" s="351"/>
      <c r="CQ489" s="351"/>
      <c r="CR489" s="351"/>
      <c r="CS489" s="351"/>
      <c r="CT489" s="351"/>
      <c r="CU489" s="351"/>
      <c r="CV489" s="351"/>
      <c r="CW489" s="351"/>
      <c r="CX489" s="351"/>
      <c r="CY489" s="351"/>
      <c r="CZ489" s="351"/>
      <c r="DA489" s="351"/>
      <c r="DB489" s="351"/>
      <c r="DC489" s="351"/>
      <c r="DD489" s="351"/>
      <c r="DE489" s="351"/>
      <c r="DF489" s="351"/>
      <c r="DG489" s="351"/>
      <c r="DH489" s="351"/>
      <c r="DI489" s="351"/>
      <c r="DJ489" s="351"/>
      <c r="DK489" s="351"/>
      <c r="DL489" s="351"/>
      <c r="DM489" s="351"/>
      <c r="DN489" s="351"/>
      <c r="DS489" s="372"/>
      <c r="DT489" s="374"/>
      <c r="DU489" s="375"/>
      <c r="DV489" s="375"/>
      <c r="DW489" s="375"/>
      <c r="DX489" s="375">
        <v>1</v>
      </c>
      <c r="DY489" s="375">
        <f t="shared" si="1867"/>
        <v>0</v>
      </c>
      <c r="DZ489" s="375">
        <f t="shared" si="1868"/>
        <v>0</v>
      </c>
      <c r="EA489" s="375">
        <f t="shared" si="1869"/>
        <v>1</v>
      </c>
      <c r="EB489" s="375">
        <f t="shared" si="1870"/>
        <v>0</v>
      </c>
      <c r="EC489" s="375">
        <f t="shared" si="1871"/>
        <v>0</v>
      </c>
      <c r="ED489" s="375">
        <f t="shared" si="1872"/>
        <v>1</v>
      </c>
      <c r="EE489" s="375">
        <f t="shared" si="1873"/>
        <v>0</v>
      </c>
      <c r="EF489" s="375">
        <f t="shared" si="1874"/>
        <v>0</v>
      </c>
      <c r="EG489" s="375">
        <f t="shared" si="1875"/>
        <v>1</v>
      </c>
      <c r="EH489" s="375">
        <f t="shared" si="1876"/>
        <v>0</v>
      </c>
      <c r="EI489" s="375">
        <f t="shared" si="1877"/>
        <v>0</v>
      </c>
      <c r="EJ489" s="375">
        <f t="shared" si="1878"/>
        <v>1</v>
      </c>
      <c r="EK489" s="375">
        <f t="shared" si="1879"/>
        <v>0</v>
      </c>
      <c r="EL489" s="375">
        <f t="shared" si="1880"/>
        <v>0</v>
      </c>
      <c r="EM489" s="375">
        <f t="shared" si="1881"/>
        <v>1</v>
      </c>
      <c r="EN489" s="375">
        <f t="shared" si="1882"/>
        <v>0</v>
      </c>
      <c r="EO489" s="375">
        <f t="shared" si="1883"/>
        <v>0</v>
      </c>
      <c r="EP489" s="375">
        <f t="shared" si="1884"/>
        <v>1</v>
      </c>
      <c r="EQ489" s="375">
        <f t="shared" si="1885"/>
        <v>0</v>
      </c>
      <c r="ER489" s="375">
        <f t="shared" si="1886"/>
        <v>0</v>
      </c>
      <c r="ES489" s="375">
        <f t="shared" si="1887"/>
        <v>1</v>
      </c>
      <c r="ET489" s="375">
        <f t="shared" si="1888"/>
        <v>0</v>
      </c>
      <c r="EU489" s="375">
        <f t="shared" si="1889"/>
        <v>0</v>
      </c>
      <c r="EV489" s="375">
        <f t="shared" si="1890"/>
        <v>1</v>
      </c>
      <c r="EW489" s="375">
        <f t="shared" si="1891"/>
        <v>0</v>
      </c>
      <c r="EX489" s="375">
        <f t="shared" si="1892"/>
        <v>0</v>
      </c>
      <c r="EY489" s="375">
        <f t="shared" si="1893"/>
        <v>1</v>
      </c>
      <c r="EZ489" s="375">
        <f t="shared" si="1894"/>
        <v>0</v>
      </c>
      <c r="FA489" s="375">
        <f t="shared" si="1895"/>
        <v>0</v>
      </c>
      <c r="FB489" s="375">
        <f t="shared" si="1896"/>
        <v>1</v>
      </c>
      <c r="FC489" s="375">
        <f t="shared" si="1897"/>
        <v>0</v>
      </c>
      <c r="FD489" s="375">
        <f t="shared" si="1898"/>
        <v>0</v>
      </c>
      <c r="FE489" s="376"/>
      <c r="FF489" s="372"/>
      <c r="FG489" s="372"/>
      <c r="FH489" s="372"/>
      <c r="FI489" s="372"/>
      <c r="FJ489" s="372"/>
      <c r="FK489" s="372"/>
      <c r="FL489" s="372"/>
      <c r="FM489" s="372"/>
      <c r="FN489" s="372"/>
      <c r="FO489" s="372"/>
      <c r="FP489" s="372"/>
      <c r="FQ489" s="372"/>
      <c r="FR489" s="372"/>
      <c r="FS489" s="372"/>
      <c r="FT489" s="372"/>
      <c r="FU489" s="372"/>
      <c r="FV489" s="372"/>
      <c r="FW489" s="372"/>
      <c r="FX489" s="372"/>
      <c r="FY489" s="372"/>
      <c r="FZ489" s="372"/>
      <c r="GA489" s="372"/>
      <c r="GB489" s="372"/>
      <c r="GC489" s="372"/>
      <c r="GD489" s="372"/>
      <c r="GE489" s="372"/>
      <c r="GF489" s="372"/>
      <c r="GG489" s="372"/>
      <c r="GH489" s="372"/>
      <c r="GI489" s="372"/>
      <c r="GJ489" s="372"/>
      <c r="GK489" s="372"/>
      <c r="GL489" s="372"/>
      <c r="GM489" s="372"/>
      <c r="GN489" s="372"/>
      <c r="GO489" s="372"/>
      <c r="GP489" s="372"/>
      <c r="GQ489" s="372"/>
      <c r="GR489" s="372"/>
      <c r="GS489" s="372"/>
      <c r="GT489" s="372"/>
      <c r="GU489" s="372"/>
      <c r="GV489" s="372"/>
      <c r="GW489" s="372"/>
      <c r="GX489" s="372"/>
      <c r="GY489" s="372"/>
      <c r="GZ489" s="372"/>
      <c r="HA489" s="372"/>
      <c r="HB489" s="372"/>
      <c r="HC489" s="372"/>
    </row>
    <row r="490" spans="1:211" s="373" customFormat="1" ht="15" hidden="1" customHeight="1" outlineLevel="1" x14ac:dyDescent="0.2">
      <c r="A490" s="366">
        <f>SWDATA!O475</f>
        <v>0</v>
      </c>
      <c r="B490" s="366">
        <f>SWDATA!M475</f>
        <v>0</v>
      </c>
      <c r="C490" s="351">
        <f>IF(AND(SWDATA!M475=1,SWDATA!Q475="promotions"),SWDATA!P475,0)</f>
        <v>0</v>
      </c>
      <c r="D490" s="367">
        <f>ROW(SWDATA!M475)</f>
        <v>475</v>
      </c>
      <c r="E490" s="368">
        <f t="shared" ref="E490:E500" si="1902">B490</f>
        <v>0</v>
      </c>
      <c r="F490" s="369">
        <f t="shared" si="1738"/>
        <v>1</v>
      </c>
      <c r="G490" s="366" t="str">
        <f t="shared" si="1739"/>
        <v/>
      </c>
      <c r="H490" s="370"/>
      <c r="J490" s="238">
        <f t="shared" si="1740"/>
        <v>0</v>
      </c>
      <c r="K490" s="239" t="str">
        <f t="shared" si="1741"/>
        <v/>
      </c>
      <c r="L490" s="342"/>
      <c r="M490" s="345"/>
      <c r="N490" s="340" t="str">
        <f>IF(LEN(SWDATA!F475)=0,"",N489)</f>
        <v/>
      </c>
      <c r="O490" s="296" t="str">
        <f>IF(LEN(SWDATA!G475)=0,"",O489)</f>
        <v/>
      </c>
      <c r="P490" s="297" t="str">
        <f>IF(LEN(SWDATA!C475)=0,"",SWDATA!C475)</f>
        <v/>
      </c>
      <c r="Q490" s="312" t="str">
        <f t="shared" si="1742"/>
        <v/>
      </c>
      <c r="R490" s="223" t="s">
        <v>261</v>
      </c>
      <c r="S490" s="224"/>
      <c r="T490" s="224"/>
      <c r="U490" s="264" t="s">
        <v>610</v>
      </c>
      <c r="V490" s="205" t="s">
        <v>221</v>
      </c>
      <c r="W490" s="266">
        <f>IF(OR(Is_Loading,LEN($A490)=0),"",SWDATA!P475)</f>
        <v>0</v>
      </c>
      <c r="X490" s="267">
        <f>IF(OR(Is_Loading,LEN($A490)=0),"",SWDATA!Q475)</f>
        <v>0</v>
      </c>
      <c r="Y490" s="267">
        <f>IF(OR(Is_Loading,LEN($A490)=0),"",SWDATA!R475)</f>
        <v>0</v>
      </c>
      <c r="Z490" s="266" t="str">
        <f t="shared" si="1899"/>
        <v/>
      </c>
      <c r="AA490" s="266">
        <f>IF(OR(Is_Loading,LEN($A490)=0),"",SWDATA!T475)</f>
        <v>0</v>
      </c>
      <c r="AB490" s="267">
        <f>IF(OR(Is_Loading,LEN($A490)=0),"",SWDATA!U475)</f>
        <v>0</v>
      </c>
      <c r="AC490" s="267">
        <f>IF(OR(Is_Loading,LEN($A490)=0),"",SWDATA!V475)</f>
        <v>0</v>
      </c>
      <c r="AD490" s="266" t="str">
        <f t="shared" si="1743"/>
        <v/>
      </c>
      <c r="AE490" s="266">
        <f>IF(OR(Is_Loading,LEN($A490)=0),"",SWDATA!X475)</f>
        <v>0</v>
      </c>
      <c r="AF490" s="267">
        <f>IF(OR(Is_Loading,LEN($A490)=0),"",SWDATA!Y475)</f>
        <v>0</v>
      </c>
      <c r="AG490" s="267">
        <f>IF(OR(Is_Loading,LEN($A490)=0),"",SWDATA!Z475)</f>
        <v>0</v>
      </c>
      <c r="AH490" s="266" t="str">
        <f t="shared" si="1744"/>
        <v/>
      </c>
      <c r="AI490" s="266">
        <f>IF(OR(Is_Loading,LEN($A490)=0),"",SWDATA!AB475)</f>
        <v>0</v>
      </c>
      <c r="AJ490" s="267">
        <f>IF(OR(Is_Loading,LEN($A490)=0),"",SWDATA!AC475)</f>
        <v>0</v>
      </c>
      <c r="AK490" s="267">
        <f>IF(OR(Is_Loading,LEN($A490)=0),"",SWDATA!AD475)</f>
        <v>0</v>
      </c>
      <c r="AL490" s="266" t="str">
        <f t="shared" si="1745"/>
        <v/>
      </c>
      <c r="AM490" s="266">
        <f>IF(OR(Is_Loading,LEN($A490)=0),"",SWDATA!AF475)</f>
        <v>0</v>
      </c>
      <c r="AN490" s="267">
        <f>IF(OR(Is_Loading,LEN($A490)=0),"",SWDATA!AG475)</f>
        <v>0</v>
      </c>
      <c r="AO490" s="323">
        <f>IF(OR(Is_Loading,LEN($A490)=0),"",SWDATA!AH475)</f>
        <v>0</v>
      </c>
      <c r="AP490" s="320" t="str">
        <f t="shared" si="1746"/>
        <v/>
      </c>
      <c r="AQ490" s="266">
        <f>IF(OR(Is_Loading,LEN($A490)=0),"",SWDATA!AJ475)</f>
        <v>0</v>
      </c>
      <c r="AR490" s="267">
        <f>IF(OR(Is_Loading,LEN($A490)=0),"",SWDATA!AK475)</f>
        <v>0</v>
      </c>
      <c r="AS490" s="267">
        <f>IF(OR(Is_Loading,LEN($A490)=0),"",SWDATA!AL475)</f>
        <v>0</v>
      </c>
      <c r="AT490" s="266" t="str">
        <f t="shared" si="1747"/>
        <v/>
      </c>
      <c r="AU490" s="266">
        <f>IF(OR(Is_Loading,LEN($A490)=0),"",SWDATA!AN475)</f>
        <v>0</v>
      </c>
      <c r="AV490" s="267">
        <f>IF(OR(Is_Loading,LEN($A490)=0),"",SWDATA!AO475)</f>
        <v>0</v>
      </c>
      <c r="AW490" s="267">
        <f>IF(OR(Is_Loading,LEN($A490)=0),"",SWDATA!AP475)</f>
        <v>0</v>
      </c>
      <c r="AX490" s="266" t="str">
        <f t="shared" si="1748"/>
        <v/>
      </c>
      <c r="AY490" s="266">
        <f>IF(OR(Is_Loading,LEN($A490)=0),"",SWDATA!AR475)</f>
        <v>0</v>
      </c>
      <c r="AZ490" s="267">
        <f>IF(OR(Is_Loading,LEN($A490)=0),"",SWDATA!AS475)</f>
        <v>0</v>
      </c>
      <c r="BA490" s="267">
        <f>IF(OR(Is_Loading,LEN($A490)=0),"",SWDATA!AT475)</f>
        <v>0</v>
      </c>
      <c r="BB490" s="266" t="str">
        <f t="shared" si="1749"/>
        <v/>
      </c>
      <c r="BC490" s="266">
        <f>IF(OR(Is_Loading,LEN($A490)=0),"",SWDATA!AV475)</f>
        <v>0</v>
      </c>
      <c r="BD490" s="267">
        <f>IF(OR(Is_Loading,LEN($A490)=0),"",SWDATA!AW475)</f>
        <v>0</v>
      </c>
      <c r="BE490" s="323">
        <f>IF(OR(Is_Loading,LEN($A490)=0),"",SWDATA!AX475)</f>
        <v>0</v>
      </c>
      <c r="BF490" s="320" t="str">
        <f t="shared" si="1750"/>
        <v/>
      </c>
      <c r="BG490" s="11"/>
      <c r="BH490" s="11"/>
      <c r="BI490" s="11"/>
      <c r="BJ490" s="11"/>
      <c r="BK490" s="11"/>
      <c r="BL490" s="11"/>
      <c r="BM490" s="11"/>
      <c r="BN490" s="11"/>
      <c r="BO490" s="11"/>
      <c r="BP490" s="11"/>
      <c r="BQ490" s="11"/>
      <c r="BR490" s="11"/>
      <c r="BS490" s="11"/>
      <c r="BT490" s="11"/>
      <c r="BU490" s="11"/>
      <c r="BV490" s="11"/>
      <c r="BW490" s="11"/>
      <c r="BX490" s="11"/>
      <c r="BY490" s="11"/>
      <c r="BZ490" s="11"/>
      <c r="CA490" s="11"/>
      <c r="CB490" s="11"/>
      <c r="CC490" s="11"/>
      <c r="CD490" s="11"/>
      <c r="CE490" s="11"/>
      <c r="CF490" s="11"/>
      <c r="CG490" s="11"/>
      <c r="CH490" s="11"/>
      <c r="CI490" s="11"/>
      <c r="CJ490" s="11"/>
      <c r="CK490" s="11"/>
      <c r="CL490" s="11"/>
      <c r="CM490" s="11"/>
      <c r="CN490" s="351"/>
      <c r="CO490" s="351"/>
      <c r="CP490" s="351"/>
      <c r="CQ490" s="351"/>
      <c r="CR490" s="351"/>
      <c r="CS490" s="351"/>
      <c r="CT490" s="351"/>
      <c r="CU490" s="351"/>
      <c r="CV490" s="351"/>
      <c r="CW490" s="351"/>
      <c r="CX490" s="351"/>
      <c r="CY490" s="351"/>
      <c r="CZ490" s="351"/>
      <c r="DA490" s="351"/>
      <c r="DB490" s="351"/>
      <c r="DC490" s="351"/>
      <c r="DD490" s="351"/>
      <c r="DE490" s="351"/>
      <c r="DF490" s="351"/>
      <c r="DG490" s="351"/>
      <c r="DH490" s="351"/>
      <c r="DI490" s="351"/>
      <c r="DJ490" s="351"/>
      <c r="DK490" s="351"/>
      <c r="DL490" s="351"/>
      <c r="DM490" s="351"/>
      <c r="DN490" s="351"/>
      <c r="DS490" s="372"/>
      <c r="DT490" s="374"/>
      <c r="DU490" s="375"/>
      <c r="DV490" s="375"/>
      <c r="DW490" s="375"/>
      <c r="DX490" s="375">
        <v>1</v>
      </c>
      <c r="DY490" s="375">
        <f t="shared" si="1867"/>
        <v>0</v>
      </c>
      <c r="DZ490" s="375">
        <f t="shared" si="1868"/>
        <v>0</v>
      </c>
      <c r="EA490" s="375">
        <f t="shared" si="1869"/>
        <v>1</v>
      </c>
      <c r="EB490" s="375">
        <f t="shared" si="1870"/>
        <v>0</v>
      </c>
      <c r="EC490" s="375">
        <f t="shared" si="1871"/>
        <v>0</v>
      </c>
      <c r="ED490" s="375">
        <f t="shared" si="1872"/>
        <v>1</v>
      </c>
      <c r="EE490" s="375">
        <f t="shared" si="1873"/>
        <v>0</v>
      </c>
      <c r="EF490" s="375">
        <f t="shared" si="1874"/>
        <v>0</v>
      </c>
      <c r="EG490" s="375">
        <f t="shared" si="1875"/>
        <v>1</v>
      </c>
      <c r="EH490" s="375">
        <f t="shared" si="1876"/>
        <v>0</v>
      </c>
      <c r="EI490" s="375">
        <f t="shared" si="1877"/>
        <v>0</v>
      </c>
      <c r="EJ490" s="375">
        <f t="shared" si="1878"/>
        <v>1</v>
      </c>
      <c r="EK490" s="375">
        <f t="shared" si="1879"/>
        <v>0</v>
      </c>
      <c r="EL490" s="375">
        <f t="shared" si="1880"/>
        <v>0</v>
      </c>
      <c r="EM490" s="375">
        <f t="shared" si="1881"/>
        <v>1</v>
      </c>
      <c r="EN490" s="375">
        <f t="shared" si="1882"/>
        <v>0</v>
      </c>
      <c r="EO490" s="375">
        <f t="shared" si="1883"/>
        <v>0</v>
      </c>
      <c r="EP490" s="375">
        <f t="shared" si="1884"/>
        <v>1</v>
      </c>
      <c r="EQ490" s="375">
        <f t="shared" si="1885"/>
        <v>0</v>
      </c>
      <c r="ER490" s="375">
        <f t="shared" si="1886"/>
        <v>0</v>
      </c>
      <c r="ES490" s="375">
        <f t="shared" si="1887"/>
        <v>1</v>
      </c>
      <c r="ET490" s="375">
        <f t="shared" si="1888"/>
        <v>0</v>
      </c>
      <c r="EU490" s="375">
        <f t="shared" si="1889"/>
        <v>0</v>
      </c>
      <c r="EV490" s="375">
        <f t="shared" si="1890"/>
        <v>1</v>
      </c>
      <c r="EW490" s="375">
        <f t="shared" si="1891"/>
        <v>0</v>
      </c>
      <c r="EX490" s="375">
        <f t="shared" si="1892"/>
        <v>0</v>
      </c>
      <c r="EY490" s="375">
        <f t="shared" si="1893"/>
        <v>1</v>
      </c>
      <c r="EZ490" s="375">
        <f t="shared" si="1894"/>
        <v>0</v>
      </c>
      <c r="FA490" s="375">
        <f t="shared" si="1895"/>
        <v>0</v>
      </c>
      <c r="FB490" s="375">
        <f t="shared" si="1896"/>
        <v>1</v>
      </c>
      <c r="FC490" s="375">
        <f t="shared" si="1897"/>
        <v>0</v>
      </c>
      <c r="FD490" s="375">
        <f t="shared" si="1898"/>
        <v>0</v>
      </c>
      <c r="FE490" s="376"/>
      <c r="FF490" s="372"/>
      <c r="FG490" s="372"/>
      <c r="FH490" s="372"/>
      <c r="FI490" s="372"/>
      <c r="FJ490" s="372"/>
      <c r="FK490" s="372"/>
      <c r="FL490" s="372"/>
      <c r="FM490" s="372"/>
      <c r="FN490" s="372"/>
      <c r="FO490" s="372"/>
      <c r="FP490" s="372"/>
      <c r="FQ490" s="372"/>
      <c r="FR490" s="372"/>
      <c r="FS490" s="372"/>
      <c r="FT490" s="372"/>
      <c r="FU490" s="372"/>
      <c r="FV490" s="372"/>
      <c r="FW490" s="372"/>
      <c r="FX490" s="372"/>
      <c r="FY490" s="372"/>
      <c r="FZ490" s="372"/>
      <c r="GA490" s="372"/>
      <c r="GB490" s="372"/>
      <c r="GC490" s="372"/>
      <c r="GD490" s="372"/>
      <c r="GE490" s="372"/>
      <c r="GF490" s="372"/>
      <c r="GG490" s="372"/>
      <c r="GH490" s="372"/>
      <c r="GI490" s="372"/>
      <c r="GJ490" s="372"/>
      <c r="GK490" s="372"/>
      <c r="GL490" s="372"/>
      <c r="GM490" s="372"/>
      <c r="GN490" s="372"/>
      <c r="GO490" s="372"/>
      <c r="GP490" s="372"/>
      <c r="GQ490" s="372"/>
      <c r="GR490" s="372"/>
      <c r="GS490" s="372"/>
      <c r="GT490" s="372"/>
      <c r="GU490" s="372"/>
      <c r="GV490" s="372"/>
      <c r="GW490" s="372"/>
      <c r="GX490" s="372"/>
      <c r="GY490" s="372"/>
      <c r="GZ490" s="372"/>
      <c r="HA490" s="372"/>
      <c r="HB490" s="372"/>
      <c r="HC490" s="372"/>
    </row>
    <row r="491" spans="1:211" s="373" customFormat="1" ht="15" hidden="1" customHeight="1" outlineLevel="1" x14ac:dyDescent="0.2">
      <c r="A491" s="366">
        <f>SWDATA!O476</f>
        <v>0</v>
      </c>
      <c r="B491" s="366">
        <f>SWDATA!M476</f>
        <v>0</v>
      </c>
      <c r="C491" s="351">
        <f>IF(AND(SWDATA!M476=1,SWDATA!Q476="promotions"),SWDATA!P476,0)</f>
        <v>0</v>
      </c>
      <c r="D491" s="367">
        <f>ROW(SWDATA!M476)</f>
        <v>476</v>
      </c>
      <c r="E491" s="368">
        <f t="shared" si="1902"/>
        <v>0</v>
      </c>
      <c r="F491" s="369">
        <f t="shared" si="1738"/>
        <v>1</v>
      </c>
      <c r="G491" s="366" t="str">
        <f t="shared" si="1739"/>
        <v/>
      </c>
      <c r="H491" s="370"/>
      <c r="J491" s="238">
        <f t="shared" si="1740"/>
        <v>0</v>
      </c>
      <c r="K491" s="239" t="str">
        <f t="shared" si="1741"/>
        <v/>
      </c>
      <c r="L491" s="342"/>
      <c r="M491" s="345"/>
      <c r="N491" s="340" t="str">
        <f>IF(LEN(SWDATA!F476)=0,"",N490)</f>
        <v/>
      </c>
      <c r="O491" s="296" t="str">
        <f>IF(LEN(SWDATA!G476)=0,"",O490)</f>
        <v/>
      </c>
      <c r="P491" s="297" t="str">
        <f>IF(LEN(SWDATA!C476)=0,"",SWDATA!C476)</f>
        <v/>
      </c>
      <c r="Q491" s="312" t="str">
        <f t="shared" si="1742"/>
        <v/>
      </c>
      <c r="R491" s="223" t="s">
        <v>261</v>
      </c>
      <c r="S491" s="224"/>
      <c r="T491" s="224"/>
      <c r="U491" s="264" t="s">
        <v>612</v>
      </c>
      <c r="V491" s="205" t="s">
        <v>221</v>
      </c>
      <c r="W491" s="266">
        <f>IF(OR(Is_Loading,LEN($A491)=0),"",SWDATA!P476)</f>
        <v>0</v>
      </c>
      <c r="X491" s="267">
        <f>IF(OR(Is_Loading,LEN($A491)=0),"",SWDATA!Q476)</f>
        <v>0</v>
      </c>
      <c r="Y491" s="267">
        <f>IF(OR(Is_Loading,LEN($A491)=0),"",SWDATA!R476)</f>
        <v>0</v>
      </c>
      <c r="Z491" s="266" t="str">
        <f t="shared" si="1899"/>
        <v/>
      </c>
      <c r="AA491" s="266">
        <f>IF(OR(Is_Loading,LEN($A491)=0),"",SWDATA!T476)</f>
        <v>0</v>
      </c>
      <c r="AB491" s="267">
        <f>IF(OR(Is_Loading,LEN($A491)=0),"",SWDATA!U476)</f>
        <v>0</v>
      </c>
      <c r="AC491" s="267">
        <f>IF(OR(Is_Loading,LEN($A491)=0),"",SWDATA!V476)</f>
        <v>0</v>
      </c>
      <c r="AD491" s="266" t="str">
        <f t="shared" si="1743"/>
        <v/>
      </c>
      <c r="AE491" s="266">
        <f>IF(OR(Is_Loading,LEN($A491)=0),"",SWDATA!X476)</f>
        <v>0</v>
      </c>
      <c r="AF491" s="267">
        <f>IF(OR(Is_Loading,LEN($A491)=0),"",SWDATA!Y476)</f>
        <v>0</v>
      </c>
      <c r="AG491" s="267">
        <f>IF(OR(Is_Loading,LEN($A491)=0),"",SWDATA!Z476)</f>
        <v>0</v>
      </c>
      <c r="AH491" s="266" t="str">
        <f t="shared" si="1744"/>
        <v/>
      </c>
      <c r="AI491" s="266">
        <f>IF(OR(Is_Loading,LEN($A491)=0),"",SWDATA!AB476)</f>
        <v>0</v>
      </c>
      <c r="AJ491" s="267">
        <f>IF(OR(Is_Loading,LEN($A491)=0),"",SWDATA!AC476)</f>
        <v>0</v>
      </c>
      <c r="AK491" s="267">
        <f>IF(OR(Is_Loading,LEN($A491)=0),"",SWDATA!AD476)</f>
        <v>0</v>
      </c>
      <c r="AL491" s="266" t="str">
        <f t="shared" si="1745"/>
        <v/>
      </c>
      <c r="AM491" s="266">
        <f>IF(OR(Is_Loading,LEN($A491)=0),"",SWDATA!AF476)</f>
        <v>0</v>
      </c>
      <c r="AN491" s="267">
        <f>IF(OR(Is_Loading,LEN($A491)=0),"",SWDATA!AG476)</f>
        <v>0</v>
      </c>
      <c r="AO491" s="323">
        <f>IF(OR(Is_Loading,LEN($A491)=0),"",SWDATA!AH476)</f>
        <v>0</v>
      </c>
      <c r="AP491" s="320" t="str">
        <f t="shared" si="1746"/>
        <v/>
      </c>
      <c r="AQ491" s="266">
        <f>IF(OR(Is_Loading,LEN($A491)=0),"",SWDATA!AJ476)</f>
        <v>0</v>
      </c>
      <c r="AR491" s="267">
        <f>IF(OR(Is_Loading,LEN($A491)=0),"",SWDATA!AK476)</f>
        <v>0</v>
      </c>
      <c r="AS491" s="267">
        <f>IF(OR(Is_Loading,LEN($A491)=0),"",SWDATA!AL476)</f>
        <v>0</v>
      </c>
      <c r="AT491" s="266" t="str">
        <f t="shared" si="1747"/>
        <v/>
      </c>
      <c r="AU491" s="266">
        <f>IF(OR(Is_Loading,LEN($A491)=0),"",SWDATA!AN476)</f>
        <v>0</v>
      </c>
      <c r="AV491" s="267">
        <f>IF(OR(Is_Loading,LEN($A491)=0),"",SWDATA!AO476)</f>
        <v>0</v>
      </c>
      <c r="AW491" s="267">
        <f>IF(OR(Is_Loading,LEN($A491)=0),"",SWDATA!AP476)</f>
        <v>0</v>
      </c>
      <c r="AX491" s="266" t="str">
        <f t="shared" si="1748"/>
        <v/>
      </c>
      <c r="AY491" s="266">
        <f>IF(OR(Is_Loading,LEN($A491)=0),"",SWDATA!AR476)</f>
        <v>0</v>
      </c>
      <c r="AZ491" s="267">
        <f>IF(OR(Is_Loading,LEN($A491)=0),"",SWDATA!AS476)</f>
        <v>0</v>
      </c>
      <c r="BA491" s="267">
        <f>IF(OR(Is_Loading,LEN($A491)=0),"",SWDATA!AT476)</f>
        <v>0</v>
      </c>
      <c r="BB491" s="266" t="str">
        <f t="shared" si="1749"/>
        <v/>
      </c>
      <c r="BC491" s="266">
        <f>IF(OR(Is_Loading,LEN($A491)=0),"",SWDATA!AV476)</f>
        <v>0</v>
      </c>
      <c r="BD491" s="267">
        <f>IF(OR(Is_Loading,LEN($A491)=0),"",SWDATA!AW476)</f>
        <v>0</v>
      </c>
      <c r="BE491" s="323">
        <f>IF(OR(Is_Loading,LEN($A491)=0),"",SWDATA!AX476)</f>
        <v>0</v>
      </c>
      <c r="BF491" s="320" t="str">
        <f t="shared" si="1750"/>
        <v/>
      </c>
      <c r="BG491" s="11"/>
      <c r="BH491" s="11"/>
      <c r="BI491" s="11"/>
      <c r="BJ491" s="11"/>
      <c r="BK491" s="11"/>
      <c r="BL491" s="11"/>
      <c r="BM491" s="11"/>
      <c r="BN491" s="11"/>
      <c r="BO491" s="11"/>
      <c r="BP491" s="11"/>
      <c r="BQ491" s="11"/>
      <c r="BR491" s="11"/>
      <c r="BS491" s="11"/>
      <c r="BT491" s="11"/>
      <c r="BU491" s="11"/>
      <c r="BV491" s="11"/>
      <c r="BW491" s="11"/>
      <c r="BX491" s="11"/>
      <c r="BY491" s="11"/>
      <c r="BZ491" s="11"/>
      <c r="CA491" s="11"/>
      <c r="CB491" s="11"/>
      <c r="CC491" s="11"/>
      <c r="CD491" s="11"/>
      <c r="CE491" s="11"/>
      <c r="CF491" s="11"/>
      <c r="CG491" s="11"/>
      <c r="CH491" s="11"/>
      <c r="CI491" s="11"/>
      <c r="CJ491" s="11"/>
      <c r="CK491" s="11"/>
      <c r="CL491" s="11"/>
      <c r="CM491" s="11"/>
      <c r="CN491" s="351"/>
      <c r="CO491" s="351"/>
      <c r="CP491" s="351"/>
      <c r="CQ491" s="351"/>
      <c r="CR491" s="351"/>
      <c r="CS491" s="351"/>
      <c r="CT491" s="351"/>
      <c r="CU491" s="351"/>
      <c r="CV491" s="351"/>
      <c r="CW491" s="351"/>
      <c r="CX491" s="351"/>
      <c r="CY491" s="351"/>
      <c r="CZ491" s="351"/>
      <c r="DA491" s="351"/>
      <c r="DB491" s="351"/>
      <c r="DC491" s="351"/>
      <c r="DD491" s="351"/>
      <c r="DE491" s="351"/>
      <c r="DF491" s="351"/>
      <c r="DG491" s="351"/>
      <c r="DH491" s="351"/>
      <c r="DI491" s="351"/>
      <c r="DJ491" s="351"/>
      <c r="DK491" s="351"/>
      <c r="DL491" s="351"/>
      <c r="DM491" s="351"/>
      <c r="DN491" s="351"/>
      <c r="DS491" s="372"/>
      <c r="DT491" s="374"/>
      <c r="DU491" s="375"/>
      <c r="DV491" s="375"/>
      <c r="DW491" s="375"/>
      <c r="DX491" s="375">
        <v>1</v>
      </c>
      <c r="DY491" s="375">
        <f t="shared" si="1867"/>
        <v>0</v>
      </c>
      <c r="DZ491" s="375">
        <f t="shared" si="1868"/>
        <v>0</v>
      </c>
      <c r="EA491" s="375">
        <f t="shared" si="1869"/>
        <v>1</v>
      </c>
      <c r="EB491" s="375">
        <f t="shared" si="1870"/>
        <v>0</v>
      </c>
      <c r="EC491" s="375">
        <f t="shared" si="1871"/>
        <v>0</v>
      </c>
      <c r="ED491" s="375">
        <f t="shared" si="1872"/>
        <v>1</v>
      </c>
      <c r="EE491" s="375">
        <f t="shared" si="1873"/>
        <v>0</v>
      </c>
      <c r="EF491" s="375">
        <f t="shared" si="1874"/>
        <v>0</v>
      </c>
      <c r="EG491" s="375">
        <f t="shared" si="1875"/>
        <v>1</v>
      </c>
      <c r="EH491" s="375">
        <f t="shared" si="1876"/>
        <v>0</v>
      </c>
      <c r="EI491" s="375">
        <f t="shared" si="1877"/>
        <v>0</v>
      </c>
      <c r="EJ491" s="375">
        <f t="shared" si="1878"/>
        <v>1</v>
      </c>
      <c r="EK491" s="375">
        <f t="shared" si="1879"/>
        <v>0</v>
      </c>
      <c r="EL491" s="375">
        <f t="shared" si="1880"/>
        <v>0</v>
      </c>
      <c r="EM491" s="375">
        <f t="shared" si="1881"/>
        <v>1</v>
      </c>
      <c r="EN491" s="375">
        <f t="shared" si="1882"/>
        <v>0</v>
      </c>
      <c r="EO491" s="375">
        <f t="shared" si="1883"/>
        <v>0</v>
      </c>
      <c r="EP491" s="375">
        <f t="shared" si="1884"/>
        <v>1</v>
      </c>
      <c r="EQ491" s="375">
        <f t="shared" si="1885"/>
        <v>0</v>
      </c>
      <c r="ER491" s="375">
        <f t="shared" si="1886"/>
        <v>0</v>
      </c>
      <c r="ES491" s="375">
        <f t="shared" si="1887"/>
        <v>1</v>
      </c>
      <c r="ET491" s="375">
        <f t="shared" si="1888"/>
        <v>0</v>
      </c>
      <c r="EU491" s="375">
        <f t="shared" si="1889"/>
        <v>0</v>
      </c>
      <c r="EV491" s="375">
        <f t="shared" si="1890"/>
        <v>1</v>
      </c>
      <c r="EW491" s="375">
        <f t="shared" si="1891"/>
        <v>0</v>
      </c>
      <c r="EX491" s="375">
        <f t="shared" si="1892"/>
        <v>0</v>
      </c>
      <c r="EY491" s="375">
        <f t="shared" si="1893"/>
        <v>1</v>
      </c>
      <c r="EZ491" s="375">
        <f t="shared" si="1894"/>
        <v>0</v>
      </c>
      <c r="FA491" s="375">
        <f t="shared" si="1895"/>
        <v>0</v>
      </c>
      <c r="FB491" s="375">
        <f t="shared" si="1896"/>
        <v>1</v>
      </c>
      <c r="FC491" s="375">
        <f t="shared" si="1897"/>
        <v>0</v>
      </c>
      <c r="FD491" s="375">
        <f t="shared" si="1898"/>
        <v>0</v>
      </c>
      <c r="FE491" s="376"/>
      <c r="FF491" s="372"/>
      <c r="FG491" s="372"/>
      <c r="FH491" s="372"/>
      <c r="FI491" s="372"/>
      <c r="FJ491" s="372"/>
      <c r="FK491" s="372"/>
      <c r="FL491" s="372"/>
      <c r="FM491" s="372"/>
      <c r="FN491" s="372"/>
      <c r="FO491" s="372"/>
      <c r="FP491" s="372"/>
      <c r="FQ491" s="372"/>
      <c r="FR491" s="372"/>
      <c r="FS491" s="372"/>
      <c r="FT491" s="372"/>
      <c r="FU491" s="372"/>
      <c r="FV491" s="372"/>
      <c r="FW491" s="372"/>
      <c r="FX491" s="372"/>
      <c r="FY491" s="372"/>
      <c r="FZ491" s="372"/>
      <c r="GA491" s="372"/>
      <c r="GB491" s="372"/>
      <c r="GC491" s="372"/>
      <c r="GD491" s="372"/>
      <c r="GE491" s="372"/>
      <c r="GF491" s="372"/>
      <c r="GG491" s="372"/>
      <c r="GH491" s="372"/>
      <c r="GI491" s="372"/>
      <c r="GJ491" s="372"/>
      <c r="GK491" s="372"/>
      <c r="GL491" s="372"/>
      <c r="GM491" s="372"/>
      <c r="GN491" s="372"/>
      <c r="GO491" s="372"/>
      <c r="GP491" s="372"/>
      <c r="GQ491" s="372"/>
      <c r="GR491" s="372"/>
      <c r="GS491" s="372"/>
      <c r="GT491" s="372"/>
      <c r="GU491" s="372"/>
      <c r="GV491" s="372"/>
      <c r="GW491" s="372"/>
      <c r="GX491" s="372"/>
      <c r="GY491" s="372"/>
      <c r="GZ491" s="372"/>
      <c r="HA491" s="372"/>
      <c r="HB491" s="372"/>
      <c r="HC491" s="372"/>
    </row>
    <row r="492" spans="1:211" s="373" customFormat="1" ht="15" hidden="1" customHeight="1" outlineLevel="1" x14ac:dyDescent="0.2">
      <c r="A492" s="366">
        <f>SWDATA!O477</f>
        <v>0</v>
      </c>
      <c r="B492" s="366">
        <f>SWDATA!M477</f>
        <v>0</v>
      </c>
      <c r="C492" s="351">
        <f>IF(AND(SWDATA!M477=1,SWDATA!Q477="promotions"),SWDATA!P477,0)</f>
        <v>0</v>
      </c>
      <c r="D492" s="367">
        <f>ROW(SWDATA!M477)</f>
        <v>477</v>
      </c>
      <c r="E492" s="368">
        <f t="shared" si="1902"/>
        <v>0</v>
      </c>
      <c r="F492" s="369">
        <f t="shared" si="1738"/>
        <v>1</v>
      </c>
      <c r="G492" s="366" t="str">
        <f t="shared" si="1739"/>
        <v/>
      </c>
      <c r="H492" s="370"/>
      <c r="J492" s="238">
        <f t="shared" si="1740"/>
        <v>0</v>
      </c>
      <c r="K492" s="239" t="str">
        <f t="shared" si="1741"/>
        <v/>
      </c>
      <c r="L492" s="342"/>
      <c r="M492" s="345"/>
      <c r="N492" s="340" t="str">
        <f>IF(LEN(SWDATA!F477)=0,"",N491)</f>
        <v/>
      </c>
      <c r="O492" s="296" t="str">
        <f>IF(LEN(SWDATA!G477)=0,"",O491)</f>
        <v/>
      </c>
      <c r="P492" s="297" t="str">
        <f>IF(LEN(SWDATA!C477)=0,"",SWDATA!C477)</f>
        <v/>
      </c>
      <c r="Q492" s="312" t="str">
        <f t="shared" si="1742"/>
        <v/>
      </c>
      <c r="R492" s="223" t="s">
        <v>261</v>
      </c>
      <c r="S492" s="224"/>
      <c r="T492" s="224"/>
      <c r="U492" s="264" t="s">
        <v>597</v>
      </c>
      <c r="V492" s="205" t="s">
        <v>221</v>
      </c>
      <c r="W492" s="266">
        <f>IF(OR(Is_Loading,LEN($A492)=0),"",SWDATA!P477)</f>
        <v>0</v>
      </c>
      <c r="X492" s="267">
        <f>IF(OR(Is_Loading,LEN($A492)=0),"",SWDATA!Q477)</f>
        <v>0</v>
      </c>
      <c r="Y492" s="267">
        <f>IF(OR(Is_Loading,LEN($A492)=0),"",SWDATA!R477)</f>
        <v>0</v>
      </c>
      <c r="Z492" s="266" t="str">
        <f t="shared" si="1899"/>
        <v/>
      </c>
      <c r="AA492" s="266">
        <f>IF(OR(Is_Loading,LEN($A492)=0),"",SWDATA!T477)</f>
        <v>0</v>
      </c>
      <c r="AB492" s="267">
        <f>IF(OR(Is_Loading,LEN($A492)=0),"",SWDATA!U477)</f>
        <v>0</v>
      </c>
      <c r="AC492" s="267">
        <f>IF(OR(Is_Loading,LEN($A492)=0),"",SWDATA!V477)</f>
        <v>0</v>
      </c>
      <c r="AD492" s="266" t="str">
        <f t="shared" si="1743"/>
        <v/>
      </c>
      <c r="AE492" s="266">
        <f>IF(OR(Is_Loading,LEN($A492)=0),"",SWDATA!X477)</f>
        <v>0</v>
      </c>
      <c r="AF492" s="267">
        <f>IF(OR(Is_Loading,LEN($A492)=0),"",SWDATA!Y477)</f>
        <v>0</v>
      </c>
      <c r="AG492" s="267">
        <f>IF(OR(Is_Loading,LEN($A492)=0),"",SWDATA!Z477)</f>
        <v>0</v>
      </c>
      <c r="AH492" s="266" t="str">
        <f t="shared" si="1744"/>
        <v/>
      </c>
      <c r="AI492" s="266">
        <f>IF(OR(Is_Loading,LEN($A492)=0),"",SWDATA!AB477)</f>
        <v>0</v>
      </c>
      <c r="AJ492" s="267">
        <f>IF(OR(Is_Loading,LEN($A492)=0),"",SWDATA!AC477)</f>
        <v>0</v>
      </c>
      <c r="AK492" s="267">
        <f>IF(OR(Is_Loading,LEN($A492)=0),"",SWDATA!AD477)</f>
        <v>0</v>
      </c>
      <c r="AL492" s="266" t="str">
        <f t="shared" si="1745"/>
        <v/>
      </c>
      <c r="AM492" s="266">
        <f>IF(OR(Is_Loading,LEN($A492)=0),"",SWDATA!AF477)</f>
        <v>0</v>
      </c>
      <c r="AN492" s="267">
        <f>IF(OR(Is_Loading,LEN($A492)=0),"",SWDATA!AG477)</f>
        <v>0</v>
      </c>
      <c r="AO492" s="323">
        <f>IF(OR(Is_Loading,LEN($A492)=0),"",SWDATA!AH477)</f>
        <v>0</v>
      </c>
      <c r="AP492" s="320" t="str">
        <f t="shared" si="1746"/>
        <v/>
      </c>
      <c r="AQ492" s="266">
        <f>IF(OR(Is_Loading,LEN($A492)=0),"",SWDATA!AJ477)</f>
        <v>0</v>
      </c>
      <c r="AR492" s="267">
        <f>IF(OR(Is_Loading,LEN($A492)=0),"",SWDATA!AK477)</f>
        <v>0</v>
      </c>
      <c r="AS492" s="267">
        <f>IF(OR(Is_Loading,LEN($A492)=0),"",SWDATA!AL477)</f>
        <v>0</v>
      </c>
      <c r="AT492" s="266" t="str">
        <f t="shared" si="1747"/>
        <v/>
      </c>
      <c r="AU492" s="266">
        <f>IF(OR(Is_Loading,LEN($A492)=0),"",SWDATA!AN477)</f>
        <v>0</v>
      </c>
      <c r="AV492" s="267">
        <f>IF(OR(Is_Loading,LEN($A492)=0),"",SWDATA!AO477)</f>
        <v>0</v>
      </c>
      <c r="AW492" s="267">
        <f>IF(OR(Is_Loading,LEN($A492)=0),"",SWDATA!AP477)</f>
        <v>0</v>
      </c>
      <c r="AX492" s="266" t="str">
        <f t="shared" si="1748"/>
        <v/>
      </c>
      <c r="AY492" s="266">
        <f>IF(OR(Is_Loading,LEN($A492)=0),"",SWDATA!AR477)</f>
        <v>0</v>
      </c>
      <c r="AZ492" s="267">
        <f>IF(OR(Is_Loading,LEN($A492)=0),"",SWDATA!AS477)</f>
        <v>0</v>
      </c>
      <c r="BA492" s="267">
        <f>IF(OR(Is_Loading,LEN($A492)=0),"",SWDATA!AT477)</f>
        <v>0</v>
      </c>
      <c r="BB492" s="266" t="str">
        <f t="shared" si="1749"/>
        <v/>
      </c>
      <c r="BC492" s="266">
        <f>IF(OR(Is_Loading,LEN($A492)=0),"",SWDATA!AV477)</f>
        <v>0</v>
      </c>
      <c r="BD492" s="267">
        <f>IF(OR(Is_Loading,LEN($A492)=0),"",SWDATA!AW477)</f>
        <v>0</v>
      </c>
      <c r="BE492" s="323">
        <f>IF(OR(Is_Loading,LEN($A492)=0),"",SWDATA!AX477)</f>
        <v>0</v>
      </c>
      <c r="BF492" s="320" t="str">
        <f t="shared" si="1750"/>
        <v/>
      </c>
      <c r="BG492" s="11"/>
      <c r="BH492" s="11"/>
      <c r="BI492" s="11"/>
      <c r="BJ492" s="11"/>
      <c r="BK492" s="11"/>
      <c r="BL492" s="11"/>
      <c r="BM492" s="11"/>
      <c r="BN492" s="11"/>
      <c r="BO492" s="11"/>
      <c r="BP492" s="11"/>
      <c r="BQ492" s="11"/>
      <c r="BR492" s="11"/>
      <c r="BS492" s="11"/>
      <c r="BT492" s="11"/>
      <c r="BU492" s="11"/>
      <c r="BV492" s="11"/>
      <c r="BW492" s="11"/>
      <c r="BX492" s="11"/>
      <c r="BY492" s="11"/>
      <c r="BZ492" s="11"/>
      <c r="CA492" s="11"/>
      <c r="CB492" s="11"/>
      <c r="CC492" s="11"/>
      <c r="CD492" s="11"/>
      <c r="CE492" s="11"/>
      <c r="CF492" s="11"/>
      <c r="CG492" s="11"/>
      <c r="CH492" s="11"/>
      <c r="CI492" s="11"/>
      <c r="CJ492" s="11"/>
      <c r="CK492" s="11"/>
      <c r="CL492" s="11"/>
      <c r="CM492" s="11"/>
      <c r="CN492" s="351"/>
      <c r="CO492" s="351"/>
      <c r="CP492" s="351"/>
      <c r="CQ492" s="351"/>
      <c r="CR492" s="351"/>
      <c r="CS492" s="351"/>
      <c r="CT492" s="351"/>
      <c r="CU492" s="351"/>
      <c r="CV492" s="351"/>
      <c r="CW492" s="351"/>
      <c r="CX492" s="351"/>
      <c r="CY492" s="351"/>
      <c r="CZ492" s="351"/>
      <c r="DA492" s="351"/>
      <c r="DB492" s="351"/>
      <c r="DC492" s="351"/>
      <c r="DD492" s="351"/>
      <c r="DE492" s="351"/>
      <c r="DF492" s="351"/>
      <c r="DG492" s="351"/>
      <c r="DH492" s="351"/>
      <c r="DI492" s="351"/>
      <c r="DJ492" s="351"/>
      <c r="DK492" s="351"/>
      <c r="DL492" s="351"/>
      <c r="DM492" s="351"/>
      <c r="DN492" s="351"/>
      <c r="DS492" s="372"/>
      <c r="DT492" s="374"/>
      <c r="DU492" s="375"/>
      <c r="DV492" s="375"/>
      <c r="DW492" s="375"/>
      <c r="DX492" s="375">
        <v>1</v>
      </c>
      <c r="DY492" s="375">
        <f t="shared" si="1867"/>
        <v>0</v>
      </c>
      <c r="DZ492" s="375">
        <f t="shared" si="1868"/>
        <v>0</v>
      </c>
      <c r="EA492" s="375">
        <f t="shared" si="1869"/>
        <v>1</v>
      </c>
      <c r="EB492" s="375">
        <f t="shared" si="1870"/>
        <v>0</v>
      </c>
      <c r="EC492" s="375">
        <f t="shared" si="1871"/>
        <v>0</v>
      </c>
      <c r="ED492" s="375">
        <f t="shared" si="1872"/>
        <v>1</v>
      </c>
      <c r="EE492" s="375">
        <f t="shared" si="1873"/>
        <v>0</v>
      </c>
      <c r="EF492" s="375">
        <f t="shared" si="1874"/>
        <v>0</v>
      </c>
      <c r="EG492" s="375">
        <f t="shared" si="1875"/>
        <v>1</v>
      </c>
      <c r="EH492" s="375">
        <f t="shared" si="1876"/>
        <v>0</v>
      </c>
      <c r="EI492" s="375">
        <f t="shared" si="1877"/>
        <v>0</v>
      </c>
      <c r="EJ492" s="375">
        <f t="shared" si="1878"/>
        <v>1</v>
      </c>
      <c r="EK492" s="375">
        <f t="shared" si="1879"/>
        <v>0</v>
      </c>
      <c r="EL492" s="375">
        <f t="shared" si="1880"/>
        <v>0</v>
      </c>
      <c r="EM492" s="375">
        <f t="shared" si="1881"/>
        <v>1</v>
      </c>
      <c r="EN492" s="375">
        <f t="shared" si="1882"/>
        <v>0</v>
      </c>
      <c r="EO492" s="375">
        <f t="shared" si="1883"/>
        <v>0</v>
      </c>
      <c r="EP492" s="375">
        <f t="shared" si="1884"/>
        <v>1</v>
      </c>
      <c r="EQ492" s="375">
        <f t="shared" si="1885"/>
        <v>0</v>
      </c>
      <c r="ER492" s="375">
        <f t="shared" si="1886"/>
        <v>0</v>
      </c>
      <c r="ES492" s="375">
        <f t="shared" si="1887"/>
        <v>1</v>
      </c>
      <c r="ET492" s="375">
        <f t="shared" si="1888"/>
        <v>0</v>
      </c>
      <c r="EU492" s="375">
        <f t="shared" si="1889"/>
        <v>0</v>
      </c>
      <c r="EV492" s="375">
        <f t="shared" si="1890"/>
        <v>1</v>
      </c>
      <c r="EW492" s="375">
        <f t="shared" si="1891"/>
        <v>0</v>
      </c>
      <c r="EX492" s="375">
        <f t="shared" si="1892"/>
        <v>0</v>
      </c>
      <c r="EY492" s="375">
        <f t="shared" si="1893"/>
        <v>1</v>
      </c>
      <c r="EZ492" s="375">
        <f t="shared" si="1894"/>
        <v>0</v>
      </c>
      <c r="FA492" s="375">
        <f t="shared" si="1895"/>
        <v>0</v>
      </c>
      <c r="FB492" s="375">
        <f t="shared" si="1896"/>
        <v>1</v>
      </c>
      <c r="FC492" s="375">
        <f t="shared" si="1897"/>
        <v>0</v>
      </c>
      <c r="FD492" s="375">
        <f t="shared" si="1898"/>
        <v>0</v>
      </c>
      <c r="FE492" s="376"/>
      <c r="FF492" s="372"/>
      <c r="FG492" s="372"/>
      <c r="FH492" s="372"/>
      <c r="FI492" s="372"/>
      <c r="FJ492" s="372"/>
      <c r="FK492" s="372"/>
      <c r="FL492" s="372"/>
      <c r="FM492" s="372"/>
      <c r="FN492" s="372"/>
      <c r="FO492" s="372"/>
      <c r="FP492" s="372"/>
      <c r="FQ492" s="372"/>
      <c r="FR492" s="372"/>
      <c r="FS492" s="372"/>
      <c r="FT492" s="372"/>
      <c r="FU492" s="372"/>
      <c r="FV492" s="372"/>
      <c r="FW492" s="372"/>
      <c r="FX492" s="372"/>
      <c r="FY492" s="372"/>
      <c r="FZ492" s="372"/>
      <c r="GA492" s="372"/>
      <c r="GB492" s="372"/>
      <c r="GC492" s="372"/>
      <c r="GD492" s="372"/>
      <c r="GE492" s="372"/>
      <c r="GF492" s="372"/>
      <c r="GG492" s="372"/>
      <c r="GH492" s="372"/>
      <c r="GI492" s="372"/>
      <c r="GJ492" s="372"/>
      <c r="GK492" s="372"/>
      <c r="GL492" s="372"/>
      <c r="GM492" s="372"/>
      <c r="GN492" s="372"/>
      <c r="GO492" s="372"/>
      <c r="GP492" s="372"/>
      <c r="GQ492" s="372"/>
      <c r="GR492" s="372"/>
      <c r="GS492" s="372"/>
      <c r="GT492" s="372"/>
      <c r="GU492" s="372"/>
      <c r="GV492" s="372"/>
      <c r="GW492" s="372"/>
      <c r="GX492" s="372"/>
      <c r="GY492" s="372"/>
      <c r="GZ492" s="372"/>
      <c r="HA492" s="372"/>
      <c r="HB492" s="372"/>
      <c r="HC492" s="372"/>
    </row>
    <row r="493" spans="1:211" s="373" customFormat="1" ht="15" hidden="1" customHeight="1" outlineLevel="1" x14ac:dyDescent="0.2">
      <c r="A493" s="366">
        <f>SWDATA!O478</f>
        <v>0</v>
      </c>
      <c r="B493" s="366">
        <f>SWDATA!M478</f>
        <v>0</v>
      </c>
      <c r="C493" s="351">
        <f>IF(AND(SWDATA!M478=1,SWDATA!Q478="promotions"),SWDATA!P478,0)</f>
        <v>0</v>
      </c>
      <c r="D493" s="367">
        <f>ROW(SWDATA!M478)</f>
        <v>478</v>
      </c>
      <c r="E493" s="368">
        <f t="shared" si="1902"/>
        <v>0</v>
      </c>
      <c r="F493" s="369">
        <f t="shared" si="1738"/>
        <v>1</v>
      </c>
      <c r="G493" s="366" t="str">
        <f t="shared" si="1739"/>
        <v/>
      </c>
      <c r="H493" s="370"/>
      <c r="J493" s="238">
        <f t="shared" si="1740"/>
        <v>0</v>
      </c>
      <c r="K493" s="239" t="str">
        <f t="shared" si="1741"/>
        <v/>
      </c>
      <c r="L493" s="342"/>
      <c r="M493" s="345"/>
      <c r="N493" s="340" t="str">
        <f>IF(LEN(SWDATA!F478)=0,"",N492)</f>
        <v/>
      </c>
      <c r="O493" s="296" t="str">
        <f>IF(LEN(SWDATA!G478)=0,"",O492)</f>
        <v/>
      </c>
      <c r="P493" s="297" t="str">
        <f>IF(LEN(SWDATA!C478)=0,"",SWDATA!C478)</f>
        <v/>
      </c>
      <c r="Q493" s="312" t="str">
        <f t="shared" si="1742"/>
        <v/>
      </c>
      <c r="R493" s="223" t="s">
        <v>261</v>
      </c>
      <c r="S493" s="224"/>
      <c r="T493" s="224"/>
      <c r="U493" s="264" t="s">
        <v>599</v>
      </c>
      <c r="V493" s="205" t="s">
        <v>221</v>
      </c>
      <c r="W493" s="266">
        <f>IF(OR(Is_Loading,LEN($A493)=0),"",SWDATA!P478)</f>
        <v>0</v>
      </c>
      <c r="X493" s="267">
        <f>IF(OR(Is_Loading,LEN($A493)=0),"",SWDATA!Q478)</f>
        <v>0</v>
      </c>
      <c r="Y493" s="267">
        <f>IF(OR(Is_Loading,LEN($A493)=0),"",SWDATA!R478)</f>
        <v>0</v>
      </c>
      <c r="Z493" s="266" t="str">
        <f t="shared" si="1899"/>
        <v/>
      </c>
      <c r="AA493" s="266">
        <f>IF(OR(Is_Loading,LEN($A493)=0),"",SWDATA!T478)</f>
        <v>0</v>
      </c>
      <c r="AB493" s="267">
        <f>IF(OR(Is_Loading,LEN($A493)=0),"",SWDATA!U478)</f>
        <v>0</v>
      </c>
      <c r="AC493" s="267">
        <f>IF(OR(Is_Loading,LEN($A493)=0),"",SWDATA!V478)</f>
        <v>0</v>
      </c>
      <c r="AD493" s="266" t="str">
        <f t="shared" si="1743"/>
        <v/>
      </c>
      <c r="AE493" s="266">
        <f>IF(OR(Is_Loading,LEN($A493)=0),"",SWDATA!X478)</f>
        <v>0</v>
      </c>
      <c r="AF493" s="267">
        <f>IF(OR(Is_Loading,LEN($A493)=0),"",SWDATA!Y478)</f>
        <v>0</v>
      </c>
      <c r="AG493" s="267">
        <f>IF(OR(Is_Loading,LEN($A493)=0),"",SWDATA!Z478)</f>
        <v>0</v>
      </c>
      <c r="AH493" s="266" t="str">
        <f t="shared" si="1744"/>
        <v/>
      </c>
      <c r="AI493" s="266">
        <f>IF(OR(Is_Loading,LEN($A493)=0),"",SWDATA!AB478)</f>
        <v>0</v>
      </c>
      <c r="AJ493" s="267">
        <f>IF(OR(Is_Loading,LEN($A493)=0),"",SWDATA!AC478)</f>
        <v>0</v>
      </c>
      <c r="AK493" s="267">
        <f>IF(OR(Is_Loading,LEN($A493)=0),"",SWDATA!AD478)</f>
        <v>0</v>
      </c>
      <c r="AL493" s="266" t="str">
        <f t="shared" si="1745"/>
        <v/>
      </c>
      <c r="AM493" s="266">
        <f>IF(OR(Is_Loading,LEN($A493)=0),"",SWDATA!AF478)</f>
        <v>0</v>
      </c>
      <c r="AN493" s="267">
        <f>IF(OR(Is_Loading,LEN($A493)=0),"",SWDATA!AG478)</f>
        <v>0</v>
      </c>
      <c r="AO493" s="323">
        <f>IF(OR(Is_Loading,LEN($A493)=0),"",SWDATA!AH478)</f>
        <v>0</v>
      </c>
      <c r="AP493" s="320" t="str">
        <f t="shared" si="1746"/>
        <v/>
      </c>
      <c r="AQ493" s="266">
        <f>IF(OR(Is_Loading,LEN($A493)=0),"",SWDATA!AJ478)</f>
        <v>0</v>
      </c>
      <c r="AR493" s="267">
        <f>IF(OR(Is_Loading,LEN($A493)=0),"",SWDATA!AK478)</f>
        <v>0</v>
      </c>
      <c r="AS493" s="267">
        <f>IF(OR(Is_Loading,LEN($A493)=0),"",SWDATA!AL478)</f>
        <v>0</v>
      </c>
      <c r="AT493" s="266" t="str">
        <f t="shared" si="1747"/>
        <v/>
      </c>
      <c r="AU493" s="266">
        <f>IF(OR(Is_Loading,LEN($A493)=0),"",SWDATA!AN478)</f>
        <v>0</v>
      </c>
      <c r="AV493" s="267">
        <f>IF(OR(Is_Loading,LEN($A493)=0),"",SWDATA!AO478)</f>
        <v>0</v>
      </c>
      <c r="AW493" s="267">
        <f>IF(OR(Is_Loading,LEN($A493)=0),"",SWDATA!AP478)</f>
        <v>0</v>
      </c>
      <c r="AX493" s="266" t="str">
        <f t="shared" si="1748"/>
        <v/>
      </c>
      <c r="AY493" s="266">
        <f>IF(OR(Is_Loading,LEN($A493)=0),"",SWDATA!AR478)</f>
        <v>0</v>
      </c>
      <c r="AZ493" s="267">
        <f>IF(OR(Is_Loading,LEN($A493)=0),"",SWDATA!AS478)</f>
        <v>0</v>
      </c>
      <c r="BA493" s="267">
        <f>IF(OR(Is_Loading,LEN($A493)=0),"",SWDATA!AT478)</f>
        <v>0</v>
      </c>
      <c r="BB493" s="266" t="str">
        <f t="shared" si="1749"/>
        <v/>
      </c>
      <c r="BC493" s="266">
        <f>IF(OR(Is_Loading,LEN($A493)=0),"",SWDATA!AV478)</f>
        <v>0</v>
      </c>
      <c r="BD493" s="267">
        <f>IF(OR(Is_Loading,LEN($A493)=0),"",SWDATA!AW478)</f>
        <v>0</v>
      </c>
      <c r="BE493" s="323">
        <f>IF(OR(Is_Loading,LEN($A493)=0),"",SWDATA!AX478)</f>
        <v>0</v>
      </c>
      <c r="BF493" s="320" t="str">
        <f t="shared" si="1750"/>
        <v/>
      </c>
      <c r="BG493" s="11"/>
      <c r="BH493" s="11"/>
      <c r="BI493" s="11"/>
      <c r="BJ493" s="11"/>
      <c r="BK493" s="11"/>
      <c r="BL493" s="11"/>
      <c r="BM493" s="11"/>
      <c r="BN493" s="11"/>
      <c r="BO493" s="11"/>
      <c r="BP493" s="11"/>
      <c r="BQ493" s="11"/>
      <c r="BR493" s="11"/>
      <c r="BS493" s="11"/>
      <c r="BT493" s="11"/>
      <c r="BU493" s="11"/>
      <c r="BV493" s="11"/>
      <c r="BW493" s="11"/>
      <c r="BX493" s="11"/>
      <c r="BY493" s="11"/>
      <c r="BZ493" s="11"/>
      <c r="CA493" s="11"/>
      <c r="CB493" s="11"/>
      <c r="CC493" s="11"/>
      <c r="CD493" s="11"/>
      <c r="CE493" s="11"/>
      <c r="CF493" s="11"/>
      <c r="CG493" s="11"/>
      <c r="CH493" s="11"/>
      <c r="CI493" s="11"/>
      <c r="CJ493" s="11"/>
      <c r="CK493" s="11"/>
      <c r="CL493" s="11"/>
      <c r="CM493" s="11"/>
      <c r="CN493" s="351"/>
      <c r="CO493" s="351"/>
      <c r="CP493" s="351"/>
      <c r="CQ493" s="351"/>
      <c r="CR493" s="351"/>
      <c r="CS493" s="351"/>
      <c r="CT493" s="351"/>
      <c r="CU493" s="351"/>
      <c r="CV493" s="351"/>
      <c r="CW493" s="351"/>
      <c r="CX493" s="351"/>
      <c r="CY493" s="351"/>
      <c r="CZ493" s="351"/>
      <c r="DA493" s="351"/>
      <c r="DB493" s="351"/>
      <c r="DC493" s="351"/>
      <c r="DD493" s="351"/>
      <c r="DE493" s="351"/>
      <c r="DF493" s="351"/>
      <c r="DG493" s="351"/>
      <c r="DH493" s="351"/>
      <c r="DI493" s="351"/>
      <c r="DJ493" s="351"/>
      <c r="DK493" s="351"/>
      <c r="DL493" s="351"/>
      <c r="DM493" s="351"/>
      <c r="DN493" s="351"/>
      <c r="DS493" s="372"/>
      <c r="DT493" s="374"/>
      <c r="DU493" s="375"/>
      <c r="DV493" s="375"/>
      <c r="DW493" s="375"/>
      <c r="DX493" s="375">
        <v>1</v>
      </c>
      <c r="DY493" s="375">
        <f t="shared" si="1867"/>
        <v>0</v>
      </c>
      <c r="DZ493" s="375">
        <f t="shared" si="1868"/>
        <v>0</v>
      </c>
      <c r="EA493" s="375">
        <f t="shared" si="1869"/>
        <v>1</v>
      </c>
      <c r="EB493" s="375">
        <f t="shared" si="1870"/>
        <v>0</v>
      </c>
      <c r="EC493" s="375">
        <f t="shared" si="1871"/>
        <v>0</v>
      </c>
      <c r="ED493" s="375">
        <f t="shared" si="1872"/>
        <v>1</v>
      </c>
      <c r="EE493" s="375">
        <f t="shared" si="1873"/>
        <v>0</v>
      </c>
      <c r="EF493" s="375">
        <f t="shared" si="1874"/>
        <v>0</v>
      </c>
      <c r="EG493" s="375">
        <f t="shared" si="1875"/>
        <v>1</v>
      </c>
      <c r="EH493" s="375">
        <f t="shared" si="1876"/>
        <v>0</v>
      </c>
      <c r="EI493" s="375">
        <f t="shared" si="1877"/>
        <v>0</v>
      </c>
      <c r="EJ493" s="375">
        <f t="shared" si="1878"/>
        <v>1</v>
      </c>
      <c r="EK493" s="375">
        <f t="shared" si="1879"/>
        <v>0</v>
      </c>
      <c r="EL493" s="375">
        <f t="shared" si="1880"/>
        <v>0</v>
      </c>
      <c r="EM493" s="375">
        <f t="shared" si="1881"/>
        <v>1</v>
      </c>
      <c r="EN493" s="375">
        <f t="shared" si="1882"/>
        <v>0</v>
      </c>
      <c r="EO493" s="375">
        <f t="shared" si="1883"/>
        <v>0</v>
      </c>
      <c r="EP493" s="375">
        <f t="shared" si="1884"/>
        <v>1</v>
      </c>
      <c r="EQ493" s="375">
        <f t="shared" si="1885"/>
        <v>0</v>
      </c>
      <c r="ER493" s="375">
        <f t="shared" si="1886"/>
        <v>0</v>
      </c>
      <c r="ES493" s="375">
        <f t="shared" si="1887"/>
        <v>1</v>
      </c>
      <c r="ET493" s="375">
        <f t="shared" si="1888"/>
        <v>0</v>
      </c>
      <c r="EU493" s="375">
        <f t="shared" si="1889"/>
        <v>0</v>
      </c>
      <c r="EV493" s="375">
        <f t="shared" si="1890"/>
        <v>1</v>
      </c>
      <c r="EW493" s="375">
        <f t="shared" si="1891"/>
        <v>0</v>
      </c>
      <c r="EX493" s="375">
        <f t="shared" si="1892"/>
        <v>0</v>
      </c>
      <c r="EY493" s="375">
        <f t="shared" si="1893"/>
        <v>1</v>
      </c>
      <c r="EZ493" s="375">
        <f t="shared" si="1894"/>
        <v>0</v>
      </c>
      <c r="FA493" s="375">
        <f t="shared" si="1895"/>
        <v>0</v>
      </c>
      <c r="FB493" s="375">
        <f t="shared" si="1896"/>
        <v>1</v>
      </c>
      <c r="FC493" s="375">
        <f t="shared" si="1897"/>
        <v>0</v>
      </c>
      <c r="FD493" s="375">
        <f t="shared" si="1898"/>
        <v>0</v>
      </c>
      <c r="FE493" s="376"/>
      <c r="FF493" s="372"/>
      <c r="FG493" s="372"/>
      <c r="FH493" s="372"/>
      <c r="FI493" s="372"/>
      <c r="FJ493" s="372"/>
      <c r="FK493" s="372"/>
      <c r="FL493" s="372"/>
      <c r="FM493" s="372"/>
      <c r="FN493" s="372"/>
      <c r="FO493" s="372"/>
      <c r="FP493" s="372"/>
      <c r="FQ493" s="372"/>
      <c r="FR493" s="372"/>
      <c r="FS493" s="372"/>
      <c r="FT493" s="372"/>
      <c r="FU493" s="372"/>
      <c r="FV493" s="372"/>
      <c r="FW493" s="372"/>
      <c r="FX493" s="372"/>
      <c r="FY493" s="372"/>
      <c r="FZ493" s="372"/>
      <c r="GA493" s="372"/>
      <c r="GB493" s="372"/>
      <c r="GC493" s="372"/>
      <c r="GD493" s="372"/>
      <c r="GE493" s="372"/>
      <c r="GF493" s="372"/>
      <c r="GG493" s="372"/>
      <c r="GH493" s="372"/>
      <c r="GI493" s="372"/>
      <c r="GJ493" s="372"/>
      <c r="GK493" s="372"/>
      <c r="GL493" s="372"/>
      <c r="GM493" s="372"/>
      <c r="GN493" s="372"/>
      <c r="GO493" s="372"/>
      <c r="GP493" s="372"/>
      <c r="GQ493" s="372"/>
      <c r="GR493" s="372"/>
      <c r="GS493" s="372"/>
      <c r="GT493" s="372"/>
      <c r="GU493" s="372"/>
      <c r="GV493" s="372"/>
      <c r="GW493" s="372"/>
      <c r="GX493" s="372"/>
      <c r="GY493" s="372"/>
      <c r="GZ493" s="372"/>
      <c r="HA493" s="372"/>
      <c r="HB493" s="372"/>
      <c r="HC493" s="372"/>
    </row>
    <row r="494" spans="1:211" s="373" customFormat="1" ht="15" hidden="1" customHeight="1" outlineLevel="1" x14ac:dyDescent="0.2">
      <c r="A494" s="366">
        <f>SWDATA!O479</f>
        <v>0</v>
      </c>
      <c r="B494" s="366">
        <f>SWDATA!M479</f>
        <v>0</v>
      </c>
      <c r="C494" s="351">
        <f>IF(AND(SWDATA!M479=1,SWDATA!Q479="promotions"),SWDATA!P479,0)</f>
        <v>0</v>
      </c>
      <c r="D494" s="367">
        <f>ROW(SWDATA!M479)</f>
        <v>479</v>
      </c>
      <c r="E494" s="368">
        <f t="shared" si="1902"/>
        <v>0</v>
      </c>
      <c r="F494" s="369">
        <f t="shared" si="1738"/>
        <v>1</v>
      </c>
      <c r="G494" s="366" t="str">
        <f t="shared" si="1739"/>
        <v/>
      </c>
      <c r="H494" s="370"/>
      <c r="J494" s="238">
        <f t="shared" si="1740"/>
        <v>0</v>
      </c>
      <c r="K494" s="239" t="str">
        <f t="shared" si="1741"/>
        <v/>
      </c>
      <c r="L494" s="342"/>
      <c r="M494" s="345"/>
      <c r="N494" s="340" t="str">
        <f>IF(LEN(SWDATA!F479)=0,"",N493)</f>
        <v/>
      </c>
      <c r="O494" s="296" t="str">
        <f>IF(LEN(SWDATA!G479)=0,"",O493)</f>
        <v/>
      </c>
      <c r="P494" s="297" t="str">
        <f>IF(LEN(SWDATA!C479)=0,"",SWDATA!C479)</f>
        <v/>
      </c>
      <c r="Q494" s="312" t="str">
        <f t="shared" si="1742"/>
        <v/>
      </c>
      <c r="R494" s="223" t="s">
        <v>261</v>
      </c>
      <c r="S494" s="224"/>
      <c r="T494" s="224"/>
      <c r="U494" s="264" t="s">
        <v>600</v>
      </c>
      <c r="V494" s="205" t="s">
        <v>221</v>
      </c>
      <c r="W494" s="266">
        <f>IF(OR(Is_Loading,LEN($A494)=0),"",SWDATA!P479)</f>
        <v>0</v>
      </c>
      <c r="X494" s="267">
        <f>IF(OR(Is_Loading,LEN($A494)=0),"",SWDATA!Q479)</f>
        <v>0</v>
      </c>
      <c r="Y494" s="267">
        <f>IF(OR(Is_Loading,LEN($A494)=0),"",SWDATA!R479)</f>
        <v>0</v>
      </c>
      <c r="Z494" s="266" t="str">
        <f t="shared" si="1899"/>
        <v/>
      </c>
      <c r="AA494" s="266">
        <f>IF(OR(Is_Loading,LEN($A494)=0),"",SWDATA!T479)</f>
        <v>0</v>
      </c>
      <c r="AB494" s="267">
        <f>IF(OR(Is_Loading,LEN($A494)=0),"",SWDATA!U479)</f>
        <v>0</v>
      </c>
      <c r="AC494" s="267">
        <f>IF(OR(Is_Loading,LEN($A494)=0),"",SWDATA!V479)</f>
        <v>0</v>
      </c>
      <c r="AD494" s="266" t="str">
        <f t="shared" si="1743"/>
        <v/>
      </c>
      <c r="AE494" s="266">
        <f>IF(OR(Is_Loading,LEN($A494)=0),"",SWDATA!X479)</f>
        <v>0</v>
      </c>
      <c r="AF494" s="267">
        <f>IF(OR(Is_Loading,LEN($A494)=0),"",SWDATA!Y479)</f>
        <v>0</v>
      </c>
      <c r="AG494" s="267">
        <f>IF(OR(Is_Loading,LEN($A494)=0),"",SWDATA!Z479)</f>
        <v>0</v>
      </c>
      <c r="AH494" s="266" t="str">
        <f t="shared" si="1744"/>
        <v/>
      </c>
      <c r="AI494" s="266">
        <f>IF(OR(Is_Loading,LEN($A494)=0),"",SWDATA!AB479)</f>
        <v>0</v>
      </c>
      <c r="AJ494" s="267">
        <f>IF(OR(Is_Loading,LEN($A494)=0),"",SWDATA!AC479)</f>
        <v>0</v>
      </c>
      <c r="AK494" s="267">
        <f>IF(OR(Is_Loading,LEN($A494)=0),"",SWDATA!AD479)</f>
        <v>0</v>
      </c>
      <c r="AL494" s="266" t="str">
        <f t="shared" si="1745"/>
        <v/>
      </c>
      <c r="AM494" s="266">
        <f>IF(OR(Is_Loading,LEN($A494)=0),"",SWDATA!AF479)</f>
        <v>0</v>
      </c>
      <c r="AN494" s="267">
        <f>IF(OR(Is_Loading,LEN($A494)=0),"",SWDATA!AG479)</f>
        <v>0</v>
      </c>
      <c r="AO494" s="323">
        <f>IF(OR(Is_Loading,LEN($A494)=0),"",SWDATA!AH479)</f>
        <v>0</v>
      </c>
      <c r="AP494" s="320" t="str">
        <f t="shared" si="1746"/>
        <v/>
      </c>
      <c r="AQ494" s="266">
        <f>IF(OR(Is_Loading,LEN($A494)=0),"",SWDATA!AJ479)</f>
        <v>0</v>
      </c>
      <c r="AR494" s="267">
        <f>IF(OR(Is_Loading,LEN($A494)=0),"",SWDATA!AK479)</f>
        <v>0</v>
      </c>
      <c r="AS494" s="267">
        <f>IF(OR(Is_Loading,LEN($A494)=0),"",SWDATA!AL479)</f>
        <v>0</v>
      </c>
      <c r="AT494" s="266" t="str">
        <f t="shared" si="1747"/>
        <v/>
      </c>
      <c r="AU494" s="266">
        <f>IF(OR(Is_Loading,LEN($A494)=0),"",SWDATA!AN479)</f>
        <v>0</v>
      </c>
      <c r="AV494" s="267">
        <f>IF(OR(Is_Loading,LEN($A494)=0),"",SWDATA!AO479)</f>
        <v>0</v>
      </c>
      <c r="AW494" s="267">
        <f>IF(OR(Is_Loading,LEN($A494)=0),"",SWDATA!AP479)</f>
        <v>0</v>
      </c>
      <c r="AX494" s="266" t="str">
        <f t="shared" si="1748"/>
        <v/>
      </c>
      <c r="AY494" s="266">
        <f>IF(OR(Is_Loading,LEN($A494)=0),"",SWDATA!AR479)</f>
        <v>0</v>
      </c>
      <c r="AZ494" s="267">
        <f>IF(OR(Is_Loading,LEN($A494)=0),"",SWDATA!AS479)</f>
        <v>0</v>
      </c>
      <c r="BA494" s="267">
        <f>IF(OR(Is_Loading,LEN($A494)=0),"",SWDATA!AT479)</f>
        <v>0</v>
      </c>
      <c r="BB494" s="266" t="str">
        <f t="shared" si="1749"/>
        <v/>
      </c>
      <c r="BC494" s="266">
        <f>IF(OR(Is_Loading,LEN($A494)=0),"",SWDATA!AV479)</f>
        <v>0</v>
      </c>
      <c r="BD494" s="267">
        <f>IF(OR(Is_Loading,LEN($A494)=0),"",SWDATA!AW479)</f>
        <v>0</v>
      </c>
      <c r="BE494" s="323">
        <f>IF(OR(Is_Loading,LEN($A494)=0),"",SWDATA!AX479)</f>
        <v>0</v>
      </c>
      <c r="BF494" s="320" t="str">
        <f t="shared" si="1750"/>
        <v/>
      </c>
      <c r="BG494" s="11"/>
      <c r="BH494" s="11"/>
      <c r="BI494" s="11"/>
      <c r="BJ494" s="11"/>
      <c r="BK494" s="11"/>
      <c r="BL494" s="11"/>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1"/>
      <c r="CK494" s="11"/>
      <c r="CL494" s="11"/>
      <c r="CM494" s="11"/>
      <c r="CN494" s="351"/>
      <c r="CO494" s="351"/>
      <c r="CP494" s="351"/>
      <c r="CQ494" s="351"/>
      <c r="CR494" s="351"/>
      <c r="CS494" s="351"/>
      <c r="CT494" s="351"/>
      <c r="CU494" s="351"/>
      <c r="CV494" s="351"/>
      <c r="CW494" s="351"/>
      <c r="CX494" s="351"/>
      <c r="CY494" s="351"/>
      <c r="CZ494" s="351"/>
      <c r="DA494" s="351"/>
      <c r="DB494" s="351"/>
      <c r="DC494" s="351"/>
      <c r="DD494" s="351"/>
      <c r="DE494" s="351"/>
      <c r="DF494" s="351"/>
      <c r="DG494" s="351"/>
      <c r="DH494" s="351"/>
      <c r="DI494" s="351"/>
      <c r="DJ494" s="351"/>
      <c r="DK494" s="351"/>
      <c r="DL494" s="351"/>
      <c r="DM494" s="351"/>
      <c r="DN494" s="351"/>
      <c r="DS494" s="372"/>
      <c r="DT494" s="374"/>
      <c r="DU494" s="375"/>
      <c r="DV494" s="375"/>
      <c r="DW494" s="375"/>
      <c r="DX494" s="375">
        <v>1</v>
      </c>
      <c r="DY494" s="375">
        <f t="shared" si="1867"/>
        <v>0</v>
      </c>
      <c r="DZ494" s="375">
        <f t="shared" si="1868"/>
        <v>0</v>
      </c>
      <c r="EA494" s="375">
        <f t="shared" si="1869"/>
        <v>1</v>
      </c>
      <c r="EB494" s="375">
        <f t="shared" si="1870"/>
        <v>0</v>
      </c>
      <c r="EC494" s="375">
        <f t="shared" si="1871"/>
        <v>0</v>
      </c>
      <c r="ED494" s="375">
        <f t="shared" si="1872"/>
        <v>1</v>
      </c>
      <c r="EE494" s="375">
        <f t="shared" si="1873"/>
        <v>0</v>
      </c>
      <c r="EF494" s="375">
        <f t="shared" si="1874"/>
        <v>0</v>
      </c>
      <c r="EG494" s="375">
        <f t="shared" si="1875"/>
        <v>1</v>
      </c>
      <c r="EH494" s="375">
        <f t="shared" si="1876"/>
        <v>0</v>
      </c>
      <c r="EI494" s="375">
        <f t="shared" si="1877"/>
        <v>0</v>
      </c>
      <c r="EJ494" s="375">
        <f t="shared" si="1878"/>
        <v>1</v>
      </c>
      <c r="EK494" s="375">
        <f t="shared" si="1879"/>
        <v>0</v>
      </c>
      <c r="EL494" s="375">
        <f t="shared" si="1880"/>
        <v>0</v>
      </c>
      <c r="EM494" s="375">
        <f t="shared" si="1881"/>
        <v>1</v>
      </c>
      <c r="EN494" s="375">
        <f t="shared" si="1882"/>
        <v>0</v>
      </c>
      <c r="EO494" s="375">
        <f t="shared" si="1883"/>
        <v>0</v>
      </c>
      <c r="EP494" s="375">
        <f t="shared" si="1884"/>
        <v>1</v>
      </c>
      <c r="EQ494" s="375">
        <f t="shared" si="1885"/>
        <v>0</v>
      </c>
      <c r="ER494" s="375">
        <f t="shared" si="1886"/>
        <v>0</v>
      </c>
      <c r="ES494" s="375">
        <f t="shared" si="1887"/>
        <v>1</v>
      </c>
      <c r="ET494" s="375">
        <f t="shared" si="1888"/>
        <v>0</v>
      </c>
      <c r="EU494" s="375">
        <f t="shared" si="1889"/>
        <v>0</v>
      </c>
      <c r="EV494" s="375">
        <f t="shared" si="1890"/>
        <v>1</v>
      </c>
      <c r="EW494" s="375">
        <f t="shared" si="1891"/>
        <v>0</v>
      </c>
      <c r="EX494" s="375">
        <f t="shared" si="1892"/>
        <v>0</v>
      </c>
      <c r="EY494" s="375">
        <f t="shared" si="1893"/>
        <v>1</v>
      </c>
      <c r="EZ494" s="375">
        <f t="shared" si="1894"/>
        <v>0</v>
      </c>
      <c r="FA494" s="375">
        <f t="shared" si="1895"/>
        <v>0</v>
      </c>
      <c r="FB494" s="375">
        <f t="shared" si="1896"/>
        <v>1</v>
      </c>
      <c r="FC494" s="375">
        <f t="shared" si="1897"/>
        <v>0</v>
      </c>
      <c r="FD494" s="375">
        <f t="shared" si="1898"/>
        <v>0</v>
      </c>
      <c r="FE494" s="376"/>
      <c r="FF494" s="372"/>
      <c r="FG494" s="372"/>
      <c r="FH494" s="372"/>
      <c r="FI494" s="372"/>
      <c r="FJ494" s="372"/>
      <c r="FK494" s="372"/>
      <c r="FL494" s="372"/>
      <c r="FM494" s="372"/>
      <c r="FN494" s="372"/>
      <c r="FO494" s="372"/>
      <c r="FP494" s="372"/>
      <c r="FQ494" s="372"/>
      <c r="FR494" s="372"/>
      <c r="FS494" s="372"/>
      <c r="FT494" s="372"/>
      <c r="FU494" s="372"/>
      <c r="FV494" s="372"/>
      <c r="FW494" s="372"/>
      <c r="FX494" s="372"/>
      <c r="FY494" s="372"/>
      <c r="FZ494" s="372"/>
      <c r="GA494" s="372"/>
      <c r="GB494" s="372"/>
      <c r="GC494" s="372"/>
      <c r="GD494" s="372"/>
      <c r="GE494" s="372"/>
      <c r="GF494" s="372"/>
      <c r="GG494" s="372"/>
      <c r="GH494" s="372"/>
      <c r="GI494" s="372"/>
      <c r="GJ494" s="372"/>
      <c r="GK494" s="372"/>
      <c r="GL494" s="372"/>
      <c r="GM494" s="372"/>
      <c r="GN494" s="372"/>
      <c r="GO494" s="372"/>
      <c r="GP494" s="372"/>
      <c r="GQ494" s="372"/>
      <c r="GR494" s="372"/>
      <c r="GS494" s="372"/>
      <c r="GT494" s="372"/>
      <c r="GU494" s="372"/>
      <c r="GV494" s="372"/>
      <c r="GW494" s="372"/>
      <c r="GX494" s="372"/>
      <c r="GY494" s="372"/>
      <c r="GZ494" s="372"/>
      <c r="HA494" s="372"/>
      <c r="HB494" s="372"/>
      <c r="HC494" s="372"/>
    </row>
    <row r="495" spans="1:211" s="373" customFormat="1" ht="15" hidden="1" customHeight="1" outlineLevel="1" x14ac:dyDescent="0.2">
      <c r="A495" s="366">
        <f>SWDATA!O480</f>
        <v>0</v>
      </c>
      <c r="B495" s="366">
        <f>SWDATA!M480</f>
        <v>0</v>
      </c>
      <c r="C495" s="351">
        <f>IF(AND(SWDATA!M480=1,SWDATA!Q480="promotions"),SWDATA!P480,0)</f>
        <v>0</v>
      </c>
      <c r="D495" s="367">
        <f>ROW(SWDATA!M480)</f>
        <v>480</v>
      </c>
      <c r="E495" s="368">
        <f t="shared" si="1902"/>
        <v>0</v>
      </c>
      <c r="F495" s="369">
        <f t="shared" si="1738"/>
        <v>1</v>
      </c>
      <c r="G495" s="366" t="str">
        <f t="shared" si="1739"/>
        <v/>
      </c>
      <c r="H495" s="370"/>
      <c r="J495" s="238">
        <f t="shared" si="1740"/>
        <v>0</v>
      </c>
      <c r="K495" s="239" t="str">
        <f t="shared" si="1741"/>
        <v/>
      </c>
      <c r="L495" s="342"/>
      <c r="M495" s="345"/>
      <c r="N495" s="340" t="str">
        <f>IF(LEN(SWDATA!F480)=0,"",N494)</f>
        <v/>
      </c>
      <c r="O495" s="296" t="str">
        <f>IF(LEN(SWDATA!G480)=0,"",O494)</f>
        <v/>
      </c>
      <c r="P495" s="297" t="str">
        <f>IF(LEN(SWDATA!C480)=0,"",SWDATA!C480)</f>
        <v/>
      </c>
      <c r="Q495" s="312" t="str">
        <f t="shared" si="1742"/>
        <v/>
      </c>
      <c r="R495" s="223" t="s">
        <v>261</v>
      </c>
      <c r="S495" s="224"/>
      <c r="T495" s="224"/>
      <c r="U495" s="264" t="s">
        <v>602</v>
      </c>
      <c r="V495" s="205" t="s">
        <v>221</v>
      </c>
      <c r="W495" s="266">
        <f>IF(OR(Is_Loading,LEN($A495)=0),"",SWDATA!P480)</f>
        <v>0</v>
      </c>
      <c r="X495" s="267">
        <f>IF(OR(Is_Loading,LEN($A495)=0),"",SWDATA!Q480)</f>
        <v>0</v>
      </c>
      <c r="Y495" s="267">
        <f>IF(OR(Is_Loading,LEN($A495)=0),"",SWDATA!R480)</f>
        <v>0</v>
      </c>
      <c r="Z495" s="266" t="str">
        <f t="shared" si="1899"/>
        <v/>
      </c>
      <c r="AA495" s="266">
        <f>IF(OR(Is_Loading,LEN($A495)=0),"",SWDATA!T480)</f>
        <v>0</v>
      </c>
      <c r="AB495" s="267">
        <f>IF(OR(Is_Loading,LEN($A495)=0),"",SWDATA!U480)</f>
        <v>0</v>
      </c>
      <c r="AC495" s="267">
        <f>IF(OR(Is_Loading,LEN($A495)=0),"",SWDATA!V480)</f>
        <v>0</v>
      </c>
      <c r="AD495" s="266" t="str">
        <f t="shared" si="1743"/>
        <v/>
      </c>
      <c r="AE495" s="266">
        <f>IF(OR(Is_Loading,LEN($A495)=0),"",SWDATA!X480)</f>
        <v>0</v>
      </c>
      <c r="AF495" s="267">
        <f>IF(OR(Is_Loading,LEN($A495)=0),"",SWDATA!Y480)</f>
        <v>0</v>
      </c>
      <c r="AG495" s="267">
        <f>IF(OR(Is_Loading,LEN($A495)=0),"",SWDATA!Z480)</f>
        <v>0</v>
      </c>
      <c r="AH495" s="266" t="str">
        <f t="shared" si="1744"/>
        <v/>
      </c>
      <c r="AI495" s="266">
        <f>IF(OR(Is_Loading,LEN($A495)=0),"",SWDATA!AB480)</f>
        <v>0</v>
      </c>
      <c r="AJ495" s="267">
        <f>IF(OR(Is_Loading,LEN($A495)=0),"",SWDATA!AC480)</f>
        <v>0</v>
      </c>
      <c r="AK495" s="267">
        <f>IF(OR(Is_Loading,LEN($A495)=0),"",SWDATA!AD480)</f>
        <v>0</v>
      </c>
      <c r="AL495" s="266" t="str">
        <f t="shared" si="1745"/>
        <v/>
      </c>
      <c r="AM495" s="266">
        <f>IF(OR(Is_Loading,LEN($A495)=0),"",SWDATA!AF480)</f>
        <v>0</v>
      </c>
      <c r="AN495" s="267">
        <f>IF(OR(Is_Loading,LEN($A495)=0),"",SWDATA!AG480)</f>
        <v>0</v>
      </c>
      <c r="AO495" s="323">
        <f>IF(OR(Is_Loading,LEN($A495)=0),"",SWDATA!AH480)</f>
        <v>0</v>
      </c>
      <c r="AP495" s="320" t="str">
        <f t="shared" si="1746"/>
        <v/>
      </c>
      <c r="AQ495" s="266">
        <f>IF(OR(Is_Loading,LEN($A495)=0),"",SWDATA!AJ480)</f>
        <v>0</v>
      </c>
      <c r="AR495" s="267">
        <f>IF(OR(Is_Loading,LEN($A495)=0),"",SWDATA!AK480)</f>
        <v>0</v>
      </c>
      <c r="AS495" s="267">
        <f>IF(OR(Is_Loading,LEN($A495)=0),"",SWDATA!AL480)</f>
        <v>0</v>
      </c>
      <c r="AT495" s="266" t="str">
        <f t="shared" si="1747"/>
        <v/>
      </c>
      <c r="AU495" s="266">
        <f>IF(OR(Is_Loading,LEN($A495)=0),"",SWDATA!AN480)</f>
        <v>0</v>
      </c>
      <c r="AV495" s="267">
        <f>IF(OR(Is_Loading,LEN($A495)=0),"",SWDATA!AO480)</f>
        <v>0</v>
      </c>
      <c r="AW495" s="267">
        <f>IF(OR(Is_Loading,LEN($A495)=0),"",SWDATA!AP480)</f>
        <v>0</v>
      </c>
      <c r="AX495" s="266" t="str">
        <f t="shared" si="1748"/>
        <v/>
      </c>
      <c r="AY495" s="266">
        <f>IF(OR(Is_Loading,LEN($A495)=0),"",SWDATA!AR480)</f>
        <v>0</v>
      </c>
      <c r="AZ495" s="267">
        <f>IF(OR(Is_Loading,LEN($A495)=0),"",SWDATA!AS480)</f>
        <v>0</v>
      </c>
      <c r="BA495" s="267">
        <f>IF(OR(Is_Loading,LEN($A495)=0),"",SWDATA!AT480)</f>
        <v>0</v>
      </c>
      <c r="BB495" s="266" t="str">
        <f t="shared" si="1749"/>
        <v/>
      </c>
      <c r="BC495" s="266">
        <f>IF(OR(Is_Loading,LEN($A495)=0),"",SWDATA!AV480)</f>
        <v>0</v>
      </c>
      <c r="BD495" s="267">
        <f>IF(OR(Is_Loading,LEN($A495)=0),"",SWDATA!AW480)</f>
        <v>0</v>
      </c>
      <c r="BE495" s="323">
        <f>IF(OR(Is_Loading,LEN($A495)=0),"",SWDATA!AX480)</f>
        <v>0</v>
      </c>
      <c r="BF495" s="320" t="str">
        <f t="shared" si="1750"/>
        <v/>
      </c>
      <c r="BG495" s="11"/>
      <c r="BH495" s="11"/>
      <c r="BI495" s="11"/>
      <c r="BJ495" s="11"/>
      <c r="BK495" s="11"/>
      <c r="BL495" s="11"/>
      <c r="BM495" s="11"/>
      <c r="BN495" s="11"/>
      <c r="BO495" s="11"/>
      <c r="BP495" s="11"/>
      <c r="BQ495" s="11"/>
      <c r="BR495" s="11"/>
      <c r="BS495" s="11"/>
      <c r="BT495" s="11"/>
      <c r="BU495" s="11"/>
      <c r="BV495" s="11"/>
      <c r="BW495" s="11"/>
      <c r="BX495" s="11"/>
      <c r="BY495" s="11"/>
      <c r="BZ495" s="11"/>
      <c r="CA495" s="11"/>
      <c r="CB495" s="11"/>
      <c r="CC495" s="11"/>
      <c r="CD495" s="11"/>
      <c r="CE495" s="11"/>
      <c r="CF495" s="11"/>
      <c r="CG495" s="11"/>
      <c r="CH495" s="11"/>
      <c r="CI495" s="11"/>
      <c r="CJ495" s="11"/>
      <c r="CK495" s="11"/>
      <c r="CL495" s="11"/>
      <c r="CM495" s="11"/>
      <c r="CN495" s="351"/>
      <c r="CO495" s="351"/>
      <c r="CP495" s="351"/>
      <c r="CQ495" s="351"/>
      <c r="CR495" s="351"/>
      <c r="CS495" s="351"/>
      <c r="CT495" s="351"/>
      <c r="CU495" s="351"/>
      <c r="CV495" s="351"/>
      <c r="CW495" s="351"/>
      <c r="CX495" s="351"/>
      <c r="CY495" s="351"/>
      <c r="CZ495" s="351"/>
      <c r="DA495" s="351"/>
      <c r="DB495" s="351"/>
      <c r="DC495" s="351"/>
      <c r="DD495" s="351"/>
      <c r="DE495" s="351"/>
      <c r="DF495" s="351"/>
      <c r="DG495" s="351"/>
      <c r="DH495" s="351"/>
      <c r="DI495" s="351"/>
      <c r="DJ495" s="351"/>
      <c r="DK495" s="351"/>
      <c r="DL495" s="351"/>
      <c r="DM495" s="351"/>
      <c r="DN495" s="351"/>
      <c r="DS495" s="372"/>
      <c r="DT495" s="374"/>
      <c r="DU495" s="375"/>
      <c r="DV495" s="375"/>
      <c r="DW495" s="375"/>
      <c r="DX495" s="375">
        <v>1</v>
      </c>
      <c r="DY495" s="375">
        <f t="shared" si="1867"/>
        <v>0</v>
      </c>
      <c r="DZ495" s="375">
        <f t="shared" si="1868"/>
        <v>0</v>
      </c>
      <c r="EA495" s="375">
        <f t="shared" si="1869"/>
        <v>1</v>
      </c>
      <c r="EB495" s="375">
        <f t="shared" si="1870"/>
        <v>0</v>
      </c>
      <c r="EC495" s="375">
        <f t="shared" si="1871"/>
        <v>0</v>
      </c>
      <c r="ED495" s="375">
        <f t="shared" si="1872"/>
        <v>1</v>
      </c>
      <c r="EE495" s="375">
        <f t="shared" si="1873"/>
        <v>0</v>
      </c>
      <c r="EF495" s="375">
        <f t="shared" si="1874"/>
        <v>0</v>
      </c>
      <c r="EG495" s="375">
        <f t="shared" si="1875"/>
        <v>1</v>
      </c>
      <c r="EH495" s="375">
        <f t="shared" si="1876"/>
        <v>0</v>
      </c>
      <c r="EI495" s="375">
        <f t="shared" si="1877"/>
        <v>0</v>
      </c>
      <c r="EJ495" s="375">
        <f t="shared" si="1878"/>
        <v>1</v>
      </c>
      <c r="EK495" s="375">
        <f t="shared" si="1879"/>
        <v>0</v>
      </c>
      <c r="EL495" s="375">
        <f t="shared" si="1880"/>
        <v>0</v>
      </c>
      <c r="EM495" s="375">
        <f t="shared" si="1881"/>
        <v>1</v>
      </c>
      <c r="EN495" s="375">
        <f t="shared" si="1882"/>
        <v>0</v>
      </c>
      <c r="EO495" s="375">
        <f t="shared" si="1883"/>
        <v>0</v>
      </c>
      <c r="EP495" s="375">
        <f t="shared" si="1884"/>
        <v>1</v>
      </c>
      <c r="EQ495" s="375">
        <f t="shared" si="1885"/>
        <v>0</v>
      </c>
      <c r="ER495" s="375">
        <f t="shared" si="1886"/>
        <v>0</v>
      </c>
      <c r="ES495" s="375">
        <f t="shared" si="1887"/>
        <v>1</v>
      </c>
      <c r="ET495" s="375">
        <f t="shared" si="1888"/>
        <v>0</v>
      </c>
      <c r="EU495" s="375">
        <f t="shared" si="1889"/>
        <v>0</v>
      </c>
      <c r="EV495" s="375">
        <f t="shared" si="1890"/>
        <v>1</v>
      </c>
      <c r="EW495" s="375">
        <f t="shared" si="1891"/>
        <v>0</v>
      </c>
      <c r="EX495" s="375">
        <f t="shared" si="1892"/>
        <v>0</v>
      </c>
      <c r="EY495" s="375">
        <f t="shared" si="1893"/>
        <v>1</v>
      </c>
      <c r="EZ495" s="375">
        <f t="shared" si="1894"/>
        <v>0</v>
      </c>
      <c r="FA495" s="375">
        <f t="shared" si="1895"/>
        <v>0</v>
      </c>
      <c r="FB495" s="375">
        <f t="shared" si="1896"/>
        <v>1</v>
      </c>
      <c r="FC495" s="375">
        <f t="shared" si="1897"/>
        <v>0</v>
      </c>
      <c r="FD495" s="375">
        <f t="shared" si="1898"/>
        <v>0</v>
      </c>
      <c r="FE495" s="376"/>
      <c r="FF495" s="372"/>
      <c r="FG495" s="372"/>
      <c r="FH495" s="372"/>
      <c r="FI495" s="372"/>
      <c r="FJ495" s="372"/>
      <c r="FK495" s="372"/>
      <c r="FL495" s="372"/>
      <c r="FM495" s="372"/>
      <c r="FN495" s="372"/>
      <c r="FO495" s="372"/>
      <c r="FP495" s="372"/>
      <c r="FQ495" s="372"/>
      <c r="FR495" s="372"/>
      <c r="FS495" s="372"/>
      <c r="FT495" s="372"/>
      <c r="FU495" s="372"/>
      <c r="FV495" s="372"/>
      <c r="FW495" s="372"/>
      <c r="FX495" s="372"/>
      <c r="FY495" s="372"/>
      <c r="FZ495" s="372"/>
      <c r="GA495" s="372"/>
      <c r="GB495" s="372"/>
      <c r="GC495" s="372"/>
      <c r="GD495" s="372"/>
      <c r="GE495" s="372"/>
      <c r="GF495" s="372"/>
      <c r="GG495" s="372"/>
      <c r="GH495" s="372"/>
      <c r="GI495" s="372"/>
      <c r="GJ495" s="372"/>
      <c r="GK495" s="372"/>
      <c r="GL495" s="372"/>
      <c r="GM495" s="372"/>
      <c r="GN495" s="372"/>
      <c r="GO495" s="372"/>
      <c r="GP495" s="372"/>
      <c r="GQ495" s="372"/>
      <c r="GR495" s="372"/>
      <c r="GS495" s="372"/>
      <c r="GT495" s="372"/>
      <c r="GU495" s="372"/>
      <c r="GV495" s="372"/>
      <c r="GW495" s="372"/>
      <c r="GX495" s="372"/>
      <c r="GY495" s="372"/>
      <c r="GZ495" s="372"/>
      <c r="HA495" s="372"/>
      <c r="HB495" s="372"/>
      <c r="HC495" s="372"/>
    </row>
    <row r="496" spans="1:211" s="373" customFormat="1" ht="15" hidden="1" customHeight="1" outlineLevel="1" x14ac:dyDescent="0.2">
      <c r="A496" s="366">
        <f>SWDATA!O481</f>
        <v>0</v>
      </c>
      <c r="B496" s="366">
        <f>SWDATA!M481</f>
        <v>0</v>
      </c>
      <c r="C496" s="351">
        <f>IF(AND(SWDATA!M481=1,SWDATA!Q481="promotions"),SWDATA!P481,0)</f>
        <v>0</v>
      </c>
      <c r="D496" s="367">
        <f>ROW(SWDATA!M481)</f>
        <v>481</v>
      </c>
      <c r="E496" s="368">
        <f t="shared" si="1902"/>
        <v>0</v>
      </c>
      <c r="F496" s="369">
        <f t="shared" si="1738"/>
        <v>1</v>
      </c>
      <c r="G496" s="366" t="str">
        <f t="shared" si="1739"/>
        <v/>
      </c>
      <c r="H496" s="370"/>
      <c r="J496" s="238">
        <f t="shared" si="1740"/>
        <v>0</v>
      </c>
      <c r="K496" s="239" t="str">
        <f t="shared" si="1741"/>
        <v/>
      </c>
      <c r="L496" s="342"/>
      <c r="M496" s="345"/>
      <c r="N496" s="340" t="str">
        <f>IF(LEN(SWDATA!F481)=0,"",N495)</f>
        <v/>
      </c>
      <c r="O496" s="296" t="str">
        <f>IF(LEN(SWDATA!G481)=0,"",O495)</f>
        <v/>
      </c>
      <c r="P496" s="297" t="str">
        <f>IF(LEN(SWDATA!C481)=0,"",SWDATA!C481)</f>
        <v/>
      </c>
      <c r="Q496" s="312" t="str">
        <f t="shared" si="1742"/>
        <v/>
      </c>
      <c r="R496" s="223" t="s">
        <v>261</v>
      </c>
      <c r="S496" s="224"/>
      <c r="T496" s="224"/>
      <c r="U496" s="264" t="s">
        <v>629</v>
      </c>
      <c r="V496" s="205" t="s">
        <v>221</v>
      </c>
      <c r="W496" s="266">
        <f>IF(OR(Is_Loading,LEN($A496)=0),"",SWDATA!P481)</f>
        <v>0</v>
      </c>
      <c r="X496" s="267">
        <f>IF(OR(Is_Loading,LEN($A496)=0),"",SWDATA!Q481)</f>
        <v>0</v>
      </c>
      <c r="Y496" s="267">
        <f>IF(OR(Is_Loading,LEN($A496)=0),"",SWDATA!R481)</f>
        <v>0</v>
      </c>
      <c r="Z496" s="266" t="str">
        <f t="shared" si="1899"/>
        <v/>
      </c>
      <c r="AA496" s="266">
        <f>IF(OR(Is_Loading,LEN($A496)=0),"",SWDATA!T481)</f>
        <v>0</v>
      </c>
      <c r="AB496" s="267">
        <f>IF(OR(Is_Loading,LEN($A496)=0),"",SWDATA!U481)</f>
        <v>0</v>
      </c>
      <c r="AC496" s="267">
        <f>IF(OR(Is_Loading,LEN($A496)=0),"",SWDATA!V481)</f>
        <v>0</v>
      </c>
      <c r="AD496" s="266" t="str">
        <f t="shared" si="1743"/>
        <v/>
      </c>
      <c r="AE496" s="266">
        <f>IF(OR(Is_Loading,LEN($A496)=0),"",SWDATA!X481)</f>
        <v>0</v>
      </c>
      <c r="AF496" s="267">
        <f>IF(OR(Is_Loading,LEN($A496)=0),"",SWDATA!Y481)</f>
        <v>0</v>
      </c>
      <c r="AG496" s="267">
        <f>IF(OR(Is_Loading,LEN($A496)=0),"",SWDATA!Z481)</f>
        <v>0</v>
      </c>
      <c r="AH496" s="266" t="str">
        <f t="shared" si="1744"/>
        <v/>
      </c>
      <c r="AI496" s="266">
        <f>IF(OR(Is_Loading,LEN($A496)=0),"",SWDATA!AB481)</f>
        <v>0</v>
      </c>
      <c r="AJ496" s="267">
        <f>IF(OR(Is_Loading,LEN($A496)=0),"",SWDATA!AC481)</f>
        <v>0</v>
      </c>
      <c r="AK496" s="267">
        <f>IF(OR(Is_Loading,LEN($A496)=0),"",SWDATA!AD481)</f>
        <v>0</v>
      </c>
      <c r="AL496" s="266" t="str">
        <f t="shared" si="1745"/>
        <v/>
      </c>
      <c r="AM496" s="266">
        <f>IF(OR(Is_Loading,LEN($A496)=0),"",SWDATA!AF481)</f>
        <v>0</v>
      </c>
      <c r="AN496" s="267">
        <f>IF(OR(Is_Loading,LEN($A496)=0),"",SWDATA!AG481)</f>
        <v>0</v>
      </c>
      <c r="AO496" s="323">
        <f>IF(OR(Is_Loading,LEN($A496)=0),"",SWDATA!AH481)</f>
        <v>0</v>
      </c>
      <c r="AP496" s="320" t="str">
        <f t="shared" si="1746"/>
        <v/>
      </c>
      <c r="AQ496" s="266">
        <f>IF(OR(Is_Loading,LEN($A496)=0),"",SWDATA!AJ481)</f>
        <v>0</v>
      </c>
      <c r="AR496" s="267">
        <f>IF(OR(Is_Loading,LEN($A496)=0),"",SWDATA!AK481)</f>
        <v>0</v>
      </c>
      <c r="AS496" s="267">
        <f>IF(OR(Is_Loading,LEN($A496)=0),"",SWDATA!AL481)</f>
        <v>0</v>
      </c>
      <c r="AT496" s="266" t="str">
        <f t="shared" si="1747"/>
        <v/>
      </c>
      <c r="AU496" s="266">
        <f>IF(OR(Is_Loading,LEN($A496)=0),"",SWDATA!AN481)</f>
        <v>0</v>
      </c>
      <c r="AV496" s="267">
        <f>IF(OR(Is_Loading,LEN($A496)=0),"",SWDATA!AO481)</f>
        <v>0</v>
      </c>
      <c r="AW496" s="267">
        <f>IF(OR(Is_Loading,LEN($A496)=0),"",SWDATA!AP481)</f>
        <v>0</v>
      </c>
      <c r="AX496" s="266" t="str">
        <f t="shared" si="1748"/>
        <v/>
      </c>
      <c r="AY496" s="266">
        <f>IF(OR(Is_Loading,LEN($A496)=0),"",SWDATA!AR481)</f>
        <v>0</v>
      </c>
      <c r="AZ496" s="267">
        <f>IF(OR(Is_Loading,LEN($A496)=0),"",SWDATA!AS481)</f>
        <v>0</v>
      </c>
      <c r="BA496" s="267">
        <f>IF(OR(Is_Loading,LEN($A496)=0),"",SWDATA!AT481)</f>
        <v>0</v>
      </c>
      <c r="BB496" s="266" t="str">
        <f t="shared" si="1749"/>
        <v/>
      </c>
      <c r="BC496" s="266">
        <f>IF(OR(Is_Loading,LEN($A496)=0),"",SWDATA!AV481)</f>
        <v>0</v>
      </c>
      <c r="BD496" s="267">
        <f>IF(OR(Is_Loading,LEN($A496)=0),"",SWDATA!AW481)</f>
        <v>0</v>
      </c>
      <c r="BE496" s="323">
        <f>IF(OR(Is_Loading,LEN($A496)=0),"",SWDATA!AX481)</f>
        <v>0</v>
      </c>
      <c r="BF496" s="320" t="str">
        <f t="shared" si="1750"/>
        <v/>
      </c>
      <c r="BG496" s="11"/>
      <c r="BH496" s="11"/>
      <c r="BI496" s="11"/>
      <c r="BJ496" s="11"/>
      <c r="BK496" s="11"/>
      <c r="BL496" s="11"/>
      <c r="BM496" s="11"/>
      <c r="BN496" s="11"/>
      <c r="BO496" s="11"/>
      <c r="BP496" s="11"/>
      <c r="BQ496" s="11"/>
      <c r="BR496" s="11"/>
      <c r="BS496" s="11"/>
      <c r="BT496" s="11"/>
      <c r="BU496" s="11"/>
      <c r="BV496" s="11"/>
      <c r="BW496" s="11"/>
      <c r="BX496" s="11"/>
      <c r="BY496" s="11"/>
      <c r="BZ496" s="11"/>
      <c r="CA496" s="11"/>
      <c r="CB496" s="11"/>
      <c r="CC496" s="11"/>
      <c r="CD496" s="11"/>
      <c r="CE496" s="11"/>
      <c r="CF496" s="11"/>
      <c r="CG496" s="11"/>
      <c r="CH496" s="11"/>
      <c r="CI496" s="11"/>
      <c r="CJ496" s="11"/>
      <c r="CK496" s="11"/>
      <c r="CL496" s="11"/>
      <c r="CM496" s="11"/>
      <c r="CN496" s="351"/>
      <c r="CO496" s="351"/>
      <c r="CP496" s="351"/>
      <c r="CQ496" s="351"/>
      <c r="CR496" s="351"/>
      <c r="CS496" s="351"/>
      <c r="CT496" s="351"/>
      <c r="CU496" s="351"/>
      <c r="CV496" s="351"/>
      <c r="CW496" s="351"/>
      <c r="CX496" s="351"/>
      <c r="CY496" s="351"/>
      <c r="CZ496" s="351"/>
      <c r="DA496" s="351"/>
      <c r="DB496" s="351"/>
      <c r="DC496" s="351"/>
      <c r="DD496" s="351"/>
      <c r="DE496" s="351"/>
      <c r="DF496" s="351"/>
      <c r="DG496" s="351"/>
      <c r="DH496" s="351"/>
      <c r="DI496" s="351"/>
      <c r="DJ496" s="351"/>
      <c r="DK496" s="351"/>
      <c r="DL496" s="351"/>
      <c r="DM496" s="351"/>
      <c r="DN496" s="351"/>
      <c r="DS496" s="372"/>
      <c r="DT496" s="374"/>
      <c r="DU496" s="375"/>
      <c r="DV496" s="375"/>
      <c r="DW496" s="375"/>
      <c r="DX496" s="375">
        <v>1</v>
      </c>
      <c r="DY496" s="375">
        <f t="shared" si="1867"/>
        <v>0</v>
      </c>
      <c r="DZ496" s="375">
        <f t="shared" si="1868"/>
        <v>0</v>
      </c>
      <c r="EA496" s="375">
        <f t="shared" si="1869"/>
        <v>1</v>
      </c>
      <c r="EB496" s="375">
        <f t="shared" si="1870"/>
        <v>0</v>
      </c>
      <c r="EC496" s="375">
        <f t="shared" si="1871"/>
        <v>0</v>
      </c>
      <c r="ED496" s="375">
        <f t="shared" si="1872"/>
        <v>1</v>
      </c>
      <c r="EE496" s="375">
        <f t="shared" si="1873"/>
        <v>0</v>
      </c>
      <c r="EF496" s="375">
        <f t="shared" si="1874"/>
        <v>0</v>
      </c>
      <c r="EG496" s="375">
        <f t="shared" si="1875"/>
        <v>1</v>
      </c>
      <c r="EH496" s="375">
        <f t="shared" si="1876"/>
        <v>0</v>
      </c>
      <c r="EI496" s="375">
        <f t="shared" si="1877"/>
        <v>0</v>
      </c>
      <c r="EJ496" s="375">
        <f t="shared" si="1878"/>
        <v>1</v>
      </c>
      <c r="EK496" s="375">
        <f t="shared" si="1879"/>
        <v>0</v>
      </c>
      <c r="EL496" s="375">
        <f t="shared" si="1880"/>
        <v>0</v>
      </c>
      <c r="EM496" s="375">
        <f t="shared" si="1881"/>
        <v>1</v>
      </c>
      <c r="EN496" s="375">
        <f t="shared" si="1882"/>
        <v>0</v>
      </c>
      <c r="EO496" s="375">
        <f t="shared" si="1883"/>
        <v>0</v>
      </c>
      <c r="EP496" s="375">
        <f t="shared" si="1884"/>
        <v>1</v>
      </c>
      <c r="EQ496" s="375">
        <f t="shared" si="1885"/>
        <v>0</v>
      </c>
      <c r="ER496" s="375">
        <f t="shared" si="1886"/>
        <v>0</v>
      </c>
      <c r="ES496" s="375">
        <f t="shared" si="1887"/>
        <v>1</v>
      </c>
      <c r="ET496" s="375">
        <f t="shared" si="1888"/>
        <v>0</v>
      </c>
      <c r="EU496" s="375">
        <f t="shared" si="1889"/>
        <v>0</v>
      </c>
      <c r="EV496" s="375">
        <f t="shared" si="1890"/>
        <v>1</v>
      </c>
      <c r="EW496" s="375">
        <f t="shared" si="1891"/>
        <v>0</v>
      </c>
      <c r="EX496" s="375">
        <f t="shared" si="1892"/>
        <v>0</v>
      </c>
      <c r="EY496" s="375">
        <f t="shared" si="1893"/>
        <v>1</v>
      </c>
      <c r="EZ496" s="375">
        <f t="shared" si="1894"/>
        <v>0</v>
      </c>
      <c r="FA496" s="375">
        <f t="shared" si="1895"/>
        <v>0</v>
      </c>
      <c r="FB496" s="375">
        <f t="shared" si="1896"/>
        <v>1</v>
      </c>
      <c r="FC496" s="375">
        <f t="shared" si="1897"/>
        <v>0</v>
      </c>
      <c r="FD496" s="375">
        <f t="shared" si="1898"/>
        <v>0</v>
      </c>
      <c r="FE496" s="376"/>
      <c r="FF496" s="372"/>
      <c r="FG496" s="372"/>
      <c r="FH496" s="372"/>
      <c r="FI496" s="372"/>
      <c r="FJ496" s="372"/>
      <c r="FK496" s="372"/>
      <c r="FL496" s="372"/>
      <c r="FM496" s="372"/>
      <c r="FN496" s="372"/>
      <c r="FO496" s="372"/>
      <c r="FP496" s="372"/>
      <c r="FQ496" s="372"/>
      <c r="FR496" s="372"/>
      <c r="FS496" s="372"/>
      <c r="FT496" s="372"/>
      <c r="FU496" s="372"/>
      <c r="FV496" s="372"/>
      <c r="FW496" s="372"/>
      <c r="FX496" s="372"/>
      <c r="FY496" s="372"/>
      <c r="FZ496" s="372"/>
      <c r="GA496" s="372"/>
      <c r="GB496" s="372"/>
      <c r="GC496" s="372"/>
      <c r="GD496" s="372"/>
      <c r="GE496" s="372"/>
      <c r="GF496" s="372"/>
      <c r="GG496" s="372"/>
      <c r="GH496" s="372"/>
      <c r="GI496" s="372"/>
      <c r="GJ496" s="372"/>
      <c r="GK496" s="372"/>
      <c r="GL496" s="372"/>
      <c r="GM496" s="372"/>
      <c r="GN496" s="372"/>
      <c r="GO496" s="372"/>
      <c r="GP496" s="372"/>
      <c r="GQ496" s="372"/>
      <c r="GR496" s="372"/>
      <c r="GS496" s="372"/>
      <c r="GT496" s="372"/>
      <c r="GU496" s="372"/>
      <c r="GV496" s="372"/>
      <c r="GW496" s="372"/>
      <c r="GX496" s="372"/>
      <c r="GY496" s="372"/>
      <c r="GZ496" s="372"/>
      <c r="HA496" s="372"/>
      <c r="HB496" s="372"/>
      <c r="HC496" s="372"/>
    </row>
    <row r="497" spans="1:211" s="373" customFormat="1" ht="15" hidden="1" customHeight="1" outlineLevel="1" x14ac:dyDescent="0.2">
      <c r="A497" s="366">
        <f>SWDATA!O482</f>
        <v>0</v>
      </c>
      <c r="B497" s="366">
        <f>SWDATA!M482</f>
        <v>0</v>
      </c>
      <c r="C497" s="351">
        <f>IF(AND(SWDATA!M482=1,SWDATA!Q482="promotions"),SWDATA!P482,0)</f>
        <v>0</v>
      </c>
      <c r="D497" s="367">
        <f>ROW(SWDATA!M482)</f>
        <v>482</v>
      </c>
      <c r="E497" s="368">
        <f t="shared" si="1902"/>
        <v>0</v>
      </c>
      <c r="F497" s="369">
        <f t="shared" si="1738"/>
        <v>1</v>
      </c>
      <c r="G497" s="366" t="str">
        <f t="shared" si="1739"/>
        <v/>
      </c>
      <c r="H497" s="370"/>
      <c r="J497" s="238">
        <f t="shared" si="1740"/>
        <v>0</v>
      </c>
      <c r="K497" s="239" t="str">
        <f t="shared" si="1741"/>
        <v/>
      </c>
      <c r="L497" s="342"/>
      <c r="M497" s="345"/>
      <c r="N497" s="340" t="str">
        <f>IF(LEN(SWDATA!F482)=0,"",N496)</f>
        <v/>
      </c>
      <c r="O497" s="296" t="str">
        <f>IF(LEN(SWDATA!G482)=0,"",O496)</f>
        <v/>
      </c>
      <c r="P497" s="297" t="str">
        <f>IF(LEN(SWDATA!C482)=0,"",SWDATA!C482)</f>
        <v/>
      </c>
      <c r="Q497" s="312" t="str">
        <f t="shared" si="1742"/>
        <v/>
      </c>
      <c r="R497" s="223" t="s">
        <v>261</v>
      </c>
      <c r="S497" s="224"/>
      <c r="T497" s="224"/>
      <c r="U497" s="264" t="s">
        <v>626</v>
      </c>
      <c r="V497" s="205" t="s">
        <v>221</v>
      </c>
      <c r="W497" s="266">
        <f>IF(OR(Is_Loading,LEN($A497)=0),"",SWDATA!P482)</f>
        <v>0</v>
      </c>
      <c r="X497" s="267">
        <f>IF(OR(Is_Loading,LEN($A497)=0),"",SWDATA!Q482)</f>
        <v>0</v>
      </c>
      <c r="Y497" s="267">
        <f>IF(OR(Is_Loading,LEN($A497)=0),"",SWDATA!R482)</f>
        <v>0</v>
      </c>
      <c r="Z497" s="266" t="str">
        <f t="shared" ref="Z497:Z501" si="1903">IF($A497=0,"",CHOOSE($F497,SUM(W497:Y497),SUM(W497:Y497)/3,Y497))</f>
        <v/>
      </c>
      <c r="AA497" s="266">
        <f>IF(OR(Is_Loading,LEN($A497)=0),"",SWDATA!T482)</f>
        <v>0</v>
      </c>
      <c r="AB497" s="267">
        <f>IF(OR(Is_Loading,LEN($A497)=0),"",SWDATA!U482)</f>
        <v>0</v>
      </c>
      <c r="AC497" s="267">
        <f>IF(OR(Is_Loading,LEN($A497)=0),"",SWDATA!V482)</f>
        <v>0</v>
      </c>
      <c r="AD497" s="266" t="str">
        <f t="shared" si="1743"/>
        <v/>
      </c>
      <c r="AE497" s="266">
        <f>IF(OR(Is_Loading,LEN($A497)=0),"",SWDATA!X482)</f>
        <v>0</v>
      </c>
      <c r="AF497" s="267">
        <f>IF(OR(Is_Loading,LEN($A497)=0),"",SWDATA!Y482)</f>
        <v>0</v>
      </c>
      <c r="AG497" s="267">
        <f>IF(OR(Is_Loading,LEN($A497)=0),"",SWDATA!Z482)</f>
        <v>0</v>
      </c>
      <c r="AH497" s="266" t="str">
        <f t="shared" si="1744"/>
        <v/>
      </c>
      <c r="AI497" s="266">
        <f>IF(OR(Is_Loading,LEN($A497)=0),"",SWDATA!AB482)</f>
        <v>0</v>
      </c>
      <c r="AJ497" s="267">
        <f>IF(OR(Is_Loading,LEN($A497)=0),"",SWDATA!AC482)</f>
        <v>0</v>
      </c>
      <c r="AK497" s="267">
        <f>IF(OR(Is_Loading,LEN($A497)=0),"",SWDATA!AD482)</f>
        <v>0</v>
      </c>
      <c r="AL497" s="266" t="str">
        <f t="shared" si="1745"/>
        <v/>
      </c>
      <c r="AM497" s="266">
        <f>IF(OR(Is_Loading,LEN($A497)=0),"",SWDATA!AF482)</f>
        <v>0</v>
      </c>
      <c r="AN497" s="267">
        <f>IF(OR(Is_Loading,LEN($A497)=0),"",SWDATA!AG482)</f>
        <v>0</v>
      </c>
      <c r="AO497" s="323">
        <f>IF(OR(Is_Loading,LEN($A497)=0),"",SWDATA!AH482)</f>
        <v>0</v>
      </c>
      <c r="AP497" s="320" t="str">
        <f t="shared" si="1746"/>
        <v/>
      </c>
      <c r="AQ497" s="266">
        <f>IF(OR(Is_Loading,LEN($A497)=0),"",SWDATA!AJ482)</f>
        <v>0</v>
      </c>
      <c r="AR497" s="267">
        <f>IF(OR(Is_Loading,LEN($A497)=0),"",SWDATA!AK482)</f>
        <v>0</v>
      </c>
      <c r="AS497" s="267">
        <f>IF(OR(Is_Loading,LEN($A497)=0),"",SWDATA!AL482)</f>
        <v>0</v>
      </c>
      <c r="AT497" s="266" t="str">
        <f t="shared" si="1747"/>
        <v/>
      </c>
      <c r="AU497" s="266">
        <f>IF(OR(Is_Loading,LEN($A497)=0),"",SWDATA!AN482)</f>
        <v>0</v>
      </c>
      <c r="AV497" s="267">
        <f>IF(OR(Is_Loading,LEN($A497)=0),"",SWDATA!AO482)</f>
        <v>0</v>
      </c>
      <c r="AW497" s="267">
        <f>IF(OR(Is_Loading,LEN($A497)=0),"",SWDATA!AP482)</f>
        <v>0</v>
      </c>
      <c r="AX497" s="266" t="str">
        <f t="shared" si="1748"/>
        <v/>
      </c>
      <c r="AY497" s="266">
        <f>IF(OR(Is_Loading,LEN($A497)=0),"",SWDATA!AR482)</f>
        <v>0</v>
      </c>
      <c r="AZ497" s="267">
        <f>IF(OR(Is_Loading,LEN($A497)=0),"",SWDATA!AS482)</f>
        <v>0</v>
      </c>
      <c r="BA497" s="267">
        <f>IF(OR(Is_Loading,LEN($A497)=0),"",SWDATA!AT482)</f>
        <v>0</v>
      </c>
      <c r="BB497" s="266" t="str">
        <f t="shared" si="1749"/>
        <v/>
      </c>
      <c r="BC497" s="266">
        <f>IF(OR(Is_Loading,LEN($A497)=0),"",SWDATA!AV482)</f>
        <v>0</v>
      </c>
      <c r="BD497" s="267">
        <f>IF(OR(Is_Loading,LEN($A497)=0),"",SWDATA!AW482)</f>
        <v>0</v>
      </c>
      <c r="BE497" s="323">
        <f>IF(OR(Is_Loading,LEN($A497)=0),"",SWDATA!AX482)</f>
        <v>0</v>
      </c>
      <c r="BF497" s="320" t="str">
        <f t="shared" si="1750"/>
        <v/>
      </c>
      <c r="BG497" s="11"/>
      <c r="BH497" s="11"/>
      <c r="BI497" s="11"/>
      <c r="BJ497" s="11"/>
      <c r="BK497" s="11"/>
      <c r="BL497" s="11"/>
      <c r="BM497" s="11"/>
      <c r="BN497" s="11"/>
      <c r="BO497" s="11"/>
      <c r="BP497" s="11"/>
      <c r="BQ497" s="11"/>
      <c r="BR497" s="11"/>
      <c r="BS497" s="11"/>
      <c r="BT497" s="11"/>
      <c r="BU497" s="11"/>
      <c r="BV497" s="11"/>
      <c r="BW497" s="11"/>
      <c r="BX497" s="11"/>
      <c r="BY497" s="11"/>
      <c r="BZ497" s="11"/>
      <c r="CA497" s="11"/>
      <c r="CB497" s="11"/>
      <c r="CC497" s="11"/>
      <c r="CD497" s="11"/>
      <c r="CE497" s="11"/>
      <c r="CF497" s="11"/>
      <c r="CG497" s="11"/>
      <c r="CH497" s="11"/>
      <c r="CI497" s="11"/>
      <c r="CJ497" s="11"/>
      <c r="CK497" s="11"/>
      <c r="CL497" s="11"/>
      <c r="CM497" s="11"/>
      <c r="CN497" s="351"/>
      <c r="CO497" s="351"/>
      <c r="CP497" s="351"/>
      <c r="CQ497" s="351"/>
      <c r="CR497" s="351"/>
      <c r="CS497" s="351"/>
      <c r="CT497" s="351"/>
      <c r="CU497" s="351"/>
      <c r="CV497" s="351"/>
      <c r="CW497" s="351"/>
      <c r="CX497" s="351"/>
      <c r="CY497" s="351"/>
      <c r="CZ497" s="351"/>
      <c r="DA497" s="351"/>
      <c r="DB497" s="351"/>
      <c r="DC497" s="351"/>
      <c r="DD497" s="351"/>
      <c r="DE497" s="351"/>
      <c r="DF497" s="351"/>
      <c r="DG497" s="351"/>
      <c r="DH497" s="351"/>
      <c r="DI497" s="351"/>
      <c r="DJ497" s="351"/>
      <c r="DK497" s="351"/>
      <c r="DL497" s="351"/>
      <c r="DM497" s="351"/>
      <c r="DN497" s="351"/>
      <c r="DS497" s="372"/>
      <c r="DT497" s="374"/>
      <c r="DU497" s="375"/>
      <c r="DV497" s="375"/>
      <c r="DW497" s="375"/>
      <c r="DX497" s="375">
        <v>1</v>
      </c>
      <c r="DY497" s="375">
        <f t="shared" si="1867"/>
        <v>0</v>
      </c>
      <c r="DZ497" s="375">
        <f t="shared" si="1868"/>
        <v>0</v>
      </c>
      <c r="EA497" s="375">
        <f t="shared" si="1869"/>
        <v>1</v>
      </c>
      <c r="EB497" s="375">
        <f t="shared" si="1870"/>
        <v>0</v>
      </c>
      <c r="EC497" s="375">
        <f t="shared" si="1871"/>
        <v>0</v>
      </c>
      <c r="ED497" s="375">
        <f t="shared" si="1872"/>
        <v>1</v>
      </c>
      <c r="EE497" s="375">
        <f t="shared" si="1873"/>
        <v>0</v>
      </c>
      <c r="EF497" s="375">
        <f t="shared" si="1874"/>
        <v>0</v>
      </c>
      <c r="EG497" s="375">
        <f t="shared" si="1875"/>
        <v>1</v>
      </c>
      <c r="EH497" s="375">
        <f t="shared" si="1876"/>
        <v>0</v>
      </c>
      <c r="EI497" s="375">
        <f t="shared" si="1877"/>
        <v>0</v>
      </c>
      <c r="EJ497" s="375">
        <f t="shared" si="1878"/>
        <v>1</v>
      </c>
      <c r="EK497" s="375">
        <f t="shared" si="1879"/>
        <v>0</v>
      </c>
      <c r="EL497" s="375">
        <f t="shared" si="1880"/>
        <v>0</v>
      </c>
      <c r="EM497" s="375">
        <f t="shared" si="1881"/>
        <v>1</v>
      </c>
      <c r="EN497" s="375">
        <f t="shared" si="1882"/>
        <v>0</v>
      </c>
      <c r="EO497" s="375">
        <f t="shared" si="1883"/>
        <v>0</v>
      </c>
      <c r="EP497" s="375">
        <f t="shared" si="1884"/>
        <v>1</v>
      </c>
      <c r="EQ497" s="375">
        <f t="shared" si="1885"/>
        <v>0</v>
      </c>
      <c r="ER497" s="375">
        <f t="shared" si="1886"/>
        <v>0</v>
      </c>
      <c r="ES497" s="375">
        <f t="shared" si="1887"/>
        <v>1</v>
      </c>
      <c r="ET497" s="375">
        <f t="shared" si="1888"/>
        <v>0</v>
      </c>
      <c r="EU497" s="375">
        <f t="shared" si="1889"/>
        <v>0</v>
      </c>
      <c r="EV497" s="375">
        <f t="shared" si="1890"/>
        <v>1</v>
      </c>
      <c r="EW497" s="375">
        <f t="shared" si="1891"/>
        <v>0</v>
      </c>
      <c r="EX497" s="375">
        <f t="shared" si="1892"/>
        <v>0</v>
      </c>
      <c r="EY497" s="375">
        <f t="shared" si="1893"/>
        <v>1</v>
      </c>
      <c r="EZ497" s="375">
        <f t="shared" si="1894"/>
        <v>0</v>
      </c>
      <c r="FA497" s="375">
        <f t="shared" si="1895"/>
        <v>0</v>
      </c>
      <c r="FB497" s="375">
        <f t="shared" si="1896"/>
        <v>1</v>
      </c>
      <c r="FC497" s="375">
        <f t="shared" si="1897"/>
        <v>0</v>
      </c>
      <c r="FD497" s="375">
        <f t="shared" si="1898"/>
        <v>0</v>
      </c>
      <c r="FE497" s="376"/>
      <c r="FF497" s="372"/>
      <c r="FG497" s="372"/>
      <c r="FH497" s="372"/>
      <c r="FI497" s="372"/>
      <c r="FJ497" s="372"/>
      <c r="FK497" s="372"/>
      <c r="FL497" s="372"/>
      <c r="FM497" s="372"/>
      <c r="FN497" s="372"/>
      <c r="FO497" s="372"/>
      <c r="FP497" s="372"/>
      <c r="FQ497" s="372"/>
      <c r="FR497" s="372"/>
      <c r="FS497" s="372"/>
      <c r="FT497" s="372"/>
      <c r="FU497" s="372"/>
      <c r="FV497" s="372"/>
      <c r="FW497" s="372"/>
      <c r="FX497" s="372"/>
      <c r="FY497" s="372"/>
      <c r="FZ497" s="372"/>
      <c r="GA497" s="372"/>
      <c r="GB497" s="372"/>
      <c r="GC497" s="372"/>
      <c r="GD497" s="372"/>
      <c r="GE497" s="372"/>
      <c r="GF497" s="372"/>
      <c r="GG497" s="372"/>
      <c r="GH497" s="372"/>
      <c r="GI497" s="372"/>
      <c r="GJ497" s="372"/>
      <c r="GK497" s="372"/>
      <c r="GL497" s="372"/>
      <c r="GM497" s="372"/>
      <c r="GN497" s="372"/>
      <c r="GO497" s="372"/>
      <c r="GP497" s="372"/>
      <c r="GQ497" s="372"/>
      <c r="GR497" s="372"/>
      <c r="GS497" s="372"/>
      <c r="GT497" s="372"/>
      <c r="GU497" s="372"/>
      <c r="GV497" s="372"/>
      <c r="GW497" s="372"/>
      <c r="GX497" s="372"/>
      <c r="GY497" s="372"/>
      <c r="GZ497" s="372"/>
      <c r="HA497" s="372"/>
      <c r="HB497" s="372"/>
      <c r="HC497" s="372"/>
    </row>
    <row r="498" spans="1:211" s="373" customFormat="1" ht="15" hidden="1" customHeight="1" outlineLevel="1" x14ac:dyDescent="0.2">
      <c r="A498" s="366">
        <f>SWDATA!O483</f>
        <v>0</v>
      </c>
      <c r="B498" s="366">
        <f>SWDATA!M483</f>
        <v>0</v>
      </c>
      <c r="C498" s="351">
        <f>IF(AND(SWDATA!M483=1,SWDATA!Q483="promotions"),SWDATA!P483,0)</f>
        <v>0</v>
      </c>
      <c r="D498" s="367">
        <f>ROW(SWDATA!M483)</f>
        <v>483</v>
      </c>
      <c r="E498" s="368">
        <f t="shared" si="1902"/>
        <v>0</v>
      </c>
      <c r="F498" s="369">
        <f t="shared" si="1738"/>
        <v>1</v>
      </c>
      <c r="G498" s="366" t="str">
        <f t="shared" si="1739"/>
        <v/>
      </c>
      <c r="H498" s="370"/>
      <c r="J498" s="238">
        <f t="shared" si="1740"/>
        <v>0</v>
      </c>
      <c r="K498" s="239" t="str">
        <f t="shared" si="1741"/>
        <v/>
      </c>
      <c r="L498" s="342"/>
      <c r="M498" s="345"/>
      <c r="N498" s="340" t="str">
        <f>IF(LEN(SWDATA!F483)=0,"",N497)</f>
        <v/>
      </c>
      <c r="O498" s="296" t="str">
        <f>IF(LEN(SWDATA!G483)=0,"",O497)</f>
        <v/>
      </c>
      <c r="P498" s="297" t="str">
        <f>IF(LEN(SWDATA!C483)=0,"",SWDATA!C483)</f>
        <v/>
      </c>
      <c r="Q498" s="312" t="str">
        <f t="shared" si="1742"/>
        <v/>
      </c>
      <c r="R498" s="223" t="s">
        <v>261</v>
      </c>
      <c r="S498" s="319" t="s">
        <v>485</v>
      </c>
      <c r="T498" s="224"/>
      <c r="U498" s="264" t="s">
        <v>608</v>
      </c>
      <c r="V498" s="205" t="s">
        <v>221</v>
      </c>
      <c r="W498" s="266">
        <f>IF(OR(Is_Loading,LEN($A498)=0),"",SWDATA!P483)</f>
        <v>0</v>
      </c>
      <c r="X498" s="267">
        <f>IF(OR(Is_Loading,LEN($A498)=0),"",SWDATA!Q483)</f>
        <v>0</v>
      </c>
      <c r="Y498" s="267">
        <f>IF(OR(Is_Loading,LEN($A498)=0),"",SWDATA!R483)</f>
        <v>0</v>
      </c>
      <c r="Z498" s="266" t="str">
        <f t="shared" si="1903"/>
        <v/>
      </c>
      <c r="AA498" s="266">
        <f>IF(OR(Is_Loading,LEN($A498)=0),"",SWDATA!T483)</f>
        <v>0</v>
      </c>
      <c r="AB498" s="267">
        <f>IF(OR(Is_Loading,LEN($A498)=0),"",SWDATA!U483)</f>
        <v>0</v>
      </c>
      <c r="AC498" s="267">
        <f>IF(OR(Is_Loading,LEN($A498)=0),"",SWDATA!V483)</f>
        <v>0</v>
      </c>
      <c r="AD498" s="266" t="str">
        <f t="shared" si="1743"/>
        <v/>
      </c>
      <c r="AE498" s="266">
        <f>IF(OR(Is_Loading,LEN($A498)=0),"",SWDATA!X483)</f>
        <v>0</v>
      </c>
      <c r="AF498" s="267">
        <f>IF(OR(Is_Loading,LEN($A498)=0),"",SWDATA!Y483)</f>
        <v>0</v>
      </c>
      <c r="AG498" s="267">
        <f>IF(OR(Is_Loading,LEN($A498)=0),"",SWDATA!Z483)</f>
        <v>0</v>
      </c>
      <c r="AH498" s="266" t="str">
        <f t="shared" si="1744"/>
        <v/>
      </c>
      <c r="AI498" s="266">
        <f>IF(OR(Is_Loading,LEN($A498)=0),"",SWDATA!AB483)</f>
        <v>0</v>
      </c>
      <c r="AJ498" s="267">
        <f>IF(OR(Is_Loading,LEN($A498)=0),"",SWDATA!AC483)</f>
        <v>0</v>
      </c>
      <c r="AK498" s="267">
        <f>IF(OR(Is_Loading,LEN($A498)=0),"",SWDATA!AD483)</f>
        <v>0</v>
      </c>
      <c r="AL498" s="266" t="str">
        <f t="shared" si="1745"/>
        <v/>
      </c>
      <c r="AM498" s="266">
        <f>IF(OR(Is_Loading,LEN($A498)=0),"",SWDATA!AF483)</f>
        <v>0</v>
      </c>
      <c r="AN498" s="267">
        <f>IF(OR(Is_Loading,LEN($A498)=0),"",SWDATA!AG483)</f>
        <v>0</v>
      </c>
      <c r="AO498" s="323">
        <f>IF(OR(Is_Loading,LEN($A498)=0),"",SWDATA!AH483)</f>
        <v>0</v>
      </c>
      <c r="AP498" s="320" t="str">
        <f t="shared" si="1746"/>
        <v/>
      </c>
      <c r="AQ498" s="266">
        <f>IF(OR(Is_Loading,LEN($A498)=0),"",SWDATA!AJ483)</f>
        <v>0</v>
      </c>
      <c r="AR498" s="267">
        <f>IF(OR(Is_Loading,LEN($A498)=0),"",SWDATA!AK483)</f>
        <v>0</v>
      </c>
      <c r="AS498" s="267">
        <f>IF(OR(Is_Loading,LEN($A498)=0),"",SWDATA!AL483)</f>
        <v>0</v>
      </c>
      <c r="AT498" s="266" t="str">
        <f t="shared" si="1747"/>
        <v/>
      </c>
      <c r="AU498" s="266">
        <f>IF(OR(Is_Loading,LEN($A498)=0),"",SWDATA!AN483)</f>
        <v>0</v>
      </c>
      <c r="AV498" s="267">
        <f>IF(OR(Is_Loading,LEN($A498)=0),"",SWDATA!AO483)</f>
        <v>0</v>
      </c>
      <c r="AW498" s="267">
        <f>IF(OR(Is_Loading,LEN($A498)=0),"",SWDATA!AP483)</f>
        <v>0</v>
      </c>
      <c r="AX498" s="266" t="str">
        <f t="shared" si="1748"/>
        <v/>
      </c>
      <c r="AY498" s="266">
        <f>IF(OR(Is_Loading,LEN($A498)=0),"",SWDATA!AR483)</f>
        <v>0</v>
      </c>
      <c r="AZ498" s="267">
        <f>IF(OR(Is_Loading,LEN($A498)=0),"",SWDATA!AS483)</f>
        <v>0</v>
      </c>
      <c r="BA498" s="267">
        <f>IF(OR(Is_Loading,LEN($A498)=0),"",SWDATA!AT483)</f>
        <v>0</v>
      </c>
      <c r="BB498" s="266" t="str">
        <f t="shared" si="1749"/>
        <v/>
      </c>
      <c r="BC498" s="266">
        <f>IF(OR(Is_Loading,LEN($A498)=0),"",SWDATA!AV483)</f>
        <v>0</v>
      </c>
      <c r="BD498" s="267">
        <f>IF(OR(Is_Loading,LEN($A498)=0),"",SWDATA!AW483)</f>
        <v>0</v>
      </c>
      <c r="BE498" s="323">
        <f>IF(OR(Is_Loading,LEN($A498)=0),"",SWDATA!AX483)</f>
        <v>0</v>
      </c>
      <c r="BF498" s="320" t="str">
        <f t="shared" si="1750"/>
        <v/>
      </c>
      <c r="BG498" s="11"/>
      <c r="BH498" s="11"/>
      <c r="BI498" s="11"/>
      <c r="BJ498" s="11"/>
      <c r="BK498" s="11"/>
      <c r="BL498" s="11"/>
      <c r="BM498" s="11"/>
      <c r="BN498" s="11"/>
      <c r="BO498" s="11"/>
      <c r="BP498" s="11"/>
      <c r="BQ498" s="11"/>
      <c r="BR498" s="11"/>
      <c r="BS498" s="11"/>
      <c r="BT498" s="11"/>
      <c r="BU498" s="11"/>
      <c r="BV498" s="11"/>
      <c r="BW498" s="11"/>
      <c r="BX498" s="11"/>
      <c r="BY498" s="11"/>
      <c r="BZ498" s="11"/>
      <c r="CA498" s="11"/>
      <c r="CB498" s="11"/>
      <c r="CC498" s="11"/>
      <c r="CD498" s="11"/>
      <c r="CE498" s="11"/>
      <c r="CF498" s="11"/>
      <c r="CG498" s="11"/>
      <c r="CH498" s="11"/>
      <c r="CI498" s="11"/>
      <c r="CJ498" s="11"/>
      <c r="CK498" s="11"/>
      <c r="CL498" s="11"/>
      <c r="CM498" s="11"/>
      <c r="CN498" s="351"/>
      <c r="CO498" s="351"/>
      <c r="CP498" s="351"/>
      <c r="CQ498" s="351"/>
      <c r="CR498" s="351"/>
      <c r="CS498" s="351"/>
      <c r="CT498" s="351"/>
      <c r="CU498" s="351"/>
      <c r="CV498" s="351"/>
      <c r="CW498" s="351"/>
      <c r="CX498" s="351"/>
      <c r="CY498" s="351"/>
      <c r="CZ498" s="351"/>
      <c r="DA498" s="351"/>
      <c r="DB498" s="351"/>
      <c r="DC498" s="351"/>
      <c r="DD498" s="351"/>
      <c r="DE498" s="351"/>
      <c r="DF498" s="351"/>
      <c r="DG498" s="351"/>
      <c r="DH498" s="351"/>
      <c r="DI498" s="351"/>
      <c r="DJ498" s="351"/>
      <c r="DK498" s="351"/>
      <c r="DL498" s="351"/>
      <c r="DM498" s="351"/>
      <c r="DN498" s="351"/>
      <c r="DS498" s="372"/>
      <c r="DT498" s="374"/>
      <c r="DU498" s="375"/>
      <c r="DV498" s="375"/>
      <c r="DW498" s="375"/>
      <c r="DX498" s="375">
        <v>1</v>
      </c>
      <c r="DY498" s="375">
        <f t="shared" si="1867"/>
        <v>0</v>
      </c>
      <c r="DZ498" s="375">
        <f t="shared" si="1868"/>
        <v>0</v>
      </c>
      <c r="EA498" s="375">
        <f t="shared" si="1869"/>
        <v>1</v>
      </c>
      <c r="EB498" s="375">
        <f t="shared" si="1870"/>
        <v>0</v>
      </c>
      <c r="EC498" s="375">
        <f t="shared" si="1871"/>
        <v>0</v>
      </c>
      <c r="ED498" s="375">
        <f t="shared" si="1872"/>
        <v>1</v>
      </c>
      <c r="EE498" s="375">
        <f t="shared" si="1873"/>
        <v>0</v>
      </c>
      <c r="EF498" s="375">
        <f t="shared" si="1874"/>
        <v>0</v>
      </c>
      <c r="EG498" s="375">
        <f t="shared" si="1875"/>
        <v>1</v>
      </c>
      <c r="EH498" s="375">
        <f t="shared" si="1876"/>
        <v>0</v>
      </c>
      <c r="EI498" s="375">
        <f t="shared" si="1877"/>
        <v>0</v>
      </c>
      <c r="EJ498" s="375">
        <f t="shared" si="1878"/>
        <v>1</v>
      </c>
      <c r="EK498" s="375">
        <f t="shared" si="1879"/>
        <v>0</v>
      </c>
      <c r="EL498" s="375">
        <f t="shared" si="1880"/>
        <v>0</v>
      </c>
      <c r="EM498" s="375">
        <f t="shared" si="1881"/>
        <v>1</v>
      </c>
      <c r="EN498" s="375">
        <f t="shared" si="1882"/>
        <v>0</v>
      </c>
      <c r="EO498" s="375">
        <f t="shared" si="1883"/>
        <v>0</v>
      </c>
      <c r="EP498" s="375">
        <f t="shared" si="1884"/>
        <v>1</v>
      </c>
      <c r="EQ498" s="375">
        <f t="shared" si="1885"/>
        <v>0</v>
      </c>
      <c r="ER498" s="375">
        <f t="shared" si="1886"/>
        <v>0</v>
      </c>
      <c r="ES498" s="375">
        <f t="shared" si="1887"/>
        <v>1</v>
      </c>
      <c r="ET498" s="375">
        <f t="shared" si="1888"/>
        <v>0</v>
      </c>
      <c r="EU498" s="375">
        <f t="shared" si="1889"/>
        <v>0</v>
      </c>
      <c r="EV498" s="375">
        <f t="shared" si="1890"/>
        <v>1</v>
      </c>
      <c r="EW498" s="375">
        <f t="shared" si="1891"/>
        <v>0</v>
      </c>
      <c r="EX498" s="375">
        <f t="shared" si="1892"/>
        <v>0</v>
      </c>
      <c r="EY498" s="375">
        <f t="shared" si="1893"/>
        <v>1</v>
      </c>
      <c r="EZ498" s="375">
        <f t="shared" si="1894"/>
        <v>0</v>
      </c>
      <c r="FA498" s="375">
        <f t="shared" si="1895"/>
        <v>0</v>
      </c>
      <c r="FB498" s="375">
        <f t="shared" si="1896"/>
        <v>1</v>
      </c>
      <c r="FC498" s="375">
        <f t="shared" si="1897"/>
        <v>0</v>
      </c>
      <c r="FD498" s="375">
        <f t="shared" si="1898"/>
        <v>0</v>
      </c>
      <c r="FE498" s="376"/>
      <c r="FF498" s="372"/>
      <c r="FG498" s="372"/>
      <c r="FH498" s="372"/>
      <c r="FI498" s="372"/>
      <c r="FJ498" s="372"/>
      <c r="FK498" s="372"/>
      <c r="FL498" s="372"/>
      <c r="FM498" s="372"/>
      <c r="FN498" s="372"/>
      <c r="FO498" s="372"/>
      <c r="FP498" s="372"/>
      <c r="FQ498" s="372"/>
      <c r="FR498" s="372"/>
      <c r="FS498" s="372"/>
      <c r="FT498" s="372"/>
      <c r="FU498" s="372"/>
      <c r="FV498" s="372"/>
      <c r="FW498" s="372"/>
      <c r="FX498" s="372"/>
      <c r="FY498" s="372"/>
      <c r="FZ498" s="372"/>
      <c r="GA498" s="372"/>
      <c r="GB498" s="372"/>
      <c r="GC498" s="372"/>
      <c r="GD498" s="372"/>
      <c r="GE498" s="372"/>
      <c r="GF498" s="372"/>
      <c r="GG498" s="372"/>
      <c r="GH498" s="372"/>
      <c r="GI498" s="372"/>
      <c r="GJ498" s="372"/>
      <c r="GK498" s="372"/>
      <c r="GL498" s="372"/>
      <c r="GM498" s="372"/>
      <c r="GN498" s="372"/>
      <c r="GO498" s="372"/>
      <c r="GP498" s="372"/>
      <c r="GQ498" s="372"/>
      <c r="GR498" s="372"/>
      <c r="GS498" s="372"/>
      <c r="GT498" s="372"/>
      <c r="GU498" s="372"/>
      <c r="GV498" s="372"/>
      <c r="GW498" s="372"/>
      <c r="GX498" s="372"/>
      <c r="GY498" s="372"/>
      <c r="GZ498" s="372"/>
      <c r="HA498" s="372"/>
      <c r="HB498" s="372"/>
      <c r="HC498" s="372"/>
    </row>
    <row r="499" spans="1:211" s="373" customFormat="1" ht="15" hidden="1" customHeight="1" outlineLevel="1" x14ac:dyDescent="0.2">
      <c r="A499" s="366">
        <f>SWDATA!O484</f>
        <v>0</v>
      </c>
      <c r="B499" s="366">
        <f>SWDATA!M484</f>
        <v>0</v>
      </c>
      <c r="C499" s="351">
        <f>IF(AND(SWDATA!M484=1,SWDATA!Q484="promotions"),SWDATA!P484,0)</f>
        <v>0</v>
      </c>
      <c r="D499" s="367">
        <f>ROW(SWDATA!M484)</f>
        <v>484</v>
      </c>
      <c r="E499" s="368">
        <f t="shared" si="1902"/>
        <v>0</v>
      </c>
      <c r="F499" s="369">
        <f t="shared" si="1738"/>
        <v>1</v>
      </c>
      <c r="G499" s="366" t="str">
        <f t="shared" si="1739"/>
        <v/>
      </c>
      <c r="H499" s="370"/>
      <c r="J499" s="238">
        <f t="shared" si="1740"/>
        <v>0</v>
      </c>
      <c r="K499" s="239" t="str">
        <f t="shared" si="1741"/>
        <v/>
      </c>
      <c r="L499" s="342"/>
      <c r="M499" s="345"/>
      <c r="N499" s="340" t="str">
        <f>IF(LEN(SWDATA!F484)=0,"",N498)</f>
        <v/>
      </c>
      <c r="O499" s="296" t="str">
        <f>IF(LEN(SWDATA!G484)=0,"",O498)</f>
        <v/>
      </c>
      <c r="P499" s="297" t="str">
        <f>IF(LEN(SWDATA!C484)=0,"",SWDATA!C484)</f>
        <v/>
      </c>
      <c r="Q499" s="312" t="str">
        <f t="shared" si="1742"/>
        <v/>
      </c>
      <c r="R499" s="223" t="s">
        <v>261</v>
      </c>
      <c r="S499" s="224"/>
      <c r="T499" s="224"/>
      <c r="U499" s="264" t="s">
        <v>613</v>
      </c>
      <c r="V499" s="205" t="s">
        <v>221</v>
      </c>
      <c r="W499" s="266">
        <f>IF(OR(Is_Loading,LEN($A499)=0),"",SWDATA!P484)</f>
        <v>0</v>
      </c>
      <c r="X499" s="267">
        <f>IF(OR(Is_Loading,LEN($A499)=0),"",SWDATA!Q484)</f>
        <v>0</v>
      </c>
      <c r="Y499" s="267">
        <f>IF(OR(Is_Loading,LEN($A499)=0),"",SWDATA!R484)</f>
        <v>0</v>
      </c>
      <c r="Z499" s="266" t="str">
        <f t="shared" si="1903"/>
        <v/>
      </c>
      <c r="AA499" s="266">
        <f>IF(OR(Is_Loading,LEN($A499)=0),"",SWDATA!T484)</f>
        <v>0</v>
      </c>
      <c r="AB499" s="267">
        <f>IF(OR(Is_Loading,LEN($A499)=0),"",SWDATA!U484)</f>
        <v>0</v>
      </c>
      <c r="AC499" s="267">
        <f>IF(OR(Is_Loading,LEN($A499)=0),"",SWDATA!V484)</f>
        <v>0</v>
      </c>
      <c r="AD499" s="266" t="str">
        <f t="shared" si="1743"/>
        <v/>
      </c>
      <c r="AE499" s="266">
        <f>IF(OR(Is_Loading,LEN($A499)=0),"",SWDATA!X484)</f>
        <v>0</v>
      </c>
      <c r="AF499" s="267">
        <f>IF(OR(Is_Loading,LEN($A499)=0),"",SWDATA!Y484)</f>
        <v>0</v>
      </c>
      <c r="AG499" s="267">
        <f>IF(OR(Is_Loading,LEN($A499)=0),"",SWDATA!Z484)</f>
        <v>0</v>
      </c>
      <c r="AH499" s="266" t="str">
        <f t="shared" si="1744"/>
        <v/>
      </c>
      <c r="AI499" s="266">
        <f>IF(OR(Is_Loading,LEN($A499)=0),"",SWDATA!AB484)</f>
        <v>0</v>
      </c>
      <c r="AJ499" s="267">
        <f>IF(OR(Is_Loading,LEN($A499)=0),"",SWDATA!AC484)</f>
        <v>0</v>
      </c>
      <c r="AK499" s="267">
        <f>IF(OR(Is_Loading,LEN($A499)=0),"",SWDATA!AD484)</f>
        <v>0</v>
      </c>
      <c r="AL499" s="266" t="str">
        <f t="shared" si="1745"/>
        <v/>
      </c>
      <c r="AM499" s="266">
        <f>IF(OR(Is_Loading,LEN($A499)=0),"",SWDATA!AF484)</f>
        <v>0</v>
      </c>
      <c r="AN499" s="267">
        <f>IF(OR(Is_Loading,LEN($A499)=0),"",SWDATA!AG484)</f>
        <v>0</v>
      </c>
      <c r="AO499" s="323">
        <f>IF(OR(Is_Loading,LEN($A499)=0),"",SWDATA!AH484)</f>
        <v>0</v>
      </c>
      <c r="AP499" s="320" t="str">
        <f t="shared" si="1746"/>
        <v/>
      </c>
      <c r="AQ499" s="266">
        <f>IF(OR(Is_Loading,LEN($A499)=0),"",SWDATA!AJ484)</f>
        <v>0</v>
      </c>
      <c r="AR499" s="267">
        <f>IF(OR(Is_Loading,LEN($A499)=0),"",SWDATA!AK484)</f>
        <v>0</v>
      </c>
      <c r="AS499" s="267">
        <f>IF(OR(Is_Loading,LEN($A499)=0),"",SWDATA!AL484)</f>
        <v>0</v>
      </c>
      <c r="AT499" s="266" t="str">
        <f t="shared" si="1747"/>
        <v/>
      </c>
      <c r="AU499" s="266">
        <f>IF(OR(Is_Loading,LEN($A499)=0),"",SWDATA!AN484)</f>
        <v>0</v>
      </c>
      <c r="AV499" s="267">
        <f>IF(OR(Is_Loading,LEN($A499)=0),"",SWDATA!AO484)</f>
        <v>0</v>
      </c>
      <c r="AW499" s="267">
        <f>IF(OR(Is_Loading,LEN($A499)=0),"",SWDATA!AP484)</f>
        <v>0</v>
      </c>
      <c r="AX499" s="266" t="str">
        <f t="shared" si="1748"/>
        <v/>
      </c>
      <c r="AY499" s="266">
        <f>IF(OR(Is_Loading,LEN($A499)=0),"",SWDATA!AR484)</f>
        <v>0</v>
      </c>
      <c r="AZ499" s="267">
        <f>IF(OR(Is_Loading,LEN($A499)=0),"",SWDATA!AS484)</f>
        <v>0</v>
      </c>
      <c r="BA499" s="267">
        <f>IF(OR(Is_Loading,LEN($A499)=0),"",SWDATA!AT484)</f>
        <v>0</v>
      </c>
      <c r="BB499" s="266" t="str">
        <f t="shared" si="1749"/>
        <v/>
      </c>
      <c r="BC499" s="266">
        <f>IF(OR(Is_Loading,LEN($A499)=0),"",SWDATA!AV484)</f>
        <v>0</v>
      </c>
      <c r="BD499" s="267">
        <f>IF(OR(Is_Loading,LEN($A499)=0),"",SWDATA!AW484)</f>
        <v>0</v>
      </c>
      <c r="BE499" s="323">
        <f>IF(OR(Is_Loading,LEN($A499)=0),"",SWDATA!AX484)</f>
        <v>0</v>
      </c>
      <c r="BF499" s="320" t="str">
        <f t="shared" si="1750"/>
        <v/>
      </c>
      <c r="BG499" s="11"/>
      <c r="BH499" s="11"/>
      <c r="BI499" s="11"/>
      <c r="BJ499" s="11"/>
      <c r="BK499" s="11"/>
      <c r="BL499" s="11"/>
      <c r="BM499" s="11"/>
      <c r="BN499" s="11"/>
      <c r="BO499" s="11"/>
      <c r="BP499" s="11"/>
      <c r="BQ499" s="11"/>
      <c r="BR499" s="11"/>
      <c r="BS499" s="11"/>
      <c r="BT499" s="11"/>
      <c r="BU499" s="11"/>
      <c r="BV499" s="11"/>
      <c r="BW499" s="11"/>
      <c r="BX499" s="11"/>
      <c r="BY499" s="11"/>
      <c r="BZ499" s="11"/>
      <c r="CA499" s="11"/>
      <c r="CB499" s="11"/>
      <c r="CC499" s="11"/>
      <c r="CD499" s="11"/>
      <c r="CE499" s="11"/>
      <c r="CF499" s="11"/>
      <c r="CG499" s="11"/>
      <c r="CH499" s="11"/>
      <c r="CI499" s="11"/>
      <c r="CJ499" s="11"/>
      <c r="CK499" s="11"/>
      <c r="CL499" s="11"/>
      <c r="CM499" s="11"/>
      <c r="CN499" s="351"/>
      <c r="CO499" s="351"/>
      <c r="CP499" s="351"/>
      <c r="CQ499" s="351"/>
      <c r="CR499" s="351"/>
      <c r="CS499" s="351"/>
      <c r="CT499" s="351"/>
      <c r="CU499" s="351"/>
      <c r="CV499" s="351"/>
      <c r="CW499" s="351"/>
      <c r="CX499" s="351"/>
      <c r="CY499" s="351"/>
      <c r="CZ499" s="351"/>
      <c r="DA499" s="351"/>
      <c r="DB499" s="351"/>
      <c r="DC499" s="351"/>
      <c r="DD499" s="351"/>
      <c r="DE499" s="351"/>
      <c r="DF499" s="351"/>
      <c r="DG499" s="351"/>
      <c r="DH499" s="351"/>
      <c r="DI499" s="351"/>
      <c r="DJ499" s="351"/>
      <c r="DK499" s="351"/>
      <c r="DL499" s="351"/>
      <c r="DM499" s="351"/>
      <c r="DN499" s="351"/>
      <c r="DS499" s="372"/>
      <c r="DT499" s="374"/>
      <c r="DU499" s="375"/>
      <c r="DV499" s="375"/>
      <c r="DW499" s="375"/>
      <c r="DX499" s="375">
        <v>1</v>
      </c>
      <c r="DY499" s="375">
        <f t="shared" si="1867"/>
        <v>0</v>
      </c>
      <c r="DZ499" s="375">
        <f t="shared" si="1868"/>
        <v>0</v>
      </c>
      <c r="EA499" s="375">
        <f t="shared" si="1869"/>
        <v>1</v>
      </c>
      <c r="EB499" s="375">
        <f t="shared" si="1870"/>
        <v>0</v>
      </c>
      <c r="EC499" s="375">
        <f t="shared" si="1871"/>
        <v>0</v>
      </c>
      <c r="ED499" s="375">
        <f t="shared" si="1872"/>
        <v>1</v>
      </c>
      <c r="EE499" s="375">
        <f t="shared" si="1873"/>
        <v>0</v>
      </c>
      <c r="EF499" s="375">
        <f t="shared" si="1874"/>
        <v>0</v>
      </c>
      <c r="EG499" s="375">
        <f t="shared" si="1875"/>
        <v>1</v>
      </c>
      <c r="EH499" s="375">
        <f t="shared" si="1876"/>
        <v>0</v>
      </c>
      <c r="EI499" s="375">
        <f t="shared" si="1877"/>
        <v>0</v>
      </c>
      <c r="EJ499" s="375">
        <f t="shared" si="1878"/>
        <v>1</v>
      </c>
      <c r="EK499" s="375">
        <f t="shared" si="1879"/>
        <v>0</v>
      </c>
      <c r="EL499" s="375">
        <f t="shared" si="1880"/>
        <v>0</v>
      </c>
      <c r="EM499" s="375">
        <f t="shared" si="1881"/>
        <v>1</v>
      </c>
      <c r="EN499" s="375">
        <f t="shared" si="1882"/>
        <v>0</v>
      </c>
      <c r="EO499" s="375">
        <f t="shared" si="1883"/>
        <v>0</v>
      </c>
      <c r="EP499" s="375">
        <f t="shared" si="1884"/>
        <v>1</v>
      </c>
      <c r="EQ499" s="375">
        <f t="shared" si="1885"/>
        <v>0</v>
      </c>
      <c r="ER499" s="375">
        <f t="shared" si="1886"/>
        <v>0</v>
      </c>
      <c r="ES499" s="375">
        <f t="shared" si="1887"/>
        <v>1</v>
      </c>
      <c r="ET499" s="375">
        <f t="shared" si="1888"/>
        <v>0</v>
      </c>
      <c r="EU499" s="375">
        <f t="shared" si="1889"/>
        <v>0</v>
      </c>
      <c r="EV499" s="375">
        <f t="shared" si="1890"/>
        <v>1</v>
      </c>
      <c r="EW499" s="375">
        <f t="shared" si="1891"/>
        <v>0</v>
      </c>
      <c r="EX499" s="375">
        <f t="shared" si="1892"/>
        <v>0</v>
      </c>
      <c r="EY499" s="375">
        <f t="shared" si="1893"/>
        <v>1</v>
      </c>
      <c r="EZ499" s="375">
        <f t="shared" si="1894"/>
        <v>0</v>
      </c>
      <c r="FA499" s="375">
        <f t="shared" si="1895"/>
        <v>0</v>
      </c>
      <c r="FB499" s="375">
        <f t="shared" si="1896"/>
        <v>1</v>
      </c>
      <c r="FC499" s="375">
        <f t="shared" si="1897"/>
        <v>0</v>
      </c>
      <c r="FD499" s="375">
        <f t="shared" si="1898"/>
        <v>0</v>
      </c>
      <c r="FE499" s="376"/>
      <c r="FF499" s="372"/>
      <c r="FG499" s="372"/>
      <c r="FH499" s="372"/>
      <c r="FI499" s="372"/>
      <c r="FJ499" s="372"/>
      <c r="FK499" s="372"/>
      <c r="FL499" s="372"/>
      <c r="FM499" s="372"/>
      <c r="FN499" s="372"/>
      <c r="FO499" s="372"/>
      <c r="FP499" s="372"/>
      <c r="FQ499" s="372"/>
      <c r="FR499" s="372"/>
      <c r="FS499" s="372"/>
      <c r="FT499" s="372"/>
      <c r="FU499" s="372"/>
      <c r="FV499" s="372"/>
      <c r="FW499" s="372"/>
      <c r="FX499" s="372"/>
      <c r="FY499" s="372"/>
      <c r="FZ499" s="372"/>
      <c r="GA499" s="372"/>
      <c r="GB499" s="372"/>
      <c r="GC499" s="372"/>
      <c r="GD499" s="372"/>
      <c r="GE499" s="372"/>
      <c r="GF499" s="372"/>
      <c r="GG499" s="372"/>
      <c r="GH499" s="372"/>
      <c r="GI499" s="372"/>
      <c r="GJ499" s="372"/>
      <c r="GK499" s="372"/>
      <c r="GL499" s="372"/>
      <c r="GM499" s="372"/>
      <c r="GN499" s="372"/>
      <c r="GO499" s="372"/>
      <c r="GP499" s="372"/>
      <c r="GQ499" s="372"/>
      <c r="GR499" s="372"/>
      <c r="GS499" s="372"/>
      <c r="GT499" s="372"/>
      <c r="GU499" s="372"/>
      <c r="GV499" s="372"/>
      <c r="GW499" s="372"/>
      <c r="GX499" s="372"/>
      <c r="GY499" s="372"/>
      <c r="GZ499" s="372"/>
      <c r="HA499" s="372"/>
      <c r="HB499" s="372"/>
      <c r="HC499" s="372"/>
    </row>
    <row r="500" spans="1:211" s="373" customFormat="1" ht="15" hidden="1" customHeight="1" outlineLevel="1" x14ac:dyDescent="0.2">
      <c r="A500" s="366">
        <f>SWDATA!O485</f>
        <v>0</v>
      </c>
      <c r="B500" s="366">
        <f>SWDATA!M485</f>
        <v>0</v>
      </c>
      <c r="C500" s="351">
        <f>IF(AND(SWDATA!M485=1,SWDATA!Q485="promotions"),SWDATA!P485,0)</f>
        <v>0</v>
      </c>
      <c r="D500" s="367">
        <f>ROW(SWDATA!M485)</f>
        <v>485</v>
      </c>
      <c r="E500" s="368">
        <f t="shared" si="1902"/>
        <v>0</v>
      </c>
      <c r="F500" s="369">
        <f t="shared" si="1738"/>
        <v>1</v>
      </c>
      <c r="G500" s="366" t="str">
        <f t="shared" si="1739"/>
        <v/>
      </c>
      <c r="H500" s="370"/>
      <c r="J500" s="238">
        <f t="shared" si="1740"/>
        <v>0</v>
      </c>
      <c r="K500" s="239" t="str">
        <f t="shared" si="1741"/>
        <v/>
      </c>
      <c r="L500" s="342"/>
      <c r="M500" s="345"/>
      <c r="N500" s="340" t="str">
        <f>IF(LEN(SWDATA!F485)=0,"",N499)</f>
        <v/>
      </c>
      <c r="O500" s="296" t="str">
        <f>IF(LEN(SWDATA!G485)=0,"",O499)</f>
        <v/>
      </c>
      <c r="P500" s="297" t="str">
        <f>IF(LEN(SWDATA!C485)=0,"",SWDATA!C485)</f>
        <v/>
      </c>
      <c r="Q500" s="312" t="str">
        <f t="shared" si="1742"/>
        <v/>
      </c>
      <c r="R500" s="223" t="s">
        <v>261</v>
      </c>
      <c r="S500" s="224" t="s">
        <v>485</v>
      </c>
      <c r="T500" s="224"/>
      <c r="U500" s="264" t="s">
        <v>609</v>
      </c>
      <c r="V500" s="205" t="s">
        <v>221</v>
      </c>
      <c r="W500" s="266">
        <f>IF(OR(Is_Loading,LEN($A500)=0),"",SWDATA!P485)</f>
        <v>0</v>
      </c>
      <c r="X500" s="267">
        <f>IF(OR(Is_Loading,LEN($A500)=0),"",SWDATA!Q485)</f>
        <v>0</v>
      </c>
      <c r="Y500" s="267">
        <f>IF(OR(Is_Loading,LEN($A500)=0),"",SWDATA!R485)</f>
        <v>0</v>
      </c>
      <c r="Z500" s="266" t="str">
        <f t="shared" si="1903"/>
        <v/>
      </c>
      <c r="AA500" s="266">
        <f>IF(OR(Is_Loading,LEN($A500)=0),"",SWDATA!T485)</f>
        <v>0</v>
      </c>
      <c r="AB500" s="267">
        <f>IF(OR(Is_Loading,LEN($A500)=0),"",SWDATA!U485)</f>
        <v>0</v>
      </c>
      <c r="AC500" s="267">
        <f>IF(OR(Is_Loading,LEN($A500)=0),"",SWDATA!V485)</f>
        <v>0</v>
      </c>
      <c r="AD500" s="266" t="str">
        <f t="shared" si="1743"/>
        <v/>
      </c>
      <c r="AE500" s="266">
        <f>IF(OR(Is_Loading,LEN($A500)=0),"",SWDATA!X485)</f>
        <v>0</v>
      </c>
      <c r="AF500" s="267">
        <f>IF(OR(Is_Loading,LEN($A500)=0),"",SWDATA!Y485)</f>
        <v>0</v>
      </c>
      <c r="AG500" s="267">
        <f>IF(OR(Is_Loading,LEN($A500)=0),"",SWDATA!Z485)</f>
        <v>0</v>
      </c>
      <c r="AH500" s="266" t="str">
        <f t="shared" si="1744"/>
        <v/>
      </c>
      <c r="AI500" s="266">
        <f>IF(OR(Is_Loading,LEN($A500)=0),"",SWDATA!AB485)</f>
        <v>0</v>
      </c>
      <c r="AJ500" s="267">
        <f>IF(OR(Is_Loading,LEN($A500)=0),"",SWDATA!AC485)</f>
        <v>0</v>
      </c>
      <c r="AK500" s="267">
        <f>IF(OR(Is_Loading,LEN($A500)=0),"",SWDATA!AD485)</f>
        <v>0</v>
      </c>
      <c r="AL500" s="266" t="str">
        <f t="shared" si="1745"/>
        <v/>
      </c>
      <c r="AM500" s="266">
        <f>IF(OR(Is_Loading,LEN($A500)=0),"",SWDATA!AF485)</f>
        <v>0</v>
      </c>
      <c r="AN500" s="267">
        <f>IF(OR(Is_Loading,LEN($A500)=0),"",SWDATA!AG485)</f>
        <v>0</v>
      </c>
      <c r="AO500" s="323">
        <f>IF(OR(Is_Loading,LEN($A500)=0),"",SWDATA!AH485)</f>
        <v>0</v>
      </c>
      <c r="AP500" s="320" t="str">
        <f t="shared" si="1746"/>
        <v/>
      </c>
      <c r="AQ500" s="266">
        <f>IF(OR(Is_Loading,LEN($A500)=0),"",SWDATA!AJ485)</f>
        <v>0</v>
      </c>
      <c r="AR500" s="267">
        <f>IF(OR(Is_Loading,LEN($A500)=0),"",SWDATA!AK485)</f>
        <v>0</v>
      </c>
      <c r="AS500" s="267">
        <f>IF(OR(Is_Loading,LEN($A500)=0),"",SWDATA!AL485)</f>
        <v>0</v>
      </c>
      <c r="AT500" s="266" t="str">
        <f t="shared" si="1747"/>
        <v/>
      </c>
      <c r="AU500" s="266">
        <f>IF(OR(Is_Loading,LEN($A500)=0),"",SWDATA!AN485)</f>
        <v>0</v>
      </c>
      <c r="AV500" s="267">
        <f>IF(OR(Is_Loading,LEN($A500)=0),"",SWDATA!AO485)</f>
        <v>0</v>
      </c>
      <c r="AW500" s="267">
        <f>IF(OR(Is_Loading,LEN($A500)=0),"",SWDATA!AP485)</f>
        <v>0</v>
      </c>
      <c r="AX500" s="266" t="str">
        <f t="shared" si="1748"/>
        <v/>
      </c>
      <c r="AY500" s="266">
        <f>IF(OR(Is_Loading,LEN($A500)=0),"",SWDATA!AR485)</f>
        <v>0</v>
      </c>
      <c r="AZ500" s="267">
        <f>IF(OR(Is_Loading,LEN($A500)=0),"",SWDATA!AS485)</f>
        <v>0</v>
      </c>
      <c r="BA500" s="267">
        <f>IF(OR(Is_Loading,LEN($A500)=0),"",SWDATA!AT485)</f>
        <v>0</v>
      </c>
      <c r="BB500" s="266" t="str">
        <f t="shared" si="1749"/>
        <v/>
      </c>
      <c r="BC500" s="266">
        <f>IF(OR(Is_Loading,LEN($A500)=0),"",SWDATA!AV485)</f>
        <v>0</v>
      </c>
      <c r="BD500" s="267">
        <f>IF(OR(Is_Loading,LEN($A500)=0),"",SWDATA!AW485)</f>
        <v>0</v>
      </c>
      <c r="BE500" s="323">
        <f>IF(OR(Is_Loading,LEN($A500)=0),"",SWDATA!AX485)</f>
        <v>0</v>
      </c>
      <c r="BF500" s="320" t="str">
        <f t="shared" si="1750"/>
        <v/>
      </c>
      <c r="BG500" s="11"/>
      <c r="BH500" s="11"/>
      <c r="BI500" s="11"/>
      <c r="BJ500" s="11"/>
      <c r="BK500" s="11"/>
      <c r="BL500" s="11"/>
      <c r="BM500" s="11"/>
      <c r="BN500" s="11"/>
      <c r="BO500" s="11"/>
      <c r="BP500" s="11"/>
      <c r="BQ500" s="11"/>
      <c r="BR500" s="11"/>
      <c r="BS500" s="11"/>
      <c r="BT500" s="11"/>
      <c r="BU500" s="11"/>
      <c r="BV500" s="11"/>
      <c r="BW500" s="11"/>
      <c r="BX500" s="11"/>
      <c r="BY500" s="11"/>
      <c r="BZ500" s="11"/>
      <c r="CA500" s="11"/>
      <c r="CB500" s="11"/>
      <c r="CC500" s="11"/>
      <c r="CD500" s="11"/>
      <c r="CE500" s="11"/>
      <c r="CF500" s="11"/>
      <c r="CG500" s="11"/>
      <c r="CH500" s="11"/>
      <c r="CI500" s="11"/>
      <c r="CJ500" s="11"/>
      <c r="CK500" s="11"/>
      <c r="CL500" s="11"/>
      <c r="CM500" s="11"/>
      <c r="CN500" s="351"/>
      <c r="CO500" s="351"/>
      <c r="CP500" s="351"/>
      <c r="CQ500" s="351"/>
      <c r="CR500" s="351"/>
      <c r="CS500" s="351"/>
      <c r="CT500" s="351"/>
      <c r="CU500" s="351"/>
      <c r="CV500" s="351"/>
      <c r="CW500" s="351"/>
      <c r="CX500" s="351"/>
      <c r="CY500" s="351"/>
      <c r="CZ500" s="351"/>
      <c r="DA500" s="351"/>
      <c r="DB500" s="351"/>
      <c r="DC500" s="351"/>
      <c r="DD500" s="351"/>
      <c r="DE500" s="351"/>
      <c r="DF500" s="351"/>
      <c r="DG500" s="351"/>
      <c r="DH500" s="351"/>
      <c r="DI500" s="351"/>
      <c r="DJ500" s="351"/>
      <c r="DK500" s="351"/>
      <c r="DL500" s="351"/>
      <c r="DM500" s="351"/>
      <c r="DN500" s="351"/>
      <c r="DS500" s="372"/>
      <c r="DT500" s="374"/>
      <c r="DU500" s="375"/>
      <c r="DV500" s="375"/>
      <c r="DW500" s="375"/>
      <c r="DX500" s="375">
        <v>1</v>
      </c>
      <c r="DY500" s="375">
        <f t="shared" si="1867"/>
        <v>0</v>
      </c>
      <c r="DZ500" s="375">
        <f t="shared" si="1868"/>
        <v>0</v>
      </c>
      <c r="EA500" s="375">
        <f t="shared" si="1869"/>
        <v>1</v>
      </c>
      <c r="EB500" s="375">
        <f t="shared" si="1870"/>
        <v>0</v>
      </c>
      <c r="EC500" s="375">
        <f t="shared" si="1871"/>
        <v>0</v>
      </c>
      <c r="ED500" s="375">
        <f t="shared" si="1872"/>
        <v>1</v>
      </c>
      <c r="EE500" s="375">
        <f t="shared" si="1873"/>
        <v>0</v>
      </c>
      <c r="EF500" s="375">
        <f t="shared" si="1874"/>
        <v>0</v>
      </c>
      <c r="EG500" s="375">
        <f t="shared" si="1875"/>
        <v>1</v>
      </c>
      <c r="EH500" s="375">
        <f t="shared" si="1876"/>
        <v>0</v>
      </c>
      <c r="EI500" s="375">
        <f t="shared" si="1877"/>
        <v>0</v>
      </c>
      <c r="EJ500" s="375">
        <f t="shared" si="1878"/>
        <v>1</v>
      </c>
      <c r="EK500" s="375">
        <f t="shared" si="1879"/>
        <v>0</v>
      </c>
      <c r="EL500" s="375">
        <f t="shared" si="1880"/>
        <v>0</v>
      </c>
      <c r="EM500" s="375">
        <f t="shared" si="1881"/>
        <v>1</v>
      </c>
      <c r="EN500" s="375">
        <f t="shared" si="1882"/>
        <v>0</v>
      </c>
      <c r="EO500" s="375">
        <f t="shared" si="1883"/>
        <v>0</v>
      </c>
      <c r="EP500" s="375">
        <f t="shared" si="1884"/>
        <v>1</v>
      </c>
      <c r="EQ500" s="375">
        <f t="shared" si="1885"/>
        <v>0</v>
      </c>
      <c r="ER500" s="375">
        <f t="shared" si="1886"/>
        <v>0</v>
      </c>
      <c r="ES500" s="375">
        <f t="shared" si="1887"/>
        <v>1</v>
      </c>
      <c r="ET500" s="375">
        <f t="shared" si="1888"/>
        <v>0</v>
      </c>
      <c r="EU500" s="375">
        <f t="shared" si="1889"/>
        <v>0</v>
      </c>
      <c r="EV500" s="375">
        <f t="shared" si="1890"/>
        <v>1</v>
      </c>
      <c r="EW500" s="375">
        <f t="shared" si="1891"/>
        <v>0</v>
      </c>
      <c r="EX500" s="375">
        <f t="shared" si="1892"/>
        <v>0</v>
      </c>
      <c r="EY500" s="375">
        <f t="shared" si="1893"/>
        <v>1</v>
      </c>
      <c r="EZ500" s="375">
        <f t="shared" si="1894"/>
        <v>0</v>
      </c>
      <c r="FA500" s="375">
        <f t="shared" si="1895"/>
        <v>0</v>
      </c>
      <c r="FB500" s="375">
        <f t="shared" si="1896"/>
        <v>1</v>
      </c>
      <c r="FC500" s="375">
        <f t="shared" si="1897"/>
        <v>0</v>
      </c>
      <c r="FD500" s="375">
        <f t="shared" si="1898"/>
        <v>0</v>
      </c>
      <c r="FE500" s="376"/>
      <c r="FF500" s="372"/>
      <c r="FG500" s="372"/>
      <c r="FH500" s="372"/>
      <c r="FI500" s="372"/>
      <c r="FJ500" s="372"/>
      <c r="FK500" s="372"/>
      <c r="FL500" s="372"/>
      <c r="FM500" s="372"/>
      <c r="FN500" s="372"/>
      <c r="FO500" s="372"/>
      <c r="FP500" s="372"/>
      <c r="FQ500" s="372"/>
      <c r="FR500" s="372"/>
      <c r="FS500" s="372"/>
      <c r="FT500" s="372"/>
      <c r="FU500" s="372"/>
      <c r="FV500" s="372"/>
      <c r="FW500" s="372"/>
      <c r="FX500" s="372"/>
      <c r="FY500" s="372"/>
      <c r="FZ500" s="372"/>
      <c r="GA500" s="372"/>
      <c r="GB500" s="372"/>
      <c r="GC500" s="372"/>
      <c r="GD500" s="372"/>
      <c r="GE500" s="372"/>
      <c r="GF500" s="372"/>
      <c r="GG500" s="372"/>
      <c r="GH500" s="372"/>
      <c r="GI500" s="372"/>
      <c r="GJ500" s="372"/>
      <c r="GK500" s="372"/>
      <c r="GL500" s="372"/>
      <c r="GM500" s="372"/>
      <c r="GN500" s="372"/>
      <c r="GO500" s="372"/>
      <c r="GP500" s="372"/>
      <c r="GQ500" s="372"/>
      <c r="GR500" s="372"/>
      <c r="GS500" s="372"/>
      <c r="GT500" s="372"/>
      <c r="GU500" s="372"/>
      <c r="GV500" s="372"/>
      <c r="GW500" s="372"/>
      <c r="GX500" s="372"/>
      <c r="GY500" s="372"/>
      <c r="GZ500" s="372"/>
      <c r="HA500" s="372"/>
      <c r="HB500" s="372"/>
      <c r="HC500" s="372"/>
    </row>
    <row r="501" spans="1:211" s="373" customFormat="1" ht="15" hidden="1" customHeight="1" outlineLevel="1" x14ac:dyDescent="0.2">
      <c r="A501" s="366">
        <f>SWDATA!O486</f>
        <v>0</v>
      </c>
      <c r="B501" s="366">
        <f>SWDATA!M486</f>
        <v>0</v>
      </c>
      <c r="C501" s="351">
        <f>IF(AND(SWDATA!M486=1,SWDATA!Q486="promotions"),SWDATA!P486,0)</f>
        <v>0</v>
      </c>
      <c r="D501" s="371">
        <f>ROW(SWDATA!M486)</f>
        <v>486</v>
      </c>
      <c r="E501" s="368">
        <f ca="1">IF(AND(B501=1,UPPER(HLOOKUP(D501,'Metrics &amp; Attributes View'!$13:$31,19,0))&lt;&gt;"SBOM"),1,0)</f>
        <v>0</v>
      </c>
      <c r="F501" s="369">
        <f t="shared" si="1738"/>
        <v>1</v>
      </c>
      <c r="G501" s="366" t="str">
        <f t="shared" si="1739"/>
        <v/>
      </c>
      <c r="H501" s="370"/>
      <c r="J501" s="238">
        <f t="shared" si="1740"/>
        <v>0</v>
      </c>
      <c r="K501" s="239" t="str">
        <f t="shared" si="1741"/>
        <v/>
      </c>
      <c r="L501" s="342"/>
      <c r="M501" s="345"/>
      <c r="N501" s="340" t="str">
        <f>IF(LEN(SWDATA!F486)=0,"",N500)</f>
        <v/>
      </c>
      <c r="O501" s="296" t="str">
        <f>IF(LEN(SWDATA!G486)=0,"",O500)</f>
        <v/>
      </c>
      <c r="P501" s="297" t="str">
        <f>IF(LEN(SWDATA!C486)=0,"",SWDATA!C486)</f>
        <v/>
      </c>
      <c r="Q501" s="312" t="str">
        <f t="shared" si="1742"/>
        <v/>
      </c>
      <c r="R501" s="223" t="s">
        <v>262</v>
      </c>
      <c r="S501" s="224"/>
      <c r="T501" s="224"/>
      <c r="U501" s="264" t="s">
        <v>627</v>
      </c>
      <c r="V501" s="205" t="s">
        <v>221</v>
      </c>
      <c r="W501" s="266">
        <f>IF(OR(Is_Loading,LEN($A501)=0),"",SWDATA!P486)</f>
        <v>0</v>
      </c>
      <c r="X501" s="267">
        <f>IF(OR(Is_Loading,LEN($A501)=0),"",SWDATA!Q486)</f>
        <v>0</v>
      </c>
      <c r="Y501" s="267">
        <f>IF(OR(Is_Loading,LEN($A501)=0),"",SWDATA!R486)</f>
        <v>0</v>
      </c>
      <c r="Z501" s="266" t="str">
        <f t="shared" si="1903"/>
        <v/>
      </c>
      <c r="AA501" s="266">
        <f>IF(OR(Is_Loading,LEN($A501)=0),"",SWDATA!T486)</f>
        <v>0</v>
      </c>
      <c r="AB501" s="267">
        <f>IF(OR(Is_Loading,LEN($A501)=0),"",SWDATA!U486)</f>
        <v>0</v>
      </c>
      <c r="AC501" s="267">
        <f>IF(OR(Is_Loading,LEN($A501)=0),"",SWDATA!V486)</f>
        <v>0</v>
      </c>
      <c r="AD501" s="266" t="str">
        <f t="shared" si="1743"/>
        <v/>
      </c>
      <c r="AE501" s="266">
        <f>IF(OR(Is_Loading,LEN($A501)=0),"",SWDATA!X486)</f>
        <v>0</v>
      </c>
      <c r="AF501" s="267">
        <f>IF(OR(Is_Loading,LEN($A501)=0),"",SWDATA!Y486)</f>
        <v>0</v>
      </c>
      <c r="AG501" s="267">
        <f>IF(OR(Is_Loading,LEN($A501)=0),"",SWDATA!Z486)</f>
        <v>0</v>
      </c>
      <c r="AH501" s="266" t="str">
        <f t="shared" si="1744"/>
        <v/>
      </c>
      <c r="AI501" s="266">
        <f>IF(OR(Is_Loading,LEN($A501)=0),"",SWDATA!AB486)</f>
        <v>0</v>
      </c>
      <c r="AJ501" s="267">
        <f>IF(OR(Is_Loading,LEN($A501)=0),"",SWDATA!AC486)</f>
        <v>0</v>
      </c>
      <c r="AK501" s="267">
        <f>IF(OR(Is_Loading,LEN($A501)=0),"",SWDATA!AD486)</f>
        <v>0</v>
      </c>
      <c r="AL501" s="266" t="str">
        <f t="shared" si="1745"/>
        <v/>
      </c>
      <c r="AM501" s="266">
        <f>IF(OR(Is_Loading,LEN($A501)=0),"",SWDATA!AF486)</f>
        <v>0</v>
      </c>
      <c r="AN501" s="267">
        <f>IF(OR(Is_Loading,LEN($A501)=0),"",SWDATA!AG486)</f>
        <v>0</v>
      </c>
      <c r="AO501" s="323">
        <f>IF(OR(Is_Loading,LEN($A501)=0),"",SWDATA!AH486)</f>
        <v>0</v>
      </c>
      <c r="AP501" s="320" t="str">
        <f t="shared" si="1746"/>
        <v/>
      </c>
      <c r="AQ501" s="266">
        <f>IF(OR(Is_Loading,LEN($A501)=0),"",SWDATA!AJ486)</f>
        <v>0</v>
      </c>
      <c r="AR501" s="267">
        <f>IF(OR(Is_Loading,LEN($A501)=0),"",SWDATA!AK486)</f>
        <v>0</v>
      </c>
      <c r="AS501" s="267">
        <f>IF(OR(Is_Loading,LEN($A501)=0),"",SWDATA!AL486)</f>
        <v>0</v>
      </c>
      <c r="AT501" s="266" t="str">
        <f t="shared" si="1747"/>
        <v/>
      </c>
      <c r="AU501" s="266">
        <f>IF(OR(Is_Loading,LEN($A501)=0),"",SWDATA!AN486)</f>
        <v>0</v>
      </c>
      <c r="AV501" s="267">
        <f>IF(OR(Is_Loading,LEN($A501)=0),"",SWDATA!AO486)</f>
        <v>0</v>
      </c>
      <c r="AW501" s="267">
        <f>IF(OR(Is_Loading,LEN($A501)=0),"",SWDATA!AP486)</f>
        <v>0</v>
      </c>
      <c r="AX501" s="266" t="str">
        <f t="shared" si="1748"/>
        <v/>
      </c>
      <c r="AY501" s="266">
        <f>IF(OR(Is_Loading,LEN($A501)=0),"",SWDATA!AR486)</f>
        <v>0</v>
      </c>
      <c r="AZ501" s="267">
        <f>IF(OR(Is_Loading,LEN($A501)=0),"",SWDATA!AS486)</f>
        <v>0</v>
      </c>
      <c r="BA501" s="267">
        <f>IF(OR(Is_Loading,LEN($A501)=0),"",SWDATA!AT486)</f>
        <v>0</v>
      </c>
      <c r="BB501" s="266" t="str">
        <f t="shared" si="1749"/>
        <v/>
      </c>
      <c r="BC501" s="266">
        <f>IF(OR(Is_Loading,LEN($A501)=0),"",SWDATA!AV486)</f>
        <v>0</v>
      </c>
      <c r="BD501" s="267">
        <f>IF(OR(Is_Loading,LEN($A501)=0),"",SWDATA!AW486)</f>
        <v>0</v>
      </c>
      <c r="BE501" s="323">
        <f>IF(OR(Is_Loading,LEN($A501)=0),"",SWDATA!AX486)</f>
        <v>0</v>
      </c>
      <c r="BF501" s="332" t="str">
        <f t="shared" si="1750"/>
        <v/>
      </c>
      <c r="BG501" s="11"/>
      <c r="BH501" s="11"/>
      <c r="BI501" s="11"/>
      <c r="BJ501" s="11"/>
      <c r="BK501" s="11"/>
      <c r="BL501" s="11"/>
      <c r="BM501" s="11"/>
      <c r="BN501" s="11"/>
      <c r="BO501" s="11"/>
      <c r="BP501" s="11"/>
      <c r="BQ501" s="11"/>
      <c r="BR501" s="11"/>
      <c r="BS501" s="11"/>
      <c r="BT501" s="11"/>
      <c r="BU501" s="11"/>
      <c r="BV501" s="11"/>
      <c r="BW501" s="11"/>
      <c r="BX501" s="11"/>
      <c r="BY501" s="11"/>
      <c r="BZ501" s="11"/>
      <c r="CA501" s="11"/>
      <c r="CB501" s="11"/>
      <c r="CC501" s="11"/>
      <c r="CD501" s="11"/>
      <c r="CE501" s="11"/>
      <c r="CF501" s="11"/>
      <c r="CG501" s="11"/>
      <c r="CH501" s="11"/>
      <c r="CI501" s="11"/>
      <c r="CJ501" s="11"/>
      <c r="CK501" s="11"/>
      <c r="CL501" s="11"/>
      <c r="CM501" s="11"/>
      <c r="CN501" s="351"/>
      <c r="CO501" s="351"/>
      <c r="CP501" s="351"/>
      <c r="CQ501" s="351"/>
      <c r="CR501" s="351"/>
      <c r="CS501" s="351"/>
      <c r="CT501" s="351"/>
      <c r="CU501" s="351"/>
      <c r="CV501" s="351"/>
      <c r="CW501" s="351"/>
      <c r="CX501" s="351"/>
      <c r="CY501" s="351"/>
      <c r="CZ501" s="351"/>
      <c r="DA501" s="351"/>
      <c r="DB501" s="351"/>
      <c r="DC501" s="351"/>
      <c r="DD501" s="351"/>
      <c r="DE501" s="351"/>
      <c r="DF501" s="351"/>
      <c r="DG501" s="351"/>
      <c r="DH501" s="351"/>
      <c r="DI501" s="351"/>
      <c r="DJ501" s="351"/>
      <c r="DK501" s="351"/>
      <c r="DL501" s="351"/>
      <c r="DM501" s="351"/>
      <c r="DN501" s="351"/>
      <c r="DS501" s="372"/>
      <c r="DT501" s="374"/>
      <c r="DU501" s="375"/>
      <c r="DV501" s="375"/>
      <c r="DW501" s="375"/>
      <c r="DX501" s="375">
        <v>1</v>
      </c>
      <c r="DY501" s="375">
        <f t="shared" si="1867"/>
        <v>0</v>
      </c>
      <c r="DZ501" s="375">
        <f t="shared" si="1868"/>
        <v>0</v>
      </c>
      <c r="EA501" s="375">
        <f t="shared" si="1869"/>
        <v>1</v>
      </c>
      <c r="EB501" s="375">
        <f t="shared" si="1870"/>
        <v>0</v>
      </c>
      <c r="EC501" s="375">
        <f t="shared" si="1871"/>
        <v>0</v>
      </c>
      <c r="ED501" s="375">
        <f t="shared" si="1872"/>
        <v>1</v>
      </c>
      <c r="EE501" s="375">
        <f t="shared" si="1873"/>
        <v>0</v>
      </c>
      <c r="EF501" s="375">
        <f t="shared" si="1874"/>
        <v>0</v>
      </c>
      <c r="EG501" s="375">
        <f t="shared" si="1875"/>
        <v>1</v>
      </c>
      <c r="EH501" s="375">
        <f t="shared" si="1876"/>
        <v>0</v>
      </c>
      <c r="EI501" s="375">
        <f t="shared" si="1877"/>
        <v>0</v>
      </c>
      <c r="EJ501" s="375">
        <f t="shared" si="1878"/>
        <v>1</v>
      </c>
      <c r="EK501" s="375">
        <f t="shared" si="1879"/>
        <v>0</v>
      </c>
      <c r="EL501" s="375">
        <f t="shared" si="1880"/>
        <v>0</v>
      </c>
      <c r="EM501" s="375">
        <f t="shared" si="1881"/>
        <v>1</v>
      </c>
      <c r="EN501" s="375">
        <f t="shared" si="1882"/>
        <v>0</v>
      </c>
      <c r="EO501" s="375">
        <f t="shared" si="1883"/>
        <v>0</v>
      </c>
      <c r="EP501" s="375">
        <f t="shared" si="1884"/>
        <v>1</v>
      </c>
      <c r="EQ501" s="375">
        <f t="shared" si="1885"/>
        <v>0</v>
      </c>
      <c r="ER501" s="375">
        <f t="shared" si="1886"/>
        <v>0</v>
      </c>
      <c r="ES501" s="375">
        <f t="shared" si="1887"/>
        <v>1</v>
      </c>
      <c r="ET501" s="375">
        <f t="shared" si="1888"/>
        <v>0</v>
      </c>
      <c r="EU501" s="375">
        <f t="shared" si="1889"/>
        <v>0</v>
      </c>
      <c r="EV501" s="375">
        <f t="shared" si="1890"/>
        <v>1</v>
      </c>
      <c r="EW501" s="375">
        <f t="shared" si="1891"/>
        <v>0</v>
      </c>
      <c r="EX501" s="375">
        <f t="shared" si="1892"/>
        <v>0</v>
      </c>
      <c r="EY501" s="375">
        <f t="shared" si="1893"/>
        <v>1</v>
      </c>
      <c r="EZ501" s="375">
        <f t="shared" si="1894"/>
        <v>0</v>
      </c>
      <c r="FA501" s="375">
        <f t="shared" si="1895"/>
        <v>0</v>
      </c>
      <c r="FB501" s="375">
        <f t="shared" si="1896"/>
        <v>1</v>
      </c>
      <c r="FC501" s="375">
        <f t="shared" si="1897"/>
        <v>0</v>
      </c>
      <c r="FD501" s="375">
        <f t="shared" si="1898"/>
        <v>0</v>
      </c>
      <c r="FE501" s="376"/>
      <c r="FF501" s="372"/>
      <c r="FG501" s="372"/>
      <c r="FH501" s="372"/>
      <c r="FI501" s="372"/>
      <c r="FJ501" s="372"/>
      <c r="FK501" s="372"/>
      <c r="FL501" s="372"/>
      <c r="FM501" s="372"/>
      <c r="FN501" s="372"/>
      <c r="FO501" s="372"/>
      <c r="FP501" s="372"/>
      <c r="FQ501" s="372"/>
      <c r="FR501" s="372"/>
      <c r="FS501" s="372"/>
      <c r="FT501" s="372"/>
      <c r="FU501" s="372"/>
      <c r="FV501" s="372"/>
      <c r="FW501" s="372"/>
      <c r="FX501" s="372"/>
      <c r="FY501" s="372"/>
      <c r="FZ501" s="372"/>
      <c r="GA501" s="372"/>
      <c r="GB501" s="372"/>
      <c r="GC501" s="372"/>
      <c r="GD501" s="372"/>
      <c r="GE501" s="372"/>
      <c r="GF501" s="372"/>
      <c r="GG501" s="372"/>
      <c r="GH501" s="372"/>
      <c r="GI501" s="372"/>
      <c r="GJ501" s="372"/>
      <c r="GK501" s="372"/>
      <c r="GL501" s="372"/>
      <c r="GM501" s="372"/>
      <c r="GN501" s="372"/>
      <c r="GO501" s="372"/>
      <c r="GP501" s="372"/>
      <c r="GQ501" s="372"/>
      <c r="GR501" s="372"/>
      <c r="GS501" s="372"/>
      <c r="GT501" s="372"/>
      <c r="GU501" s="372"/>
      <c r="GV501" s="372"/>
      <c r="GW501" s="372"/>
      <c r="GX501" s="372"/>
      <c r="GY501" s="372"/>
      <c r="GZ501" s="372"/>
      <c r="HA501" s="372"/>
      <c r="HB501" s="372"/>
      <c r="HC501" s="372"/>
    </row>
    <row r="502" spans="1:211" s="373" customFormat="1" ht="15" customHeight="1" collapsed="1" thickTop="1" x14ac:dyDescent="0.2">
      <c r="A502" s="192">
        <f>SWDATA!O487</f>
        <v>0</v>
      </c>
      <c r="B502" s="192">
        <f>SWDATA!M487</f>
        <v>0</v>
      </c>
      <c r="C502" s="201">
        <f>IF(AND(SWDATA!M487=1,SWDATA!Q487="promotions"),SWDATA!P487,0)</f>
        <v>0</v>
      </c>
      <c r="D502" s="200">
        <f>ROW(SWDATA!M487)</f>
        <v>487</v>
      </c>
      <c r="E502" s="202">
        <f t="shared" ref="E502:E509" si="1904">B502</f>
        <v>0</v>
      </c>
      <c r="F502" s="203">
        <f t="shared" si="1738"/>
        <v>1</v>
      </c>
      <c r="G502" s="192" t="str">
        <f t="shared" si="1739"/>
        <v/>
      </c>
      <c r="H502" s="313"/>
      <c r="I502" s="390"/>
      <c r="J502" s="395">
        <f t="shared" si="1740"/>
        <v>0</v>
      </c>
      <c r="K502" s="396" t="str">
        <f t="shared" si="1741"/>
        <v/>
      </c>
      <c r="L502" s="397"/>
      <c r="M502" s="398"/>
      <c r="N502" s="399" t="str">
        <f>IF(LEN(SWDATA!F487)=0,"",IF(LEN(SWDATA!G487)=0,"",IF($O$12="ID",MID(SWDATA!G487,FIND("|",SWDATA!G487)+1,FIND("~~",SWDATA!G487)-FIND("|",SWDATA!G487)-1),IF($O$12="Desc",RIGHT(SWDATA!G487,LEN(SWDATA!G487)-FIND("~~",SWDATA!G487)-1),RIGHT(SWDATA!G487,LEN(SWDATA!G487)-FIND("|",SWDATA!G487))))))</f>
        <v/>
      </c>
      <c r="O502" s="400" t="str">
        <f>IF(LEN(SWDATA!G487)=0,"",IF(LEN(SWDATA!H487)=0,"",IF($O$12="ID",MID(SWDATA!H487,FIND("|",SWDATA!H487)+1,FIND("~~",SWDATA!H487)-FIND("|",SWDATA!H487)-1),IF($O$12="Desc",RIGHT(SWDATA!H487,LEN(SWDATA!H487)-FIND("~~",SWDATA!H487)-1),RIGHT(SWDATA!H487,LEN(SWDATA!H487)-FIND("|",SWDATA!H487))))))</f>
        <v/>
      </c>
      <c r="P502" s="401" t="str">
        <f>IF(LEN(SWDATA!C487)=0,"",SWDATA!C487)</f>
        <v/>
      </c>
      <c r="Q502" s="402" t="str">
        <f t="shared" si="1742"/>
        <v/>
      </c>
      <c r="R502" s="403" t="s">
        <v>575</v>
      </c>
      <c r="S502" s="404" t="s">
        <v>485</v>
      </c>
      <c r="T502" s="404"/>
      <c r="U502" s="405" t="s">
        <v>595</v>
      </c>
      <c r="V502" s="406" t="s">
        <v>221</v>
      </c>
      <c r="W502" s="407">
        <f>IF(OR(Is_Loading,LEN($A502)=0),"",SWDATA!P487)</f>
        <v>0</v>
      </c>
      <c r="X502" s="408">
        <f>IF(OR(Is_Loading,LEN($A502)=0),"",SWDATA!Q487)</f>
        <v>0</v>
      </c>
      <c r="Y502" s="408">
        <f>IF(OR(Is_Loading,LEN($A502)=0),"",SWDATA!R487)</f>
        <v>0</v>
      </c>
      <c r="Z502" s="407" t="str">
        <f t="shared" ref="Z502" si="1905">IF($A502=0,"",CHOOSE($F502,SUM(W502:Y502),SUM(W502:Y502)/3,Y502))</f>
        <v/>
      </c>
      <c r="AA502" s="407">
        <f>IF(OR(Is_Loading,LEN($A502)=0),"",SWDATA!T487)</f>
        <v>0</v>
      </c>
      <c r="AB502" s="408">
        <f>IF(OR(Is_Loading,LEN($A502)=0),"",SWDATA!U487)</f>
        <v>0</v>
      </c>
      <c r="AC502" s="408">
        <f>IF(OR(Is_Loading,LEN($A502)=0),"",SWDATA!V487)</f>
        <v>0</v>
      </c>
      <c r="AD502" s="407" t="str">
        <f t="shared" si="1743"/>
        <v/>
      </c>
      <c r="AE502" s="407">
        <f>IF(OR(Is_Loading,LEN($A502)=0),"",SWDATA!X487)</f>
        <v>0</v>
      </c>
      <c r="AF502" s="408">
        <f>IF(OR(Is_Loading,LEN($A502)=0),"",SWDATA!Y487)</f>
        <v>0</v>
      </c>
      <c r="AG502" s="408">
        <f>IF(OR(Is_Loading,LEN($A502)=0),"",SWDATA!Z487)</f>
        <v>0</v>
      </c>
      <c r="AH502" s="407" t="str">
        <f t="shared" si="1744"/>
        <v/>
      </c>
      <c r="AI502" s="407">
        <f>IF(OR(Is_Loading,LEN($A502)=0),"",SWDATA!AB487)</f>
        <v>0</v>
      </c>
      <c r="AJ502" s="408">
        <f>IF(OR(Is_Loading,LEN($A502)=0),"",SWDATA!AC487)</f>
        <v>0</v>
      </c>
      <c r="AK502" s="408">
        <f>IF(OR(Is_Loading,LEN($A502)=0),"",SWDATA!AD487)</f>
        <v>0</v>
      </c>
      <c r="AL502" s="407" t="str">
        <f t="shared" si="1745"/>
        <v/>
      </c>
      <c r="AM502" s="407">
        <f>IF(OR(Is_Loading,LEN($A502)=0),"",SWDATA!AF487)</f>
        <v>0</v>
      </c>
      <c r="AN502" s="408">
        <f>IF(OR(Is_Loading,LEN($A502)=0),"",SWDATA!AG487)</f>
        <v>0</v>
      </c>
      <c r="AO502" s="409">
        <f>IF(OR(Is_Loading,LEN($A502)=0),"",SWDATA!AH487)</f>
        <v>0</v>
      </c>
      <c r="AP502" s="410" t="str">
        <f t="shared" si="1746"/>
        <v/>
      </c>
      <c r="AQ502" s="407">
        <f>IF(OR(Is_Loading,LEN($A502)=0),"",SWDATA!AJ487)</f>
        <v>0</v>
      </c>
      <c r="AR502" s="408">
        <f>IF(OR(Is_Loading,LEN($A502)=0),"",SWDATA!AK487)</f>
        <v>0</v>
      </c>
      <c r="AS502" s="408">
        <f>IF(OR(Is_Loading,LEN($A502)=0),"",SWDATA!AL487)</f>
        <v>0</v>
      </c>
      <c r="AT502" s="407" t="str">
        <f t="shared" si="1747"/>
        <v/>
      </c>
      <c r="AU502" s="407">
        <f>IF(OR(Is_Loading,LEN($A502)=0),"",SWDATA!AN487)</f>
        <v>0</v>
      </c>
      <c r="AV502" s="408">
        <f>IF(OR(Is_Loading,LEN($A502)=0),"",SWDATA!AO487)</f>
        <v>0</v>
      </c>
      <c r="AW502" s="408">
        <f>IF(OR(Is_Loading,LEN($A502)=0),"",SWDATA!AP487)</f>
        <v>0</v>
      </c>
      <c r="AX502" s="407" t="str">
        <f t="shared" si="1748"/>
        <v/>
      </c>
      <c r="AY502" s="407">
        <f>IF(OR(Is_Loading,LEN($A502)=0),"",SWDATA!AR487)</f>
        <v>0</v>
      </c>
      <c r="AZ502" s="408">
        <f>IF(OR(Is_Loading,LEN($A502)=0),"",SWDATA!AS487)</f>
        <v>0</v>
      </c>
      <c r="BA502" s="408">
        <f>IF(OR(Is_Loading,LEN($A502)=0),"",SWDATA!AT487)</f>
        <v>0</v>
      </c>
      <c r="BB502" s="407" t="str">
        <f t="shared" si="1749"/>
        <v/>
      </c>
      <c r="BC502" s="407">
        <f>IF(OR(Is_Loading,LEN($A502)=0),"",SWDATA!AV487)</f>
        <v>0</v>
      </c>
      <c r="BD502" s="408">
        <f>IF(OR(Is_Loading,LEN($A502)=0),"",SWDATA!AW487)</f>
        <v>0</v>
      </c>
      <c r="BE502" s="409">
        <f>IF(OR(Is_Loading,LEN($A502)=0),"",SWDATA!AX487)</f>
        <v>0</v>
      </c>
      <c r="BF502" s="320" t="str">
        <f t="shared" si="1750"/>
        <v/>
      </c>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s="201"/>
      <c r="CO502" s="201"/>
      <c r="CP502" s="201"/>
      <c r="CQ502" s="201"/>
      <c r="CR502" s="201"/>
      <c r="CS502" s="201"/>
      <c r="CT502" s="201"/>
      <c r="CU502" s="201"/>
      <c r="CV502" s="201"/>
      <c r="CW502" s="201"/>
      <c r="CX502" s="201"/>
      <c r="CY502" s="201"/>
      <c r="CZ502" s="201"/>
      <c r="DA502" s="201"/>
      <c r="DB502" s="201"/>
      <c r="DC502" s="201"/>
      <c r="DD502" s="201"/>
      <c r="DE502" s="201"/>
      <c r="DF502" s="201"/>
      <c r="DG502" s="201"/>
      <c r="DH502" s="201"/>
      <c r="DI502" s="201"/>
      <c r="DJ502" s="201"/>
      <c r="DK502" s="201"/>
      <c r="DL502" s="201"/>
      <c r="DM502" s="201"/>
      <c r="DN502" s="201"/>
      <c r="DQ502" s="373">
        <f>'Metrics &amp; Attributes View'!N527</f>
        <v>0</v>
      </c>
      <c r="DS502" s="372"/>
      <c r="DT502" s="374"/>
      <c r="DU502" s="375"/>
      <c r="DV502" s="375"/>
      <c r="DW502" s="375"/>
      <c r="DX502" s="375"/>
      <c r="DY502" s="375"/>
      <c r="DZ502" s="375"/>
      <c r="EA502" s="375"/>
      <c r="EB502" s="375"/>
      <c r="EC502" s="375"/>
      <c r="ED502" s="375"/>
      <c r="EE502" s="375"/>
      <c r="EF502" s="375"/>
      <c r="EG502" s="375"/>
      <c r="EH502" s="375"/>
      <c r="EI502" s="375"/>
      <c r="EJ502" s="375"/>
      <c r="EK502" s="375"/>
      <c r="EL502" s="375"/>
      <c r="EM502" s="375"/>
      <c r="EN502" s="375"/>
      <c r="EO502" s="375"/>
      <c r="EP502" s="375"/>
      <c r="EQ502" s="375"/>
      <c r="ER502" s="375"/>
      <c r="ES502" s="375"/>
      <c r="ET502" s="375"/>
      <c r="EU502" s="375"/>
      <c r="EV502" s="375"/>
      <c r="EW502" s="375"/>
      <c r="EX502" s="375"/>
      <c r="EY502" s="375"/>
      <c r="EZ502" s="375"/>
      <c r="FA502" s="375"/>
      <c r="FB502" s="375"/>
      <c r="FC502" s="375"/>
      <c r="FD502" s="375"/>
      <c r="FE502" s="376"/>
      <c r="FF502" s="372"/>
      <c r="FG502" s="372"/>
      <c r="FH502" s="372"/>
      <c r="FI502" s="372"/>
      <c r="FJ502" s="372"/>
      <c r="FK502" s="372"/>
      <c r="FL502" s="372"/>
      <c r="FM502" s="372"/>
      <c r="FN502" s="372"/>
      <c r="FO502" s="372"/>
      <c r="FP502" s="372"/>
      <c r="FQ502" s="372"/>
      <c r="FR502" s="372"/>
      <c r="FS502" s="372"/>
      <c r="FT502" s="372"/>
      <c r="FU502" s="372"/>
      <c r="FV502" s="372"/>
      <c r="FW502" s="372"/>
      <c r="FX502" s="372"/>
      <c r="FY502" s="372"/>
      <c r="FZ502" s="372"/>
      <c r="GA502" s="372"/>
      <c r="GB502" s="372"/>
      <c r="GC502" s="372"/>
      <c r="GD502" s="372"/>
      <c r="GE502" s="372"/>
      <c r="GF502" s="372"/>
      <c r="GG502" s="372"/>
      <c r="GH502" s="372"/>
      <c r="GI502" s="372"/>
      <c r="GJ502" s="372"/>
      <c r="GK502" s="372"/>
      <c r="GL502" s="372"/>
      <c r="GM502" s="372"/>
      <c r="GN502" s="372"/>
      <c r="GO502" s="372"/>
      <c r="GP502" s="372"/>
      <c r="GQ502" s="372"/>
      <c r="GR502" s="372"/>
      <c r="GS502" s="372"/>
      <c r="GT502" s="372"/>
      <c r="GU502" s="372"/>
      <c r="GV502" s="372"/>
      <c r="GW502" s="372"/>
      <c r="GX502" s="372"/>
      <c r="GY502" s="372"/>
      <c r="GZ502" s="372"/>
      <c r="HA502" s="372"/>
      <c r="HB502" s="372"/>
      <c r="HC502" s="372"/>
    </row>
    <row r="503" spans="1:211" s="373" customFormat="1" ht="15" customHeight="1" x14ac:dyDescent="0.2">
      <c r="A503" s="192">
        <f>SWDATA!O488</f>
        <v>0</v>
      </c>
      <c r="B503" s="192">
        <f>SWDATA!M488</f>
        <v>0</v>
      </c>
      <c r="C503" s="201">
        <f>IF(AND(SWDATA!M488=1,SWDATA!Q488="promotions"),SWDATA!P488,0)</f>
        <v>0</v>
      </c>
      <c r="D503" s="200">
        <f>ROW(SWDATA!M488)</f>
        <v>488</v>
      </c>
      <c r="E503" s="202">
        <f t="shared" si="1904"/>
        <v>0</v>
      </c>
      <c r="F503" s="203">
        <f t="shared" si="1738"/>
        <v>1</v>
      </c>
      <c r="G503" s="192" t="str">
        <f t="shared" si="1739"/>
        <v/>
      </c>
      <c r="H503" s="204"/>
      <c r="I503" s="390"/>
      <c r="J503" s="238">
        <f t="shared" si="1740"/>
        <v>0</v>
      </c>
      <c r="K503" s="239" t="str">
        <f t="shared" si="1741"/>
        <v/>
      </c>
      <c r="L503" s="342"/>
      <c r="M503" s="345"/>
      <c r="N503" s="340" t="str">
        <f>IF(LEN(SWDATA!F488)=0,"",N502)</f>
        <v/>
      </c>
      <c r="O503" s="296" t="str">
        <f>IF(LEN(SWDATA!G488)=0,"",O502)</f>
        <v/>
      </c>
      <c r="P503" s="297" t="str">
        <f>IF(LEN(SWDATA!C488)=0,"",SWDATA!C488)</f>
        <v/>
      </c>
      <c r="Q503" s="312" t="str">
        <f t="shared" si="1742"/>
        <v/>
      </c>
      <c r="R503" s="223" t="s">
        <v>575</v>
      </c>
      <c r="S503" s="224"/>
      <c r="T503" s="224"/>
      <c r="U503" s="265" t="s">
        <v>619</v>
      </c>
      <c r="V503" s="205" t="s">
        <v>221</v>
      </c>
      <c r="W503" s="266">
        <f>IF(OR(Is_Loading,LEN($A503)=0),"",SWDATA!P488)</f>
        <v>0</v>
      </c>
      <c r="X503" s="267">
        <f>IF(OR(Is_Loading,LEN($A503)=0),"",SWDATA!Q488)</f>
        <v>0</v>
      </c>
      <c r="Y503" s="267">
        <f>IF(OR(Is_Loading,LEN($A503)=0),"",SWDATA!R488)</f>
        <v>0</v>
      </c>
      <c r="Z503" s="266" t="str">
        <f t="shared" ref="Z503:Z504" si="1906">IF($A503=0,"",CHOOSE($F503,SUM(W503:Y503),SUM(W503:Y503)/3,Y503))</f>
        <v/>
      </c>
      <c r="AA503" s="266">
        <f>IF(OR(Is_Loading,LEN($A503)=0),"",SWDATA!T488)</f>
        <v>0</v>
      </c>
      <c r="AB503" s="267">
        <f>IF(OR(Is_Loading,LEN($A503)=0),"",SWDATA!U488)</f>
        <v>0</v>
      </c>
      <c r="AC503" s="267">
        <f>IF(OR(Is_Loading,LEN($A503)=0),"",SWDATA!V488)</f>
        <v>0</v>
      </c>
      <c r="AD503" s="266" t="str">
        <f t="shared" si="1743"/>
        <v/>
      </c>
      <c r="AE503" s="266">
        <f>IF(OR(Is_Loading,LEN($A503)=0),"",SWDATA!X488)</f>
        <v>0</v>
      </c>
      <c r="AF503" s="267">
        <f>IF(OR(Is_Loading,LEN($A503)=0),"",SWDATA!Y488)</f>
        <v>0</v>
      </c>
      <c r="AG503" s="267">
        <f>IF(OR(Is_Loading,LEN($A503)=0),"",SWDATA!Z488)</f>
        <v>0</v>
      </c>
      <c r="AH503" s="266" t="str">
        <f t="shared" si="1744"/>
        <v/>
      </c>
      <c r="AI503" s="266">
        <f>IF(OR(Is_Loading,LEN($A503)=0),"",SWDATA!AB488)</f>
        <v>0</v>
      </c>
      <c r="AJ503" s="267">
        <f>IF(OR(Is_Loading,LEN($A503)=0),"",SWDATA!AC488)</f>
        <v>0</v>
      </c>
      <c r="AK503" s="267">
        <f>IF(OR(Is_Loading,LEN($A503)=0),"",SWDATA!AD488)</f>
        <v>0</v>
      </c>
      <c r="AL503" s="266" t="str">
        <f t="shared" si="1745"/>
        <v/>
      </c>
      <c r="AM503" s="266">
        <f>IF(OR(Is_Loading,LEN($A503)=0),"",SWDATA!AF488)</f>
        <v>0</v>
      </c>
      <c r="AN503" s="267">
        <f>IF(OR(Is_Loading,LEN($A503)=0),"",SWDATA!AG488)</f>
        <v>0</v>
      </c>
      <c r="AO503" s="323">
        <f>IF(OR(Is_Loading,LEN($A503)=0),"",SWDATA!AH488)</f>
        <v>0</v>
      </c>
      <c r="AP503" s="320" t="str">
        <f t="shared" si="1746"/>
        <v/>
      </c>
      <c r="AQ503" s="266">
        <f>IF(OR(Is_Loading,LEN($A503)=0),"",SWDATA!AJ488)</f>
        <v>0</v>
      </c>
      <c r="AR503" s="267">
        <f>IF(OR(Is_Loading,LEN($A503)=0),"",SWDATA!AK488)</f>
        <v>0</v>
      </c>
      <c r="AS503" s="267">
        <f>IF(OR(Is_Loading,LEN($A503)=0),"",SWDATA!AL488)</f>
        <v>0</v>
      </c>
      <c r="AT503" s="266" t="str">
        <f t="shared" si="1747"/>
        <v/>
      </c>
      <c r="AU503" s="266">
        <f>IF(OR(Is_Loading,LEN($A503)=0),"",SWDATA!AN488)</f>
        <v>0</v>
      </c>
      <c r="AV503" s="267">
        <f>IF(OR(Is_Loading,LEN($A503)=0),"",SWDATA!AO488)</f>
        <v>0</v>
      </c>
      <c r="AW503" s="267">
        <f>IF(OR(Is_Loading,LEN($A503)=0),"",SWDATA!AP488)</f>
        <v>0</v>
      </c>
      <c r="AX503" s="266" t="str">
        <f t="shared" si="1748"/>
        <v/>
      </c>
      <c r="AY503" s="266">
        <f>IF(OR(Is_Loading,LEN($A503)=0),"",SWDATA!AR488)</f>
        <v>0</v>
      </c>
      <c r="AZ503" s="267">
        <f>IF(OR(Is_Loading,LEN($A503)=0),"",SWDATA!AS488)</f>
        <v>0</v>
      </c>
      <c r="BA503" s="267">
        <f>IF(OR(Is_Loading,LEN($A503)=0),"",SWDATA!AT488)</f>
        <v>0</v>
      </c>
      <c r="BB503" s="266" t="str">
        <f t="shared" si="1749"/>
        <v/>
      </c>
      <c r="BC503" s="266">
        <f>IF(OR(Is_Loading,LEN($A503)=0),"",SWDATA!AV488)</f>
        <v>0</v>
      </c>
      <c r="BD503" s="267">
        <f>IF(OR(Is_Loading,LEN($A503)=0),"",SWDATA!AW488)</f>
        <v>0</v>
      </c>
      <c r="BE503" s="323">
        <f>IF(OR(Is_Loading,LEN($A503)=0),"",SWDATA!AX488)</f>
        <v>0</v>
      </c>
      <c r="BF503" s="320" t="str">
        <f t="shared" si="1750"/>
        <v/>
      </c>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s="201"/>
      <c r="CO503" s="201"/>
      <c r="CP503" s="201"/>
      <c r="CQ503" s="201"/>
      <c r="CR503" s="201"/>
      <c r="CS503" s="201"/>
      <c r="CT503" s="201"/>
      <c r="CU503" s="201"/>
      <c r="CV503" s="201"/>
      <c r="CW503" s="201"/>
      <c r="CX503" s="201"/>
      <c r="CY503" s="201"/>
      <c r="CZ503" s="201"/>
      <c r="DA503" s="201"/>
      <c r="DB503" s="201"/>
      <c r="DC503" s="201"/>
      <c r="DD503" s="201"/>
      <c r="DE503" s="201"/>
      <c r="DF503" s="201"/>
      <c r="DG503" s="201"/>
      <c r="DH503" s="201"/>
      <c r="DI503" s="201"/>
      <c r="DJ503" s="201"/>
      <c r="DK503" s="201"/>
      <c r="DL503" s="201"/>
      <c r="DM503" s="201"/>
      <c r="DN503" s="201"/>
      <c r="DS503" s="372"/>
      <c r="DT503" s="372"/>
      <c r="DU503" s="375">
        <f t="shared" ref="DU503" si="1907">COLUMN(W501)</f>
        <v>23</v>
      </c>
      <c r="DV503" s="375">
        <f t="shared" ref="DV503" si="1908">SUM(DU503)+DV504+1</f>
        <v>24</v>
      </c>
      <c r="DW503" s="375">
        <f t="shared" ref="DW503" si="1909">SUM(DV503)+DW504+1</f>
        <v>25</v>
      </c>
      <c r="DX503" s="375">
        <f t="shared" ref="DX503" si="1910">SUM(DW503)+DX504+1</f>
        <v>27</v>
      </c>
      <c r="DY503" s="375">
        <f t="shared" ref="DY503" si="1911">SUM(DX503)+DY504+1</f>
        <v>28</v>
      </c>
      <c r="DZ503" s="375">
        <f t="shared" ref="DZ503" si="1912">SUM(DY503)+DZ504+1</f>
        <v>29</v>
      </c>
      <c r="EA503" s="375">
        <f t="shared" ref="EA503" si="1913">SUM(DZ503)+EA504+1</f>
        <v>31</v>
      </c>
      <c r="EB503" s="375">
        <f t="shared" ref="EB503" si="1914">SUM(EA503)+EB504+1</f>
        <v>32</v>
      </c>
      <c r="EC503" s="375">
        <f t="shared" ref="EC503" si="1915">SUM(EB503)+EC504+1</f>
        <v>33</v>
      </c>
      <c r="ED503" s="375">
        <f t="shared" ref="ED503" si="1916">SUM(EC503)+ED504+1</f>
        <v>35</v>
      </c>
      <c r="EE503" s="375">
        <f t="shared" ref="EE503" si="1917">SUM(ED503)+EE504+1</f>
        <v>36</v>
      </c>
      <c r="EF503" s="375">
        <f t="shared" ref="EF503" si="1918">SUM(EE503)+EF504+1</f>
        <v>37</v>
      </c>
      <c r="EG503" s="375">
        <f t="shared" ref="EG503" si="1919">SUM(EF503)+EG504+1</f>
        <v>39</v>
      </c>
      <c r="EH503" s="375">
        <f t="shared" ref="EH503" si="1920">SUM(EG503)+EH504+1</f>
        <v>40</v>
      </c>
      <c r="EI503" s="375">
        <f t="shared" ref="EI503" si="1921">SUM(EH503)+EI504+1</f>
        <v>41</v>
      </c>
      <c r="EJ503" s="375">
        <f t="shared" ref="EJ503" si="1922">SUM(EI503)+EJ504+1</f>
        <v>43</v>
      </c>
      <c r="EK503" s="375">
        <f t="shared" ref="EK503" si="1923">SUM(EJ503)+EK504+1</f>
        <v>44</v>
      </c>
      <c r="EL503" s="375">
        <f t="shared" ref="EL503" si="1924">SUM(EK503)+EL504+1</f>
        <v>45</v>
      </c>
      <c r="EM503" s="375">
        <f t="shared" ref="EM503" si="1925">SUM(EL503)+EM504+1</f>
        <v>47</v>
      </c>
      <c r="EN503" s="375">
        <f t="shared" ref="EN503" si="1926">SUM(EM503)+EN504+1</f>
        <v>48</v>
      </c>
      <c r="EO503" s="375">
        <f t="shared" ref="EO503" si="1927">SUM(EN503)+EO504+1</f>
        <v>49</v>
      </c>
      <c r="EP503" s="375">
        <f t="shared" ref="EP503" si="1928">SUM(EO503)+EP504+1</f>
        <v>51</v>
      </c>
      <c r="EQ503" s="375">
        <f t="shared" ref="EQ503" si="1929">SUM(EP503)+EQ504+1</f>
        <v>52</v>
      </c>
      <c r="ER503" s="375">
        <f t="shared" ref="ER503" si="1930">SUM(EQ503)+ER504+1</f>
        <v>53</v>
      </c>
      <c r="ES503" s="375">
        <f t="shared" ref="ES503" si="1931">SUM(ER503)+ES504+1</f>
        <v>55</v>
      </c>
      <c r="ET503" s="375">
        <f t="shared" ref="ET503" si="1932">SUM(ES503)+ET504+1</f>
        <v>56</v>
      </c>
      <c r="EU503" s="375">
        <f t="shared" ref="EU503" si="1933">SUM(ET503)+EU504+1</f>
        <v>57</v>
      </c>
      <c r="EV503" s="375">
        <f t="shared" ref="EV503" si="1934">SUM(EU503)+EV504+1</f>
        <v>59</v>
      </c>
      <c r="EW503" s="375">
        <f t="shared" ref="EW503" si="1935">SUM(EV503)+EW504+1</f>
        <v>60</v>
      </c>
      <c r="EX503" s="375">
        <f t="shared" ref="EX503" si="1936">SUM(EW503)+EX504+1</f>
        <v>61</v>
      </c>
      <c r="EY503" s="375">
        <f t="shared" ref="EY503" si="1937">SUM(EX503)+EY504+1</f>
        <v>63</v>
      </c>
      <c r="EZ503" s="375">
        <f t="shared" ref="EZ503" si="1938">SUM(EY503)+EZ504+1</f>
        <v>64</v>
      </c>
      <c r="FA503" s="375">
        <f t="shared" ref="FA503" si="1939">SUM(EZ503)+FA504+1</f>
        <v>65</v>
      </c>
      <c r="FB503" s="375">
        <f t="shared" ref="FB503" si="1940">SUM(FA503)+FB504+1</f>
        <v>67</v>
      </c>
      <c r="FC503" s="375">
        <f t="shared" ref="FC503" si="1941">SUM(FB503)+FC504+1</f>
        <v>68</v>
      </c>
      <c r="FD503" s="375">
        <f t="shared" ref="FD503" si="1942">SUM(FC503)+FD504+1</f>
        <v>69</v>
      </c>
      <c r="FE503" s="372"/>
      <c r="FF503" s="372"/>
      <c r="FG503" s="372"/>
      <c r="FH503" s="372"/>
      <c r="FI503" s="372"/>
      <c r="FJ503" s="372"/>
      <c r="FK503" s="372"/>
      <c r="FL503" s="372"/>
      <c r="FM503" s="372"/>
      <c r="FN503" s="372"/>
      <c r="FO503" s="372"/>
      <c r="FP503" s="372"/>
      <c r="FQ503" s="372"/>
      <c r="FR503" s="372"/>
      <c r="FS503" s="372"/>
      <c r="FT503" s="372"/>
      <c r="FU503" s="372"/>
      <c r="FV503" s="372"/>
      <c r="FW503" s="372"/>
      <c r="FX503" s="372"/>
      <c r="FY503" s="372"/>
      <c r="FZ503" s="372"/>
      <c r="GA503" s="372"/>
      <c r="GB503" s="372"/>
      <c r="GC503" s="372"/>
      <c r="GD503" s="372"/>
      <c r="GE503" s="372"/>
      <c r="GF503" s="372"/>
      <c r="GG503" s="372"/>
      <c r="GH503" s="372"/>
      <c r="GI503" s="372"/>
      <c r="GJ503" s="372"/>
      <c r="GK503" s="372"/>
      <c r="GL503" s="372"/>
      <c r="GM503" s="372"/>
      <c r="GN503" s="372"/>
      <c r="GO503" s="372"/>
      <c r="GP503" s="372"/>
      <c r="GQ503" s="372"/>
      <c r="GR503" s="372"/>
      <c r="GS503" s="372"/>
      <c r="GT503" s="372"/>
      <c r="GU503" s="372"/>
      <c r="GV503" s="372"/>
      <c r="GW503" s="372"/>
      <c r="GX503" s="372"/>
      <c r="GY503" s="372"/>
      <c r="GZ503" s="372"/>
    </row>
    <row r="504" spans="1:211" s="373" customFormat="1" ht="15" customHeight="1" thickBot="1" x14ac:dyDescent="0.25">
      <c r="A504" s="192">
        <f>SWDATA!O489</f>
        <v>0</v>
      </c>
      <c r="B504" s="192">
        <f>SWDATA!M489</f>
        <v>0</v>
      </c>
      <c r="C504" s="201">
        <f>IF(AND(SWDATA!M489=1,SWDATA!Q489="promotions"),SWDATA!P489,0)</f>
        <v>0</v>
      </c>
      <c r="D504" s="200">
        <f>ROW(SWDATA!M489)</f>
        <v>489</v>
      </c>
      <c r="E504" s="202">
        <f t="shared" si="1904"/>
        <v>0</v>
      </c>
      <c r="F504" s="203">
        <f t="shared" si="1738"/>
        <v>1</v>
      </c>
      <c r="G504" s="192" t="str">
        <f t="shared" si="1739"/>
        <v/>
      </c>
      <c r="H504" s="204"/>
      <c r="I504" s="390"/>
      <c r="J504" s="238">
        <f t="shared" si="1740"/>
        <v>0</v>
      </c>
      <c r="K504" s="239" t="str">
        <f t="shared" si="1741"/>
        <v/>
      </c>
      <c r="L504" s="342"/>
      <c r="M504" s="346"/>
      <c r="N504" s="340" t="str">
        <f>IF(LEN(SWDATA!F489)=0,"",N503)</f>
        <v/>
      </c>
      <c r="O504" s="296" t="str">
        <f>IF(LEN(SWDATA!G489)=0,"",O503)</f>
        <v/>
      </c>
      <c r="P504" s="297" t="str">
        <f>IF(LEN(SWDATA!C489)=0,"",SWDATA!C489)</f>
        <v/>
      </c>
      <c r="Q504" s="312" t="str">
        <f t="shared" si="1742"/>
        <v/>
      </c>
      <c r="R504" s="223" t="s">
        <v>575</v>
      </c>
      <c r="S504" s="224"/>
      <c r="T504" s="224"/>
      <c r="U504" s="264" t="s">
        <v>620</v>
      </c>
      <c r="V504" s="205" t="s">
        <v>221</v>
      </c>
      <c r="W504" s="266">
        <f>IF(OR(Is_Loading,LEN($A504)=0),"",SWDATA!P489)</f>
        <v>0</v>
      </c>
      <c r="X504" s="267">
        <f>IF(OR(Is_Loading,LEN($A504)=0),"",SWDATA!Q489)</f>
        <v>0</v>
      </c>
      <c r="Y504" s="267">
        <f>IF(OR(Is_Loading,LEN($A504)=0),"",SWDATA!R489)</f>
        <v>0</v>
      </c>
      <c r="Z504" s="266" t="str">
        <f t="shared" si="1906"/>
        <v/>
      </c>
      <c r="AA504" s="266">
        <f>IF(OR(Is_Loading,LEN($A504)=0),"",SWDATA!T489)</f>
        <v>0</v>
      </c>
      <c r="AB504" s="267">
        <f>IF(OR(Is_Loading,LEN($A504)=0),"",SWDATA!U489)</f>
        <v>0</v>
      </c>
      <c r="AC504" s="267">
        <f>IF(OR(Is_Loading,LEN($A504)=0),"",SWDATA!V489)</f>
        <v>0</v>
      </c>
      <c r="AD504" s="266" t="str">
        <f t="shared" si="1743"/>
        <v/>
      </c>
      <c r="AE504" s="266">
        <f>IF(OR(Is_Loading,LEN($A504)=0),"",SWDATA!X489)</f>
        <v>0</v>
      </c>
      <c r="AF504" s="267">
        <f>IF(OR(Is_Loading,LEN($A504)=0),"",SWDATA!Y489)</f>
        <v>0</v>
      </c>
      <c r="AG504" s="267">
        <f>IF(OR(Is_Loading,LEN($A504)=0),"",SWDATA!Z489)</f>
        <v>0</v>
      </c>
      <c r="AH504" s="266" t="str">
        <f t="shared" si="1744"/>
        <v/>
      </c>
      <c r="AI504" s="266">
        <f>IF(OR(Is_Loading,LEN($A504)=0),"",SWDATA!AB489)</f>
        <v>0</v>
      </c>
      <c r="AJ504" s="267">
        <f>IF(OR(Is_Loading,LEN($A504)=0),"",SWDATA!AC489)</f>
        <v>0</v>
      </c>
      <c r="AK504" s="267">
        <f>IF(OR(Is_Loading,LEN($A504)=0),"",SWDATA!AD489)</f>
        <v>0</v>
      </c>
      <c r="AL504" s="266" t="str">
        <f t="shared" si="1745"/>
        <v/>
      </c>
      <c r="AM504" s="266">
        <f>IF(OR(Is_Loading,LEN($A504)=0),"",SWDATA!AF489)</f>
        <v>0</v>
      </c>
      <c r="AN504" s="267">
        <f>IF(OR(Is_Loading,LEN($A504)=0),"",SWDATA!AG489)</f>
        <v>0</v>
      </c>
      <c r="AO504" s="323">
        <f>IF(OR(Is_Loading,LEN($A504)=0),"",SWDATA!AH489)</f>
        <v>0</v>
      </c>
      <c r="AP504" s="320" t="str">
        <f t="shared" si="1746"/>
        <v/>
      </c>
      <c r="AQ504" s="266">
        <f>IF(OR(Is_Loading,LEN($A504)=0),"",SWDATA!AJ489)</f>
        <v>0</v>
      </c>
      <c r="AR504" s="267">
        <f>IF(OR(Is_Loading,LEN($A504)=0),"",SWDATA!AK489)</f>
        <v>0</v>
      </c>
      <c r="AS504" s="267">
        <f>IF(OR(Is_Loading,LEN($A504)=0),"",SWDATA!AL489)</f>
        <v>0</v>
      </c>
      <c r="AT504" s="266" t="str">
        <f t="shared" si="1747"/>
        <v/>
      </c>
      <c r="AU504" s="266">
        <f>IF(OR(Is_Loading,LEN($A504)=0),"",SWDATA!AN489)</f>
        <v>0</v>
      </c>
      <c r="AV504" s="267">
        <f>IF(OR(Is_Loading,LEN($A504)=0),"",SWDATA!AO489)</f>
        <v>0</v>
      </c>
      <c r="AW504" s="267">
        <f>IF(OR(Is_Loading,LEN($A504)=0),"",SWDATA!AP489)</f>
        <v>0</v>
      </c>
      <c r="AX504" s="266" t="str">
        <f t="shared" si="1748"/>
        <v/>
      </c>
      <c r="AY504" s="266">
        <f>IF(OR(Is_Loading,LEN($A504)=0),"",SWDATA!AR489)</f>
        <v>0</v>
      </c>
      <c r="AZ504" s="267">
        <f>IF(OR(Is_Loading,LEN($A504)=0),"",SWDATA!AS489)</f>
        <v>0</v>
      </c>
      <c r="BA504" s="267">
        <f>IF(OR(Is_Loading,LEN($A504)=0),"",SWDATA!AT489)</f>
        <v>0</v>
      </c>
      <c r="BB504" s="266" t="str">
        <f t="shared" si="1749"/>
        <v/>
      </c>
      <c r="BC504" s="266">
        <f>IF(OR(Is_Loading,LEN($A504)=0),"",SWDATA!AV489)</f>
        <v>0</v>
      </c>
      <c r="BD504" s="267">
        <f>IF(OR(Is_Loading,LEN($A504)=0),"",SWDATA!AW489)</f>
        <v>0</v>
      </c>
      <c r="BE504" s="323">
        <f>IF(OR(Is_Loading,LEN($A504)=0),"",SWDATA!AX489)</f>
        <v>0</v>
      </c>
      <c r="BF504" s="320" t="str">
        <f t="shared" si="1750"/>
        <v/>
      </c>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s="201"/>
      <c r="CO504" s="201"/>
      <c r="CP504" s="201"/>
      <c r="CQ504" s="201"/>
      <c r="CR504" s="201"/>
      <c r="CS504" s="201"/>
      <c r="CT504" s="201"/>
      <c r="CU504" s="201"/>
      <c r="CV504" s="201"/>
      <c r="CW504" s="201"/>
      <c r="CX504" s="201"/>
      <c r="CY504" s="201"/>
      <c r="CZ504" s="201"/>
      <c r="DA504" s="201"/>
      <c r="DB504" s="201"/>
      <c r="DC504" s="201"/>
      <c r="DD504" s="201"/>
      <c r="DE504" s="201"/>
      <c r="DF504" s="201"/>
      <c r="DG504" s="201"/>
      <c r="DH504" s="201"/>
      <c r="DI504" s="201"/>
      <c r="DJ504" s="201"/>
      <c r="DK504" s="201"/>
      <c r="DL504" s="201"/>
      <c r="DM504" s="201"/>
      <c r="DN504" s="201"/>
      <c r="DS504" s="372"/>
      <c r="DT504" s="374"/>
      <c r="DU504" s="375"/>
      <c r="DV504" s="375"/>
      <c r="DW504" s="375"/>
      <c r="DX504" s="375">
        <v>1</v>
      </c>
      <c r="DY504" s="375">
        <f t="shared" ref="DY504:DY524" si="1943">DV504</f>
        <v>0</v>
      </c>
      <c r="DZ504" s="375">
        <f t="shared" ref="DZ504:DZ524" si="1944">DW504</f>
        <v>0</v>
      </c>
      <c r="EA504" s="375">
        <f t="shared" ref="EA504:EA524" si="1945">DX504</f>
        <v>1</v>
      </c>
      <c r="EB504" s="375">
        <f t="shared" ref="EB504:EB524" si="1946">DY504</f>
        <v>0</v>
      </c>
      <c r="EC504" s="375">
        <f t="shared" ref="EC504:EC524" si="1947">DZ504</f>
        <v>0</v>
      </c>
      <c r="ED504" s="375">
        <f t="shared" ref="ED504:ED524" si="1948">EA504</f>
        <v>1</v>
      </c>
      <c r="EE504" s="375">
        <f t="shared" ref="EE504:EE524" si="1949">EB504</f>
        <v>0</v>
      </c>
      <c r="EF504" s="375">
        <f t="shared" ref="EF504:EF524" si="1950">EC504</f>
        <v>0</v>
      </c>
      <c r="EG504" s="375">
        <f t="shared" ref="EG504:EG524" si="1951">ED504</f>
        <v>1</v>
      </c>
      <c r="EH504" s="375">
        <f t="shared" ref="EH504:EH524" si="1952">EE504</f>
        <v>0</v>
      </c>
      <c r="EI504" s="375">
        <f t="shared" ref="EI504:EI524" si="1953">EF504</f>
        <v>0</v>
      </c>
      <c r="EJ504" s="375">
        <f t="shared" ref="EJ504:EJ524" si="1954">EG504</f>
        <v>1</v>
      </c>
      <c r="EK504" s="375">
        <f t="shared" ref="EK504:EK524" si="1955">EH504</f>
        <v>0</v>
      </c>
      <c r="EL504" s="375">
        <f t="shared" ref="EL504:EL524" si="1956">EI504</f>
        <v>0</v>
      </c>
      <c r="EM504" s="375">
        <f t="shared" ref="EM504:EM524" si="1957">EJ504</f>
        <v>1</v>
      </c>
      <c r="EN504" s="375">
        <f t="shared" ref="EN504:EN524" si="1958">EK504</f>
        <v>0</v>
      </c>
      <c r="EO504" s="375">
        <f t="shared" ref="EO504:EO524" si="1959">EL504</f>
        <v>0</v>
      </c>
      <c r="EP504" s="375">
        <f t="shared" ref="EP504:EP524" si="1960">EM504</f>
        <v>1</v>
      </c>
      <c r="EQ504" s="375">
        <f t="shared" ref="EQ504:EQ524" si="1961">EN504</f>
        <v>0</v>
      </c>
      <c r="ER504" s="375">
        <f t="shared" ref="ER504:ER524" si="1962">EO504</f>
        <v>0</v>
      </c>
      <c r="ES504" s="375">
        <f t="shared" ref="ES504:ES524" si="1963">EP504</f>
        <v>1</v>
      </c>
      <c r="ET504" s="375">
        <f t="shared" ref="ET504:ET524" si="1964">EQ504</f>
        <v>0</v>
      </c>
      <c r="EU504" s="375">
        <f t="shared" ref="EU504:EU524" si="1965">ER504</f>
        <v>0</v>
      </c>
      <c r="EV504" s="375">
        <f t="shared" ref="EV504:EV524" si="1966">ES504</f>
        <v>1</v>
      </c>
      <c r="EW504" s="375">
        <f t="shared" ref="EW504:EW524" si="1967">ET504</f>
        <v>0</v>
      </c>
      <c r="EX504" s="375">
        <f t="shared" ref="EX504:EX524" si="1968">EU504</f>
        <v>0</v>
      </c>
      <c r="EY504" s="375">
        <f t="shared" ref="EY504:EY524" si="1969">EV504</f>
        <v>1</v>
      </c>
      <c r="EZ504" s="375">
        <f t="shared" ref="EZ504:EZ524" si="1970">EW504</f>
        <v>0</v>
      </c>
      <c r="FA504" s="375">
        <f t="shared" ref="FA504:FA524" si="1971">EX504</f>
        <v>0</v>
      </c>
      <c r="FB504" s="375">
        <f t="shared" ref="FB504:FB524" si="1972">EY504</f>
        <v>1</v>
      </c>
      <c r="FC504" s="375">
        <f t="shared" ref="FC504:FC524" si="1973">EZ504</f>
        <v>0</v>
      </c>
      <c r="FD504" s="375">
        <f t="shared" ref="FD504:FD524" si="1974">FA504</f>
        <v>0</v>
      </c>
      <c r="FE504" s="376"/>
      <c r="FF504" s="372"/>
      <c r="FG504" s="372"/>
      <c r="FH504" s="372"/>
      <c r="FI504" s="372"/>
      <c r="FJ504" s="372"/>
      <c r="FK504" s="372"/>
      <c r="FL504" s="372"/>
      <c r="FM504" s="372"/>
      <c r="FN504" s="372"/>
      <c r="FO504" s="372"/>
      <c r="FP504" s="372"/>
      <c r="FQ504" s="372"/>
      <c r="FR504" s="372"/>
      <c r="FS504" s="372"/>
      <c r="FT504" s="372"/>
      <c r="FU504" s="372"/>
      <c r="FV504" s="372"/>
      <c r="FW504" s="372"/>
      <c r="FX504" s="372"/>
      <c r="FY504" s="372"/>
      <c r="FZ504" s="372"/>
      <c r="GA504" s="372"/>
      <c r="GB504" s="372"/>
      <c r="GC504" s="372"/>
      <c r="GD504" s="372"/>
      <c r="GE504" s="372"/>
      <c r="GF504" s="372"/>
      <c r="GG504" s="372"/>
      <c r="GH504" s="372"/>
      <c r="GI504" s="372"/>
      <c r="GJ504" s="372"/>
      <c r="GK504" s="372"/>
      <c r="GL504" s="372"/>
      <c r="GM504" s="372"/>
      <c r="GN504" s="372"/>
      <c r="GO504" s="372"/>
      <c r="GP504" s="372"/>
      <c r="GQ504" s="372"/>
      <c r="GR504" s="372"/>
      <c r="GS504" s="372"/>
      <c r="GT504" s="372"/>
      <c r="GU504" s="372"/>
      <c r="GV504" s="372"/>
      <c r="GW504" s="372"/>
      <c r="GX504" s="372"/>
      <c r="GY504" s="372"/>
      <c r="GZ504" s="372"/>
      <c r="HA504" s="372"/>
      <c r="HB504" s="372"/>
      <c r="HC504" s="372"/>
    </row>
    <row r="505" spans="1:211" s="373" customFormat="1" ht="15" customHeight="1" thickTop="1" x14ac:dyDescent="0.2">
      <c r="A505" s="192">
        <f>SWDATA!O490</f>
        <v>0</v>
      </c>
      <c r="B505" s="192">
        <f>SWDATA!M490</f>
        <v>0</v>
      </c>
      <c r="C505" s="201">
        <f>IF(AND(SWDATA!M490=1,SWDATA!Q490="promotions"),SWDATA!P490,0)</f>
        <v>0</v>
      </c>
      <c r="D505" s="365">
        <f>ROW(SWDATA!M490)</f>
        <v>490</v>
      </c>
      <c r="E505" s="202">
        <f t="shared" si="1904"/>
        <v>0</v>
      </c>
      <c r="F505" s="203">
        <f t="shared" si="1738"/>
        <v>1</v>
      </c>
      <c r="G505" s="192" t="str">
        <f t="shared" si="1739"/>
        <v/>
      </c>
      <c r="H505" s="204"/>
      <c r="I505" s="390"/>
      <c r="J505" s="238">
        <f t="shared" si="1740"/>
        <v>0</v>
      </c>
      <c r="K505" s="239" t="str">
        <f t="shared" si="1741"/>
        <v/>
      </c>
      <c r="L505" s="342"/>
      <c r="M505" s="345"/>
      <c r="N505" s="340" t="str">
        <f>IF(LEN(SWDATA!F490)=0,"",N504)</f>
        <v/>
      </c>
      <c r="O505" s="296" t="str">
        <f>IF(LEN(SWDATA!G490)=0,"",O504)</f>
        <v/>
      </c>
      <c r="P505" s="297" t="str">
        <f>IF(LEN(SWDATA!C490)=0,"",SWDATA!C490)</f>
        <v/>
      </c>
      <c r="Q505" s="312" t="str">
        <f t="shared" si="1742"/>
        <v/>
      </c>
      <c r="R505" s="223" t="s">
        <v>261</v>
      </c>
      <c r="S505" s="224"/>
      <c r="T505" s="224"/>
      <c r="U505" s="264" t="s">
        <v>601</v>
      </c>
      <c r="V505" s="205" t="s">
        <v>221</v>
      </c>
      <c r="W505" s="266">
        <f>IF(OR(Is_Loading,LEN($A505)=0),"",SWDATA!P490)</f>
        <v>0</v>
      </c>
      <c r="X505" s="267">
        <f>IF(OR(Is_Loading,LEN($A505)=0),"",SWDATA!Q490)</f>
        <v>0</v>
      </c>
      <c r="Y505" s="267">
        <f>IF(OR(Is_Loading,LEN($A505)=0),"",SWDATA!R490)</f>
        <v>0</v>
      </c>
      <c r="Z505" s="266" t="str">
        <f t="shared" ref="Z505:Z519" si="1975">IF($A505=0,"",CHOOSE($F505,SUM(W505:Y505),SUM(W505:Y505)/3,Y505))</f>
        <v/>
      </c>
      <c r="AA505" s="266">
        <f>IF(OR(Is_Loading,LEN($A505)=0),"",SWDATA!T490)</f>
        <v>0</v>
      </c>
      <c r="AB505" s="267">
        <f>IF(OR(Is_Loading,LEN($A505)=0),"",SWDATA!U490)</f>
        <v>0</v>
      </c>
      <c r="AC505" s="267">
        <f>IF(OR(Is_Loading,LEN($A505)=0),"",SWDATA!V490)</f>
        <v>0</v>
      </c>
      <c r="AD505" s="266" t="str">
        <f t="shared" si="1743"/>
        <v/>
      </c>
      <c r="AE505" s="266">
        <f>IF(OR(Is_Loading,LEN($A505)=0),"",SWDATA!X490)</f>
        <v>0</v>
      </c>
      <c r="AF505" s="267">
        <f>IF(OR(Is_Loading,LEN($A505)=0),"",SWDATA!Y490)</f>
        <v>0</v>
      </c>
      <c r="AG505" s="267">
        <f>IF(OR(Is_Loading,LEN($A505)=0),"",SWDATA!Z490)</f>
        <v>0</v>
      </c>
      <c r="AH505" s="266" t="str">
        <f t="shared" si="1744"/>
        <v/>
      </c>
      <c r="AI505" s="266">
        <f>IF(OR(Is_Loading,LEN($A505)=0),"",SWDATA!AB490)</f>
        <v>0</v>
      </c>
      <c r="AJ505" s="267">
        <f>IF(OR(Is_Loading,LEN($A505)=0),"",SWDATA!AC490)</f>
        <v>0</v>
      </c>
      <c r="AK505" s="267">
        <f>IF(OR(Is_Loading,LEN($A505)=0),"",SWDATA!AD490)</f>
        <v>0</v>
      </c>
      <c r="AL505" s="266" t="str">
        <f t="shared" si="1745"/>
        <v/>
      </c>
      <c r="AM505" s="266">
        <f>IF(OR(Is_Loading,LEN($A505)=0),"",SWDATA!AF490)</f>
        <v>0</v>
      </c>
      <c r="AN505" s="267">
        <f>IF(OR(Is_Loading,LEN($A505)=0),"",SWDATA!AG490)</f>
        <v>0</v>
      </c>
      <c r="AO505" s="323">
        <f>IF(OR(Is_Loading,LEN($A505)=0),"",SWDATA!AH490)</f>
        <v>0</v>
      </c>
      <c r="AP505" s="320" t="str">
        <f t="shared" si="1746"/>
        <v/>
      </c>
      <c r="AQ505" s="266">
        <f>IF(OR(Is_Loading,LEN($A505)=0),"",SWDATA!AJ490)</f>
        <v>0</v>
      </c>
      <c r="AR505" s="267">
        <f>IF(OR(Is_Loading,LEN($A505)=0),"",SWDATA!AK490)</f>
        <v>0</v>
      </c>
      <c r="AS505" s="267">
        <f>IF(OR(Is_Loading,LEN($A505)=0),"",SWDATA!AL490)</f>
        <v>0</v>
      </c>
      <c r="AT505" s="266" t="str">
        <f t="shared" si="1747"/>
        <v/>
      </c>
      <c r="AU505" s="266">
        <f>IF(OR(Is_Loading,LEN($A505)=0),"",SWDATA!AN490)</f>
        <v>0</v>
      </c>
      <c r="AV505" s="267">
        <f>IF(OR(Is_Loading,LEN($A505)=0),"",SWDATA!AO490)</f>
        <v>0</v>
      </c>
      <c r="AW505" s="267">
        <f>IF(OR(Is_Loading,LEN($A505)=0),"",SWDATA!AP490)</f>
        <v>0</v>
      </c>
      <c r="AX505" s="266" t="str">
        <f t="shared" si="1748"/>
        <v/>
      </c>
      <c r="AY505" s="266">
        <f>IF(OR(Is_Loading,LEN($A505)=0),"",SWDATA!AR490)</f>
        <v>0</v>
      </c>
      <c r="AZ505" s="267">
        <f>IF(OR(Is_Loading,LEN($A505)=0),"",SWDATA!AS490)</f>
        <v>0</v>
      </c>
      <c r="BA505" s="267">
        <f>IF(OR(Is_Loading,LEN($A505)=0),"",SWDATA!AT490)</f>
        <v>0</v>
      </c>
      <c r="BB505" s="266" t="str">
        <f t="shared" si="1749"/>
        <v/>
      </c>
      <c r="BC505" s="266">
        <f>IF(OR(Is_Loading,LEN($A505)=0),"",SWDATA!AV490)</f>
        <v>0</v>
      </c>
      <c r="BD505" s="267">
        <f>IF(OR(Is_Loading,LEN($A505)=0),"",SWDATA!AW490)</f>
        <v>0</v>
      </c>
      <c r="BE505" s="323">
        <f>IF(OR(Is_Loading,LEN($A505)=0),"",SWDATA!AX490)</f>
        <v>0</v>
      </c>
      <c r="BF505" s="320" t="str">
        <f t="shared" si="1750"/>
        <v/>
      </c>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s="201"/>
      <c r="CO505" s="201"/>
      <c r="CP505" s="201"/>
      <c r="CQ505" s="201"/>
      <c r="CR505" s="201"/>
      <c r="CS505" s="201"/>
      <c r="CT505" s="201"/>
      <c r="CU505" s="201"/>
      <c r="CV505" s="201"/>
      <c r="CW505" s="201"/>
      <c r="CX505" s="201"/>
      <c r="CY505" s="201"/>
      <c r="CZ505" s="201"/>
      <c r="DA505" s="201"/>
      <c r="DB505" s="201"/>
      <c r="DC505" s="201"/>
      <c r="DD505" s="201"/>
      <c r="DE505" s="201"/>
      <c r="DF505" s="201"/>
      <c r="DG505" s="201"/>
      <c r="DH505" s="201"/>
      <c r="DI505" s="201"/>
      <c r="DJ505" s="201"/>
      <c r="DK505" s="201"/>
      <c r="DL505" s="201"/>
      <c r="DM505" s="201"/>
      <c r="DN505" s="201"/>
      <c r="DS505" s="372"/>
      <c r="DT505" s="374"/>
      <c r="DU505" s="375"/>
      <c r="DV505" s="375"/>
      <c r="DW505" s="375"/>
      <c r="DX505" s="375">
        <v>1</v>
      </c>
      <c r="DY505" s="375">
        <f t="shared" si="1943"/>
        <v>0</v>
      </c>
      <c r="DZ505" s="375">
        <f t="shared" si="1944"/>
        <v>0</v>
      </c>
      <c r="EA505" s="375">
        <f t="shared" si="1945"/>
        <v>1</v>
      </c>
      <c r="EB505" s="375">
        <f t="shared" si="1946"/>
        <v>0</v>
      </c>
      <c r="EC505" s="375">
        <f t="shared" si="1947"/>
        <v>0</v>
      </c>
      <c r="ED505" s="375">
        <f t="shared" si="1948"/>
        <v>1</v>
      </c>
      <c r="EE505" s="375">
        <f t="shared" si="1949"/>
        <v>0</v>
      </c>
      <c r="EF505" s="375">
        <f t="shared" si="1950"/>
        <v>0</v>
      </c>
      <c r="EG505" s="375">
        <f t="shared" si="1951"/>
        <v>1</v>
      </c>
      <c r="EH505" s="375">
        <f t="shared" si="1952"/>
        <v>0</v>
      </c>
      <c r="EI505" s="375">
        <f t="shared" si="1953"/>
        <v>0</v>
      </c>
      <c r="EJ505" s="375">
        <f t="shared" si="1954"/>
        <v>1</v>
      </c>
      <c r="EK505" s="375">
        <f t="shared" si="1955"/>
        <v>0</v>
      </c>
      <c r="EL505" s="375">
        <f t="shared" si="1956"/>
        <v>0</v>
      </c>
      <c r="EM505" s="375">
        <f t="shared" si="1957"/>
        <v>1</v>
      </c>
      <c r="EN505" s="375">
        <f t="shared" si="1958"/>
        <v>0</v>
      </c>
      <c r="EO505" s="375">
        <f t="shared" si="1959"/>
        <v>0</v>
      </c>
      <c r="EP505" s="375">
        <f t="shared" si="1960"/>
        <v>1</v>
      </c>
      <c r="EQ505" s="375">
        <f t="shared" si="1961"/>
        <v>0</v>
      </c>
      <c r="ER505" s="375">
        <f t="shared" si="1962"/>
        <v>0</v>
      </c>
      <c r="ES505" s="375">
        <f t="shared" si="1963"/>
        <v>1</v>
      </c>
      <c r="ET505" s="375">
        <f t="shared" si="1964"/>
        <v>0</v>
      </c>
      <c r="EU505" s="375">
        <f t="shared" si="1965"/>
        <v>0</v>
      </c>
      <c r="EV505" s="375">
        <f t="shared" si="1966"/>
        <v>1</v>
      </c>
      <c r="EW505" s="375">
        <f t="shared" si="1967"/>
        <v>0</v>
      </c>
      <c r="EX505" s="375">
        <f t="shared" si="1968"/>
        <v>0</v>
      </c>
      <c r="EY505" s="375">
        <f t="shared" si="1969"/>
        <v>1</v>
      </c>
      <c r="EZ505" s="375">
        <f t="shared" si="1970"/>
        <v>0</v>
      </c>
      <c r="FA505" s="375">
        <f t="shared" si="1971"/>
        <v>0</v>
      </c>
      <c r="FB505" s="375">
        <f t="shared" si="1972"/>
        <v>1</v>
      </c>
      <c r="FC505" s="375">
        <f t="shared" si="1973"/>
        <v>0</v>
      </c>
      <c r="FD505" s="375">
        <f t="shared" si="1974"/>
        <v>0</v>
      </c>
      <c r="FE505" s="376"/>
      <c r="FF505" s="372"/>
      <c r="FG505" s="372"/>
      <c r="FH505" s="372"/>
      <c r="FI505" s="372"/>
      <c r="FJ505" s="372"/>
      <c r="FK505" s="372"/>
      <c r="FL505" s="372"/>
      <c r="FM505" s="372"/>
      <c r="FN505" s="372"/>
      <c r="FO505" s="372"/>
      <c r="FP505" s="372"/>
      <c r="FQ505" s="372"/>
      <c r="FR505" s="372"/>
      <c r="FS505" s="372"/>
      <c r="FT505" s="372"/>
      <c r="FU505" s="372"/>
      <c r="FV505" s="372"/>
      <c r="FW505" s="372"/>
      <c r="FX505" s="372"/>
      <c r="FY505" s="372"/>
      <c r="FZ505" s="372"/>
      <c r="GA505" s="372"/>
      <c r="GB505" s="372"/>
      <c r="GC505" s="372"/>
      <c r="GD505" s="372"/>
      <c r="GE505" s="372"/>
      <c r="GF505" s="372"/>
      <c r="GG505" s="372"/>
      <c r="GH505" s="372"/>
      <c r="GI505" s="372"/>
      <c r="GJ505" s="372"/>
      <c r="GK505" s="372"/>
      <c r="GL505" s="372"/>
      <c r="GM505" s="372"/>
      <c r="GN505" s="372"/>
      <c r="GO505" s="372"/>
      <c r="GP505" s="372"/>
      <c r="GQ505" s="372"/>
      <c r="GR505" s="372"/>
      <c r="GS505" s="372"/>
      <c r="GT505" s="372"/>
      <c r="GU505" s="372"/>
      <c r="GV505" s="372"/>
      <c r="GW505" s="372"/>
      <c r="GX505" s="372"/>
      <c r="GY505" s="372"/>
      <c r="GZ505" s="372"/>
      <c r="HA505" s="372"/>
      <c r="HB505" s="372"/>
      <c r="HC505" s="372"/>
    </row>
    <row r="506" spans="1:211" s="373" customFormat="1" ht="15" customHeight="1" x14ac:dyDescent="0.2">
      <c r="A506" s="366">
        <f>SWDATA!O491</f>
        <v>0</v>
      </c>
      <c r="B506" s="366">
        <f>SWDATA!M491</f>
        <v>0</v>
      </c>
      <c r="C506" s="351">
        <f>IF(AND(SWDATA!M491=1,SWDATA!Q491="promotions"),SWDATA!P491,0)</f>
        <v>0</v>
      </c>
      <c r="D506" s="367">
        <f>ROW(SWDATA!M491)</f>
        <v>491</v>
      </c>
      <c r="E506" s="368">
        <f t="shared" si="1904"/>
        <v>0</v>
      </c>
      <c r="F506" s="369">
        <f t="shared" si="1738"/>
        <v>1</v>
      </c>
      <c r="G506" s="366" t="str">
        <f t="shared" si="1739"/>
        <v/>
      </c>
      <c r="H506" s="370"/>
      <c r="J506" s="238">
        <f t="shared" si="1740"/>
        <v>0</v>
      </c>
      <c r="K506" s="239" t="str">
        <f t="shared" si="1741"/>
        <v/>
      </c>
      <c r="L506" s="342"/>
      <c r="M506" s="345"/>
      <c r="N506" s="340" t="str">
        <f>IF(LEN(SWDATA!F491)=0,"",N505)</f>
        <v/>
      </c>
      <c r="O506" s="296" t="str">
        <f>IF(LEN(SWDATA!G491)=0,"",O505)</f>
        <v/>
      </c>
      <c r="P506" s="297" t="str">
        <f>IF(LEN(SWDATA!C491)=0,"",SWDATA!C491)</f>
        <v/>
      </c>
      <c r="Q506" s="312" t="str">
        <f t="shared" si="1742"/>
        <v/>
      </c>
      <c r="R506" s="223" t="s">
        <v>261</v>
      </c>
      <c r="S506" s="224"/>
      <c r="T506" s="224"/>
      <c r="U506" s="264" t="s">
        <v>611</v>
      </c>
      <c r="V506" s="205" t="s">
        <v>221</v>
      </c>
      <c r="W506" s="266">
        <f>IF(OR(Is_Loading,LEN($A506)=0),"",SWDATA!P491)</f>
        <v>0</v>
      </c>
      <c r="X506" s="267">
        <f>IF(OR(Is_Loading,LEN($A506)=0),"",SWDATA!Q491)</f>
        <v>0</v>
      </c>
      <c r="Y506" s="267">
        <f>IF(OR(Is_Loading,LEN($A506)=0),"",SWDATA!R491)</f>
        <v>0</v>
      </c>
      <c r="Z506" s="266" t="str">
        <f t="shared" si="1975"/>
        <v/>
      </c>
      <c r="AA506" s="266">
        <f>IF(OR(Is_Loading,LEN($A506)=0),"",SWDATA!T491)</f>
        <v>0</v>
      </c>
      <c r="AB506" s="267">
        <f>IF(OR(Is_Loading,LEN($A506)=0),"",SWDATA!U491)</f>
        <v>0</v>
      </c>
      <c r="AC506" s="267">
        <f>IF(OR(Is_Loading,LEN($A506)=0),"",SWDATA!V491)</f>
        <v>0</v>
      </c>
      <c r="AD506" s="266" t="str">
        <f t="shared" si="1743"/>
        <v/>
      </c>
      <c r="AE506" s="266">
        <f>IF(OR(Is_Loading,LEN($A506)=0),"",SWDATA!X491)</f>
        <v>0</v>
      </c>
      <c r="AF506" s="267">
        <f>IF(OR(Is_Loading,LEN($A506)=0),"",SWDATA!Y491)</f>
        <v>0</v>
      </c>
      <c r="AG506" s="267">
        <f>IF(OR(Is_Loading,LEN($A506)=0),"",SWDATA!Z491)</f>
        <v>0</v>
      </c>
      <c r="AH506" s="266" t="str">
        <f t="shared" si="1744"/>
        <v/>
      </c>
      <c r="AI506" s="266">
        <f>IF(OR(Is_Loading,LEN($A506)=0),"",SWDATA!AB491)</f>
        <v>0</v>
      </c>
      <c r="AJ506" s="267">
        <f>IF(OR(Is_Loading,LEN($A506)=0),"",SWDATA!AC491)</f>
        <v>0</v>
      </c>
      <c r="AK506" s="267">
        <f>IF(OR(Is_Loading,LEN($A506)=0),"",SWDATA!AD491)</f>
        <v>0</v>
      </c>
      <c r="AL506" s="266" t="str">
        <f t="shared" si="1745"/>
        <v/>
      </c>
      <c r="AM506" s="266">
        <f>IF(OR(Is_Loading,LEN($A506)=0),"",SWDATA!AF491)</f>
        <v>0</v>
      </c>
      <c r="AN506" s="267">
        <f>IF(OR(Is_Loading,LEN($A506)=0),"",SWDATA!AG491)</f>
        <v>0</v>
      </c>
      <c r="AO506" s="323">
        <f>IF(OR(Is_Loading,LEN($A506)=0),"",SWDATA!AH491)</f>
        <v>0</v>
      </c>
      <c r="AP506" s="320" t="str">
        <f t="shared" si="1746"/>
        <v/>
      </c>
      <c r="AQ506" s="266">
        <f>IF(OR(Is_Loading,LEN($A506)=0),"",SWDATA!AJ491)</f>
        <v>0</v>
      </c>
      <c r="AR506" s="267">
        <f>IF(OR(Is_Loading,LEN($A506)=0),"",SWDATA!AK491)</f>
        <v>0</v>
      </c>
      <c r="AS506" s="267">
        <f>IF(OR(Is_Loading,LEN($A506)=0),"",SWDATA!AL491)</f>
        <v>0</v>
      </c>
      <c r="AT506" s="266" t="str">
        <f t="shared" si="1747"/>
        <v/>
      </c>
      <c r="AU506" s="266">
        <f>IF(OR(Is_Loading,LEN($A506)=0),"",SWDATA!AN491)</f>
        <v>0</v>
      </c>
      <c r="AV506" s="267">
        <f>IF(OR(Is_Loading,LEN($A506)=0),"",SWDATA!AO491)</f>
        <v>0</v>
      </c>
      <c r="AW506" s="267">
        <f>IF(OR(Is_Loading,LEN($A506)=0),"",SWDATA!AP491)</f>
        <v>0</v>
      </c>
      <c r="AX506" s="266" t="str">
        <f t="shared" si="1748"/>
        <v/>
      </c>
      <c r="AY506" s="266">
        <f>IF(OR(Is_Loading,LEN($A506)=0),"",SWDATA!AR491)</f>
        <v>0</v>
      </c>
      <c r="AZ506" s="267">
        <f>IF(OR(Is_Loading,LEN($A506)=0),"",SWDATA!AS491)</f>
        <v>0</v>
      </c>
      <c r="BA506" s="267">
        <f>IF(OR(Is_Loading,LEN($A506)=0),"",SWDATA!AT491)</f>
        <v>0</v>
      </c>
      <c r="BB506" s="266" t="str">
        <f t="shared" si="1749"/>
        <v/>
      </c>
      <c r="BC506" s="266">
        <f>IF(OR(Is_Loading,LEN($A506)=0),"",SWDATA!AV491)</f>
        <v>0</v>
      </c>
      <c r="BD506" s="267">
        <f>IF(OR(Is_Loading,LEN($A506)=0),"",SWDATA!AW491)</f>
        <v>0</v>
      </c>
      <c r="BE506" s="323">
        <f>IF(OR(Is_Loading,LEN($A506)=0),"",SWDATA!AX491)</f>
        <v>0</v>
      </c>
      <c r="BF506" s="320" t="str">
        <f t="shared" si="1750"/>
        <v/>
      </c>
      <c r="BG506" s="11"/>
      <c r="BH506" s="11"/>
      <c r="BI506" s="11"/>
      <c r="BJ506" s="11"/>
      <c r="BK506" s="11"/>
      <c r="BL506" s="11"/>
      <c r="BM506" s="11"/>
      <c r="BN506" s="11"/>
      <c r="BO506" s="11"/>
      <c r="BP506" s="11"/>
      <c r="BQ506" s="11"/>
      <c r="BR506" s="11"/>
      <c r="BS506" s="11"/>
      <c r="BT506" s="11"/>
      <c r="BU506" s="11"/>
      <c r="BV506" s="11"/>
      <c r="BW506" s="11"/>
      <c r="BX506" s="11"/>
      <c r="BY506" s="11"/>
      <c r="BZ506" s="11"/>
      <c r="CA506" s="11"/>
      <c r="CB506" s="11"/>
      <c r="CC506" s="11"/>
      <c r="CD506" s="11"/>
      <c r="CE506" s="11"/>
      <c r="CF506" s="11"/>
      <c r="CG506" s="11"/>
      <c r="CH506" s="11"/>
      <c r="CI506" s="11"/>
      <c r="CJ506" s="11"/>
      <c r="CK506" s="11"/>
      <c r="CL506" s="11"/>
      <c r="CM506" s="11"/>
      <c r="CN506" s="351"/>
      <c r="CO506" s="351"/>
      <c r="CP506" s="351"/>
      <c r="CQ506" s="351"/>
      <c r="CR506" s="351"/>
      <c r="CS506" s="351"/>
      <c r="CT506" s="351"/>
      <c r="CU506" s="351"/>
      <c r="CV506" s="351"/>
      <c r="CW506" s="351"/>
      <c r="CX506" s="351"/>
      <c r="CY506" s="351"/>
      <c r="CZ506" s="351"/>
      <c r="DA506" s="351"/>
      <c r="DB506" s="351"/>
      <c r="DC506" s="351"/>
      <c r="DD506" s="351"/>
      <c r="DE506" s="351"/>
      <c r="DF506" s="351"/>
      <c r="DG506" s="351"/>
      <c r="DH506" s="351"/>
      <c r="DI506" s="351"/>
      <c r="DJ506" s="351"/>
      <c r="DK506" s="351"/>
      <c r="DL506" s="351"/>
      <c r="DM506" s="351"/>
      <c r="DN506" s="351"/>
      <c r="DQ506" s="373" t="str">
        <f t="shared" ref="DQ506" ca="1" si="1976">INDIRECT("'Metrics &amp; Attributes View'!"&amp;IF(ROW()-9=0, "", IF(13+ROW()/23-9&gt;26, CHAR(64+INT((ROW()-9-1)/26)),"")&amp;CHAR(65+MOD(13+ROW()/23-1, 26)))&amp;44)</f>
        <v xml:space="preserve">Product </v>
      </c>
      <c r="DS506" s="372"/>
      <c r="DT506" s="374"/>
      <c r="DU506" s="375"/>
      <c r="DV506" s="375"/>
      <c r="DW506" s="375"/>
      <c r="DX506" s="375">
        <v>1</v>
      </c>
      <c r="DY506" s="375">
        <f t="shared" si="1943"/>
        <v>0</v>
      </c>
      <c r="DZ506" s="375">
        <f t="shared" si="1944"/>
        <v>0</v>
      </c>
      <c r="EA506" s="375">
        <f t="shared" si="1945"/>
        <v>1</v>
      </c>
      <c r="EB506" s="375">
        <f t="shared" si="1946"/>
        <v>0</v>
      </c>
      <c r="EC506" s="375">
        <f t="shared" si="1947"/>
        <v>0</v>
      </c>
      <c r="ED506" s="375">
        <f t="shared" si="1948"/>
        <v>1</v>
      </c>
      <c r="EE506" s="375">
        <f t="shared" si="1949"/>
        <v>0</v>
      </c>
      <c r="EF506" s="375">
        <f t="shared" si="1950"/>
        <v>0</v>
      </c>
      <c r="EG506" s="375">
        <f t="shared" si="1951"/>
        <v>1</v>
      </c>
      <c r="EH506" s="375">
        <f t="shared" si="1952"/>
        <v>0</v>
      </c>
      <c r="EI506" s="375">
        <f t="shared" si="1953"/>
        <v>0</v>
      </c>
      <c r="EJ506" s="375">
        <f t="shared" si="1954"/>
        <v>1</v>
      </c>
      <c r="EK506" s="375">
        <f t="shared" si="1955"/>
        <v>0</v>
      </c>
      <c r="EL506" s="375">
        <f t="shared" si="1956"/>
        <v>0</v>
      </c>
      <c r="EM506" s="375">
        <f t="shared" si="1957"/>
        <v>1</v>
      </c>
      <c r="EN506" s="375">
        <f t="shared" si="1958"/>
        <v>0</v>
      </c>
      <c r="EO506" s="375">
        <f t="shared" si="1959"/>
        <v>0</v>
      </c>
      <c r="EP506" s="375">
        <f t="shared" si="1960"/>
        <v>1</v>
      </c>
      <c r="EQ506" s="375">
        <f t="shared" si="1961"/>
        <v>0</v>
      </c>
      <c r="ER506" s="375">
        <f t="shared" si="1962"/>
        <v>0</v>
      </c>
      <c r="ES506" s="375">
        <f t="shared" si="1963"/>
        <v>1</v>
      </c>
      <c r="ET506" s="375">
        <f t="shared" si="1964"/>
        <v>0</v>
      </c>
      <c r="EU506" s="375">
        <f t="shared" si="1965"/>
        <v>0</v>
      </c>
      <c r="EV506" s="375">
        <f t="shared" si="1966"/>
        <v>1</v>
      </c>
      <c r="EW506" s="375">
        <f t="shared" si="1967"/>
        <v>0</v>
      </c>
      <c r="EX506" s="375">
        <f t="shared" si="1968"/>
        <v>0</v>
      </c>
      <c r="EY506" s="375">
        <f t="shared" si="1969"/>
        <v>1</v>
      </c>
      <c r="EZ506" s="375">
        <f t="shared" si="1970"/>
        <v>0</v>
      </c>
      <c r="FA506" s="375">
        <f t="shared" si="1971"/>
        <v>0</v>
      </c>
      <c r="FB506" s="375">
        <f t="shared" si="1972"/>
        <v>1</v>
      </c>
      <c r="FC506" s="375">
        <f t="shared" si="1973"/>
        <v>0</v>
      </c>
      <c r="FD506" s="375">
        <f t="shared" si="1974"/>
        <v>0</v>
      </c>
      <c r="FE506" s="376"/>
      <c r="FF506" s="372"/>
      <c r="FG506" s="372"/>
      <c r="FH506" s="372"/>
      <c r="FI506" s="372"/>
      <c r="FJ506" s="372"/>
      <c r="FK506" s="372"/>
      <c r="FL506" s="372"/>
      <c r="FM506" s="372"/>
      <c r="FN506" s="372"/>
      <c r="FO506" s="372"/>
      <c r="FP506" s="372"/>
      <c r="FQ506" s="372"/>
      <c r="FR506" s="372"/>
      <c r="FS506" s="372"/>
      <c r="FT506" s="372"/>
      <c r="FU506" s="372"/>
      <c r="FV506" s="372"/>
      <c r="FW506" s="372"/>
      <c r="FX506" s="372"/>
      <c r="FY506" s="372"/>
      <c r="FZ506" s="372"/>
      <c r="GA506" s="372"/>
      <c r="GB506" s="372"/>
      <c r="GC506" s="372"/>
      <c r="GD506" s="372"/>
      <c r="GE506" s="372"/>
      <c r="GF506" s="372"/>
      <c r="GG506" s="372"/>
      <c r="GH506" s="372"/>
      <c r="GI506" s="372"/>
      <c r="GJ506" s="372"/>
      <c r="GK506" s="372"/>
      <c r="GL506" s="372"/>
      <c r="GM506" s="372"/>
      <c r="GN506" s="372"/>
      <c r="GO506" s="372"/>
      <c r="GP506" s="372"/>
      <c r="GQ506" s="372"/>
      <c r="GR506" s="372"/>
      <c r="GS506" s="372"/>
      <c r="GT506" s="372"/>
      <c r="GU506" s="372"/>
      <c r="GV506" s="372"/>
      <c r="GW506" s="372"/>
      <c r="GX506" s="372"/>
      <c r="GY506" s="372"/>
      <c r="GZ506" s="372"/>
      <c r="HA506" s="372"/>
      <c r="HB506" s="372"/>
      <c r="HC506" s="372"/>
    </row>
    <row r="507" spans="1:211" s="373" customFormat="1" ht="15" customHeight="1" x14ac:dyDescent="0.2">
      <c r="A507" s="366">
        <f>SWDATA!O492</f>
        <v>0</v>
      </c>
      <c r="B507" s="366">
        <f>SWDATA!M492</f>
        <v>0</v>
      </c>
      <c r="C507" s="351">
        <f>IF(AND(SWDATA!M492=1,SWDATA!Q492="promotions"),SWDATA!P492,0)</f>
        <v>0</v>
      </c>
      <c r="D507" s="367">
        <f>ROW(SWDATA!M492)</f>
        <v>492</v>
      </c>
      <c r="E507" s="368">
        <f t="shared" si="1904"/>
        <v>0</v>
      </c>
      <c r="F507" s="369">
        <f t="shared" si="1738"/>
        <v>1</v>
      </c>
      <c r="G507" s="366" t="str">
        <f t="shared" si="1739"/>
        <v/>
      </c>
      <c r="H507" s="370"/>
      <c r="J507" s="238">
        <f t="shared" si="1740"/>
        <v>0</v>
      </c>
      <c r="K507" s="239" t="str">
        <f t="shared" si="1741"/>
        <v/>
      </c>
      <c r="L507" s="342"/>
      <c r="M507" s="345"/>
      <c r="N507" s="340" t="str">
        <f>IF(LEN(SWDATA!F492)=0,"",N506)</f>
        <v/>
      </c>
      <c r="O507" s="296" t="str">
        <f>IF(LEN(SWDATA!G492)=0,"",O506)</f>
        <v/>
      </c>
      <c r="P507" s="297" t="str">
        <f>IF(LEN(SWDATA!C492)=0,"",SWDATA!C492)</f>
        <v/>
      </c>
      <c r="Q507" s="312" t="str">
        <f t="shared" si="1742"/>
        <v/>
      </c>
      <c r="R507" s="223" t="s">
        <v>261</v>
      </c>
      <c r="S507" s="224"/>
      <c r="T507" s="224"/>
      <c r="U507" s="264" t="s">
        <v>598</v>
      </c>
      <c r="V507" s="205" t="s">
        <v>221</v>
      </c>
      <c r="W507" s="266">
        <f>IF(OR(Is_Loading,LEN($A507)=0),"",SWDATA!P492)</f>
        <v>0</v>
      </c>
      <c r="X507" s="267">
        <f>IF(OR(Is_Loading,LEN($A507)=0),"",SWDATA!Q492)</f>
        <v>0</v>
      </c>
      <c r="Y507" s="267">
        <f>IF(OR(Is_Loading,LEN($A507)=0),"",SWDATA!R492)</f>
        <v>0</v>
      </c>
      <c r="Z507" s="266" t="str">
        <f t="shared" si="1975"/>
        <v/>
      </c>
      <c r="AA507" s="266">
        <f>IF(OR(Is_Loading,LEN($A507)=0),"",SWDATA!T492)</f>
        <v>0</v>
      </c>
      <c r="AB507" s="267">
        <f>IF(OR(Is_Loading,LEN($A507)=0),"",SWDATA!U492)</f>
        <v>0</v>
      </c>
      <c r="AC507" s="267">
        <f>IF(OR(Is_Loading,LEN($A507)=0),"",SWDATA!V492)</f>
        <v>0</v>
      </c>
      <c r="AD507" s="266" t="str">
        <f t="shared" si="1743"/>
        <v/>
      </c>
      <c r="AE507" s="266">
        <f>IF(OR(Is_Loading,LEN($A507)=0),"",SWDATA!X492)</f>
        <v>0</v>
      </c>
      <c r="AF507" s="267">
        <f>IF(OR(Is_Loading,LEN($A507)=0),"",SWDATA!Y492)</f>
        <v>0</v>
      </c>
      <c r="AG507" s="267">
        <f>IF(OR(Is_Loading,LEN($A507)=0),"",SWDATA!Z492)</f>
        <v>0</v>
      </c>
      <c r="AH507" s="266" t="str">
        <f t="shared" si="1744"/>
        <v/>
      </c>
      <c r="AI507" s="266">
        <f>IF(OR(Is_Loading,LEN($A507)=0),"",SWDATA!AB492)</f>
        <v>0</v>
      </c>
      <c r="AJ507" s="267">
        <f>IF(OR(Is_Loading,LEN($A507)=0),"",SWDATA!AC492)</f>
        <v>0</v>
      </c>
      <c r="AK507" s="267">
        <f>IF(OR(Is_Loading,LEN($A507)=0),"",SWDATA!AD492)</f>
        <v>0</v>
      </c>
      <c r="AL507" s="266" t="str">
        <f t="shared" si="1745"/>
        <v/>
      </c>
      <c r="AM507" s="266">
        <f>IF(OR(Is_Loading,LEN($A507)=0),"",SWDATA!AF492)</f>
        <v>0</v>
      </c>
      <c r="AN507" s="267">
        <f>IF(OR(Is_Loading,LEN($A507)=0),"",SWDATA!AG492)</f>
        <v>0</v>
      </c>
      <c r="AO507" s="323">
        <f>IF(OR(Is_Loading,LEN($A507)=0),"",SWDATA!AH492)</f>
        <v>0</v>
      </c>
      <c r="AP507" s="320" t="str">
        <f t="shared" si="1746"/>
        <v/>
      </c>
      <c r="AQ507" s="266">
        <f>IF(OR(Is_Loading,LEN($A507)=0),"",SWDATA!AJ492)</f>
        <v>0</v>
      </c>
      <c r="AR507" s="267">
        <f>IF(OR(Is_Loading,LEN($A507)=0),"",SWDATA!AK492)</f>
        <v>0</v>
      </c>
      <c r="AS507" s="267">
        <f>IF(OR(Is_Loading,LEN($A507)=0),"",SWDATA!AL492)</f>
        <v>0</v>
      </c>
      <c r="AT507" s="266" t="str">
        <f t="shared" si="1747"/>
        <v/>
      </c>
      <c r="AU507" s="266">
        <f>IF(OR(Is_Loading,LEN($A507)=0),"",SWDATA!AN492)</f>
        <v>0</v>
      </c>
      <c r="AV507" s="267">
        <f>IF(OR(Is_Loading,LEN($A507)=0),"",SWDATA!AO492)</f>
        <v>0</v>
      </c>
      <c r="AW507" s="267">
        <f>IF(OR(Is_Loading,LEN($A507)=0),"",SWDATA!AP492)</f>
        <v>0</v>
      </c>
      <c r="AX507" s="266" t="str">
        <f t="shared" si="1748"/>
        <v/>
      </c>
      <c r="AY507" s="266">
        <f>IF(OR(Is_Loading,LEN($A507)=0),"",SWDATA!AR492)</f>
        <v>0</v>
      </c>
      <c r="AZ507" s="267">
        <f>IF(OR(Is_Loading,LEN($A507)=0),"",SWDATA!AS492)</f>
        <v>0</v>
      </c>
      <c r="BA507" s="267">
        <f>IF(OR(Is_Loading,LEN($A507)=0),"",SWDATA!AT492)</f>
        <v>0</v>
      </c>
      <c r="BB507" s="266" t="str">
        <f t="shared" si="1749"/>
        <v/>
      </c>
      <c r="BC507" s="266">
        <f>IF(OR(Is_Loading,LEN($A507)=0),"",SWDATA!AV492)</f>
        <v>0</v>
      </c>
      <c r="BD507" s="267">
        <f>IF(OR(Is_Loading,LEN($A507)=0),"",SWDATA!AW492)</f>
        <v>0</v>
      </c>
      <c r="BE507" s="323">
        <f>IF(OR(Is_Loading,LEN($A507)=0),"",SWDATA!AX492)</f>
        <v>0</v>
      </c>
      <c r="BF507" s="320" t="str">
        <f t="shared" si="1750"/>
        <v/>
      </c>
      <c r="BG507" s="11"/>
      <c r="BH507" s="11"/>
      <c r="BI507" s="11"/>
      <c r="BJ507" s="11"/>
      <c r="BK507" s="11"/>
      <c r="BL507" s="11"/>
      <c r="BM507" s="11"/>
      <c r="BN507" s="11"/>
      <c r="BO507" s="11"/>
      <c r="BP507" s="11"/>
      <c r="BQ507" s="11"/>
      <c r="BR507" s="11"/>
      <c r="BS507" s="11"/>
      <c r="BT507" s="11"/>
      <c r="BU507" s="11"/>
      <c r="BV507" s="11"/>
      <c r="BW507" s="11"/>
      <c r="BX507" s="11"/>
      <c r="BY507" s="11"/>
      <c r="BZ507" s="11"/>
      <c r="CA507" s="11"/>
      <c r="CB507" s="11"/>
      <c r="CC507" s="11"/>
      <c r="CD507" s="11"/>
      <c r="CE507" s="11"/>
      <c r="CF507" s="11"/>
      <c r="CG507" s="11"/>
      <c r="CH507" s="11"/>
      <c r="CI507" s="11"/>
      <c r="CJ507" s="11"/>
      <c r="CK507" s="11"/>
      <c r="CL507" s="11"/>
      <c r="CM507" s="11"/>
      <c r="CN507" s="351"/>
      <c r="CO507" s="351"/>
      <c r="CP507" s="351"/>
      <c r="CQ507" s="351"/>
      <c r="CR507" s="351"/>
      <c r="CS507" s="351"/>
      <c r="CT507" s="351"/>
      <c r="CU507" s="351"/>
      <c r="CV507" s="351"/>
      <c r="CW507" s="351"/>
      <c r="CX507" s="351"/>
      <c r="CY507" s="351"/>
      <c r="CZ507" s="351"/>
      <c r="DA507" s="351"/>
      <c r="DB507" s="351"/>
      <c r="DC507" s="351"/>
      <c r="DD507" s="351"/>
      <c r="DE507" s="351"/>
      <c r="DF507" s="351"/>
      <c r="DG507" s="351"/>
      <c r="DH507" s="351"/>
      <c r="DI507" s="351"/>
      <c r="DJ507" s="351"/>
      <c r="DK507" s="351"/>
      <c r="DL507" s="351"/>
      <c r="DM507" s="351"/>
      <c r="DN507" s="351"/>
      <c r="DS507" s="372"/>
      <c r="DT507" s="374"/>
      <c r="DU507" s="375"/>
      <c r="DV507" s="375"/>
      <c r="DW507" s="375"/>
      <c r="DX507" s="375">
        <v>1</v>
      </c>
      <c r="DY507" s="375">
        <f t="shared" si="1943"/>
        <v>0</v>
      </c>
      <c r="DZ507" s="375">
        <f t="shared" si="1944"/>
        <v>0</v>
      </c>
      <c r="EA507" s="375">
        <f t="shared" si="1945"/>
        <v>1</v>
      </c>
      <c r="EB507" s="375">
        <f t="shared" si="1946"/>
        <v>0</v>
      </c>
      <c r="EC507" s="375">
        <f t="shared" si="1947"/>
        <v>0</v>
      </c>
      <c r="ED507" s="375">
        <f t="shared" si="1948"/>
        <v>1</v>
      </c>
      <c r="EE507" s="375">
        <f t="shared" si="1949"/>
        <v>0</v>
      </c>
      <c r="EF507" s="375">
        <f t="shared" si="1950"/>
        <v>0</v>
      </c>
      <c r="EG507" s="375">
        <f t="shared" si="1951"/>
        <v>1</v>
      </c>
      <c r="EH507" s="375">
        <f t="shared" si="1952"/>
        <v>0</v>
      </c>
      <c r="EI507" s="375">
        <f t="shared" si="1953"/>
        <v>0</v>
      </c>
      <c r="EJ507" s="375">
        <f t="shared" si="1954"/>
        <v>1</v>
      </c>
      <c r="EK507" s="375">
        <f t="shared" si="1955"/>
        <v>0</v>
      </c>
      <c r="EL507" s="375">
        <f t="shared" si="1956"/>
        <v>0</v>
      </c>
      <c r="EM507" s="375">
        <f t="shared" si="1957"/>
        <v>1</v>
      </c>
      <c r="EN507" s="375">
        <f t="shared" si="1958"/>
        <v>0</v>
      </c>
      <c r="EO507" s="375">
        <f t="shared" si="1959"/>
        <v>0</v>
      </c>
      <c r="EP507" s="375">
        <f t="shared" si="1960"/>
        <v>1</v>
      </c>
      <c r="EQ507" s="375">
        <f t="shared" si="1961"/>
        <v>0</v>
      </c>
      <c r="ER507" s="375">
        <f t="shared" si="1962"/>
        <v>0</v>
      </c>
      <c r="ES507" s="375">
        <f t="shared" si="1963"/>
        <v>1</v>
      </c>
      <c r="ET507" s="375">
        <f t="shared" si="1964"/>
        <v>0</v>
      </c>
      <c r="EU507" s="375">
        <f t="shared" si="1965"/>
        <v>0</v>
      </c>
      <c r="EV507" s="375">
        <f t="shared" si="1966"/>
        <v>1</v>
      </c>
      <c r="EW507" s="375">
        <f t="shared" si="1967"/>
        <v>0</v>
      </c>
      <c r="EX507" s="375">
        <f t="shared" si="1968"/>
        <v>0</v>
      </c>
      <c r="EY507" s="375">
        <f t="shared" si="1969"/>
        <v>1</v>
      </c>
      <c r="EZ507" s="375">
        <f t="shared" si="1970"/>
        <v>0</v>
      </c>
      <c r="FA507" s="375">
        <f t="shared" si="1971"/>
        <v>0</v>
      </c>
      <c r="FB507" s="375">
        <f t="shared" si="1972"/>
        <v>1</v>
      </c>
      <c r="FC507" s="375">
        <f t="shared" si="1973"/>
        <v>0</v>
      </c>
      <c r="FD507" s="375">
        <f t="shared" si="1974"/>
        <v>0</v>
      </c>
      <c r="FE507" s="376"/>
      <c r="FF507" s="372"/>
      <c r="FG507" s="372"/>
      <c r="FH507" s="372"/>
      <c r="FI507" s="372"/>
      <c r="FJ507" s="372"/>
      <c r="FK507" s="372"/>
      <c r="FL507" s="372"/>
      <c r="FM507" s="372"/>
      <c r="FN507" s="372"/>
      <c r="FO507" s="372"/>
      <c r="FP507" s="372"/>
      <c r="FQ507" s="372"/>
      <c r="FR507" s="372"/>
      <c r="FS507" s="372"/>
      <c r="FT507" s="372"/>
      <c r="FU507" s="372"/>
      <c r="FV507" s="372"/>
      <c r="FW507" s="372"/>
      <c r="FX507" s="372"/>
      <c r="FY507" s="372"/>
      <c r="FZ507" s="372"/>
      <c r="GA507" s="372"/>
      <c r="GB507" s="372"/>
      <c r="GC507" s="372"/>
      <c r="GD507" s="372"/>
      <c r="GE507" s="372"/>
      <c r="GF507" s="372"/>
      <c r="GG507" s="372"/>
      <c r="GH507" s="372"/>
      <c r="GI507" s="372"/>
      <c r="GJ507" s="372"/>
      <c r="GK507" s="372"/>
      <c r="GL507" s="372"/>
      <c r="GM507" s="372"/>
      <c r="GN507" s="372"/>
      <c r="GO507" s="372"/>
      <c r="GP507" s="372"/>
      <c r="GQ507" s="372"/>
      <c r="GR507" s="372"/>
      <c r="GS507" s="372"/>
      <c r="GT507" s="372"/>
      <c r="GU507" s="372"/>
      <c r="GV507" s="372"/>
      <c r="GW507" s="372"/>
      <c r="GX507" s="372"/>
      <c r="GY507" s="372"/>
      <c r="GZ507" s="372"/>
      <c r="HA507" s="372"/>
      <c r="HB507" s="372"/>
      <c r="HC507" s="372"/>
    </row>
    <row r="508" spans="1:211" s="373" customFormat="1" ht="15" customHeight="1" x14ac:dyDescent="0.2">
      <c r="A508" s="366">
        <f>SWDATA!O493</f>
        <v>0</v>
      </c>
      <c r="B508" s="366">
        <f>SWDATA!M493</f>
        <v>0</v>
      </c>
      <c r="C508" s="351">
        <f>IF(AND(SWDATA!M493=1,SWDATA!Q493="promotions"),SWDATA!P493,0)</f>
        <v>0</v>
      </c>
      <c r="D508" s="367">
        <f>ROW(SWDATA!M493)</f>
        <v>493</v>
      </c>
      <c r="E508" s="368">
        <f t="shared" si="1904"/>
        <v>0</v>
      </c>
      <c r="F508" s="369">
        <f t="shared" si="1738"/>
        <v>1</v>
      </c>
      <c r="G508" s="366" t="str">
        <f t="shared" si="1739"/>
        <v/>
      </c>
      <c r="H508" s="370"/>
      <c r="J508" s="238">
        <f t="shared" si="1740"/>
        <v>0</v>
      </c>
      <c r="K508" s="239" t="str">
        <f t="shared" si="1741"/>
        <v/>
      </c>
      <c r="L508" s="342"/>
      <c r="M508" s="345"/>
      <c r="N508" s="340" t="str">
        <f>IF(LEN(SWDATA!F493)=0,"",N507)</f>
        <v/>
      </c>
      <c r="O508" s="296" t="str">
        <f>IF(LEN(SWDATA!G493)=0,"",O507)</f>
        <v/>
      </c>
      <c r="P508" s="297" t="str">
        <f>IF(LEN(SWDATA!C493)=0,"",SWDATA!C493)</f>
        <v/>
      </c>
      <c r="Q508" s="312" t="str">
        <f t="shared" si="1742"/>
        <v/>
      </c>
      <c r="R508" s="223" t="s">
        <v>261</v>
      </c>
      <c r="S508" s="224"/>
      <c r="T508" s="224"/>
      <c r="U508" s="264" t="s">
        <v>628</v>
      </c>
      <c r="V508" s="205" t="s">
        <v>221</v>
      </c>
      <c r="W508" s="266">
        <f>IF(OR(Is_Loading,LEN($A508)=0),"",SWDATA!P493)</f>
        <v>0</v>
      </c>
      <c r="X508" s="267">
        <f>IF(OR(Is_Loading,LEN($A508)=0),"",SWDATA!Q493)</f>
        <v>0</v>
      </c>
      <c r="Y508" s="267">
        <f>IF(OR(Is_Loading,LEN($A508)=0),"",SWDATA!R493)</f>
        <v>0</v>
      </c>
      <c r="Z508" s="266" t="str">
        <f t="shared" si="1975"/>
        <v/>
      </c>
      <c r="AA508" s="266">
        <f>IF(OR(Is_Loading,LEN($A508)=0),"",SWDATA!T493)</f>
        <v>0</v>
      </c>
      <c r="AB508" s="267">
        <f>IF(OR(Is_Loading,LEN($A508)=0),"",SWDATA!U493)</f>
        <v>0</v>
      </c>
      <c r="AC508" s="267">
        <f>IF(OR(Is_Loading,LEN($A508)=0),"",SWDATA!V493)</f>
        <v>0</v>
      </c>
      <c r="AD508" s="266" t="str">
        <f t="shared" si="1743"/>
        <v/>
      </c>
      <c r="AE508" s="266">
        <f>IF(OR(Is_Loading,LEN($A508)=0),"",SWDATA!X493)</f>
        <v>0</v>
      </c>
      <c r="AF508" s="267">
        <f>IF(OR(Is_Loading,LEN($A508)=0),"",SWDATA!Y493)</f>
        <v>0</v>
      </c>
      <c r="AG508" s="267">
        <f>IF(OR(Is_Loading,LEN($A508)=0),"",SWDATA!Z493)</f>
        <v>0</v>
      </c>
      <c r="AH508" s="266" t="str">
        <f t="shared" si="1744"/>
        <v/>
      </c>
      <c r="AI508" s="266">
        <f>IF(OR(Is_Loading,LEN($A508)=0),"",SWDATA!AB493)</f>
        <v>0</v>
      </c>
      <c r="AJ508" s="267">
        <f>IF(OR(Is_Loading,LEN($A508)=0),"",SWDATA!AC493)</f>
        <v>0</v>
      </c>
      <c r="AK508" s="267">
        <f>IF(OR(Is_Loading,LEN($A508)=0),"",SWDATA!AD493)</f>
        <v>0</v>
      </c>
      <c r="AL508" s="266" t="str">
        <f t="shared" si="1745"/>
        <v/>
      </c>
      <c r="AM508" s="266">
        <f>IF(OR(Is_Loading,LEN($A508)=0),"",SWDATA!AF493)</f>
        <v>0</v>
      </c>
      <c r="AN508" s="267">
        <f>IF(OR(Is_Loading,LEN($A508)=0),"",SWDATA!AG493)</f>
        <v>0</v>
      </c>
      <c r="AO508" s="323">
        <f>IF(OR(Is_Loading,LEN($A508)=0),"",SWDATA!AH493)</f>
        <v>0</v>
      </c>
      <c r="AP508" s="320" t="str">
        <f t="shared" si="1746"/>
        <v/>
      </c>
      <c r="AQ508" s="266">
        <f>IF(OR(Is_Loading,LEN($A508)=0),"",SWDATA!AJ493)</f>
        <v>0</v>
      </c>
      <c r="AR508" s="267">
        <f>IF(OR(Is_Loading,LEN($A508)=0),"",SWDATA!AK493)</f>
        <v>0</v>
      </c>
      <c r="AS508" s="267">
        <f>IF(OR(Is_Loading,LEN($A508)=0),"",SWDATA!AL493)</f>
        <v>0</v>
      </c>
      <c r="AT508" s="266" t="str">
        <f t="shared" si="1747"/>
        <v/>
      </c>
      <c r="AU508" s="266">
        <f>IF(OR(Is_Loading,LEN($A508)=0),"",SWDATA!AN493)</f>
        <v>0</v>
      </c>
      <c r="AV508" s="267">
        <f>IF(OR(Is_Loading,LEN($A508)=0),"",SWDATA!AO493)</f>
        <v>0</v>
      </c>
      <c r="AW508" s="267">
        <f>IF(OR(Is_Loading,LEN($A508)=0),"",SWDATA!AP493)</f>
        <v>0</v>
      </c>
      <c r="AX508" s="266" t="str">
        <f t="shared" si="1748"/>
        <v/>
      </c>
      <c r="AY508" s="266">
        <f>IF(OR(Is_Loading,LEN($A508)=0),"",SWDATA!AR493)</f>
        <v>0</v>
      </c>
      <c r="AZ508" s="267">
        <f>IF(OR(Is_Loading,LEN($A508)=0),"",SWDATA!AS493)</f>
        <v>0</v>
      </c>
      <c r="BA508" s="267">
        <f>IF(OR(Is_Loading,LEN($A508)=0),"",SWDATA!AT493)</f>
        <v>0</v>
      </c>
      <c r="BB508" s="266" t="str">
        <f t="shared" si="1749"/>
        <v/>
      </c>
      <c r="BC508" s="266">
        <f>IF(OR(Is_Loading,LEN($A508)=0),"",SWDATA!AV493)</f>
        <v>0</v>
      </c>
      <c r="BD508" s="267">
        <f>IF(OR(Is_Loading,LEN($A508)=0),"",SWDATA!AW493)</f>
        <v>0</v>
      </c>
      <c r="BE508" s="323">
        <f>IF(OR(Is_Loading,LEN($A508)=0),"",SWDATA!AX493)</f>
        <v>0</v>
      </c>
      <c r="BF508" s="320" t="str">
        <f t="shared" si="1750"/>
        <v/>
      </c>
      <c r="BG508" s="11"/>
      <c r="BH508" s="11"/>
      <c r="BI508" s="11"/>
      <c r="BJ508" s="11"/>
      <c r="BK508" s="11"/>
      <c r="BL508" s="11"/>
      <c r="BM508" s="11"/>
      <c r="BN508" s="11"/>
      <c r="BO508" s="11"/>
      <c r="BP508" s="11"/>
      <c r="BQ508" s="11"/>
      <c r="BR508" s="11"/>
      <c r="BS508" s="11"/>
      <c r="BT508" s="11"/>
      <c r="BU508" s="11"/>
      <c r="BV508" s="11"/>
      <c r="BW508" s="11"/>
      <c r="BX508" s="11"/>
      <c r="BY508" s="11"/>
      <c r="BZ508" s="11"/>
      <c r="CA508" s="11"/>
      <c r="CB508" s="11"/>
      <c r="CC508" s="11"/>
      <c r="CD508" s="11"/>
      <c r="CE508" s="11"/>
      <c r="CF508" s="11"/>
      <c r="CG508" s="11"/>
      <c r="CH508" s="11"/>
      <c r="CI508" s="11"/>
      <c r="CJ508" s="11"/>
      <c r="CK508" s="11"/>
      <c r="CL508" s="11"/>
      <c r="CM508" s="11"/>
      <c r="CN508" s="351"/>
      <c r="CO508" s="351"/>
      <c r="CP508" s="351"/>
      <c r="CQ508" s="351"/>
      <c r="CR508" s="351"/>
      <c r="CS508" s="351"/>
      <c r="CT508" s="351"/>
      <c r="CU508" s="351"/>
      <c r="CV508" s="351"/>
      <c r="CW508" s="351"/>
      <c r="CX508" s="351"/>
      <c r="CY508" s="351"/>
      <c r="CZ508" s="351"/>
      <c r="DA508" s="351"/>
      <c r="DB508" s="351"/>
      <c r="DC508" s="351"/>
      <c r="DD508" s="351"/>
      <c r="DE508" s="351"/>
      <c r="DF508" s="351"/>
      <c r="DG508" s="351"/>
      <c r="DH508" s="351"/>
      <c r="DI508" s="351"/>
      <c r="DJ508" s="351"/>
      <c r="DK508" s="351"/>
      <c r="DL508" s="351"/>
      <c r="DM508" s="351"/>
      <c r="DN508" s="351"/>
      <c r="DS508" s="372"/>
      <c r="DT508" s="374"/>
      <c r="DU508" s="375"/>
      <c r="DV508" s="375"/>
      <c r="DW508" s="375"/>
      <c r="DX508" s="375">
        <v>1</v>
      </c>
      <c r="DY508" s="375">
        <f t="shared" si="1943"/>
        <v>0</v>
      </c>
      <c r="DZ508" s="375">
        <f t="shared" si="1944"/>
        <v>0</v>
      </c>
      <c r="EA508" s="375">
        <f t="shared" si="1945"/>
        <v>1</v>
      </c>
      <c r="EB508" s="375">
        <f t="shared" si="1946"/>
        <v>0</v>
      </c>
      <c r="EC508" s="375">
        <f t="shared" si="1947"/>
        <v>0</v>
      </c>
      <c r="ED508" s="375">
        <f t="shared" si="1948"/>
        <v>1</v>
      </c>
      <c r="EE508" s="375">
        <f t="shared" si="1949"/>
        <v>0</v>
      </c>
      <c r="EF508" s="375">
        <f t="shared" si="1950"/>
        <v>0</v>
      </c>
      <c r="EG508" s="375">
        <f t="shared" si="1951"/>
        <v>1</v>
      </c>
      <c r="EH508" s="375">
        <f t="shared" si="1952"/>
        <v>0</v>
      </c>
      <c r="EI508" s="375">
        <f t="shared" si="1953"/>
        <v>0</v>
      </c>
      <c r="EJ508" s="375">
        <f t="shared" si="1954"/>
        <v>1</v>
      </c>
      <c r="EK508" s="375">
        <f t="shared" si="1955"/>
        <v>0</v>
      </c>
      <c r="EL508" s="375">
        <f t="shared" si="1956"/>
        <v>0</v>
      </c>
      <c r="EM508" s="375">
        <f t="shared" si="1957"/>
        <v>1</v>
      </c>
      <c r="EN508" s="375">
        <f t="shared" si="1958"/>
        <v>0</v>
      </c>
      <c r="EO508" s="375">
        <f t="shared" si="1959"/>
        <v>0</v>
      </c>
      <c r="EP508" s="375">
        <f t="shared" si="1960"/>
        <v>1</v>
      </c>
      <c r="EQ508" s="375">
        <f t="shared" si="1961"/>
        <v>0</v>
      </c>
      <c r="ER508" s="375">
        <f t="shared" si="1962"/>
        <v>0</v>
      </c>
      <c r="ES508" s="375">
        <f t="shared" si="1963"/>
        <v>1</v>
      </c>
      <c r="ET508" s="375">
        <f t="shared" si="1964"/>
        <v>0</v>
      </c>
      <c r="EU508" s="375">
        <f t="shared" si="1965"/>
        <v>0</v>
      </c>
      <c r="EV508" s="375">
        <f t="shared" si="1966"/>
        <v>1</v>
      </c>
      <c r="EW508" s="375">
        <f t="shared" si="1967"/>
        <v>0</v>
      </c>
      <c r="EX508" s="375">
        <f t="shared" si="1968"/>
        <v>0</v>
      </c>
      <c r="EY508" s="375">
        <f t="shared" si="1969"/>
        <v>1</v>
      </c>
      <c r="EZ508" s="375">
        <f t="shared" si="1970"/>
        <v>0</v>
      </c>
      <c r="FA508" s="375">
        <f t="shared" si="1971"/>
        <v>0</v>
      </c>
      <c r="FB508" s="375">
        <f t="shared" si="1972"/>
        <v>1</v>
      </c>
      <c r="FC508" s="375">
        <f t="shared" si="1973"/>
        <v>0</v>
      </c>
      <c r="FD508" s="375">
        <f t="shared" si="1974"/>
        <v>0</v>
      </c>
      <c r="FE508" s="376"/>
      <c r="FF508" s="372"/>
      <c r="FG508" s="372"/>
      <c r="FH508" s="372"/>
      <c r="FI508" s="372"/>
      <c r="FJ508" s="372"/>
      <c r="FK508" s="372"/>
      <c r="FL508" s="372"/>
      <c r="FM508" s="372"/>
      <c r="FN508" s="372"/>
      <c r="FO508" s="372"/>
      <c r="FP508" s="372"/>
      <c r="FQ508" s="372"/>
      <c r="FR508" s="372"/>
      <c r="FS508" s="372"/>
      <c r="FT508" s="372"/>
      <c r="FU508" s="372"/>
      <c r="FV508" s="372"/>
      <c r="FW508" s="372"/>
      <c r="FX508" s="372"/>
      <c r="FY508" s="372"/>
      <c r="FZ508" s="372"/>
      <c r="GA508" s="372"/>
      <c r="GB508" s="372"/>
      <c r="GC508" s="372"/>
      <c r="GD508" s="372"/>
      <c r="GE508" s="372"/>
      <c r="GF508" s="372"/>
      <c r="GG508" s="372"/>
      <c r="GH508" s="372"/>
      <c r="GI508" s="372"/>
      <c r="GJ508" s="372"/>
      <c r="GK508" s="372"/>
      <c r="GL508" s="372"/>
      <c r="GM508" s="372"/>
      <c r="GN508" s="372"/>
      <c r="GO508" s="372"/>
      <c r="GP508" s="372"/>
      <c r="GQ508" s="372"/>
      <c r="GR508" s="372"/>
      <c r="GS508" s="372"/>
      <c r="GT508" s="372"/>
      <c r="GU508" s="372"/>
      <c r="GV508" s="372"/>
      <c r="GW508" s="372"/>
      <c r="GX508" s="372"/>
      <c r="GY508" s="372"/>
      <c r="GZ508" s="372"/>
      <c r="HA508" s="372"/>
      <c r="HB508" s="372"/>
      <c r="HC508" s="372"/>
    </row>
    <row r="509" spans="1:211" s="373" customFormat="1" ht="15" customHeight="1" x14ac:dyDescent="0.2">
      <c r="A509" s="366">
        <f>SWDATA!O494</f>
        <v>0</v>
      </c>
      <c r="B509" s="366">
        <f>SWDATA!M494</f>
        <v>0</v>
      </c>
      <c r="C509" s="351">
        <f>IF(AND(SWDATA!M494=1,SWDATA!Q494="promotions"),SWDATA!P494,0)</f>
        <v>0</v>
      </c>
      <c r="D509" s="367">
        <f>ROW(SWDATA!M494)</f>
        <v>494</v>
      </c>
      <c r="E509" s="368">
        <f t="shared" si="1904"/>
        <v>0</v>
      </c>
      <c r="F509" s="369">
        <f t="shared" si="1738"/>
        <v>1</v>
      </c>
      <c r="G509" s="366" t="str">
        <f t="shared" si="1739"/>
        <v/>
      </c>
      <c r="H509" s="370"/>
      <c r="J509" s="238">
        <f t="shared" si="1740"/>
        <v>0</v>
      </c>
      <c r="K509" s="239" t="str">
        <f t="shared" si="1741"/>
        <v/>
      </c>
      <c r="L509" s="342"/>
      <c r="M509" s="345"/>
      <c r="N509" s="340" t="str">
        <f>IF(LEN(SWDATA!F494)=0,"",N508)</f>
        <v/>
      </c>
      <c r="O509" s="296" t="str">
        <f>IF(LEN(SWDATA!G494)=0,"",O508)</f>
        <v/>
      </c>
      <c r="P509" s="297" t="str">
        <f>IF(LEN(SWDATA!C494)=0,"",SWDATA!C494)</f>
        <v/>
      </c>
      <c r="Q509" s="312" t="str">
        <f t="shared" si="1742"/>
        <v/>
      </c>
      <c r="R509" s="223" t="s">
        <v>261</v>
      </c>
      <c r="S509" s="224"/>
      <c r="T509" s="224"/>
      <c r="U509" s="264" t="s">
        <v>596</v>
      </c>
      <c r="V509" s="205" t="s">
        <v>221</v>
      </c>
      <c r="W509" s="266">
        <f>IF(OR(Is_Loading,LEN($A509)=0),"",SWDATA!P494)</f>
        <v>0</v>
      </c>
      <c r="X509" s="267">
        <f>IF(OR(Is_Loading,LEN($A509)=0),"",SWDATA!Q494)</f>
        <v>0</v>
      </c>
      <c r="Y509" s="267">
        <f>IF(OR(Is_Loading,LEN($A509)=0),"",SWDATA!R494)</f>
        <v>0</v>
      </c>
      <c r="Z509" s="266" t="str">
        <f t="shared" si="1975"/>
        <v/>
      </c>
      <c r="AA509" s="266">
        <f>IF(OR(Is_Loading,LEN($A509)=0),"",SWDATA!T494)</f>
        <v>0</v>
      </c>
      <c r="AB509" s="267">
        <f>IF(OR(Is_Loading,LEN($A509)=0),"",SWDATA!U494)</f>
        <v>0</v>
      </c>
      <c r="AC509" s="267">
        <f>IF(OR(Is_Loading,LEN($A509)=0),"",SWDATA!V494)</f>
        <v>0</v>
      </c>
      <c r="AD509" s="266" t="str">
        <f t="shared" si="1743"/>
        <v/>
      </c>
      <c r="AE509" s="266">
        <f>IF(OR(Is_Loading,LEN($A509)=0),"",SWDATA!X494)</f>
        <v>0</v>
      </c>
      <c r="AF509" s="267">
        <f>IF(OR(Is_Loading,LEN($A509)=0),"",SWDATA!Y494)</f>
        <v>0</v>
      </c>
      <c r="AG509" s="267">
        <f>IF(OR(Is_Loading,LEN($A509)=0),"",SWDATA!Z494)</f>
        <v>0</v>
      </c>
      <c r="AH509" s="266" t="str">
        <f t="shared" si="1744"/>
        <v/>
      </c>
      <c r="AI509" s="266">
        <f>IF(OR(Is_Loading,LEN($A509)=0),"",SWDATA!AB494)</f>
        <v>0</v>
      </c>
      <c r="AJ509" s="267">
        <f>IF(OR(Is_Loading,LEN($A509)=0),"",SWDATA!AC494)</f>
        <v>0</v>
      </c>
      <c r="AK509" s="267">
        <f>IF(OR(Is_Loading,LEN($A509)=0),"",SWDATA!AD494)</f>
        <v>0</v>
      </c>
      <c r="AL509" s="266" t="str">
        <f t="shared" si="1745"/>
        <v/>
      </c>
      <c r="AM509" s="266">
        <f>IF(OR(Is_Loading,LEN($A509)=0),"",SWDATA!AF494)</f>
        <v>0</v>
      </c>
      <c r="AN509" s="267">
        <f>IF(OR(Is_Loading,LEN($A509)=0),"",SWDATA!AG494)</f>
        <v>0</v>
      </c>
      <c r="AO509" s="323">
        <f>IF(OR(Is_Loading,LEN($A509)=0),"",SWDATA!AH494)</f>
        <v>0</v>
      </c>
      <c r="AP509" s="320" t="str">
        <f t="shared" si="1746"/>
        <v/>
      </c>
      <c r="AQ509" s="266">
        <f>IF(OR(Is_Loading,LEN($A509)=0),"",SWDATA!AJ494)</f>
        <v>0</v>
      </c>
      <c r="AR509" s="267">
        <f>IF(OR(Is_Loading,LEN($A509)=0),"",SWDATA!AK494)</f>
        <v>0</v>
      </c>
      <c r="AS509" s="267">
        <f>IF(OR(Is_Loading,LEN($A509)=0),"",SWDATA!AL494)</f>
        <v>0</v>
      </c>
      <c r="AT509" s="266" t="str">
        <f t="shared" si="1747"/>
        <v/>
      </c>
      <c r="AU509" s="266">
        <f>IF(OR(Is_Loading,LEN($A509)=0),"",SWDATA!AN494)</f>
        <v>0</v>
      </c>
      <c r="AV509" s="267">
        <f>IF(OR(Is_Loading,LEN($A509)=0),"",SWDATA!AO494)</f>
        <v>0</v>
      </c>
      <c r="AW509" s="267">
        <f>IF(OR(Is_Loading,LEN($A509)=0),"",SWDATA!AP494)</f>
        <v>0</v>
      </c>
      <c r="AX509" s="266" t="str">
        <f t="shared" si="1748"/>
        <v/>
      </c>
      <c r="AY509" s="266">
        <f>IF(OR(Is_Loading,LEN($A509)=0),"",SWDATA!AR494)</f>
        <v>0</v>
      </c>
      <c r="AZ509" s="267">
        <f>IF(OR(Is_Loading,LEN($A509)=0),"",SWDATA!AS494)</f>
        <v>0</v>
      </c>
      <c r="BA509" s="267">
        <f>IF(OR(Is_Loading,LEN($A509)=0),"",SWDATA!AT494)</f>
        <v>0</v>
      </c>
      <c r="BB509" s="266" t="str">
        <f t="shared" si="1749"/>
        <v/>
      </c>
      <c r="BC509" s="266">
        <f>IF(OR(Is_Loading,LEN($A509)=0),"",SWDATA!AV494)</f>
        <v>0</v>
      </c>
      <c r="BD509" s="267">
        <f>IF(OR(Is_Loading,LEN($A509)=0),"",SWDATA!AW494)</f>
        <v>0</v>
      </c>
      <c r="BE509" s="323">
        <f>IF(OR(Is_Loading,LEN($A509)=0),"",SWDATA!AX494)</f>
        <v>0</v>
      </c>
      <c r="BF509" s="320" t="str">
        <f t="shared" si="1750"/>
        <v/>
      </c>
      <c r="BG509" s="11"/>
      <c r="BH509" s="11"/>
      <c r="BI509" s="11"/>
      <c r="BJ509" s="11"/>
      <c r="BK509" s="11"/>
      <c r="BL509" s="11"/>
      <c r="BM509" s="11"/>
      <c r="BN509" s="11"/>
      <c r="BO509" s="11"/>
      <c r="BP509" s="11"/>
      <c r="BQ509" s="11"/>
      <c r="BR509" s="11"/>
      <c r="BS509" s="11"/>
      <c r="BT509" s="11"/>
      <c r="BU509" s="11"/>
      <c r="BV509" s="11"/>
      <c r="BW509" s="11"/>
      <c r="BX509" s="11"/>
      <c r="BY509" s="11"/>
      <c r="BZ509" s="11"/>
      <c r="CA509" s="11"/>
      <c r="CB509" s="11"/>
      <c r="CC509" s="11"/>
      <c r="CD509" s="11"/>
      <c r="CE509" s="11"/>
      <c r="CF509" s="11"/>
      <c r="CG509" s="11"/>
      <c r="CH509" s="11"/>
      <c r="CI509" s="11"/>
      <c r="CJ509" s="11"/>
      <c r="CK509" s="11"/>
      <c r="CL509" s="11"/>
      <c r="CM509" s="11"/>
      <c r="CN509" s="351"/>
      <c r="CO509" s="351"/>
      <c r="CP509" s="351"/>
      <c r="CQ509" s="351"/>
      <c r="CR509" s="351"/>
      <c r="CS509" s="351"/>
      <c r="CT509" s="351"/>
      <c r="CU509" s="351"/>
      <c r="CV509" s="351"/>
      <c r="CW509" s="351"/>
      <c r="CX509" s="351"/>
      <c r="CY509" s="351"/>
      <c r="CZ509" s="351"/>
      <c r="DA509" s="351"/>
      <c r="DB509" s="351"/>
      <c r="DC509" s="351"/>
      <c r="DD509" s="351"/>
      <c r="DE509" s="351"/>
      <c r="DF509" s="351"/>
      <c r="DG509" s="351"/>
      <c r="DH509" s="351"/>
      <c r="DI509" s="351"/>
      <c r="DJ509" s="351"/>
      <c r="DK509" s="351"/>
      <c r="DL509" s="351"/>
      <c r="DM509" s="351"/>
      <c r="DN509" s="351"/>
      <c r="DS509" s="372"/>
      <c r="DT509" s="374"/>
      <c r="DU509" s="375"/>
      <c r="DV509" s="375"/>
      <c r="DW509" s="375"/>
      <c r="DX509" s="375">
        <v>1</v>
      </c>
      <c r="DY509" s="375">
        <f t="shared" si="1943"/>
        <v>0</v>
      </c>
      <c r="DZ509" s="375">
        <f t="shared" si="1944"/>
        <v>0</v>
      </c>
      <c r="EA509" s="375">
        <f t="shared" si="1945"/>
        <v>1</v>
      </c>
      <c r="EB509" s="375">
        <f t="shared" si="1946"/>
        <v>0</v>
      </c>
      <c r="EC509" s="375">
        <f t="shared" si="1947"/>
        <v>0</v>
      </c>
      <c r="ED509" s="375">
        <f t="shared" si="1948"/>
        <v>1</v>
      </c>
      <c r="EE509" s="375">
        <f t="shared" si="1949"/>
        <v>0</v>
      </c>
      <c r="EF509" s="375">
        <f t="shared" si="1950"/>
        <v>0</v>
      </c>
      <c r="EG509" s="375">
        <f t="shared" si="1951"/>
        <v>1</v>
      </c>
      <c r="EH509" s="375">
        <f t="shared" si="1952"/>
        <v>0</v>
      </c>
      <c r="EI509" s="375">
        <f t="shared" si="1953"/>
        <v>0</v>
      </c>
      <c r="EJ509" s="375">
        <f t="shared" si="1954"/>
        <v>1</v>
      </c>
      <c r="EK509" s="375">
        <f t="shared" si="1955"/>
        <v>0</v>
      </c>
      <c r="EL509" s="375">
        <f t="shared" si="1956"/>
        <v>0</v>
      </c>
      <c r="EM509" s="375">
        <f t="shared" si="1957"/>
        <v>1</v>
      </c>
      <c r="EN509" s="375">
        <f t="shared" si="1958"/>
        <v>0</v>
      </c>
      <c r="EO509" s="375">
        <f t="shared" si="1959"/>
        <v>0</v>
      </c>
      <c r="EP509" s="375">
        <f t="shared" si="1960"/>
        <v>1</v>
      </c>
      <c r="EQ509" s="375">
        <f t="shared" si="1961"/>
        <v>0</v>
      </c>
      <c r="ER509" s="375">
        <f t="shared" si="1962"/>
        <v>0</v>
      </c>
      <c r="ES509" s="375">
        <f t="shared" si="1963"/>
        <v>1</v>
      </c>
      <c r="ET509" s="375">
        <f t="shared" si="1964"/>
        <v>0</v>
      </c>
      <c r="EU509" s="375">
        <f t="shared" si="1965"/>
        <v>0</v>
      </c>
      <c r="EV509" s="375">
        <f t="shared" si="1966"/>
        <v>1</v>
      </c>
      <c r="EW509" s="375">
        <f t="shared" si="1967"/>
        <v>0</v>
      </c>
      <c r="EX509" s="375">
        <f t="shared" si="1968"/>
        <v>0</v>
      </c>
      <c r="EY509" s="375">
        <f t="shared" si="1969"/>
        <v>1</v>
      </c>
      <c r="EZ509" s="375">
        <f t="shared" si="1970"/>
        <v>0</v>
      </c>
      <c r="FA509" s="375">
        <f t="shared" si="1971"/>
        <v>0</v>
      </c>
      <c r="FB509" s="375">
        <f t="shared" si="1972"/>
        <v>1</v>
      </c>
      <c r="FC509" s="375">
        <f t="shared" si="1973"/>
        <v>0</v>
      </c>
      <c r="FD509" s="375">
        <f t="shared" si="1974"/>
        <v>0</v>
      </c>
      <c r="FE509" s="376"/>
      <c r="FF509" s="372"/>
      <c r="FG509" s="372"/>
      <c r="FH509" s="372"/>
      <c r="FI509" s="372"/>
      <c r="FJ509" s="372"/>
      <c r="FK509" s="372"/>
      <c r="FL509" s="372"/>
      <c r="FM509" s="372"/>
      <c r="FN509" s="372"/>
      <c r="FO509" s="372"/>
      <c r="FP509" s="372"/>
      <c r="FQ509" s="372"/>
      <c r="FR509" s="372"/>
      <c r="FS509" s="372"/>
      <c r="FT509" s="372"/>
      <c r="FU509" s="372"/>
      <c r="FV509" s="372"/>
      <c r="FW509" s="372"/>
      <c r="FX509" s="372"/>
      <c r="FY509" s="372"/>
      <c r="FZ509" s="372"/>
      <c r="GA509" s="372"/>
      <c r="GB509" s="372"/>
      <c r="GC509" s="372"/>
      <c r="GD509" s="372"/>
      <c r="GE509" s="372"/>
      <c r="GF509" s="372"/>
      <c r="GG509" s="372"/>
      <c r="GH509" s="372"/>
      <c r="GI509" s="372"/>
      <c r="GJ509" s="372"/>
      <c r="GK509" s="372"/>
      <c r="GL509" s="372"/>
      <c r="GM509" s="372"/>
      <c r="GN509" s="372"/>
      <c r="GO509" s="372"/>
      <c r="GP509" s="372"/>
      <c r="GQ509" s="372"/>
      <c r="GR509" s="372"/>
      <c r="GS509" s="372"/>
      <c r="GT509" s="372"/>
      <c r="GU509" s="372"/>
      <c r="GV509" s="372"/>
      <c r="GW509" s="372"/>
      <c r="GX509" s="372"/>
      <c r="GY509" s="372"/>
      <c r="GZ509" s="372"/>
      <c r="HA509" s="372"/>
      <c r="HB509" s="372"/>
      <c r="HC509" s="372"/>
    </row>
    <row r="510" spans="1:211" s="373" customFormat="1" ht="15" customHeight="1" x14ac:dyDescent="0.2">
      <c r="A510" s="366">
        <f>SWDATA!O495</f>
        <v>0</v>
      </c>
      <c r="B510" s="366">
        <f>SWDATA!M495</f>
        <v>0</v>
      </c>
      <c r="C510" s="351">
        <f>IF(AND(SWDATA!M495=1,SWDATA!Q495="promotions"),SWDATA!P495,0)</f>
        <v>0</v>
      </c>
      <c r="D510" s="367">
        <f>ROW(SWDATA!M495)</f>
        <v>495</v>
      </c>
      <c r="E510" s="368">
        <f ca="1">IF(AND(B510=1,UPPER(HLOOKUP(D510+14,'Metrics &amp; Attributes View'!$13:$31,19,0))&lt;&gt;"SBOM"),1,0)</f>
        <v>0</v>
      </c>
      <c r="F510" s="369">
        <f t="shared" si="1738"/>
        <v>1</v>
      </c>
      <c r="G510" s="366" t="str">
        <f t="shared" si="1739"/>
        <v/>
      </c>
      <c r="H510" s="370"/>
      <c r="J510" s="238">
        <f t="shared" si="1740"/>
        <v>0</v>
      </c>
      <c r="K510" s="239" t="str">
        <f t="shared" si="1741"/>
        <v/>
      </c>
      <c r="L510" s="342"/>
      <c r="M510" s="345"/>
      <c r="N510" s="340" t="str">
        <f>IF(LEN(SWDATA!F495)=0,"",N509)</f>
        <v/>
      </c>
      <c r="O510" s="296" t="str">
        <f>IF(LEN(SWDATA!G495)=0,"",O509)</f>
        <v/>
      </c>
      <c r="P510" s="297" t="str">
        <f>IF(LEN(SWDATA!C495)=0,"",SWDATA!C495)</f>
        <v/>
      </c>
      <c r="Q510" s="312" t="str">
        <f t="shared" si="1742"/>
        <v/>
      </c>
      <c r="R510" s="223" t="s">
        <v>262</v>
      </c>
      <c r="S510" s="224"/>
      <c r="T510" s="224"/>
      <c r="U510" s="264" t="s">
        <v>623</v>
      </c>
      <c r="V510" s="205" t="s">
        <v>221</v>
      </c>
      <c r="W510" s="266">
        <f>IF(OR(Is_Loading,LEN($A510)=0),"",SWDATA!P495)</f>
        <v>0</v>
      </c>
      <c r="X510" s="267">
        <f>IF(OR(Is_Loading,LEN($A510)=0),"",SWDATA!Q495)</f>
        <v>0</v>
      </c>
      <c r="Y510" s="267">
        <f>IF(OR(Is_Loading,LEN($A510)=0),"",SWDATA!R495)</f>
        <v>0</v>
      </c>
      <c r="Z510" s="266" t="str">
        <f t="shared" si="1975"/>
        <v/>
      </c>
      <c r="AA510" s="266">
        <f>IF(OR(Is_Loading,LEN($A510)=0),"",SWDATA!T495)</f>
        <v>0</v>
      </c>
      <c r="AB510" s="267">
        <f>IF(OR(Is_Loading,LEN($A510)=0),"",SWDATA!U495)</f>
        <v>0</v>
      </c>
      <c r="AC510" s="267">
        <f>IF(OR(Is_Loading,LEN($A510)=0),"",SWDATA!V495)</f>
        <v>0</v>
      </c>
      <c r="AD510" s="266" t="str">
        <f t="shared" si="1743"/>
        <v/>
      </c>
      <c r="AE510" s="266">
        <f>IF(OR(Is_Loading,LEN($A510)=0),"",SWDATA!X495)</f>
        <v>0</v>
      </c>
      <c r="AF510" s="267">
        <f>IF(OR(Is_Loading,LEN($A510)=0),"",SWDATA!Y495)</f>
        <v>0</v>
      </c>
      <c r="AG510" s="267">
        <f>IF(OR(Is_Loading,LEN($A510)=0),"",SWDATA!Z495)</f>
        <v>0</v>
      </c>
      <c r="AH510" s="266" t="str">
        <f t="shared" si="1744"/>
        <v/>
      </c>
      <c r="AI510" s="266">
        <f>IF(OR(Is_Loading,LEN($A510)=0),"",SWDATA!AB495)</f>
        <v>0</v>
      </c>
      <c r="AJ510" s="267">
        <f>IF(OR(Is_Loading,LEN($A510)=0),"",SWDATA!AC495)</f>
        <v>0</v>
      </c>
      <c r="AK510" s="267">
        <f>IF(OR(Is_Loading,LEN($A510)=0),"",SWDATA!AD495)</f>
        <v>0</v>
      </c>
      <c r="AL510" s="266" t="str">
        <f t="shared" si="1745"/>
        <v/>
      </c>
      <c r="AM510" s="266">
        <f>IF(OR(Is_Loading,LEN($A510)=0),"",SWDATA!AF495)</f>
        <v>0</v>
      </c>
      <c r="AN510" s="267">
        <f>IF(OR(Is_Loading,LEN($A510)=0),"",SWDATA!AG495)</f>
        <v>0</v>
      </c>
      <c r="AO510" s="323">
        <f>IF(OR(Is_Loading,LEN($A510)=0),"",SWDATA!AH495)</f>
        <v>0</v>
      </c>
      <c r="AP510" s="320" t="str">
        <f t="shared" si="1746"/>
        <v/>
      </c>
      <c r="AQ510" s="266">
        <f>IF(OR(Is_Loading,LEN($A510)=0),"",SWDATA!AJ495)</f>
        <v>0</v>
      </c>
      <c r="AR510" s="267">
        <f>IF(OR(Is_Loading,LEN($A510)=0),"",SWDATA!AK495)</f>
        <v>0</v>
      </c>
      <c r="AS510" s="267">
        <f>IF(OR(Is_Loading,LEN($A510)=0),"",SWDATA!AL495)</f>
        <v>0</v>
      </c>
      <c r="AT510" s="266" t="str">
        <f t="shared" si="1747"/>
        <v/>
      </c>
      <c r="AU510" s="266">
        <f>IF(OR(Is_Loading,LEN($A510)=0),"",SWDATA!AN495)</f>
        <v>0</v>
      </c>
      <c r="AV510" s="267">
        <f>IF(OR(Is_Loading,LEN($A510)=0),"",SWDATA!AO495)</f>
        <v>0</v>
      </c>
      <c r="AW510" s="267">
        <f>IF(OR(Is_Loading,LEN($A510)=0),"",SWDATA!AP495)</f>
        <v>0</v>
      </c>
      <c r="AX510" s="266" t="str">
        <f t="shared" si="1748"/>
        <v/>
      </c>
      <c r="AY510" s="266">
        <f>IF(OR(Is_Loading,LEN($A510)=0),"",SWDATA!AR495)</f>
        <v>0</v>
      </c>
      <c r="AZ510" s="267">
        <f>IF(OR(Is_Loading,LEN($A510)=0),"",SWDATA!AS495)</f>
        <v>0</v>
      </c>
      <c r="BA510" s="267">
        <f>IF(OR(Is_Loading,LEN($A510)=0),"",SWDATA!AT495)</f>
        <v>0</v>
      </c>
      <c r="BB510" s="266" t="str">
        <f t="shared" si="1749"/>
        <v/>
      </c>
      <c r="BC510" s="266">
        <f>IF(OR(Is_Loading,LEN($A510)=0),"",SWDATA!AV495)</f>
        <v>0</v>
      </c>
      <c r="BD510" s="267">
        <f>IF(OR(Is_Loading,LEN($A510)=0),"",SWDATA!AW495)</f>
        <v>0</v>
      </c>
      <c r="BE510" s="323">
        <f>IF(OR(Is_Loading,LEN($A510)=0),"",SWDATA!AX495)</f>
        <v>0</v>
      </c>
      <c r="BF510" s="320" t="str">
        <f t="shared" si="1750"/>
        <v/>
      </c>
      <c r="BG510" s="11"/>
      <c r="BH510" s="11"/>
      <c r="BI510" s="11"/>
      <c r="BJ510" s="11"/>
      <c r="BK510" s="11"/>
      <c r="BL510" s="11"/>
      <c r="BM510" s="11"/>
      <c r="BN510" s="11"/>
      <c r="BO510" s="11"/>
      <c r="BP510" s="11"/>
      <c r="BQ510" s="11"/>
      <c r="BR510" s="11"/>
      <c r="BS510" s="11"/>
      <c r="BT510" s="11"/>
      <c r="BU510" s="11"/>
      <c r="BV510" s="11"/>
      <c r="BW510" s="11"/>
      <c r="BX510" s="11"/>
      <c r="BY510" s="11"/>
      <c r="BZ510" s="11"/>
      <c r="CA510" s="11"/>
      <c r="CB510" s="11"/>
      <c r="CC510" s="11"/>
      <c r="CD510" s="11"/>
      <c r="CE510" s="11"/>
      <c r="CF510" s="11"/>
      <c r="CG510" s="11"/>
      <c r="CH510" s="11"/>
      <c r="CI510" s="11"/>
      <c r="CJ510" s="11"/>
      <c r="CK510" s="11"/>
      <c r="CL510" s="11"/>
      <c r="CM510" s="11"/>
      <c r="CN510" s="351"/>
      <c r="CO510" s="351"/>
      <c r="CP510" s="351"/>
      <c r="CQ510" s="351"/>
      <c r="CR510" s="351"/>
      <c r="CS510" s="351"/>
      <c r="CT510" s="351"/>
      <c r="CU510" s="351"/>
      <c r="CV510" s="351"/>
      <c r="CW510" s="351"/>
      <c r="CX510" s="351"/>
      <c r="CY510" s="351"/>
      <c r="CZ510" s="351"/>
      <c r="DA510" s="351"/>
      <c r="DB510" s="351"/>
      <c r="DC510" s="351"/>
      <c r="DD510" s="351"/>
      <c r="DE510" s="351"/>
      <c r="DF510" s="351"/>
      <c r="DG510" s="351"/>
      <c r="DH510" s="351"/>
      <c r="DI510" s="351"/>
      <c r="DJ510" s="351"/>
      <c r="DK510" s="351"/>
      <c r="DL510" s="351"/>
      <c r="DM510" s="351"/>
      <c r="DN510" s="351"/>
      <c r="DS510" s="372"/>
      <c r="DT510" s="374"/>
      <c r="DU510" s="375"/>
      <c r="DV510" s="375"/>
      <c r="DW510" s="375"/>
      <c r="DX510" s="375">
        <v>1</v>
      </c>
      <c r="DY510" s="375">
        <f t="shared" si="1943"/>
        <v>0</v>
      </c>
      <c r="DZ510" s="375">
        <f t="shared" si="1944"/>
        <v>0</v>
      </c>
      <c r="EA510" s="375">
        <f t="shared" si="1945"/>
        <v>1</v>
      </c>
      <c r="EB510" s="375">
        <f t="shared" si="1946"/>
        <v>0</v>
      </c>
      <c r="EC510" s="375">
        <f t="shared" si="1947"/>
        <v>0</v>
      </c>
      <c r="ED510" s="375">
        <f t="shared" si="1948"/>
        <v>1</v>
      </c>
      <c r="EE510" s="375">
        <f t="shared" si="1949"/>
        <v>0</v>
      </c>
      <c r="EF510" s="375">
        <f t="shared" si="1950"/>
        <v>0</v>
      </c>
      <c r="EG510" s="375">
        <f t="shared" si="1951"/>
        <v>1</v>
      </c>
      <c r="EH510" s="375">
        <f t="shared" si="1952"/>
        <v>0</v>
      </c>
      <c r="EI510" s="375">
        <f t="shared" si="1953"/>
        <v>0</v>
      </c>
      <c r="EJ510" s="375">
        <f t="shared" si="1954"/>
        <v>1</v>
      </c>
      <c r="EK510" s="375">
        <f t="shared" si="1955"/>
        <v>0</v>
      </c>
      <c r="EL510" s="375">
        <f t="shared" si="1956"/>
        <v>0</v>
      </c>
      <c r="EM510" s="375">
        <f t="shared" si="1957"/>
        <v>1</v>
      </c>
      <c r="EN510" s="375">
        <f t="shared" si="1958"/>
        <v>0</v>
      </c>
      <c r="EO510" s="375">
        <f t="shared" si="1959"/>
        <v>0</v>
      </c>
      <c r="EP510" s="375">
        <f t="shared" si="1960"/>
        <v>1</v>
      </c>
      <c r="EQ510" s="375">
        <f t="shared" si="1961"/>
        <v>0</v>
      </c>
      <c r="ER510" s="375">
        <f t="shared" si="1962"/>
        <v>0</v>
      </c>
      <c r="ES510" s="375">
        <f t="shared" si="1963"/>
        <v>1</v>
      </c>
      <c r="ET510" s="375">
        <f t="shared" si="1964"/>
        <v>0</v>
      </c>
      <c r="EU510" s="375">
        <f t="shared" si="1965"/>
        <v>0</v>
      </c>
      <c r="EV510" s="375">
        <f t="shared" si="1966"/>
        <v>1</v>
      </c>
      <c r="EW510" s="375">
        <f t="shared" si="1967"/>
        <v>0</v>
      </c>
      <c r="EX510" s="375">
        <f t="shared" si="1968"/>
        <v>0</v>
      </c>
      <c r="EY510" s="375">
        <f t="shared" si="1969"/>
        <v>1</v>
      </c>
      <c r="EZ510" s="375">
        <f t="shared" si="1970"/>
        <v>0</v>
      </c>
      <c r="FA510" s="375">
        <f t="shared" si="1971"/>
        <v>0</v>
      </c>
      <c r="FB510" s="375">
        <f t="shared" si="1972"/>
        <v>1</v>
      </c>
      <c r="FC510" s="375">
        <f t="shared" si="1973"/>
        <v>0</v>
      </c>
      <c r="FD510" s="375">
        <f t="shared" si="1974"/>
        <v>0</v>
      </c>
      <c r="FE510" s="376"/>
      <c r="FF510" s="372"/>
      <c r="FG510" s="372"/>
      <c r="FH510" s="372"/>
      <c r="FI510" s="372"/>
      <c r="FJ510" s="372"/>
      <c r="FK510" s="372"/>
      <c r="FL510" s="372"/>
      <c r="FM510" s="372"/>
      <c r="FN510" s="372"/>
      <c r="FO510" s="372"/>
      <c r="FP510" s="372"/>
      <c r="FQ510" s="372"/>
      <c r="FR510" s="372"/>
      <c r="FS510" s="372"/>
      <c r="FT510" s="372"/>
      <c r="FU510" s="372"/>
      <c r="FV510" s="372"/>
      <c r="FW510" s="372"/>
      <c r="FX510" s="372"/>
      <c r="FY510" s="372"/>
      <c r="FZ510" s="372"/>
      <c r="GA510" s="372"/>
      <c r="GB510" s="372"/>
      <c r="GC510" s="372"/>
      <c r="GD510" s="372"/>
      <c r="GE510" s="372"/>
      <c r="GF510" s="372"/>
      <c r="GG510" s="372"/>
      <c r="GH510" s="372"/>
      <c r="GI510" s="372"/>
      <c r="GJ510" s="372"/>
      <c r="GK510" s="372"/>
      <c r="GL510" s="372"/>
      <c r="GM510" s="372"/>
      <c r="GN510" s="372"/>
      <c r="GO510" s="372"/>
      <c r="GP510" s="372"/>
      <c r="GQ510" s="372"/>
      <c r="GR510" s="372"/>
      <c r="GS510" s="372"/>
      <c r="GT510" s="372"/>
      <c r="GU510" s="372"/>
      <c r="GV510" s="372"/>
      <c r="GW510" s="372"/>
      <c r="GX510" s="372"/>
      <c r="GY510" s="372"/>
      <c r="GZ510" s="372"/>
      <c r="HA510" s="372"/>
      <c r="HB510" s="372"/>
      <c r="HC510" s="372"/>
    </row>
    <row r="511" spans="1:211" s="373" customFormat="1" ht="15" customHeight="1" x14ac:dyDescent="0.2">
      <c r="A511" s="366">
        <f>SWDATA!O496</f>
        <v>0</v>
      </c>
      <c r="B511" s="366">
        <f>SWDATA!M496</f>
        <v>0</v>
      </c>
      <c r="C511" s="351">
        <f>IF(AND(SWDATA!M496=1,SWDATA!Q496="promotions"),SWDATA!P496,0)</f>
        <v>0</v>
      </c>
      <c r="D511" s="367">
        <f>ROW(SWDATA!M496)</f>
        <v>496</v>
      </c>
      <c r="E511" s="368">
        <f t="shared" ref="E511" si="1977">B511</f>
        <v>0</v>
      </c>
      <c r="F511" s="369">
        <f t="shared" ref="F511:F574" si="1978">IF(NOT(ISERROR(SEARCH("Kg",P511))),3,IF(NOT(ISERROR(SEARCH("/Unit",P511))),2,IF(NOT(ISERROR(SEARCH("Pct",P511))),2,1)))</f>
        <v>1</v>
      </c>
      <c r="G511" s="366" t="str">
        <f t="shared" ref="G511:G574" si="1979">IF(NOT(ISERROR(SEARCH("U",P511))),"U",IF(NOT(ISERROR(SEARCH("Pct",P511))),"Pct",""))</f>
        <v/>
      </c>
      <c r="H511" s="370"/>
      <c r="J511" s="238">
        <f t="shared" ref="J511:J574" si="1980">IF(ISERROR(FIND(":-1",A511)),A511,0)</f>
        <v>0</v>
      </c>
      <c r="K511" s="239" t="str">
        <f t="shared" ref="K511:K574" si="1981">IF(NOT(ISERROR(SEARCH("(Cost)",P511))),"C",IF(NOT(ISERROR(SEARCH("(EURO)",P511))),"R",IF(NOT(ISERROR(SEARCH("marg",P511))),"M",IF(OR(NOT(ISERROR(SEARCH("(Rev/",P511))),NOT(ISERROR(SEARCH("(Pct)",P511)))),"P",IF(NOT(ISERROR(SEARCH("Units",P511))),"U","")))))</f>
        <v/>
      </c>
      <c r="L511" s="342"/>
      <c r="M511" s="345"/>
      <c r="N511" s="340" t="str">
        <f>IF(LEN(SWDATA!F496)=0,"",N510)</f>
        <v/>
      </c>
      <c r="O511" s="296" t="str">
        <f>IF(LEN(SWDATA!G496)=0,"",O510)</f>
        <v/>
      </c>
      <c r="P511" s="297" t="str">
        <f>IF(LEN(SWDATA!C496)=0,"",SWDATA!C496)</f>
        <v/>
      </c>
      <c r="Q511" s="312" t="str">
        <f t="shared" ref="Q511:Q574" si="1982">P511</f>
        <v/>
      </c>
      <c r="R511" s="223" t="s">
        <v>261</v>
      </c>
      <c r="S511" s="224"/>
      <c r="T511" s="224"/>
      <c r="U511" s="264" t="s">
        <v>624</v>
      </c>
      <c r="V511" s="205" t="s">
        <v>221</v>
      </c>
      <c r="W511" s="266">
        <f>IF(OR(Is_Loading,LEN($A511)=0),"",SWDATA!P496)</f>
        <v>0</v>
      </c>
      <c r="X511" s="267">
        <f>IF(OR(Is_Loading,LEN($A511)=0),"",SWDATA!Q496)</f>
        <v>0</v>
      </c>
      <c r="Y511" s="267">
        <f>IF(OR(Is_Loading,LEN($A511)=0),"",SWDATA!R496)</f>
        <v>0</v>
      </c>
      <c r="Z511" s="266" t="str">
        <f t="shared" si="1975"/>
        <v/>
      </c>
      <c r="AA511" s="266">
        <f>IF(OR(Is_Loading,LEN($A511)=0),"",SWDATA!T496)</f>
        <v>0</v>
      </c>
      <c r="AB511" s="267">
        <f>IF(OR(Is_Loading,LEN($A511)=0),"",SWDATA!U496)</f>
        <v>0</v>
      </c>
      <c r="AC511" s="267">
        <f>IF(OR(Is_Loading,LEN($A511)=0),"",SWDATA!V496)</f>
        <v>0</v>
      </c>
      <c r="AD511" s="266" t="str">
        <f t="shared" ref="AD511:AD574" si="1983">IF($A511=0,"",CHOOSE($F511,SUM(AA511:AC511),SUM(AA511:AC511)/3,AC511))</f>
        <v/>
      </c>
      <c r="AE511" s="266">
        <f>IF(OR(Is_Loading,LEN($A511)=0),"",SWDATA!X496)</f>
        <v>0</v>
      </c>
      <c r="AF511" s="267">
        <f>IF(OR(Is_Loading,LEN($A511)=0),"",SWDATA!Y496)</f>
        <v>0</v>
      </c>
      <c r="AG511" s="267">
        <f>IF(OR(Is_Loading,LEN($A511)=0),"",SWDATA!Z496)</f>
        <v>0</v>
      </c>
      <c r="AH511" s="266" t="str">
        <f t="shared" ref="AH511:AH574" si="1984">IF($A511=0,"",CHOOSE($F511,SUM(AE511:AG511),SUM(AE511:AG511)/3,AG511))</f>
        <v/>
      </c>
      <c r="AI511" s="266">
        <f>IF(OR(Is_Loading,LEN($A511)=0),"",SWDATA!AB496)</f>
        <v>0</v>
      </c>
      <c r="AJ511" s="267">
        <f>IF(OR(Is_Loading,LEN($A511)=0),"",SWDATA!AC496)</f>
        <v>0</v>
      </c>
      <c r="AK511" s="267">
        <f>IF(OR(Is_Loading,LEN($A511)=0),"",SWDATA!AD496)</f>
        <v>0</v>
      </c>
      <c r="AL511" s="266" t="str">
        <f t="shared" ref="AL511:AL574" si="1985">IF($A511=0,"",CHOOSE($F511,SUM(AI511:AK511),SUM(AI511:AK511)/3,AK511))</f>
        <v/>
      </c>
      <c r="AM511" s="266">
        <f>IF(OR(Is_Loading,LEN($A511)=0),"",SWDATA!AF496)</f>
        <v>0</v>
      </c>
      <c r="AN511" s="267">
        <f>IF(OR(Is_Loading,LEN($A511)=0),"",SWDATA!AG496)</f>
        <v>0</v>
      </c>
      <c r="AO511" s="323">
        <f>IF(OR(Is_Loading,LEN($A511)=0),"",SWDATA!AH496)</f>
        <v>0</v>
      </c>
      <c r="AP511" s="320" t="str">
        <f t="shared" ref="AP511:AP574" si="1986">IF($A511=0,"",CHOOSE($F511,SUM(AM511:AO511),SUM(AM511:AO511)/3,AO511))</f>
        <v/>
      </c>
      <c r="AQ511" s="266">
        <f>IF(OR(Is_Loading,LEN($A511)=0),"",SWDATA!AJ496)</f>
        <v>0</v>
      </c>
      <c r="AR511" s="267">
        <f>IF(OR(Is_Loading,LEN($A511)=0),"",SWDATA!AK496)</f>
        <v>0</v>
      </c>
      <c r="AS511" s="267">
        <f>IF(OR(Is_Loading,LEN($A511)=0),"",SWDATA!AL496)</f>
        <v>0</v>
      </c>
      <c r="AT511" s="266" t="str">
        <f t="shared" ref="AT511:AT574" si="1987">IF($A511=0,"",CHOOSE($F511,SUM(AQ511:AS511),SUM(AQ511:AS511)/3,AS511))</f>
        <v/>
      </c>
      <c r="AU511" s="266">
        <f>IF(OR(Is_Loading,LEN($A511)=0),"",SWDATA!AN496)</f>
        <v>0</v>
      </c>
      <c r="AV511" s="267">
        <f>IF(OR(Is_Loading,LEN($A511)=0),"",SWDATA!AO496)</f>
        <v>0</v>
      </c>
      <c r="AW511" s="267">
        <f>IF(OR(Is_Loading,LEN($A511)=0),"",SWDATA!AP496)</f>
        <v>0</v>
      </c>
      <c r="AX511" s="266" t="str">
        <f t="shared" ref="AX511:AX574" si="1988">IF($A511=0,"",CHOOSE($F511,SUM(AU511:AW511),SUM(AU511:AW511)/3,AW511))</f>
        <v/>
      </c>
      <c r="AY511" s="266">
        <f>IF(OR(Is_Loading,LEN($A511)=0),"",SWDATA!AR496)</f>
        <v>0</v>
      </c>
      <c r="AZ511" s="267">
        <f>IF(OR(Is_Loading,LEN($A511)=0),"",SWDATA!AS496)</f>
        <v>0</v>
      </c>
      <c r="BA511" s="267">
        <f>IF(OR(Is_Loading,LEN($A511)=0),"",SWDATA!AT496)</f>
        <v>0</v>
      </c>
      <c r="BB511" s="266" t="str">
        <f t="shared" ref="BB511:BB574" si="1989">IF($A511=0,"",CHOOSE($F511,SUM(AY511:BA511),SUM(AY511:BA511)/3,BA511))</f>
        <v/>
      </c>
      <c r="BC511" s="266">
        <f>IF(OR(Is_Loading,LEN($A511)=0),"",SWDATA!AV496)</f>
        <v>0</v>
      </c>
      <c r="BD511" s="267">
        <f>IF(OR(Is_Loading,LEN($A511)=0),"",SWDATA!AW496)</f>
        <v>0</v>
      </c>
      <c r="BE511" s="323">
        <f>IF(OR(Is_Loading,LEN($A511)=0),"",SWDATA!AX496)</f>
        <v>0</v>
      </c>
      <c r="BF511" s="320" t="str">
        <f t="shared" ref="BF511:BF574" si="1990">IF($A511=0,"",CHOOSE($F511,SUM(BC511:BE511),SUM(BC511:BE511)/3,BE511))</f>
        <v/>
      </c>
      <c r="BG511" s="11"/>
      <c r="BH511" s="11"/>
      <c r="BI511" s="11"/>
      <c r="BJ511" s="11"/>
      <c r="BK511" s="11"/>
      <c r="BL511" s="11"/>
      <c r="BM511" s="11"/>
      <c r="BN511" s="11"/>
      <c r="BO511" s="11"/>
      <c r="BP511" s="11"/>
      <c r="BQ511" s="11"/>
      <c r="BR511" s="11"/>
      <c r="BS511" s="11"/>
      <c r="BT511" s="11"/>
      <c r="BU511" s="11"/>
      <c r="BV511" s="11"/>
      <c r="BW511" s="11"/>
      <c r="BX511" s="11"/>
      <c r="BY511" s="11"/>
      <c r="BZ511" s="11"/>
      <c r="CA511" s="11"/>
      <c r="CB511" s="11"/>
      <c r="CC511" s="11"/>
      <c r="CD511" s="11"/>
      <c r="CE511" s="11"/>
      <c r="CF511" s="11"/>
      <c r="CG511" s="11"/>
      <c r="CH511" s="11"/>
      <c r="CI511" s="11"/>
      <c r="CJ511" s="11"/>
      <c r="CK511" s="11"/>
      <c r="CL511" s="11"/>
      <c r="CM511" s="11"/>
      <c r="CN511" s="351"/>
      <c r="CO511" s="351"/>
      <c r="CP511" s="351"/>
      <c r="CQ511" s="351"/>
      <c r="CR511" s="351"/>
      <c r="CS511" s="351"/>
      <c r="CT511" s="351"/>
      <c r="CU511" s="351"/>
      <c r="CV511" s="351"/>
      <c r="CW511" s="351"/>
      <c r="CX511" s="351"/>
      <c r="CY511" s="351"/>
      <c r="CZ511" s="351"/>
      <c r="DA511" s="351"/>
      <c r="DB511" s="351"/>
      <c r="DC511" s="351"/>
      <c r="DD511" s="351"/>
      <c r="DE511" s="351"/>
      <c r="DF511" s="351"/>
      <c r="DG511" s="351"/>
      <c r="DH511" s="351"/>
      <c r="DI511" s="351"/>
      <c r="DJ511" s="351"/>
      <c r="DK511" s="351"/>
      <c r="DL511" s="351"/>
      <c r="DM511" s="351"/>
      <c r="DN511" s="351"/>
      <c r="DS511" s="372"/>
      <c r="DT511" s="374"/>
      <c r="DU511" s="375"/>
      <c r="DV511" s="375"/>
      <c r="DW511" s="375"/>
      <c r="DX511" s="375">
        <v>1</v>
      </c>
      <c r="DY511" s="375">
        <f t="shared" si="1943"/>
        <v>0</v>
      </c>
      <c r="DZ511" s="375">
        <f t="shared" si="1944"/>
        <v>0</v>
      </c>
      <c r="EA511" s="375">
        <f t="shared" si="1945"/>
        <v>1</v>
      </c>
      <c r="EB511" s="375">
        <f t="shared" si="1946"/>
        <v>0</v>
      </c>
      <c r="EC511" s="375">
        <f t="shared" si="1947"/>
        <v>0</v>
      </c>
      <c r="ED511" s="375">
        <f t="shared" si="1948"/>
        <v>1</v>
      </c>
      <c r="EE511" s="375">
        <f t="shared" si="1949"/>
        <v>0</v>
      </c>
      <c r="EF511" s="375">
        <f t="shared" si="1950"/>
        <v>0</v>
      </c>
      <c r="EG511" s="375">
        <f t="shared" si="1951"/>
        <v>1</v>
      </c>
      <c r="EH511" s="375">
        <f t="shared" si="1952"/>
        <v>0</v>
      </c>
      <c r="EI511" s="375">
        <f t="shared" si="1953"/>
        <v>0</v>
      </c>
      <c r="EJ511" s="375">
        <f t="shared" si="1954"/>
        <v>1</v>
      </c>
      <c r="EK511" s="375">
        <f t="shared" si="1955"/>
        <v>0</v>
      </c>
      <c r="EL511" s="375">
        <f t="shared" si="1956"/>
        <v>0</v>
      </c>
      <c r="EM511" s="375">
        <f t="shared" si="1957"/>
        <v>1</v>
      </c>
      <c r="EN511" s="375">
        <f t="shared" si="1958"/>
        <v>0</v>
      </c>
      <c r="EO511" s="375">
        <f t="shared" si="1959"/>
        <v>0</v>
      </c>
      <c r="EP511" s="375">
        <f t="shared" si="1960"/>
        <v>1</v>
      </c>
      <c r="EQ511" s="375">
        <f t="shared" si="1961"/>
        <v>0</v>
      </c>
      <c r="ER511" s="375">
        <f t="shared" si="1962"/>
        <v>0</v>
      </c>
      <c r="ES511" s="375">
        <f t="shared" si="1963"/>
        <v>1</v>
      </c>
      <c r="ET511" s="375">
        <f t="shared" si="1964"/>
        <v>0</v>
      </c>
      <c r="EU511" s="375">
        <f t="shared" si="1965"/>
        <v>0</v>
      </c>
      <c r="EV511" s="375">
        <f t="shared" si="1966"/>
        <v>1</v>
      </c>
      <c r="EW511" s="375">
        <f t="shared" si="1967"/>
        <v>0</v>
      </c>
      <c r="EX511" s="375">
        <f t="shared" si="1968"/>
        <v>0</v>
      </c>
      <c r="EY511" s="375">
        <f t="shared" si="1969"/>
        <v>1</v>
      </c>
      <c r="EZ511" s="375">
        <f t="shared" si="1970"/>
        <v>0</v>
      </c>
      <c r="FA511" s="375">
        <f t="shared" si="1971"/>
        <v>0</v>
      </c>
      <c r="FB511" s="375">
        <f t="shared" si="1972"/>
        <v>1</v>
      </c>
      <c r="FC511" s="375">
        <f t="shared" si="1973"/>
        <v>0</v>
      </c>
      <c r="FD511" s="375">
        <f t="shared" si="1974"/>
        <v>0</v>
      </c>
      <c r="FE511" s="376"/>
      <c r="FF511" s="372"/>
      <c r="FG511" s="372"/>
      <c r="FH511" s="372"/>
      <c r="FI511" s="372"/>
      <c r="FJ511" s="372"/>
      <c r="FK511" s="372"/>
      <c r="FL511" s="372"/>
      <c r="FM511" s="372"/>
      <c r="FN511" s="372"/>
      <c r="FO511" s="372"/>
      <c r="FP511" s="372"/>
      <c r="FQ511" s="372"/>
      <c r="FR511" s="372"/>
      <c r="FS511" s="372"/>
      <c r="FT511" s="372"/>
      <c r="FU511" s="372"/>
      <c r="FV511" s="372"/>
      <c r="FW511" s="372"/>
      <c r="FX511" s="372"/>
      <c r="FY511" s="372"/>
      <c r="FZ511" s="372"/>
      <c r="GA511" s="372"/>
      <c r="GB511" s="372"/>
      <c r="GC511" s="372"/>
      <c r="GD511" s="372"/>
      <c r="GE511" s="372"/>
      <c r="GF511" s="372"/>
      <c r="GG511" s="372"/>
      <c r="GH511" s="372"/>
      <c r="GI511" s="372"/>
      <c r="GJ511" s="372"/>
      <c r="GK511" s="372"/>
      <c r="GL511" s="372"/>
      <c r="GM511" s="372"/>
      <c r="GN511" s="372"/>
      <c r="GO511" s="372"/>
      <c r="GP511" s="372"/>
      <c r="GQ511" s="372"/>
      <c r="GR511" s="372"/>
      <c r="GS511" s="372"/>
      <c r="GT511" s="372"/>
      <c r="GU511" s="372"/>
      <c r="GV511" s="372"/>
      <c r="GW511" s="372"/>
      <c r="GX511" s="372"/>
      <c r="GY511" s="372"/>
      <c r="GZ511" s="372"/>
      <c r="HA511" s="372"/>
      <c r="HB511" s="372"/>
      <c r="HC511" s="372"/>
    </row>
    <row r="512" spans="1:211" s="373" customFormat="1" ht="15" customHeight="1" thickBot="1" x14ac:dyDescent="0.25">
      <c r="A512" s="366">
        <f>SWDATA!O497</f>
        <v>0</v>
      </c>
      <c r="B512" s="366">
        <f>SWDATA!M497</f>
        <v>0</v>
      </c>
      <c r="C512" s="351">
        <f>IF(AND(SWDATA!M497=1,SWDATA!Q497="promotions"),SWDATA!P497,0)</f>
        <v>0</v>
      </c>
      <c r="D512" s="367">
        <f>ROW(SWDATA!M497)</f>
        <v>497</v>
      </c>
      <c r="E512" s="368">
        <f ca="1">IF(AND(B512=1,UPPER(HLOOKUP(D512+12,'Metrics &amp; Attributes View'!$13:$31,19,0))&lt;&gt;"SBOM"),1,0)</f>
        <v>0</v>
      </c>
      <c r="F512" s="369">
        <f t="shared" si="1978"/>
        <v>1</v>
      </c>
      <c r="G512" s="366" t="str">
        <f t="shared" si="1979"/>
        <v/>
      </c>
      <c r="H512" s="370"/>
      <c r="J512" s="238">
        <f t="shared" si="1980"/>
        <v>0</v>
      </c>
      <c r="K512" s="239" t="str">
        <f t="shared" si="1981"/>
        <v/>
      </c>
      <c r="L512" s="342"/>
      <c r="M512" s="345"/>
      <c r="N512" s="340" t="str">
        <f>IF(LEN(SWDATA!F497)=0,"",N511)</f>
        <v/>
      </c>
      <c r="O512" s="296" t="str">
        <f>IF(LEN(SWDATA!G497)=0,"",O511)</f>
        <v/>
      </c>
      <c r="P512" s="297" t="str">
        <f>IF(LEN(SWDATA!C497)=0,"",SWDATA!C497)</f>
        <v/>
      </c>
      <c r="Q512" s="312" t="str">
        <f t="shared" si="1982"/>
        <v/>
      </c>
      <c r="R512" s="223" t="s">
        <v>262</v>
      </c>
      <c r="S512" s="224"/>
      <c r="T512" s="224"/>
      <c r="U512" s="264" t="s">
        <v>603</v>
      </c>
      <c r="V512" s="205" t="s">
        <v>221</v>
      </c>
      <c r="W512" s="266">
        <f>IF(OR(Is_Loading,LEN($A512)=0),"",SWDATA!P497)</f>
        <v>0</v>
      </c>
      <c r="X512" s="267">
        <f>IF(OR(Is_Loading,LEN($A512)=0),"",SWDATA!Q497)</f>
        <v>0</v>
      </c>
      <c r="Y512" s="267">
        <f>IF(OR(Is_Loading,LEN($A512)=0),"",SWDATA!R497)</f>
        <v>0</v>
      </c>
      <c r="Z512" s="266" t="str">
        <f t="shared" si="1975"/>
        <v/>
      </c>
      <c r="AA512" s="266">
        <f>IF(OR(Is_Loading,LEN($A512)=0),"",SWDATA!T497)</f>
        <v>0</v>
      </c>
      <c r="AB512" s="267">
        <f>IF(OR(Is_Loading,LEN($A512)=0),"",SWDATA!U497)</f>
        <v>0</v>
      </c>
      <c r="AC512" s="267">
        <f>IF(OR(Is_Loading,LEN($A512)=0),"",SWDATA!V497)</f>
        <v>0</v>
      </c>
      <c r="AD512" s="266" t="str">
        <f t="shared" si="1983"/>
        <v/>
      </c>
      <c r="AE512" s="266">
        <f>IF(OR(Is_Loading,LEN($A512)=0),"",SWDATA!X497)</f>
        <v>0</v>
      </c>
      <c r="AF512" s="267">
        <f>IF(OR(Is_Loading,LEN($A512)=0),"",SWDATA!Y497)</f>
        <v>0</v>
      </c>
      <c r="AG512" s="267">
        <f>IF(OR(Is_Loading,LEN($A512)=0),"",SWDATA!Z497)</f>
        <v>0</v>
      </c>
      <c r="AH512" s="266" t="str">
        <f t="shared" si="1984"/>
        <v/>
      </c>
      <c r="AI512" s="266">
        <f>IF(OR(Is_Loading,LEN($A512)=0),"",SWDATA!AB497)</f>
        <v>0</v>
      </c>
      <c r="AJ512" s="267">
        <f>IF(OR(Is_Loading,LEN($A512)=0),"",SWDATA!AC497)</f>
        <v>0</v>
      </c>
      <c r="AK512" s="267">
        <f>IF(OR(Is_Loading,LEN($A512)=0),"",SWDATA!AD497)</f>
        <v>0</v>
      </c>
      <c r="AL512" s="266" t="str">
        <f t="shared" si="1985"/>
        <v/>
      </c>
      <c r="AM512" s="266">
        <f>IF(OR(Is_Loading,LEN($A512)=0),"",SWDATA!AF497)</f>
        <v>0</v>
      </c>
      <c r="AN512" s="267">
        <f>IF(OR(Is_Loading,LEN($A512)=0),"",SWDATA!AG497)</f>
        <v>0</v>
      </c>
      <c r="AO512" s="323">
        <f>IF(OR(Is_Loading,LEN($A512)=0),"",SWDATA!AH497)</f>
        <v>0</v>
      </c>
      <c r="AP512" s="320" t="str">
        <f t="shared" si="1986"/>
        <v/>
      </c>
      <c r="AQ512" s="266">
        <f>IF(OR(Is_Loading,LEN($A512)=0),"",SWDATA!AJ497)</f>
        <v>0</v>
      </c>
      <c r="AR512" s="267">
        <f>IF(OR(Is_Loading,LEN($A512)=0),"",SWDATA!AK497)</f>
        <v>0</v>
      </c>
      <c r="AS512" s="267">
        <f>IF(OR(Is_Loading,LEN($A512)=0),"",SWDATA!AL497)</f>
        <v>0</v>
      </c>
      <c r="AT512" s="266" t="str">
        <f t="shared" si="1987"/>
        <v/>
      </c>
      <c r="AU512" s="266">
        <f>IF(OR(Is_Loading,LEN($A512)=0),"",SWDATA!AN497)</f>
        <v>0</v>
      </c>
      <c r="AV512" s="267">
        <f>IF(OR(Is_Loading,LEN($A512)=0),"",SWDATA!AO497)</f>
        <v>0</v>
      </c>
      <c r="AW512" s="267">
        <f>IF(OR(Is_Loading,LEN($A512)=0),"",SWDATA!AP497)</f>
        <v>0</v>
      </c>
      <c r="AX512" s="266" t="str">
        <f t="shared" si="1988"/>
        <v/>
      </c>
      <c r="AY512" s="266">
        <f>IF(OR(Is_Loading,LEN($A512)=0),"",SWDATA!AR497)</f>
        <v>0</v>
      </c>
      <c r="AZ512" s="267">
        <f>IF(OR(Is_Loading,LEN($A512)=0),"",SWDATA!AS497)</f>
        <v>0</v>
      </c>
      <c r="BA512" s="267">
        <f>IF(OR(Is_Loading,LEN($A512)=0),"",SWDATA!AT497)</f>
        <v>0</v>
      </c>
      <c r="BB512" s="266" t="str">
        <f t="shared" si="1989"/>
        <v/>
      </c>
      <c r="BC512" s="266">
        <f>IF(OR(Is_Loading,LEN($A512)=0),"",SWDATA!AV497)</f>
        <v>0</v>
      </c>
      <c r="BD512" s="267">
        <f>IF(OR(Is_Loading,LEN($A512)=0),"",SWDATA!AW497)</f>
        <v>0</v>
      </c>
      <c r="BE512" s="323">
        <f>IF(OR(Is_Loading,LEN($A512)=0),"",SWDATA!AX497)</f>
        <v>0</v>
      </c>
      <c r="BF512" s="320" t="str">
        <f t="shared" si="1990"/>
        <v/>
      </c>
      <c r="BG512" s="11"/>
      <c r="BH512" s="11"/>
      <c r="BI512" s="11"/>
      <c r="BJ512" s="11"/>
      <c r="BK512" s="11"/>
      <c r="BL512" s="11"/>
      <c r="BM512" s="11"/>
      <c r="BN512" s="11"/>
      <c r="BO512" s="11"/>
      <c r="BP512" s="11"/>
      <c r="BQ512" s="11"/>
      <c r="BR512" s="11"/>
      <c r="BS512" s="11"/>
      <c r="BT512" s="11"/>
      <c r="BU512" s="11"/>
      <c r="BV512" s="11"/>
      <c r="BW512" s="11"/>
      <c r="BX512" s="11"/>
      <c r="BY512" s="11"/>
      <c r="BZ512" s="11"/>
      <c r="CA512" s="11"/>
      <c r="CB512" s="11"/>
      <c r="CC512" s="11"/>
      <c r="CD512" s="11"/>
      <c r="CE512" s="11"/>
      <c r="CF512" s="11"/>
      <c r="CG512" s="11"/>
      <c r="CH512" s="11"/>
      <c r="CI512" s="11"/>
      <c r="CJ512" s="11"/>
      <c r="CK512" s="11"/>
      <c r="CL512" s="11"/>
      <c r="CM512" s="11"/>
      <c r="CN512" s="351"/>
      <c r="CO512" s="351"/>
      <c r="CP512" s="351"/>
      <c r="CQ512" s="351"/>
      <c r="CR512" s="351"/>
      <c r="CS512" s="351"/>
      <c r="CT512" s="351"/>
      <c r="CU512" s="351"/>
      <c r="CV512" s="351"/>
      <c r="CW512" s="351"/>
      <c r="CX512" s="351"/>
      <c r="CY512" s="351"/>
      <c r="CZ512" s="351"/>
      <c r="DA512" s="351"/>
      <c r="DB512" s="351"/>
      <c r="DC512" s="351"/>
      <c r="DD512" s="351"/>
      <c r="DE512" s="351"/>
      <c r="DF512" s="351"/>
      <c r="DG512" s="351"/>
      <c r="DH512" s="351"/>
      <c r="DI512" s="351"/>
      <c r="DJ512" s="351"/>
      <c r="DK512" s="351"/>
      <c r="DL512" s="351"/>
      <c r="DM512" s="351"/>
      <c r="DN512" s="351"/>
      <c r="DS512" s="372"/>
      <c r="DT512" s="374"/>
      <c r="DU512" s="375"/>
      <c r="DV512" s="375"/>
      <c r="DW512" s="375"/>
      <c r="DX512" s="375">
        <v>1</v>
      </c>
      <c r="DY512" s="375">
        <f t="shared" si="1943"/>
        <v>0</v>
      </c>
      <c r="DZ512" s="375">
        <f t="shared" si="1944"/>
        <v>0</v>
      </c>
      <c r="EA512" s="375">
        <f t="shared" si="1945"/>
        <v>1</v>
      </c>
      <c r="EB512" s="375">
        <f t="shared" si="1946"/>
        <v>0</v>
      </c>
      <c r="EC512" s="375">
        <f t="shared" si="1947"/>
        <v>0</v>
      </c>
      <c r="ED512" s="375">
        <f t="shared" si="1948"/>
        <v>1</v>
      </c>
      <c r="EE512" s="375">
        <f t="shared" si="1949"/>
        <v>0</v>
      </c>
      <c r="EF512" s="375">
        <f t="shared" si="1950"/>
        <v>0</v>
      </c>
      <c r="EG512" s="375">
        <f t="shared" si="1951"/>
        <v>1</v>
      </c>
      <c r="EH512" s="375">
        <f t="shared" si="1952"/>
        <v>0</v>
      </c>
      <c r="EI512" s="375">
        <f t="shared" si="1953"/>
        <v>0</v>
      </c>
      <c r="EJ512" s="375">
        <f t="shared" si="1954"/>
        <v>1</v>
      </c>
      <c r="EK512" s="375">
        <f t="shared" si="1955"/>
        <v>0</v>
      </c>
      <c r="EL512" s="375">
        <f t="shared" si="1956"/>
        <v>0</v>
      </c>
      <c r="EM512" s="375">
        <f t="shared" si="1957"/>
        <v>1</v>
      </c>
      <c r="EN512" s="375">
        <f t="shared" si="1958"/>
        <v>0</v>
      </c>
      <c r="EO512" s="375">
        <f t="shared" si="1959"/>
        <v>0</v>
      </c>
      <c r="EP512" s="375">
        <f t="shared" si="1960"/>
        <v>1</v>
      </c>
      <c r="EQ512" s="375">
        <f t="shared" si="1961"/>
        <v>0</v>
      </c>
      <c r="ER512" s="375">
        <f t="shared" si="1962"/>
        <v>0</v>
      </c>
      <c r="ES512" s="375">
        <f t="shared" si="1963"/>
        <v>1</v>
      </c>
      <c r="ET512" s="375">
        <f t="shared" si="1964"/>
        <v>0</v>
      </c>
      <c r="EU512" s="375">
        <f t="shared" si="1965"/>
        <v>0</v>
      </c>
      <c r="EV512" s="375">
        <f t="shared" si="1966"/>
        <v>1</v>
      </c>
      <c r="EW512" s="375">
        <f t="shared" si="1967"/>
        <v>0</v>
      </c>
      <c r="EX512" s="375">
        <f t="shared" si="1968"/>
        <v>0</v>
      </c>
      <c r="EY512" s="375">
        <f t="shared" si="1969"/>
        <v>1</v>
      </c>
      <c r="EZ512" s="375">
        <f t="shared" si="1970"/>
        <v>0</v>
      </c>
      <c r="FA512" s="375">
        <f t="shared" si="1971"/>
        <v>0</v>
      </c>
      <c r="FB512" s="375">
        <f t="shared" si="1972"/>
        <v>1</v>
      </c>
      <c r="FC512" s="375">
        <f t="shared" si="1973"/>
        <v>0</v>
      </c>
      <c r="FD512" s="375">
        <f t="shared" si="1974"/>
        <v>0</v>
      </c>
      <c r="FE512" s="376"/>
      <c r="FF512" s="372"/>
      <c r="FG512" s="372"/>
      <c r="FH512" s="372"/>
      <c r="FI512" s="372"/>
      <c r="FJ512" s="372"/>
      <c r="FK512" s="372"/>
      <c r="FL512" s="372"/>
      <c r="FM512" s="372"/>
      <c r="FN512" s="372"/>
      <c r="FO512" s="372"/>
      <c r="FP512" s="372"/>
      <c r="FQ512" s="372"/>
      <c r="FR512" s="372"/>
      <c r="FS512" s="372"/>
      <c r="FT512" s="372"/>
      <c r="FU512" s="372"/>
      <c r="FV512" s="372"/>
      <c r="FW512" s="372"/>
      <c r="FX512" s="372"/>
      <c r="FY512" s="372"/>
      <c r="FZ512" s="372"/>
      <c r="GA512" s="372"/>
      <c r="GB512" s="372"/>
      <c r="GC512" s="372"/>
      <c r="GD512" s="372"/>
      <c r="GE512" s="372"/>
      <c r="GF512" s="372"/>
      <c r="GG512" s="372"/>
      <c r="GH512" s="372"/>
      <c r="GI512" s="372"/>
      <c r="GJ512" s="372"/>
      <c r="GK512" s="372"/>
      <c r="GL512" s="372"/>
      <c r="GM512" s="372"/>
      <c r="GN512" s="372"/>
      <c r="GO512" s="372"/>
      <c r="GP512" s="372"/>
      <c r="GQ512" s="372"/>
      <c r="GR512" s="372"/>
      <c r="GS512" s="372"/>
      <c r="GT512" s="372"/>
      <c r="GU512" s="372"/>
      <c r="GV512" s="372"/>
      <c r="GW512" s="372"/>
      <c r="GX512" s="372"/>
      <c r="GY512" s="372"/>
      <c r="GZ512" s="372"/>
      <c r="HA512" s="372"/>
      <c r="HB512" s="372"/>
      <c r="HC512" s="372"/>
    </row>
    <row r="513" spans="1:211" s="373" customFormat="1" ht="15" hidden="1" customHeight="1" outlineLevel="1" x14ac:dyDescent="0.2">
      <c r="A513" s="366">
        <f>SWDATA!O498</f>
        <v>0</v>
      </c>
      <c r="B513" s="366">
        <f>SWDATA!M498</f>
        <v>0</v>
      </c>
      <c r="C513" s="351">
        <f>IF(AND(SWDATA!M498=1,SWDATA!Q498="promotions"),SWDATA!P498,0)</f>
        <v>0</v>
      </c>
      <c r="D513" s="367">
        <f>ROW(SWDATA!M498)</f>
        <v>498</v>
      </c>
      <c r="E513" s="368">
        <f t="shared" ref="E513:E523" si="1991">B513</f>
        <v>0</v>
      </c>
      <c r="F513" s="369">
        <f t="shared" si="1978"/>
        <v>1</v>
      </c>
      <c r="G513" s="366" t="str">
        <f t="shared" si="1979"/>
        <v/>
      </c>
      <c r="H513" s="370"/>
      <c r="J513" s="238">
        <f t="shared" si="1980"/>
        <v>0</v>
      </c>
      <c r="K513" s="239" t="str">
        <f t="shared" si="1981"/>
        <v/>
      </c>
      <c r="L513" s="342"/>
      <c r="M513" s="345"/>
      <c r="N513" s="340" t="str">
        <f>IF(LEN(SWDATA!F498)=0,"",N512)</f>
        <v/>
      </c>
      <c r="O513" s="296" t="str">
        <f>IF(LEN(SWDATA!G498)=0,"",O512)</f>
        <v/>
      </c>
      <c r="P513" s="297" t="str">
        <f>IF(LEN(SWDATA!C498)=0,"",SWDATA!C498)</f>
        <v/>
      </c>
      <c r="Q513" s="312" t="str">
        <f t="shared" si="1982"/>
        <v/>
      </c>
      <c r="R513" s="223" t="s">
        <v>261</v>
      </c>
      <c r="S513" s="224"/>
      <c r="T513" s="224"/>
      <c r="U513" s="264" t="s">
        <v>610</v>
      </c>
      <c r="V513" s="205" t="s">
        <v>221</v>
      </c>
      <c r="W513" s="266">
        <f>IF(OR(Is_Loading,LEN($A513)=0),"",SWDATA!P498)</f>
        <v>0</v>
      </c>
      <c r="X513" s="267">
        <f>IF(OR(Is_Loading,LEN($A513)=0),"",SWDATA!Q498)</f>
        <v>0</v>
      </c>
      <c r="Y513" s="267">
        <f>IF(OR(Is_Loading,LEN($A513)=0),"",SWDATA!R498)</f>
        <v>0</v>
      </c>
      <c r="Z513" s="266" t="str">
        <f t="shared" si="1975"/>
        <v/>
      </c>
      <c r="AA513" s="266">
        <f>IF(OR(Is_Loading,LEN($A513)=0),"",SWDATA!T498)</f>
        <v>0</v>
      </c>
      <c r="AB513" s="267">
        <f>IF(OR(Is_Loading,LEN($A513)=0),"",SWDATA!U498)</f>
        <v>0</v>
      </c>
      <c r="AC513" s="267">
        <f>IF(OR(Is_Loading,LEN($A513)=0),"",SWDATA!V498)</f>
        <v>0</v>
      </c>
      <c r="AD513" s="266" t="str">
        <f t="shared" si="1983"/>
        <v/>
      </c>
      <c r="AE513" s="266">
        <f>IF(OR(Is_Loading,LEN($A513)=0),"",SWDATA!X498)</f>
        <v>0</v>
      </c>
      <c r="AF513" s="267">
        <f>IF(OR(Is_Loading,LEN($A513)=0),"",SWDATA!Y498)</f>
        <v>0</v>
      </c>
      <c r="AG513" s="267">
        <f>IF(OR(Is_Loading,LEN($A513)=0),"",SWDATA!Z498)</f>
        <v>0</v>
      </c>
      <c r="AH513" s="266" t="str">
        <f t="shared" si="1984"/>
        <v/>
      </c>
      <c r="AI513" s="266">
        <f>IF(OR(Is_Loading,LEN($A513)=0),"",SWDATA!AB498)</f>
        <v>0</v>
      </c>
      <c r="AJ513" s="267">
        <f>IF(OR(Is_Loading,LEN($A513)=0),"",SWDATA!AC498)</f>
        <v>0</v>
      </c>
      <c r="AK513" s="267">
        <f>IF(OR(Is_Loading,LEN($A513)=0),"",SWDATA!AD498)</f>
        <v>0</v>
      </c>
      <c r="AL513" s="266" t="str">
        <f t="shared" si="1985"/>
        <v/>
      </c>
      <c r="AM513" s="266">
        <f>IF(OR(Is_Loading,LEN($A513)=0),"",SWDATA!AF498)</f>
        <v>0</v>
      </c>
      <c r="AN513" s="267">
        <f>IF(OR(Is_Loading,LEN($A513)=0),"",SWDATA!AG498)</f>
        <v>0</v>
      </c>
      <c r="AO513" s="323">
        <f>IF(OR(Is_Loading,LEN($A513)=0),"",SWDATA!AH498)</f>
        <v>0</v>
      </c>
      <c r="AP513" s="320" t="str">
        <f t="shared" si="1986"/>
        <v/>
      </c>
      <c r="AQ513" s="266">
        <f>IF(OR(Is_Loading,LEN($A513)=0),"",SWDATA!AJ498)</f>
        <v>0</v>
      </c>
      <c r="AR513" s="267">
        <f>IF(OR(Is_Loading,LEN($A513)=0),"",SWDATA!AK498)</f>
        <v>0</v>
      </c>
      <c r="AS513" s="267">
        <f>IF(OR(Is_Loading,LEN($A513)=0),"",SWDATA!AL498)</f>
        <v>0</v>
      </c>
      <c r="AT513" s="266" t="str">
        <f t="shared" si="1987"/>
        <v/>
      </c>
      <c r="AU513" s="266">
        <f>IF(OR(Is_Loading,LEN($A513)=0),"",SWDATA!AN498)</f>
        <v>0</v>
      </c>
      <c r="AV513" s="267">
        <f>IF(OR(Is_Loading,LEN($A513)=0),"",SWDATA!AO498)</f>
        <v>0</v>
      </c>
      <c r="AW513" s="267">
        <f>IF(OR(Is_Loading,LEN($A513)=0),"",SWDATA!AP498)</f>
        <v>0</v>
      </c>
      <c r="AX513" s="266" t="str">
        <f t="shared" si="1988"/>
        <v/>
      </c>
      <c r="AY513" s="266">
        <f>IF(OR(Is_Loading,LEN($A513)=0),"",SWDATA!AR498)</f>
        <v>0</v>
      </c>
      <c r="AZ513" s="267">
        <f>IF(OR(Is_Loading,LEN($A513)=0),"",SWDATA!AS498)</f>
        <v>0</v>
      </c>
      <c r="BA513" s="267">
        <f>IF(OR(Is_Loading,LEN($A513)=0),"",SWDATA!AT498)</f>
        <v>0</v>
      </c>
      <c r="BB513" s="266" t="str">
        <f t="shared" si="1989"/>
        <v/>
      </c>
      <c r="BC513" s="266">
        <f>IF(OR(Is_Loading,LEN($A513)=0),"",SWDATA!AV498)</f>
        <v>0</v>
      </c>
      <c r="BD513" s="267">
        <f>IF(OR(Is_Loading,LEN($A513)=0),"",SWDATA!AW498)</f>
        <v>0</v>
      </c>
      <c r="BE513" s="323">
        <f>IF(OR(Is_Loading,LEN($A513)=0),"",SWDATA!AX498)</f>
        <v>0</v>
      </c>
      <c r="BF513" s="320" t="str">
        <f t="shared" si="1990"/>
        <v/>
      </c>
      <c r="BG513" s="11"/>
      <c r="BH513" s="11"/>
      <c r="BI513" s="11"/>
      <c r="BJ513" s="11"/>
      <c r="BK513" s="11"/>
      <c r="BL513" s="11"/>
      <c r="BM513" s="11"/>
      <c r="BN513" s="11"/>
      <c r="BO513" s="11"/>
      <c r="BP513" s="11"/>
      <c r="BQ513" s="11"/>
      <c r="BR513" s="11"/>
      <c r="BS513" s="11"/>
      <c r="BT513" s="11"/>
      <c r="BU513" s="11"/>
      <c r="BV513" s="11"/>
      <c r="BW513" s="11"/>
      <c r="BX513" s="11"/>
      <c r="BY513" s="11"/>
      <c r="BZ513" s="11"/>
      <c r="CA513" s="11"/>
      <c r="CB513" s="11"/>
      <c r="CC513" s="11"/>
      <c r="CD513" s="11"/>
      <c r="CE513" s="11"/>
      <c r="CF513" s="11"/>
      <c r="CG513" s="11"/>
      <c r="CH513" s="11"/>
      <c r="CI513" s="11"/>
      <c r="CJ513" s="11"/>
      <c r="CK513" s="11"/>
      <c r="CL513" s="11"/>
      <c r="CM513" s="11"/>
      <c r="CN513" s="351"/>
      <c r="CO513" s="351"/>
      <c r="CP513" s="351"/>
      <c r="CQ513" s="351"/>
      <c r="CR513" s="351"/>
      <c r="CS513" s="351"/>
      <c r="CT513" s="351"/>
      <c r="CU513" s="351"/>
      <c r="CV513" s="351"/>
      <c r="CW513" s="351"/>
      <c r="CX513" s="351"/>
      <c r="CY513" s="351"/>
      <c r="CZ513" s="351"/>
      <c r="DA513" s="351"/>
      <c r="DB513" s="351"/>
      <c r="DC513" s="351"/>
      <c r="DD513" s="351"/>
      <c r="DE513" s="351"/>
      <c r="DF513" s="351"/>
      <c r="DG513" s="351"/>
      <c r="DH513" s="351"/>
      <c r="DI513" s="351"/>
      <c r="DJ513" s="351"/>
      <c r="DK513" s="351"/>
      <c r="DL513" s="351"/>
      <c r="DM513" s="351"/>
      <c r="DN513" s="351"/>
      <c r="DS513" s="372"/>
      <c r="DT513" s="374"/>
      <c r="DU513" s="375"/>
      <c r="DV513" s="375"/>
      <c r="DW513" s="375"/>
      <c r="DX513" s="375">
        <v>1</v>
      </c>
      <c r="DY513" s="375">
        <f t="shared" si="1943"/>
        <v>0</v>
      </c>
      <c r="DZ513" s="375">
        <f t="shared" si="1944"/>
        <v>0</v>
      </c>
      <c r="EA513" s="375">
        <f t="shared" si="1945"/>
        <v>1</v>
      </c>
      <c r="EB513" s="375">
        <f t="shared" si="1946"/>
        <v>0</v>
      </c>
      <c r="EC513" s="375">
        <f t="shared" si="1947"/>
        <v>0</v>
      </c>
      <c r="ED513" s="375">
        <f t="shared" si="1948"/>
        <v>1</v>
      </c>
      <c r="EE513" s="375">
        <f t="shared" si="1949"/>
        <v>0</v>
      </c>
      <c r="EF513" s="375">
        <f t="shared" si="1950"/>
        <v>0</v>
      </c>
      <c r="EG513" s="375">
        <f t="shared" si="1951"/>
        <v>1</v>
      </c>
      <c r="EH513" s="375">
        <f t="shared" si="1952"/>
        <v>0</v>
      </c>
      <c r="EI513" s="375">
        <f t="shared" si="1953"/>
        <v>0</v>
      </c>
      <c r="EJ513" s="375">
        <f t="shared" si="1954"/>
        <v>1</v>
      </c>
      <c r="EK513" s="375">
        <f t="shared" si="1955"/>
        <v>0</v>
      </c>
      <c r="EL513" s="375">
        <f t="shared" si="1956"/>
        <v>0</v>
      </c>
      <c r="EM513" s="375">
        <f t="shared" si="1957"/>
        <v>1</v>
      </c>
      <c r="EN513" s="375">
        <f t="shared" si="1958"/>
        <v>0</v>
      </c>
      <c r="EO513" s="375">
        <f t="shared" si="1959"/>
        <v>0</v>
      </c>
      <c r="EP513" s="375">
        <f t="shared" si="1960"/>
        <v>1</v>
      </c>
      <c r="EQ513" s="375">
        <f t="shared" si="1961"/>
        <v>0</v>
      </c>
      <c r="ER513" s="375">
        <f t="shared" si="1962"/>
        <v>0</v>
      </c>
      <c r="ES513" s="375">
        <f t="shared" si="1963"/>
        <v>1</v>
      </c>
      <c r="ET513" s="375">
        <f t="shared" si="1964"/>
        <v>0</v>
      </c>
      <c r="EU513" s="375">
        <f t="shared" si="1965"/>
        <v>0</v>
      </c>
      <c r="EV513" s="375">
        <f t="shared" si="1966"/>
        <v>1</v>
      </c>
      <c r="EW513" s="375">
        <f t="shared" si="1967"/>
        <v>0</v>
      </c>
      <c r="EX513" s="375">
        <f t="shared" si="1968"/>
        <v>0</v>
      </c>
      <c r="EY513" s="375">
        <f t="shared" si="1969"/>
        <v>1</v>
      </c>
      <c r="EZ513" s="375">
        <f t="shared" si="1970"/>
        <v>0</v>
      </c>
      <c r="FA513" s="375">
        <f t="shared" si="1971"/>
        <v>0</v>
      </c>
      <c r="FB513" s="375">
        <f t="shared" si="1972"/>
        <v>1</v>
      </c>
      <c r="FC513" s="375">
        <f t="shared" si="1973"/>
        <v>0</v>
      </c>
      <c r="FD513" s="375">
        <f t="shared" si="1974"/>
        <v>0</v>
      </c>
      <c r="FE513" s="376"/>
      <c r="FF513" s="372"/>
      <c r="FG513" s="372"/>
      <c r="FH513" s="372"/>
      <c r="FI513" s="372"/>
      <c r="FJ513" s="372"/>
      <c r="FK513" s="372"/>
      <c r="FL513" s="372"/>
      <c r="FM513" s="372"/>
      <c r="FN513" s="372"/>
      <c r="FO513" s="372"/>
      <c r="FP513" s="372"/>
      <c r="FQ513" s="372"/>
      <c r="FR513" s="372"/>
      <c r="FS513" s="372"/>
      <c r="FT513" s="372"/>
      <c r="FU513" s="372"/>
      <c r="FV513" s="372"/>
      <c r="FW513" s="372"/>
      <c r="FX513" s="372"/>
      <c r="FY513" s="372"/>
      <c r="FZ513" s="372"/>
      <c r="GA513" s="372"/>
      <c r="GB513" s="372"/>
      <c r="GC513" s="372"/>
      <c r="GD513" s="372"/>
      <c r="GE513" s="372"/>
      <c r="GF513" s="372"/>
      <c r="GG513" s="372"/>
      <c r="GH513" s="372"/>
      <c r="GI513" s="372"/>
      <c r="GJ513" s="372"/>
      <c r="GK513" s="372"/>
      <c r="GL513" s="372"/>
      <c r="GM513" s="372"/>
      <c r="GN513" s="372"/>
      <c r="GO513" s="372"/>
      <c r="GP513" s="372"/>
      <c r="GQ513" s="372"/>
      <c r="GR513" s="372"/>
      <c r="GS513" s="372"/>
      <c r="GT513" s="372"/>
      <c r="GU513" s="372"/>
      <c r="GV513" s="372"/>
      <c r="GW513" s="372"/>
      <c r="GX513" s="372"/>
      <c r="GY513" s="372"/>
      <c r="GZ513" s="372"/>
      <c r="HA513" s="372"/>
      <c r="HB513" s="372"/>
      <c r="HC513" s="372"/>
    </row>
    <row r="514" spans="1:211" s="373" customFormat="1" ht="15" hidden="1" customHeight="1" outlineLevel="1" x14ac:dyDescent="0.2">
      <c r="A514" s="366">
        <f>SWDATA!O499</f>
        <v>0</v>
      </c>
      <c r="B514" s="366">
        <f>SWDATA!M499</f>
        <v>0</v>
      </c>
      <c r="C514" s="351">
        <f>IF(AND(SWDATA!M499=1,SWDATA!Q499="promotions"),SWDATA!P499,0)</f>
        <v>0</v>
      </c>
      <c r="D514" s="367">
        <f>ROW(SWDATA!M499)</f>
        <v>499</v>
      </c>
      <c r="E514" s="368">
        <f t="shared" si="1991"/>
        <v>0</v>
      </c>
      <c r="F514" s="369">
        <f t="shared" si="1978"/>
        <v>1</v>
      </c>
      <c r="G514" s="366" t="str">
        <f t="shared" si="1979"/>
        <v/>
      </c>
      <c r="H514" s="370"/>
      <c r="J514" s="238">
        <f t="shared" si="1980"/>
        <v>0</v>
      </c>
      <c r="K514" s="239" t="str">
        <f t="shared" si="1981"/>
        <v/>
      </c>
      <c r="L514" s="342"/>
      <c r="M514" s="345"/>
      <c r="N514" s="340" t="str">
        <f>IF(LEN(SWDATA!F499)=0,"",N513)</f>
        <v/>
      </c>
      <c r="O514" s="296" t="str">
        <f>IF(LEN(SWDATA!G499)=0,"",O513)</f>
        <v/>
      </c>
      <c r="P514" s="297" t="str">
        <f>IF(LEN(SWDATA!C499)=0,"",SWDATA!C499)</f>
        <v/>
      </c>
      <c r="Q514" s="312" t="str">
        <f t="shared" si="1982"/>
        <v/>
      </c>
      <c r="R514" s="223" t="s">
        <v>261</v>
      </c>
      <c r="S514" s="224"/>
      <c r="T514" s="224"/>
      <c r="U514" s="264" t="s">
        <v>612</v>
      </c>
      <c r="V514" s="205" t="s">
        <v>221</v>
      </c>
      <c r="W514" s="266">
        <f>IF(OR(Is_Loading,LEN($A514)=0),"",SWDATA!P499)</f>
        <v>0</v>
      </c>
      <c r="X514" s="267">
        <f>IF(OR(Is_Loading,LEN($A514)=0),"",SWDATA!Q499)</f>
        <v>0</v>
      </c>
      <c r="Y514" s="267">
        <f>IF(OR(Is_Loading,LEN($A514)=0),"",SWDATA!R499)</f>
        <v>0</v>
      </c>
      <c r="Z514" s="266" t="str">
        <f t="shared" si="1975"/>
        <v/>
      </c>
      <c r="AA514" s="266">
        <f>IF(OR(Is_Loading,LEN($A514)=0),"",SWDATA!T499)</f>
        <v>0</v>
      </c>
      <c r="AB514" s="267">
        <f>IF(OR(Is_Loading,LEN($A514)=0),"",SWDATA!U499)</f>
        <v>0</v>
      </c>
      <c r="AC514" s="267">
        <f>IF(OR(Is_Loading,LEN($A514)=0),"",SWDATA!V499)</f>
        <v>0</v>
      </c>
      <c r="AD514" s="266" t="str">
        <f t="shared" si="1983"/>
        <v/>
      </c>
      <c r="AE514" s="266">
        <f>IF(OR(Is_Loading,LEN($A514)=0),"",SWDATA!X499)</f>
        <v>0</v>
      </c>
      <c r="AF514" s="267">
        <f>IF(OR(Is_Loading,LEN($A514)=0),"",SWDATA!Y499)</f>
        <v>0</v>
      </c>
      <c r="AG514" s="267">
        <f>IF(OR(Is_Loading,LEN($A514)=0),"",SWDATA!Z499)</f>
        <v>0</v>
      </c>
      <c r="AH514" s="266" t="str">
        <f t="shared" si="1984"/>
        <v/>
      </c>
      <c r="AI514" s="266">
        <f>IF(OR(Is_Loading,LEN($A514)=0),"",SWDATA!AB499)</f>
        <v>0</v>
      </c>
      <c r="AJ514" s="267">
        <f>IF(OR(Is_Loading,LEN($A514)=0),"",SWDATA!AC499)</f>
        <v>0</v>
      </c>
      <c r="AK514" s="267">
        <f>IF(OR(Is_Loading,LEN($A514)=0),"",SWDATA!AD499)</f>
        <v>0</v>
      </c>
      <c r="AL514" s="266" t="str">
        <f t="shared" si="1985"/>
        <v/>
      </c>
      <c r="AM514" s="266">
        <f>IF(OR(Is_Loading,LEN($A514)=0),"",SWDATA!AF499)</f>
        <v>0</v>
      </c>
      <c r="AN514" s="267">
        <f>IF(OR(Is_Loading,LEN($A514)=0),"",SWDATA!AG499)</f>
        <v>0</v>
      </c>
      <c r="AO514" s="323">
        <f>IF(OR(Is_Loading,LEN($A514)=0),"",SWDATA!AH499)</f>
        <v>0</v>
      </c>
      <c r="AP514" s="320" t="str">
        <f t="shared" si="1986"/>
        <v/>
      </c>
      <c r="AQ514" s="266">
        <f>IF(OR(Is_Loading,LEN($A514)=0),"",SWDATA!AJ499)</f>
        <v>0</v>
      </c>
      <c r="AR514" s="267">
        <f>IF(OR(Is_Loading,LEN($A514)=0),"",SWDATA!AK499)</f>
        <v>0</v>
      </c>
      <c r="AS514" s="267">
        <f>IF(OR(Is_Loading,LEN($A514)=0),"",SWDATA!AL499)</f>
        <v>0</v>
      </c>
      <c r="AT514" s="266" t="str">
        <f t="shared" si="1987"/>
        <v/>
      </c>
      <c r="AU514" s="266">
        <f>IF(OR(Is_Loading,LEN($A514)=0),"",SWDATA!AN499)</f>
        <v>0</v>
      </c>
      <c r="AV514" s="267">
        <f>IF(OR(Is_Loading,LEN($A514)=0),"",SWDATA!AO499)</f>
        <v>0</v>
      </c>
      <c r="AW514" s="267">
        <f>IF(OR(Is_Loading,LEN($A514)=0),"",SWDATA!AP499)</f>
        <v>0</v>
      </c>
      <c r="AX514" s="266" t="str">
        <f t="shared" si="1988"/>
        <v/>
      </c>
      <c r="AY514" s="266">
        <f>IF(OR(Is_Loading,LEN($A514)=0),"",SWDATA!AR499)</f>
        <v>0</v>
      </c>
      <c r="AZ514" s="267">
        <f>IF(OR(Is_Loading,LEN($A514)=0),"",SWDATA!AS499)</f>
        <v>0</v>
      </c>
      <c r="BA514" s="267">
        <f>IF(OR(Is_Loading,LEN($A514)=0),"",SWDATA!AT499)</f>
        <v>0</v>
      </c>
      <c r="BB514" s="266" t="str">
        <f t="shared" si="1989"/>
        <v/>
      </c>
      <c r="BC514" s="266">
        <f>IF(OR(Is_Loading,LEN($A514)=0),"",SWDATA!AV499)</f>
        <v>0</v>
      </c>
      <c r="BD514" s="267">
        <f>IF(OR(Is_Loading,LEN($A514)=0),"",SWDATA!AW499)</f>
        <v>0</v>
      </c>
      <c r="BE514" s="323">
        <f>IF(OR(Is_Loading,LEN($A514)=0),"",SWDATA!AX499)</f>
        <v>0</v>
      </c>
      <c r="BF514" s="320" t="str">
        <f t="shared" si="1990"/>
        <v/>
      </c>
      <c r="BG514" s="11"/>
      <c r="BH514" s="11"/>
      <c r="BI514" s="11"/>
      <c r="BJ514" s="11"/>
      <c r="BK514" s="11"/>
      <c r="BL514" s="11"/>
      <c r="BM514" s="11"/>
      <c r="BN514" s="11"/>
      <c r="BO514" s="11"/>
      <c r="BP514" s="11"/>
      <c r="BQ514" s="11"/>
      <c r="BR514" s="11"/>
      <c r="BS514" s="11"/>
      <c r="BT514" s="11"/>
      <c r="BU514" s="11"/>
      <c r="BV514" s="11"/>
      <c r="BW514" s="11"/>
      <c r="BX514" s="11"/>
      <c r="BY514" s="11"/>
      <c r="BZ514" s="11"/>
      <c r="CA514" s="11"/>
      <c r="CB514" s="11"/>
      <c r="CC514" s="11"/>
      <c r="CD514" s="11"/>
      <c r="CE514" s="11"/>
      <c r="CF514" s="11"/>
      <c r="CG514" s="11"/>
      <c r="CH514" s="11"/>
      <c r="CI514" s="11"/>
      <c r="CJ514" s="11"/>
      <c r="CK514" s="11"/>
      <c r="CL514" s="11"/>
      <c r="CM514" s="11"/>
      <c r="CN514" s="351"/>
      <c r="CO514" s="351"/>
      <c r="CP514" s="351"/>
      <c r="CQ514" s="351"/>
      <c r="CR514" s="351"/>
      <c r="CS514" s="351"/>
      <c r="CT514" s="351"/>
      <c r="CU514" s="351"/>
      <c r="CV514" s="351"/>
      <c r="CW514" s="351"/>
      <c r="CX514" s="351"/>
      <c r="CY514" s="351"/>
      <c r="CZ514" s="351"/>
      <c r="DA514" s="351"/>
      <c r="DB514" s="351"/>
      <c r="DC514" s="351"/>
      <c r="DD514" s="351"/>
      <c r="DE514" s="351"/>
      <c r="DF514" s="351"/>
      <c r="DG514" s="351"/>
      <c r="DH514" s="351"/>
      <c r="DI514" s="351"/>
      <c r="DJ514" s="351"/>
      <c r="DK514" s="351"/>
      <c r="DL514" s="351"/>
      <c r="DM514" s="351"/>
      <c r="DN514" s="351"/>
      <c r="DS514" s="372"/>
      <c r="DT514" s="374"/>
      <c r="DU514" s="375"/>
      <c r="DV514" s="375"/>
      <c r="DW514" s="375"/>
      <c r="DX514" s="375">
        <v>1</v>
      </c>
      <c r="DY514" s="375">
        <f t="shared" si="1943"/>
        <v>0</v>
      </c>
      <c r="DZ514" s="375">
        <f t="shared" si="1944"/>
        <v>0</v>
      </c>
      <c r="EA514" s="375">
        <f t="shared" si="1945"/>
        <v>1</v>
      </c>
      <c r="EB514" s="375">
        <f t="shared" si="1946"/>
        <v>0</v>
      </c>
      <c r="EC514" s="375">
        <f t="shared" si="1947"/>
        <v>0</v>
      </c>
      <c r="ED514" s="375">
        <f t="shared" si="1948"/>
        <v>1</v>
      </c>
      <c r="EE514" s="375">
        <f t="shared" si="1949"/>
        <v>0</v>
      </c>
      <c r="EF514" s="375">
        <f t="shared" si="1950"/>
        <v>0</v>
      </c>
      <c r="EG514" s="375">
        <f t="shared" si="1951"/>
        <v>1</v>
      </c>
      <c r="EH514" s="375">
        <f t="shared" si="1952"/>
        <v>0</v>
      </c>
      <c r="EI514" s="375">
        <f t="shared" si="1953"/>
        <v>0</v>
      </c>
      <c r="EJ514" s="375">
        <f t="shared" si="1954"/>
        <v>1</v>
      </c>
      <c r="EK514" s="375">
        <f t="shared" si="1955"/>
        <v>0</v>
      </c>
      <c r="EL514" s="375">
        <f t="shared" si="1956"/>
        <v>0</v>
      </c>
      <c r="EM514" s="375">
        <f t="shared" si="1957"/>
        <v>1</v>
      </c>
      <c r="EN514" s="375">
        <f t="shared" si="1958"/>
        <v>0</v>
      </c>
      <c r="EO514" s="375">
        <f t="shared" si="1959"/>
        <v>0</v>
      </c>
      <c r="EP514" s="375">
        <f t="shared" si="1960"/>
        <v>1</v>
      </c>
      <c r="EQ514" s="375">
        <f t="shared" si="1961"/>
        <v>0</v>
      </c>
      <c r="ER514" s="375">
        <f t="shared" si="1962"/>
        <v>0</v>
      </c>
      <c r="ES514" s="375">
        <f t="shared" si="1963"/>
        <v>1</v>
      </c>
      <c r="ET514" s="375">
        <f t="shared" si="1964"/>
        <v>0</v>
      </c>
      <c r="EU514" s="375">
        <f t="shared" si="1965"/>
        <v>0</v>
      </c>
      <c r="EV514" s="375">
        <f t="shared" si="1966"/>
        <v>1</v>
      </c>
      <c r="EW514" s="375">
        <f t="shared" si="1967"/>
        <v>0</v>
      </c>
      <c r="EX514" s="375">
        <f t="shared" si="1968"/>
        <v>0</v>
      </c>
      <c r="EY514" s="375">
        <f t="shared" si="1969"/>
        <v>1</v>
      </c>
      <c r="EZ514" s="375">
        <f t="shared" si="1970"/>
        <v>0</v>
      </c>
      <c r="FA514" s="375">
        <f t="shared" si="1971"/>
        <v>0</v>
      </c>
      <c r="FB514" s="375">
        <f t="shared" si="1972"/>
        <v>1</v>
      </c>
      <c r="FC514" s="375">
        <f t="shared" si="1973"/>
        <v>0</v>
      </c>
      <c r="FD514" s="375">
        <f t="shared" si="1974"/>
        <v>0</v>
      </c>
      <c r="FE514" s="376"/>
      <c r="FF514" s="372"/>
      <c r="FG514" s="372"/>
      <c r="FH514" s="372"/>
      <c r="FI514" s="372"/>
      <c r="FJ514" s="372"/>
      <c r="FK514" s="372"/>
      <c r="FL514" s="372"/>
      <c r="FM514" s="372"/>
      <c r="FN514" s="372"/>
      <c r="FO514" s="372"/>
      <c r="FP514" s="372"/>
      <c r="FQ514" s="372"/>
      <c r="FR514" s="372"/>
      <c r="FS514" s="372"/>
      <c r="FT514" s="372"/>
      <c r="FU514" s="372"/>
      <c r="FV514" s="372"/>
      <c r="FW514" s="372"/>
      <c r="FX514" s="372"/>
      <c r="FY514" s="372"/>
      <c r="FZ514" s="372"/>
      <c r="GA514" s="372"/>
      <c r="GB514" s="372"/>
      <c r="GC514" s="372"/>
      <c r="GD514" s="372"/>
      <c r="GE514" s="372"/>
      <c r="GF514" s="372"/>
      <c r="GG514" s="372"/>
      <c r="GH514" s="372"/>
      <c r="GI514" s="372"/>
      <c r="GJ514" s="372"/>
      <c r="GK514" s="372"/>
      <c r="GL514" s="372"/>
      <c r="GM514" s="372"/>
      <c r="GN514" s="372"/>
      <c r="GO514" s="372"/>
      <c r="GP514" s="372"/>
      <c r="GQ514" s="372"/>
      <c r="GR514" s="372"/>
      <c r="GS514" s="372"/>
      <c r="GT514" s="372"/>
      <c r="GU514" s="372"/>
      <c r="GV514" s="372"/>
      <c r="GW514" s="372"/>
      <c r="GX514" s="372"/>
      <c r="GY514" s="372"/>
      <c r="GZ514" s="372"/>
      <c r="HA514" s="372"/>
      <c r="HB514" s="372"/>
      <c r="HC514" s="372"/>
    </row>
    <row r="515" spans="1:211" s="373" customFormat="1" ht="15" hidden="1" customHeight="1" outlineLevel="1" x14ac:dyDescent="0.2">
      <c r="A515" s="366">
        <f>SWDATA!O500</f>
        <v>0</v>
      </c>
      <c r="B515" s="366">
        <f>SWDATA!M500</f>
        <v>0</v>
      </c>
      <c r="C515" s="351">
        <f>IF(AND(SWDATA!M500=1,SWDATA!Q500="promotions"),SWDATA!P500,0)</f>
        <v>0</v>
      </c>
      <c r="D515" s="367">
        <f>ROW(SWDATA!M500)</f>
        <v>500</v>
      </c>
      <c r="E515" s="368">
        <f t="shared" si="1991"/>
        <v>0</v>
      </c>
      <c r="F515" s="369">
        <f t="shared" si="1978"/>
        <v>1</v>
      </c>
      <c r="G515" s="366" t="str">
        <f t="shared" si="1979"/>
        <v/>
      </c>
      <c r="H515" s="370"/>
      <c r="J515" s="238">
        <f t="shared" si="1980"/>
        <v>0</v>
      </c>
      <c r="K515" s="239" t="str">
        <f t="shared" si="1981"/>
        <v/>
      </c>
      <c r="L515" s="342"/>
      <c r="M515" s="345"/>
      <c r="N515" s="340" t="str">
        <f>IF(LEN(SWDATA!F500)=0,"",N514)</f>
        <v/>
      </c>
      <c r="O515" s="296" t="str">
        <f>IF(LEN(SWDATA!G500)=0,"",O514)</f>
        <v/>
      </c>
      <c r="P515" s="297" t="str">
        <f>IF(LEN(SWDATA!C500)=0,"",SWDATA!C500)</f>
        <v/>
      </c>
      <c r="Q515" s="312" t="str">
        <f t="shared" si="1982"/>
        <v/>
      </c>
      <c r="R515" s="223" t="s">
        <v>261</v>
      </c>
      <c r="S515" s="224"/>
      <c r="T515" s="224"/>
      <c r="U515" s="264" t="s">
        <v>597</v>
      </c>
      <c r="V515" s="205" t="s">
        <v>221</v>
      </c>
      <c r="W515" s="266">
        <f>IF(OR(Is_Loading,LEN($A515)=0),"",SWDATA!P500)</f>
        <v>0</v>
      </c>
      <c r="X515" s="267">
        <f>IF(OR(Is_Loading,LEN($A515)=0),"",SWDATA!Q500)</f>
        <v>0</v>
      </c>
      <c r="Y515" s="267">
        <f>IF(OR(Is_Loading,LEN($A515)=0),"",SWDATA!R500)</f>
        <v>0</v>
      </c>
      <c r="Z515" s="266" t="str">
        <f t="shared" si="1975"/>
        <v/>
      </c>
      <c r="AA515" s="266">
        <f>IF(OR(Is_Loading,LEN($A515)=0),"",SWDATA!T500)</f>
        <v>0</v>
      </c>
      <c r="AB515" s="267">
        <f>IF(OR(Is_Loading,LEN($A515)=0),"",SWDATA!U500)</f>
        <v>0</v>
      </c>
      <c r="AC515" s="267">
        <f>IF(OR(Is_Loading,LEN($A515)=0),"",SWDATA!V500)</f>
        <v>0</v>
      </c>
      <c r="AD515" s="266" t="str">
        <f t="shared" si="1983"/>
        <v/>
      </c>
      <c r="AE515" s="266">
        <f>IF(OR(Is_Loading,LEN($A515)=0),"",SWDATA!X500)</f>
        <v>0</v>
      </c>
      <c r="AF515" s="267">
        <f>IF(OR(Is_Loading,LEN($A515)=0),"",SWDATA!Y500)</f>
        <v>0</v>
      </c>
      <c r="AG515" s="267">
        <f>IF(OR(Is_Loading,LEN($A515)=0),"",SWDATA!Z500)</f>
        <v>0</v>
      </c>
      <c r="AH515" s="266" t="str">
        <f t="shared" si="1984"/>
        <v/>
      </c>
      <c r="AI515" s="266">
        <f>IF(OR(Is_Loading,LEN($A515)=0),"",SWDATA!AB500)</f>
        <v>0</v>
      </c>
      <c r="AJ515" s="267">
        <f>IF(OR(Is_Loading,LEN($A515)=0),"",SWDATA!AC500)</f>
        <v>0</v>
      </c>
      <c r="AK515" s="267">
        <f>IF(OR(Is_Loading,LEN($A515)=0),"",SWDATA!AD500)</f>
        <v>0</v>
      </c>
      <c r="AL515" s="266" t="str">
        <f t="shared" si="1985"/>
        <v/>
      </c>
      <c r="AM515" s="266">
        <f>IF(OR(Is_Loading,LEN($A515)=0),"",SWDATA!AF500)</f>
        <v>0</v>
      </c>
      <c r="AN515" s="267">
        <f>IF(OR(Is_Loading,LEN($A515)=0),"",SWDATA!AG500)</f>
        <v>0</v>
      </c>
      <c r="AO515" s="323">
        <f>IF(OR(Is_Loading,LEN($A515)=0),"",SWDATA!AH500)</f>
        <v>0</v>
      </c>
      <c r="AP515" s="320" t="str">
        <f t="shared" si="1986"/>
        <v/>
      </c>
      <c r="AQ515" s="266">
        <f>IF(OR(Is_Loading,LEN($A515)=0),"",SWDATA!AJ500)</f>
        <v>0</v>
      </c>
      <c r="AR515" s="267">
        <f>IF(OR(Is_Loading,LEN($A515)=0),"",SWDATA!AK500)</f>
        <v>0</v>
      </c>
      <c r="AS515" s="267">
        <f>IF(OR(Is_Loading,LEN($A515)=0),"",SWDATA!AL500)</f>
        <v>0</v>
      </c>
      <c r="AT515" s="266" t="str">
        <f t="shared" si="1987"/>
        <v/>
      </c>
      <c r="AU515" s="266">
        <f>IF(OR(Is_Loading,LEN($A515)=0),"",SWDATA!AN500)</f>
        <v>0</v>
      </c>
      <c r="AV515" s="267">
        <f>IF(OR(Is_Loading,LEN($A515)=0),"",SWDATA!AO500)</f>
        <v>0</v>
      </c>
      <c r="AW515" s="267">
        <f>IF(OR(Is_Loading,LEN($A515)=0),"",SWDATA!AP500)</f>
        <v>0</v>
      </c>
      <c r="AX515" s="266" t="str">
        <f t="shared" si="1988"/>
        <v/>
      </c>
      <c r="AY515" s="266">
        <f>IF(OR(Is_Loading,LEN($A515)=0),"",SWDATA!AR500)</f>
        <v>0</v>
      </c>
      <c r="AZ515" s="267">
        <f>IF(OR(Is_Loading,LEN($A515)=0),"",SWDATA!AS500)</f>
        <v>0</v>
      </c>
      <c r="BA515" s="267">
        <f>IF(OR(Is_Loading,LEN($A515)=0),"",SWDATA!AT500)</f>
        <v>0</v>
      </c>
      <c r="BB515" s="266" t="str">
        <f t="shared" si="1989"/>
        <v/>
      </c>
      <c r="BC515" s="266">
        <f>IF(OR(Is_Loading,LEN($A515)=0),"",SWDATA!AV500)</f>
        <v>0</v>
      </c>
      <c r="BD515" s="267">
        <f>IF(OR(Is_Loading,LEN($A515)=0),"",SWDATA!AW500)</f>
        <v>0</v>
      </c>
      <c r="BE515" s="323">
        <f>IF(OR(Is_Loading,LEN($A515)=0),"",SWDATA!AX500)</f>
        <v>0</v>
      </c>
      <c r="BF515" s="320" t="str">
        <f t="shared" si="1990"/>
        <v/>
      </c>
      <c r="BG515" s="11"/>
      <c r="BH515" s="11"/>
      <c r="BI515" s="11"/>
      <c r="BJ515" s="11"/>
      <c r="BK515" s="11"/>
      <c r="BL515" s="11"/>
      <c r="BM515" s="11"/>
      <c r="BN515" s="11"/>
      <c r="BO515" s="11"/>
      <c r="BP515" s="11"/>
      <c r="BQ515" s="11"/>
      <c r="BR515" s="11"/>
      <c r="BS515" s="11"/>
      <c r="BT515" s="11"/>
      <c r="BU515" s="11"/>
      <c r="BV515" s="11"/>
      <c r="BW515" s="11"/>
      <c r="BX515" s="11"/>
      <c r="BY515" s="11"/>
      <c r="BZ515" s="11"/>
      <c r="CA515" s="11"/>
      <c r="CB515" s="11"/>
      <c r="CC515" s="11"/>
      <c r="CD515" s="11"/>
      <c r="CE515" s="11"/>
      <c r="CF515" s="11"/>
      <c r="CG515" s="11"/>
      <c r="CH515" s="11"/>
      <c r="CI515" s="11"/>
      <c r="CJ515" s="11"/>
      <c r="CK515" s="11"/>
      <c r="CL515" s="11"/>
      <c r="CM515" s="11"/>
      <c r="CN515" s="351"/>
      <c r="CO515" s="351"/>
      <c r="CP515" s="351"/>
      <c r="CQ515" s="351"/>
      <c r="CR515" s="351"/>
      <c r="CS515" s="351"/>
      <c r="CT515" s="351"/>
      <c r="CU515" s="351"/>
      <c r="CV515" s="351"/>
      <c r="CW515" s="351"/>
      <c r="CX515" s="351"/>
      <c r="CY515" s="351"/>
      <c r="CZ515" s="351"/>
      <c r="DA515" s="351"/>
      <c r="DB515" s="351"/>
      <c r="DC515" s="351"/>
      <c r="DD515" s="351"/>
      <c r="DE515" s="351"/>
      <c r="DF515" s="351"/>
      <c r="DG515" s="351"/>
      <c r="DH515" s="351"/>
      <c r="DI515" s="351"/>
      <c r="DJ515" s="351"/>
      <c r="DK515" s="351"/>
      <c r="DL515" s="351"/>
      <c r="DM515" s="351"/>
      <c r="DN515" s="351"/>
      <c r="DS515" s="372"/>
      <c r="DT515" s="374"/>
      <c r="DU515" s="375"/>
      <c r="DV515" s="375"/>
      <c r="DW515" s="375"/>
      <c r="DX515" s="375">
        <v>1</v>
      </c>
      <c r="DY515" s="375">
        <f t="shared" si="1943"/>
        <v>0</v>
      </c>
      <c r="DZ515" s="375">
        <f t="shared" si="1944"/>
        <v>0</v>
      </c>
      <c r="EA515" s="375">
        <f t="shared" si="1945"/>
        <v>1</v>
      </c>
      <c r="EB515" s="375">
        <f t="shared" si="1946"/>
        <v>0</v>
      </c>
      <c r="EC515" s="375">
        <f t="shared" si="1947"/>
        <v>0</v>
      </c>
      <c r="ED515" s="375">
        <f t="shared" si="1948"/>
        <v>1</v>
      </c>
      <c r="EE515" s="375">
        <f t="shared" si="1949"/>
        <v>0</v>
      </c>
      <c r="EF515" s="375">
        <f t="shared" si="1950"/>
        <v>0</v>
      </c>
      <c r="EG515" s="375">
        <f t="shared" si="1951"/>
        <v>1</v>
      </c>
      <c r="EH515" s="375">
        <f t="shared" si="1952"/>
        <v>0</v>
      </c>
      <c r="EI515" s="375">
        <f t="shared" si="1953"/>
        <v>0</v>
      </c>
      <c r="EJ515" s="375">
        <f t="shared" si="1954"/>
        <v>1</v>
      </c>
      <c r="EK515" s="375">
        <f t="shared" si="1955"/>
        <v>0</v>
      </c>
      <c r="EL515" s="375">
        <f t="shared" si="1956"/>
        <v>0</v>
      </c>
      <c r="EM515" s="375">
        <f t="shared" si="1957"/>
        <v>1</v>
      </c>
      <c r="EN515" s="375">
        <f t="shared" si="1958"/>
        <v>0</v>
      </c>
      <c r="EO515" s="375">
        <f t="shared" si="1959"/>
        <v>0</v>
      </c>
      <c r="EP515" s="375">
        <f t="shared" si="1960"/>
        <v>1</v>
      </c>
      <c r="EQ515" s="375">
        <f t="shared" si="1961"/>
        <v>0</v>
      </c>
      <c r="ER515" s="375">
        <f t="shared" si="1962"/>
        <v>0</v>
      </c>
      <c r="ES515" s="375">
        <f t="shared" si="1963"/>
        <v>1</v>
      </c>
      <c r="ET515" s="375">
        <f t="shared" si="1964"/>
        <v>0</v>
      </c>
      <c r="EU515" s="375">
        <f t="shared" si="1965"/>
        <v>0</v>
      </c>
      <c r="EV515" s="375">
        <f t="shared" si="1966"/>
        <v>1</v>
      </c>
      <c r="EW515" s="375">
        <f t="shared" si="1967"/>
        <v>0</v>
      </c>
      <c r="EX515" s="375">
        <f t="shared" si="1968"/>
        <v>0</v>
      </c>
      <c r="EY515" s="375">
        <f t="shared" si="1969"/>
        <v>1</v>
      </c>
      <c r="EZ515" s="375">
        <f t="shared" si="1970"/>
        <v>0</v>
      </c>
      <c r="FA515" s="375">
        <f t="shared" si="1971"/>
        <v>0</v>
      </c>
      <c r="FB515" s="375">
        <f t="shared" si="1972"/>
        <v>1</v>
      </c>
      <c r="FC515" s="375">
        <f t="shared" si="1973"/>
        <v>0</v>
      </c>
      <c r="FD515" s="375">
        <f t="shared" si="1974"/>
        <v>0</v>
      </c>
      <c r="FE515" s="376"/>
      <c r="FF515" s="372"/>
      <c r="FG515" s="372"/>
      <c r="FH515" s="372"/>
      <c r="FI515" s="372"/>
      <c r="FJ515" s="372"/>
      <c r="FK515" s="372"/>
      <c r="FL515" s="372"/>
      <c r="FM515" s="372"/>
      <c r="FN515" s="372"/>
      <c r="FO515" s="372"/>
      <c r="FP515" s="372"/>
      <c r="FQ515" s="372"/>
      <c r="FR515" s="372"/>
      <c r="FS515" s="372"/>
      <c r="FT515" s="372"/>
      <c r="FU515" s="372"/>
      <c r="FV515" s="372"/>
      <c r="FW515" s="372"/>
      <c r="FX515" s="372"/>
      <c r="FY515" s="372"/>
      <c r="FZ515" s="372"/>
      <c r="GA515" s="372"/>
      <c r="GB515" s="372"/>
      <c r="GC515" s="372"/>
      <c r="GD515" s="372"/>
      <c r="GE515" s="372"/>
      <c r="GF515" s="372"/>
      <c r="GG515" s="372"/>
      <c r="GH515" s="372"/>
      <c r="GI515" s="372"/>
      <c r="GJ515" s="372"/>
      <c r="GK515" s="372"/>
      <c r="GL515" s="372"/>
      <c r="GM515" s="372"/>
      <c r="GN515" s="372"/>
      <c r="GO515" s="372"/>
      <c r="GP515" s="372"/>
      <c r="GQ515" s="372"/>
      <c r="GR515" s="372"/>
      <c r="GS515" s="372"/>
      <c r="GT515" s="372"/>
      <c r="GU515" s="372"/>
      <c r="GV515" s="372"/>
      <c r="GW515" s="372"/>
      <c r="GX515" s="372"/>
      <c r="GY515" s="372"/>
      <c r="GZ515" s="372"/>
      <c r="HA515" s="372"/>
      <c r="HB515" s="372"/>
      <c r="HC515" s="372"/>
    </row>
    <row r="516" spans="1:211" s="373" customFormat="1" ht="15" hidden="1" customHeight="1" outlineLevel="1" x14ac:dyDescent="0.2">
      <c r="A516" s="366">
        <f>SWDATA!O501</f>
        <v>0</v>
      </c>
      <c r="B516" s="366">
        <f>SWDATA!M501</f>
        <v>0</v>
      </c>
      <c r="C516" s="351">
        <f>IF(AND(SWDATA!M501=1,SWDATA!Q501="promotions"),SWDATA!P501,0)</f>
        <v>0</v>
      </c>
      <c r="D516" s="367">
        <f>ROW(SWDATA!M501)</f>
        <v>501</v>
      </c>
      <c r="E516" s="368">
        <f t="shared" si="1991"/>
        <v>0</v>
      </c>
      <c r="F516" s="369">
        <f t="shared" si="1978"/>
        <v>1</v>
      </c>
      <c r="G516" s="366" t="str">
        <f t="shared" si="1979"/>
        <v/>
      </c>
      <c r="H516" s="370"/>
      <c r="J516" s="238">
        <f t="shared" si="1980"/>
        <v>0</v>
      </c>
      <c r="K516" s="239" t="str">
        <f t="shared" si="1981"/>
        <v/>
      </c>
      <c r="L516" s="342"/>
      <c r="M516" s="345"/>
      <c r="N516" s="340" t="str">
        <f>IF(LEN(SWDATA!F501)=0,"",N515)</f>
        <v/>
      </c>
      <c r="O516" s="296" t="str">
        <f>IF(LEN(SWDATA!G501)=0,"",O515)</f>
        <v/>
      </c>
      <c r="P516" s="297" t="str">
        <f>IF(LEN(SWDATA!C501)=0,"",SWDATA!C501)</f>
        <v/>
      </c>
      <c r="Q516" s="312" t="str">
        <f t="shared" si="1982"/>
        <v/>
      </c>
      <c r="R516" s="223" t="s">
        <v>261</v>
      </c>
      <c r="S516" s="224"/>
      <c r="T516" s="224"/>
      <c r="U516" s="264" t="s">
        <v>599</v>
      </c>
      <c r="V516" s="205" t="s">
        <v>221</v>
      </c>
      <c r="W516" s="266">
        <f>IF(OR(Is_Loading,LEN($A516)=0),"",SWDATA!P501)</f>
        <v>0</v>
      </c>
      <c r="X516" s="267">
        <f>IF(OR(Is_Loading,LEN($A516)=0),"",SWDATA!Q501)</f>
        <v>0</v>
      </c>
      <c r="Y516" s="267">
        <f>IF(OR(Is_Loading,LEN($A516)=0),"",SWDATA!R501)</f>
        <v>0</v>
      </c>
      <c r="Z516" s="266" t="str">
        <f t="shared" si="1975"/>
        <v/>
      </c>
      <c r="AA516" s="266">
        <f>IF(OR(Is_Loading,LEN($A516)=0),"",SWDATA!T501)</f>
        <v>0</v>
      </c>
      <c r="AB516" s="267">
        <f>IF(OR(Is_Loading,LEN($A516)=0),"",SWDATA!U501)</f>
        <v>0</v>
      </c>
      <c r="AC516" s="267">
        <f>IF(OR(Is_Loading,LEN($A516)=0),"",SWDATA!V501)</f>
        <v>0</v>
      </c>
      <c r="AD516" s="266" t="str">
        <f t="shared" si="1983"/>
        <v/>
      </c>
      <c r="AE516" s="266">
        <f>IF(OR(Is_Loading,LEN($A516)=0),"",SWDATA!X501)</f>
        <v>0</v>
      </c>
      <c r="AF516" s="267">
        <f>IF(OR(Is_Loading,LEN($A516)=0),"",SWDATA!Y501)</f>
        <v>0</v>
      </c>
      <c r="AG516" s="267">
        <f>IF(OR(Is_Loading,LEN($A516)=0),"",SWDATA!Z501)</f>
        <v>0</v>
      </c>
      <c r="AH516" s="266" t="str">
        <f t="shared" si="1984"/>
        <v/>
      </c>
      <c r="AI516" s="266">
        <f>IF(OR(Is_Loading,LEN($A516)=0),"",SWDATA!AB501)</f>
        <v>0</v>
      </c>
      <c r="AJ516" s="267">
        <f>IF(OR(Is_Loading,LEN($A516)=0),"",SWDATA!AC501)</f>
        <v>0</v>
      </c>
      <c r="AK516" s="267">
        <f>IF(OR(Is_Loading,LEN($A516)=0),"",SWDATA!AD501)</f>
        <v>0</v>
      </c>
      <c r="AL516" s="266" t="str">
        <f t="shared" si="1985"/>
        <v/>
      </c>
      <c r="AM516" s="266">
        <f>IF(OR(Is_Loading,LEN($A516)=0),"",SWDATA!AF501)</f>
        <v>0</v>
      </c>
      <c r="AN516" s="267">
        <f>IF(OR(Is_Loading,LEN($A516)=0),"",SWDATA!AG501)</f>
        <v>0</v>
      </c>
      <c r="AO516" s="323">
        <f>IF(OR(Is_Loading,LEN($A516)=0),"",SWDATA!AH501)</f>
        <v>0</v>
      </c>
      <c r="AP516" s="320" t="str">
        <f t="shared" si="1986"/>
        <v/>
      </c>
      <c r="AQ516" s="266">
        <f>IF(OR(Is_Loading,LEN($A516)=0),"",SWDATA!AJ501)</f>
        <v>0</v>
      </c>
      <c r="AR516" s="267">
        <f>IF(OR(Is_Loading,LEN($A516)=0),"",SWDATA!AK501)</f>
        <v>0</v>
      </c>
      <c r="AS516" s="267">
        <f>IF(OR(Is_Loading,LEN($A516)=0),"",SWDATA!AL501)</f>
        <v>0</v>
      </c>
      <c r="AT516" s="266" t="str">
        <f t="shared" si="1987"/>
        <v/>
      </c>
      <c r="AU516" s="266">
        <f>IF(OR(Is_Loading,LEN($A516)=0),"",SWDATA!AN501)</f>
        <v>0</v>
      </c>
      <c r="AV516" s="267">
        <f>IF(OR(Is_Loading,LEN($A516)=0),"",SWDATA!AO501)</f>
        <v>0</v>
      </c>
      <c r="AW516" s="267">
        <f>IF(OR(Is_Loading,LEN($A516)=0),"",SWDATA!AP501)</f>
        <v>0</v>
      </c>
      <c r="AX516" s="266" t="str">
        <f t="shared" si="1988"/>
        <v/>
      </c>
      <c r="AY516" s="266">
        <f>IF(OR(Is_Loading,LEN($A516)=0),"",SWDATA!AR501)</f>
        <v>0</v>
      </c>
      <c r="AZ516" s="267">
        <f>IF(OR(Is_Loading,LEN($A516)=0),"",SWDATA!AS501)</f>
        <v>0</v>
      </c>
      <c r="BA516" s="267">
        <f>IF(OR(Is_Loading,LEN($A516)=0),"",SWDATA!AT501)</f>
        <v>0</v>
      </c>
      <c r="BB516" s="266" t="str">
        <f t="shared" si="1989"/>
        <v/>
      </c>
      <c r="BC516" s="266">
        <f>IF(OR(Is_Loading,LEN($A516)=0),"",SWDATA!AV501)</f>
        <v>0</v>
      </c>
      <c r="BD516" s="267">
        <f>IF(OR(Is_Loading,LEN($A516)=0),"",SWDATA!AW501)</f>
        <v>0</v>
      </c>
      <c r="BE516" s="323">
        <f>IF(OR(Is_Loading,LEN($A516)=0),"",SWDATA!AX501)</f>
        <v>0</v>
      </c>
      <c r="BF516" s="320" t="str">
        <f t="shared" si="1990"/>
        <v/>
      </c>
      <c r="BG516" s="11"/>
      <c r="BH516" s="11"/>
      <c r="BI516" s="11"/>
      <c r="BJ516" s="11"/>
      <c r="BK516" s="11"/>
      <c r="BL516" s="11"/>
      <c r="BM516" s="11"/>
      <c r="BN516" s="11"/>
      <c r="BO516" s="11"/>
      <c r="BP516" s="11"/>
      <c r="BQ516" s="11"/>
      <c r="BR516" s="11"/>
      <c r="BS516" s="11"/>
      <c r="BT516" s="11"/>
      <c r="BU516" s="11"/>
      <c r="BV516" s="11"/>
      <c r="BW516" s="11"/>
      <c r="BX516" s="11"/>
      <c r="BY516" s="11"/>
      <c r="BZ516" s="11"/>
      <c r="CA516" s="11"/>
      <c r="CB516" s="11"/>
      <c r="CC516" s="11"/>
      <c r="CD516" s="11"/>
      <c r="CE516" s="11"/>
      <c r="CF516" s="11"/>
      <c r="CG516" s="11"/>
      <c r="CH516" s="11"/>
      <c r="CI516" s="11"/>
      <c r="CJ516" s="11"/>
      <c r="CK516" s="11"/>
      <c r="CL516" s="11"/>
      <c r="CM516" s="11"/>
      <c r="CN516" s="351"/>
      <c r="CO516" s="351"/>
      <c r="CP516" s="351"/>
      <c r="CQ516" s="351"/>
      <c r="CR516" s="351"/>
      <c r="CS516" s="351"/>
      <c r="CT516" s="351"/>
      <c r="CU516" s="351"/>
      <c r="CV516" s="351"/>
      <c r="CW516" s="351"/>
      <c r="CX516" s="351"/>
      <c r="CY516" s="351"/>
      <c r="CZ516" s="351"/>
      <c r="DA516" s="351"/>
      <c r="DB516" s="351"/>
      <c r="DC516" s="351"/>
      <c r="DD516" s="351"/>
      <c r="DE516" s="351"/>
      <c r="DF516" s="351"/>
      <c r="DG516" s="351"/>
      <c r="DH516" s="351"/>
      <c r="DI516" s="351"/>
      <c r="DJ516" s="351"/>
      <c r="DK516" s="351"/>
      <c r="DL516" s="351"/>
      <c r="DM516" s="351"/>
      <c r="DN516" s="351"/>
      <c r="DS516" s="372"/>
      <c r="DT516" s="374"/>
      <c r="DU516" s="375"/>
      <c r="DV516" s="375"/>
      <c r="DW516" s="375"/>
      <c r="DX516" s="375">
        <v>1</v>
      </c>
      <c r="DY516" s="375">
        <f t="shared" si="1943"/>
        <v>0</v>
      </c>
      <c r="DZ516" s="375">
        <f t="shared" si="1944"/>
        <v>0</v>
      </c>
      <c r="EA516" s="375">
        <f t="shared" si="1945"/>
        <v>1</v>
      </c>
      <c r="EB516" s="375">
        <f t="shared" si="1946"/>
        <v>0</v>
      </c>
      <c r="EC516" s="375">
        <f t="shared" si="1947"/>
        <v>0</v>
      </c>
      <c r="ED516" s="375">
        <f t="shared" si="1948"/>
        <v>1</v>
      </c>
      <c r="EE516" s="375">
        <f t="shared" si="1949"/>
        <v>0</v>
      </c>
      <c r="EF516" s="375">
        <f t="shared" si="1950"/>
        <v>0</v>
      </c>
      <c r="EG516" s="375">
        <f t="shared" si="1951"/>
        <v>1</v>
      </c>
      <c r="EH516" s="375">
        <f t="shared" si="1952"/>
        <v>0</v>
      </c>
      <c r="EI516" s="375">
        <f t="shared" si="1953"/>
        <v>0</v>
      </c>
      <c r="EJ516" s="375">
        <f t="shared" si="1954"/>
        <v>1</v>
      </c>
      <c r="EK516" s="375">
        <f t="shared" si="1955"/>
        <v>0</v>
      </c>
      <c r="EL516" s="375">
        <f t="shared" si="1956"/>
        <v>0</v>
      </c>
      <c r="EM516" s="375">
        <f t="shared" si="1957"/>
        <v>1</v>
      </c>
      <c r="EN516" s="375">
        <f t="shared" si="1958"/>
        <v>0</v>
      </c>
      <c r="EO516" s="375">
        <f t="shared" si="1959"/>
        <v>0</v>
      </c>
      <c r="EP516" s="375">
        <f t="shared" si="1960"/>
        <v>1</v>
      </c>
      <c r="EQ516" s="375">
        <f t="shared" si="1961"/>
        <v>0</v>
      </c>
      <c r="ER516" s="375">
        <f t="shared" si="1962"/>
        <v>0</v>
      </c>
      <c r="ES516" s="375">
        <f t="shared" si="1963"/>
        <v>1</v>
      </c>
      <c r="ET516" s="375">
        <f t="shared" si="1964"/>
        <v>0</v>
      </c>
      <c r="EU516" s="375">
        <f t="shared" si="1965"/>
        <v>0</v>
      </c>
      <c r="EV516" s="375">
        <f t="shared" si="1966"/>
        <v>1</v>
      </c>
      <c r="EW516" s="375">
        <f t="shared" si="1967"/>
        <v>0</v>
      </c>
      <c r="EX516" s="375">
        <f t="shared" si="1968"/>
        <v>0</v>
      </c>
      <c r="EY516" s="375">
        <f t="shared" si="1969"/>
        <v>1</v>
      </c>
      <c r="EZ516" s="375">
        <f t="shared" si="1970"/>
        <v>0</v>
      </c>
      <c r="FA516" s="375">
        <f t="shared" si="1971"/>
        <v>0</v>
      </c>
      <c r="FB516" s="375">
        <f t="shared" si="1972"/>
        <v>1</v>
      </c>
      <c r="FC516" s="375">
        <f t="shared" si="1973"/>
        <v>0</v>
      </c>
      <c r="FD516" s="375">
        <f t="shared" si="1974"/>
        <v>0</v>
      </c>
      <c r="FE516" s="376"/>
      <c r="FF516" s="372"/>
      <c r="FG516" s="372"/>
      <c r="FH516" s="372"/>
      <c r="FI516" s="372"/>
      <c r="FJ516" s="372"/>
      <c r="FK516" s="372"/>
      <c r="FL516" s="372"/>
      <c r="FM516" s="372"/>
      <c r="FN516" s="372"/>
      <c r="FO516" s="372"/>
      <c r="FP516" s="372"/>
      <c r="FQ516" s="372"/>
      <c r="FR516" s="372"/>
      <c r="FS516" s="372"/>
      <c r="FT516" s="372"/>
      <c r="FU516" s="372"/>
      <c r="FV516" s="372"/>
      <c r="FW516" s="372"/>
      <c r="FX516" s="372"/>
      <c r="FY516" s="372"/>
      <c r="FZ516" s="372"/>
      <c r="GA516" s="372"/>
      <c r="GB516" s="372"/>
      <c r="GC516" s="372"/>
      <c r="GD516" s="372"/>
      <c r="GE516" s="372"/>
      <c r="GF516" s="372"/>
      <c r="GG516" s="372"/>
      <c r="GH516" s="372"/>
      <c r="GI516" s="372"/>
      <c r="GJ516" s="372"/>
      <c r="GK516" s="372"/>
      <c r="GL516" s="372"/>
      <c r="GM516" s="372"/>
      <c r="GN516" s="372"/>
      <c r="GO516" s="372"/>
      <c r="GP516" s="372"/>
      <c r="GQ516" s="372"/>
      <c r="GR516" s="372"/>
      <c r="GS516" s="372"/>
      <c r="GT516" s="372"/>
      <c r="GU516" s="372"/>
      <c r="GV516" s="372"/>
      <c r="GW516" s="372"/>
      <c r="GX516" s="372"/>
      <c r="GY516" s="372"/>
      <c r="GZ516" s="372"/>
      <c r="HA516" s="372"/>
      <c r="HB516" s="372"/>
      <c r="HC516" s="372"/>
    </row>
    <row r="517" spans="1:211" s="373" customFormat="1" ht="15" hidden="1" customHeight="1" outlineLevel="1" x14ac:dyDescent="0.2">
      <c r="A517" s="366">
        <f>SWDATA!O502</f>
        <v>0</v>
      </c>
      <c r="B517" s="366">
        <f>SWDATA!M502</f>
        <v>0</v>
      </c>
      <c r="C517" s="351">
        <f>IF(AND(SWDATA!M502=1,SWDATA!Q502="promotions"),SWDATA!P502,0)</f>
        <v>0</v>
      </c>
      <c r="D517" s="367">
        <f>ROW(SWDATA!M502)</f>
        <v>502</v>
      </c>
      <c r="E517" s="368">
        <f t="shared" si="1991"/>
        <v>0</v>
      </c>
      <c r="F517" s="369">
        <f t="shared" si="1978"/>
        <v>1</v>
      </c>
      <c r="G517" s="366" t="str">
        <f t="shared" si="1979"/>
        <v/>
      </c>
      <c r="H517" s="370"/>
      <c r="J517" s="238">
        <f t="shared" si="1980"/>
        <v>0</v>
      </c>
      <c r="K517" s="239" t="str">
        <f t="shared" si="1981"/>
        <v/>
      </c>
      <c r="L517" s="342"/>
      <c r="M517" s="345"/>
      <c r="N517" s="340" t="str">
        <f>IF(LEN(SWDATA!F502)=0,"",N516)</f>
        <v/>
      </c>
      <c r="O517" s="296" t="str">
        <f>IF(LEN(SWDATA!G502)=0,"",O516)</f>
        <v/>
      </c>
      <c r="P517" s="297" t="str">
        <f>IF(LEN(SWDATA!C502)=0,"",SWDATA!C502)</f>
        <v/>
      </c>
      <c r="Q517" s="312" t="str">
        <f t="shared" si="1982"/>
        <v/>
      </c>
      <c r="R517" s="223" t="s">
        <v>261</v>
      </c>
      <c r="S517" s="224"/>
      <c r="T517" s="224"/>
      <c r="U517" s="264" t="s">
        <v>600</v>
      </c>
      <c r="V517" s="205" t="s">
        <v>221</v>
      </c>
      <c r="W517" s="266">
        <f>IF(OR(Is_Loading,LEN($A517)=0),"",SWDATA!P502)</f>
        <v>0</v>
      </c>
      <c r="X517" s="267">
        <f>IF(OR(Is_Loading,LEN($A517)=0),"",SWDATA!Q502)</f>
        <v>0</v>
      </c>
      <c r="Y517" s="267">
        <f>IF(OR(Is_Loading,LEN($A517)=0),"",SWDATA!R502)</f>
        <v>0</v>
      </c>
      <c r="Z517" s="266" t="str">
        <f t="shared" si="1975"/>
        <v/>
      </c>
      <c r="AA517" s="266">
        <f>IF(OR(Is_Loading,LEN($A517)=0),"",SWDATA!T502)</f>
        <v>0</v>
      </c>
      <c r="AB517" s="267">
        <f>IF(OR(Is_Loading,LEN($A517)=0),"",SWDATA!U502)</f>
        <v>0</v>
      </c>
      <c r="AC517" s="267">
        <f>IF(OR(Is_Loading,LEN($A517)=0),"",SWDATA!V502)</f>
        <v>0</v>
      </c>
      <c r="AD517" s="266" t="str">
        <f t="shared" si="1983"/>
        <v/>
      </c>
      <c r="AE517" s="266">
        <f>IF(OR(Is_Loading,LEN($A517)=0),"",SWDATA!X502)</f>
        <v>0</v>
      </c>
      <c r="AF517" s="267">
        <f>IF(OR(Is_Loading,LEN($A517)=0),"",SWDATA!Y502)</f>
        <v>0</v>
      </c>
      <c r="AG517" s="267">
        <f>IF(OR(Is_Loading,LEN($A517)=0),"",SWDATA!Z502)</f>
        <v>0</v>
      </c>
      <c r="AH517" s="266" t="str">
        <f t="shared" si="1984"/>
        <v/>
      </c>
      <c r="AI517" s="266">
        <f>IF(OR(Is_Loading,LEN($A517)=0),"",SWDATA!AB502)</f>
        <v>0</v>
      </c>
      <c r="AJ517" s="267">
        <f>IF(OR(Is_Loading,LEN($A517)=0),"",SWDATA!AC502)</f>
        <v>0</v>
      </c>
      <c r="AK517" s="267">
        <f>IF(OR(Is_Loading,LEN($A517)=0),"",SWDATA!AD502)</f>
        <v>0</v>
      </c>
      <c r="AL517" s="266" t="str">
        <f t="shared" si="1985"/>
        <v/>
      </c>
      <c r="AM517" s="266">
        <f>IF(OR(Is_Loading,LEN($A517)=0),"",SWDATA!AF502)</f>
        <v>0</v>
      </c>
      <c r="AN517" s="267">
        <f>IF(OR(Is_Loading,LEN($A517)=0),"",SWDATA!AG502)</f>
        <v>0</v>
      </c>
      <c r="AO517" s="323">
        <f>IF(OR(Is_Loading,LEN($A517)=0),"",SWDATA!AH502)</f>
        <v>0</v>
      </c>
      <c r="AP517" s="320" t="str">
        <f t="shared" si="1986"/>
        <v/>
      </c>
      <c r="AQ517" s="266">
        <f>IF(OR(Is_Loading,LEN($A517)=0),"",SWDATA!AJ502)</f>
        <v>0</v>
      </c>
      <c r="AR517" s="267">
        <f>IF(OR(Is_Loading,LEN($A517)=0),"",SWDATA!AK502)</f>
        <v>0</v>
      </c>
      <c r="AS517" s="267">
        <f>IF(OR(Is_Loading,LEN($A517)=0),"",SWDATA!AL502)</f>
        <v>0</v>
      </c>
      <c r="AT517" s="266" t="str">
        <f t="shared" si="1987"/>
        <v/>
      </c>
      <c r="AU517" s="266">
        <f>IF(OR(Is_Loading,LEN($A517)=0),"",SWDATA!AN502)</f>
        <v>0</v>
      </c>
      <c r="AV517" s="267">
        <f>IF(OR(Is_Loading,LEN($A517)=0),"",SWDATA!AO502)</f>
        <v>0</v>
      </c>
      <c r="AW517" s="267">
        <f>IF(OR(Is_Loading,LEN($A517)=0),"",SWDATA!AP502)</f>
        <v>0</v>
      </c>
      <c r="AX517" s="266" t="str">
        <f t="shared" si="1988"/>
        <v/>
      </c>
      <c r="AY517" s="266">
        <f>IF(OR(Is_Loading,LEN($A517)=0),"",SWDATA!AR502)</f>
        <v>0</v>
      </c>
      <c r="AZ517" s="267">
        <f>IF(OR(Is_Loading,LEN($A517)=0),"",SWDATA!AS502)</f>
        <v>0</v>
      </c>
      <c r="BA517" s="267">
        <f>IF(OR(Is_Loading,LEN($A517)=0),"",SWDATA!AT502)</f>
        <v>0</v>
      </c>
      <c r="BB517" s="266" t="str">
        <f t="shared" si="1989"/>
        <v/>
      </c>
      <c r="BC517" s="266">
        <f>IF(OR(Is_Loading,LEN($A517)=0),"",SWDATA!AV502)</f>
        <v>0</v>
      </c>
      <c r="BD517" s="267">
        <f>IF(OR(Is_Loading,LEN($A517)=0),"",SWDATA!AW502)</f>
        <v>0</v>
      </c>
      <c r="BE517" s="323">
        <f>IF(OR(Is_Loading,LEN($A517)=0),"",SWDATA!AX502)</f>
        <v>0</v>
      </c>
      <c r="BF517" s="320" t="str">
        <f t="shared" si="1990"/>
        <v/>
      </c>
      <c r="BG517" s="11"/>
      <c r="BH517" s="11"/>
      <c r="BI517" s="11"/>
      <c r="BJ517" s="11"/>
      <c r="BK517" s="11"/>
      <c r="BL517" s="11"/>
      <c r="BM517" s="11"/>
      <c r="BN517" s="11"/>
      <c r="BO517" s="11"/>
      <c r="BP517" s="11"/>
      <c r="BQ517" s="11"/>
      <c r="BR517" s="11"/>
      <c r="BS517" s="11"/>
      <c r="BT517" s="11"/>
      <c r="BU517" s="11"/>
      <c r="BV517" s="11"/>
      <c r="BW517" s="11"/>
      <c r="BX517" s="11"/>
      <c r="BY517" s="11"/>
      <c r="BZ517" s="11"/>
      <c r="CA517" s="11"/>
      <c r="CB517" s="11"/>
      <c r="CC517" s="11"/>
      <c r="CD517" s="11"/>
      <c r="CE517" s="11"/>
      <c r="CF517" s="11"/>
      <c r="CG517" s="11"/>
      <c r="CH517" s="11"/>
      <c r="CI517" s="11"/>
      <c r="CJ517" s="11"/>
      <c r="CK517" s="11"/>
      <c r="CL517" s="11"/>
      <c r="CM517" s="11"/>
      <c r="CN517" s="351"/>
      <c r="CO517" s="351"/>
      <c r="CP517" s="351"/>
      <c r="CQ517" s="351"/>
      <c r="CR517" s="351"/>
      <c r="CS517" s="351"/>
      <c r="CT517" s="351"/>
      <c r="CU517" s="351"/>
      <c r="CV517" s="351"/>
      <c r="CW517" s="351"/>
      <c r="CX517" s="351"/>
      <c r="CY517" s="351"/>
      <c r="CZ517" s="351"/>
      <c r="DA517" s="351"/>
      <c r="DB517" s="351"/>
      <c r="DC517" s="351"/>
      <c r="DD517" s="351"/>
      <c r="DE517" s="351"/>
      <c r="DF517" s="351"/>
      <c r="DG517" s="351"/>
      <c r="DH517" s="351"/>
      <c r="DI517" s="351"/>
      <c r="DJ517" s="351"/>
      <c r="DK517" s="351"/>
      <c r="DL517" s="351"/>
      <c r="DM517" s="351"/>
      <c r="DN517" s="351"/>
      <c r="DS517" s="372"/>
      <c r="DT517" s="374"/>
      <c r="DU517" s="375"/>
      <c r="DV517" s="375"/>
      <c r="DW517" s="375"/>
      <c r="DX517" s="375">
        <v>1</v>
      </c>
      <c r="DY517" s="375">
        <f t="shared" si="1943"/>
        <v>0</v>
      </c>
      <c r="DZ517" s="375">
        <f t="shared" si="1944"/>
        <v>0</v>
      </c>
      <c r="EA517" s="375">
        <f t="shared" si="1945"/>
        <v>1</v>
      </c>
      <c r="EB517" s="375">
        <f t="shared" si="1946"/>
        <v>0</v>
      </c>
      <c r="EC517" s="375">
        <f t="shared" si="1947"/>
        <v>0</v>
      </c>
      <c r="ED517" s="375">
        <f t="shared" si="1948"/>
        <v>1</v>
      </c>
      <c r="EE517" s="375">
        <f t="shared" si="1949"/>
        <v>0</v>
      </c>
      <c r="EF517" s="375">
        <f t="shared" si="1950"/>
        <v>0</v>
      </c>
      <c r="EG517" s="375">
        <f t="shared" si="1951"/>
        <v>1</v>
      </c>
      <c r="EH517" s="375">
        <f t="shared" si="1952"/>
        <v>0</v>
      </c>
      <c r="EI517" s="375">
        <f t="shared" si="1953"/>
        <v>0</v>
      </c>
      <c r="EJ517" s="375">
        <f t="shared" si="1954"/>
        <v>1</v>
      </c>
      <c r="EK517" s="375">
        <f t="shared" si="1955"/>
        <v>0</v>
      </c>
      <c r="EL517" s="375">
        <f t="shared" si="1956"/>
        <v>0</v>
      </c>
      <c r="EM517" s="375">
        <f t="shared" si="1957"/>
        <v>1</v>
      </c>
      <c r="EN517" s="375">
        <f t="shared" si="1958"/>
        <v>0</v>
      </c>
      <c r="EO517" s="375">
        <f t="shared" si="1959"/>
        <v>0</v>
      </c>
      <c r="EP517" s="375">
        <f t="shared" si="1960"/>
        <v>1</v>
      </c>
      <c r="EQ517" s="375">
        <f t="shared" si="1961"/>
        <v>0</v>
      </c>
      <c r="ER517" s="375">
        <f t="shared" si="1962"/>
        <v>0</v>
      </c>
      <c r="ES517" s="375">
        <f t="shared" si="1963"/>
        <v>1</v>
      </c>
      <c r="ET517" s="375">
        <f t="shared" si="1964"/>
        <v>0</v>
      </c>
      <c r="EU517" s="375">
        <f t="shared" si="1965"/>
        <v>0</v>
      </c>
      <c r="EV517" s="375">
        <f t="shared" si="1966"/>
        <v>1</v>
      </c>
      <c r="EW517" s="375">
        <f t="shared" si="1967"/>
        <v>0</v>
      </c>
      <c r="EX517" s="375">
        <f t="shared" si="1968"/>
        <v>0</v>
      </c>
      <c r="EY517" s="375">
        <f t="shared" si="1969"/>
        <v>1</v>
      </c>
      <c r="EZ517" s="375">
        <f t="shared" si="1970"/>
        <v>0</v>
      </c>
      <c r="FA517" s="375">
        <f t="shared" si="1971"/>
        <v>0</v>
      </c>
      <c r="FB517" s="375">
        <f t="shared" si="1972"/>
        <v>1</v>
      </c>
      <c r="FC517" s="375">
        <f t="shared" si="1973"/>
        <v>0</v>
      </c>
      <c r="FD517" s="375">
        <f t="shared" si="1974"/>
        <v>0</v>
      </c>
      <c r="FE517" s="376"/>
      <c r="FF517" s="372"/>
      <c r="FG517" s="372"/>
      <c r="FH517" s="372"/>
      <c r="FI517" s="372"/>
      <c r="FJ517" s="372"/>
      <c r="FK517" s="372"/>
      <c r="FL517" s="372"/>
      <c r="FM517" s="372"/>
      <c r="FN517" s="372"/>
      <c r="FO517" s="372"/>
      <c r="FP517" s="372"/>
      <c r="FQ517" s="372"/>
      <c r="FR517" s="372"/>
      <c r="FS517" s="372"/>
      <c r="FT517" s="372"/>
      <c r="FU517" s="372"/>
      <c r="FV517" s="372"/>
      <c r="FW517" s="372"/>
      <c r="FX517" s="372"/>
      <c r="FY517" s="372"/>
      <c r="FZ517" s="372"/>
      <c r="GA517" s="372"/>
      <c r="GB517" s="372"/>
      <c r="GC517" s="372"/>
      <c r="GD517" s="372"/>
      <c r="GE517" s="372"/>
      <c r="GF517" s="372"/>
      <c r="GG517" s="372"/>
      <c r="GH517" s="372"/>
      <c r="GI517" s="372"/>
      <c r="GJ517" s="372"/>
      <c r="GK517" s="372"/>
      <c r="GL517" s="372"/>
      <c r="GM517" s="372"/>
      <c r="GN517" s="372"/>
      <c r="GO517" s="372"/>
      <c r="GP517" s="372"/>
      <c r="GQ517" s="372"/>
      <c r="GR517" s="372"/>
      <c r="GS517" s="372"/>
      <c r="GT517" s="372"/>
      <c r="GU517" s="372"/>
      <c r="GV517" s="372"/>
      <c r="GW517" s="372"/>
      <c r="GX517" s="372"/>
      <c r="GY517" s="372"/>
      <c r="GZ517" s="372"/>
      <c r="HA517" s="372"/>
      <c r="HB517" s="372"/>
      <c r="HC517" s="372"/>
    </row>
    <row r="518" spans="1:211" s="373" customFormat="1" ht="15" hidden="1" customHeight="1" outlineLevel="1" x14ac:dyDescent="0.2">
      <c r="A518" s="366">
        <f>SWDATA!O503</f>
        <v>0</v>
      </c>
      <c r="B518" s="366">
        <f>SWDATA!M503</f>
        <v>0</v>
      </c>
      <c r="C518" s="351">
        <f>IF(AND(SWDATA!M503=1,SWDATA!Q503="promotions"),SWDATA!P503,0)</f>
        <v>0</v>
      </c>
      <c r="D518" s="367">
        <f>ROW(SWDATA!M503)</f>
        <v>503</v>
      </c>
      <c r="E518" s="368">
        <f t="shared" si="1991"/>
        <v>0</v>
      </c>
      <c r="F518" s="369">
        <f t="shared" si="1978"/>
        <v>1</v>
      </c>
      <c r="G518" s="366" t="str">
        <f t="shared" si="1979"/>
        <v/>
      </c>
      <c r="H518" s="370"/>
      <c r="J518" s="238">
        <f t="shared" si="1980"/>
        <v>0</v>
      </c>
      <c r="K518" s="239" t="str">
        <f t="shared" si="1981"/>
        <v/>
      </c>
      <c r="L518" s="342"/>
      <c r="M518" s="345"/>
      <c r="N518" s="340" t="str">
        <f>IF(LEN(SWDATA!F503)=0,"",N517)</f>
        <v/>
      </c>
      <c r="O518" s="296" t="str">
        <f>IF(LEN(SWDATA!G503)=0,"",O517)</f>
        <v/>
      </c>
      <c r="P518" s="297" t="str">
        <f>IF(LEN(SWDATA!C503)=0,"",SWDATA!C503)</f>
        <v/>
      </c>
      <c r="Q518" s="312" t="str">
        <f t="shared" si="1982"/>
        <v/>
      </c>
      <c r="R518" s="223" t="s">
        <v>261</v>
      </c>
      <c r="S518" s="224"/>
      <c r="T518" s="224"/>
      <c r="U518" s="264" t="s">
        <v>602</v>
      </c>
      <c r="V518" s="205" t="s">
        <v>221</v>
      </c>
      <c r="W518" s="266">
        <f>IF(OR(Is_Loading,LEN($A518)=0),"",SWDATA!P503)</f>
        <v>0</v>
      </c>
      <c r="X518" s="267">
        <f>IF(OR(Is_Loading,LEN($A518)=0),"",SWDATA!Q503)</f>
        <v>0</v>
      </c>
      <c r="Y518" s="267">
        <f>IF(OR(Is_Loading,LEN($A518)=0),"",SWDATA!R503)</f>
        <v>0</v>
      </c>
      <c r="Z518" s="266" t="str">
        <f t="shared" si="1975"/>
        <v/>
      </c>
      <c r="AA518" s="266">
        <f>IF(OR(Is_Loading,LEN($A518)=0),"",SWDATA!T503)</f>
        <v>0</v>
      </c>
      <c r="AB518" s="267">
        <f>IF(OR(Is_Loading,LEN($A518)=0),"",SWDATA!U503)</f>
        <v>0</v>
      </c>
      <c r="AC518" s="267">
        <f>IF(OR(Is_Loading,LEN($A518)=0),"",SWDATA!V503)</f>
        <v>0</v>
      </c>
      <c r="AD518" s="266" t="str">
        <f t="shared" si="1983"/>
        <v/>
      </c>
      <c r="AE518" s="266">
        <f>IF(OR(Is_Loading,LEN($A518)=0),"",SWDATA!X503)</f>
        <v>0</v>
      </c>
      <c r="AF518" s="267">
        <f>IF(OR(Is_Loading,LEN($A518)=0),"",SWDATA!Y503)</f>
        <v>0</v>
      </c>
      <c r="AG518" s="267">
        <f>IF(OR(Is_Loading,LEN($A518)=0),"",SWDATA!Z503)</f>
        <v>0</v>
      </c>
      <c r="AH518" s="266" t="str">
        <f t="shared" si="1984"/>
        <v/>
      </c>
      <c r="AI518" s="266">
        <f>IF(OR(Is_Loading,LEN($A518)=0),"",SWDATA!AB503)</f>
        <v>0</v>
      </c>
      <c r="AJ518" s="267">
        <f>IF(OR(Is_Loading,LEN($A518)=0),"",SWDATA!AC503)</f>
        <v>0</v>
      </c>
      <c r="AK518" s="267">
        <f>IF(OR(Is_Loading,LEN($A518)=0),"",SWDATA!AD503)</f>
        <v>0</v>
      </c>
      <c r="AL518" s="266" t="str">
        <f t="shared" si="1985"/>
        <v/>
      </c>
      <c r="AM518" s="266">
        <f>IF(OR(Is_Loading,LEN($A518)=0),"",SWDATA!AF503)</f>
        <v>0</v>
      </c>
      <c r="AN518" s="267">
        <f>IF(OR(Is_Loading,LEN($A518)=0),"",SWDATA!AG503)</f>
        <v>0</v>
      </c>
      <c r="AO518" s="323">
        <f>IF(OR(Is_Loading,LEN($A518)=0),"",SWDATA!AH503)</f>
        <v>0</v>
      </c>
      <c r="AP518" s="320" t="str">
        <f t="shared" si="1986"/>
        <v/>
      </c>
      <c r="AQ518" s="266">
        <f>IF(OR(Is_Loading,LEN($A518)=0),"",SWDATA!AJ503)</f>
        <v>0</v>
      </c>
      <c r="AR518" s="267">
        <f>IF(OR(Is_Loading,LEN($A518)=0),"",SWDATA!AK503)</f>
        <v>0</v>
      </c>
      <c r="AS518" s="267">
        <f>IF(OR(Is_Loading,LEN($A518)=0),"",SWDATA!AL503)</f>
        <v>0</v>
      </c>
      <c r="AT518" s="266" t="str">
        <f t="shared" si="1987"/>
        <v/>
      </c>
      <c r="AU518" s="266">
        <f>IF(OR(Is_Loading,LEN($A518)=0),"",SWDATA!AN503)</f>
        <v>0</v>
      </c>
      <c r="AV518" s="267">
        <f>IF(OR(Is_Loading,LEN($A518)=0),"",SWDATA!AO503)</f>
        <v>0</v>
      </c>
      <c r="AW518" s="267">
        <f>IF(OR(Is_Loading,LEN($A518)=0),"",SWDATA!AP503)</f>
        <v>0</v>
      </c>
      <c r="AX518" s="266" t="str">
        <f t="shared" si="1988"/>
        <v/>
      </c>
      <c r="AY518" s="266">
        <f>IF(OR(Is_Loading,LEN($A518)=0),"",SWDATA!AR503)</f>
        <v>0</v>
      </c>
      <c r="AZ518" s="267">
        <f>IF(OR(Is_Loading,LEN($A518)=0),"",SWDATA!AS503)</f>
        <v>0</v>
      </c>
      <c r="BA518" s="267">
        <f>IF(OR(Is_Loading,LEN($A518)=0),"",SWDATA!AT503)</f>
        <v>0</v>
      </c>
      <c r="BB518" s="266" t="str">
        <f t="shared" si="1989"/>
        <v/>
      </c>
      <c r="BC518" s="266">
        <f>IF(OR(Is_Loading,LEN($A518)=0),"",SWDATA!AV503)</f>
        <v>0</v>
      </c>
      <c r="BD518" s="267">
        <f>IF(OR(Is_Loading,LEN($A518)=0),"",SWDATA!AW503)</f>
        <v>0</v>
      </c>
      <c r="BE518" s="323">
        <f>IF(OR(Is_Loading,LEN($A518)=0),"",SWDATA!AX503)</f>
        <v>0</v>
      </c>
      <c r="BF518" s="320" t="str">
        <f t="shared" si="1990"/>
        <v/>
      </c>
      <c r="BG518" s="11"/>
      <c r="BH518" s="11"/>
      <c r="BI518" s="11"/>
      <c r="BJ518" s="11"/>
      <c r="BK518" s="11"/>
      <c r="BL518" s="11"/>
      <c r="BM518" s="11"/>
      <c r="BN518" s="11"/>
      <c r="BO518" s="11"/>
      <c r="BP518" s="11"/>
      <c r="BQ518" s="11"/>
      <c r="BR518" s="11"/>
      <c r="BS518" s="11"/>
      <c r="BT518" s="11"/>
      <c r="BU518" s="11"/>
      <c r="BV518" s="11"/>
      <c r="BW518" s="11"/>
      <c r="BX518" s="11"/>
      <c r="BY518" s="11"/>
      <c r="BZ518" s="11"/>
      <c r="CA518" s="11"/>
      <c r="CB518" s="11"/>
      <c r="CC518" s="11"/>
      <c r="CD518" s="11"/>
      <c r="CE518" s="11"/>
      <c r="CF518" s="11"/>
      <c r="CG518" s="11"/>
      <c r="CH518" s="11"/>
      <c r="CI518" s="11"/>
      <c r="CJ518" s="11"/>
      <c r="CK518" s="11"/>
      <c r="CL518" s="11"/>
      <c r="CM518" s="11"/>
      <c r="CN518" s="351"/>
      <c r="CO518" s="351"/>
      <c r="CP518" s="351"/>
      <c r="CQ518" s="351"/>
      <c r="CR518" s="351"/>
      <c r="CS518" s="351"/>
      <c r="CT518" s="351"/>
      <c r="CU518" s="351"/>
      <c r="CV518" s="351"/>
      <c r="CW518" s="351"/>
      <c r="CX518" s="351"/>
      <c r="CY518" s="351"/>
      <c r="CZ518" s="351"/>
      <c r="DA518" s="351"/>
      <c r="DB518" s="351"/>
      <c r="DC518" s="351"/>
      <c r="DD518" s="351"/>
      <c r="DE518" s="351"/>
      <c r="DF518" s="351"/>
      <c r="DG518" s="351"/>
      <c r="DH518" s="351"/>
      <c r="DI518" s="351"/>
      <c r="DJ518" s="351"/>
      <c r="DK518" s="351"/>
      <c r="DL518" s="351"/>
      <c r="DM518" s="351"/>
      <c r="DN518" s="351"/>
      <c r="DS518" s="372"/>
      <c r="DT518" s="374"/>
      <c r="DU518" s="375"/>
      <c r="DV518" s="375"/>
      <c r="DW518" s="375"/>
      <c r="DX518" s="375">
        <v>1</v>
      </c>
      <c r="DY518" s="375">
        <f t="shared" si="1943"/>
        <v>0</v>
      </c>
      <c r="DZ518" s="375">
        <f t="shared" si="1944"/>
        <v>0</v>
      </c>
      <c r="EA518" s="375">
        <f t="shared" si="1945"/>
        <v>1</v>
      </c>
      <c r="EB518" s="375">
        <f t="shared" si="1946"/>
        <v>0</v>
      </c>
      <c r="EC518" s="375">
        <f t="shared" si="1947"/>
        <v>0</v>
      </c>
      <c r="ED518" s="375">
        <f t="shared" si="1948"/>
        <v>1</v>
      </c>
      <c r="EE518" s="375">
        <f t="shared" si="1949"/>
        <v>0</v>
      </c>
      <c r="EF518" s="375">
        <f t="shared" si="1950"/>
        <v>0</v>
      </c>
      <c r="EG518" s="375">
        <f t="shared" si="1951"/>
        <v>1</v>
      </c>
      <c r="EH518" s="375">
        <f t="shared" si="1952"/>
        <v>0</v>
      </c>
      <c r="EI518" s="375">
        <f t="shared" si="1953"/>
        <v>0</v>
      </c>
      <c r="EJ518" s="375">
        <f t="shared" si="1954"/>
        <v>1</v>
      </c>
      <c r="EK518" s="375">
        <f t="shared" si="1955"/>
        <v>0</v>
      </c>
      <c r="EL518" s="375">
        <f t="shared" si="1956"/>
        <v>0</v>
      </c>
      <c r="EM518" s="375">
        <f t="shared" si="1957"/>
        <v>1</v>
      </c>
      <c r="EN518" s="375">
        <f t="shared" si="1958"/>
        <v>0</v>
      </c>
      <c r="EO518" s="375">
        <f t="shared" si="1959"/>
        <v>0</v>
      </c>
      <c r="EP518" s="375">
        <f t="shared" si="1960"/>
        <v>1</v>
      </c>
      <c r="EQ518" s="375">
        <f t="shared" si="1961"/>
        <v>0</v>
      </c>
      <c r="ER518" s="375">
        <f t="shared" si="1962"/>
        <v>0</v>
      </c>
      <c r="ES518" s="375">
        <f t="shared" si="1963"/>
        <v>1</v>
      </c>
      <c r="ET518" s="375">
        <f t="shared" si="1964"/>
        <v>0</v>
      </c>
      <c r="EU518" s="375">
        <f t="shared" si="1965"/>
        <v>0</v>
      </c>
      <c r="EV518" s="375">
        <f t="shared" si="1966"/>
        <v>1</v>
      </c>
      <c r="EW518" s="375">
        <f t="shared" si="1967"/>
        <v>0</v>
      </c>
      <c r="EX518" s="375">
        <f t="shared" si="1968"/>
        <v>0</v>
      </c>
      <c r="EY518" s="375">
        <f t="shared" si="1969"/>
        <v>1</v>
      </c>
      <c r="EZ518" s="375">
        <f t="shared" si="1970"/>
        <v>0</v>
      </c>
      <c r="FA518" s="375">
        <f t="shared" si="1971"/>
        <v>0</v>
      </c>
      <c r="FB518" s="375">
        <f t="shared" si="1972"/>
        <v>1</v>
      </c>
      <c r="FC518" s="375">
        <f t="shared" si="1973"/>
        <v>0</v>
      </c>
      <c r="FD518" s="375">
        <f t="shared" si="1974"/>
        <v>0</v>
      </c>
      <c r="FE518" s="376"/>
      <c r="FF518" s="372"/>
      <c r="FG518" s="372"/>
      <c r="FH518" s="372"/>
      <c r="FI518" s="372"/>
      <c r="FJ518" s="372"/>
      <c r="FK518" s="372"/>
      <c r="FL518" s="372"/>
      <c r="FM518" s="372"/>
      <c r="FN518" s="372"/>
      <c r="FO518" s="372"/>
      <c r="FP518" s="372"/>
      <c r="FQ518" s="372"/>
      <c r="FR518" s="372"/>
      <c r="FS518" s="372"/>
      <c r="FT518" s="372"/>
      <c r="FU518" s="372"/>
      <c r="FV518" s="372"/>
      <c r="FW518" s="372"/>
      <c r="FX518" s="372"/>
      <c r="FY518" s="372"/>
      <c r="FZ518" s="372"/>
      <c r="GA518" s="372"/>
      <c r="GB518" s="372"/>
      <c r="GC518" s="372"/>
      <c r="GD518" s="372"/>
      <c r="GE518" s="372"/>
      <c r="GF518" s="372"/>
      <c r="GG518" s="372"/>
      <c r="GH518" s="372"/>
      <c r="GI518" s="372"/>
      <c r="GJ518" s="372"/>
      <c r="GK518" s="372"/>
      <c r="GL518" s="372"/>
      <c r="GM518" s="372"/>
      <c r="GN518" s="372"/>
      <c r="GO518" s="372"/>
      <c r="GP518" s="372"/>
      <c r="GQ518" s="372"/>
      <c r="GR518" s="372"/>
      <c r="GS518" s="372"/>
      <c r="GT518" s="372"/>
      <c r="GU518" s="372"/>
      <c r="GV518" s="372"/>
      <c r="GW518" s="372"/>
      <c r="GX518" s="372"/>
      <c r="GY518" s="372"/>
      <c r="GZ518" s="372"/>
      <c r="HA518" s="372"/>
      <c r="HB518" s="372"/>
      <c r="HC518" s="372"/>
    </row>
    <row r="519" spans="1:211" s="373" customFormat="1" ht="15" hidden="1" customHeight="1" outlineLevel="1" x14ac:dyDescent="0.2">
      <c r="A519" s="366">
        <f>SWDATA!O504</f>
        <v>0</v>
      </c>
      <c r="B519" s="366">
        <f>SWDATA!M504</f>
        <v>0</v>
      </c>
      <c r="C519" s="351">
        <f>IF(AND(SWDATA!M504=1,SWDATA!Q504="promotions"),SWDATA!P504,0)</f>
        <v>0</v>
      </c>
      <c r="D519" s="367">
        <f>ROW(SWDATA!M504)</f>
        <v>504</v>
      </c>
      <c r="E519" s="368">
        <f t="shared" si="1991"/>
        <v>0</v>
      </c>
      <c r="F519" s="369">
        <f t="shared" si="1978"/>
        <v>1</v>
      </c>
      <c r="G519" s="366" t="str">
        <f t="shared" si="1979"/>
        <v/>
      </c>
      <c r="H519" s="370"/>
      <c r="J519" s="238">
        <f t="shared" si="1980"/>
        <v>0</v>
      </c>
      <c r="K519" s="239" t="str">
        <f t="shared" si="1981"/>
        <v/>
      </c>
      <c r="L519" s="342"/>
      <c r="M519" s="345"/>
      <c r="N519" s="340" t="str">
        <f>IF(LEN(SWDATA!F504)=0,"",N518)</f>
        <v/>
      </c>
      <c r="O519" s="296" t="str">
        <f>IF(LEN(SWDATA!G504)=0,"",O518)</f>
        <v/>
      </c>
      <c r="P519" s="297" t="str">
        <f>IF(LEN(SWDATA!C504)=0,"",SWDATA!C504)</f>
        <v/>
      </c>
      <c r="Q519" s="312" t="str">
        <f t="shared" si="1982"/>
        <v/>
      </c>
      <c r="R519" s="223" t="s">
        <v>261</v>
      </c>
      <c r="S519" s="224"/>
      <c r="T519" s="224"/>
      <c r="U519" s="264" t="s">
        <v>629</v>
      </c>
      <c r="V519" s="205" t="s">
        <v>221</v>
      </c>
      <c r="W519" s="266">
        <f>IF(OR(Is_Loading,LEN($A519)=0),"",SWDATA!P504)</f>
        <v>0</v>
      </c>
      <c r="X519" s="267">
        <f>IF(OR(Is_Loading,LEN($A519)=0),"",SWDATA!Q504)</f>
        <v>0</v>
      </c>
      <c r="Y519" s="267">
        <f>IF(OR(Is_Loading,LEN($A519)=0),"",SWDATA!R504)</f>
        <v>0</v>
      </c>
      <c r="Z519" s="266" t="str">
        <f t="shared" si="1975"/>
        <v/>
      </c>
      <c r="AA519" s="266">
        <f>IF(OR(Is_Loading,LEN($A519)=0),"",SWDATA!T504)</f>
        <v>0</v>
      </c>
      <c r="AB519" s="267">
        <f>IF(OR(Is_Loading,LEN($A519)=0),"",SWDATA!U504)</f>
        <v>0</v>
      </c>
      <c r="AC519" s="267">
        <f>IF(OR(Is_Loading,LEN($A519)=0),"",SWDATA!V504)</f>
        <v>0</v>
      </c>
      <c r="AD519" s="266" t="str">
        <f t="shared" si="1983"/>
        <v/>
      </c>
      <c r="AE519" s="266">
        <f>IF(OR(Is_Loading,LEN($A519)=0),"",SWDATA!X504)</f>
        <v>0</v>
      </c>
      <c r="AF519" s="267">
        <f>IF(OR(Is_Loading,LEN($A519)=0),"",SWDATA!Y504)</f>
        <v>0</v>
      </c>
      <c r="AG519" s="267">
        <f>IF(OR(Is_Loading,LEN($A519)=0),"",SWDATA!Z504)</f>
        <v>0</v>
      </c>
      <c r="AH519" s="266" t="str">
        <f t="shared" si="1984"/>
        <v/>
      </c>
      <c r="AI519" s="266">
        <f>IF(OR(Is_Loading,LEN($A519)=0),"",SWDATA!AB504)</f>
        <v>0</v>
      </c>
      <c r="AJ519" s="267">
        <f>IF(OR(Is_Loading,LEN($A519)=0),"",SWDATA!AC504)</f>
        <v>0</v>
      </c>
      <c r="AK519" s="267">
        <f>IF(OR(Is_Loading,LEN($A519)=0),"",SWDATA!AD504)</f>
        <v>0</v>
      </c>
      <c r="AL519" s="266" t="str">
        <f t="shared" si="1985"/>
        <v/>
      </c>
      <c r="AM519" s="266">
        <f>IF(OR(Is_Loading,LEN($A519)=0),"",SWDATA!AF504)</f>
        <v>0</v>
      </c>
      <c r="AN519" s="267">
        <f>IF(OR(Is_Loading,LEN($A519)=0),"",SWDATA!AG504)</f>
        <v>0</v>
      </c>
      <c r="AO519" s="323">
        <f>IF(OR(Is_Loading,LEN($A519)=0),"",SWDATA!AH504)</f>
        <v>0</v>
      </c>
      <c r="AP519" s="320" t="str">
        <f t="shared" si="1986"/>
        <v/>
      </c>
      <c r="AQ519" s="266">
        <f>IF(OR(Is_Loading,LEN($A519)=0),"",SWDATA!AJ504)</f>
        <v>0</v>
      </c>
      <c r="AR519" s="267">
        <f>IF(OR(Is_Loading,LEN($A519)=0),"",SWDATA!AK504)</f>
        <v>0</v>
      </c>
      <c r="AS519" s="267">
        <f>IF(OR(Is_Loading,LEN($A519)=0),"",SWDATA!AL504)</f>
        <v>0</v>
      </c>
      <c r="AT519" s="266" t="str">
        <f t="shared" si="1987"/>
        <v/>
      </c>
      <c r="AU519" s="266">
        <f>IF(OR(Is_Loading,LEN($A519)=0),"",SWDATA!AN504)</f>
        <v>0</v>
      </c>
      <c r="AV519" s="267">
        <f>IF(OR(Is_Loading,LEN($A519)=0),"",SWDATA!AO504)</f>
        <v>0</v>
      </c>
      <c r="AW519" s="267">
        <f>IF(OR(Is_Loading,LEN($A519)=0),"",SWDATA!AP504)</f>
        <v>0</v>
      </c>
      <c r="AX519" s="266" t="str">
        <f t="shared" si="1988"/>
        <v/>
      </c>
      <c r="AY519" s="266">
        <f>IF(OR(Is_Loading,LEN($A519)=0),"",SWDATA!AR504)</f>
        <v>0</v>
      </c>
      <c r="AZ519" s="267">
        <f>IF(OR(Is_Loading,LEN($A519)=0),"",SWDATA!AS504)</f>
        <v>0</v>
      </c>
      <c r="BA519" s="267">
        <f>IF(OR(Is_Loading,LEN($A519)=0),"",SWDATA!AT504)</f>
        <v>0</v>
      </c>
      <c r="BB519" s="266" t="str">
        <f t="shared" si="1989"/>
        <v/>
      </c>
      <c r="BC519" s="266">
        <f>IF(OR(Is_Loading,LEN($A519)=0),"",SWDATA!AV504)</f>
        <v>0</v>
      </c>
      <c r="BD519" s="267">
        <f>IF(OR(Is_Loading,LEN($A519)=0),"",SWDATA!AW504)</f>
        <v>0</v>
      </c>
      <c r="BE519" s="323">
        <f>IF(OR(Is_Loading,LEN($A519)=0),"",SWDATA!AX504)</f>
        <v>0</v>
      </c>
      <c r="BF519" s="320" t="str">
        <f t="shared" si="1990"/>
        <v/>
      </c>
      <c r="BG519" s="11"/>
      <c r="BH519" s="11"/>
      <c r="BI519" s="11"/>
      <c r="BJ519" s="11"/>
      <c r="BK519" s="11"/>
      <c r="BL519" s="11"/>
      <c r="BM519" s="11"/>
      <c r="BN519" s="11"/>
      <c r="BO519" s="11"/>
      <c r="BP519" s="11"/>
      <c r="BQ519" s="11"/>
      <c r="BR519" s="11"/>
      <c r="BS519" s="11"/>
      <c r="BT519" s="11"/>
      <c r="BU519" s="11"/>
      <c r="BV519" s="11"/>
      <c r="BW519" s="11"/>
      <c r="BX519" s="11"/>
      <c r="BY519" s="11"/>
      <c r="BZ519" s="11"/>
      <c r="CA519" s="11"/>
      <c r="CB519" s="11"/>
      <c r="CC519" s="11"/>
      <c r="CD519" s="11"/>
      <c r="CE519" s="11"/>
      <c r="CF519" s="11"/>
      <c r="CG519" s="11"/>
      <c r="CH519" s="11"/>
      <c r="CI519" s="11"/>
      <c r="CJ519" s="11"/>
      <c r="CK519" s="11"/>
      <c r="CL519" s="11"/>
      <c r="CM519" s="11"/>
      <c r="CN519" s="351"/>
      <c r="CO519" s="351"/>
      <c r="CP519" s="351"/>
      <c r="CQ519" s="351"/>
      <c r="CR519" s="351"/>
      <c r="CS519" s="351"/>
      <c r="CT519" s="351"/>
      <c r="CU519" s="351"/>
      <c r="CV519" s="351"/>
      <c r="CW519" s="351"/>
      <c r="CX519" s="351"/>
      <c r="CY519" s="351"/>
      <c r="CZ519" s="351"/>
      <c r="DA519" s="351"/>
      <c r="DB519" s="351"/>
      <c r="DC519" s="351"/>
      <c r="DD519" s="351"/>
      <c r="DE519" s="351"/>
      <c r="DF519" s="351"/>
      <c r="DG519" s="351"/>
      <c r="DH519" s="351"/>
      <c r="DI519" s="351"/>
      <c r="DJ519" s="351"/>
      <c r="DK519" s="351"/>
      <c r="DL519" s="351"/>
      <c r="DM519" s="351"/>
      <c r="DN519" s="351"/>
      <c r="DS519" s="372"/>
      <c r="DT519" s="374"/>
      <c r="DU519" s="375"/>
      <c r="DV519" s="375"/>
      <c r="DW519" s="375"/>
      <c r="DX519" s="375">
        <v>1</v>
      </c>
      <c r="DY519" s="375">
        <f t="shared" si="1943"/>
        <v>0</v>
      </c>
      <c r="DZ519" s="375">
        <f t="shared" si="1944"/>
        <v>0</v>
      </c>
      <c r="EA519" s="375">
        <f t="shared" si="1945"/>
        <v>1</v>
      </c>
      <c r="EB519" s="375">
        <f t="shared" si="1946"/>
        <v>0</v>
      </c>
      <c r="EC519" s="375">
        <f t="shared" si="1947"/>
        <v>0</v>
      </c>
      <c r="ED519" s="375">
        <f t="shared" si="1948"/>
        <v>1</v>
      </c>
      <c r="EE519" s="375">
        <f t="shared" si="1949"/>
        <v>0</v>
      </c>
      <c r="EF519" s="375">
        <f t="shared" si="1950"/>
        <v>0</v>
      </c>
      <c r="EG519" s="375">
        <f t="shared" si="1951"/>
        <v>1</v>
      </c>
      <c r="EH519" s="375">
        <f t="shared" si="1952"/>
        <v>0</v>
      </c>
      <c r="EI519" s="375">
        <f t="shared" si="1953"/>
        <v>0</v>
      </c>
      <c r="EJ519" s="375">
        <f t="shared" si="1954"/>
        <v>1</v>
      </c>
      <c r="EK519" s="375">
        <f t="shared" si="1955"/>
        <v>0</v>
      </c>
      <c r="EL519" s="375">
        <f t="shared" si="1956"/>
        <v>0</v>
      </c>
      <c r="EM519" s="375">
        <f t="shared" si="1957"/>
        <v>1</v>
      </c>
      <c r="EN519" s="375">
        <f t="shared" si="1958"/>
        <v>0</v>
      </c>
      <c r="EO519" s="375">
        <f t="shared" si="1959"/>
        <v>0</v>
      </c>
      <c r="EP519" s="375">
        <f t="shared" si="1960"/>
        <v>1</v>
      </c>
      <c r="EQ519" s="375">
        <f t="shared" si="1961"/>
        <v>0</v>
      </c>
      <c r="ER519" s="375">
        <f t="shared" si="1962"/>
        <v>0</v>
      </c>
      <c r="ES519" s="375">
        <f t="shared" si="1963"/>
        <v>1</v>
      </c>
      <c r="ET519" s="375">
        <f t="shared" si="1964"/>
        <v>0</v>
      </c>
      <c r="EU519" s="375">
        <f t="shared" si="1965"/>
        <v>0</v>
      </c>
      <c r="EV519" s="375">
        <f t="shared" si="1966"/>
        <v>1</v>
      </c>
      <c r="EW519" s="375">
        <f t="shared" si="1967"/>
        <v>0</v>
      </c>
      <c r="EX519" s="375">
        <f t="shared" si="1968"/>
        <v>0</v>
      </c>
      <c r="EY519" s="375">
        <f t="shared" si="1969"/>
        <v>1</v>
      </c>
      <c r="EZ519" s="375">
        <f t="shared" si="1970"/>
        <v>0</v>
      </c>
      <c r="FA519" s="375">
        <f t="shared" si="1971"/>
        <v>0</v>
      </c>
      <c r="FB519" s="375">
        <f t="shared" si="1972"/>
        <v>1</v>
      </c>
      <c r="FC519" s="375">
        <f t="shared" si="1973"/>
        <v>0</v>
      </c>
      <c r="FD519" s="375">
        <f t="shared" si="1974"/>
        <v>0</v>
      </c>
      <c r="FE519" s="376"/>
      <c r="FF519" s="372"/>
      <c r="FG519" s="372"/>
      <c r="FH519" s="372"/>
      <c r="FI519" s="372"/>
      <c r="FJ519" s="372"/>
      <c r="FK519" s="372"/>
      <c r="FL519" s="372"/>
      <c r="FM519" s="372"/>
      <c r="FN519" s="372"/>
      <c r="FO519" s="372"/>
      <c r="FP519" s="372"/>
      <c r="FQ519" s="372"/>
      <c r="FR519" s="372"/>
      <c r="FS519" s="372"/>
      <c r="FT519" s="372"/>
      <c r="FU519" s="372"/>
      <c r="FV519" s="372"/>
      <c r="FW519" s="372"/>
      <c r="FX519" s="372"/>
      <c r="FY519" s="372"/>
      <c r="FZ519" s="372"/>
      <c r="GA519" s="372"/>
      <c r="GB519" s="372"/>
      <c r="GC519" s="372"/>
      <c r="GD519" s="372"/>
      <c r="GE519" s="372"/>
      <c r="GF519" s="372"/>
      <c r="GG519" s="372"/>
      <c r="GH519" s="372"/>
      <c r="GI519" s="372"/>
      <c r="GJ519" s="372"/>
      <c r="GK519" s="372"/>
      <c r="GL519" s="372"/>
      <c r="GM519" s="372"/>
      <c r="GN519" s="372"/>
      <c r="GO519" s="372"/>
      <c r="GP519" s="372"/>
      <c r="GQ519" s="372"/>
      <c r="GR519" s="372"/>
      <c r="GS519" s="372"/>
      <c r="GT519" s="372"/>
      <c r="GU519" s="372"/>
      <c r="GV519" s="372"/>
      <c r="GW519" s="372"/>
      <c r="GX519" s="372"/>
      <c r="GY519" s="372"/>
      <c r="GZ519" s="372"/>
      <c r="HA519" s="372"/>
      <c r="HB519" s="372"/>
      <c r="HC519" s="372"/>
    </row>
    <row r="520" spans="1:211" s="373" customFormat="1" ht="15" hidden="1" customHeight="1" outlineLevel="1" x14ac:dyDescent="0.2">
      <c r="A520" s="366">
        <f>SWDATA!O505</f>
        <v>0</v>
      </c>
      <c r="B520" s="366">
        <f>SWDATA!M505</f>
        <v>0</v>
      </c>
      <c r="C520" s="351">
        <f>IF(AND(SWDATA!M505=1,SWDATA!Q505="promotions"),SWDATA!P505,0)</f>
        <v>0</v>
      </c>
      <c r="D520" s="367">
        <f>ROW(SWDATA!M505)</f>
        <v>505</v>
      </c>
      <c r="E520" s="368">
        <f t="shared" si="1991"/>
        <v>0</v>
      </c>
      <c r="F520" s="369">
        <f t="shared" si="1978"/>
        <v>1</v>
      </c>
      <c r="G520" s="366" t="str">
        <f t="shared" si="1979"/>
        <v/>
      </c>
      <c r="H520" s="370"/>
      <c r="J520" s="238">
        <f t="shared" si="1980"/>
        <v>0</v>
      </c>
      <c r="K520" s="239" t="str">
        <f t="shared" si="1981"/>
        <v/>
      </c>
      <c r="L520" s="342"/>
      <c r="M520" s="345"/>
      <c r="N520" s="340" t="str">
        <f>IF(LEN(SWDATA!F505)=0,"",N519)</f>
        <v/>
      </c>
      <c r="O520" s="296" t="str">
        <f>IF(LEN(SWDATA!G505)=0,"",O519)</f>
        <v/>
      </c>
      <c r="P520" s="297" t="str">
        <f>IF(LEN(SWDATA!C505)=0,"",SWDATA!C505)</f>
        <v/>
      </c>
      <c r="Q520" s="312" t="str">
        <f t="shared" si="1982"/>
        <v/>
      </c>
      <c r="R520" s="223" t="s">
        <v>261</v>
      </c>
      <c r="S520" s="224"/>
      <c r="T520" s="224"/>
      <c r="U520" s="264" t="s">
        <v>626</v>
      </c>
      <c r="V520" s="205" t="s">
        <v>221</v>
      </c>
      <c r="W520" s="266">
        <f>IF(OR(Is_Loading,LEN($A520)=0),"",SWDATA!P505)</f>
        <v>0</v>
      </c>
      <c r="X520" s="267">
        <f>IF(OR(Is_Loading,LEN($A520)=0),"",SWDATA!Q505)</f>
        <v>0</v>
      </c>
      <c r="Y520" s="267">
        <f>IF(OR(Is_Loading,LEN($A520)=0),"",SWDATA!R505)</f>
        <v>0</v>
      </c>
      <c r="Z520" s="266" t="str">
        <f t="shared" ref="Z520:Z524" si="1992">IF($A520=0,"",CHOOSE($F520,SUM(W520:Y520),SUM(W520:Y520)/3,Y520))</f>
        <v/>
      </c>
      <c r="AA520" s="266">
        <f>IF(OR(Is_Loading,LEN($A520)=0),"",SWDATA!T505)</f>
        <v>0</v>
      </c>
      <c r="AB520" s="267">
        <f>IF(OR(Is_Loading,LEN($A520)=0),"",SWDATA!U505)</f>
        <v>0</v>
      </c>
      <c r="AC520" s="267">
        <f>IF(OR(Is_Loading,LEN($A520)=0),"",SWDATA!V505)</f>
        <v>0</v>
      </c>
      <c r="AD520" s="266" t="str">
        <f t="shared" si="1983"/>
        <v/>
      </c>
      <c r="AE520" s="266">
        <f>IF(OR(Is_Loading,LEN($A520)=0),"",SWDATA!X505)</f>
        <v>0</v>
      </c>
      <c r="AF520" s="267">
        <f>IF(OR(Is_Loading,LEN($A520)=0),"",SWDATA!Y505)</f>
        <v>0</v>
      </c>
      <c r="AG520" s="267">
        <f>IF(OR(Is_Loading,LEN($A520)=0),"",SWDATA!Z505)</f>
        <v>0</v>
      </c>
      <c r="AH520" s="266" t="str">
        <f t="shared" si="1984"/>
        <v/>
      </c>
      <c r="AI520" s="266">
        <f>IF(OR(Is_Loading,LEN($A520)=0),"",SWDATA!AB505)</f>
        <v>0</v>
      </c>
      <c r="AJ520" s="267">
        <f>IF(OR(Is_Loading,LEN($A520)=0),"",SWDATA!AC505)</f>
        <v>0</v>
      </c>
      <c r="AK520" s="267">
        <f>IF(OR(Is_Loading,LEN($A520)=0),"",SWDATA!AD505)</f>
        <v>0</v>
      </c>
      <c r="AL520" s="266" t="str">
        <f t="shared" si="1985"/>
        <v/>
      </c>
      <c r="AM520" s="266">
        <f>IF(OR(Is_Loading,LEN($A520)=0),"",SWDATA!AF505)</f>
        <v>0</v>
      </c>
      <c r="AN520" s="267">
        <f>IF(OR(Is_Loading,LEN($A520)=0),"",SWDATA!AG505)</f>
        <v>0</v>
      </c>
      <c r="AO520" s="323">
        <f>IF(OR(Is_Loading,LEN($A520)=0),"",SWDATA!AH505)</f>
        <v>0</v>
      </c>
      <c r="AP520" s="320" t="str">
        <f t="shared" si="1986"/>
        <v/>
      </c>
      <c r="AQ520" s="266">
        <f>IF(OR(Is_Loading,LEN($A520)=0),"",SWDATA!AJ505)</f>
        <v>0</v>
      </c>
      <c r="AR520" s="267">
        <f>IF(OR(Is_Loading,LEN($A520)=0),"",SWDATA!AK505)</f>
        <v>0</v>
      </c>
      <c r="AS520" s="267">
        <f>IF(OR(Is_Loading,LEN($A520)=0),"",SWDATA!AL505)</f>
        <v>0</v>
      </c>
      <c r="AT520" s="266" t="str">
        <f t="shared" si="1987"/>
        <v/>
      </c>
      <c r="AU520" s="266">
        <f>IF(OR(Is_Loading,LEN($A520)=0),"",SWDATA!AN505)</f>
        <v>0</v>
      </c>
      <c r="AV520" s="267">
        <f>IF(OR(Is_Loading,LEN($A520)=0),"",SWDATA!AO505)</f>
        <v>0</v>
      </c>
      <c r="AW520" s="267">
        <f>IF(OR(Is_Loading,LEN($A520)=0),"",SWDATA!AP505)</f>
        <v>0</v>
      </c>
      <c r="AX520" s="266" t="str">
        <f t="shared" si="1988"/>
        <v/>
      </c>
      <c r="AY520" s="266">
        <f>IF(OR(Is_Loading,LEN($A520)=0),"",SWDATA!AR505)</f>
        <v>0</v>
      </c>
      <c r="AZ520" s="267">
        <f>IF(OR(Is_Loading,LEN($A520)=0),"",SWDATA!AS505)</f>
        <v>0</v>
      </c>
      <c r="BA520" s="267">
        <f>IF(OR(Is_Loading,LEN($A520)=0),"",SWDATA!AT505)</f>
        <v>0</v>
      </c>
      <c r="BB520" s="266" t="str">
        <f t="shared" si="1989"/>
        <v/>
      </c>
      <c r="BC520" s="266">
        <f>IF(OR(Is_Loading,LEN($A520)=0),"",SWDATA!AV505)</f>
        <v>0</v>
      </c>
      <c r="BD520" s="267">
        <f>IF(OR(Is_Loading,LEN($A520)=0),"",SWDATA!AW505)</f>
        <v>0</v>
      </c>
      <c r="BE520" s="323">
        <f>IF(OR(Is_Loading,LEN($A520)=0),"",SWDATA!AX505)</f>
        <v>0</v>
      </c>
      <c r="BF520" s="320" t="str">
        <f t="shared" si="1990"/>
        <v/>
      </c>
      <c r="BG520" s="11"/>
      <c r="BH520" s="11"/>
      <c r="BI520" s="11"/>
      <c r="BJ520" s="11"/>
      <c r="BK520" s="11"/>
      <c r="BL520" s="11"/>
      <c r="BM520" s="11"/>
      <c r="BN520" s="11"/>
      <c r="BO520" s="11"/>
      <c r="BP520" s="11"/>
      <c r="BQ520" s="11"/>
      <c r="BR520" s="11"/>
      <c r="BS520" s="11"/>
      <c r="BT520" s="11"/>
      <c r="BU520" s="11"/>
      <c r="BV520" s="11"/>
      <c r="BW520" s="11"/>
      <c r="BX520" s="11"/>
      <c r="BY520" s="11"/>
      <c r="BZ520" s="11"/>
      <c r="CA520" s="11"/>
      <c r="CB520" s="11"/>
      <c r="CC520" s="11"/>
      <c r="CD520" s="11"/>
      <c r="CE520" s="11"/>
      <c r="CF520" s="11"/>
      <c r="CG520" s="11"/>
      <c r="CH520" s="11"/>
      <c r="CI520" s="11"/>
      <c r="CJ520" s="11"/>
      <c r="CK520" s="11"/>
      <c r="CL520" s="11"/>
      <c r="CM520" s="11"/>
      <c r="CN520" s="351"/>
      <c r="CO520" s="351"/>
      <c r="CP520" s="351"/>
      <c r="CQ520" s="351"/>
      <c r="CR520" s="351"/>
      <c r="CS520" s="351"/>
      <c r="CT520" s="351"/>
      <c r="CU520" s="351"/>
      <c r="CV520" s="351"/>
      <c r="CW520" s="351"/>
      <c r="CX520" s="351"/>
      <c r="CY520" s="351"/>
      <c r="CZ520" s="351"/>
      <c r="DA520" s="351"/>
      <c r="DB520" s="351"/>
      <c r="DC520" s="351"/>
      <c r="DD520" s="351"/>
      <c r="DE520" s="351"/>
      <c r="DF520" s="351"/>
      <c r="DG520" s="351"/>
      <c r="DH520" s="351"/>
      <c r="DI520" s="351"/>
      <c r="DJ520" s="351"/>
      <c r="DK520" s="351"/>
      <c r="DL520" s="351"/>
      <c r="DM520" s="351"/>
      <c r="DN520" s="351"/>
      <c r="DS520" s="372"/>
      <c r="DT520" s="374"/>
      <c r="DU520" s="375"/>
      <c r="DV520" s="375"/>
      <c r="DW520" s="375"/>
      <c r="DX520" s="375">
        <v>1</v>
      </c>
      <c r="DY520" s="375">
        <f t="shared" si="1943"/>
        <v>0</v>
      </c>
      <c r="DZ520" s="375">
        <f t="shared" si="1944"/>
        <v>0</v>
      </c>
      <c r="EA520" s="375">
        <f t="shared" si="1945"/>
        <v>1</v>
      </c>
      <c r="EB520" s="375">
        <f t="shared" si="1946"/>
        <v>0</v>
      </c>
      <c r="EC520" s="375">
        <f t="shared" si="1947"/>
        <v>0</v>
      </c>
      <c r="ED520" s="375">
        <f t="shared" si="1948"/>
        <v>1</v>
      </c>
      <c r="EE520" s="375">
        <f t="shared" si="1949"/>
        <v>0</v>
      </c>
      <c r="EF520" s="375">
        <f t="shared" si="1950"/>
        <v>0</v>
      </c>
      <c r="EG520" s="375">
        <f t="shared" si="1951"/>
        <v>1</v>
      </c>
      <c r="EH520" s="375">
        <f t="shared" si="1952"/>
        <v>0</v>
      </c>
      <c r="EI520" s="375">
        <f t="shared" si="1953"/>
        <v>0</v>
      </c>
      <c r="EJ520" s="375">
        <f t="shared" si="1954"/>
        <v>1</v>
      </c>
      <c r="EK520" s="375">
        <f t="shared" si="1955"/>
        <v>0</v>
      </c>
      <c r="EL520" s="375">
        <f t="shared" si="1956"/>
        <v>0</v>
      </c>
      <c r="EM520" s="375">
        <f t="shared" si="1957"/>
        <v>1</v>
      </c>
      <c r="EN520" s="375">
        <f t="shared" si="1958"/>
        <v>0</v>
      </c>
      <c r="EO520" s="375">
        <f t="shared" si="1959"/>
        <v>0</v>
      </c>
      <c r="EP520" s="375">
        <f t="shared" si="1960"/>
        <v>1</v>
      </c>
      <c r="EQ520" s="375">
        <f t="shared" si="1961"/>
        <v>0</v>
      </c>
      <c r="ER520" s="375">
        <f t="shared" si="1962"/>
        <v>0</v>
      </c>
      <c r="ES520" s="375">
        <f t="shared" si="1963"/>
        <v>1</v>
      </c>
      <c r="ET520" s="375">
        <f t="shared" si="1964"/>
        <v>0</v>
      </c>
      <c r="EU520" s="375">
        <f t="shared" si="1965"/>
        <v>0</v>
      </c>
      <c r="EV520" s="375">
        <f t="shared" si="1966"/>
        <v>1</v>
      </c>
      <c r="EW520" s="375">
        <f t="shared" si="1967"/>
        <v>0</v>
      </c>
      <c r="EX520" s="375">
        <f t="shared" si="1968"/>
        <v>0</v>
      </c>
      <c r="EY520" s="375">
        <f t="shared" si="1969"/>
        <v>1</v>
      </c>
      <c r="EZ520" s="375">
        <f t="shared" si="1970"/>
        <v>0</v>
      </c>
      <c r="FA520" s="375">
        <f t="shared" si="1971"/>
        <v>0</v>
      </c>
      <c r="FB520" s="375">
        <f t="shared" si="1972"/>
        <v>1</v>
      </c>
      <c r="FC520" s="375">
        <f t="shared" si="1973"/>
        <v>0</v>
      </c>
      <c r="FD520" s="375">
        <f t="shared" si="1974"/>
        <v>0</v>
      </c>
      <c r="FE520" s="376"/>
      <c r="FF520" s="372"/>
      <c r="FG520" s="372"/>
      <c r="FH520" s="372"/>
      <c r="FI520" s="372"/>
      <c r="FJ520" s="372"/>
      <c r="FK520" s="372"/>
      <c r="FL520" s="372"/>
      <c r="FM520" s="372"/>
      <c r="FN520" s="372"/>
      <c r="FO520" s="372"/>
      <c r="FP520" s="372"/>
      <c r="FQ520" s="372"/>
      <c r="FR520" s="372"/>
      <c r="FS520" s="372"/>
      <c r="FT520" s="372"/>
      <c r="FU520" s="372"/>
      <c r="FV520" s="372"/>
      <c r="FW520" s="372"/>
      <c r="FX520" s="372"/>
      <c r="FY520" s="372"/>
      <c r="FZ520" s="372"/>
      <c r="GA520" s="372"/>
      <c r="GB520" s="372"/>
      <c r="GC520" s="372"/>
      <c r="GD520" s="372"/>
      <c r="GE520" s="372"/>
      <c r="GF520" s="372"/>
      <c r="GG520" s="372"/>
      <c r="GH520" s="372"/>
      <c r="GI520" s="372"/>
      <c r="GJ520" s="372"/>
      <c r="GK520" s="372"/>
      <c r="GL520" s="372"/>
      <c r="GM520" s="372"/>
      <c r="GN520" s="372"/>
      <c r="GO520" s="372"/>
      <c r="GP520" s="372"/>
      <c r="GQ520" s="372"/>
      <c r="GR520" s="372"/>
      <c r="GS520" s="372"/>
      <c r="GT520" s="372"/>
      <c r="GU520" s="372"/>
      <c r="GV520" s="372"/>
      <c r="GW520" s="372"/>
      <c r="GX520" s="372"/>
      <c r="GY520" s="372"/>
      <c r="GZ520" s="372"/>
      <c r="HA520" s="372"/>
      <c r="HB520" s="372"/>
      <c r="HC520" s="372"/>
    </row>
    <row r="521" spans="1:211" s="373" customFormat="1" ht="15" hidden="1" customHeight="1" outlineLevel="1" x14ac:dyDescent="0.2">
      <c r="A521" s="366">
        <f>SWDATA!O506</f>
        <v>0</v>
      </c>
      <c r="B521" s="366">
        <f>SWDATA!M506</f>
        <v>0</v>
      </c>
      <c r="C521" s="351">
        <f>IF(AND(SWDATA!M506=1,SWDATA!Q506="promotions"),SWDATA!P506,0)</f>
        <v>0</v>
      </c>
      <c r="D521" s="367">
        <f>ROW(SWDATA!M506)</f>
        <v>506</v>
      </c>
      <c r="E521" s="368">
        <f t="shared" si="1991"/>
        <v>0</v>
      </c>
      <c r="F521" s="369">
        <f t="shared" si="1978"/>
        <v>1</v>
      </c>
      <c r="G521" s="366" t="str">
        <f t="shared" si="1979"/>
        <v/>
      </c>
      <c r="H521" s="370"/>
      <c r="J521" s="238">
        <f t="shared" si="1980"/>
        <v>0</v>
      </c>
      <c r="K521" s="239" t="str">
        <f t="shared" si="1981"/>
        <v/>
      </c>
      <c r="L521" s="342"/>
      <c r="M521" s="345"/>
      <c r="N521" s="340" t="str">
        <f>IF(LEN(SWDATA!F506)=0,"",N520)</f>
        <v/>
      </c>
      <c r="O521" s="296" t="str">
        <f>IF(LEN(SWDATA!G506)=0,"",O520)</f>
        <v/>
      </c>
      <c r="P521" s="297" t="str">
        <f>IF(LEN(SWDATA!C506)=0,"",SWDATA!C506)</f>
        <v/>
      </c>
      <c r="Q521" s="312" t="str">
        <f t="shared" si="1982"/>
        <v/>
      </c>
      <c r="R521" s="223" t="s">
        <v>261</v>
      </c>
      <c r="S521" s="319" t="s">
        <v>485</v>
      </c>
      <c r="T521" s="224"/>
      <c r="U521" s="264" t="s">
        <v>608</v>
      </c>
      <c r="V521" s="205" t="s">
        <v>221</v>
      </c>
      <c r="W521" s="266">
        <f>IF(OR(Is_Loading,LEN($A521)=0),"",SWDATA!P506)</f>
        <v>0</v>
      </c>
      <c r="X521" s="267">
        <f>IF(OR(Is_Loading,LEN($A521)=0),"",SWDATA!Q506)</f>
        <v>0</v>
      </c>
      <c r="Y521" s="267">
        <f>IF(OR(Is_Loading,LEN($A521)=0),"",SWDATA!R506)</f>
        <v>0</v>
      </c>
      <c r="Z521" s="266" t="str">
        <f t="shared" si="1992"/>
        <v/>
      </c>
      <c r="AA521" s="266">
        <f>IF(OR(Is_Loading,LEN($A521)=0),"",SWDATA!T506)</f>
        <v>0</v>
      </c>
      <c r="AB521" s="267">
        <f>IF(OR(Is_Loading,LEN($A521)=0),"",SWDATA!U506)</f>
        <v>0</v>
      </c>
      <c r="AC521" s="267">
        <f>IF(OR(Is_Loading,LEN($A521)=0),"",SWDATA!V506)</f>
        <v>0</v>
      </c>
      <c r="AD521" s="266" t="str">
        <f t="shared" si="1983"/>
        <v/>
      </c>
      <c r="AE521" s="266">
        <f>IF(OR(Is_Loading,LEN($A521)=0),"",SWDATA!X506)</f>
        <v>0</v>
      </c>
      <c r="AF521" s="267">
        <f>IF(OR(Is_Loading,LEN($A521)=0),"",SWDATA!Y506)</f>
        <v>0</v>
      </c>
      <c r="AG521" s="267">
        <f>IF(OR(Is_Loading,LEN($A521)=0),"",SWDATA!Z506)</f>
        <v>0</v>
      </c>
      <c r="AH521" s="266" t="str">
        <f t="shared" si="1984"/>
        <v/>
      </c>
      <c r="AI521" s="266">
        <f>IF(OR(Is_Loading,LEN($A521)=0),"",SWDATA!AB506)</f>
        <v>0</v>
      </c>
      <c r="AJ521" s="267">
        <f>IF(OR(Is_Loading,LEN($A521)=0),"",SWDATA!AC506)</f>
        <v>0</v>
      </c>
      <c r="AK521" s="267">
        <f>IF(OR(Is_Loading,LEN($A521)=0),"",SWDATA!AD506)</f>
        <v>0</v>
      </c>
      <c r="AL521" s="266" t="str">
        <f t="shared" si="1985"/>
        <v/>
      </c>
      <c r="AM521" s="266">
        <f>IF(OR(Is_Loading,LEN($A521)=0),"",SWDATA!AF506)</f>
        <v>0</v>
      </c>
      <c r="AN521" s="267">
        <f>IF(OR(Is_Loading,LEN($A521)=0),"",SWDATA!AG506)</f>
        <v>0</v>
      </c>
      <c r="AO521" s="323">
        <f>IF(OR(Is_Loading,LEN($A521)=0),"",SWDATA!AH506)</f>
        <v>0</v>
      </c>
      <c r="AP521" s="320" t="str">
        <f t="shared" si="1986"/>
        <v/>
      </c>
      <c r="AQ521" s="266">
        <f>IF(OR(Is_Loading,LEN($A521)=0),"",SWDATA!AJ506)</f>
        <v>0</v>
      </c>
      <c r="AR521" s="267">
        <f>IF(OR(Is_Loading,LEN($A521)=0),"",SWDATA!AK506)</f>
        <v>0</v>
      </c>
      <c r="AS521" s="267">
        <f>IF(OR(Is_Loading,LEN($A521)=0),"",SWDATA!AL506)</f>
        <v>0</v>
      </c>
      <c r="AT521" s="266" t="str">
        <f t="shared" si="1987"/>
        <v/>
      </c>
      <c r="AU521" s="266">
        <f>IF(OR(Is_Loading,LEN($A521)=0),"",SWDATA!AN506)</f>
        <v>0</v>
      </c>
      <c r="AV521" s="267">
        <f>IF(OR(Is_Loading,LEN($A521)=0),"",SWDATA!AO506)</f>
        <v>0</v>
      </c>
      <c r="AW521" s="267">
        <f>IF(OR(Is_Loading,LEN($A521)=0),"",SWDATA!AP506)</f>
        <v>0</v>
      </c>
      <c r="AX521" s="266" t="str">
        <f t="shared" si="1988"/>
        <v/>
      </c>
      <c r="AY521" s="266">
        <f>IF(OR(Is_Loading,LEN($A521)=0),"",SWDATA!AR506)</f>
        <v>0</v>
      </c>
      <c r="AZ521" s="267">
        <f>IF(OR(Is_Loading,LEN($A521)=0),"",SWDATA!AS506)</f>
        <v>0</v>
      </c>
      <c r="BA521" s="267">
        <f>IF(OR(Is_Loading,LEN($A521)=0),"",SWDATA!AT506)</f>
        <v>0</v>
      </c>
      <c r="BB521" s="266" t="str">
        <f t="shared" si="1989"/>
        <v/>
      </c>
      <c r="BC521" s="266">
        <f>IF(OR(Is_Loading,LEN($A521)=0),"",SWDATA!AV506)</f>
        <v>0</v>
      </c>
      <c r="BD521" s="267">
        <f>IF(OR(Is_Loading,LEN($A521)=0),"",SWDATA!AW506)</f>
        <v>0</v>
      </c>
      <c r="BE521" s="323">
        <f>IF(OR(Is_Loading,LEN($A521)=0),"",SWDATA!AX506)</f>
        <v>0</v>
      </c>
      <c r="BF521" s="320" t="str">
        <f t="shared" si="1990"/>
        <v/>
      </c>
      <c r="BG521" s="11"/>
      <c r="BH521" s="11"/>
      <c r="BI521" s="11"/>
      <c r="BJ521" s="11"/>
      <c r="BK521" s="11"/>
      <c r="BL521" s="11"/>
      <c r="BM521" s="11"/>
      <c r="BN521" s="11"/>
      <c r="BO521" s="11"/>
      <c r="BP521" s="11"/>
      <c r="BQ521" s="11"/>
      <c r="BR521" s="11"/>
      <c r="BS521" s="11"/>
      <c r="BT521" s="11"/>
      <c r="BU521" s="11"/>
      <c r="BV521" s="11"/>
      <c r="BW521" s="11"/>
      <c r="BX521" s="11"/>
      <c r="BY521" s="11"/>
      <c r="BZ521" s="11"/>
      <c r="CA521" s="11"/>
      <c r="CB521" s="11"/>
      <c r="CC521" s="11"/>
      <c r="CD521" s="11"/>
      <c r="CE521" s="11"/>
      <c r="CF521" s="11"/>
      <c r="CG521" s="11"/>
      <c r="CH521" s="11"/>
      <c r="CI521" s="11"/>
      <c r="CJ521" s="11"/>
      <c r="CK521" s="11"/>
      <c r="CL521" s="11"/>
      <c r="CM521" s="11"/>
      <c r="CN521" s="351"/>
      <c r="CO521" s="351"/>
      <c r="CP521" s="351"/>
      <c r="CQ521" s="351"/>
      <c r="CR521" s="351"/>
      <c r="CS521" s="351"/>
      <c r="CT521" s="351"/>
      <c r="CU521" s="351"/>
      <c r="CV521" s="351"/>
      <c r="CW521" s="351"/>
      <c r="CX521" s="351"/>
      <c r="CY521" s="351"/>
      <c r="CZ521" s="351"/>
      <c r="DA521" s="351"/>
      <c r="DB521" s="351"/>
      <c r="DC521" s="351"/>
      <c r="DD521" s="351"/>
      <c r="DE521" s="351"/>
      <c r="DF521" s="351"/>
      <c r="DG521" s="351"/>
      <c r="DH521" s="351"/>
      <c r="DI521" s="351"/>
      <c r="DJ521" s="351"/>
      <c r="DK521" s="351"/>
      <c r="DL521" s="351"/>
      <c r="DM521" s="351"/>
      <c r="DN521" s="351"/>
      <c r="DS521" s="372"/>
      <c r="DT521" s="374"/>
      <c r="DU521" s="375"/>
      <c r="DV521" s="375"/>
      <c r="DW521" s="375"/>
      <c r="DX521" s="375">
        <v>1</v>
      </c>
      <c r="DY521" s="375">
        <f t="shared" si="1943"/>
        <v>0</v>
      </c>
      <c r="DZ521" s="375">
        <f t="shared" si="1944"/>
        <v>0</v>
      </c>
      <c r="EA521" s="375">
        <f t="shared" si="1945"/>
        <v>1</v>
      </c>
      <c r="EB521" s="375">
        <f t="shared" si="1946"/>
        <v>0</v>
      </c>
      <c r="EC521" s="375">
        <f t="shared" si="1947"/>
        <v>0</v>
      </c>
      <c r="ED521" s="375">
        <f t="shared" si="1948"/>
        <v>1</v>
      </c>
      <c r="EE521" s="375">
        <f t="shared" si="1949"/>
        <v>0</v>
      </c>
      <c r="EF521" s="375">
        <f t="shared" si="1950"/>
        <v>0</v>
      </c>
      <c r="EG521" s="375">
        <f t="shared" si="1951"/>
        <v>1</v>
      </c>
      <c r="EH521" s="375">
        <f t="shared" si="1952"/>
        <v>0</v>
      </c>
      <c r="EI521" s="375">
        <f t="shared" si="1953"/>
        <v>0</v>
      </c>
      <c r="EJ521" s="375">
        <f t="shared" si="1954"/>
        <v>1</v>
      </c>
      <c r="EK521" s="375">
        <f t="shared" si="1955"/>
        <v>0</v>
      </c>
      <c r="EL521" s="375">
        <f t="shared" si="1956"/>
        <v>0</v>
      </c>
      <c r="EM521" s="375">
        <f t="shared" si="1957"/>
        <v>1</v>
      </c>
      <c r="EN521" s="375">
        <f t="shared" si="1958"/>
        <v>0</v>
      </c>
      <c r="EO521" s="375">
        <f t="shared" si="1959"/>
        <v>0</v>
      </c>
      <c r="EP521" s="375">
        <f t="shared" si="1960"/>
        <v>1</v>
      </c>
      <c r="EQ521" s="375">
        <f t="shared" si="1961"/>
        <v>0</v>
      </c>
      <c r="ER521" s="375">
        <f t="shared" si="1962"/>
        <v>0</v>
      </c>
      <c r="ES521" s="375">
        <f t="shared" si="1963"/>
        <v>1</v>
      </c>
      <c r="ET521" s="375">
        <f t="shared" si="1964"/>
        <v>0</v>
      </c>
      <c r="EU521" s="375">
        <f t="shared" si="1965"/>
        <v>0</v>
      </c>
      <c r="EV521" s="375">
        <f t="shared" si="1966"/>
        <v>1</v>
      </c>
      <c r="EW521" s="375">
        <f t="shared" si="1967"/>
        <v>0</v>
      </c>
      <c r="EX521" s="375">
        <f t="shared" si="1968"/>
        <v>0</v>
      </c>
      <c r="EY521" s="375">
        <f t="shared" si="1969"/>
        <v>1</v>
      </c>
      <c r="EZ521" s="375">
        <f t="shared" si="1970"/>
        <v>0</v>
      </c>
      <c r="FA521" s="375">
        <f t="shared" si="1971"/>
        <v>0</v>
      </c>
      <c r="FB521" s="375">
        <f t="shared" si="1972"/>
        <v>1</v>
      </c>
      <c r="FC521" s="375">
        <f t="shared" si="1973"/>
        <v>0</v>
      </c>
      <c r="FD521" s="375">
        <f t="shared" si="1974"/>
        <v>0</v>
      </c>
      <c r="FE521" s="376"/>
      <c r="FF521" s="372"/>
      <c r="FG521" s="372"/>
      <c r="FH521" s="372"/>
      <c r="FI521" s="372"/>
      <c r="FJ521" s="372"/>
      <c r="FK521" s="372"/>
      <c r="FL521" s="372"/>
      <c r="FM521" s="372"/>
      <c r="FN521" s="372"/>
      <c r="FO521" s="372"/>
      <c r="FP521" s="372"/>
      <c r="FQ521" s="372"/>
      <c r="FR521" s="372"/>
      <c r="FS521" s="372"/>
      <c r="FT521" s="372"/>
      <c r="FU521" s="372"/>
      <c r="FV521" s="372"/>
      <c r="FW521" s="372"/>
      <c r="FX521" s="372"/>
      <c r="FY521" s="372"/>
      <c r="FZ521" s="372"/>
      <c r="GA521" s="372"/>
      <c r="GB521" s="372"/>
      <c r="GC521" s="372"/>
      <c r="GD521" s="372"/>
      <c r="GE521" s="372"/>
      <c r="GF521" s="372"/>
      <c r="GG521" s="372"/>
      <c r="GH521" s="372"/>
      <c r="GI521" s="372"/>
      <c r="GJ521" s="372"/>
      <c r="GK521" s="372"/>
      <c r="GL521" s="372"/>
      <c r="GM521" s="372"/>
      <c r="GN521" s="372"/>
      <c r="GO521" s="372"/>
      <c r="GP521" s="372"/>
      <c r="GQ521" s="372"/>
      <c r="GR521" s="372"/>
      <c r="GS521" s="372"/>
      <c r="GT521" s="372"/>
      <c r="GU521" s="372"/>
      <c r="GV521" s="372"/>
      <c r="GW521" s="372"/>
      <c r="GX521" s="372"/>
      <c r="GY521" s="372"/>
      <c r="GZ521" s="372"/>
      <c r="HA521" s="372"/>
      <c r="HB521" s="372"/>
      <c r="HC521" s="372"/>
    </row>
    <row r="522" spans="1:211" s="373" customFormat="1" ht="15" hidden="1" customHeight="1" outlineLevel="1" x14ac:dyDescent="0.2">
      <c r="A522" s="366">
        <f>SWDATA!O507</f>
        <v>0</v>
      </c>
      <c r="B522" s="366">
        <f>SWDATA!M507</f>
        <v>0</v>
      </c>
      <c r="C522" s="351">
        <f>IF(AND(SWDATA!M507=1,SWDATA!Q507="promotions"),SWDATA!P507,0)</f>
        <v>0</v>
      </c>
      <c r="D522" s="367">
        <f>ROW(SWDATA!M507)</f>
        <v>507</v>
      </c>
      <c r="E522" s="368">
        <f t="shared" si="1991"/>
        <v>0</v>
      </c>
      <c r="F522" s="369">
        <f t="shared" si="1978"/>
        <v>1</v>
      </c>
      <c r="G522" s="366" t="str">
        <f t="shared" si="1979"/>
        <v/>
      </c>
      <c r="H522" s="370"/>
      <c r="J522" s="238">
        <f t="shared" si="1980"/>
        <v>0</v>
      </c>
      <c r="K522" s="239" t="str">
        <f t="shared" si="1981"/>
        <v/>
      </c>
      <c r="L522" s="342"/>
      <c r="M522" s="345"/>
      <c r="N522" s="340" t="str">
        <f>IF(LEN(SWDATA!F507)=0,"",N521)</f>
        <v/>
      </c>
      <c r="O522" s="296" t="str">
        <f>IF(LEN(SWDATA!G507)=0,"",O521)</f>
        <v/>
      </c>
      <c r="P522" s="297" t="str">
        <f>IF(LEN(SWDATA!C507)=0,"",SWDATA!C507)</f>
        <v/>
      </c>
      <c r="Q522" s="312" t="str">
        <f t="shared" si="1982"/>
        <v/>
      </c>
      <c r="R522" s="223" t="s">
        <v>261</v>
      </c>
      <c r="S522" s="224"/>
      <c r="T522" s="224"/>
      <c r="U522" s="264" t="s">
        <v>613</v>
      </c>
      <c r="V522" s="205" t="s">
        <v>221</v>
      </c>
      <c r="W522" s="266">
        <f>IF(OR(Is_Loading,LEN($A522)=0),"",SWDATA!P507)</f>
        <v>0</v>
      </c>
      <c r="X522" s="267">
        <f>IF(OR(Is_Loading,LEN($A522)=0),"",SWDATA!Q507)</f>
        <v>0</v>
      </c>
      <c r="Y522" s="267">
        <f>IF(OR(Is_Loading,LEN($A522)=0),"",SWDATA!R507)</f>
        <v>0</v>
      </c>
      <c r="Z522" s="266" t="str">
        <f t="shared" si="1992"/>
        <v/>
      </c>
      <c r="AA522" s="266">
        <f>IF(OR(Is_Loading,LEN($A522)=0),"",SWDATA!T507)</f>
        <v>0</v>
      </c>
      <c r="AB522" s="267">
        <f>IF(OR(Is_Loading,LEN($A522)=0),"",SWDATA!U507)</f>
        <v>0</v>
      </c>
      <c r="AC522" s="267">
        <f>IF(OR(Is_Loading,LEN($A522)=0),"",SWDATA!V507)</f>
        <v>0</v>
      </c>
      <c r="AD522" s="266" t="str">
        <f t="shared" si="1983"/>
        <v/>
      </c>
      <c r="AE522" s="266">
        <f>IF(OR(Is_Loading,LEN($A522)=0),"",SWDATA!X507)</f>
        <v>0</v>
      </c>
      <c r="AF522" s="267">
        <f>IF(OR(Is_Loading,LEN($A522)=0),"",SWDATA!Y507)</f>
        <v>0</v>
      </c>
      <c r="AG522" s="267">
        <f>IF(OR(Is_Loading,LEN($A522)=0),"",SWDATA!Z507)</f>
        <v>0</v>
      </c>
      <c r="AH522" s="266" t="str">
        <f t="shared" si="1984"/>
        <v/>
      </c>
      <c r="AI522" s="266">
        <f>IF(OR(Is_Loading,LEN($A522)=0),"",SWDATA!AB507)</f>
        <v>0</v>
      </c>
      <c r="AJ522" s="267">
        <f>IF(OR(Is_Loading,LEN($A522)=0),"",SWDATA!AC507)</f>
        <v>0</v>
      </c>
      <c r="AK522" s="267">
        <f>IF(OR(Is_Loading,LEN($A522)=0),"",SWDATA!AD507)</f>
        <v>0</v>
      </c>
      <c r="AL522" s="266" t="str">
        <f t="shared" si="1985"/>
        <v/>
      </c>
      <c r="AM522" s="266">
        <f>IF(OR(Is_Loading,LEN($A522)=0),"",SWDATA!AF507)</f>
        <v>0</v>
      </c>
      <c r="AN522" s="267">
        <f>IF(OR(Is_Loading,LEN($A522)=0),"",SWDATA!AG507)</f>
        <v>0</v>
      </c>
      <c r="AO522" s="323">
        <f>IF(OR(Is_Loading,LEN($A522)=0),"",SWDATA!AH507)</f>
        <v>0</v>
      </c>
      <c r="AP522" s="320" t="str">
        <f t="shared" si="1986"/>
        <v/>
      </c>
      <c r="AQ522" s="266">
        <f>IF(OR(Is_Loading,LEN($A522)=0),"",SWDATA!AJ507)</f>
        <v>0</v>
      </c>
      <c r="AR522" s="267">
        <f>IF(OR(Is_Loading,LEN($A522)=0),"",SWDATA!AK507)</f>
        <v>0</v>
      </c>
      <c r="AS522" s="267">
        <f>IF(OR(Is_Loading,LEN($A522)=0),"",SWDATA!AL507)</f>
        <v>0</v>
      </c>
      <c r="AT522" s="266" t="str">
        <f t="shared" si="1987"/>
        <v/>
      </c>
      <c r="AU522" s="266">
        <f>IF(OR(Is_Loading,LEN($A522)=0),"",SWDATA!AN507)</f>
        <v>0</v>
      </c>
      <c r="AV522" s="267">
        <f>IF(OR(Is_Loading,LEN($A522)=0),"",SWDATA!AO507)</f>
        <v>0</v>
      </c>
      <c r="AW522" s="267">
        <f>IF(OR(Is_Loading,LEN($A522)=0),"",SWDATA!AP507)</f>
        <v>0</v>
      </c>
      <c r="AX522" s="266" t="str">
        <f t="shared" si="1988"/>
        <v/>
      </c>
      <c r="AY522" s="266">
        <f>IF(OR(Is_Loading,LEN($A522)=0),"",SWDATA!AR507)</f>
        <v>0</v>
      </c>
      <c r="AZ522" s="267">
        <f>IF(OR(Is_Loading,LEN($A522)=0),"",SWDATA!AS507)</f>
        <v>0</v>
      </c>
      <c r="BA522" s="267">
        <f>IF(OR(Is_Loading,LEN($A522)=0),"",SWDATA!AT507)</f>
        <v>0</v>
      </c>
      <c r="BB522" s="266" t="str">
        <f t="shared" si="1989"/>
        <v/>
      </c>
      <c r="BC522" s="266">
        <f>IF(OR(Is_Loading,LEN($A522)=0),"",SWDATA!AV507)</f>
        <v>0</v>
      </c>
      <c r="BD522" s="267">
        <f>IF(OR(Is_Loading,LEN($A522)=0),"",SWDATA!AW507)</f>
        <v>0</v>
      </c>
      <c r="BE522" s="323">
        <f>IF(OR(Is_Loading,LEN($A522)=0),"",SWDATA!AX507)</f>
        <v>0</v>
      </c>
      <c r="BF522" s="320" t="str">
        <f t="shared" si="1990"/>
        <v/>
      </c>
      <c r="BG522" s="11"/>
      <c r="BH522" s="11"/>
      <c r="BI522" s="11"/>
      <c r="BJ522" s="11"/>
      <c r="BK522" s="11"/>
      <c r="BL522" s="11"/>
      <c r="BM522" s="11"/>
      <c r="BN522" s="11"/>
      <c r="BO522" s="11"/>
      <c r="BP522" s="11"/>
      <c r="BQ522" s="11"/>
      <c r="BR522" s="11"/>
      <c r="BS522" s="11"/>
      <c r="BT522" s="11"/>
      <c r="BU522" s="11"/>
      <c r="BV522" s="11"/>
      <c r="BW522" s="11"/>
      <c r="BX522" s="11"/>
      <c r="BY522" s="11"/>
      <c r="BZ522" s="11"/>
      <c r="CA522" s="11"/>
      <c r="CB522" s="11"/>
      <c r="CC522" s="11"/>
      <c r="CD522" s="11"/>
      <c r="CE522" s="11"/>
      <c r="CF522" s="11"/>
      <c r="CG522" s="11"/>
      <c r="CH522" s="11"/>
      <c r="CI522" s="11"/>
      <c r="CJ522" s="11"/>
      <c r="CK522" s="11"/>
      <c r="CL522" s="11"/>
      <c r="CM522" s="11"/>
      <c r="CN522" s="351"/>
      <c r="CO522" s="351"/>
      <c r="CP522" s="351"/>
      <c r="CQ522" s="351"/>
      <c r="CR522" s="351"/>
      <c r="CS522" s="351"/>
      <c r="CT522" s="351"/>
      <c r="CU522" s="351"/>
      <c r="CV522" s="351"/>
      <c r="CW522" s="351"/>
      <c r="CX522" s="351"/>
      <c r="CY522" s="351"/>
      <c r="CZ522" s="351"/>
      <c r="DA522" s="351"/>
      <c r="DB522" s="351"/>
      <c r="DC522" s="351"/>
      <c r="DD522" s="351"/>
      <c r="DE522" s="351"/>
      <c r="DF522" s="351"/>
      <c r="DG522" s="351"/>
      <c r="DH522" s="351"/>
      <c r="DI522" s="351"/>
      <c r="DJ522" s="351"/>
      <c r="DK522" s="351"/>
      <c r="DL522" s="351"/>
      <c r="DM522" s="351"/>
      <c r="DN522" s="351"/>
      <c r="DS522" s="372"/>
      <c r="DT522" s="374"/>
      <c r="DU522" s="375"/>
      <c r="DV522" s="375"/>
      <c r="DW522" s="375"/>
      <c r="DX522" s="375">
        <v>1</v>
      </c>
      <c r="DY522" s="375">
        <f t="shared" si="1943"/>
        <v>0</v>
      </c>
      <c r="DZ522" s="375">
        <f t="shared" si="1944"/>
        <v>0</v>
      </c>
      <c r="EA522" s="375">
        <f t="shared" si="1945"/>
        <v>1</v>
      </c>
      <c r="EB522" s="375">
        <f t="shared" si="1946"/>
        <v>0</v>
      </c>
      <c r="EC522" s="375">
        <f t="shared" si="1947"/>
        <v>0</v>
      </c>
      <c r="ED522" s="375">
        <f t="shared" si="1948"/>
        <v>1</v>
      </c>
      <c r="EE522" s="375">
        <f t="shared" si="1949"/>
        <v>0</v>
      </c>
      <c r="EF522" s="375">
        <f t="shared" si="1950"/>
        <v>0</v>
      </c>
      <c r="EG522" s="375">
        <f t="shared" si="1951"/>
        <v>1</v>
      </c>
      <c r="EH522" s="375">
        <f t="shared" si="1952"/>
        <v>0</v>
      </c>
      <c r="EI522" s="375">
        <f t="shared" si="1953"/>
        <v>0</v>
      </c>
      <c r="EJ522" s="375">
        <f t="shared" si="1954"/>
        <v>1</v>
      </c>
      <c r="EK522" s="375">
        <f t="shared" si="1955"/>
        <v>0</v>
      </c>
      <c r="EL522" s="375">
        <f t="shared" si="1956"/>
        <v>0</v>
      </c>
      <c r="EM522" s="375">
        <f t="shared" si="1957"/>
        <v>1</v>
      </c>
      <c r="EN522" s="375">
        <f t="shared" si="1958"/>
        <v>0</v>
      </c>
      <c r="EO522" s="375">
        <f t="shared" si="1959"/>
        <v>0</v>
      </c>
      <c r="EP522" s="375">
        <f t="shared" si="1960"/>
        <v>1</v>
      </c>
      <c r="EQ522" s="375">
        <f t="shared" si="1961"/>
        <v>0</v>
      </c>
      <c r="ER522" s="375">
        <f t="shared" si="1962"/>
        <v>0</v>
      </c>
      <c r="ES522" s="375">
        <f t="shared" si="1963"/>
        <v>1</v>
      </c>
      <c r="ET522" s="375">
        <f t="shared" si="1964"/>
        <v>0</v>
      </c>
      <c r="EU522" s="375">
        <f t="shared" si="1965"/>
        <v>0</v>
      </c>
      <c r="EV522" s="375">
        <f t="shared" si="1966"/>
        <v>1</v>
      </c>
      <c r="EW522" s="375">
        <f t="shared" si="1967"/>
        <v>0</v>
      </c>
      <c r="EX522" s="375">
        <f t="shared" si="1968"/>
        <v>0</v>
      </c>
      <c r="EY522" s="375">
        <f t="shared" si="1969"/>
        <v>1</v>
      </c>
      <c r="EZ522" s="375">
        <f t="shared" si="1970"/>
        <v>0</v>
      </c>
      <c r="FA522" s="375">
        <f t="shared" si="1971"/>
        <v>0</v>
      </c>
      <c r="FB522" s="375">
        <f t="shared" si="1972"/>
        <v>1</v>
      </c>
      <c r="FC522" s="375">
        <f t="shared" si="1973"/>
        <v>0</v>
      </c>
      <c r="FD522" s="375">
        <f t="shared" si="1974"/>
        <v>0</v>
      </c>
      <c r="FE522" s="376"/>
      <c r="FF522" s="372"/>
      <c r="FG522" s="372"/>
      <c r="FH522" s="372"/>
      <c r="FI522" s="372"/>
      <c r="FJ522" s="372"/>
      <c r="FK522" s="372"/>
      <c r="FL522" s="372"/>
      <c r="FM522" s="372"/>
      <c r="FN522" s="372"/>
      <c r="FO522" s="372"/>
      <c r="FP522" s="372"/>
      <c r="FQ522" s="372"/>
      <c r="FR522" s="372"/>
      <c r="FS522" s="372"/>
      <c r="FT522" s="372"/>
      <c r="FU522" s="372"/>
      <c r="FV522" s="372"/>
      <c r="FW522" s="372"/>
      <c r="FX522" s="372"/>
      <c r="FY522" s="372"/>
      <c r="FZ522" s="372"/>
      <c r="GA522" s="372"/>
      <c r="GB522" s="372"/>
      <c r="GC522" s="372"/>
      <c r="GD522" s="372"/>
      <c r="GE522" s="372"/>
      <c r="GF522" s="372"/>
      <c r="GG522" s="372"/>
      <c r="GH522" s="372"/>
      <c r="GI522" s="372"/>
      <c r="GJ522" s="372"/>
      <c r="GK522" s="372"/>
      <c r="GL522" s="372"/>
      <c r="GM522" s="372"/>
      <c r="GN522" s="372"/>
      <c r="GO522" s="372"/>
      <c r="GP522" s="372"/>
      <c r="GQ522" s="372"/>
      <c r="GR522" s="372"/>
      <c r="GS522" s="372"/>
      <c r="GT522" s="372"/>
      <c r="GU522" s="372"/>
      <c r="GV522" s="372"/>
      <c r="GW522" s="372"/>
      <c r="GX522" s="372"/>
      <c r="GY522" s="372"/>
      <c r="GZ522" s="372"/>
      <c r="HA522" s="372"/>
      <c r="HB522" s="372"/>
      <c r="HC522" s="372"/>
    </row>
    <row r="523" spans="1:211" s="373" customFormat="1" ht="15" hidden="1" customHeight="1" outlineLevel="1" x14ac:dyDescent="0.2">
      <c r="A523" s="366">
        <f>SWDATA!O508</f>
        <v>0</v>
      </c>
      <c r="B523" s="366">
        <f>SWDATA!M508</f>
        <v>0</v>
      </c>
      <c r="C523" s="351">
        <f>IF(AND(SWDATA!M508=1,SWDATA!Q508="promotions"),SWDATA!P508,0)</f>
        <v>0</v>
      </c>
      <c r="D523" s="367">
        <f>ROW(SWDATA!M508)</f>
        <v>508</v>
      </c>
      <c r="E523" s="368">
        <f t="shared" si="1991"/>
        <v>0</v>
      </c>
      <c r="F523" s="369">
        <f t="shared" si="1978"/>
        <v>1</v>
      </c>
      <c r="G523" s="366" t="str">
        <f t="shared" si="1979"/>
        <v/>
      </c>
      <c r="H523" s="370"/>
      <c r="J523" s="238">
        <f t="shared" si="1980"/>
        <v>0</v>
      </c>
      <c r="K523" s="239" t="str">
        <f t="shared" si="1981"/>
        <v/>
      </c>
      <c r="L523" s="342"/>
      <c r="M523" s="345"/>
      <c r="N523" s="340" t="str">
        <f>IF(LEN(SWDATA!F508)=0,"",N522)</f>
        <v/>
      </c>
      <c r="O523" s="296" t="str">
        <f>IF(LEN(SWDATA!G508)=0,"",O522)</f>
        <v/>
      </c>
      <c r="P523" s="297" t="str">
        <f>IF(LEN(SWDATA!C508)=0,"",SWDATA!C508)</f>
        <v/>
      </c>
      <c r="Q523" s="312" t="str">
        <f t="shared" si="1982"/>
        <v/>
      </c>
      <c r="R523" s="223" t="s">
        <v>261</v>
      </c>
      <c r="S523" s="224" t="s">
        <v>485</v>
      </c>
      <c r="T523" s="224"/>
      <c r="U523" s="264" t="s">
        <v>609</v>
      </c>
      <c r="V523" s="205" t="s">
        <v>221</v>
      </c>
      <c r="W523" s="266">
        <f>IF(OR(Is_Loading,LEN($A523)=0),"",SWDATA!P508)</f>
        <v>0</v>
      </c>
      <c r="X523" s="267">
        <f>IF(OR(Is_Loading,LEN($A523)=0),"",SWDATA!Q508)</f>
        <v>0</v>
      </c>
      <c r="Y523" s="267">
        <f>IF(OR(Is_Loading,LEN($A523)=0),"",SWDATA!R508)</f>
        <v>0</v>
      </c>
      <c r="Z523" s="266" t="str">
        <f t="shared" si="1992"/>
        <v/>
      </c>
      <c r="AA523" s="266">
        <f>IF(OR(Is_Loading,LEN($A523)=0),"",SWDATA!T508)</f>
        <v>0</v>
      </c>
      <c r="AB523" s="267">
        <f>IF(OR(Is_Loading,LEN($A523)=0),"",SWDATA!U508)</f>
        <v>0</v>
      </c>
      <c r="AC523" s="267">
        <f>IF(OR(Is_Loading,LEN($A523)=0),"",SWDATA!V508)</f>
        <v>0</v>
      </c>
      <c r="AD523" s="266" t="str">
        <f t="shared" si="1983"/>
        <v/>
      </c>
      <c r="AE523" s="266">
        <f>IF(OR(Is_Loading,LEN($A523)=0),"",SWDATA!X508)</f>
        <v>0</v>
      </c>
      <c r="AF523" s="267">
        <f>IF(OR(Is_Loading,LEN($A523)=0),"",SWDATA!Y508)</f>
        <v>0</v>
      </c>
      <c r="AG523" s="267">
        <f>IF(OR(Is_Loading,LEN($A523)=0),"",SWDATA!Z508)</f>
        <v>0</v>
      </c>
      <c r="AH523" s="266" t="str">
        <f t="shared" si="1984"/>
        <v/>
      </c>
      <c r="AI523" s="266">
        <f>IF(OR(Is_Loading,LEN($A523)=0),"",SWDATA!AB508)</f>
        <v>0</v>
      </c>
      <c r="AJ523" s="267">
        <f>IF(OR(Is_Loading,LEN($A523)=0),"",SWDATA!AC508)</f>
        <v>0</v>
      </c>
      <c r="AK523" s="267">
        <f>IF(OR(Is_Loading,LEN($A523)=0),"",SWDATA!AD508)</f>
        <v>0</v>
      </c>
      <c r="AL523" s="266" t="str">
        <f t="shared" si="1985"/>
        <v/>
      </c>
      <c r="AM523" s="266">
        <f>IF(OR(Is_Loading,LEN($A523)=0),"",SWDATA!AF508)</f>
        <v>0</v>
      </c>
      <c r="AN523" s="267">
        <f>IF(OR(Is_Loading,LEN($A523)=0),"",SWDATA!AG508)</f>
        <v>0</v>
      </c>
      <c r="AO523" s="323">
        <f>IF(OR(Is_Loading,LEN($A523)=0),"",SWDATA!AH508)</f>
        <v>0</v>
      </c>
      <c r="AP523" s="320" t="str">
        <f t="shared" si="1986"/>
        <v/>
      </c>
      <c r="AQ523" s="266">
        <f>IF(OR(Is_Loading,LEN($A523)=0),"",SWDATA!AJ508)</f>
        <v>0</v>
      </c>
      <c r="AR523" s="267">
        <f>IF(OR(Is_Loading,LEN($A523)=0),"",SWDATA!AK508)</f>
        <v>0</v>
      </c>
      <c r="AS523" s="267">
        <f>IF(OR(Is_Loading,LEN($A523)=0),"",SWDATA!AL508)</f>
        <v>0</v>
      </c>
      <c r="AT523" s="266" t="str">
        <f t="shared" si="1987"/>
        <v/>
      </c>
      <c r="AU523" s="266">
        <f>IF(OR(Is_Loading,LEN($A523)=0),"",SWDATA!AN508)</f>
        <v>0</v>
      </c>
      <c r="AV523" s="267">
        <f>IF(OR(Is_Loading,LEN($A523)=0),"",SWDATA!AO508)</f>
        <v>0</v>
      </c>
      <c r="AW523" s="267">
        <f>IF(OR(Is_Loading,LEN($A523)=0),"",SWDATA!AP508)</f>
        <v>0</v>
      </c>
      <c r="AX523" s="266" t="str">
        <f t="shared" si="1988"/>
        <v/>
      </c>
      <c r="AY523" s="266">
        <f>IF(OR(Is_Loading,LEN($A523)=0),"",SWDATA!AR508)</f>
        <v>0</v>
      </c>
      <c r="AZ523" s="267">
        <f>IF(OR(Is_Loading,LEN($A523)=0),"",SWDATA!AS508)</f>
        <v>0</v>
      </c>
      <c r="BA523" s="267">
        <f>IF(OR(Is_Loading,LEN($A523)=0),"",SWDATA!AT508)</f>
        <v>0</v>
      </c>
      <c r="BB523" s="266" t="str">
        <f t="shared" si="1989"/>
        <v/>
      </c>
      <c r="BC523" s="266">
        <f>IF(OR(Is_Loading,LEN($A523)=0),"",SWDATA!AV508)</f>
        <v>0</v>
      </c>
      <c r="BD523" s="267">
        <f>IF(OR(Is_Loading,LEN($A523)=0),"",SWDATA!AW508)</f>
        <v>0</v>
      </c>
      <c r="BE523" s="323">
        <f>IF(OR(Is_Loading,LEN($A523)=0),"",SWDATA!AX508)</f>
        <v>0</v>
      </c>
      <c r="BF523" s="320" t="str">
        <f t="shared" si="1990"/>
        <v/>
      </c>
      <c r="BG523" s="11"/>
      <c r="BH523" s="11"/>
      <c r="BI523" s="11"/>
      <c r="BJ523" s="11"/>
      <c r="BK523" s="11"/>
      <c r="BL523" s="11"/>
      <c r="BM523" s="11"/>
      <c r="BN523" s="11"/>
      <c r="BO523" s="11"/>
      <c r="BP523" s="11"/>
      <c r="BQ523" s="11"/>
      <c r="BR523" s="11"/>
      <c r="BS523" s="11"/>
      <c r="BT523" s="11"/>
      <c r="BU523" s="11"/>
      <c r="BV523" s="11"/>
      <c r="BW523" s="11"/>
      <c r="BX523" s="11"/>
      <c r="BY523" s="11"/>
      <c r="BZ523" s="11"/>
      <c r="CA523" s="11"/>
      <c r="CB523" s="11"/>
      <c r="CC523" s="11"/>
      <c r="CD523" s="11"/>
      <c r="CE523" s="11"/>
      <c r="CF523" s="11"/>
      <c r="CG523" s="11"/>
      <c r="CH523" s="11"/>
      <c r="CI523" s="11"/>
      <c r="CJ523" s="11"/>
      <c r="CK523" s="11"/>
      <c r="CL523" s="11"/>
      <c r="CM523" s="11"/>
      <c r="CN523" s="351"/>
      <c r="CO523" s="351"/>
      <c r="CP523" s="351"/>
      <c r="CQ523" s="351"/>
      <c r="CR523" s="351"/>
      <c r="CS523" s="351"/>
      <c r="CT523" s="351"/>
      <c r="CU523" s="351"/>
      <c r="CV523" s="351"/>
      <c r="CW523" s="351"/>
      <c r="CX523" s="351"/>
      <c r="CY523" s="351"/>
      <c r="CZ523" s="351"/>
      <c r="DA523" s="351"/>
      <c r="DB523" s="351"/>
      <c r="DC523" s="351"/>
      <c r="DD523" s="351"/>
      <c r="DE523" s="351"/>
      <c r="DF523" s="351"/>
      <c r="DG523" s="351"/>
      <c r="DH523" s="351"/>
      <c r="DI523" s="351"/>
      <c r="DJ523" s="351"/>
      <c r="DK523" s="351"/>
      <c r="DL523" s="351"/>
      <c r="DM523" s="351"/>
      <c r="DN523" s="351"/>
      <c r="DS523" s="372"/>
      <c r="DT523" s="374"/>
      <c r="DU523" s="375"/>
      <c r="DV523" s="375"/>
      <c r="DW523" s="375"/>
      <c r="DX523" s="375">
        <v>1</v>
      </c>
      <c r="DY523" s="375">
        <f t="shared" si="1943"/>
        <v>0</v>
      </c>
      <c r="DZ523" s="375">
        <f t="shared" si="1944"/>
        <v>0</v>
      </c>
      <c r="EA523" s="375">
        <f t="shared" si="1945"/>
        <v>1</v>
      </c>
      <c r="EB523" s="375">
        <f t="shared" si="1946"/>
        <v>0</v>
      </c>
      <c r="EC523" s="375">
        <f t="shared" si="1947"/>
        <v>0</v>
      </c>
      <c r="ED523" s="375">
        <f t="shared" si="1948"/>
        <v>1</v>
      </c>
      <c r="EE523" s="375">
        <f t="shared" si="1949"/>
        <v>0</v>
      </c>
      <c r="EF523" s="375">
        <f t="shared" si="1950"/>
        <v>0</v>
      </c>
      <c r="EG523" s="375">
        <f t="shared" si="1951"/>
        <v>1</v>
      </c>
      <c r="EH523" s="375">
        <f t="shared" si="1952"/>
        <v>0</v>
      </c>
      <c r="EI523" s="375">
        <f t="shared" si="1953"/>
        <v>0</v>
      </c>
      <c r="EJ523" s="375">
        <f t="shared" si="1954"/>
        <v>1</v>
      </c>
      <c r="EK523" s="375">
        <f t="shared" si="1955"/>
        <v>0</v>
      </c>
      <c r="EL523" s="375">
        <f t="shared" si="1956"/>
        <v>0</v>
      </c>
      <c r="EM523" s="375">
        <f t="shared" si="1957"/>
        <v>1</v>
      </c>
      <c r="EN523" s="375">
        <f t="shared" si="1958"/>
        <v>0</v>
      </c>
      <c r="EO523" s="375">
        <f t="shared" si="1959"/>
        <v>0</v>
      </c>
      <c r="EP523" s="375">
        <f t="shared" si="1960"/>
        <v>1</v>
      </c>
      <c r="EQ523" s="375">
        <f t="shared" si="1961"/>
        <v>0</v>
      </c>
      <c r="ER523" s="375">
        <f t="shared" si="1962"/>
        <v>0</v>
      </c>
      <c r="ES523" s="375">
        <f t="shared" si="1963"/>
        <v>1</v>
      </c>
      <c r="ET523" s="375">
        <f t="shared" si="1964"/>
        <v>0</v>
      </c>
      <c r="EU523" s="375">
        <f t="shared" si="1965"/>
        <v>0</v>
      </c>
      <c r="EV523" s="375">
        <f t="shared" si="1966"/>
        <v>1</v>
      </c>
      <c r="EW523" s="375">
        <f t="shared" si="1967"/>
        <v>0</v>
      </c>
      <c r="EX523" s="375">
        <f t="shared" si="1968"/>
        <v>0</v>
      </c>
      <c r="EY523" s="375">
        <f t="shared" si="1969"/>
        <v>1</v>
      </c>
      <c r="EZ523" s="375">
        <f t="shared" si="1970"/>
        <v>0</v>
      </c>
      <c r="FA523" s="375">
        <f t="shared" si="1971"/>
        <v>0</v>
      </c>
      <c r="FB523" s="375">
        <f t="shared" si="1972"/>
        <v>1</v>
      </c>
      <c r="FC523" s="375">
        <f t="shared" si="1973"/>
        <v>0</v>
      </c>
      <c r="FD523" s="375">
        <f t="shared" si="1974"/>
        <v>0</v>
      </c>
      <c r="FE523" s="376"/>
      <c r="FF523" s="372"/>
      <c r="FG523" s="372"/>
      <c r="FH523" s="372"/>
      <c r="FI523" s="372"/>
      <c r="FJ523" s="372"/>
      <c r="FK523" s="372"/>
      <c r="FL523" s="372"/>
      <c r="FM523" s="372"/>
      <c r="FN523" s="372"/>
      <c r="FO523" s="372"/>
      <c r="FP523" s="372"/>
      <c r="FQ523" s="372"/>
      <c r="FR523" s="372"/>
      <c r="FS523" s="372"/>
      <c r="FT523" s="372"/>
      <c r="FU523" s="372"/>
      <c r="FV523" s="372"/>
      <c r="FW523" s="372"/>
      <c r="FX523" s="372"/>
      <c r="FY523" s="372"/>
      <c r="FZ523" s="372"/>
      <c r="GA523" s="372"/>
      <c r="GB523" s="372"/>
      <c r="GC523" s="372"/>
      <c r="GD523" s="372"/>
      <c r="GE523" s="372"/>
      <c r="GF523" s="372"/>
      <c r="GG523" s="372"/>
      <c r="GH523" s="372"/>
      <c r="GI523" s="372"/>
      <c r="GJ523" s="372"/>
      <c r="GK523" s="372"/>
      <c r="GL523" s="372"/>
      <c r="GM523" s="372"/>
      <c r="GN523" s="372"/>
      <c r="GO523" s="372"/>
      <c r="GP523" s="372"/>
      <c r="GQ523" s="372"/>
      <c r="GR523" s="372"/>
      <c r="GS523" s="372"/>
      <c r="GT523" s="372"/>
      <c r="GU523" s="372"/>
      <c r="GV523" s="372"/>
      <c r="GW523" s="372"/>
      <c r="GX523" s="372"/>
      <c r="GY523" s="372"/>
      <c r="GZ523" s="372"/>
      <c r="HA523" s="372"/>
      <c r="HB523" s="372"/>
      <c r="HC523" s="372"/>
    </row>
    <row r="524" spans="1:211" s="373" customFormat="1" ht="15" hidden="1" customHeight="1" outlineLevel="1" x14ac:dyDescent="0.2">
      <c r="A524" s="366">
        <f>SWDATA!O509</f>
        <v>0</v>
      </c>
      <c r="B524" s="366">
        <f>SWDATA!M509</f>
        <v>0</v>
      </c>
      <c r="C524" s="351">
        <f>IF(AND(SWDATA!M509=1,SWDATA!Q509="promotions"),SWDATA!P509,0)</f>
        <v>0</v>
      </c>
      <c r="D524" s="371">
        <f>ROW(SWDATA!M509)</f>
        <v>509</v>
      </c>
      <c r="E524" s="368">
        <f ca="1">IF(AND(B524=1,UPPER(HLOOKUP(D524,'Metrics &amp; Attributes View'!$13:$31,19,0))&lt;&gt;"SBOM"),1,0)</f>
        <v>0</v>
      </c>
      <c r="F524" s="369">
        <f t="shared" si="1978"/>
        <v>1</v>
      </c>
      <c r="G524" s="366" t="str">
        <f t="shared" si="1979"/>
        <v/>
      </c>
      <c r="H524" s="370"/>
      <c r="J524" s="238">
        <f t="shared" si="1980"/>
        <v>0</v>
      </c>
      <c r="K524" s="239" t="str">
        <f t="shared" si="1981"/>
        <v/>
      </c>
      <c r="L524" s="342"/>
      <c r="M524" s="345"/>
      <c r="N524" s="340" t="str">
        <f>IF(LEN(SWDATA!F509)=0,"",N523)</f>
        <v/>
      </c>
      <c r="O524" s="296" t="str">
        <f>IF(LEN(SWDATA!G509)=0,"",O523)</f>
        <v/>
      </c>
      <c r="P524" s="297" t="str">
        <f>IF(LEN(SWDATA!C509)=0,"",SWDATA!C509)</f>
        <v/>
      </c>
      <c r="Q524" s="312" t="str">
        <f t="shared" si="1982"/>
        <v/>
      </c>
      <c r="R524" s="223" t="s">
        <v>262</v>
      </c>
      <c r="S524" s="224"/>
      <c r="T524" s="224"/>
      <c r="U524" s="264" t="s">
        <v>627</v>
      </c>
      <c r="V524" s="205" t="s">
        <v>221</v>
      </c>
      <c r="W524" s="266">
        <f>IF(OR(Is_Loading,LEN($A524)=0),"",SWDATA!P509)</f>
        <v>0</v>
      </c>
      <c r="X524" s="267">
        <f>IF(OR(Is_Loading,LEN($A524)=0),"",SWDATA!Q509)</f>
        <v>0</v>
      </c>
      <c r="Y524" s="267">
        <f>IF(OR(Is_Loading,LEN($A524)=0),"",SWDATA!R509)</f>
        <v>0</v>
      </c>
      <c r="Z524" s="266" t="str">
        <f t="shared" si="1992"/>
        <v/>
      </c>
      <c r="AA524" s="266">
        <f>IF(OR(Is_Loading,LEN($A524)=0),"",SWDATA!T509)</f>
        <v>0</v>
      </c>
      <c r="AB524" s="267">
        <f>IF(OR(Is_Loading,LEN($A524)=0),"",SWDATA!U509)</f>
        <v>0</v>
      </c>
      <c r="AC524" s="267">
        <f>IF(OR(Is_Loading,LEN($A524)=0),"",SWDATA!V509)</f>
        <v>0</v>
      </c>
      <c r="AD524" s="266" t="str">
        <f t="shared" si="1983"/>
        <v/>
      </c>
      <c r="AE524" s="266">
        <f>IF(OR(Is_Loading,LEN($A524)=0),"",SWDATA!X509)</f>
        <v>0</v>
      </c>
      <c r="AF524" s="267">
        <f>IF(OR(Is_Loading,LEN($A524)=0),"",SWDATA!Y509)</f>
        <v>0</v>
      </c>
      <c r="AG524" s="267">
        <f>IF(OR(Is_Loading,LEN($A524)=0),"",SWDATA!Z509)</f>
        <v>0</v>
      </c>
      <c r="AH524" s="266" t="str">
        <f t="shared" si="1984"/>
        <v/>
      </c>
      <c r="AI524" s="266">
        <f>IF(OR(Is_Loading,LEN($A524)=0),"",SWDATA!AB509)</f>
        <v>0</v>
      </c>
      <c r="AJ524" s="267">
        <f>IF(OR(Is_Loading,LEN($A524)=0),"",SWDATA!AC509)</f>
        <v>0</v>
      </c>
      <c r="AK524" s="267">
        <f>IF(OR(Is_Loading,LEN($A524)=0),"",SWDATA!AD509)</f>
        <v>0</v>
      </c>
      <c r="AL524" s="266" t="str">
        <f t="shared" si="1985"/>
        <v/>
      </c>
      <c r="AM524" s="266">
        <f>IF(OR(Is_Loading,LEN($A524)=0),"",SWDATA!AF509)</f>
        <v>0</v>
      </c>
      <c r="AN524" s="267">
        <f>IF(OR(Is_Loading,LEN($A524)=0),"",SWDATA!AG509)</f>
        <v>0</v>
      </c>
      <c r="AO524" s="323">
        <f>IF(OR(Is_Loading,LEN($A524)=0),"",SWDATA!AH509)</f>
        <v>0</v>
      </c>
      <c r="AP524" s="320" t="str">
        <f t="shared" si="1986"/>
        <v/>
      </c>
      <c r="AQ524" s="266">
        <f>IF(OR(Is_Loading,LEN($A524)=0),"",SWDATA!AJ509)</f>
        <v>0</v>
      </c>
      <c r="AR524" s="267">
        <f>IF(OR(Is_Loading,LEN($A524)=0),"",SWDATA!AK509)</f>
        <v>0</v>
      </c>
      <c r="AS524" s="267">
        <f>IF(OR(Is_Loading,LEN($A524)=0),"",SWDATA!AL509)</f>
        <v>0</v>
      </c>
      <c r="AT524" s="266" t="str">
        <f t="shared" si="1987"/>
        <v/>
      </c>
      <c r="AU524" s="266">
        <f>IF(OR(Is_Loading,LEN($A524)=0),"",SWDATA!AN509)</f>
        <v>0</v>
      </c>
      <c r="AV524" s="267">
        <f>IF(OR(Is_Loading,LEN($A524)=0),"",SWDATA!AO509)</f>
        <v>0</v>
      </c>
      <c r="AW524" s="267">
        <f>IF(OR(Is_Loading,LEN($A524)=0),"",SWDATA!AP509)</f>
        <v>0</v>
      </c>
      <c r="AX524" s="266" t="str">
        <f t="shared" si="1988"/>
        <v/>
      </c>
      <c r="AY524" s="266">
        <f>IF(OR(Is_Loading,LEN($A524)=0),"",SWDATA!AR509)</f>
        <v>0</v>
      </c>
      <c r="AZ524" s="267">
        <f>IF(OR(Is_Loading,LEN($A524)=0),"",SWDATA!AS509)</f>
        <v>0</v>
      </c>
      <c r="BA524" s="267">
        <f>IF(OR(Is_Loading,LEN($A524)=0),"",SWDATA!AT509)</f>
        <v>0</v>
      </c>
      <c r="BB524" s="266" t="str">
        <f t="shared" si="1989"/>
        <v/>
      </c>
      <c r="BC524" s="266">
        <f>IF(OR(Is_Loading,LEN($A524)=0),"",SWDATA!AV509)</f>
        <v>0</v>
      </c>
      <c r="BD524" s="267">
        <f>IF(OR(Is_Loading,LEN($A524)=0),"",SWDATA!AW509)</f>
        <v>0</v>
      </c>
      <c r="BE524" s="323">
        <f>IF(OR(Is_Loading,LEN($A524)=0),"",SWDATA!AX509)</f>
        <v>0</v>
      </c>
      <c r="BF524" s="332" t="str">
        <f t="shared" si="1990"/>
        <v/>
      </c>
      <c r="BG524" s="11"/>
      <c r="BH524" s="11"/>
      <c r="BI524" s="11"/>
      <c r="BJ524" s="11"/>
      <c r="BK524" s="11"/>
      <c r="BL524" s="11"/>
      <c r="BM524" s="11"/>
      <c r="BN524" s="11"/>
      <c r="BO524" s="11"/>
      <c r="BP524" s="11"/>
      <c r="BQ524" s="11"/>
      <c r="BR524" s="11"/>
      <c r="BS524" s="11"/>
      <c r="BT524" s="11"/>
      <c r="BU524" s="11"/>
      <c r="BV524" s="11"/>
      <c r="BW524" s="11"/>
      <c r="BX524" s="11"/>
      <c r="BY524" s="11"/>
      <c r="BZ524" s="11"/>
      <c r="CA524" s="11"/>
      <c r="CB524" s="11"/>
      <c r="CC524" s="11"/>
      <c r="CD524" s="11"/>
      <c r="CE524" s="11"/>
      <c r="CF524" s="11"/>
      <c r="CG524" s="11"/>
      <c r="CH524" s="11"/>
      <c r="CI524" s="11"/>
      <c r="CJ524" s="11"/>
      <c r="CK524" s="11"/>
      <c r="CL524" s="11"/>
      <c r="CM524" s="11"/>
      <c r="CN524" s="351"/>
      <c r="CO524" s="351"/>
      <c r="CP524" s="351"/>
      <c r="CQ524" s="351"/>
      <c r="CR524" s="351"/>
      <c r="CS524" s="351"/>
      <c r="CT524" s="351"/>
      <c r="CU524" s="351"/>
      <c r="CV524" s="351"/>
      <c r="CW524" s="351"/>
      <c r="CX524" s="351"/>
      <c r="CY524" s="351"/>
      <c r="CZ524" s="351"/>
      <c r="DA524" s="351"/>
      <c r="DB524" s="351"/>
      <c r="DC524" s="351"/>
      <c r="DD524" s="351"/>
      <c r="DE524" s="351"/>
      <c r="DF524" s="351"/>
      <c r="DG524" s="351"/>
      <c r="DH524" s="351"/>
      <c r="DI524" s="351"/>
      <c r="DJ524" s="351"/>
      <c r="DK524" s="351"/>
      <c r="DL524" s="351"/>
      <c r="DM524" s="351"/>
      <c r="DN524" s="351"/>
      <c r="DS524" s="372"/>
      <c r="DT524" s="374"/>
      <c r="DU524" s="375"/>
      <c r="DV524" s="375"/>
      <c r="DW524" s="375"/>
      <c r="DX524" s="375">
        <v>1</v>
      </c>
      <c r="DY524" s="375">
        <f t="shared" si="1943"/>
        <v>0</v>
      </c>
      <c r="DZ524" s="375">
        <f t="shared" si="1944"/>
        <v>0</v>
      </c>
      <c r="EA524" s="375">
        <f t="shared" si="1945"/>
        <v>1</v>
      </c>
      <c r="EB524" s="375">
        <f t="shared" si="1946"/>
        <v>0</v>
      </c>
      <c r="EC524" s="375">
        <f t="shared" si="1947"/>
        <v>0</v>
      </c>
      <c r="ED524" s="375">
        <f t="shared" si="1948"/>
        <v>1</v>
      </c>
      <c r="EE524" s="375">
        <f t="shared" si="1949"/>
        <v>0</v>
      </c>
      <c r="EF524" s="375">
        <f t="shared" si="1950"/>
        <v>0</v>
      </c>
      <c r="EG524" s="375">
        <f t="shared" si="1951"/>
        <v>1</v>
      </c>
      <c r="EH524" s="375">
        <f t="shared" si="1952"/>
        <v>0</v>
      </c>
      <c r="EI524" s="375">
        <f t="shared" si="1953"/>
        <v>0</v>
      </c>
      <c r="EJ524" s="375">
        <f t="shared" si="1954"/>
        <v>1</v>
      </c>
      <c r="EK524" s="375">
        <f t="shared" si="1955"/>
        <v>0</v>
      </c>
      <c r="EL524" s="375">
        <f t="shared" si="1956"/>
        <v>0</v>
      </c>
      <c r="EM524" s="375">
        <f t="shared" si="1957"/>
        <v>1</v>
      </c>
      <c r="EN524" s="375">
        <f t="shared" si="1958"/>
        <v>0</v>
      </c>
      <c r="EO524" s="375">
        <f t="shared" si="1959"/>
        <v>0</v>
      </c>
      <c r="EP524" s="375">
        <f t="shared" si="1960"/>
        <v>1</v>
      </c>
      <c r="EQ524" s="375">
        <f t="shared" si="1961"/>
        <v>0</v>
      </c>
      <c r="ER524" s="375">
        <f t="shared" si="1962"/>
        <v>0</v>
      </c>
      <c r="ES524" s="375">
        <f t="shared" si="1963"/>
        <v>1</v>
      </c>
      <c r="ET524" s="375">
        <f t="shared" si="1964"/>
        <v>0</v>
      </c>
      <c r="EU524" s="375">
        <f t="shared" si="1965"/>
        <v>0</v>
      </c>
      <c r="EV524" s="375">
        <f t="shared" si="1966"/>
        <v>1</v>
      </c>
      <c r="EW524" s="375">
        <f t="shared" si="1967"/>
        <v>0</v>
      </c>
      <c r="EX524" s="375">
        <f t="shared" si="1968"/>
        <v>0</v>
      </c>
      <c r="EY524" s="375">
        <f t="shared" si="1969"/>
        <v>1</v>
      </c>
      <c r="EZ524" s="375">
        <f t="shared" si="1970"/>
        <v>0</v>
      </c>
      <c r="FA524" s="375">
        <f t="shared" si="1971"/>
        <v>0</v>
      </c>
      <c r="FB524" s="375">
        <f t="shared" si="1972"/>
        <v>1</v>
      </c>
      <c r="FC524" s="375">
        <f t="shared" si="1973"/>
        <v>0</v>
      </c>
      <c r="FD524" s="375">
        <f t="shared" si="1974"/>
        <v>0</v>
      </c>
      <c r="FE524" s="376"/>
      <c r="FF524" s="372"/>
      <c r="FG524" s="372"/>
      <c r="FH524" s="372"/>
      <c r="FI524" s="372"/>
      <c r="FJ524" s="372"/>
      <c r="FK524" s="372"/>
      <c r="FL524" s="372"/>
      <c r="FM524" s="372"/>
      <c r="FN524" s="372"/>
      <c r="FO524" s="372"/>
      <c r="FP524" s="372"/>
      <c r="FQ524" s="372"/>
      <c r="FR524" s="372"/>
      <c r="FS524" s="372"/>
      <c r="FT524" s="372"/>
      <c r="FU524" s="372"/>
      <c r="FV524" s="372"/>
      <c r="FW524" s="372"/>
      <c r="FX524" s="372"/>
      <c r="FY524" s="372"/>
      <c r="FZ524" s="372"/>
      <c r="GA524" s="372"/>
      <c r="GB524" s="372"/>
      <c r="GC524" s="372"/>
      <c r="GD524" s="372"/>
      <c r="GE524" s="372"/>
      <c r="GF524" s="372"/>
      <c r="GG524" s="372"/>
      <c r="GH524" s="372"/>
      <c r="GI524" s="372"/>
      <c r="GJ524" s="372"/>
      <c r="GK524" s="372"/>
      <c r="GL524" s="372"/>
      <c r="GM524" s="372"/>
      <c r="GN524" s="372"/>
      <c r="GO524" s="372"/>
      <c r="GP524" s="372"/>
      <c r="GQ524" s="372"/>
      <c r="GR524" s="372"/>
      <c r="GS524" s="372"/>
      <c r="GT524" s="372"/>
      <c r="GU524" s="372"/>
      <c r="GV524" s="372"/>
      <c r="GW524" s="372"/>
      <c r="GX524" s="372"/>
      <c r="GY524" s="372"/>
      <c r="GZ524" s="372"/>
      <c r="HA524" s="372"/>
      <c r="HB524" s="372"/>
      <c r="HC524" s="372"/>
    </row>
    <row r="525" spans="1:211" s="373" customFormat="1" ht="15" customHeight="1" collapsed="1" thickTop="1" x14ac:dyDescent="0.2">
      <c r="A525" s="192">
        <f>SWDATA!O510</f>
        <v>0</v>
      </c>
      <c r="B525" s="192">
        <f>SWDATA!M510</f>
        <v>0</v>
      </c>
      <c r="C525" s="201">
        <f>IF(AND(SWDATA!M510=1,SWDATA!Q510="promotions"),SWDATA!P510,0)</f>
        <v>0</v>
      </c>
      <c r="D525" s="200">
        <f>ROW(SWDATA!M510)</f>
        <v>510</v>
      </c>
      <c r="E525" s="202">
        <f t="shared" ref="E525:E532" si="1993">B525</f>
        <v>0</v>
      </c>
      <c r="F525" s="203">
        <f t="shared" si="1978"/>
        <v>1</v>
      </c>
      <c r="G525" s="192" t="str">
        <f t="shared" si="1979"/>
        <v/>
      </c>
      <c r="H525" s="313"/>
      <c r="I525" s="390"/>
      <c r="J525" s="395">
        <f t="shared" si="1980"/>
        <v>0</v>
      </c>
      <c r="K525" s="396" t="str">
        <f t="shared" si="1981"/>
        <v/>
      </c>
      <c r="L525" s="397"/>
      <c r="M525" s="398"/>
      <c r="N525" s="399" t="str">
        <f>IF(LEN(SWDATA!F510)=0,"",IF(LEN(SWDATA!G510)=0,"",IF($O$12="ID",MID(SWDATA!G510,FIND("|",SWDATA!G510)+1,FIND("~~",SWDATA!G510)-FIND("|",SWDATA!G510)-1),IF($O$12="Desc",RIGHT(SWDATA!G510,LEN(SWDATA!G510)-FIND("~~",SWDATA!G510)-1),RIGHT(SWDATA!G510,LEN(SWDATA!G510)-FIND("|",SWDATA!G510))))))</f>
        <v/>
      </c>
      <c r="O525" s="400" t="str">
        <f>IF(LEN(SWDATA!G510)=0,"",IF(LEN(SWDATA!H510)=0,"",IF($O$12="ID",MID(SWDATA!H510,FIND("|",SWDATA!H510)+1,FIND("~~",SWDATA!H510)-FIND("|",SWDATA!H510)-1),IF($O$12="Desc",RIGHT(SWDATA!H510,LEN(SWDATA!H510)-FIND("~~",SWDATA!H510)-1),RIGHT(SWDATA!H510,LEN(SWDATA!H510)-FIND("|",SWDATA!H510))))))</f>
        <v/>
      </c>
      <c r="P525" s="401" t="str">
        <f>IF(LEN(SWDATA!C510)=0,"",SWDATA!C510)</f>
        <v/>
      </c>
      <c r="Q525" s="402" t="str">
        <f t="shared" si="1982"/>
        <v/>
      </c>
      <c r="R525" s="403" t="s">
        <v>575</v>
      </c>
      <c r="S525" s="404" t="s">
        <v>485</v>
      </c>
      <c r="T525" s="404"/>
      <c r="U525" s="405" t="s">
        <v>595</v>
      </c>
      <c r="V525" s="406" t="s">
        <v>221</v>
      </c>
      <c r="W525" s="407">
        <f>IF(OR(Is_Loading,LEN($A525)=0),"",SWDATA!P510)</f>
        <v>0</v>
      </c>
      <c r="X525" s="408">
        <f>IF(OR(Is_Loading,LEN($A525)=0),"",SWDATA!Q510)</f>
        <v>0</v>
      </c>
      <c r="Y525" s="408">
        <f>IF(OR(Is_Loading,LEN($A525)=0),"",SWDATA!R510)</f>
        <v>0</v>
      </c>
      <c r="Z525" s="407" t="str">
        <f t="shared" ref="Z525" si="1994">IF($A525=0,"",CHOOSE($F525,SUM(W525:Y525),SUM(W525:Y525)/3,Y525))</f>
        <v/>
      </c>
      <c r="AA525" s="407">
        <f>IF(OR(Is_Loading,LEN($A525)=0),"",SWDATA!T510)</f>
        <v>0</v>
      </c>
      <c r="AB525" s="408">
        <f>IF(OR(Is_Loading,LEN($A525)=0),"",SWDATA!U510)</f>
        <v>0</v>
      </c>
      <c r="AC525" s="408">
        <f>IF(OR(Is_Loading,LEN($A525)=0),"",SWDATA!V510)</f>
        <v>0</v>
      </c>
      <c r="AD525" s="407" t="str">
        <f t="shared" si="1983"/>
        <v/>
      </c>
      <c r="AE525" s="407">
        <f>IF(OR(Is_Loading,LEN($A525)=0),"",SWDATA!X510)</f>
        <v>0</v>
      </c>
      <c r="AF525" s="408">
        <f>IF(OR(Is_Loading,LEN($A525)=0),"",SWDATA!Y510)</f>
        <v>0</v>
      </c>
      <c r="AG525" s="408">
        <f>IF(OR(Is_Loading,LEN($A525)=0),"",SWDATA!Z510)</f>
        <v>0</v>
      </c>
      <c r="AH525" s="407" t="str">
        <f t="shared" si="1984"/>
        <v/>
      </c>
      <c r="AI525" s="407">
        <f>IF(OR(Is_Loading,LEN($A525)=0),"",SWDATA!AB510)</f>
        <v>0</v>
      </c>
      <c r="AJ525" s="408">
        <f>IF(OR(Is_Loading,LEN($A525)=0),"",SWDATA!AC510)</f>
        <v>0</v>
      </c>
      <c r="AK525" s="408">
        <f>IF(OR(Is_Loading,LEN($A525)=0),"",SWDATA!AD510)</f>
        <v>0</v>
      </c>
      <c r="AL525" s="407" t="str">
        <f t="shared" si="1985"/>
        <v/>
      </c>
      <c r="AM525" s="407">
        <f>IF(OR(Is_Loading,LEN($A525)=0),"",SWDATA!AF510)</f>
        <v>0</v>
      </c>
      <c r="AN525" s="408">
        <f>IF(OR(Is_Loading,LEN($A525)=0),"",SWDATA!AG510)</f>
        <v>0</v>
      </c>
      <c r="AO525" s="409">
        <f>IF(OR(Is_Loading,LEN($A525)=0),"",SWDATA!AH510)</f>
        <v>0</v>
      </c>
      <c r="AP525" s="410" t="str">
        <f t="shared" si="1986"/>
        <v/>
      </c>
      <c r="AQ525" s="407">
        <f>IF(OR(Is_Loading,LEN($A525)=0),"",SWDATA!AJ510)</f>
        <v>0</v>
      </c>
      <c r="AR525" s="408">
        <f>IF(OR(Is_Loading,LEN($A525)=0),"",SWDATA!AK510)</f>
        <v>0</v>
      </c>
      <c r="AS525" s="408">
        <f>IF(OR(Is_Loading,LEN($A525)=0),"",SWDATA!AL510)</f>
        <v>0</v>
      </c>
      <c r="AT525" s="407" t="str">
        <f t="shared" si="1987"/>
        <v/>
      </c>
      <c r="AU525" s="407">
        <f>IF(OR(Is_Loading,LEN($A525)=0),"",SWDATA!AN510)</f>
        <v>0</v>
      </c>
      <c r="AV525" s="408">
        <f>IF(OR(Is_Loading,LEN($A525)=0),"",SWDATA!AO510)</f>
        <v>0</v>
      </c>
      <c r="AW525" s="408">
        <f>IF(OR(Is_Loading,LEN($A525)=0),"",SWDATA!AP510)</f>
        <v>0</v>
      </c>
      <c r="AX525" s="407" t="str">
        <f t="shared" si="1988"/>
        <v/>
      </c>
      <c r="AY525" s="407">
        <f>IF(OR(Is_Loading,LEN($A525)=0),"",SWDATA!AR510)</f>
        <v>0</v>
      </c>
      <c r="AZ525" s="408">
        <f>IF(OR(Is_Loading,LEN($A525)=0),"",SWDATA!AS510)</f>
        <v>0</v>
      </c>
      <c r="BA525" s="408">
        <f>IF(OR(Is_Loading,LEN($A525)=0),"",SWDATA!AT510)</f>
        <v>0</v>
      </c>
      <c r="BB525" s="407" t="str">
        <f t="shared" si="1989"/>
        <v/>
      </c>
      <c r="BC525" s="407">
        <f>IF(OR(Is_Loading,LEN($A525)=0),"",SWDATA!AV510)</f>
        <v>0</v>
      </c>
      <c r="BD525" s="408">
        <f>IF(OR(Is_Loading,LEN($A525)=0),"",SWDATA!AW510)</f>
        <v>0</v>
      </c>
      <c r="BE525" s="409">
        <f>IF(OR(Is_Loading,LEN($A525)=0),"",SWDATA!AX510)</f>
        <v>0</v>
      </c>
      <c r="BF525" s="320" t="str">
        <f t="shared" si="1990"/>
        <v/>
      </c>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s="201"/>
      <c r="CO525" s="201"/>
      <c r="CP525" s="201"/>
      <c r="CQ525" s="201"/>
      <c r="CR525" s="201"/>
      <c r="CS525" s="201"/>
      <c r="CT525" s="201"/>
      <c r="CU525" s="201"/>
      <c r="CV525" s="201"/>
      <c r="CW525" s="201"/>
      <c r="CX525" s="201"/>
      <c r="CY525" s="201"/>
      <c r="CZ525" s="201"/>
      <c r="DA525" s="201"/>
      <c r="DB525" s="201"/>
      <c r="DC525" s="201"/>
      <c r="DD525" s="201"/>
      <c r="DE525" s="201"/>
      <c r="DF525" s="201"/>
      <c r="DG525" s="201"/>
      <c r="DH525" s="201"/>
      <c r="DI525" s="201"/>
      <c r="DJ525" s="201"/>
      <c r="DK525" s="201"/>
      <c r="DL525" s="201"/>
      <c r="DM525" s="201"/>
      <c r="DN525" s="201"/>
      <c r="DQ525" s="373">
        <f>'Metrics &amp; Attributes View'!N550</f>
        <v>0</v>
      </c>
      <c r="DS525" s="372"/>
      <c r="DT525" s="374"/>
      <c r="DU525" s="375"/>
      <c r="DV525" s="375"/>
      <c r="DW525" s="375"/>
      <c r="DX525" s="375"/>
      <c r="DY525" s="375"/>
      <c r="DZ525" s="375"/>
      <c r="EA525" s="375"/>
      <c r="EB525" s="375"/>
      <c r="EC525" s="375"/>
      <c r="ED525" s="375"/>
      <c r="EE525" s="375"/>
      <c r="EF525" s="375"/>
      <c r="EG525" s="375"/>
      <c r="EH525" s="375"/>
      <c r="EI525" s="375"/>
      <c r="EJ525" s="375"/>
      <c r="EK525" s="375"/>
      <c r="EL525" s="375"/>
      <c r="EM525" s="375"/>
      <c r="EN525" s="375"/>
      <c r="EO525" s="375"/>
      <c r="EP525" s="375"/>
      <c r="EQ525" s="375"/>
      <c r="ER525" s="375"/>
      <c r="ES525" s="375"/>
      <c r="ET525" s="375"/>
      <c r="EU525" s="375"/>
      <c r="EV525" s="375"/>
      <c r="EW525" s="375"/>
      <c r="EX525" s="375"/>
      <c r="EY525" s="375"/>
      <c r="EZ525" s="375"/>
      <c r="FA525" s="375"/>
      <c r="FB525" s="375"/>
      <c r="FC525" s="375"/>
      <c r="FD525" s="375"/>
      <c r="FE525" s="376"/>
      <c r="FF525" s="372"/>
      <c r="FG525" s="372"/>
      <c r="FH525" s="372"/>
      <c r="FI525" s="372"/>
      <c r="FJ525" s="372"/>
      <c r="FK525" s="372"/>
      <c r="FL525" s="372"/>
      <c r="FM525" s="372"/>
      <c r="FN525" s="372"/>
      <c r="FO525" s="372"/>
      <c r="FP525" s="372"/>
      <c r="FQ525" s="372"/>
      <c r="FR525" s="372"/>
      <c r="FS525" s="372"/>
      <c r="FT525" s="372"/>
      <c r="FU525" s="372"/>
      <c r="FV525" s="372"/>
      <c r="FW525" s="372"/>
      <c r="FX525" s="372"/>
      <c r="FY525" s="372"/>
      <c r="FZ525" s="372"/>
      <c r="GA525" s="372"/>
      <c r="GB525" s="372"/>
      <c r="GC525" s="372"/>
      <c r="GD525" s="372"/>
      <c r="GE525" s="372"/>
      <c r="GF525" s="372"/>
      <c r="GG525" s="372"/>
      <c r="GH525" s="372"/>
      <c r="GI525" s="372"/>
      <c r="GJ525" s="372"/>
      <c r="GK525" s="372"/>
      <c r="GL525" s="372"/>
      <c r="GM525" s="372"/>
      <c r="GN525" s="372"/>
      <c r="GO525" s="372"/>
      <c r="GP525" s="372"/>
      <c r="GQ525" s="372"/>
      <c r="GR525" s="372"/>
      <c r="GS525" s="372"/>
      <c r="GT525" s="372"/>
      <c r="GU525" s="372"/>
      <c r="GV525" s="372"/>
      <c r="GW525" s="372"/>
      <c r="GX525" s="372"/>
      <c r="GY525" s="372"/>
      <c r="GZ525" s="372"/>
      <c r="HA525" s="372"/>
      <c r="HB525" s="372"/>
      <c r="HC525" s="372"/>
    </row>
    <row r="526" spans="1:211" s="373" customFormat="1" ht="15" customHeight="1" x14ac:dyDescent="0.2">
      <c r="A526" s="192">
        <f>SWDATA!O511</f>
        <v>0</v>
      </c>
      <c r="B526" s="192">
        <f>SWDATA!M511</f>
        <v>0</v>
      </c>
      <c r="C526" s="201">
        <f>IF(AND(SWDATA!M511=1,SWDATA!Q511="promotions"),SWDATA!P511,0)</f>
        <v>0</v>
      </c>
      <c r="D526" s="200">
        <f>ROW(SWDATA!M511)</f>
        <v>511</v>
      </c>
      <c r="E526" s="202">
        <f t="shared" si="1993"/>
        <v>0</v>
      </c>
      <c r="F526" s="203">
        <f t="shared" si="1978"/>
        <v>1</v>
      </c>
      <c r="G526" s="192" t="str">
        <f t="shared" si="1979"/>
        <v/>
      </c>
      <c r="H526" s="204"/>
      <c r="I526" s="390"/>
      <c r="J526" s="238">
        <f t="shared" si="1980"/>
        <v>0</v>
      </c>
      <c r="K526" s="239" t="str">
        <f t="shared" si="1981"/>
        <v/>
      </c>
      <c r="L526" s="342"/>
      <c r="M526" s="345"/>
      <c r="N526" s="340" t="str">
        <f>IF(LEN(SWDATA!F511)=0,"",N525)</f>
        <v/>
      </c>
      <c r="O526" s="296" t="str">
        <f>IF(LEN(SWDATA!G511)=0,"",O525)</f>
        <v/>
      </c>
      <c r="P526" s="297" t="str">
        <f>IF(LEN(SWDATA!C511)=0,"",SWDATA!C511)</f>
        <v/>
      </c>
      <c r="Q526" s="312" t="str">
        <f t="shared" si="1982"/>
        <v/>
      </c>
      <c r="R526" s="223" t="s">
        <v>575</v>
      </c>
      <c r="S526" s="224"/>
      <c r="T526" s="224"/>
      <c r="U526" s="265" t="s">
        <v>619</v>
      </c>
      <c r="V526" s="205" t="s">
        <v>221</v>
      </c>
      <c r="W526" s="266">
        <f>IF(OR(Is_Loading,LEN($A526)=0),"",SWDATA!P511)</f>
        <v>0</v>
      </c>
      <c r="X526" s="267">
        <f>IF(OR(Is_Loading,LEN($A526)=0),"",SWDATA!Q511)</f>
        <v>0</v>
      </c>
      <c r="Y526" s="267">
        <f>IF(OR(Is_Loading,LEN($A526)=0),"",SWDATA!R511)</f>
        <v>0</v>
      </c>
      <c r="Z526" s="266" t="str">
        <f t="shared" ref="Z526:Z527" si="1995">IF($A526=0,"",CHOOSE($F526,SUM(W526:Y526),SUM(W526:Y526)/3,Y526))</f>
        <v/>
      </c>
      <c r="AA526" s="266">
        <f>IF(OR(Is_Loading,LEN($A526)=0),"",SWDATA!T511)</f>
        <v>0</v>
      </c>
      <c r="AB526" s="267">
        <f>IF(OR(Is_Loading,LEN($A526)=0),"",SWDATA!U511)</f>
        <v>0</v>
      </c>
      <c r="AC526" s="267">
        <f>IF(OR(Is_Loading,LEN($A526)=0),"",SWDATA!V511)</f>
        <v>0</v>
      </c>
      <c r="AD526" s="266" t="str">
        <f t="shared" si="1983"/>
        <v/>
      </c>
      <c r="AE526" s="266">
        <f>IF(OR(Is_Loading,LEN($A526)=0),"",SWDATA!X511)</f>
        <v>0</v>
      </c>
      <c r="AF526" s="267">
        <f>IF(OR(Is_Loading,LEN($A526)=0),"",SWDATA!Y511)</f>
        <v>0</v>
      </c>
      <c r="AG526" s="267">
        <f>IF(OR(Is_Loading,LEN($A526)=0),"",SWDATA!Z511)</f>
        <v>0</v>
      </c>
      <c r="AH526" s="266" t="str">
        <f t="shared" si="1984"/>
        <v/>
      </c>
      <c r="AI526" s="266">
        <f>IF(OR(Is_Loading,LEN($A526)=0),"",SWDATA!AB511)</f>
        <v>0</v>
      </c>
      <c r="AJ526" s="267">
        <f>IF(OR(Is_Loading,LEN($A526)=0),"",SWDATA!AC511)</f>
        <v>0</v>
      </c>
      <c r="AK526" s="267">
        <f>IF(OR(Is_Loading,LEN($A526)=0),"",SWDATA!AD511)</f>
        <v>0</v>
      </c>
      <c r="AL526" s="266" t="str">
        <f t="shared" si="1985"/>
        <v/>
      </c>
      <c r="AM526" s="266">
        <f>IF(OR(Is_Loading,LEN($A526)=0),"",SWDATA!AF511)</f>
        <v>0</v>
      </c>
      <c r="AN526" s="267">
        <f>IF(OR(Is_Loading,LEN($A526)=0),"",SWDATA!AG511)</f>
        <v>0</v>
      </c>
      <c r="AO526" s="323">
        <f>IF(OR(Is_Loading,LEN($A526)=0),"",SWDATA!AH511)</f>
        <v>0</v>
      </c>
      <c r="AP526" s="320" t="str">
        <f t="shared" si="1986"/>
        <v/>
      </c>
      <c r="AQ526" s="266">
        <f>IF(OR(Is_Loading,LEN($A526)=0),"",SWDATA!AJ511)</f>
        <v>0</v>
      </c>
      <c r="AR526" s="267">
        <f>IF(OR(Is_Loading,LEN($A526)=0),"",SWDATA!AK511)</f>
        <v>0</v>
      </c>
      <c r="AS526" s="267">
        <f>IF(OR(Is_Loading,LEN($A526)=0),"",SWDATA!AL511)</f>
        <v>0</v>
      </c>
      <c r="AT526" s="266" t="str">
        <f t="shared" si="1987"/>
        <v/>
      </c>
      <c r="AU526" s="266">
        <f>IF(OR(Is_Loading,LEN($A526)=0),"",SWDATA!AN511)</f>
        <v>0</v>
      </c>
      <c r="AV526" s="267">
        <f>IF(OR(Is_Loading,LEN($A526)=0),"",SWDATA!AO511)</f>
        <v>0</v>
      </c>
      <c r="AW526" s="267">
        <f>IF(OR(Is_Loading,LEN($A526)=0),"",SWDATA!AP511)</f>
        <v>0</v>
      </c>
      <c r="AX526" s="266" t="str">
        <f t="shared" si="1988"/>
        <v/>
      </c>
      <c r="AY526" s="266">
        <f>IF(OR(Is_Loading,LEN($A526)=0),"",SWDATA!AR511)</f>
        <v>0</v>
      </c>
      <c r="AZ526" s="267">
        <f>IF(OR(Is_Loading,LEN($A526)=0),"",SWDATA!AS511)</f>
        <v>0</v>
      </c>
      <c r="BA526" s="267">
        <f>IF(OR(Is_Loading,LEN($A526)=0),"",SWDATA!AT511)</f>
        <v>0</v>
      </c>
      <c r="BB526" s="266" t="str">
        <f t="shared" si="1989"/>
        <v/>
      </c>
      <c r="BC526" s="266">
        <f>IF(OR(Is_Loading,LEN($A526)=0),"",SWDATA!AV511)</f>
        <v>0</v>
      </c>
      <c r="BD526" s="267">
        <f>IF(OR(Is_Loading,LEN($A526)=0),"",SWDATA!AW511)</f>
        <v>0</v>
      </c>
      <c r="BE526" s="323">
        <f>IF(OR(Is_Loading,LEN($A526)=0),"",SWDATA!AX511)</f>
        <v>0</v>
      </c>
      <c r="BF526" s="320" t="str">
        <f t="shared" si="1990"/>
        <v/>
      </c>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s="201"/>
      <c r="CO526" s="201"/>
      <c r="CP526" s="201"/>
      <c r="CQ526" s="201"/>
      <c r="CR526" s="201"/>
      <c r="CS526" s="201"/>
      <c r="CT526" s="201"/>
      <c r="CU526" s="201"/>
      <c r="CV526" s="201"/>
      <c r="CW526" s="201"/>
      <c r="CX526" s="201"/>
      <c r="CY526" s="201"/>
      <c r="CZ526" s="201"/>
      <c r="DA526" s="201"/>
      <c r="DB526" s="201"/>
      <c r="DC526" s="201"/>
      <c r="DD526" s="201"/>
      <c r="DE526" s="201"/>
      <c r="DF526" s="201"/>
      <c r="DG526" s="201"/>
      <c r="DH526" s="201"/>
      <c r="DI526" s="201"/>
      <c r="DJ526" s="201"/>
      <c r="DK526" s="201"/>
      <c r="DL526" s="201"/>
      <c r="DM526" s="201"/>
      <c r="DN526" s="201"/>
      <c r="DS526" s="372"/>
      <c r="DT526" s="372"/>
      <c r="DU526" s="375">
        <f t="shared" ref="DU526" si="1996">COLUMN(W524)</f>
        <v>23</v>
      </c>
      <c r="DV526" s="375">
        <f t="shared" ref="DV526" si="1997">SUM(DU526)+DV527+1</f>
        <v>24</v>
      </c>
      <c r="DW526" s="375">
        <f t="shared" ref="DW526" si="1998">SUM(DV526)+DW527+1</f>
        <v>25</v>
      </c>
      <c r="DX526" s="375">
        <f t="shared" ref="DX526" si="1999">SUM(DW526)+DX527+1</f>
        <v>27</v>
      </c>
      <c r="DY526" s="375">
        <f t="shared" ref="DY526" si="2000">SUM(DX526)+DY527+1</f>
        <v>28</v>
      </c>
      <c r="DZ526" s="375">
        <f t="shared" ref="DZ526" si="2001">SUM(DY526)+DZ527+1</f>
        <v>29</v>
      </c>
      <c r="EA526" s="375">
        <f t="shared" ref="EA526" si="2002">SUM(DZ526)+EA527+1</f>
        <v>31</v>
      </c>
      <c r="EB526" s="375">
        <f t="shared" ref="EB526" si="2003">SUM(EA526)+EB527+1</f>
        <v>32</v>
      </c>
      <c r="EC526" s="375">
        <f t="shared" ref="EC526" si="2004">SUM(EB526)+EC527+1</f>
        <v>33</v>
      </c>
      <c r="ED526" s="375">
        <f t="shared" ref="ED526" si="2005">SUM(EC526)+ED527+1</f>
        <v>35</v>
      </c>
      <c r="EE526" s="375">
        <f t="shared" ref="EE526" si="2006">SUM(ED526)+EE527+1</f>
        <v>36</v>
      </c>
      <c r="EF526" s="375">
        <f t="shared" ref="EF526" si="2007">SUM(EE526)+EF527+1</f>
        <v>37</v>
      </c>
      <c r="EG526" s="375">
        <f t="shared" ref="EG526" si="2008">SUM(EF526)+EG527+1</f>
        <v>39</v>
      </c>
      <c r="EH526" s="375">
        <f t="shared" ref="EH526" si="2009">SUM(EG526)+EH527+1</f>
        <v>40</v>
      </c>
      <c r="EI526" s="375">
        <f t="shared" ref="EI526" si="2010">SUM(EH526)+EI527+1</f>
        <v>41</v>
      </c>
      <c r="EJ526" s="375">
        <f t="shared" ref="EJ526" si="2011">SUM(EI526)+EJ527+1</f>
        <v>43</v>
      </c>
      <c r="EK526" s="375">
        <f t="shared" ref="EK526" si="2012">SUM(EJ526)+EK527+1</f>
        <v>44</v>
      </c>
      <c r="EL526" s="375">
        <f t="shared" ref="EL526" si="2013">SUM(EK526)+EL527+1</f>
        <v>45</v>
      </c>
      <c r="EM526" s="375">
        <f t="shared" ref="EM526" si="2014">SUM(EL526)+EM527+1</f>
        <v>47</v>
      </c>
      <c r="EN526" s="375">
        <f t="shared" ref="EN526" si="2015">SUM(EM526)+EN527+1</f>
        <v>48</v>
      </c>
      <c r="EO526" s="375">
        <f t="shared" ref="EO526" si="2016">SUM(EN526)+EO527+1</f>
        <v>49</v>
      </c>
      <c r="EP526" s="375">
        <f t="shared" ref="EP526" si="2017">SUM(EO526)+EP527+1</f>
        <v>51</v>
      </c>
      <c r="EQ526" s="375">
        <f t="shared" ref="EQ526" si="2018">SUM(EP526)+EQ527+1</f>
        <v>52</v>
      </c>
      <c r="ER526" s="375">
        <f t="shared" ref="ER526" si="2019">SUM(EQ526)+ER527+1</f>
        <v>53</v>
      </c>
      <c r="ES526" s="375">
        <f t="shared" ref="ES526" si="2020">SUM(ER526)+ES527+1</f>
        <v>55</v>
      </c>
      <c r="ET526" s="375">
        <f t="shared" ref="ET526" si="2021">SUM(ES526)+ET527+1</f>
        <v>56</v>
      </c>
      <c r="EU526" s="375">
        <f t="shared" ref="EU526" si="2022">SUM(ET526)+EU527+1</f>
        <v>57</v>
      </c>
      <c r="EV526" s="375">
        <f t="shared" ref="EV526" si="2023">SUM(EU526)+EV527+1</f>
        <v>59</v>
      </c>
      <c r="EW526" s="375">
        <f t="shared" ref="EW526" si="2024">SUM(EV526)+EW527+1</f>
        <v>60</v>
      </c>
      <c r="EX526" s="375">
        <f t="shared" ref="EX526" si="2025">SUM(EW526)+EX527+1</f>
        <v>61</v>
      </c>
      <c r="EY526" s="375">
        <f t="shared" ref="EY526" si="2026">SUM(EX526)+EY527+1</f>
        <v>63</v>
      </c>
      <c r="EZ526" s="375">
        <f t="shared" ref="EZ526" si="2027">SUM(EY526)+EZ527+1</f>
        <v>64</v>
      </c>
      <c r="FA526" s="375">
        <f t="shared" ref="FA526" si="2028">SUM(EZ526)+FA527+1</f>
        <v>65</v>
      </c>
      <c r="FB526" s="375">
        <f t="shared" ref="FB526" si="2029">SUM(FA526)+FB527+1</f>
        <v>67</v>
      </c>
      <c r="FC526" s="375">
        <f t="shared" ref="FC526" si="2030">SUM(FB526)+FC527+1</f>
        <v>68</v>
      </c>
      <c r="FD526" s="375">
        <f t="shared" ref="FD526" si="2031">SUM(FC526)+FD527+1</f>
        <v>69</v>
      </c>
      <c r="FE526" s="372"/>
      <c r="FF526" s="372"/>
      <c r="FG526" s="372"/>
      <c r="FH526" s="372"/>
      <c r="FI526" s="372"/>
      <c r="FJ526" s="372"/>
      <c r="FK526" s="372"/>
      <c r="FL526" s="372"/>
      <c r="FM526" s="372"/>
      <c r="FN526" s="372"/>
      <c r="FO526" s="372"/>
      <c r="FP526" s="372"/>
      <c r="FQ526" s="372"/>
      <c r="FR526" s="372"/>
      <c r="FS526" s="372"/>
      <c r="FT526" s="372"/>
      <c r="FU526" s="372"/>
      <c r="FV526" s="372"/>
      <c r="FW526" s="372"/>
      <c r="FX526" s="372"/>
      <c r="FY526" s="372"/>
      <c r="FZ526" s="372"/>
      <c r="GA526" s="372"/>
      <c r="GB526" s="372"/>
      <c r="GC526" s="372"/>
      <c r="GD526" s="372"/>
      <c r="GE526" s="372"/>
      <c r="GF526" s="372"/>
      <c r="GG526" s="372"/>
      <c r="GH526" s="372"/>
      <c r="GI526" s="372"/>
      <c r="GJ526" s="372"/>
      <c r="GK526" s="372"/>
      <c r="GL526" s="372"/>
      <c r="GM526" s="372"/>
      <c r="GN526" s="372"/>
      <c r="GO526" s="372"/>
      <c r="GP526" s="372"/>
      <c r="GQ526" s="372"/>
      <c r="GR526" s="372"/>
      <c r="GS526" s="372"/>
      <c r="GT526" s="372"/>
      <c r="GU526" s="372"/>
      <c r="GV526" s="372"/>
      <c r="GW526" s="372"/>
      <c r="GX526" s="372"/>
      <c r="GY526" s="372"/>
      <c r="GZ526" s="372"/>
    </row>
    <row r="527" spans="1:211" s="373" customFormat="1" ht="15" customHeight="1" thickBot="1" x14ac:dyDescent="0.25">
      <c r="A527" s="192">
        <f>SWDATA!O512</f>
        <v>0</v>
      </c>
      <c r="B527" s="192">
        <f>SWDATA!M512</f>
        <v>0</v>
      </c>
      <c r="C527" s="201">
        <f>IF(AND(SWDATA!M512=1,SWDATA!Q512="promotions"),SWDATA!P512,0)</f>
        <v>0</v>
      </c>
      <c r="D527" s="200">
        <f>ROW(SWDATA!M512)</f>
        <v>512</v>
      </c>
      <c r="E527" s="202">
        <f t="shared" si="1993"/>
        <v>0</v>
      </c>
      <c r="F527" s="203">
        <f t="shared" si="1978"/>
        <v>1</v>
      </c>
      <c r="G527" s="192" t="str">
        <f t="shared" si="1979"/>
        <v/>
      </c>
      <c r="H527" s="204"/>
      <c r="I527" s="390"/>
      <c r="J527" s="238">
        <f t="shared" si="1980"/>
        <v>0</v>
      </c>
      <c r="K527" s="239" t="str">
        <f t="shared" si="1981"/>
        <v/>
      </c>
      <c r="L527" s="342"/>
      <c r="M527" s="346"/>
      <c r="N527" s="340" t="str">
        <f>IF(LEN(SWDATA!F512)=0,"",N526)</f>
        <v/>
      </c>
      <c r="O527" s="296" t="str">
        <f>IF(LEN(SWDATA!G512)=0,"",O526)</f>
        <v/>
      </c>
      <c r="P527" s="297" t="str">
        <f>IF(LEN(SWDATA!C512)=0,"",SWDATA!C512)</f>
        <v/>
      </c>
      <c r="Q527" s="312" t="str">
        <f t="shared" si="1982"/>
        <v/>
      </c>
      <c r="R527" s="223" t="s">
        <v>575</v>
      </c>
      <c r="S527" s="224"/>
      <c r="T527" s="224"/>
      <c r="U527" s="264" t="s">
        <v>620</v>
      </c>
      <c r="V527" s="205" t="s">
        <v>221</v>
      </c>
      <c r="W527" s="266">
        <f>IF(OR(Is_Loading,LEN($A527)=0),"",SWDATA!P512)</f>
        <v>0</v>
      </c>
      <c r="X527" s="267">
        <f>IF(OR(Is_Loading,LEN($A527)=0),"",SWDATA!Q512)</f>
        <v>0</v>
      </c>
      <c r="Y527" s="267">
        <f>IF(OR(Is_Loading,LEN($A527)=0),"",SWDATA!R512)</f>
        <v>0</v>
      </c>
      <c r="Z527" s="266" t="str">
        <f t="shared" si="1995"/>
        <v/>
      </c>
      <c r="AA527" s="266">
        <f>IF(OR(Is_Loading,LEN($A527)=0),"",SWDATA!T512)</f>
        <v>0</v>
      </c>
      <c r="AB527" s="267">
        <f>IF(OR(Is_Loading,LEN($A527)=0),"",SWDATA!U512)</f>
        <v>0</v>
      </c>
      <c r="AC527" s="267">
        <f>IF(OR(Is_Loading,LEN($A527)=0),"",SWDATA!V512)</f>
        <v>0</v>
      </c>
      <c r="AD527" s="266" t="str">
        <f t="shared" si="1983"/>
        <v/>
      </c>
      <c r="AE527" s="266">
        <f>IF(OR(Is_Loading,LEN($A527)=0),"",SWDATA!X512)</f>
        <v>0</v>
      </c>
      <c r="AF527" s="267">
        <f>IF(OR(Is_Loading,LEN($A527)=0),"",SWDATA!Y512)</f>
        <v>0</v>
      </c>
      <c r="AG527" s="267">
        <f>IF(OR(Is_Loading,LEN($A527)=0),"",SWDATA!Z512)</f>
        <v>0</v>
      </c>
      <c r="AH527" s="266" t="str">
        <f t="shared" si="1984"/>
        <v/>
      </c>
      <c r="AI527" s="266">
        <f>IF(OR(Is_Loading,LEN($A527)=0),"",SWDATA!AB512)</f>
        <v>0</v>
      </c>
      <c r="AJ527" s="267">
        <f>IF(OR(Is_Loading,LEN($A527)=0),"",SWDATA!AC512)</f>
        <v>0</v>
      </c>
      <c r="AK527" s="267">
        <f>IF(OR(Is_Loading,LEN($A527)=0),"",SWDATA!AD512)</f>
        <v>0</v>
      </c>
      <c r="AL527" s="266" t="str">
        <f t="shared" si="1985"/>
        <v/>
      </c>
      <c r="AM527" s="266">
        <f>IF(OR(Is_Loading,LEN($A527)=0),"",SWDATA!AF512)</f>
        <v>0</v>
      </c>
      <c r="AN527" s="267">
        <f>IF(OR(Is_Loading,LEN($A527)=0),"",SWDATA!AG512)</f>
        <v>0</v>
      </c>
      <c r="AO527" s="323">
        <f>IF(OR(Is_Loading,LEN($A527)=0),"",SWDATA!AH512)</f>
        <v>0</v>
      </c>
      <c r="AP527" s="320" t="str">
        <f t="shared" si="1986"/>
        <v/>
      </c>
      <c r="AQ527" s="266">
        <f>IF(OR(Is_Loading,LEN($A527)=0),"",SWDATA!AJ512)</f>
        <v>0</v>
      </c>
      <c r="AR527" s="267">
        <f>IF(OR(Is_Loading,LEN($A527)=0),"",SWDATA!AK512)</f>
        <v>0</v>
      </c>
      <c r="AS527" s="267">
        <f>IF(OR(Is_Loading,LEN($A527)=0),"",SWDATA!AL512)</f>
        <v>0</v>
      </c>
      <c r="AT527" s="266" t="str">
        <f t="shared" si="1987"/>
        <v/>
      </c>
      <c r="AU527" s="266">
        <f>IF(OR(Is_Loading,LEN($A527)=0),"",SWDATA!AN512)</f>
        <v>0</v>
      </c>
      <c r="AV527" s="267">
        <f>IF(OR(Is_Loading,LEN($A527)=0),"",SWDATA!AO512)</f>
        <v>0</v>
      </c>
      <c r="AW527" s="267">
        <f>IF(OR(Is_Loading,LEN($A527)=0),"",SWDATA!AP512)</f>
        <v>0</v>
      </c>
      <c r="AX527" s="266" t="str">
        <f t="shared" si="1988"/>
        <v/>
      </c>
      <c r="AY527" s="266">
        <f>IF(OR(Is_Loading,LEN($A527)=0),"",SWDATA!AR512)</f>
        <v>0</v>
      </c>
      <c r="AZ527" s="267">
        <f>IF(OR(Is_Loading,LEN($A527)=0),"",SWDATA!AS512)</f>
        <v>0</v>
      </c>
      <c r="BA527" s="267">
        <f>IF(OR(Is_Loading,LEN($A527)=0),"",SWDATA!AT512)</f>
        <v>0</v>
      </c>
      <c r="BB527" s="266" t="str">
        <f t="shared" si="1989"/>
        <v/>
      </c>
      <c r="BC527" s="266">
        <f>IF(OR(Is_Loading,LEN($A527)=0),"",SWDATA!AV512)</f>
        <v>0</v>
      </c>
      <c r="BD527" s="267">
        <f>IF(OR(Is_Loading,LEN($A527)=0),"",SWDATA!AW512)</f>
        <v>0</v>
      </c>
      <c r="BE527" s="323">
        <f>IF(OR(Is_Loading,LEN($A527)=0),"",SWDATA!AX512)</f>
        <v>0</v>
      </c>
      <c r="BF527" s="320" t="str">
        <f t="shared" si="1990"/>
        <v/>
      </c>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s="201"/>
      <c r="CO527" s="201"/>
      <c r="CP527" s="201"/>
      <c r="CQ527" s="201"/>
      <c r="CR527" s="201"/>
      <c r="CS527" s="201"/>
      <c r="CT527" s="201"/>
      <c r="CU527" s="201"/>
      <c r="CV527" s="201"/>
      <c r="CW527" s="201"/>
      <c r="CX527" s="201"/>
      <c r="CY527" s="201"/>
      <c r="CZ527" s="201"/>
      <c r="DA527" s="201"/>
      <c r="DB527" s="201"/>
      <c r="DC527" s="201"/>
      <c r="DD527" s="201"/>
      <c r="DE527" s="201"/>
      <c r="DF527" s="201"/>
      <c r="DG527" s="201"/>
      <c r="DH527" s="201"/>
      <c r="DI527" s="201"/>
      <c r="DJ527" s="201"/>
      <c r="DK527" s="201"/>
      <c r="DL527" s="201"/>
      <c r="DM527" s="201"/>
      <c r="DN527" s="201"/>
      <c r="DS527" s="372"/>
      <c r="DT527" s="374"/>
      <c r="DU527" s="375"/>
      <c r="DV527" s="375"/>
      <c r="DW527" s="375"/>
      <c r="DX527" s="375">
        <v>1</v>
      </c>
      <c r="DY527" s="375">
        <f t="shared" ref="DY527:DY547" si="2032">DV527</f>
        <v>0</v>
      </c>
      <c r="DZ527" s="375">
        <f t="shared" ref="DZ527:DZ547" si="2033">DW527</f>
        <v>0</v>
      </c>
      <c r="EA527" s="375">
        <f t="shared" ref="EA527:EA547" si="2034">DX527</f>
        <v>1</v>
      </c>
      <c r="EB527" s="375">
        <f t="shared" ref="EB527:EB547" si="2035">DY527</f>
        <v>0</v>
      </c>
      <c r="EC527" s="375">
        <f t="shared" ref="EC527:EC547" si="2036">DZ527</f>
        <v>0</v>
      </c>
      <c r="ED527" s="375">
        <f t="shared" ref="ED527:ED547" si="2037">EA527</f>
        <v>1</v>
      </c>
      <c r="EE527" s="375">
        <f t="shared" ref="EE527:EE547" si="2038">EB527</f>
        <v>0</v>
      </c>
      <c r="EF527" s="375">
        <f t="shared" ref="EF527:EF547" si="2039">EC527</f>
        <v>0</v>
      </c>
      <c r="EG527" s="375">
        <f t="shared" ref="EG527:EG547" si="2040">ED527</f>
        <v>1</v>
      </c>
      <c r="EH527" s="375">
        <f t="shared" ref="EH527:EH547" si="2041">EE527</f>
        <v>0</v>
      </c>
      <c r="EI527" s="375">
        <f t="shared" ref="EI527:EI547" si="2042">EF527</f>
        <v>0</v>
      </c>
      <c r="EJ527" s="375">
        <f t="shared" ref="EJ527:EJ547" si="2043">EG527</f>
        <v>1</v>
      </c>
      <c r="EK527" s="375">
        <f t="shared" ref="EK527:EK547" si="2044">EH527</f>
        <v>0</v>
      </c>
      <c r="EL527" s="375">
        <f t="shared" ref="EL527:EL547" si="2045">EI527</f>
        <v>0</v>
      </c>
      <c r="EM527" s="375">
        <f t="shared" ref="EM527:EM547" si="2046">EJ527</f>
        <v>1</v>
      </c>
      <c r="EN527" s="375">
        <f t="shared" ref="EN527:EN547" si="2047">EK527</f>
        <v>0</v>
      </c>
      <c r="EO527" s="375">
        <f t="shared" ref="EO527:EO547" si="2048">EL527</f>
        <v>0</v>
      </c>
      <c r="EP527" s="375">
        <f t="shared" ref="EP527:EP547" si="2049">EM527</f>
        <v>1</v>
      </c>
      <c r="EQ527" s="375">
        <f t="shared" ref="EQ527:EQ547" si="2050">EN527</f>
        <v>0</v>
      </c>
      <c r="ER527" s="375">
        <f t="shared" ref="ER527:ER547" si="2051">EO527</f>
        <v>0</v>
      </c>
      <c r="ES527" s="375">
        <f t="shared" ref="ES527:ES547" si="2052">EP527</f>
        <v>1</v>
      </c>
      <c r="ET527" s="375">
        <f t="shared" ref="ET527:ET547" si="2053">EQ527</f>
        <v>0</v>
      </c>
      <c r="EU527" s="375">
        <f t="shared" ref="EU527:EU547" si="2054">ER527</f>
        <v>0</v>
      </c>
      <c r="EV527" s="375">
        <f t="shared" ref="EV527:EV547" si="2055">ES527</f>
        <v>1</v>
      </c>
      <c r="EW527" s="375">
        <f t="shared" ref="EW527:EW547" si="2056">ET527</f>
        <v>0</v>
      </c>
      <c r="EX527" s="375">
        <f t="shared" ref="EX527:EX547" si="2057">EU527</f>
        <v>0</v>
      </c>
      <c r="EY527" s="375">
        <f t="shared" ref="EY527:EY547" si="2058">EV527</f>
        <v>1</v>
      </c>
      <c r="EZ527" s="375">
        <f t="shared" ref="EZ527:EZ547" si="2059">EW527</f>
        <v>0</v>
      </c>
      <c r="FA527" s="375">
        <f t="shared" ref="FA527:FA547" si="2060">EX527</f>
        <v>0</v>
      </c>
      <c r="FB527" s="375">
        <f t="shared" ref="FB527:FB547" si="2061">EY527</f>
        <v>1</v>
      </c>
      <c r="FC527" s="375">
        <f t="shared" ref="FC527:FC547" si="2062">EZ527</f>
        <v>0</v>
      </c>
      <c r="FD527" s="375">
        <f t="shared" ref="FD527:FD547" si="2063">FA527</f>
        <v>0</v>
      </c>
      <c r="FE527" s="376"/>
      <c r="FF527" s="372"/>
      <c r="FG527" s="372"/>
      <c r="FH527" s="372"/>
      <c r="FI527" s="372"/>
      <c r="FJ527" s="372"/>
      <c r="FK527" s="372"/>
      <c r="FL527" s="372"/>
      <c r="FM527" s="372"/>
      <c r="FN527" s="372"/>
      <c r="FO527" s="372"/>
      <c r="FP527" s="372"/>
      <c r="FQ527" s="372"/>
      <c r="FR527" s="372"/>
      <c r="FS527" s="372"/>
      <c r="FT527" s="372"/>
      <c r="FU527" s="372"/>
      <c r="FV527" s="372"/>
      <c r="FW527" s="372"/>
      <c r="FX527" s="372"/>
      <c r="FY527" s="372"/>
      <c r="FZ527" s="372"/>
      <c r="GA527" s="372"/>
      <c r="GB527" s="372"/>
      <c r="GC527" s="372"/>
      <c r="GD527" s="372"/>
      <c r="GE527" s="372"/>
      <c r="GF527" s="372"/>
      <c r="GG527" s="372"/>
      <c r="GH527" s="372"/>
      <c r="GI527" s="372"/>
      <c r="GJ527" s="372"/>
      <c r="GK527" s="372"/>
      <c r="GL527" s="372"/>
      <c r="GM527" s="372"/>
      <c r="GN527" s="372"/>
      <c r="GO527" s="372"/>
      <c r="GP527" s="372"/>
      <c r="GQ527" s="372"/>
      <c r="GR527" s="372"/>
      <c r="GS527" s="372"/>
      <c r="GT527" s="372"/>
      <c r="GU527" s="372"/>
      <c r="GV527" s="372"/>
      <c r="GW527" s="372"/>
      <c r="GX527" s="372"/>
      <c r="GY527" s="372"/>
      <c r="GZ527" s="372"/>
      <c r="HA527" s="372"/>
      <c r="HB527" s="372"/>
      <c r="HC527" s="372"/>
    </row>
    <row r="528" spans="1:211" s="373" customFormat="1" ht="15" customHeight="1" thickTop="1" x14ac:dyDescent="0.2">
      <c r="A528" s="192">
        <f>SWDATA!O513</f>
        <v>0</v>
      </c>
      <c r="B528" s="192">
        <f>SWDATA!M513</f>
        <v>0</v>
      </c>
      <c r="C528" s="201">
        <f>IF(AND(SWDATA!M513=1,SWDATA!Q513="promotions"),SWDATA!P513,0)</f>
        <v>0</v>
      </c>
      <c r="D528" s="365">
        <f>ROW(SWDATA!M513)</f>
        <v>513</v>
      </c>
      <c r="E528" s="202">
        <f t="shared" si="1993"/>
        <v>0</v>
      </c>
      <c r="F528" s="203">
        <f t="shared" si="1978"/>
        <v>1</v>
      </c>
      <c r="G528" s="192" t="str">
        <f t="shared" si="1979"/>
        <v/>
      </c>
      <c r="H528" s="204"/>
      <c r="I528" s="390"/>
      <c r="J528" s="238">
        <f t="shared" si="1980"/>
        <v>0</v>
      </c>
      <c r="K528" s="239" t="str">
        <f t="shared" si="1981"/>
        <v/>
      </c>
      <c r="L528" s="342"/>
      <c r="M528" s="345"/>
      <c r="N528" s="340" t="str">
        <f>IF(LEN(SWDATA!F513)=0,"",N527)</f>
        <v/>
      </c>
      <c r="O528" s="296" t="str">
        <f>IF(LEN(SWDATA!G513)=0,"",O527)</f>
        <v/>
      </c>
      <c r="P528" s="297" t="str">
        <f>IF(LEN(SWDATA!C513)=0,"",SWDATA!C513)</f>
        <v/>
      </c>
      <c r="Q528" s="312" t="str">
        <f t="shared" si="1982"/>
        <v/>
      </c>
      <c r="R528" s="223" t="s">
        <v>261</v>
      </c>
      <c r="S528" s="224"/>
      <c r="T528" s="224"/>
      <c r="U528" s="264" t="s">
        <v>601</v>
      </c>
      <c r="V528" s="205" t="s">
        <v>221</v>
      </c>
      <c r="W528" s="266">
        <f>IF(OR(Is_Loading,LEN($A528)=0),"",SWDATA!P513)</f>
        <v>0</v>
      </c>
      <c r="X528" s="267">
        <f>IF(OR(Is_Loading,LEN($A528)=0),"",SWDATA!Q513)</f>
        <v>0</v>
      </c>
      <c r="Y528" s="267">
        <f>IF(OR(Is_Loading,LEN($A528)=0),"",SWDATA!R513)</f>
        <v>0</v>
      </c>
      <c r="Z528" s="266" t="str">
        <f t="shared" ref="Z528:Z542" si="2064">IF($A528=0,"",CHOOSE($F528,SUM(W528:Y528),SUM(W528:Y528)/3,Y528))</f>
        <v/>
      </c>
      <c r="AA528" s="266">
        <f>IF(OR(Is_Loading,LEN($A528)=0),"",SWDATA!T513)</f>
        <v>0</v>
      </c>
      <c r="AB528" s="267">
        <f>IF(OR(Is_Loading,LEN($A528)=0),"",SWDATA!U513)</f>
        <v>0</v>
      </c>
      <c r="AC528" s="267">
        <f>IF(OR(Is_Loading,LEN($A528)=0),"",SWDATA!V513)</f>
        <v>0</v>
      </c>
      <c r="AD528" s="266" t="str">
        <f t="shared" si="1983"/>
        <v/>
      </c>
      <c r="AE528" s="266">
        <f>IF(OR(Is_Loading,LEN($A528)=0),"",SWDATA!X513)</f>
        <v>0</v>
      </c>
      <c r="AF528" s="267">
        <f>IF(OR(Is_Loading,LEN($A528)=0),"",SWDATA!Y513)</f>
        <v>0</v>
      </c>
      <c r="AG528" s="267">
        <f>IF(OR(Is_Loading,LEN($A528)=0),"",SWDATA!Z513)</f>
        <v>0</v>
      </c>
      <c r="AH528" s="266" t="str">
        <f t="shared" si="1984"/>
        <v/>
      </c>
      <c r="AI528" s="266">
        <f>IF(OR(Is_Loading,LEN($A528)=0),"",SWDATA!AB513)</f>
        <v>0</v>
      </c>
      <c r="AJ528" s="267">
        <f>IF(OR(Is_Loading,LEN($A528)=0),"",SWDATA!AC513)</f>
        <v>0</v>
      </c>
      <c r="AK528" s="267">
        <f>IF(OR(Is_Loading,LEN($A528)=0),"",SWDATA!AD513)</f>
        <v>0</v>
      </c>
      <c r="AL528" s="266" t="str">
        <f t="shared" si="1985"/>
        <v/>
      </c>
      <c r="AM528" s="266">
        <f>IF(OR(Is_Loading,LEN($A528)=0),"",SWDATA!AF513)</f>
        <v>0</v>
      </c>
      <c r="AN528" s="267">
        <f>IF(OR(Is_Loading,LEN($A528)=0),"",SWDATA!AG513)</f>
        <v>0</v>
      </c>
      <c r="AO528" s="323">
        <f>IF(OR(Is_Loading,LEN($A528)=0),"",SWDATA!AH513)</f>
        <v>0</v>
      </c>
      <c r="AP528" s="320" t="str">
        <f t="shared" si="1986"/>
        <v/>
      </c>
      <c r="AQ528" s="266">
        <f>IF(OR(Is_Loading,LEN($A528)=0),"",SWDATA!AJ513)</f>
        <v>0</v>
      </c>
      <c r="AR528" s="267">
        <f>IF(OR(Is_Loading,LEN($A528)=0),"",SWDATA!AK513)</f>
        <v>0</v>
      </c>
      <c r="AS528" s="267">
        <f>IF(OR(Is_Loading,LEN($A528)=0),"",SWDATA!AL513)</f>
        <v>0</v>
      </c>
      <c r="AT528" s="266" t="str">
        <f t="shared" si="1987"/>
        <v/>
      </c>
      <c r="AU528" s="266">
        <f>IF(OR(Is_Loading,LEN($A528)=0),"",SWDATA!AN513)</f>
        <v>0</v>
      </c>
      <c r="AV528" s="267">
        <f>IF(OR(Is_Loading,LEN($A528)=0),"",SWDATA!AO513)</f>
        <v>0</v>
      </c>
      <c r="AW528" s="267">
        <f>IF(OR(Is_Loading,LEN($A528)=0),"",SWDATA!AP513)</f>
        <v>0</v>
      </c>
      <c r="AX528" s="266" t="str">
        <f t="shared" si="1988"/>
        <v/>
      </c>
      <c r="AY528" s="266">
        <f>IF(OR(Is_Loading,LEN($A528)=0),"",SWDATA!AR513)</f>
        <v>0</v>
      </c>
      <c r="AZ528" s="267">
        <f>IF(OR(Is_Loading,LEN($A528)=0),"",SWDATA!AS513)</f>
        <v>0</v>
      </c>
      <c r="BA528" s="267">
        <f>IF(OR(Is_Loading,LEN($A528)=0),"",SWDATA!AT513)</f>
        <v>0</v>
      </c>
      <c r="BB528" s="266" t="str">
        <f t="shared" si="1989"/>
        <v/>
      </c>
      <c r="BC528" s="266">
        <f>IF(OR(Is_Loading,LEN($A528)=0),"",SWDATA!AV513)</f>
        <v>0</v>
      </c>
      <c r="BD528" s="267">
        <f>IF(OR(Is_Loading,LEN($A528)=0),"",SWDATA!AW513)</f>
        <v>0</v>
      </c>
      <c r="BE528" s="323">
        <f>IF(OR(Is_Loading,LEN($A528)=0),"",SWDATA!AX513)</f>
        <v>0</v>
      </c>
      <c r="BF528" s="320" t="str">
        <f t="shared" si="1990"/>
        <v/>
      </c>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s="201"/>
      <c r="CO528" s="201"/>
      <c r="CP528" s="201"/>
      <c r="CQ528" s="201"/>
      <c r="CR528" s="201"/>
      <c r="CS528" s="201"/>
      <c r="CT528" s="201"/>
      <c r="CU528" s="201"/>
      <c r="CV528" s="201"/>
      <c r="CW528" s="201"/>
      <c r="CX528" s="201"/>
      <c r="CY528" s="201"/>
      <c r="CZ528" s="201"/>
      <c r="DA528" s="201"/>
      <c r="DB528" s="201"/>
      <c r="DC528" s="201"/>
      <c r="DD528" s="201"/>
      <c r="DE528" s="201"/>
      <c r="DF528" s="201"/>
      <c r="DG528" s="201"/>
      <c r="DH528" s="201"/>
      <c r="DI528" s="201"/>
      <c r="DJ528" s="201"/>
      <c r="DK528" s="201"/>
      <c r="DL528" s="201"/>
      <c r="DM528" s="201"/>
      <c r="DN528" s="201"/>
      <c r="DS528" s="372"/>
      <c r="DT528" s="374"/>
      <c r="DU528" s="375"/>
      <c r="DV528" s="375"/>
      <c r="DW528" s="375"/>
      <c r="DX528" s="375">
        <v>1</v>
      </c>
      <c r="DY528" s="375">
        <f t="shared" si="2032"/>
        <v>0</v>
      </c>
      <c r="DZ528" s="375">
        <f t="shared" si="2033"/>
        <v>0</v>
      </c>
      <c r="EA528" s="375">
        <f t="shared" si="2034"/>
        <v>1</v>
      </c>
      <c r="EB528" s="375">
        <f t="shared" si="2035"/>
        <v>0</v>
      </c>
      <c r="EC528" s="375">
        <f t="shared" si="2036"/>
        <v>0</v>
      </c>
      <c r="ED528" s="375">
        <f t="shared" si="2037"/>
        <v>1</v>
      </c>
      <c r="EE528" s="375">
        <f t="shared" si="2038"/>
        <v>0</v>
      </c>
      <c r="EF528" s="375">
        <f t="shared" si="2039"/>
        <v>0</v>
      </c>
      <c r="EG528" s="375">
        <f t="shared" si="2040"/>
        <v>1</v>
      </c>
      <c r="EH528" s="375">
        <f t="shared" si="2041"/>
        <v>0</v>
      </c>
      <c r="EI528" s="375">
        <f t="shared" si="2042"/>
        <v>0</v>
      </c>
      <c r="EJ528" s="375">
        <f t="shared" si="2043"/>
        <v>1</v>
      </c>
      <c r="EK528" s="375">
        <f t="shared" si="2044"/>
        <v>0</v>
      </c>
      <c r="EL528" s="375">
        <f t="shared" si="2045"/>
        <v>0</v>
      </c>
      <c r="EM528" s="375">
        <f t="shared" si="2046"/>
        <v>1</v>
      </c>
      <c r="EN528" s="375">
        <f t="shared" si="2047"/>
        <v>0</v>
      </c>
      <c r="EO528" s="375">
        <f t="shared" si="2048"/>
        <v>0</v>
      </c>
      <c r="EP528" s="375">
        <f t="shared" si="2049"/>
        <v>1</v>
      </c>
      <c r="EQ528" s="375">
        <f t="shared" si="2050"/>
        <v>0</v>
      </c>
      <c r="ER528" s="375">
        <f t="shared" si="2051"/>
        <v>0</v>
      </c>
      <c r="ES528" s="375">
        <f t="shared" si="2052"/>
        <v>1</v>
      </c>
      <c r="ET528" s="375">
        <f t="shared" si="2053"/>
        <v>0</v>
      </c>
      <c r="EU528" s="375">
        <f t="shared" si="2054"/>
        <v>0</v>
      </c>
      <c r="EV528" s="375">
        <f t="shared" si="2055"/>
        <v>1</v>
      </c>
      <c r="EW528" s="375">
        <f t="shared" si="2056"/>
        <v>0</v>
      </c>
      <c r="EX528" s="375">
        <f t="shared" si="2057"/>
        <v>0</v>
      </c>
      <c r="EY528" s="375">
        <f t="shared" si="2058"/>
        <v>1</v>
      </c>
      <c r="EZ528" s="375">
        <f t="shared" si="2059"/>
        <v>0</v>
      </c>
      <c r="FA528" s="375">
        <f t="shared" si="2060"/>
        <v>0</v>
      </c>
      <c r="FB528" s="375">
        <f t="shared" si="2061"/>
        <v>1</v>
      </c>
      <c r="FC528" s="375">
        <f t="shared" si="2062"/>
        <v>0</v>
      </c>
      <c r="FD528" s="375">
        <f t="shared" si="2063"/>
        <v>0</v>
      </c>
      <c r="FE528" s="376"/>
      <c r="FF528" s="372"/>
      <c r="FG528" s="372"/>
      <c r="FH528" s="372"/>
      <c r="FI528" s="372"/>
      <c r="FJ528" s="372"/>
      <c r="FK528" s="372"/>
      <c r="FL528" s="372"/>
      <c r="FM528" s="372"/>
      <c r="FN528" s="372"/>
      <c r="FO528" s="372"/>
      <c r="FP528" s="372"/>
      <c r="FQ528" s="372"/>
      <c r="FR528" s="372"/>
      <c r="FS528" s="372"/>
      <c r="FT528" s="372"/>
      <c r="FU528" s="372"/>
      <c r="FV528" s="372"/>
      <c r="FW528" s="372"/>
      <c r="FX528" s="372"/>
      <c r="FY528" s="372"/>
      <c r="FZ528" s="372"/>
      <c r="GA528" s="372"/>
      <c r="GB528" s="372"/>
      <c r="GC528" s="372"/>
      <c r="GD528" s="372"/>
      <c r="GE528" s="372"/>
      <c r="GF528" s="372"/>
      <c r="GG528" s="372"/>
      <c r="GH528" s="372"/>
      <c r="GI528" s="372"/>
      <c r="GJ528" s="372"/>
      <c r="GK528" s="372"/>
      <c r="GL528" s="372"/>
      <c r="GM528" s="372"/>
      <c r="GN528" s="372"/>
      <c r="GO528" s="372"/>
      <c r="GP528" s="372"/>
      <c r="GQ528" s="372"/>
      <c r="GR528" s="372"/>
      <c r="GS528" s="372"/>
      <c r="GT528" s="372"/>
      <c r="GU528" s="372"/>
      <c r="GV528" s="372"/>
      <c r="GW528" s="372"/>
      <c r="GX528" s="372"/>
      <c r="GY528" s="372"/>
      <c r="GZ528" s="372"/>
      <c r="HA528" s="372"/>
      <c r="HB528" s="372"/>
      <c r="HC528" s="372"/>
    </row>
    <row r="529" spans="1:211" s="373" customFormat="1" ht="15" customHeight="1" x14ac:dyDescent="0.2">
      <c r="A529" s="366">
        <f>SWDATA!O514</f>
        <v>0</v>
      </c>
      <c r="B529" s="366">
        <f>SWDATA!M514</f>
        <v>0</v>
      </c>
      <c r="C529" s="351">
        <f>IF(AND(SWDATA!M514=1,SWDATA!Q514="promotions"),SWDATA!P514,0)</f>
        <v>0</v>
      </c>
      <c r="D529" s="367">
        <f>ROW(SWDATA!M514)</f>
        <v>514</v>
      </c>
      <c r="E529" s="368">
        <f t="shared" si="1993"/>
        <v>0</v>
      </c>
      <c r="F529" s="369">
        <f t="shared" si="1978"/>
        <v>1</v>
      </c>
      <c r="G529" s="366" t="str">
        <f t="shared" si="1979"/>
        <v/>
      </c>
      <c r="H529" s="370"/>
      <c r="J529" s="238">
        <f t="shared" si="1980"/>
        <v>0</v>
      </c>
      <c r="K529" s="239" t="str">
        <f t="shared" si="1981"/>
        <v/>
      </c>
      <c r="L529" s="342"/>
      <c r="M529" s="345"/>
      <c r="N529" s="340" t="str">
        <f>IF(LEN(SWDATA!F514)=0,"",N528)</f>
        <v/>
      </c>
      <c r="O529" s="296" t="str">
        <f>IF(LEN(SWDATA!G514)=0,"",O528)</f>
        <v/>
      </c>
      <c r="P529" s="297" t="str">
        <f>IF(LEN(SWDATA!C514)=0,"",SWDATA!C514)</f>
        <v/>
      </c>
      <c r="Q529" s="312" t="str">
        <f t="shared" si="1982"/>
        <v/>
      </c>
      <c r="R529" s="223" t="s">
        <v>261</v>
      </c>
      <c r="S529" s="224"/>
      <c r="T529" s="224"/>
      <c r="U529" s="264" t="s">
        <v>611</v>
      </c>
      <c r="V529" s="205" t="s">
        <v>221</v>
      </c>
      <c r="W529" s="266">
        <f>IF(OR(Is_Loading,LEN($A529)=0),"",SWDATA!P514)</f>
        <v>0</v>
      </c>
      <c r="X529" s="267">
        <f>IF(OR(Is_Loading,LEN($A529)=0),"",SWDATA!Q514)</f>
        <v>0</v>
      </c>
      <c r="Y529" s="267">
        <f>IF(OR(Is_Loading,LEN($A529)=0),"",SWDATA!R514)</f>
        <v>0</v>
      </c>
      <c r="Z529" s="266" t="str">
        <f t="shared" si="2064"/>
        <v/>
      </c>
      <c r="AA529" s="266">
        <f>IF(OR(Is_Loading,LEN($A529)=0),"",SWDATA!T514)</f>
        <v>0</v>
      </c>
      <c r="AB529" s="267">
        <f>IF(OR(Is_Loading,LEN($A529)=0),"",SWDATA!U514)</f>
        <v>0</v>
      </c>
      <c r="AC529" s="267">
        <f>IF(OR(Is_Loading,LEN($A529)=0),"",SWDATA!V514)</f>
        <v>0</v>
      </c>
      <c r="AD529" s="266" t="str">
        <f t="shared" si="1983"/>
        <v/>
      </c>
      <c r="AE529" s="266">
        <f>IF(OR(Is_Loading,LEN($A529)=0),"",SWDATA!X514)</f>
        <v>0</v>
      </c>
      <c r="AF529" s="267">
        <f>IF(OR(Is_Loading,LEN($A529)=0),"",SWDATA!Y514)</f>
        <v>0</v>
      </c>
      <c r="AG529" s="267">
        <f>IF(OR(Is_Loading,LEN($A529)=0),"",SWDATA!Z514)</f>
        <v>0</v>
      </c>
      <c r="AH529" s="266" t="str">
        <f t="shared" si="1984"/>
        <v/>
      </c>
      <c r="AI529" s="266">
        <f>IF(OR(Is_Loading,LEN($A529)=0),"",SWDATA!AB514)</f>
        <v>0</v>
      </c>
      <c r="AJ529" s="267">
        <f>IF(OR(Is_Loading,LEN($A529)=0),"",SWDATA!AC514)</f>
        <v>0</v>
      </c>
      <c r="AK529" s="267">
        <f>IF(OR(Is_Loading,LEN($A529)=0),"",SWDATA!AD514)</f>
        <v>0</v>
      </c>
      <c r="AL529" s="266" t="str">
        <f t="shared" si="1985"/>
        <v/>
      </c>
      <c r="AM529" s="266">
        <f>IF(OR(Is_Loading,LEN($A529)=0),"",SWDATA!AF514)</f>
        <v>0</v>
      </c>
      <c r="AN529" s="267">
        <f>IF(OR(Is_Loading,LEN($A529)=0),"",SWDATA!AG514)</f>
        <v>0</v>
      </c>
      <c r="AO529" s="323">
        <f>IF(OR(Is_Loading,LEN($A529)=0),"",SWDATA!AH514)</f>
        <v>0</v>
      </c>
      <c r="AP529" s="320" t="str">
        <f t="shared" si="1986"/>
        <v/>
      </c>
      <c r="AQ529" s="266">
        <f>IF(OR(Is_Loading,LEN($A529)=0),"",SWDATA!AJ514)</f>
        <v>0</v>
      </c>
      <c r="AR529" s="267">
        <f>IF(OR(Is_Loading,LEN($A529)=0),"",SWDATA!AK514)</f>
        <v>0</v>
      </c>
      <c r="AS529" s="267">
        <f>IF(OR(Is_Loading,LEN($A529)=0),"",SWDATA!AL514)</f>
        <v>0</v>
      </c>
      <c r="AT529" s="266" t="str">
        <f t="shared" si="1987"/>
        <v/>
      </c>
      <c r="AU529" s="266">
        <f>IF(OR(Is_Loading,LEN($A529)=0),"",SWDATA!AN514)</f>
        <v>0</v>
      </c>
      <c r="AV529" s="267">
        <f>IF(OR(Is_Loading,LEN($A529)=0),"",SWDATA!AO514)</f>
        <v>0</v>
      </c>
      <c r="AW529" s="267">
        <f>IF(OR(Is_Loading,LEN($A529)=0),"",SWDATA!AP514)</f>
        <v>0</v>
      </c>
      <c r="AX529" s="266" t="str">
        <f t="shared" si="1988"/>
        <v/>
      </c>
      <c r="AY529" s="266">
        <f>IF(OR(Is_Loading,LEN($A529)=0),"",SWDATA!AR514)</f>
        <v>0</v>
      </c>
      <c r="AZ529" s="267">
        <f>IF(OR(Is_Loading,LEN($A529)=0),"",SWDATA!AS514)</f>
        <v>0</v>
      </c>
      <c r="BA529" s="267">
        <f>IF(OR(Is_Loading,LEN($A529)=0),"",SWDATA!AT514)</f>
        <v>0</v>
      </c>
      <c r="BB529" s="266" t="str">
        <f t="shared" si="1989"/>
        <v/>
      </c>
      <c r="BC529" s="266">
        <f>IF(OR(Is_Loading,LEN($A529)=0),"",SWDATA!AV514)</f>
        <v>0</v>
      </c>
      <c r="BD529" s="267">
        <f>IF(OR(Is_Loading,LEN($A529)=0),"",SWDATA!AW514)</f>
        <v>0</v>
      </c>
      <c r="BE529" s="323">
        <f>IF(OR(Is_Loading,LEN($A529)=0),"",SWDATA!AX514)</f>
        <v>0</v>
      </c>
      <c r="BF529" s="320" t="str">
        <f t="shared" si="1990"/>
        <v/>
      </c>
      <c r="BG529" s="11"/>
      <c r="BH529" s="11"/>
      <c r="BI529" s="11"/>
      <c r="BJ529" s="11"/>
      <c r="BK529" s="11"/>
      <c r="BL529" s="11"/>
      <c r="BM529" s="11"/>
      <c r="BN529" s="11"/>
      <c r="BO529" s="11"/>
      <c r="BP529" s="11"/>
      <c r="BQ529" s="11"/>
      <c r="BR529" s="11"/>
      <c r="BS529" s="11"/>
      <c r="BT529" s="11"/>
      <c r="BU529" s="11"/>
      <c r="BV529" s="11"/>
      <c r="BW529" s="11"/>
      <c r="BX529" s="11"/>
      <c r="BY529" s="11"/>
      <c r="BZ529" s="11"/>
      <c r="CA529" s="11"/>
      <c r="CB529" s="11"/>
      <c r="CC529" s="11"/>
      <c r="CD529" s="11"/>
      <c r="CE529" s="11"/>
      <c r="CF529" s="11"/>
      <c r="CG529" s="11"/>
      <c r="CH529" s="11"/>
      <c r="CI529" s="11"/>
      <c r="CJ529" s="11"/>
      <c r="CK529" s="11"/>
      <c r="CL529" s="11"/>
      <c r="CM529" s="11"/>
      <c r="CN529" s="351"/>
      <c r="CO529" s="351"/>
      <c r="CP529" s="351"/>
      <c r="CQ529" s="351"/>
      <c r="CR529" s="351"/>
      <c r="CS529" s="351"/>
      <c r="CT529" s="351"/>
      <c r="CU529" s="351"/>
      <c r="CV529" s="351"/>
      <c r="CW529" s="351"/>
      <c r="CX529" s="351"/>
      <c r="CY529" s="351"/>
      <c r="CZ529" s="351"/>
      <c r="DA529" s="351"/>
      <c r="DB529" s="351"/>
      <c r="DC529" s="351"/>
      <c r="DD529" s="351"/>
      <c r="DE529" s="351"/>
      <c r="DF529" s="351"/>
      <c r="DG529" s="351"/>
      <c r="DH529" s="351"/>
      <c r="DI529" s="351"/>
      <c r="DJ529" s="351"/>
      <c r="DK529" s="351"/>
      <c r="DL529" s="351"/>
      <c r="DM529" s="351"/>
      <c r="DN529" s="351"/>
      <c r="DQ529" s="373">
        <f t="shared" ref="DQ529" ca="1" si="2065">INDIRECT("'Metrics &amp; Attributes View'!"&amp;IF(ROW()-9=0, "", IF(13+ROW()/23-9&gt;26, CHAR(64+INT((ROW()-9-1)/26)),"")&amp;CHAR(65+MOD(13+ROW()/23-1, 26)))&amp;44)</f>
        <v>0</v>
      </c>
      <c r="DS529" s="372"/>
      <c r="DT529" s="374"/>
      <c r="DU529" s="375"/>
      <c r="DV529" s="375"/>
      <c r="DW529" s="375"/>
      <c r="DX529" s="375">
        <v>1</v>
      </c>
      <c r="DY529" s="375">
        <f t="shared" si="2032"/>
        <v>0</v>
      </c>
      <c r="DZ529" s="375">
        <f t="shared" si="2033"/>
        <v>0</v>
      </c>
      <c r="EA529" s="375">
        <f t="shared" si="2034"/>
        <v>1</v>
      </c>
      <c r="EB529" s="375">
        <f t="shared" si="2035"/>
        <v>0</v>
      </c>
      <c r="EC529" s="375">
        <f t="shared" si="2036"/>
        <v>0</v>
      </c>
      <c r="ED529" s="375">
        <f t="shared" si="2037"/>
        <v>1</v>
      </c>
      <c r="EE529" s="375">
        <f t="shared" si="2038"/>
        <v>0</v>
      </c>
      <c r="EF529" s="375">
        <f t="shared" si="2039"/>
        <v>0</v>
      </c>
      <c r="EG529" s="375">
        <f t="shared" si="2040"/>
        <v>1</v>
      </c>
      <c r="EH529" s="375">
        <f t="shared" si="2041"/>
        <v>0</v>
      </c>
      <c r="EI529" s="375">
        <f t="shared" si="2042"/>
        <v>0</v>
      </c>
      <c r="EJ529" s="375">
        <f t="shared" si="2043"/>
        <v>1</v>
      </c>
      <c r="EK529" s="375">
        <f t="shared" si="2044"/>
        <v>0</v>
      </c>
      <c r="EL529" s="375">
        <f t="shared" si="2045"/>
        <v>0</v>
      </c>
      <c r="EM529" s="375">
        <f t="shared" si="2046"/>
        <v>1</v>
      </c>
      <c r="EN529" s="375">
        <f t="shared" si="2047"/>
        <v>0</v>
      </c>
      <c r="EO529" s="375">
        <f t="shared" si="2048"/>
        <v>0</v>
      </c>
      <c r="EP529" s="375">
        <f t="shared" si="2049"/>
        <v>1</v>
      </c>
      <c r="EQ529" s="375">
        <f t="shared" si="2050"/>
        <v>0</v>
      </c>
      <c r="ER529" s="375">
        <f t="shared" si="2051"/>
        <v>0</v>
      </c>
      <c r="ES529" s="375">
        <f t="shared" si="2052"/>
        <v>1</v>
      </c>
      <c r="ET529" s="375">
        <f t="shared" si="2053"/>
        <v>0</v>
      </c>
      <c r="EU529" s="375">
        <f t="shared" si="2054"/>
        <v>0</v>
      </c>
      <c r="EV529" s="375">
        <f t="shared" si="2055"/>
        <v>1</v>
      </c>
      <c r="EW529" s="375">
        <f t="shared" si="2056"/>
        <v>0</v>
      </c>
      <c r="EX529" s="375">
        <f t="shared" si="2057"/>
        <v>0</v>
      </c>
      <c r="EY529" s="375">
        <f t="shared" si="2058"/>
        <v>1</v>
      </c>
      <c r="EZ529" s="375">
        <f t="shared" si="2059"/>
        <v>0</v>
      </c>
      <c r="FA529" s="375">
        <f t="shared" si="2060"/>
        <v>0</v>
      </c>
      <c r="FB529" s="375">
        <f t="shared" si="2061"/>
        <v>1</v>
      </c>
      <c r="FC529" s="375">
        <f t="shared" si="2062"/>
        <v>0</v>
      </c>
      <c r="FD529" s="375">
        <f t="shared" si="2063"/>
        <v>0</v>
      </c>
      <c r="FE529" s="376"/>
      <c r="FF529" s="372"/>
      <c r="FG529" s="372"/>
      <c r="FH529" s="372"/>
      <c r="FI529" s="372"/>
      <c r="FJ529" s="372"/>
      <c r="FK529" s="372"/>
      <c r="FL529" s="372"/>
      <c r="FM529" s="372"/>
      <c r="FN529" s="372"/>
      <c r="FO529" s="372"/>
      <c r="FP529" s="372"/>
      <c r="FQ529" s="372"/>
      <c r="FR529" s="372"/>
      <c r="FS529" s="372"/>
      <c r="FT529" s="372"/>
      <c r="FU529" s="372"/>
      <c r="FV529" s="372"/>
      <c r="FW529" s="372"/>
      <c r="FX529" s="372"/>
      <c r="FY529" s="372"/>
      <c r="FZ529" s="372"/>
      <c r="GA529" s="372"/>
      <c r="GB529" s="372"/>
      <c r="GC529" s="372"/>
      <c r="GD529" s="372"/>
      <c r="GE529" s="372"/>
      <c r="GF529" s="372"/>
      <c r="GG529" s="372"/>
      <c r="GH529" s="372"/>
      <c r="GI529" s="372"/>
      <c r="GJ529" s="372"/>
      <c r="GK529" s="372"/>
      <c r="GL529" s="372"/>
      <c r="GM529" s="372"/>
      <c r="GN529" s="372"/>
      <c r="GO529" s="372"/>
      <c r="GP529" s="372"/>
      <c r="GQ529" s="372"/>
      <c r="GR529" s="372"/>
      <c r="GS529" s="372"/>
      <c r="GT529" s="372"/>
      <c r="GU529" s="372"/>
      <c r="GV529" s="372"/>
      <c r="GW529" s="372"/>
      <c r="GX529" s="372"/>
      <c r="GY529" s="372"/>
      <c r="GZ529" s="372"/>
      <c r="HA529" s="372"/>
      <c r="HB529" s="372"/>
      <c r="HC529" s="372"/>
    </row>
    <row r="530" spans="1:211" s="373" customFormat="1" ht="15" customHeight="1" x14ac:dyDescent="0.2">
      <c r="A530" s="366">
        <f>SWDATA!O515</f>
        <v>0</v>
      </c>
      <c r="B530" s="366">
        <f>SWDATA!M515</f>
        <v>0</v>
      </c>
      <c r="C530" s="351">
        <f>IF(AND(SWDATA!M515=1,SWDATA!Q515="promotions"),SWDATA!P515,0)</f>
        <v>0</v>
      </c>
      <c r="D530" s="367">
        <f>ROW(SWDATA!M515)</f>
        <v>515</v>
      </c>
      <c r="E530" s="368">
        <f t="shared" si="1993"/>
        <v>0</v>
      </c>
      <c r="F530" s="369">
        <f t="shared" si="1978"/>
        <v>1</v>
      </c>
      <c r="G530" s="366" t="str">
        <f t="shared" si="1979"/>
        <v/>
      </c>
      <c r="H530" s="370"/>
      <c r="J530" s="238">
        <f t="shared" si="1980"/>
        <v>0</v>
      </c>
      <c r="K530" s="239" t="str">
        <f t="shared" si="1981"/>
        <v/>
      </c>
      <c r="L530" s="342"/>
      <c r="M530" s="345"/>
      <c r="N530" s="340" t="str">
        <f>IF(LEN(SWDATA!F515)=0,"",N529)</f>
        <v/>
      </c>
      <c r="O530" s="296" t="str">
        <f>IF(LEN(SWDATA!G515)=0,"",O529)</f>
        <v/>
      </c>
      <c r="P530" s="297" t="str">
        <f>IF(LEN(SWDATA!C515)=0,"",SWDATA!C515)</f>
        <v/>
      </c>
      <c r="Q530" s="312" t="str">
        <f t="shared" si="1982"/>
        <v/>
      </c>
      <c r="R530" s="223" t="s">
        <v>261</v>
      </c>
      <c r="S530" s="224"/>
      <c r="T530" s="224"/>
      <c r="U530" s="264" t="s">
        <v>598</v>
      </c>
      <c r="V530" s="205" t="s">
        <v>221</v>
      </c>
      <c r="W530" s="266">
        <f>IF(OR(Is_Loading,LEN($A530)=0),"",SWDATA!P515)</f>
        <v>0</v>
      </c>
      <c r="X530" s="267">
        <f>IF(OR(Is_Loading,LEN($A530)=0),"",SWDATA!Q515)</f>
        <v>0</v>
      </c>
      <c r="Y530" s="267">
        <f>IF(OR(Is_Loading,LEN($A530)=0),"",SWDATA!R515)</f>
        <v>0</v>
      </c>
      <c r="Z530" s="266" t="str">
        <f t="shared" si="2064"/>
        <v/>
      </c>
      <c r="AA530" s="266">
        <f>IF(OR(Is_Loading,LEN($A530)=0),"",SWDATA!T515)</f>
        <v>0</v>
      </c>
      <c r="AB530" s="267">
        <f>IF(OR(Is_Loading,LEN($A530)=0),"",SWDATA!U515)</f>
        <v>0</v>
      </c>
      <c r="AC530" s="267">
        <f>IF(OR(Is_Loading,LEN($A530)=0),"",SWDATA!V515)</f>
        <v>0</v>
      </c>
      <c r="AD530" s="266" t="str">
        <f t="shared" si="1983"/>
        <v/>
      </c>
      <c r="AE530" s="266">
        <f>IF(OR(Is_Loading,LEN($A530)=0),"",SWDATA!X515)</f>
        <v>0</v>
      </c>
      <c r="AF530" s="267">
        <f>IF(OR(Is_Loading,LEN($A530)=0),"",SWDATA!Y515)</f>
        <v>0</v>
      </c>
      <c r="AG530" s="267">
        <f>IF(OR(Is_Loading,LEN($A530)=0),"",SWDATA!Z515)</f>
        <v>0</v>
      </c>
      <c r="AH530" s="266" t="str">
        <f t="shared" si="1984"/>
        <v/>
      </c>
      <c r="AI530" s="266">
        <f>IF(OR(Is_Loading,LEN($A530)=0),"",SWDATA!AB515)</f>
        <v>0</v>
      </c>
      <c r="AJ530" s="267">
        <f>IF(OR(Is_Loading,LEN($A530)=0),"",SWDATA!AC515)</f>
        <v>0</v>
      </c>
      <c r="AK530" s="267">
        <f>IF(OR(Is_Loading,LEN($A530)=0),"",SWDATA!AD515)</f>
        <v>0</v>
      </c>
      <c r="AL530" s="266" t="str">
        <f t="shared" si="1985"/>
        <v/>
      </c>
      <c r="AM530" s="266">
        <f>IF(OR(Is_Loading,LEN($A530)=0),"",SWDATA!AF515)</f>
        <v>0</v>
      </c>
      <c r="AN530" s="267">
        <f>IF(OR(Is_Loading,LEN($A530)=0),"",SWDATA!AG515)</f>
        <v>0</v>
      </c>
      <c r="AO530" s="323">
        <f>IF(OR(Is_Loading,LEN($A530)=0),"",SWDATA!AH515)</f>
        <v>0</v>
      </c>
      <c r="AP530" s="320" t="str">
        <f t="shared" si="1986"/>
        <v/>
      </c>
      <c r="AQ530" s="266">
        <f>IF(OR(Is_Loading,LEN($A530)=0),"",SWDATA!AJ515)</f>
        <v>0</v>
      </c>
      <c r="AR530" s="267">
        <f>IF(OR(Is_Loading,LEN($A530)=0),"",SWDATA!AK515)</f>
        <v>0</v>
      </c>
      <c r="AS530" s="267">
        <f>IF(OR(Is_Loading,LEN($A530)=0),"",SWDATA!AL515)</f>
        <v>0</v>
      </c>
      <c r="AT530" s="266" t="str">
        <f t="shared" si="1987"/>
        <v/>
      </c>
      <c r="AU530" s="266">
        <f>IF(OR(Is_Loading,LEN($A530)=0),"",SWDATA!AN515)</f>
        <v>0</v>
      </c>
      <c r="AV530" s="267">
        <f>IF(OR(Is_Loading,LEN($A530)=0),"",SWDATA!AO515)</f>
        <v>0</v>
      </c>
      <c r="AW530" s="267">
        <f>IF(OR(Is_Loading,LEN($A530)=0),"",SWDATA!AP515)</f>
        <v>0</v>
      </c>
      <c r="AX530" s="266" t="str">
        <f t="shared" si="1988"/>
        <v/>
      </c>
      <c r="AY530" s="266">
        <f>IF(OR(Is_Loading,LEN($A530)=0),"",SWDATA!AR515)</f>
        <v>0</v>
      </c>
      <c r="AZ530" s="267">
        <f>IF(OR(Is_Loading,LEN($A530)=0),"",SWDATA!AS515)</f>
        <v>0</v>
      </c>
      <c r="BA530" s="267">
        <f>IF(OR(Is_Loading,LEN($A530)=0),"",SWDATA!AT515)</f>
        <v>0</v>
      </c>
      <c r="BB530" s="266" t="str">
        <f t="shared" si="1989"/>
        <v/>
      </c>
      <c r="BC530" s="266">
        <f>IF(OR(Is_Loading,LEN($A530)=0),"",SWDATA!AV515)</f>
        <v>0</v>
      </c>
      <c r="BD530" s="267">
        <f>IF(OR(Is_Loading,LEN($A530)=0),"",SWDATA!AW515)</f>
        <v>0</v>
      </c>
      <c r="BE530" s="323">
        <f>IF(OR(Is_Loading,LEN($A530)=0),"",SWDATA!AX515)</f>
        <v>0</v>
      </c>
      <c r="BF530" s="320" t="str">
        <f t="shared" si="1990"/>
        <v/>
      </c>
      <c r="BG530" s="11"/>
      <c r="BH530" s="11"/>
      <c r="BI530" s="11"/>
      <c r="BJ530" s="11"/>
      <c r="BK530" s="11"/>
      <c r="BL530" s="11"/>
      <c r="BM530" s="11"/>
      <c r="BN530" s="11"/>
      <c r="BO530" s="11"/>
      <c r="BP530" s="11"/>
      <c r="BQ530" s="11"/>
      <c r="BR530" s="11"/>
      <c r="BS530" s="11"/>
      <c r="BT530" s="11"/>
      <c r="BU530" s="11"/>
      <c r="BV530" s="11"/>
      <c r="BW530" s="11"/>
      <c r="BX530" s="11"/>
      <c r="BY530" s="11"/>
      <c r="BZ530" s="11"/>
      <c r="CA530" s="11"/>
      <c r="CB530" s="11"/>
      <c r="CC530" s="11"/>
      <c r="CD530" s="11"/>
      <c r="CE530" s="11"/>
      <c r="CF530" s="11"/>
      <c r="CG530" s="11"/>
      <c r="CH530" s="11"/>
      <c r="CI530" s="11"/>
      <c r="CJ530" s="11"/>
      <c r="CK530" s="11"/>
      <c r="CL530" s="11"/>
      <c r="CM530" s="11"/>
      <c r="CN530" s="351"/>
      <c r="CO530" s="351"/>
      <c r="CP530" s="351"/>
      <c r="CQ530" s="351"/>
      <c r="CR530" s="351"/>
      <c r="CS530" s="351"/>
      <c r="CT530" s="351"/>
      <c r="CU530" s="351"/>
      <c r="CV530" s="351"/>
      <c r="CW530" s="351"/>
      <c r="CX530" s="351"/>
      <c r="CY530" s="351"/>
      <c r="CZ530" s="351"/>
      <c r="DA530" s="351"/>
      <c r="DB530" s="351"/>
      <c r="DC530" s="351"/>
      <c r="DD530" s="351"/>
      <c r="DE530" s="351"/>
      <c r="DF530" s="351"/>
      <c r="DG530" s="351"/>
      <c r="DH530" s="351"/>
      <c r="DI530" s="351"/>
      <c r="DJ530" s="351"/>
      <c r="DK530" s="351"/>
      <c r="DL530" s="351"/>
      <c r="DM530" s="351"/>
      <c r="DN530" s="351"/>
      <c r="DS530" s="372"/>
      <c r="DT530" s="374"/>
      <c r="DU530" s="375"/>
      <c r="DV530" s="375"/>
      <c r="DW530" s="375"/>
      <c r="DX530" s="375">
        <v>1</v>
      </c>
      <c r="DY530" s="375">
        <f t="shared" si="2032"/>
        <v>0</v>
      </c>
      <c r="DZ530" s="375">
        <f t="shared" si="2033"/>
        <v>0</v>
      </c>
      <c r="EA530" s="375">
        <f t="shared" si="2034"/>
        <v>1</v>
      </c>
      <c r="EB530" s="375">
        <f t="shared" si="2035"/>
        <v>0</v>
      </c>
      <c r="EC530" s="375">
        <f t="shared" si="2036"/>
        <v>0</v>
      </c>
      <c r="ED530" s="375">
        <f t="shared" si="2037"/>
        <v>1</v>
      </c>
      <c r="EE530" s="375">
        <f t="shared" si="2038"/>
        <v>0</v>
      </c>
      <c r="EF530" s="375">
        <f t="shared" si="2039"/>
        <v>0</v>
      </c>
      <c r="EG530" s="375">
        <f t="shared" si="2040"/>
        <v>1</v>
      </c>
      <c r="EH530" s="375">
        <f t="shared" si="2041"/>
        <v>0</v>
      </c>
      <c r="EI530" s="375">
        <f t="shared" si="2042"/>
        <v>0</v>
      </c>
      <c r="EJ530" s="375">
        <f t="shared" si="2043"/>
        <v>1</v>
      </c>
      <c r="EK530" s="375">
        <f t="shared" si="2044"/>
        <v>0</v>
      </c>
      <c r="EL530" s="375">
        <f t="shared" si="2045"/>
        <v>0</v>
      </c>
      <c r="EM530" s="375">
        <f t="shared" si="2046"/>
        <v>1</v>
      </c>
      <c r="EN530" s="375">
        <f t="shared" si="2047"/>
        <v>0</v>
      </c>
      <c r="EO530" s="375">
        <f t="shared" si="2048"/>
        <v>0</v>
      </c>
      <c r="EP530" s="375">
        <f t="shared" si="2049"/>
        <v>1</v>
      </c>
      <c r="EQ530" s="375">
        <f t="shared" si="2050"/>
        <v>0</v>
      </c>
      <c r="ER530" s="375">
        <f t="shared" si="2051"/>
        <v>0</v>
      </c>
      <c r="ES530" s="375">
        <f t="shared" si="2052"/>
        <v>1</v>
      </c>
      <c r="ET530" s="375">
        <f t="shared" si="2053"/>
        <v>0</v>
      </c>
      <c r="EU530" s="375">
        <f t="shared" si="2054"/>
        <v>0</v>
      </c>
      <c r="EV530" s="375">
        <f t="shared" si="2055"/>
        <v>1</v>
      </c>
      <c r="EW530" s="375">
        <f t="shared" si="2056"/>
        <v>0</v>
      </c>
      <c r="EX530" s="375">
        <f t="shared" si="2057"/>
        <v>0</v>
      </c>
      <c r="EY530" s="375">
        <f t="shared" si="2058"/>
        <v>1</v>
      </c>
      <c r="EZ530" s="375">
        <f t="shared" si="2059"/>
        <v>0</v>
      </c>
      <c r="FA530" s="375">
        <f t="shared" si="2060"/>
        <v>0</v>
      </c>
      <c r="FB530" s="375">
        <f t="shared" si="2061"/>
        <v>1</v>
      </c>
      <c r="FC530" s="375">
        <f t="shared" si="2062"/>
        <v>0</v>
      </c>
      <c r="FD530" s="375">
        <f t="shared" si="2063"/>
        <v>0</v>
      </c>
      <c r="FE530" s="376"/>
      <c r="FF530" s="372"/>
      <c r="FG530" s="372"/>
      <c r="FH530" s="372"/>
      <c r="FI530" s="372"/>
      <c r="FJ530" s="372"/>
      <c r="FK530" s="372"/>
      <c r="FL530" s="372"/>
      <c r="FM530" s="372"/>
      <c r="FN530" s="372"/>
      <c r="FO530" s="372"/>
      <c r="FP530" s="372"/>
      <c r="FQ530" s="372"/>
      <c r="FR530" s="372"/>
      <c r="FS530" s="372"/>
      <c r="FT530" s="372"/>
      <c r="FU530" s="372"/>
      <c r="FV530" s="372"/>
      <c r="FW530" s="372"/>
      <c r="FX530" s="372"/>
      <c r="FY530" s="372"/>
      <c r="FZ530" s="372"/>
      <c r="GA530" s="372"/>
      <c r="GB530" s="372"/>
      <c r="GC530" s="372"/>
      <c r="GD530" s="372"/>
      <c r="GE530" s="372"/>
      <c r="GF530" s="372"/>
      <c r="GG530" s="372"/>
      <c r="GH530" s="372"/>
      <c r="GI530" s="372"/>
      <c r="GJ530" s="372"/>
      <c r="GK530" s="372"/>
      <c r="GL530" s="372"/>
      <c r="GM530" s="372"/>
      <c r="GN530" s="372"/>
      <c r="GO530" s="372"/>
      <c r="GP530" s="372"/>
      <c r="GQ530" s="372"/>
      <c r="GR530" s="372"/>
      <c r="GS530" s="372"/>
      <c r="GT530" s="372"/>
      <c r="GU530" s="372"/>
      <c r="GV530" s="372"/>
      <c r="GW530" s="372"/>
      <c r="GX530" s="372"/>
      <c r="GY530" s="372"/>
      <c r="GZ530" s="372"/>
      <c r="HA530" s="372"/>
      <c r="HB530" s="372"/>
      <c r="HC530" s="372"/>
    </row>
    <row r="531" spans="1:211" s="373" customFormat="1" ht="15" customHeight="1" x14ac:dyDescent="0.2">
      <c r="A531" s="366">
        <f>SWDATA!O516</f>
        <v>0</v>
      </c>
      <c r="B531" s="366">
        <f>SWDATA!M516</f>
        <v>0</v>
      </c>
      <c r="C531" s="351">
        <f>IF(AND(SWDATA!M516=1,SWDATA!Q516="promotions"),SWDATA!P516,0)</f>
        <v>0</v>
      </c>
      <c r="D531" s="367">
        <f>ROW(SWDATA!M516)</f>
        <v>516</v>
      </c>
      <c r="E531" s="368">
        <f t="shared" si="1993"/>
        <v>0</v>
      </c>
      <c r="F531" s="369">
        <f t="shared" si="1978"/>
        <v>1</v>
      </c>
      <c r="G531" s="366" t="str">
        <f t="shared" si="1979"/>
        <v/>
      </c>
      <c r="H531" s="370"/>
      <c r="J531" s="238">
        <f t="shared" si="1980"/>
        <v>0</v>
      </c>
      <c r="K531" s="239" t="str">
        <f t="shared" si="1981"/>
        <v/>
      </c>
      <c r="L531" s="342"/>
      <c r="M531" s="345"/>
      <c r="N531" s="340" t="str">
        <f>IF(LEN(SWDATA!F516)=0,"",N530)</f>
        <v/>
      </c>
      <c r="O531" s="296" t="str">
        <f>IF(LEN(SWDATA!G516)=0,"",O530)</f>
        <v/>
      </c>
      <c r="P531" s="297" t="str">
        <f>IF(LEN(SWDATA!C516)=0,"",SWDATA!C516)</f>
        <v/>
      </c>
      <c r="Q531" s="312" t="str">
        <f t="shared" si="1982"/>
        <v/>
      </c>
      <c r="R531" s="223" t="s">
        <v>261</v>
      </c>
      <c r="S531" s="224"/>
      <c r="T531" s="224"/>
      <c r="U531" s="264" t="s">
        <v>628</v>
      </c>
      <c r="V531" s="205" t="s">
        <v>221</v>
      </c>
      <c r="W531" s="266">
        <f>IF(OR(Is_Loading,LEN($A531)=0),"",SWDATA!P516)</f>
        <v>0</v>
      </c>
      <c r="X531" s="267">
        <f>IF(OR(Is_Loading,LEN($A531)=0),"",SWDATA!Q516)</f>
        <v>0</v>
      </c>
      <c r="Y531" s="267">
        <f>IF(OR(Is_Loading,LEN($A531)=0),"",SWDATA!R516)</f>
        <v>0</v>
      </c>
      <c r="Z531" s="266" t="str">
        <f t="shared" si="2064"/>
        <v/>
      </c>
      <c r="AA531" s="266">
        <f>IF(OR(Is_Loading,LEN($A531)=0),"",SWDATA!T516)</f>
        <v>0</v>
      </c>
      <c r="AB531" s="267">
        <f>IF(OR(Is_Loading,LEN($A531)=0),"",SWDATA!U516)</f>
        <v>0</v>
      </c>
      <c r="AC531" s="267">
        <f>IF(OR(Is_Loading,LEN($A531)=0),"",SWDATA!V516)</f>
        <v>0</v>
      </c>
      <c r="AD531" s="266" t="str">
        <f t="shared" si="1983"/>
        <v/>
      </c>
      <c r="AE531" s="266">
        <f>IF(OR(Is_Loading,LEN($A531)=0),"",SWDATA!X516)</f>
        <v>0</v>
      </c>
      <c r="AF531" s="267">
        <f>IF(OR(Is_Loading,LEN($A531)=0),"",SWDATA!Y516)</f>
        <v>0</v>
      </c>
      <c r="AG531" s="267">
        <f>IF(OR(Is_Loading,LEN($A531)=0),"",SWDATA!Z516)</f>
        <v>0</v>
      </c>
      <c r="AH531" s="266" t="str">
        <f t="shared" si="1984"/>
        <v/>
      </c>
      <c r="AI531" s="266">
        <f>IF(OR(Is_Loading,LEN($A531)=0),"",SWDATA!AB516)</f>
        <v>0</v>
      </c>
      <c r="AJ531" s="267">
        <f>IF(OR(Is_Loading,LEN($A531)=0),"",SWDATA!AC516)</f>
        <v>0</v>
      </c>
      <c r="AK531" s="267">
        <f>IF(OR(Is_Loading,LEN($A531)=0),"",SWDATA!AD516)</f>
        <v>0</v>
      </c>
      <c r="AL531" s="266" t="str">
        <f t="shared" si="1985"/>
        <v/>
      </c>
      <c r="AM531" s="266">
        <f>IF(OR(Is_Loading,LEN($A531)=0),"",SWDATA!AF516)</f>
        <v>0</v>
      </c>
      <c r="AN531" s="267">
        <f>IF(OR(Is_Loading,LEN($A531)=0),"",SWDATA!AG516)</f>
        <v>0</v>
      </c>
      <c r="AO531" s="323">
        <f>IF(OR(Is_Loading,LEN($A531)=0),"",SWDATA!AH516)</f>
        <v>0</v>
      </c>
      <c r="AP531" s="320" t="str">
        <f t="shared" si="1986"/>
        <v/>
      </c>
      <c r="AQ531" s="266">
        <f>IF(OR(Is_Loading,LEN($A531)=0),"",SWDATA!AJ516)</f>
        <v>0</v>
      </c>
      <c r="AR531" s="267">
        <f>IF(OR(Is_Loading,LEN($A531)=0),"",SWDATA!AK516)</f>
        <v>0</v>
      </c>
      <c r="AS531" s="267">
        <f>IF(OR(Is_Loading,LEN($A531)=0),"",SWDATA!AL516)</f>
        <v>0</v>
      </c>
      <c r="AT531" s="266" t="str">
        <f t="shared" si="1987"/>
        <v/>
      </c>
      <c r="AU531" s="266">
        <f>IF(OR(Is_Loading,LEN($A531)=0),"",SWDATA!AN516)</f>
        <v>0</v>
      </c>
      <c r="AV531" s="267">
        <f>IF(OR(Is_Loading,LEN($A531)=0),"",SWDATA!AO516)</f>
        <v>0</v>
      </c>
      <c r="AW531" s="267">
        <f>IF(OR(Is_Loading,LEN($A531)=0),"",SWDATA!AP516)</f>
        <v>0</v>
      </c>
      <c r="AX531" s="266" t="str">
        <f t="shared" si="1988"/>
        <v/>
      </c>
      <c r="AY531" s="266">
        <f>IF(OR(Is_Loading,LEN($A531)=0),"",SWDATA!AR516)</f>
        <v>0</v>
      </c>
      <c r="AZ531" s="267">
        <f>IF(OR(Is_Loading,LEN($A531)=0),"",SWDATA!AS516)</f>
        <v>0</v>
      </c>
      <c r="BA531" s="267">
        <f>IF(OR(Is_Loading,LEN($A531)=0),"",SWDATA!AT516)</f>
        <v>0</v>
      </c>
      <c r="BB531" s="266" t="str">
        <f t="shared" si="1989"/>
        <v/>
      </c>
      <c r="BC531" s="266">
        <f>IF(OR(Is_Loading,LEN($A531)=0),"",SWDATA!AV516)</f>
        <v>0</v>
      </c>
      <c r="BD531" s="267">
        <f>IF(OR(Is_Loading,LEN($A531)=0),"",SWDATA!AW516)</f>
        <v>0</v>
      </c>
      <c r="BE531" s="323">
        <f>IF(OR(Is_Loading,LEN($A531)=0),"",SWDATA!AX516)</f>
        <v>0</v>
      </c>
      <c r="BF531" s="320" t="str">
        <f t="shared" si="1990"/>
        <v/>
      </c>
      <c r="BG531" s="11"/>
      <c r="BH531" s="11"/>
      <c r="BI531" s="11"/>
      <c r="BJ531" s="11"/>
      <c r="BK531" s="11"/>
      <c r="BL531" s="11"/>
      <c r="BM531" s="11"/>
      <c r="BN531" s="11"/>
      <c r="BO531" s="11"/>
      <c r="BP531" s="11"/>
      <c r="BQ531" s="11"/>
      <c r="BR531" s="11"/>
      <c r="BS531" s="11"/>
      <c r="BT531" s="11"/>
      <c r="BU531" s="11"/>
      <c r="BV531" s="11"/>
      <c r="BW531" s="11"/>
      <c r="BX531" s="11"/>
      <c r="BY531" s="11"/>
      <c r="BZ531" s="11"/>
      <c r="CA531" s="11"/>
      <c r="CB531" s="11"/>
      <c r="CC531" s="11"/>
      <c r="CD531" s="11"/>
      <c r="CE531" s="11"/>
      <c r="CF531" s="11"/>
      <c r="CG531" s="11"/>
      <c r="CH531" s="11"/>
      <c r="CI531" s="11"/>
      <c r="CJ531" s="11"/>
      <c r="CK531" s="11"/>
      <c r="CL531" s="11"/>
      <c r="CM531" s="11"/>
      <c r="CN531" s="351"/>
      <c r="CO531" s="351"/>
      <c r="CP531" s="351"/>
      <c r="CQ531" s="351"/>
      <c r="CR531" s="351"/>
      <c r="CS531" s="351"/>
      <c r="CT531" s="351"/>
      <c r="CU531" s="351"/>
      <c r="CV531" s="351"/>
      <c r="CW531" s="351"/>
      <c r="CX531" s="351"/>
      <c r="CY531" s="351"/>
      <c r="CZ531" s="351"/>
      <c r="DA531" s="351"/>
      <c r="DB531" s="351"/>
      <c r="DC531" s="351"/>
      <c r="DD531" s="351"/>
      <c r="DE531" s="351"/>
      <c r="DF531" s="351"/>
      <c r="DG531" s="351"/>
      <c r="DH531" s="351"/>
      <c r="DI531" s="351"/>
      <c r="DJ531" s="351"/>
      <c r="DK531" s="351"/>
      <c r="DL531" s="351"/>
      <c r="DM531" s="351"/>
      <c r="DN531" s="351"/>
      <c r="DS531" s="372"/>
      <c r="DT531" s="374"/>
      <c r="DU531" s="375"/>
      <c r="DV531" s="375"/>
      <c r="DW531" s="375"/>
      <c r="DX531" s="375">
        <v>1</v>
      </c>
      <c r="DY531" s="375">
        <f t="shared" si="2032"/>
        <v>0</v>
      </c>
      <c r="DZ531" s="375">
        <f t="shared" si="2033"/>
        <v>0</v>
      </c>
      <c r="EA531" s="375">
        <f t="shared" si="2034"/>
        <v>1</v>
      </c>
      <c r="EB531" s="375">
        <f t="shared" si="2035"/>
        <v>0</v>
      </c>
      <c r="EC531" s="375">
        <f t="shared" si="2036"/>
        <v>0</v>
      </c>
      <c r="ED531" s="375">
        <f t="shared" si="2037"/>
        <v>1</v>
      </c>
      <c r="EE531" s="375">
        <f t="shared" si="2038"/>
        <v>0</v>
      </c>
      <c r="EF531" s="375">
        <f t="shared" si="2039"/>
        <v>0</v>
      </c>
      <c r="EG531" s="375">
        <f t="shared" si="2040"/>
        <v>1</v>
      </c>
      <c r="EH531" s="375">
        <f t="shared" si="2041"/>
        <v>0</v>
      </c>
      <c r="EI531" s="375">
        <f t="shared" si="2042"/>
        <v>0</v>
      </c>
      <c r="EJ531" s="375">
        <f t="shared" si="2043"/>
        <v>1</v>
      </c>
      <c r="EK531" s="375">
        <f t="shared" si="2044"/>
        <v>0</v>
      </c>
      <c r="EL531" s="375">
        <f t="shared" si="2045"/>
        <v>0</v>
      </c>
      <c r="EM531" s="375">
        <f t="shared" si="2046"/>
        <v>1</v>
      </c>
      <c r="EN531" s="375">
        <f t="shared" si="2047"/>
        <v>0</v>
      </c>
      <c r="EO531" s="375">
        <f t="shared" si="2048"/>
        <v>0</v>
      </c>
      <c r="EP531" s="375">
        <f t="shared" si="2049"/>
        <v>1</v>
      </c>
      <c r="EQ531" s="375">
        <f t="shared" si="2050"/>
        <v>0</v>
      </c>
      <c r="ER531" s="375">
        <f t="shared" si="2051"/>
        <v>0</v>
      </c>
      <c r="ES531" s="375">
        <f t="shared" si="2052"/>
        <v>1</v>
      </c>
      <c r="ET531" s="375">
        <f t="shared" si="2053"/>
        <v>0</v>
      </c>
      <c r="EU531" s="375">
        <f t="shared" si="2054"/>
        <v>0</v>
      </c>
      <c r="EV531" s="375">
        <f t="shared" si="2055"/>
        <v>1</v>
      </c>
      <c r="EW531" s="375">
        <f t="shared" si="2056"/>
        <v>0</v>
      </c>
      <c r="EX531" s="375">
        <f t="shared" si="2057"/>
        <v>0</v>
      </c>
      <c r="EY531" s="375">
        <f t="shared" si="2058"/>
        <v>1</v>
      </c>
      <c r="EZ531" s="375">
        <f t="shared" si="2059"/>
        <v>0</v>
      </c>
      <c r="FA531" s="375">
        <f t="shared" si="2060"/>
        <v>0</v>
      </c>
      <c r="FB531" s="375">
        <f t="shared" si="2061"/>
        <v>1</v>
      </c>
      <c r="FC531" s="375">
        <f t="shared" si="2062"/>
        <v>0</v>
      </c>
      <c r="FD531" s="375">
        <f t="shared" si="2063"/>
        <v>0</v>
      </c>
      <c r="FE531" s="376"/>
      <c r="FF531" s="372"/>
      <c r="FG531" s="372"/>
      <c r="FH531" s="372"/>
      <c r="FI531" s="372"/>
      <c r="FJ531" s="372"/>
      <c r="FK531" s="372"/>
      <c r="FL531" s="372"/>
      <c r="FM531" s="372"/>
      <c r="FN531" s="372"/>
      <c r="FO531" s="372"/>
      <c r="FP531" s="372"/>
      <c r="FQ531" s="372"/>
      <c r="FR531" s="372"/>
      <c r="FS531" s="372"/>
      <c r="FT531" s="372"/>
      <c r="FU531" s="372"/>
      <c r="FV531" s="372"/>
      <c r="FW531" s="372"/>
      <c r="FX531" s="372"/>
      <c r="FY531" s="372"/>
      <c r="FZ531" s="372"/>
      <c r="GA531" s="372"/>
      <c r="GB531" s="372"/>
      <c r="GC531" s="372"/>
      <c r="GD531" s="372"/>
      <c r="GE531" s="372"/>
      <c r="GF531" s="372"/>
      <c r="GG531" s="372"/>
      <c r="GH531" s="372"/>
      <c r="GI531" s="372"/>
      <c r="GJ531" s="372"/>
      <c r="GK531" s="372"/>
      <c r="GL531" s="372"/>
      <c r="GM531" s="372"/>
      <c r="GN531" s="372"/>
      <c r="GO531" s="372"/>
      <c r="GP531" s="372"/>
      <c r="GQ531" s="372"/>
      <c r="GR531" s="372"/>
      <c r="GS531" s="372"/>
      <c r="GT531" s="372"/>
      <c r="GU531" s="372"/>
      <c r="GV531" s="372"/>
      <c r="GW531" s="372"/>
      <c r="GX531" s="372"/>
      <c r="GY531" s="372"/>
      <c r="GZ531" s="372"/>
      <c r="HA531" s="372"/>
      <c r="HB531" s="372"/>
      <c r="HC531" s="372"/>
    </row>
    <row r="532" spans="1:211" s="373" customFormat="1" ht="15" customHeight="1" x14ac:dyDescent="0.2">
      <c r="A532" s="366">
        <f>SWDATA!O517</f>
        <v>0</v>
      </c>
      <c r="B532" s="366">
        <f>SWDATA!M517</f>
        <v>0</v>
      </c>
      <c r="C532" s="351">
        <f>IF(AND(SWDATA!M517=1,SWDATA!Q517="promotions"),SWDATA!P517,0)</f>
        <v>0</v>
      </c>
      <c r="D532" s="367">
        <f>ROW(SWDATA!M517)</f>
        <v>517</v>
      </c>
      <c r="E532" s="368">
        <f t="shared" si="1993"/>
        <v>0</v>
      </c>
      <c r="F532" s="369">
        <f t="shared" si="1978"/>
        <v>1</v>
      </c>
      <c r="G532" s="366" t="str">
        <f t="shared" si="1979"/>
        <v/>
      </c>
      <c r="H532" s="370"/>
      <c r="J532" s="238">
        <f t="shared" si="1980"/>
        <v>0</v>
      </c>
      <c r="K532" s="239" t="str">
        <f t="shared" si="1981"/>
        <v/>
      </c>
      <c r="L532" s="342"/>
      <c r="M532" s="345"/>
      <c r="N532" s="340" t="str">
        <f>IF(LEN(SWDATA!F517)=0,"",N531)</f>
        <v/>
      </c>
      <c r="O532" s="296" t="str">
        <f>IF(LEN(SWDATA!G517)=0,"",O531)</f>
        <v/>
      </c>
      <c r="P532" s="297" t="str">
        <f>IF(LEN(SWDATA!C517)=0,"",SWDATA!C517)</f>
        <v/>
      </c>
      <c r="Q532" s="312" t="str">
        <f t="shared" si="1982"/>
        <v/>
      </c>
      <c r="R532" s="223" t="s">
        <v>261</v>
      </c>
      <c r="S532" s="224"/>
      <c r="T532" s="224"/>
      <c r="U532" s="264" t="s">
        <v>596</v>
      </c>
      <c r="V532" s="205" t="s">
        <v>221</v>
      </c>
      <c r="W532" s="266">
        <f>IF(OR(Is_Loading,LEN($A532)=0),"",SWDATA!P517)</f>
        <v>0</v>
      </c>
      <c r="X532" s="267">
        <f>IF(OR(Is_Loading,LEN($A532)=0),"",SWDATA!Q517)</f>
        <v>0</v>
      </c>
      <c r="Y532" s="267">
        <f>IF(OR(Is_Loading,LEN($A532)=0),"",SWDATA!R517)</f>
        <v>0</v>
      </c>
      <c r="Z532" s="266" t="str">
        <f t="shared" si="2064"/>
        <v/>
      </c>
      <c r="AA532" s="266">
        <f>IF(OR(Is_Loading,LEN($A532)=0),"",SWDATA!T517)</f>
        <v>0</v>
      </c>
      <c r="AB532" s="267">
        <f>IF(OR(Is_Loading,LEN($A532)=0),"",SWDATA!U517)</f>
        <v>0</v>
      </c>
      <c r="AC532" s="267">
        <f>IF(OR(Is_Loading,LEN($A532)=0),"",SWDATA!V517)</f>
        <v>0</v>
      </c>
      <c r="AD532" s="266" t="str">
        <f t="shared" si="1983"/>
        <v/>
      </c>
      <c r="AE532" s="266">
        <f>IF(OR(Is_Loading,LEN($A532)=0),"",SWDATA!X517)</f>
        <v>0</v>
      </c>
      <c r="AF532" s="267">
        <f>IF(OR(Is_Loading,LEN($A532)=0),"",SWDATA!Y517)</f>
        <v>0</v>
      </c>
      <c r="AG532" s="267">
        <f>IF(OR(Is_Loading,LEN($A532)=0),"",SWDATA!Z517)</f>
        <v>0</v>
      </c>
      <c r="AH532" s="266" t="str">
        <f t="shared" si="1984"/>
        <v/>
      </c>
      <c r="AI532" s="266">
        <f>IF(OR(Is_Loading,LEN($A532)=0),"",SWDATA!AB517)</f>
        <v>0</v>
      </c>
      <c r="AJ532" s="267">
        <f>IF(OR(Is_Loading,LEN($A532)=0),"",SWDATA!AC517)</f>
        <v>0</v>
      </c>
      <c r="AK532" s="267">
        <f>IF(OR(Is_Loading,LEN($A532)=0),"",SWDATA!AD517)</f>
        <v>0</v>
      </c>
      <c r="AL532" s="266" t="str">
        <f t="shared" si="1985"/>
        <v/>
      </c>
      <c r="AM532" s="266">
        <f>IF(OR(Is_Loading,LEN($A532)=0),"",SWDATA!AF517)</f>
        <v>0</v>
      </c>
      <c r="AN532" s="267">
        <f>IF(OR(Is_Loading,LEN($A532)=0),"",SWDATA!AG517)</f>
        <v>0</v>
      </c>
      <c r="AO532" s="323">
        <f>IF(OR(Is_Loading,LEN($A532)=0),"",SWDATA!AH517)</f>
        <v>0</v>
      </c>
      <c r="AP532" s="320" t="str">
        <f t="shared" si="1986"/>
        <v/>
      </c>
      <c r="AQ532" s="266">
        <f>IF(OR(Is_Loading,LEN($A532)=0),"",SWDATA!AJ517)</f>
        <v>0</v>
      </c>
      <c r="AR532" s="267">
        <f>IF(OR(Is_Loading,LEN($A532)=0),"",SWDATA!AK517)</f>
        <v>0</v>
      </c>
      <c r="AS532" s="267">
        <f>IF(OR(Is_Loading,LEN($A532)=0),"",SWDATA!AL517)</f>
        <v>0</v>
      </c>
      <c r="AT532" s="266" t="str">
        <f t="shared" si="1987"/>
        <v/>
      </c>
      <c r="AU532" s="266">
        <f>IF(OR(Is_Loading,LEN($A532)=0),"",SWDATA!AN517)</f>
        <v>0</v>
      </c>
      <c r="AV532" s="267">
        <f>IF(OR(Is_Loading,LEN($A532)=0),"",SWDATA!AO517)</f>
        <v>0</v>
      </c>
      <c r="AW532" s="267">
        <f>IF(OR(Is_Loading,LEN($A532)=0),"",SWDATA!AP517)</f>
        <v>0</v>
      </c>
      <c r="AX532" s="266" t="str">
        <f t="shared" si="1988"/>
        <v/>
      </c>
      <c r="AY532" s="266">
        <f>IF(OR(Is_Loading,LEN($A532)=0),"",SWDATA!AR517)</f>
        <v>0</v>
      </c>
      <c r="AZ532" s="267">
        <f>IF(OR(Is_Loading,LEN($A532)=0),"",SWDATA!AS517)</f>
        <v>0</v>
      </c>
      <c r="BA532" s="267">
        <f>IF(OR(Is_Loading,LEN($A532)=0),"",SWDATA!AT517)</f>
        <v>0</v>
      </c>
      <c r="BB532" s="266" t="str">
        <f t="shared" si="1989"/>
        <v/>
      </c>
      <c r="BC532" s="266">
        <f>IF(OR(Is_Loading,LEN($A532)=0),"",SWDATA!AV517)</f>
        <v>0</v>
      </c>
      <c r="BD532" s="267">
        <f>IF(OR(Is_Loading,LEN($A532)=0),"",SWDATA!AW517)</f>
        <v>0</v>
      </c>
      <c r="BE532" s="323">
        <f>IF(OR(Is_Loading,LEN($A532)=0),"",SWDATA!AX517)</f>
        <v>0</v>
      </c>
      <c r="BF532" s="320" t="str">
        <f t="shared" si="1990"/>
        <v/>
      </c>
      <c r="BG532" s="11"/>
      <c r="BH532" s="11"/>
      <c r="BI532" s="11"/>
      <c r="BJ532" s="11"/>
      <c r="BK532" s="11"/>
      <c r="BL532" s="11"/>
      <c r="BM532" s="11"/>
      <c r="BN532" s="11"/>
      <c r="BO532" s="11"/>
      <c r="BP532" s="11"/>
      <c r="BQ532" s="11"/>
      <c r="BR532" s="11"/>
      <c r="BS532" s="11"/>
      <c r="BT532" s="11"/>
      <c r="BU532" s="11"/>
      <c r="BV532" s="11"/>
      <c r="BW532" s="11"/>
      <c r="BX532" s="11"/>
      <c r="BY532" s="11"/>
      <c r="BZ532" s="11"/>
      <c r="CA532" s="11"/>
      <c r="CB532" s="11"/>
      <c r="CC532" s="11"/>
      <c r="CD532" s="11"/>
      <c r="CE532" s="11"/>
      <c r="CF532" s="11"/>
      <c r="CG532" s="11"/>
      <c r="CH532" s="11"/>
      <c r="CI532" s="11"/>
      <c r="CJ532" s="11"/>
      <c r="CK532" s="11"/>
      <c r="CL532" s="11"/>
      <c r="CM532" s="11"/>
      <c r="CN532" s="351"/>
      <c r="CO532" s="351"/>
      <c r="CP532" s="351"/>
      <c r="CQ532" s="351"/>
      <c r="CR532" s="351"/>
      <c r="CS532" s="351"/>
      <c r="CT532" s="351"/>
      <c r="CU532" s="351"/>
      <c r="CV532" s="351"/>
      <c r="CW532" s="351"/>
      <c r="CX532" s="351"/>
      <c r="CY532" s="351"/>
      <c r="CZ532" s="351"/>
      <c r="DA532" s="351"/>
      <c r="DB532" s="351"/>
      <c r="DC532" s="351"/>
      <c r="DD532" s="351"/>
      <c r="DE532" s="351"/>
      <c r="DF532" s="351"/>
      <c r="DG532" s="351"/>
      <c r="DH532" s="351"/>
      <c r="DI532" s="351"/>
      <c r="DJ532" s="351"/>
      <c r="DK532" s="351"/>
      <c r="DL532" s="351"/>
      <c r="DM532" s="351"/>
      <c r="DN532" s="351"/>
      <c r="DS532" s="372"/>
      <c r="DT532" s="374"/>
      <c r="DU532" s="375"/>
      <c r="DV532" s="375"/>
      <c r="DW532" s="375"/>
      <c r="DX532" s="375">
        <v>1</v>
      </c>
      <c r="DY532" s="375">
        <f t="shared" si="2032"/>
        <v>0</v>
      </c>
      <c r="DZ532" s="375">
        <f t="shared" si="2033"/>
        <v>0</v>
      </c>
      <c r="EA532" s="375">
        <f t="shared" si="2034"/>
        <v>1</v>
      </c>
      <c r="EB532" s="375">
        <f t="shared" si="2035"/>
        <v>0</v>
      </c>
      <c r="EC532" s="375">
        <f t="shared" si="2036"/>
        <v>0</v>
      </c>
      <c r="ED532" s="375">
        <f t="shared" si="2037"/>
        <v>1</v>
      </c>
      <c r="EE532" s="375">
        <f t="shared" si="2038"/>
        <v>0</v>
      </c>
      <c r="EF532" s="375">
        <f t="shared" si="2039"/>
        <v>0</v>
      </c>
      <c r="EG532" s="375">
        <f t="shared" si="2040"/>
        <v>1</v>
      </c>
      <c r="EH532" s="375">
        <f t="shared" si="2041"/>
        <v>0</v>
      </c>
      <c r="EI532" s="375">
        <f t="shared" si="2042"/>
        <v>0</v>
      </c>
      <c r="EJ532" s="375">
        <f t="shared" si="2043"/>
        <v>1</v>
      </c>
      <c r="EK532" s="375">
        <f t="shared" si="2044"/>
        <v>0</v>
      </c>
      <c r="EL532" s="375">
        <f t="shared" si="2045"/>
        <v>0</v>
      </c>
      <c r="EM532" s="375">
        <f t="shared" si="2046"/>
        <v>1</v>
      </c>
      <c r="EN532" s="375">
        <f t="shared" si="2047"/>
        <v>0</v>
      </c>
      <c r="EO532" s="375">
        <f t="shared" si="2048"/>
        <v>0</v>
      </c>
      <c r="EP532" s="375">
        <f t="shared" si="2049"/>
        <v>1</v>
      </c>
      <c r="EQ532" s="375">
        <f t="shared" si="2050"/>
        <v>0</v>
      </c>
      <c r="ER532" s="375">
        <f t="shared" si="2051"/>
        <v>0</v>
      </c>
      <c r="ES532" s="375">
        <f t="shared" si="2052"/>
        <v>1</v>
      </c>
      <c r="ET532" s="375">
        <f t="shared" si="2053"/>
        <v>0</v>
      </c>
      <c r="EU532" s="375">
        <f t="shared" si="2054"/>
        <v>0</v>
      </c>
      <c r="EV532" s="375">
        <f t="shared" si="2055"/>
        <v>1</v>
      </c>
      <c r="EW532" s="375">
        <f t="shared" si="2056"/>
        <v>0</v>
      </c>
      <c r="EX532" s="375">
        <f t="shared" si="2057"/>
        <v>0</v>
      </c>
      <c r="EY532" s="375">
        <f t="shared" si="2058"/>
        <v>1</v>
      </c>
      <c r="EZ532" s="375">
        <f t="shared" si="2059"/>
        <v>0</v>
      </c>
      <c r="FA532" s="375">
        <f t="shared" si="2060"/>
        <v>0</v>
      </c>
      <c r="FB532" s="375">
        <f t="shared" si="2061"/>
        <v>1</v>
      </c>
      <c r="FC532" s="375">
        <f t="shared" si="2062"/>
        <v>0</v>
      </c>
      <c r="FD532" s="375">
        <f t="shared" si="2063"/>
        <v>0</v>
      </c>
      <c r="FE532" s="376"/>
      <c r="FF532" s="372"/>
      <c r="FG532" s="372"/>
      <c r="FH532" s="372"/>
      <c r="FI532" s="372"/>
      <c r="FJ532" s="372"/>
      <c r="FK532" s="372"/>
      <c r="FL532" s="372"/>
      <c r="FM532" s="372"/>
      <c r="FN532" s="372"/>
      <c r="FO532" s="372"/>
      <c r="FP532" s="372"/>
      <c r="FQ532" s="372"/>
      <c r="FR532" s="372"/>
      <c r="FS532" s="372"/>
      <c r="FT532" s="372"/>
      <c r="FU532" s="372"/>
      <c r="FV532" s="372"/>
      <c r="FW532" s="372"/>
      <c r="FX532" s="372"/>
      <c r="FY532" s="372"/>
      <c r="FZ532" s="372"/>
      <c r="GA532" s="372"/>
      <c r="GB532" s="372"/>
      <c r="GC532" s="372"/>
      <c r="GD532" s="372"/>
      <c r="GE532" s="372"/>
      <c r="GF532" s="372"/>
      <c r="GG532" s="372"/>
      <c r="GH532" s="372"/>
      <c r="GI532" s="372"/>
      <c r="GJ532" s="372"/>
      <c r="GK532" s="372"/>
      <c r="GL532" s="372"/>
      <c r="GM532" s="372"/>
      <c r="GN532" s="372"/>
      <c r="GO532" s="372"/>
      <c r="GP532" s="372"/>
      <c r="GQ532" s="372"/>
      <c r="GR532" s="372"/>
      <c r="GS532" s="372"/>
      <c r="GT532" s="372"/>
      <c r="GU532" s="372"/>
      <c r="GV532" s="372"/>
      <c r="GW532" s="372"/>
      <c r="GX532" s="372"/>
      <c r="GY532" s="372"/>
      <c r="GZ532" s="372"/>
      <c r="HA532" s="372"/>
      <c r="HB532" s="372"/>
      <c r="HC532" s="372"/>
    </row>
    <row r="533" spans="1:211" s="373" customFormat="1" ht="15" customHeight="1" x14ac:dyDescent="0.2">
      <c r="A533" s="366">
        <f>SWDATA!O518</f>
        <v>0</v>
      </c>
      <c r="B533" s="366">
        <f>SWDATA!M518</f>
        <v>0</v>
      </c>
      <c r="C533" s="351">
        <f>IF(AND(SWDATA!M518=1,SWDATA!Q518="promotions"),SWDATA!P518,0)</f>
        <v>0</v>
      </c>
      <c r="D533" s="367">
        <f>ROW(SWDATA!M518)</f>
        <v>518</v>
      </c>
      <c r="E533" s="368">
        <f ca="1">IF(AND(B533=1,UPPER(HLOOKUP(D533+14,'Metrics &amp; Attributes View'!$13:$31,19,0))&lt;&gt;"SBOM"),1,0)</f>
        <v>0</v>
      </c>
      <c r="F533" s="369">
        <f t="shared" si="1978"/>
        <v>1</v>
      </c>
      <c r="G533" s="366" t="str">
        <f t="shared" si="1979"/>
        <v/>
      </c>
      <c r="H533" s="370"/>
      <c r="J533" s="238">
        <f t="shared" si="1980"/>
        <v>0</v>
      </c>
      <c r="K533" s="239" t="str">
        <f t="shared" si="1981"/>
        <v/>
      </c>
      <c r="L533" s="342"/>
      <c r="M533" s="345"/>
      <c r="N533" s="340" t="str">
        <f>IF(LEN(SWDATA!F518)=0,"",N532)</f>
        <v/>
      </c>
      <c r="O533" s="296" t="str">
        <f>IF(LEN(SWDATA!G518)=0,"",O532)</f>
        <v/>
      </c>
      <c r="P533" s="297" t="str">
        <f>IF(LEN(SWDATA!C518)=0,"",SWDATA!C518)</f>
        <v/>
      </c>
      <c r="Q533" s="312" t="str">
        <f t="shared" si="1982"/>
        <v/>
      </c>
      <c r="R533" s="223" t="s">
        <v>262</v>
      </c>
      <c r="S533" s="224"/>
      <c r="T533" s="224"/>
      <c r="U533" s="264" t="s">
        <v>623</v>
      </c>
      <c r="V533" s="205" t="s">
        <v>221</v>
      </c>
      <c r="W533" s="266">
        <f>IF(OR(Is_Loading,LEN($A533)=0),"",SWDATA!P518)</f>
        <v>0</v>
      </c>
      <c r="X533" s="267">
        <f>IF(OR(Is_Loading,LEN($A533)=0),"",SWDATA!Q518)</f>
        <v>0</v>
      </c>
      <c r="Y533" s="267">
        <f>IF(OR(Is_Loading,LEN($A533)=0),"",SWDATA!R518)</f>
        <v>0</v>
      </c>
      <c r="Z533" s="266" t="str">
        <f t="shared" si="2064"/>
        <v/>
      </c>
      <c r="AA533" s="266">
        <f>IF(OR(Is_Loading,LEN($A533)=0),"",SWDATA!T518)</f>
        <v>0</v>
      </c>
      <c r="AB533" s="267">
        <f>IF(OR(Is_Loading,LEN($A533)=0),"",SWDATA!U518)</f>
        <v>0</v>
      </c>
      <c r="AC533" s="267">
        <f>IF(OR(Is_Loading,LEN($A533)=0),"",SWDATA!V518)</f>
        <v>0</v>
      </c>
      <c r="AD533" s="266" t="str">
        <f t="shared" si="1983"/>
        <v/>
      </c>
      <c r="AE533" s="266">
        <f>IF(OR(Is_Loading,LEN($A533)=0),"",SWDATA!X518)</f>
        <v>0</v>
      </c>
      <c r="AF533" s="267">
        <f>IF(OR(Is_Loading,LEN($A533)=0),"",SWDATA!Y518)</f>
        <v>0</v>
      </c>
      <c r="AG533" s="267">
        <f>IF(OR(Is_Loading,LEN($A533)=0),"",SWDATA!Z518)</f>
        <v>0</v>
      </c>
      <c r="AH533" s="266" t="str">
        <f t="shared" si="1984"/>
        <v/>
      </c>
      <c r="AI533" s="266">
        <f>IF(OR(Is_Loading,LEN($A533)=0),"",SWDATA!AB518)</f>
        <v>0</v>
      </c>
      <c r="AJ533" s="267">
        <f>IF(OR(Is_Loading,LEN($A533)=0),"",SWDATA!AC518)</f>
        <v>0</v>
      </c>
      <c r="AK533" s="267">
        <f>IF(OR(Is_Loading,LEN($A533)=0),"",SWDATA!AD518)</f>
        <v>0</v>
      </c>
      <c r="AL533" s="266" t="str">
        <f t="shared" si="1985"/>
        <v/>
      </c>
      <c r="AM533" s="266">
        <f>IF(OR(Is_Loading,LEN($A533)=0),"",SWDATA!AF518)</f>
        <v>0</v>
      </c>
      <c r="AN533" s="267">
        <f>IF(OR(Is_Loading,LEN($A533)=0),"",SWDATA!AG518)</f>
        <v>0</v>
      </c>
      <c r="AO533" s="323">
        <f>IF(OR(Is_Loading,LEN($A533)=0),"",SWDATA!AH518)</f>
        <v>0</v>
      </c>
      <c r="AP533" s="320" t="str">
        <f t="shared" si="1986"/>
        <v/>
      </c>
      <c r="AQ533" s="266">
        <f>IF(OR(Is_Loading,LEN($A533)=0),"",SWDATA!AJ518)</f>
        <v>0</v>
      </c>
      <c r="AR533" s="267">
        <f>IF(OR(Is_Loading,LEN($A533)=0),"",SWDATA!AK518)</f>
        <v>0</v>
      </c>
      <c r="AS533" s="267">
        <f>IF(OR(Is_Loading,LEN($A533)=0),"",SWDATA!AL518)</f>
        <v>0</v>
      </c>
      <c r="AT533" s="266" t="str">
        <f t="shared" si="1987"/>
        <v/>
      </c>
      <c r="AU533" s="266">
        <f>IF(OR(Is_Loading,LEN($A533)=0),"",SWDATA!AN518)</f>
        <v>0</v>
      </c>
      <c r="AV533" s="267">
        <f>IF(OR(Is_Loading,LEN($A533)=0),"",SWDATA!AO518)</f>
        <v>0</v>
      </c>
      <c r="AW533" s="267">
        <f>IF(OR(Is_Loading,LEN($A533)=0),"",SWDATA!AP518)</f>
        <v>0</v>
      </c>
      <c r="AX533" s="266" t="str">
        <f t="shared" si="1988"/>
        <v/>
      </c>
      <c r="AY533" s="266">
        <f>IF(OR(Is_Loading,LEN($A533)=0),"",SWDATA!AR518)</f>
        <v>0</v>
      </c>
      <c r="AZ533" s="267">
        <f>IF(OR(Is_Loading,LEN($A533)=0),"",SWDATA!AS518)</f>
        <v>0</v>
      </c>
      <c r="BA533" s="267">
        <f>IF(OR(Is_Loading,LEN($A533)=0),"",SWDATA!AT518)</f>
        <v>0</v>
      </c>
      <c r="BB533" s="266" t="str">
        <f t="shared" si="1989"/>
        <v/>
      </c>
      <c r="BC533" s="266">
        <f>IF(OR(Is_Loading,LEN($A533)=0),"",SWDATA!AV518)</f>
        <v>0</v>
      </c>
      <c r="BD533" s="267">
        <f>IF(OR(Is_Loading,LEN($A533)=0),"",SWDATA!AW518)</f>
        <v>0</v>
      </c>
      <c r="BE533" s="323">
        <f>IF(OR(Is_Loading,LEN($A533)=0),"",SWDATA!AX518)</f>
        <v>0</v>
      </c>
      <c r="BF533" s="320" t="str">
        <f t="shared" si="1990"/>
        <v/>
      </c>
      <c r="BG533" s="11"/>
      <c r="BH533" s="11"/>
      <c r="BI533" s="11"/>
      <c r="BJ533" s="11"/>
      <c r="BK533" s="11"/>
      <c r="BL533" s="11"/>
      <c r="BM533" s="11"/>
      <c r="BN533" s="11"/>
      <c r="BO533" s="11"/>
      <c r="BP533" s="11"/>
      <c r="BQ533" s="11"/>
      <c r="BR533" s="11"/>
      <c r="BS533" s="11"/>
      <c r="BT533" s="11"/>
      <c r="BU533" s="11"/>
      <c r="BV533" s="11"/>
      <c r="BW533" s="11"/>
      <c r="BX533" s="11"/>
      <c r="BY533" s="11"/>
      <c r="BZ533" s="11"/>
      <c r="CA533" s="11"/>
      <c r="CB533" s="11"/>
      <c r="CC533" s="11"/>
      <c r="CD533" s="11"/>
      <c r="CE533" s="11"/>
      <c r="CF533" s="11"/>
      <c r="CG533" s="11"/>
      <c r="CH533" s="11"/>
      <c r="CI533" s="11"/>
      <c r="CJ533" s="11"/>
      <c r="CK533" s="11"/>
      <c r="CL533" s="11"/>
      <c r="CM533" s="11"/>
      <c r="CN533" s="351"/>
      <c r="CO533" s="351"/>
      <c r="CP533" s="351"/>
      <c r="CQ533" s="351"/>
      <c r="CR533" s="351"/>
      <c r="CS533" s="351"/>
      <c r="CT533" s="351"/>
      <c r="CU533" s="351"/>
      <c r="CV533" s="351"/>
      <c r="CW533" s="351"/>
      <c r="CX533" s="351"/>
      <c r="CY533" s="351"/>
      <c r="CZ533" s="351"/>
      <c r="DA533" s="351"/>
      <c r="DB533" s="351"/>
      <c r="DC533" s="351"/>
      <c r="DD533" s="351"/>
      <c r="DE533" s="351"/>
      <c r="DF533" s="351"/>
      <c r="DG533" s="351"/>
      <c r="DH533" s="351"/>
      <c r="DI533" s="351"/>
      <c r="DJ533" s="351"/>
      <c r="DK533" s="351"/>
      <c r="DL533" s="351"/>
      <c r="DM533" s="351"/>
      <c r="DN533" s="351"/>
      <c r="DS533" s="372"/>
      <c r="DT533" s="374"/>
      <c r="DU533" s="375"/>
      <c r="DV533" s="375"/>
      <c r="DW533" s="375"/>
      <c r="DX533" s="375">
        <v>1</v>
      </c>
      <c r="DY533" s="375">
        <f t="shared" si="2032"/>
        <v>0</v>
      </c>
      <c r="DZ533" s="375">
        <f t="shared" si="2033"/>
        <v>0</v>
      </c>
      <c r="EA533" s="375">
        <f t="shared" si="2034"/>
        <v>1</v>
      </c>
      <c r="EB533" s="375">
        <f t="shared" si="2035"/>
        <v>0</v>
      </c>
      <c r="EC533" s="375">
        <f t="shared" si="2036"/>
        <v>0</v>
      </c>
      <c r="ED533" s="375">
        <f t="shared" si="2037"/>
        <v>1</v>
      </c>
      <c r="EE533" s="375">
        <f t="shared" si="2038"/>
        <v>0</v>
      </c>
      <c r="EF533" s="375">
        <f t="shared" si="2039"/>
        <v>0</v>
      </c>
      <c r="EG533" s="375">
        <f t="shared" si="2040"/>
        <v>1</v>
      </c>
      <c r="EH533" s="375">
        <f t="shared" si="2041"/>
        <v>0</v>
      </c>
      <c r="EI533" s="375">
        <f t="shared" si="2042"/>
        <v>0</v>
      </c>
      <c r="EJ533" s="375">
        <f t="shared" si="2043"/>
        <v>1</v>
      </c>
      <c r="EK533" s="375">
        <f t="shared" si="2044"/>
        <v>0</v>
      </c>
      <c r="EL533" s="375">
        <f t="shared" si="2045"/>
        <v>0</v>
      </c>
      <c r="EM533" s="375">
        <f t="shared" si="2046"/>
        <v>1</v>
      </c>
      <c r="EN533" s="375">
        <f t="shared" si="2047"/>
        <v>0</v>
      </c>
      <c r="EO533" s="375">
        <f t="shared" si="2048"/>
        <v>0</v>
      </c>
      <c r="EP533" s="375">
        <f t="shared" si="2049"/>
        <v>1</v>
      </c>
      <c r="EQ533" s="375">
        <f t="shared" si="2050"/>
        <v>0</v>
      </c>
      <c r="ER533" s="375">
        <f t="shared" si="2051"/>
        <v>0</v>
      </c>
      <c r="ES533" s="375">
        <f t="shared" si="2052"/>
        <v>1</v>
      </c>
      <c r="ET533" s="375">
        <f t="shared" si="2053"/>
        <v>0</v>
      </c>
      <c r="EU533" s="375">
        <f t="shared" si="2054"/>
        <v>0</v>
      </c>
      <c r="EV533" s="375">
        <f t="shared" si="2055"/>
        <v>1</v>
      </c>
      <c r="EW533" s="375">
        <f t="shared" si="2056"/>
        <v>0</v>
      </c>
      <c r="EX533" s="375">
        <f t="shared" si="2057"/>
        <v>0</v>
      </c>
      <c r="EY533" s="375">
        <f t="shared" si="2058"/>
        <v>1</v>
      </c>
      <c r="EZ533" s="375">
        <f t="shared" si="2059"/>
        <v>0</v>
      </c>
      <c r="FA533" s="375">
        <f t="shared" si="2060"/>
        <v>0</v>
      </c>
      <c r="FB533" s="375">
        <f t="shared" si="2061"/>
        <v>1</v>
      </c>
      <c r="FC533" s="375">
        <f t="shared" si="2062"/>
        <v>0</v>
      </c>
      <c r="FD533" s="375">
        <f t="shared" si="2063"/>
        <v>0</v>
      </c>
      <c r="FE533" s="376"/>
      <c r="FF533" s="372"/>
      <c r="FG533" s="372"/>
      <c r="FH533" s="372"/>
      <c r="FI533" s="372"/>
      <c r="FJ533" s="372"/>
      <c r="FK533" s="372"/>
      <c r="FL533" s="372"/>
      <c r="FM533" s="372"/>
      <c r="FN533" s="372"/>
      <c r="FO533" s="372"/>
      <c r="FP533" s="372"/>
      <c r="FQ533" s="372"/>
      <c r="FR533" s="372"/>
      <c r="FS533" s="372"/>
      <c r="FT533" s="372"/>
      <c r="FU533" s="372"/>
      <c r="FV533" s="372"/>
      <c r="FW533" s="372"/>
      <c r="FX533" s="372"/>
      <c r="FY533" s="372"/>
      <c r="FZ533" s="372"/>
      <c r="GA533" s="372"/>
      <c r="GB533" s="372"/>
      <c r="GC533" s="372"/>
      <c r="GD533" s="372"/>
      <c r="GE533" s="372"/>
      <c r="GF533" s="372"/>
      <c r="GG533" s="372"/>
      <c r="GH533" s="372"/>
      <c r="GI533" s="372"/>
      <c r="GJ533" s="372"/>
      <c r="GK533" s="372"/>
      <c r="GL533" s="372"/>
      <c r="GM533" s="372"/>
      <c r="GN533" s="372"/>
      <c r="GO533" s="372"/>
      <c r="GP533" s="372"/>
      <c r="GQ533" s="372"/>
      <c r="GR533" s="372"/>
      <c r="GS533" s="372"/>
      <c r="GT533" s="372"/>
      <c r="GU533" s="372"/>
      <c r="GV533" s="372"/>
      <c r="GW533" s="372"/>
      <c r="GX533" s="372"/>
      <c r="GY533" s="372"/>
      <c r="GZ533" s="372"/>
      <c r="HA533" s="372"/>
      <c r="HB533" s="372"/>
      <c r="HC533" s="372"/>
    </row>
    <row r="534" spans="1:211" s="373" customFormat="1" ht="15" customHeight="1" x14ac:dyDescent="0.2">
      <c r="A534" s="366">
        <f>SWDATA!O519</f>
        <v>0</v>
      </c>
      <c r="B534" s="366">
        <f>SWDATA!M519</f>
        <v>0</v>
      </c>
      <c r="C534" s="351">
        <f>IF(AND(SWDATA!M519=1,SWDATA!Q519="promotions"),SWDATA!P519,0)</f>
        <v>0</v>
      </c>
      <c r="D534" s="367">
        <f>ROW(SWDATA!M519)</f>
        <v>519</v>
      </c>
      <c r="E534" s="368">
        <f t="shared" ref="E534" si="2066">B534</f>
        <v>0</v>
      </c>
      <c r="F534" s="369">
        <f t="shared" si="1978"/>
        <v>1</v>
      </c>
      <c r="G534" s="366" t="str">
        <f t="shared" si="1979"/>
        <v/>
      </c>
      <c r="H534" s="370"/>
      <c r="J534" s="238">
        <f t="shared" si="1980"/>
        <v>0</v>
      </c>
      <c r="K534" s="239" t="str">
        <f t="shared" si="1981"/>
        <v/>
      </c>
      <c r="L534" s="342"/>
      <c r="M534" s="345"/>
      <c r="N534" s="340" t="str">
        <f>IF(LEN(SWDATA!F519)=0,"",N533)</f>
        <v/>
      </c>
      <c r="O534" s="296" t="str">
        <f>IF(LEN(SWDATA!G519)=0,"",O533)</f>
        <v/>
      </c>
      <c r="P534" s="297" t="str">
        <f>IF(LEN(SWDATA!C519)=0,"",SWDATA!C519)</f>
        <v/>
      </c>
      <c r="Q534" s="312" t="str">
        <f t="shared" si="1982"/>
        <v/>
      </c>
      <c r="R534" s="223" t="s">
        <v>261</v>
      </c>
      <c r="S534" s="224"/>
      <c r="T534" s="224"/>
      <c r="U534" s="264" t="s">
        <v>624</v>
      </c>
      <c r="V534" s="205" t="s">
        <v>221</v>
      </c>
      <c r="W534" s="266">
        <f>IF(OR(Is_Loading,LEN($A534)=0),"",SWDATA!P519)</f>
        <v>0</v>
      </c>
      <c r="X534" s="267">
        <f>IF(OR(Is_Loading,LEN($A534)=0),"",SWDATA!Q519)</f>
        <v>0</v>
      </c>
      <c r="Y534" s="267">
        <f>IF(OR(Is_Loading,LEN($A534)=0),"",SWDATA!R519)</f>
        <v>0</v>
      </c>
      <c r="Z534" s="266" t="str">
        <f t="shared" si="2064"/>
        <v/>
      </c>
      <c r="AA534" s="266">
        <f>IF(OR(Is_Loading,LEN($A534)=0),"",SWDATA!T519)</f>
        <v>0</v>
      </c>
      <c r="AB534" s="267">
        <f>IF(OR(Is_Loading,LEN($A534)=0),"",SWDATA!U519)</f>
        <v>0</v>
      </c>
      <c r="AC534" s="267">
        <f>IF(OR(Is_Loading,LEN($A534)=0),"",SWDATA!V519)</f>
        <v>0</v>
      </c>
      <c r="AD534" s="266" t="str">
        <f t="shared" si="1983"/>
        <v/>
      </c>
      <c r="AE534" s="266">
        <f>IF(OR(Is_Loading,LEN($A534)=0),"",SWDATA!X519)</f>
        <v>0</v>
      </c>
      <c r="AF534" s="267">
        <f>IF(OR(Is_Loading,LEN($A534)=0),"",SWDATA!Y519)</f>
        <v>0</v>
      </c>
      <c r="AG534" s="267">
        <f>IF(OR(Is_Loading,LEN($A534)=0),"",SWDATA!Z519)</f>
        <v>0</v>
      </c>
      <c r="AH534" s="266" t="str">
        <f t="shared" si="1984"/>
        <v/>
      </c>
      <c r="AI534" s="266">
        <f>IF(OR(Is_Loading,LEN($A534)=0),"",SWDATA!AB519)</f>
        <v>0</v>
      </c>
      <c r="AJ534" s="267">
        <f>IF(OR(Is_Loading,LEN($A534)=0),"",SWDATA!AC519)</f>
        <v>0</v>
      </c>
      <c r="AK534" s="267">
        <f>IF(OR(Is_Loading,LEN($A534)=0),"",SWDATA!AD519)</f>
        <v>0</v>
      </c>
      <c r="AL534" s="266" t="str">
        <f t="shared" si="1985"/>
        <v/>
      </c>
      <c r="AM534" s="266">
        <f>IF(OR(Is_Loading,LEN($A534)=0),"",SWDATA!AF519)</f>
        <v>0</v>
      </c>
      <c r="AN534" s="267">
        <f>IF(OR(Is_Loading,LEN($A534)=0),"",SWDATA!AG519)</f>
        <v>0</v>
      </c>
      <c r="AO534" s="323">
        <f>IF(OR(Is_Loading,LEN($A534)=0),"",SWDATA!AH519)</f>
        <v>0</v>
      </c>
      <c r="AP534" s="320" t="str">
        <f t="shared" si="1986"/>
        <v/>
      </c>
      <c r="AQ534" s="266">
        <f>IF(OR(Is_Loading,LEN($A534)=0),"",SWDATA!AJ519)</f>
        <v>0</v>
      </c>
      <c r="AR534" s="267">
        <f>IF(OR(Is_Loading,LEN($A534)=0),"",SWDATA!AK519)</f>
        <v>0</v>
      </c>
      <c r="AS534" s="267">
        <f>IF(OR(Is_Loading,LEN($A534)=0),"",SWDATA!AL519)</f>
        <v>0</v>
      </c>
      <c r="AT534" s="266" t="str">
        <f t="shared" si="1987"/>
        <v/>
      </c>
      <c r="AU534" s="266">
        <f>IF(OR(Is_Loading,LEN($A534)=0),"",SWDATA!AN519)</f>
        <v>0</v>
      </c>
      <c r="AV534" s="267">
        <f>IF(OR(Is_Loading,LEN($A534)=0),"",SWDATA!AO519)</f>
        <v>0</v>
      </c>
      <c r="AW534" s="267">
        <f>IF(OR(Is_Loading,LEN($A534)=0),"",SWDATA!AP519)</f>
        <v>0</v>
      </c>
      <c r="AX534" s="266" t="str">
        <f t="shared" si="1988"/>
        <v/>
      </c>
      <c r="AY534" s="266">
        <f>IF(OR(Is_Loading,LEN($A534)=0),"",SWDATA!AR519)</f>
        <v>0</v>
      </c>
      <c r="AZ534" s="267">
        <f>IF(OR(Is_Loading,LEN($A534)=0),"",SWDATA!AS519)</f>
        <v>0</v>
      </c>
      <c r="BA534" s="267">
        <f>IF(OR(Is_Loading,LEN($A534)=0),"",SWDATA!AT519)</f>
        <v>0</v>
      </c>
      <c r="BB534" s="266" t="str">
        <f t="shared" si="1989"/>
        <v/>
      </c>
      <c r="BC534" s="266">
        <f>IF(OR(Is_Loading,LEN($A534)=0),"",SWDATA!AV519)</f>
        <v>0</v>
      </c>
      <c r="BD534" s="267">
        <f>IF(OR(Is_Loading,LEN($A534)=0),"",SWDATA!AW519)</f>
        <v>0</v>
      </c>
      <c r="BE534" s="323">
        <f>IF(OR(Is_Loading,LEN($A534)=0),"",SWDATA!AX519)</f>
        <v>0</v>
      </c>
      <c r="BF534" s="320" t="str">
        <f t="shared" si="1990"/>
        <v/>
      </c>
      <c r="BG534" s="11"/>
      <c r="BH534" s="11"/>
      <c r="BI534" s="11"/>
      <c r="BJ534" s="11"/>
      <c r="BK534" s="11"/>
      <c r="BL534" s="11"/>
      <c r="BM534" s="11"/>
      <c r="BN534" s="11"/>
      <c r="BO534" s="11"/>
      <c r="BP534" s="11"/>
      <c r="BQ534" s="11"/>
      <c r="BR534" s="11"/>
      <c r="BS534" s="11"/>
      <c r="BT534" s="11"/>
      <c r="BU534" s="11"/>
      <c r="BV534" s="11"/>
      <c r="BW534" s="11"/>
      <c r="BX534" s="11"/>
      <c r="BY534" s="11"/>
      <c r="BZ534" s="11"/>
      <c r="CA534" s="11"/>
      <c r="CB534" s="11"/>
      <c r="CC534" s="11"/>
      <c r="CD534" s="11"/>
      <c r="CE534" s="11"/>
      <c r="CF534" s="11"/>
      <c r="CG534" s="11"/>
      <c r="CH534" s="11"/>
      <c r="CI534" s="11"/>
      <c r="CJ534" s="11"/>
      <c r="CK534" s="11"/>
      <c r="CL534" s="11"/>
      <c r="CM534" s="11"/>
      <c r="CN534" s="351"/>
      <c r="CO534" s="351"/>
      <c r="CP534" s="351"/>
      <c r="CQ534" s="351"/>
      <c r="CR534" s="351"/>
      <c r="CS534" s="351"/>
      <c r="CT534" s="351"/>
      <c r="CU534" s="351"/>
      <c r="CV534" s="351"/>
      <c r="CW534" s="351"/>
      <c r="CX534" s="351"/>
      <c r="CY534" s="351"/>
      <c r="CZ534" s="351"/>
      <c r="DA534" s="351"/>
      <c r="DB534" s="351"/>
      <c r="DC534" s="351"/>
      <c r="DD534" s="351"/>
      <c r="DE534" s="351"/>
      <c r="DF534" s="351"/>
      <c r="DG534" s="351"/>
      <c r="DH534" s="351"/>
      <c r="DI534" s="351"/>
      <c r="DJ534" s="351"/>
      <c r="DK534" s="351"/>
      <c r="DL534" s="351"/>
      <c r="DM534" s="351"/>
      <c r="DN534" s="351"/>
      <c r="DS534" s="372"/>
      <c r="DT534" s="374"/>
      <c r="DU534" s="375"/>
      <c r="DV534" s="375"/>
      <c r="DW534" s="375"/>
      <c r="DX534" s="375">
        <v>1</v>
      </c>
      <c r="DY534" s="375">
        <f t="shared" si="2032"/>
        <v>0</v>
      </c>
      <c r="DZ534" s="375">
        <f t="shared" si="2033"/>
        <v>0</v>
      </c>
      <c r="EA534" s="375">
        <f t="shared" si="2034"/>
        <v>1</v>
      </c>
      <c r="EB534" s="375">
        <f t="shared" si="2035"/>
        <v>0</v>
      </c>
      <c r="EC534" s="375">
        <f t="shared" si="2036"/>
        <v>0</v>
      </c>
      <c r="ED534" s="375">
        <f t="shared" si="2037"/>
        <v>1</v>
      </c>
      <c r="EE534" s="375">
        <f t="shared" si="2038"/>
        <v>0</v>
      </c>
      <c r="EF534" s="375">
        <f t="shared" si="2039"/>
        <v>0</v>
      </c>
      <c r="EG534" s="375">
        <f t="shared" si="2040"/>
        <v>1</v>
      </c>
      <c r="EH534" s="375">
        <f t="shared" si="2041"/>
        <v>0</v>
      </c>
      <c r="EI534" s="375">
        <f t="shared" si="2042"/>
        <v>0</v>
      </c>
      <c r="EJ534" s="375">
        <f t="shared" si="2043"/>
        <v>1</v>
      </c>
      <c r="EK534" s="375">
        <f t="shared" si="2044"/>
        <v>0</v>
      </c>
      <c r="EL534" s="375">
        <f t="shared" si="2045"/>
        <v>0</v>
      </c>
      <c r="EM534" s="375">
        <f t="shared" si="2046"/>
        <v>1</v>
      </c>
      <c r="EN534" s="375">
        <f t="shared" si="2047"/>
        <v>0</v>
      </c>
      <c r="EO534" s="375">
        <f t="shared" si="2048"/>
        <v>0</v>
      </c>
      <c r="EP534" s="375">
        <f t="shared" si="2049"/>
        <v>1</v>
      </c>
      <c r="EQ534" s="375">
        <f t="shared" si="2050"/>
        <v>0</v>
      </c>
      <c r="ER534" s="375">
        <f t="shared" si="2051"/>
        <v>0</v>
      </c>
      <c r="ES534" s="375">
        <f t="shared" si="2052"/>
        <v>1</v>
      </c>
      <c r="ET534" s="375">
        <f t="shared" si="2053"/>
        <v>0</v>
      </c>
      <c r="EU534" s="375">
        <f t="shared" si="2054"/>
        <v>0</v>
      </c>
      <c r="EV534" s="375">
        <f t="shared" si="2055"/>
        <v>1</v>
      </c>
      <c r="EW534" s="375">
        <f t="shared" si="2056"/>
        <v>0</v>
      </c>
      <c r="EX534" s="375">
        <f t="shared" si="2057"/>
        <v>0</v>
      </c>
      <c r="EY534" s="375">
        <f t="shared" si="2058"/>
        <v>1</v>
      </c>
      <c r="EZ534" s="375">
        <f t="shared" si="2059"/>
        <v>0</v>
      </c>
      <c r="FA534" s="375">
        <f t="shared" si="2060"/>
        <v>0</v>
      </c>
      <c r="FB534" s="375">
        <f t="shared" si="2061"/>
        <v>1</v>
      </c>
      <c r="FC534" s="375">
        <f t="shared" si="2062"/>
        <v>0</v>
      </c>
      <c r="FD534" s="375">
        <f t="shared" si="2063"/>
        <v>0</v>
      </c>
      <c r="FE534" s="376"/>
      <c r="FF534" s="372"/>
      <c r="FG534" s="372"/>
      <c r="FH534" s="372"/>
      <c r="FI534" s="372"/>
      <c r="FJ534" s="372"/>
      <c r="FK534" s="372"/>
      <c r="FL534" s="372"/>
      <c r="FM534" s="372"/>
      <c r="FN534" s="372"/>
      <c r="FO534" s="372"/>
      <c r="FP534" s="372"/>
      <c r="FQ534" s="372"/>
      <c r="FR534" s="372"/>
      <c r="FS534" s="372"/>
      <c r="FT534" s="372"/>
      <c r="FU534" s="372"/>
      <c r="FV534" s="372"/>
      <c r="FW534" s="372"/>
      <c r="FX534" s="372"/>
      <c r="FY534" s="372"/>
      <c r="FZ534" s="372"/>
      <c r="GA534" s="372"/>
      <c r="GB534" s="372"/>
      <c r="GC534" s="372"/>
      <c r="GD534" s="372"/>
      <c r="GE534" s="372"/>
      <c r="GF534" s="372"/>
      <c r="GG534" s="372"/>
      <c r="GH534" s="372"/>
      <c r="GI534" s="372"/>
      <c r="GJ534" s="372"/>
      <c r="GK534" s="372"/>
      <c r="GL534" s="372"/>
      <c r="GM534" s="372"/>
      <c r="GN534" s="372"/>
      <c r="GO534" s="372"/>
      <c r="GP534" s="372"/>
      <c r="GQ534" s="372"/>
      <c r="GR534" s="372"/>
      <c r="GS534" s="372"/>
      <c r="GT534" s="372"/>
      <c r="GU534" s="372"/>
      <c r="GV534" s="372"/>
      <c r="GW534" s="372"/>
      <c r="GX534" s="372"/>
      <c r="GY534" s="372"/>
      <c r="GZ534" s="372"/>
      <c r="HA534" s="372"/>
      <c r="HB534" s="372"/>
      <c r="HC534" s="372"/>
    </row>
    <row r="535" spans="1:211" s="373" customFormat="1" ht="15" customHeight="1" thickBot="1" x14ac:dyDescent="0.25">
      <c r="A535" s="366">
        <f>SWDATA!O520</f>
        <v>0</v>
      </c>
      <c r="B535" s="366">
        <f>SWDATA!M520</f>
        <v>0</v>
      </c>
      <c r="C535" s="351">
        <f>IF(AND(SWDATA!M520=1,SWDATA!Q520="promotions"),SWDATA!P520,0)</f>
        <v>0</v>
      </c>
      <c r="D535" s="367">
        <f>ROW(SWDATA!M520)</f>
        <v>520</v>
      </c>
      <c r="E535" s="368">
        <f ca="1">IF(AND(B535=1,UPPER(HLOOKUP(D535+12,'Metrics &amp; Attributes View'!$13:$31,19,0))&lt;&gt;"SBOM"),1,0)</f>
        <v>0</v>
      </c>
      <c r="F535" s="369">
        <f t="shared" si="1978"/>
        <v>1</v>
      </c>
      <c r="G535" s="366" t="str">
        <f t="shared" si="1979"/>
        <v/>
      </c>
      <c r="H535" s="370"/>
      <c r="J535" s="238">
        <f t="shared" si="1980"/>
        <v>0</v>
      </c>
      <c r="K535" s="239" t="str">
        <f t="shared" si="1981"/>
        <v/>
      </c>
      <c r="L535" s="342"/>
      <c r="M535" s="345"/>
      <c r="N535" s="340" t="str">
        <f>IF(LEN(SWDATA!F520)=0,"",N534)</f>
        <v/>
      </c>
      <c r="O535" s="296" t="str">
        <f>IF(LEN(SWDATA!G520)=0,"",O534)</f>
        <v/>
      </c>
      <c r="P535" s="297" t="str">
        <f>IF(LEN(SWDATA!C520)=0,"",SWDATA!C520)</f>
        <v/>
      </c>
      <c r="Q535" s="312" t="str">
        <f t="shared" si="1982"/>
        <v/>
      </c>
      <c r="R535" s="223" t="s">
        <v>262</v>
      </c>
      <c r="S535" s="224"/>
      <c r="T535" s="224"/>
      <c r="U535" s="264" t="s">
        <v>603</v>
      </c>
      <c r="V535" s="205" t="s">
        <v>221</v>
      </c>
      <c r="W535" s="266">
        <f>IF(OR(Is_Loading,LEN($A535)=0),"",SWDATA!P520)</f>
        <v>0</v>
      </c>
      <c r="X535" s="267">
        <f>IF(OR(Is_Loading,LEN($A535)=0),"",SWDATA!Q520)</f>
        <v>0</v>
      </c>
      <c r="Y535" s="267">
        <f>IF(OR(Is_Loading,LEN($A535)=0),"",SWDATA!R520)</f>
        <v>0</v>
      </c>
      <c r="Z535" s="266" t="str">
        <f t="shared" si="2064"/>
        <v/>
      </c>
      <c r="AA535" s="266">
        <f>IF(OR(Is_Loading,LEN($A535)=0),"",SWDATA!T520)</f>
        <v>0</v>
      </c>
      <c r="AB535" s="267">
        <f>IF(OR(Is_Loading,LEN($A535)=0),"",SWDATA!U520)</f>
        <v>0</v>
      </c>
      <c r="AC535" s="267">
        <f>IF(OR(Is_Loading,LEN($A535)=0),"",SWDATA!V520)</f>
        <v>0</v>
      </c>
      <c r="AD535" s="266" t="str">
        <f t="shared" si="1983"/>
        <v/>
      </c>
      <c r="AE535" s="266">
        <f>IF(OR(Is_Loading,LEN($A535)=0),"",SWDATA!X520)</f>
        <v>0</v>
      </c>
      <c r="AF535" s="267">
        <f>IF(OR(Is_Loading,LEN($A535)=0),"",SWDATA!Y520)</f>
        <v>0</v>
      </c>
      <c r="AG535" s="267">
        <f>IF(OR(Is_Loading,LEN($A535)=0),"",SWDATA!Z520)</f>
        <v>0</v>
      </c>
      <c r="AH535" s="266" t="str">
        <f t="shared" si="1984"/>
        <v/>
      </c>
      <c r="AI535" s="266">
        <f>IF(OR(Is_Loading,LEN($A535)=0),"",SWDATA!AB520)</f>
        <v>0</v>
      </c>
      <c r="AJ535" s="267">
        <f>IF(OR(Is_Loading,LEN($A535)=0),"",SWDATA!AC520)</f>
        <v>0</v>
      </c>
      <c r="AK535" s="267">
        <f>IF(OR(Is_Loading,LEN($A535)=0),"",SWDATA!AD520)</f>
        <v>0</v>
      </c>
      <c r="AL535" s="266" t="str">
        <f t="shared" si="1985"/>
        <v/>
      </c>
      <c r="AM535" s="266">
        <f>IF(OR(Is_Loading,LEN($A535)=0),"",SWDATA!AF520)</f>
        <v>0</v>
      </c>
      <c r="AN535" s="267">
        <f>IF(OR(Is_Loading,LEN($A535)=0),"",SWDATA!AG520)</f>
        <v>0</v>
      </c>
      <c r="AO535" s="323">
        <f>IF(OR(Is_Loading,LEN($A535)=0),"",SWDATA!AH520)</f>
        <v>0</v>
      </c>
      <c r="AP535" s="320" t="str">
        <f t="shared" si="1986"/>
        <v/>
      </c>
      <c r="AQ535" s="266">
        <f>IF(OR(Is_Loading,LEN($A535)=0),"",SWDATA!AJ520)</f>
        <v>0</v>
      </c>
      <c r="AR535" s="267">
        <f>IF(OR(Is_Loading,LEN($A535)=0),"",SWDATA!AK520)</f>
        <v>0</v>
      </c>
      <c r="AS535" s="267">
        <f>IF(OR(Is_Loading,LEN($A535)=0),"",SWDATA!AL520)</f>
        <v>0</v>
      </c>
      <c r="AT535" s="266" t="str">
        <f t="shared" si="1987"/>
        <v/>
      </c>
      <c r="AU535" s="266">
        <f>IF(OR(Is_Loading,LEN($A535)=0),"",SWDATA!AN520)</f>
        <v>0</v>
      </c>
      <c r="AV535" s="267">
        <f>IF(OR(Is_Loading,LEN($A535)=0),"",SWDATA!AO520)</f>
        <v>0</v>
      </c>
      <c r="AW535" s="267">
        <f>IF(OR(Is_Loading,LEN($A535)=0),"",SWDATA!AP520)</f>
        <v>0</v>
      </c>
      <c r="AX535" s="266" t="str">
        <f t="shared" si="1988"/>
        <v/>
      </c>
      <c r="AY535" s="266">
        <f>IF(OR(Is_Loading,LEN($A535)=0),"",SWDATA!AR520)</f>
        <v>0</v>
      </c>
      <c r="AZ535" s="267">
        <f>IF(OR(Is_Loading,LEN($A535)=0),"",SWDATA!AS520)</f>
        <v>0</v>
      </c>
      <c r="BA535" s="267">
        <f>IF(OR(Is_Loading,LEN($A535)=0),"",SWDATA!AT520)</f>
        <v>0</v>
      </c>
      <c r="BB535" s="266" t="str">
        <f t="shared" si="1989"/>
        <v/>
      </c>
      <c r="BC535" s="266">
        <f>IF(OR(Is_Loading,LEN($A535)=0),"",SWDATA!AV520)</f>
        <v>0</v>
      </c>
      <c r="BD535" s="267">
        <f>IF(OR(Is_Loading,LEN($A535)=0),"",SWDATA!AW520)</f>
        <v>0</v>
      </c>
      <c r="BE535" s="323">
        <f>IF(OR(Is_Loading,LEN($A535)=0),"",SWDATA!AX520)</f>
        <v>0</v>
      </c>
      <c r="BF535" s="320" t="str">
        <f t="shared" si="1990"/>
        <v/>
      </c>
      <c r="BG535" s="11"/>
      <c r="BH535" s="11"/>
      <c r="BI535" s="11"/>
      <c r="BJ535" s="11"/>
      <c r="BK535" s="11"/>
      <c r="BL535" s="11"/>
      <c r="BM535" s="11"/>
      <c r="BN535" s="11"/>
      <c r="BO535" s="11"/>
      <c r="BP535" s="11"/>
      <c r="BQ535" s="11"/>
      <c r="BR535" s="11"/>
      <c r="BS535" s="11"/>
      <c r="BT535" s="11"/>
      <c r="BU535" s="11"/>
      <c r="BV535" s="11"/>
      <c r="BW535" s="11"/>
      <c r="BX535" s="11"/>
      <c r="BY535" s="11"/>
      <c r="BZ535" s="11"/>
      <c r="CA535" s="11"/>
      <c r="CB535" s="11"/>
      <c r="CC535" s="11"/>
      <c r="CD535" s="11"/>
      <c r="CE535" s="11"/>
      <c r="CF535" s="11"/>
      <c r="CG535" s="11"/>
      <c r="CH535" s="11"/>
      <c r="CI535" s="11"/>
      <c r="CJ535" s="11"/>
      <c r="CK535" s="11"/>
      <c r="CL535" s="11"/>
      <c r="CM535" s="11"/>
      <c r="CN535" s="351"/>
      <c r="CO535" s="351"/>
      <c r="CP535" s="351"/>
      <c r="CQ535" s="351"/>
      <c r="CR535" s="351"/>
      <c r="CS535" s="351"/>
      <c r="CT535" s="351"/>
      <c r="CU535" s="351"/>
      <c r="CV535" s="351"/>
      <c r="CW535" s="351"/>
      <c r="CX535" s="351"/>
      <c r="CY535" s="351"/>
      <c r="CZ535" s="351"/>
      <c r="DA535" s="351"/>
      <c r="DB535" s="351"/>
      <c r="DC535" s="351"/>
      <c r="DD535" s="351"/>
      <c r="DE535" s="351"/>
      <c r="DF535" s="351"/>
      <c r="DG535" s="351"/>
      <c r="DH535" s="351"/>
      <c r="DI535" s="351"/>
      <c r="DJ535" s="351"/>
      <c r="DK535" s="351"/>
      <c r="DL535" s="351"/>
      <c r="DM535" s="351"/>
      <c r="DN535" s="351"/>
      <c r="DS535" s="372"/>
      <c r="DT535" s="374"/>
      <c r="DU535" s="375"/>
      <c r="DV535" s="375"/>
      <c r="DW535" s="375"/>
      <c r="DX535" s="375">
        <v>1</v>
      </c>
      <c r="DY535" s="375">
        <f t="shared" si="2032"/>
        <v>0</v>
      </c>
      <c r="DZ535" s="375">
        <f t="shared" si="2033"/>
        <v>0</v>
      </c>
      <c r="EA535" s="375">
        <f t="shared" si="2034"/>
        <v>1</v>
      </c>
      <c r="EB535" s="375">
        <f t="shared" si="2035"/>
        <v>0</v>
      </c>
      <c r="EC535" s="375">
        <f t="shared" si="2036"/>
        <v>0</v>
      </c>
      <c r="ED535" s="375">
        <f t="shared" si="2037"/>
        <v>1</v>
      </c>
      <c r="EE535" s="375">
        <f t="shared" si="2038"/>
        <v>0</v>
      </c>
      <c r="EF535" s="375">
        <f t="shared" si="2039"/>
        <v>0</v>
      </c>
      <c r="EG535" s="375">
        <f t="shared" si="2040"/>
        <v>1</v>
      </c>
      <c r="EH535" s="375">
        <f t="shared" si="2041"/>
        <v>0</v>
      </c>
      <c r="EI535" s="375">
        <f t="shared" si="2042"/>
        <v>0</v>
      </c>
      <c r="EJ535" s="375">
        <f t="shared" si="2043"/>
        <v>1</v>
      </c>
      <c r="EK535" s="375">
        <f t="shared" si="2044"/>
        <v>0</v>
      </c>
      <c r="EL535" s="375">
        <f t="shared" si="2045"/>
        <v>0</v>
      </c>
      <c r="EM535" s="375">
        <f t="shared" si="2046"/>
        <v>1</v>
      </c>
      <c r="EN535" s="375">
        <f t="shared" si="2047"/>
        <v>0</v>
      </c>
      <c r="EO535" s="375">
        <f t="shared" si="2048"/>
        <v>0</v>
      </c>
      <c r="EP535" s="375">
        <f t="shared" si="2049"/>
        <v>1</v>
      </c>
      <c r="EQ535" s="375">
        <f t="shared" si="2050"/>
        <v>0</v>
      </c>
      <c r="ER535" s="375">
        <f t="shared" si="2051"/>
        <v>0</v>
      </c>
      <c r="ES535" s="375">
        <f t="shared" si="2052"/>
        <v>1</v>
      </c>
      <c r="ET535" s="375">
        <f t="shared" si="2053"/>
        <v>0</v>
      </c>
      <c r="EU535" s="375">
        <f t="shared" si="2054"/>
        <v>0</v>
      </c>
      <c r="EV535" s="375">
        <f t="shared" si="2055"/>
        <v>1</v>
      </c>
      <c r="EW535" s="375">
        <f t="shared" si="2056"/>
        <v>0</v>
      </c>
      <c r="EX535" s="375">
        <f t="shared" si="2057"/>
        <v>0</v>
      </c>
      <c r="EY535" s="375">
        <f t="shared" si="2058"/>
        <v>1</v>
      </c>
      <c r="EZ535" s="375">
        <f t="shared" si="2059"/>
        <v>0</v>
      </c>
      <c r="FA535" s="375">
        <f t="shared" si="2060"/>
        <v>0</v>
      </c>
      <c r="FB535" s="375">
        <f t="shared" si="2061"/>
        <v>1</v>
      </c>
      <c r="FC535" s="375">
        <f t="shared" si="2062"/>
        <v>0</v>
      </c>
      <c r="FD535" s="375">
        <f t="shared" si="2063"/>
        <v>0</v>
      </c>
      <c r="FE535" s="376"/>
      <c r="FF535" s="372"/>
      <c r="FG535" s="372"/>
      <c r="FH535" s="372"/>
      <c r="FI535" s="372"/>
      <c r="FJ535" s="372"/>
      <c r="FK535" s="372"/>
      <c r="FL535" s="372"/>
      <c r="FM535" s="372"/>
      <c r="FN535" s="372"/>
      <c r="FO535" s="372"/>
      <c r="FP535" s="372"/>
      <c r="FQ535" s="372"/>
      <c r="FR535" s="372"/>
      <c r="FS535" s="372"/>
      <c r="FT535" s="372"/>
      <c r="FU535" s="372"/>
      <c r="FV535" s="372"/>
      <c r="FW535" s="372"/>
      <c r="FX535" s="372"/>
      <c r="FY535" s="372"/>
      <c r="FZ535" s="372"/>
      <c r="GA535" s="372"/>
      <c r="GB535" s="372"/>
      <c r="GC535" s="372"/>
      <c r="GD535" s="372"/>
      <c r="GE535" s="372"/>
      <c r="GF535" s="372"/>
      <c r="GG535" s="372"/>
      <c r="GH535" s="372"/>
      <c r="GI535" s="372"/>
      <c r="GJ535" s="372"/>
      <c r="GK535" s="372"/>
      <c r="GL535" s="372"/>
      <c r="GM535" s="372"/>
      <c r="GN535" s="372"/>
      <c r="GO535" s="372"/>
      <c r="GP535" s="372"/>
      <c r="GQ535" s="372"/>
      <c r="GR535" s="372"/>
      <c r="GS535" s="372"/>
      <c r="GT535" s="372"/>
      <c r="GU535" s="372"/>
      <c r="GV535" s="372"/>
      <c r="GW535" s="372"/>
      <c r="GX535" s="372"/>
      <c r="GY535" s="372"/>
      <c r="GZ535" s="372"/>
      <c r="HA535" s="372"/>
      <c r="HB535" s="372"/>
      <c r="HC535" s="372"/>
    </row>
    <row r="536" spans="1:211" s="373" customFormat="1" ht="15" hidden="1" customHeight="1" outlineLevel="1" x14ac:dyDescent="0.2">
      <c r="A536" s="366">
        <f>SWDATA!O521</f>
        <v>0</v>
      </c>
      <c r="B536" s="366">
        <f>SWDATA!M521</f>
        <v>0</v>
      </c>
      <c r="C536" s="351">
        <f>IF(AND(SWDATA!M521=1,SWDATA!Q521="promotions"),SWDATA!P521,0)</f>
        <v>0</v>
      </c>
      <c r="D536" s="367">
        <f>ROW(SWDATA!M521)</f>
        <v>521</v>
      </c>
      <c r="E536" s="368">
        <f t="shared" ref="E536:E546" si="2067">B536</f>
        <v>0</v>
      </c>
      <c r="F536" s="369">
        <f t="shared" si="1978"/>
        <v>1</v>
      </c>
      <c r="G536" s="366" t="str">
        <f t="shared" si="1979"/>
        <v/>
      </c>
      <c r="H536" s="370"/>
      <c r="J536" s="238">
        <f t="shared" si="1980"/>
        <v>0</v>
      </c>
      <c r="K536" s="239" t="str">
        <f t="shared" si="1981"/>
        <v/>
      </c>
      <c r="L536" s="342"/>
      <c r="M536" s="345"/>
      <c r="N536" s="340" t="str">
        <f>IF(LEN(SWDATA!F521)=0,"",N535)</f>
        <v/>
      </c>
      <c r="O536" s="296" t="str">
        <f>IF(LEN(SWDATA!G521)=0,"",O535)</f>
        <v/>
      </c>
      <c r="P536" s="297" t="str">
        <f>IF(LEN(SWDATA!C521)=0,"",SWDATA!C521)</f>
        <v/>
      </c>
      <c r="Q536" s="312" t="str">
        <f t="shared" si="1982"/>
        <v/>
      </c>
      <c r="R536" s="223" t="s">
        <v>261</v>
      </c>
      <c r="S536" s="224"/>
      <c r="T536" s="224"/>
      <c r="U536" s="264" t="s">
        <v>610</v>
      </c>
      <c r="V536" s="205" t="s">
        <v>221</v>
      </c>
      <c r="W536" s="266">
        <f>IF(OR(Is_Loading,LEN($A536)=0),"",SWDATA!P521)</f>
        <v>0</v>
      </c>
      <c r="X536" s="267">
        <f>IF(OR(Is_Loading,LEN($A536)=0),"",SWDATA!Q521)</f>
        <v>0</v>
      </c>
      <c r="Y536" s="267">
        <f>IF(OR(Is_Loading,LEN($A536)=0),"",SWDATA!R521)</f>
        <v>0</v>
      </c>
      <c r="Z536" s="266" t="str">
        <f t="shared" si="2064"/>
        <v/>
      </c>
      <c r="AA536" s="266">
        <f>IF(OR(Is_Loading,LEN($A536)=0),"",SWDATA!T521)</f>
        <v>0</v>
      </c>
      <c r="AB536" s="267">
        <f>IF(OR(Is_Loading,LEN($A536)=0),"",SWDATA!U521)</f>
        <v>0</v>
      </c>
      <c r="AC536" s="267">
        <f>IF(OR(Is_Loading,LEN($A536)=0),"",SWDATA!V521)</f>
        <v>0</v>
      </c>
      <c r="AD536" s="266" t="str">
        <f t="shared" si="1983"/>
        <v/>
      </c>
      <c r="AE536" s="266">
        <f>IF(OR(Is_Loading,LEN($A536)=0),"",SWDATA!X521)</f>
        <v>0</v>
      </c>
      <c r="AF536" s="267">
        <f>IF(OR(Is_Loading,LEN($A536)=0),"",SWDATA!Y521)</f>
        <v>0</v>
      </c>
      <c r="AG536" s="267">
        <f>IF(OR(Is_Loading,LEN($A536)=0),"",SWDATA!Z521)</f>
        <v>0</v>
      </c>
      <c r="AH536" s="266" t="str">
        <f t="shared" si="1984"/>
        <v/>
      </c>
      <c r="AI536" s="266">
        <f>IF(OR(Is_Loading,LEN($A536)=0),"",SWDATA!AB521)</f>
        <v>0</v>
      </c>
      <c r="AJ536" s="267">
        <f>IF(OR(Is_Loading,LEN($A536)=0),"",SWDATA!AC521)</f>
        <v>0</v>
      </c>
      <c r="AK536" s="267">
        <f>IF(OR(Is_Loading,LEN($A536)=0),"",SWDATA!AD521)</f>
        <v>0</v>
      </c>
      <c r="AL536" s="266" t="str">
        <f t="shared" si="1985"/>
        <v/>
      </c>
      <c r="AM536" s="266">
        <f>IF(OR(Is_Loading,LEN($A536)=0),"",SWDATA!AF521)</f>
        <v>0</v>
      </c>
      <c r="AN536" s="267">
        <f>IF(OR(Is_Loading,LEN($A536)=0),"",SWDATA!AG521)</f>
        <v>0</v>
      </c>
      <c r="AO536" s="323">
        <f>IF(OR(Is_Loading,LEN($A536)=0),"",SWDATA!AH521)</f>
        <v>0</v>
      </c>
      <c r="AP536" s="320" t="str">
        <f t="shared" si="1986"/>
        <v/>
      </c>
      <c r="AQ536" s="266">
        <f>IF(OR(Is_Loading,LEN($A536)=0),"",SWDATA!AJ521)</f>
        <v>0</v>
      </c>
      <c r="AR536" s="267">
        <f>IF(OR(Is_Loading,LEN($A536)=0),"",SWDATA!AK521)</f>
        <v>0</v>
      </c>
      <c r="AS536" s="267">
        <f>IF(OR(Is_Loading,LEN($A536)=0),"",SWDATA!AL521)</f>
        <v>0</v>
      </c>
      <c r="AT536" s="266" t="str">
        <f t="shared" si="1987"/>
        <v/>
      </c>
      <c r="AU536" s="266">
        <f>IF(OR(Is_Loading,LEN($A536)=0),"",SWDATA!AN521)</f>
        <v>0</v>
      </c>
      <c r="AV536" s="267">
        <f>IF(OR(Is_Loading,LEN($A536)=0),"",SWDATA!AO521)</f>
        <v>0</v>
      </c>
      <c r="AW536" s="267">
        <f>IF(OR(Is_Loading,LEN($A536)=0),"",SWDATA!AP521)</f>
        <v>0</v>
      </c>
      <c r="AX536" s="266" t="str">
        <f t="shared" si="1988"/>
        <v/>
      </c>
      <c r="AY536" s="266">
        <f>IF(OR(Is_Loading,LEN($A536)=0),"",SWDATA!AR521)</f>
        <v>0</v>
      </c>
      <c r="AZ536" s="267">
        <f>IF(OR(Is_Loading,LEN($A536)=0),"",SWDATA!AS521)</f>
        <v>0</v>
      </c>
      <c r="BA536" s="267">
        <f>IF(OR(Is_Loading,LEN($A536)=0),"",SWDATA!AT521)</f>
        <v>0</v>
      </c>
      <c r="BB536" s="266" t="str">
        <f t="shared" si="1989"/>
        <v/>
      </c>
      <c r="BC536" s="266">
        <f>IF(OR(Is_Loading,LEN($A536)=0),"",SWDATA!AV521)</f>
        <v>0</v>
      </c>
      <c r="BD536" s="267">
        <f>IF(OR(Is_Loading,LEN($A536)=0),"",SWDATA!AW521)</f>
        <v>0</v>
      </c>
      <c r="BE536" s="323">
        <f>IF(OR(Is_Loading,LEN($A536)=0),"",SWDATA!AX521)</f>
        <v>0</v>
      </c>
      <c r="BF536" s="320" t="str">
        <f t="shared" si="1990"/>
        <v/>
      </c>
      <c r="BG536" s="11"/>
      <c r="BH536" s="11"/>
      <c r="BI536" s="11"/>
      <c r="BJ536" s="11"/>
      <c r="BK536" s="11"/>
      <c r="BL536" s="11"/>
      <c r="BM536" s="11"/>
      <c r="BN536" s="11"/>
      <c r="BO536" s="11"/>
      <c r="BP536" s="11"/>
      <c r="BQ536" s="11"/>
      <c r="BR536" s="11"/>
      <c r="BS536" s="11"/>
      <c r="BT536" s="11"/>
      <c r="BU536" s="11"/>
      <c r="BV536" s="11"/>
      <c r="BW536" s="11"/>
      <c r="BX536" s="11"/>
      <c r="BY536" s="11"/>
      <c r="BZ536" s="11"/>
      <c r="CA536" s="11"/>
      <c r="CB536" s="11"/>
      <c r="CC536" s="11"/>
      <c r="CD536" s="11"/>
      <c r="CE536" s="11"/>
      <c r="CF536" s="11"/>
      <c r="CG536" s="11"/>
      <c r="CH536" s="11"/>
      <c r="CI536" s="11"/>
      <c r="CJ536" s="11"/>
      <c r="CK536" s="11"/>
      <c r="CL536" s="11"/>
      <c r="CM536" s="11"/>
      <c r="CN536" s="351"/>
      <c r="CO536" s="351"/>
      <c r="CP536" s="351"/>
      <c r="CQ536" s="351"/>
      <c r="CR536" s="351"/>
      <c r="CS536" s="351"/>
      <c r="CT536" s="351"/>
      <c r="CU536" s="351"/>
      <c r="CV536" s="351"/>
      <c r="CW536" s="351"/>
      <c r="CX536" s="351"/>
      <c r="CY536" s="351"/>
      <c r="CZ536" s="351"/>
      <c r="DA536" s="351"/>
      <c r="DB536" s="351"/>
      <c r="DC536" s="351"/>
      <c r="DD536" s="351"/>
      <c r="DE536" s="351"/>
      <c r="DF536" s="351"/>
      <c r="DG536" s="351"/>
      <c r="DH536" s="351"/>
      <c r="DI536" s="351"/>
      <c r="DJ536" s="351"/>
      <c r="DK536" s="351"/>
      <c r="DL536" s="351"/>
      <c r="DM536" s="351"/>
      <c r="DN536" s="351"/>
      <c r="DS536" s="372"/>
      <c r="DT536" s="374"/>
      <c r="DU536" s="375"/>
      <c r="DV536" s="375"/>
      <c r="DW536" s="375"/>
      <c r="DX536" s="375">
        <v>1</v>
      </c>
      <c r="DY536" s="375">
        <f t="shared" si="2032"/>
        <v>0</v>
      </c>
      <c r="DZ536" s="375">
        <f t="shared" si="2033"/>
        <v>0</v>
      </c>
      <c r="EA536" s="375">
        <f t="shared" si="2034"/>
        <v>1</v>
      </c>
      <c r="EB536" s="375">
        <f t="shared" si="2035"/>
        <v>0</v>
      </c>
      <c r="EC536" s="375">
        <f t="shared" si="2036"/>
        <v>0</v>
      </c>
      <c r="ED536" s="375">
        <f t="shared" si="2037"/>
        <v>1</v>
      </c>
      <c r="EE536" s="375">
        <f t="shared" si="2038"/>
        <v>0</v>
      </c>
      <c r="EF536" s="375">
        <f t="shared" si="2039"/>
        <v>0</v>
      </c>
      <c r="EG536" s="375">
        <f t="shared" si="2040"/>
        <v>1</v>
      </c>
      <c r="EH536" s="375">
        <f t="shared" si="2041"/>
        <v>0</v>
      </c>
      <c r="EI536" s="375">
        <f t="shared" si="2042"/>
        <v>0</v>
      </c>
      <c r="EJ536" s="375">
        <f t="shared" si="2043"/>
        <v>1</v>
      </c>
      <c r="EK536" s="375">
        <f t="shared" si="2044"/>
        <v>0</v>
      </c>
      <c r="EL536" s="375">
        <f t="shared" si="2045"/>
        <v>0</v>
      </c>
      <c r="EM536" s="375">
        <f t="shared" si="2046"/>
        <v>1</v>
      </c>
      <c r="EN536" s="375">
        <f t="shared" si="2047"/>
        <v>0</v>
      </c>
      <c r="EO536" s="375">
        <f t="shared" si="2048"/>
        <v>0</v>
      </c>
      <c r="EP536" s="375">
        <f t="shared" si="2049"/>
        <v>1</v>
      </c>
      <c r="EQ536" s="375">
        <f t="shared" si="2050"/>
        <v>0</v>
      </c>
      <c r="ER536" s="375">
        <f t="shared" si="2051"/>
        <v>0</v>
      </c>
      <c r="ES536" s="375">
        <f t="shared" si="2052"/>
        <v>1</v>
      </c>
      <c r="ET536" s="375">
        <f t="shared" si="2053"/>
        <v>0</v>
      </c>
      <c r="EU536" s="375">
        <f t="shared" si="2054"/>
        <v>0</v>
      </c>
      <c r="EV536" s="375">
        <f t="shared" si="2055"/>
        <v>1</v>
      </c>
      <c r="EW536" s="375">
        <f t="shared" si="2056"/>
        <v>0</v>
      </c>
      <c r="EX536" s="375">
        <f t="shared" si="2057"/>
        <v>0</v>
      </c>
      <c r="EY536" s="375">
        <f t="shared" si="2058"/>
        <v>1</v>
      </c>
      <c r="EZ536" s="375">
        <f t="shared" si="2059"/>
        <v>0</v>
      </c>
      <c r="FA536" s="375">
        <f t="shared" si="2060"/>
        <v>0</v>
      </c>
      <c r="FB536" s="375">
        <f t="shared" si="2061"/>
        <v>1</v>
      </c>
      <c r="FC536" s="375">
        <f t="shared" si="2062"/>
        <v>0</v>
      </c>
      <c r="FD536" s="375">
        <f t="shared" si="2063"/>
        <v>0</v>
      </c>
      <c r="FE536" s="376"/>
      <c r="FF536" s="372"/>
      <c r="FG536" s="372"/>
      <c r="FH536" s="372"/>
      <c r="FI536" s="372"/>
      <c r="FJ536" s="372"/>
      <c r="FK536" s="372"/>
      <c r="FL536" s="372"/>
      <c r="FM536" s="372"/>
      <c r="FN536" s="372"/>
      <c r="FO536" s="372"/>
      <c r="FP536" s="372"/>
      <c r="FQ536" s="372"/>
      <c r="FR536" s="372"/>
      <c r="FS536" s="372"/>
      <c r="FT536" s="372"/>
      <c r="FU536" s="372"/>
      <c r="FV536" s="372"/>
      <c r="FW536" s="372"/>
      <c r="FX536" s="372"/>
      <c r="FY536" s="372"/>
      <c r="FZ536" s="372"/>
      <c r="GA536" s="372"/>
      <c r="GB536" s="372"/>
      <c r="GC536" s="372"/>
      <c r="GD536" s="372"/>
      <c r="GE536" s="372"/>
      <c r="GF536" s="372"/>
      <c r="GG536" s="372"/>
      <c r="GH536" s="372"/>
      <c r="GI536" s="372"/>
      <c r="GJ536" s="372"/>
      <c r="GK536" s="372"/>
      <c r="GL536" s="372"/>
      <c r="GM536" s="372"/>
      <c r="GN536" s="372"/>
      <c r="GO536" s="372"/>
      <c r="GP536" s="372"/>
      <c r="GQ536" s="372"/>
      <c r="GR536" s="372"/>
      <c r="GS536" s="372"/>
      <c r="GT536" s="372"/>
      <c r="GU536" s="372"/>
      <c r="GV536" s="372"/>
      <c r="GW536" s="372"/>
      <c r="GX536" s="372"/>
      <c r="GY536" s="372"/>
      <c r="GZ536" s="372"/>
      <c r="HA536" s="372"/>
      <c r="HB536" s="372"/>
      <c r="HC536" s="372"/>
    </row>
    <row r="537" spans="1:211" s="373" customFormat="1" ht="15" hidden="1" customHeight="1" outlineLevel="1" x14ac:dyDescent="0.2">
      <c r="A537" s="366">
        <f>SWDATA!O522</f>
        <v>0</v>
      </c>
      <c r="B537" s="366">
        <f>SWDATA!M522</f>
        <v>0</v>
      </c>
      <c r="C537" s="351">
        <f>IF(AND(SWDATA!M522=1,SWDATA!Q522="promotions"),SWDATA!P522,0)</f>
        <v>0</v>
      </c>
      <c r="D537" s="367">
        <f>ROW(SWDATA!M522)</f>
        <v>522</v>
      </c>
      <c r="E537" s="368">
        <f t="shared" si="2067"/>
        <v>0</v>
      </c>
      <c r="F537" s="369">
        <f t="shared" si="1978"/>
        <v>1</v>
      </c>
      <c r="G537" s="366" t="str">
        <f t="shared" si="1979"/>
        <v/>
      </c>
      <c r="H537" s="370"/>
      <c r="J537" s="238">
        <f t="shared" si="1980"/>
        <v>0</v>
      </c>
      <c r="K537" s="239" t="str">
        <f t="shared" si="1981"/>
        <v/>
      </c>
      <c r="L537" s="342"/>
      <c r="M537" s="345"/>
      <c r="N537" s="340" t="str">
        <f>IF(LEN(SWDATA!F522)=0,"",N536)</f>
        <v/>
      </c>
      <c r="O537" s="296" t="str">
        <f>IF(LEN(SWDATA!G522)=0,"",O536)</f>
        <v/>
      </c>
      <c r="P537" s="297" t="str">
        <f>IF(LEN(SWDATA!C522)=0,"",SWDATA!C522)</f>
        <v/>
      </c>
      <c r="Q537" s="312" t="str">
        <f t="shared" si="1982"/>
        <v/>
      </c>
      <c r="R537" s="223" t="s">
        <v>261</v>
      </c>
      <c r="S537" s="224"/>
      <c r="T537" s="224"/>
      <c r="U537" s="264" t="s">
        <v>612</v>
      </c>
      <c r="V537" s="205" t="s">
        <v>221</v>
      </c>
      <c r="W537" s="266">
        <f>IF(OR(Is_Loading,LEN($A537)=0),"",SWDATA!P522)</f>
        <v>0</v>
      </c>
      <c r="X537" s="267">
        <f>IF(OR(Is_Loading,LEN($A537)=0),"",SWDATA!Q522)</f>
        <v>0</v>
      </c>
      <c r="Y537" s="267">
        <f>IF(OR(Is_Loading,LEN($A537)=0),"",SWDATA!R522)</f>
        <v>0</v>
      </c>
      <c r="Z537" s="266" t="str">
        <f t="shared" si="2064"/>
        <v/>
      </c>
      <c r="AA537" s="266">
        <f>IF(OR(Is_Loading,LEN($A537)=0),"",SWDATA!T522)</f>
        <v>0</v>
      </c>
      <c r="AB537" s="267">
        <f>IF(OR(Is_Loading,LEN($A537)=0),"",SWDATA!U522)</f>
        <v>0</v>
      </c>
      <c r="AC537" s="267">
        <f>IF(OR(Is_Loading,LEN($A537)=0),"",SWDATA!V522)</f>
        <v>0</v>
      </c>
      <c r="AD537" s="266" t="str">
        <f t="shared" si="1983"/>
        <v/>
      </c>
      <c r="AE537" s="266">
        <f>IF(OR(Is_Loading,LEN($A537)=0),"",SWDATA!X522)</f>
        <v>0</v>
      </c>
      <c r="AF537" s="267">
        <f>IF(OR(Is_Loading,LEN($A537)=0),"",SWDATA!Y522)</f>
        <v>0</v>
      </c>
      <c r="AG537" s="267">
        <f>IF(OR(Is_Loading,LEN($A537)=0),"",SWDATA!Z522)</f>
        <v>0</v>
      </c>
      <c r="AH537" s="266" t="str">
        <f t="shared" si="1984"/>
        <v/>
      </c>
      <c r="AI537" s="266">
        <f>IF(OR(Is_Loading,LEN($A537)=0),"",SWDATA!AB522)</f>
        <v>0</v>
      </c>
      <c r="AJ537" s="267">
        <f>IF(OR(Is_Loading,LEN($A537)=0),"",SWDATA!AC522)</f>
        <v>0</v>
      </c>
      <c r="AK537" s="267">
        <f>IF(OR(Is_Loading,LEN($A537)=0),"",SWDATA!AD522)</f>
        <v>0</v>
      </c>
      <c r="AL537" s="266" t="str">
        <f t="shared" si="1985"/>
        <v/>
      </c>
      <c r="AM537" s="266">
        <f>IF(OR(Is_Loading,LEN($A537)=0),"",SWDATA!AF522)</f>
        <v>0</v>
      </c>
      <c r="AN537" s="267">
        <f>IF(OR(Is_Loading,LEN($A537)=0),"",SWDATA!AG522)</f>
        <v>0</v>
      </c>
      <c r="AO537" s="323">
        <f>IF(OR(Is_Loading,LEN($A537)=0),"",SWDATA!AH522)</f>
        <v>0</v>
      </c>
      <c r="AP537" s="320" t="str">
        <f t="shared" si="1986"/>
        <v/>
      </c>
      <c r="AQ537" s="266">
        <f>IF(OR(Is_Loading,LEN($A537)=0),"",SWDATA!AJ522)</f>
        <v>0</v>
      </c>
      <c r="AR537" s="267">
        <f>IF(OR(Is_Loading,LEN($A537)=0),"",SWDATA!AK522)</f>
        <v>0</v>
      </c>
      <c r="AS537" s="267">
        <f>IF(OR(Is_Loading,LEN($A537)=0),"",SWDATA!AL522)</f>
        <v>0</v>
      </c>
      <c r="AT537" s="266" t="str">
        <f t="shared" si="1987"/>
        <v/>
      </c>
      <c r="AU537" s="266">
        <f>IF(OR(Is_Loading,LEN($A537)=0),"",SWDATA!AN522)</f>
        <v>0</v>
      </c>
      <c r="AV537" s="267">
        <f>IF(OR(Is_Loading,LEN($A537)=0),"",SWDATA!AO522)</f>
        <v>0</v>
      </c>
      <c r="AW537" s="267">
        <f>IF(OR(Is_Loading,LEN($A537)=0),"",SWDATA!AP522)</f>
        <v>0</v>
      </c>
      <c r="AX537" s="266" t="str">
        <f t="shared" si="1988"/>
        <v/>
      </c>
      <c r="AY537" s="266">
        <f>IF(OR(Is_Loading,LEN($A537)=0),"",SWDATA!AR522)</f>
        <v>0</v>
      </c>
      <c r="AZ537" s="267">
        <f>IF(OR(Is_Loading,LEN($A537)=0),"",SWDATA!AS522)</f>
        <v>0</v>
      </c>
      <c r="BA537" s="267">
        <f>IF(OR(Is_Loading,LEN($A537)=0),"",SWDATA!AT522)</f>
        <v>0</v>
      </c>
      <c r="BB537" s="266" t="str">
        <f t="shared" si="1989"/>
        <v/>
      </c>
      <c r="BC537" s="266">
        <f>IF(OR(Is_Loading,LEN($A537)=0),"",SWDATA!AV522)</f>
        <v>0</v>
      </c>
      <c r="BD537" s="267">
        <f>IF(OR(Is_Loading,LEN($A537)=0),"",SWDATA!AW522)</f>
        <v>0</v>
      </c>
      <c r="BE537" s="323">
        <f>IF(OR(Is_Loading,LEN($A537)=0),"",SWDATA!AX522)</f>
        <v>0</v>
      </c>
      <c r="BF537" s="320" t="str">
        <f t="shared" si="1990"/>
        <v/>
      </c>
      <c r="BG537" s="11"/>
      <c r="BH537" s="11"/>
      <c r="BI537" s="11"/>
      <c r="BJ537" s="11"/>
      <c r="BK537" s="11"/>
      <c r="BL537" s="11"/>
      <c r="BM537" s="11"/>
      <c r="BN537" s="11"/>
      <c r="BO537" s="11"/>
      <c r="BP537" s="11"/>
      <c r="BQ537" s="11"/>
      <c r="BR537" s="11"/>
      <c r="BS537" s="11"/>
      <c r="BT537" s="11"/>
      <c r="BU537" s="11"/>
      <c r="BV537" s="11"/>
      <c r="BW537" s="11"/>
      <c r="BX537" s="11"/>
      <c r="BY537" s="11"/>
      <c r="BZ537" s="11"/>
      <c r="CA537" s="11"/>
      <c r="CB537" s="11"/>
      <c r="CC537" s="11"/>
      <c r="CD537" s="11"/>
      <c r="CE537" s="11"/>
      <c r="CF537" s="11"/>
      <c r="CG537" s="11"/>
      <c r="CH537" s="11"/>
      <c r="CI537" s="11"/>
      <c r="CJ537" s="11"/>
      <c r="CK537" s="11"/>
      <c r="CL537" s="11"/>
      <c r="CM537" s="11"/>
      <c r="CN537" s="351"/>
      <c r="CO537" s="351"/>
      <c r="CP537" s="351"/>
      <c r="CQ537" s="351"/>
      <c r="CR537" s="351"/>
      <c r="CS537" s="351"/>
      <c r="CT537" s="351"/>
      <c r="CU537" s="351"/>
      <c r="CV537" s="351"/>
      <c r="CW537" s="351"/>
      <c r="CX537" s="351"/>
      <c r="CY537" s="351"/>
      <c r="CZ537" s="351"/>
      <c r="DA537" s="351"/>
      <c r="DB537" s="351"/>
      <c r="DC537" s="351"/>
      <c r="DD537" s="351"/>
      <c r="DE537" s="351"/>
      <c r="DF537" s="351"/>
      <c r="DG537" s="351"/>
      <c r="DH537" s="351"/>
      <c r="DI537" s="351"/>
      <c r="DJ537" s="351"/>
      <c r="DK537" s="351"/>
      <c r="DL537" s="351"/>
      <c r="DM537" s="351"/>
      <c r="DN537" s="351"/>
      <c r="DS537" s="372"/>
      <c r="DT537" s="374"/>
      <c r="DU537" s="375"/>
      <c r="DV537" s="375"/>
      <c r="DW537" s="375"/>
      <c r="DX537" s="375">
        <v>1</v>
      </c>
      <c r="DY537" s="375">
        <f t="shared" si="2032"/>
        <v>0</v>
      </c>
      <c r="DZ537" s="375">
        <f t="shared" si="2033"/>
        <v>0</v>
      </c>
      <c r="EA537" s="375">
        <f t="shared" si="2034"/>
        <v>1</v>
      </c>
      <c r="EB537" s="375">
        <f t="shared" si="2035"/>
        <v>0</v>
      </c>
      <c r="EC537" s="375">
        <f t="shared" si="2036"/>
        <v>0</v>
      </c>
      <c r="ED537" s="375">
        <f t="shared" si="2037"/>
        <v>1</v>
      </c>
      <c r="EE537" s="375">
        <f t="shared" si="2038"/>
        <v>0</v>
      </c>
      <c r="EF537" s="375">
        <f t="shared" si="2039"/>
        <v>0</v>
      </c>
      <c r="EG537" s="375">
        <f t="shared" si="2040"/>
        <v>1</v>
      </c>
      <c r="EH537" s="375">
        <f t="shared" si="2041"/>
        <v>0</v>
      </c>
      <c r="EI537" s="375">
        <f t="shared" si="2042"/>
        <v>0</v>
      </c>
      <c r="EJ537" s="375">
        <f t="shared" si="2043"/>
        <v>1</v>
      </c>
      <c r="EK537" s="375">
        <f t="shared" si="2044"/>
        <v>0</v>
      </c>
      <c r="EL537" s="375">
        <f t="shared" si="2045"/>
        <v>0</v>
      </c>
      <c r="EM537" s="375">
        <f t="shared" si="2046"/>
        <v>1</v>
      </c>
      <c r="EN537" s="375">
        <f t="shared" si="2047"/>
        <v>0</v>
      </c>
      <c r="EO537" s="375">
        <f t="shared" si="2048"/>
        <v>0</v>
      </c>
      <c r="EP537" s="375">
        <f t="shared" si="2049"/>
        <v>1</v>
      </c>
      <c r="EQ537" s="375">
        <f t="shared" si="2050"/>
        <v>0</v>
      </c>
      <c r="ER537" s="375">
        <f t="shared" si="2051"/>
        <v>0</v>
      </c>
      <c r="ES537" s="375">
        <f t="shared" si="2052"/>
        <v>1</v>
      </c>
      <c r="ET537" s="375">
        <f t="shared" si="2053"/>
        <v>0</v>
      </c>
      <c r="EU537" s="375">
        <f t="shared" si="2054"/>
        <v>0</v>
      </c>
      <c r="EV537" s="375">
        <f t="shared" si="2055"/>
        <v>1</v>
      </c>
      <c r="EW537" s="375">
        <f t="shared" si="2056"/>
        <v>0</v>
      </c>
      <c r="EX537" s="375">
        <f t="shared" si="2057"/>
        <v>0</v>
      </c>
      <c r="EY537" s="375">
        <f t="shared" si="2058"/>
        <v>1</v>
      </c>
      <c r="EZ537" s="375">
        <f t="shared" si="2059"/>
        <v>0</v>
      </c>
      <c r="FA537" s="375">
        <f t="shared" si="2060"/>
        <v>0</v>
      </c>
      <c r="FB537" s="375">
        <f t="shared" si="2061"/>
        <v>1</v>
      </c>
      <c r="FC537" s="375">
        <f t="shared" si="2062"/>
        <v>0</v>
      </c>
      <c r="FD537" s="375">
        <f t="shared" si="2063"/>
        <v>0</v>
      </c>
      <c r="FE537" s="376"/>
      <c r="FF537" s="372"/>
      <c r="FG537" s="372"/>
      <c r="FH537" s="372"/>
      <c r="FI537" s="372"/>
      <c r="FJ537" s="372"/>
      <c r="FK537" s="372"/>
      <c r="FL537" s="372"/>
      <c r="FM537" s="372"/>
      <c r="FN537" s="372"/>
      <c r="FO537" s="372"/>
      <c r="FP537" s="372"/>
      <c r="FQ537" s="372"/>
      <c r="FR537" s="372"/>
      <c r="FS537" s="372"/>
      <c r="FT537" s="372"/>
      <c r="FU537" s="372"/>
      <c r="FV537" s="372"/>
      <c r="FW537" s="372"/>
      <c r="FX537" s="372"/>
      <c r="FY537" s="372"/>
      <c r="FZ537" s="372"/>
      <c r="GA537" s="372"/>
      <c r="GB537" s="372"/>
      <c r="GC537" s="372"/>
      <c r="GD537" s="372"/>
      <c r="GE537" s="372"/>
      <c r="GF537" s="372"/>
      <c r="GG537" s="372"/>
      <c r="GH537" s="372"/>
      <c r="GI537" s="372"/>
      <c r="GJ537" s="372"/>
      <c r="GK537" s="372"/>
      <c r="GL537" s="372"/>
      <c r="GM537" s="372"/>
      <c r="GN537" s="372"/>
      <c r="GO537" s="372"/>
      <c r="GP537" s="372"/>
      <c r="GQ537" s="372"/>
      <c r="GR537" s="372"/>
      <c r="GS537" s="372"/>
      <c r="GT537" s="372"/>
      <c r="GU537" s="372"/>
      <c r="GV537" s="372"/>
      <c r="GW537" s="372"/>
      <c r="GX537" s="372"/>
      <c r="GY537" s="372"/>
      <c r="GZ537" s="372"/>
      <c r="HA537" s="372"/>
      <c r="HB537" s="372"/>
      <c r="HC537" s="372"/>
    </row>
    <row r="538" spans="1:211" s="373" customFormat="1" ht="15" hidden="1" customHeight="1" outlineLevel="1" x14ac:dyDescent="0.2">
      <c r="A538" s="366">
        <f>SWDATA!O523</f>
        <v>0</v>
      </c>
      <c r="B538" s="366">
        <f>SWDATA!M523</f>
        <v>0</v>
      </c>
      <c r="C538" s="351">
        <f>IF(AND(SWDATA!M523=1,SWDATA!Q523="promotions"),SWDATA!P523,0)</f>
        <v>0</v>
      </c>
      <c r="D538" s="367">
        <f>ROW(SWDATA!M523)</f>
        <v>523</v>
      </c>
      <c r="E538" s="368">
        <f t="shared" si="2067"/>
        <v>0</v>
      </c>
      <c r="F538" s="369">
        <f t="shared" si="1978"/>
        <v>1</v>
      </c>
      <c r="G538" s="366" t="str">
        <f t="shared" si="1979"/>
        <v/>
      </c>
      <c r="H538" s="370"/>
      <c r="J538" s="238">
        <f t="shared" si="1980"/>
        <v>0</v>
      </c>
      <c r="K538" s="239" t="str">
        <f t="shared" si="1981"/>
        <v/>
      </c>
      <c r="L538" s="342"/>
      <c r="M538" s="345"/>
      <c r="N538" s="340" t="str">
        <f>IF(LEN(SWDATA!F523)=0,"",N537)</f>
        <v/>
      </c>
      <c r="O538" s="296" t="str">
        <f>IF(LEN(SWDATA!G523)=0,"",O537)</f>
        <v/>
      </c>
      <c r="P538" s="297" t="str">
        <f>IF(LEN(SWDATA!C523)=0,"",SWDATA!C523)</f>
        <v/>
      </c>
      <c r="Q538" s="312" t="str">
        <f t="shared" si="1982"/>
        <v/>
      </c>
      <c r="R538" s="223" t="s">
        <v>261</v>
      </c>
      <c r="S538" s="224"/>
      <c r="T538" s="224"/>
      <c r="U538" s="264" t="s">
        <v>597</v>
      </c>
      <c r="V538" s="205" t="s">
        <v>221</v>
      </c>
      <c r="W538" s="266">
        <f>IF(OR(Is_Loading,LEN($A538)=0),"",SWDATA!P523)</f>
        <v>0</v>
      </c>
      <c r="X538" s="267">
        <f>IF(OR(Is_Loading,LEN($A538)=0),"",SWDATA!Q523)</f>
        <v>0</v>
      </c>
      <c r="Y538" s="267">
        <f>IF(OR(Is_Loading,LEN($A538)=0),"",SWDATA!R523)</f>
        <v>0</v>
      </c>
      <c r="Z538" s="266" t="str">
        <f t="shared" si="2064"/>
        <v/>
      </c>
      <c r="AA538" s="266">
        <f>IF(OR(Is_Loading,LEN($A538)=0),"",SWDATA!T523)</f>
        <v>0</v>
      </c>
      <c r="AB538" s="267">
        <f>IF(OR(Is_Loading,LEN($A538)=0),"",SWDATA!U523)</f>
        <v>0</v>
      </c>
      <c r="AC538" s="267">
        <f>IF(OR(Is_Loading,LEN($A538)=0),"",SWDATA!V523)</f>
        <v>0</v>
      </c>
      <c r="AD538" s="266" t="str">
        <f t="shared" si="1983"/>
        <v/>
      </c>
      <c r="AE538" s="266">
        <f>IF(OR(Is_Loading,LEN($A538)=0),"",SWDATA!X523)</f>
        <v>0</v>
      </c>
      <c r="AF538" s="267">
        <f>IF(OR(Is_Loading,LEN($A538)=0),"",SWDATA!Y523)</f>
        <v>0</v>
      </c>
      <c r="AG538" s="267">
        <f>IF(OR(Is_Loading,LEN($A538)=0),"",SWDATA!Z523)</f>
        <v>0</v>
      </c>
      <c r="AH538" s="266" t="str">
        <f t="shared" si="1984"/>
        <v/>
      </c>
      <c r="AI538" s="266">
        <f>IF(OR(Is_Loading,LEN($A538)=0),"",SWDATA!AB523)</f>
        <v>0</v>
      </c>
      <c r="AJ538" s="267">
        <f>IF(OR(Is_Loading,LEN($A538)=0),"",SWDATA!AC523)</f>
        <v>0</v>
      </c>
      <c r="AK538" s="267">
        <f>IF(OR(Is_Loading,LEN($A538)=0),"",SWDATA!AD523)</f>
        <v>0</v>
      </c>
      <c r="AL538" s="266" t="str">
        <f t="shared" si="1985"/>
        <v/>
      </c>
      <c r="AM538" s="266">
        <f>IF(OR(Is_Loading,LEN($A538)=0),"",SWDATA!AF523)</f>
        <v>0</v>
      </c>
      <c r="AN538" s="267">
        <f>IF(OR(Is_Loading,LEN($A538)=0),"",SWDATA!AG523)</f>
        <v>0</v>
      </c>
      <c r="AO538" s="323">
        <f>IF(OR(Is_Loading,LEN($A538)=0),"",SWDATA!AH523)</f>
        <v>0</v>
      </c>
      <c r="AP538" s="320" t="str">
        <f t="shared" si="1986"/>
        <v/>
      </c>
      <c r="AQ538" s="266">
        <f>IF(OR(Is_Loading,LEN($A538)=0),"",SWDATA!AJ523)</f>
        <v>0</v>
      </c>
      <c r="AR538" s="267">
        <f>IF(OR(Is_Loading,LEN($A538)=0),"",SWDATA!AK523)</f>
        <v>0</v>
      </c>
      <c r="AS538" s="267">
        <f>IF(OR(Is_Loading,LEN($A538)=0),"",SWDATA!AL523)</f>
        <v>0</v>
      </c>
      <c r="AT538" s="266" t="str">
        <f t="shared" si="1987"/>
        <v/>
      </c>
      <c r="AU538" s="266">
        <f>IF(OR(Is_Loading,LEN($A538)=0),"",SWDATA!AN523)</f>
        <v>0</v>
      </c>
      <c r="AV538" s="267">
        <f>IF(OR(Is_Loading,LEN($A538)=0),"",SWDATA!AO523)</f>
        <v>0</v>
      </c>
      <c r="AW538" s="267">
        <f>IF(OR(Is_Loading,LEN($A538)=0),"",SWDATA!AP523)</f>
        <v>0</v>
      </c>
      <c r="AX538" s="266" t="str">
        <f t="shared" si="1988"/>
        <v/>
      </c>
      <c r="AY538" s="266">
        <f>IF(OR(Is_Loading,LEN($A538)=0),"",SWDATA!AR523)</f>
        <v>0</v>
      </c>
      <c r="AZ538" s="267">
        <f>IF(OR(Is_Loading,LEN($A538)=0),"",SWDATA!AS523)</f>
        <v>0</v>
      </c>
      <c r="BA538" s="267">
        <f>IF(OR(Is_Loading,LEN($A538)=0),"",SWDATA!AT523)</f>
        <v>0</v>
      </c>
      <c r="BB538" s="266" t="str">
        <f t="shared" si="1989"/>
        <v/>
      </c>
      <c r="BC538" s="266">
        <f>IF(OR(Is_Loading,LEN($A538)=0),"",SWDATA!AV523)</f>
        <v>0</v>
      </c>
      <c r="BD538" s="267">
        <f>IF(OR(Is_Loading,LEN($A538)=0),"",SWDATA!AW523)</f>
        <v>0</v>
      </c>
      <c r="BE538" s="323">
        <f>IF(OR(Is_Loading,LEN($A538)=0),"",SWDATA!AX523)</f>
        <v>0</v>
      </c>
      <c r="BF538" s="320" t="str">
        <f t="shared" si="1990"/>
        <v/>
      </c>
      <c r="BG538" s="11"/>
      <c r="BH538" s="11"/>
      <c r="BI538" s="11"/>
      <c r="BJ538" s="11"/>
      <c r="BK538" s="11"/>
      <c r="BL538" s="11"/>
      <c r="BM538" s="11"/>
      <c r="BN538" s="11"/>
      <c r="BO538" s="11"/>
      <c r="BP538" s="11"/>
      <c r="BQ538" s="11"/>
      <c r="BR538" s="11"/>
      <c r="BS538" s="11"/>
      <c r="BT538" s="11"/>
      <c r="BU538" s="11"/>
      <c r="BV538" s="11"/>
      <c r="BW538" s="11"/>
      <c r="BX538" s="11"/>
      <c r="BY538" s="11"/>
      <c r="BZ538" s="11"/>
      <c r="CA538" s="11"/>
      <c r="CB538" s="11"/>
      <c r="CC538" s="11"/>
      <c r="CD538" s="11"/>
      <c r="CE538" s="11"/>
      <c r="CF538" s="11"/>
      <c r="CG538" s="11"/>
      <c r="CH538" s="11"/>
      <c r="CI538" s="11"/>
      <c r="CJ538" s="11"/>
      <c r="CK538" s="11"/>
      <c r="CL538" s="11"/>
      <c r="CM538" s="11"/>
      <c r="CN538" s="351"/>
      <c r="CO538" s="351"/>
      <c r="CP538" s="351"/>
      <c r="CQ538" s="351"/>
      <c r="CR538" s="351"/>
      <c r="CS538" s="351"/>
      <c r="CT538" s="351"/>
      <c r="CU538" s="351"/>
      <c r="CV538" s="351"/>
      <c r="CW538" s="351"/>
      <c r="CX538" s="351"/>
      <c r="CY538" s="351"/>
      <c r="CZ538" s="351"/>
      <c r="DA538" s="351"/>
      <c r="DB538" s="351"/>
      <c r="DC538" s="351"/>
      <c r="DD538" s="351"/>
      <c r="DE538" s="351"/>
      <c r="DF538" s="351"/>
      <c r="DG538" s="351"/>
      <c r="DH538" s="351"/>
      <c r="DI538" s="351"/>
      <c r="DJ538" s="351"/>
      <c r="DK538" s="351"/>
      <c r="DL538" s="351"/>
      <c r="DM538" s="351"/>
      <c r="DN538" s="351"/>
      <c r="DS538" s="372"/>
      <c r="DT538" s="374"/>
      <c r="DU538" s="375"/>
      <c r="DV538" s="375"/>
      <c r="DW538" s="375"/>
      <c r="DX538" s="375">
        <v>1</v>
      </c>
      <c r="DY538" s="375">
        <f t="shared" si="2032"/>
        <v>0</v>
      </c>
      <c r="DZ538" s="375">
        <f t="shared" si="2033"/>
        <v>0</v>
      </c>
      <c r="EA538" s="375">
        <f t="shared" si="2034"/>
        <v>1</v>
      </c>
      <c r="EB538" s="375">
        <f t="shared" si="2035"/>
        <v>0</v>
      </c>
      <c r="EC538" s="375">
        <f t="shared" si="2036"/>
        <v>0</v>
      </c>
      <c r="ED538" s="375">
        <f t="shared" si="2037"/>
        <v>1</v>
      </c>
      <c r="EE538" s="375">
        <f t="shared" si="2038"/>
        <v>0</v>
      </c>
      <c r="EF538" s="375">
        <f t="shared" si="2039"/>
        <v>0</v>
      </c>
      <c r="EG538" s="375">
        <f t="shared" si="2040"/>
        <v>1</v>
      </c>
      <c r="EH538" s="375">
        <f t="shared" si="2041"/>
        <v>0</v>
      </c>
      <c r="EI538" s="375">
        <f t="shared" si="2042"/>
        <v>0</v>
      </c>
      <c r="EJ538" s="375">
        <f t="shared" si="2043"/>
        <v>1</v>
      </c>
      <c r="EK538" s="375">
        <f t="shared" si="2044"/>
        <v>0</v>
      </c>
      <c r="EL538" s="375">
        <f t="shared" si="2045"/>
        <v>0</v>
      </c>
      <c r="EM538" s="375">
        <f t="shared" si="2046"/>
        <v>1</v>
      </c>
      <c r="EN538" s="375">
        <f t="shared" si="2047"/>
        <v>0</v>
      </c>
      <c r="EO538" s="375">
        <f t="shared" si="2048"/>
        <v>0</v>
      </c>
      <c r="EP538" s="375">
        <f t="shared" si="2049"/>
        <v>1</v>
      </c>
      <c r="EQ538" s="375">
        <f t="shared" si="2050"/>
        <v>0</v>
      </c>
      <c r="ER538" s="375">
        <f t="shared" si="2051"/>
        <v>0</v>
      </c>
      <c r="ES538" s="375">
        <f t="shared" si="2052"/>
        <v>1</v>
      </c>
      <c r="ET538" s="375">
        <f t="shared" si="2053"/>
        <v>0</v>
      </c>
      <c r="EU538" s="375">
        <f t="shared" si="2054"/>
        <v>0</v>
      </c>
      <c r="EV538" s="375">
        <f t="shared" si="2055"/>
        <v>1</v>
      </c>
      <c r="EW538" s="375">
        <f t="shared" si="2056"/>
        <v>0</v>
      </c>
      <c r="EX538" s="375">
        <f t="shared" si="2057"/>
        <v>0</v>
      </c>
      <c r="EY538" s="375">
        <f t="shared" si="2058"/>
        <v>1</v>
      </c>
      <c r="EZ538" s="375">
        <f t="shared" si="2059"/>
        <v>0</v>
      </c>
      <c r="FA538" s="375">
        <f t="shared" si="2060"/>
        <v>0</v>
      </c>
      <c r="FB538" s="375">
        <f t="shared" si="2061"/>
        <v>1</v>
      </c>
      <c r="FC538" s="375">
        <f t="shared" si="2062"/>
        <v>0</v>
      </c>
      <c r="FD538" s="375">
        <f t="shared" si="2063"/>
        <v>0</v>
      </c>
      <c r="FE538" s="376"/>
      <c r="FF538" s="372"/>
      <c r="FG538" s="372"/>
      <c r="FH538" s="372"/>
      <c r="FI538" s="372"/>
      <c r="FJ538" s="372"/>
      <c r="FK538" s="372"/>
      <c r="FL538" s="372"/>
      <c r="FM538" s="372"/>
      <c r="FN538" s="372"/>
      <c r="FO538" s="372"/>
      <c r="FP538" s="372"/>
      <c r="FQ538" s="372"/>
      <c r="FR538" s="372"/>
      <c r="FS538" s="372"/>
      <c r="FT538" s="372"/>
      <c r="FU538" s="372"/>
      <c r="FV538" s="372"/>
      <c r="FW538" s="372"/>
      <c r="FX538" s="372"/>
      <c r="FY538" s="372"/>
      <c r="FZ538" s="372"/>
      <c r="GA538" s="372"/>
      <c r="GB538" s="372"/>
      <c r="GC538" s="372"/>
      <c r="GD538" s="372"/>
      <c r="GE538" s="372"/>
      <c r="GF538" s="372"/>
      <c r="GG538" s="372"/>
      <c r="GH538" s="372"/>
      <c r="GI538" s="372"/>
      <c r="GJ538" s="372"/>
      <c r="GK538" s="372"/>
      <c r="GL538" s="372"/>
      <c r="GM538" s="372"/>
      <c r="GN538" s="372"/>
      <c r="GO538" s="372"/>
      <c r="GP538" s="372"/>
      <c r="GQ538" s="372"/>
      <c r="GR538" s="372"/>
      <c r="GS538" s="372"/>
      <c r="GT538" s="372"/>
      <c r="GU538" s="372"/>
      <c r="GV538" s="372"/>
      <c r="GW538" s="372"/>
      <c r="GX538" s="372"/>
      <c r="GY538" s="372"/>
      <c r="GZ538" s="372"/>
      <c r="HA538" s="372"/>
      <c r="HB538" s="372"/>
      <c r="HC538" s="372"/>
    </row>
    <row r="539" spans="1:211" s="373" customFormat="1" ht="15" hidden="1" customHeight="1" outlineLevel="1" x14ac:dyDescent="0.2">
      <c r="A539" s="366">
        <f>SWDATA!O524</f>
        <v>0</v>
      </c>
      <c r="B539" s="366">
        <f>SWDATA!M524</f>
        <v>0</v>
      </c>
      <c r="C539" s="351">
        <f>IF(AND(SWDATA!M524=1,SWDATA!Q524="promotions"),SWDATA!P524,0)</f>
        <v>0</v>
      </c>
      <c r="D539" s="367">
        <f>ROW(SWDATA!M524)</f>
        <v>524</v>
      </c>
      <c r="E539" s="368">
        <f t="shared" si="2067"/>
        <v>0</v>
      </c>
      <c r="F539" s="369">
        <f t="shared" si="1978"/>
        <v>1</v>
      </c>
      <c r="G539" s="366" t="str">
        <f t="shared" si="1979"/>
        <v/>
      </c>
      <c r="H539" s="370"/>
      <c r="J539" s="238">
        <f t="shared" si="1980"/>
        <v>0</v>
      </c>
      <c r="K539" s="239" t="str">
        <f t="shared" si="1981"/>
        <v/>
      </c>
      <c r="L539" s="342"/>
      <c r="M539" s="345"/>
      <c r="N539" s="340" t="str">
        <f>IF(LEN(SWDATA!F524)=0,"",N538)</f>
        <v/>
      </c>
      <c r="O539" s="296" t="str">
        <f>IF(LEN(SWDATA!G524)=0,"",O538)</f>
        <v/>
      </c>
      <c r="P539" s="297" t="str">
        <f>IF(LEN(SWDATA!C524)=0,"",SWDATA!C524)</f>
        <v/>
      </c>
      <c r="Q539" s="312" t="str">
        <f t="shared" si="1982"/>
        <v/>
      </c>
      <c r="R539" s="223" t="s">
        <v>261</v>
      </c>
      <c r="S539" s="224"/>
      <c r="T539" s="224"/>
      <c r="U539" s="264" t="s">
        <v>599</v>
      </c>
      <c r="V539" s="205" t="s">
        <v>221</v>
      </c>
      <c r="W539" s="266">
        <f>IF(OR(Is_Loading,LEN($A539)=0),"",SWDATA!P524)</f>
        <v>0</v>
      </c>
      <c r="X539" s="267">
        <f>IF(OR(Is_Loading,LEN($A539)=0),"",SWDATA!Q524)</f>
        <v>0</v>
      </c>
      <c r="Y539" s="267">
        <f>IF(OR(Is_Loading,LEN($A539)=0),"",SWDATA!R524)</f>
        <v>0</v>
      </c>
      <c r="Z539" s="266" t="str">
        <f t="shared" si="2064"/>
        <v/>
      </c>
      <c r="AA539" s="266">
        <f>IF(OR(Is_Loading,LEN($A539)=0),"",SWDATA!T524)</f>
        <v>0</v>
      </c>
      <c r="AB539" s="267">
        <f>IF(OR(Is_Loading,LEN($A539)=0),"",SWDATA!U524)</f>
        <v>0</v>
      </c>
      <c r="AC539" s="267">
        <f>IF(OR(Is_Loading,LEN($A539)=0),"",SWDATA!V524)</f>
        <v>0</v>
      </c>
      <c r="AD539" s="266" t="str">
        <f t="shared" si="1983"/>
        <v/>
      </c>
      <c r="AE539" s="266">
        <f>IF(OR(Is_Loading,LEN($A539)=0),"",SWDATA!X524)</f>
        <v>0</v>
      </c>
      <c r="AF539" s="267">
        <f>IF(OR(Is_Loading,LEN($A539)=0),"",SWDATA!Y524)</f>
        <v>0</v>
      </c>
      <c r="AG539" s="267">
        <f>IF(OR(Is_Loading,LEN($A539)=0),"",SWDATA!Z524)</f>
        <v>0</v>
      </c>
      <c r="AH539" s="266" t="str">
        <f t="shared" si="1984"/>
        <v/>
      </c>
      <c r="AI539" s="266">
        <f>IF(OR(Is_Loading,LEN($A539)=0),"",SWDATA!AB524)</f>
        <v>0</v>
      </c>
      <c r="AJ539" s="267">
        <f>IF(OR(Is_Loading,LEN($A539)=0),"",SWDATA!AC524)</f>
        <v>0</v>
      </c>
      <c r="AK539" s="267">
        <f>IF(OR(Is_Loading,LEN($A539)=0),"",SWDATA!AD524)</f>
        <v>0</v>
      </c>
      <c r="AL539" s="266" t="str">
        <f t="shared" si="1985"/>
        <v/>
      </c>
      <c r="AM539" s="266">
        <f>IF(OR(Is_Loading,LEN($A539)=0),"",SWDATA!AF524)</f>
        <v>0</v>
      </c>
      <c r="AN539" s="267">
        <f>IF(OR(Is_Loading,LEN($A539)=0),"",SWDATA!AG524)</f>
        <v>0</v>
      </c>
      <c r="AO539" s="323">
        <f>IF(OR(Is_Loading,LEN($A539)=0),"",SWDATA!AH524)</f>
        <v>0</v>
      </c>
      <c r="AP539" s="320" t="str">
        <f t="shared" si="1986"/>
        <v/>
      </c>
      <c r="AQ539" s="266">
        <f>IF(OR(Is_Loading,LEN($A539)=0),"",SWDATA!AJ524)</f>
        <v>0</v>
      </c>
      <c r="AR539" s="267">
        <f>IF(OR(Is_Loading,LEN($A539)=0),"",SWDATA!AK524)</f>
        <v>0</v>
      </c>
      <c r="AS539" s="267">
        <f>IF(OR(Is_Loading,LEN($A539)=0),"",SWDATA!AL524)</f>
        <v>0</v>
      </c>
      <c r="AT539" s="266" t="str">
        <f t="shared" si="1987"/>
        <v/>
      </c>
      <c r="AU539" s="266">
        <f>IF(OR(Is_Loading,LEN($A539)=0),"",SWDATA!AN524)</f>
        <v>0</v>
      </c>
      <c r="AV539" s="267">
        <f>IF(OR(Is_Loading,LEN($A539)=0),"",SWDATA!AO524)</f>
        <v>0</v>
      </c>
      <c r="AW539" s="267">
        <f>IF(OR(Is_Loading,LEN($A539)=0),"",SWDATA!AP524)</f>
        <v>0</v>
      </c>
      <c r="AX539" s="266" t="str">
        <f t="shared" si="1988"/>
        <v/>
      </c>
      <c r="AY539" s="266">
        <f>IF(OR(Is_Loading,LEN($A539)=0),"",SWDATA!AR524)</f>
        <v>0</v>
      </c>
      <c r="AZ539" s="267">
        <f>IF(OR(Is_Loading,LEN($A539)=0),"",SWDATA!AS524)</f>
        <v>0</v>
      </c>
      <c r="BA539" s="267">
        <f>IF(OR(Is_Loading,LEN($A539)=0),"",SWDATA!AT524)</f>
        <v>0</v>
      </c>
      <c r="BB539" s="266" t="str">
        <f t="shared" si="1989"/>
        <v/>
      </c>
      <c r="BC539" s="266">
        <f>IF(OR(Is_Loading,LEN($A539)=0),"",SWDATA!AV524)</f>
        <v>0</v>
      </c>
      <c r="BD539" s="267">
        <f>IF(OR(Is_Loading,LEN($A539)=0),"",SWDATA!AW524)</f>
        <v>0</v>
      </c>
      <c r="BE539" s="323">
        <f>IF(OR(Is_Loading,LEN($A539)=0),"",SWDATA!AX524)</f>
        <v>0</v>
      </c>
      <c r="BF539" s="320" t="str">
        <f t="shared" si="1990"/>
        <v/>
      </c>
      <c r="BG539" s="11"/>
      <c r="BH539" s="11"/>
      <c r="BI539" s="11"/>
      <c r="BJ539" s="11"/>
      <c r="BK539" s="11"/>
      <c r="BL539" s="11"/>
      <c r="BM539" s="11"/>
      <c r="BN539" s="11"/>
      <c r="BO539" s="11"/>
      <c r="BP539" s="11"/>
      <c r="BQ539" s="11"/>
      <c r="BR539" s="11"/>
      <c r="BS539" s="11"/>
      <c r="BT539" s="11"/>
      <c r="BU539" s="11"/>
      <c r="BV539" s="11"/>
      <c r="BW539" s="11"/>
      <c r="BX539" s="11"/>
      <c r="BY539" s="11"/>
      <c r="BZ539" s="11"/>
      <c r="CA539" s="11"/>
      <c r="CB539" s="11"/>
      <c r="CC539" s="11"/>
      <c r="CD539" s="11"/>
      <c r="CE539" s="11"/>
      <c r="CF539" s="11"/>
      <c r="CG539" s="11"/>
      <c r="CH539" s="11"/>
      <c r="CI539" s="11"/>
      <c r="CJ539" s="11"/>
      <c r="CK539" s="11"/>
      <c r="CL539" s="11"/>
      <c r="CM539" s="11"/>
      <c r="CN539" s="351"/>
      <c r="CO539" s="351"/>
      <c r="CP539" s="351"/>
      <c r="CQ539" s="351"/>
      <c r="CR539" s="351"/>
      <c r="CS539" s="351"/>
      <c r="CT539" s="351"/>
      <c r="CU539" s="351"/>
      <c r="CV539" s="351"/>
      <c r="CW539" s="351"/>
      <c r="CX539" s="351"/>
      <c r="CY539" s="351"/>
      <c r="CZ539" s="351"/>
      <c r="DA539" s="351"/>
      <c r="DB539" s="351"/>
      <c r="DC539" s="351"/>
      <c r="DD539" s="351"/>
      <c r="DE539" s="351"/>
      <c r="DF539" s="351"/>
      <c r="DG539" s="351"/>
      <c r="DH539" s="351"/>
      <c r="DI539" s="351"/>
      <c r="DJ539" s="351"/>
      <c r="DK539" s="351"/>
      <c r="DL539" s="351"/>
      <c r="DM539" s="351"/>
      <c r="DN539" s="351"/>
      <c r="DS539" s="372"/>
      <c r="DT539" s="374"/>
      <c r="DU539" s="375"/>
      <c r="DV539" s="375"/>
      <c r="DW539" s="375"/>
      <c r="DX539" s="375">
        <v>1</v>
      </c>
      <c r="DY539" s="375">
        <f t="shared" si="2032"/>
        <v>0</v>
      </c>
      <c r="DZ539" s="375">
        <f t="shared" si="2033"/>
        <v>0</v>
      </c>
      <c r="EA539" s="375">
        <f t="shared" si="2034"/>
        <v>1</v>
      </c>
      <c r="EB539" s="375">
        <f t="shared" si="2035"/>
        <v>0</v>
      </c>
      <c r="EC539" s="375">
        <f t="shared" si="2036"/>
        <v>0</v>
      </c>
      <c r="ED539" s="375">
        <f t="shared" si="2037"/>
        <v>1</v>
      </c>
      <c r="EE539" s="375">
        <f t="shared" si="2038"/>
        <v>0</v>
      </c>
      <c r="EF539" s="375">
        <f t="shared" si="2039"/>
        <v>0</v>
      </c>
      <c r="EG539" s="375">
        <f t="shared" si="2040"/>
        <v>1</v>
      </c>
      <c r="EH539" s="375">
        <f t="shared" si="2041"/>
        <v>0</v>
      </c>
      <c r="EI539" s="375">
        <f t="shared" si="2042"/>
        <v>0</v>
      </c>
      <c r="EJ539" s="375">
        <f t="shared" si="2043"/>
        <v>1</v>
      </c>
      <c r="EK539" s="375">
        <f t="shared" si="2044"/>
        <v>0</v>
      </c>
      <c r="EL539" s="375">
        <f t="shared" si="2045"/>
        <v>0</v>
      </c>
      <c r="EM539" s="375">
        <f t="shared" si="2046"/>
        <v>1</v>
      </c>
      <c r="EN539" s="375">
        <f t="shared" si="2047"/>
        <v>0</v>
      </c>
      <c r="EO539" s="375">
        <f t="shared" si="2048"/>
        <v>0</v>
      </c>
      <c r="EP539" s="375">
        <f t="shared" si="2049"/>
        <v>1</v>
      </c>
      <c r="EQ539" s="375">
        <f t="shared" si="2050"/>
        <v>0</v>
      </c>
      <c r="ER539" s="375">
        <f t="shared" si="2051"/>
        <v>0</v>
      </c>
      <c r="ES539" s="375">
        <f t="shared" si="2052"/>
        <v>1</v>
      </c>
      <c r="ET539" s="375">
        <f t="shared" si="2053"/>
        <v>0</v>
      </c>
      <c r="EU539" s="375">
        <f t="shared" si="2054"/>
        <v>0</v>
      </c>
      <c r="EV539" s="375">
        <f t="shared" si="2055"/>
        <v>1</v>
      </c>
      <c r="EW539" s="375">
        <f t="shared" si="2056"/>
        <v>0</v>
      </c>
      <c r="EX539" s="375">
        <f t="shared" si="2057"/>
        <v>0</v>
      </c>
      <c r="EY539" s="375">
        <f t="shared" si="2058"/>
        <v>1</v>
      </c>
      <c r="EZ539" s="375">
        <f t="shared" si="2059"/>
        <v>0</v>
      </c>
      <c r="FA539" s="375">
        <f t="shared" si="2060"/>
        <v>0</v>
      </c>
      <c r="FB539" s="375">
        <f t="shared" si="2061"/>
        <v>1</v>
      </c>
      <c r="FC539" s="375">
        <f t="shared" si="2062"/>
        <v>0</v>
      </c>
      <c r="FD539" s="375">
        <f t="shared" si="2063"/>
        <v>0</v>
      </c>
      <c r="FE539" s="376"/>
      <c r="FF539" s="372"/>
      <c r="FG539" s="372"/>
      <c r="FH539" s="372"/>
      <c r="FI539" s="372"/>
      <c r="FJ539" s="372"/>
      <c r="FK539" s="372"/>
      <c r="FL539" s="372"/>
      <c r="FM539" s="372"/>
      <c r="FN539" s="372"/>
      <c r="FO539" s="372"/>
      <c r="FP539" s="372"/>
      <c r="FQ539" s="372"/>
      <c r="FR539" s="372"/>
      <c r="FS539" s="372"/>
      <c r="FT539" s="372"/>
      <c r="FU539" s="372"/>
      <c r="FV539" s="372"/>
      <c r="FW539" s="372"/>
      <c r="FX539" s="372"/>
      <c r="FY539" s="372"/>
      <c r="FZ539" s="372"/>
      <c r="GA539" s="372"/>
      <c r="GB539" s="372"/>
      <c r="GC539" s="372"/>
      <c r="GD539" s="372"/>
      <c r="GE539" s="372"/>
      <c r="GF539" s="372"/>
      <c r="GG539" s="372"/>
      <c r="GH539" s="372"/>
      <c r="GI539" s="372"/>
      <c r="GJ539" s="372"/>
      <c r="GK539" s="372"/>
      <c r="GL539" s="372"/>
      <c r="GM539" s="372"/>
      <c r="GN539" s="372"/>
      <c r="GO539" s="372"/>
      <c r="GP539" s="372"/>
      <c r="GQ539" s="372"/>
      <c r="GR539" s="372"/>
      <c r="GS539" s="372"/>
      <c r="GT539" s="372"/>
      <c r="GU539" s="372"/>
      <c r="GV539" s="372"/>
      <c r="GW539" s="372"/>
      <c r="GX539" s="372"/>
      <c r="GY539" s="372"/>
      <c r="GZ539" s="372"/>
      <c r="HA539" s="372"/>
      <c r="HB539" s="372"/>
      <c r="HC539" s="372"/>
    </row>
    <row r="540" spans="1:211" s="373" customFormat="1" ht="15" hidden="1" customHeight="1" outlineLevel="1" x14ac:dyDescent="0.2">
      <c r="A540" s="366">
        <f>SWDATA!O525</f>
        <v>0</v>
      </c>
      <c r="B540" s="366">
        <f>SWDATA!M525</f>
        <v>0</v>
      </c>
      <c r="C540" s="351">
        <f>IF(AND(SWDATA!M525=1,SWDATA!Q525="promotions"),SWDATA!P525,0)</f>
        <v>0</v>
      </c>
      <c r="D540" s="367">
        <f>ROW(SWDATA!M525)</f>
        <v>525</v>
      </c>
      <c r="E540" s="368">
        <f t="shared" si="2067"/>
        <v>0</v>
      </c>
      <c r="F540" s="369">
        <f t="shared" si="1978"/>
        <v>1</v>
      </c>
      <c r="G540" s="366" t="str">
        <f t="shared" si="1979"/>
        <v/>
      </c>
      <c r="H540" s="370"/>
      <c r="J540" s="238">
        <f t="shared" si="1980"/>
        <v>0</v>
      </c>
      <c r="K540" s="239" t="str">
        <f t="shared" si="1981"/>
        <v/>
      </c>
      <c r="L540" s="342"/>
      <c r="M540" s="345"/>
      <c r="N540" s="340" t="str">
        <f>IF(LEN(SWDATA!F525)=0,"",N539)</f>
        <v/>
      </c>
      <c r="O540" s="296" t="str">
        <f>IF(LEN(SWDATA!G525)=0,"",O539)</f>
        <v/>
      </c>
      <c r="P540" s="297" t="str">
        <f>IF(LEN(SWDATA!C525)=0,"",SWDATA!C525)</f>
        <v/>
      </c>
      <c r="Q540" s="312" t="str">
        <f t="shared" si="1982"/>
        <v/>
      </c>
      <c r="R540" s="223" t="s">
        <v>261</v>
      </c>
      <c r="S540" s="224"/>
      <c r="T540" s="224"/>
      <c r="U540" s="264" t="s">
        <v>600</v>
      </c>
      <c r="V540" s="205" t="s">
        <v>221</v>
      </c>
      <c r="W540" s="266">
        <f>IF(OR(Is_Loading,LEN($A540)=0),"",SWDATA!P525)</f>
        <v>0</v>
      </c>
      <c r="X540" s="267">
        <f>IF(OR(Is_Loading,LEN($A540)=0),"",SWDATA!Q525)</f>
        <v>0</v>
      </c>
      <c r="Y540" s="267">
        <f>IF(OR(Is_Loading,LEN($A540)=0),"",SWDATA!R525)</f>
        <v>0</v>
      </c>
      <c r="Z540" s="266" t="str">
        <f t="shared" si="2064"/>
        <v/>
      </c>
      <c r="AA540" s="266">
        <f>IF(OR(Is_Loading,LEN($A540)=0),"",SWDATA!T525)</f>
        <v>0</v>
      </c>
      <c r="AB540" s="267">
        <f>IF(OR(Is_Loading,LEN($A540)=0),"",SWDATA!U525)</f>
        <v>0</v>
      </c>
      <c r="AC540" s="267">
        <f>IF(OR(Is_Loading,LEN($A540)=0),"",SWDATA!V525)</f>
        <v>0</v>
      </c>
      <c r="AD540" s="266" t="str">
        <f t="shared" si="1983"/>
        <v/>
      </c>
      <c r="AE540" s="266">
        <f>IF(OR(Is_Loading,LEN($A540)=0),"",SWDATA!X525)</f>
        <v>0</v>
      </c>
      <c r="AF540" s="267">
        <f>IF(OR(Is_Loading,LEN($A540)=0),"",SWDATA!Y525)</f>
        <v>0</v>
      </c>
      <c r="AG540" s="267">
        <f>IF(OR(Is_Loading,LEN($A540)=0),"",SWDATA!Z525)</f>
        <v>0</v>
      </c>
      <c r="AH540" s="266" t="str">
        <f t="shared" si="1984"/>
        <v/>
      </c>
      <c r="AI540" s="266">
        <f>IF(OR(Is_Loading,LEN($A540)=0),"",SWDATA!AB525)</f>
        <v>0</v>
      </c>
      <c r="AJ540" s="267">
        <f>IF(OR(Is_Loading,LEN($A540)=0),"",SWDATA!AC525)</f>
        <v>0</v>
      </c>
      <c r="AK540" s="267">
        <f>IF(OR(Is_Loading,LEN($A540)=0),"",SWDATA!AD525)</f>
        <v>0</v>
      </c>
      <c r="AL540" s="266" t="str">
        <f t="shared" si="1985"/>
        <v/>
      </c>
      <c r="AM540" s="266">
        <f>IF(OR(Is_Loading,LEN($A540)=0),"",SWDATA!AF525)</f>
        <v>0</v>
      </c>
      <c r="AN540" s="267">
        <f>IF(OR(Is_Loading,LEN($A540)=0),"",SWDATA!AG525)</f>
        <v>0</v>
      </c>
      <c r="AO540" s="323">
        <f>IF(OR(Is_Loading,LEN($A540)=0),"",SWDATA!AH525)</f>
        <v>0</v>
      </c>
      <c r="AP540" s="320" t="str">
        <f t="shared" si="1986"/>
        <v/>
      </c>
      <c r="AQ540" s="266">
        <f>IF(OR(Is_Loading,LEN($A540)=0),"",SWDATA!AJ525)</f>
        <v>0</v>
      </c>
      <c r="AR540" s="267">
        <f>IF(OR(Is_Loading,LEN($A540)=0),"",SWDATA!AK525)</f>
        <v>0</v>
      </c>
      <c r="AS540" s="267">
        <f>IF(OR(Is_Loading,LEN($A540)=0),"",SWDATA!AL525)</f>
        <v>0</v>
      </c>
      <c r="AT540" s="266" t="str">
        <f t="shared" si="1987"/>
        <v/>
      </c>
      <c r="AU540" s="266">
        <f>IF(OR(Is_Loading,LEN($A540)=0),"",SWDATA!AN525)</f>
        <v>0</v>
      </c>
      <c r="AV540" s="267">
        <f>IF(OR(Is_Loading,LEN($A540)=0),"",SWDATA!AO525)</f>
        <v>0</v>
      </c>
      <c r="AW540" s="267">
        <f>IF(OR(Is_Loading,LEN($A540)=0),"",SWDATA!AP525)</f>
        <v>0</v>
      </c>
      <c r="AX540" s="266" t="str">
        <f t="shared" si="1988"/>
        <v/>
      </c>
      <c r="AY540" s="266">
        <f>IF(OR(Is_Loading,LEN($A540)=0),"",SWDATA!AR525)</f>
        <v>0</v>
      </c>
      <c r="AZ540" s="267">
        <f>IF(OR(Is_Loading,LEN($A540)=0),"",SWDATA!AS525)</f>
        <v>0</v>
      </c>
      <c r="BA540" s="267">
        <f>IF(OR(Is_Loading,LEN($A540)=0),"",SWDATA!AT525)</f>
        <v>0</v>
      </c>
      <c r="BB540" s="266" t="str">
        <f t="shared" si="1989"/>
        <v/>
      </c>
      <c r="BC540" s="266">
        <f>IF(OR(Is_Loading,LEN($A540)=0),"",SWDATA!AV525)</f>
        <v>0</v>
      </c>
      <c r="BD540" s="267">
        <f>IF(OR(Is_Loading,LEN($A540)=0),"",SWDATA!AW525)</f>
        <v>0</v>
      </c>
      <c r="BE540" s="323">
        <f>IF(OR(Is_Loading,LEN($A540)=0),"",SWDATA!AX525)</f>
        <v>0</v>
      </c>
      <c r="BF540" s="320" t="str">
        <f t="shared" si="1990"/>
        <v/>
      </c>
      <c r="BG540" s="11"/>
      <c r="BH540" s="11"/>
      <c r="BI540" s="11"/>
      <c r="BJ540" s="11"/>
      <c r="BK540" s="11"/>
      <c r="BL540" s="11"/>
      <c r="BM540" s="11"/>
      <c r="BN540" s="11"/>
      <c r="BO540" s="11"/>
      <c r="BP540" s="11"/>
      <c r="BQ540" s="11"/>
      <c r="BR540" s="11"/>
      <c r="BS540" s="11"/>
      <c r="BT540" s="11"/>
      <c r="BU540" s="11"/>
      <c r="BV540" s="11"/>
      <c r="BW540" s="11"/>
      <c r="BX540" s="11"/>
      <c r="BY540" s="11"/>
      <c r="BZ540" s="11"/>
      <c r="CA540" s="11"/>
      <c r="CB540" s="11"/>
      <c r="CC540" s="11"/>
      <c r="CD540" s="11"/>
      <c r="CE540" s="11"/>
      <c r="CF540" s="11"/>
      <c r="CG540" s="11"/>
      <c r="CH540" s="11"/>
      <c r="CI540" s="11"/>
      <c r="CJ540" s="11"/>
      <c r="CK540" s="11"/>
      <c r="CL540" s="11"/>
      <c r="CM540" s="11"/>
      <c r="CN540" s="351"/>
      <c r="CO540" s="351"/>
      <c r="CP540" s="351"/>
      <c r="CQ540" s="351"/>
      <c r="CR540" s="351"/>
      <c r="CS540" s="351"/>
      <c r="CT540" s="351"/>
      <c r="CU540" s="351"/>
      <c r="CV540" s="351"/>
      <c r="CW540" s="351"/>
      <c r="CX540" s="351"/>
      <c r="CY540" s="351"/>
      <c r="CZ540" s="351"/>
      <c r="DA540" s="351"/>
      <c r="DB540" s="351"/>
      <c r="DC540" s="351"/>
      <c r="DD540" s="351"/>
      <c r="DE540" s="351"/>
      <c r="DF540" s="351"/>
      <c r="DG540" s="351"/>
      <c r="DH540" s="351"/>
      <c r="DI540" s="351"/>
      <c r="DJ540" s="351"/>
      <c r="DK540" s="351"/>
      <c r="DL540" s="351"/>
      <c r="DM540" s="351"/>
      <c r="DN540" s="351"/>
      <c r="DS540" s="372"/>
      <c r="DT540" s="374"/>
      <c r="DU540" s="375"/>
      <c r="DV540" s="375"/>
      <c r="DW540" s="375"/>
      <c r="DX540" s="375">
        <v>1</v>
      </c>
      <c r="DY540" s="375">
        <f t="shared" si="2032"/>
        <v>0</v>
      </c>
      <c r="DZ540" s="375">
        <f t="shared" si="2033"/>
        <v>0</v>
      </c>
      <c r="EA540" s="375">
        <f t="shared" si="2034"/>
        <v>1</v>
      </c>
      <c r="EB540" s="375">
        <f t="shared" si="2035"/>
        <v>0</v>
      </c>
      <c r="EC540" s="375">
        <f t="shared" si="2036"/>
        <v>0</v>
      </c>
      <c r="ED540" s="375">
        <f t="shared" si="2037"/>
        <v>1</v>
      </c>
      <c r="EE540" s="375">
        <f t="shared" si="2038"/>
        <v>0</v>
      </c>
      <c r="EF540" s="375">
        <f t="shared" si="2039"/>
        <v>0</v>
      </c>
      <c r="EG540" s="375">
        <f t="shared" si="2040"/>
        <v>1</v>
      </c>
      <c r="EH540" s="375">
        <f t="shared" si="2041"/>
        <v>0</v>
      </c>
      <c r="EI540" s="375">
        <f t="shared" si="2042"/>
        <v>0</v>
      </c>
      <c r="EJ540" s="375">
        <f t="shared" si="2043"/>
        <v>1</v>
      </c>
      <c r="EK540" s="375">
        <f t="shared" si="2044"/>
        <v>0</v>
      </c>
      <c r="EL540" s="375">
        <f t="shared" si="2045"/>
        <v>0</v>
      </c>
      <c r="EM540" s="375">
        <f t="shared" si="2046"/>
        <v>1</v>
      </c>
      <c r="EN540" s="375">
        <f t="shared" si="2047"/>
        <v>0</v>
      </c>
      <c r="EO540" s="375">
        <f t="shared" si="2048"/>
        <v>0</v>
      </c>
      <c r="EP540" s="375">
        <f t="shared" si="2049"/>
        <v>1</v>
      </c>
      <c r="EQ540" s="375">
        <f t="shared" si="2050"/>
        <v>0</v>
      </c>
      <c r="ER540" s="375">
        <f t="shared" si="2051"/>
        <v>0</v>
      </c>
      <c r="ES540" s="375">
        <f t="shared" si="2052"/>
        <v>1</v>
      </c>
      <c r="ET540" s="375">
        <f t="shared" si="2053"/>
        <v>0</v>
      </c>
      <c r="EU540" s="375">
        <f t="shared" si="2054"/>
        <v>0</v>
      </c>
      <c r="EV540" s="375">
        <f t="shared" si="2055"/>
        <v>1</v>
      </c>
      <c r="EW540" s="375">
        <f t="shared" si="2056"/>
        <v>0</v>
      </c>
      <c r="EX540" s="375">
        <f t="shared" si="2057"/>
        <v>0</v>
      </c>
      <c r="EY540" s="375">
        <f t="shared" si="2058"/>
        <v>1</v>
      </c>
      <c r="EZ540" s="375">
        <f t="shared" si="2059"/>
        <v>0</v>
      </c>
      <c r="FA540" s="375">
        <f t="shared" si="2060"/>
        <v>0</v>
      </c>
      <c r="FB540" s="375">
        <f t="shared" si="2061"/>
        <v>1</v>
      </c>
      <c r="FC540" s="375">
        <f t="shared" si="2062"/>
        <v>0</v>
      </c>
      <c r="FD540" s="375">
        <f t="shared" si="2063"/>
        <v>0</v>
      </c>
      <c r="FE540" s="376"/>
      <c r="FF540" s="372"/>
      <c r="FG540" s="372"/>
      <c r="FH540" s="372"/>
      <c r="FI540" s="372"/>
      <c r="FJ540" s="372"/>
      <c r="FK540" s="372"/>
      <c r="FL540" s="372"/>
      <c r="FM540" s="372"/>
      <c r="FN540" s="372"/>
      <c r="FO540" s="372"/>
      <c r="FP540" s="372"/>
      <c r="FQ540" s="372"/>
      <c r="FR540" s="372"/>
      <c r="FS540" s="372"/>
      <c r="FT540" s="372"/>
      <c r="FU540" s="372"/>
      <c r="FV540" s="372"/>
      <c r="FW540" s="372"/>
      <c r="FX540" s="372"/>
      <c r="FY540" s="372"/>
      <c r="FZ540" s="372"/>
      <c r="GA540" s="372"/>
      <c r="GB540" s="372"/>
      <c r="GC540" s="372"/>
      <c r="GD540" s="372"/>
      <c r="GE540" s="372"/>
      <c r="GF540" s="372"/>
      <c r="GG540" s="372"/>
      <c r="GH540" s="372"/>
      <c r="GI540" s="372"/>
      <c r="GJ540" s="372"/>
      <c r="GK540" s="372"/>
      <c r="GL540" s="372"/>
      <c r="GM540" s="372"/>
      <c r="GN540" s="372"/>
      <c r="GO540" s="372"/>
      <c r="GP540" s="372"/>
      <c r="GQ540" s="372"/>
      <c r="GR540" s="372"/>
      <c r="GS540" s="372"/>
      <c r="GT540" s="372"/>
      <c r="GU540" s="372"/>
      <c r="GV540" s="372"/>
      <c r="GW540" s="372"/>
      <c r="GX540" s="372"/>
      <c r="GY540" s="372"/>
      <c r="GZ540" s="372"/>
      <c r="HA540" s="372"/>
      <c r="HB540" s="372"/>
      <c r="HC540" s="372"/>
    </row>
    <row r="541" spans="1:211" s="373" customFormat="1" ht="15" hidden="1" customHeight="1" outlineLevel="1" x14ac:dyDescent="0.2">
      <c r="A541" s="366">
        <f>SWDATA!O526</f>
        <v>0</v>
      </c>
      <c r="B541" s="366">
        <f>SWDATA!M526</f>
        <v>0</v>
      </c>
      <c r="C541" s="351">
        <f>IF(AND(SWDATA!M526=1,SWDATA!Q526="promotions"),SWDATA!P526,0)</f>
        <v>0</v>
      </c>
      <c r="D541" s="367">
        <f>ROW(SWDATA!M526)</f>
        <v>526</v>
      </c>
      <c r="E541" s="368">
        <f t="shared" si="2067"/>
        <v>0</v>
      </c>
      <c r="F541" s="369">
        <f t="shared" si="1978"/>
        <v>1</v>
      </c>
      <c r="G541" s="366" t="str">
        <f t="shared" si="1979"/>
        <v/>
      </c>
      <c r="H541" s="370"/>
      <c r="J541" s="238">
        <f t="shared" si="1980"/>
        <v>0</v>
      </c>
      <c r="K541" s="239" t="str">
        <f t="shared" si="1981"/>
        <v/>
      </c>
      <c r="L541" s="342"/>
      <c r="M541" s="345"/>
      <c r="N541" s="340" t="str">
        <f>IF(LEN(SWDATA!F526)=0,"",N540)</f>
        <v/>
      </c>
      <c r="O541" s="296" t="str">
        <f>IF(LEN(SWDATA!G526)=0,"",O540)</f>
        <v/>
      </c>
      <c r="P541" s="297" t="str">
        <f>IF(LEN(SWDATA!C526)=0,"",SWDATA!C526)</f>
        <v/>
      </c>
      <c r="Q541" s="312" t="str">
        <f t="shared" si="1982"/>
        <v/>
      </c>
      <c r="R541" s="223" t="s">
        <v>261</v>
      </c>
      <c r="S541" s="224"/>
      <c r="T541" s="224"/>
      <c r="U541" s="264" t="s">
        <v>602</v>
      </c>
      <c r="V541" s="205" t="s">
        <v>221</v>
      </c>
      <c r="W541" s="266">
        <f>IF(OR(Is_Loading,LEN($A541)=0),"",SWDATA!P526)</f>
        <v>0</v>
      </c>
      <c r="X541" s="267">
        <f>IF(OR(Is_Loading,LEN($A541)=0),"",SWDATA!Q526)</f>
        <v>0</v>
      </c>
      <c r="Y541" s="267">
        <f>IF(OR(Is_Loading,LEN($A541)=0),"",SWDATA!R526)</f>
        <v>0</v>
      </c>
      <c r="Z541" s="266" t="str">
        <f t="shared" si="2064"/>
        <v/>
      </c>
      <c r="AA541" s="266">
        <f>IF(OR(Is_Loading,LEN($A541)=0),"",SWDATA!T526)</f>
        <v>0</v>
      </c>
      <c r="AB541" s="267">
        <f>IF(OR(Is_Loading,LEN($A541)=0),"",SWDATA!U526)</f>
        <v>0</v>
      </c>
      <c r="AC541" s="267">
        <f>IF(OR(Is_Loading,LEN($A541)=0),"",SWDATA!V526)</f>
        <v>0</v>
      </c>
      <c r="AD541" s="266" t="str">
        <f t="shared" si="1983"/>
        <v/>
      </c>
      <c r="AE541" s="266">
        <f>IF(OR(Is_Loading,LEN($A541)=0),"",SWDATA!X526)</f>
        <v>0</v>
      </c>
      <c r="AF541" s="267">
        <f>IF(OR(Is_Loading,LEN($A541)=0),"",SWDATA!Y526)</f>
        <v>0</v>
      </c>
      <c r="AG541" s="267">
        <f>IF(OR(Is_Loading,LEN($A541)=0),"",SWDATA!Z526)</f>
        <v>0</v>
      </c>
      <c r="AH541" s="266" t="str">
        <f t="shared" si="1984"/>
        <v/>
      </c>
      <c r="AI541" s="266">
        <f>IF(OR(Is_Loading,LEN($A541)=0),"",SWDATA!AB526)</f>
        <v>0</v>
      </c>
      <c r="AJ541" s="267">
        <f>IF(OR(Is_Loading,LEN($A541)=0),"",SWDATA!AC526)</f>
        <v>0</v>
      </c>
      <c r="AK541" s="267">
        <f>IF(OR(Is_Loading,LEN($A541)=0),"",SWDATA!AD526)</f>
        <v>0</v>
      </c>
      <c r="AL541" s="266" t="str">
        <f t="shared" si="1985"/>
        <v/>
      </c>
      <c r="AM541" s="266">
        <f>IF(OR(Is_Loading,LEN($A541)=0),"",SWDATA!AF526)</f>
        <v>0</v>
      </c>
      <c r="AN541" s="267">
        <f>IF(OR(Is_Loading,LEN($A541)=0),"",SWDATA!AG526)</f>
        <v>0</v>
      </c>
      <c r="AO541" s="323">
        <f>IF(OR(Is_Loading,LEN($A541)=0),"",SWDATA!AH526)</f>
        <v>0</v>
      </c>
      <c r="AP541" s="320" t="str">
        <f t="shared" si="1986"/>
        <v/>
      </c>
      <c r="AQ541" s="266">
        <f>IF(OR(Is_Loading,LEN($A541)=0),"",SWDATA!AJ526)</f>
        <v>0</v>
      </c>
      <c r="AR541" s="267">
        <f>IF(OR(Is_Loading,LEN($A541)=0),"",SWDATA!AK526)</f>
        <v>0</v>
      </c>
      <c r="AS541" s="267">
        <f>IF(OR(Is_Loading,LEN($A541)=0),"",SWDATA!AL526)</f>
        <v>0</v>
      </c>
      <c r="AT541" s="266" t="str">
        <f t="shared" si="1987"/>
        <v/>
      </c>
      <c r="AU541" s="266">
        <f>IF(OR(Is_Loading,LEN($A541)=0),"",SWDATA!AN526)</f>
        <v>0</v>
      </c>
      <c r="AV541" s="267">
        <f>IF(OR(Is_Loading,LEN($A541)=0),"",SWDATA!AO526)</f>
        <v>0</v>
      </c>
      <c r="AW541" s="267">
        <f>IF(OR(Is_Loading,LEN($A541)=0),"",SWDATA!AP526)</f>
        <v>0</v>
      </c>
      <c r="AX541" s="266" t="str">
        <f t="shared" si="1988"/>
        <v/>
      </c>
      <c r="AY541" s="266">
        <f>IF(OR(Is_Loading,LEN($A541)=0),"",SWDATA!AR526)</f>
        <v>0</v>
      </c>
      <c r="AZ541" s="267">
        <f>IF(OR(Is_Loading,LEN($A541)=0),"",SWDATA!AS526)</f>
        <v>0</v>
      </c>
      <c r="BA541" s="267">
        <f>IF(OR(Is_Loading,LEN($A541)=0),"",SWDATA!AT526)</f>
        <v>0</v>
      </c>
      <c r="BB541" s="266" t="str">
        <f t="shared" si="1989"/>
        <v/>
      </c>
      <c r="BC541" s="266">
        <f>IF(OR(Is_Loading,LEN($A541)=0),"",SWDATA!AV526)</f>
        <v>0</v>
      </c>
      <c r="BD541" s="267">
        <f>IF(OR(Is_Loading,LEN($A541)=0),"",SWDATA!AW526)</f>
        <v>0</v>
      </c>
      <c r="BE541" s="323">
        <f>IF(OR(Is_Loading,LEN($A541)=0),"",SWDATA!AX526)</f>
        <v>0</v>
      </c>
      <c r="BF541" s="320" t="str">
        <f t="shared" si="1990"/>
        <v/>
      </c>
      <c r="BG541" s="11"/>
      <c r="BH541" s="11"/>
      <c r="BI541" s="11"/>
      <c r="BJ541" s="11"/>
      <c r="BK541" s="11"/>
      <c r="BL541" s="11"/>
      <c r="BM541" s="11"/>
      <c r="BN541" s="11"/>
      <c r="BO541" s="11"/>
      <c r="BP541" s="11"/>
      <c r="BQ541" s="11"/>
      <c r="BR541" s="11"/>
      <c r="BS541" s="11"/>
      <c r="BT541" s="11"/>
      <c r="BU541" s="11"/>
      <c r="BV541" s="11"/>
      <c r="BW541" s="11"/>
      <c r="BX541" s="11"/>
      <c r="BY541" s="11"/>
      <c r="BZ541" s="11"/>
      <c r="CA541" s="11"/>
      <c r="CB541" s="11"/>
      <c r="CC541" s="11"/>
      <c r="CD541" s="11"/>
      <c r="CE541" s="11"/>
      <c r="CF541" s="11"/>
      <c r="CG541" s="11"/>
      <c r="CH541" s="11"/>
      <c r="CI541" s="11"/>
      <c r="CJ541" s="11"/>
      <c r="CK541" s="11"/>
      <c r="CL541" s="11"/>
      <c r="CM541" s="11"/>
      <c r="CN541" s="351"/>
      <c r="CO541" s="351"/>
      <c r="CP541" s="351"/>
      <c r="CQ541" s="351"/>
      <c r="CR541" s="351"/>
      <c r="CS541" s="351"/>
      <c r="CT541" s="351"/>
      <c r="CU541" s="351"/>
      <c r="CV541" s="351"/>
      <c r="CW541" s="351"/>
      <c r="CX541" s="351"/>
      <c r="CY541" s="351"/>
      <c r="CZ541" s="351"/>
      <c r="DA541" s="351"/>
      <c r="DB541" s="351"/>
      <c r="DC541" s="351"/>
      <c r="DD541" s="351"/>
      <c r="DE541" s="351"/>
      <c r="DF541" s="351"/>
      <c r="DG541" s="351"/>
      <c r="DH541" s="351"/>
      <c r="DI541" s="351"/>
      <c r="DJ541" s="351"/>
      <c r="DK541" s="351"/>
      <c r="DL541" s="351"/>
      <c r="DM541" s="351"/>
      <c r="DN541" s="351"/>
      <c r="DS541" s="372"/>
      <c r="DT541" s="374"/>
      <c r="DU541" s="375"/>
      <c r="DV541" s="375"/>
      <c r="DW541" s="375"/>
      <c r="DX541" s="375">
        <v>1</v>
      </c>
      <c r="DY541" s="375">
        <f t="shared" si="2032"/>
        <v>0</v>
      </c>
      <c r="DZ541" s="375">
        <f t="shared" si="2033"/>
        <v>0</v>
      </c>
      <c r="EA541" s="375">
        <f t="shared" si="2034"/>
        <v>1</v>
      </c>
      <c r="EB541" s="375">
        <f t="shared" si="2035"/>
        <v>0</v>
      </c>
      <c r="EC541" s="375">
        <f t="shared" si="2036"/>
        <v>0</v>
      </c>
      <c r="ED541" s="375">
        <f t="shared" si="2037"/>
        <v>1</v>
      </c>
      <c r="EE541" s="375">
        <f t="shared" si="2038"/>
        <v>0</v>
      </c>
      <c r="EF541" s="375">
        <f t="shared" si="2039"/>
        <v>0</v>
      </c>
      <c r="EG541" s="375">
        <f t="shared" si="2040"/>
        <v>1</v>
      </c>
      <c r="EH541" s="375">
        <f t="shared" si="2041"/>
        <v>0</v>
      </c>
      <c r="EI541" s="375">
        <f t="shared" si="2042"/>
        <v>0</v>
      </c>
      <c r="EJ541" s="375">
        <f t="shared" si="2043"/>
        <v>1</v>
      </c>
      <c r="EK541" s="375">
        <f t="shared" si="2044"/>
        <v>0</v>
      </c>
      <c r="EL541" s="375">
        <f t="shared" si="2045"/>
        <v>0</v>
      </c>
      <c r="EM541" s="375">
        <f t="shared" si="2046"/>
        <v>1</v>
      </c>
      <c r="EN541" s="375">
        <f t="shared" si="2047"/>
        <v>0</v>
      </c>
      <c r="EO541" s="375">
        <f t="shared" si="2048"/>
        <v>0</v>
      </c>
      <c r="EP541" s="375">
        <f t="shared" si="2049"/>
        <v>1</v>
      </c>
      <c r="EQ541" s="375">
        <f t="shared" si="2050"/>
        <v>0</v>
      </c>
      <c r="ER541" s="375">
        <f t="shared" si="2051"/>
        <v>0</v>
      </c>
      <c r="ES541" s="375">
        <f t="shared" si="2052"/>
        <v>1</v>
      </c>
      <c r="ET541" s="375">
        <f t="shared" si="2053"/>
        <v>0</v>
      </c>
      <c r="EU541" s="375">
        <f t="shared" si="2054"/>
        <v>0</v>
      </c>
      <c r="EV541" s="375">
        <f t="shared" si="2055"/>
        <v>1</v>
      </c>
      <c r="EW541" s="375">
        <f t="shared" si="2056"/>
        <v>0</v>
      </c>
      <c r="EX541" s="375">
        <f t="shared" si="2057"/>
        <v>0</v>
      </c>
      <c r="EY541" s="375">
        <f t="shared" si="2058"/>
        <v>1</v>
      </c>
      <c r="EZ541" s="375">
        <f t="shared" si="2059"/>
        <v>0</v>
      </c>
      <c r="FA541" s="375">
        <f t="shared" si="2060"/>
        <v>0</v>
      </c>
      <c r="FB541" s="375">
        <f t="shared" si="2061"/>
        <v>1</v>
      </c>
      <c r="FC541" s="375">
        <f t="shared" si="2062"/>
        <v>0</v>
      </c>
      <c r="FD541" s="375">
        <f t="shared" si="2063"/>
        <v>0</v>
      </c>
      <c r="FE541" s="376"/>
      <c r="FF541" s="372"/>
      <c r="FG541" s="372"/>
      <c r="FH541" s="372"/>
      <c r="FI541" s="372"/>
      <c r="FJ541" s="372"/>
      <c r="FK541" s="372"/>
      <c r="FL541" s="372"/>
      <c r="FM541" s="372"/>
      <c r="FN541" s="372"/>
      <c r="FO541" s="372"/>
      <c r="FP541" s="372"/>
      <c r="FQ541" s="372"/>
      <c r="FR541" s="372"/>
      <c r="FS541" s="372"/>
      <c r="FT541" s="372"/>
      <c r="FU541" s="372"/>
      <c r="FV541" s="372"/>
      <c r="FW541" s="372"/>
      <c r="FX541" s="372"/>
      <c r="FY541" s="372"/>
      <c r="FZ541" s="372"/>
      <c r="GA541" s="372"/>
      <c r="GB541" s="372"/>
      <c r="GC541" s="372"/>
      <c r="GD541" s="372"/>
      <c r="GE541" s="372"/>
      <c r="GF541" s="372"/>
      <c r="GG541" s="372"/>
      <c r="GH541" s="372"/>
      <c r="GI541" s="372"/>
      <c r="GJ541" s="372"/>
      <c r="GK541" s="372"/>
      <c r="GL541" s="372"/>
      <c r="GM541" s="372"/>
      <c r="GN541" s="372"/>
      <c r="GO541" s="372"/>
      <c r="GP541" s="372"/>
      <c r="GQ541" s="372"/>
      <c r="GR541" s="372"/>
      <c r="GS541" s="372"/>
      <c r="GT541" s="372"/>
      <c r="GU541" s="372"/>
      <c r="GV541" s="372"/>
      <c r="GW541" s="372"/>
      <c r="GX541" s="372"/>
      <c r="GY541" s="372"/>
      <c r="GZ541" s="372"/>
      <c r="HA541" s="372"/>
      <c r="HB541" s="372"/>
      <c r="HC541" s="372"/>
    </row>
    <row r="542" spans="1:211" s="373" customFormat="1" ht="15" hidden="1" customHeight="1" outlineLevel="1" x14ac:dyDescent="0.2">
      <c r="A542" s="366">
        <f>SWDATA!O527</f>
        <v>0</v>
      </c>
      <c r="B542" s="366">
        <f>SWDATA!M527</f>
        <v>0</v>
      </c>
      <c r="C542" s="351">
        <f>IF(AND(SWDATA!M527=1,SWDATA!Q527="promotions"),SWDATA!P527,0)</f>
        <v>0</v>
      </c>
      <c r="D542" s="367">
        <f>ROW(SWDATA!M527)</f>
        <v>527</v>
      </c>
      <c r="E542" s="368">
        <f t="shared" si="2067"/>
        <v>0</v>
      </c>
      <c r="F542" s="369">
        <f t="shared" si="1978"/>
        <v>1</v>
      </c>
      <c r="G542" s="366" t="str">
        <f t="shared" si="1979"/>
        <v/>
      </c>
      <c r="H542" s="370"/>
      <c r="J542" s="238">
        <f t="shared" si="1980"/>
        <v>0</v>
      </c>
      <c r="K542" s="239" t="str">
        <f t="shared" si="1981"/>
        <v/>
      </c>
      <c r="L542" s="342"/>
      <c r="M542" s="345"/>
      <c r="N542" s="340" t="str">
        <f>IF(LEN(SWDATA!F527)=0,"",N541)</f>
        <v/>
      </c>
      <c r="O542" s="296" t="str">
        <f>IF(LEN(SWDATA!G527)=0,"",O541)</f>
        <v/>
      </c>
      <c r="P542" s="297" t="str">
        <f>IF(LEN(SWDATA!C527)=0,"",SWDATA!C527)</f>
        <v/>
      </c>
      <c r="Q542" s="312" t="str">
        <f t="shared" si="1982"/>
        <v/>
      </c>
      <c r="R542" s="223" t="s">
        <v>261</v>
      </c>
      <c r="S542" s="224"/>
      <c r="T542" s="224"/>
      <c r="U542" s="264" t="s">
        <v>629</v>
      </c>
      <c r="V542" s="205" t="s">
        <v>221</v>
      </c>
      <c r="W542" s="266">
        <f>IF(OR(Is_Loading,LEN($A542)=0),"",SWDATA!P527)</f>
        <v>0</v>
      </c>
      <c r="X542" s="267">
        <f>IF(OR(Is_Loading,LEN($A542)=0),"",SWDATA!Q527)</f>
        <v>0</v>
      </c>
      <c r="Y542" s="267">
        <f>IF(OR(Is_Loading,LEN($A542)=0),"",SWDATA!R527)</f>
        <v>0</v>
      </c>
      <c r="Z542" s="266" t="str">
        <f t="shared" si="2064"/>
        <v/>
      </c>
      <c r="AA542" s="266">
        <f>IF(OR(Is_Loading,LEN($A542)=0),"",SWDATA!T527)</f>
        <v>0</v>
      </c>
      <c r="AB542" s="267">
        <f>IF(OR(Is_Loading,LEN($A542)=0),"",SWDATA!U527)</f>
        <v>0</v>
      </c>
      <c r="AC542" s="267">
        <f>IF(OR(Is_Loading,LEN($A542)=0),"",SWDATA!V527)</f>
        <v>0</v>
      </c>
      <c r="AD542" s="266" t="str">
        <f t="shared" si="1983"/>
        <v/>
      </c>
      <c r="AE542" s="266">
        <f>IF(OR(Is_Loading,LEN($A542)=0),"",SWDATA!X527)</f>
        <v>0</v>
      </c>
      <c r="AF542" s="267">
        <f>IF(OR(Is_Loading,LEN($A542)=0),"",SWDATA!Y527)</f>
        <v>0</v>
      </c>
      <c r="AG542" s="267">
        <f>IF(OR(Is_Loading,LEN($A542)=0),"",SWDATA!Z527)</f>
        <v>0</v>
      </c>
      <c r="AH542" s="266" t="str">
        <f t="shared" si="1984"/>
        <v/>
      </c>
      <c r="AI542" s="266">
        <f>IF(OR(Is_Loading,LEN($A542)=0),"",SWDATA!AB527)</f>
        <v>0</v>
      </c>
      <c r="AJ542" s="267">
        <f>IF(OR(Is_Loading,LEN($A542)=0),"",SWDATA!AC527)</f>
        <v>0</v>
      </c>
      <c r="AK542" s="267">
        <f>IF(OR(Is_Loading,LEN($A542)=0),"",SWDATA!AD527)</f>
        <v>0</v>
      </c>
      <c r="AL542" s="266" t="str">
        <f t="shared" si="1985"/>
        <v/>
      </c>
      <c r="AM542" s="266">
        <f>IF(OR(Is_Loading,LEN($A542)=0),"",SWDATA!AF527)</f>
        <v>0</v>
      </c>
      <c r="AN542" s="267">
        <f>IF(OR(Is_Loading,LEN($A542)=0),"",SWDATA!AG527)</f>
        <v>0</v>
      </c>
      <c r="AO542" s="323">
        <f>IF(OR(Is_Loading,LEN($A542)=0),"",SWDATA!AH527)</f>
        <v>0</v>
      </c>
      <c r="AP542" s="320" t="str">
        <f t="shared" si="1986"/>
        <v/>
      </c>
      <c r="AQ542" s="266">
        <f>IF(OR(Is_Loading,LEN($A542)=0),"",SWDATA!AJ527)</f>
        <v>0</v>
      </c>
      <c r="AR542" s="267">
        <f>IF(OR(Is_Loading,LEN($A542)=0),"",SWDATA!AK527)</f>
        <v>0</v>
      </c>
      <c r="AS542" s="267">
        <f>IF(OR(Is_Loading,LEN($A542)=0),"",SWDATA!AL527)</f>
        <v>0</v>
      </c>
      <c r="AT542" s="266" t="str">
        <f t="shared" si="1987"/>
        <v/>
      </c>
      <c r="AU542" s="266">
        <f>IF(OR(Is_Loading,LEN($A542)=0),"",SWDATA!AN527)</f>
        <v>0</v>
      </c>
      <c r="AV542" s="267">
        <f>IF(OR(Is_Loading,LEN($A542)=0),"",SWDATA!AO527)</f>
        <v>0</v>
      </c>
      <c r="AW542" s="267">
        <f>IF(OR(Is_Loading,LEN($A542)=0),"",SWDATA!AP527)</f>
        <v>0</v>
      </c>
      <c r="AX542" s="266" t="str">
        <f t="shared" si="1988"/>
        <v/>
      </c>
      <c r="AY542" s="266">
        <f>IF(OR(Is_Loading,LEN($A542)=0),"",SWDATA!AR527)</f>
        <v>0</v>
      </c>
      <c r="AZ542" s="267">
        <f>IF(OR(Is_Loading,LEN($A542)=0),"",SWDATA!AS527)</f>
        <v>0</v>
      </c>
      <c r="BA542" s="267">
        <f>IF(OR(Is_Loading,LEN($A542)=0),"",SWDATA!AT527)</f>
        <v>0</v>
      </c>
      <c r="BB542" s="266" t="str">
        <f t="shared" si="1989"/>
        <v/>
      </c>
      <c r="BC542" s="266">
        <f>IF(OR(Is_Loading,LEN($A542)=0),"",SWDATA!AV527)</f>
        <v>0</v>
      </c>
      <c r="BD542" s="267">
        <f>IF(OR(Is_Loading,LEN($A542)=0),"",SWDATA!AW527)</f>
        <v>0</v>
      </c>
      <c r="BE542" s="323">
        <f>IF(OR(Is_Loading,LEN($A542)=0),"",SWDATA!AX527)</f>
        <v>0</v>
      </c>
      <c r="BF542" s="320" t="str">
        <f t="shared" si="1990"/>
        <v/>
      </c>
      <c r="BG542" s="11"/>
      <c r="BH542" s="11"/>
      <c r="BI542" s="11"/>
      <c r="BJ542" s="11"/>
      <c r="BK542" s="11"/>
      <c r="BL542" s="11"/>
      <c r="BM542" s="11"/>
      <c r="BN542" s="11"/>
      <c r="BO542" s="11"/>
      <c r="BP542" s="11"/>
      <c r="BQ542" s="11"/>
      <c r="BR542" s="11"/>
      <c r="BS542" s="11"/>
      <c r="BT542" s="11"/>
      <c r="BU542" s="11"/>
      <c r="BV542" s="11"/>
      <c r="BW542" s="11"/>
      <c r="BX542" s="11"/>
      <c r="BY542" s="11"/>
      <c r="BZ542" s="11"/>
      <c r="CA542" s="11"/>
      <c r="CB542" s="11"/>
      <c r="CC542" s="11"/>
      <c r="CD542" s="11"/>
      <c r="CE542" s="11"/>
      <c r="CF542" s="11"/>
      <c r="CG542" s="11"/>
      <c r="CH542" s="11"/>
      <c r="CI542" s="11"/>
      <c r="CJ542" s="11"/>
      <c r="CK542" s="11"/>
      <c r="CL542" s="11"/>
      <c r="CM542" s="11"/>
      <c r="CN542" s="351"/>
      <c r="CO542" s="351"/>
      <c r="CP542" s="351"/>
      <c r="CQ542" s="351"/>
      <c r="CR542" s="351"/>
      <c r="CS542" s="351"/>
      <c r="CT542" s="351"/>
      <c r="CU542" s="351"/>
      <c r="CV542" s="351"/>
      <c r="CW542" s="351"/>
      <c r="CX542" s="351"/>
      <c r="CY542" s="351"/>
      <c r="CZ542" s="351"/>
      <c r="DA542" s="351"/>
      <c r="DB542" s="351"/>
      <c r="DC542" s="351"/>
      <c r="DD542" s="351"/>
      <c r="DE542" s="351"/>
      <c r="DF542" s="351"/>
      <c r="DG542" s="351"/>
      <c r="DH542" s="351"/>
      <c r="DI542" s="351"/>
      <c r="DJ542" s="351"/>
      <c r="DK542" s="351"/>
      <c r="DL542" s="351"/>
      <c r="DM542" s="351"/>
      <c r="DN542" s="351"/>
      <c r="DS542" s="372"/>
      <c r="DT542" s="374"/>
      <c r="DU542" s="375"/>
      <c r="DV542" s="375"/>
      <c r="DW542" s="375"/>
      <c r="DX542" s="375">
        <v>1</v>
      </c>
      <c r="DY542" s="375">
        <f t="shared" si="2032"/>
        <v>0</v>
      </c>
      <c r="DZ542" s="375">
        <f t="shared" si="2033"/>
        <v>0</v>
      </c>
      <c r="EA542" s="375">
        <f t="shared" si="2034"/>
        <v>1</v>
      </c>
      <c r="EB542" s="375">
        <f t="shared" si="2035"/>
        <v>0</v>
      </c>
      <c r="EC542" s="375">
        <f t="shared" si="2036"/>
        <v>0</v>
      </c>
      <c r="ED542" s="375">
        <f t="shared" si="2037"/>
        <v>1</v>
      </c>
      <c r="EE542" s="375">
        <f t="shared" si="2038"/>
        <v>0</v>
      </c>
      <c r="EF542" s="375">
        <f t="shared" si="2039"/>
        <v>0</v>
      </c>
      <c r="EG542" s="375">
        <f t="shared" si="2040"/>
        <v>1</v>
      </c>
      <c r="EH542" s="375">
        <f t="shared" si="2041"/>
        <v>0</v>
      </c>
      <c r="EI542" s="375">
        <f t="shared" si="2042"/>
        <v>0</v>
      </c>
      <c r="EJ542" s="375">
        <f t="shared" si="2043"/>
        <v>1</v>
      </c>
      <c r="EK542" s="375">
        <f t="shared" si="2044"/>
        <v>0</v>
      </c>
      <c r="EL542" s="375">
        <f t="shared" si="2045"/>
        <v>0</v>
      </c>
      <c r="EM542" s="375">
        <f t="shared" si="2046"/>
        <v>1</v>
      </c>
      <c r="EN542" s="375">
        <f t="shared" si="2047"/>
        <v>0</v>
      </c>
      <c r="EO542" s="375">
        <f t="shared" si="2048"/>
        <v>0</v>
      </c>
      <c r="EP542" s="375">
        <f t="shared" si="2049"/>
        <v>1</v>
      </c>
      <c r="EQ542" s="375">
        <f t="shared" si="2050"/>
        <v>0</v>
      </c>
      <c r="ER542" s="375">
        <f t="shared" si="2051"/>
        <v>0</v>
      </c>
      <c r="ES542" s="375">
        <f t="shared" si="2052"/>
        <v>1</v>
      </c>
      <c r="ET542" s="375">
        <f t="shared" si="2053"/>
        <v>0</v>
      </c>
      <c r="EU542" s="375">
        <f t="shared" si="2054"/>
        <v>0</v>
      </c>
      <c r="EV542" s="375">
        <f t="shared" si="2055"/>
        <v>1</v>
      </c>
      <c r="EW542" s="375">
        <f t="shared" si="2056"/>
        <v>0</v>
      </c>
      <c r="EX542" s="375">
        <f t="shared" si="2057"/>
        <v>0</v>
      </c>
      <c r="EY542" s="375">
        <f t="shared" si="2058"/>
        <v>1</v>
      </c>
      <c r="EZ542" s="375">
        <f t="shared" si="2059"/>
        <v>0</v>
      </c>
      <c r="FA542" s="375">
        <f t="shared" si="2060"/>
        <v>0</v>
      </c>
      <c r="FB542" s="375">
        <f t="shared" si="2061"/>
        <v>1</v>
      </c>
      <c r="FC542" s="375">
        <f t="shared" si="2062"/>
        <v>0</v>
      </c>
      <c r="FD542" s="375">
        <f t="shared" si="2063"/>
        <v>0</v>
      </c>
      <c r="FE542" s="376"/>
      <c r="FF542" s="372"/>
      <c r="FG542" s="372"/>
      <c r="FH542" s="372"/>
      <c r="FI542" s="372"/>
      <c r="FJ542" s="372"/>
      <c r="FK542" s="372"/>
      <c r="FL542" s="372"/>
      <c r="FM542" s="372"/>
      <c r="FN542" s="372"/>
      <c r="FO542" s="372"/>
      <c r="FP542" s="372"/>
      <c r="FQ542" s="372"/>
      <c r="FR542" s="372"/>
      <c r="FS542" s="372"/>
      <c r="FT542" s="372"/>
      <c r="FU542" s="372"/>
      <c r="FV542" s="372"/>
      <c r="FW542" s="372"/>
      <c r="FX542" s="372"/>
      <c r="FY542" s="372"/>
      <c r="FZ542" s="372"/>
      <c r="GA542" s="372"/>
      <c r="GB542" s="372"/>
      <c r="GC542" s="372"/>
      <c r="GD542" s="372"/>
      <c r="GE542" s="372"/>
      <c r="GF542" s="372"/>
      <c r="GG542" s="372"/>
      <c r="GH542" s="372"/>
      <c r="GI542" s="372"/>
      <c r="GJ542" s="372"/>
      <c r="GK542" s="372"/>
      <c r="GL542" s="372"/>
      <c r="GM542" s="372"/>
      <c r="GN542" s="372"/>
      <c r="GO542" s="372"/>
      <c r="GP542" s="372"/>
      <c r="GQ542" s="372"/>
      <c r="GR542" s="372"/>
      <c r="GS542" s="372"/>
      <c r="GT542" s="372"/>
      <c r="GU542" s="372"/>
      <c r="GV542" s="372"/>
      <c r="GW542" s="372"/>
      <c r="GX542" s="372"/>
      <c r="GY542" s="372"/>
      <c r="GZ542" s="372"/>
      <c r="HA542" s="372"/>
      <c r="HB542" s="372"/>
      <c r="HC542" s="372"/>
    </row>
    <row r="543" spans="1:211" s="373" customFormat="1" ht="15" hidden="1" customHeight="1" outlineLevel="1" x14ac:dyDescent="0.2">
      <c r="A543" s="366">
        <f>SWDATA!O528</f>
        <v>0</v>
      </c>
      <c r="B543" s="366">
        <f>SWDATA!M528</f>
        <v>0</v>
      </c>
      <c r="C543" s="351">
        <f>IF(AND(SWDATA!M528=1,SWDATA!Q528="promotions"),SWDATA!P528,0)</f>
        <v>0</v>
      </c>
      <c r="D543" s="367">
        <f>ROW(SWDATA!M528)</f>
        <v>528</v>
      </c>
      <c r="E543" s="368">
        <f t="shared" si="2067"/>
        <v>0</v>
      </c>
      <c r="F543" s="369">
        <f t="shared" si="1978"/>
        <v>1</v>
      </c>
      <c r="G543" s="366" t="str">
        <f t="shared" si="1979"/>
        <v/>
      </c>
      <c r="H543" s="370"/>
      <c r="J543" s="238">
        <f t="shared" si="1980"/>
        <v>0</v>
      </c>
      <c r="K543" s="239" t="str">
        <f t="shared" si="1981"/>
        <v/>
      </c>
      <c r="L543" s="342"/>
      <c r="M543" s="345"/>
      <c r="N543" s="340" t="str">
        <f>IF(LEN(SWDATA!F528)=0,"",N542)</f>
        <v/>
      </c>
      <c r="O543" s="296" t="str">
        <f>IF(LEN(SWDATA!G528)=0,"",O542)</f>
        <v/>
      </c>
      <c r="P543" s="297" t="str">
        <f>IF(LEN(SWDATA!C528)=0,"",SWDATA!C528)</f>
        <v/>
      </c>
      <c r="Q543" s="312" t="str">
        <f t="shared" si="1982"/>
        <v/>
      </c>
      <c r="R543" s="223" t="s">
        <v>261</v>
      </c>
      <c r="S543" s="224"/>
      <c r="T543" s="224"/>
      <c r="U543" s="264" t="s">
        <v>626</v>
      </c>
      <c r="V543" s="205" t="s">
        <v>221</v>
      </c>
      <c r="W543" s="266">
        <f>IF(OR(Is_Loading,LEN($A543)=0),"",SWDATA!P528)</f>
        <v>0</v>
      </c>
      <c r="X543" s="267">
        <f>IF(OR(Is_Loading,LEN($A543)=0),"",SWDATA!Q528)</f>
        <v>0</v>
      </c>
      <c r="Y543" s="267">
        <f>IF(OR(Is_Loading,LEN($A543)=0),"",SWDATA!R528)</f>
        <v>0</v>
      </c>
      <c r="Z543" s="266" t="str">
        <f t="shared" ref="Z543:Z547" si="2068">IF($A543=0,"",CHOOSE($F543,SUM(W543:Y543),SUM(W543:Y543)/3,Y543))</f>
        <v/>
      </c>
      <c r="AA543" s="266">
        <f>IF(OR(Is_Loading,LEN($A543)=0),"",SWDATA!T528)</f>
        <v>0</v>
      </c>
      <c r="AB543" s="267">
        <f>IF(OR(Is_Loading,LEN($A543)=0),"",SWDATA!U528)</f>
        <v>0</v>
      </c>
      <c r="AC543" s="267">
        <f>IF(OR(Is_Loading,LEN($A543)=0),"",SWDATA!V528)</f>
        <v>0</v>
      </c>
      <c r="AD543" s="266" t="str">
        <f t="shared" si="1983"/>
        <v/>
      </c>
      <c r="AE543" s="266">
        <f>IF(OR(Is_Loading,LEN($A543)=0),"",SWDATA!X528)</f>
        <v>0</v>
      </c>
      <c r="AF543" s="267">
        <f>IF(OR(Is_Loading,LEN($A543)=0),"",SWDATA!Y528)</f>
        <v>0</v>
      </c>
      <c r="AG543" s="267">
        <f>IF(OR(Is_Loading,LEN($A543)=0),"",SWDATA!Z528)</f>
        <v>0</v>
      </c>
      <c r="AH543" s="266" t="str">
        <f t="shared" si="1984"/>
        <v/>
      </c>
      <c r="AI543" s="266">
        <f>IF(OR(Is_Loading,LEN($A543)=0),"",SWDATA!AB528)</f>
        <v>0</v>
      </c>
      <c r="AJ543" s="267">
        <f>IF(OR(Is_Loading,LEN($A543)=0),"",SWDATA!AC528)</f>
        <v>0</v>
      </c>
      <c r="AK543" s="267">
        <f>IF(OR(Is_Loading,LEN($A543)=0),"",SWDATA!AD528)</f>
        <v>0</v>
      </c>
      <c r="AL543" s="266" t="str">
        <f t="shared" si="1985"/>
        <v/>
      </c>
      <c r="AM543" s="266">
        <f>IF(OR(Is_Loading,LEN($A543)=0),"",SWDATA!AF528)</f>
        <v>0</v>
      </c>
      <c r="AN543" s="267">
        <f>IF(OR(Is_Loading,LEN($A543)=0),"",SWDATA!AG528)</f>
        <v>0</v>
      </c>
      <c r="AO543" s="323">
        <f>IF(OR(Is_Loading,LEN($A543)=0),"",SWDATA!AH528)</f>
        <v>0</v>
      </c>
      <c r="AP543" s="320" t="str">
        <f t="shared" si="1986"/>
        <v/>
      </c>
      <c r="AQ543" s="266">
        <f>IF(OR(Is_Loading,LEN($A543)=0),"",SWDATA!AJ528)</f>
        <v>0</v>
      </c>
      <c r="AR543" s="267">
        <f>IF(OR(Is_Loading,LEN($A543)=0),"",SWDATA!AK528)</f>
        <v>0</v>
      </c>
      <c r="AS543" s="267">
        <f>IF(OR(Is_Loading,LEN($A543)=0),"",SWDATA!AL528)</f>
        <v>0</v>
      </c>
      <c r="AT543" s="266" t="str">
        <f t="shared" si="1987"/>
        <v/>
      </c>
      <c r="AU543" s="266">
        <f>IF(OR(Is_Loading,LEN($A543)=0),"",SWDATA!AN528)</f>
        <v>0</v>
      </c>
      <c r="AV543" s="267">
        <f>IF(OR(Is_Loading,LEN($A543)=0),"",SWDATA!AO528)</f>
        <v>0</v>
      </c>
      <c r="AW543" s="267">
        <f>IF(OR(Is_Loading,LEN($A543)=0),"",SWDATA!AP528)</f>
        <v>0</v>
      </c>
      <c r="AX543" s="266" t="str">
        <f t="shared" si="1988"/>
        <v/>
      </c>
      <c r="AY543" s="266">
        <f>IF(OR(Is_Loading,LEN($A543)=0),"",SWDATA!AR528)</f>
        <v>0</v>
      </c>
      <c r="AZ543" s="267">
        <f>IF(OR(Is_Loading,LEN($A543)=0),"",SWDATA!AS528)</f>
        <v>0</v>
      </c>
      <c r="BA543" s="267">
        <f>IF(OR(Is_Loading,LEN($A543)=0),"",SWDATA!AT528)</f>
        <v>0</v>
      </c>
      <c r="BB543" s="266" t="str">
        <f t="shared" si="1989"/>
        <v/>
      </c>
      <c r="BC543" s="266">
        <f>IF(OR(Is_Loading,LEN($A543)=0),"",SWDATA!AV528)</f>
        <v>0</v>
      </c>
      <c r="BD543" s="267">
        <f>IF(OR(Is_Loading,LEN($A543)=0),"",SWDATA!AW528)</f>
        <v>0</v>
      </c>
      <c r="BE543" s="323">
        <f>IF(OR(Is_Loading,LEN($A543)=0),"",SWDATA!AX528)</f>
        <v>0</v>
      </c>
      <c r="BF543" s="320" t="str">
        <f t="shared" si="1990"/>
        <v/>
      </c>
      <c r="BG543" s="11"/>
      <c r="BH543" s="11"/>
      <c r="BI543" s="11"/>
      <c r="BJ543" s="11"/>
      <c r="BK543" s="11"/>
      <c r="BL543" s="11"/>
      <c r="BM543" s="11"/>
      <c r="BN543" s="11"/>
      <c r="BO543" s="11"/>
      <c r="BP543" s="11"/>
      <c r="BQ543" s="11"/>
      <c r="BR543" s="11"/>
      <c r="BS543" s="11"/>
      <c r="BT543" s="11"/>
      <c r="BU543" s="11"/>
      <c r="BV543" s="11"/>
      <c r="BW543" s="11"/>
      <c r="BX543" s="11"/>
      <c r="BY543" s="11"/>
      <c r="BZ543" s="11"/>
      <c r="CA543" s="11"/>
      <c r="CB543" s="11"/>
      <c r="CC543" s="11"/>
      <c r="CD543" s="11"/>
      <c r="CE543" s="11"/>
      <c r="CF543" s="11"/>
      <c r="CG543" s="11"/>
      <c r="CH543" s="11"/>
      <c r="CI543" s="11"/>
      <c r="CJ543" s="11"/>
      <c r="CK543" s="11"/>
      <c r="CL543" s="11"/>
      <c r="CM543" s="11"/>
      <c r="CN543" s="351"/>
      <c r="CO543" s="351"/>
      <c r="CP543" s="351"/>
      <c r="CQ543" s="351"/>
      <c r="CR543" s="351"/>
      <c r="CS543" s="351"/>
      <c r="CT543" s="351"/>
      <c r="CU543" s="351"/>
      <c r="CV543" s="351"/>
      <c r="CW543" s="351"/>
      <c r="CX543" s="351"/>
      <c r="CY543" s="351"/>
      <c r="CZ543" s="351"/>
      <c r="DA543" s="351"/>
      <c r="DB543" s="351"/>
      <c r="DC543" s="351"/>
      <c r="DD543" s="351"/>
      <c r="DE543" s="351"/>
      <c r="DF543" s="351"/>
      <c r="DG543" s="351"/>
      <c r="DH543" s="351"/>
      <c r="DI543" s="351"/>
      <c r="DJ543" s="351"/>
      <c r="DK543" s="351"/>
      <c r="DL543" s="351"/>
      <c r="DM543" s="351"/>
      <c r="DN543" s="351"/>
      <c r="DS543" s="372"/>
      <c r="DT543" s="374"/>
      <c r="DU543" s="375"/>
      <c r="DV543" s="375"/>
      <c r="DW543" s="375"/>
      <c r="DX543" s="375">
        <v>1</v>
      </c>
      <c r="DY543" s="375">
        <f t="shared" si="2032"/>
        <v>0</v>
      </c>
      <c r="DZ543" s="375">
        <f t="shared" si="2033"/>
        <v>0</v>
      </c>
      <c r="EA543" s="375">
        <f t="shared" si="2034"/>
        <v>1</v>
      </c>
      <c r="EB543" s="375">
        <f t="shared" si="2035"/>
        <v>0</v>
      </c>
      <c r="EC543" s="375">
        <f t="shared" si="2036"/>
        <v>0</v>
      </c>
      <c r="ED543" s="375">
        <f t="shared" si="2037"/>
        <v>1</v>
      </c>
      <c r="EE543" s="375">
        <f t="shared" si="2038"/>
        <v>0</v>
      </c>
      <c r="EF543" s="375">
        <f t="shared" si="2039"/>
        <v>0</v>
      </c>
      <c r="EG543" s="375">
        <f t="shared" si="2040"/>
        <v>1</v>
      </c>
      <c r="EH543" s="375">
        <f t="shared" si="2041"/>
        <v>0</v>
      </c>
      <c r="EI543" s="375">
        <f t="shared" si="2042"/>
        <v>0</v>
      </c>
      <c r="EJ543" s="375">
        <f t="shared" si="2043"/>
        <v>1</v>
      </c>
      <c r="EK543" s="375">
        <f t="shared" si="2044"/>
        <v>0</v>
      </c>
      <c r="EL543" s="375">
        <f t="shared" si="2045"/>
        <v>0</v>
      </c>
      <c r="EM543" s="375">
        <f t="shared" si="2046"/>
        <v>1</v>
      </c>
      <c r="EN543" s="375">
        <f t="shared" si="2047"/>
        <v>0</v>
      </c>
      <c r="EO543" s="375">
        <f t="shared" si="2048"/>
        <v>0</v>
      </c>
      <c r="EP543" s="375">
        <f t="shared" si="2049"/>
        <v>1</v>
      </c>
      <c r="EQ543" s="375">
        <f t="shared" si="2050"/>
        <v>0</v>
      </c>
      <c r="ER543" s="375">
        <f t="shared" si="2051"/>
        <v>0</v>
      </c>
      <c r="ES543" s="375">
        <f t="shared" si="2052"/>
        <v>1</v>
      </c>
      <c r="ET543" s="375">
        <f t="shared" si="2053"/>
        <v>0</v>
      </c>
      <c r="EU543" s="375">
        <f t="shared" si="2054"/>
        <v>0</v>
      </c>
      <c r="EV543" s="375">
        <f t="shared" si="2055"/>
        <v>1</v>
      </c>
      <c r="EW543" s="375">
        <f t="shared" si="2056"/>
        <v>0</v>
      </c>
      <c r="EX543" s="375">
        <f t="shared" si="2057"/>
        <v>0</v>
      </c>
      <c r="EY543" s="375">
        <f t="shared" si="2058"/>
        <v>1</v>
      </c>
      <c r="EZ543" s="375">
        <f t="shared" si="2059"/>
        <v>0</v>
      </c>
      <c r="FA543" s="375">
        <f t="shared" si="2060"/>
        <v>0</v>
      </c>
      <c r="FB543" s="375">
        <f t="shared" si="2061"/>
        <v>1</v>
      </c>
      <c r="FC543" s="375">
        <f t="shared" si="2062"/>
        <v>0</v>
      </c>
      <c r="FD543" s="375">
        <f t="shared" si="2063"/>
        <v>0</v>
      </c>
      <c r="FE543" s="376"/>
      <c r="FF543" s="372"/>
      <c r="FG543" s="372"/>
      <c r="FH543" s="372"/>
      <c r="FI543" s="372"/>
      <c r="FJ543" s="372"/>
      <c r="FK543" s="372"/>
      <c r="FL543" s="372"/>
      <c r="FM543" s="372"/>
      <c r="FN543" s="372"/>
      <c r="FO543" s="372"/>
      <c r="FP543" s="372"/>
      <c r="FQ543" s="372"/>
      <c r="FR543" s="372"/>
      <c r="FS543" s="372"/>
      <c r="FT543" s="372"/>
      <c r="FU543" s="372"/>
      <c r="FV543" s="372"/>
      <c r="FW543" s="372"/>
      <c r="FX543" s="372"/>
      <c r="FY543" s="372"/>
      <c r="FZ543" s="372"/>
      <c r="GA543" s="372"/>
      <c r="GB543" s="372"/>
      <c r="GC543" s="372"/>
      <c r="GD543" s="372"/>
      <c r="GE543" s="372"/>
      <c r="GF543" s="372"/>
      <c r="GG543" s="372"/>
      <c r="GH543" s="372"/>
      <c r="GI543" s="372"/>
      <c r="GJ543" s="372"/>
      <c r="GK543" s="372"/>
      <c r="GL543" s="372"/>
      <c r="GM543" s="372"/>
      <c r="GN543" s="372"/>
      <c r="GO543" s="372"/>
      <c r="GP543" s="372"/>
      <c r="GQ543" s="372"/>
      <c r="GR543" s="372"/>
      <c r="GS543" s="372"/>
      <c r="GT543" s="372"/>
      <c r="GU543" s="372"/>
      <c r="GV543" s="372"/>
      <c r="GW543" s="372"/>
      <c r="GX543" s="372"/>
      <c r="GY543" s="372"/>
      <c r="GZ543" s="372"/>
      <c r="HA543" s="372"/>
      <c r="HB543" s="372"/>
      <c r="HC543" s="372"/>
    </row>
    <row r="544" spans="1:211" s="373" customFormat="1" ht="15" hidden="1" customHeight="1" outlineLevel="1" x14ac:dyDescent="0.2">
      <c r="A544" s="366">
        <f>SWDATA!O529</f>
        <v>0</v>
      </c>
      <c r="B544" s="366">
        <f>SWDATA!M529</f>
        <v>0</v>
      </c>
      <c r="C544" s="351">
        <f>IF(AND(SWDATA!M529=1,SWDATA!Q529="promotions"),SWDATA!P529,0)</f>
        <v>0</v>
      </c>
      <c r="D544" s="367">
        <f>ROW(SWDATA!M529)</f>
        <v>529</v>
      </c>
      <c r="E544" s="368">
        <f t="shared" si="2067"/>
        <v>0</v>
      </c>
      <c r="F544" s="369">
        <f t="shared" si="1978"/>
        <v>1</v>
      </c>
      <c r="G544" s="366" t="str">
        <f t="shared" si="1979"/>
        <v/>
      </c>
      <c r="H544" s="370"/>
      <c r="J544" s="238">
        <f t="shared" si="1980"/>
        <v>0</v>
      </c>
      <c r="K544" s="239" t="str">
        <f t="shared" si="1981"/>
        <v/>
      </c>
      <c r="L544" s="342"/>
      <c r="M544" s="345"/>
      <c r="N544" s="340" t="str">
        <f>IF(LEN(SWDATA!F529)=0,"",N543)</f>
        <v/>
      </c>
      <c r="O544" s="296" t="str">
        <f>IF(LEN(SWDATA!G529)=0,"",O543)</f>
        <v/>
      </c>
      <c r="P544" s="297" t="str">
        <f>IF(LEN(SWDATA!C529)=0,"",SWDATA!C529)</f>
        <v/>
      </c>
      <c r="Q544" s="312" t="str">
        <f t="shared" si="1982"/>
        <v/>
      </c>
      <c r="R544" s="223" t="s">
        <v>261</v>
      </c>
      <c r="S544" s="319" t="s">
        <v>485</v>
      </c>
      <c r="T544" s="224"/>
      <c r="U544" s="264" t="s">
        <v>608</v>
      </c>
      <c r="V544" s="205" t="s">
        <v>221</v>
      </c>
      <c r="W544" s="266">
        <f>IF(OR(Is_Loading,LEN($A544)=0),"",SWDATA!P529)</f>
        <v>0</v>
      </c>
      <c r="X544" s="267">
        <f>IF(OR(Is_Loading,LEN($A544)=0),"",SWDATA!Q529)</f>
        <v>0</v>
      </c>
      <c r="Y544" s="267">
        <f>IF(OR(Is_Loading,LEN($A544)=0),"",SWDATA!R529)</f>
        <v>0</v>
      </c>
      <c r="Z544" s="266" t="str">
        <f t="shared" si="2068"/>
        <v/>
      </c>
      <c r="AA544" s="266">
        <f>IF(OR(Is_Loading,LEN($A544)=0),"",SWDATA!T529)</f>
        <v>0</v>
      </c>
      <c r="AB544" s="267">
        <f>IF(OR(Is_Loading,LEN($A544)=0),"",SWDATA!U529)</f>
        <v>0</v>
      </c>
      <c r="AC544" s="267">
        <f>IF(OR(Is_Loading,LEN($A544)=0),"",SWDATA!V529)</f>
        <v>0</v>
      </c>
      <c r="AD544" s="266" t="str">
        <f t="shared" si="1983"/>
        <v/>
      </c>
      <c r="AE544" s="266">
        <f>IF(OR(Is_Loading,LEN($A544)=0),"",SWDATA!X529)</f>
        <v>0</v>
      </c>
      <c r="AF544" s="267">
        <f>IF(OR(Is_Loading,LEN($A544)=0),"",SWDATA!Y529)</f>
        <v>0</v>
      </c>
      <c r="AG544" s="267">
        <f>IF(OR(Is_Loading,LEN($A544)=0),"",SWDATA!Z529)</f>
        <v>0</v>
      </c>
      <c r="AH544" s="266" t="str">
        <f t="shared" si="1984"/>
        <v/>
      </c>
      <c r="AI544" s="266">
        <f>IF(OR(Is_Loading,LEN($A544)=0),"",SWDATA!AB529)</f>
        <v>0</v>
      </c>
      <c r="AJ544" s="267">
        <f>IF(OR(Is_Loading,LEN($A544)=0),"",SWDATA!AC529)</f>
        <v>0</v>
      </c>
      <c r="AK544" s="267">
        <f>IF(OR(Is_Loading,LEN($A544)=0),"",SWDATA!AD529)</f>
        <v>0</v>
      </c>
      <c r="AL544" s="266" t="str">
        <f t="shared" si="1985"/>
        <v/>
      </c>
      <c r="AM544" s="266">
        <f>IF(OR(Is_Loading,LEN($A544)=0),"",SWDATA!AF529)</f>
        <v>0</v>
      </c>
      <c r="AN544" s="267">
        <f>IF(OR(Is_Loading,LEN($A544)=0),"",SWDATA!AG529)</f>
        <v>0</v>
      </c>
      <c r="AO544" s="323">
        <f>IF(OR(Is_Loading,LEN($A544)=0),"",SWDATA!AH529)</f>
        <v>0</v>
      </c>
      <c r="AP544" s="320" t="str">
        <f t="shared" si="1986"/>
        <v/>
      </c>
      <c r="AQ544" s="266">
        <f>IF(OR(Is_Loading,LEN($A544)=0),"",SWDATA!AJ529)</f>
        <v>0</v>
      </c>
      <c r="AR544" s="267">
        <f>IF(OR(Is_Loading,LEN($A544)=0),"",SWDATA!AK529)</f>
        <v>0</v>
      </c>
      <c r="AS544" s="267">
        <f>IF(OR(Is_Loading,LEN($A544)=0),"",SWDATA!AL529)</f>
        <v>0</v>
      </c>
      <c r="AT544" s="266" t="str">
        <f t="shared" si="1987"/>
        <v/>
      </c>
      <c r="AU544" s="266">
        <f>IF(OR(Is_Loading,LEN($A544)=0),"",SWDATA!AN529)</f>
        <v>0</v>
      </c>
      <c r="AV544" s="267">
        <f>IF(OR(Is_Loading,LEN($A544)=0),"",SWDATA!AO529)</f>
        <v>0</v>
      </c>
      <c r="AW544" s="267">
        <f>IF(OR(Is_Loading,LEN($A544)=0),"",SWDATA!AP529)</f>
        <v>0</v>
      </c>
      <c r="AX544" s="266" t="str">
        <f t="shared" si="1988"/>
        <v/>
      </c>
      <c r="AY544" s="266">
        <f>IF(OR(Is_Loading,LEN($A544)=0),"",SWDATA!AR529)</f>
        <v>0</v>
      </c>
      <c r="AZ544" s="267">
        <f>IF(OR(Is_Loading,LEN($A544)=0),"",SWDATA!AS529)</f>
        <v>0</v>
      </c>
      <c r="BA544" s="267">
        <f>IF(OR(Is_Loading,LEN($A544)=0),"",SWDATA!AT529)</f>
        <v>0</v>
      </c>
      <c r="BB544" s="266" t="str">
        <f t="shared" si="1989"/>
        <v/>
      </c>
      <c r="BC544" s="266">
        <f>IF(OR(Is_Loading,LEN($A544)=0),"",SWDATA!AV529)</f>
        <v>0</v>
      </c>
      <c r="BD544" s="267">
        <f>IF(OR(Is_Loading,LEN($A544)=0),"",SWDATA!AW529)</f>
        <v>0</v>
      </c>
      <c r="BE544" s="323">
        <f>IF(OR(Is_Loading,LEN($A544)=0),"",SWDATA!AX529)</f>
        <v>0</v>
      </c>
      <c r="BF544" s="320" t="str">
        <f t="shared" si="1990"/>
        <v/>
      </c>
      <c r="BG544" s="11"/>
      <c r="BH544" s="11"/>
      <c r="BI544" s="11"/>
      <c r="BJ544" s="11"/>
      <c r="BK544" s="11"/>
      <c r="BL544" s="11"/>
      <c r="BM544" s="11"/>
      <c r="BN544" s="11"/>
      <c r="BO544" s="11"/>
      <c r="BP544" s="11"/>
      <c r="BQ544" s="11"/>
      <c r="BR544" s="11"/>
      <c r="BS544" s="11"/>
      <c r="BT544" s="11"/>
      <c r="BU544" s="11"/>
      <c r="BV544" s="11"/>
      <c r="BW544" s="11"/>
      <c r="BX544" s="11"/>
      <c r="BY544" s="11"/>
      <c r="BZ544" s="11"/>
      <c r="CA544" s="11"/>
      <c r="CB544" s="11"/>
      <c r="CC544" s="11"/>
      <c r="CD544" s="11"/>
      <c r="CE544" s="11"/>
      <c r="CF544" s="11"/>
      <c r="CG544" s="11"/>
      <c r="CH544" s="11"/>
      <c r="CI544" s="11"/>
      <c r="CJ544" s="11"/>
      <c r="CK544" s="11"/>
      <c r="CL544" s="11"/>
      <c r="CM544" s="11"/>
      <c r="CN544" s="351"/>
      <c r="CO544" s="351"/>
      <c r="CP544" s="351"/>
      <c r="CQ544" s="351"/>
      <c r="CR544" s="351"/>
      <c r="CS544" s="351"/>
      <c r="CT544" s="351"/>
      <c r="CU544" s="351"/>
      <c r="CV544" s="351"/>
      <c r="CW544" s="351"/>
      <c r="CX544" s="351"/>
      <c r="CY544" s="351"/>
      <c r="CZ544" s="351"/>
      <c r="DA544" s="351"/>
      <c r="DB544" s="351"/>
      <c r="DC544" s="351"/>
      <c r="DD544" s="351"/>
      <c r="DE544" s="351"/>
      <c r="DF544" s="351"/>
      <c r="DG544" s="351"/>
      <c r="DH544" s="351"/>
      <c r="DI544" s="351"/>
      <c r="DJ544" s="351"/>
      <c r="DK544" s="351"/>
      <c r="DL544" s="351"/>
      <c r="DM544" s="351"/>
      <c r="DN544" s="351"/>
      <c r="DS544" s="372"/>
      <c r="DT544" s="374"/>
      <c r="DU544" s="375"/>
      <c r="DV544" s="375"/>
      <c r="DW544" s="375"/>
      <c r="DX544" s="375">
        <v>1</v>
      </c>
      <c r="DY544" s="375">
        <f t="shared" si="2032"/>
        <v>0</v>
      </c>
      <c r="DZ544" s="375">
        <f t="shared" si="2033"/>
        <v>0</v>
      </c>
      <c r="EA544" s="375">
        <f t="shared" si="2034"/>
        <v>1</v>
      </c>
      <c r="EB544" s="375">
        <f t="shared" si="2035"/>
        <v>0</v>
      </c>
      <c r="EC544" s="375">
        <f t="shared" si="2036"/>
        <v>0</v>
      </c>
      <c r="ED544" s="375">
        <f t="shared" si="2037"/>
        <v>1</v>
      </c>
      <c r="EE544" s="375">
        <f t="shared" si="2038"/>
        <v>0</v>
      </c>
      <c r="EF544" s="375">
        <f t="shared" si="2039"/>
        <v>0</v>
      </c>
      <c r="EG544" s="375">
        <f t="shared" si="2040"/>
        <v>1</v>
      </c>
      <c r="EH544" s="375">
        <f t="shared" si="2041"/>
        <v>0</v>
      </c>
      <c r="EI544" s="375">
        <f t="shared" si="2042"/>
        <v>0</v>
      </c>
      <c r="EJ544" s="375">
        <f t="shared" si="2043"/>
        <v>1</v>
      </c>
      <c r="EK544" s="375">
        <f t="shared" si="2044"/>
        <v>0</v>
      </c>
      <c r="EL544" s="375">
        <f t="shared" si="2045"/>
        <v>0</v>
      </c>
      <c r="EM544" s="375">
        <f t="shared" si="2046"/>
        <v>1</v>
      </c>
      <c r="EN544" s="375">
        <f t="shared" si="2047"/>
        <v>0</v>
      </c>
      <c r="EO544" s="375">
        <f t="shared" si="2048"/>
        <v>0</v>
      </c>
      <c r="EP544" s="375">
        <f t="shared" si="2049"/>
        <v>1</v>
      </c>
      <c r="EQ544" s="375">
        <f t="shared" si="2050"/>
        <v>0</v>
      </c>
      <c r="ER544" s="375">
        <f t="shared" si="2051"/>
        <v>0</v>
      </c>
      <c r="ES544" s="375">
        <f t="shared" si="2052"/>
        <v>1</v>
      </c>
      <c r="ET544" s="375">
        <f t="shared" si="2053"/>
        <v>0</v>
      </c>
      <c r="EU544" s="375">
        <f t="shared" si="2054"/>
        <v>0</v>
      </c>
      <c r="EV544" s="375">
        <f t="shared" si="2055"/>
        <v>1</v>
      </c>
      <c r="EW544" s="375">
        <f t="shared" si="2056"/>
        <v>0</v>
      </c>
      <c r="EX544" s="375">
        <f t="shared" si="2057"/>
        <v>0</v>
      </c>
      <c r="EY544" s="375">
        <f t="shared" si="2058"/>
        <v>1</v>
      </c>
      <c r="EZ544" s="375">
        <f t="shared" si="2059"/>
        <v>0</v>
      </c>
      <c r="FA544" s="375">
        <f t="shared" si="2060"/>
        <v>0</v>
      </c>
      <c r="FB544" s="375">
        <f t="shared" si="2061"/>
        <v>1</v>
      </c>
      <c r="FC544" s="375">
        <f t="shared" si="2062"/>
        <v>0</v>
      </c>
      <c r="FD544" s="375">
        <f t="shared" si="2063"/>
        <v>0</v>
      </c>
      <c r="FE544" s="376"/>
      <c r="FF544" s="372"/>
      <c r="FG544" s="372"/>
      <c r="FH544" s="372"/>
      <c r="FI544" s="372"/>
      <c r="FJ544" s="372"/>
      <c r="FK544" s="372"/>
      <c r="FL544" s="372"/>
      <c r="FM544" s="372"/>
      <c r="FN544" s="372"/>
      <c r="FO544" s="372"/>
      <c r="FP544" s="372"/>
      <c r="FQ544" s="372"/>
      <c r="FR544" s="372"/>
      <c r="FS544" s="372"/>
      <c r="FT544" s="372"/>
      <c r="FU544" s="372"/>
      <c r="FV544" s="372"/>
      <c r="FW544" s="372"/>
      <c r="FX544" s="372"/>
      <c r="FY544" s="372"/>
      <c r="FZ544" s="372"/>
      <c r="GA544" s="372"/>
      <c r="GB544" s="372"/>
      <c r="GC544" s="372"/>
      <c r="GD544" s="372"/>
      <c r="GE544" s="372"/>
      <c r="GF544" s="372"/>
      <c r="GG544" s="372"/>
      <c r="GH544" s="372"/>
      <c r="GI544" s="372"/>
      <c r="GJ544" s="372"/>
      <c r="GK544" s="372"/>
      <c r="GL544" s="372"/>
      <c r="GM544" s="372"/>
      <c r="GN544" s="372"/>
      <c r="GO544" s="372"/>
      <c r="GP544" s="372"/>
      <c r="GQ544" s="372"/>
      <c r="GR544" s="372"/>
      <c r="GS544" s="372"/>
      <c r="GT544" s="372"/>
      <c r="GU544" s="372"/>
      <c r="GV544" s="372"/>
      <c r="GW544" s="372"/>
      <c r="GX544" s="372"/>
      <c r="GY544" s="372"/>
      <c r="GZ544" s="372"/>
      <c r="HA544" s="372"/>
      <c r="HB544" s="372"/>
      <c r="HC544" s="372"/>
    </row>
    <row r="545" spans="1:211" s="373" customFormat="1" ht="15" hidden="1" customHeight="1" outlineLevel="1" x14ac:dyDescent="0.2">
      <c r="A545" s="366">
        <f>SWDATA!O530</f>
        <v>0</v>
      </c>
      <c r="B545" s="366">
        <f>SWDATA!M530</f>
        <v>0</v>
      </c>
      <c r="C545" s="351">
        <f>IF(AND(SWDATA!M530=1,SWDATA!Q530="promotions"),SWDATA!P530,0)</f>
        <v>0</v>
      </c>
      <c r="D545" s="367">
        <f>ROW(SWDATA!M530)</f>
        <v>530</v>
      </c>
      <c r="E545" s="368">
        <f t="shared" si="2067"/>
        <v>0</v>
      </c>
      <c r="F545" s="369">
        <f t="shared" si="1978"/>
        <v>1</v>
      </c>
      <c r="G545" s="366" t="str">
        <f t="shared" si="1979"/>
        <v/>
      </c>
      <c r="H545" s="370"/>
      <c r="J545" s="238">
        <f t="shared" si="1980"/>
        <v>0</v>
      </c>
      <c r="K545" s="239" t="str">
        <f t="shared" si="1981"/>
        <v/>
      </c>
      <c r="L545" s="342"/>
      <c r="M545" s="345"/>
      <c r="N545" s="340" t="str">
        <f>IF(LEN(SWDATA!F530)=0,"",N544)</f>
        <v/>
      </c>
      <c r="O545" s="296" t="str">
        <f>IF(LEN(SWDATA!G530)=0,"",O544)</f>
        <v/>
      </c>
      <c r="P545" s="297" t="str">
        <f>IF(LEN(SWDATA!C530)=0,"",SWDATA!C530)</f>
        <v/>
      </c>
      <c r="Q545" s="312" t="str">
        <f t="shared" si="1982"/>
        <v/>
      </c>
      <c r="R545" s="223" t="s">
        <v>261</v>
      </c>
      <c r="S545" s="224"/>
      <c r="T545" s="224"/>
      <c r="U545" s="264" t="s">
        <v>613</v>
      </c>
      <c r="V545" s="205" t="s">
        <v>221</v>
      </c>
      <c r="W545" s="266">
        <f>IF(OR(Is_Loading,LEN($A545)=0),"",SWDATA!P530)</f>
        <v>0</v>
      </c>
      <c r="X545" s="267">
        <f>IF(OR(Is_Loading,LEN($A545)=0),"",SWDATA!Q530)</f>
        <v>0</v>
      </c>
      <c r="Y545" s="267">
        <f>IF(OR(Is_Loading,LEN($A545)=0),"",SWDATA!R530)</f>
        <v>0</v>
      </c>
      <c r="Z545" s="266" t="str">
        <f t="shared" si="2068"/>
        <v/>
      </c>
      <c r="AA545" s="266">
        <f>IF(OR(Is_Loading,LEN($A545)=0),"",SWDATA!T530)</f>
        <v>0</v>
      </c>
      <c r="AB545" s="267">
        <f>IF(OR(Is_Loading,LEN($A545)=0),"",SWDATA!U530)</f>
        <v>0</v>
      </c>
      <c r="AC545" s="267">
        <f>IF(OR(Is_Loading,LEN($A545)=0),"",SWDATA!V530)</f>
        <v>0</v>
      </c>
      <c r="AD545" s="266" t="str">
        <f t="shared" si="1983"/>
        <v/>
      </c>
      <c r="AE545" s="266">
        <f>IF(OR(Is_Loading,LEN($A545)=0),"",SWDATA!X530)</f>
        <v>0</v>
      </c>
      <c r="AF545" s="267">
        <f>IF(OR(Is_Loading,LEN($A545)=0),"",SWDATA!Y530)</f>
        <v>0</v>
      </c>
      <c r="AG545" s="267">
        <f>IF(OR(Is_Loading,LEN($A545)=0),"",SWDATA!Z530)</f>
        <v>0</v>
      </c>
      <c r="AH545" s="266" t="str">
        <f t="shared" si="1984"/>
        <v/>
      </c>
      <c r="AI545" s="266">
        <f>IF(OR(Is_Loading,LEN($A545)=0),"",SWDATA!AB530)</f>
        <v>0</v>
      </c>
      <c r="AJ545" s="267">
        <f>IF(OR(Is_Loading,LEN($A545)=0),"",SWDATA!AC530)</f>
        <v>0</v>
      </c>
      <c r="AK545" s="267">
        <f>IF(OR(Is_Loading,LEN($A545)=0),"",SWDATA!AD530)</f>
        <v>0</v>
      </c>
      <c r="AL545" s="266" t="str">
        <f t="shared" si="1985"/>
        <v/>
      </c>
      <c r="AM545" s="266">
        <f>IF(OR(Is_Loading,LEN($A545)=0),"",SWDATA!AF530)</f>
        <v>0</v>
      </c>
      <c r="AN545" s="267">
        <f>IF(OR(Is_Loading,LEN($A545)=0),"",SWDATA!AG530)</f>
        <v>0</v>
      </c>
      <c r="AO545" s="323">
        <f>IF(OR(Is_Loading,LEN($A545)=0),"",SWDATA!AH530)</f>
        <v>0</v>
      </c>
      <c r="AP545" s="320" t="str">
        <f t="shared" si="1986"/>
        <v/>
      </c>
      <c r="AQ545" s="266">
        <f>IF(OR(Is_Loading,LEN($A545)=0),"",SWDATA!AJ530)</f>
        <v>0</v>
      </c>
      <c r="AR545" s="267">
        <f>IF(OR(Is_Loading,LEN($A545)=0),"",SWDATA!AK530)</f>
        <v>0</v>
      </c>
      <c r="AS545" s="267">
        <f>IF(OR(Is_Loading,LEN($A545)=0),"",SWDATA!AL530)</f>
        <v>0</v>
      </c>
      <c r="AT545" s="266" t="str">
        <f t="shared" si="1987"/>
        <v/>
      </c>
      <c r="AU545" s="266">
        <f>IF(OR(Is_Loading,LEN($A545)=0),"",SWDATA!AN530)</f>
        <v>0</v>
      </c>
      <c r="AV545" s="267">
        <f>IF(OR(Is_Loading,LEN($A545)=0),"",SWDATA!AO530)</f>
        <v>0</v>
      </c>
      <c r="AW545" s="267">
        <f>IF(OR(Is_Loading,LEN($A545)=0),"",SWDATA!AP530)</f>
        <v>0</v>
      </c>
      <c r="AX545" s="266" t="str">
        <f t="shared" si="1988"/>
        <v/>
      </c>
      <c r="AY545" s="266">
        <f>IF(OR(Is_Loading,LEN($A545)=0),"",SWDATA!AR530)</f>
        <v>0</v>
      </c>
      <c r="AZ545" s="267">
        <f>IF(OR(Is_Loading,LEN($A545)=0),"",SWDATA!AS530)</f>
        <v>0</v>
      </c>
      <c r="BA545" s="267">
        <f>IF(OR(Is_Loading,LEN($A545)=0),"",SWDATA!AT530)</f>
        <v>0</v>
      </c>
      <c r="BB545" s="266" t="str">
        <f t="shared" si="1989"/>
        <v/>
      </c>
      <c r="BC545" s="266">
        <f>IF(OR(Is_Loading,LEN($A545)=0),"",SWDATA!AV530)</f>
        <v>0</v>
      </c>
      <c r="BD545" s="267">
        <f>IF(OR(Is_Loading,LEN($A545)=0),"",SWDATA!AW530)</f>
        <v>0</v>
      </c>
      <c r="BE545" s="323">
        <f>IF(OR(Is_Loading,LEN($A545)=0),"",SWDATA!AX530)</f>
        <v>0</v>
      </c>
      <c r="BF545" s="320" t="str">
        <f t="shared" si="1990"/>
        <v/>
      </c>
      <c r="BG545" s="11"/>
      <c r="BH545" s="11"/>
      <c r="BI545" s="11"/>
      <c r="BJ545" s="11"/>
      <c r="BK545" s="11"/>
      <c r="BL545" s="11"/>
      <c r="BM545" s="11"/>
      <c r="BN545" s="11"/>
      <c r="BO545" s="11"/>
      <c r="BP545" s="11"/>
      <c r="BQ545" s="11"/>
      <c r="BR545" s="11"/>
      <c r="BS545" s="11"/>
      <c r="BT545" s="11"/>
      <c r="BU545" s="11"/>
      <c r="BV545" s="11"/>
      <c r="BW545" s="11"/>
      <c r="BX545" s="11"/>
      <c r="BY545" s="11"/>
      <c r="BZ545" s="11"/>
      <c r="CA545" s="11"/>
      <c r="CB545" s="11"/>
      <c r="CC545" s="11"/>
      <c r="CD545" s="11"/>
      <c r="CE545" s="11"/>
      <c r="CF545" s="11"/>
      <c r="CG545" s="11"/>
      <c r="CH545" s="11"/>
      <c r="CI545" s="11"/>
      <c r="CJ545" s="11"/>
      <c r="CK545" s="11"/>
      <c r="CL545" s="11"/>
      <c r="CM545" s="11"/>
      <c r="CN545" s="351"/>
      <c r="CO545" s="351"/>
      <c r="CP545" s="351"/>
      <c r="CQ545" s="351"/>
      <c r="CR545" s="351"/>
      <c r="CS545" s="351"/>
      <c r="CT545" s="351"/>
      <c r="CU545" s="351"/>
      <c r="CV545" s="351"/>
      <c r="CW545" s="351"/>
      <c r="CX545" s="351"/>
      <c r="CY545" s="351"/>
      <c r="CZ545" s="351"/>
      <c r="DA545" s="351"/>
      <c r="DB545" s="351"/>
      <c r="DC545" s="351"/>
      <c r="DD545" s="351"/>
      <c r="DE545" s="351"/>
      <c r="DF545" s="351"/>
      <c r="DG545" s="351"/>
      <c r="DH545" s="351"/>
      <c r="DI545" s="351"/>
      <c r="DJ545" s="351"/>
      <c r="DK545" s="351"/>
      <c r="DL545" s="351"/>
      <c r="DM545" s="351"/>
      <c r="DN545" s="351"/>
      <c r="DS545" s="372"/>
      <c r="DT545" s="374"/>
      <c r="DU545" s="375"/>
      <c r="DV545" s="375"/>
      <c r="DW545" s="375"/>
      <c r="DX545" s="375">
        <v>1</v>
      </c>
      <c r="DY545" s="375">
        <f t="shared" si="2032"/>
        <v>0</v>
      </c>
      <c r="DZ545" s="375">
        <f t="shared" si="2033"/>
        <v>0</v>
      </c>
      <c r="EA545" s="375">
        <f t="shared" si="2034"/>
        <v>1</v>
      </c>
      <c r="EB545" s="375">
        <f t="shared" si="2035"/>
        <v>0</v>
      </c>
      <c r="EC545" s="375">
        <f t="shared" si="2036"/>
        <v>0</v>
      </c>
      <c r="ED545" s="375">
        <f t="shared" si="2037"/>
        <v>1</v>
      </c>
      <c r="EE545" s="375">
        <f t="shared" si="2038"/>
        <v>0</v>
      </c>
      <c r="EF545" s="375">
        <f t="shared" si="2039"/>
        <v>0</v>
      </c>
      <c r="EG545" s="375">
        <f t="shared" si="2040"/>
        <v>1</v>
      </c>
      <c r="EH545" s="375">
        <f t="shared" si="2041"/>
        <v>0</v>
      </c>
      <c r="EI545" s="375">
        <f t="shared" si="2042"/>
        <v>0</v>
      </c>
      <c r="EJ545" s="375">
        <f t="shared" si="2043"/>
        <v>1</v>
      </c>
      <c r="EK545" s="375">
        <f t="shared" si="2044"/>
        <v>0</v>
      </c>
      <c r="EL545" s="375">
        <f t="shared" si="2045"/>
        <v>0</v>
      </c>
      <c r="EM545" s="375">
        <f t="shared" si="2046"/>
        <v>1</v>
      </c>
      <c r="EN545" s="375">
        <f t="shared" si="2047"/>
        <v>0</v>
      </c>
      <c r="EO545" s="375">
        <f t="shared" si="2048"/>
        <v>0</v>
      </c>
      <c r="EP545" s="375">
        <f t="shared" si="2049"/>
        <v>1</v>
      </c>
      <c r="EQ545" s="375">
        <f t="shared" si="2050"/>
        <v>0</v>
      </c>
      <c r="ER545" s="375">
        <f t="shared" si="2051"/>
        <v>0</v>
      </c>
      <c r="ES545" s="375">
        <f t="shared" si="2052"/>
        <v>1</v>
      </c>
      <c r="ET545" s="375">
        <f t="shared" si="2053"/>
        <v>0</v>
      </c>
      <c r="EU545" s="375">
        <f t="shared" si="2054"/>
        <v>0</v>
      </c>
      <c r="EV545" s="375">
        <f t="shared" si="2055"/>
        <v>1</v>
      </c>
      <c r="EW545" s="375">
        <f t="shared" si="2056"/>
        <v>0</v>
      </c>
      <c r="EX545" s="375">
        <f t="shared" si="2057"/>
        <v>0</v>
      </c>
      <c r="EY545" s="375">
        <f t="shared" si="2058"/>
        <v>1</v>
      </c>
      <c r="EZ545" s="375">
        <f t="shared" si="2059"/>
        <v>0</v>
      </c>
      <c r="FA545" s="375">
        <f t="shared" si="2060"/>
        <v>0</v>
      </c>
      <c r="FB545" s="375">
        <f t="shared" si="2061"/>
        <v>1</v>
      </c>
      <c r="FC545" s="375">
        <f t="shared" si="2062"/>
        <v>0</v>
      </c>
      <c r="FD545" s="375">
        <f t="shared" si="2063"/>
        <v>0</v>
      </c>
      <c r="FE545" s="376"/>
      <c r="FF545" s="372"/>
      <c r="FG545" s="372"/>
      <c r="FH545" s="372"/>
      <c r="FI545" s="372"/>
      <c r="FJ545" s="372"/>
      <c r="FK545" s="372"/>
      <c r="FL545" s="372"/>
      <c r="FM545" s="372"/>
      <c r="FN545" s="372"/>
      <c r="FO545" s="372"/>
      <c r="FP545" s="372"/>
      <c r="FQ545" s="372"/>
      <c r="FR545" s="372"/>
      <c r="FS545" s="372"/>
      <c r="FT545" s="372"/>
      <c r="FU545" s="372"/>
      <c r="FV545" s="372"/>
      <c r="FW545" s="372"/>
      <c r="FX545" s="372"/>
      <c r="FY545" s="372"/>
      <c r="FZ545" s="372"/>
      <c r="GA545" s="372"/>
      <c r="GB545" s="372"/>
      <c r="GC545" s="372"/>
      <c r="GD545" s="372"/>
      <c r="GE545" s="372"/>
      <c r="GF545" s="372"/>
      <c r="GG545" s="372"/>
      <c r="GH545" s="372"/>
      <c r="GI545" s="372"/>
      <c r="GJ545" s="372"/>
      <c r="GK545" s="372"/>
      <c r="GL545" s="372"/>
      <c r="GM545" s="372"/>
      <c r="GN545" s="372"/>
      <c r="GO545" s="372"/>
      <c r="GP545" s="372"/>
      <c r="GQ545" s="372"/>
      <c r="GR545" s="372"/>
      <c r="GS545" s="372"/>
      <c r="GT545" s="372"/>
      <c r="GU545" s="372"/>
      <c r="GV545" s="372"/>
      <c r="GW545" s="372"/>
      <c r="GX545" s="372"/>
      <c r="GY545" s="372"/>
      <c r="GZ545" s="372"/>
      <c r="HA545" s="372"/>
      <c r="HB545" s="372"/>
      <c r="HC545" s="372"/>
    </row>
    <row r="546" spans="1:211" s="373" customFormat="1" ht="15" hidden="1" customHeight="1" outlineLevel="1" x14ac:dyDescent="0.2">
      <c r="A546" s="366">
        <f>SWDATA!O531</f>
        <v>0</v>
      </c>
      <c r="B546" s="366">
        <f>SWDATA!M531</f>
        <v>0</v>
      </c>
      <c r="C546" s="351">
        <f>IF(AND(SWDATA!M531=1,SWDATA!Q531="promotions"),SWDATA!P531,0)</f>
        <v>0</v>
      </c>
      <c r="D546" s="367">
        <f>ROW(SWDATA!M531)</f>
        <v>531</v>
      </c>
      <c r="E546" s="368">
        <f t="shared" si="2067"/>
        <v>0</v>
      </c>
      <c r="F546" s="369">
        <f t="shared" si="1978"/>
        <v>1</v>
      </c>
      <c r="G546" s="366" t="str">
        <f t="shared" si="1979"/>
        <v/>
      </c>
      <c r="H546" s="370"/>
      <c r="J546" s="238">
        <f t="shared" si="1980"/>
        <v>0</v>
      </c>
      <c r="K546" s="239" t="str">
        <f t="shared" si="1981"/>
        <v/>
      </c>
      <c r="L546" s="342"/>
      <c r="M546" s="345"/>
      <c r="N546" s="340" t="str">
        <f>IF(LEN(SWDATA!F531)=0,"",N545)</f>
        <v/>
      </c>
      <c r="O546" s="296" t="str">
        <f>IF(LEN(SWDATA!G531)=0,"",O545)</f>
        <v/>
      </c>
      <c r="P546" s="297" t="str">
        <f>IF(LEN(SWDATA!C531)=0,"",SWDATA!C531)</f>
        <v/>
      </c>
      <c r="Q546" s="312" t="str">
        <f t="shared" si="1982"/>
        <v/>
      </c>
      <c r="R546" s="223" t="s">
        <v>261</v>
      </c>
      <c r="S546" s="224" t="s">
        <v>485</v>
      </c>
      <c r="T546" s="224"/>
      <c r="U546" s="264" t="s">
        <v>609</v>
      </c>
      <c r="V546" s="205" t="s">
        <v>221</v>
      </c>
      <c r="W546" s="266">
        <f>IF(OR(Is_Loading,LEN($A546)=0),"",SWDATA!P531)</f>
        <v>0</v>
      </c>
      <c r="X546" s="267">
        <f>IF(OR(Is_Loading,LEN($A546)=0),"",SWDATA!Q531)</f>
        <v>0</v>
      </c>
      <c r="Y546" s="267">
        <f>IF(OR(Is_Loading,LEN($A546)=0),"",SWDATA!R531)</f>
        <v>0</v>
      </c>
      <c r="Z546" s="266" t="str">
        <f t="shared" si="2068"/>
        <v/>
      </c>
      <c r="AA546" s="266">
        <f>IF(OR(Is_Loading,LEN($A546)=0),"",SWDATA!T531)</f>
        <v>0</v>
      </c>
      <c r="AB546" s="267">
        <f>IF(OR(Is_Loading,LEN($A546)=0),"",SWDATA!U531)</f>
        <v>0</v>
      </c>
      <c r="AC546" s="267">
        <f>IF(OR(Is_Loading,LEN($A546)=0),"",SWDATA!V531)</f>
        <v>0</v>
      </c>
      <c r="AD546" s="266" t="str">
        <f t="shared" si="1983"/>
        <v/>
      </c>
      <c r="AE546" s="266">
        <f>IF(OR(Is_Loading,LEN($A546)=0),"",SWDATA!X531)</f>
        <v>0</v>
      </c>
      <c r="AF546" s="267">
        <f>IF(OR(Is_Loading,LEN($A546)=0),"",SWDATA!Y531)</f>
        <v>0</v>
      </c>
      <c r="AG546" s="267">
        <f>IF(OR(Is_Loading,LEN($A546)=0),"",SWDATA!Z531)</f>
        <v>0</v>
      </c>
      <c r="AH546" s="266" t="str">
        <f t="shared" si="1984"/>
        <v/>
      </c>
      <c r="AI546" s="266">
        <f>IF(OR(Is_Loading,LEN($A546)=0),"",SWDATA!AB531)</f>
        <v>0</v>
      </c>
      <c r="AJ546" s="267">
        <f>IF(OR(Is_Loading,LEN($A546)=0),"",SWDATA!AC531)</f>
        <v>0</v>
      </c>
      <c r="AK546" s="267">
        <f>IF(OR(Is_Loading,LEN($A546)=0),"",SWDATA!AD531)</f>
        <v>0</v>
      </c>
      <c r="AL546" s="266" t="str">
        <f t="shared" si="1985"/>
        <v/>
      </c>
      <c r="AM546" s="266">
        <f>IF(OR(Is_Loading,LEN($A546)=0),"",SWDATA!AF531)</f>
        <v>0</v>
      </c>
      <c r="AN546" s="267">
        <f>IF(OR(Is_Loading,LEN($A546)=0),"",SWDATA!AG531)</f>
        <v>0</v>
      </c>
      <c r="AO546" s="323">
        <f>IF(OR(Is_Loading,LEN($A546)=0),"",SWDATA!AH531)</f>
        <v>0</v>
      </c>
      <c r="AP546" s="320" t="str">
        <f t="shared" si="1986"/>
        <v/>
      </c>
      <c r="AQ546" s="266">
        <f>IF(OR(Is_Loading,LEN($A546)=0),"",SWDATA!AJ531)</f>
        <v>0</v>
      </c>
      <c r="AR546" s="267">
        <f>IF(OR(Is_Loading,LEN($A546)=0),"",SWDATA!AK531)</f>
        <v>0</v>
      </c>
      <c r="AS546" s="267">
        <f>IF(OR(Is_Loading,LEN($A546)=0),"",SWDATA!AL531)</f>
        <v>0</v>
      </c>
      <c r="AT546" s="266" t="str">
        <f t="shared" si="1987"/>
        <v/>
      </c>
      <c r="AU546" s="266">
        <f>IF(OR(Is_Loading,LEN($A546)=0),"",SWDATA!AN531)</f>
        <v>0</v>
      </c>
      <c r="AV546" s="267">
        <f>IF(OR(Is_Loading,LEN($A546)=0),"",SWDATA!AO531)</f>
        <v>0</v>
      </c>
      <c r="AW546" s="267">
        <f>IF(OR(Is_Loading,LEN($A546)=0),"",SWDATA!AP531)</f>
        <v>0</v>
      </c>
      <c r="AX546" s="266" t="str">
        <f t="shared" si="1988"/>
        <v/>
      </c>
      <c r="AY546" s="266">
        <f>IF(OR(Is_Loading,LEN($A546)=0),"",SWDATA!AR531)</f>
        <v>0</v>
      </c>
      <c r="AZ546" s="267">
        <f>IF(OR(Is_Loading,LEN($A546)=0),"",SWDATA!AS531)</f>
        <v>0</v>
      </c>
      <c r="BA546" s="267">
        <f>IF(OR(Is_Loading,LEN($A546)=0),"",SWDATA!AT531)</f>
        <v>0</v>
      </c>
      <c r="BB546" s="266" t="str">
        <f t="shared" si="1989"/>
        <v/>
      </c>
      <c r="BC546" s="266">
        <f>IF(OR(Is_Loading,LEN($A546)=0),"",SWDATA!AV531)</f>
        <v>0</v>
      </c>
      <c r="BD546" s="267">
        <f>IF(OR(Is_Loading,LEN($A546)=0),"",SWDATA!AW531)</f>
        <v>0</v>
      </c>
      <c r="BE546" s="323">
        <f>IF(OR(Is_Loading,LEN($A546)=0),"",SWDATA!AX531)</f>
        <v>0</v>
      </c>
      <c r="BF546" s="320" t="str">
        <f t="shared" si="1990"/>
        <v/>
      </c>
      <c r="BG546" s="11"/>
      <c r="BH546" s="11"/>
      <c r="BI546" s="11"/>
      <c r="BJ546" s="11"/>
      <c r="BK546" s="11"/>
      <c r="BL546" s="11"/>
      <c r="BM546" s="11"/>
      <c r="BN546" s="11"/>
      <c r="BO546" s="11"/>
      <c r="BP546" s="11"/>
      <c r="BQ546" s="11"/>
      <c r="BR546" s="11"/>
      <c r="BS546" s="11"/>
      <c r="BT546" s="11"/>
      <c r="BU546" s="11"/>
      <c r="BV546" s="11"/>
      <c r="BW546" s="11"/>
      <c r="BX546" s="11"/>
      <c r="BY546" s="11"/>
      <c r="BZ546" s="11"/>
      <c r="CA546" s="11"/>
      <c r="CB546" s="11"/>
      <c r="CC546" s="11"/>
      <c r="CD546" s="11"/>
      <c r="CE546" s="11"/>
      <c r="CF546" s="11"/>
      <c r="CG546" s="11"/>
      <c r="CH546" s="11"/>
      <c r="CI546" s="11"/>
      <c r="CJ546" s="11"/>
      <c r="CK546" s="11"/>
      <c r="CL546" s="11"/>
      <c r="CM546" s="11"/>
      <c r="CN546" s="351"/>
      <c r="CO546" s="351"/>
      <c r="CP546" s="351"/>
      <c r="CQ546" s="351"/>
      <c r="CR546" s="351"/>
      <c r="CS546" s="351"/>
      <c r="CT546" s="351"/>
      <c r="CU546" s="351"/>
      <c r="CV546" s="351"/>
      <c r="CW546" s="351"/>
      <c r="CX546" s="351"/>
      <c r="CY546" s="351"/>
      <c r="CZ546" s="351"/>
      <c r="DA546" s="351"/>
      <c r="DB546" s="351"/>
      <c r="DC546" s="351"/>
      <c r="DD546" s="351"/>
      <c r="DE546" s="351"/>
      <c r="DF546" s="351"/>
      <c r="DG546" s="351"/>
      <c r="DH546" s="351"/>
      <c r="DI546" s="351"/>
      <c r="DJ546" s="351"/>
      <c r="DK546" s="351"/>
      <c r="DL546" s="351"/>
      <c r="DM546" s="351"/>
      <c r="DN546" s="351"/>
      <c r="DS546" s="372"/>
      <c r="DT546" s="374"/>
      <c r="DU546" s="375"/>
      <c r="DV546" s="375"/>
      <c r="DW546" s="375"/>
      <c r="DX546" s="375">
        <v>1</v>
      </c>
      <c r="DY546" s="375">
        <f t="shared" si="2032"/>
        <v>0</v>
      </c>
      <c r="DZ546" s="375">
        <f t="shared" si="2033"/>
        <v>0</v>
      </c>
      <c r="EA546" s="375">
        <f t="shared" si="2034"/>
        <v>1</v>
      </c>
      <c r="EB546" s="375">
        <f t="shared" si="2035"/>
        <v>0</v>
      </c>
      <c r="EC546" s="375">
        <f t="shared" si="2036"/>
        <v>0</v>
      </c>
      <c r="ED546" s="375">
        <f t="shared" si="2037"/>
        <v>1</v>
      </c>
      <c r="EE546" s="375">
        <f t="shared" si="2038"/>
        <v>0</v>
      </c>
      <c r="EF546" s="375">
        <f t="shared" si="2039"/>
        <v>0</v>
      </c>
      <c r="EG546" s="375">
        <f t="shared" si="2040"/>
        <v>1</v>
      </c>
      <c r="EH546" s="375">
        <f t="shared" si="2041"/>
        <v>0</v>
      </c>
      <c r="EI546" s="375">
        <f t="shared" si="2042"/>
        <v>0</v>
      </c>
      <c r="EJ546" s="375">
        <f t="shared" si="2043"/>
        <v>1</v>
      </c>
      <c r="EK546" s="375">
        <f t="shared" si="2044"/>
        <v>0</v>
      </c>
      <c r="EL546" s="375">
        <f t="shared" si="2045"/>
        <v>0</v>
      </c>
      <c r="EM546" s="375">
        <f t="shared" si="2046"/>
        <v>1</v>
      </c>
      <c r="EN546" s="375">
        <f t="shared" si="2047"/>
        <v>0</v>
      </c>
      <c r="EO546" s="375">
        <f t="shared" si="2048"/>
        <v>0</v>
      </c>
      <c r="EP546" s="375">
        <f t="shared" si="2049"/>
        <v>1</v>
      </c>
      <c r="EQ546" s="375">
        <f t="shared" si="2050"/>
        <v>0</v>
      </c>
      <c r="ER546" s="375">
        <f t="shared" si="2051"/>
        <v>0</v>
      </c>
      <c r="ES546" s="375">
        <f t="shared" si="2052"/>
        <v>1</v>
      </c>
      <c r="ET546" s="375">
        <f t="shared" si="2053"/>
        <v>0</v>
      </c>
      <c r="EU546" s="375">
        <f t="shared" si="2054"/>
        <v>0</v>
      </c>
      <c r="EV546" s="375">
        <f t="shared" si="2055"/>
        <v>1</v>
      </c>
      <c r="EW546" s="375">
        <f t="shared" si="2056"/>
        <v>0</v>
      </c>
      <c r="EX546" s="375">
        <f t="shared" si="2057"/>
        <v>0</v>
      </c>
      <c r="EY546" s="375">
        <f t="shared" si="2058"/>
        <v>1</v>
      </c>
      <c r="EZ546" s="375">
        <f t="shared" si="2059"/>
        <v>0</v>
      </c>
      <c r="FA546" s="375">
        <f t="shared" si="2060"/>
        <v>0</v>
      </c>
      <c r="FB546" s="375">
        <f t="shared" si="2061"/>
        <v>1</v>
      </c>
      <c r="FC546" s="375">
        <f t="shared" si="2062"/>
        <v>0</v>
      </c>
      <c r="FD546" s="375">
        <f t="shared" si="2063"/>
        <v>0</v>
      </c>
      <c r="FE546" s="376"/>
      <c r="FF546" s="372"/>
      <c r="FG546" s="372"/>
      <c r="FH546" s="372"/>
      <c r="FI546" s="372"/>
      <c r="FJ546" s="372"/>
      <c r="FK546" s="372"/>
      <c r="FL546" s="372"/>
      <c r="FM546" s="372"/>
      <c r="FN546" s="372"/>
      <c r="FO546" s="372"/>
      <c r="FP546" s="372"/>
      <c r="FQ546" s="372"/>
      <c r="FR546" s="372"/>
      <c r="FS546" s="372"/>
      <c r="FT546" s="372"/>
      <c r="FU546" s="372"/>
      <c r="FV546" s="372"/>
      <c r="FW546" s="372"/>
      <c r="FX546" s="372"/>
      <c r="FY546" s="372"/>
      <c r="FZ546" s="372"/>
      <c r="GA546" s="372"/>
      <c r="GB546" s="372"/>
      <c r="GC546" s="372"/>
      <c r="GD546" s="372"/>
      <c r="GE546" s="372"/>
      <c r="GF546" s="372"/>
      <c r="GG546" s="372"/>
      <c r="GH546" s="372"/>
      <c r="GI546" s="372"/>
      <c r="GJ546" s="372"/>
      <c r="GK546" s="372"/>
      <c r="GL546" s="372"/>
      <c r="GM546" s="372"/>
      <c r="GN546" s="372"/>
      <c r="GO546" s="372"/>
      <c r="GP546" s="372"/>
      <c r="GQ546" s="372"/>
      <c r="GR546" s="372"/>
      <c r="GS546" s="372"/>
      <c r="GT546" s="372"/>
      <c r="GU546" s="372"/>
      <c r="GV546" s="372"/>
      <c r="GW546" s="372"/>
      <c r="GX546" s="372"/>
      <c r="GY546" s="372"/>
      <c r="GZ546" s="372"/>
      <c r="HA546" s="372"/>
      <c r="HB546" s="372"/>
      <c r="HC546" s="372"/>
    </row>
    <row r="547" spans="1:211" s="373" customFormat="1" ht="15" hidden="1" customHeight="1" outlineLevel="1" x14ac:dyDescent="0.2">
      <c r="A547" s="366">
        <f>SWDATA!O532</f>
        <v>0</v>
      </c>
      <c r="B547" s="366">
        <f>SWDATA!M532</f>
        <v>0</v>
      </c>
      <c r="C547" s="351">
        <f>IF(AND(SWDATA!M532=1,SWDATA!Q532="promotions"),SWDATA!P532,0)</f>
        <v>0</v>
      </c>
      <c r="D547" s="371">
        <f>ROW(SWDATA!M532)</f>
        <v>532</v>
      </c>
      <c r="E547" s="368">
        <f ca="1">IF(AND(B547=1,UPPER(HLOOKUP(D547,'Metrics &amp; Attributes View'!$13:$31,19,0))&lt;&gt;"SBOM"),1,0)</f>
        <v>0</v>
      </c>
      <c r="F547" s="369">
        <f t="shared" si="1978"/>
        <v>1</v>
      </c>
      <c r="G547" s="366" t="str">
        <f t="shared" si="1979"/>
        <v/>
      </c>
      <c r="H547" s="370"/>
      <c r="J547" s="238">
        <f t="shared" si="1980"/>
        <v>0</v>
      </c>
      <c r="K547" s="239" t="str">
        <f t="shared" si="1981"/>
        <v/>
      </c>
      <c r="L547" s="342"/>
      <c r="M547" s="345"/>
      <c r="N547" s="340" t="str">
        <f>IF(LEN(SWDATA!F532)=0,"",N546)</f>
        <v/>
      </c>
      <c r="O547" s="296" t="str">
        <f>IF(LEN(SWDATA!G532)=0,"",O546)</f>
        <v/>
      </c>
      <c r="P547" s="297" t="str">
        <f>IF(LEN(SWDATA!C532)=0,"",SWDATA!C532)</f>
        <v/>
      </c>
      <c r="Q547" s="312" t="str">
        <f t="shared" si="1982"/>
        <v/>
      </c>
      <c r="R547" s="223" t="s">
        <v>262</v>
      </c>
      <c r="S547" s="224"/>
      <c r="T547" s="224"/>
      <c r="U547" s="264" t="s">
        <v>627</v>
      </c>
      <c r="V547" s="205" t="s">
        <v>221</v>
      </c>
      <c r="W547" s="266">
        <f>IF(OR(Is_Loading,LEN($A547)=0),"",SWDATA!P532)</f>
        <v>0</v>
      </c>
      <c r="X547" s="267">
        <f>IF(OR(Is_Loading,LEN($A547)=0),"",SWDATA!Q532)</f>
        <v>0</v>
      </c>
      <c r="Y547" s="267">
        <f>IF(OR(Is_Loading,LEN($A547)=0),"",SWDATA!R532)</f>
        <v>0</v>
      </c>
      <c r="Z547" s="266" t="str">
        <f t="shared" si="2068"/>
        <v/>
      </c>
      <c r="AA547" s="266">
        <f>IF(OR(Is_Loading,LEN($A547)=0),"",SWDATA!T532)</f>
        <v>0</v>
      </c>
      <c r="AB547" s="267">
        <f>IF(OR(Is_Loading,LEN($A547)=0),"",SWDATA!U532)</f>
        <v>0</v>
      </c>
      <c r="AC547" s="267">
        <f>IF(OR(Is_Loading,LEN($A547)=0),"",SWDATA!V532)</f>
        <v>0</v>
      </c>
      <c r="AD547" s="266" t="str">
        <f t="shared" si="1983"/>
        <v/>
      </c>
      <c r="AE547" s="266">
        <f>IF(OR(Is_Loading,LEN($A547)=0),"",SWDATA!X532)</f>
        <v>0</v>
      </c>
      <c r="AF547" s="267">
        <f>IF(OR(Is_Loading,LEN($A547)=0),"",SWDATA!Y532)</f>
        <v>0</v>
      </c>
      <c r="AG547" s="267">
        <f>IF(OR(Is_Loading,LEN($A547)=0),"",SWDATA!Z532)</f>
        <v>0</v>
      </c>
      <c r="AH547" s="266" t="str">
        <f t="shared" si="1984"/>
        <v/>
      </c>
      <c r="AI547" s="266">
        <f>IF(OR(Is_Loading,LEN($A547)=0),"",SWDATA!AB532)</f>
        <v>0</v>
      </c>
      <c r="AJ547" s="267">
        <f>IF(OR(Is_Loading,LEN($A547)=0),"",SWDATA!AC532)</f>
        <v>0</v>
      </c>
      <c r="AK547" s="267">
        <f>IF(OR(Is_Loading,LEN($A547)=0),"",SWDATA!AD532)</f>
        <v>0</v>
      </c>
      <c r="AL547" s="266" t="str">
        <f t="shared" si="1985"/>
        <v/>
      </c>
      <c r="AM547" s="266">
        <f>IF(OR(Is_Loading,LEN($A547)=0),"",SWDATA!AF532)</f>
        <v>0</v>
      </c>
      <c r="AN547" s="267">
        <f>IF(OR(Is_Loading,LEN($A547)=0),"",SWDATA!AG532)</f>
        <v>0</v>
      </c>
      <c r="AO547" s="323">
        <f>IF(OR(Is_Loading,LEN($A547)=0),"",SWDATA!AH532)</f>
        <v>0</v>
      </c>
      <c r="AP547" s="320" t="str">
        <f t="shared" si="1986"/>
        <v/>
      </c>
      <c r="AQ547" s="266">
        <f>IF(OR(Is_Loading,LEN($A547)=0),"",SWDATA!AJ532)</f>
        <v>0</v>
      </c>
      <c r="AR547" s="267">
        <f>IF(OR(Is_Loading,LEN($A547)=0),"",SWDATA!AK532)</f>
        <v>0</v>
      </c>
      <c r="AS547" s="267">
        <f>IF(OR(Is_Loading,LEN($A547)=0),"",SWDATA!AL532)</f>
        <v>0</v>
      </c>
      <c r="AT547" s="266" t="str">
        <f t="shared" si="1987"/>
        <v/>
      </c>
      <c r="AU547" s="266">
        <f>IF(OR(Is_Loading,LEN($A547)=0),"",SWDATA!AN532)</f>
        <v>0</v>
      </c>
      <c r="AV547" s="267">
        <f>IF(OR(Is_Loading,LEN($A547)=0),"",SWDATA!AO532)</f>
        <v>0</v>
      </c>
      <c r="AW547" s="267">
        <f>IF(OR(Is_Loading,LEN($A547)=0),"",SWDATA!AP532)</f>
        <v>0</v>
      </c>
      <c r="AX547" s="266" t="str">
        <f t="shared" si="1988"/>
        <v/>
      </c>
      <c r="AY547" s="266">
        <f>IF(OR(Is_Loading,LEN($A547)=0),"",SWDATA!AR532)</f>
        <v>0</v>
      </c>
      <c r="AZ547" s="267">
        <f>IF(OR(Is_Loading,LEN($A547)=0),"",SWDATA!AS532)</f>
        <v>0</v>
      </c>
      <c r="BA547" s="267">
        <f>IF(OR(Is_Loading,LEN($A547)=0),"",SWDATA!AT532)</f>
        <v>0</v>
      </c>
      <c r="BB547" s="266" t="str">
        <f t="shared" si="1989"/>
        <v/>
      </c>
      <c r="BC547" s="266">
        <f>IF(OR(Is_Loading,LEN($A547)=0),"",SWDATA!AV532)</f>
        <v>0</v>
      </c>
      <c r="BD547" s="267">
        <f>IF(OR(Is_Loading,LEN($A547)=0),"",SWDATA!AW532)</f>
        <v>0</v>
      </c>
      <c r="BE547" s="323">
        <f>IF(OR(Is_Loading,LEN($A547)=0),"",SWDATA!AX532)</f>
        <v>0</v>
      </c>
      <c r="BF547" s="332" t="str">
        <f t="shared" si="1990"/>
        <v/>
      </c>
      <c r="BG547" s="11"/>
      <c r="BH547" s="11"/>
      <c r="BI547" s="11"/>
      <c r="BJ547" s="11"/>
      <c r="BK547" s="11"/>
      <c r="BL547" s="11"/>
      <c r="BM547" s="11"/>
      <c r="BN547" s="11"/>
      <c r="BO547" s="11"/>
      <c r="BP547" s="11"/>
      <c r="BQ547" s="11"/>
      <c r="BR547" s="11"/>
      <c r="BS547" s="11"/>
      <c r="BT547" s="11"/>
      <c r="BU547" s="11"/>
      <c r="BV547" s="11"/>
      <c r="BW547" s="11"/>
      <c r="BX547" s="11"/>
      <c r="BY547" s="11"/>
      <c r="BZ547" s="11"/>
      <c r="CA547" s="11"/>
      <c r="CB547" s="11"/>
      <c r="CC547" s="11"/>
      <c r="CD547" s="11"/>
      <c r="CE547" s="11"/>
      <c r="CF547" s="11"/>
      <c r="CG547" s="11"/>
      <c r="CH547" s="11"/>
      <c r="CI547" s="11"/>
      <c r="CJ547" s="11"/>
      <c r="CK547" s="11"/>
      <c r="CL547" s="11"/>
      <c r="CM547" s="11"/>
      <c r="CN547" s="351"/>
      <c r="CO547" s="351"/>
      <c r="CP547" s="351"/>
      <c r="CQ547" s="351"/>
      <c r="CR547" s="351"/>
      <c r="CS547" s="351"/>
      <c r="CT547" s="351"/>
      <c r="CU547" s="351"/>
      <c r="CV547" s="351"/>
      <c r="CW547" s="351"/>
      <c r="CX547" s="351"/>
      <c r="CY547" s="351"/>
      <c r="CZ547" s="351"/>
      <c r="DA547" s="351"/>
      <c r="DB547" s="351"/>
      <c r="DC547" s="351"/>
      <c r="DD547" s="351"/>
      <c r="DE547" s="351"/>
      <c r="DF547" s="351"/>
      <c r="DG547" s="351"/>
      <c r="DH547" s="351"/>
      <c r="DI547" s="351"/>
      <c r="DJ547" s="351"/>
      <c r="DK547" s="351"/>
      <c r="DL547" s="351"/>
      <c r="DM547" s="351"/>
      <c r="DN547" s="351"/>
      <c r="DS547" s="372"/>
      <c r="DT547" s="374"/>
      <c r="DU547" s="375"/>
      <c r="DV547" s="375"/>
      <c r="DW547" s="375"/>
      <c r="DX547" s="375">
        <v>1</v>
      </c>
      <c r="DY547" s="375">
        <f t="shared" si="2032"/>
        <v>0</v>
      </c>
      <c r="DZ547" s="375">
        <f t="shared" si="2033"/>
        <v>0</v>
      </c>
      <c r="EA547" s="375">
        <f t="shared" si="2034"/>
        <v>1</v>
      </c>
      <c r="EB547" s="375">
        <f t="shared" si="2035"/>
        <v>0</v>
      </c>
      <c r="EC547" s="375">
        <f t="shared" si="2036"/>
        <v>0</v>
      </c>
      <c r="ED547" s="375">
        <f t="shared" si="2037"/>
        <v>1</v>
      </c>
      <c r="EE547" s="375">
        <f t="shared" si="2038"/>
        <v>0</v>
      </c>
      <c r="EF547" s="375">
        <f t="shared" si="2039"/>
        <v>0</v>
      </c>
      <c r="EG547" s="375">
        <f t="shared" si="2040"/>
        <v>1</v>
      </c>
      <c r="EH547" s="375">
        <f t="shared" si="2041"/>
        <v>0</v>
      </c>
      <c r="EI547" s="375">
        <f t="shared" si="2042"/>
        <v>0</v>
      </c>
      <c r="EJ547" s="375">
        <f t="shared" si="2043"/>
        <v>1</v>
      </c>
      <c r="EK547" s="375">
        <f t="shared" si="2044"/>
        <v>0</v>
      </c>
      <c r="EL547" s="375">
        <f t="shared" si="2045"/>
        <v>0</v>
      </c>
      <c r="EM547" s="375">
        <f t="shared" si="2046"/>
        <v>1</v>
      </c>
      <c r="EN547" s="375">
        <f t="shared" si="2047"/>
        <v>0</v>
      </c>
      <c r="EO547" s="375">
        <f t="shared" si="2048"/>
        <v>0</v>
      </c>
      <c r="EP547" s="375">
        <f t="shared" si="2049"/>
        <v>1</v>
      </c>
      <c r="EQ547" s="375">
        <f t="shared" si="2050"/>
        <v>0</v>
      </c>
      <c r="ER547" s="375">
        <f t="shared" si="2051"/>
        <v>0</v>
      </c>
      <c r="ES547" s="375">
        <f t="shared" si="2052"/>
        <v>1</v>
      </c>
      <c r="ET547" s="375">
        <f t="shared" si="2053"/>
        <v>0</v>
      </c>
      <c r="EU547" s="375">
        <f t="shared" si="2054"/>
        <v>0</v>
      </c>
      <c r="EV547" s="375">
        <f t="shared" si="2055"/>
        <v>1</v>
      </c>
      <c r="EW547" s="375">
        <f t="shared" si="2056"/>
        <v>0</v>
      </c>
      <c r="EX547" s="375">
        <f t="shared" si="2057"/>
        <v>0</v>
      </c>
      <c r="EY547" s="375">
        <f t="shared" si="2058"/>
        <v>1</v>
      </c>
      <c r="EZ547" s="375">
        <f t="shared" si="2059"/>
        <v>0</v>
      </c>
      <c r="FA547" s="375">
        <f t="shared" si="2060"/>
        <v>0</v>
      </c>
      <c r="FB547" s="375">
        <f t="shared" si="2061"/>
        <v>1</v>
      </c>
      <c r="FC547" s="375">
        <f t="shared" si="2062"/>
        <v>0</v>
      </c>
      <c r="FD547" s="375">
        <f t="shared" si="2063"/>
        <v>0</v>
      </c>
      <c r="FE547" s="376"/>
      <c r="FF547" s="372"/>
      <c r="FG547" s="372"/>
      <c r="FH547" s="372"/>
      <c r="FI547" s="372"/>
      <c r="FJ547" s="372"/>
      <c r="FK547" s="372"/>
      <c r="FL547" s="372"/>
      <c r="FM547" s="372"/>
      <c r="FN547" s="372"/>
      <c r="FO547" s="372"/>
      <c r="FP547" s="372"/>
      <c r="FQ547" s="372"/>
      <c r="FR547" s="372"/>
      <c r="FS547" s="372"/>
      <c r="FT547" s="372"/>
      <c r="FU547" s="372"/>
      <c r="FV547" s="372"/>
      <c r="FW547" s="372"/>
      <c r="FX547" s="372"/>
      <c r="FY547" s="372"/>
      <c r="FZ547" s="372"/>
      <c r="GA547" s="372"/>
      <c r="GB547" s="372"/>
      <c r="GC547" s="372"/>
      <c r="GD547" s="372"/>
      <c r="GE547" s="372"/>
      <c r="GF547" s="372"/>
      <c r="GG547" s="372"/>
      <c r="GH547" s="372"/>
      <c r="GI547" s="372"/>
      <c r="GJ547" s="372"/>
      <c r="GK547" s="372"/>
      <c r="GL547" s="372"/>
      <c r="GM547" s="372"/>
      <c r="GN547" s="372"/>
      <c r="GO547" s="372"/>
      <c r="GP547" s="372"/>
      <c r="GQ547" s="372"/>
      <c r="GR547" s="372"/>
      <c r="GS547" s="372"/>
      <c r="GT547" s="372"/>
      <c r="GU547" s="372"/>
      <c r="GV547" s="372"/>
      <c r="GW547" s="372"/>
      <c r="GX547" s="372"/>
      <c r="GY547" s="372"/>
      <c r="GZ547" s="372"/>
      <c r="HA547" s="372"/>
      <c r="HB547" s="372"/>
      <c r="HC547" s="372"/>
    </row>
    <row r="548" spans="1:211" s="373" customFormat="1" ht="15" customHeight="1" collapsed="1" thickTop="1" x14ac:dyDescent="0.2">
      <c r="A548" s="192">
        <f>SWDATA!O533</f>
        <v>0</v>
      </c>
      <c r="B548" s="192">
        <f>SWDATA!M533</f>
        <v>0</v>
      </c>
      <c r="C548" s="201">
        <f>IF(AND(SWDATA!M533=1,SWDATA!Q533="promotions"),SWDATA!P533,0)</f>
        <v>0</v>
      </c>
      <c r="D548" s="200">
        <f>ROW(SWDATA!M533)</f>
        <v>533</v>
      </c>
      <c r="E548" s="202">
        <f t="shared" ref="E548:E555" si="2069">B548</f>
        <v>0</v>
      </c>
      <c r="F548" s="203">
        <f t="shared" si="1978"/>
        <v>1</v>
      </c>
      <c r="G548" s="192" t="str">
        <f t="shared" si="1979"/>
        <v/>
      </c>
      <c r="H548" s="313"/>
      <c r="I548" s="390"/>
      <c r="J548" s="395">
        <f t="shared" si="1980"/>
        <v>0</v>
      </c>
      <c r="K548" s="396" t="str">
        <f t="shared" si="1981"/>
        <v/>
      </c>
      <c r="L548" s="397"/>
      <c r="M548" s="398"/>
      <c r="N548" s="399" t="str">
        <f>IF(LEN(SWDATA!F533)=0,"",IF(LEN(SWDATA!G533)=0,"",IF($O$12="ID",MID(SWDATA!G533,FIND("|",SWDATA!G533)+1,FIND("~~",SWDATA!G533)-FIND("|",SWDATA!G533)-1),IF($O$12="Desc",RIGHT(SWDATA!G533,LEN(SWDATA!G533)-FIND("~~",SWDATA!G533)-1),RIGHT(SWDATA!G533,LEN(SWDATA!G533)-FIND("|",SWDATA!G533))))))</f>
        <v/>
      </c>
      <c r="O548" s="400" t="str">
        <f>IF(LEN(SWDATA!G533)=0,"",IF(LEN(SWDATA!H533)=0,"",IF($O$12="ID",MID(SWDATA!H533,FIND("|",SWDATA!H533)+1,FIND("~~",SWDATA!H533)-FIND("|",SWDATA!H533)-1),IF($O$12="Desc",RIGHT(SWDATA!H533,LEN(SWDATA!H533)-FIND("~~",SWDATA!H533)-1),RIGHT(SWDATA!H533,LEN(SWDATA!H533)-FIND("|",SWDATA!H533))))))</f>
        <v/>
      </c>
      <c r="P548" s="401" t="str">
        <f>IF(LEN(SWDATA!C533)=0,"",SWDATA!C533)</f>
        <v/>
      </c>
      <c r="Q548" s="402" t="str">
        <f t="shared" si="1982"/>
        <v/>
      </c>
      <c r="R548" s="403" t="s">
        <v>575</v>
      </c>
      <c r="S548" s="404" t="s">
        <v>485</v>
      </c>
      <c r="T548" s="404"/>
      <c r="U548" s="405" t="s">
        <v>595</v>
      </c>
      <c r="V548" s="406" t="s">
        <v>221</v>
      </c>
      <c r="W548" s="407">
        <f>IF(OR(Is_Loading,LEN($A548)=0),"",SWDATA!P533)</f>
        <v>0</v>
      </c>
      <c r="X548" s="408">
        <f>IF(OR(Is_Loading,LEN($A548)=0),"",SWDATA!Q533)</f>
        <v>0</v>
      </c>
      <c r="Y548" s="408">
        <f>IF(OR(Is_Loading,LEN($A548)=0),"",SWDATA!R533)</f>
        <v>0</v>
      </c>
      <c r="Z548" s="407" t="str">
        <f t="shared" ref="Z548" si="2070">IF($A548=0,"",CHOOSE($F548,SUM(W548:Y548),SUM(W548:Y548)/3,Y548))</f>
        <v/>
      </c>
      <c r="AA548" s="407">
        <f>IF(OR(Is_Loading,LEN($A548)=0),"",SWDATA!T533)</f>
        <v>0</v>
      </c>
      <c r="AB548" s="408">
        <f>IF(OR(Is_Loading,LEN($A548)=0),"",SWDATA!U533)</f>
        <v>0</v>
      </c>
      <c r="AC548" s="408">
        <f>IF(OR(Is_Loading,LEN($A548)=0),"",SWDATA!V533)</f>
        <v>0</v>
      </c>
      <c r="AD548" s="407" t="str">
        <f t="shared" si="1983"/>
        <v/>
      </c>
      <c r="AE548" s="407">
        <f>IF(OR(Is_Loading,LEN($A548)=0),"",SWDATA!X533)</f>
        <v>0</v>
      </c>
      <c r="AF548" s="408">
        <f>IF(OR(Is_Loading,LEN($A548)=0),"",SWDATA!Y533)</f>
        <v>0</v>
      </c>
      <c r="AG548" s="408">
        <f>IF(OR(Is_Loading,LEN($A548)=0),"",SWDATA!Z533)</f>
        <v>0</v>
      </c>
      <c r="AH548" s="407" t="str">
        <f t="shared" si="1984"/>
        <v/>
      </c>
      <c r="AI548" s="407">
        <f>IF(OR(Is_Loading,LEN($A548)=0),"",SWDATA!AB533)</f>
        <v>0</v>
      </c>
      <c r="AJ548" s="408">
        <f>IF(OR(Is_Loading,LEN($A548)=0),"",SWDATA!AC533)</f>
        <v>0</v>
      </c>
      <c r="AK548" s="408">
        <f>IF(OR(Is_Loading,LEN($A548)=0),"",SWDATA!AD533)</f>
        <v>0</v>
      </c>
      <c r="AL548" s="407" t="str">
        <f t="shared" si="1985"/>
        <v/>
      </c>
      <c r="AM548" s="407">
        <f>IF(OR(Is_Loading,LEN($A548)=0),"",SWDATA!AF533)</f>
        <v>0</v>
      </c>
      <c r="AN548" s="408">
        <f>IF(OR(Is_Loading,LEN($A548)=0),"",SWDATA!AG533)</f>
        <v>0</v>
      </c>
      <c r="AO548" s="409">
        <f>IF(OR(Is_Loading,LEN($A548)=0),"",SWDATA!AH533)</f>
        <v>0</v>
      </c>
      <c r="AP548" s="410" t="str">
        <f t="shared" si="1986"/>
        <v/>
      </c>
      <c r="AQ548" s="407">
        <f>IF(OR(Is_Loading,LEN($A548)=0),"",SWDATA!AJ533)</f>
        <v>0</v>
      </c>
      <c r="AR548" s="408">
        <f>IF(OR(Is_Loading,LEN($A548)=0),"",SWDATA!AK533)</f>
        <v>0</v>
      </c>
      <c r="AS548" s="408">
        <f>IF(OR(Is_Loading,LEN($A548)=0),"",SWDATA!AL533)</f>
        <v>0</v>
      </c>
      <c r="AT548" s="407" t="str">
        <f t="shared" si="1987"/>
        <v/>
      </c>
      <c r="AU548" s="407">
        <f>IF(OR(Is_Loading,LEN($A548)=0),"",SWDATA!AN533)</f>
        <v>0</v>
      </c>
      <c r="AV548" s="408">
        <f>IF(OR(Is_Loading,LEN($A548)=0),"",SWDATA!AO533)</f>
        <v>0</v>
      </c>
      <c r="AW548" s="408">
        <f>IF(OR(Is_Loading,LEN($A548)=0),"",SWDATA!AP533)</f>
        <v>0</v>
      </c>
      <c r="AX548" s="407" t="str">
        <f t="shared" si="1988"/>
        <v/>
      </c>
      <c r="AY548" s="407">
        <f>IF(OR(Is_Loading,LEN($A548)=0),"",SWDATA!AR533)</f>
        <v>0</v>
      </c>
      <c r="AZ548" s="408">
        <f>IF(OR(Is_Loading,LEN($A548)=0),"",SWDATA!AS533)</f>
        <v>0</v>
      </c>
      <c r="BA548" s="408">
        <f>IF(OR(Is_Loading,LEN($A548)=0),"",SWDATA!AT533)</f>
        <v>0</v>
      </c>
      <c r="BB548" s="407" t="str">
        <f t="shared" si="1989"/>
        <v/>
      </c>
      <c r="BC548" s="407">
        <f>IF(OR(Is_Loading,LEN($A548)=0),"",SWDATA!AV533)</f>
        <v>0</v>
      </c>
      <c r="BD548" s="408">
        <f>IF(OR(Is_Loading,LEN($A548)=0),"",SWDATA!AW533)</f>
        <v>0</v>
      </c>
      <c r="BE548" s="409">
        <f>IF(OR(Is_Loading,LEN($A548)=0),"",SWDATA!AX533)</f>
        <v>0</v>
      </c>
      <c r="BF548" s="320" t="str">
        <f t="shared" si="1990"/>
        <v/>
      </c>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s="201"/>
      <c r="CO548" s="201"/>
      <c r="CP548" s="201"/>
      <c r="CQ548" s="201"/>
      <c r="CR548" s="201"/>
      <c r="CS548" s="201"/>
      <c r="CT548" s="201"/>
      <c r="CU548" s="201"/>
      <c r="CV548" s="201"/>
      <c r="CW548" s="201"/>
      <c r="CX548" s="201"/>
      <c r="CY548" s="201"/>
      <c r="CZ548" s="201"/>
      <c r="DA548" s="201"/>
      <c r="DB548" s="201"/>
      <c r="DC548" s="201"/>
      <c r="DD548" s="201"/>
      <c r="DE548" s="201"/>
      <c r="DF548" s="201"/>
      <c r="DG548" s="201"/>
      <c r="DH548" s="201"/>
      <c r="DI548" s="201"/>
      <c r="DJ548" s="201"/>
      <c r="DK548" s="201"/>
      <c r="DL548" s="201"/>
      <c r="DM548" s="201"/>
      <c r="DN548" s="201"/>
      <c r="DQ548" s="373">
        <f>'Metrics &amp; Attributes View'!N573</f>
        <v>0</v>
      </c>
      <c r="DS548" s="372"/>
      <c r="DT548" s="374"/>
      <c r="DU548" s="375"/>
      <c r="DV548" s="375"/>
      <c r="DW548" s="375"/>
      <c r="DX548" s="375"/>
      <c r="DY548" s="375"/>
      <c r="DZ548" s="375"/>
      <c r="EA548" s="375"/>
      <c r="EB548" s="375"/>
      <c r="EC548" s="375"/>
      <c r="ED548" s="375"/>
      <c r="EE548" s="375"/>
      <c r="EF548" s="375"/>
      <c r="EG548" s="375"/>
      <c r="EH548" s="375"/>
      <c r="EI548" s="375"/>
      <c r="EJ548" s="375"/>
      <c r="EK548" s="375"/>
      <c r="EL548" s="375"/>
      <c r="EM548" s="375"/>
      <c r="EN548" s="375"/>
      <c r="EO548" s="375"/>
      <c r="EP548" s="375"/>
      <c r="EQ548" s="375"/>
      <c r="ER548" s="375"/>
      <c r="ES548" s="375"/>
      <c r="ET548" s="375"/>
      <c r="EU548" s="375"/>
      <c r="EV548" s="375"/>
      <c r="EW548" s="375"/>
      <c r="EX548" s="375"/>
      <c r="EY548" s="375"/>
      <c r="EZ548" s="375"/>
      <c r="FA548" s="375"/>
      <c r="FB548" s="375"/>
      <c r="FC548" s="375"/>
      <c r="FD548" s="375"/>
      <c r="FE548" s="376"/>
      <c r="FF548" s="372"/>
      <c r="FG548" s="372"/>
      <c r="FH548" s="372"/>
      <c r="FI548" s="372"/>
      <c r="FJ548" s="372"/>
      <c r="FK548" s="372"/>
      <c r="FL548" s="372"/>
      <c r="FM548" s="372"/>
      <c r="FN548" s="372"/>
      <c r="FO548" s="372"/>
      <c r="FP548" s="372"/>
      <c r="FQ548" s="372"/>
      <c r="FR548" s="372"/>
      <c r="FS548" s="372"/>
      <c r="FT548" s="372"/>
      <c r="FU548" s="372"/>
      <c r="FV548" s="372"/>
      <c r="FW548" s="372"/>
      <c r="FX548" s="372"/>
      <c r="FY548" s="372"/>
      <c r="FZ548" s="372"/>
      <c r="GA548" s="372"/>
      <c r="GB548" s="372"/>
      <c r="GC548" s="372"/>
      <c r="GD548" s="372"/>
      <c r="GE548" s="372"/>
      <c r="GF548" s="372"/>
      <c r="GG548" s="372"/>
      <c r="GH548" s="372"/>
      <c r="GI548" s="372"/>
      <c r="GJ548" s="372"/>
      <c r="GK548" s="372"/>
      <c r="GL548" s="372"/>
      <c r="GM548" s="372"/>
      <c r="GN548" s="372"/>
      <c r="GO548" s="372"/>
      <c r="GP548" s="372"/>
      <c r="GQ548" s="372"/>
      <c r="GR548" s="372"/>
      <c r="GS548" s="372"/>
      <c r="GT548" s="372"/>
      <c r="GU548" s="372"/>
      <c r="GV548" s="372"/>
      <c r="GW548" s="372"/>
      <c r="GX548" s="372"/>
      <c r="GY548" s="372"/>
      <c r="GZ548" s="372"/>
      <c r="HA548" s="372"/>
      <c r="HB548" s="372"/>
      <c r="HC548" s="372"/>
    </row>
    <row r="549" spans="1:211" s="373" customFormat="1" ht="15" customHeight="1" x14ac:dyDescent="0.2">
      <c r="A549" s="192">
        <f>SWDATA!O534</f>
        <v>0</v>
      </c>
      <c r="B549" s="192">
        <f>SWDATA!M534</f>
        <v>0</v>
      </c>
      <c r="C549" s="201">
        <f>IF(AND(SWDATA!M534=1,SWDATA!Q534="promotions"),SWDATA!P534,0)</f>
        <v>0</v>
      </c>
      <c r="D549" s="200">
        <f>ROW(SWDATA!M534)</f>
        <v>534</v>
      </c>
      <c r="E549" s="202">
        <f t="shared" si="2069"/>
        <v>0</v>
      </c>
      <c r="F549" s="203">
        <f t="shared" si="1978"/>
        <v>1</v>
      </c>
      <c r="G549" s="192" t="str">
        <f t="shared" si="1979"/>
        <v/>
      </c>
      <c r="H549" s="204"/>
      <c r="I549" s="390"/>
      <c r="J549" s="238">
        <f t="shared" si="1980"/>
        <v>0</v>
      </c>
      <c r="K549" s="239" t="str">
        <f t="shared" si="1981"/>
        <v/>
      </c>
      <c r="L549" s="342"/>
      <c r="M549" s="345"/>
      <c r="N549" s="340" t="str">
        <f>IF(LEN(SWDATA!F534)=0,"",N548)</f>
        <v/>
      </c>
      <c r="O549" s="296" t="str">
        <f>IF(LEN(SWDATA!G534)=0,"",O548)</f>
        <v/>
      </c>
      <c r="P549" s="297" t="str">
        <f>IF(LEN(SWDATA!C534)=0,"",SWDATA!C534)</f>
        <v/>
      </c>
      <c r="Q549" s="312" t="str">
        <f t="shared" si="1982"/>
        <v/>
      </c>
      <c r="R549" s="223" t="s">
        <v>575</v>
      </c>
      <c r="S549" s="224"/>
      <c r="T549" s="224"/>
      <c r="U549" s="265" t="s">
        <v>619</v>
      </c>
      <c r="V549" s="205" t="s">
        <v>221</v>
      </c>
      <c r="W549" s="266">
        <f>IF(OR(Is_Loading,LEN($A549)=0),"",SWDATA!P534)</f>
        <v>0</v>
      </c>
      <c r="X549" s="267">
        <f>IF(OR(Is_Loading,LEN($A549)=0),"",SWDATA!Q534)</f>
        <v>0</v>
      </c>
      <c r="Y549" s="267">
        <f>IF(OR(Is_Loading,LEN($A549)=0),"",SWDATA!R534)</f>
        <v>0</v>
      </c>
      <c r="Z549" s="266" t="str">
        <f t="shared" ref="Z549:Z550" si="2071">IF($A549=0,"",CHOOSE($F549,SUM(W549:Y549),SUM(W549:Y549)/3,Y549))</f>
        <v/>
      </c>
      <c r="AA549" s="266">
        <f>IF(OR(Is_Loading,LEN($A549)=0),"",SWDATA!T534)</f>
        <v>0</v>
      </c>
      <c r="AB549" s="267">
        <f>IF(OR(Is_Loading,LEN($A549)=0),"",SWDATA!U534)</f>
        <v>0</v>
      </c>
      <c r="AC549" s="267">
        <f>IF(OR(Is_Loading,LEN($A549)=0),"",SWDATA!V534)</f>
        <v>0</v>
      </c>
      <c r="AD549" s="266" t="str">
        <f t="shared" si="1983"/>
        <v/>
      </c>
      <c r="AE549" s="266">
        <f>IF(OR(Is_Loading,LEN($A549)=0),"",SWDATA!X534)</f>
        <v>0</v>
      </c>
      <c r="AF549" s="267">
        <f>IF(OR(Is_Loading,LEN($A549)=0),"",SWDATA!Y534)</f>
        <v>0</v>
      </c>
      <c r="AG549" s="267">
        <f>IF(OR(Is_Loading,LEN($A549)=0),"",SWDATA!Z534)</f>
        <v>0</v>
      </c>
      <c r="AH549" s="266" t="str">
        <f t="shared" si="1984"/>
        <v/>
      </c>
      <c r="AI549" s="266">
        <f>IF(OR(Is_Loading,LEN($A549)=0),"",SWDATA!AB534)</f>
        <v>0</v>
      </c>
      <c r="AJ549" s="267">
        <f>IF(OR(Is_Loading,LEN($A549)=0),"",SWDATA!AC534)</f>
        <v>0</v>
      </c>
      <c r="AK549" s="267">
        <f>IF(OR(Is_Loading,LEN($A549)=0),"",SWDATA!AD534)</f>
        <v>0</v>
      </c>
      <c r="AL549" s="266" t="str">
        <f t="shared" si="1985"/>
        <v/>
      </c>
      <c r="AM549" s="266">
        <f>IF(OR(Is_Loading,LEN($A549)=0),"",SWDATA!AF534)</f>
        <v>0</v>
      </c>
      <c r="AN549" s="267">
        <f>IF(OR(Is_Loading,LEN($A549)=0),"",SWDATA!AG534)</f>
        <v>0</v>
      </c>
      <c r="AO549" s="323">
        <f>IF(OR(Is_Loading,LEN($A549)=0),"",SWDATA!AH534)</f>
        <v>0</v>
      </c>
      <c r="AP549" s="320" t="str">
        <f t="shared" si="1986"/>
        <v/>
      </c>
      <c r="AQ549" s="266">
        <f>IF(OR(Is_Loading,LEN($A549)=0),"",SWDATA!AJ534)</f>
        <v>0</v>
      </c>
      <c r="AR549" s="267">
        <f>IF(OR(Is_Loading,LEN($A549)=0),"",SWDATA!AK534)</f>
        <v>0</v>
      </c>
      <c r="AS549" s="267">
        <f>IF(OR(Is_Loading,LEN($A549)=0),"",SWDATA!AL534)</f>
        <v>0</v>
      </c>
      <c r="AT549" s="266" t="str">
        <f t="shared" si="1987"/>
        <v/>
      </c>
      <c r="AU549" s="266">
        <f>IF(OR(Is_Loading,LEN($A549)=0),"",SWDATA!AN534)</f>
        <v>0</v>
      </c>
      <c r="AV549" s="267">
        <f>IF(OR(Is_Loading,LEN($A549)=0),"",SWDATA!AO534)</f>
        <v>0</v>
      </c>
      <c r="AW549" s="267">
        <f>IF(OR(Is_Loading,LEN($A549)=0),"",SWDATA!AP534)</f>
        <v>0</v>
      </c>
      <c r="AX549" s="266" t="str">
        <f t="shared" si="1988"/>
        <v/>
      </c>
      <c r="AY549" s="266">
        <f>IF(OR(Is_Loading,LEN($A549)=0),"",SWDATA!AR534)</f>
        <v>0</v>
      </c>
      <c r="AZ549" s="267">
        <f>IF(OR(Is_Loading,LEN($A549)=0),"",SWDATA!AS534)</f>
        <v>0</v>
      </c>
      <c r="BA549" s="267">
        <f>IF(OR(Is_Loading,LEN($A549)=0),"",SWDATA!AT534)</f>
        <v>0</v>
      </c>
      <c r="BB549" s="266" t="str">
        <f t="shared" si="1989"/>
        <v/>
      </c>
      <c r="BC549" s="266">
        <f>IF(OR(Is_Loading,LEN($A549)=0),"",SWDATA!AV534)</f>
        <v>0</v>
      </c>
      <c r="BD549" s="267">
        <f>IF(OR(Is_Loading,LEN($A549)=0),"",SWDATA!AW534)</f>
        <v>0</v>
      </c>
      <c r="BE549" s="323">
        <f>IF(OR(Is_Loading,LEN($A549)=0),"",SWDATA!AX534)</f>
        <v>0</v>
      </c>
      <c r="BF549" s="320" t="str">
        <f t="shared" si="1990"/>
        <v/>
      </c>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s="201"/>
      <c r="CO549" s="201"/>
      <c r="CP549" s="201"/>
      <c r="CQ549" s="201"/>
      <c r="CR549" s="201"/>
      <c r="CS549" s="201"/>
      <c r="CT549" s="201"/>
      <c r="CU549" s="201"/>
      <c r="CV549" s="201"/>
      <c r="CW549" s="201"/>
      <c r="CX549" s="201"/>
      <c r="CY549" s="201"/>
      <c r="CZ549" s="201"/>
      <c r="DA549" s="201"/>
      <c r="DB549" s="201"/>
      <c r="DC549" s="201"/>
      <c r="DD549" s="201"/>
      <c r="DE549" s="201"/>
      <c r="DF549" s="201"/>
      <c r="DG549" s="201"/>
      <c r="DH549" s="201"/>
      <c r="DI549" s="201"/>
      <c r="DJ549" s="201"/>
      <c r="DK549" s="201"/>
      <c r="DL549" s="201"/>
      <c r="DM549" s="201"/>
      <c r="DN549" s="201"/>
      <c r="DS549" s="372"/>
      <c r="DT549" s="372"/>
      <c r="DU549" s="375">
        <f t="shared" ref="DU549" si="2072">COLUMN(W547)</f>
        <v>23</v>
      </c>
      <c r="DV549" s="375">
        <f t="shared" ref="DV549" si="2073">SUM(DU549)+DV550+1</f>
        <v>24</v>
      </c>
      <c r="DW549" s="375">
        <f t="shared" ref="DW549" si="2074">SUM(DV549)+DW550+1</f>
        <v>25</v>
      </c>
      <c r="DX549" s="375">
        <f t="shared" ref="DX549" si="2075">SUM(DW549)+DX550+1</f>
        <v>27</v>
      </c>
      <c r="DY549" s="375">
        <f t="shared" ref="DY549" si="2076">SUM(DX549)+DY550+1</f>
        <v>28</v>
      </c>
      <c r="DZ549" s="375">
        <f t="shared" ref="DZ549" si="2077">SUM(DY549)+DZ550+1</f>
        <v>29</v>
      </c>
      <c r="EA549" s="375">
        <f t="shared" ref="EA549" si="2078">SUM(DZ549)+EA550+1</f>
        <v>31</v>
      </c>
      <c r="EB549" s="375">
        <f t="shared" ref="EB549" si="2079">SUM(EA549)+EB550+1</f>
        <v>32</v>
      </c>
      <c r="EC549" s="375">
        <f t="shared" ref="EC549" si="2080">SUM(EB549)+EC550+1</f>
        <v>33</v>
      </c>
      <c r="ED549" s="375">
        <f t="shared" ref="ED549" si="2081">SUM(EC549)+ED550+1</f>
        <v>35</v>
      </c>
      <c r="EE549" s="375">
        <f t="shared" ref="EE549" si="2082">SUM(ED549)+EE550+1</f>
        <v>36</v>
      </c>
      <c r="EF549" s="375">
        <f t="shared" ref="EF549" si="2083">SUM(EE549)+EF550+1</f>
        <v>37</v>
      </c>
      <c r="EG549" s="375">
        <f t="shared" ref="EG549" si="2084">SUM(EF549)+EG550+1</f>
        <v>39</v>
      </c>
      <c r="EH549" s="375">
        <f t="shared" ref="EH549" si="2085">SUM(EG549)+EH550+1</f>
        <v>40</v>
      </c>
      <c r="EI549" s="375">
        <f t="shared" ref="EI549" si="2086">SUM(EH549)+EI550+1</f>
        <v>41</v>
      </c>
      <c r="EJ549" s="375">
        <f t="shared" ref="EJ549" si="2087">SUM(EI549)+EJ550+1</f>
        <v>43</v>
      </c>
      <c r="EK549" s="375">
        <f t="shared" ref="EK549" si="2088">SUM(EJ549)+EK550+1</f>
        <v>44</v>
      </c>
      <c r="EL549" s="375">
        <f t="shared" ref="EL549" si="2089">SUM(EK549)+EL550+1</f>
        <v>45</v>
      </c>
      <c r="EM549" s="375">
        <f t="shared" ref="EM549" si="2090">SUM(EL549)+EM550+1</f>
        <v>47</v>
      </c>
      <c r="EN549" s="375">
        <f t="shared" ref="EN549" si="2091">SUM(EM549)+EN550+1</f>
        <v>48</v>
      </c>
      <c r="EO549" s="375">
        <f t="shared" ref="EO549" si="2092">SUM(EN549)+EO550+1</f>
        <v>49</v>
      </c>
      <c r="EP549" s="375">
        <f t="shared" ref="EP549" si="2093">SUM(EO549)+EP550+1</f>
        <v>51</v>
      </c>
      <c r="EQ549" s="375">
        <f t="shared" ref="EQ549" si="2094">SUM(EP549)+EQ550+1</f>
        <v>52</v>
      </c>
      <c r="ER549" s="375">
        <f t="shared" ref="ER549" si="2095">SUM(EQ549)+ER550+1</f>
        <v>53</v>
      </c>
      <c r="ES549" s="375">
        <f t="shared" ref="ES549" si="2096">SUM(ER549)+ES550+1</f>
        <v>55</v>
      </c>
      <c r="ET549" s="375">
        <f t="shared" ref="ET549" si="2097">SUM(ES549)+ET550+1</f>
        <v>56</v>
      </c>
      <c r="EU549" s="375">
        <f t="shared" ref="EU549" si="2098">SUM(ET549)+EU550+1</f>
        <v>57</v>
      </c>
      <c r="EV549" s="375">
        <f t="shared" ref="EV549" si="2099">SUM(EU549)+EV550+1</f>
        <v>59</v>
      </c>
      <c r="EW549" s="375">
        <f t="shared" ref="EW549" si="2100">SUM(EV549)+EW550+1</f>
        <v>60</v>
      </c>
      <c r="EX549" s="375">
        <f t="shared" ref="EX549" si="2101">SUM(EW549)+EX550+1</f>
        <v>61</v>
      </c>
      <c r="EY549" s="375">
        <f t="shared" ref="EY549" si="2102">SUM(EX549)+EY550+1</f>
        <v>63</v>
      </c>
      <c r="EZ549" s="375">
        <f t="shared" ref="EZ549" si="2103">SUM(EY549)+EZ550+1</f>
        <v>64</v>
      </c>
      <c r="FA549" s="375">
        <f t="shared" ref="FA549" si="2104">SUM(EZ549)+FA550+1</f>
        <v>65</v>
      </c>
      <c r="FB549" s="375">
        <f t="shared" ref="FB549" si="2105">SUM(FA549)+FB550+1</f>
        <v>67</v>
      </c>
      <c r="FC549" s="375">
        <f t="shared" ref="FC549" si="2106">SUM(FB549)+FC550+1</f>
        <v>68</v>
      </c>
      <c r="FD549" s="375">
        <f t="shared" ref="FD549" si="2107">SUM(FC549)+FD550+1</f>
        <v>69</v>
      </c>
      <c r="FE549" s="372"/>
      <c r="FF549" s="372"/>
      <c r="FG549" s="372"/>
      <c r="FH549" s="372"/>
      <c r="FI549" s="372"/>
      <c r="FJ549" s="372"/>
      <c r="FK549" s="372"/>
      <c r="FL549" s="372"/>
      <c r="FM549" s="372"/>
      <c r="FN549" s="372"/>
      <c r="FO549" s="372"/>
      <c r="FP549" s="372"/>
      <c r="FQ549" s="372"/>
      <c r="FR549" s="372"/>
      <c r="FS549" s="372"/>
      <c r="FT549" s="372"/>
      <c r="FU549" s="372"/>
      <c r="FV549" s="372"/>
      <c r="FW549" s="372"/>
      <c r="FX549" s="372"/>
      <c r="FY549" s="372"/>
      <c r="FZ549" s="372"/>
      <c r="GA549" s="372"/>
      <c r="GB549" s="372"/>
      <c r="GC549" s="372"/>
      <c r="GD549" s="372"/>
      <c r="GE549" s="372"/>
      <c r="GF549" s="372"/>
      <c r="GG549" s="372"/>
      <c r="GH549" s="372"/>
      <c r="GI549" s="372"/>
      <c r="GJ549" s="372"/>
      <c r="GK549" s="372"/>
      <c r="GL549" s="372"/>
      <c r="GM549" s="372"/>
      <c r="GN549" s="372"/>
      <c r="GO549" s="372"/>
      <c r="GP549" s="372"/>
      <c r="GQ549" s="372"/>
      <c r="GR549" s="372"/>
      <c r="GS549" s="372"/>
      <c r="GT549" s="372"/>
      <c r="GU549" s="372"/>
      <c r="GV549" s="372"/>
      <c r="GW549" s="372"/>
      <c r="GX549" s="372"/>
      <c r="GY549" s="372"/>
      <c r="GZ549" s="372"/>
    </row>
    <row r="550" spans="1:211" s="373" customFormat="1" ht="15" customHeight="1" thickBot="1" x14ac:dyDescent="0.25">
      <c r="A550" s="192">
        <f>SWDATA!O535</f>
        <v>0</v>
      </c>
      <c r="B550" s="192">
        <f>SWDATA!M535</f>
        <v>0</v>
      </c>
      <c r="C550" s="201">
        <f>IF(AND(SWDATA!M535=1,SWDATA!Q535="promotions"),SWDATA!P535,0)</f>
        <v>0</v>
      </c>
      <c r="D550" s="200">
        <f>ROW(SWDATA!M535)</f>
        <v>535</v>
      </c>
      <c r="E550" s="202">
        <f t="shared" si="2069"/>
        <v>0</v>
      </c>
      <c r="F550" s="203">
        <f t="shared" si="1978"/>
        <v>1</v>
      </c>
      <c r="G550" s="192" t="str">
        <f t="shared" si="1979"/>
        <v/>
      </c>
      <c r="H550" s="204"/>
      <c r="I550" s="390"/>
      <c r="J550" s="238">
        <f t="shared" si="1980"/>
        <v>0</v>
      </c>
      <c r="K550" s="239" t="str">
        <f t="shared" si="1981"/>
        <v/>
      </c>
      <c r="L550" s="342"/>
      <c r="M550" s="346"/>
      <c r="N550" s="340" t="str">
        <f>IF(LEN(SWDATA!F535)=0,"",N549)</f>
        <v/>
      </c>
      <c r="O550" s="296" t="str">
        <f>IF(LEN(SWDATA!G535)=0,"",O549)</f>
        <v/>
      </c>
      <c r="P550" s="297" t="str">
        <f>IF(LEN(SWDATA!C535)=0,"",SWDATA!C535)</f>
        <v/>
      </c>
      <c r="Q550" s="312" t="str">
        <f t="shared" si="1982"/>
        <v/>
      </c>
      <c r="R550" s="223" t="s">
        <v>575</v>
      </c>
      <c r="S550" s="224"/>
      <c r="T550" s="224"/>
      <c r="U550" s="264" t="s">
        <v>620</v>
      </c>
      <c r="V550" s="205" t="s">
        <v>221</v>
      </c>
      <c r="W550" s="266">
        <f>IF(OR(Is_Loading,LEN($A550)=0),"",SWDATA!P535)</f>
        <v>0</v>
      </c>
      <c r="X550" s="267">
        <f>IF(OR(Is_Loading,LEN($A550)=0),"",SWDATA!Q535)</f>
        <v>0</v>
      </c>
      <c r="Y550" s="267">
        <f>IF(OR(Is_Loading,LEN($A550)=0),"",SWDATA!R535)</f>
        <v>0</v>
      </c>
      <c r="Z550" s="266" t="str">
        <f t="shared" si="2071"/>
        <v/>
      </c>
      <c r="AA550" s="266">
        <f>IF(OR(Is_Loading,LEN($A550)=0),"",SWDATA!T535)</f>
        <v>0</v>
      </c>
      <c r="AB550" s="267">
        <f>IF(OR(Is_Loading,LEN($A550)=0),"",SWDATA!U535)</f>
        <v>0</v>
      </c>
      <c r="AC550" s="267">
        <f>IF(OR(Is_Loading,LEN($A550)=0),"",SWDATA!V535)</f>
        <v>0</v>
      </c>
      <c r="AD550" s="266" t="str">
        <f t="shared" si="1983"/>
        <v/>
      </c>
      <c r="AE550" s="266">
        <f>IF(OR(Is_Loading,LEN($A550)=0),"",SWDATA!X535)</f>
        <v>0</v>
      </c>
      <c r="AF550" s="267">
        <f>IF(OR(Is_Loading,LEN($A550)=0),"",SWDATA!Y535)</f>
        <v>0</v>
      </c>
      <c r="AG550" s="267">
        <f>IF(OR(Is_Loading,LEN($A550)=0),"",SWDATA!Z535)</f>
        <v>0</v>
      </c>
      <c r="AH550" s="266" t="str">
        <f t="shared" si="1984"/>
        <v/>
      </c>
      <c r="AI550" s="266">
        <f>IF(OR(Is_Loading,LEN($A550)=0),"",SWDATA!AB535)</f>
        <v>0</v>
      </c>
      <c r="AJ550" s="267">
        <f>IF(OR(Is_Loading,LEN($A550)=0),"",SWDATA!AC535)</f>
        <v>0</v>
      </c>
      <c r="AK550" s="267">
        <f>IF(OR(Is_Loading,LEN($A550)=0),"",SWDATA!AD535)</f>
        <v>0</v>
      </c>
      <c r="AL550" s="266" t="str">
        <f t="shared" si="1985"/>
        <v/>
      </c>
      <c r="AM550" s="266">
        <f>IF(OR(Is_Loading,LEN($A550)=0),"",SWDATA!AF535)</f>
        <v>0</v>
      </c>
      <c r="AN550" s="267">
        <f>IF(OR(Is_Loading,LEN($A550)=0),"",SWDATA!AG535)</f>
        <v>0</v>
      </c>
      <c r="AO550" s="323">
        <f>IF(OR(Is_Loading,LEN($A550)=0),"",SWDATA!AH535)</f>
        <v>0</v>
      </c>
      <c r="AP550" s="320" t="str">
        <f t="shared" si="1986"/>
        <v/>
      </c>
      <c r="AQ550" s="266">
        <f>IF(OR(Is_Loading,LEN($A550)=0),"",SWDATA!AJ535)</f>
        <v>0</v>
      </c>
      <c r="AR550" s="267">
        <f>IF(OR(Is_Loading,LEN($A550)=0),"",SWDATA!AK535)</f>
        <v>0</v>
      </c>
      <c r="AS550" s="267">
        <f>IF(OR(Is_Loading,LEN($A550)=0),"",SWDATA!AL535)</f>
        <v>0</v>
      </c>
      <c r="AT550" s="266" t="str">
        <f t="shared" si="1987"/>
        <v/>
      </c>
      <c r="AU550" s="266">
        <f>IF(OR(Is_Loading,LEN($A550)=0),"",SWDATA!AN535)</f>
        <v>0</v>
      </c>
      <c r="AV550" s="267">
        <f>IF(OR(Is_Loading,LEN($A550)=0),"",SWDATA!AO535)</f>
        <v>0</v>
      </c>
      <c r="AW550" s="267">
        <f>IF(OR(Is_Loading,LEN($A550)=0),"",SWDATA!AP535)</f>
        <v>0</v>
      </c>
      <c r="AX550" s="266" t="str">
        <f t="shared" si="1988"/>
        <v/>
      </c>
      <c r="AY550" s="266">
        <f>IF(OR(Is_Loading,LEN($A550)=0),"",SWDATA!AR535)</f>
        <v>0</v>
      </c>
      <c r="AZ550" s="267">
        <f>IF(OR(Is_Loading,LEN($A550)=0),"",SWDATA!AS535)</f>
        <v>0</v>
      </c>
      <c r="BA550" s="267">
        <f>IF(OR(Is_Loading,LEN($A550)=0),"",SWDATA!AT535)</f>
        <v>0</v>
      </c>
      <c r="BB550" s="266" t="str">
        <f t="shared" si="1989"/>
        <v/>
      </c>
      <c r="BC550" s="266">
        <f>IF(OR(Is_Loading,LEN($A550)=0),"",SWDATA!AV535)</f>
        <v>0</v>
      </c>
      <c r="BD550" s="267">
        <f>IF(OR(Is_Loading,LEN($A550)=0),"",SWDATA!AW535)</f>
        <v>0</v>
      </c>
      <c r="BE550" s="323">
        <f>IF(OR(Is_Loading,LEN($A550)=0),"",SWDATA!AX535)</f>
        <v>0</v>
      </c>
      <c r="BF550" s="320" t="str">
        <f t="shared" si="1990"/>
        <v/>
      </c>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s="201"/>
      <c r="CO550" s="201"/>
      <c r="CP550" s="201"/>
      <c r="CQ550" s="201"/>
      <c r="CR550" s="201"/>
      <c r="CS550" s="201"/>
      <c r="CT550" s="201"/>
      <c r="CU550" s="201"/>
      <c r="CV550" s="201"/>
      <c r="CW550" s="201"/>
      <c r="CX550" s="201"/>
      <c r="CY550" s="201"/>
      <c r="CZ550" s="201"/>
      <c r="DA550" s="201"/>
      <c r="DB550" s="201"/>
      <c r="DC550" s="201"/>
      <c r="DD550" s="201"/>
      <c r="DE550" s="201"/>
      <c r="DF550" s="201"/>
      <c r="DG550" s="201"/>
      <c r="DH550" s="201"/>
      <c r="DI550" s="201"/>
      <c r="DJ550" s="201"/>
      <c r="DK550" s="201"/>
      <c r="DL550" s="201"/>
      <c r="DM550" s="201"/>
      <c r="DN550" s="201"/>
      <c r="DS550" s="372"/>
      <c r="DT550" s="374"/>
      <c r="DU550" s="375"/>
      <c r="DV550" s="375"/>
      <c r="DW550" s="375"/>
      <c r="DX550" s="375">
        <v>1</v>
      </c>
      <c r="DY550" s="375">
        <f t="shared" ref="DY550:DY570" si="2108">DV550</f>
        <v>0</v>
      </c>
      <c r="DZ550" s="375">
        <f t="shared" ref="DZ550:DZ570" si="2109">DW550</f>
        <v>0</v>
      </c>
      <c r="EA550" s="375">
        <f t="shared" ref="EA550:EA570" si="2110">DX550</f>
        <v>1</v>
      </c>
      <c r="EB550" s="375">
        <f t="shared" ref="EB550:EB570" si="2111">DY550</f>
        <v>0</v>
      </c>
      <c r="EC550" s="375">
        <f t="shared" ref="EC550:EC570" si="2112">DZ550</f>
        <v>0</v>
      </c>
      <c r="ED550" s="375">
        <f t="shared" ref="ED550:ED570" si="2113">EA550</f>
        <v>1</v>
      </c>
      <c r="EE550" s="375">
        <f t="shared" ref="EE550:EE570" si="2114">EB550</f>
        <v>0</v>
      </c>
      <c r="EF550" s="375">
        <f t="shared" ref="EF550:EF570" si="2115">EC550</f>
        <v>0</v>
      </c>
      <c r="EG550" s="375">
        <f t="shared" ref="EG550:EG570" si="2116">ED550</f>
        <v>1</v>
      </c>
      <c r="EH550" s="375">
        <f t="shared" ref="EH550:EH570" si="2117">EE550</f>
        <v>0</v>
      </c>
      <c r="EI550" s="375">
        <f t="shared" ref="EI550:EI570" si="2118">EF550</f>
        <v>0</v>
      </c>
      <c r="EJ550" s="375">
        <f t="shared" ref="EJ550:EJ570" si="2119">EG550</f>
        <v>1</v>
      </c>
      <c r="EK550" s="375">
        <f t="shared" ref="EK550:EK570" si="2120">EH550</f>
        <v>0</v>
      </c>
      <c r="EL550" s="375">
        <f t="shared" ref="EL550:EL570" si="2121">EI550</f>
        <v>0</v>
      </c>
      <c r="EM550" s="375">
        <f t="shared" ref="EM550:EM570" si="2122">EJ550</f>
        <v>1</v>
      </c>
      <c r="EN550" s="375">
        <f t="shared" ref="EN550:EN570" si="2123">EK550</f>
        <v>0</v>
      </c>
      <c r="EO550" s="375">
        <f t="shared" ref="EO550:EO570" si="2124">EL550</f>
        <v>0</v>
      </c>
      <c r="EP550" s="375">
        <f t="shared" ref="EP550:EP570" si="2125">EM550</f>
        <v>1</v>
      </c>
      <c r="EQ550" s="375">
        <f t="shared" ref="EQ550:EQ570" si="2126">EN550</f>
        <v>0</v>
      </c>
      <c r="ER550" s="375">
        <f t="shared" ref="ER550:ER570" si="2127">EO550</f>
        <v>0</v>
      </c>
      <c r="ES550" s="375">
        <f t="shared" ref="ES550:ES570" si="2128">EP550</f>
        <v>1</v>
      </c>
      <c r="ET550" s="375">
        <f t="shared" ref="ET550:ET570" si="2129">EQ550</f>
        <v>0</v>
      </c>
      <c r="EU550" s="375">
        <f t="shared" ref="EU550:EU570" si="2130">ER550</f>
        <v>0</v>
      </c>
      <c r="EV550" s="375">
        <f t="shared" ref="EV550:EV570" si="2131">ES550</f>
        <v>1</v>
      </c>
      <c r="EW550" s="375">
        <f t="shared" ref="EW550:EW570" si="2132">ET550</f>
        <v>0</v>
      </c>
      <c r="EX550" s="375">
        <f t="shared" ref="EX550:EX570" si="2133">EU550</f>
        <v>0</v>
      </c>
      <c r="EY550" s="375">
        <f t="shared" ref="EY550:EY570" si="2134">EV550</f>
        <v>1</v>
      </c>
      <c r="EZ550" s="375">
        <f t="shared" ref="EZ550:EZ570" si="2135">EW550</f>
        <v>0</v>
      </c>
      <c r="FA550" s="375">
        <f t="shared" ref="FA550:FA570" si="2136">EX550</f>
        <v>0</v>
      </c>
      <c r="FB550" s="375">
        <f t="shared" ref="FB550:FB570" si="2137">EY550</f>
        <v>1</v>
      </c>
      <c r="FC550" s="375">
        <f t="shared" ref="FC550:FC570" si="2138">EZ550</f>
        <v>0</v>
      </c>
      <c r="FD550" s="375">
        <f t="shared" ref="FD550:FD570" si="2139">FA550</f>
        <v>0</v>
      </c>
      <c r="FE550" s="376"/>
      <c r="FF550" s="372"/>
      <c r="FG550" s="372"/>
      <c r="FH550" s="372"/>
      <c r="FI550" s="372"/>
      <c r="FJ550" s="372"/>
      <c r="FK550" s="372"/>
      <c r="FL550" s="372"/>
      <c r="FM550" s="372"/>
      <c r="FN550" s="372"/>
      <c r="FO550" s="372"/>
      <c r="FP550" s="372"/>
      <c r="FQ550" s="372"/>
      <c r="FR550" s="372"/>
      <c r="FS550" s="372"/>
      <c r="FT550" s="372"/>
      <c r="FU550" s="372"/>
      <c r="FV550" s="372"/>
      <c r="FW550" s="372"/>
      <c r="FX550" s="372"/>
      <c r="FY550" s="372"/>
      <c r="FZ550" s="372"/>
      <c r="GA550" s="372"/>
      <c r="GB550" s="372"/>
      <c r="GC550" s="372"/>
      <c r="GD550" s="372"/>
      <c r="GE550" s="372"/>
      <c r="GF550" s="372"/>
      <c r="GG550" s="372"/>
      <c r="GH550" s="372"/>
      <c r="GI550" s="372"/>
      <c r="GJ550" s="372"/>
      <c r="GK550" s="372"/>
      <c r="GL550" s="372"/>
      <c r="GM550" s="372"/>
      <c r="GN550" s="372"/>
      <c r="GO550" s="372"/>
      <c r="GP550" s="372"/>
      <c r="GQ550" s="372"/>
      <c r="GR550" s="372"/>
      <c r="GS550" s="372"/>
      <c r="GT550" s="372"/>
      <c r="GU550" s="372"/>
      <c r="GV550" s="372"/>
      <c r="GW550" s="372"/>
      <c r="GX550" s="372"/>
      <c r="GY550" s="372"/>
      <c r="GZ550" s="372"/>
      <c r="HA550" s="372"/>
      <c r="HB550" s="372"/>
      <c r="HC550" s="372"/>
    </row>
    <row r="551" spans="1:211" s="373" customFormat="1" ht="15" customHeight="1" thickTop="1" x14ac:dyDescent="0.2">
      <c r="A551" s="192">
        <f>SWDATA!O536</f>
        <v>0</v>
      </c>
      <c r="B551" s="192">
        <f>SWDATA!M536</f>
        <v>0</v>
      </c>
      <c r="C551" s="201">
        <f>IF(AND(SWDATA!M536=1,SWDATA!Q536="promotions"),SWDATA!P536,0)</f>
        <v>0</v>
      </c>
      <c r="D551" s="365">
        <f>ROW(SWDATA!M536)</f>
        <v>536</v>
      </c>
      <c r="E551" s="202">
        <f t="shared" si="2069"/>
        <v>0</v>
      </c>
      <c r="F551" s="203">
        <f t="shared" si="1978"/>
        <v>1</v>
      </c>
      <c r="G551" s="192" t="str">
        <f t="shared" si="1979"/>
        <v/>
      </c>
      <c r="H551" s="204"/>
      <c r="I551" s="390"/>
      <c r="J551" s="238">
        <f t="shared" si="1980"/>
        <v>0</v>
      </c>
      <c r="K551" s="239" t="str">
        <f t="shared" si="1981"/>
        <v/>
      </c>
      <c r="L551" s="342"/>
      <c r="M551" s="345"/>
      <c r="N551" s="340" t="str">
        <f>IF(LEN(SWDATA!F536)=0,"",N550)</f>
        <v/>
      </c>
      <c r="O551" s="296" t="str">
        <f>IF(LEN(SWDATA!G536)=0,"",O550)</f>
        <v/>
      </c>
      <c r="P551" s="297" t="str">
        <f>IF(LEN(SWDATA!C536)=0,"",SWDATA!C536)</f>
        <v/>
      </c>
      <c r="Q551" s="312" t="str">
        <f t="shared" si="1982"/>
        <v/>
      </c>
      <c r="R551" s="223" t="s">
        <v>261</v>
      </c>
      <c r="S551" s="224"/>
      <c r="T551" s="224"/>
      <c r="U551" s="264" t="s">
        <v>601</v>
      </c>
      <c r="V551" s="205" t="s">
        <v>221</v>
      </c>
      <c r="W551" s="266">
        <f>IF(OR(Is_Loading,LEN($A551)=0),"",SWDATA!P536)</f>
        <v>0</v>
      </c>
      <c r="X551" s="267">
        <f>IF(OR(Is_Loading,LEN($A551)=0),"",SWDATA!Q536)</f>
        <v>0</v>
      </c>
      <c r="Y551" s="267">
        <f>IF(OR(Is_Loading,LEN($A551)=0),"",SWDATA!R536)</f>
        <v>0</v>
      </c>
      <c r="Z551" s="266" t="str">
        <f t="shared" ref="Z551:Z565" si="2140">IF($A551=0,"",CHOOSE($F551,SUM(W551:Y551),SUM(W551:Y551)/3,Y551))</f>
        <v/>
      </c>
      <c r="AA551" s="266">
        <f>IF(OR(Is_Loading,LEN($A551)=0),"",SWDATA!T536)</f>
        <v>0</v>
      </c>
      <c r="AB551" s="267">
        <f>IF(OR(Is_Loading,LEN($A551)=0),"",SWDATA!U536)</f>
        <v>0</v>
      </c>
      <c r="AC551" s="267">
        <f>IF(OR(Is_Loading,LEN($A551)=0),"",SWDATA!V536)</f>
        <v>0</v>
      </c>
      <c r="AD551" s="266" t="str">
        <f t="shared" si="1983"/>
        <v/>
      </c>
      <c r="AE551" s="266">
        <f>IF(OR(Is_Loading,LEN($A551)=0),"",SWDATA!X536)</f>
        <v>0</v>
      </c>
      <c r="AF551" s="267">
        <f>IF(OR(Is_Loading,LEN($A551)=0),"",SWDATA!Y536)</f>
        <v>0</v>
      </c>
      <c r="AG551" s="267">
        <f>IF(OR(Is_Loading,LEN($A551)=0),"",SWDATA!Z536)</f>
        <v>0</v>
      </c>
      <c r="AH551" s="266" t="str">
        <f t="shared" si="1984"/>
        <v/>
      </c>
      <c r="AI551" s="266">
        <f>IF(OR(Is_Loading,LEN($A551)=0),"",SWDATA!AB536)</f>
        <v>0</v>
      </c>
      <c r="AJ551" s="267">
        <f>IF(OR(Is_Loading,LEN($A551)=0),"",SWDATA!AC536)</f>
        <v>0</v>
      </c>
      <c r="AK551" s="267">
        <f>IF(OR(Is_Loading,LEN($A551)=0),"",SWDATA!AD536)</f>
        <v>0</v>
      </c>
      <c r="AL551" s="266" t="str">
        <f t="shared" si="1985"/>
        <v/>
      </c>
      <c r="AM551" s="266">
        <f>IF(OR(Is_Loading,LEN($A551)=0),"",SWDATA!AF536)</f>
        <v>0</v>
      </c>
      <c r="AN551" s="267">
        <f>IF(OR(Is_Loading,LEN($A551)=0),"",SWDATA!AG536)</f>
        <v>0</v>
      </c>
      <c r="AO551" s="323">
        <f>IF(OR(Is_Loading,LEN($A551)=0),"",SWDATA!AH536)</f>
        <v>0</v>
      </c>
      <c r="AP551" s="320" t="str">
        <f t="shared" si="1986"/>
        <v/>
      </c>
      <c r="AQ551" s="266">
        <f>IF(OR(Is_Loading,LEN($A551)=0),"",SWDATA!AJ536)</f>
        <v>0</v>
      </c>
      <c r="AR551" s="267">
        <f>IF(OR(Is_Loading,LEN($A551)=0),"",SWDATA!AK536)</f>
        <v>0</v>
      </c>
      <c r="AS551" s="267">
        <f>IF(OR(Is_Loading,LEN($A551)=0),"",SWDATA!AL536)</f>
        <v>0</v>
      </c>
      <c r="AT551" s="266" t="str">
        <f t="shared" si="1987"/>
        <v/>
      </c>
      <c r="AU551" s="266">
        <f>IF(OR(Is_Loading,LEN($A551)=0),"",SWDATA!AN536)</f>
        <v>0</v>
      </c>
      <c r="AV551" s="267">
        <f>IF(OR(Is_Loading,LEN($A551)=0),"",SWDATA!AO536)</f>
        <v>0</v>
      </c>
      <c r="AW551" s="267">
        <f>IF(OR(Is_Loading,LEN($A551)=0),"",SWDATA!AP536)</f>
        <v>0</v>
      </c>
      <c r="AX551" s="266" t="str">
        <f t="shared" si="1988"/>
        <v/>
      </c>
      <c r="AY551" s="266">
        <f>IF(OR(Is_Loading,LEN($A551)=0),"",SWDATA!AR536)</f>
        <v>0</v>
      </c>
      <c r="AZ551" s="267">
        <f>IF(OR(Is_Loading,LEN($A551)=0),"",SWDATA!AS536)</f>
        <v>0</v>
      </c>
      <c r="BA551" s="267">
        <f>IF(OR(Is_Loading,LEN($A551)=0),"",SWDATA!AT536)</f>
        <v>0</v>
      </c>
      <c r="BB551" s="266" t="str">
        <f t="shared" si="1989"/>
        <v/>
      </c>
      <c r="BC551" s="266">
        <f>IF(OR(Is_Loading,LEN($A551)=0),"",SWDATA!AV536)</f>
        <v>0</v>
      </c>
      <c r="BD551" s="267">
        <f>IF(OR(Is_Loading,LEN($A551)=0),"",SWDATA!AW536)</f>
        <v>0</v>
      </c>
      <c r="BE551" s="323">
        <f>IF(OR(Is_Loading,LEN($A551)=0),"",SWDATA!AX536)</f>
        <v>0</v>
      </c>
      <c r="BF551" s="320" t="str">
        <f t="shared" si="1990"/>
        <v/>
      </c>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s="201"/>
      <c r="CO551" s="201"/>
      <c r="CP551" s="201"/>
      <c r="CQ551" s="201"/>
      <c r="CR551" s="201"/>
      <c r="CS551" s="201"/>
      <c r="CT551" s="201"/>
      <c r="CU551" s="201"/>
      <c r="CV551" s="201"/>
      <c r="CW551" s="201"/>
      <c r="CX551" s="201"/>
      <c r="CY551" s="201"/>
      <c r="CZ551" s="201"/>
      <c r="DA551" s="201"/>
      <c r="DB551" s="201"/>
      <c r="DC551" s="201"/>
      <c r="DD551" s="201"/>
      <c r="DE551" s="201"/>
      <c r="DF551" s="201"/>
      <c r="DG551" s="201"/>
      <c r="DH551" s="201"/>
      <c r="DI551" s="201"/>
      <c r="DJ551" s="201"/>
      <c r="DK551" s="201"/>
      <c r="DL551" s="201"/>
      <c r="DM551" s="201"/>
      <c r="DN551" s="201"/>
      <c r="DS551" s="372"/>
      <c r="DT551" s="374"/>
      <c r="DU551" s="375"/>
      <c r="DV551" s="375"/>
      <c r="DW551" s="375"/>
      <c r="DX551" s="375">
        <v>1</v>
      </c>
      <c r="DY551" s="375">
        <f t="shared" si="2108"/>
        <v>0</v>
      </c>
      <c r="DZ551" s="375">
        <f t="shared" si="2109"/>
        <v>0</v>
      </c>
      <c r="EA551" s="375">
        <f t="shared" si="2110"/>
        <v>1</v>
      </c>
      <c r="EB551" s="375">
        <f t="shared" si="2111"/>
        <v>0</v>
      </c>
      <c r="EC551" s="375">
        <f t="shared" si="2112"/>
        <v>0</v>
      </c>
      <c r="ED551" s="375">
        <f t="shared" si="2113"/>
        <v>1</v>
      </c>
      <c r="EE551" s="375">
        <f t="shared" si="2114"/>
        <v>0</v>
      </c>
      <c r="EF551" s="375">
        <f t="shared" si="2115"/>
        <v>0</v>
      </c>
      <c r="EG551" s="375">
        <f t="shared" si="2116"/>
        <v>1</v>
      </c>
      <c r="EH551" s="375">
        <f t="shared" si="2117"/>
        <v>0</v>
      </c>
      <c r="EI551" s="375">
        <f t="shared" si="2118"/>
        <v>0</v>
      </c>
      <c r="EJ551" s="375">
        <f t="shared" si="2119"/>
        <v>1</v>
      </c>
      <c r="EK551" s="375">
        <f t="shared" si="2120"/>
        <v>0</v>
      </c>
      <c r="EL551" s="375">
        <f t="shared" si="2121"/>
        <v>0</v>
      </c>
      <c r="EM551" s="375">
        <f t="shared" si="2122"/>
        <v>1</v>
      </c>
      <c r="EN551" s="375">
        <f t="shared" si="2123"/>
        <v>0</v>
      </c>
      <c r="EO551" s="375">
        <f t="shared" si="2124"/>
        <v>0</v>
      </c>
      <c r="EP551" s="375">
        <f t="shared" si="2125"/>
        <v>1</v>
      </c>
      <c r="EQ551" s="375">
        <f t="shared" si="2126"/>
        <v>0</v>
      </c>
      <c r="ER551" s="375">
        <f t="shared" si="2127"/>
        <v>0</v>
      </c>
      <c r="ES551" s="375">
        <f t="shared" si="2128"/>
        <v>1</v>
      </c>
      <c r="ET551" s="375">
        <f t="shared" si="2129"/>
        <v>0</v>
      </c>
      <c r="EU551" s="375">
        <f t="shared" si="2130"/>
        <v>0</v>
      </c>
      <c r="EV551" s="375">
        <f t="shared" si="2131"/>
        <v>1</v>
      </c>
      <c r="EW551" s="375">
        <f t="shared" si="2132"/>
        <v>0</v>
      </c>
      <c r="EX551" s="375">
        <f t="shared" si="2133"/>
        <v>0</v>
      </c>
      <c r="EY551" s="375">
        <f t="shared" si="2134"/>
        <v>1</v>
      </c>
      <c r="EZ551" s="375">
        <f t="shared" si="2135"/>
        <v>0</v>
      </c>
      <c r="FA551" s="375">
        <f t="shared" si="2136"/>
        <v>0</v>
      </c>
      <c r="FB551" s="375">
        <f t="shared" si="2137"/>
        <v>1</v>
      </c>
      <c r="FC551" s="375">
        <f t="shared" si="2138"/>
        <v>0</v>
      </c>
      <c r="FD551" s="375">
        <f t="shared" si="2139"/>
        <v>0</v>
      </c>
      <c r="FE551" s="376"/>
      <c r="FF551" s="372"/>
      <c r="FG551" s="372"/>
      <c r="FH551" s="372"/>
      <c r="FI551" s="372"/>
      <c r="FJ551" s="372"/>
      <c r="FK551" s="372"/>
      <c r="FL551" s="372"/>
      <c r="FM551" s="372"/>
      <c r="FN551" s="372"/>
      <c r="FO551" s="372"/>
      <c r="FP551" s="372"/>
      <c r="FQ551" s="372"/>
      <c r="FR551" s="372"/>
      <c r="FS551" s="372"/>
      <c r="FT551" s="372"/>
      <c r="FU551" s="372"/>
      <c r="FV551" s="372"/>
      <c r="FW551" s="372"/>
      <c r="FX551" s="372"/>
      <c r="FY551" s="372"/>
      <c r="FZ551" s="372"/>
      <c r="GA551" s="372"/>
      <c r="GB551" s="372"/>
      <c r="GC551" s="372"/>
      <c r="GD551" s="372"/>
      <c r="GE551" s="372"/>
      <c r="GF551" s="372"/>
      <c r="GG551" s="372"/>
      <c r="GH551" s="372"/>
      <c r="GI551" s="372"/>
      <c r="GJ551" s="372"/>
      <c r="GK551" s="372"/>
      <c r="GL551" s="372"/>
      <c r="GM551" s="372"/>
      <c r="GN551" s="372"/>
      <c r="GO551" s="372"/>
      <c r="GP551" s="372"/>
      <c r="GQ551" s="372"/>
      <c r="GR551" s="372"/>
      <c r="GS551" s="372"/>
      <c r="GT551" s="372"/>
      <c r="GU551" s="372"/>
      <c r="GV551" s="372"/>
      <c r="GW551" s="372"/>
      <c r="GX551" s="372"/>
      <c r="GY551" s="372"/>
      <c r="GZ551" s="372"/>
      <c r="HA551" s="372"/>
      <c r="HB551" s="372"/>
      <c r="HC551" s="372"/>
    </row>
    <row r="552" spans="1:211" s="373" customFormat="1" ht="15" customHeight="1" x14ac:dyDescent="0.2">
      <c r="A552" s="366">
        <f>SWDATA!O537</f>
        <v>0</v>
      </c>
      <c r="B552" s="366">
        <f>SWDATA!M537</f>
        <v>0</v>
      </c>
      <c r="C552" s="351">
        <f>IF(AND(SWDATA!M537=1,SWDATA!Q537="promotions"),SWDATA!P537,0)</f>
        <v>0</v>
      </c>
      <c r="D552" s="367">
        <f>ROW(SWDATA!M537)</f>
        <v>537</v>
      </c>
      <c r="E552" s="368">
        <f t="shared" si="2069"/>
        <v>0</v>
      </c>
      <c r="F552" s="369">
        <f t="shared" si="1978"/>
        <v>1</v>
      </c>
      <c r="G552" s="366" t="str">
        <f t="shared" si="1979"/>
        <v/>
      </c>
      <c r="H552" s="370"/>
      <c r="J552" s="238">
        <f t="shared" si="1980"/>
        <v>0</v>
      </c>
      <c r="K552" s="239" t="str">
        <f t="shared" si="1981"/>
        <v/>
      </c>
      <c r="L552" s="342"/>
      <c r="M552" s="345"/>
      <c r="N552" s="340" t="str">
        <f>IF(LEN(SWDATA!F537)=0,"",N551)</f>
        <v/>
      </c>
      <c r="O552" s="296" t="str">
        <f>IF(LEN(SWDATA!G537)=0,"",O551)</f>
        <v/>
      </c>
      <c r="P552" s="297" t="str">
        <f>IF(LEN(SWDATA!C537)=0,"",SWDATA!C537)</f>
        <v/>
      </c>
      <c r="Q552" s="312" t="str">
        <f t="shared" si="1982"/>
        <v/>
      </c>
      <c r="R552" s="223" t="s">
        <v>261</v>
      </c>
      <c r="S552" s="224"/>
      <c r="T552" s="224"/>
      <c r="U552" s="264" t="s">
        <v>611</v>
      </c>
      <c r="V552" s="205" t="s">
        <v>221</v>
      </c>
      <c r="W552" s="266">
        <f>IF(OR(Is_Loading,LEN($A552)=0),"",SWDATA!P537)</f>
        <v>0</v>
      </c>
      <c r="X552" s="267">
        <f>IF(OR(Is_Loading,LEN($A552)=0),"",SWDATA!Q537)</f>
        <v>0</v>
      </c>
      <c r="Y552" s="267">
        <f>IF(OR(Is_Loading,LEN($A552)=0),"",SWDATA!R537)</f>
        <v>0</v>
      </c>
      <c r="Z552" s="266" t="str">
        <f t="shared" si="2140"/>
        <v/>
      </c>
      <c r="AA552" s="266">
        <f>IF(OR(Is_Loading,LEN($A552)=0),"",SWDATA!T537)</f>
        <v>0</v>
      </c>
      <c r="AB552" s="267">
        <f>IF(OR(Is_Loading,LEN($A552)=0),"",SWDATA!U537)</f>
        <v>0</v>
      </c>
      <c r="AC552" s="267">
        <f>IF(OR(Is_Loading,LEN($A552)=0),"",SWDATA!V537)</f>
        <v>0</v>
      </c>
      <c r="AD552" s="266" t="str">
        <f t="shared" si="1983"/>
        <v/>
      </c>
      <c r="AE552" s="266">
        <f>IF(OR(Is_Loading,LEN($A552)=0),"",SWDATA!X537)</f>
        <v>0</v>
      </c>
      <c r="AF552" s="267">
        <f>IF(OR(Is_Loading,LEN($A552)=0),"",SWDATA!Y537)</f>
        <v>0</v>
      </c>
      <c r="AG552" s="267">
        <f>IF(OR(Is_Loading,LEN($A552)=0),"",SWDATA!Z537)</f>
        <v>0</v>
      </c>
      <c r="AH552" s="266" t="str">
        <f t="shared" si="1984"/>
        <v/>
      </c>
      <c r="AI552" s="266">
        <f>IF(OR(Is_Loading,LEN($A552)=0),"",SWDATA!AB537)</f>
        <v>0</v>
      </c>
      <c r="AJ552" s="267">
        <f>IF(OR(Is_Loading,LEN($A552)=0),"",SWDATA!AC537)</f>
        <v>0</v>
      </c>
      <c r="AK552" s="267">
        <f>IF(OR(Is_Loading,LEN($A552)=0),"",SWDATA!AD537)</f>
        <v>0</v>
      </c>
      <c r="AL552" s="266" t="str">
        <f t="shared" si="1985"/>
        <v/>
      </c>
      <c r="AM552" s="266">
        <f>IF(OR(Is_Loading,LEN($A552)=0),"",SWDATA!AF537)</f>
        <v>0</v>
      </c>
      <c r="AN552" s="267">
        <f>IF(OR(Is_Loading,LEN($A552)=0),"",SWDATA!AG537)</f>
        <v>0</v>
      </c>
      <c r="AO552" s="323">
        <f>IF(OR(Is_Loading,LEN($A552)=0),"",SWDATA!AH537)</f>
        <v>0</v>
      </c>
      <c r="AP552" s="320" t="str">
        <f t="shared" si="1986"/>
        <v/>
      </c>
      <c r="AQ552" s="266">
        <f>IF(OR(Is_Loading,LEN($A552)=0),"",SWDATA!AJ537)</f>
        <v>0</v>
      </c>
      <c r="AR552" s="267">
        <f>IF(OR(Is_Loading,LEN($A552)=0),"",SWDATA!AK537)</f>
        <v>0</v>
      </c>
      <c r="AS552" s="267">
        <f>IF(OR(Is_Loading,LEN($A552)=0),"",SWDATA!AL537)</f>
        <v>0</v>
      </c>
      <c r="AT552" s="266" t="str">
        <f t="shared" si="1987"/>
        <v/>
      </c>
      <c r="AU552" s="266">
        <f>IF(OR(Is_Loading,LEN($A552)=0),"",SWDATA!AN537)</f>
        <v>0</v>
      </c>
      <c r="AV552" s="267">
        <f>IF(OR(Is_Loading,LEN($A552)=0),"",SWDATA!AO537)</f>
        <v>0</v>
      </c>
      <c r="AW552" s="267">
        <f>IF(OR(Is_Loading,LEN($A552)=0),"",SWDATA!AP537)</f>
        <v>0</v>
      </c>
      <c r="AX552" s="266" t="str">
        <f t="shared" si="1988"/>
        <v/>
      </c>
      <c r="AY552" s="266">
        <f>IF(OR(Is_Loading,LEN($A552)=0),"",SWDATA!AR537)</f>
        <v>0</v>
      </c>
      <c r="AZ552" s="267">
        <f>IF(OR(Is_Loading,LEN($A552)=0),"",SWDATA!AS537)</f>
        <v>0</v>
      </c>
      <c r="BA552" s="267">
        <f>IF(OR(Is_Loading,LEN($A552)=0),"",SWDATA!AT537)</f>
        <v>0</v>
      </c>
      <c r="BB552" s="266" t="str">
        <f t="shared" si="1989"/>
        <v/>
      </c>
      <c r="BC552" s="266">
        <f>IF(OR(Is_Loading,LEN($A552)=0),"",SWDATA!AV537)</f>
        <v>0</v>
      </c>
      <c r="BD552" s="267">
        <f>IF(OR(Is_Loading,LEN($A552)=0),"",SWDATA!AW537)</f>
        <v>0</v>
      </c>
      <c r="BE552" s="323">
        <f>IF(OR(Is_Loading,LEN($A552)=0),"",SWDATA!AX537)</f>
        <v>0</v>
      </c>
      <c r="BF552" s="320" t="str">
        <f t="shared" si="1990"/>
        <v/>
      </c>
      <c r="BG552" s="11"/>
      <c r="BH552" s="11"/>
      <c r="BI552" s="11"/>
      <c r="BJ552" s="11"/>
      <c r="BK552" s="11"/>
      <c r="BL552" s="11"/>
      <c r="BM552" s="11"/>
      <c r="BN552" s="11"/>
      <c r="BO552" s="11"/>
      <c r="BP552" s="11"/>
      <c r="BQ552" s="11"/>
      <c r="BR552" s="11"/>
      <c r="BS552" s="11"/>
      <c r="BT552" s="11"/>
      <c r="BU552" s="11"/>
      <c r="BV552" s="11"/>
      <c r="BW552" s="11"/>
      <c r="BX552" s="11"/>
      <c r="BY552" s="11"/>
      <c r="BZ552" s="11"/>
      <c r="CA552" s="11"/>
      <c r="CB552" s="11"/>
      <c r="CC552" s="11"/>
      <c r="CD552" s="11"/>
      <c r="CE552" s="11"/>
      <c r="CF552" s="11"/>
      <c r="CG552" s="11"/>
      <c r="CH552" s="11"/>
      <c r="CI552" s="11"/>
      <c r="CJ552" s="11"/>
      <c r="CK552" s="11"/>
      <c r="CL552" s="11"/>
      <c r="CM552" s="11"/>
      <c r="CN552" s="351"/>
      <c r="CO552" s="351"/>
      <c r="CP552" s="351"/>
      <c r="CQ552" s="351"/>
      <c r="CR552" s="351"/>
      <c r="CS552" s="351"/>
      <c r="CT552" s="351"/>
      <c r="CU552" s="351"/>
      <c r="CV552" s="351"/>
      <c r="CW552" s="351"/>
      <c r="CX552" s="351"/>
      <c r="CY552" s="351"/>
      <c r="CZ552" s="351"/>
      <c r="DA552" s="351"/>
      <c r="DB552" s="351"/>
      <c r="DC552" s="351"/>
      <c r="DD552" s="351"/>
      <c r="DE552" s="351"/>
      <c r="DF552" s="351"/>
      <c r="DG552" s="351"/>
      <c r="DH552" s="351"/>
      <c r="DI552" s="351"/>
      <c r="DJ552" s="351"/>
      <c r="DK552" s="351"/>
      <c r="DL552" s="351"/>
      <c r="DM552" s="351"/>
      <c r="DN552" s="351"/>
      <c r="DQ552" s="373">
        <f t="shared" ref="DQ552" ca="1" si="2141">INDIRECT("'Metrics &amp; Attributes View'!"&amp;IF(ROW()-9=0, "", IF(13+ROW()/23-9&gt;26, CHAR(64+INT((ROW()-9-1)/26)),"")&amp;CHAR(65+MOD(13+ROW()/23-1, 26)))&amp;44)</f>
        <v>0</v>
      </c>
      <c r="DS552" s="372"/>
      <c r="DT552" s="374"/>
      <c r="DU552" s="375"/>
      <c r="DV552" s="375"/>
      <c r="DW552" s="375"/>
      <c r="DX552" s="375">
        <v>1</v>
      </c>
      <c r="DY552" s="375">
        <f t="shared" si="2108"/>
        <v>0</v>
      </c>
      <c r="DZ552" s="375">
        <f t="shared" si="2109"/>
        <v>0</v>
      </c>
      <c r="EA552" s="375">
        <f t="shared" si="2110"/>
        <v>1</v>
      </c>
      <c r="EB552" s="375">
        <f t="shared" si="2111"/>
        <v>0</v>
      </c>
      <c r="EC552" s="375">
        <f t="shared" si="2112"/>
        <v>0</v>
      </c>
      <c r="ED552" s="375">
        <f t="shared" si="2113"/>
        <v>1</v>
      </c>
      <c r="EE552" s="375">
        <f t="shared" si="2114"/>
        <v>0</v>
      </c>
      <c r="EF552" s="375">
        <f t="shared" si="2115"/>
        <v>0</v>
      </c>
      <c r="EG552" s="375">
        <f t="shared" si="2116"/>
        <v>1</v>
      </c>
      <c r="EH552" s="375">
        <f t="shared" si="2117"/>
        <v>0</v>
      </c>
      <c r="EI552" s="375">
        <f t="shared" si="2118"/>
        <v>0</v>
      </c>
      <c r="EJ552" s="375">
        <f t="shared" si="2119"/>
        <v>1</v>
      </c>
      <c r="EK552" s="375">
        <f t="shared" si="2120"/>
        <v>0</v>
      </c>
      <c r="EL552" s="375">
        <f t="shared" si="2121"/>
        <v>0</v>
      </c>
      <c r="EM552" s="375">
        <f t="shared" si="2122"/>
        <v>1</v>
      </c>
      <c r="EN552" s="375">
        <f t="shared" si="2123"/>
        <v>0</v>
      </c>
      <c r="EO552" s="375">
        <f t="shared" si="2124"/>
        <v>0</v>
      </c>
      <c r="EP552" s="375">
        <f t="shared" si="2125"/>
        <v>1</v>
      </c>
      <c r="EQ552" s="375">
        <f t="shared" si="2126"/>
        <v>0</v>
      </c>
      <c r="ER552" s="375">
        <f t="shared" si="2127"/>
        <v>0</v>
      </c>
      <c r="ES552" s="375">
        <f t="shared" si="2128"/>
        <v>1</v>
      </c>
      <c r="ET552" s="375">
        <f t="shared" si="2129"/>
        <v>0</v>
      </c>
      <c r="EU552" s="375">
        <f t="shared" si="2130"/>
        <v>0</v>
      </c>
      <c r="EV552" s="375">
        <f t="shared" si="2131"/>
        <v>1</v>
      </c>
      <c r="EW552" s="375">
        <f t="shared" si="2132"/>
        <v>0</v>
      </c>
      <c r="EX552" s="375">
        <f t="shared" si="2133"/>
        <v>0</v>
      </c>
      <c r="EY552" s="375">
        <f t="shared" si="2134"/>
        <v>1</v>
      </c>
      <c r="EZ552" s="375">
        <f t="shared" si="2135"/>
        <v>0</v>
      </c>
      <c r="FA552" s="375">
        <f t="shared" si="2136"/>
        <v>0</v>
      </c>
      <c r="FB552" s="375">
        <f t="shared" si="2137"/>
        <v>1</v>
      </c>
      <c r="FC552" s="375">
        <f t="shared" si="2138"/>
        <v>0</v>
      </c>
      <c r="FD552" s="375">
        <f t="shared" si="2139"/>
        <v>0</v>
      </c>
      <c r="FE552" s="376"/>
      <c r="FF552" s="372"/>
      <c r="FG552" s="372"/>
      <c r="FH552" s="372"/>
      <c r="FI552" s="372"/>
      <c r="FJ552" s="372"/>
      <c r="FK552" s="372"/>
      <c r="FL552" s="372"/>
      <c r="FM552" s="372"/>
      <c r="FN552" s="372"/>
      <c r="FO552" s="372"/>
      <c r="FP552" s="372"/>
      <c r="FQ552" s="372"/>
      <c r="FR552" s="372"/>
      <c r="FS552" s="372"/>
      <c r="FT552" s="372"/>
      <c r="FU552" s="372"/>
      <c r="FV552" s="372"/>
      <c r="FW552" s="372"/>
      <c r="FX552" s="372"/>
      <c r="FY552" s="372"/>
      <c r="FZ552" s="372"/>
      <c r="GA552" s="372"/>
      <c r="GB552" s="372"/>
      <c r="GC552" s="372"/>
      <c r="GD552" s="372"/>
      <c r="GE552" s="372"/>
      <c r="GF552" s="372"/>
      <c r="GG552" s="372"/>
      <c r="GH552" s="372"/>
      <c r="GI552" s="372"/>
      <c r="GJ552" s="372"/>
      <c r="GK552" s="372"/>
      <c r="GL552" s="372"/>
      <c r="GM552" s="372"/>
      <c r="GN552" s="372"/>
      <c r="GO552" s="372"/>
      <c r="GP552" s="372"/>
      <c r="GQ552" s="372"/>
      <c r="GR552" s="372"/>
      <c r="GS552" s="372"/>
      <c r="GT552" s="372"/>
      <c r="GU552" s="372"/>
      <c r="GV552" s="372"/>
      <c r="GW552" s="372"/>
      <c r="GX552" s="372"/>
      <c r="GY552" s="372"/>
      <c r="GZ552" s="372"/>
      <c r="HA552" s="372"/>
      <c r="HB552" s="372"/>
      <c r="HC552" s="372"/>
    </row>
    <row r="553" spans="1:211" s="373" customFormat="1" ht="15" customHeight="1" x14ac:dyDescent="0.2">
      <c r="A553" s="366">
        <f>SWDATA!O538</f>
        <v>0</v>
      </c>
      <c r="B553" s="366">
        <f>SWDATA!M538</f>
        <v>0</v>
      </c>
      <c r="C553" s="351">
        <f>IF(AND(SWDATA!M538=1,SWDATA!Q538="promotions"),SWDATA!P538,0)</f>
        <v>0</v>
      </c>
      <c r="D553" s="367">
        <f>ROW(SWDATA!M538)</f>
        <v>538</v>
      </c>
      <c r="E553" s="368">
        <f t="shared" si="2069"/>
        <v>0</v>
      </c>
      <c r="F553" s="369">
        <f t="shared" si="1978"/>
        <v>1</v>
      </c>
      <c r="G553" s="366" t="str">
        <f t="shared" si="1979"/>
        <v/>
      </c>
      <c r="H553" s="370"/>
      <c r="J553" s="238">
        <f t="shared" si="1980"/>
        <v>0</v>
      </c>
      <c r="K553" s="239" t="str">
        <f t="shared" si="1981"/>
        <v/>
      </c>
      <c r="L553" s="342"/>
      <c r="M553" s="345"/>
      <c r="N553" s="340" t="str">
        <f>IF(LEN(SWDATA!F538)=0,"",N552)</f>
        <v/>
      </c>
      <c r="O553" s="296" t="str">
        <f>IF(LEN(SWDATA!G538)=0,"",O552)</f>
        <v/>
      </c>
      <c r="P553" s="297" t="str">
        <f>IF(LEN(SWDATA!C538)=0,"",SWDATA!C538)</f>
        <v/>
      </c>
      <c r="Q553" s="312" t="str">
        <f t="shared" si="1982"/>
        <v/>
      </c>
      <c r="R553" s="223" t="s">
        <v>261</v>
      </c>
      <c r="S553" s="224"/>
      <c r="T553" s="224"/>
      <c r="U553" s="264" t="s">
        <v>598</v>
      </c>
      <c r="V553" s="205" t="s">
        <v>221</v>
      </c>
      <c r="W553" s="266">
        <f>IF(OR(Is_Loading,LEN($A553)=0),"",SWDATA!P538)</f>
        <v>0</v>
      </c>
      <c r="X553" s="267">
        <f>IF(OR(Is_Loading,LEN($A553)=0),"",SWDATA!Q538)</f>
        <v>0</v>
      </c>
      <c r="Y553" s="267">
        <f>IF(OR(Is_Loading,LEN($A553)=0),"",SWDATA!R538)</f>
        <v>0</v>
      </c>
      <c r="Z553" s="266" t="str">
        <f t="shared" si="2140"/>
        <v/>
      </c>
      <c r="AA553" s="266">
        <f>IF(OR(Is_Loading,LEN($A553)=0),"",SWDATA!T538)</f>
        <v>0</v>
      </c>
      <c r="AB553" s="267">
        <f>IF(OR(Is_Loading,LEN($A553)=0),"",SWDATA!U538)</f>
        <v>0</v>
      </c>
      <c r="AC553" s="267">
        <f>IF(OR(Is_Loading,LEN($A553)=0),"",SWDATA!V538)</f>
        <v>0</v>
      </c>
      <c r="AD553" s="266" t="str">
        <f t="shared" si="1983"/>
        <v/>
      </c>
      <c r="AE553" s="266">
        <f>IF(OR(Is_Loading,LEN($A553)=0),"",SWDATA!X538)</f>
        <v>0</v>
      </c>
      <c r="AF553" s="267">
        <f>IF(OR(Is_Loading,LEN($A553)=0),"",SWDATA!Y538)</f>
        <v>0</v>
      </c>
      <c r="AG553" s="267">
        <f>IF(OR(Is_Loading,LEN($A553)=0),"",SWDATA!Z538)</f>
        <v>0</v>
      </c>
      <c r="AH553" s="266" t="str">
        <f t="shared" si="1984"/>
        <v/>
      </c>
      <c r="AI553" s="266">
        <f>IF(OR(Is_Loading,LEN($A553)=0),"",SWDATA!AB538)</f>
        <v>0</v>
      </c>
      <c r="AJ553" s="267">
        <f>IF(OR(Is_Loading,LEN($A553)=0),"",SWDATA!AC538)</f>
        <v>0</v>
      </c>
      <c r="AK553" s="267">
        <f>IF(OR(Is_Loading,LEN($A553)=0),"",SWDATA!AD538)</f>
        <v>0</v>
      </c>
      <c r="AL553" s="266" t="str">
        <f t="shared" si="1985"/>
        <v/>
      </c>
      <c r="AM553" s="266">
        <f>IF(OR(Is_Loading,LEN($A553)=0),"",SWDATA!AF538)</f>
        <v>0</v>
      </c>
      <c r="AN553" s="267">
        <f>IF(OR(Is_Loading,LEN($A553)=0),"",SWDATA!AG538)</f>
        <v>0</v>
      </c>
      <c r="AO553" s="323">
        <f>IF(OR(Is_Loading,LEN($A553)=0),"",SWDATA!AH538)</f>
        <v>0</v>
      </c>
      <c r="AP553" s="320" t="str">
        <f t="shared" si="1986"/>
        <v/>
      </c>
      <c r="AQ553" s="266">
        <f>IF(OR(Is_Loading,LEN($A553)=0),"",SWDATA!AJ538)</f>
        <v>0</v>
      </c>
      <c r="AR553" s="267">
        <f>IF(OR(Is_Loading,LEN($A553)=0),"",SWDATA!AK538)</f>
        <v>0</v>
      </c>
      <c r="AS553" s="267">
        <f>IF(OR(Is_Loading,LEN($A553)=0),"",SWDATA!AL538)</f>
        <v>0</v>
      </c>
      <c r="AT553" s="266" t="str">
        <f t="shared" si="1987"/>
        <v/>
      </c>
      <c r="AU553" s="266">
        <f>IF(OR(Is_Loading,LEN($A553)=0),"",SWDATA!AN538)</f>
        <v>0</v>
      </c>
      <c r="AV553" s="267">
        <f>IF(OR(Is_Loading,LEN($A553)=0),"",SWDATA!AO538)</f>
        <v>0</v>
      </c>
      <c r="AW553" s="267">
        <f>IF(OR(Is_Loading,LEN($A553)=0),"",SWDATA!AP538)</f>
        <v>0</v>
      </c>
      <c r="AX553" s="266" t="str">
        <f t="shared" si="1988"/>
        <v/>
      </c>
      <c r="AY553" s="266">
        <f>IF(OR(Is_Loading,LEN($A553)=0),"",SWDATA!AR538)</f>
        <v>0</v>
      </c>
      <c r="AZ553" s="267">
        <f>IF(OR(Is_Loading,LEN($A553)=0),"",SWDATA!AS538)</f>
        <v>0</v>
      </c>
      <c r="BA553" s="267">
        <f>IF(OR(Is_Loading,LEN($A553)=0),"",SWDATA!AT538)</f>
        <v>0</v>
      </c>
      <c r="BB553" s="266" t="str">
        <f t="shared" si="1989"/>
        <v/>
      </c>
      <c r="BC553" s="266">
        <f>IF(OR(Is_Loading,LEN($A553)=0),"",SWDATA!AV538)</f>
        <v>0</v>
      </c>
      <c r="BD553" s="267">
        <f>IF(OR(Is_Loading,LEN($A553)=0),"",SWDATA!AW538)</f>
        <v>0</v>
      </c>
      <c r="BE553" s="323">
        <f>IF(OR(Is_Loading,LEN($A553)=0),"",SWDATA!AX538)</f>
        <v>0</v>
      </c>
      <c r="BF553" s="320" t="str">
        <f t="shared" si="1990"/>
        <v/>
      </c>
      <c r="BG553" s="11"/>
      <c r="BH553" s="11"/>
      <c r="BI553" s="11"/>
      <c r="BJ553" s="11"/>
      <c r="BK553" s="11"/>
      <c r="BL553" s="11"/>
      <c r="BM553" s="11"/>
      <c r="BN553" s="11"/>
      <c r="BO553" s="11"/>
      <c r="BP553" s="11"/>
      <c r="BQ553" s="11"/>
      <c r="BR553" s="11"/>
      <c r="BS553" s="11"/>
      <c r="BT553" s="11"/>
      <c r="BU553" s="11"/>
      <c r="BV553" s="11"/>
      <c r="BW553" s="11"/>
      <c r="BX553" s="11"/>
      <c r="BY553" s="11"/>
      <c r="BZ553" s="11"/>
      <c r="CA553" s="11"/>
      <c r="CB553" s="11"/>
      <c r="CC553" s="11"/>
      <c r="CD553" s="11"/>
      <c r="CE553" s="11"/>
      <c r="CF553" s="11"/>
      <c r="CG553" s="11"/>
      <c r="CH553" s="11"/>
      <c r="CI553" s="11"/>
      <c r="CJ553" s="11"/>
      <c r="CK553" s="11"/>
      <c r="CL553" s="11"/>
      <c r="CM553" s="11"/>
      <c r="CN553" s="351"/>
      <c r="CO553" s="351"/>
      <c r="CP553" s="351"/>
      <c r="CQ553" s="351"/>
      <c r="CR553" s="351"/>
      <c r="CS553" s="351"/>
      <c r="CT553" s="351"/>
      <c r="CU553" s="351"/>
      <c r="CV553" s="351"/>
      <c r="CW553" s="351"/>
      <c r="CX553" s="351"/>
      <c r="CY553" s="351"/>
      <c r="CZ553" s="351"/>
      <c r="DA553" s="351"/>
      <c r="DB553" s="351"/>
      <c r="DC553" s="351"/>
      <c r="DD553" s="351"/>
      <c r="DE553" s="351"/>
      <c r="DF553" s="351"/>
      <c r="DG553" s="351"/>
      <c r="DH553" s="351"/>
      <c r="DI553" s="351"/>
      <c r="DJ553" s="351"/>
      <c r="DK553" s="351"/>
      <c r="DL553" s="351"/>
      <c r="DM553" s="351"/>
      <c r="DN553" s="351"/>
      <c r="DS553" s="372"/>
      <c r="DT553" s="374"/>
      <c r="DU553" s="375"/>
      <c r="DV553" s="375"/>
      <c r="DW553" s="375"/>
      <c r="DX553" s="375">
        <v>1</v>
      </c>
      <c r="DY553" s="375">
        <f t="shared" si="2108"/>
        <v>0</v>
      </c>
      <c r="DZ553" s="375">
        <f t="shared" si="2109"/>
        <v>0</v>
      </c>
      <c r="EA553" s="375">
        <f t="shared" si="2110"/>
        <v>1</v>
      </c>
      <c r="EB553" s="375">
        <f t="shared" si="2111"/>
        <v>0</v>
      </c>
      <c r="EC553" s="375">
        <f t="shared" si="2112"/>
        <v>0</v>
      </c>
      <c r="ED553" s="375">
        <f t="shared" si="2113"/>
        <v>1</v>
      </c>
      <c r="EE553" s="375">
        <f t="shared" si="2114"/>
        <v>0</v>
      </c>
      <c r="EF553" s="375">
        <f t="shared" si="2115"/>
        <v>0</v>
      </c>
      <c r="EG553" s="375">
        <f t="shared" si="2116"/>
        <v>1</v>
      </c>
      <c r="EH553" s="375">
        <f t="shared" si="2117"/>
        <v>0</v>
      </c>
      <c r="EI553" s="375">
        <f t="shared" si="2118"/>
        <v>0</v>
      </c>
      <c r="EJ553" s="375">
        <f t="shared" si="2119"/>
        <v>1</v>
      </c>
      <c r="EK553" s="375">
        <f t="shared" si="2120"/>
        <v>0</v>
      </c>
      <c r="EL553" s="375">
        <f t="shared" si="2121"/>
        <v>0</v>
      </c>
      <c r="EM553" s="375">
        <f t="shared" si="2122"/>
        <v>1</v>
      </c>
      <c r="EN553" s="375">
        <f t="shared" si="2123"/>
        <v>0</v>
      </c>
      <c r="EO553" s="375">
        <f t="shared" si="2124"/>
        <v>0</v>
      </c>
      <c r="EP553" s="375">
        <f t="shared" si="2125"/>
        <v>1</v>
      </c>
      <c r="EQ553" s="375">
        <f t="shared" si="2126"/>
        <v>0</v>
      </c>
      <c r="ER553" s="375">
        <f t="shared" si="2127"/>
        <v>0</v>
      </c>
      <c r="ES553" s="375">
        <f t="shared" si="2128"/>
        <v>1</v>
      </c>
      <c r="ET553" s="375">
        <f t="shared" si="2129"/>
        <v>0</v>
      </c>
      <c r="EU553" s="375">
        <f t="shared" si="2130"/>
        <v>0</v>
      </c>
      <c r="EV553" s="375">
        <f t="shared" si="2131"/>
        <v>1</v>
      </c>
      <c r="EW553" s="375">
        <f t="shared" si="2132"/>
        <v>0</v>
      </c>
      <c r="EX553" s="375">
        <f t="shared" si="2133"/>
        <v>0</v>
      </c>
      <c r="EY553" s="375">
        <f t="shared" si="2134"/>
        <v>1</v>
      </c>
      <c r="EZ553" s="375">
        <f t="shared" si="2135"/>
        <v>0</v>
      </c>
      <c r="FA553" s="375">
        <f t="shared" si="2136"/>
        <v>0</v>
      </c>
      <c r="FB553" s="375">
        <f t="shared" si="2137"/>
        <v>1</v>
      </c>
      <c r="FC553" s="375">
        <f t="shared" si="2138"/>
        <v>0</v>
      </c>
      <c r="FD553" s="375">
        <f t="shared" si="2139"/>
        <v>0</v>
      </c>
      <c r="FE553" s="376"/>
      <c r="FF553" s="372"/>
      <c r="FG553" s="372"/>
      <c r="FH553" s="372"/>
      <c r="FI553" s="372"/>
      <c r="FJ553" s="372"/>
      <c r="FK553" s="372"/>
      <c r="FL553" s="372"/>
      <c r="FM553" s="372"/>
      <c r="FN553" s="372"/>
      <c r="FO553" s="372"/>
      <c r="FP553" s="372"/>
      <c r="FQ553" s="372"/>
      <c r="FR553" s="372"/>
      <c r="FS553" s="372"/>
      <c r="FT553" s="372"/>
      <c r="FU553" s="372"/>
      <c r="FV553" s="372"/>
      <c r="FW553" s="372"/>
      <c r="FX553" s="372"/>
      <c r="FY553" s="372"/>
      <c r="FZ553" s="372"/>
      <c r="GA553" s="372"/>
      <c r="GB553" s="372"/>
      <c r="GC553" s="372"/>
      <c r="GD553" s="372"/>
      <c r="GE553" s="372"/>
      <c r="GF553" s="372"/>
      <c r="GG553" s="372"/>
      <c r="GH553" s="372"/>
      <c r="GI553" s="372"/>
      <c r="GJ553" s="372"/>
      <c r="GK553" s="372"/>
      <c r="GL553" s="372"/>
      <c r="GM553" s="372"/>
      <c r="GN553" s="372"/>
      <c r="GO553" s="372"/>
      <c r="GP553" s="372"/>
      <c r="GQ553" s="372"/>
      <c r="GR553" s="372"/>
      <c r="GS553" s="372"/>
      <c r="GT553" s="372"/>
      <c r="GU553" s="372"/>
      <c r="GV553" s="372"/>
      <c r="GW553" s="372"/>
      <c r="GX553" s="372"/>
      <c r="GY553" s="372"/>
      <c r="GZ553" s="372"/>
      <c r="HA553" s="372"/>
      <c r="HB553" s="372"/>
      <c r="HC553" s="372"/>
    </row>
    <row r="554" spans="1:211" s="373" customFormat="1" ht="15" customHeight="1" x14ac:dyDescent="0.2">
      <c r="A554" s="366">
        <f>SWDATA!O539</f>
        <v>0</v>
      </c>
      <c r="B554" s="366">
        <f>SWDATA!M539</f>
        <v>0</v>
      </c>
      <c r="C554" s="351">
        <f>IF(AND(SWDATA!M539=1,SWDATA!Q539="promotions"),SWDATA!P539,0)</f>
        <v>0</v>
      </c>
      <c r="D554" s="367">
        <f>ROW(SWDATA!M539)</f>
        <v>539</v>
      </c>
      <c r="E554" s="368">
        <f t="shared" si="2069"/>
        <v>0</v>
      </c>
      <c r="F554" s="369">
        <f t="shared" si="1978"/>
        <v>1</v>
      </c>
      <c r="G554" s="366" t="str">
        <f t="shared" si="1979"/>
        <v/>
      </c>
      <c r="H554" s="370"/>
      <c r="J554" s="238">
        <f t="shared" si="1980"/>
        <v>0</v>
      </c>
      <c r="K554" s="239" t="str">
        <f t="shared" si="1981"/>
        <v/>
      </c>
      <c r="L554" s="342"/>
      <c r="M554" s="345"/>
      <c r="N554" s="340" t="str">
        <f>IF(LEN(SWDATA!F539)=0,"",N553)</f>
        <v/>
      </c>
      <c r="O554" s="296" t="str">
        <f>IF(LEN(SWDATA!G539)=0,"",O553)</f>
        <v/>
      </c>
      <c r="P554" s="297" t="str">
        <f>IF(LEN(SWDATA!C539)=0,"",SWDATA!C539)</f>
        <v/>
      </c>
      <c r="Q554" s="312" t="str">
        <f t="shared" si="1982"/>
        <v/>
      </c>
      <c r="R554" s="223" t="s">
        <v>261</v>
      </c>
      <c r="S554" s="224"/>
      <c r="T554" s="224"/>
      <c r="U554" s="264" t="s">
        <v>628</v>
      </c>
      <c r="V554" s="205" t="s">
        <v>221</v>
      </c>
      <c r="W554" s="266">
        <f>IF(OR(Is_Loading,LEN($A554)=0),"",SWDATA!P539)</f>
        <v>0</v>
      </c>
      <c r="X554" s="267">
        <f>IF(OR(Is_Loading,LEN($A554)=0),"",SWDATA!Q539)</f>
        <v>0</v>
      </c>
      <c r="Y554" s="267">
        <f>IF(OR(Is_Loading,LEN($A554)=0),"",SWDATA!R539)</f>
        <v>0</v>
      </c>
      <c r="Z554" s="266" t="str">
        <f t="shared" si="2140"/>
        <v/>
      </c>
      <c r="AA554" s="266">
        <f>IF(OR(Is_Loading,LEN($A554)=0),"",SWDATA!T539)</f>
        <v>0</v>
      </c>
      <c r="AB554" s="267">
        <f>IF(OR(Is_Loading,LEN($A554)=0),"",SWDATA!U539)</f>
        <v>0</v>
      </c>
      <c r="AC554" s="267">
        <f>IF(OR(Is_Loading,LEN($A554)=0),"",SWDATA!V539)</f>
        <v>0</v>
      </c>
      <c r="AD554" s="266" t="str">
        <f t="shared" si="1983"/>
        <v/>
      </c>
      <c r="AE554" s="266">
        <f>IF(OR(Is_Loading,LEN($A554)=0),"",SWDATA!X539)</f>
        <v>0</v>
      </c>
      <c r="AF554" s="267">
        <f>IF(OR(Is_Loading,LEN($A554)=0),"",SWDATA!Y539)</f>
        <v>0</v>
      </c>
      <c r="AG554" s="267">
        <f>IF(OR(Is_Loading,LEN($A554)=0),"",SWDATA!Z539)</f>
        <v>0</v>
      </c>
      <c r="AH554" s="266" t="str">
        <f t="shared" si="1984"/>
        <v/>
      </c>
      <c r="AI554" s="266">
        <f>IF(OR(Is_Loading,LEN($A554)=0),"",SWDATA!AB539)</f>
        <v>0</v>
      </c>
      <c r="AJ554" s="267">
        <f>IF(OR(Is_Loading,LEN($A554)=0),"",SWDATA!AC539)</f>
        <v>0</v>
      </c>
      <c r="AK554" s="267">
        <f>IF(OR(Is_Loading,LEN($A554)=0),"",SWDATA!AD539)</f>
        <v>0</v>
      </c>
      <c r="AL554" s="266" t="str">
        <f t="shared" si="1985"/>
        <v/>
      </c>
      <c r="AM554" s="266">
        <f>IF(OR(Is_Loading,LEN($A554)=0),"",SWDATA!AF539)</f>
        <v>0</v>
      </c>
      <c r="AN554" s="267">
        <f>IF(OR(Is_Loading,LEN($A554)=0),"",SWDATA!AG539)</f>
        <v>0</v>
      </c>
      <c r="AO554" s="323">
        <f>IF(OR(Is_Loading,LEN($A554)=0),"",SWDATA!AH539)</f>
        <v>0</v>
      </c>
      <c r="AP554" s="320" t="str">
        <f t="shared" si="1986"/>
        <v/>
      </c>
      <c r="AQ554" s="266">
        <f>IF(OR(Is_Loading,LEN($A554)=0),"",SWDATA!AJ539)</f>
        <v>0</v>
      </c>
      <c r="AR554" s="267">
        <f>IF(OR(Is_Loading,LEN($A554)=0),"",SWDATA!AK539)</f>
        <v>0</v>
      </c>
      <c r="AS554" s="267">
        <f>IF(OR(Is_Loading,LEN($A554)=0),"",SWDATA!AL539)</f>
        <v>0</v>
      </c>
      <c r="AT554" s="266" t="str">
        <f t="shared" si="1987"/>
        <v/>
      </c>
      <c r="AU554" s="266">
        <f>IF(OR(Is_Loading,LEN($A554)=0),"",SWDATA!AN539)</f>
        <v>0</v>
      </c>
      <c r="AV554" s="267">
        <f>IF(OR(Is_Loading,LEN($A554)=0),"",SWDATA!AO539)</f>
        <v>0</v>
      </c>
      <c r="AW554" s="267">
        <f>IF(OR(Is_Loading,LEN($A554)=0),"",SWDATA!AP539)</f>
        <v>0</v>
      </c>
      <c r="AX554" s="266" t="str">
        <f t="shared" si="1988"/>
        <v/>
      </c>
      <c r="AY554" s="266">
        <f>IF(OR(Is_Loading,LEN($A554)=0),"",SWDATA!AR539)</f>
        <v>0</v>
      </c>
      <c r="AZ554" s="267">
        <f>IF(OR(Is_Loading,LEN($A554)=0),"",SWDATA!AS539)</f>
        <v>0</v>
      </c>
      <c r="BA554" s="267">
        <f>IF(OR(Is_Loading,LEN($A554)=0),"",SWDATA!AT539)</f>
        <v>0</v>
      </c>
      <c r="BB554" s="266" t="str">
        <f t="shared" si="1989"/>
        <v/>
      </c>
      <c r="BC554" s="266">
        <f>IF(OR(Is_Loading,LEN($A554)=0),"",SWDATA!AV539)</f>
        <v>0</v>
      </c>
      <c r="BD554" s="267">
        <f>IF(OR(Is_Loading,LEN($A554)=0),"",SWDATA!AW539)</f>
        <v>0</v>
      </c>
      <c r="BE554" s="323">
        <f>IF(OR(Is_Loading,LEN($A554)=0),"",SWDATA!AX539)</f>
        <v>0</v>
      </c>
      <c r="BF554" s="320" t="str">
        <f t="shared" si="1990"/>
        <v/>
      </c>
      <c r="BG554" s="11"/>
      <c r="BH554" s="11"/>
      <c r="BI554" s="11"/>
      <c r="BJ554" s="11"/>
      <c r="BK554" s="11"/>
      <c r="BL554" s="11"/>
      <c r="BM554" s="11"/>
      <c r="BN554" s="11"/>
      <c r="BO554" s="11"/>
      <c r="BP554" s="11"/>
      <c r="BQ554" s="11"/>
      <c r="BR554" s="11"/>
      <c r="BS554" s="11"/>
      <c r="BT554" s="11"/>
      <c r="BU554" s="11"/>
      <c r="BV554" s="11"/>
      <c r="BW554" s="11"/>
      <c r="BX554" s="11"/>
      <c r="BY554" s="11"/>
      <c r="BZ554" s="11"/>
      <c r="CA554" s="11"/>
      <c r="CB554" s="11"/>
      <c r="CC554" s="11"/>
      <c r="CD554" s="11"/>
      <c r="CE554" s="11"/>
      <c r="CF554" s="11"/>
      <c r="CG554" s="11"/>
      <c r="CH554" s="11"/>
      <c r="CI554" s="11"/>
      <c r="CJ554" s="11"/>
      <c r="CK554" s="11"/>
      <c r="CL554" s="11"/>
      <c r="CM554" s="11"/>
      <c r="CN554" s="351"/>
      <c r="CO554" s="351"/>
      <c r="CP554" s="351"/>
      <c r="CQ554" s="351"/>
      <c r="CR554" s="351"/>
      <c r="CS554" s="351"/>
      <c r="CT554" s="351"/>
      <c r="CU554" s="351"/>
      <c r="CV554" s="351"/>
      <c r="CW554" s="351"/>
      <c r="CX554" s="351"/>
      <c r="CY554" s="351"/>
      <c r="CZ554" s="351"/>
      <c r="DA554" s="351"/>
      <c r="DB554" s="351"/>
      <c r="DC554" s="351"/>
      <c r="DD554" s="351"/>
      <c r="DE554" s="351"/>
      <c r="DF554" s="351"/>
      <c r="DG554" s="351"/>
      <c r="DH554" s="351"/>
      <c r="DI554" s="351"/>
      <c r="DJ554" s="351"/>
      <c r="DK554" s="351"/>
      <c r="DL554" s="351"/>
      <c r="DM554" s="351"/>
      <c r="DN554" s="351"/>
      <c r="DS554" s="372"/>
      <c r="DT554" s="374"/>
      <c r="DU554" s="375"/>
      <c r="DV554" s="375"/>
      <c r="DW554" s="375"/>
      <c r="DX554" s="375">
        <v>1</v>
      </c>
      <c r="DY554" s="375">
        <f t="shared" si="2108"/>
        <v>0</v>
      </c>
      <c r="DZ554" s="375">
        <f t="shared" si="2109"/>
        <v>0</v>
      </c>
      <c r="EA554" s="375">
        <f t="shared" si="2110"/>
        <v>1</v>
      </c>
      <c r="EB554" s="375">
        <f t="shared" si="2111"/>
        <v>0</v>
      </c>
      <c r="EC554" s="375">
        <f t="shared" si="2112"/>
        <v>0</v>
      </c>
      <c r="ED554" s="375">
        <f t="shared" si="2113"/>
        <v>1</v>
      </c>
      <c r="EE554" s="375">
        <f t="shared" si="2114"/>
        <v>0</v>
      </c>
      <c r="EF554" s="375">
        <f t="shared" si="2115"/>
        <v>0</v>
      </c>
      <c r="EG554" s="375">
        <f t="shared" si="2116"/>
        <v>1</v>
      </c>
      <c r="EH554" s="375">
        <f t="shared" si="2117"/>
        <v>0</v>
      </c>
      <c r="EI554" s="375">
        <f t="shared" si="2118"/>
        <v>0</v>
      </c>
      <c r="EJ554" s="375">
        <f t="shared" si="2119"/>
        <v>1</v>
      </c>
      <c r="EK554" s="375">
        <f t="shared" si="2120"/>
        <v>0</v>
      </c>
      <c r="EL554" s="375">
        <f t="shared" si="2121"/>
        <v>0</v>
      </c>
      <c r="EM554" s="375">
        <f t="shared" si="2122"/>
        <v>1</v>
      </c>
      <c r="EN554" s="375">
        <f t="shared" si="2123"/>
        <v>0</v>
      </c>
      <c r="EO554" s="375">
        <f t="shared" si="2124"/>
        <v>0</v>
      </c>
      <c r="EP554" s="375">
        <f t="shared" si="2125"/>
        <v>1</v>
      </c>
      <c r="EQ554" s="375">
        <f t="shared" si="2126"/>
        <v>0</v>
      </c>
      <c r="ER554" s="375">
        <f t="shared" si="2127"/>
        <v>0</v>
      </c>
      <c r="ES554" s="375">
        <f t="shared" si="2128"/>
        <v>1</v>
      </c>
      <c r="ET554" s="375">
        <f t="shared" si="2129"/>
        <v>0</v>
      </c>
      <c r="EU554" s="375">
        <f t="shared" si="2130"/>
        <v>0</v>
      </c>
      <c r="EV554" s="375">
        <f t="shared" si="2131"/>
        <v>1</v>
      </c>
      <c r="EW554" s="375">
        <f t="shared" si="2132"/>
        <v>0</v>
      </c>
      <c r="EX554" s="375">
        <f t="shared" si="2133"/>
        <v>0</v>
      </c>
      <c r="EY554" s="375">
        <f t="shared" si="2134"/>
        <v>1</v>
      </c>
      <c r="EZ554" s="375">
        <f t="shared" si="2135"/>
        <v>0</v>
      </c>
      <c r="FA554" s="375">
        <f t="shared" si="2136"/>
        <v>0</v>
      </c>
      <c r="FB554" s="375">
        <f t="shared" si="2137"/>
        <v>1</v>
      </c>
      <c r="FC554" s="375">
        <f t="shared" si="2138"/>
        <v>0</v>
      </c>
      <c r="FD554" s="375">
        <f t="shared" si="2139"/>
        <v>0</v>
      </c>
      <c r="FE554" s="376"/>
      <c r="FF554" s="372"/>
      <c r="FG554" s="372"/>
      <c r="FH554" s="372"/>
      <c r="FI554" s="372"/>
      <c r="FJ554" s="372"/>
      <c r="FK554" s="372"/>
      <c r="FL554" s="372"/>
      <c r="FM554" s="372"/>
      <c r="FN554" s="372"/>
      <c r="FO554" s="372"/>
      <c r="FP554" s="372"/>
      <c r="FQ554" s="372"/>
      <c r="FR554" s="372"/>
      <c r="FS554" s="372"/>
      <c r="FT554" s="372"/>
      <c r="FU554" s="372"/>
      <c r="FV554" s="372"/>
      <c r="FW554" s="372"/>
      <c r="FX554" s="372"/>
      <c r="FY554" s="372"/>
      <c r="FZ554" s="372"/>
      <c r="GA554" s="372"/>
      <c r="GB554" s="372"/>
      <c r="GC554" s="372"/>
      <c r="GD554" s="372"/>
      <c r="GE554" s="372"/>
      <c r="GF554" s="372"/>
      <c r="GG554" s="372"/>
      <c r="GH554" s="372"/>
      <c r="GI554" s="372"/>
      <c r="GJ554" s="372"/>
      <c r="GK554" s="372"/>
      <c r="GL554" s="372"/>
      <c r="GM554" s="372"/>
      <c r="GN554" s="372"/>
      <c r="GO554" s="372"/>
      <c r="GP554" s="372"/>
      <c r="GQ554" s="372"/>
      <c r="GR554" s="372"/>
      <c r="GS554" s="372"/>
      <c r="GT554" s="372"/>
      <c r="GU554" s="372"/>
      <c r="GV554" s="372"/>
      <c r="GW554" s="372"/>
      <c r="GX554" s="372"/>
      <c r="GY554" s="372"/>
      <c r="GZ554" s="372"/>
      <c r="HA554" s="372"/>
      <c r="HB554" s="372"/>
      <c r="HC554" s="372"/>
    </row>
    <row r="555" spans="1:211" s="373" customFormat="1" ht="15" customHeight="1" x14ac:dyDescent="0.2">
      <c r="A555" s="366">
        <f>SWDATA!O540</f>
        <v>0</v>
      </c>
      <c r="B555" s="366">
        <f>SWDATA!M540</f>
        <v>0</v>
      </c>
      <c r="C555" s="351">
        <f>IF(AND(SWDATA!M540=1,SWDATA!Q540="promotions"),SWDATA!P540,0)</f>
        <v>0</v>
      </c>
      <c r="D555" s="367">
        <f>ROW(SWDATA!M540)</f>
        <v>540</v>
      </c>
      <c r="E555" s="368">
        <f t="shared" si="2069"/>
        <v>0</v>
      </c>
      <c r="F555" s="369">
        <f t="shared" si="1978"/>
        <v>1</v>
      </c>
      <c r="G555" s="366" t="str">
        <f t="shared" si="1979"/>
        <v/>
      </c>
      <c r="H555" s="370"/>
      <c r="J555" s="238">
        <f t="shared" si="1980"/>
        <v>0</v>
      </c>
      <c r="K555" s="239" t="str">
        <f t="shared" si="1981"/>
        <v/>
      </c>
      <c r="L555" s="342"/>
      <c r="M555" s="345"/>
      <c r="N555" s="340" t="str">
        <f>IF(LEN(SWDATA!F540)=0,"",N554)</f>
        <v/>
      </c>
      <c r="O555" s="296" t="str">
        <f>IF(LEN(SWDATA!G540)=0,"",O554)</f>
        <v/>
      </c>
      <c r="P555" s="297" t="str">
        <f>IF(LEN(SWDATA!C540)=0,"",SWDATA!C540)</f>
        <v/>
      </c>
      <c r="Q555" s="312" t="str">
        <f t="shared" si="1982"/>
        <v/>
      </c>
      <c r="R555" s="223" t="s">
        <v>261</v>
      </c>
      <c r="S555" s="224"/>
      <c r="T555" s="224"/>
      <c r="U555" s="264" t="s">
        <v>596</v>
      </c>
      <c r="V555" s="205" t="s">
        <v>221</v>
      </c>
      <c r="W555" s="266">
        <f>IF(OR(Is_Loading,LEN($A555)=0),"",SWDATA!P540)</f>
        <v>0</v>
      </c>
      <c r="X555" s="267">
        <f>IF(OR(Is_Loading,LEN($A555)=0),"",SWDATA!Q540)</f>
        <v>0</v>
      </c>
      <c r="Y555" s="267">
        <f>IF(OR(Is_Loading,LEN($A555)=0),"",SWDATA!R540)</f>
        <v>0</v>
      </c>
      <c r="Z555" s="266" t="str">
        <f t="shared" si="2140"/>
        <v/>
      </c>
      <c r="AA555" s="266">
        <f>IF(OR(Is_Loading,LEN($A555)=0),"",SWDATA!T540)</f>
        <v>0</v>
      </c>
      <c r="AB555" s="267">
        <f>IF(OR(Is_Loading,LEN($A555)=0),"",SWDATA!U540)</f>
        <v>0</v>
      </c>
      <c r="AC555" s="267">
        <f>IF(OR(Is_Loading,LEN($A555)=0),"",SWDATA!V540)</f>
        <v>0</v>
      </c>
      <c r="AD555" s="266" t="str">
        <f t="shared" si="1983"/>
        <v/>
      </c>
      <c r="AE555" s="266">
        <f>IF(OR(Is_Loading,LEN($A555)=0),"",SWDATA!X540)</f>
        <v>0</v>
      </c>
      <c r="AF555" s="267">
        <f>IF(OR(Is_Loading,LEN($A555)=0),"",SWDATA!Y540)</f>
        <v>0</v>
      </c>
      <c r="AG555" s="267">
        <f>IF(OR(Is_Loading,LEN($A555)=0),"",SWDATA!Z540)</f>
        <v>0</v>
      </c>
      <c r="AH555" s="266" t="str">
        <f t="shared" si="1984"/>
        <v/>
      </c>
      <c r="AI555" s="266">
        <f>IF(OR(Is_Loading,LEN($A555)=0),"",SWDATA!AB540)</f>
        <v>0</v>
      </c>
      <c r="AJ555" s="267">
        <f>IF(OR(Is_Loading,LEN($A555)=0),"",SWDATA!AC540)</f>
        <v>0</v>
      </c>
      <c r="AK555" s="267">
        <f>IF(OR(Is_Loading,LEN($A555)=0),"",SWDATA!AD540)</f>
        <v>0</v>
      </c>
      <c r="AL555" s="266" t="str">
        <f t="shared" si="1985"/>
        <v/>
      </c>
      <c r="AM555" s="266">
        <f>IF(OR(Is_Loading,LEN($A555)=0),"",SWDATA!AF540)</f>
        <v>0</v>
      </c>
      <c r="AN555" s="267">
        <f>IF(OR(Is_Loading,LEN($A555)=0),"",SWDATA!AG540)</f>
        <v>0</v>
      </c>
      <c r="AO555" s="323">
        <f>IF(OR(Is_Loading,LEN($A555)=0),"",SWDATA!AH540)</f>
        <v>0</v>
      </c>
      <c r="AP555" s="320" t="str">
        <f t="shared" si="1986"/>
        <v/>
      </c>
      <c r="AQ555" s="266">
        <f>IF(OR(Is_Loading,LEN($A555)=0),"",SWDATA!AJ540)</f>
        <v>0</v>
      </c>
      <c r="AR555" s="267">
        <f>IF(OR(Is_Loading,LEN($A555)=0),"",SWDATA!AK540)</f>
        <v>0</v>
      </c>
      <c r="AS555" s="267">
        <f>IF(OR(Is_Loading,LEN($A555)=0),"",SWDATA!AL540)</f>
        <v>0</v>
      </c>
      <c r="AT555" s="266" t="str">
        <f t="shared" si="1987"/>
        <v/>
      </c>
      <c r="AU555" s="266">
        <f>IF(OR(Is_Loading,LEN($A555)=0),"",SWDATA!AN540)</f>
        <v>0</v>
      </c>
      <c r="AV555" s="267">
        <f>IF(OR(Is_Loading,LEN($A555)=0),"",SWDATA!AO540)</f>
        <v>0</v>
      </c>
      <c r="AW555" s="267">
        <f>IF(OR(Is_Loading,LEN($A555)=0),"",SWDATA!AP540)</f>
        <v>0</v>
      </c>
      <c r="AX555" s="266" t="str">
        <f t="shared" si="1988"/>
        <v/>
      </c>
      <c r="AY555" s="266">
        <f>IF(OR(Is_Loading,LEN($A555)=0),"",SWDATA!AR540)</f>
        <v>0</v>
      </c>
      <c r="AZ555" s="267">
        <f>IF(OR(Is_Loading,LEN($A555)=0),"",SWDATA!AS540)</f>
        <v>0</v>
      </c>
      <c r="BA555" s="267">
        <f>IF(OR(Is_Loading,LEN($A555)=0),"",SWDATA!AT540)</f>
        <v>0</v>
      </c>
      <c r="BB555" s="266" t="str">
        <f t="shared" si="1989"/>
        <v/>
      </c>
      <c r="BC555" s="266">
        <f>IF(OR(Is_Loading,LEN($A555)=0),"",SWDATA!AV540)</f>
        <v>0</v>
      </c>
      <c r="BD555" s="267">
        <f>IF(OR(Is_Loading,LEN($A555)=0),"",SWDATA!AW540)</f>
        <v>0</v>
      </c>
      <c r="BE555" s="323">
        <f>IF(OR(Is_Loading,LEN($A555)=0),"",SWDATA!AX540)</f>
        <v>0</v>
      </c>
      <c r="BF555" s="320" t="str">
        <f t="shared" si="1990"/>
        <v/>
      </c>
      <c r="BG555" s="11"/>
      <c r="BH555" s="11"/>
      <c r="BI555" s="11"/>
      <c r="BJ555" s="11"/>
      <c r="BK555" s="11"/>
      <c r="BL555" s="11"/>
      <c r="BM555" s="11"/>
      <c r="BN555" s="11"/>
      <c r="BO555" s="11"/>
      <c r="BP555" s="11"/>
      <c r="BQ555" s="11"/>
      <c r="BR555" s="11"/>
      <c r="BS555" s="11"/>
      <c r="BT555" s="11"/>
      <c r="BU555" s="11"/>
      <c r="BV555" s="11"/>
      <c r="BW555" s="11"/>
      <c r="BX555" s="11"/>
      <c r="BY555" s="11"/>
      <c r="BZ555" s="11"/>
      <c r="CA555" s="11"/>
      <c r="CB555" s="11"/>
      <c r="CC555" s="11"/>
      <c r="CD555" s="11"/>
      <c r="CE555" s="11"/>
      <c r="CF555" s="11"/>
      <c r="CG555" s="11"/>
      <c r="CH555" s="11"/>
      <c r="CI555" s="11"/>
      <c r="CJ555" s="11"/>
      <c r="CK555" s="11"/>
      <c r="CL555" s="11"/>
      <c r="CM555" s="11"/>
      <c r="CN555" s="351"/>
      <c r="CO555" s="351"/>
      <c r="CP555" s="351"/>
      <c r="CQ555" s="351"/>
      <c r="CR555" s="351"/>
      <c r="CS555" s="351"/>
      <c r="CT555" s="351"/>
      <c r="CU555" s="351"/>
      <c r="CV555" s="351"/>
      <c r="CW555" s="351"/>
      <c r="CX555" s="351"/>
      <c r="CY555" s="351"/>
      <c r="CZ555" s="351"/>
      <c r="DA555" s="351"/>
      <c r="DB555" s="351"/>
      <c r="DC555" s="351"/>
      <c r="DD555" s="351"/>
      <c r="DE555" s="351"/>
      <c r="DF555" s="351"/>
      <c r="DG555" s="351"/>
      <c r="DH555" s="351"/>
      <c r="DI555" s="351"/>
      <c r="DJ555" s="351"/>
      <c r="DK555" s="351"/>
      <c r="DL555" s="351"/>
      <c r="DM555" s="351"/>
      <c r="DN555" s="351"/>
      <c r="DS555" s="372"/>
      <c r="DT555" s="374"/>
      <c r="DU555" s="375"/>
      <c r="DV555" s="375"/>
      <c r="DW555" s="375"/>
      <c r="DX555" s="375">
        <v>1</v>
      </c>
      <c r="DY555" s="375">
        <f t="shared" si="2108"/>
        <v>0</v>
      </c>
      <c r="DZ555" s="375">
        <f t="shared" si="2109"/>
        <v>0</v>
      </c>
      <c r="EA555" s="375">
        <f t="shared" si="2110"/>
        <v>1</v>
      </c>
      <c r="EB555" s="375">
        <f t="shared" si="2111"/>
        <v>0</v>
      </c>
      <c r="EC555" s="375">
        <f t="shared" si="2112"/>
        <v>0</v>
      </c>
      <c r="ED555" s="375">
        <f t="shared" si="2113"/>
        <v>1</v>
      </c>
      <c r="EE555" s="375">
        <f t="shared" si="2114"/>
        <v>0</v>
      </c>
      <c r="EF555" s="375">
        <f t="shared" si="2115"/>
        <v>0</v>
      </c>
      <c r="EG555" s="375">
        <f t="shared" si="2116"/>
        <v>1</v>
      </c>
      <c r="EH555" s="375">
        <f t="shared" si="2117"/>
        <v>0</v>
      </c>
      <c r="EI555" s="375">
        <f t="shared" si="2118"/>
        <v>0</v>
      </c>
      <c r="EJ555" s="375">
        <f t="shared" si="2119"/>
        <v>1</v>
      </c>
      <c r="EK555" s="375">
        <f t="shared" si="2120"/>
        <v>0</v>
      </c>
      <c r="EL555" s="375">
        <f t="shared" si="2121"/>
        <v>0</v>
      </c>
      <c r="EM555" s="375">
        <f t="shared" si="2122"/>
        <v>1</v>
      </c>
      <c r="EN555" s="375">
        <f t="shared" si="2123"/>
        <v>0</v>
      </c>
      <c r="EO555" s="375">
        <f t="shared" si="2124"/>
        <v>0</v>
      </c>
      <c r="EP555" s="375">
        <f t="shared" si="2125"/>
        <v>1</v>
      </c>
      <c r="EQ555" s="375">
        <f t="shared" si="2126"/>
        <v>0</v>
      </c>
      <c r="ER555" s="375">
        <f t="shared" si="2127"/>
        <v>0</v>
      </c>
      <c r="ES555" s="375">
        <f t="shared" si="2128"/>
        <v>1</v>
      </c>
      <c r="ET555" s="375">
        <f t="shared" si="2129"/>
        <v>0</v>
      </c>
      <c r="EU555" s="375">
        <f t="shared" si="2130"/>
        <v>0</v>
      </c>
      <c r="EV555" s="375">
        <f t="shared" si="2131"/>
        <v>1</v>
      </c>
      <c r="EW555" s="375">
        <f t="shared" si="2132"/>
        <v>0</v>
      </c>
      <c r="EX555" s="375">
        <f t="shared" si="2133"/>
        <v>0</v>
      </c>
      <c r="EY555" s="375">
        <f t="shared" si="2134"/>
        <v>1</v>
      </c>
      <c r="EZ555" s="375">
        <f t="shared" si="2135"/>
        <v>0</v>
      </c>
      <c r="FA555" s="375">
        <f t="shared" si="2136"/>
        <v>0</v>
      </c>
      <c r="FB555" s="375">
        <f t="shared" si="2137"/>
        <v>1</v>
      </c>
      <c r="FC555" s="375">
        <f t="shared" si="2138"/>
        <v>0</v>
      </c>
      <c r="FD555" s="375">
        <f t="shared" si="2139"/>
        <v>0</v>
      </c>
      <c r="FE555" s="376"/>
      <c r="FF555" s="372"/>
      <c r="FG555" s="372"/>
      <c r="FH555" s="372"/>
      <c r="FI555" s="372"/>
      <c r="FJ555" s="372"/>
      <c r="FK555" s="372"/>
      <c r="FL555" s="372"/>
      <c r="FM555" s="372"/>
      <c r="FN555" s="372"/>
      <c r="FO555" s="372"/>
      <c r="FP555" s="372"/>
      <c r="FQ555" s="372"/>
      <c r="FR555" s="372"/>
      <c r="FS555" s="372"/>
      <c r="FT555" s="372"/>
      <c r="FU555" s="372"/>
      <c r="FV555" s="372"/>
      <c r="FW555" s="372"/>
      <c r="FX555" s="372"/>
      <c r="FY555" s="372"/>
      <c r="FZ555" s="372"/>
      <c r="GA555" s="372"/>
      <c r="GB555" s="372"/>
      <c r="GC555" s="372"/>
      <c r="GD555" s="372"/>
      <c r="GE555" s="372"/>
      <c r="GF555" s="372"/>
      <c r="GG555" s="372"/>
      <c r="GH555" s="372"/>
      <c r="GI555" s="372"/>
      <c r="GJ555" s="372"/>
      <c r="GK555" s="372"/>
      <c r="GL555" s="372"/>
      <c r="GM555" s="372"/>
      <c r="GN555" s="372"/>
      <c r="GO555" s="372"/>
      <c r="GP555" s="372"/>
      <c r="GQ555" s="372"/>
      <c r="GR555" s="372"/>
      <c r="GS555" s="372"/>
      <c r="GT555" s="372"/>
      <c r="GU555" s="372"/>
      <c r="GV555" s="372"/>
      <c r="GW555" s="372"/>
      <c r="GX555" s="372"/>
      <c r="GY555" s="372"/>
      <c r="GZ555" s="372"/>
      <c r="HA555" s="372"/>
      <c r="HB555" s="372"/>
      <c r="HC555" s="372"/>
    </row>
    <row r="556" spans="1:211" s="373" customFormat="1" ht="15" customHeight="1" x14ac:dyDescent="0.2">
      <c r="A556" s="366">
        <f>SWDATA!O541</f>
        <v>0</v>
      </c>
      <c r="B556" s="366">
        <f>SWDATA!M541</f>
        <v>0</v>
      </c>
      <c r="C556" s="351">
        <f>IF(AND(SWDATA!M541=1,SWDATA!Q541="promotions"),SWDATA!P541,0)</f>
        <v>0</v>
      </c>
      <c r="D556" s="367">
        <f>ROW(SWDATA!M541)</f>
        <v>541</v>
      </c>
      <c r="E556" s="368">
        <f ca="1">IF(AND(B556=1,UPPER(HLOOKUP(D556+14,'Metrics &amp; Attributes View'!$13:$31,19,0))&lt;&gt;"SBOM"),1,0)</f>
        <v>0</v>
      </c>
      <c r="F556" s="369">
        <f t="shared" si="1978"/>
        <v>1</v>
      </c>
      <c r="G556" s="366" t="str">
        <f t="shared" si="1979"/>
        <v/>
      </c>
      <c r="H556" s="370"/>
      <c r="J556" s="238">
        <f t="shared" si="1980"/>
        <v>0</v>
      </c>
      <c r="K556" s="239" t="str">
        <f t="shared" si="1981"/>
        <v/>
      </c>
      <c r="L556" s="342"/>
      <c r="M556" s="345"/>
      <c r="N556" s="340" t="str">
        <f>IF(LEN(SWDATA!F541)=0,"",N555)</f>
        <v/>
      </c>
      <c r="O556" s="296" t="str">
        <f>IF(LEN(SWDATA!G541)=0,"",O555)</f>
        <v/>
      </c>
      <c r="P556" s="297" t="str">
        <f>IF(LEN(SWDATA!C541)=0,"",SWDATA!C541)</f>
        <v/>
      </c>
      <c r="Q556" s="312" t="str">
        <f t="shared" si="1982"/>
        <v/>
      </c>
      <c r="R556" s="223" t="s">
        <v>262</v>
      </c>
      <c r="S556" s="224"/>
      <c r="T556" s="224"/>
      <c r="U556" s="264" t="s">
        <v>623</v>
      </c>
      <c r="V556" s="205" t="s">
        <v>221</v>
      </c>
      <c r="W556" s="266">
        <f>IF(OR(Is_Loading,LEN($A556)=0),"",SWDATA!P541)</f>
        <v>0</v>
      </c>
      <c r="X556" s="267">
        <f>IF(OR(Is_Loading,LEN($A556)=0),"",SWDATA!Q541)</f>
        <v>0</v>
      </c>
      <c r="Y556" s="267">
        <f>IF(OR(Is_Loading,LEN($A556)=0),"",SWDATA!R541)</f>
        <v>0</v>
      </c>
      <c r="Z556" s="266" t="str">
        <f t="shared" si="2140"/>
        <v/>
      </c>
      <c r="AA556" s="266">
        <f>IF(OR(Is_Loading,LEN($A556)=0),"",SWDATA!T541)</f>
        <v>0</v>
      </c>
      <c r="AB556" s="267">
        <f>IF(OR(Is_Loading,LEN($A556)=0),"",SWDATA!U541)</f>
        <v>0</v>
      </c>
      <c r="AC556" s="267">
        <f>IF(OR(Is_Loading,LEN($A556)=0),"",SWDATA!V541)</f>
        <v>0</v>
      </c>
      <c r="AD556" s="266" t="str">
        <f t="shared" si="1983"/>
        <v/>
      </c>
      <c r="AE556" s="266">
        <f>IF(OR(Is_Loading,LEN($A556)=0),"",SWDATA!X541)</f>
        <v>0</v>
      </c>
      <c r="AF556" s="267">
        <f>IF(OR(Is_Loading,LEN($A556)=0),"",SWDATA!Y541)</f>
        <v>0</v>
      </c>
      <c r="AG556" s="267">
        <f>IF(OR(Is_Loading,LEN($A556)=0),"",SWDATA!Z541)</f>
        <v>0</v>
      </c>
      <c r="AH556" s="266" t="str">
        <f t="shared" si="1984"/>
        <v/>
      </c>
      <c r="AI556" s="266">
        <f>IF(OR(Is_Loading,LEN($A556)=0),"",SWDATA!AB541)</f>
        <v>0</v>
      </c>
      <c r="AJ556" s="267">
        <f>IF(OR(Is_Loading,LEN($A556)=0),"",SWDATA!AC541)</f>
        <v>0</v>
      </c>
      <c r="AK556" s="267">
        <f>IF(OR(Is_Loading,LEN($A556)=0),"",SWDATA!AD541)</f>
        <v>0</v>
      </c>
      <c r="AL556" s="266" t="str">
        <f t="shared" si="1985"/>
        <v/>
      </c>
      <c r="AM556" s="266">
        <f>IF(OR(Is_Loading,LEN($A556)=0),"",SWDATA!AF541)</f>
        <v>0</v>
      </c>
      <c r="AN556" s="267">
        <f>IF(OR(Is_Loading,LEN($A556)=0),"",SWDATA!AG541)</f>
        <v>0</v>
      </c>
      <c r="AO556" s="323">
        <f>IF(OR(Is_Loading,LEN($A556)=0),"",SWDATA!AH541)</f>
        <v>0</v>
      </c>
      <c r="AP556" s="320" t="str">
        <f t="shared" si="1986"/>
        <v/>
      </c>
      <c r="AQ556" s="266">
        <f>IF(OR(Is_Loading,LEN($A556)=0),"",SWDATA!AJ541)</f>
        <v>0</v>
      </c>
      <c r="AR556" s="267">
        <f>IF(OR(Is_Loading,LEN($A556)=0),"",SWDATA!AK541)</f>
        <v>0</v>
      </c>
      <c r="AS556" s="267">
        <f>IF(OR(Is_Loading,LEN($A556)=0),"",SWDATA!AL541)</f>
        <v>0</v>
      </c>
      <c r="AT556" s="266" t="str">
        <f t="shared" si="1987"/>
        <v/>
      </c>
      <c r="AU556" s="266">
        <f>IF(OR(Is_Loading,LEN($A556)=0),"",SWDATA!AN541)</f>
        <v>0</v>
      </c>
      <c r="AV556" s="267">
        <f>IF(OR(Is_Loading,LEN($A556)=0),"",SWDATA!AO541)</f>
        <v>0</v>
      </c>
      <c r="AW556" s="267">
        <f>IF(OR(Is_Loading,LEN($A556)=0),"",SWDATA!AP541)</f>
        <v>0</v>
      </c>
      <c r="AX556" s="266" t="str">
        <f t="shared" si="1988"/>
        <v/>
      </c>
      <c r="AY556" s="266">
        <f>IF(OR(Is_Loading,LEN($A556)=0),"",SWDATA!AR541)</f>
        <v>0</v>
      </c>
      <c r="AZ556" s="267">
        <f>IF(OR(Is_Loading,LEN($A556)=0),"",SWDATA!AS541)</f>
        <v>0</v>
      </c>
      <c r="BA556" s="267">
        <f>IF(OR(Is_Loading,LEN($A556)=0),"",SWDATA!AT541)</f>
        <v>0</v>
      </c>
      <c r="BB556" s="266" t="str">
        <f t="shared" si="1989"/>
        <v/>
      </c>
      <c r="BC556" s="266">
        <f>IF(OR(Is_Loading,LEN($A556)=0),"",SWDATA!AV541)</f>
        <v>0</v>
      </c>
      <c r="BD556" s="267">
        <f>IF(OR(Is_Loading,LEN($A556)=0),"",SWDATA!AW541)</f>
        <v>0</v>
      </c>
      <c r="BE556" s="323">
        <f>IF(OR(Is_Loading,LEN($A556)=0),"",SWDATA!AX541)</f>
        <v>0</v>
      </c>
      <c r="BF556" s="320" t="str">
        <f t="shared" si="1990"/>
        <v/>
      </c>
      <c r="BG556" s="11"/>
      <c r="BH556" s="11"/>
      <c r="BI556" s="11"/>
      <c r="BJ556" s="11"/>
      <c r="BK556" s="11"/>
      <c r="BL556" s="11"/>
      <c r="BM556" s="11"/>
      <c r="BN556" s="11"/>
      <c r="BO556" s="11"/>
      <c r="BP556" s="11"/>
      <c r="BQ556" s="11"/>
      <c r="BR556" s="11"/>
      <c r="BS556" s="11"/>
      <c r="BT556" s="11"/>
      <c r="BU556" s="11"/>
      <c r="BV556" s="11"/>
      <c r="BW556" s="11"/>
      <c r="BX556" s="11"/>
      <c r="BY556" s="11"/>
      <c r="BZ556" s="11"/>
      <c r="CA556" s="11"/>
      <c r="CB556" s="11"/>
      <c r="CC556" s="11"/>
      <c r="CD556" s="11"/>
      <c r="CE556" s="11"/>
      <c r="CF556" s="11"/>
      <c r="CG556" s="11"/>
      <c r="CH556" s="11"/>
      <c r="CI556" s="11"/>
      <c r="CJ556" s="11"/>
      <c r="CK556" s="11"/>
      <c r="CL556" s="11"/>
      <c r="CM556" s="11"/>
      <c r="CN556" s="351"/>
      <c r="CO556" s="351"/>
      <c r="CP556" s="351"/>
      <c r="CQ556" s="351"/>
      <c r="CR556" s="351"/>
      <c r="CS556" s="351"/>
      <c r="CT556" s="351"/>
      <c r="CU556" s="351"/>
      <c r="CV556" s="351"/>
      <c r="CW556" s="351"/>
      <c r="CX556" s="351"/>
      <c r="CY556" s="351"/>
      <c r="CZ556" s="351"/>
      <c r="DA556" s="351"/>
      <c r="DB556" s="351"/>
      <c r="DC556" s="351"/>
      <c r="DD556" s="351"/>
      <c r="DE556" s="351"/>
      <c r="DF556" s="351"/>
      <c r="DG556" s="351"/>
      <c r="DH556" s="351"/>
      <c r="DI556" s="351"/>
      <c r="DJ556" s="351"/>
      <c r="DK556" s="351"/>
      <c r="DL556" s="351"/>
      <c r="DM556" s="351"/>
      <c r="DN556" s="351"/>
      <c r="DS556" s="372"/>
      <c r="DT556" s="374"/>
      <c r="DU556" s="375"/>
      <c r="DV556" s="375"/>
      <c r="DW556" s="375"/>
      <c r="DX556" s="375">
        <v>1</v>
      </c>
      <c r="DY556" s="375">
        <f t="shared" si="2108"/>
        <v>0</v>
      </c>
      <c r="DZ556" s="375">
        <f t="shared" si="2109"/>
        <v>0</v>
      </c>
      <c r="EA556" s="375">
        <f t="shared" si="2110"/>
        <v>1</v>
      </c>
      <c r="EB556" s="375">
        <f t="shared" si="2111"/>
        <v>0</v>
      </c>
      <c r="EC556" s="375">
        <f t="shared" si="2112"/>
        <v>0</v>
      </c>
      <c r="ED556" s="375">
        <f t="shared" si="2113"/>
        <v>1</v>
      </c>
      <c r="EE556" s="375">
        <f t="shared" si="2114"/>
        <v>0</v>
      </c>
      <c r="EF556" s="375">
        <f t="shared" si="2115"/>
        <v>0</v>
      </c>
      <c r="EG556" s="375">
        <f t="shared" si="2116"/>
        <v>1</v>
      </c>
      <c r="EH556" s="375">
        <f t="shared" si="2117"/>
        <v>0</v>
      </c>
      <c r="EI556" s="375">
        <f t="shared" si="2118"/>
        <v>0</v>
      </c>
      <c r="EJ556" s="375">
        <f t="shared" si="2119"/>
        <v>1</v>
      </c>
      <c r="EK556" s="375">
        <f t="shared" si="2120"/>
        <v>0</v>
      </c>
      <c r="EL556" s="375">
        <f t="shared" si="2121"/>
        <v>0</v>
      </c>
      <c r="EM556" s="375">
        <f t="shared" si="2122"/>
        <v>1</v>
      </c>
      <c r="EN556" s="375">
        <f t="shared" si="2123"/>
        <v>0</v>
      </c>
      <c r="EO556" s="375">
        <f t="shared" si="2124"/>
        <v>0</v>
      </c>
      <c r="EP556" s="375">
        <f t="shared" si="2125"/>
        <v>1</v>
      </c>
      <c r="EQ556" s="375">
        <f t="shared" si="2126"/>
        <v>0</v>
      </c>
      <c r="ER556" s="375">
        <f t="shared" si="2127"/>
        <v>0</v>
      </c>
      <c r="ES556" s="375">
        <f t="shared" si="2128"/>
        <v>1</v>
      </c>
      <c r="ET556" s="375">
        <f t="shared" si="2129"/>
        <v>0</v>
      </c>
      <c r="EU556" s="375">
        <f t="shared" si="2130"/>
        <v>0</v>
      </c>
      <c r="EV556" s="375">
        <f t="shared" si="2131"/>
        <v>1</v>
      </c>
      <c r="EW556" s="375">
        <f t="shared" si="2132"/>
        <v>0</v>
      </c>
      <c r="EX556" s="375">
        <f t="shared" si="2133"/>
        <v>0</v>
      </c>
      <c r="EY556" s="375">
        <f t="shared" si="2134"/>
        <v>1</v>
      </c>
      <c r="EZ556" s="375">
        <f t="shared" si="2135"/>
        <v>0</v>
      </c>
      <c r="FA556" s="375">
        <f t="shared" si="2136"/>
        <v>0</v>
      </c>
      <c r="FB556" s="375">
        <f t="shared" si="2137"/>
        <v>1</v>
      </c>
      <c r="FC556" s="375">
        <f t="shared" si="2138"/>
        <v>0</v>
      </c>
      <c r="FD556" s="375">
        <f t="shared" si="2139"/>
        <v>0</v>
      </c>
      <c r="FE556" s="376"/>
      <c r="FF556" s="372"/>
      <c r="FG556" s="372"/>
      <c r="FH556" s="372"/>
      <c r="FI556" s="372"/>
      <c r="FJ556" s="372"/>
      <c r="FK556" s="372"/>
      <c r="FL556" s="372"/>
      <c r="FM556" s="372"/>
      <c r="FN556" s="372"/>
      <c r="FO556" s="372"/>
      <c r="FP556" s="372"/>
      <c r="FQ556" s="372"/>
      <c r="FR556" s="372"/>
      <c r="FS556" s="372"/>
      <c r="FT556" s="372"/>
      <c r="FU556" s="372"/>
      <c r="FV556" s="372"/>
      <c r="FW556" s="372"/>
      <c r="FX556" s="372"/>
      <c r="FY556" s="372"/>
      <c r="FZ556" s="372"/>
      <c r="GA556" s="372"/>
      <c r="GB556" s="372"/>
      <c r="GC556" s="372"/>
      <c r="GD556" s="372"/>
      <c r="GE556" s="372"/>
      <c r="GF556" s="372"/>
      <c r="GG556" s="372"/>
      <c r="GH556" s="372"/>
      <c r="GI556" s="372"/>
      <c r="GJ556" s="372"/>
      <c r="GK556" s="372"/>
      <c r="GL556" s="372"/>
      <c r="GM556" s="372"/>
      <c r="GN556" s="372"/>
      <c r="GO556" s="372"/>
      <c r="GP556" s="372"/>
      <c r="GQ556" s="372"/>
      <c r="GR556" s="372"/>
      <c r="GS556" s="372"/>
      <c r="GT556" s="372"/>
      <c r="GU556" s="372"/>
      <c r="GV556" s="372"/>
      <c r="GW556" s="372"/>
      <c r="GX556" s="372"/>
      <c r="GY556" s="372"/>
      <c r="GZ556" s="372"/>
      <c r="HA556" s="372"/>
      <c r="HB556" s="372"/>
      <c r="HC556" s="372"/>
    </row>
    <row r="557" spans="1:211" s="373" customFormat="1" ht="15" customHeight="1" x14ac:dyDescent="0.2">
      <c r="A557" s="366">
        <f>SWDATA!O542</f>
        <v>0</v>
      </c>
      <c r="B557" s="366">
        <f>SWDATA!M542</f>
        <v>0</v>
      </c>
      <c r="C557" s="351">
        <f>IF(AND(SWDATA!M542=1,SWDATA!Q542="promotions"),SWDATA!P542,0)</f>
        <v>0</v>
      </c>
      <c r="D557" s="367">
        <f>ROW(SWDATA!M542)</f>
        <v>542</v>
      </c>
      <c r="E557" s="368">
        <f t="shared" ref="E557" si="2142">B557</f>
        <v>0</v>
      </c>
      <c r="F557" s="369">
        <f t="shared" si="1978"/>
        <v>1</v>
      </c>
      <c r="G557" s="366" t="str">
        <f t="shared" si="1979"/>
        <v/>
      </c>
      <c r="H557" s="370"/>
      <c r="J557" s="238">
        <f t="shared" si="1980"/>
        <v>0</v>
      </c>
      <c r="K557" s="239" t="str">
        <f t="shared" si="1981"/>
        <v/>
      </c>
      <c r="L557" s="342"/>
      <c r="M557" s="345"/>
      <c r="N557" s="340" t="str">
        <f>IF(LEN(SWDATA!F542)=0,"",N556)</f>
        <v/>
      </c>
      <c r="O557" s="296" t="str">
        <f>IF(LEN(SWDATA!G542)=0,"",O556)</f>
        <v/>
      </c>
      <c r="P557" s="297" t="str">
        <f>IF(LEN(SWDATA!C542)=0,"",SWDATA!C542)</f>
        <v/>
      </c>
      <c r="Q557" s="312" t="str">
        <f t="shared" si="1982"/>
        <v/>
      </c>
      <c r="R557" s="223" t="s">
        <v>261</v>
      </c>
      <c r="S557" s="224"/>
      <c r="T557" s="224"/>
      <c r="U557" s="264" t="s">
        <v>624</v>
      </c>
      <c r="V557" s="205" t="s">
        <v>221</v>
      </c>
      <c r="W557" s="266">
        <f>IF(OR(Is_Loading,LEN($A557)=0),"",SWDATA!P542)</f>
        <v>0</v>
      </c>
      <c r="X557" s="267">
        <f>IF(OR(Is_Loading,LEN($A557)=0),"",SWDATA!Q542)</f>
        <v>0</v>
      </c>
      <c r="Y557" s="267">
        <f>IF(OR(Is_Loading,LEN($A557)=0),"",SWDATA!R542)</f>
        <v>0</v>
      </c>
      <c r="Z557" s="266" t="str">
        <f t="shared" si="2140"/>
        <v/>
      </c>
      <c r="AA557" s="266">
        <f>IF(OR(Is_Loading,LEN($A557)=0),"",SWDATA!T542)</f>
        <v>0</v>
      </c>
      <c r="AB557" s="267">
        <f>IF(OR(Is_Loading,LEN($A557)=0),"",SWDATA!U542)</f>
        <v>0</v>
      </c>
      <c r="AC557" s="267">
        <f>IF(OR(Is_Loading,LEN($A557)=0),"",SWDATA!V542)</f>
        <v>0</v>
      </c>
      <c r="AD557" s="266" t="str">
        <f t="shared" si="1983"/>
        <v/>
      </c>
      <c r="AE557" s="266">
        <f>IF(OR(Is_Loading,LEN($A557)=0),"",SWDATA!X542)</f>
        <v>0</v>
      </c>
      <c r="AF557" s="267">
        <f>IF(OR(Is_Loading,LEN($A557)=0),"",SWDATA!Y542)</f>
        <v>0</v>
      </c>
      <c r="AG557" s="267">
        <f>IF(OR(Is_Loading,LEN($A557)=0),"",SWDATA!Z542)</f>
        <v>0</v>
      </c>
      <c r="AH557" s="266" t="str">
        <f t="shared" si="1984"/>
        <v/>
      </c>
      <c r="AI557" s="266">
        <f>IF(OR(Is_Loading,LEN($A557)=0),"",SWDATA!AB542)</f>
        <v>0</v>
      </c>
      <c r="AJ557" s="267">
        <f>IF(OR(Is_Loading,LEN($A557)=0),"",SWDATA!AC542)</f>
        <v>0</v>
      </c>
      <c r="AK557" s="267">
        <f>IF(OR(Is_Loading,LEN($A557)=0),"",SWDATA!AD542)</f>
        <v>0</v>
      </c>
      <c r="AL557" s="266" t="str">
        <f t="shared" si="1985"/>
        <v/>
      </c>
      <c r="AM557" s="266">
        <f>IF(OR(Is_Loading,LEN($A557)=0),"",SWDATA!AF542)</f>
        <v>0</v>
      </c>
      <c r="AN557" s="267">
        <f>IF(OR(Is_Loading,LEN($A557)=0),"",SWDATA!AG542)</f>
        <v>0</v>
      </c>
      <c r="AO557" s="323">
        <f>IF(OR(Is_Loading,LEN($A557)=0),"",SWDATA!AH542)</f>
        <v>0</v>
      </c>
      <c r="AP557" s="320" t="str">
        <f t="shared" si="1986"/>
        <v/>
      </c>
      <c r="AQ557" s="266">
        <f>IF(OR(Is_Loading,LEN($A557)=0),"",SWDATA!AJ542)</f>
        <v>0</v>
      </c>
      <c r="AR557" s="267">
        <f>IF(OR(Is_Loading,LEN($A557)=0),"",SWDATA!AK542)</f>
        <v>0</v>
      </c>
      <c r="AS557" s="267">
        <f>IF(OR(Is_Loading,LEN($A557)=0),"",SWDATA!AL542)</f>
        <v>0</v>
      </c>
      <c r="AT557" s="266" t="str">
        <f t="shared" si="1987"/>
        <v/>
      </c>
      <c r="AU557" s="266">
        <f>IF(OR(Is_Loading,LEN($A557)=0),"",SWDATA!AN542)</f>
        <v>0</v>
      </c>
      <c r="AV557" s="267">
        <f>IF(OR(Is_Loading,LEN($A557)=0),"",SWDATA!AO542)</f>
        <v>0</v>
      </c>
      <c r="AW557" s="267">
        <f>IF(OR(Is_Loading,LEN($A557)=0),"",SWDATA!AP542)</f>
        <v>0</v>
      </c>
      <c r="AX557" s="266" t="str">
        <f t="shared" si="1988"/>
        <v/>
      </c>
      <c r="AY557" s="266">
        <f>IF(OR(Is_Loading,LEN($A557)=0),"",SWDATA!AR542)</f>
        <v>0</v>
      </c>
      <c r="AZ557" s="267">
        <f>IF(OR(Is_Loading,LEN($A557)=0),"",SWDATA!AS542)</f>
        <v>0</v>
      </c>
      <c r="BA557" s="267">
        <f>IF(OR(Is_Loading,LEN($A557)=0),"",SWDATA!AT542)</f>
        <v>0</v>
      </c>
      <c r="BB557" s="266" t="str">
        <f t="shared" si="1989"/>
        <v/>
      </c>
      <c r="BC557" s="266">
        <f>IF(OR(Is_Loading,LEN($A557)=0),"",SWDATA!AV542)</f>
        <v>0</v>
      </c>
      <c r="BD557" s="267">
        <f>IF(OR(Is_Loading,LEN($A557)=0),"",SWDATA!AW542)</f>
        <v>0</v>
      </c>
      <c r="BE557" s="323">
        <f>IF(OR(Is_Loading,LEN($A557)=0),"",SWDATA!AX542)</f>
        <v>0</v>
      </c>
      <c r="BF557" s="320" t="str">
        <f t="shared" si="1990"/>
        <v/>
      </c>
      <c r="BG557" s="11"/>
      <c r="BH557" s="11"/>
      <c r="BI557" s="11"/>
      <c r="BJ557" s="11"/>
      <c r="BK557" s="11"/>
      <c r="BL557" s="11"/>
      <c r="BM557" s="11"/>
      <c r="BN557" s="11"/>
      <c r="BO557" s="11"/>
      <c r="BP557" s="11"/>
      <c r="BQ557" s="11"/>
      <c r="BR557" s="11"/>
      <c r="BS557" s="11"/>
      <c r="BT557" s="11"/>
      <c r="BU557" s="11"/>
      <c r="BV557" s="11"/>
      <c r="BW557" s="11"/>
      <c r="BX557" s="11"/>
      <c r="BY557" s="11"/>
      <c r="BZ557" s="11"/>
      <c r="CA557" s="11"/>
      <c r="CB557" s="11"/>
      <c r="CC557" s="11"/>
      <c r="CD557" s="11"/>
      <c r="CE557" s="11"/>
      <c r="CF557" s="11"/>
      <c r="CG557" s="11"/>
      <c r="CH557" s="11"/>
      <c r="CI557" s="11"/>
      <c r="CJ557" s="11"/>
      <c r="CK557" s="11"/>
      <c r="CL557" s="11"/>
      <c r="CM557" s="11"/>
      <c r="CN557" s="351"/>
      <c r="CO557" s="351"/>
      <c r="CP557" s="351"/>
      <c r="CQ557" s="351"/>
      <c r="CR557" s="351"/>
      <c r="CS557" s="351"/>
      <c r="CT557" s="351"/>
      <c r="CU557" s="351"/>
      <c r="CV557" s="351"/>
      <c r="CW557" s="351"/>
      <c r="CX557" s="351"/>
      <c r="CY557" s="351"/>
      <c r="CZ557" s="351"/>
      <c r="DA557" s="351"/>
      <c r="DB557" s="351"/>
      <c r="DC557" s="351"/>
      <c r="DD557" s="351"/>
      <c r="DE557" s="351"/>
      <c r="DF557" s="351"/>
      <c r="DG557" s="351"/>
      <c r="DH557" s="351"/>
      <c r="DI557" s="351"/>
      <c r="DJ557" s="351"/>
      <c r="DK557" s="351"/>
      <c r="DL557" s="351"/>
      <c r="DM557" s="351"/>
      <c r="DN557" s="351"/>
      <c r="DS557" s="372"/>
      <c r="DT557" s="374"/>
      <c r="DU557" s="375"/>
      <c r="DV557" s="375"/>
      <c r="DW557" s="375"/>
      <c r="DX557" s="375">
        <v>1</v>
      </c>
      <c r="DY557" s="375">
        <f t="shared" si="2108"/>
        <v>0</v>
      </c>
      <c r="DZ557" s="375">
        <f t="shared" si="2109"/>
        <v>0</v>
      </c>
      <c r="EA557" s="375">
        <f t="shared" si="2110"/>
        <v>1</v>
      </c>
      <c r="EB557" s="375">
        <f t="shared" si="2111"/>
        <v>0</v>
      </c>
      <c r="EC557" s="375">
        <f t="shared" si="2112"/>
        <v>0</v>
      </c>
      <c r="ED557" s="375">
        <f t="shared" si="2113"/>
        <v>1</v>
      </c>
      <c r="EE557" s="375">
        <f t="shared" si="2114"/>
        <v>0</v>
      </c>
      <c r="EF557" s="375">
        <f t="shared" si="2115"/>
        <v>0</v>
      </c>
      <c r="EG557" s="375">
        <f t="shared" si="2116"/>
        <v>1</v>
      </c>
      <c r="EH557" s="375">
        <f t="shared" si="2117"/>
        <v>0</v>
      </c>
      <c r="EI557" s="375">
        <f t="shared" si="2118"/>
        <v>0</v>
      </c>
      <c r="EJ557" s="375">
        <f t="shared" si="2119"/>
        <v>1</v>
      </c>
      <c r="EK557" s="375">
        <f t="shared" si="2120"/>
        <v>0</v>
      </c>
      <c r="EL557" s="375">
        <f t="shared" si="2121"/>
        <v>0</v>
      </c>
      <c r="EM557" s="375">
        <f t="shared" si="2122"/>
        <v>1</v>
      </c>
      <c r="EN557" s="375">
        <f t="shared" si="2123"/>
        <v>0</v>
      </c>
      <c r="EO557" s="375">
        <f t="shared" si="2124"/>
        <v>0</v>
      </c>
      <c r="EP557" s="375">
        <f t="shared" si="2125"/>
        <v>1</v>
      </c>
      <c r="EQ557" s="375">
        <f t="shared" si="2126"/>
        <v>0</v>
      </c>
      <c r="ER557" s="375">
        <f t="shared" si="2127"/>
        <v>0</v>
      </c>
      <c r="ES557" s="375">
        <f t="shared" si="2128"/>
        <v>1</v>
      </c>
      <c r="ET557" s="375">
        <f t="shared" si="2129"/>
        <v>0</v>
      </c>
      <c r="EU557" s="375">
        <f t="shared" si="2130"/>
        <v>0</v>
      </c>
      <c r="EV557" s="375">
        <f t="shared" si="2131"/>
        <v>1</v>
      </c>
      <c r="EW557" s="375">
        <f t="shared" si="2132"/>
        <v>0</v>
      </c>
      <c r="EX557" s="375">
        <f t="shared" si="2133"/>
        <v>0</v>
      </c>
      <c r="EY557" s="375">
        <f t="shared" si="2134"/>
        <v>1</v>
      </c>
      <c r="EZ557" s="375">
        <f t="shared" si="2135"/>
        <v>0</v>
      </c>
      <c r="FA557" s="375">
        <f t="shared" si="2136"/>
        <v>0</v>
      </c>
      <c r="FB557" s="375">
        <f t="shared" si="2137"/>
        <v>1</v>
      </c>
      <c r="FC557" s="375">
        <f t="shared" si="2138"/>
        <v>0</v>
      </c>
      <c r="FD557" s="375">
        <f t="shared" si="2139"/>
        <v>0</v>
      </c>
      <c r="FE557" s="376"/>
      <c r="FF557" s="372"/>
      <c r="FG557" s="372"/>
      <c r="FH557" s="372"/>
      <c r="FI557" s="372"/>
      <c r="FJ557" s="372"/>
      <c r="FK557" s="372"/>
      <c r="FL557" s="372"/>
      <c r="FM557" s="372"/>
      <c r="FN557" s="372"/>
      <c r="FO557" s="372"/>
      <c r="FP557" s="372"/>
      <c r="FQ557" s="372"/>
      <c r="FR557" s="372"/>
      <c r="FS557" s="372"/>
      <c r="FT557" s="372"/>
      <c r="FU557" s="372"/>
      <c r="FV557" s="372"/>
      <c r="FW557" s="372"/>
      <c r="FX557" s="372"/>
      <c r="FY557" s="372"/>
      <c r="FZ557" s="372"/>
      <c r="GA557" s="372"/>
      <c r="GB557" s="372"/>
      <c r="GC557" s="372"/>
      <c r="GD557" s="372"/>
      <c r="GE557" s="372"/>
      <c r="GF557" s="372"/>
      <c r="GG557" s="372"/>
      <c r="GH557" s="372"/>
      <c r="GI557" s="372"/>
      <c r="GJ557" s="372"/>
      <c r="GK557" s="372"/>
      <c r="GL557" s="372"/>
      <c r="GM557" s="372"/>
      <c r="GN557" s="372"/>
      <c r="GO557" s="372"/>
      <c r="GP557" s="372"/>
      <c r="GQ557" s="372"/>
      <c r="GR557" s="372"/>
      <c r="GS557" s="372"/>
      <c r="GT557" s="372"/>
      <c r="GU557" s="372"/>
      <c r="GV557" s="372"/>
      <c r="GW557" s="372"/>
      <c r="GX557" s="372"/>
      <c r="GY557" s="372"/>
      <c r="GZ557" s="372"/>
      <c r="HA557" s="372"/>
      <c r="HB557" s="372"/>
      <c r="HC557" s="372"/>
    </row>
    <row r="558" spans="1:211" s="373" customFormat="1" ht="15" customHeight="1" thickBot="1" x14ac:dyDescent="0.25">
      <c r="A558" s="366">
        <f>SWDATA!O543</f>
        <v>0</v>
      </c>
      <c r="B558" s="366">
        <f>SWDATA!M543</f>
        <v>0</v>
      </c>
      <c r="C558" s="351">
        <f>IF(AND(SWDATA!M543=1,SWDATA!Q543="promotions"),SWDATA!P543,0)</f>
        <v>0</v>
      </c>
      <c r="D558" s="367">
        <f>ROW(SWDATA!M543)</f>
        <v>543</v>
      </c>
      <c r="E558" s="368">
        <f ca="1">IF(AND(B558=1,UPPER(HLOOKUP(D558+12,'Metrics &amp; Attributes View'!$13:$31,19,0))&lt;&gt;"SBOM"),1,0)</f>
        <v>0</v>
      </c>
      <c r="F558" s="369">
        <f t="shared" si="1978"/>
        <v>1</v>
      </c>
      <c r="G558" s="366" t="str">
        <f t="shared" si="1979"/>
        <v/>
      </c>
      <c r="H558" s="370"/>
      <c r="J558" s="238">
        <f t="shared" si="1980"/>
        <v>0</v>
      </c>
      <c r="K558" s="239" t="str">
        <f t="shared" si="1981"/>
        <v/>
      </c>
      <c r="L558" s="342"/>
      <c r="M558" s="345"/>
      <c r="N558" s="340" t="str">
        <f>IF(LEN(SWDATA!F543)=0,"",N557)</f>
        <v/>
      </c>
      <c r="O558" s="296" t="str">
        <f>IF(LEN(SWDATA!G543)=0,"",O557)</f>
        <v/>
      </c>
      <c r="P558" s="297" t="str">
        <f>IF(LEN(SWDATA!C543)=0,"",SWDATA!C543)</f>
        <v/>
      </c>
      <c r="Q558" s="312" t="str">
        <f t="shared" si="1982"/>
        <v/>
      </c>
      <c r="R558" s="223" t="s">
        <v>262</v>
      </c>
      <c r="S558" s="224"/>
      <c r="T558" s="224"/>
      <c r="U558" s="264" t="s">
        <v>603</v>
      </c>
      <c r="V558" s="205" t="s">
        <v>221</v>
      </c>
      <c r="W558" s="266">
        <f>IF(OR(Is_Loading,LEN($A558)=0),"",SWDATA!P543)</f>
        <v>0</v>
      </c>
      <c r="X558" s="267">
        <f>IF(OR(Is_Loading,LEN($A558)=0),"",SWDATA!Q543)</f>
        <v>0</v>
      </c>
      <c r="Y558" s="267">
        <f>IF(OR(Is_Loading,LEN($A558)=0),"",SWDATA!R543)</f>
        <v>0</v>
      </c>
      <c r="Z558" s="266" t="str">
        <f t="shared" si="2140"/>
        <v/>
      </c>
      <c r="AA558" s="266">
        <f>IF(OR(Is_Loading,LEN($A558)=0),"",SWDATA!T543)</f>
        <v>0</v>
      </c>
      <c r="AB558" s="267">
        <f>IF(OR(Is_Loading,LEN($A558)=0),"",SWDATA!U543)</f>
        <v>0</v>
      </c>
      <c r="AC558" s="267">
        <f>IF(OR(Is_Loading,LEN($A558)=0),"",SWDATA!V543)</f>
        <v>0</v>
      </c>
      <c r="AD558" s="266" t="str">
        <f t="shared" si="1983"/>
        <v/>
      </c>
      <c r="AE558" s="266">
        <f>IF(OR(Is_Loading,LEN($A558)=0),"",SWDATA!X543)</f>
        <v>0</v>
      </c>
      <c r="AF558" s="267">
        <f>IF(OR(Is_Loading,LEN($A558)=0),"",SWDATA!Y543)</f>
        <v>0</v>
      </c>
      <c r="AG558" s="267">
        <f>IF(OR(Is_Loading,LEN($A558)=0),"",SWDATA!Z543)</f>
        <v>0</v>
      </c>
      <c r="AH558" s="266" t="str">
        <f t="shared" si="1984"/>
        <v/>
      </c>
      <c r="AI558" s="266">
        <f>IF(OR(Is_Loading,LEN($A558)=0),"",SWDATA!AB543)</f>
        <v>0</v>
      </c>
      <c r="AJ558" s="267">
        <f>IF(OR(Is_Loading,LEN($A558)=0),"",SWDATA!AC543)</f>
        <v>0</v>
      </c>
      <c r="AK558" s="267">
        <f>IF(OR(Is_Loading,LEN($A558)=0),"",SWDATA!AD543)</f>
        <v>0</v>
      </c>
      <c r="AL558" s="266" t="str">
        <f t="shared" si="1985"/>
        <v/>
      </c>
      <c r="AM558" s="266">
        <f>IF(OR(Is_Loading,LEN($A558)=0),"",SWDATA!AF543)</f>
        <v>0</v>
      </c>
      <c r="AN558" s="267">
        <f>IF(OR(Is_Loading,LEN($A558)=0),"",SWDATA!AG543)</f>
        <v>0</v>
      </c>
      <c r="AO558" s="323">
        <f>IF(OR(Is_Loading,LEN($A558)=0),"",SWDATA!AH543)</f>
        <v>0</v>
      </c>
      <c r="AP558" s="320" t="str">
        <f t="shared" si="1986"/>
        <v/>
      </c>
      <c r="AQ558" s="266">
        <f>IF(OR(Is_Loading,LEN($A558)=0),"",SWDATA!AJ543)</f>
        <v>0</v>
      </c>
      <c r="AR558" s="267">
        <f>IF(OR(Is_Loading,LEN($A558)=0),"",SWDATA!AK543)</f>
        <v>0</v>
      </c>
      <c r="AS558" s="267">
        <f>IF(OR(Is_Loading,LEN($A558)=0),"",SWDATA!AL543)</f>
        <v>0</v>
      </c>
      <c r="AT558" s="266" t="str">
        <f t="shared" si="1987"/>
        <v/>
      </c>
      <c r="AU558" s="266">
        <f>IF(OR(Is_Loading,LEN($A558)=0),"",SWDATA!AN543)</f>
        <v>0</v>
      </c>
      <c r="AV558" s="267">
        <f>IF(OR(Is_Loading,LEN($A558)=0),"",SWDATA!AO543)</f>
        <v>0</v>
      </c>
      <c r="AW558" s="267">
        <f>IF(OR(Is_Loading,LEN($A558)=0),"",SWDATA!AP543)</f>
        <v>0</v>
      </c>
      <c r="AX558" s="266" t="str">
        <f t="shared" si="1988"/>
        <v/>
      </c>
      <c r="AY558" s="266">
        <f>IF(OR(Is_Loading,LEN($A558)=0),"",SWDATA!AR543)</f>
        <v>0</v>
      </c>
      <c r="AZ558" s="267">
        <f>IF(OR(Is_Loading,LEN($A558)=0),"",SWDATA!AS543)</f>
        <v>0</v>
      </c>
      <c r="BA558" s="267">
        <f>IF(OR(Is_Loading,LEN($A558)=0),"",SWDATA!AT543)</f>
        <v>0</v>
      </c>
      <c r="BB558" s="266" t="str">
        <f t="shared" si="1989"/>
        <v/>
      </c>
      <c r="BC558" s="266">
        <f>IF(OR(Is_Loading,LEN($A558)=0),"",SWDATA!AV543)</f>
        <v>0</v>
      </c>
      <c r="BD558" s="267">
        <f>IF(OR(Is_Loading,LEN($A558)=0),"",SWDATA!AW543)</f>
        <v>0</v>
      </c>
      <c r="BE558" s="323">
        <f>IF(OR(Is_Loading,LEN($A558)=0),"",SWDATA!AX543)</f>
        <v>0</v>
      </c>
      <c r="BF558" s="320" t="str">
        <f t="shared" si="1990"/>
        <v/>
      </c>
      <c r="BG558" s="11"/>
      <c r="BH558" s="11"/>
      <c r="BI558" s="11"/>
      <c r="BJ558" s="11"/>
      <c r="BK558" s="11"/>
      <c r="BL558" s="11"/>
      <c r="BM558" s="11"/>
      <c r="BN558" s="11"/>
      <c r="BO558" s="11"/>
      <c r="BP558" s="11"/>
      <c r="BQ558" s="11"/>
      <c r="BR558" s="11"/>
      <c r="BS558" s="11"/>
      <c r="BT558" s="11"/>
      <c r="BU558" s="11"/>
      <c r="BV558" s="11"/>
      <c r="BW558" s="11"/>
      <c r="BX558" s="11"/>
      <c r="BY558" s="11"/>
      <c r="BZ558" s="11"/>
      <c r="CA558" s="11"/>
      <c r="CB558" s="11"/>
      <c r="CC558" s="11"/>
      <c r="CD558" s="11"/>
      <c r="CE558" s="11"/>
      <c r="CF558" s="11"/>
      <c r="CG558" s="11"/>
      <c r="CH558" s="11"/>
      <c r="CI558" s="11"/>
      <c r="CJ558" s="11"/>
      <c r="CK558" s="11"/>
      <c r="CL558" s="11"/>
      <c r="CM558" s="11"/>
      <c r="CN558" s="351"/>
      <c r="CO558" s="351"/>
      <c r="CP558" s="351"/>
      <c r="CQ558" s="351"/>
      <c r="CR558" s="351"/>
      <c r="CS558" s="351"/>
      <c r="CT558" s="351"/>
      <c r="CU558" s="351"/>
      <c r="CV558" s="351"/>
      <c r="CW558" s="351"/>
      <c r="CX558" s="351"/>
      <c r="CY558" s="351"/>
      <c r="CZ558" s="351"/>
      <c r="DA558" s="351"/>
      <c r="DB558" s="351"/>
      <c r="DC558" s="351"/>
      <c r="DD558" s="351"/>
      <c r="DE558" s="351"/>
      <c r="DF558" s="351"/>
      <c r="DG558" s="351"/>
      <c r="DH558" s="351"/>
      <c r="DI558" s="351"/>
      <c r="DJ558" s="351"/>
      <c r="DK558" s="351"/>
      <c r="DL558" s="351"/>
      <c r="DM558" s="351"/>
      <c r="DN558" s="351"/>
      <c r="DS558" s="372"/>
      <c r="DT558" s="374"/>
      <c r="DU558" s="375"/>
      <c r="DV558" s="375"/>
      <c r="DW558" s="375"/>
      <c r="DX558" s="375">
        <v>1</v>
      </c>
      <c r="DY558" s="375">
        <f t="shared" si="2108"/>
        <v>0</v>
      </c>
      <c r="DZ558" s="375">
        <f t="shared" si="2109"/>
        <v>0</v>
      </c>
      <c r="EA558" s="375">
        <f t="shared" si="2110"/>
        <v>1</v>
      </c>
      <c r="EB558" s="375">
        <f t="shared" si="2111"/>
        <v>0</v>
      </c>
      <c r="EC558" s="375">
        <f t="shared" si="2112"/>
        <v>0</v>
      </c>
      <c r="ED558" s="375">
        <f t="shared" si="2113"/>
        <v>1</v>
      </c>
      <c r="EE558" s="375">
        <f t="shared" si="2114"/>
        <v>0</v>
      </c>
      <c r="EF558" s="375">
        <f t="shared" si="2115"/>
        <v>0</v>
      </c>
      <c r="EG558" s="375">
        <f t="shared" si="2116"/>
        <v>1</v>
      </c>
      <c r="EH558" s="375">
        <f t="shared" si="2117"/>
        <v>0</v>
      </c>
      <c r="EI558" s="375">
        <f t="shared" si="2118"/>
        <v>0</v>
      </c>
      <c r="EJ558" s="375">
        <f t="shared" si="2119"/>
        <v>1</v>
      </c>
      <c r="EK558" s="375">
        <f t="shared" si="2120"/>
        <v>0</v>
      </c>
      <c r="EL558" s="375">
        <f t="shared" si="2121"/>
        <v>0</v>
      </c>
      <c r="EM558" s="375">
        <f t="shared" si="2122"/>
        <v>1</v>
      </c>
      <c r="EN558" s="375">
        <f t="shared" si="2123"/>
        <v>0</v>
      </c>
      <c r="EO558" s="375">
        <f t="shared" si="2124"/>
        <v>0</v>
      </c>
      <c r="EP558" s="375">
        <f t="shared" si="2125"/>
        <v>1</v>
      </c>
      <c r="EQ558" s="375">
        <f t="shared" si="2126"/>
        <v>0</v>
      </c>
      <c r="ER558" s="375">
        <f t="shared" si="2127"/>
        <v>0</v>
      </c>
      <c r="ES558" s="375">
        <f t="shared" si="2128"/>
        <v>1</v>
      </c>
      <c r="ET558" s="375">
        <f t="shared" si="2129"/>
        <v>0</v>
      </c>
      <c r="EU558" s="375">
        <f t="shared" si="2130"/>
        <v>0</v>
      </c>
      <c r="EV558" s="375">
        <f t="shared" si="2131"/>
        <v>1</v>
      </c>
      <c r="EW558" s="375">
        <f t="shared" si="2132"/>
        <v>0</v>
      </c>
      <c r="EX558" s="375">
        <f t="shared" si="2133"/>
        <v>0</v>
      </c>
      <c r="EY558" s="375">
        <f t="shared" si="2134"/>
        <v>1</v>
      </c>
      <c r="EZ558" s="375">
        <f t="shared" si="2135"/>
        <v>0</v>
      </c>
      <c r="FA558" s="375">
        <f t="shared" si="2136"/>
        <v>0</v>
      </c>
      <c r="FB558" s="375">
        <f t="shared" si="2137"/>
        <v>1</v>
      </c>
      <c r="FC558" s="375">
        <f t="shared" si="2138"/>
        <v>0</v>
      </c>
      <c r="FD558" s="375">
        <f t="shared" si="2139"/>
        <v>0</v>
      </c>
      <c r="FE558" s="376"/>
      <c r="FF558" s="372"/>
      <c r="FG558" s="372"/>
      <c r="FH558" s="372"/>
      <c r="FI558" s="372"/>
      <c r="FJ558" s="372"/>
      <c r="FK558" s="372"/>
      <c r="FL558" s="372"/>
      <c r="FM558" s="372"/>
      <c r="FN558" s="372"/>
      <c r="FO558" s="372"/>
      <c r="FP558" s="372"/>
      <c r="FQ558" s="372"/>
      <c r="FR558" s="372"/>
      <c r="FS558" s="372"/>
      <c r="FT558" s="372"/>
      <c r="FU558" s="372"/>
      <c r="FV558" s="372"/>
      <c r="FW558" s="372"/>
      <c r="FX558" s="372"/>
      <c r="FY558" s="372"/>
      <c r="FZ558" s="372"/>
      <c r="GA558" s="372"/>
      <c r="GB558" s="372"/>
      <c r="GC558" s="372"/>
      <c r="GD558" s="372"/>
      <c r="GE558" s="372"/>
      <c r="GF558" s="372"/>
      <c r="GG558" s="372"/>
      <c r="GH558" s="372"/>
      <c r="GI558" s="372"/>
      <c r="GJ558" s="372"/>
      <c r="GK558" s="372"/>
      <c r="GL558" s="372"/>
      <c r="GM558" s="372"/>
      <c r="GN558" s="372"/>
      <c r="GO558" s="372"/>
      <c r="GP558" s="372"/>
      <c r="GQ558" s="372"/>
      <c r="GR558" s="372"/>
      <c r="GS558" s="372"/>
      <c r="GT558" s="372"/>
      <c r="GU558" s="372"/>
      <c r="GV558" s="372"/>
      <c r="GW558" s="372"/>
      <c r="GX558" s="372"/>
      <c r="GY558" s="372"/>
      <c r="GZ558" s="372"/>
      <c r="HA558" s="372"/>
      <c r="HB558" s="372"/>
      <c r="HC558" s="372"/>
    </row>
    <row r="559" spans="1:211" s="373" customFormat="1" ht="15" hidden="1" customHeight="1" outlineLevel="1" x14ac:dyDescent="0.2">
      <c r="A559" s="366">
        <f>SWDATA!O544</f>
        <v>0</v>
      </c>
      <c r="B559" s="366">
        <f>SWDATA!M544</f>
        <v>0</v>
      </c>
      <c r="C559" s="351">
        <f>IF(AND(SWDATA!M544=1,SWDATA!Q544="promotions"),SWDATA!P544,0)</f>
        <v>0</v>
      </c>
      <c r="D559" s="367">
        <f>ROW(SWDATA!M544)</f>
        <v>544</v>
      </c>
      <c r="E559" s="368">
        <f t="shared" ref="E559:E569" si="2143">B559</f>
        <v>0</v>
      </c>
      <c r="F559" s="369">
        <f t="shared" si="1978"/>
        <v>1</v>
      </c>
      <c r="G559" s="366" t="str">
        <f t="shared" si="1979"/>
        <v/>
      </c>
      <c r="H559" s="370"/>
      <c r="J559" s="238">
        <f t="shared" si="1980"/>
        <v>0</v>
      </c>
      <c r="K559" s="239" t="str">
        <f t="shared" si="1981"/>
        <v/>
      </c>
      <c r="L559" s="342"/>
      <c r="M559" s="345"/>
      <c r="N559" s="340" t="str">
        <f>IF(LEN(SWDATA!F544)=0,"",N558)</f>
        <v/>
      </c>
      <c r="O559" s="296" t="str">
        <f>IF(LEN(SWDATA!G544)=0,"",O558)</f>
        <v/>
      </c>
      <c r="P559" s="297" t="str">
        <f>IF(LEN(SWDATA!C544)=0,"",SWDATA!C544)</f>
        <v/>
      </c>
      <c r="Q559" s="312" t="str">
        <f t="shared" si="1982"/>
        <v/>
      </c>
      <c r="R559" s="223" t="s">
        <v>261</v>
      </c>
      <c r="S559" s="224"/>
      <c r="T559" s="224"/>
      <c r="U559" s="264" t="s">
        <v>610</v>
      </c>
      <c r="V559" s="205" t="s">
        <v>221</v>
      </c>
      <c r="W559" s="266">
        <f>IF(OR(Is_Loading,LEN($A559)=0),"",SWDATA!P544)</f>
        <v>0</v>
      </c>
      <c r="X559" s="267">
        <f>IF(OR(Is_Loading,LEN($A559)=0),"",SWDATA!Q544)</f>
        <v>0</v>
      </c>
      <c r="Y559" s="267">
        <f>IF(OR(Is_Loading,LEN($A559)=0),"",SWDATA!R544)</f>
        <v>0</v>
      </c>
      <c r="Z559" s="266" t="str">
        <f t="shared" si="2140"/>
        <v/>
      </c>
      <c r="AA559" s="266">
        <f>IF(OR(Is_Loading,LEN($A559)=0),"",SWDATA!T544)</f>
        <v>0</v>
      </c>
      <c r="AB559" s="267">
        <f>IF(OR(Is_Loading,LEN($A559)=0),"",SWDATA!U544)</f>
        <v>0</v>
      </c>
      <c r="AC559" s="267">
        <f>IF(OR(Is_Loading,LEN($A559)=0),"",SWDATA!V544)</f>
        <v>0</v>
      </c>
      <c r="AD559" s="266" t="str">
        <f t="shared" si="1983"/>
        <v/>
      </c>
      <c r="AE559" s="266">
        <f>IF(OR(Is_Loading,LEN($A559)=0),"",SWDATA!X544)</f>
        <v>0</v>
      </c>
      <c r="AF559" s="267">
        <f>IF(OR(Is_Loading,LEN($A559)=0),"",SWDATA!Y544)</f>
        <v>0</v>
      </c>
      <c r="AG559" s="267">
        <f>IF(OR(Is_Loading,LEN($A559)=0),"",SWDATA!Z544)</f>
        <v>0</v>
      </c>
      <c r="AH559" s="266" t="str">
        <f t="shared" si="1984"/>
        <v/>
      </c>
      <c r="AI559" s="266">
        <f>IF(OR(Is_Loading,LEN($A559)=0),"",SWDATA!AB544)</f>
        <v>0</v>
      </c>
      <c r="AJ559" s="267">
        <f>IF(OR(Is_Loading,LEN($A559)=0),"",SWDATA!AC544)</f>
        <v>0</v>
      </c>
      <c r="AK559" s="267">
        <f>IF(OR(Is_Loading,LEN($A559)=0),"",SWDATA!AD544)</f>
        <v>0</v>
      </c>
      <c r="AL559" s="266" t="str">
        <f t="shared" si="1985"/>
        <v/>
      </c>
      <c r="AM559" s="266">
        <f>IF(OR(Is_Loading,LEN($A559)=0),"",SWDATA!AF544)</f>
        <v>0</v>
      </c>
      <c r="AN559" s="267">
        <f>IF(OR(Is_Loading,LEN($A559)=0),"",SWDATA!AG544)</f>
        <v>0</v>
      </c>
      <c r="AO559" s="323">
        <f>IF(OR(Is_Loading,LEN($A559)=0),"",SWDATA!AH544)</f>
        <v>0</v>
      </c>
      <c r="AP559" s="320" t="str">
        <f t="shared" si="1986"/>
        <v/>
      </c>
      <c r="AQ559" s="266">
        <f>IF(OR(Is_Loading,LEN($A559)=0),"",SWDATA!AJ544)</f>
        <v>0</v>
      </c>
      <c r="AR559" s="267">
        <f>IF(OR(Is_Loading,LEN($A559)=0),"",SWDATA!AK544)</f>
        <v>0</v>
      </c>
      <c r="AS559" s="267">
        <f>IF(OR(Is_Loading,LEN($A559)=0),"",SWDATA!AL544)</f>
        <v>0</v>
      </c>
      <c r="AT559" s="266" t="str">
        <f t="shared" si="1987"/>
        <v/>
      </c>
      <c r="AU559" s="266">
        <f>IF(OR(Is_Loading,LEN($A559)=0),"",SWDATA!AN544)</f>
        <v>0</v>
      </c>
      <c r="AV559" s="267">
        <f>IF(OR(Is_Loading,LEN($A559)=0),"",SWDATA!AO544)</f>
        <v>0</v>
      </c>
      <c r="AW559" s="267">
        <f>IF(OR(Is_Loading,LEN($A559)=0),"",SWDATA!AP544)</f>
        <v>0</v>
      </c>
      <c r="AX559" s="266" t="str">
        <f t="shared" si="1988"/>
        <v/>
      </c>
      <c r="AY559" s="266">
        <f>IF(OR(Is_Loading,LEN($A559)=0),"",SWDATA!AR544)</f>
        <v>0</v>
      </c>
      <c r="AZ559" s="267">
        <f>IF(OR(Is_Loading,LEN($A559)=0),"",SWDATA!AS544)</f>
        <v>0</v>
      </c>
      <c r="BA559" s="267">
        <f>IF(OR(Is_Loading,LEN($A559)=0),"",SWDATA!AT544)</f>
        <v>0</v>
      </c>
      <c r="BB559" s="266" t="str">
        <f t="shared" si="1989"/>
        <v/>
      </c>
      <c r="BC559" s="266">
        <f>IF(OR(Is_Loading,LEN($A559)=0),"",SWDATA!AV544)</f>
        <v>0</v>
      </c>
      <c r="BD559" s="267">
        <f>IF(OR(Is_Loading,LEN($A559)=0),"",SWDATA!AW544)</f>
        <v>0</v>
      </c>
      <c r="BE559" s="323">
        <f>IF(OR(Is_Loading,LEN($A559)=0),"",SWDATA!AX544)</f>
        <v>0</v>
      </c>
      <c r="BF559" s="320" t="str">
        <f t="shared" si="1990"/>
        <v/>
      </c>
      <c r="BG559" s="11"/>
      <c r="BH559" s="11"/>
      <c r="BI559" s="11"/>
      <c r="BJ559" s="11"/>
      <c r="BK559" s="11"/>
      <c r="BL559" s="11"/>
      <c r="BM559" s="11"/>
      <c r="BN559" s="11"/>
      <c r="BO559" s="11"/>
      <c r="BP559" s="11"/>
      <c r="BQ559" s="11"/>
      <c r="BR559" s="11"/>
      <c r="BS559" s="11"/>
      <c r="BT559" s="11"/>
      <c r="BU559" s="11"/>
      <c r="BV559" s="11"/>
      <c r="BW559" s="11"/>
      <c r="BX559" s="11"/>
      <c r="BY559" s="11"/>
      <c r="BZ559" s="11"/>
      <c r="CA559" s="11"/>
      <c r="CB559" s="11"/>
      <c r="CC559" s="11"/>
      <c r="CD559" s="11"/>
      <c r="CE559" s="11"/>
      <c r="CF559" s="11"/>
      <c r="CG559" s="11"/>
      <c r="CH559" s="11"/>
      <c r="CI559" s="11"/>
      <c r="CJ559" s="11"/>
      <c r="CK559" s="11"/>
      <c r="CL559" s="11"/>
      <c r="CM559" s="11"/>
      <c r="CN559" s="351"/>
      <c r="CO559" s="351"/>
      <c r="CP559" s="351"/>
      <c r="CQ559" s="351"/>
      <c r="CR559" s="351"/>
      <c r="CS559" s="351"/>
      <c r="CT559" s="351"/>
      <c r="CU559" s="351"/>
      <c r="CV559" s="351"/>
      <c r="CW559" s="351"/>
      <c r="CX559" s="351"/>
      <c r="CY559" s="351"/>
      <c r="CZ559" s="351"/>
      <c r="DA559" s="351"/>
      <c r="DB559" s="351"/>
      <c r="DC559" s="351"/>
      <c r="DD559" s="351"/>
      <c r="DE559" s="351"/>
      <c r="DF559" s="351"/>
      <c r="DG559" s="351"/>
      <c r="DH559" s="351"/>
      <c r="DI559" s="351"/>
      <c r="DJ559" s="351"/>
      <c r="DK559" s="351"/>
      <c r="DL559" s="351"/>
      <c r="DM559" s="351"/>
      <c r="DN559" s="351"/>
      <c r="DS559" s="372"/>
      <c r="DT559" s="374"/>
      <c r="DU559" s="375"/>
      <c r="DV559" s="375"/>
      <c r="DW559" s="375"/>
      <c r="DX559" s="375">
        <v>1</v>
      </c>
      <c r="DY559" s="375">
        <f t="shared" si="2108"/>
        <v>0</v>
      </c>
      <c r="DZ559" s="375">
        <f t="shared" si="2109"/>
        <v>0</v>
      </c>
      <c r="EA559" s="375">
        <f t="shared" si="2110"/>
        <v>1</v>
      </c>
      <c r="EB559" s="375">
        <f t="shared" si="2111"/>
        <v>0</v>
      </c>
      <c r="EC559" s="375">
        <f t="shared" si="2112"/>
        <v>0</v>
      </c>
      <c r="ED559" s="375">
        <f t="shared" si="2113"/>
        <v>1</v>
      </c>
      <c r="EE559" s="375">
        <f t="shared" si="2114"/>
        <v>0</v>
      </c>
      <c r="EF559" s="375">
        <f t="shared" si="2115"/>
        <v>0</v>
      </c>
      <c r="EG559" s="375">
        <f t="shared" si="2116"/>
        <v>1</v>
      </c>
      <c r="EH559" s="375">
        <f t="shared" si="2117"/>
        <v>0</v>
      </c>
      <c r="EI559" s="375">
        <f t="shared" si="2118"/>
        <v>0</v>
      </c>
      <c r="EJ559" s="375">
        <f t="shared" si="2119"/>
        <v>1</v>
      </c>
      <c r="EK559" s="375">
        <f t="shared" si="2120"/>
        <v>0</v>
      </c>
      <c r="EL559" s="375">
        <f t="shared" si="2121"/>
        <v>0</v>
      </c>
      <c r="EM559" s="375">
        <f t="shared" si="2122"/>
        <v>1</v>
      </c>
      <c r="EN559" s="375">
        <f t="shared" si="2123"/>
        <v>0</v>
      </c>
      <c r="EO559" s="375">
        <f t="shared" si="2124"/>
        <v>0</v>
      </c>
      <c r="EP559" s="375">
        <f t="shared" si="2125"/>
        <v>1</v>
      </c>
      <c r="EQ559" s="375">
        <f t="shared" si="2126"/>
        <v>0</v>
      </c>
      <c r="ER559" s="375">
        <f t="shared" si="2127"/>
        <v>0</v>
      </c>
      <c r="ES559" s="375">
        <f t="shared" si="2128"/>
        <v>1</v>
      </c>
      <c r="ET559" s="375">
        <f t="shared" si="2129"/>
        <v>0</v>
      </c>
      <c r="EU559" s="375">
        <f t="shared" si="2130"/>
        <v>0</v>
      </c>
      <c r="EV559" s="375">
        <f t="shared" si="2131"/>
        <v>1</v>
      </c>
      <c r="EW559" s="375">
        <f t="shared" si="2132"/>
        <v>0</v>
      </c>
      <c r="EX559" s="375">
        <f t="shared" si="2133"/>
        <v>0</v>
      </c>
      <c r="EY559" s="375">
        <f t="shared" si="2134"/>
        <v>1</v>
      </c>
      <c r="EZ559" s="375">
        <f t="shared" si="2135"/>
        <v>0</v>
      </c>
      <c r="FA559" s="375">
        <f t="shared" si="2136"/>
        <v>0</v>
      </c>
      <c r="FB559" s="375">
        <f t="shared" si="2137"/>
        <v>1</v>
      </c>
      <c r="FC559" s="375">
        <f t="shared" si="2138"/>
        <v>0</v>
      </c>
      <c r="FD559" s="375">
        <f t="shared" si="2139"/>
        <v>0</v>
      </c>
      <c r="FE559" s="376"/>
      <c r="FF559" s="372"/>
      <c r="FG559" s="372"/>
      <c r="FH559" s="372"/>
      <c r="FI559" s="372"/>
      <c r="FJ559" s="372"/>
      <c r="FK559" s="372"/>
      <c r="FL559" s="372"/>
      <c r="FM559" s="372"/>
      <c r="FN559" s="372"/>
      <c r="FO559" s="372"/>
      <c r="FP559" s="372"/>
      <c r="FQ559" s="372"/>
      <c r="FR559" s="372"/>
      <c r="FS559" s="372"/>
      <c r="FT559" s="372"/>
      <c r="FU559" s="372"/>
      <c r="FV559" s="372"/>
      <c r="FW559" s="372"/>
      <c r="FX559" s="372"/>
      <c r="FY559" s="372"/>
      <c r="FZ559" s="372"/>
      <c r="GA559" s="372"/>
      <c r="GB559" s="372"/>
      <c r="GC559" s="372"/>
      <c r="GD559" s="372"/>
      <c r="GE559" s="372"/>
      <c r="GF559" s="372"/>
      <c r="GG559" s="372"/>
      <c r="GH559" s="372"/>
      <c r="GI559" s="372"/>
      <c r="GJ559" s="372"/>
      <c r="GK559" s="372"/>
      <c r="GL559" s="372"/>
      <c r="GM559" s="372"/>
      <c r="GN559" s="372"/>
      <c r="GO559" s="372"/>
      <c r="GP559" s="372"/>
      <c r="GQ559" s="372"/>
      <c r="GR559" s="372"/>
      <c r="GS559" s="372"/>
      <c r="GT559" s="372"/>
      <c r="GU559" s="372"/>
      <c r="GV559" s="372"/>
      <c r="GW559" s="372"/>
      <c r="GX559" s="372"/>
      <c r="GY559" s="372"/>
      <c r="GZ559" s="372"/>
      <c r="HA559" s="372"/>
      <c r="HB559" s="372"/>
      <c r="HC559" s="372"/>
    </row>
    <row r="560" spans="1:211" s="373" customFormat="1" ht="15" hidden="1" customHeight="1" outlineLevel="1" x14ac:dyDescent="0.2">
      <c r="A560" s="366">
        <f>SWDATA!O545</f>
        <v>0</v>
      </c>
      <c r="B560" s="366">
        <f>SWDATA!M545</f>
        <v>0</v>
      </c>
      <c r="C560" s="351">
        <f>IF(AND(SWDATA!M545=1,SWDATA!Q545="promotions"),SWDATA!P545,0)</f>
        <v>0</v>
      </c>
      <c r="D560" s="367">
        <f>ROW(SWDATA!M545)</f>
        <v>545</v>
      </c>
      <c r="E560" s="368">
        <f t="shared" si="2143"/>
        <v>0</v>
      </c>
      <c r="F560" s="369">
        <f t="shared" si="1978"/>
        <v>1</v>
      </c>
      <c r="G560" s="366" t="str">
        <f t="shared" si="1979"/>
        <v/>
      </c>
      <c r="H560" s="370"/>
      <c r="J560" s="238">
        <f t="shared" si="1980"/>
        <v>0</v>
      </c>
      <c r="K560" s="239" t="str">
        <f t="shared" si="1981"/>
        <v/>
      </c>
      <c r="L560" s="342"/>
      <c r="M560" s="345"/>
      <c r="N560" s="340" t="str">
        <f>IF(LEN(SWDATA!F545)=0,"",N559)</f>
        <v/>
      </c>
      <c r="O560" s="296" t="str">
        <f>IF(LEN(SWDATA!G545)=0,"",O559)</f>
        <v/>
      </c>
      <c r="P560" s="297" t="str">
        <f>IF(LEN(SWDATA!C545)=0,"",SWDATA!C545)</f>
        <v/>
      </c>
      <c r="Q560" s="312" t="str">
        <f t="shared" si="1982"/>
        <v/>
      </c>
      <c r="R560" s="223" t="s">
        <v>261</v>
      </c>
      <c r="S560" s="224"/>
      <c r="T560" s="224"/>
      <c r="U560" s="264" t="s">
        <v>612</v>
      </c>
      <c r="V560" s="205" t="s">
        <v>221</v>
      </c>
      <c r="W560" s="266">
        <f>IF(OR(Is_Loading,LEN($A560)=0),"",SWDATA!P545)</f>
        <v>0</v>
      </c>
      <c r="X560" s="267">
        <f>IF(OR(Is_Loading,LEN($A560)=0),"",SWDATA!Q545)</f>
        <v>0</v>
      </c>
      <c r="Y560" s="267">
        <f>IF(OR(Is_Loading,LEN($A560)=0),"",SWDATA!R545)</f>
        <v>0</v>
      </c>
      <c r="Z560" s="266" t="str">
        <f t="shared" si="2140"/>
        <v/>
      </c>
      <c r="AA560" s="266">
        <f>IF(OR(Is_Loading,LEN($A560)=0),"",SWDATA!T545)</f>
        <v>0</v>
      </c>
      <c r="AB560" s="267">
        <f>IF(OR(Is_Loading,LEN($A560)=0),"",SWDATA!U545)</f>
        <v>0</v>
      </c>
      <c r="AC560" s="267">
        <f>IF(OR(Is_Loading,LEN($A560)=0),"",SWDATA!V545)</f>
        <v>0</v>
      </c>
      <c r="AD560" s="266" t="str">
        <f t="shared" si="1983"/>
        <v/>
      </c>
      <c r="AE560" s="266">
        <f>IF(OR(Is_Loading,LEN($A560)=0),"",SWDATA!X545)</f>
        <v>0</v>
      </c>
      <c r="AF560" s="267">
        <f>IF(OR(Is_Loading,LEN($A560)=0),"",SWDATA!Y545)</f>
        <v>0</v>
      </c>
      <c r="AG560" s="267">
        <f>IF(OR(Is_Loading,LEN($A560)=0),"",SWDATA!Z545)</f>
        <v>0</v>
      </c>
      <c r="AH560" s="266" t="str">
        <f t="shared" si="1984"/>
        <v/>
      </c>
      <c r="AI560" s="266">
        <f>IF(OR(Is_Loading,LEN($A560)=0),"",SWDATA!AB545)</f>
        <v>0</v>
      </c>
      <c r="AJ560" s="267">
        <f>IF(OR(Is_Loading,LEN($A560)=0),"",SWDATA!AC545)</f>
        <v>0</v>
      </c>
      <c r="AK560" s="267">
        <f>IF(OR(Is_Loading,LEN($A560)=0),"",SWDATA!AD545)</f>
        <v>0</v>
      </c>
      <c r="AL560" s="266" t="str">
        <f t="shared" si="1985"/>
        <v/>
      </c>
      <c r="AM560" s="266">
        <f>IF(OR(Is_Loading,LEN($A560)=0),"",SWDATA!AF545)</f>
        <v>0</v>
      </c>
      <c r="AN560" s="267">
        <f>IF(OR(Is_Loading,LEN($A560)=0),"",SWDATA!AG545)</f>
        <v>0</v>
      </c>
      <c r="AO560" s="323">
        <f>IF(OR(Is_Loading,LEN($A560)=0),"",SWDATA!AH545)</f>
        <v>0</v>
      </c>
      <c r="AP560" s="320" t="str">
        <f t="shared" si="1986"/>
        <v/>
      </c>
      <c r="AQ560" s="266">
        <f>IF(OR(Is_Loading,LEN($A560)=0),"",SWDATA!AJ545)</f>
        <v>0</v>
      </c>
      <c r="AR560" s="267">
        <f>IF(OR(Is_Loading,LEN($A560)=0),"",SWDATA!AK545)</f>
        <v>0</v>
      </c>
      <c r="AS560" s="267">
        <f>IF(OR(Is_Loading,LEN($A560)=0),"",SWDATA!AL545)</f>
        <v>0</v>
      </c>
      <c r="AT560" s="266" t="str">
        <f t="shared" si="1987"/>
        <v/>
      </c>
      <c r="AU560" s="266">
        <f>IF(OR(Is_Loading,LEN($A560)=0),"",SWDATA!AN545)</f>
        <v>0</v>
      </c>
      <c r="AV560" s="267">
        <f>IF(OR(Is_Loading,LEN($A560)=0),"",SWDATA!AO545)</f>
        <v>0</v>
      </c>
      <c r="AW560" s="267">
        <f>IF(OR(Is_Loading,LEN($A560)=0),"",SWDATA!AP545)</f>
        <v>0</v>
      </c>
      <c r="AX560" s="266" t="str">
        <f t="shared" si="1988"/>
        <v/>
      </c>
      <c r="AY560" s="266">
        <f>IF(OR(Is_Loading,LEN($A560)=0),"",SWDATA!AR545)</f>
        <v>0</v>
      </c>
      <c r="AZ560" s="267">
        <f>IF(OR(Is_Loading,LEN($A560)=0),"",SWDATA!AS545)</f>
        <v>0</v>
      </c>
      <c r="BA560" s="267">
        <f>IF(OR(Is_Loading,LEN($A560)=0),"",SWDATA!AT545)</f>
        <v>0</v>
      </c>
      <c r="BB560" s="266" t="str">
        <f t="shared" si="1989"/>
        <v/>
      </c>
      <c r="BC560" s="266">
        <f>IF(OR(Is_Loading,LEN($A560)=0),"",SWDATA!AV545)</f>
        <v>0</v>
      </c>
      <c r="BD560" s="267">
        <f>IF(OR(Is_Loading,LEN($A560)=0),"",SWDATA!AW545)</f>
        <v>0</v>
      </c>
      <c r="BE560" s="323">
        <f>IF(OR(Is_Loading,LEN($A560)=0),"",SWDATA!AX545)</f>
        <v>0</v>
      </c>
      <c r="BF560" s="320" t="str">
        <f t="shared" si="1990"/>
        <v/>
      </c>
      <c r="BG560" s="11"/>
      <c r="BH560" s="11"/>
      <c r="BI560" s="11"/>
      <c r="BJ560" s="11"/>
      <c r="BK560" s="11"/>
      <c r="BL560" s="11"/>
      <c r="BM560" s="11"/>
      <c r="BN560" s="11"/>
      <c r="BO560" s="11"/>
      <c r="BP560" s="11"/>
      <c r="BQ560" s="11"/>
      <c r="BR560" s="11"/>
      <c r="BS560" s="11"/>
      <c r="BT560" s="11"/>
      <c r="BU560" s="11"/>
      <c r="BV560" s="11"/>
      <c r="BW560" s="11"/>
      <c r="BX560" s="11"/>
      <c r="BY560" s="11"/>
      <c r="BZ560" s="11"/>
      <c r="CA560" s="11"/>
      <c r="CB560" s="11"/>
      <c r="CC560" s="11"/>
      <c r="CD560" s="11"/>
      <c r="CE560" s="11"/>
      <c r="CF560" s="11"/>
      <c r="CG560" s="11"/>
      <c r="CH560" s="11"/>
      <c r="CI560" s="11"/>
      <c r="CJ560" s="11"/>
      <c r="CK560" s="11"/>
      <c r="CL560" s="11"/>
      <c r="CM560" s="11"/>
      <c r="CN560" s="351"/>
      <c r="CO560" s="351"/>
      <c r="CP560" s="351"/>
      <c r="CQ560" s="351"/>
      <c r="CR560" s="351"/>
      <c r="CS560" s="351"/>
      <c r="CT560" s="351"/>
      <c r="CU560" s="351"/>
      <c r="CV560" s="351"/>
      <c r="CW560" s="351"/>
      <c r="CX560" s="351"/>
      <c r="CY560" s="351"/>
      <c r="CZ560" s="351"/>
      <c r="DA560" s="351"/>
      <c r="DB560" s="351"/>
      <c r="DC560" s="351"/>
      <c r="DD560" s="351"/>
      <c r="DE560" s="351"/>
      <c r="DF560" s="351"/>
      <c r="DG560" s="351"/>
      <c r="DH560" s="351"/>
      <c r="DI560" s="351"/>
      <c r="DJ560" s="351"/>
      <c r="DK560" s="351"/>
      <c r="DL560" s="351"/>
      <c r="DM560" s="351"/>
      <c r="DN560" s="351"/>
      <c r="DS560" s="372"/>
      <c r="DT560" s="374"/>
      <c r="DU560" s="375"/>
      <c r="DV560" s="375"/>
      <c r="DW560" s="375"/>
      <c r="DX560" s="375">
        <v>1</v>
      </c>
      <c r="DY560" s="375">
        <f t="shared" si="2108"/>
        <v>0</v>
      </c>
      <c r="DZ560" s="375">
        <f t="shared" si="2109"/>
        <v>0</v>
      </c>
      <c r="EA560" s="375">
        <f t="shared" si="2110"/>
        <v>1</v>
      </c>
      <c r="EB560" s="375">
        <f t="shared" si="2111"/>
        <v>0</v>
      </c>
      <c r="EC560" s="375">
        <f t="shared" si="2112"/>
        <v>0</v>
      </c>
      <c r="ED560" s="375">
        <f t="shared" si="2113"/>
        <v>1</v>
      </c>
      <c r="EE560" s="375">
        <f t="shared" si="2114"/>
        <v>0</v>
      </c>
      <c r="EF560" s="375">
        <f t="shared" si="2115"/>
        <v>0</v>
      </c>
      <c r="EG560" s="375">
        <f t="shared" si="2116"/>
        <v>1</v>
      </c>
      <c r="EH560" s="375">
        <f t="shared" si="2117"/>
        <v>0</v>
      </c>
      <c r="EI560" s="375">
        <f t="shared" si="2118"/>
        <v>0</v>
      </c>
      <c r="EJ560" s="375">
        <f t="shared" si="2119"/>
        <v>1</v>
      </c>
      <c r="EK560" s="375">
        <f t="shared" si="2120"/>
        <v>0</v>
      </c>
      <c r="EL560" s="375">
        <f t="shared" si="2121"/>
        <v>0</v>
      </c>
      <c r="EM560" s="375">
        <f t="shared" si="2122"/>
        <v>1</v>
      </c>
      <c r="EN560" s="375">
        <f t="shared" si="2123"/>
        <v>0</v>
      </c>
      <c r="EO560" s="375">
        <f t="shared" si="2124"/>
        <v>0</v>
      </c>
      <c r="EP560" s="375">
        <f t="shared" si="2125"/>
        <v>1</v>
      </c>
      <c r="EQ560" s="375">
        <f t="shared" si="2126"/>
        <v>0</v>
      </c>
      <c r="ER560" s="375">
        <f t="shared" si="2127"/>
        <v>0</v>
      </c>
      <c r="ES560" s="375">
        <f t="shared" si="2128"/>
        <v>1</v>
      </c>
      <c r="ET560" s="375">
        <f t="shared" si="2129"/>
        <v>0</v>
      </c>
      <c r="EU560" s="375">
        <f t="shared" si="2130"/>
        <v>0</v>
      </c>
      <c r="EV560" s="375">
        <f t="shared" si="2131"/>
        <v>1</v>
      </c>
      <c r="EW560" s="375">
        <f t="shared" si="2132"/>
        <v>0</v>
      </c>
      <c r="EX560" s="375">
        <f t="shared" si="2133"/>
        <v>0</v>
      </c>
      <c r="EY560" s="375">
        <f t="shared" si="2134"/>
        <v>1</v>
      </c>
      <c r="EZ560" s="375">
        <f t="shared" si="2135"/>
        <v>0</v>
      </c>
      <c r="FA560" s="375">
        <f t="shared" si="2136"/>
        <v>0</v>
      </c>
      <c r="FB560" s="375">
        <f t="shared" si="2137"/>
        <v>1</v>
      </c>
      <c r="FC560" s="375">
        <f t="shared" si="2138"/>
        <v>0</v>
      </c>
      <c r="FD560" s="375">
        <f t="shared" si="2139"/>
        <v>0</v>
      </c>
      <c r="FE560" s="376"/>
      <c r="FF560" s="372"/>
      <c r="FG560" s="372"/>
      <c r="FH560" s="372"/>
      <c r="FI560" s="372"/>
      <c r="FJ560" s="372"/>
      <c r="FK560" s="372"/>
      <c r="FL560" s="372"/>
      <c r="FM560" s="372"/>
      <c r="FN560" s="372"/>
      <c r="FO560" s="372"/>
      <c r="FP560" s="372"/>
      <c r="FQ560" s="372"/>
      <c r="FR560" s="372"/>
      <c r="FS560" s="372"/>
      <c r="FT560" s="372"/>
      <c r="FU560" s="372"/>
      <c r="FV560" s="372"/>
      <c r="FW560" s="372"/>
      <c r="FX560" s="372"/>
      <c r="FY560" s="372"/>
      <c r="FZ560" s="372"/>
      <c r="GA560" s="372"/>
      <c r="GB560" s="372"/>
      <c r="GC560" s="372"/>
      <c r="GD560" s="372"/>
      <c r="GE560" s="372"/>
      <c r="GF560" s="372"/>
      <c r="GG560" s="372"/>
      <c r="GH560" s="372"/>
      <c r="GI560" s="372"/>
      <c r="GJ560" s="372"/>
      <c r="GK560" s="372"/>
      <c r="GL560" s="372"/>
      <c r="GM560" s="372"/>
      <c r="GN560" s="372"/>
      <c r="GO560" s="372"/>
      <c r="GP560" s="372"/>
      <c r="GQ560" s="372"/>
      <c r="GR560" s="372"/>
      <c r="GS560" s="372"/>
      <c r="GT560" s="372"/>
      <c r="GU560" s="372"/>
      <c r="GV560" s="372"/>
      <c r="GW560" s="372"/>
      <c r="GX560" s="372"/>
      <c r="GY560" s="372"/>
      <c r="GZ560" s="372"/>
      <c r="HA560" s="372"/>
      <c r="HB560" s="372"/>
      <c r="HC560" s="372"/>
    </row>
    <row r="561" spans="1:211" s="373" customFormat="1" ht="15" hidden="1" customHeight="1" outlineLevel="1" x14ac:dyDescent="0.2">
      <c r="A561" s="366">
        <f>SWDATA!O546</f>
        <v>0</v>
      </c>
      <c r="B561" s="366">
        <f>SWDATA!M546</f>
        <v>0</v>
      </c>
      <c r="C561" s="351">
        <f>IF(AND(SWDATA!M546=1,SWDATA!Q546="promotions"),SWDATA!P546,0)</f>
        <v>0</v>
      </c>
      <c r="D561" s="367">
        <f>ROW(SWDATA!M546)</f>
        <v>546</v>
      </c>
      <c r="E561" s="368">
        <f t="shared" si="2143"/>
        <v>0</v>
      </c>
      <c r="F561" s="369">
        <f t="shared" si="1978"/>
        <v>1</v>
      </c>
      <c r="G561" s="366" t="str">
        <f t="shared" si="1979"/>
        <v/>
      </c>
      <c r="H561" s="370"/>
      <c r="J561" s="238">
        <f t="shared" si="1980"/>
        <v>0</v>
      </c>
      <c r="K561" s="239" t="str">
        <f t="shared" si="1981"/>
        <v/>
      </c>
      <c r="L561" s="342"/>
      <c r="M561" s="345"/>
      <c r="N561" s="340" t="str">
        <f>IF(LEN(SWDATA!F546)=0,"",N560)</f>
        <v/>
      </c>
      <c r="O561" s="296" t="str">
        <f>IF(LEN(SWDATA!G546)=0,"",O560)</f>
        <v/>
      </c>
      <c r="P561" s="297" t="str">
        <f>IF(LEN(SWDATA!C546)=0,"",SWDATA!C546)</f>
        <v/>
      </c>
      <c r="Q561" s="312" t="str">
        <f t="shared" si="1982"/>
        <v/>
      </c>
      <c r="R561" s="223" t="s">
        <v>261</v>
      </c>
      <c r="S561" s="224"/>
      <c r="T561" s="224"/>
      <c r="U561" s="264" t="s">
        <v>597</v>
      </c>
      <c r="V561" s="205" t="s">
        <v>221</v>
      </c>
      <c r="W561" s="266">
        <f>IF(OR(Is_Loading,LEN($A561)=0),"",SWDATA!P546)</f>
        <v>0</v>
      </c>
      <c r="X561" s="267">
        <f>IF(OR(Is_Loading,LEN($A561)=0),"",SWDATA!Q546)</f>
        <v>0</v>
      </c>
      <c r="Y561" s="267">
        <f>IF(OR(Is_Loading,LEN($A561)=0),"",SWDATA!R546)</f>
        <v>0</v>
      </c>
      <c r="Z561" s="266" t="str">
        <f t="shared" si="2140"/>
        <v/>
      </c>
      <c r="AA561" s="266">
        <f>IF(OR(Is_Loading,LEN($A561)=0),"",SWDATA!T546)</f>
        <v>0</v>
      </c>
      <c r="AB561" s="267">
        <f>IF(OR(Is_Loading,LEN($A561)=0),"",SWDATA!U546)</f>
        <v>0</v>
      </c>
      <c r="AC561" s="267">
        <f>IF(OR(Is_Loading,LEN($A561)=0),"",SWDATA!V546)</f>
        <v>0</v>
      </c>
      <c r="AD561" s="266" t="str">
        <f t="shared" si="1983"/>
        <v/>
      </c>
      <c r="AE561" s="266">
        <f>IF(OR(Is_Loading,LEN($A561)=0),"",SWDATA!X546)</f>
        <v>0</v>
      </c>
      <c r="AF561" s="267">
        <f>IF(OR(Is_Loading,LEN($A561)=0),"",SWDATA!Y546)</f>
        <v>0</v>
      </c>
      <c r="AG561" s="267">
        <f>IF(OR(Is_Loading,LEN($A561)=0),"",SWDATA!Z546)</f>
        <v>0</v>
      </c>
      <c r="AH561" s="266" t="str">
        <f t="shared" si="1984"/>
        <v/>
      </c>
      <c r="AI561" s="266">
        <f>IF(OR(Is_Loading,LEN($A561)=0),"",SWDATA!AB546)</f>
        <v>0</v>
      </c>
      <c r="AJ561" s="267">
        <f>IF(OR(Is_Loading,LEN($A561)=0),"",SWDATA!AC546)</f>
        <v>0</v>
      </c>
      <c r="AK561" s="267">
        <f>IF(OR(Is_Loading,LEN($A561)=0),"",SWDATA!AD546)</f>
        <v>0</v>
      </c>
      <c r="AL561" s="266" t="str">
        <f t="shared" si="1985"/>
        <v/>
      </c>
      <c r="AM561" s="266">
        <f>IF(OR(Is_Loading,LEN($A561)=0),"",SWDATA!AF546)</f>
        <v>0</v>
      </c>
      <c r="AN561" s="267">
        <f>IF(OR(Is_Loading,LEN($A561)=0),"",SWDATA!AG546)</f>
        <v>0</v>
      </c>
      <c r="AO561" s="323">
        <f>IF(OR(Is_Loading,LEN($A561)=0),"",SWDATA!AH546)</f>
        <v>0</v>
      </c>
      <c r="AP561" s="320" t="str">
        <f t="shared" si="1986"/>
        <v/>
      </c>
      <c r="AQ561" s="266">
        <f>IF(OR(Is_Loading,LEN($A561)=0),"",SWDATA!AJ546)</f>
        <v>0</v>
      </c>
      <c r="AR561" s="267">
        <f>IF(OR(Is_Loading,LEN($A561)=0),"",SWDATA!AK546)</f>
        <v>0</v>
      </c>
      <c r="AS561" s="267">
        <f>IF(OR(Is_Loading,LEN($A561)=0),"",SWDATA!AL546)</f>
        <v>0</v>
      </c>
      <c r="AT561" s="266" t="str">
        <f t="shared" si="1987"/>
        <v/>
      </c>
      <c r="AU561" s="266">
        <f>IF(OR(Is_Loading,LEN($A561)=0),"",SWDATA!AN546)</f>
        <v>0</v>
      </c>
      <c r="AV561" s="267">
        <f>IF(OR(Is_Loading,LEN($A561)=0),"",SWDATA!AO546)</f>
        <v>0</v>
      </c>
      <c r="AW561" s="267">
        <f>IF(OR(Is_Loading,LEN($A561)=0),"",SWDATA!AP546)</f>
        <v>0</v>
      </c>
      <c r="AX561" s="266" t="str">
        <f t="shared" si="1988"/>
        <v/>
      </c>
      <c r="AY561" s="266">
        <f>IF(OR(Is_Loading,LEN($A561)=0),"",SWDATA!AR546)</f>
        <v>0</v>
      </c>
      <c r="AZ561" s="267">
        <f>IF(OR(Is_Loading,LEN($A561)=0),"",SWDATA!AS546)</f>
        <v>0</v>
      </c>
      <c r="BA561" s="267">
        <f>IF(OR(Is_Loading,LEN($A561)=0),"",SWDATA!AT546)</f>
        <v>0</v>
      </c>
      <c r="BB561" s="266" t="str">
        <f t="shared" si="1989"/>
        <v/>
      </c>
      <c r="BC561" s="266">
        <f>IF(OR(Is_Loading,LEN($A561)=0),"",SWDATA!AV546)</f>
        <v>0</v>
      </c>
      <c r="BD561" s="267">
        <f>IF(OR(Is_Loading,LEN($A561)=0),"",SWDATA!AW546)</f>
        <v>0</v>
      </c>
      <c r="BE561" s="323">
        <f>IF(OR(Is_Loading,LEN($A561)=0),"",SWDATA!AX546)</f>
        <v>0</v>
      </c>
      <c r="BF561" s="320" t="str">
        <f t="shared" si="1990"/>
        <v/>
      </c>
      <c r="BG561" s="11"/>
      <c r="BH561" s="11"/>
      <c r="BI561" s="11"/>
      <c r="BJ561" s="11"/>
      <c r="BK561" s="11"/>
      <c r="BL561" s="11"/>
      <c r="BM561" s="11"/>
      <c r="BN561" s="11"/>
      <c r="BO561" s="11"/>
      <c r="BP561" s="11"/>
      <c r="BQ561" s="11"/>
      <c r="BR561" s="11"/>
      <c r="BS561" s="11"/>
      <c r="BT561" s="11"/>
      <c r="BU561" s="11"/>
      <c r="BV561" s="11"/>
      <c r="BW561" s="11"/>
      <c r="BX561" s="11"/>
      <c r="BY561" s="11"/>
      <c r="BZ561" s="11"/>
      <c r="CA561" s="11"/>
      <c r="CB561" s="11"/>
      <c r="CC561" s="11"/>
      <c r="CD561" s="11"/>
      <c r="CE561" s="11"/>
      <c r="CF561" s="11"/>
      <c r="CG561" s="11"/>
      <c r="CH561" s="11"/>
      <c r="CI561" s="11"/>
      <c r="CJ561" s="11"/>
      <c r="CK561" s="11"/>
      <c r="CL561" s="11"/>
      <c r="CM561" s="11"/>
      <c r="CN561" s="351"/>
      <c r="CO561" s="351"/>
      <c r="CP561" s="351"/>
      <c r="CQ561" s="351"/>
      <c r="CR561" s="351"/>
      <c r="CS561" s="351"/>
      <c r="CT561" s="351"/>
      <c r="CU561" s="351"/>
      <c r="CV561" s="351"/>
      <c r="CW561" s="351"/>
      <c r="CX561" s="351"/>
      <c r="CY561" s="351"/>
      <c r="CZ561" s="351"/>
      <c r="DA561" s="351"/>
      <c r="DB561" s="351"/>
      <c r="DC561" s="351"/>
      <c r="DD561" s="351"/>
      <c r="DE561" s="351"/>
      <c r="DF561" s="351"/>
      <c r="DG561" s="351"/>
      <c r="DH561" s="351"/>
      <c r="DI561" s="351"/>
      <c r="DJ561" s="351"/>
      <c r="DK561" s="351"/>
      <c r="DL561" s="351"/>
      <c r="DM561" s="351"/>
      <c r="DN561" s="351"/>
      <c r="DS561" s="372"/>
      <c r="DT561" s="374"/>
      <c r="DU561" s="375"/>
      <c r="DV561" s="375"/>
      <c r="DW561" s="375"/>
      <c r="DX561" s="375">
        <v>1</v>
      </c>
      <c r="DY561" s="375">
        <f t="shared" si="2108"/>
        <v>0</v>
      </c>
      <c r="DZ561" s="375">
        <f t="shared" si="2109"/>
        <v>0</v>
      </c>
      <c r="EA561" s="375">
        <f t="shared" si="2110"/>
        <v>1</v>
      </c>
      <c r="EB561" s="375">
        <f t="shared" si="2111"/>
        <v>0</v>
      </c>
      <c r="EC561" s="375">
        <f t="shared" si="2112"/>
        <v>0</v>
      </c>
      <c r="ED561" s="375">
        <f t="shared" si="2113"/>
        <v>1</v>
      </c>
      <c r="EE561" s="375">
        <f t="shared" si="2114"/>
        <v>0</v>
      </c>
      <c r="EF561" s="375">
        <f t="shared" si="2115"/>
        <v>0</v>
      </c>
      <c r="EG561" s="375">
        <f t="shared" si="2116"/>
        <v>1</v>
      </c>
      <c r="EH561" s="375">
        <f t="shared" si="2117"/>
        <v>0</v>
      </c>
      <c r="EI561" s="375">
        <f t="shared" si="2118"/>
        <v>0</v>
      </c>
      <c r="EJ561" s="375">
        <f t="shared" si="2119"/>
        <v>1</v>
      </c>
      <c r="EK561" s="375">
        <f t="shared" si="2120"/>
        <v>0</v>
      </c>
      <c r="EL561" s="375">
        <f t="shared" si="2121"/>
        <v>0</v>
      </c>
      <c r="EM561" s="375">
        <f t="shared" si="2122"/>
        <v>1</v>
      </c>
      <c r="EN561" s="375">
        <f t="shared" si="2123"/>
        <v>0</v>
      </c>
      <c r="EO561" s="375">
        <f t="shared" si="2124"/>
        <v>0</v>
      </c>
      <c r="EP561" s="375">
        <f t="shared" si="2125"/>
        <v>1</v>
      </c>
      <c r="EQ561" s="375">
        <f t="shared" si="2126"/>
        <v>0</v>
      </c>
      <c r="ER561" s="375">
        <f t="shared" si="2127"/>
        <v>0</v>
      </c>
      <c r="ES561" s="375">
        <f t="shared" si="2128"/>
        <v>1</v>
      </c>
      <c r="ET561" s="375">
        <f t="shared" si="2129"/>
        <v>0</v>
      </c>
      <c r="EU561" s="375">
        <f t="shared" si="2130"/>
        <v>0</v>
      </c>
      <c r="EV561" s="375">
        <f t="shared" si="2131"/>
        <v>1</v>
      </c>
      <c r="EW561" s="375">
        <f t="shared" si="2132"/>
        <v>0</v>
      </c>
      <c r="EX561" s="375">
        <f t="shared" si="2133"/>
        <v>0</v>
      </c>
      <c r="EY561" s="375">
        <f t="shared" si="2134"/>
        <v>1</v>
      </c>
      <c r="EZ561" s="375">
        <f t="shared" si="2135"/>
        <v>0</v>
      </c>
      <c r="FA561" s="375">
        <f t="shared" si="2136"/>
        <v>0</v>
      </c>
      <c r="FB561" s="375">
        <f t="shared" si="2137"/>
        <v>1</v>
      </c>
      <c r="FC561" s="375">
        <f t="shared" si="2138"/>
        <v>0</v>
      </c>
      <c r="FD561" s="375">
        <f t="shared" si="2139"/>
        <v>0</v>
      </c>
      <c r="FE561" s="376"/>
      <c r="FF561" s="372"/>
      <c r="FG561" s="372"/>
      <c r="FH561" s="372"/>
      <c r="FI561" s="372"/>
      <c r="FJ561" s="372"/>
      <c r="FK561" s="372"/>
      <c r="FL561" s="372"/>
      <c r="FM561" s="372"/>
      <c r="FN561" s="372"/>
      <c r="FO561" s="372"/>
      <c r="FP561" s="372"/>
      <c r="FQ561" s="372"/>
      <c r="FR561" s="372"/>
      <c r="FS561" s="372"/>
      <c r="FT561" s="372"/>
      <c r="FU561" s="372"/>
      <c r="FV561" s="372"/>
      <c r="FW561" s="372"/>
      <c r="FX561" s="372"/>
      <c r="FY561" s="372"/>
      <c r="FZ561" s="372"/>
      <c r="GA561" s="372"/>
      <c r="GB561" s="372"/>
      <c r="GC561" s="372"/>
      <c r="GD561" s="372"/>
      <c r="GE561" s="372"/>
      <c r="GF561" s="372"/>
      <c r="GG561" s="372"/>
      <c r="GH561" s="372"/>
      <c r="GI561" s="372"/>
      <c r="GJ561" s="372"/>
      <c r="GK561" s="372"/>
      <c r="GL561" s="372"/>
      <c r="GM561" s="372"/>
      <c r="GN561" s="372"/>
      <c r="GO561" s="372"/>
      <c r="GP561" s="372"/>
      <c r="GQ561" s="372"/>
      <c r="GR561" s="372"/>
      <c r="GS561" s="372"/>
      <c r="GT561" s="372"/>
      <c r="GU561" s="372"/>
      <c r="GV561" s="372"/>
      <c r="GW561" s="372"/>
      <c r="GX561" s="372"/>
      <c r="GY561" s="372"/>
      <c r="GZ561" s="372"/>
      <c r="HA561" s="372"/>
      <c r="HB561" s="372"/>
      <c r="HC561" s="372"/>
    </row>
    <row r="562" spans="1:211" s="373" customFormat="1" ht="15" hidden="1" customHeight="1" outlineLevel="1" x14ac:dyDescent="0.2">
      <c r="A562" s="366">
        <f>SWDATA!O547</f>
        <v>0</v>
      </c>
      <c r="B562" s="366">
        <f>SWDATA!M547</f>
        <v>0</v>
      </c>
      <c r="C562" s="351">
        <f>IF(AND(SWDATA!M547=1,SWDATA!Q547="promotions"),SWDATA!P547,0)</f>
        <v>0</v>
      </c>
      <c r="D562" s="367">
        <f>ROW(SWDATA!M547)</f>
        <v>547</v>
      </c>
      <c r="E562" s="368">
        <f t="shared" si="2143"/>
        <v>0</v>
      </c>
      <c r="F562" s="369">
        <f t="shared" si="1978"/>
        <v>1</v>
      </c>
      <c r="G562" s="366" t="str">
        <f t="shared" si="1979"/>
        <v/>
      </c>
      <c r="H562" s="370"/>
      <c r="J562" s="238">
        <f t="shared" si="1980"/>
        <v>0</v>
      </c>
      <c r="K562" s="239" t="str">
        <f t="shared" si="1981"/>
        <v/>
      </c>
      <c r="L562" s="342"/>
      <c r="M562" s="345"/>
      <c r="N562" s="340" t="str">
        <f>IF(LEN(SWDATA!F547)=0,"",N561)</f>
        <v/>
      </c>
      <c r="O562" s="296" t="str">
        <f>IF(LEN(SWDATA!G547)=0,"",O561)</f>
        <v/>
      </c>
      <c r="P562" s="297" t="str">
        <f>IF(LEN(SWDATA!C547)=0,"",SWDATA!C547)</f>
        <v/>
      </c>
      <c r="Q562" s="312" t="str">
        <f t="shared" si="1982"/>
        <v/>
      </c>
      <c r="R562" s="223" t="s">
        <v>261</v>
      </c>
      <c r="S562" s="224"/>
      <c r="T562" s="224"/>
      <c r="U562" s="264" t="s">
        <v>599</v>
      </c>
      <c r="V562" s="205" t="s">
        <v>221</v>
      </c>
      <c r="W562" s="266">
        <f>IF(OR(Is_Loading,LEN($A562)=0),"",SWDATA!P547)</f>
        <v>0</v>
      </c>
      <c r="X562" s="267">
        <f>IF(OR(Is_Loading,LEN($A562)=0),"",SWDATA!Q547)</f>
        <v>0</v>
      </c>
      <c r="Y562" s="267">
        <f>IF(OR(Is_Loading,LEN($A562)=0),"",SWDATA!R547)</f>
        <v>0</v>
      </c>
      <c r="Z562" s="266" t="str">
        <f t="shared" si="2140"/>
        <v/>
      </c>
      <c r="AA562" s="266">
        <f>IF(OR(Is_Loading,LEN($A562)=0),"",SWDATA!T547)</f>
        <v>0</v>
      </c>
      <c r="AB562" s="267">
        <f>IF(OR(Is_Loading,LEN($A562)=0),"",SWDATA!U547)</f>
        <v>0</v>
      </c>
      <c r="AC562" s="267">
        <f>IF(OR(Is_Loading,LEN($A562)=0),"",SWDATA!V547)</f>
        <v>0</v>
      </c>
      <c r="AD562" s="266" t="str">
        <f t="shared" si="1983"/>
        <v/>
      </c>
      <c r="AE562" s="266">
        <f>IF(OR(Is_Loading,LEN($A562)=0),"",SWDATA!X547)</f>
        <v>0</v>
      </c>
      <c r="AF562" s="267">
        <f>IF(OR(Is_Loading,LEN($A562)=0),"",SWDATA!Y547)</f>
        <v>0</v>
      </c>
      <c r="AG562" s="267">
        <f>IF(OR(Is_Loading,LEN($A562)=0),"",SWDATA!Z547)</f>
        <v>0</v>
      </c>
      <c r="AH562" s="266" t="str">
        <f t="shared" si="1984"/>
        <v/>
      </c>
      <c r="AI562" s="266">
        <f>IF(OR(Is_Loading,LEN($A562)=0),"",SWDATA!AB547)</f>
        <v>0</v>
      </c>
      <c r="AJ562" s="267">
        <f>IF(OR(Is_Loading,LEN($A562)=0),"",SWDATA!AC547)</f>
        <v>0</v>
      </c>
      <c r="AK562" s="267">
        <f>IF(OR(Is_Loading,LEN($A562)=0),"",SWDATA!AD547)</f>
        <v>0</v>
      </c>
      <c r="AL562" s="266" t="str">
        <f t="shared" si="1985"/>
        <v/>
      </c>
      <c r="AM562" s="266">
        <f>IF(OR(Is_Loading,LEN($A562)=0),"",SWDATA!AF547)</f>
        <v>0</v>
      </c>
      <c r="AN562" s="267">
        <f>IF(OR(Is_Loading,LEN($A562)=0),"",SWDATA!AG547)</f>
        <v>0</v>
      </c>
      <c r="AO562" s="323">
        <f>IF(OR(Is_Loading,LEN($A562)=0),"",SWDATA!AH547)</f>
        <v>0</v>
      </c>
      <c r="AP562" s="320" t="str">
        <f t="shared" si="1986"/>
        <v/>
      </c>
      <c r="AQ562" s="266">
        <f>IF(OR(Is_Loading,LEN($A562)=0),"",SWDATA!AJ547)</f>
        <v>0</v>
      </c>
      <c r="AR562" s="267">
        <f>IF(OR(Is_Loading,LEN($A562)=0),"",SWDATA!AK547)</f>
        <v>0</v>
      </c>
      <c r="AS562" s="267">
        <f>IF(OR(Is_Loading,LEN($A562)=0),"",SWDATA!AL547)</f>
        <v>0</v>
      </c>
      <c r="AT562" s="266" t="str">
        <f t="shared" si="1987"/>
        <v/>
      </c>
      <c r="AU562" s="266">
        <f>IF(OR(Is_Loading,LEN($A562)=0),"",SWDATA!AN547)</f>
        <v>0</v>
      </c>
      <c r="AV562" s="267">
        <f>IF(OR(Is_Loading,LEN($A562)=0),"",SWDATA!AO547)</f>
        <v>0</v>
      </c>
      <c r="AW562" s="267">
        <f>IF(OR(Is_Loading,LEN($A562)=0),"",SWDATA!AP547)</f>
        <v>0</v>
      </c>
      <c r="AX562" s="266" t="str">
        <f t="shared" si="1988"/>
        <v/>
      </c>
      <c r="AY562" s="266">
        <f>IF(OR(Is_Loading,LEN($A562)=0),"",SWDATA!AR547)</f>
        <v>0</v>
      </c>
      <c r="AZ562" s="267">
        <f>IF(OR(Is_Loading,LEN($A562)=0),"",SWDATA!AS547)</f>
        <v>0</v>
      </c>
      <c r="BA562" s="267">
        <f>IF(OR(Is_Loading,LEN($A562)=0),"",SWDATA!AT547)</f>
        <v>0</v>
      </c>
      <c r="BB562" s="266" t="str">
        <f t="shared" si="1989"/>
        <v/>
      </c>
      <c r="BC562" s="266">
        <f>IF(OR(Is_Loading,LEN($A562)=0),"",SWDATA!AV547)</f>
        <v>0</v>
      </c>
      <c r="BD562" s="267">
        <f>IF(OR(Is_Loading,LEN($A562)=0),"",SWDATA!AW547)</f>
        <v>0</v>
      </c>
      <c r="BE562" s="323">
        <f>IF(OR(Is_Loading,LEN($A562)=0),"",SWDATA!AX547)</f>
        <v>0</v>
      </c>
      <c r="BF562" s="320" t="str">
        <f t="shared" si="1990"/>
        <v/>
      </c>
      <c r="BG562" s="11"/>
      <c r="BH562" s="11"/>
      <c r="BI562" s="11"/>
      <c r="BJ562" s="11"/>
      <c r="BK562" s="11"/>
      <c r="BL562" s="11"/>
      <c r="BM562" s="11"/>
      <c r="BN562" s="11"/>
      <c r="BO562" s="11"/>
      <c r="BP562" s="11"/>
      <c r="BQ562" s="11"/>
      <c r="BR562" s="11"/>
      <c r="BS562" s="11"/>
      <c r="BT562" s="11"/>
      <c r="BU562" s="11"/>
      <c r="BV562" s="11"/>
      <c r="BW562" s="11"/>
      <c r="BX562" s="11"/>
      <c r="BY562" s="11"/>
      <c r="BZ562" s="11"/>
      <c r="CA562" s="11"/>
      <c r="CB562" s="11"/>
      <c r="CC562" s="11"/>
      <c r="CD562" s="11"/>
      <c r="CE562" s="11"/>
      <c r="CF562" s="11"/>
      <c r="CG562" s="11"/>
      <c r="CH562" s="11"/>
      <c r="CI562" s="11"/>
      <c r="CJ562" s="11"/>
      <c r="CK562" s="11"/>
      <c r="CL562" s="11"/>
      <c r="CM562" s="11"/>
      <c r="CN562" s="351"/>
      <c r="CO562" s="351"/>
      <c r="CP562" s="351"/>
      <c r="CQ562" s="351"/>
      <c r="CR562" s="351"/>
      <c r="CS562" s="351"/>
      <c r="CT562" s="351"/>
      <c r="CU562" s="351"/>
      <c r="CV562" s="351"/>
      <c r="CW562" s="351"/>
      <c r="CX562" s="351"/>
      <c r="CY562" s="351"/>
      <c r="CZ562" s="351"/>
      <c r="DA562" s="351"/>
      <c r="DB562" s="351"/>
      <c r="DC562" s="351"/>
      <c r="DD562" s="351"/>
      <c r="DE562" s="351"/>
      <c r="DF562" s="351"/>
      <c r="DG562" s="351"/>
      <c r="DH562" s="351"/>
      <c r="DI562" s="351"/>
      <c r="DJ562" s="351"/>
      <c r="DK562" s="351"/>
      <c r="DL562" s="351"/>
      <c r="DM562" s="351"/>
      <c r="DN562" s="351"/>
      <c r="DS562" s="372"/>
      <c r="DT562" s="374"/>
      <c r="DU562" s="375"/>
      <c r="DV562" s="375"/>
      <c r="DW562" s="375"/>
      <c r="DX562" s="375">
        <v>1</v>
      </c>
      <c r="DY562" s="375">
        <f t="shared" si="2108"/>
        <v>0</v>
      </c>
      <c r="DZ562" s="375">
        <f t="shared" si="2109"/>
        <v>0</v>
      </c>
      <c r="EA562" s="375">
        <f t="shared" si="2110"/>
        <v>1</v>
      </c>
      <c r="EB562" s="375">
        <f t="shared" si="2111"/>
        <v>0</v>
      </c>
      <c r="EC562" s="375">
        <f t="shared" si="2112"/>
        <v>0</v>
      </c>
      <c r="ED562" s="375">
        <f t="shared" si="2113"/>
        <v>1</v>
      </c>
      <c r="EE562" s="375">
        <f t="shared" si="2114"/>
        <v>0</v>
      </c>
      <c r="EF562" s="375">
        <f t="shared" si="2115"/>
        <v>0</v>
      </c>
      <c r="EG562" s="375">
        <f t="shared" si="2116"/>
        <v>1</v>
      </c>
      <c r="EH562" s="375">
        <f t="shared" si="2117"/>
        <v>0</v>
      </c>
      <c r="EI562" s="375">
        <f t="shared" si="2118"/>
        <v>0</v>
      </c>
      <c r="EJ562" s="375">
        <f t="shared" si="2119"/>
        <v>1</v>
      </c>
      <c r="EK562" s="375">
        <f t="shared" si="2120"/>
        <v>0</v>
      </c>
      <c r="EL562" s="375">
        <f t="shared" si="2121"/>
        <v>0</v>
      </c>
      <c r="EM562" s="375">
        <f t="shared" si="2122"/>
        <v>1</v>
      </c>
      <c r="EN562" s="375">
        <f t="shared" si="2123"/>
        <v>0</v>
      </c>
      <c r="EO562" s="375">
        <f t="shared" si="2124"/>
        <v>0</v>
      </c>
      <c r="EP562" s="375">
        <f t="shared" si="2125"/>
        <v>1</v>
      </c>
      <c r="EQ562" s="375">
        <f t="shared" si="2126"/>
        <v>0</v>
      </c>
      <c r="ER562" s="375">
        <f t="shared" si="2127"/>
        <v>0</v>
      </c>
      <c r="ES562" s="375">
        <f t="shared" si="2128"/>
        <v>1</v>
      </c>
      <c r="ET562" s="375">
        <f t="shared" si="2129"/>
        <v>0</v>
      </c>
      <c r="EU562" s="375">
        <f t="shared" si="2130"/>
        <v>0</v>
      </c>
      <c r="EV562" s="375">
        <f t="shared" si="2131"/>
        <v>1</v>
      </c>
      <c r="EW562" s="375">
        <f t="shared" si="2132"/>
        <v>0</v>
      </c>
      <c r="EX562" s="375">
        <f t="shared" si="2133"/>
        <v>0</v>
      </c>
      <c r="EY562" s="375">
        <f t="shared" si="2134"/>
        <v>1</v>
      </c>
      <c r="EZ562" s="375">
        <f t="shared" si="2135"/>
        <v>0</v>
      </c>
      <c r="FA562" s="375">
        <f t="shared" si="2136"/>
        <v>0</v>
      </c>
      <c r="FB562" s="375">
        <f t="shared" si="2137"/>
        <v>1</v>
      </c>
      <c r="FC562" s="375">
        <f t="shared" si="2138"/>
        <v>0</v>
      </c>
      <c r="FD562" s="375">
        <f t="shared" si="2139"/>
        <v>0</v>
      </c>
      <c r="FE562" s="376"/>
      <c r="FF562" s="372"/>
      <c r="FG562" s="372"/>
      <c r="FH562" s="372"/>
      <c r="FI562" s="372"/>
      <c r="FJ562" s="372"/>
      <c r="FK562" s="372"/>
      <c r="FL562" s="372"/>
      <c r="FM562" s="372"/>
      <c r="FN562" s="372"/>
      <c r="FO562" s="372"/>
      <c r="FP562" s="372"/>
      <c r="FQ562" s="372"/>
      <c r="FR562" s="372"/>
      <c r="FS562" s="372"/>
      <c r="FT562" s="372"/>
      <c r="FU562" s="372"/>
      <c r="FV562" s="372"/>
      <c r="FW562" s="372"/>
      <c r="FX562" s="372"/>
      <c r="FY562" s="372"/>
      <c r="FZ562" s="372"/>
      <c r="GA562" s="372"/>
      <c r="GB562" s="372"/>
      <c r="GC562" s="372"/>
      <c r="GD562" s="372"/>
      <c r="GE562" s="372"/>
      <c r="GF562" s="372"/>
      <c r="GG562" s="372"/>
      <c r="GH562" s="372"/>
      <c r="GI562" s="372"/>
      <c r="GJ562" s="372"/>
      <c r="GK562" s="372"/>
      <c r="GL562" s="372"/>
      <c r="GM562" s="372"/>
      <c r="GN562" s="372"/>
      <c r="GO562" s="372"/>
      <c r="GP562" s="372"/>
      <c r="GQ562" s="372"/>
      <c r="GR562" s="372"/>
      <c r="GS562" s="372"/>
      <c r="GT562" s="372"/>
      <c r="GU562" s="372"/>
      <c r="GV562" s="372"/>
      <c r="GW562" s="372"/>
      <c r="GX562" s="372"/>
      <c r="GY562" s="372"/>
      <c r="GZ562" s="372"/>
      <c r="HA562" s="372"/>
      <c r="HB562" s="372"/>
      <c r="HC562" s="372"/>
    </row>
    <row r="563" spans="1:211" s="373" customFormat="1" ht="15" hidden="1" customHeight="1" outlineLevel="1" x14ac:dyDescent="0.2">
      <c r="A563" s="366">
        <f>SWDATA!O548</f>
        <v>0</v>
      </c>
      <c r="B563" s="366">
        <f>SWDATA!M548</f>
        <v>0</v>
      </c>
      <c r="C563" s="351">
        <f>IF(AND(SWDATA!M548=1,SWDATA!Q548="promotions"),SWDATA!P548,0)</f>
        <v>0</v>
      </c>
      <c r="D563" s="367">
        <f>ROW(SWDATA!M548)</f>
        <v>548</v>
      </c>
      <c r="E563" s="368">
        <f t="shared" si="2143"/>
        <v>0</v>
      </c>
      <c r="F563" s="369">
        <f t="shared" si="1978"/>
        <v>1</v>
      </c>
      <c r="G563" s="366" t="str">
        <f t="shared" si="1979"/>
        <v/>
      </c>
      <c r="H563" s="370"/>
      <c r="J563" s="238">
        <f t="shared" si="1980"/>
        <v>0</v>
      </c>
      <c r="K563" s="239" t="str">
        <f t="shared" si="1981"/>
        <v/>
      </c>
      <c r="L563" s="342"/>
      <c r="M563" s="345"/>
      <c r="N563" s="340" t="str">
        <f>IF(LEN(SWDATA!F548)=0,"",N562)</f>
        <v/>
      </c>
      <c r="O563" s="296" t="str">
        <f>IF(LEN(SWDATA!G548)=0,"",O562)</f>
        <v/>
      </c>
      <c r="P563" s="297" t="str">
        <f>IF(LEN(SWDATA!C548)=0,"",SWDATA!C548)</f>
        <v/>
      </c>
      <c r="Q563" s="312" t="str">
        <f t="shared" si="1982"/>
        <v/>
      </c>
      <c r="R563" s="223" t="s">
        <v>261</v>
      </c>
      <c r="S563" s="224"/>
      <c r="T563" s="224"/>
      <c r="U563" s="264" t="s">
        <v>600</v>
      </c>
      <c r="V563" s="205" t="s">
        <v>221</v>
      </c>
      <c r="W563" s="266">
        <f>IF(OR(Is_Loading,LEN($A563)=0),"",SWDATA!P548)</f>
        <v>0</v>
      </c>
      <c r="X563" s="267">
        <f>IF(OR(Is_Loading,LEN($A563)=0),"",SWDATA!Q548)</f>
        <v>0</v>
      </c>
      <c r="Y563" s="267">
        <f>IF(OR(Is_Loading,LEN($A563)=0),"",SWDATA!R548)</f>
        <v>0</v>
      </c>
      <c r="Z563" s="266" t="str">
        <f t="shared" si="2140"/>
        <v/>
      </c>
      <c r="AA563" s="266">
        <f>IF(OR(Is_Loading,LEN($A563)=0),"",SWDATA!T548)</f>
        <v>0</v>
      </c>
      <c r="AB563" s="267">
        <f>IF(OR(Is_Loading,LEN($A563)=0),"",SWDATA!U548)</f>
        <v>0</v>
      </c>
      <c r="AC563" s="267">
        <f>IF(OR(Is_Loading,LEN($A563)=0),"",SWDATA!V548)</f>
        <v>0</v>
      </c>
      <c r="AD563" s="266" t="str">
        <f t="shared" si="1983"/>
        <v/>
      </c>
      <c r="AE563" s="266">
        <f>IF(OR(Is_Loading,LEN($A563)=0),"",SWDATA!X548)</f>
        <v>0</v>
      </c>
      <c r="AF563" s="267">
        <f>IF(OR(Is_Loading,LEN($A563)=0),"",SWDATA!Y548)</f>
        <v>0</v>
      </c>
      <c r="AG563" s="267">
        <f>IF(OR(Is_Loading,LEN($A563)=0),"",SWDATA!Z548)</f>
        <v>0</v>
      </c>
      <c r="AH563" s="266" t="str">
        <f t="shared" si="1984"/>
        <v/>
      </c>
      <c r="AI563" s="266">
        <f>IF(OR(Is_Loading,LEN($A563)=0),"",SWDATA!AB548)</f>
        <v>0</v>
      </c>
      <c r="AJ563" s="267">
        <f>IF(OR(Is_Loading,LEN($A563)=0),"",SWDATA!AC548)</f>
        <v>0</v>
      </c>
      <c r="AK563" s="267">
        <f>IF(OR(Is_Loading,LEN($A563)=0),"",SWDATA!AD548)</f>
        <v>0</v>
      </c>
      <c r="AL563" s="266" t="str">
        <f t="shared" si="1985"/>
        <v/>
      </c>
      <c r="AM563" s="266">
        <f>IF(OR(Is_Loading,LEN($A563)=0),"",SWDATA!AF548)</f>
        <v>0</v>
      </c>
      <c r="AN563" s="267">
        <f>IF(OR(Is_Loading,LEN($A563)=0),"",SWDATA!AG548)</f>
        <v>0</v>
      </c>
      <c r="AO563" s="323">
        <f>IF(OR(Is_Loading,LEN($A563)=0),"",SWDATA!AH548)</f>
        <v>0</v>
      </c>
      <c r="AP563" s="320" t="str">
        <f t="shared" si="1986"/>
        <v/>
      </c>
      <c r="AQ563" s="266">
        <f>IF(OR(Is_Loading,LEN($A563)=0),"",SWDATA!AJ548)</f>
        <v>0</v>
      </c>
      <c r="AR563" s="267">
        <f>IF(OR(Is_Loading,LEN($A563)=0),"",SWDATA!AK548)</f>
        <v>0</v>
      </c>
      <c r="AS563" s="267">
        <f>IF(OR(Is_Loading,LEN($A563)=0),"",SWDATA!AL548)</f>
        <v>0</v>
      </c>
      <c r="AT563" s="266" t="str">
        <f t="shared" si="1987"/>
        <v/>
      </c>
      <c r="AU563" s="266">
        <f>IF(OR(Is_Loading,LEN($A563)=0),"",SWDATA!AN548)</f>
        <v>0</v>
      </c>
      <c r="AV563" s="267">
        <f>IF(OR(Is_Loading,LEN($A563)=0),"",SWDATA!AO548)</f>
        <v>0</v>
      </c>
      <c r="AW563" s="267">
        <f>IF(OR(Is_Loading,LEN($A563)=0),"",SWDATA!AP548)</f>
        <v>0</v>
      </c>
      <c r="AX563" s="266" t="str">
        <f t="shared" si="1988"/>
        <v/>
      </c>
      <c r="AY563" s="266">
        <f>IF(OR(Is_Loading,LEN($A563)=0),"",SWDATA!AR548)</f>
        <v>0</v>
      </c>
      <c r="AZ563" s="267">
        <f>IF(OR(Is_Loading,LEN($A563)=0),"",SWDATA!AS548)</f>
        <v>0</v>
      </c>
      <c r="BA563" s="267">
        <f>IF(OR(Is_Loading,LEN($A563)=0),"",SWDATA!AT548)</f>
        <v>0</v>
      </c>
      <c r="BB563" s="266" t="str">
        <f t="shared" si="1989"/>
        <v/>
      </c>
      <c r="BC563" s="266">
        <f>IF(OR(Is_Loading,LEN($A563)=0),"",SWDATA!AV548)</f>
        <v>0</v>
      </c>
      <c r="BD563" s="267">
        <f>IF(OR(Is_Loading,LEN($A563)=0),"",SWDATA!AW548)</f>
        <v>0</v>
      </c>
      <c r="BE563" s="323">
        <f>IF(OR(Is_Loading,LEN($A563)=0),"",SWDATA!AX548)</f>
        <v>0</v>
      </c>
      <c r="BF563" s="320" t="str">
        <f t="shared" si="1990"/>
        <v/>
      </c>
      <c r="BG563" s="11"/>
      <c r="BH563" s="11"/>
      <c r="BI563" s="11"/>
      <c r="BJ563" s="11"/>
      <c r="BK563" s="11"/>
      <c r="BL563" s="11"/>
      <c r="BM563" s="11"/>
      <c r="BN563" s="11"/>
      <c r="BO563" s="11"/>
      <c r="BP563" s="11"/>
      <c r="BQ563" s="11"/>
      <c r="BR563" s="11"/>
      <c r="BS563" s="11"/>
      <c r="BT563" s="11"/>
      <c r="BU563" s="11"/>
      <c r="BV563" s="11"/>
      <c r="BW563" s="11"/>
      <c r="BX563" s="11"/>
      <c r="BY563" s="11"/>
      <c r="BZ563" s="11"/>
      <c r="CA563" s="11"/>
      <c r="CB563" s="11"/>
      <c r="CC563" s="11"/>
      <c r="CD563" s="11"/>
      <c r="CE563" s="11"/>
      <c r="CF563" s="11"/>
      <c r="CG563" s="11"/>
      <c r="CH563" s="11"/>
      <c r="CI563" s="11"/>
      <c r="CJ563" s="11"/>
      <c r="CK563" s="11"/>
      <c r="CL563" s="11"/>
      <c r="CM563" s="11"/>
      <c r="CN563" s="351"/>
      <c r="CO563" s="351"/>
      <c r="CP563" s="351"/>
      <c r="CQ563" s="351"/>
      <c r="CR563" s="351"/>
      <c r="CS563" s="351"/>
      <c r="CT563" s="351"/>
      <c r="CU563" s="351"/>
      <c r="CV563" s="351"/>
      <c r="CW563" s="351"/>
      <c r="CX563" s="351"/>
      <c r="CY563" s="351"/>
      <c r="CZ563" s="351"/>
      <c r="DA563" s="351"/>
      <c r="DB563" s="351"/>
      <c r="DC563" s="351"/>
      <c r="DD563" s="351"/>
      <c r="DE563" s="351"/>
      <c r="DF563" s="351"/>
      <c r="DG563" s="351"/>
      <c r="DH563" s="351"/>
      <c r="DI563" s="351"/>
      <c r="DJ563" s="351"/>
      <c r="DK563" s="351"/>
      <c r="DL563" s="351"/>
      <c r="DM563" s="351"/>
      <c r="DN563" s="351"/>
      <c r="DS563" s="372"/>
      <c r="DT563" s="374"/>
      <c r="DU563" s="375"/>
      <c r="DV563" s="375"/>
      <c r="DW563" s="375"/>
      <c r="DX563" s="375">
        <v>1</v>
      </c>
      <c r="DY563" s="375">
        <f t="shared" si="2108"/>
        <v>0</v>
      </c>
      <c r="DZ563" s="375">
        <f t="shared" si="2109"/>
        <v>0</v>
      </c>
      <c r="EA563" s="375">
        <f t="shared" si="2110"/>
        <v>1</v>
      </c>
      <c r="EB563" s="375">
        <f t="shared" si="2111"/>
        <v>0</v>
      </c>
      <c r="EC563" s="375">
        <f t="shared" si="2112"/>
        <v>0</v>
      </c>
      <c r="ED563" s="375">
        <f t="shared" si="2113"/>
        <v>1</v>
      </c>
      <c r="EE563" s="375">
        <f t="shared" si="2114"/>
        <v>0</v>
      </c>
      <c r="EF563" s="375">
        <f t="shared" si="2115"/>
        <v>0</v>
      </c>
      <c r="EG563" s="375">
        <f t="shared" si="2116"/>
        <v>1</v>
      </c>
      <c r="EH563" s="375">
        <f t="shared" si="2117"/>
        <v>0</v>
      </c>
      <c r="EI563" s="375">
        <f t="shared" si="2118"/>
        <v>0</v>
      </c>
      <c r="EJ563" s="375">
        <f t="shared" si="2119"/>
        <v>1</v>
      </c>
      <c r="EK563" s="375">
        <f t="shared" si="2120"/>
        <v>0</v>
      </c>
      <c r="EL563" s="375">
        <f t="shared" si="2121"/>
        <v>0</v>
      </c>
      <c r="EM563" s="375">
        <f t="shared" si="2122"/>
        <v>1</v>
      </c>
      <c r="EN563" s="375">
        <f t="shared" si="2123"/>
        <v>0</v>
      </c>
      <c r="EO563" s="375">
        <f t="shared" si="2124"/>
        <v>0</v>
      </c>
      <c r="EP563" s="375">
        <f t="shared" si="2125"/>
        <v>1</v>
      </c>
      <c r="EQ563" s="375">
        <f t="shared" si="2126"/>
        <v>0</v>
      </c>
      <c r="ER563" s="375">
        <f t="shared" si="2127"/>
        <v>0</v>
      </c>
      <c r="ES563" s="375">
        <f t="shared" si="2128"/>
        <v>1</v>
      </c>
      <c r="ET563" s="375">
        <f t="shared" si="2129"/>
        <v>0</v>
      </c>
      <c r="EU563" s="375">
        <f t="shared" si="2130"/>
        <v>0</v>
      </c>
      <c r="EV563" s="375">
        <f t="shared" si="2131"/>
        <v>1</v>
      </c>
      <c r="EW563" s="375">
        <f t="shared" si="2132"/>
        <v>0</v>
      </c>
      <c r="EX563" s="375">
        <f t="shared" si="2133"/>
        <v>0</v>
      </c>
      <c r="EY563" s="375">
        <f t="shared" si="2134"/>
        <v>1</v>
      </c>
      <c r="EZ563" s="375">
        <f t="shared" si="2135"/>
        <v>0</v>
      </c>
      <c r="FA563" s="375">
        <f t="shared" si="2136"/>
        <v>0</v>
      </c>
      <c r="FB563" s="375">
        <f t="shared" si="2137"/>
        <v>1</v>
      </c>
      <c r="FC563" s="375">
        <f t="shared" si="2138"/>
        <v>0</v>
      </c>
      <c r="FD563" s="375">
        <f t="shared" si="2139"/>
        <v>0</v>
      </c>
      <c r="FE563" s="376"/>
      <c r="FF563" s="372"/>
      <c r="FG563" s="372"/>
      <c r="FH563" s="372"/>
      <c r="FI563" s="372"/>
      <c r="FJ563" s="372"/>
      <c r="FK563" s="372"/>
      <c r="FL563" s="372"/>
      <c r="FM563" s="372"/>
      <c r="FN563" s="372"/>
      <c r="FO563" s="372"/>
      <c r="FP563" s="372"/>
      <c r="FQ563" s="372"/>
      <c r="FR563" s="372"/>
      <c r="FS563" s="372"/>
      <c r="FT563" s="372"/>
      <c r="FU563" s="372"/>
      <c r="FV563" s="372"/>
      <c r="FW563" s="372"/>
      <c r="FX563" s="372"/>
      <c r="FY563" s="372"/>
      <c r="FZ563" s="372"/>
      <c r="GA563" s="372"/>
      <c r="GB563" s="372"/>
      <c r="GC563" s="372"/>
      <c r="GD563" s="372"/>
      <c r="GE563" s="372"/>
      <c r="GF563" s="372"/>
      <c r="GG563" s="372"/>
      <c r="GH563" s="372"/>
      <c r="GI563" s="372"/>
      <c r="GJ563" s="372"/>
      <c r="GK563" s="372"/>
      <c r="GL563" s="372"/>
      <c r="GM563" s="372"/>
      <c r="GN563" s="372"/>
      <c r="GO563" s="372"/>
      <c r="GP563" s="372"/>
      <c r="GQ563" s="372"/>
      <c r="GR563" s="372"/>
      <c r="GS563" s="372"/>
      <c r="GT563" s="372"/>
      <c r="GU563" s="372"/>
      <c r="GV563" s="372"/>
      <c r="GW563" s="372"/>
      <c r="GX563" s="372"/>
      <c r="GY563" s="372"/>
      <c r="GZ563" s="372"/>
      <c r="HA563" s="372"/>
      <c r="HB563" s="372"/>
      <c r="HC563" s="372"/>
    </row>
    <row r="564" spans="1:211" s="373" customFormat="1" ht="15" hidden="1" customHeight="1" outlineLevel="1" x14ac:dyDescent="0.2">
      <c r="A564" s="366">
        <f>SWDATA!O549</f>
        <v>0</v>
      </c>
      <c r="B564" s="366">
        <f>SWDATA!M549</f>
        <v>0</v>
      </c>
      <c r="C564" s="351">
        <f>IF(AND(SWDATA!M549=1,SWDATA!Q549="promotions"),SWDATA!P549,0)</f>
        <v>0</v>
      </c>
      <c r="D564" s="367">
        <f>ROW(SWDATA!M549)</f>
        <v>549</v>
      </c>
      <c r="E564" s="368">
        <f t="shared" si="2143"/>
        <v>0</v>
      </c>
      <c r="F564" s="369">
        <f t="shared" si="1978"/>
        <v>1</v>
      </c>
      <c r="G564" s="366" t="str">
        <f t="shared" si="1979"/>
        <v/>
      </c>
      <c r="H564" s="370"/>
      <c r="J564" s="238">
        <f t="shared" si="1980"/>
        <v>0</v>
      </c>
      <c r="K564" s="239" t="str">
        <f t="shared" si="1981"/>
        <v/>
      </c>
      <c r="L564" s="342"/>
      <c r="M564" s="345"/>
      <c r="N564" s="340" t="str">
        <f>IF(LEN(SWDATA!F549)=0,"",N563)</f>
        <v/>
      </c>
      <c r="O564" s="296" t="str">
        <f>IF(LEN(SWDATA!G549)=0,"",O563)</f>
        <v/>
      </c>
      <c r="P564" s="297" t="str">
        <f>IF(LEN(SWDATA!C549)=0,"",SWDATA!C549)</f>
        <v/>
      </c>
      <c r="Q564" s="312" t="str">
        <f t="shared" si="1982"/>
        <v/>
      </c>
      <c r="R564" s="223" t="s">
        <v>261</v>
      </c>
      <c r="S564" s="224"/>
      <c r="T564" s="224"/>
      <c r="U564" s="264" t="s">
        <v>602</v>
      </c>
      <c r="V564" s="205" t="s">
        <v>221</v>
      </c>
      <c r="W564" s="266">
        <f>IF(OR(Is_Loading,LEN($A564)=0),"",SWDATA!P549)</f>
        <v>0</v>
      </c>
      <c r="X564" s="267">
        <f>IF(OR(Is_Loading,LEN($A564)=0),"",SWDATA!Q549)</f>
        <v>0</v>
      </c>
      <c r="Y564" s="267">
        <f>IF(OR(Is_Loading,LEN($A564)=0),"",SWDATA!R549)</f>
        <v>0</v>
      </c>
      <c r="Z564" s="266" t="str">
        <f t="shared" si="2140"/>
        <v/>
      </c>
      <c r="AA564" s="266">
        <f>IF(OR(Is_Loading,LEN($A564)=0),"",SWDATA!T549)</f>
        <v>0</v>
      </c>
      <c r="AB564" s="267">
        <f>IF(OR(Is_Loading,LEN($A564)=0),"",SWDATA!U549)</f>
        <v>0</v>
      </c>
      <c r="AC564" s="267">
        <f>IF(OR(Is_Loading,LEN($A564)=0),"",SWDATA!V549)</f>
        <v>0</v>
      </c>
      <c r="AD564" s="266" t="str">
        <f t="shared" si="1983"/>
        <v/>
      </c>
      <c r="AE564" s="266">
        <f>IF(OR(Is_Loading,LEN($A564)=0),"",SWDATA!X549)</f>
        <v>0</v>
      </c>
      <c r="AF564" s="267">
        <f>IF(OR(Is_Loading,LEN($A564)=0),"",SWDATA!Y549)</f>
        <v>0</v>
      </c>
      <c r="AG564" s="267">
        <f>IF(OR(Is_Loading,LEN($A564)=0),"",SWDATA!Z549)</f>
        <v>0</v>
      </c>
      <c r="AH564" s="266" t="str">
        <f t="shared" si="1984"/>
        <v/>
      </c>
      <c r="AI564" s="266">
        <f>IF(OR(Is_Loading,LEN($A564)=0),"",SWDATA!AB549)</f>
        <v>0</v>
      </c>
      <c r="AJ564" s="267">
        <f>IF(OR(Is_Loading,LEN($A564)=0),"",SWDATA!AC549)</f>
        <v>0</v>
      </c>
      <c r="AK564" s="267">
        <f>IF(OR(Is_Loading,LEN($A564)=0),"",SWDATA!AD549)</f>
        <v>0</v>
      </c>
      <c r="AL564" s="266" t="str">
        <f t="shared" si="1985"/>
        <v/>
      </c>
      <c r="AM564" s="266">
        <f>IF(OR(Is_Loading,LEN($A564)=0),"",SWDATA!AF549)</f>
        <v>0</v>
      </c>
      <c r="AN564" s="267">
        <f>IF(OR(Is_Loading,LEN($A564)=0),"",SWDATA!AG549)</f>
        <v>0</v>
      </c>
      <c r="AO564" s="323">
        <f>IF(OR(Is_Loading,LEN($A564)=0),"",SWDATA!AH549)</f>
        <v>0</v>
      </c>
      <c r="AP564" s="320" t="str">
        <f t="shared" si="1986"/>
        <v/>
      </c>
      <c r="AQ564" s="266">
        <f>IF(OR(Is_Loading,LEN($A564)=0),"",SWDATA!AJ549)</f>
        <v>0</v>
      </c>
      <c r="AR564" s="267">
        <f>IF(OR(Is_Loading,LEN($A564)=0),"",SWDATA!AK549)</f>
        <v>0</v>
      </c>
      <c r="AS564" s="267">
        <f>IF(OR(Is_Loading,LEN($A564)=0),"",SWDATA!AL549)</f>
        <v>0</v>
      </c>
      <c r="AT564" s="266" t="str">
        <f t="shared" si="1987"/>
        <v/>
      </c>
      <c r="AU564" s="266">
        <f>IF(OR(Is_Loading,LEN($A564)=0),"",SWDATA!AN549)</f>
        <v>0</v>
      </c>
      <c r="AV564" s="267">
        <f>IF(OR(Is_Loading,LEN($A564)=0),"",SWDATA!AO549)</f>
        <v>0</v>
      </c>
      <c r="AW564" s="267">
        <f>IF(OR(Is_Loading,LEN($A564)=0),"",SWDATA!AP549)</f>
        <v>0</v>
      </c>
      <c r="AX564" s="266" t="str">
        <f t="shared" si="1988"/>
        <v/>
      </c>
      <c r="AY564" s="266">
        <f>IF(OR(Is_Loading,LEN($A564)=0),"",SWDATA!AR549)</f>
        <v>0</v>
      </c>
      <c r="AZ564" s="267">
        <f>IF(OR(Is_Loading,LEN($A564)=0),"",SWDATA!AS549)</f>
        <v>0</v>
      </c>
      <c r="BA564" s="267">
        <f>IF(OR(Is_Loading,LEN($A564)=0),"",SWDATA!AT549)</f>
        <v>0</v>
      </c>
      <c r="BB564" s="266" t="str">
        <f t="shared" si="1989"/>
        <v/>
      </c>
      <c r="BC564" s="266">
        <f>IF(OR(Is_Loading,LEN($A564)=0),"",SWDATA!AV549)</f>
        <v>0</v>
      </c>
      <c r="BD564" s="267">
        <f>IF(OR(Is_Loading,LEN($A564)=0),"",SWDATA!AW549)</f>
        <v>0</v>
      </c>
      <c r="BE564" s="323">
        <f>IF(OR(Is_Loading,LEN($A564)=0),"",SWDATA!AX549)</f>
        <v>0</v>
      </c>
      <c r="BF564" s="320" t="str">
        <f t="shared" si="1990"/>
        <v/>
      </c>
      <c r="BG564" s="11"/>
      <c r="BH564" s="11"/>
      <c r="BI564" s="11"/>
      <c r="BJ564" s="11"/>
      <c r="BK564" s="11"/>
      <c r="BL564" s="11"/>
      <c r="BM564" s="11"/>
      <c r="BN564" s="11"/>
      <c r="BO564" s="11"/>
      <c r="BP564" s="11"/>
      <c r="BQ564" s="11"/>
      <c r="BR564" s="11"/>
      <c r="BS564" s="11"/>
      <c r="BT564" s="11"/>
      <c r="BU564" s="11"/>
      <c r="BV564" s="11"/>
      <c r="BW564" s="11"/>
      <c r="BX564" s="11"/>
      <c r="BY564" s="11"/>
      <c r="BZ564" s="11"/>
      <c r="CA564" s="11"/>
      <c r="CB564" s="11"/>
      <c r="CC564" s="11"/>
      <c r="CD564" s="11"/>
      <c r="CE564" s="11"/>
      <c r="CF564" s="11"/>
      <c r="CG564" s="11"/>
      <c r="CH564" s="11"/>
      <c r="CI564" s="11"/>
      <c r="CJ564" s="11"/>
      <c r="CK564" s="11"/>
      <c r="CL564" s="11"/>
      <c r="CM564" s="11"/>
      <c r="CN564" s="351"/>
      <c r="CO564" s="351"/>
      <c r="CP564" s="351"/>
      <c r="CQ564" s="351"/>
      <c r="CR564" s="351"/>
      <c r="CS564" s="351"/>
      <c r="CT564" s="351"/>
      <c r="CU564" s="351"/>
      <c r="CV564" s="351"/>
      <c r="CW564" s="351"/>
      <c r="CX564" s="351"/>
      <c r="CY564" s="351"/>
      <c r="CZ564" s="351"/>
      <c r="DA564" s="351"/>
      <c r="DB564" s="351"/>
      <c r="DC564" s="351"/>
      <c r="DD564" s="351"/>
      <c r="DE564" s="351"/>
      <c r="DF564" s="351"/>
      <c r="DG564" s="351"/>
      <c r="DH564" s="351"/>
      <c r="DI564" s="351"/>
      <c r="DJ564" s="351"/>
      <c r="DK564" s="351"/>
      <c r="DL564" s="351"/>
      <c r="DM564" s="351"/>
      <c r="DN564" s="351"/>
      <c r="DS564" s="372"/>
      <c r="DT564" s="374"/>
      <c r="DU564" s="375"/>
      <c r="DV564" s="375"/>
      <c r="DW564" s="375"/>
      <c r="DX564" s="375">
        <v>1</v>
      </c>
      <c r="DY564" s="375">
        <f t="shared" si="2108"/>
        <v>0</v>
      </c>
      <c r="DZ564" s="375">
        <f t="shared" si="2109"/>
        <v>0</v>
      </c>
      <c r="EA564" s="375">
        <f t="shared" si="2110"/>
        <v>1</v>
      </c>
      <c r="EB564" s="375">
        <f t="shared" si="2111"/>
        <v>0</v>
      </c>
      <c r="EC564" s="375">
        <f t="shared" si="2112"/>
        <v>0</v>
      </c>
      <c r="ED564" s="375">
        <f t="shared" si="2113"/>
        <v>1</v>
      </c>
      <c r="EE564" s="375">
        <f t="shared" si="2114"/>
        <v>0</v>
      </c>
      <c r="EF564" s="375">
        <f t="shared" si="2115"/>
        <v>0</v>
      </c>
      <c r="EG564" s="375">
        <f t="shared" si="2116"/>
        <v>1</v>
      </c>
      <c r="EH564" s="375">
        <f t="shared" si="2117"/>
        <v>0</v>
      </c>
      <c r="EI564" s="375">
        <f t="shared" si="2118"/>
        <v>0</v>
      </c>
      <c r="EJ564" s="375">
        <f t="shared" si="2119"/>
        <v>1</v>
      </c>
      <c r="EK564" s="375">
        <f t="shared" si="2120"/>
        <v>0</v>
      </c>
      <c r="EL564" s="375">
        <f t="shared" si="2121"/>
        <v>0</v>
      </c>
      <c r="EM564" s="375">
        <f t="shared" si="2122"/>
        <v>1</v>
      </c>
      <c r="EN564" s="375">
        <f t="shared" si="2123"/>
        <v>0</v>
      </c>
      <c r="EO564" s="375">
        <f t="shared" si="2124"/>
        <v>0</v>
      </c>
      <c r="EP564" s="375">
        <f t="shared" si="2125"/>
        <v>1</v>
      </c>
      <c r="EQ564" s="375">
        <f t="shared" si="2126"/>
        <v>0</v>
      </c>
      <c r="ER564" s="375">
        <f t="shared" si="2127"/>
        <v>0</v>
      </c>
      <c r="ES564" s="375">
        <f t="shared" si="2128"/>
        <v>1</v>
      </c>
      <c r="ET564" s="375">
        <f t="shared" si="2129"/>
        <v>0</v>
      </c>
      <c r="EU564" s="375">
        <f t="shared" si="2130"/>
        <v>0</v>
      </c>
      <c r="EV564" s="375">
        <f t="shared" si="2131"/>
        <v>1</v>
      </c>
      <c r="EW564" s="375">
        <f t="shared" si="2132"/>
        <v>0</v>
      </c>
      <c r="EX564" s="375">
        <f t="shared" si="2133"/>
        <v>0</v>
      </c>
      <c r="EY564" s="375">
        <f t="shared" si="2134"/>
        <v>1</v>
      </c>
      <c r="EZ564" s="375">
        <f t="shared" si="2135"/>
        <v>0</v>
      </c>
      <c r="FA564" s="375">
        <f t="shared" si="2136"/>
        <v>0</v>
      </c>
      <c r="FB564" s="375">
        <f t="shared" si="2137"/>
        <v>1</v>
      </c>
      <c r="FC564" s="375">
        <f t="shared" si="2138"/>
        <v>0</v>
      </c>
      <c r="FD564" s="375">
        <f t="shared" si="2139"/>
        <v>0</v>
      </c>
      <c r="FE564" s="376"/>
      <c r="FF564" s="372"/>
      <c r="FG564" s="372"/>
      <c r="FH564" s="372"/>
      <c r="FI564" s="372"/>
      <c r="FJ564" s="372"/>
      <c r="FK564" s="372"/>
      <c r="FL564" s="372"/>
      <c r="FM564" s="372"/>
      <c r="FN564" s="372"/>
      <c r="FO564" s="372"/>
      <c r="FP564" s="372"/>
      <c r="FQ564" s="372"/>
      <c r="FR564" s="372"/>
      <c r="FS564" s="372"/>
      <c r="FT564" s="372"/>
      <c r="FU564" s="372"/>
      <c r="FV564" s="372"/>
      <c r="FW564" s="372"/>
      <c r="FX564" s="372"/>
      <c r="FY564" s="372"/>
      <c r="FZ564" s="372"/>
      <c r="GA564" s="372"/>
      <c r="GB564" s="372"/>
      <c r="GC564" s="372"/>
      <c r="GD564" s="372"/>
      <c r="GE564" s="372"/>
      <c r="GF564" s="372"/>
      <c r="GG564" s="372"/>
      <c r="GH564" s="372"/>
      <c r="GI564" s="372"/>
      <c r="GJ564" s="372"/>
      <c r="GK564" s="372"/>
      <c r="GL564" s="372"/>
      <c r="GM564" s="372"/>
      <c r="GN564" s="372"/>
      <c r="GO564" s="372"/>
      <c r="GP564" s="372"/>
      <c r="GQ564" s="372"/>
      <c r="GR564" s="372"/>
      <c r="GS564" s="372"/>
      <c r="GT564" s="372"/>
      <c r="GU564" s="372"/>
      <c r="GV564" s="372"/>
      <c r="GW564" s="372"/>
      <c r="GX564" s="372"/>
      <c r="GY564" s="372"/>
      <c r="GZ564" s="372"/>
      <c r="HA564" s="372"/>
      <c r="HB564" s="372"/>
      <c r="HC564" s="372"/>
    </row>
    <row r="565" spans="1:211" s="373" customFormat="1" ht="15" hidden="1" customHeight="1" outlineLevel="1" x14ac:dyDescent="0.2">
      <c r="A565" s="366">
        <f>SWDATA!O550</f>
        <v>0</v>
      </c>
      <c r="B565" s="366">
        <f>SWDATA!M550</f>
        <v>0</v>
      </c>
      <c r="C565" s="351">
        <f>IF(AND(SWDATA!M550=1,SWDATA!Q550="promotions"),SWDATA!P550,0)</f>
        <v>0</v>
      </c>
      <c r="D565" s="367">
        <f>ROW(SWDATA!M550)</f>
        <v>550</v>
      </c>
      <c r="E565" s="368">
        <f t="shared" si="2143"/>
        <v>0</v>
      </c>
      <c r="F565" s="369">
        <f t="shared" si="1978"/>
        <v>1</v>
      </c>
      <c r="G565" s="366" t="str">
        <f t="shared" si="1979"/>
        <v/>
      </c>
      <c r="H565" s="370"/>
      <c r="J565" s="238">
        <f t="shared" si="1980"/>
        <v>0</v>
      </c>
      <c r="K565" s="239" t="str">
        <f t="shared" si="1981"/>
        <v/>
      </c>
      <c r="L565" s="342"/>
      <c r="M565" s="345"/>
      <c r="N565" s="340" t="str">
        <f>IF(LEN(SWDATA!F550)=0,"",N564)</f>
        <v/>
      </c>
      <c r="O565" s="296" t="str">
        <f>IF(LEN(SWDATA!G550)=0,"",O564)</f>
        <v/>
      </c>
      <c r="P565" s="297" t="str">
        <f>IF(LEN(SWDATA!C550)=0,"",SWDATA!C550)</f>
        <v/>
      </c>
      <c r="Q565" s="312" t="str">
        <f t="shared" si="1982"/>
        <v/>
      </c>
      <c r="R565" s="223" t="s">
        <v>261</v>
      </c>
      <c r="S565" s="224"/>
      <c r="T565" s="224"/>
      <c r="U565" s="264" t="s">
        <v>629</v>
      </c>
      <c r="V565" s="205" t="s">
        <v>221</v>
      </c>
      <c r="W565" s="266">
        <f>IF(OR(Is_Loading,LEN($A565)=0),"",SWDATA!P550)</f>
        <v>0</v>
      </c>
      <c r="X565" s="267">
        <f>IF(OR(Is_Loading,LEN($A565)=0),"",SWDATA!Q550)</f>
        <v>0</v>
      </c>
      <c r="Y565" s="267">
        <f>IF(OR(Is_Loading,LEN($A565)=0),"",SWDATA!R550)</f>
        <v>0</v>
      </c>
      <c r="Z565" s="266" t="str">
        <f t="shared" si="2140"/>
        <v/>
      </c>
      <c r="AA565" s="266">
        <f>IF(OR(Is_Loading,LEN($A565)=0),"",SWDATA!T550)</f>
        <v>0</v>
      </c>
      <c r="AB565" s="267">
        <f>IF(OR(Is_Loading,LEN($A565)=0),"",SWDATA!U550)</f>
        <v>0</v>
      </c>
      <c r="AC565" s="267">
        <f>IF(OR(Is_Loading,LEN($A565)=0),"",SWDATA!V550)</f>
        <v>0</v>
      </c>
      <c r="AD565" s="266" t="str">
        <f t="shared" si="1983"/>
        <v/>
      </c>
      <c r="AE565" s="266">
        <f>IF(OR(Is_Loading,LEN($A565)=0),"",SWDATA!X550)</f>
        <v>0</v>
      </c>
      <c r="AF565" s="267">
        <f>IF(OR(Is_Loading,LEN($A565)=0),"",SWDATA!Y550)</f>
        <v>0</v>
      </c>
      <c r="AG565" s="267">
        <f>IF(OR(Is_Loading,LEN($A565)=0),"",SWDATA!Z550)</f>
        <v>0</v>
      </c>
      <c r="AH565" s="266" t="str">
        <f t="shared" si="1984"/>
        <v/>
      </c>
      <c r="AI565" s="266">
        <f>IF(OR(Is_Loading,LEN($A565)=0),"",SWDATA!AB550)</f>
        <v>0</v>
      </c>
      <c r="AJ565" s="267">
        <f>IF(OR(Is_Loading,LEN($A565)=0),"",SWDATA!AC550)</f>
        <v>0</v>
      </c>
      <c r="AK565" s="267">
        <f>IF(OR(Is_Loading,LEN($A565)=0),"",SWDATA!AD550)</f>
        <v>0</v>
      </c>
      <c r="AL565" s="266" t="str">
        <f t="shared" si="1985"/>
        <v/>
      </c>
      <c r="AM565" s="266">
        <f>IF(OR(Is_Loading,LEN($A565)=0),"",SWDATA!AF550)</f>
        <v>0</v>
      </c>
      <c r="AN565" s="267">
        <f>IF(OR(Is_Loading,LEN($A565)=0),"",SWDATA!AG550)</f>
        <v>0</v>
      </c>
      <c r="AO565" s="323">
        <f>IF(OR(Is_Loading,LEN($A565)=0),"",SWDATA!AH550)</f>
        <v>0</v>
      </c>
      <c r="AP565" s="320" t="str">
        <f t="shared" si="1986"/>
        <v/>
      </c>
      <c r="AQ565" s="266">
        <f>IF(OR(Is_Loading,LEN($A565)=0),"",SWDATA!AJ550)</f>
        <v>0</v>
      </c>
      <c r="AR565" s="267">
        <f>IF(OR(Is_Loading,LEN($A565)=0),"",SWDATA!AK550)</f>
        <v>0</v>
      </c>
      <c r="AS565" s="267">
        <f>IF(OR(Is_Loading,LEN($A565)=0),"",SWDATA!AL550)</f>
        <v>0</v>
      </c>
      <c r="AT565" s="266" t="str">
        <f t="shared" si="1987"/>
        <v/>
      </c>
      <c r="AU565" s="266">
        <f>IF(OR(Is_Loading,LEN($A565)=0),"",SWDATA!AN550)</f>
        <v>0</v>
      </c>
      <c r="AV565" s="267">
        <f>IF(OR(Is_Loading,LEN($A565)=0),"",SWDATA!AO550)</f>
        <v>0</v>
      </c>
      <c r="AW565" s="267">
        <f>IF(OR(Is_Loading,LEN($A565)=0),"",SWDATA!AP550)</f>
        <v>0</v>
      </c>
      <c r="AX565" s="266" t="str">
        <f t="shared" si="1988"/>
        <v/>
      </c>
      <c r="AY565" s="266">
        <f>IF(OR(Is_Loading,LEN($A565)=0),"",SWDATA!AR550)</f>
        <v>0</v>
      </c>
      <c r="AZ565" s="267">
        <f>IF(OR(Is_Loading,LEN($A565)=0),"",SWDATA!AS550)</f>
        <v>0</v>
      </c>
      <c r="BA565" s="267">
        <f>IF(OR(Is_Loading,LEN($A565)=0),"",SWDATA!AT550)</f>
        <v>0</v>
      </c>
      <c r="BB565" s="266" t="str">
        <f t="shared" si="1989"/>
        <v/>
      </c>
      <c r="BC565" s="266">
        <f>IF(OR(Is_Loading,LEN($A565)=0),"",SWDATA!AV550)</f>
        <v>0</v>
      </c>
      <c r="BD565" s="267">
        <f>IF(OR(Is_Loading,LEN($A565)=0),"",SWDATA!AW550)</f>
        <v>0</v>
      </c>
      <c r="BE565" s="323">
        <f>IF(OR(Is_Loading,LEN($A565)=0),"",SWDATA!AX550)</f>
        <v>0</v>
      </c>
      <c r="BF565" s="320" t="str">
        <f t="shared" si="1990"/>
        <v/>
      </c>
      <c r="BG565" s="11"/>
      <c r="BH565" s="11"/>
      <c r="BI565" s="11"/>
      <c r="BJ565" s="11"/>
      <c r="BK565" s="11"/>
      <c r="BL565" s="11"/>
      <c r="BM565" s="11"/>
      <c r="BN565" s="11"/>
      <c r="BO565" s="11"/>
      <c r="BP565" s="11"/>
      <c r="BQ565" s="11"/>
      <c r="BR565" s="11"/>
      <c r="BS565" s="11"/>
      <c r="BT565" s="11"/>
      <c r="BU565" s="11"/>
      <c r="BV565" s="11"/>
      <c r="BW565" s="11"/>
      <c r="BX565" s="11"/>
      <c r="BY565" s="11"/>
      <c r="BZ565" s="11"/>
      <c r="CA565" s="11"/>
      <c r="CB565" s="11"/>
      <c r="CC565" s="11"/>
      <c r="CD565" s="11"/>
      <c r="CE565" s="11"/>
      <c r="CF565" s="11"/>
      <c r="CG565" s="11"/>
      <c r="CH565" s="11"/>
      <c r="CI565" s="11"/>
      <c r="CJ565" s="11"/>
      <c r="CK565" s="11"/>
      <c r="CL565" s="11"/>
      <c r="CM565" s="11"/>
      <c r="CN565" s="351"/>
      <c r="CO565" s="351"/>
      <c r="CP565" s="351"/>
      <c r="CQ565" s="351"/>
      <c r="CR565" s="351"/>
      <c r="CS565" s="351"/>
      <c r="CT565" s="351"/>
      <c r="CU565" s="351"/>
      <c r="CV565" s="351"/>
      <c r="CW565" s="351"/>
      <c r="CX565" s="351"/>
      <c r="CY565" s="351"/>
      <c r="CZ565" s="351"/>
      <c r="DA565" s="351"/>
      <c r="DB565" s="351"/>
      <c r="DC565" s="351"/>
      <c r="DD565" s="351"/>
      <c r="DE565" s="351"/>
      <c r="DF565" s="351"/>
      <c r="DG565" s="351"/>
      <c r="DH565" s="351"/>
      <c r="DI565" s="351"/>
      <c r="DJ565" s="351"/>
      <c r="DK565" s="351"/>
      <c r="DL565" s="351"/>
      <c r="DM565" s="351"/>
      <c r="DN565" s="351"/>
      <c r="DS565" s="372"/>
      <c r="DT565" s="374"/>
      <c r="DU565" s="375"/>
      <c r="DV565" s="375"/>
      <c r="DW565" s="375"/>
      <c r="DX565" s="375">
        <v>1</v>
      </c>
      <c r="DY565" s="375">
        <f t="shared" si="2108"/>
        <v>0</v>
      </c>
      <c r="DZ565" s="375">
        <f t="shared" si="2109"/>
        <v>0</v>
      </c>
      <c r="EA565" s="375">
        <f t="shared" si="2110"/>
        <v>1</v>
      </c>
      <c r="EB565" s="375">
        <f t="shared" si="2111"/>
        <v>0</v>
      </c>
      <c r="EC565" s="375">
        <f t="shared" si="2112"/>
        <v>0</v>
      </c>
      <c r="ED565" s="375">
        <f t="shared" si="2113"/>
        <v>1</v>
      </c>
      <c r="EE565" s="375">
        <f t="shared" si="2114"/>
        <v>0</v>
      </c>
      <c r="EF565" s="375">
        <f t="shared" si="2115"/>
        <v>0</v>
      </c>
      <c r="EG565" s="375">
        <f t="shared" si="2116"/>
        <v>1</v>
      </c>
      <c r="EH565" s="375">
        <f t="shared" si="2117"/>
        <v>0</v>
      </c>
      <c r="EI565" s="375">
        <f t="shared" si="2118"/>
        <v>0</v>
      </c>
      <c r="EJ565" s="375">
        <f t="shared" si="2119"/>
        <v>1</v>
      </c>
      <c r="EK565" s="375">
        <f t="shared" si="2120"/>
        <v>0</v>
      </c>
      <c r="EL565" s="375">
        <f t="shared" si="2121"/>
        <v>0</v>
      </c>
      <c r="EM565" s="375">
        <f t="shared" si="2122"/>
        <v>1</v>
      </c>
      <c r="EN565" s="375">
        <f t="shared" si="2123"/>
        <v>0</v>
      </c>
      <c r="EO565" s="375">
        <f t="shared" si="2124"/>
        <v>0</v>
      </c>
      <c r="EP565" s="375">
        <f t="shared" si="2125"/>
        <v>1</v>
      </c>
      <c r="EQ565" s="375">
        <f t="shared" si="2126"/>
        <v>0</v>
      </c>
      <c r="ER565" s="375">
        <f t="shared" si="2127"/>
        <v>0</v>
      </c>
      <c r="ES565" s="375">
        <f t="shared" si="2128"/>
        <v>1</v>
      </c>
      <c r="ET565" s="375">
        <f t="shared" si="2129"/>
        <v>0</v>
      </c>
      <c r="EU565" s="375">
        <f t="shared" si="2130"/>
        <v>0</v>
      </c>
      <c r="EV565" s="375">
        <f t="shared" si="2131"/>
        <v>1</v>
      </c>
      <c r="EW565" s="375">
        <f t="shared" si="2132"/>
        <v>0</v>
      </c>
      <c r="EX565" s="375">
        <f t="shared" si="2133"/>
        <v>0</v>
      </c>
      <c r="EY565" s="375">
        <f t="shared" si="2134"/>
        <v>1</v>
      </c>
      <c r="EZ565" s="375">
        <f t="shared" si="2135"/>
        <v>0</v>
      </c>
      <c r="FA565" s="375">
        <f t="shared" si="2136"/>
        <v>0</v>
      </c>
      <c r="FB565" s="375">
        <f t="shared" si="2137"/>
        <v>1</v>
      </c>
      <c r="FC565" s="375">
        <f t="shared" si="2138"/>
        <v>0</v>
      </c>
      <c r="FD565" s="375">
        <f t="shared" si="2139"/>
        <v>0</v>
      </c>
      <c r="FE565" s="376"/>
      <c r="FF565" s="372"/>
      <c r="FG565" s="372"/>
      <c r="FH565" s="372"/>
      <c r="FI565" s="372"/>
      <c r="FJ565" s="372"/>
      <c r="FK565" s="372"/>
      <c r="FL565" s="372"/>
      <c r="FM565" s="372"/>
      <c r="FN565" s="372"/>
      <c r="FO565" s="372"/>
      <c r="FP565" s="372"/>
      <c r="FQ565" s="372"/>
      <c r="FR565" s="372"/>
      <c r="FS565" s="372"/>
      <c r="FT565" s="372"/>
      <c r="FU565" s="372"/>
      <c r="FV565" s="372"/>
      <c r="FW565" s="372"/>
      <c r="FX565" s="372"/>
      <c r="FY565" s="372"/>
      <c r="FZ565" s="372"/>
      <c r="GA565" s="372"/>
      <c r="GB565" s="372"/>
      <c r="GC565" s="372"/>
      <c r="GD565" s="372"/>
      <c r="GE565" s="372"/>
      <c r="GF565" s="372"/>
      <c r="GG565" s="372"/>
      <c r="GH565" s="372"/>
      <c r="GI565" s="372"/>
      <c r="GJ565" s="372"/>
      <c r="GK565" s="372"/>
      <c r="GL565" s="372"/>
      <c r="GM565" s="372"/>
      <c r="GN565" s="372"/>
      <c r="GO565" s="372"/>
      <c r="GP565" s="372"/>
      <c r="GQ565" s="372"/>
      <c r="GR565" s="372"/>
      <c r="GS565" s="372"/>
      <c r="GT565" s="372"/>
      <c r="GU565" s="372"/>
      <c r="GV565" s="372"/>
      <c r="GW565" s="372"/>
      <c r="GX565" s="372"/>
      <c r="GY565" s="372"/>
      <c r="GZ565" s="372"/>
      <c r="HA565" s="372"/>
      <c r="HB565" s="372"/>
      <c r="HC565" s="372"/>
    </row>
    <row r="566" spans="1:211" s="373" customFormat="1" ht="15" hidden="1" customHeight="1" outlineLevel="1" x14ac:dyDescent="0.2">
      <c r="A566" s="366">
        <f>SWDATA!O551</f>
        <v>0</v>
      </c>
      <c r="B566" s="366">
        <f>SWDATA!M551</f>
        <v>0</v>
      </c>
      <c r="C566" s="351">
        <f>IF(AND(SWDATA!M551=1,SWDATA!Q551="promotions"),SWDATA!P551,0)</f>
        <v>0</v>
      </c>
      <c r="D566" s="367">
        <f>ROW(SWDATA!M551)</f>
        <v>551</v>
      </c>
      <c r="E566" s="368">
        <f t="shared" si="2143"/>
        <v>0</v>
      </c>
      <c r="F566" s="369">
        <f t="shared" si="1978"/>
        <v>1</v>
      </c>
      <c r="G566" s="366" t="str">
        <f t="shared" si="1979"/>
        <v/>
      </c>
      <c r="H566" s="370"/>
      <c r="J566" s="238">
        <f t="shared" si="1980"/>
        <v>0</v>
      </c>
      <c r="K566" s="239" t="str">
        <f t="shared" si="1981"/>
        <v/>
      </c>
      <c r="L566" s="342"/>
      <c r="M566" s="345"/>
      <c r="N566" s="340" t="str">
        <f>IF(LEN(SWDATA!F551)=0,"",N565)</f>
        <v/>
      </c>
      <c r="O566" s="296" t="str">
        <f>IF(LEN(SWDATA!G551)=0,"",O565)</f>
        <v/>
      </c>
      <c r="P566" s="297" t="str">
        <f>IF(LEN(SWDATA!C551)=0,"",SWDATA!C551)</f>
        <v/>
      </c>
      <c r="Q566" s="312" t="str">
        <f t="shared" si="1982"/>
        <v/>
      </c>
      <c r="R566" s="223" t="s">
        <v>261</v>
      </c>
      <c r="S566" s="224"/>
      <c r="T566" s="224"/>
      <c r="U566" s="264" t="s">
        <v>626</v>
      </c>
      <c r="V566" s="205" t="s">
        <v>221</v>
      </c>
      <c r="W566" s="266">
        <f>IF(OR(Is_Loading,LEN($A566)=0),"",SWDATA!P551)</f>
        <v>0</v>
      </c>
      <c r="X566" s="267">
        <f>IF(OR(Is_Loading,LEN($A566)=0),"",SWDATA!Q551)</f>
        <v>0</v>
      </c>
      <c r="Y566" s="267">
        <f>IF(OR(Is_Loading,LEN($A566)=0),"",SWDATA!R551)</f>
        <v>0</v>
      </c>
      <c r="Z566" s="266" t="str">
        <f t="shared" ref="Z566:Z570" si="2144">IF($A566=0,"",CHOOSE($F566,SUM(W566:Y566),SUM(W566:Y566)/3,Y566))</f>
        <v/>
      </c>
      <c r="AA566" s="266">
        <f>IF(OR(Is_Loading,LEN($A566)=0),"",SWDATA!T551)</f>
        <v>0</v>
      </c>
      <c r="AB566" s="267">
        <f>IF(OR(Is_Loading,LEN($A566)=0),"",SWDATA!U551)</f>
        <v>0</v>
      </c>
      <c r="AC566" s="267">
        <f>IF(OR(Is_Loading,LEN($A566)=0),"",SWDATA!V551)</f>
        <v>0</v>
      </c>
      <c r="AD566" s="266" t="str">
        <f t="shared" si="1983"/>
        <v/>
      </c>
      <c r="AE566" s="266">
        <f>IF(OR(Is_Loading,LEN($A566)=0),"",SWDATA!X551)</f>
        <v>0</v>
      </c>
      <c r="AF566" s="267">
        <f>IF(OR(Is_Loading,LEN($A566)=0),"",SWDATA!Y551)</f>
        <v>0</v>
      </c>
      <c r="AG566" s="267">
        <f>IF(OR(Is_Loading,LEN($A566)=0),"",SWDATA!Z551)</f>
        <v>0</v>
      </c>
      <c r="AH566" s="266" t="str">
        <f t="shared" si="1984"/>
        <v/>
      </c>
      <c r="AI566" s="266">
        <f>IF(OR(Is_Loading,LEN($A566)=0),"",SWDATA!AB551)</f>
        <v>0</v>
      </c>
      <c r="AJ566" s="267">
        <f>IF(OR(Is_Loading,LEN($A566)=0),"",SWDATA!AC551)</f>
        <v>0</v>
      </c>
      <c r="AK566" s="267">
        <f>IF(OR(Is_Loading,LEN($A566)=0),"",SWDATA!AD551)</f>
        <v>0</v>
      </c>
      <c r="AL566" s="266" t="str">
        <f t="shared" si="1985"/>
        <v/>
      </c>
      <c r="AM566" s="266">
        <f>IF(OR(Is_Loading,LEN($A566)=0),"",SWDATA!AF551)</f>
        <v>0</v>
      </c>
      <c r="AN566" s="267">
        <f>IF(OR(Is_Loading,LEN($A566)=0),"",SWDATA!AG551)</f>
        <v>0</v>
      </c>
      <c r="AO566" s="323">
        <f>IF(OR(Is_Loading,LEN($A566)=0),"",SWDATA!AH551)</f>
        <v>0</v>
      </c>
      <c r="AP566" s="320" t="str">
        <f t="shared" si="1986"/>
        <v/>
      </c>
      <c r="AQ566" s="266">
        <f>IF(OR(Is_Loading,LEN($A566)=0),"",SWDATA!AJ551)</f>
        <v>0</v>
      </c>
      <c r="AR566" s="267">
        <f>IF(OR(Is_Loading,LEN($A566)=0),"",SWDATA!AK551)</f>
        <v>0</v>
      </c>
      <c r="AS566" s="267">
        <f>IF(OR(Is_Loading,LEN($A566)=0),"",SWDATA!AL551)</f>
        <v>0</v>
      </c>
      <c r="AT566" s="266" t="str">
        <f t="shared" si="1987"/>
        <v/>
      </c>
      <c r="AU566" s="266">
        <f>IF(OR(Is_Loading,LEN($A566)=0),"",SWDATA!AN551)</f>
        <v>0</v>
      </c>
      <c r="AV566" s="267">
        <f>IF(OR(Is_Loading,LEN($A566)=0),"",SWDATA!AO551)</f>
        <v>0</v>
      </c>
      <c r="AW566" s="267">
        <f>IF(OR(Is_Loading,LEN($A566)=0),"",SWDATA!AP551)</f>
        <v>0</v>
      </c>
      <c r="AX566" s="266" t="str">
        <f t="shared" si="1988"/>
        <v/>
      </c>
      <c r="AY566" s="266">
        <f>IF(OR(Is_Loading,LEN($A566)=0),"",SWDATA!AR551)</f>
        <v>0</v>
      </c>
      <c r="AZ566" s="267">
        <f>IF(OR(Is_Loading,LEN($A566)=0),"",SWDATA!AS551)</f>
        <v>0</v>
      </c>
      <c r="BA566" s="267">
        <f>IF(OR(Is_Loading,LEN($A566)=0),"",SWDATA!AT551)</f>
        <v>0</v>
      </c>
      <c r="BB566" s="266" t="str">
        <f t="shared" si="1989"/>
        <v/>
      </c>
      <c r="BC566" s="266">
        <f>IF(OR(Is_Loading,LEN($A566)=0),"",SWDATA!AV551)</f>
        <v>0</v>
      </c>
      <c r="BD566" s="267">
        <f>IF(OR(Is_Loading,LEN($A566)=0),"",SWDATA!AW551)</f>
        <v>0</v>
      </c>
      <c r="BE566" s="323">
        <f>IF(OR(Is_Loading,LEN($A566)=0),"",SWDATA!AX551)</f>
        <v>0</v>
      </c>
      <c r="BF566" s="320" t="str">
        <f t="shared" si="1990"/>
        <v/>
      </c>
      <c r="BG566" s="11"/>
      <c r="BH566" s="11"/>
      <c r="BI566" s="11"/>
      <c r="BJ566" s="11"/>
      <c r="BK566" s="11"/>
      <c r="BL566" s="11"/>
      <c r="BM566" s="11"/>
      <c r="BN566" s="11"/>
      <c r="BO566" s="11"/>
      <c r="BP566" s="11"/>
      <c r="BQ566" s="11"/>
      <c r="BR566" s="11"/>
      <c r="BS566" s="11"/>
      <c r="BT566" s="11"/>
      <c r="BU566" s="11"/>
      <c r="BV566" s="11"/>
      <c r="BW566" s="11"/>
      <c r="BX566" s="11"/>
      <c r="BY566" s="11"/>
      <c r="BZ566" s="11"/>
      <c r="CA566" s="11"/>
      <c r="CB566" s="11"/>
      <c r="CC566" s="11"/>
      <c r="CD566" s="11"/>
      <c r="CE566" s="11"/>
      <c r="CF566" s="11"/>
      <c r="CG566" s="11"/>
      <c r="CH566" s="11"/>
      <c r="CI566" s="11"/>
      <c r="CJ566" s="11"/>
      <c r="CK566" s="11"/>
      <c r="CL566" s="11"/>
      <c r="CM566" s="11"/>
      <c r="CN566" s="351"/>
      <c r="CO566" s="351"/>
      <c r="CP566" s="351"/>
      <c r="CQ566" s="351"/>
      <c r="CR566" s="351"/>
      <c r="CS566" s="351"/>
      <c r="CT566" s="351"/>
      <c r="CU566" s="351"/>
      <c r="CV566" s="351"/>
      <c r="CW566" s="351"/>
      <c r="CX566" s="351"/>
      <c r="CY566" s="351"/>
      <c r="CZ566" s="351"/>
      <c r="DA566" s="351"/>
      <c r="DB566" s="351"/>
      <c r="DC566" s="351"/>
      <c r="DD566" s="351"/>
      <c r="DE566" s="351"/>
      <c r="DF566" s="351"/>
      <c r="DG566" s="351"/>
      <c r="DH566" s="351"/>
      <c r="DI566" s="351"/>
      <c r="DJ566" s="351"/>
      <c r="DK566" s="351"/>
      <c r="DL566" s="351"/>
      <c r="DM566" s="351"/>
      <c r="DN566" s="351"/>
      <c r="DS566" s="372"/>
      <c r="DT566" s="374"/>
      <c r="DU566" s="375"/>
      <c r="DV566" s="375"/>
      <c r="DW566" s="375"/>
      <c r="DX566" s="375">
        <v>1</v>
      </c>
      <c r="DY566" s="375">
        <f t="shared" si="2108"/>
        <v>0</v>
      </c>
      <c r="DZ566" s="375">
        <f t="shared" si="2109"/>
        <v>0</v>
      </c>
      <c r="EA566" s="375">
        <f t="shared" si="2110"/>
        <v>1</v>
      </c>
      <c r="EB566" s="375">
        <f t="shared" si="2111"/>
        <v>0</v>
      </c>
      <c r="EC566" s="375">
        <f t="shared" si="2112"/>
        <v>0</v>
      </c>
      <c r="ED566" s="375">
        <f t="shared" si="2113"/>
        <v>1</v>
      </c>
      <c r="EE566" s="375">
        <f t="shared" si="2114"/>
        <v>0</v>
      </c>
      <c r="EF566" s="375">
        <f t="shared" si="2115"/>
        <v>0</v>
      </c>
      <c r="EG566" s="375">
        <f t="shared" si="2116"/>
        <v>1</v>
      </c>
      <c r="EH566" s="375">
        <f t="shared" si="2117"/>
        <v>0</v>
      </c>
      <c r="EI566" s="375">
        <f t="shared" si="2118"/>
        <v>0</v>
      </c>
      <c r="EJ566" s="375">
        <f t="shared" si="2119"/>
        <v>1</v>
      </c>
      <c r="EK566" s="375">
        <f t="shared" si="2120"/>
        <v>0</v>
      </c>
      <c r="EL566" s="375">
        <f t="shared" si="2121"/>
        <v>0</v>
      </c>
      <c r="EM566" s="375">
        <f t="shared" si="2122"/>
        <v>1</v>
      </c>
      <c r="EN566" s="375">
        <f t="shared" si="2123"/>
        <v>0</v>
      </c>
      <c r="EO566" s="375">
        <f t="shared" si="2124"/>
        <v>0</v>
      </c>
      <c r="EP566" s="375">
        <f t="shared" si="2125"/>
        <v>1</v>
      </c>
      <c r="EQ566" s="375">
        <f t="shared" si="2126"/>
        <v>0</v>
      </c>
      <c r="ER566" s="375">
        <f t="shared" si="2127"/>
        <v>0</v>
      </c>
      <c r="ES566" s="375">
        <f t="shared" si="2128"/>
        <v>1</v>
      </c>
      <c r="ET566" s="375">
        <f t="shared" si="2129"/>
        <v>0</v>
      </c>
      <c r="EU566" s="375">
        <f t="shared" si="2130"/>
        <v>0</v>
      </c>
      <c r="EV566" s="375">
        <f t="shared" si="2131"/>
        <v>1</v>
      </c>
      <c r="EW566" s="375">
        <f t="shared" si="2132"/>
        <v>0</v>
      </c>
      <c r="EX566" s="375">
        <f t="shared" si="2133"/>
        <v>0</v>
      </c>
      <c r="EY566" s="375">
        <f t="shared" si="2134"/>
        <v>1</v>
      </c>
      <c r="EZ566" s="375">
        <f t="shared" si="2135"/>
        <v>0</v>
      </c>
      <c r="FA566" s="375">
        <f t="shared" si="2136"/>
        <v>0</v>
      </c>
      <c r="FB566" s="375">
        <f t="shared" si="2137"/>
        <v>1</v>
      </c>
      <c r="FC566" s="375">
        <f t="shared" si="2138"/>
        <v>0</v>
      </c>
      <c r="FD566" s="375">
        <f t="shared" si="2139"/>
        <v>0</v>
      </c>
      <c r="FE566" s="376"/>
      <c r="FF566" s="372"/>
      <c r="FG566" s="372"/>
      <c r="FH566" s="372"/>
      <c r="FI566" s="372"/>
      <c r="FJ566" s="372"/>
      <c r="FK566" s="372"/>
      <c r="FL566" s="372"/>
      <c r="FM566" s="372"/>
      <c r="FN566" s="372"/>
      <c r="FO566" s="372"/>
      <c r="FP566" s="372"/>
      <c r="FQ566" s="372"/>
      <c r="FR566" s="372"/>
      <c r="FS566" s="372"/>
      <c r="FT566" s="372"/>
      <c r="FU566" s="372"/>
      <c r="FV566" s="372"/>
      <c r="FW566" s="372"/>
      <c r="FX566" s="372"/>
      <c r="FY566" s="372"/>
      <c r="FZ566" s="372"/>
      <c r="GA566" s="372"/>
      <c r="GB566" s="372"/>
      <c r="GC566" s="372"/>
      <c r="GD566" s="372"/>
      <c r="GE566" s="372"/>
      <c r="GF566" s="372"/>
      <c r="GG566" s="372"/>
      <c r="GH566" s="372"/>
      <c r="GI566" s="372"/>
      <c r="GJ566" s="372"/>
      <c r="GK566" s="372"/>
      <c r="GL566" s="372"/>
      <c r="GM566" s="372"/>
      <c r="GN566" s="372"/>
      <c r="GO566" s="372"/>
      <c r="GP566" s="372"/>
      <c r="GQ566" s="372"/>
      <c r="GR566" s="372"/>
      <c r="GS566" s="372"/>
      <c r="GT566" s="372"/>
      <c r="GU566" s="372"/>
      <c r="GV566" s="372"/>
      <c r="GW566" s="372"/>
      <c r="GX566" s="372"/>
      <c r="GY566" s="372"/>
      <c r="GZ566" s="372"/>
      <c r="HA566" s="372"/>
      <c r="HB566" s="372"/>
      <c r="HC566" s="372"/>
    </row>
    <row r="567" spans="1:211" s="373" customFormat="1" ht="15" hidden="1" customHeight="1" outlineLevel="1" x14ac:dyDescent="0.2">
      <c r="A567" s="366">
        <f>SWDATA!O552</f>
        <v>0</v>
      </c>
      <c r="B567" s="366">
        <f>SWDATA!M552</f>
        <v>0</v>
      </c>
      <c r="C567" s="351">
        <f>IF(AND(SWDATA!M552=1,SWDATA!Q552="promotions"),SWDATA!P552,0)</f>
        <v>0</v>
      </c>
      <c r="D567" s="367">
        <f>ROW(SWDATA!M552)</f>
        <v>552</v>
      </c>
      <c r="E567" s="368">
        <f t="shared" si="2143"/>
        <v>0</v>
      </c>
      <c r="F567" s="369">
        <f t="shared" si="1978"/>
        <v>1</v>
      </c>
      <c r="G567" s="366" t="str">
        <f t="shared" si="1979"/>
        <v/>
      </c>
      <c r="H567" s="370"/>
      <c r="J567" s="238">
        <f t="shared" si="1980"/>
        <v>0</v>
      </c>
      <c r="K567" s="239" t="str">
        <f t="shared" si="1981"/>
        <v/>
      </c>
      <c r="L567" s="342"/>
      <c r="M567" s="345"/>
      <c r="N567" s="340" t="str">
        <f>IF(LEN(SWDATA!F552)=0,"",N566)</f>
        <v/>
      </c>
      <c r="O567" s="296" t="str">
        <f>IF(LEN(SWDATA!G552)=0,"",O566)</f>
        <v/>
      </c>
      <c r="P567" s="297" t="str">
        <f>IF(LEN(SWDATA!C552)=0,"",SWDATA!C552)</f>
        <v/>
      </c>
      <c r="Q567" s="312" t="str">
        <f t="shared" si="1982"/>
        <v/>
      </c>
      <c r="R567" s="223" t="s">
        <v>261</v>
      </c>
      <c r="S567" s="319" t="s">
        <v>485</v>
      </c>
      <c r="T567" s="224"/>
      <c r="U567" s="264" t="s">
        <v>608</v>
      </c>
      <c r="V567" s="205" t="s">
        <v>221</v>
      </c>
      <c r="W567" s="266">
        <f>IF(OR(Is_Loading,LEN($A567)=0),"",SWDATA!P552)</f>
        <v>0</v>
      </c>
      <c r="X567" s="267">
        <f>IF(OR(Is_Loading,LEN($A567)=0),"",SWDATA!Q552)</f>
        <v>0</v>
      </c>
      <c r="Y567" s="267">
        <f>IF(OR(Is_Loading,LEN($A567)=0),"",SWDATA!R552)</f>
        <v>0</v>
      </c>
      <c r="Z567" s="266" t="str">
        <f t="shared" si="2144"/>
        <v/>
      </c>
      <c r="AA567" s="266">
        <f>IF(OR(Is_Loading,LEN($A567)=0),"",SWDATA!T552)</f>
        <v>0</v>
      </c>
      <c r="AB567" s="267">
        <f>IF(OR(Is_Loading,LEN($A567)=0),"",SWDATA!U552)</f>
        <v>0</v>
      </c>
      <c r="AC567" s="267">
        <f>IF(OR(Is_Loading,LEN($A567)=0),"",SWDATA!V552)</f>
        <v>0</v>
      </c>
      <c r="AD567" s="266" t="str">
        <f t="shared" si="1983"/>
        <v/>
      </c>
      <c r="AE567" s="266">
        <f>IF(OR(Is_Loading,LEN($A567)=0),"",SWDATA!X552)</f>
        <v>0</v>
      </c>
      <c r="AF567" s="267">
        <f>IF(OR(Is_Loading,LEN($A567)=0),"",SWDATA!Y552)</f>
        <v>0</v>
      </c>
      <c r="AG567" s="267">
        <f>IF(OR(Is_Loading,LEN($A567)=0),"",SWDATA!Z552)</f>
        <v>0</v>
      </c>
      <c r="AH567" s="266" t="str">
        <f t="shared" si="1984"/>
        <v/>
      </c>
      <c r="AI567" s="266">
        <f>IF(OR(Is_Loading,LEN($A567)=0),"",SWDATA!AB552)</f>
        <v>0</v>
      </c>
      <c r="AJ567" s="267">
        <f>IF(OR(Is_Loading,LEN($A567)=0),"",SWDATA!AC552)</f>
        <v>0</v>
      </c>
      <c r="AK567" s="267">
        <f>IF(OR(Is_Loading,LEN($A567)=0),"",SWDATA!AD552)</f>
        <v>0</v>
      </c>
      <c r="AL567" s="266" t="str">
        <f t="shared" si="1985"/>
        <v/>
      </c>
      <c r="AM567" s="266">
        <f>IF(OR(Is_Loading,LEN($A567)=0),"",SWDATA!AF552)</f>
        <v>0</v>
      </c>
      <c r="AN567" s="267">
        <f>IF(OR(Is_Loading,LEN($A567)=0),"",SWDATA!AG552)</f>
        <v>0</v>
      </c>
      <c r="AO567" s="323">
        <f>IF(OR(Is_Loading,LEN($A567)=0),"",SWDATA!AH552)</f>
        <v>0</v>
      </c>
      <c r="AP567" s="320" t="str">
        <f t="shared" si="1986"/>
        <v/>
      </c>
      <c r="AQ567" s="266">
        <f>IF(OR(Is_Loading,LEN($A567)=0),"",SWDATA!AJ552)</f>
        <v>0</v>
      </c>
      <c r="AR567" s="267">
        <f>IF(OR(Is_Loading,LEN($A567)=0),"",SWDATA!AK552)</f>
        <v>0</v>
      </c>
      <c r="AS567" s="267">
        <f>IF(OR(Is_Loading,LEN($A567)=0),"",SWDATA!AL552)</f>
        <v>0</v>
      </c>
      <c r="AT567" s="266" t="str">
        <f t="shared" si="1987"/>
        <v/>
      </c>
      <c r="AU567" s="266">
        <f>IF(OR(Is_Loading,LEN($A567)=0),"",SWDATA!AN552)</f>
        <v>0</v>
      </c>
      <c r="AV567" s="267">
        <f>IF(OR(Is_Loading,LEN($A567)=0),"",SWDATA!AO552)</f>
        <v>0</v>
      </c>
      <c r="AW567" s="267">
        <f>IF(OR(Is_Loading,LEN($A567)=0),"",SWDATA!AP552)</f>
        <v>0</v>
      </c>
      <c r="AX567" s="266" t="str">
        <f t="shared" si="1988"/>
        <v/>
      </c>
      <c r="AY567" s="266">
        <f>IF(OR(Is_Loading,LEN($A567)=0),"",SWDATA!AR552)</f>
        <v>0</v>
      </c>
      <c r="AZ567" s="267">
        <f>IF(OR(Is_Loading,LEN($A567)=0),"",SWDATA!AS552)</f>
        <v>0</v>
      </c>
      <c r="BA567" s="267">
        <f>IF(OR(Is_Loading,LEN($A567)=0),"",SWDATA!AT552)</f>
        <v>0</v>
      </c>
      <c r="BB567" s="266" t="str">
        <f t="shared" si="1989"/>
        <v/>
      </c>
      <c r="BC567" s="266">
        <f>IF(OR(Is_Loading,LEN($A567)=0),"",SWDATA!AV552)</f>
        <v>0</v>
      </c>
      <c r="BD567" s="267">
        <f>IF(OR(Is_Loading,LEN($A567)=0),"",SWDATA!AW552)</f>
        <v>0</v>
      </c>
      <c r="BE567" s="323">
        <f>IF(OR(Is_Loading,LEN($A567)=0),"",SWDATA!AX552)</f>
        <v>0</v>
      </c>
      <c r="BF567" s="320" t="str">
        <f t="shared" si="1990"/>
        <v/>
      </c>
      <c r="BG567" s="11"/>
      <c r="BH567" s="11"/>
      <c r="BI567" s="11"/>
      <c r="BJ567" s="11"/>
      <c r="BK567" s="11"/>
      <c r="BL567" s="11"/>
      <c r="BM567" s="11"/>
      <c r="BN567" s="11"/>
      <c r="BO567" s="11"/>
      <c r="BP567" s="11"/>
      <c r="BQ567" s="11"/>
      <c r="BR567" s="11"/>
      <c r="BS567" s="11"/>
      <c r="BT567" s="11"/>
      <c r="BU567" s="11"/>
      <c r="BV567" s="11"/>
      <c r="BW567" s="11"/>
      <c r="BX567" s="11"/>
      <c r="BY567" s="11"/>
      <c r="BZ567" s="11"/>
      <c r="CA567" s="11"/>
      <c r="CB567" s="11"/>
      <c r="CC567" s="11"/>
      <c r="CD567" s="11"/>
      <c r="CE567" s="11"/>
      <c r="CF567" s="11"/>
      <c r="CG567" s="11"/>
      <c r="CH567" s="11"/>
      <c r="CI567" s="11"/>
      <c r="CJ567" s="11"/>
      <c r="CK567" s="11"/>
      <c r="CL567" s="11"/>
      <c r="CM567" s="11"/>
      <c r="CN567" s="351"/>
      <c r="CO567" s="351"/>
      <c r="CP567" s="351"/>
      <c r="CQ567" s="351"/>
      <c r="CR567" s="351"/>
      <c r="CS567" s="351"/>
      <c r="CT567" s="351"/>
      <c r="CU567" s="351"/>
      <c r="CV567" s="351"/>
      <c r="CW567" s="351"/>
      <c r="CX567" s="351"/>
      <c r="CY567" s="351"/>
      <c r="CZ567" s="351"/>
      <c r="DA567" s="351"/>
      <c r="DB567" s="351"/>
      <c r="DC567" s="351"/>
      <c r="DD567" s="351"/>
      <c r="DE567" s="351"/>
      <c r="DF567" s="351"/>
      <c r="DG567" s="351"/>
      <c r="DH567" s="351"/>
      <c r="DI567" s="351"/>
      <c r="DJ567" s="351"/>
      <c r="DK567" s="351"/>
      <c r="DL567" s="351"/>
      <c r="DM567" s="351"/>
      <c r="DN567" s="351"/>
      <c r="DS567" s="372"/>
      <c r="DT567" s="374"/>
      <c r="DU567" s="375"/>
      <c r="DV567" s="375"/>
      <c r="DW567" s="375"/>
      <c r="DX567" s="375">
        <v>1</v>
      </c>
      <c r="DY567" s="375">
        <f t="shared" si="2108"/>
        <v>0</v>
      </c>
      <c r="DZ567" s="375">
        <f t="shared" si="2109"/>
        <v>0</v>
      </c>
      <c r="EA567" s="375">
        <f t="shared" si="2110"/>
        <v>1</v>
      </c>
      <c r="EB567" s="375">
        <f t="shared" si="2111"/>
        <v>0</v>
      </c>
      <c r="EC567" s="375">
        <f t="shared" si="2112"/>
        <v>0</v>
      </c>
      <c r="ED567" s="375">
        <f t="shared" si="2113"/>
        <v>1</v>
      </c>
      <c r="EE567" s="375">
        <f t="shared" si="2114"/>
        <v>0</v>
      </c>
      <c r="EF567" s="375">
        <f t="shared" si="2115"/>
        <v>0</v>
      </c>
      <c r="EG567" s="375">
        <f t="shared" si="2116"/>
        <v>1</v>
      </c>
      <c r="EH567" s="375">
        <f t="shared" si="2117"/>
        <v>0</v>
      </c>
      <c r="EI567" s="375">
        <f t="shared" si="2118"/>
        <v>0</v>
      </c>
      <c r="EJ567" s="375">
        <f t="shared" si="2119"/>
        <v>1</v>
      </c>
      <c r="EK567" s="375">
        <f t="shared" si="2120"/>
        <v>0</v>
      </c>
      <c r="EL567" s="375">
        <f t="shared" si="2121"/>
        <v>0</v>
      </c>
      <c r="EM567" s="375">
        <f t="shared" si="2122"/>
        <v>1</v>
      </c>
      <c r="EN567" s="375">
        <f t="shared" si="2123"/>
        <v>0</v>
      </c>
      <c r="EO567" s="375">
        <f t="shared" si="2124"/>
        <v>0</v>
      </c>
      <c r="EP567" s="375">
        <f t="shared" si="2125"/>
        <v>1</v>
      </c>
      <c r="EQ567" s="375">
        <f t="shared" si="2126"/>
        <v>0</v>
      </c>
      <c r="ER567" s="375">
        <f t="shared" si="2127"/>
        <v>0</v>
      </c>
      <c r="ES567" s="375">
        <f t="shared" si="2128"/>
        <v>1</v>
      </c>
      <c r="ET567" s="375">
        <f t="shared" si="2129"/>
        <v>0</v>
      </c>
      <c r="EU567" s="375">
        <f t="shared" si="2130"/>
        <v>0</v>
      </c>
      <c r="EV567" s="375">
        <f t="shared" si="2131"/>
        <v>1</v>
      </c>
      <c r="EW567" s="375">
        <f t="shared" si="2132"/>
        <v>0</v>
      </c>
      <c r="EX567" s="375">
        <f t="shared" si="2133"/>
        <v>0</v>
      </c>
      <c r="EY567" s="375">
        <f t="shared" si="2134"/>
        <v>1</v>
      </c>
      <c r="EZ567" s="375">
        <f t="shared" si="2135"/>
        <v>0</v>
      </c>
      <c r="FA567" s="375">
        <f t="shared" si="2136"/>
        <v>0</v>
      </c>
      <c r="FB567" s="375">
        <f t="shared" si="2137"/>
        <v>1</v>
      </c>
      <c r="FC567" s="375">
        <f t="shared" si="2138"/>
        <v>0</v>
      </c>
      <c r="FD567" s="375">
        <f t="shared" si="2139"/>
        <v>0</v>
      </c>
      <c r="FE567" s="376"/>
      <c r="FF567" s="372"/>
      <c r="FG567" s="372"/>
      <c r="FH567" s="372"/>
      <c r="FI567" s="372"/>
      <c r="FJ567" s="372"/>
      <c r="FK567" s="372"/>
      <c r="FL567" s="372"/>
      <c r="FM567" s="372"/>
      <c r="FN567" s="372"/>
      <c r="FO567" s="372"/>
      <c r="FP567" s="372"/>
      <c r="FQ567" s="372"/>
      <c r="FR567" s="372"/>
      <c r="FS567" s="372"/>
      <c r="FT567" s="372"/>
      <c r="FU567" s="372"/>
      <c r="FV567" s="372"/>
      <c r="FW567" s="372"/>
      <c r="FX567" s="372"/>
      <c r="FY567" s="372"/>
      <c r="FZ567" s="372"/>
      <c r="GA567" s="372"/>
      <c r="GB567" s="372"/>
      <c r="GC567" s="372"/>
      <c r="GD567" s="372"/>
      <c r="GE567" s="372"/>
      <c r="GF567" s="372"/>
      <c r="GG567" s="372"/>
      <c r="GH567" s="372"/>
      <c r="GI567" s="372"/>
      <c r="GJ567" s="372"/>
      <c r="GK567" s="372"/>
      <c r="GL567" s="372"/>
      <c r="GM567" s="372"/>
      <c r="GN567" s="372"/>
      <c r="GO567" s="372"/>
      <c r="GP567" s="372"/>
      <c r="GQ567" s="372"/>
      <c r="GR567" s="372"/>
      <c r="GS567" s="372"/>
      <c r="GT567" s="372"/>
      <c r="GU567" s="372"/>
      <c r="GV567" s="372"/>
      <c r="GW567" s="372"/>
      <c r="GX567" s="372"/>
      <c r="GY567" s="372"/>
      <c r="GZ567" s="372"/>
      <c r="HA567" s="372"/>
      <c r="HB567" s="372"/>
      <c r="HC567" s="372"/>
    </row>
    <row r="568" spans="1:211" s="373" customFormat="1" ht="15" hidden="1" customHeight="1" outlineLevel="1" x14ac:dyDescent="0.2">
      <c r="A568" s="366">
        <f>SWDATA!O553</f>
        <v>0</v>
      </c>
      <c r="B568" s="366">
        <f>SWDATA!M553</f>
        <v>0</v>
      </c>
      <c r="C568" s="351">
        <f>IF(AND(SWDATA!M553=1,SWDATA!Q553="promotions"),SWDATA!P553,0)</f>
        <v>0</v>
      </c>
      <c r="D568" s="367">
        <f>ROW(SWDATA!M553)</f>
        <v>553</v>
      </c>
      <c r="E568" s="368">
        <f t="shared" si="2143"/>
        <v>0</v>
      </c>
      <c r="F568" s="369">
        <f t="shared" si="1978"/>
        <v>1</v>
      </c>
      <c r="G568" s="366" t="str">
        <f t="shared" si="1979"/>
        <v/>
      </c>
      <c r="H568" s="370"/>
      <c r="J568" s="238">
        <f t="shared" si="1980"/>
        <v>0</v>
      </c>
      <c r="K568" s="239" t="str">
        <f t="shared" si="1981"/>
        <v/>
      </c>
      <c r="L568" s="342"/>
      <c r="M568" s="345"/>
      <c r="N568" s="340" t="str">
        <f>IF(LEN(SWDATA!F553)=0,"",N567)</f>
        <v/>
      </c>
      <c r="O568" s="296" t="str">
        <f>IF(LEN(SWDATA!G553)=0,"",O567)</f>
        <v/>
      </c>
      <c r="P568" s="297" t="str">
        <f>IF(LEN(SWDATA!C553)=0,"",SWDATA!C553)</f>
        <v/>
      </c>
      <c r="Q568" s="312" t="str">
        <f t="shared" si="1982"/>
        <v/>
      </c>
      <c r="R568" s="223" t="s">
        <v>261</v>
      </c>
      <c r="S568" s="224"/>
      <c r="T568" s="224"/>
      <c r="U568" s="264" t="s">
        <v>613</v>
      </c>
      <c r="V568" s="205" t="s">
        <v>221</v>
      </c>
      <c r="W568" s="266">
        <f>IF(OR(Is_Loading,LEN($A568)=0),"",SWDATA!P553)</f>
        <v>0</v>
      </c>
      <c r="X568" s="267">
        <f>IF(OR(Is_Loading,LEN($A568)=0),"",SWDATA!Q553)</f>
        <v>0</v>
      </c>
      <c r="Y568" s="267">
        <f>IF(OR(Is_Loading,LEN($A568)=0),"",SWDATA!R553)</f>
        <v>0</v>
      </c>
      <c r="Z568" s="266" t="str">
        <f t="shared" si="2144"/>
        <v/>
      </c>
      <c r="AA568" s="266">
        <f>IF(OR(Is_Loading,LEN($A568)=0),"",SWDATA!T553)</f>
        <v>0</v>
      </c>
      <c r="AB568" s="267">
        <f>IF(OR(Is_Loading,LEN($A568)=0),"",SWDATA!U553)</f>
        <v>0</v>
      </c>
      <c r="AC568" s="267">
        <f>IF(OR(Is_Loading,LEN($A568)=0),"",SWDATA!V553)</f>
        <v>0</v>
      </c>
      <c r="AD568" s="266" t="str">
        <f t="shared" si="1983"/>
        <v/>
      </c>
      <c r="AE568" s="266">
        <f>IF(OR(Is_Loading,LEN($A568)=0),"",SWDATA!X553)</f>
        <v>0</v>
      </c>
      <c r="AF568" s="267">
        <f>IF(OR(Is_Loading,LEN($A568)=0),"",SWDATA!Y553)</f>
        <v>0</v>
      </c>
      <c r="AG568" s="267">
        <f>IF(OR(Is_Loading,LEN($A568)=0),"",SWDATA!Z553)</f>
        <v>0</v>
      </c>
      <c r="AH568" s="266" t="str">
        <f t="shared" si="1984"/>
        <v/>
      </c>
      <c r="AI568" s="266">
        <f>IF(OR(Is_Loading,LEN($A568)=0),"",SWDATA!AB553)</f>
        <v>0</v>
      </c>
      <c r="AJ568" s="267">
        <f>IF(OR(Is_Loading,LEN($A568)=0),"",SWDATA!AC553)</f>
        <v>0</v>
      </c>
      <c r="AK568" s="267">
        <f>IF(OR(Is_Loading,LEN($A568)=0),"",SWDATA!AD553)</f>
        <v>0</v>
      </c>
      <c r="AL568" s="266" t="str">
        <f t="shared" si="1985"/>
        <v/>
      </c>
      <c r="AM568" s="266">
        <f>IF(OR(Is_Loading,LEN($A568)=0),"",SWDATA!AF553)</f>
        <v>0</v>
      </c>
      <c r="AN568" s="267">
        <f>IF(OR(Is_Loading,LEN($A568)=0),"",SWDATA!AG553)</f>
        <v>0</v>
      </c>
      <c r="AO568" s="323">
        <f>IF(OR(Is_Loading,LEN($A568)=0),"",SWDATA!AH553)</f>
        <v>0</v>
      </c>
      <c r="AP568" s="320" t="str">
        <f t="shared" si="1986"/>
        <v/>
      </c>
      <c r="AQ568" s="266">
        <f>IF(OR(Is_Loading,LEN($A568)=0),"",SWDATA!AJ553)</f>
        <v>0</v>
      </c>
      <c r="AR568" s="267">
        <f>IF(OR(Is_Loading,LEN($A568)=0),"",SWDATA!AK553)</f>
        <v>0</v>
      </c>
      <c r="AS568" s="267">
        <f>IF(OR(Is_Loading,LEN($A568)=0),"",SWDATA!AL553)</f>
        <v>0</v>
      </c>
      <c r="AT568" s="266" t="str">
        <f t="shared" si="1987"/>
        <v/>
      </c>
      <c r="AU568" s="266">
        <f>IF(OR(Is_Loading,LEN($A568)=0),"",SWDATA!AN553)</f>
        <v>0</v>
      </c>
      <c r="AV568" s="267">
        <f>IF(OR(Is_Loading,LEN($A568)=0),"",SWDATA!AO553)</f>
        <v>0</v>
      </c>
      <c r="AW568" s="267">
        <f>IF(OR(Is_Loading,LEN($A568)=0),"",SWDATA!AP553)</f>
        <v>0</v>
      </c>
      <c r="AX568" s="266" t="str">
        <f t="shared" si="1988"/>
        <v/>
      </c>
      <c r="AY568" s="266">
        <f>IF(OR(Is_Loading,LEN($A568)=0),"",SWDATA!AR553)</f>
        <v>0</v>
      </c>
      <c r="AZ568" s="267">
        <f>IF(OR(Is_Loading,LEN($A568)=0),"",SWDATA!AS553)</f>
        <v>0</v>
      </c>
      <c r="BA568" s="267">
        <f>IF(OR(Is_Loading,LEN($A568)=0),"",SWDATA!AT553)</f>
        <v>0</v>
      </c>
      <c r="BB568" s="266" t="str">
        <f t="shared" si="1989"/>
        <v/>
      </c>
      <c r="BC568" s="266">
        <f>IF(OR(Is_Loading,LEN($A568)=0),"",SWDATA!AV553)</f>
        <v>0</v>
      </c>
      <c r="BD568" s="267">
        <f>IF(OR(Is_Loading,LEN($A568)=0),"",SWDATA!AW553)</f>
        <v>0</v>
      </c>
      <c r="BE568" s="323">
        <f>IF(OR(Is_Loading,LEN($A568)=0),"",SWDATA!AX553)</f>
        <v>0</v>
      </c>
      <c r="BF568" s="320" t="str">
        <f t="shared" si="1990"/>
        <v/>
      </c>
      <c r="BG568" s="11"/>
      <c r="BH568" s="11"/>
      <c r="BI568" s="11"/>
      <c r="BJ568" s="11"/>
      <c r="BK568" s="11"/>
      <c r="BL568" s="11"/>
      <c r="BM568" s="11"/>
      <c r="BN568" s="11"/>
      <c r="BO568" s="11"/>
      <c r="BP568" s="11"/>
      <c r="BQ568" s="11"/>
      <c r="BR568" s="11"/>
      <c r="BS568" s="11"/>
      <c r="BT568" s="11"/>
      <c r="BU568" s="11"/>
      <c r="BV568" s="11"/>
      <c r="BW568" s="11"/>
      <c r="BX568" s="11"/>
      <c r="BY568" s="11"/>
      <c r="BZ568" s="11"/>
      <c r="CA568" s="11"/>
      <c r="CB568" s="11"/>
      <c r="CC568" s="11"/>
      <c r="CD568" s="11"/>
      <c r="CE568" s="11"/>
      <c r="CF568" s="11"/>
      <c r="CG568" s="11"/>
      <c r="CH568" s="11"/>
      <c r="CI568" s="11"/>
      <c r="CJ568" s="11"/>
      <c r="CK568" s="11"/>
      <c r="CL568" s="11"/>
      <c r="CM568" s="11"/>
      <c r="CN568" s="351"/>
      <c r="CO568" s="351"/>
      <c r="CP568" s="351"/>
      <c r="CQ568" s="351"/>
      <c r="CR568" s="351"/>
      <c r="CS568" s="351"/>
      <c r="CT568" s="351"/>
      <c r="CU568" s="351"/>
      <c r="CV568" s="351"/>
      <c r="CW568" s="351"/>
      <c r="CX568" s="351"/>
      <c r="CY568" s="351"/>
      <c r="CZ568" s="351"/>
      <c r="DA568" s="351"/>
      <c r="DB568" s="351"/>
      <c r="DC568" s="351"/>
      <c r="DD568" s="351"/>
      <c r="DE568" s="351"/>
      <c r="DF568" s="351"/>
      <c r="DG568" s="351"/>
      <c r="DH568" s="351"/>
      <c r="DI568" s="351"/>
      <c r="DJ568" s="351"/>
      <c r="DK568" s="351"/>
      <c r="DL568" s="351"/>
      <c r="DM568" s="351"/>
      <c r="DN568" s="351"/>
      <c r="DS568" s="372"/>
      <c r="DT568" s="374"/>
      <c r="DU568" s="375"/>
      <c r="DV568" s="375"/>
      <c r="DW568" s="375"/>
      <c r="DX568" s="375">
        <v>1</v>
      </c>
      <c r="DY568" s="375">
        <f t="shared" si="2108"/>
        <v>0</v>
      </c>
      <c r="DZ568" s="375">
        <f t="shared" si="2109"/>
        <v>0</v>
      </c>
      <c r="EA568" s="375">
        <f t="shared" si="2110"/>
        <v>1</v>
      </c>
      <c r="EB568" s="375">
        <f t="shared" si="2111"/>
        <v>0</v>
      </c>
      <c r="EC568" s="375">
        <f t="shared" si="2112"/>
        <v>0</v>
      </c>
      <c r="ED568" s="375">
        <f t="shared" si="2113"/>
        <v>1</v>
      </c>
      <c r="EE568" s="375">
        <f t="shared" si="2114"/>
        <v>0</v>
      </c>
      <c r="EF568" s="375">
        <f t="shared" si="2115"/>
        <v>0</v>
      </c>
      <c r="EG568" s="375">
        <f t="shared" si="2116"/>
        <v>1</v>
      </c>
      <c r="EH568" s="375">
        <f t="shared" si="2117"/>
        <v>0</v>
      </c>
      <c r="EI568" s="375">
        <f t="shared" si="2118"/>
        <v>0</v>
      </c>
      <c r="EJ568" s="375">
        <f t="shared" si="2119"/>
        <v>1</v>
      </c>
      <c r="EK568" s="375">
        <f t="shared" si="2120"/>
        <v>0</v>
      </c>
      <c r="EL568" s="375">
        <f t="shared" si="2121"/>
        <v>0</v>
      </c>
      <c r="EM568" s="375">
        <f t="shared" si="2122"/>
        <v>1</v>
      </c>
      <c r="EN568" s="375">
        <f t="shared" si="2123"/>
        <v>0</v>
      </c>
      <c r="EO568" s="375">
        <f t="shared" si="2124"/>
        <v>0</v>
      </c>
      <c r="EP568" s="375">
        <f t="shared" si="2125"/>
        <v>1</v>
      </c>
      <c r="EQ568" s="375">
        <f t="shared" si="2126"/>
        <v>0</v>
      </c>
      <c r="ER568" s="375">
        <f t="shared" si="2127"/>
        <v>0</v>
      </c>
      <c r="ES568" s="375">
        <f t="shared" si="2128"/>
        <v>1</v>
      </c>
      <c r="ET568" s="375">
        <f t="shared" si="2129"/>
        <v>0</v>
      </c>
      <c r="EU568" s="375">
        <f t="shared" si="2130"/>
        <v>0</v>
      </c>
      <c r="EV568" s="375">
        <f t="shared" si="2131"/>
        <v>1</v>
      </c>
      <c r="EW568" s="375">
        <f t="shared" si="2132"/>
        <v>0</v>
      </c>
      <c r="EX568" s="375">
        <f t="shared" si="2133"/>
        <v>0</v>
      </c>
      <c r="EY568" s="375">
        <f t="shared" si="2134"/>
        <v>1</v>
      </c>
      <c r="EZ568" s="375">
        <f t="shared" si="2135"/>
        <v>0</v>
      </c>
      <c r="FA568" s="375">
        <f t="shared" si="2136"/>
        <v>0</v>
      </c>
      <c r="FB568" s="375">
        <f t="shared" si="2137"/>
        <v>1</v>
      </c>
      <c r="FC568" s="375">
        <f t="shared" si="2138"/>
        <v>0</v>
      </c>
      <c r="FD568" s="375">
        <f t="shared" si="2139"/>
        <v>0</v>
      </c>
      <c r="FE568" s="376"/>
      <c r="FF568" s="372"/>
      <c r="FG568" s="372"/>
      <c r="FH568" s="372"/>
      <c r="FI568" s="372"/>
      <c r="FJ568" s="372"/>
      <c r="FK568" s="372"/>
      <c r="FL568" s="372"/>
      <c r="FM568" s="372"/>
      <c r="FN568" s="372"/>
      <c r="FO568" s="372"/>
      <c r="FP568" s="372"/>
      <c r="FQ568" s="372"/>
      <c r="FR568" s="372"/>
      <c r="FS568" s="372"/>
      <c r="FT568" s="372"/>
      <c r="FU568" s="372"/>
      <c r="FV568" s="372"/>
      <c r="FW568" s="372"/>
      <c r="FX568" s="372"/>
      <c r="FY568" s="372"/>
      <c r="FZ568" s="372"/>
      <c r="GA568" s="372"/>
      <c r="GB568" s="372"/>
      <c r="GC568" s="372"/>
      <c r="GD568" s="372"/>
      <c r="GE568" s="372"/>
      <c r="GF568" s="372"/>
      <c r="GG568" s="372"/>
      <c r="GH568" s="372"/>
      <c r="GI568" s="372"/>
      <c r="GJ568" s="372"/>
      <c r="GK568" s="372"/>
      <c r="GL568" s="372"/>
      <c r="GM568" s="372"/>
      <c r="GN568" s="372"/>
      <c r="GO568" s="372"/>
      <c r="GP568" s="372"/>
      <c r="GQ568" s="372"/>
      <c r="GR568" s="372"/>
      <c r="GS568" s="372"/>
      <c r="GT568" s="372"/>
      <c r="GU568" s="372"/>
      <c r="GV568" s="372"/>
      <c r="GW568" s="372"/>
      <c r="GX568" s="372"/>
      <c r="GY568" s="372"/>
      <c r="GZ568" s="372"/>
      <c r="HA568" s="372"/>
      <c r="HB568" s="372"/>
      <c r="HC568" s="372"/>
    </row>
    <row r="569" spans="1:211" s="373" customFormat="1" ht="15" hidden="1" customHeight="1" outlineLevel="1" x14ac:dyDescent="0.2">
      <c r="A569" s="366">
        <f>SWDATA!O554</f>
        <v>0</v>
      </c>
      <c r="B569" s="366">
        <f>SWDATA!M554</f>
        <v>0</v>
      </c>
      <c r="C569" s="351">
        <f>IF(AND(SWDATA!M554=1,SWDATA!Q554="promotions"),SWDATA!P554,0)</f>
        <v>0</v>
      </c>
      <c r="D569" s="367">
        <f>ROW(SWDATA!M554)</f>
        <v>554</v>
      </c>
      <c r="E569" s="368">
        <f t="shared" si="2143"/>
        <v>0</v>
      </c>
      <c r="F569" s="369">
        <f t="shared" si="1978"/>
        <v>1</v>
      </c>
      <c r="G569" s="366" t="str">
        <f t="shared" si="1979"/>
        <v/>
      </c>
      <c r="H569" s="370"/>
      <c r="J569" s="238">
        <f t="shared" si="1980"/>
        <v>0</v>
      </c>
      <c r="K569" s="239" t="str">
        <f t="shared" si="1981"/>
        <v/>
      </c>
      <c r="L569" s="342"/>
      <c r="M569" s="345"/>
      <c r="N569" s="340" t="str">
        <f>IF(LEN(SWDATA!F554)=0,"",N568)</f>
        <v/>
      </c>
      <c r="O569" s="296" t="str">
        <f>IF(LEN(SWDATA!G554)=0,"",O568)</f>
        <v/>
      </c>
      <c r="P569" s="297" t="str">
        <f>IF(LEN(SWDATA!C554)=0,"",SWDATA!C554)</f>
        <v/>
      </c>
      <c r="Q569" s="312" t="str">
        <f t="shared" si="1982"/>
        <v/>
      </c>
      <c r="R569" s="223" t="s">
        <v>261</v>
      </c>
      <c r="S569" s="224" t="s">
        <v>485</v>
      </c>
      <c r="T569" s="224"/>
      <c r="U569" s="264" t="s">
        <v>609</v>
      </c>
      <c r="V569" s="205" t="s">
        <v>221</v>
      </c>
      <c r="W569" s="266">
        <f>IF(OR(Is_Loading,LEN($A569)=0),"",SWDATA!P554)</f>
        <v>0</v>
      </c>
      <c r="X569" s="267">
        <f>IF(OR(Is_Loading,LEN($A569)=0),"",SWDATA!Q554)</f>
        <v>0</v>
      </c>
      <c r="Y569" s="267">
        <f>IF(OR(Is_Loading,LEN($A569)=0),"",SWDATA!R554)</f>
        <v>0</v>
      </c>
      <c r="Z569" s="266" t="str">
        <f t="shared" si="2144"/>
        <v/>
      </c>
      <c r="AA569" s="266">
        <f>IF(OR(Is_Loading,LEN($A569)=0),"",SWDATA!T554)</f>
        <v>0</v>
      </c>
      <c r="AB569" s="267">
        <f>IF(OR(Is_Loading,LEN($A569)=0),"",SWDATA!U554)</f>
        <v>0</v>
      </c>
      <c r="AC569" s="267">
        <f>IF(OR(Is_Loading,LEN($A569)=0),"",SWDATA!V554)</f>
        <v>0</v>
      </c>
      <c r="AD569" s="266" t="str">
        <f t="shared" si="1983"/>
        <v/>
      </c>
      <c r="AE569" s="266">
        <f>IF(OR(Is_Loading,LEN($A569)=0),"",SWDATA!X554)</f>
        <v>0</v>
      </c>
      <c r="AF569" s="267">
        <f>IF(OR(Is_Loading,LEN($A569)=0),"",SWDATA!Y554)</f>
        <v>0</v>
      </c>
      <c r="AG569" s="267">
        <f>IF(OR(Is_Loading,LEN($A569)=0),"",SWDATA!Z554)</f>
        <v>0</v>
      </c>
      <c r="AH569" s="266" t="str">
        <f t="shared" si="1984"/>
        <v/>
      </c>
      <c r="AI569" s="266">
        <f>IF(OR(Is_Loading,LEN($A569)=0),"",SWDATA!AB554)</f>
        <v>0</v>
      </c>
      <c r="AJ569" s="267">
        <f>IF(OR(Is_Loading,LEN($A569)=0),"",SWDATA!AC554)</f>
        <v>0</v>
      </c>
      <c r="AK569" s="267">
        <f>IF(OR(Is_Loading,LEN($A569)=0),"",SWDATA!AD554)</f>
        <v>0</v>
      </c>
      <c r="AL569" s="266" t="str">
        <f t="shared" si="1985"/>
        <v/>
      </c>
      <c r="AM569" s="266">
        <f>IF(OR(Is_Loading,LEN($A569)=0),"",SWDATA!AF554)</f>
        <v>0</v>
      </c>
      <c r="AN569" s="267">
        <f>IF(OR(Is_Loading,LEN($A569)=0),"",SWDATA!AG554)</f>
        <v>0</v>
      </c>
      <c r="AO569" s="323">
        <f>IF(OR(Is_Loading,LEN($A569)=0),"",SWDATA!AH554)</f>
        <v>0</v>
      </c>
      <c r="AP569" s="320" t="str">
        <f t="shared" si="1986"/>
        <v/>
      </c>
      <c r="AQ569" s="266">
        <f>IF(OR(Is_Loading,LEN($A569)=0),"",SWDATA!AJ554)</f>
        <v>0</v>
      </c>
      <c r="AR569" s="267">
        <f>IF(OR(Is_Loading,LEN($A569)=0),"",SWDATA!AK554)</f>
        <v>0</v>
      </c>
      <c r="AS569" s="267">
        <f>IF(OR(Is_Loading,LEN($A569)=0),"",SWDATA!AL554)</f>
        <v>0</v>
      </c>
      <c r="AT569" s="266" t="str">
        <f t="shared" si="1987"/>
        <v/>
      </c>
      <c r="AU569" s="266">
        <f>IF(OR(Is_Loading,LEN($A569)=0),"",SWDATA!AN554)</f>
        <v>0</v>
      </c>
      <c r="AV569" s="267">
        <f>IF(OR(Is_Loading,LEN($A569)=0),"",SWDATA!AO554)</f>
        <v>0</v>
      </c>
      <c r="AW569" s="267">
        <f>IF(OR(Is_Loading,LEN($A569)=0),"",SWDATA!AP554)</f>
        <v>0</v>
      </c>
      <c r="AX569" s="266" t="str">
        <f t="shared" si="1988"/>
        <v/>
      </c>
      <c r="AY569" s="266">
        <f>IF(OR(Is_Loading,LEN($A569)=0),"",SWDATA!AR554)</f>
        <v>0</v>
      </c>
      <c r="AZ569" s="267">
        <f>IF(OR(Is_Loading,LEN($A569)=0),"",SWDATA!AS554)</f>
        <v>0</v>
      </c>
      <c r="BA569" s="267">
        <f>IF(OR(Is_Loading,LEN($A569)=0),"",SWDATA!AT554)</f>
        <v>0</v>
      </c>
      <c r="BB569" s="266" t="str">
        <f t="shared" si="1989"/>
        <v/>
      </c>
      <c r="BC569" s="266">
        <f>IF(OR(Is_Loading,LEN($A569)=0),"",SWDATA!AV554)</f>
        <v>0</v>
      </c>
      <c r="BD569" s="267">
        <f>IF(OR(Is_Loading,LEN($A569)=0),"",SWDATA!AW554)</f>
        <v>0</v>
      </c>
      <c r="BE569" s="323">
        <f>IF(OR(Is_Loading,LEN($A569)=0),"",SWDATA!AX554)</f>
        <v>0</v>
      </c>
      <c r="BF569" s="320" t="str">
        <f t="shared" si="1990"/>
        <v/>
      </c>
      <c r="BG569" s="11"/>
      <c r="BH569" s="11"/>
      <c r="BI569" s="11"/>
      <c r="BJ569" s="11"/>
      <c r="BK569" s="11"/>
      <c r="BL569" s="11"/>
      <c r="BM569" s="11"/>
      <c r="BN569" s="11"/>
      <c r="BO569" s="11"/>
      <c r="BP569" s="11"/>
      <c r="BQ569" s="11"/>
      <c r="BR569" s="11"/>
      <c r="BS569" s="11"/>
      <c r="BT569" s="11"/>
      <c r="BU569" s="11"/>
      <c r="BV569" s="11"/>
      <c r="BW569" s="11"/>
      <c r="BX569" s="11"/>
      <c r="BY569" s="11"/>
      <c r="BZ569" s="11"/>
      <c r="CA569" s="11"/>
      <c r="CB569" s="11"/>
      <c r="CC569" s="11"/>
      <c r="CD569" s="11"/>
      <c r="CE569" s="11"/>
      <c r="CF569" s="11"/>
      <c r="CG569" s="11"/>
      <c r="CH569" s="11"/>
      <c r="CI569" s="11"/>
      <c r="CJ569" s="11"/>
      <c r="CK569" s="11"/>
      <c r="CL569" s="11"/>
      <c r="CM569" s="11"/>
      <c r="CN569" s="351"/>
      <c r="CO569" s="351"/>
      <c r="CP569" s="351"/>
      <c r="CQ569" s="351"/>
      <c r="CR569" s="351"/>
      <c r="CS569" s="351"/>
      <c r="CT569" s="351"/>
      <c r="CU569" s="351"/>
      <c r="CV569" s="351"/>
      <c r="CW569" s="351"/>
      <c r="CX569" s="351"/>
      <c r="CY569" s="351"/>
      <c r="CZ569" s="351"/>
      <c r="DA569" s="351"/>
      <c r="DB569" s="351"/>
      <c r="DC569" s="351"/>
      <c r="DD569" s="351"/>
      <c r="DE569" s="351"/>
      <c r="DF569" s="351"/>
      <c r="DG569" s="351"/>
      <c r="DH569" s="351"/>
      <c r="DI569" s="351"/>
      <c r="DJ569" s="351"/>
      <c r="DK569" s="351"/>
      <c r="DL569" s="351"/>
      <c r="DM569" s="351"/>
      <c r="DN569" s="351"/>
      <c r="DS569" s="372"/>
      <c r="DT569" s="374"/>
      <c r="DU569" s="375"/>
      <c r="DV569" s="375"/>
      <c r="DW569" s="375"/>
      <c r="DX569" s="375">
        <v>1</v>
      </c>
      <c r="DY569" s="375">
        <f t="shared" si="2108"/>
        <v>0</v>
      </c>
      <c r="DZ569" s="375">
        <f t="shared" si="2109"/>
        <v>0</v>
      </c>
      <c r="EA569" s="375">
        <f t="shared" si="2110"/>
        <v>1</v>
      </c>
      <c r="EB569" s="375">
        <f t="shared" si="2111"/>
        <v>0</v>
      </c>
      <c r="EC569" s="375">
        <f t="shared" si="2112"/>
        <v>0</v>
      </c>
      <c r="ED569" s="375">
        <f t="shared" si="2113"/>
        <v>1</v>
      </c>
      <c r="EE569" s="375">
        <f t="shared" si="2114"/>
        <v>0</v>
      </c>
      <c r="EF569" s="375">
        <f t="shared" si="2115"/>
        <v>0</v>
      </c>
      <c r="EG569" s="375">
        <f t="shared" si="2116"/>
        <v>1</v>
      </c>
      <c r="EH569" s="375">
        <f t="shared" si="2117"/>
        <v>0</v>
      </c>
      <c r="EI569" s="375">
        <f t="shared" si="2118"/>
        <v>0</v>
      </c>
      <c r="EJ569" s="375">
        <f t="shared" si="2119"/>
        <v>1</v>
      </c>
      <c r="EK569" s="375">
        <f t="shared" si="2120"/>
        <v>0</v>
      </c>
      <c r="EL569" s="375">
        <f t="shared" si="2121"/>
        <v>0</v>
      </c>
      <c r="EM569" s="375">
        <f t="shared" si="2122"/>
        <v>1</v>
      </c>
      <c r="EN569" s="375">
        <f t="shared" si="2123"/>
        <v>0</v>
      </c>
      <c r="EO569" s="375">
        <f t="shared" si="2124"/>
        <v>0</v>
      </c>
      <c r="EP569" s="375">
        <f t="shared" si="2125"/>
        <v>1</v>
      </c>
      <c r="EQ569" s="375">
        <f t="shared" si="2126"/>
        <v>0</v>
      </c>
      <c r="ER569" s="375">
        <f t="shared" si="2127"/>
        <v>0</v>
      </c>
      <c r="ES569" s="375">
        <f t="shared" si="2128"/>
        <v>1</v>
      </c>
      <c r="ET569" s="375">
        <f t="shared" si="2129"/>
        <v>0</v>
      </c>
      <c r="EU569" s="375">
        <f t="shared" si="2130"/>
        <v>0</v>
      </c>
      <c r="EV569" s="375">
        <f t="shared" si="2131"/>
        <v>1</v>
      </c>
      <c r="EW569" s="375">
        <f t="shared" si="2132"/>
        <v>0</v>
      </c>
      <c r="EX569" s="375">
        <f t="shared" si="2133"/>
        <v>0</v>
      </c>
      <c r="EY569" s="375">
        <f t="shared" si="2134"/>
        <v>1</v>
      </c>
      <c r="EZ569" s="375">
        <f t="shared" si="2135"/>
        <v>0</v>
      </c>
      <c r="FA569" s="375">
        <f t="shared" si="2136"/>
        <v>0</v>
      </c>
      <c r="FB569" s="375">
        <f t="shared" si="2137"/>
        <v>1</v>
      </c>
      <c r="FC569" s="375">
        <f t="shared" si="2138"/>
        <v>0</v>
      </c>
      <c r="FD569" s="375">
        <f t="shared" si="2139"/>
        <v>0</v>
      </c>
      <c r="FE569" s="376"/>
      <c r="FF569" s="372"/>
      <c r="FG569" s="372"/>
      <c r="FH569" s="372"/>
      <c r="FI569" s="372"/>
      <c r="FJ569" s="372"/>
      <c r="FK569" s="372"/>
      <c r="FL569" s="372"/>
      <c r="FM569" s="372"/>
      <c r="FN569" s="372"/>
      <c r="FO569" s="372"/>
      <c r="FP569" s="372"/>
      <c r="FQ569" s="372"/>
      <c r="FR569" s="372"/>
      <c r="FS569" s="372"/>
      <c r="FT569" s="372"/>
      <c r="FU569" s="372"/>
      <c r="FV569" s="372"/>
      <c r="FW569" s="372"/>
      <c r="FX569" s="372"/>
      <c r="FY569" s="372"/>
      <c r="FZ569" s="372"/>
      <c r="GA569" s="372"/>
      <c r="GB569" s="372"/>
      <c r="GC569" s="372"/>
      <c r="GD569" s="372"/>
      <c r="GE569" s="372"/>
      <c r="GF569" s="372"/>
      <c r="GG569" s="372"/>
      <c r="GH569" s="372"/>
      <c r="GI569" s="372"/>
      <c r="GJ569" s="372"/>
      <c r="GK569" s="372"/>
      <c r="GL569" s="372"/>
      <c r="GM569" s="372"/>
      <c r="GN569" s="372"/>
      <c r="GO569" s="372"/>
      <c r="GP569" s="372"/>
      <c r="GQ569" s="372"/>
      <c r="GR569" s="372"/>
      <c r="GS569" s="372"/>
      <c r="GT569" s="372"/>
      <c r="GU569" s="372"/>
      <c r="GV569" s="372"/>
      <c r="GW569" s="372"/>
      <c r="GX569" s="372"/>
      <c r="GY569" s="372"/>
      <c r="GZ569" s="372"/>
      <c r="HA569" s="372"/>
      <c r="HB569" s="372"/>
      <c r="HC569" s="372"/>
    </row>
    <row r="570" spans="1:211" s="373" customFormat="1" ht="15" hidden="1" customHeight="1" outlineLevel="1" x14ac:dyDescent="0.2">
      <c r="A570" s="366">
        <f>SWDATA!O555</f>
        <v>0</v>
      </c>
      <c r="B570" s="366">
        <f>SWDATA!M555</f>
        <v>0</v>
      </c>
      <c r="C570" s="351">
        <f>IF(AND(SWDATA!M555=1,SWDATA!Q555="promotions"),SWDATA!P555,0)</f>
        <v>0</v>
      </c>
      <c r="D570" s="371">
        <f>ROW(SWDATA!M555)</f>
        <v>555</v>
      </c>
      <c r="E570" s="368">
        <f ca="1">IF(AND(B570=1,UPPER(HLOOKUP(D570,'Metrics &amp; Attributes View'!$13:$31,19,0))&lt;&gt;"SBOM"),1,0)</f>
        <v>0</v>
      </c>
      <c r="F570" s="369">
        <f t="shared" si="1978"/>
        <v>1</v>
      </c>
      <c r="G570" s="366" t="str">
        <f t="shared" si="1979"/>
        <v/>
      </c>
      <c r="H570" s="370"/>
      <c r="J570" s="238">
        <f t="shared" si="1980"/>
        <v>0</v>
      </c>
      <c r="K570" s="239" t="str">
        <f t="shared" si="1981"/>
        <v/>
      </c>
      <c r="L570" s="342"/>
      <c r="M570" s="345"/>
      <c r="N570" s="340" t="str">
        <f>IF(LEN(SWDATA!F555)=0,"",N569)</f>
        <v/>
      </c>
      <c r="O570" s="296" t="str">
        <f>IF(LEN(SWDATA!G555)=0,"",O569)</f>
        <v/>
      </c>
      <c r="P570" s="297" t="str">
        <f>IF(LEN(SWDATA!C555)=0,"",SWDATA!C555)</f>
        <v/>
      </c>
      <c r="Q570" s="312" t="str">
        <f t="shared" si="1982"/>
        <v/>
      </c>
      <c r="R570" s="223" t="s">
        <v>262</v>
      </c>
      <c r="S570" s="224"/>
      <c r="T570" s="224"/>
      <c r="U570" s="264" t="s">
        <v>627</v>
      </c>
      <c r="V570" s="205" t="s">
        <v>221</v>
      </c>
      <c r="W570" s="266">
        <f>IF(OR(Is_Loading,LEN($A570)=0),"",SWDATA!P555)</f>
        <v>0</v>
      </c>
      <c r="X570" s="267">
        <f>IF(OR(Is_Loading,LEN($A570)=0),"",SWDATA!Q555)</f>
        <v>0</v>
      </c>
      <c r="Y570" s="267">
        <f>IF(OR(Is_Loading,LEN($A570)=0),"",SWDATA!R555)</f>
        <v>0</v>
      </c>
      <c r="Z570" s="266" t="str">
        <f t="shared" si="2144"/>
        <v/>
      </c>
      <c r="AA570" s="266">
        <f>IF(OR(Is_Loading,LEN($A570)=0),"",SWDATA!T555)</f>
        <v>0</v>
      </c>
      <c r="AB570" s="267">
        <f>IF(OR(Is_Loading,LEN($A570)=0),"",SWDATA!U555)</f>
        <v>0</v>
      </c>
      <c r="AC570" s="267">
        <f>IF(OR(Is_Loading,LEN($A570)=0),"",SWDATA!V555)</f>
        <v>0</v>
      </c>
      <c r="AD570" s="266" t="str">
        <f t="shared" si="1983"/>
        <v/>
      </c>
      <c r="AE570" s="266">
        <f>IF(OR(Is_Loading,LEN($A570)=0),"",SWDATA!X555)</f>
        <v>0</v>
      </c>
      <c r="AF570" s="267">
        <f>IF(OR(Is_Loading,LEN($A570)=0),"",SWDATA!Y555)</f>
        <v>0</v>
      </c>
      <c r="AG570" s="267">
        <f>IF(OR(Is_Loading,LEN($A570)=0),"",SWDATA!Z555)</f>
        <v>0</v>
      </c>
      <c r="AH570" s="266" t="str">
        <f t="shared" si="1984"/>
        <v/>
      </c>
      <c r="AI570" s="266">
        <f>IF(OR(Is_Loading,LEN($A570)=0),"",SWDATA!AB555)</f>
        <v>0</v>
      </c>
      <c r="AJ570" s="267">
        <f>IF(OR(Is_Loading,LEN($A570)=0),"",SWDATA!AC555)</f>
        <v>0</v>
      </c>
      <c r="AK570" s="267">
        <f>IF(OR(Is_Loading,LEN($A570)=0),"",SWDATA!AD555)</f>
        <v>0</v>
      </c>
      <c r="AL570" s="266" t="str">
        <f t="shared" si="1985"/>
        <v/>
      </c>
      <c r="AM570" s="266">
        <f>IF(OR(Is_Loading,LEN($A570)=0),"",SWDATA!AF555)</f>
        <v>0</v>
      </c>
      <c r="AN570" s="267">
        <f>IF(OR(Is_Loading,LEN($A570)=0),"",SWDATA!AG555)</f>
        <v>0</v>
      </c>
      <c r="AO570" s="323">
        <f>IF(OR(Is_Loading,LEN($A570)=0),"",SWDATA!AH555)</f>
        <v>0</v>
      </c>
      <c r="AP570" s="320" t="str">
        <f t="shared" si="1986"/>
        <v/>
      </c>
      <c r="AQ570" s="266">
        <f>IF(OR(Is_Loading,LEN($A570)=0),"",SWDATA!AJ555)</f>
        <v>0</v>
      </c>
      <c r="AR570" s="267">
        <f>IF(OR(Is_Loading,LEN($A570)=0),"",SWDATA!AK555)</f>
        <v>0</v>
      </c>
      <c r="AS570" s="267">
        <f>IF(OR(Is_Loading,LEN($A570)=0),"",SWDATA!AL555)</f>
        <v>0</v>
      </c>
      <c r="AT570" s="266" t="str">
        <f t="shared" si="1987"/>
        <v/>
      </c>
      <c r="AU570" s="266">
        <f>IF(OR(Is_Loading,LEN($A570)=0),"",SWDATA!AN555)</f>
        <v>0</v>
      </c>
      <c r="AV570" s="267">
        <f>IF(OR(Is_Loading,LEN($A570)=0),"",SWDATA!AO555)</f>
        <v>0</v>
      </c>
      <c r="AW570" s="267">
        <f>IF(OR(Is_Loading,LEN($A570)=0),"",SWDATA!AP555)</f>
        <v>0</v>
      </c>
      <c r="AX570" s="266" t="str">
        <f t="shared" si="1988"/>
        <v/>
      </c>
      <c r="AY570" s="266">
        <f>IF(OR(Is_Loading,LEN($A570)=0),"",SWDATA!AR555)</f>
        <v>0</v>
      </c>
      <c r="AZ570" s="267">
        <f>IF(OR(Is_Loading,LEN($A570)=0),"",SWDATA!AS555)</f>
        <v>0</v>
      </c>
      <c r="BA570" s="267">
        <f>IF(OR(Is_Loading,LEN($A570)=0),"",SWDATA!AT555)</f>
        <v>0</v>
      </c>
      <c r="BB570" s="266" t="str">
        <f t="shared" si="1989"/>
        <v/>
      </c>
      <c r="BC570" s="266">
        <f>IF(OR(Is_Loading,LEN($A570)=0),"",SWDATA!AV555)</f>
        <v>0</v>
      </c>
      <c r="BD570" s="267">
        <f>IF(OR(Is_Loading,LEN($A570)=0),"",SWDATA!AW555)</f>
        <v>0</v>
      </c>
      <c r="BE570" s="323">
        <f>IF(OR(Is_Loading,LEN($A570)=0),"",SWDATA!AX555)</f>
        <v>0</v>
      </c>
      <c r="BF570" s="332" t="str">
        <f t="shared" si="1990"/>
        <v/>
      </c>
      <c r="BG570" s="11"/>
      <c r="BH570" s="11"/>
      <c r="BI570" s="11"/>
      <c r="BJ570" s="11"/>
      <c r="BK570" s="11"/>
      <c r="BL570" s="11"/>
      <c r="BM570" s="11"/>
      <c r="BN570" s="11"/>
      <c r="BO570" s="11"/>
      <c r="BP570" s="11"/>
      <c r="BQ570" s="11"/>
      <c r="BR570" s="11"/>
      <c r="BS570" s="11"/>
      <c r="BT570" s="11"/>
      <c r="BU570" s="11"/>
      <c r="BV570" s="11"/>
      <c r="BW570" s="11"/>
      <c r="BX570" s="11"/>
      <c r="BY570" s="11"/>
      <c r="BZ570" s="11"/>
      <c r="CA570" s="11"/>
      <c r="CB570" s="11"/>
      <c r="CC570" s="11"/>
      <c r="CD570" s="11"/>
      <c r="CE570" s="11"/>
      <c r="CF570" s="11"/>
      <c r="CG570" s="11"/>
      <c r="CH570" s="11"/>
      <c r="CI570" s="11"/>
      <c r="CJ570" s="11"/>
      <c r="CK570" s="11"/>
      <c r="CL570" s="11"/>
      <c r="CM570" s="11"/>
      <c r="CN570" s="351"/>
      <c r="CO570" s="351"/>
      <c r="CP570" s="351"/>
      <c r="CQ570" s="351"/>
      <c r="CR570" s="351"/>
      <c r="CS570" s="351"/>
      <c r="CT570" s="351"/>
      <c r="CU570" s="351"/>
      <c r="CV570" s="351"/>
      <c r="CW570" s="351"/>
      <c r="CX570" s="351"/>
      <c r="CY570" s="351"/>
      <c r="CZ570" s="351"/>
      <c r="DA570" s="351"/>
      <c r="DB570" s="351"/>
      <c r="DC570" s="351"/>
      <c r="DD570" s="351"/>
      <c r="DE570" s="351"/>
      <c r="DF570" s="351"/>
      <c r="DG570" s="351"/>
      <c r="DH570" s="351"/>
      <c r="DI570" s="351"/>
      <c r="DJ570" s="351"/>
      <c r="DK570" s="351"/>
      <c r="DL570" s="351"/>
      <c r="DM570" s="351"/>
      <c r="DN570" s="351"/>
      <c r="DS570" s="372"/>
      <c r="DT570" s="374"/>
      <c r="DU570" s="375"/>
      <c r="DV570" s="375"/>
      <c r="DW570" s="375"/>
      <c r="DX570" s="375">
        <v>1</v>
      </c>
      <c r="DY570" s="375">
        <f t="shared" si="2108"/>
        <v>0</v>
      </c>
      <c r="DZ570" s="375">
        <f t="shared" si="2109"/>
        <v>0</v>
      </c>
      <c r="EA570" s="375">
        <f t="shared" si="2110"/>
        <v>1</v>
      </c>
      <c r="EB570" s="375">
        <f t="shared" si="2111"/>
        <v>0</v>
      </c>
      <c r="EC570" s="375">
        <f t="shared" si="2112"/>
        <v>0</v>
      </c>
      <c r="ED570" s="375">
        <f t="shared" si="2113"/>
        <v>1</v>
      </c>
      <c r="EE570" s="375">
        <f t="shared" si="2114"/>
        <v>0</v>
      </c>
      <c r="EF570" s="375">
        <f t="shared" si="2115"/>
        <v>0</v>
      </c>
      <c r="EG570" s="375">
        <f t="shared" si="2116"/>
        <v>1</v>
      </c>
      <c r="EH570" s="375">
        <f t="shared" si="2117"/>
        <v>0</v>
      </c>
      <c r="EI570" s="375">
        <f t="shared" si="2118"/>
        <v>0</v>
      </c>
      <c r="EJ570" s="375">
        <f t="shared" si="2119"/>
        <v>1</v>
      </c>
      <c r="EK570" s="375">
        <f t="shared" si="2120"/>
        <v>0</v>
      </c>
      <c r="EL570" s="375">
        <f t="shared" si="2121"/>
        <v>0</v>
      </c>
      <c r="EM570" s="375">
        <f t="shared" si="2122"/>
        <v>1</v>
      </c>
      <c r="EN570" s="375">
        <f t="shared" si="2123"/>
        <v>0</v>
      </c>
      <c r="EO570" s="375">
        <f t="shared" si="2124"/>
        <v>0</v>
      </c>
      <c r="EP570" s="375">
        <f t="shared" si="2125"/>
        <v>1</v>
      </c>
      <c r="EQ570" s="375">
        <f t="shared" si="2126"/>
        <v>0</v>
      </c>
      <c r="ER570" s="375">
        <f t="shared" si="2127"/>
        <v>0</v>
      </c>
      <c r="ES570" s="375">
        <f t="shared" si="2128"/>
        <v>1</v>
      </c>
      <c r="ET570" s="375">
        <f t="shared" si="2129"/>
        <v>0</v>
      </c>
      <c r="EU570" s="375">
        <f t="shared" si="2130"/>
        <v>0</v>
      </c>
      <c r="EV570" s="375">
        <f t="shared" si="2131"/>
        <v>1</v>
      </c>
      <c r="EW570" s="375">
        <f t="shared" si="2132"/>
        <v>0</v>
      </c>
      <c r="EX570" s="375">
        <f t="shared" si="2133"/>
        <v>0</v>
      </c>
      <c r="EY570" s="375">
        <f t="shared" si="2134"/>
        <v>1</v>
      </c>
      <c r="EZ570" s="375">
        <f t="shared" si="2135"/>
        <v>0</v>
      </c>
      <c r="FA570" s="375">
        <f t="shared" si="2136"/>
        <v>0</v>
      </c>
      <c r="FB570" s="375">
        <f t="shared" si="2137"/>
        <v>1</v>
      </c>
      <c r="FC570" s="375">
        <f t="shared" si="2138"/>
        <v>0</v>
      </c>
      <c r="FD570" s="375">
        <f t="shared" si="2139"/>
        <v>0</v>
      </c>
      <c r="FE570" s="376"/>
      <c r="FF570" s="372"/>
      <c r="FG570" s="372"/>
      <c r="FH570" s="372"/>
      <c r="FI570" s="372"/>
      <c r="FJ570" s="372"/>
      <c r="FK570" s="372"/>
      <c r="FL570" s="372"/>
      <c r="FM570" s="372"/>
      <c r="FN570" s="372"/>
      <c r="FO570" s="372"/>
      <c r="FP570" s="372"/>
      <c r="FQ570" s="372"/>
      <c r="FR570" s="372"/>
      <c r="FS570" s="372"/>
      <c r="FT570" s="372"/>
      <c r="FU570" s="372"/>
      <c r="FV570" s="372"/>
      <c r="FW570" s="372"/>
      <c r="FX570" s="372"/>
      <c r="FY570" s="372"/>
      <c r="FZ570" s="372"/>
      <c r="GA570" s="372"/>
      <c r="GB570" s="372"/>
      <c r="GC570" s="372"/>
      <c r="GD570" s="372"/>
      <c r="GE570" s="372"/>
      <c r="GF570" s="372"/>
      <c r="GG570" s="372"/>
      <c r="GH570" s="372"/>
      <c r="GI570" s="372"/>
      <c r="GJ570" s="372"/>
      <c r="GK570" s="372"/>
      <c r="GL570" s="372"/>
      <c r="GM570" s="372"/>
      <c r="GN570" s="372"/>
      <c r="GO570" s="372"/>
      <c r="GP570" s="372"/>
      <c r="GQ570" s="372"/>
      <c r="GR570" s="372"/>
      <c r="GS570" s="372"/>
      <c r="GT570" s="372"/>
      <c r="GU570" s="372"/>
      <c r="GV570" s="372"/>
      <c r="GW570" s="372"/>
      <c r="GX570" s="372"/>
      <c r="GY570" s="372"/>
      <c r="GZ570" s="372"/>
      <c r="HA570" s="372"/>
      <c r="HB570" s="372"/>
      <c r="HC570" s="372"/>
    </row>
    <row r="571" spans="1:211" s="373" customFormat="1" ht="15" customHeight="1" collapsed="1" thickTop="1" x14ac:dyDescent="0.2">
      <c r="A571" s="192">
        <f>SWDATA!O556</f>
        <v>0</v>
      </c>
      <c r="B571" s="192">
        <f>SWDATA!M556</f>
        <v>0</v>
      </c>
      <c r="C571" s="201">
        <f>IF(AND(SWDATA!M556=1,SWDATA!Q556="promotions"),SWDATA!P556,0)</f>
        <v>0</v>
      </c>
      <c r="D571" s="200">
        <f>ROW(SWDATA!M556)</f>
        <v>556</v>
      </c>
      <c r="E571" s="202">
        <f t="shared" ref="E571:E578" si="2145">B571</f>
        <v>0</v>
      </c>
      <c r="F571" s="203">
        <f t="shared" si="1978"/>
        <v>1</v>
      </c>
      <c r="G571" s="192" t="str">
        <f t="shared" si="1979"/>
        <v/>
      </c>
      <c r="H571" s="313"/>
      <c r="I571" s="390"/>
      <c r="J571" s="395">
        <f t="shared" si="1980"/>
        <v>0</v>
      </c>
      <c r="K571" s="396" t="str">
        <f t="shared" si="1981"/>
        <v/>
      </c>
      <c r="L571" s="397"/>
      <c r="M571" s="398"/>
      <c r="N571" s="399" t="str">
        <f>IF(LEN(SWDATA!F556)=0,"",IF(LEN(SWDATA!G556)=0,"",IF($O$12="ID",MID(SWDATA!G556,FIND("|",SWDATA!G556)+1,FIND("~~",SWDATA!G556)-FIND("|",SWDATA!G556)-1),IF($O$12="Desc",RIGHT(SWDATA!G556,LEN(SWDATA!G556)-FIND("~~",SWDATA!G556)-1),RIGHT(SWDATA!G556,LEN(SWDATA!G556)-FIND("|",SWDATA!G556))))))</f>
        <v/>
      </c>
      <c r="O571" s="400" t="str">
        <f>IF(LEN(SWDATA!G556)=0,"",IF(LEN(SWDATA!H556)=0,"",IF($O$12="ID",MID(SWDATA!H556,FIND("|",SWDATA!H556)+1,FIND("~~",SWDATA!H556)-FIND("|",SWDATA!H556)-1),IF($O$12="Desc",RIGHT(SWDATA!H556,LEN(SWDATA!H556)-FIND("~~",SWDATA!H556)-1),RIGHT(SWDATA!H556,LEN(SWDATA!H556)-FIND("|",SWDATA!H556))))))</f>
        <v/>
      </c>
      <c r="P571" s="401" t="str">
        <f>IF(LEN(SWDATA!C556)=0,"",SWDATA!C556)</f>
        <v/>
      </c>
      <c r="Q571" s="402" t="str">
        <f t="shared" si="1982"/>
        <v/>
      </c>
      <c r="R571" s="403" t="s">
        <v>575</v>
      </c>
      <c r="S571" s="404" t="s">
        <v>485</v>
      </c>
      <c r="T571" s="404"/>
      <c r="U571" s="405" t="s">
        <v>595</v>
      </c>
      <c r="V571" s="406" t="s">
        <v>221</v>
      </c>
      <c r="W571" s="407">
        <f>IF(OR(Is_Loading,LEN($A571)=0),"",SWDATA!P556)</f>
        <v>0</v>
      </c>
      <c r="X571" s="408">
        <f>IF(OR(Is_Loading,LEN($A571)=0),"",SWDATA!Q556)</f>
        <v>0</v>
      </c>
      <c r="Y571" s="408">
        <f>IF(OR(Is_Loading,LEN($A571)=0),"",SWDATA!R556)</f>
        <v>0</v>
      </c>
      <c r="Z571" s="407" t="str">
        <f t="shared" ref="Z571" si="2146">IF($A571=0,"",CHOOSE($F571,SUM(W571:Y571),SUM(W571:Y571)/3,Y571))</f>
        <v/>
      </c>
      <c r="AA571" s="407">
        <f>IF(OR(Is_Loading,LEN($A571)=0),"",SWDATA!T556)</f>
        <v>0</v>
      </c>
      <c r="AB571" s="408">
        <f>IF(OR(Is_Loading,LEN($A571)=0),"",SWDATA!U556)</f>
        <v>0</v>
      </c>
      <c r="AC571" s="408">
        <f>IF(OR(Is_Loading,LEN($A571)=0),"",SWDATA!V556)</f>
        <v>0</v>
      </c>
      <c r="AD571" s="407" t="str">
        <f t="shared" si="1983"/>
        <v/>
      </c>
      <c r="AE571" s="407">
        <f>IF(OR(Is_Loading,LEN($A571)=0),"",SWDATA!X556)</f>
        <v>0</v>
      </c>
      <c r="AF571" s="408">
        <f>IF(OR(Is_Loading,LEN($A571)=0),"",SWDATA!Y556)</f>
        <v>0</v>
      </c>
      <c r="AG571" s="408">
        <f>IF(OR(Is_Loading,LEN($A571)=0),"",SWDATA!Z556)</f>
        <v>0</v>
      </c>
      <c r="AH571" s="407" t="str">
        <f t="shared" si="1984"/>
        <v/>
      </c>
      <c r="AI571" s="407">
        <f>IF(OR(Is_Loading,LEN($A571)=0),"",SWDATA!AB556)</f>
        <v>0</v>
      </c>
      <c r="AJ571" s="408">
        <f>IF(OR(Is_Loading,LEN($A571)=0),"",SWDATA!AC556)</f>
        <v>0</v>
      </c>
      <c r="AK571" s="408">
        <f>IF(OR(Is_Loading,LEN($A571)=0),"",SWDATA!AD556)</f>
        <v>0</v>
      </c>
      <c r="AL571" s="407" t="str">
        <f t="shared" si="1985"/>
        <v/>
      </c>
      <c r="AM571" s="407">
        <f>IF(OR(Is_Loading,LEN($A571)=0),"",SWDATA!AF556)</f>
        <v>0</v>
      </c>
      <c r="AN571" s="408">
        <f>IF(OR(Is_Loading,LEN($A571)=0),"",SWDATA!AG556)</f>
        <v>0</v>
      </c>
      <c r="AO571" s="409">
        <f>IF(OR(Is_Loading,LEN($A571)=0),"",SWDATA!AH556)</f>
        <v>0</v>
      </c>
      <c r="AP571" s="410" t="str">
        <f t="shared" si="1986"/>
        <v/>
      </c>
      <c r="AQ571" s="407">
        <f>IF(OR(Is_Loading,LEN($A571)=0),"",SWDATA!AJ556)</f>
        <v>0</v>
      </c>
      <c r="AR571" s="408">
        <f>IF(OR(Is_Loading,LEN($A571)=0),"",SWDATA!AK556)</f>
        <v>0</v>
      </c>
      <c r="AS571" s="408">
        <f>IF(OR(Is_Loading,LEN($A571)=0),"",SWDATA!AL556)</f>
        <v>0</v>
      </c>
      <c r="AT571" s="407" t="str">
        <f t="shared" si="1987"/>
        <v/>
      </c>
      <c r="AU571" s="407">
        <f>IF(OR(Is_Loading,LEN($A571)=0),"",SWDATA!AN556)</f>
        <v>0</v>
      </c>
      <c r="AV571" s="408">
        <f>IF(OR(Is_Loading,LEN($A571)=0),"",SWDATA!AO556)</f>
        <v>0</v>
      </c>
      <c r="AW571" s="408">
        <f>IF(OR(Is_Loading,LEN($A571)=0),"",SWDATA!AP556)</f>
        <v>0</v>
      </c>
      <c r="AX571" s="407" t="str">
        <f t="shared" si="1988"/>
        <v/>
      </c>
      <c r="AY571" s="407">
        <f>IF(OR(Is_Loading,LEN($A571)=0),"",SWDATA!AR556)</f>
        <v>0</v>
      </c>
      <c r="AZ571" s="408">
        <f>IF(OR(Is_Loading,LEN($A571)=0),"",SWDATA!AS556)</f>
        <v>0</v>
      </c>
      <c r="BA571" s="408">
        <f>IF(OR(Is_Loading,LEN($A571)=0),"",SWDATA!AT556)</f>
        <v>0</v>
      </c>
      <c r="BB571" s="407" t="str">
        <f t="shared" si="1989"/>
        <v/>
      </c>
      <c r="BC571" s="407">
        <f>IF(OR(Is_Loading,LEN($A571)=0),"",SWDATA!AV556)</f>
        <v>0</v>
      </c>
      <c r="BD571" s="408">
        <f>IF(OR(Is_Loading,LEN($A571)=0),"",SWDATA!AW556)</f>
        <v>0</v>
      </c>
      <c r="BE571" s="409">
        <f>IF(OR(Is_Loading,LEN($A571)=0),"",SWDATA!AX556)</f>
        <v>0</v>
      </c>
      <c r="BF571" s="320" t="str">
        <f t="shared" si="1990"/>
        <v/>
      </c>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s="201"/>
      <c r="CO571" s="201"/>
      <c r="CP571" s="201"/>
      <c r="CQ571" s="201"/>
      <c r="CR571" s="201"/>
      <c r="CS571" s="201"/>
      <c r="CT571" s="201"/>
      <c r="CU571" s="201"/>
      <c r="CV571" s="201"/>
      <c r="CW571" s="201"/>
      <c r="CX571" s="201"/>
      <c r="CY571" s="201"/>
      <c r="CZ571" s="201"/>
      <c r="DA571" s="201"/>
      <c r="DB571" s="201"/>
      <c r="DC571" s="201"/>
      <c r="DD571" s="201"/>
      <c r="DE571" s="201"/>
      <c r="DF571" s="201"/>
      <c r="DG571" s="201"/>
      <c r="DH571" s="201"/>
      <c r="DI571" s="201"/>
      <c r="DJ571" s="201"/>
      <c r="DK571" s="201"/>
      <c r="DL571" s="201"/>
      <c r="DM571" s="201"/>
      <c r="DN571" s="201"/>
      <c r="DQ571" s="373">
        <f>'Metrics &amp; Attributes View'!N596</f>
        <v>0</v>
      </c>
      <c r="DS571" s="372"/>
      <c r="DT571" s="374"/>
      <c r="DU571" s="375"/>
      <c r="DV571" s="375"/>
      <c r="DW571" s="375"/>
      <c r="DX571" s="375"/>
      <c r="DY571" s="375"/>
      <c r="DZ571" s="375"/>
      <c r="EA571" s="375"/>
      <c r="EB571" s="375"/>
      <c r="EC571" s="375"/>
      <c r="ED571" s="375"/>
      <c r="EE571" s="375"/>
      <c r="EF571" s="375"/>
      <c r="EG571" s="375"/>
      <c r="EH571" s="375"/>
      <c r="EI571" s="375"/>
      <c r="EJ571" s="375"/>
      <c r="EK571" s="375"/>
      <c r="EL571" s="375"/>
      <c r="EM571" s="375"/>
      <c r="EN571" s="375"/>
      <c r="EO571" s="375"/>
      <c r="EP571" s="375"/>
      <c r="EQ571" s="375"/>
      <c r="ER571" s="375"/>
      <c r="ES571" s="375"/>
      <c r="ET571" s="375"/>
      <c r="EU571" s="375"/>
      <c r="EV571" s="375"/>
      <c r="EW571" s="375"/>
      <c r="EX571" s="375"/>
      <c r="EY571" s="375"/>
      <c r="EZ571" s="375"/>
      <c r="FA571" s="375"/>
      <c r="FB571" s="375"/>
      <c r="FC571" s="375"/>
      <c r="FD571" s="375"/>
      <c r="FE571" s="376"/>
      <c r="FF571" s="372"/>
      <c r="FG571" s="372"/>
      <c r="FH571" s="372"/>
      <c r="FI571" s="372"/>
      <c r="FJ571" s="372"/>
      <c r="FK571" s="372"/>
      <c r="FL571" s="372"/>
      <c r="FM571" s="372"/>
      <c r="FN571" s="372"/>
      <c r="FO571" s="372"/>
      <c r="FP571" s="372"/>
      <c r="FQ571" s="372"/>
      <c r="FR571" s="372"/>
      <c r="FS571" s="372"/>
      <c r="FT571" s="372"/>
      <c r="FU571" s="372"/>
      <c r="FV571" s="372"/>
      <c r="FW571" s="372"/>
      <c r="FX571" s="372"/>
      <c r="FY571" s="372"/>
      <c r="FZ571" s="372"/>
      <c r="GA571" s="372"/>
      <c r="GB571" s="372"/>
      <c r="GC571" s="372"/>
      <c r="GD571" s="372"/>
      <c r="GE571" s="372"/>
      <c r="GF571" s="372"/>
      <c r="GG571" s="372"/>
      <c r="GH571" s="372"/>
      <c r="GI571" s="372"/>
      <c r="GJ571" s="372"/>
      <c r="GK571" s="372"/>
      <c r="GL571" s="372"/>
      <c r="GM571" s="372"/>
      <c r="GN571" s="372"/>
      <c r="GO571" s="372"/>
      <c r="GP571" s="372"/>
      <c r="GQ571" s="372"/>
      <c r="GR571" s="372"/>
      <c r="GS571" s="372"/>
      <c r="GT571" s="372"/>
      <c r="GU571" s="372"/>
      <c r="GV571" s="372"/>
      <c r="GW571" s="372"/>
      <c r="GX571" s="372"/>
      <c r="GY571" s="372"/>
      <c r="GZ571" s="372"/>
      <c r="HA571" s="372"/>
      <c r="HB571" s="372"/>
      <c r="HC571" s="372"/>
    </row>
    <row r="572" spans="1:211" s="373" customFormat="1" ht="15" customHeight="1" x14ac:dyDescent="0.2">
      <c r="A572" s="192">
        <f>SWDATA!O557</f>
        <v>0</v>
      </c>
      <c r="B572" s="192">
        <f>SWDATA!M557</f>
        <v>0</v>
      </c>
      <c r="C572" s="201">
        <f>IF(AND(SWDATA!M557=1,SWDATA!Q557="promotions"),SWDATA!P557,0)</f>
        <v>0</v>
      </c>
      <c r="D572" s="200">
        <f>ROW(SWDATA!M557)</f>
        <v>557</v>
      </c>
      <c r="E572" s="202">
        <f t="shared" si="2145"/>
        <v>0</v>
      </c>
      <c r="F572" s="203">
        <f t="shared" si="1978"/>
        <v>1</v>
      </c>
      <c r="G572" s="192" t="str">
        <f t="shared" si="1979"/>
        <v/>
      </c>
      <c r="H572" s="204"/>
      <c r="I572" s="390"/>
      <c r="J572" s="238">
        <f t="shared" si="1980"/>
        <v>0</v>
      </c>
      <c r="K572" s="239" t="str">
        <f t="shared" si="1981"/>
        <v/>
      </c>
      <c r="L572" s="342"/>
      <c r="M572" s="345"/>
      <c r="N572" s="340" t="str">
        <f>IF(LEN(SWDATA!F557)=0,"",N571)</f>
        <v/>
      </c>
      <c r="O572" s="296" t="str">
        <f>IF(LEN(SWDATA!G557)=0,"",O571)</f>
        <v/>
      </c>
      <c r="P572" s="297" t="str">
        <f>IF(LEN(SWDATA!C557)=0,"",SWDATA!C557)</f>
        <v/>
      </c>
      <c r="Q572" s="312" t="str">
        <f t="shared" si="1982"/>
        <v/>
      </c>
      <c r="R572" s="223" t="s">
        <v>575</v>
      </c>
      <c r="S572" s="224"/>
      <c r="T572" s="224"/>
      <c r="U572" s="265" t="s">
        <v>619</v>
      </c>
      <c r="V572" s="205" t="s">
        <v>221</v>
      </c>
      <c r="W572" s="266">
        <f>IF(OR(Is_Loading,LEN($A572)=0),"",SWDATA!P557)</f>
        <v>0</v>
      </c>
      <c r="X572" s="267">
        <f>IF(OR(Is_Loading,LEN($A572)=0),"",SWDATA!Q557)</f>
        <v>0</v>
      </c>
      <c r="Y572" s="267">
        <f>IF(OR(Is_Loading,LEN($A572)=0),"",SWDATA!R557)</f>
        <v>0</v>
      </c>
      <c r="Z572" s="266" t="str">
        <f t="shared" ref="Z572:Z573" si="2147">IF($A572=0,"",CHOOSE($F572,SUM(W572:Y572),SUM(W572:Y572)/3,Y572))</f>
        <v/>
      </c>
      <c r="AA572" s="266">
        <f>IF(OR(Is_Loading,LEN($A572)=0),"",SWDATA!T557)</f>
        <v>0</v>
      </c>
      <c r="AB572" s="267">
        <f>IF(OR(Is_Loading,LEN($A572)=0),"",SWDATA!U557)</f>
        <v>0</v>
      </c>
      <c r="AC572" s="267">
        <f>IF(OR(Is_Loading,LEN($A572)=0),"",SWDATA!V557)</f>
        <v>0</v>
      </c>
      <c r="AD572" s="266" t="str">
        <f t="shared" si="1983"/>
        <v/>
      </c>
      <c r="AE572" s="266">
        <f>IF(OR(Is_Loading,LEN($A572)=0),"",SWDATA!X557)</f>
        <v>0</v>
      </c>
      <c r="AF572" s="267">
        <f>IF(OR(Is_Loading,LEN($A572)=0),"",SWDATA!Y557)</f>
        <v>0</v>
      </c>
      <c r="AG572" s="267">
        <f>IF(OR(Is_Loading,LEN($A572)=0),"",SWDATA!Z557)</f>
        <v>0</v>
      </c>
      <c r="AH572" s="266" t="str">
        <f t="shared" si="1984"/>
        <v/>
      </c>
      <c r="AI572" s="266">
        <f>IF(OR(Is_Loading,LEN($A572)=0),"",SWDATA!AB557)</f>
        <v>0</v>
      </c>
      <c r="AJ572" s="267">
        <f>IF(OR(Is_Loading,LEN($A572)=0),"",SWDATA!AC557)</f>
        <v>0</v>
      </c>
      <c r="AK572" s="267">
        <f>IF(OR(Is_Loading,LEN($A572)=0),"",SWDATA!AD557)</f>
        <v>0</v>
      </c>
      <c r="AL572" s="266" t="str">
        <f t="shared" si="1985"/>
        <v/>
      </c>
      <c r="AM572" s="266">
        <f>IF(OR(Is_Loading,LEN($A572)=0),"",SWDATA!AF557)</f>
        <v>0</v>
      </c>
      <c r="AN572" s="267">
        <f>IF(OR(Is_Loading,LEN($A572)=0),"",SWDATA!AG557)</f>
        <v>0</v>
      </c>
      <c r="AO572" s="323">
        <f>IF(OR(Is_Loading,LEN($A572)=0),"",SWDATA!AH557)</f>
        <v>0</v>
      </c>
      <c r="AP572" s="320" t="str">
        <f t="shared" si="1986"/>
        <v/>
      </c>
      <c r="AQ572" s="266">
        <f>IF(OR(Is_Loading,LEN($A572)=0),"",SWDATA!AJ557)</f>
        <v>0</v>
      </c>
      <c r="AR572" s="267">
        <f>IF(OR(Is_Loading,LEN($A572)=0),"",SWDATA!AK557)</f>
        <v>0</v>
      </c>
      <c r="AS572" s="267">
        <f>IF(OR(Is_Loading,LEN($A572)=0),"",SWDATA!AL557)</f>
        <v>0</v>
      </c>
      <c r="AT572" s="266" t="str">
        <f t="shared" si="1987"/>
        <v/>
      </c>
      <c r="AU572" s="266">
        <f>IF(OR(Is_Loading,LEN($A572)=0),"",SWDATA!AN557)</f>
        <v>0</v>
      </c>
      <c r="AV572" s="267">
        <f>IF(OR(Is_Loading,LEN($A572)=0),"",SWDATA!AO557)</f>
        <v>0</v>
      </c>
      <c r="AW572" s="267">
        <f>IF(OR(Is_Loading,LEN($A572)=0),"",SWDATA!AP557)</f>
        <v>0</v>
      </c>
      <c r="AX572" s="266" t="str">
        <f t="shared" si="1988"/>
        <v/>
      </c>
      <c r="AY572" s="266">
        <f>IF(OR(Is_Loading,LEN($A572)=0),"",SWDATA!AR557)</f>
        <v>0</v>
      </c>
      <c r="AZ572" s="267">
        <f>IF(OR(Is_Loading,LEN($A572)=0),"",SWDATA!AS557)</f>
        <v>0</v>
      </c>
      <c r="BA572" s="267">
        <f>IF(OR(Is_Loading,LEN($A572)=0),"",SWDATA!AT557)</f>
        <v>0</v>
      </c>
      <c r="BB572" s="266" t="str">
        <f t="shared" si="1989"/>
        <v/>
      </c>
      <c r="BC572" s="266">
        <f>IF(OR(Is_Loading,LEN($A572)=0),"",SWDATA!AV557)</f>
        <v>0</v>
      </c>
      <c r="BD572" s="267">
        <f>IF(OR(Is_Loading,LEN($A572)=0),"",SWDATA!AW557)</f>
        <v>0</v>
      </c>
      <c r="BE572" s="323">
        <f>IF(OR(Is_Loading,LEN($A572)=0),"",SWDATA!AX557)</f>
        <v>0</v>
      </c>
      <c r="BF572" s="320" t="str">
        <f t="shared" si="1990"/>
        <v/>
      </c>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s="201"/>
      <c r="CO572" s="201"/>
      <c r="CP572" s="201"/>
      <c r="CQ572" s="201"/>
      <c r="CR572" s="201"/>
      <c r="CS572" s="201"/>
      <c r="CT572" s="201"/>
      <c r="CU572" s="201"/>
      <c r="CV572" s="201"/>
      <c r="CW572" s="201"/>
      <c r="CX572" s="201"/>
      <c r="CY572" s="201"/>
      <c r="CZ572" s="201"/>
      <c r="DA572" s="201"/>
      <c r="DB572" s="201"/>
      <c r="DC572" s="201"/>
      <c r="DD572" s="201"/>
      <c r="DE572" s="201"/>
      <c r="DF572" s="201"/>
      <c r="DG572" s="201"/>
      <c r="DH572" s="201"/>
      <c r="DI572" s="201"/>
      <c r="DJ572" s="201"/>
      <c r="DK572" s="201"/>
      <c r="DL572" s="201"/>
      <c r="DM572" s="201"/>
      <c r="DN572" s="201"/>
      <c r="DS572" s="372"/>
      <c r="DT572" s="372"/>
      <c r="DU572" s="375">
        <f t="shared" ref="DU572" si="2148">COLUMN(W570)</f>
        <v>23</v>
      </c>
      <c r="DV572" s="375">
        <f t="shared" ref="DV572" si="2149">SUM(DU572)+DV573+1</f>
        <v>24</v>
      </c>
      <c r="DW572" s="375">
        <f t="shared" ref="DW572" si="2150">SUM(DV572)+DW573+1</f>
        <v>25</v>
      </c>
      <c r="DX572" s="375">
        <f t="shared" ref="DX572" si="2151">SUM(DW572)+DX573+1</f>
        <v>27</v>
      </c>
      <c r="DY572" s="375">
        <f t="shared" ref="DY572" si="2152">SUM(DX572)+DY573+1</f>
        <v>28</v>
      </c>
      <c r="DZ572" s="375">
        <f t="shared" ref="DZ572" si="2153">SUM(DY572)+DZ573+1</f>
        <v>29</v>
      </c>
      <c r="EA572" s="375">
        <f t="shared" ref="EA572" si="2154">SUM(DZ572)+EA573+1</f>
        <v>31</v>
      </c>
      <c r="EB572" s="375">
        <f t="shared" ref="EB572" si="2155">SUM(EA572)+EB573+1</f>
        <v>32</v>
      </c>
      <c r="EC572" s="375">
        <f t="shared" ref="EC572" si="2156">SUM(EB572)+EC573+1</f>
        <v>33</v>
      </c>
      <c r="ED572" s="375">
        <f t="shared" ref="ED572" si="2157">SUM(EC572)+ED573+1</f>
        <v>35</v>
      </c>
      <c r="EE572" s="375">
        <f t="shared" ref="EE572" si="2158">SUM(ED572)+EE573+1</f>
        <v>36</v>
      </c>
      <c r="EF572" s="375">
        <f t="shared" ref="EF572" si="2159">SUM(EE572)+EF573+1</f>
        <v>37</v>
      </c>
      <c r="EG572" s="375">
        <f t="shared" ref="EG572" si="2160">SUM(EF572)+EG573+1</f>
        <v>39</v>
      </c>
      <c r="EH572" s="375">
        <f t="shared" ref="EH572" si="2161">SUM(EG572)+EH573+1</f>
        <v>40</v>
      </c>
      <c r="EI572" s="375">
        <f t="shared" ref="EI572" si="2162">SUM(EH572)+EI573+1</f>
        <v>41</v>
      </c>
      <c r="EJ572" s="375">
        <f t="shared" ref="EJ572" si="2163">SUM(EI572)+EJ573+1</f>
        <v>43</v>
      </c>
      <c r="EK572" s="375">
        <f t="shared" ref="EK572" si="2164">SUM(EJ572)+EK573+1</f>
        <v>44</v>
      </c>
      <c r="EL572" s="375">
        <f t="shared" ref="EL572" si="2165">SUM(EK572)+EL573+1</f>
        <v>45</v>
      </c>
      <c r="EM572" s="375">
        <f t="shared" ref="EM572" si="2166">SUM(EL572)+EM573+1</f>
        <v>47</v>
      </c>
      <c r="EN572" s="375">
        <f t="shared" ref="EN572" si="2167">SUM(EM572)+EN573+1</f>
        <v>48</v>
      </c>
      <c r="EO572" s="375">
        <f t="shared" ref="EO572" si="2168">SUM(EN572)+EO573+1</f>
        <v>49</v>
      </c>
      <c r="EP572" s="375">
        <f t="shared" ref="EP572" si="2169">SUM(EO572)+EP573+1</f>
        <v>51</v>
      </c>
      <c r="EQ572" s="375">
        <f t="shared" ref="EQ572" si="2170">SUM(EP572)+EQ573+1</f>
        <v>52</v>
      </c>
      <c r="ER572" s="375">
        <f t="shared" ref="ER572" si="2171">SUM(EQ572)+ER573+1</f>
        <v>53</v>
      </c>
      <c r="ES572" s="375">
        <f t="shared" ref="ES572" si="2172">SUM(ER572)+ES573+1</f>
        <v>55</v>
      </c>
      <c r="ET572" s="375">
        <f t="shared" ref="ET572" si="2173">SUM(ES572)+ET573+1</f>
        <v>56</v>
      </c>
      <c r="EU572" s="375">
        <f t="shared" ref="EU572" si="2174">SUM(ET572)+EU573+1</f>
        <v>57</v>
      </c>
      <c r="EV572" s="375">
        <f t="shared" ref="EV572" si="2175">SUM(EU572)+EV573+1</f>
        <v>59</v>
      </c>
      <c r="EW572" s="375">
        <f t="shared" ref="EW572" si="2176">SUM(EV572)+EW573+1</f>
        <v>60</v>
      </c>
      <c r="EX572" s="375">
        <f t="shared" ref="EX572" si="2177">SUM(EW572)+EX573+1</f>
        <v>61</v>
      </c>
      <c r="EY572" s="375">
        <f t="shared" ref="EY572" si="2178">SUM(EX572)+EY573+1</f>
        <v>63</v>
      </c>
      <c r="EZ572" s="375">
        <f t="shared" ref="EZ572" si="2179">SUM(EY572)+EZ573+1</f>
        <v>64</v>
      </c>
      <c r="FA572" s="375">
        <f t="shared" ref="FA572" si="2180">SUM(EZ572)+FA573+1</f>
        <v>65</v>
      </c>
      <c r="FB572" s="375">
        <f t="shared" ref="FB572" si="2181">SUM(FA572)+FB573+1</f>
        <v>67</v>
      </c>
      <c r="FC572" s="375">
        <f t="shared" ref="FC572" si="2182">SUM(FB572)+FC573+1</f>
        <v>68</v>
      </c>
      <c r="FD572" s="375">
        <f t="shared" ref="FD572" si="2183">SUM(FC572)+FD573+1</f>
        <v>69</v>
      </c>
      <c r="FE572" s="372"/>
      <c r="FF572" s="372"/>
      <c r="FG572" s="372"/>
      <c r="FH572" s="372"/>
      <c r="FI572" s="372"/>
      <c r="FJ572" s="372"/>
      <c r="FK572" s="372"/>
      <c r="FL572" s="372"/>
      <c r="FM572" s="372"/>
      <c r="FN572" s="372"/>
      <c r="FO572" s="372"/>
      <c r="FP572" s="372"/>
      <c r="FQ572" s="372"/>
      <c r="FR572" s="372"/>
      <c r="FS572" s="372"/>
      <c r="FT572" s="372"/>
      <c r="FU572" s="372"/>
      <c r="FV572" s="372"/>
      <c r="FW572" s="372"/>
      <c r="FX572" s="372"/>
      <c r="FY572" s="372"/>
      <c r="FZ572" s="372"/>
      <c r="GA572" s="372"/>
      <c r="GB572" s="372"/>
      <c r="GC572" s="372"/>
      <c r="GD572" s="372"/>
      <c r="GE572" s="372"/>
      <c r="GF572" s="372"/>
      <c r="GG572" s="372"/>
      <c r="GH572" s="372"/>
      <c r="GI572" s="372"/>
      <c r="GJ572" s="372"/>
      <c r="GK572" s="372"/>
      <c r="GL572" s="372"/>
      <c r="GM572" s="372"/>
      <c r="GN572" s="372"/>
      <c r="GO572" s="372"/>
      <c r="GP572" s="372"/>
      <c r="GQ572" s="372"/>
      <c r="GR572" s="372"/>
      <c r="GS572" s="372"/>
      <c r="GT572" s="372"/>
      <c r="GU572" s="372"/>
      <c r="GV572" s="372"/>
      <c r="GW572" s="372"/>
      <c r="GX572" s="372"/>
      <c r="GY572" s="372"/>
      <c r="GZ572" s="372"/>
    </row>
    <row r="573" spans="1:211" s="373" customFormat="1" ht="15" customHeight="1" thickBot="1" x14ac:dyDescent="0.25">
      <c r="A573" s="192">
        <f>SWDATA!O558</f>
        <v>0</v>
      </c>
      <c r="B573" s="192">
        <f>SWDATA!M558</f>
        <v>0</v>
      </c>
      <c r="C573" s="201">
        <f>IF(AND(SWDATA!M558=1,SWDATA!Q558="promotions"),SWDATA!P558,0)</f>
        <v>0</v>
      </c>
      <c r="D573" s="200">
        <f>ROW(SWDATA!M558)</f>
        <v>558</v>
      </c>
      <c r="E573" s="202">
        <f t="shared" si="2145"/>
        <v>0</v>
      </c>
      <c r="F573" s="203">
        <f t="shared" si="1978"/>
        <v>1</v>
      </c>
      <c r="G573" s="192" t="str">
        <f t="shared" si="1979"/>
        <v/>
      </c>
      <c r="H573" s="204"/>
      <c r="I573" s="390"/>
      <c r="J573" s="238">
        <f t="shared" si="1980"/>
        <v>0</v>
      </c>
      <c r="K573" s="239" t="str">
        <f t="shared" si="1981"/>
        <v/>
      </c>
      <c r="L573" s="342"/>
      <c r="M573" s="346"/>
      <c r="N573" s="340" t="str">
        <f>IF(LEN(SWDATA!F558)=0,"",N572)</f>
        <v/>
      </c>
      <c r="O573" s="296" t="str">
        <f>IF(LEN(SWDATA!G558)=0,"",O572)</f>
        <v/>
      </c>
      <c r="P573" s="297" t="str">
        <f>IF(LEN(SWDATA!C558)=0,"",SWDATA!C558)</f>
        <v/>
      </c>
      <c r="Q573" s="312" t="str">
        <f t="shared" si="1982"/>
        <v/>
      </c>
      <c r="R573" s="223" t="s">
        <v>575</v>
      </c>
      <c r="S573" s="224"/>
      <c r="T573" s="224"/>
      <c r="U573" s="264" t="s">
        <v>620</v>
      </c>
      <c r="V573" s="205" t="s">
        <v>221</v>
      </c>
      <c r="W573" s="266">
        <f>IF(OR(Is_Loading,LEN($A573)=0),"",SWDATA!P558)</f>
        <v>0</v>
      </c>
      <c r="X573" s="267">
        <f>IF(OR(Is_Loading,LEN($A573)=0),"",SWDATA!Q558)</f>
        <v>0</v>
      </c>
      <c r="Y573" s="267">
        <f>IF(OR(Is_Loading,LEN($A573)=0),"",SWDATA!R558)</f>
        <v>0</v>
      </c>
      <c r="Z573" s="266" t="str">
        <f t="shared" si="2147"/>
        <v/>
      </c>
      <c r="AA573" s="266">
        <f>IF(OR(Is_Loading,LEN($A573)=0),"",SWDATA!T558)</f>
        <v>0</v>
      </c>
      <c r="AB573" s="267">
        <f>IF(OR(Is_Loading,LEN($A573)=0),"",SWDATA!U558)</f>
        <v>0</v>
      </c>
      <c r="AC573" s="267">
        <f>IF(OR(Is_Loading,LEN($A573)=0),"",SWDATA!V558)</f>
        <v>0</v>
      </c>
      <c r="AD573" s="266" t="str">
        <f t="shared" si="1983"/>
        <v/>
      </c>
      <c r="AE573" s="266">
        <f>IF(OR(Is_Loading,LEN($A573)=0),"",SWDATA!X558)</f>
        <v>0</v>
      </c>
      <c r="AF573" s="267">
        <f>IF(OR(Is_Loading,LEN($A573)=0),"",SWDATA!Y558)</f>
        <v>0</v>
      </c>
      <c r="AG573" s="267">
        <f>IF(OR(Is_Loading,LEN($A573)=0),"",SWDATA!Z558)</f>
        <v>0</v>
      </c>
      <c r="AH573" s="266" t="str">
        <f t="shared" si="1984"/>
        <v/>
      </c>
      <c r="AI573" s="266">
        <f>IF(OR(Is_Loading,LEN($A573)=0),"",SWDATA!AB558)</f>
        <v>0</v>
      </c>
      <c r="AJ573" s="267">
        <f>IF(OR(Is_Loading,LEN($A573)=0),"",SWDATA!AC558)</f>
        <v>0</v>
      </c>
      <c r="AK573" s="267">
        <f>IF(OR(Is_Loading,LEN($A573)=0),"",SWDATA!AD558)</f>
        <v>0</v>
      </c>
      <c r="AL573" s="266" t="str">
        <f t="shared" si="1985"/>
        <v/>
      </c>
      <c r="AM573" s="266">
        <f>IF(OR(Is_Loading,LEN($A573)=0),"",SWDATA!AF558)</f>
        <v>0</v>
      </c>
      <c r="AN573" s="267">
        <f>IF(OR(Is_Loading,LEN($A573)=0),"",SWDATA!AG558)</f>
        <v>0</v>
      </c>
      <c r="AO573" s="323">
        <f>IF(OR(Is_Loading,LEN($A573)=0),"",SWDATA!AH558)</f>
        <v>0</v>
      </c>
      <c r="AP573" s="320" t="str">
        <f t="shared" si="1986"/>
        <v/>
      </c>
      <c r="AQ573" s="266">
        <f>IF(OR(Is_Loading,LEN($A573)=0),"",SWDATA!AJ558)</f>
        <v>0</v>
      </c>
      <c r="AR573" s="267">
        <f>IF(OR(Is_Loading,LEN($A573)=0),"",SWDATA!AK558)</f>
        <v>0</v>
      </c>
      <c r="AS573" s="267">
        <f>IF(OR(Is_Loading,LEN($A573)=0),"",SWDATA!AL558)</f>
        <v>0</v>
      </c>
      <c r="AT573" s="266" t="str">
        <f t="shared" si="1987"/>
        <v/>
      </c>
      <c r="AU573" s="266">
        <f>IF(OR(Is_Loading,LEN($A573)=0),"",SWDATA!AN558)</f>
        <v>0</v>
      </c>
      <c r="AV573" s="267">
        <f>IF(OR(Is_Loading,LEN($A573)=0),"",SWDATA!AO558)</f>
        <v>0</v>
      </c>
      <c r="AW573" s="267">
        <f>IF(OR(Is_Loading,LEN($A573)=0),"",SWDATA!AP558)</f>
        <v>0</v>
      </c>
      <c r="AX573" s="266" t="str">
        <f t="shared" si="1988"/>
        <v/>
      </c>
      <c r="AY573" s="266">
        <f>IF(OR(Is_Loading,LEN($A573)=0),"",SWDATA!AR558)</f>
        <v>0</v>
      </c>
      <c r="AZ573" s="267">
        <f>IF(OR(Is_Loading,LEN($A573)=0),"",SWDATA!AS558)</f>
        <v>0</v>
      </c>
      <c r="BA573" s="267">
        <f>IF(OR(Is_Loading,LEN($A573)=0),"",SWDATA!AT558)</f>
        <v>0</v>
      </c>
      <c r="BB573" s="266" t="str">
        <f t="shared" si="1989"/>
        <v/>
      </c>
      <c r="BC573" s="266">
        <f>IF(OR(Is_Loading,LEN($A573)=0),"",SWDATA!AV558)</f>
        <v>0</v>
      </c>
      <c r="BD573" s="267">
        <f>IF(OR(Is_Loading,LEN($A573)=0),"",SWDATA!AW558)</f>
        <v>0</v>
      </c>
      <c r="BE573" s="323">
        <f>IF(OR(Is_Loading,LEN($A573)=0),"",SWDATA!AX558)</f>
        <v>0</v>
      </c>
      <c r="BF573" s="320" t="str">
        <f t="shared" si="1990"/>
        <v/>
      </c>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s="201"/>
      <c r="CO573" s="201"/>
      <c r="CP573" s="201"/>
      <c r="CQ573" s="201"/>
      <c r="CR573" s="201"/>
      <c r="CS573" s="201"/>
      <c r="CT573" s="201"/>
      <c r="CU573" s="201"/>
      <c r="CV573" s="201"/>
      <c r="CW573" s="201"/>
      <c r="CX573" s="201"/>
      <c r="CY573" s="201"/>
      <c r="CZ573" s="201"/>
      <c r="DA573" s="201"/>
      <c r="DB573" s="201"/>
      <c r="DC573" s="201"/>
      <c r="DD573" s="201"/>
      <c r="DE573" s="201"/>
      <c r="DF573" s="201"/>
      <c r="DG573" s="201"/>
      <c r="DH573" s="201"/>
      <c r="DI573" s="201"/>
      <c r="DJ573" s="201"/>
      <c r="DK573" s="201"/>
      <c r="DL573" s="201"/>
      <c r="DM573" s="201"/>
      <c r="DN573" s="201"/>
      <c r="DS573" s="372"/>
      <c r="DT573" s="374"/>
      <c r="DU573" s="375"/>
      <c r="DV573" s="375"/>
      <c r="DW573" s="375"/>
      <c r="DX573" s="375">
        <v>1</v>
      </c>
      <c r="DY573" s="375">
        <f t="shared" ref="DY573:DY593" si="2184">DV573</f>
        <v>0</v>
      </c>
      <c r="DZ573" s="375">
        <f t="shared" ref="DZ573:DZ593" si="2185">DW573</f>
        <v>0</v>
      </c>
      <c r="EA573" s="375">
        <f t="shared" ref="EA573:EA593" si="2186">DX573</f>
        <v>1</v>
      </c>
      <c r="EB573" s="375">
        <f t="shared" ref="EB573:EB593" si="2187">DY573</f>
        <v>0</v>
      </c>
      <c r="EC573" s="375">
        <f t="shared" ref="EC573:EC593" si="2188">DZ573</f>
        <v>0</v>
      </c>
      <c r="ED573" s="375">
        <f t="shared" ref="ED573:ED593" si="2189">EA573</f>
        <v>1</v>
      </c>
      <c r="EE573" s="375">
        <f t="shared" ref="EE573:EE593" si="2190">EB573</f>
        <v>0</v>
      </c>
      <c r="EF573" s="375">
        <f t="shared" ref="EF573:EF593" si="2191">EC573</f>
        <v>0</v>
      </c>
      <c r="EG573" s="375">
        <f t="shared" ref="EG573:EG593" si="2192">ED573</f>
        <v>1</v>
      </c>
      <c r="EH573" s="375">
        <f t="shared" ref="EH573:EH593" si="2193">EE573</f>
        <v>0</v>
      </c>
      <c r="EI573" s="375">
        <f t="shared" ref="EI573:EI593" si="2194">EF573</f>
        <v>0</v>
      </c>
      <c r="EJ573" s="375">
        <f t="shared" ref="EJ573:EJ593" si="2195">EG573</f>
        <v>1</v>
      </c>
      <c r="EK573" s="375">
        <f t="shared" ref="EK573:EK593" si="2196">EH573</f>
        <v>0</v>
      </c>
      <c r="EL573" s="375">
        <f t="shared" ref="EL573:EL593" si="2197">EI573</f>
        <v>0</v>
      </c>
      <c r="EM573" s="375">
        <f t="shared" ref="EM573:EM593" si="2198">EJ573</f>
        <v>1</v>
      </c>
      <c r="EN573" s="375">
        <f t="shared" ref="EN573:EN593" si="2199">EK573</f>
        <v>0</v>
      </c>
      <c r="EO573" s="375">
        <f t="shared" ref="EO573:EO593" si="2200">EL573</f>
        <v>0</v>
      </c>
      <c r="EP573" s="375">
        <f t="shared" ref="EP573:EP593" si="2201">EM573</f>
        <v>1</v>
      </c>
      <c r="EQ573" s="375">
        <f t="shared" ref="EQ573:EQ593" si="2202">EN573</f>
        <v>0</v>
      </c>
      <c r="ER573" s="375">
        <f t="shared" ref="ER573:ER593" si="2203">EO573</f>
        <v>0</v>
      </c>
      <c r="ES573" s="375">
        <f t="shared" ref="ES573:ES593" si="2204">EP573</f>
        <v>1</v>
      </c>
      <c r="ET573" s="375">
        <f t="shared" ref="ET573:ET593" si="2205">EQ573</f>
        <v>0</v>
      </c>
      <c r="EU573" s="375">
        <f t="shared" ref="EU573:EU593" si="2206">ER573</f>
        <v>0</v>
      </c>
      <c r="EV573" s="375">
        <f t="shared" ref="EV573:EV593" si="2207">ES573</f>
        <v>1</v>
      </c>
      <c r="EW573" s="375">
        <f t="shared" ref="EW573:EW593" si="2208">ET573</f>
        <v>0</v>
      </c>
      <c r="EX573" s="375">
        <f t="shared" ref="EX573:EX593" si="2209">EU573</f>
        <v>0</v>
      </c>
      <c r="EY573" s="375">
        <f t="shared" ref="EY573:EY593" si="2210">EV573</f>
        <v>1</v>
      </c>
      <c r="EZ573" s="375">
        <f t="shared" ref="EZ573:EZ593" si="2211">EW573</f>
        <v>0</v>
      </c>
      <c r="FA573" s="375">
        <f t="shared" ref="FA573:FA593" si="2212">EX573</f>
        <v>0</v>
      </c>
      <c r="FB573" s="375">
        <f t="shared" ref="FB573:FB593" si="2213">EY573</f>
        <v>1</v>
      </c>
      <c r="FC573" s="375">
        <f t="shared" ref="FC573:FC593" si="2214">EZ573</f>
        <v>0</v>
      </c>
      <c r="FD573" s="375">
        <f t="shared" ref="FD573:FD593" si="2215">FA573</f>
        <v>0</v>
      </c>
      <c r="FE573" s="376"/>
      <c r="FF573" s="372"/>
      <c r="FG573" s="372"/>
      <c r="FH573" s="372"/>
      <c r="FI573" s="372"/>
      <c r="FJ573" s="372"/>
      <c r="FK573" s="372"/>
      <c r="FL573" s="372"/>
      <c r="FM573" s="372"/>
      <c r="FN573" s="372"/>
      <c r="FO573" s="372"/>
      <c r="FP573" s="372"/>
      <c r="FQ573" s="372"/>
      <c r="FR573" s="372"/>
      <c r="FS573" s="372"/>
      <c r="FT573" s="372"/>
      <c r="FU573" s="372"/>
      <c r="FV573" s="372"/>
      <c r="FW573" s="372"/>
      <c r="FX573" s="372"/>
      <c r="FY573" s="372"/>
      <c r="FZ573" s="372"/>
      <c r="GA573" s="372"/>
      <c r="GB573" s="372"/>
      <c r="GC573" s="372"/>
      <c r="GD573" s="372"/>
      <c r="GE573" s="372"/>
      <c r="GF573" s="372"/>
      <c r="GG573" s="372"/>
      <c r="GH573" s="372"/>
      <c r="GI573" s="372"/>
      <c r="GJ573" s="372"/>
      <c r="GK573" s="372"/>
      <c r="GL573" s="372"/>
      <c r="GM573" s="372"/>
      <c r="GN573" s="372"/>
      <c r="GO573" s="372"/>
      <c r="GP573" s="372"/>
      <c r="GQ573" s="372"/>
      <c r="GR573" s="372"/>
      <c r="GS573" s="372"/>
      <c r="GT573" s="372"/>
      <c r="GU573" s="372"/>
      <c r="GV573" s="372"/>
      <c r="GW573" s="372"/>
      <c r="GX573" s="372"/>
      <c r="GY573" s="372"/>
      <c r="GZ573" s="372"/>
      <c r="HA573" s="372"/>
      <c r="HB573" s="372"/>
      <c r="HC573" s="372"/>
    </row>
    <row r="574" spans="1:211" s="373" customFormat="1" ht="15" customHeight="1" thickTop="1" x14ac:dyDescent="0.2">
      <c r="A574" s="192">
        <f>SWDATA!O559</f>
        <v>0</v>
      </c>
      <c r="B574" s="192">
        <f>SWDATA!M559</f>
        <v>0</v>
      </c>
      <c r="C574" s="201">
        <f>IF(AND(SWDATA!M559=1,SWDATA!Q559="promotions"),SWDATA!P559,0)</f>
        <v>0</v>
      </c>
      <c r="D574" s="365">
        <f>ROW(SWDATA!M559)</f>
        <v>559</v>
      </c>
      <c r="E574" s="202">
        <f t="shared" si="2145"/>
        <v>0</v>
      </c>
      <c r="F574" s="203">
        <f t="shared" si="1978"/>
        <v>1</v>
      </c>
      <c r="G574" s="192" t="str">
        <f t="shared" si="1979"/>
        <v/>
      </c>
      <c r="H574" s="204"/>
      <c r="I574" s="390"/>
      <c r="J574" s="238">
        <f t="shared" si="1980"/>
        <v>0</v>
      </c>
      <c r="K574" s="239" t="str">
        <f t="shared" si="1981"/>
        <v/>
      </c>
      <c r="L574" s="342"/>
      <c r="M574" s="345"/>
      <c r="N574" s="340" t="str">
        <f>IF(LEN(SWDATA!F559)=0,"",N573)</f>
        <v/>
      </c>
      <c r="O574" s="296" t="str">
        <f>IF(LEN(SWDATA!G559)=0,"",O573)</f>
        <v/>
      </c>
      <c r="P574" s="297" t="str">
        <f>IF(LEN(SWDATA!C559)=0,"",SWDATA!C559)</f>
        <v/>
      </c>
      <c r="Q574" s="312" t="str">
        <f t="shared" si="1982"/>
        <v/>
      </c>
      <c r="R574" s="223" t="s">
        <v>261</v>
      </c>
      <c r="S574" s="224"/>
      <c r="T574" s="224"/>
      <c r="U574" s="264" t="s">
        <v>601</v>
      </c>
      <c r="V574" s="205" t="s">
        <v>221</v>
      </c>
      <c r="W574" s="266">
        <f>IF(OR(Is_Loading,LEN($A574)=0),"",SWDATA!P559)</f>
        <v>0</v>
      </c>
      <c r="X574" s="267">
        <f>IF(OR(Is_Loading,LEN($A574)=0),"",SWDATA!Q559)</f>
        <v>0</v>
      </c>
      <c r="Y574" s="267">
        <f>IF(OR(Is_Loading,LEN($A574)=0),"",SWDATA!R559)</f>
        <v>0</v>
      </c>
      <c r="Z574" s="266" t="str">
        <f t="shared" ref="Z574:Z588" si="2216">IF($A574=0,"",CHOOSE($F574,SUM(W574:Y574),SUM(W574:Y574)/3,Y574))</f>
        <v/>
      </c>
      <c r="AA574" s="266">
        <f>IF(OR(Is_Loading,LEN($A574)=0),"",SWDATA!T559)</f>
        <v>0</v>
      </c>
      <c r="AB574" s="267">
        <f>IF(OR(Is_Loading,LEN($A574)=0),"",SWDATA!U559)</f>
        <v>0</v>
      </c>
      <c r="AC574" s="267">
        <f>IF(OR(Is_Loading,LEN($A574)=0),"",SWDATA!V559)</f>
        <v>0</v>
      </c>
      <c r="AD574" s="266" t="str">
        <f t="shared" si="1983"/>
        <v/>
      </c>
      <c r="AE574" s="266">
        <f>IF(OR(Is_Loading,LEN($A574)=0),"",SWDATA!X559)</f>
        <v>0</v>
      </c>
      <c r="AF574" s="267">
        <f>IF(OR(Is_Loading,LEN($A574)=0),"",SWDATA!Y559)</f>
        <v>0</v>
      </c>
      <c r="AG574" s="267">
        <f>IF(OR(Is_Loading,LEN($A574)=0),"",SWDATA!Z559)</f>
        <v>0</v>
      </c>
      <c r="AH574" s="266" t="str">
        <f t="shared" si="1984"/>
        <v/>
      </c>
      <c r="AI574" s="266">
        <f>IF(OR(Is_Loading,LEN($A574)=0),"",SWDATA!AB559)</f>
        <v>0</v>
      </c>
      <c r="AJ574" s="267">
        <f>IF(OR(Is_Loading,LEN($A574)=0),"",SWDATA!AC559)</f>
        <v>0</v>
      </c>
      <c r="AK574" s="267">
        <f>IF(OR(Is_Loading,LEN($A574)=0),"",SWDATA!AD559)</f>
        <v>0</v>
      </c>
      <c r="AL574" s="266" t="str">
        <f t="shared" si="1985"/>
        <v/>
      </c>
      <c r="AM574" s="266">
        <f>IF(OR(Is_Loading,LEN($A574)=0),"",SWDATA!AF559)</f>
        <v>0</v>
      </c>
      <c r="AN574" s="267">
        <f>IF(OR(Is_Loading,LEN($A574)=0),"",SWDATA!AG559)</f>
        <v>0</v>
      </c>
      <c r="AO574" s="323">
        <f>IF(OR(Is_Loading,LEN($A574)=0),"",SWDATA!AH559)</f>
        <v>0</v>
      </c>
      <c r="AP574" s="320" t="str">
        <f t="shared" si="1986"/>
        <v/>
      </c>
      <c r="AQ574" s="266">
        <f>IF(OR(Is_Loading,LEN($A574)=0),"",SWDATA!AJ559)</f>
        <v>0</v>
      </c>
      <c r="AR574" s="267">
        <f>IF(OR(Is_Loading,LEN($A574)=0),"",SWDATA!AK559)</f>
        <v>0</v>
      </c>
      <c r="AS574" s="267">
        <f>IF(OR(Is_Loading,LEN($A574)=0),"",SWDATA!AL559)</f>
        <v>0</v>
      </c>
      <c r="AT574" s="266" t="str">
        <f t="shared" si="1987"/>
        <v/>
      </c>
      <c r="AU574" s="266">
        <f>IF(OR(Is_Loading,LEN($A574)=0),"",SWDATA!AN559)</f>
        <v>0</v>
      </c>
      <c r="AV574" s="267">
        <f>IF(OR(Is_Loading,LEN($A574)=0),"",SWDATA!AO559)</f>
        <v>0</v>
      </c>
      <c r="AW574" s="267">
        <f>IF(OR(Is_Loading,LEN($A574)=0),"",SWDATA!AP559)</f>
        <v>0</v>
      </c>
      <c r="AX574" s="266" t="str">
        <f t="shared" si="1988"/>
        <v/>
      </c>
      <c r="AY574" s="266">
        <f>IF(OR(Is_Loading,LEN($A574)=0),"",SWDATA!AR559)</f>
        <v>0</v>
      </c>
      <c r="AZ574" s="267">
        <f>IF(OR(Is_Loading,LEN($A574)=0),"",SWDATA!AS559)</f>
        <v>0</v>
      </c>
      <c r="BA574" s="267">
        <f>IF(OR(Is_Loading,LEN($A574)=0),"",SWDATA!AT559)</f>
        <v>0</v>
      </c>
      <c r="BB574" s="266" t="str">
        <f t="shared" si="1989"/>
        <v/>
      </c>
      <c r="BC574" s="266">
        <f>IF(OR(Is_Loading,LEN($A574)=0),"",SWDATA!AV559)</f>
        <v>0</v>
      </c>
      <c r="BD574" s="267">
        <f>IF(OR(Is_Loading,LEN($A574)=0),"",SWDATA!AW559)</f>
        <v>0</v>
      </c>
      <c r="BE574" s="323">
        <f>IF(OR(Is_Loading,LEN($A574)=0),"",SWDATA!AX559)</f>
        <v>0</v>
      </c>
      <c r="BF574" s="320" t="str">
        <f t="shared" si="1990"/>
        <v/>
      </c>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s="201"/>
      <c r="CO574" s="201"/>
      <c r="CP574" s="201"/>
      <c r="CQ574" s="201"/>
      <c r="CR574" s="201"/>
      <c r="CS574" s="201"/>
      <c r="CT574" s="201"/>
      <c r="CU574" s="201"/>
      <c r="CV574" s="201"/>
      <c r="CW574" s="201"/>
      <c r="CX574" s="201"/>
      <c r="CY574" s="201"/>
      <c r="CZ574" s="201"/>
      <c r="DA574" s="201"/>
      <c r="DB574" s="201"/>
      <c r="DC574" s="201"/>
      <c r="DD574" s="201"/>
      <c r="DE574" s="201"/>
      <c r="DF574" s="201"/>
      <c r="DG574" s="201"/>
      <c r="DH574" s="201"/>
      <c r="DI574" s="201"/>
      <c r="DJ574" s="201"/>
      <c r="DK574" s="201"/>
      <c r="DL574" s="201"/>
      <c r="DM574" s="201"/>
      <c r="DN574" s="201"/>
      <c r="DS574" s="372"/>
      <c r="DT574" s="374"/>
      <c r="DU574" s="375"/>
      <c r="DV574" s="375"/>
      <c r="DW574" s="375"/>
      <c r="DX574" s="375">
        <v>1</v>
      </c>
      <c r="DY574" s="375">
        <f t="shared" si="2184"/>
        <v>0</v>
      </c>
      <c r="DZ574" s="375">
        <f t="shared" si="2185"/>
        <v>0</v>
      </c>
      <c r="EA574" s="375">
        <f t="shared" si="2186"/>
        <v>1</v>
      </c>
      <c r="EB574" s="375">
        <f t="shared" si="2187"/>
        <v>0</v>
      </c>
      <c r="EC574" s="375">
        <f t="shared" si="2188"/>
        <v>0</v>
      </c>
      <c r="ED574" s="375">
        <f t="shared" si="2189"/>
        <v>1</v>
      </c>
      <c r="EE574" s="375">
        <f t="shared" si="2190"/>
        <v>0</v>
      </c>
      <c r="EF574" s="375">
        <f t="shared" si="2191"/>
        <v>0</v>
      </c>
      <c r="EG574" s="375">
        <f t="shared" si="2192"/>
        <v>1</v>
      </c>
      <c r="EH574" s="375">
        <f t="shared" si="2193"/>
        <v>0</v>
      </c>
      <c r="EI574" s="375">
        <f t="shared" si="2194"/>
        <v>0</v>
      </c>
      <c r="EJ574" s="375">
        <f t="shared" si="2195"/>
        <v>1</v>
      </c>
      <c r="EK574" s="375">
        <f t="shared" si="2196"/>
        <v>0</v>
      </c>
      <c r="EL574" s="375">
        <f t="shared" si="2197"/>
        <v>0</v>
      </c>
      <c r="EM574" s="375">
        <f t="shared" si="2198"/>
        <v>1</v>
      </c>
      <c r="EN574" s="375">
        <f t="shared" si="2199"/>
        <v>0</v>
      </c>
      <c r="EO574" s="375">
        <f t="shared" si="2200"/>
        <v>0</v>
      </c>
      <c r="EP574" s="375">
        <f t="shared" si="2201"/>
        <v>1</v>
      </c>
      <c r="EQ574" s="375">
        <f t="shared" si="2202"/>
        <v>0</v>
      </c>
      <c r="ER574" s="375">
        <f t="shared" si="2203"/>
        <v>0</v>
      </c>
      <c r="ES574" s="375">
        <f t="shared" si="2204"/>
        <v>1</v>
      </c>
      <c r="ET574" s="375">
        <f t="shared" si="2205"/>
        <v>0</v>
      </c>
      <c r="EU574" s="375">
        <f t="shared" si="2206"/>
        <v>0</v>
      </c>
      <c r="EV574" s="375">
        <f t="shared" si="2207"/>
        <v>1</v>
      </c>
      <c r="EW574" s="375">
        <f t="shared" si="2208"/>
        <v>0</v>
      </c>
      <c r="EX574" s="375">
        <f t="shared" si="2209"/>
        <v>0</v>
      </c>
      <c r="EY574" s="375">
        <f t="shared" si="2210"/>
        <v>1</v>
      </c>
      <c r="EZ574" s="375">
        <f t="shared" si="2211"/>
        <v>0</v>
      </c>
      <c r="FA574" s="375">
        <f t="shared" si="2212"/>
        <v>0</v>
      </c>
      <c r="FB574" s="375">
        <f t="shared" si="2213"/>
        <v>1</v>
      </c>
      <c r="FC574" s="375">
        <f t="shared" si="2214"/>
        <v>0</v>
      </c>
      <c r="FD574" s="375">
        <f t="shared" si="2215"/>
        <v>0</v>
      </c>
      <c r="FE574" s="376"/>
      <c r="FF574" s="372"/>
      <c r="FG574" s="372"/>
      <c r="FH574" s="372"/>
      <c r="FI574" s="372"/>
      <c r="FJ574" s="372"/>
      <c r="FK574" s="372"/>
      <c r="FL574" s="372"/>
      <c r="FM574" s="372"/>
      <c r="FN574" s="372"/>
      <c r="FO574" s="372"/>
      <c r="FP574" s="372"/>
      <c r="FQ574" s="372"/>
      <c r="FR574" s="372"/>
      <c r="FS574" s="372"/>
      <c r="FT574" s="372"/>
      <c r="FU574" s="372"/>
      <c r="FV574" s="372"/>
      <c r="FW574" s="372"/>
      <c r="FX574" s="372"/>
      <c r="FY574" s="372"/>
      <c r="FZ574" s="372"/>
      <c r="GA574" s="372"/>
      <c r="GB574" s="372"/>
      <c r="GC574" s="372"/>
      <c r="GD574" s="372"/>
      <c r="GE574" s="372"/>
      <c r="GF574" s="372"/>
      <c r="GG574" s="372"/>
      <c r="GH574" s="372"/>
      <c r="GI574" s="372"/>
      <c r="GJ574" s="372"/>
      <c r="GK574" s="372"/>
      <c r="GL574" s="372"/>
      <c r="GM574" s="372"/>
      <c r="GN574" s="372"/>
      <c r="GO574" s="372"/>
      <c r="GP574" s="372"/>
      <c r="GQ574" s="372"/>
      <c r="GR574" s="372"/>
      <c r="GS574" s="372"/>
      <c r="GT574" s="372"/>
      <c r="GU574" s="372"/>
      <c r="GV574" s="372"/>
      <c r="GW574" s="372"/>
      <c r="GX574" s="372"/>
      <c r="GY574" s="372"/>
      <c r="GZ574" s="372"/>
      <c r="HA574" s="372"/>
      <c r="HB574" s="372"/>
      <c r="HC574" s="372"/>
    </row>
    <row r="575" spans="1:211" s="373" customFormat="1" ht="15" customHeight="1" x14ac:dyDescent="0.2">
      <c r="A575" s="366">
        <f>SWDATA!O560</f>
        <v>0</v>
      </c>
      <c r="B575" s="366">
        <f>SWDATA!M560</f>
        <v>0</v>
      </c>
      <c r="C575" s="351">
        <f>IF(AND(SWDATA!M560=1,SWDATA!Q560="promotions"),SWDATA!P560,0)</f>
        <v>0</v>
      </c>
      <c r="D575" s="367">
        <f>ROW(SWDATA!M560)</f>
        <v>560</v>
      </c>
      <c r="E575" s="368">
        <f t="shared" si="2145"/>
        <v>0</v>
      </c>
      <c r="F575" s="369">
        <f t="shared" ref="F575:F638" si="2217">IF(NOT(ISERROR(SEARCH("Kg",P575))),3,IF(NOT(ISERROR(SEARCH("/Unit",P575))),2,IF(NOT(ISERROR(SEARCH("Pct",P575))),2,1)))</f>
        <v>1</v>
      </c>
      <c r="G575" s="366" t="str">
        <f t="shared" ref="G575:G638" si="2218">IF(NOT(ISERROR(SEARCH("U",P575))),"U",IF(NOT(ISERROR(SEARCH("Pct",P575))),"Pct",""))</f>
        <v/>
      </c>
      <c r="H575" s="370"/>
      <c r="J575" s="238">
        <f t="shared" ref="J575:J638" si="2219">IF(ISERROR(FIND(":-1",A575)),A575,0)</f>
        <v>0</v>
      </c>
      <c r="K575" s="239" t="str">
        <f t="shared" ref="K575:K638" si="2220">IF(NOT(ISERROR(SEARCH("(Cost)",P575))),"C",IF(NOT(ISERROR(SEARCH("(EURO)",P575))),"R",IF(NOT(ISERROR(SEARCH("marg",P575))),"M",IF(OR(NOT(ISERROR(SEARCH("(Rev/",P575))),NOT(ISERROR(SEARCH("(Pct)",P575)))),"P",IF(NOT(ISERROR(SEARCH("Units",P575))),"U","")))))</f>
        <v/>
      </c>
      <c r="L575" s="342"/>
      <c r="M575" s="345"/>
      <c r="N575" s="340" t="str">
        <f>IF(LEN(SWDATA!F560)=0,"",N574)</f>
        <v/>
      </c>
      <c r="O575" s="296" t="str">
        <f>IF(LEN(SWDATA!G560)=0,"",O574)</f>
        <v/>
      </c>
      <c r="P575" s="297" t="str">
        <f>IF(LEN(SWDATA!C560)=0,"",SWDATA!C560)</f>
        <v/>
      </c>
      <c r="Q575" s="312" t="str">
        <f t="shared" ref="Q575:Q638" si="2221">P575</f>
        <v/>
      </c>
      <c r="R575" s="223" t="s">
        <v>261</v>
      </c>
      <c r="S575" s="224"/>
      <c r="T575" s="224"/>
      <c r="U575" s="264" t="s">
        <v>611</v>
      </c>
      <c r="V575" s="205" t="s">
        <v>221</v>
      </c>
      <c r="W575" s="266">
        <f>IF(OR(Is_Loading,LEN($A575)=0),"",SWDATA!P560)</f>
        <v>0</v>
      </c>
      <c r="X575" s="267">
        <f>IF(OR(Is_Loading,LEN($A575)=0),"",SWDATA!Q560)</f>
        <v>0</v>
      </c>
      <c r="Y575" s="267">
        <f>IF(OR(Is_Loading,LEN($A575)=0),"",SWDATA!R560)</f>
        <v>0</v>
      </c>
      <c r="Z575" s="266" t="str">
        <f t="shared" si="2216"/>
        <v/>
      </c>
      <c r="AA575" s="266">
        <f>IF(OR(Is_Loading,LEN($A575)=0),"",SWDATA!T560)</f>
        <v>0</v>
      </c>
      <c r="AB575" s="267">
        <f>IF(OR(Is_Loading,LEN($A575)=0),"",SWDATA!U560)</f>
        <v>0</v>
      </c>
      <c r="AC575" s="267">
        <f>IF(OR(Is_Loading,LEN($A575)=0),"",SWDATA!V560)</f>
        <v>0</v>
      </c>
      <c r="AD575" s="266" t="str">
        <f t="shared" ref="AD575:AD638" si="2222">IF($A575=0,"",CHOOSE($F575,SUM(AA575:AC575),SUM(AA575:AC575)/3,AC575))</f>
        <v/>
      </c>
      <c r="AE575" s="266">
        <f>IF(OR(Is_Loading,LEN($A575)=0),"",SWDATA!X560)</f>
        <v>0</v>
      </c>
      <c r="AF575" s="267">
        <f>IF(OR(Is_Loading,LEN($A575)=0),"",SWDATA!Y560)</f>
        <v>0</v>
      </c>
      <c r="AG575" s="267">
        <f>IF(OR(Is_Loading,LEN($A575)=0),"",SWDATA!Z560)</f>
        <v>0</v>
      </c>
      <c r="AH575" s="266" t="str">
        <f t="shared" ref="AH575:AH638" si="2223">IF($A575=0,"",CHOOSE($F575,SUM(AE575:AG575),SUM(AE575:AG575)/3,AG575))</f>
        <v/>
      </c>
      <c r="AI575" s="266">
        <f>IF(OR(Is_Loading,LEN($A575)=0),"",SWDATA!AB560)</f>
        <v>0</v>
      </c>
      <c r="AJ575" s="267">
        <f>IF(OR(Is_Loading,LEN($A575)=0),"",SWDATA!AC560)</f>
        <v>0</v>
      </c>
      <c r="AK575" s="267">
        <f>IF(OR(Is_Loading,LEN($A575)=0),"",SWDATA!AD560)</f>
        <v>0</v>
      </c>
      <c r="AL575" s="266" t="str">
        <f t="shared" ref="AL575:AL638" si="2224">IF($A575=0,"",CHOOSE($F575,SUM(AI575:AK575),SUM(AI575:AK575)/3,AK575))</f>
        <v/>
      </c>
      <c r="AM575" s="266">
        <f>IF(OR(Is_Loading,LEN($A575)=0),"",SWDATA!AF560)</f>
        <v>0</v>
      </c>
      <c r="AN575" s="267">
        <f>IF(OR(Is_Loading,LEN($A575)=0),"",SWDATA!AG560)</f>
        <v>0</v>
      </c>
      <c r="AO575" s="323">
        <f>IF(OR(Is_Loading,LEN($A575)=0),"",SWDATA!AH560)</f>
        <v>0</v>
      </c>
      <c r="AP575" s="320" t="str">
        <f t="shared" ref="AP575:AP638" si="2225">IF($A575=0,"",CHOOSE($F575,SUM(AM575:AO575),SUM(AM575:AO575)/3,AO575))</f>
        <v/>
      </c>
      <c r="AQ575" s="266">
        <f>IF(OR(Is_Loading,LEN($A575)=0),"",SWDATA!AJ560)</f>
        <v>0</v>
      </c>
      <c r="AR575" s="267">
        <f>IF(OR(Is_Loading,LEN($A575)=0),"",SWDATA!AK560)</f>
        <v>0</v>
      </c>
      <c r="AS575" s="267">
        <f>IF(OR(Is_Loading,LEN($A575)=0),"",SWDATA!AL560)</f>
        <v>0</v>
      </c>
      <c r="AT575" s="266" t="str">
        <f t="shared" ref="AT575:AT638" si="2226">IF($A575=0,"",CHOOSE($F575,SUM(AQ575:AS575),SUM(AQ575:AS575)/3,AS575))</f>
        <v/>
      </c>
      <c r="AU575" s="266">
        <f>IF(OR(Is_Loading,LEN($A575)=0),"",SWDATA!AN560)</f>
        <v>0</v>
      </c>
      <c r="AV575" s="267">
        <f>IF(OR(Is_Loading,LEN($A575)=0),"",SWDATA!AO560)</f>
        <v>0</v>
      </c>
      <c r="AW575" s="267">
        <f>IF(OR(Is_Loading,LEN($A575)=0),"",SWDATA!AP560)</f>
        <v>0</v>
      </c>
      <c r="AX575" s="266" t="str">
        <f t="shared" ref="AX575:AX638" si="2227">IF($A575=0,"",CHOOSE($F575,SUM(AU575:AW575),SUM(AU575:AW575)/3,AW575))</f>
        <v/>
      </c>
      <c r="AY575" s="266">
        <f>IF(OR(Is_Loading,LEN($A575)=0),"",SWDATA!AR560)</f>
        <v>0</v>
      </c>
      <c r="AZ575" s="267">
        <f>IF(OR(Is_Loading,LEN($A575)=0),"",SWDATA!AS560)</f>
        <v>0</v>
      </c>
      <c r="BA575" s="267">
        <f>IF(OR(Is_Loading,LEN($A575)=0),"",SWDATA!AT560)</f>
        <v>0</v>
      </c>
      <c r="BB575" s="266" t="str">
        <f t="shared" ref="BB575:BB638" si="2228">IF($A575=0,"",CHOOSE($F575,SUM(AY575:BA575),SUM(AY575:BA575)/3,BA575))</f>
        <v/>
      </c>
      <c r="BC575" s="266">
        <f>IF(OR(Is_Loading,LEN($A575)=0),"",SWDATA!AV560)</f>
        <v>0</v>
      </c>
      <c r="BD575" s="267">
        <f>IF(OR(Is_Loading,LEN($A575)=0),"",SWDATA!AW560)</f>
        <v>0</v>
      </c>
      <c r="BE575" s="323">
        <f>IF(OR(Is_Loading,LEN($A575)=0),"",SWDATA!AX560)</f>
        <v>0</v>
      </c>
      <c r="BF575" s="320" t="str">
        <f t="shared" ref="BF575:BF638" si="2229">IF($A575=0,"",CHOOSE($F575,SUM(BC575:BE575),SUM(BC575:BE575)/3,BE575))</f>
        <v/>
      </c>
      <c r="BG575" s="11"/>
      <c r="BH575" s="11"/>
      <c r="BI575" s="11"/>
      <c r="BJ575" s="11"/>
      <c r="BK575" s="11"/>
      <c r="BL575" s="11"/>
      <c r="BM575" s="11"/>
      <c r="BN575" s="11"/>
      <c r="BO575" s="11"/>
      <c r="BP575" s="11"/>
      <c r="BQ575" s="11"/>
      <c r="BR575" s="11"/>
      <c r="BS575" s="11"/>
      <c r="BT575" s="11"/>
      <c r="BU575" s="11"/>
      <c r="BV575" s="11"/>
      <c r="BW575" s="11"/>
      <c r="BX575" s="11"/>
      <c r="BY575" s="11"/>
      <c r="BZ575" s="11"/>
      <c r="CA575" s="11"/>
      <c r="CB575" s="11"/>
      <c r="CC575" s="11"/>
      <c r="CD575" s="11"/>
      <c r="CE575" s="11"/>
      <c r="CF575" s="11"/>
      <c r="CG575" s="11"/>
      <c r="CH575" s="11"/>
      <c r="CI575" s="11"/>
      <c r="CJ575" s="11"/>
      <c r="CK575" s="11"/>
      <c r="CL575" s="11"/>
      <c r="CM575" s="11"/>
      <c r="CN575" s="351"/>
      <c r="CO575" s="351"/>
      <c r="CP575" s="351"/>
      <c r="CQ575" s="351"/>
      <c r="CR575" s="351"/>
      <c r="CS575" s="351"/>
      <c r="CT575" s="351"/>
      <c r="CU575" s="351"/>
      <c r="CV575" s="351"/>
      <c r="CW575" s="351"/>
      <c r="CX575" s="351"/>
      <c r="CY575" s="351"/>
      <c r="CZ575" s="351"/>
      <c r="DA575" s="351"/>
      <c r="DB575" s="351"/>
      <c r="DC575" s="351"/>
      <c r="DD575" s="351"/>
      <c r="DE575" s="351"/>
      <c r="DF575" s="351"/>
      <c r="DG575" s="351"/>
      <c r="DH575" s="351"/>
      <c r="DI575" s="351"/>
      <c r="DJ575" s="351"/>
      <c r="DK575" s="351"/>
      <c r="DL575" s="351"/>
      <c r="DM575" s="351"/>
      <c r="DN575" s="351"/>
      <c r="DQ575" s="373">
        <f t="shared" ref="DQ575" ca="1" si="2230">INDIRECT("'Metrics &amp; Attributes View'!"&amp;IF(ROW()-9=0, "", IF(13+ROW()/23-9&gt;26, CHAR(64+INT((ROW()-9-1)/26)),"")&amp;CHAR(65+MOD(13+ROW()/23-1, 26)))&amp;44)</f>
        <v>0</v>
      </c>
      <c r="DS575" s="372"/>
      <c r="DT575" s="374"/>
      <c r="DU575" s="375"/>
      <c r="DV575" s="375"/>
      <c r="DW575" s="375"/>
      <c r="DX575" s="375">
        <v>1</v>
      </c>
      <c r="DY575" s="375">
        <f t="shared" si="2184"/>
        <v>0</v>
      </c>
      <c r="DZ575" s="375">
        <f t="shared" si="2185"/>
        <v>0</v>
      </c>
      <c r="EA575" s="375">
        <f t="shared" si="2186"/>
        <v>1</v>
      </c>
      <c r="EB575" s="375">
        <f t="shared" si="2187"/>
        <v>0</v>
      </c>
      <c r="EC575" s="375">
        <f t="shared" si="2188"/>
        <v>0</v>
      </c>
      <c r="ED575" s="375">
        <f t="shared" si="2189"/>
        <v>1</v>
      </c>
      <c r="EE575" s="375">
        <f t="shared" si="2190"/>
        <v>0</v>
      </c>
      <c r="EF575" s="375">
        <f t="shared" si="2191"/>
        <v>0</v>
      </c>
      <c r="EG575" s="375">
        <f t="shared" si="2192"/>
        <v>1</v>
      </c>
      <c r="EH575" s="375">
        <f t="shared" si="2193"/>
        <v>0</v>
      </c>
      <c r="EI575" s="375">
        <f t="shared" si="2194"/>
        <v>0</v>
      </c>
      <c r="EJ575" s="375">
        <f t="shared" si="2195"/>
        <v>1</v>
      </c>
      <c r="EK575" s="375">
        <f t="shared" si="2196"/>
        <v>0</v>
      </c>
      <c r="EL575" s="375">
        <f t="shared" si="2197"/>
        <v>0</v>
      </c>
      <c r="EM575" s="375">
        <f t="shared" si="2198"/>
        <v>1</v>
      </c>
      <c r="EN575" s="375">
        <f t="shared" si="2199"/>
        <v>0</v>
      </c>
      <c r="EO575" s="375">
        <f t="shared" si="2200"/>
        <v>0</v>
      </c>
      <c r="EP575" s="375">
        <f t="shared" si="2201"/>
        <v>1</v>
      </c>
      <c r="EQ575" s="375">
        <f t="shared" si="2202"/>
        <v>0</v>
      </c>
      <c r="ER575" s="375">
        <f t="shared" si="2203"/>
        <v>0</v>
      </c>
      <c r="ES575" s="375">
        <f t="shared" si="2204"/>
        <v>1</v>
      </c>
      <c r="ET575" s="375">
        <f t="shared" si="2205"/>
        <v>0</v>
      </c>
      <c r="EU575" s="375">
        <f t="shared" si="2206"/>
        <v>0</v>
      </c>
      <c r="EV575" s="375">
        <f t="shared" si="2207"/>
        <v>1</v>
      </c>
      <c r="EW575" s="375">
        <f t="shared" si="2208"/>
        <v>0</v>
      </c>
      <c r="EX575" s="375">
        <f t="shared" si="2209"/>
        <v>0</v>
      </c>
      <c r="EY575" s="375">
        <f t="shared" si="2210"/>
        <v>1</v>
      </c>
      <c r="EZ575" s="375">
        <f t="shared" si="2211"/>
        <v>0</v>
      </c>
      <c r="FA575" s="375">
        <f t="shared" si="2212"/>
        <v>0</v>
      </c>
      <c r="FB575" s="375">
        <f t="shared" si="2213"/>
        <v>1</v>
      </c>
      <c r="FC575" s="375">
        <f t="shared" si="2214"/>
        <v>0</v>
      </c>
      <c r="FD575" s="375">
        <f t="shared" si="2215"/>
        <v>0</v>
      </c>
      <c r="FE575" s="376"/>
      <c r="FF575" s="372"/>
      <c r="FG575" s="372"/>
      <c r="FH575" s="372"/>
      <c r="FI575" s="372"/>
      <c r="FJ575" s="372"/>
      <c r="FK575" s="372"/>
      <c r="FL575" s="372"/>
      <c r="FM575" s="372"/>
      <c r="FN575" s="372"/>
      <c r="FO575" s="372"/>
      <c r="FP575" s="372"/>
      <c r="FQ575" s="372"/>
      <c r="FR575" s="372"/>
      <c r="FS575" s="372"/>
      <c r="FT575" s="372"/>
      <c r="FU575" s="372"/>
      <c r="FV575" s="372"/>
      <c r="FW575" s="372"/>
      <c r="FX575" s="372"/>
      <c r="FY575" s="372"/>
      <c r="FZ575" s="372"/>
      <c r="GA575" s="372"/>
      <c r="GB575" s="372"/>
      <c r="GC575" s="372"/>
      <c r="GD575" s="372"/>
      <c r="GE575" s="372"/>
      <c r="GF575" s="372"/>
      <c r="GG575" s="372"/>
      <c r="GH575" s="372"/>
      <c r="GI575" s="372"/>
      <c r="GJ575" s="372"/>
      <c r="GK575" s="372"/>
      <c r="GL575" s="372"/>
      <c r="GM575" s="372"/>
      <c r="GN575" s="372"/>
      <c r="GO575" s="372"/>
      <c r="GP575" s="372"/>
      <c r="GQ575" s="372"/>
      <c r="GR575" s="372"/>
      <c r="GS575" s="372"/>
      <c r="GT575" s="372"/>
      <c r="GU575" s="372"/>
      <c r="GV575" s="372"/>
      <c r="GW575" s="372"/>
      <c r="GX575" s="372"/>
      <c r="GY575" s="372"/>
      <c r="GZ575" s="372"/>
      <c r="HA575" s="372"/>
      <c r="HB575" s="372"/>
      <c r="HC575" s="372"/>
    </row>
    <row r="576" spans="1:211" s="373" customFormat="1" ht="15" customHeight="1" x14ac:dyDescent="0.2">
      <c r="A576" s="366">
        <f>SWDATA!O561</f>
        <v>0</v>
      </c>
      <c r="B576" s="366">
        <f>SWDATA!M561</f>
        <v>0</v>
      </c>
      <c r="C576" s="351">
        <f>IF(AND(SWDATA!M561=1,SWDATA!Q561="promotions"),SWDATA!P561,0)</f>
        <v>0</v>
      </c>
      <c r="D576" s="367">
        <f>ROW(SWDATA!M561)</f>
        <v>561</v>
      </c>
      <c r="E576" s="368">
        <f t="shared" si="2145"/>
        <v>0</v>
      </c>
      <c r="F576" s="369">
        <f t="shared" si="2217"/>
        <v>1</v>
      </c>
      <c r="G576" s="366" t="str">
        <f t="shared" si="2218"/>
        <v/>
      </c>
      <c r="H576" s="370"/>
      <c r="J576" s="238">
        <f t="shared" si="2219"/>
        <v>0</v>
      </c>
      <c r="K576" s="239" t="str">
        <f t="shared" si="2220"/>
        <v/>
      </c>
      <c r="L576" s="342"/>
      <c r="M576" s="345"/>
      <c r="N576" s="340" t="str">
        <f>IF(LEN(SWDATA!F561)=0,"",N575)</f>
        <v/>
      </c>
      <c r="O576" s="296" t="str">
        <f>IF(LEN(SWDATA!G561)=0,"",O575)</f>
        <v/>
      </c>
      <c r="P576" s="297" t="str">
        <f>IF(LEN(SWDATA!C561)=0,"",SWDATA!C561)</f>
        <v/>
      </c>
      <c r="Q576" s="312" t="str">
        <f t="shared" si="2221"/>
        <v/>
      </c>
      <c r="R576" s="223" t="s">
        <v>261</v>
      </c>
      <c r="S576" s="224"/>
      <c r="T576" s="224"/>
      <c r="U576" s="264" t="s">
        <v>598</v>
      </c>
      <c r="V576" s="205" t="s">
        <v>221</v>
      </c>
      <c r="W576" s="266">
        <f>IF(OR(Is_Loading,LEN($A576)=0),"",SWDATA!P561)</f>
        <v>0</v>
      </c>
      <c r="X576" s="267">
        <f>IF(OR(Is_Loading,LEN($A576)=0),"",SWDATA!Q561)</f>
        <v>0</v>
      </c>
      <c r="Y576" s="267">
        <f>IF(OR(Is_Loading,LEN($A576)=0),"",SWDATA!R561)</f>
        <v>0</v>
      </c>
      <c r="Z576" s="266" t="str">
        <f t="shared" si="2216"/>
        <v/>
      </c>
      <c r="AA576" s="266">
        <f>IF(OR(Is_Loading,LEN($A576)=0),"",SWDATA!T561)</f>
        <v>0</v>
      </c>
      <c r="AB576" s="267">
        <f>IF(OR(Is_Loading,LEN($A576)=0),"",SWDATA!U561)</f>
        <v>0</v>
      </c>
      <c r="AC576" s="267">
        <f>IF(OR(Is_Loading,LEN($A576)=0),"",SWDATA!V561)</f>
        <v>0</v>
      </c>
      <c r="AD576" s="266" t="str">
        <f t="shared" si="2222"/>
        <v/>
      </c>
      <c r="AE576" s="266">
        <f>IF(OR(Is_Loading,LEN($A576)=0),"",SWDATA!X561)</f>
        <v>0</v>
      </c>
      <c r="AF576" s="267">
        <f>IF(OR(Is_Loading,LEN($A576)=0),"",SWDATA!Y561)</f>
        <v>0</v>
      </c>
      <c r="AG576" s="267">
        <f>IF(OR(Is_Loading,LEN($A576)=0),"",SWDATA!Z561)</f>
        <v>0</v>
      </c>
      <c r="AH576" s="266" t="str">
        <f t="shared" si="2223"/>
        <v/>
      </c>
      <c r="AI576" s="266">
        <f>IF(OR(Is_Loading,LEN($A576)=0),"",SWDATA!AB561)</f>
        <v>0</v>
      </c>
      <c r="AJ576" s="267">
        <f>IF(OR(Is_Loading,LEN($A576)=0),"",SWDATA!AC561)</f>
        <v>0</v>
      </c>
      <c r="AK576" s="267">
        <f>IF(OR(Is_Loading,LEN($A576)=0),"",SWDATA!AD561)</f>
        <v>0</v>
      </c>
      <c r="AL576" s="266" t="str">
        <f t="shared" si="2224"/>
        <v/>
      </c>
      <c r="AM576" s="266">
        <f>IF(OR(Is_Loading,LEN($A576)=0),"",SWDATA!AF561)</f>
        <v>0</v>
      </c>
      <c r="AN576" s="267">
        <f>IF(OR(Is_Loading,LEN($A576)=0),"",SWDATA!AG561)</f>
        <v>0</v>
      </c>
      <c r="AO576" s="323">
        <f>IF(OR(Is_Loading,LEN($A576)=0),"",SWDATA!AH561)</f>
        <v>0</v>
      </c>
      <c r="AP576" s="320" t="str">
        <f t="shared" si="2225"/>
        <v/>
      </c>
      <c r="AQ576" s="266">
        <f>IF(OR(Is_Loading,LEN($A576)=0),"",SWDATA!AJ561)</f>
        <v>0</v>
      </c>
      <c r="AR576" s="267">
        <f>IF(OR(Is_Loading,LEN($A576)=0),"",SWDATA!AK561)</f>
        <v>0</v>
      </c>
      <c r="AS576" s="267">
        <f>IF(OR(Is_Loading,LEN($A576)=0),"",SWDATA!AL561)</f>
        <v>0</v>
      </c>
      <c r="AT576" s="266" t="str">
        <f t="shared" si="2226"/>
        <v/>
      </c>
      <c r="AU576" s="266">
        <f>IF(OR(Is_Loading,LEN($A576)=0),"",SWDATA!AN561)</f>
        <v>0</v>
      </c>
      <c r="AV576" s="267">
        <f>IF(OR(Is_Loading,LEN($A576)=0),"",SWDATA!AO561)</f>
        <v>0</v>
      </c>
      <c r="AW576" s="267">
        <f>IF(OR(Is_Loading,LEN($A576)=0),"",SWDATA!AP561)</f>
        <v>0</v>
      </c>
      <c r="AX576" s="266" t="str">
        <f t="shared" si="2227"/>
        <v/>
      </c>
      <c r="AY576" s="266">
        <f>IF(OR(Is_Loading,LEN($A576)=0),"",SWDATA!AR561)</f>
        <v>0</v>
      </c>
      <c r="AZ576" s="267">
        <f>IF(OR(Is_Loading,LEN($A576)=0),"",SWDATA!AS561)</f>
        <v>0</v>
      </c>
      <c r="BA576" s="267">
        <f>IF(OR(Is_Loading,LEN($A576)=0),"",SWDATA!AT561)</f>
        <v>0</v>
      </c>
      <c r="BB576" s="266" t="str">
        <f t="shared" si="2228"/>
        <v/>
      </c>
      <c r="BC576" s="266">
        <f>IF(OR(Is_Loading,LEN($A576)=0),"",SWDATA!AV561)</f>
        <v>0</v>
      </c>
      <c r="BD576" s="267">
        <f>IF(OR(Is_Loading,LEN($A576)=0),"",SWDATA!AW561)</f>
        <v>0</v>
      </c>
      <c r="BE576" s="323">
        <f>IF(OR(Is_Loading,LEN($A576)=0),"",SWDATA!AX561)</f>
        <v>0</v>
      </c>
      <c r="BF576" s="320" t="str">
        <f t="shared" si="2229"/>
        <v/>
      </c>
      <c r="BG576" s="11"/>
      <c r="BH576" s="11"/>
      <c r="BI576" s="11"/>
      <c r="BJ576" s="11"/>
      <c r="BK576" s="11"/>
      <c r="BL576" s="11"/>
      <c r="BM576" s="11"/>
      <c r="BN576" s="11"/>
      <c r="BO576" s="11"/>
      <c r="BP576" s="11"/>
      <c r="BQ576" s="11"/>
      <c r="BR576" s="11"/>
      <c r="BS576" s="11"/>
      <c r="BT576" s="11"/>
      <c r="BU576" s="11"/>
      <c r="BV576" s="11"/>
      <c r="BW576" s="11"/>
      <c r="BX576" s="11"/>
      <c r="BY576" s="11"/>
      <c r="BZ576" s="11"/>
      <c r="CA576" s="11"/>
      <c r="CB576" s="11"/>
      <c r="CC576" s="11"/>
      <c r="CD576" s="11"/>
      <c r="CE576" s="11"/>
      <c r="CF576" s="11"/>
      <c r="CG576" s="11"/>
      <c r="CH576" s="11"/>
      <c r="CI576" s="11"/>
      <c r="CJ576" s="11"/>
      <c r="CK576" s="11"/>
      <c r="CL576" s="11"/>
      <c r="CM576" s="11"/>
      <c r="CN576" s="351"/>
      <c r="CO576" s="351"/>
      <c r="CP576" s="351"/>
      <c r="CQ576" s="351"/>
      <c r="CR576" s="351"/>
      <c r="CS576" s="351"/>
      <c r="CT576" s="351"/>
      <c r="CU576" s="351"/>
      <c r="CV576" s="351"/>
      <c r="CW576" s="351"/>
      <c r="CX576" s="351"/>
      <c r="CY576" s="351"/>
      <c r="CZ576" s="351"/>
      <c r="DA576" s="351"/>
      <c r="DB576" s="351"/>
      <c r="DC576" s="351"/>
      <c r="DD576" s="351"/>
      <c r="DE576" s="351"/>
      <c r="DF576" s="351"/>
      <c r="DG576" s="351"/>
      <c r="DH576" s="351"/>
      <c r="DI576" s="351"/>
      <c r="DJ576" s="351"/>
      <c r="DK576" s="351"/>
      <c r="DL576" s="351"/>
      <c r="DM576" s="351"/>
      <c r="DN576" s="351"/>
      <c r="DS576" s="372"/>
      <c r="DT576" s="374"/>
      <c r="DU576" s="375"/>
      <c r="DV576" s="375"/>
      <c r="DW576" s="375"/>
      <c r="DX576" s="375">
        <v>1</v>
      </c>
      <c r="DY576" s="375">
        <f t="shared" si="2184"/>
        <v>0</v>
      </c>
      <c r="DZ576" s="375">
        <f t="shared" si="2185"/>
        <v>0</v>
      </c>
      <c r="EA576" s="375">
        <f t="shared" si="2186"/>
        <v>1</v>
      </c>
      <c r="EB576" s="375">
        <f t="shared" si="2187"/>
        <v>0</v>
      </c>
      <c r="EC576" s="375">
        <f t="shared" si="2188"/>
        <v>0</v>
      </c>
      <c r="ED576" s="375">
        <f t="shared" si="2189"/>
        <v>1</v>
      </c>
      <c r="EE576" s="375">
        <f t="shared" si="2190"/>
        <v>0</v>
      </c>
      <c r="EF576" s="375">
        <f t="shared" si="2191"/>
        <v>0</v>
      </c>
      <c r="EG576" s="375">
        <f t="shared" si="2192"/>
        <v>1</v>
      </c>
      <c r="EH576" s="375">
        <f t="shared" si="2193"/>
        <v>0</v>
      </c>
      <c r="EI576" s="375">
        <f t="shared" si="2194"/>
        <v>0</v>
      </c>
      <c r="EJ576" s="375">
        <f t="shared" si="2195"/>
        <v>1</v>
      </c>
      <c r="EK576" s="375">
        <f t="shared" si="2196"/>
        <v>0</v>
      </c>
      <c r="EL576" s="375">
        <f t="shared" si="2197"/>
        <v>0</v>
      </c>
      <c r="EM576" s="375">
        <f t="shared" si="2198"/>
        <v>1</v>
      </c>
      <c r="EN576" s="375">
        <f t="shared" si="2199"/>
        <v>0</v>
      </c>
      <c r="EO576" s="375">
        <f t="shared" si="2200"/>
        <v>0</v>
      </c>
      <c r="EP576" s="375">
        <f t="shared" si="2201"/>
        <v>1</v>
      </c>
      <c r="EQ576" s="375">
        <f t="shared" si="2202"/>
        <v>0</v>
      </c>
      <c r="ER576" s="375">
        <f t="shared" si="2203"/>
        <v>0</v>
      </c>
      <c r="ES576" s="375">
        <f t="shared" si="2204"/>
        <v>1</v>
      </c>
      <c r="ET576" s="375">
        <f t="shared" si="2205"/>
        <v>0</v>
      </c>
      <c r="EU576" s="375">
        <f t="shared" si="2206"/>
        <v>0</v>
      </c>
      <c r="EV576" s="375">
        <f t="shared" si="2207"/>
        <v>1</v>
      </c>
      <c r="EW576" s="375">
        <f t="shared" si="2208"/>
        <v>0</v>
      </c>
      <c r="EX576" s="375">
        <f t="shared" si="2209"/>
        <v>0</v>
      </c>
      <c r="EY576" s="375">
        <f t="shared" si="2210"/>
        <v>1</v>
      </c>
      <c r="EZ576" s="375">
        <f t="shared" si="2211"/>
        <v>0</v>
      </c>
      <c r="FA576" s="375">
        <f t="shared" si="2212"/>
        <v>0</v>
      </c>
      <c r="FB576" s="375">
        <f t="shared" si="2213"/>
        <v>1</v>
      </c>
      <c r="FC576" s="375">
        <f t="shared" si="2214"/>
        <v>0</v>
      </c>
      <c r="FD576" s="375">
        <f t="shared" si="2215"/>
        <v>0</v>
      </c>
      <c r="FE576" s="376"/>
      <c r="FF576" s="372"/>
      <c r="FG576" s="372"/>
      <c r="FH576" s="372"/>
      <c r="FI576" s="372"/>
      <c r="FJ576" s="372"/>
      <c r="FK576" s="372"/>
      <c r="FL576" s="372"/>
      <c r="FM576" s="372"/>
      <c r="FN576" s="372"/>
      <c r="FO576" s="372"/>
      <c r="FP576" s="372"/>
      <c r="FQ576" s="372"/>
      <c r="FR576" s="372"/>
      <c r="FS576" s="372"/>
      <c r="FT576" s="372"/>
      <c r="FU576" s="372"/>
      <c r="FV576" s="372"/>
      <c r="FW576" s="372"/>
      <c r="FX576" s="372"/>
      <c r="FY576" s="372"/>
      <c r="FZ576" s="372"/>
      <c r="GA576" s="372"/>
      <c r="GB576" s="372"/>
      <c r="GC576" s="372"/>
      <c r="GD576" s="372"/>
      <c r="GE576" s="372"/>
      <c r="GF576" s="372"/>
      <c r="GG576" s="372"/>
      <c r="GH576" s="372"/>
      <c r="GI576" s="372"/>
      <c r="GJ576" s="372"/>
      <c r="GK576" s="372"/>
      <c r="GL576" s="372"/>
      <c r="GM576" s="372"/>
      <c r="GN576" s="372"/>
      <c r="GO576" s="372"/>
      <c r="GP576" s="372"/>
      <c r="GQ576" s="372"/>
      <c r="GR576" s="372"/>
      <c r="GS576" s="372"/>
      <c r="GT576" s="372"/>
      <c r="GU576" s="372"/>
      <c r="GV576" s="372"/>
      <c r="GW576" s="372"/>
      <c r="GX576" s="372"/>
      <c r="GY576" s="372"/>
      <c r="GZ576" s="372"/>
      <c r="HA576" s="372"/>
      <c r="HB576" s="372"/>
      <c r="HC576" s="372"/>
    </row>
    <row r="577" spans="1:211" s="373" customFormat="1" ht="15" customHeight="1" x14ac:dyDescent="0.2">
      <c r="A577" s="366">
        <f>SWDATA!O562</f>
        <v>0</v>
      </c>
      <c r="B577" s="366">
        <f>SWDATA!M562</f>
        <v>0</v>
      </c>
      <c r="C577" s="351">
        <f>IF(AND(SWDATA!M562=1,SWDATA!Q562="promotions"),SWDATA!P562,0)</f>
        <v>0</v>
      </c>
      <c r="D577" s="367">
        <f>ROW(SWDATA!M562)</f>
        <v>562</v>
      </c>
      <c r="E577" s="368">
        <f t="shared" si="2145"/>
        <v>0</v>
      </c>
      <c r="F577" s="369">
        <f t="shared" si="2217"/>
        <v>1</v>
      </c>
      <c r="G577" s="366" t="str">
        <f t="shared" si="2218"/>
        <v/>
      </c>
      <c r="H577" s="370"/>
      <c r="J577" s="238">
        <f t="shared" si="2219"/>
        <v>0</v>
      </c>
      <c r="K577" s="239" t="str">
        <f t="shared" si="2220"/>
        <v/>
      </c>
      <c r="L577" s="342"/>
      <c r="M577" s="345"/>
      <c r="N577" s="340" t="str">
        <f>IF(LEN(SWDATA!F562)=0,"",N576)</f>
        <v/>
      </c>
      <c r="O577" s="296" t="str">
        <f>IF(LEN(SWDATA!G562)=0,"",O576)</f>
        <v/>
      </c>
      <c r="P577" s="297" t="str">
        <f>IF(LEN(SWDATA!C562)=0,"",SWDATA!C562)</f>
        <v/>
      </c>
      <c r="Q577" s="312" t="str">
        <f t="shared" si="2221"/>
        <v/>
      </c>
      <c r="R577" s="223" t="s">
        <v>261</v>
      </c>
      <c r="S577" s="224"/>
      <c r="T577" s="224"/>
      <c r="U577" s="264" t="s">
        <v>628</v>
      </c>
      <c r="V577" s="205" t="s">
        <v>221</v>
      </c>
      <c r="W577" s="266">
        <f>IF(OR(Is_Loading,LEN($A577)=0),"",SWDATA!P562)</f>
        <v>0</v>
      </c>
      <c r="X577" s="267">
        <f>IF(OR(Is_Loading,LEN($A577)=0),"",SWDATA!Q562)</f>
        <v>0</v>
      </c>
      <c r="Y577" s="267">
        <f>IF(OR(Is_Loading,LEN($A577)=0),"",SWDATA!R562)</f>
        <v>0</v>
      </c>
      <c r="Z577" s="266" t="str">
        <f t="shared" si="2216"/>
        <v/>
      </c>
      <c r="AA577" s="266">
        <f>IF(OR(Is_Loading,LEN($A577)=0),"",SWDATA!T562)</f>
        <v>0</v>
      </c>
      <c r="AB577" s="267">
        <f>IF(OR(Is_Loading,LEN($A577)=0),"",SWDATA!U562)</f>
        <v>0</v>
      </c>
      <c r="AC577" s="267">
        <f>IF(OR(Is_Loading,LEN($A577)=0),"",SWDATA!V562)</f>
        <v>0</v>
      </c>
      <c r="AD577" s="266" t="str">
        <f t="shared" si="2222"/>
        <v/>
      </c>
      <c r="AE577" s="266">
        <f>IF(OR(Is_Loading,LEN($A577)=0),"",SWDATA!X562)</f>
        <v>0</v>
      </c>
      <c r="AF577" s="267">
        <f>IF(OR(Is_Loading,LEN($A577)=0),"",SWDATA!Y562)</f>
        <v>0</v>
      </c>
      <c r="AG577" s="267">
        <f>IF(OR(Is_Loading,LEN($A577)=0),"",SWDATA!Z562)</f>
        <v>0</v>
      </c>
      <c r="AH577" s="266" t="str">
        <f t="shared" si="2223"/>
        <v/>
      </c>
      <c r="AI577" s="266">
        <f>IF(OR(Is_Loading,LEN($A577)=0),"",SWDATA!AB562)</f>
        <v>0</v>
      </c>
      <c r="AJ577" s="267">
        <f>IF(OR(Is_Loading,LEN($A577)=0),"",SWDATA!AC562)</f>
        <v>0</v>
      </c>
      <c r="AK577" s="267">
        <f>IF(OR(Is_Loading,LEN($A577)=0),"",SWDATA!AD562)</f>
        <v>0</v>
      </c>
      <c r="AL577" s="266" t="str">
        <f t="shared" si="2224"/>
        <v/>
      </c>
      <c r="AM577" s="266">
        <f>IF(OR(Is_Loading,LEN($A577)=0),"",SWDATA!AF562)</f>
        <v>0</v>
      </c>
      <c r="AN577" s="267">
        <f>IF(OR(Is_Loading,LEN($A577)=0),"",SWDATA!AG562)</f>
        <v>0</v>
      </c>
      <c r="AO577" s="323">
        <f>IF(OR(Is_Loading,LEN($A577)=0),"",SWDATA!AH562)</f>
        <v>0</v>
      </c>
      <c r="AP577" s="320" t="str">
        <f t="shared" si="2225"/>
        <v/>
      </c>
      <c r="AQ577" s="266">
        <f>IF(OR(Is_Loading,LEN($A577)=0),"",SWDATA!AJ562)</f>
        <v>0</v>
      </c>
      <c r="AR577" s="267">
        <f>IF(OR(Is_Loading,LEN($A577)=0),"",SWDATA!AK562)</f>
        <v>0</v>
      </c>
      <c r="AS577" s="267">
        <f>IF(OR(Is_Loading,LEN($A577)=0),"",SWDATA!AL562)</f>
        <v>0</v>
      </c>
      <c r="AT577" s="266" t="str">
        <f t="shared" si="2226"/>
        <v/>
      </c>
      <c r="AU577" s="266">
        <f>IF(OR(Is_Loading,LEN($A577)=0),"",SWDATA!AN562)</f>
        <v>0</v>
      </c>
      <c r="AV577" s="267">
        <f>IF(OR(Is_Loading,LEN($A577)=0),"",SWDATA!AO562)</f>
        <v>0</v>
      </c>
      <c r="AW577" s="267">
        <f>IF(OR(Is_Loading,LEN($A577)=0),"",SWDATA!AP562)</f>
        <v>0</v>
      </c>
      <c r="AX577" s="266" t="str">
        <f t="shared" si="2227"/>
        <v/>
      </c>
      <c r="AY577" s="266">
        <f>IF(OR(Is_Loading,LEN($A577)=0),"",SWDATA!AR562)</f>
        <v>0</v>
      </c>
      <c r="AZ577" s="267">
        <f>IF(OR(Is_Loading,LEN($A577)=0),"",SWDATA!AS562)</f>
        <v>0</v>
      </c>
      <c r="BA577" s="267">
        <f>IF(OR(Is_Loading,LEN($A577)=0),"",SWDATA!AT562)</f>
        <v>0</v>
      </c>
      <c r="BB577" s="266" t="str">
        <f t="shared" si="2228"/>
        <v/>
      </c>
      <c r="BC577" s="266">
        <f>IF(OR(Is_Loading,LEN($A577)=0),"",SWDATA!AV562)</f>
        <v>0</v>
      </c>
      <c r="BD577" s="267">
        <f>IF(OR(Is_Loading,LEN($A577)=0),"",SWDATA!AW562)</f>
        <v>0</v>
      </c>
      <c r="BE577" s="323">
        <f>IF(OR(Is_Loading,LEN($A577)=0),"",SWDATA!AX562)</f>
        <v>0</v>
      </c>
      <c r="BF577" s="320" t="str">
        <f t="shared" si="2229"/>
        <v/>
      </c>
      <c r="BG577" s="11"/>
      <c r="BH577" s="11"/>
      <c r="BI577" s="11"/>
      <c r="BJ577" s="11"/>
      <c r="BK577" s="11"/>
      <c r="BL577" s="11"/>
      <c r="BM577" s="11"/>
      <c r="BN577" s="11"/>
      <c r="BO577" s="11"/>
      <c r="BP577" s="11"/>
      <c r="BQ577" s="11"/>
      <c r="BR577" s="11"/>
      <c r="BS577" s="11"/>
      <c r="BT577" s="11"/>
      <c r="BU577" s="11"/>
      <c r="BV577" s="11"/>
      <c r="BW577" s="11"/>
      <c r="BX577" s="11"/>
      <c r="BY577" s="11"/>
      <c r="BZ577" s="11"/>
      <c r="CA577" s="11"/>
      <c r="CB577" s="11"/>
      <c r="CC577" s="11"/>
      <c r="CD577" s="11"/>
      <c r="CE577" s="11"/>
      <c r="CF577" s="11"/>
      <c r="CG577" s="11"/>
      <c r="CH577" s="11"/>
      <c r="CI577" s="11"/>
      <c r="CJ577" s="11"/>
      <c r="CK577" s="11"/>
      <c r="CL577" s="11"/>
      <c r="CM577" s="11"/>
      <c r="CN577" s="351"/>
      <c r="CO577" s="351"/>
      <c r="CP577" s="351"/>
      <c r="CQ577" s="351"/>
      <c r="CR577" s="351"/>
      <c r="CS577" s="351"/>
      <c r="CT577" s="351"/>
      <c r="CU577" s="351"/>
      <c r="CV577" s="351"/>
      <c r="CW577" s="351"/>
      <c r="CX577" s="351"/>
      <c r="CY577" s="351"/>
      <c r="CZ577" s="351"/>
      <c r="DA577" s="351"/>
      <c r="DB577" s="351"/>
      <c r="DC577" s="351"/>
      <c r="DD577" s="351"/>
      <c r="DE577" s="351"/>
      <c r="DF577" s="351"/>
      <c r="DG577" s="351"/>
      <c r="DH577" s="351"/>
      <c r="DI577" s="351"/>
      <c r="DJ577" s="351"/>
      <c r="DK577" s="351"/>
      <c r="DL577" s="351"/>
      <c r="DM577" s="351"/>
      <c r="DN577" s="351"/>
      <c r="DS577" s="372"/>
      <c r="DT577" s="374"/>
      <c r="DU577" s="375"/>
      <c r="DV577" s="375"/>
      <c r="DW577" s="375"/>
      <c r="DX577" s="375">
        <v>1</v>
      </c>
      <c r="DY577" s="375">
        <f t="shared" si="2184"/>
        <v>0</v>
      </c>
      <c r="DZ577" s="375">
        <f t="shared" si="2185"/>
        <v>0</v>
      </c>
      <c r="EA577" s="375">
        <f t="shared" si="2186"/>
        <v>1</v>
      </c>
      <c r="EB577" s="375">
        <f t="shared" si="2187"/>
        <v>0</v>
      </c>
      <c r="EC577" s="375">
        <f t="shared" si="2188"/>
        <v>0</v>
      </c>
      <c r="ED577" s="375">
        <f t="shared" si="2189"/>
        <v>1</v>
      </c>
      <c r="EE577" s="375">
        <f t="shared" si="2190"/>
        <v>0</v>
      </c>
      <c r="EF577" s="375">
        <f t="shared" si="2191"/>
        <v>0</v>
      </c>
      <c r="EG577" s="375">
        <f t="shared" si="2192"/>
        <v>1</v>
      </c>
      <c r="EH577" s="375">
        <f t="shared" si="2193"/>
        <v>0</v>
      </c>
      <c r="EI577" s="375">
        <f t="shared" si="2194"/>
        <v>0</v>
      </c>
      <c r="EJ577" s="375">
        <f t="shared" si="2195"/>
        <v>1</v>
      </c>
      <c r="EK577" s="375">
        <f t="shared" si="2196"/>
        <v>0</v>
      </c>
      <c r="EL577" s="375">
        <f t="shared" si="2197"/>
        <v>0</v>
      </c>
      <c r="EM577" s="375">
        <f t="shared" si="2198"/>
        <v>1</v>
      </c>
      <c r="EN577" s="375">
        <f t="shared" si="2199"/>
        <v>0</v>
      </c>
      <c r="EO577" s="375">
        <f t="shared" si="2200"/>
        <v>0</v>
      </c>
      <c r="EP577" s="375">
        <f t="shared" si="2201"/>
        <v>1</v>
      </c>
      <c r="EQ577" s="375">
        <f t="shared" si="2202"/>
        <v>0</v>
      </c>
      <c r="ER577" s="375">
        <f t="shared" si="2203"/>
        <v>0</v>
      </c>
      <c r="ES577" s="375">
        <f t="shared" si="2204"/>
        <v>1</v>
      </c>
      <c r="ET577" s="375">
        <f t="shared" si="2205"/>
        <v>0</v>
      </c>
      <c r="EU577" s="375">
        <f t="shared" si="2206"/>
        <v>0</v>
      </c>
      <c r="EV577" s="375">
        <f t="shared" si="2207"/>
        <v>1</v>
      </c>
      <c r="EW577" s="375">
        <f t="shared" si="2208"/>
        <v>0</v>
      </c>
      <c r="EX577" s="375">
        <f t="shared" si="2209"/>
        <v>0</v>
      </c>
      <c r="EY577" s="375">
        <f t="shared" si="2210"/>
        <v>1</v>
      </c>
      <c r="EZ577" s="375">
        <f t="shared" si="2211"/>
        <v>0</v>
      </c>
      <c r="FA577" s="375">
        <f t="shared" si="2212"/>
        <v>0</v>
      </c>
      <c r="FB577" s="375">
        <f t="shared" si="2213"/>
        <v>1</v>
      </c>
      <c r="FC577" s="375">
        <f t="shared" si="2214"/>
        <v>0</v>
      </c>
      <c r="FD577" s="375">
        <f t="shared" si="2215"/>
        <v>0</v>
      </c>
      <c r="FE577" s="376"/>
      <c r="FF577" s="372"/>
      <c r="FG577" s="372"/>
      <c r="FH577" s="372"/>
      <c r="FI577" s="372"/>
      <c r="FJ577" s="372"/>
      <c r="FK577" s="372"/>
      <c r="FL577" s="372"/>
      <c r="FM577" s="372"/>
      <c r="FN577" s="372"/>
      <c r="FO577" s="372"/>
      <c r="FP577" s="372"/>
      <c r="FQ577" s="372"/>
      <c r="FR577" s="372"/>
      <c r="FS577" s="372"/>
      <c r="FT577" s="372"/>
      <c r="FU577" s="372"/>
      <c r="FV577" s="372"/>
      <c r="FW577" s="372"/>
      <c r="FX577" s="372"/>
      <c r="FY577" s="372"/>
      <c r="FZ577" s="372"/>
      <c r="GA577" s="372"/>
      <c r="GB577" s="372"/>
      <c r="GC577" s="372"/>
      <c r="GD577" s="372"/>
      <c r="GE577" s="372"/>
      <c r="GF577" s="372"/>
      <c r="GG577" s="372"/>
      <c r="GH577" s="372"/>
      <c r="GI577" s="372"/>
      <c r="GJ577" s="372"/>
      <c r="GK577" s="372"/>
      <c r="GL577" s="372"/>
      <c r="GM577" s="372"/>
      <c r="GN577" s="372"/>
      <c r="GO577" s="372"/>
      <c r="GP577" s="372"/>
      <c r="GQ577" s="372"/>
      <c r="GR577" s="372"/>
      <c r="GS577" s="372"/>
      <c r="GT577" s="372"/>
      <c r="GU577" s="372"/>
      <c r="GV577" s="372"/>
      <c r="GW577" s="372"/>
      <c r="GX577" s="372"/>
      <c r="GY577" s="372"/>
      <c r="GZ577" s="372"/>
      <c r="HA577" s="372"/>
      <c r="HB577" s="372"/>
      <c r="HC577" s="372"/>
    </row>
    <row r="578" spans="1:211" s="373" customFormat="1" ht="15" customHeight="1" x14ac:dyDescent="0.2">
      <c r="A578" s="366">
        <f>SWDATA!O563</f>
        <v>0</v>
      </c>
      <c r="B578" s="366">
        <f>SWDATA!M563</f>
        <v>0</v>
      </c>
      <c r="C578" s="351">
        <f>IF(AND(SWDATA!M563=1,SWDATA!Q563="promotions"),SWDATA!P563,0)</f>
        <v>0</v>
      </c>
      <c r="D578" s="367">
        <f>ROW(SWDATA!M563)</f>
        <v>563</v>
      </c>
      <c r="E578" s="368">
        <f t="shared" si="2145"/>
        <v>0</v>
      </c>
      <c r="F578" s="369">
        <f t="shared" si="2217"/>
        <v>1</v>
      </c>
      <c r="G578" s="366" t="str">
        <f t="shared" si="2218"/>
        <v/>
      </c>
      <c r="H578" s="370"/>
      <c r="J578" s="238">
        <f t="shared" si="2219"/>
        <v>0</v>
      </c>
      <c r="K578" s="239" t="str">
        <f t="shared" si="2220"/>
        <v/>
      </c>
      <c r="L578" s="342"/>
      <c r="M578" s="345"/>
      <c r="N578" s="340" t="str">
        <f>IF(LEN(SWDATA!F563)=0,"",N577)</f>
        <v/>
      </c>
      <c r="O578" s="296" t="str">
        <f>IF(LEN(SWDATA!G563)=0,"",O577)</f>
        <v/>
      </c>
      <c r="P578" s="297" t="str">
        <f>IF(LEN(SWDATA!C563)=0,"",SWDATA!C563)</f>
        <v/>
      </c>
      <c r="Q578" s="312" t="str">
        <f t="shared" si="2221"/>
        <v/>
      </c>
      <c r="R578" s="223" t="s">
        <v>261</v>
      </c>
      <c r="S578" s="224"/>
      <c r="T578" s="224"/>
      <c r="U578" s="264" t="s">
        <v>596</v>
      </c>
      <c r="V578" s="205" t="s">
        <v>221</v>
      </c>
      <c r="W578" s="266">
        <f>IF(OR(Is_Loading,LEN($A578)=0),"",SWDATA!P563)</f>
        <v>0</v>
      </c>
      <c r="X578" s="267">
        <f>IF(OR(Is_Loading,LEN($A578)=0),"",SWDATA!Q563)</f>
        <v>0</v>
      </c>
      <c r="Y578" s="267">
        <f>IF(OR(Is_Loading,LEN($A578)=0),"",SWDATA!R563)</f>
        <v>0</v>
      </c>
      <c r="Z578" s="266" t="str">
        <f t="shared" si="2216"/>
        <v/>
      </c>
      <c r="AA578" s="266">
        <f>IF(OR(Is_Loading,LEN($A578)=0),"",SWDATA!T563)</f>
        <v>0</v>
      </c>
      <c r="AB578" s="267">
        <f>IF(OR(Is_Loading,LEN($A578)=0),"",SWDATA!U563)</f>
        <v>0</v>
      </c>
      <c r="AC578" s="267">
        <f>IF(OR(Is_Loading,LEN($A578)=0),"",SWDATA!V563)</f>
        <v>0</v>
      </c>
      <c r="AD578" s="266" t="str">
        <f t="shared" si="2222"/>
        <v/>
      </c>
      <c r="AE578" s="266">
        <f>IF(OR(Is_Loading,LEN($A578)=0),"",SWDATA!X563)</f>
        <v>0</v>
      </c>
      <c r="AF578" s="267">
        <f>IF(OR(Is_Loading,LEN($A578)=0),"",SWDATA!Y563)</f>
        <v>0</v>
      </c>
      <c r="AG578" s="267">
        <f>IF(OR(Is_Loading,LEN($A578)=0),"",SWDATA!Z563)</f>
        <v>0</v>
      </c>
      <c r="AH578" s="266" t="str">
        <f t="shared" si="2223"/>
        <v/>
      </c>
      <c r="AI578" s="266">
        <f>IF(OR(Is_Loading,LEN($A578)=0),"",SWDATA!AB563)</f>
        <v>0</v>
      </c>
      <c r="AJ578" s="267">
        <f>IF(OR(Is_Loading,LEN($A578)=0),"",SWDATA!AC563)</f>
        <v>0</v>
      </c>
      <c r="AK578" s="267">
        <f>IF(OR(Is_Loading,LEN($A578)=0),"",SWDATA!AD563)</f>
        <v>0</v>
      </c>
      <c r="AL578" s="266" t="str">
        <f t="shared" si="2224"/>
        <v/>
      </c>
      <c r="AM578" s="266">
        <f>IF(OR(Is_Loading,LEN($A578)=0),"",SWDATA!AF563)</f>
        <v>0</v>
      </c>
      <c r="AN578" s="267">
        <f>IF(OR(Is_Loading,LEN($A578)=0),"",SWDATA!AG563)</f>
        <v>0</v>
      </c>
      <c r="AO578" s="323">
        <f>IF(OR(Is_Loading,LEN($A578)=0),"",SWDATA!AH563)</f>
        <v>0</v>
      </c>
      <c r="AP578" s="320" t="str">
        <f t="shared" si="2225"/>
        <v/>
      </c>
      <c r="AQ578" s="266">
        <f>IF(OR(Is_Loading,LEN($A578)=0),"",SWDATA!AJ563)</f>
        <v>0</v>
      </c>
      <c r="AR578" s="267">
        <f>IF(OR(Is_Loading,LEN($A578)=0),"",SWDATA!AK563)</f>
        <v>0</v>
      </c>
      <c r="AS578" s="267">
        <f>IF(OR(Is_Loading,LEN($A578)=0),"",SWDATA!AL563)</f>
        <v>0</v>
      </c>
      <c r="AT578" s="266" t="str">
        <f t="shared" si="2226"/>
        <v/>
      </c>
      <c r="AU578" s="266">
        <f>IF(OR(Is_Loading,LEN($A578)=0),"",SWDATA!AN563)</f>
        <v>0</v>
      </c>
      <c r="AV578" s="267">
        <f>IF(OR(Is_Loading,LEN($A578)=0),"",SWDATA!AO563)</f>
        <v>0</v>
      </c>
      <c r="AW578" s="267">
        <f>IF(OR(Is_Loading,LEN($A578)=0),"",SWDATA!AP563)</f>
        <v>0</v>
      </c>
      <c r="AX578" s="266" t="str">
        <f t="shared" si="2227"/>
        <v/>
      </c>
      <c r="AY578" s="266">
        <f>IF(OR(Is_Loading,LEN($A578)=0),"",SWDATA!AR563)</f>
        <v>0</v>
      </c>
      <c r="AZ578" s="267">
        <f>IF(OR(Is_Loading,LEN($A578)=0),"",SWDATA!AS563)</f>
        <v>0</v>
      </c>
      <c r="BA578" s="267">
        <f>IF(OR(Is_Loading,LEN($A578)=0),"",SWDATA!AT563)</f>
        <v>0</v>
      </c>
      <c r="BB578" s="266" t="str">
        <f t="shared" si="2228"/>
        <v/>
      </c>
      <c r="BC578" s="266">
        <f>IF(OR(Is_Loading,LEN($A578)=0),"",SWDATA!AV563)</f>
        <v>0</v>
      </c>
      <c r="BD578" s="267">
        <f>IF(OR(Is_Loading,LEN($A578)=0),"",SWDATA!AW563)</f>
        <v>0</v>
      </c>
      <c r="BE578" s="323">
        <f>IF(OR(Is_Loading,LEN($A578)=0),"",SWDATA!AX563)</f>
        <v>0</v>
      </c>
      <c r="BF578" s="320" t="str">
        <f t="shared" si="2229"/>
        <v/>
      </c>
      <c r="BG578" s="11"/>
      <c r="BH578" s="11"/>
      <c r="BI578" s="11"/>
      <c r="BJ578" s="11"/>
      <c r="BK578" s="11"/>
      <c r="BL578" s="11"/>
      <c r="BM578" s="11"/>
      <c r="BN578" s="11"/>
      <c r="BO578" s="11"/>
      <c r="BP578" s="11"/>
      <c r="BQ578" s="11"/>
      <c r="BR578" s="11"/>
      <c r="BS578" s="11"/>
      <c r="BT578" s="11"/>
      <c r="BU578" s="11"/>
      <c r="BV578" s="11"/>
      <c r="BW578" s="11"/>
      <c r="BX578" s="11"/>
      <c r="BY578" s="11"/>
      <c r="BZ578" s="11"/>
      <c r="CA578" s="11"/>
      <c r="CB578" s="11"/>
      <c r="CC578" s="11"/>
      <c r="CD578" s="11"/>
      <c r="CE578" s="11"/>
      <c r="CF578" s="11"/>
      <c r="CG578" s="11"/>
      <c r="CH578" s="11"/>
      <c r="CI578" s="11"/>
      <c r="CJ578" s="11"/>
      <c r="CK578" s="11"/>
      <c r="CL578" s="11"/>
      <c r="CM578" s="11"/>
      <c r="CN578" s="351"/>
      <c r="CO578" s="351"/>
      <c r="CP578" s="351"/>
      <c r="CQ578" s="351"/>
      <c r="CR578" s="351"/>
      <c r="CS578" s="351"/>
      <c r="CT578" s="351"/>
      <c r="CU578" s="351"/>
      <c r="CV578" s="351"/>
      <c r="CW578" s="351"/>
      <c r="CX578" s="351"/>
      <c r="CY578" s="351"/>
      <c r="CZ578" s="351"/>
      <c r="DA578" s="351"/>
      <c r="DB578" s="351"/>
      <c r="DC578" s="351"/>
      <c r="DD578" s="351"/>
      <c r="DE578" s="351"/>
      <c r="DF578" s="351"/>
      <c r="DG578" s="351"/>
      <c r="DH578" s="351"/>
      <c r="DI578" s="351"/>
      <c r="DJ578" s="351"/>
      <c r="DK578" s="351"/>
      <c r="DL578" s="351"/>
      <c r="DM578" s="351"/>
      <c r="DN578" s="351"/>
      <c r="DS578" s="372"/>
      <c r="DT578" s="374"/>
      <c r="DU578" s="375"/>
      <c r="DV578" s="375"/>
      <c r="DW578" s="375"/>
      <c r="DX578" s="375">
        <v>1</v>
      </c>
      <c r="DY578" s="375">
        <f t="shared" si="2184"/>
        <v>0</v>
      </c>
      <c r="DZ578" s="375">
        <f t="shared" si="2185"/>
        <v>0</v>
      </c>
      <c r="EA578" s="375">
        <f t="shared" si="2186"/>
        <v>1</v>
      </c>
      <c r="EB578" s="375">
        <f t="shared" si="2187"/>
        <v>0</v>
      </c>
      <c r="EC578" s="375">
        <f t="shared" si="2188"/>
        <v>0</v>
      </c>
      <c r="ED578" s="375">
        <f t="shared" si="2189"/>
        <v>1</v>
      </c>
      <c r="EE578" s="375">
        <f t="shared" si="2190"/>
        <v>0</v>
      </c>
      <c r="EF578" s="375">
        <f t="shared" si="2191"/>
        <v>0</v>
      </c>
      <c r="EG578" s="375">
        <f t="shared" si="2192"/>
        <v>1</v>
      </c>
      <c r="EH578" s="375">
        <f t="shared" si="2193"/>
        <v>0</v>
      </c>
      <c r="EI578" s="375">
        <f t="shared" si="2194"/>
        <v>0</v>
      </c>
      <c r="EJ578" s="375">
        <f t="shared" si="2195"/>
        <v>1</v>
      </c>
      <c r="EK578" s="375">
        <f t="shared" si="2196"/>
        <v>0</v>
      </c>
      <c r="EL578" s="375">
        <f t="shared" si="2197"/>
        <v>0</v>
      </c>
      <c r="EM578" s="375">
        <f t="shared" si="2198"/>
        <v>1</v>
      </c>
      <c r="EN578" s="375">
        <f t="shared" si="2199"/>
        <v>0</v>
      </c>
      <c r="EO578" s="375">
        <f t="shared" si="2200"/>
        <v>0</v>
      </c>
      <c r="EP578" s="375">
        <f t="shared" si="2201"/>
        <v>1</v>
      </c>
      <c r="EQ578" s="375">
        <f t="shared" si="2202"/>
        <v>0</v>
      </c>
      <c r="ER578" s="375">
        <f t="shared" si="2203"/>
        <v>0</v>
      </c>
      <c r="ES578" s="375">
        <f t="shared" si="2204"/>
        <v>1</v>
      </c>
      <c r="ET578" s="375">
        <f t="shared" si="2205"/>
        <v>0</v>
      </c>
      <c r="EU578" s="375">
        <f t="shared" si="2206"/>
        <v>0</v>
      </c>
      <c r="EV578" s="375">
        <f t="shared" si="2207"/>
        <v>1</v>
      </c>
      <c r="EW578" s="375">
        <f t="shared" si="2208"/>
        <v>0</v>
      </c>
      <c r="EX578" s="375">
        <f t="shared" si="2209"/>
        <v>0</v>
      </c>
      <c r="EY578" s="375">
        <f t="shared" si="2210"/>
        <v>1</v>
      </c>
      <c r="EZ578" s="375">
        <f t="shared" si="2211"/>
        <v>0</v>
      </c>
      <c r="FA578" s="375">
        <f t="shared" si="2212"/>
        <v>0</v>
      </c>
      <c r="FB578" s="375">
        <f t="shared" si="2213"/>
        <v>1</v>
      </c>
      <c r="FC578" s="375">
        <f t="shared" si="2214"/>
        <v>0</v>
      </c>
      <c r="FD578" s="375">
        <f t="shared" si="2215"/>
        <v>0</v>
      </c>
      <c r="FE578" s="376"/>
      <c r="FF578" s="372"/>
      <c r="FG578" s="372"/>
      <c r="FH578" s="372"/>
      <c r="FI578" s="372"/>
      <c r="FJ578" s="372"/>
      <c r="FK578" s="372"/>
      <c r="FL578" s="372"/>
      <c r="FM578" s="372"/>
      <c r="FN578" s="372"/>
      <c r="FO578" s="372"/>
      <c r="FP578" s="372"/>
      <c r="FQ578" s="372"/>
      <c r="FR578" s="372"/>
      <c r="FS578" s="372"/>
      <c r="FT578" s="372"/>
      <c r="FU578" s="372"/>
      <c r="FV578" s="372"/>
      <c r="FW578" s="372"/>
      <c r="FX578" s="372"/>
      <c r="FY578" s="372"/>
      <c r="FZ578" s="372"/>
      <c r="GA578" s="372"/>
      <c r="GB578" s="372"/>
      <c r="GC578" s="372"/>
      <c r="GD578" s="372"/>
      <c r="GE578" s="372"/>
      <c r="GF578" s="372"/>
      <c r="GG578" s="372"/>
      <c r="GH578" s="372"/>
      <c r="GI578" s="372"/>
      <c r="GJ578" s="372"/>
      <c r="GK578" s="372"/>
      <c r="GL578" s="372"/>
      <c r="GM578" s="372"/>
      <c r="GN578" s="372"/>
      <c r="GO578" s="372"/>
      <c r="GP578" s="372"/>
      <c r="GQ578" s="372"/>
      <c r="GR578" s="372"/>
      <c r="GS578" s="372"/>
      <c r="GT578" s="372"/>
      <c r="GU578" s="372"/>
      <c r="GV578" s="372"/>
      <c r="GW578" s="372"/>
      <c r="GX578" s="372"/>
      <c r="GY578" s="372"/>
      <c r="GZ578" s="372"/>
      <c r="HA578" s="372"/>
      <c r="HB578" s="372"/>
      <c r="HC578" s="372"/>
    </row>
    <row r="579" spans="1:211" s="373" customFormat="1" ht="15" customHeight="1" x14ac:dyDescent="0.2">
      <c r="A579" s="366">
        <f>SWDATA!O564</f>
        <v>0</v>
      </c>
      <c r="B579" s="366">
        <f>SWDATA!M564</f>
        <v>0</v>
      </c>
      <c r="C579" s="351">
        <f>IF(AND(SWDATA!M564=1,SWDATA!Q564="promotions"),SWDATA!P564,0)</f>
        <v>0</v>
      </c>
      <c r="D579" s="367">
        <f>ROW(SWDATA!M564)</f>
        <v>564</v>
      </c>
      <c r="E579" s="368">
        <f ca="1">IF(AND(B579=1,UPPER(HLOOKUP(D579+14,'Metrics &amp; Attributes View'!$13:$31,19,0))&lt;&gt;"SBOM"),1,0)</f>
        <v>0</v>
      </c>
      <c r="F579" s="369">
        <f t="shared" si="2217"/>
        <v>1</v>
      </c>
      <c r="G579" s="366" t="str">
        <f t="shared" si="2218"/>
        <v/>
      </c>
      <c r="H579" s="370"/>
      <c r="J579" s="238">
        <f t="shared" si="2219"/>
        <v>0</v>
      </c>
      <c r="K579" s="239" t="str">
        <f t="shared" si="2220"/>
        <v/>
      </c>
      <c r="L579" s="342"/>
      <c r="M579" s="345"/>
      <c r="N579" s="340" t="str">
        <f>IF(LEN(SWDATA!F564)=0,"",N578)</f>
        <v/>
      </c>
      <c r="O579" s="296" t="str">
        <f>IF(LEN(SWDATA!G564)=0,"",O578)</f>
        <v/>
      </c>
      <c r="P579" s="297" t="str">
        <f>IF(LEN(SWDATA!C564)=0,"",SWDATA!C564)</f>
        <v/>
      </c>
      <c r="Q579" s="312" t="str">
        <f t="shared" si="2221"/>
        <v/>
      </c>
      <c r="R579" s="223" t="s">
        <v>262</v>
      </c>
      <c r="S579" s="224"/>
      <c r="T579" s="224"/>
      <c r="U579" s="264" t="s">
        <v>623</v>
      </c>
      <c r="V579" s="205" t="s">
        <v>221</v>
      </c>
      <c r="W579" s="266">
        <f>IF(OR(Is_Loading,LEN($A579)=0),"",SWDATA!P564)</f>
        <v>0</v>
      </c>
      <c r="X579" s="267">
        <f>IF(OR(Is_Loading,LEN($A579)=0),"",SWDATA!Q564)</f>
        <v>0</v>
      </c>
      <c r="Y579" s="267">
        <f>IF(OR(Is_Loading,LEN($A579)=0),"",SWDATA!R564)</f>
        <v>0</v>
      </c>
      <c r="Z579" s="266" t="str">
        <f t="shared" si="2216"/>
        <v/>
      </c>
      <c r="AA579" s="266">
        <f>IF(OR(Is_Loading,LEN($A579)=0),"",SWDATA!T564)</f>
        <v>0</v>
      </c>
      <c r="AB579" s="267">
        <f>IF(OR(Is_Loading,LEN($A579)=0),"",SWDATA!U564)</f>
        <v>0</v>
      </c>
      <c r="AC579" s="267">
        <f>IF(OR(Is_Loading,LEN($A579)=0),"",SWDATA!V564)</f>
        <v>0</v>
      </c>
      <c r="AD579" s="266" t="str">
        <f t="shared" si="2222"/>
        <v/>
      </c>
      <c r="AE579" s="266">
        <f>IF(OR(Is_Loading,LEN($A579)=0),"",SWDATA!X564)</f>
        <v>0</v>
      </c>
      <c r="AF579" s="267">
        <f>IF(OR(Is_Loading,LEN($A579)=0),"",SWDATA!Y564)</f>
        <v>0</v>
      </c>
      <c r="AG579" s="267">
        <f>IF(OR(Is_Loading,LEN($A579)=0),"",SWDATA!Z564)</f>
        <v>0</v>
      </c>
      <c r="AH579" s="266" t="str">
        <f t="shared" si="2223"/>
        <v/>
      </c>
      <c r="AI579" s="266">
        <f>IF(OR(Is_Loading,LEN($A579)=0),"",SWDATA!AB564)</f>
        <v>0</v>
      </c>
      <c r="AJ579" s="267">
        <f>IF(OR(Is_Loading,LEN($A579)=0),"",SWDATA!AC564)</f>
        <v>0</v>
      </c>
      <c r="AK579" s="267">
        <f>IF(OR(Is_Loading,LEN($A579)=0),"",SWDATA!AD564)</f>
        <v>0</v>
      </c>
      <c r="AL579" s="266" t="str">
        <f t="shared" si="2224"/>
        <v/>
      </c>
      <c r="AM579" s="266">
        <f>IF(OR(Is_Loading,LEN($A579)=0),"",SWDATA!AF564)</f>
        <v>0</v>
      </c>
      <c r="AN579" s="267">
        <f>IF(OR(Is_Loading,LEN($A579)=0),"",SWDATA!AG564)</f>
        <v>0</v>
      </c>
      <c r="AO579" s="323">
        <f>IF(OR(Is_Loading,LEN($A579)=0),"",SWDATA!AH564)</f>
        <v>0</v>
      </c>
      <c r="AP579" s="320" t="str">
        <f t="shared" si="2225"/>
        <v/>
      </c>
      <c r="AQ579" s="266">
        <f>IF(OR(Is_Loading,LEN($A579)=0),"",SWDATA!AJ564)</f>
        <v>0</v>
      </c>
      <c r="AR579" s="267">
        <f>IF(OR(Is_Loading,LEN($A579)=0),"",SWDATA!AK564)</f>
        <v>0</v>
      </c>
      <c r="AS579" s="267">
        <f>IF(OR(Is_Loading,LEN($A579)=0),"",SWDATA!AL564)</f>
        <v>0</v>
      </c>
      <c r="AT579" s="266" t="str">
        <f t="shared" si="2226"/>
        <v/>
      </c>
      <c r="AU579" s="266">
        <f>IF(OR(Is_Loading,LEN($A579)=0),"",SWDATA!AN564)</f>
        <v>0</v>
      </c>
      <c r="AV579" s="267">
        <f>IF(OR(Is_Loading,LEN($A579)=0),"",SWDATA!AO564)</f>
        <v>0</v>
      </c>
      <c r="AW579" s="267">
        <f>IF(OR(Is_Loading,LEN($A579)=0),"",SWDATA!AP564)</f>
        <v>0</v>
      </c>
      <c r="AX579" s="266" t="str">
        <f t="shared" si="2227"/>
        <v/>
      </c>
      <c r="AY579" s="266">
        <f>IF(OR(Is_Loading,LEN($A579)=0),"",SWDATA!AR564)</f>
        <v>0</v>
      </c>
      <c r="AZ579" s="267">
        <f>IF(OR(Is_Loading,LEN($A579)=0),"",SWDATA!AS564)</f>
        <v>0</v>
      </c>
      <c r="BA579" s="267">
        <f>IF(OR(Is_Loading,LEN($A579)=0),"",SWDATA!AT564)</f>
        <v>0</v>
      </c>
      <c r="BB579" s="266" t="str">
        <f t="shared" si="2228"/>
        <v/>
      </c>
      <c r="BC579" s="266">
        <f>IF(OR(Is_Loading,LEN($A579)=0),"",SWDATA!AV564)</f>
        <v>0</v>
      </c>
      <c r="BD579" s="267">
        <f>IF(OR(Is_Loading,LEN($A579)=0),"",SWDATA!AW564)</f>
        <v>0</v>
      </c>
      <c r="BE579" s="323">
        <f>IF(OR(Is_Loading,LEN($A579)=0),"",SWDATA!AX564)</f>
        <v>0</v>
      </c>
      <c r="BF579" s="320" t="str">
        <f t="shared" si="2229"/>
        <v/>
      </c>
      <c r="BG579" s="11"/>
      <c r="BH579" s="11"/>
      <c r="BI579" s="11"/>
      <c r="BJ579" s="11"/>
      <c r="BK579" s="11"/>
      <c r="BL579" s="11"/>
      <c r="BM579" s="11"/>
      <c r="BN579" s="11"/>
      <c r="BO579" s="11"/>
      <c r="BP579" s="11"/>
      <c r="BQ579" s="11"/>
      <c r="BR579" s="11"/>
      <c r="BS579" s="11"/>
      <c r="BT579" s="11"/>
      <c r="BU579" s="11"/>
      <c r="BV579" s="11"/>
      <c r="BW579" s="11"/>
      <c r="BX579" s="11"/>
      <c r="BY579" s="11"/>
      <c r="BZ579" s="11"/>
      <c r="CA579" s="11"/>
      <c r="CB579" s="11"/>
      <c r="CC579" s="11"/>
      <c r="CD579" s="11"/>
      <c r="CE579" s="11"/>
      <c r="CF579" s="11"/>
      <c r="CG579" s="11"/>
      <c r="CH579" s="11"/>
      <c r="CI579" s="11"/>
      <c r="CJ579" s="11"/>
      <c r="CK579" s="11"/>
      <c r="CL579" s="11"/>
      <c r="CM579" s="11"/>
      <c r="CN579" s="351"/>
      <c r="CO579" s="351"/>
      <c r="CP579" s="351"/>
      <c r="CQ579" s="351"/>
      <c r="CR579" s="351"/>
      <c r="CS579" s="351"/>
      <c r="CT579" s="351"/>
      <c r="CU579" s="351"/>
      <c r="CV579" s="351"/>
      <c r="CW579" s="351"/>
      <c r="CX579" s="351"/>
      <c r="CY579" s="351"/>
      <c r="CZ579" s="351"/>
      <c r="DA579" s="351"/>
      <c r="DB579" s="351"/>
      <c r="DC579" s="351"/>
      <c r="DD579" s="351"/>
      <c r="DE579" s="351"/>
      <c r="DF579" s="351"/>
      <c r="DG579" s="351"/>
      <c r="DH579" s="351"/>
      <c r="DI579" s="351"/>
      <c r="DJ579" s="351"/>
      <c r="DK579" s="351"/>
      <c r="DL579" s="351"/>
      <c r="DM579" s="351"/>
      <c r="DN579" s="351"/>
      <c r="DS579" s="372"/>
      <c r="DT579" s="374"/>
      <c r="DU579" s="375"/>
      <c r="DV579" s="375"/>
      <c r="DW579" s="375"/>
      <c r="DX579" s="375">
        <v>1</v>
      </c>
      <c r="DY579" s="375">
        <f t="shared" si="2184"/>
        <v>0</v>
      </c>
      <c r="DZ579" s="375">
        <f t="shared" si="2185"/>
        <v>0</v>
      </c>
      <c r="EA579" s="375">
        <f t="shared" si="2186"/>
        <v>1</v>
      </c>
      <c r="EB579" s="375">
        <f t="shared" si="2187"/>
        <v>0</v>
      </c>
      <c r="EC579" s="375">
        <f t="shared" si="2188"/>
        <v>0</v>
      </c>
      <c r="ED579" s="375">
        <f t="shared" si="2189"/>
        <v>1</v>
      </c>
      <c r="EE579" s="375">
        <f t="shared" si="2190"/>
        <v>0</v>
      </c>
      <c r="EF579" s="375">
        <f t="shared" si="2191"/>
        <v>0</v>
      </c>
      <c r="EG579" s="375">
        <f t="shared" si="2192"/>
        <v>1</v>
      </c>
      <c r="EH579" s="375">
        <f t="shared" si="2193"/>
        <v>0</v>
      </c>
      <c r="EI579" s="375">
        <f t="shared" si="2194"/>
        <v>0</v>
      </c>
      <c r="EJ579" s="375">
        <f t="shared" si="2195"/>
        <v>1</v>
      </c>
      <c r="EK579" s="375">
        <f t="shared" si="2196"/>
        <v>0</v>
      </c>
      <c r="EL579" s="375">
        <f t="shared" si="2197"/>
        <v>0</v>
      </c>
      <c r="EM579" s="375">
        <f t="shared" si="2198"/>
        <v>1</v>
      </c>
      <c r="EN579" s="375">
        <f t="shared" si="2199"/>
        <v>0</v>
      </c>
      <c r="EO579" s="375">
        <f t="shared" si="2200"/>
        <v>0</v>
      </c>
      <c r="EP579" s="375">
        <f t="shared" si="2201"/>
        <v>1</v>
      </c>
      <c r="EQ579" s="375">
        <f t="shared" si="2202"/>
        <v>0</v>
      </c>
      <c r="ER579" s="375">
        <f t="shared" si="2203"/>
        <v>0</v>
      </c>
      <c r="ES579" s="375">
        <f t="shared" si="2204"/>
        <v>1</v>
      </c>
      <c r="ET579" s="375">
        <f t="shared" si="2205"/>
        <v>0</v>
      </c>
      <c r="EU579" s="375">
        <f t="shared" si="2206"/>
        <v>0</v>
      </c>
      <c r="EV579" s="375">
        <f t="shared" si="2207"/>
        <v>1</v>
      </c>
      <c r="EW579" s="375">
        <f t="shared" si="2208"/>
        <v>0</v>
      </c>
      <c r="EX579" s="375">
        <f t="shared" si="2209"/>
        <v>0</v>
      </c>
      <c r="EY579" s="375">
        <f t="shared" si="2210"/>
        <v>1</v>
      </c>
      <c r="EZ579" s="375">
        <f t="shared" si="2211"/>
        <v>0</v>
      </c>
      <c r="FA579" s="375">
        <f t="shared" si="2212"/>
        <v>0</v>
      </c>
      <c r="FB579" s="375">
        <f t="shared" si="2213"/>
        <v>1</v>
      </c>
      <c r="FC579" s="375">
        <f t="shared" si="2214"/>
        <v>0</v>
      </c>
      <c r="FD579" s="375">
        <f t="shared" si="2215"/>
        <v>0</v>
      </c>
      <c r="FE579" s="376"/>
      <c r="FF579" s="372"/>
      <c r="FG579" s="372"/>
      <c r="FH579" s="372"/>
      <c r="FI579" s="372"/>
      <c r="FJ579" s="372"/>
      <c r="FK579" s="372"/>
      <c r="FL579" s="372"/>
      <c r="FM579" s="372"/>
      <c r="FN579" s="372"/>
      <c r="FO579" s="372"/>
      <c r="FP579" s="372"/>
      <c r="FQ579" s="372"/>
      <c r="FR579" s="372"/>
      <c r="FS579" s="372"/>
      <c r="FT579" s="372"/>
      <c r="FU579" s="372"/>
      <c r="FV579" s="372"/>
      <c r="FW579" s="372"/>
      <c r="FX579" s="372"/>
      <c r="FY579" s="372"/>
      <c r="FZ579" s="372"/>
      <c r="GA579" s="372"/>
      <c r="GB579" s="372"/>
      <c r="GC579" s="372"/>
      <c r="GD579" s="372"/>
      <c r="GE579" s="372"/>
      <c r="GF579" s="372"/>
      <c r="GG579" s="372"/>
      <c r="GH579" s="372"/>
      <c r="GI579" s="372"/>
      <c r="GJ579" s="372"/>
      <c r="GK579" s="372"/>
      <c r="GL579" s="372"/>
      <c r="GM579" s="372"/>
      <c r="GN579" s="372"/>
      <c r="GO579" s="372"/>
      <c r="GP579" s="372"/>
      <c r="GQ579" s="372"/>
      <c r="GR579" s="372"/>
      <c r="GS579" s="372"/>
      <c r="GT579" s="372"/>
      <c r="GU579" s="372"/>
      <c r="GV579" s="372"/>
      <c r="GW579" s="372"/>
      <c r="GX579" s="372"/>
      <c r="GY579" s="372"/>
      <c r="GZ579" s="372"/>
      <c r="HA579" s="372"/>
      <c r="HB579" s="372"/>
      <c r="HC579" s="372"/>
    </row>
    <row r="580" spans="1:211" s="373" customFormat="1" ht="15" customHeight="1" x14ac:dyDescent="0.2">
      <c r="A580" s="366">
        <f>SWDATA!O565</f>
        <v>0</v>
      </c>
      <c r="B580" s="366">
        <f>SWDATA!M565</f>
        <v>0</v>
      </c>
      <c r="C580" s="351">
        <f>IF(AND(SWDATA!M565=1,SWDATA!Q565="promotions"),SWDATA!P565,0)</f>
        <v>0</v>
      </c>
      <c r="D580" s="367">
        <f>ROW(SWDATA!M565)</f>
        <v>565</v>
      </c>
      <c r="E580" s="368">
        <f t="shared" ref="E580" si="2231">B580</f>
        <v>0</v>
      </c>
      <c r="F580" s="369">
        <f t="shared" si="2217"/>
        <v>1</v>
      </c>
      <c r="G580" s="366" t="str">
        <f t="shared" si="2218"/>
        <v/>
      </c>
      <c r="H580" s="370"/>
      <c r="J580" s="238">
        <f t="shared" si="2219"/>
        <v>0</v>
      </c>
      <c r="K580" s="239" t="str">
        <f t="shared" si="2220"/>
        <v/>
      </c>
      <c r="L580" s="342"/>
      <c r="M580" s="345"/>
      <c r="N580" s="340" t="str">
        <f>IF(LEN(SWDATA!F565)=0,"",N579)</f>
        <v/>
      </c>
      <c r="O580" s="296" t="str">
        <f>IF(LEN(SWDATA!G565)=0,"",O579)</f>
        <v/>
      </c>
      <c r="P580" s="297" t="str">
        <f>IF(LEN(SWDATA!C565)=0,"",SWDATA!C565)</f>
        <v/>
      </c>
      <c r="Q580" s="312" t="str">
        <f t="shared" si="2221"/>
        <v/>
      </c>
      <c r="R580" s="223" t="s">
        <v>261</v>
      </c>
      <c r="S580" s="224"/>
      <c r="T580" s="224"/>
      <c r="U580" s="264" t="s">
        <v>624</v>
      </c>
      <c r="V580" s="205" t="s">
        <v>221</v>
      </c>
      <c r="W580" s="266">
        <f>IF(OR(Is_Loading,LEN($A580)=0),"",SWDATA!P565)</f>
        <v>0</v>
      </c>
      <c r="X580" s="267">
        <f>IF(OR(Is_Loading,LEN($A580)=0),"",SWDATA!Q565)</f>
        <v>0</v>
      </c>
      <c r="Y580" s="267">
        <f>IF(OR(Is_Loading,LEN($A580)=0),"",SWDATA!R565)</f>
        <v>0</v>
      </c>
      <c r="Z580" s="266" t="str">
        <f t="shared" si="2216"/>
        <v/>
      </c>
      <c r="AA580" s="266">
        <f>IF(OR(Is_Loading,LEN($A580)=0),"",SWDATA!T565)</f>
        <v>0</v>
      </c>
      <c r="AB580" s="267">
        <f>IF(OR(Is_Loading,LEN($A580)=0),"",SWDATA!U565)</f>
        <v>0</v>
      </c>
      <c r="AC580" s="267">
        <f>IF(OR(Is_Loading,LEN($A580)=0),"",SWDATA!V565)</f>
        <v>0</v>
      </c>
      <c r="AD580" s="266" t="str">
        <f t="shared" si="2222"/>
        <v/>
      </c>
      <c r="AE580" s="266">
        <f>IF(OR(Is_Loading,LEN($A580)=0),"",SWDATA!X565)</f>
        <v>0</v>
      </c>
      <c r="AF580" s="267">
        <f>IF(OR(Is_Loading,LEN($A580)=0),"",SWDATA!Y565)</f>
        <v>0</v>
      </c>
      <c r="AG580" s="267">
        <f>IF(OR(Is_Loading,LEN($A580)=0),"",SWDATA!Z565)</f>
        <v>0</v>
      </c>
      <c r="AH580" s="266" t="str">
        <f t="shared" si="2223"/>
        <v/>
      </c>
      <c r="AI580" s="266">
        <f>IF(OR(Is_Loading,LEN($A580)=0),"",SWDATA!AB565)</f>
        <v>0</v>
      </c>
      <c r="AJ580" s="267">
        <f>IF(OR(Is_Loading,LEN($A580)=0),"",SWDATA!AC565)</f>
        <v>0</v>
      </c>
      <c r="AK580" s="267">
        <f>IF(OR(Is_Loading,LEN($A580)=0),"",SWDATA!AD565)</f>
        <v>0</v>
      </c>
      <c r="AL580" s="266" t="str">
        <f t="shared" si="2224"/>
        <v/>
      </c>
      <c r="AM580" s="266">
        <f>IF(OR(Is_Loading,LEN($A580)=0),"",SWDATA!AF565)</f>
        <v>0</v>
      </c>
      <c r="AN580" s="267">
        <f>IF(OR(Is_Loading,LEN($A580)=0),"",SWDATA!AG565)</f>
        <v>0</v>
      </c>
      <c r="AO580" s="323">
        <f>IF(OR(Is_Loading,LEN($A580)=0),"",SWDATA!AH565)</f>
        <v>0</v>
      </c>
      <c r="AP580" s="320" t="str">
        <f t="shared" si="2225"/>
        <v/>
      </c>
      <c r="AQ580" s="266">
        <f>IF(OR(Is_Loading,LEN($A580)=0),"",SWDATA!AJ565)</f>
        <v>0</v>
      </c>
      <c r="AR580" s="267">
        <f>IF(OR(Is_Loading,LEN($A580)=0),"",SWDATA!AK565)</f>
        <v>0</v>
      </c>
      <c r="AS580" s="267">
        <f>IF(OR(Is_Loading,LEN($A580)=0),"",SWDATA!AL565)</f>
        <v>0</v>
      </c>
      <c r="AT580" s="266" t="str">
        <f t="shared" si="2226"/>
        <v/>
      </c>
      <c r="AU580" s="266">
        <f>IF(OR(Is_Loading,LEN($A580)=0),"",SWDATA!AN565)</f>
        <v>0</v>
      </c>
      <c r="AV580" s="267">
        <f>IF(OR(Is_Loading,LEN($A580)=0),"",SWDATA!AO565)</f>
        <v>0</v>
      </c>
      <c r="AW580" s="267">
        <f>IF(OR(Is_Loading,LEN($A580)=0),"",SWDATA!AP565)</f>
        <v>0</v>
      </c>
      <c r="AX580" s="266" t="str">
        <f t="shared" si="2227"/>
        <v/>
      </c>
      <c r="AY580" s="266">
        <f>IF(OR(Is_Loading,LEN($A580)=0),"",SWDATA!AR565)</f>
        <v>0</v>
      </c>
      <c r="AZ580" s="267">
        <f>IF(OR(Is_Loading,LEN($A580)=0),"",SWDATA!AS565)</f>
        <v>0</v>
      </c>
      <c r="BA580" s="267">
        <f>IF(OR(Is_Loading,LEN($A580)=0),"",SWDATA!AT565)</f>
        <v>0</v>
      </c>
      <c r="BB580" s="266" t="str">
        <f t="shared" si="2228"/>
        <v/>
      </c>
      <c r="BC580" s="266">
        <f>IF(OR(Is_Loading,LEN($A580)=0),"",SWDATA!AV565)</f>
        <v>0</v>
      </c>
      <c r="BD580" s="267">
        <f>IF(OR(Is_Loading,LEN($A580)=0),"",SWDATA!AW565)</f>
        <v>0</v>
      </c>
      <c r="BE580" s="323">
        <f>IF(OR(Is_Loading,LEN($A580)=0),"",SWDATA!AX565)</f>
        <v>0</v>
      </c>
      <c r="BF580" s="320" t="str">
        <f t="shared" si="2229"/>
        <v/>
      </c>
      <c r="BG580" s="11"/>
      <c r="BH580" s="11"/>
      <c r="BI580" s="11"/>
      <c r="BJ580" s="11"/>
      <c r="BK580" s="11"/>
      <c r="BL580" s="11"/>
      <c r="BM580" s="11"/>
      <c r="BN580" s="11"/>
      <c r="BO580" s="11"/>
      <c r="BP580" s="11"/>
      <c r="BQ580" s="11"/>
      <c r="BR580" s="11"/>
      <c r="BS580" s="11"/>
      <c r="BT580" s="11"/>
      <c r="BU580" s="11"/>
      <c r="BV580" s="11"/>
      <c r="BW580" s="11"/>
      <c r="BX580" s="11"/>
      <c r="BY580" s="11"/>
      <c r="BZ580" s="11"/>
      <c r="CA580" s="11"/>
      <c r="CB580" s="11"/>
      <c r="CC580" s="11"/>
      <c r="CD580" s="11"/>
      <c r="CE580" s="11"/>
      <c r="CF580" s="11"/>
      <c r="CG580" s="11"/>
      <c r="CH580" s="11"/>
      <c r="CI580" s="11"/>
      <c r="CJ580" s="11"/>
      <c r="CK580" s="11"/>
      <c r="CL580" s="11"/>
      <c r="CM580" s="11"/>
      <c r="CN580" s="351"/>
      <c r="CO580" s="351"/>
      <c r="CP580" s="351"/>
      <c r="CQ580" s="351"/>
      <c r="CR580" s="351"/>
      <c r="CS580" s="351"/>
      <c r="CT580" s="351"/>
      <c r="CU580" s="351"/>
      <c r="CV580" s="351"/>
      <c r="CW580" s="351"/>
      <c r="CX580" s="351"/>
      <c r="CY580" s="351"/>
      <c r="CZ580" s="351"/>
      <c r="DA580" s="351"/>
      <c r="DB580" s="351"/>
      <c r="DC580" s="351"/>
      <c r="DD580" s="351"/>
      <c r="DE580" s="351"/>
      <c r="DF580" s="351"/>
      <c r="DG580" s="351"/>
      <c r="DH580" s="351"/>
      <c r="DI580" s="351"/>
      <c r="DJ580" s="351"/>
      <c r="DK580" s="351"/>
      <c r="DL580" s="351"/>
      <c r="DM580" s="351"/>
      <c r="DN580" s="351"/>
      <c r="DS580" s="372"/>
      <c r="DT580" s="374"/>
      <c r="DU580" s="375"/>
      <c r="DV580" s="375"/>
      <c r="DW580" s="375"/>
      <c r="DX580" s="375">
        <v>1</v>
      </c>
      <c r="DY580" s="375">
        <f t="shared" si="2184"/>
        <v>0</v>
      </c>
      <c r="DZ580" s="375">
        <f t="shared" si="2185"/>
        <v>0</v>
      </c>
      <c r="EA580" s="375">
        <f t="shared" si="2186"/>
        <v>1</v>
      </c>
      <c r="EB580" s="375">
        <f t="shared" si="2187"/>
        <v>0</v>
      </c>
      <c r="EC580" s="375">
        <f t="shared" si="2188"/>
        <v>0</v>
      </c>
      <c r="ED580" s="375">
        <f t="shared" si="2189"/>
        <v>1</v>
      </c>
      <c r="EE580" s="375">
        <f t="shared" si="2190"/>
        <v>0</v>
      </c>
      <c r="EF580" s="375">
        <f t="shared" si="2191"/>
        <v>0</v>
      </c>
      <c r="EG580" s="375">
        <f t="shared" si="2192"/>
        <v>1</v>
      </c>
      <c r="EH580" s="375">
        <f t="shared" si="2193"/>
        <v>0</v>
      </c>
      <c r="EI580" s="375">
        <f t="shared" si="2194"/>
        <v>0</v>
      </c>
      <c r="EJ580" s="375">
        <f t="shared" si="2195"/>
        <v>1</v>
      </c>
      <c r="EK580" s="375">
        <f t="shared" si="2196"/>
        <v>0</v>
      </c>
      <c r="EL580" s="375">
        <f t="shared" si="2197"/>
        <v>0</v>
      </c>
      <c r="EM580" s="375">
        <f t="shared" si="2198"/>
        <v>1</v>
      </c>
      <c r="EN580" s="375">
        <f t="shared" si="2199"/>
        <v>0</v>
      </c>
      <c r="EO580" s="375">
        <f t="shared" si="2200"/>
        <v>0</v>
      </c>
      <c r="EP580" s="375">
        <f t="shared" si="2201"/>
        <v>1</v>
      </c>
      <c r="EQ580" s="375">
        <f t="shared" si="2202"/>
        <v>0</v>
      </c>
      <c r="ER580" s="375">
        <f t="shared" si="2203"/>
        <v>0</v>
      </c>
      <c r="ES580" s="375">
        <f t="shared" si="2204"/>
        <v>1</v>
      </c>
      <c r="ET580" s="375">
        <f t="shared" si="2205"/>
        <v>0</v>
      </c>
      <c r="EU580" s="375">
        <f t="shared" si="2206"/>
        <v>0</v>
      </c>
      <c r="EV580" s="375">
        <f t="shared" si="2207"/>
        <v>1</v>
      </c>
      <c r="EW580" s="375">
        <f t="shared" si="2208"/>
        <v>0</v>
      </c>
      <c r="EX580" s="375">
        <f t="shared" si="2209"/>
        <v>0</v>
      </c>
      <c r="EY580" s="375">
        <f t="shared" si="2210"/>
        <v>1</v>
      </c>
      <c r="EZ580" s="375">
        <f t="shared" si="2211"/>
        <v>0</v>
      </c>
      <c r="FA580" s="375">
        <f t="shared" si="2212"/>
        <v>0</v>
      </c>
      <c r="FB580" s="375">
        <f t="shared" si="2213"/>
        <v>1</v>
      </c>
      <c r="FC580" s="375">
        <f t="shared" si="2214"/>
        <v>0</v>
      </c>
      <c r="FD580" s="375">
        <f t="shared" si="2215"/>
        <v>0</v>
      </c>
      <c r="FE580" s="376"/>
      <c r="FF580" s="372"/>
      <c r="FG580" s="372"/>
      <c r="FH580" s="372"/>
      <c r="FI580" s="372"/>
      <c r="FJ580" s="372"/>
      <c r="FK580" s="372"/>
      <c r="FL580" s="372"/>
      <c r="FM580" s="372"/>
      <c r="FN580" s="372"/>
      <c r="FO580" s="372"/>
      <c r="FP580" s="372"/>
      <c r="FQ580" s="372"/>
      <c r="FR580" s="372"/>
      <c r="FS580" s="372"/>
      <c r="FT580" s="372"/>
      <c r="FU580" s="372"/>
      <c r="FV580" s="372"/>
      <c r="FW580" s="372"/>
      <c r="FX580" s="372"/>
      <c r="FY580" s="372"/>
      <c r="FZ580" s="372"/>
      <c r="GA580" s="372"/>
      <c r="GB580" s="372"/>
      <c r="GC580" s="372"/>
      <c r="GD580" s="372"/>
      <c r="GE580" s="372"/>
      <c r="GF580" s="372"/>
      <c r="GG580" s="372"/>
      <c r="GH580" s="372"/>
      <c r="GI580" s="372"/>
      <c r="GJ580" s="372"/>
      <c r="GK580" s="372"/>
      <c r="GL580" s="372"/>
      <c r="GM580" s="372"/>
      <c r="GN580" s="372"/>
      <c r="GO580" s="372"/>
      <c r="GP580" s="372"/>
      <c r="GQ580" s="372"/>
      <c r="GR580" s="372"/>
      <c r="GS580" s="372"/>
      <c r="GT580" s="372"/>
      <c r="GU580" s="372"/>
      <c r="GV580" s="372"/>
      <c r="GW580" s="372"/>
      <c r="GX580" s="372"/>
      <c r="GY580" s="372"/>
      <c r="GZ580" s="372"/>
      <c r="HA580" s="372"/>
      <c r="HB580" s="372"/>
      <c r="HC580" s="372"/>
    </row>
    <row r="581" spans="1:211" s="373" customFormat="1" ht="15" customHeight="1" thickBot="1" x14ac:dyDescent="0.25">
      <c r="A581" s="366">
        <f>SWDATA!O566</f>
        <v>0</v>
      </c>
      <c r="B581" s="366">
        <f>SWDATA!M566</f>
        <v>0</v>
      </c>
      <c r="C581" s="351">
        <f>IF(AND(SWDATA!M566=1,SWDATA!Q566="promotions"),SWDATA!P566,0)</f>
        <v>0</v>
      </c>
      <c r="D581" s="367">
        <f>ROW(SWDATA!M566)</f>
        <v>566</v>
      </c>
      <c r="E581" s="368">
        <f ca="1">IF(AND(B581=1,UPPER(HLOOKUP(D581+12,'Metrics &amp; Attributes View'!$13:$31,19,0))&lt;&gt;"SBOM"),1,0)</f>
        <v>0</v>
      </c>
      <c r="F581" s="369">
        <f t="shared" si="2217"/>
        <v>1</v>
      </c>
      <c r="G581" s="366" t="str">
        <f t="shared" si="2218"/>
        <v/>
      </c>
      <c r="H581" s="370"/>
      <c r="J581" s="238">
        <f t="shared" si="2219"/>
        <v>0</v>
      </c>
      <c r="K581" s="239" t="str">
        <f t="shared" si="2220"/>
        <v/>
      </c>
      <c r="L581" s="342"/>
      <c r="M581" s="345"/>
      <c r="N581" s="340" t="str">
        <f>IF(LEN(SWDATA!F566)=0,"",N580)</f>
        <v/>
      </c>
      <c r="O581" s="296" t="str">
        <f>IF(LEN(SWDATA!G566)=0,"",O580)</f>
        <v/>
      </c>
      <c r="P581" s="297" t="str">
        <f>IF(LEN(SWDATA!C566)=0,"",SWDATA!C566)</f>
        <v/>
      </c>
      <c r="Q581" s="312" t="str">
        <f t="shared" si="2221"/>
        <v/>
      </c>
      <c r="R581" s="223" t="s">
        <v>262</v>
      </c>
      <c r="S581" s="224"/>
      <c r="T581" s="224"/>
      <c r="U581" s="264" t="s">
        <v>603</v>
      </c>
      <c r="V581" s="205" t="s">
        <v>221</v>
      </c>
      <c r="W581" s="266">
        <f>IF(OR(Is_Loading,LEN($A581)=0),"",SWDATA!P566)</f>
        <v>0</v>
      </c>
      <c r="X581" s="267">
        <f>IF(OR(Is_Loading,LEN($A581)=0),"",SWDATA!Q566)</f>
        <v>0</v>
      </c>
      <c r="Y581" s="267">
        <f>IF(OR(Is_Loading,LEN($A581)=0),"",SWDATA!R566)</f>
        <v>0</v>
      </c>
      <c r="Z581" s="266" t="str">
        <f t="shared" si="2216"/>
        <v/>
      </c>
      <c r="AA581" s="266">
        <f>IF(OR(Is_Loading,LEN($A581)=0),"",SWDATA!T566)</f>
        <v>0</v>
      </c>
      <c r="AB581" s="267">
        <f>IF(OR(Is_Loading,LEN($A581)=0),"",SWDATA!U566)</f>
        <v>0</v>
      </c>
      <c r="AC581" s="267">
        <f>IF(OR(Is_Loading,LEN($A581)=0),"",SWDATA!V566)</f>
        <v>0</v>
      </c>
      <c r="AD581" s="266" t="str">
        <f t="shared" si="2222"/>
        <v/>
      </c>
      <c r="AE581" s="266">
        <f>IF(OR(Is_Loading,LEN($A581)=0),"",SWDATA!X566)</f>
        <v>0</v>
      </c>
      <c r="AF581" s="267">
        <f>IF(OR(Is_Loading,LEN($A581)=0),"",SWDATA!Y566)</f>
        <v>0</v>
      </c>
      <c r="AG581" s="267">
        <f>IF(OR(Is_Loading,LEN($A581)=0),"",SWDATA!Z566)</f>
        <v>0</v>
      </c>
      <c r="AH581" s="266" t="str">
        <f t="shared" si="2223"/>
        <v/>
      </c>
      <c r="AI581" s="266">
        <f>IF(OR(Is_Loading,LEN($A581)=0),"",SWDATA!AB566)</f>
        <v>0</v>
      </c>
      <c r="AJ581" s="267">
        <f>IF(OR(Is_Loading,LEN($A581)=0),"",SWDATA!AC566)</f>
        <v>0</v>
      </c>
      <c r="AK581" s="267">
        <f>IF(OR(Is_Loading,LEN($A581)=0),"",SWDATA!AD566)</f>
        <v>0</v>
      </c>
      <c r="AL581" s="266" t="str">
        <f t="shared" si="2224"/>
        <v/>
      </c>
      <c r="AM581" s="266">
        <f>IF(OR(Is_Loading,LEN($A581)=0),"",SWDATA!AF566)</f>
        <v>0</v>
      </c>
      <c r="AN581" s="267">
        <f>IF(OR(Is_Loading,LEN($A581)=0),"",SWDATA!AG566)</f>
        <v>0</v>
      </c>
      <c r="AO581" s="323">
        <f>IF(OR(Is_Loading,LEN($A581)=0),"",SWDATA!AH566)</f>
        <v>0</v>
      </c>
      <c r="AP581" s="320" t="str">
        <f t="shared" si="2225"/>
        <v/>
      </c>
      <c r="AQ581" s="266">
        <f>IF(OR(Is_Loading,LEN($A581)=0),"",SWDATA!AJ566)</f>
        <v>0</v>
      </c>
      <c r="AR581" s="267">
        <f>IF(OR(Is_Loading,LEN($A581)=0),"",SWDATA!AK566)</f>
        <v>0</v>
      </c>
      <c r="AS581" s="267">
        <f>IF(OR(Is_Loading,LEN($A581)=0),"",SWDATA!AL566)</f>
        <v>0</v>
      </c>
      <c r="AT581" s="266" t="str">
        <f t="shared" si="2226"/>
        <v/>
      </c>
      <c r="AU581" s="266">
        <f>IF(OR(Is_Loading,LEN($A581)=0),"",SWDATA!AN566)</f>
        <v>0</v>
      </c>
      <c r="AV581" s="267">
        <f>IF(OR(Is_Loading,LEN($A581)=0),"",SWDATA!AO566)</f>
        <v>0</v>
      </c>
      <c r="AW581" s="267">
        <f>IF(OR(Is_Loading,LEN($A581)=0),"",SWDATA!AP566)</f>
        <v>0</v>
      </c>
      <c r="AX581" s="266" t="str">
        <f t="shared" si="2227"/>
        <v/>
      </c>
      <c r="AY581" s="266">
        <f>IF(OR(Is_Loading,LEN($A581)=0),"",SWDATA!AR566)</f>
        <v>0</v>
      </c>
      <c r="AZ581" s="267">
        <f>IF(OR(Is_Loading,LEN($A581)=0),"",SWDATA!AS566)</f>
        <v>0</v>
      </c>
      <c r="BA581" s="267">
        <f>IF(OR(Is_Loading,LEN($A581)=0),"",SWDATA!AT566)</f>
        <v>0</v>
      </c>
      <c r="BB581" s="266" t="str">
        <f t="shared" si="2228"/>
        <v/>
      </c>
      <c r="BC581" s="266">
        <f>IF(OR(Is_Loading,LEN($A581)=0),"",SWDATA!AV566)</f>
        <v>0</v>
      </c>
      <c r="BD581" s="267">
        <f>IF(OR(Is_Loading,LEN($A581)=0),"",SWDATA!AW566)</f>
        <v>0</v>
      </c>
      <c r="BE581" s="323">
        <f>IF(OR(Is_Loading,LEN($A581)=0),"",SWDATA!AX566)</f>
        <v>0</v>
      </c>
      <c r="BF581" s="320" t="str">
        <f t="shared" si="2229"/>
        <v/>
      </c>
      <c r="BG581" s="11"/>
      <c r="BH581" s="11"/>
      <c r="BI581" s="11"/>
      <c r="BJ581" s="11"/>
      <c r="BK581" s="11"/>
      <c r="BL581" s="11"/>
      <c r="BM581" s="11"/>
      <c r="BN581" s="11"/>
      <c r="BO581" s="11"/>
      <c r="BP581" s="11"/>
      <c r="BQ581" s="11"/>
      <c r="BR581" s="11"/>
      <c r="BS581" s="11"/>
      <c r="BT581" s="11"/>
      <c r="BU581" s="11"/>
      <c r="BV581" s="11"/>
      <c r="BW581" s="11"/>
      <c r="BX581" s="11"/>
      <c r="BY581" s="11"/>
      <c r="BZ581" s="11"/>
      <c r="CA581" s="11"/>
      <c r="CB581" s="11"/>
      <c r="CC581" s="11"/>
      <c r="CD581" s="11"/>
      <c r="CE581" s="11"/>
      <c r="CF581" s="11"/>
      <c r="CG581" s="11"/>
      <c r="CH581" s="11"/>
      <c r="CI581" s="11"/>
      <c r="CJ581" s="11"/>
      <c r="CK581" s="11"/>
      <c r="CL581" s="11"/>
      <c r="CM581" s="11"/>
      <c r="CN581" s="351"/>
      <c r="CO581" s="351"/>
      <c r="CP581" s="351"/>
      <c r="CQ581" s="351"/>
      <c r="CR581" s="351"/>
      <c r="CS581" s="351"/>
      <c r="CT581" s="351"/>
      <c r="CU581" s="351"/>
      <c r="CV581" s="351"/>
      <c r="CW581" s="351"/>
      <c r="CX581" s="351"/>
      <c r="CY581" s="351"/>
      <c r="CZ581" s="351"/>
      <c r="DA581" s="351"/>
      <c r="DB581" s="351"/>
      <c r="DC581" s="351"/>
      <c r="DD581" s="351"/>
      <c r="DE581" s="351"/>
      <c r="DF581" s="351"/>
      <c r="DG581" s="351"/>
      <c r="DH581" s="351"/>
      <c r="DI581" s="351"/>
      <c r="DJ581" s="351"/>
      <c r="DK581" s="351"/>
      <c r="DL581" s="351"/>
      <c r="DM581" s="351"/>
      <c r="DN581" s="351"/>
      <c r="DS581" s="372"/>
      <c r="DT581" s="374"/>
      <c r="DU581" s="375"/>
      <c r="DV581" s="375"/>
      <c r="DW581" s="375"/>
      <c r="DX581" s="375">
        <v>1</v>
      </c>
      <c r="DY581" s="375">
        <f t="shared" si="2184"/>
        <v>0</v>
      </c>
      <c r="DZ581" s="375">
        <f t="shared" si="2185"/>
        <v>0</v>
      </c>
      <c r="EA581" s="375">
        <f t="shared" si="2186"/>
        <v>1</v>
      </c>
      <c r="EB581" s="375">
        <f t="shared" si="2187"/>
        <v>0</v>
      </c>
      <c r="EC581" s="375">
        <f t="shared" si="2188"/>
        <v>0</v>
      </c>
      <c r="ED581" s="375">
        <f t="shared" si="2189"/>
        <v>1</v>
      </c>
      <c r="EE581" s="375">
        <f t="shared" si="2190"/>
        <v>0</v>
      </c>
      <c r="EF581" s="375">
        <f t="shared" si="2191"/>
        <v>0</v>
      </c>
      <c r="EG581" s="375">
        <f t="shared" si="2192"/>
        <v>1</v>
      </c>
      <c r="EH581" s="375">
        <f t="shared" si="2193"/>
        <v>0</v>
      </c>
      <c r="EI581" s="375">
        <f t="shared" si="2194"/>
        <v>0</v>
      </c>
      <c r="EJ581" s="375">
        <f t="shared" si="2195"/>
        <v>1</v>
      </c>
      <c r="EK581" s="375">
        <f t="shared" si="2196"/>
        <v>0</v>
      </c>
      <c r="EL581" s="375">
        <f t="shared" si="2197"/>
        <v>0</v>
      </c>
      <c r="EM581" s="375">
        <f t="shared" si="2198"/>
        <v>1</v>
      </c>
      <c r="EN581" s="375">
        <f t="shared" si="2199"/>
        <v>0</v>
      </c>
      <c r="EO581" s="375">
        <f t="shared" si="2200"/>
        <v>0</v>
      </c>
      <c r="EP581" s="375">
        <f t="shared" si="2201"/>
        <v>1</v>
      </c>
      <c r="EQ581" s="375">
        <f t="shared" si="2202"/>
        <v>0</v>
      </c>
      <c r="ER581" s="375">
        <f t="shared" si="2203"/>
        <v>0</v>
      </c>
      <c r="ES581" s="375">
        <f t="shared" si="2204"/>
        <v>1</v>
      </c>
      <c r="ET581" s="375">
        <f t="shared" si="2205"/>
        <v>0</v>
      </c>
      <c r="EU581" s="375">
        <f t="shared" si="2206"/>
        <v>0</v>
      </c>
      <c r="EV581" s="375">
        <f t="shared" si="2207"/>
        <v>1</v>
      </c>
      <c r="EW581" s="375">
        <f t="shared" si="2208"/>
        <v>0</v>
      </c>
      <c r="EX581" s="375">
        <f t="shared" si="2209"/>
        <v>0</v>
      </c>
      <c r="EY581" s="375">
        <f t="shared" si="2210"/>
        <v>1</v>
      </c>
      <c r="EZ581" s="375">
        <f t="shared" si="2211"/>
        <v>0</v>
      </c>
      <c r="FA581" s="375">
        <f t="shared" si="2212"/>
        <v>0</v>
      </c>
      <c r="FB581" s="375">
        <f t="shared" si="2213"/>
        <v>1</v>
      </c>
      <c r="FC581" s="375">
        <f t="shared" si="2214"/>
        <v>0</v>
      </c>
      <c r="FD581" s="375">
        <f t="shared" si="2215"/>
        <v>0</v>
      </c>
      <c r="FE581" s="376"/>
      <c r="FF581" s="372"/>
      <c r="FG581" s="372"/>
      <c r="FH581" s="372"/>
      <c r="FI581" s="372"/>
      <c r="FJ581" s="372"/>
      <c r="FK581" s="372"/>
      <c r="FL581" s="372"/>
      <c r="FM581" s="372"/>
      <c r="FN581" s="372"/>
      <c r="FO581" s="372"/>
      <c r="FP581" s="372"/>
      <c r="FQ581" s="372"/>
      <c r="FR581" s="372"/>
      <c r="FS581" s="372"/>
      <c r="FT581" s="372"/>
      <c r="FU581" s="372"/>
      <c r="FV581" s="372"/>
      <c r="FW581" s="372"/>
      <c r="FX581" s="372"/>
      <c r="FY581" s="372"/>
      <c r="FZ581" s="372"/>
      <c r="GA581" s="372"/>
      <c r="GB581" s="372"/>
      <c r="GC581" s="372"/>
      <c r="GD581" s="372"/>
      <c r="GE581" s="372"/>
      <c r="GF581" s="372"/>
      <c r="GG581" s="372"/>
      <c r="GH581" s="372"/>
      <c r="GI581" s="372"/>
      <c r="GJ581" s="372"/>
      <c r="GK581" s="372"/>
      <c r="GL581" s="372"/>
      <c r="GM581" s="372"/>
      <c r="GN581" s="372"/>
      <c r="GO581" s="372"/>
      <c r="GP581" s="372"/>
      <c r="GQ581" s="372"/>
      <c r="GR581" s="372"/>
      <c r="GS581" s="372"/>
      <c r="GT581" s="372"/>
      <c r="GU581" s="372"/>
      <c r="GV581" s="372"/>
      <c r="GW581" s="372"/>
      <c r="GX581" s="372"/>
      <c r="GY581" s="372"/>
      <c r="GZ581" s="372"/>
      <c r="HA581" s="372"/>
      <c r="HB581" s="372"/>
      <c r="HC581" s="372"/>
    </row>
    <row r="582" spans="1:211" s="373" customFormat="1" ht="15" hidden="1" customHeight="1" outlineLevel="1" x14ac:dyDescent="0.2">
      <c r="A582" s="366">
        <f>SWDATA!O567</f>
        <v>0</v>
      </c>
      <c r="B582" s="366">
        <f>SWDATA!M567</f>
        <v>0</v>
      </c>
      <c r="C582" s="351">
        <f>IF(AND(SWDATA!M567=1,SWDATA!Q567="promotions"),SWDATA!P567,0)</f>
        <v>0</v>
      </c>
      <c r="D582" s="367">
        <f>ROW(SWDATA!M567)</f>
        <v>567</v>
      </c>
      <c r="E582" s="368">
        <f t="shared" ref="E582:E592" si="2232">B582</f>
        <v>0</v>
      </c>
      <c r="F582" s="369">
        <f t="shared" si="2217"/>
        <v>1</v>
      </c>
      <c r="G582" s="366" t="str">
        <f t="shared" si="2218"/>
        <v/>
      </c>
      <c r="H582" s="370"/>
      <c r="J582" s="238">
        <f t="shared" si="2219"/>
        <v>0</v>
      </c>
      <c r="K582" s="239" t="str">
        <f t="shared" si="2220"/>
        <v/>
      </c>
      <c r="L582" s="342"/>
      <c r="M582" s="345"/>
      <c r="N582" s="340" t="str">
        <f>IF(LEN(SWDATA!F567)=0,"",N581)</f>
        <v/>
      </c>
      <c r="O582" s="296" t="str">
        <f>IF(LEN(SWDATA!G567)=0,"",O581)</f>
        <v/>
      </c>
      <c r="P582" s="297" t="str">
        <f>IF(LEN(SWDATA!C567)=0,"",SWDATA!C567)</f>
        <v/>
      </c>
      <c r="Q582" s="312" t="str">
        <f t="shared" si="2221"/>
        <v/>
      </c>
      <c r="R582" s="223" t="s">
        <v>261</v>
      </c>
      <c r="S582" s="224"/>
      <c r="T582" s="224"/>
      <c r="U582" s="264" t="s">
        <v>610</v>
      </c>
      <c r="V582" s="205" t="s">
        <v>221</v>
      </c>
      <c r="W582" s="266">
        <f>IF(OR(Is_Loading,LEN($A582)=0),"",SWDATA!P567)</f>
        <v>0</v>
      </c>
      <c r="X582" s="267">
        <f>IF(OR(Is_Loading,LEN($A582)=0),"",SWDATA!Q567)</f>
        <v>0</v>
      </c>
      <c r="Y582" s="267">
        <f>IF(OR(Is_Loading,LEN($A582)=0),"",SWDATA!R567)</f>
        <v>0</v>
      </c>
      <c r="Z582" s="266" t="str">
        <f t="shared" si="2216"/>
        <v/>
      </c>
      <c r="AA582" s="266">
        <f>IF(OR(Is_Loading,LEN($A582)=0),"",SWDATA!T567)</f>
        <v>0</v>
      </c>
      <c r="AB582" s="267">
        <f>IF(OR(Is_Loading,LEN($A582)=0),"",SWDATA!U567)</f>
        <v>0</v>
      </c>
      <c r="AC582" s="267">
        <f>IF(OR(Is_Loading,LEN($A582)=0),"",SWDATA!V567)</f>
        <v>0</v>
      </c>
      <c r="AD582" s="266" t="str">
        <f t="shared" si="2222"/>
        <v/>
      </c>
      <c r="AE582" s="266">
        <f>IF(OR(Is_Loading,LEN($A582)=0),"",SWDATA!X567)</f>
        <v>0</v>
      </c>
      <c r="AF582" s="267">
        <f>IF(OR(Is_Loading,LEN($A582)=0),"",SWDATA!Y567)</f>
        <v>0</v>
      </c>
      <c r="AG582" s="267">
        <f>IF(OR(Is_Loading,LEN($A582)=0),"",SWDATA!Z567)</f>
        <v>0</v>
      </c>
      <c r="AH582" s="266" t="str">
        <f t="shared" si="2223"/>
        <v/>
      </c>
      <c r="AI582" s="266">
        <f>IF(OR(Is_Loading,LEN($A582)=0),"",SWDATA!AB567)</f>
        <v>0</v>
      </c>
      <c r="AJ582" s="267">
        <f>IF(OR(Is_Loading,LEN($A582)=0),"",SWDATA!AC567)</f>
        <v>0</v>
      </c>
      <c r="AK582" s="267">
        <f>IF(OR(Is_Loading,LEN($A582)=0),"",SWDATA!AD567)</f>
        <v>0</v>
      </c>
      <c r="AL582" s="266" t="str">
        <f t="shared" si="2224"/>
        <v/>
      </c>
      <c r="AM582" s="266">
        <f>IF(OR(Is_Loading,LEN($A582)=0),"",SWDATA!AF567)</f>
        <v>0</v>
      </c>
      <c r="AN582" s="267">
        <f>IF(OR(Is_Loading,LEN($A582)=0),"",SWDATA!AG567)</f>
        <v>0</v>
      </c>
      <c r="AO582" s="323">
        <f>IF(OR(Is_Loading,LEN($A582)=0),"",SWDATA!AH567)</f>
        <v>0</v>
      </c>
      <c r="AP582" s="320" t="str">
        <f t="shared" si="2225"/>
        <v/>
      </c>
      <c r="AQ582" s="266">
        <f>IF(OR(Is_Loading,LEN($A582)=0),"",SWDATA!AJ567)</f>
        <v>0</v>
      </c>
      <c r="AR582" s="267">
        <f>IF(OR(Is_Loading,LEN($A582)=0),"",SWDATA!AK567)</f>
        <v>0</v>
      </c>
      <c r="AS582" s="267">
        <f>IF(OR(Is_Loading,LEN($A582)=0),"",SWDATA!AL567)</f>
        <v>0</v>
      </c>
      <c r="AT582" s="266" t="str">
        <f t="shared" si="2226"/>
        <v/>
      </c>
      <c r="AU582" s="266">
        <f>IF(OR(Is_Loading,LEN($A582)=0),"",SWDATA!AN567)</f>
        <v>0</v>
      </c>
      <c r="AV582" s="267">
        <f>IF(OR(Is_Loading,LEN($A582)=0),"",SWDATA!AO567)</f>
        <v>0</v>
      </c>
      <c r="AW582" s="267">
        <f>IF(OR(Is_Loading,LEN($A582)=0),"",SWDATA!AP567)</f>
        <v>0</v>
      </c>
      <c r="AX582" s="266" t="str">
        <f t="shared" si="2227"/>
        <v/>
      </c>
      <c r="AY582" s="266">
        <f>IF(OR(Is_Loading,LEN($A582)=0),"",SWDATA!AR567)</f>
        <v>0</v>
      </c>
      <c r="AZ582" s="267">
        <f>IF(OR(Is_Loading,LEN($A582)=0),"",SWDATA!AS567)</f>
        <v>0</v>
      </c>
      <c r="BA582" s="267">
        <f>IF(OR(Is_Loading,LEN($A582)=0),"",SWDATA!AT567)</f>
        <v>0</v>
      </c>
      <c r="BB582" s="266" t="str">
        <f t="shared" si="2228"/>
        <v/>
      </c>
      <c r="BC582" s="266">
        <f>IF(OR(Is_Loading,LEN($A582)=0),"",SWDATA!AV567)</f>
        <v>0</v>
      </c>
      <c r="BD582" s="267">
        <f>IF(OR(Is_Loading,LEN($A582)=0),"",SWDATA!AW567)</f>
        <v>0</v>
      </c>
      <c r="BE582" s="323">
        <f>IF(OR(Is_Loading,LEN($A582)=0),"",SWDATA!AX567)</f>
        <v>0</v>
      </c>
      <c r="BF582" s="320" t="str">
        <f t="shared" si="2229"/>
        <v/>
      </c>
      <c r="BG582" s="11"/>
      <c r="BH582" s="11"/>
      <c r="BI582" s="11"/>
      <c r="BJ582" s="11"/>
      <c r="BK582" s="11"/>
      <c r="BL582" s="11"/>
      <c r="BM582" s="11"/>
      <c r="BN582" s="11"/>
      <c r="BO582" s="11"/>
      <c r="BP582" s="11"/>
      <c r="BQ582" s="11"/>
      <c r="BR582" s="11"/>
      <c r="BS582" s="11"/>
      <c r="BT582" s="11"/>
      <c r="BU582" s="11"/>
      <c r="BV582" s="11"/>
      <c r="BW582" s="11"/>
      <c r="BX582" s="11"/>
      <c r="BY582" s="11"/>
      <c r="BZ582" s="11"/>
      <c r="CA582" s="11"/>
      <c r="CB582" s="11"/>
      <c r="CC582" s="11"/>
      <c r="CD582" s="11"/>
      <c r="CE582" s="11"/>
      <c r="CF582" s="11"/>
      <c r="CG582" s="11"/>
      <c r="CH582" s="11"/>
      <c r="CI582" s="11"/>
      <c r="CJ582" s="11"/>
      <c r="CK582" s="11"/>
      <c r="CL582" s="11"/>
      <c r="CM582" s="11"/>
      <c r="CN582" s="351"/>
      <c r="CO582" s="351"/>
      <c r="CP582" s="351"/>
      <c r="CQ582" s="351"/>
      <c r="CR582" s="351"/>
      <c r="CS582" s="351"/>
      <c r="CT582" s="351"/>
      <c r="CU582" s="351"/>
      <c r="CV582" s="351"/>
      <c r="CW582" s="351"/>
      <c r="CX582" s="351"/>
      <c r="CY582" s="351"/>
      <c r="CZ582" s="351"/>
      <c r="DA582" s="351"/>
      <c r="DB582" s="351"/>
      <c r="DC582" s="351"/>
      <c r="DD582" s="351"/>
      <c r="DE582" s="351"/>
      <c r="DF582" s="351"/>
      <c r="DG582" s="351"/>
      <c r="DH582" s="351"/>
      <c r="DI582" s="351"/>
      <c r="DJ582" s="351"/>
      <c r="DK582" s="351"/>
      <c r="DL582" s="351"/>
      <c r="DM582" s="351"/>
      <c r="DN582" s="351"/>
      <c r="DS582" s="372"/>
      <c r="DT582" s="374"/>
      <c r="DU582" s="375"/>
      <c r="DV582" s="375"/>
      <c r="DW582" s="375"/>
      <c r="DX582" s="375">
        <v>1</v>
      </c>
      <c r="DY582" s="375">
        <f t="shared" si="2184"/>
        <v>0</v>
      </c>
      <c r="DZ582" s="375">
        <f t="shared" si="2185"/>
        <v>0</v>
      </c>
      <c r="EA582" s="375">
        <f t="shared" si="2186"/>
        <v>1</v>
      </c>
      <c r="EB582" s="375">
        <f t="shared" si="2187"/>
        <v>0</v>
      </c>
      <c r="EC582" s="375">
        <f t="shared" si="2188"/>
        <v>0</v>
      </c>
      <c r="ED582" s="375">
        <f t="shared" si="2189"/>
        <v>1</v>
      </c>
      <c r="EE582" s="375">
        <f t="shared" si="2190"/>
        <v>0</v>
      </c>
      <c r="EF582" s="375">
        <f t="shared" si="2191"/>
        <v>0</v>
      </c>
      <c r="EG582" s="375">
        <f t="shared" si="2192"/>
        <v>1</v>
      </c>
      <c r="EH582" s="375">
        <f t="shared" si="2193"/>
        <v>0</v>
      </c>
      <c r="EI582" s="375">
        <f t="shared" si="2194"/>
        <v>0</v>
      </c>
      <c r="EJ582" s="375">
        <f t="shared" si="2195"/>
        <v>1</v>
      </c>
      <c r="EK582" s="375">
        <f t="shared" si="2196"/>
        <v>0</v>
      </c>
      <c r="EL582" s="375">
        <f t="shared" si="2197"/>
        <v>0</v>
      </c>
      <c r="EM582" s="375">
        <f t="shared" si="2198"/>
        <v>1</v>
      </c>
      <c r="EN582" s="375">
        <f t="shared" si="2199"/>
        <v>0</v>
      </c>
      <c r="EO582" s="375">
        <f t="shared" si="2200"/>
        <v>0</v>
      </c>
      <c r="EP582" s="375">
        <f t="shared" si="2201"/>
        <v>1</v>
      </c>
      <c r="EQ582" s="375">
        <f t="shared" si="2202"/>
        <v>0</v>
      </c>
      <c r="ER582" s="375">
        <f t="shared" si="2203"/>
        <v>0</v>
      </c>
      <c r="ES582" s="375">
        <f t="shared" si="2204"/>
        <v>1</v>
      </c>
      <c r="ET582" s="375">
        <f t="shared" si="2205"/>
        <v>0</v>
      </c>
      <c r="EU582" s="375">
        <f t="shared" si="2206"/>
        <v>0</v>
      </c>
      <c r="EV582" s="375">
        <f t="shared" si="2207"/>
        <v>1</v>
      </c>
      <c r="EW582" s="375">
        <f t="shared" si="2208"/>
        <v>0</v>
      </c>
      <c r="EX582" s="375">
        <f t="shared" si="2209"/>
        <v>0</v>
      </c>
      <c r="EY582" s="375">
        <f t="shared" si="2210"/>
        <v>1</v>
      </c>
      <c r="EZ582" s="375">
        <f t="shared" si="2211"/>
        <v>0</v>
      </c>
      <c r="FA582" s="375">
        <f t="shared" si="2212"/>
        <v>0</v>
      </c>
      <c r="FB582" s="375">
        <f t="shared" si="2213"/>
        <v>1</v>
      </c>
      <c r="FC582" s="375">
        <f t="shared" si="2214"/>
        <v>0</v>
      </c>
      <c r="FD582" s="375">
        <f t="shared" si="2215"/>
        <v>0</v>
      </c>
      <c r="FE582" s="376"/>
      <c r="FF582" s="372"/>
      <c r="FG582" s="372"/>
      <c r="FH582" s="372"/>
      <c r="FI582" s="372"/>
      <c r="FJ582" s="372"/>
      <c r="FK582" s="372"/>
      <c r="FL582" s="372"/>
      <c r="FM582" s="372"/>
      <c r="FN582" s="372"/>
      <c r="FO582" s="372"/>
      <c r="FP582" s="372"/>
      <c r="FQ582" s="372"/>
      <c r="FR582" s="372"/>
      <c r="FS582" s="372"/>
      <c r="FT582" s="372"/>
      <c r="FU582" s="372"/>
      <c r="FV582" s="372"/>
      <c r="FW582" s="372"/>
      <c r="FX582" s="372"/>
      <c r="FY582" s="372"/>
      <c r="FZ582" s="372"/>
      <c r="GA582" s="372"/>
      <c r="GB582" s="372"/>
      <c r="GC582" s="372"/>
      <c r="GD582" s="372"/>
      <c r="GE582" s="372"/>
      <c r="GF582" s="372"/>
      <c r="GG582" s="372"/>
      <c r="GH582" s="372"/>
      <c r="GI582" s="372"/>
      <c r="GJ582" s="372"/>
      <c r="GK582" s="372"/>
      <c r="GL582" s="372"/>
      <c r="GM582" s="372"/>
      <c r="GN582" s="372"/>
      <c r="GO582" s="372"/>
      <c r="GP582" s="372"/>
      <c r="GQ582" s="372"/>
      <c r="GR582" s="372"/>
      <c r="GS582" s="372"/>
      <c r="GT582" s="372"/>
      <c r="GU582" s="372"/>
      <c r="GV582" s="372"/>
      <c r="GW582" s="372"/>
      <c r="GX582" s="372"/>
      <c r="GY582" s="372"/>
      <c r="GZ582" s="372"/>
      <c r="HA582" s="372"/>
      <c r="HB582" s="372"/>
      <c r="HC582" s="372"/>
    </row>
    <row r="583" spans="1:211" s="373" customFormat="1" ht="15" hidden="1" customHeight="1" outlineLevel="1" x14ac:dyDescent="0.2">
      <c r="A583" s="366">
        <f>SWDATA!O568</f>
        <v>0</v>
      </c>
      <c r="B583" s="366">
        <f>SWDATA!M568</f>
        <v>0</v>
      </c>
      <c r="C583" s="351">
        <f>IF(AND(SWDATA!M568=1,SWDATA!Q568="promotions"),SWDATA!P568,0)</f>
        <v>0</v>
      </c>
      <c r="D583" s="367">
        <f>ROW(SWDATA!M568)</f>
        <v>568</v>
      </c>
      <c r="E583" s="368">
        <f t="shared" si="2232"/>
        <v>0</v>
      </c>
      <c r="F583" s="369">
        <f t="shared" si="2217"/>
        <v>1</v>
      </c>
      <c r="G583" s="366" t="str">
        <f t="shared" si="2218"/>
        <v/>
      </c>
      <c r="H583" s="370"/>
      <c r="J583" s="238">
        <f t="shared" si="2219"/>
        <v>0</v>
      </c>
      <c r="K583" s="239" t="str">
        <f t="shared" si="2220"/>
        <v/>
      </c>
      <c r="L583" s="342"/>
      <c r="M583" s="345"/>
      <c r="N583" s="340" t="str">
        <f>IF(LEN(SWDATA!F568)=0,"",N582)</f>
        <v/>
      </c>
      <c r="O583" s="296" t="str">
        <f>IF(LEN(SWDATA!G568)=0,"",O582)</f>
        <v/>
      </c>
      <c r="P583" s="297" t="str">
        <f>IF(LEN(SWDATA!C568)=0,"",SWDATA!C568)</f>
        <v/>
      </c>
      <c r="Q583" s="312" t="str">
        <f t="shared" si="2221"/>
        <v/>
      </c>
      <c r="R583" s="223" t="s">
        <v>261</v>
      </c>
      <c r="S583" s="224"/>
      <c r="T583" s="224"/>
      <c r="U583" s="264" t="s">
        <v>612</v>
      </c>
      <c r="V583" s="205" t="s">
        <v>221</v>
      </c>
      <c r="W583" s="266">
        <f>IF(OR(Is_Loading,LEN($A583)=0),"",SWDATA!P568)</f>
        <v>0</v>
      </c>
      <c r="X583" s="267">
        <f>IF(OR(Is_Loading,LEN($A583)=0),"",SWDATA!Q568)</f>
        <v>0</v>
      </c>
      <c r="Y583" s="267">
        <f>IF(OR(Is_Loading,LEN($A583)=0),"",SWDATA!R568)</f>
        <v>0</v>
      </c>
      <c r="Z583" s="266" t="str">
        <f t="shared" si="2216"/>
        <v/>
      </c>
      <c r="AA583" s="266">
        <f>IF(OR(Is_Loading,LEN($A583)=0),"",SWDATA!T568)</f>
        <v>0</v>
      </c>
      <c r="AB583" s="267">
        <f>IF(OR(Is_Loading,LEN($A583)=0),"",SWDATA!U568)</f>
        <v>0</v>
      </c>
      <c r="AC583" s="267">
        <f>IF(OR(Is_Loading,LEN($A583)=0),"",SWDATA!V568)</f>
        <v>0</v>
      </c>
      <c r="AD583" s="266" t="str">
        <f t="shared" si="2222"/>
        <v/>
      </c>
      <c r="AE583" s="266">
        <f>IF(OR(Is_Loading,LEN($A583)=0),"",SWDATA!X568)</f>
        <v>0</v>
      </c>
      <c r="AF583" s="267">
        <f>IF(OR(Is_Loading,LEN($A583)=0),"",SWDATA!Y568)</f>
        <v>0</v>
      </c>
      <c r="AG583" s="267">
        <f>IF(OR(Is_Loading,LEN($A583)=0),"",SWDATA!Z568)</f>
        <v>0</v>
      </c>
      <c r="AH583" s="266" t="str">
        <f t="shared" si="2223"/>
        <v/>
      </c>
      <c r="AI583" s="266">
        <f>IF(OR(Is_Loading,LEN($A583)=0),"",SWDATA!AB568)</f>
        <v>0</v>
      </c>
      <c r="AJ583" s="267">
        <f>IF(OR(Is_Loading,LEN($A583)=0),"",SWDATA!AC568)</f>
        <v>0</v>
      </c>
      <c r="AK583" s="267">
        <f>IF(OR(Is_Loading,LEN($A583)=0),"",SWDATA!AD568)</f>
        <v>0</v>
      </c>
      <c r="AL583" s="266" t="str">
        <f t="shared" si="2224"/>
        <v/>
      </c>
      <c r="AM583" s="266">
        <f>IF(OR(Is_Loading,LEN($A583)=0),"",SWDATA!AF568)</f>
        <v>0</v>
      </c>
      <c r="AN583" s="267">
        <f>IF(OR(Is_Loading,LEN($A583)=0),"",SWDATA!AG568)</f>
        <v>0</v>
      </c>
      <c r="AO583" s="323">
        <f>IF(OR(Is_Loading,LEN($A583)=0),"",SWDATA!AH568)</f>
        <v>0</v>
      </c>
      <c r="AP583" s="320" t="str">
        <f t="shared" si="2225"/>
        <v/>
      </c>
      <c r="AQ583" s="266">
        <f>IF(OR(Is_Loading,LEN($A583)=0),"",SWDATA!AJ568)</f>
        <v>0</v>
      </c>
      <c r="AR583" s="267">
        <f>IF(OR(Is_Loading,LEN($A583)=0),"",SWDATA!AK568)</f>
        <v>0</v>
      </c>
      <c r="AS583" s="267">
        <f>IF(OR(Is_Loading,LEN($A583)=0),"",SWDATA!AL568)</f>
        <v>0</v>
      </c>
      <c r="AT583" s="266" t="str">
        <f t="shared" si="2226"/>
        <v/>
      </c>
      <c r="AU583" s="266">
        <f>IF(OR(Is_Loading,LEN($A583)=0),"",SWDATA!AN568)</f>
        <v>0</v>
      </c>
      <c r="AV583" s="267">
        <f>IF(OR(Is_Loading,LEN($A583)=0),"",SWDATA!AO568)</f>
        <v>0</v>
      </c>
      <c r="AW583" s="267">
        <f>IF(OR(Is_Loading,LEN($A583)=0),"",SWDATA!AP568)</f>
        <v>0</v>
      </c>
      <c r="AX583" s="266" t="str">
        <f t="shared" si="2227"/>
        <v/>
      </c>
      <c r="AY583" s="266">
        <f>IF(OR(Is_Loading,LEN($A583)=0),"",SWDATA!AR568)</f>
        <v>0</v>
      </c>
      <c r="AZ583" s="267">
        <f>IF(OR(Is_Loading,LEN($A583)=0),"",SWDATA!AS568)</f>
        <v>0</v>
      </c>
      <c r="BA583" s="267">
        <f>IF(OR(Is_Loading,LEN($A583)=0),"",SWDATA!AT568)</f>
        <v>0</v>
      </c>
      <c r="BB583" s="266" t="str">
        <f t="shared" si="2228"/>
        <v/>
      </c>
      <c r="BC583" s="266">
        <f>IF(OR(Is_Loading,LEN($A583)=0),"",SWDATA!AV568)</f>
        <v>0</v>
      </c>
      <c r="BD583" s="267">
        <f>IF(OR(Is_Loading,LEN($A583)=0),"",SWDATA!AW568)</f>
        <v>0</v>
      </c>
      <c r="BE583" s="323">
        <f>IF(OR(Is_Loading,LEN($A583)=0),"",SWDATA!AX568)</f>
        <v>0</v>
      </c>
      <c r="BF583" s="320" t="str">
        <f t="shared" si="2229"/>
        <v/>
      </c>
      <c r="BG583" s="11"/>
      <c r="BH583" s="11"/>
      <c r="BI583" s="11"/>
      <c r="BJ583" s="11"/>
      <c r="BK583" s="11"/>
      <c r="BL583" s="11"/>
      <c r="BM583" s="11"/>
      <c r="BN583" s="11"/>
      <c r="BO583" s="11"/>
      <c r="BP583" s="11"/>
      <c r="BQ583" s="11"/>
      <c r="BR583" s="11"/>
      <c r="BS583" s="11"/>
      <c r="BT583" s="11"/>
      <c r="BU583" s="11"/>
      <c r="BV583" s="11"/>
      <c r="BW583" s="11"/>
      <c r="BX583" s="11"/>
      <c r="BY583" s="11"/>
      <c r="BZ583" s="11"/>
      <c r="CA583" s="11"/>
      <c r="CB583" s="11"/>
      <c r="CC583" s="11"/>
      <c r="CD583" s="11"/>
      <c r="CE583" s="11"/>
      <c r="CF583" s="11"/>
      <c r="CG583" s="11"/>
      <c r="CH583" s="11"/>
      <c r="CI583" s="11"/>
      <c r="CJ583" s="11"/>
      <c r="CK583" s="11"/>
      <c r="CL583" s="11"/>
      <c r="CM583" s="11"/>
      <c r="CN583" s="351"/>
      <c r="CO583" s="351"/>
      <c r="CP583" s="351"/>
      <c r="CQ583" s="351"/>
      <c r="CR583" s="351"/>
      <c r="CS583" s="351"/>
      <c r="CT583" s="351"/>
      <c r="CU583" s="351"/>
      <c r="CV583" s="351"/>
      <c r="CW583" s="351"/>
      <c r="CX583" s="351"/>
      <c r="CY583" s="351"/>
      <c r="CZ583" s="351"/>
      <c r="DA583" s="351"/>
      <c r="DB583" s="351"/>
      <c r="DC583" s="351"/>
      <c r="DD583" s="351"/>
      <c r="DE583" s="351"/>
      <c r="DF583" s="351"/>
      <c r="DG583" s="351"/>
      <c r="DH583" s="351"/>
      <c r="DI583" s="351"/>
      <c r="DJ583" s="351"/>
      <c r="DK583" s="351"/>
      <c r="DL583" s="351"/>
      <c r="DM583" s="351"/>
      <c r="DN583" s="351"/>
      <c r="DS583" s="372"/>
      <c r="DT583" s="374"/>
      <c r="DU583" s="375"/>
      <c r="DV583" s="375"/>
      <c r="DW583" s="375"/>
      <c r="DX583" s="375">
        <v>1</v>
      </c>
      <c r="DY583" s="375">
        <f t="shared" si="2184"/>
        <v>0</v>
      </c>
      <c r="DZ583" s="375">
        <f t="shared" si="2185"/>
        <v>0</v>
      </c>
      <c r="EA583" s="375">
        <f t="shared" si="2186"/>
        <v>1</v>
      </c>
      <c r="EB583" s="375">
        <f t="shared" si="2187"/>
        <v>0</v>
      </c>
      <c r="EC583" s="375">
        <f t="shared" si="2188"/>
        <v>0</v>
      </c>
      <c r="ED583" s="375">
        <f t="shared" si="2189"/>
        <v>1</v>
      </c>
      <c r="EE583" s="375">
        <f t="shared" si="2190"/>
        <v>0</v>
      </c>
      <c r="EF583" s="375">
        <f t="shared" si="2191"/>
        <v>0</v>
      </c>
      <c r="EG583" s="375">
        <f t="shared" si="2192"/>
        <v>1</v>
      </c>
      <c r="EH583" s="375">
        <f t="shared" si="2193"/>
        <v>0</v>
      </c>
      <c r="EI583" s="375">
        <f t="shared" si="2194"/>
        <v>0</v>
      </c>
      <c r="EJ583" s="375">
        <f t="shared" si="2195"/>
        <v>1</v>
      </c>
      <c r="EK583" s="375">
        <f t="shared" si="2196"/>
        <v>0</v>
      </c>
      <c r="EL583" s="375">
        <f t="shared" si="2197"/>
        <v>0</v>
      </c>
      <c r="EM583" s="375">
        <f t="shared" si="2198"/>
        <v>1</v>
      </c>
      <c r="EN583" s="375">
        <f t="shared" si="2199"/>
        <v>0</v>
      </c>
      <c r="EO583" s="375">
        <f t="shared" si="2200"/>
        <v>0</v>
      </c>
      <c r="EP583" s="375">
        <f t="shared" si="2201"/>
        <v>1</v>
      </c>
      <c r="EQ583" s="375">
        <f t="shared" si="2202"/>
        <v>0</v>
      </c>
      <c r="ER583" s="375">
        <f t="shared" si="2203"/>
        <v>0</v>
      </c>
      <c r="ES583" s="375">
        <f t="shared" si="2204"/>
        <v>1</v>
      </c>
      <c r="ET583" s="375">
        <f t="shared" si="2205"/>
        <v>0</v>
      </c>
      <c r="EU583" s="375">
        <f t="shared" si="2206"/>
        <v>0</v>
      </c>
      <c r="EV583" s="375">
        <f t="shared" si="2207"/>
        <v>1</v>
      </c>
      <c r="EW583" s="375">
        <f t="shared" si="2208"/>
        <v>0</v>
      </c>
      <c r="EX583" s="375">
        <f t="shared" si="2209"/>
        <v>0</v>
      </c>
      <c r="EY583" s="375">
        <f t="shared" si="2210"/>
        <v>1</v>
      </c>
      <c r="EZ583" s="375">
        <f t="shared" si="2211"/>
        <v>0</v>
      </c>
      <c r="FA583" s="375">
        <f t="shared" si="2212"/>
        <v>0</v>
      </c>
      <c r="FB583" s="375">
        <f t="shared" si="2213"/>
        <v>1</v>
      </c>
      <c r="FC583" s="375">
        <f t="shared" si="2214"/>
        <v>0</v>
      </c>
      <c r="FD583" s="375">
        <f t="shared" si="2215"/>
        <v>0</v>
      </c>
      <c r="FE583" s="376"/>
      <c r="FF583" s="372"/>
      <c r="FG583" s="372"/>
      <c r="FH583" s="372"/>
      <c r="FI583" s="372"/>
      <c r="FJ583" s="372"/>
      <c r="FK583" s="372"/>
      <c r="FL583" s="372"/>
      <c r="FM583" s="372"/>
      <c r="FN583" s="372"/>
      <c r="FO583" s="372"/>
      <c r="FP583" s="372"/>
      <c r="FQ583" s="372"/>
      <c r="FR583" s="372"/>
      <c r="FS583" s="372"/>
      <c r="FT583" s="372"/>
      <c r="FU583" s="372"/>
      <c r="FV583" s="372"/>
      <c r="FW583" s="372"/>
      <c r="FX583" s="372"/>
      <c r="FY583" s="372"/>
      <c r="FZ583" s="372"/>
      <c r="GA583" s="372"/>
      <c r="GB583" s="372"/>
      <c r="GC583" s="372"/>
      <c r="GD583" s="372"/>
      <c r="GE583" s="372"/>
      <c r="GF583" s="372"/>
      <c r="GG583" s="372"/>
      <c r="GH583" s="372"/>
      <c r="GI583" s="372"/>
      <c r="GJ583" s="372"/>
      <c r="GK583" s="372"/>
      <c r="GL583" s="372"/>
      <c r="GM583" s="372"/>
      <c r="GN583" s="372"/>
      <c r="GO583" s="372"/>
      <c r="GP583" s="372"/>
      <c r="GQ583" s="372"/>
      <c r="GR583" s="372"/>
      <c r="GS583" s="372"/>
      <c r="GT583" s="372"/>
      <c r="GU583" s="372"/>
      <c r="GV583" s="372"/>
      <c r="GW583" s="372"/>
      <c r="GX583" s="372"/>
      <c r="GY583" s="372"/>
      <c r="GZ583" s="372"/>
      <c r="HA583" s="372"/>
      <c r="HB583" s="372"/>
      <c r="HC583" s="372"/>
    </row>
    <row r="584" spans="1:211" s="373" customFormat="1" ht="15" hidden="1" customHeight="1" outlineLevel="1" x14ac:dyDescent="0.2">
      <c r="A584" s="366">
        <f>SWDATA!O569</f>
        <v>0</v>
      </c>
      <c r="B584" s="366">
        <f>SWDATA!M569</f>
        <v>0</v>
      </c>
      <c r="C584" s="351">
        <f>IF(AND(SWDATA!M569=1,SWDATA!Q569="promotions"),SWDATA!P569,0)</f>
        <v>0</v>
      </c>
      <c r="D584" s="367">
        <f>ROW(SWDATA!M569)</f>
        <v>569</v>
      </c>
      <c r="E584" s="368">
        <f t="shared" si="2232"/>
        <v>0</v>
      </c>
      <c r="F584" s="369">
        <f t="shared" si="2217"/>
        <v>1</v>
      </c>
      <c r="G584" s="366" t="str">
        <f t="shared" si="2218"/>
        <v/>
      </c>
      <c r="H584" s="370"/>
      <c r="J584" s="238">
        <f t="shared" si="2219"/>
        <v>0</v>
      </c>
      <c r="K584" s="239" t="str">
        <f t="shared" si="2220"/>
        <v/>
      </c>
      <c r="L584" s="342"/>
      <c r="M584" s="345"/>
      <c r="N584" s="340" t="str">
        <f>IF(LEN(SWDATA!F569)=0,"",N583)</f>
        <v/>
      </c>
      <c r="O584" s="296" t="str">
        <f>IF(LEN(SWDATA!G569)=0,"",O583)</f>
        <v/>
      </c>
      <c r="P584" s="297" t="str">
        <f>IF(LEN(SWDATA!C569)=0,"",SWDATA!C569)</f>
        <v/>
      </c>
      <c r="Q584" s="312" t="str">
        <f t="shared" si="2221"/>
        <v/>
      </c>
      <c r="R584" s="223" t="s">
        <v>261</v>
      </c>
      <c r="S584" s="224"/>
      <c r="T584" s="224"/>
      <c r="U584" s="264" t="s">
        <v>597</v>
      </c>
      <c r="V584" s="205" t="s">
        <v>221</v>
      </c>
      <c r="W584" s="266">
        <f>IF(OR(Is_Loading,LEN($A584)=0),"",SWDATA!P569)</f>
        <v>0</v>
      </c>
      <c r="X584" s="267">
        <f>IF(OR(Is_Loading,LEN($A584)=0),"",SWDATA!Q569)</f>
        <v>0</v>
      </c>
      <c r="Y584" s="267">
        <f>IF(OR(Is_Loading,LEN($A584)=0),"",SWDATA!R569)</f>
        <v>0</v>
      </c>
      <c r="Z584" s="266" t="str">
        <f t="shared" si="2216"/>
        <v/>
      </c>
      <c r="AA584" s="266">
        <f>IF(OR(Is_Loading,LEN($A584)=0),"",SWDATA!T569)</f>
        <v>0</v>
      </c>
      <c r="AB584" s="267">
        <f>IF(OR(Is_Loading,LEN($A584)=0),"",SWDATA!U569)</f>
        <v>0</v>
      </c>
      <c r="AC584" s="267">
        <f>IF(OR(Is_Loading,LEN($A584)=0),"",SWDATA!V569)</f>
        <v>0</v>
      </c>
      <c r="AD584" s="266" t="str">
        <f t="shared" si="2222"/>
        <v/>
      </c>
      <c r="AE584" s="266">
        <f>IF(OR(Is_Loading,LEN($A584)=0),"",SWDATA!X569)</f>
        <v>0</v>
      </c>
      <c r="AF584" s="267">
        <f>IF(OR(Is_Loading,LEN($A584)=0),"",SWDATA!Y569)</f>
        <v>0</v>
      </c>
      <c r="AG584" s="267">
        <f>IF(OR(Is_Loading,LEN($A584)=0),"",SWDATA!Z569)</f>
        <v>0</v>
      </c>
      <c r="AH584" s="266" t="str">
        <f t="shared" si="2223"/>
        <v/>
      </c>
      <c r="AI584" s="266">
        <f>IF(OR(Is_Loading,LEN($A584)=0),"",SWDATA!AB569)</f>
        <v>0</v>
      </c>
      <c r="AJ584" s="267">
        <f>IF(OR(Is_Loading,LEN($A584)=0),"",SWDATA!AC569)</f>
        <v>0</v>
      </c>
      <c r="AK584" s="267">
        <f>IF(OR(Is_Loading,LEN($A584)=0),"",SWDATA!AD569)</f>
        <v>0</v>
      </c>
      <c r="AL584" s="266" t="str">
        <f t="shared" si="2224"/>
        <v/>
      </c>
      <c r="AM584" s="266">
        <f>IF(OR(Is_Loading,LEN($A584)=0),"",SWDATA!AF569)</f>
        <v>0</v>
      </c>
      <c r="AN584" s="267">
        <f>IF(OR(Is_Loading,LEN($A584)=0),"",SWDATA!AG569)</f>
        <v>0</v>
      </c>
      <c r="AO584" s="323">
        <f>IF(OR(Is_Loading,LEN($A584)=0),"",SWDATA!AH569)</f>
        <v>0</v>
      </c>
      <c r="AP584" s="320" t="str">
        <f t="shared" si="2225"/>
        <v/>
      </c>
      <c r="AQ584" s="266">
        <f>IF(OR(Is_Loading,LEN($A584)=0),"",SWDATA!AJ569)</f>
        <v>0</v>
      </c>
      <c r="AR584" s="267">
        <f>IF(OR(Is_Loading,LEN($A584)=0),"",SWDATA!AK569)</f>
        <v>0</v>
      </c>
      <c r="AS584" s="267">
        <f>IF(OR(Is_Loading,LEN($A584)=0),"",SWDATA!AL569)</f>
        <v>0</v>
      </c>
      <c r="AT584" s="266" t="str">
        <f t="shared" si="2226"/>
        <v/>
      </c>
      <c r="AU584" s="266">
        <f>IF(OR(Is_Loading,LEN($A584)=0),"",SWDATA!AN569)</f>
        <v>0</v>
      </c>
      <c r="AV584" s="267">
        <f>IF(OR(Is_Loading,LEN($A584)=0),"",SWDATA!AO569)</f>
        <v>0</v>
      </c>
      <c r="AW584" s="267">
        <f>IF(OR(Is_Loading,LEN($A584)=0),"",SWDATA!AP569)</f>
        <v>0</v>
      </c>
      <c r="AX584" s="266" t="str">
        <f t="shared" si="2227"/>
        <v/>
      </c>
      <c r="AY584" s="266">
        <f>IF(OR(Is_Loading,LEN($A584)=0),"",SWDATA!AR569)</f>
        <v>0</v>
      </c>
      <c r="AZ584" s="267">
        <f>IF(OR(Is_Loading,LEN($A584)=0),"",SWDATA!AS569)</f>
        <v>0</v>
      </c>
      <c r="BA584" s="267">
        <f>IF(OR(Is_Loading,LEN($A584)=0),"",SWDATA!AT569)</f>
        <v>0</v>
      </c>
      <c r="BB584" s="266" t="str">
        <f t="shared" si="2228"/>
        <v/>
      </c>
      <c r="BC584" s="266">
        <f>IF(OR(Is_Loading,LEN($A584)=0),"",SWDATA!AV569)</f>
        <v>0</v>
      </c>
      <c r="BD584" s="267">
        <f>IF(OR(Is_Loading,LEN($A584)=0),"",SWDATA!AW569)</f>
        <v>0</v>
      </c>
      <c r="BE584" s="323">
        <f>IF(OR(Is_Loading,LEN($A584)=0),"",SWDATA!AX569)</f>
        <v>0</v>
      </c>
      <c r="BF584" s="320" t="str">
        <f t="shared" si="2229"/>
        <v/>
      </c>
      <c r="BG584" s="11"/>
      <c r="BH584" s="11"/>
      <c r="BI584" s="11"/>
      <c r="BJ584" s="11"/>
      <c r="BK584" s="11"/>
      <c r="BL584" s="11"/>
      <c r="BM584" s="11"/>
      <c r="BN584" s="11"/>
      <c r="BO584" s="11"/>
      <c r="BP584" s="11"/>
      <c r="BQ584" s="11"/>
      <c r="BR584" s="11"/>
      <c r="BS584" s="11"/>
      <c r="BT584" s="11"/>
      <c r="BU584" s="11"/>
      <c r="BV584" s="11"/>
      <c r="BW584" s="11"/>
      <c r="BX584" s="11"/>
      <c r="BY584" s="11"/>
      <c r="BZ584" s="11"/>
      <c r="CA584" s="11"/>
      <c r="CB584" s="11"/>
      <c r="CC584" s="11"/>
      <c r="CD584" s="11"/>
      <c r="CE584" s="11"/>
      <c r="CF584" s="11"/>
      <c r="CG584" s="11"/>
      <c r="CH584" s="11"/>
      <c r="CI584" s="11"/>
      <c r="CJ584" s="11"/>
      <c r="CK584" s="11"/>
      <c r="CL584" s="11"/>
      <c r="CM584" s="11"/>
      <c r="CN584" s="351"/>
      <c r="CO584" s="351"/>
      <c r="CP584" s="351"/>
      <c r="CQ584" s="351"/>
      <c r="CR584" s="351"/>
      <c r="CS584" s="351"/>
      <c r="CT584" s="351"/>
      <c r="CU584" s="351"/>
      <c r="CV584" s="351"/>
      <c r="CW584" s="351"/>
      <c r="CX584" s="351"/>
      <c r="CY584" s="351"/>
      <c r="CZ584" s="351"/>
      <c r="DA584" s="351"/>
      <c r="DB584" s="351"/>
      <c r="DC584" s="351"/>
      <c r="DD584" s="351"/>
      <c r="DE584" s="351"/>
      <c r="DF584" s="351"/>
      <c r="DG584" s="351"/>
      <c r="DH584" s="351"/>
      <c r="DI584" s="351"/>
      <c r="DJ584" s="351"/>
      <c r="DK584" s="351"/>
      <c r="DL584" s="351"/>
      <c r="DM584" s="351"/>
      <c r="DN584" s="351"/>
      <c r="DS584" s="372"/>
      <c r="DT584" s="374"/>
      <c r="DU584" s="375"/>
      <c r="DV584" s="375"/>
      <c r="DW584" s="375"/>
      <c r="DX584" s="375">
        <v>1</v>
      </c>
      <c r="DY584" s="375">
        <f t="shared" si="2184"/>
        <v>0</v>
      </c>
      <c r="DZ584" s="375">
        <f t="shared" si="2185"/>
        <v>0</v>
      </c>
      <c r="EA584" s="375">
        <f t="shared" si="2186"/>
        <v>1</v>
      </c>
      <c r="EB584" s="375">
        <f t="shared" si="2187"/>
        <v>0</v>
      </c>
      <c r="EC584" s="375">
        <f t="shared" si="2188"/>
        <v>0</v>
      </c>
      <c r="ED584" s="375">
        <f t="shared" si="2189"/>
        <v>1</v>
      </c>
      <c r="EE584" s="375">
        <f t="shared" si="2190"/>
        <v>0</v>
      </c>
      <c r="EF584" s="375">
        <f t="shared" si="2191"/>
        <v>0</v>
      </c>
      <c r="EG584" s="375">
        <f t="shared" si="2192"/>
        <v>1</v>
      </c>
      <c r="EH584" s="375">
        <f t="shared" si="2193"/>
        <v>0</v>
      </c>
      <c r="EI584" s="375">
        <f t="shared" si="2194"/>
        <v>0</v>
      </c>
      <c r="EJ584" s="375">
        <f t="shared" si="2195"/>
        <v>1</v>
      </c>
      <c r="EK584" s="375">
        <f t="shared" si="2196"/>
        <v>0</v>
      </c>
      <c r="EL584" s="375">
        <f t="shared" si="2197"/>
        <v>0</v>
      </c>
      <c r="EM584" s="375">
        <f t="shared" si="2198"/>
        <v>1</v>
      </c>
      <c r="EN584" s="375">
        <f t="shared" si="2199"/>
        <v>0</v>
      </c>
      <c r="EO584" s="375">
        <f t="shared" si="2200"/>
        <v>0</v>
      </c>
      <c r="EP584" s="375">
        <f t="shared" si="2201"/>
        <v>1</v>
      </c>
      <c r="EQ584" s="375">
        <f t="shared" si="2202"/>
        <v>0</v>
      </c>
      <c r="ER584" s="375">
        <f t="shared" si="2203"/>
        <v>0</v>
      </c>
      <c r="ES584" s="375">
        <f t="shared" si="2204"/>
        <v>1</v>
      </c>
      <c r="ET584" s="375">
        <f t="shared" si="2205"/>
        <v>0</v>
      </c>
      <c r="EU584" s="375">
        <f t="shared" si="2206"/>
        <v>0</v>
      </c>
      <c r="EV584" s="375">
        <f t="shared" si="2207"/>
        <v>1</v>
      </c>
      <c r="EW584" s="375">
        <f t="shared" si="2208"/>
        <v>0</v>
      </c>
      <c r="EX584" s="375">
        <f t="shared" si="2209"/>
        <v>0</v>
      </c>
      <c r="EY584" s="375">
        <f t="shared" si="2210"/>
        <v>1</v>
      </c>
      <c r="EZ584" s="375">
        <f t="shared" si="2211"/>
        <v>0</v>
      </c>
      <c r="FA584" s="375">
        <f t="shared" si="2212"/>
        <v>0</v>
      </c>
      <c r="FB584" s="375">
        <f t="shared" si="2213"/>
        <v>1</v>
      </c>
      <c r="FC584" s="375">
        <f t="shared" si="2214"/>
        <v>0</v>
      </c>
      <c r="FD584" s="375">
        <f t="shared" si="2215"/>
        <v>0</v>
      </c>
      <c r="FE584" s="376"/>
      <c r="FF584" s="372"/>
      <c r="FG584" s="372"/>
      <c r="FH584" s="372"/>
      <c r="FI584" s="372"/>
      <c r="FJ584" s="372"/>
      <c r="FK584" s="372"/>
      <c r="FL584" s="372"/>
      <c r="FM584" s="372"/>
      <c r="FN584" s="372"/>
      <c r="FO584" s="372"/>
      <c r="FP584" s="372"/>
      <c r="FQ584" s="372"/>
      <c r="FR584" s="372"/>
      <c r="FS584" s="372"/>
      <c r="FT584" s="372"/>
      <c r="FU584" s="372"/>
      <c r="FV584" s="372"/>
      <c r="FW584" s="372"/>
      <c r="FX584" s="372"/>
      <c r="FY584" s="372"/>
      <c r="FZ584" s="372"/>
      <c r="GA584" s="372"/>
      <c r="GB584" s="372"/>
      <c r="GC584" s="372"/>
      <c r="GD584" s="372"/>
      <c r="GE584" s="372"/>
      <c r="GF584" s="372"/>
      <c r="GG584" s="372"/>
      <c r="GH584" s="372"/>
      <c r="GI584" s="372"/>
      <c r="GJ584" s="372"/>
      <c r="GK584" s="372"/>
      <c r="GL584" s="372"/>
      <c r="GM584" s="372"/>
      <c r="GN584" s="372"/>
      <c r="GO584" s="372"/>
      <c r="GP584" s="372"/>
      <c r="GQ584" s="372"/>
      <c r="GR584" s="372"/>
      <c r="GS584" s="372"/>
      <c r="GT584" s="372"/>
      <c r="GU584" s="372"/>
      <c r="GV584" s="372"/>
      <c r="GW584" s="372"/>
      <c r="GX584" s="372"/>
      <c r="GY584" s="372"/>
      <c r="GZ584" s="372"/>
      <c r="HA584" s="372"/>
      <c r="HB584" s="372"/>
      <c r="HC584" s="372"/>
    </row>
    <row r="585" spans="1:211" s="373" customFormat="1" ht="15" hidden="1" customHeight="1" outlineLevel="1" x14ac:dyDescent="0.2">
      <c r="A585" s="366">
        <f>SWDATA!O570</f>
        <v>0</v>
      </c>
      <c r="B585" s="366">
        <f>SWDATA!M570</f>
        <v>0</v>
      </c>
      <c r="C585" s="351">
        <f>IF(AND(SWDATA!M570=1,SWDATA!Q570="promotions"),SWDATA!P570,0)</f>
        <v>0</v>
      </c>
      <c r="D585" s="367">
        <f>ROW(SWDATA!M570)</f>
        <v>570</v>
      </c>
      <c r="E585" s="368">
        <f t="shared" si="2232"/>
        <v>0</v>
      </c>
      <c r="F585" s="369">
        <f t="shared" si="2217"/>
        <v>1</v>
      </c>
      <c r="G585" s="366" t="str">
        <f t="shared" si="2218"/>
        <v/>
      </c>
      <c r="H585" s="370"/>
      <c r="J585" s="238">
        <f t="shared" si="2219"/>
        <v>0</v>
      </c>
      <c r="K585" s="239" t="str">
        <f t="shared" si="2220"/>
        <v/>
      </c>
      <c r="L585" s="342"/>
      <c r="M585" s="345"/>
      <c r="N585" s="340" t="str">
        <f>IF(LEN(SWDATA!F570)=0,"",N584)</f>
        <v/>
      </c>
      <c r="O585" s="296" t="str">
        <f>IF(LEN(SWDATA!G570)=0,"",O584)</f>
        <v/>
      </c>
      <c r="P585" s="297" t="str">
        <f>IF(LEN(SWDATA!C570)=0,"",SWDATA!C570)</f>
        <v/>
      </c>
      <c r="Q585" s="312" t="str">
        <f t="shared" si="2221"/>
        <v/>
      </c>
      <c r="R585" s="223" t="s">
        <v>261</v>
      </c>
      <c r="S585" s="224"/>
      <c r="T585" s="224"/>
      <c r="U585" s="264" t="s">
        <v>599</v>
      </c>
      <c r="V585" s="205" t="s">
        <v>221</v>
      </c>
      <c r="W585" s="266">
        <f>IF(OR(Is_Loading,LEN($A585)=0),"",SWDATA!P570)</f>
        <v>0</v>
      </c>
      <c r="X585" s="267">
        <f>IF(OR(Is_Loading,LEN($A585)=0),"",SWDATA!Q570)</f>
        <v>0</v>
      </c>
      <c r="Y585" s="267">
        <f>IF(OR(Is_Loading,LEN($A585)=0),"",SWDATA!R570)</f>
        <v>0</v>
      </c>
      <c r="Z585" s="266" t="str">
        <f t="shared" si="2216"/>
        <v/>
      </c>
      <c r="AA585" s="266">
        <f>IF(OR(Is_Loading,LEN($A585)=0),"",SWDATA!T570)</f>
        <v>0</v>
      </c>
      <c r="AB585" s="267">
        <f>IF(OR(Is_Loading,LEN($A585)=0),"",SWDATA!U570)</f>
        <v>0</v>
      </c>
      <c r="AC585" s="267">
        <f>IF(OR(Is_Loading,LEN($A585)=0),"",SWDATA!V570)</f>
        <v>0</v>
      </c>
      <c r="AD585" s="266" t="str">
        <f t="shared" si="2222"/>
        <v/>
      </c>
      <c r="AE585" s="266">
        <f>IF(OR(Is_Loading,LEN($A585)=0),"",SWDATA!X570)</f>
        <v>0</v>
      </c>
      <c r="AF585" s="267">
        <f>IF(OR(Is_Loading,LEN($A585)=0),"",SWDATA!Y570)</f>
        <v>0</v>
      </c>
      <c r="AG585" s="267">
        <f>IF(OR(Is_Loading,LEN($A585)=0),"",SWDATA!Z570)</f>
        <v>0</v>
      </c>
      <c r="AH585" s="266" t="str">
        <f t="shared" si="2223"/>
        <v/>
      </c>
      <c r="AI585" s="266">
        <f>IF(OR(Is_Loading,LEN($A585)=0),"",SWDATA!AB570)</f>
        <v>0</v>
      </c>
      <c r="AJ585" s="267">
        <f>IF(OR(Is_Loading,LEN($A585)=0),"",SWDATA!AC570)</f>
        <v>0</v>
      </c>
      <c r="AK585" s="267">
        <f>IF(OR(Is_Loading,LEN($A585)=0),"",SWDATA!AD570)</f>
        <v>0</v>
      </c>
      <c r="AL585" s="266" t="str">
        <f t="shared" si="2224"/>
        <v/>
      </c>
      <c r="AM585" s="266">
        <f>IF(OR(Is_Loading,LEN($A585)=0),"",SWDATA!AF570)</f>
        <v>0</v>
      </c>
      <c r="AN585" s="267">
        <f>IF(OR(Is_Loading,LEN($A585)=0),"",SWDATA!AG570)</f>
        <v>0</v>
      </c>
      <c r="AO585" s="323">
        <f>IF(OR(Is_Loading,LEN($A585)=0),"",SWDATA!AH570)</f>
        <v>0</v>
      </c>
      <c r="AP585" s="320" t="str">
        <f t="shared" si="2225"/>
        <v/>
      </c>
      <c r="AQ585" s="266">
        <f>IF(OR(Is_Loading,LEN($A585)=0),"",SWDATA!AJ570)</f>
        <v>0</v>
      </c>
      <c r="AR585" s="267">
        <f>IF(OR(Is_Loading,LEN($A585)=0),"",SWDATA!AK570)</f>
        <v>0</v>
      </c>
      <c r="AS585" s="267">
        <f>IF(OR(Is_Loading,LEN($A585)=0),"",SWDATA!AL570)</f>
        <v>0</v>
      </c>
      <c r="AT585" s="266" t="str">
        <f t="shared" si="2226"/>
        <v/>
      </c>
      <c r="AU585" s="266">
        <f>IF(OR(Is_Loading,LEN($A585)=0),"",SWDATA!AN570)</f>
        <v>0</v>
      </c>
      <c r="AV585" s="267">
        <f>IF(OR(Is_Loading,LEN($A585)=0),"",SWDATA!AO570)</f>
        <v>0</v>
      </c>
      <c r="AW585" s="267">
        <f>IF(OR(Is_Loading,LEN($A585)=0),"",SWDATA!AP570)</f>
        <v>0</v>
      </c>
      <c r="AX585" s="266" t="str">
        <f t="shared" si="2227"/>
        <v/>
      </c>
      <c r="AY585" s="266">
        <f>IF(OR(Is_Loading,LEN($A585)=0),"",SWDATA!AR570)</f>
        <v>0</v>
      </c>
      <c r="AZ585" s="267">
        <f>IF(OR(Is_Loading,LEN($A585)=0),"",SWDATA!AS570)</f>
        <v>0</v>
      </c>
      <c r="BA585" s="267">
        <f>IF(OR(Is_Loading,LEN($A585)=0),"",SWDATA!AT570)</f>
        <v>0</v>
      </c>
      <c r="BB585" s="266" t="str">
        <f t="shared" si="2228"/>
        <v/>
      </c>
      <c r="BC585" s="266">
        <f>IF(OR(Is_Loading,LEN($A585)=0),"",SWDATA!AV570)</f>
        <v>0</v>
      </c>
      <c r="BD585" s="267">
        <f>IF(OR(Is_Loading,LEN($A585)=0),"",SWDATA!AW570)</f>
        <v>0</v>
      </c>
      <c r="BE585" s="323">
        <f>IF(OR(Is_Loading,LEN($A585)=0),"",SWDATA!AX570)</f>
        <v>0</v>
      </c>
      <c r="BF585" s="320" t="str">
        <f t="shared" si="2229"/>
        <v/>
      </c>
      <c r="BG585" s="11"/>
      <c r="BH585" s="11"/>
      <c r="BI585" s="11"/>
      <c r="BJ585" s="11"/>
      <c r="BK585" s="11"/>
      <c r="BL585" s="11"/>
      <c r="BM585" s="11"/>
      <c r="BN585" s="11"/>
      <c r="BO585" s="11"/>
      <c r="BP585" s="11"/>
      <c r="BQ585" s="11"/>
      <c r="BR585" s="11"/>
      <c r="BS585" s="11"/>
      <c r="BT585" s="11"/>
      <c r="BU585" s="11"/>
      <c r="BV585" s="11"/>
      <c r="BW585" s="11"/>
      <c r="BX585" s="11"/>
      <c r="BY585" s="11"/>
      <c r="BZ585" s="11"/>
      <c r="CA585" s="11"/>
      <c r="CB585" s="11"/>
      <c r="CC585" s="11"/>
      <c r="CD585" s="11"/>
      <c r="CE585" s="11"/>
      <c r="CF585" s="11"/>
      <c r="CG585" s="11"/>
      <c r="CH585" s="11"/>
      <c r="CI585" s="11"/>
      <c r="CJ585" s="11"/>
      <c r="CK585" s="11"/>
      <c r="CL585" s="11"/>
      <c r="CM585" s="11"/>
      <c r="CN585" s="351"/>
      <c r="CO585" s="351"/>
      <c r="CP585" s="351"/>
      <c r="CQ585" s="351"/>
      <c r="CR585" s="351"/>
      <c r="CS585" s="351"/>
      <c r="CT585" s="351"/>
      <c r="CU585" s="351"/>
      <c r="CV585" s="351"/>
      <c r="CW585" s="351"/>
      <c r="CX585" s="351"/>
      <c r="CY585" s="351"/>
      <c r="CZ585" s="351"/>
      <c r="DA585" s="351"/>
      <c r="DB585" s="351"/>
      <c r="DC585" s="351"/>
      <c r="DD585" s="351"/>
      <c r="DE585" s="351"/>
      <c r="DF585" s="351"/>
      <c r="DG585" s="351"/>
      <c r="DH585" s="351"/>
      <c r="DI585" s="351"/>
      <c r="DJ585" s="351"/>
      <c r="DK585" s="351"/>
      <c r="DL585" s="351"/>
      <c r="DM585" s="351"/>
      <c r="DN585" s="351"/>
      <c r="DS585" s="372"/>
      <c r="DT585" s="374"/>
      <c r="DU585" s="375"/>
      <c r="DV585" s="375"/>
      <c r="DW585" s="375"/>
      <c r="DX585" s="375">
        <v>1</v>
      </c>
      <c r="DY585" s="375">
        <f t="shared" si="2184"/>
        <v>0</v>
      </c>
      <c r="DZ585" s="375">
        <f t="shared" si="2185"/>
        <v>0</v>
      </c>
      <c r="EA585" s="375">
        <f t="shared" si="2186"/>
        <v>1</v>
      </c>
      <c r="EB585" s="375">
        <f t="shared" si="2187"/>
        <v>0</v>
      </c>
      <c r="EC585" s="375">
        <f t="shared" si="2188"/>
        <v>0</v>
      </c>
      <c r="ED585" s="375">
        <f t="shared" si="2189"/>
        <v>1</v>
      </c>
      <c r="EE585" s="375">
        <f t="shared" si="2190"/>
        <v>0</v>
      </c>
      <c r="EF585" s="375">
        <f t="shared" si="2191"/>
        <v>0</v>
      </c>
      <c r="EG585" s="375">
        <f t="shared" si="2192"/>
        <v>1</v>
      </c>
      <c r="EH585" s="375">
        <f t="shared" si="2193"/>
        <v>0</v>
      </c>
      <c r="EI585" s="375">
        <f t="shared" si="2194"/>
        <v>0</v>
      </c>
      <c r="EJ585" s="375">
        <f t="shared" si="2195"/>
        <v>1</v>
      </c>
      <c r="EK585" s="375">
        <f t="shared" si="2196"/>
        <v>0</v>
      </c>
      <c r="EL585" s="375">
        <f t="shared" si="2197"/>
        <v>0</v>
      </c>
      <c r="EM585" s="375">
        <f t="shared" si="2198"/>
        <v>1</v>
      </c>
      <c r="EN585" s="375">
        <f t="shared" si="2199"/>
        <v>0</v>
      </c>
      <c r="EO585" s="375">
        <f t="shared" si="2200"/>
        <v>0</v>
      </c>
      <c r="EP585" s="375">
        <f t="shared" si="2201"/>
        <v>1</v>
      </c>
      <c r="EQ585" s="375">
        <f t="shared" si="2202"/>
        <v>0</v>
      </c>
      <c r="ER585" s="375">
        <f t="shared" si="2203"/>
        <v>0</v>
      </c>
      <c r="ES585" s="375">
        <f t="shared" si="2204"/>
        <v>1</v>
      </c>
      <c r="ET585" s="375">
        <f t="shared" si="2205"/>
        <v>0</v>
      </c>
      <c r="EU585" s="375">
        <f t="shared" si="2206"/>
        <v>0</v>
      </c>
      <c r="EV585" s="375">
        <f t="shared" si="2207"/>
        <v>1</v>
      </c>
      <c r="EW585" s="375">
        <f t="shared" si="2208"/>
        <v>0</v>
      </c>
      <c r="EX585" s="375">
        <f t="shared" si="2209"/>
        <v>0</v>
      </c>
      <c r="EY585" s="375">
        <f t="shared" si="2210"/>
        <v>1</v>
      </c>
      <c r="EZ585" s="375">
        <f t="shared" si="2211"/>
        <v>0</v>
      </c>
      <c r="FA585" s="375">
        <f t="shared" si="2212"/>
        <v>0</v>
      </c>
      <c r="FB585" s="375">
        <f t="shared" si="2213"/>
        <v>1</v>
      </c>
      <c r="FC585" s="375">
        <f t="shared" si="2214"/>
        <v>0</v>
      </c>
      <c r="FD585" s="375">
        <f t="shared" si="2215"/>
        <v>0</v>
      </c>
      <c r="FE585" s="376"/>
      <c r="FF585" s="372"/>
      <c r="FG585" s="372"/>
      <c r="FH585" s="372"/>
      <c r="FI585" s="372"/>
      <c r="FJ585" s="372"/>
      <c r="FK585" s="372"/>
      <c r="FL585" s="372"/>
      <c r="FM585" s="372"/>
      <c r="FN585" s="372"/>
      <c r="FO585" s="372"/>
      <c r="FP585" s="372"/>
      <c r="FQ585" s="372"/>
      <c r="FR585" s="372"/>
      <c r="FS585" s="372"/>
      <c r="FT585" s="372"/>
      <c r="FU585" s="372"/>
      <c r="FV585" s="372"/>
      <c r="FW585" s="372"/>
      <c r="FX585" s="372"/>
      <c r="FY585" s="372"/>
      <c r="FZ585" s="372"/>
      <c r="GA585" s="372"/>
      <c r="GB585" s="372"/>
      <c r="GC585" s="372"/>
      <c r="GD585" s="372"/>
      <c r="GE585" s="372"/>
      <c r="GF585" s="372"/>
      <c r="GG585" s="372"/>
      <c r="GH585" s="372"/>
      <c r="GI585" s="372"/>
      <c r="GJ585" s="372"/>
      <c r="GK585" s="372"/>
      <c r="GL585" s="372"/>
      <c r="GM585" s="372"/>
      <c r="GN585" s="372"/>
      <c r="GO585" s="372"/>
      <c r="GP585" s="372"/>
      <c r="GQ585" s="372"/>
      <c r="GR585" s="372"/>
      <c r="GS585" s="372"/>
      <c r="GT585" s="372"/>
      <c r="GU585" s="372"/>
      <c r="GV585" s="372"/>
      <c r="GW585" s="372"/>
      <c r="GX585" s="372"/>
      <c r="GY585" s="372"/>
      <c r="GZ585" s="372"/>
      <c r="HA585" s="372"/>
      <c r="HB585" s="372"/>
      <c r="HC585" s="372"/>
    </row>
    <row r="586" spans="1:211" s="373" customFormat="1" ht="15" hidden="1" customHeight="1" outlineLevel="1" x14ac:dyDescent="0.2">
      <c r="A586" s="366">
        <f>SWDATA!O571</f>
        <v>0</v>
      </c>
      <c r="B586" s="366">
        <f>SWDATA!M571</f>
        <v>0</v>
      </c>
      <c r="C586" s="351">
        <f>IF(AND(SWDATA!M571=1,SWDATA!Q571="promotions"),SWDATA!P571,0)</f>
        <v>0</v>
      </c>
      <c r="D586" s="367">
        <f>ROW(SWDATA!M571)</f>
        <v>571</v>
      </c>
      <c r="E586" s="368">
        <f t="shared" si="2232"/>
        <v>0</v>
      </c>
      <c r="F586" s="369">
        <f t="shared" si="2217"/>
        <v>1</v>
      </c>
      <c r="G586" s="366" t="str">
        <f t="shared" si="2218"/>
        <v/>
      </c>
      <c r="H586" s="370"/>
      <c r="J586" s="238">
        <f t="shared" si="2219"/>
        <v>0</v>
      </c>
      <c r="K586" s="239" t="str">
        <f t="shared" si="2220"/>
        <v/>
      </c>
      <c r="L586" s="342"/>
      <c r="M586" s="345"/>
      <c r="N586" s="340" t="str">
        <f>IF(LEN(SWDATA!F571)=0,"",N585)</f>
        <v/>
      </c>
      <c r="O586" s="296" t="str">
        <f>IF(LEN(SWDATA!G571)=0,"",O585)</f>
        <v/>
      </c>
      <c r="P586" s="297" t="str">
        <f>IF(LEN(SWDATA!C571)=0,"",SWDATA!C571)</f>
        <v/>
      </c>
      <c r="Q586" s="312" t="str">
        <f t="shared" si="2221"/>
        <v/>
      </c>
      <c r="R586" s="223" t="s">
        <v>261</v>
      </c>
      <c r="S586" s="224"/>
      <c r="T586" s="224"/>
      <c r="U586" s="264" t="s">
        <v>600</v>
      </c>
      <c r="V586" s="205" t="s">
        <v>221</v>
      </c>
      <c r="W586" s="266">
        <f>IF(OR(Is_Loading,LEN($A586)=0),"",SWDATA!P571)</f>
        <v>0</v>
      </c>
      <c r="X586" s="267">
        <f>IF(OR(Is_Loading,LEN($A586)=0),"",SWDATA!Q571)</f>
        <v>0</v>
      </c>
      <c r="Y586" s="267">
        <f>IF(OR(Is_Loading,LEN($A586)=0),"",SWDATA!R571)</f>
        <v>0</v>
      </c>
      <c r="Z586" s="266" t="str">
        <f t="shared" si="2216"/>
        <v/>
      </c>
      <c r="AA586" s="266">
        <f>IF(OR(Is_Loading,LEN($A586)=0),"",SWDATA!T571)</f>
        <v>0</v>
      </c>
      <c r="AB586" s="267">
        <f>IF(OR(Is_Loading,LEN($A586)=0),"",SWDATA!U571)</f>
        <v>0</v>
      </c>
      <c r="AC586" s="267">
        <f>IF(OR(Is_Loading,LEN($A586)=0),"",SWDATA!V571)</f>
        <v>0</v>
      </c>
      <c r="AD586" s="266" t="str">
        <f t="shared" si="2222"/>
        <v/>
      </c>
      <c r="AE586" s="266">
        <f>IF(OR(Is_Loading,LEN($A586)=0),"",SWDATA!X571)</f>
        <v>0</v>
      </c>
      <c r="AF586" s="267">
        <f>IF(OR(Is_Loading,LEN($A586)=0),"",SWDATA!Y571)</f>
        <v>0</v>
      </c>
      <c r="AG586" s="267">
        <f>IF(OR(Is_Loading,LEN($A586)=0),"",SWDATA!Z571)</f>
        <v>0</v>
      </c>
      <c r="AH586" s="266" t="str">
        <f t="shared" si="2223"/>
        <v/>
      </c>
      <c r="AI586" s="266">
        <f>IF(OR(Is_Loading,LEN($A586)=0),"",SWDATA!AB571)</f>
        <v>0</v>
      </c>
      <c r="AJ586" s="267">
        <f>IF(OR(Is_Loading,LEN($A586)=0),"",SWDATA!AC571)</f>
        <v>0</v>
      </c>
      <c r="AK586" s="267">
        <f>IF(OR(Is_Loading,LEN($A586)=0),"",SWDATA!AD571)</f>
        <v>0</v>
      </c>
      <c r="AL586" s="266" t="str">
        <f t="shared" si="2224"/>
        <v/>
      </c>
      <c r="AM586" s="266">
        <f>IF(OR(Is_Loading,LEN($A586)=0),"",SWDATA!AF571)</f>
        <v>0</v>
      </c>
      <c r="AN586" s="267">
        <f>IF(OR(Is_Loading,LEN($A586)=0),"",SWDATA!AG571)</f>
        <v>0</v>
      </c>
      <c r="AO586" s="323">
        <f>IF(OR(Is_Loading,LEN($A586)=0),"",SWDATA!AH571)</f>
        <v>0</v>
      </c>
      <c r="AP586" s="320" t="str">
        <f t="shared" si="2225"/>
        <v/>
      </c>
      <c r="AQ586" s="266">
        <f>IF(OR(Is_Loading,LEN($A586)=0),"",SWDATA!AJ571)</f>
        <v>0</v>
      </c>
      <c r="AR586" s="267">
        <f>IF(OR(Is_Loading,LEN($A586)=0),"",SWDATA!AK571)</f>
        <v>0</v>
      </c>
      <c r="AS586" s="267">
        <f>IF(OR(Is_Loading,LEN($A586)=0),"",SWDATA!AL571)</f>
        <v>0</v>
      </c>
      <c r="AT586" s="266" t="str">
        <f t="shared" si="2226"/>
        <v/>
      </c>
      <c r="AU586" s="266">
        <f>IF(OR(Is_Loading,LEN($A586)=0),"",SWDATA!AN571)</f>
        <v>0</v>
      </c>
      <c r="AV586" s="267">
        <f>IF(OR(Is_Loading,LEN($A586)=0),"",SWDATA!AO571)</f>
        <v>0</v>
      </c>
      <c r="AW586" s="267">
        <f>IF(OR(Is_Loading,LEN($A586)=0),"",SWDATA!AP571)</f>
        <v>0</v>
      </c>
      <c r="AX586" s="266" t="str">
        <f t="shared" si="2227"/>
        <v/>
      </c>
      <c r="AY586" s="266">
        <f>IF(OR(Is_Loading,LEN($A586)=0),"",SWDATA!AR571)</f>
        <v>0</v>
      </c>
      <c r="AZ586" s="267">
        <f>IF(OR(Is_Loading,LEN($A586)=0),"",SWDATA!AS571)</f>
        <v>0</v>
      </c>
      <c r="BA586" s="267">
        <f>IF(OR(Is_Loading,LEN($A586)=0),"",SWDATA!AT571)</f>
        <v>0</v>
      </c>
      <c r="BB586" s="266" t="str">
        <f t="shared" si="2228"/>
        <v/>
      </c>
      <c r="BC586" s="266">
        <f>IF(OR(Is_Loading,LEN($A586)=0),"",SWDATA!AV571)</f>
        <v>0</v>
      </c>
      <c r="BD586" s="267">
        <f>IF(OR(Is_Loading,LEN($A586)=0),"",SWDATA!AW571)</f>
        <v>0</v>
      </c>
      <c r="BE586" s="323">
        <f>IF(OR(Is_Loading,LEN($A586)=0),"",SWDATA!AX571)</f>
        <v>0</v>
      </c>
      <c r="BF586" s="320" t="str">
        <f t="shared" si="2229"/>
        <v/>
      </c>
      <c r="BG586" s="11"/>
      <c r="BH586" s="11"/>
      <c r="BI586" s="11"/>
      <c r="BJ586" s="11"/>
      <c r="BK586" s="11"/>
      <c r="BL586" s="11"/>
      <c r="BM586" s="11"/>
      <c r="BN586" s="11"/>
      <c r="BO586" s="11"/>
      <c r="BP586" s="11"/>
      <c r="BQ586" s="11"/>
      <c r="BR586" s="11"/>
      <c r="BS586" s="11"/>
      <c r="BT586" s="11"/>
      <c r="BU586" s="11"/>
      <c r="BV586" s="11"/>
      <c r="BW586" s="11"/>
      <c r="BX586" s="11"/>
      <c r="BY586" s="11"/>
      <c r="BZ586" s="11"/>
      <c r="CA586" s="11"/>
      <c r="CB586" s="11"/>
      <c r="CC586" s="11"/>
      <c r="CD586" s="11"/>
      <c r="CE586" s="11"/>
      <c r="CF586" s="11"/>
      <c r="CG586" s="11"/>
      <c r="CH586" s="11"/>
      <c r="CI586" s="11"/>
      <c r="CJ586" s="11"/>
      <c r="CK586" s="11"/>
      <c r="CL586" s="11"/>
      <c r="CM586" s="11"/>
      <c r="CN586" s="351"/>
      <c r="CO586" s="351"/>
      <c r="CP586" s="351"/>
      <c r="CQ586" s="351"/>
      <c r="CR586" s="351"/>
      <c r="CS586" s="351"/>
      <c r="CT586" s="351"/>
      <c r="CU586" s="351"/>
      <c r="CV586" s="351"/>
      <c r="CW586" s="351"/>
      <c r="CX586" s="351"/>
      <c r="CY586" s="351"/>
      <c r="CZ586" s="351"/>
      <c r="DA586" s="351"/>
      <c r="DB586" s="351"/>
      <c r="DC586" s="351"/>
      <c r="DD586" s="351"/>
      <c r="DE586" s="351"/>
      <c r="DF586" s="351"/>
      <c r="DG586" s="351"/>
      <c r="DH586" s="351"/>
      <c r="DI586" s="351"/>
      <c r="DJ586" s="351"/>
      <c r="DK586" s="351"/>
      <c r="DL586" s="351"/>
      <c r="DM586" s="351"/>
      <c r="DN586" s="351"/>
      <c r="DS586" s="372"/>
      <c r="DT586" s="374"/>
      <c r="DU586" s="375"/>
      <c r="DV586" s="375"/>
      <c r="DW586" s="375"/>
      <c r="DX586" s="375">
        <v>1</v>
      </c>
      <c r="DY586" s="375">
        <f t="shared" si="2184"/>
        <v>0</v>
      </c>
      <c r="DZ586" s="375">
        <f t="shared" si="2185"/>
        <v>0</v>
      </c>
      <c r="EA586" s="375">
        <f t="shared" si="2186"/>
        <v>1</v>
      </c>
      <c r="EB586" s="375">
        <f t="shared" si="2187"/>
        <v>0</v>
      </c>
      <c r="EC586" s="375">
        <f t="shared" si="2188"/>
        <v>0</v>
      </c>
      <c r="ED586" s="375">
        <f t="shared" si="2189"/>
        <v>1</v>
      </c>
      <c r="EE586" s="375">
        <f t="shared" si="2190"/>
        <v>0</v>
      </c>
      <c r="EF586" s="375">
        <f t="shared" si="2191"/>
        <v>0</v>
      </c>
      <c r="EG586" s="375">
        <f t="shared" si="2192"/>
        <v>1</v>
      </c>
      <c r="EH586" s="375">
        <f t="shared" si="2193"/>
        <v>0</v>
      </c>
      <c r="EI586" s="375">
        <f t="shared" si="2194"/>
        <v>0</v>
      </c>
      <c r="EJ586" s="375">
        <f t="shared" si="2195"/>
        <v>1</v>
      </c>
      <c r="EK586" s="375">
        <f t="shared" si="2196"/>
        <v>0</v>
      </c>
      <c r="EL586" s="375">
        <f t="shared" si="2197"/>
        <v>0</v>
      </c>
      <c r="EM586" s="375">
        <f t="shared" si="2198"/>
        <v>1</v>
      </c>
      <c r="EN586" s="375">
        <f t="shared" si="2199"/>
        <v>0</v>
      </c>
      <c r="EO586" s="375">
        <f t="shared" si="2200"/>
        <v>0</v>
      </c>
      <c r="EP586" s="375">
        <f t="shared" si="2201"/>
        <v>1</v>
      </c>
      <c r="EQ586" s="375">
        <f t="shared" si="2202"/>
        <v>0</v>
      </c>
      <c r="ER586" s="375">
        <f t="shared" si="2203"/>
        <v>0</v>
      </c>
      <c r="ES586" s="375">
        <f t="shared" si="2204"/>
        <v>1</v>
      </c>
      <c r="ET586" s="375">
        <f t="shared" si="2205"/>
        <v>0</v>
      </c>
      <c r="EU586" s="375">
        <f t="shared" si="2206"/>
        <v>0</v>
      </c>
      <c r="EV586" s="375">
        <f t="shared" si="2207"/>
        <v>1</v>
      </c>
      <c r="EW586" s="375">
        <f t="shared" si="2208"/>
        <v>0</v>
      </c>
      <c r="EX586" s="375">
        <f t="shared" si="2209"/>
        <v>0</v>
      </c>
      <c r="EY586" s="375">
        <f t="shared" si="2210"/>
        <v>1</v>
      </c>
      <c r="EZ586" s="375">
        <f t="shared" si="2211"/>
        <v>0</v>
      </c>
      <c r="FA586" s="375">
        <f t="shared" si="2212"/>
        <v>0</v>
      </c>
      <c r="FB586" s="375">
        <f t="shared" si="2213"/>
        <v>1</v>
      </c>
      <c r="FC586" s="375">
        <f t="shared" si="2214"/>
        <v>0</v>
      </c>
      <c r="FD586" s="375">
        <f t="shared" si="2215"/>
        <v>0</v>
      </c>
      <c r="FE586" s="376"/>
      <c r="FF586" s="372"/>
      <c r="FG586" s="372"/>
      <c r="FH586" s="372"/>
      <c r="FI586" s="372"/>
      <c r="FJ586" s="372"/>
      <c r="FK586" s="372"/>
      <c r="FL586" s="372"/>
      <c r="FM586" s="372"/>
      <c r="FN586" s="372"/>
      <c r="FO586" s="372"/>
      <c r="FP586" s="372"/>
      <c r="FQ586" s="372"/>
      <c r="FR586" s="372"/>
      <c r="FS586" s="372"/>
      <c r="FT586" s="372"/>
      <c r="FU586" s="372"/>
      <c r="FV586" s="372"/>
      <c r="FW586" s="372"/>
      <c r="FX586" s="372"/>
      <c r="FY586" s="372"/>
      <c r="FZ586" s="372"/>
      <c r="GA586" s="372"/>
      <c r="GB586" s="372"/>
      <c r="GC586" s="372"/>
      <c r="GD586" s="372"/>
      <c r="GE586" s="372"/>
      <c r="GF586" s="372"/>
      <c r="GG586" s="372"/>
      <c r="GH586" s="372"/>
      <c r="GI586" s="372"/>
      <c r="GJ586" s="372"/>
      <c r="GK586" s="372"/>
      <c r="GL586" s="372"/>
      <c r="GM586" s="372"/>
      <c r="GN586" s="372"/>
      <c r="GO586" s="372"/>
      <c r="GP586" s="372"/>
      <c r="GQ586" s="372"/>
      <c r="GR586" s="372"/>
      <c r="GS586" s="372"/>
      <c r="GT586" s="372"/>
      <c r="GU586" s="372"/>
      <c r="GV586" s="372"/>
      <c r="GW586" s="372"/>
      <c r="GX586" s="372"/>
      <c r="GY586" s="372"/>
      <c r="GZ586" s="372"/>
      <c r="HA586" s="372"/>
      <c r="HB586" s="372"/>
      <c r="HC586" s="372"/>
    </row>
    <row r="587" spans="1:211" s="373" customFormat="1" ht="15" hidden="1" customHeight="1" outlineLevel="1" x14ac:dyDescent="0.2">
      <c r="A587" s="366">
        <f>SWDATA!O572</f>
        <v>0</v>
      </c>
      <c r="B587" s="366">
        <f>SWDATA!M572</f>
        <v>0</v>
      </c>
      <c r="C587" s="351">
        <f>IF(AND(SWDATA!M572=1,SWDATA!Q572="promotions"),SWDATA!P572,0)</f>
        <v>0</v>
      </c>
      <c r="D587" s="367">
        <f>ROW(SWDATA!M572)</f>
        <v>572</v>
      </c>
      <c r="E587" s="368">
        <f t="shared" si="2232"/>
        <v>0</v>
      </c>
      <c r="F587" s="369">
        <f t="shared" si="2217"/>
        <v>1</v>
      </c>
      <c r="G587" s="366" t="str">
        <f t="shared" si="2218"/>
        <v/>
      </c>
      <c r="H587" s="370"/>
      <c r="J587" s="238">
        <f t="shared" si="2219"/>
        <v>0</v>
      </c>
      <c r="K587" s="239" t="str">
        <f t="shared" si="2220"/>
        <v/>
      </c>
      <c r="L587" s="342"/>
      <c r="M587" s="345"/>
      <c r="N587" s="340" t="str">
        <f>IF(LEN(SWDATA!F572)=0,"",N586)</f>
        <v/>
      </c>
      <c r="O587" s="296" t="str">
        <f>IF(LEN(SWDATA!G572)=0,"",O586)</f>
        <v/>
      </c>
      <c r="P587" s="297" t="str">
        <f>IF(LEN(SWDATA!C572)=0,"",SWDATA!C572)</f>
        <v/>
      </c>
      <c r="Q587" s="312" t="str">
        <f t="shared" si="2221"/>
        <v/>
      </c>
      <c r="R587" s="223" t="s">
        <v>261</v>
      </c>
      <c r="S587" s="224"/>
      <c r="T587" s="224"/>
      <c r="U587" s="264" t="s">
        <v>602</v>
      </c>
      <c r="V587" s="205" t="s">
        <v>221</v>
      </c>
      <c r="W587" s="266">
        <f>IF(OR(Is_Loading,LEN($A587)=0),"",SWDATA!P572)</f>
        <v>0</v>
      </c>
      <c r="X587" s="267">
        <f>IF(OR(Is_Loading,LEN($A587)=0),"",SWDATA!Q572)</f>
        <v>0</v>
      </c>
      <c r="Y587" s="267">
        <f>IF(OR(Is_Loading,LEN($A587)=0),"",SWDATA!R572)</f>
        <v>0</v>
      </c>
      <c r="Z587" s="266" t="str">
        <f t="shared" si="2216"/>
        <v/>
      </c>
      <c r="AA587" s="266">
        <f>IF(OR(Is_Loading,LEN($A587)=0),"",SWDATA!T572)</f>
        <v>0</v>
      </c>
      <c r="AB587" s="267">
        <f>IF(OR(Is_Loading,LEN($A587)=0),"",SWDATA!U572)</f>
        <v>0</v>
      </c>
      <c r="AC587" s="267">
        <f>IF(OR(Is_Loading,LEN($A587)=0),"",SWDATA!V572)</f>
        <v>0</v>
      </c>
      <c r="AD587" s="266" t="str">
        <f t="shared" si="2222"/>
        <v/>
      </c>
      <c r="AE587" s="266">
        <f>IF(OR(Is_Loading,LEN($A587)=0),"",SWDATA!X572)</f>
        <v>0</v>
      </c>
      <c r="AF587" s="267">
        <f>IF(OR(Is_Loading,LEN($A587)=0),"",SWDATA!Y572)</f>
        <v>0</v>
      </c>
      <c r="AG587" s="267">
        <f>IF(OR(Is_Loading,LEN($A587)=0),"",SWDATA!Z572)</f>
        <v>0</v>
      </c>
      <c r="AH587" s="266" t="str">
        <f t="shared" si="2223"/>
        <v/>
      </c>
      <c r="AI587" s="266">
        <f>IF(OR(Is_Loading,LEN($A587)=0),"",SWDATA!AB572)</f>
        <v>0</v>
      </c>
      <c r="AJ587" s="267">
        <f>IF(OR(Is_Loading,LEN($A587)=0),"",SWDATA!AC572)</f>
        <v>0</v>
      </c>
      <c r="AK587" s="267">
        <f>IF(OR(Is_Loading,LEN($A587)=0),"",SWDATA!AD572)</f>
        <v>0</v>
      </c>
      <c r="AL587" s="266" t="str">
        <f t="shared" si="2224"/>
        <v/>
      </c>
      <c r="AM587" s="266">
        <f>IF(OR(Is_Loading,LEN($A587)=0),"",SWDATA!AF572)</f>
        <v>0</v>
      </c>
      <c r="AN587" s="267">
        <f>IF(OR(Is_Loading,LEN($A587)=0),"",SWDATA!AG572)</f>
        <v>0</v>
      </c>
      <c r="AO587" s="323">
        <f>IF(OR(Is_Loading,LEN($A587)=0),"",SWDATA!AH572)</f>
        <v>0</v>
      </c>
      <c r="AP587" s="320" t="str">
        <f t="shared" si="2225"/>
        <v/>
      </c>
      <c r="AQ587" s="266">
        <f>IF(OR(Is_Loading,LEN($A587)=0),"",SWDATA!AJ572)</f>
        <v>0</v>
      </c>
      <c r="AR587" s="267">
        <f>IF(OR(Is_Loading,LEN($A587)=0),"",SWDATA!AK572)</f>
        <v>0</v>
      </c>
      <c r="AS587" s="267">
        <f>IF(OR(Is_Loading,LEN($A587)=0),"",SWDATA!AL572)</f>
        <v>0</v>
      </c>
      <c r="AT587" s="266" t="str">
        <f t="shared" si="2226"/>
        <v/>
      </c>
      <c r="AU587" s="266">
        <f>IF(OR(Is_Loading,LEN($A587)=0),"",SWDATA!AN572)</f>
        <v>0</v>
      </c>
      <c r="AV587" s="267">
        <f>IF(OR(Is_Loading,LEN($A587)=0),"",SWDATA!AO572)</f>
        <v>0</v>
      </c>
      <c r="AW587" s="267">
        <f>IF(OR(Is_Loading,LEN($A587)=0),"",SWDATA!AP572)</f>
        <v>0</v>
      </c>
      <c r="AX587" s="266" t="str">
        <f t="shared" si="2227"/>
        <v/>
      </c>
      <c r="AY587" s="266">
        <f>IF(OR(Is_Loading,LEN($A587)=0),"",SWDATA!AR572)</f>
        <v>0</v>
      </c>
      <c r="AZ587" s="267">
        <f>IF(OR(Is_Loading,LEN($A587)=0),"",SWDATA!AS572)</f>
        <v>0</v>
      </c>
      <c r="BA587" s="267">
        <f>IF(OR(Is_Loading,LEN($A587)=0),"",SWDATA!AT572)</f>
        <v>0</v>
      </c>
      <c r="BB587" s="266" t="str">
        <f t="shared" si="2228"/>
        <v/>
      </c>
      <c r="BC587" s="266">
        <f>IF(OR(Is_Loading,LEN($A587)=0),"",SWDATA!AV572)</f>
        <v>0</v>
      </c>
      <c r="BD587" s="267">
        <f>IF(OR(Is_Loading,LEN($A587)=0),"",SWDATA!AW572)</f>
        <v>0</v>
      </c>
      <c r="BE587" s="323">
        <f>IF(OR(Is_Loading,LEN($A587)=0),"",SWDATA!AX572)</f>
        <v>0</v>
      </c>
      <c r="BF587" s="320" t="str">
        <f t="shared" si="2229"/>
        <v/>
      </c>
      <c r="BG587" s="11"/>
      <c r="BH587" s="11"/>
      <c r="BI587" s="11"/>
      <c r="BJ587" s="11"/>
      <c r="BK587" s="11"/>
      <c r="BL587" s="11"/>
      <c r="BM587" s="11"/>
      <c r="BN587" s="11"/>
      <c r="BO587" s="11"/>
      <c r="BP587" s="11"/>
      <c r="BQ587" s="11"/>
      <c r="BR587" s="11"/>
      <c r="BS587" s="11"/>
      <c r="BT587" s="11"/>
      <c r="BU587" s="11"/>
      <c r="BV587" s="11"/>
      <c r="BW587" s="11"/>
      <c r="BX587" s="11"/>
      <c r="BY587" s="11"/>
      <c r="BZ587" s="11"/>
      <c r="CA587" s="11"/>
      <c r="CB587" s="11"/>
      <c r="CC587" s="11"/>
      <c r="CD587" s="11"/>
      <c r="CE587" s="11"/>
      <c r="CF587" s="11"/>
      <c r="CG587" s="11"/>
      <c r="CH587" s="11"/>
      <c r="CI587" s="11"/>
      <c r="CJ587" s="11"/>
      <c r="CK587" s="11"/>
      <c r="CL587" s="11"/>
      <c r="CM587" s="11"/>
      <c r="CN587" s="351"/>
      <c r="CO587" s="351"/>
      <c r="CP587" s="351"/>
      <c r="CQ587" s="351"/>
      <c r="CR587" s="351"/>
      <c r="CS587" s="351"/>
      <c r="CT587" s="351"/>
      <c r="CU587" s="351"/>
      <c r="CV587" s="351"/>
      <c r="CW587" s="351"/>
      <c r="CX587" s="351"/>
      <c r="CY587" s="351"/>
      <c r="CZ587" s="351"/>
      <c r="DA587" s="351"/>
      <c r="DB587" s="351"/>
      <c r="DC587" s="351"/>
      <c r="DD587" s="351"/>
      <c r="DE587" s="351"/>
      <c r="DF587" s="351"/>
      <c r="DG587" s="351"/>
      <c r="DH587" s="351"/>
      <c r="DI587" s="351"/>
      <c r="DJ587" s="351"/>
      <c r="DK587" s="351"/>
      <c r="DL587" s="351"/>
      <c r="DM587" s="351"/>
      <c r="DN587" s="351"/>
      <c r="DS587" s="372"/>
      <c r="DT587" s="374"/>
      <c r="DU587" s="375"/>
      <c r="DV587" s="375"/>
      <c r="DW587" s="375"/>
      <c r="DX587" s="375">
        <v>1</v>
      </c>
      <c r="DY587" s="375">
        <f t="shared" si="2184"/>
        <v>0</v>
      </c>
      <c r="DZ587" s="375">
        <f t="shared" si="2185"/>
        <v>0</v>
      </c>
      <c r="EA587" s="375">
        <f t="shared" si="2186"/>
        <v>1</v>
      </c>
      <c r="EB587" s="375">
        <f t="shared" si="2187"/>
        <v>0</v>
      </c>
      <c r="EC587" s="375">
        <f t="shared" si="2188"/>
        <v>0</v>
      </c>
      <c r="ED587" s="375">
        <f t="shared" si="2189"/>
        <v>1</v>
      </c>
      <c r="EE587" s="375">
        <f t="shared" si="2190"/>
        <v>0</v>
      </c>
      <c r="EF587" s="375">
        <f t="shared" si="2191"/>
        <v>0</v>
      </c>
      <c r="EG587" s="375">
        <f t="shared" si="2192"/>
        <v>1</v>
      </c>
      <c r="EH587" s="375">
        <f t="shared" si="2193"/>
        <v>0</v>
      </c>
      <c r="EI587" s="375">
        <f t="shared" si="2194"/>
        <v>0</v>
      </c>
      <c r="EJ587" s="375">
        <f t="shared" si="2195"/>
        <v>1</v>
      </c>
      <c r="EK587" s="375">
        <f t="shared" si="2196"/>
        <v>0</v>
      </c>
      <c r="EL587" s="375">
        <f t="shared" si="2197"/>
        <v>0</v>
      </c>
      <c r="EM587" s="375">
        <f t="shared" si="2198"/>
        <v>1</v>
      </c>
      <c r="EN587" s="375">
        <f t="shared" si="2199"/>
        <v>0</v>
      </c>
      <c r="EO587" s="375">
        <f t="shared" si="2200"/>
        <v>0</v>
      </c>
      <c r="EP587" s="375">
        <f t="shared" si="2201"/>
        <v>1</v>
      </c>
      <c r="EQ587" s="375">
        <f t="shared" si="2202"/>
        <v>0</v>
      </c>
      <c r="ER587" s="375">
        <f t="shared" si="2203"/>
        <v>0</v>
      </c>
      <c r="ES587" s="375">
        <f t="shared" si="2204"/>
        <v>1</v>
      </c>
      <c r="ET587" s="375">
        <f t="shared" si="2205"/>
        <v>0</v>
      </c>
      <c r="EU587" s="375">
        <f t="shared" si="2206"/>
        <v>0</v>
      </c>
      <c r="EV587" s="375">
        <f t="shared" si="2207"/>
        <v>1</v>
      </c>
      <c r="EW587" s="375">
        <f t="shared" si="2208"/>
        <v>0</v>
      </c>
      <c r="EX587" s="375">
        <f t="shared" si="2209"/>
        <v>0</v>
      </c>
      <c r="EY587" s="375">
        <f t="shared" si="2210"/>
        <v>1</v>
      </c>
      <c r="EZ587" s="375">
        <f t="shared" si="2211"/>
        <v>0</v>
      </c>
      <c r="FA587" s="375">
        <f t="shared" si="2212"/>
        <v>0</v>
      </c>
      <c r="FB587" s="375">
        <f t="shared" si="2213"/>
        <v>1</v>
      </c>
      <c r="FC587" s="375">
        <f t="shared" si="2214"/>
        <v>0</v>
      </c>
      <c r="FD587" s="375">
        <f t="shared" si="2215"/>
        <v>0</v>
      </c>
      <c r="FE587" s="376"/>
      <c r="FF587" s="372"/>
      <c r="FG587" s="372"/>
      <c r="FH587" s="372"/>
      <c r="FI587" s="372"/>
      <c r="FJ587" s="372"/>
      <c r="FK587" s="372"/>
      <c r="FL587" s="372"/>
      <c r="FM587" s="372"/>
      <c r="FN587" s="372"/>
      <c r="FO587" s="372"/>
      <c r="FP587" s="372"/>
      <c r="FQ587" s="372"/>
      <c r="FR587" s="372"/>
      <c r="FS587" s="372"/>
      <c r="FT587" s="372"/>
      <c r="FU587" s="372"/>
      <c r="FV587" s="372"/>
      <c r="FW587" s="372"/>
      <c r="FX587" s="372"/>
      <c r="FY587" s="372"/>
      <c r="FZ587" s="372"/>
      <c r="GA587" s="372"/>
      <c r="GB587" s="372"/>
      <c r="GC587" s="372"/>
      <c r="GD587" s="372"/>
      <c r="GE587" s="372"/>
      <c r="GF587" s="372"/>
      <c r="GG587" s="372"/>
      <c r="GH587" s="372"/>
      <c r="GI587" s="372"/>
      <c r="GJ587" s="372"/>
      <c r="GK587" s="372"/>
      <c r="GL587" s="372"/>
      <c r="GM587" s="372"/>
      <c r="GN587" s="372"/>
      <c r="GO587" s="372"/>
      <c r="GP587" s="372"/>
      <c r="GQ587" s="372"/>
      <c r="GR587" s="372"/>
      <c r="GS587" s="372"/>
      <c r="GT587" s="372"/>
      <c r="GU587" s="372"/>
      <c r="GV587" s="372"/>
      <c r="GW587" s="372"/>
      <c r="GX587" s="372"/>
      <c r="GY587" s="372"/>
      <c r="GZ587" s="372"/>
      <c r="HA587" s="372"/>
      <c r="HB587" s="372"/>
      <c r="HC587" s="372"/>
    </row>
    <row r="588" spans="1:211" s="373" customFormat="1" ht="15" hidden="1" customHeight="1" outlineLevel="1" x14ac:dyDescent="0.2">
      <c r="A588" s="366">
        <f>SWDATA!O573</f>
        <v>0</v>
      </c>
      <c r="B588" s="366">
        <f>SWDATA!M573</f>
        <v>0</v>
      </c>
      <c r="C588" s="351">
        <f>IF(AND(SWDATA!M573=1,SWDATA!Q573="promotions"),SWDATA!P573,0)</f>
        <v>0</v>
      </c>
      <c r="D588" s="367">
        <f>ROW(SWDATA!M573)</f>
        <v>573</v>
      </c>
      <c r="E588" s="368">
        <f t="shared" si="2232"/>
        <v>0</v>
      </c>
      <c r="F588" s="369">
        <f t="shared" si="2217"/>
        <v>1</v>
      </c>
      <c r="G588" s="366" t="str">
        <f t="shared" si="2218"/>
        <v/>
      </c>
      <c r="H588" s="370"/>
      <c r="J588" s="238">
        <f t="shared" si="2219"/>
        <v>0</v>
      </c>
      <c r="K588" s="239" t="str">
        <f t="shared" si="2220"/>
        <v/>
      </c>
      <c r="L588" s="342"/>
      <c r="M588" s="345"/>
      <c r="N588" s="340" t="str">
        <f>IF(LEN(SWDATA!F573)=0,"",N587)</f>
        <v/>
      </c>
      <c r="O588" s="296" t="str">
        <f>IF(LEN(SWDATA!G573)=0,"",O587)</f>
        <v/>
      </c>
      <c r="P588" s="297" t="str">
        <f>IF(LEN(SWDATA!C573)=0,"",SWDATA!C573)</f>
        <v/>
      </c>
      <c r="Q588" s="312" t="str">
        <f t="shared" si="2221"/>
        <v/>
      </c>
      <c r="R588" s="223" t="s">
        <v>261</v>
      </c>
      <c r="S588" s="224"/>
      <c r="T588" s="224"/>
      <c r="U588" s="264" t="s">
        <v>629</v>
      </c>
      <c r="V588" s="205" t="s">
        <v>221</v>
      </c>
      <c r="W588" s="266">
        <f>IF(OR(Is_Loading,LEN($A588)=0),"",SWDATA!P573)</f>
        <v>0</v>
      </c>
      <c r="X588" s="267">
        <f>IF(OR(Is_Loading,LEN($A588)=0),"",SWDATA!Q573)</f>
        <v>0</v>
      </c>
      <c r="Y588" s="267">
        <f>IF(OR(Is_Loading,LEN($A588)=0),"",SWDATA!R573)</f>
        <v>0</v>
      </c>
      <c r="Z588" s="266" t="str">
        <f t="shared" si="2216"/>
        <v/>
      </c>
      <c r="AA588" s="266">
        <f>IF(OR(Is_Loading,LEN($A588)=0),"",SWDATA!T573)</f>
        <v>0</v>
      </c>
      <c r="AB588" s="267">
        <f>IF(OR(Is_Loading,LEN($A588)=0),"",SWDATA!U573)</f>
        <v>0</v>
      </c>
      <c r="AC588" s="267">
        <f>IF(OR(Is_Loading,LEN($A588)=0),"",SWDATA!V573)</f>
        <v>0</v>
      </c>
      <c r="AD588" s="266" t="str">
        <f t="shared" si="2222"/>
        <v/>
      </c>
      <c r="AE588" s="266">
        <f>IF(OR(Is_Loading,LEN($A588)=0),"",SWDATA!X573)</f>
        <v>0</v>
      </c>
      <c r="AF588" s="267">
        <f>IF(OR(Is_Loading,LEN($A588)=0),"",SWDATA!Y573)</f>
        <v>0</v>
      </c>
      <c r="AG588" s="267">
        <f>IF(OR(Is_Loading,LEN($A588)=0),"",SWDATA!Z573)</f>
        <v>0</v>
      </c>
      <c r="AH588" s="266" t="str">
        <f t="shared" si="2223"/>
        <v/>
      </c>
      <c r="AI588" s="266">
        <f>IF(OR(Is_Loading,LEN($A588)=0),"",SWDATA!AB573)</f>
        <v>0</v>
      </c>
      <c r="AJ588" s="267">
        <f>IF(OR(Is_Loading,LEN($A588)=0),"",SWDATA!AC573)</f>
        <v>0</v>
      </c>
      <c r="AK588" s="267">
        <f>IF(OR(Is_Loading,LEN($A588)=0),"",SWDATA!AD573)</f>
        <v>0</v>
      </c>
      <c r="AL588" s="266" t="str">
        <f t="shared" si="2224"/>
        <v/>
      </c>
      <c r="AM588" s="266">
        <f>IF(OR(Is_Loading,LEN($A588)=0),"",SWDATA!AF573)</f>
        <v>0</v>
      </c>
      <c r="AN588" s="267">
        <f>IF(OR(Is_Loading,LEN($A588)=0),"",SWDATA!AG573)</f>
        <v>0</v>
      </c>
      <c r="AO588" s="323">
        <f>IF(OR(Is_Loading,LEN($A588)=0),"",SWDATA!AH573)</f>
        <v>0</v>
      </c>
      <c r="AP588" s="320" t="str">
        <f t="shared" si="2225"/>
        <v/>
      </c>
      <c r="AQ588" s="266">
        <f>IF(OR(Is_Loading,LEN($A588)=0),"",SWDATA!AJ573)</f>
        <v>0</v>
      </c>
      <c r="AR588" s="267">
        <f>IF(OR(Is_Loading,LEN($A588)=0),"",SWDATA!AK573)</f>
        <v>0</v>
      </c>
      <c r="AS588" s="267">
        <f>IF(OR(Is_Loading,LEN($A588)=0),"",SWDATA!AL573)</f>
        <v>0</v>
      </c>
      <c r="AT588" s="266" t="str">
        <f t="shared" si="2226"/>
        <v/>
      </c>
      <c r="AU588" s="266">
        <f>IF(OR(Is_Loading,LEN($A588)=0),"",SWDATA!AN573)</f>
        <v>0</v>
      </c>
      <c r="AV588" s="267">
        <f>IF(OR(Is_Loading,LEN($A588)=0),"",SWDATA!AO573)</f>
        <v>0</v>
      </c>
      <c r="AW588" s="267">
        <f>IF(OR(Is_Loading,LEN($A588)=0),"",SWDATA!AP573)</f>
        <v>0</v>
      </c>
      <c r="AX588" s="266" t="str">
        <f t="shared" si="2227"/>
        <v/>
      </c>
      <c r="AY588" s="266">
        <f>IF(OR(Is_Loading,LEN($A588)=0),"",SWDATA!AR573)</f>
        <v>0</v>
      </c>
      <c r="AZ588" s="267">
        <f>IF(OR(Is_Loading,LEN($A588)=0),"",SWDATA!AS573)</f>
        <v>0</v>
      </c>
      <c r="BA588" s="267">
        <f>IF(OR(Is_Loading,LEN($A588)=0),"",SWDATA!AT573)</f>
        <v>0</v>
      </c>
      <c r="BB588" s="266" t="str">
        <f t="shared" si="2228"/>
        <v/>
      </c>
      <c r="BC588" s="266">
        <f>IF(OR(Is_Loading,LEN($A588)=0),"",SWDATA!AV573)</f>
        <v>0</v>
      </c>
      <c r="BD588" s="267">
        <f>IF(OR(Is_Loading,LEN($A588)=0),"",SWDATA!AW573)</f>
        <v>0</v>
      </c>
      <c r="BE588" s="323">
        <f>IF(OR(Is_Loading,LEN($A588)=0),"",SWDATA!AX573)</f>
        <v>0</v>
      </c>
      <c r="BF588" s="320" t="str">
        <f t="shared" si="2229"/>
        <v/>
      </c>
      <c r="BG588" s="11"/>
      <c r="BH588" s="11"/>
      <c r="BI588" s="11"/>
      <c r="BJ588" s="11"/>
      <c r="BK588" s="11"/>
      <c r="BL588" s="11"/>
      <c r="BM588" s="11"/>
      <c r="BN588" s="11"/>
      <c r="BO588" s="11"/>
      <c r="BP588" s="11"/>
      <c r="BQ588" s="11"/>
      <c r="BR588" s="11"/>
      <c r="BS588" s="11"/>
      <c r="BT588" s="11"/>
      <c r="BU588" s="11"/>
      <c r="BV588" s="11"/>
      <c r="BW588" s="11"/>
      <c r="BX588" s="11"/>
      <c r="BY588" s="11"/>
      <c r="BZ588" s="11"/>
      <c r="CA588" s="11"/>
      <c r="CB588" s="11"/>
      <c r="CC588" s="11"/>
      <c r="CD588" s="11"/>
      <c r="CE588" s="11"/>
      <c r="CF588" s="11"/>
      <c r="CG588" s="11"/>
      <c r="CH588" s="11"/>
      <c r="CI588" s="11"/>
      <c r="CJ588" s="11"/>
      <c r="CK588" s="11"/>
      <c r="CL588" s="11"/>
      <c r="CM588" s="11"/>
      <c r="CN588" s="351"/>
      <c r="CO588" s="351"/>
      <c r="CP588" s="351"/>
      <c r="CQ588" s="351"/>
      <c r="CR588" s="351"/>
      <c r="CS588" s="351"/>
      <c r="CT588" s="351"/>
      <c r="CU588" s="351"/>
      <c r="CV588" s="351"/>
      <c r="CW588" s="351"/>
      <c r="CX588" s="351"/>
      <c r="CY588" s="351"/>
      <c r="CZ588" s="351"/>
      <c r="DA588" s="351"/>
      <c r="DB588" s="351"/>
      <c r="DC588" s="351"/>
      <c r="DD588" s="351"/>
      <c r="DE588" s="351"/>
      <c r="DF588" s="351"/>
      <c r="DG588" s="351"/>
      <c r="DH588" s="351"/>
      <c r="DI588" s="351"/>
      <c r="DJ588" s="351"/>
      <c r="DK588" s="351"/>
      <c r="DL588" s="351"/>
      <c r="DM588" s="351"/>
      <c r="DN588" s="351"/>
      <c r="DS588" s="372"/>
      <c r="DT588" s="374"/>
      <c r="DU588" s="375"/>
      <c r="DV588" s="375"/>
      <c r="DW588" s="375"/>
      <c r="DX588" s="375">
        <v>1</v>
      </c>
      <c r="DY588" s="375">
        <f t="shared" si="2184"/>
        <v>0</v>
      </c>
      <c r="DZ588" s="375">
        <f t="shared" si="2185"/>
        <v>0</v>
      </c>
      <c r="EA588" s="375">
        <f t="shared" si="2186"/>
        <v>1</v>
      </c>
      <c r="EB588" s="375">
        <f t="shared" si="2187"/>
        <v>0</v>
      </c>
      <c r="EC588" s="375">
        <f t="shared" si="2188"/>
        <v>0</v>
      </c>
      <c r="ED588" s="375">
        <f t="shared" si="2189"/>
        <v>1</v>
      </c>
      <c r="EE588" s="375">
        <f t="shared" si="2190"/>
        <v>0</v>
      </c>
      <c r="EF588" s="375">
        <f t="shared" si="2191"/>
        <v>0</v>
      </c>
      <c r="EG588" s="375">
        <f t="shared" si="2192"/>
        <v>1</v>
      </c>
      <c r="EH588" s="375">
        <f t="shared" si="2193"/>
        <v>0</v>
      </c>
      <c r="EI588" s="375">
        <f t="shared" si="2194"/>
        <v>0</v>
      </c>
      <c r="EJ588" s="375">
        <f t="shared" si="2195"/>
        <v>1</v>
      </c>
      <c r="EK588" s="375">
        <f t="shared" si="2196"/>
        <v>0</v>
      </c>
      <c r="EL588" s="375">
        <f t="shared" si="2197"/>
        <v>0</v>
      </c>
      <c r="EM588" s="375">
        <f t="shared" si="2198"/>
        <v>1</v>
      </c>
      <c r="EN588" s="375">
        <f t="shared" si="2199"/>
        <v>0</v>
      </c>
      <c r="EO588" s="375">
        <f t="shared" si="2200"/>
        <v>0</v>
      </c>
      <c r="EP588" s="375">
        <f t="shared" si="2201"/>
        <v>1</v>
      </c>
      <c r="EQ588" s="375">
        <f t="shared" si="2202"/>
        <v>0</v>
      </c>
      <c r="ER588" s="375">
        <f t="shared" si="2203"/>
        <v>0</v>
      </c>
      <c r="ES588" s="375">
        <f t="shared" si="2204"/>
        <v>1</v>
      </c>
      <c r="ET588" s="375">
        <f t="shared" si="2205"/>
        <v>0</v>
      </c>
      <c r="EU588" s="375">
        <f t="shared" si="2206"/>
        <v>0</v>
      </c>
      <c r="EV588" s="375">
        <f t="shared" si="2207"/>
        <v>1</v>
      </c>
      <c r="EW588" s="375">
        <f t="shared" si="2208"/>
        <v>0</v>
      </c>
      <c r="EX588" s="375">
        <f t="shared" si="2209"/>
        <v>0</v>
      </c>
      <c r="EY588" s="375">
        <f t="shared" si="2210"/>
        <v>1</v>
      </c>
      <c r="EZ588" s="375">
        <f t="shared" si="2211"/>
        <v>0</v>
      </c>
      <c r="FA588" s="375">
        <f t="shared" si="2212"/>
        <v>0</v>
      </c>
      <c r="FB588" s="375">
        <f t="shared" si="2213"/>
        <v>1</v>
      </c>
      <c r="FC588" s="375">
        <f t="shared" si="2214"/>
        <v>0</v>
      </c>
      <c r="FD588" s="375">
        <f t="shared" si="2215"/>
        <v>0</v>
      </c>
      <c r="FE588" s="376"/>
      <c r="FF588" s="372"/>
      <c r="FG588" s="372"/>
      <c r="FH588" s="372"/>
      <c r="FI588" s="372"/>
      <c r="FJ588" s="372"/>
      <c r="FK588" s="372"/>
      <c r="FL588" s="372"/>
      <c r="FM588" s="372"/>
      <c r="FN588" s="372"/>
      <c r="FO588" s="372"/>
      <c r="FP588" s="372"/>
      <c r="FQ588" s="372"/>
      <c r="FR588" s="372"/>
      <c r="FS588" s="372"/>
      <c r="FT588" s="372"/>
      <c r="FU588" s="372"/>
      <c r="FV588" s="372"/>
      <c r="FW588" s="372"/>
      <c r="FX588" s="372"/>
      <c r="FY588" s="372"/>
      <c r="FZ588" s="372"/>
      <c r="GA588" s="372"/>
      <c r="GB588" s="372"/>
      <c r="GC588" s="372"/>
      <c r="GD588" s="372"/>
      <c r="GE588" s="372"/>
      <c r="GF588" s="372"/>
      <c r="GG588" s="372"/>
      <c r="GH588" s="372"/>
      <c r="GI588" s="372"/>
      <c r="GJ588" s="372"/>
      <c r="GK588" s="372"/>
      <c r="GL588" s="372"/>
      <c r="GM588" s="372"/>
      <c r="GN588" s="372"/>
      <c r="GO588" s="372"/>
      <c r="GP588" s="372"/>
      <c r="GQ588" s="372"/>
      <c r="GR588" s="372"/>
      <c r="GS588" s="372"/>
      <c r="GT588" s="372"/>
      <c r="GU588" s="372"/>
      <c r="GV588" s="372"/>
      <c r="GW588" s="372"/>
      <c r="GX588" s="372"/>
      <c r="GY588" s="372"/>
      <c r="GZ588" s="372"/>
      <c r="HA588" s="372"/>
      <c r="HB588" s="372"/>
      <c r="HC588" s="372"/>
    </row>
    <row r="589" spans="1:211" s="373" customFormat="1" ht="15" hidden="1" customHeight="1" outlineLevel="1" x14ac:dyDescent="0.2">
      <c r="A589" s="366">
        <f>SWDATA!O574</f>
        <v>0</v>
      </c>
      <c r="B589" s="366">
        <f>SWDATA!M574</f>
        <v>0</v>
      </c>
      <c r="C589" s="351">
        <f>IF(AND(SWDATA!M574=1,SWDATA!Q574="promotions"),SWDATA!P574,0)</f>
        <v>0</v>
      </c>
      <c r="D589" s="367">
        <f>ROW(SWDATA!M574)</f>
        <v>574</v>
      </c>
      <c r="E589" s="368">
        <f t="shared" si="2232"/>
        <v>0</v>
      </c>
      <c r="F589" s="369">
        <f t="shared" si="2217"/>
        <v>1</v>
      </c>
      <c r="G589" s="366" t="str">
        <f t="shared" si="2218"/>
        <v/>
      </c>
      <c r="H589" s="370"/>
      <c r="J589" s="238">
        <f t="shared" si="2219"/>
        <v>0</v>
      </c>
      <c r="K589" s="239" t="str">
        <f t="shared" si="2220"/>
        <v/>
      </c>
      <c r="L589" s="342"/>
      <c r="M589" s="345"/>
      <c r="N589" s="340" t="str">
        <f>IF(LEN(SWDATA!F574)=0,"",N588)</f>
        <v/>
      </c>
      <c r="O589" s="296" t="str">
        <f>IF(LEN(SWDATA!G574)=0,"",O588)</f>
        <v/>
      </c>
      <c r="P589" s="297" t="str">
        <f>IF(LEN(SWDATA!C574)=0,"",SWDATA!C574)</f>
        <v/>
      </c>
      <c r="Q589" s="312" t="str">
        <f t="shared" si="2221"/>
        <v/>
      </c>
      <c r="R589" s="223" t="s">
        <v>261</v>
      </c>
      <c r="S589" s="224"/>
      <c r="T589" s="224"/>
      <c r="U589" s="264" t="s">
        <v>626</v>
      </c>
      <c r="V589" s="205" t="s">
        <v>221</v>
      </c>
      <c r="W589" s="266">
        <f>IF(OR(Is_Loading,LEN($A589)=0),"",SWDATA!P574)</f>
        <v>0</v>
      </c>
      <c r="X589" s="267">
        <f>IF(OR(Is_Loading,LEN($A589)=0),"",SWDATA!Q574)</f>
        <v>0</v>
      </c>
      <c r="Y589" s="267">
        <f>IF(OR(Is_Loading,LEN($A589)=0),"",SWDATA!R574)</f>
        <v>0</v>
      </c>
      <c r="Z589" s="266" t="str">
        <f t="shared" ref="Z589:Z593" si="2233">IF($A589=0,"",CHOOSE($F589,SUM(W589:Y589),SUM(W589:Y589)/3,Y589))</f>
        <v/>
      </c>
      <c r="AA589" s="266">
        <f>IF(OR(Is_Loading,LEN($A589)=0),"",SWDATA!T574)</f>
        <v>0</v>
      </c>
      <c r="AB589" s="267">
        <f>IF(OR(Is_Loading,LEN($A589)=0),"",SWDATA!U574)</f>
        <v>0</v>
      </c>
      <c r="AC589" s="267">
        <f>IF(OR(Is_Loading,LEN($A589)=0),"",SWDATA!V574)</f>
        <v>0</v>
      </c>
      <c r="AD589" s="266" t="str">
        <f t="shared" si="2222"/>
        <v/>
      </c>
      <c r="AE589" s="266">
        <f>IF(OR(Is_Loading,LEN($A589)=0),"",SWDATA!X574)</f>
        <v>0</v>
      </c>
      <c r="AF589" s="267">
        <f>IF(OR(Is_Loading,LEN($A589)=0),"",SWDATA!Y574)</f>
        <v>0</v>
      </c>
      <c r="AG589" s="267">
        <f>IF(OR(Is_Loading,LEN($A589)=0),"",SWDATA!Z574)</f>
        <v>0</v>
      </c>
      <c r="AH589" s="266" t="str">
        <f t="shared" si="2223"/>
        <v/>
      </c>
      <c r="AI589" s="266">
        <f>IF(OR(Is_Loading,LEN($A589)=0),"",SWDATA!AB574)</f>
        <v>0</v>
      </c>
      <c r="AJ589" s="267">
        <f>IF(OR(Is_Loading,LEN($A589)=0),"",SWDATA!AC574)</f>
        <v>0</v>
      </c>
      <c r="AK589" s="267">
        <f>IF(OR(Is_Loading,LEN($A589)=0),"",SWDATA!AD574)</f>
        <v>0</v>
      </c>
      <c r="AL589" s="266" t="str">
        <f t="shared" si="2224"/>
        <v/>
      </c>
      <c r="AM589" s="266">
        <f>IF(OR(Is_Loading,LEN($A589)=0),"",SWDATA!AF574)</f>
        <v>0</v>
      </c>
      <c r="AN589" s="267">
        <f>IF(OR(Is_Loading,LEN($A589)=0),"",SWDATA!AG574)</f>
        <v>0</v>
      </c>
      <c r="AO589" s="323">
        <f>IF(OR(Is_Loading,LEN($A589)=0),"",SWDATA!AH574)</f>
        <v>0</v>
      </c>
      <c r="AP589" s="320" t="str">
        <f t="shared" si="2225"/>
        <v/>
      </c>
      <c r="AQ589" s="266">
        <f>IF(OR(Is_Loading,LEN($A589)=0),"",SWDATA!AJ574)</f>
        <v>0</v>
      </c>
      <c r="AR589" s="267">
        <f>IF(OR(Is_Loading,LEN($A589)=0),"",SWDATA!AK574)</f>
        <v>0</v>
      </c>
      <c r="AS589" s="267">
        <f>IF(OR(Is_Loading,LEN($A589)=0),"",SWDATA!AL574)</f>
        <v>0</v>
      </c>
      <c r="AT589" s="266" t="str">
        <f t="shared" si="2226"/>
        <v/>
      </c>
      <c r="AU589" s="266">
        <f>IF(OR(Is_Loading,LEN($A589)=0),"",SWDATA!AN574)</f>
        <v>0</v>
      </c>
      <c r="AV589" s="267">
        <f>IF(OR(Is_Loading,LEN($A589)=0),"",SWDATA!AO574)</f>
        <v>0</v>
      </c>
      <c r="AW589" s="267">
        <f>IF(OR(Is_Loading,LEN($A589)=0),"",SWDATA!AP574)</f>
        <v>0</v>
      </c>
      <c r="AX589" s="266" t="str">
        <f t="shared" si="2227"/>
        <v/>
      </c>
      <c r="AY589" s="266">
        <f>IF(OR(Is_Loading,LEN($A589)=0),"",SWDATA!AR574)</f>
        <v>0</v>
      </c>
      <c r="AZ589" s="267">
        <f>IF(OR(Is_Loading,LEN($A589)=0),"",SWDATA!AS574)</f>
        <v>0</v>
      </c>
      <c r="BA589" s="267">
        <f>IF(OR(Is_Loading,LEN($A589)=0),"",SWDATA!AT574)</f>
        <v>0</v>
      </c>
      <c r="BB589" s="266" t="str">
        <f t="shared" si="2228"/>
        <v/>
      </c>
      <c r="BC589" s="266">
        <f>IF(OR(Is_Loading,LEN($A589)=0),"",SWDATA!AV574)</f>
        <v>0</v>
      </c>
      <c r="BD589" s="267">
        <f>IF(OR(Is_Loading,LEN($A589)=0),"",SWDATA!AW574)</f>
        <v>0</v>
      </c>
      <c r="BE589" s="323">
        <f>IF(OR(Is_Loading,LEN($A589)=0),"",SWDATA!AX574)</f>
        <v>0</v>
      </c>
      <c r="BF589" s="320" t="str">
        <f t="shared" si="2229"/>
        <v/>
      </c>
      <c r="BG589" s="11"/>
      <c r="BH589" s="11"/>
      <c r="BI589" s="11"/>
      <c r="BJ589" s="11"/>
      <c r="BK589" s="11"/>
      <c r="BL589" s="11"/>
      <c r="BM589" s="11"/>
      <c r="BN589" s="11"/>
      <c r="BO589" s="11"/>
      <c r="BP589" s="11"/>
      <c r="BQ589" s="11"/>
      <c r="BR589" s="11"/>
      <c r="BS589" s="11"/>
      <c r="BT589" s="11"/>
      <c r="BU589" s="11"/>
      <c r="BV589" s="11"/>
      <c r="BW589" s="11"/>
      <c r="BX589" s="11"/>
      <c r="BY589" s="11"/>
      <c r="BZ589" s="11"/>
      <c r="CA589" s="11"/>
      <c r="CB589" s="11"/>
      <c r="CC589" s="11"/>
      <c r="CD589" s="11"/>
      <c r="CE589" s="11"/>
      <c r="CF589" s="11"/>
      <c r="CG589" s="11"/>
      <c r="CH589" s="11"/>
      <c r="CI589" s="11"/>
      <c r="CJ589" s="11"/>
      <c r="CK589" s="11"/>
      <c r="CL589" s="11"/>
      <c r="CM589" s="11"/>
      <c r="CN589" s="351"/>
      <c r="CO589" s="351"/>
      <c r="CP589" s="351"/>
      <c r="CQ589" s="351"/>
      <c r="CR589" s="351"/>
      <c r="CS589" s="351"/>
      <c r="CT589" s="351"/>
      <c r="CU589" s="351"/>
      <c r="CV589" s="351"/>
      <c r="CW589" s="351"/>
      <c r="CX589" s="351"/>
      <c r="CY589" s="351"/>
      <c r="CZ589" s="351"/>
      <c r="DA589" s="351"/>
      <c r="DB589" s="351"/>
      <c r="DC589" s="351"/>
      <c r="DD589" s="351"/>
      <c r="DE589" s="351"/>
      <c r="DF589" s="351"/>
      <c r="DG589" s="351"/>
      <c r="DH589" s="351"/>
      <c r="DI589" s="351"/>
      <c r="DJ589" s="351"/>
      <c r="DK589" s="351"/>
      <c r="DL589" s="351"/>
      <c r="DM589" s="351"/>
      <c r="DN589" s="351"/>
      <c r="DS589" s="372"/>
      <c r="DT589" s="374"/>
      <c r="DU589" s="375"/>
      <c r="DV589" s="375"/>
      <c r="DW589" s="375"/>
      <c r="DX589" s="375">
        <v>1</v>
      </c>
      <c r="DY589" s="375">
        <f t="shared" si="2184"/>
        <v>0</v>
      </c>
      <c r="DZ589" s="375">
        <f t="shared" si="2185"/>
        <v>0</v>
      </c>
      <c r="EA589" s="375">
        <f t="shared" si="2186"/>
        <v>1</v>
      </c>
      <c r="EB589" s="375">
        <f t="shared" si="2187"/>
        <v>0</v>
      </c>
      <c r="EC589" s="375">
        <f t="shared" si="2188"/>
        <v>0</v>
      </c>
      <c r="ED589" s="375">
        <f t="shared" si="2189"/>
        <v>1</v>
      </c>
      <c r="EE589" s="375">
        <f t="shared" si="2190"/>
        <v>0</v>
      </c>
      <c r="EF589" s="375">
        <f t="shared" si="2191"/>
        <v>0</v>
      </c>
      <c r="EG589" s="375">
        <f t="shared" si="2192"/>
        <v>1</v>
      </c>
      <c r="EH589" s="375">
        <f t="shared" si="2193"/>
        <v>0</v>
      </c>
      <c r="EI589" s="375">
        <f t="shared" si="2194"/>
        <v>0</v>
      </c>
      <c r="EJ589" s="375">
        <f t="shared" si="2195"/>
        <v>1</v>
      </c>
      <c r="EK589" s="375">
        <f t="shared" si="2196"/>
        <v>0</v>
      </c>
      <c r="EL589" s="375">
        <f t="shared" si="2197"/>
        <v>0</v>
      </c>
      <c r="EM589" s="375">
        <f t="shared" si="2198"/>
        <v>1</v>
      </c>
      <c r="EN589" s="375">
        <f t="shared" si="2199"/>
        <v>0</v>
      </c>
      <c r="EO589" s="375">
        <f t="shared" si="2200"/>
        <v>0</v>
      </c>
      <c r="EP589" s="375">
        <f t="shared" si="2201"/>
        <v>1</v>
      </c>
      <c r="EQ589" s="375">
        <f t="shared" si="2202"/>
        <v>0</v>
      </c>
      <c r="ER589" s="375">
        <f t="shared" si="2203"/>
        <v>0</v>
      </c>
      <c r="ES589" s="375">
        <f t="shared" si="2204"/>
        <v>1</v>
      </c>
      <c r="ET589" s="375">
        <f t="shared" si="2205"/>
        <v>0</v>
      </c>
      <c r="EU589" s="375">
        <f t="shared" si="2206"/>
        <v>0</v>
      </c>
      <c r="EV589" s="375">
        <f t="shared" si="2207"/>
        <v>1</v>
      </c>
      <c r="EW589" s="375">
        <f t="shared" si="2208"/>
        <v>0</v>
      </c>
      <c r="EX589" s="375">
        <f t="shared" si="2209"/>
        <v>0</v>
      </c>
      <c r="EY589" s="375">
        <f t="shared" si="2210"/>
        <v>1</v>
      </c>
      <c r="EZ589" s="375">
        <f t="shared" si="2211"/>
        <v>0</v>
      </c>
      <c r="FA589" s="375">
        <f t="shared" si="2212"/>
        <v>0</v>
      </c>
      <c r="FB589" s="375">
        <f t="shared" si="2213"/>
        <v>1</v>
      </c>
      <c r="FC589" s="375">
        <f t="shared" si="2214"/>
        <v>0</v>
      </c>
      <c r="FD589" s="375">
        <f t="shared" si="2215"/>
        <v>0</v>
      </c>
      <c r="FE589" s="376"/>
      <c r="FF589" s="372"/>
      <c r="FG589" s="372"/>
      <c r="FH589" s="372"/>
      <c r="FI589" s="372"/>
      <c r="FJ589" s="372"/>
      <c r="FK589" s="372"/>
      <c r="FL589" s="372"/>
      <c r="FM589" s="372"/>
      <c r="FN589" s="372"/>
      <c r="FO589" s="372"/>
      <c r="FP589" s="372"/>
      <c r="FQ589" s="372"/>
      <c r="FR589" s="372"/>
      <c r="FS589" s="372"/>
      <c r="FT589" s="372"/>
      <c r="FU589" s="372"/>
      <c r="FV589" s="372"/>
      <c r="FW589" s="372"/>
      <c r="FX589" s="372"/>
      <c r="FY589" s="372"/>
      <c r="FZ589" s="372"/>
      <c r="GA589" s="372"/>
      <c r="GB589" s="372"/>
      <c r="GC589" s="372"/>
      <c r="GD589" s="372"/>
      <c r="GE589" s="372"/>
      <c r="GF589" s="372"/>
      <c r="GG589" s="372"/>
      <c r="GH589" s="372"/>
      <c r="GI589" s="372"/>
      <c r="GJ589" s="372"/>
      <c r="GK589" s="372"/>
      <c r="GL589" s="372"/>
      <c r="GM589" s="372"/>
      <c r="GN589" s="372"/>
      <c r="GO589" s="372"/>
      <c r="GP589" s="372"/>
      <c r="GQ589" s="372"/>
      <c r="GR589" s="372"/>
      <c r="GS589" s="372"/>
      <c r="GT589" s="372"/>
      <c r="GU589" s="372"/>
      <c r="GV589" s="372"/>
      <c r="GW589" s="372"/>
      <c r="GX589" s="372"/>
      <c r="GY589" s="372"/>
      <c r="GZ589" s="372"/>
      <c r="HA589" s="372"/>
      <c r="HB589" s="372"/>
      <c r="HC589" s="372"/>
    </row>
    <row r="590" spans="1:211" s="373" customFormat="1" ht="15" hidden="1" customHeight="1" outlineLevel="1" x14ac:dyDescent="0.2">
      <c r="A590" s="366">
        <f>SWDATA!O575</f>
        <v>0</v>
      </c>
      <c r="B590" s="366">
        <f>SWDATA!M575</f>
        <v>0</v>
      </c>
      <c r="C590" s="351">
        <f>IF(AND(SWDATA!M575=1,SWDATA!Q575="promotions"),SWDATA!P575,0)</f>
        <v>0</v>
      </c>
      <c r="D590" s="367">
        <f>ROW(SWDATA!M575)</f>
        <v>575</v>
      </c>
      <c r="E590" s="368">
        <f t="shared" si="2232"/>
        <v>0</v>
      </c>
      <c r="F590" s="369">
        <f t="shared" si="2217"/>
        <v>1</v>
      </c>
      <c r="G590" s="366" t="str">
        <f t="shared" si="2218"/>
        <v/>
      </c>
      <c r="H590" s="370"/>
      <c r="J590" s="238">
        <f t="shared" si="2219"/>
        <v>0</v>
      </c>
      <c r="K590" s="239" t="str">
        <f t="shared" si="2220"/>
        <v/>
      </c>
      <c r="L590" s="342"/>
      <c r="M590" s="345"/>
      <c r="N590" s="340" t="str">
        <f>IF(LEN(SWDATA!F575)=0,"",N589)</f>
        <v/>
      </c>
      <c r="O590" s="296" t="str">
        <f>IF(LEN(SWDATA!G575)=0,"",O589)</f>
        <v/>
      </c>
      <c r="P590" s="297" t="str">
        <f>IF(LEN(SWDATA!C575)=0,"",SWDATA!C575)</f>
        <v/>
      </c>
      <c r="Q590" s="312" t="str">
        <f t="shared" si="2221"/>
        <v/>
      </c>
      <c r="R590" s="223" t="s">
        <v>261</v>
      </c>
      <c r="S590" s="319" t="s">
        <v>485</v>
      </c>
      <c r="T590" s="224"/>
      <c r="U590" s="264" t="s">
        <v>608</v>
      </c>
      <c r="V590" s="205" t="s">
        <v>221</v>
      </c>
      <c r="W590" s="266">
        <f>IF(OR(Is_Loading,LEN($A590)=0),"",SWDATA!P575)</f>
        <v>0</v>
      </c>
      <c r="X590" s="267">
        <f>IF(OR(Is_Loading,LEN($A590)=0),"",SWDATA!Q575)</f>
        <v>0</v>
      </c>
      <c r="Y590" s="267">
        <f>IF(OR(Is_Loading,LEN($A590)=0),"",SWDATA!R575)</f>
        <v>0</v>
      </c>
      <c r="Z590" s="266" t="str">
        <f t="shared" si="2233"/>
        <v/>
      </c>
      <c r="AA590" s="266">
        <f>IF(OR(Is_Loading,LEN($A590)=0),"",SWDATA!T575)</f>
        <v>0</v>
      </c>
      <c r="AB590" s="267">
        <f>IF(OR(Is_Loading,LEN($A590)=0),"",SWDATA!U575)</f>
        <v>0</v>
      </c>
      <c r="AC590" s="267">
        <f>IF(OR(Is_Loading,LEN($A590)=0),"",SWDATA!V575)</f>
        <v>0</v>
      </c>
      <c r="AD590" s="266" t="str">
        <f t="shared" si="2222"/>
        <v/>
      </c>
      <c r="AE590" s="266">
        <f>IF(OR(Is_Loading,LEN($A590)=0),"",SWDATA!X575)</f>
        <v>0</v>
      </c>
      <c r="AF590" s="267">
        <f>IF(OR(Is_Loading,LEN($A590)=0),"",SWDATA!Y575)</f>
        <v>0</v>
      </c>
      <c r="AG590" s="267">
        <f>IF(OR(Is_Loading,LEN($A590)=0),"",SWDATA!Z575)</f>
        <v>0</v>
      </c>
      <c r="AH590" s="266" t="str">
        <f t="shared" si="2223"/>
        <v/>
      </c>
      <c r="AI590" s="266">
        <f>IF(OR(Is_Loading,LEN($A590)=0),"",SWDATA!AB575)</f>
        <v>0</v>
      </c>
      <c r="AJ590" s="267">
        <f>IF(OR(Is_Loading,LEN($A590)=0),"",SWDATA!AC575)</f>
        <v>0</v>
      </c>
      <c r="AK590" s="267">
        <f>IF(OR(Is_Loading,LEN($A590)=0),"",SWDATA!AD575)</f>
        <v>0</v>
      </c>
      <c r="AL590" s="266" t="str">
        <f t="shared" si="2224"/>
        <v/>
      </c>
      <c r="AM590" s="266">
        <f>IF(OR(Is_Loading,LEN($A590)=0),"",SWDATA!AF575)</f>
        <v>0</v>
      </c>
      <c r="AN590" s="267">
        <f>IF(OR(Is_Loading,LEN($A590)=0),"",SWDATA!AG575)</f>
        <v>0</v>
      </c>
      <c r="AO590" s="323">
        <f>IF(OR(Is_Loading,LEN($A590)=0),"",SWDATA!AH575)</f>
        <v>0</v>
      </c>
      <c r="AP590" s="320" t="str">
        <f t="shared" si="2225"/>
        <v/>
      </c>
      <c r="AQ590" s="266">
        <f>IF(OR(Is_Loading,LEN($A590)=0),"",SWDATA!AJ575)</f>
        <v>0</v>
      </c>
      <c r="AR590" s="267">
        <f>IF(OR(Is_Loading,LEN($A590)=0),"",SWDATA!AK575)</f>
        <v>0</v>
      </c>
      <c r="AS590" s="267">
        <f>IF(OR(Is_Loading,LEN($A590)=0),"",SWDATA!AL575)</f>
        <v>0</v>
      </c>
      <c r="AT590" s="266" t="str">
        <f t="shared" si="2226"/>
        <v/>
      </c>
      <c r="AU590" s="266">
        <f>IF(OR(Is_Loading,LEN($A590)=0),"",SWDATA!AN575)</f>
        <v>0</v>
      </c>
      <c r="AV590" s="267">
        <f>IF(OR(Is_Loading,LEN($A590)=0),"",SWDATA!AO575)</f>
        <v>0</v>
      </c>
      <c r="AW590" s="267">
        <f>IF(OR(Is_Loading,LEN($A590)=0),"",SWDATA!AP575)</f>
        <v>0</v>
      </c>
      <c r="AX590" s="266" t="str">
        <f t="shared" si="2227"/>
        <v/>
      </c>
      <c r="AY590" s="266">
        <f>IF(OR(Is_Loading,LEN($A590)=0),"",SWDATA!AR575)</f>
        <v>0</v>
      </c>
      <c r="AZ590" s="267">
        <f>IF(OR(Is_Loading,LEN($A590)=0),"",SWDATA!AS575)</f>
        <v>0</v>
      </c>
      <c r="BA590" s="267">
        <f>IF(OR(Is_Loading,LEN($A590)=0),"",SWDATA!AT575)</f>
        <v>0</v>
      </c>
      <c r="BB590" s="266" t="str">
        <f t="shared" si="2228"/>
        <v/>
      </c>
      <c r="BC590" s="266">
        <f>IF(OR(Is_Loading,LEN($A590)=0),"",SWDATA!AV575)</f>
        <v>0</v>
      </c>
      <c r="BD590" s="267">
        <f>IF(OR(Is_Loading,LEN($A590)=0),"",SWDATA!AW575)</f>
        <v>0</v>
      </c>
      <c r="BE590" s="323">
        <f>IF(OR(Is_Loading,LEN($A590)=0),"",SWDATA!AX575)</f>
        <v>0</v>
      </c>
      <c r="BF590" s="320" t="str">
        <f t="shared" si="2229"/>
        <v/>
      </c>
      <c r="BG590" s="11"/>
      <c r="BH590" s="11"/>
      <c r="BI590" s="11"/>
      <c r="BJ590" s="11"/>
      <c r="BK590" s="11"/>
      <c r="BL590" s="11"/>
      <c r="BM590" s="11"/>
      <c r="BN590" s="11"/>
      <c r="BO590" s="11"/>
      <c r="BP590" s="11"/>
      <c r="BQ590" s="11"/>
      <c r="BR590" s="11"/>
      <c r="BS590" s="11"/>
      <c r="BT590" s="11"/>
      <c r="BU590" s="11"/>
      <c r="BV590" s="11"/>
      <c r="BW590" s="11"/>
      <c r="BX590" s="11"/>
      <c r="BY590" s="11"/>
      <c r="BZ590" s="11"/>
      <c r="CA590" s="11"/>
      <c r="CB590" s="11"/>
      <c r="CC590" s="11"/>
      <c r="CD590" s="11"/>
      <c r="CE590" s="11"/>
      <c r="CF590" s="11"/>
      <c r="CG590" s="11"/>
      <c r="CH590" s="11"/>
      <c r="CI590" s="11"/>
      <c r="CJ590" s="11"/>
      <c r="CK590" s="11"/>
      <c r="CL590" s="11"/>
      <c r="CM590" s="11"/>
      <c r="CN590" s="351"/>
      <c r="CO590" s="351"/>
      <c r="CP590" s="351"/>
      <c r="CQ590" s="351"/>
      <c r="CR590" s="351"/>
      <c r="CS590" s="351"/>
      <c r="CT590" s="351"/>
      <c r="CU590" s="351"/>
      <c r="CV590" s="351"/>
      <c r="CW590" s="351"/>
      <c r="CX590" s="351"/>
      <c r="CY590" s="351"/>
      <c r="CZ590" s="351"/>
      <c r="DA590" s="351"/>
      <c r="DB590" s="351"/>
      <c r="DC590" s="351"/>
      <c r="DD590" s="351"/>
      <c r="DE590" s="351"/>
      <c r="DF590" s="351"/>
      <c r="DG590" s="351"/>
      <c r="DH590" s="351"/>
      <c r="DI590" s="351"/>
      <c r="DJ590" s="351"/>
      <c r="DK590" s="351"/>
      <c r="DL590" s="351"/>
      <c r="DM590" s="351"/>
      <c r="DN590" s="351"/>
      <c r="DS590" s="372"/>
      <c r="DT590" s="374"/>
      <c r="DU590" s="375"/>
      <c r="DV590" s="375"/>
      <c r="DW590" s="375"/>
      <c r="DX590" s="375">
        <v>1</v>
      </c>
      <c r="DY590" s="375">
        <f t="shared" si="2184"/>
        <v>0</v>
      </c>
      <c r="DZ590" s="375">
        <f t="shared" si="2185"/>
        <v>0</v>
      </c>
      <c r="EA590" s="375">
        <f t="shared" si="2186"/>
        <v>1</v>
      </c>
      <c r="EB590" s="375">
        <f t="shared" si="2187"/>
        <v>0</v>
      </c>
      <c r="EC590" s="375">
        <f t="shared" si="2188"/>
        <v>0</v>
      </c>
      <c r="ED590" s="375">
        <f t="shared" si="2189"/>
        <v>1</v>
      </c>
      <c r="EE590" s="375">
        <f t="shared" si="2190"/>
        <v>0</v>
      </c>
      <c r="EF590" s="375">
        <f t="shared" si="2191"/>
        <v>0</v>
      </c>
      <c r="EG590" s="375">
        <f t="shared" si="2192"/>
        <v>1</v>
      </c>
      <c r="EH590" s="375">
        <f t="shared" si="2193"/>
        <v>0</v>
      </c>
      <c r="EI590" s="375">
        <f t="shared" si="2194"/>
        <v>0</v>
      </c>
      <c r="EJ590" s="375">
        <f t="shared" si="2195"/>
        <v>1</v>
      </c>
      <c r="EK590" s="375">
        <f t="shared" si="2196"/>
        <v>0</v>
      </c>
      <c r="EL590" s="375">
        <f t="shared" si="2197"/>
        <v>0</v>
      </c>
      <c r="EM590" s="375">
        <f t="shared" si="2198"/>
        <v>1</v>
      </c>
      <c r="EN590" s="375">
        <f t="shared" si="2199"/>
        <v>0</v>
      </c>
      <c r="EO590" s="375">
        <f t="shared" si="2200"/>
        <v>0</v>
      </c>
      <c r="EP590" s="375">
        <f t="shared" si="2201"/>
        <v>1</v>
      </c>
      <c r="EQ590" s="375">
        <f t="shared" si="2202"/>
        <v>0</v>
      </c>
      <c r="ER590" s="375">
        <f t="shared" si="2203"/>
        <v>0</v>
      </c>
      <c r="ES590" s="375">
        <f t="shared" si="2204"/>
        <v>1</v>
      </c>
      <c r="ET590" s="375">
        <f t="shared" si="2205"/>
        <v>0</v>
      </c>
      <c r="EU590" s="375">
        <f t="shared" si="2206"/>
        <v>0</v>
      </c>
      <c r="EV590" s="375">
        <f t="shared" si="2207"/>
        <v>1</v>
      </c>
      <c r="EW590" s="375">
        <f t="shared" si="2208"/>
        <v>0</v>
      </c>
      <c r="EX590" s="375">
        <f t="shared" si="2209"/>
        <v>0</v>
      </c>
      <c r="EY590" s="375">
        <f t="shared" si="2210"/>
        <v>1</v>
      </c>
      <c r="EZ590" s="375">
        <f t="shared" si="2211"/>
        <v>0</v>
      </c>
      <c r="FA590" s="375">
        <f t="shared" si="2212"/>
        <v>0</v>
      </c>
      <c r="FB590" s="375">
        <f t="shared" si="2213"/>
        <v>1</v>
      </c>
      <c r="FC590" s="375">
        <f t="shared" si="2214"/>
        <v>0</v>
      </c>
      <c r="FD590" s="375">
        <f t="shared" si="2215"/>
        <v>0</v>
      </c>
      <c r="FE590" s="376"/>
      <c r="FF590" s="372"/>
      <c r="FG590" s="372"/>
      <c r="FH590" s="372"/>
      <c r="FI590" s="372"/>
      <c r="FJ590" s="372"/>
      <c r="FK590" s="372"/>
      <c r="FL590" s="372"/>
      <c r="FM590" s="372"/>
      <c r="FN590" s="372"/>
      <c r="FO590" s="372"/>
      <c r="FP590" s="372"/>
      <c r="FQ590" s="372"/>
      <c r="FR590" s="372"/>
      <c r="FS590" s="372"/>
      <c r="FT590" s="372"/>
      <c r="FU590" s="372"/>
      <c r="FV590" s="372"/>
      <c r="FW590" s="372"/>
      <c r="FX590" s="372"/>
      <c r="FY590" s="372"/>
      <c r="FZ590" s="372"/>
      <c r="GA590" s="372"/>
      <c r="GB590" s="372"/>
      <c r="GC590" s="372"/>
      <c r="GD590" s="372"/>
      <c r="GE590" s="372"/>
      <c r="GF590" s="372"/>
      <c r="GG590" s="372"/>
      <c r="GH590" s="372"/>
      <c r="GI590" s="372"/>
      <c r="GJ590" s="372"/>
      <c r="GK590" s="372"/>
      <c r="GL590" s="372"/>
      <c r="GM590" s="372"/>
      <c r="GN590" s="372"/>
      <c r="GO590" s="372"/>
      <c r="GP590" s="372"/>
      <c r="GQ590" s="372"/>
      <c r="GR590" s="372"/>
      <c r="GS590" s="372"/>
      <c r="GT590" s="372"/>
      <c r="GU590" s="372"/>
      <c r="GV590" s="372"/>
      <c r="GW590" s="372"/>
      <c r="GX590" s="372"/>
      <c r="GY590" s="372"/>
      <c r="GZ590" s="372"/>
      <c r="HA590" s="372"/>
      <c r="HB590" s="372"/>
      <c r="HC590" s="372"/>
    </row>
    <row r="591" spans="1:211" s="373" customFormat="1" ht="15" hidden="1" customHeight="1" outlineLevel="1" x14ac:dyDescent="0.2">
      <c r="A591" s="366">
        <f>SWDATA!O576</f>
        <v>0</v>
      </c>
      <c r="B591" s="366">
        <f>SWDATA!M576</f>
        <v>0</v>
      </c>
      <c r="C591" s="351">
        <f>IF(AND(SWDATA!M576=1,SWDATA!Q576="promotions"),SWDATA!P576,0)</f>
        <v>0</v>
      </c>
      <c r="D591" s="367">
        <f>ROW(SWDATA!M576)</f>
        <v>576</v>
      </c>
      <c r="E591" s="368">
        <f t="shared" si="2232"/>
        <v>0</v>
      </c>
      <c r="F591" s="369">
        <f t="shared" si="2217"/>
        <v>1</v>
      </c>
      <c r="G591" s="366" t="str">
        <f t="shared" si="2218"/>
        <v/>
      </c>
      <c r="H591" s="370"/>
      <c r="J591" s="238">
        <f t="shared" si="2219"/>
        <v>0</v>
      </c>
      <c r="K591" s="239" t="str">
        <f t="shared" si="2220"/>
        <v/>
      </c>
      <c r="L591" s="342"/>
      <c r="M591" s="345"/>
      <c r="N591" s="340" t="str">
        <f>IF(LEN(SWDATA!F576)=0,"",N590)</f>
        <v/>
      </c>
      <c r="O591" s="296" t="str">
        <f>IF(LEN(SWDATA!G576)=0,"",O590)</f>
        <v/>
      </c>
      <c r="P591" s="297" t="str">
        <f>IF(LEN(SWDATA!C576)=0,"",SWDATA!C576)</f>
        <v/>
      </c>
      <c r="Q591" s="312" t="str">
        <f t="shared" si="2221"/>
        <v/>
      </c>
      <c r="R591" s="223" t="s">
        <v>261</v>
      </c>
      <c r="S591" s="224"/>
      <c r="T591" s="224"/>
      <c r="U591" s="264" t="s">
        <v>613</v>
      </c>
      <c r="V591" s="205" t="s">
        <v>221</v>
      </c>
      <c r="W591" s="266">
        <f>IF(OR(Is_Loading,LEN($A591)=0),"",SWDATA!P576)</f>
        <v>0</v>
      </c>
      <c r="X591" s="267">
        <f>IF(OR(Is_Loading,LEN($A591)=0),"",SWDATA!Q576)</f>
        <v>0</v>
      </c>
      <c r="Y591" s="267">
        <f>IF(OR(Is_Loading,LEN($A591)=0),"",SWDATA!R576)</f>
        <v>0</v>
      </c>
      <c r="Z591" s="266" t="str">
        <f t="shared" si="2233"/>
        <v/>
      </c>
      <c r="AA591" s="266">
        <f>IF(OR(Is_Loading,LEN($A591)=0),"",SWDATA!T576)</f>
        <v>0</v>
      </c>
      <c r="AB591" s="267">
        <f>IF(OR(Is_Loading,LEN($A591)=0),"",SWDATA!U576)</f>
        <v>0</v>
      </c>
      <c r="AC591" s="267">
        <f>IF(OR(Is_Loading,LEN($A591)=0),"",SWDATA!V576)</f>
        <v>0</v>
      </c>
      <c r="AD591" s="266" t="str">
        <f t="shared" si="2222"/>
        <v/>
      </c>
      <c r="AE591" s="266">
        <f>IF(OR(Is_Loading,LEN($A591)=0),"",SWDATA!X576)</f>
        <v>0</v>
      </c>
      <c r="AF591" s="267">
        <f>IF(OR(Is_Loading,LEN($A591)=0),"",SWDATA!Y576)</f>
        <v>0</v>
      </c>
      <c r="AG591" s="267">
        <f>IF(OR(Is_Loading,LEN($A591)=0),"",SWDATA!Z576)</f>
        <v>0</v>
      </c>
      <c r="AH591" s="266" t="str">
        <f t="shared" si="2223"/>
        <v/>
      </c>
      <c r="AI591" s="266">
        <f>IF(OR(Is_Loading,LEN($A591)=0),"",SWDATA!AB576)</f>
        <v>0</v>
      </c>
      <c r="AJ591" s="267">
        <f>IF(OR(Is_Loading,LEN($A591)=0),"",SWDATA!AC576)</f>
        <v>0</v>
      </c>
      <c r="AK591" s="267">
        <f>IF(OR(Is_Loading,LEN($A591)=0),"",SWDATA!AD576)</f>
        <v>0</v>
      </c>
      <c r="AL591" s="266" t="str">
        <f t="shared" si="2224"/>
        <v/>
      </c>
      <c r="AM591" s="266">
        <f>IF(OR(Is_Loading,LEN($A591)=0),"",SWDATA!AF576)</f>
        <v>0</v>
      </c>
      <c r="AN591" s="267">
        <f>IF(OR(Is_Loading,LEN($A591)=0),"",SWDATA!AG576)</f>
        <v>0</v>
      </c>
      <c r="AO591" s="323">
        <f>IF(OR(Is_Loading,LEN($A591)=0),"",SWDATA!AH576)</f>
        <v>0</v>
      </c>
      <c r="AP591" s="320" t="str">
        <f t="shared" si="2225"/>
        <v/>
      </c>
      <c r="AQ591" s="266">
        <f>IF(OR(Is_Loading,LEN($A591)=0),"",SWDATA!AJ576)</f>
        <v>0</v>
      </c>
      <c r="AR591" s="267">
        <f>IF(OR(Is_Loading,LEN($A591)=0),"",SWDATA!AK576)</f>
        <v>0</v>
      </c>
      <c r="AS591" s="267">
        <f>IF(OR(Is_Loading,LEN($A591)=0),"",SWDATA!AL576)</f>
        <v>0</v>
      </c>
      <c r="AT591" s="266" t="str">
        <f t="shared" si="2226"/>
        <v/>
      </c>
      <c r="AU591" s="266">
        <f>IF(OR(Is_Loading,LEN($A591)=0),"",SWDATA!AN576)</f>
        <v>0</v>
      </c>
      <c r="AV591" s="267">
        <f>IF(OR(Is_Loading,LEN($A591)=0),"",SWDATA!AO576)</f>
        <v>0</v>
      </c>
      <c r="AW591" s="267">
        <f>IF(OR(Is_Loading,LEN($A591)=0),"",SWDATA!AP576)</f>
        <v>0</v>
      </c>
      <c r="AX591" s="266" t="str">
        <f t="shared" si="2227"/>
        <v/>
      </c>
      <c r="AY591" s="266">
        <f>IF(OR(Is_Loading,LEN($A591)=0),"",SWDATA!AR576)</f>
        <v>0</v>
      </c>
      <c r="AZ591" s="267">
        <f>IF(OR(Is_Loading,LEN($A591)=0),"",SWDATA!AS576)</f>
        <v>0</v>
      </c>
      <c r="BA591" s="267">
        <f>IF(OR(Is_Loading,LEN($A591)=0),"",SWDATA!AT576)</f>
        <v>0</v>
      </c>
      <c r="BB591" s="266" t="str">
        <f t="shared" si="2228"/>
        <v/>
      </c>
      <c r="BC591" s="266">
        <f>IF(OR(Is_Loading,LEN($A591)=0),"",SWDATA!AV576)</f>
        <v>0</v>
      </c>
      <c r="BD591" s="267">
        <f>IF(OR(Is_Loading,LEN($A591)=0),"",SWDATA!AW576)</f>
        <v>0</v>
      </c>
      <c r="BE591" s="323">
        <f>IF(OR(Is_Loading,LEN($A591)=0),"",SWDATA!AX576)</f>
        <v>0</v>
      </c>
      <c r="BF591" s="320" t="str">
        <f t="shared" si="2229"/>
        <v/>
      </c>
      <c r="BG591" s="11"/>
      <c r="BH591" s="11"/>
      <c r="BI591" s="11"/>
      <c r="BJ591" s="11"/>
      <c r="BK591" s="11"/>
      <c r="BL591" s="11"/>
      <c r="BM591" s="11"/>
      <c r="BN591" s="11"/>
      <c r="BO591" s="11"/>
      <c r="BP591" s="11"/>
      <c r="BQ591" s="11"/>
      <c r="BR591" s="11"/>
      <c r="BS591" s="11"/>
      <c r="BT591" s="11"/>
      <c r="BU591" s="11"/>
      <c r="BV591" s="11"/>
      <c r="BW591" s="11"/>
      <c r="BX591" s="11"/>
      <c r="BY591" s="11"/>
      <c r="BZ591" s="11"/>
      <c r="CA591" s="11"/>
      <c r="CB591" s="11"/>
      <c r="CC591" s="11"/>
      <c r="CD591" s="11"/>
      <c r="CE591" s="11"/>
      <c r="CF591" s="11"/>
      <c r="CG591" s="11"/>
      <c r="CH591" s="11"/>
      <c r="CI591" s="11"/>
      <c r="CJ591" s="11"/>
      <c r="CK591" s="11"/>
      <c r="CL591" s="11"/>
      <c r="CM591" s="11"/>
      <c r="CN591" s="351"/>
      <c r="CO591" s="351"/>
      <c r="CP591" s="351"/>
      <c r="CQ591" s="351"/>
      <c r="CR591" s="351"/>
      <c r="CS591" s="351"/>
      <c r="CT591" s="351"/>
      <c r="CU591" s="351"/>
      <c r="CV591" s="351"/>
      <c r="CW591" s="351"/>
      <c r="CX591" s="351"/>
      <c r="CY591" s="351"/>
      <c r="CZ591" s="351"/>
      <c r="DA591" s="351"/>
      <c r="DB591" s="351"/>
      <c r="DC591" s="351"/>
      <c r="DD591" s="351"/>
      <c r="DE591" s="351"/>
      <c r="DF591" s="351"/>
      <c r="DG591" s="351"/>
      <c r="DH591" s="351"/>
      <c r="DI591" s="351"/>
      <c r="DJ591" s="351"/>
      <c r="DK591" s="351"/>
      <c r="DL591" s="351"/>
      <c r="DM591" s="351"/>
      <c r="DN591" s="351"/>
      <c r="DS591" s="372"/>
      <c r="DT591" s="374"/>
      <c r="DU591" s="375"/>
      <c r="DV591" s="375"/>
      <c r="DW591" s="375"/>
      <c r="DX591" s="375">
        <v>1</v>
      </c>
      <c r="DY591" s="375">
        <f t="shared" si="2184"/>
        <v>0</v>
      </c>
      <c r="DZ591" s="375">
        <f t="shared" si="2185"/>
        <v>0</v>
      </c>
      <c r="EA591" s="375">
        <f t="shared" si="2186"/>
        <v>1</v>
      </c>
      <c r="EB591" s="375">
        <f t="shared" si="2187"/>
        <v>0</v>
      </c>
      <c r="EC591" s="375">
        <f t="shared" si="2188"/>
        <v>0</v>
      </c>
      <c r="ED591" s="375">
        <f t="shared" si="2189"/>
        <v>1</v>
      </c>
      <c r="EE591" s="375">
        <f t="shared" si="2190"/>
        <v>0</v>
      </c>
      <c r="EF591" s="375">
        <f t="shared" si="2191"/>
        <v>0</v>
      </c>
      <c r="EG591" s="375">
        <f t="shared" si="2192"/>
        <v>1</v>
      </c>
      <c r="EH591" s="375">
        <f t="shared" si="2193"/>
        <v>0</v>
      </c>
      <c r="EI591" s="375">
        <f t="shared" si="2194"/>
        <v>0</v>
      </c>
      <c r="EJ591" s="375">
        <f t="shared" si="2195"/>
        <v>1</v>
      </c>
      <c r="EK591" s="375">
        <f t="shared" si="2196"/>
        <v>0</v>
      </c>
      <c r="EL591" s="375">
        <f t="shared" si="2197"/>
        <v>0</v>
      </c>
      <c r="EM591" s="375">
        <f t="shared" si="2198"/>
        <v>1</v>
      </c>
      <c r="EN591" s="375">
        <f t="shared" si="2199"/>
        <v>0</v>
      </c>
      <c r="EO591" s="375">
        <f t="shared" si="2200"/>
        <v>0</v>
      </c>
      <c r="EP591" s="375">
        <f t="shared" si="2201"/>
        <v>1</v>
      </c>
      <c r="EQ591" s="375">
        <f t="shared" si="2202"/>
        <v>0</v>
      </c>
      <c r="ER591" s="375">
        <f t="shared" si="2203"/>
        <v>0</v>
      </c>
      <c r="ES591" s="375">
        <f t="shared" si="2204"/>
        <v>1</v>
      </c>
      <c r="ET591" s="375">
        <f t="shared" si="2205"/>
        <v>0</v>
      </c>
      <c r="EU591" s="375">
        <f t="shared" si="2206"/>
        <v>0</v>
      </c>
      <c r="EV591" s="375">
        <f t="shared" si="2207"/>
        <v>1</v>
      </c>
      <c r="EW591" s="375">
        <f t="shared" si="2208"/>
        <v>0</v>
      </c>
      <c r="EX591" s="375">
        <f t="shared" si="2209"/>
        <v>0</v>
      </c>
      <c r="EY591" s="375">
        <f t="shared" si="2210"/>
        <v>1</v>
      </c>
      <c r="EZ591" s="375">
        <f t="shared" si="2211"/>
        <v>0</v>
      </c>
      <c r="FA591" s="375">
        <f t="shared" si="2212"/>
        <v>0</v>
      </c>
      <c r="FB591" s="375">
        <f t="shared" si="2213"/>
        <v>1</v>
      </c>
      <c r="FC591" s="375">
        <f t="shared" si="2214"/>
        <v>0</v>
      </c>
      <c r="FD591" s="375">
        <f t="shared" si="2215"/>
        <v>0</v>
      </c>
      <c r="FE591" s="376"/>
      <c r="FF591" s="372"/>
      <c r="FG591" s="372"/>
      <c r="FH591" s="372"/>
      <c r="FI591" s="372"/>
      <c r="FJ591" s="372"/>
      <c r="FK591" s="372"/>
      <c r="FL591" s="372"/>
      <c r="FM591" s="372"/>
      <c r="FN591" s="372"/>
      <c r="FO591" s="372"/>
      <c r="FP591" s="372"/>
      <c r="FQ591" s="372"/>
      <c r="FR591" s="372"/>
      <c r="FS591" s="372"/>
      <c r="FT591" s="372"/>
      <c r="FU591" s="372"/>
      <c r="FV591" s="372"/>
      <c r="FW591" s="372"/>
      <c r="FX591" s="372"/>
      <c r="FY591" s="372"/>
      <c r="FZ591" s="372"/>
      <c r="GA591" s="372"/>
      <c r="GB591" s="372"/>
      <c r="GC591" s="372"/>
      <c r="GD591" s="372"/>
      <c r="GE591" s="372"/>
      <c r="GF591" s="372"/>
      <c r="GG591" s="372"/>
      <c r="GH591" s="372"/>
      <c r="GI591" s="372"/>
      <c r="GJ591" s="372"/>
      <c r="GK591" s="372"/>
      <c r="GL591" s="372"/>
      <c r="GM591" s="372"/>
      <c r="GN591" s="372"/>
      <c r="GO591" s="372"/>
      <c r="GP591" s="372"/>
      <c r="GQ591" s="372"/>
      <c r="GR591" s="372"/>
      <c r="GS591" s="372"/>
      <c r="GT591" s="372"/>
      <c r="GU591" s="372"/>
      <c r="GV591" s="372"/>
      <c r="GW591" s="372"/>
      <c r="GX591" s="372"/>
      <c r="GY591" s="372"/>
      <c r="GZ591" s="372"/>
      <c r="HA591" s="372"/>
      <c r="HB591" s="372"/>
      <c r="HC591" s="372"/>
    </row>
    <row r="592" spans="1:211" s="373" customFormat="1" ht="15" hidden="1" customHeight="1" outlineLevel="1" x14ac:dyDescent="0.2">
      <c r="A592" s="366">
        <f>SWDATA!O577</f>
        <v>0</v>
      </c>
      <c r="B592" s="366">
        <f>SWDATA!M577</f>
        <v>0</v>
      </c>
      <c r="C592" s="351">
        <f>IF(AND(SWDATA!M577=1,SWDATA!Q577="promotions"),SWDATA!P577,0)</f>
        <v>0</v>
      </c>
      <c r="D592" s="367">
        <f>ROW(SWDATA!M577)</f>
        <v>577</v>
      </c>
      <c r="E592" s="368">
        <f t="shared" si="2232"/>
        <v>0</v>
      </c>
      <c r="F592" s="369">
        <f t="shared" si="2217"/>
        <v>1</v>
      </c>
      <c r="G592" s="366" t="str">
        <f t="shared" si="2218"/>
        <v/>
      </c>
      <c r="H592" s="370"/>
      <c r="J592" s="238">
        <f t="shared" si="2219"/>
        <v>0</v>
      </c>
      <c r="K592" s="239" t="str">
        <f t="shared" si="2220"/>
        <v/>
      </c>
      <c r="L592" s="342"/>
      <c r="M592" s="345"/>
      <c r="N592" s="340" t="str">
        <f>IF(LEN(SWDATA!F577)=0,"",N591)</f>
        <v/>
      </c>
      <c r="O592" s="296" t="str">
        <f>IF(LEN(SWDATA!G577)=0,"",O591)</f>
        <v/>
      </c>
      <c r="P592" s="297" t="str">
        <f>IF(LEN(SWDATA!C577)=0,"",SWDATA!C577)</f>
        <v/>
      </c>
      <c r="Q592" s="312" t="str">
        <f t="shared" si="2221"/>
        <v/>
      </c>
      <c r="R592" s="223" t="s">
        <v>261</v>
      </c>
      <c r="S592" s="224" t="s">
        <v>485</v>
      </c>
      <c r="T592" s="224"/>
      <c r="U592" s="264" t="s">
        <v>609</v>
      </c>
      <c r="V592" s="205" t="s">
        <v>221</v>
      </c>
      <c r="W592" s="266">
        <f>IF(OR(Is_Loading,LEN($A592)=0),"",SWDATA!P577)</f>
        <v>0</v>
      </c>
      <c r="X592" s="267">
        <f>IF(OR(Is_Loading,LEN($A592)=0),"",SWDATA!Q577)</f>
        <v>0</v>
      </c>
      <c r="Y592" s="267">
        <f>IF(OR(Is_Loading,LEN($A592)=0),"",SWDATA!R577)</f>
        <v>0</v>
      </c>
      <c r="Z592" s="266" t="str">
        <f t="shared" si="2233"/>
        <v/>
      </c>
      <c r="AA592" s="266">
        <f>IF(OR(Is_Loading,LEN($A592)=0),"",SWDATA!T577)</f>
        <v>0</v>
      </c>
      <c r="AB592" s="267">
        <f>IF(OR(Is_Loading,LEN($A592)=0),"",SWDATA!U577)</f>
        <v>0</v>
      </c>
      <c r="AC592" s="267">
        <f>IF(OR(Is_Loading,LEN($A592)=0),"",SWDATA!V577)</f>
        <v>0</v>
      </c>
      <c r="AD592" s="266" t="str">
        <f t="shared" si="2222"/>
        <v/>
      </c>
      <c r="AE592" s="266">
        <f>IF(OR(Is_Loading,LEN($A592)=0),"",SWDATA!X577)</f>
        <v>0</v>
      </c>
      <c r="AF592" s="267">
        <f>IF(OR(Is_Loading,LEN($A592)=0),"",SWDATA!Y577)</f>
        <v>0</v>
      </c>
      <c r="AG592" s="267">
        <f>IF(OR(Is_Loading,LEN($A592)=0),"",SWDATA!Z577)</f>
        <v>0</v>
      </c>
      <c r="AH592" s="266" t="str">
        <f t="shared" si="2223"/>
        <v/>
      </c>
      <c r="AI592" s="266">
        <f>IF(OR(Is_Loading,LEN($A592)=0),"",SWDATA!AB577)</f>
        <v>0</v>
      </c>
      <c r="AJ592" s="267">
        <f>IF(OR(Is_Loading,LEN($A592)=0),"",SWDATA!AC577)</f>
        <v>0</v>
      </c>
      <c r="AK592" s="267">
        <f>IF(OR(Is_Loading,LEN($A592)=0),"",SWDATA!AD577)</f>
        <v>0</v>
      </c>
      <c r="AL592" s="266" t="str">
        <f t="shared" si="2224"/>
        <v/>
      </c>
      <c r="AM592" s="266">
        <f>IF(OR(Is_Loading,LEN($A592)=0),"",SWDATA!AF577)</f>
        <v>0</v>
      </c>
      <c r="AN592" s="267">
        <f>IF(OR(Is_Loading,LEN($A592)=0),"",SWDATA!AG577)</f>
        <v>0</v>
      </c>
      <c r="AO592" s="323">
        <f>IF(OR(Is_Loading,LEN($A592)=0),"",SWDATA!AH577)</f>
        <v>0</v>
      </c>
      <c r="AP592" s="320" t="str">
        <f t="shared" si="2225"/>
        <v/>
      </c>
      <c r="AQ592" s="266">
        <f>IF(OR(Is_Loading,LEN($A592)=0),"",SWDATA!AJ577)</f>
        <v>0</v>
      </c>
      <c r="AR592" s="267">
        <f>IF(OR(Is_Loading,LEN($A592)=0),"",SWDATA!AK577)</f>
        <v>0</v>
      </c>
      <c r="AS592" s="267">
        <f>IF(OR(Is_Loading,LEN($A592)=0),"",SWDATA!AL577)</f>
        <v>0</v>
      </c>
      <c r="AT592" s="266" t="str">
        <f t="shared" si="2226"/>
        <v/>
      </c>
      <c r="AU592" s="266">
        <f>IF(OR(Is_Loading,LEN($A592)=0),"",SWDATA!AN577)</f>
        <v>0</v>
      </c>
      <c r="AV592" s="267">
        <f>IF(OR(Is_Loading,LEN($A592)=0),"",SWDATA!AO577)</f>
        <v>0</v>
      </c>
      <c r="AW592" s="267">
        <f>IF(OR(Is_Loading,LEN($A592)=0),"",SWDATA!AP577)</f>
        <v>0</v>
      </c>
      <c r="AX592" s="266" t="str">
        <f t="shared" si="2227"/>
        <v/>
      </c>
      <c r="AY592" s="266">
        <f>IF(OR(Is_Loading,LEN($A592)=0),"",SWDATA!AR577)</f>
        <v>0</v>
      </c>
      <c r="AZ592" s="267">
        <f>IF(OR(Is_Loading,LEN($A592)=0),"",SWDATA!AS577)</f>
        <v>0</v>
      </c>
      <c r="BA592" s="267">
        <f>IF(OR(Is_Loading,LEN($A592)=0),"",SWDATA!AT577)</f>
        <v>0</v>
      </c>
      <c r="BB592" s="266" t="str">
        <f t="shared" si="2228"/>
        <v/>
      </c>
      <c r="BC592" s="266">
        <f>IF(OR(Is_Loading,LEN($A592)=0),"",SWDATA!AV577)</f>
        <v>0</v>
      </c>
      <c r="BD592" s="267">
        <f>IF(OR(Is_Loading,LEN($A592)=0),"",SWDATA!AW577)</f>
        <v>0</v>
      </c>
      <c r="BE592" s="323">
        <f>IF(OR(Is_Loading,LEN($A592)=0),"",SWDATA!AX577)</f>
        <v>0</v>
      </c>
      <c r="BF592" s="320" t="str">
        <f t="shared" si="2229"/>
        <v/>
      </c>
      <c r="BG592" s="11"/>
      <c r="BH592" s="11"/>
      <c r="BI592" s="11"/>
      <c r="BJ592" s="11"/>
      <c r="BK592" s="11"/>
      <c r="BL592" s="11"/>
      <c r="BM592" s="11"/>
      <c r="BN592" s="11"/>
      <c r="BO592" s="11"/>
      <c r="BP592" s="11"/>
      <c r="BQ592" s="11"/>
      <c r="BR592" s="11"/>
      <c r="BS592" s="11"/>
      <c r="BT592" s="11"/>
      <c r="BU592" s="11"/>
      <c r="BV592" s="11"/>
      <c r="BW592" s="11"/>
      <c r="BX592" s="11"/>
      <c r="BY592" s="11"/>
      <c r="BZ592" s="11"/>
      <c r="CA592" s="11"/>
      <c r="CB592" s="11"/>
      <c r="CC592" s="11"/>
      <c r="CD592" s="11"/>
      <c r="CE592" s="11"/>
      <c r="CF592" s="11"/>
      <c r="CG592" s="11"/>
      <c r="CH592" s="11"/>
      <c r="CI592" s="11"/>
      <c r="CJ592" s="11"/>
      <c r="CK592" s="11"/>
      <c r="CL592" s="11"/>
      <c r="CM592" s="11"/>
      <c r="CN592" s="351"/>
      <c r="CO592" s="351"/>
      <c r="CP592" s="351"/>
      <c r="CQ592" s="351"/>
      <c r="CR592" s="351"/>
      <c r="CS592" s="351"/>
      <c r="CT592" s="351"/>
      <c r="CU592" s="351"/>
      <c r="CV592" s="351"/>
      <c r="CW592" s="351"/>
      <c r="CX592" s="351"/>
      <c r="CY592" s="351"/>
      <c r="CZ592" s="351"/>
      <c r="DA592" s="351"/>
      <c r="DB592" s="351"/>
      <c r="DC592" s="351"/>
      <c r="DD592" s="351"/>
      <c r="DE592" s="351"/>
      <c r="DF592" s="351"/>
      <c r="DG592" s="351"/>
      <c r="DH592" s="351"/>
      <c r="DI592" s="351"/>
      <c r="DJ592" s="351"/>
      <c r="DK592" s="351"/>
      <c r="DL592" s="351"/>
      <c r="DM592" s="351"/>
      <c r="DN592" s="351"/>
      <c r="DS592" s="372"/>
      <c r="DT592" s="374"/>
      <c r="DU592" s="375"/>
      <c r="DV592" s="375"/>
      <c r="DW592" s="375"/>
      <c r="DX592" s="375">
        <v>1</v>
      </c>
      <c r="DY592" s="375">
        <f t="shared" si="2184"/>
        <v>0</v>
      </c>
      <c r="DZ592" s="375">
        <f t="shared" si="2185"/>
        <v>0</v>
      </c>
      <c r="EA592" s="375">
        <f t="shared" si="2186"/>
        <v>1</v>
      </c>
      <c r="EB592" s="375">
        <f t="shared" si="2187"/>
        <v>0</v>
      </c>
      <c r="EC592" s="375">
        <f t="shared" si="2188"/>
        <v>0</v>
      </c>
      <c r="ED592" s="375">
        <f t="shared" si="2189"/>
        <v>1</v>
      </c>
      <c r="EE592" s="375">
        <f t="shared" si="2190"/>
        <v>0</v>
      </c>
      <c r="EF592" s="375">
        <f t="shared" si="2191"/>
        <v>0</v>
      </c>
      <c r="EG592" s="375">
        <f t="shared" si="2192"/>
        <v>1</v>
      </c>
      <c r="EH592" s="375">
        <f t="shared" si="2193"/>
        <v>0</v>
      </c>
      <c r="EI592" s="375">
        <f t="shared" si="2194"/>
        <v>0</v>
      </c>
      <c r="EJ592" s="375">
        <f t="shared" si="2195"/>
        <v>1</v>
      </c>
      <c r="EK592" s="375">
        <f t="shared" si="2196"/>
        <v>0</v>
      </c>
      <c r="EL592" s="375">
        <f t="shared" si="2197"/>
        <v>0</v>
      </c>
      <c r="EM592" s="375">
        <f t="shared" si="2198"/>
        <v>1</v>
      </c>
      <c r="EN592" s="375">
        <f t="shared" si="2199"/>
        <v>0</v>
      </c>
      <c r="EO592" s="375">
        <f t="shared" si="2200"/>
        <v>0</v>
      </c>
      <c r="EP592" s="375">
        <f t="shared" si="2201"/>
        <v>1</v>
      </c>
      <c r="EQ592" s="375">
        <f t="shared" si="2202"/>
        <v>0</v>
      </c>
      <c r="ER592" s="375">
        <f t="shared" si="2203"/>
        <v>0</v>
      </c>
      <c r="ES592" s="375">
        <f t="shared" si="2204"/>
        <v>1</v>
      </c>
      <c r="ET592" s="375">
        <f t="shared" si="2205"/>
        <v>0</v>
      </c>
      <c r="EU592" s="375">
        <f t="shared" si="2206"/>
        <v>0</v>
      </c>
      <c r="EV592" s="375">
        <f t="shared" si="2207"/>
        <v>1</v>
      </c>
      <c r="EW592" s="375">
        <f t="shared" si="2208"/>
        <v>0</v>
      </c>
      <c r="EX592" s="375">
        <f t="shared" si="2209"/>
        <v>0</v>
      </c>
      <c r="EY592" s="375">
        <f t="shared" si="2210"/>
        <v>1</v>
      </c>
      <c r="EZ592" s="375">
        <f t="shared" si="2211"/>
        <v>0</v>
      </c>
      <c r="FA592" s="375">
        <f t="shared" si="2212"/>
        <v>0</v>
      </c>
      <c r="FB592" s="375">
        <f t="shared" si="2213"/>
        <v>1</v>
      </c>
      <c r="FC592" s="375">
        <f t="shared" si="2214"/>
        <v>0</v>
      </c>
      <c r="FD592" s="375">
        <f t="shared" si="2215"/>
        <v>0</v>
      </c>
      <c r="FE592" s="376"/>
      <c r="FF592" s="372"/>
      <c r="FG592" s="372"/>
      <c r="FH592" s="372"/>
      <c r="FI592" s="372"/>
      <c r="FJ592" s="372"/>
      <c r="FK592" s="372"/>
      <c r="FL592" s="372"/>
      <c r="FM592" s="372"/>
      <c r="FN592" s="372"/>
      <c r="FO592" s="372"/>
      <c r="FP592" s="372"/>
      <c r="FQ592" s="372"/>
      <c r="FR592" s="372"/>
      <c r="FS592" s="372"/>
      <c r="FT592" s="372"/>
      <c r="FU592" s="372"/>
      <c r="FV592" s="372"/>
      <c r="FW592" s="372"/>
      <c r="FX592" s="372"/>
      <c r="FY592" s="372"/>
      <c r="FZ592" s="372"/>
      <c r="GA592" s="372"/>
      <c r="GB592" s="372"/>
      <c r="GC592" s="372"/>
      <c r="GD592" s="372"/>
      <c r="GE592" s="372"/>
      <c r="GF592" s="372"/>
      <c r="GG592" s="372"/>
      <c r="GH592" s="372"/>
      <c r="GI592" s="372"/>
      <c r="GJ592" s="372"/>
      <c r="GK592" s="372"/>
      <c r="GL592" s="372"/>
      <c r="GM592" s="372"/>
      <c r="GN592" s="372"/>
      <c r="GO592" s="372"/>
      <c r="GP592" s="372"/>
      <c r="GQ592" s="372"/>
      <c r="GR592" s="372"/>
      <c r="GS592" s="372"/>
      <c r="GT592" s="372"/>
      <c r="GU592" s="372"/>
      <c r="GV592" s="372"/>
      <c r="GW592" s="372"/>
      <c r="GX592" s="372"/>
      <c r="GY592" s="372"/>
      <c r="GZ592" s="372"/>
      <c r="HA592" s="372"/>
      <c r="HB592" s="372"/>
      <c r="HC592" s="372"/>
    </row>
    <row r="593" spans="1:211" s="373" customFormat="1" ht="15" hidden="1" customHeight="1" outlineLevel="1" x14ac:dyDescent="0.2">
      <c r="A593" s="366">
        <f>SWDATA!O578</f>
        <v>0</v>
      </c>
      <c r="B593" s="366">
        <f>SWDATA!M578</f>
        <v>0</v>
      </c>
      <c r="C593" s="351">
        <f>IF(AND(SWDATA!M578=1,SWDATA!Q578="promotions"),SWDATA!P578,0)</f>
        <v>0</v>
      </c>
      <c r="D593" s="371">
        <f>ROW(SWDATA!M578)</f>
        <v>578</v>
      </c>
      <c r="E593" s="368">
        <f ca="1">IF(AND(B593=1,UPPER(HLOOKUP(D593,'Metrics &amp; Attributes View'!$13:$31,19,0))&lt;&gt;"SBOM"),1,0)</f>
        <v>0</v>
      </c>
      <c r="F593" s="369">
        <f t="shared" si="2217"/>
        <v>1</v>
      </c>
      <c r="G593" s="366" t="str">
        <f t="shared" si="2218"/>
        <v/>
      </c>
      <c r="H593" s="370"/>
      <c r="J593" s="238">
        <f t="shared" si="2219"/>
        <v>0</v>
      </c>
      <c r="K593" s="239" t="str">
        <f t="shared" si="2220"/>
        <v/>
      </c>
      <c r="L593" s="342"/>
      <c r="M593" s="345"/>
      <c r="N593" s="340" t="str">
        <f>IF(LEN(SWDATA!F578)=0,"",N592)</f>
        <v/>
      </c>
      <c r="O593" s="296" t="str">
        <f>IF(LEN(SWDATA!G578)=0,"",O592)</f>
        <v/>
      </c>
      <c r="P593" s="297" t="str">
        <f>IF(LEN(SWDATA!C578)=0,"",SWDATA!C578)</f>
        <v/>
      </c>
      <c r="Q593" s="312" t="str">
        <f t="shared" si="2221"/>
        <v/>
      </c>
      <c r="R593" s="223" t="s">
        <v>262</v>
      </c>
      <c r="S593" s="224"/>
      <c r="T593" s="224"/>
      <c r="U593" s="264" t="s">
        <v>627</v>
      </c>
      <c r="V593" s="205" t="s">
        <v>221</v>
      </c>
      <c r="W593" s="266">
        <f>IF(OR(Is_Loading,LEN($A593)=0),"",SWDATA!P578)</f>
        <v>0</v>
      </c>
      <c r="X593" s="267">
        <f>IF(OR(Is_Loading,LEN($A593)=0),"",SWDATA!Q578)</f>
        <v>0</v>
      </c>
      <c r="Y593" s="267">
        <f>IF(OR(Is_Loading,LEN($A593)=0),"",SWDATA!R578)</f>
        <v>0</v>
      </c>
      <c r="Z593" s="266" t="str">
        <f t="shared" si="2233"/>
        <v/>
      </c>
      <c r="AA593" s="266">
        <f>IF(OR(Is_Loading,LEN($A593)=0),"",SWDATA!T578)</f>
        <v>0</v>
      </c>
      <c r="AB593" s="267">
        <f>IF(OR(Is_Loading,LEN($A593)=0),"",SWDATA!U578)</f>
        <v>0</v>
      </c>
      <c r="AC593" s="267">
        <f>IF(OR(Is_Loading,LEN($A593)=0),"",SWDATA!V578)</f>
        <v>0</v>
      </c>
      <c r="AD593" s="266" t="str">
        <f t="shared" si="2222"/>
        <v/>
      </c>
      <c r="AE593" s="266">
        <f>IF(OR(Is_Loading,LEN($A593)=0),"",SWDATA!X578)</f>
        <v>0</v>
      </c>
      <c r="AF593" s="267">
        <f>IF(OR(Is_Loading,LEN($A593)=0),"",SWDATA!Y578)</f>
        <v>0</v>
      </c>
      <c r="AG593" s="267">
        <f>IF(OR(Is_Loading,LEN($A593)=0),"",SWDATA!Z578)</f>
        <v>0</v>
      </c>
      <c r="AH593" s="266" t="str">
        <f t="shared" si="2223"/>
        <v/>
      </c>
      <c r="AI593" s="266">
        <f>IF(OR(Is_Loading,LEN($A593)=0),"",SWDATA!AB578)</f>
        <v>0</v>
      </c>
      <c r="AJ593" s="267">
        <f>IF(OR(Is_Loading,LEN($A593)=0),"",SWDATA!AC578)</f>
        <v>0</v>
      </c>
      <c r="AK593" s="267">
        <f>IF(OR(Is_Loading,LEN($A593)=0),"",SWDATA!AD578)</f>
        <v>0</v>
      </c>
      <c r="AL593" s="266" t="str">
        <f t="shared" si="2224"/>
        <v/>
      </c>
      <c r="AM593" s="266">
        <f>IF(OR(Is_Loading,LEN($A593)=0),"",SWDATA!AF578)</f>
        <v>0</v>
      </c>
      <c r="AN593" s="267">
        <f>IF(OR(Is_Loading,LEN($A593)=0),"",SWDATA!AG578)</f>
        <v>0</v>
      </c>
      <c r="AO593" s="323">
        <f>IF(OR(Is_Loading,LEN($A593)=0),"",SWDATA!AH578)</f>
        <v>0</v>
      </c>
      <c r="AP593" s="320" t="str">
        <f t="shared" si="2225"/>
        <v/>
      </c>
      <c r="AQ593" s="266">
        <f>IF(OR(Is_Loading,LEN($A593)=0),"",SWDATA!AJ578)</f>
        <v>0</v>
      </c>
      <c r="AR593" s="267">
        <f>IF(OR(Is_Loading,LEN($A593)=0),"",SWDATA!AK578)</f>
        <v>0</v>
      </c>
      <c r="AS593" s="267">
        <f>IF(OR(Is_Loading,LEN($A593)=0),"",SWDATA!AL578)</f>
        <v>0</v>
      </c>
      <c r="AT593" s="266" t="str">
        <f t="shared" si="2226"/>
        <v/>
      </c>
      <c r="AU593" s="266">
        <f>IF(OR(Is_Loading,LEN($A593)=0),"",SWDATA!AN578)</f>
        <v>0</v>
      </c>
      <c r="AV593" s="267">
        <f>IF(OR(Is_Loading,LEN($A593)=0),"",SWDATA!AO578)</f>
        <v>0</v>
      </c>
      <c r="AW593" s="267">
        <f>IF(OR(Is_Loading,LEN($A593)=0),"",SWDATA!AP578)</f>
        <v>0</v>
      </c>
      <c r="AX593" s="266" t="str">
        <f t="shared" si="2227"/>
        <v/>
      </c>
      <c r="AY593" s="266">
        <f>IF(OR(Is_Loading,LEN($A593)=0),"",SWDATA!AR578)</f>
        <v>0</v>
      </c>
      <c r="AZ593" s="267">
        <f>IF(OR(Is_Loading,LEN($A593)=0),"",SWDATA!AS578)</f>
        <v>0</v>
      </c>
      <c r="BA593" s="267">
        <f>IF(OR(Is_Loading,LEN($A593)=0),"",SWDATA!AT578)</f>
        <v>0</v>
      </c>
      <c r="BB593" s="266" t="str">
        <f t="shared" si="2228"/>
        <v/>
      </c>
      <c r="BC593" s="266">
        <f>IF(OR(Is_Loading,LEN($A593)=0),"",SWDATA!AV578)</f>
        <v>0</v>
      </c>
      <c r="BD593" s="267">
        <f>IF(OR(Is_Loading,LEN($A593)=0),"",SWDATA!AW578)</f>
        <v>0</v>
      </c>
      <c r="BE593" s="323">
        <f>IF(OR(Is_Loading,LEN($A593)=0),"",SWDATA!AX578)</f>
        <v>0</v>
      </c>
      <c r="BF593" s="332" t="str">
        <f t="shared" si="2229"/>
        <v/>
      </c>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c r="CN593" s="351"/>
      <c r="CO593" s="351"/>
      <c r="CP593" s="351"/>
      <c r="CQ593" s="351"/>
      <c r="CR593" s="351"/>
      <c r="CS593" s="351"/>
      <c r="CT593" s="351"/>
      <c r="CU593" s="351"/>
      <c r="CV593" s="351"/>
      <c r="CW593" s="351"/>
      <c r="CX593" s="351"/>
      <c r="CY593" s="351"/>
      <c r="CZ593" s="351"/>
      <c r="DA593" s="351"/>
      <c r="DB593" s="351"/>
      <c r="DC593" s="351"/>
      <c r="DD593" s="351"/>
      <c r="DE593" s="351"/>
      <c r="DF593" s="351"/>
      <c r="DG593" s="351"/>
      <c r="DH593" s="351"/>
      <c r="DI593" s="351"/>
      <c r="DJ593" s="351"/>
      <c r="DK593" s="351"/>
      <c r="DL593" s="351"/>
      <c r="DM593" s="351"/>
      <c r="DN593" s="351"/>
      <c r="DS593" s="372"/>
      <c r="DT593" s="374"/>
      <c r="DU593" s="375"/>
      <c r="DV593" s="375"/>
      <c r="DW593" s="375"/>
      <c r="DX593" s="375">
        <v>1</v>
      </c>
      <c r="DY593" s="375">
        <f t="shared" si="2184"/>
        <v>0</v>
      </c>
      <c r="DZ593" s="375">
        <f t="shared" si="2185"/>
        <v>0</v>
      </c>
      <c r="EA593" s="375">
        <f t="shared" si="2186"/>
        <v>1</v>
      </c>
      <c r="EB593" s="375">
        <f t="shared" si="2187"/>
        <v>0</v>
      </c>
      <c r="EC593" s="375">
        <f t="shared" si="2188"/>
        <v>0</v>
      </c>
      <c r="ED593" s="375">
        <f t="shared" si="2189"/>
        <v>1</v>
      </c>
      <c r="EE593" s="375">
        <f t="shared" si="2190"/>
        <v>0</v>
      </c>
      <c r="EF593" s="375">
        <f t="shared" si="2191"/>
        <v>0</v>
      </c>
      <c r="EG593" s="375">
        <f t="shared" si="2192"/>
        <v>1</v>
      </c>
      <c r="EH593" s="375">
        <f t="shared" si="2193"/>
        <v>0</v>
      </c>
      <c r="EI593" s="375">
        <f t="shared" si="2194"/>
        <v>0</v>
      </c>
      <c r="EJ593" s="375">
        <f t="shared" si="2195"/>
        <v>1</v>
      </c>
      <c r="EK593" s="375">
        <f t="shared" si="2196"/>
        <v>0</v>
      </c>
      <c r="EL593" s="375">
        <f t="shared" si="2197"/>
        <v>0</v>
      </c>
      <c r="EM593" s="375">
        <f t="shared" si="2198"/>
        <v>1</v>
      </c>
      <c r="EN593" s="375">
        <f t="shared" si="2199"/>
        <v>0</v>
      </c>
      <c r="EO593" s="375">
        <f t="shared" si="2200"/>
        <v>0</v>
      </c>
      <c r="EP593" s="375">
        <f t="shared" si="2201"/>
        <v>1</v>
      </c>
      <c r="EQ593" s="375">
        <f t="shared" si="2202"/>
        <v>0</v>
      </c>
      <c r="ER593" s="375">
        <f t="shared" si="2203"/>
        <v>0</v>
      </c>
      <c r="ES593" s="375">
        <f t="shared" si="2204"/>
        <v>1</v>
      </c>
      <c r="ET593" s="375">
        <f t="shared" si="2205"/>
        <v>0</v>
      </c>
      <c r="EU593" s="375">
        <f t="shared" si="2206"/>
        <v>0</v>
      </c>
      <c r="EV593" s="375">
        <f t="shared" si="2207"/>
        <v>1</v>
      </c>
      <c r="EW593" s="375">
        <f t="shared" si="2208"/>
        <v>0</v>
      </c>
      <c r="EX593" s="375">
        <f t="shared" si="2209"/>
        <v>0</v>
      </c>
      <c r="EY593" s="375">
        <f t="shared" si="2210"/>
        <v>1</v>
      </c>
      <c r="EZ593" s="375">
        <f t="shared" si="2211"/>
        <v>0</v>
      </c>
      <c r="FA593" s="375">
        <f t="shared" si="2212"/>
        <v>0</v>
      </c>
      <c r="FB593" s="375">
        <f t="shared" si="2213"/>
        <v>1</v>
      </c>
      <c r="FC593" s="375">
        <f t="shared" si="2214"/>
        <v>0</v>
      </c>
      <c r="FD593" s="375">
        <f t="shared" si="2215"/>
        <v>0</v>
      </c>
      <c r="FE593" s="376"/>
      <c r="FF593" s="372"/>
      <c r="FG593" s="372"/>
      <c r="FH593" s="372"/>
      <c r="FI593" s="372"/>
      <c r="FJ593" s="372"/>
      <c r="FK593" s="372"/>
      <c r="FL593" s="372"/>
      <c r="FM593" s="372"/>
      <c r="FN593" s="372"/>
      <c r="FO593" s="372"/>
      <c r="FP593" s="372"/>
      <c r="FQ593" s="372"/>
      <c r="FR593" s="372"/>
      <c r="FS593" s="372"/>
      <c r="FT593" s="372"/>
      <c r="FU593" s="372"/>
      <c r="FV593" s="372"/>
      <c r="FW593" s="372"/>
      <c r="FX593" s="372"/>
      <c r="FY593" s="372"/>
      <c r="FZ593" s="372"/>
      <c r="GA593" s="372"/>
      <c r="GB593" s="372"/>
      <c r="GC593" s="372"/>
      <c r="GD593" s="372"/>
      <c r="GE593" s="372"/>
      <c r="GF593" s="372"/>
      <c r="GG593" s="372"/>
      <c r="GH593" s="372"/>
      <c r="GI593" s="372"/>
      <c r="GJ593" s="372"/>
      <c r="GK593" s="372"/>
      <c r="GL593" s="372"/>
      <c r="GM593" s="372"/>
      <c r="GN593" s="372"/>
      <c r="GO593" s="372"/>
      <c r="GP593" s="372"/>
      <c r="GQ593" s="372"/>
      <c r="GR593" s="372"/>
      <c r="GS593" s="372"/>
      <c r="GT593" s="372"/>
      <c r="GU593" s="372"/>
      <c r="GV593" s="372"/>
      <c r="GW593" s="372"/>
      <c r="GX593" s="372"/>
      <c r="GY593" s="372"/>
      <c r="GZ593" s="372"/>
      <c r="HA593" s="372"/>
      <c r="HB593" s="372"/>
      <c r="HC593" s="372"/>
    </row>
    <row r="594" spans="1:211" s="373" customFormat="1" ht="15" customHeight="1" collapsed="1" thickTop="1" x14ac:dyDescent="0.2">
      <c r="A594" s="192">
        <f>SWDATA!O579</f>
        <v>0</v>
      </c>
      <c r="B594" s="192">
        <f>SWDATA!M579</f>
        <v>0</v>
      </c>
      <c r="C594" s="201">
        <f>IF(AND(SWDATA!M579=1,SWDATA!Q579="promotions"),SWDATA!P579,0)</f>
        <v>0</v>
      </c>
      <c r="D594" s="200">
        <f>ROW(SWDATA!M579)</f>
        <v>579</v>
      </c>
      <c r="E594" s="202">
        <f t="shared" ref="E594:E601" si="2234">B594</f>
        <v>0</v>
      </c>
      <c r="F594" s="203">
        <f t="shared" si="2217"/>
        <v>1</v>
      </c>
      <c r="G594" s="192" t="str">
        <f t="shared" si="2218"/>
        <v/>
      </c>
      <c r="H594" s="313"/>
      <c r="I594" s="390"/>
      <c r="J594" s="395">
        <f t="shared" si="2219"/>
        <v>0</v>
      </c>
      <c r="K594" s="396" t="str">
        <f t="shared" si="2220"/>
        <v/>
      </c>
      <c r="L594" s="397"/>
      <c r="M594" s="398"/>
      <c r="N594" s="399" t="str">
        <f>IF(LEN(SWDATA!F579)=0,"",IF(LEN(SWDATA!G579)=0,"",IF($O$12="ID",MID(SWDATA!G579,FIND("|",SWDATA!G579)+1,FIND("~~",SWDATA!G579)-FIND("|",SWDATA!G579)-1),IF($O$12="Desc",RIGHT(SWDATA!G579,LEN(SWDATA!G579)-FIND("~~",SWDATA!G579)-1),RIGHT(SWDATA!G579,LEN(SWDATA!G579)-FIND("|",SWDATA!G579))))))</f>
        <v/>
      </c>
      <c r="O594" s="400" t="str">
        <f>IF(LEN(SWDATA!G579)=0,"",IF(LEN(SWDATA!H579)=0,"",IF($O$12="ID",MID(SWDATA!H579,FIND("|",SWDATA!H579)+1,FIND("~~",SWDATA!H579)-FIND("|",SWDATA!H579)-1),IF($O$12="Desc",RIGHT(SWDATA!H579,LEN(SWDATA!H579)-FIND("~~",SWDATA!H579)-1),RIGHT(SWDATA!H579,LEN(SWDATA!H579)-FIND("|",SWDATA!H579))))))</f>
        <v/>
      </c>
      <c r="P594" s="401" t="str">
        <f>IF(LEN(SWDATA!C579)=0,"",SWDATA!C579)</f>
        <v/>
      </c>
      <c r="Q594" s="402" t="str">
        <f t="shared" si="2221"/>
        <v/>
      </c>
      <c r="R594" s="403" t="s">
        <v>575</v>
      </c>
      <c r="S594" s="404" t="s">
        <v>485</v>
      </c>
      <c r="T594" s="404"/>
      <c r="U594" s="405" t="s">
        <v>595</v>
      </c>
      <c r="V594" s="406" t="s">
        <v>221</v>
      </c>
      <c r="W594" s="407">
        <f>IF(OR(Is_Loading,LEN($A594)=0),"",SWDATA!P579)</f>
        <v>0</v>
      </c>
      <c r="X594" s="408">
        <f>IF(OR(Is_Loading,LEN($A594)=0),"",SWDATA!Q579)</f>
        <v>0</v>
      </c>
      <c r="Y594" s="408">
        <f>IF(OR(Is_Loading,LEN($A594)=0),"",SWDATA!R579)</f>
        <v>0</v>
      </c>
      <c r="Z594" s="407" t="str">
        <f t="shared" ref="Z594" si="2235">IF($A594=0,"",CHOOSE($F594,SUM(W594:Y594),SUM(W594:Y594)/3,Y594))</f>
        <v/>
      </c>
      <c r="AA594" s="407">
        <f>IF(OR(Is_Loading,LEN($A594)=0),"",SWDATA!T579)</f>
        <v>0</v>
      </c>
      <c r="AB594" s="408">
        <f>IF(OR(Is_Loading,LEN($A594)=0),"",SWDATA!U579)</f>
        <v>0</v>
      </c>
      <c r="AC594" s="408">
        <f>IF(OR(Is_Loading,LEN($A594)=0),"",SWDATA!V579)</f>
        <v>0</v>
      </c>
      <c r="AD594" s="407" t="str">
        <f t="shared" si="2222"/>
        <v/>
      </c>
      <c r="AE594" s="407">
        <f>IF(OR(Is_Loading,LEN($A594)=0),"",SWDATA!X579)</f>
        <v>0</v>
      </c>
      <c r="AF594" s="408">
        <f>IF(OR(Is_Loading,LEN($A594)=0),"",SWDATA!Y579)</f>
        <v>0</v>
      </c>
      <c r="AG594" s="408">
        <f>IF(OR(Is_Loading,LEN($A594)=0),"",SWDATA!Z579)</f>
        <v>0</v>
      </c>
      <c r="AH594" s="407" t="str">
        <f t="shared" si="2223"/>
        <v/>
      </c>
      <c r="AI594" s="407">
        <f>IF(OR(Is_Loading,LEN($A594)=0),"",SWDATA!AB579)</f>
        <v>0</v>
      </c>
      <c r="AJ594" s="408">
        <f>IF(OR(Is_Loading,LEN($A594)=0),"",SWDATA!AC579)</f>
        <v>0</v>
      </c>
      <c r="AK594" s="408">
        <f>IF(OR(Is_Loading,LEN($A594)=0),"",SWDATA!AD579)</f>
        <v>0</v>
      </c>
      <c r="AL594" s="407" t="str">
        <f t="shared" si="2224"/>
        <v/>
      </c>
      <c r="AM594" s="407">
        <f>IF(OR(Is_Loading,LEN($A594)=0),"",SWDATA!AF579)</f>
        <v>0</v>
      </c>
      <c r="AN594" s="408">
        <f>IF(OR(Is_Loading,LEN($A594)=0),"",SWDATA!AG579)</f>
        <v>0</v>
      </c>
      <c r="AO594" s="409">
        <f>IF(OR(Is_Loading,LEN($A594)=0),"",SWDATA!AH579)</f>
        <v>0</v>
      </c>
      <c r="AP594" s="410" t="str">
        <f t="shared" si="2225"/>
        <v/>
      </c>
      <c r="AQ594" s="407">
        <f>IF(OR(Is_Loading,LEN($A594)=0),"",SWDATA!AJ579)</f>
        <v>0</v>
      </c>
      <c r="AR594" s="408">
        <f>IF(OR(Is_Loading,LEN($A594)=0),"",SWDATA!AK579)</f>
        <v>0</v>
      </c>
      <c r="AS594" s="408">
        <f>IF(OR(Is_Loading,LEN($A594)=0),"",SWDATA!AL579)</f>
        <v>0</v>
      </c>
      <c r="AT594" s="407" t="str">
        <f t="shared" si="2226"/>
        <v/>
      </c>
      <c r="AU594" s="407">
        <f>IF(OR(Is_Loading,LEN($A594)=0),"",SWDATA!AN579)</f>
        <v>0</v>
      </c>
      <c r="AV594" s="408">
        <f>IF(OR(Is_Loading,LEN($A594)=0),"",SWDATA!AO579)</f>
        <v>0</v>
      </c>
      <c r="AW594" s="408">
        <f>IF(OR(Is_Loading,LEN($A594)=0),"",SWDATA!AP579)</f>
        <v>0</v>
      </c>
      <c r="AX594" s="407" t="str">
        <f t="shared" si="2227"/>
        <v/>
      </c>
      <c r="AY594" s="407">
        <f>IF(OR(Is_Loading,LEN($A594)=0),"",SWDATA!AR579)</f>
        <v>0</v>
      </c>
      <c r="AZ594" s="408">
        <f>IF(OR(Is_Loading,LEN($A594)=0),"",SWDATA!AS579)</f>
        <v>0</v>
      </c>
      <c r="BA594" s="408">
        <f>IF(OR(Is_Loading,LEN($A594)=0),"",SWDATA!AT579)</f>
        <v>0</v>
      </c>
      <c r="BB594" s="407" t="str">
        <f t="shared" si="2228"/>
        <v/>
      </c>
      <c r="BC594" s="407">
        <f>IF(OR(Is_Loading,LEN($A594)=0),"",SWDATA!AV579)</f>
        <v>0</v>
      </c>
      <c r="BD594" s="408">
        <f>IF(OR(Is_Loading,LEN($A594)=0),"",SWDATA!AW579)</f>
        <v>0</v>
      </c>
      <c r="BE594" s="409">
        <f>IF(OR(Is_Loading,LEN($A594)=0),"",SWDATA!AX579)</f>
        <v>0</v>
      </c>
      <c r="BF594" s="320" t="str">
        <f t="shared" si="2229"/>
        <v/>
      </c>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s="201"/>
      <c r="CO594" s="201"/>
      <c r="CP594" s="201"/>
      <c r="CQ594" s="201"/>
      <c r="CR594" s="201"/>
      <c r="CS594" s="201"/>
      <c r="CT594" s="201"/>
      <c r="CU594" s="201"/>
      <c r="CV594" s="201"/>
      <c r="CW594" s="201"/>
      <c r="CX594" s="201"/>
      <c r="CY594" s="201"/>
      <c r="CZ594" s="201"/>
      <c r="DA594" s="201"/>
      <c r="DB594" s="201"/>
      <c r="DC594" s="201"/>
      <c r="DD594" s="201"/>
      <c r="DE594" s="201"/>
      <c r="DF594" s="201"/>
      <c r="DG594" s="201"/>
      <c r="DH594" s="201"/>
      <c r="DI594" s="201"/>
      <c r="DJ594" s="201"/>
      <c r="DK594" s="201"/>
      <c r="DL594" s="201"/>
      <c r="DM594" s="201"/>
      <c r="DN594" s="201"/>
      <c r="DQ594" s="373">
        <f>'Metrics &amp; Attributes View'!N619</f>
        <v>0</v>
      </c>
      <c r="DS594" s="372"/>
      <c r="DT594" s="374"/>
      <c r="DU594" s="375"/>
      <c r="DV594" s="375"/>
      <c r="DW594" s="375"/>
      <c r="DX594" s="375"/>
      <c r="DY594" s="375"/>
      <c r="DZ594" s="375"/>
      <c r="EA594" s="375"/>
      <c r="EB594" s="375"/>
      <c r="EC594" s="375"/>
      <c r="ED594" s="375"/>
      <c r="EE594" s="375"/>
      <c r="EF594" s="375"/>
      <c r="EG594" s="375"/>
      <c r="EH594" s="375"/>
      <c r="EI594" s="375"/>
      <c r="EJ594" s="375"/>
      <c r="EK594" s="375"/>
      <c r="EL594" s="375"/>
      <c r="EM594" s="375"/>
      <c r="EN594" s="375"/>
      <c r="EO594" s="375"/>
      <c r="EP594" s="375"/>
      <c r="EQ594" s="375"/>
      <c r="ER594" s="375"/>
      <c r="ES594" s="375"/>
      <c r="ET594" s="375"/>
      <c r="EU594" s="375"/>
      <c r="EV594" s="375"/>
      <c r="EW594" s="375"/>
      <c r="EX594" s="375"/>
      <c r="EY594" s="375"/>
      <c r="EZ594" s="375"/>
      <c r="FA594" s="375"/>
      <c r="FB594" s="375"/>
      <c r="FC594" s="375"/>
      <c r="FD594" s="375"/>
      <c r="FE594" s="376"/>
      <c r="FF594" s="372"/>
      <c r="FG594" s="372"/>
      <c r="FH594" s="372"/>
      <c r="FI594" s="372"/>
      <c r="FJ594" s="372"/>
      <c r="FK594" s="372"/>
      <c r="FL594" s="372"/>
      <c r="FM594" s="372"/>
      <c r="FN594" s="372"/>
      <c r="FO594" s="372"/>
      <c r="FP594" s="372"/>
      <c r="FQ594" s="372"/>
      <c r="FR594" s="372"/>
      <c r="FS594" s="372"/>
      <c r="FT594" s="372"/>
      <c r="FU594" s="372"/>
      <c r="FV594" s="372"/>
      <c r="FW594" s="372"/>
      <c r="FX594" s="372"/>
      <c r="FY594" s="372"/>
      <c r="FZ594" s="372"/>
      <c r="GA594" s="372"/>
      <c r="GB594" s="372"/>
      <c r="GC594" s="372"/>
      <c r="GD594" s="372"/>
      <c r="GE594" s="372"/>
      <c r="GF594" s="372"/>
      <c r="GG594" s="372"/>
      <c r="GH594" s="372"/>
      <c r="GI594" s="372"/>
      <c r="GJ594" s="372"/>
      <c r="GK594" s="372"/>
      <c r="GL594" s="372"/>
      <c r="GM594" s="372"/>
      <c r="GN594" s="372"/>
      <c r="GO594" s="372"/>
      <c r="GP594" s="372"/>
      <c r="GQ594" s="372"/>
      <c r="GR594" s="372"/>
      <c r="GS594" s="372"/>
      <c r="GT594" s="372"/>
      <c r="GU594" s="372"/>
      <c r="GV594" s="372"/>
      <c r="GW594" s="372"/>
      <c r="GX594" s="372"/>
      <c r="GY594" s="372"/>
      <c r="GZ594" s="372"/>
      <c r="HA594" s="372"/>
      <c r="HB594" s="372"/>
      <c r="HC594" s="372"/>
    </row>
    <row r="595" spans="1:211" s="373" customFormat="1" ht="15" customHeight="1" x14ac:dyDescent="0.2">
      <c r="A595" s="192">
        <f>SWDATA!O580</f>
        <v>0</v>
      </c>
      <c r="B595" s="192">
        <f>SWDATA!M580</f>
        <v>0</v>
      </c>
      <c r="C595" s="201">
        <f>IF(AND(SWDATA!M580=1,SWDATA!Q580="promotions"),SWDATA!P580,0)</f>
        <v>0</v>
      </c>
      <c r="D595" s="200">
        <f>ROW(SWDATA!M580)</f>
        <v>580</v>
      </c>
      <c r="E595" s="202">
        <f t="shared" si="2234"/>
        <v>0</v>
      </c>
      <c r="F595" s="203">
        <f t="shared" si="2217"/>
        <v>1</v>
      </c>
      <c r="G595" s="192" t="str">
        <f t="shared" si="2218"/>
        <v/>
      </c>
      <c r="H595" s="204"/>
      <c r="I595" s="390"/>
      <c r="J595" s="238">
        <f t="shared" si="2219"/>
        <v>0</v>
      </c>
      <c r="K595" s="239" t="str">
        <f t="shared" si="2220"/>
        <v/>
      </c>
      <c r="L595" s="342"/>
      <c r="M595" s="345"/>
      <c r="N595" s="340" t="str">
        <f>IF(LEN(SWDATA!F580)=0,"",N594)</f>
        <v/>
      </c>
      <c r="O595" s="296" t="str">
        <f>IF(LEN(SWDATA!G580)=0,"",O594)</f>
        <v/>
      </c>
      <c r="P595" s="297" t="str">
        <f>IF(LEN(SWDATA!C580)=0,"",SWDATA!C580)</f>
        <v/>
      </c>
      <c r="Q595" s="312" t="str">
        <f t="shared" si="2221"/>
        <v/>
      </c>
      <c r="R595" s="223" t="s">
        <v>575</v>
      </c>
      <c r="S595" s="224"/>
      <c r="T595" s="224"/>
      <c r="U595" s="265" t="s">
        <v>619</v>
      </c>
      <c r="V595" s="205" t="s">
        <v>221</v>
      </c>
      <c r="W595" s="266">
        <f>IF(OR(Is_Loading,LEN($A595)=0),"",SWDATA!P580)</f>
        <v>0</v>
      </c>
      <c r="X595" s="267">
        <f>IF(OR(Is_Loading,LEN($A595)=0),"",SWDATA!Q580)</f>
        <v>0</v>
      </c>
      <c r="Y595" s="267">
        <f>IF(OR(Is_Loading,LEN($A595)=0),"",SWDATA!R580)</f>
        <v>0</v>
      </c>
      <c r="Z595" s="266" t="str">
        <f t="shared" ref="Z595:Z596" si="2236">IF($A595=0,"",CHOOSE($F595,SUM(W595:Y595),SUM(W595:Y595)/3,Y595))</f>
        <v/>
      </c>
      <c r="AA595" s="266">
        <f>IF(OR(Is_Loading,LEN($A595)=0),"",SWDATA!T580)</f>
        <v>0</v>
      </c>
      <c r="AB595" s="267">
        <f>IF(OR(Is_Loading,LEN($A595)=0),"",SWDATA!U580)</f>
        <v>0</v>
      </c>
      <c r="AC595" s="267">
        <f>IF(OR(Is_Loading,LEN($A595)=0),"",SWDATA!V580)</f>
        <v>0</v>
      </c>
      <c r="AD595" s="266" t="str">
        <f t="shared" si="2222"/>
        <v/>
      </c>
      <c r="AE595" s="266">
        <f>IF(OR(Is_Loading,LEN($A595)=0),"",SWDATA!X580)</f>
        <v>0</v>
      </c>
      <c r="AF595" s="267">
        <f>IF(OR(Is_Loading,LEN($A595)=0),"",SWDATA!Y580)</f>
        <v>0</v>
      </c>
      <c r="AG595" s="267">
        <f>IF(OR(Is_Loading,LEN($A595)=0),"",SWDATA!Z580)</f>
        <v>0</v>
      </c>
      <c r="AH595" s="266" t="str">
        <f t="shared" si="2223"/>
        <v/>
      </c>
      <c r="AI595" s="266">
        <f>IF(OR(Is_Loading,LEN($A595)=0),"",SWDATA!AB580)</f>
        <v>0</v>
      </c>
      <c r="AJ595" s="267">
        <f>IF(OR(Is_Loading,LEN($A595)=0),"",SWDATA!AC580)</f>
        <v>0</v>
      </c>
      <c r="AK595" s="267">
        <f>IF(OR(Is_Loading,LEN($A595)=0),"",SWDATA!AD580)</f>
        <v>0</v>
      </c>
      <c r="AL595" s="266" t="str">
        <f t="shared" si="2224"/>
        <v/>
      </c>
      <c r="AM595" s="266">
        <f>IF(OR(Is_Loading,LEN($A595)=0),"",SWDATA!AF580)</f>
        <v>0</v>
      </c>
      <c r="AN595" s="267">
        <f>IF(OR(Is_Loading,LEN($A595)=0),"",SWDATA!AG580)</f>
        <v>0</v>
      </c>
      <c r="AO595" s="323">
        <f>IF(OR(Is_Loading,LEN($A595)=0),"",SWDATA!AH580)</f>
        <v>0</v>
      </c>
      <c r="AP595" s="320" t="str">
        <f t="shared" si="2225"/>
        <v/>
      </c>
      <c r="AQ595" s="266">
        <f>IF(OR(Is_Loading,LEN($A595)=0),"",SWDATA!AJ580)</f>
        <v>0</v>
      </c>
      <c r="AR595" s="267">
        <f>IF(OR(Is_Loading,LEN($A595)=0),"",SWDATA!AK580)</f>
        <v>0</v>
      </c>
      <c r="AS595" s="267">
        <f>IF(OR(Is_Loading,LEN($A595)=0),"",SWDATA!AL580)</f>
        <v>0</v>
      </c>
      <c r="AT595" s="266" t="str">
        <f t="shared" si="2226"/>
        <v/>
      </c>
      <c r="AU595" s="266">
        <f>IF(OR(Is_Loading,LEN($A595)=0),"",SWDATA!AN580)</f>
        <v>0</v>
      </c>
      <c r="AV595" s="267">
        <f>IF(OR(Is_Loading,LEN($A595)=0),"",SWDATA!AO580)</f>
        <v>0</v>
      </c>
      <c r="AW595" s="267">
        <f>IF(OR(Is_Loading,LEN($A595)=0),"",SWDATA!AP580)</f>
        <v>0</v>
      </c>
      <c r="AX595" s="266" t="str">
        <f t="shared" si="2227"/>
        <v/>
      </c>
      <c r="AY595" s="266">
        <f>IF(OR(Is_Loading,LEN($A595)=0),"",SWDATA!AR580)</f>
        <v>0</v>
      </c>
      <c r="AZ595" s="267">
        <f>IF(OR(Is_Loading,LEN($A595)=0),"",SWDATA!AS580)</f>
        <v>0</v>
      </c>
      <c r="BA595" s="267">
        <f>IF(OR(Is_Loading,LEN($A595)=0),"",SWDATA!AT580)</f>
        <v>0</v>
      </c>
      <c r="BB595" s="266" t="str">
        <f t="shared" si="2228"/>
        <v/>
      </c>
      <c r="BC595" s="266">
        <f>IF(OR(Is_Loading,LEN($A595)=0),"",SWDATA!AV580)</f>
        <v>0</v>
      </c>
      <c r="BD595" s="267">
        <f>IF(OR(Is_Loading,LEN($A595)=0),"",SWDATA!AW580)</f>
        <v>0</v>
      </c>
      <c r="BE595" s="323">
        <f>IF(OR(Is_Loading,LEN($A595)=0),"",SWDATA!AX580)</f>
        <v>0</v>
      </c>
      <c r="BF595" s="320" t="str">
        <f t="shared" si="2229"/>
        <v/>
      </c>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s="201"/>
      <c r="CO595" s="201"/>
      <c r="CP595" s="201"/>
      <c r="CQ595" s="201"/>
      <c r="CR595" s="201"/>
      <c r="CS595" s="201"/>
      <c r="CT595" s="201"/>
      <c r="CU595" s="201"/>
      <c r="CV595" s="201"/>
      <c r="CW595" s="201"/>
      <c r="CX595" s="201"/>
      <c r="CY595" s="201"/>
      <c r="CZ595" s="201"/>
      <c r="DA595" s="201"/>
      <c r="DB595" s="201"/>
      <c r="DC595" s="201"/>
      <c r="DD595" s="201"/>
      <c r="DE595" s="201"/>
      <c r="DF595" s="201"/>
      <c r="DG595" s="201"/>
      <c r="DH595" s="201"/>
      <c r="DI595" s="201"/>
      <c r="DJ595" s="201"/>
      <c r="DK595" s="201"/>
      <c r="DL595" s="201"/>
      <c r="DM595" s="201"/>
      <c r="DN595" s="201"/>
      <c r="DS595" s="372"/>
      <c r="DT595" s="372"/>
      <c r="DU595" s="375">
        <f t="shared" ref="DU595" si="2237">COLUMN(W593)</f>
        <v>23</v>
      </c>
      <c r="DV595" s="375">
        <f t="shared" ref="DV595" si="2238">SUM(DU595)+DV596+1</f>
        <v>24</v>
      </c>
      <c r="DW595" s="375">
        <f t="shared" ref="DW595" si="2239">SUM(DV595)+DW596+1</f>
        <v>25</v>
      </c>
      <c r="DX595" s="375">
        <f t="shared" ref="DX595" si="2240">SUM(DW595)+DX596+1</f>
        <v>27</v>
      </c>
      <c r="DY595" s="375">
        <f t="shared" ref="DY595" si="2241">SUM(DX595)+DY596+1</f>
        <v>28</v>
      </c>
      <c r="DZ595" s="375">
        <f t="shared" ref="DZ595" si="2242">SUM(DY595)+DZ596+1</f>
        <v>29</v>
      </c>
      <c r="EA595" s="375">
        <f t="shared" ref="EA595" si="2243">SUM(DZ595)+EA596+1</f>
        <v>31</v>
      </c>
      <c r="EB595" s="375">
        <f t="shared" ref="EB595" si="2244">SUM(EA595)+EB596+1</f>
        <v>32</v>
      </c>
      <c r="EC595" s="375">
        <f t="shared" ref="EC595" si="2245">SUM(EB595)+EC596+1</f>
        <v>33</v>
      </c>
      <c r="ED595" s="375">
        <f t="shared" ref="ED595" si="2246">SUM(EC595)+ED596+1</f>
        <v>35</v>
      </c>
      <c r="EE595" s="375">
        <f t="shared" ref="EE595" si="2247">SUM(ED595)+EE596+1</f>
        <v>36</v>
      </c>
      <c r="EF595" s="375">
        <f t="shared" ref="EF595" si="2248">SUM(EE595)+EF596+1</f>
        <v>37</v>
      </c>
      <c r="EG595" s="375">
        <f t="shared" ref="EG595" si="2249">SUM(EF595)+EG596+1</f>
        <v>39</v>
      </c>
      <c r="EH595" s="375">
        <f t="shared" ref="EH595" si="2250">SUM(EG595)+EH596+1</f>
        <v>40</v>
      </c>
      <c r="EI595" s="375">
        <f t="shared" ref="EI595" si="2251">SUM(EH595)+EI596+1</f>
        <v>41</v>
      </c>
      <c r="EJ595" s="375">
        <f t="shared" ref="EJ595" si="2252">SUM(EI595)+EJ596+1</f>
        <v>43</v>
      </c>
      <c r="EK595" s="375">
        <f t="shared" ref="EK595" si="2253">SUM(EJ595)+EK596+1</f>
        <v>44</v>
      </c>
      <c r="EL595" s="375">
        <f t="shared" ref="EL595" si="2254">SUM(EK595)+EL596+1</f>
        <v>45</v>
      </c>
      <c r="EM595" s="375">
        <f t="shared" ref="EM595" si="2255">SUM(EL595)+EM596+1</f>
        <v>47</v>
      </c>
      <c r="EN595" s="375">
        <f t="shared" ref="EN595" si="2256">SUM(EM595)+EN596+1</f>
        <v>48</v>
      </c>
      <c r="EO595" s="375">
        <f t="shared" ref="EO595" si="2257">SUM(EN595)+EO596+1</f>
        <v>49</v>
      </c>
      <c r="EP595" s="375">
        <f t="shared" ref="EP595" si="2258">SUM(EO595)+EP596+1</f>
        <v>51</v>
      </c>
      <c r="EQ595" s="375">
        <f t="shared" ref="EQ595" si="2259">SUM(EP595)+EQ596+1</f>
        <v>52</v>
      </c>
      <c r="ER595" s="375">
        <f t="shared" ref="ER595" si="2260">SUM(EQ595)+ER596+1</f>
        <v>53</v>
      </c>
      <c r="ES595" s="375">
        <f t="shared" ref="ES595" si="2261">SUM(ER595)+ES596+1</f>
        <v>55</v>
      </c>
      <c r="ET595" s="375">
        <f t="shared" ref="ET595" si="2262">SUM(ES595)+ET596+1</f>
        <v>56</v>
      </c>
      <c r="EU595" s="375">
        <f t="shared" ref="EU595" si="2263">SUM(ET595)+EU596+1</f>
        <v>57</v>
      </c>
      <c r="EV595" s="375">
        <f t="shared" ref="EV595" si="2264">SUM(EU595)+EV596+1</f>
        <v>59</v>
      </c>
      <c r="EW595" s="375">
        <f t="shared" ref="EW595" si="2265">SUM(EV595)+EW596+1</f>
        <v>60</v>
      </c>
      <c r="EX595" s="375">
        <f t="shared" ref="EX595" si="2266">SUM(EW595)+EX596+1</f>
        <v>61</v>
      </c>
      <c r="EY595" s="375">
        <f t="shared" ref="EY595" si="2267">SUM(EX595)+EY596+1</f>
        <v>63</v>
      </c>
      <c r="EZ595" s="375">
        <f t="shared" ref="EZ595" si="2268">SUM(EY595)+EZ596+1</f>
        <v>64</v>
      </c>
      <c r="FA595" s="375">
        <f t="shared" ref="FA595" si="2269">SUM(EZ595)+FA596+1</f>
        <v>65</v>
      </c>
      <c r="FB595" s="375">
        <f t="shared" ref="FB595" si="2270">SUM(FA595)+FB596+1</f>
        <v>67</v>
      </c>
      <c r="FC595" s="375">
        <f t="shared" ref="FC595" si="2271">SUM(FB595)+FC596+1</f>
        <v>68</v>
      </c>
      <c r="FD595" s="375">
        <f t="shared" ref="FD595" si="2272">SUM(FC595)+FD596+1</f>
        <v>69</v>
      </c>
      <c r="FE595" s="372"/>
      <c r="FF595" s="372"/>
      <c r="FG595" s="372"/>
      <c r="FH595" s="372"/>
      <c r="FI595" s="372"/>
      <c r="FJ595" s="372"/>
      <c r="FK595" s="372"/>
      <c r="FL595" s="372"/>
      <c r="FM595" s="372"/>
      <c r="FN595" s="372"/>
      <c r="FO595" s="372"/>
      <c r="FP595" s="372"/>
      <c r="FQ595" s="372"/>
      <c r="FR595" s="372"/>
      <c r="FS595" s="372"/>
      <c r="FT595" s="372"/>
      <c r="FU595" s="372"/>
      <c r="FV595" s="372"/>
      <c r="FW595" s="372"/>
      <c r="FX595" s="372"/>
      <c r="FY595" s="372"/>
      <c r="FZ595" s="372"/>
      <c r="GA595" s="372"/>
      <c r="GB595" s="372"/>
      <c r="GC595" s="372"/>
      <c r="GD595" s="372"/>
      <c r="GE595" s="372"/>
      <c r="GF595" s="372"/>
      <c r="GG595" s="372"/>
      <c r="GH595" s="372"/>
      <c r="GI595" s="372"/>
      <c r="GJ595" s="372"/>
      <c r="GK595" s="372"/>
      <c r="GL595" s="372"/>
      <c r="GM595" s="372"/>
      <c r="GN595" s="372"/>
      <c r="GO595" s="372"/>
      <c r="GP595" s="372"/>
      <c r="GQ595" s="372"/>
      <c r="GR595" s="372"/>
      <c r="GS595" s="372"/>
      <c r="GT595" s="372"/>
      <c r="GU595" s="372"/>
      <c r="GV595" s="372"/>
      <c r="GW595" s="372"/>
      <c r="GX595" s="372"/>
      <c r="GY595" s="372"/>
      <c r="GZ595" s="372"/>
    </row>
    <row r="596" spans="1:211" s="373" customFormat="1" ht="15" customHeight="1" thickBot="1" x14ac:dyDescent="0.25">
      <c r="A596" s="192">
        <f>SWDATA!O581</f>
        <v>0</v>
      </c>
      <c r="B596" s="192">
        <f>SWDATA!M581</f>
        <v>0</v>
      </c>
      <c r="C596" s="201">
        <f>IF(AND(SWDATA!M581=1,SWDATA!Q581="promotions"),SWDATA!P581,0)</f>
        <v>0</v>
      </c>
      <c r="D596" s="200">
        <f>ROW(SWDATA!M581)</f>
        <v>581</v>
      </c>
      <c r="E596" s="202">
        <f t="shared" si="2234"/>
        <v>0</v>
      </c>
      <c r="F596" s="203">
        <f t="shared" si="2217"/>
        <v>1</v>
      </c>
      <c r="G596" s="192" t="str">
        <f t="shared" si="2218"/>
        <v/>
      </c>
      <c r="H596" s="204"/>
      <c r="I596" s="390"/>
      <c r="J596" s="238">
        <f t="shared" si="2219"/>
        <v>0</v>
      </c>
      <c r="K596" s="239" t="str">
        <f t="shared" si="2220"/>
        <v/>
      </c>
      <c r="L596" s="342"/>
      <c r="M596" s="346"/>
      <c r="N596" s="340" t="str">
        <f>IF(LEN(SWDATA!F581)=0,"",N595)</f>
        <v/>
      </c>
      <c r="O596" s="296" t="str">
        <f>IF(LEN(SWDATA!G581)=0,"",O595)</f>
        <v/>
      </c>
      <c r="P596" s="297" t="str">
        <f>IF(LEN(SWDATA!C581)=0,"",SWDATA!C581)</f>
        <v/>
      </c>
      <c r="Q596" s="312" t="str">
        <f t="shared" si="2221"/>
        <v/>
      </c>
      <c r="R596" s="223" t="s">
        <v>575</v>
      </c>
      <c r="S596" s="224"/>
      <c r="T596" s="224"/>
      <c r="U596" s="264" t="s">
        <v>620</v>
      </c>
      <c r="V596" s="205" t="s">
        <v>221</v>
      </c>
      <c r="W596" s="266">
        <f>IF(OR(Is_Loading,LEN($A596)=0),"",SWDATA!P581)</f>
        <v>0</v>
      </c>
      <c r="X596" s="267">
        <f>IF(OR(Is_Loading,LEN($A596)=0),"",SWDATA!Q581)</f>
        <v>0</v>
      </c>
      <c r="Y596" s="267">
        <f>IF(OR(Is_Loading,LEN($A596)=0),"",SWDATA!R581)</f>
        <v>0</v>
      </c>
      <c r="Z596" s="266" t="str">
        <f t="shared" si="2236"/>
        <v/>
      </c>
      <c r="AA596" s="266">
        <f>IF(OR(Is_Loading,LEN($A596)=0),"",SWDATA!T581)</f>
        <v>0</v>
      </c>
      <c r="AB596" s="267">
        <f>IF(OR(Is_Loading,LEN($A596)=0),"",SWDATA!U581)</f>
        <v>0</v>
      </c>
      <c r="AC596" s="267">
        <f>IF(OR(Is_Loading,LEN($A596)=0),"",SWDATA!V581)</f>
        <v>0</v>
      </c>
      <c r="AD596" s="266" t="str">
        <f t="shared" si="2222"/>
        <v/>
      </c>
      <c r="AE596" s="266">
        <f>IF(OR(Is_Loading,LEN($A596)=0),"",SWDATA!X581)</f>
        <v>0</v>
      </c>
      <c r="AF596" s="267">
        <f>IF(OR(Is_Loading,LEN($A596)=0),"",SWDATA!Y581)</f>
        <v>0</v>
      </c>
      <c r="AG596" s="267">
        <f>IF(OR(Is_Loading,LEN($A596)=0),"",SWDATA!Z581)</f>
        <v>0</v>
      </c>
      <c r="AH596" s="266" t="str">
        <f t="shared" si="2223"/>
        <v/>
      </c>
      <c r="AI596" s="266">
        <f>IF(OR(Is_Loading,LEN($A596)=0),"",SWDATA!AB581)</f>
        <v>0</v>
      </c>
      <c r="AJ596" s="267">
        <f>IF(OR(Is_Loading,LEN($A596)=0),"",SWDATA!AC581)</f>
        <v>0</v>
      </c>
      <c r="AK596" s="267">
        <f>IF(OR(Is_Loading,LEN($A596)=0),"",SWDATA!AD581)</f>
        <v>0</v>
      </c>
      <c r="AL596" s="266" t="str">
        <f t="shared" si="2224"/>
        <v/>
      </c>
      <c r="AM596" s="266">
        <f>IF(OR(Is_Loading,LEN($A596)=0),"",SWDATA!AF581)</f>
        <v>0</v>
      </c>
      <c r="AN596" s="267">
        <f>IF(OR(Is_Loading,LEN($A596)=0),"",SWDATA!AG581)</f>
        <v>0</v>
      </c>
      <c r="AO596" s="323">
        <f>IF(OR(Is_Loading,LEN($A596)=0),"",SWDATA!AH581)</f>
        <v>0</v>
      </c>
      <c r="AP596" s="320" t="str">
        <f t="shared" si="2225"/>
        <v/>
      </c>
      <c r="AQ596" s="266">
        <f>IF(OR(Is_Loading,LEN($A596)=0),"",SWDATA!AJ581)</f>
        <v>0</v>
      </c>
      <c r="AR596" s="267">
        <f>IF(OR(Is_Loading,LEN($A596)=0),"",SWDATA!AK581)</f>
        <v>0</v>
      </c>
      <c r="AS596" s="267">
        <f>IF(OR(Is_Loading,LEN($A596)=0),"",SWDATA!AL581)</f>
        <v>0</v>
      </c>
      <c r="AT596" s="266" t="str">
        <f t="shared" si="2226"/>
        <v/>
      </c>
      <c r="AU596" s="266">
        <f>IF(OR(Is_Loading,LEN($A596)=0),"",SWDATA!AN581)</f>
        <v>0</v>
      </c>
      <c r="AV596" s="267">
        <f>IF(OR(Is_Loading,LEN($A596)=0),"",SWDATA!AO581)</f>
        <v>0</v>
      </c>
      <c r="AW596" s="267">
        <f>IF(OR(Is_Loading,LEN($A596)=0),"",SWDATA!AP581)</f>
        <v>0</v>
      </c>
      <c r="AX596" s="266" t="str">
        <f t="shared" si="2227"/>
        <v/>
      </c>
      <c r="AY596" s="266">
        <f>IF(OR(Is_Loading,LEN($A596)=0),"",SWDATA!AR581)</f>
        <v>0</v>
      </c>
      <c r="AZ596" s="267">
        <f>IF(OR(Is_Loading,LEN($A596)=0),"",SWDATA!AS581)</f>
        <v>0</v>
      </c>
      <c r="BA596" s="267">
        <f>IF(OR(Is_Loading,LEN($A596)=0),"",SWDATA!AT581)</f>
        <v>0</v>
      </c>
      <c r="BB596" s="266" t="str">
        <f t="shared" si="2228"/>
        <v/>
      </c>
      <c r="BC596" s="266">
        <f>IF(OR(Is_Loading,LEN($A596)=0),"",SWDATA!AV581)</f>
        <v>0</v>
      </c>
      <c r="BD596" s="267">
        <f>IF(OR(Is_Loading,LEN($A596)=0),"",SWDATA!AW581)</f>
        <v>0</v>
      </c>
      <c r="BE596" s="323">
        <f>IF(OR(Is_Loading,LEN($A596)=0),"",SWDATA!AX581)</f>
        <v>0</v>
      </c>
      <c r="BF596" s="320" t="str">
        <f t="shared" si="2229"/>
        <v/>
      </c>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s="201"/>
      <c r="CO596" s="201"/>
      <c r="CP596" s="201"/>
      <c r="CQ596" s="201"/>
      <c r="CR596" s="201"/>
      <c r="CS596" s="201"/>
      <c r="CT596" s="201"/>
      <c r="CU596" s="201"/>
      <c r="CV596" s="201"/>
      <c r="CW596" s="201"/>
      <c r="CX596" s="201"/>
      <c r="CY596" s="201"/>
      <c r="CZ596" s="201"/>
      <c r="DA596" s="201"/>
      <c r="DB596" s="201"/>
      <c r="DC596" s="201"/>
      <c r="DD596" s="201"/>
      <c r="DE596" s="201"/>
      <c r="DF596" s="201"/>
      <c r="DG596" s="201"/>
      <c r="DH596" s="201"/>
      <c r="DI596" s="201"/>
      <c r="DJ596" s="201"/>
      <c r="DK596" s="201"/>
      <c r="DL596" s="201"/>
      <c r="DM596" s="201"/>
      <c r="DN596" s="201"/>
      <c r="DS596" s="372"/>
      <c r="DT596" s="374"/>
      <c r="DU596" s="375"/>
      <c r="DV596" s="375"/>
      <c r="DW596" s="375"/>
      <c r="DX596" s="375">
        <v>1</v>
      </c>
      <c r="DY596" s="375">
        <f t="shared" ref="DY596:DY616" si="2273">DV596</f>
        <v>0</v>
      </c>
      <c r="DZ596" s="375">
        <f t="shared" ref="DZ596:DZ616" si="2274">DW596</f>
        <v>0</v>
      </c>
      <c r="EA596" s="375">
        <f t="shared" ref="EA596:EA616" si="2275">DX596</f>
        <v>1</v>
      </c>
      <c r="EB596" s="375">
        <f t="shared" ref="EB596:EB616" si="2276">DY596</f>
        <v>0</v>
      </c>
      <c r="EC596" s="375">
        <f t="shared" ref="EC596:EC616" si="2277">DZ596</f>
        <v>0</v>
      </c>
      <c r="ED596" s="375">
        <f t="shared" ref="ED596:ED616" si="2278">EA596</f>
        <v>1</v>
      </c>
      <c r="EE596" s="375">
        <f t="shared" ref="EE596:EE616" si="2279">EB596</f>
        <v>0</v>
      </c>
      <c r="EF596" s="375">
        <f t="shared" ref="EF596:EF616" si="2280">EC596</f>
        <v>0</v>
      </c>
      <c r="EG596" s="375">
        <f t="shared" ref="EG596:EG616" si="2281">ED596</f>
        <v>1</v>
      </c>
      <c r="EH596" s="375">
        <f t="shared" ref="EH596:EH616" si="2282">EE596</f>
        <v>0</v>
      </c>
      <c r="EI596" s="375">
        <f t="shared" ref="EI596:EI616" si="2283">EF596</f>
        <v>0</v>
      </c>
      <c r="EJ596" s="375">
        <f t="shared" ref="EJ596:EJ616" si="2284">EG596</f>
        <v>1</v>
      </c>
      <c r="EK596" s="375">
        <f t="shared" ref="EK596:EK616" si="2285">EH596</f>
        <v>0</v>
      </c>
      <c r="EL596" s="375">
        <f t="shared" ref="EL596:EL616" si="2286">EI596</f>
        <v>0</v>
      </c>
      <c r="EM596" s="375">
        <f t="shared" ref="EM596:EM616" si="2287">EJ596</f>
        <v>1</v>
      </c>
      <c r="EN596" s="375">
        <f t="shared" ref="EN596:EN616" si="2288">EK596</f>
        <v>0</v>
      </c>
      <c r="EO596" s="375">
        <f t="shared" ref="EO596:EO616" si="2289">EL596</f>
        <v>0</v>
      </c>
      <c r="EP596" s="375">
        <f t="shared" ref="EP596:EP616" si="2290">EM596</f>
        <v>1</v>
      </c>
      <c r="EQ596" s="375">
        <f t="shared" ref="EQ596:EQ616" si="2291">EN596</f>
        <v>0</v>
      </c>
      <c r="ER596" s="375">
        <f t="shared" ref="ER596:ER616" si="2292">EO596</f>
        <v>0</v>
      </c>
      <c r="ES596" s="375">
        <f t="shared" ref="ES596:ES616" si="2293">EP596</f>
        <v>1</v>
      </c>
      <c r="ET596" s="375">
        <f t="shared" ref="ET596:ET616" si="2294">EQ596</f>
        <v>0</v>
      </c>
      <c r="EU596" s="375">
        <f t="shared" ref="EU596:EU616" si="2295">ER596</f>
        <v>0</v>
      </c>
      <c r="EV596" s="375">
        <f t="shared" ref="EV596:EV616" si="2296">ES596</f>
        <v>1</v>
      </c>
      <c r="EW596" s="375">
        <f t="shared" ref="EW596:EW616" si="2297">ET596</f>
        <v>0</v>
      </c>
      <c r="EX596" s="375">
        <f t="shared" ref="EX596:EX616" si="2298">EU596</f>
        <v>0</v>
      </c>
      <c r="EY596" s="375">
        <f t="shared" ref="EY596:EY616" si="2299">EV596</f>
        <v>1</v>
      </c>
      <c r="EZ596" s="375">
        <f t="shared" ref="EZ596:EZ616" si="2300">EW596</f>
        <v>0</v>
      </c>
      <c r="FA596" s="375">
        <f t="shared" ref="FA596:FA616" si="2301">EX596</f>
        <v>0</v>
      </c>
      <c r="FB596" s="375">
        <f t="shared" ref="FB596:FB616" si="2302">EY596</f>
        <v>1</v>
      </c>
      <c r="FC596" s="375">
        <f t="shared" ref="FC596:FC616" si="2303">EZ596</f>
        <v>0</v>
      </c>
      <c r="FD596" s="375">
        <f t="shared" ref="FD596:FD616" si="2304">FA596</f>
        <v>0</v>
      </c>
      <c r="FE596" s="376"/>
      <c r="FF596" s="372"/>
      <c r="FG596" s="372"/>
      <c r="FH596" s="372"/>
      <c r="FI596" s="372"/>
      <c r="FJ596" s="372"/>
      <c r="FK596" s="372"/>
      <c r="FL596" s="372"/>
      <c r="FM596" s="372"/>
      <c r="FN596" s="372"/>
      <c r="FO596" s="372"/>
      <c r="FP596" s="372"/>
      <c r="FQ596" s="372"/>
      <c r="FR596" s="372"/>
      <c r="FS596" s="372"/>
      <c r="FT596" s="372"/>
      <c r="FU596" s="372"/>
      <c r="FV596" s="372"/>
      <c r="FW596" s="372"/>
      <c r="FX596" s="372"/>
      <c r="FY596" s="372"/>
      <c r="FZ596" s="372"/>
      <c r="GA596" s="372"/>
      <c r="GB596" s="372"/>
      <c r="GC596" s="372"/>
      <c r="GD596" s="372"/>
      <c r="GE596" s="372"/>
      <c r="GF596" s="372"/>
      <c r="GG596" s="372"/>
      <c r="GH596" s="372"/>
      <c r="GI596" s="372"/>
      <c r="GJ596" s="372"/>
      <c r="GK596" s="372"/>
      <c r="GL596" s="372"/>
      <c r="GM596" s="372"/>
      <c r="GN596" s="372"/>
      <c r="GO596" s="372"/>
      <c r="GP596" s="372"/>
      <c r="GQ596" s="372"/>
      <c r="GR596" s="372"/>
      <c r="GS596" s="372"/>
      <c r="GT596" s="372"/>
      <c r="GU596" s="372"/>
      <c r="GV596" s="372"/>
      <c r="GW596" s="372"/>
      <c r="GX596" s="372"/>
      <c r="GY596" s="372"/>
      <c r="GZ596" s="372"/>
      <c r="HA596" s="372"/>
      <c r="HB596" s="372"/>
      <c r="HC596" s="372"/>
    </row>
    <row r="597" spans="1:211" s="373" customFormat="1" ht="15" customHeight="1" thickTop="1" x14ac:dyDescent="0.2">
      <c r="A597" s="192">
        <f>SWDATA!O582</f>
        <v>0</v>
      </c>
      <c r="B597" s="192">
        <f>SWDATA!M582</f>
        <v>0</v>
      </c>
      <c r="C597" s="201">
        <f>IF(AND(SWDATA!M582=1,SWDATA!Q582="promotions"),SWDATA!P582,0)</f>
        <v>0</v>
      </c>
      <c r="D597" s="365">
        <f>ROW(SWDATA!M582)</f>
        <v>582</v>
      </c>
      <c r="E597" s="202">
        <f t="shared" si="2234"/>
        <v>0</v>
      </c>
      <c r="F597" s="203">
        <f t="shared" si="2217"/>
        <v>1</v>
      </c>
      <c r="G597" s="192" t="str">
        <f t="shared" si="2218"/>
        <v/>
      </c>
      <c r="H597" s="204"/>
      <c r="I597" s="390"/>
      <c r="J597" s="238">
        <f t="shared" si="2219"/>
        <v>0</v>
      </c>
      <c r="K597" s="239" t="str">
        <f t="shared" si="2220"/>
        <v/>
      </c>
      <c r="L597" s="342"/>
      <c r="M597" s="345"/>
      <c r="N597" s="340" t="str">
        <f>IF(LEN(SWDATA!F582)=0,"",N596)</f>
        <v/>
      </c>
      <c r="O597" s="296" t="str">
        <f>IF(LEN(SWDATA!G582)=0,"",O596)</f>
        <v/>
      </c>
      <c r="P597" s="297" t="str">
        <f>IF(LEN(SWDATA!C582)=0,"",SWDATA!C582)</f>
        <v/>
      </c>
      <c r="Q597" s="312" t="str">
        <f t="shared" si="2221"/>
        <v/>
      </c>
      <c r="R597" s="223" t="s">
        <v>261</v>
      </c>
      <c r="S597" s="224"/>
      <c r="T597" s="224"/>
      <c r="U597" s="264" t="s">
        <v>601</v>
      </c>
      <c r="V597" s="205" t="s">
        <v>221</v>
      </c>
      <c r="W597" s="266">
        <f>IF(OR(Is_Loading,LEN($A597)=0),"",SWDATA!P582)</f>
        <v>0</v>
      </c>
      <c r="X597" s="267">
        <f>IF(OR(Is_Loading,LEN($A597)=0),"",SWDATA!Q582)</f>
        <v>0</v>
      </c>
      <c r="Y597" s="267">
        <f>IF(OR(Is_Loading,LEN($A597)=0),"",SWDATA!R582)</f>
        <v>0</v>
      </c>
      <c r="Z597" s="266" t="str">
        <f t="shared" ref="Z597:Z611" si="2305">IF($A597=0,"",CHOOSE($F597,SUM(W597:Y597),SUM(W597:Y597)/3,Y597))</f>
        <v/>
      </c>
      <c r="AA597" s="266">
        <f>IF(OR(Is_Loading,LEN($A597)=0),"",SWDATA!T582)</f>
        <v>0</v>
      </c>
      <c r="AB597" s="267">
        <f>IF(OR(Is_Loading,LEN($A597)=0),"",SWDATA!U582)</f>
        <v>0</v>
      </c>
      <c r="AC597" s="267">
        <f>IF(OR(Is_Loading,LEN($A597)=0),"",SWDATA!V582)</f>
        <v>0</v>
      </c>
      <c r="AD597" s="266" t="str">
        <f t="shared" si="2222"/>
        <v/>
      </c>
      <c r="AE597" s="266">
        <f>IF(OR(Is_Loading,LEN($A597)=0),"",SWDATA!X582)</f>
        <v>0</v>
      </c>
      <c r="AF597" s="267">
        <f>IF(OR(Is_Loading,LEN($A597)=0),"",SWDATA!Y582)</f>
        <v>0</v>
      </c>
      <c r="AG597" s="267">
        <f>IF(OR(Is_Loading,LEN($A597)=0),"",SWDATA!Z582)</f>
        <v>0</v>
      </c>
      <c r="AH597" s="266" t="str">
        <f t="shared" si="2223"/>
        <v/>
      </c>
      <c r="AI597" s="266">
        <f>IF(OR(Is_Loading,LEN($A597)=0),"",SWDATA!AB582)</f>
        <v>0</v>
      </c>
      <c r="AJ597" s="267">
        <f>IF(OR(Is_Loading,LEN($A597)=0),"",SWDATA!AC582)</f>
        <v>0</v>
      </c>
      <c r="AK597" s="267">
        <f>IF(OR(Is_Loading,LEN($A597)=0),"",SWDATA!AD582)</f>
        <v>0</v>
      </c>
      <c r="AL597" s="266" t="str">
        <f t="shared" si="2224"/>
        <v/>
      </c>
      <c r="AM597" s="266">
        <f>IF(OR(Is_Loading,LEN($A597)=0),"",SWDATA!AF582)</f>
        <v>0</v>
      </c>
      <c r="AN597" s="267">
        <f>IF(OR(Is_Loading,LEN($A597)=0),"",SWDATA!AG582)</f>
        <v>0</v>
      </c>
      <c r="AO597" s="323">
        <f>IF(OR(Is_Loading,LEN($A597)=0),"",SWDATA!AH582)</f>
        <v>0</v>
      </c>
      <c r="AP597" s="320" t="str">
        <f t="shared" si="2225"/>
        <v/>
      </c>
      <c r="AQ597" s="266">
        <f>IF(OR(Is_Loading,LEN($A597)=0),"",SWDATA!AJ582)</f>
        <v>0</v>
      </c>
      <c r="AR597" s="267">
        <f>IF(OR(Is_Loading,LEN($A597)=0),"",SWDATA!AK582)</f>
        <v>0</v>
      </c>
      <c r="AS597" s="267">
        <f>IF(OR(Is_Loading,LEN($A597)=0),"",SWDATA!AL582)</f>
        <v>0</v>
      </c>
      <c r="AT597" s="266" t="str">
        <f t="shared" si="2226"/>
        <v/>
      </c>
      <c r="AU597" s="266">
        <f>IF(OR(Is_Loading,LEN($A597)=0),"",SWDATA!AN582)</f>
        <v>0</v>
      </c>
      <c r="AV597" s="267">
        <f>IF(OR(Is_Loading,LEN($A597)=0),"",SWDATA!AO582)</f>
        <v>0</v>
      </c>
      <c r="AW597" s="267">
        <f>IF(OR(Is_Loading,LEN($A597)=0),"",SWDATA!AP582)</f>
        <v>0</v>
      </c>
      <c r="AX597" s="266" t="str">
        <f t="shared" si="2227"/>
        <v/>
      </c>
      <c r="AY597" s="266">
        <f>IF(OR(Is_Loading,LEN($A597)=0),"",SWDATA!AR582)</f>
        <v>0</v>
      </c>
      <c r="AZ597" s="267">
        <f>IF(OR(Is_Loading,LEN($A597)=0),"",SWDATA!AS582)</f>
        <v>0</v>
      </c>
      <c r="BA597" s="267">
        <f>IF(OR(Is_Loading,LEN($A597)=0),"",SWDATA!AT582)</f>
        <v>0</v>
      </c>
      <c r="BB597" s="266" t="str">
        <f t="shared" si="2228"/>
        <v/>
      </c>
      <c r="BC597" s="266">
        <f>IF(OR(Is_Loading,LEN($A597)=0),"",SWDATA!AV582)</f>
        <v>0</v>
      </c>
      <c r="BD597" s="267">
        <f>IF(OR(Is_Loading,LEN($A597)=0),"",SWDATA!AW582)</f>
        <v>0</v>
      </c>
      <c r="BE597" s="323">
        <f>IF(OR(Is_Loading,LEN($A597)=0),"",SWDATA!AX582)</f>
        <v>0</v>
      </c>
      <c r="BF597" s="320" t="str">
        <f t="shared" si="2229"/>
        <v/>
      </c>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s="201"/>
      <c r="CO597" s="201"/>
      <c r="CP597" s="201"/>
      <c r="CQ597" s="201"/>
      <c r="CR597" s="201"/>
      <c r="CS597" s="201"/>
      <c r="CT597" s="201"/>
      <c r="CU597" s="201"/>
      <c r="CV597" s="201"/>
      <c r="CW597" s="201"/>
      <c r="CX597" s="201"/>
      <c r="CY597" s="201"/>
      <c r="CZ597" s="201"/>
      <c r="DA597" s="201"/>
      <c r="DB597" s="201"/>
      <c r="DC597" s="201"/>
      <c r="DD597" s="201"/>
      <c r="DE597" s="201"/>
      <c r="DF597" s="201"/>
      <c r="DG597" s="201"/>
      <c r="DH597" s="201"/>
      <c r="DI597" s="201"/>
      <c r="DJ597" s="201"/>
      <c r="DK597" s="201"/>
      <c r="DL597" s="201"/>
      <c r="DM597" s="201"/>
      <c r="DN597" s="201"/>
      <c r="DS597" s="372"/>
      <c r="DT597" s="374"/>
      <c r="DU597" s="375"/>
      <c r="DV597" s="375"/>
      <c r="DW597" s="375"/>
      <c r="DX597" s="375">
        <v>1</v>
      </c>
      <c r="DY597" s="375">
        <f t="shared" si="2273"/>
        <v>0</v>
      </c>
      <c r="DZ597" s="375">
        <f t="shared" si="2274"/>
        <v>0</v>
      </c>
      <c r="EA597" s="375">
        <f t="shared" si="2275"/>
        <v>1</v>
      </c>
      <c r="EB597" s="375">
        <f t="shared" si="2276"/>
        <v>0</v>
      </c>
      <c r="EC597" s="375">
        <f t="shared" si="2277"/>
        <v>0</v>
      </c>
      <c r="ED597" s="375">
        <f t="shared" si="2278"/>
        <v>1</v>
      </c>
      <c r="EE597" s="375">
        <f t="shared" si="2279"/>
        <v>0</v>
      </c>
      <c r="EF597" s="375">
        <f t="shared" si="2280"/>
        <v>0</v>
      </c>
      <c r="EG597" s="375">
        <f t="shared" si="2281"/>
        <v>1</v>
      </c>
      <c r="EH597" s="375">
        <f t="shared" si="2282"/>
        <v>0</v>
      </c>
      <c r="EI597" s="375">
        <f t="shared" si="2283"/>
        <v>0</v>
      </c>
      <c r="EJ597" s="375">
        <f t="shared" si="2284"/>
        <v>1</v>
      </c>
      <c r="EK597" s="375">
        <f t="shared" si="2285"/>
        <v>0</v>
      </c>
      <c r="EL597" s="375">
        <f t="shared" si="2286"/>
        <v>0</v>
      </c>
      <c r="EM597" s="375">
        <f t="shared" si="2287"/>
        <v>1</v>
      </c>
      <c r="EN597" s="375">
        <f t="shared" si="2288"/>
        <v>0</v>
      </c>
      <c r="EO597" s="375">
        <f t="shared" si="2289"/>
        <v>0</v>
      </c>
      <c r="EP597" s="375">
        <f t="shared" si="2290"/>
        <v>1</v>
      </c>
      <c r="EQ597" s="375">
        <f t="shared" si="2291"/>
        <v>0</v>
      </c>
      <c r="ER597" s="375">
        <f t="shared" si="2292"/>
        <v>0</v>
      </c>
      <c r="ES597" s="375">
        <f t="shared" si="2293"/>
        <v>1</v>
      </c>
      <c r="ET597" s="375">
        <f t="shared" si="2294"/>
        <v>0</v>
      </c>
      <c r="EU597" s="375">
        <f t="shared" si="2295"/>
        <v>0</v>
      </c>
      <c r="EV597" s="375">
        <f t="shared" si="2296"/>
        <v>1</v>
      </c>
      <c r="EW597" s="375">
        <f t="shared" si="2297"/>
        <v>0</v>
      </c>
      <c r="EX597" s="375">
        <f t="shared" si="2298"/>
        <v>0</v>
      </c>
      <c r="EY597" s="375">
        <f t="shared" si="2299"/>
        <v>1</v>
      </c>
      <c r="EZ597" s="375">
        <f t="shared" si="2300"/>
        <v>0</v>
      </c>
      <c r="FA597" s="375">
        <f t="shared" si="2301"/>
        <v>0</v>
      </c>
      <c r="FB597" s="375">
        <f t="shared" si="2302"/>
        <v>1</v>
      </c>
      <c r="FC597" s="375">
        <f t="shared" si="2303"/>
        <v>0</v>
      </c>
      <c r="FD597" s="375">
        <f t="shared" si="2304"/>
        <v>0</v>
      </c>
      <c r="FE597" s="376"/>
      <c r="FF597" s="372"/>
      <c r="FG597" s="372"/>
      <c r="FH597" s="372"/>
      <c r="FI597" s="372"/>
      <c r="FJ597" s="372"/>
      <c r="FK597" s="372"/>
      <c r="FL597" s="372"/>
      <c r="FM597" s="372"/>
      <c r="FN597" s="372"/>
      <c r="FO597" s="372"/>
      <c r="FP597" s="372"/>
      <c r="FQ597" s="372"/>
      <c r="FR597" s="372"/>
      <c r="FS597" s="372"/>
      <c r="FT597" s="372"/>
      <c r="FU597" s="372"/>
      <c r="FV597" s="372"/>
      <c r="FW597" s="372"/>
      <c r="FX597" s="372"/>
      <c r="FY597" s="372"/>
      <c r="FZ597" s="372"/>
      <c r="GA597" s="372"/>
      <c r="GB597" s="372"/>
      <c r="GC597" s="372"/>
      <c r="GD597" s="372"/>
      <c r="GE597" s="372"/>
      <c r="GF597" s="372"/>
      <c r="GG597" s="372"/>
      <c r="GH597" s="372"/>
      <c r="GI597" s="372"/>
      <c r="GJ597" s="372"/>
      <c r="GK597" s="372"/>
      <c r="GL597" s="372"/>
      <c r="GM597" s="372"/>
      <c r="GN597" s="372"/>
      <c r="GO597" s="372"/>
      <c r="GP597" s="372"/>
      <c r="GQ597" s="372"/>
      <c r="GR597" s="372"/>
      <c r="GS597" s="372"/>
      <c r="GT597" s="372"/>
      <c r="GU597" s="372"/>
      <c r="GV597" s="372"/>
      <c r="GW597" s="372"/>
      <c r="GX597" s="372"/>
      <c r="GY597" s="372"/>
      <c r="GZ597" s="372"/>
      <c r="HA597" s="372"/>
      <c r="HB597" s="372"/>
      <c r="HC597" s="372"/>
    </row>
    <row r="598" spans="1:211" s="373" customFormat="1" ht="15" customHeight="1" x14ac:dyDescent="0.2">
      <c r="A598" s="366">
        <f>SWDATA!O583</f>
        <v>0</v>
      </c>
      <c r="B598" s="366">
        <f>SWDATA!M583</f>
        <v>0</v>
      </c>
      <c r="C598" s="351">
        <f>IF(AND(SWDATA!M583=1,SWDATA!Q583="promotions"),SWDATA!P583,0)</f>
        <v>0</v>
      </c>
      <c r="D598" s="367">
        <f>ROW(SWDATA!M583)</f>
        <v>583</v>
      </c>
      <c r="E598" s="368">
        <f t="shared" si="2234"/>
        <v>0</v>
      </c>
      <c r="F598" s="369">
        <f t="shared" si="2217"/>
        <v>1</v>
      </c>
      <c r="G598" s="366" t="str">
        <f t="shared" si="2218"/>
        <v/>
      </c>
      <c r="H598" s="370"/>
      <c r="J598" s="238">
        <f t="shared" si="2219"/>
        <v>0</v>
      </c>
      <c r="K598" s="239" t="str">
        <f t="shared" si="2220"/>
        <v/>
      </c>
      <c r="L598" s="342"/>
      <c r="M598" s="345"/>
      <c r="N598" s="340" t="str">
        <f>IF(LEN(SWDATA!F583)=0,"",N597)</f>
        <v/>
      </c>
      <c r="O598" s="296" t="str">
        <f>IF(LEN(SWDATA!G583)=0,"",O597)</f>
        <v/>
      </c>
      <c r="P598" s="297" t="str">
        <f>IF(LEN(SWDATA!C583)=0,"",SWDATA!C583)</f>
        <v/>
      </c>
      <c r="Q598" s="312" t="str">
        <f t="shared" si="2221"/>
        <v/>
      </c>
      <c r="R598" s="223" t="s">
        <v>261</v>
      </c>
      <c r="S598" s="224"/>
      <c r="T598" s="224"/>
      <c r="U598" s="264" t="s">
        <v>611</v>
      </c>
      <c r="V598" s="205" t="s">
        <v>221</v>
      </c>
      <c r="W598" s="266">
        <f>IF(OR(Is_Loading,LEN($A598)=0),"",SWDATA!P583)</f>
        <v>0</v>
      </c>
      <c r="X598" s="267">
        <f>IF(OR(Is_Loading,LEN($A598)=0),"",SWDATA!Q583)</f>
        <v>0</v>
      </c>
      <c r="Y598" s="267">
        <f>IF(OR(Is_Loading,LEN($A598)=0),"",SWDATA!R583)</f>
        <v>0</v>
      </c>
      <c r="Z598" s="266" t="str">
        <f t="shared" si="2305"/>
        <v/>
      </c>
      <c r="AA598" s="266">
        <f>IF(OR(Is_Loading,LEN($A598)=0),"",SWDATA!T583)</f>
        <v>0</v>
      </c>
      <c r="AB598" s="267">
        <f>IF(OR(Is_Loading,LEN($A598)=0),"",SWDATA!U583)</f>
        <v>0</v>
      </c>
      <c r="AC598" s="267">
        <f>IF(OR(Is_Loading,LEN($A598)=0),"",SWDATA!V583)</f>
        <v>0</v>
      </c>
      <c r="AD598" s="266" t="str">
        <f t="shared" si="2222"/>
        <v/>
      </c>
      <c r="AE598" s="266">
        <f>IF(OR(Is_Loading,LEN($A598)=0),"",SWDATA!X583)</f>
        <v>0</v>
      </c>
      <c r="AF598" s="267">
        <f>IF(OR(Is_Loading,LEN($A598)=0),"",SWDATA!Y583)</f>
        <v>0</v>
      </c>
      <c r="AG598" s="267">
        <f>IF(OR(Is_Loading,LEN($A598)=0),"",SWDATA!Z583)</f>
        <v>0</v>
      </c>
      <c r="AH598" s="266" t="str">
        <f t="shared" si="2223"/>
        <v/>
      </c>
      <c r="AI598" s="266">
        <f>IF(OR(Is_Loading,LEN($A598)=0),"",SWDATA!AB583)</f>
        <v>0</v>
      </c>
      <c r="AJ598" s="267">
        <f>IF(OR(Is_Loading,LEN($A598)=0),"",SWDATA!AC583)</f>
        <v>0</v>
      </c>
      <c r="AK598" s="267">
        <f>IF(OR(Is_Loading,LEN($A598)=0),"",SWDATA!AD583)</f>
        <v>0</v>
      </c>
      <c r="AL598" s="266" t="str">
        <f t="shared" si="2224"/>
        <v/>
      </c>
      <c r="AM598" s="266">
        <f>IF(OR(Is_Loading,LEN($A598)=0),"",SWDATA!AF583)</f>
        <v>0</v>
      </c>
      <c r="AN598" s="267">
        <f>IF(OR(Is_Loading,LEN($A598)=0),"",SWDATA!AG583)</f>
        <v>0</v>
      </c>
      <c r="AO598" s="323">
        <f>IF(OR(Is_Loading,LEN($A598)=0),"",SWDATA!AH583)</f>
        <v>0</v>
      </c>
      <c r="AP598" s="320" t="str">
        <f t="shared" si="2225"/>
        <v/>
      </c>
      <c r="AQ598" s="266">
        <f>IF(OR(Is_Loading,LEN($A598)=0),"",SWDATA!AJ583)</f>
        <v>0</v>
      </c>
      <c r="AR598" s="267">
        <f>IF(OR(Is_Loading,LEN($A598)=0),"",SWDATA!AK583)</f>
        <v>0</v>
      </c>
      <c r="AS598" s="267">
        <f>IF(OR(Is_Loading,LEN($A598)=0),"",SWDATA!AL583)</f>
        <v>0</v>
      </c>
      <c r="AT598" s="266" t="str">
        <f t="shared" si="2226"/>
        <v/>
      </c>
      <c r="AU598" s="266">
        <f>IF(OR(Is_Loading,LEN($A598)=0),"",SWDATA!AN583)</f>
        <v>0</v>
      </c>
      <c r="AV598" s="267">
        <f>IF(OR(Is_Loading,LEN($A598)=0),"",SWDATA!AO583)</f>
        <v>0</v>
      </c>
      <c r="AW598" s="267">
        <f>IF(OR(Is_Loading,LEN($A598)=0),"",SWDATA!AP583)</f>
        <v>0</v>
      </c>
      <c r="AX598" s="266" t="str">
        <f t="shared" si="2227"/>
        <v/>
      </c>
      <c r="AY598" s="266">
        <f>IF(OR(Is_Loading,LEN($A598)=0),"",SWDATA!AR583)</f>
        <v>0</v>
      </c>
      <c r="AZ598" s="267">
        <f>IF(OR(Is_Loading,LEN($A598)=0),"",SWDATA!AS583)</f>
        <v>0</v>
      </c>
      <c r="BA598" s="267">
        <f>IF(OR(Is_Loading,LEN($A598)=0),"",SWDATA!AT583)</f>
        <v>0</v>
      </c>
      <c r="BB598" s="266" t="str">
        <f t="shared" si="2228"/>
        <v/>
      </c>
      <c r="BC598" s="266">
        <f>IF(OR(Is_Loading,LEN($A598)=0),"",SWDATA!AV583)</f>
        <v>0</v>
      </c>
      <c r="BD598" s="267">
        <f>IF(OR(Is_Loading,LEN($A598)=0),"",SWDATA!AW583)</f>
        <v>0</v>
      </c>
      <c r="BE598" s="323">
        <f>IF(OR(Is_Loading,LEN($A598)=0),"",SWDATA!AX583)</f>
        <v>0</v>
      </c>
      <c r="BF598" s="320" t="str">
        <f t="shared" si="2229"/>
        <v/>
      </c>
      <c r="BG598" s="11"/>
      <c r="BH598" s="11"/>
      <c r="BI598" s="11"/>
      <c r="BJ598" s="11"/>
      <c r="BK598" s="11"/>
      <c r="BL598" s="11"/>
      <c r="BM598" s="11"/>
      <c r="BN598" s="11"/>
      <c r="BO598" s="11"/>
      <c r="BP598" s="11"/>
      <c r="BQ598" s="11"/>
      <c r="BR598" s="11"/>
      <c r="BS598" s="11"/>
      <c r="BT598" s="11"/>
      <c r="BU598" s="11"/>
      <c r="BV598" s="11"/>
      <c r="BW598" s="11"/>
      <c r="BX598" s="11"/>
      <c r="BY598" s="11"/>
      <c r="BZ598" s="11"/>
      <c r="CA598" s="11"/>
      <c r="CB598" s="11"/>
      <c r="CC598" s="11"/>
      <c r="CD598" s="11"/>
      <c r="CE598" s="11"/>
      <c r="CF598" s="11"/>
      <c r="CG598" s="11"/>
      <c r="CH598" s="11"/>
      <c r="CI598" s="11"/>
      <c r="CJ598" s="11"/>
      <c r="CK598" s="11"/>
      <c r="CL598" s="11"/>
      <c r="CM598" s="11"/>
      <c r="CN598" s="351"/>
      <c r="CO598" s="351"/>
      <c r="CP598" s="351"/>
      <c r="CQ598" s="351"/>
      <c r="CR598" s="351"/>
      <c r="CS598" s="351"/>
      <c r="CT598" s="351"/>
      <c r="CU598" s="351"/>
      <c r="CV598" s="351"/>
      <c r="CW598" s="351"/>
      <c r="CX598" s="351"/>
      <c r="CY598" s="351"/>
      <c r="CZ598" s="351"/>
      <c r="DA598" s="351"/>
      <c r="DB598" s="351"/>
      <c r="DC598" s="351"/>
      <c r="DD598" s="351"/>
      <c r="DE598" s="351"/>
      <c r="DF598" s="351"/>
      <c r="DG598" s="351"/>
      <c r="DH598" s="351"/>
      <c r="DI598" s="351"/>
      <c r="DJ598" s="351"/>
      <c r="DK598" s="351"/>
      <c r="DL598" s="351"/>
      <c r="DM598" s="351"/>
      <c r="DN598" s="351"/>
      <c r="DQ598" s="373">
        <f t="shared" ref="DQ598" ca="1" si="2306">INDIRECT("'Metrics &amp; Attributes View'!"&amp;IF(ROW()-9=0, "", IF(13+ROW()/23-9&gt;26, CHAR(64+INT((ROW()-9-1)/26)),"")&amp;CHAR(65+MOD(13+ROW()/23-1, 26)))&amp;44)</f>
        <v>0</v>
      </c>
      <c r="DS598" s="372"/>
      <c r="DT598" s="374"/>
      <c r="DU598" s="375"/>
      <c r="DV598" s="375"/>
      <c r="DW598" s="375"/>
      <c r="DX598" s="375">
        <v>1</v>
      </c>
      <c r="DY598" s="375">
        <f t="shared" si="2273"/>
        <v>0</v>
      </c>
      <c r="DZ598" s="375">
        <f t="shared" si="2274"/>
        <v>0</v>
      </c>
      <c r="EA598" s="375">
        <f t="shared" si="2275"/>
        <v>1</v>
      </c>
      <c r="EB598" s="375">
        <f t="shared" si="2276"/>
        <v>0</v>
      </c>
      <c r="EC598" s="375">
        <f t="shared" si="2277"/>
        <v>0</v>
      </c>
      <c r="ED598" s="375">
        <f t="shared" si="2278"/>
        <v>1</v>
      </c>
      <c r="EE598" s="375">
        <f t="shared" si="2279"/>
        <v>0</v>
      </c>
      <c r="EF598" s="375">
        <f t="shared" si="2280"/>
        <v>0</v>
      </c>
      <c r="EG598" s="375">
        <f t="shared" si="2281"/>
        <v>1</v>
      </c>
      <c r="EH598" s="375">
        <f t="shared" si="2282"/>
        <v>0</v>
      </c>
      <c r="EI598" s="375">
        <f t="shared" si="2283"/>
        <v>0</v>
      </c>
      <c r="EJ598" s="375">
        <f t="shared" si="2284"/>
        <v>1</v>
      </c>
      <c r="EK598" s="375">
        <f t="shared" si="2285"/>
        <v>0</v>
      </c>
      <c r="EL598" s="375">
        <f t="shared" si="2286"/>
        <v>0</v>
      </c>
      <c r="EM598" s="375">
        <f t="shared" si="2287"/>
        <v>1</v>
      </c>
      <c r="EN598" s="375">
        <f t="shared" si="2288"/>
        <v>0</v>
      </c>
      <c r="EO598" s="375">
        <f t="shared" si="2289"/>
        <v>0</v>
      </c>
      <c r="EP598" s="375">
        <f t="shared" si="2290"/>
        <v>1</v>
      </c>
      <c r="EQ598" s="375">
        <f t="shared" si="2291"/>
        <v>0</v>
      </c>
      <c r="ER598" s="375">
        <f t="shared" si="2292"/>
        <v>0</v>
      </c>
      <c r="ES598" s="375">
        <f t="shared" si="2293"/>
        <v>1</v>
      </c>
      <c r="ET598" s="375">
        <f t="shared" si="2294"/>
        <v>0</v>
      </c>
      <c r="EU598" s="375">
        <f t="shared" si="2295"/>
        <v>0</v>
      </c>
      <c r="EV598" s="375">
        <f t="shared" si="2296"/>
        <v>1</v>
      </c>
      <c r="EW598" s="375">
        <f t="shared" si="2297"/>
        <v>0</v>
      </c>
      <c r="EX598" s="375">
        <f t="shared" si="2298"/>
        <v>0</v>
      </c>
      <c r="EY598" s="375">
        <f t="shared" si="2299"/>
        <v>1</v>
      </c>
      <c r="EZ598" s="375">
        <f t="shared" si="2300"/>
        <v>0</v>
      </c>
      <c r="FA598" s="375">
        <f t="shared" si="2301"/>
        <v>0</v>
      </c>
      <c r="FB598" s="375">
        <f t="shared" si="2302"/>
        <v>1</v>
      </c>
      <c r="FC598" s="375">
        <f t="shared" si="2303"/>
        <v>0</v>
      </c>
      <c r="FD598" s="375">
        <f t="shared" si="2304"/>
        <v>0</v>
      </c>
      <c r="FE598" s="376"/>
      <c r="FF598" s="372"/>
      <c r="FG598" s="372"/>
      <c r="FH598" s="372"/>
      <c r="FI598" s="372"/>
      <c r="FJ598" s="372"/>
      <c r="FK598" s="372"/>
      <c r="FL598" s="372"/>
      <c r="FM598" s="372"/>
      <c r="FN598" s="372"/>
      <c r="FO598" s="372"/>
      <c r="FP598" s="372"/>
      <c r="FQ598" s="372"/>
      <c r="FR598" s="372"/>
      <c r="FS598" s="372"/>
      <c r="FT598" s="372"/>
      <c r="FU598" s="372"/>
      <c r="FV598" s="372"/>
      <c r="FW598" s="372"/>
      <c r="FX598" s="372"/>
      <c r="FY598" s="372"/>
      <c r="FZ598" s="372"/>
      <c r="GA598" s="372"/>
      <c r="GB598" s="372"/>
      <c r="GC598" s="372"/>
      <c r="GD598" s="372"/>
      <c r="GE598" s="372"/>
      <c r="GF598" s="372"/>
      <c r="GG598" s="372"/>
      <c r="GH598" s="372"/>
      <c r="GI598" s="372"/>
      <c r="GJ598" s="372"/>
      <c r="GK598" s="372"/>
      <c r="GL598" s="372"/>
      <c r="GM598" s="372"/>
      <c r="GN598" s="372"/>
      <c r="GO598" s="372"/>
      <c r="GP598" s="372"/>
      <c r="GQ598" s="372"/>
      <c r="GR598" s="372"/>
      <c r="GS598" s="372"/>
      <c r="GT598" s="372"/>
      <c r="GU598" s="372"/>
      <c r="GV598" s="372"/>
      <c r="GW598" s="372"/>
      <c r="GX598" s="372"/>
      <c r="GY598" s="372"/>
      <c r="GZ598" s="372"/>
      <c r="HA598" s="372"/>
      <c r="HB598" s="372"/>
      <c r="HC598" s="372"/>
    </row>
    <row r="599" spans="1:211" s="373" customFormat="1" ht="15" customHeight="1" x14ac:dyDescent="0.2">
      <c r="A599" s="366">
        <f>SWDATA!O584</f>
        <v>0</v>
      </c>
      <c r="B599" s="366">
        <f>SWDATA!M584</f>
        <v>0</v>
      </c>
      <c r="C599" s="351">
        <f>IF(AND(SWDATA!M584=1,SWDATA!Q584="promotions"),SWDATA!P584,0)</f>
        <v>0</v>
      </c>
      <c r="D599" s="367">
        <f>ROW(SWDATA!M584)</f>
        <v>584</v>
      </c>
      <c r="E599" s="368">
        <f t="shared" si="2234"/>
        <v>0</v>
      </c>
      <c r="F599" s="369">
        <f t="shared" si="2217"/>
        <v>1</v>
      </c>
      <c r="G599" s="366" t="str">
        <f t="shared" si="2218"/>
        <v/>
      </c>
      <c r="H599" s="370"/>
      <c r="J599" s="238">
        <f t="shared" si="2219"/>
        <v>0</v>
      </c>
      <c r="K599" s="239" t="str">
        <f t="shared" si="2220"/>
        <v/>
      </c>
      <c r="L599" s="342"/>
      <c r="M599" s="345"/>
      <c r="N599" s="340" t="str">
        <f>IF(LEN(SWDATA!F584)=0,"",N598)</f>
        <v/>
      </c>
      <c r="O599" s="296" t="str">
        <f>IF(LEN(SWDATA!G584)=0,"",O598)</f>
        <v/>
      </c>
      <c r="P599" s="297" t="str">
        <f>IF(LEN(SWDATA!C584)=0,"",SWDATA!C584)</f>
        <v/>
      </c>
      <c r="Q599" s="312" t="str">
        <f t="shared" si="2221"/>
        <v/>
      </c>
      <c r="R599" s="223" t="s">
        <v>261</v>
      </c>
      <c r="S599" s="224"/>
      <c r="T599" s="224"/>
      <c r="U599" s="264" t="s">
        <v>598</v>
      </c>
      <c r="V599" s="205" t="s">
        <v>221</v>
      </c>
      <c r="W599" s="266">
        <f>IF(OR(Is_Loading,LEN($A599)=0),"",SWDATA!P584)</f>
        <v>0</v>
      </c>
      <c r="X599" s="267">
        <f>IF(OR(Is_Loading,LEN($A599)=0),"",SWDATA!Q584)</f>
        <v>0</v>
      </c>
      <c r="Y599" s="267">
        <f>IF(OR(Is_Loading,LEN($A599)=0),"",SWDATA!R584)</f>
        <v>0</v>
      </c>
      <c r="Z599" s="266" t="str">
        <f t="shared" si="2305"/>
        <v/>
      </c>
      <c r="AA599" s="266">
        <f>IF(OR(Is_Loading,LEN($A599)=0),"",SWDATA!T584)</f>
        <v>0</v>
      </c>
      <c r="AB599" s="267">
        <f>IF(OR(Is_Loading,LEN($A599)=0),"",SWDATA!U584)</f>
        <v>0</v>
      </c>
      <c r="AC599" s="267">
        <f>IF(OR(Is_Loading,LEN($A599)=0),"",SWDATA!V584)</f>
        <v>0</v>
      </c>
      <c r="AD599" s="266" t="str">
        <f t="shared" si="2222"/>
        <v/>
      </c>
      <c r="AE599" s="266">
        <f>IF(OR(Is_Loading,LEN($A599)=0),"",SWDATA!X584)</f>
        <v>0</v>
      </c>
      <c r="AF599" s="267">
        <f>IF(OR(Is_Loading,LEN($A599)=0),"",SWDATA!Y584)</f>
        <v>0</v>
      </c>
      <c r="AG599" s="267">
        <f>IF(OR(Is_Loading,LEN($A599)=0),"",SWDATA!Z584)</f>
        <v>0</v>
      </c>
      <c r="AH599" s="266" t="str">
        <f t="shared" si="2223"/>
        <v/>
      </c>
      <c r="AI599" s="266">
        <f>IF(OR(Is_Loading,LEN($A599)=0),"",SWDATA!AB584)</f>
        <v>0</v>
      </c>
      <c r="AJ599" s="267">
        <f>IF(OR(Is_Loading,LEN($A599)=0),"",SWDATA!AC584)</f>
        <v>0</v>
      </c>
      <c r="AK599" s="267">
        <f>IF(OR(Is_Loading,LEN($A599)=0),"",SWDATA!AD584)</f>
        <v>0</v>
      </c>
      <c r="AL599" s="266" t="str">
        <f t="shared" si="2224"/>
        <v/>
      </c>
      <c r="AM599" s="266">
        <f>IF(OR(Is_Loading,LEN($A599)=0),"",SWDATA!AF584)</f>
        <v>0</v>
      </c>
      <c r="AN599" s="267">
        <f>IF(OR(Is_Loading,LEN($A599)=0),"",SWDATA!AG584)</f>
        <v>0</v>
      </c>
      <c r="AO599" s="323">
        <f>IF(OR(Is_Loading,LEN($A599)=0),"",SWDATA!AH584)</f>
        <v>0</v>
      </c>
      <c r="AP599" s="320" t="str">
        <f t="shared" si="2225"/>
        <v/>
      </c>
      <c r="AQ599" s="266">
        <f>IF(OR(Is_Loading,LEN($A599)=0),"",SWDATA!AJ584)</f>
        <v>0</v>
      </c>
      <c r="AR599" s="267">
        <f>IF(OR(Is_Loading,LEN($A599)=0),"",SWDATA!AK584)</f>
        <v>0</v>
      </c>
      <c r="AS599" s="267">
        <f>IF(OR(Is_Loading,LEN($A599)=0),"",SWDATA!AL584)</f>
        <v>0</v>
      </c>
      <c r="AT599" s="266" t="str">
        <f t="shared" si="2226"/>
        <v/>
      </c>
      <c r="AU599" s="266">
        <f>IF(OR(Is_Loading,LEN($A599)=0),"",SWDATA!AN584)</f>
        <v>0</v>
      </c>
      <c r="AV599" s="267">
        <f>IF(OR(Is_Loading,LEN($A599)=0),"",SWDATA!AO584)</f>
        <v>0</v>
      </c>
      <c r="AW599" s="267">
        <f>IF(OR(Is_Loading,LEN($A599)=0),"",SWDATA!AP584)</f>
        <v>0</v>
      </c>
      <c r="AX599" s="266" t="str">
        <f t="shared" si="2227"/>
        <v/>
      </c>
      <c r="AY599" s="266">
        <f>IF(OR(Is_Loading,LEN($A599)=0),"",SWDATA!AR584)</f>
        <v>0</v>
      </c>
      <c r="AZ599" s="267">
        <f>IF(OR(Is_Loading,LEN($A599)=0),"",SWDATA!AS584)</f>
        <v>0</v>
      </c>
      <c r="BA599" s="267">
        <f>IF(OR(Is_Loading,LEN($A599)=0),"",SWDATA!AT584)</f>
        <v>0</v>
      </c>
      <c r="BB599" s="266" t="str">
        <f t="shared" si="2228"/>
        <v/>
      </c>
      <c r="BC599" s="266">
        <f>IF(OR(Is_Loading,LEN($A599)=0),"",SWDATA!AV584)</f>
        <v>0</v>
      </c>
      <c r="BD599" s="267">
        <f>IF(OR(Is_Loading,LEN($A599)=0),"",SWDATA!AW584)</f>
        <v>0</v>
      </c>
      <c r="BE599" s="323">
        <f>IF(OR(Is_Loading,LEN($A599)=0),"",SWDATA!AX584)</f>
        <v>0</v>
      </c>
      <c r="BF599" s="320" t="str">
        <f t="shared" si="2229"/>
        <v/>
      </c>
      <c r="BG599" s="11"/>
      <c r="BH599" s="11"/>
      <c r="BI599" s="11"/>
      <c r="BJ599" s="11"/>
      <c r="BK599" s="11"/>
      <c r="BL599" s="11"/>
      <c r="BM599" s="11"/>
      <c r="BN599" s="11"/>
      <c r="BO599" s="11"/>
      <c r="BP599" s="11"/>
      <c r="BQ599" s="11"/>
      <c r="BR599" s="11"/>
      <c r="BS599" s="11"/>
      <c r="BT599" s="11"/>
      <c r="BU599" s="11"/>
      <c r="BV599" s="11"/>
      <c r="BW599" s="11"/>
      <c r="BX599" s="11"/>
      <c r="BY599" s="11"/>
      <c r="BZ599" s="11"/>
      <c r="CA599" s="11"/>
      <c r="CB599" s="11"/>
      <c r="CC599" s="11"/>
      <c r="CD599" s="11"/>
      <c r="CE599" s="11"/>
      <c r="CF599" s="11"/>
      <c r="CG599" s="11"/>
      <c r="CH599" s="11"/>
      <c r="CI599" s="11"/>
      <c r="CJ599" s="11"/>
      <c r="CK599" s="11"/>
      <c r="CL599" s="11"/>
      <c r="CM599" s="11"/>
      <c r="CN599" s="351"/>
      <c r="CO599" s="351"/>
      <c r="CP599" s="351"/>
      <c r="CQ599" s="351"/>
      <c r="CR599" s="351"/>
      <c r="CS599" s="351"/>
      <c r="CT599" s="351"/>
      <c r="CU599" s="351"/>
      <c r="CV599" s="351"/>
      <c r="CW599" s="351"/>
      <c r="CX599" s="351"/>
      <c r="CY599" s="351"/>
      <c r="CZ599" s="351"/>
      <c r="DA599" s="351"/>
      <c r="DB599" s="351"/>
      <c r="DC599" s="351"/>
      <c r="DD599" s="351"/>
      <c r="DE599" s="351"/>
      <c r="DF599" s="351"/>
      <c r="DG599" s="351"/>
      <c r="DH599" s="351"/>
      <c r="DI599" s="351"/>
      <c r="DJ599" s="351"/>
      <c r="DK599" s="351"/>
      <c r="DL599" s="351"/>
      <c r="DM599" s="351"/>
      <c r="DN599" s="351"/>
      <c r="DS599" s="372"/>
      <c r="DT599" s="374"/>
      <c r="DU599" s="375"/>
      <c r="DV599" s="375"/>
      <c r="DW599" s="375"/>
      <c r="DX599" s="375">
        <v>1</v>
      </c>
      <c r="DY599" s="375">
        <f t="shared" si="2273"/>
        <v>0</v>
      </c>
      <c r="DZ599" s="375">
        <f t="shared" si="2274"/>
        <v>0</v>
      </c>
      <c r="EA599" s="375">
        <f t="shared" si="2275"/>
        <v>1</v>
      </c>
      <c r="EB599" s="375">
        <f t="shared" si="2276"/>
        <v>0</v>
      </c>
      <c r="EC599" s="375">
        <f t="shared" si="2277"/>
        <v>0</v>
      </c>
      <c r="ED599" s="375">
        <f t="shared" si="2278"/>
        <v>1</v>
      </c>
      <c r="EE599" s="375">
        <f t="shared" si="2279"/>
        <v>0</v>
      </c>
      <c r="EF599" s="375">
        <f t="shared" si="2280"/>
        <v>0</v>
      </c>
      <c r="EG599" s="375">
        <f t="shared" si="2281"/>
        <v>1</v>
      </c>
      <c r="EH599" s="375">
        <f t="shared" si="2282"/>
        <v>0</v>
      </c>
      <c r="EI599" s="375">
        <f t="shared" si="2283"/>
        <v>0</v>
      </c>
      <c r="EJ599" s="375">
        <f t="shared" si="2284"/>
        <v>1</v>
      </c>
      <c r="EK599" s="375">
        <f t="shared" si="2285"/>
        <v>0</v>
      </c>
      <c r="EL599" s="375">
        <f t="shared" si="2286"/>
        <v>0</v>
      </c>
      <c r="EM599" s="375">
        <f t="shared" si="2287"/>
        <v>1</v>
      </c>
      <c r="EN599" s="375">
        <f t="shared" si="2288"/>
        <v>0</v>
      </c>
      <c r="EO599" s="375">
        <f t="shared" si="2289"/>
        <v>0</v>
      </c>
      <c r="EP599" s="375">
        <f t="shared" si="2290"/>
        <v>1</v>
      </c>
      <c r="EQ599" s="375">
        <f t="shared" si="2291"/>
        <v>0</v>
      </c>
      <c r="ER599" s="375">
        <f t="shared" si="2292"/>
        <v>0</v>
      </c>
      <c r="ES599" s="375">
        <f t="shared" si="2293"/>
        <v>1</v>
      </c>
      <c r="ET599" s="375">
        <f t="shared" si="2294"/>
        <v>0</v>
      </c>
      <c r="EU599" s="375">
        <f t="shared" si="2295"/>
        <v>0</v>
      </c>
      <c r="EV599" s="375">
        <f t="shared" si="2296"/>
        <v>1</v>
      </c>
      <c r="EW599" s="375">
        <f t="shared" si="2297"/>
        <v>0</v>
      </c>
      <c r="EX599" s="375">
        <f t="shared" si="2298"/>
        <v>0</v>
      </c>
      <c r="EY599" s="375">
        <f t="shared" si="2299"/>
        <v>1</v>
      </c>
      <c r="EZ599" s="375">
        <f t="shared" si="2300"/>
        <v>0</v>
      </c>
      <c r="FA599" s="375">
        <f t="shared" si="2301"/>
        <v>0</v>
      </c>
      <c r="FB599" s="375">
        <f t="shared" si="2302"/>
        <v>1</v>
      </c>
      <c r="FC599" s="375">
        <f t="shared" si="2303"/>
        <v>0</v>
      </c>
      <c r="FD599" s="375">
        <f t="shared" si="2304"/>
        <v>0</v>
      </c>
      <c r="FE599" s="376"/>
      <c r="FF599" s="372"/>
      <c r="FG599" s="372"/>
      <c r="FH599" s="372"/>
      <c r="FI599" s="372"/>
      <c r="FJ599" s="372"/>
      <c r="FK599" s="372"/>
      <c r="FL599" s="372"/>
      <c r="FM599" s="372"/>
      <c r="FN599" s="372"/>
      <c r="FO599" s="372"/>
      <c r="FP599" s="372"/>
      <c r="FQ599" s="372"/>
      <c r="FR599" s="372"/>
      <c r="FS599" s="372"/>
      <c r="FT599" s="372"/>
      <c r="FU599" s="372"/>
      <c r="FV599" s="372"/>
      <c r="FW599" s="372"/>
      <c r="FX599" s="372"/>
      <c r="FY599" s="372"/>
      <c r="FZ599" s="372"/>
      <c r="GA599" s="372"/>
      <c r="GB599" s="372"/>
      <c r="GC599" s="372"/>
      <c r="GD599" s="372"/>
      <c r="GE599" s="372"/>
      <c r="GF599" s="372"/>
      <c r="GG599" s="372"/>
      <c r="GH599" s="372"/>
      <c r="GI599" s="372"/>
      <c r="GJ599" s="372"/>
      <c r="GK599" s="372"/>
      <c r="GL599" s="372"/>
      <c r="GM599" s="372"/>
      <c r="GN599" s="372"/>
      <c r="GO599" s="372"/>
      <c r="GP599" s="372"/>
      <c r="GQ599" s="372"/>
      <c r="GR599" s="372"/>
      <c r="GS599" s="372"/>
      <c r="GT599" s="372"/>
      <c r="GU599" s="372"/>
      <c r="GV599" s="372"/>
      <c r="GW599" s="372"/>
      <c r="GX599" s="372"/>
      <c r="GY599" s="372"/>
      <c r="GZ599" s="372"/>
      <c r="HA599" s="372"/>
      <c r="HB599" s="372"/>
      <c r="HC599" s="372"/>
    </row>
    <row r="600" spans="1:211" s="373" customFormat="1" ht="15" customHeight="1" x14ac:dyDescent="0.2">
      <c r="A600" s="366">
        <f>SWDATA!O585</f>
        <v>0</v>
      </c>
      <c r="B600" s="366">
        <f>SWDATA!M585</f>
        <v>0</v>
      </c>
      <c r="C600" s="351">
        <f>IF(AND(SWDATA!M585=1,SWDATA!Q585="promotions"),SWDATA!P585,0)</f>
        <v>0</v>
      </c>
      <c r="D600" s="367">
        <f>ROW(SWDATA!M585)</f>
        <v>585</v>
      </c>
      <c r="E600" s="368">
        <f t="shared" si="2234"/>
        <v>0</v>
      </c>
      <c r="F600" s="369">
        <f t="shared" si="2217"/>
        <v>1</v>
      </c>
      <c r="G600" s="366" t="str">
        <f t="shared" si="2218"/>
        <v/>
      </c>
      <c r="H600" s="370"/>
      <c r="J600" s="238">
        <f t="shared" si="2219"/>
        <v>0</v>
      </c>
      <c r="K600" s="239" t="str">
        <f t="shared" si="2220"/>
        <v/>
      </c>
      <c r="L600" s="342"/>
      <c r="M600" s="345"/>
      <c r="N600" s="340" t="str">
        <f>IF(LEN(SWDATA!F585)=0,"",N599)</f>
        <v/>
      </c>
      <c r="O600" s="296" t="str">
        <f>IF(LEN(SWDATA!G585)=0,"",O599)</f>
        <v/>
      </c>
      <c r="P600" s="297" t="str">
        <f>IF(LEN(SWDATA!C585)=0,"",SWDATA!C585)</f>
        <v/>
      </c>
      <c r="Q600" s="312" t="str">
        <f t="shared" si="2221"/>
        <v/>
      </c>
      <c r="R600" s="223" t="s">
        <v>261</v>
      </c>
      <c r="S600" s="224"/>
      <c r="T600" s="224"/>
      <c r="U600" s="264" t="s">
        <v>628</v>
      </c>
      <c r="V600" s="205" t="s">
        <v>221</v>
      </c>
      <c r="W600" s="266">
        <f>IF(OR(Is_Loading,LEN($A600)=0),"",SWDATA!P585)</f>
        <v>0</v>
      </c>
      <c r="X600" s="267">
        <f>IF(OR(Is_Loading,LEN($A600)=0),"",SWDATA!Q585)</f>
        <v>0</v>
      </c>
      <c r="Y600" s="267">
        <f>IF(OR(Is_Loading,LEN($A600)=0),"",SWDATA!R585)</f>
        <v>0</v>
      </c>
      <c r="Z600" s="266" t="str">
        <f t="shared" si="2305"/>
        <v/>
      </c>
      <c r="AA600" s="266">
        <f>IF(OR(Is_Loading,LEN($A600)=0),"",SWDATA!T585)</f>
        <v>0</v>
      </c>
      <c r="AB600" s="267">
        <f>IF(OR(Is_Loading,LEN($A600)=0),"",SWDATA!U585)</f>
        <v>0</v>
      </c>
      <c r="AC600" s="267">
        <f>IF(OR(Is_Loading,LEN($A600)=0),"",SWDATA!V585)</f>
        <v>0</v>
      </c>
      <c r="AD600" s="266" t="str">
        <f t="shared" si="2222"/>
        <v/>
      </c>
      <c r="AE600" s="266">
        <f>IF(OR(Is_Loading,LEN($A600)=0),"",SWDATA!X585)</f>
        <v>0</v>
      </c>
      <c r="AF600" s="267">
        <f>IF(OR(Is_Loading,LEN($A600)=0),"",SWDATA!Y585)</f>
        <v>0</v>
      </c>
      <c r="AG600" s="267">
        <f>IF(OR(Is_Loading,LEN($A600)=0),"",SWDATA!Z585)</f>
        <v>0</v>
      </c>
      <c r="AH600" s="266" t="str">
        <f t="shared" si="2223"/>
        <v/>
      </c>
      <c r="AI600" s="266">
        <f>IF(OR(Is_Loading,LEN($A600)=0),"",SWDATA!AB585)</f>
        <v>0</v>
      </c>
      <c r="AJ600" s="267">
        <f>IF(OR(Is_Loading,LEN($A600)=0),"",SWDATA!AC585)</f>
        <v>0</v>
      </c>
      <c r="AK600" s="267">
        <f>IF(OR(Is_Loading,LEN($A600)=0),"",SWDATA!AD585)</f>
        <v>0</v>
      </c>
      <c r="AL600" s="266" t="str">
        <f t="shared" si="2224"/>
        <v/>
      </c>
      <c r="AM600" s="266">
        <f>IF(OR(Is_Loading,LEN($A600)=0),"",SWDATA!AF585)</f>
        <v>0</v>
      </c>
      <c r="AN600" s="267">
        <f>IF(OR(Is_Loading,LEN($A600)=0),"",SWDATA!AG585)</f>
        <v>0</v>
      </c>
      <c r="AO600" s="323">
        <f>IF(OR(Is_Loading,LEN($A600)=0),"",SWDATA!AH585)</f>
        <v>0</v>
      </c>
      <c r="AP600" s="320" t="str">
        <f t="shared" si="2225"/>
        <v/>
      </c>
      <c r="AQ600" s="266">
        <f>IF(OR(Is_Loading,LEN($A600)=0),"",SWDATA!AJ585)</f>
        <v>0</v>
      </c>
      <c r="AR600" s="267">
        <f>IF(OR(Is_Loading,LEN($A600)=0),"",SWDATA!AK585)</f>
        <v>0</v>
      </c>
      <c r="AS600" s="267">
        <f>IF(OR(Is_Loading,LEN($A600)=0),"",SWDATA!AL585)</f>
        <v>0</v>
      </c>
      <c r="AT600" s="266" t="str">
        <f t="shared" si="2226"/>
        <v/>
      </c>
      <c r="AU600" s="266">
        <f>IF(OR(Is_Loading,LEN($A600)=0),"",SWDATA!AN585)</f>
        <v>0</v>
      </c>
      <c r="AV600" s="267">
        <f>IF(OR(Is_Loading,LEN($A600)=0),"",SWDATA!AO585)</f>
        <v>0</v>
      </c>
      <c r="AW600" s="267">
        <f>IF(OR(Is_Loading,LEN($A600)=0),"",SWDATA!AP585)</f>
        <v>0</v>
      </c>
      <c r="AX600" s="266" t="str">
        <f t="shared" si="2227"/>
        <v/>
      </c>
      <c r="AY600" s="266">
        <f>IF(OR(Is_Loading,LEN($A600)=0),"",SWDATA!AR585)</f>
        <v>0</v>
      </c>
      <c r="AZ600" s="267">
        <f>IF(OR(Is_Loading,LEN($A600)=0),"",SWDATA!AS585)</f>
        <v>0</v>
      </c>
      <c r="BA600" s="267">
        <f>IF(OR(Is_Loading,LEN($A600)=0),"",SWDATA!AT585)</f>
        <v>0</v>
      </c>
      <c r="BB600" s="266" t="str">
        <f t="shared" si="2228"/>
        <v/>
      </c>
      <c r="BC600" s="266">
        <f>IF(OR(Is_Loading,LEN($A600)=0),"",SWDATA!AV585)</f>
        <v>0</v>
      </c>
      <c r="BD600" s="267">
        <f>IF(OR(Is_Loading,LEN($A600)=0),"",SWDATA!AW585)</f>
        <v>0</v>
      </c>
      <c r="BE600" s="323">
        <f>IF(OR(Is_Loading,LEN($A600)=0),"",SWDATA!AX585)</f>
        <v>0</v>
      </c>
      <c r="BF600" s="320" t="str">
        <f t="shared" si="2229"/>
        <v/>
      </c>
      <c r="BG600" s="11"/>
      <c r="BH600" s="11"/>
      <c r="BI600" s="11"/>
      <c r="BJ600" s="11"/>
      <c r="BK600" s="11"/>
      <c r="BL600" s="11"/>
      <c r="BM600" s="11"/>
      <c r="BN600" s="11"/>
      <c r="BO600" s="11"/>
      <c r="BP600" s="11"/>
      <c r="BQ600" s="11"/>
      <c r="BR600" s="11"/>
      <c r="BS600" s="11"/>
      <c r="BT600" s="11"/>
      <c r="BU600" s="11"/>
      <c r="BV600" s="11"/>
      <c r="BW600" s="11"/>
      <c r="BX600" s="11"/>
      <c r="BY600" s="11"/>
      <c r="BZ600" s="11"/>
      <c r="CA600" s="11"/>
      <c r="CB600" s="11"/>
      <c r="CC600" s="11"/>
      <c r="CD600" s="11"/>
      <c r="CE600" s="11"/>
      <c r="CF600" s="11"/>
      <c r="CG600" s="11"/>
      <c r="CH600" s="11"/>
      <c r="CI600" s="11"/>
      <c r="CJ600" s="11"/>
      <c r="CK600" s="11"/>
      <c r="CL600" s="11"/>
      <c r="CM600" s="11"/>
      <c r="CN600" s="351"/>
      <c r="CO600" s="351"/>
      <c r="CP600" s="351"/>
      <c r="CQ600" s="351"/>
      <c r="CR600" s="351"/>
      <c r="CS600" s="351"/>
      <c r="CT600" s="351"/>
      <c r="CU600" s="351"/>
      <c r="CV600" s="351"/>
      <c r="CW600" s="351"/>
      <c r="CX600" s="351"/>
      <c r="CY600" s="351"/>
      <c r="CZ600" s="351"/>
      <c r="DA600" s="351"/>
      <c r="DB600" s="351"/>
      <c r="DC600" s="351"/>
      <c r="DD600" s="351"/>
      <c r="DE600" s="351"/>
      <c r="DF600" s="351"/>
      <c r="DG600" s="351"/>
      <c r="DH600" s="351"/>
      <c r="DI600" s="351"/>
      <c r="DJ600" s="351"/>
      <c r="DK600" s="351"/>
      <c r="DL600" s="351"/>
      <c r="DM600" s="351"/>
      <c r="DN600" s="351"/>
      <c r="DS600" s="372"/>
      <c r="DT600" s="374"/>
      <c r="DU600" s="375"/>
      <c r="DV600" s="375"/>
      <c r="DW600" s="375"/>
      <c r="DX600" s="375">
        <v>1</v>
      </c>
      <c r="DY600" s="375">
        <f t="shared" si="2273"/>
        <v>0</v>
      </c>
      <c r="DZ600" s="375">
        <f t="shared" si="2274"/>
        <v>0</v>
      </c>
      <c r="EA600" s="375">
        <f t="shared" si="2275"/>
        <v>1</v>
      </c>
      <c r="EB600" s="375">
        <f t="shared" si="2276"/>
        <v>0</v>
      </c>
      <c r="EC600" s="375">
        <f t="shared" si="2277"/>
        <v>0</v>
      </c>
      <c r="ED600" s="375">
        <f t="shared" si="2278"/>
        <v>1</v>
      </c>
      <c r="EE600" s="375">
        <f t="shared" si="2279"/>
        <v>0</v>
      </c>
      <c r="EF600" s="375">
        <f t="shared" si="2280"/>
        <v>0</v>
      </c>
      <c r="EG600" s="375">
        <f t="shared" si="2281"/>
        <v>1</v>
      </c>
      <c r="EH600" s="375">
        <f t="shared" si="2282"/>
        <v>0</v>
      </c>
      <c r="EI600" s="375">
        <f t="shared" si="2283"/>
        <v>0</v>
      </c>
      <c r="EJ600" s="375">
        <f t="shared" si="2284"/>
        <v>1</v>
      </c>
      <c r="EK600" s="375">
        <f t="shared" si="2285"/>
        <v>0</v>
      </c>
      <c r="EL600" s="375">
        <f t="shared" si="2286"/>
        <v>0</v>
      </c>
      <c r="EM600" s="375">
        <f t="shared" si="2287"/>
        <v>1</v>
      </c>
      <c r="EN600" s="375">
        <f t="shared" si="2288"/>
        <v>0</v>
      </c>
      <c r="EO600" s="375">
        <f t="shared" si="2289"/>
        <v>0</v>
      </c>
      <c r="EP600" s="375">
        <f t="shared" si="2290"/>
        <v>1</v>
      </c>
      <c r="EQ600" s="375">
        <f t="shared" si="2291"/>
        <v>0</v>
      </c>
      <c r="ER600" s="375">
        <f t="shared" si="2292"/>
        <v>0</v>
      </c>
      <c r="ES600" s="375">
        <f t="shared" si="2293"/>
        <v>1</v>
      </c>
      <c r="ET600" s="375">
        <f t="shared" si="2294"/>
        <v>0</v>
      </c>
      <c r="EU600" s="375">
        <f t="shared" si="2295"/>
        <v>0</v>
      </c>
      <c r="EV600" s="375">
        <f t="shared" si="2296"/>
        <v>1</v>
      </c>
      <c r="EW600" s="375">
        <f t="shared" si="2297"/>
        <v>0</v>
      </c>
      <c r="EX600" s="375">
        <f t="shared" si="2298"/>
        <v>0</v>
      </c>
      <c r="EY600" s="375">
        <f t="shared" si="2299"/>
        <v>1</v>
      </c>
      <c r="EZ600" s="375">
        <f t="shared" si="2300"/>
        <v>0</v>
      </c>
      <c r="FA600" s="375">
        <f t="shared" si="2301"/>
        <v>0</v>
      </c>
      <c r="FB600" s="375">
        <f t="shared" si="2302"/>
        <v>1</v>
      </c>
      <c r="FC600" s="375">
        <f t="shared" si="2303"/>
        <v>0</v>
      </c>
      <c r="FD600" s="375">
        <f t="shared" si="2304"/>
        <v>0</v>
      </c>
      <c r="FE600" s="376"/>
      <c r="FF600" s="372"/>
      <c r="FG600" s="372"/>
      <c r="FH600" s="372"/>
      <c r="FI600" s="372"/>
      <c r="FJ600" s="372"/>
      <c r="FK600" s="372"/>
      <c r="FL600" s="372"/>
      <c r="FM600" s="372"/>
      <c r="FN600" s="372"/>
      <c r="FO600" s="372"/>
      <c r="FP600" s="372"/>
      <c r="FQ600" s="372"/>
      <c r="FR600" s="372"/>
      <c r="FS600" s="372"/>
      <c r="FT600" s="372"/>
      <c r="FU600" s="372"/>
      <c r="FV600" s="372"/>
      <c r="FW600" s="372"/>
      <c r="FX600" s="372"/>
      <c r="FY600" s="372"/>
      <c r="FZ600" s="372"/>
      <c r="GA600" s="372"/>
      <c r="GB600" s="372"/>
      <c r="GC600" s="372"/>
      <c r="GD600" s="372"/>
      <c r="GE600" s="372"/>
      <c r="GF600" s="372"/>
      <c r="GG600" s="372"/>
      <c r="GH600" s="372"/>
      <c r="GI600" s="372"/>
      <c r="GJ600" s="372"/>
      <c r="GK600" s="372"/>
      <c r="GL600" s="372"/>
      <c r="GM600" s="372"/>
      <c r="GN600" s="372"/>
      <c r="GO600" s="372"/>
      <c r="GP600" s="372"/>
      <c r="GQ600" s="372"/>
      <c r="GR600" s="372"/>
      <c r="GS600" s="372"/>
      <c r="GT600" s="372"/>
      <c r="GU600" s="372"/>
      <c r="GV600" s="372"/>
      <c r="GW600" s="372"/>
      <c r="GX600" s="372"/>
      <c r="GY600" s="372"/>
      <c r="GZ600" s="372"/>
      <c r="HA600" s="372"/>
      <c r="HB600" s="372"/>
      <c r="HC600" s="372"/>
    </row>
    <row r="601" spans="1:211" s="373" customFormat="1" ht="15" customHeight="1" x14ac:dyDescent="0.2">
      <c r="A601" s="366">
        <f>SWDATA!O586</f>
        <v>0</v>
      </c>
      <c r="B601" s="366">
        <f>SWDATA!M586</f>
        <v>0</v>
      </c>
      <c r="C601" s="351">
        <f>IF(AND(SWDATA!M586=1,SWDATA!Q586="promotions"),SWDATA!P586,0)</f>
        <v>0</v>
      </c>
      <c r="D601" s="367">
        <f>ROW(SWDATA!M586)</f>
        <v>586</v>
      </c>
      <c r="E601" s="368">
        <f t="shared" si="2234"/>
        <v>0</v>
      </c>
      <c r="F601" s="369">
        <f t="shared" si="2217"/>
        <v>1</v>
      </c>
      <c r="G601" s="366" t="str">
        <f t="shared" si="2218"/>
        <v/>
      </c>
      <c r="H601" s="370"/>
      <c r="J601" s="238">
        <f t="shared" si="2219"/>
        <v>0</v>
      </c>
      <c r="K601" s="239" t="str">
        <f t="shared" si="2220"/>
        <v/>
      </c>
      <c r="L601" s="342"/>
      <c r="M601" s="345"/>
      <c r="N601" s="340" t="str">
        <f>IF(LEN(SWDATA!F586)=0,"",N600)</f>
        <v/>
      </c>
      <c r="O601" s="296" t="str">
        <f>IF(LEN(SWDATA!G586)=0,"",O600)</f>
        <v/>
      </c>
      <c r="P601" s="297" t="str">
        <f>IF(LEN(SWDATA!C586)=0,"",SWDATA!C586)</f>
        <v/>
      </c>
      <c r="Q601" s="312" t="str">
        <f t="shared" si="2221"/>
        <v/>
      </c>
      <c r="R601" s="223" t="s">
        <v>261</v>
      </c>
      <c r="S601" s="224"/>
      <c r="T601" s="224"/>
      <c r="U601" s="264" t="s">
        <v>596</v>
      </c>
      <c r="V601" s="205" t="s">
        <v>221</v>
      </c>
      <c r="W601" s="266">
        <f>IF(OR(Is_Loading,LEN($A601)=0),"",SWDATA!P586)</f>
        <v>0</v>
      </c>
      <c r="X601" s="267">
        <f>IF(OR(Is_Loading,LEN($A601)=0),"",SWDATA!Q586)</f>
        <v>0</v>
      </c>
      <c r="Y601" s="267">
        <f>IF(OR(Is_Loading,LEN($A601)=0),"",SWDATA!R586)</f>
        <v>0</v>
      </c>
      <c r="Z601" s="266" t="str">
        <f t="shared" si="2305"/>
        <v/>
      </c>
      <c r="AA601" s="266">
        <f>IF(OR(Is_Loading,LEN($A601)=0),"",SWDATA!T586)</f>
        <v>0</v>
      </c>
      <c r="AB601" s="267">
        <f>IF(OR(Is_Loading,LEN($A601)=0),"",SWDATA!U586)</f>
        <v>0</v>
      </c>
      <c r="AC601" s="267">
        <f>IF(OR(Is_Loading,LEN($A601)=0),"",SWDATA!V586)</f>
        <v>0</v>
      </c>
      <c r="AD601" s="266" t="str">
        <f t="shared" si="2222"/>
        <v/>
      </c>
      <c r="AE601" s="266">
        <f>IF(OR(Is_Loading,LEN($A601)=0),"",SWDATA!X586)</f>
        <v>0</v>
      </c>
      <c r="AF601" s="267">
        <f>IF(OR(Is_Loading,LEN($A601)=0),"",SWDATA!Y586)</f>
        <v>0</v>
      </c>
      <c r="AG601" s="267">
        <f>IF(OR(Is_Loading,LEN($A601)=0),"",SWDATA!Z586)</f>
        <v>0</v>
      </c>
      <c r="AH601" s="266" t="str">
        <f t="shared" si="2223"/>
        <v/>
      </c>
      <c r="AI601" s="266">
        <f>IF(OR(Is_Loading,LEN($A601)=0),"",SWDATA!AB586)</f>
        <v>0</v>
      </c>
      <c r="AJ601" s="267">
        <f>IF(OR(Is_Loading,LEN($A601)=0),"",SWDATA!AC586)</f>
        <v>0</v>
      </c>
      <c r="AK601" s="267">
        <f>IF(OR(Is_Loading,LEN($A601)=0),"",SWDATA!AD586)</f>
        <v>0</v>
      </c>
      <c r="AL601" s="266" t="str">
        <f t="shared" si="2224"/>
        <v/>
      </c>
      <c r="AM601" s="266">
        <f>IF(OR(Is_Loading,LEN($A601)=0),"",SWDATA!AF586)</f>
        <v>0</v>
      </c>
      <c r="AN601" s="267">
        <f>IF(OR(Is_Loading,LEN($A601)=0),"",SWDATA!AG586)</f>
        <v>0</v>
      </c>
      <c r="AO601" s="323">
        <f>IF(OR(Is_Loading,LEN($A601)=0),"",SWDATA!AH586)</f>
        <v>0</v>
      </c>
      <c r="AP601" s="320" t="str">
        <f t="shared" si="2225"/>
        <v/>
      </c>
      <c r="AQ601" s="266">
        <f>IF(OR(Is_Loading,LEN($A601)=0),"",SWDATA!AJ586)</f>
        <v>0</v>
      </c>
      <c r="AR601" s="267">
        <f>IF(OR(Is_Loading,LEN($A601)=0),"",SWDATA!AK586)</f>
        <v>0</v>
      </c>
      <c r="AS601" s="267">
        <f>IF(OR(Is_Loading,LEN($A601)=0),"",SWDATA!AL586)</f>
        <v>0</v>
      </c>
      <c r="AT601" s="266" t="str">
        <f t="shared" si="2226"/>
        <v/>
      </c>
      <c r="AU601" s="266">
        <f>IF(OR(Is_Loading,LEN($A601)=0),"",SWDATA!AN586)</f>
        <v>0</v>
      </c>
      <c r="AV601" s="267">
        <f>IF(OR(Is_Loading,LEN($A601)=0),"",SWDATA!AO586)</f>
        <v>0</v>
      </c>
      <c r="AW601" s="267">
        <f>IF(OR(Is_Loading,LEN($A601)=0),"",SWDATA!AP586)</f>
        <v>0</v>
      </c>
      <c r="AX601" s="266" t="str">
        <f t="shared" si="2227"/>
        <v/>
      </c>
      <c r="AY601" s="266">
        <f>IF(OR(Is_Loading,LEN($A601)=0),"",SWDATA!AR586)</f>
        <v>0</v>
      </c>
      <c r="AZ601" s="267">
        <f>IF(OR(Is_Loading,LEN($A601)=0),"",SWDATA!AS586)</f>
        <v>0</v>
      </c>
      <c r="BA601" s="267">
        <f>IF(OR(Is_Loading,LEN($A601)=0),"",SWDATA!AT586)</f>
        <v>0</v>
      </c>
      <c r="BB601" s="266" t="str">
        <f t="shared" si="2228"/>
        <v/>
      </c>
      <c r="BC601" s="266">
        <f>IF(OR(Is_Loading,LEN($A601)=0),"",SWDATA!AV586)</f>
        <v>0</v>
      </c>
      <c r="BD601" s="267">
        <f>IF(OR(Is_Loading,LEN($A601)=0),"",SWDATA!AW586)</f>
        <v>0</v>
      </c>
      <c r="BE601" s="323">
        <f>IF(OR(Is_Loading,LEN($A601)=0),"",SWDATA!AX586)</f>
        <v>0</v>
      </c>
      <c r="BF601" s="320" t="str">
        <f t="shared" si="2229"/>
        <v/>
      </c>
      <c r="BG601" s="11"/>
      <c r="BH601" s="11"/>
      <c r="BI601" s="11"/>
      <c r="BJ601" s="11"/>
      <c r="BK601" s="11"/>
      <c r="BL601" s="11"/>
      <c r="BM601" s="11"/>
      <c r="BN601" s="11"/>
      <c r="BO601" s="11"/>
      <c r="BP601" s="11"/>
      <c r="BQ601" s="11"/>
      <c r="BR601" s="11"/>
      <c r="BS601" s="11"/>
      <c r="BT601" s="11"/>
      <c r="BU601" s="11"/>
      <c r="BV601" s="11"/>
      <c r="BW601" s="11"/>
      <c r="BX601" s="11"/>
      <c r="BY601" s="11"/>
      <c r="BZ601" s="11"/>
      <c r="CA601" s="11"/>
      <c r="CB601" s="11"/>
      <c r="CC601" s="11"/>
      <c r="CD601" s="11"/>
      <c r="CE601" s="11"/>
      <c r="CF601" s="11"/>
      <c r="CG601" s="11"/>
      <c r="CH601" s="11"/>
      <c r="CI601" s="11"/>
      <c r="CJ601" s="11"/>
      <c r="CK601" s="11"/>
      <c r="CL601" s="11"/>
      <c r="CM601" s="11"/>
      <c r="CN601" s="351"/>
      <c r="CO601" s="351"/>
      <c r="CP601" s="351"/>
      <c r="CQ601" s="351"/>
      <c r="CR601" s="351"/>
      <c r="CS601" s="351"/>
      <c r="CT601" s="351"/>
      <c r="CU601" s="351"/>
      <c r="CV601" s="351"/>
      <c r="CW601" s="351"/>
      <c r="CX601" s="351"/>
      <c r="CY601" s="351"/>
      <c r="CZ601" s="351"/>
      <c r="DA601" s="351"/>
      <c r="DB601" s="351"/>
      <c r="DC601" s="351"/>
      <c r="DD601" s="351"/>
      <c r="DE601" s="351"/>
      <c r="DF601" s="351"/>
      <c r="DG601" s="351"/>
      <c r="DH601" s="351"/>
      <c r="DI601" s="351"/>
      <c r="DJ601" s="351"/>
      <c r="DK601" s="351"/>
      <c r="DL601" s="351"/>
      <c r="DM601" s="351"/>
      <c r="DN601" s="351"/>
      <c r="DS601" s="372"/>
      <c r="DT601" s="374"/>
      <c r="DU601" s="375"/>
      <c r="DV601" s="375"/>
      <c r="DW601" s="375"/>
      <c r="DX601" s="375">
        <v>1</v>
      </c>
      <c r="DY601" s="375">
        <f t="shared" si="2273"/>
        <v>0</v>
      </c>
      <c r="DZ601" s="375">
        <f t="shared" si="2274"/>
        <v>0</v>
      </c>
      <c r="EA601" s="375">
        <f t="shared" si="2275"/>
        <v>1</v>
      </c>
      <c r="EB601" s="375">
        <f t="shared" si="2276"/>
        <v>0</v>
      </c>
      <c r="EC601" s="375">
        <f t="shared" si="2277"/>
        <v>0</v>
      </c>
      <c r="ED601" s="375">
        <f t="shared" si="2278"/>
        <v>1</v>
      </c>
      <c r="EE601" s="375">
        <f t="shared" si="2279"/>
        <v>0</v>
      </c>
      <c r="EF601" s="375">
        <f t="shared" si="2280"/>
        <v>0</v>
      </c>
      <c r="EG601" s="375">
        <f t="shared" si="2281"/>
        <v>1</v>
      </c>
      <c r="EH601" s="375">
        <f t="shared" si="2282"/>
        <v>0</v>
      </c>
      <c r="EI601" s="375">
        <f t="shared" si="2283"/>
        <v>0</v>
      </c>
      <c r="EJ601" s="375">
        <f t="shared" si="2284"/>
        <v>1</v>
      </c>
      <c r="EK601" s="375">
        <f t="shared" si="2285"/>
        <v>0</v>
      </c>
      <c r="EL601" s="375">
        <f t="shared" si="2286"/>
        <v>0</v>
      </c>
      <c r="EM601" s="375">
        <f t="shared" si="2287"/>
        <v>1</v>
      </c>
      <c r="EN601" s="375">
        <f t="shared" si="2288"/>
        <v>0</v>
      </c>
      <c r="EO601" s="375">
        <f t="shared" si="2289"/>
        <v>0</v>
      </c>
      <c r="EP601" s="375">
        <f t="shared" si="2290"/>
        <v>1</v>
      </c>
      <c r="EQ601" s="375">
        <f t="shared" si="2291"/>
        <v>0</v>
      </c>
      <c r="ER601" s="375">
        <f t="shared" si="2292"/>
        <v>0</v>
      </c>
      <c r="ES601" s="375">
        <f t="shared" si="2293"/>
        <v>1</v>
      </c>
      <c r="ET601" s="375">
        <f t="shared" si="2294"/>
        <v>0</v>
      </c>
      <c r="EU601" s="375">
        <f t="shared" si="2295"/>
        <v>0</v>
      </c>
      <c r="EV601" s="375">
        <f t="shared" si="2296"/>
        <v>1</v>
      </c>
      <c r="EW601" s="375">
        <f t="shared" si="2297"/>
        <v>0</v>
      </c>
      <c r="EX601" s="375">
        <f t="shared" si="2298"/>
        <v>0</v>
      </c>
      <c r="EY601" s="375">
        <f t="shared" si="2299"/>
        <v>1</v>
      </c>
      <c r="EZ601" s="375">
        <f t="shared" si="2300"/>
        <v>0</v>
      </c>
      <c r="FA601" s="375">
        <f t="shared" si="2301"/>
        <v>0</v>
      </c>
      <c r="FB601" s="375">
        <f t="shared" si="2302"/>
        <v>1</v>
      </c>
      <c r="FC601" s="375">
        <f t="shared" si="2303"/>
        <v>0</v>
      </c>
      <c r="FD601" s="375">
        <f t="shared" si="2304"/>
        <v>0</v>
      </c>
      <c r="FE601" s="376"/>
      <c r="FF601" s="372"/>
      <c r="FG601" s="372"/>
      <c r="FH601" s="372"/>
      <c r="FI601" s="372"/>
      <c r="FJ601" s="372"/>
      <c r="FK601" s="372"/>
      <c r="FL601" s="372"/>
      <c r="FM601" s="372"/>
      <c r="FN601" s="372"/>
      <c r="FO601" s="372"/>
      <c r="FP601" s="372"/>
      <c r="FQ601" s="372"/>
      <c r="FR601" s="372"/>
      <c r="FS601" s="372"/>
      <c r="FT601" s="372"/>
      <c r="FU601" s="372"/>
      <c r="FV601" s="372"/>
      <c r="FW601" s="372"/>
      <c r="FX601" s="372"/>
      <c r="FY601" s="372"/>
      <c r="FZ601" s="372"/>
      <c r="GA601" s="372"/>
      <c r="GB601" s="372"/>
      <c r="GC601" s="372"/>
      <c r="GD601" s="372"/>
      <c r="GE601" s="372"/>
      <c r="GF601" s="372"/>
      <c r="GG601" s="372"/>
      <c r="GH601" s="372"/>
      <c r="GI601" s="372"/>
      <c r="GJ601" s="372"/>
      <c r="GK601" s="372"/>
      <c r="GL601" s="372"/>
      <c r="GM601" s="372"/>
      <c r="GN601" s="372"/>
      <c r="GO601" s="372"/>
      <c r="GP601" s="372"/>
      <c r="GQ601" s="372"/>
      <c r="GR601" s="372"/>
      <c r="GS601" s="372"/>
      <c r="GT601" s="372"/>
      <c r="GU601" s="372"/>
      <c r="GV601" s="372"/>
      <c r="GW601" s="372"/>
      <c r="GX601" s="372"/>
      <c r="GY601" s="372"/>
      <c r="GZ601" s="372"/>
      <c r="HA601" s="372"/>
      <c r="HB601" s="372"/>
      <c r="HC601" s="372"/>
    </row>
    <row r="602" spans="1:211" s="373" customFormat="1" ht="15" customHeight="1" x14ac:dyDescent="0.2">
      <c r="A602" s="366">
        <f>SWDATA!O587</f>
        <v>0</v>
      </c>
      <c r="B602" s="366">
        <f>SWDATA!M587</f>
        <v>0</v>
      </c>
      <c r="C602" s="351">
        <f>IF(AND(SWDATA!M587=1,SWDATA!Q587="promotions"),SWDATA!P587,0)</f>
        <v>0</v>
      </c>
      <c r="D602" s="367">
        <f>ROW(SWDATA!M587)</f>
        <v>587</v>
      </c>
      <c r="E602" s="368">
        <f ca="1">IF(AND(B602=1,UPPER(HLOOKUP(D602+14,'Metrics &amp; Attributes View'!$13:$31,19,0))&lt;&gt;"SBOM"),1,0)</f>
        <v>0</v>
      </c>
      <c r="F602" s="369">
        <f t="shared" si="2217"/>
        <v>1</v>
      </c>
      <c r="G602" s="366" t="str">
        <f t="shared" si="2218"/>
        <v/>
      </c>
      <c r="H602" s="370"/>
      <c r="J602" s="238">
        <f t="shared" si="2219"/>
        <v>0</v>
      </c>
      <c r="K602" s="239" t="str">
        <f t="shared" si="2220"/>
        <v/>
      </c>
      <c r="L602" s="342"/>
      <c r="M602" s="345"/>
      <c r="N602" s="340" t="str">
        <f>IF(LEN(SWDATA!F587)=0,"",N601)</f>
        <v/>
      </c>
      <c r="O602" s="296" t="str">
        <f>IF(LEN(SWDATA!G587)=0,"",O601)</f>
        <v/>
      </c>
      <c r="P602" s="297" t="str">
        <f>IF(LEN(SWDATA!C587)=0,"",SWDATA!C587)</f>
        <v/>
      </c>
      <c r="Q602" s="312" t="str">
        <f t="shared" si="2221"/>
        <v/>
      </c>
      <c r="R602" s="223" t="s">
        <v>262</v>
      </c>
      <c r="S602" s="224"/>
      <c r="T602" s="224"/>
      <c r="U602" s="264" t="s">
        <v>623</v>
      </c>
      <c r="V602" s="205" t="s">
        <v>221</v>
      </c>
      <c r="W602" s="266">
        <f>IF(OR(Is_Loading,LEN($A602)=0),"",SWDATA!P587)</f>
        <v>0</v>
      </c>
      <c r="X602" s="267">
        <f>IF(OR(Is_Loading,LEN($A602)=0),"",SWDATA!Q587)</f>
        <v>0</v>
      </c>
      <c r="Y602" s="267">
        <f>IF(OR(Is_Loading,LEN($A602)=0),"",SWDATA!R587)</f>
        <v>0</v>
      </c>
      <c r="Z602" s="266" t="str">
        <f t="shared" si="2305"/>
        <v/>
      </c>
      <c r="AA602" s="266">
        <f>IF(OR(Is_Loading,LEN($A602)=0),"",SWDATA!T587)</f>
        <v>0</v>
      </c>
      <c r="AB602" s="267">
        <f>IF(OR(Is_Loading,LEN($A602)=0),"",SWDATA!U587)</f>
        <v>0</v>
      </c>
      <c r="AC602" s="267">
        <f>IF(OR(Is_Loading,LEN($A602)=0),"",SWDATA!V587)</f>
        <v>0</v>
      </c>
      <c r="AD602" s="266" t="str">
        <f t="shared" si="2222"/>
        <v/>
      </c>
      <c r="AE602" s="266">
        <f>IF(OR(Is_Loading,LEN($A602)=0),"",SWDATA!X587)</f>
        <v>0</v>
      </c>
      <c r="AF602" s="267">
        <f>IF(OR(Is_Loading,LEN($A602)=0),"",SWDATA!Y587)</f>
        <v>0</v>
      </c>
      <c r="AG602" s="267">
        <f>IF(OR(Is_Loading,LEN($A602)=0),"",SWDATA!Z587)</f>
        <v>0</v>
      </c>
      <c r="AH602" s="266" t="str">
        <f t="shared" si="2223"/>
        <v/>
      </c>
      <c r="AI602" s="266">
        <f>IF(OR(Is_Loading,LEN($A602)=0),"",SWDATA!AB587)</f>
        <v>0</v>
      </c>
      <c r="AJ602" s="267">
        <f>IF(OR(Is_Loading,LEN($A602)=0),"",SWDATA!AC587)</f>
        <v>0</v>
      </c>
      <c r="AK602" s="267">
        <f>IF(OR(Is_Loading,LEN($A602)=0),"",SWDATA!AD587)</f>
        <v>0</v>
      </c>
      <c r="AL602" s="266" t="str">
        <f t="shared" si="2224"/>
        <v/>
      </c>
      <c r="AM602" s="266">
        <f>IF(OR(Is_Loading,LEN($A602)=0),"",SWDATA!AF587)</f>
        <v>0</v>
      </c>
      <c r="AN602" s="267">
        <f>IF(OR(Is_Loading,LEN($A602)=0),"",SWDATA!AG587)</f>
        <v>0</v>
      </c>
      <c r="AO602" s="323">
        <f>IF(OR(Is_Loading,LEN($A602)=0),"",SWDATA!AH587)</f>
        <v>0</v>
      </c>
      <c r="AP602" s="320" t="str">
        <f t="shared" si="2225"/>
        <v/>
      </c>
      <c r="AQ602" s="266">
        <f>IF(OR(Is_Loading,LEN($A602)=0),"",SWDATA!AJ587)</f>
        <v>0</v>
      </c>
      <c r="AR602" s="267">
        <f>IF(OR(Is_Loading,LEN($A602)=0),"",SWDATA!AK587)</f>
        <v>0</v>
      </c>
      <c r="AS602" s="267">
        <f>IF(OR(Is_Loading,LEN($A602)=0),"",SWDATA!AL587)</f>
        <v>0</v>
      </c>
      <c r="AT602" s="266" t="str">
        <f t="shared" si="2226"/>
        <v/>
      </c>
      <c r="AU602" s="266">
        <f>IF(OR(Is_Loading,LEN($A602)=0),"",SWDATA!AN587)</f>
        <v>0</v>
      </c>
      <c r="AV602" s="267">
        <f>IF(OR(Is_Loading,LEN($A602)=0),"",SWDATA!AO587)</f>
        <v>0</v>
      </c>
      <c r="AW602" s="267">
        <f>IF(OR(Is_Loading,LEN($A602)=0),"",SWDATA!AP587)</f>
        <v>0</v>
      </c>
      <c r="AX602" s="266" t="str">
        <f t="shared" si="2227"/>
        <v/>
      </c>
      <c r="AY602" s="266">
        <f>IF(OR(Is_Loading,LEN($A602)=0),"",SWDATA!AR587)</f>
        <v>0</v>
      </c>
      <c r="AZ602" s="267">
        <f>IF(OR(Is_Loading,LEN($A602)=0),"",SWDATA!AS587)</f>
        <v>0</v>
      </c>
      <c r="BA602" s="267">
        <f>IF(OR(Is_Loading,LEN($A602)=0),"",SWDATA!AT587)</f>
        <v>0</v>
      </c>
      <c r="BB602" s="266" t="str">
        <f t="shared" si="2228"/>
        <v/>
      </c>
      <c r="BC602" s="266">
        <f>IF(OR(Is_Loading,LEN($A602)=0),"",SWDATA!AV587)</f>
        <v>0</v>
      </c>
      <c r="BD602" s="267">
        <f>IF(OR(Is_Loading,LEN($A602)=0),"",SWDATA!AW587)</f>
        <v>0</v>
      </c>
      <c r="BE602" s="323">
        <f>IF(OR(Is_Loading,LEN($A602)=0),"",SWDATA!AX587)</f>
        <v>0</v>
      </c>
      <c r="BF602" s="320" t="str">
        <f t="shared" si="2229"/>
        <v/>
      </c>
      <c r="BG602" s="11"/>
      <c r="BH602" s="11"/>
      <c r="BI602" s="11"/>
      <c r="BJ602" s="11"/>
      <c r="BK602" s="11"/>
      <c r="BL602" s="11"/>
      <c r="BM602" s="11"/>
      <c r="BN602" s="11"/>
      <c r="BO602" s="11"/>
      <c r="BP602" s="11"/>
      <c r="BQ602" s="11"/>
      <c r="BR602" s="11"/>
      <c r="BS602" s="11"/>
      <c r="BT602" s="11"/>
      <c r="BU602" s="11"/>
      <c r="BV602" s="11"/>
      <c r="BW602" s="11"/>
      <c r="BX602" s="11"/>
      <c r="BY602" s="11"/>
      <c r="BZ602" s="11"/>
      <c r="CA602" s="11"/>
      <c r="CB602" s="11"/>
      <c r="CC602" s="11"/>
      <c r="CD602" s="11"/>
      <c r="CE602" s="11"/>
      <c r="CF602" s="11"/>
      <c r="CG602" s="11"/>
      <c r="CH602" s="11"/>
      <c r="CI602" s="11"/>
      <c r="CJ602" s="11"/>
      <c r="CK602" s="11"/>
      <c r="CL602" s="11"/>
      <c r="CM602" s="11"/>
      <c r="CN602" s="351"/>
      <c r="CO602" s="351"/>
      <c r="CP602" s="351"/>
      <c r="CQ602" s="351"/>
      <c r="CR602" s="351"/>
      <c r="CS602" s="351"/>
      <c r="CT602" s="351"/>
      <c r="CU602" s="351"/>
      <c r="CV602" s="351"/>
      <c r="CW602" s="351"/>
      <c r="CX602" s="351"/>
      <c r="CY602" s="351"/>
      <c r="CZ602" s="351"/>
      <c r="DA602" s="351"/>
      <c r="DB602" s="351"/>
      <c r="DC602" s="351"/>
      <c r="DD602" s="351"/>
      <c r="DE602" s="351"/>
      <c r="DF602" s="351"/>
      <c r="DG602" s="351"/>
      <c r="DH602" s="351"/>
      <c r="DI602" s="351"/>
      <c r="DJ602" s="351"/>
      <c r="DK602" s="351"/>
      <c r="DL602" s="351"/>
      <c r="DM602" s="351"/>
      <c r="DN602" s="351"/>
      <c r="DS602" s="372"/>
      <c r="DT602" s="374"/>
      <c r="DU602" s="375"/>
      <c r="DV602" s="375"/>
      <c r="DW602" s="375"/>
      <c r="DX602" s="375">
        <v>1</v>
      </c>
      <c r="DY602" s="375">
        <f t="shared" si="2273"/>
        <v>0</v>
      </c>
      <c r="DZ602" s="375">
        <f t="shared" si="2274"/>
        <v>0</v>
      </c>
      <c r="EA602" s="375">
        <f t="shared" si="2275"/>
        <v>1</v>
      </c>
      <c r="EB602" s="375">
        <f t="shared" si="2276"/>
        <v>0</v>
      </c>
      <c r="EC602" s="375">
        <f t="shared" si="2277"/>
        <v>0</v>
      </c>
      <c r="ED602" s="375">
        <f t="shared" si="2278"/>
        <v>1</v>
      </c>
      <c r="EE602" s="375">
        <f t="shared" si="2279"/>
        <v>0</v>
      </c>
      <c r="EF602" s="375">
        <f t="shared" si="2280"/>
        <v>0</v>
      </c>
      <c r="EG602" s="375">
        <f t="shared" si="2281"/>
        <v>1</v>
      </c>
      <c r="EH602" s="375">
        <f t="shared" si="2282"/>
        <v>0</v>
      </c>
      <c r="EI602" s="375">
        <f t="shared" si="2283"/>
        <v>0</v>
      </c>
      <c r="EJ602" s="375">
        <f t="shared" si="2284"/>
        <v>1</v>
      </c>
      <c r="EK602" s="375">
        <f t="shared" si="2285"/>
        <v>0</v>
      </c>
      <c r="EL602" s="375">
        <f t="shared" si="2286"/>
        <v>0</v>
      </c>
      <c r="EM602" s="375">
        <f t="shared" si="2287"/>
        <v>1</v>
      </c>
      <c r="EN602" s="375">
        <f t="shared" si="2288"/>
        <v>0</v>
      </c>
      <c r="EO602" s="375">
        <f t="shared" si="2289"/>
        <v>0</v>
      </c>
      <c r="EP602" s="375">
        <f t="shared" si="2290"/>
        <v>1</v>
      </c>
      <c r="EQ602" s="375">
        <f t="shared" si="2291"/>
        <v>0</v>
      </c>
      <c r="ER602" s="375">
        <f t="shared" si="2292"/>
        <v>0</v>
      </c>
      <c r="ES602" s="375">
        <f t="shared" si="2293"/>
        <v>1</v>
      </c>
      <c r="ET602" s="375">
        <f t="shared" si="2294"/>
        <v>0</v>
      </c>
      <c r="EU602" s="375">
        <f t="shared" si="2295"/>
        <v>0</v>
      </c>
      <c r="EV602" s="375">
        <f t="shared" si="2296"/>
        <v>1</v>
      </c>
      <c r="EW602" s="375">
        <f t="shared" si="2297"/>
        <v>0</v>
      </c>
      <c r="EX602" s="375">
        <f t="shared" si="2298"/>
        <v>0</v>
      </c>
      <c r="EY602" s="375">
        <f t="shared" si="2299"/>
        <v>1</v>
      </c>
      <c r="EZ602" s="375">
        <f t="shared" si="2300"/>
        <v>0</v>
      </c>
      <c r="FA602" s="375">
        <f t="shared" si="2301"/>
        <v>0</v>
      </c>
      <c r="FB602" s="375">
        <f t="shared" si="2302"/>
        <v>1</v>
      </c>
      <c r="FC602" s="375">
        <f t="shared" si="2303"/>
        <v>0</v>
      </c>
      <c r="FD602" s="375">
        <f t="shared" si="2304"/>
        <v>0</v>
      </c>
      <c r="FE602" s="376"/>
      <c r="FF602" s="372"/>
      <c r="FG602" s="372"/>
      <c r="FH602" s="372"/>
      <c r="FI602" s="372"/>
      <c r="FJ602" s="372"/>
      <c r="FK602" s="372"/>
      <c r="FL602" s="372"/>
      <c r="FM602" s="372"/>
      <c r="FN602" s="372"/>
      <c r="FO602" s="372"/>
      <c r="FP602" s="372"/>
      <c r="FQ602" s="372"/>
      <c r="FR602" s="372"/>
      <c r="FS602" s="372"/>
      <c r="FT602" s="372"/>
      <c r="FU602" s="372"/>
      <c r="FV602" s="372"/>
      <c r="FW602" s="372"/>
      <c r="FX602" s="372"/>
      <c r="FY602" s="372"/>
      <c r="FZ602" s="372"/>
      <c r="GA602" s="372"/>
      <c r="GB602" s="372"/>
      <c r="GC602" s="372"/>
      <c r="GD602" s="372"/>
      <c r="GE602" s="372"/>
      <c r="GF602" s="372"/>
      <c r="GG602" s="372"/>
      <c r="GH602" s="372"/>
      <c r="GI602" s="372"/>
      <c r="GJ602" s="372"/>
      <c r="GK602" s="372"/>
      <c r="GL602" s="372"/>
      <c r="GM602" s="372"/>
      <c r="GN602" s="372"/>
      <c r="GO602" s="372"/>
      <c r="GP602" s="372"/>
      <c r="GQ602" s="372"/>
      <c r="GR602" s="372"/>
      <c r="GS602" s="372"/>
      <c r="GT602" s="372"/>
      <c r="GU602" s="372"/>
      <c r="GV602" s="372"/>
      <c r="GW602" s="372"/>
      <c r="GX602" s="372"/>
      <c r="GY602" s="372"/>
      <c r="GZ602" s="372"/>
      <c r="HA602" s="372"/>
      <c r="HB602" s="372"/>
      <c r="HC602" s="372"/>
    </row>
    <row r="603" spans="1:211" s="373" customFormat="1" ht="15" customHeight="1" x14ac:dyDescent="0.2">
      <c r="A603" s="366">
        <f>SWDATA!O588</f>
        <v>0</v>
      </c>
      <c r="B603" s="366">
        <f>SWDATA!M588</f>
        <v>0</v>
      </c>
      <c r="C603" s="351">
        <f>IF(AND(SWDATA!M588=1,SWDATA!Q588="promotions"),SWDATA!P588,0)</f>
        <v>0</v>
      </c>
      <c r="D603" s="367">
        <f>ROW(SWDATA!M588)</f>
        <v>588</v>
      </c>
      <c r="E603" s="368">
        <f t="shared" ref="E603" si="2307">B603</f>
        <v>0</v>
      </c>
      <c r="F603" s="369">
        <f t="shared" si="2217"/>
        <v>1</v>
      </c>
      <c r="G603" s="366" t="str">
        <f t="shared" si="2218"/>
        <v/>
      </c>
      <c r="H603" s="370"/>
      <c r="J603" s="238">
        <f t="shared" si="2219"/>
        <v>0</v>
      </c>
      <c r="K603" s="239" t="str">
        <f t="shared" si="2220"/>
        <v/>
      </c>
      <c r="L603" s="342"/>
      <c r="M603" s="345"/>
      <c r="N603" s="340" t="str">
        <f>IF(LEN(SWDATA!F588)=0,"",N602)</f>
        <v/>
      </c>
      <c r="O603" s="296" t="str">
        <f>IF(LEN(SWDATA!G588)=0,"",O602)</f>
        <v/>
      </c>
      <c r="P603" s="297" t="str">
        <f>IF(LEN(SWDATA!C588)=0,"",SWDATA!C588)</f>
        <v/>
      </c>
      <c r="Q603" s="312" t="str">
        <f t="shared" si="2221"/>
        <v/>
      </c>
      <c r="R603" s="223" t="s">
        <v>261</v>
      </c>
      <c r="S603" s="224"/>
      <c r="T603" s="224"/>
      <c r="U603" s="264" t="s">
        <v>624</v>
      </c>
      <c r="V603" s="205" t="s">
        <v>221</v>
      </c>
      <c r="W603" s="266">
        <f>IF(OR(Is_Loading,LEN($A603)=0),"",SWDATA!P588)</f>
        <v>0</v>
      </c>
      <c r="X603" s="267">
        <f>IF(OR(Is_Loading,LEN($A603)=0),"",SWDATA!Q588)</f>
        <v>0</v>
      </c>
      <c r="Y603" s="267">
        <f>IF(OR(Is_Loading,LEN($A603)=0),"",SWDATA!R588)</f>
        <v>0</v>
      </c>
      <c r="Z603" s="266" t="str">
        <f t="shared" si="2305"/>
        <v/>
      </c>
      <c r="AA603" s="266">
        <f>IF(OR(Is_Loading,LEN($A603)=0),"",SWDATA!T588)</f>
        <v>0</v>
      </c>
      <c r="AB603" s="267">
        <f>IF(OR(Is_Loading,LEN($A603)=0),"",SWDATA!U588)</f>
        <v>0</v>
      </c>
      <c r="AC603" s="267">
        <f>IF(OR(Is_Loading,LEN($A603)=0),"",SWDATA!V588)</f>
        <v>0</v>
      </c>
      <c r="AD603" s="266" t="str">
        <f t="shared" si="2222"/>
        <v/>
      </c>
      <c r="AE603" s="266">
        <f>IF(OR(Is_Loading,LEN($A603)=0),"",SWDATA!X588)</f>
        <v>0</v>
      </c>
      <c r="AF603" s="267">
        <f>IF(OR(Is_Loading,LEN($A603)=0),"",SWDATA!Y588)</f>
        <v>0</v>
      </c>
      <c r="AG603" s="267">
        <f>IF(OR(Is_Loading,LEN($A603)=0),"",SWDATA!Z588)</f>
        <v>0</v>
      </c>
      <c r="AH603" s="266" t="str">
        <f t="shared" si="2223"/>
        <v/>
      </c>
      <c r="AI603" s="266">
        <f>IF(OR(Is_Loading,LEN($A603)=0),"",SWDATA!AB588)</f>
        <v>0</v>
      </c>
      <c r="AJ603" s="267">
        <f>IF(OR(Is_Loading,LEN($A603)=0),"",SWDATA!AC588)</f>
        <v>0</v>
      </c>
      <c r="AK603" s="267">
        <f>IF(OR(Is_Loading,LEN($A603)=0),"",SWDATA!AD588)</f>
        <v>0</v>
      </c>
      <c r="AL603" s="266" t="str">
        <f t="shared" si="2224"/>
        <v/>
      </c>
      <c r="AM603" s="266">
        <f>IF(OR(Is_Loading,LEN($A603)=0),"",SWDATA!AF588)</f>
        <v>0</v>
      </c>
      <c r="AN603" s="267">
        <f>IF(OR(Is_Loading,LEN($A603)=0),"",SWDATA!AG588)</f>
        <v>0</v>
      </c>
      <c r="AO603" s="323">
        <f>IF(OR(Is_Loading,LEN($A603)=0),"",SWDATA!AH588)</f>
        <v>0</v>
      </c>
      <c r="AP603" s="320" t="str">
        <f t="shared" si="2225"/>
        <v/>
      </c>
      <c r="AQ603" s="266">
        <f>IF(OR(Is_Loading,LEN($A603)=0),"",SWDATA!AJ588)</f>
        <v>0</v>
      </c>
      <c r="AR603" s="267">
        <f>IF(OR(Is_Loading,LEN($A603)=0),"",SWDATA!AK588)</f>
        <v>0</v>
      </c>
      <c r="AS603" s="267">
        <f>IF(OR(Is_Loading,LEN($A603)=0),"",SWDATA!AL588)</f>
        <v>0</v>
      </c>
      <c r="AT603" s="266" t="str">
        <f t="shared" si="2226"/>
        <v/>
      </c>
      <c r="AU603" s="266">
        <f>IF(OR(Is_Loading,LEN($A603)=0),"",SWDATA!AN588)</f>
        <v>0</v>
      </c>
      <c r="AV603" s="267">
        <f>IF(OR(Is_Loading,LEN($A603)=0),"",SWDATA!AO588)</f>
        <v>0</v>
      </c>
      <c r="AW603" s="267">
        <f>IF(OR(Is_Loading,LEN($A603)=0),"",SWDATA!AP588)</f>
        <v>0</v>
      </c>
      <c r="AX603" s="266" t="str">
        <f t="shared" si="2227"/>
        <v/>
      </c>
      <c r="AY603" s="266">
        <f>IF(OR(Is_Loading,LEN($A603)=0),"",SWDATA!AR588)</f>
        <v>0</v>
      </c>
      <c r="AZ603" s="267">
        <f>IF(OR(Is_Loading,LEN($A603)=0),"",SWDATA!AS588)</f>
        <v>0</v>
      </c>
      <c r="BA603" s="267">
        <f>IF(OR(Is_Loading,LEN($A603)=0),"",SWDATA!AT588)</f>
        <v>0</v>
      </c>
      <c r="BB603" s="266" t="str">
        <f t="shared" si="2228"/>
        <v/>
      </c>
      <c r="BC603" s="266">
        <f>IF(OR(Is_Loading,LEN($A603)=0),"",SWDATA!AV588)</f>
        <v>0</v>
      </c>
      <c r="BD603" s="267">
        <f>IF(OR(Is_Loading,LEN($A603)=0),"",SWDATA!AW588)</f>
        <v>0</v>
      </c>
      <c r="BE603" s="323">
        <f>IF(OR(Is_Loading,LEN($A603)=0),"",SWDATA!AX588)</f>
        <v>0</v>
      </c>
      <c r="BF603" s="320" t="str">
        <f t="shared" si="2229"/>
        <v/>
      </c>
      <c r="BG603" s="11"/>
      <c r="BH603" s="11"/>
      <c r="BI603" s="11"/>
      <c r="BJ603" s="11"/>
      <c r="BK603" s="11"/>
      <c r="BL603" s="11"/>
      <c r="BM603" s="11"/>
      <c r="BN603" s="11"/>
      <c r="BO603" s="11"/>
      <c r="BP603" s="11"/>
      <c r="BQ603" s="11"/>
      <c r="BR603" s="11"/>
      <c r="BS603" s="11"/>
      <c r="BT603" s="11"/>
      <c r="BU603" s="11"/>
      <c r="BV603" s="11"/>
      <c r="BW603" s="11"/>
      <c r="BX603" s="11"/>
      <c r="BY603" s="11"/>
      <c r="BZ603" s="11"/>
      <c r="CA603" s="11"/>
      <c r="CB603" s="11"/>
      <c r="CC603" s="11"/>
      <c r="CD603" s="11"/>
      <c r="CE603" s="11"/>
      <c r="CF603" s="11"/>
      <c r="CG603" s="11"/>
      <c r="CH603" s="11"/>
      <c r="CI603" s="11"/>
      <c r="CJ603" s="11"/>
      <c r="CK603" s="11"/>
      <c r="CL603" s="11"/>
      <c r="CM603" s="11"/>
      <c r="CN603" s="351"/>
      <c r="CO603" s="351"/>
      <c r="CP603" s="351"/>
      <c r="CQ603" s="351"/>
      <c r="CR603" s="351"/>
      <c r="CS603" s="351"/>
      <c r="CT603" s="351"/>
      <c r="CU603" s="351"/>
      <c r="CV603" s="351"/>
      <c r="CW603" s="351"/>
      <c r="CX603" s="351"/>
      <c r="CY603" s="351"/>
      <c r="CZ603" s="351"/>
      <c r="DA603" s="351"/>
      <c r="DB603" s="351"/>
      <c r="DC603" s="351"/>
      <c r="DD603" s="351"/>
      <c r="DE603" s="351"/>
      <c r="DF603" s="351"/>
      <c r="DG603" s="351"/>
      <c r="DH603" s="351"/>
      <c r="DI603" s="351"/>
      <c r="DJ603" s="351"/>
      <c r="DK603" s="351"/>
      <c r="DL603" s="351"/>
      <c r="DM603" s="351"/>
      <c r="DN603" s="351"/>
      <c r="DS603" s="372"/>
      <c r="DT603" s="374"/>
      <c r="DU603" s="375"/>
      <c r="DV603" s="375"/>
      <c r="DW603" s="375"/>
      <c r="DX603" s="375">
        <v>1</v>
      </c>
      <c r="DY603" s="375">
        <f t="shared" si="2273"/>
        <v>0</v>
      </c>
      <c r="DZ603" s="375">
        <f t="shared" si="2274"/>
        <v>0</v>
      </c>
      <c r="EA603" s="375">
        <f t="shared" si="2275"/>
        <v>1</v>
      </c>
      <c r="EB603" s="375">
        <f t="shared" si="2276"/>
        <v>0</v>
      </c>
      <c r="EC603" s="375">
        <f t="shared" si="2277"/>
        <v>0</v>
      </c>
      <c r="ED603" s="375">
        <f t="shared" si="2278"/>
        <v>1</v>
      </c>
      <c r="EE603" s="375">
        <f t="shared" si="2279"/>
        <v>0</v>
      </c>
      <c r="EF603" s="375">
        <f t="shared" si="2280"/>
        <v>0</v>
      </c>
      <c r="EG603" s="375">
        <f t="shared" si="2281"/>
        <v>1</v>
      </c>
      <c r="EH603" s="375">
        <f t="shared" si="2282"/>
        <v>0</v>
      </c>
      <c r="EI603" s="375">
        <f t="shared" si="2283"/>
        <v>0</v>
      </c>
      <c r="EJ603" s="375">
        <f t="shared" si="2284"/>
        <v>1</v>
      </c>
      <c r="EK603" s="375">
        <f t="shared" si="2285"/>
        <v>0</v>
      </c>
      <c r="EL603" s="375">
        <f t="shared" si="2286"/>
        <v>0</v>
      </c>
      <c r="EM603" s="375">
        <f t="shared" si="2287"/>
        <v>1</v>
      </c>
      <c r="EN603" s="375">
        <f t="shared" si="2288"/>
        <v>0</v>
      </c>
      <c r="EO603" s="375">
        <f t="shared" si="2289"/>
        <v>0</v>
      </c>
      <c r="EP603" s="375">
        <f t="shared" si="2290"/>
        <v>1</v>
      </c>
      <c r="EQ603" s="375">
        <f t="shared" si="2291"/>
        <v>0</v>
      </c>
      <c r="ER603" s="375">
        <f t="shared" si="2292"/>
        <v>0</v>
      </c>
      <c r="ES603" s="375">
        <f t="shared" si="2293"/>
        <v>1</v>
      </c>
      <c r="ET603" s="375">
        <f t="shared" si="2294"/>
        <v>0</v>
      </c>
      <c r="EU603" s="375">
        <f t="shared" si="2295"/>
        <v>0</v>
      </c>
      <c r="EV603" s="375">
        <f t="shared" si="2296"/>
        <v>1</v>
      </c>
      <c r="EW603" s="375">
        <f t="shared" si="2297"/>
        <v>0</v>
      </c>
      <c r="EX603" s="375">
        <f t="shared" si="2298"/>
        <v>0</v>
      </c>
      <c r="EY603" s="375">
        <f t="shared" si="2299"/>
        <v>1</v>
      </c>
      <c r="EZ603" s="375">
        <f t="shared" si="2300"/>
        <v>0</v>
      </c>
      <c r="FA603" s="375">
        <f t="shared" si="2301"/>
        <v>0</v>
      </c>
      <c r="FB603" s="375">
        <f t="shared" si="2302"/>
        <v>1</v>
      </c>
      <c r="FC603" s="375">
        <f t="shared" si="2303"/>
        <v>0</v>
      </c>
      <c r="FD603" s="375">
        <f t="shared" si="2304"/>
        <v>0</v>
      </c>
      <c r="FE603" s="376"/>
      <c r="FF603" s="372"/>
      <c r="FG603" s="372"/>
      <c r="FH603" s="372"/>
      <c r="FI603" s="372"/>
      <c r="FJ603" s="372"/>
      <c r="FK603" s="372"/>
      <c r="FL603" s="372"/>
      <c r="FM603" s="372"/>
      <c r="FN603" s="372"/>
      <c r="FO603" s="372"/>
      <c r="FP603" s="372"/>
      <c r="FQ603" s="372"/>
      <c r="FR603" s="372"/>
      <c r="FS603" s="372"/>
      <c r="FT603" s="372"/>
      <c r="FU603" s="372"/>
      <c r="FV603" s="372"/>
      <c r="FW603" s="372"/>
      <c r="FX603" s="372"/>
      <c r="FY603" s="372"/>
      <c r="FZ603" s="372"/>
      <c r="GA603" s="372"/>
      <c r="GB603" s="372"/>
      <c r="GC603" s="372"/>
      <c r="GD603" s="372"/>
      <c r="GE603" s="372"/>
      <c r="GF603" s="372"/>
      <c r="GG603" s="372"/>
      <c r="GH603" s="372"/>
      <c r="GI603" s="372"/>
      <c r="GJ603" s="372"/>
      <c r="GK603" s="372"/>
      <c r="GL603" s="372"/>
      <c r="GM603" s="372"/>
      <c r="GN603" s="372"/>
      <c r="GO603" s="372"/>
      <c r="GP603" s="372"/>
      <c r="GQ603" s="372"/>
      <c r="GR603" s="372"/>
      <c r="GS603" s="372"/>
      <c r="GT603" s="372"/>
      <c r="GU603" s="372"/>
      <c r="GV603" s="372"/>
      <c r="GW603" s="372"/>
      <c r="GX603" s="372"/>
      <c r="GY603" s="372"/>
      <c r="GZ603" s="372"/>
      <c r="HA603" s="372"/>
      <c r="HB603" s="372"/>
      <c r="HC603" s="372"/>
    </row>
    <row r="604" spans="1:211" s="373" customFormat="1" ht="15" customHeight="1" thickBot="1" x14ac:dyDescent="0.25">
      <c r="A604" s="366">
        <f>SWDATA!O589</f>
        <v>0</v>
      </c>
      <c r="B604" s="366">
        <f>SWDATA!M589</f>
        <v>0</v>
      </c>
      <c r="C604" s="351">
        <f>IF(AND(SWDATA!M589=1,SWDATA!Q589="promotions"),SWDATA!P589,0)</f>
        <v>0</v>
      </c>
      <c r="D604" s="367">
        <f>ROW(SWDATA!M589)</f>
        <v>589</v>
      </c>
      <c r="E604" s="368">
        <f ca="1">IF(AND(B604=1,UPPER(HLOOKUP(D604+12,'Metrics &amp; Attributes View'!$13:$31,19,0))&lt;&gt;"SBOM"),1,0)</f>
        <v>0</v>
      </c>
      <c r="F604" s="369">
        <f t="shared" si="2217"/>
        <v>1</v>
      </c>
      <c r="G604" s="366" t="str">
        <f t="shared" si="2218"/>
        <v/>
      </c>
      <c r="H604" s="370"/>
      <c r="J604" s="238">
        <f t="shared" si="2219"/>
        <v>0</v>
      </c>
      <c r="K604" s="239" t="str">
        <f t="shared" si="2220"/>
        <v/>
      </c>
      <c r="L604" s="342"/>
      <c r="M604" s="345"/>
      <c r="N604" s="340" t="str">
        <f>IF(LEN(SWDATA!F589)=0,"",N603)</f>
        <v/>
      </c>
      <c r="O604" s="296" t="str">
        <f>IF(LEN(SWDATA!G589)=0,"",O603)</f>
        <v/>
      </c>
      <c r="P604" s="297" t="str">
        <f>IF(LEN(SWDATA!C589)=0,"",SWDATA!C589)</f>
        <v/>
      </c>
      <c r="Q604" s="312" t="str">
        <f t="shared" si="2221"/>
        <v/>
      </c>
      <c r="R604" s="223" t="s">
        <v>262</v>
      </c>
      <c r="S604" s="224"/>
      <c r="T604" s="224"/>
      <c r="U604" s="264" t="s">
        <v>603</v>
      </c>
      <c r="V604" s="205" t="s">
        <v>221</v>
      </c>
      <c r="W604" s="266">
        <f>IF(OR(Is_Loading,LEN($A604)=0),"",SWDATA!P589)</f>
        <v>0</v>
      </c>
      <c r="X604" s="267">
        <f>IF(OR(Is_Loading,LEN($A604)=0),"",SWDATA!Q589)</f>
        <v>0</v>
      </c>
      <c r="Y604" s="267">
        <f>IF(OR(Is_Loading,LEN($A604)=0),"",SWDATA!R589)</f>
        <v>0</v>
      </c>
      <c r="Z604" s="266" t="str">
        <f t="shared" si="2305"/>
        <v/>
      </c>
      <c r="AA604" s="266">
        <f>IF(OR(Is_Loading,LEN($A604)=0),"",SWDATA!T589)</f>
        <v>0</v>
      </c>
      <c r="AB604" s="267">
        <f>IF(OR(Is_Loading,LEN($A604)=0),"",SWDATA!U589)</f>
        <v>0</v>
      </c>
      <c r="AC604" s="267">
        <f>IF(OR(Is_Loading,LEN($A604)=0),"",SWDATA!V589)</f>
        <v>0</v>
      </c>
      <c r="AD604" s="266" t="str">
        <f t="shared" si="2222"/>
        <v/>
      </c>
      <c r="AE604" s="266">
        <f>IF(OR(Is_Loading,LEN($A604)=0),"",SWDATA!X589)</f>
        <v>0</v>
      </c>
      <c r="AF604" s="267">
        <f>IF(OR(Is_Loading,LEN($A604)=0),"",SWDATA!Y589)</f>
        <v>0</v>
      </c>
      <c r="AG604" s="267">
        <f>IF(OR(Is_Loading,LEN($A604)=0),"",SWDATA!Z589)</f>
        <v>0</v>
      </c>
      <c r="AH604" s="266" t="str">
        <f t="shared" si="2223"/>
        <v/>
      </c>
      <c r="AI604" s="266">
        <f>IF(OR(Is_Loading,LEN($A604)=0),"",SWDATA!AB589)</f>
        <v>0</v>
      </c>
      <c r="AJ604" s="267">
        <f>IF(OR(Is_Loading,LEN($A604)=0),"",SWDATA!AC589)</f>
        <v>0</v>
      </c>
      <c r="AK604" s="267">
        <f>IF(OR(Is_Loading,LEN($A604)=0),"",SWDATA!AD589)</f>
        <v>0</v>
      </c>
      <c r="AL604" s="266" t="str">
        <f t="shared" si="2224"/>
        <v/>
      </c>
      <c r="AM604" s="266">
        <f>IF(OR(Is_Loading,LEN($A604)=0),"",SWDATA!AF589)</f>
        <v>0</v>
      </c>
      <c r="AN604" s="267">
        <f>IF(OR(Is_Loading,LEN($A604)=0),"",SWDATA!AG589)</f>
        <v>0</v>
      </c>
      <c r="AO604" s="323">
        <f>IF(OR(Is_Loading,LEN($A604)=0),"",SWDATA!AH589)</f>
        <v>0</v>
      </c>
      <c r="AP604" s="320" t="str">
        <f t="shared" si="2225"/>
        <v/>
      </c>
      <c r="AQ604" s="266">
        <f>IF(OR(Is_Loading,LEN($A604)=0),"",SWDATA!AJ589)</f>
        <v>0</v>
      </c>
      <c r="AR604" s="267">
        <f>IF(OR(Is_Loading,LEN($A604)=0),"",SWDATA!AK589)</f>
        <v>0</v>
      </c>
      <c r="AS604" s="267">
        <f>IF(OR(Is_Loading,LEN($A604)=0),"",SWDATA!AL589)</f>
        <v>0</v>
      </c>
      <c r="AT604" s="266" t="str">
        <f t="shared" si="2226"/>
        <v/>
      </c>
      <c r="AU604" s="266">
        <f>IF(OR(Is_Loading,LEN($A604)=0),"",SWDATA!AN589)</f>
        <v>0</v>
      </c>
      <c r="AV604" s="267">
        <f>IF(OR(Is_Loading,LEN($A604)=0),"",SWDATA!AO589)</f>
        <v>0</v>
      </c>
      <c r="AW604" s="267">
        <f>IF(OR(Is_Loading,LEN($A604)=0),"",SWDATA!AP589)</f>
        <v>0</v>
      </c>
      <c r="AX604" s="266" t="str">
        <f t="shared" si="2227"/>
        <v/>
      </c>
      <c r="AY604" s="266">
        <f>IF(OR(Is_Loading,LEN($A604)=0),"",SWDATA!AR589)</f>
        <v>0</v>
      </c>
      <c r="AZ604" s="267">
        <f>IF(OR(Is_Loading,LEN($A604)=0),"",SWDATA!AS589)</f>
        <v>0</v>
      </c>
      <c r="BA604" s="267">
        <f>IF(OR(Is_Loading,LEN($A604)=0),"",SWDATA!AT589)</f>
        <v>0</v>
      </c>
      <c r="BB604" s="266" t="str">
        <f t="shared" si="2228"/>
        <v/>
      </c>
      <c r="BC604" s="266">
        <f>IF(OR(Is_Loading,LEN($A604)=0),"",SWDATA!AV589)</f>
        <v>0</v>
      </c>
      <c r="BD604" s="267">
        <f>IF(OR(Is_Loading,LEN($A604)=0),"",SWDATA!AW589)</f>
        <v>0</v>
      </c>
      <c r="BE604" s="323">
        <f>IF(OR(Is_Loading,LEN($A604)=0),"",SWDATA!AX589)</f>
        <v>0</v>
      </c>
      <c r="BF604" s="320" t="str">
        <f t="shared" si="2229"/>
        <v/>
      </c>
      <c r="BG604" s="11"/>
      <c r="BH604" s="11"/>
      <c r="BI604" s="11"/>
      <c r="BJ604" s="11"/>
      <c r="BK604" s="11"/>
      <c r="BL604" s="11"/>
      <c r="BM604" s="11"/>
      <c r="BN604" s="11"/>
      <c r="BO604" s="11"/>
      <c r="BP604" s="11"/>
      <c r="BQ604" s="11"/>
      <c r="BR604" s="11"/>
      <c r="BS604" s="11"/>
      <c r="BT604" s="11"/>
      <c r="BU604" s="11"/>
      <c r="BV604" s="11"/>
      <c r="BW604" s="11"/>
      <c r="BX604" s="11"/>
      <c r="BY604" s="11"/>
      <c r="BZ604" s="11"/>
      <c r="CA604" s="11"/>
      <c r="CB604" s="11"/>
      <c r="CC604" s="11"/>
      <c r="CD604" s="11"/>
      <c r="CE604" s="11"/>
      <c r="CF604" s="11"/>
      <c r="CG604" s="11"/>
      <c r="CH604" s="11"/>
      <c r="CI604" s="11"/>
      <c r="CJ604" s="11"/>
      <c r="CK604" s="11"/>
      <c r="CL604" s="11"/>
      <c r="CM604" s="11"/>
      <c r="CN604" s="351"/>
      <c r="CO604" s="351"/>
      <c r="CP604" s="351"/>
      <c r="CQ604" s="351"/>
      <c r="CR604" s="351"/>
      <c r="CS604" s="351"/>
      <c r="CT604" s="351"/>
      <c r="CU604" s="351"/>
      <c r="CV604" s="351"/>
      <c r="CW604" s="351"/>
      <c r="CX604" s="351"/>
      <c r="CY604" s="351"/>
      <c r="CZ604" s="351"/>
      <c r="DA604" s="351"/>
      <c r="DB604" s="351"/>
      <c r="DC604" s="351"/>
      <c r="DD604" s="351"/>
      <c r="DE604" s="351"/>
      <c r="DF604" s="351"/>
      <c r="DG604" s="351"/>
      <c r="DH604" s="351"/>
      <c r="DI604" s="351"/>
      <c r="DJ604" s="351"/>
      <c r="DK604" s="351"/>
      <c r="DL604" s="351"/>
      <c r="DM604" s="351"/>
      <c r="DN604" s="351"/>
      <c r="DS604" s="372"/>
      <c r="DT604" s="374"/>
      <c r="DU604" s="375"/>
      <c r="DV604" s="375"/>
      <c r="DW604" s="375"/>
      <c r="DX604" s="375">
        <v>1</v>
      </c>
      <c r="DY604" s="375">
        <f t="shared" si="2273"/>
        <v>0</v>
      </c>
      <c r="DZ604" s="375">
        <f t="shared" si="2274"/>
        <v>0</v>
      </c>
      <c r="EA604" s="375">
        <f t="shared" si="2275"/>
        <v>1</v>
      </c>
      <c r="EB604" s="375">
        <f t="shared" si="2276"/>
        <v>0</v>
      </c>
      <c r="EC604" s="375">
        <f t="shared" si="2277"/>
        <v>0</v>
      </c>
      <c r="ED604" s="375">
        <f t="shared" si="2278"/>
        <v>1</v>
      </c>
      <c r="EE604" s="375">
        <f t="shared" si="2279"/>
        <v>0</v>
      </c>
      <c r="EF604" s="375">
        <f t="shared" si="2280"/>
        <v>0</v>
      </c>
      <c r="EG604" s="375">
        <f t="shared" si="2281"/>
        <v>1</v>
      </c>
      <c r="EH604" s="375">
        <f t="shared" si="2282"/>
        <v>0</v>
      </c>
      <c r="EI604" s="375">
        <f t="shared" si="2283"/>
        <v>0</v>
      </c>
      <c r="EJ604" s="375">
        <f t="shared" si="2284"/>
        <v>1</v>
      </c>
      <c r="EK604" s="375">
        <f t="shared" si="2285"/>
        <v>0</v>
      </c>
      <c r="EL604" s="375">
        <f t="shared" si="2286"/>
        <v>0</v>
      </c>
      <c r="EM604" s="375">
        <f t="shared" si="2287"/>
        <v>1</v>
      </c>
      <c r="EN604" s="375">
        <f t="shared" si="2288"/>
        <v>0</v>
      </c>
      <c r="EO604" s="375">
        <f t="shared" si="2289"/>
        <v>0</v>
      </c>
      <c r="EP604" s="375">
        <f t="shared" si="2290"/>
        <v>1</v>
      </c>
      <c r="EQ604" s="375">
        <f t="shared" si="2291"/>
        <v>0</v>
      </c>
      <c r="ER604" s="375">
        <f t="shared" si="2292"/>
        <v>0</v>
      </c>
      <c r="ES604" s="375">
        <f t="shared" si="2293"/>
        <v>1</v>
      </c>
      <c r="ET604" s="375">
        <f t="shared" si="2294"/>
        <v>0</v>
      </c>
      <c r="EU604" s="375">
        <f t="shared" si="2295"/>
        <v>0</v>
      </c>
      <c r="EV604" s="375">
        <f t="shared" si="2296"/>
        <v>1</v>
      </c>
      <c r="EW604" s="375">
        <f t="shared" si="2297"/>
        <v>0</v>
      </c>
      <c r="EX604" s="375">
        <f t="shared" si="2298"/>
        <v>0</v>
      </c>
      <c r="EY604" s="375">
        <f t="shared" si="2299"/>
        <v>1</v>
      </c>
      <c r="EZ604" s="375">
        <f t="shared" si="2300"/>
        <v>0</v>
      </c>
      <c r="FA604" s="375">
        <f t="shared" si="2301"/>
        <v>0</v>
      </c>
      <c r="FB604" s="375">
        <f t="shared" si="2302"/>
        <v>1</v>
      </c>
      <c r="FC604" s="375">
        <f t="shared" si="2303"/>
        <v>0</v>
      </c>
      <c r="FD604" s="375">
        <f t="shared" si="2304"/>
        <v>0</v>
      </c>
      <c r="FE604" s="376"/>
      <c r="FF604" s="372"/>
      <c r="FG604" s="372"/>
      <c r="FH604" s="372"/>
      <c r="FI604" s="372"/>
      <c r="FJ604" s="372"/>
      <c r="FK604" s="372"/>
      <c r="FL604" s="372"/>
      <c r="FM604" s="372"/>
      <c r="FN604" s="372"/>
      <c r="FO604" s="372"/>
      <c r="FP604" s="372"/>
      <c r="FQ604" s="372"/>
      <c r="FR604" s="372"/>
      <c r="FS604" s="372"/>
      <c r="FT604" s="372"/>
      <c r="FU604" s="372"/>
      <c r="FV604" s="372"/>
      <c r="FW604" s="372"/>
      <c r="FX604" s="372"/>
      <c r="FY604" s="372"/>
      <c r="FZ604" s="372"/>
      <c r="GA604" s="372"/>
      <c r="GB604" s="372"/>
      <c r="GC604" s="372"/>
      <c r="GD604" s="372"/>
      <c r="GE604" s="372"/>
      <c r="GF604" s="372"/>
      <c r="GG604" s="372"/>
      <c r="GH604" s="372"/>
      <c r="GI604" s="372"/>
      <c r="GJ604" s="372"/>
      <c r="GK604" s="372"/>
      <c r="GL604" s="372"/>
      <c r="GM604" s="372"/>
      <c r="GN604" s="372"/>
      <c r="GO604" s="372"/>
      <c r="GP604" s="372"/>
      <c r="GQ604" s="372"/>
      <c r="GR604" s="372"/>
      <c r="GS604" s="372"/>
      <c r="GT604" s="372"/>
      <c r="GU604" s="372"/>
      <c r="GV604" s="372"/>
      <c r="GW604" s="372"/>
      <c r="GX604" s="372"/>
      <c r="GY604" s="372"/>
      <c r="GZ604" s="372"/>
      <c r="HA604" s="372"/>
      <c r="HB604" s="372"/>
      <c r="HC604" s="372"/>
    </row>
    <row r="605" spans="1:211" s="373" customFormat="1" ht="15" hidden="1" customHeight="1" outlineLevel="1" x14ac:dyDescent="0.2">
      <c r="A605" s="366">
        <f>SWDATA!O590</f>
        <v>0</v>
      </c>
      <c r="B605" s="366">
        <f>SWDATA!M590</f>
        <v>0</v>
      </c>
      <c r="C605" s="351">
        <f>IF(AND(SWDATA!M590=1,SWDATA!Q590="promotions"),SWDATA!P590,0)</f>
        <v>0</v>
      </c>
      <c r="D605" s="367">
        <f>ROW(SWDATA!M590)</f>
        <v>590</v>
      </c>
      <c r="E605" s="368">
        <f t="shared" ref="E605:E615" si="2308">B605</f>
        <v>0</v>
      </c>
      <c r="F605" s="369">
        <f t="shared" si="2217"/>
        <v>1</v>
      </c>
      <c r="G605" s="366" t="str">
        <f t="shared" si="2218"/>
        <v/>
      </c>
      <c r="H605" s="370"/>
      <c r="J605" s="238">
        <f t="shared" si="2219"/>
        <v>0</v>
      </c>
      <c r="K605" s="239" t="str">
        <f t="shared" si="2220"/>
        <v/>
      </c>
      <c r="L605" s="342"/>
      <c r="M605" s="345"/>
      <c r="N605" s="340" t="str">
        <f>IF(LEN(SWDATA!F590)=0,"",N604)</f>
        <v/>
      </c>
      <c r="O605" s="296" t="str">
        <f>IF(LEN(SWDATA!G590)=0,"",O604)</f>
        <v/>
      </c>
      <c r="P605" s="297" t="str">
        <f>IF(LEN(SWDATA!C590)=0,"",SWDATA!C590)</f>
        <v/>
      </c>
      <c r="Q605" s="312" t="str">
        <f t="shared" si="2221"/>
        <v/>
      </c>
      <c r="R605" s="223" t="s">
        <v>261</v>
      </c>
      <c r="S605" s="224"/>
      <c r="T605" s="224"/>
      <c r="U605" s="264" t="s">
        <v>610</v>
      </c>
      <c r="V605" s="205" t="s">
        <v>221</v>
      </c>
      <c r="W605" s="266">
        <f>IF(OR(Is_Loading,LEN($A605)=0),"",SWDATA!P590)</f>
        <v>0</v>
      </c>
      <c r="X605" s="267">
        <f>IF(OR(Is_Loading,LEN($A605)=0),"",SWDATA!Q590)</f>
        <v>0</v>
      </c>
      <c r="Y605" s="267">
        <f>IF(OR(Is_Loading,LEN($A605)=0),"",SWDATA!R590)</f>
        <v>0</v>
      </c>
      <c r="Z605" s="266" t="str">
        <f t="shared" si="2305"/>
        <v/>
      </c>
      <c r="AA605" s="266">
        <f>IF(OR(Is_Loading,LEN($A605)=0),"",SWDATA!T590)</f>
        <v>0</v>
      </c>
      <c r="AB605" s="267">
        <f>IF(OR(Is_Loading,LEN($A605)=0),"",SWDATA!U590)</f>
        <v>0</v>
      </c>
      <c r="AC605" s="267">
        <f>IF(OR(Is_Loading,LEN($A605)=0),"",SWDATA!V590)</f>
        <v>0</v>
      </c>
      <c r="AD605" s="266" t="str">
        <f t="shared" si="2222"/>
        <v/>
      </c>
      <c r="AE605" s="266">
        <f>IF(OR(Is_Loading,LEN($A605)=0),"",SWDATA!X590)</f>
        <v>0</v>
      </c>
      <c r="AF605" s="267">
        <f>IF(OR(Is_Loading,LEN($A605)=0),"",SWDATA!Y590)</f>
        <v>0</v>
      </c>
      <c r="AG605" s="267">
        <f>IF(OR(Is_Loading,LEN($A605)=0),"",SWDATA!Z590)</f>
        <v>0</v>
      </c>
      <c r="AH605" s="266" t="str">
        <f t="shared" si="2223"/>
        <v/>
      </c>
      <c r="AI605" s="266">
        <f>IF(OR(Is_Loading,LEN($A605)=0),"",SWDATA!AB590)</f>
        <v>0</v>
      </c>
      <c r="AJ605" s="267">
        <f>IF(OR(Is_Loading,LEN($A605)=0),"",SWDATA!AC590)</f>
        <v>0</v>
      </c>
      <c r="AK605" s="267">
        <f>IF(OR(Is_Loading,LEN($A605)=0),"",SWDATA!AD590)</f>
        <v>0</v>
      </c>
      <c r="AL605" s="266" t="str">
        <f t="shared" si="2224"/>
        <v/>
      </c>
      <c r="AM605" s="266">
        <f>IF(OR(Is_Loading,LEN($A605)=0),"",SWDATA!AF590)</f>
        <v>0</v>
      </c>
      <c r="AN605" s="267">
        <f>IF(OR(Is_Loading,LEN($A605)=0),"",SWDATA!AG590)</f>
        <v>0</v>
      </c>
      <c r="AO605" s="323">
        <f>IF(OR(Is_Loading,LEN($A605)=0),"",SWDATA!AH590)</f>
        <v>0</v>
      </c>
      <c r="AP605" s="320" t="str">
        <f t="shared" si="2225"/>
        <v/>
      </c>
      <c r="AQ605" s="266">
        <f>IF(OR(Is_Loading,LEN($A605)=0),"",SWDATA!AJ590)</f>
        <v>0</v>
      </c>
      <c r="AR605" s="267">
        <f>IF(OR(Is_Loading,LEN($A605)=0),"",SWDATA!AK590)</f>
        <v>0</v>
      </c>
      <c r="AS605" s="267">
        <f>IF(OR(Is_Loading,LEN($A605)=0),"",SWDATA!AL590)</f>
        <v>0</v>
      </c>
      <c r="AT605" s="266" t="str">
        <f t="shared" si="2226"/>
        <v/>
      </c>
      <c r="AU605" s="266">
        <f>IF(OR(Is_Loading,LEN($A605)=0),"",SWDATA!AN590)</f>
        <v>0</v>
      </c>
      <c r="AV605" s="267">
        <f>IF(OR(Is_Loading,LEN($A605)=0),"",SWDATA!AO590)</f>
        <v>0</v>
      </c>
      <c r="AW605" s="267">
        <f>IF(OR(Is_Loading,LEN($A605)=0),"",SWDATA!AP590)</f>
        <v>0</v>
      </c>
      <c r="AX605" s="266" t="str">
        <f t="shared" si="2227"/>
        <v/>
      </c>
      <c r="AY605" s="266">
        <f>IF(OR(Is_Loading,LEN($A605)=0),"",SWDATA!AR590)</f>
        <v>0</v>
      </c>
      <c r="AZ605" s="267">
        <f>IF(OR(Is_Loading,LEN($A605)=0),"",SWDATA!AS590)</f>
        <v>0</v>
      </c>
      <c r="BA605" s="267">
        <f>IF(OR(Is_Loading,LEN($A605)=0),"",SWDATA!AT590)</f>
        <v>0</v>
      </c>
      <c r="BB605" s="266" t="str">
        <f t="shared" si="2228"/>
        <v/>
      </c>
      <c r="BC605" s="266">
        <f>IF(OR(Is_Loading,LEN($A605)=0),"",SWDATA!AV590)</f>
        <v>0</v>
      </c>
      <c r="BD605" s="267">
        <f>IF(OR(Is_Loading,LEN($A605)=0),"",SWDATA!AW590)</f>
        <v>0</v>
      </c>
      <c r="BE605" s="323">
        <f>IF(OR(Is_Loading,LEN($A605)=0),"",SWDATA!AX590)</f>
        <v>0</v>
      </c>
      <c r="BF605" s="320" t="str">
        <f t="shared" si="2229"/>
        <v/>
      </c>
      <c r="BG605" s="11"/>
      <c r="BH605" s="11"/>
      <c r="BI605" s="11"/>
      <c r="BJ605" s="11"/>
      <c r="BK605" s="11"/>
      <c r="BL605" s="11"/>
      <c r="BM605" s="11"/>
      <c r="BN605" s="11"/>
      <c r="BO605" s="11"/>
      <c r="BP605" s="11"/>
      <c r="BQ605" s="11"/>
      <c r="BR605" s="11"/>
      <c r="BS605" s="11"/>
      <c r="BT605" s="11"/>
      <c r="BU605" s="11"/>
      <c r="BV605" s="11"/>
      <c r="BW605" s="11"/>
      <c r="BX605" s="11"/>
      <c r="BY605" s="11"/>
      <c r="BZ605" s="11"/>
      <c r="CA605" s="11"/>
      <c r="CB605" s="11"/>
      <c r="CC605" s="11"/>
      <c r="CD605" s="11"/>
      <c r="CE605" s="11"/>
      <c r="CF605" s="11"/>
      <c r="CG605" s="11"/>
      <c r="CH605" s="11"/>
      <c r="CI605" s="11"/>
      <c r="CJ605" s="11"/>
      <c r="CK605" s="11"/>
      <c r="CL605" s="11"/>
      <c r="CM605" s="11"/>
      <c r="CN605" s="351"/>
      <c r="CO605" s="351"/>
      <c r="CP605" s="351"/>
      <c r="CQ605" s="351"/>
      <c r="CR605" s="351"/>
      <c r="CS605" s="351"/>
      <c r="CT605" s="351"/>
      <c r="CU605" s="351"/>
      <c r="CV605" s="351"/>
      <c r="CW605" s="351"/>
      <c r="CX605" s="351"/>
      <c r="CY605" s="351"/>
      <c r="CZ605" s="351"/>
      <c r="DA605" s="351"/>
      <c r="DB605" s="351"/>
      <c r="DC605" s="351"/>
      <c r="DD605" s="351"/>
      <c r="DE605" s="351"/>
      <c r="DF605" s="351"/>
      <c r="DG605" s="351"/>
      <c r="DH605" s="351"/>
      <c r="DI605" s="351"/>
      <c r="DJ605" s="351"/>
      <c r="DK605" s="351"/>
      <c r="DL605" s="351"/>
      <c r="DM605" s="351"/>
      <c r="DN605" s="351"/>
      <c r="DS605" s="372"/>
      <c r="DT605" s="374"/>
      <c r="DU605" s="375"/>
      <c r="DV605" s="375"/>
      <c r="DW605" s="375"/>
      <c r="DX605" s="375">
        <v>1</v>
      </c>
      <c r="DY605" s="375">
        <f t="shared" si="2273"/>
        <v>0</v>
      </c>
      <c r="DZ605" s="375">
        <f t="shared" si="2274"/>
        <v>0</v>
      </c>
      <c r="EA605" s="375">
        <f t="shared" si="2275"/>
        <v>1</v>
      </c>
      <c r="EB605" s="375">
        <f t="shared" si="2276"/>
        <v>0</v>
      </c>
      <c r="EC605" s="375">
        <f t="shared" si="2277"/>
        <v>0</v>
      </c>
      <c r="ED605" s="375">
        <f t="shared" si="2278"/>
        <v>1</v>
      </c>
      <c r="EE605" s="375">
        <f t="shared" si="2279"/>
        <v>0</v>
      </c>
      <c r="EF605" s="375">
        <f t="shared" si="2280"/>
        <v>0</v>
      </c>
      <c r="EG605" s="375">
        <f t="shared" si="2281"/>
        <v>1</v>
      </c>
      <c r="EH605" s="375">
        <f t="shared" si="2282"/>
        <v>0</v>
      </c>
      <c r="EI605" s="375">
        <f t="shared" si="2283"/>
        <v>0</v>
      </c>
      <c r="EJ605" s="375">
        <f t="shared" si="2284"/>
        <v>1</v>
      </c>
      <c r="EK605" s="375">
        <f t="shared" si="2285"/>
        <v>0</v>
      </c>
      <c r="EL605" s="375">
        <f t="shared" si="2286"/>
        <v>0</v>
      </c>
      <c r="EM605" s="375">
        <f t="shared" si="2287"/>
        <v>1</v>
      </c>
      <c r="EN605" s="375">
        <f t="shared" si="2288"/>
        <v>0</v>
      </c>
      <c r="EO605" s="375">
        <f t="shared" si="2289"/>
        <v>0</v>
      </c>
      <c r="EP605" s="375">
        <f t="shared" si="2290"/>
        <v>1</v>
      </c>
      <c r="EQ605" s="375">
        <f t="shared" si="2291"/>
        <v>0</v>
      </c>
      <c r="ER605" s="375">
        <f t="shared" si="2292"/>
        <v>0</v>
      </c>
      <c r="ES605" s="375">
        <f t="shared" si="2293"/>
        <v>1</v>
      </c>
      <c r="ET605" s="375">
        <f t="shared" si="2294"/>
        <v>0</v>
      </c>
      <c r="EU605" s="375">
        <f t="shared" si="2295"/>
        <v>0</v>
      </c>
      <c r="EV605" s="375">
        <f t="shared" si="2296"/>
        <v>1</v>
      </c>
      <c r="EW605" s="375">
        <f t="shared" si="2297"/>
        <v>0</v>
      </c>
      <c r="EX605" s="375">
        <f t="shared" si="2298"/>
        <v>0</v>
      </c>
      <c r="EY605" s="375">
        <f t="shared" si="2299"/>
        <v>1</v>
      </c>
      <c r="EZ605" s="375">
        <f t="shared" si="2300"/>
        <v>0</v>
      </c>
      <c r="FA605" s="375">
        <f t="shared" si="2301"/>
        <v>0</v>
      </c>
      <c r="FB605" s="375">
        <f t="shared" si="2302"/>
        <v>1</v>
      </c>
      <c r="FC605" s="375">
        <f t="shared" si="2303"/>
        <v>0</v>
      </c>
      <c r="FD605" s="375">
        <f t="shared" si="2304"/>
        <v>0</v>
      </c>
      <c r="FE605" s="376"/>
      <c r="FF605" s="372"/>
      <c r="FG605" s="372"/>
      <c r="FH605" s="372"/>
      <c r="FI605" s="372"/>
      <c r="FJ605" s="372"/>
      <c r="FK605" s="372"/>
      <c r="FL605" s="372"/>
      <c r="FM605" s="372"/>
      <c r="FN605" s="372"/>
      <c r="FO605" s="372"/>
      <c r="FP605" s="372"/>
      <c r="FQ605" s="372"/>
      <c r="FR605" s="372"/>
      <c r="FS605" s="372"/>
      <c r="FT605" s="372"/>
      <c r="FU605" s="372"/>
      <c r="FV605" s="372"/>
      <c r="FW605" s="372"/>
      <c r="FX605" s="372"/>
      <c r="FY605" s="372"/>
      <c r="FZ605" s="372"/>
      <c r="GA605" s="372"/>
      <c r="GB605" s="372"/>
      <c r="GC605" s="372"/>
      <c r="GD605" s="372"/>
      <c r="GE605" s="372"/>
      <c r="GF605" s="372"/>
      <c r="GG605" s="372"/>
      <c r="GH605" s="372"/>
      <c r="GI605" s="372"/>
      <c r="GJ605" s="372"/>
      <c r="GK605" s="372"/>
      <c r="GL605" s="372"/>
      <c r="GM605" s="372"/>
      <c r="GN605" s="372"/>
      <c r="GO605" s="372"/>
      <c r="GP605" s="372"/>
      <c r="GQ605" s="372"/>
      <c r="GR605" s="372"/>
      <c r="GS605" s="372"/>
      <c r="GT605" s="372"/>
      <c r="GU605" s="372"/>
      <c r="GV605" s="372"/>
      <c r="GW605" s="372"/>
      <c r="GX605" s="372"/>
      <c r="GY605" s="372"/>
      <c r="GZ605" s="372"/>
      <c r="HA605" s="372"/>
      <c r="HB605" s="372"/>
      <c r="HC605" s="372"/>
    </row>
    <row r="606" spans="1:211" s="373" customFormat="1" ht="15" hidden="1" customHeight="1" outlineLevel="1" x14ac:dyDescent="0.2">
      <c r="A606" s="366">
        <f>SWDATA!O591</f>
        <v>0</v>
      </c>
      <c r="B606" s="366">
        <f>SWDATA!M591</f>
        <v>0</v>
      </c>
      <c r="C606" s="351">
        <f>IF(AND(SWDATA!M591=1,SWDATA!Q591="promotions"),SWDATA!P591,0)</f>
        <v>0</v>
      </c>
      <c r="D606" s="367">
        <f>ROW(SWDATA!M591)</f>
        <v>591</v>
      </c>
      <c r="E606" s="368">
        <f t="shared" si="2308"/>
        <v>0</v>
      </c>
      <c r="F606" s="369">
        <f t="shared" si="2217"/>
        <v>1</v>
      </c>
      <c r="G606" s="366" t="str">
        <f t="shared" si="2218"/>
        <v/>
      </c>
      <c r="H606" s="370"/>
      <c r="J606" s="238">
        <f t="shared" si="2219"/>
        <v>0</v>
      </c>
      <c r="K606" s="239" t="str">
        <f t="shared" si="2220"/>
        <v/>
      </c>
      <c r="L606" s="342"/>
      <c r="M606" s="345"/>
      <c r="N606" s="340" t="str">
        <f>IF(LEN(SWDATA!F591)=0,"",N605)</f>
        <v/>
      </c>
      <c r="O606" s="296" t="str">
        <f>IF(LEN(SWDATA!G591)=0,"",O605)</f>
        <v/>
      </c>
      <c r="P606" s="297" t="str">
        <f>IF(LEN(SWDATA!C591)=0,"",SWDATA!C591)</f>
        <v/>
      </c>
      <c r="Q606" s="312" t="str">
        <f t="shared" si="2221"/>
        <v/>
      </c>
      <c r="R606" s="223" t="s">
        <v>261</v>
      </c>
      <c r="S606" s="224"/>
      <c r="T606" s="224"/>
      <c r="U606" s="264" t="s">
        <v>612</v>
      </c>
      <c r="V606" s="205" t="s">
        <v>221</v>
      </c>
      <c r="W606" s="266">
        <f>IF(OR(Is_Loading,LEN($A606)=0),"",SWDATA!P591)</f>
        <v>0</v>
      </c>
      <c r="X606" s="267">
        <f>IF(OR(Is_Loading,LEN($A606)=0),"",SWDATA!Q591)</f>
        <v>0</v>
      </c>
      <c r="Y606" s="267">
        <f>IF(OR(Is_Loading,LEN($A606)=0),"",SWDATA!R591)</f>
        <v>0</v>
      </c>
      <c r="Z606" s="266" t="str">
        <f t="shared" si="2305"/>
        <v/>
      </c>
      <c r="AA606" s="266">
        <f>IF(OR(Is_Loading,LEN($A606)=0),"",SWDATA!T591)</f>
        <v>0</v>
      </c>
      <c r="AB606" s="267">
        <f>IF(OR(Is_Loading,LEN($A606)=0),"",SWDATA!U591)</f>
        <v>0</v>
      </c>
      <c r="AC606" s="267">
        <f>IF(OR(Is_Loading,LEN($A606)=0),"",SWDATA!V591)</f>
        <v>0</v>
      </c>
      <c r="AD606" s="266" t="str">
        <f t="shared" si="2222"/>
        <v/>
      </c>
      <c r="AE606" s="266">
        <f>IF(OR(Is_Loading,LEN($A606)=0),"",SWDATA!X591)</f>
        <v>0</v>
      </c>
      <c r="AF606" s="267">
        <f>IF(OR(Is_Loading,LEN($A606)=0),"",SWDATA!Y591)</f>
        <v>0</v>
      </c>
      <c r="AG606" s="267">
        <f>IF(OR(Is_Loading,LEN($A606)=0),"",SWDATA!Z591)</f>
        <v>0</v>
      </c>
      <c r="AH606" s="266" t="str">
        <f t="shared" si="2223"/>
        <v/>
      </c>
      <c r="AI606" s="266">
        <f>IF(OR(Is_Loading,LEN($A606)=0),"",SWDATA!AB591)</f>
        <v>0</v>
      </c>
      <c r="AJ606" s="267">
        <f>IF(OR(Is_Loading,LEN($A606)=0),"",SWDATA!AC591)</f>
        <v>0</v>
      </c>
      <c r="AK606" s="267">
        <f>IF(OR(Is_Loading,LEN($A606)=0),"",SWDATA!AD591)</f>
        <v>0</v>
      </c>
      <c r="AL606" s="266" t="str">
        <f t="shared" si="2224"/>
        <v/>
      </c>
      <c r="AM606" s="266">
        <f>IF(OR(Is_Loading,LEN($A606)=0),"",SWDATA!AF591)</f>
        <v>0</v>
      </c>
      <c r="AN606" s="267">
        <f>IF(OR(Is_Loading,LEN($A606)=0),"",SWDATA!AG591)</f>
        <v>0</v>
      </c>
      <c r="AO606" s="323">
        <f>IF(OR(Is_Loading,LEN($A606)=0),"",SWDATA!AH591)</f>
        <v>0</v>
      </c>
      <c r="AP606" s="320" t="str">
        <f t="shared" si="2225"/>
        <v/>
      </c>
      <c r="AQ606" s="266">
        <f>IF(OR(Is_Loading,LEN($A606)=0),"",SWDATA!AJ591)</f>
        <v>0</v>
      </c>
      <c r="AR606" s="267">
        <f>IF(OR(Is_Loading,LEN($A606)=0),"",SWDATA!AK591)</f>
        <v>0</v>
      </c>
      <c r="AS606" s="267">
        <f>IF(OR(Is_Loading,LEN($A606)=0),"",SWDATA!AL591)</f>
        <v>0</v>
      </c>
      <c r="AT606" s="266" t="str">
        <f t="shared" si="2226"/>
        <v/>
      </c>
      <c r="AU606" s="266">
        <f>IF(OR(Is_Loading,LEN($A606)=0),"",SWDATA!AN591)</f>
        <v>0</v>
      </c>
      <c r="AV606" s="267">
        <f>IF(OR(Is_Loading,LEN($A606)=0),"",SWDATA!AO591)</f>
        <v>0</v>
      </c>
      <c r="AW606" s="267">
        <f>IF(OR(Is_Loading,LEN($A606)=0),"",SWDATA!AP591)</f>
        <v>0</v>
      </c>
      <c r="AX606" s="266" t="str">
        <f t="shared" si="2227"/>
        <v/>
      </c>
      <c r="AY606" s="266">
        <f>IF(OR(Is_Loading,LEN($A606)=0),"",SWDATA!AR591)</f>
        <v>0</v>
      </c>
      <c r="AZ606" s="267">
        <f>IF(OR(Is_Loading,LEN($A606)=0),"",SWDATA!AS591)</f>
        <v>0</v>
      </c>
      <c r="BA606" s="267">
        <f>IF(OR(Is_Loading,LEN($A606)=0),"",SWDATA!AT591)</f>
        <v>0</v>
      </c>
      <c r="BB606" s="266" t="str">
        <f t="shared" si="2228"/>
        <v/>
      </c>
      <c r="BC606" s="266">
        <f>IF(OR(Is_Loading,LEN($A606)=0),"",SWDATA!AV591)</f>
        <v>0</v>
      </c>
      <c r="BD606" s="267">
        <f>IF(OR(Is_Loading,LEN($A606)=0),"",SWDATA!AW591)</f>
        <v>0</v>
      </c>
      <c r="BE606" s="323">
        <f>IF(OR(Is_Loading,LEN($A606)=0),"",SWDATA!AX591)</f>
        <v>0</v>
      </c>
      <c r="BF606" s="320" t="str">
        <f t="shared" si="2229"/>
        <v/>
      </c>
      <c r="BG606" s="11"/>
      <c r="BH606" s="11"/>
      <c r="BI606" s="11"/>
      <c r="BJ606" s="11"/>
      <c r="BK606" s="11"/>
      <c r="BL606" s="11"/>
      <c r="BM606" s="11"/>
      <c r="BN606" s="11"/>
      <c r="BO606" s="11"/>
      <c r="BP606" s="11"/>
      <c r="BQ606" s="11"/>
      <c r="BR606" s="11"/>
      <c r="BS606" s="11"/>
      <c r="BT606" s="11"/>
      <c r="BU606" s="11"/>
      <c r="BV606" s="11"/>
      <c r="BW606" s="11"/>
      <c r="BX606" s="11"/>
      <c r="BY606" s="11"/>
      <c r="BZ606" s="11"/>
      <c r="CA606" s="11"/>
      <c r="CB606" s="11"/>
      <c r="CC606" s="11"/>
      <c r="CD606" s="11"/>
      <c r="CE606" s="11"/>
      <c r="CF606" s="11"/>
      <c r="CG606" s="11"/>
      <c r="CH606" s="11"/>
      <c r="CI606" s="11"/>
      <c r="CJ606" s="11"/>
      <c r="CK606" s="11"/>
      <c r="CL606" s="11"/>
      <c r="CM606" s="11"/>
      <c r="CN606" s="351"/>
      <c r="CO606" s="351"/>
      <c r="CP606" s="351"/>
      <c r="CQ606" s="351"/>
      <c r="CR606" s="351"/>
      <c r="CS606" s="351"/>
      <c r="CT606" s="351"/>
      <c r="CU606" s="351"/>
      <c r="CV606" s="351"/>
      <c r="CW606" s="351"/>
      <c r="CX606" s="351"/>
      <c r="CY606" s="351"/>
      <c r="CZ606" s="351"/>
      <c r="DA606" s="351"/>
      <c r="DB606" s="351"/>
      <c r="DC606" s="351"/>
      <c r="DD606" s="351"/>
      <c r="DE606" s="351"/>
      <c r="DF606" s="351"/>
      <c r="DG606" s="351"/>
      <c r="DH606" s="351"/>
      <c r="DI606" s="351"/>
      <c r="DJ606" s="351"/>
      <c r="DK606" s="351"/>
      <c r="DL606" s="351"/>
      <c r="DM606" s="351"/>
      <c r="DN606" s="351"/>
      <c r="DS606" s="372"/>
      <c r="DT606" s="374"/>
      <c r="DU606" s="375"/>
      <c r="DV606" s="375"/>
      <c r="DW606" s="375"/>
      <c r="DX606" s="375">
        <v>1</v>
      </c>
      <c r="DY606" s="375">
        <f t="shared" si="2273"/>
        <v>0</v>
      </c>
      <c r="DZ606" s="375">
        <f t="shared" si="2274"/>
        <v>0</v>
      </c>
      <c r="EA606" s="375">
        <f t="shared" si="2275"/>
        <v>1</v>
      </c>
      <c r="EB606" s="375">
        <f t="shared" si="2276"/>
        <v>0</v>
      </c>
      <c r="EC606" s="375">
        <f t="shared" si="2277"/>
        <v>0</v>
      </c>
      <c r="ED606" s="375">
        <f t="shared" si="2278"/>
        <v>1</v>
      </c>
      <c r="EE606" s="375">
        <f t="shared" si="2279"/>
        <v>0</v>
      </c>
      <c r="EF606" s="375">
        <f t="shared" si="2280"/>
        <v>0</v>
      </c>
      <c r="EG606" s="375">
        <f t="shared" si="2281"/>
        <v>1</v>
      </c>
      <c r="EH606" s="375">
        <f t="shared" si="2282"/>
        <v>0</v>
      </c>
      <c r="EI606" s="375">
        <f t="shared" si="2283"/>
        <v>0</v>
      </c>
      <c r="EJ606" s="375">
        <f t="shared" si="2284"/>
        <v>1</v>
      </c>
      <c r="EK606" s="375">
        <f t="shared" si="2285"/>
        <v>0</v>
      </c>
      <c r="EL606" s="375">
        <f t="shared" si="2286"/>
        <v>0</v>
      </c>
      <c r="EM606" s="375">
        <f t="shared" si="2287"/>
        <v>1</v>
      </c>
      <c r="EN606" s="375">
        <f t="shared" si="2288"/>
        <v>0</v>
      </c>
      <c r="EO606" s="375">
        <f t="shared" si="2289"/>
        <v>0</v>
      </c>
      <c r="EP606" s="375">
        <f t="shared" si="2290"/>
        <v>1</v>
      </c>
      <c r="EQ606" s="375">
        <f t="shared" si="2291"/>
        <v>0</v>
      </c>
      <c r="ER606" s="375">
        <f t="shared" si="2292"/>
        <v>0</v>
      </c>
      <c r="ES606" s="375">
        <f t="shared" si="2293"/>
        <v>1</v>
      </c>
      <c r="ET606" s="375">
        <f t="shared" si="2294"/>
        <v>0</v>
      </c>
      <c r="EU606" s="375">
        <f t="shared" si="2295"/>
        <v>0</v>
      </c>
      <c r="EV606" s="375">
        <f t="shared" si="2296"/>
        <v>1</v>
      </c>
      <c r="EW606" s="375">
        <f t="shared" si="2297"/>
        <v>0</v>
      </c>
      <c r="EX606" s="375">
        <f t="shared" si="2298"/>
        <v>0</v>
      </c>
      <c r="EY606" s="375">
        <f t="shared" si="2299"/>
        <v>1</v>
      </c>
      <c r="EZ606" s="375">
        <f t="shared" si="2300"/>
        <v>0</v>
      </c>
      <c r="FA606" s="375">
        <f t="shared" si="2301"/>
        <v>0</v>
      </c>
      <c r="FB606" s="375">
        <f t="shared" si="2302"/>
        <v>1</v>
      </c>
      <c r="FC606" s="375">
        <f t="shared" si="2303"/>
        <v>0</v>
      </c>
      <c r="FD606" s="375">
        <f t="shared" si="2304"/>
        <v>0</v>
      </c>
      <c r="FE606" s="376"/>
      <c r="FF606" s="372"/>
      <c r="FG606" s="372"/>
      <c r="FH606" s="372"/>
      <c r="FI606" s="372"/>
      <c r="FJ606" s="372"/>
      <c r="FK606" s="372"/>
      <c r="FL606" s="372"/>
      <c r="FM606" s="372"/>
      <c r="FN606" s="372"/>
      <c r="FO606" s="372"/>
      <c r="FP606" s="372"/>
      <c r="FQ606" s="372"/>
      <c r="FR606" s="372"/>
      <c r="FS606" s="372"/>
      <c r="FT606" s="372"/>
      <c r="FU606" s="372"/>
      <c r="FV606" s="372"/>
      <c r="FW606" s="372"/>
      <c r="FX606" s="372"/>
      <c r="FY606" s="372"/>
      <c r="FZ606" s="372"/>
      <c r="GA606" s="372"/>
      <c r="GB606" s="372"/>
      <c r="GC606" s="372"/>
      <c r="GD606" s="372"/>
      <c r="GE606" s="372"/>
      <c r="GF606" s="372"/>
      <c r="GG606" s="372"/>
      <c r="GH606" s="372"/>
      <c r="GI606" s="372"/>
      <c r="GJ606" s="372"/>
      <c r="GK606" s="372"/>
      <c r="GL606" s="372"/>
      <c r="GM606" s="372"/>
      <c r="GN606" s="372"/>
      <c r="GO606" s="372"/>
      <c r="GP606" s="372"/>
      <c r="GQ606" s="372"/>
      <c r="GR606" s="372"/>
      <c r="GS606" s="372"/>
      <c r="GT606" s="372"/>
      <c r="GU606" s="372"/>
      <c r="GV606" s="372"/>
      <c r="GW606" s="372"/>
      <c r="GX606" s="372"/>
      <c r="GY606" s="372"/>
      <c r="GZ606" s="372"/>
      <c r="HA606" s="372"/>
      <c r="HB606" s="372"/>
      <c r="HC606" s="372"/>
    </row>
    <row r="607" spans="1:211" s="373" customFormat="1" ht="15" hidden="1" customHeight="1" outlineLevel="1" x14ac:dyDescent="0.2">
      <c r="A607" s="366">
        <f>SWDATA!O592</f>
        <v>0</v>
      </c>
      <c r="B607" s="366">
        <f>SWDATA!M592</f>
        <v>0</v>
      </c>
      <c r="C607" s="351">
        <f>IF(AND(SWDATA!M592=1,SWDATA!Q592="promotions"),SWDATA!P592,0)</f>
        <v>0</v>
      </c>
      <c r="D607" s="367">
        <f>ROW(SWDATA!M592)</f>
        <v>592</v>
      </c>
      <c r="E607" s="368">
        <f t="shared" si="2308"/>
        <v>0</v>
      </c>
      <c r="F607" s="369">
        <f t="shared" si="2217"/>
        <v>1</v>
      </c>
      <c r="G607" s="366" t="str">
        <f t="shared" si="2218"/>
        <v/>
      </c>
      <c r="H607" s="370"/>
      <c r="J607" s="238">
        <f t="shared" si="2219"/>
        <v>0</v>
      </c>
      <c r="K607" s="239" t="str">
        <f t="shared" si="2220"/>
        <v/>
      </c>
      <c r="L607" s="342"/>
      <c r="M607" s="345"/>
      <c r="N607" s="340" t="str">
        <f>IF(LEN(SWDATA!F592)=0,"",N606)</f>
        <v/>
      </c>
      <c r="O607" s="296" t="str">
        <f>IF(LEN(SWDATA!G592)=0,"",O606)</f>
        <v/>
      </c>
      <c r="P607" s="297" t="str">
        <f>IF(LEN(SWDATA!C592)=0,"",SWDATA!C592)</f>
        <v/>
      </c>
      <c r="Q607" s="312" t="str">
        <f t="shared" si="2221"/>
        <v/>
      </c>
      <c r="R607" s="223" t="s">
        <v>261</v>
      </c>
      <c r="S607" s="224"/>
      <c r="T607" s="224"/>
      <c r="U607" s="264" t="s">
        <v>597</v>
      </c>
      <c r="V607" s="205" t="s">
        <v>221</v>
      </c>
      <c r="W607" s="266">
        <f>IF(OR(Is_Loading,LEN($A607)=0),"",SWDATA!P592)</f>
        <v>0</v>
      </c>
      <c r="X607" s="267">
        <f>IF(OR(Is_Loading,LEN($A607)=0),"",SWDATA!Q592)</f>
        <v>0</v>
      </c>
      <c r="Y607" s="267">
        <f>IF(OR(Is_Loading,LEN($A607)=0),"",SWDATA!R592)</f>
        <v>0</v>
      </c>
      <c r="Z607" s="266" t="str">
        <f t="shared" si="2305"/>
        <v/>
      </c>
      <c r="AA607" s="266">
        <f>IF(OR(Is_Loading,LEN($A607)=0),"",SWDATA!T592)</f>
        <v>0</v>
      </c>
      <c r="AB607" s="267">
        <f>IF(OR(Is_Loading,LEN($A607)=0),"",SWDATA!U592)</f>
        <v>0</v>
      </c>
      <c r="AC607" s="267">
        <f>IF(OR(Is_Loading,LEN($A607)=0),"",SWDATA!V592)</f>
        <v>0</v>
      </c>
      <c r="AD607" s="266" t="str">
        <f t="shared" si="2222"/>
        <v/>
      </c>
      <c r="AE607" s="266">
        <f>IF(OR(Is_Loading,LEN($A607)=0),"",SWDATA!X592)</f>
        <v>0</v>
      </c>
      <c r="AF607" s="267">
        <f>IF(OR(Is_Loading,LEN($A607)=0),"",SWDATA!Y592)</f>
        <v>0</v>
      </c>
      <c r="AG607" s="267">
        <f>IF(OR(Is_Loading,LEN($A607)=0),"",SWDATA!Z592)</f>
        <v>0</v>
      </c>
      <c r="AH607" s="266" t="str">
        <f t="shared" si="2223"/>
        <v/>
      </c>
      <c r="AI607" s="266">
        <f>IF(OR(Is_Loading,LEN($A607)=0),"",SWDATA!AB592)</f>
        <v>0</v>
      </c>
      <c r="AJ607" s="267">
        <f>IF(OR(Is_Loading,LEN($A607)=0),"",SWDATA!AC592)</f>
        <v>0</v>
      </c>
      <c r="AK607" s="267">
        <f>IF(OR(Is_Loading,LEN($A607)=0),"",SWDATA!AD592)</f>
        <v>0</v>
      </c>
      <c r="AL607" s="266" t="str">
        <f t="shared" si="2224"/>
        <v/>
      </c>
      <c r="AM607" s="266">
        <f>IF(OR(Is_Loading,LEN($A607)=0),"",SWDATA!AF592)</f>
        <v>0</v>
      </c>
      <c r="AN607" s="267">
        <f>IF(OR(Is_Loading,LEN($A607)=0),"",SWDATA!AG592)</f>
        <v>0</v>
      </c>
      <c r="AO607" s="323">
        <f>IF(OR(Is_Loading,LEN($A607)=0),"",SWDATA!AH592)</f>
        <v>0</v>
      </c>
      <c r="AP607" s="320" t="str">
        <f t="shared" si="2225"/>
        <v/>
      </c>
      <c r="AQ607" s="266">
        <f>IF(OR(Is_Loading,LEN($A607)=0),"",SWDATA!AJ592)</f>
        <v>0</v>
      </c>
      <c r="AR607" s="267">
        <f>IF(OR(Is_Loading,LEN($A607)=0),"",SWDATA!AK592)</f>
        <v>0</v>
      </c>
      <c r="AS607" s="267">
        <f>IF(OR(Is_Loading,LEN($A607)=0),"",SWDATA!AL592)</f>
        <v>0</v>
      </c>
      <c r="AT607" s="266" t="str">
        <f t="shared" si="2226"/>
        <v/>
      </c>
      <c r="AU607" s="266">
        <f>IF(OR(Is_Loading,LEN($A607)=0),"",SWDATA!AN592)</f>
        <v>0</v>
      </c>
      <c r="AV607" s="267">
        <f>IF(OR(Is_Loading,LEN($A607)=0),"",SWDATA!AO592)</f>
        <v>0</v>
      </c>
      <c r="AW607" s="267">
        <f>IF(OR(Is_Loading,LEN($A607)=0),"",SWDATA!AP592)</f>
        <v>0</v>
      </c>
      <c r="AX607" s="266" t="str">
        <f t="shared" si="2227"/>
        <v/>
      </c>
      <c r="AY607" s="266">
        <f>IF(OR(Is_Loading,LEN($A607)=0),"",SWDATA!AR592)</f>
        <v>0</v>
      </c>
      <c r="AZ607" s="267">
        <f>IF(OR(Is_Loading,LEN($A607)=0),"",SWDATA!AS592)</f>
        <v>0</v>
      </c>
      <c r="BA607" s="267">
        <f>IF(OR(Is_Loading,LEN($A607)=0),"",SWDATA!AT592)</f>
        <v>0</v>
      </c>
      <c r="BB607" s="266" t="str">
        <f t="shared" si="2228"/>
        <v/>
      </c>
      <c r="BC607" s="266">
        <f>IF(OR(Is_Loading,LEN($A607)=0),"",SWDATA!AV592)</f>
        <v>0</v>
      </c>
      <c r="BD607" s="267">
        <f>IF(OR(Is_Loading,LEN($A607)=0),"",SWDATA!AW592)</f>
        <v>0</v>
      </c>
      <c r="BE607" s="323">
        <f>IF(OR(Is_Loading,LEN($A607)=0),"",SWDATA!AX592)</f>
        <v>0</v>
      </c>
      <c r="BF607" s="320" t="str">
        <f t="shared" si="2229"/>
        <v/>
      </c>
      <c r="BG607" s="11"/>
      <c r="BH607" s="11"/>
      <c r="BI607" s="11"/>
      <c r="BJ607" s="11"/>
      <c r="BK607" s="11"/>
      <c r="BL607" s="11"/>
      <c r="BM607" s="11"/>
      <c r="BN607" s="11"/>
      <c r="BO607" s="11"/>
      <c r="BP607" s="11"/>
      <c r="BQ607" s="11"/>
      <c r="BR607" s="11"/>
      <c r="BS607" s="11"/>
      <c r="BT607" s="11"/>
      <c r="BU607" s="11"/>
      <c r="BV607" s="11"/>
      <c r="BW607" s="11"/>
      <c r="BX607" s="11"/>
      <c r="BY607" s="11"/>
      <c r="BZ607" s="11"/>
      <c r="CA607" s="11"/>
      <c r="CB607" s="11"/>
      <c r="CC607" s="11"/>
      <c r="CD607" s="11"/>
      <c r="CE607" s="11"/>
      <c r="CF607" s="11"/>
      <c r="CG607" s="11"/>
      <c r="CH607" s="11"/>
      <c r="CI607" s="11"/>
      <c r="CJ607" s="11"/>
      <c r="CK607" s="11"/>
      <c r="CL607" s="11"/>
      <c r="CM607" s="11"/>
      <c r="CN607" s="351"/>
      <c r="CO607" s="351"/>
      <c r="CP607" s="351"/>
      <c r="CQ607" s="351"/>
      <c r="CR607" s="351"/>
      <c r="CS607" s="351"/>
      <c r="CT607" s="351"/>
      <c r="CU607" s="351"/>
      <c r="CV607" s="351"/>
      <c r="CW607" s="351"/>
      <c r="CX607" s="351"/>
      <c r="CY607" s="351"/>
      <c r="CZ607" s="351"/>
      <c r="DA607" s="351"/>
      <c r="DB607" s="351"/>
      <c r="DC607" s="351"/>
      <c r="DD607" s="351"/>
      <c r="DE607" s="351"/>
      <c r="DF607" s="351"/>
      <c r="DG607" s="351"/>
      <c r="DH607" s="351"/>
      <c r="DI607" s="351"/>
      <c r="DJ607" s="351"/>
      <c r="DK607" s="351"/>
      <c r="DL607" s="351"/>
      <c r="DM607" s="351"/>
      <c r="DN607" s="351"/>
      <c r="DS607" s="372"/>
      <c r="DT607" s="374"/>
      <c r="DU607" s="375"/>
      <c r="DV607" s="375"/>
      <c r="DW607" s="375"/>
      <c r="DX607" s="375">
        <v>1</v>
      </c>
      <c r="DY607" s="375">
        <f t="shared" si="2273"/>
        <v>0</v>
      </c>
      <c r="DZ607" s="375">
        <f t="shared" si="2274"/>
        <v>0</v>
      </c>
      <c r="EA607" s="375">
        <f t="shared" si="2275"/>
        <v>1</v>
      </c>
      <c r="EB607" s="375">
        <f t="shared" si="2276"/>
        <v>0</v>
      </c>
      <c r="EC607" s="375">
        <f t="shared" si="2277"/>
        <v>0</v>
      </c>
      <c r="ED607" s="375">
        <f t="shared" si="2278"/>
        <v>1</v>
      </c>
      <c r="EE607" s="375">
        <f t="shared" si="2279"/>
        <v>0</v>
      </c>
      <c r="EF607" s="375">
        <f t="shared" si="2280"/>
        <v>0</v>
      </c>
      <c r="EG607" s="375">
        <f t="shared" si="2281"/>
        <v>1</v>
      </c>
      <c r="EH607" s="375">
        <f t="shared" si="2282"/>
        <v>0</v>
      </c>
      <c r="EI607" s="375">
        <f t="shared" si="2283"/>
        <v>0</v>
      </c>
      <c r="EJ607" s="375">
        <f t="shared" si="2284"/>
        <v>1</v>
      </c>
      <c r="EK607" s="375">
        <f t="shared" si="2285"/>
        <v>0</v>
      </c>
      <c r="EL607" s="375">
        <f t="shared" si="2286"/>
        <v>0</v>
      </c>
      <c r="EM607" s="375">
        <f t="shared" si="2287"/>
        <v>1</v>
      </c>
      <c r="EN607" s="375">
        <f t="shared" si="2288"/>
        <v>0</v>
      </c>
      <c r="EO607" s="375">
        <f t="shared" si="2289"/>
        <v>0</v>
      </c>
      <c r="EP607" s="375">
        <f t="shared" si="2290"/>
        <v>1</v>
      </c>
      <c r="EQ607" s="375">
        <f t="shared" si="2291"/>
        <v>0</v>
      </c>
      <c r="ER607" s="375">
        <f t="shared" si="2292"/>
        <v>0</v>
      </c>
      <c r="ES607" s="375">
        <f t="shared" si="2293"/>
        <v>1</v>
      </c>
      <c r="ET607" s="375">
        <f t="shared" si="2294"/>
        <v>0</v>
      </c>
      <c r="EU607" s="375">
        <f t="shared" si="2295"/>
        <v>0</v>
      </c>
      <c r="EV607" s="375">
        <f t="shared" si="2296"/>
        <v>1</v>
      </c>
      <c r="EW607" s="375">
        <f t="shared" si="2297"/>
        <v>0</v>
      </c>
      <c r="EX607" s="375">
        <f t="shared" si="2298"/>
        <v>0</v>
      </c>
      <c r="EY607" s="375">
        <f t="shared" si="2299"/>
        <v>1</v>
      </c>
      <c r="EZ607" s="375">
        <f t="shared" si="2300"/>
        <v>0</v>
      </c>
      <c r="FA607" s="375">
        <f t="shared" si="2301"/>
        <v>0</v>
      </c>
      <c r="FB607" s="375">
        <f t="shared" si="2302"/>
        <v>1</v>
      </c>
      <c r="FC607" s="375">
        <f t="shared" si="2303"/>
        <v>0</v>
      </c>
      <c r="FD607" s="375">
        <f t="shared" si="2304"/>
        <v>0</v>
      </c>
      <c r="FE607" s="376"/>
      <c r="FF607" s="372"/>
      <c r="FG607" s="372"/>
      <c r="FH607" s="372"/>
      <c r="FI607" s="372"/>
      <c r="FJ607" s="372"/>
      <c r="FK607" s="372"/>
      <c r="FL607" s="372"/>
      <c r="FM607" s="372"/>
      <c r="FN607" s="372"/>
      <c r="FO607" s="372"/>
      <c r="FP607" s="372"/>
      <c r="FQ607" s="372"/>
      <c r="FR607" s="372"/>
      <c r="FS607" s="372"/>
      <c r="FT607" s="372"/>
      <c r="FU607" s="372"/>
      <c r="FV607" s="372"/>
      <c r="FW607" s="372"/>
      <c r="FX607" s="372"/>
      <c r="FY607" s="372"/>
      <c r="FZ607" s="372"/>
      <c r="GA607" s="372"/>
      <c r="GB607" s="372"/>
      <c r="GC607" s="372"/>
      <c r="GD607" s="372"/>
      <c r="GE607" s="372"/>
      <c r="GF607" s="372"/>
      <c r="GG607" s="372"/>
      <c r="GH607" s="372"/>
      <c r="GI607" s="372"/>
      <c r="GJ607" s="372"/>
      <c r="GK607" s="372"/>
      <c r="GL607" s="372"/>
      <c r="GM607" s="372"/>
      <c r="GN607" s="372"/>
      <c r="GO607" s="372"/>
      <c r="GP607" s="372"/>
      <c r="GQ607" s="372"/>
      <c r="GR607" s="372"/>
      <c r="GS607" s="372"/>
      <c r="GT607" s="372"/>
      <c r="GU607" s="372"/>
      <c r="GV607" s="372"/>
      <c r="GW607" s="372"/>
      <c r="GX607" s="372"/>
      <c r="GY607" s="372"/>
      <c r="GZ607" s="372"/>
      <c r="HA607" s="372"/>
      <c r="HB607" s="372"/>
      <c r="HC607" s="372"/>
    </row>
    <row r="608" spans="1:211" s="373" customFormat="1" ht="15" hidden="1" customHeight="1" outlineLevel="1" x14ac:dyDescent="0.2">
      <c r="A608" s="366">
        <f>SWDATA!O593</f>
        <v>0</v>
      </c>
      <c r="B608" s="366">
        <f>SWDATA!M593</f>
        <v>0</v>
      </c>
      <c r="C608" s="351">
        <f>IF(AND(SWDATA!M593=1,SWDATA!Q593="promotions"),SWDATA!P593,0)</f>
        <v>0</v>
      </c>
      <c r="D608" s="367">
        <f>ROW(SWDATA!M593)</f>
        <v>593</v>
      </c>
      <c r="E608" s="368">
        <f t="shared" si="2308"/>
        <v>0</v>
      </c>
      <c r="F608" s="369">
        <f t="shared" si="2217"/>
        <v>1</v>
      </c>
      <c r="G608" s="366" t="str">
        <f t="shared" si="2218"/>
        <v/>
      </c>
      <c r="H608" s="370"/>
      <c r="J608" s="238">
        <f t="shared" si="2219"/>
        <v>0</v>
      </c>
      <c r="K608" s="239" t="str">
        <f t="shared" si="2220"/>
        <v/>
      </c>
      <c r="L608" s="342"/>
      <c r="M608" s="345"/>
      <c r="N608" s="340" t="str">
        <f>IF(LEN(SWDATA!F593)=0,"",N607)</f>
        <v/>
      </c>
      <c r="O608" s="296" t="str">
        <f>IF(LEN(SWDATA!G593)=0,"",O607)</f>
        <v/>
      </c>
      <c r="P608" s="297" t="str">
        <f>IF(LEN(SWDATA!C593)=0,"",SWDATA!C593)</f>
        <v/>
      </c>
      <c r="Q608" s="312" t="str">
        <f t="shared" si="2221"/>
        <v/>
      </c>
      <c r="R608" s="223" t="s">
        <v>261</v>
      </c>
      <c r="S608" s="224"/>
      <c r="T608" s="224"/>
      <c r="U608" s="264" t="s">
        <v>599</v>
      </c>
      <c r="V608" s="205" t="s">
        <v>221</v>
      </c>
      <c r="W608" s="266">
        <f>IF(OR(Is_Loading,LEN($A608)=0),"",SWDATA!P593)</f>
        <v>0</v>
      </c>
      <c r="X608" s="267">
        <f>IF(OR(Is_Loading,LEN($A608)=0),"",SWDATA!Q593)</f>
        <v>0</v>
      </c>
      <c r="Y608" s="267">
        <f>IF(OR(Is_Loading,LEN($A608)=0),"",SWDATA!R593)</f>
        <v>0</v>
      </c>
      <c r="Z608" s="266" t="str">
        <f t="shared" si="2305"/>
        <v/>
      </c>
      <c r="AA608" s="266">
        <f>IF(OR(Is_Loading,LEN($A608)=0),"",SWDATA!T593)</f>
        <v>0</v>
      </c>
      <c r="AB608" s="267">
        <f>IF(OR(Is_Loading,LEN($A608)=0),"",SWDATA!U593)</f>
        <v>0</v>
      </c>
      <c r="AC608" s="267">
        <f>IF(OR(Is_Loading,LEN($A608)=0),"",SWDATA!V593)</f>
        <v>0</v>
      </c>
      <c r="AD608" s="266" t="str">
        <f t="shared" si="2222"/>
        <v/>
      </c>
      <c r="AE608" s="266">
        <f>IF(OR(Is_Loading,LEN($A608)=0),"",SWDATA!X593)</f>
        <v>0</v>
      </c>
      <c r="AF608" s="267">
        <f>IF(OR(Is_Loading,LEN($A608)=0),"",SWDATA!Y593)</f>
        <v>0</v>
      </c>
      <c r="AG608" s="267">
        <f>IF(OR(Is_Loading,LEN($A608)=0),"",SWDATA!Z593)</f>
        <v>0</v>
      </c>
      <c r="AH608" s="266" t="str">
        <f t="shared" si="2223"/>
        <v/>
      </c>
      <c r="AI608" s="266">
        <f>IF(OR(Is_Loading,LEN($A608)=0),"",SWDATA!AB593)</f>
        <v>0</v>
      </c>
      <c r="AJ608" s="267">
        <f>IF(OR(Is_Loading,LEN($A608)=0),"",SWDATA!AC593)</f>
        <v>0</v>
      </c>
      <c r="AK608" s="267">
        <f>IF(OR(Is_Loading,LEN($A608)=0),"",SWDATA!AD593)</f>
        <v>0</v>
      </c>
      <c r="AL608" s="266" t="str">
        <f t="shared" si="2224"/>
        <v/>
      </c>
      <c r="AM608" s="266">
        <f>IF(OR(Is_Loading,LEN($A608)=0),"",SWDATA!AF593)</f>
        <v>0</v>
      </c>
      <c r="AN608" s="267">
        <f>IF(OR(Is_Loading,LEN($A608)=0),"",SWDATA!AG593)</f>
        <v>0</v>
      </c>
      <c r="AO608" s="323">
        <f>IF(OR(Is_Loading,LEN($A608)=0),"",SWDATA!AH593)</f>
        <v>0</v>
      </c>
      <c r="AP608" s="320" t="str">
        <f t="shared" si="2225"/>
        <v/>
      </c>
      <c r="AQ608" s="266">
        <f>IF(OR(Is_Loading,LEN($A608)=0),"",SWDATA!AJ593)</f>
        <v>0</v>
      </c>
      <c r="AR608" s="267">
        <f>IF(OR(Is_Loading,LEN($A608)=0),"",SWDATA!AK593)</f>
        <v>0</v>
      </c>
      <c r="AS608" s="267">
        <f>IF(OR(Is_Loading,LEN($A608)=0),"",SWDATA!AL593)</f>
        <v>0</v>
      </c>
      <c r="AT608" s="266" t="str">
        <f t="shared" si="2226"/>
        <v/>
      </c>
      <c r="AU608" s="266">
        <f>IF(OR(Is_Loading,LEN($A608)=0),"",SWDATA!AN593)</f>
        <v>0</v>
      </c>
      <c r="AV608" s="267">
        <f>IF(OR(Is_Loading,LEN($A608)=0),"",SWDATA!AO593)</f>
        <v>0</v>
      </c>
      <c r="AW608" s="267">
        <f>IF(OR(Is_Loading,LEN($A608)=0),"",SWDATA!AP593)</f>
        <v>0</v>
      </c>
      <c r="AX608" s="266" t="str">
        <f t="shared" si="2227"/>
        <v/>
      </c>
      <c r="AY608" s="266">
        <f>IF(OR(Is_Loading,LEN($A608)=0),"",SWDATA!AR593)</f>
        <v>0</v>
      </c>
      <c r="AZ608" s="267">
        <f>IF(OR(Is_Loading,LEN($A608)=0),"",SWDATA!AS593)</f>
        <v>0</v>
      </c>
      <c r="BA608" s="267">
        <f>IF(OR(Is_Loading,LEN($A608)=0),"",SWDATA!AT593)</f>
        <v>0</v>
      </c>
      <c r="BB608" s="266" t="str">
        <f t="shared" si="2228"/>
        <v/>
      </c>
      <c r="BC608" s="266">
        <f>IF(OR(Is_Loading,LEN($A608)=0),"",SWDATA!AV593)</f>
        <v>0</v>
      </c>
      <c r="BD608" s="267">
        <f>IF(OR(Is_Loading,LEN($A608)=0),"",SWDATA!AW593)</f>
        <v>0</v>
      </c>
      <c r="BE608" s="323">
        <f>IF(OR(Is_Loading,LEN($A608)=0),"",SWDATA!AX593)</f>
        <v>0</v>
      </c>
      <c r="BF608" s="320" t="str">
        <f t="shared" si="2229"/>
        <v/>
      </c>
      <c r="BG608" s="11"/>
      <c r="BH608" s="11"/>
      <c r="BI608" s="11"/>
      <c r="BJ608" s="11"/>
      <c r="BK608" s="11"/>
      <c r="BL608" s="11"/>
      <c r="BM608" s="11"/>
      <c r="BN608" s="11"/>
      <c r="BO608" s="11"/>
      <c r="BP608" s="11"/>
      <c r="BQ608" s="11"/>
      <c r="BR608" s="11"/>
      <c r="BS608" s="11"/>
      <c r="BT608" s="11"/>
      <c r="BU608" s="11"/>
      <c r="BV608" s="11"/>
      <c r="BW608" s="11"/>
      <c r="BX608" s="11"/>
      <c r="BY608" s="11"/>
      <c r="BZ608" s="11"/>
      <c r="CA608" s="11"/>
      <c r="CB608" s="11"/>
      <c r="CC608" s="11"/>
      <c r="CD608" s="11"/>
      <c r="CE608" s="11"/>
      <c r="CF608" s="11"/>
      <c r="CG608" s="11"/>
      <c r="CH608" s="11"/>
      <c r="CI608" s="11"/>
      <c r="CJ608" s="11"/>
      <c r="CK608" s="11"/>
      <c r="CL608" s="11"/>
      <c r="CM608" s="11"/>
      <c r="CN608" s="351"/>
      <c r="CO608" s="351"/>
      <c r="CP608" s="351"/>
      <c r="CQ608" s="351"/>
      <c r="CR608" s="351"/>
      <c r="CS608" s="351"/>
      <c r="CT608" s="351"/>
      <c r="CU608" s="351"/>
      <c r="CV608" s="351"/>
      <c r="CW608" s="351"/>
      <c r="CX608" s="351"/>
      <c r="CY608" s="351"/>
      <c r="CZ608" s="351"/>
      <c r="DA608" s="351"/>
      <c r="DB608" s="351"/>
      <c r="DC608" s="351"/>
      <c r="DD608" s="351"/>
      <c r="DE608" s="351"/>
      <c r="DF608" s="351"/>
      <c r="DG608" s="351"/>
      <c r="DH608" s="351"/>
      <c r="DI608" s="351"/>
      <c r="DJ608" s="351"/>
      <c r="DK608" s="351"/>
      <c r="DL608" s="351"/>
      <c r="DM608" s="351"/>
      <c r="DN608" s="351"/>
      <c r="DS608" s="372"/>
      <c r="DT608" s="374"/>
      <c r="DU608" s="375"/>
      <c r="DV608" s="375"/>
      <c r="DW608" s="375"/>
      <c r="DX608" s="375">
        <v>1</v>
      </c>
      <c r="DY608" s="375">
        <f t="shared" si="2273"/>
        <v>0</v>
      </c>
      <c r="DZ608" s="375">
        <f t="shared" si="2274"/>
        <v>0</v>
      </c>
      <c r="EA608" s="375">
        <f t="shared" si="2275"/>
        <v>1</v>
      </c>
      <c r="EB608" s="375">
        <f t="shared" si="2276"/>
        <v>0</v>
      </c>
      <c r="EC608" s="375">
        <f t="shared" si="2277"/>
        <v>0</v>
      </c>
      <c r="ED608" s="375">
        <f t="shared" si="2278"/>
        <v>1</v>
      </c>
      <c r="EE608" s="375">
        <f t="shared" si="2279"/>
        <v>0</v>
      </c>
      <c r="EF608" s="375">
        <f t="shared" si="2280"/>
        <v>0</v>
      </c>
      <c r="EG608" s="375">
        <f t="shared" si="2281"/>
        <v>1</v>
      </c>
      <c r="EH608" s="375">
        <f t="shared" si="2282"/>
        <v>0</v>
      </c>
      <c r="EI608" s="375">
        <f t="shared" si="2283"/>
        <v>0</v>
      </c>
      <c r="EJ608" s="375">
        <f t="shared" si="2284"/>
        <v>1</v>
      </c>
      <c r="EK608" s="375">
        <f t="shared" si="2285"/>
        <v>0</v>
      </c>
      <c r="EL608" s="375">
        <f t="shared" si="2286"/>
        <v>0</v>
      </c>
      <c r="EM608" s="375">
        <f t="shared" si="2287"/>
        <v>1</v>
      </c>
      <c r="EN608" s="375">
        <f t="shared" si="2288"/>
        <v>0</v>
      </c>
      <c r="EO608" s="375">
        <f t="shared" si="2289"/>
        <v>0</v>
      </c>
      <c r="EP608" s="375">
        <f t="shared" si="2290"/>
        <v>1</v>
      </c>
      <c r="EQ608" s="375">
        <f t="shared" si="2291"/>
        <v>0</v>
      </c>
      <c r="ER608" s="375">
        <f t="shared" si="2292"/>
        <v>0</v>
      </c>
      <c r="ES608" s="375">
        <f t="shared" si="2293"/>
        <v>1</v>
      </c>
      <c r="ET608" s="375">
        <f t="shared" si="2294"/>
        <v>0</v>
      </c>
      <c r="EU608" s="375">
        <f t="shared" si="2295"/>
        <v>0</v>
      </c>
      <c r="EV608" s="375">
        <f t="shared" si="2296"/>
        <v>1</v>
      </c>
      <c r="EW608" s="375">
        <f t="shared" si="2297"/>
        <v>0</v>
      </c>
      <c r="EX608" s="375">
        <f t="shared" si="2298"/>
        <v>0</v>
      </c>
      <c r="EY608" s="375">
        <f t="shared" si="2299"/>
        <v>1</v>
      </c>
      <c r="EZ608" s="375">
        <f t="shared" si="2300"/>
        <v>0</v>
      </c>
      <c r="FA608" s="375">
        <f t="shared" si="2301"/>
        <v>0</v>
      </c>
      <c r="FB608" s="375">
        <f t="shared" si="2302"/>
        <v>1</v>
      </c>
      <c r="FC608" s="375">
        <f t="shared" si="2303"/>
        <v>0</v>
      </c>
      <c r="FD608" s="375">
        <f t="shared" si="2304"/>
        <v>0</v>
      </c>
      <c r="FE608" s="376"/>
      <c r="FF608" s="372"/>
      <c r="FG608" s="372"/>
      <c r="FH608" s="372"/>
      <c r="FI608" s="372"/>
      <c r="FJ608" s="372"/>
      <c r="FK608" s="372"/>
      <c r="FL608" s="372"/>
      <c r="FM608" s="372"/>
      <c r="FN608" s="372"/>
      <c r="FO608" s="372"/>
      <c r="FP608" s="372"/>
      <c r="FQ608" s="372"/>
      <c r="FR608" s="372"/>
      <c r="FS608" s="372"/>
      <c r="FT608" s="372"/>
      <c r="FU608" s="372"/>
      <c r="FV608" s="372"/>
      <c r="FW608" s="372"/>
      <c r="FX608" s="372"/>
      <c r="FY608" s="372"/>
      <c r="FZ608" s="372"/>
      <c r="GA608" s="372"/>
      <c r="GB608" s="372"/>
      <c r="GC608" s="372"/>
      <c r="GD608" s="372"/>
      <c r="GE608" s="372"/>
      <c r="GF608" s="372"/>
      <c r="GG608" s="372"/>
      <c r="GH608" s="372"/>
      <c r="GI608" s="372"/>
      <c r="GJ608" s="372"/>
      <c r="GK608" s="372"/>
      <c r="GL608" s="372"/>
      <c r="GM608" s="372"/>
      <c r="GN608" s="372"/>
      <c r="GO608" s="372"/>
      <c r="GP608" s="372"/>
      <c r="GQ608" s="372"/>
      <c r="GR608" s="372"/>
      <c r="GS608" s="372"/>
      <c r="GT608" s="372"/>
      <c r="GU608" s="372"/>
      <c r="GV608" s="372"/>
      <c r="GW608" s="372"/>
      <c r="GX608" s="372"/>
      <c r="GY608" s="372"/>
      <c r="GZ608" s="372"/>
      <c r="HA608" s="372"/>
      <c r="HB608" s="372"/>
      <c r="HC608" s="372"/>
    </row>
    <row r="609" spans="1:211" s="373" customFormat="1" ht="15" hidden="1" customHeight="1" outlineLevel="1" x14ac:dyDescent="0.2">
      <c r="A609" s="366">
        <f>SWDATA!O594</f>
        <v>0</v>
      </c>
      <c r="B609" s="366">
        <f>SWDATA!M594</f>
        <v>0</v>
      </c>
      <c r="C609" s="351">
        <f>IF(AND(SWDATA!M594=1,SWDATA!Q594="promotions"),SWDATA!P594,0)</f>
        <v>0</v>
      </c>
      <c r="D609" s="367">
        <f>ROW(SWDATA!M594)</f>
        <v>594</v>
      </c>
      <c r="E609" s="368">
        <f t="shared" si="2308"/>
        <v>0</v>
      </c>
      <c r="F609" s="369">
        <f t="shared" si="2217"/>
        <v>1</v>
      </c>
      <c r="G609" s="366" t="str">
        <f t="shared" si="2218"/>
        <v/>
      </c>
      <c r="H609" s="370"/>
      <c r="J609" s="238">
        <f t="shared" si="2219"/>
        <v>0</v>
      </c>
      <c r="K609" s="239" t="str">
        <f t="shared" si="2220"/>
        <v/>
      </c>
      <c r="L609" s="342"/>
      <c r="M609" s="345"/>
      <c r="N609" s="340" t="str">
        <f>IF(LEN(SWDATA!F594)=0,"",N608)</f>
        <v/>
      </c>
      <c r="O609" s="296" t="str">
        <f>IF(LEN(SWDATA!G594)=0,"",O608)</f>
        <v/>
      </c>
      <c r="P609" s="297" t="str">
        <f>IF(LEN(SWDATA!C594)=0,"",SWDATA!C594)</f>
        <v/>
      </c>
      <c r="Q609" s="312" t="str">
        <f t="shared" si="2221"/>
        <v/>
      </c>
      <c r="R609" s="223" t="s">
        <v>261</v>
      </c>
      <c r="S609" s="224"/>
      <c r="T609" s="224"/>
      <c r="U609" s="264" t="s">
        <v>600</v>
      </c>
      <c r="V609" s="205" t="s">
        <v>221</v>
      </c>
      <c r="W609" s="266">
        <f>IF(OR(Is_Loading,LEN($A609)=0),"",SWDATA!P594)</f>
        <v>0</v>
      </c>
      <c r="X609" s="267">
        <f>IF(OR(Is_Loading,LEN($A609)=0),"",SWDATA!Q594)</f>
        <v>0</v>
      </c>
      <c r="Y609" s="267">
        <f>IF(OR(Is_Loading,LEN($A609)=0),"",SWDATA!R594)</f>
        <v>0</v>
      </c>
      <c r="Z609" s="266" t="str">
        <f t="shared" si="2305"/>
        <v/>
      </c>
      <c r="AA609" s="266">
        <f>IF(OR(Is_Loading,LEN($A609)=0),"",SWDATA!T594)</f>
        <v>0</v>
      </c>
      <c r="AB609" s="267">
        <f>IF(OR(Is_Loading,LEN($A609)=0),"",SWDATA!U594)</f>
        <v>0</v>
      </c>
      <c r="AC609" s="267">
        <f>IF(OR(Is_Loading,LEN($A609)=0),"",SWDATA!V594)</f>
        <v>0</v>
      </c>
      <c r="AD609" s="266" t="str">
        <f t="shared" si="2222"/>
        <v/>
      </c>
      <c r="AE609" s="266">
        <f>IF(OR(Is_Loading,LEN($A609)=0),"",SWDATA!X594)</f>
        <v>0</v>
      </c>
      <c r="AF609" s="267">
        <f>IF(OR(Is_Loading,LEN($A609)=0),"",SWDATA!Y594)</f>
        <v>0</v>
      </c>
      <c r="AG609" s="267">
        <f>IF(OR(Is_Loading,LEN($A609)=0),"",SWDATA!Z594)</f>
        <v>0</v>
      </c>
      <c r="AH609" s="266" t="str">
        <f t="shared" si="2223"/>
        <v/>
      </c>
      <c r="AI609" s="266">
        <f>IF(OR(Is_Loading,LEN($A609)=0),"",SWDATA!AB594)</f>
        <v>0</v>
      </c>
      <c r="AJ609" s="267">
        <f>IF(OR(Is_Loading,LEN($A609)=0),"",SWDATA!AC594)</f>
        <v>0</v>
      </c>
      <c r="AK609" s="267">
        <f>IF(OR(Is_Loading,LEN($A609)=0),"",SWDATA!AD594)</f>
        <v>0</v>
      </c>
      <c r="AL609" s="266" t="str">
        <f t="shared" si="2224"/>
        <v/>
      </c>
      <c r="AM609" s="266">
        <f>IF(OR(Is_Loading,LEN($A609)=0),"",SWDATA!AF594)</f>
        <v>0</v>
      </c>
      <c r="AN609" s="267">
        <f>IF(OR(Is_Loading,LEN($A609)=0),"",SWDATA!AG594)</f>
        <v>0</v>
      </c>
      <c r="AO609" s="323">
        <f>IF(OR(Is_Loading,LEN($A609)=0),"",SWDATA!AH594)</f>
        <v>0</v>
      </c>
      <c r="AP609" s="320" t="str">
        <f t="shared" si="2225"/>
        <v/>
      </c>
      <c r="AQ609" s="266">
        <f>IF(OR(Is_Loading,LEN($A609)=0),"",SWDATA!AJ594)</f>
        <v>0</v>
      </c>
      <c r="AR609" s="267">
        <f>IF(OR(Is_Loading,LEN($A609)=0),"",SWDATA!AK594)</f>
        <v>0</v>
      </c>
      <c r="AS609" s="267">
        <f>IF(OR(Is_Loading,LEN($A609)=0),"",SWDATA!AL594)</f>
        <v>0</v>
      </c>
      <c r="AT609" s="266" t="str">
        <f t="shared" si="2226"/>
        <v/>
      </c>
      <c r="AU609" s="266">
        <f>IF(OR(Is_Loading,LEN($A609)=0),"",SWDATA!AN594)</f>
        <v>0</v>
      </c>
      <c r="AV609" s="267">
        <f>IF(OR(Is_Loading,LEN($A609)=0),"",SWDATA!AO594)</f>
        <v>0</v>
      </c>
      <c r="AW609" s="267">
        <f>IF(OR(Is_Loading,LEN($A609)=0),"",SWDATA!AP594)</f>
        <v>0</v>
      </c>
      <c r="AX609" s="266" t="str">
        <f t="shared" si="2227"/>
        <v/>
      </c>
      <c r="AY609" s="266">
        <f>IF(OR(Is_Loading,LEN($A609)=0),"",SWDATA!AR594)</f>
        <v>0</v>
      </c>
      <c r="AZ609" s="267">
        <f>IF(OR(Is_Loading,LEN($A609)=0),"",SWDATA!AS594)</f>
        <v>0</v>
      </c>
      <c r="BA609" s="267">
        <f>IF(OR(Is_Loading,LEN($A609)=0),"",SWDATA!AT594)</f>
        <v>0</v>
      </c>
      <c r="BB609" s="266" t="str">
        <f t="shared" si="2228"/>
        <v/>
      </c>
      <c r="BC609" s="266">
        <f>IF(OR(Is_Loading,LEN($A609)=0),"",SWDATA!AV594)</f>
        <v>0</v>
      </c>
      <c r="BD609" s="267">
        <f>IF(OR(Is_Loading,LEN($A609)=0),"",SWDATA!AW594)</f>
        <v>0</v>
      </c>
      <c r="BE609" s="323">
        <f>IF(OR(Is_Loading,LEN($A609)=0),"",SWDATA!AX594)</f>
        <v>0</v>
      </c>
      <c r="BF609" s="320" t="str">
        <f t="shared" si="2229"/>
        <v/>
      </c>
      <c r="BG609" s="11"/>
      <c r="BH609" s="11"/>
      <c r="BI609" s="11"/>
      <c r="BJ609" s="11"/>
      <c r="BK609" s="11"/>
      <c r="BL609" s="11"/>
      <c r="BM609" s="11"/>
      <c r="BN609" s="11"/>
      <c r="BO609" s="11"/>
      <c r="BP609" s="11"/>
      <c r="BQ609" s="11"/>
      <c r="BR609" s="11"/>
      <c r="BS609" s="11"/>
      <c r="BT609" s="11"/>
      <c r="BU609" s="11"/>
      <c r="BV609" s="11"/>
      <c r="BW609" s="11"/>
      <c r="BX609" s="11"/>
      <c r="BY609" s="11"/>
      <c r="BZ609" s="11"/>
      <c r="CA609" s="11"/>
      <c r="CB609" s="11"/>
      <c r="CC609" s="11"/>
      <c r="CD609" s="11"/>
      <c r="CE609" s="11"/>
      <c r="CF609" s="11"/>
      <c r="CG609" s="11"/>
      <c r="CH609" s="11"/>
      <c r="CI609" s="11"/>
      <c r="CJ609" s="11"/>
      <c r="CK609" s="11"/>
      <c r="CL609" s="11"/>
      <c r="CM609" s="11"/>
      <c r="CN609" s="351"/>
      <c r="CO609" s="351"/>
      <c r="CP609" s="351"/>
      <c r="CQ609" s="351"/>
      <c r="CR609" s="351"/>
      <c r="CS609" s="351"/>
      <c r="CT609" s="351"/>
      <c r="CU609" s="351"/>
      <c r="CV609" s="351"/>
      <c r="CW609" s="351"/>
      <c r="CX609" s="351"/>
      <c r="CY609" s="351"/>
      <c r="CZ609" s="351"/>
      <c r="DA609" s="351"/>
      <c r="DB609" s="351"/>
      <c r="DC609" s="351"/>
      <c r="DD609" s="351"/>
      <c r="DE609" s="351"/>
      <c r="DF609" s="351"/>
      <c r="DG609" s="351"/>
      <c r="DH609" s="351"/>
      <c r="DI609" s="351"/>
      <c r="DJ609" s="351"/>
      <c r="DK609" s="351"/>
      <c r="DL609" s="351"/>
      <c r="DM609" s="351"/>
      <c r="DN609" s="351"/>
      <c r="DS609" s="372"/>
      <c r="DT609" s="374"/>
      <c r="DU609" s="375"/>
      <c r="DV609" s="375"/>
      <c r="DW609" s="375"/>
      <c r="DX609" s="375">
        <v>1</v>
      </c>
      <c r="DY609" s="375">
        <f t="shared" si="2273"/>
        <v>0</v>
      </c>
      <c r="DZ609" s="375">
        <f t="shared" si="2274"/>
        <v>0</v>
      </c>
      <c r="EA609" s="375">
        <f t="shared" si="2275"/>
        <v>1</v>
      </c>
      <c r="EB609" s="375">
        <f t="shared" si="2276"/>
        <v>0</v>
      </c>
      <c r="EC609" s="375">
        <f t="shared" si="2277"/>
        <v>0</v>
      </c>
      <c r="ED609" s="375">
        <f t="shared" si="2278"/>
        <v>1</v>
      </c>
      <c r="EE609" s="375">
        <f t="shared" si="2279"/>
        <v>0</v>
      </c>
      <c r="EF609" s="375">
        <f t="shared" si="2280"/>
        <v>0</v>
      </c>
      <c r="EG609" s="375">
        <f t="shared" si="2281"/>
        <v>1</v>
      </c>
      <c r="EH609" s="375">
        <f t="shared" si="2282"/>
        <v>0</v>
      </c>
      <c r="EI609" s="375">
        <f t="shared" si="2283"/>
        <v>0</v>
      </c>
      <c r="EJ609" s="375">
        <f t="shared" si="2284"/>
        <v>1</v>
      </c>
      <c r="EK609" s="375">
        <f t="shared" si="2285"/>
        <v>0</v>
      </c>
      <c r="EL609" s="375">
        <f t="shared" si="2286"/>
        <v>0</v>
      </c>
      <c r="EM609" s="375">
        <f t="shared" si="2287"/>
        <v>1</v>
      </c>
      <c r="EN609" s="375">
        <f t="shared" si="2288"/>
        <v>0</v>
      </c>
      <c r="EO609" s="375">
        <f t="shared" si="2289"/>
        <v>0</v>
      </c>
      <c r="EP609" s="375">
        <f t="shared" si="2290"/>
        <v>1</v>
      </c>
      <c r="EQ609" s="375">
        <f t="shared" si="2291"/>
        <v>0</v>
      </c>
      <c r="ER609" s="375">
        <f t="shared" si="2292"/>
        <v>0</v>
      </c>
      <c r="ES609" s="375">
        <f t="shared" si="2293"/>
        <v>1</v>
      </c>
      <c r="ET609" s="375">
        <f t="shared" si="2294"/>
        <v>0</v>
      </c>
      <c r="EU609" s="375">
        <f t="shared" si="2295"/>
        <v>0</v>
      </c>
      <c r="EV609" s="375">
        <f t="shared" si="2296"/>
        <v>1</v>
      </c>
      <c r="EW609" s="375">
        <f t="shared" si="2297"/>
        <v>0</v>
      </c>
      <c r="EX609" s="375">
        <f t="shared" si="2298"/>
        <v>0</v>
      </c>
      <c r="EY609" s="375">
        <f t="shared" si="2299"/>
        <v>1</v>
      </c>
      <c r="EZ609" s="375">
        <f t="shared" si="2300"/>
        <v>0</v>
      </c>
      <c r="FA609" s="375">
        <f t="shared" si="2301"/>
        <v>0</v>
      </c>
      <c r="FB609" s="375">
        <f t="shared" si="2302"/>
        <v>1</v>
      </c>
      <c r="FC609" s="375">
        <f t="shared" si="2303"/>
        <v>0</v>
      </c>
      <c r="FD609" s="375">
        <f t="shared" si="2304"/>
        <v>0</v>
      </c>
      <c r="FE609" s="376"/>
      <c r="FF609" s="372"/>
      <c r="FG609" s="372"/>
      <c r="FH609" s="372"/>
      <c r="FI609" s="372"/>
      <c r="FJ609" s="372"/>
      <c r="FK609" s="372"/>
      <c r="FL609" s="372"/>
      <c r="FM609" s="372"/>
      <c r="FN609" s="372"/>
      <c r="FO609" s="372"/>
      <c r="FP609" s="372"/>
      <c r="FQ609" s="372"/>
      <c r="FR609" s="372"/>
      <c r="FS609" s="372"/>
      <c r="FT609" s="372"/>
      <c r="FU609" s="372"/>
      <c r="FV609" s="372"/>
      <c r="FW609" s="372"/>
      <c r="FX609" s="372"/>
      <c r="FY609" s="372"/>
      <c r="FZ609" s="372"/>
      <c r="GA609" s="372"/>
      <c r="GB609" s="372"/>
      <c r="GC609" s="372"/>
      <c r="GD609" s="372"/>
      <c r="GE609" s="372"/>
      <c r="GF609" s="372"/>
      <c r="GG609" s="372"/>
      <c r="GH609" s="372"/>
      <c r="GI609" s="372"/>
      <c r="GJ609" s="372"/>
      <c r="GK609" s="372"/>
      <c r="GL609" s="372"/>
      <c r="GM609" s="372"/>
      <c r="GN609" s="372"/>
      <c r="GO609" s="372"/>
      <c r="GP609" s="372"/>
      <c r="GQ609" s="372"/>
      <c r="GR609" s="372"/>
      <c r="GS609" s="372"/>
      <c r="GT609" s="372"/>
      <c r="GU609" s="372"/>
      <c r="GV609" s="372"/>
      <c r="GW609" s="372"/>
      <c r="GX609" s="372"/>
      <c r="GY609" s="372"/>
      <c r="GZ609" s="372"/>
      <c r="HA609" s="372"/>
      <c r="HB609" s="372"/>
      <c r="HC609" s="372"/>
    </row>
    <row r="610" spans="1:211" s="373" customFormat="1" ht="15" hidden="1" customHeight="1" outlineLevel="1" x14ac:dyDescent="0.2">
      <c r="A610" s="366">
        <f>SWDATA!O595</f>
        <v>0</v>
      </c>
      <c r="B610" s="366">
        <f>SWDATA!M595</f>
        <v>0</v>
      </c>
      <c r="C610" s="351">
        <f>IF(AND(SWDATA!M595=1,SWDATA!Q595="promotions"),SWDATA!P595,0)</f>
        <v>0</v>
      </c>
      <c r="D610" s="367">
        <f>ROW(SWDATA!M595)</f>
        <v>595</v>
      </c>
      <c r="E610" s="368">
        <f t="shared" si="2308"/>
        <v>0</v>
      </c>
      <c r="F610" s="369">
        <f t="shared" si="2217"/>
        <v>1</v>
      </c>
      <c r="G610" s="366" t="str">
        <f t="shared" si="2218"/>
        <v/>
      </c>
      <c r="H610" s="370"/>
      <c r="J610" s="238">
        <f t="shared" si="2219"/>
        <v>0</v>
      </c>
      <c r="K610" s="239" t="str">
        <f t="shared" si="2220"/>
        <v/>
      </c>
      <c r="L610" s="342"/>
      <c r="M610" s="345"/>
      <c r="N610" s="340" t="str">
        <f>IF(LEN(SWDATA!F595)=0,"",N609)</f>
        <v/>
      </c>
      <c r="O610" s="296" t="str">
        <f>IF(LEN(SWDATA!G595)=0,"",O609)</f>
        <v/>
      </c>
      <c r="P610" s="297" t="str">
        <f>IF(LEN(SWDATA!C595)=0,"",SWDATA!C595)</f>
        <v/>
      </c>
      <c r="Q610" s="312" t="str">
        <f t="shared" si="2221"/>
        <v/>
      </c>
      <c r="R610" s="223" t="s">
        <v>261</v>
      </c>
      <c r="S610" s="224"/>
      <c r="T610" s="224"/>
      <c r="U610" s="264" t="s">
        <v>602</v>
      </c>
      <c r="V610" s="205" t="s">
        <v>221</v>
      </c>
      <c r="W610" s="266">
        <f>IF(OR(Is_Loading,LEN($A610)=0),"",SWDATA!P595)</f>
        <v>0</v>
      </c>
      <c r="X610" s="267">
        <f>IF(OR(Is_Loading,LEN($A610)=0),"",SWDATA!Q595)</f>
        <v>0</v>
      </c>
      <c r="Y610" s="267">
        <f>IF(OR(Is_Loading,LEN($A610)=0),"",SWDATA!R595)</f>
        <v>0</v>
      </c>
      <c r="Z610" s="266" t="str">
        <f t="shared" si="2305"/>
        <v/>
      </c>
      <c r="AA610" s="266">
        <f>IF(OR(Is_Loading,LEN($A610)=0),"",SWDATA!T595)</f>
        <v>0</v>
      </c>
      <c r="AB610" s="267">
        <f>IF(OR(Is_Loading,LEN($A610)=0),"",SWDATA!U595)</f>
        <v>0</v>
      </c>
      <c r="AC610" s="267">
        <f>IF(OR(Is_Loading,LEN($A610)=0),"",SWDATA!V595)</f>
        <v>0</v>
      </c>
      <c r="AD610" s="266" t="str">
        <f t="shared" si="2222"/>
        <v/>
      </c>
      <c r="AE610" s="266">
        <f>IF(OR(Is_Loading,LEN($A610)=0),"",SWDATA!X595)</f>
        <v>0</v>
      </c>
      <c r="AF610" s="267">
        <f>IF(OR(Is_Loading,LEN($A610)=0),"",SWDATA!Y595)</f>
        <v>0</v>
      </c>
      <c r="AG610" s="267">
        <f>IF(OR(Is_Loading,LEN($A610)=0),"",SWDATA!Z595)</f>
        <v>0</v>
      </c>
      <c r="AH610" s="266" t="str">
        <f t="shared" si="2223"/>
        <v/>
      </c>
      <c r="AI610" s="266">
        <f>IF(OR(Is_Loading,LEN($A610)=0),"",SWDATA!AB595)</f>
        <v>0</v>
      </c>
      <c r="AJ610" s="267">
        <f>IF(OR(Is_Loading,LEN($A610)=0),"",SWDATA!AC595)</f>
        <v>0</v>
      </c>
      <c r="AK610" s="267">
        <f>IF(OR(Is_Loading,LEN($A610)=0),"",SWDATA!AD595)</f>
        <v>0</v>
      </c>
      <c r="AL610" s="266" t="str">
        <f t="shared" si="2224"/>
        <v/>
      </c>
      <c r="AM610" s="266">
        <f>IF(OR(Is_Loading,LEN($A610)=0),"",SWDATA!AF595)</f>
        <v>0</v>
      </c>
      <c r="AN610" s="267">
        <f>IF(OR(Is_Loading,LEN($A610)=0),"",SWDATA!AG595)</f>
        <v>0</v>
      </c>
      <c r="AO610" s="323">
        <f>IF(OR(Is_Loading,LEN($A610)=0),"",SWDATA!AH595)</f>
        <v>0</v>
      </c>
      <c r="AP610" s="320" t="str">
        <f t="shared" si="2225"/>
        <v/>
      </c>
      <c r="AQ610" s="266">
        <f>IF(OR(Is_Loading,LEN($A610)=0),"",SWDATA!AJ595)</f>
        <v>0</v>
      </c>
      <c r="AR610" s="267">
        <f>IF(OR(Is_Loading,LEN($A610)=0),"",SWDATA!AK595)</f>
        <v>0</v>
      </c>
      <c r="AS610" s="267">
        <f>IF(OR(Is_Loading,LEN($A610)=0),"",SWDATA!AL595)</f>
        <v>0</v>
      </c>
      <c r="AT610" s="266" t="str">
        <f t="shared" si="2226"/>
        <v/>
      </c>
      <c r="AU610" s="266">
        <f>IF(OR(Is_Loading,LEN($A610)=0),"",SWDATA!AN595)</f>
        <v>0</v>
      </c>
      <c r="AV610" s="267">
        <f>IF(OR(Is_Loading,LEN($A610)=0),"",SWDATA!AO595)</f>
        <v>0</v>
      </c>
      <c r="AW610" s="267">
        <f>IF(OR(Is_Loading,LEN($A610)=0),"",SWDATA!AP595)</f>
        <v>0</v>
      </c>
      <c r="AX610" s="266" t="str">
        <f t="shared" si="2227"/>
        <v/>
      </c>
      <c r="AY610" s="266">
        <f>IF(OR(Is_Loading,LEN($A610)=0),"",SWDATA!AR595)</f>
        <v>0</v>
      </c>
      <c r="AZ610" s="267">
        <f>IF(OR(Is_Loading,LEN($A610)=0),"",SWDATA!AS595)</f>
        <v>0</v>
      </c>
      <c r="BA610" s="267">
        <f>IF(OR(Is_Loading,LEN($A610)=0),"",SWDATA!AT595)</f>
        <v>0</v>
      </c>
      <c r="BB610" s="266" t="str">
        <f t="shared" si="2228"/>
        <v/>
      </c>
      <c r="BC610" s="266">
        <f>IF(OR(Is_Loading,LEN($A610)=0),"",SWDATA!AV595)</f>
        <v>0</v>
      </c>
      <c r="BD610" s="267">
        <f>IF(OR(Is_Loading,LEN($A610)=0),"",SWDATA!AW595)</f>
        <v>0</v>
      </c>
      <c r="BE610" s="323">
        <f>IF(OR(Is_Loading,LEN($A610)=0),"",SWDATA!AX595)</f>
        <v>0</v>
      </c>
      <c r="BF610" s="320" t="str">
        <f t="shared" si="2229"/>
        <v/>
      </c>
      <c r="BG610" s="11"/>
      <c r="BH610" s="11"/>
      <c r="BI610" s="11"/>
      <c r="BJ610" s="11"/>
      <c r="BK610" s="11"/>
      <c r="BL610" s="11"/>
      <c r="BM610" s="11"/>
      <c r="BN610" s="11"/>
      <c r="BO610" s="11"/>
      <c r="BP610" s="11"/>
      <c r="BQ610" s="11"/>
      <c r="BR610" s="11"/>
      <c r="BS610" s="11"/>
      <c r="BT610" s="11"/>
      <c r="BU610" s="11"/>
      <c r="BV610" s="11"/>
      <c r="BW610" s="11"/>
      <c r="BX610" s="11"/>
      <c r="BY610" s="11"/>
      <c r="BZ610" s="11"/>
      <c r="CA610" s="11"/>
      <c r="CB610" s="11"/>
      <c r="CC610" s="11"/>
      <c r="CD610" s="11"/>
      <c r="CE610" s="11"/>
      <c r="CF610" s="11"/>
      <c r="CG610" s="11"/>
      <c r="CH610" s="11"/>
      <c r="CI610" s="11"/>
      <c r="CJ610" s="11"/>
      <c r="CK610" s="11"/>
      <c r="CL610" s="11"/>
      <c r="CM610" s="11"/>
      <c r="CN610" s="351"/>
      <c r="CO610" s="351"/>
      <c r="CP610" s="351"/>
      <c r="CQ610" s="351"/>
      <c r="CR610" s="351"/>
      <c r="CS610" s="351"/>
      <c r="CT610" s="351"/>
      <c r="CU610" s="351"/>
      <c r="CV610" s="351"/>
      <c r="CW610" s="351"/>
      <c r="CX610" s="351"/>
      <c r="CY610" s="351"/>
      <c r="CZ610" s="351"/>
      <c r="DA610" s="351"/>
      <c r="DB610" s="351"/>
      <c r="DC610" s="351"/>
      <c r="DD610" s="351"/>
      <c r="DE610" s="351"/>
      <c r="DF610" s="351"/>
      <c r="DG610" s="351"/>
      <c r="DH610" s="351"/>
      <c r="DI610" s="351"/>
      <c r="DJ610" s="351"/>
      <c r="DK610" s="351"/>
      <c r="DL610" s="351"/>
      <c r="DM610" s="351"/>
      <c r="DN610" s="351"/>
      <c r="DS610" s="372"/>
      <c r="DT610" s="374"/>
      <c r="DU610" s="375"/>
      <c r="DV610" s="375"/>
      <c r="DW610" s="375"/>
      <c r="DX610" s="375">
        <v>1</v>
      </c>
      <c r="DY610" s="375">
        <f t="shared" si="2273"/>
        <v>0</v>
      </c>
      <c r="DZ610" s="375">
        <f t="shared" si="2274"/>
        <v>0</v>
      </c>
      <c r="EA610" s="375">
        <f t="shared" si="2275"/>
        <v>1</v>
      </c>
      <c r="EB610" s="375">
        <f t="shared" si="2276"/>
        <v>0</v>
      </c>
      <c r="EC610" s="375">
        <f t="shared" si="2277"/>
        <v>0</v>
      </c>
      <c r="ED610" s="375">
        <f t="shared" si="2278"/>
        <v>1</v>
      </c>
      <c r="EE610" s="375">
        <f t="shared" si="2279"/>
        <v>0</v>
      </c>
      <c r="EF610" s="375">
        <f t="shared" si="2280"/>
        <v>0</v>
      </c>
      <c r="EG610" s="375">
        <f t="shared" si="2281"/>
        <v>1</v>
      </c>
      <c r="EH610" s="375">
        <f t="shared" si="2282"/>
        <v>0</v>
      </c>
      <c r="EI610" s="375">
        <f t="shared" si="2283"/>
        <v>0</v>
      </c>
      <c r="EJ610" s="375">
        <f t="shared" si="2284"/>
        <v>1</v>
      </c>
      <c r="EK610" s="375">
        <f t="shared" si="2285"/>
        <v>0</v>
      </c>
      <c r="EL610" s="375">
        <f t="shared" si="2286"/>
        <v>0</v>
      </c>
      <c r="EM610" s="375">
        <f t="shared" si="2287"/>
        <v>1</v>
      </c>
      <c r="EN610" s="375">
        <f t="shared" si="2288"/>
        <v>0</v>
      </c>
      <c r="EO610" s="375">
        <f t="shared" si="2289"/>
        <v>0</v>
      </c>
      <c r="EP610" s="375">
        <f t="shared" si="2290"/>
        <v>1</v>
      </c>
      <c r="EQ610" s="375">
        <f t="shared" si="2291"/>
        <v>0</v>
      </c>
      <c r="ER610" s="375">
        <f t="shared" si="2292"/>
        <v>0</v>
      </c>
      <c r="ES610" s="375">
        <f t="shared" si="2293"/>
        <v>1</v>
      </c>
      <c r="ET610" s="375">
        <f t="shared" si="2294"/>
        <v>0</v>
      </c>
      <c r="EU610" s="375">
        <f t="shared" si="2295"/>
        <v>0</v>
      </c>
      <c r="EV610" s="375">
        <f t="shared" si="2296"/>
        <v>1</v>
      </c>
      <c r="EW610" s="375">
        <f t="shared" si="2297"/>
        <v>0</v>
      </c>
      <c r="EX610" s="375">
        <f t="shared" si="2298"/>
        <v>0</v>
      </c>
      <c r="EY610" s="375">
        <f t="shared" si="2299"/>
        <v>1</v>
      </c>
      <c r="EZ610" s="375">
        <f t="shared" si="2300"/>
        <v>0</v>
      </c>
      <c r="FA610" s="375">
        <f t="shared" si="2301"/>
        <v>0</v>
      </c>
      <c r="FB610" s="375">
        <f t="shared" si="2302"/>
        <v>1</v>
      </c>
      <c r="FC610" s="375">
        <f t="shared" si="2303"/>
        <v>0</v>
      </c>
      <c r="FD610" s="375">
        <f t="shared" si="2304"/>
        <v>0</v>
      </c>
      <c r="FE610" s="376"/>
      <c r="FF610" s="372"/>
      <c r="FG610" s="372"/>
      <c r="FH610" s="372"/>
      <c r="FI610" s="372"/>
      <c r="FJ610" s="372"/>
      <c r="FK610" s="372"/>
      <c r="FL610" s="372"/>
      <c r="FM610" s="372"/>
      <c r="FN610" s="372"/>
      <c r="FO610" s="372"/>
      <c r="FP610" s="372"/>
      <c r="FQ610" s="372"/>
      <c r="FR610" s="372"/>
      <c r="FS610" s="372"/>
      <c r="FT610" s="372"/>
      <c r="FU610" s="372"/>
      <c r="FV610" s="372"/>
      <c r="FW610" s="372"/>
      <c r="FX610" s="372"/>
      <c r="FY610" s="372"/>
      <c r="FZ610" s="372"/>
      <c r="GA610" s="372"/>
      <c r="GB610" s="372"/>
      <c r="GC610" s="372"/>
      <c r="GD610" s="372"/>
      <c r="GE610" s="372"/>
      <c r="GF610" s="372"/>
      <c r="GG610" s="372"/>
      <c r="GH610" s="372"/>
      <c r="GI610" s="372"/>
      <c r="GJ610" s="372"/>
      <c r="GK610" s="372"/>
      <c r="GL610" s="372"/>
      <c r="GM610" s="372"/>
      <c r="GN610" s="372"/>
      <c r="GO610" s="372"/>
      <c r="GP610" s="372"/>
      <c r="GQ610" s="372"/>
      <c r="GR610" s="372"/>
      <c r="GS610" s="372"/>
      <c r="GT610" s="372"/>
      <c r="GU610" s="372"/>
      <c r="GV610" s="372"/>
      <c r="GW610" s="372"/>
      <c r="GX610" s="372"/>
      <c r="GY610" s="372"/>
      <c r="GZ610" s="372"/>
      <c r="HA610" s="372"/>
      <c r="HB610" s="372"/>
      <c r="HC610" s="372"/>
    </row>
    <row r="611" spans="1:211" s="373" customFormat="1" ht="15" hidden="1" customHeight="1" outlineLevel="1" x14ac:dyDescent="0.2">
      <c r="A611" s="366">
        <f>SWDATA!O596</f>
        <v>0</v>
      </c>
      <c r="B611" s="366">
        <f>SWDATA!M596</f>
        <v>0</v>
      </c>
      <c r="C611" s="351">
        <f>IF(AND(SWDATA!M596=1,SWDATA!Q596="promotions"),SWDATA!P596,0)</f>
        <v>0</v>
      </c>
      <c r="D611" s="367">
        <f>ROW(SWDATA!M596)</f>
        <v>596</v>
      </c>
      <c r="E611" s="368">
        <f t="shared" si="2308"/>
        <v>0</v>
      </c>
      <c r="F611" s="369">
        <f t="shared" si="2217"/>
        <v>1</v>
      </c>
      <c r="G611" s="366" t="str">
        <f t="shared" si="2218"/>
        <v/>
      </c>
      <c r="H611" s="370"/>
      <c r="J611" s="238">
        <f t="shared" si="2219"/>
        <v>0</v>
      </c>
      <c r="K611" s="239" t="str">
        <f t="shared" si="2220"/>
        <v/>
      </c>
      <c r="L611" s="342"/>
      <c r="M611" s="345"/>
      <c r="N611" s="340" t="str">
        <f>IF(LEN(SWDATA!F596)=0,"",N610)</f>
        <v/>
      </c>
      <c r="O611" s="296" t="str">
        <f>IF(LEN(SWDATA!G596)=0,"",O610)</f>
        <v/>
      </c>
      <c r="P611" s="297" t="str">
        <f>IF(LEN(SWDATA!C596)=0,"",SWDATA!C596)</f>
        <v/>
      </c>
      <c r="Q611" s="312" t="str">
        <f t="shared" si="2221"/>
        <v/>
      </c>
      <c r="R611" s="223" t="s">
        <v>261</v>
      </c>
      <c r="S611" s="224"/>
      <c r="T611" s="224"/>
      <c r="U611" s="264" t="s">
        <v>629</v>
      </c>
      <c r="V611" s="205" t="s">
        <v>221</v>
      </c>
      <c r="W611" s="266">
        <f>IF(OR(Is_Loading,LEN($A611)=0),"",SWDATA!P596)</f>
        <v>0</v>
      </c>
      <c r="X611" s="267">
        <f>IF(OR(Is_Loading,LEN($A611)=0),"",SWDATA!Q596)</f>
        <v>0</v>
      </c>
      <c r="Y611" s="267">
        <f>IF(OR(Is_Loading,LEN($A611)=0),"",SWDATA!R596)</f>
        <v>0</v>
      </c>
      <c r="Z611" s="266" t="str">
        <f t="shared" si="2305"/>
        <v/>
      </c>
      <c r="AA611" s="266">
        <f>IF(OR(Is_Loading,LEN($A611)=0),"",SWDATA!T596)</f>
        <v>0</v>
      </c>
      <c r="AB611" s="267">
        <f>IF(OR(Is_Loading,LEN($A611)=0),"",SWDATA!U596)</f>
        <v>0</v>
      </c>
      <c r="AC611" s="267">
        <f>IF(OR(Is_Loading,LEN($A611)=0),"",SWDATA!V596)</f>
        <v>0</v>
      </c>
      <c r="AD611" s="266" t="str">
        <f t="shared" si="2222"/>
        <v/>
      </c>
      <c r="AE611" s="266">
        <f>IF(OR(Is_Loading,LEN($A611)=0),"",SWDATA!X596)</f>
        <v>0</v>
      </c>
      <c r="AF611" s="267">
        <f>IF(OR(Is_Loading,LEN($A611)=0),"",SWDATA!Y596)</f>
        <v>0</v>
      </c>
      <c r="AG611" s="267">
        <f>IF(OR(Is_Loading,LEN($A611)=0),"",SWDATA!Z596)</f>
        <v>0</v>
      </c>
      <c r="AH611" s="266" t="str">
        <f t="shared" si="2223"/>
        <v/>
      </c>
      <c r="AI611" s="266">
        <f>IF(OR(Is_Loading,LEN($A611)=0),"",SWDATA!AB596)</f>
        <v>0</v>
      </c>
      <c r="AJ611" s="267">
        <f>IF(OR(Is_Loading,LEN($A611)=0),"",SWDATA!AC596)</f>
        <v>0</v>
      </c>
      <c r="AK611" s="267">
        <f>IF(OR(Is_Loading,LEN($A611)=0),"",SWDATA!AD596)</f>
        <v>0</v>
      </c>
      <c r="AL611" s="266" t="str">
        <f t="shared" si="2224"/>
        <v/>
      </c>
      <c r="AM611" s="266">
        <f>IF(OR(Is_Loading,LEN($A611)=0),"",SWDATA!AF596)</f>
        <v>0</v>
      </c>
      <c r="AN611" s="267">
        <f>IF(OR(Is_Loading,LEN($A611)=0),"",SWDATA!AG596)</f>
        <v>0</v>
      </c>
      <c r="AO611" s="323">
        <f>IF(OR(Is_Loading,LEN($A611)=0),"",SWDATA!AH596)</f>
        <v>0</v>
      </c>
      <c r="AP611" s="320" t="str">
        <f t="shared" si="2225"/>
        <v/>
      </c>
      <c r="AQ611" s="266">
        <f>IF(OR(Is_Loading,LEN($A611)=0),"",SWDATA!AJ596)</f>
        <v>0</v>
      </c>
      <c r="AR611" s="267">
        <f>IF(OR(Is_Loading,LEN($A611)=0),"",SWDATA!AK596)</f>
        <v>0</v>
      </c>
      <c r="AS611" s="267">
        <f>IF(OR(Is_Loading,LEN($A611)=0),"",SWDATA!AL596)</f>
        <v>0</v>
      </c>
      <c r="AT611" s="266" t="str">
        <f t="shared" si="2226"/>
        <v/>
      </c>
      <c r="AU611" s="266">
        <f>IF(OR(Is_Loading,LEN($A611)=0),"",SWDATA!AN596)</f>
        <v>0</v>
      </c>
      <c r="AV611" s="267">
        <f>IF(OR(Is_Loading,LEN($A611)=0),"",SWDATA!AO596)</f>
        <v>0</v>
      </c>
      <c r="AW611" s="267">
        <f>IF(OR(Is_Loading,LEN($A611)=0),"",SWDATA!AP596)</f>
        <v>0</v>
      </c>
      <c r="AX611" s="266" t="str">
        <f t="shared" si="2227"/>
        <v/>
      </c>
      <c r="AY611" s="266">
        <f>IF(OR(Is_Loading,LEN($A611)=0),"",SWDATA!AR596)</f>
        <v>0</v>
      </c>
      <c r="AZ611" s="267">
        <f>IF(OR(Is_Loading,LEN($A611)=0),"",SWDATA!AS596)</f>
        <v>0</v>
      </c>
      <c r="BA611" s="267">
        <f>IF(OR(Is_Loading,LEN($A611)=0),"",SWDATA!AT596)</f>
        <v>0</v>
      </c>
      <c r="BB611" s="266" t="str">
        <f t="shared" si="2228"/>
        <v/>
      </c>
      <c r="BC611" s="266">
        <f>IF(OR(Is_Loading,LEN($A611)=0),"",SWDATA!AV596)</f>
        <v>0</v>
      </c>
      <c r="BD611" s="267">
        <f>IF(OR(Is_Loading,LEN($A611)=0),"",SWDATA!AW596)</f>
        <v>0</v>
      </c>
      <c r="BE611" s="323">
        <f>IF(OR(Is_Loading,LEN($A611)=0),"",SWDATA!AX596)</f>
        <v>0</v>
      </c>
      <c r="BF611" s="320" t="str">
        <f t="shared" si="2229"/>
        <v/>
      </c>
      <c r="BG611" s="11"/>
      <c r="BH611" s="11"/>
      <c r="BI611" s="11"/>
      <c r="BJ611" s="11"/>
      <c r="BK611" s="11"/>
      <c r="BL611" s="11"/>
      <c r="BM611" s="11"/>
      <c r="BN611" s="11"/>
      <c r="BO611" s="11"/>
      <c r="BP611" s="11"/>
      <c r="BQ611" s="11"/>
      <c r="BR611" s="11"/>
      <c r="BS611" s="11"/>
      <c r="BT611" s="11"/>
      <c r="BU611" s="11"/>
      <c r="BV611" s="11"/>
      <c r="BW611" s="11"/>
      <c r="BX611" s="11"/>
      <c r="BY611" s="11"/>
      <c r="BZ611" s="11"/>
      <c r="CA611" s="11"/>
      <c r="CB611" s="11"/>
      <c r="CC611" s="11"/>
      <c r="CD611" s="11"/>
      <c r="CE611" s="11"/>
      <c r="CF611" s="11"/>
      <c r="CG611" s="11"/>
      <c r="CH611" s="11"/>
      <c r="CI611" s="11"/>
      <c r="CJ611" s="11"/>
      <c r="CK611" s="11"/>
      <c r="CL611" s="11"/>
      <c r="CM611" s="11"/>
      <c r="CN611" s="351"/>
      <c r="CO611" s="351"/>
      <c r="CP611" s="351"/>
      <c r="CQ611" s="351"/>
      <c r="CR611" s="351"/>
      <c r="CS611" s="351"/>
      <c r="CT611" s="351"/>
      <c r="CU611" s="351"/>
      <c r="CV611" s="351"/>
      <c r="CW611" s="351"/>
      <c r="CX611" s="351"/>
      <c r="CY611" s="351"/>
      <c r="CZ611" s="351"/>
      <c r="DA611" s="351"/>
      <c r="DB611" s="351"/>
      <c r="DC611" s="351"/>
      <c r="DD611" s="351"/>
      <c r="DE611" s="351"/>
      <c r="DF611" s="351"/>
      <c r="DG611" s="351"/>
      <c r="DH611" s="351"/>
      <c r="DI611" s="351"/>
      <c r="DJ611" s="351"/>
      <c r="DK611" s="351"/>
      <c r="DL611" s="351"/>
      <c r="DM611" s="351"/>
      <c r="DN611" s="351"/>
      <c r="DS611" s="372"/>
      <c r="DT611" s="374"/>
      <c r="DU611" s="375"/>
      <c r="DV611" s="375"/>
      <c r="DW611" s="375"/>
      <c r="DX611" s="375">
        <v>1</v>
      </c>
      <c r="DY611" s="375">
        <f t="shared" si="2273"/>
        <v>0</v>
      </c>
      <c r="DZ611" s="375">
        <f t="shared" si="2274"/>
        <v>0</v>
      </c>
      <c r="EA611" s="375">
        <f t="shared" si="2275"/>
        <v>1</v>
      </c>
      <c r="EB611" s="375">
        <f t="shared" si="2276"/>
        <v>0</v>
      </c>
      <c r="EC611" s="375">
        <f t="shared" si="2277"/>
        <v>0</v>
      </c>
      <c r="ED611" s="375">
        <f t="shared" si="2278"/>
        <v>1</v>
      </c>
      <c r="EE611" s="375">
        <f t="shared" si="2279"/>
        <v>0</v>
      </c>
      <c r="EF611" s="375">
        <f t="shared" si="2280"/>
        <v>0</v>
      </c>
      <c r="EG611" s="375">
        <f t="shared" si="2281"/>
        <v>1</v>
      </c>
      <c r="EH611" s="375">
        <f t="shared" si="2282"/>
        <v>0</v>
      </c>
      <c r="EI611" s="375">
        <f t="shared" si="2283"/>
        <v>0</v>
      </c>
      <c r="EJ611" s="375">
        <f t="shared" si="2284"/>
        <v>1</v>
      </c>
      <c r="EK611" s="375">
        <f t="shared" si="2285"/>
        <v>0</v>
      </c>
      <c r="EL611" s="375">
        <f t="shared" si="2286"/>
        <v>0</v>
      </c>
      <c r="EM611" s="375">
        <f t="shared" si="2287"/>
        <v>1</v>
      </c>
      <c r="EN611" s="375">
        <f t="shared" si="2288"/>
        <v>0</v>
      </c>
      <c r="EO611" s="375">
        <f t="shared" si="2289"/>
        <v>0</v>
      </c>
      <c r="EP611" s="375">
        <f t="shared" si="2290"/>
        <v>1</v>
      </c>
      <c r="EQ611" s="375">
        <f t="shared" si="2291"/>
        <v>0</v>
      </c>
      <c r="ER611" s="375">
        <f t="shared" si="2292"/>
        <v>0</v>
      </c>
      <c r="ES611" s="375">
        <f t="shared" si="2293"/>
        <v>1</v>
      </c>
      <c r="ET611" s="375">
        <f t="shared" si="2294"/>
        <v>0</v>
      </c>
      <c r="EU611" s="375">
        <f t="shared" si="2295"/>
        <v>0</v>
      </c>
      <c r="EV611" s="375">
        <f t="shared" si="2296"/>
        <v>1</v>
      </c>
      <c r="EW611" s="375">
        <f t="shared" si="2297"/>
        <v>0</v>
      </c>
      <c r="EX611" s="375">
        <f t="shared" si="2298"/>
        <v>0</v>
      </c>
      <c r="EY611" s="375">
        <f t="shared" si="2299"/>
        <v>1</v>
      </c>
      <c r="EZ611" s="375">
        <f t="shared" si="2300"/>
        <v>0</v>
      </c>
      <c r="FA611" s="375">
        <f t="shared" si="2301"/>
        <v>0</v>
      </c>
      <c r="FB611" s="375">
        <f t="shared" si="2302"/>
        <v>1</v>
      </c>
      <c r="FC611" s="375">
        <f t="shared" si="2303"/>
        <v>0</v>
      </c>
      <c r="FD611" s="375">
        <f t="shared" si="2304"/>
        <v>0</v>
      </c>
      <c r="FE611" s="376"/>
      <c r="FF611" s="372"/>
      <c r="FG611" s="372"/>
      <c r="FH611" s="372"/>
      <c r="FI611" s="372"/>
      <c r="FJ611" s="372"/>
      <c r="FK611" s="372"/>
      <c r="FL611" s="372"/>
      <c r="FM611" s="372"/>
      <c r="FN611" s="372"/>
      <c r="FO611" s="372"/>
      <c r="FP611" s="372"/>
      <c r="FQ611" s="372"/>
      <c r="FR611" s="372"/>
      <c r="FS611" s="372"/>
      <c r="FT611" s="372"/>
      <c r="FU611" s="372"/>
      <c r="FV611" s="372"/>
      <c r="FW611" s="372"/>
      <c r="FX611" s="372"/>
      <c r="FY611" s="372"/>
      <c r="FZ611" s="372"/>
      <c r="GA611" s="372"/>
      <c r="GB611" s="372"/>
      <c r="GC611" s="372"/>
      <c r="GD611" s="372"/>
      <c r="GE611" s="372"/>
      <c r="GF611" s="372"/>
      <c r="GG611" s="372"/>
      <c r="GH611" s="372"/>
      <c r="GI611" s="372"/>
      <c r="GJ611" s="372"/>
      <c r="GK611" s="372"/>
      <c r="GL611" s="372"/>
      <c r="GM611" s="372"/>
      <c r="GN611" s="372"/>
      <c r="GO611" s="372"/>
      <c r="GP611" s="372"/>
      <c r="GQ611" s="372"/>
      <c r="GR611" s="372"/>
      <c r="GS611" s="372"/>
      <c r="GT611" s="372"/>
      <c r="GU611" s="372"/>
      <c r="GV611" s="372"/>
      <c r="GW611" s="372"/>
      <c r="GX611" s="372"/>
      <c r="GY611" s="372"/>
      <c r="GZ611" s="372"/>
      <c r="HA611" s="372"/>
      <c r="HB611" s="372"/>
      <c r="HC611" s="372"/>
    </row>
    <row r="612" spans="1:211" s="373" customFormat="1" ht="15" hidden="1" customHeight="1" outlineLevel="1" x14ac:dyDescent="0.2">
      <c r="A612" s="366">
        <f>SWDATA!O597</f>
        <v>0</v>
      </c>
      <c r="B612" s="366">
        <f>SWDATA!M597</f>
        <v>0</v>
      </c>
      <c r="C612" s="351">
        <f>IF(AND(SWDATA!M597=1,SWDATA!Q597="promotions"),SWDATA!P597,0)</f>
        <v>0</v>
      </c>
      <c r="D612" s="367">
        <f>ROW(SWDATA!M597)</f>
        <v>597</v>
      </c>
      <c r="E612" s="368">
        <f t="shared" si="2308"/>
        <v>0</v>
      </c>
      <c r="F612" s="369">
        <f t="shared" si="2217"/>
        <v>1</v>
      </c>
      <c r="G612" s="366" t="str">
        <f t="shared" si="2218"/>
        <v/>
      </c>
      <c r="H612" s="370"/>
      <c r="J612" s="238">
        <f t="shared" si="2219"/>
        <v>0</v>
      </c>
      <c r="K612" s="239" t="str">
        <f t="shared" si="2220"/>
        <v/>
      </c>
      <c r="L612" s="342"/>
      <c r="M612" s="345"/>
      <c r="N612" s="340" t="str">
        <f>IF(LEN(SWDATA!F597)=0,"",N611)</f>
        <v/>
      </c>
      <c r="O612" s="296" t="str">
        <f>IF(LEN(SWDATA!G597)=0,"",O611)</f>
        <v/>
      </c>
      <c r="P612" s="297" t="str">
        <f>IF(LEN(SWDATA!C597)=0,"",SWDATA!C597)</f>
        <v/>
      </c>
      <c r="Q612" s="312" t="str">
        <f t="shared" si="2221"/>
        <v/>
      </c>
      <c r="R612" s="223" t="s">
        <v>261</v>
      </c>
      <c r="S612" s="224"/>
      <c r="T612" s="224"/>
      <c r="U612" s="264" t="s">
        <v>626</v>
      </c>
      <c r="V612" s="205" t="s">
        <v>221</v>
      </c>
      <c r="W612" s="266">
        <f>IF(OR(Is_Loading,LEN($A612)=0),"",SWDATA!P597)</f>
        <v>0</v>
      </c>
      <c r="X612" s="267">
        <f>IF(OR(Is_Loading,LEN($A612)=0),"",SWDATA!Q597)</f>
        <v>0</v>
      </c>
      <c r="Y612" s="267">
        <f>IF(OR(Is_Loading,LEN($A612)=0),"",SWDATA!R597)</f>
        <v>0</v>
      </c>
      <c r="Z612" s="266" t="str">
        <f t="shared" ref="Z612:Z616" si="2309">IF($A612=0,"",CHOOSE($F612,SUM(W612:Y612),SUM(W612:Y612)/3,Y612))</f>
        <v/>
      </c>
      <c r="AA612" s="266">
        <f>IF(OR(Is_Loading,LEN($A612)=0),"",SWDATA!T597)</f>
        <v>0</v>
      </c>
      <c r="AB612" s="267">
        <f>IF(OR(Is_Loading,LEN($A612)=0),"",SWDATA!U597)</f>
        <v>0</v>
      </c>
      <c r="AC612" s="267">
        <f>IF(OR(Is_Loading,LEN($A612)=0),"",SWDATA!V597)</f>
        <v>0</v>
      </c>
      <c r="AD612" s="266" t="str">
        <f t="shared" si="2222"/>
        <v/>
      </c>
      <c r="AE612" s="266">
        <f>IF(OR(Is_Loading,LEN($A612)=0),"",SWDATA!X597)</f>
        <v>0</v>
      </c>
      <c r="AF612" s="267">
        <f>IF(OR(Is_Loading,LEN($A612)=0),"",SWDATA!Y597)</f>
        <v>0</v>
      </c>
      <c r="AG612" s="267">
        <f>IF(OR(Is_Loading,LEN($A612)=0),"",SWDATA!Z597)</f>
        <v>0</v>
      </c>
      <c r="AH612" s="266" t="str">
        <f t="shared" si="2223"/>
        <v/>
      </c>
      <c r="AI612" s="266">
        <f>IF(OR(Is_Loading,LEN($A612)=0),"",SWDATA!AB597)</f>
        <v>0</v>
      </c>
      <c r="AJ612" s="267">
        <f>IF(OR(Is_Loading,LEN($A612)=0),"",SWDATA!AC597)</f>
        <v>0</v>
      </c>
      <c r="AK612" s="267">
        <f>IF(OR(Is_Loading,LEN($A612)=0),"",SWDATA!AD597)</f>
        <v>0</v>
      </c>
      <c r="AL612" s="266" t="str">
        <f t="shared" si="2224"/>
        <v/>
      </c>
      <c r="AM612" s="266">
        <f>IF(OR(Is_Loading,LEN($A612)=0),"",SWDATA!AF597)</f>
        <v>0</v>
      </c>
      <c r="AN612" s="267">
        <f>IF(OR(Is_Loading,LEN($A612)=0),"",SWDATA!AG597)</f>
        <v>0</v>
      </c>
      <c r="AO612" s="323">
        <f>IF(OR(Is_Loading,LEN($A612)=0),"",SWDATA!AH597)</f>
        <v>0</v>
      </c>
      <c r="AP612" s="320" t="str">
        <f t="shared" si="2225"/>
        <v/>
      </c>
      <c r="AQ612" s="266">
        <f>IF(OR(Is_Loading,LEN($A612)=0),"",SWDATA!AJ597)</f>
        <v>0</v>
      </c>
      <c r="AR612" s="267">
        <f>IF(OR(Is_Loading,LEN($A612)=0),"",SWDATA!AK597)</f>
        <v>0</v>
      </c>
      <c r="AS612" s="267">
        <f>IF(OR(Is_Loading,LEN($A612)=0),"",SWDATA!AL597)</f>
        <v>0</v>
      </c>
      <c r="AT612" s="266" t="str">
        <f t="shared" si="2226"/>
        <v/>
      </c>
      <c r="AU612" s="266">
        <f>IF(OR(Is_Loading,LEN($A612)=0),"",SWDATA!AN597)</f>
        <v>0</v>
      </c>
      <c r="AV612" s="267">
        <f>IF(OR(Is_Loading,LEN($A612)=0),"",SWDATA!AO597)</f>
        <v>0</v>
      </c>
      <c r="AW612" s="267">
        <f>IF(OR(Is_Loading,LEN($A612)=0),"",SWDATA!AP597)</f>
        <v>0</v>
      </c>
      <c r="AX612" s="266" t="str">
        <f t="shared" si="2227"/>
        <v/>
      </c>
      <c r="AY612" s="266">
        <f>IF(OR(Is_Loading,LEN($A612)=0),"",SWDATA!AR597)</f>
        <v>0</v>
      </c>
      <c r="AZ612" s="267">
        <f>IF(OR(Is_Loading,LEN($A612)=0),"",SWDATA!AS597)</f>
        <v>0</v>
      </c>
      <c r="BA612" s="267">
        <f>IF(OR(Is_Loading,LEN($A612)=0),"",SWDATA!AT597)</f>
        <v>0</v>
      </c>
      <c r="BB612" s="266" t="str">
        <f t="shared" si="2228"/>
        <v/>
      </c>
      <c r="BC612" s="266">
        <f>IF(OR(Is_Loading,LEN($A612)=0),"",SWDATA!AV597)</f>
        <v>0</v>
      </c>
      <c r="BD612" s="267">
        <f>IF(OR(Is_Loading,LEN($A612)=0),"",SWDATA!AW597)</f>
        <v>0</v>
      </c>
      <c r="BE612" s="323">
        <f>IF(OR(Is_Loading,LEN($A612)=0),"",SWDATA!AX597)</f>
        <v>0</v>
      </c>
      <c r="BF612" s="320" t="str">
        <f t="shared" si="2229"/>
        <v/>
      </c>
      <c r="BG612" s="11"/>
      <c r="BH612" s="11"/>
      <c r="BI612" s="11"/>
      <c r="BJ612" s="11"/>
      <c r="BK612" s="11"/>
      <c r="BL612" s="11"/>
      <c r="BM612" s="11"/>
      <c r="BN612" s="11"/>
      <c r="BO612" s="11"/>
      <c r="BP612" s="11"/>
      <c r="BQ612" s="11"/>
      <c r="BR612" s="11"/>
      <c r="BS612" s="11"/>
      <c r="BT612" s="11"/>
      <c r="BU612" s="11"/>
      <c r="BV612" s="11"/>
      <c r="BW612" s="11"/>
      <c r="BX612" s="11"/>
      <c r="BY612" s="11"/>
      <c r="BZ612" s="11"/>
      <c r="CA612" s="11"/>
      <c r="CB612" s="11"/>
      <c r="CC612" s="11"/>
      <c r="CD612" s="11"/>
      <c r="CE612" s="11"/>
      <c r="CF612" s="11"/>
      <c r="CG612" s="11"/>
      <c r="CH612" s="11"/>
      <c r="CI612" s="11"/>
      <c r="CJ612" s="11"/>
      <c r="CK612" s="11"/>
      <c r="CL612" s="11"/>
      <c r="CM612" s="11"/>
      <c r="CN612" s="351"/>
      <c r="CO612" s="351"/>
      <c r="CP612" s="351"/>
      <c r="CQ612" s="351"/>
      <c r="CR612" s="351"/>
      <c r="CS612" s="351"/>
      <c r="CT612" s="351"/>
      <c r="CU612" s="351"/>
      <c r="CV612" s="351"/>
      <c r="CW612" s="351"/>
      <c r="CX612" s="351"/>
      <c r="CY612" s="351"/>
      <c r="CZ612" s="351"/>
      <c r="DA612" s="351"/>
      <c r="DB612" s="351"/>
      <c r="DC612" s="351"/>
      <c r="DD612" s="351"/>
      <c r="DE612" s="351"/>
      <c r="DF612" s="351"/>
      <c r="DG612" s="351"/>
      <c r="DH612" s="351"/>
      <c r="DI612" s="351"/>
      <c r="DJ612" s="351"/>
      <c r="DK612" s="351"/>
      <c r="DL612" s="351"/>
      <c r="DM612" s="351"/>
      <c r="DN612" s="351"/>
      <c r="DS612" s="372"/>
      <c r="DT612" s="374"/>
      <c r="DU612" s="375"/>
      <c r="DV612" s="375"/>
      <c r="DW612" s="375"/>
      <c r="DX612" s="375">
        <v>1</v>
      </c>
      <c r="DY612" s="375">
        <f t="shared" si="2273"/>
        <v>0</v>
      </c>
      <c r="DZ612" s="375">
        <f t="shared" si="2274"/>
        <v>0</v>
      </c>
      <c r="EA612" s="375">
        <f t="shared" si="2275"/>
        <v>1</v>
      </c>
      <c r="EB612" s="375">
        <f t="shared" si="2276"/>
        <v>0</v>
      </c>
      <c r="EC612" s="375">
        <f t="shared" si="2277"/>
        <v>0</v>
      </c>
      <c r="ED612" s="375">
        <f t="shared" si="2278"/>
        <v>1</v>
      </c>
      <c r="EE612" s="375">
        <f t="shared" si="2279"/>
        <v>0</v>
      </c>
      <c r="EF612" s="375">
        <f t="shared" si="2280"/>
        <v>0</v>
      </c>
      <c r="EG612" s="375">
        <f t="shared" si="2281"/>
        <v>1</v>
      </c>
      <c r="EH612" s="375">
        <f t="shared" si="2282"/>
        <v>0</v>
      </c>
      <c r="EI612" s="375">
        <f t="shared" si="2283"/>
        <v>0</v>
      </c>
      <c r="EJ612" s="375">
        <f t="shared" si="2284"/>
        <v>1</v>
      </c>
      <c r="EK612" s="375">
        <f t="shared" si="2285"/>
        <v>0</v>
      </c>
      <c r="EL612" s="375">
        <f t="shared" si="2286"/>
        <v>0</v>
      </c>
      <c r="EM612" s="375">
        <f t="shared" si="2287"/>
        <v>1</v>
      </c>
      <c r="EN612" s="375">
        <f t="shared" si="2288"/>
        <v>0</v>
      </c>
      <c r="EO612" s="375">
        <f t="shared" si="2289"/>
        <v>0</v>
      </c>
      <c r="EP612" s="375">
        <f t="shared" si="2290"/>
        <v>1</v>
      </c>
      <c r="EQ612" s="375">
        <f t="shared" si="2291"/>
        <v>0</v>
      </c>
      <c r="ER612" s="375">
        <f t="shared" si="2292"/>
        <v>0</v>
      </c>
      <c r="ES612" s="375">
        <f t="shared" si="2293"/>
        <v>1</v>
      </c>
      <c r="ET612" s="375">
        <f t="shared" si="2294"/>
        <v>0</v>
      </c>
      <c r="EU612" s="375">
        <f t="shared" si="2295"/>
        <v>0</v>
      </c>
      <c r="EV612" s="375">
        <f t="shared" si="2296"/>
        <v>1</v>
      </c>
      <c r="EW612" s="375">
        <f t="shared" si="2297"/>
        <v>0</v>
      </c>
      <c r="EX612" s="375">
        <f t="shared" si="2298"/>
        <v>0</v>
      </c>
      <c r="EY612" s="375">
        <f t="shared" si="2299"/>
        <v>1</v>
      </c>
      <c r="EZ612" s="375">
        <f t="shared" si="2300"/>
        <v>0</v>
      </c>
      <c r="FA612" s="375">
        <f t="shared" si="2301"/>
        <v>0</v>
      </c>
      <c r="FB612" s="375">
        <f t="shared" si="2302"/>
        <v>1</v>
      </c>
      <c r="FC612" s="375">
        <f t="shared" si="2303"/>
        <v>0</v>
      </c>
      <c r="FD612" s="375">
        <f t="shared" si="2304"/>
        <v>0</v>
      </c>
      <c r="FE612" s="376"/>
      <c r="FF612" s="372"/>
      <c r="FG612" s="372"/>
      <c r="FH612" s="372"/>
      <c r="FI612" s="372"/>
      <c r="FJ612" s="372"/>
      <c r="FK612" s="372"/>
      <c r="FL612" s="372"/>
      <c r="FM612" s="372"/>
      <c r="FN612" s="372"/>
      <c r="FO612" s="372"/>
      <c r="FP612" s="372"/>
      <c r="FQ612" s="372"/>
      <c r="FR612" s="372"/>
      <c r="FS612" s="372"/>
      <c r="FT612" s="372"/>
      <c r="FU612" s="372"/>
      <c r="FV612" s="372"/>
      <c r="FW612" s="372"/>
      <c r="FX612" s="372"/>
      <c r="FY612" s="372"/>
      <c r="FZ612" s="372"/>
      <c r="GA612" s="372"/>
      <c r="GB612" s="372"/>
      <c r="GC612" s="372"/>
      <c r="GD612" s="372"/>
      <c r="GE612" s="372"/>
      <c r="GF612" s="372"/>
      <c r="GG612" s="372"/>
      <c r="GH612" s="372"/>
      <c r="GI612" s="372"/>
      <c r="GJ612" s="372"/>
      <c r="GK612" s="372"/>
      <c r="GL612" s="372"/>
      <c r="GM612" s="372"/>
      <c r="GN612" s="372"/>
      <c r="GO612" s="372"/>
      <c r="GP612" s="372"/>
      <c r="GQ612" s="372"/>
      <c r="GR612" s="372"/>
      <c r="GS612" s="372"/>
      <c r="GT612" s="372"/>
      <c r="GU612" s="372"/>
      <c r="GV612" s="372"/>
      <c r="GW612" s="372"/>
      <c r="GX612" s="372"/>
      <c r="GY612" s="372"/>
      <c r="GZ612" s="372"/>
      <c r="HA612" s="372"/>
      <c r="HB612" s="372"/>
      <c r="HC612" s="372"/>
    </row>
    <row r="613" spans="1:211" s="373" customFormat="1" ht="15" hidden="1" customHeight="1" outlineLevel="1" x14ac:dyDescent="0.2">
      <c r="A613" s="366">
        <f>SWDATA!O598</f>
        <v>0</v>
      </c>
      <c r="B613" s="366">
        <f>SWDATA!M598</f>
        <v>0</v>
      </c>
      <c r="C613" s="351">
        <f>IF(AND(SWDATA!M598=1,SWDATA!Q598="promotions"),SWDATA!P598,0)</f>
        <v>0</v>
      </c>
      <c r="D613" s="367">
        <f>ROW(SWDATA!M598)</f>
        <v>598</v>
      </c>
      <c r="E613" s="368">
        <f t="shared" si="2308"/>
        <v>0</v>
      </c>
      <c r="F613" s="369">
        <f t="shared" si="2217"/>
        <v>1</v>
      </c>
      <c r="G613" s="366" t="str">
        <f t="shared" si="2218"/>
        <v/>
      </c>
      <c r="H613" s="370"/>
      <c r="J613" s="238">
        <f t="shared" si="2219"/>
        <v>0</v>
      </c>
      <c r="K613" s="239" t="str">
        <f t="shared" si="2220"/>
        <v/>
      </c>
      <c r="L613" s="342"/>
      <c r="M613" s="345"/>
      <c r="N613" s="340" t="str">
        <f>IF(LEN(SWDATA!F598)=0,"",N612)</f>
        <v/>
      </c>
      <c r="O613" s="296" t="str">
        <f>IF(LEN(SWDATA!G598)=0,"",O612)</f>
        <v/>
      </c>
      <c r="P613" s="297" t="str">
        <f>IF(LEN(SWDATA!C598)=0,"",SWDATA!C598)</f>
        <v/>
      </c>
      <c r="Q613" s="312" t="str">
        <f t="shared" si="2221"/>
        <v/>
      </c>
      <c r="R613" s="223" t="s">
        <v>261</v>
      </c>
      <c r="S613" s="319" t="s">
        <v>485</v>
      </c>
      <c r="T613" s="224"/>
      <c r="U613" s="264" t="s">
        <v>608</v>
      </c>
      <c r="V613" s="205" t="s">
        <v>221</v>
      </c>
      <c r="W613" s="266">
        <f>IF(OR(Is_Loading,LEN($A613)=0),"",SWDATA!P598)</f>
        <v>0</v>
      </c>
      <c r="X613" s="267">
        <f>IF(OR(Is_Loading,LEN($A613)=0),"",SWDATA!Q598)</f>
        <v>0</v>
      </c>
      <c r="Y613" s="267">
        <f>IF(OR(Is_Loading,LEN($A613)=0),"",SWDATA!R598)</f>
        <v>0</v>
      </c>
      <c r="Z613" s="266" t="str">
        <f t="shared" si="2309"/>
        <v/>
      </c>
      <c r="AA613" s="266">
        <f>IF(OR(Is_Loading,LEN($A613)=0),"",SWDATA!T598)</f>
        <v>0</v>
      </c>
      <c r="AB613" s="267">
        <f>IF(OR(Is_Loading,LEN($A613)=0),"",SWDATA!U598)</f>
        <v>0</v>
      </c>
      <c r="AC613" s="267">
        <f>IF(OR(Is_Loading,LEN($A613)=0),"",SWDATA!V598)</f>
        <v>0</v>
      </c>
      <c r="AD613" s="266" t="str">
        <f t="shared" si="2222"/>
        <v/>
      </c>
      <c r="AE613" s="266">
        <f>IF(OR(Is_Loading,LEN($A613)=0),"",SWDATA!X598)</f>
        <v>0</v>
      </c>
      <c r="AF613" s="267">
        <f>IF(OR(Is_Loading,LEN($A613)=0),"",SWDATA!Y598)</f>
        <v>0</v>
      </c>
      <c r="AG613" s="267">
        <f>IF(OR(Is_Loading,LEN($A613)=0),"",SWDATA!Z598)</f>
        <v>0</v>
      </c>
      <c r="AH613" s="266" t="str">
        <f t="shared" si="2223"/>
        <v/>
      </c>
      <c r="AI613" s="266">
        <f>IF(OR(Is_Loading,LEN($A613)=0),"",SWDATA!AB598)</f>
        <v>0</v>
      </c>
      <c r="AJ613" s="267">
        <f>IF(OR(Is_Loading,LEN($A613)=0),"",SWDATA!AC598)</f>
        <v>0</v>
      </c>
      <c r="AK613" s="267">
        <f>IF(OR(Is_Loading,LEN($A613)=0),"",SWDATA!AD598)</f>
        <v>0</v>
      </c>
      <c r="AL613" s="266" t="str">
        <f t="shared" si="2224"/>
        <v/>
      </c>
      <c r="AM613" s="266">
        <f>IF(OR(Is_Loading,LEN($A613)=0),"",SWDATA!AF598)</f>
        <v>0</v>
      </c>
      <c r="AN613" s="267">
        <f>IF(OR(Is_Loading,LEN($A613)=0),"",SWDATA!AG598)</f>
        <v>0</v>
      </c>
      <c r="AO613" s="323">
        <f>IF(OR(Is_Loading,LEN($A613)=0),"",SWDATA!AH598)</f>
        <v>0</v>
      </c>
      <c r="AP613" s="320" t="str">
        <f t="shared" si="2225"/>
        <v/>
      </c>
      <c r="AQ613" s="266">
        <f>IF(OR(Is_Loading,LEN($A613)=0),"",SWDATA!AJ598)</f>
        <v>0</v>
      </c>
      <c r="AR613" s="267">
        <f>IF(OR(Is_Loading,LEN($A613)=0),"",SWDATA!AK598)</f>
        <v>0</v>
      </c>
      <c r="AS613" s="267">
        <f>IF(OR(Is_Loading,LEN($A613)=0),"",SWDATA!AL598)</f>
        <v>0</v>
      </c>
      <c r="AT613" s="266" t="str">
        <f t="shared" si="2226"/>
        <v/>
      </c>
      <c r="AU613" s="266">
        <f>IF(OR(Is_Loading,LEN($A613)=0),"",SWDATA!AN598)</f>
        <v>0</v>
      </c>
      <c r="AV613" s="267">
        <f>IF(OR(Is_Loading,LEN($A613)=0),"",SWDATA!AO598)</f>
        <v>0</v>
      </c>
      <c r="AW613" s="267">
        <f>IF(OR(Is_Loading,LEN($A613)=0),"",SWDATA!AP598)</f>
        <v>0</v>
      </c>
      <c r="AX613" s="266" t="str">
        <f t="shared" si="2227"/>
        <v/>
      </c>
      <c r="AY613" s="266">
        <f>IF(OR(Is_Loading,LEN($A613)=0),"",SWDATA!AR598)</f>
        <v>0</v>
      </c>
      <c r="AZ613" s="267">
        <f>IF(OR(Is_Loading,LEN($A613)=0),"",SWDATA!AS598)</f>
        <v>0</v>
      </c>
      <c r="BA613" s="267">
        <f>IF(OR(Is_Loading,LEN($A613)=0),"",SWDATA!AT598)</f>
        <v>0</v>
      </c>
      <c r="BB613" s="266" t="str">
        <f t="shared" si="2228"/>
        <v/>
      </c>
      <c r="BC613" s="266">
        <f>IF(OR(Is_Loading,LEN($A613)=0),"",SWDATA!AV598)</f>
        <v>0</v>
      </c>
      <c r="BD613" s="267">
        <f>IF(OR(Is_Loading,LEN($A613)=0),"",SWDATA!AW598)</f>
        <v>0</v>
      </c>
      <c r="BE613" s="323">
        <f>IF(OR(Is_Loading,LEN($A613)=0),"",SWDATA!AX598)</f>
        <v>0</v>
      </c>
      <c r="BF613" s="320" t="str">
        <f t="shared" si="2229"/>
        <v/>
      </c>
      <c r="BG613" s="11"/>
      <c r="BH613" s="11"/>
      <c r="BI613" s="11"/>
      <c r="BJ613" s="11"/>
      <c r="BK613" s="11"/>
      <c r="BL613" s="11"/>
      <c r="BM613" s="11"/>
      <c r="BN613" s="11"/>
      <c r="BO613" s="11"/>
      <c r="BP613" s="11"/>
      <c r="BQ613" s="11"/>
      <c r="BR613" s="11"/>
      <c r="BS613" s="11"/>
      <c r="BT613" s="11"/>
      <c r="BU613" s="11"/>
      <c r="BV613" s="11"/>
      <c r="BW613" s="11"/>
      <c r="BX613" s="11"/>
      <c r="BY613" s="11"/>
      <c r="BZ613" s="11"/>
      <c r="CA613" s="11"/>
      <c r="CB613" s="11"/>
      <c r="CC613" s="11"/>
      <c r="CD613" s="11"/>
      <c r="CE613" s="11"/>
      <c r="CF613" s="11"/>
      <c r="CG613" s="11"/>
      <c r="CH613" s="11"/>
      <c r="CI613" s="11"/>
      <c r="CJ613" s="11"/>
      <c r="CK613" s="11"/>
      <c r="CL613" s="11"/>
      <c r="CM613" s="11"/>
      <c r="CN613" s="351"/>
      <c r="CO613" s="351"/>
      <c r="CP613" s="351"/>
      <c r="CQ613" s="351"/>
      <c r="CR613" s="351"/>
      <c r="CS613" s="351"/>
      <c r="CT613" s="351"/>
      <c r="CU613" s="351"/>
      <c r="CV613" s="351"/>
      <c r="CW613" s="351"/>
      <c r="CX613" s="351"/>
      <c r="CY613" s="351"/>
      <c r="CZ613" s="351"/>
      <c r="DA613" s="351"/>
      <c r="DB613" s="351"/>
      <c r="DC613" s="351"/>
      <c r="DD613" s="351"/>
      <c r="DE613" s="351"/>
      <c r="DF613" s="351"/>
      <c r="DG613" s="351"/>
      <c r="DH613" s="351"/>
      <c r="DI613" s="351"/>
      <c r="DJ613" s="351"/>
      <c r="DK613" s="351"/>
      <c r="DL613" s="351"/>
      <c r="DM613" s="351"/>
      <c r="DN613" s="351"/>
      <c r="DS613" s="372"/>
      <c r="DT613" s="374"/>
      <c r="DU613" s="375"/>
      <c r="DV613" s="375"/>
      <c r="DW613" s="375"/>
      <c r="DX613" s="375">
        <v>1</v>
      </c>
      <c r="DY613" s="375">
        <f t="shared" si="2273"/>
        <v>0</v>
      </c>
      <c r="DZ613" s="375">
        <f t="shared" si="2274"/>
        <v>0</v>
      </c>
      <c r="EA613" s="375">
        <f t="shared" si="2275"/>
        <v>1</v>
      </c>
      <c r="EB613" s="375">
        <f t="shared" si="2276"/>
        <v>0</v>
      </c>
      <c r="EC613" s="375">
        <f t="shared" si="2277"/>
        <v>0</v>
      </c>
      <c r="ED613" s="375">
        <f t="shared" si="2278"/>
        <v>1</v>
      </c>
      <c r="EE613" s="375">
        <f t="shared" si="2279"/>
        <v>0</v>
      </c>
      <c r="EF613" s="375">
        <f t="shared" si="2280"/>
        <v>0</v>
      </c>
      <c r="EG613" s="375">
        <f t="shared" si="2281"/>
        <v>1</v>
      </c>
      <c r="EH613" s="375">
        <f t="shared" si="2282"/>
        <v>0</v>
      </c>
      <c r="EI613" s="375">
        <f t="shared" si="2283"/>
        <v>0</v>
      </c>
      <c r="EJ613" s="375">
        <f t="shared" si="2284"/>
        <v>1</v>
      </c>
      <c r="EK613" s="375">
        <f t="shared" si="2285"/>
        <v>0</v>
      </c>
      <c r="EL613" s="375">
        <f t="shared" si="2286"/>
        <v>0</v>
      </c>
      <c r="EM613" s="375">
        <f t="shared" si="2287"/>
        <v>1</v>
      </c>
      <c r="EN613" s="375">
        <f t="shared" si="2288"/>
        <v>0</v>
      </c>
      <c r="EO613" s="375">
        <f t="shared" si="2289"/>
        <v>0</v>
      </c>
      <c r="EP613" s="375">
        <f t="shared" si="2290"/>
        <v>1</v>
      </c>
      <c r="EQ613" s="375">
        <f t="shared" si="2291"/>
        <v>0</v>
      </c>
      <c r="ER613" s="375">
        <f t="shared" si="2292"/>
        <v>0</v>
      </c>
      <c r="ES613" s="375">
        <f t="shared" si="2293"/>
        <v>1</v>
      </c>
      <c r="ET613" s="375">
        <f t="shared" si="2294"/>
        <v>0</v>
      </c>
      <c r="EU613" s="375">
        <f t="shared" si="2295"/>
        <v>0</v>
      </c>
      <c r="EV613" s="375">
        <f t="shared" si="2296"/>
        <v>1</v>
      </c>
      <c r="EW613" s="375">
        <f t="shared" si="2297"/>
        <v>0</v>
      </c>
      <c r="EX613" s="375">
        <f t="shared" si="2298"/>
        <v>0</v>
      </c>
      <c r="EY613" s="375">
        <f t="shared" si="2299"/>
        <v>1</v>
      </c>
      <c r="EZ613" s="375">
        <f t="shared" si="2300"/>
        <v>0</v>
      </c>
      <c r="FA613" s="375">
        <f t="shared" si="2301"/>
        <v>0</v>
      </c>
      <c r="FB613" s="375">
        <f t="shared" si="2302"/>
        <v>1</v>
      </c>
      <c r="FC613" s="375">
        <f t="shared" si="2303"/>
        <v>0</v>
      </c>
      <c r="FD613" s="375">
        <f t="shared" si="2304"/>
        <v>0</v>
      </c>
      <c r="FE613" s="376"/>
      <c r="FF613" s="372"/>
      <c r="FG613" s="372"/>
      <c r="FH613" s="372"/>
      <c r="FI613" s="372"/>
      <c r="FJ613" s="372"/>
      <c r="FK613" s="372"/>
      <c r="FL613" s="372"/>
      <c r="FM613" s="372"/>
      <c r="FN613" s="372"/>
      <c r="FO613" s="372"/>
      <c r="FP613" s="372"/>
      <c r="FQ613" s="372"/>
      <c r="FR613" s="372"/>
      <c r="FS613" s="372"/>
      <c r="FT613" s="372"/>
      <c r="FU613" s="372"/>
      <c r="FV613" s="372"/>
      <c r="FW613" s="372"/>
      <c r="FX613" s="372"/>
      <c r="FY613" s="372"/>
      <c r="FZ613" s="372"/>
      <c r="GA613" s="372"/>
      <c r="GB613" s="372"/>
      <c r="GC613" s="372"/>
      <c r="GD613" s="372"/>
      <c r="GE613" s="372"/>
      <c r="GF613" s="372"/>
      <c r="GG613" s="372"/>
      <c r="GH613" s="372"/>
      <c r="GI613" s="372"/>
      <c r="GJ613" s="372"/>
      <c r="GK613" s="372"/>
      <c r="GL613" s="372"/>
      <c r="GM613" s="372"/>
      <c r="GN613" s="372"/>
      <c r="GO613" s="372"/>
      <c r="GP613" s="372"/>
      <c r="GQ613" s="372"/>
      <c r="GR613" s="372"/>
      <c r="GS613" s="372"/>
      <c r="GT613" s="372"/>
      <c r="GU613" s="372"/>
      <c r="GV613" s="372"/>
      <c r="GW613" s="372"/>
      <c r="GX613" s="372"/>
      <c r="GY613" s="372"/>
      <c r="GZ613" s="372"/>
      <c r="HA613" s="372"/>
      <c r="HB613" s="372"/>
      <c r="HC613" s="372"/>
    </row>
    <row r="614" spans="1:211" s="373" customFormat="1" ht="15" hidden="1" customHeight="1" outlineLevel="1" x14ac:dyDescent="0.2">
      <c r="A614" s="366">
        <f>SWDATA!O599</f>
        <v>0</v>
      </c>
      <c r="B614" s="366">
        <f>SWDATA!M599</f>
        <v>0</v>
      </c>
      <c r="C614" s="351">
        <f>IF(AND(SWDATA!M599=1,SWDATA!Q599="promotions"),SWDATA!P599,0)</f>
        <v>0</v>
      </c>
      <c r="D614" s="367">
        <f>ROW(SWDATA!M599)</f>
        <v>599</v>
      </c>
      <c r="E614" s="368">
        <f t="shared" si="2308"/>
        <v>0</v>
      </c>
      <c r="F614" s="369">
        <f t="shared" si="2217"/>
        <v>1</v>
      </c>
      <c r="G614" s="366" t="str">
        <f t="shared" si="2218"/>
        <v/>
      </c>
      <c r="H614" s="370"/>
      <c r="J614" s="238">
        <f t="shared" si="2219"/>
        <v>0</v>
      </c>
      <c r="K614" s="239" t="str">
        <f t="shared" si="2220"/>
        <v/>
      </c>
      <c r="L614" s="342"/>
      <c r="M614" s="345"/>
      <c r="N614" s="340" t="str">
        <f>IF(LEN(SWDATA!F599)=0,"",N613)</f>
        <v/>
      </c>
      <c r="O614" s="296" t="str">
        <f>IF(LEN(SWDATA!G599)=0,"",O613)</f>
        <v/>
      </c>
      <c r="P614" s="297" t="str">
        <f>IF(LEN(SWDATA!C599)=0,"",SWDATA!C599)</f>
        <v/>
      </c>
      <c r="Q614" s="312" t="str">
        <f t="shared" si="2221"/>
        <v/>
      </c>
      <c r="R614" s="223" t="s">
        <v>261</v>
      </c>
      <c r="S614" s="224"/>
      <c r="T614" s="224"/>
      <c r="U614" s="264" t="s">
        <v>613</v>
      </c>
      <c r="V614" s="205" t="s">
        <v>221</v>
      </c>
      <c r="W614" s="266">
        <f>IF(OR(Is_Loading,LEN($A614)=0),"",SWDATA!P599)</f>
        <v>0</v>
      </c>
      <c r="X614" s="267">
        <f>IF(OR(Is_Loading,LEN($A614)=0),"",SWDATA!Q599)</f>
        <v>0</v>
      </c>
      <c r="Y614" s="267">
        <f>IF(OR(Is_Loading,LEN($A614)=0),"",SWDATA!R599)</f>
        <v>0</v>
      </c>
      <c r="Z614" s="266" t="str">
        <f t="shared" si="2309"/>
        <v/>
      </c>
      <c r="AA614" s="266">
        <f>IF(OR(Is_Loading,LEN($A614)=0),"",SWDATA!T599)</f>
        <v>0</v>
      </c>
      <c r="AB614" s="267">
        <f>IF(OR(Is_Loading,LEN($A614)=0),"",SWDATA!U599)</f>
        <v>0</v>
      </c>
      <c r="AC614" s="267">
        <f>IF(OR(Is_Loading,LEN($A614)=0),"",SWDATA!V599)</f>
        <v>0</v>
      </c>
      <c r="AD614" s="266" t="str">
        <f t="shared" si="2222"/>
        <v/>
      </c>
      <c r="AE614" s="266">
        <f>IF(OR(Is_Loading,LEN($A614)=0),"",SWDATA!X599)</f>
        <v>0</v>
      </c>
      <c r="AF614" s="267">
        <f>IF(OR(Is_Loading,LEN($A614)=0),"",SWDATA!Y599)</f>
        <v>0</v>
      </c>
      <c r="AG614" s="267">
        <f>IF(OR(Is_Loading,LEN($A614)=0),"",SWDATA!Z599)</f>
        <v>0</v>
      </c>
      <c r="AH614" s="266" t="str">
        <f t="shared" si="2223"/>
        <v/>
      </c>
      <c r="AI614" s="266">
        <f>IF(OR(Is_Loading,LEN($A614)=0),"",SWDATA!AB599)</f>
        <v>0</v>
      </c>
      <c r="AJ614" s="267">
        <f>IF(OR(Is_Loading,LEN($A614)=0),"",SWDATA!AC599)</f>
        <v>0</v>
      </c>
      <c r="AK614" s="267">
        <f>IF(OR(Is_Loading,LEN($A614)=0),"",SWDATA!AD599)</f>
        <v>0</v>
      </c>
      <c r="AL614" s="266" t="str">
        <f t="shared" si="2224"/>
        <v/>
      </c>
      <c r="AM614" s="266">
        <f>IF(OR(Is_Loading,LEN($A614)=0),"",SWDATA!AF599)</f>
        <v>0</v>
      </c>
      <c r="AN614" s="267">
        <f>IF(OR(Is_Loading,LEN($A614)=0),"",SWDATA!AG599)</f>
        <v>0</v>
      </c>
      <c r="AO614" s="323">
        <f>IF(OR(Is_Loading,LEN($A614)=0),"",SWDATA!AH599)</f>
        <v>0</v>
      </c>
      <c r="AP614" s="320" t="str">
        <f t="shared" si="2225"/>
        <v/>
      </c>
      <c r="AQ614" s="266">
        <f>IF(OR(Is_Loading,LEN($A614)=0),"",SWDATA!AJ599)</f>
        <v>0</v>
      </c>
      <c r="AR614" s="267">
        <f>IF(OR(Is_Loading,LEN($A614)=0),"",SWDATA!AK599)</f>
        <v>0</v>
      </c>
      <c r="AS614" s="267">
        <f>IF(OR(Is_Loading,LEN($A614)=0),"",SWDATA!AL599)</f>
        <v>0</v>
      </c>
      <c r="AT614" s="266" t="str">
        <f t="shared" si="2226"/>
        <v/>
      </c>
      <c r="AU614" s="266">
        <f>IF(OR(Is_Loading,LEN($A614)=0),"",SWDATA!AN599)</f>
        <v>0</v>
      </c>
      <c r="AV614" s="267">
        <f>IF(OR(Is_Loading,LEN($A614)=0),"",SWDATA!AO599)</f>
        <v>0</v>
      </c>
      <c r="AW614" s="267">
        <f>IF(OR(Is_Loading,LEN($A614)=0),"",SWDATA!AP599)</f>
        <v>0</v>
      </c>
      <c r="AX614" s="266" t="str">
        <f t="shared" si="2227"/>
        <v/>
      </c>
      <c r="AY614" s="266">
        <f>IF(OR(Is_Loading,LEN($A614)=0),"",SWDATA!AR599)</f>
        <v>0</v>
      </c>
      <c r="AZ614" s="267">
        <f>IF(OR(Is_Loading,LEN($A614)=0),"",SWDATA!AS599)</f>
        <v>0</v>
      </c>
      <c r="BA614" s="267">
        <f>IF(OR(Is_Loading,LEN($A614)=0),"",SWDATA!AT599)</f>
        <v>0</v>
      </c>
      <c r="BB614" s="266" t="str">
        <f t="shared" si="2228"/>
        <v/>
      </c>
      <c r="BC614" s="266">
        <f>IF(OR(Is_Loading,LEN($A614)=0),"",SWDATA!AV599)</f>
        <v>0</v>
      </c>
      <c r="BD614" s="267">
        <f>IF(OR(Is_Loading,LEN($A614)=0),"",SWDATA!AW599)</f>
        <v>0</v>
      </c>
      <c r="BE614" s="323">
        <f>IF(OR(Is_Loading,LEN($A614)=0),"",SWDATA!AX599)</f>
        <v>0</v>
      </c>
      <c r="BF614" s="320" t="str">
        <f t="shared" si="2229"/>
        <v/>
      </c>
      <c r="BG614" s="11"/>
      <c r="BH614" s="11"/>
      <c r="BI614" s="11"/>
      <c r="BJ614" s="11"/>
      <c r="BK614" s="11"/>
      <c r="BL614" s="11"/>
      <c r="BM614" s="11"/>
      <c r="BN614" s="11"/>
      <c r="BO614" s="11"/>
      <c r="BP614" s="11"/>
      <c r="BQ614" s="11"/>
      <c r="BR614" s="11"/>
      <c r="BS614" s="11"/>
      <c r="BT614" s="11"/>
      <c r="BU614" s="11"/>
      <c r="BV614" s="11"/>
      <c r="BW614" s="11"/>
      <c r="BX614" s="11"/>
      <c r="BY614" s="11"/>
      <c r="BZ614" s="11"/>
      <c r="CA614" s="11"/>
      <c r="CB614" s="11"/>
      <c r="CC614" s="11"/>
      <c r="CD614" s="11"/>
      <c r="CE614" s="11"/>
      <c r="CF614" s="11"/>
      <c r="CG614" s="11"/>
      <c r="CH614" s="11"/>
      <c r="CI614" s="11"/>
      <c r="CJ614" s="11"/>
      <c r="CK614" s="11"/>
      <c r="CL614" s="11"/>
      <c r="CM614" s="11"/>
      <c r="CN614" s="351"/>
      <c r="CO614" s="351"/>
      <c r="CP614" s="351"/>
      <c r="CQ614" s="351"/>
      <c r="CR614" s="351"/>
      <c r="CS614" s="351"/>
      <c r="CT614" s="351"/>
      <c r="CU614" s="351"/>
      <c r="CV614" s="351"/>
      <c r="CW614" s="351"/>
      <c r="CX614" s="351"/>
      <c r="CY614" s="351"/>
      <c r="CZ614" s="351"/>
      <c r="DA614" s="351"/>
      <c r="DB614" s="351"/>
      <c r="DC614" s="351"/>
      <c r="DD614" s="351"/>
      <c r="DE614" s="351"/>
      <c r="DF614" s="351"/>
      <c r="DG614" s="351"/>
      <c r="DH614" s="351"/>
      <c r="DI614" s="351"/>
      <c r="DJ614" s="351"/>
      <c r="DK614" s="351"/>
      <c r="DL614" s="351"/>
      <c r="DM614" s="351"/>
      <c r="DN614" s="351"/>
      <c r="DS614" s="372"/>
      <c r="DT614" s="374"/>
      <c r="DU614" s="375"/>
      <c r="DV614" s="375"/>
      <c r="DW614" s="375"/>
      <c r="DX614" s="375">
        <v>1</v>
      </c>
      <c r="DY614" s="375">
        <f t="shared" si="2273"/>
        <v>0</v>
      </c>
      <c r="DZ614" s="375">
        <f t="shared" si="2274"/>
        <v>0</v>
      </c>
      <c r="EA614" s="375">
        <f t="shared" si="2275"/>
        <v>1</v>
      </c>
      <c r="EB614" s="375">
        <f t="shared" si="2276"/>
        <v>0</v>
      </c>
      <c r="EC614" s="375">
        <f t="shared" si="2277"/>
        <v>0</v>
      </c>
      <c r="ED614" s="375">
        <f t="shared" si="2278"/>
        <v>1</v>
      </c>
      <c r="EE614" s="375">
        <f t="shared" si="2279"/>
        <v>0</v>
      </c>
      <c r="EF614" s="375">
        <f t="shared" si="2280"/>
        <v>0</v>
      </c>
      <c r="EG614" s="375">
        <f t="shared" si="2281"/>
        <v>1</v>
      </c>
      <c r="EH614" s="375">
        <f t="shared" si="2282"/>
        <v>0</v>
      </c>
      <c r="EI614" s="375">
        <f t="shared" si="2283"/>
        <v>0</v>
      </c>
      <c r="EJ614" s="375">
        <f t="shared" si="2284"/>
        <v>1</v>
      </c>
      <c r="EK614" s="375">
        <f t="shared" si="2285"/>
        <v>0</v>
      </c>
      <c r="EL614" s="375">
        <f t="shared" si="2286"/>
        <v>0</v>
      </c>
      <c r="EM614" s="375">
        <f t="shared" si="2287"/>
        <v>1</v>
      </c>
      <c r="EN614" s="375">
        <f t="shared" si="2288"/>
        <v>0</v>
      </c>
      <c r="EO614" s="375">
        <f t="shared" si="2289"/>
        <v>0</v>
      </c>
      <c r="EP614" s="375">
        <f t="shared" si="2290"/>
        <v>1</v>
      </c>
      <c r="EQ614" s="375">
        <f t="shared" si="2291"/>
        <v>0</v>
      </c>
      <c r="ER614" s="375">
        <f t="shared" si="2292"/>
        <v>0</v>
      </c>
      <c r="ES614" s="375">
        <f t="shared" si="2293"/>
        <v>1</v>
      </c>
      <c r="ET614" s="375">
        <f t="shared" si="2294"/>
        <v>0</v>
      </c>
      <c r="EU614" s="375">
        <f t="shared" si="2295"/>
        <v>0</v>
      </c>
      <c r="EV614" s="375">
        <f t="shared" si="2296"/>
        <v>1</v>
      </c>
      <c r="EW614" s="375">
        <f t="shared" si="2297"/>
        <v>0</v>
      </c>
      <c r="EX614" s="375">
        <f t="shared" si="2298"/>
        <v>0</v>
      </c>
      <c r="EY614" s="375">
        <f t="shared" si="2299"/>
        <v>1</v>
      </c>
      <c r="EZ614" s="375">
        <f t="shared" si="2300"/>
        <v>0</v>
      </c>
      <c r="FA614" s="375">
        <f t="shared" si="2301"/>
        <v>0</v>
      </c>
      <c r="FB614" s="375">
        <f t="shared" si="2302"/>
        <v>1</v>
      </c>
      <c r="FC614" s="375">
        <f t="shared" si="2303"/>
        <v>0</v>
      </c>
      <c r="FD614" s="375">
        <f t="shared" si="2304"/>
        <v>0</v>
      </c>
      <c r="FE614" s="376"/>
      <c r="FF614" s="372"/>
      <c r="FG614" s="372"/>
      <c r="FH614" s="372"/>
      <c r="FI614" s="372"/>
      <c r="FJ614" s="372"/>
      <c r="FK614" s="372"/>
      <c r="FL614" s="372"/>
      <c r="FM614" s="372"/>
      <c r="FN614" s="372"/>
      <c r="FO614" s="372"/>
      <c r="FP614" s="372"/>
      <c r="FQ614" s="372"/>
      <c r="FR614" s="372"/>
      <c r="FS614" s="372"/>
      <c r="FT614" s="372"/>
      <c r="FU614" s="372"/>
      <c r="FV614" s="372"/>
      <c r="FW614" s="372"/>
      <c r="FX614" s="372"/>
      <c r="FY614" s="372"/>
      <c r="FZ614" s="372"/>
      <c r="GA614" s="372"/>
      <c r="GB614" s="372"/>
      <c r="GC614" s="372"/>
      <c r="GD614" s="372"/>
      <c r="GE614" s="372"/>
      <c r="GF614" s="372"/>
      <c r="GG614" s="372"/>
      <c r="GH614" s="372"/>
      <c r="GI614" s="372"/>
      <c r="GJ614" s="372"/>
      <c r="GK614" s="372"/>
      <c r="GL614" s="372"/>
      <c r="GM614" s="372"/>
      <c r="GN614" s="372"/>
      <c r="GO614" s="372"/>
      <c r="GP614" s="372"/>
      <c r="GQ614" s="372"/>
      <c r="GR614" s="372"/>
      <c r="GS614" s="372"/>
      <c r="GT614" s="372"/>
      <c r="GU614" s="372"/>
      <c r="GV614" s="372"/>
      <c r="GW614" s="372"/>
      <c r="GX614" s="372"/>
      <c r="GY614" s="372"/>
      <c r="GZ614" s="372"/>
      <c r="HA614" s="372"/>
      <c r="HB614" s="372"/>
      <c r="HC614" s="372"/>
    </row>
    <row r="615" spans="1:211" s="373" customFormat="1" ht="15" hidden="1" customHeight="1" outlineLevel="1" x14ac:dyDescent="0.2">
      <c r="A615" s="366">
        <f>SWDATA!O600</f>
        <v>0</v>
      </c>
      <c r="B615" s="366">
        <f>SWDATA!M600</f>
        <v>0</v>
      </c>
      <c r="C615" s="351">
        <f>IF(AND(SWDATA!M600=1,SWDATA!Q600="promotions"),SWDATA!P600,0)</f>
        <v>0</v>
      </c>
      <c r="D615" s="367">
        <f>ROW(SWDATA!M600)</f>
        <v>600</v>
      </c>
      <c r="E615" s="368">
        <f t="shared" si="2308"/>
        <v>0</v>
      </c>
      <c r="F615" s="369">
        <f t="shared" si="2217"/>
        <v>1</v>
      </c>
      <c r="G615" s="366" t="str">
        <f t="shared" si="2218"/>
        <v/>
      </c>
      <c r="H615" s="370"/>
      <c r="J615" s="238">
        <f t="shared" si="2219"/>
        <v>0</v>
      </c>
      <c r="K615" s="239" t="str">
        <f t="shared" si="2220"/>
        <v/>
      </c>
      <c r="L615" s="342"/>
      <c r="M615" s="345"/>
      <c r="N615" s="340" t="str">
        <f>IF(LEN(SWDATA!F600)=0,"",N614)</f>
        <v/>
      </c>
      <c r="O615" s="296" t="str">
        <f>IF(LEN(SWDATA!G600)=0,"",O614)</f>
        <v/>
      </c>
      <c r="P615" s="297" t="str">
        <f>IF(LEN(SWDATA!C600)=0,"",SWDATA!C600)</f>
        <v/>
      </c>
      <c r="Q615" s="312" t="str">
        <f t="shared" si="2221"/>
        <v/>
      </c>
      <c r="R615" s="223" t="s">
        <v>261</v>
      </c>
      <c r="S615" s="224" t="s">
        <v>485</v>
      </c>
      <c r="T615" s="224"/>
      <c r="U615" s="264" t="s">
        <v>609</v>
      </c>
      <c r="V615" s="205" t="s">
        <v>221</v>
      </c>
      <c r="W615" s="266">
        <f>IF(OR(Is_Loading,LEN($A615)=0),"",SWDATA!P600)</f>
        <v>0</v>
      </c>
      <c r="X615" s="267">
        <f>IF(OR(Is_Loading,LEN($A615)=0),"",SWDATA!Q600)</f>
        <v>0</v>
      </c>
      <c r="Y615" s="267">
        <f>IF(OR(Is_Loading,LEN($A615)=0),"",SWDATA!R600)</f>
        <v>0</v>
      </c>
      <c r="Z615" s="266" t="str">
        <f t="shared" si="2309"/>
        <v/>
      </c>
      <c r="AA615" s="266">
        <f>IF(OR(Is_Loading,LEN($A615)=0),"",SWDATA!T600)</f>
        <v>0</v>
      </c>
      <c r="AB615" s="267">
        <f>IF(OR(Is_Loading,LEN($A615)=0),"",SWDATA!U600)</f>
        <v>0</v>
      </c>
      <c r="AC615" s="267">
        <f>IF(OR(Is_Loading,LEN($A615)=0),"",SWDATA!V600)</f>
        <v>0</v>
      </c>
      <c r="AD615" s="266" t="str">
        <f t="shared" si="2222"/>
        <v/>
      </c>
      <c r="AE615" s="266">
        <f>IF(OR(Is_Loading,LEN($A615)=0),"",SWDATA!X600)</f>
        <v>0</v>
      </c>
      <c r="AF615" s="267">
        <f>IF(OR(Is_Loading,LEN($A615)=0),"",SWDATA!Y600)</f>
        <v>0</v>
      </c>
      <c r="AG615" s="267">
        <f>IF(OR(Is_Loading,LEN($A615)=0),"",SWDATA!Z600)</f>
        <v>0</v>
      </c>
      <c r="AH615" s="266" t="str">
        <f t="shared" si="2223"/>
        <v/>
      </c>
      <c r="AI615" s="266">
        <f>IF(OR(Is_Loading,LEN($A615)=0),"",SWDATA!AB600)</f>
        <v>0</v>
      </c>
      <c r="AJ615" s="267">
        <f>IF(OR(Is_Loading,LEN($A615)=0),"",SWDATA!AC600)</f>
        <v>0</v>
      </c>
      <c r="AK615" s="267">
        <f>IF(OR(Is_Loading,LEN($A615)=0),"",SWDATA!AD600)</f>
        <v>0</v>
      </c>
      <c r="AL615" s="266" t="str">
        <f t="shared" si="2224"/>
        <v/>
      </c>
      <c r="AM615" s="266">
        <f>IF(OR(Is_Loading,LEN($A615)=0),"",SWDATA!AF600)</f>
        <v>0</v>
      </c>
      <c r="AN615" s="267">
        <f>IF(OR(Is_Loading,LEN($A615)=0),"",SWDATA!AG600)</f>
        <v>0</v>
      </c>
      <c r="AO615" s="323">
        <f>IF(OR(Is_Loading,LEN($A615)=0),"",SWDATA!AH600)</f>
        <v>0</v>
      </c>
      <c r="AP615" s="320" t="str">
        <f t="shared" si="2225"/>
        <v/>
      </c>
      <c r="AQ615" s="266">
        <f>IF(OR(Is_Loading,LEN($A615)=0),"",SWDATA!AJ600)</f>
        <v>0</v>
      </c>
      <c r="AR615" s="267">
        <f>IF(OR(Is_Loading,LEN($A615)=0),"",SWDATA!AK600)</f>
        <v>0</v>
      </c>
      <c r="AS615" s="267">
        <f>IF(OR(Is_Loading,LEN($A615)=0),"",SWDATA!AL600)</f>
        <v>0</v>
      </c>
      <c r="AT615" s="266" t="str">
        <f t="shared" si="2226"/>
        <v/>
      </c>
      <c r="AU615" s="266">
        <f>IF(OR(Is_Loading,LEN($A615)=0),"",SWDATA!AN600)</f>
        <v>0</v>
      </c>
      <c r="AV615" s="267">
        <f>IF(OR(Is_Loading,LEN($A615)=0),"",SWDATA!AO600)</f>
        <v>0</v>
      </c>
      <c r="AW615" s="267">
        <f>IF(OR(Is_Loading,LEN($A615)=0),"",SWDATA!AP600)</f>
        <v>0</v>
      </c>
      <c r="AX615" s="266" t="str">
        <f t="shared" si="2227"/>
        <v/>
      </c>
      <c r="AY615" s="266">
        <f>IF(OR(Is_Loading,LEN($A615)=0),"",SWDATA!AR600)</f>
        <v>0</v>
      </c>
      <c r="AZ615" s="267">
        <f>IF(OR(Is_Loading,LEN($A615)=0),"",SWDATA!AS600)</f>
        <v>0</v>
      </c>
      <c r="BA615" s="267">
        <f>IF(OR(Is_Loading,LEN($A615)=0),"",SWDATA!AT600)</f>
        <v>0</v>
      </c>
      <c r="BB615" s="266" t="str">
        <f t="shared" si="2228"/>
        <v/>
      </c>
      <c r="BC615" s="266">
        <f>IF(OR(Is_Loading,LEN($A615)=0),"",SWDATA!AV600)</f>
        <v>0</v>
      </c>
      <c r="BD615" s="267">
        <f>IF(OR(Is_Loading,LEN($A615)=0),"",SWDATA!AW600)</f>
        <v>0</v>
      </c>
      <c r="BE615" s="323">
        <f>IF(OR(Is_Loading,LEN($A615)=0),"",SWDATA!AX600)</f>
        <v>0</v>
      </c>
      <c r="BF615" s="320" t="str">
        <f t="shared" si="2229"/>
        <v/>
      </c>
      <c r="BG615" s="11"/>
      <c r="BH615" s="11"/>
      <c r="BI615" s="11"/>
      <c r="BJ615" s="11"/>
      <c r="BK615" s="11"/>
      <c r="BL615" s="11"/>
      <c r="BM615" s="11"/>
      <c r="BN615" s="11"/>
      <c r="BO615" s="11"/>
      <c r="BP615" s="11"/>
      <c r="BQ615" s="11"/>
      <c r="BR615" s="11"/>
      <c r="BS615" s="11"/>
      <c r="BT615" s="11"/>
      <c r="BU615" s="11"/>
      <c r="BV615" s="11"/>
      <c r="BW615" s="11"/>
      <c r="BX615" s="11"/>
      <c r="BY615" s="11"/>
      <c r="BZ615" s="11"/>
      <c r="CA615" s="11"/>
      <c r="CB615" s="11"/>
      <c r="CC615" s="11"/>
      <c r="CD615" s="11"/>
      <c r="CE615" s="11"/>
      <c r="CF615" s="11"/>
      <c r="CG615" s="11"/>
      <c r="CH615" s="11"/>
      <c r="CI615" s="11"/>
      <c r="CJ615" s="11"/>
      <c r="CK615" s="11"/>
      <c r="CL615" s="11"/>
      <c r="CM615" s="11"/>
      <c r="CN615" s="351"/>
      <c r="CO615" s="351"/>
      <c r="CP615" s="351"/>
      <c r="CQ615" s="351"/>
      <c r="CR615" s="351"/>
      <c r="CS615" s="351"/>
      <c r="CT615" s="351"/>
      <c r="CU615" s="351"/>
      <c r="CV615" s="351"/>
      <c r="CW615" s="351"/>
      <c r="CX615" s="351"/>
      <c r="CY615" s="351"/>
      <c r="CZ615" s="351"/>
      <c r="DA615" s="351"/>
      <c r="DB615" s="351"/>
      <c r="DC615" s="351"/>
      <c r="DD615" s="351"/>
      <c r="DE615" s="351"/>
      <c r="DF615" s="351"/>
      <c r="DG615" s="351"/>
      <c r="DH615" s="351"/>
      <c r="DI615" s="351"/>
      <c r="DJ615" s="351"/>
      <c r="DK615" s="351"/>
      <c r="DL615" s="351"/>
      <c r="DM615" s="351"/>
      <c r="DN615" s="351"/>
      <c r="DS615" s="372"/>
      <c r="DT615" s="374"/>
      <c r="DU615" s="375"/>
      <c r="DV615" s="375"/>
      <c r="DW615" s="375"/>
      <c r="DX615" s="375">
        <v>1</v>
      </c>
      <c r="DY615" s="375">
        <f t="shared" si="2273"/>
        <v>0</v>
      </c>
      <c r="DZ615" s="375">
        <f t="shared" si="2274"/>
        <v>0</v>
      </c>
      <c r="EA615" s="375">
        <f t="shared" si="2275"/>
        <v>1</v>
      </c>
      <c r="EB615" s="375">
        <f t="shared" si="2276"/>
        <v>0</v>
      </c>
      <c r="EC615" s="375">
        <f t="shared" si="2277"/>
        <v>0</v>
      </c>
      <c r="ED615" s="375">
        <f t="shared" si="2278"/>
        <v>1</v>
      </c>
      <c r="EE615" s="375">
        <f t="shared" si="2279"/>
        <v>0</v>
      </c>
      <c r="EF615" s="375">
        <f t="shared" si="2280"/>
        <v>0</v>
      </c>
      <c r="EG615" s="375">
        <f t="shared" si="2281"/>
        <v>1</v>
      </c>
      <c r="EH615" s="375">
        <f t="shared" si="2282"/>
        <v>0</v>
      </c>
      <c r="EI615" s="375">
        <f t="shared" si="2283"/>
        <v>0</v>
      </c>
      <c r="EJ615" s="375">
        <f t="shared" si="2284"/>
        <v>1</v>
      </c>
      <c r="EK615" s="375">
        <f t="shared" si="2285"/>
        <v>0</v>
      </c>
      <c r="EL615" s="375">
        <f t="shared" si="2286"/>
        <v>0</v>
      </c>
      <c r="EM615" s="375">
        <f t="shared" si="2287"/>
        <v>1</v>
      </c>
      <c r="EN615" s="375">
        <f t="shared" si="2288"/>
        <v>0</v>
      </c>
      <c r="EO615" s="375">
        <f t="shared" si="2289"/>
        <v>0</v>
      </c>
      <c r="EP615" s="375">
        <f t="shared" si="2290"/>
        <v>1</v>
      </c>
      <c r="EQ615" s="375">
        <f t="shared" si="2291"/>
        <v>0</v>
      </c>
      <c r="ER615" s="375">
        <f t="shared" si="2292"/>
        <v>0</v>
      </c>
      <c r="ES615" s="375">
        <f t="shared" si="2293"/>
        <v>1</v>
      </c>
      <c r="ET615" s="375">
        <f t="shared" si="2294"/>
        <v>0</v>
      </c>
      <c r="EU615" s="375">
        <f t="shared" si="2295"/>
        <v>0</v>
      </c>
      <c r="EV615" s="375">
        <f t="shared" si="2296"/>
        <v>1</v>
      </c>
      <c r="EW615" s="375">
        <f t="shared" si="2297"/>
        <v>0</v>
      </c>
      <c r="EX615" s="375">
        <f t="shared" si="2298"/>
        <v>0</v>
      </c>
      <c r="EY615" s="375">
        <f t="shared" si="2299"/>
        <v>1</v>
      </c>
      <c r="EZ615" s="375">
        <f t="shared" si="2300"/>
        <v>0</v>
      </c>
      <c r="FA615" s="375">
        <f t="shared" si="2301"/>
        <v>0</v>
      </c>
      <c r="FB615" s="375">
        <f t="shared" si="2302"/>
        <v>1</v>
      </c>
      <c r="FC615" s="375">
        <f t="shared" si="2303"/>
        <v>0</v>
      </c>
      <c r="FD615" s="375">
        <f t="shared" si="2304"/>
        <v>0</v>
      </c>
      <c r="FE615" s="376"/>
      <c r="FF615" s="372"/>
      <c r="FG615" s="372"/>
      <c r="FH615" s="372"/>
      <c r="FI615" s="372"/>
      <c r="FJ615" s="372"/>
      <c r="FK615" s="372"/>
      <c r="FL615" s="372"/>
      <c r="FM615" s="372"/>
      <c r="FN615" s="372"/>
      <c r="FO615" s="372"/>
      <c r="FP615" s="372"/>
      <c r="FQ615" s="372"/>
      <c r="FR615" s="372"/>
      <c r="FS615" s="372"/>
      <c r="FT615" s="372"/>
      <c r="FU615" s="372"/>
      <c r="FV615" s="372"/>
      <c r="FW615" s="372"/>
      <c r="FX615" s="372"/>
      <c r="FY615" s="372"/>
      <c r="FZ615" s="372"/>
      <c r="GA615" s="372"/>
      <c r="GB615" s="372"/>
      <c r="GC615" s="372"/>
      <c r="GD615" s="372"/>
      <c r="GE615" s="372"/>
      <c r="GF615" s="372"/>
      <c r="GG615" s="372"/>
      <c r="GH615" s="372"/>
      <c r="GI615" s="372"/>
      <c r="GJ615" s="372"/>
      <c r="GK615" s="372"/>
      <c r="GL615" s="372"/>
      <c r="GM615" s="372"/>
      <c r="GN615" s="372"/>
      <c r="GO615" s="372"/>
      <c r="GP615" s="372"/>
      <c r="GQ615" s="372"/>
      <c r="GR615" s="372"/>
      <c r="GS615" s="372"/>
      <c r="GT615" s="372"/>
      <c r="GU615" s="372"/>
      <c r="GV615" s="372"/>
      <c r="GW615" s="372"/>
      <c r="GX615" s="372"/>
      <c r="GY615" s="372"/>
      <c r="GZ615" s="372"/>
      <c r="HA615" s="372"/>
      <c r="HB615" s="372"/>
      <c r="HC615" s="372"/>
    </row>
    <row r="616" spans="1:211" s="373" customFormat="1" ht="15" hidden="1" customHeight="1" outlineLevel="1" x14ac:dyDescent="0.2">
      <c r="A616" s="366">
        <f>SWDATA!O601</f>
        <v>0</v>
      </c>
      <c r="B616" s="366">
        <f>SWDATA!M601</f>
        <v>0</v>
      </c>
      <c r="C616" s="351">
        <f>IF(AND(SWDATA!M601=1,SWDATA!Q601="promotions"),SWDATA!P601,0)</f>
        <v>0</v>
      </c>
      <c r="D616" s="371">
        <f>ROW(SWDATA!M601)</f>
        <v>601</v>
      </c>
      <c r="E616" s="368">
        <f ca="1">IF(AND(B616=1,UPPER(HLOOKUP(D616,'Metrics &amp; Attributes View'!$13:$31,19,0))&lt;&gt;"SBOM"),1,0)</f>
        <v>0</v>
      </c>
      <c r="F616" s="369">
        <f t="shared" si="2217"/>
        <v>1</v>
      </c>
      <c r="G616" s="366" t="str">
        <f t="shared" si="2218"/>
        <v/>
      </c>
      <c r="H616" s="370"/>
      <c r="J616" s="238">
        <f t="shared" si="2219"/>
        <v>0</v>
      </c>
      <c r="K616" s="239" t="str">
        <f t="shared" si="2220"/>
        <v/>
      </c>
      <c r="L616" s="342"/>
      <c r="M616" s="345"/>
      <c r="N616" s="340" t="str">
        <f>IF(LEN(SWDATA!F601)=0,"",N615)</f>
        <v/>
      </c>
      <c r="O616" s="296" t="str">
        <f>IF(LEN(SWDATA!G601)=0,"",O615)</f>
        <v/>
      </c>
      <c r="P616" s="297" t="str">
        <f>IF(LEN(SWDATA!C601)=0,"",SWDATA!C601)</f>
        <v/>
      </c>
      <c r="Q616" s="312" t="str">
        <f t="shared" si="2221"/>
        <v/>
      </c>
      <c r="R616" s="223" t="s">
        <v>262</v>
      </c>
      <c r="S616" s="224"/>
      <c r="T616" s="224"/>
      <c r="U616" s="264" t="s">
        <v>627</v>
      </c>
      <c r="V616" s="205" t="s">
        <v>221</v>
      </c>
      <c r="W616" s="266">
        <f>IF(OR(Is_Loading,LEN($A616)=0),"",SWDATA!P601)</f>
        <v>0</v>
      </c>
      <c r="X616" s="267">
        <f>IF(OR(Is_Loading,LEN($A616)=0),"",SWDATA!Q601)</f>
        <v>0</v>
      </c>
      <c r="Y616" s="267">
        <f>IF(OR(Is_Loading,LEN($A616)=0),"",SWDATA!R601)</f>
        <v>0</v>
      </c>
      <c r="Z616" s="266" t="str">
        <f t="shared" si="2309"/>
        <v/>
      </c>
      <c r="AA616" s="266">
        <f>IF(OR(Is_Loading,LEN($A616)=0),"",SWDATA!T601)</f>
        <v>0</v>
      </c>
      <c r="AB616" s="267">
        <f>IF(OR(Is_Loading,LEN($A616)=0),"",SWDATA!U601)</f>
        <v>0</v>
      </c>
      <c r="AC616" s="267">
        <f>IF(OR(Is_Loading,LEN($A616)=0),"",SWDATA!V601)</f>
        <v>0</v>
      </c>
      <c r="AD616" s="266" t="str">
        <f t="shared" si="2222"/>
        <v/>
      </c>
      <c r="AE616" s="266">
        <f>IF(OR(Is_Loading,LEN($A616)=0),"",SWDATA!X601)</f>
        <v>0</v>
      </c>
      <c r="AF616" s="267">
        <f>IF(OR(Is_Loading,LEN($A616)=0),"",SWDATA!Y601)</f>
        <v>0</v>
      </c>
      <c r="AG616" s="267">
        <f>IF(OR(Is_Loading,LEN($A616)=0),"",SWDATA!Z601)</f>
        <v>0</v>
      </c>
      <c r="AH616" s="266" t="str">
        <f t="shared" si="2223"/>
        <v/>
      </c>
      <c r="AI616" s="266">
        <f>IF(OR(Is_Loading,LEN($A616)=0),"",SWDATA!AB601)</f>
        <v>0</v>
      </c>
      <c r="AJ616" s="267">
        <f>IF(OR(Is_Loading,LEN($A616)=0),"",SWDATA!AC601)</f>
        <v>0</v>
      </c>
      <c r="AK616" s="267">
        <f>IF(OR(Is_Loading,LEN($A616)=0),"",SWDATA!AD601)</f>
        <v>0</v>
      </c>
      <c r="AL616" s="266" t="str">
        <f t="shared" si="2224"/>
        <v/>
      </c>
      <c r="AM616" s="266">
        <f>IF(OR(Is_Loading,LEN($A616)=0),"",SWDATA!AF601)</f>
        <v>0</v>
      </c>
      <c r="AN616" s="267">
        <f>IF(OR(Is_Loading,LEN($A616)=0),"",SWDATA!AG601)</f>
        <v>0</v>
      </c>
      <c r="AO616" s="323">
        <f>IF(OR(Is_Loading,LEN($A616)=0),"",SWDATA!AH601)</f>
        <v>0</v>
      </c>
      <c r="AP616" s="320" t="str">
        <f t="shared" si="2225"/>
        <v/>
      </c>
      <c r="AQ616" s="266">
        <f>IF(OR(Is_Loading,LEN($A616)=0),"",SWDATA!AJ601)</f>
        <v>0</v>
      </c>
      <c r="AR616" s="267">
        <f>IF(OR(Is_Loading,LEN($A616)=0),"",SWDATA!AK601)</f>
        <v>0</v>
      </c>
      <c r="AS616" s="267">
        <f>IF(OR(Is_Loading,LEN($A616)=0),"",SWDATA!AL601)</f>
        <v>0</v>
      </c>
      <c r="AT616" s="266" t="str">
        <f t="shared" si="2226"/>
        <v/>
      </c>
      <c r="AU616" s="266">
        <f>IF(OR(Is_Loading,LEN($A616)=0),"",SWDATA!AN601)</f>
        <v>0</v>
      </c>
      <c r="AV616" s="267">
        <f>IF(OR(Is_Loading,LEN($A616)=0),"",SWDATA!AO601)</f>
        <v>0</v>
      </c>
      <c r="AW616" s="267">
        <f>IF(OR(Is_Loading,LEN($A616)=0),"",SWDATA!AP601)</f>
        <v>0</v>
      </c>
      <c r="AX616" s="266" t="str">
        <f t="shared" si="2227"/>
        <v/>
      </c>
      <c r="AY616" s="266">
        <f>IF(OR(Is_Loading,LEN($A616)=0),"",SWDATA!AR601)</f>
        <v>0</v>
      </c>
      <c r="AZ616" s="267">
        <f>IF(OR(Is_Loading,LEN($A616)=0),"",SWDATA!AS601)</f>
        <v>0</v>
      </c>
      <c r="BA616" s="267">
        <f>IF(OR(Is_Loading,LEN($A616)=0),"",SWDATA!AT601)</f>
        <v>0</v>
      </c>
      <c r="BB616" s="266" t="str">
        <f t="shared" si="2228"/>
        <v/>
      </c>
      <c r="BC616" s="266">
        <f>IF(OR(Is_Loading,LEN($A616)=0),"",SWDATA!AV601)</f>
        <v>0</v>
      </c>
      <c r="BD616" s="267">
        <f>IF(OR(Is_Loading,LEN($A616)=0),"",SWDATA!AW601)</f>
        <v>0</v>
      </c>
      <c r="BE616" s="323">
        <f>IF(OR(Is_Loading,LEN($A616)=0),"",SWDATA!AX601)</f>
        <v>0</v>
      </c>
      <c r="BF616" s="332" t="str">
        <f t="shared" si="2229"/>
        <v/>
      </c>
      <c r="BG616" s="11"/>
      <c r="BH616" s="11"/>
      <c r="BI616" s="11"/>
      <c r="BJ616" s="11"/>
      <c r="BK616" s="11"/>
      <c r="BL616" s="11"/>
      <c r="BM616" s="11"/>
      <c r="BN616" s="11"/>
      <c r="BO616" s="11"/>
      <c r="BP616" s="11"/>
      <c r="BQ616" s="11"/>
      <c r="BR616" s="11"/>
      <c r="BS616" s="11"/>
      <c r="BT616" s="11"/>
      <c r="BU616" s="11"/>
      <c r="BV616" s="11"/>
      <c r="BW616" s="11"/>
      <c r="BX616" s="11"/>
      <c r="BY616" s="11"/>
      <c r="BZ616" s="11"/>
      <c r="CA616" s="11"/>
      <c r="CB616" s="11"/>
      <c r="CC616" s="11"/>
      <c r="CD616" s="11"/>
      <c r="CE616" s="11"/>
      <c r="CF616" s="11"/>
      <c r="CG616" s="11"/>
      <c r="CH616" s="11"/>
      <c r="CI616" s="11"/>
      <c r="CJ616" s="11"/>
      <c r="CK616" s="11"/>
      <c r="CL616" s="11"/>
      <c r="CM616" s="11"/>
      <c r="CN616" s="351"/>
      <c r="CO616" s="351"/>
      <c r="CP616" s="351"/>
      <c r="CQ616" s="351"/>
      <c r="CR616" s="351"/>
      <c r="CS616" s="351"/>
      <c r="CT616" s="351"/>
      <c r="CU616" s="351"/>
      <c r="CV616" s="351"/>
      <c r="CW616" s="351"/>
      <c r="CX616" s="351"/>
      <c r="CY616" s="351"/>
      <c r="CZ616" s="351"/>
      <c r="DA616" s="351"/>
      <c r="DB616" s="351"/>
      <c r="DC616" s="351"/>
      <c r="DD616" s="351"/>
      <c r="DE616" s="351"/>
      <c r="DF616" s="351"/>
      <c r="DG616" s="351"/>
      <c r="DH616" s="351"/>
      <c r="DI616" s="351"/>
      <c r="DJ616" s="351"/>
      <c r="DK616" s="351"/>
      <c r="DL616" s="351"/>
      <c r="DM616" s="351"/>
      <c r="DN616" s="351"/>
      <c r="DS616" s="372"/>
      <c r="DT616" s="374"/>
      <c r="DU616" s="375"/>
      <c r="DV616" s="375"/>
      <c r="DW616" s="375"/>
      <c r="DX616" s="375">
        <v>1</v>
      </c>
      <c r="DY616" s="375">
        <f t="shared" si="2273"/>
        <v>0</v>
      </c>
      <c r="DZ616" s="375">
        <f t="shared" si="2274"/>
        <v>0</v>
      </c>
      <c r="EA616" s="375">
        <f t="shared" si="2275"/>
        <v>1</v>
      </c>
      <c r="EB616" s="375">
        <f t="shared" si="2276"/>
        <v>0</v>
      </c>
      <c r="EC616" s="375">
        <f t="shared" si="2277"/>
        <v>0</v>
      </c>
      <c r="ED616" s="375">
        <f t="shared" si="2278"/>
        <v>1</v>
      </c>
      <c r="EE616" s="375">
        <f t="shared" si="2279"/>
        <v>0</v>
      </c>
      <c r="EF616" s="375">
        <f t="shared" si="2280"/>
        <v>0</v>
      </c>
      <c r="EG616" s="375">
        <f t="shared" si="2281"/>
        <v>1</v>
      </c>
      <c r="EH616" s="375">
        <f t="shared" si="2282"/>
        <v>0</v>
      </c>
      <c r="EI616" s="375">
        <f t="shared" si="2283"/>
        <v>0</v>
      </c>
      <c r="EJ616" s="375">
        <f t="shared" si="2284"/>
        <v>1</v>
      </c>
      <c r="EK616" s="375">
        <f t="shared" si="2285"/>
        <v>0</v>
      </c>
      <c r="EL616" s="375">
        <f t="shared" si="2286"/>
        <v>0</v>
      </c>
      <c r="EM616" s="375">
        <f t="shared" si="2287"/>
        <v>1</v>
      </c>
      <c r="EN616" s="375">
        <f t="shared" si="2288"/>
        <v>0</v>
      </c>
      <c r="EO616" s="375">
        <f t="shared" si="2289"/>
        <v>0</v>
      </c>
      <c r="EP616" s="375">
        <f t="shared" si="2290"/>
        <v>1</v>
      </c>
      <c r="EQ616" s="375">
        <f t="shared" si="2291"/>
        <v>0</v>
      </c>
      <c r="ER616" s="375">
        <f t="shared" si="2292"/>
        <v>0</v>
      </c>
      <c r="ES616" s="375">
        <f t="shared" si="2293"/>
        <v>1</v>
      </c>
      <c r="ET616" s="375">
        <f t="shared" si="2294"/>
        <v>0</v>
      </c>
      <c r="EU616" s="375">
        <f t="shared" si="2295"/>
        <v>0</v>
      </c>
      <c r="EV616" s="375">
        <f t="shared" si="2296"/>
        <v>1</v>
      </c>
      <c r="EW616" s="375">
        <f t="shared" si="2297"/>
        <v>0</v>
      </c>
      <c r="EX616" s="375">
        <f t="shared" si="2298"/>
        <v>0</v>
      </c>
      <c r="EY616" s="375">
        <f t="shared" si="2299"/>
        <v>1</v>
      </c>
      <c r="EZ616" s="375">
        <f t="shared" si="2300"/>
        <v>0</v>
      </c>
      <c r="FA616" s="375">
        <f t="shared" si="2301"/>
        <v>0</v>
      </c>
      <c r="FB616" s="375">
        <f t="shared" si="2302"/>
        <v>1</v>
      </c>
      <c r="FC616" s="375">
        <f t="shared" si="2303"/>
        <v>0</v>
      </c>
      <c r="FD616" s="375">
        <f t="shared" si="2304"/>
        <v>0</v>
      </c>
      <c r="FE616" s="376"/>
      <c r="FF616" s="372"/>
      <c r="FG616" s="372"/>
      <c r="FH616" s="372"/>
      <c r="FI616" s="372"/>
      <c r="FJ616" s="372"/>
      <c r="FK616" s="372"/>
      <c r="FL616" s="372"/>
      <c r="FM616" s="372"/>
      <c r="FN616" s="372"/>
      <c r="FO616" s="372"/>
      <c r="FP616" s="372"/>
      <c r="FQ616" s="372"/>
      <c r="FR616" s="372"/>
      <c r="FS616" s="372"/>
      <c r="FT616" s="372"/>
      <c r="FU616" s="372"/>
      <c r="FV616" s="372"/>
      <c r="FW616" s="372"/>
      <c r="FX616" s="372"/>
      <c r="FY616" s="372"/>
      <c r="FZ616" s="372"/>
      <c r="GA616" s="372"/>
      <c r="GB616" s="372"/>
      <c r="GC616" s="372"/>
      <c r="GD616" s="372"/>
      <c r="GE616" s="372"/>
      <c r="GF616" s="372"/>
      <c r="GG616" s="372"/>
      <c r="GH616" s="372"/>
      <c r="GI616" s="372"/>
      <c r="GJ616" s="372"/>
      <c r="GK616" s="372"/>
      <c r="GL616" s="372"/>
      <c r="GM616" s="372"/>
      <c r="GN616" s="372"/>
      <c r="GO616" s="372"/>
      <c r="GP616" s="372"/>
      <c r="GQ616" s="372"/>
      <c r="GR616" s="372"/>
      <c r="GS616" s="372"/>
      <c r="GT616" s="372"/>
      <c r="GU616" s="372"/>
      <c r="GV616" s="372"/>
      <c r="GW616" s="372"/>
      <c r="GX616" s="372"/>
      <c r="GY616" s="372"/>
      <c r="GZ616" s="372"/>
      <c r="HA616" s="372"/>
      <c r="HB616" s="372"/>
      <c r="HC616" s="372"/>
    </row>
    <row r="617" spans="1:211" s="373" customFormat="1" ht="15" customHeight="1" collapsed="1" thickTop="1" x14ac:dyDescent="0.2">
      <c r="A617" s="192">
        <f>SWDATA!O602</f>
        <v>0</v>
      </c>
      <c r="B617" s="192">
        <f>SWDATA!M602</f>
        <v>0</v>
      </c>
      <c r="C617" s="201">
        <f>IF(AND(SWDATA!M602=1,SWDATA!Q602="promotions"),SWDATA!P602,0)</f>
        <v>0</v>
      </c>
      <c r="D617" s="200">
        <f>ROW(SWDATA!M602)</f>
        <v>602</v>
      </c>
      <c r="E617" s="202">
        <f t="shared" ref="E617:E624" si="2310">B617</f>
        <v>0</v>
      </c>
      <c r="F617" s="203">
        <f t="shared" si="2217"/>
        <v>1</v>
      </c>
      <c r="G617" s="192" t="str">
        <f t="shared" si="2218"/>
        <v/>
      </c>
      <c r="H617" s="313"/>
      <c r="I617" s="390"/>
      <c r="J617" s="395">
        <f t="shared" si="2219"/>
        <v>0</v>
      </c>
      <c r="K617" s="396" t="str">
        <f t="shared" si="2220"/>
        <v/>
      </c>
      <c r="L617" s="397"/>
      <c r="M617" s="398"/>
      <c r="N617" s="399" t="str">
        <f>IF(LEN(SWDATA!F602)=0,"",IF(LEN(SWDATA!G602)=0,"",IF($O$12="ID",MID(SWDATA!G602,FIND("|",SWDATA!G602)+1,FIND("~~",SWDATA!G602)-FIND("|",SWDATA!G602)-1),IF($O$12="Desc",RIGHT(SWDATA!G602,LEN(SWDATA!G602)-FIND("~~",SWDATA!G602)-1),RIGHT(SWDATA!G602,LEN(SWDATA!G602)-FIND("|",SWDATA!G602))))))</f>
        <v/>
      </c>
      <c r="O617" s="400" t="str">
        <f>IF(LEN(SWDATA!G602)=0,"",IF(LEN(SWDATA!H602)=0,"",IF($O$12="ID",MID(SWDATA!H602,FIND("|",SWDATA!H602)+1,FIND("~~",SWDATA!H602)-FIND("|",SWDATA!H602)-1),IF($O$12="Desc",RIGHT(SWDATA!H602,LEN(SWDATA!H602)-FIND("~~",SWDATA!H602)-1),RIGHT(SWDATA!H602,LEN(SWDATA!H602)-FIND("|",SWDATA!H602))))))</f>
        <v/>
      </c>
      <c r="P617" s="401" t="str">
        <f>IF(LEN(SWDATA!C602)=0,"",SWDATA!C602)</f>
        <v/>
      </c>
      <c r="Q617" s="402" t="str">
        <f t="shared" si="2221"/>
        <v/>
      </c>
      <c r="R617" s="403" t="s">
        <v>575</v>
      </c>
      <c r="S617" s="404" t="s">
        <v>485</v>
      </c>
      <c r="T617" s="404"/>
      <c r="U617" s="405" t="s">
        <v>595</v>
      </c>
      <c r="V617" s="406" t="s">
        <v>221</v>
      </c>
      <c r="W617" s="407">
        <f>IF(OR(Is_Loading,LEN($A617)=0),"",SWDATA!P602)</f>
        <v>0</v>
      </c>
      <c r="X617" s="408">
        <f>IF(OR(Is_Loading,LEN($A617)=0),"",SWDATA!Q602)</f>
        <v>0</v>
      </c>
      <c r="Y617" s="408">
        <f>IF(OR(Is_Loading,LEN($A617)=0),"",SWDATA!R602)</f>
        <v>0</v>
      </c>
      <c r="Z617" s="407" t="str">
        <f t="shared" ref="Z617" si="2311">IF($A617=0,"",CHOOSE($F617,SUM(W617:Y617),SUM(W617:Y617)/3,Y617))</f>
        <v/>
      </c>
      <c r="AA617" s="407">
        <f>IF(OR(Is_Loading,LEN($A617)=0),"",SWDATA!T602)</f>
        <v>0</v>
      </c>
      <c r="AB617" s="408">
        <f>IF(OR(Is_Loading,LEN($A617)=0),"",SWDATA!U602)</f>
        <v>0</v>
      </c>
      <c r="AC617" s="408">
        <f>IF(OR(Is_Loading,LEN($A617)=0),"",SWDATA!V602)</f>
        <v>0</v>
      </c>
      <c r="AD617" s="407" t="str">
        <f t="shared" si="2222"/>
        <v/>
      </c>
      <c r="AE617" s="407">
        <f>IF(OR(Is_Loading,LEN($A617)=0),"",SWDATA!X602)</f>
        <v>0</v>
      </c>
      <c r="AF617" s="408">
        <f>IF(OR(Is_Loading,LEN($A617)=0),"",SWDATA!Y602)</f>
        <v>0</v>
      </c>
      <c r="AG617" s="408">
        <f>IF(OR(Is_Loading,LEN($A617)=0),"",SWDATA!Z602)</f>
        <v>0</v>
      </c>
      <c r="AH617" s="407" t="str">
        <f t="shared" si="2223"/>
        <v/>
      </c>
      <c r="AI617" s="407">
        <f>IF(OR(Is_Loading,LEN($A617)=0),"",SWDATA!AB602)</f>
        <v>0</v>
      </c>
      <c r="AJ617" s="408">
        <f>IF(OR(Is_Loading,LEN($A617)=0),"",SWDATA!AC602)</f>
        <v>0</v>
      </c>
      <c r="AK617" s="408">
        <f>IF(OR(Is_Loading,LEN($A617)=0),"",SWDATA!AD602)</f>
        <v>0</v>
      </c>
      <c r="AL617" s="407" t="str">
        <f t="shared" si="2224"/>
        <v/>
      </c>
      <c r="AM617" s="407">
        <f>IF(OR(Is_Loading,LEN($A617)=0),"",SWDATA!AF602)</f>
        <v>0</v>
      </c>
      <c r="AN617" s="408">
        <f>IF(OR(Is_Loading,LEN($A617)=0),"",SWDATA!AG602)</f>
        <v>0</v>
      </c>
      <c r="AO617" s="409">
        <f>IF(OR(Is_Loading,LEN($A617)=0),"",SWDATA!AH602)</f>
        <v>0</v>
      </c>
      <c r="AP617" s="410" t="str">
        <f t="shared" si="2225"/>
        <v/>
      </c>
      <c r="AQ617" s="407">
        <f>IF(OR(Is_Loading,LEN($A617)=0),"",SWDATA!AJ602)</f>
        <v>0</v>
      </c>
      <c r="AR617" s="408">
        <f>IF(OR(Is_Loading,LEN($A617)=0),"",SWDATA!AK602)</f>
        <v>0</v>
      </c>
      <c r="AS617" s="408">
        <f>IF(OR(Is_Loading,LEN($A617)=0),"",SWDATA!AL602)</f>
        <v>0</v>
      </c>
      <c r="AT617" s="407" t="str">
        <f t="shared" si="2226"/>
        <v/>
      </c>
      <c r="AU617" s="407">
        <f>IF(OR(Is_Loading,LEN($A617)=0),"",SWDATA!AN602)</f>
        <v>0</v>
      </c>
      <c r="AV617" s="408">
        <f>IF(OR(Is_Loading,LEN($A617)=0),"",SWDATA!AO602)</f>
        <v>0</v>
      </c>
      <c r="AW617" s="408">
        <f>IF(OR(Is_Loading,LEN($A617)=0),"",SWDATA!AP602)</f>
        <v>0</v>
      </c>
      <c r="AX617" s="407" t="str">
        <f t="shared" si="2227"/>
        <v/>
      </c>
      <c r="AY617" s="407">
        <f>IF(OR(Is_Loading,LEN($A617)=0),"",SWDATA!AR602)</f>
        <v>0</v>
      </c>
      <c r="AZ617" s="408">
        <f>IF(OR(Is_Loading,LEN($A617)=0),"",SWDATA!AS602)</f>
        <v>0</v>
      </c>
      <c r="BA617" s="408">
        <f>IF(OR(Is_Loading,LEN($A617)=0),"",SWDATA!AT602)</f>
        <v>0</v>
      </c>
      <c r="BB617" s="407" t="str">
        <f t="shared" si="2228"/>
        <v/>
      </c>
      <c r="BC617" s="407">
        <f>IF(OR(Is_Loading,LEN($A617)=0),"",SWDATA!AV602)</f>
        <v>0</v>
      </c>
      <c r="BD617" s="408">
        <f>IF(OR(Is_Loading,LEN($A617)=0),"",SWDATA!AW602)</f>
        <v>0</v>
      </c>
      <c r="BE617" s="409">
        <f>IF(OR(Is_Loading,LEN($A617)=0),"",SWDATA!AX602)</f>
        <v>0</v>
      </c>
      <c r="BF617" s="320" t="str">
        <f t="shared" si="2229"/>
        <v/>
      </c>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s="201"/>
      <c r="CO617" s="201"/>
      <c r="CP617" s="201"/>
      <c r="CQ617" s="201"/>
      <c r="CR617" s="201"/>
      <c r="CS617" s="201"/>
      <c r="CT617" s="201"/>
      <c r="CU617" s="201"/>
      <c r="CV617" s="201"/>
      <c r="CW617" s="201"/>
      <c r="CX617" s="201"/>
      <c r="CY617" s="201"/>
      <c r="CZ617" s="201"/>
      <c r="DA617" s="201"/>
      <c r="DB617" s="201"/>
      <c r="DC617" s="201"/>
      <c r="DD617" s="201"/>
      <c r="DE617" s="201"/>
      <c r="DF617" s="201"/>
      <c r="DG617" s="201"/>
      <c r="DH617" s="201"/>
      <c r="DI617" s="201"/>
      <c r="DJ617" s="201"/>
      <c r="DK617" s="201"/>
      <c r="DL617" s="201"/>
      <c r="DM617" s="201"/>
      <c r="DN617" s="201"/>
      <c r="DQ617" s="373">
        <f>'Metrics &amp; Attributes View'!N642</f>
        <v>0</v>
      </c>
      <c r="DS617" s="372"/>
      <c r="DT617" s="374"/>
      <c r="DU617" s="375"/>
      <c r="DV617" s="375"/>
      <c r="DW617" s="375"/>
      <c r="DX617" s="375"/>
      <c r="DY617" s="375"/>
      <c r="DZ617" s="375"/>
      <c r="EA617" s="375"/>
      <c r="EB617" s="375"/>
      <c r="EC617" s="375"/>
      <c r="ED617" s="375"/>
      <c r="EE617" s="375"/>
      <c r="EF617" s="375"/>
      <c r="EG617" s="375"/>
      <c r="EH617" s="375"/>
      <c r="EI617" s="375"/>
      <c r="EJ617" s="375"/>
      <c r="EK617" s="375"/>
      <c r="EL617" s="375"/>
      <c r="EM617" s="375"/>
      <c r="EN617" s="375"/>
      <c r="EO617" s="375"/>
      <c r="EP617" s="375"/>
      <c r="EQ617" s="375"/>
      <c r="ER617" s="375"/>
      <c r="ES617" s="375"/>
      <c r="ET617" s="375"/>
      <c r="EU617" s="375"/>
      <c r="EV617" s="375"/>
      <c r="EW617" s="375"/>
      <c r="EX617" s="375"/>
      <c r="EY617" s="375"/>
      <c r="EZ617" s="375"/>
      <c r="FA617" s="375"/>
      <c r="FB617" s="375"/>
      <c r="FC617" s="375"/>
      <c r="FD617" s="375"/>
      <c r="FE617" s="376"/>
      <c r="FF617" s="372"/>
      <c r="FG617" s="372"/>
      <c r="FH617" s="372"/>
      <c r="FI617" s="372"/>
      <c r="FJ617" s="372"/>
      <c r="FK617" s="372"/>
      <c r="FL617" s="372"/>
      <c r="FM617" s="372"/>
      <c r="FN617" s="372"/>
      <c r="FO617" s="372"/>
      <c r="FP617" s="372"/>
      <c r="FQ617" s="372"/>
      <c r="FR617" s="372"/>
      <c r="FS617" s="372"/>
      <c r="FT617" s="372"/>
      <c r="FU617" s="372"/>
      <c r="FV617" s="372"/>
      <c r="FW617" s="372"/>
      <c r="FX617" s="372"/>
      <c r="FY617" s="372"/>
      <c r="FZ617" s="372"/>
      <c r="GA617" s="372"/>
      <c r="GB617" s="372"/>
      <c r="GC617" s="372"/>
      <c r="GD617" s="372"/>
      <c r="GE617" s="372"/>
      <c r="GF617" s="372"/>
      <c r="GG617" s="372"/>
      <c r="GH617" s="372"/>
      <c r="GI617" s="372"/>
      <c r="GJ617" s="372"/>
      <c r="GK617" s="372"/>
      <c r="GL617" s="372"/>
      <c r="GM617" s="372"/>
      <c r="GN617" s="372"/>
      <c r="GO617" s="372"/>
      <c r="GP617" s="372"/>
      <c r="GQ617" s="372"/>
      <c r="GR617" s="372"/>
      <c r="GS617" s="372"/>
      <c r="GT617" s="372"/>
      <c r="GU617" s="372"/>
      <c r="GV617" s="372"/>
      <c r="GW617" s="372"/>
      <c r="GX617" s="372"/>
      <c r="GY617" s="372"/>
      <c r="GZ617" s="372"/>
      <c r="HA617" s="372"/>
      <c r="HB617" s="372"/>
      <c r="HC617" s="372"/>
    </row>
    <row r="618" spans="1:211" s="373" customFormat="1" ht="15" customHeight="1" x14ac:dyDescent="0.2">
      <c r="A618" s="192">
        <f>SWDATA!O603</f>
        <v>0</v>
      </c>
      <c r="B618" s="192">
        <f>SWDATA!M603</f>
        <v>0</v>
      </c>
      <c r="C618" s="201">
        <f>IF(AND(SWDATA!M603=1,SWDATA!Q603="promotions"),SWDATA!P603,0)</f>
        <v>0</v>
      </c>
      <c r="D618" s="200">
        <f>ROW(SWDATA!M603)</f>
        <v>603</v>
      </c>
      <c r="E618" s="202">
        <f t="shared" si="2310"/>
        <v>0</v>
      </c>
      <c r="F618" s="203">
        <f t="shared" si="2217"/>
        <v>1</v>
      </c>
      <c r="G618" s="192" t="str">
        <f t="shared" si="2218"/>
        <v/>
      </c>
      <c r="H618" s="204"/>
      <c r="I618" s="390"/>
      <c r="J618" s="238">
        <f t="shared" si="2219"/>
        <v>0</v>
      </c>
      <c r="K618" s="239" t="str">
        <f t="shared" si="2220"/>
        <v/>
      </c>
      <c r="L618" s="342"/>
      <c r="M618" s="345"/>
      <c r="N618" s="340" t="str">
        <f>IF(LEN(SWDATA!F603)=0,"",N617)</f>
        <v/>
      </c>
      <c r="O618" s="296" t="str">
        <f>IF(LEN(SWDATA!G603)=0,"",O617)</f>
        <v/>
      </c>
      <c r="P618" s="297" t="str">
        <f>IF(LEN(SWDATA!C603)=0,"",SWDATA!C603)</f>
        <v/>
      </c>
      <c r="Q618" s="312" t="str">
        <f t="shared" si="2221"/>
        <v/>
      </c>
      <c r="R618" s="223" t="s">
        <v>575</v>
      </c>
      <c r="S618" s="224"/>
      <c r="T618" s="224"/>
      <c r="U618" s="265" t="s">
        <v>619</v>
      </c>
      <c r="V618" s="205" t="s">
        <v>221</v>
      </c>
      <c r="W618" s="266">
        <f>IF(OR(Is_Loading,LEN($A618)=0),"",SWDATA!P603)</f>
        <v>0</v>
      </c>
      <c r="X618" s="267">
        <f>IF(OR(Is_Loading,LEN($A618)=0),"",SWDATA!Q603)</f>
        <v>0</v>
      </c>
      <c r="Y618" s="267">
        <f>IF(OR(Is_Loading,LEN($A618)=0),"",SWDATA!R603)</f>
        <v>0</v>
      </c>
      <c r="Z618" s="266" t="str">
        <f t="shared" ref="Z618:Z619" si="2312">IF($A618=0,"",CHOOSE($F618,SUM(W618:Y618),SUM(W618:Y618)/3,Y618))</f>
        <v/>
      </c>
      <c r="AA618" s="266">
        <f>IF(OR(Is_Loading,LEN($A618)=0),"",SWDATA!T603)</f>
        <v>0</v>
      </c>
      <c r="AB618" s="267">
        <f>IF(OR(Is_Loading,LEN($A618)=0),"",SWDATA!U603)</f>
        <v>0</v>
      </c>
      <c r="AC618" s="267">
        <f>IF(OR(Is_Loading,LEN($A618)=0),"",SWDATA!V603)</f>
        <v>0</v>
      </c>
      <c r="AD618" s="266" t="str">
        <f t="shared" si="2222"/>
        <v/>
      </c>
      <c r="AE618" s="266">
        <f>IF(OR(Is_Loading,LEN($A618)=0),"",SWDATA!X603)</f>
        <v>0</v>
      </c>
      <c r="AF618" s="267">
        <f>IF(OR(Is_Loading,LEN($A618)=0),"",SWDATA!Y603)</f>
        <v>0</v>
      </c>
      <c r="AG618" s="267">
        <f>IF(OR(Is_Loading,LEN($A618)=0),"",SWDATA!Z603)</f>
        <v>0</v>
      </c>
      <c r="AH618" s="266" t="str">
        <f t="shared" si="2223"/>
        <v/>
      </c>
      <c r="AI618" s="266">
        <f>IF(OR(Is_Loading,LEN($A618)=0),"",SWDATA!AB603)</f>
        <v>0</v>
      </c>
      <c r="AJ618" s="267">
        <f>IF(OR(Is_Loading,LEN($A618)=0),"",SWDATA!AC603)</f>
        <v>0</v>
      </c>
      <c r="AK618" s="267">
        <f>IF(OR(Is_Loading,LEN($A618)=0),"",SWDATA!AD603)</f>
        <v>0</v>
      </c>
      <c r="AL618" s="266" t="str">
        <f t="shared" si="2224"/>
        <v/>
      </c>
      <c r="AM618" s="266">
        <f>IF(OR(Is_Loading,LEN($A618)=0),"",SWDATA!AF603)</f>
        <v>0</v>
      </c>
      <c r="AN618" s="267">
        <f>IF(OR(Is_Loading,LEN($A618)=0),"",SWDATA!AG603)</f>
        <v>0</v>
      </c>
      <c r="AO618" s="323">
        <f>IF(OR(Is_Loading,LEN($A618)=0),"",SWDATA!AH603)</f>
        <v>0</v>
      </c>
      <c r="AP618" s="320" t="str">
        <f t="shared" si="2225"/>
        <v/>
      </c>
      <c r="AQ618" s="266">
        <f>IF(OR(Is_Loading,LEN($A618)=0),"",SWDATA!AJ603)</f>
        <v>0</v>
      </c>
      <c r="AR618" s="267">
        <f>IF(OR(Is_Loading,LEN($A618)=0),"",SWDATA!AK603)</f>
        <v>0</v>
      </c>
      <c r="AS618" s="267">
        <f>IF(OR(Is_Loading,LEN($A618)=0),"",SWDATA!AL603)</f>
        <v>0</v>
      </c>
      <c r="AT618" s="266" t="str">
        <f t="shared" si="2226"/>
        <v/>
      </c>
      <c r="AU618" s="266">
        <f>IF(OR(Is_Loading,LEN($A618)=0),"",SWDATA!AN603)</f>
        <v>0</v>
      </c>
      <c r="AV618" s="267">
        <f>IF(OR(Is_Loading,LEN($A618)=0),"",SWDATA!AO603)</f>
        <v>0</v>
      </c>
      <c r="AW618" s="267">
        <f>IF(OR(Is_Loading,LEN($A618)=0),"",SWDATA!AP603)</f>
        <v>0</v>
      </c>
      <c r="AX618" s="266" t="str">
        <f t="shared" si="2227"/>
        <v/>
      </c>
      <c r="AY618" s="266">
        <f>IF(OR(Is_Loading,LEN($A618)=0),"",SWDATA!AR603)</f>
        <v>0</v>
      </c>
      <c r="AZ618" s="267">
        <f>IF(OR(Is_Loading,LEN($A618)=0),"",SWDATA!AS603)</f>
        <v>0</v>
      </c>
      <c r="BA618" s="267">
        <f>IF(OR(Is_Loading,LEN($A618)=0),"",SWDATA!AT603)</f>
        <v>0</v>
      </c>
      <c r="BB618" s="266" t="str">
        <f t="shared" si="2228"/>
        <v/>
      </c>
      <c r="BC618" s="266">
        <f>IF(OR(Is_Loading,LEN($A618)=0),"",SWDATA!AV603)</f>
        <v>0</v>
      </c>
      <c r="BD618" s="267">
        <f>IF(OR(Is_Loading,LEN($A618)=0),"",SWDATA!AW603)</f>
        <v>0</v>
      </c>
      <c r="BE618" s="323">
        <f>IF(OR(Is_Loading,LEN($A618)=0),"",SWDATA!AX603)</f>
        <v>0</v>
      </c>
      <c r="BF618" s="320" t="str">
        <f t="shared" si="2229"/>
        <v/>
      </c>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s="201"/>
      <c r="CO618" s="201"/>
      <c r="CP618" s="201"/>
      <c r="CQ618" s="201"/>
      <c r="CR618" s="201"/>
      <c r="CS618" s="201"/>
      <c r="CT618" s="201"/>
      <c r="CU618" s="201"/>
      <c r="CV618" s="201"/>
      <c r="CW618" s="201"/>
      <c r="CX618" s="201"/>
      <c r="CY618" s="201"/>
      <c r="CZ618" s="201"/>
      <c r="DA618" s="201"/>
      <c r="DB618" s="201"/>
      <c r="DC618" s="201"/>
      <c r="DD618" s="201"/>
      <c r="DE618" s="201"/>
      <c r="DF618" s="201"/>
      <c r="DG618" s="201"/>
      <c r="DH618" s="201"/>
      <c r="DI618" s="201"/>
      <c r="DJ618" s="201"/>
      <c r="DK618" s="201"/>
      <c r="DL618" s="201"/>
      <c r="DM618" s="201"/>
      <c r="DN618" s="201"/>
      <c r="DS618" s="372"/>
      <c r="DT618" s="372"/>
      <c r="DU618" s="375">
        <f t="shared" ref="DU618" si="2313">COLUMN(W616)</f>
        <v>23</v>
      </c>
      <c r="DV618" s="375">
        <f t="shared" ref="DV618" si="2314">SUM(DU618)+DV619+1</f>
        <v>24</v>
      </c>
      <c r="DW618" s="375">
        <f t="shared" ref="DW618" si="2315">SUM(DV618)+DW619+1</f>
        <v>25</v>
      </c>
      <c r="DX618" s="375">
        <f t="shared" ref="DX618" si="2316">SUM(DW618)+DX619+1</f>
        <v>27</v>
      </c>
      <c r="DY618" s="375">
        <f t="shared" ref="DY618" si="2317">SUM(DX618)+DY619+1</f>
        <v>28</v>
      </c>
      <c r="DZ618" s="375">
        <f t="shared" ref="DZ618" si="2318">SUM(DY618)+DZ619+1</f>
        <v>29</v>
      </c>
      <c r="EA618" s="375">
        <f t="shared" ref="EA618" si="2319">SUM(DZ618)+EA619+1</f>
        <v>31</v>
      </c>
      <c r="EB618" s="375">
        <f t="shared" ref="EB618" si="2320">SUM(EA618)+EB619+1</f>
        <v>32</v>
      </c>
      <c r="EC618" s="375">
        <f t="shared" ref="EC618" si="2321">SUM(EB618)+EC619+1</f>
        <v>33</v>
      </c>
      <c r="ED618" s="375">
        <f t="shared" ref="ED618" si="2322">SUM(EC618)+ED619+1</f>
        <v>35</v>
      </c>
      <c r="EE618" s="375">
        <f t="shared" ref="EE618" si="2323">SUM(ED618)+EE619+1</f>
        <v>36</v>
      </c>
      <c r="EF618" s="375">
        <f t="shared" ref="EF618" si="2324">SUM(EE618)+EF619+1</f>
        <v>37</v>
      </c>
      <c r="EG618" s="375">
        <f t="shared" ref="EG618" si="2325">SUM(EF618)+EG619+1</f>
        <v>39</v>
      </c>
      <c r="EH618" s="375">
        <f t="shared" ref="EH618" si="2326">SUM(EG618)+EH619+1</f>
        <v>40</v>
      </c>
      <c r="EI618" s="375">
        <f t="shared" ref="EI618" si="2327">SUM(EH618)+EI619+1</f>
        <v>41</v>
      </c>
      <c r="EJ618" s="375">
        <f t="shared" ref="EJ618" si="2328">SUM(EI618)+EJ619+1</f>
        <v>43</v>
      </c>
      <c r="EK618" s="375">
        <f t="shared" ref="EK618" si="2329">SUM(EJ618)+EK619+1</f>
        <v>44</v>
      </c>
      <c r="EL618" s="375">
        <f t="shared" ref="EL618" si="2330">SUM(EK618)+EL619+1</f>
        <v>45</v>
      </c>
      <c r="EM618" s="375">
        <f t="shared" ref="EM618" si="2331">SUM(EL618)+EM619+1</f>
        <v>47</v>
      </c>
      <c r="EN618" s="375">
        <f t="shared" ref="EN618" si="2332">SUM(EM618)+EN619+1</f>
        <v>48</v>
      </c>
      <c r="EO618" s="375">
        <f t="shared" ref="EO618" si="2333">SUM(EN618)+EO619+1</f>
        <v>49</v>
      </c>
      <c r="EP618" s="375">
        <f t="shared" ref="EP618" si="2334">SUM(EO618)+EP619+1</f>
        <v>51</v>
      </c>
      <c r="EQ618" s="375">
        <f t="shared" ref="EQ618" si="2335">SUM(EP618)+EQ619+1</f>
        <v>52</v>
      </c>
      <c r="ER618" s="375">
        <f t="shared" ref="ER618" si="2336">SUM(EQ618)+ER619+1</f>
        <v>53</v>
      </c>
      <c r="ES618" s="375">
        <f t="shared" ref="ES618" si="2337">SUM(ER618)+ES619+1</f>
        <v>55</v>
      </c>
      <c r="ET618" s="375">
        <f t="shared" ref="ET618" si="2338">SUM(ES618)+ET619+1</f>
        <v>56</v>
      </c>
      <c r="EU618" s="375">
        <f t="shared" ref="EU618" si="2339">SUM(ET618)+EU619+1</f>
        <v>57</v>
      </c>
      <c r="EV618" s="375">
        <f t="shared" ref="EV618" si="2340">SUM(EU618)+EV619+1</f>
        <v>59</v>
      </c>
      <c r="EW618" s="375">
        <f t="shared" ref="EW618" si="2341">SUM(EV618)+EW619+1</f>
        <v>60</v>
      </c>
      <c r="EX618" s="375">
        <f t="shared" ref="EX618" si="2342">SUM(EW618)+EX619+1</f>
        <v>61</v>
      </c>
      <c r="EY618" s="375">
        <f t="shared" ref="EY618" si="2343">SUM(EX618)+EY619+1</f>
        <v>63</v>
      </c>
      <c r="EZ618" s="375">
        <f t="shared" ref="EZ618" si="2344">SUM(EY618)+EZ619+1</f>
        <v>64</v>
      </c>
      <c r="FA618" s="375">
        <f t="shared" ref="FA618" si="2345">SUM(EZ618)+FA619+1</f>
        <v>65</v>
      </c>
      <c r="FB618" s="375">
        <f t="shared" ref="FB618" si="2346">SUM(FA618)+FB619+1</f>
        <v>67</v>
      </c>
      <c r="FC618" s="375">
        <f t="shared" ref="FC618" si="2347">SUM(FB618)+FC619+1</f>
        <v>68</v>
      </c>
      <c r="FD618" s="375">
        <f t="shared" ref="FD618" si="2348">SUM(FC618)+FD619+1</f>
        <v>69</v>
      </c>
      <c r="FE618" s="372"/>
      <c r="FF618" s="372"/>
      <c r="FG618" s="372"/>
      <c r="FH618" s="372"/>
      <c r="FI618" s="372"/>
      <c r="FJ618" s="372"/>
      <c r="FK618" s="372"/>
      <c r="FL618" s="372"/>
      <c r="FM618" s="372"/>
      <c r="FN618" s="372"/>
      <c r="FO618" s="372"/>
      <c r="FP618" s="372"/>
      <c r="FQ618" s="372"/>
      <c r="FR618" s="372"/>
      <c r="FS618" s="372"/>
      <c r="FT618" s="372"/>
      <c r="FU618" s="372"/>
      <c r="FV618" s="372"/>
      <c r="FW618" s="372"/>
      <c r="FX618" s="372"/>
      <c r="FY618" s="372"/>
      <c r="FZ618" s="372"/>
      <c r="GA618" s="372"/>
      <c r="GB618" s="372"/>
      <c r="GC618" s="372"/>
      <c r="GD618" s="372"/>
      <c r="GE618" s="372"/>
      <c r="GF618" s="372"/>
      <c r="GG618" s="372"/>
      <c r="GH618" s="372"/>
      <c r="GI618" s="372"/>
      <c r="GJ618" s="372"/>
      <c r="GK618" s="372"/>
      <c r="GL618" s="372"/>
      <c r="GM618" s="372"/>
      <c r="GN618" s="372"/>
      <c r="GO618" s="372"/>
      <c r="GP618" s="372"/>
      <c r="GQ618" s="372"/>
      <c r="GR618" s="372"/>
      <c r="GS618" s="372"/>
      <c r="GT618" s="372"/>
      <c r="GU618" s="372"/>
      <c r="GV618" s="372"/>
      <c r="GW618" s="372"/>
      <c r="GX618" s="372"/>
      <c r="GY618" s="372"/>
      <c r="GZ618" s="372"/>
    </row>
    <row r="619" spans="1:211" s="373" customFormat="1" ht="15" customHeight="1" thickBot="1" x14ac:dyDescent="0.25">
      <c r="A619" s="192">
        <f>SWDATA!O604</f>
        <v>0</v>
      </c>
      <c r="B619" s="192">
        <f>SWDATA!M604</f>
        <v>0</v>
      </c>
      <c r="C619" s="201">
        <f>IF(AND(SWDATA!M604=1,SWDATA!Q604="promotions"),SWDATA!P604,0)</f>
        <v>0</v>
      </c>
      <c r="D619" s="200">
        <f>ROW(SWDATA!M604)</f>
        <v>604</v>
      </c>
      <c r="E619" s="202">
        <f t="shared" si="2310"/>
        <v>0</v>
      </c>
      <c r="F619" s="203">
        <f t="shared" si="2217"/>
        <v>1</v>
      </c>
      <c r="G619" s="192" t="str">
        <f t="shared" si="2218"/>
        <v/>
      </c>
      <c r="H619" s="204"/>
      <c r="I619" s="390"/>
      <c r="J619" s="238">
        <f t="shared" si="2219"/>
        <v>0</v>
      </c>
      <c r="K619" s="239" t="str">
        <f t="shared" si="2220"/>
        <v/>
      </c>
      <c r="L619" s="342"/>
      <c r="M619" s="346"/>
      <c r="N619" s="340" t="str">
        <f>IF(LEN(SWDATA!F604)=0,"",N618)</f>
        <v/>
      </c>
      <c r="O619" s="296" t="str">
        <f>IF(LEN(SWDATA!G604)=0,"",O618)</f>
        <v/>
      </c>
      <c r="P619" s="297" t="str">
        <f>IF(LEN(SWDATA!C604)=0,"",SWDATA!C604)</f>
        <v/>
      </c>
      <c r="Q619" s="312" t="str">
        <f t="shared" si="2221"/>
        <v/>
      </c>
      <c r="R619" s="223" t="s">
        <v>575</v>
      </c>
      <c r="S619" s="224"/>
      <c r="T619" s="224"/>
      <c r="U619" s="264" t="s">
        <v>620</v>
      </c>
      <c r="V619" s="205" t="s">
        <v>221</v>
      </c>
      <c r="W619" s="266">
        <f>IF(OR(Is_Loading,LEN($A619)=0),"",SWDATA!P604)</f>
        <v>0</v>
      </c>
      <c r="X619" s="267">
        <f>IF(OR(Is_Loading,LEN($A619)=0),"",SWDATA!Q604)</f>
        <v>0</v>
      </c>
      <c r="Y619" s="267">
        <f>IF(OR(Is_Loading,LEN($A619)=0),"",SWDATA!R604)</f>
        <v>0</v>
      </c>
      <c r="Z619" s="266" t="str">
        <f t="shared" si="2312"/>
        <v/>
      </c>
      <c r="AA619" s="266">
        <f>IF(OR(Is_Loading,LEN($A619)=0),"",SWDATA!T604)</f>
        <v>0</v>
      </c>
      <c r="AB619" s="267">
        <f>IF(OR(Is_Loading,LEN($A619)=0),"",SWDATA!U604)</f>
        <v>0</v>
      </c>
      <c r="AC619" s="267">
        <f>IF(OR(Is_Loading,LEN($A619)=0),"",SWDATA!V604)</f>
        <v>0</v>
      </c>
      <c r="AD619" s="266" t="str">
        <f t="shared" si="2222"/>
        <v/>
      </c>
      <c r="AE619" s="266">
        <f>IF(OR(Is_Loading,LEN($A619)=0),"",SWDATA!X604)</f>
        <v>0</v>
      </c>
      <c r="AF619" s="267">
        <f>IF(OR(Is_Loading,LEN($A619)=0),"",SWDATA!Y604)</f>
        <v>0</v>
      </c>
      <c r="AG619" s="267">
        <f>IF(OR(Is_Loading,LEN($A619)=0),"",SWDATA!Z604)</f>
        <v>0</v>
      </c>
      <c r="AH619" s="266" t="str">
        <f t="shared" si="2223"/>
        <v/>
      </c>
      <c r="AI619" s="266">
        <f>IF(OR(Is_Loading,LEN($A619)=0),"",SWDATA!AB604)</f>
        <v>0</v>
      </c>
      <c r="AJ619" s="267">
        <f>IF(OR(Is_Loading,LEN($A619)=0),"",SWDATA!AC604)</f>
        <v>0</v>
      </c>
      <c r="AK619" s="267">
        <f>IF(OR(Is_Loading,LEN($A619)=0),"",SWDATA!AD604)</f>
        <v>0</v>
      </c>
      <c r="AL619" s="266" t="str">
        <f t="shared" si="2224"/>
        <v/>
      </c>
      <c r="AM619" s="266">
        <f>IF(OR(Is_Loading,LEN($A619)=0),"",SWDATA!AF604)</f>
        <v>0</v>
      </c>
      <c r="AN619" s="267">
        <f>IF(OR(Is_Loading,LEN($A619)=0),"",SWDATA!AG604)</f>
        <v>0</v>
      </c>
      <c r="AO619" s="323">
        <f>IF(OR(Is_Loading,LEN($A619)=0),"",SWDATA!AH604)</f>
        <v>0</v>
      </c>
      <c r="AP619" s="320" t="str">
        <f t="shared" si="2225"/>
        <v/>
      </c>
      <c r="AQ619" s="266">
        <f>IF(OR(Is_Loading,LEN($A619)=0),"",SWDATA!AJ604)</f>
        <v>0</v>
      </c>
      <c r="AR619" s="267">
        <f>IF(OR(Is_Loading,LEN($A619)=0),"",SWDATA!AK604)</f>
        <v>0</v>
      </c>
      <c r="AS619" s="267">
        <f>IF(OR(Is_Loading,LEN($A619)=0),"",SWDATA!AL604)</f>
        <v>0</v>
      </c>
      <c r="AT619" s="266" t="str">
        <f t="shared" si="2226"/>
        <v/>
      </c>
      <c r="AU619" s="266">
        <f>IF(OR(Is_Loading,LEN($A619)=0),"",SWDATA!AN604)</f>
        <v>0</v>
      </c>
      <c r="AV619" s="267">
        <f>IF(OR(Is_Loading,LEN($A619)=0),"",SWDATA!AO604)</f>
        <v>0</v>
      </c>
      <c r="AW619" s="267">
        <f>IF(OR(Is_Loading,LEN($A619)=0),"",SWDATA!AP604)</f>
        <v>0</v>
      </c>
      <c r="AX619" s="266" t="str">
        <f t="shared" si="2227"/>
        <v/>
      </c>
      <c r="AY619" s="266">
        <f>IF(OR(Is_Loading,LEN($A619)=0),"",SWDATA!AR604)</f>
        <v>0</v>
      </c>
      <c r="AZ619" s="267">
        <f>IF(OR(Is_Loading,LEN($A619)=0),"",SWDATA!AS604)</f>
        <v>0</v>
      </c>
      <c r="BA619" s="267">
        <f>IF(OR(Is_Loading,LEN($A619)=0),"",SWDATA!AT604)</f>
        <v>0</v>
      </c>
      <c r="BB619" s="266" t="str">
        <f t="shared" si="2228"/>
        <v/>
      </c>
      <c r="BC619" s="266">
        <f>IF(OR(Is_Loading,LEN($A619)=0),"",SWDATA!AV604)</f>
        <v>0</v>
      </c>
      <c r="BD619" s="267">
        <f>IF(OR(Is_Loading,LEN($A619)=0),"",SWDATA!AW604)</f>
        <v>0</v>
      </c>
      <c r="BE619" s="323">
        <f>IF(OR(Is_Loading,LEN($A619)=0),"",SWDATA!AX604)</f>
        <v>0</v>
      </c>
      <c r="BF619" s="320" t="str">
        <f t="shared" si="2229"/>
        <v/>
      </c>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s="201"/>
      <c r="CO619" s="201"/>
      <c r="CP619" s="201"/>
      <c r="CQ619" s="201"/>
      <c r="CR619" s="201"/>
      <c r="CS619" s="201"/>
      <c r="CT619" s="201"/>
      <c r="CU619" s="201"/>
      <c r="CV619" s="201"/>
      <c r="CW619" s="201"/>
      <c r="CX619" s="201"/>
      <c r="CY619" s="201"/>
      <c r="CZ619" s="201"/>
      <c r="DA619" s="201"/>
      <c r="DB619" s="201"/>
      <c r="DC619" s="201"/>
      <c r="DD619" s="201"/>
      <c r="DE619" s="201"/>
      <c r="DF619" s="201"/>
      <c r="DG619" s="201"/>
      <c r="DH619" s="201"/>
      <c r="DI619" s="201"/>
      <c r="DJ619" s="201"/>
      <c r="DK619" s="201"/>
      <c r="DL619" s="201"/>
      <c r="DM619" s="201"/>
      <c r="DN619" s="201"/>
      <c r="DS619" s="372"/>
      <c r="DT619" s="374"/>
      <c r="DU619" s="375"/>
      <c r="DV619" s="375"/>
      <c r="DW619" s="375"/>
      <c r="DX619" s="375">
        <v>1</v>
      </c>
      <c r="DY619" s="375">
        <f t="shared" ref="DY619:DY639" si="2349">DV619</f>
        <v>0</v>
      </c>
      <c r="DZ619" s="375">
        <f t="shared" ref="DZ619:DZ639" si="2350">DW619</f>
        <v>0</v>
      </c>
      <c r="EA619" s="375">
        <f t="shared" ref="EA619:EA639" si="2351">DX619</f>
        <v>1</v>
      </c>
      <c r="EB619" s="375">
        <f t="shared" ref="EB619:EB639" si="2352">DY619</f>
        <v>0</v>
      </c>
      <c r="EC619" s="375">
        <f t="shared" ref="EC619:EC639" si="2353">DZ619</f>
        <v>0</v>
      </c>
      <c r="ED619" s="375">
        <f t="shared" ref="ED619:ED639" si="2354">EA619</f>
        <v>1</v>
      </c>
      <c r="EE619" s="375">
        <f t="shared" ref="EE619:EE639" si="2355">EB619</f>
        <v>0</v>
      </c>
      <c r="EF619" s="375">
        <f t="shared" ref="EF619:EF639" si="2356">EC619</f>
        <v>0</v>
      </c>
      <c r="EG619" s="375">
        <f t="shared" ref="EG619:EG639" si="2357">ED619</f>
        <v>1</v>
      </c>
      <c r="EH619" s="375">
        <f t="shared" ref="EH619:EH639" si="2358">EE619</f>
        <v>0</v>
      </c>
      <c r="EI619" s="375">
        <f t="shared" ref="EI619:EI639" si="2359">EF619</f>
        <v>0</v>
      </c>
      <c r="EJ619" s="375">
        <f t="shared" ref="EJ619:EJ639" si="2360">EG619</f>
        <v>1</v>
      </c>
      <c r="EK619" s="375">
        <f t="shared" ref="EK619:EK639" si="2361">EH619</f>
        <v>0</v>
      </c>
      <c r="EL619" s="375">
        <f t="shared" ref="EL619:EL639" si="2362">EI619</f>
        <v>0</v>
      </c>
      <c r="EM619" s="375">
        <f t="shared" ref="EM619:EM639" si="2363">EJ619</f>
        <v>1</v>
      </c>
      <c r="EN619" s="375">
        <f t="shared" ref="EN619:EN639" si="2364">EK619</f>
        <v>0</v>
      </c>
      <c r="EO619" s="375">
        <f t="shared" ref="EO619:EO639" si="2365">EL619</f>
        <v>0</v>
      </c>
      <c r="EP619" s="375">
        <f t="shared" ref="EP619:EP639" si="2366">EM619</f>
        <v>1</v>
      </c>
      <c r="EQ619" s="375">
        <f t="shared" ref="EQ619:EQ639" si="2367">EN619</f>
        <v>0</v>
      </c>
      <c r="ER619" s="375">
        <f t="shared" ref="ER619:ER639" si="2368">EO619</f>
        <v>0</v>
      </c>
      <c r="ES619" s="375">
        <f t="shared" ref="ES619:ES639" si="2369">EP619</f>
        <v>1</v>
      </c>
      <c r="ET619" s="375">
        <f t="shared" ref="ET619:ET639" si="2370">EQ619</f>
        <v>0</v>
      </c>
      <c r="EU619" s="375">
        <f t="shared" ref="EU619:EU639" si="2371">ER619</f>
        <v>0</v>
      </c>
      <c r="EV619" s="375">
        <f t="shared" ref="EV619:EV639" si="2372">ES619</f>
        <v>1</v>
      </c>
      <c r="EW619" s="375">
        <f t="shared" ref="EW619:EW639" si="2373">ET619</f>
        <v>0</v>
      </c>
      <c r="EX619" s="375">
        <f t="shared" ref="EX619:EX639" si="2374">EU619</f>
        <v>0</v>
      </c>
      <c r="EY619" s="375">
        <f t="shared" ref="EY619:EY639" si="2375">EV619</f>
        <v>1</v>
      </c>
      <c r="EZ619" s="375">
        <f t="shared" ref="EZ619:EZ639" si="2376">EW619</f>
        <v>0</v>
      </c>
      <c r="FA619" s="375">
        <f t="shared" ref="FA619:FA639" si="2377">EX619</f>
        <v>0</v>
      </c>
      <c r="FB619" s="375">
        <f t="shared" ref="FB619:FB639" si="2378">EY619</f>
        <v>1</v>
      </c>
      <c r="FC619" s="375">
        <f t="shared" ref="FC619:FC639" si="2379">EZ619</f>
        <v>0</v>
      </c>
      <c r="FD619" s="375">
        <f t="shared" ref="FD619:FD639" si="2380">FA619</f>
        <v>0</v>
      </c>
      <c r="FE619" s="376"/>
      <c r="FF619" s="372"/>
      <c r="FG619" s="372"/>
      <c r="FH619" s="372"/>
      <c r="FI619" s="372"/>
      <c r="FJ619" s="372"/>
      <c r="FK619" s="372"/>
      <c r="FL619" s="372"/>
      <c r="FM619" s="372"/>
      <c r="FN619" s="372"/>
      <c r="FO619" s="372"/>
      <c r="FP619" s="372"/>
      <c r="FQ619" s="372"/>
      <c r="FR619" s="372"/>
      <c r="FS619" s="372"/>
      <c r="FT619" s="372"/>
      <c r="FU619" s="372"/>
      <c r="FV619" s="372"/>
      <c r="FW619" s="372"/>
      <c r="FX619" s="372"/>
      <c r="FY619" s="372"/>
      <c r="FZ619" s="372"/>
      <c r="GA619" s="372"/>
      <c r="GB619" s="372"/>
      <c r="GC619" s="372"/>
      <c r="GD619" s="372"/>
      <c r="GE619" s="372"/>
      <c r="GF619" s="372"/>
      <c r="GG619" s="372"/>
      <c r="GH619" s="372"/>
      <c r="GI619" s="372"/>
      <c r="GJ619" s="372"/>
      <c r="GK619" s="372"/>
      <c r="GL619" s="372"/>
      <c r="GM619" s="372"/>
      <c r="GN619" s="372"/>
      <c r="GO619" s="372"/>
      <c r="GP619" s="372"/>
      <c r="GQ619" s="372"/>
      <c r="GR619" s="372"/>
      <c r="GS619" s="372"/>
      <c r="GT619" s="372"/>
      <c r="GU619" s="372"/>
      <c r="GV619" s="372"/>
      <c r="GW619" s="372"/>
      <c r="GX619" s="372"/>
      <c r="GY619" s="372"/>
      <c r="GZ619" s="372"/>
      <c r="HA619" s="372"/>
      <c r="HB619" s="372"/>
      <c r="HC619" s="372"/>
    </row>
    <row r="620" spans="1:211" s="373" customFormat="1" ht="15" customHeight="1" thickTop="1" x14ac:dyDescent="0.2">
      <c r="A620" s="192">
        <f>SWDATA!O605</f>
        <v>0</v>
      </c>
      <c r="B620" s="192">
        <f>SWDATA!M605</f>
        <v>0</v>
      </c>
      <c r="C620" s="201">
        <f>IF(AND(SWDATA!M605=1,SWDATA!Q605="promotions"),SWDATA!P605,0)</f>
        <v>0</v>
      </c>
      <c r="D620" s="365">
        <f>ROW(SWDATA!M605)</f>
        <v>605</v>
      </c>
      <c r="E620" s="202">
        <f t="shared" si="2310"/>
        <v>0</v>
      </c>
      <c r="F620" s="203">
        <f t="shared" si="2217"/>
        <v>1</v>
      </c>
      <c r="G620" s="192" t="str">
        <f t="shared" si="2218"/>
        <v/>
      </c>
      <c r="H620" s="204"/>
      <c r="I620" s="390"/>
      <c r="J620" s="238">
        <f t="shared" si="2219"/>
        <v>0</v>
      </c>
      <c r="K620" s="239" t="str">
        <f t="shared" si="2220"/>
        <v/>
      </c>
      <c r="L620" s="342"/>
      <c r="M620" s="345"/>
      <c r="N620" s="340" t="str">
        <f>IF(LEN(SWDATA!F605)=0,"",N619)</f>
        <v/>
      </c>
      <c r="O620" s="296" t="str">
        <f>IF(LEN(SWDATA!G605)=0,"",O619)</f>
        <v/>
      </c>
      <c r="P620" s="297" t="str">
        <f>IF(LEN(SWDATA!C605)=0,"",SWDATA!C605)</f>
        <v/>
      </c>
      <c r="Q620" s="312" t="str">
        <f t="shared" si="2221"/>
        <v/>
      </c>
      <c r="R620" s="223" t="s">
        <v>261</v>
      </c>
      <c r="S620" s="224"/>
      <c r="T620" s="224"/>
      <c r="U620" s="264" t="s">
        <v>601</v>
      </c>
      <c r="V620" s="205" t="s">
        <v>221</v>
      </c>
      <c r="W620" s="266">
        <f>IF(OR(Is_Loading,LEN($A620)=0),"",SWDATA!P605)</f>
        <v>0</v>
      </c>
      <c r="X620" s="267">
        <f>IF(OR(Is_Loading,LEN($A620)=0),"",SWDATA!Q605)</f>
        <v>0</v>
      </c>
      <c r="Y620" s="267">
        <f>IF(OR(Is_Loading,LEN($A620)=0),"",SWDATA!R605)</f>
        <v>0</v>
      </c>
      <c r="Z620" s="266" t="str">
        <f t="shared" ref="Z620:Z634" si="2381">IF($A620=0,"",CHOOSE($F620,SUM(W620:Y620),SUM(W620:Y620)/3,Y620))</f>
        <v/>
      </c>
      <c r="AA620" s="266">
        <f>IF(OR(Is_Loading,LEN($A620)=0),"",SWDATA!T605)</f>
        <v>0</v>
      </c>
      <c r="AB620" s="267">
        <f>IF(OR(Is_Loading,LEN($A620)=0),"",SWDATA!U605)</f>
        <v>0</v>
      </c>
      <c r="AC620" s="267">
        <f>IF(OR(Is_Loading,LEN($A620)=0),"",SWDATA!V605)</f>
        <v>0</v>
      </c>
      <c r="AD620" s="266" t="str">
        <f t="shared" si="2222"/>
        <v/>
      </c>
      <c r="AE620" s="266">
        <f>IF(OR(Is_Loading,LEN($A620)=0),"",SWDATA!X605)</f>
        <v>0</v>
      </c>
      <c r="AF620" s="267">
        <f>IF(OR(Is_Loading,LEN($A620)=0),"",SWDATA!Y605)</f>
        <v>0</v>
      </c>
      <c r="AG620" s="267">
        <f>IF(OR(Is_Loading,LEN($A620)=0),"",SWDATA!Z605)</f>
        <v>0</v>
      </c>
      <c r="AH620" s="266" t="str">
        <f t="shared" si="2223"/>
        <v/>
      </c>
      <c r="AI620" s="266">
        <f>IF(OR(Is_Loading,LEN($A620)=0),"",SWDATA!AB605)</f>
        <v>0</v>
      </c>
      <c r="AJ620" s="267">
        <f>IF(OR(Is_Loading,LEN($A620)=0),"",SWDATA!AC605)</f>
        <v>0</v>
      </c>
      <c r="AK620" s="267">
        <f>IF(OR(Is_Loading,LEN($A620)=0),"",SWDATA!AD605)</f>
        <v>0</v>
      </c>
      <c r="AL620" s="266" t="str">
        <f t="shared" si="2224"/>
        <v/>
      </c>
      <c r="AM620" s="266">
        <f>IF(OR(Is_Loading,LEN($A620)=0),"",SWDATA!AF605)</f>
        <v>0</v>
      </c>
      <c r="AN620" s="267">
        <f>IF(OR(Is_Loading,LEN($A620)=0),"",SWDATA!AG605)</f>
        <v>0</v>
      </c>
      <c r="AO620" s="323">
        <f>IF(OR(Is_Loading,LEN($A620)=0),"",SWDATA!AH605)</f>
        <v>0</v>
      </c>
      <c r="AP620" s="320" t="str">
        <f t="shared" si="2225"/>
        <v/>
      </c>
      <c r="AQ620" s="266">
        <f>IF(OR(Is_Loading,LEN($A620)=0),"",SWDATA!AJ605)</f>
        <v>0</v>
      </c>
      <c r="AR620" s="267">
        <f>IF(OR(Is_Loading,LEN($A620)=0),"",SWDATA!AK605)</f>
        <v>0</v>
      </c>
      <c r="AS620" s="267">
        <f>IF(OR(Is_Loading,LEN($A620)=0),"",SWDATA!AL605)</f>
        <v>0</v>
      </c>
      <c r="AT620" s="266" t="str">
        <f t="shared" si="2226"/>
        <v/>
      </c>
      <c r="AU620" s="266">
        <f>IF(OR(Is_Loading,LEN($A620)=0),"",SWDATA!AN605)</f>
        <v>0</v>
      </c>
      <c r="AV620" s="267">
        <f>IF(OR(Is_Loading,LEN($A620)=0),"",SWDATA!AO605)</f>
        <v>0</v>
      </c>
      <c r="AW620" s="267">
        <f>IF(OR(Is_Loading,LEN($A620)=0),"",SWDATA!AP605)</f>
        <v>0</v>
      </c>
      <c r="AX620" s="266" t="str">
        <f t="shared" si="2227"/>
        <v/>
      </c>
      <c r="AY620" s="266">
        <f>IF(OR(Is_Loading,LEN($A620)=0),"",SWDATA!AR605)</f>
        <v>0</v>
      </c>
      <c r="AZ620" s="267">
        <f>IF(OR(Is_Loading,LEN($A620)=0),"",SWDATA!AS605)</f>
        <v>0</v>
      </c>
      <c r="BA620" s="267">
        <f>IF(OR(Is_Loading,LEN($A620)=0),"",SWDATA!AT605)</f>
        <v>0</v>
      </c>
      <c r="BB620" s="266" t="str">
        <f t="shared" si="2228"/>
        <v/>
      </c>
      <c r="BC620" s="266">
        <f>IF(OR(Is_Loading,LEN($A620)=0),"",SWDATA!AV605)</f>
        <v>0</v>
      </c>
      <c r="BD620" s="267">
        <f>IF(OR(Is_Loading,LEN($A620)=0),"",SWDATA!AW605)</f>
        <v>0</v>
      </c>
      <c r="BE620" s="323">
        <f>IF(OR(Is_Loading,LEN($A620)=0),"",SWDATA!AX605)</f>
        <v>0</v>
      </c>
      <c r="BF620" s="320" t="str">
        <f t="shared" si="2229"/>
        <v/>
      </c>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s="201"/>
      <c r="CO620" s="201"/>
      <c r="CP620" s="201"/>
      <c r="CQ620" s="201"/>
      <c r="CR620" s="201"/>
      <c r="CS620" s="201"/>
      <c r="CT620" s="201"/>
      <c r="CU620" s="201"/>
      <c r="CV620" s="201"/>
      <c r="CW620" s="201"/>
      <c r="CX620" s="201"/>
      <c r="CY620" s="201"/>
      <c r="CZ620" s="201"/>
      <c r="DA620" s="201"/>
      <c r="DB620" s="201"/>
      <c r="DC620" s="201"/>
      <c r="DD620" s="201"/>
      <c r="DE620" s="201"/>
      <c r="DF620" s="201"/>
      <c r="DG620" s="201"/>
      <c r="DH620" s="201"/>
      <c r="DI620" s="201"/>
      <c r="DJ620" s="201"/>
      <c r="DK620" s="201"/>
      <c r="DL620" s="201"/>
      <c r="DM620" s="201"/>
      <c r="DN620" s="201"/>
      <c r="DS620" s="372"/>
      <c r="DT620" s="374"/>
      <c r="DU620" s="375"/>
      <c r="DV620" s="375"/>
      <c r="DW620" s="375"/>
      <c r="DX620" s="375">
        <v>1</v>
      </c>
      <c r="DY620" s="375">
        <f t="shared" si="2349"/>
        <v>0</v>
      </c>
      <c r="DZ620" s="375">
        <f t="shared" si="2350"/>
        <v>0</v>
      </c>
      <c r="EA620" s="375">
        <f t="shared" si="2351"/>
        <v>1</v>
      </c>
      <c r="EB620" s="375">
        <f t="shared" si="2352"/>
        <v>0</v>
      </c>
      <c r="EC620" s="375">
        <f t="shared" si="2353"/>
        <v>0</v>
      </c>
      <c r="ED620" s="375">
        <f t="shared" si="2354"/>
        <v>1</v>
      </c>
      <c r="EE620" s="375">
        <f t="shared" si="2355"/>
        <v>0</v>
      </c>
      <c r="EF620" s="375">
        <f t="shared" si="2356"/>
        <v>0</v>
      </c>
      <c r="EG620" s="375">
        <f t="shared" si="2357"/>
        <v>1</v>
      </c>
      <c r="EH620" s="375">
        <f t="shared" si="2358"/>
        <v>0</v>
      </c>
      <c r="EI620" s="375">
        <f t="shared" si="2359"/>
        <v>0</v>
      </c>
      <c r="EJ620" s="375">
        <f t="shared" si="2360"/>
        <v>1</v>
      </c>
      <c r="EK620" s="375">
        <f t="shared" si="2361"/>
        <v>0</v>
      </c>
      <c r="EL620" s="375">
        <f t="shared" si="2362"/>
        <v>0</v>
      </c>
      <c r="EM620" s="375">
        <f t="shared" si="2363"/>
        <v>1</v>
      </c>
      <c r="EN620" s="375">
        <f t="shared" si="2364"/>
        <v>0</v>
      </c>
      <c r="EO620" s="375">
        <f t="shared" si="2365"/>
        <v>0</v>
      </c>
      <c r="EP620" s="375">
        <f t="shared" si="2366"/>
        <v>1</v>
      </c>
      <c r="EQ620" s="375">
        <f t="shared" si="2367"/>
        <v>0</v>
      </c>
      <c r="ER620" s="375">
        <f t="shared" si="2368"/>
        <v>0</v>
      </c>
      <c r="ES620" s="375">
        <f t="shared" si="2369"/>
        <v>1</v>
      </c>
      <c r="ET620" s="375">
        <f t="shared" si="2370"/>
        <v>0</v>
      </c>
      <c r="EU620" s="375">
        <f t="shared" si="2371"/>
        <v>0</v>
      </c>
      <c r="EV620" s="375">
        <f t="shared" si="2372"/>
        <v>1</v>
      </c>
      <c r="EW620" s="375">
        <f t="shared" si="2373"/>
        <v>0</v>
      </c>
      <c r="EX620" s="375">
        <f t="shared" si="2374"/>
        <v>0</v>
      </c>
      <c r="EY620" s="375">
        <f t="shared" si="2375"/>
        <v>1</v>
      </c>
      <c r="EZ620" s="375">
        <f t="shared" si="2376"/>
        <v>0</v>
      </c>
      <c r="FA620" s="375">
        <f t="shared" si="2377"/>
        <v>0</v>
      </c>
      <c r="FB620" s="375">
        <f t="shared" si="2378"/>
        <v>1</v>
      </c>
      <c r="FC620" s="375">
        <f t="shared" si="2379"/>
        <v>0</v>
      </c>
      <c r="FD620" s="375">
        <f t="shared" si="2380"/>
        <v>0</v>
      </c>
      <c r="FE620" s="376"/>
      <c r="FF620" s="372"/>
      <c r="FG620" s="372"/>
      <c r="FH620" s="372"/>
      <c r="FI620" s="372"/>
      <c r="FJ620" s="372"/>
      <c r="FK620" s="372"/>
      <c r="FL620" s="372"/>
      <c r="FM620" s="372"/>
      <c r="FN620" s="372"/>
      <c r="FO620" s="372"/>
      <c r="FP620" s="372"/>
      <c r="FQ620" s="372"/>
      <c r="FR620" s="372"/>
      <c r="FS620" s="372"/>
      <c r="FT620" s="372"/>
      <c r="FU620" s="372"/>
      <c r="FV620" s="372"/>
      <c r="FW620" s="372"/>
      <c r="FX620" s="372"/>
      <c r="FY620" s="372"/>
      <c r="FZ620" s="372"/>
      <c r="GA620" s="372"/>
      <c r="GB620" s="372"/>
      <c r="GC620" s="372"/>
      <c r="GD620" s="372"/>
      <c r="GE620" s="372"/>
      <c r="GF620" s="372"/>
      <c r="GG620" s="372"/>
      <c r="GH620" s="372"/>
      <c r="GI620" s="372"/>
      <c r="GJ620" s="372"/>
      <c r="GK620" s="372"/>
      <c r="GL620" s="372"/>
      <c r="GM620" s="372"/>
      <c r="GN620" s="372"/>
      <c r="GO620" s="372"/>
      <c r="GP620" s="372"/>
      <c r="GQ620" s="372"/>
      <c r="GR620" s="372"/>
      <c r="GS620" s="372"/>
      <c r="GT620" s="372"/>
      <c r="GU620" s="372"/>
      <c r="GV620" s="372"/>
      <c r="GW620" s="372"/>
      <c r="GX620" s="372"/>
      <c r="GY620" s="372"/>
      <c r="GZ620" s="372"/>
      <c r="HA620" s="372"/>
      <c r="HB620" s="372"/>
      <c r="HC620" s="372"/>
    </row>
    <row r="621" spans="1:211" s="373" customFormat="1" ht="15" customHeight="1" x14ac:dyDescent="0.2">
      <c r="A621" s="366">
        <f>SWDATA!O606</f>
        <v>0</v>
      </c>
      <c r="B621" s="366">
        <f>SWDATA!M606</f>
        <v>0</v>
      </c>
      <c r="C621" s="351">
        <f>IF(AND(SWDATA!M606=1,SWDATA!Q606="promotions"),SWDATA!P606,0)</f>
        <v>0</v>
      </c>
      <c r="D621" s="367">
        <f>ROW(SWDATA!M606)</f>
        <v>606</v>
      </c>
      <c r="E621" s="368">
        <f t="shared" si="2310"/>
        <v>0</v>
      </c>
      <c r="F621" s="369">
        <f t="shared" si="2217"/>
        <v>1</v>
      </c>
      <c r="G621" s="366" t="str">
        <f t="shared" si="2218"/>
        <v/>
      </c>
      <c r="H621" s="370"/>
      <c r="J621" s="238">
        <f t="shared" si="2219"/>
        <v>0</v>
      </c>
      <c r="K621" s="239" t="str">
        <f t="shared" si="2220"/>
        <v/>
      </c>
      <c r="L621" s="342"/>
      <c r="M621" s="345"/>
      <c r="N621" s="340" t="str">
        <f>IF(LEN(SWDATA!F606)=0,"",N620)</f>
        <v/>
      </c>
      <c r="O621" s="296" t="str">
        <f>IF(LEN(SWDATA!G606)=0,"",O620)</f>
        <v/>
      </c>
      <c r="P621" s="297" t="str">
        <f>IF(LEN(SWDATA!C606)=0,"",SWDATA!C606)</f>
        <v/>
      </c>
      <c r="Q621" s="312" t="str">
        <f t="shared" si="2221"/>
        <v/>
      </c>
      <c r="R621" s="223" t="s">
        <v>261</v>
      </c>
      <c r="S621" s="224"/>
      <c r="T621" s="224"/>
      <c r="U621" s="264" t="s">
        <v>611</v>
      </c>
      <c r="V621" s="205" t="s">
        <v>221</v>
      </c>
      <c r="W621" s="266">
        <f>IF(OR(Is_Loading,LEN($A621)=0),"",SWDATA!P606)</f>
        <v>0</v>
      </c>
      <c r="X621" s="267">
        <f>IF(OR(Is_Loading,LEN($A621)=0),"",SWDATA!Q606)</f>
        <v>0</v>
      </c>
      <c r="Y621" s="267">
        <f>IF(OR(Is_Loading,LEN($A621)=0),"",SWDATA!R606)</f>
        <v>0</v>
      </c>
      <c r="Z621" s="266" t="str">
        <f t="shared" si="2381"/>
        <v/>
      </c>
      <c r="AA621" s="266">
        <f>IF(OR(Is_Loading,LEN($A621)=0),"",SWDATA!T606)</f>
        <v>0</v>
      </c>
      <c r="AB621" s="267">
        <f>IF(OR(Is_Loading,LEN($A621)=0),"",SWDATA!U606)</f>
        <v>0</v>
      </c>
      <c r="AC621" s="267">
        <f>IF(OR(Is_Loading,LEN($A621)=0),"",SWDATA!V606)</f>
        <v>0</v>
      </c>
      <c r="AD621" s="266" t="str">
        <f t="shared" si="2222"/>
        <v/>
      </c>
      <c r="AE621" s="266">
        <f>IF(OR(Is_Loading,LEN($A621)=0),"",SWDATA!X606)</f>
        <v>0</v>
      </c>
      <c r="AF621" s="267">
        <f>IF(OR(Is_Loading,LEN($A621)=0),"",SWDATA!Y606)</f>
        <v>0</v>
      </c>
      <c r="AG621" s="267">
        <f>IF(OR(Is_Loading,LEN($A621)=0),"",SWDATA!Z606)</f>
        <v>0</v>
      </c>
      <c r="AH621" s="266" t="str">
        <f t="shared" si="2223"/>
        <v/>
      </c>
      <c r="AI621" s="266">
        <f>IF(OR(Is_Loading,LEN($A621)=0),"",SWDATA!AB606)</f>
        <v>0</v>
      </c>
      <c r="AJ621" s="267">
        <f>IF(OR(Is_Loading,LEN($A621)=0),"",SWDATA!AC606)</f>
        <v>0</v>
      </c>
      <c r="AK621" s="267">
        <f>IF(OR(Is_Loading,LEN($A621)=0),"",SWDATA!AD606)</f>
        <v>0</v>
      </c>
      <c r="AL621" s="266" t="str">
        <f t="shared" si="2224"/>
        <v/>
      </c>
      <c r="AM621" s="266">
        <f>IF(OR(Is_Loading,LEN($A621)=0),"",SWDATA!AF606)</f>
        <v>0</v>
      </c>
      <c r="AN621" s="267">
        <f>IF(OR(Is_Loading,LEN($A621)=0),"",SWDATA!AG606)</f>
        <v>0</v>
      </c>
      <c r="AO621" s="323">
        <f>IF(OR(Is_Loading,LEN($A621)=0),"",SWDATA!AH606)</f>
        <v>0</v>
      </c>
      <c r="AP621" s="320" t="str">
        <f t="shared" si="2225"/>
        <v/>
      </c>
      <c r="AQ621" s="266">
        <f>IF(OR(Is_Loading,LEN($A621)=0),"",SWDATA!AJ606)</f>
        <v>0</v>
      </c>
      <c r="AR621" s="267">
        <f>IF(OR(Is_Loading,LEN($A621)=0),"",SWDATA!AK606)</f>
        <v>0</v>
      </c>
      <c r="AS621" s="267">
        <f>IF(OR(Is_Loading,LEN($A621)=0),"",SWDATA!AL606)</f>
        <v>0</v>
      </c>
      <c r="AT621" s="266" t="str">
        <f t="shared" si="2226"/>
        <v/>
      </c>
      <c r="AU621" s="266">
        <f>IF(OR(Is_Loading,LEN($A621)=0),"",SWDATA!AN606)</f>
        <v>0</v>
      </c>
      <c r="AV621" s="267">
        <f>IF(OR(Is_Loading,LEN($A621)=0),"",SWDATA!AO606)</f>
        <v>0</v>
      </c>
      <c r="AW621" s="267">
        <f>IF(OR(Is_Loading,LEN($A621)=0),"",SWDATA!AP606)</f>
        <v>0</v>
      </c>
      <c r="AX621" s="266" t="str">
        <f t="shared" si="2227"/>
        <v/>
      </c>
      <c r="AY621" s="266">
        <f>IF(OR(Is_Loading,LEN($A621)=0),"",SWDATA!AR606)</f>
        <v>0</v>
      </c>
      <c r="AZ621" s="267">
        <f>IF(OR(Is_Loading,LEN($A621)=0),"",SWDATA!AS606)</f>
        <v>0</v>
      </c>
      <c r="BA621" s="267">
        <f>IF(OR(Is_Loading,LEN($A621)=0),"",SWDATA!AT606)</f>
        <v>0</v>
      </c>
      <c r="BB621" s="266" t="str">
        <f t="shared" si="2228"/>
        <v/>
      </c>
      <c r="BC621" s="266">
        <f>IF(OR(Is_Loading,LEN($A621)=0),"",SWDATA!AV606)</f>
        <v>0</v>
      </c>
      <c r="BD621" s="267">
        <f>IF(OR(Is_Loading,LEN($A621)=0),"",SWDATA!AW606)</f>
        <v>0</v>
      </c>
      <c r="BE621" s="323">
        <f>IF(OR(Is_Loading,LEN($A621)=0),"",SWDATA!AX606)</f>
        <v>0</v>
      </c>
      <c r="BF621" s="320" t="str">
        <f t="shared" si="2229"/>
        <v/>
      </c>
      <c r="BG621" s="11"/>
      <c r="BH621" s="11"/>
      <c r="BI621" s="11"/>
      <c r="BJ621" s="11"/>
      <c r="BK621" s="11"/>
      <c r="BL621" s="11"/>
      <c r="BM621" s="11"/>
      <c r="BN621" s="11"/>
      <c r="BO621" s="11"/>
      <c r="BP621" s="11"/>
      <c r="BQ621" s="11"/>
      <c r="BR621" s="11"/>
      <c r="BS621" s="11"/>
      <c r="BT621" s="11"/>
      <c r="BU621" s="11"/>
      <c r="BV621" s="11"/>
      <c r="BW621" s="11"/>
      <c r="BX621" s="11"/>
      <c r="BY621" s="11"/>
      <c r="BZ621" s="11"/>
      <c r="CA621" s="11"/>
      <c r="CB621" s="11"/>
      <c r="CC621" s="11"/>
      <c r="CD621" s="11"/>
      <c r="CE621" s="11"/>
      <c r="CF621" s="11"/>
      <c r="CG621" s="11"/>
      <c r="CH621" s="11"/>
      <c r="CI621" s="11"/>
      <c r="CJ621" s="11"/>
      <c r="CK621" s="11"/>
      <c r="CL621" s="11"/>
      <c r="CM621" s="11"/>
      <c r="CN621" s="351"/>
      <c r="CO621" s="351"/>
      <c r="CP621" s="351"/>
      <c r="CQ621" s="351"/>
      <c r="CR621" s="351"/>
      <c r="CS621" s="351"/>
      <c r="CT621" s="351"/>
      <c r="CU621" s="351"/>
      <c r="CV621" s="351"/>
      <c r="CW621" s="351"/>
      <c r="CX621" s="351"/>
      <c r="CY621" s="351"/>
      <c r="CZ621" s="351"/>
      <c r="DA621" s="351"/>
      <c r="DB621" s="351"/>
      <c r="DC621" s="351"/>
      <c r="DD621" s="351"/>
      <c r="DE621" s="351"/>
      <c r="DF621" s="351"/>
      <c r="DG621" s="351"/>
      <c r="DH621" s="351"/>
      <c r="DI621" s="351"/>
      <c r="DJ621" s="351"/>
      <c r="DK621" s="351"/>
      <c r="DL621" s="351"/>
      <c r="DM621" s="351"/>
      <c r="DN621" s="351"/>
      <c r="DQ621" s="373">
        <f t="shared" ref="DQ621" ca="1" si="2382">INDIRECT("'Metrics &amp; Attributes View'!"&amp;IF(ROW()-9=0, "", IF(13+ROW()/23-9&gt;26, CHAR(64+INT((ROW()-9-1)/26)),"")&amp;CHAR(65+MOD(13+ROW()/23-1, 26)))&amp;44)</f>
        <v>0</v>
      </c>
      <c r="DS621" s="372"/>
      <c r="DT621" s="374"/>
      <c r="DU621" s="375"/>
      <c r="DV621" s="375"/>
      <c r="DW621" s="375"/>
      <c r="DX621" s="375">
        <v>1</v>
      </c>
      <c r="DY621" s="375">
        <f t="shared" si="2349"/>
        <v>0</v>
      </c>
      <c r="DZ621" s="375">
        <f t="shared" si="2350"/>
        <v>0</v>
      </c>
      <c r="EA621" s="375">
        <f t="shared" si="2351"/>
        <v>1</v>
      </c>
      <c r="EB621" s="375">
        <f t="shared" si="2352"/>
        <v>0</v>
      </c>
      <c r="EC621" s="375">
        <f t="shared" si="2353"/>
        <v>0</v>
      </c>
      <c r="ED621" s="375">
        <f t="shared" si="2354"/>
        <v>1</v>
      </c>
      <c r="EE621" s="375">
        <f t="shared" si="2355"/>
        <v>0</v>
      </c>
      <c r="EF621" s="375">
        <f t="shared" si="2356"/>
        <v>0</v>
      </c>
      <c r="EG621" s="375">
        <f t="shared" si="2357"/>
        <v>1</v>
      </c>
      <c r="EH621" s="375">
        <f t="shared" si="2358"/>
        <v>0</v>
      </c>
      <c r="EI621" s="375">
        <f t="shared" si="2359"/>
        <v>0</v>
      </c>
      <c r="EJ621" s="375">
        <f t="shared" si="2360"/>
        <v>1</v>
      </c>
      <c r="EK621" s="375">
        <f t="shared" si="2361"/>
        <v>0</v>
      </c>
      <c r="EL621" s="375">
        <f t="shared" si="2362"/>
        <v>0</v>
      </c>
      <c r="EM621" s="375">
        <f t="shared" si="2363"/>
        <v>1</v>
      </c>
      <c r="EN621" s="375">
        <f t="shared" si="2364"/>
        <v>0</v>
      </c>
      <c r="EO621" s="375">
        <f t="shared" si="2365"/>
        <v>0</v>
      </c>
      <c r="EP621" s="375">
        <f t="shared" si="2366"/>
        <v>1</v>
      </c>
      <c r="EQ621" s="375">
        <f t="shared" si="2367"/>
        <v>0</v>
      </c>
      <c r="ER621" s="375">
        <f t="shared" si="2368"/>
        <v>0</v>
      </c>
      <c r="ES621" s="375">
        <f t="shared" si="2369"/>
        <v>1</v>
      </c>
      <c r="ET621" s="375">
        <f t="shared" si="2370"/>
        <v>0</v>
      </c>
      <c r="EU621" s="375">
        <f t="shared" si="2371"/>
        <v>0</v>
      </c>
      <c r="EV621" s="375">
        <f t="shared" si="2372"/>
        <v>1</v>
      </c>
      <c r="EW621" s="375">
        <f t="shared" si="2373"/>
        <v>0</v>
      </c>
      <c r="EX621" s="375">
        <f t="shared" si="2374"/>
        <v>0</v>
      </c>
      <c r="EY621" s="375">
        <f t="shared" si="2375"/>
        <v>1</v>
      </c>
      <c r="EZ621" s="375">
        <f t="shared" si="2376"/>
        <v>0</v>
      </c>
      <c r="FA621" s="375">
        <f t="shared" si="2377"/>
        <v>0</v>
      </c>
      <c r="FB621" s="375">
        <f t="shared" si="2378"/>
        <v>1</v>
      </c>
      <c r="FC621" s="375">
        <f t="shared" si="2379"/>
        <v>0</v>
      </c>
      <c r="FD621" s="375">
        <f t="shared" si="2380"/>
        <v>0</v>
      </c>
      <c r="FE621" s="376"/>
      <c r="FF621" s="372"/>
      <c r="FG621" s="372"/>
      <c r="FH621" s="372"/>
      <c r="FI621" s="372"/>
      <c r="FJ621" s="372"/>
      <c r="FK621" s="372"/>
      <c r="FL621" s="372"/>
      <c r="FM621" s="372"/>
      <c r="FN621" s="372"/>
      <c r="FO621" s="372"/>
      <c r="FP621" s="372"/>
      <c r="FQ621" s="372"/>
      <c r="FR621" s="372"/>
      <c r="FS621" s="372"/>
      <c r="FT621" s="372"/>
      <c r="FU621" s="372"/>
      <c r="FV621" s="372"/>
      <c r="FW621" s="372"/>
      <c r="FX621" s="372"/>
      <c r="FY621" s="372"/>
      <c r="FZ621" s="372"/>
      <c r="GA621" s="372"/>
      <c r="GB621" s="372"/>
      <c r="GC621" s="372"/>
      <c r="GD621" s="372"/>
      <c r="GE621" s="372"/>
      <c r="GF621" s="372"/>
      <c r="GG621" s="372"/>
      <c r="GH621" s="372"/>
      <c r="GI621" s="372"/>
      <c r="GJ621" s="372"/>
      <c r="GK621" s="372"/>
      <c r="GL621" s="372"/>
      <c r="GM621" s="372"/>
      <c r="GN621" s="372"/>
      <c r="GO621" s="372"/>
      <c r="GP621" s="372"/>
      <c r="GQ621" s="372"/>
      <c r="GR621" s="372"/>
      <c r="GS621" s="372"/>
      <c r="GT621" s="372"/>
      <c r="GU621" s="372"/>
      <c r="GV621" s="372"/>
      <c r="GW621" s="372"/>
      <c r="GX621" s="372"/>
      <c r="GY621" s="372"/>
      <c r="GZ621" s="372"/>
      <c r="HA621" s="372"/>
      <c r="HB621" s="372"/>
      <c r="HC621" s="372"/>
    </row>
    <row r="622" spans="1:211" s="373" customFormat="1" ht="15" customHeight="1" x14ac:dyDescent="0.2">
      <c r="A622" s="366">
        <f>SWDATA!O607</f>
        <v>0</v>
      </c>
      <c r="B622" s="366">
        <f>SWDATA!M607</f>
        <v>0</v>
      </c>
      <c r="C622" s="351">
        <f>IF(AND(SWDATA!M607=1,SWDATA!Q607="promotions"),SWDATA!P607,0)</f>
        <v>0</v>
      </c>
      <c r="D622" s="367">
        <f>ROW(SWDATA!M607)</f>
        <v>607</v>
      </c>
      <c r="E622" s="368">
        <f t="shared" si="2310"/>
        <v>0</v>
      </c>
      <c r="F622" s="369">
        <f t="shared" si="2217"/>
        <v>1</v>
      </c>
      <c r="G622" s="366" t="str">
        <f t="shared" si="2218"/>
        <v/>
      </c>
      <c r="H622" s="370"/>
      <c r="J622" s="238">
        <f t="shared" si="2219"/>
        <v>0</v>
      </c>
      <c r="K622" s="239" t="str">
        <f t="shared" si="2220"/>
        <v/>
      </c>
      <c r="L622" s="342"/>
      <c r="M622" s="345"/>
      <c r="N622" s="340" t="str">
        <f>IF(LEN(SWDATA!F607)=0,"",N621)</f>
        <v/>
      </c>
      <c r="O622" s="296" t="str">
        <f>IF(LEN(SWDATA!G607)=0,"",O621)</f>
        <v/>
      </c>
      <c r="P622" s="297" t="str">
        <f>IF(LEN(SWDATA!C607)=0,"",SWDATA!C607)</f>
        <v/>
      </c>
      <c r="Q622" s="312" t="str">
        <f t="shared" si="2221"/>
        <v/>
      </c>
      <c r="R622" s="223" t="s">
        <v>261</v>
      </c>
      <c r="S622" s="224"/>
      <c r="T622" s="224"/>
      <c r="U622" s="264" t="s">
        <v>598</v>
      </c>
      <c r="V622" s="205" t="s">
        <v>221</v>
      </c>
      <c r="W622" s="266">
        <f>IF(OR(Is_Loading,LEN($A622)=0),"",SWDATA!P607)</f>
        <v>0</v>
      </c>
      <c r="X622" s="267">
        <f>IF(OR(Is_Loading,LEN($A622)=0),"",SWDATA!Q607)</f>
        <v>0</v>
      </c>
      <c r="Y622" s="267">
        <f>IF(OR(Is_Loading,LEN($A622)=0),"",SWDATA!R607)</f>
        <v>0</v>
      </c>
      <c r="Z622" s="266" t="str">
        <f t="shared" si="2381"/>
        <v/>
      </c>
      <c r="AA622" s="266">
        <f>IF(OR(Is_Loading,LEN($A622)=0),"",SWDATA!T607)</f>
        <v>0</v>
      </c>
      <c r="AB622" s="267">
        <f>IF(OR(Is_Loading,LEN($A622)=0),"",SWDATA!U607)</f>
        <v>0</v>
      </c>
      <c r="AC622" s="267">
        <f>IF(OR(Is_Loading,LEN($A622)=0),"",SWDATA!V607)</f>
        <v>0</v>
      </c>
      <c r="AD622" s="266" t="str">
        <f t="shared" si="2222"/>
        <v/>
      </c>
      <c r="AE622" s="266">
        <f>IF(OR(Is_Loading,LEN($A622)=0),"",SWDATA!X607)</f>
        <v>0</v>
      </c>
      <c r="AF622" s="267">
        <f>IF(OR(Is_Loading,LEN($A622)=0),"",SWDATA!Y607)</f>
        <v>0</v>
      </c>
      <c r="AG622" s="267">
        <f>IF(OR(Is_Loading,LEN($A622)=0),"",SWDATA!Z607)</f>
        <v>0</v>
      </c>
      <c r="AH622" s="266" t="str">
        <f t="shared" si="2223"/>
        <v/>
      </c>
      <c r="AI622" s="266">
        <f>IF(OR(Is_Loading,LEN($A622)=0),"",SWDATA!AB607)</f>
        <v>0</v>
      </c>
      <c r="AJ622" s="267">
        <f>IF(OR(Is_Loading,LEN($A622)=0),"",SWDATA!AC607)</f>
        <v>0</v>
      </c>
      <c r="AK622" s="267">
        <f>IF(OR(Is_Loading,LEN($A622)=0),"",SWDATA!AD607)</f>
        <v>0</v>
      </c>
      <c r="AL622" s="266" t="str">
        <f t="shared" si="2224"/>
        <v/>
      </c>
      <c r="AM622" s="266">
        <f>IF(OR(Is_Loading,LEN($A622)=0),"",SWDATA!AF607)</f>
        <v>0</v>
      </c>
      <c r="AN622" s="267">
        <f>IF(OR(Is_Loading,LEN($A622)=0),"",SWDATA!AG607)</f>
        <v>0</v>
      </c>
      <c r="AO622" s="323">
        <f>IF(OR(Is_Loading,LEN($A622)=0),"",SWDATA!AH607)</f>
        <v>0</v>
      </c>
      <c r="AP622" s="320" t="str">
        <f t="shared" si="2225"/>
        <v/>
      </c>
      <c r="AQ622" s="266">
        <f>IF(OR(Is_Loading,LEN($A622)=0),"",SWDATA!AJ607)</f>
        <v>0</v>
      </c>
      <c r="AR622" s="267">
        <f>IF(OR(Is_Loading,LEN($A622)=0),"",SWDATA!AK607)</f>
        <v>0</v>
      </c>
      <c r="AS622" s="267">
        <f>IF(OR(Is_Loading,LEN($A622)=0),"",SWDATA!AL607)</f>
        <v>0</v>
      </c>
      <c r="AT622" s="266" t="str">
        <f t="shared" si="2226"/>
        <v/>
      </c>
      <c r="AU622" s="266">
        <f>IF(OR(Is_Loading,LEN($A622)=0),"",SWDATA!AN607)</f>
        <v>0</v>
      </c>
      <c r="AV622" s="267">
        <f>IF(OR(Is_Loading,LEN($A622)=0),"",SWDATA!AO607)</f>
        <v>0</v>
      </c>
      <c r="AW622" s="267">
        <f>IF(OR(Is_Loading,LEN($A622)=0),"",SWDATA!AP607)</f>
        <v>0</v>
      </c>
      <c r="AX622" s="266" t="str">
        <f t="shared" si="2227"/>
        <v/>
      </c>
      <c r="AY622" s="266">
        <f>IF(OR(Is_Loading,LEN($A622)=0),"",SWDATA!AR607)</f>
        <v>0</v>
      </c>
      <c r="AZ622" s="267">
        <f>IF(OR(Is_Loading,LEN($A622)=0),"",SWDATA!AS607)</f>
        <v>0</v>
      </c>
      <c r="BA622" s="267">
        <f>IF(OR(Is_Loading,LEN($A622)=0),"",SWDATA!AT607)</f>
        <v>0</v>
      </c>
      <c r="BB622" s="266" t="str">
        <f t="shared" si="2228"/>
        <v/>
      </c>
      <c r="BC622" s="266">
        <f>IF(OR(Is_Loading,LEN($A622)=0),"",SWDATA!AV607)</f>
        <v>0</v>
      </c>
      <c r="BD622" s="267">
        <f>IF(OR(Is_Loading,LEN($A622)=0),"",SWDATA!AW607)</f>
        <v>0</v>
      </c>
      <c r="BE622" s="323">
        <f>IF(OR(Is_Loading,LEN($A622)=0),"",SWDATA!AX607)</f>
        <v>0</v>
      </c>
      <c r="BF622" s="320" t="str">
        <f t="shared" si="2229"/>
        <v/>
      </c>
      <c r="BG622" s="11"/>
      <c r="BH622" s="11"/>
      <c r="BI622" s="11"/>
      <c r="BJ622" s="11"/>
      <c r="BK622" s="11"/>
      <c r="BL622" s="11"/>
      <c r="BM622" s="11"/>
      <c r="BN622" s="11"/>
      <c r="BO622" s="11"/>
      <c r="BP622" s="11"/>
      <c r="BQ622" s="11"/>
      <c r="BR622" s="11"/>
      <c r="BS622" s="11"/>
      <c r="BT622" s="11"/>
      <c r="BU622" s="11"/>
      <c r="BV622" s="11"/>
      <c r="BW622" s="11"/>
      <c r="BX622" s="11"/>
      <c r="BY622" s="11"/>
      <c r="BZ622" s="11"/>
      <c r="CA622" s="11"/>
      <c r="CB622" s="11"/>
      <c r="CC622" s="11"/>
      <c r="CD622" s="11"/>
      <c r="CE622" s="11"/>
      <c r="CF622" s="11"/>
      <c r="CG622" s="11"/>
      <c r="CH622" s="11"/>
      <c r="CI622" s="11"/>
      <c r="CJ622" s="11"/>
      <c r="CK622" s="11"/>
      <c r="CL622" s="11"/>
      <c r="CM622" s="11"/>
      <c r="CN622" s="351"/>
      <c r="CO622" s="351"/>
      <c r="CP622" s="351"/>
      <c r="CQ622" s="351"/>
      <c r="CR622" s="351"/>
      <c r="CS622" s="351"/>
      <c r="CT622" s="351"/>
      <c r="CU622" s="351"/>
      <c r="CV622" s="351"/>
      <c r="CW622" s="351"/>
      <c r="CX622" s="351"/>
      <c r="CY622" s="351"/>
      <c r="CZ622" s="351"/>
      <c r="DA622" s="351"/>
      <c r="DB622" s="351"/>
      <c r="DC622" s="351"/>
      <c r="DD622" s="351"/>
      <c r="DE622" s="351"/>
      <c r="DF622" s="351"/>
      <c r="DG622" s="351"/>
      <c r="DH622" s="351"/>
      <c r="DI622" s="351"/>
      <c r="DJ622" s="351"/>
      <c r="DK622" s="351"/>
      <c r="DL622" s="351"/>
      <c r="DM622" s="351"/>
      <c r="DN622" s="351"/>
      <c r="DS622" s="372"/>
      <c r="DT622" s="374"/>
      <c r="DU622" s="375"/>
      <c r="DV622" s="375"/>
      <c r="DW622" s="375"/>
      <c r="DX622" s="375">
        <v>1</v>
      </c>
      <c r="DY622" s="375">
        <f t="shared" si="2349"/>
        <v>0</v>
      </c>
      <c r="DZ622" s="375">
        <f t="shared" si="2350"/>
        <v>0</v>
      </c>
      <c r="EA622" s="375">
        <f t="shared" si="2351"/>
        <v>1</v>
      </c>
      <c r="EB622" s="375">
        <f t="shared" si="2352"/>
        <v>0</v>
      </c>
      <c r="EC622" s="375">
        <f t="shared" si="2353"/>
        <v>0</v>
      </c>
      <c r="ED622" s="375">
        <f t="shared" si="2354"/>
        <v>1</v>
      </c>
      <c r="EE622" s="375">
        <f t="shared" si="2355"/>
        <v>0</v>
      </c>
      <c r="EF622" s="375">
        <f t="shared" si="2356"/>
        <v>0</v>
      </c>
      <c r="EG622" s="375">
        <f t="shared" si="2357"/>
        <v>1</v>
      </c>
      <c r="EH622" s="375">
        <f t="shared" si="2358"/>
        <v>0</v>
      </c>
      <c r="EI622" s="375">
        <f t="shared" si="2359"/>
        <v>0</v>
      </c>
      <c r="EJ622" s="375">
        <f t="shared" si="2360"/>
        <v>1</v>
      </c>
      <c r="EK622" s="375">
        <f t="shared" si="2361"/>
        <v>0</v>
      </c>
      <c r="EL622" s="375">
        <f t="shared" si="2362"/>
        <v>0</v>
      </c>
      <c r="EM622" s="375">
        <f t="shared" si="2363"/>
        <v>1</v>
      </c>
      <c r="EN622" s="375">
        <f t="shared" si="2364"/>
        <v>0</v>
      </c>
      <c r="EO622" s="375">
        <f t="shared" si="2365"/>
        <v>0</v>
      </c>
      <c r="EP622" s="375">
        <f t="shared" si="2366"/>
        <v>1</v>
      </c>
      <c r="EQ622" s="375">
        <f t="shared" si="2367"/>
        <v>0</v>
      </c>
      <c r="ER622" s="375">
        <f t="shared" si="2368"/>
        <v>0</v>
      </c>
      <c r="ES622" s="375">
        <f t="shared" si="2369"/>
        <v>1</v>
      </c>
      <c r="ET622" s="375">
        <f t="shared" si="2370"/>
        <v>0</v>
      </c>
      <c r="EU622" s="375">
        <f t="shared" si="2371"/>
        <v>0</v>
      </c>
      <c r="EV622" s="375">
        <f t="shared" si="2372"/>
        <v>1</v>
      </c>
      <c r="EW622" s="375">
        <f t="shared" si="2373"/>
        <v>0</v>
      </c>
      <c r="EX622" s="375">
        <f t="shared" si="2374"/>
        <v>0</v>
      </c>
      <c r="EY622" s="375">
        <f t="shared" si="2375"/>
        <v>1</v>
      </c>
      <c r="EZ622" s="375">
        <f t="shared" si="2376"/>
        <v>0</v>
      </c>
      <c r="FA622" s="375">
        <f t="shared" si="2377"/>
        <v>0</v>
      </c>
      <c r="FB622" s="375">
        <f t="shared" si="2378"/>
        <v>1</v>
      </c>
      <c r="FC622" s="375">
        <f t="shared" si="2379"/>
        <v>0</v>
      </c>
      <c r="FD622" s="375">
        <f t="shared" si="2380"/>
        <v>0</v>
      </c>
      <c r="FE622" s="376"/>
      <c r="FF622" s="372"/>
      <c r="FG622" s="372"/>
      <c r="FH622" s="372"/>
      <c r="FI622" s="372"/>
      <c r="FJ622" s="372"/>
      <c r="FK622" s="372"/>
      <c r="FL622" s="372"/>
      <c r="FM622" s="372"/>
      <c r="FN622" s="372"/>
      <c r="FO622" s="372"/>
      <c r="FP622" s="372"/>
      <c r="FQ622" s="372"/>
      <c r="FR622" s="372"/>
      <c r="FS622" s="372"/>
      <c r="FT622" s="372"/>
      <c r="FU622" s="372"/>
      <c r="FV622" s="372"/>
      <c r="FW622" s="372"/>
      <c r="FX622" s="372"/>
      <c r="FY622" s="372"/>
      <c r="FZ622" s="372"/>
      <c r="GA622" s="372"/>
      <c r="GB622" s="372"/>
      <c r="GC622" s="372"/>
      <c r="GD622" s="372"/>
      <c r="GE622" s="372"/>
      <c r="GF622" s="372"/>
      <c r="GG622" s="372"/>
      <c r="GH622" s="372"/>
      <c r="GI622" s="372"/>
      <c r="GJ622" s="372"/>
      <c r="GK622" s="372"/>
      <c r="GL622" s="372"/>
      <c r="GM622" s="372"/>
      <c r="GN622" s="372"/>
      <c r="GO622" s="372"/>
      <c r="GP622" s="372"/>
      <c r="GQ622" s="372"/>
      <c r="GR622" s="372"/>
      <c r="GS622" s="372"/>
      <c r="GT622" s="372"/>
      <c r="GU622" s="372"/>
      <c r="GV622" s="372"/>
      <c r="GW622" s="372"/>
      <c r="GX622" s="372"/>
      <c r="GY622" s="372"/>
      <c r="GZ622" s="372"/>
      <c r="HA622" s="372"/>
      <c r="HB622" s="372"/>
      <c r="HC622" s="372"/>
    </row>
    <row r="623" spans="1:211" s="373" customFormat="1" ht="15" customHeight="1" x14ac:dyDescent="0.2">
      <c r="A623" s="366">
        <f>SWDATA!O608</f>
        <v>0</v>
      </c>
      <c r="B623" s="366">
        <f>SWDATA!M608</f>
        <v>0</v>
      </c>
      <c r="C623" s="351">
        <f>IF(AND(SWDATA!M608=1,SWDATA!Q608="promotions"),SWDATA!P608,0)</f>
        <v>0</v>
      </c>
      <c r="D623" s="367">
        <f>ROW(SWDATA!M608)</f>
        <v>608</v>
      </c>
      <c r="E623" s="368">
        <f t="shared" si="2310"/>
        <v>0</v>
      </c>
      <c r="F623" s="369">
        <f t="shared" si="2217"/>
        <v>1</v>
      </c>
      <c r="G623" s="366" t="str">
        <f t="shared" si="2218"/>
        <v/>
      </c>
      <c r="H623" s="370"/>
      <c r="J623" s="238">
        <f t="shared" si="2219"/>
        <v>0</v>
      </c>
      <c r="K623" s="239" t="str">
        <f t="shared" si="2220"/>
        <v/>
      </c>
      <c r="L623" s="342"/>
      <c r="M623" s="345"/>
      <c r="N623" s="340" t="str">
        <f>IF(LEN(SWDATA!F608)=0,"",N622)</f>
        <v/>
      </c>
      <c r="O623" s="296" t="str">
        <f>IF(LEN(SWDATA!G608)=0,"",O622)</f>
        <v/>
      </c>
      <c r="P623" s="297" t="str">
        <f>IF(LEN(SWDATA!C608)=0,"",SWDATA!C608)</f>
        <v/>
      </c>
      <c r="Q623" s="312" t="str">
        <f t="shared" si="2221"/>
        <v/>
      </c>
      <c r="R623" s="223" t="s">
        <v>261</v>
      </c>
      <c r="S623" s="224"/>
      <c r="T623" s="224"/>
      <c r="U623" s="264" t="s">
        <v>628</v>
      </c>
      <c r="V623" s="205" t="s">
        <v>221</v>
      </c>
      <c r="W623" s="266">
        <f>IF(OR(Is_Loading,LEN($A623)=0),"",SWDATA!P608)</f>
        <v>0</v>
      </c>
      <c r="X623" s="267">
        <f>IF(OR(Is_Loading,LEN($A623)=0),"",SWDATA!Q608)</f>
        <v>0</v>
      </c>
      <c r="Y623" s="267">
        <f>IF(OR(Is_Loading,LEN($A623)=0),"",SWDATA!R608)</f>
        <v>0</v>
      </c>
      <c r="Z623" s="266" t="str">
        <f t="shared" si="2381"/>
        <v/>
      </c>
      <c r="AA623" s="266">
        <f>IF(OR(Is_Loading,LEN($A623)=0),"",SWDATA!T608)</f>
        <v>0</v>
      </c>
      <c r="AB623" s="267">
        <f>IF(OR(Is_Loading,LEN($A623)=0),"",SWDATA!U608)</f>
        <v>0</v>
      </c>
      <c r="AC623" s="267">
        <f>IF(OR(Is_Loading,LEN($A623)=0),"",SWDATA!V608)</f>
        <v>0</v>
      </c>
      <c r="AD623" s="266" t="str">
        <f t="shared" si="2222"/>
        <v/>
      </c>
      <c r="AE623" s="266">
        <f>IF(OR(Is_Loading,LEN($A623)=0),"",SWDATA!X608)</f>
        <v>0</v>
      </c>
      <c r="AF623" s="267">
        <f>IF(OR(Is_Loading,LEN($A623)=0),"",SWDATA!Y608)</f>
        <v>0</v>
      </c>
      <c r="AG623" s="267">
        <f>IF(OR(Is_Loading,LEN($A623)=0),"",SWDATA!Z608)</f>
        <v>0</v>
      </c>
      <c r="AH623" s="266" t="str">
        <f t="shared" si="2223"/>
        <v/>
      </c>
      <c r="AI623" s="266">
        <f>IF(OR(Is_Loading,LEN($A623)=0),"",SWDATA!AB608)</f>
        <v>0</v>
      </c>
      <c r="AJ623" s="267">
        <f>IF(OR(Is_Loading,LEN($A623)=0),"",SWDATA!AC608)</f>
        <v>0</v>
      </c>
      <c r="AK623" s="267">
        <f>IF(OR(Is_Loading,LEN($A623)=0),"",SWDATA!AD608)</f>
        <v>0</v>
      </c>
      <c r="AL623" s="266" t="str">
        <f t="shared" si="2224"/>
        <v/>
      </c>
      <c r="AM623" s="266">
        <f>IF(OR(Is_Loading,LEN($A623)=0),"",SWDATA!AF608)</f>
        <v>0</v>
      </c>
      <c r="AN623" s="267">
        <f>IF(OR(Is_Loading,LEN($A623)=0),"",SWDATA!AG608)</f>
        <v>0</v>
      </c>
      <c r="AO623" s="323">
        <f>IF(OR(Is_Loading,LEN($A623)=0),"",SWDATA!AH608)</f>
        <v>0</v>
      </c>
      <c r="AP623" s="320" t="str">
        <f t="shared" si="2225"/>
        <v/>
      </c>
      <c r="AQ623" s="266">
        <f>IF(OR(Is_Loading,LEN($A623)=0),"",SWDATA!AJ608)</f>
        <v>0</v>
      </c>
      <c r="AR623" s="267">
        <f>IF(OR(Is_Loading,LEN($A623)=0),"",SWDATA!AK608)</f>
        <v>0</v>
      </c>
      <c r="AS623" s="267">
        <f>IF(OR(Is_Loading,LEN($A623)=0),"",SWDATA!AL608)</f>
        <v>0</v>
      </c>
      <c r="AT623" s="266" t="str">
        <f t="shared" si="2226"/>
        <v/>
      </c>
      <c r="AU623" s="266">
        <f>IF(OR(Is_Loading,LEN($A623)=0),"",SWDATA!AN608)</f>
        <v>0</v>
      </c>
      <c r="AV623" s="267">
        <f>IF(OR(Is_Loading,LEN($A623)=0),"",SWDATA!AO608)</f>
        <v>0</v>
      </c>
      <c r="AW623" s="267">
        <f>IF(OR(Is_Loading,LEN($A623)=0),"",SWDATA!AP608)</f>
        <v>0</v>
      </c>
      <c r="AX623" s="266" t="str">
        <f t="shared" si="2227"/>
        <v/>
      </c>
      <c r="AY623" s="266">
        <f>IF(OR(Is_Loading,LEN($A623)=0),"",SWDATA!AR608)</f>
        <v>0</v>
      </c>
      <c r="AZ623" s="267">
        <f>IF(OR(Is_Loading,LEN($A623)=0),"",SWDATA!AS608)</f>
        <v>0</v>
      </c>
      <c r="BA623" s="267">
        <f>IF(OR(Is_Loading,LEN($A623)=0),"",SWDATA!AT608)</f>
        <v>0</v>
      </c>
      <c r="BB623" s="266" t="str">
        <f t="shared" si="2228"/>
        <v/>
      </c>
      <c r="BC623" s="266">
        <f>IF(OR(Is_Loading,LEN($A623)=0),"",SWDATA!AV608)</f>
        <v>0</v>
      </c>
      <c r="BD623" s="267">
        <f>IF(OR(Is_Loading,LEN($A623)=0),"",SWDATA!AW608)</f>
        <v>0</v>
      </c>
      <c r="BE623" s="323">
        <f>IF(OR(Is_Loading,LEN($A623)=0),"",SWDATA!AX608)</f>
        <v>0</v>
      </c>
      <c r="BF623" s="320" t="str">
        <f t="shared" si="2229"/>
        <v/>
      </c>
      <c r="BG623" s="11"/>
      <c r="BH623" s="11"/>
      <c r="BI623" s="11"/>
      <c r="BJ623" s="11"/>
      <c r="BK623" s="11"/>
      <c r="BL623" s="11"/>
      <c r="BM623" s="11"/>
      <c r="BN623" s="11"/>
      <c r="BO623" s="11"/>
      <c r="BP623" s="11"/>
      <c r="BQ623" s="11"/>
      <c r="BR623" s="11"/>
      <c r="BS623" s="11"/>
      <c r="BT623" s="11"/>
      <c r="BU623" s="11"/>
      <c r="BV623" s="11"/>
      <c r="BW623" s="11"/>
      <c r="BX623" s="11"/>
      <c r="BY623" s="11"/>
      <c r="BZ623" s="11"/>
      <c r="CA623" s="11"/>
      <c r="CB623" s="11"/>
      <c r="CC623" s="11"/>
      <c r="CD623" s="11"/>
      <c r="CE623" s="11"/>
      <c r="CF623" s="11"/>
      <c r="CG623" s="11"/>
      <c r="CH623" s="11"/>
      <c r="CI623" s="11"/>
      <c r="CJ623" s="11"/>
      <c r="CK623" s="11"/>
      <c r="CL623" s="11"/>
      <c r="CM623" s="11"/>
      <c r="CN623" s="351"/>
      <c r="CO623" s="351"/>
      <c r="CP623" s="351"/>
      <c r="CQ623" s="351"/>
      <c r="CR623" s="351"/>
      <c r="CS623" s="351"/>
      <c r="CT623" s="351"/>
      <c r="CU623" s="351"/>
      <c r="CV623" s="351"/>
      <c r="CW623" s="351"/>
      <c r="CX623" s="351"/>
      <c r="CY623" s="351"/>
      <c r="CZ623" s="351"/>
      <c r="DA623" s="351"/>
      <c r="DB623" s="351"/>
      <c r="DC623" s="351"/>
      <c r="DD623" s="351"/>
      <c r="DE623" s="351"/>
      <c r="DF623" s="351"/>
      <c r="DG623" s="351"/>
      <c r="DH623" s="351"/>
      <c r="DI623" s="351"/>
      <c r="DJ623" s="351"/>
      <c r="DK623" s="351"/>
      <c r="DL623" s="351"/>
      <c r="DM623" s="351"/>
      <c r="DN623" s="351"/>
      <c r="DS623" s="372"/>
      <c r="DT623" s="374"/>
      <c r="DU623" s="375"/>
      <c r="DV623" s="375"/>
      <c r="DW623" s="375"/>
      <c r="DX623" s="375">
        <v>1</v>
      </c>
      <c r="DY623" s="375">
        <f t="shared" si="2349"/>
        <v>0</v>
      </c>
      <c r="DZ623" s="375">
        <f t="shared" si="2350"/>
        <v>0</v>
      </c>
      <c r="EA623" s="375">
        <f t="shared" si="2351"/>
        <v>1</v>
      </c>
      <c r="EB623" s="375">
        <f t="shared" si="2352"/>
        <v>0</v>
      </c>
      <c r="EC623" s="375">
        <f t="shared" si="2353"/>
        <v>0</v>
      </c>
      <c r="ED623" s="375">
        <f t="shared" si="2354"/>
        <v>1</v>
      </c>
      <c r="EE623" s="375">
        <f t="shared" si="2355"/>
        <v>0</v>
      </c>
      <c r="EF623" s="375">
        <f t="shared" si="2356"/>
        <v>0</v>
      </c>
      <c r="EG623" s="375">
        <f t="shared" si="2357"/>
        <v>1</v>
      </c>
      <c r="EH623" s="375">
        <f t="shared" si="2358"/>
        <v>0</v>
      </c>
      <c r="EI623" s="375">
        <f t="shared" si="2359"/>
        <v>0</v>
      </c>
      <c r="EJ623" s="375">
        <f t="shared" si="2360"/>
        <v>1</v>
      </c>
      <c r="EK623" s="375">
        <f t="shared" si="2361"/>
        <v>0</v>
      </c>
      <c r="EL623" s="375">
        <f t="shared" si="2362"/>
        <v>0</v>
      </c>
      <c r="EM623" s="375">
        <f t="shared" si="2363"/>
        <v>1</v>
      </c>
      <c r="EN623" s="375">
        <f t="shared" si="2364"/>
        <v>0</v>
      </c>
      <c r="EO623" s="375">
        <f t="shared" si="2365"/>
        <v>0</v>
      </c>
      <c r="EP623" s="375">
        <f t="shared" si="2366"/>
        <v>1</v>
      </c>
      <c r="EQ623" s="375">
        <f t="shared" si="2367"/>
        <v>0</v>
      </c>
      <c r="ER623" s="375">
        <f t="shared" si="2368"/>
        <v>0</v>
      </c>
      <c r="ES623" s="375">
        <f t="shared" si="2369"/>
        <v>1</v>
      </c>
      <c r="ET623" s="375">
        <f t="shared" si="2370"/>
        <v>0</v>
      </c>
      <c r="EU623" s="375">
        <f t="shared" si="2371"/>
        <v>0</v>
      </c>
      <c r="EV623" s="375">
        <f t="shared" si="2372"/>
        <v>1</v>
      </c>
      <c r="EW623" s="375">
        <f t="shared" si="2373"/>
        <v>0</v>
      </c>
      <c r="EX623" s="375">
        <f t="shared" si="2374"/>
        <v>0</v>
      </c>
      <c r="EY623" s="375">
        <f t="shared" si="2375"/>
        <v>1</v>
      </c>
      <c r="EZ623" s="375">
        <f t="shared" si="2376"/>
        <v>0</v>
      </c>
      <c r="FA623" s="375">
        <f t="shared" si="2377"/>
        <v>0</v>
      </c>
      <c r="FB623" s="375">
        <f t="shared" si="2378"/>
        <v>1</v>
      </c>
      <c r="FC623" s="375">
        <f t="shared" si="2379"/>
        <v>0</v>
      </c>
      <c r="FD623" s="375">
        <f t="shared" si="2380"/>
        <v>0</v>
      </c>
      <c r="FE623" s="376"/>
      <c r="FF623" s="372"/>
      <c r="FG623" s="372"/>
      <c r="FH623" s="372"/>
      <c r="FI623" s="372"/>
      <c r="FJ623" s="372"/>
      <c r="FK623" s="372"/>
      <c r="FL623" s="372"/>
      <c r="FM623" s="372"/>
      <c r="FN623" s="372"/>
      <c r="FO623" s="372"/>
      <c r="FP623" s="372"/>
      <c r="FQ623" s="372"/>
      <c r="FR623" s="372"/>
      <c r="FS623" s="372"/>
      <c r="FT623" s="372"/>
      <c r="FU623" s="372"/>
      <c r="FV623" s="372"/>
      <c r="FW623" s="372"/>
      <c r="FX623" s="372"/>
      <c r="FY623" s="372"/>
      <c r="FZ623" s="372"/>
      <c r="GA623" s="372"/>
      <c r="GB623" s="372"/>
      <c r="GC623" s="372"/>
      <c r="GD623" s="372"/>
      <c r="GE623" s="372"/>
      <c r="GF623" s="372"/>
      <c r="GG623" s="372"/>
      <c r="GH623" s="372"/>
      <c r="GI623" s="372"/>
      <c r="GJ623" s="372"/>
      <c r="GK623" s="372"/>
      <c r="GL623" s="372"/>
      <c r="GM623" s="372"/>
      <c r="GN623" s="372"/>
      <c r="GO623" s="372"/>
      <c r="GP623" s="372"/>
      <c r="GQ623" s="372"/>
      <c r="GR623" s="372"/>
      <c r="GS623" s="372"/>
      <c r="GT623" s="372"/>
      <c r="GU623" s="372"/>
      <c r="GV623" s="372"/>
      <c r="GW623" s="372"/>
      <c r="GX623" s="372"/>
      <c r="GY623" s="372"/>
      <c r="GZ623" s="372"/>
      <c r="HA623" s="372"/>
      <c r="HB623" s="372"/>
      <c r="HC623" s="372"/>
    </row>
    <row r="624" spans="1:211" s="373" customFormat="1" ht="15" customHeight="1" x14ac:dyDescent="0.2">
      <c r="A624" s="366">
        <f>SWDATA!O609</f>
        <v>0</v>
      </c>
      <c r="B624" s="366">
        <f>SWDATA!M609</f>
        <v>0</v>
      </c>
      <c r="C624" s="351">
        <f>IF(AND(SWDATA!M609=1,SWDATA!Q609="promotions"),SWDATA!P609,0)</f>
        <v>0</v>
      </c>
      <c r="D624" s="367">
        <f>ROW(SWDATA!M609)</f>
        <v>609</v>
      </c>
      <c r="E624" s="368">
        <f t="shared" si="2310"/>
        <v>0</v>
      </c>
      <c r="F624" s="369">
        <f t="shared" si="2217"/>
        <v>1</v>
      </c>
      <c r="G624" s="366" t="str">
        <f t="shared" si="2218"/>
        <v/>
      </c>
      <c r="H624" s="370"/>
      <c r="J624" s="238">
        <f t="shared" si="2219"/>
        <v>0</v>
      </c>
      <c r="K624" s="239" t="str">
        <f t="shared" si="2220"/>
        <v/>
      </c>
      <c r="L624" s="342"/>
      <c r="M624" s="345"/>
      <c r="N624" s="340" t="str">
        <f>IF(LEN(SWDATA!F609)=0,"",N623)</f>
        <v/>
      </c>
      <c r="O624" s="296" t="str">
        <f>IF(LEN(SWDATA!G609)=0,"",O623)</f>
        <v/>
      </c>
      <c r="P624" s="297" t="str">
        <f>IF(LEN(SWDATA!C609)=0,"",SWDATA!C609)</f>
        <v/>
      </c>
      <c r="Q624" s="312" t="str">
        <f t="shared" si="2221"/>
        <v/>
      </c>
      <c r="R624" s="223" t="s">
        <v>261</v>
      </c>
      <c r="S624" s="224"/>
      <c r="T624" s="224"/>
      <c r="U624" s="264" t="s">
        <v>596</v>
      </c>
      <c r="V624" s="205" t="s">
        <v>221</v>
      </c>
      <c r="W624" s="266">
        <f>IF(OR(Is_Loading,LEN($A624)=0),"",SWDATA!P609)</f>
        <v>0</v>
      </c>
      <c r="X624" s="267">
        <f>IF(OR(Is_Loading,LEN($A624)=0),"",SWDATA!Q609)</f>
        <v>0</v>
      </c>
      <c r="Y624" s="267">
        <f>IF(OR(Is_Loading,LEN($A624)=0),"",SWDATA!R609)</f>
        <v>0</v>
      </c>
      <c r="Z624" s="266" t="str">
        <f t="shared" si="2381"/>
        <v/>
      </c>
      <c r="AA624" s="266">
        <f>IF(OR(Is_Loading,LEN($A624)=0),"",SWDATA!T609)</f>
        <v>0</v>
      </c>
      <c r="AB624" s="267">
        <f>IF(OR(Is_Loading,LEN($A624)=0),"",SWDATA!U609)</f>
        <v>0</v>
      </c>
      <c r="AC624" s="267">
        <f>IF(OR(Is_Loading,LEN($A624)=0),"",SWDATA!V609)</f>
        <v>0</v>
      </c>
      <c r="AD624" s="266" t="str">
        <f t="shared" si="2222"/>
        <v/>
      </c>
      <c r="AE624" s="266">
        <f>IF(OR(Is_Loading,LEN($A624)=0),"",SWDATA!X609)</f>
        <v>0</v>
      </c>
      <c r="AF624" s="267">
        <f>IF(OR(Is_Loading,LEN($A624)=0),"",SWDATA!Y609)</f>
        <v>0</v>
      </c>
      <c r="AG624" s="267">
        <f>IF(OR(Is_Loading,LEN($A624)=0),"",SWDATA!Z609)</f>
        <v>0</v>
      </c>
      <c r="AH624" s="266" t="str">
        <f t="shared" si="2223"/>
        <v/>
      </c>
      <c r="AI624" s="266">
        <f>IF(OR(Is_Loading,LEN($A624)=0),"",SWDATA!AB609)</f>
        <v>0</v>
      </c>
      <c r="AJ624" s="267">
        <f>IF(OR(Is_Loading,LEN($A624)=0),"",SWDATA!AC609)</f>
        <v>0</v>
      </c>
      <c r="AK624" s="267">
        <f>IF(OR(Is_Loading,LEN($A624)=0),"",SWDATA!AD609)</f>
        <v>0</v>
      </c>
      <c r="AL624" s="266" t="str">
        <f t="shared" si="2224"/>
        <v/>
      </c>
      <c r="AM624" s="266">
        <f>IF(OR(Is_Loading,LEN($A624)=0),"",SWDATA!AF609)</f>
        <v>0</v>
      </c>
      <c r="AN624" s="267">
        <f>IF(OR(Is_Loading,LEN($A624)=0),"",SWDATA!AG609)</f>
        <v>0</v>
      </c>
      <c r="AO624" s="323">
        <f>IF(OR(Is_Loading,LEN($A624)=0),"",SWDATA!AH609)</f>
        <v>0</v>
      </c>
      <c r="AP624" s="320" t="str">
        <f t="shared" si="2225"/>
        <v/>
      </c>
      <c r="AQ624" s="266">
        <f>IF(OR(Is_Loading,LEN($A624)=0),"",SWDATA!AJ609)</f>
        <v>0</v>
      </c>
      <c r="AR624" s="267">
        <f>IF(OR(Is_Loading,LEN($A624)=0),"",SWDATA!AK609)</f>
        <v>0</v>
      </c>
      <c r="AS624" s="267">
        <f>IF(OR(Is_Loading,LEN($A624)=0),"",SWDATA!AL609)</f>
        <v>0</v>
      </c>
      <c r="AT624" s="266" t="str">
        <f t="shared" si="2226"/>
        <v/>
      </c>
      <c r="AU624" s="266">
        <f>IF(OR(Is_Loading,LEN($A624)=0),"",SWDATA!AN609)</f>
        <v>0</v>
      </c>
      <c r="AV624" s="267">
        <f>IF(OR(Is_Loading,LEN($A624)=0),"",SWDATA!AO609)</f>
        <v>0</v>
      </c>
      <c r="AW624" s="267">
        <f>IF(OR(Is_Loading,LEN($A624)=0),"",SWDATA!AP609)</f>
        <v>0</v>
      </c>
      <c r="AX624" s="266" t="str">
        <f t="shared" si="2227"/>
        <v/>
      </c>
      <c r="AY624" s="266">
        <f>IF(OR(Is_Loading,LEN($A624)=0),"",SWDATA!AR609)</f>
        <v>0</v>
      </c>
      <c r="AZ624" s="267">
        <f>IF(OR(Is_Loading,LEN($A624)=0),"",SWDATA!AS609)</f>
        <v>0</v>
      </c>
      <c r="BA624" s="267">
        <f>IF(OR(Is_Loading,LEN($A624)=0),"",SWDATA!AT609)</f>
        <v>0</v>
      </c>
      <c r="BB624" s="266" t="str">
        <f t="shared" si="2228"/>
        <v/>
      </c>
      <c r="BC624" s="266">
        <f>IF(OR(Is_Loading,LEN($A624)=0),"",SWDATA!AV609)</f>
        <v>0</v>
      </c>
      <c r="BD624" s="267">
        <f>IF(OR(Is_Loading,LEN($A624)=0),"",SWDATA!AW609)</f>
        <v>0</v>
      </c>
      <c r="BE624" s="323">
        <f>IF(OR(Is_Loading,LEN($A624)=0),"",SWDATA!AX609)</f>
        <v>0</v>
      </c>
      <c r="BF624" s="320" t="str">
        <f t="shared" si="2229"/>
        <v/>
      </c>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c r="CD624" s="11"/>
      <c r="CE624" s="11"/>
      <c r="CF624" s="11"/>
      <c r="CG624" s="11"/>
      <c r="CH624" s="11"/>
      <c r="CI624" s="11"/>
      <c r="CJ624" s="11"/>
      <c r="CK624" s="11"/>
      <c r="CL624" s="11"/>
      <c r="CM624" s="11"/>
      <c r="CN624" s="351"/>
      <c r="CO624" s="351"/>
      <c r="CP624" s="351"/>
      <c r="CQ624" s="351"/>
      <c r="CR624" s="351"/>
      <c r="CS624" s="351"/>
      <c r="CT624" s="351"/>
      <c r="CU624" s="351"/>
      <c r="CV624" s="351"/>
      <c r="CW624" s="351"/>
      <c r="CX624" s="351"/>
      <c r="CY624" s="351"/>
      <c r="CZ624" s="351"/>
      <c r="DA624" s="351"/>
      <c r="DB624" s="351"/>
      <c r="DC624" s="351"/>
      <c r="DD624" s="351"/>
      <c r="DE624" s="351"/>
      <c r="DF624" s="351"/>
      <c r="DG624" s="351"/>
      <c r="DH624" s="351"/>
      <c r="DI624" s="351"/>
      <c r="DJ624" s="351"/>
      <c r="DK624" s="351"/>
      <c r="DL624" s="351"/>
      <c r="DM624" s="351"/>
      <c r="DN624" s="351"/>
      <c r="DS624" s="372"/>
      <c r="DT624" s="374"/>
      <c r="DU624" s="375"/>
      <c r="DV624" s="375"/>
      <c r="DW624" s="375"/>
      <c r="DX624" s="375">
        <v>1</v>
      </c>
      <c r="DY624" s="375">
        <f t="shared" si="2349"/>
        <v>0</v>
      </c>
      <c r="DZ624" s="375">
        <f t="shared" si="2350"/>
        <v>0</v>
      </c>
      <c r="EA624" s="375">
        <f t="shared" si="2351"/>
        <v>1</v>
      </c>
      <c r="EB624" s="375">
        <f t="shared" si="2352"/>
        <v>0</v>
      </c>
      <c r="EC624" s="375">
        <f t="shared" si="2353"/>
        <v>0</v>
      </c>
      <c r="ED624" s="375">
        <f t="shared" si="2354"/>
        <v>1</v>
      </c>
      <c r="EE624" s="375">
        <f t="shared" si="2355"/>
        <v>0</v>
      </c>
      <c r="EF624" s="375">
        <f t="shared" si="2356"/>
        <v>0</v>
      </c>
      <c r="EG624" s="375">
        <f t="shared" si="2357"/>
        <v>1</v>
      </c>
      <c r="EH624" s="375">
        <f t="shared" si="2358"/>
        <v>0</v>
      </c>
      <c r="EI624" s="375">
        <f t="shared" si="2359"/>
        <v>0</v>
      </c>
      <c r="EJ624" s="375">
        <f t="shared" si="2360"/>
        <v>1</v>
      </c>
      <c r="EK624" s="375">
        <f t="shared" si="2361"/>
        <v>0</v>
      </c>
      <c r="EL624" s="375">
        <f t="shared" si="2362"/>
        <v>0</v>
      </c>
      <c r="EM624" s="375">
        <f t="shared" si="2363"/>
        <v>1</v>
      </c>
      <c r="EN624" s="375">
        <f t="shared" si="2364"/>
        <v>0</v>
      </c>
      <c r="EO624" s="375">
        <f t="shared" si="2365"/>
        <v>0</v>
      </c>
      <c r="EP624" s="375">
        <f t="shared" si="2366"/>
        <v>1</v>
      </c>
      <c r="EQ624" s="375">
        <f t="shared" si="2367"/>
        <v>0</v>
      </c>
      <c r="ER624" s="375">
        <f t="shared" si="2368"/>
        <v>0</v>
      </c>
      <c r="ES624" s="375">
        <f t="shared" si="2369"/>
        <v>1</v>
      </c>
      <c r="ET624" s="375">
        <f t="shared" si="2370"/>
        <v>0</v>
      </c>
      <c r="EU624" s="375">
        <f t="shared" si="2371"/>
        <v>0</v>
      </c>
      <c r="EV624" s="375">
        <f t="shared" si="2372"/>
        <v>1</v>
      </c>
      <c r="EW624" s="375">
        <f t="shared" si="2373"/>
        <v>0</v>
      </c>
      <c r="EX624" s="375">
        <f t="shared" si="2374"/>
        <v>0</v>
      </c>
      <c r="EY624" s="375">
        <f t="shared" si="2375"/>
        <v>1</v>
      </c>
      <c r="EZ624" s="375">
        <f t="shared" si="2376"/>
        <v>0</v>
      </c>
      <c r="FA624" s="375">
        <f t="shared" si="2377"/>
        <v>0</v>
      </c>
      <c r="FB624" s="375">
        <f t="shared" si="2378"/>
        <v>1</v>
      </c>
      <c r="FC624" s="375">
        <f t="shared" si="2379"/>
        <v>0</v>
      </c>
      <c r="FD624" s="375">
        <f t="shared" si="2380"/>
        <v>0</v>
      </c>
      <c r="FE624" s="376"/>
      <c r="FF624" s="372"/>
      <c r="FG624" s="372"/>
      <c r="FH624" s="372"/>
      <c r="FI624" s="372"/>
      <c r="FJ624" s="372"/>
      <c r="FK624" s="372"/>
      <c r="FL624" s="372"/>
      <c r="FM624" s="372"/>
      <c r="FN624" s="372"/>
      <c r="FO624" s="372"/>
      <c r="FP624" s="372"/>
      <c r="FQ624" s="372"/>
      <c r="FR624" s="372"/>
      <c r="FS624" s="372"/>
      <c r="FT624" s="372"/>
      <c r="FU624" s="372"/>
      <c r="FV624" s="372"/>
      <c r="FW624" s="372"/>
      <c r="FX624" s="372"/>
      <c r="FY624" s="372"/>
      <c r="FZ624" s="372"/>
      <c r="GA624" s="372"/>
      <c r="GB624" s="372"/>
      <c r="GC624" s="372"/>
      <c r="GD624" s="372"/>
      <c r="GE624" s="372"/>
      <c r="GF624" s="372"/>
      <c r="GG624" s="372"/>
      <c r="GH624" s="372"/>
      <c r="GI624" s="372"/>
      <c r="GJ624" s="372"/>
      <c r="GK624" s="372"/>
      <c r="GL624" s="372"/>
      <c r="GM624" s="372"/>
      <c r="GN624" s="372"/>
      <c r="GO624" s="372"/>
      <c r="GP624" s="372"/>
      <c r="GQ624" s="372"/>
      <c r="GR624" s="372"/>
      <c r="GS624" s="372"/>
      <c r="GT624" s="372"/>
      <c r="GU624" s="372"/>
      <c r="GV624" s="372"/>
      <c r="GW624" s="372"/>
      <c r="GX624" s="372"/>
      <c r="GY624" s="372"/>
      <c r="GZ624" s="372"/>
      <c r="HA624" s="372"/>
      <c r="HB624" s="372"/>
      <c r="HC624" s="372"/>
    </row>
    <row r="625" spans="1:211" s="373" customFormat="1" ht="15" customHeight="1" x14ac:dyDescent="0.2">
      <c r="A625" s="366">
        <f>SWDATA!O610</f>
        <v>0</v>
      </c>
      <c r="B625" s="366">
        <f>SWDATA!M610</f>
        <v>0</v>
      </c>
      <c r="C625" s="351">
        <f>IF(AND(SWDATA!M610=1,SWDATA!Q610="promotions"),SWDATA!P610,0)</f>
        <v>0</v>
      </c>
      <c r="D625" s="367">
        <f>ROW(SWDATA!M610)</f>
        <v>610</v>
      </c>
      <c r="E625" s="368">
        <f ca="1">IF(AND(B625=1,UPPER(HLOOKUP(D625+14,'Metrics &amp; Attributes View'!$13:$31,19,0))&lt;&gt;"SBOM"),1,0)</f>
        <v>0</v>
      </c>
      <c r="F625" s="369">
        <f t="shared" si="2217"/>
        <v>1</v>
      </c>
      <c r="G625" s="366" t="str">
        <f t="shared" si="2218"/>
        <v/>
      </c>
      <c r="H625" s="370"/>
      <c r="J625" s="238">
        <f t="shared" si="2219"/>
        <v>0</v>
      </c>
      <c r="K625" s="239" t="str">
        <f t="shared" si="2220"/>
        <v/>
      </c>
      <c r="L625" s="342"/>
      <c r="M625" s="345"/>
      <c r="N625" s="340" t="str">
        <f>IF(LEN(SWDATA!F610)=0,"",N624)</f>
        <v/>
      </c>
      <c r="O625" s="296" t="str">
        <f>IF(LEN(SWDATA!G610)=0,"",O624)</f>
        <v/>
      </c>
      <c r="P625" s="297" t="str">
        <f>IF(LEN(SWDATA!C610)=0,"",SWDATA!C610)</f>
        <v/>
      </c>
      <c r="Q625" s="312" t="str">
        <f t="shared" si="2221"/>
        <v/>
      </c>
      <c r="R625" s="223" t="s">
        <v>262</v>
      </c>
      <c r="S625" s="224"/>
      <c r="T625" s="224"/>
      <c r="U625" s="264" t="s">
        <v>623</v>
      </c>
      <c r="V625" s="205" t="s">
        <v>221</v>
      </c>
      <c r="W625" s="266">
        <f>IF(OR(Is_Loading,LEN($A625)=0),"",SWDATA!P610)</f>
        <v>0</v>
      </c>
      <c r="X625" s="267">
        <f>IF(OR(Is_Loading,LEN($A625)=0),"",SWDATA!Q610)</f>
        <v>0</v>
      </c>
      <c r="Y625" s="267">
        <f>IF(OR(Is_Loading,LEN($A625)=0),"",SWDATA!R610)</f>
        <v>0</v>
      </c>
      <c r="Z625" s="266" t="str">
        <f t="shared" si="2381"/>
        <v/>
      </c>
      <c r="AA625" s="266">
        <f>IF(OR(Is_Loading,LEN($A625)=0),"",SWDATA!T610)</f>
        <v>0</v>
      </c>
      <c r="AB625" s="267">
        <f>IF(OR(Is_Loading,LEN($A625)=0),"",SWDATA!U610)</f>
        <v>0</v>
      </c>
      <c r="AC625" s="267">
        <f>IF(OR(Is_Loading,LEN($A625)=0),"",SWDATA!V610)</f>
        <v>0</v>
      </c>
      <c r="AD625" s="266" t="str">
        <f t="shared" si="2222"/>
        <v/>
      </c>
      <c r="AE625" s="266">
        <f>IF(OR(Is_Loading,LEN($A625)=0),"",SWDATA!X610)</f>
        <v>0</v>
      </c>
      <c r="AF625" s="267">
        <f>IF(OR(Is_Loading,LEN($A625)=0),"",SWDATA!Y610)</f>
        <v>0</v>
      </c>
      <c r="AG625" s="267">
        <f>IF(OR(Is_Loading,LEN($A625)=0),"",SWDATA!Z610)</f>
        <v>0</v>
      </c>
      <c r="AH625" s="266" t="str">
        <f t="shared" si="2223"/>
        <v/>
      </c>
      <c r="AI625" s="266">
        <f>IF(OR(Is_Loading,LEN($A625)=0),"",SWDATA!AB610)</f>
        <v>0</v>
      </c>
      <c r="AJ625" s="267">
        <f>IF(OR(Is_Loading,LEN($A625)=0),"",SWDATA!AC610)</f>
        <v>0</v>
      </c>
      <c r="AK625" s="267">
        <f>IF(OR(Is_Loading,LEN($A625)=0),"",SWDATA!AD610)</f>
        <v>0</v>
      </c>
      <c r="AL625" s="266" t="str">
        <f t="shared" si="2224"/>
        <v/>
      </c>
      <c r="AM625" s="266">
        <f>IF(OR(Is_Loading,LEN($A625)=0),"",SWDATA!AF610)</f>
        <v>0</v>
      </c>
      <c r="AN625" s="267">
        <f>IF(OR(Is_Loading,LEN($A625)=0),"",SWDATA!AG610)</f>
        <v>0</v>
      </c>
      <c r="AO625" s="323">
        <f>IF(OR(Is_Loading,LEN($A625)=0),"",SWDATA!AH610)</f>
        <v>0</v>
      </c>
      <c r="AP625" s="320" t="str">
        <f t="shared" si="2225"/>
        <v/>
      </c>
      <c r="AQ625" s="266">
        <f>IF(OR(Is_Loading,LEN($A625)=0),"",SWDATA!AJ610)</f>
        <v>0</v>
      </c>
      <c r="AR625" s="267">
        <f>IF(OR(Is_Loading,LEN($A625)=0),"",SWDATA!AK610)</f>
        <v>0</v>
      </c>
      <c r="AS625" s="267">
        <f>IF(OR(Is_Loading,LEN($A625)=0),"",SWDATA!AL610)</f>
        <v>0</v>
      </c>
      <c r="AT625" s="266" t="str">
        <f t="shared" si="2226"/>
        <v/>
      </c>
      <c r="AU625" s="266">
        <f>IF(OR(Is_Loading,LEN($A625)=0),"",SWDATA!AN610)</f>
        <v>0</v>
      </c>
      <c r="AV625" s="267">
        <f>IF(OR(Is_Loading,LEN($A625)=0),"",SWDATA!AO610)</f>
        <v>0</v>
      </c>
      <c r="AW625" s="267">
        <f>IF(OR(Is_Loading,LEN($A625)=0),"",SWDATA!AP610)</f>
        <v>0</v>
      </c>
      <c r="AX625" s="266" t="str">
        <f t="shared" si="2227"/>
        <v/>
      </c>
      <c r="AY625" s="266">
        <f>IF(OR(Is_Loading,LEN($A625)=0),"",SWDATA!AR610)</f>
        <v>0</v>
      </c>
      <c r="AZ625" s="267">
        <f>IF(OR(Is_Loading,LEN($A625)=0),"",SWDATA!AS610)</f>
        <v>0</v>
      </c>
      <c r="BA625" s="267">
        <f>IF(OR(Is_Loading,LEN($A625)=0),"",SWDATA!AT610)</f>
        <v>0</v>
      </c>
      <c r="BB625" s="266" t="str">
        <f t="shared" si="2228"/>
        <v/>
      </c>
      <c r="BC625" s="266">
        <f>IF(OR(Is_Loading,LEN($A625)=0),"",SWDATA!AV610)</f>
        <v>0</v>
      </c>
      <c r="BD625" s="267">
        <f>IF(OR(Is_Loading,LEN($A625)=0),"",SWDATA!AW610)</f>
        <v>0</v>
      </c>
      <c r="BE625" s="323">
        <f>IF(OR(Is_Loading,LEN($A625)=0),"",SWDATA!AX610)</f>
        <v>0</v>
      </c>
      <c r="BF625" s="320" t="str">
        <f t="shared" si="2229"/>
        <v/>
      </c>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c r="CF625" s="11"/>
      <c r="CG625" s="11"/>
      <c r="CH625" s="11"/>
      <c r="CI625" s="11"/>
      <c r="CJ625" s="11"/>
      <c r="CK625" s="11"/>
      <c r="CL625" s="11"/>
      <c r="CM625" s="11"/>
      <c r="CN625" s="351"/>
      <c r="CO625" s="351"/>
      <c r="CP625" s="351"/>
      <c r="CQ625" s="351"/>
      <c r="CR625" s="351"/>
      <c r="CS625" s="351"/>
      <c r="CT625" s="351"/>
      <c r="CU625" s="351"/>
      <c r="CV625" s="351"/>
      <c r="CW625" s="351"/>
      <c r="CX625" s="351"/>
      <c r="CY625" s="351"/>
      <c r="CZ625" s="351"/>
      <c r="DA625" s="351"/>
      <c r="DB625" s="351"/>
      <c r="DC625" s="351"/>
      <c r="DD625" s="351"/>
      <c r="DE625" s="351"/>
      <c r="DF625" s="351"/>
      <c r="DG625" s="351"/>
      <c r="DH625" s="351"/>
      <c r="DI625" s="351"/>
      <c r="DJ625" s="351"/>
      <c r="DK625" s="351"/>
      <c r="DL625" s="351"/>
      <c r="DM625" s="351"/>
      <c r="DN625" s="351"/>
      <c r="DS625" s="372"/>
      <c r="DT625" s="374"/>
      <c r="DU625" s="375"/>
      <c r="DV625" s="375"/>
      <c r="DW625" s="375"/>
      <c r="DX625" s="375">
        <v>1</v>
      </c>
      <c r="DY625" s="375">
        <f t="shared" si="2349"/>
        <v>0</v>
      </c>
      <c r="DZ625" s="375">
        <f t="shared" si="2350"/>
        <v>0</v>
      </c>
      <c r="EA625" s="375">
        <f t="shared" si="2351"/>
        <v>1</v>
      </c>
      <c r="EB625" s="375">
        <f t="shared" si="2352"/>
        <v>0</v>
      </c>
      <c r="EC625" s="375">
        <f t="shared" si="2353"/>
        <v>0</v>
      </c>
      <c r="ED625" s="375">
        <f t="shared" si="2354"/>
        <v>1</v>
      </c>
      <c r="EE625" s="375">
        <f t="shared" si="2355"/>
        <v>0</v>
      </c>
      <c r="EF625" s="375">
        <f t="shared" si="2356"/>
        <v>0</v>
      </c>
      <c r="EG625" s="375">
        <f t="shared" si="2357"/>
        <v>1</v>
      </c>
      <c r="EH625" s="375">
        <f t="shared" si="2358"/>
        <v>0</v>
      </c>
      <c r="EI625" s="375">
        <f t="shared" si="2359"/>
        <v>0</v>
      </c>
      <c r="EJ625" s="375">
        <f t="shared" si="2360"/>
        <v>1</v>
      </c>
      <c r="EK625" s="375">
        <f t="shared" si="2361"/>
        <v>0</v>
      </c>
      <c r="EL625" s="375">
        <f t="shared" si="2362"/>
        <v>0</v>
      </c>
      <c r="EM625" s="375">
        <f t="shared" si="2363"/>
        <v>1</v>
      </c>
      <c r="EN625" s="375">
        <f t="shared" si="2364"/>
        <v>0</v>
      </c>
      <c r="EO625" s="375">
        <f t="shared" si="2365"/>
        <v>0</v>
      </c>
      <c r="EP625" s="375">
        <f t="shared" si="2366"/>
        <v>1</v>
      </c>
      <c r="EQ625" s="375">
        <f t="shared" si="2367"/>
        <v>0</v>
      </c>
      <c r="ER625" s="375">
        <f t="shared" si="2368"/>
        <v>0</v>
      </c>
      <c r="ES625" s="375">
        <f t="shared" si="2369"/>
        <v>1</v>
      </c>
      <c r="ET625" s="375">
        <f t="shared" si="2370"/>
        <v>0</v>
      </c>
      <c r="EU625" s="375">
        <f t="shared" si="2371"/>
        <v>0</v>
      </c>
      <c r="EV625" s="375">
        <f t="shared" si="2372"/>
        <v>1</v>
      </c>
      <c r="EW625" s="375">
        <f t="shared" si="2373"/>
        <v>0</v>
      </c>
      <c r="EX625" s="375">
        <f t="shared" si="2374"/>
        <v>0</v>
      </c>
      <c r="EY625" s="375">
        <f t="shared" si="2375"/>
        <v>1</v>
      </c>
      <c r="EZ625" s="375">
        <f t="shared" si="2376"/>
        <v>0</v>
      </c>
      <c r="FA625" s="375">
        <f t="shared" si="2377"/>
        <v>0</v>
      </c>
      <c r="FB625" s="375">
        <f t="shared" si="2378"/>
        <v>1</v>
      </c>
      <c r="FC625" s="375">
        <f t="shared" si="2379"/>
        <v>0</v>
      </c>
      <c r="FD625" s="375">
        <f t="shared" si="2380"/>
        <v>0</v>
      </c>
      <c r="FE625" s="376"/>
      <c r="FF625" s="372"/>
      <c r="FG625" s="372"/>
      <c r="FH625" s="372"/>
      <c r="FI625" s="372"/>
      <c r="FJ625" s="372"/>
      <c r="FK625" s="372"/>
      <c r="FL625" s="372"/>
      <c r="FM625" s="372"/>
      <c r="FN625" s="372"/>
      <c r="FO625" s="372"/>
      <c r="FP625" s="372"/>
      <c r="FQ625" s="372"/>
      <c r="FR625" s="372"/>
      <c r="FS625" s="372"/>
      <c r="FT625" s="372"/>
      <c r="FU625" s="372"/>
      <c r="FV625" s="372"/>
      <c r="FW625" s="372"/>
      <c r="FX625" s="372"/>
      <c r="FY625" s="372"/>
      <c r="FZ625" s="372"/>
      <c r="GA625" s="372"/>
      <c r="GB625" s="372"/>
      <c r="GC625" s="372"/>
      <c r="GD625" s="372"/>
      <c r="GE625" s="372"/>
      <c r="GF625" s="372"/>
      <c r="GG625" s="372"/>
      <c r="GH625" s="372"/>
      <c r="GI625" s="372"/>
      <c r="GJ625" s="372"/>
      <c r="GK625" s="372"/>
      <c r="GL625" s="372"/>
      <c r="GM625" s="372"/>
      <c r="GN625" s="372"/>
      <c r="GO625" s="372"/>
      <c r="GP625" s="372"/>
      <c r="GQ625" s="372"/>
      <c r="GR625" s="372"/>
      <c r="GS625" s="372"/>
      <c r="GT625" s="372"/>
      <c r="GU625" s="372"/>
      <c r="GV625" s="372"/>
      <c r="GW625" s="372"/>
      <c r="GX625" s="372"/>
      <c r="GY625" s="372"/>
      <c r="GZ625" s="372"/>
      <c r="HA625" s="372"/>
      <c r="HB625" s="372"/>
      <c r="HC625" s="372"/>
    </row>
    <row r="626" spans="1:211" s="373" customFormat="1" ht="15" customHeight="1" x14ac:dyDescent="0.2">
      <c r="A626" s="366">
        <f>SWDATA!O611</f>
        <v>0</v>
      </c>
      <c r="B626" s="366">
        <f>SWDATA!M611</f>
        <v>0</v>
      </c>
      <c r="C626" s="351">
        <f>IF(AND(SWDATA!M611=1,SWDATA!Q611="promotions"),SWDATA!P611,0)</f>
        <v>0</v>
      </c>
      <c r="D626" s="367">
        <f>ROW(SWDATA!M611)</f>
        <v>611</v>
      </c>
      <c r="E626" s="368">
        <f t="shared" ref="E626" si="2383">B626</f>
        <v>0</v>
      </c>
      <c r="F626" s="369">
        <f t="shared" si="2217"/>
        <v>1</v>
      </c>
      <c r="G626" s="366" t="str">
        <f t="shared" si="2218"/>
        <v/>
      </c>
      <c r="H626" s="370"/>
      <c r="J626" s="238">
        <f t="shared" si="2219"/>
        <v>0</v>
      </c>
      <c r="K626" s="239" t="str">
        <f t="shared" si="2220"/>
        <v/>
      </c>
      <c r="L626" s="342"/>
      <c r="M626" s="345"/>
      <c r="N626" s="340" t="str">
        <f>IF(LEN(SWDATA!F611)=0,"",N625)</f>
        <v/>
      </c>
      <c r="O626" s="296" t="str">
        <f>IF(LEN(SWDATA!G611)=0,"",O625)</f>
        <v/>
      </c>
      <c r="P626" s="297" t="str">
        <f>IF(LEN(SWDATA!C611)=0,"",SWDATA!C611)</f>
        <v/>
      </c>
      <c r="Q626" s="312" t="str">
        <f t="shared" si="2221"/>
        <v/>
      </c>
      <c r="R626" s="223" t="s">
        <v>261</v>
      </c>
      <c r="S626" s="224"/>
      <c r="T626" s="224"/>
      <c r="U626" s="264" t="s">
        <v>624</v>
      </c>
      <c r="V626" s="205" t="s">
        <v>221</v>
      </c>
      <c r="W626" s="266">
        <f>IF(OR(Is_Loading,LEN($A626)=0),"",SWDATA!P611)</f>
        <v>0</v>
      </c>
      <c r="X626" s="267">
        <f>IF(OR(Is_Loading,LEN($A626)=0),"",SWDATA!Q611)</f>
        <v>0</v>
      </c>
      <c r="Y626" s="267">
        <f>IF(OR(Is_Loading,LEN($A626)=0),"",SWDATA!R611)</f>
        <v>0</v>
      </c>
      <c r="Z626" s="266" t="str">
        <f t="shared" si="2381"/>
        <v/>
      </c>
      <c r="AA626" s="266">
        <f>IF(OR(Is_Loading,LEN($A626)=0),"",SWDATA!T611)</f>
        <v>0</v>
      </c>
      <c r="AB626" s="267">
        <f>IF(OR(Is_Loading,LEN($A626)=0),"",SWDATA!U611)</f>
        <v>0</v>
      </c>
      <c r="AC626" s="267">
        <f>IF(OR(Is_Loading,LEN($A626)=0),"",SWDATA!V611)</f>
        <v>0</v>
      </c>
      <c r="AD626" s="266" t="str">
        <f t="shared" si="2222"/>
        <v/>
      </c>
      <c r="AE626" s="266">
        <f>IF(OR(Is_Loading,LEN($A626)=0),"",SWDATA!X611)</f>
        <v>0</v>
      </c>
      <c r="AF626" s="267">
        <f>IF(OR(Is_Loading,LEN($A626)=0),"",SWDATA!Y611)</f>
        <v>0</v>
      </c>
      <c r="AG626" s="267">
        <f>IF(OR(Is_Loading,LEN($A626)=0),"",SWDATA!Z611)</f>
        <v>0</v>
      </c>
      <c r="AH626" s="266" t="str">
        <f t="shared" si="2223"/>
        <v/>
      </c>
      <c r="AI626" s="266">
        <f>IF(OR(Is_Loading,LEN($A626)=0),"",SWDATA!AB611)</f>
        <v>0</v>
      </c>
      <c r="AJ626" s="267">
        <f>IF(OR(Is_Loading,LEN($A626)=0),"",SWDATA!AC611)</f>
        <v>0</v>
      </c>
      <c r="AK626" s="267">
        <f>IF(OR(Is_Loading,LEN($A626)=0),"",SWDATA!AD611)</f>
        <v>0</v>
      </c>
      <c r="AL626" s="266" t="str">
        <f t="shared" si="2224"/>
        <v/>
      </c>
      <c r="AM626" s="266">
        <f>IF(OR(Is_Loading,LEN($A626)=0),"",SWDATA!AF611)</f>
        <v>0</v>
      </c>
      <c r="AN626" s="267">
        <f>IF(OR(Is_Loading,LEN($A626)=0),"",SWDATA!AG611)</f>
        <v>0</v>
      </c>
      <c r="AO626" s="323">
        <f>IF(OR(Is_Loading,LEN($A626)=0),"",SWDATA!AH611)</f>
        <v>0</v>
      </c>
      <c r="AP626" s="320" t="str">
        <f t="shared" si="2225"/>
        <v/>
      </c>
      <c r="AQ626" s="266">
        <f>IF(OR(Is_Loading,LEN($A626)=0),"",SWDATA!AJ611)</f>
        <v>0</v>
      </c>
      <c r="AR626" s="267">
        <f>IF(OR(Is_Loading,LEN($A626)=0),"",SWDATA!AK611)</f>
        <v>0</v>
      </c>
      <c r="AS626" s="267">
        <f>IF(OR(Is_Loading,LEN($A626)=0),"",SWDATA!AL611)</f>
        <v>0</v>
      </c>
      <c r="AT626" s="266" t="str">
        <f t="shared" si="2226"/>
        <v/>
      </c>
      <c r="AU626" s="266">
        <f>IF(OR(Is_Loading,LEN($A626)=0),"",SWDATA!AN611)</f>
        <v>0</v>
      </c>
      <c r="AV626" s="267">
        <f>IF(OR(Is_Loading,LEN($A626)=0),"",SWDATA!AO611)</f>
        <v>0</v>
      </c>
      <c r="AW626" s="267">
        <f>IF(OR(Is_Loading,LEN($A626)=0),"",SWDATA!AP611)</f>
        <v>0</v>
      </c>
      <c r="AX626" s="266" t="str">
        <f t="shared" si="2227"/>
        <v/>
      </c>
      <c r="AY626" s="266">
        <f>IF(OR(Is_Loading,LEN($A626)=0),"",SWDATA!AR611)</f>
        <v>0</v>
      </c>
      <c r="AZ626" s="267">
        <f>IF(OR(Is_Loading,LEN($A626)=0),"",SWDATA!AS611)</f>
        <v>0</v>
      </c>
      <c r="BA626" s="267">
        <f>IF(OR(Is_Loading,LEN($A626)=0),"",SWDATA!AT611)</f>
        <v>0</v>
      </c>
      <c r="BB626" s="266" t="str">
        <f t="shared" si="2228"/>
        <v/>
      </c>
      <c r="BC626" s="266">
        <f>IF(OR(Is_Loading,LEN($A626)=0),"",SWDATA!AV611)</f>
        <v>0</v>
      </c>
      <c r="BD626" s="267">
        <f>IF(OR(Is_Loading,LEN($A626)=0),"",SWDATA!AW611)</f>
        <v>0</v>
      </c>
      <c r="BE626" s="323">
        <f>IF(OR(Is_Loading,LEN($A626)=0),"",SWDATA!AX611)</f>
        <v>0</v>
      </c>
      <c r="BF626" s="320" t="str">
        <f t="shared" si="2229"/>
        <v/>
      </c>
      <c r="BG626" s="11"/>
      <c r="BH626" s="11"/>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c r="CF626" s="11"/>
      <c r="CG626" s="11"/>
      <c r="CH626" s="11"/>
      <c r="CI626" s="11"/>
      <c r="CJ626" s="11"/>
      <c r="CK626" s="11"/>
      <c r="CL626" s="11"/>
      <c r="CM626" s="11"/>
      <c r="CN626" s="351"/>
      <c r="CO626" s="351"/>
      <c r="CP626" s="351"/>
      <c r="CQ626" s="351"/>
      <c r="CR626" s="351"/>
      <c r="CS626" s="351"/>
      <c r="CT626" s="351"/>
      <c r="CU626" s="351"/>
      <c r="CV626" s="351"/>
      <c r="CW626" s="351"/>
      <c r="CX626" s="351"/>
      <c r="CY626" s="351"/>
      <c r="CZ626" s="351"/>
      <c r="DA626" s="351"/>
      <c r="DB626" s="351"/>
      <c r="DC626" s="351"/>
      <c r="DD626" s="351"/>
      <c r="DE626" s="351"/>
      <c r="DF626" s="351"/>
      <c r="DG626" s="351"/>
      <c r="DH626" s="351"/>
      <c r="DI626" s="351"/>
      <c r="DJ626" s="351"/>
      <c r="DK626" s="351"/>
      <c r="DL626" s="351"/>
      <c r="DM626" s="351"/>
      <c r="DN626" s="351"/>
      <c r="DS626" s="372"/>
      <c r="DT626" s="374"/>
      <c r="DU626" s="375"/>
      <c r="DV626" s="375"/>
      <c r="DW626" s="375"/>
      <c r="DX626" s="375">
        <v>1</v>
      </c>
      <c r="DY626" s="375">
        <f t="shared" si="2349"/>
        <v>0</v>
      </c>
      <c r="DZ626" s="375">
        <f t="shared" si="2350"/>
        <v>0</v>
      </c>
      <c r="EA626" s="375">
        <f t="shared" si="2351"/>
        <v>1</v>
      </c>
      <c r="EB626" s="375">
        <f t="shared" si="2352"/>
        <v>0</v>
      </c>
      <c r="EC626" s="375">
        <f t="shared" si="2353"/>
        <v>0</v>
      </c>
      <c r="ED626" s="375">
        <f t="shared" si="2354"/>
        <v>1</v>
      </c>
      <c r="EE626" s="375">
        <f t="shared" si="2355"/>
        <v>0</v>
      </c>
      <c r="EF626" s="375">
        <f t="shared" si="2356"/>
        <v>0</v>
      </c>
      <c r="EG626" s="375">
        <f t="shared" si="2357"/>
        <v>1</v>
      </c>
      <c r="EH626" s="375">
        <f t="shared" si="2358"/>
        <v>0</v>
      </c>
      <c r="EI626" s="375">
        <f t="shared" si="2359"/>
        <v>0</v>
      </c>
      <c r="EJ626" s="375">
        <f t="shared" si="2360"/>
        <v>1</v>
      </c>
      <c r="EK626" s="375">
        <f t="shared" si="2361"/>
        <v>0</v>
      </c>
      <c r="EL626" s="375">
        <f t="shared" si="2362"/>
        <v>0</v>
      </c>
      <c r="EM626" s="375">
        <f t="shared" si="2363"/>
        <v>1</v>
      </c>
      <c r="EN626" s="375">
        <f t="shared" si="2364"/>
        <v>0</v>
      </c>
      <c r="EO626" s="375">
        <f t="shared" si="2365"/>
        <v>0</v>
      </c>
      <c r="EP626" s="375">
        <f t="shared" si="2366"/>
        <v>1</v>
      </c>
      <c r="EQ626" s="375">
        <f t="shared" si="2367"/>
        <v>0</v>
      </c>
      <c r="ER626" s="375">
        <f t="shared" si="2368"/>
        <v>0</v>
      </c>
      <c r="ES626" s="375">
        <f t="shared" si="2369"/>
        <v>1</v>
      </c>
      <c r="ET626" s="375">
        <f t="shared" si="2370"/>
        <v>0</v>
      </c>
      <c r="EU626" s="375">
        <f t="shared" si="2371"/>
        <v>0</v>
      </c>
      <c r="EV626" s="375">
        <f t="shared" si="2372"/>
        <v>1</v>
      </c>
      <c r="EW626" s="375">
        <f t="shared" si="2373"/>
        <v>0</v>
      </c>
      <c r="EX626" s="375">
        <f t="shared" si="2374"/>
        <v>0</v>
      </c>
      <c r="EY626" s="375">
        <f t="shared" si="2375"/>
        <v>1</v>
      </c>
      <c r="EZ626" s="375">
        <f t="shared" si="2376"/>
        <v>0</v>
      </c>
      <c r="FA626" s="375">
        <f t="shared" si="2377"/>
        <v>0</v>
      </c>
      <c r="FB626" s="375">
        <f t="shared" si="2378"/>
        <v>1</v>
      </c>
      <c r="FC626" s="375">
        <f t="shared" si="2379"/>
        <v>0</v>
      </c>
      <c r="FD626" s="375">
        <f t="shared" si="2380"/>
        <v>0</v>
      </c>
      <c r="FE626" s="376"/>
      <c r="FF626" s="372"/>
      <c r="FG626" s="372"/>
      <c r="FH626" s="372"/>
      <c r="FI626" s="372"/>
      <c r="FJ626" s="372"/>
      <c r="FK626" s="372"/>
      <c r="FL626" s="372"/>
      <c r="FM626" s="372"/>
      <c r="FN626" s="372"/>
      <c r="FO626" s="372"/>
      <c r="FP626" s="372"/>
      <c r="FQ626" s="372"/>
      <c r="FR626" s="372"/>
      <c r="FS626" s="372"/>
      <c r="FT626" s="372"/>
      <c r="FU626" s="372"/>
      <c r="FV626" s="372"/>
      <c r="FW626" s="372"/>
      <c r="FX626" s="372"/>
      <c r="FY626" s="372"/>
      <c r="FZ626" s="372"/>
      <c r="GA626" s="372"/>
      <c r="GB626" s="372"/>
      <c r="GC626" s="372"/>
      <c r="GD626" s="372"/>
      <c r="GE626" s="372"/>
      <c r="GF626" s="372"/>
      <c r="GG626" s="372"/>
      <c r="GH626" s="372"/>
      <c r="GI626" s="372"/>
      <c r="GJ626" s="372"/>
      <c r="GK626" s="372"/>
      <c r="GL626" s="372"/>
      <c r="GM626" s="372"/>
      <c r="GN626" s="372"/>
      <c r="GO626" s="372"/>
      <c r="GP626" s="372"/>
      <c r="GQ626" s="372"/>
      <c r="GR626" s="372"/>
      <c r="GS626" s="372"/>
      <c r="GT626" s="372"/>
      <c r="GU626" s="372"/>
      <c r="GV626" s="372"/>
      <c r="GW626" s="372"/>
      <c r="GX626" s="372"/>
      <c r="GY626" s="372"/>
      <c r="GZ626" s="372"/>
      <c r="HA626" s="372"/>
      <c r="HB626" s="372"/>
      <c r="HC626" s="372"/>
    </row>
    <row r="627" spans="1:211" s="373" customFormat="1" ht="15" customHeight="1" thickBot="1" x14ac:dyDescent="0.25">
      <c r="A627" s="366">
        <f>SWDATA!O612</f>
        <v>0</v>
      </c>
      <c r="B627" s="366">
        <f>SWDATA!M612</f>
        <v>0</v>
      </c>
      <c r="C627" s="351">
        <f>IF(AND(SWDATA!M612=1,SWDATA!Q612="promotions"),SWDATA!P612,0)</f>
        <v>0</v>
      </c>
      <c r="D627" s="367">
        <f>ROW(SWDATA!M612)</f>
        <v>612</v>
      </c>
      <c r="E627" s="368">
        <f ca="1">IF(AND(B627=1,UPPER(HLOOKUP(D627+12,'Metrics &amp; Attributes View'!$13:$31,19,0))&lt;&gt;"SBOM"),1,0)</f>
        <v>0</v>
      </c>
      <c r="F627" s="369">
        <f t="shared" si="2217"/>
        <v>1</v>
      </c>
      <c r="G627" s="366" t="str">
        <f t="shared" si="2218"/>
        <v/>
      </c>
      <c r="H627" s="370"/>
      <c r="J627" s="238">
        <f t="shared" si="2219"/>
        <v>0</v>
      </c>
      <c r="K627" s="239" t="str">
        <f t="shared" si="2220"/>
        <v/>
      </c>
      <c r="L627" s="342"/>
      <c r="M627" s="345"/>
      <c r="N627" s="340" t="str">
        <f>IF(LEN(SWDATA!F612)=0,"",N626)</f>
        <v/>
      </c>
      <c r="O627" s="296" t="str">
        <f>IF(LEN(SWDATA!G612)=0,"",O626)</f>
        <v/>
      </c>
      <c r="P627" s="297" t="str">
        <f>IF(LEN(SWDATA!C612)=0,"",SWDATA!C612)</f>
        <v/>
      </c>
      <c r="Q627" s="312" t="str">
        <f t="shared" si="2221"/>
        <v/>
      </c>
      <c r="R627" s="223" t="s">
        <v>262</v>
      </c>
      <c r="S627" s="224"/>
      <c r="T627" s="224"/>
      <c r="U627" s="264" t="s">
        <v>603</v>
      </c>
      <c r="V627" s="205" t="s">
        <v>221</v>
      </c>
      <c r="W627" s="266">
        <f>IF(OR(Is_Loading,LEN($A627)=0),"",SWDATA!P612)</f>
        <v>0</v>
      </c>
      <c r="X627" s="267">
        <f>IF(OR(Is_Loading,LEN($A627)=0),"",SWDATA!Q612)</f>
        <v>0</v>
      </c>
      <c r="Y627" s="267">
        <f>IF(OR(Is_Loading,LEN($A627)=0),"",SWDATA!R612)</f>
        <v>0</v>
      </c>
      <c r="Z627" s="266" t="str">
        <f t="shared" si="2381"/>
        <v/>
      </c>
      <c r="AA627" s="266">
        <f>IF(OR(Is_Loading,LEN($A627)=0),"",SWDATA!T612)</f>
        <v>0</v>
      </c>
      <c r="AB627" s="267">
        <f>IF(OR(Is_Loading,LEN($A627)=0),"",SWDATA!U612)</f>
        <v>0</v>
      </c>
      <c r="AC627" s="267">
        <f>IF(OR(Is_Loading,LEN($A627)=0),"",SWDATA!V612)</f>
        <v>0</v>
      </c>
      <c r="AD627" s="266" t="str">
        <f t="shared" si="2222"/>
        <v/>
      </c>
      <c r="AE627" s="266">
        <f>IF(OR(Is_Loading,LEN($A627)=0),"",SWDATA!X612)</f>
        <v>0</v>
      </c>
      <c r="AF627" s="267">
        <f>IF(OR(Is_Loading,LEN($A627)=0),"",SWDATA!Y612)</f>
        <v>0</v>
      </c>
      <c r="AG627" s="267">
        <f>IF(OR(Is_Loading,LEN($A627)=0),"",SWDATA!Z612)</f>
        <v>0</v>
      </c>
      <c r="AH627" s="266" t="str">
        <f t="shared" si="2223"/>
        <v/>
      </c>
      <c r="AI627" s="266">
        <f>IF(OR(Is_Loading,LEN($A627)=0),"",SWDATA!AB612)</f>
        <v>0</v>
      </c>
      <c r="AJ627" s="267">
        <f>IF(OR(Is_Loading,LEN($A627)=0),"",SWDATA!AC612)</f>
        <v>0</v>
      </c>
      <c r="AK627" s="267">
        <f>IF(OR(Is_Loading,LEN($A627)=0),"",SWDATA!AD612)</f>
        <v>0</v>
      </c>
      <c r="AL627" s="266" t="str">
        <f t="shared" si="2224"/>
        <v/>
      </c>
      <c r="AM627" s="266">
        <f>IF(OR(Is_Loading,LEN($A627)=0),"",SWDATA!AF612)</f>
        <v>0</v>
      </c>
      <c r="AN627" s="267">
        <f>IF(OR(Is_Loading,LEN($A627)=0),"",SWDATA!AG612)</f>
        <v>0</v>
      </c>
      <c r="AO627" s="323">
        <f>IF(OR(Is_Loading,LEN($A627)=0),"",SWDATA!AH612)</f>
        <v>0</v>
      </c>
      <c r="AP627" s="320" t="str">
        <f t="shared" si="2225"/>
        <v/>
      </c>
      <c r="AQ627" s="266">
        <f>IF(OR(Is_Loading,LEN($A627)=0),"",SWDATA!AJ612)</f>
        <v>0</v>
      </c>
      <c r="AR627" s="267">
        <f>IF(OR(Is_Loading,LEN($A627)=0),"",SWDATA!AK612)</f>
        <v>0</v>
      </c>
      <c r="AS627" s="267">
        <f>IF(OR(Is_Loading,LEN($A627)=0),"",SWDATA!AL612)</f>
        <v>0</v>
      </c>
      <c r="AT627" s="266" t="str">
        <f t="shared" si="2226"/>
        <v/>
      </c>
      <c r="AU627" s="266">
        <f>IF(OR(Is_Loading,LEN($A627)=0),"",SWDATA!AN612)</f>
        <v>0</v>
      </c>
      <c r="AV627" s="267">
        <f>IF(OR(Is_Loading,LEN($A627)=0),"",SWDATA!AO612)</f>
        <v>0</v>
      </c>
      <c r="AW627" s="267">
        <f>IF(OR(Is_Loading,LEN($A627)=0),"",SWDATA!AP612)</f>
        <v>0</v>
      </c>
      <c r="AX627" s="266" t="str">
        <f t="shared" si="2227"/>
        <v/>
      </c>
      <c r="AY627" s="266">
        <f>IF(OR(Is_Loading,LEN($A627)=0),"",SWDATA!AR612)</f>
        <v>0</v>
      </c>
      <c r="AZ627" s="267">
        <f>IF(OR(Is_Loading,LEN($A627)=0),"",SWDATA!AS612)</f>
        <v>0</v>
      </c>
      <c r="BA627" s="267">
        <f>IF(OR(Is_Loading,LEN($A627)=0),"",SWDATA!AT612)</f>
        <v>0</v>
      </c>
      <c r="BB627" s="266" t="str">
        <f t="shared" si="2228"/>
        <v/>
      </c>
      <c r="BC627" s="266">
        <f>IF(OR(Is_Loading,LEN($A627)=0),"",SWDATA!AV612)</f>
        <v>0</v>
      </c>
      <c r="BD627" s="267">
        <f>IF(OR(Is_Loading,LEN($A627)=0),"",SWDATA!AW612)</f>
        <v>0</v>
      </c>
      <c r="BE627" s="323">
        <f>IF(OR(Is_Loading,LEN($A627)=0),"",SWDATA!AX612)</f>
        <v>0</v>
      </c>
      <c r="BF627" s="320" t="str">
        <f t="shared" si="2229"/>
        <v/>
      </c>
      <c r="BG627" s="11"/>
      <c r="BH627" s="11"/>
      <c r="BI627" s="11"/>
      <c r="BJ627" s="11"/>
      <c r="BK627" s="11"/>
      <c r="BL627" s="11"/>
      <c r="BM627" s="11"/>
      <c r="BN627" s="11"/>
      <c r="BO627" s="11"/>
      <c r="BP627" s="11"/>
      <c r="BQ627" s="11"/>
      <c r="BR627" s="11"/>
      <c r="BS627" s="11"/>
      <c r="BT627" s="11"/>
      <c r="BU627" s="11"/>
      <c r="BV627" s="11"/>
      <c r="BW627" s="11"/>
      <c r="BX627" s="11"/>
      <c r="BY627" s="11"/>
      <c r="BZ627" s="11"/>
      <c r="CA627" s="11"/>
      <c r="CB627" s="11"/>
      <c r="CC627" s="11"/>
      <c r="CD627" s="11"/>
      <c r="CE627" s="11"/>
      <c r="CF627" s="11"/>
      <c r="CG627" s="11"/>
      <c r="CH627" s="11"/>
      <c r="CI627" s="11"/>
      <c r="CJ627" s="11"/>
      <c r="CK627" s="11"/>
      <c r="CL627" s="11"/>
      <c r="CM627" s="11"/>
      <c r="CN627" s="351"/>
      <c r="CO627" s="351"/>
      <c r="CP627" s="351"/>
      <c r="CQ627" s="351"/>
      <c r="CR627" s="351"/>
      <c r="CS627" s="351"/>
      <c r="CT627" s="351"/>
      <c r="CU627" s="351"/>
      <c r="CV627" s="351"/>
      <c r="CW627" s="351"/>
      <c r="CX627" s="351"/>
      <c r="CY627" s="351"/>
      <c r="CZ627" s="351"/>
      <c r="DA627" s="351"/>
      <c r="DB627" s="351"/>
      <c r="DC627" s="351"/>
      <c r="DD627" s="351"/>
      <c r="DE627" s="351"/>
      <c r="DF627" s="351"/>
      <c r="DG627" s="351"/>
      <c r="DH627" s="351"/>
      <c r="DI627" s="351"/>
      <c r="DJ627" s="351"/>
      <c r="DK627" s="351"/>
      <c r="DL627" s="351"/>
      <c r="DM627" s="351"/>
      <c r="DN627" s="351"/>
      <c r="DS627" s="372"/>
      <c r="DT627" s="374"/>
      <c r="DU627" s="375"/>
      <c r="DV627" s="375"/>
      <c r="DW627" s="375"/>
      <c r="DX627" s="375">
        <v>1</v>
      </c>
      <c r="DY627" s="375">
        <f t="shared" si="2349"/>
        <v>0</v>
      </c>
      <c r="DZ627" s="375">
        <f t="shared" si="2350"/>
        <v>0</v>
      </c>
      <c r="EA627" s="375">
        <f t="shared" si="2351"/>
        <v>1</v>
      </c>
      <c r="EB627" s="375">
        <f t="shared" si="2352"/>
        <v>0</v>
      </c>
      <c r="EC627" s="375">
        <f t="shared" si="2353"/>
        <v>0</v>
      </c>
      <c r="ED627" s="375">
        <f t="shared" si="2354"/>
        <v>1</v>
      </c>
      <c r="EE627" s="375">
        <f t="shared" si="2355"/>
        <v>0</v>
      </c>
      <c r="EF627" s="375">
        <f t="shared" si="2356"/>
        <v>0</v>
      </c>
      <c r="EG627" s="375">
        <f t="shared" si="2357"/>
        <v>1</v>
      </c>
      <c r="EH627" s="375">
        <f t="shared" si="2358"/>
        <v>0</v>
      </c>
      <c r="EI627" s="375">
        <f t="shared" si="2359"/>
        <v>0</v>
      </c>
      <c r="EJ627" s="375">
        <f t="shared" si="2360"/>
        <v>1</v>
      </c>
      <c r="EK627" s="375">
        <f t="shared" si="2361"/>
        <v>0</v>
      </c>
      <c r="EL627" s="375">
        <f t="shared" si="2362"/>
        <v>0</v>
      </c>
      <c r="EM627" s="375">
        <f t="shared" si="2363"/>
        <v>1</v>
      </c>
      <c r="EN627" s="375">
        <f t="shared" si="2364"/>
        <v>0</v>
      </c>
      <c r="EO627" s="375">
        <f t="shared" si="2365"/>
        <v>0</v>
      </c>
      <c r="EP627" s="375">
        <f t="shared" si="2366"/>
        <v>1</v>
      </c>
      <c r="EQ627" s="375">
        <f t="shared" si="2367"/>
        <v>0</v>
      </c>
      <c r="ER627" s="375">
        <f t="shared" si="2368"/>
        <v>0</v>
      </c>
      <c r="ES627" s="375">
        <f t="shared" si="2369"/>
        <v>1</v>
      </c>
      <c r="ET627" s="375">
        <f t="shared" si="2370"/>
        <v>0</v>
      </c>
      <c r="EU627" s="375">
        <f t="shared" si="2371"/>
        <v>0</v>
      </c>
      <c r="EV627" s="375">
        <f t="shared" si="2372"/>
        <v>1</v>
      </c>
      <c r="EW627" s="375">
        <f t="shared" si="2373"/>
        <v>0</v>
      </c>
      <c r="EX627" s="375">
        <f t="shared" si="2374"/>
        <v>0</v>
      </c>
      <c r="EY627" s="375">
        <f t="shared" si="2375"/>
        <v>1</v>
      </c>
      <c r="EZ627" s="375">
        <f t="shared" si="2376"/>
        <v>0</v>
      </c>
      <c r="FA627" s="375">
        <f t="shared" si="2377"/>
        <v>0</v>
      </c>
      <c r="FB627" s="375">
        <f t="shared" si="2378"/>
        <v>1</v>
      </c>
      <c r="FC627" s="375">
        <f t="shared" si="2379"/>
        <v>0</v>
      </c>
      <c r="FD627" s="375">
        <f t="shared" si="2380"/>
        <v>0</v>
      </c>
      <c r="FE627" s="376"/>
      <c r="FF627" s="372"/>
      <c r="FG627" s="372"/>
      <c r="FH627" s="372"/>
      <c r="FI627" s="372"/>
      <c r="FJ627" s="372"/>
      <c r="FK627" s="372"/>
      <c r="FL627" s="372"/>
      <c r="FM627" s="372"/>
      <c r="FN627" s="372"/>
      <c r="FO627" s="372"/>
      <c r="FP627" s="372"/>
      <c r="FQ627" s="372"/>
      <c r="FR627" s="372"/>
      <c r="FS627" s="372"/>
      <c r="FT627" s="372"/>
      <c r="FU627" s="372"/>
      <c r="FV627" s="372"/>
      <c r="FW627" s="372"/>
      <c r="FX627" s="372"/>
      <c r="FY627" s="372"/>
      <c r="FZ627" s="372"/>
      <c r="GA627" s="372"/>
      <c r="GB627" s="372"/>
      <c r="GC627" s="372"/>
      <c r="GD627" s="372"/>
      <c r="GE627" s="372"/>
      <c r="GF627" s="372"/>
      <c r="GG627" s="372"/>
      <c r="GH627" s="372"/>
      <c r="GI627" s="372"/>
      <c r="GJ627" s="372"/>
      <c r="GK627" s="372"/>
      <c r="GL627" s="372"/>
      <c r="GM627" s="372"/>
      <c r="GN627" s="372"/>
      <c r="GO627" s="372"/>
      <c r="GP627" s="372"/>
      <c r="GQ627" s="372"/>
      <c r="GR627" s="372"/>
      <c r="GS627" s="372"/>
      <c r="GT627" s="372"/>
      <c r="GU627" s="372"/>
      <c r="GV627" s="372"/>
      <c r="GW627" s="372"/>
      <c r="GX627" s="372"/>
      <c r="GY627" s="372"/>
      <c r="GZ627" s="372"/>
      <c r="HA627" s="372"/>
      <c r="HB627" s="372"/>
      <c r="HC627" s="372"/>
    </row>
    <row r="628" spans="1:211" s="373" customFormat="1" ht="15" hidden="1" customHeight="1" outlineLevel="1" x14ac:dyDescent="0.2">
      <c r="A628" s="366">
        <f>SWDATA!O613</f>
        <v>0</v>
      </c>
      <c r="B628" s="366">
        <f>SWDATA!M613</f>
        <v>0</v>
      </c>
      <c r="C628" s="351">
        <f>IF(AND(SWDATA!M613=1,SWDATA!Q613="promotions"),SWDATA!P613,0)</f>
        <v>0</v>
      </c>
      <c r="D628" s="367">
        <f>ROW(SWDATA!M613)</f>
        <v>613</v>
      </c>
      <c r="E628" s="368">
        <f t="shared" ref="E628:E638" si="2384">B628</f>
        <v>0</v>
      </c>
      <c r="F628" s="369">
        <f t="shared" si="2217"/>
        <v>1</v>
      </c>
      <c r="G628" s="366" t="str">
        <f t="shared" si="2218"/>
        <v/>
      </c>
      <c r="H628" s="370"/>
      <c r="J628" s="238">
        <f t="shared" si="2219"/>
        <v>0</v>
      </c>
      <c r="K628" s="239" t="str">
        <f t="shared" si="2220"/>
        <v/>
      </c>
      <c r="L628" s="342"/>
      <c r="M628" s="345"/>
      <c r="N628" s="340" t="str">
        <f>IF(LEN(SWDATA!F613)=0,"",N627)</f>
        <v/>
      </c>
      <c r="O628" s="296" t="str">
        <f>IF(LEN(SWDATA!G613)=0,"",O627)</f>
        <v/>
      </c>
      <c r="P628" s="297" t="str">
        <f>IF(LEN(SWDATA!C613)=0,"",SWDATA!C613)</f>
        <v/>
      </c>
      <c r="Q628" s="312" t="str">
        <f t="shared" si="2221"/>
        <v/>
      </c>
      <c r="R628" s="223" t="s">
        <v>261</v>
      </c>
      <c r="S628" s="224"/>
      <c r="T628" s="224"/>
      <c r="U628" s="264" t="s">
        <v>610</v>
      </c>
      <c r="V628" s="205" t="s">
        <v>221</v>
      </c>
      <c r="W628" s="266">
        <f>IF(OR(Is_Loading,LEN($A628)=0),"",SWDATA!P613)</f>
        <v>0</v>
      </c>
      <c r="X628" s="267">
        <f>IF(OR(Is_Loading,LEN($A628)=0),"",SWDATA!Q613)</f>
        <v>0</v>
      </c>
      <c r="Y628" s="267">
        <f>IF(OR(Is_Loading,LEN($A628)=0),"",SWDATA!R613)</f>
        <v>0</v>
      </c>
      <c r="Z628" s="266" t="str">
        <f t="shared" si="2381"/>
        <v/>
      </c>
      <c r="AA628" s="266">
        <f>IF(OR(Is_Loading,LEN($A628)=0),"",SWDATA!T613)</f>
        <v>0</v>
      </c>
      <c r="AB628" s="267">
        <f>IF(OR(Is_Loading,LEN($A628)=0),"",SWDATA!U613)</f>
        <v>0</v>
      </c>
      <c r="AC628" s="267">
        <f>IF(OR(Is_Loading,LEN($A628)=0),"",SWDATA!V613)</f>
        <v>0</v>
      </c>
      <c r="AD628" s="266" t="str">
        <f t="shared" si="2222"/>
        <v/>
      </c>
      <c r="AE628" s="266">
        <f>IF(OR(Is_Loading,LEN($A628)=0),"",SWDATA!X613)</f>
        <v>0</v>
      </c>
      <c r="AF628" s="267">
        <f>IF(OR(Is_Loading,LEN($A628)=0),"",SWDATA!Y613)</f>
        <v>0</v>
      </c>
      <c r="AG628" s="267">
        <f>IF(OR(Is_Loading,LEN($A628)=0),"",SWDATA!Z613)</f>
        <v>0</v>
      </c>
      <c r="AH628" s="266" t="str">
        <f t="shared" si="2223"/>
        <v/>
      </c>
      <c r="AI628" s="266">
        <f>IF(OR(Is_Loading,LEN($A628)=0),"",SWDATA!AB613)</f>
        <v>0</v>
      </c>
      <c r="AJ628" s="267">
        <f>IF(OR(Is_Loading,LEN($A628)=0),"",SWDATA!AC613)</f>
        <v>0</v>
      </c>
      <c r="AK628" s="267">
        <f>IF(OR(Is_Loading,LEN($A628)=0),"",SWDATA!AD613)</f>
        <v>0</v>
      </c>
      <c r="AL628" s="266" t="str">
        <f t="shared" si="2224"/>
        <v/>
      </c>
      <c r="AM628" s="266">
        <f>IF(OR(Is_Loading,LEN($A628)=0),"",SWDATA!AF613)</f>
        <v>0</v>
      </c>
      <c r="AN628" s="267">
        <f>IF(OR(Is_Loading,LEN($A628)=0),"",SWDATA!AG613)</f>
        <v>0</v>
      </c>
      <c r="AO628" s="323">
        <f>IF(OR(Is_Loading,LEN($A628)=0),"",SWDATA!AH613)</f>
        <v>0</v>
      </c>
      <c r="AP628" s="320" t="str">
        <f t="shared" si="2225"/>
        <v/>
      </c>
      <c r="AQ628" s="266">
        <f>IF(OR(Is_Loading,LEN($A628)=0),"",SWDATA!AJ613)</f>
        <v>0</v>
      </c>
      <c r="AR628" s="267">
        <f>IF(OR(Is_Loading,LEN($A628)=0),"",SWDATA!AK613)</f>
        <v>0</v>
      </c>
      <c r="AS628" s="267">
        <f>IF(OR(Is_Loading,LEN($A628)=0),"",SWDATA!AL613)</f>
        <v>0</v>
      </c>
      <c r="AT628" s="266" t="str">
        <f t="shared" si="2226"/>
        <v/>
      </c>
      <c r="AU628" s="266">
        <f>IF(OR(Is_Loading,LEN($A628)=0),"",SWDATA!AN613)</f>
        <v>0</v>
      </c>
      <c r="AV628" s="267">
        <f>IF(OR(Is_Loading,LEN($A628)=0),"",SWDATA!AO613)</f>
        <v>0</v>
      </c>
      <c r="AW628" s="267">
        <f>IF(OR(Is_Loading,LEN($A628)=0),"",SWDATA!AP613)</f>
        <v>0</v>
      </c>
      <c r="AX628" s="266" t="str">
        <f t="shared" si="2227"/>
        <v/>
      </c>
      <c r="AY628" s="266">
        <f>IF(OR(Is_Loading,LEN($A628)=0),"",SWDATA!AR613)</f>
        <v>0</v>
      </c>
      <c r="AZ628" s="267">
        <f>IF(OR(Is_Loading,LEN($A628)=0),"",SWDATA!AS613)</f>
        <v>0</v>
      </c>
      <c r="BA628" s="267">
        <f>IF(OR(Is_Loading,LEN($A628)=0),"",SWDATA!AT613)</f>
        <v>0</v>
      </c>
      <c r="BB628" s="266" t="str">
        <f t="shared" si="2228"/>
        <v/>
      </c>
      <c r="BC628" s="266">
        <f>IF(OR(Is_Loading,LEN($A628)=0),"",SWDATA!AV613)</f>
        <v>0</v>
      </c>
      <c r="BD628" s="267">
        <f>IF(OR(Is_Loading,LEN($A628)=0),"",SWDATA!AW613)</f>
        <v>0</v>
      </c>
      <c r="BE628" s="323">
        <f>IF(OR(Is_Loading,LEN($A628)=0),"",SWDATA!AX613)</f>
        <v>0</v>
      </c>
      <c r="BF628" s="320" t="str">
        <f t="shared" si="2229"/>
        <v/>
      </c>
      <c r="BG628" s="11"/>
      <c r="BH628" s="11"/>
      <c r="BI628" s="11"/>
      <c r="BJ628" s="11"/>
      <c r="BK628" s="11"/>
      <c r="BL628" s="11"/>
      <c r="BM628" s="11"/>
      <c r="BN628" s="11"/>
      <c r="BO628" s="11"/>
      <c r="BP628" s="11"/>
      <c r="BQ628" s="11"/>
      <c r="BR628" s="11"/>
      <c r="BS628" s="11"/>
      <c r="BT628" s="11"/>
      <c r="BU628" s="11"/>
      <c r="BV628" s="11"/>
      <c r="BW628" s="11"/>
      <c r="BX628" s="11"/>
      <c r="BY628" s="11"/>
      <c r="BZ628" s="11"/>
      <c r="CA628" s="11"/>
      <c r="CB628" s="11"/>
      <c r="CC628" s="11"/>
      <c r="CD628" s="11"/>
      <c r="CE628" s="11"/>
      <c r="CF628" s="11"/>
      <c r="CG628" s="11"/>
      <c r="CH628" s="11"/>
      <c r="CI628" s="11"/>
      <c r="CJ628" s="11"/>
      <c r="CK628" s="11"/>
      <c r="CL628" s="11"/>
      <c r="CM628" s="11"/>
      <c r="CN628" s="351"/>
      <c r="CO628" s="351"/>
      <c r="CP628" s="351"/>
      <c r="CQ628" s="351"/>
      <c r="CR628" s="351"/>
      <c r="CS628" s="351"/>
      <c r="CT628" s="351"/>
      <c r="CU628" s="351"/>
      <c r="CV628" s="351"/>
      <c r="CW628" s="351"/>
      <c r="CX628" s="351"/>
      <c r="CY628" s="351"/>
      <c r="CZ628" s="351"/>
      <c r="DA628" s="351"/>
      <c r="DB628" s="351"/>
      <c r="DC628" s="351"/>
      <c r="DD628" s="351"/>
      <c r="DE628" s="351"/>
      <c r="DF628" s="351"/>
      <c r="DG628" s="351"/>
      <c r="DH628" s="351"/>
      <c r="DI628" s="351"/>
      <c r="DJ628" s="351"/>
      <c r="DK628" s="351"/>
      <c r="DL628" s="351"/>
      <c r="DM628" s="351"/>
      <c r="DN628" s="351"/>
      <c r="DS628" s="372"/>
      <c r="DT628" s="374"/>
      <c r="DU628" s="375"/>
      <c r="DV628" s="375"/>
      <c r="DW628" s="375"/>
      <c r="DX628" s="375">
        <v>1</v>
      </c>
      <c r="DY628" s="375">
        <f t="shared" si="2349"/>
        <v>0</v>
      </c>
      <c r="DZ628" s="375">
        <f t="shared" si="2350"/>
        <v>0</v>
      </c>
      <c r="EA628" s="375">
        <f t="shared" si="2351"/>
        <v>1</v>
      </c>
      <c r="EB628" s="375">
        <f t="shared" si="2352"/>
        <v>0</v>
      </c>
      <c r="EC628" s="375">
        <f t="shared" si="2353"/>
        <v>0</v>
      </c>
      <c r="ED628" s="375">
        <f t="shared" si="2354"/>
        <v>1</v>
      </c>
      <c r="EE628" s="375">
        <f t="shared" si="2355"/>
        <v>0</v>
      </c>
      <c r="EF628" s="375">
        <f t="shared" si="2356"/>
        <v>0</v>
      </c>
      <c r="EG628" s="375">
        <f t="shared" si="2357"/>
        <v>1</v>
      </c>
      <c r="EH628" s="375">
        <f t="shared" si="2358"/>
        <v>0</v>
      </c>
      <c r="EI628" s="375">
        <f t="shared" si="2359"/>
        <v>0</v>
      </c>
      <c r="EJ628" s="375">
        <f t="shared" si="2360"/>
        <v>1</v>
      </c>
      <c r="EK628" s="375">
        <f t="shared" si="2361"/>
        <v>0</v>
      </c>
      <c r="EL628" s="375">
        <f t="shared" si="2362"/>
        <v>0</v>
      </c>
      <c r="EM628" s="375">
        <f t="shared" si="2363"/>
        <v>1</v>
      </c>
      <c r="EN628" s="375">
        <f t="shared" si="2364"/>
        <v>0</v>
      </c>
      <c r="EO628" s="375">
        <f t="shared" si="2365"/>
        <v>0</v>
      </c>
      <c r="EP628" s="375">
        <f t="shared" si="2366"/>
        <v>1</v>
      </c>
      <c r="EQ628" s="375">
        <f t="shared" si="2367"/>
        <v>0</v>
      </c>
      <c r="ER628" s="375">
        <f t="shared" si="2368"/>
        <v>0</v>
      </c>
      <c r="ES628" s="375">
        <f t="shared" si="2369"/>
        <v>1</v>
      </c>
      <c r="ET628" s="375">
        <f t="shared" si="2370"/>
        <v>0</v>
      </c>
      <c r="EU628" s="375">
        <f t="shared" si="2371"/>
        <v>0</v>
      </c>
      <c r="EV628" s="375">
        <f t="shared" si="2372"/>
        <v>1</v>
      </c>
      <c r="EW628" s="375">
        <f t="shared" si="2373"/>
        <v>0</v>
      </c>
      <c r="EX628" s="375">
        <f t="shared" si="2374"/>
        <v>0</v>
      </c>
      <c r="EY628" s="375">
        <f t="shared" si="2375"/>
        <v>1</v>
      </c>
      <c r="EZ628" s="375">
        <f t="shared" si="2376"/>
        <v>0</v>
      </c>
      <c r="FA628" s="375">
        <f t="shared" si="2377"/>
        <v>0</v>
      </c>
      <c r="FB628" s="375">
        <f t="shared" si="2378"/>
        <v>1</v>
      </c>
      <c r="FC628" s="375">
        <f t="shared" si="2379"/>
        <v>0</v>
      </c>
      <c r="FD628" s="375">
        <f t="shared" si="2380"/>
        <v>0</v>
      </c>
      <c r="FE628" s="376"/>
      <c r="FF628" s="372"/>
      <c r="FG628" s="372"/>
      <c r="FH628" s="372"/>
      <c r="FI628" s="372"/>
      <c r="FJ628" s="372"/>
      <c r="FK628" s="372"/>
      <c r="FL628" s="372"/>
      <c r="FM628" s="372"/>
      <c r="FN628" s="372"/>
      <c r="FO628" s="372"/>
      <c r="FP628" s="372"/>
      <c r="FQ628" s="372"/>
      <c r="FR628" s="372"/>
      <c r="FS628" s="372"/>
      <c r="FT628" s="372"/>
      <c r="FU628" s="372"/>
      <c r="FV628" s="372"/>
      <c r="FW628" s="372"/>
      <c r="FX628" s="372"/>
      <c r="FY628" s="372"/>
      <c r="FZ628" s="372"/>
      <c r="GA628" s="372"/>
      <c r="GB628" s="372"/>
      <c r="GC628" s="372"/>
      <c r="GD628" s="372"/>
      <c r="GE628" s="372"/>
      <c r="GF628" s="372"/>
      <c r="GG628" s="372"/>
      <c r="GH628" s="372"/>
      <c r="GI628" s="372"/>
      <c r="GJ628" s="372"/>
      <c r="GK628" s="372"/>
      <c r="GL628" s="372"/>
      <c r="GM628" s="372"/>
      <c r="GN628" s="372"/>
      <c r="GO628" s="372"/>
      <c r="GP628" s="372"/>
      <c r="GQ628" s="372"/>
      <c r="GR628" s="372"/>
      <c r="GS628" s="372"/>
      <c r="GT628" s="372"/>
      <c r="GU628" s="372"/>
      <c r="GV628" s="372"/>
      <c r="GW628" s="372"/>
      <c r="GX628" s="372"/>
      <c r="GY628" s="372"/>
      <c r="GZ628" s="372"/>
      <c r="HA628" s="372"/>
      <c r="HB628" s="372"/>
      <c r="HC628" s="372"/>
    </row>
    <row r="629" spans="1:211" s="373" customFormat="1" ht="15" hidden="1" customHeight="1" outlineLevel="1" x14ac:dyDescent="0.2">
      <c r="A629" s="366">
        <f>SWDATA!O614</f>
        <v>0</v>
      </c>
      <c r="B629" s="366">
        <f>SWDATA!M614</f>
        <v>0</v>
      </c>
      <c r="C629" s="351">
        <f>IF(AND(SWDATA!M614=1,SWDATA!Q614="promotions"),SWDATA!P614,0)</f>
        <v>0</v>
      </c>
      <c r="D629" s="367">
        <f>ROW(SWDATA!M614)</f>
        <v>614</v>
      </c>
      <c r="E629" s="368">
        <f t="shared" si="2384"/>
        <v>0</v>
      </c>
      <c r="F629" s="369">
        <f t="shared" si="2217"/>
        <v>1</v>
      </c>
      <c r="G629" s="366" t="str">
        <f t="shared" si="2218"/>
        <v/>
      </c>
      <c r="H629" s="370"/>
      <c r="J629" s="238">
        <f t="shared" si="2219"/>
        <v>0</v>
      </c>
      <c r="K629" s="239" t="str">
        <f t="shared" si="2220"/>
        <v/>
      </c>
      <c r="L629" s="342"/>
      <c r="M629" s="345"/>
      <c r="N629" s="340" t="str">
        <f>IF(LEN(SWDATA!F614)=0,"",N628)</f>
        <v/>
      </c>
      <c r="O629" s="296" t="str">
        <f>IF(LEN(SWDATA!G614)=0,"",O628)</f>
        <v/>
      </c>
      <c r="P629" s="297" t="str">
        <f>IF(LEN(SWDATA!C614)=0,"",SWDATA!C614)</f>
        <v/>
      </c>
      <c r="Q629" s="312" t="str">
        <f t="shared" si="2221"/>
        <v/>
      </c>
      <c r="R629" s="223" t="s">
        <v>261</v>
      </c>
      <c r="S629" s="224"/>
      <c r="T629" s="224"/>
      <c r="U629" s="264" t="s">
        <v>612</v>
      </c>
      <c r="V629" s="205" t="s">
        <v>221</v>
      </c>
      <c r="W629" s="266">
        <f>IF(OR(Is_Loading,LEN($A629)=0),"",SWDATA!P614)</f>
        <v>0</v>
      </c>
      <c r="X629" s="267">
        <f>IF(OR(Is_Loading,LEN($A629)=0),"",SWDATA!Q614)</f>
        <v>0</v>
      </c>
      <c r="Y629" s="267">
        <f>IF(OR(Is_Loading,LEN($A629)=0),"",SWDATA!R614)</f>
        <v>0</v>
      </c>
      <c r="Z629" s="266" t="str">
        <f t="shared" si="2381"/>
        <v/>
      </c>
      <c r="AA629" s="266">
        <f>IF(OR(Is_Loading,LEN($A629)=0),"",SWDATA!T614)</f>
        <v>0</v>
      </c>
      <c r="AB629" s="267">
        <f>IF(OR(Is_Loading,LEN($A629)=0),"",SWDATA!U614)</f>
        <v>0</v>
      </c>
      <c r="AC629" s="267">
        <f>IF(OR(Is_Loading,LEN($A629)=0),"",SWDATA!V614)</f>
        <v>0</v>
      </c>
      <c r="AD629" s="266" t="str">
        <f t="shared" si="2222"/>
        <v/>
      </c>
      <c r="AE629" s="266">
        <f>IF(OR(Is_Loading,LEN($A629)=0),"",SWDATA!X614)</f>
        <v>0</v>
      </c>
      <c r="AF629" s="267">
        <f>IF(OR(Is_Loading,LEN($A629)=0),"",SWDATA!Y614)</f>
        <v>0</v>
      </c>
      <c r="AG629" s="267">
        <f>IF(OR(Is_Loading,LEN($A629)=0),"",SWDATA!Z614)</f>
        <v>0</v>
      </c>
      <c r="AH629" s="266" t="str">
        <f t="shared" si="2223"/>
        <v/>
      </c>
      <c r="AI629" s="266">
        <f>IF(OR(Is_Loading,LEN($A629)=0),"",SWDATA!AB614)</f>
        <v>0</v>
      </c>
      <c r="AJ629" s="267">
        <f>IF(OR(Is_Loading,LEN($A629)=0),"",SWDATA!AC614)</f>
        <v>0</v>
      </c>
      <c r="AK629" s="267">
        <f>IF(OR(Is_Loading,LEN($A629)=0),"",SWDATA!AD614)</f>
        <v>0</v>
      </c>
      <c r="AL629" s="266" t="str">
        <f t="shared" si="2224"/>
        <v/>
      </c>
      <c r="AM629" s="266">
        <f>IF(OR(Is_Loading,LEN($A629)=0),"",SWDATA!AF614)</f>
        <v>0</v>
      </c>
      <c r="AN629" s="267">
        <f>IF(OR(Is_Loading,LEN($A629)=0),"",SWDATA!AG614)</f>
        <v>0</v>
      </c>
      <c r="AO629" s="323">
        <f>IF(OR(Is_Loading,LEN($A629)=0),"",SWDATA!AH614)</f>
        <v>0</v>
      </c>
      <c r="AP629" s="320" t="str">
        <f t="shared" si="2225"/>
        <v/>
      </c>
      <c r="AQ629" s="266">
        <f>IF(OR(Is_Loading,LEN($A629)=0),"",SWDATA!AJ614)</f>
        <v>0</v>
      </c>
      <c r="AR629" s="267">
        <f>IF(OR(Is_Loading,LEN($A629)=0),"",SWDATA!AK614)</f>
        <v>0</v>
      </c>
      <c r="AS629" s="267">
        <f>IF(OR(Is_Loading,LEN($A629)=0),"",SWDATA!AL614)</f>
        <v>0</v>
      </c>
      <c r="AT629" s="266" t="str">
        <f t="shared" si="2226"/>
        <v/>
      </c>
      <c r="AU629" s="266">
        <f>IF(OR(Is_Loading,LEN($A629)=0),"",SWDATA!AN614)</f>
        <v>0</v>
      </c>
      <c r="AV629" s="267">
        <f>IF(OR(Is_Loading,LEN($A629)=0),"",SWDATA!AO614)</f>
        <v>0</v>
      </c>
      <c r="AW629" s="267">
        <f>IF(OR(Is_Loading,LEN($A629)=0),"",SWDATA!AP614)</f>
        <v>0</v>
      </c>
      <c r="AX629" s="266" t="str">
        <f t="shared" si="2227"/>
        <v/>
      </c>
      <c r="AY629" s="266">
        <f>IF(OR(Is_Loading,LEN($A629)=0),"",SWDATA!AR614)</f>
        <v>0</v>
      </c>
      <c r="AZ629" s="267">
        <f>IF(OR(Is_Loading,LEN($A629)=0),"",SWDATA!AS614)</f>
        <v>0</v>
      </c>
      <c r="BA629" s="267">
        <f>IF(OR(Is_Loading,LEN($A629)=0),"",SWDATA!AT614)</f>
        <v>0</v>
      </c>
      <c r="BB629" s="266" t="str">
        <f t="shared" si="2228"/>
        <v/>
      </c>
      <c r="BC629" s="266">
        <f>IF(OR(Is_Loading,LEN($A629)=0),"",SWDATA!AV614)</f>
        <v>0</v>
      </c>
      <c r="BD629" s="267">
        <f>IF(OR(Is_Loading,LEN($A629)=0),"",SWDATA!AW614)</f>
        <v>0</v>
      </c>
      <c r="BE629" s="323">
        <f>IF(OR(Is_Loading,LEN($A629)=0),"",SWDATA!AX614)</f>
        <v>0</v>
      </c>
      <c r="BF629" s="320" t="str">
        <f t="shared" si="2229"/>
        <v/>
      </c>
      <c r="BG629" s="11"/>
      <c r="BH629" s="11"/>
      <c r="BI629" s="11"/>
      <c r="BJ629" s="11"/>
      <c r="BK629" s="11"/>
      <c r="BL629" s="11"/>
      <c r="BM629" s="11"/>
      <c r="BN629" s="11"/>
      <c r="BO629" s="11"/>
      <c r="BP629" s="11"/>
      <c r="BQ629" s="11"/>
      <c r="BR629" s="11"/>
      <c r="BS629" s="11"/>
      <c r="BT629" s="11"/>
      <c r="BU629" s="11"/>
      <c r="BV629" s="11"/>
      <c r="BW629" s="11"/>
      <c r="BX629" s="11"/>
      <c r="BY629" s="11"/>
      <c r="BZ629" s="11"/>
      <c r="CA629" s="11"/>
      <c r="CB629" s="11"/>
      <c r="CC629" s="11"/>
      <c r="CD629" s="11"/>
      <c r="CE629" s="11"/>
      <c r="CF629" s="11"/>
      <c r="CG629" s="11"/>
      <c r="CH629" s="11"/>
      <c r="CI629" s="11"/>
      <c r="CJ629" s="11"/>
      <c r="CK629" s="11"/>
      <c r="CL629" s="11"/>
      <c r="CM629" s="11"/>
      <c r="CN629" s="351"/>
      <c r="CO629" s="351"/>
      <c r="CP629" s="351"/>
      <c r="CQ629" s="351"/>
      <c r="CR629" s="351"/>
      <c r="CS629" s="351"/>
      <c r="CT629" s="351"/>
      <c r="CU629" s="351"/>
      <c r="CV629" s="351"/>
      <c r="CW629" s="351"/>
      <c r="CX629" s="351"/>
      <c r="CY629" s="351"/>
      <c r="CZ629" s="351"/>
      <c r="DA629" s="351"/>
      <c r="DB629" s="351"/>
      <c r="DC629" s="351"/>
      <c r="DD629" s="351"/>
      <c r="DE629" s="351"/>
      <c r="DF629" s="351"/>
      <c r="DG629" s="351"/>
      <c r="DH629" s="351"/>
      <c r="DI629" s="351"/>
      <c r="DJ629" s="351"/>
      <c r="DK629" s="351"/>
      <c r="DL629" s="351"/>
      <c r="DM629" s="351"/>
      <c r="DN629" s="351"/>
      <c r="DS629" s="372"/>
      <c r="DT629" s="374"/>
      <c r="DU629" s="375"/>
      <c r="DV629" s="375"/>
      <c r="DW629" s="375"/>
      <c r="DX629" s="375">
        <v>1</v>
      </c>
      <c r="DY629" s="375">
        <f t="shared" si="2349"/>
        <v>0</v>
      </c>
      <c r="DZ629" s="375">
        <f t="shared" si="2350"/>
        <v>0</v>
      </c>
      <c r="EA629" s="375">
        <f t="shared" si="2351"/>
        <v>1</v>
      </c>
      <c r="EB629" s="375">
        <f t="shared" si="2352"/>
        <v>0</v>
      </c>
      <c r="EC629" s="375">
        <f t="shared" si="2353"/>
        <v>0</v>
      </c>
      <c r="ED629" s="375">
        <f t="shared" si="2354"/>
        <v>1</v>
      </c>
      <c r="EE629" s="375">
        <f t="shared" si="2355"/>
        <v>0</v>
      </c>
      <c r="EF629" s="375">
        <f t="shared" si="2356"/>
        <v>0</v>
      </c>
      <c r="EG629" s="375">
        <f t="shared" si="2357"/>
        <v>1</v>
      </c>
      <c r="EH629" s="375">
        <f t="shared" si="2358"/>
        <v>0</v>
      </c>
      <c r="EI629" s="375">
        <f t="shared" si="2359"/>
        <v>0</v>
      </c>
      <c r="EJ629" s="375">
        <f t="shared" si="2360"/>
        <v>1</v>
      </c>
      <c r="EK629" s="375">
        <f t="shared" si="2361"/>
        <v>0</v>
      </c>
      <c r="EL629" s="375">
        <f t="shared" si="2362"/>
        <v>0</v>
      </c>
      <c r="EM629" s="375">
        <f t="shared" si="2363"/>
        <v>1</v>
      </c>
      <c r="EN629" s="375">
        <f t="shared" si="2364"/>
        <v>0</v>
      </c>
      <c r="EO629" s="375">
        <f t="shared" si="2365"/>
        <v>0</v>
      </c>
      <c r="EP629" s="375">
        <f t="shared" si="2366"/>
        <v>1</v>
      </c>
      <c r="EQ629" s="375">
        <f t="shared" si="2367"/>
        <v>0</v>
      </c>
      <c r="ER629" s="375">
        <f t="shared" si="2368"/>
        <v>0</v>
      </c>
      <c r="ES629" s="375">
        <f t="shared" si="2369"/>
        <v>1</v>
      </c>
      <c r="ET629" s="375">
        <f t="shared" si="2370"/>
        <v>0</v>
      </c>
      <c r="EU629" s="375">
        <f t="shared" si="2371"/>
        <v>0</v>
      </c>
      <c r="EV629" s="375">
        <f t="shared" si="2372"/>
        <v>1</v>
      </c>
      <c r="EW629" s="375">
        <f t="shared" si="2373"/>
        <v>0</v>
      </c>
      <c r="EX629" s="375">
        <f t="shared" si="2374"/>
        <v>0</v>
      </c>
      <c r="EY629" s="375">
        <f t="shared" si="2375"/>
        <v>1</v>
      </c>
      <c r="EZ629" s="375">
        <f t="shared" si="2376"/>
        <v>0</v>
      </c>
      <c r="FA629" s="375">
        <f t="shared" si="2377"/>
        <v>0</v>
      </c>
      <c r="FB629" s="375">
        <f t="shared" si="2378"/>
        <v>1</v>
      </c>
      <c r="FC629" s="375">
        <f t="shared" si="2379"/>
        <v>0</v>
      </c>
      <c r="FD629" s="375">
        <f t="shared" si="2380"/>
        <v>0</v>
      </c>
      <c r="FE629" s="376"/>
      <c r="FF629" s="372"/>
      <c r="FG629" s="372"/>
      <c r="FH629" s="372"/>
      <c r="FI629" s="372"/>
      <c r="FJ629" s="372"/>
      <c r="FK629" s="372"/>
      <c r="FL629" s="372"/>
      <c r="FM629" s="372"/>
      <c r="FN629" s="372"/>
      <c r="FO629" s="372"/>
      <c r="FP629" s="372"/>
      <c r="FQ629" s="372"/>
      <c r="FR629" s="372"/>
      <c r="FS629" s="372"/>
      <c r="FT629" s="372"/>
      <c r="FU629" s="372"/>
      <c r="FV629" s="372"/>
      <c r="FW629" s="372"/>
      <c r="FX629" s="372"/>
      <c r="FY629" s="372"/>
      <c r="FZ629" s="372"/>
      <c r="GA629" s="372"/>
      <c r="GB629" s="372"/>
      <c r="GC629" s="372"/>
      <c r="GD629" s="372"/>
      <c r="GE629" s="372"/>
      <c r="GF629" s="372"/>
      <c r="GG629" s="372"/>
      <c r="GH629" s="372"/>
      <c r="GI629" s="372"/>
      <c r="GJ629" s="372"/>
      <c r="GK629" s="372"/>
      <c r="GL629" s="372"/>
      <c r="GM629" s="372"/>
      <c r="GN629" s="372"/>
      <c r="GO629" s="372"/>
      <c r="GP629" s="372"/>
      <c r="GQ629" s="372"/>
      <c r="GR629" s="372"/>
      <c r="GS629" s="372"/>
      <c r="GT629" s="372"/>
      <c r="GU629" s="372"/>
      <c r="GV629" s="372"/>
      <c r="GW629" s="372"/>
      <c r="GX629" s="372"/>
      <c r="GY629" s="372"/>
      <c r="GZ629" s="372"/>
      <c r="HA629" s="372"/>
      <c r="HB629" s="372"/>
      <c r="HC629" s="372"/>
    </row>
    <row r="630" spans="1:211" s="373" customFormat="1" ht="15" hidden="1" customHeight="1" outlineLevel="1" x14ac:dyDescent="0.2">
      <c r="A630" s="366">
        <f>SWDATA!O615</f>
        <v>0</v>
      </c>
      <c r="B630" s="366">
        <f>SWDATA!M615</f>
        <v>0</v>
      </c>
      <c r="C630" s="351">
        <f>IF(AND(SWDATA!M615=1,SWDATA!Q615="promotions"),SWDATA!P615,0)</f>
        <v>0</v>
      </c>
      <c r="D630" s="367">
        <f>ROW(SWDATA!M615)</f>
        <v>615</v>
      </c>
      <c r="E630" s="368">
        <f t="shared" si="2384"/>
        <v>0</v>
      </c>
      <c r="F630" s="369">
        <f t="shared" si="2217"/>
        <v>1</v>
      </c>
      <c r="G630" s="366" t="str">
        <f t="shared" si="2218"/>
        <v/>
      </c>
      <c r="H630" s="370"/>
      <c r="J630" s="238">
        <f t="shared" si="2219"/>
        <v>0</v>
      </c>
      <c r="K630" s="239" t="str">
        <f t="shared" si="2220"/>
        <v/>
      </c>
      <c r="L630" s="342"/>
      <c r="M630" s="345"/>
      <c r="N630" s="340" t="str">
        <f>IF(LEN(SWDATA!F615)=0,"",N629)</f>
        <v/>
      </c>
      <c r="O630" s="296" t="str">
        <f>IF(LEN(SWDATA!G615)=0,"",O629)</f>
        <v/>
      </c>
      <c r="P630" s="297" t="str">
        <f>IF(LEN(SWDATA!C615)=0,"",SWDATA!C615)</f>
        <v/>
      </c>
      <c r="Q630" s="312" t="str">
        <f t="shared" si="2221"/>
        <v/>
      </c>
      <c r="R630" s="223" t="s">
        <v>261</v>
      </c>
      <c r="S630" s="224"/>
      <c r="T630" s="224"/>
      <c r="U630" s="264" t="s">
        <v>597</v>
      </c>
      <c r="V630" s="205" t="s">
        <v>221</v>
      </c>
      <c r="W630" s="266">
        <f>IF(OR(Is_Loading,LEN($A630)=0),"",SWDATA!P615)</f>
        <v>0</v>
      </c>
      <c r="X630" s="267">
        <f>IF(OR(Is_Loading,LEN($A630)=0),"",SWDATA!Q615)</f>
        <v>0</v>
      </c>
      <c r="Y630" s="267">
        <f>IF(OR(Is_Loading,LEN($A630)=0),"",SWDATA!R615)</f>
        <v>0</v>
      </c>
      <c r="Z630" s="266" t="str">
        <f t="shared" si="2381"/>
        <v/>
      </c>
      <c r="AA630" s="266">
        <f>IF(OR(Is_Loading,LEN($A630)=0),"",SWDATA!T615)</f>
        <v>0</v>
      </c>
      <c r="AB630" s="267">
        <f>IF(OR(Is_Loading,LEN($A630)=0),"",SWDATA!U615)</f>
        <v>0</v>
      </c>
      <c r="AC630" s="267">
        <f>IF(OR(Is_Loading,LEN($A630)=0),"",SWDATA!V615)</f>
        <v>0</v>
      </c>
      <c r="AD630" s="266" t="str">
        <f t="shared" si="2222"/>
        <v/>
      </c>
      <c r="AE630" s="266">
        <f>IF(OR(Is_Loading,LEN($A630)=0),"",SWDATA!X615)</f>
        <v>0</v>
      </c>
      <c r="AF630" s="267">
        <f>IF(OR(Is_Loading,LEN($A630)=0),"",SWDATA!Y615)</f>
        <v>0</v>
      </c>
      <c r="AG630" s="267">
        <f>IF(OR(Is_Loading,LEN($A630)=0),"",SWDATA!Z615)</f>
        <v>0</v>
      </c>
      <c r="AH630" s="266" t="str">
        <f t="shared" si="2223"/>
        <v/>
      </c>
      <c r="AI630" s="266">
        <f>IF(OR(Is_Loading,LEN($A630)=0),"",SWDATA!AB615)</f>
        <v>0</v>
      </c>
      <c r="AJ630" s="267">
        <f>IF(OR(Is_Loading,LEN($A630)=0),"",SWDATA!AC615)</f>
        <v>0</v>
      </c>
      <c r="AK630" s="267">
        <f>IF(OR(Is_Loading,LEN($A630)=0),"",SWDATA!AD615)</f>
        <v>0</v>
      </c>
      <c r="AL630" s="266" t="str">
        <f t="shared" si="2224"/>
        <v/>
      </c>
      <c r="AM630" s="266">
        <f>IF(OR(Is_Loading,LEN($A630)=0),"",SWDATA!AF615)</f>
        <v>0</v>
      </c>
      <c r="AN630" s="267">
        <f>IF(OR(Is_Loading,LEN($A630)=0),"",SWDATA!AG615)</f>
        <v>0</v>
      </c>
      <c r="AO630" s="323">
        <f>IF(OR(Is_Loading,LEN($A630)=0),"",SWDATA!AH615)</f>
        <v>0</v>
      </c>
      <c r="AP630" s="320" t="str">
        <f t="shared" si="2225"/>
        <v/>
      </c>
      <c r="AQ630" s="266">
        <f>IF(OR(Is_Loading,LEN($A630)=0),"",SWDATA!AJ615)</f>
        <v>0</v>
      </c>
      <c r="AR630" s="267">
        <f>IF(OR(Is_Loading,LEN($A630)=0),"",SWDATA!AK615)</f>
        <v>0</v>
      </c>
      <c r="AS630" s="267">
        <f>IF(OR(Is_Loading,LEN($A630)=0),"",SWDATA!AL615)</f>
        <v>0</v>
      </c>
      <c r="AT630" s="266" t="str">
        <f t="shared" si="2226"/>
        <v/>
      </c>
      <c r="AU630" s="266">
        <f>IF(OR(Is_Loading,LEN($A630)=0),"",SWDATA!AN615)</f>
        <v>0</v>
      </c>
      <c r="AV630" s="267">
        <f>IF(OR(Is_Loading,LEN($A630)=0),"",SWDATA!AO615)</f>
        <v>0</v>
      </c>
      <c r="AW630" s="267">
        <f>IF(OR(Is_Loading,LEN($A630)=0),"",SWDATA!AP615)</f>
        <v>0</v>
      </c>
      <c r="AX630" s="266" t="str">
        <f t="shared" si="2227"/>
        <v/>
      </c>
      <c r="AY630" s="266">
        <f>IF(OR(Is_Loading,LEN($A630)=0),"",SWDATA!AR615)</f>
        <v>0</v>
      </c>
      <c r="AZ630" s="267">
        <f>IF(OR(Is_Loading,LEN($A630)=0),"",SWDATA!AS615)</f>
        <v>0</v>
      </c>
      <c r="BA630" s="267">
        <f>IF(OR(Is_Loading,LEN($A630)=0),"",SWDATA!AT615)</f>
        <v>0</v>
      </c>
      <c r="BB630" s="266" t="str">
        <f t="shared" si="2228"/>
        <v/>
      </c>
      <c r="BC630" s="266">
        <f>IF(OR(Is_Loading,LEN($A630)=0),"",SWDATA!AV615)</f>
        <v>0</v>
      </c>
      <c r="BD630" s="267">
        <f>IF(OR(Is_Loading,LEN($A630)=0),"",SWDATA!AW615)</f>
        <v>0</v>
      </c>
      <c r="BE630" s="323">
        <f>IF(OR(Is_Loading,LEN($A630)=0),"",SWDATA!AX615)</f>
        <v>0</v>
      </c>
      <c r="BF630" s="320" t="str">
        <f t="shared" si="2229"/>
        <v/>
      </c>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c r="CD630" s="11"/>
      <c r="CE630" s="11"/>
      <c r="CF630" s="11"/>
      <c r="CG630" s="11"/>
      <c r="CH630" s="11"/>
      <c r="CI630" s="11"/>
      <c r="CJ630" s="11"/>
      <c r="CK630" s="11"/>
      <c r="CL630" s="11"/>
      <c r="CM630" s="11"/>
      <c r="CN630" s="351"/>
      <c r="CO630" s="351"/>
      <c r="CP630" s="351"/>
      <c r="CQ630" s="351"/>
      <c r="CR630" s="351"/>
      <c r="CS630" s="351"/>
      <c r="CT630" s="351"/>
      <c r="CU630" s="351"/>
      <c r="CV630" s="351"/>
      <c r="CW630" s="351"/>
      <c r="CX630" s="351"/>
      <c r="CY630" s="351"/>
      <c r="CZ630" s="351"/>
      <c r="DA630" s="351"/>
      <c r="DB630" s="351"/>
      <c r="DC630" s="351"/>
      <c r="DD630" s="351"/>
      <c r="DE630" s="351"/>
      <c r="DF630" s="351"/>
      <c r="DG630" s="351"/>
      <c r="DH630" s="351"/>
      <c r="DI630" s="351"/>
      <c r="DJ630" s="351"/>
      <c r="DK630" s="351"/>
      <c r="DL630" s="351"/>
      <c r="DM630" s="351"/>
      <c r="DN630" s="351"/>
      <c r="DS630" s="372"/>
      <c r="DT630" s="374"/>
      <c r="DU630" s="375"/>
      <c r="DV630" s="375"/>
      <c r="DW630" s="375"/>
      <c r="DX630" s="375">
        <v>1</v>
      </c>
      <c r="DY630" s="375">
        <f t="shared" si="2349"/>
        <v>0</v>
      </c>
      <c r="DZ630" s="375">
        <f t="shared" si="2350"/>
        <v>0</v>
      </c>
      <c r="EA630" s="375">
        <f t="shared" si="2351"/>
        <v>1</v>
      </c>
      <c r="EB630" s="375">
        <f t="shared" si="2352"/>
        <v>0</v>
      </c>
      <c r="EC630" s="375">
        <f t="shared" si="2353"/>
        <v>0</v>
      </c>
      <c r="ED630" s="375">
        <f t="shared" si="2354"/>
        <v>1</v>
      </c>
      <c r="EE630" s="375">
        <f t="shared" si="2355"/>
        <v>0</v>
      </c>
      <c r="EF630" s="375">
        <f t="shared" si="2356"/>
        <v>0</v>
      </c>
      <c r="EG630" s="375">
        <f t="shared" si="2357"/>
        <v>1</v>
      </c>
      <c r="EH630" s="375">
        <f t="shared" si="2358"/>
        <v>0</v>
      </c>
      <c r="EI630" s="375">
        <f t="shared" si="2359"/>
        <v>0</v>
      </c>
      <c r="EJ630" s="375">
        <f t="shared" si="2360"/>
        <v>1</v>
      </c>
      <c r="EK630" s="375">
        <f t="shared" si="2361"/>
        <v>0</v>
      </c>
      <c r="EL630" s="375">
        <f t="shared" si="2362"/>
        <v>0</v>
      </c>
      <c r="EM630" s="375">
        <f t="shared" si="2363"/>
        <v>1</v>
      </c>
      <c r="EN630" s="375">
        <f t="shared" si="2364"/>
        <v>0</v>
      </c>
      <c r="EO630" s="375">
        <f t="shared" si="2365"/>
        <v>0</v>
      </c>
      <c r="EP630" s="375">
        <f t="shared" si="2366"/>
        <v>1</v>
      </c>
      <c r="EQ630" s="375">
        <f t="shared" si="2367"/>
        <v>0</v>
      </c>
      <c r="ER630" s="375">
        <f t="shared" si="2368"/>
        <v>0</v>
      </c>
      <c r="ES630" s="375">
        <f t="shared" si="2369"/>
        <v>1</v>
      </c>
      <c r="ET630" s="375">
        <f t="shared" si="2370"/>
        <v>0</v>
      </c>
      <c r="EU630" s="375">
        <f t="shared" si="2371"/>
        <v>0</v>
      </c>
      <c r="EV630" s="375">
        <f t="shared" si="2372"/>
        <v>1</v>
      </c>
      <c r="EW630" s="375">
        <f t="shared" si="2373"/>
        <v>0</v>
      </c>
      <c r="EX630" s="375">
        <f t="shared" si="2374"/>
        <v>0</v>
      </c>
      <c r="EY630" s="375">
        <f t="shared" si="2375"/>
        <v>1</v>
      </c>
      <c r="EZ630" s="375">
        <f t="shared" si="2376"/>
        <v>0</v>
      </c>
      <c r="FA630" s="375">
        <f t="shared" si="2377"/>
        <v>0</v>
      </c>
      <c r="FB630" s="375">
        <f t="shared" si="2378"/>
        <v>1</v>
      </c>
      <c r="FC630" s="375">
        <f t="shared" si="2379"/>
        <v>0</v>
      </c>
      <c r="FD630" s="375">
        <f t="shared" si="2380"/>
        <v>0</v>
      </c>
      <c r="FE630" s="376"/>
      <c r="FF630" s="372"/>
      <c r="FG630" s="372"/>
      <c r="FH630" s="372"/>
      <c r="FI630" s="372"/>
      <c r="FJ630" s="372"/>
      <c r="FK630" s="372"/>
      <c r="FL630" s="372"/>
      <c r="FM630" s="372"/>
      <c r="FN630" s="372"/>
      <c r="FO630" s="372"/>
      <c r="FP630" s="372"/>
      <c r="FQ630" s="372"/>
      <c r="FR630" s="372"/>
      <c r="FS630" s="372"/>
      <c r="FT630" s="372"/>
      <c r="FU630" s="372"/>
      <c r="FV630" s="372"/>
      <c r="FW630" s="372"/>
      <c r="FX630" s="372"/>
      <c r="FY630" s="372"/>
      <c r="FZ630" s="372"/>
      <c r="GA630" s="372"/>
      <c r="GB630" s="372"/>
      <c r="GC630" s="372"/>
      <c r="GD630" s="372"/>
      <c r="GE630" s="372"/>
      <c r="GF630" s="372"/>
      <c r="GG630" s="372"/>
      <c r="GH630" s="372"/>
      <c r="GI630" s="372"/>
      <c r="GJ630" s="372"/>
      <c r="GK630" s="372"/>
      <c r="GL630" s="372"/>
      <c r="GM630" s="372"/>
      <c r="GN630" s="372"/>
      <c r="GO630" s="372"/>
      <c r="GP630" s="372"/>
      <c r="GQ630" s="372"/>
      <c r="GR630" s="372"/>
      <c r="GS630" s="372"/>
      <c r="GT630" s="372"/>
      <c r="GU630" s="372"/>
      <c r="GV630" s="372"/>
      <c r="GW630" s="372"/>
      <c r="GX630" s="372"/>
      <c r="GY630" s="372"/>
      <c r="GZ630" s="372"/>
      <c r="HA630" s="372"/>
      <c r="HB630" s="372"/>
      <c r="HC630" s="372"/>
    </row>
    <row r="631" spans="1:211" s="373" customFormat="1" ht="15" hidden="1" customHeight="1" outlineLevel="1" x14ac:dyDescent="0.2">
      <c r="A631" s="366">
        <f>SWDATA!O616</f>
        <v>0</v>
      </c>
      <c r="B631" s="366">
        <f>SWDATA!M616</f>
        <v>0</v>
      </c>
      <c r="C631" s="351">
        <f>IF(AND(SWDATA!M616=1,SWDATA!Q616="promotions"),SWDATA!P616,0)</f>
        <v>0</v>
      </c>
      <c r="D631" s="367">
        <f>ROW(SWDATA!M616)</f>
        <v>616</v>
      </c>
      <c r="E631" s="368">
        <f t="shared" si="2384"/>
        <v>0</v>
      </c>
      <c r="F631" s="369">
        <f t="shared" si="2217"/>
        <v>1</v>
      </c>
      <c r="G631" s="366" t="str">
        <f t="shared" si="2218"/>
        <v/>
      </c>
      <c r="H631" s="370"/>
      <c r="J631" s="238">
        <f t="shared" si="2219"/>
        <v>0</v>
      </c>
      <c r="K631" s="239" t="str">
        <f t="shared" si="2220"/>
        <v/>
      </c>
      <c r="L631" s="342"/>
      <c r="M631" s="345"/>
      <c r="N631" s="340" t="str">
        <f>IF(LEN(SWDATA!F616)=0,"",N630)</f>
        <v/>
      </c>
      <c r="O631" s="296" t="str">
        <f>IF(LEN(SWDATA!G616)=0,"",O630)</f>
        <v/>
      </c>
      <c r="P631" s="297" t="str">
        <f>IF(LEN(SWDATA!C616)=0,"",SWDATA!C616)</f>
        <v/>
      </c>
      <c r="Q631" s="312" t="str">
        <f t="shared" si="2221"/>
        <v/>
      </c>
      <c r="R631" s="223" t="s">
        <v>261</v>
      </c>
      <c r="S631" s="224"/>
      <c r="T631" s="224"/>
      <c r="U631" s="264" t="s">
        <v>599</v>
      </c>
      <c r="V631" s="205" t="s">
        <v>221</v>
      </c>
      <c r="W631" s="266">
        <f>IF(OR(Is_Loading,LEN($A631)=0),"",SWDATA!P616)</f>
        <v>0</v>
      </c>
      <c r="X631" s="267">
        <f>IF(OR(Is_Loading,LEN($A631)=0),"",SWDATA!Q616)</f>
        <v>0</v>
      </c>
      <c r="Y631" s="267">
        <f>IF(OR(Is_Loading,LEN($A631)=0),"",SWDATA!R616)</f>
        <v>0</v>
      </c>
      <c r="Z631" s="266" t="str">
        <f t="shared" si="2381"/>
        <v/>
      </c>
      <c r="AA631" s="266">
        <f>IF(OR(Is_Loading,LEN($A631)=0),"",SWDATA!T616)</f>
        <v>0</v>
      </c>
      <c r="AB631" s="267">
        <f>IF(OR(Is_Loading,LEN($A631)=0),"",SWDATA!U616)</f>
        <v>0</v>
      </c>
      <c r="AC631" s="267">
        <f>IF(OR(Is_Loading,LEN($A631)=0),"",SWDATA!V616)</f>
        <v>0</v>
      </c>
      <c r="AD631" s="266" t="str">
        <f t="shared" si="2222"/>
        <v/>
      </c>
      <c r="AE631" s="266">
        <f>IF(OR(Is_Loading,LEN($A631)=0),"",SWDATA!X616)</f>
        <v>0</v>
      </c>
      <c r="AF631" s="267">
        <f>IF(OR(Is_Loading,LEN($A631)=0),"",SWDATA!Y616)</f>
        <v>0</v>
      </c>
      <c r="AG631" s="267">
        <f>IF(OR(Is_Loading,LEN($A631)=0),"",SWDATA!Z616)</f>
        <v>0</v>
      </c>
      <c r="AH631" s="266" t="str">
        <f t="shared" si="2223"/>
        <v/>
      </c>
      <c r="AI631" s="266">
        <f>IF(OR(Is_Loading,LEN($A631)=0),"",SWDATA!AB616)</f>
        <v>0</v>
      </c>
      <c r="AJ631" s="267">
        <f>IF(OR(Is_Loading,LEN($A631)=0),"",SWDATA!AC616)</f>
        <v>0</v>
      </c>
      <c r="AK631" s="267">
        <f>IF(OR(Is_Loading,LEN($A631)=0),"",SWDATA!AD616)</f>
        <v>0</v>
      </c>
      <c r="AL631" s="266" t="str">
        <f t="shared" si="2224"/>
        <v/>
      </c>
      <c r="AM631" s="266">
        <f>IF(OR(Is_Loading,LEN($A631)=0),"",SWDATA!AF616)</f>
        <v>0</v>
      </c>
      <c r="AN631" s="267">
        <f>IF(OR(Is_Loading,LEN($A631)=0),"",SWDATA!AG616)</f>
        <v>0</v>
      </c>
      <c r="AO631" s="323">
        <f>IF(OR(Is_Loading,LEN($A631)=0),"",SWDATA!AH616)</f>
        <v>0</v>
      </c>
      <c r="AP631" s="320" t="str">
        <f t="shared" si="2225"/>
        <v/>
      </c>
      <c r="AQ631" s="266">
        <f>IF(OR(Is_Loading,LEN($A631)=0),"",SWDATA!AJ616)</f>
        <v>0</v>
      </c>
      <c r="AR631" s="267">
        <f>IF(OR(Is_Loading,LEN($A631)=0),"",SWDATA!AK616)</f>
        <v>0</v>
      </c>
      <c r="AS631" s="267">
        <f>IF(OR(Is_Loading,LEN($A631)=0),"",SWDATA!AL616)</f>
        <v>0</v>
      </c>
      <c r="AT631" s="266" t="str">
        <f t="shared" si="2226"/>
        <v/>
      </c>
      <c r="AU631" s="266">
        <f>IF(OR(Is_Loading,LEN($A631)=0),"",SWDATA!AN616)</f>
        <v>0</v>
      </c>
      <c r="AV631" s="267">
        <f>IF(OR(Is_Loading,LEN($A631)=0),"",SWDATA!AO616)</f>
        <v>0</v>
      </c>
      <c r="AW631" s="267">
        <f>IF(OR(Is_Loading,LEN($A631)=0),"",SWDATA!AP616)</f>
        <v>0</v>
      </c>
      <c r="AX631" s="266" t="str">
        <f t="shared" si="2227"/>
        <v/>
      </c>
      <c r="AY631" s="266">
        <f>IF(OR(Is_Loading,LEN($A631)=0),"",SWDATA!AR616)</f>
        <v>0</v>
      </c>
      <c r="AZ631" s="267">
        <f>IF(OR(Is_Loading,LEN($A631)=0),"",SWDATA!AS616)</f>
        <v>0</v>
      </c>
      <c r="BA631" s="267">
        <f>IF(OR(Is_Loading,LEN($A631)=0),"",SWDATA!AT616)</f>
        <v>0</v>
      </c>
      <c r="BB631" s="266" t="str">
        <f t="shared" si="2228"/>
        <v/>
      </c>
      <c r="BC631" s="266">
        <f>IF(OR(Is_Loading,LEN($A631)=0),"",SWDATA!AV616)</f>
        <v>0</v>
      </c>
      <c r="BD631" s="267">
        <f>IF(OR(Is_Loading,LEN($A631)=0),"",SWDATA!AW616)</f>
        <v>0</v>
      </c>
      <c r="BE631" s="323">
        <f>IF(OR(Is_Loading,LEN($A631)=0),"",SWDATA!AX616)</f>
        <v>0</v>
      </c>
      <c r="BF631" s="320" t="str">
        <f t="shared" si="2229"/>
        <v/>
      </c>
      <c r="BG631" s="11"/>
      <c r="BH631" s="11"/>
      <c r="BI631" s="11"/>
      <c r="BJ631" s="11"/>
      <c r="BK631" s="11"/>
      <c r="BL631" s="11"/>
      <c r="BM631" s="11"/>
      <c r="BN631" s="11"/>
      <c r="BO631" s="11"/>
      <c r="BP631" s="11"/>
      <c r="BQ631" s="11"/>
      <c r="BR631" s="11"/>
      <c r="BS631" s="11"/>
      <c r="BT631" s="11"/>
      <c r="BU631" s="11"/>
      <c r="BV631" s="11"/>
      <c r="BW631" s="11"/>
      <c r="BX631" s="11"/>
      <c r="BY631" s="11"/>
      <c r="BZ631" s="11"/>
      <c r="CA631" s="11"/>
      <c r="CB631" s="11"/>
      <c r="CC631" s="11"/>
      <c r="CD631" s="11"/>
      <c r="CE631" s="11"/>
      <c r="CF631" s="11"/>
      <c r="CG631" s="11"/>
      <c r="CH631" s="11"/>
      <c r="CI631" s="11"/>
      <c r="CJ631" s="11"/>
      <c r="CK631" s="11"/>
      <c r="CL631" s="11"/>
      <c r="CM631" s="11"/>
      <c r="CN631" s="351"/>
      <c r="CO631" s="351"/>
      <c r="CP631" s="351"/>
      <c r="CQ631" s="351"/>
      <c r="CR631" s="351"/>
      <c r="CS631" s="351"/>
      <c r="CT631" s="351"/>
      <c r="CU631" s="351"/>
      <c r="CV631" s="351"/>
      <c r="CW631" s="351"/>
      <c r="CX631" s="351"/>
      <c r="CY631" s="351"/>
      <c r="CZ631" s="351"/>
      <c r="DA631" s="351"/>
      <c r="DB631" s="351"/>
      <c r="DC631" s="351"/>
      <c r="DD631" s="351"/>
      <c r="DE631" s="351"/>
      <c r="DF631" s="351"/>
      <c r="DG631" s="351"/>
      <c r="DH631" s="351"/>
      <c r="DI631" s="351"/>
      <c r="DJ631" s="351"/>
      <c r="DK631" s="351"/>
      <c r="DL631" s="351"/>
      <c r="DM631" s="351"/>
      <c r="DN631" s="351"/>
      <c r="DS631" s="372"/>
      <c r="DT631" s="374"/>
      <c r="DU631" s="375"/>
      <c r="DV631" s="375"/>
      <c r="DW631" s="375"/>
      <c r="DX631" s="375">
        <v>1</v>
      </c>
      <c r="DY631" s="375">
        <f t="shared" si="2349"/>
        <v>0</v>
      </c>
      <c r="DZ631" s="375">
        <f t="shared" si="2350"/>
        <v>0</v>
      </c>
      <c r="EA631" s="375">
        <f t="shared" si="2351"/>
        <v>1</v>
      </c>
      <c r="EB631" s="375">
        <f t="shared" si="2352"/>
        <v>0</v>
      </c>
      <c r="EC631" s="375">
        <f t="shared" si="2353"/>
        <v>0</v>
      </c>
      <c r="ED631" s="375">
        <f t="shared" si="2354"/>
        <v>1</v>
      </c>
      <c r="EE631" s="375">
        <f t="shared" si="2355"/>
        <v>0</v>
      </c>
      <c r="EF631" s="375">
        <f t="shared" si="2356"/>
        <v>0</v>
      </c>
      <c r="EG631" s="375">
        <f t="shared" si="2357"/>
        <v>1</v>
      </c>
      <c r="EH631" s="375">
        <f t="shared" si="2358"/>
        <v>0</v>
      </c>
      <c r="EI631" s="375">
        <f t="shared" si="2359"/>
        <v>0</v>
      </c>
      <c r="EJ631" s="375">
        <f t="shared" si="2360"/>
        <v>1</v>
      </c>
      <c r="EK631" s="375">
        <f t="shared" si="2361"/>
        <v>0</v>
      </c>
      <c r="EL631" s="375">
        <f t="shared" si="2362"/>
        <v>0</v>
      </c>
      <c r="EM631" s="375">
        <f t="shared" si="2363"/>
        <v>1</v>
      </c>
      <c r="EN631" s="375">
        <f t="shared" si="2364"/>
        <v>0</v>
      </c>
      <c r="EO631" s="375">
        <f t="shared" si="2365"/>
        <v>0</v>
      </c>
      <c r="EP631" s="375">
        <f t="shared" si="2366"/>
        <v>1</v>
      </c>
      <c r="EQ631" s="375">
        <f t="shared" si="2367"/>
        <v>0</v>
      </c>
      <c r="ER631" s="375">
        <f t="shared" si="2368"/>
        <v>0</v>
      </c>
      <c r="ES631" s="375">
        <f t="shared" si="2369"/>
        <v>1</v>
      </c>
      <c r="ET631" s="375">
        <f t="shared" si="2370"/>
        <v>0</v>
      </c>
      <c r="EU631" s="375">
        <f t="shared" si="2371"/>
        <v>0</v>
      </c>
      <c r="EV631" s="375">
        <f t="shared" si="2372"/>
        <v>1</v>
      </c>
      <c r="EW631" s="375">
        <f t="shared" si="2373"/>
        <v>0</v>
      </c>
      <c r="EX631" s="375">
        <f t="shared" si="2374"/>
        <v>0</v>
      </c>
      <c r="EY631" s="375">
        <f t="shared" si="2375"/>
        <v>1</v>
      </c>
      <c r="EZ631" s="375">
        <f t="shared" si="2376"/>
        <v>0</v>
      </c>
      <c r="FA631" s="375">
        <f t="shared" si="2377"/>
        <v>0</v>
      </c>
      <c r="FB631" s="375">
        <f t="shared" si="2378"/>
        <v>1</v>
      </c>
      <c r="FC631" s="375">
        <f t="shared" si="2379"/>
        <v>0</v>
      </c>
      <c r="FD631" s="375">
        <f t="shared" si="2380"/>
        <v>0</v>
      </c>
      <c r="FE631" s="376"/>
      <c r="FF631" s="372"/>
      <c r="FG631" s="372"/>
      <c r="FH631" s="372"/>
      <c r="FI631" s="372"/>
      <c r="FJ631" s="372"/>
      <c r="FK631" s="372"/>
      <c r="FL631" s="372"/>
      <c r="FM631" s="372"/>
      <c r="FN631" s="372"/>
      <c r="FO631" s="372"/>
      <c r="FP631" s="372"/>
      <c r="FQ631" s="372"/>
      <c r="FR631" s="372"/>
      <c r="FS631" s="372"/>
      <c r="FT631" s="372"/>
      <c r="FU631" s="372"/>
      <c r="FV631" s="372"/>
      <c r="FW631" s="372"/>
      <c r="FX631" s="372"/>
      <c r="FY631" s="372"/>
      <c r="FZ631" s="372"/>
      <c r="GA631" s="372"/>
      <c r="GB631" s="372"/>
      <c r="GC631" s="372"/>
      <c r="GD631" s="372"/>
      <c r="GE631" s="372"/>
      <c r="GF631" s="372"/>
      <c r="GG631" s="372"/>
      <c r="GH631" s="372"/>
      <c r="GI631" s="372"/>
      <c r="GJ631" s="372"/>
      <c r="GK631" s="372"/>
      <c r="GL631" s="372"/>
      <c r="GM631" s="372"/>
      <c r="GN631" s="372"/>
      <c r="GO631" s="372"/>
      <c r="GP631" s="372"/>
      <c r="GQ631" s="372"/>
      <c r="GR631" s="372"/>
      <c r="GS631" s="372"/>
      <c r="GT631" s="372"/>
      <c r="GU631" s="372"/>
      <c r="GV631" s="372"/>
      <c r="GW631" s="372"/>
      <c r="GX631" s="372"/>
      <c r="GY631" s="372"/>
      <c r="GZ631" s="372"/>
      <c r="HA631" s="372"/>
      <c r="HB631" s="372"/>
      <c r="HC631" s="372"/>
    </row>
    <row r="632" spans="1:211" s="373" customFormat="1" ht="15" hidden="1" customHeight="1" outlineLevel="1" x14ac:dyDescent="0.2">
      <c r="A632" s="366">
        <f>SWDATA!O617</f>
        <v>0</v>
      </c>
      <c r="B632" s="366">
        <f>SWDATA!M617</f>
        <v>0</v>
      </c>
      <c r="C632" s="351">
        <f>IF(AND(SWDATA!M617=1,SWDATA!Q617="promotions"),SWDATA!P617,0)</f>
        <v>0</v>
      </c>
      <c r="D632" s="367">
        <f>ROW(SWDATA!M617)</f>
        <v>617</v>
      </c>
      <c r="E632" s="368">
        <f t="shared" si="2384"/>
        <v>0</v>
      </c>
      <c r="F632" s="369">
        <f t="shared" si="2217"/>
        <v>1</v>
      </c>
      <c r="G632" s="366" t="str">
        <f t="shared" si="2218"/>
        <v/>
      </c>
      <c r="H632" s="370"/>
      <c r="J632" s="238">
        <f t="shared" si="2219"/>
        <v>0</v>
      </c>
      <c r="K632" s="239" t="str">
        <f t="shared" si="2220"/>
        <v/>
      </c>
      <c r="L632" s="342"/>
      <c r="M632" s="345"/>
      <c r="N632" s="340" t="str">
        <f>IF(LEN(SWDATA!F617)=0,"",N631)</f>
        <v/>
      </c>
      <c r="O632" s="296" t="str">
        <f>IF(LEN(SWDATA!G617)=0,"",O631)</f>
        <v/>
      </c>
      <c r="P632" s="297" t="str">
        <f>IF(LEN(SWDATA!C617)=0,"",SWDATA!C617)</f>
        <v/>
      </c>
      <c r="Q632" s="312" t="str">
        <f t="shared" si="2221"/>
        <v/>
      </c>
      <c r="R632" s="223" t="s">
        <v>261</v>
      </c>
      <c r="S632" s="224"/>
      <c r="T632" s="224"/>
      <c r="U632" s="264" t="s">
        <v>600</v>
      </c>
      <c r="V632" s="205" t="s">
        <v>221</v>
      </c>
      <c r="W632" s="266">
        <f>IF(OR(Is_Loading,LEN($A632)=0),"",SWDATA!P617)</f>
        <v>0</v>
      </c>
      <c r="X632" s="267">
        <f>IF(OR(Is_Loading,LEN($A632)=0),"",SWDATA!Q617)</f>
        <v>0</v>
      </c>
      <c r="Y632" s="267">
        <f>IF(OR(Is_Loading,LEN($A632)=0),"",SWDATA!R617)</f>
        <v>0</v>
      </c>
      <c r="Z632" s="266" t="str">
        <f t="shared" si="2381"/>
        <v/>
      </c>
      <c r="AA632" s="266">
        <f>IF(OR(Is_Loading,LEN($A632)=0),"",SWDATA!T617)</f>
        <v>0</v>
      </c>
      <c r="AB632" s="267">
        <f>IF(OR(Is_Loading,LEN($A632)=0),"",SWDATA!U617)</f>
        <v>0</v>
      </c>
      <c r="AC632" s="267">
        <f>IF(OR(Is_Loading,LEN($A632)=0),"",SWDATA!V617)</f>
        <v>0</v>
      </c>
      <c r="AD632" s="266" t="str">
        <f t="shared" si="2222"/>
        <v/>
      </c>
      <c r="AE632" s="266">
        <f>IF(OR(Is_Loading,LEN($A632)=0),"",SWDATA!X617)</f>
        <v>0</v>
      </c>
      <c r="AF632" s="267">
        <f>IF(OR(Is_Loading,LEN($A632)=0),"",SWDATA!Y617)</f>
        <v>0</v>
      </c>
      <c r="AG632" s="267">
        <f>IF(OR(Is_Loading,LEN($A632)=0),"",SWDATA!Z617)</f>
        <v>0</v>
      </c>
      <c r="AH632" s="266" t="str">
        <f t="shared" si="2223"/>
        <v/>
      </c>
      <c r="AI632" s="266">
        <f>IF(OR(Is_Loading,LEN($A632)=0),"",SWDATA!AB617)</f>
        <v>0</v>
      </c>
      <c r="AJ632" s="267">
        <f>IF(OR(Is_Loading,LEN($A632)=0),"",SWDATA!AC617)</f>
        <v>0</v>
      </c>
      <c r="AK632" s="267">
        <f>IF(OR(Is_Loading,LEN($A632)=0),"",SWDATA!AD617)</f>
        <v>0</v>
      </c>
      <c r="AL632" s="266" t="str">
        <f t="shared" si="2224"/>
        <v/>
      </c>
      <c r="AM632" s="266">
        <f>IF(OR(Is_Loading,LEN($A632)=0),"",SWDATA!AF617)</f>
        <v>0</v>
      </c>
      <c r="AN632" s="267">
        <f>IF(OR(Is_Loading,LEN($A632)=0),"",SWDATA!AG617)</f>
        <v>0</v>
      </c>
      <c r="AO632" s="323">
        <f>IF(OR(Is_Loading,LEN($A632)=0),"",SWDATA!AH617)</f>
        <v>0</v>
      </c>
      <c r="AP632" s="320" t="str">
        <f t="shared" si="2225"/>
        <v/>
      </c>
      <c r="AQ632" s="266">
        <f>IF(OR(Is_Loading,LEN($A632)=0),"",SWDATA!AJ617)</f>
        <v>0</v>
      </c>
      <c r="AR632" s="267">
        <f>IF(OR(Is_Loading,LEN($A632)=0),"",SWDATA!AK617)</f>
        <v>0</v>
      </c>
      <c r="AS632" s="267">
        <f>IF(OR(Is_Loading,LEN($A632)=0),"",SWDATA!AL617)</f>
        <v>0</v>
      </c>
      <c r="AT632" s="266" t="str">
        <f t="shared" si="2226"/>
        <v/>
      </c>
      <c r="AU632" s="266">
        <f>IF(OR(Is_Loading,LEN($A632)=0),"",SWDATA!AN617)</f>
        <v>0</v>
      </c>
      <c r="AV632" s="267">
        <f>IF(OR(Is_Loading,LEN($A632)=0),"",SWDATA!AO617)</f>
        <v>0</v>
      </c>
      <c r="AW632" s="267">
        <f>IF(OR(Is_Loading,LEN($A632)=0),"",SWDATA!AP617)</f>
        <v>0</v>
      </c>
      <c r="AX632" s="266" t="str">
        <f t="shared" si="2227"/>
        <v/>
      </c>
      <c r="AY632" s="266">
        <f>IF(OR(Is_Loading,LEN($A632)=0),"",SWDATA!AR617)</f>
        <v>0</v>
      </c>
      <c r="AZ632" s="267">
        <f>IF(OR(Is_Loading,LEN($A632)=0),"",SWDATA!AS617)</f>
        <v>0</v>
      </c>
      <c r="BA632" s="267">
        <f>IF(OR(Is_Loading,LEN($A632)=0),"",SWDATA!AT617)</f>
        <v>0</v>
      </c>
      <c r="BB632" s="266" t="str">
        <f t="shared" si="2228"/>
        <v/>
      </c>
      <c r="BC632" s="266">
        <f>IF(OR(Is_Loading,LEN($A632)=0),"",SWDATA!AV617)</f>
        <v>0</v>
      </c>
      <c r="BD632" s="267">
        <f>IF(OR(Is_Loading,LEN($A632)=0),"",SWDATA!AW617)</f>
        <v>0</v>
      </c>
      <c r="BE632" s="323">
        <f>IF(OR(Is_Loading,LEN($A632)=0),"",SWDATA!AX617)</f>
        <v>0</v>
      </c>
      <c r="BF632" s="320" t="str">
        <f t="shared" si="2229"/>
        <v/>
      </c>
      <c r="BG632" s="11"/>
      <c r="BH632" s="11"/>
      <c r="BI632" s="11"/>
      <c r="BJ632" s="11"/>
      <c r="BK632" s="11"/>
      <c r="BL632" s="11"/>
      <c r="BM632" s="11"/>
      <c r="BN632" s="11"/>
      <c r="BO632" s="11"/>
      <c r="BP632" s="11"/>
      <c r="BQ632" s="11"/>
      <c r="BR632" s="11"/>
      <c r="BS632" s="11"/>
      <c r="BT632" s="11"/>
      <c r="BU632" s="11"/>
      <c r="BV632" s="11"/>
      <c r="BW632" s="11"/>
      <c r="BX632" s="11"/>
      <c r="BY632" s="11"/>
      <c r="BZ632" s="11"/>
      <c r="CA632" s="11"/>
      <c r="CB632" s="11"/>
      <c r="CC632" s="11"/>
      <c r="CD632" s="11"/>
      <c r="CE632" s="11"/>
      <c r="CF632" s="11"/>
      <c r="CG632" s="11"/>
      <c r="CH632" s="11"/>
      <c r="CI632" s="11"/>
      <c r="CJ632" s="11"/>
      <c r="CK632" s="11"/>
      <c r="CL632" s="11"/>
      <c r="CM632" s="11"/>
      <c r="CN632" s="351"/>
      <c r="CO632" s="351"/>
      <c r="CP632" s="351"/>
      <c r="CQ632" s="351"/>
      <c r="CR632" s="351"/>
      <c r="CS632" s="351"/>
      <c r="CT632" s="351"/>
      <c r="CU632" s="351"/>
      <c r="CV632" s="351"/>
      <c r="CW632" s="351"/>
      <c r="CX632" s="351"/>
      <c r="CY632" s="351"/>
      <c r="CZ632" s="351"/>
      <c r="DA632" s="351"/>
      <c r="DB632" s="351"/>
      <c r="DC632" s="351"/>
      <c r="DD632" s="351"/>
      <c r="DE632" s="351"/>
      <c r="DF632" s="351"/>
      <c r="DG632" s="351"/>
      <c r="DH632" s="351"/>
      <c r="DI632" s="351"/>
      <c r="DJ632" s="351"/>
      <c r="DK632" s="351"/>
      <c r="DL632" s="351"/>
      <c r="DM632" s="351"/>
      <c r="DN632" s="351"/>
      <c r="DS632" s="372"/>
      <c r="DT632" s="374"/>
      <c r="DU632" s="375"/>
      <c r="DV632" s="375"/>
      <c r="DW632" s="375"/>
      <c r="DX632" s="375">
        <v>1</v>
      </c>
      <c r="DY632" s="375">
        <f t="shared" si="2349"/>
        <v>0</v>
      </c>
      <c r="DZ632" s="375">
        <f t="shared" si="2350"/>
        <v>0</v>
      </c>
      <c r="EA632" s="375">
        <f t="shared" si="2351"/>
        <v>1</v>
      </c>
      <c r="EB632" s="375">
        <f t="shared" si="2352"/>
        <v>0</v>
      </c>
      <c r="EC632" s="375">
        <f t="shared" si="2353"/>
        <v>0</v>
      </c>
      <c r="ED632" s="375">
        <f t="shared" si="2354"/>
        <v>1</v>
      </c>
      <c r="EE632" s="375">
        <f t="shared" si="2355"/>
        <v>0</v>
      </c>
      <c r="EF632" s="375">
        <f t="shared" si="2356"/>
        <v>0</v>
      </c>
      <c r="EG632" s="375">
        <f t="shared" si="2357"/>
        <v>1</v>
      </c>
      <c r="EH632" s="375">
        <f t="shared" si="2358"/>
        <v>0</v>
      </c>
      <c r="EI632" s="375">
        <f t="shared" si="2359"/>
        <v>0</v>
      </c>
      <c r="EJ632" s="375">
        <f t="shared" si="2360"/>
        <v>1</v>
      </c>
      <c r="EK632" s="375">
        <f t="shared" si="2361"/>
        <v>0</v>
      </c>
      <c r="EL632" s="375">
        <f t="shared" si="2362"/>
        <v>0</v>
      </c>
      <c r="EM632" s="375">
        <f t="shared" si="2363"/>
        <v>1</v>
      </c>
      <c r="EN632" s="375">
        <f t="shared" si="2364"/>
        <v>0</v>
      </c>
      <c r="EO632" s="375">
        <f t="shared" si="2365"/>
        <v>0</v>
      </c>
      <c r="EP632" s="375">
        <f t="shared" si="2366"/>
        <v>1</v>
      </c>
      <c r="EQ632" s="375">
        <f t="shared" si="2367"/>
        <v>0</v>
      </c>
      <c r="ER632" s="375">
        <f t="shared" si="2368"/>
        <v>0</v>
      </c>
      <c r="ES632" s="375">
        <f t="shared" si="2369"/>
        <v>1</v>
      </c>
      <c r="ET632" s="375">
        <f t="shared" si="2370"/>
        <v>0</v>
      </c>
      <c r="EU632" s="375">
        <f t="shared" si="2371"/>
        <v>0</v>
      </c>
      <c r="EV632" s="375">
        <f t="shared" si="2372"/>
        <v>1</v>
      </c>
      <c r="EW632" s="375">
        <f t="shared" si="2373"/>
        <v>0</v>
      </c>
      <c r="EX632" s="375">
        <f t="shared" si="2374"/>
        <v>0</v>
      </c>
      <c r="EY632" s="375">
        <f t="shared" si="2375"/>
        <v>1</v>
      </c>
      <c r="EZ632" s="375">
        <f t="shared" si="2376"/>
        <v>0</v>
      </c>
      <c r="FA632" s="375">
        <f t="shared" si="2377"/>
        <v>0</v>
      </c>
      <c r="FB632" s="375">
        <f t="shared" si="2378"/>
        <v>1</v>
      </c>
      <c r="FC632" s="375">
        <f t="shared" si="2379"/>
        <v>0</v>
      </c>
      <c r="FD632" s="375">
        <f t="shared" si="2380"/>
        <v>0</v>
      </c>
      <c r="FE632" s="376"/>
      <c r="FF632" s="372"/>
      <c r="FG632" s="372"/>
      <c r="FH632" s="372"/>
      <c r="FI632" s="372"/>
      <c r="FJ632" s="372"/>
      <c r="FK632" s="372"/>
      <c r="FL632" s="372"/>
      <c r="FM632" s="372"/>
      <c r="FN632" s="372"/>
      <c r="FO632" s="372"/>
      <c r="FP632" s="372"/>
      <c r="FQ632" s="372"/>
      <c r="FR632" s="372"/>
      <c r="FS632" s="372"/>
      <c r="FT632" s="372"/>
      <c r="FU632" s="372"/>
      <c r="FV632" s="372"/>
      <c r="FW632" s="372"/>
      <c r="FX632" s="372"/>
      <c r="FY632" s="372"/>
      <c r="FZ632" s="372"/>
      <c r="GA632" s="372"/>
      <c r="GB632" s="372"/>
      <c r="GC632" s="372"/>
      <c r="GD632" s="372"/>
      <c r="GE632" s="372"/>
      <c r="GF632" s="372"/>
      <c r="GG632" s="372"/>
      <c r="GH632" s="372"/>
      <c r="GI632" s="372"/>
      <c r="GJ632" s="372"/>
      <c r="GK632" s="372"/>
      <c r="GL632" s="372"/>
      <c r="GM632" s="372"/>
      <c r="GN632" s="372"/>
      <c r="GO632" s="372"/>
      <c r="GP632" s="372"/>
      <c r="GQ632" s="372"/>
      <c r="GR632" s="372"/>
      <c r="GS632" s="372"/>
      <c r="GT632" s="372"/>
      <c r="GU632" s="372"/>
      <c r="GV632" s="372"/>
      <c r="GW632" s="372"/>
      <c r="GX632" s="372"/>
      <c r="GY632" s="372"/>
      <c r="GZ632" s="372"/>
      <c r="HA632" s="372"/>
      <c r="HB632" s="372"/>
      <c r="HC632" s="372"/>
    </row>
    <row r="633" spans="1:211" s="373" customFormat="1" ht="15" hidden="1" customHeight="1" outlineLevel="1" x14ac:dyDescent="0.2">
      <c r="A633" s="366">
        <f>SWDATA!O618</f>
        <v>0</v>
      </c>
      <c r="B633" s="366">
        <f>SWDATA!M618</f>
        <v>0</v>
      </c>
      <c r="C633" s="351">
        <f>IF(AND(SWDATA!M618=1,SWDATA!Q618="promotions"),SWDATA!P618,0)</f>
        <v>0</v>
      </c>
      <c r="D633" s="367">
        <f>ROW(SWDATA!M618)</f>
        <v>618</v>
      </c>
      <c r="E633" s="368">
        <f t="shared" si="2384"/>
        <v>0</v>
      </c>
      <c r="F633" s="369">
        <f t="shared" si="2217"/>
        <v>1</v>
      </c>
      <c r="G633" s="366" t="str">
        <f t="shared" si="2218"/>
        <v/>
      </c>
      <c r="H633" s="370"/>
      <c r="J633" s="238">
        <f t="shared" si="2219"/>
        <v>0</v>
      </c>
      <c r="K633" s="239" t="str">
        <f t="shared" si="2220"/>
        <v/>
      </c>
      <c r="L633" s="342"/>
      <c r="M633" s="345"/>
      <c r="N633" s="340" t="str">
        <f>IF(LEN(SWDATA!F618)=0,"",N632)</f>
        <v/>
      </c>
      <c r="O633" s="296" t="str">
        <f>IF(LEN(SWDATA!G618)=0,"",O632)</f>
        <v/>
      </c>
      <c r="P633" s="297" t="str">
        <f>IF(LEN(SWDATA!C618)=0,"",SWDATA!C618)</f>
        <v/>
      </c>
      <c r="Q633" s="312" t="str">
        <f t="shared" si="2221"/>
        <v/>
      </c>
      <c r="R633" s="223" t="s">
        <v>261</v>
      </c>
      <c r="S633" s="224"/>
      <c r="T633" s="224"/>
      <c r="U633" s="264" t="s">
        <v>602</v>
      </c>
      <c r="V633" s="205" t="s">
        <v>221</v>
      </c>
      <c r="W633" s="266">
        <f>IF(OR(Is_Loading,LEN($A633)=0),"",SWDATA!P618)</f>
        <v>0</v>
      </c>
      <c r="X633" s="267">
        <f>IF(OR(Is_Loading,LEN($A633)=0),"",SWDATA!Q618)</f>
        <v>0</v>
      </c>
      <c r="Y633" s="267">
        <f>IF(OR(Is_Loading,LEN($A633)=0),"",SWDATA!R618)</f>
        <v>0</v>
      </c>
      <c r="Z633" s="266" t="str">
        <f t="shared" si="2381"/>
        <v/>
      </c>
      <c r="AA633" s="266">
        <f>IF(OR(Is_Loading,LEN($A633)=0),"",SWDATA!T618)</f>
        <v>0</v>
      </c>
      <c r="AB633" s="267">
        <f>IF(OR(Is_Loading,LEN($A633)=0),"",SWDATA!U618)</f>
        <v>0</v>
      </c>
      <c r="AC633" s="267">
        <f>IF(OR(Is_Loading,LEN($A633)=0),"",SWDATA!V618)</f>
        <v>0</v>
      </c>
      <c r="AD633" s="266" t="str">
        <f t="shared" si="2222"/>
        <v/>
      </c>
      <c r="AE633" s="266">
        <f>IF(OR(Is_Loading,LEN($A633)=0),"",SWDATA!X618)</f>
        <v>0</v>
      </c>
      <c r="AF633" s="267">
        <f>IF(OR(Is_Loading,LEN($A633)=0),"",SWDATA!Y618)</f>
        <v>0</v>
      </c>
      <c r="AG633" s="267">
        <f>IF(OR(Is_Loading,LEN($A633)=0),"",SWDATA!Z618)</f>
        <v>0</v>
      </c>
      <c r="AH633" s="266" t="str">
        <f t="shared" si="2223"/>
        <v/>
      </c>
      <c r="AI633" s="266">
        <f>IF(OR(Is_Loading,LEN($A633)=0),"",SWDATA!AB618)</f>
        <v>0</v>
      </c>
      <c r="AJ633" s="267">
        <f>IF(OR(Is_Loading,LEN($A633)=0),"",SWDATA!AC618)</f>
        <v>0</v>
      </c>
      <c r="AK633" s="267">
        <f>IF(OR(Is_Loading,LEN($A633)=0),"",SWDATA!AD618)</f>
        <v>0</v>
      </c>
      <c r="AL633" s="266" t="str">
        <f t="shared" si="2224"/>
        <v/>
      </c>
      <c r="AM633" s="266">
        <f>IF(OR(Is_Loading,LEN($A633)=0),"",SWDATA!AF618)</f>
        <v>0</v>
      </c>
      <c r="AN633" s="267">
        <f>IF(OR(Is_Loading,LEN($A633)=0),"",SWDATA!AG618)</f>
        <v>0</v>
      </c>
      <c r="AO633" s="323">
        <f>IF(OR(Is_Loading,LEN($A633)=0),"",SWDATA!AH618)</f>
        <v>0</v>
      </c>
      <c r="AP633" s="320" t="str">
        <f t="shared" si="2225"/>
        <v/>
      </c>
      <c r="AQ633" s="266">
        <f>IF(OR(Is_Loading,LEN($A633)=0),"",SWDATA!AJ618)</f>
        <v>0</v>
      </c>
      <c r="AR633" s="267">
        <f>IF(OR(Is_Loading,LEN($A633)=0),"",SWDATA!AK618)</f>
        <v>0</v>
      </c>
      <c r="AS633" s="267">
        <f>IF(OR(Is_Loading,LEN($A633)=0),"",SWDATA!AL618)</f>
        <v>0</v>
      </c>
      <c r="AT633" s="266" t="str">
        <f t="shared" si="2226"/>
        <v/>
      </c>
      <c r="AU633" s="266">
        <f>IF(OR(Is_Loading,LEN($A633)=0),"",SWDATA!AN618)</f>
        <v>0</v>
      </c>
      <c r="AV633" s="267">
        <f>IF(OR(Is_Loading,LEN($A633)=0),"",SWDATA!AO618)</f>
        <v>0</v>
      </c>
      <c r="AW633" s="267">
        <f>IF(OR(Is_Loading,LEN($A633)=0),"",SWDATA!AP618)</f>
        <v>0</v>
      </c>
      <c r="AX633" s="266" t="str">
        <f t="shared" si="2227"/>
        <v/>
      </c>
      <c r="AY633" s="266">
        <f>IF(OR(Is_Loading,LEN($A633)=0),"",SWDATA!AR618)</f>
        <v>0</v>
      </c>
      <c r="AZ633" s="267">
        <f>IF(OR(Is_Loading,LEN($A633)=0),"",SWDATA!AS618)</f>
        <v>0</v>
      </c>
      <c r="BA633" s="267">
        <f>IF(OR(Is_Loading,LEN($A633)=0),"",SWDATA!AT618)</f>
        <v>0</v>
      </c>
      <c r="BB633" s="266" t="str">
        <f t="shared" si="2228"/>
        <v/>
      </c>
      <c r="BC633" s="266">
        <f>IF(OR(Is_Loading,LEN($A633)=0),"",SWDATA!AV618)</f>
        <v>0</v>
      </c>
      <c r="BD633" s="267">
        <f>IF(OR(Is_Loading,LEN($A633)=0),"",SWDATA!AW618)</f>
        <v>0</v>
      </c>
      <c r="BE633" s="323">
        <f>IF(OR(Is_Loading,LEN($A633)=0),"",SWDATA!AX618)</f>
        <v>0</v>
      </c>
      <c r="BF633" s="320" t="str">
        <f t="shared" si="2229"/>
        <v/>
      </c>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c r="CD633" s="11"/>
      <c r="CE633" s="11"/>
      <c r="CF633" s="11"/>
      <c r="CG633" s="11"/>
      <c r="CH633" s="11"/>
      <c r="CI633" s="11"/>
      <c r="CJ633" s="11"/>
      <c r="CK633" s="11"/>
      <c r="CL633" s="11"/>
      <c r="CM633" s="11"/>
      <c r="CN633" s="351"/>
      <c r="CO633" s="351"/>
      <c r="CP633" s="351"/>
      <c r="CQ633" s="351"/>
      <c r="CR633" s="351"/>
      <c r="CS633" s="351"/>
      <c r="CT633" s="351"/>
      <c r="CU633" s="351"/>
      <c r="CV633" s="351"/>
      <c r="CW633" s="351"/>
      <c r="CX633" s="351"/>
      <c r="CY633" s="351"/>
      <c r="CZ633" s="351"/>
      <c r="DA633" s="351"/>
      <c r="DB633" s="351"/>
      <c r="DC633" s="351"/>
      <c r="DD633" s="351"/>
      <c r="DE633" s="351"/>
      <c r="DF633" s="351"/>
      <c r="DG633" s="351"/>
      <c r="DH633" s="351"/>
      <c r="DI633" s="351"/>
      <c r="DJ633" s="351"/>
      <c r="DK633" s="351"/>
      <c r="DL633" s="351"/>
      <c r="DM633" s="351"/>
      <c r="DN633" s="351"/>
      <c r="DS633" s="372"/>
      <c r="DT633" s="374"/>
      <c r="DU633" s="375"/>
      <c r="DV633" s="375"/>
      <c r="DW633" s="375"/>
      <c r="DX633" s="375">
        <v>1</v>
      </c>
      <c r="DY633" s="375">
        <f t="shared" si="2349"/>
        <v>0</v>
      </c>
      <c r="DZ633" s="375">
        <f t="shared" si="2350"/>
        <v>0</v>
      </c>
      <c r="EA633" s="375">
        <f t="shared" si="2351"/>
        <v>1</v>
      </c>
      <c r="EB633" s="375">
        <f t="shared" si="2352"/>
        <v>0</v>
      </c>
      <c r="EC633" s="375">
        <f t="shared" si="2353"/>
        <v>0</v>
      </c>
      <c r="ED633" s="375">
        <f t="shared" si="2354"/>
        <v>1</v>
      </c>
      <c r="EE633" s="375">
        <f t="shared" si="2355"/>
        <v>0</v>
      </c>
      <c r="EF633" s="375">
        <f t="shared" si="2356"/>
        <v>0</v>
      </c>
      <c r="EG633" s="375">
        <f t="shared" si="2357"/>
        <v>1</v>
      </c>
      <c r="EH633" s="375">
        <f t="shared" si="2358"/>
        <v>0</v>
      </c>
      <c r="EI633" s="375">
        <f t="shared" si="2359"/>
        <v>0</v>
      </c>
      <c r="EJ633" s="375">
        <f t="shared" si="2360"/>
        <v>1</v>
      </c>
      <c r="EK633" s="375">
        <f t="shared" si="2361"/>
        <v>0</v>
      </c>
      <c r="EL633" s="375">
        <f t="shared" si="2362"/>
        <v>0</v>
      </c>
      <c r="EM633" s="375">
        <f t="shared" si="2363"/>
        <v>1</v>
      </c>
      <c r="EN633" s="375">
        <f t="shared" si="2364"/>
        <v>0</v>
      </c>
      <c r="EO633" s="375">
        <f t="shared" si="2365"/>
        <v>0</v>
      </c>
      <c r="EP633" s="375">
        <f t="shared" si="2366"/>
        <v>1</v>
      </c>
      <c r="EQ633" s="375">
        <f t="shared" si="2367"/>
        <v>0</v>
      </c>
      <c r="ER633" s="375">
        <f t="shared" si="2368"/>
        <v>0</v>
      </c>
      <c r="ES633" s="375">
        <f t="shared" si="2369"/>
        <v>1</v>
      </c>
      <c r="ET633" s="375">
        <f t="shared" si="2370"/>
        <v>0</v>
      </c>
      <c r="EU633" s="375">
        <f t="shared" si="2371"/>
        <v>0</v>
      </c>
      <c r="EV633" s="375">
        <f t="shared" si="2372"/>
        <v>1</v>
      </c>
      <c r="EW633" s="375">
        <f t="shared" si="2373"/>
        <v>0</v>
      </c>
      <c r="EX633" s="375">
        <f t="shared" si="2374"/>
        <v>0</v>
      </c>
      <c r="EY633" s="375">
        <f t="shared" si="2375"/>
        <v>1</v>
      </c>
      <c r="EZ633" s="375">
        <f t="shared" si="2376"/>
        <v>0</v>
      </c>
      <c r="FA633" s="375">
        <f t="shared" si="2377"/>
        <v>0</v>
      </c>
      <c r="FB633" s="375">
        <f t="shared" si="2378"/>
        <v>1</v>
      </c>
      <c r="FC633" s="375">
        <f t="shared" si="2379"/>
        <v>0</v>
      </c>
      <c r="FD633" s="375">
        <f t="shared" si="2380"/>
        <v>0</v>
      </c>
      <c r="FE633" s="376"/>
      <c r="FF633" s="372"/>
      <c r="FG633" s="372"/>
      <c r="FH633" s="372"/>
      <c r="FI633" s="372"/>
      <c r="FJ633" s="372"/>
      <c r="FK633" s="372"/>
      <c r="FL633" s="372"/>
      <c r="FM633" s="372"/>
      <c r="FN633" s="372"/>
      <c r="FO633" s="372"/>
      <c r="FP633" s="372"/>
      <c r="FQ633" s="372"/>
      <c r="FR633" s="372"/>
      <c r="FS633" s="372"/>
      <c r="FT633" s="372"/>
      <c r="FU633" s="372"/>
      <c r="FV633" s="372"/>
      <c r="FW633" s="372"/>
      <c r="FX633" s="372"/>
      <c r="FY633" s="372"/>
      <c r="FZ633" s="372"/>
      <c r="GA633" s="372"/>
      <c r="GB633" s="372"/>
      <c r="GC633" s="372"/>
      <c r="GD633" s="372"/>
      <c r="GE633" s="372"/>
      <c r="GF633" s="372"/>
      <c r="GG633" s="372"/>
      <c r="GH633" s="372"/>
      <c r="GI633" s="372"/>
      <c r="GJ633" s="372"/>
      <c r="GK633" s="372"/>
      <c r="GL633" s="372"/>
      <c r="GM633" s="372"/>
      <c r="GN633" s="372"/>
      <c r="GO633" s="372"/>
      <c r="GP633" s="372"/>
      <c r="GQ633" s="372"/>
      <c r="GR633" s="372"/>
      <c r="GS633" s="372"/>
      <c r="GT633" s="372"/>
      <c r="GU633" s="372"/>
      <c r="GV633" s="372"/>
      <c r="GW633" s="372"/>
      <c r="GX633" s="372"/>
      <c r="GY633" s="372"/>
      <c r="GZ633" s="372"/>
      <c r="HA633" s="372"/>
      <c r="HB633" s="372"/>
      <c r="HC633" s="372"/>
    </row>
    <row r="634" spans="1:211" s="373" customFormat="1" ht="15" hidden="1" customHeight="1" outlineLevel="1" x14ac:dyDescent="0.2">
      <c r="A634" s="366">
        <f>SWDATA!O619</f>
        <v>0</v>
      </c>
      <c r="B634" s="366">
        <f>SWDATA!M619</f>
        <v>0</v>
      </c>
      <c r="C634" s="351">
        <f>IF(AND(SWDATA!M619=1,SWDATA!Q619="promotions"),SWDATA!P619,0)</f>
        <v>0</v>
      </c>
      <c r="D634" s="367">
        <f>ROW(SWDATA!M619)</f>
        <v>619</v>
      </c>
      <c r="E634" s="368">
        <f t="shared" si="2384"/>
        <v>0</v>
      </c>
      <c r="F634" s="369">
        <f t="shared" si="2217"/>
        <v>1</v>
      </c>
      <c r="G634" s="366" t="str">
        <f t="shared" si="2218"/>
        <v/>
      </c>
      <c r="H634" s="370"/>
      <c r="J634" s="238">
        <f t="shared" si="2219"/>
        <v>0</v>
      </c>
      <c r="K634" s="239" t="str">
        <f t="shared" si="2220"/>
        <v/>
      </c>
      <c r="L634" s="342"/>
      <c r="M634" s="345"/>
      <c r="N634" s="340" t="str">
        <f>IF(LEN(SWDATA!F619)=0,"",N633)</f>
        <v/>
      </c>
      <c r="O634" s="296" t="str">
        <f>IF(LEN(SWDATA!G619)=0,"",O633)</f>
        <v/>
      </c>
      <c r="P634" s="297" t="str">
        <f>IF(LEN(SWDATA!C619)=0,"",SWDATA!C619)</f>
        <v/>
      </c>
      <c r="Q634" s="312" t="str">
        <f t="shared" si="2221"/>
        <v/>
      </c>
      <c r="R634" s="223" t="s">
        <v>261</v>
      </c>
      <c r="S634" s="224"/>
      <c r="T634" s="224"/>
      <c r="U634" s="264" t="s">
        <v>629</v>
      </c>
      <c r="V634" s="205" t="s">
        <v>221</v>
      </c>
      <c r="W634" s="266">
        <f>IF(OR(Is_Loading,LEN($A634)=0),"",SWDATA!P619)</f>
        <v>0</v>
      </c>
      <c r="X634" s="267">
        <f>IF(OR(Is_Loading,LEN($A634)=0),"",SWDATA!Q619)</f>
        <v>0</v>
      </c>
      <c r="Y634" s="267">
        <f>IF(OR(Is_Loading,LEN($A634)=0),"",SWDATA!R619)</f>
        <v>0</v>
      </c>
      <c r="Z634" s="266" t="str">
        <f t="shared" si="2381"/>
        <v/>
      </c>
      <c r="AA634" s="266">
        <f>IF(OR(Is_Loading,LEN($A634)=0),"",SWDATA!T619)</f>
        <v>0</v>
      </c>
      <c r="AB634" s="267">
        <f>IF(OR(Is_Loading,LEN($A634)=0),"",SWDATA!U619)</f>
        <v>0</v>
      </c>
      <c r="AC634" s="267">
        <f>IF(OR(Is_Loading,LEN($A634)=0),"",SWDATA!V619)</f>
        <v>0</v>
      </c>
      <c r="AD634" s="266" t="str">
        <f t="shared" si="2222"/>
        <v/>
      </c>
      <c r="AE634" s="266">
        <f>IF(OR(Is_Loading,LEN($A634)=0),"",SWDATA!X619)</f>
        <v>0</v>
      </c>
      <c r="AF634" s="267">
        <f>IF(OR(Is_Loading,LEN($A634)=0),"",SWDATA!Y619)</f>
        <v>0</v>
      </c>
      <c r="AG634" s="267">
        <f>IF(OR(Is_Loading,LEN($A634)=0),"",SWDATA!Z619)</f>
        <v>0</v>
      </c>
      <c r="AH634" s="266" t="str">
        <f t="shared" si="2223"/>
        <v/>
      </c>
      <c r="AI634" s="266">
        <f>IF(OR(Is_Loading,LEN($A634)=0),"",SWDATA!AB619)</f>
        <v>0</v>
      </c>
      <c r="AJ634" s="267">
        <f>IF(OR(Is_Loading,LEN($A634)=0),"",SWDATA!AC619)</f>
        <v>0</v>
      </c>
      <c r="AK634" s="267">
        <f>IF(OR(Is_Loading,LEN($A634)=0),"",SWDATA!AD619)</f>
        <v>0</v>
      </c>
      <c r="AL634" s="266" t="str">
        <f t="shared" si="2224"/>
        <v/>
      </c>
      <c r="AM634" s="266">
        <f>IF(OR(Is_Loading,LEN($A634)=0),"",SWDATA!AF619)</f>
        <v>0</v>
      </c>
      <c r="AN634" s="267">
        <f>IF(OR(Is_Loading,LEN($A634)=0),"",SWDATA!AG619)</f>
        <v>0</v>
      </c>
      <c r="AO634" s="323">
        <f>IF(OR(Is_Loading,LEN($A634)=0),"",SWDATA!AH619)</f>
        <v>0</v>
      </c>
      <c r="AP634" s="320" t="str">
        <f t="shared" si="2225"/>
        <v/>
      </c>
      <c r="AQ634" s="266">
        <f>IF(OR(Is_Loading,LEN($A634)=0),"",SWDATA!AJ619)</f>
        <v>0</v>
      </c>
      <c r="AR634" s="267">
        <f>IF(OR(Is_Loading,LEN($A634)=0),"",SWDATA!AK619)</f>
        <v>0</v>
      </c>
      <c r="AS634" s="267">
        <f>IF(OR(Is_Loading,LEN($A634)=0),"",SWDATA!AL619)</f>
        <v>0</v>
      </c>
      <c r="AT634" s="266" t="str">
        <f t="shared" si="2226"/>
        <v/>
      </c>
      <c r="AU634" s="266">
        <f>IF(OR(Is_Loading,LEN($A634)=0),"",SWDATA!AN619)</f>
        <v>0</v>
      </c>
      <c r="AV634" s="267">
        <f>IF(OR(Is_Loading,LEN($A634)=0),"",SWDATA!AO619)</f>
        <v>0</v>
      </c>
      <c r="AW634" s="267">
        <f>IF(OR(Is_Loading,LEN($A634)=0),"",SWDATA!AP619)</f>
        <v>0</v>
      </c>
      <c r="AX634" s="266" t="str">
        <f t="shared" si="2227"/>
        <v/>
      </c>
      <c r="AY634" s="266">
        <f>IF(OR(Is_Loading,LEN($A634)=0),"",SWDATA!AR619)</f>
        <v>0</v>
      </c>
      <c r="AZ634" s="267">
        <f>IF(OR(Is_Loading,LEN($A634)=0),"",SWDATA!AS619)</f>
        <v>0</v>
      </c>
      <c r="BA634" s="267">
        <f>IF(OR(Is_Loading,LEN($A634)=0),"",SWDATA!AT619)</f>
        <v>0</v>
      </c>
      <c r="BB634" s="266" t="str">
        <f t="shared" si="2228"/>
        <v/>
      </c>
      <c r="BC634" s="266">
        <f>IF(OR(Is_Loading,LEN($A634)=0),"",SWDATA!AV619)</f>
        <v>0</v>
      </c>
      <c r="BD634" s="267">
        <f>IF(OR(Is_Loading,LEN($A634)=0),"",SWDATA!AW619)</f>
        <v>0</v>
      </c>
      <c r="BE634" s="323">
        <f>IF(OR(Is_Loading,LEN($A634)=0),"",SWDATA!AX619)</f>
        <v>0</v>
      </c>
      <c r="BF634" s="320" t="str">
        <f t="shared" si="2229"/>
        <v/>
      </c>
      <c r="BG634" s="11"/>
      <c r="BH634" s="11"/>
      <c r="BI634" s="11"/>
      <c r="BJ634" s="11"/>
      <c r="BK634" s="11"/>
      <c r="BL634" s="11"/>
      <c r="BM634" s="11"/>
      <c r="BN634" s="11"/>
      <c r="BO634" s="11"/>
      <c r="BP634" s="11"/>
      <c r="BQ634" s="11"/>
      <c r="BR634" s="11"/>
      <c r="BS634" s="11"/>
      <c r="BT634" s="11"/>
      <c r="BU634" s="11"/>
      <c r="BV634" s="11"/>
      <c r="BW634" s="11"/>
      <c r="BX634" s="11"/>
      <c r="BY634" s="11"/>
      <c r="BZ634" s="11"/>
      <c r="CA634" s="11"/>
      <c r="CB634" s="11"/>
      <c r="CC634" s="11"/>
      <c r="CD634" s="11"/>
      <c r="CE634" s="11"/>
      <c r="CF634" s="11"/>
      <c r="CG634" s="11"/>
      <c r="CH634" s="11"/>
      <c r="CI634" s="11"/>
      <c r="CJ634" s="11"/>
      <c r="CK634" s="11"/>
      <c r="CL634" s="11"/>
      <c r="CM634" s="11"/>
      <c r="CN634" s="351"/>
      <c r="CO634" s="351"/>
      <c r="CP634" s="351"/>
      <c r="CQ634" s="351"/>
      <c r="CR634" s="351"/>
      <c r="CS634" s="351"/>
      <c r="CT634" s="351"/>
      <c r="CU634" s="351"/>
      <c r="CV634" s="351"/>
      <c r="CW634" s="351"/>
      <c r="CX634" s="351"/>
      <c r="CY634" s="351"/>
      <c r="CZ634" s="351"/>
      <c r="DA634" s="351"/>
      <c r="DB634" s="351"/>
      <c r="DC634" s="351"/>
      <c r="DD634" s="351"/>
      <c r="DE634" s="351"/>
      <c r="DF634" s="351"/>
      <c r="DG634" s="351"/>
      <c r="DH634" s="351"/>
      <c r="DI634" s="351"/>
      <c r="DJ634" s="351"/>
      <c r="DK634" s="351"/>
      <c r="DL634" s="351"/>
      <c r="DM634" s="351"/>
      <c r="DN634" s="351"/>
      <c r="DS634" s="372"/>
      <c r="DT634" s="374"/>
      <c r="DU634" s="375"/>
      <c r="DV634" s="375"/>
      <c r="DW634" s="375"/>
      <c r="DX634" s="375">
        <v>1</v>
      </c>
      <c r="DY634" s="375">
        <f t="shared" si="2349"/>
        <v>0</v>
      </c>
      <c r="DZ634" s="375">
        <f t="shared" si="2350"/>
        <v>0</v>
      </c>
      <c r="EA634" s="375">
        <f t="shared" si="2351"/>
        <v>1</v>
      </c>
      <c r="EB634" s="375">
        <f t="shared" si="2352"/>
        <v>0</v>
      </c>
      <c r="EC634" s="375">
        <f t="shared" si="2353"/>
        <v>0</v>
      </c>
      <c r="ED634" s="375">
        <f t="shared" si="2354"/>
        <v>1</v>
      </c>
      <c r="EE634" s="375">
        <f t="shared" si="2355"/>
        <v>0</v>
      </c>
      <c r="EF634" s="375">
        <f t="shared" si="2356"/>
        <v>0</v>
      </c>
      <c r="EG634" s="375">
        <f t="shared" si="2357"/>
        <v>1</v>
      </c>
      <c r="EH634" s="375">
        <f t="shared" si="2358"/>
        <v>0</v>
      </c>
      <c r="EI634" s="375">
        <f t="shared" si="2359"/>
        <v>0</v>
      </c>
      <c r="EJ634" s="375">
        <f t="shared" si="2360"/>
        <v>1</v>
      </c>
      <c r="EK634" s="375">
        <f t="shared" si="2361"/>
        <v>0</v>
      </c>
      <c r="EL634" s="375">
        <f t="shared" si="2362"/>
        <v>0</v>
      </c>
      <c r="EM634" s="375">
        <f t="shared" si="2363"/>
        <v>1</v>
      </c>
      <c r="EN634" s="375">
        <f t="shared" si="2364"/>
        <v>0</v>
      </c>
      <c r="EO634" s="375">
        <f t="shared" si="2365"/>
        <v>0</v>
      </c>
      <c r="EP634" s="375">
        <f t="shared" si="2366"/>
        <v>1</v>
      </c>
      <c r="EQ634" s="375">
        <f t="shared" si="2367"/>
        <v>0</v>
      </c>
      <c r="ER634" s="375">
        <f t="shared" si="2368"/>
        <v>0</v>
      </c>
      <c r="ES634" s="375">
        <f t="shared" si="2369"/>
        <v>1</v>
      </c>
      <c r="ET634" s="375">
        <f t="shared" si="2370"/>
        <v>0</v>
      </c>
      <c r="EU634" s="375">
        <f t="shared" si="2371"/>
        <v>0</v>
      </c>
      <c r="EV634" s="375">
        <f t="shared" si="2372"/>
        <v>1</v>
      </c>
      <c r="EW634" s="375">
        <f t="shared" si="2373"/>
        <v>0</v>
      </c>
      <c r="EX634" s="375">
        <f t="shared" si="2374"/>
        <v>0</v>
      </c>
      <c r="EY634" s="375">
        <f t="shared" si="2375"/>
        <v>1</v>
      </c>
      <c r="EZ634" s="375">
        <f t="shared" si="2376"/>
        <v>0</v>
      </c>
      <c r="FA634" s="375">
        <f t="shared" si="2377"/>
        <v>0</v>
      </c>
      <c r="FB634" s="375">
        <f t="shared" si="2378"/>
        <v>1</v>
      </c>
      <c r="FC634" s="375">
        <f t="shared" si="2379"/>
        <v>0</v>
      </c>
      <c r="FD634" s="375">
        <f t="shared" si="2380"/>
        <v>0</v>
      </c>
      <c r="FE634" s="376"/>
      <c r="FF634" s="372"/>
      <c r="FG634" s="372"/>
      <c r="FH634" s="372"/>
      <c r="FI634" s="372"/>
      <c r="FJ634" s="372"/>
      <c r="FK634" s="372"/>
      <c r="FL634" s="372"/>
      <c r="FM634" s="372"/>
      <c r="FN634" s="372"/>
      <c r="FO634" s="372"/>
      <c r="FP634" s="372"/>
      <c r="FQ634" s="372"/>
      <c r="FR634" s="372"/>
      <c r="FS634" s="372"/>
      <c r="FT634" s="372"/>
      <c r="FU634" s="372"/>
      <c r="FV634" s="372"/>
      <c r="FW634" s="372"/>
      <c r="FX634" s="372"/>
      <c r="FY634" s="372"/>
      <c r="FZ634" s="372"/>
      <c r="GA634" s="372"/>
      <c r="GB634" s="372"/>
      <c r="GC634" s="372"/>
      <c r="GD634" s="372"/>
      <c r="GE634" s="372"/>
      <c r="GF634" s="372"/>
      <c r="GG634" s="372"/>
      <c r="GH634" s="372"/>
      <c r="GI634" s="372"/>
      <c r="GJ634" s="372"/>
      <c r="GK634" s="372"/>
      <c r="GL634" s="372"/>
      <c r="GM634" s="372"/>
      <c r="GN634" s="372"/>
      <c r="GO634" s="372"/>
      <c r="GP634" s="372"/>
      <c r="GQ634" s="372"/>
      <c r="GR634" s="372"/>
      <c r="GS634" s="372"/>
      <c r="GT634" s="372"/>
      <c r="GU634" s="372"/>
      <c r="GV634" s="372"/>
      <c r="GW634" s="372"/>
      <c r="GX634" s="372"/>
      <c r="GY634" s="372"/>
      <c r="GZ634" s="372"/>
      <c r="HA634" s="372"/>
      <c r="HB634" s="372"/>
      <c r="HC634" s="372"/>
    </row>
    <row r="635" spans="1:211" s="373" customFormat="1" ht="15" hidden="1" customHeight="1" outlineLevel="1" x14ac:dyDescent="0.2">
      <c r="A635" s="366">
        <f>SWDATA!O620</f>
        <v>0</v>
      </c>
      <c r="B635" s="366">
        <f>SWDATA!M620</f>
        <v>0</v>
      </c>
      <c r="C635" s="351">
        <f>IF(AND(SWDATA!M620=1,SWDATA!Q620="promotions"),SWDATA!P620,0)</f>
        <v>0</v>
      </c>
      <c r="D635" s="367">
        <f>ROW(SWDATA!M620)</f>
        <v>620</v>
      </c>
      <c r="E635" s="368">
        <f t="shared" si="2384"/>
        <v>0</v>
      </c>
      <c r="F635" s="369">
        <f t="shared" si="2217"/>
        <v>1</v>
      </c>
      <c r="G635" s="366" t="str">
        <f t="shared" si="2218"/>
        <v/>
      </c>
      <c r="H635" s="370"/>
      <c r="J635" s="238">
        <f t="shared" si="2219"/>
        <v>0</v>
      </c>
      <c r="K635" s="239" t="str">
        <f t="shared" si="2220"/>
        <v/>
      </c>
      <c r="L635" s="342"/>
      <c r="M635" s="345"/>
      <c r="N635" s="340" t="str">
        <f>IF(LEN(SWDATA!F620)=0,"",N634)</f>
        <v/>
      </c>
      <c r="O635" s="296" t="str">
        <f>IF(LEN(SWDATA!G620)=0,"",O634)</f>
        <v/>
      </c>
      <c r="P635" s="297" t="str">
        <f>IF(LEN(SWDATA!C620)=0,"",SWDATA!C620)</f>
        <v/>
      </c>
      <c r="Q635" s="312" t="str">
        <f t="shared" si="2221"/>
        <v/>
      </c>
      <c r="R635" s="223" t="s">
        <v>261</v>
      </c>
      <c r="S635" s="224"/>
      <c r="T635" s="224"/>
      <c r="U635" s="264" t="s">
        <v>626</v>
      </c>
      <c r="V635" s="205" t="s">
        <v>221</v>
      </c>
      <c r="W635" s="266">
        <f>IF(OR(Is_Loading,LEN($A635)=0),"",SWDATA!P620)</f>
        <v>0</v>
      </c>
      <c r="X635" s="267">
        <f>IF(OR(Is_Loading,LEN($A635)=0),"",SWDATA!Q620)</f>
        <v>0</v>
      </c>
      <c r="Y635" s="267">
        <f>IF(OR(Is_Loading,LEN($A635)=0),"",SWDATA!R620)</f>
        <v>0</v>
      </c>
      <c r="Z635" s="266" t="str">
        <f t="shared" ref="Z635:Z639" si="2385">IF($A635=0,"",CHOOSE($F635,SUM(W635:Y635),SUM(W635:Y635)/3,Y635))</f>
        <v/>
      </c>
      <c r="AA635" s="266">
        <f>IF(OR(Is_Loading,LEN($A635)=0),"",SWDATA!T620)</f>
        <v>0</v>
      </c>
      <c r="AB635" s="267">
        <f>IF(OR(Is_Loading,LEN($A635)=0),"",SWDATA!U620)</f>
        <v>0</v>
      </c>
      <c r="AC635" s="267">
        <f>IF(OR(Is_Loading,LEN($A635)=0),"",SWDATA!V620)</f>
        <v>0</v>
      </c>
      <c r="AD635" s="266" t="str">
        <f t="shared" si="2222"/>
        <v/>
      </c>
      <c r="AE635" s="266">
        <f>IF(OR(Is_Loading,LEN($A635)=0),"",SWDATA!X620)</f>
        <v>0</v>
      </c>
      <c r="AF635" s="267">
        <f>IF(OR(Is_Loading,LEN($A635)=0),"",SWDATA!Y620)</f>
        <v>0</v>
      </c>
      <c r="AG635" s="267">
        <f>IF(OR(Is_Loading,LEN($A635)=0),"",SWDATA!Z620)</f>
        <v>0</v>
      </c>
      <c r="AH635" s="266" t="str">
        <f t="shared" si="2223"/>
        <v/>
      </c>
      <c r="AI635" s="266">
        <f>IF(OR(Is_Loading,LEN($A635)=0),"",SWDATA!AB620)</f>
        <v>0</v>
      </c>
      <c r="AJ635" s="267">
        <f>IF(OR(Is_Loading,LEN($A635)=0),"",SWDATA!AC620)</f>
        <v>0</v>
      </c>
      <c r="AK635" s="267">
        <f>IF(OR(Is_Loading,LEN($A635)=0),"",SWDATA!AD620)</f>
        <v>0</v>
      </c>
      <c r="AL635" s="266" t="str">
        <f t="shared" si="2224"/>
        <v/>
      </c>
      <c r="AM635" s="266">
        <f>IF(OR(Is_Loading,LEN($A635)=0),"",SWDATA!AF620)</f>
        <v>0</v>
      </c>
      <c r="AN635" s="267">
        <f>IF(OR(Is_Loading,LEN($A635)=0),"",SWDATA!AG620)</f>
        <v>0</v>
      </c>
      <c r="AO635" s="323">
        <f>IF(OR(Is_Loading,LEN($A635)=0),"",SWDATA!AH620)</f>
        <v>0</v>
      </c>
      <c r="AP635" s="320" t="str">
        <f t="shared" si="2225"/>
        <v/>
      </c>
      <c r="AQ635" s="266">
        <f>IF(OR(Is_Loading,LEN($A635)=0),"",SWDATA!AJ620)</f>
        <v>0</v>
      </c>
      <c r="AR635" s="267">
        <f>IF(OR(Is_Loading,LEN($A635)=0),"",SWDATA!AK620)</f>
        <v>0</v>
      </c>
      <c r="AS635" s="267">
        <f>IF(OR(Is_Loading,LEN($A635)=0),"",SWDATA!AL620)</f>
        <v>0</v>
      </c>
      <c r="AT635" s="266" t="str">
        <f t="shared" si="2226"/>
        <v/>
      </c>
      <c r="AU635" s="266">
        <f>IF(OR(Is_Loading,LEN($A635)=0),"",SWDATA!AN620)</f>
        <v>0</v>
      </c>
      <c r="AV635" s="267">
        <f>IF(OR(Is_Loading,LEN($A635)=0),"",SWDATA!AO620)</f>
        <v>0</v>
      </c>
      <c r="AW635" s="267">
        <f>IF(OR(Is_Loading,LEN($A635)=0),"",SWDATA!AP620)</f>
        <v>0</v>
      </c>
      <c r="AX635" s="266" t="str">
        <f t="shared" si="2227"/>
        <v/>
      </c>
      <c r="AY635" s="266">
        <f>IF(OR(Is_Loading,LEN($A635)=0),"",SWDATA!AR620)</f>
        <v>0</v>
      </c>
      <c r="AZ635" s="267">
        <f>IF(OR(Is_Loading,LEN($A635)=0),"",SWDATA!AS620)</f>
        <v>0</v>
      </c>
      <c r="BA635" s="267">
        <f>IF(OR(Is_Loading,LEN($A635)=0),"",SWDATA!AT620)</f>
        <v>0</v>
      </c>
      <c r="BB635" s="266" t="str">
        <f t="shared" si="2228"/>
        <v/>
      </c>
      <c r="BC635" s="266">
        <f>IF(OR(Is_Loading,LEN($A635)=0),"",SWDATA!AV620)</f>
        <v>0</v>
      </c>
      <c r="BD635" s="267">
        <f>IF(OR(Is_Loading,LEN($A635)=0),"",SWDATA!AW620)</f>
        <v>0</v>
      </c>
      <c r="BE635" s="323">
        <f>IF(OR(Is_Loading,LEN($A635)=0),"",SWDATA!AX620)</f>
        <v>0</v>
      </c>
      <c r="BF635" s="320" t="str">
        <f t="shared" si="2229"/>
        <v/>
      </c>
      <c r="BG635" s="11"/>
      <c r="BH635" s="11"/>
      <c r="BI635" s="11"/>
      <c r="BJ635" s="11"/>
      <c r="BK635" s="11"/>
      <c r="BL635" s="11"/>
      <c r="BM635" s="11"/>
      <c r="BN635" s="11"/>
      <c r="BO635" s="11"/>
      <c r="BP635" s="11"/>
      <c r="BQ635" s="11"/>
      <c r="BR635" s="11"/>
      <c r="BS635" s="11"/>
      <c r="BT635" s="11"/>
      <c r="BU635" s="11"/>
      <c r="BV635" s="11"/>
      <c r="BW635" s="11"/>
      <c r="BX635" s="11"/>
      <c r="BY635" s="11"/>
      <c r="BZ635" s="11"/>
      <c r="CA635" s="11"/>
      <c r="CB635" s="11"/>
      <c r="CC635" s="11"/>
      <c r="CD635" s="11"/>
      <c r="CE635" s="11"/>
      <c r="CF635" s="11"/>
      <c r="CG635" s="11"/>
      <c r="CH635" s="11"/>
      <c r="CI635" s="11"/>
      <c r="CJ635" s="11"/>
      <c r="CK635" s="11"/>
      <c r="CL635" s="11"/>
      <c r="CM635" s="11"/>
      <c r="CN635" s="351"/>
      <c r="CO635" s="351"/>
      <c r="CP635" s="351"/>
      <c r="CQ635" s="351"/>
      <c r="CR635" s="351"/>
      <c r="CS635" s="351"/>
      <c r="CT635" s="351"/>
      <c r="CU635" s="351"/>
      <c r="CV635" s="351"/>
      <c r="CW635" s="351"/>
      <c r="CX635" s="351"/>
      <c r="CY635" s="351"/>
      <c r="CZ635" s="351"/>
      <c r="DA635" s="351"/>
      <c r="DB635" s="351"/>
      <c r="DC635" s="351"/>
      <c r="DD635" s="351"/>
      <c r="DE635" s="351"/>
      <c r="DF635" s="351"/>
      <c r="DG635" s="351"/>
      <c r="DH635" s="351"/>
      <c r="DI635" s="351"/>
      <c r="DJ635" s="351"/>
      <c r="DK635" s="351"/>
      <c r="DL635" s="351"/>
      <c r="DM635" s="351"/>
      <c r="DN635" s="351"/>
      <c r="DS635" s="372"/>
      <c r="DT635" s="374"/>
      <c r="DU635" s="375"/>
      <c r="DV635" s="375"/>
      <c r="DW635" s="375"/>
      <c r="DX635" s="375">
        <v>1</v>
      </c>
      <c r="DY635" s="375">
        <f t="shared" si="2349"/>
        <v>0</v>
      </c>
      <c r="DZ635" s="375">
        <f t="shared" si="2350"/>
        <v>0</v>
      </c>
      <c r="EA635" s="375">
        <f t="shared" si="2351"/>
        <v>1</v>
      </c>
      <c r="EB635" s="375">
        <f t="shared" si="2352"/>
        <v>0</v>
      </c>
      <c r="EC635" s="375">
        <f t="shared" si="2353"/>
        <v>0</v>
      </c>
      <c r="ED635" s="375">
        <f t="shared" si="2354"/>
        <v>1</v>
      </c>
      <c r="EE635" s="375">
        <f t="shared" si="2355"/>
        <v>0</v>
      </c>
      <c r="EF635" s="375">
        <f t="shared" si="2356"/>
        <v>0</v>
      </c>
      <c r="EG635" s="375">
        <f t="shared" si="2357"/>
        <v>1</v>
      </c>
      <c r="EH635" s="375">
        <f t="shared" si="2358"/>
        <v>0</v>
      </c>
      <c r="EI635" s="375">
        <f t="shared" si="2359"/>
        <v>0</v>
      </c>
      <c r="EJ635" s="375">
        <f t="shared" si="2360"/>
        <v>1</v>
      </c>
      <c r="EK635" s="375">
        <f t="shared" si="2361"/>
        <v>0</v>
      </c>
      <c r="EL635" s="375">
        <f t="shared" si="2362"/>
        <v>0</v>
      </c>
      <c r="EM635" s="375">
        <f t="shared" si="2363"/>
        <v>1</v>
      </c>
      <c r="EN635" s="375">
        <f t="shared" si="2364"/>
        <v>0</v>
      </c>
      <c r="EO635" s="375">
        <f t="shared" si="2365"/>
        <v>0</v>
      </c>
      <c r="EP635" s="375">
        <f t="shared" si="2366"/>
        <v>1</v>
      </c>
      <c r="EQ635" s="375">
        <f t="shared" si="2367"/>
        <v>0</v>
      </c>
      <c r="ER635" s="375">
        <f t="shared" si="2368"/>
        <v>0</v>
      </c>
      <c r="ES635" s="375">
        <f t="shared" si="2369"/>
        <v>1</v>
      </c>
      <c r="ET635" s="375">
        <f t="shared" si="2370"/>
        <v>0</v>
      </c>
      <c r="EU635" s="375">
        <f t="shared" si="2371"/>
        <v>0</v>
      </c>
      <c r="EV635" s="375">
        <f t="shared" si="2372"/>
        <v>1</v>
      </c>
      <c r="EW635" s="375">
        <f t="shared" si="2373"/>
        <v>0</v>
      </c>
      <c r="EX635" s="375">
        <f t="shared" si="2374"/>
        <v>0</v>
      </c>
      <c r="EY635" s="375">
        <f t="shared" si="2375"/>
        <v>1</v>
      </c>
      <c r="EZ635" s="375">
        <f t="shared" si="2376"/>
        <v>0</v>
      </c>
      <c r="FA635" s="375">
        <f t="shared" si="2377"/>
        <v>0</v>
      </c>
      <c r="FB635" s="375">
        <f t="shared" si="2378"/>
        <v>1</v>
      </c>
      <c r="FC635" s="375">
        <f t="shared" si="2379"/>
        <v>0</v>
      </c>
      <c r="FD635" s="375">
        <f t="shared" si="2380"/>
        <v>0</v>
      </c>
      <c r="FE635" s="376"/>
      <c r="FF635" s="372"/>
      <c r="FG635" s="372"/>
      <c r="FH635" s="372"/>
      <c r="FI635" s="372"/>
      <c r="FJ635" s="372"/>
      <c r="FK635" s="372"/>
      <c r="FL635" s="372"/>
      <c r="FM635" s="372"/>
      <c r="FN635" s="372"/>
      <c r="FO635" s="372"/>
      <c r="FP635" s="372"/>
      <c r="FQ635" s="372"/>
      <c r="FR635" s="372"/>
      <c r="FS635" s="372"/>
      <c r="FT635" s="372"/>
      <c r="FU635" s="372"/>
      <c r="FV635" s="372"/>
      <c r="FW635" s="372"/>
      <c r="FX635" s="372"/>
      <c r="FY635" s="372"/>
      <c r="FZ635" s="372"/>
      <c r="GA635" s="372"/>
      <c r="GB635" s="372"/>
      <c r="GC635" s="372"/>
      <c r="GD635" s="372"/>
      <c r="GE635" s="372"/>
      <c r="GF635" s="372"/>
      <c r="GG635" s="372"/>
      <c r="GH635" s="372"/>
      <c r="GI635" s="372"/>
      <c r="GJ635" s="372"/>
      <c r="GK635" s="372"/>
      <c r="GL635" s="372"/>
      <c r="GM635" s="372"/>
      <c r="GN635" s="372"/>
      <c r="GO635" s="372"/>
      <c r="GP635" s="372"/>
      <c r="GQ635" s="372"/>
      <c r="GR635" s="372"/>
      <c r="GS635" s="372"/>
      <c r="GT635" s="372"/>
      <c r="GU635" s="372"/>
      <c r="GV635" s="372"/>
      <c r="GW635" s="372"/>
      <c r="GX635" s="372"/>
      <c r="GY635" s="372"/>
      <c r="GZ635" s="372"/>
      <c r="HA635" s="372"/>
      <c r="HB635" s="372"/>
      <c r="HC635" s="372"/>
    </row>
    <row r="636" spans="1:211" s="373" customFormat="1" ht="15" hidden="1" customHeight="1" outlineLevel="1" x14ac:dyDescent="0.2">
      <c r="A636" s="366">
        <f>SWDATA!O621</f>
        <v>0</v>
      </c>
      <c r="B636" s="366">
        <f>SWDATA!M621</f>
        <v>0</v>
      </c>
      <c r="C636" s="351">
        <f>IF(AND(SWDATA!M621=1,SWDATA!Q621="promotions"),SWDATA!P621,0)</f>
        <v>0</v>
      </c>
      <c r="D636" s="367">
        <f>ROW(SWDATA!M621)</f>
        <v>621</v>
      </c>
      <c r="E636" s="368">
        <f t="shared" si="2384"/>
        <v>0</v>
      </c>
      <c r="F636" s="369">
        <f t="shared" si="2217"/>
        <v>1</v>
      </c>
      <c r="G636" s="366" t="str">
        <f t="shared" si="2218"/>
        <v/>
      </c>
      <c r="H636" s="370"/>
      <c r="J636" s="238">
        <f t="shared" si="2219"/>
        <v>0</v>
      </c>
      <c r="K636" s="239" t="str">
        <f t="shared" si="2220"/>
        <v/>
      </c>
      <c r="L636" s="342"/>
      <c r="M636" s="345"/>
      <c r="N636" s="340" t="str">
        <f>IF(LEN(SWDATA!F621)=0,"",N635)</f>
        <v/>
      </c>
      <c r="O636" s="296" t="str">
        <f>IF(LEN(SWDATA!G621)=0,"",O635)</f>
        <v/>
      </c>
      <c r="P636" s="297" t="str">
        <f>IF(LEN(SWDATA!C621)=0,"",SWDATA!C621)</f>
        <v/>
      </c>
      <c r="Q636" s="312" t="str">
        <f t="shared" si="2221"/>
        <v/>
      </c>
      <c r="R636" s="223" t="s">
        <v>261</v>
      </c>
      <c r="S636" s="319" t="s">
        <v>485</v>
      </c>
      <c r="T636" s="224"/>
      <c r="U636" s="264" t="s">
        <v>608</v>
      </c>
      <c r="V636" s="205" t="s">
        <v>221</v>
      </c>
      <c r="W636" s="266">
        <f>IF(OR(Is_Loading,LEN($A636)=0),"",SWDATA!P621)</f>
        <v>0</v>
      </c>
      <c r="X636" s="267">
        <f>IF(OR(Is_Loading,LEN($A636)=0),"",SWDATA!Q621)</f>
        <v>0</v>
      </c>
      <c r="Y636" s="267">
        <f>IF(OR(Is_Loading,LEN($A636)=0),"",SWDATA!R621)</f>
        <v>0</v>
      </c>
      <c r="Z636" s="266" t="str">
        <f t="shared" si="2385"/>
        <v/>
      </c>
      <c r="AA636" s="266">
        <f>IF(OR(Is_Loading,LEN($A636)=0),"",SWDATA!T621)</f>
        <v>0</v>
      </c>
      <c r="AB636" s="267">
        <f>IF(OR(Is_Loading,LEN($A636)=0),"",SWDATA!U621)</f>
        <v>0</v>
      </c>
      <c r="AC636" s="267">
        <f>IF(OR(Is_Loading,LEN($A636)=0),"",SWDATA!V621)</f>
        <v>0</v>
      </c>
      <c r="AD636" s="266" t="str">
        <f t="shared" si="2222"/>
        <v/>
      </c>
      <c r="AE636" s="266">
        <f>IF(OR(Is_Loading,LEN($A636)=0),"",SWDATA!X621)</f>
        <v>0</v>
      </c>
      <c r="AF636" s="267">
        <f>IF(OR(Is_Loading,LEN($A636)=0),"",SWDATA!Y621)</f>
        <v>0</v>
      </c>
      <c r="AG636" s="267">
        <f>IF(OR(Is_Loading,LEN($A636)=0),"",SWDATA!Z621)</f>
        <v>0</v>
      </c>
      <c r="AH636" s="266" t="str">
        <f t="shared" si="2223"/>
        <v/>
      </c>
      <c r="AI636" s="266">
        <f>IF(OR(Is_Loading,LEN($A636)=0),"",SWDATA!AB621)</f>
        <v>0</v>
      </c>
      <c r="AJ636" s="267">
        <f>IF(OR(Is_Loading,LEN($A636)=0),"",SWDATA!AC621)</f>
        <v>0</v>
      </c>
      <c r="AK636" s="267">
        <f>IF(OR(Is_Loading,LEN($A636)=0),"",SWDATA!AD621)</f>
        <v>0</v>
      </c>
      <c r="AL636" s="266" t="str">
        <f t="shared" si="2224"/>
        <v/>
      </c>
      <c r="AM636" s="266">
        <f>IF(OR(Is_Loading,LEN($A636)=0),"",SWDATA!AF621)</f>
        <v>0</v>
      </c>
      <c r="AN636" s="267">
        <f>IF(OR(Is_Loading,LEN($A636)=0),"",SWDATA!AG621)</f>
        <v>0</v>
      </c>
      <c r="AO636" s="323">
        <f>IF(OR(Is_Loading,LEN($A636)=0),"",SWDATA!AH621)</f>
        <v>0</v>
      </c>
      <c r="AP636" s="320" t="str">
        <f t="shared" si="2225"/>
        <v/>
      </c>
      <c r="AQ636" s="266">
        <f>IF(OR(Is_Loading,LEN($A636)=0),"",SWDATA!AJ621)</f>
        <v>0</v>
      </c>
      <c r="AR636" s="267">
        <f>IF(OR(Is_Loading,LEN($A636)=0),"",SWDATA!AK621)</f>
        <v>0</v>
      </c>
      <c r="AS636" s="267">
        <f>IF(OR(Is_Loading,LEN($A636)=0),"",SWDATA!AL621)</f>
        <v>0</v>
      </c>
      <c r="AT636" s="266" t="str">
        <f t="shared" si="2226"/>
        <v/>
      </c>
      <c r="AU636" s="266">
        <f>IF(OR(Is_Loading,LEN($A636)=0),"",SWDATA!AN621)</f>
        <v>0</v>
      </c>
      <c r="AV636" s="267">
        <f>IF(OR(Is_Loading,LEN($A636)=0),"",SWDATA!AO621)</f>
        <v>0</v>
      </c>
      <c r="AW636" s="267">
        <f>IF(OR(Is_Loading,LEN($A636)=0),"",SWDATA!AP621)</f>
        <v>0</v>
      </c>
      <c r="AX636" s="266" t="str">
        <f t="shared" si="2227"/>
        <v/>
      </c>
      <c r="AY636" s="266">
        <f>IF(OR(Is_Loading,LEN($A636)=0),"",SWDATA!AR621)</f>
        <v>0</v>
      </c>
      <c r="AZ636" s="267">
        <f>IF(OR(Is_Loading,LEN($A636)=0),"",SWDATA!AS621)</f>
        <v>0</v>
      </c>
      <c r="BA636" s="267">
        <f>IF(OR(Is_Loading,LEN($A636)=0),"",SWDATA!AT621)</f>
        <v>0</v>
      </c>
      <c r="BB636" s="266" t="str">
        <f t="shared" si="2228"/>
        <v/>
      </c>
      <c r="BC636" s="266">
        <f>IF(OR(Is_Loading,LEN($A636)=0),"",SWDATA!AV621)</f>
        <v>0</v>
      </c>
      <c r="BD636" s="267">
        <f>IF(OR(Is_Loading,LEN($A636)=0),"",SWDATA!AW621)</f>
        <v>0</v>
      </c>
      <c r="BE636" s="323">
        <f>IF(OR(Is_Loading,LEN($A636)=0),"",SWDATA!AX621)</f>
        <v>0</v>
      </c>
      <c r="BF636" s="320" t="str">
        <f t="shared" si="2229"/>
        <v/>
      </c>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c r="CF636" s="11"/>
      <c r="CG636" s="11"/>
      <c r="CH636" s="11"/>
      <c r="CI636" s="11"/>
      <c r="CJ636" s="11"/>
      <c r="CK636" s="11"/>
      <c r="CL636" s="11"/>
      <c r="CM636" s="11"/>
      <c r="CN636" s="351"/>
      <c r="CO636" s="351"/>
      <c r="CP636" s="351"/>
      <c r="CQ636" s="351"/>
      <c r="CR636" s="351"/>
      <c r="CS636" s="351"/>
      <c r="CT636" s="351"/>
      <c r="CU636" s="351"/>
      <c r="CV636" s="351"/>
      <c r="CW636" s="351"/>
      <c r="CX636" s="351"/>
      <c r="CY636" s="351"/>
      <c r="CZ636" s="351"/>
      <c r="DA636" s="351"/>
      <c r="DB636" s="351"/>
      <c r="DC636" s="351"/>
      <c r="DD636" s="351"/>
      <c r="DE636" s="351"/>
      <c r="DF636" s="351"/>
      <c r="DG636" s="351"/>
      <c r="DH636" s="351"/>
      <c r="DI636" s="351"/>
      <c r="DJ636" s="351"/>
      <c r="DK636" s="351"/>
      <c r="DL636" s="351"/>
      <c r="DM636" s="351"/>
      <c r="DN636" s="351"/>
      <c r="DS636" s="372"/>
      <c r="DT636" s="374"/>
      <c r="DU636" s="375"/>
      <c r="DV636" s="375"/>
      <c r="DW636" s="375"/>
      <c r="DX636" s="375">
        <v>1</v>
      </c>
      <c r="DY636" s="375">
        <f t="shared" si="2349"/>
        <v>0</v>
      </c>
      <c r="DZ636" s="375">
        <f t="shared" si="2350"/>
        <v>0</v>
      </c>
      <c r="EA636" s="375">
        <f t="shared" si="2351"/>
        <v>1</v>
      </c>
      <c r="EB636" s="375">
        <f t="shared" si="2352"/>
        <v>0</v>
      </c>
      <c r="EC636" s="375">
        <f t="shared" si="2353"/>
        <v>0</v>
      </c>
      <c r="ED636" s="375">
        <f t="shared" si="2354"/>
        <v>1</v>
      </c>
      <c r="EE636" s="375">
        <f t="shared" si="2355"/>
        <v>0</v>
      </c>
      <c r="EF636" s="375">
        <f t="shared" si="2356"/>
        <v>0</v>
      </c>
      <c r="EG636" s="375">
        <f t="shared" si="2357"/>
        <v>1</v>
      </c>
      <c r="EH636" s="375">
        <f t="shared" si="2358"/>
        <v>0</v>
      </c>
      <c r="EI636" s="375">
        <f t="shared" si="2359"/>
        <v>0</v>
      </c>
      <c r="EJ636" s="375">
        <f t="shared" si="2360"/>
        <v>1</v>
      </c>
      <c r="EK636" s="375">
        <f t="shared" si="2361"/>
        <v>0</v>
      </c>
      <c r="EL636" s="375">
        <f t="shared" si="2362"/>
        <v>0</v>
      </c>
      <c r="EM636" s="375">
        <f t="shared" si="2363"/>
        <v>1</v>
      </c>
      <c r="EN636" s="375">
        <f t="shared" si="2364"/>
        <v>0</v>
      </c>
      <c r="EO636" s="375">
        <f t="shared" si="2365"/>
        <v>0</v>
      </c>
      <c r="EP636" s="375">
        <f t="shared" si="2366"/>
        <v>1</v>
      </c>
      <c r="EQ636" s="375">
        <f t="shared" si="2367"/>
        <v>0</v>
      </c>
      <c r="ER636" s="375">
        <f t="shared" si="2368"/>
        <v>0</v>
      </c>
      <c r="ES636" s="375">
        <f t="shared" si="2369"/>
        <v>1</v>
      </c>
      <c r="ET636" s="375">
        <f t="shared" si="2370"/>
        <v>0</v>
      </c>
      <c r="EU636" s="375">
        <f t="shared" si="2371"/>
        <v>0</v>
      </c>
      <c r="EV636" s="375">
        <f t="shared" si="2372"/>
        <v>1</v>
      </c>
      <c r="EW636" s="375">
        <f t="shared" si="2373"/>
        <v>0</v>
      </c>
      <c r="EX636" s="375">
        <f t="shared" si="2374"/>
        <v>0</v>
      </c>
      <c r="EY636" s="375">
        <f t="shared" si="2375"/>
        <v>1</v>
      </c>
      <c r="EZ636" s="375">
        <f t="shared" si="2376"/>
        <v>0</v>
      </c>
      <c r="FA636" s="375">
        <f t="shared" si="2377"/>
        <v>0</v>
      </c>
      <c r="FB636" s="375">
        <f t="shared" si="2378"/>
        <v>1</v>
      </c>
      <c r="FC636" s="375">
        <f t="shared" si="2379"/>
        <v>0</v>
      </c>
      <c r="FD636" s="375">
        <f t="shared" si="2380"/>
        <v>0</v>
      </c>
      <c r="FE636" s="376"/>
      <c r="FF636" s="372"/>
      <c r="FG636" s="372"/>
      <c r="FH636" s="372"/>
      <c r="FI636" s="372"/>
      <c r="FJ636" s="372"/>
      <c r="FK636" s="372"/>
      <c r="FL636" s="372"/>
      <c r="FM636" s="372"/>
      <c r="FN636" s="372"/>
      <c r="FO636" s="372"/>
      <c r="FP636" s="372"/>
      <c r="FQ636" s="372"/>
      <c r="FR636" s="372"/>
      <c r="FS636" s="372"/>
      <c r="FT636" s="372"/>
      <c r="FU636" s="372"/>
      <c r="FV636" s="372"/>
      <c r="FW636" s="372"/>
      <c r="FX636" s="372"/>
      <c r="FY636" s="372"/>
      <c r="FZ636" s="372"/>
      <c r="GA636" s="372"/>
      <c r="GB636" s="372"/>
      <c r="GC636" s="372"/>
      <c r="GD636" s="372"/>
      <c r="GE636" s="372"/>
      <c r="GF636" s="372"/>
      <c r="GG636" s="372"/>
      <c r="GH636" s="372"/>
      <c r="GI636" s="372"/>
      <c r="GJ636" s="372"/>
      <c r="GK636" s="372"/>
      <c r="GL636" s="372"/>
      <c r="GM636" s="372"/>
      <c r="GN636" s="372"/>
      <c r="GO636" s="372"/>
      <c r="GP636" s="372"/>
      <c r="GQ636" s="372"/>
      <c r="GR636" s="372"/>
      <c r="GS636" s="372"/>
      <c r="GT636" s="372"/>
      <c r="GU636" s="372"/>
      <c r="GV636" s="372"/>
      <c r="GW636" s="372"/>
      <c r="GX636" s="372"/>
      <c r="GY636" s="372"/>
      <c r="GZ636" s="372"/>
      <c r="HA636" s="372"/>
      <c r="HB636" s="372"/>
      <c r="HC636" s="372"/>
    </row>
    <row r="637" spans="1:211" s="373" customFormat="1" ht="15" hidden="1" customHeight="1" outlineLevel="1" x14ac:dyDescent="0.2">
      <c r="A637" s="366">
        <f>SWDATA!O622</f>
        <v>0</v>
      </c>
      <c r="B637" s="366">
        <f>SWDATA!M622</f>
        <v>0</v>
      </c>
      <c r="C637" s="351">
        <f>IF(AND(SWDATA!M622=1,SWDATA!Q622="promotions"),SWDATA!P622,0)</f>
        <v>0</v>
      </c>
      <c r="D637" s="367">
        <f>ROW(SWDATA!M622)</f>
        <v>622</v>
      </c>
      <c r="E637" s="368">
        <f t="shared" si="2384"/>
        <v>0</v>
      </c>
      <c r="F637" s="369">
        <f t="shared" si="2217"/>
        <v>1</v>
      </c>
      <c r="G637" s="366" t="str">
        <f t="shared" si="2218"/>
        <v/>
      </c>
      <c r="H637" s="370"/>
      <c r="J637" s="238">
        <f t="shared" si="2219"/>
        <v>0</v>
      </c>
      <c r="K637" s="239" t="str">
        <f t="shared" si="2220"/>
        <v/>
      </c>
      <c r="L637" s="342"/>
      <c r="M637" s="345"/>
      <c r="N637" s="340" t="str">
        <f>IF(LEN(SWDATA!F622)=0,"",N636)</f>
        <v/>
      </c>
      <c r="O637" s="296" t="str">
        <f>IF(LEN(SWDATA!G622)=0,"",O636)</f>
        <v/>
      </c>
      <c r="P637" s="297" t="str">
        <f>IF(LEN(SWDATA!C622)=0,"",SWDATA!C622)</f>
        <v/>
      </c>
      <c r="Q637" s="312" t="str">
        <f t="shared" si="2221"/>
        <v/>
      </c>
      <c r="R637" s="223" t="s">
        <v>261</v>
      </c>
      <c r="S637" s="224"/>
      <c r="T637" s="224"/>
      <c r="U637" s="264" t="s">
        <v>613</v>
      </c>
      <c r="V637" s="205" t="s">
        <v>221</v>
      </c>
      <c r="W637" s="266">
        <f>IF(OR(Is_Loading,LEN($A637)=0),"",SWDATA!P622)</f>
        <v>0</v>
      </c>
      <c r="X637" s="267">
        <f>IF(OR(Is_Loading,LEN($A637)=0),"",SWDATA!Q622)</f>
        <v>0</v>
      </c>
      <c r="Y637" s="267">
        <f>IF(OR(Is_Loading,LEN($A637)=0),"",SWDATA!R622)</f>
        <v>0</v>
      </c>
      <c r="Z637" s="266" t="str">
        <f t="shared" si="2385"/>
        <v/>
      </c>
      <c r="AA637" s="266">
        <f>IF(OR(Is_Loading,LEN($A637)=0),"",SWDATA!T622)</f>
        <v>0</v>
      </c>
      <c r="AB637" s="267">
        <f>IF(OR(Is_Loading,LEN($A637)=0),"",SWDATA!U622)</f>
        <v>0</v>
      </c>
      <c r="AC637" s="267">
        <f>IF(OR(Is_Loading,LEN($A637)=0),"",SWDATA!V622)</f>
        <v>0</v>
      </c>
      <c r="AD637" s="266" t="str">
        <f t="shared" si="2222"/>
        <v/>
      </c>
      <c r="AE637" s="266">
        <f>IF(OR(Is_Loading,LEN($A637)=0),"",SWDATA!X622)</f>
        <v>0</v>
      </c>
      <c r="AF637" s="267">
        <f>IF(OR(Is_Loading,LEN($A637)=0),"",SWDATA!Y622)</f>
        <v>0</v>
      </c>
      <c r="AG637" s="267">
        <f>IF(OR(Is_Loading,LEN($A637)=0),"",SWDATA!Z622)</f>
        <v>0</v>
      </c>
      <c r="AH637" s="266" t="str">
        <f t="shared" si="2223"/>
        <v/>
      </c>
      <c r="AI637" s="266">
        <f>IF(OR(Is_Loading,LEN($A637)=0),"",SWDATA!AB622)</f>
        <v>0</v>
      </c>
      <c r="AJ637" s="267">
        <f>IF(OR(Is_Loading,LEN($A637)=0),"",SWDATA!AC622)</f>
        <v>0</v>
      </c>
      <c r="AK637" s="267">
        <f>IF(OR(Is_Loading,LEN($A637)=0),"",SWDATA!AD622)</f>
        <v>0</v>
      </c>
      <c r="AL637" s="266" t="str">
        <f t="shared" si="2224"/>
        <v/>
      </c>
      <c r="AM637" s="266">
        <f>IF(OR(Is_Loading,LEN($A637)=0),"",SWDATA!AF622)</f>
        <v>0</v>
      </c>
      <c r="AN637" s="267">
        <f>IF(OR(Is_Loading,LEN($A637)=0),"",SWDATA!AG622)</f>
        <v>0</v>
      </c>
      <c r="AO637" s="323">
        <f>IF(OR(Is_Loading,LEN($A637)=0),"",SWDATA!AH622)</f>
        <v>0</v>
      </c>
      <c r="AP637" s="320" t="str">
        <f t="shared" si="2225"/>
        <v/>
      </c>
      <c r="AQ637" s="266">
        <f>IF(OR(Is_Loading,LEN($A637)=0),"",SWDATA!AJ622)</f>
        <v>0</v>
      </c>
      <c r="AR637" s="267">
        <f>IF(OR(Is_Loading,LEN($A637)=0),"",SWDATA!AK622)</f>
        <v>0</v>
      </c>
      <c r="AS637" s="267">
        <f>IF(OR(Is_Loading,LEN($A637)=0),"",SWDATA!AL622)</f>
        <v>0</v>
      </c>
      <c r="AT637" s="266" t="str">
        <f t="shared" si="2226"/>
        <v/>
      </c>
      <c r="AU637" s="266">
        <f>IF(OR(Is_Loading,LEN($A637)=0),"",SWDATA!AN622)</f>
        <v>0</v>
      </c>
      <c r="AV637" s="267">
        <f>IF(OR(Is_Loading,LEN($A637)=0),"",SWDATA!AO622)</f>
        <v>0</v>
      </c>
      <c r="AW637" s="267">
        <f>IF(OR(Is_Loading,LEN($A637)=0),"",SWDATA!AP622)</f>
        <v>0</v>
      </c>
      <c r="AX637" s="266" t="str">
        <f t="shared" si="2227"/>
        <v/>
      </c>
      <c r="AY637" s="266">
        <f>IF(OR(Is_Loading,LEN($A637)=0),"",SWDATA!AR622)</f>
        <v>0</v>
      </c>
      <c r="AZ637" s="267">
        <f>IF(OR(Is_Loading,LEN($A637)=0),"",SWDATA!AS622)</f>
        <v>0</v>
      </c>
      <c r="BA637" s="267">
        <f>IF(OR(Is_Loading,LEN($A637)=0),"",SWDATA!AT622)</f>
        <v>0</v>
      </c>
      <c r="BB637" s="266" t="str">
        <f t="shared" si="2228"/>
        <v/>
      </c>
      <c r="BC637" s="266">
        <f>IF(OR(Is_Loading,LEN($A637)=0),"",SWDATA!AV622)</f>
        <v>0</v>
      </c>
      <c r="BD637" s="267">
        <f>IF(OR(Is_Loading,LEN($A637)=0),"",SWDATA!AW622)</f>
        <v>0</v>
      </c>
      <c r="BE637" s="323">
        <f>IF(OR(Is_Loading,LEN($A637)=0),"",SWDATA!AX622)</f>
        <v>0</v>
      </c>
      <c r="BF637" s="320" t="str">
        <f t="shared" si="2229"/>
        <v/>
      </c>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c r="CF637" s="11"/>
      <c r="CG637" s="11"/>
      <c r="CH637" s="11"/>
      <c r="CI637" s="11"/>
      <c r="CJ637" s="11"/>
      <c r="CK637" s="11"/>
      <c r="CL637" s="11"/>
      <c r="CM637" s="11"/>
      <c r="CN637" s="351"/>
      <c r="CO637" s="351"/>
      <c r="CP637" s="351"/>
      <c r="CQ637" s="351"/>
      <c r="CR637" s="351"/>
      <c r="CS637" s="351"/>
      <c r="CT637" s="351"/>
      <c r="CU637" s="351"/>
      <c r="CV637" s="351"/>
      <c r="CW637" s="351"/>
      <c r="CX637" s="351"/>
      <c r="CY637" s="351"/>
      <c r="CZ637" s="351"/>
      <c r="DA637" s="351"/>
      <c r="DB637" s="351"/>
      <c r="DC637" s="351"/>
      <c r="DD637" s="351"/>
      <c r="DE637" s="351"/>
      <c r="DF637" s="351"/>
      <c r="DG637" s="351"/>
      <c r="DH637" s="351"/>
      <c r="DI637" s="351"/>
      <c r="DJ637" s="351"/>
      <c r="DK637" s="351"/>
      <c r="DL637" s="351"/>
      <c r="DM637" s="351"/>
      <c r="DN637" s="351"/>
      <c r="DS637" s="372"/>
      <c r="DT637" s="374"/>
      <c r="DU637" s="375"/>
      <c r="DV637" s="375"/>
      <c r="DW637" s="375"/>
      <c r="DX637" s="375">
        <v>1</v>
      </c>
      <c r="DY637" s="375">
        <f t="shared" si="2349"/>
        <v>0</v>
      </c>
      <c r="DZ637" s="375">
        <f t="shared" si="2350"/>
        <v>0</v>
      </c>
      <c r="EA637" s="375">
        <f t="shared" si="2351"/>
        <v>1</v>
      </c>
      <c r="EB637" s="375">
        <f t="shared" si="2352"/>
        <v>0</v>
      </c>
      <c r="EC637" s="375">
        <f t="shared" si="2353"/>
        <v>0</v>
      </c>
      <c r="ED637" s="375">
        <f t="shared" si="2354"/>
        <v>1</v>
      </c>
      <c r="EE637" s="375">
        <f t="shared" si="2355"/>
        <v>0</v>
      </c>
      <c r="EF637" s="375">
        <f t="shared" si="2356"/>
        <v>0</v>
      </c>
      <c r="EG637" s="375">
        <f t="shared" si="2357"/>
        <v>1</v>
      </c>
      <c r="EH637" s="375">
        <f t="shared" si="2358"/>
        <v>0</v>
      </c>
      <c r="EI637" s="375">
        <f t="shared" si="2359"/>
        <v>0</v>
      </c>
      <c r="EJ637" s="375">
        <f t="shared" si="2360"/>
        <v>1</v>
      </c>
      <c r="EK637" s="375">
        <f t="shared" si="2361"/>
        <v>0</v>
      </c>
      <c r="EL637" s="375">
        <f t="shared" si="2362"/>
        <v>0</v>
      </c>
      <c r="EM637" s="375">
        <f t="shared" si="2363"/>
        <v>1</v>
      </c>
      <c r="EN637" s="375">
        <f t="shared" si="2364"/>
        <v>0</v>
      </c>
      <c r="EO637" s="375">
        <f t="shared" si="2365"/>
        <v>0</v>
      </c>
      <c r="EP637" s="375">
        <f t="shared" si="2366"/>
        <v>1</v>
      </c>
      <c r="EQ637" s="375">
        <f t="shared" si="2367"/>
        <v>0</v>
      </c>
      <c r="ER637" s="375">
        <f t="shared" si="2368"/>
        <v>0</v>
      </c>
      <c r="ES637" s="375">
        <f t="shared" si="2369"/>
        <v>1</v>
      </c>
      <c r="ET637" s="375">
        <f t="shared" si="2370"/>
        <v>0</v>
      </c>
      <c r="EU637" s="375">
        <f t="shared" si="2371"/>
        <v>0</v>
      </c>
      <c r="EV637" s="375">
        <f t="shared" si="2372"/>
        <v>1</v>
      </c>
      <c r="EW637" s="375">
        <f t="shared" si="2373"/>
        <v>0</v>
      </c>
      <c r="EX637" s="375">
        <f t="shared" si="2374"/>
        <v>0</v>
      </c>
      <c r="EY637" s="375">
        <f t="shared" si="2375"/>
        <v>1</v>
      </c>
      <c r="EZ637" s="375">
        <f t="shared" si="2376"/>
        <v>0</v>
      </c>
      <c r="FA637" s="375">
        <f t="shared" si="2377"/>
        <v>0</v>
      </c>
      <c r="FB637" s="375">
        <f t="shared" si="2378"/>
        <v>1</v>
      </c>
      <c r="FC637" s="375">
        <f t="shared" si="2379"/>
        <v>0</v>
      </c>
      <c r="FD637" s="375">
        <f t="shared" si="2380"/>
        <v>0</v>
      </c>
      <c r="FE637" s="376"/>
      <c r="FF637" s="372"/>
      <c r="FG637" s="372"/>
      <c r="FH637" s="372"/>
      <c r="FI637" s="372"/>
      <c r="FJ637" s="372"/>
      <c r="FK637" s="372"/>
      <c r="FL637" s="372"/>
      <c r="FM637" s="372"/>
      <c r="FN637" s="372"/>
      <c r="FO637" s="372"/>
      <c r="FP637" s="372"/>
      <c r="FQ637" s="372"/>
      <c r="FR637" s="372"/>
      <c r="FS637" s="372"/>
      <c r="FT637" s="372"/>
      <c r="FU637" s="372"/>
      <c r="FV637" s="372"/>
      <c r="FW637" s="372"/>
      <c r="FX637" s="372"/>
      <c r="FY637" s="372"/>
      <c r="FZ637" s="372"/>
      <c r="GA637" s="372"/>
      <c r="GB637" s="372"/>
      <c r="GC637" s="372"/>
      <c r="GD637" s="372"/>
      <c r="GE637" s="372"/>
      <c r="GF637" s="372"/>
      <c r="GG637" s="372"/>
      <c r="GH637" s="372"/>
      <c r="GI637" s="372"/>
      <c r="GJ637" s="372"/>
      <c r="GK637" s="372"/>
      <c r="GL637" s="372"/>
      <c r="GM637" s="372"/>
      <c r="GN637" s="372"/>
      <c r="GO637" s="372"/>
      <c r="GP637" s="372"/>
      <c r="GQ637" s="372"/>
      <c r="GR637" s="372"/>
      <c r="GS637" s="372"/>
      <c r="GT637" s="372"/>
      <c r="GU637" s="372"/>
      <c r="GV637" s="372"/>
      <c r="GW637" s="372"/>
      <c r="GX637" s="372"/>
      <c r="GY637" s="372"/>
      <c r="GZ637" s="372"/>
      <c r="HA637" s="372"/>
      <c r="HB637" s="372"/>
      <c r="HC637" s="372"/>
    </row>
    <row r="638" spans="1:211" s="373" customFormat="1" ht="15" hidden="1" customHeight="1" outlineLevel="1" x14ac:dyDescent="0.2">
      <c r="A638" s="366">
        <f>SWDATA!O623</f>
        <v>0</v>
      </c>
      <c r="B638" s="366">
        <f>SWDATA!M623</f>
        <v>0</v>
      </c>
      <c r="C638" s="351">
        <f>IF(AND(SWDATA!M623=1,SWDATA!Q623="promotions"),SWDATA!P623,0)</f>
        <v>0</v>
      </c>
      <c r="D638" s="367">
        <f>ROW(SWDATA!M623)</f>
        <v>623</v>
      </c>
      <c r="E638" s="368">
        <f t="shared" si="2384"/>
        <v>0</v>
      </c>
      <c r="F638" s="369">
        <f t="shared" si="2217"/>
        <v>1</v>
      </c>
      <c r="G638" s="366" t="str">
        <f t="shared" si="2218"/>
        <v/>
      </c>
      <c r="H638" s="370"/>
      <c r="J638" s="238">
        <f t="shared" si="2219"/>
        <v>0</v>
      </c>
      <c r="K638" s="239" t="str">
        <f t="shared" si="2220"/>
        <v/>
      </c>
      <c r="L638" s="342"/>
      <c r="M638" s="345"/>
      <c r="N638" s="340" t="str">
        <f>IF(LEN(SWDATA!F623)=0,"",N637)</f>
        <v/>
      </c>
      <c r="O638" s="296" t="str">
        <f>IF(LEN(SWDATA!G623)=0,"",O637)</f>
        <v/>
      </c>
      <c r="P638" s="297" t="str">
        <f>IF(LEN(SWDATA!C623)=0,"",SWDATA!C623)</f>
        <v/>
      </c>
      <c r="Q638" s="312" t="str">
        <f t="shared" si="2221"/>
        <v/>
      </c>
      <c r="R638" s="223" t="s">
        <v>261</v>
      </c>
      <c r="S638" s="224" t="s">
        <v>485</v>
      </c>
      <c r="T638" s="224"/>
      <c r="U638" s="264" t="s">
        <v>609</v>
      </c>
      <c r="V638" s="205" t="s">
        <v>221</v>
      </c>
      <c r="W638" s="266">
        <f>IF(OR(Is_Loading,LEN($A638)=0),"",SWDATA!P623)</f>
        <v>0</v>
      </c>
      <c r="X638" s="267">
        <f>IF(OR(Is_Loading,LEN($A638)=0),"",SWDATA!Q623)</f>
        <v>0</v>
      </c>
      <c r="Y638" s="267">
        <f>IF(OR(Is_Loading,LEN($A638)=0),"",SWDATA!R623)</f>
        <v>0</v>
      </c>
      <c r="Z638" s="266" t="str">
        <f t="shared" si="2385"/>
        <v/>
      </c>
      <c r="AA638" s="266">
        <f>IF(OR(Is_Loading,LEN($A638)=0),"",SWDATA!T623)</f>
        <v>0</v>
      </c>
      <c r="AB638" s="267">
        <f>IF(OR(Is_Loading,LEN($A638)=0),"",SWDATA!U623)</f>
        <v>0</v>
      </c>
      <c r="AC638" s="267">
        <f>IF(OR(Is_Loading,LEN($A638)=0),"",SWDATA!V623)</f>
        <v>0</v>
      </c>
      <c r="AD638" s="266" t="str">
        <f t="shared" si="2222"/>
        <v/>
      </c>
      <c r="AE638" s="266">
        <f>IF(OR(Is_Loading,LEN($A638)=0),"",SWDATA!X623)</f>
        <v>0</v>
      </c>
      <c r="AF638" s="267">
        <f>IF(OR(Is_Loading,LEN($A638)=0),"",SWDATA!Y623)</f>
        <v>0</v>
      </c>
      <c r="AG638" s="267">
        <f>IF(OR(Is_Loading,LEN($A638)=0),"",SWDATA!Z623)</f>
        <v>0</v>
      </c>
      <c r="AH638" s="266" t="str">
        <f t="shared" si="2223"/>
        <v/>
      </c>
      <c r="AI638" s="266">
        <f>IF(OR(Is_Loading,LEN($A638)=0),"",SWDATA!AB623)</f>
        <v>0</v>
      </c>
      <c r="AJ638" s="267">
        <f>IF(OR(Is_Loading,LEN($A638)=0),"",SWDATA!AC623)</f>
        <v>0</v>
      </c>
      <c r="AK638" s="267">
        <f>IF(OR(Is_Loading,LEN($A638)=0),"",SWDATA!AD623)</f>
        <v>0</v>
      </c>
      <c r="AL638" s="266" t="str">
        <f t="shared" si="2224"/>
        <v/>
      </c>
      <c r="AM638" s="266">
        <f>IF(OR(Is_Loading,LEN($A638)=0),"",SWDATA!AF623)</f>
        <v>0</v>
      </c>
      <c r="AN638" s="267">
        <f>IF(OR(Is_Loading,LEN($A638)=0),"",SWDATA!AG623)</f>
        <v>0</v>
      </c>
      <c r="AO638" s="323">
        <f>IF(OR(Is_Loading,LEN($A638)=0),"",SWDATA!AH623)</f>
        <v>0</v>
      </c>
      <c r="AP638" s="320" t="str">
        <f t="shared" si="2225"/>
        <v/>
      </c>
      <c r="AQ638" s="266">
        <f>IF(OR(Is_Loading,LEN($A638)=0),"",SWDATA!AJ623)</f>
        <v>0</v>
      </c>
      <c r="AR638" s="267">
        <f>IF(OR(Is_Loading,LEN($A638)=0),"",SWDATA!AK623)</f>
        <v>0</v>
      </c>
      <c r="AS638" s="267">
        <f>IF(OR(Is_Loading,LEN($A638)=0),"",SWDATA!AL623)</f>
        <v>0</v>
      </c>
      <c r="AT638" s="266" t="str">
        <f t="shared" si="2226"/>
        <v/>
      </c>
      <c r="AU638" s="266">
        <f>IF(OR(Is_Loading,LEN($A638)=0),"",SWDATA!AN623)</f>
        <v>0</v>
      </c>
      <c r="AV638" s="267">
        <f>IF(OR(Is_Loading,LEN($A638)=0),"",SWDATA!AO623)</f>
        <v>0</v>
      </c>
      <c r="AW638" s="267">
        <f>IF(OR(Is_Loading,LEN($A638)=0),"",SWDATA!AP623)</f>
        <v>0</v>
      </c>
      <c r="AX638" s="266" t="str">
        <f t="shared" si="2227"/>
        <v/>
      </c>
      <c r="AY638" s="266">
        <f>IF(OR(Is_Loading,LEN($A638)=0),"",SWDATA!AR623)</f>
        <v>0</v>
      </c>
      <c r="AZ638" s="267">
        <f>IF(OR(Is_Loading,LEN($A638)=0),"",SWDATA!AS623)</f>
        <v>0</v>
      </c>
      <c r="BA638" s="267">
        <f>IF(OR(Is_Loading,LEN($A638)=0),"",SWDATA!AT623)</f>
        <v>0</v>
      </c>
      <c r="BB638" s="266" t="str">
        <f t="shared" si="2228"/>
        <v/>
      </c>
      <c r="BC638" s="266">
        <f>IF(OR(Is_Loading,LEN($A638)=0),"",SWDATA!AV623)</f>
        <v>0</v>
      </c>
      <c r="BD638" s="267">
        <f>IF(OR(Is_Loading,LEN($A638)=0),"",SWDATA!AW623)</f>
        <v>0</v>
      </c>
      <c r="BE638" s="323">
        <f>IF(OR(Is_Loading,LEN($A638)=0),"",SWDATA!AX623)</f>
        <v>0</v>
      </c>
      <c r="BF638" s="320" t="str">
        <f t="shared" si="2229"/>
        <v/>
      </c>
      <c r="BG638" s="11"/>
      <c r="BH638" s="11"/>
      <c r="BI638" s="11"/>
      <c r="BJ638" s="11"/>
      <c r="BK638" s="11"/>
      <c r="BL638" s="11"/>
      <c r="BM638" s="11"/>
      <c r="BN638" s="11"/>
      <c r="BO638" s="11"/>
      <c r="BP638" s="11"/>
      <c r="BQ638" s="11"/>
      <c r="BR638" s="11"/>
      <c r="BS638" s="11"/>
      <c r="BT638" s="11"/>
      <c r="BU638" s="11"/>
      <c r="BV638" s="11"/>
      <c r="BW638" s="11"/>
      <c r="BX638" s="11"/>
      <c r="BY638" s="11"/>
      <c r="BZ638" s="11"/>
      <c r="CA638" s="11"/>
      <c r="CB638" s="11"/>
      <c r="CC638" s="11"/>
      <c r="CD638" s="11"/>
      <c r="CE638" s="11"/>
      <c r="CF638" s="11"/>
      <c r="CG638" s="11"/>
      <c r="CH638" s="11"/>
      <c r="CI638" s="11"/>
      <c r="CJ638" s="11"/>
      <c r="CK638" s="11"/>
      <c r="CL638" s="11"/>
      <c r="CM638" s="11"/>
      <c r="CN638" s="351"/>
      <c r="CO638" s="351"/>
      <c r="CP638" s="351"/>
      <c r="CQ638" s="351"/>
      <c r="CR638" s="351"/>
      <c r="CS638" s="351"/>
      <c r="CT638" s="351"/>
      <c r="CU638" s="351"/>
      <c r="CV638" s="351"/>
      <c r="CW638" s="351"/>
      <c r="CX638" s="351"/>
      <c r="CY638" s="351"/>
      <c r="CZ638" s="351"/>
      <c r="DA638" s="351"/>
      <c r="DB638" s="351"/>
      <c r="DC638" s="351"/>
      <c r="DD638" s="351"/>
      <c r="DE638" s="351"/>
      <c r="DF638" s="351"/>
      <c r="DG638" s="351"/>
      <c r="DH638" s="351"/>
      <c r="DI638" s="351"/>
      <c r="DJ638" s="351"/>
      <c r="DK638" s="351"/>
      <c r="DL638" s="351"/>
      <c r="DM638" s="351"/>
      <c r="DN638" s="351"/>
      <c r="DS638" s="372"/>
      <c r="DT638" s="374"/>
      <c r="DU638" s="375"/>
      <c r="DV638" s="375"/>
      <c r="DW638" s="375"/>
      <c r="DX638" s="375">
        <v>1</v>
      </c>
      <c r="DY638" s="375">
        <f t="shared" si="2349"/>
        <v>0</v>
      </c>
      <c r="DZ638" s="375">
        <f t="shared" si="2350"/>
        <v>0</v>
      </c>
      <c r="EA638" s="375">
        <f t="shared" si="2351"/>
        <v>1</v>
      </c>
      <c r="EB638" s="375">
        <f t="shared" si="2352"/>
        <v>0</v>
      </c>
      <c r="EC638" s="375">
        <f t="shared" si="2353"/>
        <v>0</v>
      </c>
      <c r="ED638" s="375">
        <f t="shared" si="2354"/>
        <v>1</v>
      </c>
      <c r="EE638" s="375">
        <f t="shared" si="2355"/>
        <v>0</v>
      </c>
      <c r="EF638" s="375">
        <f t="shared" si="2356"/>
        <v>0</v>
      </c>
      <c r="EG638" s="375">
        <f t="shared" si="2357"/>
        <v>1</v>
      </c>
      <c r="EH638" s="375">
        <f t="shared" si="2358"/>
        <v>0</v>
      </c>
      <c r="EI638" s="375">
        <f t="shared" si="2359"/>
        <v>0</v>
      </c>
      <c r="EJ638" s="375">
        <f t="shared" si="2360"/>
        <v>1</v>
      </c>
      <c r="EK638" s="375">
        <f t="shared" si="2361"/>
        <v>0</v>
      </c>
      <c r="EL638" s="375">
        <f t="shared" si="2362"/>
        <v>0</v>
      </c>
      <c r="EM638" s="375">
        <f t="shared" si="2363"/>
        <v>1</v>
      </c>
      <c r="EN638" s="375">
        <f t="shared" si="2364"/>
        <v>0</v>
      </c>
      <c r="EO638" s="375">
        <f t="shared" si="2365"/>
        <v>0</v>
      </c>
      <c r="EP638" s="375">
        <f t="shared" si="2366"/>
        <v>1</v>
      </c>
      <c r="EQ638" s="375">
        <f t="shared" si="2367"/>
        <v>0</v>
      </c>
      <c r="ER638" s="375">
        <f t="shared" si="2368"/>
        <v>0</v>
      </c>
      <c r="ES638" s="375">
        <f t="shared" si="2369"/>
        <v>1</v>
      </c>
      <c r="ET638" s="375">
        <f t="shared" si="2370"/>
        <v>0</v>
      </c>
      <c r="EU638" s="375">
        <f t="shared" si="2371"/>
        <v>0</v>
      </c>
      <c r="EV638" s="375">
        <f t="shared" si="2372"/>
        <v>1</v>
      </c>
      <c r="EW638" s="375">
        <f t="shared" si="2373"/>
        <v>0</v>
      </c>
      <c r="EX638" s="375">
        <f t="shared" si="2374"/>
        <v>0</v>
      </c>
      <c r="EY638" s="375">
        <f t="shared" si="2375"/>
        <v>1</v>
      </c>
      <c r="EZ638" s="375">
        <f t="shared" si="2376"/>
        <v>0</v>
      </c>
      <c r="FA638" s="375">
        <f t="shared" si="2377"/>
        <v>0</v>
      </c>
      <c r="FB638" s="375">
        <f t="shared" si="2378"/>
        <v>1</v>
      </c>
      <c r="FC638" s="375">
        <f t="shared" si="2379"/>
        <v>0</v>
      </c>
      <c r="FD638" s="375">
        <f t="shared" si="2380"/>
        <v>0</v>
      </c>
      <c r="FE638" s="376"/>
      <c r="FF638" s="372"/>
      <c r="FG638" s="372"/>
      <c r="FH638" s="372"/>
      <c r="FI638" s="372"/>
      <c r="FJ638" s="372"/>
      <c r="FK638" s="372"/>
      <c r="FL638" s="372"/>
      <c r="FM638" s="372"/>
      <c r="FN638" s="372"/>
      <c r="FO638" s="372"/>
      <c r="FP638" s="372"/>
      <c r="FQ638" s="372"/>
      <c r="FR638" s="372"/>
      <c r="FS638" s="372"/>
      <c r="FT638" s="372"/>
      <c r="FU638" s="372"/>
      <c r="FV638" s="372"/>
      <c r="FW638" s="372"/>
      <c r="FX638" s="372"/>
      <c r="FY638" s="372"/>
      <c r="FZ638" s="372"/>
      <c r="GA638" s="372"/>
      <c r="GB638" s="372"/>
      <c r="GC638" s="372"/>
      <c r="GD638" s="372"/>
      <c r="GE638" s="372"/>
      <c r="GF638" s="372"/>
      <c r="GG638" s="372"/>
      <c r="GH638" s="372"/>
      <c r="GI638" s="372"/>
      <c r="GJ638" s="372"/>
      <c r="GK638" s="372"/>
      <c r="GL638" s="372"/>
      <c r="GM638" s="372"/>
      <c r="GN638" s="372"/>
      <c r="GO638" s="372"/>
      <c r="GP638" s="372"/>
      <c r="GQ638" s="372"/>
      <c r="GR638" s="372"/>
      <c r="GS638" s="372"/>
      <c r="GT638" s="372"/>
      <c r="GU638" s="372"/>
      <c r="GV638" s="372"/>
      <c r="GW638" s="372"/>
      <c r="GX638" s="372"/>
      <c r="GY638" s="372"/>
      <c r="GZ638" s="372"/>
      <c r="HA638" s="372"/>
      <c r="HB638" s="372"/>
      <c r="HC638" s="372"/>
    </row>
    <row r="639" spans="1:211" s="373" customFormat="1" ht="15" hidden="1" customHeight="1" outlineLevel="1" x14ac:dyDescent="0.2">
      <c r="A639" s="366">
        <f>SWDATA!O624</f>
        <v>0</v>
      </c>
      <c r="B639" s="366">
        <f>SWDATA!M624</f>
        <v>0</v>
      </c>
      <c r="C639" s="351">
        <f>IF(AND(SWDATA!M624=1,SWDATA!Q624="promotions"),SWDATA!P624,0)</f>
        <v>0</v>
      </c>
      <c r="D639" s="371">
        <f>ROW(SWDATA!M624)</f>
        <v>624</v>
      </c>
      <c r="E639" s="368">
        <f ca="1">IF(AND(B639=1,UPPER(HLOOKUP(D639,'Metrics &amp; Attributes View'!$13:$31,19,0))&lt;&gt;"SBOM"),1,0)</f>
        <v>0</v>
      </c>
      <c r="F639" s="369">
        <f t="shared" ref="F639:F702" si="2386">IF(NOT(ISERROR(SEARCH("Kg",P639))),3,IF(NOT(ISERROR(SEARCH("/Unit",P639))),2,IF(NOT(ISERROR(SEARCH("Pct",P639))),2,1)))</f>
        <v>1</v>
      </c>
      <c r="G639" s="366" t="str">
        <f t="shared" ref="G639:G702" si="2387">IF(NOT(ISERROR(SEARCH("U",P639))),"U",IF(NOT(ISERROR(SEARCH("Pct",P639))),"Pct",""))</f>
        <v/>
      </c>
      <c r="H639" s="370"/>
      <c r="J639" s="238">
        <f t="shared" ref="J639:J702" si="2388">IF(ISERROR(FIND(":-1",A639)),A639,0)</f>
        <v>0</v>
      </c>
      <c r="K639" s="239" t="str">
        <f t="shared" ref="K639:K702" si="2389">IF(NOT(ISERROR(SEARCH("(Cost)",P639))),"C",IF(NOT(ISERROR(SEARCH("(EURO)",P639))),"R",IF(NOT(ISERROR(SEARCH("marg",P639))),"M",IF(OR(NOT(ISERROR(SEARCH("(Rev/",P639))),NOT(ISERROR(SEARCH("(Pct)",P639)))),"P",IF(NOT(ISERROR(SEARCH("Units",P639))),"U","")))))</f>
        <v/>
      </c>
      <c r="L639" s="342"/>
      <c r="M639" s="345"/>
      <c r="N639" s="340" t="str">
        <f>IF(LEN(SWDATA!F624)=0,"",N638)</f>
        <v/>
      </c>
      <c r="O639" s="296" t="str">
        <f>IF(LEN(SWDATA!G624)=0,"",O638)</f>
        <v/>
      </c>
      <c r="P639" s="297" t="str">
        <f>IF(LEN(SWDATA!C624)=0,"",SWDATA!C624)</f>
        <v/>
      </c>
      <c r="Q639" s="312" t="str">
        <f t="shared" ref="Q639:Q702" si="2390">P639</f>
        <v/>
      </c>
      <c r="R639" s="223" t="s">
        <v>262</v>
      </c>
      <c r="S639" s="224"/>
      <c r="T639" s="224"/>
      <c r="U639" s="264" t="s">
        <v>627</v>
      </c>
      <c r="V639" s="205" t="s">
        <v>221</v>
      </c>
      <c r="W639" s="266">
        <f>IF(OR(Is_Loading,LEN($A639)=0),"",SWDATA!P624)</f>
        <v>0</v>
      </c>
      <c r="X639" s="267">
        <f>IF(OR(Is_Loading,LEN($A639)=0),"",SWDATA!Q624)</f>
        <v>0</v>
      </c>
      <c r="Y639" s="267">
        <f>IF(OR(Is_Loading,LEN($A639)=0),"",SWDATA!R624)</f>
        <v>0</v>
      </c>
      <c r="Z639" s="266" t="str">
        <f t="shared" si="2385"/>
        <v/>
      </c>
      <c r="AA639" s="266">
        <f>IF(OR(Is_Loading,LEN($A639)=0),"",SWDATA!T624)</f>
        <v>0</v>
      </c>
      <c r="AB639" s="267">
        <f>IF(OR(Is_Loading,LEN($A639)=0),"",SWDATA!U624)</f>
        <v>0</v>
      </c>
      <c r="AC639" s="267">
        <f>IF(OR(Is_Loading,LEN($A639)=0),"",SWDATA!V624)</f>
        <v>0</v>
      </c>
      <c r="AD639" s="266" t="str">
        <f t="shared" ref="AD639:AD702" si="2391">IF($A639=0,"",CHOOSE($F639,SUM(AA639:AC639),SUM(AA639:AC639)/3,AC639))</f>
        <v/>
      </c>
      <c r="AE639" s="266">
        <f>IF(OR(Is_Loading,LEN($A639)=0),"",SWDATA!X624)</f>
        <v>0</v>
      </c>
      <c r="AF639" s="267">
        <f>IF(OR(Is_Loading,LEN($A639)=0),"",SWDATA!Y624)</f>
        <v>0</v>
      </c>
      <c r="AG639" s="267">
        <f>IF(OR(Is_Loading,LEN($A639)=0),"",SWDATA!Z624)</f>
        <v>0</v>
      </c>
      <c r="AH639" s="266" t="str">
        <f t="shared" ref="AH639:AH702" si="2392">IF($A639=0,"",CHOOSE($F639,SUM(AE639:AG639),SUM(AE639:AG639)/3,AG639))</f>
        <v/>
      </c>
      <c r="AI639" s="266">
        <f>IF(OR(Is_Loading,LEN($A639)=0),"",SWDATA!AB624)</f>
        <v>0</v>
      </c>
      <c r="AJ639" s="267">
        <f>IF(OR(Is_Loading,LEN($A639)=0),"",SWDATA!AC624)</f>
        <v>0</v>
      </c>
      <c r="AK639" s="267">
        <f>IF(OR(Is_Loading,LEN($A639)=0),"",SWDATA!AD624)</f>
        <v>0</v>
      </c>
      <c r="AL639" s="266" t="str">
        <f t="shared" ref="AL639:AL702" si="2393">IF($A639=0,"",CHOOSE($F639,SUM(AI639:AK639),SUM(AI639:AK639)/3,AK639))</f>
        <v/>
      </c>
      <c r="AM639" s="266">
        <f>IF(OR(Is_Loading,LEN($A639)=0),"",SWDATA!AF624)</f>
        <v>0</v>
      </c>
      <c r="AN639" s="267">
        <f>IF(OR(Is_Loading,LEN($A639)=0),"",SWDATA!AG624)</f>
        <v>0</v>
      </c>
      <c r="AO639" s="323">
        <f>IF(OR(Is_Loading,LEN($A639)=0),"",SWDATA!AH624)</f>
        <v>0</v>
      </c>
      <c r="AP639" s="320" t="str">
        <f t="shared" ref="AP639:AP702" si="2394">IF($A639=0,"",CHOOSE($F639,SUM(AM639:AO639),SUM(AM639:AO639)/3,AO639))</f>
        <v/>
      </c>
      <c r="AQ639" s="266">
        <f>IF(OR(Is_Loading,LEN($A639)=0),"",SWDATA!AJ624)</f>
        <v>0</v>
      </c>
      <c r="AR639" s="267">
        <f>IF(OR(Is_Loading,LEN($A639)=0),"",SWDATA!AK624)</f>
        <v>0</v>
      </c>
      <c r="AS639" s="267">
        <f>IF(OR(Is_Loading,LEN($A639)=0),"",SWDATA!AL624)</f>
        <v>0</v>
      </c>
      <c r="AT639" s="266" t="str">
        <f t="shared" ref="AT639:AT702" si="2395">IF($A639=0,"",CHOOSE($F639,SUM(AQ639:AS639),SUM(AQ639:AS639)/3,AS639))</f>
        <v/>
      </c>
      <c r="AU639" s="266">
        <f>IF(OR(Is_Loading,LEN($A639)=0),"",SWDATA!AN624)</f>
        <v>0</v>
      </c>
      <c r="AV639" s="267">
        <f>IF(OR(Is_Loading,LEN($A639)=0),"",SWDATA!AO624)</f>
        <v>0</v>
      </c>
      <c r="AW639" s="267">
        <f>IF(OR(Is_Loading,LEN($A639)=0),"",SWDATA!AP624)</f>
        <v>0</v>
      </c>
      <c r="AX639" s="266" t="str">
        <f t="shared" ref="AX639:AX702" si="2396">IF($A639=0,"",CHOOSE($F639,SUM(AU639:AW639),SUM(AU639:AW639)/3,AW639))</f>
        <v/>
      </c>
      <c r="AY639" s="266">
        <f>IF(OR(Is_Loading,LEN($A639)=0),"",SWDATA!AR624)</f>
        <v>0</v>
      </c>
      <c r="AZ639" s="267">
        <f>IF(OR(Is_Loading,LEN($A639)=0),"",SWDATA!AS624)</f>
        <v>0</v>
      </c>
      <c r="BA639" s="267">
        <f>IF(OR(Is_Loading,LEN($A639)=0),"",SWDATA!AT624)</f>
        <v>0</v>
      </c>
      <c r="BB639" s="266" t="str">
        <f t="shared" ref="BB639:BB702" si="2397">IF($A639=0,"",CHOOSE($F639,SUM(AY639:BA639),SUM(AY639:BA639)/3,BA639))</f>
        <v/>
      </c>
      <c r="BC639" s="266">
        <f>IF(OR(Is_Loading,LEN($A639)=0),"",SWDATA!AV624)</f>
        <v>0</v>
      </c>
      <c r="BD639" s="267">
        <f>IF(OR(Is_Loading,LEN($A639)=0),"",SWDATA!AW624)</f>
        <v>0</v>
      </c>
      <c r="BE639" s="323">
        <f>IF(OR(Is_Loading,LEN($A639)=0),"",SWDATA!AX624)</f>
        <v>0</v>
      </c>
      <c r="BF639" s="332" t="str">
        <f t="shared" ref="BF639:BF702" si="2398">IF($A639=0,"",CHOOSE($F639,SUM(BC639:BE639),SUM(BC639:BE639)/3,BE639))</f>
        <v/>
      </c>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c r="CD639" s="11"/>
      <c r="CE639" s="11"/>
      <c r="CF639" s="11"/>
      <c r="CG639" s="11"/>
      <c r="CH639" s="11"/>
      <c r="CI639" s="11"/>
      <c r="CJ639" s="11"/>
      <c r="CK639" s="11"/>
      <c r="CL639" s="11"/>
      <c r="CM639" s="11"/>
      <c r="CN639" s="351"/>
      <c r="CO639" s="351"/>
      <c r="CP639" s="351"/>
      <c r="CQ639" s="351"/>
      <c r="CR639" s="351"/>
      <c r="CS639" s="351"/>
      <c r="CT639" s="351"/>
      <c r="CU639" s="351"/>
      <c r="CV639" s="351"/>
      <c r="CW639" s="351"/>
      <c r="CX639" s="351"/>
      <c r="CY639" s="351"/>
      <c r="CZ639" s="351"/>
      <c r="DA639" s="351"/>
      <c r="DB639" s="351"/>
      <c r="DC639" s="351"/>
      <c r="DD639" s="351"/>
      <c r="DE639" s="351"/>
      <c r="DF639" s="351"/>
      <c r="DG639" s="351"/>
      <c r="DH639" s="351"/>
      <c r="DI639" s="351"/>
      <c r="DJ639" s="351"/>
      <c r="DK639" s="351"/>
      <c r="DL639" s="351"/>
      <c r="DM639" s="351"/>
      <c r="DN639" s="351"/>
      <c r="DS639" s="372"/>
      <c r="DT639" s="374"/>
      <c r="DU639" s="375"/>
      <c r="DV639" s="375"/>
      <c r="DW639" s="375"/>
      <c r="DX639" s="375">
        <v>1</v>
      </c>
      <c r="DY639" s="375">
        <f t="shared" si="2349"/>
        <v>0</v>
      </c>
      <c r="DZ639" s="375">
        <f t="shared" si="2350"/>
        <v>0</v>
      </c>
      <c r="EA639" s="375">
        <f t="shared" si="2351"/>
        <v>1</v>
      </c>
      <c r="EB639" s="375">
        <f t="shared" si="2352"/>
        <v>0</v>
      </c>
      <c r="EC639" s="375">
        <f t="shared" si="2353"/>
        <v>0</v>
      </c>
      <c r="ED639" s="375">
        <f t="shared" si="2354"/>
        <v>1</v>
      </c>
      <c r="EE639" s="375">
        <f t="shared" si="2355"/>
        <v>0</v>
      </c>
      <c r="EF639" s="375">
        <f t="shared" si="2356"/>
        <v>0</v>
      </c>
      <c r="EG639" s="375">
        <f t="shared" si="2357"/>
        <v>1</v>
      </c>
      <c r="EH639" s="375">
        <f t="shared" si="2358"/>
        <v>0</v>
      </c>
      <c r="EI639" s="375">
        <f t="shared" si="2359"/>
        <v>0</v>
      </c>
      <c r="EJ639" s="375">
        <f t="shared" si="2360"/>
        <v>1</v>
      </c>
      <c r="EK639" s="375">
        <f t="shared" si="2361"/>
        <v>0</v>
      </c>
      <c r="EL639" s="375">
        <f t="shared" si="2362"/>
        <v>0</v>
      </c>
      <c r="EM639" s="375">
        <f t="shared" si="2363"/>
        <v>1</v>
      </c>
      <c r="EN639" s="375">
        <f t="shared" si="2364"/>
        <v>0</v>
      </c>
      <c r="EO639" s="375">
        <f t="shared" si="2365"/>
        <v>0</v>
      </c>
      <c r="EP639" s="375">
        <f t="shared" si="2366"/>
        <v>1</v>
      </c>
      <c r="EQ639" s="375">
        <f t="shared" si="2367"/>
        <v>0</v>
      </c>
      <c r="ER639" s="375">
        <f t="shared" si="2368"/>
        <v>0</v>
      </c>
      <c r="ES639" s="375">
        <f t="shared" si="2369"/>
        <v>1</v>
      </c>
      <c r="ET639" s="375">
        <f t="shared" si="2370"/>
        <v>0</v>
      </c>
      <c r="EU639" s="375">
        <f t="shared" si="2371"/>
        <v>0</v>
      </c>
      <c r="EV639" s="375">
        <f t="shared" si="2372"/>
        <v>1</v>
      </c>
      <c r="EW639" s="375">
        <f t="shared" si="2373"/>
        <v>0</v>
      </c>
      <c r="EX639" s="375">
        <f t="shared" si="2374"/>
        <v>0</v>
      </c>
      <c r="EY639" s="375">
        <f t="shared" si="2375"/>
        <v>1</v>
      </c>
      <c r="EZ639" s="375">
        <f t="shared" si="2376"/>
        <v>0</v>
      </c>
      <c r="FA639" s="375">
        <f t="shared" si="2377"/>
        <v>0</v>
      </c>
      <c r="FB639" s="375">
        <f t="shared" si="2378"/>
        <v>1</v>
      </c>
      <c r="FC639" s="375">
        <f t="shared" si="2379"/>
        <v>0</v>
      </c>
      <c r="FD639" s="375">
        <f t="shared" si="2380"/>
        <v>0</v>
      </c>
      <c r="FE639" s="376"/>
      <c r="FF639" s="372"/>
      <c r="FG639" s="372"/>
      <c r="FH639" s="372"/>
      <c r="FI639" s="372"/>
      <c r="FJ639" s="372"/>
      <c r="FK639" s="372"/>
      <c r="FL639" s="372"/>
      <c r="FM639" s="372"/>
      <c r="FN639" s="372"/>
      <c r="FO639" s="372"/>
      <c r="FP639" s="372"/>
      <c r="FQ639" s="372"/>
      <c r="FR639" s="372"/>
      <c r="FS639" s="372"/>
      <c r="FT639" s="372"/>
      <c r="FU639" s="372"/>
      <c r="FV639" s="372"/>
      <c r="FW639" s="372"/>
      <c r="FX639" s="372"/>
      <c r="FY639" s="372"/>
      <c r="FZ639" s="372"/>
      <c r="GA639" s="372"/>
      <c r="GB639" s="372"/>
      <c r="GC639" s="372"/>
      <c r="GD639" s="372"/>
      <c r="GE639" s="372"/>
      <c r="GF639" s="372"/>
      <c r="GG639" s="372"/>
      <c r="GH639" s="372"/>
      <c r="GI639" s="372"/>
      <c r="GJ639" s="372"/>
      <c r="GK639" s="372"/>
      <c r="GL639" s="372"/>
      <c r="GM639" s="372"/>
      <c r="GN639" s="372"/>
      <c r="GO639" s="372"/>
      <c r="GP639" s="372"/>
      <c r="GQ639" s="372"/>
      <c r="GR639" s="372"/>
      <c r="GS639" s="372"/>
      <c r="GT639" s="372"/>
      <c r="GU639" s="372"/>
      <c r="GV639" s="372"/>
      <c r="GW639" s="372"/>
      <c r="GX639" s="372"/>
      <c r="GY639" s="372"/>
      <c r="GZ639" s="372"/>
      <c r="HA639" s="372"/>
      <c r="HB639" s="372"/>
      <c r="HC639" s="372"/>
    </row>
    <row r="640" spans="1:211" s="373" customFormat="1" ht="15" customHeight="1" collapsed="1" thickTop="1" x14ac:dyDescent="0.2">
      <c r="A640" s="192">
        <f>SWDATA!O625</f>
        <v>0</v>
      </c>
      <c r="B640" s="192">
        <f>SWDATA!M625</f>
        <v>0</v>
      </c>
      <c r="C640" s="201">
        <f>IF(AND(SWDATA!M625=1,SWDATA!Q625="promotions"),SWDATA!P625,0)</f>
        <v>0</v>
      </c>
      <c r="D640" s="200">
        <f>ROW(SWDATA!M625)</f>
        <v>625</v>
      </c>
      <c r="E640" s="202">
        <f t="shared" ref="E640:E647" si="2399">B640</f>
        <v>0</v>
      </c>
      <c r="F640" s="203">
        <f t="shared" si="2386"/>
        <v>1</v>
      </c>
      <c r="G640" s="192" t="str">
        <f t="shared" si="2387"/>
        <v/>
      </c>
      <c r="H640" s="313"/>
      <c r="I640" s="390"/>
      <c r="J640" s="395">
        <f t="shared" si="2388"/>
        <v>0</v>
      </c>
      <c r="K640" s="396" t="str">
        <f t="shared" si="2389"/>
        <v/>
      </c>
      <c r="L640" s="397"/>
      <c r="M640" s="398"/>
      <c r="N640" s="399" t="str">
        <f>IF(LEN(SWDATA!F625)=0,"",IF(LEN(SWDATA!G625)=0,"",IF($O$12="ID",MID(SWDATA!G625,FIND("|",SWDATA!G625)+1,FIND("~~",SWDATA!G625)-FIND("|",SWDATA!G625)-1),IF($O$12="Desc",RIGHT(SWDATA!G625,LEN(SWDATA!G625)-FIND("~~",SWDATA!G625)-1),RIGHT(SWDATA!G625,LEN(SWDATA!G625)-FIND("|",SWDATA!G625))))))</f>
        <v/>
      </c>
      <c r="O640" s="400" t="str">
        <f>IF(LEN(SWDATA!G625)=0,"",IF(LEN(SWDATA!H625)=0,"",IF($O$12="ID",MID(SWDATA!H625,FIND("|",SWDATA!H625)+1,FIND("~~",SWDATA!H625)-FIND("|",SWDATA!H625)-1),IF($O$12="Desc",RIGHT(SWDATA!H625,LEN(SWDATA!H625)-FIND("~~",SWDATA!H625)-1),RIGHT(SWDATA!H625,LEN(SWDATA!H625)-FIND("|",SWDATA!H625))))))</f>
        <v/>
      </c>
      <c r="P640" s="401" t="str">
        <f>IF(LEN(SWDATA!C625)=0,"",SWDATA!C625)</f>
        <v/>
      </c>
      <c r="Q640" s="402" t="str">
        <f t="shared" si="2390"/>
        <v/>
      </c>
      <c r="R640" s="403" t="s">
        <v>575</v>
      </c>
      <c r="S640" s="404" t="s">
        <v>485</v>
      </c>
      <c r="T640" s="404"/>
      <c r="U640" s="405" t="s">
        <v>595</v>
      </c>
      <c r="V640" s="406" t="s">
        <v>221</v>
      </c>
      <c r="W640" s="407">
        <f>IF(OR(Is_Loading,LEN($A640)=0),"",SWDATA!P625)</f>
        <v>0</v>
      </c>
      <c r="X640" s="408">
        <f>IF(OR(Is_Loading,LEN($A640)=0),"",SWDATA!Q625)</f>
        <v>0</v>
      </c>
      <c r="Y640" s="408">
        <f>IF(OR(Is_Loading,LEN($A640)=0),"",SWDATA!R625)</f>
        <v>0</v>
      </c>
      <c r="Z640" s="407" t="str">
        <f t="shared" ref="Z640" si="2400">IF($A640=0,"",CHOOSE($F640,SUM(W640:Y640),SUM(W640:Y640)/3,Y640))</f>
        <v/>
      </c>
      <c r="AA640" s="407">
        <f>IF(OR(Is_Loading,LEN($A640)=0),"",SWDATA!T625)</f>
        <v>0</v>
      </c>
      <c r="AB640" s="408">
        <f>IF(OR(Is_Loading,LEN($A640)=0),"",SWDATA!U625)</f>
        <v>0</v>
      </c>
      <c r="AC640" s="408">
        <f>IF(OR(Is_Loading,LEN($A640)=0),"",SWDATA!V625)</f>
        <v>0</v>
      </c>
      <c r="AD640" s="407" t="str">
        <f t="shared" si="2391"/>
        <v/>
      </c>
      <c r="AE640" s="407">
        <f>IF(OR(Is_Loading,LEN($A640)=0),"",SWDATA!X625)</f>
        <v>0</v>
      </c>
      <c r="AF640" s="408">
        <f>IF(OR(Is_Loading,LEN($A640)=0),"",SWDATA!Y625)</f>
        <v>0</v>
      </c>
      <c r="AG640" s="408">
        <f>IF(OR(Is_Loading,LEN($A640)=0),"",SWDATA!Z625)</f>
        <v>0</v>
      </c>
      <c r="AH640" s="407" t="str">
        <f t="shared" si="2392"/>
        <v/>
      </c>
      <c r="AI640" s="407">
        <f>IF(OR(Is_Loading,LEN($A640)=0),"",SWDATA!AB625)</f>
        <v>0</v>
      </c>
      <c r="AJ640" s="408">
        <f>IF(OR(Is_Loading,LEN($A640)=0),"",SWDATA!AC625)</f>
        <v>0</v>
      </c>
      <c r="AK640" s="408">
        <f>IF(OR(Is_Loading,LEN($A640)=0),"",SWDATA!AD625)</f>
        <v>0</v>
      </c>
      <c r="AL640" s="407" t="str">
        <f t="shared" si="2393"/>
        <v/>
      </c>
      <c r="AM640" s="407">
        <f>IF(OR(Is_Loading,LEN($A640)=0),"",SWDATA!AF625)</f>
        <v>0</v>
      </c>
      <c r="AN640" s="408">
        <f>IF(OR(Is_Loading,LEN($A640)=0),"",SWDATA!AG625)</f>
        <v>0</v>
      </c>
      <c r="AO640" s="409">
        <f>IF(OR(Is_Loading,LEN($A640)=0),"",SWDATA!AH625)</f>
        <v>0</v>
      </c>
      <c r="AP640" s="410" t="str">
        <f t="shared" si="2394"/>
        <v/>
      </c>
      <c r="AQ640" s="407">
        <f>IF(OR(Is_Loading,LEN($A640)=0),"",SWDATA!AJ625)</f>
        <v>0</v>
      </c>
      <c r="AR640" s="408">
        <f>IF(OR(Is_Loading,LEN($A640)=0),"",SWDATA!AK625)</f>
        <v>0</v>
      </c>
      <c r="AS640" s="408">
        <f>IF(OR(Is_Loading,LEN($A640)=0),"",SWDATA!AL625)</f>
        <v>0</v>
      </c>
      <c r="AT640" s="407" t="str">
        <f t="shared" si="2395"/>
        <v/>
      </c>
      <c r="AU640" s="407">
        <f>IF(OR(Is_Loading,LEN($A640)=0),"",SWDATA!AN625)</f>
        <v>0</v>
      </c>
      <c r="AV640" s="408">
        <f>IF(OR(Is_Loading,LEN($A640)=0),"",SWDATA!AO625)</f>
        <v>0</v>
      </c>
      <c r="AW640" s="408">
        <f>IF(OR(Is_Loading,LEN($A640)=0),"",SWDATA!AP625)</f>
        <v>0</v>
      </c>
      <c r="AX640" s="407" t="str">
        <f t="shared" si="2396"/>
        <v/>
      </c>
      <c r="AY640" s="407">
        <f>IF(OR(Is_Loading,LEN($A640)=0),"",SWDATA!AR625)</f>
        <v>0</v>
      </c>
      <c r="AZ640" s="408">
        <f>IF(OR(Is_Loading,LEN($A640)=0),"",SWDATA!AS625)</f>
        <v>0</v>
      </c>
      <c r="BA640" s="408">
        <f>IF(OR(Is_Loading,LEN($A640)=0),"",SWDATA!AT625)</f>
        <v>0</v>
      </c>
      <c r="BB640" s="407" t="str">
        <f t="shared" si="2397"/>
        <v/>
      </c>
      <c r="BC640" s="407">
        <f>IF(OR(Is_Loading,LEN($A640)=0),"",SWDATA!AV625)</f>
        <v>0</v>
      </c>
      <c r="BD640" s="408">
        <f>IF(OR(Is_Loading,LEN($A640)=0),"",SWDATA!AW625)</f>
        <v>0</v>
      </c>
      <c r="BE640" s="409">
        <f>IF(OR(Is_Loading,LEN($A640)=0),"",SWDATA!AX625)</f>
        <v>0</v>
      </c>
      <c r="BF640" s="320" t="str">
        <f t="shared" si="2398"/>
        <v/>
      </c>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s="201"/>
      <c r="CO640" s="201"/>
      <c r="CP640" s="201"/>
      <c r="CQ640" s="201"/>
      <c r="CR640" s="201"/>
      <c r="CS640" s="201"/>
      <c r="CT640" s="201"/>
      <c r="CU640" s="201"/>
      <c r="CV640" s="201"/>
      <c r="CW640" s="201"/>
      <c r="CX640" s="201"/>
      <c r="CY640" s="201"/>
      <c r="CZ640" s="201"/>
      <c r="DA640" s="201"/>
      <c r="DB640" s="201"/>
      <c r="DC640" s="201"/>
      <c r="DD640" s="201"/>
      <c r="DE640" s="201"/>
      <c r="DF640" s="201"/>
      <c r="DG640" s="201"/>
      <c r="DH640" s="201"/>
      <c r="DI640" s="201"/>
      <c r="DJ640" s="201"/>
      <c r="DK640" s="201"/>
      <c r="DL640" s="201"/>
      <c r="DM640" s="201"/>
      <c r="DN640" s="201"/>
      <c r="DQ640" s="373">
        <f>'Metrics &amp; Attributes View'!N665</f>
        <v>0</v>
      </c>
      <c r="DS640" s="372"/>
      <c r="DT640" s="374"/>
      <c r="DU640" s="375"/>
      <c r="DV640" s="375"/>
      <c r="DW640" s="375"/>
      <c r="DX640" s="375"/>
      <c r="DY640" s="375"/>
      <c r="DZ640" s="375"/>
      <c r="EA640" s="375"/>
      <c r="EB640" s="375"/>
      <c r="EC640" s="375"/>
      <c r="ED640" s="375"/>
      <c r="EE640" s="375"/>
      <c r="EF640" s="375"/>
      <c r="EG640" s="375"/>
      <c r="EH640" s="375"/>
      <c r="EI640" s="375"/>
      <c r="EJ640" s="375"/>
      <c r="EK640" s="375"/>
      <c r="EL640" s="375"/>
      <c r="EM640" s="375"/>
      <c r="EN640" s="375"/>
      <c r="EO640" s="375"/>
      <c r="EP640" s="375"/>
      <c r="EQ640" s="375"/>
      <c r="ER640" s="375"/>
      <c r="ES640" s="375"/>
      <c r="ET640" s="375"/>
      <c r="EU640" s="375"/>
      <c r="EV640" s="375"/>
      <c r="EW640" s="375"/>
      <c r="EX640" s="375"/>
      <c r="EY640" s="375"/>
      <c r="EZ640" s="375"/>
      <c r="FA640" s="375"/>
      <c r="FB640" s="375"/>
      <c r="FC640" s="375"/>
      <c r="FD640" s="375"/>
      <c r="FE640" s="376"/>
      <c r="FF640" s="372"/>
      <c r="FG640" s="372"/>
      <c r="FH640" s="372"/>
      <c r="FI640" s="372"/>
      <c r="FJ640" s="372"/>
      <c r="FK640" s="372"/>
      <c r="FL640" s="372"/>
      <c r="FM640" s="372"/>
      <c r="FN640" s="372"/>
      <c r="FO640" s="372"/>
      <c r="FP640" s="372"/>
      <c r="FQ640" s="372"/>
      <c r="FR640" s="372"/>
      <c r="FS640" s="372"/>
      <c r="FT640" s="372"/>
      <c r="FU640" s="372"/>
      <c r="FV640" s="372"/>
      <c r="FW640" s="372"/>
      <c r="FX640" s="372"/>
      <c r="FY640" s="372"/>
      <c r="FZ640" s="372"/>
      <c r="GA640" s="372"/>
      <c r="GB640" s="372"/>
      <c r="GC640" s="372"/>
      <c r="GD640" s="372"/>
      <c r="GE640" s="372"/>
      <c r="GF640" s="372"/>
      <c r="GG640" s="372"/>
      <c r="GH640" s="372"/>
      <c r="GI640" s="372"/>
      <c r="GJ640" s="372"/>
      <c r="GK640" s="372"/>
      <c r="GL640" s="372"/>
      <c r="GM640" s="372"/>
      <c r="GN640" s="372"/>
      <c r="GO640" s="372"/>
      <c r="GP640" s="372"/>
      <c r="GQ640" s="372"/>
      <c r="GR640" s="372"/>
      <c r="GS640" s="372"/>
      <c r="GT640" s="372"/>
      <c r="GU640" s="372"/>
      <c r="GV640" s="372"/>
      <c r="GW640" s="372"/>
      <c r="GX640" s="372"/>
      <c r="GY640" s="372"/>
      <c r="GZ640" s="372"/>
      <c r="HA640" s="372"/>
      <c r="HB640" s="372"/>
      <c r="HC640" s="372"/>
    </row>
    <row r="641" spans="1:211" s="373" customFormat="1" ht="15" customHeight="1" x14ac:dyDescent="0.2">
      <c r="A641" s="192">
        <f>SWDATA!O626</f>
        <v>0</v>
      </c>
      <c r="B641" s="192">
        <f>SWDATA!M626</f>
        <v>0</v>
      </c>
      <c r="C641" s="201">
        <f>IF(AND(SWDATA!M626=1,SWDATA!Q626="promotions"),SWDATA!P626,0)</f>
        <v>0</v>
      </c>
      <c r="D641" s="200">
        <f>ROW(SWDATA!M626)</f>
        <v>626</v>
      </c>
      <c r="E641" s="202">
        <f t="shared" si="2399"/>
        <v>0</v>
      </c>
      <c r="F641" s="203">
        <f t="shared" si="2386"/>
        <v>1</v>
      </c>
      <c r="G641" s="192" t="str">
        <f t="shared" si="2387"/>
        <v/>
      </c>
      <c r="H641" s="204"/>
      <c r="I641" s="390"/>
      <c r="J641" s="238">
        <f t="shared" si="2388"/>
        <v>0</v>
      </c>
      <c r="K641" s="239" t="str">
        <f t="shared" si="2389"/>
        <v/>
      </c>
      <c r="L641" s="342"/>
      <c r="M641" s="345"/>
      <c r="N641" s="340" t="str">
        <f>IF(LEN(SWDATA!F626)=0,"",N640)</f>
        <v/>
      </c>
      <c r="O641" s="296" t="str">
        <f>IF(LEN(SWDATA!G626)=0,"",O640)</f>
        <v/>
      </c>
      <c r="P641" s="297" t="str">
        <f>IF(LEN(SWDATA!C626)=0,"",SWDATA!C626)</f>
        <v/>
      </c>
      <c r="Q641" s="312" t="str">
        <f t="shared" si="2390"/>
        <v/>
      </c>
      <c r="R641" s="223" t="s">
        <v>575</v>
      </c>
      <c r="S641" s="224"/>
      <c r="T641" s="224"/>
      <c r="U641" s="265" t="s">
        <v>619</v>
      </c>
      <c r="V641" s="205" t="s">
        <v>221</v>
      </c>
      <c r="W641" s="266">
        <f>IF(OR(Is_Loading,LEN($A641)=0),"",SWDATA!P626)</f>
        <v>0</v>
      </c>
      <c r="X641" s="267">
        <f>IF(OR(Is_Loading,LEN($A641)=0),"",SWDATA!Q626)</f>
        <v>0</v>
      </c>
      <c r="Y641" s="267">
        <f>IF(OR(Is_Loading,LEN($A641)=0),"",SWDATA!R626)</f>
        <v>0</v>
      </c>
      <c r="Z641" s="266" t="str">
        <f t="shared" ref="Z641:Z642" si="2401">IF($A641=0,"",CHOOSE($F641,SUM(W641:Y641),SUM(W641:Y641)/3,Y641))</f>
        <v/>
      </c>
      <c r="AA641" s="266">
        <f>IF(OR(Is_Loading,LEN($A641)=0),"",SWDATA!T626)</f>
        <v>0</v>
      </c>
      <c r="AB641" s="267">
        <f>IF(OR(Is_Loading,LEN($A641)=0),"",SWDATA!U626)</f>
        <v>0</v>
      </c>
      <c r="AC641" s="267">
        <f>IF(OR(Is_Loading,LEN($A641)=0),"",SWDATA!V626)</f>
        <v>0</v>
      </c>
      <c r="AD641" s="266" t="str">
        <f t="shared" si="2391"/>
        <v/>
      </c>
      <c r="AE641" s="266">
        <f>IF(OR(Is_Loading,LEN($A641)=0),"",SWDATA!X626)</f>
        <v>0</v>
      </c>
      <c r="AF641" s="267">
        <f>IF(OR(Is_Loading,LEN($A641)=0),"",SWDATA!Y626)</f>
        <v>0</v>
      </c>
      <c r="AG641" s="267">
        <f>IF(OR(Is_Loading,LEN($A641)=0),"",SWDATA!Z626)</f>
        <v>0</v>
      </c>
      <c r="AH641" s="266" t="str">
        <f t="shared" si="2392"/>
        <v/>
      </c>
      <c r="AI641" s="266">
        <f>IF(OR(Is_Loading,LEN($A641)=0),"",SWDATA!AB626)</f>
        <v>0</v>
      </c>
      <c r="AJ641" s="267">
        <f>IF(OR(Is_Loading,LEN($A641)=0),"",SWDATA!AC626)</f>
        <v>0</v>
      </c>
      <c r="AK641" s="267">
        <f>IF(OR(Is_Loading,LEN($A641)=0),"",SWDATA!AD626)</f>
        <v>0</v>
      </c>
      <c r="AL641" s="266" t="str">
        <f t="shared" si="2393"/>
        <v/>
      </c>
      <c r="AM641" s="266">
        <f>IF(OR(Is_Loading,LEN($A641)=0),"",SWDATA!AF626)</f>
        <v>0</v>
      </c>
      <c r="AN641" s="267">
        <f>IF(OR(Is_Loading,LEN($A641)=0),"",SWDATA!AG626)</f>
        <v>0</v>
      </c>
      <c r="AO641" s="323">
        <f>IF(OR(Is_Loading,LEN($A641)=0),"",SWDATA!AH626)</f>
        <v>0</v>
      </c>
      <c r="AP641" s="320" t="str">
        <f t="shared" si="2394"/>
        <v/>
      </c>
      <c r="AQ641" s="266">
        <f>IF(OR(Is_Loading,LEN($A641)=0),"",SWDATA!AJ626)</f>
        <v>0</v>
      </c>
      <c r="AR641" s="267">
        <f>IF(OR(Is_Loading,LEN($A641)=0),"",SWDATA!AK626)</f>
        <v>0</v>
      </c>
      <c r="AS641" s="267">
        <f>IF(OR(Is_Loading,LEN($A641)=0),"",SWDATA!AL626)</f>
        <v>0</v>
      </c>
      <c r="AT641" s="266" t="str">
        <f t="shared" si="2395"/>
        <v/>
      </c>
      <c r="AU641" s="266">
        <f>IF(OR(Is_Loading,LEN($A641)=0),"",SWDATA!AN626)</f>
        <v>0</v>
      </c>
      <c r="AV641" s="267">
        <f>IF(OR(Is_Loading,LEN($A641)=0),"",SWDATA!AO626)</f>
        <v>0</v>
      </c>
      <c r="AW641" s="267">
        <f>IF(OR(Is_Loading,LEN($A641)=0),"",SWDATA!AP626)</f>
        <v>0</v>
      </c>
      <c r="AX641" s="266" t="str">
        <f t="shared" si="2396"/>
        <v/>
      </c>
      <c r="AY641" s="266">
        <f>IF(OR(Is_Loading,LEN($A641)=0),"",SWDATA!AR626)</f>
        <v>0</v>
      </c>
      <c r="AZ641" s="267">
        <f>IF(OR(Is_Loading,LEN($A641)=0),"",SWDATA!AS626)</f>
        <v>0</v>
      </c>
      <c r="BA641" s="267">
        <f>IF(OR(Is_Loading,LEN($A641)=0),"",SWDATA!AT626)</f>
        <v>0</v>
      </c>
      <c r="BB641" s="266" t="str">
        <f t="shared" si="2397"/>
        <v/>
      </c>
      <c r="BC641" s="266">
        <f>IF(OR(Is_Loading,LEN($A641)=0),"",SWDATA!AV626)</f>
        <v>0</v>
      </c>
      <c r="BD641" s="267">
        <f>IF(OR(Is_Loading,LEN($A641)=0),"",SWDATA!AW626)</f>
        <v>0</v>
      </c>
      <c r="BE641" s="323">
        <f>IF(OR(Is_Loading,LEN($A641)=0),"",SWDATA!AX626)</f>
        <v>0</v>
      </c>
      <c r="BF641" s="320" t="str">
        <f t="shared" si="2398"/>
        <v/>
      </c>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s="201"/>
      <c r="CO641" s="201"/>
      <c r="CP641" s="201"/>
      <c r="CQ641" s="201"/>
      <c r="CR641" s="201"/>
      <c r="CS641" s="201"/>
      <c r="CT641" s="201"/>
      <c r="CU641" s="201"/>
      <c r="CV641" s="201"/>
      <c r="CW641" s="201"/>
      <c r="CX641" s="201"/>
      <c r="CY641" s="201"/>
      <c r="CZ641" s="201"/>
      <c r="DA641" s="201"/>
      <c r="DB641" s="201"/>
      <c r="DC641" s="201"/>
      <c r="DD641" s="201"/>
      <c r="DE641" s="201"/>
      <c r="DF641" s="201"/>
      <c r="DG641" s="201"/>
      <c r="DH641" s="201"/>
      <c r="DI641" s="201"/>
      <c r="DJ641" s="201"/>
      <c r="DK641" s="201"/>
      <c r="DL641" s="201"/>
      <c r="DM641" s="201"/>
      <c r="DN641" s="201"/>
      <c r="DS641" s="372"/>
      <c r="DT641" s="372"/>
      <c r="DU641" s="375">
        <f t="shared" ref="DU641" si="2402">COLUMN(W639)</f>
        <v>23</v>
      </c>
      <c r="DV641" s="375">
        <f t="shared" ref="DV641" si="2403">SUM(DU641)+DV642+1</f>
        <v>24</v>
      </c>
      <c r="DW641" s="375">
        <f t="shared" ref="DW641" si="2404">SUM(DV641)+DW642+1</f>
        <v>25</v>
      </c>
      <c r="DX641" s="375">
        <f t="shared" ref="DX641" si="2405">SUM(DW641)+DX642+1</f>
        <v>27</v>
      </c>
      <c r="DY641" s="375">
        <f t="shared" ref="DY641" si="2406">SUM(DX641)+DY642+1</f>
        <v>28</v>
      </c>
      <c r="DZ641" s="375">
        <f t="shared" ref="DZ641" si="2407">SUM(DY641)+DZ642+1</f>
        <v>29</v>
      </c>
      <c r="EA641" s="375">
        <f t="shared" ref="EA641" si="2408">SUM(DZ641)+EA642+1</f>
        <v>31</v>
      </c>
      <c r="EB641" s="375">
        <f t="shared" ref="EB641" si="2409">SUM(EA641)+EB642+1</f>
        <v>32</v>
      </c>
      <c r="EC641" s="375">
        <f t="shared" ref="EC641" si="2410">SUM(EB641)+EC642+1</f>
        <v>33</v>
      </c>
      <c r="ED641" s="375">
        <f t="shared" ref="ED641" si="2411">SUM(EC641)+ED642+1</f>
        <v>35</v>
      </c>
      <c r="EE641" s="375">
        <f t="shared" ref="EE641" si="2412">SUM(ED641)+EE642+1</f>
        <v>36</v>
      </c>
      <c r="EF641" s="375">
        <f t="shared" ref="EF641" si="2413">SUM(EE641)+EF642+1</f>
        <v>37</v>
      </c>
      <c r="EG641" s="375">
        <f t="shared" ref="EG641" si="2414">SUM(EF641)+EG642+1</f>
        <v>39</v>
      </c>
      <c r="EH641" s="375">
        <f t="shared" ref="EH641" si="2415">SUM(EG641)+EH642+1</f>
        <v>40</v>
      </c>
      <c r="EI641" s="375">
        <f t="shared" ref="EI641" si="2416">SUM(EH641)+EI642+1</f>
        <v>41</v>
      </c>
      <c r="EJ641" s="375">
        <f t="shared" ref="EJ641" si="2417">SUM(EI641)+EJ642+1</f>
        <v>43</v>
      </c>
      <c r="EK641" s="375">
        <f t="shared" ref="EK641" si="2418">SUM(EJ641)+EK642+1</f>
        <v>44</v>
      </c>
      <c r="EL641" s="375">
        <f t="shared" ref="EL641" si="2419">SUM(EK641)+EL642+1</f>
        <v>45</v>
      </c>
      <c r="EM641" s="375">
        <f t="shared" ref="EM641" si="2420">SUM(EL641)+EM642+1</f>
        <v>47</v>
      </c>
      <c r="EN641" s="375">
        <f t="shared" ref="EN641" si="2421">SUM(EM641)+EN642+1</f>
        <v>48</v>
      </c>
      <c r="EO641" s="375">
        <f t="shared" ref="EO641" si="2422">SUM(EN641)+EO642+1</f>
        <v>49</v>
      </c>
      <c r="EP641" s="375">
        <f t="shared" ref="EP641" si="2423">SUM(EO641)+EP642+1</f>
        <v>51</v>
      </c>
      <c r="EQ641" s="375">
        <f t="shared" ref="EQ641" si="2424">SUM(EP641)+EQ642+1</f>
        <v>52</v>
      </c>
      <c r="ER641" s="375">
        <f t="shared" ref="ER641" si="2425">SUM(EQ641)+ER642+1</f>
        <v>53</v>
      </c>
      <c r="ES641" s="375">
        <f t="shared" ref="ES641" si="2426">SUM(ER641)+ES642+1</f>
        <v>55</v>
      </c>
      <c r="ET641" s="375">
        <f t="shared" ref="ET641" si="2427">SUM(ES641)+ET642+1</f>
        <v>56</v>
      </c>
      <c r="EU641" s="375">
        <f t="shared" ref="EU641" si="2428">SUM(ET641)+EU642+1</f>
        <v>57</v>
      </c>
      <c r="EV641" s="375">
        <f t="shared" ref="EV641" si="2429">SUM(EU641)+EV642+1</f>
        <v>59</v>
      </c>
      <c r="EW641" s="375">
        <f t="shared" ref="EW641" si="2430">SUM(EV641)+EW642+1</f>
        <v>60</v>
      </c>
      <c r="EX641" s="375">
        <f t="shared" ref="EX641" si="2431">SUM(EW641)+EX642+1</f>
        <v>61</v>
      </c>
      <c r="EY641" s="375">
        <f t="shared" ref="EY641" si="2432">SUM(EX641)+EY642+1</f>
        <v>63</v>
      </c>
      <c r="EZ641" s="375">
        <f t="shared" ref="EZ641" si="2433">SUM(EY641)+EZ642+1</f>
        <v>64</v>
      </c>
      <c r="FA641" s="375">
        <f t="shared" ref="FA641" si="2434">SUM(EZ641)+FA642+1</f>
        <v>65</v>
      </c>
      <c r="FB641" s="375">
        <f t="shared" ref="FB641" si="2435">SUM(FA641)+FB642+1</f>
        <v>67</v>
      </c>
      <c r="FC641" s="375">
        <f t="shared" ref="FC641" si="2436">SUM(FB641)+FC642+1</f>
        <v>68</v>
      </c>
      <c r="FD641" s="375">
        <f t="shared" ref="FD641" si="2437">SUM(FC641)+FD642+1</f>
        <v>69</v>
      </c>
      <c r="FE641" s="372"/>
      <c r="FF641" s="372"/>
      <c r="FG641" s="372"/>
      <c r="FH641" s="372"/>
      <c r="FI641" s="372"/>
      <c r="FJ641" s="372"/>
      <c r="FK641" s="372"/>
      <c r="FL641" s="372"/>
      <c r="FM641" s="372"/>
      <c r="FN641" s="372"/>
      <c r="FO641" s="372"/>
      <c r="FP641" s="372"/>
      <c r="FQ641" s="372"/>
      <c r="FR641" s="372"/>
      <c r="FS641" s="372"/>
      <c r="FT641" s="372"/>
      <c r="FU641" s="372"/>
      <c r="FV641" s="372"/>
      <c r="FW641" s="372"/>
      <c r="FX641" s="372"/>
      <c r="FY641" s="372"/>
      <c r="FZ641" s="372"/>
      <c r="GA641" s="372"/>
      <c r="GB641" s="372"/>
      <c r="GC641" s="372"/>
      <c r="GD641" s="372"/>
      <c r="GE641" s="372"/>
      <c r="GF641" s="372"/>
      <c r="GG641" s="372"/>
      <c r="GH641" s="372"/>
      <c r="GI641" s="372"/>
      <c r="GJ641" s="372"/>
      <c r="GK641" s="372"/>
      <c r="GL641" s="372"/>
      <c r="GM641" s="372"/>
      <c r="GN641" s="372"/>
      <c r="GO641" s="372"/>
      <c r="GP641" s="372"/>
      <c r="GQ641" s="372"/>
      <c r="GR641" s="372"/>
      <c r="GS641" s="372"/>
      <c r="GT641" s="372"/>
      <c r="GU641" s="372"/>
      <c r="GV641" s="372"/>
      <c r="GW641" s="372"/>
      <c r="GX641" s="372"/>
      <c r="GY641" s="372"/>
      <c r="GZ641" s="372"/>
    </row>
    <row r="642" spans="1:211" s="373" customFormat="1" ht="15" customHeight="1" thickBot="1" x14ac:dyDescent="0.25">
      <c r="A642" s="192">
        <f>SWDATA!O627</f>
        <v>0</v>
      </c>
      <c r="B642" s="192">
        <f>SWDATA!M627</f>
        <v>0</v>
      </c>
      <c r="C642" s="201">
        <f>IF(AND(SWDATA!M627=1,SWDATA!Q627="promotions"),SWDATA!P627,0)</f>
        <v>0</v>
      </c>
      <c r="D642" s="200">
        <f>ROW(SWDATA!M627)</f>
        <v>627</v>
      </c>
      <c r="E642" s="202">
        <f t="shared" si="2399"/>
        <v>0</v>
      </c>
      <c r="F642" s="203">
        <f t="shared" si="2386"/>
        <v>1</v>
      </c>
      <c r="G642" s="192" t="str">
        <f t="shared" si="2387"/>
        <v/>
      </c>
      <c r="H642" s="204"/>
      <c r="I642" s="390"/>
      <c r="J642" s="238">
        <f t="shared" si="2388"/>
        <v>0</v>
      </c>
      <c r="K642" s="239" t="str">
        <f t="shared" si="2389"/>
        <v/>
      </c>
      <c r="L642" s="342"/>
      <c r="M642" s="346"/>
      <c r="N642" s="340" t="str">
        <f>IF(LEN(SWDATA!F627)=0,"",N641)</f>
        <v/>
      </c>
      <c r="O642" s="296" t="str">
        <f>IF(LEN(SWDATA!G627)=0,"",O641)</f>
        <v/>
      </c>
      <c r="P642" s="297" t="str">
        <f>IF(LEN(SWDATA!C627)=0,"",SWDATA!C627)</f>
        <v/>
      </c>
      <c r="Q642" s="312" t="str">
        <f t="shared" si="2390"/>
        <v/>
      </c>
      <c r="R642" s="223" t="s">
        <v>575</v>
      </c>
      <c r="S642" s="224"/>
      <c r="T642" s="224"/>
      <c r="U642" s="264" t="s">
        <v>620</v>
      </c>
      <c r="V642" s="205" t="s">
        <v>221</v>
      </c>
      <c r="W642" s="266">
        <f>IF(OR(Is_Loading,LEN($A642)=0),"",SWDATA!P627)</f>
        <v>0</v>
      </c>
      <c r="X642" s="267">
        <f>IF(OR(Is_Loading,LEN($A642)=0),"",SWDATA!Q627)</f>
        <v>0</v>
      </c>
      <c r="Y642" s="267">
        <f>IF(OR(Is_Loading,LEN($A642)=0),"",SWDATA!R627)</f>
        <v>0</v>
      </c>
      <c r="Z642" s="266" t="str">
        <f t="shared" si="2401"/>
        <v/>
      </c>
      <c r="AA642" s="266">
        <f>IF(OR(Is_Loading,LEN($A642)=0),"",SWDATA!T627)</f>
        <v>0</v>
      </c>
      <c r="AB642" s="267">
        <f>IF(OR(Is_Loading,LEN($A642)=0),"",SWDATA!U627)</f>
        <v>0</v>
      </c>
      <c r="AC642" s="267">
        <f>IF(OR(Is_Loading,LEN($A642)=0),"",SWDATA!V627)</f>
        <v>0</v>
      </c>
      <c r="AD642" s="266" t="str">
        <f t="shared" si="2391"/>
        <v/>
      </c>
      <c r="AE642" s="266">
        <f>IF(OR(Is_Loading,LEN($A642)=0),"",SWDATA!X627)</f>
        <v>0</v>
      </c>
      <c r="AF642" s="267">
        <f>IF(OR(Is_Loading,LEN($A642)=0),"",SWDATA!Y627)</f>
        <v>0</v>
      </c>
      <c r="AG642" s="267">
        <f>IF(OR(Is_Loading,LEN($A642)=0),"",SWDATA!Z627)</f>
        <v>0</v>
      </c>
      <c r="AH642" s="266" t="str">
        <f t="shared" si="2392"/>
        <v/>
      </c>
      <c r="AI642" s="266">
        <f>IF(OR(Is_Loading,LEN($A642)=0),"",SWDATA!AB627)</f>
        <v>0</v>
      </c>
      <c r="AJ642" s="267">
        <f>IF(OR(Is_Loading,LEN($A642)=0),"",SWDATA!AC627)</f>
        <v>0</v>
      </c>
      <c r="AK642" s="267">
        <f>IF(OR(Is_Loading,LEN($A642)=0),"",SWDATA!AD627)</f>
        <v>0</v>
      </c>
      <c r="AL642" s="266" t="str">
        <f t="shared" si="2393"/>
        <v/>
      </c>
      <c r="AM642" s="266">
        <f>IF(OR(Is_Loading,LEN($A642)=0),"",SWDATA!AF627)</f>
        <v>0</v>
      </c>
      <c r="AN642" s="267">
        <f>IF(OR(Is_Loading,LEN($A642)=0),"",SWDATA!AG627)</f>
        <v>0</v>
      </c>
      <c r="AO642" s="323">
        <f>IF(OR(Is_Loading,LEN($A642)=0),"",SWDATA!AH627)</f>
        <v>0</v>
      </c>
      <c r="AP642" s="320" t="str">
        <f t="shared" si="2394"/>
        <v/>
      </c>
      <c r="AQ642" s="266">
        <f>IF(OR(Is_Loading,LEN($A642)=0),"",SWDATA!AJ627)</f>
        <v>0</v>
      </c>
      <c r="AR642" s="267">
        <f>IF(OR(Is_Loading,LEN($A642)=0),"",SWDATA!AK627)</f>
        <v>0</v>
      </c>
      <c r="AS642" s="267">
        <f>IF(OR(Is_Loading,LEN($A642)=0),"",SWDATA!AL627)</f>
        <v>0</v>
      </c>
      <c r="AT642" s="266" t="str">
        <f t="shared" si="2395"/>
        <v/>
      </c>
      <c r="AU642" s="266">
        <f>IF(OR(Is_Loading,LEN($A642)=0),"",SWDATA!AN627)</f>
        <v>0</v>
      </c>
      <c r="AV642" s="267">
        <f>IF(OR(Is_Loading,LEN($A642)=0),"",SWDATA!AO627)</f>
        <v>0</v>
      </c>
      <c r="AW642" s="267">
        <f>IF(OR(Is_Loading,LEN($A642)=0),"",SWDATA!AP627)</f>
        <v>0</v>
      </c>
      <c r="AX642" s="266" t="str">
        <f t="shared" si="2396"/>
        <v/>
      </c>
      <c r="AY642" s="266">
        <f>IF(OR(Is_Loading,LEN($A642)=0),"",SWDATA!AR627)</f>
        <v>0</v>
      </c>
      <c r="AZ642" s="267">
        <f>IF(OR(Is_Loading,LEN($A642)=0),"",SWDATA!AS627)</f>
        <v>0</v>
      </c>
      <c r="BA642" s="267">
        <f>IF(OR(Is_Loading,LEN($A642)=0),"",SWDATA!AT627)</f>
        <v>0</v>
      </c>
      <c r="BB642" s="266" t="str">
        <f t="shared" si="2397"/>
        <v/>
      </c>
      <c r="BC642" s="266">
        <f>IF(OR(Is_Loading,LEN($A642)=0),"",SWDATA!AV627)</f>
        <v>0</v>
      </c>
      <c r="BD642" s="267">
        <f>IF(OR(Is_Loading,LEN($A642)=0),"",SWDATA!AW627)</f>
        <v>0</v>
      </c>
      <c r="BE642" s="323">
        <f>IF(OR(Is_Loading,LEN($A642)=0),"",SWDATA!AX627)</f>
        <v>0</v>
      </c>
      <c r="BF642" s="320" t="str">
        <f t="shared" si="2398"/>
        <v/>
      </c>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s="201"/>
      <c r="CO642" s="201"/>
      <c r="CP642" s="201"/>
      <c r="CQ642" s="201"/>
      <c r="CR642" s="201"/>
      <c r="CS642" s="201"/>
      <c r="CT642" s="201"/>
      <c r="CU642" s="201"/>
      <c r="CV642" s="201"/>
      <c r="CW642" s="201"/>
      <c r="CX642" s="201"/>
      <c r="CY642" s="201"/>
      <c r="CZ642" s="201"/>
      <c r="DA642" s="201"/>
      <c r="DB642" s="201"/>
      <c r="DC642" s="201"/>
      <c r="DD642" s="201"/>
      <c r="DE642" s="201"/>
      <c r="DF642" s="201"/>
      <c r="DG642" s="201"/>
      <c r="DH642" s="201"/>
      <c r="DI642" s="201"/>
      <c r="DJ642" s="201"/>
      <c r="DK642" s="201"/>
      <c r="DL642" s="201"/>
      <c r="DM642" s="201"/>
      <c r="DN642" s="201"/>
      <c r="DS642" s="372"/>
      <c r="DT642" s="374"/>
      <c r="DU642" s="375"/>
      <c r="DV642" s="375"/>
      <c r="DW642" s="375"/>
      <c r="DX642" s="375">
        <v>1</v>
      </c>
      <c r="DY642" s="375">
        <f t="shared" ref="DY642:DY662" si="2438">DV642</f>
        <v>0</v>
      </c>
      <c r="DZ642" s="375">
        <f t="shared" ref="DZ642:DZ662" si="2439">DW642</f>
        <v>0</v>
      </c>
      <c r="EA642" s="375">
        <f t="shared" ref="EA642:EA662" si="2440">DX642</f>
        <v>1</v>
      </c>
      <c r="EB642" s="375">
        <f t="shared" ref="EB642:EB662" si="2441">DY642</f>
        <v>0</v>
      </c>
      <c r="EC642" s="375">
        <f t="shared" ref="EC642:EC662" si="2442">DZ642</f>
        <v>0</v>
      </c>
      <c r="ED642" s="375">
        <f t="shared" ref="ED642:ED662" si="2443">EA642</f>
        <v>1</v>
      </c>
      <c r="EE642" s="375">
        <f t="shared" ref="EE642:EE662" si="2444">EB642</f>
        <v>0</v>
      </c>
      <c r="EF642" s="375">
        <f t="shared" ref="EF642:EF662" si="2445">EC642</f>
        <v>0</v>
      </c>
      <c r="EG642" s="375">
        <f t="shared" ref="EG642:EG662" si="2446">ED642</f>
        <v>1</v>
      </c>
      <c r="EH642" s="375">
        <f t="shared" ref="EH642:EH662" si="2447">EE642</f>
        <v>0</v>
      </c>
      <c r="EI642" s="375">
        <f t="shared" ref="EI642:EI662" si="2448">EF642</f>
        <v>0</v>
      </c>
      <c r="EJ642" s="375">
        <f t="shared" ref="EJ642:EJ662" si="2449">EG642</f>
        <v>1</v>
      </c>
      <c r="EK642" s="375">
        <f t="shared" ref="EK642:EK662" si="2450">EH642</f>
        <v>0</v>
      </c>
      <c r="EL642" s="375">
        <f t="shared" ref="EL642:EL662" si="2451">EI642</f>
        <v>0</v>
      </c>
      <c r="EM642" s="375">
        <f t="shared" ref="EM642:EM662" si="2452">EJ642</f>
        <v>1</v>
      </c>
      <c r="EN642" s="375">
        <f t="shared" ref="EN642:EN662" si="2453">EK642</f>
        <v>0</v>
      </c>
      <c r="EO642" s="375">
        <f t="shared" ref="EO642:EO662" si="2454">EL642</f>
        <v>0</v>
      </c>
      <c r="EP642" s="375">
        <f t="shared" ref="EP642:EP662" si="2455">EM642</f>
        <v>1</v>
      </c>
      <c r="EQ642" s="375">
        <f t="shared" ref="EQ642:EQ662" si="2456">EN642</f>
        <v>0</v>
      </c>
      <c r="ER642" s="375">
        <f t="shared" ref="ER642:ER662" si="2457">EO642</f>
        <v>0</v>
      </c>
      <c r="ES642" s="375">
        <f t="shared" ref="ES642:ES662" si="2458">EP642</f>
        <v>1</v>
      </c>
      <c r="ET642" s="375">
        <f t="shared" ref="ET642:ET662" si="2459">EQ642</f>
        <v>0</v>
      </c>
      <c r="EU642" s="375">
        <f t="shared" ref="EU642:EU662" si="2460">ER642</f>
        <v>0</v>
      </c>
      <c r="EV642" s="375">
        <f t="shared" ref="EV642:EV662" si="2461">ES642</f>
        <v>1</v>
      </c>
      <c r="EW642" s="375">
        <f t="shared" ref="EW642:EW662" si="2462">ET642</f>
        <v>0</v>
      </c>
      <c r="EX642" s="375">
        <f t="shared" ref="EX642:EX662" si="2463">EU642</f>
        <v>0</v>
      </c>
      <c r="EY642" s="375">
        <f t="shared" ref="EY642:EY662" si="2464">EV642</f>
        <v>1</v>
      </c>
      <c r="EZ642" s="375">
        <f t="shared" ref="EZ642:EZ662" si="2465">EW642</f>
        <v>0</v>
      </c>
      <c r="FA642" s="375">
        <f t="shared" ref="FA642:FA662" si="2466">EX642</f>
        <v>0</v>
      </c>
      <c r="FB642" s="375">
        <f t="shared" ref="FB642:FB662" si="2467">EY642</f>
        <v>1</v>
      </c>
      <c r="FC642" s="375">
        <f t="shared" ref="FC642:FC662" si="2468">EZ642</f>
        <v>0</v>
      </c>
      <c r="FD642" s="375">
        <f t="shared" ref="FD642:FD662" si="2469">FA642</f>
        <v>0</v>
      </c>
      <c r="FE642" s="376"/>
      <c r="FF642" s="372"/>
      <c r="FG642" s="372"/>
      <c r="FH642" s="372"/>
      <c r="FI642" s="372"/>
      <c r="FJ642" s="372"/>
      <c r="FK642" s="372"/>
      <c r="FL642" s="372"/>
      <c r="FM642" s="372"/>
      <c r="FN642" s="372"/>
      <c r="FO642" s="372"/>
      <c r="FP642" s="372"/>
      <c r="FQ642" s="372"/>
      <c r="FR642" s="372"/>
      <c r="FS642" s="372"/>
      <c r="FT642" s="372"/>
      <c r="FU642" s="372"/>
      <c r="FV642" s="372"/>
      <c r="FW642" s="372"/>
      <c r="FX642" s="372"/>
      <c r="FY642" s="372"/>
      <c r="FZ642" s="372"/>
      <c r="GA642" s="372"/>
      <c r="GB642" s="372"/>
      <c r="GC642" s="372"/>
      <c r="GD642" s="372"/>
      <c r="GE642" s="372"/>
      <c r="GF642" s="372"/>
      <c r="GG642" s="372"/>
      <c r="GH642" s="372"/>
      <c r="GI642" s="372"/>
      <c r="GJ642" s="372"/>
      <c r="GK642" s="372"/>
      <c r="GL642" s="372"/>
      <c r="GM642" s="372"/>
      <c r="GN642" s="372"/>
      <c r="GO642" s="372"/>
      <c r="GP642" s="372"/>
      <c r="GQ642" s="372"/>
      <c r="GR642" s="372"/>
      <c r="GS642" s="372"/>
      <c r="GT642" s="372"/>
      <c r="GU642" s="372"/>
      <c r="GV642" s="372"/>
      <c r="GW642" s="372"/>
      <c r="GX642" s="372"/>
      <c r="GY642" s="372"/>
      <c r="GZ642" s="372"/>
      <c r="HA642" s="372"/>
      <c r="HB642" s="372"/>
      <c r="HC642" s="372"/>
    </row>
    <row r="643" spans="1:211" s="373" customFormat="1" ht="15" customHeight="1" thickTop="1" x14ac:dyDescent="0.2">
      <c r="A643" s="192">
        <f>SWDATA!O628</f>
        <v>0</v>
      </c>
      <c r="B643" s="192">
        <f>SWDATA!M628</f>
        <v>0</v>
      </c>
      <c r="C643" s="201">
        <f>IF(AND(SWDATA!M628=1,SWDATA!Q628="promotions"),SWDATA!P628,0)</f>
        <v>0</v>
      </c>
      <c r="D643" s="365">
        <f>ROW(SWDATA!M628)</f>
        <v>628</v>
      </c>
      <c r="E643" s="202">
        <f t="shared" si="2399"/>
        <v>0</v>
      </c>
      <c r="F643" s="203">
        <f t="shared" si="2386"/>
        <v>1</v>
      </c>
      <c r="G643" s="192" t="str">
        <f t="shared" si="2387"/>
        <v/>
      </c>
      <c r="H643" s="204"/>
      <c r="I643" s="390"/>
      <c r="J643" s="238">
        <f t="shared" si="2388"/>
        <v>0</v>
      </c>
      <c r="K643" s="239" t="str">
        <f t="shared" si="2389"/>
        <v/>
      </c>
      <c r="L643" s="342"/>
      <c r="M643" s="345"/>
      <c r="N643" s="340" t="str">
        <f>IF(LEN(SWDATA!F628)=0,"",N642)</f>
        <v/>
      </c>
      <c r="O643" s="296" t="str">
        <f>IF(LEN(SWDATA!G628)=0,"",O642)</f>
        <v/>
      </c>
      <c r="P643" s="297" t="str">
        <f>IF(LEN(SWDATA!C628)=0,"",SWDATA!C628)</f>
        <v/>
      </c>
      <c r="Q643" s="312" t="str">
        <f t="shared" si="2390"/>
        <v/>
      </c>
      <c r="R643" s="223" t="s">
        <v>261</v>
      </c>
      <c r="S643" s="224"/>
      <c r="T643" s="224"/>
      <c r="U643" s="264" t="s">
        <v>601</v>
      </c>
      <c r="V643" s="205" t="s">
        <v>221</v>
      </c>
      <c r="W643" s="266">
        <f>IF(OR(Is_Loading,LEN($A643)=0),"",SWDATA!P628)</f>
        <v>0</v>
      </c>
      <c r="X643" s="267">
        <f>IF(OR(Is_Loading,LEN($A643)=0),"",SWDATA!Q628)</f>
        <v>0</v>
      </c>
      <c r="Y643" s="267">
        <f>IF(OR(Is_Loading,LEN($A643)=0),"",SWDATA!R628)</f>
        <v>0</v>
      </c>
      <c r="Z643" s="266" t="str">
        <f t="shared" ref="Z643:Z657" si="2470">IF($A643=0,"",CHOOSE($F643,SUM(W643:Y643),SUM(W643:Y643)/3,Y643))</f>
        <v/>
      </c>
      <c r="AA643" s="266">
        <f>IF(OR(Is_Loading,LEN($A643)=0),"",SWDATA!T628)</f>
        <v>0</v>
      </c>
      <c r="AB643" s="267">
        <f>IF(OR(Is_Loading,LEN($A643)=0),"",SWDATA!U628)</f>
        <v>0</v>
      </c>
      <c r="AC643" s="267">
        <f>IF(OR(Is_Loading,LEN($A643)=0),"",SWDATA!V628)</f>
        <v>0</v>
      </c>
      <c r="AD643" s="266" t="str">
        <f t="shared" si="2391"/>
        <v/>
      </c>
      <c r="AE643" s="266">
        <f>IF(OR(Is_Loading,LEN($A643)=0),"",SWDATA!X628)</f>
        <v>0</v>
      </c>
      <c r="AF643" s="267">
        <f>IF(OR(Is_Loading,LEN($A643)=0),"",SWDATA!Y628)</f>
        <v>0</v>
      </c>
      <c r="AG643" s="267">
        <f>IF(OR(Is_Loading,LEN($A643)=0),"",SWDATA!Z628)</f>
        <v>0</v>
      </c>
      <c r="AH643" s="266" t="str">
        <f t="shared" si="2392"/>
        <v/>
      </c>
      <c r="AI643" s="266">
        <f>IF(OR(Is_Loading,LEN($A643)=0),"",SWDATA!AB628)</f>
        <v>0</v>
      </c>
      <c r="AJ643" s="267">
        <f>IF(OR(Is_Loading,LEN($A643)=0),"",SWDATA!AC628)</f>
        <v>0</v>
      </c>
      <c r="AK643" s="267">
        <f>IF(OR(Is_Loading,LEN($A643)=0),"",SWDATA!AD628)</f>
        <v>0</v>
      </c>
      <c r="AL643" s="266" t="str">
        <f t="shared" si="2393"/>
        <v/>
      </c>
      <c r="AM643" s="266">
        <f>IF(OR(Is_Loading,LEN($A643)=0),"",SWDATA!AF628)</f>
        <v>0</v>
      </c>
      <c r="AN643" s="267">
        <f>IF(OR(Is_Loading,LEN($A643)=0),"",SWDATA!AG628)</f>
        <v>0</v>
      </c>
      <c r="AO643" s="323">
        <f>IF(OR(Is_Loading,LEN($A643)=0),"",SWDATA!AH628)</f>
        <v>0</v>
      </c>
      <c r="AP643" s="320" t="str">
        <f t="shared" si="2394"/>
        <v/>
      </c>
      <c r="AQ643" s="266">
        <f>IF(OR(Is_Loading,LEN($A643)=0),"",SWDATA!AJ628)</f>
        <v>0</v>
      </c>
      <c r="AR643" s="267">
        <f>IF(OR(Is_Loading,LEN($A643)=0),"",SWDATA!AK628)</f>
        <v>0</v>
      </c>
      <c r="AS643" s="267">
        <f>IF(OR(Is_Loading,LEN($A643)=0),"",SWDATA!AL628)</f>
        <v>0</v>
      </c>
      <c r="AT643" s="266" t="str">
        <f t="shared" si="2395"/>
        <v/>
      </c>
      <c r="AU643" s="266">
        <f>IF(OR(Is_Loading,LEN($A643)=0),"",SWDATA!AN628)</f>
        <v>0</v>
      </c>
      <c r="AV643" s="267">
        <f>IF(OR(Is_Loading,LEN($A643)=0),"",SWDATA!AO628)</f>
        <v>0</v>
      </c>
      <c r="AW643" s="267">
        <f>IF(OR(Is_Loading,LEN($A643)=0),"",SWDATA!AP628)</f>
        <v>0</v>
      </c>
      <c r="AX643" s="266" t="str">
        <f t="shared" si="2396"/>
        <v/>
      </c>
      <c r="AY643" s="266">
        <f>IF(OR(Is_Loading,LEN($A643)=0),"",SWDATA!AR628)</f>
        <v>0</v>
      </c>
      <c r="AZ643" s="267">
        <f>IF(OR(Is_Loading,LEN($A643)=0),"",SWDATA!AS628)</f>
        <v>0</v>
      </c>
      <c r="BA643" s="267">
        <f>IF(OR(Is_Loading,LEN($A643)=0),"",SWDATA!AT628)</f>
        <v>0</v>
      </c>
      <c r="BB643" s="266" t="str">
        <f t="shared" si="2397"/>
        <v/>
      </c>
      <c r="BC643" s="266">
        <f>IF(OR(Is_Loading,LEN($A643)=0),"",SWDATA!AV628)</f>
        <v>0</v>
      </c>
      <c r="BD643" s="267">
        <f>IF(OR(Is_Loading,LEN($A643)=0),"",SWDATA!AW628)</f>
        <v>0</v>
      </c>
      <c r="BE643" s="323">
        <f>IF(OR(Is_Loading,LEN($A643)=0),"",SWDATA!AX628)</f>
        <v>0</v>
      </c>
      <c r="BF643" s="320" t="str">
        <f t="shared" si="2398"/>
        <v/>
      </c>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s="201"/>
      <c r="CO643" s="201"/>
      <c r="CP643" s="201"/>
      <c r="CQ643" s="201"/>
      <c r="CR643" s="201"/>
      <c r="CS643" s="201"/>
      <c r="CT643" s="201"/>
      <c r="CU643" s="201"/>
      <c r="CV643" s="201"/>
      <c r="CW643" s="201"/>
      <c r="CX643" s="201"/>
      <c r="CY643" s="201"/>
      <c r="CZ643" s="201"/>
      <c r="DA643" s="201"/>
      <c r="DB643" s="201"/>
      <c r="DC643" s="201"/>
      <c r="DD643" s="201"/>
      <c r="DE643" s="201"/>
      <c r="DF643" s="201"/>
      <c r="DG643" s="201"/>
      <c r="DH643" s="201"/>
      <c r="DI643" s="201"/>
      <c r="DJ643" s="201"/>
      <c r="DK643" s="201"/>
      <c r="DL643" s="201"/>
      <c r="DM643" s="201"/>
      <c r="DN643" s="201"/>
      <c r="DS643" s="372"/>
      <c r="DT643" s="374"/>
      <c r="DU643" s="375"/>
      <c r="DV643" s="375"/>
      <c r="DW643" s="375"/>
      <c r="DX643" s="375">
        <v>1</v>
      </c>
      <c r="DY643" s="375">
        <f t="shared" si="2438"/>
        <v>0</v>
      </c>
      <c r="DZ643" s="375">
        <f t="shared" si="2439"/>
        <v>0</v>
      </c>
      <c r="EA643" s="375">
        <f t="shared" si="2440"/>
        <v>1</v>
      </c>
      <c r="EB643" s="375">
        <f t="shared" si="2441"/>
        <v>0</v>
      </c>
      <c r="EC643" s="375">
        <f t="shared" si="2442"/>
        <v>0</v>
      </c>
      <c r="ED643" s="375">
        <f t="shared" si="2443"/>
        <v>1</v>
      </c>
      <c r="EE643" s="375">
        <f t="shared" si="2444"/>
        <v>0</v>
      </c>
      <c r="EF643" s="375">
        <f t="shared" si="2445"/>
        <v>0</v>
      </c>
      <c r="EG643" s="375">
        <f t="shared" si="2446"/>
        <v>1</v>
      </c>
      <c r="EH643" s="375">
        <f t="shared" si="2447"/>
        <v>0</v>
      </c>
      <c r="EI643" s="375">
        <f t="shared" si="2448"/>
        <v>0</v>
      </c>
      <c r="EJ643" s="375">
        <f t="shared" si="2449"/>
        <v>1</v>
      </c>
      <c r="EK643" s="375">
        <f t="shared" si="2450"/>
        <v>0</v>
      </c>
      <c r="EL643" s="375">
        <f t="shared" si="2451"/>
        <v>0</v>
      </c>
      <c r="EM643" s="375">
        <f t="shared" si="2452"/>
        <v>1</v>
      </c>
      <c r="EN643" s="375">
        <f t="shared" si="2453"/>
        <v>0</v>
      </c>
      <c r="EO643" s="375">
        <f t="shared" si="2454"/>
        <v>0</v>
      </c>
      <c r="EP643" s="375">
        <f t="shared" si="2455"/>
        <v>1</v>
      </c>
      <c r="EQ643" s="375">
        <f t="shared" si="2456"/>
        <v>0</v>
      </c>
      <c r="ER643" s="375">
        <f t="shared" si="2457"/>
        <v>0</v>
      </c>
      <c r="ES643" s="375">
        <f t="shared" si="2458"/>
        <v>1</v>
      </c>
      <c r="ET643" s="375">
        <f t="shared" si="2459"/>
        <v>0</v>
      </c>
      <c r="EU643" s="375">
        <f t="shared" si="2460"/>
        <v>0</v>
      </c>
      <c r="EV643" s="375">
        <f t="shared" si="2461"/>
        <v>1</v>
      </c>
      <c r="EW643" s="375">
        <f t="shared" si="2462"/>
        <v>0</v>
      </c>
      <c r="EX643" s="375">
        <f t="shared" si="2463"/>
        <v>0</v>
      </c>
      <c r="EY643" s="375">
        <f t="shared" si="2464"/>
        <v>1</v>
      </c>
      <c r="EZ643" s="375">
        <f t="shared" si="2465"/>
        <v>0</v>
      </c>
      <c r="FA643" s="375">
        <f t="shared" si="2466"/>
        <v>0</v>
      </c>
      <c r="FB643" s="375">
        <f t="shared" si="2467"/>
        <v>1</v>
      </c>
      <c r="FC643" s="375">
        <f t="shared" si="2468"/>
        <v>0</v>
      </c>
      <c r="FD643" s="375">
        <f t="shared" si="2469"/>
        <v>0</v>
      </c>
      <c r="FE643" s="376"/>
      <c r="FF643" s="372"/>
      <c r="FG643" s="372"/>
      <c r="FH643" s="372"/>
      <c r="FI643" s="372"/>
      <c r="FJ643" s="372"/>
      <c r="FK643" s="372"/>
      <c r="FL643" s="372"/>
      <c r="FM643" s="372"/>
      <c r="FN643" s="372"/>
      <c r="FO643" s="372"/>
      <c r="FP643" s="372"/>
      <c r="FQ643" s="372"/>
      <c r="FR643" s="372"/>
      <c r="FS643" s="372"/>
      <c r="FT643" s="372"/>
      <c r="FU643" s="372"/>
      <c r="FV643" s="372"/>
      <c r="FW643" s="372"/>
      <c r="FX643" s="372"/>
      <c r="FY643" s="372"/>
      <c r="FZ643" s="372"/>
      <c r="GA643" s="372"/>
      <c r="GB643" s="372"/>
      <c r="GC643" s="372"/>
      <c r="GD643" s="372"/>
      <c r="GE643" s="372"/>
      <c r="GF643" s="372"/>
      <c r="GG643" s="372"/>
      <c r="GH643" s="372"/>
      <c r="GI643" s="372"/>
      <c r="GJ643" s="372"/>
      <c r="GK643" s="372"/>
      <c r="GL643" s="372"/>
      <c r="GM643" s="372"/>
      <c r="GN643" s="372"/>
      <c r="GO643" s="372"/>
      <c r="GP643" s="372"/>
      <c r="GQ643" s="372"/>
      <c r="GR643" s="372"/>
      <c r="GS643" s="372"/>
      <c r="GT643" s="372"/>
      <c r="GU643" s="372"/>
      <c r="GV643" s="372"/>
      <c r="GW643" s="372"/>
      <c r="GX643" s="372"/>
      <c r="GY643" s="372"/>
      <c r="GZ643" s="372"/>
      <c r="HA643" s="372"/>
      <c r="HB643" s="372"/>
      <c r="HC643" s="372"/>
    </row>
    <row r="644" spans="1:211" s="373" customFormat="1" ht="15" customHeight="1" x14ac:dyDescent="0.2">
      <c r="A644" s="366">
        <f>SWDATA!O629</f>
        <v>0</v>
      </c>
      <c r="B644" s="366">
        <f>SWDATA!M629</f>
        <v>0</v>
      </c>
      <c r="C644" s="351">
        <f>IF(AND(SWDATA!M629=1,SWDATA!Q629="promotions"),SWDATA!P629,0)</f>
        <v>0</v>
      </c>
      <c r="D644" s="367">
        <f>ROW(SWDATA!M629)</f>
        <v>629</v>
      </c>
      <c r="E644" s="368">
        <f t="shared" si="2399"/>
        <v>0</v>
      </c>
      <c r="F644" s="369">
        <f t="shared" si="2386"/>
        <v>1</v>
      </c>
      <c r="G644" s="366" t="str">
        <f t="shared" si="2387"/>
        <v/>
      </c>
      <c r="H644" s="370"/>
      <c r="J644" s="238">
        <f t="shared" si="2388"/>
        <v>0</v>
      </c>
      <c r="K644" s="239" t="str">
        <f t="shared" si="2389"/>
        <v/>
      </c>
      <c r="L644" s="342"/>
      <c r="M644" s="345"/>
      <c r="N644" s="340" t="str">
        <f>IF(LEN(SWDATA!F629)=0,"",N643)</f>
        <v/>
      </c>
      <c r="O644" s="296" t="str">
        <f>IF(LEN(SWDATA!G629)=0,"",O643)</f>
        <v/>
      </c>
      <c r="P644" s="297" t="str">
        <f>IF(LEN(SWDATA!C629)=0,"",SWDATA!C629)</f>
        <v/>
      </c>
      <c r="Q644" s="312" t="str">
        <f t="shared" si="2390"/>
        <v/>
      </c>
      <c r="R644" s="223" t="s">
        <v>261</v>
      </c>
      <c r="S644" s="224"/>
      <c r="T644" s="224"/>
      <c r="U644" s="264" t="s">
        <v>611</v>
      </c>
      <c r="V644" s="205" t="s">
        <v>221</v>
      </c>
      <c r="W644" s="266">
        <f>IF(OR(Is_Loading,LEN($A644)=0),"",SWDATA!P629)</f>
        <v>0</v>
      </c>
      <c r="X644" s="267">
        <f>IF(OR(Is_Loading,LEN($A644)=0),"",SWDATA!Q629)</f>
        <v>0</v>
      </c>
      <c r="Y644" s="267">
        <f>IF(OR(Is_Loading,LEN($A644)=0),"",SWDATA!R629)</f>
        <v>0</v>
      </c>
      <c r="Z644" s="266" t="str">
        <f t="shared" si="2470"/>
        <v/>
      </c>
      <c r="AA644" s="266">
        <f>IF(OR(Is_Loading,LEN($A644)=0),"",SWDATA!T629)</f>
        <v>0</v>
      </c>
      <c r="AB644" s="267">
        <f>IF(OR(Is_Loading,LEN($A644)=0),"",SWDATA!U629)</f>
        <v>0</v>
      </c>
      <c r="AC644" s="267">
        <f>IF(OR(Is_Loading,LEN($A644)=0),"",SWDATA!V629)</f>
        <v>0</v>
      </c>
      <c r="AD644" s="266" t="str">
        <f t="shared" si="2391"/>
        <v/>
      </c>
      <c r="AE644" s="266">
        <f>IF(OR(Is_Loading,LEN($A644)=0),"",SWDATA!X629)</f>
        <v>0</v>
      </c>
      <c r="AF644" s="267">
        <f>IF(OR(Is_Loading,LEN($A644)=0),"",SWDATA!Y629)</f>
        <v>0</v>
      </c>
      <c r="AG644" s="267">
        <f>IF(OR(Is_Loading,LEN($A644)=0),"",SWDATA!Z629)</f>
        <v>0</v>
      </c>
      <c r="AH644" s="266" t="str">
        <f t="shared" si="2392"/>
        <v/>
      </c>
      <c r="AI644" s="266">
        <f>IF(OR(Is_Loading,LEN($A644)=0),"",SWDATA!AB629)</f>
        <v>0</v>
      </c>
      <c r="AJ644" s="267">
        <f>IF(OR(Is_Loading,LEN($A644)=0),"",SWDATA!AC629)</f>
        <v>0</v>
      </c>
      <c r="AK644" s="267">
        <f>IF(OR(Is_Loading,LEN($A644)=0),"",SWDATA!AD629)</f>
        <v>0</v>
      </c>
      <c r="AL644" s="266" t="str">
        <f t="shared" si="2393"/>
        <v/>
      </c>
      <c r="AM644" s="266">
        <f>IF(OR(Is_Loading,LEN($A644)=0),"",SWDATA!AF629)</f>
        <v>0</v>
      </c>
      <c r="AN644" s="267">
        <f>IF(OR(Is_Loading,LEN($A644)=0),"",SWDATA!AG629)</f>
        <v>0</v>
      </c>
      <c r="AO644" s="323">
        <f>IF(OR(Is_Loading,LEN($A644)=0),"",SWDATA!AH629)</f>
        <v>0</v>
      </c>
      <c r="AP644" s="320" t="str">
        <f t="shared" si="2394"/>
        <v/>
      </c>
      <c r="AQ644" s="266">
        <f>IF(OR(Is_Loading,LEN($A644)=0),"",SWDATA!AJ629)</f>
        <v>0</v>
      </c>
      <c r="AR644" s="267">
        <f>IF(OR(Is_Loading,LEN($A644)=0),"",SWDATA!AK629)</f>
        <v>0</v>
      </c>
      <c r="AS644" s="267">
        <f>IF(OR(Is_Loading,LEN($A644)=0),"",SWDATA!AL629)</f>
        <v>0</v>
      </c>
      <c r="AT644" s="266" t="str">
        <f t="shared" si="2395"/>
        <v/>
      </c>
      <c r="AU644" s="266">
        <f>IF(OR(Is_Loading,LEN($A644)=0),"",SWDATA!AN629)</f>
        <v>0</v>
      </c>
      <c r="AV644" s="267">
        <f>IF(OR(Is_Loading,LEN($A644)=0),"",SWDATA!AO629)</f>
        <v>0</v>
      </c>
      <c r="AW644" s="267">
        <f>IF(OR(Is_Loading,LEN($A644)=0),"",SWDATA!AP629)</f>
        <v>0</v>
      </c>
      <c r="AX644" s="266" t="str">
        <f t="shared" si="2396"/>
        <v/>
      </c>
      <c r="AY644" s="266">
        <f>IF(OR(Is_Loading,LEN($A644)=0),"",SWDATA!AR629)</f>
        <v>0</v>
      </c>
      <c r="AZ644" s="267">
        <f>IF(OR(Is_Loading,LEN($A644)=0),"",SWDATA!AS629)</f>
        <v>0</v>
      </c>
      <c r="BA644" s="267">
        <f>IF(OR(Is_Loading,LEN($A644)=0),"",SWDATA!AT629)</f>
        <v>0</v>
      </c>
      <c r="BB644" s="266" t="str">
        <f t="shared" si="2397"/>
        <v/>
      </c>
      <c r="BC644" s="266">
        <f>IF(OR(Is_Loading,LEN($A644)=0),"",SWDATA!AV629)</f>
        <v>0</v>
      </c>
      <c r="BD644" s="267">
        <f>IF(OR(Is_Loading,LEN($A644)=0),"",SWDATA!AW629)</f>
        <v>0</v>
      </c>
      <c r="BE644" s="323">
        <f>IF(OR(Is_Loading,LEN($A644)=0),"",SWDATA!AX629)</f>
        <v>0</v>
      </c>
      <c r="BF644" s="320" t="str">
        <f t="shared" si="2398"/>
        <v/>
      </c>
      <c r="BG644" s="11"/>
      <c r="BH644" s="11"/>
      <c r="BI644" s="11"/>
      <c r="BJ644" s="11"/>
      <c r="BK644" s="11"/>
      <c r="BL644" s="11"/>
      <c r="BM644" s="11"/>
      <c r="BN644" s="11"/>
      <c r="BO644" s="11"/>
      <c r="BP644" s="11"/>
      <c r="BQ644" s="11"/>
      <c r="BR644" s="11"/>
      <c r="BS644" s="11"/>
      <c r="BT644" s="11"/>
      <c r="BU644" s="11"/>
      <c r="BV644" s="11"/>
      <c r="BW644" s="11"/>
      <c r="BX644" s="11"/>
      <c r="BY644" s="11"/>
      <c r="BZ644" s="11"/>
      <c r="CA644" s="11"/>
      <c r="CB644" s="11"/>
      <c r="CC644" s="11"/>
      <c r="CD644" s="11"/>
      <c r="CE644" s="11"/>
      <c r="CF644" s="11"/>
      <c r="CG644" s="11"/>
      <c r="CH644" s="11"/>
      <c r="CI644" s="11"/>
      <c r="CJ644" s="11"/>
      <c r="CK644" s="11"/>
      <c r="CL644" s="11"/>
      <c r="CM644" s="11"/>
      <c r="CN644" s="351"/>
      <c r="CO644" s="351"/>
      <c r="CP644" s="351"/>
      <c r="CQ644" s="351"/>
      <c r="CR644" s="351"/>
      <c r="CS644" s="351"/>
      <c r="CT644" s="351"/>
      <c r="CU644" s="351"/>
      <c r="CV644" s="351"/>
      <c r="CW644" s="351"/>
      <c r="CX644" s="351"/>
      <c r="CY644" s="351"/>
      <c r="CZ644" s="351"/>
      <c r="DA644" s="351"/>
      <c r="DB644" s="351"/>
      <c r="DC644" s="351"/>
      <c r="DD644" s="351"/>
      <c r="DE644" s="351"/>
      <c r="DF644" s="351"/>
      <c r="DG644" s="351"/>
      <c r="DH644" s="351"/>
      <c r="DI644" s="351"/>
      <c r="DJ644" s="351"/>
      <c r="DK644" s="351"/>
      <c r="DL644" s="351"/>
      <c r="DM644" s="351"/>
      <c r="DN644" s="351"/>
      <c r="DQ644" s="373">
        <f t="shared" ref="DQ644" ca="1" si="2471">INDIRECT("'Metrics &amp; Attributes View'!"&amp;IF(ROW()-9=0, "", IF(13+ROW()/23-9&gt;26, CHAR(64+INT((ROW()-9-1)/26)),"")&amp;CHAR(65+MOD(13+ROW()/23-1, 26)))&amp;44)</f>
        <v>0</v>
      </c>
      <c r="DS644" s="372"/>
      <c r="DT644" s="374"/>
      <c r="DU644" s="375"/>
      <c r="DV644" s="375"/>
      <c r="DW644" s="375"/>
      <c r="DX644" s="375">
        <v>1</v>
      </c>
      <c r="DY644" s="375">
        <f t="shared" si="2438"/>
        <v>0</v>
      </c>
      <c r="DZ644" s="375">
        <f t="shared" si="2439"/>
        <v>0</v>
      </c>
      <c r="EA644" s="375">
        <f t="shared" si="2440"/>
        <v>1</v>
      </c>
      <c r="EB644" s="375">
        <f t="shared" si="2441"/>
        <v>0</v>
      </c>
      <c r="EC644" s="375">
        <f t="shared" si="2442"/>
        <v>0</v>
      </c>
      <c r="ED644" s="375">
        <f t="shared" si="2443"/>
        <v>1</v>
      </c>
      <c r="EE644" s="375">
        <f t="shared" si="2444"/>
        <v>0</v>
      </c>
      <c r="EF644" s="375">
        <f t="shared" si="2445"/>
        <v>0</v>
      </c>
      <c r="EG644" s="375">
        <f t="shared" si="2446"/>
        <v>1</v>
      </c>
      <c r="EH644" s="375">
        <f t="shared" si="2447"/>
        <v>0</v>
      </c>
      <c r="EI644" s="375">
        <f t="shared" si="2448"/>
        <v>0</v>
      </c>
      <c r="EJ644" s="375">
        <f t="shared" si="2449"/>
        <v>1</v>
      </c>
      <c r="EK644" s="375">
        <f t="shared" si="2450"/>
        <v>0</v>
      </c>
      <c r="EL644" s="375">
        <f t="shared" si="2451"/>
        <v>0</v>
      </c>
      <c r="EM644" s="375">
        <f t="shared" si="2452"/>
        <v>1</v>
      </c>
      <c r="EN644" s="375">
        <f t="shared" si="2453"/>
        <v>0</v>
      </c>
      <c r="EO644" s="375">
        <f t="shared" si="2454"/>
        <v>0</v>
      </c>
      <c r="EP644" s="375">
        <f t="shared" si="2455"/>
        <v>1</v>
      </c>
      <c r="EQ644" s="375">
        <f t="shared" si="2456"/>
        <v>0</v>
      </c>
      <c r="ER644" s="375">
        <f t="shared" si="2457"/>
        <v>0</v>
      </c>
      <c r="ES644" s="375">
        <f t="shared" si="2458"/>
        <v>1</v>
      </c>
      <c r="ET644" s="375">
        <f t="shared" si="2459"/>
        <v>0</v>
      </c>
      <c r="EU644" s="375">
        <f t="shared" si="2460"/>
        <v>0</v>
      </c>
      <c r="EV644" s="375">
        <f t="shared" si="2461"/>
        <v>1</v>
      </c>
      <c r="EW644" s="375">
        <f t="shared" si="2462"/>
        <v>0</v>
      </c>
      <c r="EX644" s="375">
        <f t="shared" si="2463"/>
        <v>0</v>
      </c>
      <c r="EY644" s="375">
        <f t="shared" si="2464"/>
        <v>1</v>
      </c>
      <c r="EZ644" s="375">
        <f t="shared" si="2465"/>
        <v>0</v>
      </c>
      <c r="FA644" s="375">
        <f t="shared" si="2466"/>
        <v>0</v>
      </c>
      <c r="FB644" s="375">
        <f t="shared" si="2467"/>
        <v>1</v>
      </c>
      <c r="FC644" s="375">
        <f t="shared" si="2468"/>
        <v>0</v>
      </c>
      <c r="FD644" s="375">
        <f t="shared" si="2469"/>
        <v>0</v>
      </c>
      <c r="FE644" s="376"/>
      <c r="FF644" s="372"/>
      <c r="FG644" s="372"/>
      <c r="FH644" s="372"/>
      <c r="FI644" s="372"/>
      <c r="FJ644" s="372"/>
      <c r="FK644" s="372"/>
      <c r="FL644" s="372"/>
      <c r="FM644" s="372"/>
      <c r="FN644" s="372"/>
      <c r="FO644" s="372"/>
      <c r="FP644" s="372"/>
      <c r="FQ644" s="372"/>
      <c r="FR644" s="372"/>
      <c r="FS644" s="372"/>
      <c r="FT644" s="372"/>
      <c r="FU644" s="372"/>
      <c r="FV644" s="372"/>
      <c r="FW644" s="372"/>
      <c r="FX644" s="372"/>
      <c r="FY644" s="372"/>
      <c r="FZ644" s="372"/>
      <c r="GA644" s="372"/>
      <c r="GB644" s="372"/>
      <c r="GC644" s="372"/>
      <c r="GD644" s="372"/>
      <c r="GE644" s="372"/>
      <c r="GF644" s="372"/>
      <c r="GG644" s="372"/>
      <c r="GH644" s="372"/>
      <c r="GI644" s="372"/>
      <c r="GJ644" s="372"/>
      <c r="GK644" s="372"/>
      <c r="GL644" s="372"/>
      <c r="GM644" s="372"/>
      <c r="GN644" s="372"/>
      <c r="GO644" s="372"/>
      <c r="GP644" s="372"/>
      <c r="GQ644" s="372"/>
      <c r="GR644" s="372"/>
      <c r="GS644" s="372"/>
      <c r="GT644" s="372"/>
      <c r="GU644" s="372"/>
      <c r="GV644" s="372"/>
      <c r="GW644" s="372"/>
      <c r="GX644" s="372"/>
      <c r="GY644" s="372"/>
      <c r="GZ644" s="372"/>
      <c r="HA644" s="372"/>
      <c r="HB644" s="372"/>
      <c r="HC644" s="372"/>
    </row>
    <row r="645" spans="1:211" s="373" customFormat="1" ht="15" customHeight="1" x14ac:dyDescent="0.2">
      <c r="A645" s="366">
        <f>SWDATA!O630</f>
        <v>0</v>
      </c>
      <c r="B645" s="366">
        <f>SWDATA!M630</f>
        <v>0</v>
      </c>
      <c r="C645" s="351">
        <f>IF(AND(SWDATA!M630=1,SWDATA!Q630="promotions"),SWDATA!P630,0)</f>
        <v>0</v>
      </c>
      <c r="D645" s="367">
        <f>ROW(SWDATA!M630)</f>
        <v>630</v>
      </c>
      <c r="E645" s="368">
        <f t="shared" si="2399"/>
        <v>0</v>
      </c>
      <c r="F645" s="369">
        <f t="shared" si="2386"/>
        <v>1</v>
      </c>
      <c r="G645" s="366" t="str">
        <f t="shared" si="2387"/>
        <v/>
      </c>
      <c r="H645" s="370"/>
      <c r="J645" s="238">
        <f t="shared" si="2388"/>
        <v>0</v>
      </c>
      <c r="K645" s="239" t="str">
        <f t="shared" si="2389"/>
        <v/>
      </c>
      <c r="L645" s="342"/>
      <c r="M645" s="345"/>
      <c r="N645" s="340" t="str">
        <f>IF(LEN(SWDATA!F630)=0,"",N644)</f>
        <v/>
      </c>
      <c r="O645" s="296" t="str">
        <f>IF(LEN(SWDATA!G630)=0,"",O644)</f>
        <v/>
      </c>
      <c r="P645" s="297" t="str">
        <f>IF(LEN(SWDATA!C630)=0,"",SWDATA!C630)</f>
        <v/>
      </c>
      <c r="Q645" s="312" t="str">
        <f t="shared" si="2390"/>
        <v/>
      </c>
      <c r="R645" s="223" t="s">
        <v>261</v>
      </c>
      <c r="S645" s="224"/>
      <c r="T645" s="224"/>
      <c r="U645" s="264" t="s">
        <v>598</v>
      </c>
      <c r="V645" s="205" t="s">
        <v>221</v>
      </c>
      <c r="W645" s="266">
        <f>IF(OR(Is_Loading,LEN($A645)=0),"",SWDATA!P630)</f>
        <v>0</v>
      </c>
      <c r="X645" s="267">
        <f>IF(OR(Is_Loading,LEN($A645)=0),"",SWDATA!Q630)</f>
        <v>0</v>
      </c>
      <c r="Y645" s="267">
        <f>IF(OR(Is_Loading,LEN($A645)=0),"",SWDATA!R630)</f>
        <v>0</v>
      </c>
      <c r="Z645" s="266" t="str">
        <f t="shared" si="2470"/>
        <v/>
      </c>
      <c r="AA645" s="266">
        <f>IF(OR(Is_Loading,LEN($A645)=0),"",SWDATA!T630)</f>
        <v>0</v>
      </c>
      <c r="AB645" s="267">
        <f>IF(OR(Is_Loading,LEN($A645)=0),"",SWDATA!U630)</f>
        <v>0</v>
      </c>
      <c r="AC645" s="267">
        <f>IF(OR(Is_Loading,LEN($A645)=0),"",SWDATA!V630)</f>
        <v>0</v>
      </c>
      <c r="AD645" s="266" t="str">
        <f t="shared" si="2391"/>
        <v/>
      </c>
      <c r="AE645" s="266">
        <f>IF(OR(Is_Loading,LEN($A645)=0),"",SWDATA!X630)</f>
        <v>0</v>
      </c>
      <c r="AF645" s="267">
        <f>IF(OR(Is_Loading,LEN($A645)=0),"",SWDATA!Y630)</f>
        <v>0</v>
      </c>
      <c r="AG645" s="267">
        <f>IF(OR(Is_Loading,LEN($A645)=0),"",SWDATA!Z630)</f>
        <v>0</v>
      </c>
      <c r="AH645" s="266" t="str">
        <f t="shared" si="2392"/>
        <v/>
      </c>
      <c r="AI645" s="266">
        <f>IF(OR(Is_Loading,LEN($A645)=0),"",SWDATA!AB630)</f>
        <v>0</v>
      </c>
      <c r="AJ645" s="267">
        <f>IF(OR(Is_Loading,LEN($A645)=0),"",SWDATA!AC630)</f>
        <v>0</v>
      </c>
      <c r="AK645" s="267">
        <f>IF(OR(Is_Loading,LEN($A645)=0),"",SWDATA!AD630)</f>
        <v>0</v>
      </c>
      <c r="AL645" s="266" t="str">
        <f t="shared" si="2393"/>
        <v/>
      </c>
      <c r="AM645" s="266">
        <f>IF(OR(Is_Loading,LEN($A645)=0),"",SWDATA!AF630)</f>
        <v>0</v>
      </c>
      <c r="AN645" s="267">
        <f>IF(OR(Is_Loading,LEN($A645)=0),"",SWDATA!AG630)</f>
        <v>0</v>
      </c>
      <c r="AO645" s="323">
        <f>IF(OR(Is_Loading,LEN($A645)=0),"",SWDATA!AH630)</f>
        <v>0</v>
      </c>
      <c r="AP645" s="320" t="str">
        <f t="shared" si="2394"/>
        <v/>
      </c>
      <c r="AQ645" s="266">
        <f>IF(OR(Is_Loading,LEN($A645)=0),"",SWDATA!AJ630)</f>
        <v>0</v>
      </c>
      <c r="AR645" s="267">
        <f>IF(OR(Is_Loading,LEN($A645)=0),"",SWDATA!AK630)</f>
        <v>0</v>
      </c>
      <c r="AS645" s="267">
        <f>IF(OR(Is_Loading,LEN($A645)=0),"",SWDATA!AL630)</f>
        <v>0</v>
      </c>
      <c r="AT645" s="266" t="str">
        <f t="shared" si="2395"/>
        <v/>
      </c>
      <c r="AU645" s="266">
        <f>IF(OR(Is_Loading,LEN($A645)=0),"",SWDATA!AN630)</f>
        <v>0</v>
      </c>
      <c r="AV645" s="267">
        <f>IF(OR(Is_Loading,LEN($A645)=0),"",SWDATA!AO630)</f>
        <v>0</v>
      </c>
      <c r="AW645" s="267">
        <f>IF(OR(Is_Loading,LEN($A645)=0),"",SWDATA!AP630)</f>
        <v>0</v>
      </c>
      <c r="AX645" s="266" t="str">
        <f t="shared" si="2396"/>
        <v/>
      </c>
      <c r="AY645" s="266">
        <f>IF(OR(Is_Loading,LEN($A645)=0),"",SWDATA!AR630)</f>
        <v>0</v>
      </c>
      <c r="AZ645" s="267">
        <f>IF(OR(Is_Loading,LEN($A645)=0),"",SWDATA!AS630)</f>
        <v>0</v>
      </c>
      <c r="BA645" s="267">
        <f>IF(OR(Is_Loading,LEN($A645)=0),"",SWDATA!AT630)</f>
        <v>0</v>
      </c>
      <c r="BB645" s="266" t="str">
        <f t="shared" si="2397"/>
        <v/>
      </c>
      <c r="BC645" s="266">
        <f>IF(OR(Is_Loading,LEN($A645)=0),"",SWDATA!AV630)</f>
        <v>0</v>
      </c>
      <c r="BD645" s="267">
        <f>IF(OR(Is_Loading,LEN($A645)=0),"",SWDATA!AW630)</f>
        <v>0</v>
      </c>
      <c r="BE645" s="323">
        <f>IF(OR(Is_Loading,LEN($A645)=0),"",SWDATA!AX630)</f>
        <v>0</v>
      </c>
      <c r="BF645" s="320" t="str">
        <f t="shared" si="2398"/>
        <v/>
      </c>
      <c r="BG645" s="11"/>
      <c r="BH645" s="11"/>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1"/>
      <c r="CK645" s="11"/>
      <c r="CL645" s="11"/>
      <c r="CM645" s="11"/>
      <c r="CN645" s="351"/>
      <c r="CO645" s="351"/>
      <c r="CP645" s="351"/>
      <c r="CQ645" s="351"/>
      <c r="CR645" s="351"/>
      <c r="CS645" s="351"/>
      <c r="CT645" s="351"/>
      <c r="CU645" s="351"/>
      <c r="CV645" s="351"/>
      <c r="CW645" s="351"/>
      <c r="CX645" s="351"/>
      <c r="CY645" s="351"/>
      <c r="CZ645" s="351"/>
      <c r="DA645" s="351"/>
      <c r="DB645" s="351"/>
      <c r="DC645" s="351"/>
      <c r="DD645" s="351"/>
      <c r="DE645" s="351"/>
      <c r="DF645" s="351"/>
      <c r="DG645" s="351"/>
      <c r="DH645" s="351"/>
      <c r="DI645" s="351"/>
      <c r="DJ645" s="351"/>
      <c r="DK645" s="351"/>
      <c r="DL645" s="351"/>
      <c r="DM645" s="351"/>
      <c r="DN645" s="351"/>
      <c r="DS645" s="372"/>
      <c r="DT645" s="374"/>
      <c r="DU645" s="375"/>
      <c r="DV645" s="375"/>
      <c r="DW645" s="375"/>
      <c r="DX645" s="375">
        <v>1</v>
      </c>
      <c r="DY645" s="375">
        <f t="shared" si="2438"/>
        <v>0</v>
      </c>
      <c r="DZ645" s="375">
        <f t="shared" si="2439"/>
        <v>0</v>
      </c>
      <c r="EA645" s="375">
        <f t="shared" si="2440"/>
        <v>1</v>
      </c>
      <c r="EB645" s="375">
        <f t="shared" si="2441"/>
        <v>0</v>
      </c>
      <c r="EC645" s="375">
        <f t="shared" si="2442"/>
        <v>0</v>
      </c>
      <c r="ED645" s="375">
        <f t="shared" si="2443"/>
        <v>1</v>
      </c>
      <c r="EE645" s="375">
        <f t="shared" si="2444"/>
        <v>0</v>
      </c>
      <c r="EF645" s="375">
        <f t="shared" si="2445"/>
        <v>0</v>
      </c>
      <c r="EG645" s="375">
        <f t="shared" si="2446"/>
        <v>1</v>
      </c>
      <c r="EH645" s="375">
        <f t="shared" si="2447"/>
        <v>0</v>
      </c>
      <c r="EI645" s="375">
        <f t="shared" si="2448"/>
        <v>0</v>
      </c>
      <c r="EJ645" s="375">
        <f t="shared" si="2449"/>
        <v>1</v>
      </c>
      <c r="EK645" s="375">
        <f t="shared" si="2450"/>
        <v>0</v>
      </c>
      <c r="EL645" s="375">
        <f t="shared" si="2451"/>
        <v>0</v>
      </c>
      <c r="EM645" s="375">
        <f t="shared" si="2452"/>
        <v>1</v>
      </c>
      <c r="EN645" s="375">
        <f t="shared" si="2453"/>
        <v>0</v>
      </c>
      <c r="EO645" s="375">
        <f t="shared" si="2454"/>
        <v>0</v>
      </c>
      <c r="EP645" s="375">
        <f t="shared" si="2455"/>
        <v>1</v>
      </c>
      <c r="EQ645" s="375">
        <f t="shared" si="2456"/>
        <v>0</v>
      </c>
      <c r="ER645" s="375">
        <f t="shared" si="2457"/>
        <v>0</v>
      </c>
      <c r="ES645" s="375">
        <f t="shared" si="2458"/>
        <v>1</v>
      </c>
      <c r="ET645" s="375">
        <f t="shared" si="2459"/>
        <v>0</v>
      </c>
      <c r="EU645" s="375">
        <f t="shared" si="2460"/>
        <v>0</v>
      </c>
      <c r="EV645" s="375">
        <f t="shared" si="2461"/>
        <v>1</v>
      </c>
      <c r="EW645" s="375">
        <f t="shared" si="2462"/>
        <v>0</v>
      </c>
      <c r="EX645" s="375">
        <f t="shared" si="2463"/>
        <v>0</v>
      </c>
      <c r="EY645" s="375">
        <f t="shared" si="2464"/>
        <v>1</v>
      </c>
      <c r="EZ645" s="375">
        <f t="shared" si="2465"/>
        <v>0</v>
      </c>
      <c r="FA645" s="375">
        <f t="shared" si="2466"/>
        <v>0</v>
      </c>
      <c r="FB645" s="375">
        <f t="shared" si="2467"/>
        <v>1</v>
      </c>
      <c r="FC645" s="375">
        <f t="shared" si="2468"/>
        <v>0</v>
      </c>
      <c r="FD645" s="375">
        <f t="shared" si="2469"/>
        <v>0</v>
      </c>
      <c r="FE645" s="376"/>
      <c r="FF645" s="372"/>
      <c r="FG645" s="372"/>
      <c r="FH645" s="372"/>
      <c r="FI645" s="372"/>
      <c r="FJ645" s="372"/>
      <c r="FK645" s="372"/>
      <c r="FL645" s="372"/>
      <c r="FM645" s="372"/>
      <c r="FN645" s="372"/>
      <c r="FO645" s="372"/>
      <c r="FP645" s="372"/>
      <c r="FQ645" s="372"/>
      <c r="FR645" s="372"/>
      <c r="FS645" s="372"/>
      <c r="FT645" s="372"/>
      <c r="FU645" s="372"/>
      <c r="FV645" s="372"/>
      <c r="FW645" s="372"/>
      <c r="FX645" s="372"/>
      <c r="FY645" s="372"/>
      <c r="FZ645" s="372"/>
      <c r="GA645" s="372"/>
      <c r="GB645" s="372"/>
      <c r="GC645" s="372"/>
      <c r="GD645" s="372"/>
      <c r="GE645" s="372"/>
      <c r="GF645" s="372"/>
      <c r="GG645" s="372"/>
      <c r="GH645" s="372"/>
      <c r="GI645" s="372"/>
      <c r="GJ645" s="372"/>
      <c r="GK645" s="372"/>
      <c r="GL645" s="372"/>
      <c r="GM645" s="372"/>
      <c r="GN645" s="372"/>
      <c r="GO645" s="372"/>
      <c r="GP645" s="372"/>
      <c r="GQ645" s="372"/>
      <c r="GR645" s="372"/>
      <c r="GS645" s="372"/>
      <c r="GT645" s="372"/>
      <c r="GU645" s="372"/>
      <c r="GV645" s="372"/>
      <c r="GW645" s="372"/>
      <c r="GX645" s="372"/>
      <c r="GY645" s="372"/>
      <c r="GZ645" s="372"/>
      <c r="HA645" s="372"/>
      <c r="HB645" s="372"/>
      <c r="HC645" s="372"/>
    </row>
    <row r="646" spans="1:211" s="373" customFormat="1" ht="15" customHeight="1" x14ac:dyDescent="0.2">
      <c r="A646" s="366">
        <f>SWDATA!O631</f>
        <v>0</v>
      </c>
      <c r="B646" s="366">
        <f>SWDATA!M631</f>
        <v>0</v>
      </c>
      <c r="C646" s="351">
        <f>IF(AND(SWDATA!M631=1,SWDATA!Q631="promotions"),SWDATA!P631,0)</f>
        <v>0</v>
      </c>
      <c r="D646" s="367">
        <f>ROW(SWDATA!M631)</f>
        <v>631</v>
      </c>
      <c r="E646" s="368">
        <f t="shared" si="2399"/>
        <v>0</v>
      </c>
      <c r="F646" s="369">
        <f t="shared" si="2386"/>
        <v>1</v>
      </c>
      <c r="G646" s="366" t="str">
        <f t="shared" si="2387"/>
        <v/>
      </c>
      <c r="H646" s="370"/>
      <c r="J646" s="238">
        <f t="shared" si="2388"/>
        <v>0</v>
      </c>
      <c r="K646" s="239" t="str">
        <f t="shared" si="2389"/>
        <v/>
      </c>
      <c r="L646" s="342"/>
      <c r="M646" s="345"/>
      <c r="N646" s="340" t="str">
        <f>IF(LEN(SWDATA!F631)=0,"",N645)</f>
        <v/>
      </c>
      <c r="O646" s="296" t="str">
        <f>IF(LEN(SWDATA!G631)=0,"",O645)</f>
        <v/>
      </c>
      <c r="P646" s="297" t="str">
        <f>IF(LEN(SWDATA!C631)=0,"",SWDATA!C631)</f>
        <v/>
      </c>
      <c r="Q646" s="312" t="str">
        <f t="shared" si="2390"/>
        <v/>
      </c>
      <c r="R646" s="223" t="s">
        <v>261</v>
      </c>
      <c r="S646" s="224"/>
      <c r="T646" s="224"/>
      <c r="U646" s="264" t="s">
        <v>628</v>
      </c>
      <c r="V646" s="205" t="s">
        <v>221</v>
      </c>
      <c r="W646" s="266">
        <f>IF(OR(Is_Loading,LEN($A646)=0),"",SWDATA!P631)</f>
        <v>0</v>
      </c>
      <c r="X646" s="267">
        <f>IF(OR(Is_Loading,LEN($A646)=0),"",SWDATA!Q631)</f>
        <v>0</v>
      </c>
      <c r="Y646" s="267">
        <f>IF(OR(Is_Loading,LEN($A646)=0),"",SWDATA!R631)</f>
        <v>0</v>
      </c>
      <c r="Z646" s="266" t="str">
        <f t="shared" si="2470"/>
        <v/>
      </c>
      <c r="AA646" s="266">
        <f>IF(OR(Is_Loading,LEN($A646)=0),"",SWDATA!T631)</f>
        <v>0</v>
      </c>
      <c r="AB646" s="267">
        <f>IF(OR(Is_Loading,LEN($A646)=0),"",SWDATA!U631)</f>
        <v>0</v>
      </c>
      <c r="AC646" s="267">
        <f>IF(OR(Is_Loading,LEN($A646)=0),"",SWDATA!V631)</f>
        <v>0</v>
      </c>
      <c r="AD646" s="266" t="str">
        <f t="shared" si="2391"/>
        <v/>
      </c>
      <c r="AE646" s="266">
        <f>IF(OR(Is_Loading,LEN($A646)=0),"",SWDATA!X631)</f>
        <v>0</v>
      </c>
      <c r="AF646" s="267">
        <f>IF(OR(Is_Loading,LEN($A646)=0),"",SWDATA!Y631)</f>
        <v>0</v>
      </c>
      <c r="AG646" s="267">
        <f>IF(OR(Is_Loading,LEN($A646)=0),"",SWDATA!Z631)</f>
        <v>0</v>
      </c>
      <c r="AH646" s="266" t="str">
        <f t="shared" si="2392"/>
        <v/>
      </c>
      <c r="AI646" s="266">
        <f>IF(OR(Is_Loading,LEN($A646)=0),"",SWDATA!AB631)</f>
        <v>0</v>
      </c>
      <c r="AJ646" s="267">
        <f>IF(OR(Is_Loading,LEN($A646)=0),"",SWDATA!AC631)</f>
        <v>0</v>
      </c>
      <c r="AK646" s="267">
        <f>IF(OR(Is_Loading,LEN($A646)=0),"",SWDATA!AD631)</f>
        <v>0</v>
      </c>
      <c r="AL646" s="266" t="str">
        <f t="shared" si="2393"/>
        <v/>
      </c>
      <c r="AM646" s="266">
        <f>IF(OR(Is_Loading,LEN($A646)=0),"",SWDATA!AF631)</f>
        <v>0</v>
      </c>
      <c r="AN646" s="267">
        <f>IF(OR(Is_Loading,LEN($A646)=0),"",SWDATA!AG631)</f>
        <v>0</v>
      </c>
      <c r="AO646" s="323">
        <f>IF(OR(Is_Loading,LEN($A646)=0),"",SWDATA!AH631)</f>
        <v>0</v>
      </c>
      <c r="AP646" s="320" t="str">
        <f t="shared" si="2394"/>
        <v/>
      </c>
      <c r="AQ646" s="266">
        <f>IF(OR(Is_Loading,LEN($A646)=0),"",SWDATA!AJ631)</f>
        <v>0</v>
      </c>
      <c r="AR646" s="267">
        <f>IF(OR(Is_Loading,LEN($A646)=0),"",SWDATA!AK631)</f>
        <v>0</v>
      </c>
      <c r="AS646" s="267">
        <f>IF(OR(Is_Loading,LEN($A646)=0),"",SWDATA!AL631)</f>
        <v>0</v>
      </c>
      <c r="AT646" s="266" t="str">
        <f t="shared" si="2395"/>
        <v/>
      </c>
      <c r="AU646" s="266">
        <f>IF(OR(Is_Loading,LEN($A646)=0),"",SWDATA!AN631)</f>
        <v>0</v>
      </c>
      <c r="AV646" s="267">
        <f>IF(OR(Is_Loading,LEN($A646)=0),"",SWDATA!AO631)</f>
        <v>0</v>
      </c>
      <c r="AW646" s="267">
        <f>IF(OR(Is_Loading,LEN($A646)=0),"",SWDATA!AP631)</f>
        <v>0</v>
      </c>
      <c r="AX646" s="266" t="str">
        <f t="shared" si="2396"/>
        <v/>
      </c>
      <c r="AY646" s="266">
        <f>IF(OR(Is_Loading,LEN($A646)=0),"",SWDATA!AR631)</f>
        <v>0</v>
      </c>
      <c r="AZ646" s="267">
        <f>IF(OR(Is_Loading,LEN($A646)=0),"",SWDATA!AS631)</f>
        <v>0</v>
      </c>
      <c r="BA646" s="267">
        <f>IF(OR(Is_Loading,LEN($A646)=0),"",SWDATA!AT631)</f>
        <v>0</v>
      </c>
      <c r="BB646" s="266" t="str">
        <f t="shared" si="2397"/>
        <v/>
      </c>
      <c r="BC646" s="266">
        <f>IF(OR(Is_Loading,LEN($A646)=0),"",SWDATA!AV631)</f>
        <v>0</v>
      </c>
      <c r="BD646" s="267">
        <f>IF(OR(Is_Loading,LEN($A646)=0),"",SWDATA!AW631)</f>
        <v>0</v>
      </c>
      <c r="BE646" s="323">
        <f>IF(OR(Is_Loading,LEN($A646)=0),"",SWDATA!AX631)</f>
        <v>0</v>
      </c>
      <c r="BF646" s="320" t="str">
        <f t="shared" si="2398"/>
        <v/>
      </c>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351"/>
      <c r="CO646" s="351"/>
      <c r="CP646" s="351"/>
      <c r="CQ646" s="351"/>
      <c r="CR646" s="351"/>
      <c r="CS646" s="351"/>
      <c r="CT646" s="351"/>
      <c r="CU646" s="351"/>
      <c r="CV646" s="351"/>
      <c r="CW646" s="351"/>
      <c r="CX646" s="351"/>
      <c r="CY646" s="351"/>
      <c r="CZ646" s="351"/>
      <c r="DA646" s="351"/>
      <c r="DB646" s="351"/>
      <c r="DC646" s="351"/>
      <c r="DD646" s="351"/>
      <c r="DE646" s="351"/>
      <c r="DF646" s="351"/>
      <c r="DG646" s="351"/>
      <c r="DH646" s="351"/>
      <c r="DI646" s="351"/>
      <c r="DJ646" s="351"/>
      <c r="DK646" s="351"/>
      <c r="DL646" s="351"/>
      <c r="DM646" s="351"/>
      <c r="DN646" s="351"/>
      <c r="DS646" s="372"/>
      <c r="DT646" s="374"/>
      <c r="DU646" s="375"/>
      <c r="DV646" s="375"/>
      <c r="DW646" s="375"/>
      <c r="DX646" s="375">
        <v>1</v>
      </c>
      <c r="DY646" s="375">
        <f t="shared" si="2438"/>
        <v>0</v>
      </c>
      <c r="DZ646" s="375">
        <f t="shared" si="2439"/>
        <v>0</v>
      </c>
      <c r="EA646" s="375">
        <f t="shared" si="2440"/>
        <v>1</v>
      </c>
      <c r="EB646" s="375">
        <f t="shared" si="2441"/>
        <v>0</v>
      </c>
      <c r="EC646" s="375">
        <f t="shared" si="2442"/>
        <v>0</v>
      </c>
      <c r="ED646" s="375">
        <f t="shared" si="2443"/>
        <v>1</v>
      </c>
      <c r="EE646" s="375">
        <f t="shared" si="2444"/>
        <v>0</v>
      </c>
      <c r="EF646" s="375">
        <f t="shared" si="2445"/>
        <v>0</v>
      </c>
      <c r="EG646" s="375">
        <f t="shared" si="2446"/>
        <v>1</v>
      </c>
      <c r="EH646" s="375">
        <f t="shared" si="2447"/>
        <v>0</v>
      </c>
      <c r="EI646" s="375">
        <f t="shared" si="2448"/>
        <v>0</v>
      </c>
      <c r="EJ646" s="375">
        <f t="shared" si="2449"/>
        <v>1</v>
      </c>
      <c r="EK646" s="375">
        <f t="shared" si="2450"/>
        <v>0</v>
      </c>
      <c r="EL646" s="375">
        <f t="shared" si="2451"/>
        <v>0</v>
      </c>
      <c r="EM646" s="375">
        <f t="shared" si="2452"/>
        <v>1</v>
      </c>
      <c r="EN646" s="375">
        <f t="shared" si="2453"/>
        <v>0</v>
      </c>
      <c r="EO646" s="375">
        <f t="shared" si="2454"/>
        <v>0</v>
      </c>
      <c r="EP646" s="375">
        <f t="shared" si="2455"/>
        <v>1</v>
      </c>
      <c r="EQ646" s="375">
        <f t="shared" si="2456"/>
        <v>0</v>
      </c>
      <c r="ER646" s="375">
        <f t="shared" si="2457"/>
        <v>0</v>
      </c>
      <c r="ES646" s="375">
        <f t="shared" si="2458"/>
        <v>1</v>
      </c>
      <c r="ET646" s="375">
        <f t="shared" si="2459"/>
        <v>0</v>
      </c>
      <c r="EU646" s="375">
        <f t="shared" si="2460"/>
        <v>0</v>
      </c>
      <c r="EV646" s="375">
        <f t="shared" si="2461"/>
        <v>1</v>
      </c>
      <c r="EW646" s="375">
        <f t="shared" si="2462"/>
        <v>0</v>
      </c>
      <c r="EX646" s="375">
        <f t="shared" si="2463"/>
        <v>0</v>
      </c>
      <c r="EY646" s="375">
        <f t="shared" si="2464"/>
        <v>1</v>
      </c>
      <c r="EZ646" s="375">
        <f t="shared" si="2465"/>
        <v>0</v>
      </c>
      <c r="FA646" s="375">
        <f t="shared" si="2466"/>
        <v>0</v>
      </c>
      <c r="FB646" s="375">
        <f t="shared" si="2467"/>
        <v>1</v>
      </c>
      <c r="FC646" s="375">
        <f t="shared" si="2468"/>
        <v>0</v>
      </c>
      <c r="FD646" s="375">
        <f t="shared" si="2469"/>
        <v>0</v>
      </c>
      <c r="FE646" s="376"/>
      <c r="FF646" s="372"/>
      <c r="FG646" s="372"/>
      <c r="FH646" s="372"/>
      <c r="FI646" s="372"/>
      <c r="FJ646" s="372"/>
      <c r="FK646" s="372"/>
      <c r="FL646" s="372"/>
      <c r="FM646" s="372"/>
      <c r="FN646" s="372"/>
      <c r="FO646" s="372"/>
      <c r="FP646" s="372"/>
      <c r="FQ646" s="372"/>
      <c r="FR646" s="372"/>
      <c r="FS646" s="372"/>
      <c r="FT646" s="372"/>
      <c r="FU646" s="372"/>
      <c r="FV646" s="372"/>
      <c r="FW646" s="372"/>
      <c r="FX646" s="372"/>
      <c r="FY646" s="372"/>
      <c r="FZ646" s="372"/>
      <c r="GA646" s="372"/>
      <c r="GB646" s="372"/>
      <c r="GC646" s="372"/>
      <c r="GD646" s="372"/>
      <c r="GE646" s="372"/>
      <c r="GF646" s="372"/>
      <c r="GG646" s="372"/>
      <c r="GH646" s="372"/>
      <c r="GI646" s="372"/>
      <c r="GJ646" s="372"/>
      <c r="GK646" s="372"/>
      <c r="GL646" s="372"/>
      <c r="GM646" s="372"/>
      <c r="GN646" s="372"/>
      <c r="GO646" s="372"/>
      <c r="GP646" s="372"/>
      <c r="GQ646" s="372"/>
      <c r="GR646" s="372"/>
      <c r="GS646" s="372"/>
      <c r="GT646" s="372"/>
      <c r="GU646" s="372"/>
      <c r="GV646" s="372"/>
      <c r="GW646" s="372"/>
      <c r="GX646" s="372"/>
      <c r="GY646" s="372"/>
      <c r="GZ646" s="372"/>
      <c r="HA646" s="372"/>
      <c r="HB646" s="372"/>
      <c r="HC646" s="372"/>
    </row>
    <row r="647" spans="1:211" s="373" customFormat="1" ht="15" customHeight="1" x14ac:dyDescent="0.2">
      <c r="A647" s="366">
        <f>SWDATA!O632</f>
        <v>0</v>
      </c>
      <c r="B647" s="366">
        <f>SWDATA!M632</f>
        <v>0</v>
      </c>
      <c r="C647" s="351">
        <f>IF(AND(SWDATA!M632=1,SWDATA!Q632="promotions"),SWDATA!P632,0)</f>
        <v>0</v>
      </c>
      <c r="D647" s="367">
        <f>ROW(SWDATA!M632)</f>
        <v>632</v>
      </c>
      <c r="E647" s="368">
        <f t="shared" si="2399"/>
        <v>0</v>
      </c>
      <c r="F647" s="369">
        <f t="shared" si="2386"/>
        <v>1</v>
      </c>
      <c r="G647" s="366" t="str">
        <f t="shared" si="2387"/>
        <v/>
      </c>
      <c r="H647" s="370"/>
      <c r="J647" s="238">
        <f t="shared" si="2388"/>
        <v>0</v>
      </c>
      <c r="K647" s="239" t="str">
        <f t="shared" si="2389"/>
        <v/>
      </c>
      <c r="L647" s="342"/>
      <c r="M647" s="345"/>
      <c r="N647" s="340" t="str">
        <f>IF(LEN(SWDATA!F632)=0,"",N646)</f>
        <v/>
      </c>
      <c r="O647" s="296" t="str">
        <f>IF(LEN(SWDATA!G632)=0,"",O646)</f>
        <v/>
      </c>
      <c r="P647" s="297" t="str">
        <f>IF(LEN(SWDATA!C632)=0,"",SWDATA!C632)</f>
        <v/>
      </c>
      <c r="Q647" s="312" t="str">
        <f t="shared" si="2390"/>
        <v/>
      </c>
      <c r="R647" s="223" t="s">
        <v>261</v>
      </c>
      <c r="S647" s="224"/>
      <c r="T647" s="224"/>
      <c r="U647" s="264" t="s">
        <v>596</v>
      </c>
      <c r="V647" s="205" t="s">
        <v>221</v>
      </c>
      <c r="W647" s="266">
        <f>IF(OR(Is_Loading,LEN($A647)=0),"",SWDATA!P632)</f>
        <v>0</v>
      </c>
      <c r="X647" s="267">
        <f>IF(OR(Is_Loading,LEN($A647)=0),"",SWDATA!Q632)</f>
        <v>0</v>
      </c>
      <c r="Y647" s="267">
        <f>IF(OR(Is_Loading,LEN($A647)=0),"",SWDATA!R632)</f>
        <v>0</v>
      </c>
      <c r="Z647" s="266" t="str">
        <f t="shared" si="2470"/>
        <v/>
      </c>
      <c r="AA647" s="266">
        <f>IF(OR(Is_Loading,LEN($A647)=0),"",SWDATA!T632)</f>
        <v>0</v>
      </c>
      <c r="AB647" s="267">
        <f>IF(OR(Is_Loading,LEN($A647)=0),"",SWDATA!U632)</f>
        <v>0</v>
      </c>
      <c r="AC647" s="267">
        <f>IF(OR(Is_Loading,LEN($A647)=0),"",SWDATA!V632)</f>
        <v>0</v>
      </c>
      <c r="AD647" s="266" t="str">
        <f t="shared" si="2391"/>
        <v/>
      </c>
      <c r="AE647" s="266">
        <f>IF(OR(Is_Loading,LEN($A647)=0),"",SWDATA!X632)</f>
        <v>0</v>
      </c>
      <c r="AF647" s="267">
        <f>IF(OR(Is_Loading,LEN($A647)=0),"",SWDATA!Y632)</f>
        <v>0</v>
      </c>
      <c r="AG647" s="267">
        <f>IF(OR(Is_Loading,LEN($A647)=0),"",SWDATA!Z632)</f>
        <v>0</v>
      </c>
      <c r="AH647" s="266" t="str">
        <f t="shared" si="2392"/>
        <v/>
      </c>
      <c r="AI647" s="266">
        <f>IF(OR(Is_Loading,LEN($A647)=0),"",SWDATA!AB632)</f>
        <v>0</v>
      </c>
      <c r="AJ647" s="267">
        <f>IF(OR(Is_Loading,LEN($A647)=0),"",SWDATA!AC632)</f>
        <v>0</v>
      </c>
      <c r="AK647" s="267">
        <f>IF(OR(Is_Loading,LEN($A647)=0),"",SWDATA!AD632)</f>
        <v>0</v>
      </c>
      <c r="AL647" s="266" t="str">
        <f t="shared" si="2393"/>
        <v/>
      </c>
      <c r="AM647" s="266">
        <f>IF(OR(Is_Loading,LEN($A647)=0),"",SWDATA!AF632)</f>
        <v>0</v>
      </c>
      <c r="AN647" s="267">
        <f>IF(OR(Is_Loading,LEN($A647)=0),"",SWDATA!AG632)</f>
        <v>0</v>
      </c>
      <c r="AO647" s="323">
        <f>IF(OR(Is_Loading,LEN($A647)=0),"",SWDATA!AH632)</f>
        <v>0</v>
      </c>
      <c r="AP647" s="320" t="str">
        <f t="shared" si="2394"/>
        <v/>
      </c>
      <c r="AQ647" s="266">
        <f>IF(OR(Is_Loading,LEN($A647)=0),"",SWDATA!AJ632)</f>
        <v>0</v>
      </c>
      <c r="AR647" s="267">
        <f>IF(OR(Is_Loading,LEN($A647)=0),"",SWDATA!AK632)</f>
        <v>0</v>
      </c>
      <c r="AS647" s="267">
        <f>IF(OR(Is_Loading,LEN($A647)=0),"",SWDATA!AL632)</f>
        <v>0</v>
      </c>
      <c r="AT647" s="266" t="str">
        <f t="shared" si="2395"/>
        <v/>
      </c>
      <c r="AU647" s="266">
        <f>IF(OR(Is_Loading,LEN($A647)=0),"",SWDATA!AN632)</f>
        <v>0</v>
      </c>
      <c r="AV647" s="267">
        <f>IF(OR(Is_Loading,LEN($A647)=0),"",SWDATA!AO632)</f>
        <v>0</v>
      </c>
      <c r="AW647" s="267">
        <f>IF(OR(Is_Loading,LEN($A647)=0),"",SWDATA!AP632)</f>
        <v>0</v>
      </c>
      <c r="AX647" s="266" t="str">
        <f t="shared" si="2396"/>
        <v/>
      </c>
      <c r="AY647" s="266">
        <f>IF(OR(Is_Loading,LEN($A647)=0),"",SWDATA!AR632)</f>
        <v>0</v>
      </c>
      <c r="AZ647" s="267">
        <f>IF(OR(Is_Loading,LEN($A647)=0),"",SWDATA!AS632)</f>
        <v>0</v>
      </c>
      <c r="BA647" s="267">
        <f>IF(OR(Is_Loading,LEN($A647)=0),"",SWDATA!AT632)</f>
        <v>0</v>
      </c>
      <c r="BB647" s="266" t="str">
        <f t="shared" si="2397"/>
        <v/>
      </c>
      <c r="BC647" s="266">
        <f>IF(OR(Is_Loading,LEN($A647)=0),"",SWDATA!AV632)</f>
        <v>0</v>
      </c>
      <c r="BD647" s="267">
        <f>IF(OR(Is_Loading,LEN($A647)=0),"",SWDATA!AW632)</f>
        <v>0</v>
      </c>
      <c r="BE647" s="323">
        <f>IF(OR(Is_Loading,LEN($A647)=0),"",SWDATA!AX632)</f>
        <v>0</v>
      </c>
      <c r="BF647" s="320" t="str">
        <f t="shared" si="2398"/>
        <v/>
      </c>
      <c r="BG647" s="11"/>
      <c r="BH647" s="11"/>
      <c r="BI647" s="11"/>
      <c r="BJ647" s="11"/>
      <c r="BK647" s="11"/>
      <c r="BL647" s="11"/>
      <c r="BM647" s="11"/>
      <c r="BN647" s="11"/>
      <c r="BO647" s="11"/>
      <c r="BP647" s="11"/>
      <c r="BQ647" s="11"/>
      <c r="BR647" s="11"/>
      <c r="BS647" s="11"/>
      <c r="BT647" s="11"/>
      <c r="BU647" s="11"/>
      <c r="BV647" s="11"/>
      <c r="BW647" s="11"/>
      <c r="BX647" s="11"/>
      <c r="BY647" s="11"/>
      <c r="BZ647" s="11"/>
      <c r="CA647" s="11"/>
      <c r="CB647" s="11"/>
      <c r="CC647" s="11"/>
      <c r="CD647" s="11"/>
      <c r="CE647" s="11"/>
      <c r="CF647" s="11"/>
      <c r="CG647" s="11"/>
      <c r="CH647" s="11"/>
      <c r="CI647" s="11"/>
      <c r="CJ647" s="11"/>
      <c r="CK647" s="11"/>
      <c r="CL647" s="11"/>
      <c r="CM647" s="11"/>
      <c r="CN647" s="351"/>
      <c r="CO647" s="351"/>
      <c r="CP647" s="351"/>
      <c r="CQ647" s="351"/>
      <c r="CR647" s="351"/>
      <c r="CS647" s="351"/>
      <c r="CT647" s="351"/>
      <c r="CU647" s="351"/>
      <c r="CV647" s="351"/>
      <c r="CW647" s="351"/>
      <c r="CX647" s="351"/>
      <c r="CY647" s="351"/>
      <c r="CZ647" s="351"/>
      <c r="DA647" s="351"/>
      <c r="DB647" s="351"/>
      <c r="DC647" s="351"/>
      <c r="DD647" s="351"/>
      <c r="DE647" s="351"/>
      <c r="DF647" s="351"/>
      <c r="DG647" s="351"/>
      <c r="DH647" s="351"/>
      <c r="DI647" s="351"/>
      <c r="DJ647" s="351"/>
      <c r="DK647" s="351"/>
      <c r="DL647" s="351"/>
      <c r="DM647" s="351"/>
      <c r="DN647" s="351"/>
      <c r="DS647" s="372"/>
      <c r="DT647" s="374"/>
      <c r="DU647" s="375"/>
      <c r="DV647" s="375"/>
      <c r="DW647" s="375"/>
      <c r="DX647" s="375">
        <v>1</v>
      </c>
      <c r="DY647" s="375">
        <f t="shared" si="2438"/>
        <v>0</v>
      </c>
      <c r="DZ647" s="375">
        <f t="shared" si="2439"/>
        <v>0</v>
      </c>
      <c r="EA647" s="375">
        <f t="shared" si="2440"/>
        <v>1</v>
      </c>
      <c r="EB647" s="375">
        <f t="shared" si="2441"/>
        <v>0</v>
      </c>
      <c r="EC647" s="375">
        <f t="shared" si="2442"/>
        <v>0</v>
      </c>
      <c r="ED647" s="375">
        <f t="shared" si="2443"/>
        <v>1</v>
      </c>
      <c r="EE647" s="375">
        <f t="shared" si="2444"/>
        <v>0</v>
      </c>
      <c r="EF647" s="375">
        <f t="shared" si="2445"/>
        <v>0</v>
      </c>
      <c r="EG647" s="375">
        <f t="shared" si="2446"/>
        <v>1</v>
      </c>
      <c r="EH647" s="375">
        <f t="shared" si="2447"/>
        <v>0</v>
      </c>
      <c r="EI647" s="375">
        <f t="shared" si="2448"/>
        <v>0</v>
      </c>
      <c r="EJ647" s="375">
        <f t="shared" si="2449"/>
        <v>1</v>
      </c>
      <c r="EK647" s="375">
        <f t="shared" si="2450"/>
        <v>0</v>
      </c>
      <c r="EL647" s="375">
        <f t="shared" si="2451"/>
        <v>0</v>
      </c>
      <c r="EM647" s="375">
        <f t="shared" si="2452"/>
        <v>1</v>
      </c>
      <c r="EN647" s="375">
        <f t="shared" si="2453"/>
        <v>0</v>
      </c>
      <c r="EO647" s="375">
        <f t="shared" si="2454"/>
        <v>0</v>
      </c>
      <c r="EP647" s="375">
        <f t="shared" si="2455"/>
        <v>1</v>
      </c>
      <c r="EQ647" s="375">
        <f t="shared" si="2456"/>
        <v>0</v>
      </c>
      <c r="ER647" s="375">
        <f t="shared" si="2457"/>
        <v>0</v>
      </c>
      <c r="ES647" s="375">
        <f t="shared" si="2458"/>
        <v>1</v>
      </c>
      <c r="ET647" s="375">
        <f t="shared" si="2459"/>
        <v>0</v>
      </c>
      <c r="EU647" s="375">
        <f t="shared" si="2460"/>
        <v>0</v>
      </c>
      <c r="EV647" s="375">
        <f t="shared" si="2461"/>
        <v>1</v>
      </c>
      <c r="EW647" s="375">
        <f t="shared" si="2462"/>
        <v>0</v>
      </c>
      <c r="EX647" s="375">
        <f t="shared" si="2463"/>
        <v>0</v>
      </c>
      <c r="EY647" s="375">
        <f t="shared" si="2464"/>
        <v>1</v>
      </c>
      <c r="EZ647" s="375">
        <f t="shared" si="2465"/>
        <v>0</v>
      </c>
      <c r="FA647" s="375">
        <f t="shared" si="2466"/>
        <v>0</v>
      </c>
      <c r="FB647" s="375">
        <f t="shared" si="2467"/>
        <v>1</v>
      </c>
      <c r="FC647" s="375">
        <f t="shared" si="2468"/>
        <v>0</v>
      </c>
      <c r="FD647" s="375">
        <f t="shared" si="2469"/>
        <v>0</v>
      </c>
      <c r="FE647" s="376"/>
      <c r="FF647" s="372"/>
      <c r="FG647" s="372"/>
      <c r="FH647" s="372"/>
      <c r="FI647" s="372"/>
      <c r="FJ647" s="372"/>
      <c r="FK647" s="372"/>
      <c r="FL647" s="372"/>
      <c r="FM647" s="372"/>
      <c r="FN647" s="372"/>
      <c r="FO647" s="372"/>
      <c r="FP647" s="372"/>
      <c r="FQ647" s="372"/>
      <c r="FR647" s="372"/>
      <c r="FS647" s="372"/>
      <c r="FT647" s="372"/>
      <c r="FU647" s="372"/>
      <c r="FV647" s="372"/>
      <c r="FW647" s="372"/>
      <c r="FX647" s="372"/>
      <c r="FY647" s="372"/>
      <c r="FZ647" s="372"/>
      <c r="GA647" s="372"/>
      <c r="GB647" s="372"/>
      <c r="GC647" s="372"/>
      <c r="GD647" s="372"/>
      <c r="GE647" s="372"/>
      <c r="GF647" s="372"/>
      <c r="GG647" s="372"/>
      <c r="GH647" s="372"/>
      <c r="GI647" s="372"/>
      <c r="GJ647" s="372"/>
      <c r="GK647" s="372"/>
      <c r="GL647" s="372"/>
      <c r="GM647" s="372"/>
      <c r="GN647" s="372"/>
      <c r="GO647" s="372"/>
      <c r="GP647" s="372"/>
      <c r="GQ647" s="372"/>
      <c r="GR647" s="372"/>
      <c r="GS647" s="372"/>
      <c r="GT647" s="372"/>
      <c r="GU647" s="372"/>
      <c r="GV647" s="372"/>
      <c r="GW647" s="372"/>
      <c r="GX647" s="372"/>
      <c r="GY647" s="372"/>
      <c r="GZ647" s="372"/>
      <c r="HA647" s="372"/>
      <c r="HB647" s="372"/>
      <c r="HC647" s="372"/>
    </row>
    <row r="648" spans="1:211" s="373" customFormat="1" ht="15" customHeight="1" x14ac:dyDescent="0.2">
      <c r="A648" s="366">
        <f>SWDATA!O633</f>
        <v>0</v>
      </c>
      <c r="B648" s="366">
        <f>SWDATA!M633</f>
        <v>0</v>
      </c>
      <c r="C648" s="351">
        <f>IF(AND(SWDATA!M633=1,SWDATA!Q633="promotions"),SWDATA!P633,0)</f>
        <v>0</v>
      </c>
      <c r="D648" s="367">
        <f>ROW(SWDATA!M633)</f>
        <v>633</v>
      </c>
      <c r="E648" s="368">
        <f ca="1">IF(AND(B648=1,UPPER(HLOOKUP(D648+14,'Metrics &amp; Attributes View'!$13:$31,19,0))&lt;&gt;"SBOM"),1,0)</f>
        <v>0</v>
      </c>
      <c r="F648" s="369">
        <f t="shared" si="2386"/>
        <v>1</v>
      </c>
      <c r="G648" s="366" t="str">
        <f t="shared" si="2387"/>
        <v/>
      </c>
      <c r="H648" s="370"/>
      <c r="J648" s="238">
        <f t="shared" si="2388"/>
        <v>0</v>
      </c>
      <c r="K648" s="239" t="str">
        <f t="shared" si="2389"/>
        <v/>
      </c>
      <c r="L648" s="342"/>
      <c r="M648" s="345"/>
      <c r="N648" s="340" t="str">
        <f>IF(LEN(SWDATA!F633)=0,"",N647)</f>
        <v/>
      </c>
      <c r="O648" s="296" t="str">
        <f>IF(LEN(SWDATA!G633)=0,"",O647)</f>
        <v/>
      </c>
      <c r="P648" s="297" t="str">
        <f>IF(LEN(SWDATA!C633)=0,"",SWDATA!C633)</f>
        <v/>
      </c>
      <c r="Q648" s="312" t="str">
        <f t="shared" si="2390"/>
        <v/>
      </c>
      <c r="R648" s="223" t="s">
        <v>262</v>
      </c>
      <c r="S648" s="224"/>
      <c r="T648" s="224"/>
      <c r="U648" s="264" t="s">
        <v>623</v>
      </c>
      <c r="V648" s="205" t="s">
        <v>221</v>
      </c>
      <c r="W648" s="266">
        <f>IF(OR(Is_Loading,LEN($A648)=0),"",SWDATA!P633)</f>
        <v>0</v>
      </c>
      <c r="X648" s="267">
        <f>IF(OR(Is_Loading,LEN($A648)=0),"",SWDATA!Q633)</f>
        <v>0</v>
      </c>
      <c r="Y648" s="267">
        <f>IF(OR(Is_Loading,LEN($A648)=0),"",SWDATA!R633)</f>
        <v>0</v>
      </c>
      <c r="Z648" s="266" t="str">
        <f t="shared" si="2470"/>
        <v/>
      </c>
      <c r="AA648" s="266">
        <f>IF(OR(Is_Loading,LEN($A648)=0),"",SWDATA!T633)</f>
        <v>0</v>
      </c>
      <c r="AB648" s="267">
        <f>IF(OR(Is_Loading,LEN($A648)=0),"",SWDATA!U633)</f>
        <v>0</v>
      </c>
      <c r="AC648" s="267">
        <f>IF(OR(Is_Loading,LEN($A648)=0),"",SWDATA!V633)</f>
        <v>0</v>
      </c>
      <c r="AD648" s="266" t="str">
        <f t="shared" si="2391"/>
        <v/>
      </c>
      <c r="AE648" s="266">
        <f>IF(OR(Is_Loading,LEN($A648)=0),"",SWDATA!X633)</f>
        <v>0</v>
      </c>
      <c r="AF648" s="267">
        <f>IF(OR(Is_Loading,LEN($A648)=0),"",SWDATA!Y633)</f>
        <v>0</v>
      </c>
      <c r="AG648" s="267">
        <f>IF(OR(Is_Loading,LEN($A648)=0),"",SWDATA!Z633)</f>
        <v>0</v>
      </c>
      <c r="AH648" s="266" t="str">
        <f t="shared" si="2392"/>
        <v/>
      </c>
      <c r="AI648" s="266">
        <f>IF(OR(Is_Loading,LEN($A648)=0),"",SWDATA!AB633)</f>
        <v>0</v>
      </c>
      <c r="AJ648" s="267">
        <f>IF(OR(Is_Loading,LEN($A648)=0),"",SWDATA!AC633)</f>
        <v>0</v>
      </c>
      <c r="AK648" s="267">
        <f>IF(OR(Is_Loading,LEN($A648)=0),"",SWDATA!AD633)</f>
        <v>0</v>
      </c>
      <c r="AL648" s="266" t="str">
        <f t="shared" si="2393"/>
        <v/>
      </c>
      <c r="AM648" s="266">
        <f>IF(OR(Is_Loading,LEN($A648)=0),"",SWDATA!AF633)</f>
        <v>0</v>
      </c>
      <c r="AN648" s="267">
        <f>IF(OR(Is_Loading,LEN($A648)=0),"",SWDATA!AG633)</f>
        <v>0</v>
      </c>
      <c r="AO648" s="323">
        <f>IF(OR(Is_Loading,LEN($A648)=0),"",SWDATA!AH633)</f>
        <v>0</v>
      </c>
      <c r="AP648" s="320" t="str">
        <f t="shared" si="2394"/>
        <v/>
      </c>
      <c r="AQ648" s="266">
        <f>IF(OR(Is_Loading,LEN($A648)=0),"",SWDATA!AJ633)</f>
        <v>0</v>
      </c>
      <c r="AR648" s="267">
        <f>IF(OR(Is_Loading,LEN($A648)=0),"",SWDATA!AK633)</f>
        <v>0</v>
      </c>
      <c r="AS648" s="267">
        <f>IF(OR(Is_Loading,LEN($A648)=0),"",SWDATA!AL633)</f>
        <v>0</v>
      </c>
      <c r="AT648" s="266" t="str">
        <f t="shared" si="2395"/>
        <v/>
      </c>
      <c r="AU648" s="266">
        <f>IF(OR(Is_Loading,LEN($A648)=0),"",SWDATA!AN633)</f>
        <v>0</v>
      </c>
      <c r="AV648" s="267">
        <f>IF(OR(Is_Loading,LEN($A648)=0),"",SWDATA!AO633)</f>
        <v>0</v>
      </c>
      <c r="AW648" s="267">
        <f>IF(OR(Is_Loading,LEN($A648)=0),"",SWDATA!AP633)</f>
        <v>0</v>
      </c>
      <c r="AX648" s="266" t="str">
        <f t="shared" si="2396"/>
        <v/>
      </c>
      <c r="AY648" s="266">
        <f>IF(OR(Is_Loading,LEN($A648)=0),"",SWDATA!AR633)</f>
        <v>0</v>
      </c>
      <c r="AZ648" s="267">
        <f>IF(OR(Is_Loading,LEN($A648)=0),"",SWDATA!AS633)</f>
        <v>0</v>
      </c>
      <c r="BA648" s="267">
        <f>IF(OR(Is_Loading,LEN($A648)=0),"",SWDATA!AT633)</f>
        <v>0</v>
      </c>
      <c r="BB648" s="266" t="str">
        <f t="shared" si="2397"/>
        <v/>
      </c>
      <c r="BC648" s="266">
        <f>IF(OR(Is_Loading,LEN($A648)=0),"",SWDATA!AV633)</f>
        <v>0</v>
      </c>
      <c r="BD648" s="267">
        <f>IF(OR(Is_Loading,LEN($A648)=0),"",SWDATA!AW633)</f>
        <v>0</v>
      </c>
      <c r="BE648" s="323">
        <f>IF(OR(Is_Loading,LEN($A648)=0),"",SWDATA!AX633)</f>
        <v>0</v>
      </c>
      <c r="BF648" s="320" t="str">
        <f t="shared" si="2398"/>
        <v/>
      </c>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351"/>
      <c r="CO648" s="351"/>
      <c r="CP648" s="351"/>
      <c r="CQ648" s="351"/>
      <c r="CR648" s="351"/>
      <c r="CS648" s="351"/>
      <c r="CT648" s="351"/>
      <c r="CU648" s="351"/>
      <c r="CV648" s="351"/>
      <c r="CW648" s="351"/>
      <c r="CX648" s="351"/>
      <c r="CY648" s="351"/>
      <c r="CZ648" s="351"/>
      <c r="DA648" s="351"/>
      <c r="DB648" s="351"/>
      <c r="DC648" s="351"/>
      <c r="DD648" s="351"/>
      <c r="DE648" s="351"/>
      <c r="DF648" s="351"/>
      <c r="DG648" s="351"/>
      <c r="DH648" s="351"/>
      <c r="DI648" s="351"/>
      <c r="DJ648" s="351"/>
      <c r="DK648" s="351"/>
      <c r="DL648" s="351"/>
      <c r="DM648" s="351"/>
      <c r="DN648" s="351"/>
      <c r="DS648" s="372"/>
      <c r="DT648" s="374"/>
      <c r="DU648" s="375"/>
      <c r="DV648" s="375"/>
      <c r="DW648" s="375"/>
      <c r="DX648" s="375">
        <v>1</v>
      </c>
      <c r="DY648" s="375">
        <f t="shared" si="2438"/>
        <v>0</v>
      </c>
      <c r="DZ648" s="375">
        <f t="shared" si="2439"/>
        <v>0</v>
      </c>
      <c r="EA648" s="375">
        <f t="shared" si="2440"/>
        <v>1</v>
      </c>
      <c r="EB648" s="375">
        <f t="shared" si="2441"/>
        <v>0</v>
      </c>
      <c r="EC648" s="375">
        <f t="shared" si="2442"/>
        <v>0</v>
      </c>
      <c r="ED648" s="375">
        <f t="shared" si="2443"/>
        <v>1</v>
      </c>
      <c r="EE648" s="375">
        <f t="shared" si="2444"/>
        <v>0</v>
      </c>
      <c r="EF648" s="375">
        <f t="shared" si="2445"/>
        <v>0</v>
      </c>
      <c r="EG648" s="375">
        <f t="shared" si="2446"/>
        <v>1</v>
      </c>
      <c r="EH648" s="375">
        <f t="shared" si="2447"/>
        <v>0</v>
      </c>
      <c r="EI648" s="375">
        <f t="shared" si="2448"/>
        <v>0</v>
      </c>
      <c r="EJ648" s="375">
        <f t="shared" si="2449"/>
        <v>1</v>
      </c>
      <c r="EK648" s="375">
        <f t="shared" si="2450"/>
        <v>0</v>
      </c>
      <c r="EL648" s="375">
        <f t="shared" si="2451"/>
        <v>0</v>
      </c>
      <c r="EM648" s="375">
        <f t="shared" si="2452"/>
        <v>1</v>
      </c>
      <c r="EN648" s="375">
        <f t="shared" si="2453"/>
        <v>0</v>
      </c>
      <c r="EO648" s="375">
        <f t="shared" si="2454"/>
        <v>0</v>
      </c>
      <c r="EP648" s="375">
        <f t="shared" si="2455"/>
        <v>1</v>
      </c>
      <c r="EQ648" s="375">
        <f t="shared" si="2456"/>
        <v>0</v>
      </c>
      <c r="ER648" s="375">
        <f t="shared" si="2457"/>
        <v>0</v>
      </c>
      <c r="ES648" s="375">
        <f t="shared" si="2458"/>
        <v>1</v>
      </c>
      <c r="ET648" s="375">
        <f t="shared" si="2459"/>
        <v>0</v>
      </c>
      <c r="EU648" s="375">
        <f t="shared" si="2460"/>
        <v>0</v>
      </c>
      <c r="EV648" s="375">
        <f t="shared" si="2461"/>
        <v>1</v>
      </c>
      <c r="EW648" s="375">
        <f t="shared" si="2462"/>
        <v>0</v>
      </c>
      <c r="EX648" s="375">
        <f t="shared" si="2463"/>
        <v>0</v>
      </c>
      <c r="EY648" s="375">
        <f t="shared" si="2464"/>
        <v>1</v>
      </c>
      <c r="EZ648" s="375">
        <f t="shared" si="2465"/>
        <v>0</v>
      </c>
      <c r="FA648" s="375">
        <f t="shared" si="2466"/>
        <v>0</v>
      </c>
      <c r="FB648" s="375">
        <f t="shared" si="2467"/>
        <v>1</v>
      </c>
      <c r="FC648" s="375">
        <f t="shared" si="2468"/>
        <v>0</v>
      </c>
      <c r="FD648" s="375">
        <f t="shared" si="2469"/>
        <v>0</v>
      </c>
      <c r="FE648" s="376"/>
      <c r="FF648" s="372"/>
      <c r="FG648" s="372"/>
      <c r="FH648" s="372"/>
      <c r="FI648" s="372"/>
      <c r="FJ648" s="372"/>
      <c r="FK648" s="372"/>
      <c r="FL648" s="372"/>
      <c r="FM648" s="372"/>
      <c r="FN648" s="372"/>
      <c r="FO648" s="372"/>
      <c r="FP648" s="372"/>
      <c r="FQ648" s="372"/>
      <c r="FR648" s="372"/>
      <c r="FS648" s="372"/>
      <c r="FT648" s="372"/>
      <c r="FU648" s="372"/>
      <c r="FV648" s="372"/>
      <c r="FW648" s="372"/>
      <c r="FX648" s="372"/>
      <c r="FY648" s="372"/>
      <c r="FZ648" s="372"/>
      <c r="GA648" s="372"/>
      <c r="GB648" s="372"/>
      <c r="GC648" s="372"/>
      <c r="GD648" s="372"/>
      <c r="GE648" s="372"/>
      <c r="GF648" s="372"/>
      <c r="GG648" s="372"/>
      <c r="GH648" s="372"/>
      <c r="GI648" s="372"/>
      <c r="GJ648" s="372"/>
      <c r="GK648" s="372"/>
      <c r="GL648" s="372"/>
      <c r="GM648" s="372"/>
      <c r="GN648" s="372"/>
      <c r="GO648" s="372"/>
      <c r="GP648" s="372"/>
      <c r="GQ648" s="372"/>
      <c r="GR648" s="372"/>
      <c r="GS648" s="372"/>
      <c r="GT648" s="372"/>
      <c r="GU648" s="372"/>
      <c r="GV648" s="372"/>
      <c r="GW648" s="372"/>
      <c r="GX648" s="372"/>
      <c r="GY648" s="372"/>
      <c r="GZ648" s="372"/>
      <c r="HA648" s="372"/>
      <c r="HB648" s="372"/>
      <c r="HC648" s="372"/>
    </row>
    <row r="649" spans="1:211" s="373" customFormat="1" ht="15" customHeight="1" x14ac:dyDescent="0.2">
      <c r="A649" s="366">
        <f>SWDATA!O634</f>
        <v>0</v>
      </c>
      <c r="B649" s="366">
        <f>SWDATA!M634</f>
        <v>0</v>
      </c>
      <c r="C649" s="351">
        <f>IF(AND(SWDATA!M634=1,SWDATA!Q634="promotions"),SWDATA!P634,0)</f>
        <v>0</v>
      </c>
      <c r="D649" s="367">
        <f>ROW(SWDATA!M634)</f>
        <v>634</v>
      </c>
      <c r="E649" s="368">
        <f t="shared" ref="E649" si="2472">B649</f>
        <v>0</v>
      </c>
      <c r="F649" s="369">
        <f t="shared" si="2386"/>
        <v>1</v>
      </c>
      <c r="G649" s="366" t="str">
        <f t="shared" si="2387"/>
        <v/>
      </c>
      <c r="H649" s="370"/>
      <c r="J649" s="238">
        <f t="shared" si="2388"/>
        <v>0</v>
      </c>
      <c r="K649" s="239" t="str">
        <f t="shared" si="2389"/>
        <v/>
      </c>
      <c r="L649" s="342"/>
      <c r="M649" s="345"/>
      <c r="N649" s="340" t="str">
        <f>IF(LEN(SWDATA!F634)=0,"",N648)</f>
        <v/>
      </c>
      <c r="O649" s="296" t="str">
        <f>IF(LEN(SWDATA!G634)=0,"",O648)</f>
        <v/>
      </c>
      <c r="P649" s="297" t="str">
        <f>IF(LEN(SWDATA!C634)=0,"",SWDATA!C634)</f>
        <v/>
      </c>
      <c r="Q649" s="312" t="str">
        <f t="shared" si="2390"/>
        <v/>
      </c>
      <c r="R649" s="223" t="s">
        <v>261</v>
      </c>
      <c r="S649" s="224"/>
      <c r="T649" s="224"/>
      <c r="U649" s="264" t="s">
        <v>624</v>
      </c>
      <c r="V649" s="205" t="s">
        <v>221</v>
      </c>
      <c r="W649" s="266">
        <f>IF(OR(Is_Loading,LEN($A649)=0),"",SWDATA!P634)</f>
        <v>0</v>
      </c>
      <c r="X649" s="267">
        <f>IF(OR(Is_Loading,LEN($A649)=0),"",SWDATA!Q634)</f>
        <v>0</v>
      </c>
      <c r="Y649" s="267">
        <f>IF(OR(Is_Loading,LEN($A649)=0),"",SWDATA!R634)</f>
        <v>0</v>
      </c>
      <c r="Z649" s="266" t="str">
        <f t="shared" si="2470"/>
        <v/>
      </c>
      <c r="AA649" s="266">
        <f>IF(OR(Is_Loading,LEN($A649)=0),"",SWDATA!T634)</f>
        <v>0</v>
      </c>
      <c r="AB649" s="267">
        <f>IF(OR(Is_Loading,LEN($A649)=0),"",SWDATA!U634)</f>
        <v>0</v>
      </c>
      <c r="AC649" s="267">
        <f>IF(OR(Is_Loading,LEN($A649)=0),"",SWDATA!V634)</f>
        <v>0</v>
      </c>
      <c r="AD649" s="266" t="str">
        <f t="shared" si="2391"/>
        <v/>
      </c>
      <c r="AE649" s="266">
        <f>IF(OR(Is_Loading,LEN($A649)=0),"",SWDATA!X634)</f>
        <v>0</v>
      </c>
      <c r="AF649" s="267">
        <f>IF(OR(Is_Loading,LEN($A649)=0),"",SWDATA!Y634)</f>
        <v>0</v>
      </c>
      <c r="AG649" s="267">
        <f>IF(OR(Is_Loading,LEN($A649)=0),"",SWDATA!Z634)</f>
        <v>0</v>
      </c>
      <c r="AH649" s="266" t="str">
        <f t="shared" si="2392"/>
        <v/>
      </c>
      <c r="AI649" s="266">
        <f>IF(OR(Is_Loading,LEN($A649)=0),"",SWDATA!AB634)</f>
        <v>0</v>
      </c>
      <c r="AJ649" s="267">
        <f>IF(OR(Is_Loading,LEN($A649)=0),"",SWDATA!AC634)</f>
        <v>0</v>
      </c>
      <c r="AK649" s="267">
        <f>IF(OR(Is_Loading,LEN($A649)=0),"",SWDATA!AD634)</f>
        <v>0</v>
      </c>
      <c r="AL649" s="266" t="str">
        <f t="shared" si="2393"/>
        <v/>
      </c>
      <c r="AM649" s="266">
        <f>IF(OR(Is_Loading,LEN($A649)=0),"",SWDATA!AF634)</f>
        <v>0</v>
      </c>
      <c r="AN649" s="267">
        <f>IF(OR(Is_Loading,LEN($A649)=0),"",SWDATA!AG634)</f>
        <v>0</v>
      </c>
      <c r="AO649" s="323">
        <f>IF(OR(Is_Loading,LEN($A649)=0),"",SWDATA!AH634)</f>
        <v>0</v>
      </c>
      <c r="AP649" s="320" t="str">
        <f t="shared" si="2394"/>
        <v/>
      </c>
      <c r="AQ649" s="266">
        <f>IF(OR(Is_Loading,LEN($A649)=0),"",SWDATA!AJ634)</f>
        <v>0</v>
      </c>
      <c r="AR649" s="267">
        <f>IF(OR(Is_Loading,LEN($A649)=0),"",SWDATA!AK634)</f>
        <v>0</v>
      </c>
      <c r="AS649" s="267">
        <f>IF(OR(Is_Loading,LEN($A649)=0),"",SWDATA!AL634)</f>
        <v>0</v>
      </c>
      <c r="AT649" s="266" t="str">
        <f t="shared" si="2395"/>
        <v/>
      </c>
      <c r="AU649" s="266">
        <f>IF(OR(Is_Loading,LEN($A649)=0),"",SWDATA!AN634)</f>
        <v>0</v>
      </c>
      <c r="AV649" s="267">
        <f>IF(OR(Is_Loading,LEN($A649)=0),"",SWDATA!AO634)</f>
        <v>0</v>
      </c>
      <c r="AW649" s="267">
        <f>IF(OR(Is_Loading,LEN($A649)=0),"",SWDATA!AP634)</f>
        <v>0</v>
      </c>
      <c r="AX649" s="266" t="str">
        <f t="shared" si="2396"/>
        <v/>
      </c>
      <c r="AY649" s="266">
        <f>IF(OR(Is_Loading,LEN($A649)=0),"",SWDATA!AR634)</f>
        <v>0</v>
      </c>
      <c r="AZ649" s="267">
        <f>IF(OR(Is_Loading,LEN($A649)=0),"",SWDATA!AS634)</f>
        <v>0</v>
      </c>
      <c r="BA649" s="267">
        <f>IF(OR(Is_Loading,LEN($A649)=0),"",SWDATA!AT634)</f>
        <v>0</v>
      </c>
      <c r="BB649" s="266" t="str">
        <f t="shared" si="2397"/>
        <v/>
      </c>
      <c r="BC649" s="266">
        <f>IF(OR(Is_Loading,LEN($A649)=0),"",SWDATA!AV634)</f>
        <v>0</v>
      </c>
      <c r="BD649" s="267">
        <f>IF(OR(Is_Loading,LEN($A649)=0),"",SWDATA!AW634)</f>
        <v>0</v>
      </c>
      <c r="BE649" s="323">
        <f>IF(OR(Is_Loading,LEN($A649)=0),"",SWDATA!AX634)</f>
        <v>0</v>
      </c>
      <c r="BF649" s="320" t="str">
        <f t="shared" si="2398"/>
        <v/>
      </c>
      <c r="BG649" s="11"/>
      <c r="BH649" s="11"/>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1"/>
      <c r="CK649" s="11"/>
      <c r="CL649" s="11"/>
      <c r="CM649" s="11"/>
      <c r="CN649" s="351"/>
      <c r="CO649" s="351"/>
      <c r="CP649" s="351"/>
      <c r="CQ649" s="351"/>
      <c r="CR649" s="351"/>
      <c r="CS649" s="351"/>
      <c r="CT649" s="351"/>
      <c r="CU649" s="351"/>
      <c r="CV649" s="351"/>
      <c r="CW649" s="351"/>
      <c r="CX649" s="351"/>
      <c r="CY649" s="351"/>
      <c r="CZ649" s="351"/>
      <c r="DA649" s="351"/>
      <c r="DB649" s="351"/>
      <c r="DC649" s="351"/>
      <c r="DD649" s="351"/>
      <c r="DE649" s="351"/>
      <c r="DF649" s="351"/>
      <c r="DG649" s="351"/>
      <c r="DH649" s="351"/>
      <c r="DI649" s="351"/>
      <c r="DJ649" s="351"/>
      <c r="DK649" s="351"/>
      <c r="DL649" s="351"/>
      <c r="DM649" s="351"/>
      <c r="DN649" s="351"/>
      <c r="DS649" s="372"/>
      <c r="DT649" s="374"/>
      <c r="DU649" s="375"/>
      <c r="DV649" s="375"/>
      <c r="DW649" s="375"/>
      <c r="DX649" s="375">
        <v>1</v>
      </c>
      <c r="DY649" s="375">
        <f t="shared" si="2438"/>
        <v>0</v>
      </c>
      <c r="DZ649" s="375">
        <f t="shared" si="2439"/>
        <v>0</v>
      </c>
      <c r="EA649" s="375">
        <f t="shared" si="2440"/>
        <v>1</v>
      </c>
      <c r="EB649" s="375">
        <f t="shared" si="2441"/>
        <v>0</v>
      </c>
      <c r="EC649" s="375">
        <f t="shared" si="2442"/>
        <v>0</v>
      </c>
      <c r="ED649" s="375">
        <f t="shared" si="2443"/>
        <v>1</v>
      </c>
      <c r="EE649" s="375">
        <f t="shared" si="2444"/>
        <v>0</v>
      </c>
      <c r="EF649" s="375">
        <f t="shared" si="2445"/>
        <v>0</v>
      </c>
      <c r="EG649" s="375">
        <f t="shared" si="2446"/>
        <v>1</v>
      </c>
      <c r="EH649" s="375">
        <f t="shared" si="2447"/>
        <v>0</v>
      </c>
      <c r="EI649" s="375">
        <f t="shared" si="2448"/>
        <v>0</v>
      </c>
      <c r="EJ649" s="375">
        <f t="shared" si="2449"/>
        <v>1</v>
      </c>
      <c r="EK649" s="375">
        <f t="shared" si="2450"/>
        <v>0</v>
      </c>
      <c r="EL649" s="375">
        <f t="shared" si="2451"/>
        <v>0</v>
      </c>
      <c r="EM649" s="375">
        <f t="shared" si="2452"/>
        <v>1</v>
      </c>
      <c r="EN649" s="375">
        <f t="shared" si="2453"/>
        <v>0</v>
      </c>
      <c r="EO649" s="375">
        <f t="shared" si="2454"/>
        <v>0</v>
      </c>
      <c r="EP649" s="375">
        <f t="shared" si="2455"/>
        <v>1</v>
      </c>
      <c r="EQ649" s="375">
        <f t="shared" si="2456"/>
        <v>0</v>
      </c>
      <c r="ER649" s="375">
        <f t="shared" si="2457"/>
        <v>0</v>
      </c>
      <c r="ES649" s="375">
        <f t="shared" si="2458"/>
        <v>1</v>
      </c>
      <c r="ET649" s="375">
        <f t="shared" si="2459"/>
        <v>0</v>
      </c>
      <c r="EU649" s="375">
        <f t="shared" si="2460"/>
        <v>0</v>
      </c>
      <c r="EV649" s="375">
        <f t="shared" si="2461"/>
        <v>1</v>
      </c>
      <c r="EW649" s="375">
        <f t="shared" si="2462"/>
        <v>0</v>
      </c>
      <c r="EX649" s="375">
        <f t="shared" si="2463"/>
        <v>0</v>
      </c>
      <c r="EY649" s="375">
        <f t="shared" si="2464"/>
        <v>1</v>
      </c>
      <c r="EZ649" s="375">
        <f t="shared" si="2465"/>
        <v>0</v>
      </c>
      <c r="FA649" s="375">
        <f t="shared" si="2466"/>
        <v>0</v>
      </c>
      <c r="FB649" s="375">
        <f t="shared" si="2467"/>
        <v>1</v>
      </c>
      <c r="FC649" s="375">
        <f t="shared" si="2468"/>
        <v>0</v>
      </c>
      <c r="FD649" s="375">
        <f t="shared" si="2469"/>
        <v>0</v>
      </c>
      <c r="FE649" s="376"/>
      <c r="FF649" s="372"/>
      <c r="FG649" s="372"/>
      <c r="FH649" s="372"/>
      <c r="FI649" s="372"/>
      <c r="FJ649" s="372"/>
      <c r="FK649" s="372"/>
      <c r="FL649" s="372"/>
      <c r="FM649" s="372"/>
      <c r="FN649" s="372"/>
      <c r="FO649" s="372"/>
      <c r="FP649" s="372"/>
      <c r="FQ649" s="372"/>
      <c r="FR649" s="372"/>
      <c r="FS649" s="372"/>
      <c r="FT649" s="372"/>
      <c r="FU649" s="372"/>
      <c r="FV649" s="372"/>
      <c r="FW649" s="372"/>
      <c r="FX649" s="372"/>
      <c r="FY649" s="372"/>
      <c r="FZ649" s="372"/>
      <c r="GA649" s="372"/>
      <c r="GB649" s="372"/>
      <c r="GC649" s="372"/>
      <c r="GD649" s="372"/>
      <c r="GE649" s="372"/>
      <c r="GF649" s="372"/>
      <c r="GG649" s="372"/>
      <c r="GH649" s="372"/>
      <c r="GI649" s="372"/>
      <c r="GJ649" s="372"/>
      <c r="GK649" s="372"/>
      <c r="GL649" s="372"/>
      <c r="GM649" s="372"/>
      <c r="GN649" s="372"/>
      <c r="GO649" s="372"/>
      <c r="GP649" s="372"/>
      <c r="GQ649" s="372"/>
      <c r="GR649" s="372"/>
      <c r="GS649" s="372"/>
      <c r="GT649" s="372"/>
      <c r="GU649" s="372"/>
      <c r="GV649" s="372"/>
      <c r="GW649" s="372"/>
      <c r="GX649" s="372"/>
      <c r="GY649" s="372"/>
      <c r="GZ649" s="372"/>
      <c r="HA649" s="372"/>
      <c r="HB649" s="372"/>
      <c r="HC649" s="372"/>
    </row>
    <row r="650" spans="1:211" s="373" customFormat="1" ht="15" customHeight="1" thickBot="1" x14ac:dyDescent="0.25">
      <c r="A650" s="366">
        <f>SWDATA!O635</f>
        <v>0</v>
      </c>
      <c r="B650" s="366">
        <f>SWDATA!M635</f>
        <v>0</v>
      </c>
      <c r="C650" s="351">
        <f>IF(AND(SWDATA!M635=1,SWDATA!Q635="promotions"),SWDATA!P635,0)</f>
        <v>0</v>
      </c>
      <c r="D650" s="367">
        <f>ROW(SWDATA!M635)</f>
        <v>635</v>
      </c>
      <c r="E650" s="368">
        <f ca="1">IF(AND(B650=1,UPPER(HLOOKUP(D650+12,'Metrics &amp; Attributes View'!$13:$31,19,0))&lt;&gt;"SBOM"),1,0)</f>
        <v>0</v>
      </c>
      <c r="F650" s="369">
        <f t="shared" si="2386"/>
        <v>1</v>
      </c>
      <c r="G650" s="366" t="str">
        <f t="shared" si="2387"/>
        <v/>
      </c>
      <c r="H650" s="370"/>
      <c r="J650" s="238">
        <f t="shared" si="2388"/>
        <v>0</v>
      </c>
      <c r="K650" s="239" t="str">
        <f t="shared" si="2389"/>
        <v/>
      </c>
      <c r="L650" s="342"/>
      <c r="M650" s="345"/>
      <c r="N650" s="340" t="str">
        <f>IF(LEN(SWDATA!F635)=0,"",N649)</f>
        <v/>
      </c>
      <c r="O650" s="296" t="str">
        <f>IF(LEN(SWDATA!G635)=0,"",O649)</f>
        <v/>
      </c>
      <c r="P650" s="297" t="str">
        <f>IF(LEN(SWDATA!C635)=0,"",SWDATA!C635)</f>
        <v/>
      </c>
      <c r="Q650" s="312" t="str">
        <f t="shared" si="2390"/>
        <v/>
      </c>
      <c r="R650" s="223" t="s">
        <v>262</v>
      </c>
      <c r="S650" s="224"/>
      <c r="T650" s="224"/>
      <c r="U650" s="264" t="s">
        <v>603</v>
      </c>
      <c r="V650" s="205" t="s">
        <v>221</v>
      </c>
      <c r="W650" s="266">
        <f>IF(OR(Is_Loading,LEN($A650)=0),"",SWDATA!P635)</f>
        <v>0</v>
      </c>
      <c r="X650" s="267">
        <f>IF(OR(Is_Loading,LEN($A650)=0),"",SWDATA!Q635)</f>
        <v>0</v>
      </c>
      <c r="Y650" s="267">
        <f>IF(OR(Is_Loading,LEN($A650)=0),"",SWDATA!R635)</f>
        <v>0</v>
      </c>
      <c r="Z650" s="266" t="str">
        <f t="shared" si="2470"/>
        <v/>
      </c>
      <c r="AA650" s="266">
        <f>IF(OR(Is_Loading,LEN($A650)=0),"",SWDATA!T635)</f>
        <v>0</v>
      </c>
      <c r="AB650" s="267">
        <f>IF(OR(Is_Loading,LEN($A650)=0),"",SWDATA!U635)</f>
        <v>0</v>
      </c>
      <c r="AC650" s="267">
        <f>IF(OR(Is_Loading,LEN($A650)=0),"",SWDATA!V635)</f>
        <v>0</v>
      </c>
      <c r="AD650" s="266" t="str">
        <f t="shared" si="2391"/>
        <v/>
      </c>
      <c r="AE650" s="266">
        <f>IF(OR(Is_Loading,LEN($A650)=0),"",SWDATA!X635)</f>
        <v>0</v>
      </c>
      <c r="AF650" s="267">
        <f>IF(OR(Is_Loading,LEN($A650)=0),"",SWDATA!Y635)</f>
        <v>0</v>
      </c>
      <c r="AG650" s="267">
        <f>IF(OR(Is_Loading,LEN($A650)=0),"",SWDATA!Z635)</f>
        <v>0</v>
      </c>
      <c r="AH650" s="266" t="str">
        <f t="shared" si="2392"/>
        <v/>
      </c>
      <c r="AI650" s="266">
        <f>IF(OR(Is_Loading,LEN($A650)=0),"",SWDATA!AB635)</f>
        <v>0</v>
      </c>
      <c r="AJ650" s="267">
        <f>IF(OR(Is_Loading,LEN($A650)=0),"",SWDATA!AC635)</f>
        <v>0</v>
      </c>
      <c r="AK650" s="267">
        <f>IF(OR(Is_Loading,LEN($A650)=0),"",SWDATA!AD635)</f>
        <v>0</v>
      </c>
      <c r="AL650" s="266" t="str">
        <f t="shared" si="2393"/>
        <v/>
      </c>
      <c r="AM650" s="266">
        <f>IF(OR(Is_Loading,LEN($A650)=0),"",SWDATA!AF635)</f>
        <v>0</v>
      </c>
      <c r="AN650" s="267">
        <f>IF(OR(Is_Loading,LEN($A650)=0),"",SWDATA!AG635)</f>
        <v>0</v>
      </c>
      <c r="AO650" s="323">
        <f>IF(OR(Is_Loading,LEN($A650)=0),"",SWDATA!AH635)</f>
        <v>0</v>
      </c>
      <c r="AP650" s="320" t="str">
        <f t="shared" si="2394"/>
        <v/>
      </c>
      <c r="AQ650" s="266">
        <f>IF(OR(Is_Loading,LEN($A650)=0),"",SWDATA!AJ635)</f>
        <v>0</v>
      </c>
      <c r="AR650" s="267">
        <f>IF(OR(Is_Loading,LEN($A650)=0),"",SWDATA!AK635)</f>
        <v>0</v>
      </c>
      <c r="AS650" s="267">
        <f>IF(OR(Is_Loading,LEN($A650)=0),"",SWDATA!AL635)</f>
        <v>0</v>
      </c>
      <c r="AT650" s="266" t="str">
        <f t="shared" si="2395"/>
        <v/>
      </c>
      <c r="AU650" s="266">
        <f>IF(OR(Is_Loading,LEN($A650)=0),"",SWDATA!AN635)</f>
        <v>0</v>
      </c>
      <c r="AV650" s="267">
        <f>IF(OR(Is_Loading,LEN($A650)=0),"",SWDATA!AO635)</f>
        <v>0</v>
      </c>
      <c r="AW650" s="267">
        <f>IF(OR(Is_Loading,LEN($A650)=0),"",SWDATA!AP635)</f>
        <v>0</v>
      </c>
      <c r="AX650" s="266" t="str">
        <f t="shared" si="2396"/>
        <v/>
      </c>
      <c r="AY650" s="266">
        <f>IF(OR(Is_Loading,LEN($A650)=0),"",SWDATA!AR635)</f>
        <v>0</v>
      </c>
      <c r="AZ650" s="267">
        <f>IF(OR(Is_Loading,LEN($A650)=0),"",SWDATA!AS635)</f>
        <v>0</v>
      </c>
      <c r="BA650" s="267">
        <f>IF(OR(Is_Loading,LEN($A650)=0),"",SWDATA!AT635)</f>
        <v>0</v>
      </c>
      <c r="BB650" s="266" t="str">
        <f t="shared" si="2397"/>
        <v/>
      </c>
      <c r="BC650" s="266">
        <f>IF(OR(Is_Loading,LEN($A650)=0),"",SWDATA!AV635)</f>
        <v>0</v>
      </c>
      <c r="BD650" s="267">
        <f>IF(OR(Is_Loading,LEN($A650)=0),"",SWDATA!AW635)</f>
        <v>0</v>
      </c>
      <c r="BE650" s="323">
        <f>IF(OR(Is_Loading,LEN($A650)=0),"",SWDATA!AX635)</f>
        <v>0</v>
      </c>
      <c r="BF650" s="320" t="str">
        <f t="shared" si="2398"/>
        <v/>
      </c>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351"/>
      <c r="CO650" s="351"/>
      <c r="CP650" s="351"/>
      <c r="CQ650" s="351"/>
      <c r="CR650" s="351"/>
      <c r="CS650" s="351"/>
      <c r="CT650" s="351"/>
      <c r="CU650" s="351"/>
      <c r="CV650" s="351"/>
      <c r="CW650" s="351"/>
      <c r="CX650" s="351"/>
      <c r="CY650" s="351"/>
      <c r="CZ650" s="351"/>
      <c r="DA650" s="351"/>
      <c r="DB650" s="351"/>
      <c r="DC650" s="351"/>
      <c r="DD650" s="351"/>
      <c r="DE650" s="351"/>
      <c r="DF650" s="351"/>
      <c r="DG650" s="351"/>
      <c r="DH650" s="351"/>
      <c r="DI650" s="351"/>
      <c r="DJ650" s="351"/>
      <c r="DK650" s="351"/>
      <c r="DL650" s="351"/>
      <c r="DM650" s="351"/>
      <c r="DN650" s="351"/>
      <c r="DS650" s="372"/>
      <c r="DT650" s="374"/>
      <c r="DU650" s="375"/>
      <c r="DV650" s="375"/>
      <c r="DW650" s="375"/>
      <c r="DX650" s="375">
        <v>1</v>
      </c>
      <c r="DY650" s="375">
        <f t="shared" si="2438"/>
        <v>0</v>
      </c>
      <c r="DZ650" s="375">
        <f t="shared" si="2439"/>
        <v>0</v>
      </c>
      <c r="EA650" s="375">
        <f t="shared" si="2440"/>
        <v>1</v>
      </c>
      <c r="EB650" s="375">
        <f t="shared" si="2441"/>
        <v>0</v>
      </c>
      <c r="EC650" s="375">
        <f t="shared" si="2442"/>
        <v>0</v>
      </c>
      <c r="ED650" s="375">
        <f t="shared" si="2443"/>
        <v>1</v>
      </c>
      <c r="EE650" s="375">
        <f t="shared" si="2444"/>
        <v>0</v>
      </c>
      <c r="EF650" s="375">
        <f t="shared" si="2445"/>
        <v>0</v>
      </c>
      <c r="EG650" s="375">
        <f t="shared" si="2446"/>
        <v>1</v>
      </c>
      <c r="EH650" s="375">
        <f t="shared" si="2447"/>
        <v>0</v>
      </c>
      <c r="EI650" s="375">
        <f t="shared" si="2448"/>
        <v>0</v>
      </c>
      <c r="EJ650" s="375">
        <f t="shared" si="2449"/>
        <v>1</v>
      </c>
      <c r="EK650" s="375">
        <f t="shared" si="2450"/>
        <v>0</v>
      </c>
      <c r="EL650" s="375">
        <f t="shared" si="2451"/>
        <v>0</v>
      </c>
      <c r="EM650" s="375">
        <f t="shared" si="2452"/>
        <v>1</v>
      </c>
      <c r="EN650" s="375">
        <f t="shared" si="2453"/>
        <v>0</v>
      </c>
      <c r="EO650" s="375">
        <f t="shared" si="2454"/>
        <v>0</v>
      </c>
      <c r="EP650" s="375">
        <f t="shared" si="2455"/>
        <v>1</v>
      </c>
      <c r="EQ650" s="375">
        <f t="shared" si="2456"/>
        <v>0</v>
      </c>
      <c r="ER650" s="375">
        <f t="shared" si="2457"/>
        <v>0</v>
      </c>
      <c r="ES650" s="375">
        <f t="shared" si="2458"/>
        <v>1</v>
      </c>
      <c r="ET650" s="375">
        <f t="shared" si="2459"/>
        <v>0</v>
      </c>
      <c r="EU650" s="375">
        <f t="shared" si="2460"/>
        <v>0</v>
      </c>
      <c r="EV650" s="375">
        <f t="shared" si="2461"/>
        <v>1</v>
      </c>
      <c r="EW650" s="375">
        <f t="shared" si="2462"/>
        <v>0</v>
      </c>
      <c r="EX650" s="375">
        <f t="shared" si="2463"/>
        <v>0</v>
      </c>
      <c r="EY650" s="375">
        <f t="shared" si="2464"/>
        <v>1</v>
      </c>
      <c r="EZ650" s="375">
        <f t="shared" si="2465"/>
        <v>0</v>
      </c>
      <c r="FA650" s="375">
        <f t="shared" si="2466"/>
        <v>0</v>
      </c>
      <c r="FB650" s="375">
        <f t="shared" si="2467"/>
        <v>1</v>
      </c>
      <c r="FC650" s="375">
        <f t="shared" si="2468"/>
        <v>0</v>
      </c>
      <c r="FD650" s="375">
        <f t="shared" si="2469"/>
        <v>0</v>
      </c>
      <c r="FE650" s="376"/>
      <c r="FF650" s="372"/>
      <c r="FG650" s="372"/>
      <c r="FH650" s="372"/>
      <c r="FI650" s="372"/>
      <c r="FJ650" s="372"/>
      <c r="FK650" s="372"/>
      <c r="FL650" s="372"/>
      <c r="FM650" s="372"/>
      <c r="FN650" s="372"/>
      <c r="FO650" s="372"/>
      <c r="FP650" s="372"/>
      <c r="FQ650" s="372"/>
      <c r="FR650" s="372"/>
      <c r="FS650" s="372"/>
      <c r="FT650" s="372"/>
      <c r="FU650" s="372"/>
      <c r="FV650" s="372"/>
      <c r="FW650" s="372"/>
      <c r="FX650" s="372"/>
      <c r="FY650" s="372"/>
      <c r="FZ650" s="372"/>
      <c r="GA650" s="372"/>
      <c r="GB650" s="372"/>
      <c r="GC650" s="372"/>
      <c r="GD650" s="372"/>
      <c r="GE650" s="372"/>
      <c r="GF650" s="372"/>
      <c r="GG650" s="372"/>
      <c r="GH650" s="372"/>
      <c r="GI650" s="372"/>
      <c r="GJ650" s="372"/>
      <c r="GK650" s="372"/>
      <c r="GL650" s="372"/>
      <c r="GM650" s="372"/>
      <c r="GN650" s="372"/>
      <c r="GO650" s="372"/>
      <c r="GP650" s="372"/>
      <c r="GQ650" s="372"/>
      <c r="GR650" s="372"/>
      <c r="GS650" s="372"/>
      <c r="GT650" s="372"/>
      <c r="GU650" s="372"/>
      <c r="GV650" s="372"/>
      <c r="GW650" s="372"/>
      <c r="GX650" s="372"/>
      <c r="GY650" s="372"/>
      <c r="GZ650" s="372"/>
      <c r="HA650" s="372"/>
      <c r="HB650" s="372"/>
      <c r="HC650" s="372"/>
    </row>
    <row r="651" spans="1:211" s="373" customFormat="1" ht="15" hidden="1" customHeight="1" outlineLevel="1" x14ac:dyDescent="0.2">
      <c r="A651" s="366">
        <f>SWDATA!O636</f>
        <v>0</v>
      </c>
      <c r="B651" s="366">
        <f>SWDATA!M636</f>
        <v>0</v>
      </c>
      <c r="C651" s="351">
        <f>IF(AND(SWDATA!M636=1,SWDATA!Q636="promotions"),SWDATA!P636,0)</f>
        <v>0</v>
      </c>
      <c r="D651" s="367">
        <f>ROW(SWDATA!M636)</f>
        <v>636</v>
      </c>
      <c r="E651" s="368">
        <f t="shared" ref="E651:E661" si="2473">B651</f>
        <v>0</v>
      </c>
      <c r="F651" s="369">
        <f t="shared" si="2386"/>
        <v>1</v>
      </c>
      <c r="G651" s="366" t="str">
        <f t="shared" si="2387"/>
        <v/>
      </c>
      <c r="H651" s="370"/>
      <c r="J651" s="238">
        <f t="shared" si="2388"/>
        <v>0</v>
      </c>
      <c r="K651" s="239" t="str">
        <f t="shared" si="2389"/>
        <v/>
      </c>
      <c r="L651" s="342"/>
      <c r="M651" s="345"/>
      <c r="N651" s="340" t="str">
        <f>IF(LEN(SWDATA!F636)=0,"",N650)</f>
        <v/>
      </c>
      <c r="O651" s="296" t="str">
        <f>IF(LEN(SWDATA!G636)=0,"",O650)</f>
        <v/>
      </c>
      <c r="P651" s="297" t="str">
        <f>IF(LEN(SWDATA!C636)=0,"",SWDATA!C636)</f>
        <v/>
      </c>
      <c r="Q651" s="312" t="str">
        <f t="shared" si="2390"/>
        <v/>
      </c>
      <c r="R651" s="223" t="s">
        <v>261</v>
      </c>
      <c r="S651" s="224"/>
      <c r="T651" s="224"/>
      <c r="U651" s="264" t="s">
        <v>610</v>
      </c>
      <c r="V651" s="205" t="s">
        <v>221</v>
      </c>
      <c r="W651" s="266">
        <f>IF(OR(Is_Loading,LEN($A651)=0),"",SWDATA!P636)</f>
        <v>0</v>
      </c>
      <c r="X651" s="267">
        <f>IF(OR(Is_Loading,LEN($A651)=0),"",SWDATA!Q636)</f>
        <v>0</v>
      </c>
      <c r="Y651" s="267">
        <f>IF(OR(Is_Loading,LEN($A651)=0),"",SWDATA!R636)</f>
        <v>0</v>
      </c>
      <c r="Z651" s="266" t="str">
        <f t="shared" si="2470"/>
        <v/>
      </c>
      <c r="AA651" s="266">
        <f>IF(OR(Is_Loading,LEN($A651)=0),"",SWDATA!T636)</f>
        <v>0</v>
      </c>
      <c r="AB651" s="267">
        <f>IF(OR(Is_Loading,LEN($A651)=0),"",SWDATA!U636)</f>
        <v>0</v>
      </c>
      <c r="AC651" s="267">
        <f>IF(OR(Is_Loading,LEN($A651)=0),"",SWDATA!V636)</f>
        <v>0</v>
      </c>
      <c r="AD651" s="266" t="str">
        <f t="shared" si="2391"/>
        <v/>
      </c>
      <c r="AE651" s="266">
        <f>IF(OR(Is_Loading,LEN($A651)=0),"",SWDATA!X636)</f>
        <v>0</v>
      </c>
      <c r="AF651" s="267">
        <f>IF(OR(Is_Loading,LEN($A651)=0),"",SWDATA!Y636)</f>
        <v>0</v>
      </c>
      <c r="AG651" s="267">
        <f>IF(OR(Is_Loading,LEN($A651)=0),"",SWDATA!Z636)</f>
        <v>0</v>
      </c>
      <c r="AH651" s="266" t="str">
        <f t="shared" si="2392"/>
        <v/>
      </c>
      <c r="AI651" s="266">
        <f>IF(OR(Is_Loading,LEN($A651)=0),"",SWDATA!AB636)</f>
        <v>0</v>
      </c>
      <c r="AJ651" s="267">
        <f>IF(OR(Is_Loading,LEN($A651)=0),"",SWDATA!AC636)</f>
        <v>0</v>
      </c>
      <c r="AK651" s="267">
        <f>IF(OR(Is_Loading,LEN($A651)=0),"",SWDATA!AD636)</f>
        <v>0</v>
      </c>
      <c r="AL651" s="266" t="str">
        <f t="shared" si="2393"/>
        <v/>
      </c>
      <c r="AM651" s="266">
        <f>IF(OR(Is_Loading,LEN($A651)=0),"",SWDATA!AF636)</f>
        <v>0</v>
      </c>
      <c r="AN651" s="267">
        <f>IF(OR(Is_Loading,LEN($A651)=0),"",SWDATA!AG636)</f>
        <v>0</v>
      </c>
      <c r="AO651" s="323">
        <f>IF(OR(Is_Loading,LEN($A651)=0),"",SWDATA!AH636)</f>
        <v>0</v>
      </c>
      <c r="AP651" s="320" t="str">
        <f t="shared" si="2394"/>
        <v/>
      </c>
      <c r="AQ651" s="266">
        <f>IF(OR(Is_Loading,LEN($A651)=0),"",SWDATA!AJ636)</f>
        <v>0</v>
      </c>
      <c r="AR651" s="267">
        <f>IF(OR(Is_Loading,LEN($A651)=0),"",SWDATA!AK636)</f>
        <v>0</v>
      </c>
      <c r="AS651" s="267">
        <f>IF(OR(Is_Loading,LEN($A651)=0),"",SWDATA!AL636)</f>
        <v>0</v>
      </c>
      <c r="AT651" s="266" t="str">
        <f t="shared" si="2395"/>
        <v/>
      </c>
      <c r="AU651" s="266">
        <f>IF(OR(Is_Loading,LEN($A651)=0),"",SWDATA!AN636)</f>
        <v>0</v>
      </c>
      <c r="AV651" s="267">
        <f>IF(OR(Is_Loading,LEN($A651)=0),"",SWDATA!AO636)</f>
        <v>0</v>
      </c>
      <c r="AW651" s="267">
        <f>IF(OR(Is_Loading,LEN($A651)=0),"",SWDATA!AP636)</f>
        <v>0</v>
      </c>
      <c r="AX651" s="266" t="str">
        <f t="shared" si="2396"/>
        <v/>
      </c>
      <c r="AY651" s="266">
        <f>IF(OR(Is_Loading,LEN($A651)=0),"",SWDATA!AR636)</f>
        <v>0</v>
      </c>
      <c r="AZ651" s="267">
        <f>IF(OR(Is_Loading,LEN($A651)=0),"",SWDATA!AS636)</f>
        <v>0</v>
      </c>
      <c r="BA651" s="267">
        <f>IF(OR(Is_Loading,LEN($A651)=0),"",SWDATA!AT636)</f>
        <v>0</v>
      </c>
      <c r="BB651" s="266" t="str">
        <f t="shared" si="2397"/>
        <v/>
      </c>
      <c r="BC651" s="266">
        <f>IF(OR(Is_Loading,LEN($A651)=0),"",SWDATA!AV636)</f>
        <v>0</v>
      </c>
      <c r="BD651" s="267">
        <f>IF(OR(Is_Loading,LEN($A651)=0),"",SWDATA!AW636)</f>
        <v>0</v>
      </c>
      <c r="BE651" s="323">
        <f>IF(OR(Is_Loading,LEN($A651)=0),"",SWDATA!AX636)</f>
        <v>0</v>
      </c>
      <c r="BF651" s="320" t="str">
        <f t="shared" si="2398"/>
        <v/>
      </c>
      <c r="BG651" s="11"/>
      <c r="BH651" s="11"/>
      <c r="BI651" s="11"/>
      <c r="BJ651" s="11"/>
      <c r="BK651" s="11"/>
      <c r="BL651" s="11"/>
      <c r="BM651" s="11"/>
      <c r="BN651" s="11"/>
      <c r="BO651" s="11"/>
      <c r="BP651" s="11"/>
      <c r="BQ651" s="11"/>
      <c r="BR651" s="11"/>
      <c r="BS651" s="11"/>
      <c r="BT651" s="11"/>
      <c r="BU651" s="11"/>
      <c r="BV651" s="11"/>
      <c r="BW651" s="11"/>
      <c r="BX651" s="11"/>
      <c r="BY651" s="11"/>
      <c r="BZ651" s="11"/>
      <c r="CA651" s="11"/>
      <c r="CB651" s="11"/>
      <c r="CC651" s="11"/>
      <c r="CD651" s="11"/>
      <c r="CE651" s="11"/>
      <c r="CF651" s="11"/>
      <c r="CG651" s="11"/>
      <c r="CH651" s="11"/>
      <c r="CI651" s="11"/>
      <c r="CJ651" s="11"/>
      <c r="CK651" s="11"/>
      <c r="CL651" s="11"/>
      <c r="CM651" s="11"/>
      <c r="CN651" s="351"/>
      <c r="CO651" s="351"/>
      <c r="CP651" s="351"/>
      <c r="CQ651" s="351"/>
      <c r="CR651" s="351"/>
      <c r="CS651" s="351"/>
      <c r="CT651" s="351"/>
      <c r="CU651" s="351"/>
      <c r="CV651" s="351"/>
      <c r="CW651" s="351"/>
      <c r="CX651" s="351"/>
      <c r="CY651" s="351"/>
      <c r="CZ651" s="351"/>
      <c r="DA651" s="351"/>
      <c r="DB651" s="351"/>
      <c r="DC651" s="351"/>
      <c r="DD651" s="351"/>
      <c r="DE651" s="351"/>
      <c r="DF651" s="351"/>
      <c r="DG651" s="351"/>
      <c r="DH651" s="351"/>
      <c r="DI651" s="351"/>
      <c r="DJ651" s="351"/>
      <c r="DK651" s="351"/>
      <c r="DL651" s="351"/>
      <c r="DM651" s="351"/>
      <c r="DN651" s="351"/>
      <c r="DS651" s="372"/>
      <c r="DT651" s="374"/>
      <c r="DU651" s="375"/>
      <c r="DV651" s="375"/>
      <c r="DW651" s="375"/>
      <c r="DX651" s="375">
        <v>1</v>
      </c>
      <c r="DY651" s="375">
        <f t="shared" si="2438"/>
        <v>0</v>
      </c>
      <c r="DZ651" s="375">
        <f t="shared" si="2439"/>
        <v>0</v>
      </c>
      <c r="EA651" s="375">
        <f t="shared" si="2440"/>
        <v>1</v>
      </c>
      <c r="EB651" s="375">
        <f t="shared" si="2441"/>
        <v>0</v>
      </c>
      <c r="EC651" s="375">
        <f t="shared" si="2442"/>
        <v>0</v>
      </c>
      <c r="ED651" s="375">
        <f t="shared" si="2443"/>
        <v>1</v>
      </c>
      <c r="EE651" s="375">
        <f t="shared" si="2444"/>
        <v>0</v>
      </c>
      <c r="EF651" s="375">
        <f t="shared" si="2445"/>
        <v>0</v>
      </c>
      <c r="EG651" s="375">
        <f t="shared" si="2446"/>
        <v>1</v>
      </c>
      <c r="EH651" s="375">
        <f t="shared" si="2447"/>
        <v>0</v>
      </c>
      <c r="EI651" s="375">
        <f t="shared" si="2448"/>
        <v>0</v>
      </c>
      <c r="EJ651" s="375">
        <f t="shared" si="2449"/>
        <v>1</v>
      </c>
      <c r="EK651" s="375">
        <f t="shared" si="2450"/>
        <v>0</v>
      </c>
      <c r="EL651" s="375">
        <f t="shared" si="2451"/>
        <v>0</v>
      </c>
      <c r="EM651" s="375">
        <f t="shared" si="2452"/>
        <v>1</v>
      </c>
      <c r="EN651" s="375">
        <f t="shared" si="2453"/>
        <v>0</v>
      </c>
      <c r="EO651" s="375">
        <f t="shared" si="2454"/>
        <v>0</v>
      </c>
      <c r="EP651" s="375">
        <f t="shared" si="2455"/>
        <v>1</v>
      </c>
      <c r="EQ651" s="375">
        <f t="shared" si="2456"/>
        <v>0</v>
      </c>
      <c r="ER651" s="375">
        <f t="shared" si="2457"/>
        <v>0</v>
      </c>
      <c r="ES651" s="375">
        <f t="shared" si="2458"/>
        <v>1</v>
      </c>
      <c r="ET651" s="375">
        <f t="shared" si="2459"/>
        <v>0</v>
      </c>
      <c r="EU651" s="375">
        <f t="shared" si="2460"/>
        <v>0</v>
      </c>
      <c r="EV651" s="375">
        <f t="shared" si="2461"/>
        <v>1</v>
      </c>
      <c r="EW651" s="375">
        <f t="shared" si="2462"/>
        <v>0</v>
      </c>
      <c r="EX651" s="375">
        <f t="shared" si="2463"/>
        <v>0</v>
      </c>
      <c r="EY651" s="375">
        <f t="shared" si="2464"/>
        <v>1</v>
      </c>
      <c r="EZ651" s="375">
        <f t="shared" si="2465"/>
        <v>0</v>
      </c>
      <c r="FA651" s="375">
        <f t="shared" si="2466"/>
        <v>0</v>
      </c>
      <c r="FB651" s="375">
        <f t="shared" si="2467"/>
        <v>1</v>
      </c>
      <c r="FC651" s="375">
        <f t="shared" si="2468"/>
        <v>0</v>
      </c>
      <c r="FD651" s="375">
        <f t="shared" si="2469"/>
        <v>0</v>
      </c>
      <c r="FE651" s="376"/>
      <c r="FF651" s="372"/>
      <c r="FG651" s="372"/>
      <c r="FH651" s="372"/>
      <c r="FI651" s="372"/>
      <c r="FJ651" s="372"/>
      <c r="FK651" s="372"/>
      <c r="FL651" s="372"/>
      <c r="FM651" s="372"/>
      <c r="FN651" s="372"/>
      <c r="FO651" s="372"/>
      <c r="FP651" s="372"/>
      <c r="FQ651" s="372"/>
      <c r="FR651" s="372"/>
      <c r="FS651" s="372"/>
      <c r="FT651" s="372"/>
      <c r="FU651" s="372"/>
      <c r="FV651" s="372"/>
      <c r="FW651" s="372"/>
      <c r="FX651" s="372"/>
      <c r="FY651" s="372"/>
      <c r="FZ651" s="372"/>
      <c r="GA651" s="372"/>
      <c r="GB651" s="372"/>
      <c r="GC651" s="372"/>
      <c r="GD651" s="372"/>
      <c r="GE651" s="372"/>
      <c r="GF651" s="372"/>
      <c r="GG651" s="372"/>
      <c r="GH651" s="372"/>
      <c r="GI651" s="372"/>
      <c r="GJ651" s="372"/>
      <c r="GK651" s="372"/>
      <c r="GL651" s="372"/>
      <c r="GM651" s="372"/>
      <c r="GN651" s="372"/>
      <c r="GO651" s="372"/>
      <c r="GP651" s="372"/>
      <c r="GQ651" s="372"/>
      <c r="GR651" s="372"/>
      <c r="GS651" s="372"/>
      <c r="GT651" s="372"/>
      <c r="GU651" s="372"/>
      <c r="GV651" s="372"/>
      <c r="GW651" s="372"/>
      <c r="GX651" s="372"/>
      <c r="GY651" s="372"/>
      <c r="GZ651" s="372"/>
      <c r="HA651" s="372"/>
      <c r="HB651" s="372"/>
      <c r="HC651" s="372"/>
    </row>
    <row r="652" spans="1:211" s="373" customFormat="1" ht="15" hidden="1" customHeight="1" outlineLevel="1" x14ac:dyDescent="0.2">
      <c r="A652" s="366">
        <f>SWDATA!O637</f>
        <v>0</v>
      </c>
      <c r="B652" s="366">
        <f>SWDATA!M637</f>
        <v>0</v>
      </c>
      <c r="C652" s="351">
        <f>IF(AND(SWDATA!M637=1,SWDATA!Q637="promotions"),SWDATA!P637,0)</f>
        <v>0</v>
      </c>
      <c r="D652" s="367">
        <f>ROW(SWDATA!M637)</f>
        <v>637</v>
      </c>
      <c r="E652" s="368">
        <f t="shared" si="2473"/>
        <v>0</v>
      </c>
      <c r="F652" s="369">
        <f t="shared" si="2386"/>
        <v>1</v>
      </c>
      <c r="G652" s="366" t="str">
        <f t="shared" si="2387"/>
        <v/>
      </c>
      <c r="H652" s="370"/>
      <c r="J652" s="238">
        <f t="shared" si="2388"/>
        <v>0</v>
      </c>
      <c r="K652" s="239" t="str">
        <f t="shared" si="2389"/>
        <v/>
      </c>
      <c r="L652" s="342"/>
      <c r="M652" s="345"/>
      <c r="N652" s="340" t="str">
        <f>IF(LEN(SWDATA!F637)=0,"",N651)</f>
        <v/>
      </c>
      <c r="O652" s="296" t="str">
        <f>IF(LEN(SWDATA!G637)=0,"",O651)</f>
        <v/>
      </c>
      <c r="P652" s="297" t="str">
        <f>IF(LEN(SWDATA!C637)=0,"",SWDATA!C637)</f>
        <v/>
      </c>
      <c r="Q652" s="312" t="str">
        <f t="shared" si="2390"/>
        <v/>
      </c>
      <c r="R652" s="223" t="s">
        <v>261</v>
      </c>
      <c r="S652" s="224"/>
      <c r="T652" s="224"/>
      <c r="U652" s="264" t="s">
        <v>612</v>
      </c>
      <c r="V652" s="205" t="s">
        <v>221</v>
      </c>
      <c r="W652" s="266">
        <f>IF(OR(Is_Loading,LEN($A652)=0),"",SWDATA!P637)</f>
        <v>0</v>
      </c>
      <c r="X652" s="267">
        <f>IF(OR(Is_Loading,LEN($A652)=0),"",SWDATA!Q637)</f>
        <v>0</v>
      </c>
      <c r="Y652" s="267">
        <f>IF(OR(Is_Loading,LEN($A652)=0),"",SWDATA!R637)</f>
        <v>0</v>
      </c>
      <c r="Z652" s="266" t="str">
        <f t="shared" si="2470"/>
        <v/>
      </c>
      <c r="AA652" s="266">
        <f>IF(OR(Is_Loading,LEN($A652)=0),"",SWDATA!T637)</f>
        <v>0</v>
      </c>
      <c r="AB652" s="267">
        <f>IF(OR(Is_Loading,LEN($A652)=0),"",SWDATA!U637)</f>
        <v>0</v>
      </c>
      <c r="AC652" s="267">
        <f>IF(OR(Is_Loading,LEN($A652)=0),"",SWDATA!V637)</f>
        <v>0</v>
      </c>
      <c r="AD652" s="266" t="str">
        <f t="shared" si="2391"/>
        <v/>
      </c>
      <c r="AE652" s="266">
        <f>IF(OR(Is_Loading,LEN($A652)=0),"",SWDATA!X637)</f>
        <v>0</v>
      </c>
      <c r="AF652" s="267">
        <f>IF(OR(Is_Loading,LEN($A652)=0),"",SWDATA!Y637)</f>
        <v>0</v>
      </c>
      <c r="AG652" s="267">
        <f>IF(OR(Is_Loading,LEN($A652)=0),"",SWDATA!Z637)</f>
        <v>0</v>
      </c>
      <c r="AH652" s="266" t="str">
        <f t="shared" si="2392"/>
        <v/>
      </c>
      <c r="AI652" s="266">
        <f>IF(OR(Is_Loading,LEN($A652)=0),"",SWDATA!AB637)</f>
        <v>0</v>
      </c>
      <c r="AJ652" s="267">
        <f>IF(OR(Is_Loading,LEN($A652)=0),"",SWDATA!AC637)</f>
        <v>0</v>
      </c>
      <c r="AK652" s="267">
        <f>IF(OR(Is_Loading,LEN($A652)=0),"",SWDATA!AD637)</f>
        <v>0</v>
      </c>
      <c r="AL652" s="266" t="str">
        <f t="shared" si="2393"/>
        <v/>
      </c>
      <c r="AM652" s="266">
        <f>IF(OR(Is_Loading,LEN($A652)=0),"",SWDATA!AF637)</f>
        <v>0</v>
      </c>
      <c r="AN652" s="267">
        <f>IF(OR(Is_Loading,LEN($A652)=0),"",SWDATA!AG637)</f>
        <v>0</v>
      </c>
      <c r="AO652" s="323">
        <f>IF(OR(Is_Loading,LEN($A652)=0),"",SWDATA!AH637)</f>
        <v>0</v>
      </c>
      <c r="AP652" s="320" t="str">
        <f t="shared" si="2394"/>
        <v/>
      </c>
      <c r="AQ652" s="266">
        <f>IF(OR(Is_Loading,LEN($A652)=0),"",SWDATA!AJ637)</f>
        <v>0</v>
      </c>
      <c r="AR652" s="267">
        <f>IF(OR(Is_Loading,LEN($A652)=0),"",SWDATA!AK637)</f>
        <v>0</v>
      </c>
      <c r="AS652" s="267">
        <f>IF(OR(Is_Loading,LEN($A652)=0),"",SWDATA!AL637)</f>
        <v>0</v>
      </c>
      <c r="AT652" s="266" t="str">
        <f t="shared" si="2395"/>
        <v/>
      </c>
      <c r="AU652" s="266">
        <f>IF(OR(Is_Loading,LEN($A652)=0),"",SWDATA!AN637)</f>
        <v>0</v>
      </c>
      <c r="AV652" s="267">
        <f>IF(OR(Is_Loading,LEN($A652)=0),"",SWDATA!AO637)</f>
        <v>0</v>
      </c>
      <c r="AW652" s="267">
        <f>IF(OR(Is_Loading,LEN($A652)=0),"",SWDATA!AP637)</f>
        <v>0</v>
      </c>
      <c r="AX652" s="266" t="str">
        <f t="shared" si="2396"/>
        <v/>
      </c>
      <c r="AY652" s="266">
        <f>IF(OR(Is_Loading,LEN($A652)=0),"",SWDATA!AR637)</f>
        <v>0</v>
      </c>
      <c r="AZ652" s="267">
        <f>IF(OR(Is_Loading,LEN($A652)=0),"",SWDATA!AS637)</f>
        <v>0</v>
      </c>
      <c r="BA652" s="267">
        <f>IF(OR(Is_Loading,LEN($A652)=0),"",SWDATA!AT637)</f>
        <v>0</v>
      </c>
      <c r="BB652" s="266" t="str">
        <f t="shared" si="2397"/>
        <v/>
      </c>
      <c r="BC652" s="266">
        <f>IF(OR(Is_Loading,LEN($A652)=0),"",SWDATA!AV637)</f>
        <v>0</v>
      </c>
      <c r="BD652" s="267">
        <f>IF(OR(Is_Loading,LEN($A652)=0),"",SWDATA!AW637)</f>
        <v>0</v>
      </c>
      <c r="BE652" s="323">
        <f>IF(OR(Is_Loading,LEN($A652)=0),"",SWDATA!AX637)</f>
        <v>0</v>
      </c>
      <c r="BF652" s="320" t="str">
        <f t="shared" si="2398"/>
        <v/>
      </c>
      <c r="BG652" s="11"/>
      <c r="BH652" s="11"/>
      <c r="BI652" s="11"/>
      <c r="BJ652" s="11"/>
      <c r="BK652" s="11"/>
      <c r="BL652" s="11"/>
      <c r="BM652" s="11"/>
      <c r="BN652" s="11"/>
      <c r="BO652" s="11"/>
      <c r="BP652" s="11"/>
      <c r="BQ652" s="11"/>
      <c r="BR652" s="11"/>
      <c r="BS652" s="11"/>
      <c r="BT652" s="11"/>
      <c r="BU652" s="11"/>
      <c r="BV652" s="11"/>
      <c r="BW652" s="11"/>
      <c r="BX652" s="11"/>
      <c r="BY652" s="11"/>
      <c r="BZ652" s="11"/>
      <c r="CA652" s="11"/>
      <c r="CB652" s="11"/>
      <c r="CC652" s="11"/>
      <c r="CD652" s="11"/>
      <c r="CE652" s="11"/>
      <c r="CF652" s="11"/>
      <c r="CG652" s="11"/>
      <c r="CH652" s="11"/>
      <c r="CI652" s="11"/>
      <c r="CJ652" s="11"/>
      <c r="CK652" s="11"/>
      <c r="CL652" s="11"/>
      <c r="CM652" s="11"/>
      <c r="CN652" s="351"/>
      <c r="CO652" s="351"/>
      <c r="CP652" s="351"/>
      <c r="CQ652" s="351"/>
      <c r="CR652" s="351"/>
      <c r="CS652" s="351"/>
      <c r="CT652" s="351"/>
      <c r="CU652" s="351"/>
      <c r="CV652" s="351"/>
      <c r="CW652" s="351"/>
      <c r="CX652" s="351"/>
      <c r="CY652" s="351"/>
      <c r="CZ652" s="351"/>
      <c r="DA652" s="351"/>
      <c r="DB652" s="351"/>
      <c r="DC652" s="351"/>
      <c r="DD652" s="351"/>
      <c r="DE652" s="351"/>
      <c r="DF652" s="351"/>
      <c r="DG652" s="351"/>
      <c r="DH652" s="351"/>
      <c r="DI652" s="351"/>
      <c r="DJ652" s="351"/>
      <c r="DK652" s="351"/>
      <c r="DL652" s="351"/>
      <c r="DM652" s="351"/>
      <c r="DN652" s="351"/>
      <c r="DS652" s="372"/>
      <c r="DT652" s="374"/>
      <c r="DU652" s="375"/>
      <c r="DV652" s="375"/>
      <c r="DW652" s="375"/>
      <c r="DX652" s="375">
        <v>1</v>
      </c>
      <c r="DY652" s="375">
        <f t="shared" si="2438"/>
        <v>0</v>
      </c>
      <c r="DZ652" s="375">
        <f t="shared" si="2439"/>
        <v>0</v>
      </c>
      <c r="EA652" s="375">
        <f t="shared" si="2440"/>
        <v>1</v>
      </c>
      <c r="EB652" s="375">
        <f t="shared" si="2441"/>
        <v>0</v>
      </c>
      <c r="EC652" s="375">
        <f t="shared" si="2442"/>
        <v>0</v>
      </c>
      <c r="ED652" s="375">
        <f t="shared" si="2443"/>
        <v>1</v>
      </c>
      <c r="EE652" s="375">
        <f t="shared" si="2444"/>
        <v>0</v>
      </c>
      <c r="EF652" s="375">
        <f t="shared" si="2445"/>
        <v>0</v>
      </c>
      <c r="EG652" s="375">
        <f t="shared" si="2446"/>
        <v>1</v>
      </c>
      <c r="EH652" s="375">
        <f t="shared" si="2447"/>
        <v>0</v>
      </c>
      <c r="EI652" s="375">
        <f t="shared" si="2448"/>
        <v>0</v>
      </c>
      <c r="EJ652" s="375">
        <f t="shared" si="2449"/>
        <v>1</v>
      </c>
      <c r="EK652" s="375">
        <f t="shared" si="2450"/>
        <v>0</v>
      </c>
      <c r="EL652" s="375">
        <f t="shared" si="2451"/>
        <v>0</v>
      </c>
      <c r="EM652" s="375">
        <f t="shared" si="2452"/>
        <v>1</v>
      </c>
      <c r="EN652" s="375">
        <f t="shared" si="2453"/>
        <v>0</v>
      </c>
      <c r="EO652" s="375">
        <f t="shared" si="2454"/>
        <v>0</v>
      </c>
      <c r="EP652" s="375">
        <f t="shared" si="2455"/>
        <v>1</v>
      </c>
      <c r="EQ652" s="375">
        <f t="shared" si="2456"/>
        <v>0</v>
      </c>
      <c r="ER652" s="375">
        <f t="shared" si="2457"/>
        <v>0</v>
      </c>
      <c r="ES652" s="375">
        <f t="shared" si="2458"/>
        <v>1</v>
      </c>
      <c r="ET652" s="375">
        <f t="shared" si="2459"/>
        <v>0</v>
      </c>
      <c r="EU652" s="375">
        <f t="shared" si="2460"/>
        <v>0</v>
      </c>
      <c r="EV652" s="375">
        <f t="shared" si="2461"/>
        <v>1</v>
      </c>
      <c r="EW652" s="375">
        <f t="shared" si="2462"/>
        <v>0</v>
      </c>
      <c r="EX652" s="375">
        <f t="shared" si="2463"/>
        <v>0</v>
      </c>
      <c r="EY652" s="375">
        <f t="shared" si="2464"/>
        <v>1</v>
      </c>
      <c r="EZ652" s="375">
        <f t="shared" si="2465"/>
        <v>0</v>
      </c>
      <c r="FA652" s="375">
        <f t="shared" si="2466"/>
        <v>0</v>
      </c>
      <c r="FB652" s="375">
        <f t="shared" si="2467"/>
        <v>1</v>
      </c>
      <c r="FC652" s="375">
        <f t="shared" si="2468"/>
        <v>0</v>
      </c>
      <c r="FD652" s="375">
        <f t="shared" si="2469"/>
        <v>0</v>
      </c>
      <c r="FE652" s="376"/>
      <c r="FF652" s="372"/>
      <c r="FG652" s="372"/>
      <c r="FH652" s="372"/>
      <c r="FI652" s="372"/>
      <c r="FJ652" s="372"/>
      <c r="FK652" s="372"/>
      <c r="FL652" s="372"/>
      <c r="FM652" s="372"/>
      <c r="FN652" s="372"/>
      <c r="FO652" s="372"/>
      <c r="FP652" s="372"/>
      <c r="FQ652" s="372"/>
      <c r="FR652" s="372"/>
      <c r="FS652" s="372"/>
      <c r="FT652" s="372"/>
      <c r="FU652" s="372"/>
      <c r="FV652" s="372"/>
      <c r="FW652" s="372"/>
      <c r="FX652" s="372"/>
      <c r="FY652" s="372"/>
      <c r="FZ652" s="372"/>
      <c r="GA652" s="372"/>
      <c r="GB652" s="372"/>
      <c r="GC652" s="372"/>
      <c r="GD652" s="372"/>
      <c r="GE652" s="372"/>
      <c r="GF652" s="372"/>
      <c r="GG652" s="372"/>
      <c r="GH652" s="372"/>
      <c r="GI652" s="372"/>
      <c r="GJ652" s="372"/>
      <c r="GK652" s="372"/>
      <c r="GL652" s="372"/>
      <c r="GM652" s="372"/>
      <c r="GN652" s="372"/>
      <c r="GO652" s="372"/>
      <c r="GP652" s="372"/>
      <c r="GQ652" s="372"/>
      <c r="GR652" s="372"/>
      <c r="GS652" s="372"/>
      <c r="GT652" s="372"/>
      <c r="GU652" s="372"/>
      <c r="GV652" s="372"/>
      <c r="GW652" s="372"/>
      <c r="GX652" s="372"/>
      <c r="GY652" s="372"/>
      <c r="GZ652" s="372"/>
      <c r="HA652" s="372"/>
      <c r="HB652" s="372"/>
      <c r="HC652" s="372"/>
    </row>
    <row r="653" spans="1:211" s="373" customFormat="1" ht="15" hidden="1" customHeight="1" outlineLevel="1" x14ac:dyDescent="0.2">
      <c r="A653" s="366">
        <f>SWDATA!O638</f>
        <v>0</v>
      </c>
      <c r="B653" s="366">
        <f>SWDATA!M638</f>
        <v>0</v>
      </c>
      <c r="C653" s="351">
        <f>IF(AND(SWDATA!M638=1,SWDATA!Q638="promotions"),SWDATA!P638,0)</f>
        <v>0</v>
      </c>
      <c r="D653" s="367">
        <f>ROW(SWDATA!M638)</f>
        <v>638</v>
      </c>
      <c r="E653" s="368">
        <f t="shared" si="2473"/>
        <v>0</v>
      </c>
      <c r="F653" s="369">
        <f t="shared" si="2386"/>
        <v>1</v>
      </c>
      <c r="G653" s="366" t="str">
        <f t="shared" si="2387"/>
        <v/>
      </c>
      <c r="H653" s="370"/>
      <c r="J653" s="238">
        <f t="shared" si="2388"/>
        <v>0</v>
      </c>
      <c r="K653" s="239" t="str">
        <f t="shared" si="2389"/>
        <v/>
      </c>
      <c r="L653" s="342"/>
      <c r="M653" s="345"/>
      <c r="N653" s="340" t="str">
        <f>IF(LEN(SWDATA!F638)=0,"",N652)</f>
        <v/>
      </c>
      <c r="O653" s="296" t="str">
        <f>IF(LEN(SWDATA!G638)=0,"",O652)</f>
        <v/>
      </c>
      <c r="P653" s="297" t="str">
        <f>IF(LEN(SWDATA!C638)=0,"",SWDATA!C638)</f>
        <v/>
      </c>
      <c r="Q653" s="312" t="str">
        <f t="shared" si="2390"/>
        <v/>
      </c>
      <c r="R653" s="223" t="s">
        <v>261</v>
      </c>
      <c r="S653" s="224"/>
      <c r="T653" s="224"/>
      <c r="U653" s="264" t="s">
        <v>597</v>
      </c>
      <c r="V653" s="205" t="s">
        <v>221</v>
      </c>
      <c r="W653" s="266">
        <f>IF(OR(Is_Loading,LEN($A653)=0),"",SWDATA!P638)</f>
        <v>0</v>
      </c>
      <c r="X653" s="267">
        <f>IF(OR(Is_Loading,LEN($A653)=0),"",SWDATA!Q638)</f>
        <v>0</v>
      </c>
      <c r="Y653" s="267">
        <f>IF(OR(Is_Loading,LEN($A653)=0),"",SWDATA!R638)</f>
        <v>0</v>
      </c>
      <c r="Z653" s="266" t="str">
        <f t="shared" si="2470"/>
        <v/>
      </c>
      <c r="AA653" s="266">
        <f>IF(OR(Is_Loading,LEN($A653)=0),"",SWDATA!T638)</f>
        <v>0</v>
      </c>
      <c r="AB653" s="267">
        <f>IF(OR(Is_Loading,LEN($A653)=0),"",SWDATA!U638)</f>
        <v>0</v>
      </c>
      <c r="AC653" s="267">
        <f>IF(OR(Is_Loading,LEN($A653)=0),"",SWDATA!V638)</f>
        <v>0</v>
      </c>
      <c r="AD653" s="266" t="str">
        <f t="shared" si="2391"/>
        <v/>
      </c>
      <c r="AE653" s="266">
        <f>IF(OR(Is_Loading,LEN($A653)=0),"",SWDATA!X638)</f>
        <v>0</v>
      </c>
      <c r="AF653" s="267">
        <f>IF(OR(Is_Loading,LEN($A653)=0),"",SWDATA!Y638)</f>
        <v>0</v>
      </c>
      <c r="AG653" s="267">
        <f>IF(OR(Is_Loading,LEN($A653)=0),"",SWDATA!Z638)</f>
        <v>0</v>
      </c>
      <c r="AH653" s="266" t="str">
        <f t="shared" si="2392"/>
        <v/>
      </c>
      <c r="AI653" s="266">
        <f>IF(OR(Is_Loading,LEN($A653)=0),"",SWDATA!AB638)</f>
        <v>0</v>
      </c>
      <c r="AJ653" s="267">
        <f>IF(OR(Is_Loading,LEN($A653)=0),"",SWDATA!AC638)</f>
        <v>0</v>
      </c>
      <c r="AK653" s="267">
        <f>IF(OR(Is_Loading,LEN($A653)=0),"",SWDATA!AD638)</f>
        <v>0</v>
      </c>
      <c r="AL653" s="266" t="str">
        <f t="shared" si="2393"/>
        <v/>
      </c>
      <c r="AM653" s="266">
        <f>IF(OR(Is_Loading,LEN($A653)=0),"",SWDATA!AF638)</f>
        <v>0</v>
      </c>
      <c r="AN653" s="267">
        <f>IF(OR(Is_Loading,LEN($A653)=0),"",SWDATA!AG638)</f>
        <v>0</v>
      </c>
      <c r="AO653" s="323">
        <f>IF(OR(Is_Loading,LEN($A653)=0),"",SWDATA!AH638)</f>
        <v>0</v>
      </c>
      <c r="AP653" s="320" t="str">
        <f t="shared" si="2394"/>
        <v/>
      </c>
      <c r="AQ653" s="266">
        <f>IF(OR(Is_Loading,LEN($A653)=0),"",SWDATA!AJ638)</f>
        <v>0</v>
      </c>
      <c r="AR653" s="267">
        <f>IF(OR(Is_Loading,LEN($A653)=0),"",SWDATA!AK638)</f>
        <v>0</v>
      </c>
      <c r="AS653" s="267">
        <f>IF(OR(Is_Loading,LEN($A653)=0),"",SWDATA!AL638)</f>
        <v>0</v>
      </c>
      <c r="AT653" s="266" t="str">
        <f t="shared" si="2395"/>
        <v/>
      </c>
      <c r="AU653" s="266">
        <f>IF(OR(Is_Loading,LEN($A653)=0),"",SWDATA!AN638)</f>
        <v>0</v>
      </c>
      <c r="AV653" s="267">
        <f>IF(OR(Is_Loading,LEN($A653)=0),"",SWDATA!AO638)</f>
        <v>0</v>
      </c>
      <c r="AW653" s="267">
        <f>IF(OR(Is_Loading,LEN($A653)=0),"",SWDATA!AP638)</f>
        <v>0</v>
      </c>
      <c r="AX653" s="266" t="str">
        <f t="shared" si="2396"/>
        <v/>
      </c>
      <c r="AY653" s="266">
        <f>IF(OR(Is_Loading,LEN($A653)=0),"",SWDATA!AR638)</f>
        <v>0</v>
      </c>
      <c r="AZ653" s="267">
        <f>IF(OR(Is_Loading,LEN($A653)=0),"",SWDATA!AS638)</f>
        <v>0</v>
      </c>
      <c r="BA653" s="267">
        <f>IF(OR(Is_Loading,LEN($A653)=0),"",SWDATA!AT638)</f>
        <v>0</v>
      </c>
      <c r="BB653" s="266" t="str">
        <f t="shared" si="2397"/>
        <v/>
      </c>
      <c r="BC653" s="266">
        <f>IF(OR(Is_Loading,LEN($A653)=0),"",SWDATA!AV638)</f>
        <v>0</v>
      </c>
      <c r="BD653" s="267">
        <f>IF(OR(Is_Loading,LEN($A653)=0),"",SWDATA!AW638)</f>
        <v>0</v>
      </c>
      <c r="BE653" s="323">
        <f>IF(OR(Is_Loading,LEN($A653)=0),"",SWDATA!AX638)</f>
        <v>0</v>
      </c>
      <c r="BF653" s="320" t="str">
        <f t="shared" si="2398"/>
        <v/>
      </c>
      <c r="BG653" s="11"/>
      <c r="BH653" s="11"/>
      <c r="BI653" s="11"/>
      <c r="BJ653" s="11"/>
      <c r="BK653" s="11"/>
      <c r="BL653" s="11"/>
      <c r="BM653" s="11"/>
      <c r="BN653" s="11"/>
      <c r="BO653" s="11"/>
      <c r="BP653" s="11"/>
      <c r="BQ653" s="11"/>
      <c r="BR653" s="11"/>
      <c r="BS653" s="11"/>
      <c r="BT653" s="11"/>
      <c r="BU653" s="11"/>
      <c r="BV653" s="11"/>
      <c r="BW653" s="11"/>
      <c r="BX653" s="11"/>
      <c r="BY653" s="11"/>
      <c r="BZ653" s="11"/>
      <c r="CA653" s="11"/>
      <c r="CB653" s="11"/>
      <c r="CC653" s="11"/>
      <c r="CD653" s="11"/>
      <c r="CE653" s="11"/>
      <c r="CF653" s="11"/>
      <c r="CG653" s="11"/>
      <c r="CH653" s="11"/>
      <c r="CI653" s="11"/>
      <c r="CJ653" s="11"/>
      <c r="CK653" s="11"/>
      <c r="CL653" s="11"/>
      <c r="CM653" s="11"/>
      <c r="CN653" s="351"/>
      <c r="CO653" s="351"/>
      <c r="CP653" s="351"/>
      <c r="CQ653" s="351"/>
      <c r="CR653" s="351"/>
      <c r="CS653" s="351"/>
      <c r="CT653" s="351"/>
      <c r="CU653" s="351"/>
      <c r="CV653" s="351"/>
      <c r="CW653" s="351"/>
      <c r="CX653" s="351"/>
      <c r="CY653" s="351"/>
      <c r="CZ653" s="351"/>
      <c r="DA653" s="351"/>
      <c r="DB653" s="351"/>
      <c r="DC653" s="351"/>
      <c r="DD653" s="351"/>
      <c r="DE653" s="351"/>
      <c r="DF653" s="351"/>
      <c r="DG653" s="351"/>
      <c r="DH653" s="351"/>
      <c r="DI653" s="351"/>
      <c r="DJ653" s="351"/>
      <c r="DK653" s="351"/>
      <c r="DL653" s="351"/>
      <c r="DM653" s="351"/>
      <c r="DN653" s="351"/>
      <c r="DS653" s="372"/>
      <c r="DT653" s="374"/>
      <c r="DU653" s="375"/>
      <c r="DV653" s="375"/>
      <c r="DW653" s="375"/>
      <c r="DX653" s="375">
        <v>1</v>
      </c>
      <c r="DY653" s="375">
        <f t="shared" si="2438"/>
        <v>0</v>
      </c>
      <c r="DZ653" s="375">
        <f t="shared" si="2439"/>
        <v>0</v>
      </c>
      <c r="EA653" s="375">
        <f t="shared" si="2440"/>
        <v>1</v>
      </c>
      <c r="EB653" s="375">
        <f t="shared" si="2441"/>
        <v>0</v>
      </c>
      <c r="EC653" s="375">
        <f t="shared" si="2442"/>
        <v>0</v>
      </c>
      <c r="ED653" s="375">
        <f t="shared" si="2443"/>
        <v>1</v>
      </c>
      <c r="EE653" s="375">
        <f t="shared" si="2444"/>
        <v>0</v>
      </c>
      <c r="EF653" s="375">
        <f t="shared" si="2445"/>
        <v>0</v>
      </c>
      <c r="EG653" s="375">
        <f t="shared" si="2446"/>
        <v>1</v>
      </c>
      <c r="EH653" s="375">
        <f t="shared" si="2447"/>
        <v>0</v>
      </c>
      <c r="EI653" s="375">
        <f t="shared" si="2448"/>
        <v>0</v>
      </c>
      <c r="EJ653" s="375">
        <f t="shared" si="2449"/>
        <v>1</v>
      </c>
      <c r="EK653" s="375">
        <f t="shared" si="2450"/>
        <v>0</v>
      </c>
      <c r="EL653" s="375">
        <f t="shared" si="2451"/>
        <v>0</v>
      </c>
      <c r="EM653" s="375">
        <f t="shared" si="2452"/>
        <v>1</v>
      </c>
      <c r="EN653" s="375">
        <f t="shared" si="2453"/>
        <v>0</v>
      </c>
      <c r="EO653" s="375">
        <f t="shared" si="2454"/>
        <v>0</v>
      </c>
      <c r="EP653" s="375">
        <f t="shared" si="2455"/>
        <v>1</v>
      </c>
      <c r="EQ653" s="375">
        <f t="shared" si="2456"/>
        <v>0</v>
      </c>
      <c r="ER653" s="375">
        <f t="shared" si="2457"/>
        <v>0</v>
      </c>
      <c r="ES653" s="375">
        <f t="shared" si="2458"/>
        <v>1</v>
      </c>
      <c r="ET653" s="375">
        <f t="shared" si="2459"/>
        <v>0</v>
      </c>
      <c r="EU653" s="375">
        <f t="shared" si="2460"/>
        <v>0</v>
      </c>
      <c r="EV653" s="375">
        <f t="shared" si="2461"/>
        <v>1</v>
      </c>
      <c r="EW653" s="375">
        <f t="shared" si="2462"/>
        <v>0</v>
      </c>
      <c r="EX653" s="375">
        <f t="shared" si="2463"/>
        <v>0</v>
      </c>
      <c r="EY653" s="375">
        <f t="shared" si="2464"/>
        <v>1</v>
      </c>
      <c r="EZ653" s="375">
        <f t="shared" si="2465"/>
        <v>0</v>
      </c>
      <c r="FA653" s="375">
        <f t="shared" si="2466"/>
        <v>0</v>
      </c>
      <c r="FB653" s="375">
        <f t="shared" si="2467"/>
        <v>1</v>
      </c>
      <c r="FC653" s="375">
        <f t="shared" si="2468"/>
        <v>0</v>
      </c>
      <c r="FD653" s="375">
        <f t="shared" si="2469"/>
        <v>0</v>
      </c>
      <c r="FE653" s="376"/>
      <c r="FF653" s="372"/>
      <c r="FG653" s="372"/>
      <c r="FH653" s="372"/>
      <c r="FI653" s="372"/>
      <c r="FJ653" s="372"/>
      <c r="FK653" s="372"/>
      <c r="FL653" s="372"/>
      <c r="FM653" s="372"/>
      <c r="FN653" s="372"/>
      <c r="FO653" s="372"/>
      <c r="FP653" s="372"/>
      <c r="FQ653" s="372"/>
      <c r="FR653" s="372"/>
      <c r="FS653" s="372"/>
      <c r="FT653" s="372"/>
      <c r="FU653" s="372"/>
      <c r="FV653" s="372"/>
      <c r="FW653" s="372"/>
      <c r="FX653" s="372"/>
      <c r="FY653" s="372"/>
      <c r="FZ653" s="372"/>
      <c r="GA653" s="372"/>
      <c r="GB653" s="372"/>
      <c r="GC653" s="372"/>
      <c r="GD653" s="372"/>
      <c r="GE653" s="372"/>
      <c r="GF653" s="372"/>
      <c r="GG653" s="372"/>
      <c r="GH653" s="372"/>
      <c r="GI653" s="372"/>
      <c r="GJ653" s="372"/>
      <c r="GK653" s="372"/>
      <c r="GL653" s="372"/>
      <c r="GM653" s="372"/>
      <c r="GN653" s="372"/>
      <c r="GO653" s="372"/>
      <c r="GP653" s="372"/>
      <c r="GQ653" s="372"/>
      <c r="GR653" s="372"/>
      <c r="GS653" s="372"/>
      <c r="GT653" s="372"/>
      <c r="GU653" s="372"/>
      <c r="GV653" s="372"/>
      <c r="GW653" s="372"/>
      <c r="GX653" s="372"/>
      <c r="GY653" s="372"/>
      <c r="GZ653" s="372"/>
      <c r="HA653" s="372"/>
      <c r="HB653" s="372"/>
      <c r="HC653" s="372"/>
    </row>
    <row r="654" spans="1:211" s="373" customFormat="1" ht="15" hidden="1" customHeight="1" outlineLevel="1" x14ac:dyDescent="0.2">
      <c r="A654" s="366">
        <f>SWDATA!O639</f>
        <v>0</v>
      </c>
      <c r="B654" s="366">
        <f>SWDATA!M639</f>
        <v>0</v>
      </c>
      <c r="C654" s="351">
        <f>IF(AND(SWDATA!M639=1,SWDATA!Q639="promotions"),SWDATA!P639,0)</f>
        <v>0</v>
      </c>
      <c r="D654" s="367">
        <f>ROW(SWDATA!M639)</f>
        <v>639</v>
      </c>
      <c r="E654" s="368">
        <f t="shared" si="2473"/>
        <v>0</v>
      </c>
      <c r="F654" s="369">
        <f t="shared" si="2386"/>
        <v>1</v>
      </c>
      <c r="G654" s="366" t="str">
        <f t="shared" si="2387"/>
        <v/>
      </c>
      <c r="H654" s="370"/>
      <c r="J654" s="238">
        <f t="shared" si="2388"/>
        <v>0</v>
      </c>
      <c r="K654" s="239" t="str">
        <f t="shared" si="2389"/>
        <v/>
      </c>
      <c r="L654" s="342"/>
      <c r="M654" s="345"/>
      <c r="N654" s="340" t="str">
        <f>IF(LEN(SWDATA!F639)=0,"",N653)</f>
        <v/>
      </c>
      <c r="O654" s="296" t="str">
        <f>IF(LEN(SWDATA!G639)=0,"",O653)</f>
        <v/>
      </c>
      <c r="P654" s="297" t="str">
        <f>IF(LEN(SWDATA!C639)=0,"",SWDATA!C639)</f>
        <v/>
      </c>
      <c r="Q654" s="312" t="str">
        <f t="shared" si="2390"/>
        <v/>
      </c>
      <c r="R654" s="223" t="s">
        <v>261</v>
      </c>
      <c r="S654" s="224"/>
      <c r="T654" s="224"/>
      <c r="U654" s="264" t="s">
        <v>599</v>
      </c>
      <c r="V654" s="205" t="s">
        <v>221</v>
      </c>
      <c r="W654" s="266">
        <f>IF(OR(Is_Loading,LEN($A654)=0),"",SWDATA!P639)</f>
        <v>0</v>
      </c>
      <c r="X654" s="267">
        <f>IF(OR(Is_Loading,LEN($A654)=0),"",SWDATA!Q639)</f>
        <v>0</v>
      </c>
      <c r="Y654" s="267">
        <f>IF(OR(Is_Loading,LEN($A654)=0),"",SWDATA!R639)</f>
        <v>0</v>
      </c>
      <c r="Z654" s="266" t="str">
        <f t="shared" si="2470"/>
        <v/>
      </c>
      <c r="AA654" s="266">
        <f>IF(OR(Is_Loading,LEN($A654)=0),"",SWDATA!T639)</f>
        <v>0</v>
      </c>
      <c r="AB654" s="267">
        <f>IF(OR(Is_Loading,LEN($A654)=0),"",SWDATA!U639)</f>
        <v>0</v>
      </c>
      <c r="AC654" s="267">
        <f>IF(OR(Is_Loading,LEN($A654)=0),"",SWDATA!V639)</f>
        <v>0</v>
      </c>
      <c r="AD654" s="266" t="str">
        <f t="shared" si="2391"/>
        <v/>
      </c>
      <c r="AE654" s="266">
        <f>IF(OR(Is_Loading,LEN($A654)=0),"",SWDATA!X639)</f>
        <v>0</v>
      </c>
      <c r="AF654" s="267">
        <f>IF(OR(Is_Loading,LEN($A654)=0),"",SWDATA!Y639)</f>
        <v>0</v>
      </c>
      <c r="AG654" s="267">
        <f>IF(OR(Is_Loading,LEN($A654)=0),"",SWDATA!Z639)</f>
        <v>0</v>
      </c>
      <c r="AH654" s="266" t="str">
        <f t="shared" si="2392"/>
        <v/>
      </c>
      <c r="AI654" s="266">
        <f>IF(OR(Is_Loading,LEN($A654)=0),"",SWDATA!AB639)</f>
        <v>0</v>
      </c>
      <c r="AJ654" s="267">
        <f>IF(OR(Is_Loading,LEN($A654)=0),"",SWDATA!AC639)</f>
        <v>0</v>
      </c>
      <c r="AK654" s="267">
        <f>IF(OR(Is_Loading,LEN($A654)=0),"",SWDATA!AD639)</f>
        <v>0</v>
      </c>
      <c r="AL654" s="266" t="str">
        <f t="shared" si="2393"/>
        <v/>
      </c>
      <c r="AM654" s="266">
        <f>IF(OR(Is_Loading,LEN($A654)=0),"",SWDATA!AF639)</f>
        <v>0</v>
      </c>
      <c r="AN654" s="267">
        <f>IF(OR(Is_Loading,LEN($A654)=0),"",SWDATA!AG639)</f>
        <v>0</v>
      </c>
      <c r="AO654" s="323">
        <f>IF(OR(Is_Loading,LEN($A654)=0),"",SWDATA!AH639)</f>
        <v>0</v>
      </c>
      <c r="AP654" s="320" t="str">
        <f t="shared" si="2394"/>
        <v/>
      </c>
      <c r="AQ654" s="266">
        <f>IF(OR(Is_Loading,LEN($A654)=0),"",SWDATA!AJ639)</f>
        <v>0</v>
      </c>
      <c r="AR654" s="267">
        <f>IF(OR(Is_Loading,LEN($A654)=0),"",SWDATA!AK639)</f>
        <v>0</v>
      </c>
      <c r="AS654" s="267">
        <f>IF(OR(Is_Loading,LEN($A654)=0),"",SWDATA!AL639)</f>
        <v>0</v>
      </c>
      <c r="AT654" s="266" t="str">
        <f t="shared" si="2395"/>
        <v/>
      </c>
      <c r="AU654" s="266">
        <f>IF(OR(Is_Loading,LEN($A654)=0),"",SWDATA!AN639)</f>
        <v>0</v>
      </c>
      <c r="AV654" s="267">
        <f>IF(OR(Is_Loading,LEN($A654)=0),"",SWDATA!AO639)</f>
        <v>0</v>
      </c>
      <c r="AW654" s="267">
        <f>IF(OR(Is_Loading,LEN($A654)=0),"",SWDATA!AP639)</f>
        <v>0</v>
      </c>
      <c r="AX654" s="266" t="str">
        <f t="shared" si="2396"/>
        <v/>
      </c>
      <c r="AY654" s="266">
        <f>IF(OR(Is_Loading,LEN($A654)=0),"",SWDATA!AR639)</f>
        <v>0</v>
      </c>
      <c r="AZ654" s="267">
        <f>IF(OR(Is_Loading,LEN($A654)=0),"",SWDATA!AS639)</f>
        <v>0</v>
      </c>
      <c r="BA654" s="267">
        <f>IF(OR(Is_Loading,LEN($A654)=0),"",SWDATA!AT639)</f>
        <v>0</v>
      </c>
      <c r="BB654" s="266" t="str">
        <f t="shared" si="2397"/>
        <v/>
      </c>
      <c r="BC654" s="266">
        <f>IF(OR(Is_Loading,LEN($A654)=0),"",SWDATA!AV639)</f>
        <v>0</v>
      </c>
      <c r="BD654" s="267">
        <f>IF(OR(Is_Loading,LEN($A654)=0),"",SWDATA!AW639)</f>
        <v>0</v>
      </c>
      <c r="BE654" s="323">
        <f>IF(OR(Is_Loading,LEN($A654)=0),"",SWDATA!AX639)</f>
        <v>0</v>
      </c>
      <c r="BF654" s="320" t="str">
        <f t="shared" si="2398"/>
        <v/>
      </c>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c r="CF654" s="11"/>
      <c r="CG654" s="11"/>
      <c r="CH654" s="11"/>
      <c r="CI654" s="11"/>
      <c r="CJ654" s="11"/>
      <c r="CK654" s="11"/>
      <c r="CL654" s="11"/>
      <c r="CM654" s="11"/>
      <c r="CN654" s="351"/>
      <c r="CO654" s="351"/>
      <c r="CP654" s="351"/>
      <c r="CQ654" s="351"/>
      <c r="CR654" s="351"/>
      <c r="CS654" s="351"/>
      <c r="CT654" s="351"/>
      <c r="CU654" s="351"/>
      <c r="CV654" s="351"/>
      <c r="CW654" s="351"/>
      <c r="CX654" s="351"/>
      <c r="CY654" s="351"/>
      <c r="CZ654" s="351"/>
      <c r="DA654" s="351"/>
      <c r="DB654" s="351"/>
      <c r="DC654" s="351"/>
      <c r="DD654" s="351"/>
      <c r="DE654" s="351"/>
      <c r="DF654" s="351"/>
      <c r="DG654" s="351"/>
      <c r="DH654" s="351"/>
      <c r="DI654" s="351"/>
      <c r="DJ654" s="351"/>
      <c r="DK654" s="351"/>
      <c r="DL654" s="351"/>
      <c r="DM654" s="351"/>
      <c r="DN654" s="351"/>
      <c r="DS654" s="372"/>
      <c r="DT654" s="374"/>
      <c r="DU654" s="375"/>
      <c r="DV654" s="375"/>
      <c r="DW654" s="375"/>
      <c r="DX654" s="375">
        <v>1</v>
      </c>
      <c r="DY654" s="375">
        <f t="shared" si="2438"/>
        <v>0</v>
      </c>
      <c r="DZ654" s="375">
        <f t="shared" si="2439"/>
        <v>0</v>
      </c>
      <c r="EA654" s="375">
        <f t="shared" si="2440"/>
        <v>1</v>
      </c>
      <c r="EB654" s="375">
        <f t="shared" si="2441"/>
        <v>0</v>
      </c>
      <c r="EC654" s="375">
        <f t="shared" si="2442"/>
        <v>0</v>
      </c>
      <c r="ED654" s="375">
        <f t="shared" si="2443"/>
        <v>1</v>
      </c>
      <c r="EE654" s="375">
        <f t="shared" si="2444"/>
        <v>0</v>
      </c>
      <c r="EF654" s="375">
        <f t="shared" si="2445"/>
        <v>0</v>
      </c>
      <c r="EG654" s="375">
        <f t="shared" si="2446"/>
        <v>1</v>
      </c>
      <c r="EH654" s="375">
        <f t="shared" si="2447"/>
        <v>0</v>
      </c>
      <c r="EI654" s="375">
        <f t="shared" si="2448"/>
        <v>0</v>
      </c>
      <c r="EJ654" s="375">
        <f t="shared" si="2449"/>
        <v>1</v>
      </c>
      <c r="EK654" s="375">
        <f t="shared" si="2450"/>
        <v>0</v>
      </c>
      <c r="EL654" s="375">
        <f t="shared" si="2451"/>
        <v>0</v>
      </c>
      <c r="EM654" s="375">
        <f t="shared" si="2452"/>
        <v>1</v>
      </c>
      <c r="EN654" s="375">
        <f t="shared" si="2453"/>
        <v>0</v>
      </c>
      <c r="EO654" s="375">
        <f t="shared" si="2454"/>
        <v>0</v>
      </c>
      <c r="EP654" s="375">
        <f t="shared" si="2455"/>
        <v>1</v>
      </c>
      <c r="EQ654" s="375">
        <f t="shared" si="2456"/>
        <v>0</v>
      </c>
      <c r="ER654" s="375">
        <f t="shared" si="2457"/>
        <v>0</v>
      </c>
      <c r="ES654" s="375">
        <f t="shared" si="2458"/>
        <v>1</v>
      </c>
      <c r="ET654" s="375">
        <f t="shared" si="2459"/>
        <v>0</v>
      </c>
      <c r="EU654" s="375">
        <f t="shared" si="2460"/>
        <v>0</v>
      </c>
      <c r="EV654" s="375">
        <f t="shared" si="2461"/>
        <v>1</v>
      </c>
      <c r="EW654" s="375">
        <f t="shared" si="2462"/>
        <v>0</v>
      </c>
      <c r="EX654" s="375">
        <f t="shared" si="2463"/>
        <v>0</v>
      </c>
      <c r="EY654" s="375">
        <f t="shared" si="2464"/>
        <v>1</v>
      </c>
      <c r="EZ654" s="375">
        <f t="shared" si="2465"/>
        <v>0</v>
      </c>
      <c r="FA654" s="375">
        <f t="shared" si="2466"/>
        <v>0</v>
      </c>
      <c r="FB654" s="375">
        <f t="shared" si="2467"/>
        <v>1</v>
      </c>
      <c r="FC654" s="375">
        <f t="shared" si="2468"/>
        <v>0</v>
      </c>
      <c r="FD654" s="375">
        <f t="shared" si="2469"/>
        <v>0</v>
      </c>
      <c r="FE654" s="376"/>
      <c r="FF654" s="372"/>
      <c r="FG654" s="372"/>
      <c r="FH654" s="372"/>
      <c r="FI654" s="372"/>
      <c r="FJ654" s="372"/>
      <c r="FK654" s="372"/>
      <c r="FL654" s="372"/>
      <c r="FM654" s="372"/>
      <c r="FN654" s="372"/>
      <c r="FO654" s="372"/>
      <c r="FP654" s="372"/>
      <c r="FQ654" s="372"/>
      <c r="FR654" s="372"/>
      <c r="FS654" s="372"/>
      <c r="FT654" s="372"/>
      <c r="FU654" s="372"/>
      <c r="FV654" s="372"/>
      <c r="FW654" s="372"/>
      <c r="FX654" s="372"/>
      <c r="FY654" s="372"/>
      <c r="FZ654" s="372"/>
      <c r="GA654" s="372"/>
      <c r="GB654" s="372"/>
      <c r="GC654" s="372"/>
      <c r="GD654" s="372"/>
      <c r="GE654" s="372"/>
      <c r="GF654" s="372"/>
      <c r="GG654" s="372"/>
      <c r="GH654" s="372"/>
      <c r="GI654" s="372"/>
      <c r="GJ654" s="372"/>
      <c r="GK654" s="372"/>
      <c r="GL654" s="372"/>
      <c r="GM654" s="372"/>
      <c r="GN654" s="372"/>
      <c r="GO654" s="372"/>
      <c r="GP654" s="372"/>
      <c r="GQ654" s="372"/>
      <c r="GR654" s="372"/>
      <c r="GS654" s="372"/>
      <c r="GT654" s="372"/>
      <c r="GU654" s="372"/>
      <c r="GV654" s="372"/>
      <c r="GW654" s="372"/>
      <c r="GX654" s="372"/>
      <c r="GY654" s="372"/>
      <c r="GZ654" s="372"/>
      <c r="HA654" s="372"/>
      <c r="HB654" s="372"/>
      <c r="HC654" s="372"/>
    </row>
    <row r="655" spans="1:211" s="373" customFormat="1" ht="15" hidden="1" customHeight="1" outlineLevel="1" x14ac:dyDescent="0.2">
      <c r="A655" s="366">
        <f>SWDATA!O640</f>
        <v>0</v>
      </c>
      <c r="B655" s="366">
        <f>SWDATA!M640</f>
        <v>0</v>
      </c>
      <c r="C655" s="351">
        <f>IF(AND(SWDATA!M640=1,SWDATA!Q640="promotions"),SWDATA!P640,0)</f>
        <v>0</v>
      </c>
      <c r="D655" s="367">
        <f>ROW(SWDATA!M640)</f>
        <v>640</v>
      </c>
      <c r="E655" s="368">
        <f t="shared" si="2473"/>
        <v>0</v>
      </c>
      <c r="F655" s="369">
        <f t="shared" si="2386"/>
        <v>1</v>
      </c>
      <c r="G655" s="366" t="str">
        <f t="shared" si="2387"/>
        <v/>
      </c>
      <c r="H655" s="370"/>
      <c r="J655" s="238">
        <f t="shared" si="2388"/>
        <v>0</v>
      </c>
      <c r="K655" s="239" t="str">
        <f t="shared" si="2389"/>
        <v/>
      </c>
      <c r="L655" s="342"/>
      <c r="M655" s="345"/>
      <c r="N655" s="340" t="str">
        <f>IF(LEN(SWDATA!F640)=0,"",N654)</f>
        <v/>
      </c>
      <c r="O655" s="296" t="str">
        <f>IF(LEN(SWDATA!G640)=0,"",O654)</f>
        <v/>
      </c>
      <c r="P655" s="297" t="str">
        <f>IF(LEN(SWDATA!C640)=0,"",SWDATA!C640)</f>
        <v/>
      </c>
      <c r="Q655" s="312" t="str">
        <f t="shared" si="2390"/>
        <v/>
      </c>
      <c r="R655" s="223" t="s">
        <v>261</v>
      </c>
      <c r="S655" s="224"/>
      <c r="T655" s="224"/>
      <c r="U655" s="264" t="s">
        <v>600</v>
      </c>
      <c r="V655" s="205" t="s">
        <v>221</v>
      </c>
      <c r="W655" s="266">
        <f>IF(OR(Is_Loading,LEN($A655)=0),"",SWDATA!P640)</f>
        <v>0</v>
      </c>
      <c r="X655" s="267">
        <f>IF(OR(Is_Loading,LEN($A655)=0),"",SWDATA!Q640)</f>
        <v>0</v>
      </c>
      <c r="Y655" s="267">
        <f>IF(OR(Is_Loading,LEN($A655)=0),"",SWDATA!R640)</f>
        <v>0</v>
      </c>
      <c r="Z655" s="266" t="str">
        <f t="shared" si="2470"/>
        <v/>
      </c>
      <c r="AA655" s="266">
        <f>IF(OR(Is_Loading,LEN($A655)=0),"",SWDATA!T640)</f>
        <v>0</v>
      </c>
      <c r="AB655" s="267">
        <f>IF(OR(Is_Loading,LEN($A655)=0),"",SWDATA!U640)</f>
        <v>0</v>
      </c>
      <c r="AC655" s="267">
        <f>IF(OR(Is_Loading,LEN($A655)=0),"",SWDATA!V640)</f>
        <v>0</v>
      </c>
      <c r="AD655" s="266" t="str">
        <f t="shared" si="2391"/>
        <v/>
      </c>
      <c r="AE655" s="266">
        <f>IF(OR(Is_Loading,LEN($A655)=0),"",SWDATA!X640)</f>
        <v>0</v>
      </c>
      <c r="AF655" s="267">
        <f>IF(OR(Is_Loading,LEN($A655)=0),"",SWDATA!Y640)</f>
        <v>0</v>
      </c>
      <c r="AG655" s="267">
        <f>IF(OR(Is_Loading,LEN($A655)=0),"",SWDATA!Z640)</f>
        <v>0</v>
      </c>
      <c r="AH655" s="266" t="str">
        <f t="shared" si="2392"/>
        <v/>
      </c>
      <c r="AI655" s="266">
        <f>IF(OR(Is_Loading,LEN($A655)=0),"",SWDATA!AB640)</f>
        <v>0</v>
      </c>
      <c r="AJ655" s="267">
        <f>IF(OR(Is_Loading,LEN($A655)=0),"",SWDATA!AC640)</f>
        <v>0</v>
      </c>
      <c r="AK655" s="267">
        <f>IF(OR(Is_Loading,LEN($A655)=0),"",SWDATA!AD640)</f>
        <v>0</v>
      </c>
      <c r="AL655" s="266" t="str">
        <f t="shared" si="2393"/>
        <v/>
      </c>
      <c r="AM655" s="266">
        <f>IF(OR(Is_Loading,LEN($A655)=0),"",SWDATA!AF640)</f>
        <v>0</v>
      </c>
      <c r="AN655" s="267">
        <f>IF(OR(Is_Loading,LEN($A655)=0),"",SWDATA!AG640)</f>
        <v>0</v>
      </c>
      <c r="AO655" s="323">
        <f>IF(OR(Is_Loading,LEN($A655)=0),"",SWDATA!AH640)</f>
        <v>0</v>
      </c>
      <c r="AP655" s="320" t="str">
        <f t="shared" si="2394"/>
        <v/>
      </c>
      <c r="AQ655" s="266">
        <f>IF(OR(Is_Loading,LEN($A655)=0),"",SWDATA!AJ640)</f>
        <v>0</v>
      </c>
      <c r="AR655" s="267">
        <f>IF(OR(Is_Loading,LEN($A655)=0),"",SWDATA!AK640)</f>
        <v>0</v>
      </c>
      <c r="AS655" s="267">
        <f>IF(OR(Is_Loading,LEN($A655)=0),"",SWDATA!AL640)</f>
        <v>0</v>
      </c>
      <c r="AT655" s="266" t="str">
        <f t="shared" si="2395"/>
        <v/>
      </c>
      <c r="AU655" s="266">
        <f>IF(OR(Is_Loading,LEN($A655)=0),"",SWDATA!AN640)</f>
        <v>0</v>
      </c>
      <c r="AV655" s="267">
        <f>IF(OR(Is_Loading,LEN($A655)=0),"",SWDATA!AO640)</f>
        <v>0</v>
      </c>
      <c r="AW655" s="267">
        <f>IF(OR(Is_Loading,LEN($A655)=0),"",SWDATA!AP640)</f>
        <v>0</v>
      </c>
      <c r="AX655" s="266" t="str">
        <f t="shared" si="2396"/>
        <v/>
      </c>
      <c r="AY655" s="266">
        <f>IF(OR(Is_Loading,LEN($A655)=0),"",SWDATA!AR640)</f>
        <v>0</v>
      </c>
      <c r="AZ655" s="267">
        <f>IF(OR(Is_Loading,LEN($A655)=0),"",SWDATA!AS640)</f>
        <v>0</v>
      </c>
      <c r="BA655" s="267">
        <f>IF(OR(Is_Loading,LEN($A655)=0),"",SWDATA!AT640)</f>
        <v>0</v>
      </c>
      <c r="BB655" s="266" t="str">
        <f t="shared" si="2397"/>
        <v/>
      </c>
      <c r="BC655" s="266">
        <f>IF(OR(Is_Loading,LEN($A655)=0),"",SWDATA!AV640)</f>
        <v>0</v>
      </c>
      <c r="BD655" s="267">
        <f>IF(OR(Is_Loading,LEN($A655)=0),"",SWDATA!AW640)</f>
        <v>0</v>
      </c>
      <c r="BE655" s="323">
        <f>IF(OR(Is_Loading,LEN($A655)=0),"",SWDATA!AX640)</f>
        <v>0</v>
      </c>
      <c r="BF655" s="320" t="str">
        <f t="shared" si="2398"/>
        <v/>
      </c>
      <c r="BG655" s="11"/>
      <c r="BH655" s="11"/>
      <c r="BI655" s="11"/>
      <c r="BJ655" s="11"/>
      <c r="BK655" s="11"/>
      <c r="BL655" s="11"/>
      <c r="BM655" s="11"/>
      <c r="BN655" s="11"/>
      <c r="BO655" s="11"/>
      <c r="BP655" s="11"/>
      <c r="BQ655" s="11"/>
      <c r="BR655" s="11"/>
      <c r="BS655" s="11"/>
      <c r="BT655" s="11"/>
      <c r="BU655" s="11"/>
      <c r="BV655" s="11"/>
      <c r="BW655" s="11"/>
      <c r="BX655" s="11"/>
      <c r="BY655" s="11"/>
      <c r="BZ655" s="11"/>
      <c r="CA655" s="11"/>
      <c r="CB655" s="11"/>
      <c r="CC655" s="11"/>
      <c r="CD655" s="11"/>
      <c r="CE655" s="11"/>
      <c r="CF655" s="11"/>
      <c r="CG655" s="11"/>
      <c r="CH655" s="11"/>
      <c r="CI655" s="11"/>
      <c r="CJ655" s="11"/>
      <c r="CK655" s="11"/>
      <c r="CL655" s="11"/>
      <c r="CM655" s="11"/>
      <c r="CN655" s="351"/>
      <c r="CO655" s="351"/>
      <c r="CP655" s="351"/>
      <c r="CQ655" s="351"/>
      <c r="CR655" s="351"/>
      <c r="CS655" s="351"/>
      <c r="CT655" s="351"/>
      <c r="CU655" s="351"/>
      <c r="CV655" s="351"/>
      <c r="CW655" s="351"/>
      <c r="CX655" s="351"/>
      <c r="CY655" s="351"/>
      <c r="CZ655" s="351"/>
      <c r="DA655" s="351"/>
      <c r="DB655" s="351"/>
      <c r="DC655" s="351"/>
      <c r="DD655" s="351"/>
      <c r="DE655" s="351"/>
      <c r="DF655" s="351"/>
      <c r="DG655" s="351"/>
      <c r="DH655" s="351"/>
      <c r="DI655" s="351"/>
      <c r="DJ655" s="351"/>
      <c r="DK655" s="351"/>
      <c r="DL655" s="351"/>
      <c r="DM655" s="351"/>
      <c r="DN655" s="351"/>
      <c r="DS655" s="372"/>
      <c r="DT655" s="374"/>
      <c r="DU655" s="375"/>
      <c r="DV655" s="375"/>
      <c r="DW655" s="375"/>
      <c r="DX655" s="375">
        <v>1</v>
      </c>
      <c r="DY655" s="375">
        <f t="shared" si="2438"/>
        <v>0</v>
      </c>
      <c r="DZ655" s="375">
        <f t="shared" si="2439"/>
        <v>0</v>
      </c>
      <c r="EA655" s="375">
        <f t="shared" si="2440"/>
        <v>1</v>
      </c>
      <c r="EB655" s="375">
        <f t="shared" si="2441"/>
        <v>0</v>
      </c>
      <c r="EC655" s="375">
        <f t="shared" si="2442"/>
        <v>0</v>
      </c>
      <c r="ED655" s="375">
        <f t="shared" si="2443"/>
        <v>1</v>
      </c>
      <c r="EE655" s="375">
        <f t="shared" si="2444"/>
        <v>0</v>
      </c>
      <c r="EF655" s="375">
        <f t="shared" si="2445"/>
        <v>0</v>
      </c>
      <c r="EG655" s="375">
        <f t="shared" si="2446"/>
        <v>1</v>
      </c>
      <c r="EH655" s="375">
        <f t="shared" si="2447"/>
        <v>0</v>
      </c>
      <c r="EI655" s="375">
        <f t="shared" si="2448"/>
        <v>0</v>
      </c>
      <c r="EJ655" s="375">
        <f t="shared" si="2449"/>
        <v>1</v>
      </c>
      <c r="EK655" s="375">
        <f t="shared" si="2450"/>
        <v>0</v>
      </c>
      <c r="EL655" s="375">
        <f t="shared" si="2451"/>
        <v>0</v>
      </c>
      <c r="EM655" s="375">
        <f t="shared" si="2452"/>
        <v>1</v>
      </c>
      <c r="EN655" s="375">
        <f t="shared" si="2453"/>
        <v>0</v>
      </c>
      <c r="EO655" s="375">
        <f t="shared" si="2454"/>
        <v>0</v>
      </c>
      <c r="EP655" s="375">
        <f t="shared" si="2455"/>
        <v>1</v>
      </c>
      <c r="EQ655" s="375">
        <f t="shared" si="2456"/>
        <v>0</v>
      </c>
      <c r="ER655" s="375">
        <f t="shared" si="2457"/>
        <v>0</v>
      </c>
      <c r="ES655" s="375">
        <f t="shared" si="2458"/>
        <v>1</v>
      </c>
      <c r="ET655" s="375">
        <f t="shared" si="2459"/>
        <v>0</v>
      </c>
      <c r="EU655" s="375">
        <f t="shared" si="2460"/>
        <v>0</v>
      </c>
      <c r="EV655" s="375">
        <f t="shared" si="2461"/>
        <v>1</v>
      </c>
      <c r="EW655" s="375">
        <f t="shared" si="2462"/>
        <v>0</v>
      </c>
      <c r="EX655" s="375">
        <f t="shared" si="2463"/>
        <v>0</v>
      </c>
      <c r="EY655" s="375">
        <f t="shared" si="2464"/>
        <v>1</v>
      </c>
      <c r="EZ655" s="375">
        <f t="shared" si="2465"/>
        <v>0</v>
      </c>
      <c r="FA655" s="375">
        <f t="shared" si="2466"/>
        <v>0</v>
      </c>
      <c r="FB655" s="375">
        <f t="shared" si="2467"/>
        <v>1</v>
      </c>
      <c r="FC655" s="375">
        <f t="shared" si="2468"/>
        <v>0</v>
      </c>
      <c r="FD655" s="375">
        <f t="shared" si="2469"/>
        <v>0</v>
      </c>
      <c r="FE655" s="376"/>
      <c r="FF655" s="372"/>
      <c r="FG655" s="372"/>
      <c r="FH655" s="372"/>
      <c r="FI655" s="372"/>
      <c r="FJ655" s="372"/>
      <c r="FK655" s="372"/>
      <c r="FL655" s="372"/>
      <c r="FM655" s="372"/>
      <c r="FN655" s="372"/>
      <c r="FO655" s="372"/>
      <c r="FP655" s="372"/>
      <c r="FQ655" s="372"/>
      <c r="FR655" s="372"/>
      <c r="FS655" s="372"/>
      <c r="FT655" s="372"/>
      <c r="FU655" s="372"/>
      <c r="FV655" s="372"/>
      <c r="FW655" s="372"/>
      <c r="FX655" s="372"/>
      <c r="FY655" s="372"/>
      <c r="FZ655" s="372"/>
      <c r="GA655" s="372"/>
      <c r="GB655" s="372"/>
      <c r="GC655" s="372"/>
      <c r="GD655" s="372"/>
      <c r="GE655" s="372"/>
      <c r="GF655" s="372"/>
      <c r="GG655" s="372"/>
      <c r="GH655" s="372"/>
      <c r="GI655" s="372"/>
      <c r="GJ655" s="372"/>
      <c r="GK655" s="372"/>
      <c r="GL655" s="372"/>
      <c r="GM655" s="372"/>
      <c r="GN655" s="372"/>
      <c r="GO655" s="372"/>
      <c r="GP655" s="372"/>
      <c r="GQ655" s="372"/>
      <c r="GR655" s="372"/>
      <c r="GS655" s="372"/>
      <c r="GT655" s="372"/>
      <c r="GU655" s="372"/>
      <c r="GV655" s="372"/>
      <c r="GW655" s="372"/>
      <c r="GX655" s="372"/>
      <c r="GY655" s="372"/>
      <c r="GZ655" s="372"/>
      <c r="HA655" s="372"/>
      <c r="HB655" s="372"/>
      <c r="HC655" s="372"/>
    </row>
    <row r="656" spans="1:211" s="373" customFormat="1" ht="15" hidden="1" customHeight="1" outlineLevel="1" x14ac:dyDescent="0.2">
      <c r="A656" s="366">
        <f>SWDATA!O641</f>
        <v>0</v>
      </c>
      <c r="B656" s="366">
        <f>SWDATA!M641</f>
        <v>0</v>
      </c>
      <c r="C656" s="351">
        <f>IF(AND(SWDATA!M641=1,SWDATA!Q641="promotions"),SWDATA!P641,0)</f>
        <v>0</v>
      </c>
      <c r="D656" s="367">
        <f>ROW(SWDATA!M641)</f>
        <v>641</v>
      </c>
      <c r="E656" s="368">
        <f t="shared" si="2473"/>
        <v>0</v>
      </c>
      <c r="F656" s="369">
        <f t="shared" si="2386"/>
        <v>1</v>
      </c>
      <c r="G656" s="366" t="str">
        <f t="shared" si="2387"/>
        <v/>
      </c>
      <c r="H656" s="370"/>
      <c r="J656" s="238">
        <f t="shared" si="2388"/>
        <v>0</v>
      </c>
      <c r="K656" s="239" t="str">
        <f t="shared" si="2389"/>
        <v/>
      </c>
      <c r="L656" s="342"/>
      <c r="M656" s="345"/>
      <c r="N656" s="340" t="str">
        <f>IF(LEN(SWDATA!F641)=0,"",N655)</f>
        <v/>
      </c>
      <c r="O656" s="296" t="str">
        <f>IF(LEN(SWDATA!G641)=0,"",O655)</f>
        <v/>
      </c>
      <c r="P656" s="297" t="str">
        <f>IF(LEN(SWDATA!C641)=0,"",SWDATA!C641)</f>
        <v/>
      </c>
      <c r="Q656" s="312" t="str">
        <f t="shared" si="2390"/>
        <v/>
      </c>
      <c r="R656" s="223" t="s">
        <v>261</v>
      </c>
      <c r="S656" s="224"/>
      <c r="T656" s="224"/>
      <c r="U656" s="264" t="s">
        <v>602</v>
      </c>
      <c r="V656" s="205" t="s">
        <v>221</v>
      </c>
      <c r="W656" s="266">
        <f>IF(OR(Is_Loading,LEN($A656)=0),"",SWDATA!P641)</f>
        <v>0</v>
      </c>
      <c r="X656" s="267">
        <f>IF(OR(Is_Loading,LEN($A656)=0),"",SWDATA!Q641)</f>
        <v>0</v>
      </c>
      <c r="Y656" s="267">
        <f>IF(OR(Is_Loading,LEN($A656)=0),"",SWDATA!R641)</f>
        <v>0</v>
      </c>
      <c r="Z656" s="266" t="str">
        <f t="shared" si="2470"/>
        <v/>
      </c>
      <c r="AA656" s="266">
        <f>IF(OR(Is_Loading,LEN($A656)=0),"",SWDATA!T641)</f>
        <v>0</v>
      </c>
      <c r="AB656" s="267">
        <f>IF(OR(Is_Loading,LEN($A656)=0),"",SWDATA!U641)</f>
        <v>0</v>
      </c>
      <c r="AC656" s="267">
        <f>IF(OR(Is_Loading,LEN($A656)=0),"",SWDATA!V641)</f>
        <v>0</v>
      </c>
      <c r="AD656" s="266" t="str">
        <f t="shared" si="2391"/>
        <v/>
      </c>
      <c r="AE656" s="266">
        <f>IF(OR(Is_Loading,LEN($A656)=0),"",SWDATA!X641)</f>
        <v>0</v>
      </c>
      <c r="AF656" s="267">
        <f>IF(OR(Is_Loading,LEN($A656)=0),"",SWDATA!Y641)</f>
        <v>0</v>
      </c>
      <c r="AG656" s="267">
        <f>IF(OR(Is_Loading,LEN($A656)=0),"",SWDATA!Z641)</f>
        <v>0</v>
      </c>
      <c r="AH656" s="266" t="str">
        <f t="shared" si="2392"/>
        <v/>
      </c>
      <c r="AI656" s="266">
        <f>IF(OR(Is_Loading,LEN($A656)=0),"",SWDATA!AB641)</f>
        <v>0</v>
      </c>
      <c r="AJ656" s="267">
        <f>IF(OR(Is_Loading,LEN($A656)=0),"",SWDATA!AC641)</f>
        <v>0</v>
      </c>
      <c r="AK656" s="267">
        <f>IF(OR(Is_Loading,LEN($A656)=0),"",SWDATA!AD641)</f>
        <v>0</v>
      </c>
      <c r="AL656" s="266" t="str">
        <f t="shared" si="2393"/>
        <v/>
      </c>
      <c r="AM656" s="266">
        <f>IF(OR(Is_Loading,LEN($A656)=0),"",SWDATA!AF641)</f>
        <v>0</v>
      </c>
      <c r="AN656" s="267">
        <f>IF(OR(Is_Loading,LEN($A656)=0),"",SWDATA!AG641)</f>
        <v>0</v>
      </c>
      <c r="AO656" s="323">
        <f>IF(OR(Is_Loading,LEN($A656)=0),"",SWDATA!AH641)</f>
        <v>0</v>
      </c>
      <c r="AP656" s="320" t="str">
        <f t="shared" si="2394"/>
        <v/>
      </c>
      <c r="AQ656" s="266">
        <f>IF(OR(Is_Loading,LEN($A656)=0),"",SWDATA!AJ641)</f>
        <v>0</v>
      </c>
      <c r="AR656" s="267">
        <f>IF(OR(Is_Loading,LEN($A656)=0),"",SWDATA!AK641)</f>
        <v>0</v>
      </c>
      <c r="AS656" s="267">
        <f>IF(OR(Is_Loading,LEN($A656)=0),"",SWDATA!AL641)</f>
        <v>0</v>
      </c>
      <c r="AT656" s="266" t="str">
        <f t="shared" si="2395"/>
        <v/>
      </c>
      <c r="AU656" s="266">
        <f>IF(OR(Is_Loading,LEN($A656)=0),"",SWDATA!AN641)</f>
        <v>0</v>
      </c>
      <c r="AV656" s="267">
        <f>IF(OR(Is_Loading,LEN($A656)=0),"",SWDATA!AO641)</f>
        <v>0</v>
      </c>
      <c r="AW656" s="267">
        <f>IF(OR(Is_Loading,LEN($A656)=0),"",SWDATA!AP641)</f>
        <v>0</v>
      </c>
      <c r="AX656" s="266" t="str">
        <f t="shared" si="2396"/>
        <v/>
      </c>
      <c r="AY656" s="266">
        <f>IF(OR(Is_Loading,LEN($A656)=0),"",SWDATA!AR641)</f>
        <v>0</v>
      </c>
      <c r="AZ656" s="267">
        <f>IF(OR(Is_Loading,LEN($A656)=0),"",SWDATA!AS641)</f>
        <v>0</v>
      </c>
      <c r="BA656" s="267">
        <f>IF(OR(Is_Loading,LEN($A656)=0),"",SWDATA!AT641)</f>
        <v>0</v>
      </c>
      <c r="BB656" s="266" t="str">
        <f t="shared" si="2397"/>
        <v/>
      </c>
      <c r="BC656" s="266">
        <f>IF(OR(Is_Loading,LEN($A656)=0),"",SWDATA!AV641)</f>
        <v>0</v>
      </c>
      <c r="BD656" s="267">
        <f>IF(OR(Is_Loading,LEN($A656)=0),"",SWDATA!AW641)</f>
        <v>0</v>
      </c>
      <c r="BE656" s="323">
        <f>IF(OR(Is_Loading,LEN($A656)=0),"",SWDATA!AX641)</f>
        <v>0</v>
      </c>
      <c r="BF656" s="320" t="str">
        <f t="shared" si="2398"/>
        <v/>
      </c>
      <c r="BG656" s="11"/>
      <c r="BH656" s="11"/>
      <c r="BI656" s="11"/>
      <c r="BJ656" s="11"/>
      <c r="BK656" s="11"/>
      <c r="BL656" s="11"/>
      <c r="BM656" s="11"/>
      <c r="BN656" s="11"/>
      <c r="BO656" s="11"/>
      <c r="BP656" s="11"/>
      <c r="BQ656" s="11"/>
      <c r="BR656" s="11"/>
      <c r="BS656" s="11"/>
      <c r="BT656" s="11"/>
      <c r="BU656" s="11"/>
      <c r="BV656" s="11"/>
      <c r="BW656" s="11"/>
      <c r="BX656" s="11"/>
      <c r="BY656" s="11"/>
      <c r="BZ656" s="11"/>
      <c r="CA656" s="11"/>
      <c r="CB656" s="11"/>
      <c r="CC656" s="11"/>
      <c r="CD656" s="11"/>
      <c r="CE656" s="11"/>
      <c r="CF656" s="11"/>
      <c r="CG656" s="11"/>
      <c r="CH656" s="11"/>
      <c r="CI656" s="11"/>
      <c r="CJ656" s="11"/>
      <c r="CK656" s="11"/>
      <c r="CL656" s="11"/>
      <c r="CM656" s="11"/>
      <c r="CN656" s="351"/>
      <c r="CO656" s="351"/>
      <c r="CP656" s="351"/>
      <c r="CQ656" s="351"/>
      <c r="CR656" s="351"/>
      <c r="CS656" s="351"/>
      <c r="CT656" s="351"/>
      <c r="CU656" s="351"/>
      <c r="CV656" s="351"/>
      <c r="CW656" s="351"/>
      <c r="CX656" s="351"/>
      <c r="CY656" s="351"/>
      <c r="CZ656" s="351"/>
      <c r="DA656" s="351"/>
      <c r="DB656" s="351"/>
      <c r="DC656" s="351"/>
      <c r="DD656" s="351"/>
      <c r="DE656" s="351"/>
      <c r="DF656" s="351"/>
      <c r="DG656" s="351"/>
      <c r="DH656" s="351"/>
      <c r="DI656" s="351"/>
      <c r="DJ656" s="351"/>
      <c r="DK656" s="351"/>
      <c r="DL656" s="351"/>
      <c r="DM656" s="351"/>
      <c r="DN656" s="351"/>
      <c r="DS656" s="372"/>
      <c r="DT656" s="374"/>
      <c r="DU656" s="375"/>
      <c r="DV656" s="375"/>
      <c r="DW656" s="375"/>
      <c r="DX656" s="375">
        <v>1</v>
      </c>
      <c r="DY656" s="375">
        <f t="shared" si="2438"/>
        <v>0</v>
      </c>
      <c r="DZ656" s="375">
        <f t="shared" si="2439"/>
        <v>0</v>
      </c>
      <c r="EA656" s="375">
        <f t="shared" si="2440"/>
        <v>1</v>
      </c>
      <c r="EB656" s="375">
        <f t="shared" si="2441"/>
        <v>0</v>
      </c>
      <c r="EC656" s="375">
        <f t="shared" si="2442"/>
        <v>0</v>
      </c>
      <c r="ED656" s="375">
        <f t="shared" si="2443"/>
        <v>1</v>
      </c>
      <c r="EE656" s="375">
        <f t="shared" si="2444"/>
        <v>0</v>
      </c>
      <c r="EF656" s="375">
        <f t="shared" si="2445"/>
        <v>0</v>
      </c>
      <c r="EG656" s="375">
        <f t="shared" si="2446"/>
        <v>1</v>
      </c>
      <c r="EH656" s="375">
        <f t="shared" si="2447"/>
        <v>0</v>
      </c>
      <c r="EI656" s="375">
        <f t="shared" si="2448"/>
        <v>0</v>
      </c>
      <c r="EJ656" s="375">
        <f t="shared" si="2449"/>
        <v>1</v>
      </c>
      <c r="EK656" s="375">
        <f t="shared" si="2450"/>
        <v>0</v>
      </c>
      <c r="EL656" s="375">
        <f t="shared" si="2451"/>
        <v>0</v>
      </c>
      <c r="EM656" s="375">
        <f t="shared" si="2452"/>
        <v>1</v>
      </c>
      <c r="EN656" s="375">
        <f t="shared" si="2453"/>
        <v>0</v>
      </c>
      <c r="EO656" s="375">
        <f t="shared" si="2454"/>
        <v>0</v>
      </c>
      <c r="EP656" s="375">
        <f t="shared" si="2455"/>
        <v>1</v>
      </c>
      <c r="EQ656" s="375">
        <f t="shared" si="2456"/>
        <v>0</v>
      </c>
      <c r="ER656" s="375">
        <f t="shared" si="2457"/>
        <v>0</v>
      </c>
      <c r="ES656" s="375">
        <f t="shared" si="2458"/>
        <v>1</v>
      </c>
      <c r="ET656" s="375">
        <f t="shared" si="2459"/>
        <v>0</v>
      </c>
      <c r="EU656" s="375">
        <f t="shared" si="2460"/>
        <v>0</v>
      </c>
      <c r="EV656" s="375">
        <f t="shared" si="2461"/>
        <v>1</v>
      </c>
      <c r="EW656" s="375">
        <f t="shared" si="2462"/>
        <v>0</v>
      </c>
      <c r="EX656" s="375">
        <f t="shared" si="2463"/>
        <v>0</v>
      </c>
      <c r="EY656" s="375">
        <f t="shared" si="2464"/>
        <v>1</v>
      </c>
      <c r="EZ656" s="375">
        <f t="shared" si="2465"/>
        <v>0</v>
      </c>
      <c r="FA656" s="375">
        <f t="shared" si="2466"/>
        <v>0</v>
      </c>
      <c r="FB656" s="375">
        <f t="shared" si="2467"/>
        <v>1</v>
      </c>
      <c r="FC656" s="375">
        <f t="shared" si="2468"/>
        <v>0</v>
      </c>
      <c r="FD656" s="375">
        <f t="shared" si="2469"/>
        <v>0</v>
      </c>
      <c r="FE656" s="376"/>
      <c r="FF656" s="372"/>
      <c r="FG656" s="372"/>
      <c r="FH656" s="372"/>
      <c r="FI656" s="372"/>
      <c r="FJ656" s="372"/>
      <c r="FK656" s="372"/>
      <c r="FL656" s="372"/>
      <c r="FM656" s="372"/>
      <c r="FN656" s="372"/>
      <c r="FO656" s="372"/>
      <c r="FP656" s="372"/>
      <c r="FQ656" s="372"/>
      <c r="FR656" s="372"/>
      <c r="FS656" s="372"/>
      <c r="FT656" s="372"/>
      <c r="FU656" s="372"/>
      <c r="FV656" s="372"/>
      <c r="FW656" s="372"/>
      <c r="FX656" s="372"/>
      <c r="FY656" s="372"/>
      <c r="FZ656" s="372"/>
      <c r="GA656" s="372"/>
      <c r="GB656" s="372"/>
      <c r="GC656" s="372"/>
      <c r="GD656" s="372"/>
      <c r="GE656" s="372"/>
      <c r="GF656" s="372"/>
      <c r="GG656" s="372"/>
      <c r="GH656" s="372"/>
      <c r="GI656" s="372"/>
      <c r="GJ656" s="372"/>
      <c r="GK656" s="372"/>
      <c r="GL656" s="372"/>
      <c r="GM656" s="372"/>
      <c r="GN656" s="372"/>
      <c r="GO656" s="372"/>
      <c r="GP656" s="372"/>
      <c r="GQ656" s="372"/>
      <c r="GR656" s="372"/>
      <c r="GS656" s="372"/>
      <c r="GT656" s="372"/>
      <c r="GU656" s="372"/>
      <c r="GV656" s="372"/>
      <c r="GW656" s="372"/>
      <c r="GX656" s="372"/>
      <c r="GY656" s="372"/>
      <c r="GZ656" s="372"/>
      <c r="HA656" s="372"/>
      <c r="HB656" s="372"/>
      <c r="HC656" s="372"/>
    </row>
    <row r="657" spans="1:211" s="373" customFormat="1" ht="15" hidden="1" customHeight="1" outlineLevel="1" x14ac:dyDescent="0.2">
      <c r="A657" s="366">
        <f>SWDATA!O642</f>
        <v>0</v>
      </c>
      <c r="B657" s="366">
        <f>SWDATA!M642</f>
        <v>0</v>
      </c>
      <c r="C657" s="351">
        <f>IF(AND(SWDATA!M642=1,SWDATA!Q642="promotions"),SWDATA!P642,0)</f>
        <v>0</v>
      </c>
      <c r="D657" s="367">
        <f>ROW(SWDATA!M642)</f>
        <v>642</v>
      </c>
      <c r="E657" s="368">
        <f t="shared" si="2473"/>
        <v>0</v>
      </c>
      <c r="F657" s="369">
        <f t="shared" si="2386"/>
        <v>1</v>
      </c>
      <c r="G657" s="366" t="str">
        <f t="shared" si="2387"/>
        <v/>
      </c>
      <c r="H657" s="370"/>
      <c r="J657" s="238">
        <f t="shared" si="2388"/>
        <v>0</v>
      </c>
      <c r="K657" s="239" t="str">
        <f t="shared" si="2389"/>
        <v/>
      </c>
      <c r="L657" s="342"/>
      <c r="M657" s="345"/>
      <c r="N657" s="340" t="str">
        <f>IF(LEN(SWDATA!F642)=0,"",N656)</f>
        <v/>
      </c>
      <c r="O657" s="296" t="str">
        <f>IF(LEN(SWDATA!G642)=0,"",O656)</f>
        <v/>
      </c>
      <c r="P657" s="297" t="str">
        <f>IF(LEN(SWDATA!C642)=0,"",SWDATA!C642)</f>
        <v/>
      </c>
      <c r="Q657" s="312" t="str">
        <f t="shared" si="2390"/>
        <v/>
      </c>
      <c r="R657" s="223" t="s">
        <v>261</v>
      </c>
      <c r="S657" s="224"/>
      <c r="T657" s="224"/>
      <c r="U657" s="264" t="s">
        <v>629</v>
      </c>
      <c r="V657" s="205" t="s">
        <v>221</v>
      </c>
      <c r="W657" s="266">
        <f>IF(OR(Is_Loading,LEN($A657)=0),"",SWDATA!P642)</f>
        <v>0</v>
      </c>
      <c r="X657" s="267">
        <f>IF(OR(Is_Loading,LEN($A657)=0),"",SWDATA!Q642)</f>
        <v>0</v>
      </c>
      <c r="Y657" s="267">
        <f>IF(OR(Is_Loading,LEN($A657)=0),"",SWDATA!R642)</f>
        <v>0</v>
      </c>
      <c r="Z657" s="266" t="str">
        <f t="shared" si="2470"/>
        <v/>
      </c>
      <c r="AA657" s="266">
        <f>IF(OR(Is_Loading,LEN($A657)=0),"",SWDATA!T642)</f>
        <v>0</v>
      </c>
      <c r="AB657" s="267">
        <f>IF(OR(Is_Loading,LEN($A657)=0),"",SWDATA!U642)</f>
        <v>0</v>
      </c>
      <c r="AC657" s="267">
        <f>IF(OR(Is_Loading,LEN($A657)=0),"",SWDATA!V642)</f>
        <v>0</v>
      </c>
      <c r="AD657" s="266" t="str">
        <f t="shared" si="2391"/>
        <v/>
      </c>
      <c r="AE657" s="266">
        <f>IF(OR(Is_Loading,LEN($A657)=0),"",SWDATA!X642)</f>
        <v>0</v>
      </c>
      <c r="AF657" s="267">
        <f>IF(OR(Is_Loading,LEN($A657)=0),"",SWDATA!Y642)</f>
        <v>0</v>
      </c>
      <c r="AG657" s="267">
        <f>IF(OR(Is_Loading,LEN($A657)=0),"",SWDATA!Z642)</f>
        <v>0</v>
      </c>
      <c r="AH657" s="266" t="str">
        <f t="shared" si="2392"/>
        <v/>
      </c>
      <c r="AI657" s="266">
        <f>IF(OR(Is_Loading,LEN($A657)=0),"",SWDATA!AB642)</f>
        <v>0</v>
      </c>
      <c r="AJ657" s="267">
        <f>IF(OR(Is_Loading,LEN($A657)=0),"",SWDATA!AC642)</f>
        <v>0</v>
      </c>
      <c r="AK657" s="267">
        <f>IF(OR(Is_Loading,LEN($A657)=0),"",SWDATA!AD642)</f>
        <v>0</v>
      </c>
      <c r="AL657" s="266" t="str">
        <f t="shared" si="2393"/>
        <v/>
      </c>
      <c r="AM657" s="266">
        <f>IF(OR(Is_Loading,LEN($A657)=0),"",SWDATA!AF642)</f>
        <v>0</v>
      </c>
      <c r="AN657" s="267">
        <f>IF(OR(Is_Loading,LEN($A657)=0),"",SWDATA!AG642)</f>
        <v>0</v>
      </c>
      <c r="AO657" s="323">
        <f>IF(OR(Is_Loading,LEN($A657)=0),"",SWDATA!AH642)</f>
        <v>0</v>
      </c>
      <c r="AP657" s="320" t="str">
        <f t="shared" si="2394"/>
        <v/>
      </c>
      <c r="AQ657" s="266">
        <f>IF(OR(Is_Loading,LEN($A657)=0),"",SWDATA!AJ642)</f>
        <v>0</v>
      </c>
      <c r="AR657" s="267">
        <f>IF(OR(Is_Loading,LEN($A657)=0),"",SWDATA!AK642)</f>
        <v>0</v>
      </c>
      <c r="AS657" s="267">
        <f>IF(OR(Is_Loading,LEN($A657)=0),"",SWDATA!AL642)</f>
        <v>0</v>
      </c>
      <c r="AT657" s="266" t="str">
        <f t="shared" si="2395"/>
        <v/>
      </c>
      <c r="AU657" s="266">
        <f>IF(OR(Is_Loading,LEN($A657)=0),"",SWDATA!AN642)</f>
        <v>0</v>
      </c>
      <c r="AV657" s="267">
        <f>IF(OR(Is_Loading,LEN($A657)=0),"",SWDATA!AO642)</f>
        <v>0</v>
      </c>
      <c r="AW657" s="267">
        <f>IF(OR(Is_Loading,LEN($A657)=0),"",SWDATA!AP642)</f>
        <v>0</v>
      </c>
      <c r="AX657" s="266" t="str">
        <f t="shared" si="2396"/>
        <v/>
      </c>
      <c r="AY657" s="266">
        <f>IF(OR(Is_Loading,LEN($A657)=0),"",SWDATA!AR642)</f>
        <v>0</v>
      </c>
      <c r="AZ657" s="267">
        <f>IF(OR(Is_Loading,LEN($A657)=0),"",SWDATA!AS642)</f>
        <v>0</v>
      </c>
      <c r="BA657" s="267">
        <f>IF(OR(Is_Loading,LEN($A657)=0),"",SWDATA!AT642)</f>
        <v>0</v>
      </c>
      <c r="BB657" s="266" t="str">
        <f t="shared" si="2397"/>
        <v/>
      </c>
      <c r="BC657" s="266">
        <f>IF(OR(Is_Loading,LEN($A657)=0),"",SWDATA!AV642)</f>
        <v>0</v>
      </c>
      <c r="BD657" s="267">
        <f>IF(OR(Is_Loading,LEN($A657)=0),"",SWDATA!AW642)</f>
        <v>0</v>
      </c>
      <c r="BE657" s="323">
        <f>IF(OR(Is_Loading,LEN($A657)=0),"",SWDATA!AX642)</f>
        <v>0</v>
      </c>
      <c r="BF657" s="320" t="str">
        <f t="shared" si="2398"/>
        <v/>
      </c>
      <c r="BG657" s="11"/>
      <c r="BH657" s="11"/>
      <c r="BI657" s="11"/>
      <c r="BJ657" s="11"/>
      <c r="BK657" s="11"/>
      <c r="BL657" s="11"/>
      <c r="BM657" s="11"/>
      <c r="BN657" s="11"/>
      <c r="BO657" s="11"/>
      <c r="BP657" s="11"/>
      <c r="BQ657" s="11"/>
      <c r="BR657" s="11"/>
      <c r="BS657" s="11"/>
      <c r="BT657" s="11"/>
      <c r="BU657" s="11"/>
      <c r="BV657" s="11"/>
      <c r="BW657" s="11"/>
      <c r="BX657" s="11"/>
      <c r="BY657" s="11"/>
      <c r="BZ657" s="11"/>
      <c r="CA657" s="11"/>
      <c r="CB657" s="11"/>
      <c r="CC657" s="11"/>
      <c r="CD657" s="11"/>
      <c r="CE657" s="11"/>
      <c r="CF657" s="11"/>
      <c r="CG657" s="11"/>
      <c r="CH657" s="11"/>
      <c r="CI657" s="11"/>
      <c r="CJ657" s="11"/>
      <c r="CK657" s="11"/>
      <c r="CL657" s="11"/>
      <c r="CM657" s="11"/>
      <c r="CN657" s="351"/>
      <c r="CO657" s="351"/>
      <c r="CP657" s="351"/>
      <c r="CQ657" s="351"/>
      <c r="CR657" s="351"/>
      <c r="CS657" s="351"/>
      <c r="CT657" s="351"/>
      <c r="CU657" s="351"/>
      <c r="CV657" s="351"/>
      <c r="CW657" s="351"/>
      <c r="CX657" s="351"/>
      <c r="CY657" s="351"/>
      <c r="CZ657" s="351"/>
      <c r="DA657" s="351"/>
      <c r="DB657" s="351"/>
      <c r="DC657" s="351"/>
      <c r="DD657" s="351"/>
      <c r="DE657" s="351"/>
      <c r="DF657" s="351"/>
      <c r="DG657" s="351"/>
      <c r="DH657" s="351"/>
      <c r="DI657" s="351"/>
      <c r="DJ657" s="351"/>
      <c r="DK657" s="351"/>
      <c r="DL657" s="351"/>
      <c r="DM657" s="351"/>
      <c r="DN657" s="351"/>
      <c r="DS657" s="372"/>
      <c r="DT657" s="374"/>
      <c r="DU657" s="375"/>
      <c r="DV657" s="375"/>
      <c r="DW657" s="375"/>
      <c r="DX657" s="375">
        <v>1</v>
      </c>
      <c r="DY657" s="375">
        <f t="shared" si="2438"/>
        <v>0</v>
      </c>
      <c r="DZ657" s="375">
        <f t="shared" si="2439"/>
        <v>0</v>
      </c>
      <c r="EA657" s="375">
        <f t="shared" si="2440"/>
        <v>1</v>
      </c>
      <c r="EB657" s="375">
        <f t="shared" si="2441"/>
        <v>0</v>
      </c>
      <c r="EC657" s="375">
        <f t="shared" si="2442"/>
        <v>0</v>
      </c>
      <c r="ED657" s="375">
        <f t="shared" si="2443"/>
        <v>1</v>
      </c>
      <c r="EE657" s="375">
        <f t="shared" si="2444"/>
        <v>0</v>
      </c>
      <c r="EF657" s="375">
        <f t="shared" si="2445"/>
        <v>0</v>
      </c>
      <c r="EG657" s="375">
        <f t="shared" si="2446"/>
        <v>1</v>
      </c>
      <c r="EH657" s="375">
        <f t="shared" si="2447"/>
        <v>0</v>
      </c>
      <c r="EI657" s="375">
        <f t="shared" si="2448"/>
        <v>0</v>
      </c>
      <c r="EJ657" s="375">
        <f t="shared" si="2449"/>
        <v>1</v>
      </c>
      <c r="EK657" s="375">
        <f t="shared" si="2450"/>
        <v>0</v>
      </c>
      <c r="EL657" s="375">
        <f t="shared" si="2451"/>
        <v>0</v>
      </c>
      <c r="EM657" s="375">
        <f t="shared" si="2452"/>
        <v>1</v>
      </c>
      <c r="EN657" s="375">
        <f t="shared" si="2453"/>
        <v>0</v>
      </c>
      <c r="EO657" s="375">
        <f t="shared" si="2454"/>
        <v>0</v>
      </c>
      <c r="EP657" s="375">
        <f t="shared" si="2455"/>
        <v>1</v>
      </c>
      <c r="EQ657" s="375">
        <f t="shared" si="2456"/>
        <v>0</v>
      </c>
      <c r="ER657" s="375">
        <f t="shared" si="2457"/>
        <v>0</v>
      </c>
      <c r="ES657" s="375">
        <f t="shared" si="2458"/>
        <v>1</v>
      </c>
      <c r="ET657" s="375">
        <f t="shared" si="2459"/>
        <v>0</v>
      </c>
      <c r="EU657" s="375">
        <f t="shared" si="2460"/>
        <v>0</v>
      </c>
      <c r="EV657" s="375">
        <f t="shared" si="2461"/>
        <v>1</v>
      </c>
      <c r="EW657" s="375">
        <f t="shared" si="2462"/>
        <v>0</v>
      </c>
      <c r="EX657" s="375">
        <f t="shared" si="2463"/>
        <v>0</v>
      </c>
      <c r="EY657" s="375">
        <f t="shared" si="2464"/>
        <v>1</v>
      </c>
      <c r="EZ657" s="375">
        <f t="shared" si="2465"/>
        <v>0</v>
      </c>
      <c r="FA657" s="375">
        <f t="shared" si="2466"/>
        <v>0</v>
      </c>
      <c r="FB657" s="375">
        <f t="shared" si="2467"/>
        <v>1</v>
      </c>
      <c r="FC657" s="375">
        <f t="shared" si="2468"/>
        <v>0</v>
      </c>
      <c r="FD657" s="375">
        <f t="shared" si="2469"/>
        <v>0</v>
      </c>
      <c r="FE657" s="376"/>
      <c r="FF657" s="372"/>
      <c r="FG657" s="372"/>
      <c r="FH657" s="372"/>
      <c r="FI657" s="372"/>
      <c r="FJ657" s="372"/>
      <c r="FK657" s="372"/>
      <c r="FL657" s="372"/>
      <c r="FM657" s="372"/>
      <c r="FN657" s="372"/>
      <c r="FO657" s="372"/>
      <c r="FP657" s="372"/>
      <c r="FQ657" s="372"/>
      <c r="FR657" s="372"/>
      <c r="FS657" s="372"/>
      <c r="FT657" s="372"/>
      <c r="FU657" s="372"/>
      <c r="FV657" s="372"/>
      <c r="FW657" s="372"/>
      <c r="FX657" s="372"/>
      <c r="FY657" s="372"/>
      <c r="FZ657" s="372"/>
      <c r="GA657" s="372"/>
      <c r="GB657" s="372"/>
      <c r="GC657" s="372"/>
      <c r="GD657" s="372"/>
      <c r="GE657" s="372"/>
      <c r="GF657" s="372"/>
      <c r="GG657" s="372"/>
      <c r="GH657" s="372"/>
      <c r="GI657" s="372"/>
      <c r="GJ657" s="372"/>
      <c r="GK657" s="372"/>
      <c r="GL657" s="372"/>
      <c r="GM657" s="372"/>
      <c r="GN657" s="372"/>
      <c r="GO657" s="372"/>
      <c r="GP657" s="372"/>
      <c r="GQ657" s="372"/>
      <c r="GR657" s="372"/>
      <c r="GS657" s="372"/>
      <c r="GT657" s="372"/>
      <c r="GU657" s="372"/>
      <c r="GV657" s="372"/>
      <c r="GW657" s="372"/>
      <c r="GX657" s="372"/>
      <c r="GY657" s="372"/>
      <c r="GZ657" s="372"/>
      <c r="HA657" s="372"/>
      <c r="HB657" s="372"/>
      <c r="HC657" s="372"/>
    </row>
    <row r="658" spans="1:211" s="373" customFormat="1" ht="15" hidden="1" customHeight="1" outlineLevel="1" x14ac:dyDescent="0.2">
      <c r="A658" s="366">
        <f>SWDATA!O643</f>
        <v>0</v>
      </c>
      <c r="B658" s="366">
        <f>SWDATA!M643</f>
        <v>0</v>
      </c>
      <c r="C658" s="351">
        <f>IF(AND(SWDATA!M643=1,SWDATA!Q643="promotions"),SWDATA!P643,0)</f>
        <v>0</v>
      </c>
      <c r="D658" s="367">
        <f>ROW(SWDATA!M643)</f>
        <v>643</v>
      </c>
      <c r="E658" s="368">
        <f t="shared" si="2473"/>
        <v>0</v>
      </c>
      <c r="F658" s="369">
        <f t="shared" si="2386"/>
        <v>1</v>
      </c>
      <c r="G658" s="366" t="str">
        <f t="shared" si="2387"/>
        <v/>
      </c>
      <c r="H658" s="370"/>
      <c r="J658" s="238">
        <f t="shared" si="2388"/>
        <v>0</v>
      </c>
      <c r="K658" s="239" t="str">
        <f t="shared" si="2389"/>
        <v/>
      </c>
      <c r="L658" s="342"/>
      <c r="M658" s="345"/>
      <c r="N658" s="340" t="str">
        <f>IF(LEN(SWDATA!F643)=0,"",N657)</f>
        <v/>
      </c>
      <c r="O658" s="296" t="str">
        <f>IF(LEN(SWDATA!G643)=0,"",O657)</f>
        <v/>
      </c>
      <c r="P658" s="297" t="str">
        <f>IF(LEN(SWDATA!C643)=0,"",SWDATA!C643)</f>
        <v/>
      </c>
      <c r="Q658" s="312" t="str">
        <f t="shared" si="2390"/>
        <v/>
      </c>
      <c r="R658" s="223" t="s">
        <v>261</v>
      </c>
      <c r="S658" s="224"/>
      <c r="T658" s="224"/>
      <c r="U658" s="264" t="s">
        <v>626</v>
      </c>
      <c r="V658" s="205" t="s">
        <v>221</v>
      </c>
      <c r="W658" s="266">
        <f>IF(OR(Is_Loading,LEN($A658)=0),"",SWDATA!P643)</f>
        <v>0</v>
      </c>
      <c r="X658" s="267">
        <f>IF(OR(Is_Loading,LEN($A658)=0),"",SWDATA!Q643)</f>
        <v>0</v>
      </c>
      <c r="Y658" s="267">
        <f>IF(OR(Is_Loading,LEN($A658)=0),"",SWDATA!R643)</f>
        <v>0</v>
      </c>
      <c r="Z658" s="266" t="str">
        <f t="shared" ref="Z658:Z662" si="2474">IF($A658=0,"",CHOOSE($F658,SUM(W658:Y658),SUM(W658:Y658)/3,Y658))</f>
        <v/>
      </c>
      <c r="AA658" s="266">
        <f>IF(OR(Is_Loading,LEN($A658)=0),"",SWDATA!T643)</f>
        <v>0</v>
      </c>
      <c r="AB658" s="267">
        <f>IF(OR(Is_Loading,LEN($A658)=0),"",SWDATA!U643)</f>
        <v>0</v>
      </c>
      <c r="AC658" s="267">
        <f>IF(OR(Is_Loading,LEN($A658)=0),"",SWDATA!V643)</f>
        <v>0</v>
      </c>
      <c r="AD658" s="266" t="str">
        <f t="shared" si="2391"/>
        <v/>
      </c>
      <c r="AE658" s="266">
        <f>IF(OR(Is_Loading,LEN($A658)=0),"",SWDATA!X643)</f>
        <v>0</v>
      </c>
      <c r="AF658" s="267">
        <f>IF(OR(Is_Loading,LEN($A658)=0),"",SWDATA!Y643)</f>
        <v>0</v>
      </c>
      <c r="AG658" s="267">
        <f>IF(OR(Is_Loading,LEN($A658)=0),"",SWDATA!Z643)</f>
        <v>0</v>
      </c>
      <c r="AH658" s="266" t="str">
        <f t="shared" si="2392"/>
        <v/>
      </c>
      <c r="AI658" s="266">
        <f>IF(OR(Is_Loading,LEN($A658)=0),"",SWDATA!AB643)</f>
        <v>0</v>
      </c>
      <c r="AJ658" s="267">
        <f>IF(OR(Is_Loading,LEN($A658)=0),"",SWDATA!AC643)</f>
        <v>0</v>
      </c>
      <c r="AK658" s="267">
        <f>IF(OR(Is_Loading,LEN($A658)=0),"",SWDATA!AD643)</f>
        <v>0</v>
      </c>
      <c r="AL658" s="266" t="str">
        <f t="shared" si="2393"/>
        <v/>
      </c>
      <c r="AM658" s="266">
        <f>IF(OR(Is_Loading,LEN($A658)=0),"",SWDATA!AF643)</f>
        <v>0</v>
      </c>
      <c r="AN658" s="267">
        <f>IF(OR(Is_Loading,LEN($A658)=0),"",SWDATA!AG643)</f>
        <v>0</v>
      </c>
      <c r="AO658" s="323">
        <f>IF(OR(Is_Loading,LEN($A658)=0),"",SWDATA!AH643)</f>
        <v>0</v>
      </c>
      <c r="AP658" s="320" t="str">
        <f t="shared" si="2394"/>
        <v/>
      </c>
      <c r="AQ658" s="266">
        <f>IF(OR(Is_Loading,LEN($A658)=0),"",SWDATA!AJ643)</f>
        <v>0</v>
      </c>
      <c r="AR658" s="267">
        <f>IF(OR(Is_Loading,LEN($A658)=0),"",SWDATA!AK643)</f>
        <v>0</v>
      </c>
      <c r="AS658" s="267">
        <f>IF(OR(Is_Loading,LEN($A658)=0),"",SWDATA!AL643)</f>
        <v>0</v>
      </c>
      <c r="AT658" s="266" t="str">
        <f t="shared" si="2395"/>
        <v/>
      </c>
      <c r="AU658" s="266">
        <f>IF(OR(Is_Loading,LEN($A658)=0),"",SWDATA!AN643)</f>
        <v>0</v>
      </c>
      <c r="AV658" s="267">
        <f>IF(OR(Is_Loading,LEN($A658)=0),"",SWDATA!AO643)</f>
        <v>0</v>
      </c>
      <c r="AW658" s="267">
        <f>IF(OR(Is_Loading,LEN($A658)=0),"",SWDATA!AP643)</f>
        <v>0</v>
      </c>
      <c r="AX658" s="266" t="str">
        <f t="shared" si="2396"/>
        <v/>
      </c>
      <c r="AY658" s="266">
        <f>IF(OR(Is_Loading,LEN($A658)=0),"",SWDATA!AR643)</f>
        <v>0</v>
      </c>
      <c r="AZ658" s="267">
        <f>IF(OR(Is_Loading,LEN($A658)=0),"",SWDATA!AS643)</f>
        <v>0</v>
      </c>
      <c r="BA658" s="267">
        <f>IF(OR(Is_Loading,LEN($A658)=0),"",SWDATA!AT643)</f>
        <v>0</v>
      </c>
      <c r="BB658" s="266" t="str">
        <f t="shared" si="2397"/>
        <v/>
      </c>
      <c r="BC658" s="266">
        <f>IF(OR(Is_Loading,LEN($A658)=0),"",SWDATA!AV643)</f>
        <v>0</v>
      </c>
      <c r="BD658" s="267">
        <f>IF(OR(Is_Loading,LEN($A658)=0),"",SWDATA!AW643)</f>
        <v>0</v>
      </c>
      <c r="BE658" s="323">
        <f>IF(OR(Is_Loading,LEN($A658)=0),"",SWDATA!AX643)</f>
        <v>0</v>
      </c>
      <c r="BF658" s="320" t="str">
        <f t="shared" si="2398"/>
        <v/>
      </c>
      <c r="BG658" s="11"/>
      <c r="BH658" s="11"/>
      <c r="BI658" s="11"/>
      <c r="BJ658" s="11"/>
      <c r="BK658" s="11"/>
      <c r="BL658" s="11"/>
      <c r="BM658" s="11"/>
      <c r="BN658" s="11"/>
      <c r="BO658" s="11"/>
      <c r="BP658" s="11"/>
      <c r="BQ658" s="11"/>
      <c r="BR658" s="11"/>
      <c r="BS658" s="11"/>
      <c r="BT658" s="11"/>
      <c r="BU658" s="11"/>
      <c r="BV658" s="11"/>
      <c r="BW658" s="11"/>
      <c r="BX658" s="11"/>
      <c r="BY658" s="11"/>
      <c r="BZ658" s="11"/>
      <c r="CA658" s="11"/>
      <c r="CB658" s="11"/>
      <c r="CC658" s="11"/>
      <c r="CD658" s="11"/>
      <c r="CE658" s="11"/>
      <c r="CF658" s="11"/>
      <c r="CG658" s="11"/>
      <c r="CH658" s="11"/>
      <c r="CI658" s="11"/>
      <c r="CJ658" s="11"/>
      <c r="CK658" s="11"/>
      <c r="CL658" s="11"/>
      <c r="CM658" s="11"/>
      <c r="CN658" s="351"/>
      <c r="CO658" s="351"/>
      <c r="CP658" s="351"/>
      <c r="CQ658" s="351"/>
      <c r="CR658" s="351"/>
      <c r="CS658" s="351"/>
      <c r="CT658" s="351"/>
      <c r="CU658" s="351"/>
      <c r="CV658" s="351"/>
      <c r="CW658" s="351"/>
      <c r="CX658" s="351"/>
      <c r="CY658" s="351"/>
      <c r="CZ658" s="351"/>
      <c r="DA658" s="351"/>
      <c r="DB658" s="351"/>
      <c r="DC658" s="351"/>
      <c r="DD658" s="351"/>
      <c r="DE658" s="351"/>
      <c r="DF658" s="351"/>
      <c r="DG658" s="351"/>
      <c r="DH658" s="351"/>
      <c r="DI658" s="351"/>
      <c r="DJ658" s="351"/>
      <c r="DK658" s="351"/>
      <c r="DL658" s="351"/>
      <c r="DM658" s="351"/>
      <c r="DN658" s="351"/>
      <c r="DS658" s="372"/>
      <c r="DT658" s="374"/>
      <c r="DU658" s="375"/>
      <c r="DV658" s="375"/>
      <c r="DW658" s="375"/>
      <c r="DX658" s="375">
        <v>1</v>
      </c>
      <c r="DY658" s="375">
        <f t="shared" si="2438"/>
        <v>0</v>
      </c>
      <c r="DZ658" s="375">
        <f t="shared" si="2439"/>
        <v>0</v>
      </c>
      <c r="EA658" s="375">
        <f t="shared" si="2440"/>
        <v>1</v>
      </c>
      <c r="EB658" s="375">
        <f t="shared" si="2441"/>
        <v>0</v>
      </c>
      <c r="EC658" s="375">
        <f t="shared" si="2442"/>
        <v>0</v>
      </c>
      <c r="ED658" s="375">
        <f t="shared" si="2443"/>
        <v>1</v>
      </c>
      <c r="EE658" s="375">
        <f t="shared" si="2444"/>
        <v>0</v>
      </c>
      <c r="EF658" s="375">
        <f t="shared" si="2445"/>
        <v>0</v>
      </c>
      <c r="EG658" s="375">
        <f t="shared" si="2446"/>
        <v>1</v>
      </c>
      <c r="EH658" s="375">
        <f t="shared" si="2447"/>
        <v>0</v>
      </c>
      <c r="EI658" s="375">
        <f t="shared" si="2448"/>
        <v>0</v>
      </c>
      <c r="EJ658" s="375">
        <f t="shared" si="2449"/>
        <v>1</v>
      </c>
      <c r="EK658" s="375">
        <f t="shared" si="2450"/>
        <v>0</v>
      </c>
      <c r="EL658" s="375">
        <f t="shared" si="2451"/>
        <v>0</v>
      </c>
      <c r="EM658" s="375">
        <f t="shared" si="2452"/>
        <v>1</v>
      </c>
      <c r="EN658" s="375">
        <f t="shared" si="2453"/>
        <v>0</v>
      </c>
      <c r="EO658" s="375">
        <f t="shared" si="2454"/>
        <v>0</v>
      </c>
      <c r="EP658" s="375">
        <f t="shared" si="2455"/>
        <v>1</v>
      </c>
      <c r="EQ658" s="375">
        <f t="shared" si="2456"/>
        <v>0</v>
      </c>
      <c r="ER658" s="375">
        <f t="shared" si="2457"/>
        <v>0</v>
      </c>
      <c r="ES658" s="375">
        <f t="shared" si="2458"/>
        <v>1</v>
      </c>
      <c r="ET658" s="375">
        <f t="shared" si="2459"/>
        <v>0</v>
      </c>
      <c r="EU658" s="375">
        <f t="shared" si="2460"/>
        <v>0</v>
      </c>
      <c r="EV658" s="375">
        <f t="shared" si="2461"/>
        <v>1</v>
      </c>
      <c r="EW658" s="375">
        <f t="shared" si="2462"/>
        <v>0</v>
      </c>
      <c r="EX658" s="375">
        <f t="shared" si="2463"/>
        <v>0</v>
      </c>
      <c r="EY658" s="375">
        <f t="shared" si="2464"/>
        <v>1</v>
      </c>
      <c r="EZ658" s="375">
        <f t="shared" si="2465"/>
        <v>0</v>
      </c>
      <c r="FA658" s="375">
        <f t="shared" si="2466"/>
        <v>0</v>
      </c>
      <c r="FB658" s="375">
        <f t="shared" si="2467"/>
        <v>1</v>
      </c>
      <c r="FC658" s="375">
        <f t="shared" si="2468"/>
        <v>0</v>
      </c>
      <c r="FD658" s="375">
        <f t="shared" si="2469"/>
        <v>0</v>
      </c>
      <c r="FE658" s="376"/>
      <c r="FF658" s="372"/>
      <c r="FG658" s="372"/>
      <c r="FH658" s="372"/>
      <c r="FI658" s="372"/>
      <c r="FJ658" s="372"/>
      <c r="FK658" s="372"/>
      <c r="FL658" s="372"/>
      <c r="FM658" s="372"/>
      <c r="FN658" s="372"/>
      <c r="FO658" s="372"/>
      <c r="FP658" s="372"/>
      <c r="FQ658" s="372"/>
      <c r="FR658" s="372"/>
      <c r="FS658" s="372"/>
      <c r="FT658" s="372"/>
      <c r="FU658" s="372"/>
      <c r="FV658" s="372"/>
      <c r="FW658" s="372"/>
      <c r="FX658" s="372"/>
      <c r="FY658" s="372"/>
      <c r="FZ658" s="372"/>
      <c r="GA658" s="372"/>
      <c r="GB658" s="372"/>
      <c r="GC658" s="372"/>
      <c r="GD658" s="372"/>
      <c r="GE658" s="372"/>
      <c r="GF658" s="372"/>
      <c r="GG658" s="372"/>
      <c r="GH658" s="372"/>
      <c r="GI658" s="372"/>
      <c r="GJ658" s="372"/>
      <c r="GK658" s="372"/>
      <c r="GL658" s="372"/>
      <c r="GM658" s="372"/>
      <c r="GN658" s="372"/>
      <c r="GO658" s="372"/>
      <c r="GP658" s="372"/>
      <c r="GQ658" s="372"/>
      <c r="GR658" s="372"/>
      <c r="GS658" s="372"/>
      <c r="GT658" s="372"/>
      <c r="GU658" s="372"/>
      <c r="GV658" s="372"/>
      <c r="GW658" s="372"/>
      <c r="GX658" s="372"/>
      <c r="GY658" s="372"/>
      <c r="GZ658" s="372"/>
      <c r="HA658" s="372"/>
      <c r="HB658" s="372"/>
      <c r="HC658" s="372"/>
    </row>
    <row r="659" spans="1:211" s="373" customFormat="1" ht="15" hidden="1" customHeight="1" outlineLevel="1" x14ac:dyDescent="0.2">
      <c r="A659" s="366">
        <f>SWDATA!O644</f>
        <v>0</v>
      </c>
      <c r="B659" s="366">
        <f>SWDATA!M644</f>
        <v>0</v>
      </c>
      <c r="C659" s="351">
        <f>IF(AND(SWDATA!M644=1,SWDATA!Q644="promotions"),SWDATA!P644,0)</f>
        <v>0</v>
      </c>
      <c r="D659" s="367">
        <f>ROW(SWDATA!M644)</f>
        <v>644</v>
      </c>
      <c r="E659" s="368">
        <f t="shared" si="2473"/>
        <v>0</v>
      </c>
      <c r="F659" s="369">
        <f t="shared" si="2386"/>
        <v>1</v>
      </c>
      <c r="G659" s="366" t="str">
        <f t="shared" si="2387"/>
        <v/>
      </c>
      <c r="H659" s="370"/>
      <c r="J659" s="238">
        <f t="shared" si="2388"/>
        <v>0</v>
      </c>
      <c r="K659" s="239" t="str">
        <f t="shared" si="2389"/>
        <v/>
      </c>
      <c r="L659" s="342"/>
      <c r="M659" s="345"/>
      <c r="N659" s="340" t="str">
        <f>IF(LEN(SWDATA!F644)=0,"",N658)</f>
        <v/>
      </c>
      <c r="O659" s="296" t="str">
        <f>IF(LEN(SWDATA!G644)=0,"",O658)</f>
        <v/>
      </c>
      <c r="P659" s="297" t="str">
        <f>IF(LEN(SWDATA!C644)=0,"",SWDATA!C644)</f>
        <v/>
      </c>
      <c r="Q659" s="312" t="str">
        <f t="shared" si="2390"/>
        <v/>
      </c>
      <c r="R659" s="223" t="s">
        <v>261</v>
      </c>
      <c r="S659" s="319" t="s">
        <v>485</v>
      </c>
      <c r="T659" s="224"/>
      <c r="U659" s="264" t="s">
        <v>608</v>
      </c>
      <c r="V659" s="205" t="s">
        <v>221</v>
      </c>
      <c r="W659" s="266">
        <f>IF(OR(Is_Loading,LEN($A659)=0),"",SWDATA!P644)</f>
        <v>0</v>
      </c>
      <c r="X659" s="267">
        <f>IF(OR(Is_Loading,LEN($A659)=0),"",SWDATA!Q644)</f>
        <v>0</v>
      </c>
      <c r="Y659" s="267">
        <f>IF(OR(Is_Loading,LEN($A659)=0),"",SWDATA!R644)</f>
        <v>0</v>
      </c>
      <c r="Z659" s="266" t="str">
        <f t="shared" si="2474"/>
        <v/>
      </c>
      <c r="AA659" s="266">
        <f>IF(OR(Is_Loading,LEN($A659)=0),"",SWDATA!T644)</f>
        <v>0</v>
      </c>
      <c r="AB659" s="267">
        <f>IF(OR(Is_Loading,LEN($A659)=0),"",SWDATA!U644)</f>
        <v>0</v>
      </c>
      <c r="AC659" s="267">
        <f>IF(OR(Is_Loading,LEN($A659)=0),"",SWDATA!V644)</f>
        <v>0</v>
      </c>
      <c r="AD659" s="266" t="str">
        <f t="shared" si="2391"/>
        <v/>
      </c>
      <c r="AE659" s="266">
        <f>IF(OR(Is_Loading,LEN($A659)=0),"",SWDATA!X644)</f>
        <v>0</v>
      </c>
      <c r="AF659" s="267">
        <f>IF(OR(Is_Loading,LEN($A659)=0),"",SWDATA!Y644)</f>
        <v>0</v>
      </c>
      <c r="AG659" s="267">
        <f>IF(OR(Is_Loading,LEN($A659)=0),"",SWDATA!Z644)</f>
        <v>0</v>
      </c>
      <c r="AH659" s="266" t="str">
        <f t="shared" si="2392"/>
        <v/>
      </c>
      <c r="AI659" s="266">
        <f>IF(OR(Is_Loading,LEN($A659)=0),"",SWDATA!AB644)</f>
        <v>0</v>
      </c>
      <c r="AJ659" s="267">
        <f>IF(OR(Is_Loading,LEN($A659)=0),"",SWDATA!AC644)</f>
        <v>0</v>
      </c>
      <c r="AK659" s="267">
        <f>IF(OR(Is_Loading,LEN($A659)=0),"",SWDATA!AD644)</f>
        <v>0</v>
      </c>
      <c r="AL659" s="266" t="str">
        <f t="shared" si="2393"/>
        <v/>
      </c>
      <c r="AM659" s="266">
        <f>IF(OR(Is_Loading,LEN($A659)=0),"",SWDATA!AF644)</f>
        <v>0</v>
      </c>
      <c r="AN659" s="267">
        <f>IF(OR(Is_Loading,LEN($A659)=0),"",SWDATA!AG644)</f>
        <v>0</v>
      </c>
      <c r="AO659" s="323">
        <f>IF(OR(Is_Loading,LEN($A659)=0),"",SWDATA!AH644)</f>
        <v>0</v>
      </c>
      <c r="AP659" s="320" t="str">
        <f t="shared" si="2394"/>
        <v/>
      </c>
      <c r="AQ659" s="266">
        <f>IF(OR(Is_Loading,LEN($A659)=0),"",SWDATA!AJ644)</f>
        <v>0</v>
      </c>
      <c r="AR659" s="267">
        <f>IF(OR(Is_Loading,LEN($A659)=0),"",SWDATA!AK644)</f>
        <v>0</v>
      </c>
      <c r="AS659" s="267">
        <f>IF(OR(Is_Loading,LEN($A659)=0),"",SWDATA!AL644)</f>
        <v>0</v>
      </c>
      <c r="AT659" s="266" t="str">
        <f t="shared" si="2395"/>
        <v/>
      </c>
      <c r="AU659" s="266">
        <f>IF(OR(Is_Loading,LEN($A659)=0),"",SWDATA!AN644)</f>
        <v>0</v>
      </c>
      <c r="AV659" s="267">
        <f>IF(OR(Is_Loading,LEN($A659)=0),"",SWDATA!AO644)</f>
        <v>0</v>
      </c>
      <c r="AW659" s="267">
        <f>IF(OR(Is_Loading,LEN($A659)=0),"",SWDATA!AP644)</f>
        <v>0</v>
      </c>
      <c r="AX659" s="266" t="str">
        <f t="shared" si="2396"/>
        <v/>
      </c>
      <c r="AY659" s="266">
        <f>IF(OR(Is_Loading,LEN($A659)=0),"",SWDATA!AR644)</f>
        <v>0</v>
      </c>
      <c r="AZ659" s="267">
        <f>IF(OR(Is_Loading,LEN($A659)=0),"",SWDATA!AS644)</f>
        <v>0</v>
      </c>
      <c r="BA659" s="267">
        <f>IF(OR(Is_Loading,LEN($A659)=0),"",SWDATA!AT644)</f>
        <v>0</v>
      </c>
      <c r="BB659" s="266" t="str">
        <f t="shared" si="2397"/>
        <v/>
      </c>
      <c r="BC659" s="266">
        <f>IF(OR(Is_Loading,LEN($A659)=0),"",SWDATA!AV644)</f>
        <v>0</v>
      </c>
      <c r="BD659" s="267">
        <f>IF(OR(Is_Loading,LEN($A659)=0),"",SWDATA!AW644)</f>
        <v>0</v>
      </c>
      <c r="BE659" s="323">
        <f>IF(OR(Is_Loading,LEN($A659)=0),"",SWDATA!AX644)</f>
        <v>0</v>
      </c>
      <c r="BF659" s="320" t="str">
        <f t="shared" si="2398"/>
        <v/>
      </c>
      <c r="BG659" s="11"/>
      <c r="BH659" s="11"/>
      <c r="BI659" s="11"/>
      <c r="BJ659" s="11"/>
      <c r="BK659" s="11"/>
      <c r="BL659" s="11"/>
      <c r="BM659" s="11"/>
      <c r="BN659" s="11"/>
      <c r="BO659" s="11"/>
      <c r="BP659" s="11"/>
      <c r="BQ659" s="11"/>
      <c r="BR659" s="11"/>
      <c r="BS659" s="11"/>
      <c r="BT659" s="11"/>
      <c r="BU659" s="11"/>
      <c r="BV659" s="11"/>
      <c r="BW659" s="11"/>
      <c r="BX659" s="11"/>
      <c r="BY659" s="11"/>
      <c r="BZ659" s="11"/>
      <c r="CA659" s="11"/>
      <c r="CB659" s="11"/>
      <c r="CC659" s="11"/>
      <c r="CD659" s="11"/>
      <c r="CE659" s="11"/>
      <c r="CF659" s="11"/>
      <c r="CG659" s="11"/>
      <c r="CH659" s="11"/>
      <c r="CI659" s="11"/>
      <c r="CJ659" s="11"/>
      <c r="CK659" s="11"/>
      <c r="CL659" s="11"/>
      <c r="CM659" s="11"/>
      <c r="CN659" s="351"/>
      <c r="CO659" s="351"/>
      <c r="CP659" s="351"/>
      <c r="CQ659" s="351"/>
      <c r="CR659" s="351"/>
      <c r="CS659" s="351"/>
      <c r="CT659" s="351"/>
      <c r="CU659" s="351"/>
      <c r="CV659" s="351"/>
      <c r="CW659" s="351"/>
      <c r="CX659" s="351"/>
      <c r="CY659" s="351"/>
      <c r="CZ659" s="351"/>
      <c r="DA659" s="351"/>
      <c r="DB659" s="351"/>
      <c r="DC659" s="351"/>
      <c r="DD659" s="351"/>
      <c r="DE659" s="351"/>
      <c r="DF659" s="351"/>
      <c r="DG659" s="351"/>
      <c r="DH659" s="351"/>
      <c r="DI659" s="351"/>
      <c r="DJ659" s="351"/>
      <c r="DK659" s="351"/>
      <c r="DL659" s="351"/>
      <c r="DM659" s="351"/>
      <c r="DN659" s="351"/>
      <c r="DS659" s="372"/>
      <c r="DT659" s="374"/>
      <c r="DU659" s="375"/>
      <c r="DV659" s="375"/>
      <c r="DW659" s="375"/>
      <c r="DX659" s="375">
        <v>1</v>
      </c>
      <c r="DY659" s="375">
        <f t="shared" si="2438"/>
        <v>0</v>
      </c>
      <c r="DZ659" s="375">
        <f t="shared" si="2439"/>
        <v>0</v>
      </c>
      <c r="EA659" s="375">
        <f t="shared" si="2440"/>
        <v>1</v>
      </c>
      <c r="EB659" s="375">
        <f t="shared" si="2441"/>
        <v>0</v>
      </c>
      <c r="EC659" s="375">
        <f t="shared" si="2442"/>
        <v>0</v>
      </c>
      <c r="ED659" s="375">
        <f t="shared" si="2443"/>
        <v>1</v>
      </c>
      <c r="EE659" s="375">
        <f t="shared" si="2444"/>
        <v>0</v>
      </c>
      <c r="EF659" s="375">
        <f t="shared" si="2445"/>
        <v>0</v>
      </c>
      <c r="EG659" s="375">
        <f t="shared" si="2446"/>
        <v>1</v>
      </c>
      <c r="EH659" s="375">
        <f t="shared" si="2447"/>
        <v>0</v>
      </c>
      <c r="EI659" s="375">
        <f t="shared" si="2448"/>
        <v>0</v>
      </c>
      <c r="EJ659" s="375">
        <f t="shared" si="2449"/>
        <v>1</v>
      </c>
      <c r="EK659" s="375">
        <f t="shared" si="2450"/>
        <v>0</v>
      </c>
      <c r="EL659" s="375">
        <f t="shared" si="2451"/>
        <v>0</v>
      </c>
      <c r="EM659" s="375">
        <f t="shared" si="2452"/>
        <v>1</v>
      </c>
      <c r="EN659" s="375">
        <f t="shared" si="2453"/>
        <v>0</v>
      </c>
      <c r="EO659" s="375">
        <f t="shared" si="2454"/>
        <v>0</v>
      </c>
      <c r="EP659" s="375">
        <f t="shared" si="2455"/>
        <v>1</v>
      </c>
      <c r="EQ659" s="375">
        <f t="shared" si="2456"/>
        <v>0</v>
      </c>
      <c r="ER659" s="375">
        <f t="shared" si="2457"/>
        <v>0</v>
      </c>
      <c r="ES659" s="375">
        <f t="shared" si="2458"/>
        <v>1</v>
      </c>
      <c r="ET659" s="375">
        <f t="shared" si="2459"/>
        <v>0</v>
      </c>
      <c r="EU659" s="375">
        <f t="shared" si="2460"/>
        <v>0</v>
      </c>
      <c r="EV659" s="375">
        <f t="shared" si="2461"/>
        <v>1</v>
      </c>
      <c r="EW659" s="375">
        <f t="shared" si="2462"/>
        <v>0</v>
      </c>
      <c r="EX659" s="375">
        <f t="shared" si="2463"/>
        <v>0</v>
      </c>
      <c r="EY659" s="375">
        <f t="shared" si="2464"/>
        <v>1</v>
      </c>
      <c r="EZ659" s="375">
        <f t="shared" si="2465"/>
        <v>0</v>
      </c>
      <c r="FA659" s="375">
        <f t="shared" si="2466"/>
        <v>0</v>
      </c>
      <c r="FB659" s="375">
        <f t="shared" si="2467"/>
        <v>1</v>
      </c>
      <c r="FC659" s="375">
        <f t="shared" si="2468"/>
        <v>0</v>
      </c>
      <c r="FD659" s="375">
        <f t="shared" si="2469"/>
        <v>0</v>
      </c>
      <c r="FE659" s="376"/>
      <c r="FF659" s="372"/>
      <c r="FG659" s="372"/>
      <c r="FH659" s="372"/>
      <c r="FI659" s="372"/>
      <c r="FJ659" s="372"/>
      <c r="FK659" s="372"/>
      <c r="FL659" s="372"/>
      <c r="FM659" s="372"/>
      <c r="FN659" s="372"/>
      <c r="FO659" s="372"/>
      <c r="FP659" s="372"/>
      <c r="FQ659" s="372"/>
      <c r="FR659" s="372"/>
      <c r="FS659" s="372"/>
      <c r="FT659" s="372"/>
      <c r="FU659" s="372"/>
      <c r="FV659" s="372"/>
      <c r="FW659" s="372"/>
      <c r="FX659" s="372"/>
      <c r="FY659" s="372"/>
      <c r="FZ659" s="372"/>
      <c r="GA659" s="372"/>
      <c r="GB659" s="372"/>
      <c r="GC659" s="372"/>
      <c r="GD659" s="372"/>
      <c r="GE659" s="372"/>
      <c r="GF659" s="372"/>
      <c r="GG659" s="372"/>
      <c r="GH659" s="372"/>
      <c r="GI659" s="372"/>
      <c r="GJ659" s="372"/>
      <c r="GK659" s="372"/>
      <c r="GL659" s="372"/>
      <c r="GM659" s="372"/>
      <c r="GN659" s="372"/>
      <c r="GO659" s="372"/>
      <c r="GP659" s="372"/>
      <c r="GQ659" s="372"/>
      <c r="GR659" s="372"/>
      <c r="GS659" s="372"/>
      <c r="GT659" s="372"/>
      <c r="GU659" s="372"/>
      <c r="GV659" s="372"/>
      <c r="GW659" s="372"/>
      <c r="GX659" s="372"/>
      <c r="GY659" s="372"/>
      <c r="GZ659" s="372"/>
      <c r="HA659" s="372"/>
      <c r="HB659" s="372"/>
      <c r="HC659" s="372"/>
    </row>
    <row r="660" spans="1:211" s="373" customFormat="1" ht="15" hidden="1" customHeight="1" outlineLevel="1" x14ac:dyDescent="0.2">
      <c r="A660" s="366">
        <f>SWDATA!O645</f>
        <v>0</v>
      </c>
      <c r="B660" s="366">
        <f>SWDATA!M645</f>
        <v>0</v>
      </c>
      <c r="C660" s="351">
        <f>IF(AND(SWDATA!M645=1,SWDATA!Q645="promotions"),SWDATA!P645,0)</f>
        <v>0</v>
      </c>
      <c r="D660" s="367">
        <f>ROW(SWDATA!M645)</f>
        <v>645</v>
      </c>
      <c r="E660" s="368">
        <f t="shared" si="2473"/>
        <v>0</v>
      </c>
      <c r="F660" s="369">
        <f t="shared" si="2386"/>
        <v>1</v>
      </c>
      <c r="G660" s="366" t="str">
        <f t="shared" si="2387"/>
        <v/>
      </c>
      <c r="H660" s="370"/>
      <c r="J660" s="238">
        <f t="shared" si="2388"/>
        <v>0</v>
      </c>
      <c r="K660" s="239" t="str">
        <f t="shared" si="2389"/>
        <v/>
      </c>
      <c r="L660" s="342"/>
      <c r="M660" s="345"/>
      <c r="N660" s="340" t="str">
        <f>IF(LEN(SWDATA!F645)=0,"",N659)</f>
        <v/>
      </c>
      <c r="O660" s="296" t="str">
        <f>IF(LEN(SWDATA!G645)=0,"",O659)</f>
        <v/>
      </c>
      <c r="P660" s="297" t="str">
        <f>IF(LEN(SWDATA!C645)=0,"",SWDATA!C645)</f>
        <v/>
      </c>
      <c r="Q660" s="312" t="str">
        <f t="shared" si="2390"/>
        <v/>
      </c>
      <c r="R660" s="223" t="s">
        <v>261</v>
      </c>
      <c r="S660" s="224"/>
      <c r="T660" s="224"/>
      <c r="U660" s="264" t="s">
        <v>613</v>
      </c>
      <c r="V660" s="205" t="s">
        <v>221</v>
      </c>
      <c r="W660" s="266">
        <f>IF(OR(Is_Loading,LEN($A660)=0),"",SWDATA!P645)</f>
        <v>0</v>
      </c>
      <c r="X660" s="267">
        <f>IF(OR(Is_Loading,LEN($A660)=0),"",SWDATA!Q645)</f>
        <v>0</v>
      </c>
      <c r="Y660" s="267">
        <f>IF(OR(Is_Loading,LEN($A660)=0),"",SWDATA!R645)</f>
        <v>0</v>
      </c>
      <c r="Z660" s="266" t="str">
        <f t="shared" si="2474"/>
        <v/>
      </c>
      <c r="AA660" s="266">
        <f>IF(OR(Is_Loading,LEN($A660)=0),"",SWDATA!T645)</f>
        <v>0</v>
      </c>
      <c r="AB660" s="267">
        <f>IF(OR(Is_Loading,LEN($A660)=0),"",SWDATA!U645)</f>
        <v>0</v>
      </c>
      <c r="AC660" s="267">
        <f>IF(OR(Is_Loading,LEN($A660)=0),"",SWDATA!V645)</f>
        <v>0</v>
      </c>
      <c r="AD660" s="266" t="str">
        <f t="shared" si="2391"/>
        <v/>
      </c>
      <c r="AE660" s="266">
        <f>IF(OR(Is_Loading,LEN($A660)=0),"",SWDATA!X645)</f>
        <v>0</v>
      </c>
      <c r="AF660" s="267">
        <f>IF(OR(Is_Loading,LEN($A660)=0),"",SWDATA!Y645)</f>
        <v>0</v>
      </c>
      <c r="AG660" s="267">
        <f>IF(OR(Is_Loading,LEN($A660)=0),"",SWDATA!Z645)</f>
        <v>0</v>
      </c>
      <c r="AH660" s="266" t="str">
        <f t="shared" si="2392"/>
        <v/>
      </c>
      <c r="AI660" s="266">
        <f>IF(OR(Is_Loading,LEN($A660)=0),"",SWDATA!AB645)</f>
        <v>0</v>
      </c>
      <c r="AJ660" s="267">
        <f>IF(OR(Is_Loading,LEN($A660)=0),"",SWDATA!AC645)</f>
        <v>0</v>
      </c>
      <c r="AK660" s="267">
        <f>IF(OR(Is_Loading,LEN($A660)=0),"",SWDATA!AD645)</f>
        <v>0</v>
      </c>
      <c r="AL660" s="266" t="str">
        <f t="shared" si="2393"/>
        <v/>
      </c>
      <c r="AM660" s="266">
        <f>IF(OR(Is_Loading,LEN($A660)=0),"",SWDATA!AF645)</f>
        <v>0</v>
      </c>
      <c r="AN660" s="267">
        <f>IF(OR(Is_Loading,LEN($A660)=0),"",SWDATA!AG645)</f>
        <v>0</v>
      </c>
      <c r="AO660" s="323">
        <f>IF(OR(Is_Loading,LEN($A660)=0),"",SWDATA!AH645)</f>
        <v>0</v>
      </c>
      <c r="AP660" s="320" t="str">
        <f t="shared" si="2394"/>
        <v/>
      </c>
      <c r="AQ660" s="266">
        <f>IF(OR(Is_Loading,LEN($A660)=0),"",SWDATA!AJ645)</f>
        <v>0</v>
      </c>
      <c r="AR660" s="267">
        <f>IF(OR(Is_Loading,LEN($A660)=0),"",SWDATA!AK645)</f>
        <v>0</v>
      </c>
      <c r="AS660" s="267">
        <f>IF(OR(Is_Loading,LEN($A660)=0),"",SWDATA!AL645)</f>
        <v>0</v>
      </c>
      <c r="AT660" s="266" t="str">
        <f t="shared" si="2395"/>
        <v/>
      </c>
      <c r="AU660" s="266">
        <f>IF(OR(Is_Loading,LEN($A660)=0),"",SWDATA!AN645)</f>
        <v>0</v>
      </c>
      <c r="AV660" s="267">
        <f>IF(OR(Is_Loading,LEN($A660)=0),"",SWDATA!AO645)</f>
        <v>0</v>
      </c>
      <c r="AW660" s="267">
        <f>IF(OR(Is_Loading,LEN($A660)=0),"",SWDATA!AP645)</f>
        <v>0</v>
      </c>
      <c r="AX660" s="266" t="str">
        <f t="shared" si="2396"/>
        <v/>
      </c>
      <c r="AY660" s="266">
        <f>IF(OR(Is_Loading,LEN($A660)=0),"",SWDATA!AR645)</f>
        <v>0</v>
      </c>
      <c r="AZ660" s="267">
        <f>IF(OR(Is_Loading,LEN($A660)=0),"",SWDATA!AS645)</f>
        <v>0</v>
      </c>
      <c r="BA660" s="267">
        <f>IF(OR(Is_Loading,LEN($A660)=0),"",SWDATA!AT645)</f>
        <v>0</v>
      </c>
      <c r="BB660" s="266" t="str">
        <f t="shared" si="2397"/>
        <v/>
      </c>
      <c r="BC660" s="266">
        <f>IF(OR(Is_Loading,LEN($A660)=0),"",SWDATA!AV645)</f>
        <v>0</v>
      </c>
      <c r="BD660" s="267">
        <f>IF(OR(Is_Loading,LEN($A660)=0),"",SWDATA!AW645)</f>
        <v>0</v>
      </c>
      <c r="BE660" s="323">
        <f>IF(OR(Is_Loading,LEN($A660)=0),"",SWDATA!AX645)</f>
        <v>0</v>
      </c>
      <c r="BF660" s="320" t="str">
        <f t="shared" si="2398"/>
        <v/>
      </c>
      <c r="BG660" s="11"/>
      <c r="BH660" s="11"/>
      <c r="BI660" s="11"/>
      <c r="BJ660" s="11"/>
      <c r="BK660" s="11"/>
      <c r="BL660" s="11"/>
      <c r="BM660" s="11"/>
      <c r="BN660" s="11"/>
      <c r="BO660" s="11"/>
      <c r="BP660" s="11"/>
      <c r="BQ660" s="11"/>
      <c r="BR660" s="11"/>
      <c r="BS660" s="11"/>
      <c r="BT660" s="11"/>
      <c r="BU660" s="11"/>
      <c r="BV660" s="11"/>
      <c r="BW660" s="11"/>
      <c r="BX660" s="11"/>
      <c r="BY660" s="11"/>
      <c r="BZ660" s="11"/>
      <c r="CA660" s="11"/>
      <c r="CB660" s="11"/>
      <c r="CC660" s="11"/>
      <c r="CD660" s="11"/>
      <c r="CE660" s="11"/>
      <c r="CF660" s="11"/>
      <c r="CG660" s="11"/>
      <c r="CH660" s="11"/>
      <c r="CI660" s="11"/>
      <c r="CJ660" s="11"/>
      <c r="CK660" s="11"/>
      <c r="CL660" s="11"/>
      <c r="CM660" s="11"/>
      <c r="CN660" s="351"/>
      <c r="CO660" s="351"/>
      <c r="CP660" s="351"/>
      <c r="CQ660" s="351"/>
      <c r="CR660" s="351"/>
      <c r="CS660" s="351"/>
      <c r="CT660" s="351"/>
      <c r="CU660" s="351"/>
      <c r="CV660" s="351"/>
      <c r="CW660" s="351"/>
      <c r="CX660" s="351"/>
      <c r="CY660" s="351"/>
      <c r="CZ660" s="351"/>
      <c r="DA660" s="351"/>
      <c r="DB660" s="351"/>
      <c r="DC660" s="351"/>
      <c r="DD660" s="351"/>
      <c r="DE660" s="351"/>
      <c r="DF660" s="351"/>
      <c r="DG660" s="351"/>
      <c r="DH660" s="351"/>
      <c r="DI660" s="351"/>
      <c r="DJ660" s="351"/>
      <c r="DK660" s="351"/>
      <c r="DL660" s="351"/>
      <c r="DM660" s="351"/>
      <c r="DN660" s="351"/>
      <c r="DS660" s="372"/>
      <c r="DT660" s="374"/>
      <c r="DU660" s="375"/>
      <c r="DV660" s="375"/>
      <c r="DW660" s="375"/>
      <c r="DX660" s="375">
        <v>1</v>
      </c>
      <c r="DY660" s="375">
        <f t="shared" si="2438"/>
        <v>0</v>
      </c>
      <c r="DZ660" s="375">
        <f t="shared" si="2439"/>
        <v>0</v>
      </c>
      <c r="EA660" s="375">
        <f t="shared" si="2440"/>
        <v>1</v>
      </c>
      <c r="EB660" s="375">
        <f t="shared" si="2441"/>
        <v>0</v>
      </c>
      <c r="EC660" s="375">
        <f t="shared" si="2442"/>
        <v>0</v>
      </c>
      <c r="ED660" s="375">
        <f t="shared" si="2443"/>
        <v>1</v>
      </c>
      <c r="EE660" s="375">
        <f t="shared" si="2444"/>
        <v>0</v>
      </c>
      <c r="EF660" s="375">
        <f t="shared" si="2445"/>
        <v>0</v>
      </c>
      <c r="EG660" s="375">
        <f t="shared" si="2446"/>
        <v>1</v>
      </c>
      <c r="EH660" s="375">
        <f t="shared" si="2447"/>
        <v>0</v>
      </c>
      <c r="EI660" s="375">
        <f t="shared" si="2448"/>
        <v>0</v>
      </c>
      <c r="EJ660" s="375">
        <f t="shared" si="2449"/>
        <v>1</v>
      </c>
      <c r="EK660" s="375">
        <f t="shared" si="2450"/>
        <v>0</v>
      </c>
      <c r="EL660" s="375">
        <f t="shared" si="2451"/>
        <v>0</v>
      </c>
      <c r="EM660" s="375">
        <f t="shared" si="2452"/>
        <v>1</v>
      </c>
      <c r="EN660" s="375">
        <f t="shared" si="2453"/>
        <v>0</v>
      </c>
      <c r="EO660" s="375">
        <f t="shared" si="2454"/>
        <v>0</v>
      </c>
      <c r="EP660" s="375">
        <f t="shared" si="2455"/>
        <v>1</v>
      </c>
      <c r="EQ660" s="375">
        <f t="shared" si="2456"/>
        <v>0</v>
      </c>
      <c r="ER660" s="375">
        <f t="shared" si="2457"/>
        <v>0</v>
      </c>
      <c r="ES660" s="375">
        <f t="shared" si="2458"/>
        <v>1</v>
      </c>
      <c r="ET660" s="375">
        <f t="shared" si="2459"/>
        <v>0</v>
      </c>
      <c r="EU660" s="375">
        <f t="shared" si="2460"/>
        <v>0</v>
      </c>
      <c r="EV660" s="375">
        <f t="shared" si="2461"/>
        <v>1</v>
      </c>
      <c r="EW660" s="375">
        <f t="shared" si="2462"/>
        <v>0</v>
      </c>
      <c r="EX660" s="375">
        <f t="shared" si="2463"/>
        <v>0</v>
      </c>
      <c r="EY660" s="375">
        <f t="shared" si="2464"/>
        <v>1</v>
      </c>
      <c r="EZ660" s="375">
        <f t="shared" si="2465"/>
        <v>0</v>
      </c>
      <c r="FA660" s="375">
        <f t="shared" si="2466"/>
        <v>0</v>
      </c>
      <c r="FB660" s="375">
        <f t="shared" si="2467"/>
        <v>1</v>
      </c>
      <c r="FC660" s="375">
        <f t="shared" si="2468"/>
        <v>0</v>
      </c>
      <c r="FD660" s="375">
        <f t="shared" si="2469"/>
        <v>0</v>
      </c>
      <c r="FE660" s="376"/>
      <c r="FF660" s="372"/>
      <c r="FG660" s="372"/>
      <c r="FH660" s="372"/>
      <c r="FI660" s="372"/>
      <c r="FJ660" s="372"/>
      <c r="FK660" s="372"/>
      <c r="FL660" s="372"/>
      <c r="FM660" s="372"/>
      <c r="FN660" s="372"/>
      <c r="FO660" s="372"/>
      <c r="FP660" s="372"/>
      <c r="FQ660" s="372"/>
      <c r="FR660" s="372"/>
      <c r="FS660" s="372"/>
      <c r="FT660" s="372"/>
      <c r="FU660" s="372"/>
      <c r="FV660" s="372"/>
      <c r="FW660" s="372"/>
      <c r="FX660" s="372"/>
      <c r="FY660" s="372"/>
      <c r="FZ660" s="372"/>
      <c r="GA660" s="372"/>
      <c r="GB660" s="372"/>
      <c r="GC660" s="372"/>
      <c r="GD660" s="372"/>
      <c r="GE660" s="372"/>
      <c r="GF660" s="372"/>
      <c r="GG660" s="372"/>
      <c r="GH660" s="372"/>
      <c r="GI660" s="372"/>
      <c r="GJ660" s="372"/>
      <c r="GK660" s="372"/>
      <c r="GL660" s="372"/>
      <c r="GM660" s="372"/>
      <c r="GN660" s="372"/>
      <c r="GO660" s="372"/>
      <c r="GP660" s="372"/>
      <c r="GQ660" s="372"/>
      <c r="GR660" s="372"/>
      <c r="GS660" s="372"/>
      <c r="GT660" s="372"/>
      <c r="GU660" s="372"/>
      <c r="GV660" s="372"/>
      <c r="GW660" s="372"/>
      <c r="GX660" s="372"/>
      <c r="GY660" s="372"/>
      <c r="GZ660" s="372"/>
      <c r="HA660" s="372"/>
      <c r="HB660" s="372"/>
      <c r="HC660" s="372"/>
    </row>
    <row r="661" spans="1:211" s="373" customFormat="1" ht="15" hidden="1" customHeight="1" outlineLevel="1" x14ac:dyDescent="0.2">
      <c r="A661" s="366">
        <f>SWDATA!O646</f>
        <v>0</v>
      </c>
      <c r="B661" s="366">
        <f>SWDATA!M646</f>
        <v>0</v>
      </c>
      <c r="C661" s="351">
        <f>IF(AND(SWDATA!M646=1,SWDATA!Q646="promotions"),SWDATA!P646,0)</f>
        <v>0</v>
      </c>
      <c r="D661" s="367">
        <f>ROW(SWDATA!M646)</f>
        <v>646</v>
      </c>
      <c r="E661" s="368">
        <f t="shared" si="2473"/>
        <v>0</v>
      </c>
      <c r="F661" s="369">
        <f t="shared" si="2386"/>
        <v>1</v>
      </c>
      <c r="G661" s="366" t="str">
        <f t="shared" si="2387"/>
        <v/>
      </c>
      <c r="H661" s="370"/>
      <c r="J661" s="238">
        <f t="shared" si="2388"/>
        <v>0</v>
      </c>
      <c r="K661" s="239" t="str">
        <f t="shared" si="2389"/>
        <v/>
      </c>
      <c r="L661" s="342"/>
      <c r="M661" s="345"/>
      <c r="N661" s="340" t="str">
        <f>IF(LEN(SWDATA!F646)=0,"",N660)</f>
        <v/>
      </c>
      <c r="O661" s="296" t="str">
        <f>IF(LEN(SWDATA!G646)=0,"",O660)</f>
        <v/>
      </c>
      <c r="P661" s="297" t="str">
        <f>IF(LEN(SWDATA!C646)=0,"",SWDATA!C646)</f>
        <v/>
      </c>
      <c r="Q661" s="312" t="str">
        <f t="shared" si="2390"/>
        <v/>
      </c>
      <c r="R661" s="223" t="s">
        <v>261</v>
      </c>
      <c r="S661" s="224" t="s">
        <v>485</v>
      </c>
      <c r="T661" s="224"/>
      <c r="U661" s="264" t="s">
        <v>609</v>
      </c>
      <c r="V661" s="205" t="s">
        <v>221</v>
      </c>
      <c r="W661" s="266">
        <f>IF(OR(Is_Loading,LEN($A661)=0),"",SWDATA!P646)</f>
        <v>0</v>
      </c>
      <c r="X661" s="267">
        <f>IF(OR(Is_Loading,LEN($A661)=0),"",SWDATA!Q646)</f>
        <v>0</v>
      </c>
      <c r="Y661" s="267">
        <f>IF(OR(Is_Loading,LEN($A661)=0),"",SWDATA!R646)</f>
        <v>0</v>
      </c>
      <c r="Z661" s="266" t="str">
        <f t="shared" si="2474"/>
        <v/>
      </c>
      <c r="AA661" s="266">
        <f>IF(OR(Is_Loading,LEN($A661)=0),"",SWDATA!T646)</f>
        <v>0</v>
      </c>
      <c r="AB661" s="267">
        <f>IF(OR(Is_Loading,LEN($A661)=0),"",SWDATA!U646)</f>
        <v>0</v>
      </c>
      <c r="AC661" s="267">
        <f>IF(OR(Is_Loading,LEN($A661)=0),"",SWDATA!V646)</f>
        <v>0</v>
      </c>
      <c r="AD661" s="266" t="str">
        <f t="shared" si="2391"/>
        <v/>
      </c>
      <c r="AE661" s="266">
        <f>IF(OR(Is_Loading,LEN($A661)=0),"",SWDATA!X646)</f>
        <v>0</v>
      </c>
      <c r="AF661" s="267">
        <f>IF(OR(Is_Loading,LEN($A661)=0),"",SWDATA!Y646)</f>
        <v>0</v>
      </c>
      <c r="AG661" s="267">
        <f>IF(OR(Is_Loading,LEN($A661)=0),"",SWDATA!Z646)</f>
        <v>0</v>
      </c>
      <c r="AH661" s="266" t="str">
        <f t="shared" si="2392"/>
        <v/>
      </c>
      <c r="AI661" s="266">
        <f>IF(OR(Is_Loading,LEN($A661)=0),"",SWDATA!AB646)</f>
        <v>0</v>
      </c>
      <c r="AJ661" s="267">
        <f>IF(OR(Is_Loading,LEN($A661)=0),"",SWDATA!AC646)</f>
        <v>0</v>
      </c>
      <c r="AK661" s="267">
        <f>IF(OR(Is_Loading,LEN($A661)=0),"",SWDATA!AD646)</f>
        <v>0</v>
      </c>
      <c r="AL661" s="266" t="str">
        <f t="shared" si="2393"/>
        <v/>
      </c>
      <c r="AM661" s="266">
        <f>IF(OR(Is_Loading,LEN($A661)=0),"",SWDATA!AF646)</f>
        <v>0</v>
      </c>
      <c r="AN661" s="267">
        <f>IF(OR(Is_Loading,LEN($A661)=0),"",SWDATA!AG646)</f>
        <v>0</v>
      </c>
      <c r="AO661" s="323">
        <f>IF(OR(Is_Loading,LEN($A661)=0),"",SWDATA!AH646)</f>
        <v>0</v>
      </c>
      <c r="AP661" s="320" t="str">
        <f t="shared" si="2394"/>
        <v/>
      </c>
      <c r="AQ661" s="266">
        <f>IF(OR(Is_Loading,LEN($A661)=0),"",SWDATA!AJ646)</f>
        <v>0</v>
      </c>
      <c r="AR661" s="267">
        <f>IF(OR(Is_Loading,LEN($A661)=0),"",SWDATA!AK646)</f>
        <v>0</v>
      </c>
      <c r="AS661" s="267">
        <f>IF(OR(Is_Loading,LEN($A661)=0),"",SWDATA!AL646)</f>
        <v>0</v>
      </c>
      <c r="AT661" s="266" t="str">
        <f t="shared" si="2395"/>
        <v/>
      </c>
      <c r="AU661" s="266">
        <f>IF(OR(Is_Loading,LEN($A661)=0),"",SWDATA!AN646)</f>
        <v>0</v>
      </c>
      <c r="AV661" s="267">
        <f>IF(OR(Is_Loading,LEN($A661)=0),"",SWDATA!AO646)</f>
        <v>0</v>
      </c>
      <c r="AW661" s="267">
        <f>IF(OR(Is_Loading,LEN($A661)=0),"",SWDATA!AP646)</f>
        <v>0</v>
      </c>
      <c r="AX661" s="266" t="str">
        <f t="shared" si="2396"/>
        <v/>
      </c>
      <c r="AY661" s="266">
        <f>IF(OR(Is_Loading,LEN($A661)=0),"",SWDATA!AR646)</f>
        <v>0</v>
      </c>
      <c r="AZ661" s="267">
        <f>IF(OR(Is_Loading,LEN($A661)=0),"",SWDATA!AS646)</f>
        <v>0</v>
      </c>
      <c r="BA661" s="267">
        <f>IF(OR(Is_Loading,LEN($A661)=0),"",SWDATA!AT646)</f>
        <v>0</v>
      </c>
      <c r="BB661" s="266" t="str">
        <f t="shared" si="2397"/>
        <v/>
      </c>
      <c r="BC661" s="266">
        <f>IF(OR(Is_Loading,LEN($A661)=0),"",SWDATA!AV646)</f>
        <v>0</v>
      </c>
      <c r="BD661" s="267">
        <f>IF(OR(Is_Loading,LEN($A661)=0),"",SWDATA!AW646)</f>
        <v>0</v>
      </c>
      <c r="BE661" s="323">
        <f>IF(OR(Is_Loading,LEN($A661)=0),"",SWDATA!AX646)</f>
        <v>0</v>
      </c>
      <c r="BF661" s="320" t="str">
        <f t="shared" si="2398"/>
        <v/>
      </c>
      <c r="BG661" s="11"/>
      <c r="BH661" s="11"/>
      <c r="BI661" s="11"/>
      <c r="BJ661" s="11"/>
      <c r="BK661" s="11"/>
      <c r="BL661" s="11"/>
      <c r="BM661" s="11"/>
      <c r="BN661" s="11"/>
      <c r="BO661" s="11"/>
      <c r="BP661" s="11"/>
      <c r="BQ661" s="11"/>
      <c r="BR661" s="11"/>
      <c r="BS661" s="11"/>
      <c r="BT661" s="11"/>
      <c r="BU661" s="11"/>
      <c r="BV661" s="11"/>
      <c r="BW661" s="11"/>
      <c r="BX661" s="11"/>
      <c r="BY661" s="11"/>
      <c r="BZ661" s="11"/>
      <c r="CA661" s="11"/>
      <c r="CB661" s="11"/>
      <c r="CC661" s="11"/>
      <c r="CD661" s="11"/>
      <c r="CE661" s="11"/>
      <c r="CF661" s="11"/>
      <c r="CG661" s="11"/>
      <c r="CH661" s="11"/>
      <c r="CI661" s="11"/>
      <c r="CJ661" s="11"/>
      <c r="CK661" s="11"/>
      <c r="CL661" s="11"/>
      <c r="CM661" s="11"/>
      <c r="CN661" s="351"/>
      <c r="CO661" s="351"/>
      <c r="CP661" s="351"/>
      <c r="CQ661" s="351"/>
      <c r="CR661" s="351"/>
      <c r="CS661" s="351"/>
      <c r="CT661" s="351"/>
      <c r="CU661" s="351"/>
      <c r="CV661" s="351"/>
      <c r="CW661" s="351"/>
      <c r="CX661" s="351"/>
      <c r="CY661" s="351"/>
      <c r="CZ661" s="351"/>
      <c r="DA661" s="351"/>
      <c r="DB661" s="351"/>
      <c r="DC661" s="351"/>
      <c r="DD661" s="351"/>
      <c r="DE661" s="351"/>
      <c r="DF661" s="351"/>
      <c r="DG661" s="351"/>
      <c r="DH661" s="351"/>
      <c r="DI661" s="351"/>
      <c r="DJ661" s="351"/>
      <c r="DK661" s="351"/>
      <c r="DL661" s="351"/>
      <c r="DM661" s="351"/>
      <c r="DN661" s="351"/>
      <c r="DS661" s="372"/>
      <c r="DT661" s="374"/>
      <c r="DU661" s="375"/>
      <c r="DV661" s="375"/>
      <c r="DW661" s="375"/>
      <c r="DX661" s="375">
        <v>1</v>
      </c>
      <c r="DY661" s="375">
        <f t="shared" si="2438"/>
        <v>0</v>
      </c>
      <c r="DZ661" s="375">
        <f t="shared" si="2439"/>
        <v>0</v>
      </c>
      <c r="EA661" s="375">
        <f t="shared" si="2440"/>
        <v>1</v>
      </c>
      <c r="EB661" s="375">
        <f t="shared" si="2441"/>
        <v>0</v>
      </c>
      <c r="EC661" s="375">
        <f t="shared" si="2442"/>
        <v>0</v>
      </c>
      <c r="ED661" s="375">
        <f t="shared" si="2443"/>
        <v>1</v>
      </c>
      <c r="EE661" s="375">
        <f t="shared" si="2444"/>
        <v>0</v>
      </c>
      <c r="EF661" s="375">
        <f t="shared" si="2445"/>
        <v>0</v>
      </c>
      <c r="EG661" s="375">
        <f t="shared" si="2446"/>
        <v>1</v>
      </c>
      <c r="EH661" s="375">
        <f t="shared" si="2447"/>
        <v>0</v>
      </c>
      <c r="EI661" s="375">
        <f t="shared" si="2448"/>
        <v>0</v>
      </c>
      <c r="EJ661" s="375">
        <f t="shared" si="2449"/>
        <v>1</v>
      </c>
      <c r="EK661" s="375">
        <f t="shared" si="2450"/>
        <v>0</v>
      </c>
      <c r="EL661" s="375">
        <f t="shared" si="2451"/>
        <v>0</v>
      </c>
      <c r="EM661" s="375">
        <f t="shared" si="2452"/>
        <v>1</v>
      </c>
      <c r="EN661" s="375">
        <f t="shared" si="2453"/>
        <v>0</v>
      </c>
      <c r="EO661" s="375">
        <f t="shared" si="2454"/>
        <v>0</v>
      </c>
      <c r="EP661" s="375">
        <f t="shared" si="2455"/>
        <v>1</v>
      </c>
      <c r="EQ661" s="375">
        <f t="shared" si="2456"/>
        <v>0</v>
      </c>
      <c r="ER661" s="375">
        <f t="shared" si="2457"/>
        <v>0</v>
      </c>
      <c r="ES661" s="375">
        <f t="shared" si="2458"/>
        <v>1</v>
      </c>
      <c r="ET661" s="375">
        <f t="shared" si="2459"/>
        <v>0</v>
      </c>
      <c r="EU661" s="375">
        <f t="shared" si="2460"/>
        <v>0</v>
      </c>
      <c r="EV661" s="375">
        <f t="shared" si="2461"/>
        <v>1</v>
      </c>
      <c r="EW661" s="375">
        <f t="shared" si="2462"/>
        <v>0</v>
      </c>
      <c r="EX661" s="375">
        <f t="shared" si="2463"/>
        <v>0</v>
      </c>
      <c r="EY661" s="375">
        <f t="shared" si="2464"/>
        <v>1</v>
      </c>
      <c r="EZ661" s="375">
        <f t="shared" si="2465"/>
        <v>0</v>
      </c>
      <c r="FA661" s="375">
        <f t="shared" si="2466"/>
        <v>0</v>
      </c>
      <c r="FB661" s="375">
        <f t="shared" si="2467"/>
        <v>1</v>
      </c>
      <c r="FC661" s="375">
        <f t="shared" si="2468"/>
        <v>0</v>
      </c>
      <c r="FD661" s="375">
        <f t="shared" si="2469"/>
        <v>0</v>
      </c>
      <c r="FE661" s="376"/>
      <c r="FF661" s="372"/>
      <c r="FG661" s="372"/>
      <c r="FH661" s="372"/>
      <c r="FI661" s="372"/>
      <c r="FJ661" s="372"/>
      <c r="FK661" s="372"/>
      <c r="FL661" s="372"/>
      <c r="FM661" s="372"/>
      <c r="FN661" s="372"/>
      <c r="FO661" s="372"/>
      <c r="FP661" s="372"/>
      <c r="FQ661" s="372"/>
      <c r="FR661" s="372"/>
      <c r="FS661" s="372"/>
      <c r="FT661" s="372"/>
      <c r="FU661" s="372"/>
      <c r="FV661" s="372"/>
      <c r="FW661" s="372"/>
      <c r="FX661" s="372"/>
      <c r="FY661" s="372"/>
      <c r="FZ661" s="372"/>
      <c r="GA661" s="372"/>
      <c r="GB661" s="372"/>
      <c r="GC661" s="372"/>
      <c r="GD661" s="372"/>
      <c r="GE661" s="372"/>
      <c r="GF661" s="372"/>
      <c r="GG661" s="372"/>
      <c r="GH661" s="372"/>
      <c r="GI661" s="372"/>
      <c r="GJ661" s="372"/>
      <c r="GK661" s="372"/>
      <c r="GL661" s="372"/>
      <c r="GM661" s="372"/>
      <c r="GN661" s="372"/>
      <c r="GO661" s="372"/>
      <c r="GP661" s="372"/>
      <c r="GQ661" s="372"/>
      <c r="GR661" s="372"/>
      <c r="GS661" s="372"/>
      <c r="GT661" s="372"/>
      <c r="GU661" s="372"/>
      <c r="GV661" s="372"/>
      <c r="GW661" s="372"/>
      <c r="GX661" s="372"/>
      <c r="GY661" s="372"/>
      <c r="GZ661" s="372"/>
      <c r="HA661" s="372"/>
      <c r="HB661" s="372"/>
      <c r="HC661" s="372"/>
    </row>
    <row r="662" spans="1:211" s="373" customFormat="1" ht="15" hidden="1" customHeight="1" outlineLevel="1" x14ac:dyDescent="0.2">
      <c r="A662" s="366">
        <f>SWDATA!O647</f>
        <v>0</v>
      </c>
      <c r="B662" s="366">
        <f>SWDATA!M647</f>
        <v>0</v>
      </c>
      <c r="C662" s="351">
        <f>IF(AND(SWDATA!M647=1,SWDATA!Q647="promotions"),SWDATA!P647,0)</f>
        <v>0</v>
      </c>
      <c r="D662" s="371">
        <f>ROW(SWDATA!M647)</f>
        <v>647</v>
      </c>
      <c r="E662" s="368">
        <f ca="1">IF(AND(B662=1,UPPER(HLOOKUP(D662,'Metrics &amp; Attributes View'!$13:$31,19,0))&lt;&gt;"SBOM"),1,0)</f>
        <v>0</v>
      </c>
      <c r="F662" s="369">
        <f t="shared" si="2386"/>
        <v>1</v>
      </c>
      <c r="G662" s="366" t="str">
        <f t="shared" si="2387"/>
        <v/>
      </c>
      <c r="H662" s="370"/>
      <c r="J662" s="238">
        <f t="shared" si="2388"/>
        <v>0</v>
      </c>
      <c r="K662" s="239" t="str">
        <f t="shared" si="2389"/>
        <v/>
      </c>
      <c r="L662" s="342"/>
      <c r="M662" s="345"/>
      <c r="N662" s="340" t="str">
        <f>IF(LEN(SWDATA!F647)=0,"",N661)</f>
        <v/>
      </c>
      <c r="O662" s="296" t="str">
        <f>IF(LEN(SWDATA!G647)=0,"",O661)</f>
        <v/>
      </c>
      <c r="P662" s="297" t="str">
        <f>IF(LEN(SWDATA!C647)=0,"",SWDATA!C647)</f>
        <v/>
      </c>
      <c r="Q662" s="312" t="str">
        <f t="shared" si="2390"/>
        <v/>
      </c>
      <c r="R662" s="223" t="s">
        <v>262</v>
      </c>
      <c r="S662" s="224"/>
      <c r="T662" s="224"/>
      <c r="U662" s="264" t="s">
        <v>627</v>
      </c>
      <c r="V662" s="205" t="s">
        <v>221</v>
      </c>
      <c r="W662" s="266">
        <f>IF(OR(Is_Loading,LEN($A662)=0),"",SWDATA!P647)</f>
        <v>0</v>
      </c>
      <c r="X662" s="267">
        <f>IF(OR(Is_Loading,LEN($A662)=0),"",SWDATA!Q647)</f>
        <v>0</v>
      </c>
      <c r="Y662" s="267">
        <f>IF(OR(Is_Loading,LEN($A662)=0),"",SWDATA!R647)</f>
        <v>0</v>
      </c>
      <c r="Z662" s="266" t="str">
        <f t="shared" si="2474"/>
        <v/>
      </c>
      <c r="AA662" s="266">
        <f>IF(OR(Is_Loading,LEN($A662)=0),"",SWDATA!T647)</f>
        <v>0</v>
      </c>
      <c r="AB662" s="267">
        <f>IF(OR(Is_Loading,LEN($A662)=0),"",SWDATA!U647)</f>
        <v>0</v>
      </c>
      <c r="AC662" s="267">
        <f>IF(OR(Is_Loading,LEN($A662)=0),"",SWDATA!V647)</f>
        <v>0</v>
      </c>
      <c r="AD662" s="266" t="str">
        <f t="shared" si="2391"/>
        <v/>
      </c>
      <c r="AE662" s="266">
        <f>IF(OR(Is_Loading,LEN($A662)=0),"",SWDATA!X647)</f>
        <v>0</v>
      </c>
      <c r="AF662" s="267">
        <f>IF(OR(Is_Loading,LEN($A662)=0),"",SWDATA!Y647)</f>
        <v>0</v>
      </c>
      <c r="AG662" s="267">
        <f>IF(OR(Is_Loading,LEN($A662)=0),"",SWDATA!Z647)</f>
        <v>0</v>
      </c>
      <c r="AH662" s="266" t="str">
        <f t="shared" si="2392"/>
        <v/>
      </c>
      <c r="AI662" s="266">
        <f>IF(OR(Is_Loading,LEN($A662)=0),"",SWDATA!AB647)</f>
        <v>0</v>
      </c>
      <c r="AJ662" s="267">
        <f>IF(OR(Is_Loading,LEN($A662)=0),"",SWDATA!AC647)</f>
        <v>0</v>
      </c>
      <c r="AK662" s="267">
        <f>IF(OR(Is_Loading,LEN($A662)=0),"",SWDATA!AD647)</f>
        <v>0</v>
      </c>
      <c r="AL662" s="266" t="str">
        <f t="shared" si="2393"/>
        <v/>
      </c>
      <c r="AM662" s="266">
        <f>IF(OR(Is_Loading,LEN($A662)=0),"",SWDATA!AF647)</f>
        <v>0</v>
      </c>
      <c r="AN662" s="267">
        <f>IF(OR(Is_Loading,LEN($A662)=0),"",SWDATA!AG647)</f>
        <v>0</v>
      </c>
      <c r="AO662" s="323">
        <f>IF(OR(Is_Loading,LEN($A662)=0),"",SWDATA!AH647)</f>
        <v>0</v>
      </c>
      <c r="AP662" s="320" t="str">
        <f t="shared" si="2394"/>
        <v/>
      </c>
      <c r="AQ662" s="266">
        <f>IF(OR(Is_Loading,LEN($A662)=0),"",SWDATA!AJ647)</f>
        <v>0</v>
      </c>
      <c r="AR662" s="267">
        <f>IF(OR(Is_Loading,LEN($A662)=0),"",SWDATA!AK647)</f>
        <v>0</v>
      </c>
      <c r="AS662" s="267">
        <f>IF(OR(Is_Loading,LEN($A662)=0),"",SWDATA!AL647)</f>
        <v>0</v>
      </c>
      <c r="AT662" s="266" t="str">
        <f t="shared" si="2395"/>
        <v/>
      </c>
      <c r="AU662" s="266">
        <f>IF(OR(Is_Loading,LEN($A662)=0),"",SWDATA!AN647)</f>
        <v>0</v>
      </c>
      <c r="AV662" s="267">
        <f>IF(OR(Is_Loading,LEN($A662)=0),"",SWDATA!AO647)</f>
        <v>0</v>
      </c>
      <c r="AW662" s="267">
        <f>IF(OR(Is_Loading,LEN($A662)=0),"",SWDATA!AP647)</f>
        <v>0</v>
      </c>
      <c r="AX662" s="266" t="str">
        <f t="shared" si="2396"/>
        <v/>
      </c>
      <c r="AY662" s="266">
        <f>IF(OR(Is_Loading,LEN($A662)=0),"",SWDATA!AR647)</f>
        <v>0</v>
      </c>
      <c r="AZ662" s="267">
        <f>IF(OR(Is_Loading,LEN($A662)=0),"",SWDATA!AS647)</f>
        <v>0</v>
      </c>
      <c r="BA662" s="267">
        <f>IF(OR(Is_Loading,LEN($A662)=0),"",SWDATA!AT647)</f>
        <v>0</v>
      </c>
      <c r="BB662" s="266" t="str">
        <f t="shared" si="2397"/>
        <v/>
      </c>
      <c r="BC662" s="266">
        <f>IF(OR(Is_Loading,LEN($A662)=0),"",SWDATA!AV647)</f>
        <v>0</v>
      </c>
      <c r="BD662" s="267">
        <f>IF(OR(Is_Loading,LEN($A662)=0),"",SWDATA!AW647)</f>
        <v>0</v>
      </c>
      <c r="BE662" s="323">
        <f>IF(OR(Is_Loading,LEN($A662)=0),"",SWDATA!AX647)</f>
        <v>0</v>
      </c>
      <c r="BF662" s="332" t="str">
        <f t="shared" si="2398"/>
        <v/>
      </c>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1"/>
      <c r="CF662" s="11"/>
      <c r="CG662" s="11"/>
      <c r="CH662" s="11"/>
      <c r="CI662" s="11"/>
      <c r="CJ662" s="11"/>
      <c r="CK662" s="11"/>
      <c r="CL662" s="11"/>
      <c r="CM662" s="11"/>
      <c r="CN662" s="351"/>
      <c r="CO662" s="351"/>
      <c r="CP662" s="351"/>
      <c r="CQ662" s="351"/>
      <c r="CR662" s="351"/>
      <c r="CS662" s="351"/>
      <c r="CT662" s="351"/>
      <c r="CU662" s="351"/>
      <c r="CV662" s="351"/>
      <c r="CW662" s="351"/>
      <c r="CX662" s="351"/>
      <c r="CY662" s="351"/>
      <c r="CZ662" s="351"/>
      <c r="DA662" s="351"/>
      <c r="DB662" s="351"/>
      <c r="DC662" s="351"/>
      <c r="DD662" s="351"/>
      <c r="DE662" s="351"/>
      <c r="DF662" s="351"/>
      <c r="DG662" s="351"/>
      <c r="DH662" s="351"/>
      <c r="DI662" s="351"/>
      <c r="DJ662" s="351"/>
      <c r="DK662" s="351"/>
      <c r="DL662" s="351"/>
      <c r="DM662" s="351"/>
      <c r="DN662" s="351"/>
      <c r="DS662" s="372"/>
      <c r="DT662" s="374"/>
      <c r="DU662" s="375"/>
      <c r="DV662" s="375"/>
      <c r="DW662" s="375"/>
      <c r="DX662" s="375">
        <v>1</v>
      </c>
      <c r="DY662" s="375">
        <f t="shared" si="2438"/>
        <v>0</v>
      </c>
      <c r="DZ662" s="375">
        <f t="shared" si="2439"/>
        <v>0</v>
      </c>
      <c r="EA662" s="375">
        <f t="shared" si="2440"/>
        <v>1</v>
      </c>
      <c r="EB662" s="375">
        <f t="shared" si="2441"/>
        <v>0</v>
      </c>
      <c r="EC662" s="375">
        <f t="shared" si="2442"/>
        <v>0</v>
      </c>
      <c r="ED662" s="375">
        <f t="shared" si="2443"/>
        <v>1</v>
      </c>
      <c r="EE662" s="375">
        <f t="shared" si="2444"/>
        <v>0</v>
      </c>
      <c r="EF662" s="375">
        <f t="shared" si="2445"/>
        <v>0</v>
      </c>
      <c r="EG662" s="375">
        <f t="shared" si="2446"/>
        <v>1</v>
      </c>
      <c r="EH662" s="375">
        <f t="shared" si="2447"/>
        <v>0</v>
      </c>
      <c r="EI662" s="375">
        <f t="shared" si="2448"/>
        <v>0</v>
      </c>
      <c r="EJ662" s="375">
        <f t="shared" si="2449"/>
        <v>1</v>
      </c>
      <c r="EK662" s="375">
        <f t="shared" si="2450"/>
        <v>0</v>
      </c>
      <c r="EL662" s="375">
        <f t="shared" si="2451"/>
        <v>0</v>
      </c>
      <c r="EM662" s="375">
        <f t="shared" si="2452"/>
        <v>1</v>
      </c>
      <c r="EN662" s="375">
        <f t="shared" si="2453"/>
        <v>0</v>
      </c>
      <c r="EO662" s="375">
        <f t="shared" si="2454"/>
        <v>0</v>
      </c>
      <c r="EP662" s="375">
        <f t="shared" si="2455"/>
        <v>1</v>
      </c>
      <c r="EQ662" s="375">
        <f t="shared" si="2456"/>
        <v>0</v>
      </c>
      <c r="ER662" s="375">
        <f t="shared" si="2457"/>
        <v>0</v>
      </c>
      <c r="ES662" s="375">
        <f t="shared" si="2458"/>
        <v>1</v>
      </c>
      <c r="ET662" s="375">
        <f t="shared" si="2459"/>
        <v>0</v>
      </c>
      <c r="EU662" s="375">
        <f t="shared" si="2460"/>
        <v>0</v>
      </c>
      <c r="EV662" s="375">
        <f t="shared" si="2461"/>
        <v>1</v>
      </c>
      <c r="EW662" s="375">
        <f t="shared" si="2462"/>
        <v>0</v>
      </c>
      <c r="EX662" s="375">
        <f t="shared" si="2463"/>
        <v>0</v>
      </c>
      <c r="EY662" s="375">
        <f t="shared" si="2464"/>
        <v>1</v>
      </c>
      <c r="EZ662" s="375">
        <f t="shared" si="2465"/>
        <v>0</v>
      </c>
      <c r="FA662" s="375">
        <f t="shared" si="2466"/>
        <v>0</v>
      </c>
      <c r="FB662" s="375">
        <f t="shared" si="2467"/>
        <v>1</v>
      </c>
      <c r="FC662" s="375">
        <f t="shared" si="2468"/>
        <v>0</v>
      </c>
      <c r="FD662" s="375">
        <f t="shared" si="2469"/>
        <v>0</v>
      </c>
      <c r="FE662" s="376"/>
      <c r="FF662" s="372"/>
      <c r="FG662" s="372"/>
      <c r="FH662" s="372"/>
      <c r="FI662" s="372"/>
      <c r="FJ662" s="372"/>
      <c r="FK662" s="372"/>
      <c r="FL662" s="372"/>
      <c r="FM662" s="372"/>
      <c r="FN662" s="372"/>
      <c r="FO662" s="372"/>
      <c r="FP662" s="372"/>
      <c r="FQ662" s="372"/>
      <c r="FR662" s="372"/>
      <c r="FS662" s="372"/>
      <c r="FT662" s="372"/>
      <c r="FU662" s="372"/>
      <c r="FV662" s="372"/>
      <c r="FW662" s="372"/>
      <c r="FX662" s="372"/>
      <c r="FY662" s="372"/>
      <c r="FZ662" s="372"/>
      <c r="GA662" s="372"/>
      <c r="GB662" s="372"/>
      <c r="GC662" s="372"/>
      <c r="GD662" s="372"/>
      <c r="GE662" s="372"/>
      <c r="GF662" s="372"/>
      <c r="GG662" s="372"/>
      <c r="GH662" s="372"/>
      <c r="GI662" s="372"/>
      <c r="GJ662" s="372"/>
      <c r="GK662" s="372"/>
      <c r="GL662" s="372"/>
      <c r="GM662" s="372"/>
      <c r="GN662" s="372"/>
      <c r="GO662" s="372"/>
      <c r="GP662" s="372"/>
      <c r="GQ662" s="372"/>
      <c r="GR662" s="372"/>
      <c r="GS662" s="372"/>
      <c r="GT662" s="372"/>
      <c r="GU662" s="372"/>
      <c r="GV662" s="372"/>
      <c r="GW662" s="372"/>
      <c r="GX662" s="372"/>
      <c r="GY662" s="372"/>
      <c r="GZ662" s="372"/>
      <c r="HA662" s="372"/>
      <c r="HB662" s="372"/>
      <c r="HC662" s="372"/>
    </row>
    <row r="663" spans="1:211" s="373" customFormat="1" ht="15" customHeight="1" collapsed="1" thickTop="1" x14ac:dyDescent="0.2">
      <c r="A663" s="192">
        <f>SWDATA!O648</f>
        <v>0</v>
      </c>
      <c r="B663" s="192">
        <f>SWDATA!M648</f>
        <v>0</v>
      </c>
      <c r="C663" s="201">
        <f>IF(AND(SWDATA!M648=1,SWDATA!Q648="promotions"),SWDATA!P648,0)</f>
        <v>0</v>
      </c>
      <c r="D663" s="200">
        <f>ROW(SWDATA!M648)</f>
        <v>648</v>
      </c>
      <c r="E663" s="202">
        <f t="shared" ref="E663:E670" si="2475">B663</f>
        <v>0</v>
      </c>
      <c r="F663" s="203">
        <f t="shared" si="2386"/>
        <v>1</v>
      </c>
      <c r="G663" s="192" t="str">
        <f t="shared" si="2387"/>
        <v/>
      </c>
      <c r="H663" s="313"/>
      <c r="I663" s="390"/>
      <c r="J663" s="395">
        <f t="shared" si="2388"/>
        <v>0</v>
      </c>
      <c r="K663" s="396" t="str">
        <f t="shared" si="2389"/>
        <v/>
      </c>
      <c r="L663" s="397"/>
      <c r="M663" s="398"/>
      <c r="N663" s="399" t="str">
        <f>IF(LEN(SWDATA!F648)=0,"",IF(LEN(SWDATA!G648)=0,"",IF($O$12="ID",MID(SWDATA!G648,FIND("|",SWDATA!G648)+1,FIND("~~",SWDATA!G648)-FIND("|",SWDATA!G648)-1),IF($O$12="Desc",RIGHT(SWDATA!G648,LEN(SWDATA!G648)-FIND("~~",SWDATA!G648)-1),RIGHT(SWDATA!G648,LEN(SWDATA!G648)-FIND("|",SWDATA!G648))))))</f>
        <v/>
      </c>
      <c r="O663" s="400" t="str">
        <f>IF(LEN(SWDATA!G648)=0,"",IF(LEN(SWDATA!H648)=0,"",IF($O$12="ID",MID(SWDATA!H648,FIND("|",SWDATA!H648)+1,FIND("~~",SWDATA!H648)-FIND("|",SWDATA!H648)-1),IF($O$12="Desc",RIGHT(SWDATA!H648,LEN(SWDATA!H648)-FIND("~~",SWDATA!H648)-1),RIGHT(SWDATA!H648,LEN(SWDATA!H648)-FIND("|",SWDATA!H648))))))</f>
        <v/>
      </c>
      <c r="P663" s="401" t="str">
        <f>IF(LEN(SWDATA!C648)=0,"",SWDATA!C648)</f>
        <v/>
      </c>
      <c r="Q663" s="402" t="str">
        <f t="shared" si="2390"/>
        <v/>
      </c>
      <c r="R663" s="403" t="s">
        <v>575</v>
      </c>
      <c r="S663" s="404" t="s">
        <v>485</v>
      </c>
      <c r="T663" s="404"/>
      <c r="U663" s="405" t="s">
        <v>595</v>
      </c>
      <c r="V663" s="406" t="s">
        <v>221</v>
      </c>
      <c r="W663" s="407">
        <f>IF(OR(Is_Loading,LEN($A663)=0),"",SWDATA!P648)</f>
        <v>0</v>
      </c>
      <c r="X663" s="408">
        <f>IF(OR(Is_Loading,LEN($A663)=0),"",SWDATA!Q648)</f>
        <v>0</v>
      </c>
      <c r="Y663" s="408">
        <f>IF(OR(Is_Loading,LEN($A663)=0),"",SWDATA!R648)</f>
        <v>0</v>
      </c>
      <c r="Z663" s="407" t="str">
        <f t="shared" ref="Z663" si="2476">IF($A663=0,"",CHOOSE($F663,SUM(W663:Y663),SUM(W663:Y663)/3,Y663))</f>
        <v/>
      </c>
      <c r="AA663" s="407">
        <f>IF(OR(Is_Loading,LEN($A663)=0),"",SWDATA!T648)</f>
        <v>0</v>
      </c>
      <c r="AB663" s="408">
        <f>IF(OR(Is_Loading,LEN($A663)=0),"",SWDATA!U648)</f>
        <v>0</v>
      </c>
      <c r="AC663" s="408">
        <f>IF(OR(Is_Loading,LEN($A663)=0),"",SWDATA!V648)</f>
        <v>0</v>
      </c>
      <c r="AD663" s="407" t="str">
        <f t="shared" si="2391"/>
        <v/>
      </c>
      <c r="AE663" s="407">
        <f>IF(OR(Is_Loading,LEN($A663)=0),"",SWDATA!X648)</f>
        <v>0</v>
      </c>
      <c r="AF663" s="408">
        <f>IF(OR(Is_Loading,LEN($A663)=0),"",SWDATA!Y648)</f>
        <v>0</v>
      </c>
      <c r="AG663" s="408">
        <f>IF(OR(Is_Loading,LEN($A663)=0),"",SWDATA!Z648)</f>
        <v>0</v>
      </c>
      <c r="AH663" s="407" t="str">
        <f t="shared" si="2392"/>
        <v/>
      </c>
      <c r="AI663" s="407">
        <f>IF(OR(Is_Loading,LEN($A663)=0),"",SWDATA!AB648)</f>
        <v>0</v>
      </c>
      <c r="AJ663" s="408">
        <f>IF(OR(Is_Loading,LEN($A663)=0),"",SWDATA!AC648)</f>
        <v>0</v>
      </c>
      <c r="AK663" s="408">
        <f>IF(OR(Is_Loading,LEN($A663)=0),"",SWDATA!AD648)</f>
        <v>0</v>
      </c>
      <c r="AL663" s="407" t="str">
        <f t="shared" si="2393"/>
        <v/>
      </c>
      <c r="AM663" s="407">
        <f>IF(OR(Is_Loading,LEN($A663)=0),"",SWDATA!AF648)</f>
        <v>0</v>
      </c>
      <c r="AN663" s="408">
        <f>IF(OR(Is_Loading,LEN($A663)=0),"",SWDATA!AG648)</f>
        <v>0</v>
      </c>
      <c r="AO663" s="409">
        <f>IF(OR(Is_Loading,LEN($A663)=0),"",SWDATA!AH648)</f>
        <v>0</v>
      </c>
      <c r="AP663" s="410" t="str">
        <f t="shared" si="2394"/>
        <v/>
      </c>
      <c r="AQ663" s="407">
        <f>IF(OR(Is_Loading,LEN($A663)=0),"",SWDATA!AJ648)</f>
        <v>0</v>
      </c>
      <c r="AR663" s="408">
        <f>IF(OR(Is_Loading,LEN($A663)=0),"",SWDATA!AK648)</f>
        <v>0</v>
      </c>
      <c r="AS663" s="408">
        <f>IF(OR(Is_Loading,LEN($A663)=0),"",SWDATA!AL648)</f>
        <v>0</v>
      </c>
      <c r="AT663" s="407" t="str">
        <f t="shared" si="2395"/>
        <v/>
      </c>
      <c r="AU663" s="407">
        <f>IF(OR(Is_Loading,LEN($A663)=0),"",SWDATA!AN648)</f>
        <v>0</v>
      </c>
      <c r="AV663" s="408">
        <f>IF(OR(Is_Loading,LEN($A663)=0),"",SWDATA!AO648)</f>
        <v>0</v>
      </c>
      <c r="AW663" s="408">
        <f>IF(OR(Is_Loading,LEN($A663)=0),"",SWDATA!AP648)</f>
        <v>0</v>
      </c>
      <c r="AX663" s="407" t="str">
        <f t="shared" si="2396"/>
        <v/>
      </c>
      <c r="AY663" s="407">
        <f>IF(OR(Is_Loading,LEN($A663)=0),"",SWDATA!AR648)</f>
        <v>0</v>
      </c>
      <c r="AZ663" s="408">
        <f>IF(OR(Is_Loading,LEN($A663)=0),"",SWDATA!AS648)</f>
        <v>0</v>
      </c>
      <c r="BA663" s="408">
        <f>IF(OR(Is_Loading,LEN($A663)=0),"",SWDATA!AT648)</f>
        <v>0</v>
      </c>
      <c r="BB663" s="407" t="str">
        <f t="shared" si="2397"/>
        <v/>
      </c>
      <c r="BC663" s="407">
        <f>IF(OR(Is_Loading,LEN($A663)=0),"",SWDATA!AV648)</f>
        <v>0</v>
      </c>
      <c r="BD663" s="408">
        <f>IF(OR(Is_Loading,LEN($A663)=0),"",SWDATA!AW648)</f>
        <v>0</v>
      </c>
      <c r="BE663" s="409">
        <f>IF(OR(Is_Loading,LEN($A663)=0),"",SWDATA!AX648)</f>
        <v>0</v>
      </c>
      <c r="BF663" s="320" t="str">
        <f t="shared" si="2398"/>
        <v/>
      </c>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s="201"/>
      <c r="CO663" s="201"/>
      <c r="CP663" s="201"/>
      <c r="CQ663" s="201"/>
      <c r="CR663" s="201"/>
      <c r="CS663" s="201"/>
      <c r="CT663" s="201"/>
      <c r="CU663" s="201"/>
      <c r="CV663" s="201"/>
      <c r="CW663" s="201"/>
      <c r="CX663" s="201"/>
      <c r="CY663" s="201"/>
      <c r="CZ663" s="201"/>
      <c r="DA663" s="201"/>
      <c r="DB663" s="201"/>
      <c r="DC663" s="201"/>
      <c r="DD663" s="201"/>
      <c r="DE663" s="201"/>
      <c r="DF663" s="201"/>
      <c r="DG663" s="201"/>
      <c r="DH663" s="201"/>
      <c r="DI663" s="201"/>
      <c r="DJ663" s="201"/>
      <c r="DK663" s="201"/>
      <c r="DL663" s="201"/>
      <c r="DM663" s="201"/>
      <c r="DN663" s="201"/>
      <c r="DQ663" s="373">
        <f>'Metrics &amp; Attributes View'!N688</f>
        <v>0</v>
      </c>
      <c r="DS663" s="372"/>
      <c r="DT663" s="374"/>
      <c r="DU663" s="375"/>
      <c r="DV663" s="375"/>
      <c r="DW663" s="375"/>
      <c r="DX663" s="375"/>
      <c r="DY663" s="375"/>
      <c r="DZ663" s="375"/>
      <c r="EA663" s="375"/>
      <c r="EB663" s="375"/>
      <c r="EC663" s="375"/>
      <c r="ED663" s="375"/>
      <c r="EE663" s="375"/>
      <c r="EF663" s="375"/>
      <c r="EG663" s="375"/>
      <c r="EH663" s="375"/>
      <c r="EI663" s="375"/>
      <c r="EJ663" s="375"/>
      <c r="EK663" s="375"/>
      <c r="EL663" s="375"/>
      <c r="EM663" s="375"/>
      <c r="EN663" s="375"/>
      <c r="EO663" s="375"/>
      <c r="EP663" s="375"/>
      <c r="EQ663" s="375"/>
      <c r="ER663" s="375"/>
      <c r="ES663" s="375"/>
      <c r="ET663" s="375"/>
      <c r="EU663" s="375"/>
      <c r="EV663" s="375"/>
      <c r="EW663" s="375"/>
      <c r="EX663" s="375"/>
      <c r="EY663" s="375"/>
      <c r="EZ663" s="375"/>
      <c r="FA663" s="375"/>
      <c r="FB663" s="375"/>
      <c r="FC663" s="375"/>
      <c r="FD663" s="375"/>
      <c r="FE663" s="376"/>
      <c r="FF663" s="372"/>
      <c r="FG663" s="372"/>
      <c r="FH663" s="372"/>
      <c r="FI663" s="372"/>
      <c r="FJ663" s="372"/>
      <c r="FK663" s="372"/>
      <c r="FL663" s="372"/>
      <c r="FM663" s="372"/>
      <c r="FN663" s="372"/>
      <c r="FO663" s="372"/>
      <c r="FP663" s="372"/>
      <c r="FQ663" s="372"/>
      <c r="FR663" s="372"/>
      <c r="FS663" s="372"/>
      <c r="FT663" s="372"/>
      <c r="FU663" s="372"/>
      <c r="FV663" s="372"/>
      <c r="FW663" s="372"/>
      <c r="FX663" s="372"/>
      <c r="FY663" s="372"/>
      <c r="FZ663" s="372"/>
      <c r="GA663" s="372"/>
      <c r="GB663" s="372"/>
      <c r="GC663" s="372"/>
      <c r="GD663" s="372"/>
      <c r="GE663" s="372"/>
      <c r="GF663" s="372"/>
      <c r="GG663" s="372"/>
      <c r="GH663" s="372"/>
      <c r="GI663" s="372"/>
      <c r="GJ663" s="372"/>
      <c r="GK663" s="372"/>
      <c r="GL663" s="372"/>
      <c r="GM663" s="372"/>
      <c r="GN663" s="372"/>
      <c r="GO663" s="372"/>
      <c r="GP663" s="372"/>
      <c r="GQ663" s="372"/>
      <c r="GR663" s="372"/>
      <c r="GS663" s="372"/>
      <c r="GT663" s="372"/>
      <c r="GU663" s="372"/>
      <c r="GV663" s="372"/>
      <c r="GW663" s="372"/>
      <c r="GX663" s="372"/>
      <c r="GY663" s="372"/>
      <c r="GZ663" s="372"/>
      <c r="HA663" s="372"/>
      <c r="HB663" s="372"/>
      <c r="HC663" s="372"/>
    </row>
    <row r="664" spans="1:211" s="373" customFormat="1" ht="15" customHeight="1" x14ac:dyDescent="0.2">
      <c r="A664" s="192">
        <f>SWDATA!O649</f>
        <v>0</v>
      </c>
      <c r="B664" s="192">
        <f>SWDATA!M649</f>
        <v>0</v>
      </c>
      <c r="C664" s="201">
        <f>IF(AND(SWDATA!M649=1,SWDATA!Q649="promotions"),SWDATA!P649,0)</f>
        <v>0</v>
      </c>
      <c r="D664" s="200">
        <f>ROW(SWDATA!M649)</f>
        <v>649</v>
      </c>
      <c r="E664" s="202">
        <f t="shared" si="2475"/>
        <v>0</v>
      </c>
      <c r="F664" s="203">
        <f t="shared" si="2386"/>
        <v>1</v>
      </c>
      <c r="G664" s="192" t="str">
        <f t="shared" si="2387"/>
        <v/>
      </c>
      <c r="H664" s="204"/>
      <c r="I664" s="390"/>
      <c r="J664" s="238">
        <f t="shared" si="2388"/>
        <v>0</v>
      </c>
      <c r="K664" s="239" t="str">
        <f t="shared" si="2389"/>
        <v/>
      </c>
      <c r="L664" s="342"/>
      <c r="M664" s="345"/>
      <c r="N664" s="340" t="str">
        <f>IF(LEN(SWDATA!F649)=0,"",N663)</f>
        <v/>
      </c>
      <c r="O664" s="296" t="str">
        <f>IF(LEN(SWDATA!G649)=0,"",O663)</f>
        <v/>
      </c>
      <c r="P664" s="297" t="str">
        <f>IF(LEN(SWDATA!C649)=0,"",SWDATA!C649)</f>
        <v/>
      </c>
      <c r="Q664" s="312" t="str">
        <f t="shared" si="2390"/>
        <v/>
      </c>
      <c r="R664" s="223" t="s">
        <v>575</v>
      </c>
      <c r="S664" s="224"/>
      <c r="T664" s="224"/>
      <c r="U664" s="265" t="s">
        <v>619</v>
      </c>
      <c r="V664" s="205" t="s">
        <v>221</v>
      </c>
      <c r="W664" s="266">
        <f>IF(OR(Is_Loading,LEN($A664)=0),"",SWDATA!P649)</f>
        <v>0</v>
      </c>
      <c r="X664" s="267">
        <f>IF(OR(Is_Loading,LEN($A664)=0),"",SWDATA!Q649)</f>
        <v>0</v>
      </c>
      <c r="Y664" s="267">
        <f>IF(OR(Is_Loading,LEN($A664)=0),"",SWDATA!R649)</f>
        <v>0</v>
      </c>
      <c r="Z664" s="266" t="str">
        <f t="shared" ref="Z664:Z665" si="2477">IF($A664=0,"",CHOOSE($F664,SUM(W664:Y664),SUM(W664:Y664)/3,Y664))</f>
        <v/>
      </c>
      <c r="AA664" s="266">
        <f>IF(OR(Is_Loading,LEN($A664)=0),"",SWDATA!T649)</f>
        <v>0</v>
      </c>
      <c r="AB664" s="267">
        <f>IF(OR(Is_Loading,LEN($A664)=0),"",SWDATA!U649)</f>
        <v>0</v>
      </c>
      <c r="AC664" s="267">
        <f>IF(OR(Is_Loading,LEN($A664)=0),"",SWDATA!V649)</f>
        <v>0</v>
      </c>
      <c r="AD664" s="266" t="str">
        <f t="shared" si="2391"/>
        <v/>
      </c>
      <c r="AE664" s="266">
        <f>IF(OR(Is_Loading,LEN($A664)=0),"",SWDATA!X649)</f>
        <v>0</v>
      </c>
      <c r="AF664" s="267">
        <f>IF(OR(Is_Loading,LEN($A664)=0),"",SWDATA!Y649)</f>
        <v>0</v>
      </c>
      <c r="AG664" s="267">
        <f>IF(OR(Is_Loading,LEN($A664)=0),"",SWDATA!Z649)</f>
        <v>0</v>
      </c>
      <c r="AH664" s="266" t="str">
        <f t="shared" si="2392"/>
        <v/>
      </c>
      <c r="AI664" s="266">
        <f>IF(OR(Is_Loading,LEN($A664)=0),"",SWDATA!AB649)</f>
        <v>0</v>
      </c>
      <c r="AJ664" s="267">
        <f>IF(OR(Is_Loading,LEN($A664)=0),"",SWDATA!AC649)</f>
        <v>0</v>
      </c>
      <c r="AK664" s="267">
        <f>IF(OR(Is_Loading,LEN($A664)=0),"",SWDATA!AD649)</f>
        <v>0</v>
      </c>
      <c r="AL664" s="266" t="str">
        <f t="shared" si="2393"/>
        <v/>
      </c>
      <c r="AM664" s="266">
        <f>IF(OR(Is_Loading,LEN($A664)=0),"",SWDATA!AF649)</f>
        <v>0</v>
      </c>
      <c r="AN664" s="267">
        <f>IF(OR(Is_Loading,LEN($A664)=0),"",SWDATA!AG649)</f>
        <v>0</v>
      </c>
      <c r="AO664" s="323">
        <f>IF(OR(Is_Loading,LEN($A664)=0),"",SWDATA!AH649)</f>
        <v>0</v>
      </c>
      <c r="AP664" s="320" t="str">
        <f t="shared" si="2394"/>
        <v/>
      </c>
      <c r="AQ664" s="266">
        <f>IF(OR(Is_Loading,LEN($A664)=0),"",SWDATA!AJ649)</f>
        <v>0</v>
      </c>
      <c r="AR664" s="267">
        <f>IF(OR(Is_Loading,LEN($A664)=0),"",SWDATA!AK649)</f>
        <v>0</v>
      </c>
      <c r="AS664" s="267">
        <f>IF(OR(Is_Loading,LEN($A664)=0),"",SWDATA!AL649)</f>
        <v>0</v>
      </c>
      <c r="AT664" s="266" t="str">
        <f t="shared" si="2395"/>
        <v/>
      </c>
      <c r="AU664" s="266">
        <f>IF(OR(Is_Loading,LEN($A664)=0),"",SWDATA!AN649)</f>
        <v>0</v>
      </c>
      <c r="AV664" s="267">
        <f>IF(OR(Is_Loading,LEN($A664)=0),"",SWDATA!AO649)</f>
        <v>0</v>
      </c>
      <c r="AW664" s="267">
        <f>IF(OR(Is_Loading,LEN($A664)=0),"",SWDATA!AP649)</f>
        <v>0</v>
      </c>
      <c r="AX664" s="266" t="str">
        <f t="shared" si="2396"/>
        <v/>
      </c>
      <c r="AY664" s="266">
        <f>IF(OR(Is_Loading,LEN($A664)=0),"",SWDATA!AR649)</f>
        <v>0</v>
      </c>
      <c r="AZ664" s="267">
        <f>IF(OR(Is_Loading,LEN($A664)=0),"",SWDATA!AS649)</f>
        <v>0</v>
      </c>
      <c r="BA664" s="267">
        <f>IF(OR(Is_Loading,LEN($A664)=0),"",SWDATA!AT649)</f>
        <v>0</v>
      </c>
      <c r="BB664" s="266" t="str">
        <f t="shared" si="2397"/>
        <v/>
      </c>
      <c r="BC664" s="266">
        <f>IF(OR(Is_Loading,LEN($A664)=0),"",SWDATA!AV649)</f>
        <v>0</v>
      </c>
      <c r="BD664" s="267">
        <f>IF(OR(Is_Loading,LEN($A664)=0),"",SWDATA!AW649)</f>
        <v>0</v>
      </c>
      <c r="BE664" s="323">
        <f>IF(OR(Is_Loading,LEN($A664)=0),"",SWDATA!AX649)</f>
        <v>0</v>
      </c>
      <c r="BF664" s="320" t="str">
        <f t="shared" si="2398"/>
        <v/>
      </c>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s="201"/>
      <c r="CO664" s="201"/>
      <c r="CP664" s="201"/>
      <c r="CQ664" s="201"/>
      <c r="CR664" s="201"/>
      <c r="CS664" s="201"/>
      <c r="CT664" s="201"/>
      <c r="CU664" s="201"/>
      <c r="CV664" s="201"/>
      <c r="CW664" s="201"/>
      <c r="CX664" s="201"/>
      <c r="CY664" s="201"/>
      <c r="CZ664" s="201"/>
      <c r="DA664" s="201"/>
      <c r="DB664" s="201"/>
      <c r="DC664" s="201"/>
      <c r="DD664" s="201"/>
      <c r="DE664" s="201"/>
      <c r="DF664" s="201"/>
      <c r="DG664" s="201"/>
      <c r="DH664" s="201"/>
      <c r="DI664" s="201"/>
      <c r="DJ664" s="201"/>
      <c r="DK664" s="201"/>
      <c r="DL664" s="201"/>
      <c r="DM664" s="201"/>
      <c r="DN664" s="201"/>
      <c r="DS664" s="372"/>
      <c r="DT664" s="372"/>
      <c r="DU664" s="375">
        <f t="shared" ref="DU664" si="2478">COLUMN(W662)</f>
        <v>23</v>
      </c>
      <c r="DV664" s="375">
        <f t="shared" ref="DV664" si="2479">SUM(DU664)+DV665+1</f>
        <v>24</v>
      </c>
      <c r="DW664" s="375">
        <f t="shared" ref="DW664" si="2480">SUM(DV664)+DW665+1</f>
        <v>25</v>
      </c>
      <c r="DX664" s="375">
        <f t="shared" ref="DX664" si="2481">SUM(DW664)+DX665+1</f>
        <v>27</v>
      </c>
      <c r="DY664" s="375">
        <f t="shared" ref="DY664" si="2482">SUM(DX664)+DY665+1</f>
        <v>28</v>
      </c>
      <c r="DZ664" s="375">
        <f t="shared" ref="DZ664" si="2483">SUM(DY664)+DZ665+1</f>
        <v>29</v>
      </c>
      <c r="EA664" s="375">
        <f t="shared" ref="EA664" si="2484">SUM(DZ664)+EA665+1</f>
        <v>31</v>
      </c>
      <c r="EB664" s="375">
        <f t="shared" ref="EB664" si="2485">SUM(EA664)+EB665+1</f>
        <v>32</v>
      </c>
      <c r="EC664" s="375">
        <f t="shared" ref="EC664" si="2486">SUM(EB664)+EC665+1</f>
        <v>33</v>
      </c>
      <c r="ED664" s="375">
        <f t="shared" ref="ED664" si="2487">SUM(EC664)+ED665+1</f>
        <v>35</v>
      </c>
      <c r="EE664" s="375">
        <f t="shared" ref="EE664" si="2488">SUM(ED664)+EE665+1</f>
        <v>36</v>
      </c>
      <c r="EF664" s="375">
        <f t="shared" ref="EF664" si="2489">SUM(EE664)+EF665+1</f>
        <v>37</v>
      </c>
      <c r="EG664" s="375">
        <f t="shared" ref="EG664" si="2490">SUM(EF664)+EG665+1</f>
        <v>39</v>
      </c>
      <c r="EH664" s="375">
        <f t="shared" ref="EH664" si="2491">SUM(EG664)+EH665+1</f>
        <v>40</v>
      </c>
      <c r="EI664" s="375">
        <f t="shared" ref="EI664" si="2492">SUM(EH664)+EI665+1</f>
        <v>41</v>
      </c>
      <c r="EJ664" s="375">
        <f t="shared" ref="EJ664" si="2493">SUM(EI664)+EJ665+1</f>
        <v>43</v>
      </c>
      <c r="EK664" s="375">
        <f t="shared" ref="EK664" si="2494">SUM(EJ664)+EK665+1</f>
        <v>44</v>
      </c>
      <c r="EL664" s="375">
        <f t="shared" ref="EL664" si="2495">SUM(EK664)+EL665+1</f>
        <v>45</v>
      </c>
      <c r="EM664" s="375">
        <f t="shared" ref="EM664" si="2496">SUM(EL664)+EM665+1</f>
        <v>47</v>
      </c>
      <c r="EN664" s="375">
        <f t="shared" ref="EN664" si="2497">SUM(EM664)+EN665+1</f>
        <v>48</v>
      </c>
      <c r="EO664" s="375">
        <f t="shared" ref="EO664" si="2498">SUM(EN664)+EO665+1</f>
        <v>49</v>
      </c>
      <c r="EP664" s="375">
        <f t="shared" ref="EP664" si="2499">SUM(EO664)+EP665+1</f>
        <v>51</v>
      </c>
      <c r="EQ664" s="375">
        <f t="shared" ref="EQ664" si="2500">SUM(EP664)+EQ665+1</f>
        <v>52</v>
      </c>
      <c r="ER664" s="375">
        <f t="shared" ref="ER664" si="2501">SUM(EQ664)+ER665+1</f>
        <v>53</v>
      </c>
      <c r="ES664" s="375">
        <f t="shared" ref="ES664" si="2502">SUM(ER664)+ES665+1</f>
        <v>55</v>
      </c>
      <c r="ET664" s="375">
        <f t="shared" ref="ET664" si="2503">SUM(ES664)+ET665+1</f>
        <v>56</v>
      </c>
      <c r="EU664" s="375">
        <f t="shared" ref="EU664" si="2504">SUM(ET664)+EU665+1</f>
        <v>57</v>
      </c>
      <c r="EV664" s="375">
        <f t="shared" ref="EV664" si="2505">SUM(EU664)+EV665+1</f>
        <v>59</v>
      </c>
      <c r="EW664" s="375">
        <f t="shared" ref="EW664" si="2506">SUM(EV664)+EW665+1</f>
        <v>60</v>
      </c>
      <c r="EX664" s="375">
        <f t="shared" ref="EX664" si="2507">SUM(EW664)+EX665+1</f>
        <v>61</v>
      </c>
      <c r="EY664" s="375">
        <f t="shared" ref="EY664" si="2508">SUM(EX664)+EY665+1</f>
        <v>63</v>
      </c>
      <c r="EZ664" s="375">
        <f t="shared" ref="EZ664" si="2509">SUM(EY664)+EZ665+1</f>
        <v>64</v>
      </c>
      <c r="FA664" s="375">
        <f t="shared" ref="FA664" si="2510">SUM(EZ664)+FA665+1</f>
        <v>65</v>
      </c>
      <c r="FB664" s="375">
        <f t="shared" ref="FB664" si="2511">SUM(FA664)+FB665+1</f>
        <v>67</v>
      </c>
      <c r="FC664" s="375">
        <f t="shared" ref="FC664" si="2512">SUM(FB664)+FC665+1</f>
        <v>68</v>
      </c>
      <c r="FD664" s="375">
        <f t="shared" ref="FD664" si="2513">SUM(FC664)+FD665+1</f>
        <v>69</v>
      </c>
      <c r="FE664" s="372"/>
      <c r="FF664" s="372"/>
      <c r="FG664" s="372"/>
      <c r="FH664" s="372"/>
      <c r="FI664" s="372"/>
      <c r="FJ664" s="372"/>
      <c r="FK664" s="372"/>
      <c r="FL664" s="372"/>
      <c r="FM664" s="372"/>
      <c r="FN664" s="372"/>
      <c r="FO664" s="372"/>
      <c r="FP664" s="372"/>
      <c r="FQ664" s="372"/>
      <c r="FR664" s="372"/>
      <c r="FS664" s="372"/>
      <c r="FT664" s="372"/>
      <c r="FU664" s="372"/>
      <c r="FV664" s="372"/>
      <c r="FW664" s="372"/>
      <c r="FX664" s="372"/>
      <c r="FY664" s="372"/>
      <c r="FZ664" s="372"/>
      <c r="GA664" s="372"/>
      <c r="GB664" s="372"/>
      <c r="GC664" s="372"/>
      <c r="GD664" s="372"/>
      <c r="GE664" s="372"/>
      <c r="GF664" s="372"/>
      <c r="GG664" s="372"/>
      <c r="GH664" s="372"/>
      <c r="GI664" s="372"/>
      <c r="GJ664" s="372"/>
      <c r="GK664" s="372"/>
      <c r="GL664" s="372"/>
      <c r="GM664" s="372"/>
      <c r="GN664" s="372"/>
      <c r="GO664" s="372"/>
      <c r="GP664" s="372"/>
      <c r="GQ664" s="372"/>
      <c r="GR664" s="372"/>
      <c r="GS664" s="372"/>
      <c r="GT664" s="372"/>
      <c r="GU664" s="372"/>
      <c r="GV664" s="372"/>
      <c r="GW664" s="372"/>
      <c r="GX664" s="372"/>
      <c r="GY664" s="372"/>
      <c r="GZ664" s="372"/>
    </row>
    <row r="665" spans="1:211" s="373" customFormat="1" ht="15" customHeight="1" thickBot="1" x14ac:dyDescent="0.25">
      <c r="A665" s="192">
        <f>SWDATA!O650</f>
        <v>0</v>
      </c>
      <c r="B665" s="192">
        <f>SWDATA!M650</f>
        <v>0</v>
      </c>
      <c r="C665" s="201">
        <f>IF(AND(SWDATA!M650=1,SWDATA!Q650="promotions"),SWDATA!P650,0)</f>
        <v>0</v>
      </c>
      <c r="D665" s="200">
        <f>ROW(SWDATA!M650)</f>
        <v>650</v>
      </c>
      <c r="E665" s="202">
        <f t="shared" si="2475"/>
        <v>0</v>
      </c>
      <c r="F665" s="203">
        <f t="shared" si="2386"/>
        <v>1</v>
      </c>
      <c r="G665" s="192" t="str">
        <f t="shared" si="2387"/>
        <v/>
      </c>
      <c r="H665" s="204"/>
      <c r="I665" s="390"/>
      <c r="J665" s="238">
        <f t="shared" si="2388"/>
        <v>0</v>
      </c>
      <c r="K665" s="239" t="str">
        <f t="shared" si="2389"/>
        <v/>
      </c>
      <c r="L665" s="342"/>
      <c r="M665" s="346"/>
      <c r="N665" s="340" t="str">
        <f>IF(LEN(SWDATA!F650)=0,"",N664)</f>
        <v/>
      </c>
      <c r="O665" s="296" t="str">
        <f>IF(LEN(SWDATA!G650)=0,"",O664)</f>
        <v/>
      </c>
      <c r="P665" s="297" t="str">
        <f>IF(LEN(SWDATA!C650)=0,"",SWDATA!C650)</f>
        <v/>
      </c>
      <c r="Q665" s="312" t="str">
        <f t="shared" si="2390"/>
        <v/>
      </c>
      <c r="R665" s="223" t="s">
        <v>575</v>
      </c>
      <c r="S665" s="224"/>
      <c r="T665" s="224"/>
      <c r="U665" s="264" t="s">
        <v>620</v>
      </c>
      <c r="V665" s="205" t="s">
        <v>221</v>
      </c>
      <c r="W665" s="266">
        <f>IF(OR(Is_Loading,LEN($A665)=0),"",SWDATA!P650)</f>
        <v>0</v>
      </c>
      <c r="X665" s="267">
        <f>IF(OR(Is_Loading,LEN($A665)=0),"",SWDATA!Q650)</f>
        <v>0</v>
      </c>
      <c r="Y665" s="267">
        <f>IF(OR(Is_Loading,LEN($A665)=0),"",SWDATA!R650)</f>
        <v>0</v>
      </c>
      <c r="Z665" s="266" t="str">
        <f t="shared" si="2477"/>
        <v/>
      </c>
      <c r="AA665" s="266">
        <f>IF(OR(Is_Loading,LEN($A665)=0),"",SWDATA!T650)</f>
        <v>0</v>
      </c>
      <c r="AB665" s="267">
        <f>IF(OR(Is_Loading,LEN($A665)=0),"",SWDATA!U650)</f>
        <v>0</v>
      </c>
      <c r="AC665" s="267">
        <f>IF(OR(Is_Loading,LEN($A665)=0),"",SWDATA!V650)</f>
        <v>0</v>
      </c>
      <c r="AD665" s="266" t="str">
        <f t="shared" si="2391"/>
        <v/>
      </c>
      <c r="AE665" s="266">
        <f>IF(OR(Is_Loading,LEN($A665)=0),"",SWDATA!X650)</f>
        <v>0</v>
      </c>
      <c r="AF665" s="267">
        <f>IF(OR(Is_Loading,LEN($A665)=0),"",SWDATA!Y650)</f>
        <v>0</v>
      </c>
      <c r="AG665" s="267">
        <f>IF(OR(Is_Loading,LEN($A665)=0),"",SWDATA!Z650)</f>
        <v>0</v>
      </c>
      <c r="AH665" s="266" t="str">
        <f t="shared" si="2392"/>
        <v/>
      </c>
      <c r="AI665" s="266">
        <f>IF(OR(Is_Loading,LEN($A665)=0),"",SWDATA!AB650)</f>
        <v>0</v>
      </c>
      <c r="AJ665" s="267">
        <f>IF(OR(Is_Loading,LEN($A665)=0),"",SWDATA!AC650)</f>
        <v>0</v>
      </c>
      <c r="AK665" s="267">
        <f>IF(OR(Is_Loading,LEN($A665)=0),"",SWDATA!AD650)</f>
        <v>0</v>
      </c>
      <c r="AL665" s="266" t="str">
        <f t="shared" si="2393"/>
        <v/>
      </c>
      <c r="AM665" s="266">
        <f>IF(OR(Is_Loading,LEN($A665)=0),"",SWDATA!AF650)</f>
        <v>0</v>
      </c>
      <c r="AN665" s="267">
        <f>IF(OR(Is_Loading,LEN($A665)=0),"",SWDATA!AG650)</f>
        <v>0</v>
      </c>
      <c r="AO665" s="323">
        <f>IF(OR(Is_Loading,LEN($A665)=0),"",SWDATA!AH650)</f>
        <v>0</v>
      </c>
      <c r="AP665" s="320" t="str">
        <f t="shared" si="2394"/>
        <v/>
      </c>
      <c r="AQ665" s="266">
        <f>IF(OR(Is_Loading,LEN($A665)=0),"",SWDATA!AJ650)</f>
        <v>0</v>
      </c>
      <c r="AR665" s="267">
        <f>IF(OR(Is_Loading,LEN($A665)=0),"",SWDATA!AK650)</f>
        <v>0</v>
      </c>
      <c r="AS665" s="267">
        <f>IF(OR(Is_Loading,LEN($A665)=0),"",SWDATA!AL650)</f>
        <v>0</v>
      </c>
      <c r="AT665" s="266" t="str">
        <f t="shared" si="2395"/>
        <v/>
      </c>
      <c r="AU665" s="266">
        <f>IF(OR(Is_Loading,LEN($A665)=0),"",SWDATA!AN650)</f>
        <v>0</v>
      </c>
      <c r="AV665" s="267">
        <f>IF(OR(Is_Loading,LEN($A665)=0),"",SWDATA!AO650)</f>
        <v>0</v>
      </c>
      <c r="AW665" s="267">
        <f>IF(OR(Is_Loading,LEN($A665)=0),"",SWDATA!AP650)</f>
        <v>0</v>
      </c>
      <c r="AX665" s="266" t="str">
        <f t="shared" si="2396"/>
        <v/>
      </c>
      <c r="AY665" s="266">
        <f>IF(OR(Is_Loading,LEN($A665)=0),"",SWDATA!AR650)</f>
        <v>0</v>
      </c>
      <c r="AZ665" s="267">
        <f>IF(OR(Is_Loading,LEN($A665)=0),"",SWDATA!AS650)</f>
        <v>0</v>
      </c>
      <c r="BA665" s="267">
        <f>IF(OR(Is_Loading,LEN($A665)=0),"",SWDATA!AT650)</f>
        <v>0</v>
      </c>
      <c r="BB665" s="266" t="str">
        <f t="shared" si="2397"/>
        <v/>
      </c>
      <c r="BC665" s="266">
        <f>IF(OR(Is_Loading,LEN($A665)=0),"",SWDATA!AV650)</f>
        <v>0</v>
      </c>
      <c r="BD665" s="267">
        <f>IF(OR(Is_Loading,LEN($A665)=0),"",SWDATA!AW650)</f>
        <v>0</v>
      </c>
      <c r="BE665" s="323">
        <f>IF(OR(Is_Loading,LEN($A665)=0),"",SWDATA!AX650)</f>
        <v>0</v>
      </c>
      <c r="BF665" s="320" t="str">
        <f t="shared" si="2398"/>
        <v/>
      </c>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s="201"/>
      <c r="CO665" s="201"/>
      <c r="CP665" s="201"/>
      <c r="CQ665" s="201"/>
      <c r="CR665" s="201"/>
      <c r="CS665" s="201"/>
      <c r="CT665" s="201"/>
      <c r="CU665" s="201"/>
      <c r="CV665" s="201"/>
      <c r="CW665" s="201"/>
      <c r="CX665" s="201"/>
      <c r="CY665" s="201"/>
      <c r="CZ665" s="201"/>
      <c r="DA665" s="201"/>
      <c r="DB665" s="201"/>
      <c r="DC665" s="201"/>
      <c r="DD665" s="201"/>
      <c r="DE665" s="201"/>
      <c r="DF665" s="201"/>
      <c r="DG665" s="201"/>
      <c r="DH665" s="201"/>
      <c r="DI665" s="201"/>
      <c r="DJ665" s="201"/>
      <c r="DK665" s="201"/>
      <c r="DL665" s="201"/>
      <c r="DM665" s="201"/>
      <c r="DN665" s="201"/>
      <c r="DS665" s="372"/>
      <c r="DT665" s="374"/>
      <c r="DU665" s="375"/>
      <c r="DV665" s="375"/>
      <c r="DW665" s="375"/>
      <c r="DX665" s="375">
        <v>1</v>
      </c>
      <c r="DY665" s="375">
        <f t="shared" ref="DY665:DY685" si="2514">DV665</f>
        <v>0</v>
      </c>
      <c r="DZ665" s="375">
        <f t="shared" ref="DZ665:DZ685" si="2515">DW665</f>
        <v>0</v>
      </c>
      <c r="EA665" s="375">
        <f t="shared" ref="EA665:EA685" si="2516">DX665</f>
        <v>1</v>
      </c>
      <c r="EB665" s="375">
        <f t="shared" ref="EB665:EB685" si="2517">DY665</f>
        <v>0</v>
      </c>
      <c r="EC665" s="375">
        <f t="shared" ref="EC665:EC685" si="2518">DZ665</f>
        <v>0</v>
      </c>
      <c r="ED665" s="375">
        <f t="shared" ref="ED665:ED685" si="2519">EA665</f>
        <v>1</v>
      </c>
      <c r="EE665" s="375">
        <f t="shared" ref="EE665:EE685" si="2520">EB665</f>
        <v>0</v>
      </c>
      <c r="EF665" s="375">
        <f t="shared" ref="EF665:EF685" si="2521">EC665</f>
        <v>0</v>
      </c>
      <c r="EG665" s="375">
        <f t="shared" ref="EG665:EG685" si="2522">ED665</f>
        <v>1</v>
      </c>
      <c r="EH665" s="375">
        <f t="shared" ref="EH665:EH685" si="2523">EE665</f>
        <v>0</v>
      </c>
      <c r="EI665" s="375">
        <f t="shared" ref="EI665:EI685" si="2524">EF665</f>
        <v>0</v>
      </c>
      <c r="EJ665" s="375">
        <f t="shared" ref="EJ665:EJ685" si="2525">EG665</f>
        <v>1</v>
      </c>
      <c r="EK665" s="375">
        <f t="shared" ref="EK665:EK685" si="2526">EH665</f>
        <v>0</v>
      </c>
      <c r="EL665" s="375">
        <f t="shared" ref="EL665:EL685" si="2527">EI665</f>
        <v>0</v>
      </c>
      <c r="EM665" s="375">
        <f t="shared" ref="EM665:EM685" si="2528">EJ665</f>
        <v>1</v>
      </c>
      <c r="EN665" s="375">
        <f t="shared" ref="EN665:EN685" si="2529">EK665</f>
        <v>0</v>
      </c>
      <c r="EO665" s="375">
        <f t="shared" ref="EO665:EO685" si="2530">EL665</f>
        <v>0</v>
      </c>
      <c r="EP665" s="375">
        <f t="shared" ref="EP665:EP685" si="2531">EM665</f>
        <v>1</v>
      </c>
      <c r="EQ665" s="375">
        <f t="shared" ref="EQ665:EQ685" si="2532">EN665</f>
        <v>0</v>
      </c>
      <c r="ER665" s="375">
        <f t="shared" ref="ER665:ER685" si="2533">EO665</f>
        <v>0</v>
      </c>
      <c r="ES665" s="375">
        <f t="shared" ref="ES665:ES685" si="2534">EP665</f>
        <v>1</v>
      </c>
      <c r="ET665" s="375">
        <f t="shared" ref="ET665:ET685" si="2535">EQ665</f>
        <v>0</v>
      </c>
      <c r="EU665" s="375">
        <f t="shared" ref="EU665:EU685" si="2536">ER665</f>
        <v>0</v>
      </c>
      <c r="EV665" s="375">
        <f t="shared" ref="EV665:EV685" si="2537">ES665</f>
        <v>1</v>
      </c>
      <c r="EW665" s="375">
        <f t="shared" ref="EW665:EW685" si="2538">ET665</f>
        <v>0</v>
      </c>
      <c r="EX665" s="375">
        <f t="shared" ref="EX665:EX685" si="2539">EU665</f>
        <v>0</v>
      </c>
      <c r="EY665" s="375">
        <f t="shared" ref="EY665:EY685" si="2540">EV665</f>
        <v>1</v>
      </c>
      <c r="EZ665" s="375">
        <f t="shared" ref="EZ665:EZ685" si="2541">EW665</f>
        <v>0</v>
      </c>
      <c r="FA665" s="375">
        <f t="shared" ref="FA665:FA685" si="2542">EX665</f>
        <v>0</v>
      </c>
      <c r="FB665" s="375">
        <f t="shared" ref="FB665:FB685" si="2543">EY665</f>
        <v>1</v>
      </c>
      <c r="FC665" s="375">
        <f t="shared" ref="FC665:FC685" si="2544">EZ665</f>
        <v>0</v>
      </c>
      <c r="FD665" s="375">
        <f t="shared" ref="FD665:FD685" si="2545">FA665</f>
        <v>0</v>
      </c>
      <c r="FE665" s="376"/>
      <c r="FF665" s="372"/>
      <c r="FG665" s="372"/>
      <c r="FH665" s="372"/>
      <c r="FI665" s="372"/>
      <c r="FJ665" s="372"/>
      <c r="FK665" s="372"/>
      <c r="FL665" s="372"/>
      <c r="FM665" s="372"/>
      <c r="FN665" s="372"/>
      <c r="FO665" s="372"/>
      <c r="FP665" s="372"/>
      <c r="FQ665" s="372"/>
      <c r="FR665" s="372"/>
      <c r="FS665" s="372"/>
      <c r="FT665" s="372"/>
      <c r="FU665" s="372"/>
      <c r="FV665" s="372"/>
      <c r="FW665" s="372"/>
      <c r="FX665" s="372"/>
      <c r="FY665" s="372"/>
      <c r="FZ665" s="372"/>
      <c r="GA665" s="372"/>
      <c r="GB665" s="372"/>
      <c r="GC665" s="372"/>
      <c r="GD665" s="372"/>
      <c r="GE665" s="372"/>
      <c r="GF665" s="372"/>
      <c r="GG665" s="372"/>
      <c r="GH665" s="372"/>
      <c r="GI665" s="372"/>
      <c r="GJ665" s="372"/>
      <c r="GK665" s="372"/>
      <c r="GL665" s="372"/>
      <c r="GM665" s="372"/>
      <c r="GN665" s="372"/>
      <c r="GO665" s="372"/>
      <c r="GP665" s="372"/>
      <c r="GQ665" s="372"/>
      <c r="GR665" s="372"/>
      <c r="GS665" s="372"/>
      <c r="GT665" s="372"/>
      <c r="GU665" s="372"/>
      <c r="GV665" s="372"/>
      <c r="GW665" s="372"/>
      <c r="GX665" s="372"/>
      <c r="GY665" s="372"/>
      <c r="GZ665" s="372"/>
      <c r="HA665" s="372"/>
      <c r="HB665" s="372"/>
      <c r="HC665" s="372"/>
    </row>
    <row r="666" spans="1:211" s="373" customFormat="1" ht="15" customHeight="1" thickTop="1" x14ac:dyDescent="0.2">
      <c r="A666" s="192">
        <f>SWDATA!O651</f>
        <v>0</v>
      </c>
      <c r="B666" s="192">
        <f>SWDATA!M651</f>
        <v>0</v>
      </c>
      <c r="C666" s="201">
        <f>IF(AND(SWDATA!M651=1,SWDATA!Q651="promotions"),SWDATA!P651,0)</f>
        <v>0</v>
      </c>
      <c r="D666" s="365">
        <f>ROW(SWDATA!M651)</f>
        <v>651</v>
      </c>
      <c r="E666" s="202">
        <f t="shared" si="2475"/>
        <v>0</v>
      </c>
      <c r="F666" s="203">
        <f t="shared" si="2386"/>
        <v>1</v>
      </c>
      <c r="G666" s="192" t="str">
        <f t="shared" si="2387"/>
        <v/>
      </c>
      <c r="H666" s="204"/>
      <c r="I666" s="390"/>
      <c r="J666" s="238">
        <f t="shared" si="2388"/>
        <v>0</v>
      </c>
      <c r="K666" s="239" t="str">
        <f t="shared" si="2389"/>
        <v/>
      </c>
      <c r="L666" s="342"/>
      <c r="M666" s="345"/>
      <c r="N666" s="340" t="str">
        <f>IF(LEN(SWDATA!F651)=0,"",N665)</f>
        <v/>
      </c>
      <c r="O666" s="296" t="str">
        <f>IF(LEN(SWDATA!G651)=0,"",O665)</f>
        <v/>
      </c>
      <c r="P666" s="297" t="str">
        <f>IF(LEN(SWDATA!C651)=0,"",SWDATA!C651)</f>
        <v/>
      </c>
      <c r="Q666" s="312" t="str">
        <f t="shared" si="2390"/>
        <v/>
      </c>
      <c r="R666" s="223" t="s">
        <v>261</v>
      </c>
      <c r="S666" s="224"/>
      <c r="T666" s="224"/>
      <c r="U666" s="264" t="s">
        <v>601</v>
      </c>
      <c r="V666" s="205" t="s">
        <v>221</v>
      </c>
      <c r="W666" s="266">
        <f>IF(OR(Is_Loading,LEN($A666)=0),"",SWDATA!P651)</f>
        <v>0</v>
      </c>
      <c r="X666" s="267">
        <f>IF(OR(Is_Loading,LEN($A666)=0),"",SWDATA!Q651)</f>
        <v>0</v>
      </c>
      <c r="Y666" s="267">
        <f>IF(OR(Is_Loading,LEN($A666)=0),"",SWDATA!R651)</f>
        <v>0</v>
      </c>
      <c r="Z666" s="266" t="str">
        <f t="shared" ref="Z666:Z680" si="2546">IF($A666=0,"",CHOOSE($F666,SUM(W666:Y666),SUM(W666:Y666)/3,Y666))</f>
        <v/>
      </c>
      <c r="AA666" s="266">
        <f>IF(OR(Is_Loading,LEN($A666)=0),"",SWDATA!T651)</f>
        <v>0</v>
      </c>
      <c r="AB666" s="267">
        <f>IF(OR(Is_Loading,LEN($A666)=0),"",SWDATA!U651)</f>
        <v>0</v>
      </c>
      <c r="AC666" s="267">
        <f>IF(OR(Is_Loading,LEN($A666)=0),"",SWDATA!V651)</f>
        <v>0</v>
      </c>
      <c r="AD666" s="266" t="str">
        <f t="shared" si="2391"/>
        <v/>
      </c>
      <c r="AE666" s="266">
        <f>IF(OR(Is_Loading,LEN($A666)=0),"",SWDATA!X651)</f>
        <v>0</v>
      </c>
      <c r="AF666" s="267">
        <f>IF(OR(Is_Loading,LEN($A666)=0),"",SWDATA!Y651)</f>
        <v>0</v>
      </c>
      <c r="AG666" s="267">
        <f>IF(OR(Is_Loading,LEN($A666)=0),"",SWDATA!Z651)</f>
        <v>0</v>
      </c>
      <c r="AH666" s="266" t="str">
        <f t="shared" si="2392"/>
        <v/>
      </c>
      <c r="AI666" s="266">
        <f>IF(OR(Is_Loading,LEN($A666)=0),"",SWDATA!AB651)</f>
        <v>0</v>
      </c>
      <c r="AJ666" s="267">
        <f>IF(OR(Is_Loading,LEN($A666)=0),"",SWDATA!AC651)</f>
        <v>0</v>
      </c>
      <c r="AK666" s="267">
        <f>IF(OR(Is_Loading,LEN($A666)=0),"",SWDATA!AD651)</f>
        <v>0</v>
      </c>
      <c r="AL666" s="266" t="str">
        <f t="shared" si="2393"/>
        <v/>
      </c>
      <c r="AM666" s="266">
        <f>IF(OR(Is_Loading,LEN($A666)=0),"",SWDATA!AF651)</f>
        <v>0</v>
      </c>
      <c r="AN666" s="267">
        <f>IF(OR(Is_Loading,LEN($A666)=0),"",SWDATA!AG651)</f>
        <v>0</v>
      </c>
      <c r="AO666" s="323">
        <f>IF(OR(Is_Loading,LEN($A666)=0),"",SWDATA!AH651)</f>
        <v>0</v>
      </c>
      <c r="AP666" s="320" t="str">
        <f t="shared" si="2394"/>
        <v/>
      </c>
      <c r="AQ666" s="266">
        <f>IF(OR(Is_Loading,LEN($A666)=0),"",SWDATA!AJ651)</f>
        <v>0</v>
      </c>
      <c r="AR666" s="267">
        <f>IF(OR(Is_Loading,LEN($A666)=0),"",SWDATA!AK651)</f>
        <v>0</v>
      </c>
      <c r="AS666" s="267">
        <f>IF(OR(Is_Loading,LEN($A666)=0),"",SWDATA!AL651)</f>
        <v>0</v>
      </c>
      <c r="AT666" s="266" t="str">
        <f t="shared" si="2395"/>
        <v/>
      </c>
      <c r="AU666" s="266">
        <f>IF(OR(Is_Loading,LEN($A666)=0),"",SWDATA!AN651)</f>
        <v>0</v>
      </c>
      <c r="AV666" s="267">
        <f>IF(OR(Is_Loading,LEN($A666)=0),"",SWDATA!AO651)</f>
        <v>0</v>
      </c>
      <c r="AW666" s="267">
        <f>IF(OR(Is_Loading,LEN($A666)=0),"",SWDATA!AP651)</f>
        <v>0</v>
      </c>
      <c r="AX666" s="266" t="str">
        <f t="shared" si="2396"/>
        <v/>
      </c>
      <c r="AY666" s="266">
        <f>IF(OR(Is_Loading,LEN($A666)=0),"",SWDATA!AR651)</f>
        <v>0</v>
      </c>
      <c r="AZ666" s="267">
        <f>IF(OR(Is_Loading,LEN($A666)=0),"",SWDATA!AS651)</f>
        <v>0</v>
      </c>
      <c r="BA666" s="267">
        <f>IF(OR(Is_Loading,LEN($A666)=0),"",SWDATA!AT651)</f>
        <v>0</v>
      </c>
      <c r="BB666" s="266" t="str">
        <f t="shared" si="2397"/>
        <v/>
      </c>
      <c r="BC666" s="266">
        <f>IF(OR(Is_Loading,LEN($A666)=0),"",SWDATA!AV651)</f>
        <v>0</v>
      </c>
      <c r="BD666" s="267">
        <f>IF(OR(Is_Loading,LEN($A666)=0),"",SWDATA!AW651)</f>
        <v>0</v>
      </c>
      <c r="BE666" s="323">
        <f>IF(OR(Is_Loading,LEN($A666)=0),"",SWDATA!AX651)</f>
        <v>0</v>
      </c>
      <c r="BF666" s="320" t="str">
        <f t="shared" si="2398"/>
        <v/>
      </c>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s="201"/>
      <c r="CO666" s="201"/>
      <c r="CP666" s="201"/>
      <c r="CQ666" s="201"/>
      <c r="CR666" s="201"/>
      <c r="CS666" s="201"/>
      <c r="CT666" s="201"/>
      <c r="CU666" s="201"/>
      <c r="CV666" s="201"/>
      <c r="CW666" s="201"/>
      <c r="CX666" s="201"/>
      <c r="CY666" s="201"/>
      <c r="CZ666" s="201"/>
      <c r="DA666" s="201"/>
      <c r="DB666" s="201"/>
      <c r="DC666" s="201"/>
      <c r="DD666" s="201"/>
      <c r="DE666" s="201"/>
      <c r="DF666" s="201"/>
      <c r="DG666" s="201"/>
      <c r="DH666" s="201"/>
      <c r="DI666" s="201"/>
      <c r="DJ666" s="201"/>
      <c r="DK666" s="201"/>
      <c r="DL666" s="201"/>
      <c r="DM666" s="201"/>
      <c r="DN666" s="201"/>
      <c r="DS666" s="372"/>
      <c r="DT666" s="374"/>
      <c r="DU666" s="375"/>
      <c r="DV666" s="375"/>
      <c r="DW666" s="375"/>
      <c r="DX666" s="375">
        <v>1</v>
      </c>
      <c r="DY666" s="375">
        <f t="shared" si="2514"/>
        <v>0</v>
      </c>
      <c r="DZ666" s="375">
        <f t="shared" si="2515"/>
        <v>0</v>
      </c>
      <c r="EA666" s="375">
        <f t="shared" si="2516"/>
        <v>1</v>
      </c>
      <c r="EB666" s="375">
        <f t="shared" si="2517"/>
        <v>0</v>
      </c>
      <c r="EC666" s="375">
        <f t="shared" si="2518"/>
        <v>0</v>
      </c>
      <c r="ED666" s="375">
        <f t="shared" si="2519"/>
        <v>1</v>
      </c>
      <c r="EE666" s="375">
        <f t="shared" si="2520"/>
        <v>0</v>
      </c>
      <c r="EF666" s="375">
        <f t="shared" si="2521"/>
        <v>0</v>
      </c>
      <c r="EG666" s="375">
        <f t="shared" si="2522"/>
        <v>1</v>
      </c>
      <c r="EH666" s="375">
        <f t="shared" si="2523"/>
        <v>0</v>
      </c>
      <c r="EI666" s="375">
        <f t="shared" si="2524"/>
        <v>0</v>
      </c>
      <c r="EJ666" s="375">
        <f t="shared" si="2525"/>
        <v>1</v>
      </c>
      <c r="EK666" s="375">
        <f t="shared" si="2526"/>
        <v>0</v>
      </c>
      <c r="EL666" s="375">
        <f t="shared" si="2527"/>
        <v>0</v>
      </c>
      <c r="EM666" s="375">
        <f t="shared" si="2528"/>
        <v>1</v>
      </c>
      <c r="EN666" s="375">
        <f t="shared" si="2529"/>
        <v>0</v>
      </c>
      <c r="EO666" s="375">
        <f t="shared" si="2530"/>
        <v>0</v>
      </c>
      <c r="EP666" s="375">
        <f t="shared" si="2531"/>
        <v>1</v>
      </c>
      <c r="EQ666" s="375">
        <f t="shared" si="2532"/>
        <v>0</v>
      </c>
      <c r="ER666" s="375">
        <f t="shared" si="2533"/>
        <v>0</v>
      </c>
      <c r="ES666" s="375">
        <f t="shared" si="2534"/>
        <v>1</v>
      </c>
      <c r="ET666" s="375">
        <f t="shared" si="2535"/>
        <v>0</v>
      </c>
      <c r="EU666" s="375">
        <f t="shared" si="2536"/>
        <v>0</v>
      </c>
      <c r="EV666" s="375">
        <f t="shared" si="2537"/>
        <v>1</v>
      </c>
      <c r="EW666" s="375">
        <f t="shared" si="2538"/>
        <v>0</v>
      </c>
      <c r="EX666" s="375">
        <f t="shared" si="2539"/>
        <v>0</v>
      </c>
      <c r="EY666" s="375">
        <f t="shared" si="2540"/>
        <v>1</v>
      </c>
      <c r="EZ666" s="375">
        <f t="shared" si="2541"/>
        <v>0</v>
      </c>
      <c r="FA666" s="375">
        <f t="shared" si="2542"/>
        <v>0</v>
      </c>
      <c r="FB666" s="375">
        <f t="shared" si="2543"/>
        <v>1</v>
      </c>
      <c r="FC666" s="375">
        <f t="shared" si="2544"/>
        <v>0</v>
      </c>
      <c r="FD666" s="375">
        <f t="shared" si="2545"/>
        <v>0</v>
      </c>
      <c r="FE666" s="376"/>
      <c r="FF666" s="372"/>
      <c r="FG666" s="372"/>
      <c r="FH666" s="372"/>
      <c r="FI666" s="372"/>
      <c r="FJ666" s="372"/>
      <c r="FK666" s="372"/>
      <c r="FL666" s="372"/>
      <c r="FM666" s="372"/>
      <c r="FN666" s="372"/>
      <c r="FO666" s="372"/>
      <c r="FP666" s="372"/>
      <c r="FQ666" s="372"/>
      <c r="FR666" s="372"/>
      <c r="FS666" s="372"/>
      <c r="FT666" s="372"/>
      <c r="FU666" s="372"/>
      <c r="FV666" s="372"/>
      <c r="FW666" s="372"/>
      <c r="FX666" s="372"/>
      <c r="FY666" s="372"/>
      <c r="FZ666" s="372"/>
      <c r="GA666" s="372"/>
      <c r="GB666" s="372"/>
      <c r="GC666" s="372"/>
      <c r="GD666" s="372"/>
      <c r="GE666" s="372"/>
      <c r="GF666" s="372"/>
      <c r="GG666" s="372"/>
      <c r="GH666" s="372"/>
      <c r="GI666" s="372"/>
      <c r="GJ666" s="372"/>
      <c r="GK666" s="372"/>
      <c r="GL666" s="372"/>
      <c r="GM666" s="372"/>
      <c r="GN666" s="372"/>
      <c r="GO666" s="372"/>
      <c r="GP666" s="372"/>
      <c r="GQ666" s="372"/>
      <c r="GR666" s="372"/>
      <c r="GS666" s="372"/>
      <c r="GT666" s="372"/>
      <c r="GU666" s="372"/>
      <c r="GV666" s="372"/>
      <c r="GW666" s="372"/>
      <c r="GX666" s="372"/>
      <c r="GY666" s="372"/>
      <c r="GZ666" s="372"/>
      <c r="HA666" s="372"/>
      <c r="HB666" s="372"/>
      <c r="HC666" s="372"/>
    </row>
    <row r="667" spans="1:211" s="373" customFormat="1" ht="15" customHeight="1" x14ac:dyDescent="0.2">
      <c r="A667" s="366">
        <f>SWDATA!O652</f>
        <v>0</v>
      </c>
      <c r="B667" s="366">
        <f>SWDATA!M652</f>
        <v>0</v>
      </c>
      <c r="C667" s="351">
        <f>IF(AND(SWDATA!M652=1,SWDATA!Q652="promotions"),SWDATA!P652,0)</f>
        <v>0</v>
      </c>
      <c r="D667" s="367">
        <f>ROW(SWDATA!M652)</f>
        <v>652</v>
      </c>
      <c r="E667" s="368">
        <f t="shared" si="2475"/>
        <v>0</v>
      </c>
      <c r="F667" s="369">
        <f t="shared" si="2386"/>
        <v>1</v>
      </c>
      <c r="G667" s="366" t="str">
        <f t="shared" si="2387"/>
        <v/>
      </c>
      <c r="H667" s="370"/>
      <c r="J667" s="238">
        <f t="shared" si="2388"/>
        <v>0</v>
      </c>
      <c r="K667" s="239" t="str">
        <f t="shared" si="2389"/>
        <v/>
      </c>
      <c r="L667" s="342"/>
      <c r="M667" s="345"/>
      <c r="N667" s="340" t="str">
        <f>IF(LEN(SWDATA!F652)=0,"",N666)</f>
        <v/>
      </c>
      <c r="O667" s="296" t="str">
        <f>IF(LEN(SWDATA!G652)=0,"",O666)</f>
        <v/>
      </c>
      <c r="P667" s="297" t="str">
        <f>IF(LEN(SWDATA!C652)=0,"",SWDATA!C652)</f>
        <v/>
      </c>
      <c r="Q667" s="312" t="str">
        <f t="shared" si="2390"/>
        <v/>
      </c>
      <c r="R667" s="223" t="s">
        <v>261</v>
      </c>
      <c r="S667" s="224"/>
      <c r="T667" s="224"/>
      <c r="U667" s="264" t="s">
        <v>611</v>
      </c>
      <c r="V667" s="205" t="s">
        <v>221</v>
      </c>
      <c r="W667" s="266">
        <f>IF(OR(Is_Loading,LEN($A667)=0),"",SWDATA!P652)</f>
        <v>0</v>
      </c>
      <c r="X667" s="267">
        <f>IF(OR(Is_Loading,LEN($A667)=0),"",SWDATA!Q652)</f>
        <v>0</v>
      </c>
      <c r="Y667" s="267">
        <f>IF(OR(Is_Loading,LEN($A667)=0),"",SWDATA!R652)</f>
        <v>0</v>
      </c>
      <c r="Z667" s="266" t="str">
        <f t="shared" si="2546"/>
        <v/>
      </c>
      <c r="AA667" s="266">
        <f>IF(OR(Is_Loading,LEN($A667)=0),"",SWDATA!T652)</f>
        <v>0</v>
      </c>
      <c r="AB667" s="267">
        <f>IF(OR(Is_Loading,LEN($A667)=0),"",SWDATA!U652)</f>
        <v>0</v>
      </c>
      <c r="AC667" s="267">
        <f>IF(OR(Is_Loading,LEN($A667)=0),"",SWDATA!V652)</f>
        <v>0</v>
      </c>
      <c r="AD667" s="266" t="str">
        <f t="shared" si="2391"/>
        <v/>
      </c>
      <c r="AE667" s="266">
        <f>IF(OR(Is_Loading,LEN($A667)=0),"",SWDATA!X652)</f>
        <v>0</v>
      </c>
      <c r="AF667" s="267">
        <f>IF(OR(Is_Loading,LEN($A667)=0),"",SWDATA!Y652)</f>
        <v>0</v>
      </c>
      <c r="AG667" s="267">
        <f>IF(OR(Is_Loading,LEN($A667)=0),"",SWDATA!Z652)</f>
        <v>0</v>
      </c>
      <c r="AH667" s="266" t="str">
        <f t="shared" si="2392"/>
        <v/>
      </c>
      <c r="AI667" s="266">
        <f>IF(OR(Is_Loading,LEN($A667)=0),"",SWDATA!AB652)</f>
        <v>0</v>
      </c>
      <c r="AJ667" s="267">
        <f>IF(OR(Is_Loading,LEN($A667)=0),"",SWDATA!AC652)</f>
        <v>0</v>
      </c>
      <c r="AK667" s="267">
        <f>IF(OR(Is_Loading,LEN($A667)=0),"",SWDATA!AD652)</f>
        <v>0</v>
      </c>
      <c r="AL667" s="266" t="str">
        <f t="shared" si="2393"/>
        <v/>
      </c>
      <c r="AM667" s="266">
        <f>IF(OR(Is_Loading,LEN($A667)=0),"",SWDATA!AF652)</f>
        <v>0</v>
      </c>
      <c r="AN667" s="267">
        <f>IF(OR(Is_Loading,LEN($A667)=0),"",SWDATA!AG652)</f>
        <v>0</v>
      </c>
      <c r="AO667" s="323">
        <f>IF(OR(Is_Loading,LEN($A667)=0),"",SWDATA!AH652)</f>
        <v>0</v>
      </c>
      <c r="AP667" s="320" t="str">
        <f t="shared" si="2394"/>
        <v/>
      </c>
      <c r="AQ667" s="266">
        <f>IF(OR(Is_Loading,LEN($A667)=0),"",SWDATA!AJ652)</f>
        <v>0</v>
      </c>
      <c r="AR667" s="267">
        <f>IF(OR(Is_Loading,LEN($A667)=0),"",SWDATA!AK652)</f>
        <v>0</v>
      </c>
      <c r="AS667" s="267">
        <f>IF(OR(Is_Loading,LEN($A667)=0),"",SWDATA!AL652)</f>
        <v>0</v>
      </c>
      <c r="AT667" s="266" t="str">
        <f t="shared" si="2395"/>
        <v/>
      </c>
      <c r="AU667" s="266">
        <f>IF(OR(Is_Loading,LEN($A667)=0),"",SWDATA!AN652)</f>
        <v>0</v>
      </c>
      <c r="AV667" s="267">
        <f>IF(OR(Is_Loading,LEN($A667)=0),"",SWDATA!AO652)</f>
        <v>0</v>
      </c>
      <c r="AW667" s="267">
        <f>IF(OR(Is_Loading,LEN($A667)=0),"",SWDATA!AP652)</f>
        <v>0</v>
      </c>
      <c r="AX667" s="266" t="str">
        <f t="shared" si="2396"/>
        <v/>
      </c>
      <c r="AY667" s="266">
        <f>IF(OR(Is_Loading,LEN($A667)=0),"",SWDATA!AR652)</f>
        <v>0</v>
      </c>
      <c r="AZ667" s="267">
        <f>IF(OR(Is_Loading,LEN($A667)=0),"",SWDATA!AS652)</f>
        <v>0</v>
      </c>
      <c r="BA667" s="267">
        <f>IF(OR(Is_Loading,LEN($A667)=0),"",SWDATA!AT652)</f>
        <v>0</v>
      </c>
      <c r="BB667" s="266" t="str">
        <f t="shared" si="2397"/>
        <v/>
      </c>
      <c r="BC667" s="266">
        <f>IF(OR(Is_Loading,LEN($A667)=0),"",SWDATA!AV652)</f>
        <v>0</v>
      </c>
      <c r="BD667" s="267">
        <f>IF(OR(Is_Loading,LEN($A667)=0),"",SWDATA!AW652)</f>
        <v>0</v>
      </c>
      <c r="BE667" s="323">
        <f>IF(OR(Is_Loading,LEN($A667)=0),"",SWDATA!AX652)</f>
        <v>0</v>
      </c>
      <c r="BF667" s="320" t="str">
        <f t="shared" si="2398"/>
        <v/>
      </c>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c r="CF667" s="11"/>
      <c r="CG667" s="11"/>
      <c r="CH667" s="11"/>
      <c r="CI667" s="11"/>
      <c r="CJ667" s="11"/>
      <c r="CK667" s="11"/>
      <c r="CL667" s="11"/>
      <c r="CM667" s="11"/>
      <c r="CN667" s="351"/>
      <c r="CO667" s="351"/>
      <c r="CP667" s="351"/>
      <c r="CQ667" s="351"/>
      <c r="CR667" s="351"/>
      <c r="CS667" s="351"/>
      <c r="CT667" s="351"/>
      <c r="CU667" s="351"/>
      <c r="CV667" s="351"/>
      <c r="CW667" s="351"/>
      <c r="CX667" s="351"/>
      <c r="CY667" s="351"/>
      <c r="CZ667" s="351"/>
      <c r="DA667" s="351"/>
      <c r="DB667" s="351"/>
      <c r="DC667" s="351"/>
      <c r="DD667" s="351"/>
      <c r="DE667" s="351"/>
      <c r="DF667" s="351"/>
      <c r="DG667" s="351"/>
      <c r="DH667" s="351"/>
      <c r="DI667" s="351"/>
      <c r="DJ667" s="351"/>
      <c r="DK667" s="351"/>
      <c r="DL667" s="351"/>
      <c r="DM667" s="351"/>
      <c r="DN667" s="351"/>
      <c r="DQ667" s="373">
        <f t="shared" ref="DQ667" ca="1" si="2547">INDIRECT("'Metrics &amp; Attributes View'!"&amp;IF(ROW()-9=0, "", IF(13+ROW()/23-9&gt;26, CHAR(64+INT((ROW()-9-1)/26)),"")&amp;CHAR(65+MOD(13+ROW()/23-1, 26)))&amp;44)</f>
        <v>0</v>
      </c>
      <c r="DS667" s="372"/>
      <c r="DT667" s="374"/>
      <c r="DU667" s="375"/>
      <c r="DV667" s="375"/>
      <c r="DW667" s="375"/>
      <c r="DX667" s="375">
        <v>1</v>
      </c>
      <c r="DY667" s="375">
        <f t="shared" si="2514"/>
        <v>0</v>
      </c>
      <c r="DZ667" s="375">
        <f t="shared" si="2515"/>
        <v>0</v>
      </c>
      <c r="EA667" s="375">
        <f t="shared" si="2516"/>
        <v>1</v>
      </c>
      <c r="EB667" s="375">
        <f t="shared" si="2517"/>
        <v>0</v>
      </c>
      <c r="EC667" s="375">
        <f t="shared" si="2518"/>
        <v>0</v>
      </c>
      <c r="ED667" s="375">
        <f t="shared" si="2519"/>
        <v>1</v>
      </c>
      <c r="EE667" s="375">
        <f t="shared" si="2520"/>
        <v>0</v>
      </c>
      <c r="EF667" s="375">
        <f t="shared" si="2521"/>
        <v>0</v>
      </c>
      <c r="EG667" s="375">
        <f t="shared" si="2522"/>
        <v>1</v>
      </c>
      <c r="EH667" s="375">
        <f t="shared" si="2523"/>
        <v>0</v>
      </c>
      <c r="EI667" s="375">
        <f t="shared" si="2524"/>
        <v>0</v>
      </c>
      <c r="EJ667" s="375">
        <f t="shared" si="2525"/>
        <v>1</v>
      </c>
      <c r="EK667" s="375">
        <f t="shared" si="2526"/>
        <v>0</v>
      </c>
      <c r="EL667" s="375">
        <f t="shared" si="2527"/>
        <v>0</v>
      </c>
      <c r="EM667" s="375">
        <f t="shared" si="2528"/>
        <v>1</v>
      </c>
      <c r="EN667" s="375">
        <f t="shared" si="2529"/>
        <v>0</v>
      </c>
      <c r="EO667" s="375">
        <f t="shared" si="2530"/>
        <v>0</v>
      </c>
      <c r="EP667" s="375">
        <f t="shared" si="2531"/>
        <v>1</v>
      </c>
      <c r="EQ667" s="375">
        <f t="shared" si="2532"/>
        <v>0</v>
      </c>
      <c r="ER667" s="375">
        <f t="shared" si="2533"/>
        <v>0</v>
      </c>
      <c r="ES667" s="375">
        <f t="shared" si="2534"/>
        <v>1</v>
      </c>
      <c r="ET667" s="375">
        <f t="shared" si="2535"/>
        <v>0</v>
      </c>
      <c r="EU667" s="375">
        <f t="shared" si="2536"/>
        <v>0</v>
      </c>
      <c r="EV667" s="375">
        <f t="shared" si="2537"/>
        <v>1</v>
      </c>
      <c r="EW667" s="375">
        <f t="shared" si="2538"/>
        <v>0</v>
      </c>
      <c r="EX667" s="375">
        <f t="shared" si="2539"/>
        <v>0</v>
      </c>
      <c r="EY667" s="375">
        <f t="shared" si="2540"/>
        <v>1</v>
      </c>
      <c r="EZ667" s="375">
        <f t="shared" si="2541"/>
        <v>0</v>
      </c>
      <c r="FA667" s="375">
        <f t="shared" si="2542"/>
        <v>0</v>
      </c>
      <c r="FB667" s="375">
        <f t="shared" si="2543"/>
        <v>1</v>
      </c>
      <c r="FC667" s="375">
        <f t="shared" si="2544"/>
        <v>0</v>
      </c>
      <c r="FD667" s="375">
        <f t="shared" si="2545"/>
        <v>0</v>
      </c>
      <c r="FE667" s="376"/>
      <c r="FF667" s="372"/>
      <c r="FG667" s="372"/>
      <c r="FH667" s="372"/>
      <c r="FI667" s="372"/>
      <c r="FJ667" s="372"/>
      <c r="FK667" s="372"/>
      <c r="FL667" s="372"/>
      <c r="FM667" s="372"/>
      <c r="FN667" s="372"/>
      <c r="FO667" s="372"/>
      <c r="FP667" s="372"/>
      <c r="FQ667" s="372"/>
      <c r="FR667" s="372"/>
      <c r="FS667" s="372"/>
      <c r="FT667" s="372"/>
      <c r="FU667" s="372"/>
      <c r="FV667" s="372"/>
      <c r="FW667" s="372"/>
      <c r="FX667" s="372"/>
      <c r="FY667" s="372"/>
      <c r="FZ667" s="372"/>
      <c r="GA667" s="372"/>
      <c r="GB667" s="372"/>
      <c r="GC667" s="372"/>
      <c r="GD667" s="372"/>
      <c r="GE667" s="372"/>
      <c r="GF667" s="372"/>
      <c r="GG667" s="372"/>
      <c r="GH667" s="372"/>
      <c r="GI667" s="372"/>
      <c r="GJ667" s="372"/>
      <c r="GK667" s="372"/>
      <c r="GL667" s="372"/>
      <c r="GM667" s="372"/>
      <c r="GN667" s="372"/>
      <c r="GO667" s="372"/>
      <c r="GP667" s="372"/>
      <c r="GQ667" s="372"/>
      <c r="GR667" s="372"/>
      <c r="GS667" s="372"/>
      <c r="GT667" s="372"/>
      <c r="GU667" s="372"/>
      <c r="GV667" s="372"/>
      <c r="GW667" s="372"/>
      <c r="GX667" s="372"/>
      <c r="GY667" s="372"/>
      <c r="GZ667" s="372"/>
      <c r="HA667" s="372"/>
      <c r="HB667" s="372"/>
      <c r="HC667" s="372"/>
    </row>
    <row r="668" spans="1:211" s="373" customFormat="1" ht="15" customHeight="1" x14ac:dyDescent="0.2">
      <c r="A668" s="366">
        <f>SWDATA!O653</f>
        <v>0</v>
      </c>
      <c r="B668" s="366">
        <f>SWDATA!M653</f>
        <v>0</v>
      </c>
      <c r="C668" s="351">
        <f>IF(AND(SWDATA!M653=1,SWDATA!Q653="promotions"),SWDATA!P653,0)</f>
        <v>0</v>
      </c>
      <c r="D668" s="367">
        <f>ROW(SWDATA!M653)</f>
        <v>653</v>
      </c>
      <c r="E668" s="368">
        <f t="shared" si="2475"/>
        <v>0</v>
      </c>
      <c r="F668" s="369">
        <f t="shared" si="2386"/>
        <v>1</v>
      </c>
      <c r="G668" s="366" t="str">
        <f t="shared" si="2387"/>
        <v/>
      </c>
      <c r="H668" s="370"/>
      <c r="J668" s="238">
        <f t="shared" si="2388"/>
        <v>0</v>
      </c>
      <c r="K668" s="239" t="str">
        <f t="shared" si="2389"/>
        <v/>
      </c>
      <c r="L668" s="342"/>
      <c r="M668" s="345"/>
      <c r="N668" s="340" t="str">
        <f>IF(LEN(SWDATA!F653)=0,"",N667)</f>
        <v/>
      </c>
      <c r="O668" s="296" t="str">
        <f>IF(LEN(SWDATA!G653)=0,"",O667)</f>
        <v/>
      </c>
      <c r="P668" s="297" t="str">
        <f>IF(LEN(SWDATA!C653)=0,"",SWDATA!C653)</f>
        <v/>
      </c>
      <c r="Q668" s="312" t="str">
        <f t="shared" si="2390"/>
        <v/>
      </c>
      <c r="R668" s="223" t="s">
        <v>261</v>
      </c>
      <c r="S668" s="224"/>
      <c r="T668" s="224"/>
      <c r="U668" s="264" t="s">
        <v>598</v>
      </c>
      <c r="V668" s="205" t="s">
        <v>221</v>
      </c>
      <c r="W668" s="266">
        <f>IF(OR(Is_Loading,LEN($A668)=0),"",SWDATA!P653)</f>
        <v>0</v>
      </c>
      <c r="X668" s="267">
        <f>IF(OR(Is_Loading,LEN($A668)=0),"",SWDATA!Q653)</f>
        <v>0</v>
      </c>
      <c r="Y668" s="267">
        <f>IF(OR(Is_Loading,LEN($A668)=0),"",SWDATA!R653)</f>
        <v>0</v>
      </c>
      <c r="Z668" s="266" t="str">
        <f t="shared" si="2546"/>
        <v/>
      </c>
      <c r="AA668" s="266">
        <f>IF(OR(Is_Loading,LEN($A668)=0),"",SWDATA!T653)</f>
        <v>0</v>
      </c>
      <c r="AB668" s="267">
        <f>IF(OR(Is_Loading,LEN($A668)=0),"",SWDATA!U653)</f>
        <v>0</v>
      </c>
      <c r="AC668" s="267">
        <f>IF(OR(Is_Loading,LEN($A668)=0),"",SWDATA!V653)</f>
        <v>0</v>
      </c>
      <c r="AD668" s="266" t="str">
        <f t="shared" si="2391"/>
        <v/>
      </c>
      <c r="AE668" s="266">
        <f>IF(OR(Is_Loading,LEN($A668)=0),"",SWDATA!X653)</f>
        <v>0</v>
      </c>
      <c r="AF668" s="267">
        <f>IF(OR(Is_Loading,LEN($A668)=0),"",SWDATA!Y653)</f>
        <v>0</v>
      </c>
      <c r="AG668" s="267">
        <f>IF(OR(Is_Loading,LEN($A668)=0),"",SWDATA!Z653)</f>
        <v>0</v>
      </c>
      <c r="AH668" s="266" t="str">
        <f t="shared" si="2392"/>
        <v/>
      </c>
      <c r="AI668" s="266">
        <f>IF(OR(Is_Loading,LEN($A668)=0),"",SWDATA!AB653)</f>
        <v>0</v>
      </c>
      <c r="AJ668" s="267">
        <f>IF(OR(Is_Loading,LEN($A668)=0),"",SWDATA!AC653)</f>
        <v>0</v>
      </c>
      <c r="AK668" s="267">
        <f>IF(OR(Is_Loading,LEN($A668)=0),"",SWDATA!AD653)</f>
        <v>0</v>
      </c>
      <c r="AL668" s="266" t="str">
        <f t="shared" si="2393"/>
        <v/>
      </c>
      <c r="AM668" s="266">
        <f>IF(OR(Is_Loading,LEN($A668)=0),"",SWDATA!AF653)</f>
        <v>0</v>
      </c>
      <c r="AN668" s="267">
        <f>IF(OR(Is_Loading,LEN($A668)=0),"",SWDATA!AG653)</f>
        <v>0</v>
      </c>
      <c r="AO668" s="323">
        <f>IF(OR(Is_Loading,LEN($A668)=0),"",SWDATA!AH653)</f>
        <v>0</v>
      </c>
      <c r="AP668" s="320" t="str">
        <f t="shared" si="2394"/>
        <v/>
      </c>
      <c r="AQ668" s="266">
        <f>IF(OR(Is_Loading,LEN($A668)=0),"",SWDATA!AJ653)</f>
        <v>0</v>
      </c>
      <c r="AR668" s="267">
        <f>IF(OR(Is_Loading,LEN($A668)=0),"",SWDATA!AK653)</f>
        <v>0</v>
      </c>
      <c r="AS668" s="267">
        <f>IF(OR(Is_Loading,LEN($A668)=0),"",SWDATA!AL653)</f>
        <v>0</v>
      </c>
      <c r="AT668" s="266" t="str">
        <f t="shared" si="2395"/>
        <v/>
      </c>
      <c r="AU668" s="266">
        <f>IF(OR(Is_Loading,LEN($A668)=0),"",SWDATA!AN653)</f>
        <v>0</v>
      </c>
      <c r="AV668" s="267">
        <f>IF(OR(Is_Loading,LEN($A668)=0),"",SWDATA!AO653)</f>
        <v>0</v>
      </c>
      <c r="AW668" s="267">
        <f>IF(OR(Is_Loading,LEN($A668)=0),"",SWDATA!AP653)</f>
        <v>0</v>
      </c>
      <c r="AX668" s="266" t="str">
        <f t="shared" si="2396"/>
        <v/>
      </c>
      <c r="AY668" s="266">
        <f>IF(OR(Is_Loading,LEN($A668)=0),"",SWDATA!AR653)</f>
        <v>0</v>
      </c>
      <c r="AZ668" s="267">
        <f>IF(OR(Is_Loading,LEN($A668)=0),"",SWDATA!AS653)</f>
        <v>0</v>
      </c>
      <c r="BA668" s="267">
        <f>IF(OR(Is_Loading,LEN($A668)=0),"",SWDATA!AT653)</f>
        <v>0</v>
      </c>
      <c r="BB668" s="266" t="str">
        <f t="shared" si="2397"/>
        <v/>
      </c>
      <c r="BC668" s="266">
        <f>IF(OR(Is_Loading,LEN($A668)=0),"",SWDATA!AV653)</f>
        <v>0</v>
      </c>
      <c r="BD668" s="267">
        <f>IF(OR(Is_Loading,LEN($A668)=0),"",SWDATA!AW653)</f>
        <v>0</v>
      </c>
      <c r="BE668" s="323">
        <f>IF(OR(Is_Loading,LEN($A668)=0),"",SWDATA!AX653)</f>
        <v>0</v>
      </c>
      <c r="BF668" s="320" t="str">
        <f t="shared" si="2398"/>
        <v/>
      </c>
      <c r="BG668" s="11"/>
      <c r="BH668" s="11"/>
      <c r="BI668" s="11"/>
      <c r="BJ668" s="11"/>
      <c r="BK668" s="11"/>
      <c r="BL668" s="11"/>
      <c r="BM668" s="11"/>
      <c r="BN668" s="11"/>
      <c r="BO668" s="11"/>
      <c r="BP668" s="11"/>
      <c r="BQ668" s="11"/>
      <c r="BR668" s="11"/>
      <c r="BS668" s="11"/>
      <c r="BT668" s="11"/>
      <c r="BU668" s="11"/>
      <c r="BV668" s="11"/>
      <c r="BW668" s="11"/>
      <c r="BX668" s="11"/>
      <c r="BY668" s="11"/>
      <c r="BZ668" s="11"/>
      <c r="CA668" s="11"/>
      <c r="CB668" s="11"/>
      <c r="CC668" s="11"/>
      <c r="CD668" s="11"/>
      <c r="CE668" s="11"/>
      <c r="CF668" s="11"/>
      <c r="CG668" s="11"/>
      <c r="CH668" s="11"/>
      <c r="CI668" s="11"/>
      <c r="CJ668" s="11"/>
      <c r="CK668" s="11"/>
      <c r="CL668" s="11"/>
      <c r="CM668" s="11"/>
      <c r="CN668" s="351"/>
      <c r="CO668" s="351"/>
      <c r="CP668" s="351"/>
      <c r="CQ668" s="351"/>
      <c r="CR668" s="351"/>
      <c r="CS668" s="351"/>
      <c r="CT668" s="351"/>
      <c r="CU668" s="351"/>
      <c r="CV668" s="351"/>
      <c r="CW668" s="351"/>
      <c r="CX668" s="351"/>
      <c r="CY668" s="351"/>
      <c r="CZ668" s="351"/>
      <c r="DA668" s="351"/>
      <c r="DB668" s="351"/>
      <c r="DC668" s="351"/>
      <c r="DD668" s="351"/>
      <c r="DE668" s="351"/>
      <c r="DF668" s="351"/>
      <c r="DG668" s="351"/>
      <c r="DH668" s="351"/>
      <c r="DI668" s="351"/>
      <c r="DJ668" s="351"/>
      <c r="DK668" s="351"/>
      <c r="DL668" s="351"/>
      <c r="DM668" s="351"/>
      <c r="DN668" s="351"/>
      <c r="DS668" s="372"/>
      <c r="DT668" s="374"/>
      <c r="DU668" s="375"/>
      <c r="DV668" s="375"/>
      <c r="DW668" s="375"/>
      <c r="DX668" s="375">
        <v>1</v>
      </c>
      <c r="DY668" s="375">
        <f t="shared" si="2514"/>
        <v>0</v>
      </c>
      <c r="DZ668" s="375">
        <f t="shared" si="2515"/>
        <v>0</v>
      </c>
      <c r="EA668" s="375">
        <f t="shared" si="2516"/>
        <v>1</v>
      </c>
      <c r="EB668" s="375">
        <f t="shared" si="2517"/>
        <v>0</v>
      </c>
      <c r="EC668" s="375">
        <f t="shared" si="2518"/>
        <v>0</v>
      </c>
      <c r="ED668" s="375">
        <f t="shared" si="2519"/>
        <v>1</v>
      </c>
      <c r="EE668" s="375">
        <f t="shared" si="2520"/>
        <v>0</v>
      </c>
      <c r="EF668" s="375">
        <f t="shared" si="2521"/>
        <v>0</v>
      </c>
      <c r="EG668" s="375">
        <f t="shared" si="2522"/>
        <v>1</v>
      </c>
      <c r="EH668" s="375">
        <f t="shared" si="2523"/>
        <v>0</v>
      </c>
      <c r="EI668" s="375">
        <f t="shared" si="2524"/>
        <v>0</v>
      </c>
      <c r="EJ668" s="375">
        <f t="shared" si="2525"/>
        <v>1</v>
      </c>
      <c r="EK668" s="375">
        <f t="shared" si="2526"/>
        <v>0</v>
      </c>
      <c r="EL668" s="375">
        <f t="shared" si="2527"/>
        <v>0</v>
      </c>
      <c r="EM668" s="375">
        <f t="shared" si="2528"/>
        <v>1</v>
      </c>
      <c r="EN668" s="375">
        <f t="shared" si="2529"/>
        <v>0</v>
      </c>
      <c r="EO668" s="375">
        <f t="shared" si="2530"/>
        <v>0</v>
      </c>
      <c r="EP668" s="375">
        <f t="shared" si="2531"/>
        <v>1</v>
      </c>
      <c r="EQ668" s="375">
        <f t="shared" si="2532"/>
        <v>0</v>
      </c>
      <c r="ER668" s="375">
        <f t="shared" si="2533"/>
        <v>0</v>
      </c>
      <c r="ES668" s="375">
        <f t="shared" si="2534"/>
        <v>1</v>
      </c>
      <c r="ET668" s="375">
        <f t="shared" si="2535"/>
        <v>0</v>
      </c>
      <c r="EU668" s="375">
        <f t="shared" si="2536"/>
        <v>0</v>
      </c>
      <c r="EV668" s="375">
        <f t="shared" si="2537"/>
        <v>1</v>
      </c>
      <c r="EW668" s="375">
        <f t="shared" si="2538"/>
        <v>0</v>
      </c>
      <c r="EX668" s="375">
        <f t="shared" si="2539"/>
        <v>0</v>
      </c>
      <c r="EY668" s="375">
        <f t="shared" si="2540"/>
        <v>1</v>
      </c>
      <c r="EZ668" s="375">
        <f t="shared" si="2541"/>
        <v>0</v>
      </c>
      <c r="FA668" s="375">
        <f t="shared" si="2542"/>
        <v>0</v>
      </c>
      <c r="FB668" s="375">
        <f t="shared" si="2543"/>
        <v>1</v>
      </c>
      <c r="FC668" s="375">
        <f t="shared" si="2544"/>
        <v>0</v>
      </c>
      <c r="FD668" s="375">
        <f t="shared" si="2545"/>
        <v>0</v>
      </c>
      <c r="FE668" s="376"/>
      <c r="FF668" s="372"/>
      <c r="FG668" s="372"/>
      <c r="FH668" s="372"/>
      <c r="FI668" s="372"/>
      <c r="FJ668" s="372"/>
      <c r="FK668" s="372"/>
      <c r="FL668" s="372"/>
      <c r="FM668" s="372"/>
      <c r="FN668" s="372"/>
      <c r="FO668" s="372"/>
      <c r="FP668" s="372"/>
      <c r="FQ668" s="372"/>
      <c r="FR668" s="372"/>
      <c r="FS668" s="372"/>
      <c r="FT668" s="372"/>
      <c r="FU668" s="372"/>
      <c r="FV668" s="372"/>
      <c r="FW668" s="372"/>
      <c r="FX668" s="372"/>
      <c r="FY668" s="372"/>
      <c r="FZ668" s="372"/>
      <c r="GA668" s="372"/>
      <c r="GB668" s="372"/>
      <c r="GC668" s="372"/>
      <c r="GD668" s="372"/>
      <c r="GE668" s="372"/>
      <c r="GF668" s="372"/>
      <c r="GG668" s="372"/>
      <c r="GH668" s="372"/>
      <c r="GI668" s="372"/>
      <c r="GJ668" s="372"/>
      <c r="GK668" s="372"/>
      <c r="GL668" s="372"/>
      <c r="GM668" s="372"/>
      <c r="GN668" s="372"/>
      <c r="GO668" s="372"/>
      <c r="GP668" s="372"/>
      <c r="GQ668" s="372"/>
      <c r="GR668" s="372"/>
      <c r="GS668" s="372"/>
      <c r="GT668" s="372"/>
      <c r="GU668" s="372"/>
      <c r="GV668" s="372"/>
      <c r="GW668" s="372"/>
      <c r="GX668" s="372"/>
      <c r="GY668" s="372"/>
      <c r="GZ668" s="372"/>
      <c r="HA668" s="372"/>
      <c r="HB668" s="372"/>
      <c r="HC668" s="372"/>
    </row>
    <row r="669" spans="1:211" s="373" customFormat="1" ht="15" customHeight="1" x14ac:dyDescent="0.2">
      <c r="A669" s="366">
        <f>SWDATA!O654</f>
        <v>0</v>
      </c>
      <c r="B669" s="366">
        <f>SWDATA!M654</f>
        <v>0</v>
      </c>
      <c r="C669" s="351">
        <f>IF(AND(SWDATA!M654=1,SWDATA!Q654="promotions"),SWDATA!P654,0)</f>
        <v>0</v>
      </c>
      <c r="D669" s="367">
        <f>ROW(SWDATA!M654)</f>
        <v>654</v>
      </c>
      <c r="E669" s="368">
        <f t="shared" si="2475"/>
        <v>0</v>
      </c>
      <c r="F669" s="369">
        <f t="shared" si="2386"/>
        <v>1</v>
      </c>
      <c r="G669" s="366" t="str">
        <f t="shared" si="2387"/>
        <v/>
      </c>
      <c r="H669" s="370"/>
      <c r="J669" s="238">
        <f t="shared" si="2388"/>
        <v>0</v>
      </c>
      <c r="K669" s="239" t="str">
        <f t="shared" si="2389"/>
        <v/>
      </c>
      <c r="L669" s="342"/>
      <c r="M669" s="345"/>
      <c r="N669" s="340" t="str">
        <f>IF(LEN(SWDATA!F654)=0,"",N668)</f>
        <v/>
      </c>
      <c r="O669" s="296" t="str">
        <f>IF(LEN(SWDATA!G654)=0,"",O668)</f>
        <v/>
      </c>
      <c r="P669" s="297" t="str">
        <f>IF(LEN(SWDATA!C654)=0,"",SWDATA!C654)</f>
        <v/>
      </c>
      <c r="Q669" s="312" t="str">
        <f t="shared" si="2390"/>
        <v/>
      </c>
      <c r="R669" s="223" t="s">
        <v>261</v>
      </c>
      <c r="S669" s="224"/>
      <c r="T669" s="224"/>
      <c r="U669" s="264" t="s">
        <v>628</v>
      </c>
      <c r="V669" s="205" t="s">
        <v>221</v>
      </c>
      <c r="W669" s="266">
        <f>IF(OR(Is_Loading,LEN($A669)=0),"",SWDATA!P654)</f>
        <v>0</v>
      </c>
      <c r="X669" s="267">
        <f>IF(OR(Is_Loading,LEN($A669)=0),"",SWDATA!Q654)</f>
        <v>0</v>
      </c>
      <c r="Y669" s="267">
        <f>IF(OR(Is_Loading,LEN($A669)=0),"",SWDATA!R654)</f>
        <v>0</v>
      </c>
      <c r="Z669" s="266" t="str">
        <f t="shared" si="2546"/>
        <v/>
      </c>
      <c r="AA669" s="266">
        <f>IF(OR(Is_Loading,LEN($A669)=0),"",SWDATA!T654)</f>
        <v>0</v>
      </c>
      <c r="AB669" s="267">
        <f>IF(OR(Is_Loading,LEN($A669)=0),"",SWDATA!U654)</f>
        <v>0</v>
      </c>
      <c r="AC669" s="267">
        <f>IF(OR(Is_Loading,LEN($A669)=0),"",SWDATA!V654)</f>
        <v>0</v>
      </c>
      <c r="AD669" s="266" t="str">
        <f t="shared" si="2391"/>
        <v/>
      </c>
      <c r="AE669" s="266">
        <f>IF(OR(Is_Loading,LEN($A669)=0),"",SWDATA!X654)</f>
        <v>0</v>
      </c>
      <c r="AF669" s="267">
        <f>IF(OR(Is_Loading,LEN($A669)=0),"",SWDATA!Y654)</f>
        <v>0</v>
      </c>
      <c r="AG669" s="267">
        <f>IF(OR(Is_Loading,LEN($A669)=0),"",SWDATA!Z654)</f>
        <v>0</v>
      </c>
      <c r="AH669" s="266" t="str">
        <f t="shared" si="2392"/>
        <v/>
      </c>
      <c r="AI669" s="266">
        <f>IF(OR(Is_Loading,LEN($A669)=0),"",SWDATA!AB654)</f>
        <v>0</v>
      </c>
      <c r="AJ669" s="267">
        <f>IF(OR(Is_Loading,LEN($A669)=0),"",SWDATA!AC654)</f>
        <v>0</v>
      </c>
      <c r="AK669" s="267">
        <f>IF(OR(Is_Loading,LEN($A669)=0),"",SWDATA!AD654)</f>
        <v>0</v>
      </c>
      <c r="AL669" s="266" t="str">
        <f t="shared" si="2393"/>
        <v/>
      </c>
      <c r="AM669" s="266">
        <f>IF(OR(Is_Loading,LEN($A669)=0),"",SWDATA!AF654)</f>
        <v>0</v>
      </c>
      <c r="AN669" s="267">
        <f>IF(OR(Is_Loading,LEN($A669)=0),"",SWDATA!AG654)</f>
        <v>0</v>
      </c>
      <c r="AO669" s="323">
        <f>IF(OR(Is_Loading,LEN($A669)=0),"",SWDATA!AH654)</f>
        <v>0</v>
      </c>
      <c r="AP669" s="320" t="str">
        <f t="shared" si="2394"/>
        <v/>
      </c>
      <c r="AQ669" s="266">
        <f>IF(OR(Is_Loading,LEN($A669)=0),"",SWDATA!AJ654)</f>
        <v>0</v>
      </c>
      <c r="AR669" s="267">
        <f>IF(OR(Is_Loading,LEN($A669)=0),"",SWDATA!AK654)</f>
        <v>0</v>
      </c>
      <c r="AS669" s="267">
        <f>IF(OR(Is_Loading,LEN($A669)=0),"",SWDATA!AL654)</f>
        <v>0</v>
      </c>
      <c r="AT669" s="266" t="str">
        <f t="shared" si="2395"/>
        <v/>
      </c>
      <c r="AU669" s="266">
        <f>IF(OR(Is_Loading,LEN($A669)=0),"",SWDATA!AN654)</f>
        <v>0</v>
      </c>
      <c r="AV669" s="267">
        <f>IF(OR(Is_Loading,LEN($A669)=0),"",SWDATA!AO654)</f>
        <v>0</v>
      </c>
      <c r="AW669" s="267">
        <f>IF(OR(Is_Loading,LEN($A669)=0),"",SWDATA!AP654)</f>
        <v>0</v>
      </c>
      <c r="AX669" s="266" t="str">
        <f t="shared" si="2396"/>
        <v/>
      </c>
      <c r="AY669" s="266">
        <f>IF(OR(Is_Loading,LEN($A669)=0),"",SWDATA!AR654)</f>
        <v>0</v>
      </c>
      <c r="AZ669" s="267">
        <f>IF(OR(Is_Loading,LEN($A669)=0),"",SWDATA!AS654)</f>
        <v>0</v>
      </c>
      <c r="BA669" s="267">
        <f>IF(OR(Is_Loading,LEN($A669)=0),"",SWDATA!AT654)</f>
        <v>0</v>
      </c>
      <c r="BB669" s="266" t="str">
        <f t="shared" si="2397"/>
        <v/>
      </c>
      <c r="BC669" s="266">
        <f>IF(OR(Is_Loading,LEN($A669)=0),"",SWDATA!AV654)</f>
        <v>0</v>
      </c>
      <c r="BD669" s="267">
        <f>IF(OR(Is_Loading,LEN($A669)=0),"",SWDATA!AW654)</f>
        <v>0</v>
      </c>
      <c r="BE669" s="323">
        <f>IF(OR(Is_Loading,LEN($A669)=0),"",SWDATA!AX654)</f>
        <v>0</v>
      </c>
      <c r="BF669" s="320" t="str">
        <f t="shared" si="2398"/>
        <v/>
      </c>
      <c r="BG669" s="11"/>
      <c r="BH669" s="11"/>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c r="CF669" s="11"/>
      <c r="CG669" s="11"/>
      <c r="CH669" s="11"/>
      <c r="CI669" s="11"/>
      <c r="CJ669" s="11"/>
      <c r="CK669" s="11"/>
      <c r="CL669" s="11"/>
      <c r="CM669" s="11"/>
      <c r="CN669" s="351"/>
      <c r="CO669" s="351"/>
      <c r="CP669" s="351"/>
      <c r="CQ669" s="351"/>
      <c r="CR669" s="351"/>
      <c r="CS669" s="351"/>
      <c r="CT669" s="351"/>
      <c r="CU669" s="351"/>
      <c r="CV669" s="351"/>
      <c r="CW669" s="351"/>
      <c r="CX669" s="351"/>
      <c r="CY669" s="351"/>
      <c r="CZ669" s="351"/>
      <c r="DA669" s="351"/>
      <c r="DB669" s="351"/>
      <c r="DC669" s="351"/>
      <c r="DD669" s="351"/>
      <c r="DE669" s="351"/>
      <c r="DF669" s="351"/>
      <c r="DG669" s="351"/>
      <c r="DH669" s="351"/>
      <c r="DI669" s="351"/>
      <c r="DJ669" s="351"/>
      <c r="DK669" s="351"/>
      <c r="DL669" s="351"/>
      <c r="DM669" s="351"/>
      <c r="DN669" s="351"/>
      <c r="DS669" s="372"/>
      <c r="DT669" s="374"/>
      <c r="DU669" s="375"/>
      <c r="DV669" s="375"/>
      <c r="DW669" s="375"/>
      <c r="DX669" s="375">
        <v>1</v>
      </c>
      <c r="DY669" s="375">
        <f t="shared" si="2514"/>
        <v>0</v>
      </c>
      <c r="DZ669" s="375">
        <f t="shared" si="2515"/>
        <v>0</v>
      </c>
      <c r="EA669" s="375">
        <f t="shared" si="2516"/>
        <v>1</v>
      </c>
      <c r="EB669" s="375">
        <f t="shared" si="2517"/>
        <v>0</v>
      </c>
      <c r="EC669" s="375">
        <f t="shared" si="2518"/>
        <v>0</v>
      </c>
      <c r="ED669" s="375">
        <f t="shared" si="2519"/>
        <v>1</v>
      </c>
      <c r="EE669" s="375">
        <f t="shared" si="2520"/>
        <v>0</v>
      </c>
      <c r="EF669" s="375">
        <f t="shared" si="2521"/>
        <v>0</v>
      </c>
      <c r="EG669" s="375">
        <f t="shared" si="2522"/>
        <v>1</v>
      </c>
      <c r="EH669" s="375">
        <f t="shared" si="2523"/>
        <v>0</v>
      </c>
      <c r="EI669" s="375">
        <f t="shared" si="2524"/>
        <v>0</v>
      </c>
      <c r="EJ669" s="375">
        <f t="shared" si="2525"/>
        <v>1</v>
      </c>
      <c r="EK669" s="375">
        <f t="shared" si="2526"/>
        <v>0</v>
      </c>
      <c r="EL669" s="375">
        <f t="shared" si="2527"/>
        <v>0</v>
      </c>
      <c r="EM669" s="375">
        <f t="shared" si="2528"/>
        <v>1</v>
      </c>
      <c r="EN669" s="375">
        <f t="shared" si="2529"/>
        <v>0</v>
      </c>
      <c r="EO669" s="375">
        <f t="shared" si="2530"/>
        <v>0</v>
      </c>
      <c r="EP669" s="375">
        <f t="shared" si="2531"/>
        <v>1</v>
      </c>
      <c r="EQ669" s="375">
        <f t="shared" si="2532"/>
        <v>0</v>
      </c>
      <c r="ER669" s="375">
        <f t="shared" si="2533"/>
        <v>0</v>
      </c>
      <c r="ES669" s="375">
        <f t="shared" si="2534"/>
        <v>1</v>
      </c>
      <c r="ET669" s="375">
        <f t="shared" si="2535"/>
        <v>0</v>
      </c>
      <c r="EU669" s="375">
        <f t="shared" si="2536"/>
        <v>0</v>
      </c>
      <c r="EV669" s="375">
        <f t="shared" si="2537"/>
        <v>1</v>
      </c>
      <c r="EW669" s="375">
        <f t="shared" si="2538"/>
        <v>0</v>
      </c>
      <c r="EX669" s="375">
        <f t="shared" si="2539"/>
        <v>0</v>
      </c>
      <c r="EY669" s="375">
        <f t="shared" si="2540"/>
        <v>1</v>
      </c>
      <c r="EZ669" s="375">
        <f t="shared" si="2541"/>
        <v>0</v>
      </c>
      <c r="FA669" s="375">
        <f t="shared" si="2542"/>
        <v>0</v>
      </c>
      <c r="FB669" s="375">
        <f t="shared" si="2543"/>
        <v>1</v>
      </c>
      <c r="FC669" s="375">
        <f t="shared" si="2544"/>
        <v>0</v>
      </c>
      <c r="FD669" s="375">
        <f t="shared" si="2545"/>
        <v>0</v>
      </c>
      <c r="FE669" s="376"/>
      <c r="FF669" s="372"/>
      <c r="FG669" s="372"/>
      <c r="FH669" s="372"/>
      <c r="FI669" s="372"/>
      <c r="FJ669" s="372"/>
      <c r="FK669" s="372"/>
      <c r="FL669" s="372"/>
      <c r="FM669" s="372"/>
      <c r="FN669" s="372"/>
      <c r="FO669" s="372"/>
      <c r="FP669" s="372"/>
      <c r="FQ669" s="372"/>
      <c r="FR669" s="372"/>
      <c r="FS669" s="372"/>
      <c r="FT669" s="372"/>
      <c r="FU669" s="372"/>
      <c r="FV669" s="372"/>
      <c r="FW669" s="372"/>
      <c r="FX669" s="372"/>
      <c r="FY669" s="372"/>
      <c r="FZ669" s="372"/>
      <c r="GA669" s="372"/>
      <c r="GB669" s="372"/>
      <c r="GC669" s="372"/>
      <c r="GD669" s="372"/>
      <c r="GE669" s="372"/>
      <c r="GF669" s="372"/>
      <c r="GG669" s="372"/>
      <c r="GH669" s="372"/>
      <c r="GI669" s="372"/>
      <c r="GJ669" s="372"/>
      <c r="GK669" s="372"/>
      <c r="GL669" s="372"/>
      <c r="GM669" s="372"/>
      <c r="GN669" s="372"/>
      <c r="GO669" s="372"/>
      <c r="GP669" s="372"/>
      <c r="GQ669" s="372"/>
      <c r="GR669" s="372"/>
      <c r="GS669" s="372"/>
      <c r="GT669" s="372"/>
      <c r="GU669" s="372"/>
      <c r="GV669" s="372"/>
      <c r="GW669" s="372"/>
      <c r="GX669" s="372"/>
      <c r="GY669" s="372"/>
      <c r="GZ669" s="372"/>
      <c r="HA669" s="372"/>
      <c r="HB669" s="372"/>
      <c r="HC669" s="372"/>
    </row>
    <row r="670" spans="1:211" s="373" customFormat="1" ht="15" customHeight="1" x14ac:dyDescent="0.2">
      <c r="A670" s="366">
        <f>SWDATA!O655</f>
        <v>0</v>
      </c>
      <c r="B670" s="366">
        <f>SWDATA!M655</f>
        <v>0</v>
      </c>
      <c r="C670" s="351">
        <f>IF(AND(SWDATA!M655=1,SWDATA!Q655="promotions"),SWDATA!P655,0)</f>
        <v>0</v>
      </c>
      <c r="D670" s="367">
        <f>ROW(SWDATA!M655)</f>
        <v>655</v>
      </c>
      <c r="E670" s="368">
        <f t="shared" si="2475"/>
        <v>0</v>
      </c>
      <c r="F670" s="369">
        <f t="shared" si="2386"/>
        <v>1</v>
      </c>
      <c r="G670" s="366" t="str">
        <f t="shared" si="2387"/>
        <v/>
      </c>
      <c r="H670" s="370"/>
      <c r="J670" s="238">
        <f t="shared" si="2388"/>
        <v>0</v>
      </c>
      <c r="K670" s="239" t="str">
        <f t="shared" si="2389"/>
        <v/>
      </c>
      <c r="L670" s="342"/>
      <c r="M670" s="345"/>
      <c r="N670" s="340" t="str">
        <f>IF(LEN(SWDATA!F655)=0,"",N669)</f>
        <v/>
      </c>
      <c r="O670" s="296" t="str">
        <f>IF(LEN(SWDATA!G655)=0,"",O669)</f>
        <v/>
      </c>
      <c r="P670" s="297" t="str">
        <f>IF(LEN(SWDATA!C655)=0,"",SWDATA!C655)</f>
        <v/>
      </c>
      <c r="Q670" s="312" t="str">
        <f t="shared" si="2390"/>
        <v/>
      </c>
      <c r="R670" s="223" t="s">
        <v>261</v>
      </c>
      <c r="S670" s="224"/>
      <c r="T670" s="224"/>
      <c r="U670" s="264" t="s">
        <v>596</v>
      </c>
      <c r="V670" s="205" t="s">
        <v>221</v>
      </c>
      <c r="W670" s="266">
        <f>IF(OR(Is_Loading,LEN($A670)=0),"",SWDATA!P655)</f>
        <v>0</v>
      </c>
      <c r="X670" s="267">
        <f>IF(OR(Is_Loading,LEN($A670)=0),"",SWDATA!Q655)</f>
        <v>0</v>
      </c>
      <c r="Y670" s="267">
        <f>IF(OR(Is_Loading,LEN($A670)=0),"",SWDATA!R655)</f>
        <v>0</v>
      </c>
      <c r="Z670" s="266" t="str">
        <f t="shared" si="2546"/>
        <v/>
      </c>
      <c r="AA670" s="266">
        <f>IF(OR(Is_Loading,LEN($A670)=0),"",SWDATA!T655)</f>
        <v>0</v>
      </c>
      <c r="AB670" s="267">
        <f>IF(OR(Is_Loading,LEN($A670)=0),"",SWDATA!U655)</f>
        <v>0</v>
      </c>
      <c r="AC670" s="267">
        <f>IF(OR(Is_Loading,LEN($A670)=0),"",SWDATA!V655)</f>
        <v>0</v>
      </c>
      <c r="AD670" s="266" t="str">
        <f t="shared" si="2391"/>
        <v/>
      </c>
      <c r="AE670" s="266">
        <f>IF(OR(Is_Loading,LEN($A670)=0),"",SWDATA!X655)</f>
        <v>0</v>
      </c>
      <c r="AF670" s="267">
        <f>IF(OR(Is_Loading,LEN($A670)=0),"",SWDATA!Y655)</f>
        <v>0</v>
      </c>
      <c r="AG670" s="267">
        <f>IF(OR(Is_Loading,LEN($A670)=0),"",SWDATA!Z655)</f>
        <v>0</v>
      </c>
      <c r="AH670" s="266" t="str">
        <f t="shared" si="2392"/>
        <v/>
      </c>
      <c r="AI670" s="266">
        <f>IF(OR(Is_Loading,LEN($A670)=0),"",SWDATA!AB655)</f>
        <v>0</v>
      </c>
      <c r="AJ670" s="267">
        <f>IF(OR(Is_Loading,LEN($A670)=0),"",SWDATA!AC655)</f>
        <v>0</v>
      </c>
      <c r="AK670" s="267">
        <f>IF(OR(Is_Loading,LEN($A670)=0),"",SWDATA!AD655)</f>
        <v>0</v>
      </c>
      <c r="AL670" s="266" t="str">
        <f t="shared" si="2393"/>
        <v/>
      </c>
      <c r="AM670" s="266">
        <f>IF(OR(Is_Loading,LEN($A670)=0),"",SWDATA!AF655)</f>
        <v>0</v>
      </c>
      <c r="AN670" s="267">
        <f>IF(OR(Is_Loading,LEN($A670)=0),"",SWDATA!AG655)</f>
        <v>0</v>
      </c>
      <c r="AO670" s="323">
        <f>IF(OR(Is_Loading,LEN($A670)=0),"",SWDATA!AH655)</f>
        <v>0</v>
      </c>
      <c r="AP670" s="320" t="str">
        <f t="shared" si="2394"/>
        <v/>
      </c>
      <c r="AQ670" s="266">
        <f>IF(OR(Is_Loading,LEN($A670)=0),"",SWDATA!AJ655)</f>
        <v>0</v>
      </c>
      <c r="AR670" s="267">
        <f>IF(OR(Is_Loading,LEN($A670)=0),"",SWDATA!AK655)</f>
        <v>0</v>
      </c>
      <c r="AS670" s="267">
        <f>IF(OR(Is_Loading,LEN($A670)=0),"",SWDATA!AL655)</f>
        <v>0</v>
      </c>
      <c r="AT670" s="266" t="str">
        <f t="shared" si="2395"/>
        <v/>
      </c>
      <c r="AU670" s="266">
        <f>IF(OR(Is_Loading,LEN($A670)=0),"",SWDATA!AN655)</f>
        <v>0</v>
      </c>
      <c r="AV670" s="267">
        <f>IF(OR(Is_Loading,LEN($A670)=0),"",SWDATA!AO655)</f>
        <v>0</v>
      </c>
      <c r="AW670" s="267">
        <f>IF(OR(Is_Loading,LEN($A670)=0),"",SWDATA!AP655)</f>
        <v>0</v>
      </c>
      <c r="AX670" s="266" t="str">
        <f t="shared" si="2396"/>
        <v/>
      </c>
      <c r="AY670" s="266">
        <f>IF(OR(Is_Loading,LEN($A670)=0),"",SWDATA!AR655)</f>
        <v>0</v>
      </c>
      <c r="AZ670" s="267">
        <f>IF(OR(Is_Loading,LEN($A670)=0),"",SWDATA!AS655)</f>
        <v>0</v>
      </c>
      <c r="BA670" s="267">
        <f>IF(OR(Is_Loading,LEN($A670)=0),"",SWDATA!AT655)</f>
        <v>0</v>
      </c>
      <c r="BB670" s="266" t="str">
        <f t="shared" si="2397"/>
        <v/>
      </c>
      <c r="BC670" s="266">
        <f>IF(OR(Is_Loading,LEN($A670)=0),"",SWDATA!AV655)</f>
        <v>0</v>
      </c>
      <c r="BD670" s="267">
        <f>IF(OR(Is_Loading,LEN($A670)=0),"",SWDATA!AW655)</f>
        <v>0</v>
      </c>
      <c r="BE670" s="323">
        <f>IF(OR(Is_Loading,LEN($A670)=0),"",SWDATA!AX655)</f>
        <v>0</v>
      </c>
      <c r="BF670" s="320" t="str">
        <f t="shared" si="2398"/>
        <v/>
      </c>
      <c r="BG670" s="11"/>
      <c r="BH670" s="11"/>
      <c r="BI670" s="11"/>
      <c r="BJ670" s="11"/>
      <c r="BK670" s="11"/>
      <c r="BL670" s="11"/>
      <c r="BM670" s="11"/>
      <c r="BN670" s="11"/>
      <c r="BO670" s="11"/>
      <c r="BP670" s="11"/>
      <c r="BQ670" s="11"/>
      <c r="BR670" s="11"/>
      <c r="BS670" s="11"/>
      <c r="BT670" s="11"/>
      <c r="BU670" s="11"/>
      <c r="BV670" s="11"/>
      <c r="BW670" s="11"/>
      <c r="BX670" s="11"/>
      <c r="BY670" s="11"/>
      <c r="BZ670" s="11"/>
      <c r="CA670" s="11"/>
      <c r="CB670" s="11"/>
      <c r="CC670" s="11"/>
      <c r="CD670" s="11"/>
      <c r="CE670" s="11"/>
      <c r="CF670" s="11"/>
      <c r="CG670" s="11"/>
      <c r="CH670" s="11"/>
      <c r="CI670" s="11"/>
      <c r="CJ670" s="11"/>
      <c r="CK670" s="11"/>
      <c r="CL670" s="11"/>
      <c r="CM670" s="11"/>
      <c r="CN670" s="351"/>
      <c r="CO670" s="351"/>
      <c r="CP670" s="351"/>
      <c r="CQ670" s="351"/>
      <c r="CR670" s="351"/>
      <c r="CS670" s="351"/>
      <c r="CT670" s="351"/>
      <c r="CU670" s="351"/>
      <c r="CV670" s="351"/>
      <c r="CW670" s="351"/>
      <c r="CX670" s="351"/>
      <c r="CY670" s="351"/>
      <c r="CZ670" s="351"/>
      <c r="DA670" s="351"/>
      <c r="DB670" s="351"/>
      <c r="DC670" s="351"/>
      <c r="DD670" s="351"/>
      <c r="DE670" s="351"/>
      <c r="DF670" s="351"/>
      <c r="DG670" s="351"/>
      <c r="DH670" s="351"/>
      <c r="DI670" s="351"/>
      <c r="DJ670" s="351"/>
      <c r="DK670" s="351"/>
      <c r="DL670" s="351"/>
      <c r="DM670" s="351"/>
      <c r="DN670" s="351"/>
      <c r="DS670" s="372"/>
      <c r="DT670" s="374"/>
      <c r="DU670" s="375"/>
      <c r="DV670" s="375"/>
      <c r="DW670" s="375"/>
      <c r="DX670" s="375">
        <v>1</v>
      </c>
      <c r="DY670" s="375">
        <f t="shared" si="2514"/>
        <v>0</v>
      </c>
      <c r="DZ670" s="375">
        <f t="shared" si="2515"/>
        <v>0</v>
      </c>
      <c r="EA670" s="375">
        <f t="shared" si="2516"/>
        <v>1</v>
      </c>
      <c r="EB670" s="375">
        <f t="shared" si="2517"/>
        <v>0</v>
      </c>
      <c r="EC670" s="375">
        <f t="shared" si="2518"/>
        <v>0</v>
      </c>
      <c r="ED670" s="375">
        <f t="shared" si="2519"/>
        <v>1</v>
      </c>
      <c r="EE670" s="375">
        <f t="shared" si="2520"/>
        <v>0</v>
      </c>
      <c r="EF670" s="375">
        <f t="shared" si="2521"/>
        <v>0</v>
      </c>
      <c r="EG670" s="375">
        <f t="shared" si="2522"/>
        <v>1</v>
      </c>
      <c r="EH670" s="375">
        <f t="shared" si="2523"/>
        <v>0</v>
      </c>
      <c r="EI670" s="375">
        <f t="shared" si="2524"/>
        <v>0</v>
      </c>
      <c r="EJ670" s="375">
        <f t="shared" si="2525"/>
        <v>1</v>
      </c>
      <c r="EK670" s="375">
        <f t="shared" si="2526"/>
        <v>0</v>
      </c>
      <c r="EL670" s="375">
        <f t="shared" si="2527"/>
        <v>0</v>
      </c>
      <c r="EM670" s="375">
        <f t="shared" si="2528"/>
        <v>1</v>
      </c>
      <c r="EN670" s="375">
        <f t="shared" si="2529"/>
        <v>0</v>
      </c>
      <c r="EO670" s="375">
        <f t="shared" si="2530"/>
        <v>0</v>
      </c>
      <c r="EP670" s="375">
        <f t="shared" si="2531"/>
        <v>1</v>
      </c>
      <c r="EQ670" s="375">
        <f t="shared" si="2532"/>
        <v>0</v>
      </c>
      <c r="ER670" s="375">
        <f t="shared" si="2533"/>
        <v>0</v>
      </c>
      <c r="ES670" s="375">
        <f t="shared" si="2534"/>
        <v>1</v>
      </c>
      <c r="ET670" s="375">
        <f t="shared" si="2535"/>
        <v>0</v>
      </c>
      <c r="EU670" s="375">
        <f t="shared" si="2536"/>
        <v>0</v>
      </c>
      <c r="EV670" s="375">
        <f t="shared" si="2537"/>
        <v>1</v>
      </c>
      <c r="EW670" s="375">
        <f t="shared" si="2538"/>
        <v>0</v>
      </c>
      <c r="EX670" s="375">
        <f t="shared" si="2539"/>
        <v>0</v>
      </c>
      <c r="EY670" s="375">
        <f t="shared" si="2540"/>
        <v>1</v>
      </c>
      <c r="EZ670" s="375">
        <f t="shared" si="2541"/>
        <v>0</v>
      </c>
      <c r="FA670" s="375">
        <f t="shared" si="2542"/>
        <v>0</v>
      </c>
      <c r="FB670" s="375">
        <f t="shared" si="2543"/>
        <v>1</v>
      </c>
      <c r="FC670" s="375">
        <f t="shared" si="2544"/>
        <v>0</v>
      </c>
      <c r="FD670" s="375">
        <f t="shared" si="2545"/>
        <v>0</v>
      </c>
      <c r="FE670" s="376"/>
      <c r="FF670" s="372"/>
      <c r="FG670" s="372"/>
      <c r="FH670" s="372"/>
      <c r="FI670" s="372"/>
      <c r="FJ670" s="372"/>
      <c r="FK670" s="372"/>
      <c r="FL670" s="372"/>
      <c r="FM670" s="372"/>
      <c r="FN670" s="372"/>
      <c r="FO670" s="372"/>
      <c r="FP670" s="372"/>
      <c r="FQ670" s="372"/>
      <c r="FR670" s="372"/>
      <c r="FS670" s="372"/>
      <c r="FT670" s="372"/>
      <c r="FU670" s="372"/>
      <c r="FV670" s="372"/>
      <c r="FW670" s="372"/>
      <c r="FX670" s="372"/>
      <c r="FY670" s="372"/>
      <c r="FZ670" s="372"/>
      <c r="GA670" s="372"/>
      <c r="GB670" s="372"/>
      <c r="GC670" s="372"/>
      <c r="GD670" s="372"/>
      <c r="GE670" s="372"/>
      <c r="GF670" s="372"/>
      <c r="GG670" s="372"/>
      <c r="GH670" s="372"/>
      <c r="GI670" s="372"/>
      <c r="GJ670" s="372"/>
      <c r="GK670" s="372"/>
      <c r="GL670" s="372"/>
      <c r="GM670" s="372"/>
      <c r="GN670" s="372"/>
      <c r="GO670" s="372"/>
      <c r="GP670" s="372"/>
      <c r="GQ670" s="372"/>
      <c r="GR670" s="372"/>
      <c r="GS670" s="372"/>
      <c r="GT670" s="372"/>
      <c r="GU670" s="372"/>
      <c r="GV670" s="372"/>
      <c r="GW670" s="372"/>
      <c r="GX670" s="372"/>
      <c r="GY670" s="372"/>
      <c r="GZ670" s="372"/>
      <c r="HA670" s="372"/>
      <c r="HB670" s="372"/>
      <c r="HC670" s="372"/>
    </row>
    <row r="671" spans="1:211" s="373" customFormat="1" ht="15" customHeight="1" x14ac:dyDescent="0.2">
      <c r="A671" s="366">
        <f>SWDATA!O656</f>
        <v>0</v>
      </c>
      <c r="B671" s="366">
        <f>SWDATA!M656</f>
        <v>0</v>
      </c>
      <c r="C671" s="351">
        <f>IF(AND(SWDATA!M656=1,SWDATA!Q656="promotions"),SWDATA!P656,0)</f>
        <v>0</v>
      </c>
      <c r="D671" s="367">
        <f>ROW(SWDATA!M656)</f>
        <v>656</v>
      </c>
      <c r="E671" s="368">
        <f ca="1">IF(AND(B671=1,UPPER(HLOOKUP(D671+14,'Metrics &amp; Attributes View'!$13:$31,19,0))&lt;&gt;"SBOM"),1,0)</f>
        <v>0</v>
      </c>
      <c r="F671" s="369">
        <f t="shared" si="2386"/>
        <v>1</v>
      </c>
      <c r="G671" s="366" t="str">
        <f t="shared" si="2387"/>
        <v/>
      </c>
      <c r="H671" s="370"/>
      <c r="J671" s="238">
        <f t="shared" si="2388"/>
        <v>0</v>
      </c>
      <c r="K671" s="239" t="str">
        <f t="shared" si="2389"/>
        <v/>
      </c>
      <c r="L671" s="342"/>
      <c r="M671" s="345"/>
      <c r="N671" s="340" t="str">
        <f>IF(LEN(SWDATA!F656)=0,"",N670)</f>
        <v/>
      </c>
      <c r="O671" s="296" t="str">
        <f>IF(LEN(SWDATA!G656)=0,"",O670)</f>
        <v/>
      </c>
      <c r="P671" s="297" t="str">
        <f>IF(LEN(SWDATA!C656)=0,"",SWDATA!C656)</f>
        <v/>
      </c>
      <c r="Q671" s="312" t="str">
        <f t="shared" si="2390"/>
        <v/>
      </c>
      <c r="R671" s="223" t="s">
        <v>262</v>
      </c>
      <c r="S671" s="224"/>
      <c r="T671" s="224"/>
      <c r="U671" s="264" t="s">
        <v>623</v>
      </c>
      <c r="V671" s="205" t="s">
        <v>221</v>
      </c>
      <c r="W671" s="266">
        <f>IF(OR(Is_Loading,LEN($A671)=0),"",SWDATA!P656)</f>
        <v>0</v>
      </c>
      <c r="X671" s="267">
        <f>IF(OR(Is_Loading,LEN($A671)=0),"",SWDATA!Q656)</f>
        <v>0</v>
      </c>
      <c r="Y671" s="267">
        <f>IF(OR(Is_Loading,LEN($A671)=0),"",SWDATA!R656)</f>
        <v>0</v>
      </c>
      <c r="Z671" s="266" t="str">
        <f t="shared" si="2546"/>
        <v/>
      </c>
      <c r="AA671" s="266">
        <f>IF(OR(Is_Loading,LEN($A671)=0),"",SWDATA!T656)</f>
        <v>0</v>
      </c>
      <c r="AB671" s="267">
        <f>IF(OR(Is_Loading,LEN($A671)=0),"",SWDATA!U656)</f>
        <v>0</v>
      </c>
      <c r="AC671" s="267">
        <f>IF(OR(Is_Loading,LEN($A671)=0),"",SWDATA!V656)</f>
        <v>0</v>
      </c>
      <c r="AD671" s="266" t="str">
        <f t="shared" si="2391"/>
        <v/>
      </c>
      <c r="AE671" s="266">
        <f>IF(OR(Is_Loading,LEN($A671)=0),"",SWDATA!X656)</f>
        <v>0</v>
      </c>
      <c r="AF671" s="267">
        <f>IF(OR(Is_Loading,LEN($A671)=0),"",SWDATA!Y656)</f>
        <v>0</v>
      </c>
      <c r="AG671" s="267">
        <f>IF(OR(Is_Loading,LEN($A671)=0),"",SWDATA!Z656)</f>
        <v>0</v>
      </c>
      <c r="AH671" s="266" t="str">
        <f t="shared" si="2392"/>
        <v/>
      </c>
      <c r="AI671" s="266">
        <f>IF(OR(Is_Loading,LEN($A671)=0),"",SWDATA!AB656)</f>
        <v>0</v>
      </c>
      <c r="AJ671" s="267">
        <f>IF(OR(Is_Loading,LEN($A671)=0),"",SWDATA!AC656)</f>
        <v>0</v>
      </c>
      <c r="AK671" s="267">
        <f>IF(OR(Is_Loading,LEN($A671)=0),"",SWDATA!AD656)</f>
        <v>0</v>
      </c>
      <c r="AL671" s="266" t="str">
        <f t="shared" si="2393"/>
        <v/>
      </c>
      <c r="AM671" s="266">
        <f>IF(OR(Is_Loading,LEN($A671)=0),"",SWDATA!AF656)</f>
        <v>0</v>
      </c>
      <c r="AN671" s="267">
        <f>IF(OR(Is_Loading,LEN($A671)=0),"",SWDATA!AG656)</f>
        <v>0</v>
      </c>
      <c r="AO671" s="323">
        <f>IF(OR(Is_Loading,LEN($A671)=0),"",SWDATA!AH656)</f>
        <v>0</v>
      </c>
      <c r="AP671" s="320" t="str">
        <f t="shared" si="2394"/>
        <v/>
      </c>
      <c r="AQ671" s="266">
        <f>IF(OR(Is_Loading,LEN($A671)=0),"",SWDATA!AJ656)</f>
        <v>0</v>
      </c>
      <c r="AR671" s="267">
        <f>IF(OR(Is_Loading,LEN($A671)=0),"",SWDATA!AK656)</f>
        <v>0</v>
      </c>
      <c r="AS671" s="267">
        <f>IF(OR(Is_Loading,LEN($A671)=0),"",SWDATA!AL656)</f>
        <v>0</v>
      </c>
      <c r="AT671" s="266" t="str">
        <f t="shared" si="2395"/>
        <v/>
      </c>
      <c r="AU671" s="266">
        <f>IF(OR(Is_Loading,LEN($A671)=0),"",SWDATA!AN656)</f>
        <v>0</v>
      </c>
      <c r="AV671" s="267">
        <f>IF(OR(Is_Loading,LEN($A671)=0),"",SWDATA!AO656)</f>
        <v>0</v>
      </c>
      <c r="AW671" s="267">
        <f>IF(OR(Is_Loading,LEN($A671)=0),"",SWDATA!AP656)</f>
        <v>0</v>
      </c>
      <c r="AX671" s="266" t="str">
        <f t="shared" si="2396"/>
        <v/>
      </c>
      <c r="AY671" s="266">
        <f>IF(OR(Is_Loading,LEN($A671)=0),"",SWDATA!AR656)</f>
        <v>0</v>
      </c>
      <c r="AZ671" s="267">
        <f>IF(OR(Is_Loading,LEN($A671)=0),"",SWDATA!AS656)</f>
        <v>0</v>
      </c>
      <c r="BA671" s="267">
        <f>IF(OR(Is_Loading,LEN($A671)=0),"",SWDATA!AT656)</f>
        <v>0</v>
      </c>
      <c r="BB671" s="266" t="str">
        <f t="shared" si="2397"/>
        <v/>
      </c>
      <c r="BC671" s="266">
        <f>IF(OR(Is_Loading,LEN($A671)=0),"",SWDATA!AV656)</f>
        <v>0</v>
      </c>
      <c r="BD671" s="267">
        <f>IF(OR(Is_Loading,LEN($A671)=0),"",SWDATA!AW656)</f>
        <v>0</v>
      </c>
      <c r="BE671" s="323">
        <f>IF(OR(Is_Loading,LEN($A671)=0),"",SWDATA!AX656)</f>
        <v>0</v>
      </c>
      <c r="BF671" s="320" t="str">
        <f t="shared" si="2398"/>
        <v/>
      </c>
      <c r="BG671" s="11"/>
      <c r="BH671" s="11"/>
      <c r="BI671" s="11"/>
      <c r="BJ671" s="11"/>
      <c r="BK671" s="11"/>
      <c r="BL671" s="11"/>
      <c r="BM671" s="11"/>
      <c r="BN671" s="11"/>
      <c r="BO671" s="11"/>
      <c r="BP671" s="11"/>
      <c r="BQ671" s="11"/>
      <c r="BR671" s="11"/>
      <c r="BS671" s="11"/>
      <c r="BT671" s="11"/>
      <c r="BU671" s="11"/>
      <c r="BV671" s="11"/>
      <c r="BW671" s="11"/>
      <c r="BX671" s="11"/>
      <c r="BY671" s="11"/>
      <c r="BZ671" s="11"/>
      <c r="CA671" s="11"/>
      <c r="CB671" s="11"/>
      <c r="CC671" s="11"/>
      <c r="CD671" s="11"/>
      <c r="CE671" s="11"/>
      <c r="CF671" s="11"/>
      <c r="CG671" s="11"/>
      <c r="CH671" s="11"/>
      <c r="CI671" s="11"/>
      <c r="CJ671" s="11"/>
      <c r="CK671" s="11"/>
      <c r="CL671" s="11"/>
      <c r="CM671" s="11"/>
      <c r="CN671" s="351"/>
      <c r="CO671" s="351"/>
      <c r="CP671" s="351"/>
      <c r="CQ671" s="351"/>
      <c r="CR671" s="351"/>
      <c r="CS671" s="351"/>
      <c r="CT671" s="351"/>
      <c r="CU671" s="351"/>
      <c r="CV671" s="351"/>
      <c r="CW671" s="351"/>
      <c r="CX671" s="351"/>
      <c r="CY671" s="351"/>
      <c r="CZ671" s="351"/>
      <c r="DA671" s="351"/>
      <c r="DB671" s="351"/>
      <c r="DC671" s="351"/>
      <c r="DD671" s="351"/>
      <c r="DE671" s="351"/>
      <c r="DF671" s="351"/>
      <c r="DG671" s="351"/>
      <c r="DH671" s="351"/>
      <c r="DI671" s="351"/>
      <c r="DJ671" s="351"/>
      <c r="DK671" s="351"/>
      <c r="DL671" s="351"/>
      <c r="DM671" s="351"/>
      <c r="DN671" s="351"/>
      <c r="DS671" s="372"/>
      <c r="DT671" s="374"/>
      <c r="DU671" s="375"/>
      <c r="DV671" s="375"/>
      <c r="DW671" s="375"/>
      <c r="DX671" s="375">
        <v>1</v>
      </c>
      <c r="DY671" s="375">
        <f t="shared" si="2514"/>
        <v>0</v>
      </c>
      <c r="DZ671" s="375">
        <f t="shared" si="2515"/>
        <v>0</v>
      </c>
      <c r="EA671" s="375">
        <f t="shared" si="2516"/>
        <v>1</v>
      </c>
      <c r="EB671" s="375">
        <f t="shared" si="2517"/>
        <v>0</v>
      </c>
      <c r="EC671" s="375">
        <f t="shared" si="2518"/>
        <v>0</v>
      </c>
      <c r="ED671" s="375">
        <f t="shared" si="2519"/>
        <v>1</v>
      </c>
      <c r="EE671" s="375">
        <f t="shared" si="2520"/>
        <v>0</v>
      </c>
      <c r="EF671" s="375">
        <f t="shared" si="2521"/>
        <v>0</v>
      </c>
      <c r="EG671" s="375">
        <f t="shared" si="2522"/>
        <v>1</v>
      </c>
      <c r="EH671" s="375">
        <f t="shared" si="2523"/>
        <v>0</v>
      </c>
      <c r="EI671" s="375">
        <f t="shared" si="2524"/>
        <v>0</v>
      </c>
      <c r="EJ671" s="375">
        <f t="shared" si="2525"/>
        <v>1</v>
      </c>
      <c r="EK671" s="375">
        <f t="shared" si="2526"/>
        <v>0</v>
      </c>
      <c r="EL671" s="375">
        <f t="shared" si="2527"/>
        <v>0</v>
      </c>
      <c r="EM671" s="375">
        <f t="shared" si="2528"/>
        <v>1</v>
      </c>
      <c r="EN671" s="375">
        <f t="shared" si="2529"/>
        <v>0</v>
      </c>
      <c r="EO671" s="375">
        <f t="shared" si="2530"/>
        <v>0</v>
      </c>
      <c r="EP671" s="375">
        <f t="shared" si="2531"/>
        <v>1</v>
      </c>
      <c r="EQ671" s="375">
        <f t="shared" si="2532"/>
        <v>0</v>
      </c>
      <c r="ER671" s="375">
        <f t="shared" si="2533"/>
        <v>0</v>
      </c>
      <c r="ES671" s="375">
        <f t="shared" si="2534"/>
        <v>1</v>
      </c>
      <c r="ET671" s="375">
        <f t="shared" si="2535"/>
        <v>0</v>
      </c>
      <c r="EU671" s="375">
        <f t="shared" si="2536"/>
        <v>0</v>
      </c>
      <c r="EV671" s="375">
        <f t="shared" si="2537"/>
        <v>1</v>
      </c>
      <c r="EW671" s="375">
        <f t="shared" si="2538"/>
        <v>0</v>
      </c>
      <c r="EX671" s="375">
        <f t="shared" si="2539"/>
        <v>0</v>
      </c>
      <c r="EY671" s="375">
        <f t="shared" si="2540"/>
        <v>1</v>
      </c>
      <c r="EZ671" s="375">
        <f t="shared" si="2541"/>
        <v>0</v>
      </c>
      <c r="FA671" s="375">
        <f t="shared" si="2542"/>
        <v>0</v>
      </c>
      <c r="FB671" s="375">
        <f t="shared" si="2543"/>
        <v>1</v>
      </c>
      <c r="FC671" s="375">
        <f t="shared" si="2544"/>
        <v>0</v>
      </c>
      <c r="FD671" s="375">
        <f t="shared" si="2545"/>
        <v>0</v>
      </c>
      <c r="FE671" s="376"/>
      <c r="FF671" s="372"/>
      <c r="FG671" s="372"/>
      <c r="FH671" s="372"/>
      <c r="FI671" s="372"/>
      <c r="FJ671" s="372"/>
      <c r="FK671" s="372"/>
      <c r="FL671" s="372"/>
      <c r="FM671" s="372"/>
      <c r="FN671" s="372"/>
      <c r="FO671" s="372"/>
      <c r="FP671" s="372"/>
      <c r="FQ671" s="372"/>
      <c r="FR671" s="372"/>
      <c r="FS671" s="372"/>
      <c r="FT671" s="372"/>
      <c r="FU671" s="372"/>
      <c r="FV671" s="372"/>
      <c r="FW671" s="372"/>
      <c r="FX671" s="372"/>
      <c r="FY671" s="372"/>
      <c r="FZ671" s="372"/>
      <c r="GA671" s="372"/>
      <c r="GB671" s="372"/>
      <c r="GC671" s="372"/>
      <c r="GD671" s="372"/>
      <c r="GE671" s="372"/>
      <c r="GF671" s="372"/>
      <c r="GG671" s="372"/>
      <c r="GH671" s="372"/>
      <c r="GI671" s="372"/>
      <c r="GJ671" s="372"/>
      <c r="GK671" s="372"/>
      <c r="GL671" s="372"/>
      <c r="GM671" s="372"/>
      <c r="GN671" s="372"/>
      <c r="GO671" s="372"/>
      <c r="GP671" s="372"/>
      <c r="GQ671" s="372"/>
      <c r="GR671" s="372"/>
      <c r="GS671" s="372"/>
      <c r="GT671" s="372"/>
      <c r="GU671" s="372"/>
      <c r="GV671" s="372"/>
      <c r="GW671" s="372"/>
      <c r="GX671" s="372"/>
      <c r="GY671" s="372"/>
      <c r="GZ671" s="372"/>
      <c r="HA671" s="372"/>
      <c r="HB671" s="372"/>
      <c r="HC671" s="372"/>
    </row>
    <row r="672" spans="1:211" s="373" customFormat="1" ht="15" customHeight="1" x14ac:dyDescent="0.2">
      <c r="A672" s="366">
        <f>SWDATA!O657</f>
        <v>0</v>
      </c>
      <c r="B672" s="366">
        <f>SWDATA!M657</f>
        <v>0</v>
      </c>
      <c r="C672" s="351">
        <f>IF(AND(SWDATA!M657=1,SWDATA!Q657="promotions"),SWDATA!P657,0)</f>
        <v>0</v>
      </c>
      <c r="D672" s="367">
        <f>ROW(SWDATA!M657)</f>
        <v>657</v>
      </c>
      <c r="E672" s="368">
        <f t="shared" ref="E672" si="2548">B672</f>
        <v>0</v>
      </c>
      <c r="F672" s="369">
        <f t="shared" si="2386"/>
        <v>1</v>
      </c>
      <c r="G672" s="366" t="str">
        <f t="shared" si="2387"/>
        <v/>
      </c>
      <c r="H672" s="370"/>
      <c r="J672" s="238">
        <f t="shared" si="2388"/>
        <v>0</v>
      </c>
      <c r="K672" s="239" t="str">
        <f t="shared" si="2389"/>
        <v/>
      </c>
      <c r="L672" s="342"/>
      <c r="M672" s="345"/>
      <c r="N672" s="340" t="str">
        <f>IF(LEN(SWDATA!F657)=0,"",N671)</f>
        <v/>
      </c>
      <c r="O672" s="296" t="str">
        <f>IF(LEN(SWDATA!G657)=0,"",O671)</f>
        <v/>
      </c>
      <c r="P672" s="297" t="str">
        <f>IF(LEN(SWDATA!C657)=0,"",SWDATA!C657)</f>
        <v/>
      </c>
      <c r="Q672" s="312" t="str">
        <f t="shared" si="2390"/>
        <v/>
      </c>
      <c r="R672" s="223" t="s">
        <v>261</v>
      </c>
      <c r="S672" s="224"/>
      <c r="T672" s="224"/>
      <c r="U672" s="264" t="s">
        <v>624</v>
      </c>
      <c r="V672" s="205" t="s">
        <v>221</v>
      </c>
      <c r="W672" s="266">
        <f>IF(OR(Is_Loading,LEN($A672)=0),"",SWDATA!P657)</f>
        <v>0</v>
      </c>
      <c r="X672" s="267">
        <f>IF(OR(Is_Loading,LEN($A672)=0),"",SWDATA!Q657)</f>
        <v>0</v>
      </c>
      <c r="Y672" s="267">
        <f>IF(OR(Is_Loading,LEN($A672)=0),"",SWDATA!R657)</f>
        <v>0</v>
      </c>
      <c r="Z672" s="266" t="str">
        <f t="shared" si="2546"/>
        <v/>
      </c>
      <c r="AA672" s="266">
        <f>IF(OR(Is_Loading,LEN($A672)=0),"",SWDATA!T657)</f>
        <v>0</v>
      </c>
      <c r="AB672" s="267">
        <f>IF(OR(Is_Loading,LEN($A672)=0),"",SWDATA!U657)</f>
        <v>0</v>
      </c>
      <c r="AC672" s="267">
        <f>IF(OR(Is_Loading,LEN($A672)=0),"",SWDATA!V657)</f>
        <v>0</v>
      </c>
      <c r="AD672" s="266" t="str">
        <f t="shared" si="2391"/>
        <v/>
      </c>
      <c r="AE672" s="266">
        <f>IF(OR(Is_Loading,LEN($A672)=0),"",SWDATA!X657)</f>
        <v>0</v>
      </c>
      <c r="AF672" s="267">
        <f>IF(OR(Is_Loading,LEN($A672)=0),"",SWDATA!Y657)</f>
        <v>0</v>
      </c>
      <c r="AG672" s="267">
        <f>IF(OR(Is_Loading,LEN($A672)=0),"",SWDATA!Z657)</f>
        <v>0</v>
      </c>
      <c r="AH672" s="266" t="str">
        <f t="shared" si="2392"/>
        <v/>
      </c>
      <c r="AI672" s="266">
        <f>IF(OR(Is_Loading,LEN($A672)=0),"",SWDATA!AB657)</f>
        <v>0</v>
      </c>
      <c r="AJ672" s="267">
        <f>IF(OR(Is_Loading,LEN($A672)=0),"",SWDATA!AC657)</f>
        <v>0</v>
      </c>
      <c r="AK672" s="267">
        <f>IF(OR(Is_Loading,LEN($A672)=0),"",SWDATA!AD657)</f>
        <v>0</v>
      </c>
      <c r="AL672" s="266" t="str">
        <f t="shared" si="2393"/>
        <v/>
      </c>
      <c r="AM672" s="266">
        <f>IF(OR(Is_Loading,LEN($A672)=0),"",SWDATA!AF657)</f>
        <v>0</v>
      </c>
      <c r="AN672" s="267">
        <f>IF(OR(Is_Loading,LEN($A672)=0),"",SWDATA!AG657)</f>
        <v>0</v>
      </c>
      <c r="AO672" s="323">
        <f>IF(OR(Is_Loading,LEN($A672)=0),"",SWDATA!AH657)</f>
        <v>0</v>
      </c>
      <c r="AP672" s="320" t="str">
        <f t="shared" si="2394"/>
        <v/>
      </c>
      <c r="AQ672" s="266">
        <f>IF(OR(Is_Loading,LEN($A672)=0),"",SWDATA!AJ657)</f>
        <v>0</v>
      </c>
      <c r="AR672" s="267">
        <f>IF(OR(Is_Loading,LEN($A672)=0),"",SWDATA!AK657)</f>
        <v>0</v>
      </c>
      <c r="AS672" s="267">
        <f>IF(OR(Is_Loading,LEN($A672)=0),"",SWDATA!AL657)</f>
        <v>0</v>
      </c>
      <c r="AT672" s="266" t="str">
        <f t="shared" si="2395"/>
        <v/>
      </c>
      <c r="AU672" s="266">
        <f>IF(OR(Is_Loading,LEN($A672)=0),"",SWDATA!AN657)</f>
        <v>0</v>
      </c>
      <c r="AV672" s="267">
        <f>IF(OR(Is_Loading,LEN($A672)=0),"",SWDATA!AO657)</f>
        <v>0</v>
      </c>
      <c r="AW672" s="267">
        <f>IF(OR(Is_Loading,LEN($A672)=0),"",SWDATA!AP657)</f>
        <v>0</v>
      </c>
      <c r="AX672" s="266" t="str">
        <f t="shared" si="2396"/>
        <v/>
      </c>
      <c r="AY672" s="266">
        <f>IF(OR(Is_Loading,LEN($A672)=0),"",SWDATA!AR657)</f>
        <v>0</v>
      </c>
      <c r="AZ672" s="267">
        <f>IF(OR(Is_Loading,LEN($A672)=0),"",SWDATA!AS657)</f>
        <v>0</v>
      </c>
      <c r="BA672" s="267">
        <f>IF(OR(Is_Loading,LEN($A672)=0),"",SWDATA!AT657)</f>
        <v>0</v>
      </c>
      <c r="BB672" s="266" t="str">
        <f t="shared" si="2397"/>
        <v/>
      </c>
      <c r="BC672" s="266">
        <f>IF(OR(Is_Loading,LEN($A672)=0),"",SWDATA!AV657)</f>
        <v>0</v>
      </c>
      <c r="BD672" s="267">
        <f>IF(OR(Is_Loading,LEN($A672)=0),"",SWDATA!AW657)</f>
        <v>0</v>
      </c>
      <c r="BE672" s="323">
        <f>IF(OR(Is_Loading,LEN($A672)=0),"",SWDATA!AX657)</f>
        <v>0</v>
      </c>
      <c r="BF672" s="320" t="str">
        <f t="shared" si="2398"/>
        <v/>
      </c>
      <c r="BG672" s="11"/>
      <c r="BH672" s="11"/>
      <c r="BI672" s="11"/>
      <c r="BJ672" s="11"/>
      <c r="BK672" s="11"/>
      <c r="BL672" s="11"/>
      <c r="BM672" s="11"/>
      <c r="BN672" s="11"/>
      <c r="BO672" s="11"/>
      <c r="BP672" s="11"/>
      <c r="BQ672" s="11"/>
      <c r="BR672" s="11"/>
      <c r="BS672" s="11"/>
      <c r="BT672" s="11"/>
      <c r="BU672" s="11"/>
      <c r="BV672" s="11"/>
      <c r="BW672" s="11"/>
      <c r="BX672" s="11"/>
      <c r="BY672" s="11"/>
      <c r="BZ672" s="11"/>
      <c r="CA672" s="11"/>
      <c r="CB672" s="11"/>
      <c r="CC672" s="11"/>
      <c r="CD672" s="11"/>
      <c r="CE672" s="11"/>
      <c r="CF672" s="11"/>
      <c r="CG672" s="11"/>
      <c r="CH672" s="11"/>
      <c r="CI672" s="11"/>
      <c r="CJ672" s="11"/>
      <c r="CK672" s="11"/>
      <c r="CL672" s="11"/>
      <c r="CM672" s="11"/>
      <c r="CN672" s="351"/>
      <c r="CO672" s="351"/>
      <c r="CP672" s="351"/>
      <c r="CQ672" s="351"/>
      <c r="CR672" s="351"/>
      <c r="CS672" s="351"/>
      <c r="CT672" s="351"/>
      <c r="CU672" s="351"/>
      <c r="CV672" s="351"/>
      <c r="CW672" s="351"/>
      <c r="CX672" s="351"/>
      <c r="CY672" s="351"/>
      <c r="CZ672" s="351"/>
      <c r="DA672" s="351"/>
      <c r="DB672" s="351"/>
      <c r="DC672" s="351"/>
      <c r="DD672" s="351"/>
      <c r="DE672" s="351"/>
      <c r="DF672" s="351"/>
      <c r="DG672" s="351"/>
      <c r="DH672" s="351"/>
      <c r="DI672" s="351"/>
      <c r="DJ672" s="351"/>
      <c r="DK672" s="351"/>
      <c r="DL672" s="351"/>
      <c r="DM672" s="351"/>
      <c r="DN672" s="351"/>
      <c r="DS672" s="372"/>
      <c r="DT672" s="374"/>
      <c r="DU672" s="375"/>
      <c r="DV672" s="375"/>
      <c r="DW672" s="375"/>
      <c r="DX672" s="375">
        <v>1</v>
      </c>
      <c r="DY672" s="375">
        <f t="shared" si="2514"/>
        <v>0</v>
      </c>
      <c r="DZ672" s="375">
        <f t="shared" si="2515"/>
        <v>0</v>
      </c>
      <c r="EA672" s="375">
        <f t="shared" si="2516"/>
        <v>1</v>
      </c>
      <c r="EB672" s="375">
        <f t="shared" si="2517"/>
        <v>0</v>
      </c>
      <c r="EC672" s="375">
        <f t="shared" si="2518"/>
        <v>0</v>
      </c>
      <c r="ED672" s="375">
        <f t="shared" si="2519"/>
        <v>1</v>
      </c>
      <c r="EE672" s="375">
        <f t="shared" si="2520"/>
        <v>0</v>
      </c>
      <c r="EF672" s="375">
        <f t="shared" si="2521"/>
        <v>0</v>
      </c>
      <c r="EG672" s="375">
        <f t="shared" si="2522"/>
        <v>1</v>
      </c>
      <c r="EH672" s="375">
        <f t="shared" si="2523"/>
        <v>0</v>
      </c>
      <c r="EI672" s="375">
        <f t="shared" si="2524"/>
        <v>0</v>
      </c>
      <c r="EJ672" s="375">
        <f t="shared" si="2525"/>
        <v>1</v>
      </c>
      <c r="EK672" s="375">
        <f t="shared" si="2526"/>
        <v>0</v>
      </c>
      <c r="EL672" s="375">
        <f t="shared" si="2527"/>
        <v>0</v>
      </c>
      <c r="EM672" s="375">
        <f t="shared" si="2528"/>
        <v>1</v>
      </c>
      <c r="EN672" s="375">
        <f t="shared" si="2529"/>
        <v>0</v>
      </c>
      <c r="EO672" s="375">
        <f t="shared" si="2530"/>
        <v>0</v>
      </c>
      <c r="EP672" s="375">
        <f t="shared" si="2531"/>
        <v>1</v>
      </c>
      <c r="EQ672" s="375">
        <f t="shared" si="2532"/>
        <v>0</v>
      </c>
      <c r="ER672" s="375">
        <f t="shared" si="2533"/>
        <v>0</v>
      </c>
      <c r="ES672" s="375">
        <f t="shared" si="2534"/>
        <v>1</v>
      </c>
      <c r="ET672" s="375">
        <f t="shared" si="2535"/>
        <v>0</v>
      </c>
      <c r="EU672" s="375">
        <f t="shared" si="2536"/>
        <v>0</v>
      </c>
      <c r="EV672" s="375">
        <f t="shared" si="2537"/>
        <v>1</v>
      </c>
      <c r="EW672" s="375">
        <f t="shared" si="2538"/>
        <v>0</v>
      </c>
      <c r="EX672" s="375">
        <f t="shared" si="2539"/>
        <v>0</v>
      </c>
      <c r="EY672" s="375">
        <f t="shared" si="2540"/>
        <v>1</v>
      </c>
      <c r="EZ672" s="375">
        <f t="shared" si="2541"/>
        <v>0</v>
      </c>
      <c r="FA672" s="375">
        <f t="shared" si="2542"/>
        <v>0</v>
      </c>
      <c r="FB672" s="375">
        <f t="shared" si="2543"/>
        <v>1</v>
      </c>
      <c r="FC672" s="375">
        <f t="shared" si="2544"/>
        <v>0</v>
      </c>
      <c r="FD672" s="375">
        <f t="shared" si="2545"/>
        <v>0</v>
      </c>
      <c r="FE672" s="376"/>
      <c r="FF672" s="372"/>
      <c r="FG672" s="372"/>
      <c r="FH672" s="372"/>
      <c r="FI672" s="372"/>
      <c r="FJ672" s="372"/>
      <c r="FK672" s="372"/>
      <c r="FL672" s="372"/>
      <c r="FM672" s="372"/>
      <c r="FN672" s="372"/>
      <c r="FO672" s="372"/>
      <c r="FP672" s="372"/>
      <c r="FQ672" s="372"/>
      <c r="FR672" s="372"/>
      <c r="FS672" s="372"/>
      <c r="FT672" s="372"/>
      <c r="FU672" s="372"/>
      <c r="FV672" s="372"/>
      <c r="FW672" s="372"/>
      <c r="FX672" s="372"/>
      <c r="FY672" s="372"/>
      <c r="FZ672" s="372"/>
      <c r="GA672" s="372"/>
      <c r="GB672" s="372"/>
      <c r="GC672" s="372"/>
      <c r="GD672" s="372"/>
      <c r="GE672" s="372"/>
      <c r="GF672" s="372"/>
      <c r="GG672" s="372"/>
      <c r="GH672" s="372"/>
      <c r="GI672" s="372"/>
      <c r="GJ672" s="372"/>
      <c r="GK672" s="372"/>
      <c r="GL672" s="372"/>
      <c r="GM672" s="372"/>
      <c r="GN672" s="372"/>
      <c r="GO672" s="372"/>
      <c r="GP672" s="372"/>
      <c r="GQ672" s="372"/>
      <c r="GR672" s="372"/>
      <c r="GS672" s="372"/>
      <c r="GT672" s="372"/>
      <c r="GU672" s="372"/>
      <c r="GV672" s="372"/>
      <c r="GW672" s="372"/>
      <c r="GX672" s="372"/>
      <c r="GY672" s="372"/>
      <c r="GZ672" s="372"/>
      <c r="HA672" s="372"/>
      <c r="HB672" s="372"/>
      <c r="HC672" s="372"/>
    </row>
    <row r="673" spans="1:211" s="373" customFormat="1" ht="15" customHeight="1" x14ac:dyDescent="0.2">
      <c r="A673" s="366">
        <f>SWDATA!O658</f>
        <v>0</v>
      </c>
      <c r="B673" s="366">
        <f>SWDATA!M658</f>
        <v>0</v>
      </c>
      <c r="C673" s="351">
        <f>IF(AND(SWDATA!M658=1,SWDATA!Q658="promotions"),SWDATA!P658,0)</f>
        <v>0</v>
      </c>
      <c r="D673" s="367">
        <f>ROW(SWDATA!M658)</f>
        <v>658</v>
      </c>
      <c r="E673" s="368">
        <f ca="1">IF(AND(B673=1,UPPER(HLOOKUP(D673+12,'Metrics &amp; Attributes View'!$13:$31,19,0))&lt;&gt;"SBOM"),1,0)</f>
        <v>0</v>
      </c>
      <c r="F673" s="369">
        <f t="shared" si="2386"/>
        <v>1</v>
      </c>
      <c r="G673" s="366" t="str">
        <f t="shared" si="2387"/>
        <v/>
      </c>
      <c r="H673" s="370"/>
      <c r="J673" s="238">
        <f t="shared" si="2388"/>
        <v>0</v>
      </c>
      <c r="K673" s="239" t="str">
        <f t="shared" si="2389"/>
        <v/>
      </c>
      <c r="L673" s="342"/>
      <c r="M673" s="345"/>
      <c r="N673" s="340" t="str">
        <f>IF(LEN(SWDATA!F658)=0,"",N672)</f>
        <v/>
      </c>
      <c r="O673" s="296" t="str">
        <f>IF(LEN(SWDATA!G658)=0,"",O672)</f>
        <v/>
      </c>
      <c r="P673" s="297" t="str">
        <f>IF(LEN(SWDATA!C658)=0,"",SWDATA!C658)</f>
        <v/>
      </c>
      <c r="Q673" s="312" t="str">
        <f t="shared" si="2390"/>
        <v/>
      </c>
      <c r="R673" s="223" t="s">
        <v>262</v>
      </c>
      <c r="S673" s="224"/>
      <c r="T673" s="224"/>
      <c r="U673" s="264" t="s">
        <v>603</v>
      </c>
      <c r="V673" s="205" t="s">
        <v>221</v>
      </c>
      <c r="W673" s="266">
        <f>IF(OR(Is_Loading,LEN($A673)=0),"",SWDATA!P658)</f>
        <v>0</v>
      </c>
      <c r="X673" s="267">
        <f>IF(OR(Is_Loading,LEN($A673)=0),"",SWDATA!Q658)</f>
        <v>0</v>
      </c>
      <c r="Y673" s="267">
        <f>IF(OR(Is_Loading,LEN($A673)=0),"",SWDATA!R658)</f>
        <v>0</v>
      </c>
      <c r="Z673" s="266" t="str">
        <f t="shared" si="2546"/>
        <v/>
      </c>
      <c r="AA673" s="266">
        <f>IF(OR(Is_Loading,LEN($A673)=0),"",SWDATA!T658)</f>
        <v>0</v>
      </c>
      <c r="AB673" s="267">
        <f>IF(OR(Is_Loading,LEN($A673)=0),"",SWDATA!U658)</f>
        <v>0</v>
      </c>
      <c r="AC673" s="267">
        <f>IF(OR(Is_Loading,LEN($A673)=0),"",SWDATA!V658)</f>
        <v>0</v>
      </c>
      <c r="AD673" s="266" t="str">
        <f t="shared" si="2391"/>
        <v/>
      </c>
      <c r="AE673" s="266">
        <f>IF(OR(Is_Loading,LEN($A673)=0),"",SWDATA!X658)</f>
        <v>0</v>
      </c>
      <c r="AF673" s="267">
        <f>IF(OR(Is_Loading,LEN($A673)=0),"",SWDATA!Y658)</f>
        <v>0</v>
      </c>
      <c r="AG673" s="267">
        <f>IF(OR(Is_Loading,LEN($A673)=0),"",SWDATA!Z658)</f>
        <v>0</v>
      </c>
      <c r="AH673" s="266" t="str">
        <f t="shared" si="2392"/>
        <v/>
      </c>
      <c r="AI673" s="266">
        <f>IF(OR(Is_Loading,LEN($A673)=0),"",SWDATA!AB658)</f>
        <v>0</v>
      </c>
      <c r="AJ673" s="267">
        <f>IF(OR(Is_Loading,LEN($A673)=0),"",SWDATA!AC658)</f>
        <v>0</v>
      </c>
      <c r="AK673" s="267">
        <f>IF(OR(Is_Loading,LEN($A673)=0),"",SWDATA!AD658)</f>
        <v>0</v>
      </c>
      <c r="AL673" s="266" t="str">
        <f t="shared" si="2393"/>
        <v/>
      </c>
      <c r="AM673" s="266">
        <f>IF(OR(Is_Loading,LEN($A673)=0),"",SWDATA!AF658)</f>
        <v>0</v>
      </c>
      <c r="AN673" s="267">
        <f>IF(OR(Is_Loading,LEN($A673)=0),"",SWDATA!AG658)</f>
        <v>0</v>
      </c>
      <c r="AO673" s="323">
        <f>IF(OR(Is_Loading,LEN($A673)=0),"",SWDATA!AH658)</f>
        <v>0</v>
      </c>
      <c r="AP673" s="320" t="str">
        <f t="shared" si="2394"/>
        <v/>
      </c>
      <c r="AQ673" s="266">
        <f>IF(OR(Is_Loading,LEN($A673)=0),"",SWDATA!AJ658)</f>
        <v>0</v>
      </c>
      <c r="AR673" s="267">
        <f>IF(OR(Is_Loading,LEN($A673)=0),"",SWDATA!AK658)</f>
        <v>0</v>
      </c>
      <c r="AS673" s="267">
        <f>IF(OR(Is_Loading,LEN($A673)=0),"",SWDATA!AL658)</f>
        <v>0</v>
      </c>
      <c r="AT673" s="266" t="str">
        <f t="shared" si="2395"/>
        <v/>
      </c>
      <c r="AU673" s="266">
        <f>IF(OR(Is_Loading,LEN($A673)=0),"",SWDATA!AN658)</f>
        <v>0</v>
      </c>
      <c r="AV673" s="267">
        <f>IF(OR(Is_Loading,LEN($A673)=0),"",SWDATA!AO658)</f>
        <v>0</v>
      </c>
      <c r="AW673" s="267">
        <f>IF(OR(Is_Loading,LEN($A673)=0),"",SWDATA!AP658)</f>
        <v>0</v>
      </c>
      <c r="AX673" s="266" t="str">
        <f t="shared" si="2396"/>
        <v/>
      </c>
      <c r="AY673" s="266">
        <f>IF(OR(Is_Loading,LEN($A673)=0),"",SWDATA!AR658)</f>
        <v>0</v>
      </c>
      <c r="AZ673" s="267">
        <f>IF(OR(Is_Loading,LEN($A673)=0),"",SWDATA!AS658)</f>
        <v>0</v>
      </c>
      <c r="BA673" s="267">
        <f>IF(OR(Is_Loading,LEN($A673)=0),"",SWDATA!AT658)</f>
        <v>0</v>
      </c>
      <c r="BB673" s="266" t="str">
        <f t="shared" si="2397"/>
        <v/>
      </c>
      <c r="BC673" s="266">
        <f>IF(OR(Is_Loading,LEN($A673)=0),"",SWDATA!AV658)</f>
        <v>0</v>
      </c>
      <c r="BD673" s="267">
        <f>IF(OR(Is_Loading,LEN($A673)=0),"",SWDATA!AW658)</f>
        <v>0</v>
      </c>
      <c r="BE673" s="323">
        <f>IF(OR(Is_Loading,LEN($A673)=0),"",SWDATA!AX658)</f>
        <v>0</v>
      </c>
      <c r="BF673" s="320" t="str">
        <f t="shared" si="2398"/>
        <v/>
      </c>
      <c r="BG673" s="11"/>
      <c r="BH673" s="11"/>
      <c r="BI673" s="11"/>
      <c r="BJ673" s="11"/>
      <c r="BK673" s="11"/>
      <c r="BL673" s="11"/>
      <c r="BM673" s="11"/>
      <c r="BN673" s="11"/>
      <c r="BO673" s="11"/>
      <c r="BP673" s="11"/>
      <c r="BQ673" s="11"/>
      <c r="BR673" s="11"/>
      <c r="BS673" s="11"/>
      <c r="BT673" s="11"/>
      <c r="BU673" s="11"/>
      <c r="BV673" s="11"/>
      <c r="BW673" s="11"/>
      <c r="BX673" s="11"/>
      <c r="BY673" s="11"/>
      <c r="BZ673" s="11"/>
      <c r="CA673" s="11"/>
      <c r="CB673" s="11"/>
      <c r="CC673" s="11"/>
      <c r="CD673" s="11"/>
      <c r="CE673" s="11"/>
      <c r="CF673" s="11"/>
      <c r="CG673" s="11"/>
      <c r="CH673" s="11"/>
      <c r="CI673" s="11"/>
      <c r="CJ673" s="11"/>
      <c r="CK673" s="11"/>
      <c r="CL673" s="11"/>
      <c r="CM673" s="11"/>
      <c r="CN673" s="351"/>
      <c r="CO673" s="351"/>
      <c r="CP673" s="351"/>
      <c r="CQ673" s="351"/>
      <c r="CR673" s="351"/>
      <c r="CS673" s="351"/>
      <c r="CT673" s="351"/>
      <c r="CU673" s="351"/>
      <c r="CV673" s="351"/>
      <c r="CW673" s="351"/>
      <c r="CX673" s="351"/>
      <c r="CY673" s="351"/>
      <c r="CZ673" s="351"/>
      <c r="DA673" s="351"/>
      <c r="DB673" s="351"/>
      <c r="DC673" s="351"/>
      <c r="DD673" s="351"/>
      <c r="DE673" s="351"/>
      <c r="DF673" s="351"/>
      <c r="DG673" s="351"/>
      <c r="DH673" s="351"/>
      <c r="DI673" s="351"/>
      <c r="DJ673" s="351"/>
      <c r="DK673" s="351"/>
      <c r="DL673" s="351"/>
      <c r="DM673" s="351"/>
      <c r="DN673" s="351"/>
      <c r="DS673" s="372"/>
      <c r="DT673" s="374"/>
      <c r="DU673" s="375"/>
      <c r="DV673" s="375"/>
      <c r="DW673" s="375"/>
      <c r="DX673" s="375">
        <v>1</v>
      </c>
      <c r="DY673" s="375">
        <f t="shared" si="2514"/>
        <v>0</v>
      </c>
      <c r="DZ673" s="375">
        <f t="shared" si="2515"/>
        <v>0</v>
      </c>
      <c r="EA673" s="375">
        <f t="shared" si="2516"/>
        <v>1</v>
      </c>
      <c r="EB673" s="375">
        <f t="shared" si="2517"/>
        <v>0</v>
      </c>
      <c r="EC673" s="375">
        <f t="shared" si="2518"/>
        <v>0</v>
      </c>
      <c r="ED673" s="375">
        <f t="shared" si="2519"/>
        <v>1</v>
      </c>
      <c r="EE673" s="375">
        <f t="shared" si="2520"/>
        <v>0</v>
      </c>
      <c r="EF673" s="375">
        <f t="shared" si="2521"/>
        <v>0</v>
      </c>
      <c r="EG673" s="375">
        <f t="shared" si="2522"/>
        <v>1</v>
      </c>
      <c r="EH673" s="375">
        <f t="shared" si="2523"/>
        <v>0</v>
      </c>
      <c r="EI673" s="375">
        <f t="shared" si="2524"/>
        <v>0</v>
      </c>
      <c r="EJ673" s="375">
        <f t="shared" si="2525"/>
        <v>1</v>
      </c>
      <c r="EK673" s="375">
        <f t="shared" si="2526"/>
        <v>0</v>
      </c>
      <c r="EL673" s="375">
        <f t="shared" si="2527"/>
        <v>0</v>
      </c>
      <c r="EM673" s="375">
        <f t="shared" si="2528"/>
        <v>1</v>
      </c>
      <c r="EN673" s="375">
        <f t="shared" si="2529"/>
        <v>0</v>
      </c>
      <c r="EO673" s="375">
        <f t="shared" si="2530"/>
        <v>0</v>
      </c>
      <c r="EP673" s="375">
        <f t="shared" si="2531"/>
        <v>1</v>
      </c>
      <c r="EQ673" s="375">
        <f t="shared" si="2532"/>
        <v>0</v>
      </c>
      <c r="ER673" s="375">
        <f t="shared" si="2533"/>
        <v>0</v>
      </c>
      <c r="ES673" s="375">
        <f t="shared" si="2534"/>
        <v>1</v>
      </c>
      <c r="ET673" s="375">
        <f t="shared" si="2535"/>
        <v>0</v>
      </c>
      <c r="EU673" s="375">
        <f t="shared" si="2536"/>
        <v>0</v>
      </c>
      <c r="EV673" s="375">
        <f t="shared" si="2537"/>
        <v>1</v>
      </c>
      <c r="EW673" s="375">
        <f t="shared" si="2538"/>
        <v>0</v>
      </c>
      <c r="EX673" s="375">
        <f t="shared" si="2539"/>
        <v>0</v>
      </c>
      <c r="EY673" s="375">
        <f t="shared" si="2540"/>
        <v>1</v>
      </c>
      <c r="EZ673" s="375">
        <f t="shared" si="2541"/>
        <v>0</v>
      </c>
      <c r="FA673" s="375">
        <f t="shared" si="2542"/>
        <v>0</v>
      </c>
      <c r="FB673" s="375">
        <f t="shared" si="2543"/>
        <v>1</v>
      </c>
      <c r="FC673" s="375">
        <f t="shared" si="2544"/>
        <v>0</v>
      </c>
      <c r="FD673" s="375">
        <f t="shared" si="2545"/>
        <v>0</v>
      </c>
      <c r="FE673" s="376"/>
      <c r="FF673" s="372"/>
      <c r="FG673" s="372"/>
      <c r="FH673" s="372"/>
      <c r="FI673" s="372"/>
      <c r="FJ673" s="372"/>
      <c r="FK673" s="372"/>
      <c r="FL673" s="372"/>
      <c r="FM673" s="372"/>
      <c r="FN673" s="372"/>
      <c r="FO673" s="372"/>
      <c r="FP673" s="372"/>
      <c r="FQ673" s="372"/>
      <c r="FR673" s="372"/>
      <c r="FS673" s="372"/>
      <c r="FT673" s="372"/>
      <c r="FU673" s="372"/>
      <c r="FV673" s="372"/>
      <c r="FW673" s="372"/>
      <c r="FX673" s="372"/>
      <c r="FY673" s="372"/>
      <c r="FZ673" s="372"/>
      <c r="GA673" s="372"/>
      <c r="GB673" s="372"/>
      <c r="GC673" s="372"/>
      <c r="GD673" s="372"/>
      <c r="GE673" s="372"/>
      <c r="GF673" s="372"/>
      <c r="GG673" s="372"/>
      <c r="GH673" s="372"/>
      <c r="GI673" s="372"/>
      <c r="GJ673" s="372"/>
      <c r="GK673" s="372"/>
      <c r="GL673" s="372"/>
      <c r="GM673" s="372"/>
      <c r="GN673" s="372"/>
      <c r="GO673" s="372"/>
      <c r="GP673" s="372"/>
      <c r="GQ673" s="372"/>
      <c r="GR673" s="372"/>
      <c r="GS673" s="372"/>
      <c r="GT673" s="372"/>
      <c r="GU673" s="372"/>
      <c r="GV673" s="372"/>
      <c r="GW673" s="372"/>
      <c r="GX673" s="372"/>
      <c r="GY673" s="372"/>
      <c r="GZ673" s="372"/>
      <c r="HA673" s="372"/>
      <c r="HB673" s="372"/>
      <c r="HC673" s="372"/>
    </row>
    <row r="674" spans="1:211" s="373" customFormat="1" ht="15" hidden="1" customHeight="1" outlineLevel="1" x14ac:dyDescent="0.2">
      <c r="A674" s="366">
        <f>SWDATA!O659</f>
        <v>0</v>
      </c>
      <c r="B674" s="366">
        <f>SWDATA!M659</f>
        <v>0</v>
      </c>
      <c r="C674" s="351">
        <f>IF(AND(SWDATA!M659=1,SWDATA!Q659="promotions"),SWDATA!P659,0)</f>
        <v>0</v>
      </c>
      <c r="D674" s="367">
        <f>ROW(SWDATA!M659)</f>
        <v>659</v>
      </c>
      <c r="E674" s="368">
        <f t="shared" ref="E674:E684" si="2549">B674</f>
        <v>0</v>
      </c>
      <c r="F674" s="369">
        <f t="shared" si="2386"/>
        <v>1</v>
      </c>
      <c r="G674" s="366" t="str">
        <f t="shared" si="2387"/>
        <v/>
      </c>
      <c r="H674" s="370"/>
      <c r="J674" s="238">
        <f t="shared" si="2388"/>
        <v>0</v>
      </c>
      <c r="K674" s="239" t="str">
        <f t="shared" si="2389"/>
        <v/>
      </c>
      <c r="L674" s="342"/>
      <c r="M674" s="345"/>
      <c r="N674" s="340" t="str">
        <f>IF(LEN(SWDATA!F659)=0,"",N673)</f>
        <v/>
      </c>
      <c r="O674" s="296" t="str">
        <f>IF(LEN(SWDATA!G659)=0,"",O673)</f>
        <v/>
      </c>
      <c r="P674" s="297" t="str">
        <f>IF(LEN(SWDATA!C659)=0,"",SWDATA!C659)</f>
        <v/>
      </c>
      <c r="Q674" s="312" t="str">
        <f t="shared" si="2390"/>
        <v/>
      </c>
      <c r="R674" s="223" t="s">
        <v>261</v>
      </c>
      <c r="S674" s="224"/>
      <c r="T674" s="224"/>
      <c r="U674" s="264" t="s">
        <v>610</v>
      </c>
      <c r="V674" s="205" t="s">
        <v>221</v>
      </c>
      <c r="W674" s="266">
        <f>IF(OR(Is_Loading,LEN($A674)=0),"",SWDATA!P659)</f>
        <v>0</v>
      </c>
      <c r="X674" s="267">
        <f>IF(OR(Is_Loading,LEN($A674)=0),"",SWDATA!Q659)</f>
        <v>0</v>
      </c>
      <c r="Y674" s="267">
        <f>IF(OR(Is_Loading,LEN($A674)=0),"",SWDATA!R659)</f>
        <v>0</v>
      </c>
      <c r="Z674" s="266" t="str">
        <f t="shared" si="2546"/>
        <v/>
      </c>
      <c r="AA674" s="266">
        <f>IF(OR(Is_Loading,LEN($A674)=0),"",SWDATA!T659)</f>
        <v>0</v>
      </c>
      <c r="AB674" s="267">
        <f>IF(OR(Is_Loading,LEN($A674)=0),"",SWDATA!U659)</f>
        <v>0</v>
      </c>
      <c r="AC674" s="267">
        <f>IF(OR(Is_Loading,LEN($A674)=0),"",SWDATA!V659)</f>
        <v>0</v>
      </c>
      <c r="AD674" s="266" t="str">
        <f t="shared" si="2391"/>
        <v/>
      </c>
      <c r="AE674" s="266">
        <f>IF(OR(Is_Loading,LEN($A674)=0),"",SWDATA!X659)</f>
        <v>0</v>
      </c>
      <c r="AF674" s="267">
        <f>IF(OR(Is_Loading,LEN($A674)=0),"",SWDATA!Y659)</f>
        <v>0</v>
      </c>
      <c r="AG674" s="267">
        <f>IF(OR(Is_Loading,LEN($A674)=0),"",SWDATA!Z659)</f>
        <v>0</v>
      </c>
      <c r="AH674" s="266" t="str">
        <f t="shared" si="2392"/>
        <v/>
      </c>
      <c r="AI674" s="266">
        <f>IF(OR(Is_Loading,LEN($A674)=0),"",SWDATA!AB659)</f>
        <v>0</v>
      </c>
      <c r="AJ674" s="267">
        <f>IF(OR(Is_Loading,LEN($A674)=0),"",SWDATA!AC659)</f>
        <v>0</v>
      </c>
      <c r="AK674" s="267">
        <f>IF(OR(Is_Loading,LEN($A674)=0),"",SWDATA!AD659)</f>
        <v>0</v>
      </c>
      <c r="AL674" s="266" t="str">
        <f t="shared" si="2393"/>
        <v/>
      </c>
      <c r="AM674" s="266">
        <f>IF(OR(Is_Loading,LEN($A674)=0),"",SWDATA!AF659)</f>
        <v>0</v>
      </c>
      <c r="AN674" s="267">
        <f>IF(OR(Is_Loading,LEN($A674)=0),"",SWDATA!AG659)</f>
        <v>0</v>
      </c>
      <c r="AO674" s="323">
        <f>IF(OR(Is_Loading,LEN($A674)=0),"",SWDATA!AH659)</f>
        <v>0</v>
      </c>
      <c r="AP674" s="320" t="str">
        <f t="shared" si="2394"/>
        <v/>
      </c>
      <c r="AQ674" s="266">
        <f>IF(OR(Is_Loading,LEN($A674)=0),"",SWDATA!AJ659)</f>
        <v>0</v>
      </c>
      <c r="AR674" s="267">
        <f>IF(OR(Is_Loading,LEN($A674)=0),"",SWDATA!AK659)</f>
        <v>0</v>
      </c>
      <c r="AS674" s="267">
        <f>IF(OR(Is_Loading,LEN($A674)=0),"",SWDATA!AL659)</f>
        <v>0</v>
      </c>
      <c r="AT674" s="266" t="str">
        <f t="shared" si="2395"/>
        <v/>
      </c>
      <c r="AU674" s="266">
        <f>IF(OR(Is_Loading,LEN($A674)=0),"",SWDATA!AN659)</f>
        <v>0</v>
      </c>
      <c r="AV674" s="267">
        <f>IF(OR(Is_Loading,LEN($A674)=0),"",SWDATA!AO659)</f>
        <v>0</v>
      </c>
      <c r="AW674" s="267">
        <f>IF(OR(Is_Loading,LEN($A674)=0),"",SWDATA!AP659)</f>
        <v>0</v>
      </c>
      <c r="AX674" s="266" t="str">
        <f t="shared" si="2396"/>
        <v/>
      </c>
      <c r="AY674" s="266">
        <f>IF(OR(Is_Loading,LEN($A674)=0),"",SWDATA!AR659)</f>
        <v>0</v>
      </c>
      <c r="AZ674" s="267">
        <f>IF(OR(Is_Loading,LEN($A674)=0),"",SWDATA!AS659)</f>
        <v>0</v>
      </c>
      <c r="BA674" s="267">
        <f>IF(OR(Is_Loading,LEN($A674)=0),"",SWDATA!AT659)</f>
        <v>0</v>
      </c>
      <c r="BB674" s="266" t="str">
        <f t="shared" si="2397"/>
        <v/>
      </c>
      <c r="BC674" s="266">
        <f>IF(OR(Is_Loading,LEN($A674)=0),"",SWDATA!AV659)</f>
        <v>0</v>
      </c>
      <c r="BD674" s="267">
        <f>IF(OR(Is_Loading,LEN($A674)=0),"",SWDATA!AW659)</f>
        <v>0</v>
      </c>
      <c r="BE674" s="323">
        <f>IF(OR(Is_Loading,LEN($A674)=0),"",SWDATA!AX659)</f>
        <v>0</v>
      </c>
      <c r="BF674" s="320" t="str">
        <f t="shared" si="2398"/>
        <v/>
      </c>
      <c r="BG674" s="11"/>
      <c r="BH674" s="11"/>
      <c r="BI674" s="11"/>
      <c r="BJ674" s="11"/>
      <c r="BK674" s="11"/>
      <c r="BL674" s="11"/>
      <c r="BM674" s="11"/>
      <c r="BN674" s="11"/>
      <c r="BO674" s="11"/>
      <c r="BP674" s="11"/>
      <c r="BQ674" s="11"/>
      <c r="BR674" s="11"/>
      <c r="BS674" s="11"/>
      <c r="BT674" s="11"/>
      <c r="BU674" s="11"/>
      <c r="BV674" s="11"/>
      <c r="BW674" s="11"/>
      <c r="BX674" s="11"/>
      <c r="BY674" s="11"/>
      <c r="BZ674" s="11"/>
      <c r="CA674" s="11"/>
      <c r="CB674" s="11"/>
      <c r="CC674" s="11"/>
      <c r="CD674" s="11"/>
      <c r="CE674" s="11"/>
      <c r="CF674" s="11"/>
      <c r="CG674" s="11"/>
      <c r="CH674" s="11"/>
      <c r="CI674" s="11"/>
      <c r="CJ674" s="11"/>
      <c r="CK674" s="11"/>
      <c r="CL674" s="11"/>
      <c r="CM674" s="11"/>
      <c r="CN674" s="351"/>
      <c r="CO674" s="351"/>
      <c r="CP674" s="351"/>
      <c r="CQ674" s="351"/>
      <c r="CR674" s="351"/>
      <c r="CS674" s="351"/>
      <c r="CT674" s="351"/>
      <c r="CU674" s="351"/>
      <c r="CV674" s="351"/>
      <c r="CW674" s="351"/>
      <c r="CX674" s="351"/>
      <c r="CY674" s="351"/>
      <c r="CZ674" s="351"/>
      <c r="DA674" s="351"/>
      <c r="DB674" s="351"/>
      <c r="DC674" s="351"/>
      <c r="DD674" s="351"/>
      <c r="DE674" s="351"/>
      <c r="DF674" s="351"/>
      <c r="DG674" s="351"/>
      <c r="DH674" s="351"/>
      <c r="DI674" s="351"/>
      <c r="DJ674" s="351"/>
      <c r="DK674" s="351"/>
      <c r="DL674" s="351"/>
      <c r="DM674" s="351"/>
      <c r="DN674" s="351"/>
      <c r="DS674" s="372"/>
      <c r="DT674" s="374"/>
      <c r="DU674" s="375"/>
      <c r="DV674" s="375"/>
      <c r="DW674" s="375"/>
      <c r="DX674" s="375">
        <v>1</v>
      </c>
      <c r="DY674" s="375">
        <f t="shared" si="2514"/>
        <v>0</v>
      </c>
      <c r="DZ674" s="375">
        <f t="shared" si="2515"/>
        <v>0</v>
      </c>
      <c r="EA674" s="375">
        <f t="shared" si="2516"/>
        <v>1</v>
      </c>
      <c r="EB674" s="375">
        <f t="shared" si="2517"/>
        <v>0</v>
      </c>
      <c r="EC674" s="375">
        <f t="shared" si="2518"/>
        <v>0</v>
      </c>
      <c r="ED674" s="375">
        <f t="shared" si="2519"/>
        <v>1</v>
      </c>
      <c r="EE674" s="375">
        <f t="shared" si="2520"/>
        <v>0</v>
      </c>
      <c r="EF674" s="375">
        <f t="shared" si="2521"/>
        <v>0</v>
      </c>
      <c r="EG674" s="375">
        <f t="shared" si="2522"/>
        <v>1</v>
      </c>
      <c r="EH674" s="375">
        <f t="shared" si="2523"/>
        <v>0</v>
      </c>
      <c r="EI674" s="375">
        <f t="shared" si="2524"/>
        <v>0</v>
      </c>
      <c r="EJ674" s="375">
        <f t="shared" si="2525"/>
        <v>1</v>
      </c>
      <c r="EK674" s="375">
        <f t="shared" si="2526"/>
        <v>0</v>
      </c>
      <c r="EL674" s="375">
        <f t="shared" si="2527"/>
        <v>0</v>
      </c>
      <c r="EM674" s="375">
        <f t="shared" si="2528"/>
        <v>1</v>
      </c>
      <c r="EN674" s="375">
        <f t="shared" si="2529"/>
        <v>0</v>
      </c>
      <c r="EO674" s="375">
        <f t="shared" si="2530"/>
        <v>0</v>
      </c>
      <c r="EP674" s="375">
        <f t="shared" si="2531"/>
        <v>1</v>
      </c>
      <c r="EQ674" s="375">
        <f t="shared" si="2532"/>
        <v>0</v>
      </c>
      <c r="ER674" s="375">
        <f t="shared" si="2533"/>
        <v>0</v>
      </c>
      <c r="ES674" s="375">
        <f t="shared" si="2534"/>
        <v>1</v>
      </c>
      <c r="ET674" s="375">
        <f t="shared" si="2535"/>
        <v>0</v>
      </c>
      <c r="EU674" s="375">
        <f t="shared" si="2536"/>
        <v>0</v>
      </c>
      <c r="EV674" s="375">
        <f t="shared" si="2537"/>
        <v>1</v>
      </c>
      <c r="EW674" s="375">
        <f t="shared" si="2538"/>
        <v>0</v>
      </c>
      <c r="EX674" s="375">
        <f t="shared" si="2539"/>
        <v>0</v>
      </c>
      <c r="EY674" s="375">
        <f t="shared" si="2540"/>
        <v>1</v>
      </c>
      <c r="EZ674" s="375">
        <f t="shared" si="2541"/>
        <v>0</v>
      </c>
      <c r="FA674" s="375">
        <f t="shared" si="2542"/>
        <v>0</v>
      </c>
      <c r="FB674" s="375">
        <f t="shared" si="2543"/>
        <v>1</v>
      </c>
      <c r="FC674" s="375">
        <f t="shared" si="2544"/>
        <v>0</v>
      </c>
      <c r="FD674" s="375">
        <f t="shared" si="2545"/>
        <v>0</v>
      </c>
      <c r="FE674" s="376"/>
      <c r="FF674" s="372"/>
      <c r="FG674" s="372"/>
      <c r="FH674" s="372"/>
      <c r="FI674" s="372"/>
      <c r="FJ674" s="372"/>
      <c r="FK674" s="372"/>
      <c r="FL674" s="372"/>
      <c r="FM674" s="372"/>
      <c r="FN674" s="372"/>
      <c r="FO674" s="372"/>
      <c r="FP674" s="372"/>
      <c r="FQ674" s="372"/>
      <c r="FR674" s="372"/>
      <c r="FS674" s="372"/>
      <c r="FT674" s="372"/>
      <c r="FU674" s="372"/>
      <c r="FV674" s="372"/>
      <c r="FW674" s="372"/>
      <c r="FX674" s="372"/>
      <c r="FY674" s="372"/>
      <c r="FZ674" s="372"/>
      <c r="GA674" s="372"/>
      <c r="GB674" s="372"/>
      <c r="GC674" s="372"/>
      <c r="GD674" s="372"/>
      <c r="GE674" s="372"/>
      <c r="GF674" s="372"/>
      <c r="GG674" s="372"/>
      <c r="GH674" s="372"/>
      <c r="GI674" s="372"/>
      <c r="GJ674" s="372"/>
      <c r="GK674" s="372"/>
      <c r="GL674" s="372"/>
      <c r="GM674" s="372"/>
      <c r="GN674" s="372"/>
      <c r="GO674" s="372"/>
      <c r="GP674" s="372"/>
      <c r="GQ674" s="372"/>
      <c r="GR674" s="372"/>
      <c r="GS674" s="372"/>
      <c r="GT674" s="372"/>
      <c r="GU674" s="372"/>
      <c r="GV674" s="372"/>
      <c r="GW674" s="372"/>
      <c r="GX674" s="372"/>
      <c r="GY674" s="372"/>
      <c r="GZ674" s="372"/>
      <c r="HA674" s="372"/>
      <c r="HB674" s="372"/>
      <c r="HC674" s="372"/>
    </row>
    <row r="675" spans="1:211" s="373" customFormat="1" ht="15" hidden="1" customHeight="1" outlineLevel="1" x14ac:dyDescent="0.2">
      <c r="A675" s="366">
        <f>SWDATA!O660</f>
        <v>0</v>
      </c>
      <c r="B675" s="366">
        <f>SWDATA!M660</f>
        <v>0</v>
      </c>
      <c r="C675" s="351">
        <f>IF(AND(SWDATA!M660=1,SWDATA!Q660="promotions"),SWDATA!P660,0)</f>
        <v>0</v>
      </c>
      <c r="D675" s="367">
        <f>ROW(SWDATA!M660)</f>
        <v>660</v>
      </c>
      <c r="E675" s="368">
        <f t="shared" si="2549"/>
        <v>0</v>
      </c>
      <c r="F675" s="369">
        <f t="shared" si="2386"/>
        <v>1</v>
      </c>
      <c r="G675" s="366" t="str">
        <f t="shared" si="2387"/>
        <v/>
      </c>
      <c r="H675" s="370"/>
      <c r="J675" s="238">
        <f t="shared" si="2388"/>
        <v>0</v>
      </c>
      <c r="K675" s="239" t="str">
        <f t="shared" si="2389"/>
        <v/>
      </c>
      <c r="L675" s="342"/>
      <c r="M675" s="345"/>
      <c r="N675" s="340" t="str">
        <f>IF(LEN(SWDATA!F660)=0,"",N674)</f>
        <v/>
      </c>
      <c r="O675" s="296" t="str">
        <f>IF(LEN(SWDATA!G660)=0,"",O674)</f>
        <v/>
      </c>
      <c r="P675" s="297" t="str">
        <f>IF(LEN(SWDATA!C660)=0,"",SWDATA!C660)</f>
        <v/>
      </c>
      <c r="Q675" s="312" t="str">
        <f t="shared" si="2390"/>
        <v/>
      </c>
      <c r="R675" s="223" t="s">
        <v>261</v>
      </c>
      <c r="S675" s="224"/>
      <c r="T675" s="224"/>
      <c r="U675" s="264" t="s">
        <v>612</v>
      </c>
      <c r="V675" s="205" t="s">
        <v>221</v>
      </c>
      <c r="W675" s="266">
        <f>IF(OR(Is_Loading,LEN($A675)=0),"",SWDATA!P660)</f>
        <v>0</v>
      </c>
      <c r="X675" s="267">
        <f>IF(OR(Is_Loading,LEN($A675)=0),"",SWDATA!Q660)</f>
        <v>0</v>
      </c>
      <c r="Y675" s="267">
        <f>IF(OR(Is_Loading,LEN($A675)=0),"",SWDATA!R660)</f>
        <v>0</v>
      </c>
      <c r="Z675" s="266" t="str">
        <f t="shared" si="2546"/>
        <v/>
      </c>
      <c r="AA675" s="266">
        <f>IF(OR(Is_Loading,LEN($A675)=0),"",SWDATA!T660)</f>
        <v>0</v>
      </c>
      <c r="AB675" s="267">
        <f>IF(OR(Is_Loading,LEN($A675)=0),"",SWDATA!U660)</f>
        <v>0</v>
      </c>
      <c r="AC675" s="267">
        <f>IF(OR(Is_Loading,LEN($A675)=0),"",SWDATA!V660)</f>
        <v>0</v>
      </c>
      <c r="AD675" s="266" t="str">
        <f t="shared" si="2391"/>
        <v/>
      </c>
      <c r="AE675" s="266">
        <f>IF(OR(Is_Loading,LEN($A675)=0),"",SWDATA!X660)</f>
        <v>0</v>
      </c>
      <c r="AF675" s="267">
        <f>IF(OR(Is_Loading,LEN($A675)=0),"",SWDATA!Y660)</f>
        <v>0</v>
      </c>
      <c r="AG675" s="267">
        <f>IF(OR(Is_Loading,LEN($A675)=0),"",SWDATA!Z660)</f>
        <v>0</v>
      </c>
      <c r="AH675" s="266" t="str">
        <f t="shared" si="2392"/>
        <v/>
      </c>
      <c r="AI675" s="266">
        <f>IF(OR(Is_Loading,LEN($A675)=0),"",SWDATA!AB660)</f>
        <v>0</v>
      </c>
      <c r="AJ675" s="267">
        <f>IF(OR(Is_Loading,LEN($A675)=0),"",SWDATA!AC660)</f>
        <v>0</v>
      </c>
      <c r="AK675" s="267">
        <f>IF(OR(Is_Loading,LEN($A675)=0),"",SWDATA!AD660)</f>
        <v>0</v>
      </c>
      <c r="AL675" s="266" t="str">
        <f t="shared" si="2393"/>
        <v/>
      </c>
      <c r="AM675" s="266">
        <f>IF(OR(Is_Loading,LEN($A675)=0),"",SWDATA!AF660)</f>
        <v>0</v>
      </c>
      <c r="AN675" s="267">
        <f>IF(OR(Is_Loading,LEN($A675)=0),"",SWDATA!AG660)</f>
        <v>0</v>
      </c>
      <c r="AO675" s="323">
        <f>IF(OR(Is_Loading,LEN($A675)=0),"",SWDATA!AH660)</f>
        <v>0</v>
      </c>
      <c r="AP675" s="320" t="str">
        <f t="shared" si="2394"/>
        <v/>
      </c>
      <c r="AQ675" s="266">
        <f>IF(OR(Is_Loading,LEN($A675)=0),"",SWDATA!AJ660)</f>
        <v>0</v>
      </c>
      <c r="AR675" s="267">
        <f>IF(OR(Is_Loading,LEN($A675)=0),"",SWDATA!AK660)</f>
        <v>0</v>
      </c>
      <c r="AS675" s="267">
        <f>IF(OR(Is_Loading,LEN($A675)=0),"",SWDATA!AL660)</f>
        <v>0</v>
      </c>
      <c r="AT675" s="266" t="str">
        <f t="shared" si="2395"/>
        <v/>
      </c>
      <c r="AU675" s="266">
        <f>IF(OR(Is_Loading,LEN($A675)=0),"",SWDATA!AN660)</f>
        <v>0</v>
      </c>
      <c r="AV675" s="267">
        <f>IF(OR(Is_Loading,LEN($A675)=0),"",SWDATA!AO660)</f>
        <v>0</v>
      </c>
      <c r="AW675" s="267">
        <f>IF(OR(Is_Loading,LEN($A675)=0),"",SWDATA!AP660)</f>
        <v>0</v>
      </c>
      <c r="AX675" s="266" t="str">
        <f t="shared" si="2396"/>
        <v/>
      </c>
      <c r="AY675" s="266">
        <f>IF(OR(Is_Loading,LEN($A675)=0),"",SWDATA!AR660)</f>
        <v>0</v>
      </c>
      <c r="AZ675" s="267">
        <f>IF(OR(Is_Loading,LEN($A675)=0),"",SWDATA!AS660)</f>
        <v>0</v>
      </c>
      <c r="BA675" s="267">
        <f>IF(OR(Is_Loading,LEN($A675)=0),"",SWDATA!AT660)</f>
        <v>0</v>
      </c>
      <c r="BB675" s="266" t="str">
        <f t="shared" si="2397"/>
        <v/>
      </c>
      <c r="BC675" s="266">
        <f>IF(OR(Is_Loading,LEN($A675)=0),"",SWDATA!AV660)</f>
        <v>0</v>
      </c>
      <c r="BD675" s="267">
        <f>IF(OR(Is_Loading,LEN($A675)=0),"",SWDATA!AW660)</f>
        <v>0</v>
      </c>
      <c r="BE675" s="323">
        <f>IF(OR(Is_Loading,LEN($A675)=0),"",SWDATA!AX660)</f>
        <v>0</v>
      </c>
      <c r="BF675" s="320" t="str">
        <f t="shared" si="2398"/>
        <v/>
      </c>
      <c r="BG675" s="11"/>
      <c r="BH675" s="11"/>
      <c r="BI675" s="11"/>
      <c r="BJ675" s="11"/>
      <c r="BK675" s="11"/>
      <c r="BL675" s="11"/>
      <c r="BM675" s="11"/>
      <c r="BN675" s="11"/>
      <c r="BO675" s="11"/>
      <c r="BP675" s="11"/>
      <c r="BQ675" s="11"/>
      <c r="BR675" s="11"/>
      <c r="BS675" s="11"/>
      <c r="BT675" s="11"/>
      <c r="BU675" s="11"/>
      <c r="BV675" s="11"/>
      <c r="BW675" s="11"/>
      <c r="BX675" s="11"/>
      <c r="BY675" s="11"/>
      <c r="BZ675" s="11"/>
      <c r="CA675" s="11"/>
      <c r="CB675" s="11"/>
      <c r="CC675" s="11"/>
      <c r="CD675" s="11"/>
      <c r="CE675" s="11"/>
      <c r="CF675" s="11"/>
      <c r="CG675" s="11"/>
      <c r="CH675" s="11"/>
      <c r="CI675" s="11"/>
      <c r="CJ675" s="11"/>
      <c r="CK675" s="11"/>
      <c r="CL675" s="11"/>
      <c r="CM675" s="11"/>
      <c r="CN675" s="351"/>
      <c r="CO675" s="351"/>
      <c r="CP675" s="351"/>
      <c r="CQ675" s="351"/>
      <c r="CR675" s="351"/>
      <c r="CS675" s="351"/>
      <c r="CT675" s="351"/>
      <c r="CU675" s="351"/>
      <c r="CV675" s="351"/>
      <c r="CW675" s="351"/>
      <c r="CX675" s="351"/>
      <c r="CY675" s="351"/>
      <c r="CZ675" s="351"/>
      <c r="DA675" s="351"/>
      <c r="DB675" s="351"/>
      <c r="DC675" s="351"/>
      <c r="DD675" s="351"/>
      <c r="DE675" s="351"/>
      <c r="DF675" s="351"/>
      <c r="DG675" s="351"/>
      <c r="DH675" s="351"/>
      <c r="DI675" s="351"/>
      <c r="DJ675" s="351"/>
      <c r="DK675" s="351"/>
      <c r="DL675" s="351"/>
      <c r="DM675" s="351"/>
      <c r="DN675" s="351"/>
      <c r="DS675" s="372"/>
      <c r="DT675" s="374"/>
      <c r="DU675" s="375"/>
      <c r="DV675" s="375"/>
      <c r="DW675" s="375"/>
      <c r="DX675" s="375">
        <v>1</v>
      </c>
      <c r="DY675" s="375">
        <f t="shared" si="2514"/>
        <v>0</v>
      </c>
      <c r="DZ675" s="375">
        <f t="shared" si="2515"/>
        <v>0</v>
      </c>
      <c r="EA675" s="375">
        <f t="shared" si="2516"/>
        <v>1</v>
      </c>
      <c r="EB675" s="375">
        <f t="shared" si="2517"/>
        <v>0</v>
      </c>
      <c r="EC675" s="375">
        <f t="shared" si="2518"/>
        <v>0</v>
      </c>
      <c r="ED675" s="375">
        <f t="shared" si="2519"/>
        <v>1</v>
      </c>
      <c r="EE675" s="375">
        <f t="shared" si="2520"/>
        <v>0</v>
      </c>
      <c r="EF675" s="375">
        <f t="shared" si="2521"/>
        <v>0</v>
      </c>
      <c r="EG675" s="375">
        <f t="shared" si="2522"/>
        <v>1</v>
      </c>
      <c r="EH675" s="375">
        <f t="shared" si="2523"/>
        <v>0</v>
      </c>
      <c r="EI675" s="375">
        <f t="shared" si="2524"/>
        <v>0</v>
      </c>
      <c r="EJ675" s="375">
        <f t="shared" si="2525"/>
        <v>1</v>
      </c>
      <c r="EK675" s="375">
        <f t="shared" si="2526"/>
        <v>0</v>
      </c>
      <c r="EL675" s="375">
        <f t="shared" si="2527"/>
        <v>0</v>
      </c>
      <c r="EM675" s="375">
        <f t="shared" si="2528"/>
        <v>1</v>
      </c>
      <c r="EN675" s="375">
        <f t="shared" si="2529"/>
        <v>0</v>
      </c>
      <c r="EO675" s="375">
        <f t="shared" si="2530"/>
        <v>0</v>
      </c>
      <c r="EP675" s="375">
        <f t="shared" si="2531"/>
        <v>1</v>
      </c>
      <c r="EQ675" s="375">
        <f t="shared" si="2532"/>
        <v>0</v>
      </c>
      <c r="ER675" s="375">
        <f t="shared" si="2533"/>
        <v>0</v>
      </c>
      <c r="ES675" s="375">
        <f t="shared" si="2534"/>
        <v>1</v>
      </c>
      <c r="ET675" s="375">
        <f t="shared" si="2535"/>
        <v>0</v>
      </c>
      <c r="EU675" s="375">
        <f t="shared" si="2536"/>
        <v>0</v>
      </c>
      <c r="EV675" s="375">
        <f t="shared" si="2537"/>
        <v>1</v>
      </c>
      <c r="EW675" s="375">
        <f t="shared" si="2538"/>
        <v>0</v>
      </c>
      <c r="EX675" s="375">
        <f t="shared" si="2539"/>
        <v>0</v>
      </c>
      <c r="EY675" s="375">
        <f t="shared" si="2540"/>
        <v>1</v>
      </c>
      <c r="EZ675" s="375">
        <f t="shared" si="2541"/>
        <v>0</v>
      </c>
      <c r="FA675" s="375">
        <f t="shared" si="2542"/>
        <v>0</v>
      </c>
      <c r="FB675" s="375">
        <f t="shared" si="2543"/>
        <v>1</v>
      </c>
      <c r="FC675" s="375">
        <f t="shared" si="2544"/>
        <v>0</v>
      </c>
      <c r="FD675" s="375">
        <f t="shared" si="2545"/>
        <v>0</v>
      </c>
      <c r="FE675" s="376"/>
      <c r="FF675" s="372"/>
      <c r="FG675" s="372"/>
      <c r="FH675" s="372"/>
      <c r="FI675" s="372"/>
      <c r="FJ675" s="372"/>
      <c r="FK675" s="372"/>
      <c r="FL675" s="372"/>
      <c r="FM675" s="372"/>
      <c r="FN675" s="372"/>
      <c r="FO675" s="372"/>
      <c r="FP675" s="372"/>
      <c r="FQ675" s="372"/>
      <c r="FR675" s="372"/>
      <c r="FS675" s="372"/>
      <c r="FT675" s="372"/>
      <c r="FU675" s="372"/>
      <c r="FV675" s="372"/>
      <c r="FW675" s="372"/>
      <c r="FX675" s="372"/>
      <c r="FY675" s="372"/>
      <c r="FZ675" s="372"/>
      <c r="GA675" s="372"/>
      <c r="GB675" s="372"/>
      <c r="GC675" s="372"/>
      <c r="GD675" s="372"/>
      <c r="GE675" s="372"/>
      <c r="GF675" s="372"/>
      <c r="GG675" s="372"/>
      <c r="GH675" s="372"/>
      <c r="GI675" s="372"/>
      <c r="GJ675" s="372"/>
      <c r="GK675" s="372"/>
      <c r="GL675" s="372"/>
      <c r="GM675" s="372"/>
      <c r="GN675" s="372"/>
      <c r="GO675" s="372"/>
      <c r="GP675" s="372"/>
      <c r="GQ675" s="372"/>
      <c r="GR675" s="372"/>
      <c r="GS675" s="372"/>
      <c r="GT675" s="372"/>
      <c r="GU675" s="372"/>
      <c r="GV675" s="372"/>
      <c r="GW675" s="372"/>
      <c r="GX675" s="372"/>
      <c r="GY675" s="372"/>
      <c r="GZ675" s="372"/>
      <c r="HA675" s="372"/>
      <c r="HB675" s="372"/>
      <c r="HC675" s="372"/>
    </row>
    <row r="676" spans="1:211" s="373" customFormat="1" ht="15" hidden="1" customHeight="1" outlineLevel="1" x14ac:dyDescent="0.2">
      <c r="A676" s="366">
        <f>SWDATA!O661</f>
        <v>0</v>
      </c>
      <c r="B676" s="366">
        <f>SWDATA!M661</f>
        <v>0</v>
      </c>
      <c r="C676" s="351">
        <f>IF(AND(SWDATA!M661=1,SWDATA!Q661="promotions"),SWDATA!P661,0)</f>
        <v>0</v>
      </c>
      <c r="D676" s="367">
        <f>ROW(SWDATA!M661)</f>
        <v>661</v>
      </c>
      <c r="E676" s="368">
        <f t="shared" si="2549"/>
        <v>0</v>
      </c>
      <c r="F676" s="369">
        <f t="shared" si="2386"/>
        <v>1</v>
      </c>
      <c r="G676" s="366" t="str">
        <f t="shared" si="2387"/>
        <v/>
      </c>
      <c r="H676" s="370"/>
      <c r="J676" s="238">
        <f t="shared" si="2388"/>
        <v>0</v>
      </c>
      <c r="K676" s="239" t="str">
        <f t="shared" si="2389"/>
        <v/>
      </c>
      <c r="L676" s="342"/>
      <c r="M676" s="345"/>
      <c r="N676" s="340" t="str">
        <f>IF(LEN(SWDATA!F661)=0,"",N675)</f>
        <v/>
      </c>
      <c r="O676" s="296" t="str">
        <f>IF(LEN(SWDATA!G661)=0,"",O675)</f>
        <v/>
      </c>
      <c r="P676" s="297" t="str">
        <f>IF(LEN(SWDATA!C661)=0,"",SWDATA!C661)</f>
        <v/>
      </c>
      <c r="Q676" s="312" t="str">
        <f t="shared" si="2390"/>
        <v/>
      </c>
      <c r="R676" s="223" t="s">
        <v>261</v>
      </c>
      <c r="S676" s="224"/>
      <c r="T676" s="224"/>
      <c r="U676" s="264" t="s">
        <v>597</v>
      </c>
      <c r="V676" s="205" t="s">
        <v>221</v>
      </c>
      <c r="W676" s="266">
        <f>IF(OR(Is_Loading,LEN($A676)=0),"",SWDATA!P661)</f>
        <v>0</v>
      </c>
      <c r="X676" s="267">
        <f>IF(OR(Is_Loading,LEN($A676)=0),"",SWDATA!Q661)</f>
        <v>0</v>
      </c>
      <c r="Y676" s="267">
        <f>IF(OR(Is_Loading,LEN($A676)=0),"",SWDATA!R661)</f>
        <v>0</v>
      </c>
      <c r="Z676" s="266" t="str">
        <f t="shared" si="2546"/>
        <v/>
      </c>
      <c r="AA676" s="266">
        <f>IF(OR(Is_Loading,LEN($A676)=0),"",SWDATA!T661)</f>
        <v>0</v>
      </c>
      <c r="AB676" s="267">
        <f>IF(OR(Is_Loading,LEN($A676)=0),"",SWDATA!U661)</f>
        <v>0</v>
      </c>
      <c r="AC676" s="267">
        <f>IF(OR(Is_Loading,LEN($A676)=0),"",SWDATA!V661)</f>
        <v>0</v>
      </c>
      <c r="AD676" s="266" t="str">
        <f t="shared" si="2391"/>
        <v/>
      </c>
      <c r="AE676" s="266">
        <f>IF(OR(Is_Loading,LEN($A676)=0),"",SWDATA!X661)</f>
        <v>0</v>
      </c>
      <c r="AF676" s="267">
        <f>IF(OR(Is_Loading,LEN($A676)=0),"",SWDATA!Y661)</f>
        <v>0</v>
      </c>
      <c r="AG676" s="267">
        <f>IF(OR(Is_Loading,LEN($A676)=0),"",SWDATA!Z661)</f>
        <v>0</v>
      </c>
      <c r="AH676" s="266" t="str">
        <f t="shared" si="2392"/>
        <v/>
      </c>
      <c r="AI676" s="266">
        <f>IF(OR(Is_Loading,LEN($A676)=0),"",SWDATA!AB661)</f>
        <v>0</v>
      </c>
      <c r="AJ676" s="267">
        <f>IF(OR(Is_Loading,LEN($A676)=0),"",SWDATA!AC661)</f>
        <v>0</v>
      </c>
      <c r="AK676" s="267">
        <f>IF(OR(Is_Loading,LEN($A676)=0),"",SWDATA!AD661)</f>
        <v>0</v>
      </c>
      <c r="AL676" s="266" t="str">
        <f t="shared" si="2393"/>
        <v/>
      </c>
      <c r="AM676" s="266">
        <f>IF(OR(Is_Loading,LEN($A676)=0),"",SWDATA!AF661)</f>
        <v>0</v>
      </c>
      <c r="AN676" s="267">
        <f>IF(OR(Is_Loading,LEN($A676)=0),"",SWDATA!AG661)</f>
        <v>0</v>
      </c>
      <c r="AO676" s="323">
        <f>IF(OR(Is_Loading,LEN($A676)=0),"",SWDATA!AH661)</f>
        <v>0</v>
      </c>
      <c r="AP676" s="320" t="str">
        <f t="shared" si="2394"/>
        <v/>
      </c>
      <c r="AQ676" s="266">
        <f>IF(OR(Is_Loading,LEN($A676)=0),"",SWDATA!AJ661)</f>
        <v>0</v>
      </c>
      <c r="AR676" s="267">
        <f>IF(OR(Is_Loading,LEN($A676)=0),"",SWDATA!AK661)</f>
        <v>0</v>
      </c>
      <c r="AS676" s="267">
        <f>IF(OR(Is_Loading,LEN($A676)=0),"",SWDATA!AL661)</f>
        <v>0</v>
      </c>
      <c r="AT676" s="266" t="str">
        <f t="shared" si="2395"/>
        <v/>
      </c>
      <c r="AU676" s="266">
        <f>IF(OR(Is_Loading,LEN($A676)=0),"",SWDATA!AN661)</f>
        <v>0</v>
      </c>
      <c r="AV676" s="267">
        <f>IF(OR(Is_Loading,LEN($A676)=0),"",SWDATA!AO661)</f>
        <v>0</v>
      </c>
      <c r="AW676" s="267">
        <f>IF(OR(Is_Loading,LEN($A676)=0),"",SWDATA!AP661)</f>
        <v>0</v>
      </c>
      <c r="AX676" s="266" t="str">
        <f t="shared" si="2396"/>
        <v/>
      </c>
      <c r="AY676" s="266">
        <f>IF(OR(Is_Loading,LEN($A676)=0),"",SWDATA!AR661)</f>
        <v>0</v>
      </c>
      <c r="AZ676" s="267">
        <f>IF(OR(Is_Loading,LEN($A676)=0),"",SWDATA!AS661)</f>
        <v>0</v>
      </c>
      <c r="BA676" s="267">
        <f>IF(OR(Is_Loading,LEN($A676)=0),"",SWDATA!AT661)</f>
        <v>0</v>
      </c>
      <c r="BB676" s="266" t="str">
        <f t="shared" si="2397"/>
        <v/>
      </c>
      <c r="BC676" s="266">
        <f>IF(OR(Is_Loading,LEN($A676)=0),"",SWDATA!AV661)</f>
        <v>0</v>
      </c>
      <c r="BD676" s="267">
        <f>IF(OR(Is_Loading,LEN($A676)=0),"",SWDATA!AW661)</f>
        <v>0</v>
      </c>
      <c r="BE676" s="323">
        <f>IF(OR(Is_Loading,LEN($A676)=0),"",SWDATA!AX661)</f>
        <v>0</v>
      </c>
      <c r="BF676" s="320" t="str">
        <f t="shared" si="2398"/>
        <v/>
      </c>
      <c r="BG676" s="11"/>
      <c r="BH676" s="11"/>
      <c r="BI676" s="11"/>
      <c r="BJ676" s="11"/>
      <c r="BK676" s="11"/>
      <c r="BL676" s="11"/>
      <c r="BM676" s="11"/>
      <c r="BN676" s="11"/>
      <c r="BO676" s="11"/>
      <c r="BP676" s="11"/>
      <c r="BQ676" s="11"/>
      <c r="BR676" s="11"/>
      <c r="BS676" s="11"/>
      <c r="BT676" s="11"/>
      <c r="BU676" s="11"/>
      <c r="BV676" s="11"/>
      <c r="BW676" s="11"/>
      <c r="BX676" s="11"/>
      <c r="BY676" s="11"/>
      <c r="BZ676" s="11"/>
      <c r="CA676" s="11"/>
      <c r="CB676" s="11"/>
      <c r="CC676" s="11"/>
      <c r="CD676" s="11"/>
      <c r="CE676" s="11"/>
      <c r="CF676" s="11"/>
      <c r="CG676" s="11"/>
      <c r="CH676" s="11"/>
      <c r="CI676" s="11"/>
      <c r="CJ676" s="11"/>
      <c r="CK676" s="11"/>
      <c r="CL676" s="11"/>
      <c r="CM676" s="11"/>
      <c r="CN676" s="351"/>
      <c r="CO676" s="351"/>
      <c r="CP676" s="351"/>
      <c r="CQ676" s="351"/>
      <c r="CR676" s="351"/>
      <c r="CS676" s="351"/>
      <c r="CT676" s="351"/>
      <c r="CU676" s="351"/>
      <c r="CV676" s="351"/>
      <c r="CW676" s="351"/>
      <c r="CX676" s="351"/>
      <c r="CY676" s="351"/>
      <c r="CZ676" s="351"/>
      <c r="DA676" s="351"/>
      <c r="DB676" s="351"/>
      <c r="DC676" s="351"/>
      <c r="DD676" s="351"/>
      <c r="DE676" s="351"/>
      <c r="DF676" s="351"/>
      <c r="DG676" s="351"/>
      <c r="DH676" s="351"/>
      <c r="DI676" s="351"/>
      <c r="DJ676" s="351"/>
      <c r="DK676" s="351"/>
      <c r="DL676" s="351"/>
      <c r="DM676" s="351"/>
      <c r="DN676" s="351"/>
      <c r="DS676" s="372"/>
      <c r="DT676" s="374"/>
      <c r="DU676" s="375"/>
      <c r="DV676" s="375"/>
      <c r="DW676" s="375"/>
      <c r="DX676" s="375">
        <v>1</v>
      </c>
      <c r="DY676" s="375">
        <f t="shared" si="2514"/>
        <v>0</v>
      </c>
      <c r="DZ676" s="375">
        <f t="shared" si="2515"/>
        <v>0</v>
      </c>
      <c r="EA676" s="375">
        <f t="shared" si="2516"/>
        <v>1</v>
      </c>
      <c r="EB676" s="375">
        <f t="shared" si="2517"/>
        <v>0</v>
      </c>
      <c r="EC676" s="375">
        <f t="shared" si="2518"/>
        <v>0</v>
      </c>
      <c r="ED676" s="375">
        <f t="shared" si="2519"/>
        <v>1</v>
      </c>
      <c r="EE676" s="375">
        <f t="shared" si="2520"/>
        <v>0</v>
      </c>
      <c r="EF676" s="375">
        <f t="shared" si="2521"/>
        <v>0</v>
      </c>
      <c r="EG676" s="375">
        <f t="shared" si="2522"/>
        <v>1</v>
      </c>
      <c r="EH676" s="375">
        <f t="shared" si="2523"/>
        <v>0</v>
      </c>
      <c r="EI676" s="375">
        <f t="shared" si="2524"/>
        <v>0</v>
      </c>
      <c r="EJ676" s="375">
        <f t="shared" si="2525"/>
        <v>1</v>
      </c>
      <c r="EK676" s="375">
        <f t="shared" si="2526"/>
        <v>0</v>
      </c>
      <c r="EL676" s="375">
        <f t="shared" si="2527"/>
        <v>0</v>
      </c>
      <c r="EM676" s="375">
        <f t="shared" si="2528"/>
        <v>1</v>
      </c>
      <c r="EN676" s="375">
        <f t="shared" si="2529"/>
        <v>0</v>
      </c>
      <c r="EO676" s="375">
        <f t="shared" si="2530"/>
        <v>0</v>
      </c>
      <c r="EP676" s="375">
        <f t="shared" si="2531"/>
        <v>1</v>
      </c>
      <c r="EQ676" s="375">
        <f t="shared" si="2532"/>
        <v>0</v>
      </c>
      <c r="ER676" s="375">
        <f t="shared" si="2533"/>
        <v>0</v>
      </c>
      <c r="ES676" s="375">
        <f t="shared" si="2534"/>
        <v>1</v>
      </c>
      <c r="ET676" s="375">
        <f t="shared" si="2535"/>
        <v>0</v>
      </c>
      <c r="EU676" s="375">
        <f t="shared" si="2536"/>
        <v>0</v>
      </c>
      <c r="EV676" s="375">
        <f t="shared" si="2537"/>
        <v>1</v>
      </c>
      <c r="EW676" s="375">
        <f t="shared" si="2538"/>
        <v>0</v>
      </c>
      <c r="EX676" s="375">
        <f t="shared" si="2539"/>
        <v>0</v>
      </c>
      <c r="EY676" s="375">
        <f t="shared" si="2540"/>
        <v>1</v>
      </c>
      <c r="EZ676" s="375">
        <f t="shared" si="2541"/>
        <v>0</v>
      </c>
      <c r="FA676" s="375">
        <f t="shared" si="2542"/>
        <v>0</v>
      </c>
      <c r="FB676" s="375">
        <f t="shared" si="2543"/>
        <v>1</v>
      </c>
      <c r="FC676" s="375">
        <f t="shared" si="2544"/>
        <v>0</v>
      </c>
      <c r="FD676" s="375">
        <f t="shared" si="2545"/>
        <v>0</v>
      </c>
      <c r="FE676" s="376"/>
      <c r="FF676" s="372"/>
      <c r="FG676" s="372"/>
      <c r="FH676" s="372"/>
      <c r="FI676" s="372"/>
      <c r="FJ676" s="372"/>
      <c r="FK676" s="372"/>
      <c r="FL676" s="372"/>
      <c r="FM676" s="372"/>
      <c r="FN676" s="372"/>
      <c r="FO676" s="372"/>
      <c r="FP676" s="372"/>
      <c r="FQ676" s="372"/>
      <c r="FR676" s="372"/>
      <c r="FS676" s="372"/>
      <c r="FT676" s="372"/>
      <c r="FU676" s="372"/>
      <c r="FV676" s="372"/>
      <c r="FW676" s="372"/>
      <c r="FX676" s="372"/>
      <c r="FY676" s="372"/>
      <c r="FZ676" s="372"/>
      <c r="GA676" s="372"/>
      <c r="GB676" s="372"/>
      <c r="GC676" s="372"/>
      <c r="GD676" s="372"/>
      <c r="GE676" s="372"/>
      <c r="GF676" s="372"/>
      <c r="GG676" s="372"/>
      <c r="GH676" s="372"/>
      <c r="GI676" s="372"/>
      <c r="GJ676" s="372"/>
      <c r="GK676" s="372"/>
      <c r="GL676" s="372"/>
      <c r="GM676" s="372"/>
      <c r="GN676" s="372"/>
      <c r="GO676" s="372"/>
      <c r="GP676" s="372"/>
      <c r="GQ676" s="372"/>
      <c r="GR676" s="372"/>
      <c r="GS676" s="372"/>
      <c r="GT676" s="372"/>
      <c r="GU676" s="372"/>
      <c r="GV676" s="372"/>
      <c r="GW676" s="372"/>
      <c r="GX676" s="372"/>
      <c r="GY676" s="372"/>
      <c r="GZ676" s="372"/>
      <c r="HA676" s="372"/>
      <c r="HB676" s="372"/>
      <c r="HC676" s="372"/>
    </row>
    <row r="677" spans="1:211" s="373" customFormat="1" ht="15" hidden="1" customHeight="1" outlineLevel="1" x14ac:dyDescent="0.2">
      <c r="A677" s="366">
        <f>SWDATA!O662</f>
        <v>0</v>
      </c>
      <c r="B677" s="366">
        <f>SWDATA!M662</f>
        <v>0</v>
      </c>
      <c r="C677" s="351">
        <f>IF(AND(SWDATA!M662=1,SWDATA!Q662="promotions"),SWDATA!P662,0)</f>
        <v>0</v>
      </c>
      <c r="D677" s="367">
        <f>ROW(SWDATA!M662)</f>
        <v>662</v>
      </c>
      <c r="E677" s="368">
        <f t="shared" si="2549"/>
        <v>0</v>
      </c>
      <c r="F677" s="369">
        <f t="shared" si="2386"/>
        <v>1</v>
      </c>
      <c r="G677" s="366" t="str">
        <f t="shared" si="2387"/>
        <v/>
      </c>
      <c r="H677" s="370"/>
      <c r="J677" s="238">
        <f t="shared" si="2388"/>
        <v>0</v>
      </c>
      <c r="K677" s="239" t="str">
        <f t="shared" si="2389"/>
        <v/>
      </c>
      <c r="L677" s="342"/>
      <c r="M677" s="345"/>
      <c r="N677" s="340" t="str">
        <f>IF(LEN(SWDATA!F662)=0,"",N676)</f>
        <v/>
      </c>
      <c r="O677" s="296" t="str">
        <f>IF(LEN(SWDATA!G662)=0,"",O676)</f>
        <v/>
      </c>
      <c r="P677" s="297" t="str">
        <f>IF(LEN(SWDATA!C662)=0,"",SWDATA!C662)</f>
        <v/>
      </c>
      <c r="Q677" s="312" t="str">
        <f t="shared" si="2390"/>
        <v/>
      </c>
      <c r="R677" s="223" t="s">
        <v>261</v>
      </c>
      <c r="S677" s="224"/>
      <c r="T677" s="224"/>
      <c r="U677" s="264" t="s">
        <v>599</v>
      </c>
      <c r="V677" s="205" t="s">
        <v>221</v>
      </c>
      <c r="W677" s="266">
        <f>IF(OR(Is_Loading,LEN($A677)=0),"",SWDATA!P662)</f>
        <v>0</v>
      </c>
      <c r="X677" s="267">
        <f>IF(OR(Is_Loading,LEN($A677)=0),"",SWDATA!Q662)</f>
        <v>0</v>
      </c>
      <c r="Y677" s="267">
        <f>IF(OR(Is_Loading,LEN($A677)=0),"",SWDATA!R662)</f>
        <v>0</v>
      </c>
      <c r="Z677" s="266" t="str">
        <f t="shared" si="2546"/>
        <v/>
      </c>
      <c r="AA677" s="266">
        <f>IF(OR(Is_Loading,LEN($A677)=0),"",SWDATA!T662)</f>
        <v>0</v>
      </c>
      <c r="AB677" s="267">
        <f>IF(OR(Is_Loading,LEN($A677)=0),"",SWDATA!U662)</f>
        <v>0</v>
      </c>
      <c r="AC677" s="267">
        <f>IF(OR(Is_Loading,LEN($A677)=0),"",SWDATA!V662)</f>
        <v>0</v>
      </c>
      <c r="AD677" s="266" t="str">
        <f t="shared" si="2391"/>
        <v/>
      </c>
      <c r="AE677" s="266">
        <f>IF(OR(Is_Loading,LEN($A677)=0),"",SWDATA!X662)</f>
        <v>0</v>
      </c>
      <c r="AF677" s="267">
        <f>IF(OR(Is_Loading,LEN($A677)=0),"",SWDATA!Y662)</f>
        <v>0</v>
      </c>
      <c r="AG677" s="267">
        <f>IF(OR(Is_Loading,LEN($A677)=0),"",SWDATA!Z662)</f>
        <v>0</v>
      </c>
      <c r="AH677" s="266" t="str">
        <f t="shared" si="2392"/>
        <v/>
      </c>
      <c r="AI677" s="266">
        <f>IF(OR(Is_Loading,LEN($A677)=0),"",SWDATA!AB662)</f>
        <v>0</v>
      </c>
      <c r="AJ677" s="267">
        <f>IF(OR(Is_Loading,LEN($A677)=0),"",SWDATA!AC662)</f>
        <v>0</v>
      </c>
      <c r="AK677" s="267">
        <f>IF(OR(Is_Loading,LEN($A677)=0),"",SWDATA!AD662)</f>
        <v>0</v>
      </c>
      <c r="AL677" s="266" t="str">
        <f t="shared" si="2393"/>
        <v/>
      </c>
      <c r="AM677" s="266">
        <f>IF(OR(Is_Loading,LEN($A677)=0),"",SWDATA!AF662)</f>
        <v>0</v>
      </c>
      <c r="AN677" s="267">
        <f>IF(OR(Is_Loading,LEN($A677)=0),"",SWDATA!AG662)</f>
        <v>0</v>
      </c>
      <c r="AO677" s="323">
        <f>IF(OR(Is_Loading,LEN($A677)=0),"",SWDATA!AH662)</f>
        <v>0</v>
      </c>
      <c r="AP677" s="320" t="str">
        <f t="shared" si="2394"/>
        <v/>
      </c>
      <c r="AQ677" s="266">
        <f>IF(OR(Is_Loading,LEN($A677)=0),"",SWDATA!AJ662)</f>
        <v>0</v>
      </c>
      <c r="AR677" s="267">
        <f>IF(OR(Is_Loading,LEN($A677)=0),"",SWDATA!AK662)</f>
        <v>0</v>
      </c>
      <c r="AS677" s="267">
        <f>IF(OR(Is_Loading,LEN($A677)=0),"",SWDATA!AL662)</f>
        <v>0</v>
      </c>
      <c r="AT677" s="266" t="str">
        <f t="shared" si="2395"/>
        <v/>
      </c>
      <c r="AU677" s="266">
        <f>IF(OR(Is_Loading,LEN($A677)=0),"",SWDATA!AN662)</f>
        <v>0</v>
      </c>
      <c r="AV677" s="267">
        <f>IF(OR(Is_Loading,LEN($A677)=0),"",SWDATA!AO662)</f>
        <v>0</v>
      </c>
      <c r="AW677" s="267">
        <f>IF(OR(Is_Loading,LEN($A677)=0),"",SWDATA!AP662)</f>
        <v>0</v>
      </c>
      <c r="AX677" s="266" t="str">
        <f t="shared" si="2396"/>
        <v/>
      </c>
      <c r="AY677" s="266">
        <f>IF(OR(Is_Loading,LEN($A677)=0),"",SWDATA!AR662)</f>
        <v>0</v>
      </c>
      <c r="AZ677" s="267">
        <f>IF(OR(Is_Loading,LEN($A677)=0),"",SWDATA!AS662)</f>
        <v>0</v>
      </c>
      <c r="BA677" s="267">
        <f>IF(OR(Is_Loading,LEN($A677)=0),"",SWDATA!AT662)</f>
        <v>0</v>
      </c>
      <c r="BB677" s="266" t="str">
        <f t="shared" si="2397"/>
        <v/>
      </c>
      <c r="BC677" s="266">
        <f>IF(OR(Is_Loading,LEN($A677)=0),"",SWDATA!AV662)</f>
        <v>0</v>
      </c>
      <c r="BD677" s="267">
        <f>IF(OR(Is_Loading,LEN($A677)=0),"",SWDATA!AW662)</f>
        <v>0</v>
      </c>
      <c r="BE677" s="323">
        <f>IF(OR(Is_Loading,LEN($A677)=0),"",SWDATA!AX662)</f>
        <v>0</v>
      </c>
      <c r="BF677" s="320" t="str">
        <f t="shared" si="2398"/>
        <v/>
      </c>
      <c r="BG677" s="11"/>
      <c r="BH677" s="11"/>
      <c r="BI677" s="11"/>
      <c r="BJ677" s="11"/>
      <c r="BK677" s="11"/>
      <c r="BL677" s="11"/>
      <c r="BM677" s="11"/>
      <c r="BN677" s="11"/>
      <c r="BO677" s="11"/>
      <c r="BP677" s="11"/>
      <c r="BQ677" s="11"/>
      <c r="BR677" s="11"/>
      <c r="BS677" s="11"/>
      <c r="BT677" s="11"/>
      <c r="BU677" s="11"/>
      <c r="BV677" s="11"/>
      <c r="BW677" s="11"/>
      <c r="BX677" s="11"/>
      <c r="BY677" s="11"/>
      <c r="BZ677" s="11"/>
      <c r="CA677" s="11"/>
      <c r="CB677" s="11"/>
      <c r="CC677" s="11"/>
      <c r="CD677" s="11"/>
      <c r="CE677" s="11"/>
      <c r="CF677" s="11"/>
      <c r="CG677" s="11"/>
      <c r="CH677" s="11"/>
      <c r="CI677" s="11"/>
      <c r="CJ677" s="11"/>
      <c r="CK677" s="11"/>
      <c r="CL677" s="11"/>
      <c r="CM677" s="11"/>
      <c r="CN677" s="351"/>
      <c r="CO677" s="351"/>
      <c r="CP677" s="351"/>
      <c r="CQ677" s="351"/>
      <c r="CR677" s="351"/>
      <c r="CS677" s="351"/>
      <c r="CT677" s="351"/>
      <c r="CU677" s="351"/>
      <c r="CV677" s="351"/>
      <c r="CW677" s="351"/>
      <c r="CX677" s="351"/>
      <c r="CY677" s="351"/>
      <c r="CZ677" s="351"/>
      <c r="DA677" s="351"/>
      <c r="DB677" s="351"/>
      <c r="DC677" s="351"/>
      <c r="DD677" s="351"/>
      <c r="DE677" s="351"/>
      <c r="DF677" s="351"/>
      <c r="DG677" s="351"/>
      <c r="DH677" s="351"/>
      <c r="DI677" s="351"/>
      <c r="DJ677" s="351"/>
      <c r="DK677" s="351"/>
      <c r="DL677" s="351"/>
      <c r="DM677" s="351"/>
      <c r="DN677" s="351"/>
      <c r="DS677" s="372"/>
      <c r="DT677" s="374"/>
      <c r="DU677" s="375"/>
      <c r="DV677" s="375"/>
      <c r="DW677" s="375"/>
      <c r="DX677" s="375">
        <v>1</v>
      </c>
      <c r="DY677" s="375">
        <f t="shared" si="2514"/>
        <v>0</v>
      </c>
      <c r="DZ677" s="375">
        <f t="shared" si="2515"/>
        <v>0</v>
      </c>
      <c r="EA677" s="375">
        <f t="shared" si="2516"/>
        <v>1</v>
      </c>
      <c r="EB677" s="375">
        <f t="shared" si="2517"/>
        <v>0</v>
      </c>
      <c r="EC677" s="375">
        <f t="shared" si="2518"/>
        <v>0</v>
      </c>
      <c r="ED677" s="375">
        <f t="shared" si="2519"/>
        <v>1</v>
      </c>
      <c r="EE677" s="375">
        <f t="shared" si="2520"/>
        <v>0</v>
      </c>
      <c r="EF677" s="375">
        <f t="shared" si="2521"/>
        <v>0</v>
      </c>
      <c r="EG677" s="375">
        <f t="shared" si="2522"/>
        <v>1</v>
      </c>
      <c r="EH677" s="375">
        <f t="shared" si="2523"/>
        <v>0</v>
      </c>
      <c r="EI677" s="375">
        <f t="shared" si="2524"/>
        <v>0</v>
      </c>
      <c r="EJ677" s="375">
        <f t="shared" si="2525"/>
        <v>1</v>
      </c>
      <c r="EK677" s="375">
        <f t="shared" si="2526"/>
        <v>0</v>
      </c>
      <c r="EL677" s="375">
        <f t="shared" si="2527"/>
        <v>0</v>
      </c>
      <c r="EM677" s="375">
        <f t="shared" si="2528"/>
        <v>1</v>
      </c>
      <c r="EN677" s="375">
        <f t="shared" si="2529"/>
        <v>0</v>
      </c>
      <c r="EO677" s="375">
        <f t="shared" si="2530"/>
        <v>0</v>
      </c>
      <c r="EP677" s="375">
        <f t="shared" si="2531"/>
        <v>1</v>
      </c>
      <c r="EQ677" s="375">
        <f t="shared" si="2532"/>
        <v>0</v>
      </c>
      <c r="ER677" s="375">
        <f t="shared" si="2533"/>
        <v>0</v>
      </c>
      <c r="ES677" s="375">
        <f t="shared" si="2534"/>
        <v>1</v>
      </c>
      <c r="ET677" s="375">
        <f t="shared" si="2535"/>
        <v>0</v>
      </c>
      <c r="EU677" s="375">
        <f t="shared" si="2536"/>
        <v>0</v>
      </c>
      <c r="EV677" s="375">
        <f t="shared" si="2537"/>
        <v>1</v>
      </c>
      <c r="EW677" s="375">
        <f t="shared" si="2538"/>
        <v>0</v>
      </c>
      <c r="EX677" s="375">
        <f t="shared" si="2539"/>
        <v>0</v>
      </c>
      <c r="EY677" s="375">
        <f t="shared" si="2540"/>
        <v>1</v>
      </c>
      <c r="EZ677" s="375">
        <f t="shared" si="2541"/>
        <v>0</v>
      </c>
      <c r="FA677" s="375">
        <f t="shared" si="2542"/>
        <v>0</v>
      </c>
      <c r="FB677" s="375">
        <f t="shared" si="2543"/>
        <v>1</v>
      </c>
      <c r="FC677" s="375">
        <f t="shared" si="2544"/>
        <v>0</v>
      </c>
      <c r="FD677" s="375">
        <f t="shared" si="2545"/>
        <v>0</v>
      </c>
      <c r="FE677" s="376"/>
      <c r="FF677" s="372"/>
      <c r="FG677" s="372"/>
      <c r="FH677" s="372"/>
      <c r="FI677" s="372"/>
      <c r="FJ677" s="372"/>
      <c r="FK677" s="372"/>
      <c r="FL677" s="372"/>
      <c r="FM677" s="372"/>
      <c r="FN677" s="372"/>
      <c r="FO677" s="372"/>
      <c r="FP677" s="372"/>
      <c r="FQ677" s="372"/>
      <c r="FR677" s="372"/>
      <c r="FS677" s="372"/>
      <c r="FT677" s="372"/>
      <c r="FU677" s="372"/>
      <c r="FV677" s="372"/>
      <c r="FW677" s="372"/>
      <c r="FX677" s="372"/>
      <c r="FY677" s="372"/>
      <c r="FZ677" s="372"/>
      <c r="GA677" s="372"/>
      <c r="GB677" s="372"/>
      <c r="GC677" s="372"/>
      <c r="GD677" s="372"/>
      <c r="GE677" s="372"/>
      <c r="GF677" s="372"/>
      <c r="GG677" s="372"/>
      <c r="GH677" s="372"/>
      <c r="GI677" s="372"/>
      <c r="GJ677" s="372"/>
      <c r="GK677" s="372"/>
      <c r="GL677" s="372"/>
      <c r="GM677" s="372"/>
      <c r="GN677" s="372"/>
      <c r="GO677" s="372"/>
      <c r="GP677" s="372"/>
      <c r="GQ677" s="372"/>
      <c r="GR677" s="372"/>
      <c r="GS677" s="372"/>
      <c r="GT677" s="372"/>
      <c r="GU677" s="372"/>
      <c r="GV677" s="372"/>
      <c r="GW677" s="372"/>
      <c r="GX677" s="372"/>
      <c r="GY677" s="372"/>
      <c r="GZ677" s="372"/>
      <c r="HA677" s="372"/>
      <c r="HB677" s="372"/>
      <c r="HC677" s="372"/>
    </row>
    <row r="678" spans="1:211" s="373" customFormat="1" ht="15" hidden="1" customHeight="1" outlineLevel="1" x14ac:dyDescent="0.2">
      <c r="A678" s="366">
        <f>SWDATA!O663</f>
        <v>0</v>
      </c>
      <c r="B678" s="366">
        <f>SWDATA!M663</f>
        <v>0</v>
      </c>
      <c r="C678" s="351">
        <f>IF(AND(SWDATA!M663=1,SWDATA!Q663="promotions"),SWDATA!P663,0)</f>
        <v>0</v>
      </c>
      <c r="D678" s="367">
        <f>ROW(SWDATA!M663)</f>
        <v>663</v>
      </c>
      <c r="E678" s="368">
        <f t="shared" si="2549"/>
        <v>0</v>
      </c>
      <c r="F678" s="369">
        <f t="shared" si="2386"/>
        <v>1</v>
      </c>
      <c r="G678" s="366" t="str">
        <f t="shared" si="2387"/>
        <v/>
      </c>
      <c r="H678" s="370"/>
      <c r="J678" s="238">
        <f t="shared" si="2388"/>
        <v>0</v>
      </c>
      <c r="K678" s="239" t="str">
        <f t="shared" si="2389"/>
        <v/>
      </c>
      <c r="L678" s="342"/>
      <c r="M678" s="345"/>
      <c r="N678" s="340" t="str">
        <f>IF(LEN(SWDATA!F663)=0,"",N677)</f>
        <v/>
      </c>
      <c r="O678" s="296" t="str">
        <f>IF(LEN(SWDATA!G663)=0,"",O677)</f>
        <v/>
      </c>
      <c r="P678" s="297" t="str">
        <f>IF(LEN(SWDATA!C663)=0,"",SWDATA!C663)</f>
        <v/>
      </c>
      <c r="Q678" s="312" t="str">
        <f t="shared" si="2390"/>
        <v/>
      </c>
      <c r="R678" s="223" t="s">
        <v>261</v>
      </c>
      <c r="S678" s="224"/>
      <c r="T678" s="224"/>
      <c r="U678" s="264" t="s">
        <v>600</v>
      </c>
      <c r="V678" s="205" t="s">
        <v>221</v>
      </c>
      <c r="W678" s="266">
        <f>IF(OR(Is_Loading,LEN($A678)=0),"",SWDATA!P663)</f>
        <v>0</v>
      </c>
      <c r="X678" s="267">
        <f>IF(OR(Is_Loading,LEN($A678)=0),"",SWDATA!Q663)</f>
        <v>0</v>
      </c>
      <c r="Y678" s="267">
        <f>IF(OR(Is_Loading,LEN($A678)=0),"",SWDATA!R663)</f>
        <v>0</v>
      </c>
      <c r="Z678" s="266" t="str">
        <f t="shared" si="2546"/>
        <v/>
      </c>
      <c r="AA678" s="266">
        <f>IF(OR(Is_Loading,LEN($A678)=0),"",SWDATA!T663)</f>
        <v>0</v>
      </c>
      <c r="AB678" s="267">
        <f>IF(OR(Is_Loading,LEN($A678)=0),"",SWDATA!U663)</f>
        <v>0</v>
      </c>
      <c r="AC678" s="267">
        <f>IF(OR(Is_Loading,LEN($A678)=0),"",SWDATA!V663)</f>
        <v>0</v>
      </c>
      <c r="AD678" s="266" t="str">
        <f t="shared" si="2391"/>
        <v/>
      </c>
      <c r="AE678" s="266">
        <f>IF(OR(Is_Loading,LEN($A678)=0),"",SWDATA!X663)</f>
        <v>0</v>
      </c>
      <c r="AF678" s="267">
        <f>IF(OR(Is_Loading,LEN($A678)=0),"",SWDATA!Y663)</f>
        <v>0</v>
      </c>
      <c r="AG678" s="267">
        <f>IF(OR(Is_Loading,LEN($A678)=0),"",SWDATA!Z663)</f>
        <v>0</v>
      </c>
      <c r="AH678" s="266" t="str">
        <f t="shared" si="2392"/>
        <v/>
      </c>
      <c r="AI678" s="266">
        <f>IF(OR(Is_Loading,LEN($A678)=0),"",SWDATA!AB663)</f>
        <v>0</v>
      </c>
      <c r="AJ678" s="267">
        <f>IF(OR(Is_Loading,LEN($A678)=0),"",SWDATA!AC663)</f>
        <v>0</v>
      </c>
      <c r="AK678" s="267">
        <f>IF(OR(Is_Loading,LEN($A678)=0),"",SWDATA!AD663)</f>
        <v>0</v>
      </c>
      <c r="AL678" s="266" t="str">
        <f t="shared" si="2393"/>
        <v/>
      </c>
      <c r="AM678" s="266">
        <f>IF(OR(Is_Loading,LEN($A678)=0),"",SWDATA!AF663)</f>
        <v>0</v>
      </c>
      <c r="AN678" s="267">
        <f>IF(OR(Is_Loading,LEN($A678)=0),"",SWDATA!AG663)</f>
        <v>0</v>
      </c>
      <c r="AO678" s="323">
        <f>IF(OR(Is_Loading,LEN($A678)=0),"",SWDATA!AH663)</f>
        <v>0</v>
      </c>
      <c r="AP678" s="320" t="str">
        <f t="shared" si="2394"/>
        <v/>
      </c>
      <c r="AQ678" s="266">
        <f>IF(OR(Is_Loading,LEN($A678)=0),"",SWDATA!AJ663)</f>
        <v>0</v>
      </c>
      <c r="AR678" s="267">
        <f>IF(OR(Is_Loading,LEN($A678)=0),"",SWDATA!AK663)</f>
        <v>0</v>
      </c>
      <c r="AS678" s="267">
        <f>IF(OR(Is_Loading,LEN($A678)=0),"",SWDATA!AL663)</f>
        <v>0</v>
      </c>
      <c r="AT678" s="266" t="str">
        <f t="shared" si="2395"/>
        <v/>
      </c>
      <c r="AU678" s="266">
        <f>IF(OR(Is_Loading,LEN($A678)=0),"",SWDATA!AN663)</f>
        <v>0</v>
      </c>
      <c r="AV678" s="267">
        <f>IF(OR(Is_Loading,LEN($A678)=0),"",SWDATA!AO663)</f>
        <v>0</v>
      </c>
      <c r="AW678" s="267">
        <f>IF(OR(Is_Loading,LEN($A678)=0),"",SWDATA!AP663)</f>
        <v>0</v>
      </c>
      <c r="AX678" s="266" t="str">
        <f t="shared" si="2396"/>
        <v/>
      </c>
      <c r="AY678" s="266">
        <f>IF(OR(Is_Loading,LEN($A678)=0),"",SWDATA!AR663)</f>
        <v>0</v>
      </c>
      <c r="AZ678" s="267">
        <f>IF(OR(Is_Loading,LEN($A678)=0),"",SWDATA!AS663)</f>
        <v>0</v>
      </c>
      <c r="BA678" s="267">
        <f>IF(OR(Is_Loading,LEN($A678)=0),"",SWDATA!AT663)</f>
        <v>0</v>
      </c>
      <c r="BB678" s="266" t="str">
        <f t="shared" si="2397"/>
        <v/>
      </c>
      <c r="BC678" s="266">
        <f>IF(OR(Is_Loading,LEN($A678)=0),"",SWDATA!AV663)</f>
        <v>0</v>
      </c>
      <c r="BD678" s="267">
        <f>IF(OR(Is_Loading,LEN($A678)=0),"",SWDATA!AW663)</f>
        <v>0</v>
      </c>
      <c r="BE678" s="323">
        <f>IF(OR(Is_Loading,LEN($A678)=0),"",SWDATA!AX663)</f>
        <v>0</v>
      </c>
      <c r="BF678" s="320" t="str">
        <f t="shared" si="2398"/>
        <v/>
      </c>
      <c r="BG678" s="11"/>
      <c r="BH678" s="11"/>
      <c r="BI678" s="11"/>
      <c r="BJ678" s="11"/>
      <c r="BK678" s="11"/>
      <c r="BL678" s="11"/>
      <c r="BM678" s="11"/>
      <c r="BN678" s="11"/>
      <c r="BO678" s="11"/>
      <c r="BP678" s="11"/>
      <c r="BQ678" s="11"/>
      <c r="BR678" s="11"/>
      <c r="BS678" s="11"/>
      <c r="BT678" s="11"/>
      <c r="BU678" s="11"/>
      <c r="BV678" s="11"/>
      <c r="BW678" s="11"/>
      <c r="BX678" s="11"/>
      <c r="BY678" s="11"/>
      <c r="BZ678" s="11"/>
      <c r="CA678" s="11"/>
      <c r="CB678" s="11"/>
      <c r="CC678" s="11"/>
      <c r="CD678" s="11"/>
      <c r="CE678" s="11"/>
      <c r="CF678" s="11"/>
      <c r="CG678" s="11"/>
      <c r="CH678" s="11"/>
      <c r="CI678" s="11"/>
      <c r="CJ678" s="11"/>
      <c r="CK678" s="11"/>
      <c r="CL678" s="11"/>
      <c r="CM678" s="11"/>
      <c r="CN678" s="351"/>
      <c r="CO678" s="351"/>
      <c r="CP678" s="351"/>
      <c r="CQ678" s="351"/>
      <c r="CR678" s="351"/>
      <c r="CS678" s="351"/>
      <c r="CT678" s="351"/>
      <c r="CU678" s="351"/>
      <c r="CV678" s="351"/>
      <c r="CW678" s="351"/>
      <c r="CX678" s="351"/>
      <c r="CY678" s="351"/>
      <c r="CZ678" s="351"/>
      <c r="DA678" s="351"/>
      <c r="DB678" s="351"/>
      <c r="DC678" s="351"/>
      <c r="DD678" s="351"/>
      <c r="DE678" s="351"/>
      <c r="DF678" s="351"/>
      <c r="DG678" s="351"/>
      <c r="DH678" s="351"/>
      <c r="DI678" s="351"/>
      <c r="DJ678" s="351"/>
      <c r="DK678" s="351"/>
      <c r="DL678" s="351"/>
      <c r="DM678" s="351"/>
      <c r="DN678" s="351"/>
      <c r="DS678" s="372"/>
      <c r="DT678" s="374"/>
      <c r="DU678" s="375"/>
      <c r="DV678" s="375"/>
      <c r="DW678" s="375"/>
      <c r="DX678" s="375">
        <v>1</v>
      </c>
      <c r="DY678" s="375">
        <f t="shared" si="2514"/>
        <v>0</v>
      </c>
      <c r="DZ678" s="375">
        <f t="shared" si="2515"/>
        <v>0</v>
      </c>
      <c r="EA678" s="375">
        <f t="shared" si="2516"/>
        <v>1</v>
      </c>
      <c r="EB678" s="375">
        <f t="shared" si="2517"/>
        <v>0</v>
      </c>
      <c r="EC678" s="375">
        <f t="shared" si="2518"/>
        <v>0</v>
      </c>
      <c r="ED678" s="375">
        <f t="shared" si="2519"/>
        <v>1</v>
      </c>
      <c r="EE678" s="375">
        <f t="shared" si="2520"/>
        <v>0</v>
      </c>
      <c r="EF678" s="375">
        <f t="shared" si="2521"/>
        <v>0</v>
      </c>
      <c r="EG678" s="375">
        <f t="shared" si="2522"/>
        <v>1</v>
      </c>
      <c r="EH678" s="375">
        <f t="shared" si="2523"/>
        <v>0</v>
      </c>
      <c r="EI678" s="375">
        <f t="shared" si="2524"/>
        <v>0</v>
      </c>
      <c r="EJ678" s="375">
        <f t="shared" si="2525"/>
        <v>1</v>
      </c>
      <c r="EK678" s="375">
        <f t="shared" si="2526"/>
        <v>0</v>
      </c>
      <c r="EL678" s="375">
        <f t="shared" si="2527"/>
        <v>0</v>
      </c>
      <c r="EM678" s="375">
        <f t="shared" si="2528"/>
        <v>1</v>
      </c>
      <c r="EN678" s="375">
        <f t="shared" si="2529"/>
        <v>0</v>
      </c>
      <c r="EO678" s="375">
        <f t="shared" si="2530"/>
        <v>0</v>
      </c>
      <c r="EP678" s="375">
        <f t="shared" si="2531"/>
        <v>1</v>
      </c>
      <c r="EQ678" s="375">
        <f t="shared" si="2532"/>
        <v>0</v>
      </c>
      <c r="ER678" s="375">
        <f t="shared" si="2533"/>
        <v>0</v>
      </c>
      <c r="ES678" s="375">
        <f t="shared" si="2534"/>
        <v>1</v>
      </c>
      <c r="ET678" s="375">
        <f t="shared" si="2535"/>
        <v>0</v>
      </c>
      <c r="EU678" s="375">
        <f t="shared" si="2536"/>
        <v>0</v>
      </c>
      <c r="EV678" s="375">
        <f t="shared" si="2537"/>
        <v>1</v>
      </c>
      <c r="EW678" s="375">
        <f t="shared" si="2538"/>
        <v>0</v>
      </c>
      <c r="EX678" s="375">
        <f t="shared" si="2539"/>
        <v>0</v>
      </c>
      <c r="EY678" s="375">
        <f t="shared" si="2540"/>
        <v>1</v>
      </c>
      <c r="EZ678" s="375">
        <f t="shared" si="2541"/>
        <v>0</v>
      </c>
      <c r="FA678" s="375">
        <f t="shared" si="2542"/>
        <v>0</v>
      </c>
      <c r="FB678" s="375">
        <f t="shared" si="2543"/>
        <v>1</v>
      </c>
      <c r="FC678" s="375">
        <f t="shared" si="2544"/>
        <v>0</v>
      </c>
      <c r="FD678" s="375">
        <f t="shared" si="2545"/>
        <v>0</v>
      </c>
      <c r="FE678" s="376"/>
      <c r="FF678" s="372"/>
      <c r="FG678" s="372"/>
      <c r="FH678" s="372"/>
      <c r="FI678" s="372"/>
      <c r="FJ678" s="372"/>
      <c r="FK678" s="372"/>
      <c r="FL678" s="372"/>
      <c r="FM678" s="372"/>
      <c r="FN678" s="372"/>
      <c r="FO678" s="372"/>
      <c r="FP678" s="372"/>
      <c r="FQ678" s="372"/>
      <c r="FR678" s="372"/>
      <c r="FS678" s="372"/>
      <c r="FT678" s="372"/>
      <c r="FU678" s="372"/>
      <c r="FV678" s="372"/>
      <c r="FW678" s="372"/>
      <c r="FX678" s="372"/>
      <c r="FY678" s="372"/>
      <c r="FZ678" s="372"/>
      <c r="GA678" s="372"/>
      <c r="GB678" s="372"/>
      <c r="GC678" s="372"/>
      <c r="GD678" s="372"/>
      <c r="GE678" s="372"/>
      <c r="GF678" s="372"/>
      <c r="GG678" s="372"/>
      <c r="GH678" s="372"/>
      <c r="GI678" s="372"/>
      <c r="GJ678" s="372"/>
      <c r="GK678" s="372"/>
      <c r="GL678" s="372"/>
      <c r="GM678" s="372"/>
      <c r="GN678" s="372"/>
      <c r="GO678" s="372"/>
      <c r="GP678" s="372"/>
      <c r="GQ678" s="372"/>
      <c r="GR678" s="372"/>
      <c r="GS678" s="372"/>
      <c r="GT678" s="372"/>
      <c r="GU678" s="372"/>
      <c r="GV678" s="372"/>
      <c r="GW678" s="372"/>
      <c r="GX678" s="372"/>
      <c r="GY678" s="372"/>
      <c r="GZ678" s="372"/>
      <c r="HA678" s="372"/>
      <c r="HB678" s="372"/>
      <c r="HC678" s="372"/>
    </row>
    <row r="679" spans="1:211" s="373" customFormat="1" ht="15" hidden="1" customHeight="1" outlineLevel="1" x14ac:dyDescent="0.2">
      <c r="A679" s="366">
        <f>SWDATA!O664</f>
        <v>0</v>
      </c>
      <c r="B679" s="366">
        <f>SWDATA!M664</f>
        <v>0</v>
      </c>
      <c r="C679" s="351">
        <f>IF(AND(SWDATA!M664=1,SWDATA!Q664="promotions"),SWDATA!P664,0)</f>
        <v>0</v>
      </c>
      <c r="D679" s="367">
        <f>ROW(SWDATA!M664)</f>
        <v>664</v>
      </c>
      <c r="E679" s="368">
        <f t="shared" si="2549"/>
        <v>0</v>
      </c>
      <c r="F679" s="369">
        <f t="shared" si="2386"/>
        <v>1</v>
      </c>
      <c r="G679" s="366" t="str">
        <f t="shared" si="2387"/>
        <v/>
      </c>
      <c r="H679" s="370"/>
      <c r="J679" s="238">
        <f t="shared" si="2388"/>
        <v>0</v>
      </c>
      <c r="K679" s="239" t="str">
        <f t="shared" si="2389"/>
        <v/>
      </c>
      <c r="L679" s="342"/>
      <c r="M679" s="345"/>
      <c r="N679" s="340" t="str">
        <f>IF(LEN(SWDATA!F664)=0,"",N678)</f>
        <v/>
      </c>
      <c r="O679" s="296" t="str">
        <f>IF(LEN(SWDATA!G664)=0,"",O678)</f>
        <v/>
      </c>
      <c r="P679" s="297" t="str">
        <f>IF(LEN(SWDATA!C664)=0,"",SWDATA!C664)</f>
        <v/>
      </c>
      <c r="Q679" s="312" t="str">
        <f t="shared" si="2390"/>
        <v/>
      </c>
      <c r="R679" s="223" t="s">
        <v>261</v>
      </c>
      <c r="S679" s="224"/>
      <c r="T679" s="224"/>
      <c r="U679" s="264" t="s">
        <v>602</v>
      </c>
      <c r="V679" s="205" t="s">
        <v>221</v>
      </c>
      <c r="W679" s="266">
        <f>IF(OR(Is_Loading,LEN($A679)=0),"",SWDATA!P664)</f>
        <v>0</v>
      </c>
      <c r="X679" s="267">
        <f>IF(OR(Is_Loading,LEN($A679)=0),"",SWDATA!Q664)</f>
        <v>0</v>
      </c>
      <c r="Y679" s="267">
        <f>IF(OR(Is_Loading,LEN($A679)=0),"",SWDATA!R664)</f>
        <v>0</v>
      </c>
      <c r="Z679" s="266" t="str">
        <f t="shared" si="2546"/>
        <v/>
      </c>
      <c r="AA679" s="266">
        <f>IF(OR(Is_Loading,LEN($A679)=0),"",SWDATA!T664)</f>
        <v>0</v>
      </c>
      <c r="AB679" s="267">
        <f>IF(OR(Is_Loading,LEN($A679)=0),"",SWDATA!U664)</f>
        <v>0</v>
      </c>
      <c r="AC679" s="267">
        <f>IF(OR(Is_Loading,LEN($A679)=0),"",SWDATA!V664)</f>
        <v>0</v>
      </c>
      <c r="AD679" s="266" t="str">
        <f t="shared" si="2391"/>
        <v/>
      </c>
      <c r="AE679" s="266">
        <f>IF(OR(Is_Loading,LEN($A679)=0),"",SWDATA!X664)</f>
        <v>0</v>
      </c>
      <c r="AF679" s="267">
        <f>IF(OR(Is_Loading,LEN($A679)=0),"",SWDATA!Y664)</f>
        <v>0</v>
      </c>
      <c r="AG679" s="267">
        <f>IF(OR(Is_Loading,LEN($A679)=0),"",SWDATA!Z664)</f>
        <v>0</v>
      </c>
      <c r="AH679" s="266" t="str">
        <f t="shared" si="2392"/>
        <v/>
      </c>
      <c r="AI679" s="266">
        <f>IF(OR(Is_Loading,LEN($A679)=0),"",SWDATA!AB664)</f>
        <v>0</v>
      </c>
      <c r="AJ679" s="267">
        <f>IF(OR(Is_Loading,LEN($A679)=0),"",SWDATA!AC664)</f>
        <v>0</v>
      </c>
      <c r="AK679" s="267">
        <f>IF(OR(Is_Loading,LEN($A679)=0),"",SWDATA!AD664)</f>
        <v>0</v>
      </c>
      <c r="AL679" s="266" t="str">
        <f t="shared" si="2393"/>
        <v/>
      </c>
      <c r="AM679" s="266">
        <f>IF(OR(Is_Loading,LEN($A679)=0),"",SWDATA!AF664)</f>
        <v>0</v>
      </c>
      <c r="AN679" s="267">
        <f>IF(OR(Is_Loading,LEN($A679)=0),"",SWDATA!AG664)</f>
        <v>0</v>
      </c>
      <c r="AO679" s="323">
        <f>IF(OR(Is_Loading,LEN($A679)=0),"",SWDATA!AH664)</f>
        <v>0</v>
      </c>
      <c r="AP679" s="320" t="str">
        <f t="shared" si="2394"/>
        <v/>
      </c>
      <c r="AQ679" s="266">
        <f>IF(OR(Is_Loading,LEN($A679)=0),"",SWDATA!AJ664)</f>
        <v>0</v>
      </c>
      <c r="AR679" s="267">
        <f>IF(OR(Is_Loading,LEN($A679)=0),"",SWDATA!AK664)</f>
        <v>0</v>
      </c>
      <c r="AS679" s="267">
        <f>IF(OR(Is_Loading,LEN($A679)=0),"",SWDATA!AL664)</f>
        <v>0</v>
      </c>
      <c r="AT679" s="266" t="str">
        <f t="shared" si="2395"/>
        <v/>
      </c>
      <c r="AU679" s="266">
        <f>IF(OR(Is_Loading,LEN($A679)=0),"",SWDATA!AN664)</f>
        <v>0</v>
      </c>
      <c r="AV679" s="267">
        <f>IF(OR(Is_Loading,LEN($A679)=0),"",SWDATA!AO664)</f>
        <v>0</v>
      </c>
      <c r="AW679" s="267">
        <f>IF(OR(Is_Loading,LEN($A679)=0),"",SWDATA!AP664)</f>
        <v>0</v>
      </c>
      <c r="AX679" s="266" t="str">
        <f t="shared" si="2396"/>
        <v/>
      </c>
      <c r="AY679" s="266">
        <f>IF(OR(Is_Loading,LEN($A679)=0),"",SWDATA!AR664)</f>
        <v>0</v>
      </c>
      <c r="AZ679" s="267">
        <f>IF(OR(Is_Loading,LEN($A679)=0),"",SWDATA!AS664)</f>
        <v>0</v>
      </c>
      <c r="BA679" s="267">
        <f>IF(OR(Is_Loading,LEN($A679)=0),"",SWDATA!AT664)</f>
        <v>0</v>
      </c>
      <c r="BB679" s="266" t="str">
        <f t="shared" si="2397"/>
        <v/>
      </c>
      <c r="BC679" s="266">
        <f>IF(OR(Is_Loading,LEN($A679)=0),"",SWDATA!AV664)</f>
        <v>0</v>
      </c>
      <c r="BD679" s="267">
        <f>IF(OR(Is_Loading,LEN($A679)=0),"",SWDATA!AW664)</f>
        <v>0</v>
      </c>
      <c r="BE679" s="323">
        <f>IF(OR(Is_Loading,LEN($A679)=0),"",SWDATA!AX664)</f>
        <v>0</v>
      </c>
      <c r="BF679" s="320" t="str">
        <f t="shared" si="2398"/>
        <v/>
      </c>
      <c r="BG679" s="11"/>
      <c r="BH679" s="11"/>
      <c r="BI679" s="11"/>
      <c r="BJ679" s="11"/>
      <c r="BK679" s="11"/>
      <c r="BL679" s="11"/>
      <c r="BM679" s="11"/>
      <c r="BN679" s="11"/>
      <c r="BO679" s="11"/>
      <c r="BP679" s="11"/>
      <c r="BQ679" s="11"/>
      <c r="BR679" s="11"/>
      <c r="BS679" s="11"/>
      <c r="BT679" s="11"/>
      <c r="BU679" s="11"/>
      <c r="BV679" s="11"/>
      <c r="BW679" s="11"/>
      <c r="BX679" s="11"/>
      <c r="BY679" s="11"/>
      <c r="BZ679" s="11"/>
      <c r="CA679" s="11"/>
      <c r="CB679" s="11"/>
      <c r="CC679" s="11"/>
      <c r="CD679" s="11"/>
      <c r="CE679" s="11"/>
      <c r="CF679" s="11"/>
      <c r="CG679" s="11"/>
      <c r="CH679" s="11"/>
      <c r="CI679" s="11"/>
      <c r="CJ679" s="11"/>
      <c r="CK679" s="11"/>
      <c r="CL679" s="11"/>
      <c r="CM679" s="11"/>
      <c r="CN679" s="351"/>
      <c r="CO679" s="351"/>
      <c r="CP679" s="351"/>
      <c r="CQ679" s="351"/>
      <c r="CR679" s="351"/>
      <c r="CS679" s="351"/>
      <c r="CT679" s="351"/>
      <c r="CU679" s="351"/>
      <c r="CV679" s="351"/>
      <c r="CW679" s="351"/>
      <c r="CX679" s="351"/>
      <c r="CY679" s="351"/>
      <c r="CZ679" s="351"/>
      <c r="DA679" s="351"/>
      <c r="DB679" s="351"/>
      <c r="DC679" s="351"/>
      <c r="DD679" s="351"/>
      <c r="DE679" s="351"/>
      <c r="DF679" s="351"/>
      <c r="DG679" s="351"/>
      <c r="DH679" s="351"/>
      <c r="DI679" s="351"/>
      <c r="DJ679" s="351"/>
      <c r="DK679" s="351"/>
      <c r="DL679" s="351"/>
      <c r="DM679" s="351"/>
      <c r="DN679" s="351"/>
      <c r="DS679" s="372"/>
      <c r="DT679" s="374"/>
      <c r="DU679" s="375"/>
      <c r="DV679" s="375"/>
      <c r="DW679" s="375"/>
      <c r="DX679" s="375">
        <v>1</v>
      </c>
      <c r="DY679" s="375">
        <f t="shared" si="2514"/>
        <v>0</v>
      </c>
      <c r="DZ679" s="375">
        <f t="shared" si="2515"/>
        <v>0</v>
      </c>
      <c r="EA679" s="375">
        <f t="shared" si="2516"/>
        <v>1</v>
      </c>
      <c r="EB679" s="375">
        <f t="shared" si="2517"/>
        <v>0</v>
      </c>
      <c r="EC679" s="375">
        <f t="shared" si="2518"/>
        <v>0</v>
      </c>
      <c r="ED679" s="375">
        <f t="shared" si="2519"/>
        <v>1</v>
      </c>
      <c r="EE679" s="375">
        <f t="shared" si="2520"/>
        <v>0</v>
      </c>
      <c r="EF679" s="375">
        <f t="shared" si="2521"/>
        <v>0</v>
      </c>
      <c r="EG679" s="375">
        <f t="shared" si="2522"/>
        <v>1</v>
      </c>
      <c r="EH679" s="375">
        <f t="shared" si="2523"/>
        <v>0</v>
      </c>
      <c r="EI679" s="375">
        <f t="shared" si="2524"/>
        <v>0</v>
      </c>
      <c r="EJ679" s="375">
        <f t="shared" si="2525"/>
        <v>1</v>
      </c>
      <c r="EK679" s="375">
        <f t="shared" si="2526"/>
        <v>0</v>
      </c>
      <c r="EL679" s="375">
        <f t="shared" si="2527"/>
        <v>0</v>
      </c>
      <c r="EM679" s="375">
        <f t="shared" si="2528"/>
        <v>1</v>
      </c>
      <c r="EN679" s="375">
        <f t="shared" si="2529"/>
        <v>0</v>
      </c>
      <c r="EO679" s="375">
        <f t="shared" si="2530"/>
        <v>0</v>
      </c>
      <c r="EP679" s="375">
        <f t="shared" si="2531"/>
        <v>1</v>
      </c>
      <c r="EQ679" s="375">
        <f t="shared" si="2532"/>
        <v>0</v>
      </c>
      <c r="ER679" s="375">
        <f t="shared" si="2533"/>
        <v>0</v>
      </c>
      <c r="ES679" s="375">
        <f t="shared" si="2534"/>
        <v>1</v>
      </c>
      <c r="ET679" s="375">
        <f t="shared" si="2535"/>
        <v>0</v>
      </c>
      <c r="EU679" s="375">
        <f t="shared" si="2536"/>
        <v>0</v>
      </c>
      <c r="EV679" s="375">
        <f t="shared" si="2537"/>
        <v>1</v>
      </c>
      <c r="EW679" s="375">
        <f t="shared" si="2538"/>
        <v>0</v>
      </c>
      <c r="EX679" s="375">
        <f t="shared" si="2539"/>
        <v>0</v>
      </c>
      <c r="EY679" s="375">
        <f t="shared" si="2540"/>
        <v>1</v>
      </c>
      <c r="EZ679" s="375">
        <f t="shared" si="2541"/>
        <v>0</v>
      </c>
      <c r="FA679" s="375">
        <f t="shared" si="2542"/>
        <v>0</v>
      </c>
      <c r="FB679" s="375">
        <f t="shared" si="2543"/>
        <v>1</v>
      </c>
      <c r="FC679" s="375">
        <f t="shared" si="2544"/>
        <v>0</v>
      </c>
      <c r="FD679" s="375">
        <f t="shared" si="2545"/>
        <v>0</v>
      </c>
      <c r="FE679" s="376"/>
      <c r="FF679" s="372"/>
      <c r="FG679" s="372"/>
      <c r="FH679" s="372"/>
      <c r="FI679" s="372"/>
      <c r="FJ679" s="372"/>
      <c r="FK679" s="372"/>
      <c r="FL679" s="372"/>
      <c r="FM679" s="372"/>
      <c r="FN679" s="372"/>
      <c r="FO679" s="372"/>
      <c r="FP679" s="372"/>
      <c r="FQ679" s="372"/>
      <c r="FR679" s="372"/>
      <c r="FS679" s="372"/>
      <c r="FT679" s="372"/>
      <c r="FU679" s="372"/>
      <c r="FV679" s="372"/>
      <c r="FW679" s="372"/>
      <c r="FX679" s="372"/>
      <c r="FY679" s="372"/>
      <c r="FZ679" s="372"/>
      <c r="GA679" s="372"/>
      <c r="GB679" s="372"/>
      <c r="GC679" s="372"/>
      <c r="GD679" s="372"/>
      <c r="GE679" s="372"/>
      <c r="GF679" s="372"/>
      <c r="GG679" s="372"/>
      <c r="GH679" s="372"/>
      <c r="GI679" s="372"/>
      <c r="GJ679" s="372"/>
      <c r="GK679" s="372"/>
      <c r="GL679" s="372"/>
      <c r="GM679" s="372"/>
      <c r="GN679" s="372"/>
      <c r="GO679" s="372"/>
      <c r="GP679" s="372"/>
      <c r="GQ679" s="372"/>
      <c r="GR679" s="372"/>
      <c r="GS679" s="372"/>
      <c r="GT679" s="372"/>
      <c r="GU679" s="372"/>
      <c r="GV679" s="372"/>
      <c r="GW679" s="372"/>
      <c r="GX679" s="372"/>
      <c r="GY679" s="372"/>
      <c r="GZ679" s="372"/>
      <c r="HA679" s="372"/>
      <c r="HB679" s="372"/>
      <c r="HC679" s="372"/>
    </row>
    <row r="680" spans="1:211" s="373" customFormat="1" ht="15" hidden="1" customHeight="1" outlineLevel="1" x14ac:dyDescent="0.2">
      <c r="A680" s="366">
        <f>SWDATA!O665</f>
        <v>0</v>
      </c>
      <c r="B680" s="366">
        <f>SWDATA!M665</f>
        <v>0</v>
      </c>
      <c r="C680" s="351">
        <f>IF(AND(SWDATA!M665=1,SWDATA!Q665="promotions"),SWDATA!P665,0)</f>
        <v>0</v>
      </c>
      <c r="D680" s="367">
        <f>ROW(SWDATA!M665)</f>
        <v>665</v>
      </c>
      <c r="E680" s="368">
        <f t="shared" si="2549"/>
        <v>0</v>
      </c>
      <c r="F680" s="369">
        <f t="shared" si="2386"/>
        <v>1</v>
      </c>
      <c r="G680" s="366" t="str">
        <f t="shared" si="2387"/>
        <v/>
      </c>
      <c r="H680" s="370"/>
      <c r="J680" s="238">
        <f t="shared" si="2388"/>
        <v>0</v>
      </c>
      <c r="K680" s="239" t="str">
        <f t="shared" si="2389"/>
        <v/>
      </c>
      <c r="L680" s="342"/>
      <c r="M680" s="345"/>
      <c r="N680" s="340" t="str">
        <f>IF(LEN(SWDATA!F665)=0,"",N679)</f>
        <v/>
      </c>
      <c r="O680" s="296" t="str">
        <f>IF(LEN(SWDATA!G665)=0,"",O679)</f>
        <v/>
      </c>
      <c r="P680" s="297" t="str">
        <f>IF(LEN(SWDATA!C665)=0,"",SWDATA!C665)</f>
        <v/>
      </c>
      <c r="Q680" s="312" t="str">
        <f t="shared" si="2390"/>
        <v/>
      </c>
      <c r="R680" s="223" t="s">
        <v>261</v>
      </c>
      <c r="S680" s="224"/>
      <c r="T680" s="224"/>
      <c r="U680" s="264" t="s">
        <v>629</v>
      </c>
      <c r="V680" s="205" t="s">
        <v>221</v>
      </c>
      <c r="W680" s="266">
        <f>IF(OR(Is_Loading,LEN($A680)=0),"",SWDATA!P665)</f>
        <v>0</v>
      </c>
      <c r="X680" s="267">
        <f>IF(OR(Is_Loading,LEN($A680)=0),"",SWDATA!Q665)</f>
        <v>0</v>
      </c>
      <c r="Y680" s="267">
        <f>IF(OR(Is_Loading,LEN($A680)=0),"",SWDATA!R665)</f>
        <v>0</v>
      </c>
      <c r="Z680" s="266" t="str">
        <f t="shared" si="2546"/>
        <v/>
      </c>
      <c r="AA680" s="266">
        <f>IF(OR(Is_Loading,LEN($A680)=0),"",SWDATA!T665)</f>
        <v>0</v>
      </c>
      <c r="AB680" s="267">
        <f>IF(OR(Is_Loading,LEN($A680)=0),"",SWDATA!U665)</f>
        <v>0</v>
      </c>
      <c r="AC680" s="267">
        <f>IF(OR(Is_Loading,LEN($A680)=0),"",SWDATA!V665)</f>
        <v>0</v>
      </c>
      <c r="AD680" s="266" t="str">
        <f t="shared" si="2391"/>
        <v/>
      </c>
      <c r="AE680" s="266">
        <f>IF(OR(Is_Loading,LEN($A680)=0),"",SWDATA!X665)</f>
        <v>0</v>
      </c>
      <c r="AF680" s="267">
        <f>IF(OR(Is_Loading,LEN($A680)=0),"",SWDATA!Y665)</f>
        <v>0</v>
      </c>
      <c r="AG680" s="267">
        <f>IF(OR(Is_Loading,LEN($A680)=0),"",SWDATA!Z665)</f>
        <v>0</v>
      </c>
      <c r="AH680" s="266" t="str">
        <f t="shared" si="2392"/>
        <v/>
      </c>
      <c r="AI680" s="266">
        <f>IF(OR(Is_Loading,LEN($A680)=0),"",SWDATA!AB665)</f>
        <v>0</v>
      </c>
      <c r="AJ680" s="267">
        <f>IF(OR(Is_Loading,LEN($A680)=0),"",SWDATA!AC665)</f>
        <v>0</v>
      </c>
      <c r="AK680" s="267">
        <f>IF(OR(Is_Loading,LEN($A680)=0),"",SWDATA!AD665)</f>
        <v>0</v>
      </c>
      <c r="AL680" s="266" t="str">
        <f t="shared" si="2393"/>
        <v/>
      </c>
      <c r="AM680" s="266">
        <f>IF(OR(Is_Loading,LEN($A680)=0),"",SWDATA!AF665)</f>
        <v>0</v>
      </c>
      <c r="AN680" s="267">
        <f>IF(OR(Is_Loading,LEN($A680)=0),"",SWDATA!AG665)</f>
        <v>0</v>
      </c>
      <c r="AO680" s="323">
        <f>IF(OR(Is_Loading,LEN($A680)=0),"",SWDATA!AH665)</f>
        <v>0</v>
      </c>
      <c r="AP680" s="320" t="str">
        <f t="shared" si="2394"/>
        <v/>
      </c>
      <c r="AQ680" s="266">
        <f>IF(OR(Is_Loading,LEN($A680)=0),"",SWDATA!AJ665)</f>
        <v>0</v>
      </c>
      <c r="AR680" s="267">
        <f>IF(OR(Is_Loading,LEN($A680)=0),"",SWDATA!AK665)</f>
        <v>0</v>
      </c>
      <c r="AS680" s="267">
        <f>IF(OR(Is_Loading,LEN($A680)=0),"",SWDATA!AL665)</f>
        <v>0</v>
      </c>
      <c r="AT680" s="266" t="str">
        <f t="shared" si="2395"/>
        <v/>
      </c>
      <c r="AU680" s="266">
        <f>IF(OR(Is_Loading,LEN($A680)=0),"",SWDATA!AN665)</f>
        <v>0</v>
      </c>
      <c r="AV680" s="267">
        <f>IF(OR(Is_Loading,LEN($A680)=0),"",SWDATA!AO665)</f>
        <v>0</v>
      </c>
      <c r="AW680" s="267">
        <f>IF(OR(Is_Loading,LEN($A680)=0),"",SWDATA!AP665)</f>
        <v>0</v>
      </c>
      <c r="AX680" s="266" t="str">
        <f t="shared" si="2396"/>
        <v/>
      </c>
      <c r="AY680" s="266">
        <f>IF(OR(Is_Loading,LEN($A680)=0),"",SWDATA!AR665)</f>
        <v>0</v>
      </c>
      <c r="AZ680" s="267">
        <f>IF(OR(Is_Loading,LEN($A680)=0),"",SWDATA!AS665)</f>
        <v>0</v>
      </c>
      <c r="BA680" s="267">
        <f>IF(OR(Is_Loading,LEN($A680)=0),"",SWDATA!AT665)</f>
        <v>0</v>
      </c>
      <c r="BB680" s="266" t="str">
        <f t="shared" si="2397"/>
        <v/>
      </c>
      <c r="BC680" s="266">
        <f>IF(OR(Is_Loading,LEN($A680)=0),"",SWDATA!AV665)</f>
        <v>0</v>
      </c>
      <c r="BD680" s="267">
        <f>IF(OR(Is_Loading,LEN($A680)=0),"",SWDATA!AW665)</f>
        <v>0</v>
      </c>
      <c r="BE680" s="323">
        <f>IF(OR(Is_Loading,LEN($A680)=0),"",SWDATA!AX665)</f>
        <v>0</v>
      </c>
      <c r="BF680" s="320" t="str">
        <f t="shared" si="2398"/>
        <v/>
      </c>
      <c r="BG680" s="11"/>
      <c r="BH680" s="11"/>
      <c r="BI680" s="11"/>
      <c r="BJ680" s="11"/>
      <c r="BK680" s="11"/>
      <c r="BL680" s="11"/>
      <c r="BM680" s="11"/>
      <c r="BN680" s="11"/>
      <c r="BO680" s="11"/>
      <c r="BP680" s="11"/>
      <c r="BQ680" s="11"/>
      <c r="BR680" s="11"/>
      <c r="BS680" s="11"/>
      <c r="BT680" s="11"/>
      <c r="BU680" s="11"/>
      <c r="BV680" s="11"/>
      <c r="BW680" s="11"/>
      <c r="BX680" s="11"/>
      <c r="BY680" s="11"/>
      <c r="BZ680" s="11"/>
      <c r="CA680" s="11"/>
      <c r="CB680" s="11"/>
      <c r="CC680" s="11"/>
      <c r="CD680" s="11"/>
      <c r="CE680" s="11"/>
      <c r="CF680" s="11"/>
      <c r="CG680" s="11"/>
      <c r="CH680" s="11"/>
      <c r="CI680" s="11"/>
      <c r="CJ680" s="11"/>
      <c r="CK680" s="11"/>
      <c r="CL680" s="11"/>
      <c r="CM680" s="11"/>
      <c r="CN680" s="351"/>
      <c r="CO680" s="351"/>
      <c r="CP680" s="351"/>
      <c r="CQ680" s="351"/>
      <c r="CR680" s="351"/>
      <c r="CS680" s="351"/>
      <c r="CT680" s="351"/>
      <c r="CU680" s="351"/>
      <c r="CV680" s="351"/>
      <c r="CW680" s="351"/>
      <c r="CX680" s="351"/>
      <c r="CY680" s="351"/>
      <c r="CZ680" s="351"/>
      <c r="DA680" s="351"/>
      <c r="DB680" s="351"/>
      <c r="DC680" s="351"/>
      <c r="DD680" s="351"/>
      <c r="DE680" s="351"/>
      <c r="DF680" s="351"/>
      <c r="DG680" s="351"/>
      <c r="DH680" s="351"/>
      <c r="DI680" s="351"/>
      <c r="DJ680" s="351"/>
      <c r="DK680" s="351"/>
      <c r="DL680" s="351"/>
      <c r="DM680" s="351"/>
      <c r="DN680" s="351"/>
      <c r="DS680" s="372"/>
      <c r="DT680" s="374"/>
      <c r="DU680" s="375"/>
      <c r="DV680" s="375"/>
      <c r="DW680" s="375"/>
      <c r="DX680" s="375">
        <v>1</v>
      </c>
      <c r="DY680" s="375">
        <f t="shared" si="2514"/>
        <v>0</v>
      </c>
      <c r="DZ680" s="375">
        <f t="shared" si="2515"/>
        <v>0</v>
      </c>
      <c r="EA680" s="375">
        <f t="shared" si="2516"/>
        <v>1</v>
      </c>
      <c r="EB680" s="375">
        <f t="shared" si="2517"/>
        <v>0</v>
      </c>
      <c r="EC680" s="375">
        <f t="shared" si="2518"/>
        <v>0</v>
      </c>
      <c r="ED680" s="375">
        <f t="shared" si="2519"/>
        <v>1</v>
      </c>
      <c r="EE680" s="375">
        <f t="shared" si="2520"/>
        <v>0</v>
      </c>
      <c r="EF680" s="375">
        <f t="shared" si="2521"/>
        <v>0</v>
      </c>
      <c r="EG680" s="375">
        <f t="shared" si="2522"/>
        <v>1</v>
      </c>
      <c r="EH680" s="375">
        <f t="shared" si="2523"/>
        <v>0</v>
      </c>
      <c r="EI680" s="375">
        <f t="shared" si="2524"/>
        <v>0</v>
      </c>
      <c r="EJ680" s="375">
        <f t="shared" si="2525"/>
        <v>1</v>
      </c>
      <c r="EK680" s="375">
        <f t="shared" si="2526"/>
        <v>0</v>
      </c>
      <c r="EL680" s="375">
        <f t="shared" si="2527"/>
        <v>0</v>
      </c>
      <c r="EM680" s="375">
        <f t="shared" si="2528"/>
        <v>1</v>
      </c>
      <c r="EN680" s="375">
        <f t="shared" si="2529"/>
        <v>0</v>
      </c>
      <c r="EO680" s="375">
        <f t="shared" si="2530"/>
        <v>0</v>
      </c>
      <c r="EP680" s="375">
        <f t="shared" si="2531"/>
        <v>1</v>
      </c>
      <c r="EQ680" s="375">
        <f t="shared" si="2532"/>
        <v>0</v>
      </c>
      <c r="ER680" s="375">
        <f t="shared" si="2533"/>
        <v>0</v>
      </c>
      <c r="ES680" s="375">
        <f t="shared" si="2534"/>
        <v>1</v>
      </c>
      <c r="ET680" s="375">
        <f t="shared" si="2535"/>
        <v>0</v>
      </c>
      <c r="EU680" s="375">
        <f t="shared" si="2536"/>
        <v>0</v>
      </c>
      <c r="EV680" s="375">
        <f t="shared" si="2537"/>
        <v>1</v>
      </c>
      <c r="EW680" s="375">
        <f t="shared" si="2538"/>
        <v>0</v>
      </c>
      <c r="EX680" s="375">
        <f t="shared" si="2539"/>
        <v>0</v>
      </c>
      <c r="EY680" s="375">
        <f t="shared" si="2540"/>
        <v>1</v>
      </c>
      <c r="EZ680" s="375">
        <f t="shared" si="2541"/>
        <v>0</v>
      </c>
      <c r="FA680" s="375">
        <f t="shared" si="2542"/>
        <v>0</v>
      </c>
      <c r="FB680" s="375">
        <f t="shared" si="2543"/>
        <v>1</v>
      </c>
      <c r="FC680" s="375">
        <f t="shared" si="2544"/>
        <v>0</v>
      </c>
      <c r="FD680" s="375">
        <f t="shared" si="2545"/>
        <v>0</v>
      </c>
      <c r="FE680" s="376"/>
      <c r="FF680" s="372"/>
      <c r="FG680" s="372"/>
      <c r="FH680" s="372"/>
      <c r="FI680" s="372"/>
      <c r="FJ680" s="372"/>
      <c r="FK680" s="372"/>
      <c r="FL680" s="372"/>
      <c r="FM680" s="372"/>
      <c r="FN680" s="372"/>
      <c r="FO680" s="372"/>
      <c r="FP680" s="372"/>
      <c r="FQ680" s="372"/>
      <c r="FR680" s="372"/>
      <c r="FS680" s="372"/>
      <c r="FT680" s="372"/>
      <c r="FU680" s="372"/>
      <c r="FV680" s="372"/>
      <c r="FW680" s="372"/>
      <c r="FX680" s="372"/>
      <c r="FY680" s="372"/>
      <c r="FZ680" s="372"/>
      <c r="GA680" s="372"/>
      <c r="GB680" s="372"/>
      <c r="GC680" s="372"/>
      <c r="GD680" s="372"/>
      <c r="GE680" s="372"/>
      <c r="GF680" s="372"/>
      <c r="GG680" s="372"/>
      <c r="GH680" s="372"/>
      <c r="GI680" s="372"/>
      <c r="GJ680" s="372"/>
      <c r="GK680" s="372"/>
      <c r="GL680" s="372"/>
      <c r="GM680" s="372"/>
      <c r="GN680" s="372"/>
      <c r="GO680" s="372"/>
      <c r="GP680" s="372"/>
      <c r="GQ680" s="372"/>
      <c r="GR680" s="372"/>
      <c r="GS680" s="372"/>
      <c r="GT680" s="372"/>
      <c r="GU680" s="372"/>
      <c r="GV680" s="372"/>
      <c r="GW680" s="372"/>
      <c r="GX680" s="372"/>
      <c r="GY680" s="372"/>
      <c r="GZ680" s="372"/>
      <c r="HA680" s="372"/>
      <c r="HB680" s="372"/>
      <c r="HC680" s="372"/>
    </row>
    <row r="681" spans="1:211" s="373" customFormat="1" ht="15" hidden="1" customHeight="1" outlineLevel="1" x14ac:dyDescent="0.2">
      <c r="A681" s="366">
        <f>SWDATA!O666</f>
        <v>0</v>
      </c>
      <c r="B681" s="366">
        <f>SWDATA!M666</f>
        <v>0</v>
      </c>
      <c r="C681" s="351">
        <f>IF(AND(SWDATA!M666=1,SWDATA!Q666="promotions"),SWDATA!P666,0)</f>
        <v>0</v>
      </c>
      <c r="D681" s="367">
        <f>ROW(SWDATA!M666)</f>
        <v>666</v>
      </c>
      <c r="E681" s="368">
        <f t="shared" si="2549"/>
        <v>0</v>
      </c>
      <c r="F681" s="369">
        <f t="shared" si="2386"/>
        <v>1</v>
      </c>
      <c r="G681" s="366" t="str">
        <f t="shared" si="2387"/>
        <v/>
      </c>
      <c r="H681" s="370"/>
      <c r="J681" s="238">
        <f t="shared" si="2388"/>
        <v>0</v>
      </c>
      <c r="K681" s="239" t="str">
        <f t="shared" si="2389"/>
        <v/>
      </c>
      <c r="L681" s="342"/>
      <c r="M681" s="345"/>
      <c r="N681" s="340" t="str">
        <f>IF(LEN(SWDATA!F666)=0,"",N680)</f>
        <v/>
      </c>
      <c r="O681" s="296" t="str">
        <f>IF(LEN(SWDATA!G666)=0,"",O680)</f>
        <v/>
      </c>
      <c r="P681" s="297" t="str">
        <f>IF(LEN(SWDATA!C666)=0,"",SWDATA!C666)</f>
        <v/>
      </c>
      <c r="Q681" s="312" t="str">
        <f t="shared" si="2390"/>
        <v/>
      </c>
      <c r="R681" s="223" t="s">
        <v>261</v>
      </c>
      <c r="S681" s="224"/>
      <c r="T681" s="224"/>
      <c r="U681" s="264" t="s">
        <v>626</v>
      </c>
      <c r="V681" s="205" t="s">
        <v>221</v>
      </c>
      <c r="W681" s="266">
        <f>IF(OR(Is_Loading,LEN($A681)=0),"",SWDATA!P666)</f>
        <v>0</v>
      </c>
      <c r="X681" s="267">
        <f>IF(OR(Is_Loading,LEN($A681)=0),"",SWDATA!Q666)</f>
        <v>0</v>
      </c>
      <c r="Y681" s="267">
        <f>IF(OR(Is_Loading,LEN($A681)=0),"",SWDATA!R666)</f>
        <v>0</v>
      </c>
      <c r="Z681" s="266" t="str">
        <f t="shared" ref="Z681:Z685" si="2550">IF($A681=0,"",CHOOSE($F681,SUM(W681:Y681),SUM(W681:Y681)/3,Y681))</f>
        <v/>
      </c>
      <c r="AA681" s="266">
        <f>IF(OR(Is_Loading,LEN($A681)=0),"",SWDATA!T666)</f>
        <v>0</v>
      </c>
      <c r="AB681" s="267">
        <f>IF(OR(Is_Loading,LEN($A681)=0),"",SWDATA!U666)</f>
        <v>0</v>
      </c>
      <c r="AC681" s="267">
        <f>IF(OR(Is_Loading,LEN($A681)=0),"",SWDATA!V666)</f>
        <v>0</v>
      </c>
      <c r="AD681" s="266" t="str">
        <f t="shared" si="2391"/>
        <v/>
      </c>
      <c r="AE681" s="266">
        <f>IF(OR(Is_Loading,LEN($A681)=0),"",SWDATA!X666)</f>
        <v>0</v>
      </c>
      <c r="AF681" s="267">
        <f>IF(OR(Is_Loading,LEN($A681)=0),"",SWDATA!Y666)</f>
        <v>0</v>
      </c>
      <c r="AG681" s="267">
        <f>IF(OR(Is_Loading,LEN($A681)=0),"",SWDATA!Z666)</f>
        <v>0</v>
      </c>
      <c r="AH681" s="266" t="str">
        <f t="shared" si="2392"/>
        <v/>
      </c>
      <c r="AI681" s="266">
        <f>IF(OR(Is_Loading,LEN($A681)=0),"",SWDATA!AB666)</f>
        <v>0</v>
      </c>
      <c r="AJ681" s="267">
        <f>IF(OR(Is_Loading,LEN($A681)=0),"",SWDATA!AC666)</f>
        <v>0</v>
      </c>
      <c r="AK681" s="267">
        <f>IF(OR(Is_Loading,LEN($A681)=0),"",SWDATA!AD666)</f>
        <v>0</v>
      </c>
      <c r="AL681" s="266" t="str">
        <f t="shared" si="2393"/>
        <v/>
      </c>
      <c r="AM681" s="266">
        <f>IF(OR(Is_Loading,LEN($A681)=0),"",SWDATA!AF666)</f>
        <v>0</v>
      </c>
      <c r="AN681" s="267">
        <f>IF(OR(Is_Loading,LEN($A681)=0),"",SWDATA!AG666)</f>
        <v>0</v>
      </c>
      <c r="AO681" s="323">
        <f>IF(OR(Is_Loading,LEN($A681)=0),"",SWDATA!AH666)</f>
        <v>0</v>
      </c>
      <c r="AP681" s="320" t="str">
        <f t="shared" si="2394"/>
        <v/>
      </c>
      <c r="AQ681" s="266">
        <f>IF(OR(Is_Loading,LEN($A681)=0),"",SWDATA!AJ666)</f>
        <v>0</v>
      </c>
      <c r="AR681" s="267">
        <f>IF(OR(Is_Loading,LEN($A681)=0),"",SWDATA!AK666)</f>
        <v>0</v>
      </c>
      <c r="AS681" s="267">
        <f>IF(OR(Is_Loading,LEN($A681)=0),"",SWDATA!AL666)</f>
        <v>0</v>
      </c>
      <c r="AT681" s="266" t="str">
        <f t="shared" si="2395"/>
        <v/>
      </c>
      <c r="AU681" s="266">
        <f>IF(OR(Is_Loading,LEN($A681)=0),"",SWDATA!AN666)</f>
        <v>0</v>
      </c>
      <c r="AV681" s="267">
        <f>IF(OR(Is_Loading,LEN($A681)=0),"",SWDATA!AO666)</f>
        <v>0</v>
      </c>
      <c r="AW681" s="267">
        <f>IF(OR(Is_Loading,LEN($A681)=0),"",SWDATA!AP666)</f>
        <v>0</v>
      </c>
      <c r="AX681" s="266" t="str">
        <f t="shared" si="2396"/>
        <v/>
      </c>
      <c r="AY681" s="266">
        <f>IF(OR(Is_Loading,LEN($A681)=0),"",SWDATA!AR666)</f>
        <v>0</v>
      </c>
      <c r="AZ681" s="267">
        <f>IF(OR(Is_Loading,LEN($A681)=0),"",SWDATA!AS666)</f>
        <v>0</v>
      </c>
      <c r="BA681" s="267">
        <f>IF(OR(Is_Loading,LEN($A681)=0),"",SWDATA!AT666)</f>
        <v>0</v>
      </c>
      <c r="BB681" s="266" t="str">
        <f t="shared" si="2397"/>
        <v/>
      </c>
      <c r="BC681" s="266">
        <f>IF(OR(Is_Loading,LEN($A681)=0),"",SWDATA!AV666)</f>
        <v>0</v>
      </c>
      <c r="BD681" s="267">
        <f>IF(OR(Is_Loading,LEN($A681)=0),"",SWDATA!AW666)</f>
        <v>0</v>
      </c>
      <c r="BE681" s="323">
        <f>IF(OR(Is_Loading,LEN($A681)=0),"",SWDATA!AX666)</f>
        <v>0</v>
      </c>
      <c r="BF681" s="320" t="str">
        <f t="shared" si="2398"/>
        <v/>
      </c>
      <c r="BG681" s="11"/>
      <c r="BH681" s="11"/>
      <c r="BI681" s="11"/>
      <c r="BJ681" s="11"/>
      <c r="BK681" s="11"/>
      <c r="BL681" s="11"/>
      <c r="BM681" s="11"/>
      <c r="BN681" s="11"/>
      <c r="BO681" s="11"/>
      <c r="BP681" s="11"/>
      <c r="BQ681" s="11"/>
      <c r="BR681" s="11"/>
      <c r="BS681" s="11"/>
      <c r="BT681" s="11"/>
      <c r="BU681" s="11"/>
      <c r="BV681" s="11"/>
      <c r="BW681" s="11"/>
      <c r="BX681" s="11"/>
      <c r="BY681" s="11"/>
      <c r="BZ681" s="11"/>
      <c r="CA681" s="11"/>
      <c r="CB681" s="11"/>
      <c r="CC681" s="11"/>
      <c r="CD681" s="11"/>
      <c r="CE681" s="11"/>
      <c r="CF681" s="11"/>
      <c r="CG681" s="11"/>
      <c r="CH681" s="11"/>
      <c r="CI681" s="11"/>
      <c r="CJ681" s="11"/>
      <c r="CK681" s="11"/>
      <c r="CL681" s="11"/>
      <c r="CM681" s="11"/>
      <c r="CN681" s="351"/>
      <c r="CO681" s="351"/>
      <c r="CP681" s="351"/>
      <c r="CQ681" s="351"/>
      <c r="CR681" s="351"/>
      <c r="CS681" s="351"/>
      <c r="CT681" s="351"/>
      <c r="CU681" s="351"/>
      <c r="CV681" s="351"/>
      <c r="CW681" s="351"/>
      <c r="CX681" s="351"/>
      <c r="CY681" s="351"/>
      <c r="CZ681" s="351"/>
      <c r="DA681" s="351"/>
      <c r="DB681" s="351"/>
      <c r="DC681" s="351"/>
      <c r="DD681" s="351"/>
      <c r="DE681" s="351"/>
      <c r="DF681" s="351"/>
      <c r="DG681" s="351"/>
      <c r="DH681" s="351"/>
      <c r="DI681" s="351"/>
      <c r="DJ681" s="351"/>
      <c r="DK681" s="351"/>
      <c r="DL681" s="351"/>
      <c r="DM681" s="351"/>
      <c r="DN681" s="351"/>
      <c r="DS681" s="372"/>
      <c r="DT681" s="374"/>
      <c r="DU681" s="375"/>
      <c r="DV681" s="375"/>
      <c r="DW681" s="375"/>
      <c r="DX681" s="375">
        <v>1</v>
      </c>
      <c r="DY681" s="375">
        <f t="shared" si="2514"/>
        <v>0</v>
      </c>
      <c r="DZ681" s="375">
        <f t="shared" si="2515"/>
        <v>0</v>
      </c>
      <c r="EA681" s="375">
        <f t="shared" si="2516"/>
        <v>1</v>
      </c>
      <c r="EB681" s="375">
        <f t="shared" si="2517"/>
        <v>0</v>
      </c>
      <c r="EC681" s="375">
        <f t="shared" si="2518"/>
        <v>0</v>
      </c>
      <c r="ED681" s="375">
        <f t="shared" si="2519"/>
        <v>1</v>
      </c>
      <c r="EE681" s="375">
        <f t="shared" si="2520"/>
        <v>0</v>
      </c>
      <c r="EF681" s="375">
        <f t="shared" si="2521"/>
        <v>0</v>
      </c>
      <c r="EG681" s="375">
        <f t="shared" si="2522"/>
        <v>1</v>
      </c>
      <c r="EH681" s="375">
        <f t="shared" si="2523"/>
        <v>0</v>
      </c>
      <c r="EI681" s="375">
        <f t="shared" si="2524"/>
        <v>0</v>
      </c>
      <c r="EJ681" s="375">
        <f t="shared" si="2525"/>
        <v>1</v>
      </c>
      <c r="EK681" s="375">
        <f t="shared" si="2526"/>
        <v>0</v>
      </c>
      <c r="EL681" s="375">
        <f t="shared" si="2527"/>
        <v>0</v>
      </c>
      <c r="EM681" s="375">
        <f t="shared" si="2528"/>
        <v>1</v>
      </c>
      <c r="EN681" s="375">
        <f t="shared" si="2529"/>
        <v>0</v>
      </c>
      <c r="EO681" s="375">
        <f t="shared" si="2530"/>
        <v>0</v>
      </c>
      <c r="EP681" s="375">
        <f t="shared" si="2531"/>
        <v>1</v>
      </c>
      <c r="EQ681" s="375">
        <f t="shared" si="2532"/>
        <v>0</v>
      </c>
      <c r="ER681" s="375">
        <f t="shared" si="2533"/>
        <v>0</v>
      </c>
      <c r="ES681" s="375">
        <f t="shared" si="2534"/>
        <v>1</v>
      </c>
      <c r="ET681" s="375">
        <f t="shared" si="2535"/>
        <v>0</v>
      </c>
      <c r="EU681" s="375">
        <f t="shared" si="2536"/>
        <v>0</v>
      </c>
      <c r="EV681" s="375">
        <f t="shared" si="2537"/>
        <v>1</v>
      </c>
      <c r="EW681" s="375">
        <f t="shared" si="2538"/>
        <v>0</v>
      </c>
      <c r="EX681" s="375">
        <f t="shared" si="2539"/>
        <v>0</v>
      </c>
      <c r="EY681" s="375">
        <f t="shared" si="2540"/>
        <v>1</v>
      </c>
      <c r="EZ681" s="375">
        <f t="shared" si="2541"/>
        <v>0</v>
      </c>
      <c r="FA681" s="375">
        <f t="shared" si="2542"/>
        <v>0</v>
      </c>
      <c r="FB681" s="375">
        <f t="shared" si="2543"/>
        <v>1</v>
      </c>
      <c r="FC681" s="375">
        <f t="shared" si="2544"/>
        <v>0</v>
      </c>
      <c r="FD681" s="375">
        <f t="shared" si="2545"/>
        <v>0</v>
      </c>
      <c r="FE681" s="376"/>
      <c r="FF681" s="372"/>
      <c r="FG681" s="372"/>
      <c r="FH681" s="372"/>
      <c r="FI681" s="372"/>
      <c r="FJ681" s="372"/>
      <c r="FK681" s="372"/>
      <c r="FL681" s="372"/>
      <c r="FM681" s="372"/>
      <c r="FN681" s="372"/>
      <c r="FO681" s="372"/>
      <c r="FP681" s="372"/>
      <c r="FQ681" s="372"/>
      <c r="FR681" s="372"/>
      <c r="FS681" s="372"/>
      <c r="FT681" s="372"/>
      <c r="FU681" s="372"/>
      <c r="FV681" s="372"/>
      <c r="FW681" s="372"/>
      <c r="FX681" s="372"/>
      <c r="FY681" s="372"/>
      <c r="FZ681" s="372"/>
      <c r="GA681" s="372"/>
      <c r="GB681" s="372"/>
      <c r="GC681" s="372"/>
      <c r="GD681" s="372"/>
      <c r="GE681" s="372"/>
      <c r="GF681" s="372"/>
      <c r="GG681" s="372"/>
      <c r="GH681" s="372"/>
      <c r="GI681" s="372"/>
      <c r="GJ681" s="372"/>
      <c r="GK681" s="372"/>
      <c r="GL681" s="372"/>
      <c r="GM681" s="372"/>
      <c r="GN681" s="372"/>
      <c r="GO681" s="372"/>
      <c r="GP681" s="372"/>
      <c r="GQ681" s="372"/>
      <c r="GR681" s="372"/>
      <c r="GS681" s="372"/>
      <c r="GT681" s="372"/>
      <c r="GU681" s="372"/>
      <c r="GV681" s="372"/>
      <c r="GW681" s="372"/>
      <c r="GX681" s="372"/>
      <c r="GY681" s="372"/>
      <c r="GZ681" s="372"/>
      <c r="HA681" s="372"/>
      <c r="HB681" s="372"/>
      <c r="HC681" s="372"/>
    </row>
    <row r="682" spans="1:211" s="373" customFormat="1" ht="15" hidden="1" customHeight="1" outlineLevel="1" x14ac:dyDescent="0.2">
      <c r="A682" s="366">
        <f>SWDATA!O667</f>
        <v>0</v>
      </c>
      <c r="B682" s="366">
        <f>SWDATA!M667</f>
        <v>0</v>
      </c>
      <c r="C682" s="351">
        <f>IF(AND(SWDATA!M667=1,SWDATA!Q667="promotions"),SWDATA!P667,0)</f>
        <v>0</v>
      </c>
      <c r="D682" s="367">
        <f>ROW(SWDATA!M667)</f>
        <v>667</v>
      </c>
      <c r="E682" s="368">
        <f t="shared" si="2549"/>
        <v>0</v>
      </c>
      <c r="F682" s="369">
        <f t="shared" si="2386"/>
        <v>1</v>
      </c>
      <c r="G682" s="366" t="str">
        <f t="shared" si="2387"/>
        <v/>
      </c>
      <c r="H682" s="370"/>
      <c r="J682" s="238">
        <f t="shared" si="2388"/>
        <v>0</v>
      </c>
      <c r="K682" s="239" t="str">
        <f t="shared" si="2389"/>
        <v/>
      </c>
      <c r="L682" s="342"/>
      <c r="M682" s="345"/>
      <c r="N682" s="340" t="str">
        <f>IF(LEN(SWDATA!F667)=0,"",N681)</f>
        <v/>
      </c>
      <c r="O682" s="296" t="str">
        <f>IF(LEN(SWDATA!G667)=0,"",O681)</f>
        <v/>
      </c>
      <c r="P682" s="297" t="str">
        <f>IF(LEN(SWDATA!C667)=0,"",SWDATA!C667)</f>
        <v/>
      </c>
      <c r="Q682" s="312" t="str">
        <f t="shared" si="2390"/>
        <v/>
      </c>
      <c r="R682" s="223" t="s">
        <v>261</v>
      </c>
      <c r="S682" s="319" t="s">
        <v>485</v>
      </c>
      <c r="T682" s="224"/>
      <c r="U682" s="264" t="s">
        <v>608</v>
      </c>
      <c r="V682" s="205" t="s">
        <v>221</v>
      </c>
      <c r="W682" s="266">
        <f>IF(OR(Is_Loading,LEN($A682)=0),"",SWDATA!P667)</f>
        <v>0</v>
      </c>
      <c r="X682" s="267">
        <f>IF(OR(Is_Loading,LEN($A682)=0),"",SWDATA!Q667)</f>
        <v>0</v>
      </c>
      <c r="Y682" s="267">
        <f>IF(OR(Is_Loading,LEN($A682)=0),"",SWDATA!R667)</f>
        <v>0</v>
      </c>
      <c r="Z682" s="266" t="str">
        <f t="shared" si="2550"/>
        <v/>
      </c>
      <c r="AA682" s="266">
        <f>IF(OR(Is_Loading,LEN($A682)=0),"",SWDATA!T667)</f>
        <v>0</v>
      </c>
      <c r="AB682" s="267">
        <f>IF(OR(Is_Loading,LEN($A682)=0),"",SWDATA!U667)</f>
        <v>0</v>
      </c>
      <c r="AC682" s="267">
        <f>IF(OR(Is_Loading,LEN($A682)=0),"",SWDATA!V667)</f>
        <v>0</v>
      </c>
      <c r="AD682" s="266" t="str">
        <f t="shared" si="2391"/>
        <v/>
      </c>
      <c r="AE682" s="266">
        <f>IF(OR(Is_Loading,LEN($A682)=0),"",SWDATA!X667)</f>
        <v>0</v>
      </c>
      <c r="AF682" s="267">
        <f>IF(OR(Is_Loading,LEN($A682)=0),"",SWDATA!Y667)</f>
        <v>0</v>
      </c>
      <c r="AG682" s="267">
        <f>IF(OR(Is_Loading,LEN($A682)=0),"",SWDATA!Z667)</f>
        <v>0</v>
      </c>
      <c r="AH682" s="266" t="str">
        <f t="shared" si="2392"/>
        <v/>
      </c>
      <c r="AI682" s="266">
        <f>IF(OR(Is_Loading,LEN($A682)=0),"",SWDATA!AB667)</f>
        <v>0</v>
      </c>
      <c r="AJ682" s="267">
        <f>IF(OR(Is_Loading,LEN($A682)=0),"",SWDATA!AC667)</f>
        <v>0</v>
      </c>
      <c r="AK682" s="267">
        <f>IF(OR(Is_Loading,LEN($A682)=0),"",SWDATA!AD667)</f>
        <v>0</v>
      </c>
      <c r="AL682" s="266" t="str">
        <f t="shared" si="2393"/>
        <v/>
      </c>
      <c r="AM682" s="266">
        <f>IF(OR(Is_Loading,LEN($A682)=0),"",SWDATA!AF667)</f>
        <v>0</v>
      </c>
      <c r="AN682" s="267">
        <f>IF(OR(Is_Loading,LEN($A682)=0),"",SWDATA!AG667)</f>
        <v>0</v>
      </c>
      <c r="AO682" s="323">
        <f>IF(OR(Is_Loading,LEN($A682)=0),"",SWDATA!AH667)</f>
        <v>0</v>
      </c>
      <c r="AP682" s="320" t="str">
        <f t="shared" si="2394"/>
        <v/>
      </c>
      <c r="AQ682" s="266">
        <f>IF(OR(Is_Loading,LEN($A682)=0),"",SWDATA!AJ667)</f>
        <v>0</v>
      </c>
      <c r="AR682" s="267">
        <f>IF(OR(Is_Loading,LEN($A682)=0),"",SWDATA!AK667)</f>
        <v>0</v>
      </c>
      <c r="AS682" s="267">
        <f>IF(OR(Is_Loading,LEN($A682)=0),"",SWDATA!AL667)</f>
        <v>0</v>
      </c>
      <c r="AT682" s="266" t="str">
        <f t="shared" si="2395"/>
        <v/>
      </c>
      <c r="AU682" s="266">
        <f>IF(OR(Is_Loading,LEN($A682)=0),"",SWDATA!AN667)</f>
        <v>0</v>
      </c>
      <c r="AV682" s="267">
        <f>IF(OR(Is_Loading,LEN($A682)=0),"",SWDATA!AO667)</f>
        <v>0</v>
      </c>
      <c r="AW682" s="267">
        <f>IF(OR(Is_Loading,LEN($A682)=0),"",SWDATA!AP667)</f>
        <v>0</v>
      </c>
      <c r="AX682" s="266" t="str">
        <f t="shared" si="2396"/>
        <v/>
      </c>
      <c r="AY682" s="266">
        <f>IF(OR(Is_Loading,LEN($A682)=0),"",SWDATA!AR667)</f>
        <v>0</v>
      </c>
      <c r="AZ682" s="267">
        <f>IF(OR(Is_Loading,LEN($A682)=0),"",SWDATA!AS667)</f>
        <v>0</v>
      </c>
      <c r="BA682" s="267">
        <f>IF(OR(Is_Loading,LEN($A682)=0),"",SWDATA!AT667)</f>
        <v>0</v>
      </c>
      <c r="BB682" s="266" t="str">
        <f t="shared" si="2397"/>
        <v/>
      </c>
      <c r="BC682" s="266">
        <f>IF(OR(Is_Loading,LEN($A682)=0),"",SWDATA!AV667)</f>
        <v>0</v>
      </c>
      <c r="BD682" s="267">
        <f>IF(OR(Is_Loading,LEN($A682)=0),"",SWDATA!AW667)</f>
        <v>0</v>
      </c>
      <c r="BE682" s="323">
        <f>IF(OR(Is_Loading,LEN($A682)=0),"",SWDATA!AX667)</f>
        <v>0</v>
      </c>
      <c r="BF682" s="320" t="str">
        <f t="shared" si="2398"/>
        <v/>
      </c>
      <c r="BG682" s="11"/>
      <c r="BH682" s="11"/>
      <c r="BI682" s="11"/>
      <c r="BJ682" s="11"/>
      <c r="BK682" s="11"/>
      <c r="BL682" s="11"/>
      <c r="BM682" s="11"/>
      <c r="BN682" s="11"/>
      <c r="BO682" s="11"/>
      <c r="BP682" s="11"/>
      <c r="BQ682" s="11"/>
      <c r="BR682" s="11"/>
      <c r="BS682" s="11"/>
      <c r="BT682" s="11"/>
      <c r="BU682" s="11"/>
      <c r="BV682" s="11"/>
      <c r="BW682" s="11"/>
      <c r="BX682" s="11"/>
      <c r="BY682" s="11"/>
      <c r="BZ682" s="11"/>
      <c r="CA682" s="11"/>
      <c r="CB682" s="11"/>
      <c r="CC682" s="11"/>
      <c r="CD682" s="11"/>
      <c r="CE682" s="11"/>
      <c r="CF682" s="11"/>
      <c r="CG682" s="11"/>
      <c r="CH682" s="11"/>
      <c r="CI682" s="11"/>
      <c r="CJ682" s="11"/>
      <c r="CK682" s="11"/>
      <c r="CL682" s="11"/>
      <c r="CM682" s="11"/>
      <c r="CN682" s="351"/>
      <c r="CO682" s="351"/>
      <c r="CP682" s="351"/>
      <c r="CQ682" s="351"/>
      <c r="CR682" s="351"/>
      <c r="CS682" s="351"/>
      <c r="CT682" s="351"/>
      <c r="CU682" s="351"/>
      <c r="CV682" s="351"/>
      <c r="CW682" s="351"/>
      <c r="CX682" s="351"/>
      <c r="CY682" s="351"/>
      <c r="CZ682" s="351"/>
      <c r="DA682" s="351"/>
      <c r="DB682" s="351"/>
      <c r="DC682" s="351"/>
      <c r="DD682" s="351"/>
      <c r="DE682" s="351"/>
      <c r="DF682" s="351"/>
      <c r="DG682" s="351"/>
      <c r="DH682" s="351"/>
      <c r="DI682" s="351"/>
      <c r="DJ682" s="351"/>
      <c r="DK682" s="351"/>
      <c r="DL682" s="351"/>
      <c r="DM682" s="351"/>
      <c r="DN682" s="351"/>
      <c r="DS682" s="372"/>
      <c r="DT682" s="374"/>
      <c r="DU682" s="375"/>
      <c r="DV682" s="375"/>
      <c r="DW682" s="375"/>
      <c r="DX682" s="375">
        <v>1</v>
      </c>
      <c r="DY682" s="375">
        <f t="shared" si="2514"/>
        <v>0</v>
      </c>
      <c r="DZ682" s="375">
        <f t="shared" si="2515"/>
        <v>0</v>
      </c>
      <c r="EA682" s="375">
        <f t="shared" si="2516"/>
        <v>1</v>
      </c>
      <c r="EB682" s="375">
        <f t="shared" si="2517"/>
        <v>0</v>
      </c>
      <c r="EC682" s="375">
        <f t="shared" si="2518"/>
        <v>0</v>
      </c>
      <c r="ED682" s="375">
        <f t="shared" si="2519"/>
        <v>1</v>
      </c>
      <c r="EE682" s="375">
        <f t="shared" si="2520"/>
        <v>0</v>
      </c>
      <c r="EF682" s="375">
        <f t="shared" si="2521"/>
        <v>0</v>
      </c>
      <c r="EG682" s="375">
        <f t="shared" si="2522"/>
        <v>1</v>
      </c>
      <c r="EH682" s="375">
        <f t="shared" si="2523"/>
        <v>0</v>
      </c>
      <c r="EI682" s="375">
        <f t="shared" si="2524"/>
        <v>0</v>
      </c>
      <c r="EJ682" s="375">
        <f t="shared" si="2525"/>
        <v>1</v>
      </c>
      <c r="EK682" s="375">
        <f t="shared" si="2526"/>
        <v>0</v>
      </c>
      <c r="EL682" s="375">
        <f t="shared" si="2527"/>
        <v>0</v>
      </c>
      <c r="EM682" s="375">
        <f t="shared" si="2528"/>
        <v>1</v>
      </c>
      <c r="EN682" s="375">
        <f t="shared" si="2529"/>
        <v>0</v>
      </c>
      <c r="EO682" s="375">
        <f t="shared" si="2530"/>
        <v>0</v>
      </c>
      <c r="EP682" s="375">
        <f t="shared" si="2531"/>
        <v>1</v>
      </c>
      <c r="EQ682" s="375">
        <f t="shared" si="2532"/>
        <v>0</v>
      </c>
      <c r="ER682" s="375">
        <f t="shared" si="2533"/>
        <v>0</v>
      </c>
      <c r="ES682" s="375">
        <f t="shared" si="2534"/>
        <v>1</v>
      </c>
      <c r="ET682" s="375">
        <f t="shared" si="2535"/>
        <v>0</v>
      </c>
      <c r="EU682" s="375">
        <f t="shared" si="2536"/>
        <v>0</v>
      </c>
      <c r="EV682" s="375">
        <f t="shared" si="2537"/>
        <v>1</v>
      </c>
      <c r="EW682" s="375">
        <f t="shared" si="2538"/>
        <v>0</v>
      </c>
      <c r="EX682" s="375">
        <f t="shared" si="2539"/>
        <v>0</v>
      </c>
      <c r="EY682" s="375">
        <f t="shared" si="2540"/>
        <v>1</v>
      </c>
      <c r="EZ682" s="375">
        <f t="shared" si="2541"/>
        <v>0</v>
      </c>
      <c r="FA682" s="375">
        <f t="shared" si="2542"/>
        <v>0</v>
      </c>
      <c r="FB682" s="375">
        <f t="shared" si="2543"/>
        <v>1</v>
      </c>
      <c r="FC682" s="375">
        <f t="shared" si="2544"/>
        <v>0</v>
      </c>
      <c r="FD682" s="375">
        <f t="shared" si="2545"/>
        <v>0</v>
      </c>
      <c r="FE682" s="376"/>
      <c r="FF682" s="372"/>
      <c r="FG682" s="372"/>
      <c r="FH682" s="372"/>
      <c r="FI682" s="372"/>
      <c r="FJ682" s="372"/>
      <c r="FK682" s="372"/>
      <c r="FL682" s="372"/>
      <c r="FM682" s="372"/>
      <c r="FN682" s="372"/>
      <c r="FO682" s="372"/>
      <c r="FP682" s="372"/>
      <c r="FQ682" s="372"/>
      <c r="FR682" s="372"/>
      <c r="FS682" s="372"/>
      <c r="FT682" s="372"/>
      <c r="FU682" s="372"/>
      <c r="FV682" s="372"/>
      <c r="FW682" s="372"/>
      <c r="FX682" s="372"/>
      <c r="FY682" s="372"/>
      <c r="FZ682" s="372"/>
      <c r="GA682" s="372"/>
      <c r="GB682" s="372"/>
      <c r="GC682" s="372"/>
      <c r="GD682" s="372"/>
      <c r="GE682" s="372"/>
      <c r="GF682" s="372"/>
      <c r="GG682" s="372"/>
      <c r="GH682" s="372"/>
      <c r="GI682" s="372"/>
      <c r="GJ682" s="372"/>
      <c r="GK682" s="372"/>
      <c r="GL682" s="372"/>
      <c r="GM682" s="372"/>
      <c r="GN682" s="372"/>
      <c r="GO682" s="372"/>
      <c r="GP682" s="372"/>
      <c r="GQ682" s="372"/>
      <c r="GR682" s="372"/>
      <c r="GS682" s="372"/>
      <c r="GT682" s="372"/>
      <c r="GU682" s="372"/>
      <c r="GV682" s="372"/>
      <c r="GW682" s="372"/>
      <c r="GX682" s="372"/>
      <c r="GY682" s="372"/>
      <c r="GZ682" s="372"/>
      <c r="HA682" s="372"/>
      <c r="HB682" s="372"/>
      <c r="HC682" s="372"/>
    </row>
    <row r="683" spans="1:211" s="373" customFormat="1" ht="15" hidden="1" customHeight="1" outlineLevel="1" x14ac:dyDescent="0.2">
      <c r="A683" s="366">
        <f>SWDATA!O668</f>
        <v>0</v>
      </c>
      <c r="B683" s="366">
        <f>SWDATA!M668</f>
        <v>0</v>
      </c>
      <c r="C683" s="351">
        <f>IF(AND(SWDATA!M668=1,SWDATA!Q668="promotions"),SWDATA!P668,0)</f>
        <v>0</v>
      </c>
      <c r="D683" s="367">
        <f>ROW(SWDATA!M668)</f>
        <v>668</v>
      </c>
      <c r="E683" s="368">
        <f t="shared" si="2549"/>
        <v>0</v>
      </c>
      <c r="F683" s="369">
        <f t="shared" si="2386"/>
        <v>1</v>
      </c>
      <c r="G683" s="366" t="str">
        <f t="shared" si="2387"/>
        <v/>
      </c>
      <c r="H683" s="370"/>
      <c r="J683" s="238">
        <f t="shared" si="2388"/>
        <v>0</v>
      </c>
      <c r="K683" s="239" t="str">
        <f t="shared" si="2389"/>
        <v/>
      </c>
      <c r="L683" s="342"/>
      <c r="M683" s="345"/>
      <c r="N683" s="340" t="str">
        <f>IF(LEN(SWDATA!F668)=0,"",N682)</f>
        <v/>
      </c>
      <c r="O683" s="296" t="str">
        <f>IF(LEN(SWDATA!G668)=0,"",O682)</f>
        <v/>
      </c>
      <c r="P683" s="297" t="str">
        <f>IF(LEN(SWDATA!C668)=0,"",SWDATA!C668)</f>
        <v/>
      </c>
      <c r="Q683" s="312" t="str">
        <f t="shared" si="2390"/>
        <v/>
      </c>
      <c r="R683" s="223" t="s">
        <v>261</v>
      </c>
      <c r="S683" s="224"/>
      <c r="T683" s="224"/>
      <c r="U683" s="264" t="s">
        <v>613</v>
      </c>
      <c r="V683" s="205" t="s">
        <v>221</v>
      </c>
      <c r="W683" s="266">
        <f>IF(OR(Is_Loading,LEN($A683)=0),"",SWDATA!P668)</f>
        <v>0</v>
      </c>
      <c r="X683" s="267">
        <f>IF(OR(Is_Loading,LEN($A683)=0),"",SWDATA!Q668)</f>
        <v>0</v>
      </c>
      <c r="Y683" s="267">
        <f>IF(OR(Is_Loading,LEN($A683)=0),"",SWDATA!R668)</f>
        <v>0</v>
      </c>
      <c r="Z683" s="266" t="str">
        <f t="shared" si="2550"/>
        <v/>
      </c>
      <c r="AA683" s="266">
        <f>IF(OR(Is_Loading,LEN($A683)=0),"",SWDATA!T668)</f>
        <v>0</v>
      </c>
      <c r="AB683" s="267">
        <f>IF(OR(Is_Loading,LEN($A683)=0),"",SWDATA!U668)</f>
        <v>0</v>
      </c>
      <c r="AC683" s="267">
        <f>IF(OR(Is_Loading,LEN($A683)=0),"",SWDATA!V668)</f>
        <v>0</v>
      </c>
      <c r="AD683" s="266" t="str">
        <f t="shared" si="2391"/>
        <v/>
      </c>
      <c r="AE683" s="266">
        <f>IF(OR(Is_Loading,LEN($A683)=0),"",SWDATA!X668)</f>
        <v>0</v>
      </c>
      <c r="AF683" s="267">
        <f>IF(OR(Is_Loading,LEN($A683)=0),"",SWDATA!Y668)</f>
        <v>0</v>
      </c>
      <c r="AG683" s="267">
        <f>IF(OR(Is_Loading,LEN($A683)=0),"",SWDATA!Z668)</f>
        <v>0</v>
      </c>
      <c r="AH683" s="266" t="str">
        <f t="shared" si="2392"/>
        <v/>
      </c>
      <c r="AI683" s="266">
        <f>IF(OR(Is_Loading,LEN($A683)=0),"",SWDATA!AB668)</f>
        <v>0</v>
      </c>
      <c r="AJ683" s="267">
        <f>IF(OR(Is_Loading,LEN($A683)=0),"",SWDATA!AC668)</f>
        <v>0</v>
      </c>
      <c r="AK683" s="267">
        <f>IF(OR(Is_Loading,LEN($A683)=0),"",SWDATA!AD668)</f>
        <v>0</v>
      </c>
      <c r="AL683" s="266" t="str">
        <f t="shared" si="2393"/>
        <v/>
      </c>
      <c r="AM683" s="266">
        <f>IF(OR(Is_Loading,LEN($A683)=0),"",SWDATA!AF668)</f>
        <v>0</v>
      </c>
      <c r="AN683" s="267">
        <f>IF(OR(Is_Loading,LEN($A683)=0),"",SWDATA!AG668)</f>
        <v>0</v>
      </c>
      <c r="AO683" s="323">
        <f>IF(OR(Is_Loading,LEN($A683)=0),"",SWDATA!AH668)</f>
        <v>0</v>
      </c>
      <c r="AP683" s="320" t="str">
        <f t="shared" si="2394"/>
        <v/>
      </c>
      <c r="AQ683" s="266">
        <f>IF(OR(Is_Loading,LEN($A683)=0),"",SWDATA!AJ668)</f>
        <v>0</v>
      </c>
      <c r="AR683" s="267">
        <f>IF(OR(Is_Loading,LEN($A683)=0),"",SWDATA!AK668)</f>
        <v>0</v>
      </c>
      <c r="AS683" s="267">
        <f>IF(OR(Is_Loading,LEN($A683)=0),"",SWDATA!AL668)</f>
        <v>0</v>
      </c>
      <c r="AT683" s="266" t="str">
        <f t="shared" si="2395"/>
        <v/>
      </c>
      <c r="AU683" s="266">
        <f>IF(OR(Is_Loading,LEN($A683)=0),"",SWDATA!AN668)</f>
        <v>0</v>
      </c>
      <c r="AV683" s="267">
        <f>IF(OR(Is_Loading,LEN($A683)=0),"",SWDATA!AO668)</f>
        <v>0</v>
      </c>
      <c r="AW683" s="267">
        <f>IF(OR(Is_Loading,LEN($A683)=0),"",SWDATA!AP668)</f>
        <v>0</v>
      </c>
      <c r="AX683" s="266" t="str">
        <f t="shared" si="2396"/>
        <v/>
      </c>
      <c r="AY683" s="266">
        <f>IF(OR(Is_Loading,LEN($A683)=0),"",SWDATA!AR668)</f>
        <v>0</v>
      </c>
      <c r="AZ683" s="267">
        <f>IF(OR(Is_Loading,LEN($A683)=0),"",SWDATA!AS668)</f>
        <v>0</v>
      </c>
      <c r="BA683" s="267">
        <f>IF(OR(Is_Loading,LEN($A683)=0),"",SWDATA!AT668)</f>
        <v>0</v>
      </c>
      <c r="BB683" s="266" t="str">
        <f t="shared" si="2397"/>
        <v/>
      </c>
      <c r="BC683" s="266">
        <f>IF(OR(Is_Loading,LEN($A683)=0),"",SWDATA!AV668)</f>
        <v>0</v>
      </c>
      <c r="BD683" s="267">
        <f>IF(OR(Is_Loading,LEN($A683)=0),"",SWDATA!AW668)</f>
        <v>0</v>
      </c>
      <c r="BE683" s="323">
        <f>IF(OR(Is_Loading,LEN($A683)=0),"",SWDATA!AX668)</f>
        <v>0</v>
      </c>
      <c r="BF683" s="320" t="str">
        <f t="shared" si="2398"/>
        <v/>
      </c>
      <c r="BG683" s="11"/>
      <c r="BH683" s="11"/>
      <c r="BI683" s="11"/>
      <c r="BJ683" s="11"/>
      <c r="BK683" s="11"/>
      <c r="BL683" s="11"/>
      <c r="BM683" s="11"/>
      <c r="BN683" s="11"/>
      <c r="BO683" s="11"/>
      <c r="BP683" s="11"/>
      <c r="BQ683" s="11"/>
      <c r="BR683" s="11"/>
      <c r="BS683" s="11"/>
      <c r="BT683" s="11"/>
      <c r="BU683" s="11"/>
      <c r="BV683" s="11"/>
      <c r="BW683" s="11"/>
      <c r="BX683" s="11"/>
      <c r="BY683" s="11"/>
      <c r="BZ683" s="11"/>
      <c r="CA683" s="11"/>
      <c r="CB683" s="11"/>
      <c r="CC683" s="11"/>
      <c r="CD683" s="11"/>
      <c r="CE683" s="11"/>
      <c r="CF683" s="11"/>
      <c r="CG683" s="11"/>
      <c r="CH683" s="11"/>
      <c r="CI683" s="11"/>
      <c r="CJ683" s="11"/>
      <c r="CK683" s="11"/>
      <c r="CL683" s="11"/>
      <c r="CM683" s="11"/>
      <c r="CN683" s="351"/>
      <c r="CO683" s="351"/>
      <c r="CP683" s="351"/>
      <c r="CQ683" s="351"/>
      <c r="CR683" s="351"/>
      <c r="CS683" s="351"/>
      <c r="CT683" s="351"/>
      <c r="CU683" s="351"/>
      <c r="CV683" s="351"/>
      <c r="CW683" s="351"/>
      <c r="CX683" s="351"/>
      <c r="CY683" s="351"/>
      <c r="CZ683" s="351"/>
      <c r="DA683" s="351"/>
      <c r="DB683" s="351"/>
      <c r="DC683" s="351"/>
      <c r="DD683" s="351"/>
      <c r="DE683" s="351"/>
      <c r="DF683" s="351"/>
      <c r="DG683" s="351"/>
      <c r="DH683" s="351"/>
      <c r="DI683" s="351"/>
      <c r="DJ683" s="351"/>
      <c r="DK683" s="351"/>
      <c r="DL683" s="351"/>
      <c r="DM683" s="351"/>
      <c r="DN683" s="351"/>
      <c r="DS683" s="372"/>
      <c r="DT683" s="374"/>
      <c r="DU683" s="375"/>
      <c r="DV683" s="375"/>
      <c r="DW683" s="375"/>
      <c r="DX683" s="375">
        <v>1</v>
      </c>
      <c r="DY683" s="375">
        <f t="shared" si="2514"/>
        <v>0</v>
      </c>
      <c r="DZ683" s="375">
        <f t="shared" si="2515"/>
        <v>0</v>
      </c>
      <c r="EA683" s="375">
        <f t="shared" si="2516"/>
        <v>1</v>
      </c>
      <c r="EB683" s="375">
        <f t="shared" si="2517"/>
        <v>0</v>
      </c>
      <c r="EC683" s="375">
        <f t="shared" si="2518"/>
        <v>0</v>
      </c>
      <c r="ED683" s="375">
        <f t="shared" si="2519"/>
        <v>1</v>
      </c>
      <c r="EE683" s="375">
        <f t="shared" si="2520"/>
        <v>0</v>
      </c>
      <c r="EF683" s="375">
        <f t="shared" si="2521"/>
        <v>0</v>
      </c>
      <c r="EG683" s="375">
        <f t="shared" si="2522"/>
        <v>1</v>
      </c>
      <c r="EH683" s="375">
        <f t="shared" si="2523"/>
        <v>0</v>
      </c>
      <c r="EI683" s="375">
        <f t="shared" si="2524"/>
        <v>0</v>
      </c>
      <c r="EJ683" s="375">
        <f t="shared" si="2525"/>
        <v>1</v>
      </c>
      <c r="EK683" s="375">
        <f t="shared" si="2526"/>
        <v>0</v>
      </c>
      <c r="EL683" s="375">
        <f t="shared" si="2527"/>
        <v>0</v>
      </c>
      <c r="EM683" s="375">
        <f t="shared" si="2528"/>
        <v>1</v>
      </c>
      <c r="EN683" s="375">
        <f t="shared" si="2529"/>
        <v>0</v>
      </c>
      <c r="EO683" s="375">
        <f t="shared" si="2530"/>
        <v>0</v>
      </c>
      <c r="EP683" s="375">
        <f t="shared" si="2531"/>
        <v>1</v>
      </c>
      <c r="EQ683" s="375">
        <f t="shared" si="2532"/>
        <v>0</v>
      </c>
      <c r="ER683" s="375">
        <f t="shared" si="2533"/>
        <v>0</v>
      </c>
      <c r="ES683" s="375">
        <f t="shared" si="2534"/>
        <v>1</v>
      </c>
      <c r="ET683" s="375">
        <f t="shared" si="2535"/>
        <v>0</v>
      </c>
      <c r="EU683" s="375">
        <f t="shared" si="2536"/>
        <v>0</v>
      </c>
      <c r="EV683" s="375">
        <f t="shared" si="2537"/>
        <v>1</v>
      </c>
      <c r="EW683" s="375">
        <f t="shared" si="2538"/>
        <v>0</v>
      </c>
      <c r="EX683" s="375">
        <f t="shared" si="2539"/>
        <v>0</v>
      </c>
      <c r="EY683" s="375">
        <f t="shared" si="2540"/>
        <v>1</v>
      </c>
      <c r="EZ683" s="375">
        <f t="shared" si="2541"/>
        <v>0</v>
      </c>
      <c r="FA683" s="375">
        <f t="shared" si="2542"/>
        <v>0</v>
      </c>
      <c r="FB683" s="375">
        <f t="shared" si="2543"/>
        <v>1</v>
      </c>
      <c r="FC683" s="375">
        <f t="shared" si="2544"/>
        <v>0</v>
      </c>
      <c r="FD683" s="375">
        <f t="shared" si="2545"/>
        <v>0</v>
      </c>
      <c r="FE683" s="376"/>
      <c r="FF683" s="372"/>
      <c r="FG683" s="372"/>
      <c r="FH683" s="372"/>
      <c r="FI683" s="372"/>
      <c r="FJ683" s="372"/>
      <c r="FK683" s="372"/>
      <c r="FL683" s="372"/>
      <c r="FM683" s="372"/>
      <c r="FN683" s="372"/>
      <c r="FO683" s="372"/>
      <c r="FP683" s="372"/>
      <c r="FQ683" s="372"/>
      <c r="FR683" s="372"/>
      <c r="FS683" s="372"/>
      <c r="FT683" s="372"/>
      <c r="FU683" s="372"/>
      <c r="FV683" s="372"/>
      <c r="FW683" s="372"/>
      <c r="FX683" s="372"/>
      <c r="FY683" s="372"/>
      <c r="FZ683" s="372"/>
      <c r="GA683" s="372"/>
      <c r="GB683" s="372"/>
      <c r="GC683" s="372"/>
      <c r="GD683" s="372"/>
      <c r="GE683" s="372"/>
      <c r="GF683" s="372"/>
      <c r="GG683" s="372"/>
      <c r="GH683" s="372"/>
      <c r="GI683" s="372"/>
      <c r="GJ683" s="372"/>
      <c r="GK683" s="372"/>
      <c r="GL683" s="372"/>
      <c r="GM683" s="372"/>
      <c r="GN683" s="372"/>
      <c r="GO683" s="372"/>
      <c r="GP683" s="372"/>
      <c r="GQ683" s="372"/>
      <c r="GR683" s="372"/>
      <c r="GS683" s="372"/>
      <c r="GT683" s="372"/>
      <c r="GU683" s="372"/>
      <c r="GV683" s="372"/>
      <c r="GW683" s="372"/>
      <c r="GX683" s="372"/>
      <c r="GY683" s="372"/>
      <c r="GZ683" s="372"/>
      <c r="HA683" s="372"/>
      <c r="HB683" s="372"/>
      <c r="HC683" s="372"/>
    </row>
    <row r="684" spans="1:211" s="373" customFormat="1" ht="15" hidden="1" customHeight="1" outlineLevel="1" x14ac:dyDescent="0.2">
      <c r="A684" s="366">
        <f>SWDATA!O669</f>
        <v>0</v>
      </c>
      <c r="B684" s="366">
        <f>SWDATA!M669</f>
        <v>0</v>
      </c>
      <c r="C684" s="351">
        <f>IF(AND(SWDATA!M669=1,SWDATA!Q669="promotions"),SWDATA!P669,0)</f>
        <v>0</v>
      </c>
      <c r="D684" s="367">
        <f>ROW(SWDATA!M669)</f>
        <v>669</v>
      </c>
      <c r="E684" s="368">
        <f t="shared" si="2549"/>
        <v>0</v>
      </c>
      <c r="F684" s="369">
        <f t="shared" si="2386"/>
        <v>1</v>
      </c>
      <c r="G684" s="366" t="str">
        <f t="shared" si="2387"/>
        <v/>
      </c>
      <c r="H684" s="370"/>
      <c r="J684" s="238">
        <f t="shared" si="2388"/>
        <v>0</v>
      </c>
      <c r="K684" s="239" t="str">
        <f t="shared" si="2389"/>
        <v/>
      </c>
      <c r="L684" s="342"/>
      <c r="M684" s="345"/>
      <c r="N684" s="340" t="str">
        <f>IF(LEN(SWDATA!F669)=0,"",N683)</f>
        <v/>
      </c>
      <c r="O684" s="296" t="str">
        <f>IF(LEN(SWDATA!G669)=0,"",O683)</f>
        <v/>
      </c>
      <c r="P684" s="297" t="str">
        <f>IF(LEN(SWDATA!C669)=0,"",SWDATA!C669)</f>
        <v/>
      </c>
      <c r="Q684" s="312" t="str">
        <f t="shared" si="2390"/>
        <v/>
      </c>
      <c r="R684" s="223" t="s">
        <v>261</v>
      </c>
      <c r="S684" s="224" t="s">
        <v>485</v>
      </c>
      <c r="T684" s="224"/>
      <c r="U684" s="264" t="s">
        <v>609</v>
      </c>
      <c r="V684" s="205" t="s">
        <v>221</v>
      </c>
      <c r="W684" s="266">
        <f>IF(OR(Is_Loading,LEN($A684)=0),"",SWDATA!P669)</f>
        <v>0</v>
      </c>
      <c r="X684" s="267">
        <f>IF(OR(Is_Loading,LEN($A684)=0),"",SWDATA!Q669)</f>
        <v>0</v>
      </c>
      <c r="Y684" s="267">
        <f>IF(OR(Is_Loading,LEN($A684)=0),"",SWDATA!R669)</f>
        <v>0</v>
      </c>
      <c r="Z684" s="266" t="str">
        <f t="shared" si="2550"/>
        <v/>
      </c>
      <c r="AA684" s="266">
        <f>IF(OR(Is_Loading,LEN($A684)=0),"",SWDATA!T669)</f>
        <v>0</v>
      </c>
      <c r="AB684" s="267">
        <f>IF(OR(Is_Loading,LEN($A684)=0),"",SWDATA!U669)</f>
        <v>0</v>
      </c>
      <c r="AC684" s="267">
        <f>IF(OR(Is_Loading,LEN($A684)=0),"",SWDATA!V669)</f>
        <v>0</v>
      </c>
      <c r="AD684" s="266" t="str">
        <f t="shared" si="2391"/>
        <v/>
      </c>
      <c r="AE684" s="266">
        <f>IF(OR(Is_Loading,LEN($A684)=0),"",SWDATA!X669)</f>
        <v>0</v>
      </c>
      <c r="AF684" s="267">
        <f>IF(OR(Is_Loading,LEN($A684)=0),"",SWDATA!Y669)</f>
        <v>0</v>
      </c>
      <c r="AG684" s="267">
        <f>IF(OR(Is_Loading,LEN($A684)=0),"",SWDATA!Z669)</f>
        <v>0</v>
      </c>
      <c r="AH684" s="266" t="str">
        <f t="shared" si="2392"/>
        <v/>
      </c>
      <c r="AI684" s="266">
        <f>IF(OR(Is_Loading,LEN($A684)=0),"",SWDATA!AB669)</f>
        <v>0</v>
      </c>
      <c r="AJ684" s="267">
        <f>IF(OR(Is_Loading,LEN($A684)=0),"",SWDATA!AC669)</f>
        <v>0</v>
      </c>
      <c r="AK684" s="267">
        <f>IF(OR(Is_Loading,LEN($A684)=0),"",SWDATA!AD669)</f>
        <v>0</v>
      </c>
      <c r="AL684" s="266" t="str">
        <f t="shared" si="2393"/>
        <v/>
      </c>
      <c r="AM684" s="266">
        <f>IF(OR(Is_Loading,LEN($A684)=0),"",SWDATA!AF669)</f>
        <v>0</v>
      </c>
      <c r="AN684" s="267">
        <f>IF(OR(Is_Loading,LEN($A684)=0),"",SWDATA!AG669)</f>
        <v>0</v>
      </c>
      <c r="AO684" s="323">
        <f>IF(OR(Is_Loading,LEN($A684)=0),"",SWDATA!AH669)</f>
        <v>0</v>
      </c>
      <c r="AP684" s="320" t="str">
        <f t="shared" si="2394"/>
        <v/>
      </c>
      <c r="AQ684" s="266">
        <f>IF(OR(Is_Loading,LEN($A684)=0),"",SWDATA!AJ669)</f>
        <v>0</v>
      </c>
      <c r="AR684" s="267">
        <f>IF(OR(Is_Loading,LEN($A684)=0),"",SWDATA!AK669)</f>
        <v>0</v>
      </c>
      <c r="AS684" s="267">
        <f>IF(OR(Is_Loading,LEN($A684)=0),"",SWDATA!AL669)</f>
        <v>0</v>
      </c>
      <c r="AT684" s="266" t="str">
        <f t="shared" si="2395"/>
        <v/>
      </c>
      <c r="AU684" s="266">
        <f>IF(OR(Is_Loading,LEN($A684)=0),"",SWDATA!AN669)</f>
        <v>0</v>
      </c>
      <c r="AV684" s="267">
        <f>IF(OR(Is_Loading,LEN($A684)=0),"",SWDATA!AO669)</f>
        <v>0</v>
      </c>
      <c r="AW684" s="267">
        <f>IF(OR(Is_Loading,LEN($A684)=0),"",SWDATA!AP669)</f>
        <v>0</v>
      </c>
      <c r="AX684" s="266" t="str">
        <f t="shared" si="2396"/>
        <v/>
      </c>
      <c r="AY684" s="266">
        <f>IF(OR(Is_Loading,LEN($A684)=0),"",SWDATA!AR669)</f>
        <v>0</v>
      </c>
      <c r="AZ684" s="267">
        <f>IF(OR(Is_Loading,LEN($A684)=0),"",SWDATA!AS669)</f>
        <v>0</v>
      </c>
      <c r="BA684" s="267">
        <f>IF(OR(Is_Loading,LEN($A684)=0),"",SWDATA!AT669)</f>
        <v>0</v>
      </c>
      <c r="BB684" s="266" t="str">
        <f t="shared" si="2397"/>
        <v/>
      </c>
      <c r="BC684" s="266">
        <f>IF(OR(Is_Loading,LEN($A684)=0),"",SWDATA!AV669)</f>
        <v>0</v>
      </c>
      <c r="BD684" s="267">
        <f>IF(OR(Is_Loading,LEN($A684)=0),"",SWDATA!AW669)</f>
        <v>0</v>
      </c>
      <c r="BE684" s="323">
        <f>IF(OR(Is_Loading,LEN($A684)=0),"",SWDATA!AX669)</f>
        <v>0</v>
      </c>
      <c r="BF684" s="320" t="str">
        <f t="shared" si="2398"/>
        <v/>
      </c>
      <c r="BG684" s="11"/>
      <c r="BH684" s="11"/>
      <c r="BI684" s="11"/>
      <c r="BJ684" s="11"/>
      <c r="BK684" s="11"/>
      <c r="BL684" s="11"/>
      <c r="BM684" s="11"/>
      <c r="BN684" s="11"/>
      <c r="BO684" s="11"/>
      <c r="BP684" s="11"/>
      <c r="BQ684" s="11"/>
      <c r="BR684" s="11"/>
      <c r="BS684" s="11"/>
      <c r="BT684" s="11"/>
      <c r="BU684" s="11"/>
      <c r="BV684" s="11"/>
      <c r="BW684" s="11"/>
      <c r="BX684" s="11"/>
      <c r="BY684" s="11"/>
      <c r="BZ684" s="11"/>
      <c r="CA684" s="11"/>
      <c r="CB684" s="11"/>
      <c r="CC684" s="11"/>
      <c r="CD684" s="11"/>
      <c r="CE684" s="11"/>
      <c r="CF684" s="11"/>
      <c r="CG684" s="11"/>
      <c r="CH684" s="11"/>
      <c r="CI684" s="11"/>
      <c r="CJ684" s="11"/>
      <c r="CK684" s="11"/>
      <c r="CL684" s="11"/>
      <c r="CM684" s="11"/>
      <c r="CN684" s="351"/>
      <c r="CO684" s="351"/>
      <c r="CP684" s="351"/>
      <c r="CQ684" s="351"/>
      <c r="CR684" s="351"/>
      <c r="CS684" s="351"/>
      <c r="CT684" s="351"/>
      <c r="CU684" s="351"/>
      <c r="CV684" s="351"/>
      <c r="CW684" s="351"/>
      <c r="CX684" s="351"/>
      <c r="CY684" s="351"/>
      <c r="CZ684" s="351"/>
      <c r="DA684" s="351"/>
      <c r="DB684" s="351"/>
      <c r="DC684" s="351"/>
      <c r="DD684" s="351"/>
      <c r="DE684" s="351"/>
      <c r="DF684" s="351"/>
      <c r="DG684" s="351"/>
      <c r="DH684" s="351"/>
      <c r="DI684" s="351"/>
      <c r="DJ684" s="351"/>
      <c r="DK684" s="351"/>
      <c r="DL684" s="351"/>
      <c r="DM684" s="351"/>
      <c r="DN684" s="351"/>
      <c r="DS684" s="372"/>
      <c r="DT684" s="374"/>
      <c r="DU684" s="375"/>
      <c r="DV684" s="375"/>
      <c r="DW684" s="375"/>
      <c r="DX684" s="375">
        <v>1</v>
      </c>
      <c r="DY684" s="375">
        <f t="shared" si="2514"/>
        <v>0</v>
      </c>
      <c r="DZ684" s="375">
        <f t="shared" si="2515"/>
        <v>0</v>
      </c>
      <c r="EA684" s="375">
        <f t="shared" si="2516"/>
        <v>1</v>
      </c>
      <c r="EB684" s="375">
        <f t="shared" si="2517"/>
        <v>0</v>
      </c>
      <c r="EC684" s="375">
        <f t="shared" si="2518"/>
        <v>0</v>
      </c>
      <c r="ED684" s="375">
        <f t="shared" si="2519"/>
        <v>1</v>
      </c>
      <c r="EE684" s="375">
        <f t="shared" si="2520"/>
        <v>0</v>
      </c>
      <c r="EF684" s="375">
        <f t="shared" si="2521"/>
        <v>0</v>
      </c>
      <c r="EG684" s="375">
        <f t="shared" si="2522"/>
        <v>1</v>
      </c>
      <c r="EH684" s="375">
        <f t="shared" si="2523"/>
        <v>0</v>
      </c>
      <c r="EI684" s="375">
        <f t="shared" si="2524"/>
        <v>0</v>
      </c>
      <c r="EJ684" s="375">
        <f t="shared" si="2525"/>
        <v>1</v>
      </c>
      <c r="EK684" s="375">
        <f t="shared" si="2526"/>
        <v>0</v>
      </c>
      <c r="EL684" s="375">
        <f t="shared" si="2527"/>
        <v>0</v>
      </c>
      <c r="EM684" s="375">
        <f t="shared" si="2528"/>
        <v>1</v>
      </c>
      <c r="EN684" s="375">
        <f t="shared" si="2529"/>
        <v>0</v>
      </c>
      <c r="EO684" s="375">
        <f t="shared" si="2530"/>
        <v>0</v>
      </c>
      <c r="EP684" s="375">
        <f t="shared" si="2531"/>
        <v>1</v>
      </c>
      <c r="EQ684" s="375">
        <f t="shared" si="2532"/>
        <v>0</v>
      </c>
      <c r="ER684" s="375">
        <f t="shared" si="2533"/>
        <v>0</v>
      </c>
      <c r="ES684" s="375">
        <f t="shared" si="2534"/>
        <v>1</v>
      </c>
      <c r="ET684" s="375">
        <f t="shared" si="2535"/>
        <v>0</v>
      </c>
      <c r="EU684" s="375">
        <f t="shared" si="2536"/>
        <v>0</v>
      </c>
      <c r="EV684" s="375">
        <f t="shared" si="2537"/>
        <v>1</v>
      </c>
      <c r="EW684" s="375">
        <f t="shared" si="2538"/>
        <v>0</v>
      </c>
      <c r="EX684" s="375">
        <f t="shared" si="2539"/>
        <v>0</v>
      </c>
      <c r="EY684" s="375">
        <f t="shared" si="2540"/>
        <v>1</v>
      </c>
      <c r="EZ684" s="375">
        <f t="shared" si="2541"/>
        <v>0</v>
      </c>
      <c r="FA684" s="375">
        <f t="shared" si="2542"/>
        <v>0</v>
      </c>
      <c r="FB684" s="375">
        <f t="shared" si="2543"/>
        <v>1</v>
      </c>
      <c r="FC684" s="375">
        <f t="shared" si="2544"/>
        <v>0</v>
      </c>
      <c r="FD684" s="375">
        <f t="shared" si="2545"/>
        <v>0</v>
      </c>
      <c r="FE684" s="376"/>
      <c r="FF684" s="372"/>
      <c r="FG684" s="372"/>
      <c r="FH684" s="372"/>
      <c r="FI684" s="372"/>
      <c r="FJ684" s="372"/>
      <c r="FK684" s="372"/>
      <c r="FL684" s="372"/>
      <c r="FM684" s="372"/>
      <c r="FN684" s="372"/>
      <c r="FO684" s="372"/>
      <c r="FP684" s="372"/>
      <c r="FQ684" s="372"/>
      <c r="FR684" s="372"/>
      <c r="FS684" s="372"/>
      <c r="FT684" s="372"/>
      <c r="FU684" s="372"/>
      <c r="FV684" s="372"/>
      <c r="FW684" s="372"/>
      <c r="FX684" s="372"/>
      <c r="FY684" s="372"/>
      <c r="FZ684" s="372"/>
      <c r="GA684" s="372"/>
      <c r="GB684" s="372"/>
      <c r="GC684" s="372"/>
      <c r="GD684" s="372"/>
      <c r="GE684" s="372"/>
      <c r="GF684" s="372"/>
      <c r="GG684" s="372"/>
      <c r="GH684" s="372"/>
      <c r="GI684" s="372"/>
      <c r="GJ684" s="372"/>
      <c r="GK684" s="372"/>
      <c r="GL684" s="372"/>
      <c r="GM684" s="372"/>
      <c r="GN684" s="372"/>
      <c r="GO684" s="372"/>
      <c r="GP684" s="372"/>
      <c r="GQ684" s="372"/>
      <c r="GR684" s="372"/>
      <c r="GS684" s="372"/>
      <c r="GT684" s="372"/>
      <c r="GU684" s="372"/>
      <c r="GV684" s="372"/>
      <c r="GW684" s="372"/>
      <c r="GX684" s="372"/>
      <c r="GY684" s="372"/>
      <c r="GZ684" s="372"/>
      <c r="HA684" s="372"/>
      <c r="HB684" s="372"/>
      <c r="HC684" s="372"/>
    </row>
    <row r="685" spans="1:211" s="373" customFormat="1" ht="15" hidden="1" customHeight="1" outlineLevel="1" x14ac:dyDescent="0.2">
      <c r="A685" s="366">
        <f>SWDATA!O670</f>
        <v>0</v>
      </c>
      <c r="B685" s="366">
        <f>SWDATA!M670</f>
        <v>0</v>
      </c>
      <c r="C685" s="351">
        <f>IF(AND(SWDATA!M670=1,SWDATA!Q670="promotions"),SWDATA!P670,0)</f>
        <v>0</v>
      </c>
      <c r="D685" s="371">
        <f>ROW(SWDATA!M670)</f>
        <v>670</v>
      </c>
      <c r="E685" s="368">
        <f ca="1">IF(AND(B685=1,UPPER(HLOOKUP(D685,'Metrics &amp; Attributes View'!$13:$31,19,0))&lt;&gt;"SBOM"),1,0)</f>
        <v>0</v>
      </c>
      <c r="F685" s="369">
        <f t="shared" si="2386"/>
        <v>1</v>
      </c>
      <c r="G685" s="366" t="str">
        <f t="shared" si="2387"/>
        <v/>
      </c>
      <c r="H685" s="370"/>
      <c r="J685" s="238">
        <f t="shared" si="2388"/>
        <v>0</v>
      </c>
      <c r="K685" s="239" t="str">
        <f t="shared" si="2389"/>
        <v/>
      </c>
      <c r="L685" s="342"/>
      <c r="M685" s="345"/>
      <c r="N685" s="340" t="str">
        <f>IF(LEN(SWDATA!F670)=0,"",N684)</f>
        <v/>
      </c>
      <c r="O685" s="296" t="str">
        <f>IF(LEN(SWDATA!G670)=0,"",O684)</f>
        <v/>
      </c>
      <c r="P685" s="297" t="str">
        <f>IF(LEN(SWDATA!C670)=0,"",SWDATA!C670)</f>
        <v/>
      </c>
      <c r="Q685" s="312" t="str">
        <f t="shared" si="2390"/>
        <v/>
      </c>
      <c r="R685" s="223" t="s">
        <v>262</v>
      </c>
      <c r="S685" s="224"/>
      <c r="T685" s="224"/>
      <c r="U685" s="264" t="s">
        <v>627</v>
      </c>
      <c r="V685" s="205" t="s">
        <v>221</v>
      </c>
      <c r="W685" s="266">
        <f>IF(OR(Is_Loading,LEN($A685)=0),"",SWDATA!P670)</f>
        <v>0</v>
      </c>
      <c r="X685" s="267">
        <f>IF(OR(Is_Loading,LEN($A685)=0),"",SWDATA!Q670)</f>
        <v>0</v>
      </c>
      <c r="Y685" s="267">
        <f>IF(OR(Is_Loading,LEN($A685)=0),"",SWDATA!R670)</f>
        <v>0</v>
      </c>
      <c r="Z685" s="266" t="str">
        <f t="shared" si="2550"/>
        <v/>
      </c>
      <c r="AA685" s="266">
        <f>IF(OR(Is_Loading,LEN($A685)=0),"",SWDATA!T670)</f>
        <v>0</v>
      </c>
      <c r="AB685" s="267">
        <f>IF(OR(Is_Loading,LEN($A685)=0),"",SWDATA!U670)</f>
        <v>0</v>
      </c>
      <c r="AC685" s="267">
        <f>IF(OR(Is_Loading,LEN($A685)=0),"",SWDATA!V670)</f>
        <v>0</v>
      </c>
      <c r="AD685" s="266" t="str">
        <f t="shared" si="2391"/>
        <v/>
      </c>
      <c r="AE685" s="266">
        <f>IF(OR(Is_Loading,LEN($A685)=0),"",SWDATA!X670)</f>
        <v>0</v>
      </c>
      <c r="AF685" s="267">
        <f>IF(OR(Is_Loading,LEN($A685)=0),"",SWDATA!Y670)</f>
        <v>0</v>
      </c>
      <c r="AG685" s="267">
        <f>IF(OR(Is_Loading,LEN($A685)=0),"",SWDATA!Z670)</f>
        <v>0</v>
      </c>
      <c r="AH685" s="266" t="str">
        <f t="shared" si="2392"/>
        <v/>
      </c>
      <c r="AI685" s="266">
        <f>IF(OR(Is_Loading,LEN($A685)=0),"",SWDATA!AB670)</f>
        <v>0</v>
      </c>
      <c r="AJ685" s="267">
        <f>IF(OR(Is_Loading,LEN($A685)=0),"",SWDATA!AC670)</f>
        <v>0</v>
      </c>
      <c r="AK685" s="267">
        <f>IF(OR(Is_Loading,LEN($A685)=0),"",SWDATA!AD670)</f>
        <v>0</v>
      </c>
      <c r="AL685" s="266" t="str">
        <f t="shared" si="2393"/>
        <v/>
      </c>
      <c r="AM685" s="266">
        <f>IF(OR(Is_Loading,LEN($A685)=0),"",SWDATA!AF670)</f>
        <v>0</v>
      </c>
      <c r="AN685" s="267">
        <f>IF(OR(Is_Loading,LEN($A685)=0),"",SWDATA!AG670)</f>
        <v>0</v>
      </c>
      <c r="AO685" s="323">
        <f>IF(OR(Is_Loading,LEN($A685)=0),"",SWDATA!AH670)</f>
        <v>0</v>
      </c>
      <c r="AP685" s="320" t="str">
        <f t="shared" si="2394"/>
        <v/>
      </c>
      <c r="AQ685" s="266">
        <f>IF(OR(Is_Loading,LEN($A685)=0),"",SWDATA!AJ670)</f>
        <v>0</v>
      </c>
      <c r="AR685" s="267">
        <f>IF(OR(Is_Loading,LEN($A685)=0),"",SWDATA!AK670)</f>
        <v>0</v>
      </c>
      <c r="AS685" s="267">
        <f>IF(OR(Is_Loading,LEN($A685)=0),"",SWDATA!AL670)</f>
        <v>0</v>
      </c>
      <c r="AT685" s="266" t="str">
        <f t="shared" si="2395"/>
        <v/>
      </c>
      <c r="AU685" s="266">
        <f>IF(OR(Is_Loading,LEN($A685)=0),"",SWDATA!AN670)</f>
        <v>0</v>
      </c>
      <c r="AV685" s="267">
        <f>IF(OR(Is_Loading,LEN($A685)=0),"",SWDATA!AO670)</f>
        <v>0</v>
      </c>
      <c r="AW685" s="267">
        <f>IF(OR(Is_Loading,LEN($A685)=0),"",SWDATA!AP670)</f>
        <v>0</v>
      </c>
      <c r="AX685" s="266" t="str">
        <f t="shared" si="2396"/>
        <v/>
      </c>
      <c r="AY685" s="266">
        <f>IF(OR(Is_Loading,LEN($A685)=0),"",SWDATA!AR670)</f>
        <v>0</v>
      </c>
      <c r="AZ685" s="267">
        <f>IF(OR(Is_Loading,LEN($A685)=0),"",SWDATA!AS670)</f>
        <v>0</v>
      </c>
      <c r="BA685" s="267">
        <f>IF(OR(Is_Loading,LEN($A685)=0),"",SWDATA!AT670)</f>
        <v>0</v>
      </c>
      <c r="BB685" s="266" t="str">
        <f t="shared" si="2397"/>
        <v/>
      </c>
      <c r="BC685" s="266">
        <f>IF(OR(Is_Loading,LEN($A685)=0),"",SWDATA!AV670)</f>
        <v>0</v>
      </c>
      <c r="BD685" s="267">
        <f>IF(OR(Is_Loading,LEN($A685)=0),"",SWDATA!AW670)</f>
        <v>0</v>
      </c>
      <c r="BE685" s="323">
        <f>IF(OR(Is_Loading,LEN($A685)=0),"",SWDATA!AX670)</f>
        <v>0</v>
      </c>
      <c r="BF685" s="332" t="str">
        <f t="shared" si="2398"/>
        <v/>
      </c>
      <c r="BG685" s="11"/>
      <c r="BH685" s="11"/>
      <c r="BI685" s="11"/>
      <c r="BJ685" s="11"/>
      <c r="BK685" s="11"/>
      <c r="BL685" s="11"/>
      <c r="BM685" s="11"/>
      <c r="BN685" s="11"/>
      <c r="BO685" s="11"/>
      <c r="BP685" s="11"/>
      <c r="BQ685" s="11"/>
      <c r="BR685" s="11"/>
      <c r="BS685" s="11"/>
      <c r="BT685" s="11"/>
      <c r="BU685" s="11"/>
      <c r="BV685" s="11"/>
      <c r="BW685" s="11"/>
      <c r="BX685" s="11"/>
      <c r="BY685" s="11"/>
      <c r="BZ685" s="11"/>
      <c r="CA685" s="11"/>
      <c r="CB685" s="11"/>
      <c r="CC685" s="11"/>
      <c r="CD685" s="11"/>
      <c r="CE685" s="11"/>
      <c r="CF685" s="11"/>
      <c r="CG685" s="11"/>
      <c r="CH685" s="11"/>
      <c r="CI685" s="11"/>
      <c r="CJ685" s="11"/>
      <c r="CK685" s="11"/>
      <c r="CL685" s="11"/>
      <c r="CM685" s="11"/>
      <c r="CN685" s="351"/>
      <c r="CO685" s="351"/>
      <c r="CP685" s="351"/>
      <c r="CQ685" s="351"/>
      <c r="CR685" s="351"/>
      <c r="CS685" s="351"/>
      <c r="CT685" s="351"/>
      <c r="CU685" s="351"/>
      <c r="CV685" s="351"/>
      <c r="CW685" s="351"/>
      <c r="CX685" s="351"/>
      <c r="CY685" s="351"/>
      <c r="CZ685" s="351"/>
      <c r="DA685" s="351"/>
      <c r="DB685" s="351"/>
      <c r="DC685" s="351"/>
      <c r="DD685" s="351"/>
      <c r="DE685" s="351"/>
      <c r="DF685" s="351"/>
      <c r="DG685" s="351"/>
      <c r="DH685" s="351"/>
      <c r="DI685" s="351"/>
      <c r="DJ685" s="351"/>
      <c r="DK685" s="351"/>
      <c r="DL685" s="351"/>
      <c r="DM685" s="351"/>
      <c r="DN685" s="351"/>
      <c r="DS685" s="372"/>
      <c r="DT685" s="374"/>
      <c r="DU685" s="375"/>
      <c r="DV685" s="375"/>
      <c r="DW685" s="375"/>
      <c r="DX685" s="375">
        <v>1</v>
      </c>
      <c r="DY685" s="375">
        <f t="shared" si="2514"/>
        <v>0</v>
      </c>
      <c r="DZ685" s="375">
        <f t="shared" si="2515"/>
        <v>0</v>
      </c>
      <c r="EA685" s="375">
        <f t="shared" si="2516"/>
        <v>1</v>
      </c>
      <c r="EB685" s="375">
        <f t="shared" si="2517"/>
        <v>0</v>
      </c>
      <c r="EC685" s="375">
        <f t="shared" si="2518"/>
        <v>0</v>
      </c>
      <c r="ED685" s="375">
        <f t="shared" si="2519"/>
        <v>1</v>
      </c>
      <c r="EE685" s="375">
        <f t="shared" si="2520"/>
        <v>0</v>
      </c>
      <c r="EF685" s="375">
        <f t="shared" si="2521"/>
        <v>0</v>
      </c>
      <c r="EG685" s="375">
        <f t="shared" si="2522"/>
        <v>1</v>
      </c>
      <c r="EH685" s="375">
        <f t="shared" si="2523"/>
        <v>0</v>
      </c>
      <c r="EI685" s="375">
        <f t="shared" si="2524"/>
        <v>0</v>
      </c>
      <c r="EJ685" s="375">
        <f t="shared" si="2525"/>
        <v>1</v>
      </c>
      <c r="EK685" s="375">
        <f t="shared" si="2526"/>
        <v>0</v>
      </c>
      <c r="EL685" s="375">
        <f t="shared" si="2527"/>
        <v>0</v>
      </c>
      <c r="EM685" s="375">
        <f t="shared" si="2528"/>
        <v>1</v>
      </c>
      <c r="EN685" s="375">
        <f t="shared" si="2529"/>
        <v>0</v>
      </c>
      <c r="EO685" s="375">
        <f t="shared" si="2530"/>
        <v>0</v>
      </c>
      <c r="EP685" s="375">
        <f t="shared" si="2531"/>
        <v>1</v>
      </c>
      <c r="EQ685" s="375">
        <f t="shared" si="2532"/>
        <v>0</v>
      </c>
      <c r="ER685" s="375">
        <f t="shared" si="2533"/>
        <v>0</v>
      </c>
      <c r="ES685" s="375">
        <f t="shared" si="2534"/>
        <v>1</v>
      </c>
      <c r="ET685" s="375">
        <f t="shared" si="2535"/>
        <v>0</v>
      </c>
      <c r="EU685" s="375">
        <f t="shared" si="2536"/>
        <v>0</v>
      </c>
      <c r="EV685" s="375">
        <f t="shared" si="2537"/>
        <v>1</v>
      </c>
      <c r="EW685" s="375">
        <f t="shared" si="2538"/>
        <v>0</v>
      </c>
      <c r="EX685" s="375">
        <f t="shared" si="2539"/>
        <v>0</v>
      </c>
      <c r="EY685" s="375">
        <f t="shared" si="2540"/>
        <v>1</v>
      </c>
      <c r="EZ685" s="375">
        <f t="shared" si="2541"/>
        <v>0</v>
      </c>
      <c r="FA685" s="375">
        <f t="shared" si="2542"/>
        <v>0</v>
      </c>
      <c r="FB685" s="375">
        <f t="shared" si="2543"/>
        <v>1</v>
      </c>
      <c r="FC685" s="375">
        <f t="shared" si="2544"/>
        <v>0</v>
      </c>
      <c r="FD685" s="375">
        <f t="shared" si="2545"/>
        <v>0</v>
      </c>
      <c r="FE685" s="376"/>
      <c r="FF685" s="372"/>
      <c r="FG685" s="372"/>
      <c r="FH685" s="372"/>
      <c r="FI685" s="372"/>
      <c r="FJ685" s="372"/>
      <c r="FK685" s="372"/>
      <c r="FL685" s="372"/>
      <c r="FM685" s="372"/>
      <c r="FN685" s="372"/>
      <c r="FO685" s="372"/>
      <c r="FP685" s="372"/>
      <c r="FQ685" s="372"/>
      <c r="FR685" s="372"/>
      <c r="FS685" s="372"/>
      <c r="FT685" s="372"/>
      <c r="FU685" s="372"/>
      <c r="FV685" s="372"/>
      <c r="FW685" s="372"/>
      <c r="FX685" s="372"/>
      <c r="FY685" s="372"/>
      <c r="FZ685" s="372"/>
      <c r="GA685" s="372"/>
      <c r="GB685" s="372"/>
      <c r="GC685" s="372"/>
      <c r="GD685" s="372"/>
      <c r="GE685" s="372"/>
      <c r="GF685" s="372"/>
      <c r="GG685" s="372"/>
      <c r="GH685" s="372"/>
      <c r="GI685" s="372"/>
      <c r="GJ685" s="372"/>
      <c r="GK685" s="372"/>
      <c r="GL685" s="372"/>
      <c r="GM685" s="372"/>
      <c r="GN685" s="372"/>
      <c r="GO685" s="372"/>
      <c r="GP685" s="372"/>
      <c r="GQ685" s="372"/>
      <c r="GR685" s="372"/>
      <c r="GS685" s="372"/>
      <c r="GT685" s="372"/>
      <c r="GU685" s="372"/>
      <c r="GV685" s="372"/>
      <c r="GW685" s="372"/>
      <c r="GX685" s="372"/>
      <c r="GY685" s="372"/>
      <c r="GZ685" s="372"/>
      <c r="HA685" s="372"/>
      <c r="HB685" s="372"/>
      <c r="HC685" s="372"/>
    </row>
    <row r="686" spans="1:211" s="373" customFormat="1" ht="15" customHeight="1" collapsed="1" x14ac:dyDescent="0.2">
      <c r="A686" s="192">
        <f>SWDATA!O671</f>
        <v>0</v>
      </c>
      <c r="B686" s="192">
        <f>SWDATA!M671</f>
        <v>0</v>
      </c>
      <c r="C686" s="201">
        <f>IF(AND(SWDATA!M671=1,SWDATA!Q671="promotions"),SWDATA!P671,0)</f>
        <v>0</v>
      </c>
      <c r="D686" s="200">
        <f>ROW(SWDATA!M671)</f>
        <v>671</v>
      </c>
      <c r="E686" s="202">
        <f t="shared" ref="E686:E693" si="2551">B686</f>
        <v>0</v>
      </c>
      <c r="F686" s="203">
        <f t="shared" si="2386"/>
        <v>1</v>
      </c>
      <c r="G686" s="192" t="str">
        <f t="shared" si="2387"/>
        <v/>
      </c>
      <c r="H686" s="313"/>
      <c r="I686" s="390"/>
      <c r="J686" s="238">
        <f t="shared" si="2388"/>
        <v>0</v>
      </c>
      <c r="K686" s="239" t="str">
        <f t="shared" si="2389"/>
        <v/>
      </c>
      <c r="L686" s="342"/>
      <c r="M686" s="344"/>
      <c r="N686" s="339" t="str">
        <f>IF(LEN(SWDATA!F671)=0,"",IF(LEN(SWDATA!G671)=0,"",IF($O$12="ID",MID(SWDATA!G671,FIND("|",SWDATA!G671)+1,FIND("~~",SWDATA!G671)-FIND("|",SWDATA!G671)-1),IF($O$12="Desc",RIGHT(SWDATA!G671,LEN(SWDATA!G671)-FIND("~~",SWDATA!G671)-1),RIGHT(SWDATA!G671,LEN(SWDATA!G671)-FIND("|",SWDATA!G671))))))</f>
        <v/>
      </c>
      <c r="O686" s="240" t="str">
        <f>IF(LEN(SWDATA!G671)=0,"",IF(LEN(SWDATA!H671)=0,"",IF($O$12="ID",MID(SWDATA!H671,FIND("|",SWDATA!H671)+1,FIND("~~",SWDATA!H671)-FIND("|",SWDATA!H671)-1),IF($O$12="Desc",RIGHT(SWDATA!H671,LEN(SWDATA!H671)-FIND("~~",SWDATA!H671)-1),RIGHT(SWDATA!H671,LEN(SWDATA!H671)-FIND("|",SWDATA!H671))))))</f>
        <v/>
      </c>
      <c r="P686" s="253" t="str">
        <f>IF(LEN(SWDATA!C671)=0,"",SWDATA!C671)</f>
        <v/>
      </c>
      <c r="Q686" s="312" t="str">
        <f t="shared" si="2390"/>
        <v/>
      </c>
      <c r="R686" s="223" t="s">
        <v>575</v>
      </c>
      <c r="S686" s="224" t="s">
        <v>485</v>
      </c>
      <c r="T686" s="224"/>
      <c r="U686" s="264" t="s">
        <v>595</v>
      </c>
      <c r="V686" s="205" t="s">
        <v>221</v>
      </c>
      <c r="W686" s="266">
        <f>IF(OR(Is_Loading,LEN($A686)=0),"",SWDATA!P671)</f>
        <v>0</v>
      </c>
      <c r="X686" s="267">
        <f>IF(OR(Is_Loading,LEN($A686)=0),"",SWDATA!Q671)</f>
        <v>0</v>
      </c>
      <c r="Y686" s="267">
        <f>IF(OR(Is_Loading,LEN($A686)=0),"",SWDATA!R671)</f>
        <v>0</v>
      </c>
      <c r="Z686" s="266" t="str">
        <f t="shared" ref="Z686" si="2552">IF($A686=0,"",CHOOSE($F686,SUM(W686:Y686),SUM(W686:Y686)/3,Y686))</f>
        <v/>
      </c>
      <c r="AA686" s="266">
        <f>IF(OR(Is_Loading,LEN($A686)=0),"",SWDATA!T671)</f>
        <v>0</v>
      </c>
      <c r="AB686" s="267">
        <f>IF(OR(Is_Loading,LEN($A686)=0),"",SWDATA!U671)</f>
        <v>0</v>
      </c>
      <c r="AC686" s="267">
        <f>IF(OR(Is_Loading,LEN($A686)=0),"",SWDATA!V671)</f>
        <v>0</v>
      </c>
      <c r="AD686" s="266" t="str">
        <f t="shared" si="2391"/>
        <v/>
      </c>
      <c r="AE686" s="266">
        <f>IF(OR(Is_Loading,LEN($A686)=0),"",SWDATA!X671)</f>
        <v>0</v>
      </c>
      <c r="AF686" s="267">
        <f>IF(OR(Is_Loading,LEN($A686)=0),"",SWDATA!Y671)</f>
        <v>0</v>
      </c>
      <c r="AG686" s="267">
        <f>IF(OR(Is_Loading,LEN($A686)=0),"",SWDATA!Z671)</f>
        <v>0</v>
      </c>
      <c r="AH686" s="266" t="str">
        <f t="shared" si="2392"/>
        <v/>
      </c>
      <c r="AI686" s="266">
        <f>IF(OR(Is_Loading,LEN($A686)=0),"",SWDATA!AB671)</f>
        <v>0</v>
      </c>
      <c r="AJ686" s="267">
        <f>IF(OR(Is_Loading,LEN($A686)=0),"",SWDATA!AC671)</f>
        <v>0</v>
      </c>
      <c r="AK686" s="267">
        <f>IF(OR(Is_Loading,LEN($A686)=0),"",SWDATA!AD671)</f>
        <v>0</v>
      </c>
      <c r="AL686" s="266" t="str">
        <f t="shared" si="2393"/>
        <v/>
      </c>
      <c r="AM686" s="266">
        <f>IF(OR(Is_Loading,LEN($A686)=0),"",SWDATA!AF671)</f>
        <v>0</v>
      </c>
      <c r="AN686" s="267">
        <f>IF(OR(Is_Loading,LEN($A686)=0),"",SWDATA!AG671)</f>
        <v>0</v>
      </c>
      <c r="AO686" s="323">
        <f>IF(OR(Is_Loading,LEN($A686)=0),"",SWDATA!AH671)</f>
        <v>0</v>
      </c>
      <c r="AP686" s="320" t="str">
        <f t="shared" si="2394"/>
        <v/>
      </c>
      <c r="AQ686" s="266">
        <f>IF(OR(Is_Loading,LEN($A686)=0),"",SWDATA!AJ671)</f>
        <v>0</v>
      </c>
      <c r="AR686" s="267">
        <f>IF(OR(Is_Loading,LEN($A686)=0),"",SWDATA!AK671)</f>
        <v>0</v>
      </c>
      <c r="AS686" s="267">
        <f>IF(OR(Is_Loading,LEN($A686)=0),"",SWDATA!AL671)</f>
        <v>0</v>
      </c>
      <c r="AT686" s="266" t="str">
        <f t="shared" si="2395"/>
        <v/>
      </c>
      <c r="AU686" s="266">
        <f>IF(OR(Is_Loading,LEN($A686)=0),"",SWDATA!AN671)</f>
        <v>0</v>
      </c>
      <c r="AV686" s="267">
        <f>IF(OR(Is_Loading,LEN($A686)=0),"",SWDATA!AO671)</f>
        <v>0</v>
      </c>
      <c r="AW686" s="267">
        <f>IF(OR(Is_Loading,LEN($A686)=0),"",SWDATA!AP671)</f>
        <v>0</v>
      </c>
      <c r="AX686" s="266" t="str">
        <f t="shared" si="2396"/>
        <v/>
      </c>
      <c r="AY686" s="266">
        <f>IF(OR(Is_Loading,LEN($A686)=0),"",SWDATA!AR671)</f>
        <v>0</v>
      </c>
      <c r="AZ686" s="267">
        <f>IF(OR(Is_Loading,LEN($A686)=0),"",SWDATA!AS671)</f>
        <v>0</v>
      </c>
      <c r="BA686" s="267">
        <f>IF(OR(Is_Loading,LEN($A686)=0),"",SWDATA!AT671)</f>
        <v>0</v>
      </c>
      <c r="BB686" s="266" t="str">
        <f t="shared" si="2397"/>
        <v/>
      </c>
      <c r="BC686" s="266">
        <f>IF(OR(Is_Loading,LEN($A686)=0),"",SWDATA!AV671)</f>
        <v>0</v>
      </c>
      <c r="BD686" s="267">
        <f>IF(OR(Is_Loading,LEN($A686)=0),"",SWDATA!AW671)</f>
        <v>0</v>
      </c>
      <c r="BE686" s="323">
        <f>IF(OR(Is_Loading,LEN($A686)=0),"",SWDATA!AX671)</f>
        <v>0</v>
      </c>
      <c r="BF686" s="320" t="str">
        <f t="shared" si="2398"/>
        <v/>
      </c>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s="201"/>
      <c r="CO686" s="201"/>
      <c r="CP686" s="201"/>
      <c r="CQ686" s="201"/>
      <c r="CR686" s="201"/>
      <c r="CS686" s="201"/>
      <c r="CT686" s="201"/>
      <c r="CU686" s="201"/>
      <c r="CV686" s="201"/>
      <c r="CW686" s="201"/>
      <c r="CX686" s="201"/>
      <c r="CY686" s="201"/>
      <c r="CZ686" s="201"/>
      <c r="DA686" s="201"/>
      <c r="DB686" s="201"/>
      <c r="DC686" s="201"/>
      <c r="DD686" s="201"/>
      <c r="DE686" s="201"/>
      <c r="DF686" s="201"/>
      <c r="DG686" s="201"/>
      <c r="DH686" s="201"/>
      <c r="DI686" s="201"/>
      <c r="DJ686" s="201"/>
      <c r="DK686" s="201"/>
      <c r="DL686" s="201"/>
      <c r="DM686" s="201"/>
      <c r="DN686" s="201"/>
      <c r="DQ686" s="373">
        <f>'Metrics &amp; Attributes View'!N711</f>
        <v>0</v>
      </c>
      <c r="DS686" s="372"/>
      <c r="DT686" s="374"/>
      <c r="DU686" s="375"/>
      <c r="DV686" s="375"/>
      <c r="DW686" s="375"/>
      <c r="DX686" s="375"/>
      <c r="DY686" s="375"/>
      <c r="DZ686" s="375"/>
      <c r="EA686" s="375"/>
      <c r="EB686" s="375"/>
      <c r="EC686" s="375"/>
      <c r="ED686" s="375"/>
      <c r="EE686" s="375"/>
      <c r="EF686" s="375"/>
      <c r="EG686" s="375"/>
      <c r="EH686" s="375"/>
      <c r="EI686" s="375"/>
      <c r="EJ686" s="375"/>
      <c r="EK686" s="375"/>
      <c r="EL686" s="375"/>
      <c r="EM686" s="375"/>
      <c r="EN686" s="375"/>
      <c r="EO686" s="375"/>
      <c r="EP686" s="375"/>
      <c r="EQ686" s="375"/>
      <c r="ER686" s="375"/>
      <c r="ES686" s="375"/>
      <c r="ET686" s="375"/>
      <c r="EU686" s="375"/>
      <c r="EV686" s="375"/>
      <c r="EW686" s="375"/>
      <c r="EX686" s="375"/>
      <c r="EY686" s="375"/>
      <c r="EZ686" s="375"/>
      <c r="FA686" s="375"/>
      <c r="FB686" s="375"/>
      <c r="FC686" s="375"/>
      <c r="FD686" s="375"/>
      <c r="FE686" s="376"/>
      <c r="FF686" s="372"/>
      <c r="FG686" s="372"/>
      <c r="FH686" s="372"/>
      <c r="FI686" s="372"/>
      <c r="FJ686" s="372"/>
      <c r="FK686" s="372"/>
      <c r="FL686" s="372"/>
      <c r="FM686" s="372"/>
      <c r="FN686" s="372"/>
      <c r="FO686" s="372"/>
      <c r="FP686" s="372"/>
      <c r="FQ686" s="372"/>
      <c r="FR686" s="372"/>
      <c r="FS686" s="372"/>
      <c r="FT686" s="372"/>
      <c r="FU686" s="372"/>
      <c r="FV686" s="372"/>
      <c r="FW686" s="372"/>
      <c r="FX686" s="372"/>
      <c r="FY686" s="372"/>
      <c r="FZ686" s="372"/>
      <c r="GA686" s="372"/>
      <c r="GB686" s="372"/>
      <c r="GC686" s="372"/>
      <c r="GD686" s="372"/>
      <c r="GE686" s="372"/>
      <c r="GF686" s="372"/>
      <c r="GG686" s="372"/>
      <c r="GH686" s="372"/>
      <c r="GI686" s="372"/>
      <c r="GJ686" s="372"/>
      <c r="GK686" s="372"/>
      <c r="GL686" s="372"/>
      <c r="GM686" s="372"/>
      <c r="GN686" s="372"/>
      <c r="GO686" s="372"/>
      <c r="GP686" s="372"/>
      <c r="GQ686" s="372"/>
      <c r="GR686" s="372"/>
      <c r="GS686" s="372"/>
      <c r="GT686" s="372"/>
      <c r="GU686" s="372"/>
      <c r="GV686" s="372"/>
      <c r="GW686" s="372"/>
      <c r="GX686" s="372"/>
      <c r="GY686" s="372"/>
      <c r="GZ686" s="372"/>
      <c r="HA686" s="372"/>
      <c r="HB686" s="372"/>
      <c r="HC686" s="372"/>
    </row>
    <row r="687" spans="1:211" s="373" customFormat="1" ht="15" customHeight="1" x14ac:dyDescent="0.2">
      <c r="A687" s="192">
        <f>SWDATA!O672</f>
        <v>0</v>
      </c>
      <c r="B687" s="192">
        <f>SWDATA!M672</f>
        <v>0</v>
      </c>
      <c r="C687" s="201">
        <f>IF(AND(SWDATA!M672=1,SWDATA!Q672="promotions"),SWDATA!P672,0)</f>
        <v>0</v>
      </c>
      <c r="D687" s="200">
        <f>ROW(SWDATA!M672)</f>
        <v>672</v>
      </c>
      <c r="E687" s="202">
        <f t="shared" si="2551"/>
        <v>0</v>
      </c>
      <c r="F687" s="203">
        <f t="shared" si="2386"/>
        <v>1</v>
      </c>
      <c r="G687" s="192" t="str">
        <f t="shared" si="2387"/>
        <v/>
      </c>
      <c r="H687" s="204"/>
      <c r="I687" s="390"/>
      <c r="J687" s="238">
        <f t="shared" si="2388"/>
        <v>0</v>
      </c>
      <c r="K687" s="239" t="str">
        <f t="shared" si="2389"/>
        <v/>
      </c>
      <c r="L687" s="342"/>
      <c r="M687" s="345"/>
      <c r="N687" s="340" t="str">
        <f>IF(LEN(SWDATA!F672)=0,"",N686)</f>
        <v/>
      </c>
      <c r="O687" s="296" t="str">
        <f>IF(LEN(SWDATA!G672)=0,"",O686)</f>
        <v/>
      </c>
      <c r="P687" s="297" t="str">
        <f>IF(LEN(SWDATA!C672)=0,"",SWDATA!C672)</f>
        <v/>
      </c>
      <c r="Q687" s="312" t="str">
        <f t="shared" si="2390"/>
        <v/>
      </c>
      <c r="R687" s="223" t="s">
        <v>575</v>
      </c>
      <c r="S687" s="224"/>
      <c r="T687" s="224"/>
      <c r="U687" s="265" t="s">
        <v>619</v>
      </c>
      <c r="V687" s="205" t="s">
        <v>221</v>
      </c>
      <c r="W687" s="266">
        <f>IF(OR(Is_Loading,LEN($A687)=0),"",SWDATA!P672)</f>
        <v>0</v>
      </c>
      <c r="X687" s="267">
        <f>IF(OR(Is_Loading,LEN($A687)=0),"",SWDATA!Q672)</f>
        <v>0</v>
      </c>
      <c r="Y687" s="267">
        <f>IF(OR(Is_Loading,LEN($A687)=0),"",SWDATA!R672)</f>
        <v>0</v>
      </c>
      <c r="Z687" s="266" t="str">
        <f t="shared" ref="Z687:Z688" si="2553">IF($A687=0,"",CHOOSE($F687,SUM(W687:Y687),SUM(W687:Y687)/3,Y687))</f>
        <v/>
      </c>
      <c r="AA687" s="266">
        <f>IF(OR(Is_Loading,LEN($A687)=0),"",SWDATA!T672)</f>
        <v>0</v>
      </c>
      <c r="AB687" s="267">
        <f>IF(OR(Is_Loading,LEN($A687)=0),"",SWDATA!U672)</f>
        <v>0</v>
      </c>
      <c r="AC687" s="267">
        <f>IF(OR(Is_Loading,LEN($A687)=0),"",SWDATA!V672)</f>
        <v>0</v>
      </c>
      <c r="AD687" s="266" t="str">
        <f t="shared" si="2391"/>
        <v/>
      </c>
      <c r="AE687" s="266">
        <f>IF(OR(Is_Loading,LEN($A687)=0),"",SWDATA!X672)</f>
        <v>0</v>
      </c>
      <c r="AF687" s="267">
        <f>IF(OR(Is_Loading,LEN($A687)=0),"",SWDATA!Y672)</f>
        <v>0</v>
      </c>
      <c r="AG687" s="267">
        <f>IF(OR(Is_Loading,LEN($A687)=0),"",SWDATA!Z672)</f>
        <v>0</v>
      </c>
      <c r="AH687" s="266" t="str">
        <f t="shared" si="2392"/>
        <v/>
      </c>
      <c r="AI687" s="266">
        <f>IF(OR(Is_Loading,LEN($A687)=0),"",SWDATA!AB672)</f>
        <v>0</v>
      </c>
      <c r="AJ687" s="267">
        <f>IF(OR(Is_Loading,LEN($A687)=0),"",SWDATA!AC672)</f>
        <v>0</v>
      </c>
      <c r="AK687" s="267">
        <f>IF(OR(Is_Loading,LEN($A687)=0),"",SWDATA!AD672)</f>
        <v>0</v>
      </c>
      <c r="AL687" s="266" t="str">
        <f t="shared" si="2393"/>
        <v/>
      </c>
      <c r="AM687" s="266">
        <f>IF(OR(Is_Loading,LEN($A687)=0),"",SWDATA!AF672)</f>
        <v>0</v>
      </c>
      <c r="AN687" s="267">
        <f>IF(OR(Is_Loading,LEN($A687)=0),"",SWDATA!AG672)</f>
        <v>0</v>
      </c>
      <c r="AO687" s="323">
        <f>IF(OR(Is_Loading,LEN($A687)=0),"",SWDATA!AH672)</f>
        <v>0</v>
      </c>
      <c r="AP687" s="320" t="str">
        <f t="shared" si="2394"/>
        <v/>
      </c>
      <c r="AQ687" s="266">
        <f>IF(OR(Is_Loading,LEN($A687)=0),"",SWDATA!AJ672)</f>
        <v>0</v>
      </c>
      <c r="AR687" s="267">
        <f>IF(OR(Is_Loading,LEN($A687)=0),"",SWDATA!AK672)</f>
        <v>0</v>
      </c>
      <c r="AS687" s="267">
        <f>IF(OR(Is_Loading,LEN($A687)=0),"",SWDATA!AL672)</f>
        <v>0</v>
      </c>
      <c r="AT687" s="266" t="str">
        <f t="shared" si="2395"/>
        <v/>
      </c>
      <c r="AU687" s="266">
        <f>IF(OR(Is_Loading,LEN($A687)=0),"",SWDATA!AN672)</f>
        <v>0</v>
      </c>
      <c r="AV687" s="267">
        <f>IF(OR(Is_Loading,LEN($A687)=0),"",SWDATA!AO672)</f>
        <v>0</v>
      </c>
      <c r="AW687" s="267">
        <f>IF(OR(Is_Loading,LEN($A687)=0),"",SWDATA!AP672)</f>
        <v>0</v>
      </c>
      <c r="AX687" s="266" t="str">
        <f t="shared" si="2396"/>
        <v/>
      </c>
      <c r="AY687" s="266">
        <f>IF(OR(Is_Loading,LEN($A687)=0),"",SWDATA!AR672)</f>
        <v>0</v>
      </c>
      <c r="AZ687" s="267">
        <f>IF(OR(Is_Loading,LEN($A687)=0),"",SWDATA!AS672)</f>
        <v>0</v>
      </c>
      <c r="BA687" s="267">
        <f>IF(OR(Is_Loading,LEN($A687)=0),"",SWDATA!AT672)</f>
        <v>0</v>
      </c>
      <c r="BB687" s="266" t="str">
        <f t="shared" si="2397"/>
        <v/>
      </c>
      <c r="BC687" s="266">
        <f>IF(OR(Is_Loading,LEN($A687)=0),"",SWDATA!AV672)</f>
        <v>0</v>
      </c>
      <c r="BD687" s="267">
        <f>IF(OR(Is_Loading,LEN($A687)=0),"",SWDATA!AW672)</f>
        <v>0</v>
      </c>
      <c r="BE687" s="323">
        <f>IF(OR(Is_Loading,LEN($A687)=0),"",SWDATA!AX672)</f>
        <v>0</v>
      </c>
      <c r="BF687" s="320" t="str">
        <f t="shared" si="2398"/>
        <v/>
      </c>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s="201"/>
      <c r="CO687" s="201"/>
      <c r="CP687" s="201"/>
      <c r="CQ687" s="201"/>
      <c r="CR687" s="201"/>
      <c r="CS687" s="201"/>
      <c r="CT687" s="201"/>
      <c r="CU687" s="201"/>
      <c r="CV687" s="201"/>
      <c r="CW687" s="201"/>
      <c r="CX687" s="201"/>
      <c r="CY687" s="201"/>
      <c r="CZ687" s="201"/>
      <c r="DA687" s="201"/>
      <c r="DB687" s="201"/>
      <c r="DC687" s="201"/>
      <c r="DD687" s="201"/>
      <c r="DE687" s="201"/>
      <c r="DF687" s="201"/>
      <c r="DG687" s="201"/>
      <c r="DH687" s="201"/>
      <c r="DI687" s="201"/>
      <c r="DJ687" s="201"/>
      <c r="DK687" s="201"/>
      <c r="DL687" s="201"/>
      <c r="DM687" s="201"/>
      <c r="DN687" s="201"/>
      <c r="DS687" s="372"/>
      <c r="DT687" s="372"/>
      <c r="DU687" s="375">
        <f t="shared" ref="DU687" si="2554">COLUMN(W685)</f>
        <v>23</v>
      </c>
      <c r="DV687" s="375">
        <f t="shared" ref="DV687" si="2555">SUM(DU687)+DV688+1</f>
        <v>24</v>
      </c>
      <c r="DW687" s="375">
        <f t="shared" ref="DW687" si="2556">SUM(DV687)+DW688+1</f>
        <v>25</v>
      </c>
      <c r="DX687" s="375">
        <f t="shared" ref="DX687" si="2557">SUM(DW687)+DX688+1</f>
        <v>27</v>
      </c>
      <c r="DY687" s="375">
        <f t="shared" ref="DY687" si="2558">SUM(DX687)+DY688+1</f>
        <v>28</v>
      </c>
      <c r="DZ687" s="375">
        <f t="shared" ref="DZ687" si="2559">SUM(DY687)+DZ688+1</f>
        <v>29</v>
      </c>
      <c r="EA687" s="375">
        <f t="shared" ref="EA687" si="2560">SUM(DZ687)+EA688+1</f>
        <v>31</v>
      </c>
      <c r="EB687" s="375">
        <f t="shared" ref="EB687" si="2561">SUM(EA687)+EB688+1</f>
        <v>32</v>
      </c>
      <c r="EC687" s="375">
        <f t="shared" ref="EC687" si="2562">SUM(EB687)+EC688+1</f>
        <v>33</v>
      </c>
      <c r="ED687" s="375">
        <f t="shared" ref="ED687" si="2563">SUM(EC687)+ED688+1</f>
        <v>35</v>
      </c>
      <c r="EE687" s="375">
        <f t="shared" ref="EE687" si="2564">SUM(ED687)+EE688+1</f>
        <v>36</v>
      </c>
      <c r="EF687" s="375">
        <f t="shared" ref="EF687" si="2565">SUM(EE687)+EF688+1</f>
        <v>37</v>
      </c>
      <c r="EG687" s="375">
        <f t="shared" ref="EG687" si="2566">SUM(EF687)+EG688+1</f>
        <v>39</v>
      </c>
      <c r="EH687" s="375">
        <f t="shared" ref="EH687" si="2567">SUM(EG687)+EH688+1</f>
        <v>40</v>
      </c>
      <c r="EI687" s="375">
        <f t="shared" ref="EI687" si="2568">SUM(EH687)+EI688+1</f>
        <v>41</v>
      </c>
      <c r="EJ687" s="375">
        <f t="shared" ref="EJ687" si="2569">SUM(EI687)+EJ688+1</f>
        <v>43</v>
      </c>
      <c r="EK687" s="375">
        <f t="shared" ref="EK687" si="2570">SUM(EJ687)+EK688+1</f>
        <v>44</v>
      </c>
      <c r="EL687" s="375">
        <f t="shared" ref="EL687" si="2571">SUM(EK687)+EL688+1</f>
        <v>45</v>
      </c>
      <c r="EM687" s="375">
        <f t="shared" ref="EM687" si="2572">SUM(EL687)+EM688+1</f>
        <v>47</v>
      </c>
      <c r="EN687" s="375">
        <f t="shared" ref="EN687" si="2573">SUM(EM687)+EN688+1</f>
        <v>48</v>
      </c>
      <c r="EO687" s="375">
        <f t="shared" ref="EO687" si="2574">SUM(EN687)+EO688+1</f>
        <v>49</v>
      </c>
      <c r="EP687" s="375">
        <f t="shared" ref="EP687" si="2575">SUM(EO687)+EP688+1</f>
        <v>51</v>
      </c>
      <c r="EQ687" s="375">
        <f t="shared" ref="EQ687" si="2576">SUM(EP687)+EQ688+1</f>
        <v>52</v>
      </c>
      <c r="ER687" s="375">
        <f t="shared" ref="ER687" si="2577">SUM(EQ687)+ER688+1</f>
        <v>53</v>
      </c>
      <c r="ES687" s="375">
        <f t="shared" ref="ES687" si="2578">SUM(ER687)+ES688+1</f>
        <v>55</v>
      </c>
      <c r="ET687" s="375">
        <f t="shared" ref="ET687" si="2579">SUM(ES687)+ET688+1</f>
        <v>56</v>
      </c>
      <c r="EU687" s="375">
        <f t="shared" ref="EU687" si="2580">SUM(ET687)+EU688+1</f>
        <v>57</v>
      </c>
      <c r="EV687" s="375">
        <f t="shared" ref="EV687" si="2581">SUM(EU687)+EV688+1</f>
        <v>59</v>
      </c>
      <c r="EW687" s="375">
        <f t="shared" ref="EW687" si="2582">SUM(EV687)+EW688+1</f>
        <v>60</v>
      </c>
      <c r="EX687" s="375">
        <f t="shared" ref="EX687" si="2583">SUM(EW687)+EX688+1</f>
        <v>61</v>
      </c>
      <c r="EY687" s="375">
        <f t="shared" ref="EY687" si="2584">SUM(EX687)+EY688+1</f>
        <v>63</v>
      </c>
      <c r="EZ687" s="375">
        <f t="shared" ref="EZ687" si="2585">SUM(EY687)+EZ688+1</f>
        <v>64</v>
      </c>
      <c r="FA687" s="375">
        <f t="shared" ref="FA687" si="2586">SUM(EZ687)+FA688+1</f>
        <v>65</v>
      </c>
      <c r="FB687" s="375">
        <f t="shared" ref="FB687" si="2587">SUM(FA687)+FB688+1</f>
        <v>67</v>
      </c>
      <c r="FC687" s="375">
        <f t="shared" ref="FC687" si="2588">SUM(FB687)+FC688+1</f>
        <v>68</v>
      </c>
      <c r="FD687" s="375">
        <f t="shared" ref="FD687" si="2589">SUM(FC687)+FD688+1</f>
        <v>69</v>
      </c>
      <c r="FE687" s="372"/>
      <c r="FF687" s="372"/>
      <c r="FG687" s="372"/>
      <c r="FH687" s="372"/>
      <c r="FI687" s="372"/>
      <c r="FJ687" s="372"/>
      <c r="FK687" s="372"/>
      <c r="FL687" s="372"/>
      <c r="FM687" s="372"/>
      <c r="FN687" s="372"/>
      <c r="FO687" s="372"/>
      <c r="FP687" s="372"/>
      <c r="FQ687" s="372"/>
      <c r="FR687" s="372"/>
      <c r="FS687" s="372"/>
      <c r="FT687" s="372"/>
      <c r="FU687" s="372"/>
      <c r="FV687" s="372"/>
      <c r="FW687" s="372"/>
      <c r="FX687" s="372"/>
      <c r="FY687" s="372"/>
      <c r="FZ687" s="372"/>
      <c r="GA687" s="372"/>
      <c r="GB687" s="372"/>
      <c r="GC687" s="372"/>
      <c r="GD687" s="372"/>
      <c r="GE687" s="372"/>
      <c r="GF687" s="372"/>
      <c r="GG687" s="372"/>
      <c r="GH687" s="372"/>
      <c r="GI687" s="372"/>
      <c r="GJ687" s="372"/>
      <c r="GK687" s="372"/>
      <c r="GL687" s="372"/>
      <c r="GM687" s="372"/>
      <c r="GN687" s="372"/>
      <c r="GO687" s="372"/>
      <c r="GP687" s="372"/>
      <c r="GQ687" s="372"/>
      <c r="GR687" s="372"/>
      <c r="GS687" s="372"/>
      <c r="GT687" s="372"/>
      <c r="GU687" s="372"/>
      <c r="GV687" s="372"/>
      <c r="GW687" s="372"/>
      <c r="GX687" s="372"/>
      <c r="GY687" s="372"/>
      <c r="GZ687" s="372"/>
    </row>
    <row r="688" spans="1:211" s="373" customFormat="1" ht="15" customHeight="1" thickBot="1" x14ac:dyDescent="0.25">
      <c r="A688" s="192">
        <f>SWDATA!O673</f>
        <v>0</v>
      </c>
      <c r="B688" s="192">
        <f>SWDATA!M673</f>
        <v>0</v>
      </c>
      <c r="C688" s="201">
        <f>IF(AND(SWDATA!M673=1,SWDATA!Q673="promotions"),SWDATA!P673,0)</f>
        <v>0</v>
      </c>
      <c r="D688" s="200">
        <f>ROW(SWDATA!M673)</f>
        <v>673</v>
      </c>
      <c r="E688" s="202">
        <f t="shared" si="2551"/>
        <v>0</v>
      </c>
      <c r="F688" s="203">
        <f t="shared" si="2386"/>
        <v>1</v>
      </c>
      <c r="G688" s="192" t="str">
        <f t="shared" si="2387"/>
        <v/>
      </c>
      <c r="H688" s="204"/>
      <c r="I688" s="390"/>
      <c r="J688" s="238">
        <f t="shared" si="2388"/>
        <v>0</v>
      </c>
      <c r="K688" s="239" t="str">
        <f t="shared" si="2389"/>
        <v/>
      </c>
      <c r="L688" s="342"/>
      <c r="M688" s="346"/>
      <c r="N688" s="340" t="str">
        <f>IF(LEN(SWDATA!F673)=0,"",N687)</f>
        <v/>
      </c>
      <c r="O688" s="296" t="str">
        <f>IF(LEN(SWDATA!G673)=0,"",O687)</f>
        <v/>
      </c>
      <c r="P688" s="297" t="str">
        <f>IF(LEN(SWDATA!C673)=0,"",SWDATA!C673)</f>
        <v/>
      </c>
      <c r="Q688" s="312" t="str">
        <f t="shared" si="2390"/>
        <v/>
      </c>
      <c r="R688" s="223" t="s">
        <v>575</v>
      </c>
      <c r="S688" s="224"/>
      <c r="T688" s="224"/>
      <c r="U688" s="264" t="s">
        <v>620</v>
      </c>
      <c r="V688" s="205" t="s">
        <v>221</v>
      </c>
      <c r="W688" s="266">
        <f>IF(OR(Is_Loading,LEN($A688)=0),"",SWDATA!P673)</f>
        <v>0</v>
      </c>
      <c r="X688" s="267">
        <f>IF(OR(Is_Loading,LEN($A688)=0),"",SWDATA!Q673)</f>
        <v>0</v>
      </c>
      <c r="Y688" s="267">
        <f>IF(OR(Is_Loading,LEN($A688)=0),"",SWDATA!R673)</f>
        <v>0</v>
      </c>
      <c r="Z688" s="266" t="str">
        <f t="shared" si="2553"/>
        <v/>
      </c>
      <c r="AA688" s="266">
        <f>IF(OR(Is_Loading,LEN($A688)=0),"",SWDATA!T673)</f>
        <v>0</v>
      </c>
      <c r="AB688" s="267">
        <f>IF(OR(Is_Loading,LEN($A688)=0),"",SWDATA!U673)</f>
        <v>0</v>
      </c>
      <c r="AC688" s="267">
        <f>IF(OR(Is_Loading,LEN($A688)=0),"",SWDATA!V673)</f>
        <v>0</v>
      </c>
      <c r="AD688" s="266" t="str">
        <f t="shared" si="2391"/>
        <v/>
      </c>
      <c r="AE688" s="266">
        <f>IF(OR(Is_Loading,LEN($A688)=0),"",SWDATA!X673)</f>
        <v>0</v>
      </c>
      <c r="AF688" s="267">
        <f>IF(OR(Is_Loading,LEN($A688)=0),"",SWDATA!Y673)</f>
        <v>0</v>
      </c>
      <c r="AG688" s="267">
        <f>IF(OR(Is_Loading,LEN($A688)=0),"",SWDATA!Z673)</f>
        <v>0</v>
      </c>
      <c r="AH688" s="266" t="str">
        <f t="shared" si="2392"/>
        <v/>
      </c>
      <c r="AI688" s="266">
        <f>IF(OR(Is_Loading,LEN($A688)=0),"",SWDATA!AB673)</f>
        <v>0</v>
      </c>
      <c r="AJ688" s="267">
        <f>IF(OR(Is_Loading,LEN($A688)=0),"",SWDATA!AC673)</f>
        <v>0</v>
      </c>
      <c r="AK688" s="267">
        <f>IF(OR(Is_Loading,LEN($A688)=0),"",SWDATA!AD673)</f>
        <v>0</v>
      </c>
      <c r="AL688" s="266" t="str">
        <f t="shared" si="2393"/>
        <v/>
      </c>
      <c r="AM688" s="266">
        <f>IF(OR(Is_Loading,LEN($A688)=0),"",SWDATA!AF673)</f>
        <v>0</v>
      </c>
      <c r="AN688" s="267">
        <f>IF(OR(Is_Loading,LEN($A688)=0),"",SWDATA!AG673)</f>
        <v>0</v>
      </c>
      <c r="AO688" s="323">
        <f>IF(OR(Is_Loading,LEN($A688)=0),"",SWDATA!AH673)</f>
        <v>0</v>
      </c>
      <c r="AP688" s="320" t="str">
        <f t="shared" si="2394"/>
        <v/>
      </c>
      <c r="AQ688" s="266">
        <f>IF(OR(Is_Loading,LEN($A688)=0),"",SWDATA!AJ673)</f>
        <v>0</v>
      </c>
      <c r="AR688" s="267">
        <f>IF(OR(Is_Loading,LEN($A688)=0),"",SWDATA!AK673)</f>
        <v>0</v>
      </c>
      <c r="AS688" s="267">
        <f>IF(OR(Is_Loading,LEN($A688)=0),"",SWDATA!AL673)</f>
        <v>0</v>
      </c>
      <c r="AT688" s="266" t="str">
        <f t="shared" si="2395"/>
        <v/>
      </c>
      <c r="AU688" s="266">
        <f>IF(OR(Is_Loading,LEN($A688)=0),"",SWDATA!AN673)</f>
        <v>0</v>
      </c>
      <c r="AV688" s="267">
        <f>IF(OR(Is_Loading,LEN($A688)=0),"",SWDATA!AO673)</f>
        <v>0</v>
      </c>
      <c r="AW688" s="267">
        <f>IF(OR(Is_Loading,LEN($A688)=0),"",SWDATA!AP673)</f>
        <v>0</v>
      </c>
      <c r="AX688" s="266" t="str">
        <f t="shared" si="2396"/>
        <v/>
      </c>
      <c r="AY688" s="266">
        <f>IF(OR(Is_Loading,LEN($A688)=0),"",SWDATA!AR673)</f>
        <v>0</v>
      </c>
      <c r="AZ688" s="267">
        <f>IF(OR(Is_Loading,LEN($A688)=0),"",SWDATA!AS673)</f>
        <v>0</v>
      </c>
      <c r="BA688" s="267">
        <f>IF(OR(Is_Loading,LEN($A688)=0),"",SWDATA!AT673)</f>
        <v>0</v>
      </c>
      <c r="BB688" s="266" t="str">
        <f t="shared" si="2397"/>
        <v/>
      </c>
      <c r="BC688" s="266">
        <f>IF(OR(Is_Loading,LEN($A688)=0),"",SWDATA!AV673)</f>
        <v>0</v>
      </c>
      <c r="BD688" s="267">
        <f>IF(OR(Is_Loading,LEN($A688)=0),"",SWDATA!AW673)</f>
        <v>0</v>
      </c>
      <c r="BE688" s="323">
        <f>IF(OR(Is_Loading,LEN($A688)=0),"",SWDATA!AX673)</f>
        <v>0</v>
      </c>
      <c r="BF688" s="320" t="str">
        <f t="shared" si="2398"/>
        <v/>
      </c>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s="201"/>
      <c r="CO688" s="201"/>
      <c r="CP688" s="201"/>
      <c r="CQ688" s="201"/>
      <c r="CR688" s="201"/>
      <c r="CS688" s="201"/>
      <c r="CT688" s="201"/>
      <c r="CU688" s="201"/>
      <c r="CV688" s="201"/>
      <c r="CW688" s="201"/>
      <c r="CX688" s="201"/>
      <c r="CY688" s="201"/>
      <c r="CZ688" s="201"/>
      <c r="DA688" s="201"/>
      <c r="DB688" s="201"/>
      <c r="DC688" s="201"/>
      <c r="DD688" s="201"/>
      <c r="DE688" s="201"/>
      <c r="DF688" s="201"/>
      <c r="DG688" s="201"/>
      <c r="DH688" s="201"/>
      <c r="DI688" s="201"/>
      <c r="DJ688" s="201"/>
      <c r="DK688" s="201"/>
      <c r="DL688" s="201"/>
      <c r="DM688" s="201"/>
      <c r="DN688" s="201"/>
      <c r="DS688" s="372"/>
      <c r="DT688" s="374"/>
      <c r="DU688" s="375"/>
      <c r="DV688" s="375"/>
      <c r="DW688" s="375"/>
      <c r="DX688" s="375">
        <v>1</v>
      </c>
      <c r="DY688" s="375">
        <f t="shared" ref="DY688:DY708" si="2590">DV688</f>
        <v>0</v>
      </c>
      <c r="DZ688" s="375">
        <f t="shared" ref="DZ688:DZ708" si="2591">DW688</f>
        <v>0</v>
      </c>
      <c r="EA688" s="375">
        <f t="shared" ref="EA688:EA708" si="2592">DX688</f>
        <v>1</v>
      </c>
      <c r="EB688" s="375">
        <f t="shared" ref="EB688:EB708" si="2593">DY688</f>
        <v>0</v>
      </c>
      <c r="EC688" s="375">
        <f t="shared" ref="EC688:EC708" si="2594">DZ688</f>
        <v>0</v>
      </c>
      <c r="ED688" s="375">
        <f t="shared" ref="ED688:ED708" si="2595">EA688</f>
        <v>1</v>
      </c>
      <c r="EE688" s="375">
        <f t="shared" ref="EE688:EE708" si="2596">EB688</f>
        <v>0</v>
      </c>
      <c r="EF688" s="375">
        <f t="shared" ref="EF688:EF708" si="2597">EC688</f>
        <v>0</v>
      </c>
      <c r="EG688" s="375">
        <f t="shared" ref="EG688:EG708" si="2598">ED688</f>
        <v>1</v>
      </c>
      <c r="EH688" s="375">
        <f t="shared" ref="EH688:EH708" si="2599">EE688</f>
        <v>0</v>
      </c>
      <c r="EI688" s="375">
        <f t="shared" ref="EI688:EI708" si="2600">EF688</f>
        <v>0</v>
      </c>
      <c r="EJ688" s="375">
        <f t="shared" ref="EJ688:EJ708" si="2601">EG688</f>
        <v>1</v>
      </c>
      <c r="EK688" s="375">
        <f t="shared" ref="EK688:EK708" si="2602">EH688</f>
        <v>0</v>
      </c>
      <c r="EL688" s="375">
        <f t="shared" ref="EL688:EL708" si="2603">EI688</f>
        <v>0</v>
      </c>
      <c r="EM688" s="375">
        <f t="shared" ref="EM688:EM708" si="2604">EJ688</f>
        <v>1</v>
      </c>
      <c r="EN688" s="375">
        <f t="shared" ref="EN688:EN708" si="2605">EK688</f>
        <v>0</v>
      </c>
      <c r="EO688" s="375">
        <f t="shared" ref="EO688:EO708" si="2606">EL688</f>
        <v>0</v>
      </c>
      <c r="EP688" s="375">
        <f t="shared" ref="EP688:EP708" si="2607">EM688</f>
        <v>1</v>
      </c>
      <c r="EQ688" s="375">
        <f t="shared" ref="EQ688:EQ708" si="2608">EN688</f>
        <v>0</v>
      </c>
      <c r="ER688" s="375">
        <f t="shared" ref="ER688:ER708" si="2609">EO688</f>
        <v>0</v>
      </c>
      <c r="ES688" s="375">
        <f t="shared" ref="ES688:ES708" si="2610">EP688</f>
        <v>1</v>
      </c>
      <c r="ET688" s="375">
        <f t="shared" ref="ET688:ET708" si="2611">EQ688</f>
        <v>0</v>
      </c>
      <c r="EU688" s="375">
        <f t="shared" ref="EU688:EU708" si="2612">ER688</f>
        <v>0</v>
      </c>
      <c r="EV688" s="375">
        <f t="shared" ref="EV688:EV708" si="2613">ES688</f>
        <v>1</v>
      </c>
      <c r="EW688" s="375">
        <f t="shared" ref="EW688:EW708" si="2614">ET688</f>
        <v>0</v>
      </c>
      <c r="EX688" s="375">
        <f t="shared" ref="EX688:EX708" si="2615">EU688</f>
        <v>0</v>
      </c>
      <c r="EY688" s="375">
        <f t="shared" ref="EY688:EY708" si="2616">EV688</f>
        <v>1</v>
      </c>
      <c r="EZ688" s="375">
        <f t="shared" ref="EZ688:EZ708" si="2617">EW688</f>
        <v>0</v>
      </c>
      <c r="FA688" s="375">
        <f t="shared" ref="FA688:FA708" si="2618">EX688</f>
        <v>0</v>
      </c>
      <c r="FB688" s="375">
        <f t="shared" ref="FB688:FB708" si="2619">EY688</f>
        <v>1</v>
      </c>
      <c r="FC688" s="375">
        <f t="shared" ref="FC688:FC708" si="2620">EZ688</f>
        <v>0</v>
      </c>
      <c r="FD688" s="375">
        <f t="shared" ref="FD688:FD708" si="2621">FA688</f>
        <v>0</v>
      </c>
      <c r="FE688" s="376"/>
      <c r="FF688" s="372"/>
      <c r="FG688" s="372"/>
      <c r="FH688" s="372"/>
      <c r="FI688" s="372"/>
      <c r="FJ688" s="372"/>
      <c r="FK688" s="372"/>
      <c r="FL688" s="372"/>
      <c r="FM688" s="372"/>
      <c r="FN688" s="372"/>
      <c r="FO688" s="372"/>
      <c r="FP688" s="372"/>
      <c r="FQ688" s="372"/>
      <c r="FR688" s="372"/>
      <c r="FS688" s="372"/>
      <c r="FT688" s="372"/>
      <c r="FU688" s="372"/>
      <c r="FV688" s="372"/>
      <c r="FW688" s="372"/>
      <c r="FX688" s="372"/>
      <c r="FY688" s="372"/>
      <c r="FZ688" s="372"/>
      <c r="GA688" s="372"/>
      <c r="GB688" s="372"/>
      <c r="GC688" s="372"/>
      <c r="GD688" s="372"/>
      <c r="GE688" s="372"/>
      <c r="GF688" s="372"/>
      <c r="GG688" s="372"/>
      <c r="GH688" s="372"/>
      <c r="GI688" s="372"/>
      <c r="GJ688" s="372"/>
      <c r="GK688" s="372"/>
      <c r="GL688" s="372"/>
      <c r="GM688" s="372"/>
      <c r="GN688" s="372"/>
      <c r="GO688" s="372"/>
      <c r="GP688" s="372"/>
      <c r="GQ688" s="372"/>
      <c r="GR688" s="372"/>
      <c r="GS688" s="372"/>
      <c r="GT688" s="372"/>
      <c r="GU688" s="372"/>
      <c r="GV688" s="372"/>
      <c r="GW688" s="372"/>
      <c r="GX688" s="372"/>
      <c r="GY688" s="372"/>
      <c r="GZ688" s="372"/>
      <c r="HA688" s="372"/>
      <c r="HB688" s="372"/>
      <c r="HC688" s="372"/>
    </row>
    <row r="689" spans="1:211" s="373" customFormat="1" ht="15" customHeight="1" thickTop="1" x14ac:dyDescent="0.2">
      <c r="A689" s="192">
        <f>SWDATA!O674</f>
        <v>0</v>
      </c>
      <c r="B689" s="192">
        <f>SWDATA!M674</f>
        <v>0</v>
      </c>
      <c r="C689" s="201">
        <f>IF(AND(SWDATA!M674=1,SWDATA!Q674="promotions"),SWDATA!P674,0)</f>
        <v>0</v>
      </c>
      <c r="D689" s="365">
        <f>ROW(SWDATA!M674)</f>
        <v>674</v>
      </c>
      <c r="E689" s="202">
        <f t="shared" si="2551"/>
        <v>0</v>
      </c>
      <c r="F689" s="203">
        <f t="shared" si="2386"/>
        <v>1</v>
      </c>
      <c r="G689" s="192" t="str">
        <f t="shared" si="2387"/>
        <v/>
      </c>
      <c r="H689" s="204"/>
      <c r="I689" s="390"/>
      <c r="J689" s="238">
        <f t="shared" si="2388"/>
        <v>0</v>
      </c>
      <c r="K689" s="239" t="str">
        <f t="shared" si="2389"/>
        <v/>
      </c>
      <c r="L689" s="342"/>
      <c r="M689" s="345"/>
      <c r="N689" s="340" t="str">
        <f>IF(LEN(SWDATA!F674)=0,"",N688)</f>
        <v/>
      </c>
      <c r="O689" s="296" t="str">
        <f>IF(LEN(SWDATA!G674)=0,"",O688)</f>
        <v/>
      </c>
      <c r="P689" s="297" t="str">
        <f>IF(LEN(SWDATA!C674)=0,"",SWDATA!C674)</f>
        <v/>
      </c>
      <c r="Q689" s="312" t="str">
        <f t="shared" si="2390"/>
        <v/>
      </c>
      <c r="R689" s="223" t="s">
        <v>261</v>
      </c>
      <c r="S689" s="224"/>
      <c r="T689" s="224"/>
      <c r="U689" s="264" t="s">
        <v>601</v>
      </c>
      <c r="V689" s="205" t="s">
        <v>221</v>
      </c>
      <c r="W689" s="266">
        <f>IF(OR(Is_Loading,LEN($A689)=0),"",SWDATA!P674)</f>
        <v>0</v>
      </c>
      <c r="X689" s="267">
        <f>IF(OR(Is_Loading,LEN($A689)=0),"",SWDATA!Q674)</f>
        <v>0</v>
      </c>
      <c r="Y689" s="267">
        <f>IF(OR(Is_Loading,LEN($A689)=0),"",SWDATA!R674)</f>
        <v>0</v>
      </c>
      <c r="Z689" s="266" t="str">
        <f t="shared" ref="Z689:Z703" si="2622">IF($A689=0,"",CHOOSE($F689,SUM(W689:Y689),SUM(W689:Y689)/3,Y689))</f>
        <v/>
      </c>
      <c r="AA689" s="266">
        <f>IF(OR(Is_Loading,LEN($A689)=0),"",SWDATA!T674)</f>
        <v>0</v>
      </c>
      <c r="AB689" s="267">
        <f>IF(OR(Is_Loading,LEN($A689)=0),"",SWDATA!U674)</f>
        <v>0</v>
      </c>
      <c r="AC689" s="267">
        <f>IF(OR(Is_Loading,LEN($A689)=0),"",SWDATA!V674)</f>
        <v>0</v>
      </c>
      <c r="AD689" s="266" t="str">
        <f t="shared" si="2391"/>
        <v/>
      </c>
      <c r="AE689" s="266">
        <f>IF(OR(Is_Loading,LEN($A689)=0),"",SWDATA!X674)</f>
        <v>0</v>
      </c>
      <c r="AF689" s="267">
        <f>IF(OR(Is_Loading,LEN($A689)=0),"",SWDATA!Y674)</f>
        <v>0</v>
      </c>
      <c r="AG689" s="267">
        <f>IF(OR(Is_Loading,LEN($A689)=0),"",SWDATA!Z674)</f>
        <v>0</v>
      </c>
      <c r="AH689" s="266" t="str">
        <f t="shared" si="2392"/>
        <v/>
      </c>
      <c r="AI689" s="266">
        <f>IF(OR(Is_Loading,LEN($A689)=0),"",SWDATA!AB674)</f>
        <v>0</v>
      </c>
      <c r="AJ689" s="267">
        <f>IF(OR(Is_Loading,LEN($A689)=0),"",SWDATA!AC674)</f>
        <v>0</v>
      </c>
      <c r="AK689" s="267">
        <f>IF(OR(Is_Loading,LEN($A689)=0),"",SWDATA!AD674)</f>
        <v>0</v>
      </c>
      <c r="AL689" s="266" t="str">
        <f t="shared" si="2393"/>
        <v/>
      </c>
      <c r="AM689" s="266">
        <f>IF(OR(Is_Loading,LEN($A689)=0),"",SWDATA!AF674)</f>
        <v>0</v>
      </c>
      <c r="AN689" s="267">
        <f>IF(OR(Is_Loading,LEN($A689)=0),"",SWDATA!AG674)</f>
        <v>0</v>
      </c>
      <c r="AO689" s="323">
        <f>IF(OR(Is_Loading,LEN($A689)=0),"",SWDATA!AH674)</f>
        <v>0</v>
      </c>
      <c r="AP689" s="320" t="str">
        <f t="shared" si="2394"/>
        <v/>
      </c>
      <c r="AQ689" s="266">
        <f>IF(OR(Is_Loading,LEN($A689)=0),"",SWDATA!AJ674)</f>
        <v>0</v>
      </c>
      <c r="AR689" s="267">
        <f>IF(OR(Is_Loading,LEN($A689)=0),"",SWDATA!AK674)</f>
        <v>0</v>
      </c>
      <c r="AS689" s="267">
        <f>IF(OR(Is_Loading,LEN($A689)=0),"",SWDATA!AL674)</f>
        <v>0</v>
      </c>
      <c r="AT689" s="266" t="str">
        <f t="shared" si="2395"/>
        <v/>
      </c>
      <c r="AU689" s="266">
        <f>IF(OR(Is_Loading,LEN($A689)=0),"",SWDATA!AN674)</f>
        <v>0</v>
      </c>
      <c r="AV689" s="267">
        <f>IF(OR(Is_Loading,LEN($A689)=0),"",SWDATA!AO674)</f>
        <v>0</v>
      </c>
      <c r="AW689" s="267">
        <f>IF(OR(Is_Loading,LEN($A689)=0),"",SWDATA!AP674)</f>
        <v>0</v>
      </c>
      <c r="AX689" s="266" t="str">
        <f t="shared" si="2396"/>
        <v/>
      </c>
      <c r="AY689" s="266">
        <f>IF(OR(Is_Loading,LEN($A689)=0),"",SWDATA!AR674)</f>
        <v>0</v>
      </c>
      <c r="AZ689" s="267">
        <f>IF(OR(Is_Loading,LEN($A689)=0),"",SWDATA!AS674)</f>
        <v>0</v>
      </c>
      <c r="BA689" s="267">
        <f>IF(OR(Is_Loading,LEN($A689)=0),"",SWDATA!AT674)</f>
        <v>0</v>
      </c>
      <c r="BB689" s="266" t="str">
        <f t="shared" si="2397"/>
        <v/>
      </c>
      <c r="BC689" s="266">
        <f>IF(OR(Is_Loading,LEN($A689)=0),"",SWDATA!AV674)</f>
        <v>0</v>
      </c>
      <c r="BD689" s="267">
        <f>IF(OR(Is_Loading,LEN($A689)=0),"",SWDATA!AW674)</f>
        <v>0</v>
      </c>
      <c r="BE689" s="323">
        <f>IF(OR(Is_Loading,LEN($A689)=0),"",SWDATA!AX674)</f>
        <v>0</v>
      </c>
      <c r="BF689" s="320" t="str">
        <f t="shared" si="2398"/>
        <v/>
      </c>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s="201"/>
      <c r="CO689" s="201"/>
      <c r="CP689" s="201"/>
      <c r="CQ689" s="201"/>
      <c r="CR689" s="201"/>
      <c r="CS689" s="201"/>
      <c r="CT689" s="201"/>
      <c r="CU689" s="201"/>
      <c r="CV689" s="201"/>
      <c r="CW689" s="201"/>
      <c r="CX689" s="201"/>
      <c r="CY689" s="201"/>
      <c r="CZ689" s="201"/>
      <c r="DA689" s="201"/>
      <c r="DB689" s="201"/>
      <c r="DC689" s="201"/>
      <c r="DD689" s="201"/>
      <c r="DE689" s="201"/>
      <c r="DF689" s="201"/>
      <c r="DG689" s="201"/>
      <c r="DH689" s="201"/>
      <c r="DI689" s="201"/>
      <c r="DJ689" s="201"/>
      <c r="DK689" s="201"/>
      <c r="DL689" s="201"/>
      <c r="DM689" s="201"/>
      <c r="DN689" s="201"/>
      <c r="DS689" s="372"/>
      <c r="DT689" s="374"/>
      <c r="DU689" s="375"/>
      <c r="DV689" s="375"/>
      <c r="DW689" s="375"/>
      <c r="DX689" s="375">
        <v>1</v>
      </c>
      <c r="DY689" s="375">
        <f t="shared" si="2590"/>
        <v>0</v>
      </c>
      <c r="DZ689" s="375">
        <f t="shared" si="2591"/>
        <v>0</v>
      </c>
      <c r="EA689" s="375">
        <f t="shared" si="2592"/>
        <v>1</v>
      </c>
      <c r="EB689" s="375">
        <f t="shared" si="2593"/>
        <v>0</v>
      </c>
      <c r="EC689" s="375">
        <f t="shared" si="2594"/>
        <v>0</v>
      </c>
      <c r="ED689" s="375">
        <f t="shared" si="2595"/>
        <v>1</v>
      </c>
      <c r="EE689" s="375">
        <f t="shared" si="2596"/>
        <v>0</v>
      </c>
      <c r="EF689" s="375">
        <f t="shared" si="2597"/>
        <v>0</v>
      </c>
      <c r="EG689" s="375">
        <f t="shared" si="2598"/>
        <v>1</v>
      </c>
      <c r="EH689" s="375">
        <f t="shared" si="2599"/>
        <v>0</v>
      </c>
      <c r="EI689" s="375">
        <f t="shared" si="2600"/>
        <v>0</v>
      </c>
      <c r="EJ689" s="375">
        <f t="shared" si="2601"/>
        <v>1</v>
      </c>
      <c r="EK689" s="375">
        <f t="shared" si="2602"/>
        <v>0</v>
      </c>
      <c r="EL689" s="375">
        <f t="shared" si="2603"/>
        <v>0</v>
      </c>
      <c r="EM689" s="375">
        <f t="shared" si="2604"/>
        <v>1</v>
      </c>
      <c r="EN689" s="375">
        <f t="shared" si="2605"/>
        <v>0</v>
      </c>
      <c r="EO689" s="375">
        <f t="shared" si="2606"/>
        <v>0</v>
      </c>
      <c r="EP689" s="375">
        <f t="shared" si="2607"/>
        <v>1</v>
      </c>
      <c r="EQ689" s="375">
        <f t="shared" si="2608"/>
        <v>0</v>
      </c>
      <c r="ER689" s="375">
        <f t="shared" si="2609"/>
        <v>0</v>
      </c>
      <c r="ES689" s="375">
        <f t="shared" si="2610"/>
        <v>1</v>
      </c>
      <c r="ET689" s="375">
        <f t="shared" si="2611"/>
        <v>0</v>
      </c>
      <c r="EU689" s="375">
        <f t="shared" si="2612"/>
        <v>0</v>
      </c>
      <c r="EV689" s="375">
        <f t="shared" si="2613"/>
        <v>1</v>
      </c>
      <c r="EW689" s="375">
        <f t="shared" si="2614"/>
        <v>0</v>
      </c>
      <c r="EX689" s="375">
        <f t="shared" si="2615"/>
        <v>0</v>
      </c>
      <c r="EY689" s="375">
        <f t="shared" si="2616"/>
        <v>1</v>
      </c>
      <c r="EZ689" s="375">
        <f t="shared" si="2617"/>
        <v>0</v>
      </c>
      <c r="FA689" s="375">
        <f t="shared" si="2618"/>
        <v>0</v>
      </c>
      <c r="FB689" s="375">
        <f t="shared" si="2619"/>
        <v>1</v>
      </c>
      <c r="FC689" s="375">
        <f t="shared" si="2620"/>
        <v>0</v>
      </c>
      <c r="FD689" s="375">
        <f t="shared" si="2621"/>
        <v>0</v>
      </c>
      <c r="FE689" s="376"/>
      <c r="FF689" s="372"/>
      <c r="FG689" s="372"/>
      <c r="FH689" s="372"/>
      <c r="FI689" s="372"/>
      <c r="FJ689" s="372"/>
      <c r="FK689" s="372"/>
      <c r="FL689" s="372"/>
      <c r="FM689" s="372"/>
      <c r="FN689" s="372"/>
      <c r="FO689" s="372"/>
      <c r="FP689" s="372"/>
      <c r="FQ689" s="372"/>
      <c r="FR689" s="372"/>
      <c r="FS689" s="372"/>
      <c r="FT689" s="372"/>
      <c r="FU689" s="372"/>
      <c r="FV689" s="372"/>
      <c r="FW689" s="372"/>
      <c r="FX689" s="372"/>
      <c r="FY689" s="372"/>
      <c r="FZ689" s="372"/>
      <c r="GA689" s="372"/>
      <c r="GB689" s="372"/>
      <c r="GC689" s="372"/>
      <c r="GD689" s="372"/>
      <c r="GE689" s="372"/>
      <c r="GF689" s="372"/>
      <c r="GG689" s="372"/>
      <c r="GH689" s="372"/>
      <c r="GI689" s="372"/>
      <c r="GJ689" s="372"/>
      <c r="GK689" s="372"/>
      <c r="GL689" s="372"/>
      <c r="GM689" s="372"/>
      <c r="GN689" s="372"/>
      <c r="GO689" s="372"/>
      <c r="GP689" s="372"/>
      <c r="GQ689" s="372"/>
      <c r="GR689" s="372"/>
      <c r="GS689" s="372"/>
      <c r="GT689" s="372"/>
      <c r="GU689" s="372"/>
      <c r="GV689" s="372"/>
      <c r="GW689" s="372"/>
      <c r="GX689" s="372"/>
      <c r="GY689" s="372"/>
      <c r="GZ689" s="372"/>
      <c r="HA689" s="372"/>
      <c r="HB689" s="372"/>
      <c r="HC689" s="372"/>
    </row>
    <row r="690" spans="1:211" s="373" customFormat="1" ht="15" customHeight="1" x14ac:dyDescent="0.2">
      <c r="A690" s="366">
        <f>SWDATA!O675</f>
        <v>0</v>
      </c>
      <c r="B690" s="366">
        <f>SWDATA!M675</f>
        <v>0</v>
      </c>
      <c r="C690" s="351">
        <f>IF(AND(SWDATA!M675=1,SWDATA!Q675="promotions"),SWDATA!P675,0)</f>
        <v>0</v>
      </c>
      <c r="D690" s="367">
        <f>ROW(SWDATA!M675)</f>
        <v>675</v>
      </c>
      <c r="E690" s="368">
        <f t="shared" si="2551"/>
        <v>0</v>
      </c>
      <c r="F690" s="369">
        <f t="shared" si="2386"/>
        <v>1</v>
      </c>
      <c r="G690" s="366" t="str">
        <f t="shared" si="2387"/>
        <v/>
      </c>
      <c r="H690" s="370"/>
      <c r="J690" s="238">
        <f t="shared" si="2388"/>
        <v>0</v>
      </c>
      <c r="K690" s="239" t="str">
        <f t="shared" si="2389"/>
        <v/>
      </c>
      <c r="L690" s="342"/>
      <c r="M690" s="345"/>
      <c r="N690" s="340" t="str">
        <f>IF(LEN(SWDATA!F675)=0,"",N689)</f>
        <v/>
      </c>
      <c r="O690" s="296" t="str">
        <f>IF(LEN(SWDATA!G675)=0,"",O689)</f>
        <v/>
      </c>
      <c r="P690" s="297" t="str">
        <f>IF(LEN(SWDATA!C675)=0,"",SWDATA!C675)</f>
        <v/>
      </c>
      <c r="Q690" s="312" t="str">
        <f t="shared" si="2390"/>
        <v/>
      </c>
      <c r="R690" s="223" t="s">
        <v>261</v>
      </c>
      <c r="S690" s="224"/>
      <c r="T690" s="224"/>
      <c r="U690" s="264" t="s">
        <v>611</v>
      </c>
      <c r="V690" s="205" t="s">
        <v>221</v>
      </c>
      <c r="W690" s="266">
        <f>IF(OR(Is_Loading,LEN($A690)=0),"",SWDATA!P675)</f>
        <v>0</v>
      </c>
      <c r="X690" s="267">
        <f>IF(OR(Is_Loading,LEN($A690)=0),"",SWDATA!Q675)</f>
        <v>0</v>
      </c>
      <c r="Y690" s="267">
        <f>IF(OR(Is_Loading,LEN($A690)=0),"",SWDATA!R675)</f>
        <v>0</v>
      </c>
      <c r="Z690" s="266" t="str">
        <f t="shared" si="2622"/>
        <v/>
      </c>
      <c r="AA690" s="266">
        <f>IF(OR(Is_Loading,LEN($A690)=0),"",SWDATA!T675)</f>
        <v>0</v>
      </c>
      <c r="AB690" s="267">
        <f>IF(OR(Is_Loading,LEN($A690)=0),"",SWDATA!U675)</f>
        <v>0</v>
      </c>
      <c r="AC690" s="267">
        <f>IF(OR(Is_Loading,LEN($A690)=0),"",SWDATA!V675)</f>
        <v>0</v>
      </c>
      <c r="AD690" s="266" t="str">
        <f t="shared" si="2391"/>
        <v/>
      </c>
      <c r="AE690" s="266">
        <f>IF(OR(Is_Loading,LEN($A690)=0),"",SWDATA!X675)</f>
        <v>0</v>
      </c>
      <c r="AF690" s="267">
        <f>IF(OR(Is_Loading,LEN($A690)=0),"",SWDATA!Y675)</f>
        <v>0</v>
      </c>
      <c r="AG690" s="267">
        <f>IF(OR(Is_Loading,LEN($A690)=0),"",SWDATA!Z675)</f>
        <v>0</v>
      </c>
      <c r="AH690" s="266" t="str">
        <f t="shared" si="2392"/>
        <v/>
      </c>
      <c r="AI690" s="266">
        <f>IF(OR(Is_Loading,LEN($A690)=0),"",SWDATA!AB675)</f>
        <v>0</v>
      </c>
      <c r="AJ690" s="267">
        <f>IF(OR(Is_Loading,LEN($A690)=0),"",SWDATA!AC675)</f>
        <v>0</v>
      </c>
      <c r="AK690" s="267">
        <f>IF(OR(Is_Loading,LEN($A690)=0),"",SWDATA!AD675)</f>
        <v>0</v>
      </c>
      <c r="AL690" s="266" t="str">
        <f t="shared" si="2393"/>
        <v/>
      </c>
      <c r="AM690" s="266">
        <f>IF(OR(Is_Loading,LEN($A690)=0),"",SWDATA!AF675)</f>
        <v>0</v>
      </c>
      <c r="AN690" s="267">
        <f>IF(OR(Is_Loading,LEN($A690)=0),"",SWDATA!AG675)</f>
        <v>0</v>
      </c>
      <c r="AO690" s="323">
        <f>IF(OR(Is_Loading,LEN($A690)=0),"",SWDATA!AH675)</f>
        <v>0</v>
      </c>
      <c r="AP690" s="320" t="str">
        <f t="shared" si="2394"/>
        <v/>
      </c>
      <c r="AQ690" s="266">
        <f>IF(OR(Is_Loading,LEN($A690)=0),"",SWDATA!AJ675)</f>
        <v>0</v>
      </c>
      <c r="AR690" s="267">
        <f>IF(OR(Is_Loading,LEN($A690)=0),"",SWDATA!AK675)</f>
        <v>0</v>
      </c>
      <c r="AS690" s="267">
        <f>IF(OR(Is_Loading,LEN($A690)=0),"",SWDATA!AL675)</f>
        <v>0</v>
      </c>
      <c r="AT690" s="266" t="str">
        <f t="shared" si="2395"/>
        <v/>
      </c>
      <c r="AU690" s="266">
        <f>IF(OR(Is_Loading,LEN($A690)=0),"",SWDATA!AN675)</f>
        <v>0</v>
      </c>
      <c r="AV690" s="267">
        <f>IF(OR(Is_Loading,LEN($A690)=0),"",SWDATA!AO675)</f>
        <v>0</v>
      </c>
      <c r="AW690" s="267">
        <f>IF(OR(Is_Loading,LEN($A690)=0),"",SWDATA!AP675)</f>
        <v>0</v>
      </c>
      <c r="AX690" s="266" t="str">
        <f t="shared" si="2396"/>
        <v/>
      </c>
      <c r="AY690" s="266">
        <f>IF(OR(Is_Loading,LEN($A690)=0),"",SWDATA!AR675)</f>
        <v>0</v>
      </c>
      <c r="AZ690" s="267">
        <f>IF(OR(Is_Loading,LEN($A690)=0),"",SWDATA!AS675)</f>
        <v>0</v>
      </c>
      <c r="BA690" s="267">
        <f>IF(OR(Is_Loading,LEN($A690)=0),"",SWDATA!AT675)</f>
        <v>0</v>
      </c>
      <c r="BB690" s="266" t="str">
        <f t="shared" si="2397"/>
        <v/>
      </c>
      <c r="BC690" s="266">
        <f>IF(OR(Is_Loading,LEN($A690)=0),"",SWDATA!AV675)</f>
        <v>0</v>
      </c>
      <c r="BD690" s="267">
        <f>IF(OR(Is_Loading,LEN($A690)=0),"",SWDATA!AW675)</f>
        <v>0</v>
      </c>
      <c r="BE690" s="323">
        <f>IF(OR(Is_Loading,LEN($A690)=0),"",SWDATA!AX675)</f>
        <v>0</v>
      </c>
      <c r="BF690" s="320" t="str">
        <f t="shared" si="2398"/>
        <v/>
      </c>
      <c r="BG690" s="11"/>
      <c r="BH690" s="11"/>
      <c r="BI690" s="11"/>
      <c r="BJ690" s="11"/>
      <c r="BK690" s="11"/>
      <c r="BL690" s="11"/>
      <c r="BM690" s="11"/>
      <c r="BN690" s="11"/>
      <c r="BO690" s="11"/>
      <c r="BP690" s="11"/>
      <c r="BQ690" s="11"/>
      <c r="BR690" s="11"/>
      <c r="BS690" s="11"/>
      <c r="BT690" s="11"/>
      <c r="BU690" s="11"/>
      <c r="BV690" s="11"/>
      <c r="BW690" s="11"/>
      <c r="BX690" s="11"/>
      <c r="BY690" s="11"/>
      <c r="BZ690" s="11"/>
      <c r="CA690" s="11"/>
      <c r="CB690" s="11"/>
      <c r="CC690" s="11"/>
      <c r="CD690" s="11"/>
      <c r="CE690" s="11"/>
      <c r="CF690" s="11"/>
      <c r="CG690" s="11"/>
      <c r="CH690" s="11"/>
      <c r="CI690" s="11"/>
      <c r="CJ690" s="11"/>
      <c r="CK690" s="11"/>
      <c r="CL690" s="11"/>
      <c r="CM690" s="11"/>
      <c r="CN690" s="351"/>
      <c r="CO690" s="351"/>
      <c r="CP690" s="351"/>
      <c r="CQ690" s="351"/>
      <c r="CR690" s="351"/>
      <c r="CS690" s="351"/>
      <c r="CT690" s="351"/>
      <c r="CU690" s="351"/>
      <c r="CV690" s="351"/>
      <c r="CW690" s="351"/>
      <c r="CX690" s="351"/>
      <c r="CY690" s="351"/>
      <c r="CZ690" s="351"/>
      <c r="DA690" s="351"/>
      <c r="DB690" s="351"/>
      <c r="DC690" s="351"/>
      <c r="DD690" s="351"/>
      <c r="DE690" s="351"/>
      <c r="DF690" s="351"/>
      <c r="DG690" s="351"/>
      <c r="DH690" s="351"/>
      <c r="DI690" s="351"/>
      <c r="DJ690" s="351"/>
      <c r="DK690" s="351"/>
      <c r="DL690" s="351"/>
      <c r="DM690" s="351"/>
      <c r="DN690" s="351"/>
      <c r="DQ690" s="373">
        <f t="shared" ref="DQ690" ca="1" si="2623">INDIRECT("'Metrics &amp; Attributes View'!"&amp;IF(ROW()-9=0, "", IF(13+ROW()/23-9&gt;26, CHAR(64+INT((ROW()-9-1)/26)),"")&amp;CHAR(65+MOD(13+ROW()/23-1, 26)))&amp;44)</f>
        <v>0</v>
      </c>
      <c r="DS690" s="372"/>
      <c r="DT690" s="374"/>
      <c r="DU690" s="375"/>
      <c r="DV690" s="375"/>
      <c r="DW690" s="375"/>
      <c r="DX690" s="375">
        <v>1</v>
      </c>
      <c r="DY690" s="375">
        <f t="shared" si="2590"/>
        <v>0</v>
      </c>
      <c r="DZ690" s="375">
        <f t="shared" si="2591"/>
        <v>0</v>
      </c>
      <c r="EA690" s="375">
        <f t="shared" si="2592"/>
        <v>1</v>
      </c>
      <c r="EB690" s="375">
        <f t="shared" si="2593"/>
        <v>0</v>
      </c>
      <c r="EC690" s="375">
        <f t="shared" si="2594"/>
        <v>0</v>
      </c>
      <c r="ED690" s="375">
        <f t="shared" si="2595"/>
        <v>1</v>
      </c>
      <c r="EE690" s="375">
        <f t="shared" si="2596"/>
        <v>0</v>
      </c>
      <c r="EF690" s="375">
        <f t="shared" si="2597"/>
        <v>0</v>
      </c>
      <c r="EG690" s="375">
        <f t="shared" si="2598"/>
        <v>1</v>
      </c>
      <c r="EH690" s="375">
        <f t="shared" si="2599"/>
        <v>0</v>
      </c>
      <c r="EI690" s="375">
        <f t="shared" si="2600"/>
        <v>0</v>
      </c>
      <c r="EJ690" s="375">
        <f t="shared" si="2601"/>
        <v>1</v>
      </c>
      <c r="EK690" s="375">
        <f t="shared" si="2602"/>
        <v>0</v>
      </c>
      <c r="EL690" s="375">
        <f t="shared" si="2603"/>
        <v>0</v>
      </c>
      <c r="EM690" s="375">
        <f t="shared" si="2604"/>
        <v>1</v>
      </c>
      <c r="EN690" s="375">
        <f t="shared" si="2605"/>
        <v>0</v>
      </c>
      <c r="EO690" s="375">
        <f t="shared" si="2606"/>
        <v>0</v>
      </c>
      <c r="EP690" s="375">
        <f t="shared" si="2607"/>
        <v>1</v>
      </c>
      <c r="EQ690" s="375">
        <f t="shared" si="2608"/>
        <v>0</v>
      </c>
      <c r="ER690" s="375">
        <f t="shared" si="2609"/>
        <v>0</v>
      </c>
      <c r="ES690" s="375">
        <f t="shared" si="2610"/>
        <v>1</v>
      </c>
      <c r="ET690" s="375">
        <f t="shared" si="2611"/>
        <v>0</v>
      </c>
      <c r="EU690" s="375">
        <f t="shared" si="2612"/>
        <v>0</v>
      </c>
      <c r="EV690" s="375">
        <f t="shared" si="2613"/>
        <v>1</v>
      </c>
      <c r="EW690" s="375">
        <f t="shared" si="2614"/>
        <v>0</v>
      </c>
      <c r="EX690" s="375">
        <f t="shared" si="2615"/>
        <v>0</v>
      </c>
      <c r="EY690" s="375">
        <f t="shared" si="2616"/>
        <v>1</v>
      </c>
      <c r="EZ690" s="375">
        <f t="shared" si="2617"/>
        <v>0</v>
      </c>
      <c r="FA690" s="375">
        <f t="shared" si="2618"/>
        <v>0</v>
      </c>
      <c r="FB690" s="375">
        <f t="shared" si="2619"/>
        <v>1</v>
      </c>
      <c r="FC690" s="375">
        <f t="shared" si="2620"/>
        <v>0</v>
      </c>
      <c r="FD690" s="375">
        <f t="shared" si="2621"/>
        <v>0</v>
      </c>
      <c r="FE690" s="376"/>
      <c r="FF690" s="372"/>
      <c r="FG690" s="372"/>
      <c r="FH690" s="372"/>
      <c r="FI690" s="372"/>
      <c r="FJ690" s="372"/>
      <c r="FK690" s="372"/>
      <c r="FL690" s="372"/>
      <c r="FM690" s="372"/>
      <c r="FN690" s="372"/>
      <c r="FO690" s="372"/>
      <c r="FP690" s="372"/>
      <c r="FQ690" s="372"/>
      <c r="FR690" s="372"/>
      <c r="FS690" s="372"/>
      <c r="FT690" s="372"/>
      <c r="FU690" s="372"/>
      <c r="FV690" s="372"/>
      <c r="FW690" s="372"/>
      <c r="FX690" s="372"/>
      <c r="FY690" s="372"/>
      <c r="FZ690" s="372"/>
      <c r="GA690" s="372"/>
      <c r="GB690" s="372"/>
      <c r="GC690" s="372"/>
      <c r="GD690" s="372"/>
      <c r="GE690" s="372"/>
      <c r="GF690" s="372"/>
      <c r="GG690" s="372"/>
      <c r="GH690" s="372"/>
      <c r="GI690" s="372"/>
      <c r="GJ690" s="372"/>
      <c r="GK690" s="372"/>
      <c r="GL690" s="372"/>
      <c r="GM690" s="372"/>
      <c r="GN690" s="372"/>
      <c r="GO690" s="372"/>
      <c r="GP690" s="372"/>
      <c r="GQ690" s="372"/>
      <c r="GR690" s="372"/>
      <c r="GS690" s="372"/>
      <c r="GT690" s="372"/>
      <c r="GU690" s="372"/>
      <c r="GV690" s="372"/>
      <c r="GW690" s="372"/>
      <c r="GX690" s="372"/>
      <c r="GY690" s="372"/>
      <c r="GZ690" s="372"/>
      <c r="HA690" s="372"/>
      <c r="HB690" s="372"/>
      <c r="HC690" s="372"/>
    </row>
    <row r="691" spans="1:211" s="373" customFormat="1" ht="15" customHeight="1" x14ac:dyDescent="0.2">
      <c r="A691" s="366">
        <f>SWDATA!O676</f>
        <v>0</v>
      </c>
      <c r="B691" s="366">
        <f>SWDATA!M676</f>
        <v>0</v>
      </c>
      <c r="C691" s="351">
        <f>IF(AND(SWDATA!M676=1,SWDATA!Q676="promotions"),SWDATA!P676,0)</f>
        <v>0</v>
      </c>
      <c r="D691" s="367">
        <f>ROW(SWDATA!M676)</f>
        <v>676</v>
      </c>
      <c r="E691" s="368">
        <f t="shared" si="2551"/>
        <v>0</v>
      </c>
      <c r="F691" s="369">
        <f t="shared" si="2386"/>
        <v>1</v>
      </c>
      <c r="G691" s="366" t="str">
        <f t="shared" si="2387"/>
        <v/>
      </c>
      <c r="H691" s="370"/>
      <c r="J691" s="238">
        <f t="shared" si="2388"/>
        <v>0</v>
      </c>
      <c r="K691" s="239" t="str">
        <f t="shared" si="2389"/>
        <v/>
      </c>
      <c r="L691" s="342"/>
      <c r="M691" s="345"/>
      <c r="N691" s="340" t="str">
        <f>IF(LEN(SWDATA!F676)=0,"",N690)</f>
        <v/>
      </c>
      <c r="O691" s="296" t="str">
        <f>IF(LEN(SWDATA!G676)=0,"",O690)</f>
        <v/>
      </c>
      <c r="P691" s="297" t="str">
        <f>IF(LEN(SWDATA!C676)=0,"",SWDATA!C676)</f>
        <v/>
      </c>
      <c r="Q691" s="312" t="str">
        <f t="shared" si="2390"/>
        <v/>
      </c>
      <c r="R691" s="223" t="s">
        <v>261</v>
      </c>
      <c r="S691" s="224"/>
      <c r="T691" s="224"/>
      <c r="U691" s="264" t="s">
        <v>598</v>
      </c>
      <c r="V691" s="205" t="s">
        <v>221</v>
      </c>
      <c r="W691" s="266">
        <f>IF(OR(Is_Loading,LEN($A691)=0),"",SWDATA!P676)</f>
        <v>0</v>
      </c>
      <c r="X691" s="267">
        <f>IF(OR(Is_Loading,LEN($A691)=0),"",SWDATA!Q676)</f>
        <v>0</v>
      </c>
      <c r="Y691" s="267">
        <f>IF(OR(Is_Loading,LEN($A691)=0),"",SWDATA!R676)</f>
        <v>0</v>
      </c>
      <c r="Z691" s="266" t="str">
        <f t="shared" si="2622"/>
        <v/>
      </c>
      <c r="AA691" s="266">
        <f>IF(OR(Is_Loading,LEN($A691)=0),"",SWDATA!T676)</f>
        <v>0</v>
      </c>
      <c r="AB691" s="267">
        <f>IF(OR(Is_Loading,LEN($A691)=0),"",SWDATA!U676)</f>
        <v>0</v>
      </c>
      <c r="AC691" s="267">
        <f>IF(OR(Is_Loading,LEN($A691)=0),"",SWDATA!V676)</f>
        <v>0</v>
      </c>
      <c r="AD691" s="266" t="str">
        <f t="shared" si="2391"/>
        <v/>
      </c>
      <c r="AE691" s="266">
        <f>IF(OR(Is_Loading,LEN($A691)=0),"",SWDATA!X676)</f>
        <v>0</v>
      </c>
      <c r="AF691" s="267">
        <f>IF(OR(Is_Loading,LEN($A691)=0),"",SWDATA!Y676)</f>
        <v>0</v>
      </c>
      <c r="AG691" s="267">
        <f>IF(OR(Is_Loading,LEN($A691)=0),"",SWDATA!Z676)</f>
        <v>0</v>
      </c>
      <c r="AH691" s="266" t="str">
        <f t="shared" si="2392"/>
        <v/>
      </c>
      <c r="AI691" s="266">
        <f>IF(OR(Is_Loading,LEN($A691)=0),"",SWDATA!AB676)</f>
        <v>0</v>
      </c>
      <c r="AJ691" s="267">
        <f>IF(OR(Is_Loading,LEN($A691)=0),"",SWDATA!AC676)</f>
        <v>0</v>
      </c>
      <c r="AK691" s="267">
        <f>IF(OR(Is_Loading,LEN($A691)=0),"",SWDATA!AD676)</f>
        <v>0</v>
      </c>
      <c r="AL691" s="266" t="str">
        <f t="shared" si="2393"/>
        <v/>
      </c>
      <c r="AM691" s="266">
        <f>IF(OR(Is_Loading,LEN($A691)=0),"",SWDATA!AF676)</f>
        <v>0</v>
      </c>
      <c r="AN691" s="267">
        <f>IF(OR(Is_Loading,LEN($A691)=0),"",SWDATA!AG676)</f>
        <v>0</v>
      </c>
      <c r="AO691" s="323">
        <f>IF(OR(Is_Loading,LEN($A691)=0),"",SWDATA!AH676)</f>
        <v>0</v>
      </c>
      <c r="AP691" s="320" t="str">
        <f t="shared" si="2394"/>
        <v/>
      </c>
      <c r="AQ691" s="266">
        <f>IF(OR(Is_Loading,LEN($A691)=0),"",SWDATA!AJ676)</f>
        <v>0</v>
      </c>
      <c r="AR691" s="267">
        <f>IF(OR(Is_Loading,LEN($A691)=0),"",SWDATA!AK676)</f>
        <v>0</v>
      </c>
      <c r="AS691" s="267">
        <f>IF(OR(Is_Loading,LEN($A691)=0),"",SWDATA!AL676)</f>
        <v>0</v>
      </c>
      <c r="AT691" s="266" t="str">
        <f t="shared" si="2395"/>
        <v/>
      </c>
      <c r="AU691" s="266">
        <f>IF(OR(Is_Loading,LEN($A691)=0),"",SWDATA!AN676)</f>
        <v>0</v>
      </c>
      <c r="AV691" s="267">
        <f>IF(OR(Is_Loading,LEN($A691)=0),"",SWDATA!AO676)</f>
        <v>0</v>
      </c>
      <c r="AW691" s="267">
        <f>IF(OR(Is_Loading,LEN($A691)=0),"",SWDATA!AP676)</f>
        <v>0</v>
      </c>
      <c r="AX691" s="266" t="str">
        <f t="shared" si="2396"/>
        <v/>
      </c>
      <c r="AY691" s="266">
        <f>IF(OR(Is_Loading,LEN($A691)=0),"",SWDATA!AR676)</f>
        <v>0</v>
      </c>
      <c r="AZ691" s="267">
        <f>IF(OR(Is_Loading,LEN($A691)=0),"",SWDATA!AS676)</f>
        <v>0</v>
      </c>
      <c r="BA691" s="267">
        <f>IF(OR(Is_Loading,LEN($A691)=0),"",SWDATA!AT676)</f>
        <v>0</v>
      </c>
      <c r="BB691" s="266" t="str">
        <f t="shared" si="2397"/>
        <v/>
      </c>
      <c r="BC691" s="266">
        <f>IF(OR(Is_Loading,LEN($A691)=0),"",SWDATA!AV676)</f>
        <v>0</v>
      </c>
      <c r="BD691" s="267">
        <f>IF(OR(Is_Loading,LEN($A691)=0),"",SWDATA!AW676)</f>
        <v>0</v>
      </c>
      <c r="BE691" s="323">
        <f>IF(OR(Is_Loading,LEN($A691)=0),"",SWDATA!AX676)</f>
        <v>0</v>
      </c>
      <c r="BF691" s="320" t="str">
        <f t="shared" si="2398"/>
        <v/>
      </c>
      <c r="BG691" s="11"/>
      <c r="BH691" s="11"/>
      <c r="BI691" s="11"/>
      <c r="BJ691" s="11"/>
      <c r="BK691" s="11"/>
      <c r="BL691" s="11"/>
      <c r="BM691" s="11"/>
      <c r="BN691" s="11"/>
      <c r="BO691" s="11"/>
      <c r="BP691" s="11"/>
      <c r="BQ691" s="11"/>
      <c r="BR691" s="11"/>
      <c r="BS691" s="11"/>
      <c r="BT691" s="11"/>
      <c r="BU691" s="11"/>
      <c r="BV691" s="11"/>
      <c r="BW691" s="11"/>
      <c r="BX691" s="11"/>
      <c r="BY691" s="11"/>
      <c r="BZ691" s="11"/>
      <c r="CA691" s="11"/>
      <c r="CB691" s="11"/>
      <c r="CC691" s="11"/>
      <c r="CD691" s="11"/>
      <c r="CE691" s="11"/>
      <c r="CF691" s="11"/>
      <c r="CG691" s="11"/>
      <c r="CH691" s="11"/>
      <c r="CI691" s="11"/>
      <c r="CJ691" s="11"/>
      <c r="CK691" s="11"/>
      <c r="CL691" s="11"/>
      <c r="CM691" s="11"/>
      <c r="CN691" s="351"/>
      <c r="CO691" s="351"/>
      <c r="CP691" s="351"/>
      <c r="CQ691" s="351"/>
      <c r="CR691" s="351"/>
      <c r="CS691" s="351"/>
      <c r="CT691" s="351"/>
      <c r="CU691" s="351"/>
      <c r="CV691" s="351"/>
      <c r="CW691" s="351"/>
      <c r="CX691" s="351"/>
      <c r="CY691" s="351"/>
      <c r="CZ691" s="351"/>
      <c r="DA691" s="351"/>
      <c r="DB691" s="351"/>
      <c r="DC691" s="351"/>
      <c r="DD691" s="351"/>
      <c r="DE691" s="351"/>
      <c r="DF691" s="351"/>
      <c r="DG691" s="351"/>
      <c r="DH691" s="351"/>
      <c r="DI691" s="351"/>
      <c r="DJ691" s="351"/>
      <c r="DK691" s="351"/>
      <c r="DL691" s="351"/>
      <c r="DM691" s="351"/>
      <c r="DN691" s="351"/>
      <c r="DS691" s="372"/>
      <c r="DT691" s="374"/>
      <c r="DU691" s="375"/>
      <c r="DV691" s="375"/>
      <c r="DW691" s="375"/>
      <c r="DX691" s="375">
        <v>1</v>
      </c>
      <c r="DY691" s="375">
        <f t="shared" si="2590"/>
        <v>0</v>
      </c>
      <c r="DZ691" s="375">
        <f t="shared" si="2591"/>
        <v>0</v>
      </c>
      <c r="EA691" s="375">
        <f t="shared" si="2592"/>
        <v>1</v>
      </c>
      <c r="EB691" s="375">
        <f t="shared" si="2593"/>
        <v>0</v>
      </c>
      <c r="EC691" s="375">
        <f t="shared" si="2594"/>
        <v>0</v>
      </c>
      <c r="ED691" s="375">
        <f t="shared" si="2595"/>
        <v>1</v>
      </c>
      <c r="EE691" s="375">
        <f t="shared" si="2596"/>
        <v>0</v>
      </c>
      <c r="EF691" s="375">
        <f t="shared" si="2597"/>
        <v>0</v>
      </c>
      <c r="EG691" s="375">
        <f t="shared" si="2598"/>
        <v>1</v>
      </c>
      <c r="EH691" s="375">
        <f t="shared" si="2599"/>
        <v>0</v>
      </c>
      <c r="EI691" s="375">
        <f t="shared" si="2600"/>
        <v>0</v>
      </c>
      <c r="EJ691" s="375">
        <f t="shared" si="2601"/>
        <v>1</v>
      </c>
      <c r="EK691" s="375">
        <f t="shared" si="2602"/>
        <v>0</v>
      </c>
      <c r="EL691" s="375">
        <f t="shared" si="2603"/>
        <v>0</v>
      </c>
      <c r="EM691" s="375">
        <f t="shared" si="2604"/>
        <v>1</v>
      </c>
      <c r="EN691" s="375">
        <f t="shared" si="2605"/>
        <v>0</v>
      </c>
      <c r="EO691" s="375">
        <f t="shared" si="2606"/>
        <v>0</v>
      </c>
      <c r="EP691" s="375">
        <f t="shared" si="2607"/>
        <v>1</v>
      </c>
      <c r="EQ691" s="375">
        <f t="shared" si="2608"/>
        <v>0</v>
      </c>
      <c r="ER691" s="375">
        <f t="shared" si="2609"/>
        <v>0</v>
      </c>
      <c r="ES691" s="375">
        <f t="shared" si="2610"/>
        <v>1</v>
      </c>
      <c r="ET691" s="375">
        <f t="shared" si="2611"/>
        <v>0</v>
      </c>
      <c r="EU691" s="375">
        <f t="shared" si="2612"/>
        <v>0</v>
      </c>
      <c r="EV691" s="375">
        <f t="shared" si="2613"/>
        <v>1</v>
      </c>
      <c r="EW691" s="375">
        <f t="shared" si="2614"/>
        <v>0</v>
      </c>
      <c r="EX691" s="375">
        <f t="shared" si="2615"/>
        <v>0</v>
      </c>
      <c r="EY691" s="375">
        <f t="shared" si="2616"/>
        <v>1</v>
      </c>
      <c r="EZ691" s="375">
        <f t="shared" si="2617"/>
        <v>0</v>
      </c>
      <c r="FA691" s="375">
        <f t="shared" si="2618"/>
        <v>0</v>
      </c>
      <c r="FB691" s="375">
        <f t="shared" si="2619"/>
        <v>1</v>
      </c>
      <c r="FC691" s="375">
        <f t="shared" si="2620"/>
        <v>0</v>
      </c>
      <c r="FD691" s="375">
        <f t="shared" si="2621"/>
        <v>0</v>
      </c>
      <c r="FE691" s="376"/>
      <c r="FF691" s="372"/>
      <c r="FG691" s="372"/>
      <c r="FH691" s="372"/>
      <c r="FI691" s="372"/>
      <c r="FJ691" s="372"/>
      <c r="FK691" s="372"/>
      <c r="FL691" s="372"/>
      <c r="FM691" s="372"/>
      <c r="FN691" s="372"/>
      <c r="FO691" s="372"/>
      <c r="FP691" s="372"/>
      <c r="FQ691" s="372"/>
      <c r="FR691" s="372"/>
      <c r="FS691" s="372"/>
      <c r="FT691" s="372"/>
      <c r="FU691" s="372"/>
      <c r="FV691" s="372"/>
      <c r="FW691" s="372"/>
      <c r="FX691" s="372"/>
      <c r="FY691" s="372"/>
      <c r="FZ691" s="372"/>
      <c r="GA691" s="372"/>
      <c r="GB691" s="372"/>
      <c r="GC691" s="372"/>
      <c r="GD691" s="372"/>
      <c r="GE691" s="372"/>
      <c r="GF691" s="372"/>
      <c r="GG691" s="372"/>
      <c r="GH691" s="372"/>
      <c r="GI691" s="372"/>
      <c r="GJ691" s="372"/>
      <c r="GK691" s="372"/>
      <c r="GL691" s="372"/>
      <c r="GM691" s="372"/>
      <c r="GN691" s="372"/>
      <c r="GO691" s="372"/>
      <c r="GP691" s="372"/>
      <c r="GQ691" s="372"/>
      <c r="GR691" s="372"/>
      <c r="GS691" s="372"/>
      <c r="GT691" s="372"/>
      <c r="GU691" s="372"/>
      <c r="GV691" s="372"/>
      <c r="GW691" s="372"/>
      <c r="GX691" s="372"/>
      <c r="GY691" s="372"/>
      <c r="GZ691" s="372"/>
      <c r="HA691" s="372"/>
      <c r="HB691" s="372"/>
      <c r="HC691" s="372"/>
    </row>
    <row r="692" spans="1:211" s="373" customFormat="1" ht="15" customHeight="1" x14ac:dyDescent="0.2">
      <c r="A692" s="366">
        <f>SWDATA!O677</f>
        <v>0</v>
      </c>
      <c r="B692" s="366">
        <f>SWDATA!M677</f>
        <v>0</v>
      </c>
      <c r="C692" s="351">
        <f>IF(AND(SWDATA!M677=1,SWDATA!Q677="promotions"),SWDATA!P677,0)</f>
        <v>0</v>
      </c>
      <c r="D692" s="367">
        <f>ROW(SWDATA!M677)</f>
        <v>677</v>
      </c>
      <c r="E692" s="368">
        <f t="shared" si="2551"/>
        <v>0</v>
      </c>
      <c r="F692" s="369">
        <f t="shared" si="2386"/>
        <v>1</v>
      </c>
      <c r="G692" s="366" t="str">
        <f t="shared" si="2387"/>
        <v/>
      </c>
      <c r="H692" s="370"/>
      <c r="J692" s="238">
        <f t="shared" si="2388"/>
        <v>0</v>
      </c>
      <c r="K692" s="239" t="str">
        <f t="shared" si="2389"/>
        <v/>
      </c>
      <c r="L692" s="342"/>
      <c r="M692" s="345"/>
      <c r="N692" s="340" t="str">
        <f>IF(LEN(SWDATA!F677)=0,"",N691)</f>
        <v/>
      </c>
      <c r="O692" s="296" t="str">
        <f>IF(LEN(SWDATA!G677)=0,"",O691)</f>
        <v/>
      </c>
      <c r="P692" s="297" t="str">
        <f>IF(LEN(SWDATA!C677)=0,"",SWDATA!C677)</f>
        <v/>
      </c>
      <c r="Q692" s="312" t="str">
        <f t="shared" si="2390"/>
        <v/>
      </c>
      <c r="R692" s="223" t="s">
        <v>261</v>
      </c>
      <c r="S692" s="224"/>
      <c r="T692" s="224"/>
      <c r="U692" s="264" t="s">
        <v>628</v>
      </c>
      <c r="V692" s="205" t="s">
        <v>221</v>
      </c>
      <c r="W692" s="266">
        <f>IF(OR(Is_Loading,LEN($A692)=0),"",SWDATA!P677)</f>
        <v>0</v>
      </c>
      <c r="X692" s="267">
        <f>IF(OR(Is_Loading,LEN($A692)=0),"",SWDATA!Q677)</f>
        <v>0</v>
      </c>
      <c r="Y692" s="267">
        <f>IF(OR(Is_Loading,LEN($A692)=0),"",SWDATA!R677)</f>
        <v>0</v>
      </c>
      <c r="Z692" s="266" t="str">
        <f t="shared" si="2622"/>
        <v/>
      </c>
      <c r="AA692" s="266">
        <f>IF(OR(Is_Loading,LEN($A692)=0),"",SWDATA!T677)</f>
        <v>0</v>
      </c>
      <c r="AB692" s="267">
        <f>IF(OR(Is_Loading,LEN($A692)=0),"",SWDATA!U677)</f>
        <v>0</v>
      </c>
      <c r="AC692" s="267">
        <f>IF(OR(Is_Loading,LEN($A692)=0),"",SWDATA!V677)</f>
        <v>0</v>
      </c>
      <c r="AD692" s="266" t="str">
        <f t="shared" si="2391"/>
        <v/>
      </c>
      <c r="AE692" s="266">
        <f>IF(OR(Is_Loading,LEN($A692)=0),"",SWDATA!X677)</f>
        <v>0</v>
      </c>
      <c r="AF692" s="267">
        <f>IF(OR(Is_Loading,LEN($A692)=0),"",SWDATA!Y677)</f>
        <v>0</v>
      </c>
      <c r="AG692" s="267">
        <f>IF(OR(Is_Loading,LEN($A692)=0),"",SWDATA!Z677)</f>
        <v>0</v>
      </c>
      <c r="AH692" s="266" t="str">
        <f t="shared" si="2392"/>
        <v/>
      </c>
      <c r="AI692" s="266">
        <f>IF(OR(Is_Loading,LEN($A692)=0),"",SWDATA!AB677)</f>
        <v>0</v>
      </c>
      <c r="AJ692" s="267">
        <f>IF(OR(Is_Loading,LEN($A692)=0),"",SWDATA!AC677)</f>
        <v>0</v>
      </c>
      <c r="AK692" s="267">
        <f>IF(OR(Is_Loading,LEN($A692)=0),"",SWDATA!AD677)</f>
        <v>0</v>
      </c>
      <c r="AL692" s="266" t="str">
        <f t="shared" si="2393"/>
        <v/>
      </c>
      <c r="AM692" s="266">
        <f>IF(OR(Is_Loading,LEN($A692)=0),"",SWDATA!AF677)</f>
        <v>0</v>
      </c>
      <c r="AN692" s="267">
        <f>IF(OR(Is_Loading,LEN($A692)=0),"",SWDATA!AG677)</f>
        <v>0</v>
      </c>
      <c r="AO692" s="323">
        <f>IF(OR(Is_Loading,LEN($A692)=0),"",SWDATA!AH677)</f>
        <v>0</v>
      </c>
      <c r="AP692" s="320" t="str">
        <f t="shared" si="2394"/>
        <v/>
      </c>
      <c r="AQ692" s="266">
        <f>IF(OR(Is_Loading,LEN($A692)=0),"",SWDATA!AJ677)</f>
        <v>0</v>
      </c>
      <c r="AR692" s="267">
        <f>IF(OR(Is_Loading,LEN($A692)=0),"",SWDATA!AK677)</f>
        <v>0</v>
      </c>
      <c r="AS692" s="267">
        <f>IF(OR(Is_Loading,LEN($A692)=0),"",SWDATA!AL677)</f>
        <v>0</v>
      </c>
      <c r="AT692" s="266" t="str">
        <f t="shared" si="2395"/>
        <v/>
      </c>
      <c r="AU692" s="266">
        <f>IF(OR(Is_Loading,LEN($A692)=0),"",SWDATA!AN677)</f>
        <v>0</v>
      </c>
      <c r="AV692" s="267">
        <f>IF(OR(Is_Loading,LEN($A692)=0),"",SWDATA!AO677)</f>
        <v>0</v>
      </c>
      <c r="AW692" s="267">
        <f>IF(OR(Is_Loading,LEN($A692)=0),"",SWDATA!AP677)</f>
        <v>0</v>
      </c>
      <c r="AX692" s="266" t="str">
        <f t="shared" si="2396"/>
        <v/>
      </c>
      <c r="AY692" s="266">
        <f>IF(OR(Is_Loading,LEN($A692)=0),"",SWDATA!AR677)</f>
        <v>0</v>
      </c>
      <c r="AZ692" s="267">
        <f>IF(OR(Is_Loading,LEN($A692)=0),"",SWDATA!AS677)</f>
        <v>0</v>
      </c>
      <c r="BA692" s="267">
        <f>IF(OR(Is_Loading,LEN($A692)=0),"",SWDATA!AT677)</f>
        <v>0</v>
      </c>
      <c r="BB692" s="266" t="str">
        <f t="shared" si="2397"/>
        <v/>
      </c>
      <c r="BC692" s="266">
        <f>IF(OR(Is_Loading,LEN($A692)=0),"",SWDATA!AV677)</f>
        <v>0</v>
      </c>
      <c r="BD692" s="267">
        <f>IF(OR(Is_Loading,LEN($A692)=0),"",SWDATA!AW677)</f>
        <v>0</v>
      </c>
      <c r="BE692" s="323">
        <f>IF(OR(Is_Loading,LEN($A692)=0),"",SWDATA!AX677)</f>
        <v>0</v>
      </c>
      <c r="BF692" s="320" t="str">
        <f t="shared" si="2398"/>
        <v/>
      </c>
      <c r="BG692" s="11"/>
      <c r="BH692" s="11"/>
      <c r="BI692" s="11"/>
      <c r="BJ692" s="11"/>
      <c r="BK692" s="11"/>
      <c r="BL692" s="11"/>
      <c r="BM692" s="11"/>
      <c r="BN692" s="11"/>
      <c r="BO692" s="11"/>
      <c r="BP692" s="11"/>
      <c r="BQ692" s="11"/>
      <c r="BR692" s="11"/>
      <c r="BS692" s="11"/>
      <c r="BT692" s="11"/>
      <c r="BU692" s="11"/>
      <c r="BV692" s="11"/>
      <c r="BW692" s="11"/>
      <c r="BX692" s="11"/>
      <c r="BY692" s="11"/>
      <c r="BZ692" s="11"/>
      <c r="CA692" s="11"/>
      <c r="CB692" s="11"/>
      <c r="CC692" s="11"/>
      <c r="CD692" s="11"/>
      <c r="CE692" s="11"/>
      <c r="CF692" s="11"/>
      <c r="CG692" s="11"/>
      <c r="CH692" s="11"/>
      <c r="CI692" s="11"/>
      <c r="CJ692" s="11"/>
      <c r="CK692" s="11"/>
      <c r="CL692" s="11"/>
      <c r="CM692" s="11"/>
      <c r="CN692" s="351"/>
      <c r="CO692" s="351"/>
      <c r="CP692" s="351"/>
      <c r="CQ692" s="351"/>
      <c r="CR692" s="351"/>
      <c r="CS692" s="351"/>
      <c r="CT692" s="351"/>
      <c r="CU692" s="351"/>
      <c r="CV692" s="351"/>
      <c r="CW692" s="351"/>
      <c r="CX692" s="351"/>
      <c r="CY692" s="351"/>
      <c r="CZ692" s="351"/>
      <c r="DA692" s="351"/>
      <c r="DB692" s="351"/>
      <c r="DC692" s="351"/>
      <c r="DD692" s="351"/>
      <c r="DE692" s="351"/>
      <c r="DF692" s="351"/>
      <c r="DG692" s="351"/>
      <c r="DH692" s="351"/>
      <c r="DI692" s="351"/>
      <c r="DJ692" s="351"/>
      <c r="DK692" s="351"/>
      <c r="DL692" s="351"/>
      <c r="DM692" s="351"/>
      <c r="DN692" s="351"/>
      <c r="DS692" s="372"/>
      <c r="DT692" s="374"/>
      <c r="DU692" s="375"/>
      <c r="DV692" s="375"/>
      <c r="DW692" s="375"/>
      <c r="DX692" s="375">
        <v>1</v>
      </c>
      <c r="DY692" s="375">
        <f t="shared" si="2590"/>
        <v>0</v>
      </c>
      <c r="DZ692" s="375">
        <f t="shared" si="2591"/>
        <v>0</v>
      </c>
      <c r="EA692" s="375">
        <f t="shared" si="2592"/>
        <v>1</v>
      </c>
      <c r="EB692" s="375">
        <f t="shared" si="2593"/>
        <v>0</v>
      </c>
      <c r="EC692" s="375">
        <f t="shared" si="2594"/>
        <v>0</v>
      </c>
      <c r="ED692" s="375">
        <f t="shared" si="2595"/>
        <v>1</v>
      </c>
      <c r="EE692" s="375">
        <f t="shared" si="2596"/>
        <v>0</v>
      </c>
      <c r="EF692" s="375">
        <f t="shared" si="2597"/>
        <v>0</v>
      </c>
      <c r="EG692" s="375">
        <f t="shared" si="2598"/>
        <v>1</v>
      </c>
      <c r="EH692" s="375">
        <f t="shared" si="2599"/>
        <v>0</v>
      </c>
      <c r="EI692" s="375">
        <f t="shared" si="2600"/>
        <v>0</v>
      </c>
      <c r="EJ692" s="375">
        <f t="shared" si="2601"/>
        <v>1</v>
      </c>
      <c r="EK692" s="375">
        <f t="shared" si="2602"/>
        <v>0</v>
      </c>
      <c r="EL692" s="375">
        <f t="shared" si="2603"/>
        <v>0</v>
      </c>
      <c r="EM692" s="375">
        <f t="shared" si="2604"/>
        <v>1</v>
      </c>
      <c r="EN692" s="375">
        <f t="shared" si="2605"/>
        <v>0</v>
      </c>
      <c r="EO692" s="375">
        <f t="shared" si="2606"/>
        <v>0</v>
      </c>
      <c r="EP692" s="375">
        <f t="shared" si="2607"/>
        <v>1</v>
      </c>
      <c r="EQ692" s="375">
        <f t="shared" si="2608"/>
        <v>0</v>
      </c>
      <c r="ER692" s="375">
        <f t="shared" si="2609"/>
        <v>0</v>
      </c>
      <c r="ES692" s="375">
        <f t="shared" si="2610"/>
        <v>1</v>
      </c>
      <c r="ET692" s="375">
        <f t="shared" si="2611"/>
        <v>0</v>
      </c>
      <c r="EU692" s="375">
        <f t="shared" si="2612"/>
        <v>0</v>
      </c>
      <c r="EV692" s="375">
        <f t="shared" si="2613"/>
        <v>1</v>
      </c>
      <c r="EW692" s="375">
        <f t="shared" si="2614"/>
        <v>0</v>
      </c>
      <c r="EX692" s="375">
        <f t="shared" si="2615"/>
        <v>0</v>
      </c>
      <c r="EY692" s="375">
        <f t="shared" si="2616"/>
        <v>1</v>
      </c>
      <c r="EZ692" s="375">
        <f t="shared" si="2617"/>
        <v>0</v>
      </c>
      <c r="FA692" s="375">
        <f t="shared" si="2618"/>
        <v>0</v>
      </c>
      <c r="FB692" s="375">
        <f t="shared" si="2619"/>
        <v>1</v>
      </c>
      <c r="FC692" s="375">
        <f t="shared" si="2620"/>
        <v>0</v>
      </c>
      <c r="FD692" s="375">
        <f t="shared" si="2621"/>
        <v>0</v>
      </c>
      <c r="FE692" s="376"/>
      <c r="FF692" s="372"/>
      <c r="FG692" s="372"/>
      <c r="FH692" s="372"/>
      <c r="FI692" s="372"/>
      <c r="FJ692" s="372"/>
      <c r="FK692" s="372"/>
      <c r="FL692" s="372"/>
      <c r="FM692" s="372"/>
      <c r="FN692" s="372"/>
      <c r="FO692" s="372"/>
      <c r="FP692" s="372"/>
      <c r="FQ692" s="372"/>
      <c r="FR692" s="372"/>
      <c r="FS692" s="372"/>
      <c r="FT692" s="372"/>
      <c r="FU692" s="372"/>
      <c r="FV692" s="372"/>
      <c r="FW692" s="372"/>
      <c r="FX692" s="372"/>
      <c r="FY692" s="372"/>
      <c r="FZ692" s="372"/>
      <c r="GA692" s="372"/>
      <c r="GB692" s="372"/>
      <c r="GC692" s="372"/>
      <c r="GD692" s="372"/>
      <c r="GE692" s="372"/>
      <c r="GF692" s="372"/>
      <c r="GG692" s="372"/>
      <c r="GH692" s="372"/>
      <c r="GI692" s="372"/>
      <c r="GJ692" s="372"/>
      <c r="GK692" s="372"/>
      <c r="GL692" s="372"/>
      <c r="GM692" s="372"/>
      <c r="GN692" s="372"/>
      <c r="GO692" s="372"/>
      <c r="GP692" s="372"/>
      <c r="GQ692" s="372"/>
      <c r="GR692" s="372"/>
      <c r="GS692" s="372"/>
      <c r="GT692" s="372"/>
      <c r="GU692" s="372"/>
      <c r="GV692" s="372"/>
      <c r="GW692" s="372"/>
      <c r="GX692" s="372"/>
      <c r="GY692" s="372"/>
      <c r="GZ692" s="372"/>
      <c r="HA692" s="372"/>
      <c r="HB692" s="372"/>
      <c r="HC692" s="372"/>
    </row>
    <row r="693" spans="1:211" s="373" customFormat="1" ht="15" customHeight="1" x14ac:dyDescent="0.2">
      <c r="A693" s="366">
        <f>SWDATA!O678</f>
        <v>0</v>
      </c>
      <c r="B693" s="366">
        <f>SWDATA!M678</f>
        <v>0</v>
      </c>
      <c r="C693" s="351">
        <f>IF(AND(SWDATA!M678=1,SWDATA!Q678="promotions"),SWDATA!P678,0)</f>
        <v>0</v>
      </c>
      <c r="D693" s="367">
        <f>ROW(SWDATA!M678)</f>
        <v>678</v>
      </c>
      <c r="E693" s="368">
        <f t="shared" si="2551"/>
        <v>0</v>
      </c>
      <c r="F693" s="369">
        <f t="shared" si="2386"/>
        <v>1</v>
      </c>
      <c r="G693" s="366" t="str">
        <f t="shared" si="2387"/>
        <v/>
      </c>
      <c r="H693" s="370"/>
      <c r="J693" s="238">
        <f t="shared" si="2388"/>
        <v>0</v>
      </c>
      <c r="K693" s="239" t="str">
        <f t="shared" si="2389"/>
        <v/>
      </c>
      <c r="L693" s="342"/>
      <c r="M693" s="345"/>
      <c r="N693" s="340" t="str">
        <f>IF(LEN(SWDATA!F678)=0,"",N692)</f>
        <v/>
      </c>
      <c r="O693" s="296" t="str">
        <f>IF(LEN(SWDATA!G678)=0,"",O692)</f>
        <v/>
      </c>
      <c r="P693" s="297" t="str">
        <f>IF(LEN(SWDATA!C678)=0,"",SWDATA!C678)</f>
        <v/>
      </c>
      <c r="Q693" s="312" t="str">
        <f t="shared" si="2390"/>
        <v/>
      </c>
      <c r="R693" s="223" t="s">
        <v>261</v>
      </c>
      <c r="S693" s="224"/>
      <c r="T693" s="224"/>
      <c r="U693" s="264" t="s">
        <v>596</v>
      </c>
      <c r="V693" s="205" t="s">
        <v>221</v>
      </c>
      <c r="W693" s="266">
        <f>IF(OR(Is_Loading,LEN($A693)=0),"",SWDATA!P678)</f>
        <v>0</v>
      </c>
      <c r="X693" s="267">
        <f>IF(OR(Is_Loading,LEN($A693)=0),"",SWDATA!Q678)</f>
        <v>0</v>
      </c>
      <c r="Y693" s="267">
        <f>IF(OR(Is_Loading,LEN($A693)=0),"",SWDATA!R678)</f>
        <v>0</v>
      </c>
      <c r="Z693" s="266" t="str">
        <f t="shared" si="2622"/>
        <v/>
      </c>
      <c r="AA693" s="266">
        <f>IF(OR(Is_Loading,LEN($A693)=0),"",SWDATA!T678)</f>
        <v>0</v>
      </c>
      <c r="AB693" s="267">
        <f>IF(OR(Is_Loading,LEN($A693)=0),"",SWDATA!U678)</f>
        <v>0</v>
      </c>
      <c r="AC693" s="267">
        <f>IF(OR(Is_Loading,LEN($A693)=0),"",SWDATA!V678)</f>
        <v>0</v>
      </c>
      <c r="AD693" s="266" t="str">
        <f t="shared" si="2391"/>
        <v/>
      </c>
      <c r="AE693" s="266">
        <f>IF(OR(Is_Loading,LEN($A693)=0),"",SWDATA!X678)</f>
        <v>0</v>
      </c>
      <c r="AF693" s="267">
        <f>IF(OR(Is_Loading,LEN($A693)=0),"",SWDATA!Y678)</f>
        <v>0</v>
      </c>
      <c r="AG693" s="267">
        <f>IF(OR(Is_Loading,LEN($A693)=0),"",SWDATA!Z678)</f>
        <v>0</v>
      </c>
      <c r="AH693" s="266" t="str">
        <f t="shared" si="2392"/>
        <v/>
      </c>
      <c r="AI693" s="266">
        <f>IF(OR(Is_Loading,LEN($A693)=0),"",SWDATA!AB678)</f>
        <v>0</v>
      </c>
      <c r="AJ693" s="267">
        <f>IF(OR(Is_Loading,LEN($A693)=0),"",SWDATA!AC678)</f>
        <v>0</v>
      </c>
      <c r="AK693" s="267">
        <f>IF(OR(Is_Loading,LEN($A693)=0),"",SWDATA!AD678)</f>
        <v>0</v>
      </c>
      <c r="AL693" s="266" t="str">
        <f t="shared" si="2393"/>
        <v/>
      </c>
      <c r="AM693" s="266">
        <f>IF(OR(Is_Loading,LEN($A693)=0),"",SWDATA!AF678)</f>
        <v>0</v>
      </c>
      <c r="AN693" s="267">
        <f>IF(OR(Is_Loading,LEN($A693)=0),"",SWDATA!AG678)</f>
        <v>0</v>
      </c>
      <c r="AO693" s="323">
        <f>IF(OR(Is_Loading,LEN($A693)=0),"",SWDATA!AH678)</f>
        <v>0</v>
      </c>
      <c r="AP693" s="320" t="str">
        <f t="shared" si="2394"/>
        <v/>
      </c>
      <c r="AQ693" s="266">
        <f>IF(OR(Is_Loading,LEN($A693)=0),"",SWDATA!AJ678)</f>
        <v>0</v>
      </c>
      <c r="AR693" s="267">
        <f>IF(OR(Is_Loading,LEN($A693)=0),"",SWDATA!AK678)</f>
        <v>0</v>
      </c>
      <c r="AS693" s="267">
        <f>IF(OR(Is_Loading,LEN($A693)=0),"",SWDATA!AL678)</f>
        <v>0</v>
      </c>
      <c r="AT693" s="266" t="str">
        <f t="shared" si="2395"/>
        <v/>
      </c>
      <c r="AU693" s="266">
        <f>IF(OR(Is_Loading,LEN($A693)=0),"",SWDATA!AN678)</f>
        <v>0</v>
      </c>
      <c r="AV693" s="267">
        <f>IF(OR(Is_Loading,LEN($A693)=0),"",SWDATA!AO678)</f>
        <v>0</v>
      </c>
      <c r="AW693" s="267">
        <f>IF(OR(Is_Loading,LEN($A693)=0),"",SWDATA!AP678)</f>
        <v>0</v>
      </c>
      <c r="AX693" s="266" t="str">
        <f t="shared" si="2396"/>
        <v/>
      </c>
      <c r="AY693" s="266">
        <f>IF(OR(Is_Loading,LEN($A693)=0),"",SWDATA!AR678)</f>
        <v>0</v>
      </c>
      <c r="AZ693" s="267">
        <f>IF(OR(Is_Loading,LEN($A693)=0),"",SWDATA!AS678)</f>
        <v>0</v>
      </c>
      <c r="BA693" s="267">
        <f>IF(OR(Is_Loading,LEN($A693)=0),"",SWDATA!AT678)</f>
        <v>0</v>
      </c>
      <c r="BB693" s="266" t="str">
        <f t="shared" si="2397"/>
        <v/>
      </c>
      <c r="BC693" s="266">
        <f>IF(OR(Is_Loading,LEN($A693)=0),"",SWDATA!AV678)</f>
        <v>0</v>
      </c>
      <c r="BD693" s="267">
        <f>IF(OR(Is_Loading,LEN($A693)=0),"",SWDATA!AW678)</f>
        <v>0</v>
      </c>
      <c r="BE693" s="323">
        <f>IF(OR(Is_Loading,LEN($A693)=0),"",SWDATA!AX678)</f>
        <v>0</v>
      </c>
      <c r="BF693" s="320" t="str">
        <f t="shared" si="2398"/>
        <v/>
      </c>
      <c r="BG693" s="11"/>
      <c r="BH693" s="11"/>
      <c r="BI693" s="11"/>
      <c r="BJ693" s="11"/>
      <c r="BK693" s="11"/>
      <c r="BL693" s="11"/>
      <c r="BM693" s="11"/>
      <c r="BN693" s="11"/>
      <c r="BO693" s="11"/>
      <c r="BP693" s="11"/>
      <c r="BQ693" s="11"/>
      <c r="BR693" s="11"/>
      <c r="BS693" s="11"/>
      <c r="BT693" s="11"/>
      <c r="BU693" s="11"/>
      <c r="BV693" s="11"/>
      <c r="BW693" s="11"/>
      <c r="BX693" s="11"/>
      <c r="BY693" s="11"/>
      <c r="BZ693" s="11"/>
      <c r="CA693" s="11"/>
      <c r="CB693" s="11"/>
      <c r="CC693" s="11"/>
      <c r="CD693" s="11"/>
      <c r="CE693" s="11"/>
      <c r="CF693" s="11"/>
      <c r="CG693" s="11"/>
      <c r="CH693" s="11"/>
      <c r="CI693" s="11"/>
      <c r="CJ693" s="11"/>
      <c r="CK693" s="11"/>
      <c r="CL693" s="11"/>
      <c r="CM693" s="11"/>
      <c r="CN693" s="351"/>
      <c r="CO693" s="351"/>
      <c r="CP693" s="351"/>
      <c r="CQ693" s="351"/>
      <c r="CR693" s="351"/>
      <c r="CS693" s="351"/>
      <c r="CT693" s="351"/>
      <c r="CU693" s="351"/>
      <c r="CV693" s="351"/>
      <c r="CW693" s="351"/>
      <c r="CX693" s="351"/>
      <c r="CY693" s="351"/>
      <c r="CZ693" s="351"/>
      <c r="DA693" s="351"/>
      <c r="DB693" s="351"/>
      <c r="DC693" s="351"/>
      <c r="DD693" s="351"/>
      <c r="DE693" s="351"/>
      <c r="DF693" s="351"/>
      <c r="DG693" s="351"/>
      <c r="DH693" s="351"/>
      <c r="DI693" s="351"/>
      <c r="DJ693" s="351"/>
      <c r="DK693" s="351"/>
      <c r="DL693" s="351"/>
      <c r="DM693" s="351"/>
      <c r="DN693" s="351"/>
      <c r="DS693" s="372"/>
      <c r="DT693" s="374"/>
      <c r="DU693" s="375"/>
      <c r="DV693" s="375"/>
      <c r="DW693" s="375"/>
      <c r="DX693" s="375">
        <v>1</v>
      </c>
      <c r="DY693" s="375">
        <f t="shared" si="2590"/>
        <v>0</v>
      </c>
      <c r="DZ693" s="375">
        <f t="shared" si="2591"/>
        <v>0</v>
      </c>
      <c r="EA693" s="375">
        <f t="shared" si="2592"/>
        <v>1</v>
      </c>
      <c r="EB693" s="375">
        <f t="shared" si="2593"/>
        <v>0</v>
      </c>
      <c r="EC693" s="375">
        <f t="shared" si="2594"/>
        <v>0</v>
      </c>
      <c r="ED693" s="375">
        <f t="shared" si="2595"/>
        <v>1</v>
      </c>
      <c r="EE693" s="375">
        <f t="shared" si="2596"/>
        <v>0</v>
      </c>
      <c r="EF693" s="375">
        <f t="shared" si="2597"/>
        <v>0</v>
      </c>
      <c r="EG693" s="375">
        <f t="shared" si="2598"/>
        <v>1</v>
      </c>
      <c r="EH693" s="375">
        <f t="shared" si="2599"/>
        <v>0</v>
      </c>
      <c r="EI693" s="375">
        <f t="shared" si="2600"/>
        <v>0</v>
      </c>
      <c r="EJ693" s="375">
        <f t="shared" si="2601"/>
        <v>1</v>
      </c>
      <c r="EK693" s="375">
        <f t="shared" si="2602"/>
        <v>0</v>
      </c>
      <c r="EL693" s="375">
        <f t="shared" si="2603"/>
        <v>0</v>
      </c>
      <c r="EM693" s="375">
        <f t="shared" si="2604"/>
        <v>1</v>
      </c>
      <c r="EN693" s="375">
        <f t="shared" si="2605"/>
        <v>0</v>
      </c>
      <c r="EO693" s="375">
        <f t="shared" si="2606"/>
        <v>0</v>
      </c>
      <c r="EP693" s="375">
        <f t="shared" si="2607"/>
        <v>1</v>
      </c>
      <c r="EQ693" s="375">
        <f t="shared" si="2608"/>
        <v>0</v>
      </c>
      <c r="ER693" s="375">
        <f t="shared" si="2609"/>
        <v>0</v>
      </c>
      <c r="ES693" s="375">
        <f t="shared" si="2610"/>
        <v>1</v>
      </c>
      <c r="ET693" s="375">
        <f t="shared" si="2611"/>
        <v>0</v>
      </c>
      <c r="EU693" s="375">
        <f t="shared" si="2612"/>
        <v>0</v>
      </c>
      <c r="EV693" s="375">
        <f t="shared" si="2613"/>
        <v>1</v>
      </c>
      <c r="EW693" s="375">
        <f t="shared" si="2614"/>
        <v>0</v>
      </c>
      <c r="EX693" s="375">
        <f t="shared" si="2615"/>
        <v>0</v>
      </c>
      <c r="EY693" s="375">
        <f t="shared" si="2616"/>
        <v>1</v>
      </c>
      <c r="EZ693" s="375">
        <f t="shared" si="2617"/>
        <v>0</v>
      </c>
      <c r="FA693" s="375">
        <f t="shared" si="2618"/>
        <v>0</v>
      </c>
      <c r="FB693" s="375">
        <f t="shared" si="2619"/>
        <v>1</v>
      </c>
      <c r="FC693" s="375">
        <f t="shared" si="2620"/>
        <v>0</v>
      </c>
      <c r="FD693" s="375">
        <f t="shared" si="2621"/>
        <v>0</v>
      </c>
      <c r="FE693" s="376"/>
      <c r="FF693" s="372"/>
      <c r="FG693" s="372"/>
      <c r="FH693" s="372"/>
      <c r="FI693" s="372"/>
      <c r="FJ693" s="372"/>
      <c r="FK693" s="372"/>
      <c r="FL693" s="372"/>
      <c r="FM693" s="372"/>
      <c r="FN693" s="372"/>
      <c r="FO693" s="372"/>
      <c r="FP693" s="372"/>
      <c r="FQ693" s="372"/>
      <c r="FR693" s="372"/>
      <c r="FS693" s="372"/>
      <c r="FT693" s="372"/>
      <c r="FU693" s="372"/>
      <c r="FV693" s="372"/>
      <c r="FW693" s="372"/>
      <c r="FX693" s="372"/>
      <c r="FY693" s="372"/>
      <c r="FZ693" s="372"/>
      <c r="GA693" s="372"/>
      <c r="GB693" s="372"/>
      <c r="GC693" s="372"/>
      <c r="GD693" s="372"/>
      <c r="GE693" s="372"/>
      <c r="GF693" s="372"/>
      <c r="GG693" s="372"/>
      <c r="GH693" s="372"/>
      <c r="GI693" s="372"/>
      <c r="GJ693" s="372"/>
      <c r="GK693" s="372"/>
      <c r="GL693" s="372"/>
      <c r="GM693" s="372"/>
      <c r="GN693" s="372"/>
      <c r="GO693" s="372"/>
      <c r="GP693" s="372"/>
      <c r="GQ693" s="372"/>
      <c r="GR693" s="372"/>
      <c r="GS693" s="372"/>
      <c r="GT693" s="372"/>
      <c r="GU693" s="372"/>
      <c r="GV693" s="372"/>
      <c r="GW693" s="372"/>
      <c r="GX693" s="372"/>
      <c r="GY693" s="372"/>
      <c r="GZ693" s="372"/>
      <c r="HA693" s="372"/>
      <c r="HB693" s="372"/>
      <c r="HC693" s="372"/>
    </row>
    <row r="694" spans="1:211" s="373" customFormat="1" ht="15" customHeight="1" x14ac:dyDescent="0.2">
      <c r="A694" s="366">
        <f>SWDATA!O679</f>
        <v>0</v>
      </c>
      <c r="B694" s="366">
        <f>SWDATA!M679</f>
        <v>0</v>
      </c>
      <c r="C694" s="351">
        <f>IF(AND(SWDATA!M679=1,SWDATA!Q679="promotions"),SWDATA!P679,0)</f>
        <v>0</v>
      </c>
      <c r="D694" s="367">
        <f>ROW(SWDATA!M679)</f>
        <v>679</v>
      </c>
      <c r="E694" s="368">
        <f ca="1">IF(AND(B694=1,UPPER(HLOOKUP(D694+14,'Metrics &amp; Attributes View'!$13:$31,19,0))&lt;&gt;"SBOM"),1,0)</f>
        <v>0</v>
      </c>
      <c r="F694" s="369">
        <f t="shared" si="2386"/>
        <v>1</v>
      </c>
      <c r="G694" s="366" t="str">
        <f t="shared" si="2387"/>
        <v/>
      </c>
      <c r="H694" s="370"/>
      <c r="J694" s="238">
        <f t="shared" si="2388"/>
        <v>0</v>
      </c>
      <c r="K694" s="239" t="str">
        <f t="shared" si="2389"/>
        <v/>
      </c>
      <c r="L694" s="342"/>
      <c r="M694" s="345"/>
      <c r="N694" s="340" t="str">
        <f>IF(LEN(SWDATA!F679)=0,"",N693)</f>
        <v/>
      </c>
      <c r="O694" s="296" t="str">
        <f>IF(LEN(SWDATA!G679)=0,"",O693)</f>
        <v/>
      </c>
      <c r="P694" s="297" t="str">
        <f>IF(LEN(SWDATA!C679)=0,"",SWDATA!C679)</f>
        <v/>
      </c>
      <c r="Q694" s="312" t="str">
        <f t="shared" si="2390"/>
        <v/>
      </c>
      <c r="R694" s="223" t="s">
        <v>262</v>
      </c>
      <c r="S694" s="224"/>
      <c r="T694" s="224"/>
      <c r="U694" s="264" t="s">
        <v>623</v>
      </c>
      <c r="V694" s="205" t="s">
        <v>221</v>
      </c>
      <c r="W694" s="266">
        <f>IF(OR(Is_Loading,LEN($A694)=0),"",SWDATA!P679)</f>
        <v>0</v>
      </c>
      <c r="X694" s="267">
        <f>IF(OR(Is_Loading,LEN($A694)=0),"",SWDATA!Q679)</f>
        <v>0</v>
      </c>
      <c r="Y694" s="267">
        <f>IF(OR(Is_Loading,LEN($A694)=0),"",SWDATA!R679)</f>
        <v>0</v>
      </c>
      <c r="Z694" s="266" t="str">
        <f t="shared" si="2622"/>
        <v/>
      </c>
      <c r="AA694" s="266">
        <f>IF(OR(Is_Loading,LEN($A694)=0),"",SWDATA!T679)</f>
        <v>0</v>
      </c>
      <c r="AB694" s="267">
        <f>IF(OR(Is_Loading,LEN($A694)=0),"",SWDATA!U679)</f>
        <v>0</v>
      </c>
      <c r="AC694" s="267">
        <f>IF(OR(Is_Loading,LEN($A694)=0),"",SWDATA!V679)</f>
        <v>0</v>
      </c>
      <c r="AD694" s="266" t="str">
        <f t="shared" si="2391"/>
        <v/>
      </c>
      <c r="AE694" s="266">
        <f>IF(OR(Is_Loading,LEN($A694)=0),"",SWDATA!X679)</f>
        <v>0</v>
      </c>
      <c r="AF694" s="267">
        <f>IF(OR(Is_Loading,LEN($A694)=0),"",SWDATA!Y679)</f>
        <v>0</v>
      </c>
      <c r="AG694" s="267">
        <f>IF(OR(Is_Loading,LEN($A694)=0),"",SWDATA!Z679)</f>
        <v>0</v>
      </c>
      <c r="AH694" s="266" t="str">
        <f t="shared" si="2392"/>
        <v/>
      </c>
      <c r="AI694" s="266">
        <f>IF(OR(Is_Loading,LEN($A694)=0),"",SWDATA!AB679)</f>
        <v>0</v>
      </c>
      <c r="AJ694" s="267">
        <f>IF(OR(Is_Loading,LEN($A694)=0),"",SWDATA!AC679)</f>
        <v>0</v>
      </c>
      <c r="AK694" s="267">
        <f>IF(OR(Is_Loading,LEN($A694)=0),"",SWDATA!AD679)</f>
        <v>0</v>
      </c>
      <c r="AL694" s="266" t="str">
        <f t="shared" si="2393"/>
        <v/>
      </c>
      <c r="AM694" s="266">
        <f>IF(OR(Is_Loading,LEN($A694)=0),"",SWDATA!AF679)</f>
        <v>0</v>
      </c>
      <c r="AN694" s="267">
        <f>IF(OR(Is_Loading,LEN($A694)=0),"",SWDATA!AG679)</f>
        <v>0</v>
      </c>
      <c r="AO694" s="323">
        <f>IF(OR(Is_Loading,LEN($A694)=0),"",SWDATA!AH679)</f>
        <v>0</v>
      </c>
      <c r="AP694" s="320" t="str">
        <f t="shared" si="2394"/>
        <v/>
      </c>
      <c r="AQ694" s="266">
        <f>IF(OR(Is_Loading,LEN($A694)=0),"",SWDATA!AJ679)</f>
        <v>0</v>
      </c>
      <c r="AR694" s="267">
        <f>IF(OR(Is_Loading,LEN($A694)=0),"",SWDATA!AK679)</f>
        <v>0</v>
      </c>
      <c r="AS694" s="267">
        <f>IF(OR(Is_Loading,LEN($A694)=0),"",SWDATA!AL679)</f>
        <v>0</v>
      </c>
      <c r="AT694" s="266" t="str">
        <f t="shared" si="2395"/>
        <v/>
      </c>
      <c r="AU694" s="266">
        <f>IF(OR(Is_Loading,LEN($A694)=0),"",SWDATA!AN679)</f>
        <v>0</v>
      </c>
      <c r="AV694" s="267">
        <f>IF(OR(Is_Loading,LEN($A694)=0),"",SWDATA!AO679)</f>
        <v>0</v>
      </c>
      <c r="AW694" s="267">
        <f>IF(OR(Is_Loading,LEN($A694)=0),"",SWDATA!AP679)</f>
        <v>0</v>
      </c>
      <c r="AX694" s="266" t="str">
        <f t="shared" si="2396"/>
        <v/>
      </c>
      <c r="AY694" s="266">
        <f>IF(OR(Is_Loading,LEN($A694)=0),"",SWDATA!AR679)</f>
        <v>0</v>
      </c>
      <c r="AZ694" s="267">
        <f>IF(OR(Is_Loading,LEN($A694)=0),"",SWDATA!AS679)</f>
        <v>0</v>
      </c>
      <c r="BA694" s="267">
        <f>IF(OR(Is_Loading,LEN($A694)=0),"",SWDATA!AT679)</f>
        <v>0</v>
      </c>
      <c r="BB694" s="266" t="str">
        <f t="shared" si="2397"/>
        <v/>
      </c>
      <c r="BC694" s="266">
        <f>IF(OR(Is_Loading,LEN($A694)=0),"",SWDATA!AV679)</f>
        <v>0</v>
      </c>
      <c r="BD694" s="267">
        <f>IF(OR(Is_Loading,LEN($A694)=0),"",SWDATA!AW679)</f>
        <v>0</v>
      </c>
      <c r="BE694" s="323">
        <f>IF(OR(Is_Loading,LEN($A694)=0),"",SWDATA!AX679)</f>
        <v>0</v>
      </c>
      <c r="BF694" s="320" t="str">
        <f t="shared" si="2398"/>
        <v/>
      </c>
      <c r="BG694" s="11"/>
      <c r="BH694" s="11"/>
      <c r="BI694" s="11"/>
      <c r="BJ694" s="11"/>
      <c r="BK694" s="11"/>
      <c r="BL694" s="11"/>
      <c r="BM694" s="11"/>
      <c r="BN694" s="11"/>
      <c r="BO694" s="11"/>
      <c r="BP694" s="11"/>
      <c r="BQ694" s="11"/>
      <c r="BR694" s="11"/>
      <c r="BS694" s="11"/>
      <c r="BT694" s="11"/>
      <c r="BU694" s="11"/>
      <c r="BV694" s="11"/>
      <c r="BW694" s="11"/>
      <c r="BX694" s="11"/>
      <c r="BY694" s="11"/>
      <c r="BZ694" s="11"/>
      <c r="CA694" s="11"/>
      <c r="CB694" s="11"/>
      <c r="CC694" s="11"/>
      <c r="CD694" s="11"/>
      <c r="CE694" s="11"/>
      <c r="CF694" s="11"/>
      <c r="CG694" s="11"/>
      <c r="CH694" s="11"/>
      <c r="CI694" s="11"/>
      <c r="CJ694" s="11"/>
      <c r="CK694" s="11"/>
      <c r="CL694" s="11"/>
      <c r="CM694" s="11"/>
      <c r="CN694" s="351"/>
      <c r="CO694" s="351"/>
      <c r="CP694" s="351"/>
      <c r="CQ694" s="351"/>
      <c r="CR694" s="351"/>
      <c r="CS694" s="351"/>
      <c r="CT694" s="351"/>
      <c r="CU694" s="351"/>
      <c r="CV694" s="351"/>
      <c r="CW694" s="351"/>
      <c r="CX694" s="351"/>
      <c r="CY694" s="351"/>
      <c r="CZ694" s="351"/>
      <c r="DA694" s="351"/>
      <c r="DB694" s="351"/>
      <c r="DC694" s="351"/>
      <c r="DD694" s="351"/>
      <c r="DE694" s="351"/>
      <c r="DF694" s="351"/>
      <c r="DG694" s="351"/>
      <c r="DH694" s="351"/>
      <c r="DI694" s="351"/>
      <c r="DJ694" s="351"/>
      <c r="DK694" s="351"/>
      <c r="DL694" s="351"/>
      <c r="DM694" s="351"/>
      <c r="DN694" s="351"/>
      <c r="DS694" s="372"/>
      <c r="DT694" s="374"/>
      <c r="DU694" s="375"/>
      <c r="DV694" s="375"/>
      <c r="DW694" s="375"/>
      <c r="DX694" s="375">
        <v>1</v>
      </c>
      <c r="DY694" s="375">
        <f t="shared" si="2590"/>
        <v>0</v>
      </c>
      <c r="DZ694" s="375">
        <f t="shared" si="2591"/>
        <v>0</v>
      </c>
      <c r="EA694" s="375">
        <f t="shared" si="2592"/>
        <v>1</v>
      </c>
      <c r="EB694" s="375">
        <f t="shared" si="2593"/>
        <v>0</v>
      </c>
      <c r="EC694" s="375">
        <f t="shared" si="2594"/>
        <v>0</v>
      </c>
      <c r="ED694" s="375">
        <f t="shared" si="2595"/>
        <v>1</v>
      </c>
      <c r="EE694" s="375">
        <f t="shared" si="2596"/>
        <v>0</v>
      </c>
      <c r="EF694" s="375">
        <f t="shared" si="2597"/>
        <v>0</v>
      </c>
      <c r="EG694" s="375">
        <f t="shared" si="2598"/>
        <v>1</v>
      </c>
      <c r="EH694" s="375">
        <f t="shared" si="2599"/>
        <v>0</v>
      </c>
      <c r="EI694" s="375">
        <f t="shared" si="2600"/>
        <v>0</v>
      </c>
      <c r="EJ694" s="375">
        <f t="shared" si="2601"/>
        <v>1</v>
      </c>
      <c r="EK694" s="375">
        <f t="shared" si="2602"/>
        <v>0</v>
      </c>
      <c r="EL694" s="375">
        <f t="shared" si="2603"/>
        <v>0</v>
      </c>
      <c r="EM694" s="375">
        <f t="shared" si="2604"/>
        <v>1</v>
      </c>
      <c r="EN694" s="375">
        <f t="shared" si="2605"/>
        <v>0</v>
      </c>
      <c r="EO694" s="375">
        <f t="shared" si="2606"/>
        <v>0</v>
      </c>
      <c r="EP694" s="375">
        <f t="shared" si="2607"/>
        <v>1</v>
      </c>
      <c r="EQ694" s="375">
        <f t="shared" si="2608"/>
        <v>0</v>
      </c>
      <c r="ER694" s="375">
        <f t="shared" si="2609"/>
        <v>0</v>
      </c>
      <c r="ES694" s="375">
        <f t="shared" si="2610"/>
        <v>1</v>
      </c>
      <c r="ET694" s="375">
        <f t="shared" si="2611"/>
        <v>0</v>
      </c>
      <c r="EU694" s="375">
        <f t="shared" si="2612"/>
        <v>0</v>
      </c>
      <c r="EV694" s="375">
        <f t="shared" si="2613"/>
        <v>1</v>
      </c>
      <c r="EW694" s="375">
        <f t="shared" si="2614"/>
        <v>0</v>
      </c>
      <c r="EX694" s="375">
        <f t="shared" si="2615"/>
        <v>0</v>
      </c>
      <c r="EY694" s="375">
        <f t="shared" si="2616"/>
        <v>1</v>
      </c>
      <c r="EZ694" s="375">
        <f t="shared" si="2617"/>
        <v>0</v>
      </c>
      <c r="FA694" s="375">
        <f t="shared" si="2618"/>
        <v>0</v>
      </c>
      <c r="FB694" s="375">
        <f t="shared" si="2619"/>
        <v>1</v>
      </c>
      <c r="FC694" s="375">
        <f t="shared" si="2620"/>
        <v>0</v>
      </c>
      <c r="FD694" s="375">
        <f t="shared" si="2621"/>
        <v>0</v>
      </c>
      <c r="FE694" s="376"/>
      <c r="FF694" s="372"/>
      <c r="FG694" s="372"/>
      <c r="FH694" s="372"/>
      <c r="FI694" s="372"/>
      <c r="FJ694" s="372"/>
      <c r="FK694" s="372"/>
      <c r="FL694" s="372"/>
      <c r="FM694" s="372"/>
      <c r="FN694" s="372"/>
      <c r="FO694" s="372"/>
      <c r="FP694" s="372"/>
      <c r="FQ694" s="372"/>
      <c r="FR694" s="372"/>
      <c r="FS694" s="372"/>
      <c r="FT694" s="372"/>
      <c r="FU694" s="372"/>
      <c r="FV694" s="372"/>
      <c r="FW694" s="372"/>
      <c r="FX694" s="372"/>
      <c r="FY694" s="372"/>
      <c r="FZ694" s="372"/>
      <c r="GA694" s="372"/>
      <c r="GB694" s="372"/>
      <c r="GC694" s="372"/>
      <c r="GD694" s="372"/>
      <c r="GE694" s="372"/>
      <c r="GF694" s="372"/>
      <c r="GG694" s="372"/>
      <c r="GH694" s="372"/>
      <c r="GI694" s="372"/>
      <c r="GJ694" s="372"/>
      <c r="GK694" s="372"/>
      <c r="GL694" s="372"/>
      <c r="GM694" s="372"/>
      <c r="GN694" s="372"/>
      <c r="GO694" s="372"/>
      <c r="GP694" s="372"/>
      <c r="GQ694" s="372"/>
      <c r="GR694" s="372"/>
      <c r="GS694" s="372"/>
      <c r="GT694" s="372"/>
      <c r="GU694" s="372"/>
      <c r="GV694" s="372"/>
      <c r="GW694" s="372"/>
      <c r="GX694" s="372"/>
      <c r="GY694" s="372"/>
      <c r="GZ694" s="372"/>
      <c r="HA694" s="372"/>
      <c r="HB694" s="372"/>
      <c r="HC694" s="372"/>
    </row>
    <row r="695" spans="1:211" s="373" customFormat="1" ht="15" customHeight="1" x14ac:dyDescent="0.2">
      <c r="A695" s="366">
        <f>SWDATA!O680</f>
        <v>0</v>
      </c>
      <c r="B695" s="366">
        <f>SWDATA!M680</f>
        <v>0</v>
      </c>
      <c r="C695" s="351">
        <f>IF(AND(SWDATA!M680=1,SWDATA!Q680="promotions"),SWDATA!P680,0)</f>
        <v>0</v>
      </c>
      <c r="D695" s="367">
        <f>ROW(SWDATA!M680)</f>
        <v>680</v>
      </c>
      <c r="E695" s="368">
        <f t="shared" ref="E695" si="2624">B695</f>
        <v>0</v>
      </c>
      <c r="F695" s="369">
        <f t="shared" si="2386"/>
        <v>1</v>
      </c>
      <c r="G695" s="366" t="str">
        <f t="shared" si="2387"/>
        <v/>
      </c>
      <c r="H695" s="370"/>
      <c r="J695" s="238">
        <f t="shared" si="2388"/>
        <v>0</v>
      </c>
      <c r="K695" s="239" t="str">
        <f t="shared" si="2389"/>
        <v/>
      </c>
      <c r="L695" s="342"/>
      <c r="M695" s="345"/>
      <c r="N695" s="340" t="str">
        <f>IF(LEN(SWDATA!F680)=0,"",N694)</f>
        <v/>
      </c>
      <c r="O695" s="296" t="str">
        <f>IF(LEN(SWDATA!G680)=0,"",O694)</f>
        <v/>
      </c>
      <c r="P695" s="297" t="str">
        <f>IF(LEN(SWDATA!C680)=0,"",SWDATA!C680)</f>
        <v/>
      </c>
      <c r="Q695" s="312" t="str">
        <f t="shared" si="2390"/>
        <v/>
      </c>
      <c r="R695" s="223" t="s">
        <v>261</v>
      </c>
      <c r="S695" s="224"/>
      <c r="T695" s="224"/>
      <c r="U695" s="264" t="s">
        <v>624</v>
      </c>
      <c r="V695" s="205" t="s">
        <v>221</v>
      </c>
      <c r="W695" s="266">
        <f>IF(OR(Is_Loading,LEN($A695)=0),"",SWDATA!P680)</f>
        <v>0</v>
      </c>
      <c r="X695" s="267">
        <f>IF(OR(Is_Loading,LEN($A695)=0),"",SWDATA!Q680)</f>
        <v>0</v>
      </c>
      <c r="Y695" s="267">
        <f>IF(OR(Is_Loading,LEN($A695)=0),"",SWDATA!R680)</f>
        <v>0</v>
      </c>
      <c r="Z695" s="266" t="str">
        <f t="shared" si="2622"/>
        <v/>
      </c>
      <c r="AA695" s="266">
        <f>IF(OR(Is_Loading,LEN($A695)=0),"",SWDATA!T680)</f>
        <v>0</v>
      </c>
      <c r="AB695" s="267">
        <f>IF(OR(Is_Loading,LEN($A695)=0),"",SWDATA!U680)</f>
        <v>0</v>
      </c>
      <c r="AC695" s="267">
        <f>IF(OR(Is_Loading,LEN($A695)=0),"",SWDATA!V680)</f>
        <v>0</v>
      </c>
      <c r="AD695" s="266" t="str">
        <f t="shared" si="2391"/>
        <v/>
      </c>
      <c r="AE695" s="266">
        <f>IF(OR(Is_Loading,LEN($A695)=0),"",SWDATA!X680)</f>
        <v>0</v>
      </c>
      <c r="AF695" s="267">
        <f>IF(OR(Is_Loading,LEN($A695)=0),"",SWDATA!Y680)</f>
        <v>0</v>
      </c>
      <c r="AG695" s="267">
        <f>IF(OR(Is_Loading,LEN($A695)=0),"",SWDATA!Z680)</f>
        <v>0</v>
      </c>
      <c r="AH695" s="266" t="str">
        <f t="shared" si="2392"/>
        <v/>
      </c>
      <c r="AI695" s="266">
        <f>IF(OR(Is_Loading,LEN($A695)=0),"",SWDATA!AB680)</f>
        <v>0</v>
      </c>
      <c r="AJ695" s="267">
        <f>IF(OR(Is_Loading,LEN($A695)=0),"",SWDATA!AC680)</f>
        <v>0</v>
      </c>
      <c r="AK695" s="267">
        <f>IF(OR(Is_Loading,LEN($A695)=0),"",SWDATA!AD680)</f>
        <v>0</v>
      </c>
      <c r="AL695" s="266" t="str">
        <f t="shared" si="2393"/>
        <v/>
      </c>
      <c r="AM695" s="266">
        <f>IF(OR(Is_Loading,LEN($A695)=0),"",SWDATA!AF680)</f>
        <v>0</v>
      </c>
      <c r="AN695" s="267">
        <f>IF(OR(Is_Loading,LEN($A695)=0),"",SWDATA!AG680)</f>
        <v>0</v>
      </c>
      <c r="AO695" s="323">
        <f>IF(OR(Is_Loading,LEN($A695)=0),"",SWDATA!AH680)</f>
        <v>0</v>
      </c>
      <c r="AP695" s="320" t="str">
        <f t="shared" si="2394"/>
        <v/>
      </c>
      <c r="AQ695" s="266">
        <f>IF(OR(Is_Loading,LEN($A695)=0),"",SWDATA!AJ680)</f>
        <v>0</v>
      </c>
      <c r="AR695" s="267">
        <f>IF(OR(Is_Loading,LEN($A695)=0),"",SWDATA!AK680)</f>
        <v>0</v>
      </c>
      <c r="AS695" s="267">
        <f>IF(OR(Is_Loading,LEN($A695)=0),"",SWDATA!AL680)</f>
        <v>0</v>
      </c>
      <c r="AT695" s="266" t="str">
        <f t="shared" si="2395"/>
        <v/>
      </c>
      <c r="AU695" s="266">
        <f>IF(OR(Is_Loading,LEN($A695)=0),"",SWDATA!AN680)</f>
        <v>0</v>
      </c>
      <c r="AV695" s="267">
        <f>IF(OR(Is_Loading,LEN($A695)=0),"",SWDATA!AO680)</f>
        <v>0</v>
      </c>
      <c r="AW695" s="267">
        <f>IF(OR(Is_Loading,LEN($A695)=0),"",SWDATA!AP680)</f>
        <v>0</v>
      </c>
      <c r="AX695" s="266" t="str">
        <f t="shared" si="2396"/>
        <v/>
      </c>
      <c r="AY695" s="266">
        <f>IF(OR(Is_Loading,LEN($A695)=0),"",SWDATA!AR680)</f>
        <v>0</v>
      </c>
      <c r="AZ695" s="267">
        <f>IF(OR(Is_Loading,LEN($A695)=0),"",SWDATA!AS680)</f>
        <v>0</v>
      </c>
      <c r="BA695" s="267">
        <f>IF(OR(Is_Loading,LEN($A695)=0),"",SWDATA!AT680)</f>
        <v>0</v>
      </c>
      <c r="BB695" s="266" t="str">
        <f t="shared" si="2397"/>
        <v/>
      </c>
      <c r="BC695" s="266">
        <f>IF(OR(Is_Loading,LEN($A695)=0),"",SWDATA!AV680)</f>
        <v>0</v>
      </c>
      <c r="BD695" s="267">
        <f>IF(OR(Is_Loading,LEN($A695)=0),"",SWDATA!AW680)</f>
        <v>0</v>
      </c>
      <c r="BE695" s="323">
        <f>IF(OR(Is_Loading,LEN($A695)=0),"",SWDATA!AX680)</f>
        <v>0</v>
      </c>
      <c r="BF695" s="320" t="str">
        <f t="shared" si="2398"/>
        <v/>
      </c>
      <c r="BG695" s="11"/>
      <c r="BH695" s="11"/>
      <c r="BI695" s="11"/>
      <c r="BJ695" s="11"/>
      <c r="BK695" s="11"/>
      <c r="BL695" s="11"/>
      <c r="BM695" s="11"/>
      <c r="BN695" s="11"/>
      <c r="BO695" s="11"/>
      <c r="BP695" s="11"/>
      <c r="BQ695" s="11"/>
      <c r="BR695" s="11"/>
      <c r="BS695" s="11"/>
      <c r="BT695" s="11"/>
      <c r="BU695" s="11"/>
      <c r="BV695" s="11"/>
      <c r="BW695" s="11"/>
      <c r="BX695" s="11"/>
      <c r="BY695" s="11"/>
      <c r="BZ695" s="11"/>
      <c r="CA695" s="11"/>
      <c r="CB695" s="11"/>
      <c r="CC695" s="11"/>
      <c r="CD695" s="11"/>
      <c r="CE695" s="11"/>
      <c r="CF695" s="11"/>
      <c r="CG695" s="11"/>
      <c r="CH695" s="11"/>
      <c r="CI695" s="11"/>
      <c r="CJ695" s="11"/>
      <c r="CK695" s="11"/>
      <c r="CL695" s="11"/>
      <c r="CM695" s="11"/>
      <c r="CN695" s="351"/>
      <c r="CO695" s="351"/>
      <c r="CP695" s="351"/>
      <c r="CQ695" s="351"/>
      <c r="CR695" s="351"/>
      <c r="CS695" s="351"/>
      <c r="CT695" s="351"/>
      <c r="CU695" s="351"/>
      <c r="CV695" s="351"/>
      <c r="CW695" s="351"/>
      <c r="CX695" s="351"/>
      <c r="CY695" s="351"/>
      <c r="CZ695" s="351"/>
      <c r="DA695" s="351"/>
      <c r="DB695" s="351"/>
      <c r="DC695" s="351"/>
      <c r="DD695" s="351"/>
      <c r="DE695" s="351"/>
      <c r="DF695" s="351"/>
      <c r="DG695" s="351"/>
      <c r="DH695" s="351"/>
      <c r="DI695" s="351"/>
      <c r="DJ695" s="351"/>
      <c r="DK695" s="351"/>
      <c r="DL695" s="351"/>
      <c r="DM695" s="351"/>
      <c r="DN695" s="351"/>
      <c r="DS695" s="372"/>
      <c r="DT695" s="374"/>
      <c r="DU695" s="375"/>
      <c r="DV695" s="375"/>
      <c r="DW695" s="375"/>
      <c r="DX695" s="375">
        <v>1</v>
      </c>
      <c r="DY695" s="375">
        <f t="shared" si="2590"/>
        <v>0</v>
      </c>
      <c r="DZ695" s="375">
        <f t="shared" si="2591"/>
        <v>0</v>
      </c>
      <c r="EA695" s="375">
        <f t="shared" si="2592"/>
        <v>1</v>
      </c>
      <c r="EB695" s="375">
        <f t="shared" si="2593"/>
        <v>0</v>
      </c>
      <c r="EC695" s="375">
        <f t="shared" si="2594"/>
        <v>0</v>
      </c>
      <c r="ED695" s="375">
        <f t="shared" si="2595"/>
        <v>1</v>
      </c>
      <c r="EE695" s="375">
        <f t="shared" si="2596"/>
        <v>0</v>
      </c>
      <c r="EF695" s="375">
        <f t="shared" si="2597"/>
        <v>0</v>
      </c>
      <c r="EG695" s="375">
        <f t="shared" si="2598"/>
        <v>1</v>
      </c>
      <c r="EH695" s="375">
        <f t="shared" si="2599"/>
        <v>0</v>
      </c>
      <c r="EI695" s="375">
        <f t="shared" si="2600"/>
        <v>0</v>
      </c>
      <c r="EJ695" s="375">
        <f t="shared" si="2601"/>
        <v>1</v>
      </c>
      <c r="EK695" s="375">
        <f t="shared" si="2602"/>
        <v>0</v>
      </c>
      <c r="EL695" s="375">
        <f t="shared" si="2603"/>
        <v>0</v>
      </c>
      <c r="EM695" s="375">
        <f t="shared" si="2604"/>
        <v>1</v>
      </c>
      <c r="EN695" s="375">
        <f t="shared" si="2605"/>
        <v>0</v>
      </c>
      <c r="EO695" s="375">
        <f t="shared" si="2606"/>
        <v>0</v>
      </c>
      <c r="EP695" s="375">
        <f t="shared" si="2607"/>
        <v>1</v>
      </c>
      <c r="EQ695" s="375">
        <f t="shared" si="2608"/>
        <v>0</v>
      </c>
      <c r="ER695" s="375">
        <f t="shared" si="2609"/>
        <v>0</v>
      </c>
      <c r="ES695" s="375">
        <f t="shared" si="2610"/>
        <v>1</v>
      </c>
      <c r="ET695" s="375">
        <f t="shared" si="2611"/>
        <v>0</v>
      </c>
      <c r="EU695" s="375">
        <f t="shared" si="2612"/>
        <v>0</v>
      </c>
      <c r="EV695" s="375">
        <f t="shared" si="2613"/>
        <v>1</v>
      </c>
      <c r="EW695" s="375">
        <f t="shared" si="2614"/>
        <v>0</v>
      </c>
      <c r="EX695" s="375">
        <f t="shared" si="2615"/>
        <v>0</v>
      </c>
      <c r="EY695" s="375">
        <f t="shared" si="2616"/>
        <v>1</v>
      </c>
      <c r="EZ695" s="375">
        <f t="shared" si="2617"/>
        <v>0</v>
      </c>
      <c r="FA695" s="375">
        <f t="shared" si="2618"/>
        <v>0</v>
      </c>
      <c r="FB695" s="375">
        <f t="shared" si="2619"/>
        <v>1</v>
      </c>
      <c r="FC695" s="375">
        <f t="shared" si="2620"/>
        <v>0</v>
      </c>
      <c r="FD695" s="375">
        <f t="shared" si="2621"/>
        <v>0</v>
      </c>
      <c r="FE695" s="376"/>
      <c r="FF695" s="372"/>
      <c r="FG695" s="372"/>
      <c r="FH695" s="372"/>
      <c r="FI695" s="372"/>
      <c r="FJ695" s="372"/>
      <c r="FK695" s="372"/>
      <c r="FL695" s="372"/>
      <c r="FM695" s="372"/>
      <c r="FN695" s="372"/>
      <c r="FO695" s="372"/>
      <c r="FP695" s="372"/>
      <c r="FQ695" s="372"/>
      <c r="FR695" s="372"/>
      <c r="FS695" s="372"/>
      <c r="FT695" s="372"/>
      <c r="FU695" s="372"/>
      <c r="FV695" s="372"/>
      <c r="FW695" s="372"/>
      <c r="FX695" s="372"/>
      <c r="FY695" s="372"/>
      <c r="FZ695" s="372"/>
      <c r="GA695" s="372"/>
      <c r="GB695" s="372"/>
      <c r="GC695" s="372"/>
      <c r="GD695" s="372"/>
      <c r="GE695" s="372"/>
      <c r="GF695" s="372"/>
      <c r="GG695" s="372"/>
      <c r="GH695" s="372"/>
      <c r="GI695" s="372"/>
      <c r="GJ695" s="372"/>
      <c r="GK695" s="372"/>
      <c r="GL695" s="372"/>
      <c r="GM695" s="372"/>
      <c r="GN695" s="372"/>
      <c r="GO695" s="372"/>
      <c r="GP695" s="372"/>
      <c r="GQ695" s="372"/>
      <c r="GR695" s="372"/>
      <c r="GS695" s="372"/>
      <c r="GT695" s="372"/>
      <c r="GU695" s="372"/>
      <c r="GV695" s="372"/>
      <c r="GW695" s="372"/>
      <c r="GX695" s="372"/>
      <c r="GY695" s="372"/>
      <c r="GZ695" s="372"/>
      <c r="HA695" s="372"/>
      <c r="HB695" s="372"/>
      <c r="HC695" s="372"/>
    </row>
    <row r="696" spans="1:211" s="373" customFormat="1" ht="15" customHeight="1" thickBot="1" x14ac:dyDescent="0.25">
      <c r="A696" s="366">
        <f>SWDATA!O681</f>
        <v>0</v>
      </c>
      <c r="B696" s="366">
        <f>SWDATA!M681</f>
        <v>0</v>
      </c>
      <c r="C696" s="351">
        <f>IF(AND(SWDATA!M681=1,SWDATA!Q681="promotions"),SWDATA!P681,0)</f>
        <v>0</v>
      </c>
      <c r="D696" s="367">
        <f>ROW(SWDATA!M681)</f>
        <v>681</v>
      </c>
      <c r="E696" s="368">
        <f ca="1">IF(AND(B696=1,UPPER(HLOOKUP(D696+12,'Metrics &amp; Attributes View'!$13:$31,19,0))&lt;&gt;"SBOM"),1,0)</f>
        <v>0</v>
      </c>
      <c r="F696" s="369">
        <f t="shared" si="2386"/>
        <v>1</v>
      </c>
      <c r="G696" s="366" t="str">
        <f t="shared" si="2387"/>
        <v/>
      </c>
      <c r="H696" s="370"/>
      <c r="J696" s="238">
        <f t="shared" si="2388"/>
        <v>0</v>
      </c>
      <c r="K696" s="239" t="str">
        <f t="shared" si="2389"/>
        <v/>
      </c>
      <c r="L696" s="342"/>
      <c r="M696" s="345"/>
      <c r="N696" s="340" t="str">
        <f>IF(LEN(SWDATA!F681)=0,"",N695)</f>
        <v/>
      </c>
      <c r="O696" s="296" t="str">
        <f>IF(LEN(SWDATA!G681)=0,"",O695)</f>
        <v/>
      </c>
      <c r="P696" s="297" t="str">
        <f>IF(LEN(SWDATA!C681)=0,"",SWDATA!C681)</f>
        <v/>
      </c>
      <c r="Q696" s="312" t="str">
        <f t="shared" si="2390"/>
        <v/>
      </c>
      <c r="R696" s="223" t="s">
        <v>262</v>
      </c>
      <c r="S696" s="224"/>
      <c r="T696" s="224"/>
      <c r="U696" s="264" t="s">
        <v>603</v>
      </c>
      <c r="V696" s="205" t="s">
        <v>221</v>
      </c>
      <c r="W696" s="266">
        <f>IF(OR(Is_Loading,LEN($A696)=0),"",SWDATA!P681)</f>
        <v>0</v>
      </c>
      <c r="X696" s="267">
        <f>IF(OR(Is_Loading,LEN($A696)=0),"",SWDATA!Q681)</f>
        <v>0</v>
      </c>
      <c r="Y696" s="267">
        <f>IF(OR(Is_Loading,LEN($A696)=0),"",SWDATA!R681)</f>
        <v>0</v>
      </c>
      <c r="Z696" s="266" t="str">
        <f t="shared" si="2622"/>
        <v/>
      </c>
      <c r="AA696" s="266">
        <f>IF(OR(Is_Loading,LEN($A696)=0),"",SWDATA!T681)</f>
        <v>0</v>
      </c>
      <c r="AB696" s="267">
        <f>IF(OR(Is_Loading,LEN($A696)=0),"",SWDATA!U681)</f>
        <v>0</v>
      </c>
      <c r="AC696" s="267">
        <f>IF(OR(Is_Loading,LEN($A696)=0),"",SWDATA!V681)</f>
        <v>0</v>
      </c>
      <c r="AD696" s="266" t="str">
        <f t="shared" si="2391"/>
        <v/>
      </c>
      <c r="AE696" s="266">
        <f>IF(OR(Is_Loading,LEN($A696)=0),"",SWDATA!X681)</f>
        <v>0</v>
      </c>
      <c r="AF696" s="267">
        <f>IF(OR(Is_Loading,LEN($A696)=0),"",SWDATA!Y681)</f>
        <v>0</v>
      </c>
      <c r="AG696" s="267">
        <f>IF(OR(Is_Loading,LEN($A696)=0),"",SWDATA!Z681)</f>
        <v>0</v>
      </c>
      <c r="AH696" s="266" t="str">
        <f t="shared" si="2392"/>
        <v/>
      </c>
      <c r="AI696" s="266">
        <f>IF(OR(Is_Loading,LEN($A696)=0),"",SWDATA!AB681)</f>
        <v>0</v>
      </c>
      <c r="AJ696" s="267">
        <f>IF(OR(Is_Loading,LEN($A696)=0),"",SWDATA!AC681)</f>
        <v>0</v>
      </c>
      <c r="AK696" s="267">
        <f>IF(OR(Is_Loading,LEN($A696)=0),"",SWDATA!AD681)</f>
        <v>0</v>
      </c>
      <c r="AL696" s="266" t="str">
        <f t="shared" si="2393"/>
        <v/>
      </c>
      <c r="AM696" s="266">
        <f>IF(OR(Is_Loading,LEN($A696)=0),"",SWDATA!AF681)</f>
        <v>0</v>
      </c>
      <c r="AN696" s="267">
        <f>IF(OR(Is_Loading,LEN($A696)=0),"",SWDATA!AG681)</f>
        <v>0</v>
      </c>
      <c r="AO696" s="323">
        <f>IF(OR(Is_Loading,LEN($A696)=0),"",SWDATA!AH681)</f>
        <v>0</v>
      </c>
      <c r="AP696" s="320" t="str">
        <f t="shared" si="2394"/>
        <v/>
      </c>
      <c r="AQ696" s="266">
        <f>IF(OR(Is_Loading,LEN($A696)=0),"",SWDATA!AJ681)</f>
        <v>0</v>
      </c>
      <c r="AR696" s="267">
        <f>IF(OR(Is_Loading,LEN($A696)=0),"",SWDATA!AK681)</f>
        <v>0</v>
      </c>
      <c r="AS696" s="267">
        <f>IF(OR(Is_Loading,LEN($A696)=0),"",SWDATA!AL681)</f>
        <v>0</v>
      </c>
      <c r="AT696" s="266" t="str">
        <f t="shared" si="2395"/>
        <v/>
      </c>
      <c r="AU696" s="266">
        <f>IF(OR(Is_Loading,LEN($A696)=0),"",SWDATA!AN681)</f>
        <v>0</v>
      </c>
      <c r="AV696" s="267">
        <f>IF(OR(Is_Loading,LEN($A696)=0),"",SWDATA!AO681)</f>
        <v>0</v>
      </c>
      <c r="AW696" s="267">
        <f>IF(OR(Is_Loading,LEN($A696)=0),"",SWDATA!AP681)</f>
        <v>0</v>
      </c>
      <c r="AX696" s="266" t="str">
        <f t="shared" si="2396"/>
        <v/>
      </c>
      <c r="AY696" s="266">
        <f>IF(OR(Is_Loading,LEN($A696)=0),"",SWDATA!AR681)</f>
        <v>0</v>
      </c>
      <c r="AZ696" s="267">
        <f>IF(OR(Is_Loading,LEN($A696)=0),"",SWDATA!AS681)</f>
        <v>0</v>
      </c>
      <c r="BA696" s="267">
        <f>IF(OR(Is_Loading,LEN($A696)=0),"",SWDATA!AT681)</f>
        <v>0</v>
      </c>
      <c r="BB696" s="266" t="str">
        <f t="shared" si="2397"/>
        <v/>
      </c>
      <c r="BC696" s="266">
        <f>IF(OR(Is_Loading,LEN($A696)=0),"",SWDATA!AV681)</f>
        <v>0</v>
      </c>
      <c r="BD696" s="267">
        <f>IF(OR(Is_Loading,LEN($A696)=0),"",SWDATA!AW681)</f>
        <v>0</v>
      </c>
      <c r="BE696" s="323">
        <f>IF(OR(Is_Loading,LEN($A696)=0),"",SWDATA!AX681)</f>
        <v>0</v>
      </c>
      <c r="BF696" s="320" t="str">
        <f t="shared" si="2398"/>
        <v/>
      </c>
      <c r="BG696" s="11"/>
      <c r="BH696" s="11"/>
      <c r="BI696" s="11"/>
      <c r="BJ696" s="11"/>
      <c r="BK696" s="11"/>
      <c r="BL696" s="11"/>
      <c r="BM696" s="11"/>
      <c r="BN696" s="11"/>
      <c r="BO696" s="11"/>
      <c r="BP696" s="11"/>
      <c r="BQ696" s="11"/>
      <c r="BR696" s="11"/>
      <c r="BS696" s="11"/>
      <c r="BT696" s="11"/>
      <c r="BU696" s="11"/>
      <c r="BV696" s="11"/>
      <c r="BW696" s="11"/>
      <c r="BX696" s="11"/>
      <c r="BY696" s="11"/>
      <c r="BZ696" s="11"/>
      <c r="CA696" s="11"/>
      <c r="CB696" s="11"/>
      <c r="CC696" s="11"/>
      <c r="CD696" s="11"/>
      <c r="CE696" s="11"/>
      <c r="CF696" s="11"/>
      <c r="CG696" s="11"/>
      <c r="CH696" s="11"/>
      <c r="CI696" s="11"/>
      <c r="CJ696" s="11"/>
      <c r="CK696" s="11"/>
      <c r="CL696" s="11"/>
      <c r="CM696" s="11"/>
      <c r="CN696" s="351"/>
      <c r="CO696" s="351"/>
      <c r="CP696" s="351"/>
      <c r="CQ696" s="351"/>
      <c r="CR696" s="351"/>
      <c r="CS696" s="351"/>
      <c r="CT696" s="351"/>
      <c r="CU696" s="351"/>
      <c r="CV696" s="351"/>
      <c r="CW696" s="351"/>
      <c r="CX696" s="351"/>
      <c r="CY696" s="351"/>
      <c r="CZ696" s="351"/>
      <c r="DA696" s="351"/>
      <c r="DB696" s="351"/>
      <c r="DC696" s="351"/>
      <c r="DD696" s="351"/>
      <c r="DE696" s="351"/>
      <c r="DF696" s="351"/>
      <c r="DG696" s="351"/>
      <c r="DH696" s="351"/>
      <c r="DI696" s="351"/>
      <c r="DJ696" s="351"/>
      <c r="DK696" s="351"/>
      <c r="DL696" s="351"/>
      <c r="DM696" s="351"/>
      <c r="DN696" s="351"/>
      <c r="DS696" s="372"/>
      <c r="DT696" s="374"/>
      <c r="DU696" s="375"/>
      <c r="DV696" s="375"/>
      <c r="DW696" s="375"/>
      <c r="DX696" s="375">
        <v>1</v>
      </c>
      <c r="DY696" s="375">
        <f t="shared" si="2590"/>
        <v>0</v>
      </c>
      <c r="DZ696" s="375">
        <f t="shared" si="2591"/>
        <v>0</v>
      </c>
      <c r="EA696" s="375">
        <f t="shared" si="2592"/>
        <v>1</v>
      </c>
      <c r="EB696" s="375">
        <f t="shared" si="2593"/>
        <v>0</v>
      </c>
      <c r="EC696" s="375">
        <f t="shared" si="2594"/>
        <v>0</v>
      </c>
      <c r="ED696" s="375">
        <f t="shared" si="2595"/>
        <v>1</v>
      </c>
      <c r="EE696" s="375">
        <f t="shared" si="2596"/>
        <v>0</v>
      </c>
      <c r="EF696" s="375">
        <f t="shared" si="2597"/>
        <v>0</v>
      </c>
      <c r="EG696" s="375">
        <f t="shared" si="2598"/>
        <v>1</v>
      </c>
      <c r="EH696" s="375">
        <f t="shared" si="2599"/>
        <v>0</v>
      </c>
      <c r="EI696" s="375">
        <f t="shared" si="2600"/>
        <v>0</v>
      </c>
      <c r="EJ696" s="375">
        <f t="shared" si="2601"/>
        <v>1</v>
      </c>
      <c r="EK696" s="375">
        <f t="shared" si="2602"/>
        <v>0</v>
      </c>
      <c r="EL696" s="375">
        <f t="shared" si="2603"/>
        <v>0</v>
      </c>
      <c r="EM696" s="375">
        <f t="shared" si="2604"/>
        <v>1</v>
      </c>
      <c r="EN696" s="375">
        <f t="shared" si="2605"/>
        <v>0</v>
      </c>
      <c r="EO696" s="375">
        <f t="shared" si="2606"/>
        <v>0</v>
      </c>
      <c r="EP696" s="375">
        <f t="shared" si="2607"/>
        <v>1</v>
      </c>
      <c r="EQ696" s="375">
        <f t="shared" si="2608"/>
        <v>0</v>
      </c>
      <c r="ER696" s="375">
        <f t="shared" si="2609"/>
        <v>0</v>
      </c>
      <c r="ES696" s="375">
        <f t="shared" si="2610"/>
        <v>1</v>
      </c>
      <c r="ET696" s="375">
        <f t="shared" si="2611"/>
        <v>0</v>
      </c>
      <c r="EU696" s="375">
        <f t="shared" si="2612"/>
        <v>0</v>
      </c>
      <c r="EV696" s="375">
        <f t="shared" si="2613"/>
        <v>1</v>
      </c>
      <c r="EW696" s="375">
        <f t="shared" si="2614"/>
        <v>0</v>
      </c>
      <c r="EX696" s="375">
        <f t="shared" si="2615"/>
        <v>0</v>
      </c>
      <c r="EY696" s="375">
        <f t="shared" si="2616"/>
        <v>1</v>
      </c>
      <c r="EZ696" s="375">
        <f t="shared" si="2617"/>
        <v>0</v>
      </c>
      <c r="FA696" s="375">
        <f t="shared" si="2618"/>
        <v>0</v>
      </c>
      <c r="FB696" s="375">
        <f t="shared" si="2619"/>
        <v>1</v>
      </c>
      <c r="FC696" s="375">
        <f t="shared" si="2620"/>
        <v>0</v>
      </c>
      <c r="FD696" s="375">
        <f t="shared" si="2621"/>
        <v>0</v>
      </c>
      <c r="FE696" s="376"/>
      <c r="FF696" s="372"/>
      <c r="FG696" s="372"/>
      <c r="FH696" s="372"/>
      <c r="FI696" s="372"/>
      <c r="FJ696" s="372"/>
      <c r="FK696" s="372"/>
      <c r="FL696" s="372"/>
      <c r="FM696" s="372"/>
      <c r="FN696" s="372"/>
      <c r="FO696" s="372"/>
      <c r="FP696" s="372"/>
      <c r="FQ696" s="372"/>
      <c r="FR696" s="372"/>
      <c r="FS696" s="372"/>
      <c r="FT696" s="372"/>
      <c r="FU696" s="372"/>
      <c r="FV696" s="372"/>
      <c r="FW696" s="372"/>
      <c r="FX696" s="372"/>
      <c r="FY696" s="372"/>
      <c r="FZ696" s="372"/>
      <c r="GA696" s="372"/>
      <c r="GB696" s="372"/>
      <c r="GC696" s="372"/>
      <c r="GD696" s="372"/>
      <c r="GE696" s="372"/>
      <c r="GF696" s="372"/>
      <c r="GG696" s="372"/>
      <c r="GH696" s="372"/>
      <c r="GI696" s="372"/>
      <c r="GJ696" s="372"/>
      <c r="GK696" s="372"/>
      <c r="GL696" s="372"/>
      <c r="GM696" s="372"/>
      <c r="GN696" s="372"/>
      <c r="GO696" s="372"/>
      <c r="GP696" s="372"/>
      <c r="GQ696" s="372"/>
      <c r="GR696" s="372"/>
      <c r="GS696" s="372"/>
      <c r="GT696" s="372"/>
      <c r="GU696" s="372"/>
      <c r="GV696" s="372"/>
      <c r="GW696" s="372"/>
      <c r="GX696" s="372"/>
      <c r="GY696" s="372"/>
      <c r="GZ696" s="372"/>
      <c r="HA696" s="372"/>
      <c r="HB696" s="372"/>
      <c r="HC696" s="372"/>
    </row>
    <row r="697" spans="1:211" s="373" customFormat="1" ht="15" hidden="1" customHeight="1" outlineLevel="1" x14ac:dyDescent="0.2">
      <c r="A697" s="366">
        <f>SWDATA!O682</f>
        <v>0</v>
      </c>
      <c r="B697" s="366">
        <f>SWDATA!M682</f>
        <v>0</v>
      </c>
      <c r="C697" s="351">
        <f>IF(AND(SWDATA!M682=1,SWDATA!Q682="promotions"),SWDATA!P682,0)</f>
        <v>0</v>
      </c>
      <c r="D697" s="367">
        <f>ROW(SWDATA!M682)</f>
        <v>682</v>
      </c>
      <c r="E697" s="368">
        <f t="shared" ref="E697:E707" si="2625">B697</f>
        <v>0</v>
      </c>
      <c r="F697" s="369">
        <f t="shared" si="2386"/>
        <v>1</v>
      </c>
      <c r="G697" s="366" t="str">
        <f t="shared" si="2387"/>
        <v/>
      </c>
      <c r="H697" s="370"/>
      <c r="J697" s="238">
        <f t="shared" si="2388"/>
        <v>0</v>
      </c>
      <c r="K697" s="239" t="str">
        <f t="shared" si="2389"/>
        <v/>
      </c>
      <c r="L697" s="342"/>
      <c r="M697" s="345"/>
      <c r="N697" s="340" t="str">
        <f>IF(LEN(SWDATA!F682)=0,"",N696)</f>
        <v/>
      </c>
      <c r="O697" s="296" t="str">
        <f>IF(LEN(SWDATA!G682)=0,"",O696)</f>
        <v/>
      </c>
      <c r="P697" s="297" t="str">
        <f>IF(LEN(SWDATA!C682)=0,"",SWDATA!C682)</f>
        <v/>
      </c>
      <c r="Q697" s="312" t="str">
        <f t="shared" si="2390"/>
        <v/>
      </c>
      <c r="R697" s="223" t="s">
        <v>261</v>
      </c>
      <c r="S697" s="224"/>
      <c r="T697" s="224"/>
      <c r="U697" s="264" t="s">
        <v>610</v>
      </c>
      <c r="V697" s="205" t="s">
        <v>221</v>
      </c>
      <c r="W697" s="266">
        <f>IF(OR(Is_Loading,LEN($A697)=0),"",SWDATA!P682)</f>
        <v>0</v>
      </c>
      <c r="X697" s="267">
        <f>IF(OR(Is_Loading,LEN($A697)=0),"",SWDATA!Q682)</f>
        <v>0</v>
      </c>
      <c r="Y697" s="267">
        <f>IF(OR(Is_Loading,LEN($A697)=0),"",SWDATA!R682)</f>
        <v>0</v>
      </c>
      <c r="Z697" s="266" t="str">
        <f t="shared" si="2622"/>
        <v/>
      </c>
      <c r="AA697" s="266">
        <f>IF(OR(Is_Loading,LEN($A697)=0),"",SWDATA!T682)</f>
        <v>0</v>
      </c>
      <c r="AB697" s="267">
        <f>IF(OR(Is_Loading,LEN($A697)=0),"",SWDATA!U682)</f>
        <v>0</v>
      </c>
      <c r="AC697" s="267">
        <f>IF(OR(Is_Loading,LEN($A697)=0),"",SWDATA!V682)</f>
        <v>0</v>
      </c>
      <c r="AD697" s="266" t="str">
        <f t="shared" si="2391"/>
        <v/>
      </c>
      <c r="AE697" s="266">
        <f>IF(OR(Is_Loading,LEN($A697)=0),"",SWDATA!X682)</f>
        <v>0</v>
      </c>
      <c r="AF697" s="267">
        <f>IF(OR(Is_Loading,LEN($A697)=0),"",SWDATA!Y682)</f>
        <v>0</v>
      </c>
      <c r="AG697" s="267">
        <f>IF(OR(Is_Loading,LEN($A697)=0),"",SWDATA!Z682)</f>
        <v>0</v>
      </c>
      <c r="AH697" s="266" t="str">
        <f t="shared" si="2392"/>
        <v/>
      </c>
      <c r="AI697" s="266">
        <f>IF(OR(Is_Loading,LEN($A697)=0),"",SWDATA!AB682)</f>
        <v>0</v>
      </c>
      <c r="AJ697" s="267">
        <f>IF(OR(Is_Loading,LEN($A697)=0),"",SWDATA!AC682)</f>
        <v>0</v>
      </c>
      <c r="AK697" s="267">
        <f>IF(OR(Is_Loading,LEN($A697)=0),"",SWDATA!AD682)</f>
        <v>0</v>
      </c>
      <c r="AL697" s="266" t="str">
        <f t="shared" si="2393"/>
        <v/>
      </c>
      <c r="AM697" s="266">
        <f>IF(OR(Is_Loading,LEN($A697)=0),"",SWDATA!AF682)</f>
        <v>0</v>
      </c>
      <c r="AN697" s="267">
        <f>IF(OR(Is_Loading,LEN($A697)=0),"",SWDATA!AG682)</f>
        <v>0</v>
      </c>
      <c r="AO697" s="323">
        <f>IF(OR(Is_Loading,LEN($A697)=0),"",SWDATA!AH682)</f>
        <v>0</v>
      </c>
      <c r="AP697" s="320" t="str">
        <f t="shared" si="2394"/>
        <v/>
      </c>
      <c r="AQ697" s="266">
        <f>IF(OR(Is_Loading,LEN($A697)=0),"",SWDATA!AJ682)</f>
        <v>0</v>
      </c>
      <c r="AR697" s="267">
        <f>IF(OR(Is_Loading,LEN($A697)=0),"",SWDATA!AK682)</f>
        <v>0</v>
      </c>
      <c r="AS697" s="267">
        <f>IF(OR(Is_Loading,LEN($A697)=0),"",SWDATA!AL682)</f>
        <v>0</v>
      </c>
      <c r="AT697" s="266" t="str">
        <f t="shared" si="2395"/>
        <v/>
      </c>
      <c r="AU697" s="266">
        <f>IF(OR(Is_Loading,LEN($A697)=0),"",SWDATA!AN682)</f>
        <v>0</v>
      </c>
      <c r="AV697" s="267">
        <f>IF(OR(Is_Loading,LEN($A697)=0),"",SWDATA!AO682)</f>
        <v>0</v>
      </c>
      <c r="AW697" s="267">
        <f>IF(OR(Is_Loading,LEN($A697)=0),"",SWDATA!AP682)</f>
        <v>0</v>
      </c>
      <c r="AX697" s="266" t="str">
        <f t="shared" si="2396"/>
        <v/>
      </c>
      <c r="AY697" s="266">
        <f>IF(OR(Is_Loading,LEN($A697)=0),"",SWDATA!AR682)</f>
        <v>0</v>
      </c>
      <c r="AZ697" s="267">
        <f>IF(OR(Is_Loading,LEN($A697)=0),"",SWDATA!AS682)</f>
        <v>0</v>
      </c>
      <c r="BA697" s="267">
        <f>IF(OR(Is_Loading,LEN($A697)=0),"",SWDATA!AT682)</f>
        <v>0</v>
      </c>
      <c r="BB697" s="266" t="str">
        <f t="shared" si="2397"/>
        <v/>
      </c>
      <c r="BC697" s="266">
        <f>IF(OR(Is_Loading,LEN($A697)=0),"",SWDATA!AV682)</f>
        <v>0</v>
      </c>
      <c r="BD697" s="267">
        <f>IF(OR(Is_Loading,LEN($A697)=0),"",SWDATA!AW682)</f>
        <v>0</v>
      </c>
      <c r="BE697" s="323">
        <f>IF(OR(Is_Loading,LEN($A697)=0),"",SWDATA!AX682)</f>
        <v>0</v>
      </c>
      <c r="BF697" s="320" t="str">
        <f t="shared" si="2398"/>
        <v/>
      </c>
      <c r="BG697" s="11"/>
      <c r="BH697" s="11"/>
      <c r="BI697" s="11"/>
      <c r="BJ697" s="11"/>
      <c r="BK697" s="11"/>
      <c r="BL697" s="11"/>
      <c r="BM697" s="11"/>
      <c r="BN697" s="11"/>
      <c r="BO697" s="11"/>
      <c r="BP697" s="11"/>
      <c r="BQ697" s="11"/>
      <c r="BR697" s="11"/>
      <c r="BS697" s="11"/>
      <c r="BT697" s="11"/>
      <c r="BU697" s="11"/>
      <c r="BV697" s="11"/>
      <c r="BW697" s="11"/>
      <c r="BX697" s="11"/>
      <c r="BY697" s="11"/>
      <c r="BZ697" s="11"/>
      <c r="CA697" s="11"/>
      <c r="CB697" s="11"/>
      <c r="CC697" s="11"/>
      <c r="CD697" s="11"/>
      <c r="CE697" s="11"/>
      <c r="CF697" s="11"/>
      <c r="CG697" s="11"/>
      <c r="CH697" s="11"/>
      <c r="CI697" s="11"/>
      <c r="CJ697" s="11"/>
      <c r="CK697" s="11"/>
      <c r="CL697" s="11"/>
      <c r="CM697" s="11"/>
      <c r="CN697" s="351"/>
      <c r="CO697" s="351"/>
      <c r="CP697" s="351"/>
      <c r="CQ697" s="351"/>
      <c r="CR697" s="351"/>
      <c r="CS697" s="351"/>
      <c r="CT697" s="351"/>
      <c r="CU697" s="351"/>
      <c r="CV697" s="351"/>
      <c r="CW697" s="351"/>
      <c r="CX697" s="351"/>
      <c r="CY697" s="351"/>
      <c r="CZ697" s="351"/>
      <c r="DA697" s="351"/>
      <c r="DB697" s="351"/>
      <c r="DC697" s="351"/>
      <c r="DD697" s="351"/>
      <c r="DE697" s="351"/>
      <c r="DF697" s="351"/>
      <c r="DG697" s="351"/>
      <c r="DH697" s="351"/>
      <c r="DI697" s="351"/>
      <c r="DJ697" s="351"/>
      <c r="DK697" s="351"/>
      <c r="DL697" s="351"/>
      <c r="DM697" s="351"/>
      <c r="DN697" s="351"/>
      <c r="DS697" s="372"/>
      <c r="DT697" s="374"/>
      <c r="DU697" s="375"/>
      <c r="DV697" s="375"/>
      <c r="DW697" s="375"/>
      <c r="DX697" s="375">
        <v>1</v>
      </c>
      <c r="DY697" s="375">
        <f t="shared" si="2590"/>
        <v>0</v>
      </c>
      <c r="DZ697" s="375">
        <f t="shared" si="2591"/>
        <v>0</v>
      </c>
      <c r="EA697" s="375">
        <f t="shared" si="2592"/>
        <v>1</v>
      </c>
      <c r="EB697" s="375">
        <f t="shared" si="2593"/>
        <v>0</v>
      </c>
      <c r="EC697" s="375">
        <f t="shared" si="2594"/>
        <v>0</v>
      </c>
      <c r="ED697" s="375">
        <f t="shared" si="2595"/>
        <v>1</v>
      </c>
      <c r="EE697" s="375">
        <f t="shared" si="2596"/>
        <v>0</v>
      </c>
      <c r="EF697" s="375">
        <f t="shared" si="2597"/>
        <v>0</v>
      </c>
      <c r="EG697" s="375">
        <f t="shared" si="2598"/>
        <v>1</v>
      </c>
      <c r="EH697" s="375">
        <f t="shared" si="2599"/>
        <v>0</v>
      </c>
      <c r="EI697" s="375">
        <f t="shared" si="2600"/>
        <v>0</v>
      </c>
      <c r="EJ697" s="375">
        <f t="shared" si="2601"/>
        <v>1</v>
      </c>
      <c r="EK697" s="375">
        <f t="shared" si="2602"/>
        <v>0</v>
      </c>
      <c r="EL697" s="375">
        <f t="shared" si="2603"/>
        <v>0</v>
      </c>
      <c r="EM697" s="375">
        <f t="shared" si="2604"/>
        <v>1</v>
      </c>
      <c r="EN697" s="375">
        <f t="shared" si="2605"/>
        <v>0</v>
      </c>
      <c r="EO697" s="375">
        <f t="shared" si="2606"/>
        <v>0</v>
      </c>
      <c r="EP697" s="375">
        <f t="shared" si="2607"/>
        <v>1</v>
      </c>
      <c r="EQ697" s="375">
        <f t="shared" si="2608"/>
        <v>0</v>
      </c>
      <c r="ER697" s="375">
        <f t="shared" si="2609"/>
        <v>0</v>
      </c>
      <c r="ES697" s="375">
        <f t="shared" si="2610"/>
        <v>1</v>
      </c>
      <c r="ET697" s="375">
        <f t="shared" si="2611"/>
        <v>0</v>
      </c>
      <c r="EU697" s="375">
        <f t="shared" si="2612"/>
        <v>0</v>
      </c>
      <c r="EV697" s="375">
        <f t="shared" si="2613"/>
        <v>1</v>
      </c>
      <c r="EW697" s="375">
        <f t="shared" si="2614"/>
        <v>0</v>
      </c>
      <c r="EX697" s="375">
        <f t="shared" si="2615"/>
        <v>0</v>
      </c>
      <c r="EY697" s="375">
        <f t="shared" si="2616"/>
        <v>1</v>
      </c>
      <c r="EZ697" s="375">
        <f t="shared" si="2617"/>
        <v>0</v>
      </c>
      <c r="FA697" s="375">
        <f t="shared" si="2618"/>
        <v>0</v>
      </c>
      <c r="FB697" s="375">
        <f t="shared" si="2619"/>
        <v>1</v>
      </c>
      <c r="FC697" s="375">
        <f t="shared" si="2620"/>
        <v>0</v>
      </c>
      <c r="FD697" s="375">
        <f t="shared" si="2621"/>
        <v>0</v>
      </c>
      <c r="FE697" s="376"/>
      <c r="FF697" s="372"/>
      <c r="FG697" s="372"/>
      <c r="FH697" s="372"/>
      <c r="FI697" s="372"/>
      <c r="FJ697" s="372"/>
      <c r="FK697" s="372"/>
      <c r="FL697" s="372"/>
      <c r="FM697" s="372"/>
      <c r="FN697" s="372"/>
      <c r="FO697" s="372"/>
      <c r="FP697" s="372"/>
      <c r="FQ697" s="372"/>
      <c r="FR697" s="372"/>
      <c r="FS697" s="372"/>
      <c r="FT697" s="372"/>
      <c r="FU697" s="372"/>
      <c r="FV697" s="372"/>
      <c r="FW697" s="372"/>
      <c r="FX697" s="372"/>
      <c r="FY697" s="372"/>
      <c r="FZ697" s="372"/>
      <c r="GA697" s="372"/>
      <c r="GB697" s="372"/>
      <c r="GC697" s="372"/>
      <c r="GD697" s="372"/>
      <c r="GE697" s="372"/>
      <c r="GF697" s="372"/>
      <c r="GG697" s="372"/>
      <c r="GH697" s="372"/>
      <c r="GI697" s="372"/>
      <c r="GJ697" s="372"/>
      <c r="GK697" s="372"/>
      <c r="GL697" s="372"/>
      <c r="GM697" s="372"/>
      <c r="GN697" s="372"/>
      <c r="GO697" s="372"/>
      <c r="GP697" s="372"/>
      <c r="GQ697" s="372"/>
      <c r="GR697" s="372"/>
      <c r="GS697" s="372"/>
      <c r="GT697" s="372"/>
      <c r="GU697" s="372"/>
      <c r="GV697" s="372"/>
      <c r="GW697" s="372"/>
      <c r="GX697" s="372"/>
      <c r="GY697" s="372"/>
      <c r="GZ697" s="372"/>
      <c r="HA697" s="372"/>
      <c r="HB697" s="372"/>
      <c r="HC697" s="372"/>
    </row>
    <row r="698" spans="1:211" s="373" customFormat="1" ht="15" hidden="1" customHeight="1" outlineLevel="1" x14ac:dyDescent="0.2">
      <c r="A698" s="366">
        <f>SWDATA!O683</f>
        <v>0</v>
      </c>
      <c r="B698" s="366">
        <f>SWDATA!M683</f>
        <v>0</v>
      </c>
      <c r="C698" s="351">
        <f>IF(AND(SWDATA!M683=1,SWDATA!Q683="promotions"),SWDATA!P683,0)</f>
        <v>0</v>
      </c>
      <c r="D698" s="367">
        <f>ROW(SWDATA!M683)</f>
        <v>683</v>
      </c>
      <c r="E698" s="368">
        <f t="shared" si="2625"/>
        <v>0</v>
      </c>
      <c r="F698" s="369">
        <f t="shared" si="2386"/>
        <v>1</v>
      </c>
      <c r="G698" s="366" t="str">
        <f t="shared" si="2387"/>
        <v/>
      </c>
      <c r="H698" s="370"/>
      <c r="J698" s="238">
        <f t="shared" si="2388"/>
        <v>0</v>
      </c>
      <c r="K698" s="239" t="str">
        <f t="shared" si="2389"/>
        <v/>
      </c>
      <c r="L698" s="342"/>
      <c r="M698" s="345"/>
      <c r="N698" s="340" t="str">
        <f>IF(LEN(SWDATA!F683)=0,"",N697)</f>
        <v/>
      </c>
      <c r="O698" s="296" t="str">
        <f>IF(LEN(SWDATA!G683)=0,"",O697)</f>
        <v/>
      </c>
      <c r="P698" s="297" t="str">
        <f>IF(LEN(SWDATA!C683)=0,"",SWDATA!C683)</f>
        <v/>
      </c>
      <c r="Q698" s="312" t="str">
        <f t="shared" si="2390"/>
        <v/>
      </c>
      <c r="R698" s="223" t="s">
        <v>261</v>
      </c>
      <c r="S698" s="224"/>
      <c r="T698" s="224"/>
      <c r="U698" s="264" t="s">
        <v>612</v>
      </c>
      <c r="V698" s="205" t="s">
        <v>221</v>
      </c>
      <c r="W698" s="266">
        <f>IF(OR(Is_Loading,LEN($A698)=0),"",SWDATA!P683)</f>
        <v>0</v>
      </c>
      <c r="X698" s="267">
        <f>IF(OR(Is_Loading,LEN($A698)=0),"",SWDATA!Q683)</f>
        <v>0</v>
      </c>
      <c r="Y698" s="267">
        <f>IF(OR(Is_Loading,LEN($A698)=0),"",SWDATA!R683)</f>
        <v>0</v>
      </c>
      <c r="Z698" s="266" t="str">
        <f t="shared" si="2622"/>
        <v/>
      </c>
      <c r="AA698" s="266">
        <f>IF(OR(Is_Loading,LEN($A698)=0),"",SWDATA!T683)</f>
        <v>0</v>
      </c>
      <c r="AB698" s="267">
        <f>IF(OR(Is_Loading,LEN($A698)=0),"",SWDATA!U683)</f>
        <v>0</v>
      </c>
      <c r="AC698" s="267">
        <f>IF(OR(Is_Loading,LEN($A698)=0),"",SWDATA!V683)</f>
        <v>0</v>
      </c>
      <c r="AD698" s="266" t="str">
        <f t="shared" si="2391"/>
        <v/>
      </c>
      <c r="AE698" s="266">
        <f>IF(OR(Is_Loading,LEN($A698)=0),"",SWDATA!X683)</f>
        <v>0</v>
      </c>
      <c r="AF698" s="267">
        <f>IF(OR(Is_Loading,LEN($A698)=0),"",SWDATA!Y683)</f>
        <v>0</v>
      </c>
      <c r="AG698" s="267">
        <f>IF(OR(Is_Loading,LEN($A698)=0),"",SWDATA!Z683)</f>
        <v>0</v>
      </c>
      <c r="AH698" s="266" t="str">
        <f t="shared" si="2392"/>
        <v/>
      </c>
      <c r="AI698" s="266">
        <f>IF(OR(Is_Loading,LEN($A698)=0),"",SWDATA!AB683)</f>
        <v>0</v>
      </c>
      <c r="AJ698" s="267">
        <f>IF(OR(Is_Loading,LEN($A698)=0),"",SWDATA!AC683)</f>
        <v>0</v>
      </c>
      <c r="AK698" s="267">
        <f>IF(OR(Is_Loading,LEN($A698)=0),"",SWDATA!AD683)</f>
        <v>0</v>
      </c>
      <c r="AL698" s="266" t="str">
        <f t="shared" si="2393"/>
        <v/>
      </c>
      <c r="AM698" s="266">
        <f>IF(OR(Is_Loading,LEN($A698)=0),"",SWDATA!AF683)</f>
        <v>0</v>
      </c>
      <c r="AN698" s="267">
        <f>IF(OR(Is_Loading,LEN($A698)=0),"",SWDATA!AG683)</f>
        <v>0</v>
      </c>
      <c r="AO698" s="323">
        <f>IF(OR(Is_Loading,LEN($A698)=0),"",SWDATA!AH683)</f>
        <v>0</v>
      </c>
      <c r="AP698" s="320" t="str">
        <f t="shared" si="2394"/>
        <v/>
      </c>
      <c r="AQ698" s="266">
        <f>IF(OR(Is_Loading,LEN($A698)=0),"",SWDATA!AJ683)</f>
        <v>0</v>
      </c>
      <c r="AR698" s="267">
        <f>IF(OR(Is_Loading,LEN($A698)=0),"",SWDATA!AK683)</f>
        <v>0</v>
      </c>
      <c r="AS698" s="267">
        <f>IF(OR(Is_Loading,LEN($A698)=0),"",SWDATA!AL683)</f>
        <v>0</v>
      </c>
      <c r="AT698" s="266" t="str">
        <f t="shared" si="2395"/>
        <v/>
      </c>
      <c r="AU698" s="266">
        <f>IF(OR(Is_Loading,LEN($A698)=0),"",SWDATA!AN683)</f>
        <v>0</v>
      </c>
      <c r="AV698" s="267">
        <f>IF(OR(Is_Loading,LEN($A698)=0),"",SWDATA!AO683)</f>
        <v>0</v>
      </c>
      <c r="AW698" s="267">
        <f>IF(OR(Is_Loading,LEN($A698)=0),"",SWDATA!AP683)</f>
        <v>0</v>
      </c>
      <c r="AX698" s="266" t="str">
        <f t="shared" si="2396"/>
        <v/>
      </c>
      <c r="AY698" s="266">
        <f>IF(OR(Is_Loading,LEN($A698)=0),"",SWDATA!AR683)</f>
        <v>0</v>
      </c>
      <c r="AZ698" s="267">
        <f>IF(OR(Is_Loading,LEN($A698)=0),"",SWDATA!AS683)</f>
        <v>0</v>
      </c>
      <c r="BA698" s="267">
        <f>IF(OR(Is_Loading,LEN($A698)=0),"",SWDATA!AT683)</f>
        <v>0</v>
      </c>
      <c r="BB698" s="266" t="str">
        <f t="shared" si="2397"/>
        <v/>
      </c>
      <c r="BC698" s="266">
        <f>IF(OR(Is_Loading,LEN($A698)=0),"",SWDATA!AV683)</f>
        <v>0</v>
      </c>
      <c r="BD698" s="267">
        <f>IF(OR(Is_Loading,LEN($A698)=0),"",SWDATA!AW683)</f>
        <v>0</v>
      </c>
      <c r="BE698" s="323">
        <f>IF(OR(Is_Loading,LEN($A698)=0),"",SWDATA!AX683)</f>
        <v>0</v>
      </c>
      <c r="BF698" s="320" t="str">
        <f t="shared" si="2398"/>
        <v/>
      </c>
      <c r="BG698" s="11"/>
      <c r="BH698" s="11"/>
      <c r="BI698" s="11"/>
      <c r="BJ698" s="11"/>
      <c r="BK698" s="11"/>
      <c r="BL698" s="11"/>
      <c r="BM698" s="11"/>
      <c r="BN698" s="11"/>
      <c r="BO698" s="11"/>
      <c r="BP698" s="11"/>
      <c r="BQ698" s="11"/>
      <c r="BR698" s="11"/>
      <c r="BS698" s="11"/>
      <c r="BT698" s="11"/>
      <c r="BU698" s="11"/>
      <c r="BV698" s="11"/>
      <c r="BW698" s="11"/>
      <c r="BX698" s="11"/>
      <c r="BY698" s="11"/>
      <c r="BZ698" s="11"/>
      <c r="CA698" s="11"/>
      <c r="CB698" s="11"/>
      <c r="CC698" s="11"/>
      <c r="CD698" s="11"/>
      <c r="CE698" s="11"/>
      <c r="CF698" s="11"/>
      <c r="CG698" s="11"/>
      <c r="CH698" s="11"/>
      <c r="CI698" s="11"/>
      <c r="CJ698" s="11"/>
      <c r="CK698" s="11"/>
      <c r="CL698" s="11"/>
      <c r="CM698" s="11"/>
      <c r="CN698" s="351"/>
      <c r="CO698" s="351"/>
      <c r="CP698" s="351"/>
      <c r="CQ698" s="351"/>
      <c r="CR698" s="351"/>
      <c r="CS698" s="351"/>
      <c r="CT698" s="351"/>
      <c r="CU698" s="351"/>
      <c r="CV698" s="351"/>
      <c r="CW698" s="351"/>
      <c r="CX698" s="351"/>
      <c r="CY698" s="351"/>
      <c r="CZ698" s="351"/>
      <c r="DA698" s="351"/>
      <c r="DB698" s="351"/>
      <c r="DC698" s="351"/>
      <c r="DD698" s="351"/>
      <c r="DE698" s="351"/>
      <c r="DF698" s="351"/>
      <c r="DG698" s="351"/>
      <c r="DH698" s="351"/>
      <c r="DI698" s="351"/>
      <c r="DJ698" s="351"/>
      <c r="DK698" s="351"/>
      <c r="DL698" s="351"/>
      <c r="DM698" s="351"/>
      <c r="DN698" s="351"/>
      <c r="DS698" s="372"/>
      <c r="DT698" s="374"/>
      <c r="DU698" s="375"/>
      <c r="DV698" s="375"/>
      <c r="DW698" s="375"/>
      <c r="DX698" s="375">
        <v>1</v>
      </c>
      <c r="DY698" s="375">
        <f t="shared" si="2590"/>
        <v>0</v>
      </c>
      <c r="DZ698" s="375">
        <f t="shared" si="2591"/>
        <v>0</v>
      </c>
      <c r="EA698" s="375">
        <f t="shared" si="2592"/>
        <v>1</v>
      </c>
      <c r="EB698" s="375">
        <f t="shared" si="2593"/>
        <v>0</v>
      </c>
      <c r="EC698" s="375">
        <f t="shared" si="2594"/>
        <v>0</v>
      </c>
      <c r="ED698" s="375">
        <f t="shared" si="2595"/>
        <v>1</v>
      </c>
      <c r="EE698" s="375">
        <f t="shared" si="2596"/>
        <v>0</v>
      </c>
      <c r="EF698" s="375">
        <f t="shared" si="2597"/>
        <v>0</v>
      </c>
      <c r="EG698" s="375">
        <f t="shared" si="2598"/>
        <v>1</v>
      </c>
      <c r="EH698" s="375">
        <f t="shared" si="2599"/>
        <v>0</v>
      </c>
      <c r="EI698" s="375">
        <f t="shared" si="2600"/>
        <v>0</v>
      </c>
      <c r="EJ698" s="375">
        <f t="shared" si="2601"/>
        <v>1</v>
      </c>
      <c r="EK698" s="375">
        <f t="shared" si="2602"/>
        <v>0</v>
      </c>
      <c r="EL698" s="375">
        <f t="shared" si="2603"/>
        <v>0</v>
      </c>
      <c r="EM698" s="375">
        <f t="shared" si="2604"/>
        <v>1</v>
      </c>
      <c r="EN698" s="375">
        <f t="shared" si="2605"/>
        <v>0</v>
      </c>
      <c r="EO698" s="375">
        <f t="shared" si="2606"/>
        <v>0</v>
      </c>
      <c r="EP698" s="375">
        <f t="shared" si="2607"/>
        <v>1</v>
      </c>
      <c r="EQ698" s="375">
        <f t="shared" si="2608"/>
        <v>0</v>
      </c>
      <c r="ER698" s="375">
        <f t="shared" si="2609"/>
        <v>0</v>
      </c>
      <c r="ES698" s="375">
        <f t="shared" si="2610"/>
        <v>1</v>
      </c>
      <c r="ET698" s="375">
        <f t="shared" si="2611"/>
        <v>0</v>
      </c>
      <c r="EU698" s="375">
        <f t="shared" si="2612"/>
        <v>0</v>
      </c>
      <c r="EV698" s="375">
        <f t="shared" si="2613"/>
        <v>1</v>
      </c>
      <c r="EW698" s="375">
        <f t="shared" si="2614"/>
        <v>0</v>
      </c>
      <c r="EX698" s="375">
        <f t="shared" si="2615"/>
        <v>0</v>
      </c>
      <c r="EY698" s="375">
        <f t="shared" si="2616"/>
        <v>1</v>
      </c>
      <c r="EZ698" s="375">
        <f t="shared" si="2617"/>
        <v>0</v>
      </c>
      <c r="FA698" s="375">
        <f t="shared" si="2618"/>
        <v>0</v>
      </c>
      <c r="FB698" s="375">
        <f t="shared" si="2619"/>
        <v>1</v>
      </c>
      <c r="FC698" s="375">
        <f t="shared" si="2620"/>
        <v>0</v>
      </c>
      <c r="FD698" s="375">
        <f t="shared" si="2621"/>
        <v>0</v>
      </c>
      <c r="FE698" s="376"/>
      <c r="FF698" s="372"/>
      <c r="FG698" s="372"/>
      <c r="FH698" s="372"/>
      <c r="FI698" s="372"/>
      <c r="FJ698" s="372"/>
      <c r="FK698" s="372"/>
      <c r="FL698" s="372"/>
      <c r="FM698" s="372"/>
      <c r="FN698" s="372"/>
      <c r="FO698" s="372"/>
      <c r="FP698" s="372"/>
      <c r="FQ698" s="372"/>
      <c r="FR698" s="372"/>
      <c r="FS698" s="372"/>
      <c r="FT698" s="372"/>
      <c r="FU698" s="372"/>
      <c r="FV698" s="372"/>
      <c r="FW698" s="372"/>
      <c r="FX698" s="372"/>
      <c r="FY698" s="372"/>
      <c r="FZ698" s="372"/>
      <c r="GA698" s="372"/>
      <c r="GB698" s="372"/>
      <c r="GC698" s="372"/>
      <c r="GD698" s="372"/>
      <c r="GE698" s="372"/>
      <c r="GF698" s="372"/>
      <c r="GG698" s="372"/>
      <c r="GH698" s="372"/>
      <c r="GI698" s="372"/>
      <c r="GJ698" s="372"/>
      <c r="GK698" s="372"/>
      <c r="GL698" s="372"/>
      <c r="GM698" s="372"/>
      <c r="GN698" s="372"/>
      <c r="GO698" s="372"/>
      <c r="GP698" s="372"/>
      <c r="GQ698" s="372"/>
      <c r="GR698" s="372"/>
      <c r="GS698" s="372"/>
      <c r="GT698" s="372"/>
      <c r="GU698" s="372"/>
      <c r="GV698" s="372"/>
      <c r="GW698" s="372"/>
      <c r="GX698" s="372"/>
      <c r="GY698" s="372"/>
      <c r="GZ698" s="372"/>
      <c r="HA698" s="372"/>
      <c r="HB698" s="372"/>
      <c r="HC698" s="372"/>
    </row>
    <row r="699" spans="1:211" s="373" customFormat="1" ht="15" hidden="1" customHeight="1" outlineLevel="1" x14ac:dyDescent="0.2">
      <c r="A699" s="366">
        <f>SWDATA!O684</f>
        <v>0</v>
      </c>
      <c r="B699" s="366">
        <f>SWDATA!M684</f>
        <v>0</v>
      </c>
      <c r="C699" s="351">
        <f>IF(AND(SWDATA!M684=1,SWDATA!Q684="promotions"),SWDATA!P684,0)</f>
        <v>0</v>
      </c>
      <c r="D699" s="367">
        <f>ROW(SWDATA!M684)</f>
        <v>684</v>
      </c>
      <c r="E699" s="368">
        <f t="shared" si="2625"/>
        <v>0</v>
      </c>
      <c r="F699" s="369">
        <f t="shared" si="2386"/>
        <v>1</v>
      </c>
      <c r="G699" s="366" t="str">
        <f t="shared" si="2387"/>
        <v/>
      </c>
      <c r="H699" s="370"/>
      <c r="J699" s="238">
        <f t="shared" si="2388"/>
        <v>0</v>
      </c>
      <c r="K699" s="239" t="str">
        <f t="shared" si="2389"/>
        <v/>
      </c>
      <c r="L699" s="342"/>
      <c r="M699" s="345"/>
      <c r="N699" s="340" t="str">
        <f>IF(LEN(SWDATA!F684)=0,"",N698)</f>
        <v/>
      </c>
      <c r="O699" s="296" t="str">
        <f>IF(LEN(SWDATA!G684)=0,"",O698)</f>
        <v/>
      </c>
      <c r="P699" s="297" t="str">
        <f>IF(LEN(SWDATA!C684)=0,"",SWDATA!C684)</f>
        <v/>
      </c>
      <c r="Q699" s="312" t="str">
        <f t="shared" si="2390"/>
        <v/>
      </c>
      <c r="R699" s="223" t="s">
        <v>261</v>
      </c>
      <c r="S699" s="224"/>
      <c r="T699" s="224"/>
      <c r="U699" s="264" t="s">
        <v>597</v>
      </c>
      <c r="V699" s="205" t="s">
        <v>221</v>
      </c>
      <c r="W699" s="266">
        <f>IF(OR(Is_Loading,LEN($A699)=0),"",SWDATA!P684)</f>
        <v>0</v>
      </c>
      <c r="X699" s="267">
        <f>IF(OR(Is_Loading,LEN($A699)=0),"",SWDATA!Q684)</f>
        <v>0</v>
      </c>
      <c r="Y699" s="267">
        <f>IF(OR(Is_Loading,LEN($A699)=0),"",SWDATA!R684)</f>
        <v>0</v>
      </c>
      <c r="Z699" s="266" t="str">
        <f t="shared" si="2622"/>
        <v/>
      </c>
      <c r="AA699" s="266">
        <f>IF(OR(Is_Loading,LEN($A699)=0),"",SWDATA!T684)</f>
        <v>0</v>
      </c>
      <c r="AB699" s="267">
        <f>IF(OR(Is_Loading,LEN($A699)=0),"",SWDATA!U684)</f>
        <v>0</v>
      </c>
      <c r="AC699" s="267">
        <f>IF(OR(Is_Loading,LEN($A699)=0),"",SWDATA!V684)</f>
        <v>0</v>
      </c>
      <c r="AD699" s="266" t="str">
        <f t="shared" si="2391"/>
        <v/>
      </c>
      <c r="AE699" s="266">
        <f>IF(OR(Is_Loading,LEN($A699)=0),"",SWDATA!X684)</f>
        <v>0</v>
      </c>
      <c r="AF699" s="267">
        <f>IF(OR(Is_Loading,LEN($A699)=0),"",SWDATA!Y684)</f>
        <v>0</v>
      </c>
      <c r="AG699" s="267">
        <f>IF(OR(Is_Loading,LEN($A699)=0),"",SWDATA!Z684)</f>
        <v>0</v>
      </c>
      <c r="AH699" s="266" t="str">
        <f t="shared" si="2392"/>
        <v/>
      </c>
      <c r="AI699" s="266">
        <f>IF(OR(Is_Loading,LEN($A699)=0),"",SWDATA!AB684)</f>
        <v>0</v>
      </c>
      <c r="AJ699" s="267">
        <f>IF(OR(Is_Loading,LEN($A699)=0),"",SWDATA!AC684)</f>
        <v>0</v>
      </c>
      <c r="AK699" s="267">
        <f>IF(OR(Is_Loading,LEN($A699)=0),"",SWDATA!AD684)</f>
        <v>0</v>
      </c>
      <c r="AL699" s="266" t="str">
        <f t="shared" si="2393"/>
        <v/>
      </c>
      <c r="AM699" s="266">
        <f>IF(OR(Is_Loading,LEN($A699)=0),"",SWDATA!AF684)</f>
        <v>0</v>
      </c>
      <c r="AN699" s="267">
        <f>IF(OR(Is_Loading,LEN($A699)=0),"",SWDATA!AG684)</f>
        <v>0</v>
      </c>
      <c r="AO699" s="323">
        <f>IF(OR(Is_Loading,LEN($A699)=0),"",SWDATA!AH684)</f>
        <v>0</v>
      </c>
      <c r="AP699" s="320" t="str">
        <f t="shared" si="2394"/>
        <v/>
      </c>
      <c r="AQ699" s="266">
        <f>IF(OR(Is_Loading,LEN($A699)=0),"",SWDATA!AJ684)</f>
        <v>0</v>
      </c>
      <c r="AR699" s="267">
        <f>IF(OR(Is_Loading,LEN($A699)=0),"",SWDATA!AK684)</f>
        <v>0</v>
      </c>
      <c r="AS699" s="267">
        <f>IF(OR(Is_Loading,LEN($A699)=0),"",SWDATA!AL684)</f>
        <v>0</v>
      </c>
      <c r="AT699" s="266" t="str">
        <f t="shared" si="2395"/>
        <v/>
      </c>
      <c r="AU699" s="266">
        <f>IF(OR(Is_Loading,LEN($A699)=0),"",SWDATA!AN684)</f>
        <v>0</v>
      </c>
      <c r="AV699" s="267">
        <f>IF(OR(Is_Loading,LEN($A699)=0),"",SWDATA!AO684)</f>
        <v>0</v>
      </c>
      <c r="AW699" s="267">
        <f>IF(OR(Is_Loading,LEN($A699)=0),"",SWDATA!AP684)</f>
        <v>0</v>
      </c>
      <c r="AX699" s="266" t="str">
        <f t="shared" si="2396"/>
        <v/>
      </c>
      <c r="AY699" s="266">
        <f>IF(OR(Is_Loading,LEN($A699)=0),"",SWDATA!AR684)</f>
        <v>0</v>
      </c>
      <c r="AZ699" s="267">
        <f>IF(OR(Is_Loading,LEN($A699)=0),"",SWDATA!AS684)</f>
        <v>0</v>
      </c>
      <c r="BA699" s="267">
        <f>IF(OR(Is_Loading,LEN($A699)=0),"",SWDATA!AT684)</f>
        <v>0</v>
      </c>
      <c r="BB699" s="266" t="str">
        <f t="shared" si="2397"/>
        <v/>
      </c>
      <c r="BC699" s="266">
        <f>IF(OR(Is_Loading,LEN($A699)=0),"",SWDATA!AV684)</f>
        <v>0</v>
      </c>
      <c r="BD699" s="267">
        <f>IF(OR(Is_Loading,LEN($A699)=0),"",SWDATA!AW684)</f>
        <v>0</v>
      </c>
      <c r="BE699" s="323">
        <f>IF(OR(Is_Loading,LEN($A699)=0),"",SWDATA!AX684)</f>
        <v>0</v>
      </c>
      <c r="BF699" s="320" t="str">
        <f t="shared" si="2398"/>
        <v/>
      </c>
      <c r="BG699" s="11"/>
      <c r="BH699" s="11"/>
      <c r="BI699" s="11"/>
      <c r="BJ699" s="11"/>
      <c r="BK699" s="11"/>
      <c r="BL699" s="11"/>
      <c r="BM699" s="11"/>
      <c r="BN699" s="11"/>
      <c r="BO699" s="11"/>
      <c r="BP699" s="11"/>
      <c r="BQ699" s="11"/>
      <c r="BR699" s="11"/>
      <c r="BS699" s="11"/>
      <c r="BT699" s="11"/>
      <c r="BU699" s="11"/>
      <c r="BV699" s="11"/>
      <c r="BW699" s="11"/>
      <c r="BX699" s="11"/>
      <c r="BY699" s="11"/>
      <c r="BZ699" s="11"/>
      <c r="CA699" s="11"/>
      <c r="CB699" s="11"/>
      <c r="CC699" s="11"/>
      <c r="CD699" s="11"/>
      <c r="CE699" s="11"/>
      <c r="CF699" s="11"/>
      <c r="CG699" s="11"/>
      <c r="CH699" s="11"/>
      <c r="CI699" s="11"/>
      <c r="CJ699" s="11"/>
      <c r="CK699" s="11"/>
      <c r="CL699" s="11"/>
      <c r="CM699" s="11"/>
      <c r="CN699" s="351"/>
      <c r="CO699" s="351"/>
      <c r="CP699" s="351"/>
      <c r="CQ699" s="351"/>
      <c r="CR699" s="351"/>
      <c r="CS699" s="351"/>
      <c r="CT699" s="351"/>
      <c r="CU699" s="351"/>
      <c r="CV699" s="351"/>
      <c r="CW699" s="351"/>
      <c r="CX699" s="351"/>
      <c r="CY699" s="351"/>
      <c r="CZ699" s="351"/>
      <c r="DA699" s="351"/>
      <c r="DB699" s="351"/>
      <c r="DC699" s="351"/>
      <c r="DD699" s="351"/>
      <c r="DE699" s="351"/>
      <c r="DF699" s="351"/>
      <c r="DG699" s="351"/>
      <c r="DH699" s="351"/>
      <c r="DI699" s="351"/>
      <c r="DJ699" s="351"/>
      <c r="DK699" s="351"/>
      <c r="DL699" s="351"/>
      <c r="DM699" s="351"/>
      <c r="DN699" s="351"/>
      <c r="DS699" s="372"/>
      <c r="DT699" s="374"/>
      <c r="DU699" s="375"/>
      <c r="DV699" s="375"/>
      <c r="DW699" s="375"/>
      <c r="DX699" s="375">
        <v>1</v>
      </c>
      <c r="DY699" s="375">
        <f t="shared" si="2590"/>
        <v>0</v>
      </c>
      <c r="DZ699" s="375">
        <f t="shared" si="2591"/>
        <v>0</v>
      </c>
      <c r="EA699" s="375">
        <f t="shared" si="2592"/>
        <v>1</v>
      </c>
      <c r="EB699" s="375">
        <f t="shared" si="2593"/>
        <v>0</v>
      </c>
      <c r="EC699" s="375">
        <f t="shared" si="2594"/>
        <v>0</v>
      </c>
      <c r="ED699" s="375">
        <f t="shared" si="2595"/>
        <v>1</v>
      </c>
      <c r="EE699" s="375">
        <f t="shared" si="2596"/>
        <v>0</v>
      </c>
      <c r="EF699" s="375">
        <f t="shared" si="2597"/>
        <v>0</v>
      </c>
      <c r="EG699" s="375">
        <f t="shared" si="2598"/>
        <v>1</v>
      </c>
      <c r="EH699" s="375">
        <f t="shared" si="2599"/>
        <v>0</v>
      </c>
      <c r="EI699" s="375">
        <f t="shared" si="2600"/>
        <v>0</v>
      </c>
      <c r="EJ699" s="375">
        <f t="shared" si="2601"/>
        <v>1</v>
      </c>
      <c r="EK699" s="375">
        <f t="shared" si="2602"/>
        <v>0</v>
      </c>
      <c r="EL699" s="375">
        <f t="shared" si="2603"/>
        <v>0</v>
      </c>
      <c r="EM699" s="375">
        <f t="shared" si="2604"/>
        <v>1</v>
      </c>
      <c r="EN699" s="375">
        <f t="shared" si="2605"/>
        <v>0</v>
      </c>
      <c r="EO699" s="375">
        <f t="shared" si="2606"/>
        <v>0</v>
      </c>
      <c r="EP699" s="375">
        <f t="shared" si="2607"/>
        <v>1</v>
      </c>
      <c r="EQ699" s="375">
        <f t="shared" si="2608"/>
        <v>0</v>
      </c>
      <c r="ER699" s="375">
        <f t="shared" si="2609"/>
        <v>0</v>
      </c>
      <c r="ES699" s="375">
        <f t="shared" si="2610"/>
        <v>1</v>
      </c>
      <c r="ET699" s="375">
        <f t="shared" si="2611"/>
        <v>0</v>
      </c>
      <c r="EU699" s="375">
        <f t="shared" si="2612"/>
        <v>0</v>
      </c>
      <c r="EV699" s="375">
        <f t="shared" si="2613"/>
        <v>1</v>
      </c>
      <c r="EW699" s="375">
        <f t="shared" si="2614"/>
        <v>0</v>
      </c>
      <c r="EX699" s="375">
        <f t="shared" si="2615"/>
        <v>0</v>
      </c>
      <c r="EY699" s="375">
        <f t="shared" si="2616"/>
        <v>1</v>
      </c>
      <c r="EZ699" s="375">
        <f t="shared" si="2617"/>
        <v>0</v>
      </c>
      <c r="FA699" s="375">
        <f t="shared" si="2618"/>
        <v>0</v>
      </c>
      <c r="FB699" s="375">
        <f t="shared" si="2619"/>
        <v>1</v>
      </c>
      <c r="FC699" s="375">
        <f t="shared" si="2620"/>
        <v>0</v>
      </c>
      <c r="FD699" s="375">
        <f t="shared" si="2621"/>
        <v>0</v>
      </c>
      <c r="FE699" s="376"/>
      <c r="FF699" s="372"/>
      <c r="FG699" s="372"/>
      <c r="FH699" s="372"/>
      <c r="FI699" s="372"/>
      <c r="FJ699" s="372"/>
      <c r="FK699" s="372"/>
      <c r="FL699" s="372"/>
      <c r="FM699" s="372"/>
      <c r="FN699" s="372"/>
      <c r="FO699" s="372"/>
      <c r="FP699" s="372"/>
      <c r="FQ699" s="372"/>
      <c r="FR699" s="372"/>
      <c r="FS699" s="372"/>
      <c r="FT699" s="372"/>
      <c r="FU699" s="372"/>
      <c r="FV699" s="372"/>
      <c r="FW699" s="372"/>
      <c r="FX699" s="372"/>
      <c r="FY699" s="372"/>
      <c r="FZ699" s="372"/>
      <c r="GA699" s="372"/>
      <c r="GB699" s="372"/>
      <c r="GC699" s="372"/>
      <c r="GD699" s="372"/>
      <c r="GE699" s="372"/>
      <c r="GF699" s="372"/>
      <c r="GG699" s="372"/>
      <c r="GH699" s="372"/>
      <c r="GI699" s="372"/>
      <c r="GJ699" s="372"/>
      <c r="GK699" s="372"/>
      <c r="GL699" s="372"/>
      <c r="GM699" s="372"/>
      <c r="GN699" s="372"/>
      <c r="GO699" s="372"/>
      <c r="GP699" s="372"/>
      <c r="GQ699" s="372"/>
      <c r="GR699" s="372"/>
      <c r="GS699" s="372"/>
      <c r="GT699" s="372"/>
      <c r="GU699" s="372"/>
      <c r="GV699" s="372"/>
      <c r="GW699" s="372"/>
      <c r="GX699" s="372"/>
      <c r="GY699" s="372"/>
      <c r="GZ699" s="372"/>
      <c r="HA699" s="372"/>
      <c r="HB699" s="372"/>
      <c r="HC699" s="372"/>
    </row>
    <row r="700" spans="1:211" s="373" customFormat="1" ht="15" hidden="1" customHeight="1" outlineLevel="1" x14ac:dyDescent="0.2">
      <c r="A700" s="366">
        <f>SWDATA!O685</f>
        <v>0</v>
      </c>
      <c r="B700" s="366">
        <f>SWDATA!M685</f>
        <v>0</v>
      </c>
      <c r="C700" s="351">
        <f>IF(AND(SWDATA!M685=1,SWDATA!Q685="promotions"),SWDATA!P685,0)</f>
        <v>0</v>
      </c>
      <c r="D700" s="367">
        <f>ROW(SWDATA!M685)</f>
        <v>685</v>
      </c>
      <c r="E700" s="368">
        <f t="shared" si="2625"/>
        <v>0</v>
      </c>
      <c r="F700" s="369">
        <f t="shared" si="2386"/>
        <v>1</v>
      </c>
      <c r="G700" s="366" t="str">
        <f t="shared" si="2387"/>
        <v/>
      </c>
      <c r="H700" s="370"/>
      <c r="J700" s="238">
        <f t="shared" si="2388"/>
        <v>0</v>
      </c>
      <c r="K700" s="239" t="str">
        <f t="shared" si="2389"/>
        <v/>
      </c>
      <c r="L700" s="342"/>
      <c r="M700" s="345"/>
      <c r="N700" s="340" t="str">
        <f>IF(LEN(SWDATA!F685)=0,"",N699)</f>
        <v/>
      </c>
      <c r="O700" s="296" t="str">
        <f>IF(LEN(SWDATA!G685)=0,"",O699)</f>
        <v/>
      </c>
      <c r="P700" s="297" t="str">
        <f>IF(LEN(SWDATA!C685)=0,"",SWDATA!C685)</f>
        <v/>
      </c>
      <c r="Q700" s="312" t="str">
        <f t="shared" si="2390"/>
        <v/>
      </c>
      <c r="R700" s="223" t="s">
        <v>261</v>
      </c>
      <c r="S700" s="224"/>
      <c r="T700" s="224"/>
      <c r="U700" s="264" t="s">
        <v>599</v>
      </c>
      <c r="V700" s="205" t="s">
        <v>221</v>
      </c>
      <c r="W700" s="266">
        <f>IF(OR(Is_Loading,LEN($A700)=0),"",SWDATA!P685)</f>
        <v>0</v>
      </c>
      <c r="X700" s="267">
        <f>IF(OR(Is_Loading,LEN($A700)=0),"",SWDATA!Q685)</f>
        <v>0</v>
      </c>
      <c r="Y700" s="267">
        <f>IF(OR(Is_Loading,LEN($A700)=0),"",SWDATA!R685)</f>
        <v>0</v>
      </c>
      <c r="Z700" s="266" t="str">
        <f t="shared" si="2622"/>
        <v/>
      </c>
      <c r="AA700" s="266">
        <f>IF(OR(Is_Loading,LEN($A700)=0),"",SWDATA!T685)</f>
        <v>0</v>
      </c>
      <c r="AB700" s="267">
        <f>IF(OR(Is_Loading,LEN($A700)=0),"",SWDATA!U685)</f>
        <v>0</v>
      </c>
      <c r="AC700" s="267">
        <f>IF(OR(Is_Loading,LEN($A700)=0),"",SWDATA!V685)</f>
        <v>0</v>
      </c>
      <c r="AD700" s="266" t="str">
        <f t="shared" si="2391"/>
        <v/>
      </c>
      <c r="AE700" s="266">
        <f>IF(OR(Is_Loading,LEN($A700)=0),"",SWDATA!X685)</f>
        <v>0</v>
      </c>
      <c r="AF700" s="267">
        <f>IF(OR(Is_Loading,LEN($A700)=0),"",SWDATA!Y685)</f>
        <v>0</v>
      </c>
      <c r="AG700" s="267">
        <f>IF(OR(Is_Loading,LEN($A700)=0),"",SWDATA!Z685)</f>
        <v>0</v>
      </c>
      <c r="AH700" s="266" t="str">
        <f t="shared" si="2392"/>
        <v/>
      </c>
      <c r="AI700" s="266">
        <f>IF(OR(Is_Loading,LEN($A700)=0),"",SWDATA!AB685)</f>
        <v>0</v>
      </c>
      <c r="AJ700" s="267">
        <f>IF(OR(Is_Loading,LEN($A700)=0),"",SWDATA!AC685)</f>
        <v>0</v>
      </c>
      <c r="AK700" s="267">
        <f>IF(OR(Is_Loading,LEN($A700)=0),"",SWDATA!AD685)</f>
        <v>0</v>
      </c>
      <c r="AL700" s="266" t="str">
        <f t="shared" si="2393"/>
        <v/>
      </c>
      <c r="AM700" s="266">
        <f>IF(OR(Is_Loading,LEN($A700)=0),"",SWDATA!AF685)</f>
        <v>0</v>
      </c>
      <c r="AN700" s="267">
        <f>IF(OR(Is_Loading,LEN($A700)=0),"",SWDATA!AG685)</f>
        <v>0</v>
      </c>
      <c r="AO700" s="323">
        <f>IF(OR(Is_Loading,LEN($A700)=0),"",SWDATA!AH685)</f>
        <v>0</v>
      </c>
      <c r="AP700" s="320" t="str">
        <f t="shared" si="2394"/>
        <v/>
      </c>
      <c r="AQ700" s="266">
        <f>IF(OR(Is_Loading,LEN($A700)=0),"",SWDATA!AJ685)</f>
        <v>0</v>
      </c>
      <c r="AR700" s="267">
        <f>IF(OR(Is_Loading,LEN($A700)=0),"",SWDATA!AK685)</f>
        <v>0</v>
      </c>
      <c r="AS700" s="267">
        <f>IF(OR(Is_Loading,LEN($A700)=0),"",SWDATA!AL685)</f>
        <v>0</v>
      </c>
      <c r="AT700" s="266" t="str">
        <f t="shared" si="2395"/>
        <v/>
      </c>
      <c r="AU700" s="266">
        <f>IF(OR(Is_Loading,LEN($A700)=0),"",SWDATA!AN685)</f>
        <v>0</v>
      </c>
      <c r="AV700" s="267">
        <f>IF(OR(Is_Loading,LEN($A700)=0),"",SWDATA!AO685)</f>
        <v>0</v>
      </c>
      <c r="AW700" s="267">
        <f>IF(OR(Is_Loading,LEN($A700)=0),"",SWDATA!AP685)</f>
        <v>0</v>
      </c>
      <c r="AX700" s="266" t="str">
        <f t="shared" si="2396"/>
        <v/>
      </c>
      <c r="AY700" s="266">
        <f>IF(OR(Is_Loading,LEN($A700)=0),"",SWDATA!AR685)</f>
        <v>0</v>
      </c>
      <c r="AZ700" s="267">
        <f>IF(OR(Is_Loading,LEN($A700)=0),"",SWDATA!AS685)</f>
        <v>0</v>
      </c>
      <c r="BA700" s="267">
        <f>IF(OR(Is_Loading,LEN($A700)=0),"",SWDATA!AT685)</f>
        <v>0</v>
      </c>
      <c r="BB700" s="266" t="str">
        <f t="shared" si="2397"/>
        <v/>
      </c>
      <c r="BC700" s="266">
        <f>IF(OR(Is_Loading,LEN($A700)=0),"",SWDATA!AV685)</f>
        <v>0</v>
      </c>
      <c r="BD700" s="267">
        <f>IF(OR(Is_Loading,LEN($A700)=0),"",SWDATA!AW685)</f>
        <v>0</v>
      </c>
      <c r="BE700" s="323">
        <f>IF(OR(Is_Loading,LEN($A700)=0),"",SWDATA!AX685)</f>
        <v>0</v>
      </c>
      <c r="BF700" s="320" t="str">
        <f t="shared" si="2398"/>
        <v/>
      </c>
      <c r="BG700" s="11"/>
      <c r="BH700" s="11"/>
      <c r="BI700" s="11"/>
      <c r="BJ700" s="11"/>
      <c r="BK700" s="11"/>
      <c r="BL700" s="11"/>
      <c r="BM700" s="11"/>
      <c r="BN700" s="11"/>
      <c r="BO700" s="11"/>
      <c r="BP700" s="11"/>
      <c r="BQ700" s="11"/>
      <c r="BR700" s="11"/>
      <c r="BS700" s="11"/>
      <c r="BT700" s="11"/>
      <c r="BU700" s="11"/>
      <c r="BV700" s="11"/>
      <c r="BW700" s="11"/>
      <c r="BX700" s="11"/>
      <c r="BY700" s="11"/>
      <c r="BZ700" s="11"/>
      <c r="CA700" s="11"/>
      <c r="CB700" s="11"/>
      <c r="CC700" s="11"/>
      <c r="CD700" s="11"/>
      <c r="CE700" s="11"/>
      <c r="CF700" s="11"/>
      <c r="CG700" s="11"/>
      <c r="CH700" s="11"/>
      <c r="CI700" s="11"/>
      <c r="CJ700" s="11"/>
      <c r="CK700" s="11"/>
      <c r="CL700" s="11"/>
      <c r="CM700" s="11"/>
      <c r="CN700" s="351"/>
      <c r="CO700" s="351"/>
      <c r="CP700" s="351"/>
      <c r="CQ700" s="351"/>
      <c r="CR700" s="351"/>
      <c r="CS700" s="351"/>
      <c r="CT700" s="351"/>
      <c r="CU700" s="351"/>
      <c r="CV700" s="351"/>
      <c r="CW700" s="351"/>
      <c r="CX700" s="351"/>
      <c r="CY700" s="351"/>
      <c r="CZ700" s="351"/>
      <c r="DA700" s="351"/>
      <c r="DB700" s="351"/>
      <c r="DC700" s="351"/>
      <c r="DD700" s="351"/>
      <c r="DE700" s="351"/>
      <c r="DF700" s="351"/>
      <c r="DG700" s="351"/>
      <c r="DH700" s="351"/>
      <c r="DI700" s="351"/>
      <c r="DJ700" s="351"/>
      <c r="DK700" s="351"/>
      <c r="DL700" s="351"/>
      <c r="DM700" s="351"/>
      <c r="DN700" s="351"/>
      <c r="DS700" s="372"/>
      <c r="DT700" s="374"/>
      <c r="DU700" s="375"/>
      <c r="DV700" s="375"/>
      <c r="DW700" s="375"/>
      <c r="DX700" s="375">
        <v>1</v>
      </c>
      <c r="DY700" s="375">
        <f t="shared" si="2590"/>
        <v>0</v>
      </c>
      <c r="DZ700" s="375">
        <f t="shared" si="2591"/>
        <v>0</v>
      </c>
      <c r="EA700" s="375">
        <f t="shared" si="2592"/>
        <v>1</v>
      </c>
      <c r="EB700" s="375">
        <f t="shared" si="2593"/>
        <v>0</v>
      </c>
      <c r="EC700" s="375">
        <f t="shared" si="2594"/>
        <v>0</v>
      </c>
      <c r="ED700" s="375">
        <f t="shared" si="2595"/>
        <v>1</v>
      </c>
      <c r="EE700" s="375">
        <f t="shared" si="2596"/>
        <v>0</v>
      </c>
      <c r="EF700" s="375">
        <f t="shared" si="2597"/>
        <v>0</v>
      </c>
      <c r="EG700" s="375">
        <f t="shared" si="2598"/>
        <v>1</v>
      </c>
      <c r="EH700" s="375">
        <f t="shared" si="2599"/>
        <v>0</v>
      </c>
      <c r="EI700" s="375">
        <f t="shared" si="2600"/>
        <v>0</v>
      </c>
      <c r="EJ700" s="375">
        <f t="shared" si="2601"/>
        <v>1</v>
      </c>
      <c r="EK700" s="375">
        <f t="shared" si="2602"/>
        <v>0</v>
      </c>
      <c r="EL700" s="375">
        <f t="shared" si="2603"/>
        <v>0</v>
      </c>
      <c r="EM700" s="375">
        <f t="shared" si="2604"/>
        <v>1</v>
      </c>
      <c r="EN700" s="375">
        <f t="shared" si="2605"/>
        <v>0</v>
      </c>
      <c r="EO700" s="375">
        <f t="shared" si="2606"/>
        <v>0</v>
      </c>
      <c r="EP700" s="375">
        <f t="shared" si="2607"/>
        <v>1</v>
      </c>
      <c r="EQ700" s="375">
        <f t="shared" si="2608"/>
        <v>0</v>
      </c>
      <c r="ER700" s="375">
        <f t="shared" si="2609"/>
        <v>0</v>
      </c>
      <c r="ES700" s="375">
        <f t="shared" si="2610"/>
        <v>1</v>
      </c>
      <c r="ET700" s="375">
        <f t="shared" si="2611"/>
        <v>0</v>
      </c>
      <c r="EU700" s="375">
        <f t="shared" si="2612"/>
        <v>0</v>
      </c>
      <c r="EV700" s="375">
        <f t="shared" si="2613"/>
        <v>1</v>
      </c>
      <c r="EW700" s="375">
        <f t="shared" si="2614"/>
        <v>0</v>
      </c>
      <c r="EX700" s="375">
        <f t="shared" si="2615"/>
        <v>0</v>
      </c>
      <c r="EY700" s="375">
        <f t="shared" si="2616"/>
        <v>1</v>
      </c>
      <c r="EZ700" s="375">
        <f t="shared" si="2617"/>
        <v>0</v>
      </c>
      <c r="FA700" s="375">
        <f t="shared" si="2618"/>
        <v>0</v>
      </c>
      <c r="FB700" s="375">
        <f t="shared" si="2619"/>
        <v>1</v>
      </c>
      <c r="FC700" s="375">
        <f t="shared" si="2620"/>
        <v>0</v>
      </c>
      <c r="FD700" s="375">
        <f t="shared" si="2621"/>
        <v>0</v>
      </c>
      <c r="FE700" s="376"/>
      <c r="FF700" s="372"/>
      <c r="FG700" s="372"/>
      <c r="FH700" s="372"/>
      <c r="FI700" s="372"/>
      <c r="FJ700" s="372"/>
      <c r="FK700" s="372"/>
      <c r="FL700" s="372"/>
      <c r="FM700" s="372"/>
      <c r="FN700" s="372"/>
      <c r="FO700" s="372"/>
      <c r="FP700" s="372"/>
      <c r="FQ700" s="372"/>
      <c r="FR700" s="372"/>
      <c r="FS700" s="372"/>
      <c r="FT700" s="372"/>
      <c r="FU700" s="372"/>
      <c r="FV700" s="372"/>
      <c r="FW700" s="372"/>
      <c r="FX700" s="372"/>
      <c r="FY700" s="372"/>
      <c r="FZ700" s="372"/>
      <c r="GA700" s="372"/>
      <c r="GB700" s="372"/>
      <c r="GC700" s="372"/>
      <c r="GD700" s="372"/>
      <c r="GE700" s="372"/>
      <c r="GF700" s="372"/>
      <c r="GG700" s="372"/>
      <c r="GH700" s="372"/>
      <c r="GI700" s="372"/>
      <c r="GJ700" s="372"/>
      <c r="GK700" s="372"/>
      <c r="GL700" s="372"/>
      <c r="GM700" s="372"/>
      <c r="GN700" s="372"/>
      <c r="GO700" s="372"/>
      <c r="GP700" s="372"/>
      <c r="GQ700" s="372"/>
      <c r="GR700" s="372"/>
      <c r="GS700" s="372"/>
      <c r="GT700" s="372"/>
      <c r="GU700" s="372"/>
      <c r="GV700" s="372"/>
      <c r="GW700" s="372"/>
      <c r="GX700" s="372"/>
      <c r="GY700" s="372"/>
      <c r="GZ700" s="372"/>
      <c r="HA700" s="372"/>
      <c r="HB700" s="372"/>
      <c r="HC700" s="372"/>
    </row>
    <row r="701" spans="1:211" s="373" customFormat="1" ht="15" hidden="1" customHeight="1" outlineLevel="1" x14ac:dyDescent="0.2">
      <c r="A701" s="366">
        <f>SWDATA!O686</f>
        <v>0</v>
      </c>
      <c r="B701" s="366">
        <f>SWDATA!M686</f>
        <v>0</v>
      </c>
      <c r="C701" s="351">
        <f>IF(AND(SWDATA!M686=1,SWDATA!Q686="promotions"),SWDATA!P686,0)</f>
        <v>0</v>
      </c>
      <c r="D701" s="367">
        <f>ROW(SWDATA!M686)</f>
        <v>686</v>
      </c>
      <c r="E701" s="368">
        <f t="shared" si="2625"/>
        <v>0</v>
      </c>
      <c r="F701" s="369">
        <f t="shared" si="2386"/>
        <v>1</v>
      </c>
      <c r="G701" s="366" t="str">
        <f t="shared" si="2387"/>
        <v/>
      </c>
      <c r="H701" s="370"/>
      <c r="J701" s="238">
        <f t="shared" si="2388"/>
        <v>0</v>
      </c>
      <c r="K701" s="239" t="str">
        <f t="shared" si="2389"/>
        <v/>
      </c>
      <c r="L701" s="342"/>
      <c r="M701" s="345"/>
      <c r="N701" s="340" t="str">
        <f>IF(LEN(SWDATA!F686)=0,"",N700)</f>
        <v/>
      </c>
      <c r="O701" s="296" t="str">
        <f>IF(LEN(SWDATA!G686)=0,"",O700)</f>
        <v/>
      </c>
      <c r="P701" s="297" t="str">
        <f>IF(LEN(SWDATA!C686)=0,"",SWDATA!C686)</f>
        <v/>
      </c>
      <c r="Q701" s="312" t="str">
        <f t="shared" si="2390"/>
        <v/>
      </c>
      <c r="R701" s="223" t="s">
        <v>261</v>
      </c>
      <c r="S701" s="224"/>
      <c r="T701" s="224"/>
      <c r="U701" s="264" t="s">
        <v>600</v>
      </c>
      <c r="V701" s="205" t="s">
        <v>221</v>
      </c>
      <c r="W701" s="266">
        <f>IF(OR(Is_Loading,LEN($A701)=0),"",SWDATA!P686)</f>
        <v>0</v>
      </c>
      <c r="X701" s="267">
        <f>IF(OR(Is_Loading,LEN($A701)=0),"",SWDATA!Q686)</f>
        <v>0</v>
      </c>
      <c r="Y701" s="267">
        <f>IF(OR(Is_Loading,LEN($A701)=0),"",SWDATA!R686)</f>
        <v>0</v>
      </c>
      <c r="Z701" s="266" t="str">
        <f t="shared" si="2622"/>
        <v/>
      </c>
      <c r="AA701" s="266">
        <f>IF(OR(Is_Loading,LEN($A701)=0),"",SWDATA!T686)</f>
        <v>0</v>
      </c>
      <c r="AB701" s="267">
        <f>IF(OR(Is_Loading,LEN($A701)=0),"",SWDATA!U686)</f>
        <v>0</v>
      </c>
      <c r="AC701" s="267">
        <f>IF(OR(Is_Loading,LEN($A701)=0),"",SWDATA!V686)</f>
        <v>0</v>
      </c>
      <c r="AD701" s="266" t="str">
        <f t="shared" si="2391"/>
        <v/>
      </c>
      <c r="AE701" s="266">
        <f>IF(OR(Is_Loading,LEN($A701)=0),"",SWDATA!X686)</f>
        <v>0</v>
      </c>
      <c r="AF701" s="267">
        <f>IF(OR(Is_Loading,LEN($A701)=0),"",SWDATA!Y686)</f>
        <v>0</v>
      </c>
      <c r="AG701" s="267">
        <f>IF(OR(Is_Loading,LEN($A701)=0),"",SWDATA!Z686)</f>
        <v>0</v>
      </c>
      <c r="AH701" s="266" t="str">
        <f t="shared" si="2392"/>
        <v/>
      </c>
      <c r="AI701" s="266">
        <f>IF(OR(Is_Loading,LEN($A701)=0),"",SWDATA!AB686)</f>
        <v>0</v>
      </c>
      <c r="AJ701" s="267">
        <f>IF(OR(Is_Loading,LEN($A701)=0),"",SWDATA!AC686)</f>
        <v>0</v>
      </c>
      <c r="AK701" s="267">
        <f>IF(OR(Is_Loading,LEN($A701)=0),"",SWDATA!AD686)</f>
        <v>0</v>
      </c>
      <c r="AL701" s="266" t="str">
        <f t="shared" si="2393"/>
        <v/>
      </c>
      <c r="AM701" s="266">
        <f>IF(OR(Is_Loading,LEN($A701)=0),"",SWDATA!AF686)</f>
        <v>0</v>
      </c>
      <c r="AN701" s="267">
        <f>IF(OR(Is_Loading,LEN($A701)=0),"",SWDATA!AG686)</f>
        <v>0</v>
      </c>
      <c r="AO701" s="323">
        <f>IF(OR(Is_Loading,LEN($A701)=0),"",SWDATA!AH686)</f>
        <v>0</v>
      </c>
      <c r="AP701" s="320" t="str">
        <f t="shared" si="2394"/>
        <v/>
      </c>
      <c r="AQ701" s="266">
        <f>IF(OR(Is_Loading,LEN($A701)=0),"",SWDATA!AJ686)</f>
        <v>0</v>
      </c>
      <c r="AR701" s="267">
        <f>IF(OR(Is_Loading,LEN($A701)=0),"",SWDATA!AK686)</f>
        <v>0</v>
      </c>
      <c r="AS701" s="267">
        <f>IF(OR(Is_Loading,LEN($A701)=0),"",SWDATA!AL686)</f>
        <v>0</v>
      </c>
      <c r="AT701" s="266" t="str">
        <f t="shared" si="2395"/>
        <v/>
      </c>
      <c r="AU701" s="266">
        <f>IF(OR(Is_Loading,LEN($A701)=0),"",SWDATA!AN686)</f>
        <v>0</v>
      </c>
      <c r="AV701" s="267">
        <f>IF(OR(Is_Loading,LEN($A701)=0),"",SWDATA!AO686)</f>
        <v>0</v>
      </c>
      <c r="AW701" s="267">
        <f>IF(OR(Is_Loading,LEN($A701)=0),"",SWDATA!AP686)</f>
        <v>0</v>
      </c>
      <c r="AX701" s="266" t="str">
        <f t="shared" si="2396"/>
        <v/>
      </c>
      <c r="AY701" s="266">
        <f>IF(OR(Is_Loading,LEN($A701)=0),"",SWDATA!AR686)</f>
        <v>0</v>
      </c>
      <c r="AZ701" s="267">
        <f>IF(OR(Is_Loading,LEN($A701)=0),"",SWDATA!AS686)</f>
        <v>0</v>
      </c>
      <c r="BA701" s="267">
        <f>IF(OR(Is_Loading,LEN($A701)=0),"",SWDATA!AT686)</f>
        <v>0</v>
      </c>
      <c r="BB701" s="266" t="str">
        <f t="shared" si="2397"/>
        <v/>
      </c>
      <c r="BC701" s="266">
        <f>IF(OR(Is_Loading,LEN($A701)=0),"",SWDATA!AV686)</f>
        <v>0</v>
      </c>
      <c r="BD701" s="267">
        <f>IF(OR(Is_Loading,LEN($A701)=0),"",SWDATA!AW686)</f>
        <v>0</v>
      </c>
      <c r="BE701" s="323">
        <f>IF(OR(Is_Loading,LEN($A701)=0),"",SWDATA!AX686)</f>
        <v>0</v>
      </c>
      <c r="BF701" s="320" t="str">
        <f t="shared" si="2398"/>
        <v/>
      </c>
      <c r="BG701" s="11"/>
      <c r="BH701" s="11"/>
      <c r="BI701" s="11"/>
      <c r="BJ701" s="11"/>
      <c r="BK701" s="11"/>
      <c r="BL701" s="11"/>
      <c r="BM701" s="11"/>
      <c r="BN701" s="11"/>
      <c r="BO701" s="11"/>
      <c r="BP701" s="11"/>
      <c r="BQ701" s="11"/>
      <c r="BR701" s="11"/>
      <c r="BS701" s="11"/>
      <c r="BT701" s="11"/>
      <c r="BU701" s="11"/>
      <c r="BV701" s="11"/>
      <c r="BW701" s="11"/>
      <c r="BX701" s="11"/>
      <c r="BY701" s="11"/>
      <c r="BZ701" s="11"/>
      <c r="CA701" s="11"/>
      <c r="CB701" s="11"/>
      <c r="CC701" s="11"/>
      <c r="CD701" s="11"/>
      <c r="CE701" s="11"/>
      <c r="CF701" s="11"/>
      <c r="CG701" s="11"/>
      <c r="CH701" s="11"/>
      <c r="CI701" s="11"/>
      <c r="CJ701" s="11"/>
      <c r="CK701" s="11"/>
      <c r="CL701" s="11"/>
      <c r="CM701" s="11"/>
      <c r="CN701" s="351"/>
      <c r="CO701" s="351"/>
      <c r="CP701" s="351"/>
      <c r="CQ701" s="351"/>
      <c r="CR701" s="351"/>
      <c r="CS701" s="351"/>
      <c r="CT701" s="351"/>
      <c r="CU701" s="351"/>
      <c r="CV701" s="351"/>
      <c r="CW701" s="351"/>
      <c r="CX701" s="351"/>
      <c r="CY701" s="351"/>
      <c r="CZ701" s="351"/>
      <c r="DA701" s="351"/>
      <c r="DB701" s="351"/>
      <c r="DC701" s="351"/>
      <c r="DD701" s="351"/>
      <c r="DE701" s="351"/>
      <c r="DF701" s="351"/>
      <c r="DG701" s="351"/>
      <c r="DH701" s="351"/>
      <c r="DI701" s="351"/>
      <c r="DJ701" s="351"/>
      <c r="DK701" s="351"/>
      <c r="DL701" s="351"/>
      <c r="DM701" s="351"/>
      <c r="DN701" s="351"/>
      <c r="DS701" s="372"/>
      <c r="DT701" s="374"/>
      <c r="DU701" s="375"/>
      <c r="DV701" s="375"/>
      <c r="DW701" s="375"/>
      <c r="DX701" s="375">
        <v>1</v>
      </c>
      <c r="DY701" s="375">
        <f t="shared" si="2590"/>
        <v>0</v>
      </c>
      <c r="DZ701" s="375">
        <f t="shared" si="2591"/>
        <v>0</v>
      </c>
      <c r="EA701" s="375">
        <f t="shared" si="2592"/>
        <v>1</v>
      </c>
      <c r="EB701" s="375">
        <f t="shared" si="2593"/>
        <v>0</v>
      </c>
      <c r="EC701" s="375">
        <f t="shared" si="2594"/>
        <v>0</v>
      </c>
      <c r="ED701" s="375">
        <f t="shared" si="2595"/>
        <v>1</v>
      </c>
      <c r="EE701" s="375">
        <f t="shared" si="2596"/>
        <v>0</v>
      </c>
      <c r="EF701" s="375">
        <f t="shared" si="2597"/>
        <v>0</v>
      </c>
      <c r="EG701" s="375">
        <f t="shared" si="2598"/>
        <v>1</v>
      </c>
      <c r="EH701" s="375">
        <f t="shared" si="2599"/>
        <v>0</v>
      </c>
      <c r="EI701" s="375">
        <f t="shared" si="2600"/>
        <v>0</v>
      </c>
      <c r="EJ701" s="375">
        <f t="shared" si="2601"/>
        <v>1</v>
      </c>
      <c r="EK701" s="375">
        <f t="shared" si="2602"/>
        <v>0</v>
      </c>
      <c r="EL701" s="375">
        <f t="shared" si="2603"/>
        <v>0</v>
      </c>
      <c r="EM701" s="375">
        <f t="shared" si="2604"/>
        <v>1</v>
      </c>
      <c r="EN701" s="375">
        <f t="shared" si="2605"/>
        <v>0</v>
      </c>
      <c r="EO701" s="375">
        <f t="shared" si="2606"/>
        <v>0</v>
      </c>
      <c r="EP701" s="375">
        <f t="shared" si="2607"/>
        <v>1</v>
      </c>
      <c r="EQ701" s="375">
        <f t="shared" si="2608"/>
        <v>0</v>
      </c>
      <c r="ER701" s="375">
        <f t="shared" si="2609"/>
        <v>0</v>
      </c>
      <c r="ES701" s="375">
        <f t="shared" si="2610"/>
        <v>1</v>
      </c>
      <c r="ET701" s="375">
        <f t="shared" si="2611"/>
        <v>0</v>
      </c>
      <c r="EU701" s="375">
        <f t="shared" si="2612"/>
        <v>0</v>
      </c>
      <c r="EV701" s="375">
        <f t="shared" si="2613"/>
        <v>1</v>
      </c>
      <c r="EW701" s="375">
        <f t="shared" si="2614"/>
        <v>0</v>
      </c>
      <c r="EX701" s="375">
        <f t="shared" si="2615"/>
        <v>0</v>
      </c>
      <c r="EY701" s="375">
        <f t="shared" si="2616"/>
        <v>1</v>
      </c>
      <c r="EZ701" s="375">
        <f t="shared" si="2617"/>
        <v>0</v>
      </c>
      <c r="FA701" s="375">
        <f t="shared" si="2618"/>
        <v>0</v>
      </c>
      <c r="FB701" s="375">
        <f t="shared" si="2619"/>
        <v>1</v>
      </c>
      <c r="FC701" s="375">
        <f t="shared" si="2620"/>
        <v>0</v>
      </c>
      <c r="FD701" s="375">
        <f t="shared" si="2621"/>
        <v>0</v>
      </c>
      <c r="FE701" s="376"/>
      <c r="FF701" s="372"/>
      <c r="FG701" s="372"/>
      <c r="FH701" s="372"/>
      <c r="FI701" s="372"/>
      <c r="FJ701" s="372"/>
      <c r="FK701" s="372"/>
      <c r="FL701" s="372"/>
      <c r="FM701" s="372"/>
      <c r="FN701" s="372"/>
      <c r="FO701" s="372"/>
      <c r="FP701" s="372"/>
      <c r="FQ701" s="372"/>
      <c r="FR701" s="372"/>
      <c r="FS701" s="372"/>
      <c r="FT701" s="372"/>
      <c r="FU701" s="372"/>
      <c r="FV701" s="372"/>
      <c r="FW701" s="372"/>
      <c r="FX701" s="372"/>
      <c r="FY701" s="372"/>
      <c r="FZ701" s="372"/>
      <c r="GA701" s="372"/>
      <c r="GB701" s="372"/>
      <c r="GC701" s="372"/>
      <c r="GD701" s="372"/>
      <c r="GE701" s="372"/>
      <c r="GF701" s="372"/>
      <c r="GG701" s="372"/>
      <c r="GH701" s="372"/>
      <c r="GI701" s="372"/>
      <c r="GJ701" s="372"/>
      <c r="GK701" s="372"/>
      <c r="GL701" s="372"/>
      <c r="GM701" s="372"/>
      <c r="GN701" s="372"/>
      <c r="GO701" s="372"/>
      <c r="GP701" s="372"/>
      <c r="GQ701" s="372"/>
      <c r="GR701" s="372"/>
      <c r="GS701" s="372"/>
      <c r="GT701" s="372"/>
      <c r="GU701" s="372"/>
      <c r="GV701" s="372"/>
      <c r="GW701" s="372"/>
      <c r="GX701" s="372"/>
      <c r="GY701" s="372"/>
      <c r="GZ701" s="372"/>
      <c r="HA701" s="372"/>
      <c r="HB701" s="372"/>
      <c r="HC701" s="372"/>
    </row>
    <row r="702" spans="1:211" s="373" customFormat="1" ht="15" hidden="1" customHeight="1" outlineLevel="1" x14ac:dyDescent="0.2">
      <c r="A702" s="366">
        <f>SWDATA!O687</f>
        <v>0</v>
      </c>
      <c r="B702" s="366">
        <f>SWDATA!M687</f>
        <v>0</v>
      </c>
      <c r="C702" s="351">
        <f>IF(AND(SWDATA!M687=1,SWDATA!Q687="promotions"),SWDATA!P687,0)</f>
        <v>0</v>
      </c>
      <c r="D702" s="367">
        <f>ROW(SWDATA!M687)</f>
        <v>687</v>
      </c>
      <c r="E702" s="368">
        <f t="shared" si="2625"/>
        <v>0</v>
      </c>
      <c r="F702" s="369">
        <f t="shared" si="2386"/>
        <v>1</v>
      </c>
      <c r="G702" s="366" t="str">
        <f t="shared" si="2387"/>
        <v/>
      </c>
      <c r="H702" s="370"/>
      <c r="J702" s="238">
        <f t="shared" si="2388"/>
        <v>0</v>
      </c>
      <c r="K702" s="239" t="str">
        <f t="shared" si="2389"/>
        <v/>
      </c>
      <c r="L702" s="342"/>
      <c r="M702" s="345"/>
      <c r="N702" s="340" t="str">
        <f>IF(LEN(SWDATA!F687)=0,"",N701)</f>
        <v/>
      </c>
      <c r="O702" s="296" t="str">
        <f>IF(LEN(SWDATA!G687)=0,"",O701)</f>
        <v/>
      </c>
      <c r="P702" s="297" t="str">
        <f>IF(LEN(SWDATA!C687)=0,"",SWDATA!C687)</f>
        <v/>
      </c>
      <c r="Q702" s="312" t="str">
        <f t="shared" si="2390"/>
        <v/>
      </c>
      <c r="R702" s="223" t="s">
        <v>261</v>
      </c>
      <c r="S702" s="224"/>
      <c r="T702" s="224"/>
      <c r="U702" s="264" t="s">
        <v>602</v>
      </c>
      <c r="V702" s="205" t="s">
        <v>221</v>
      </c>
      <c r="W702" s="266">
        <f>IF(OR(Is_Loading,LEN($A702)=0),"",SWDATA!P687)</f>
        <v>0</v>
      </c>
      <c r="X702" s="267">
        <f>IF(OR(Is_Loading,LEN($A702)=0),"",SWDATA!Q687)</f>
        <v>0</v>
      </c>
      <c r="Y702" s="267">
        <f>IF(OR(Is_Loading,LEN($A702)=0),"",SWDATA!R687)</f>
        <v>0</v>
      </c>
      <c r="Z702" s="266" t="str">
        <f t="shared" si="2622"/>
        <v/>
      </c>
      <c r="AA702" s="266">
        <f>IF(OR(Is_Loading,LEN($A702)=0),"",SWDATA!T687)</f>
        <v>0</v>
      </c>
      <c r="AB702" s="267">
        <f>IF(OR(Is_Loading,LEN($A702)=0),"",SWDATA!U687)</f>
        <v>0</v>
      </c>
      <c r="AC702" s="267">
        <f>IF(OR(Is_Loading,LEN($A702)=0),"",SWDATA!V687)</f>
        <v>0</v>
      </c>
      <c r="AD702" s="266" t="str">
        <f t="shared" si="2391"/>
        <v/>
      </c>
      <c r="AE702" s="266">
        <f>IF(OR(Is_Loading,LEN($A702)=0),"",SWDATA!X687)</f>
        <v>0</v>
      </c>
      <c r="AF702" s="267">
        <f>IF(OR(Is_Loading,LEN($A702)=0),"",SWDATA!Y687)</f>
        <v>0</v>
      </c>
      <c r="AG702" s="267">
        <f>IF(OR(Is_Loading,LEN($A702)=0),"",SWDATA!Z687)</f>
        <v>0</v>
      </c>
      <c r="AH702" s="266" t="str">
        <f t="shared" si="2392"/>
        <v/>
      </c>
      <c r="AI702" s="266">
        <f>IF(OR(Is_Loading,LEN($A702)=0),"",SWDATA!AB687)</f>
        <v>0</v>
      </c>
      <c r="AJ702" s="267">
        <f>IF(OR(Is_Loading,LEN($A702)=0),"",SWDATA!AC687)</f>
        <v>0</v>
      </c>
      <c r="AK702" s="267">
        <f>IF(OR(Is_Loading,LEN($A702)=0),"",SWDATA!AD687)</f>
        <v>0</v>
      </c>
      <c r="AL702" s="266" t="str">
        <f t="shared" si="2393"/>
        <v/>
      </c>
      <c r="AM702" s="266">
        <f>IF(OR(Is_Loading,LEN($A702)=0),"",SWDATA!AF687)</f>
        <v>0</v>
      </c>
      <c r="AN702" s="267">
        <f>IF(OR(Is_Loading,LEN($A702)=0),"",SWDATA!AG687)</f>
        <v>0</v>
      </c>
      <c r="AO702" s="323">
        <f>IF(OR(Is_Loading,LEN($A702)=0),"",SWDATA!AH687)</f>
        <v>0</v>
      </c>
      <c r="AP702" s="320" t="str">
        <f t="shared" si="2394"/>
        <v/>
      </c>
      <c r="AQ702" s="266">
        <f>IF(OR(Is_Loading,LEN($A702)=0),"",SWDATA!AJ687)</f>
        <v>0</v>
      </c>
      <c r="AR702" s="267">
        <f>IF(OR(Is_Loading,LEN($A702)=0),"",SWDATA!AK687)</f>
        <v>0</v>
      </c>
      <c r="AS702" s="267">
        <f>IF(OR(Is_Loading,LEN($A702)=0),"",SWDATA!AL687)</f>
        <v>0</v>
      </c>
      <c r="AT702" s="266" t="str">
        <f t="shared" si="2395"/>
        <v/>
      </c>
      <c r="AU702" s="266">
        <f>IF(OR(Is_Loading,LEN($A702)=0),"",SWDATA!AN687)</f>
        <v>0</v>
      </c>
      <c r="AV702" s="267">
        <f>IF(OR(Is_Loading,LEN($A702)=0),"",SWDATA!AO687)</f>
        <v>0</v>
      </c>
      <c r="AW702" s="267">
        <f>IF(OR(Is_Loading,LEN($A702)=0),"",SWDATA!AP687)</f>
        <v>0</v>
      </c>
      <c r="AX702" s="266" t="str">
        <f t="shared" si="2396"/>
        <v/>
      </c>
      <c r="AY702" s="266">
        <f>IF(OR(Is_Loading,LEN($A702)=0),"",SWDATA!AR687)</f>
        <v>0</v>
      </c>
      <c r="AZ702" s="267">
        <f>IF(OR(Is_Loading,LEN($A702)=0),"",SWDATA!AS687)</f>
        <v>0</v>
      </c>
      <c r="BA702" s="267">
        <f>IF(OR(Is_Loading,LEN($A702)=0),"",SWDATA!AT687)</f>
        <v>0</v>
      </c>
      <c r="BB702" s="266" t="str">
        <f t="shared" si="2397"/>
        <v/>
      </c>
      <c r="BC702" s="266">
        <f>IF(OR(Is_Loading,LEN($A702)=0),"",SWDATA!AV687)</f>
        <v>0</v>
      </c>
      <c r="BD702" s="267">
        <f>IF(OR(Is_Loading,LEN($A702)=0),"",SWDATA!AW687)</f>
        <v>0</v>
      </c>
      <c r="BE702" s="323">
        <f>IF(OR(Is_Loading,LEN($A702)=0),"",SWDATA!AX687)</f>
        <v>0</v>
      </c>
      <c r="BF702" s="320" t="str">
        <f t="shared" si="2398"/>
        <v/>
      </c>
      <c r="BG702" s="11"/>
      <c r="BH702" s="11"/>
      <c r="BI702" s="11"/>
      <c r="BJ702" s="11"/>
      <c r="BK702" s="11"/>
      <c r="BL702" s="11"/>
      <c r="BM702" s="11"/>
      <c r="BN702" s="11"/>
      <c r="BO702" s="11"/>
      <c r="BP702" s="11"/>
      <c r="BQ702" s="11"/>
      <c r="BR702" s="11"/>
      <c r="BS702" s="11"/>
      <c r="BT702" s="11"/>
      <c r="BU702" s="11"/>
      <c r="BV702" s="11"/>
      <c r="BW702" s="11"/>
      <c r="BX702" s="11"/>
      <c r="BY702" s="11"/>
      <c r="BZ702" s="11"/>
      <c r="CA702" s="11"/>
      <c r="CB702" s="11"/>
      <c r="CC702" s="11"/>
      <c r="CD702" s="11"/>
      <c r="CE702" s="11"/>
      <c r="CF702" s="11"/>
      <c r="CG702" s="11"/>
      <c r="CH702" s="11"/>
      <c r="CI702" s="11"/>
      <c r="CJ702" s="11"/>
      <c r="CK702" s="11"/>
      <c r="CL702" s="11"/>
      <c r="CM702" s="11"/>
      <c r="CN702" s="351"/>
      <c r="CO702" s="351"/>
      <c r="CP702" s="351"/>
      <c r="CQ702" s="351"/>
      <c r="CR702" s="351"/>
      <c r="CS702" s="351"/>
      <c r="CT702" s="351"/>
      <c r="CU702" s="351"/>
      <c r="CV702" s="351"/>
      <c r="CW702" s="351"/>
      <c r="CX702" s="351"/>
      <c r="CY702" s="351"/>
      <c r="CZ702" s="351"/>
      <c r="DA702" s="351"/>
      <c r="DB702" s="351"/>
      <c r="DC702" s="351"/>
      <c r="DD702" s="351"/>
      <c r="DE702" s="351"/>
      <c r="DF702" s="351"/>
      <c r="DG702" s="351"/>
      <c r="DH702" s="351"/>
      <c r="DI702" s="351"/>
      <c r="DJ702" s="351"/>
      <c r="DK702" s="351"/>
      <c r="DL702" s="351"/>
      <c r="DM702" s="351"/>
      <c r="DN702" s="351"/>
      <c r="DS702" s="372"/>
      <c r="DT702" s="374"/>
      <c r="DU702" s="375"/>
      <c r="DV702" s="375"/>
      <c r="DW702" s="375"/>
      <c r="DX702" s="375">
        <v>1</v>
      </c>
      <c r="DY702" s="375">
        <f t="shared" si="2590"/>
        <v>0</v>
      </c>
      <c r="DZ702" s="375">
        <f t="shared" si="2591"/>
        <v>0</v>
      </c>
      <c r="EA702" s="375">
        <f t="shared" si="2592"/>
        <v>1</v>
      </c>
      <c r="EB702" s="375">
        <f t="shared" si="2593"/>
        <v>0</v>
      </c>
      <c r="EC702" s="375">
        <f t="shared" si="2594"/>
        <v>0</v>
      </c>
      <c r="ED702" s="375">
        <f t="shared" si="2595"/>
        <v>1</v>
      </c>
      <c r="EE702" s="375">
        <f t="shared" si="2596"/>
        <v>0</v>
      </c>
      <c r="EF702" s="375">
        <f t="shared" si="2597"/>
        <v>0</v>
      </c>
      <c r="EG702" s="375">
        <f t="shared" si="2598"/>
        <v>1</v>
      </c>
      <c r="EH702" s="375">
        <f t="shared" si="2599"/>
        <v>0</v>
      </c>
      <c r="EI702" s="375">
        <f t="shared" si="2600"/>
        <v>0</v>
      </c>
      <c r="EJ702" s="375">
        <f t="shared" si="2601"/>
        <v>1</v>
      </c>
      <c r="EK702" s="375">
        <f t="shared" si="2602"/>
        <v>0</v>
      </c>
      <c r="EL702" s="375">
        <f t="shared" si="2603"/>
        <v>0</v>
      </c>
      <c r="EM702" s="375">
        <f t="shared" si="2604"/>
        <v>1</v>
      </c>
      <c r="EN702" s="375">
        <f t="shared" si="2605"/>
        <v>0</v>
      </c>
      <c r="EO702" s="375">
        <f t="shared" si="2606"/>
        <v>0</v>
      </c>
      <c r="EP702" s="375">
        <f t="shared" si="2607"/>
        <v>1</v>
      </c>
      <c r="EQ702" s="375">
        <f t="shared" si="2608"/>
        <v>0</v>
      </c>
      <c r="ER702" s="375">
        <f t="shared" si="2609"/>
        <v>0</v>
      </c>
      <c r="ES702" s="375">
        <f t="shared" si="2610"/>
        <v>1</v>
      </c>
      <c r="ET702" s="375">
        <f t="shared" si="2611"/>
        <v>0</v>
      </c>
      <c r="EU702" s="375">
        <f t="shared" si="2612"/>
        <v>0</v>
      </c>
      <c r="EV702" s="375">
        <f t="shared" si="2613"/>
        <v>1</v>
      </c>
      <c r="EW702" s="375">
        <f t="shared" si="2614"/>
        <v>0</v>
      </c>
      <c r="EX702" s="375">
        <f t="shared" si="2615"/>
        <v>0</v>
      </c>
      <c r="EY702" s="375">
        <f t="shared" si="2616"/>
        <v>1</v>
      </c>
      <c r="EZ702" s="375">
        <f t="shared" si="2617"/>
        <v>0</v>
      </c>
      <c r="FA702" s="375">
        <f t="shared" si="2618"/>
        <v>0</v>
      </c>
      <c r="FB702" s="375">
        <f t="shared" si="2619"/>
        <v>1</v>
      </c>
      <c r="FC702" s="375">
        <f t="shared" si="2620"/>
        <v>0</v>
      </c>
      <c r="FD702" s="375">
        <f t="shared" si="2621"/>
        <v>0</v>
      </c>
      <c r="FE702" s="376"/>
      <c r="FF702" s="372"/>
      <c r="FG702" s="372"/>
      <c r="FH702" s="372"/>
      <c r="FI702" s="372"/>
      <c r="FJ702" s="372"/>
      <c r="FK702" s="372"/>
      <c r="FL702" s="372"/>
      <c r="FM702" s="372"/>
      <c r="FN702" s="372"/>
      <c r="FO702" s="372"/>
      <c r="FP702" s="372"/>
      <c r="FQ702" s="372"/>
      <c r="FR702" s="372"/>
      <c r="FS702" s="372"/>
      <c r="FT702" s="372"/>
      <c r="FU702" s="372"/>
      <c r="FV702" s="372"/>
      <c r="FW702" s="372"/>
      <c r="FX702" s="372"/>
      <c r="FY702" s="372"/>
      <c r="FZ702" s="372"/>
      <c r="GA702" s="372"/>
      <c r="GB702" s="372"/>
      <c r="GC702" s="372"/>
      <c r="GD702" s="372"/>
      <c r="GE702" s="372"/>
      <c r="GF702" s="372"/>
      <c r="GG702" s="372"/>
      <c r="GH702" s="372"/>
      <c r="GI702" s="372"/>
      <c r="GJ702" s="372"/>
      <c r="GK702" s="372"/>
      <c r="GL702" s="372"/>
      <c r="GM702" s="372"/>
      <c r="GN702" s="372"/>
      <c r="GO702" s="372"/>
      <c r="GP702" s="372"/>
      <c r="GQ702" s="372"/>
      <c r="GR702" s="372"/>
      <c r="GS702" s="372"/>
      <c r="GT702" s="372"/>
      <c r="GU702" s="372"/>
      <c r="GV702" s="372"/>
      <c r="GW702" s="372"/>
      <c r="GX702" s="372"/>
      <c r="GY702" s="372"/>
      <c r="GZ702" s="372"/>
      <c r="HA702" s="372"/>
      <c r="HB702" s="372"/>
      <c r="HC702" s="372"/>
    </row>
    <row r="703" spans="1:211" s="373" customFormat="1" ht="15" hidden="1" customHeight="1" outlineLevel="1" x14ac:dyDescent="0.2">
      <c r="A703" s="366">
        <f>SWDATA!O688</f>
        <v>0</v>
      </c>
      <c r="B703" s="366">
        <f>SWDATA!M688</f>
        <v>0</v>
      </c>
      <c r="C703" s="351">
        <f>IF(AND(SWDATA!M688=1,SWDATA!Q688="promotions"),SWDATA!P688,0)</f>
        <v>0</v>
      </c>
      <c r="D703" s="367">
        <f>ROW(SWDATA!M688)</f>
        <v>688</v>
      </c>
      <c r="E703" s="368">
        <f t="shared" si="2625"/>
        <v>0</v>
      </c>
      <c r="F703" s="369">
        <f t="shared" ref="F703:F766" si="2626">IF(NOT(ISERROR(SEARCH("Kg",P703))),3,IF(NOT(ISERROR(SEARCH("/Unit",P703))),2,IF(NOT(ISERROR(SEARCH("Pct",P703))),2,1)))</f>
        <v>1</v>
      </c>
      <c r="G703" s="366" t="str">
        <f t="shared" ref="G703:G766" si="2627">IF(NOT(ISERROR(SEARCH("U",P703))),"U",IF(NOT(ISERROR(SEARCH("Pct",P703))),"Pct",""))</f>
        <v/>
      </c>
      <c r="H703" s="370"/>
      <c r="J703" s="238">
        <f t="shared" ref="J703:J766" si="2628">IF(ISERROR(FIND(":-1",A703)),A703,0)</f>
        <v>0</v>
      </c>
      <c r="K703" s="239" t="str">
        <f t="shared" ref="K703:K766" si="2629">IF(NOT(ISERROR(SEARCH("(Cost)",P703))),"C",IF(NOT(ISERROR(SEARCH("(EURO)",P703))),"R",IF(NOT(ISERROR(SEARCH("marg",P703))),"M",IF(OR(NOT(ISERROR(SEARCH("(Rev/",P703))),NOT(ISERROR(SEARCH("(Pct)",P703)))),"P",IF(NOT(ISERROR(SEARCH("Units",P703))),"U","")))))</f>
        <v/>
      </c>
      <c r="L703" s="342"/>
      <c r="M703" s="345"/>
      <c r="N703" s="340" t="str">
        <f>IF(LEN(SWDATA!F688)=0,"",N702)</f>
        <v/>
      </c>
      <c r="O703" s="296" t="str">
        <f>IF(LEN(SWDATA!G688)=0,"",O702)</f>
        <v/>
      </c>
      <c r="P703" s="297" t="str">
        <f>IF(LEN(SWDATA!C688)=0,"",SWDATA!C688)</f>
        <v/>
      </c>
      <c r="Q703" s="312" t="str">
        <f t="shared" ref="Q703:Q766" si="2630">P703</f>
        <v/>
      </c>
      <c r="R703" s="223" t="s">
        <v>261</v>
      </c>
      <c r="S703" s="224"/>
      <c r="T703" s="224"/>
      <c r="U703" s="264" t="s">
        <v>629</v>
      </c>
      <c r="V703" s="205" t="s">
        <v>221</v>
      </c>
      <c r="W703" s="266">
        <f>IF(OR(Is_Loading,LEN($A703)=0),"",SWDATA!P688)</f>
        <v>0</v>
      </c>
      <c r="X703" s="267">
        <f>IF(OR(Is_Loading,LEN($A703)=0),"",SWDATA!Q688)</f>
        <v>0</v>
      </c>
      <c r="Y703" s="267">
        <f>IF(OR(Is_Loading,LEN($A703)=0),"",SWDATA!R688)</f>
        <v>0</v>
      </c>
      <c r="Z703" s="266" t="str">
        <f t="shared" si="2622"/>
        <v/>
      </c>
      <c r="AA703" s="266">
        <f>IF(OR(Is_Loading,LEN($A703)=0),"",SWDATA!T688)</f>
        <v>0</v>
      </c>
      <c r="AB703" s="267">
        <f>IF(OR(Is_Loading,LEN($A703)=0),"",SWDATA!U688)</f>
        <v>0</v>
      </c>
      <c r="AC703" s="267">
        <f>IF(OR(Is_Loading,LEN($A703)=0),"",SWDATA!V688)</f>
        <v>0</v>
      </c>
      <c r="AD703" s="266" t="str">
        <f t="shared" ref="AD703:AD766" si="2631">IF($A703=0,"",CHOOSE($F703,SUM(AA703:AC703),SUM(AA703:AC703)/3,AC703))</f>
        <v/>
      </c>
      <c r="AE703" s="266">
        <f>IF(OR(Is_Loading,LEN($A703)=0),"",SWDATA!X688)</f>
        <v>0</v>
      </c>
      <c r="AF703" s="267">
        <f>IF(OR(Is_Loading,LEN($A703)=0),"",SWDATA!Y688)</f>
        <v>0</v>
      </c>
      <c r="AG703" s="267">
        <f>IF(OR(Is_Loading,LEN($A703)=0),"",SWDATA!Z688)</f>
        <v>0</v>
      </c>
      <c r="AH703" s="266" t="str">
        <f t="shared" ref="AH703:AH766" si="2632">IF($A703=0,"",CHOOSE($F703,SUM(AE703:AG703),SUM(AE703:AG703)/3,AG703))</f>
        <v/>
      </c>
      <c r="AI703" s="266">
        <f>IF(OR(Is_Loading,LEN($A703)=0),"",SWDATA!AB688)</f>
        <v>0</v>
      </c>
      <c r="AJ703" s="267">
        <f>IF(OR(Is_Loading,LEN($A703)=0),"",SWDATA!AC688)</f>
        <v>0</v>
      </c>
      <c r="AK703" s="267">
        <f>IF(OR(Is_Loading,LEN($A703)=0),"",SWDATA!AD688)</f>
        <v>0</v>
      </c>
      <c r="AL703" s="266" t="str">
        <f t="shared" ref="AL703:AL766" si="2633">IF($A703=0,"",CHOOSE($F703,SUM(AI703:AK703),SUM(AI703:AK703)/3,AK703))</f>
        <v/>
      </c>
      <c r="AM703" s="266">
        <f>IF(OR(Is_Loading,LEN($A703)=0),"",SWDATA!AF688)</f>
        <v>0</v>
      </c>
      <c r="AN703" s="267">
        <f>IF(OR(Is_Loading,LEN($A703)=0),"",SWDATA!AG688)</f>
        <v>0</v>
      </c>
      <c r="AO703" s="323">
        <f>IF(OR(Is_Loading,LEN($A703)=0),"",SWDATA!AH688)</f>
        <v>0</v>
      </c>
      <c r="AP703" s="320" t="str">
        <f t="shared" ref="AP703:AP766" si="2634">IF($A703=0,"",CHOOSE($F703,SUM(AM703:AO703),SUM(AM703:AO703)/3,AO703))</f>
        <v/>
      </c>
      <c r="AQ703" s="266">
        <f>IF(OR(Is_Loading,LEN($A703)=0),"",SWDATA!AJ688)</f>
        <v>0</v>
      </c>
      <c r="AR703" s="267">
        <f>IF(OR(Is_Loading,LEN($A703)=0),"",SWDATA!AK688)</f>
        <v>0</v>
      </c>
      <c r="AS703" s="267">
        <f>IF(OR(Is_Loading,LEN($A703)=0),"",SWDATA!AL688)</f>
        <v>0</v>
      </c>
      <c r="AT703" s="266" t="str">
        <f t="shared" ref="AT703:AT766" si="2635">IF($A703=0,"",CHOOSE($F703,SUM(AQ703:AS703),SUM(AQ703:AS703)/3,AS703))</f>
        <v/>
      </c>
      <c r="AU703" s="266">
        <f>IF(OR(Is_Loading,LEN($A703)=0),"",SWDATA!AN688)</f>
        <v>0</v>
      </c>
      <c r="AV703" s="267">
        <f>IF(OR(Is_Loading,LEN($A703)=0),"",SWDATA!AO688)</f>
        <v>0</v>
      </c>
      <c r="AW703" s="267">
        <f>IF(OR(Is_Loading,LEN($A703)=0),"",SWDATA!AP688)</f>
        <v>0</v>
      </c>
      <c r="AX703" s="266" t="str">
        <f t="shared" ref="AX703:AX766" si="2636">IF($A703=0,"",CHOOSE($F703,SUM(AU703:AW703),SUM(AU703:AW703)/3,AW703))</f>
        <v/>
      </c>
      <c r="AY703" s="266">
        <f>IF(OR(Is_Loading,LEN($A703)=0),"",SWDATA!AR688)</f>
        <v>0</v>
      </c>
      <c r="AZ703" s="267">
        <f>IF(OR(Is_Loading,LEN($A703)=0),"",SWDATA!AS688)</f>
        <v>0</v>
      </c>
      <c r="BA703" s="267">
        <f>IF(OR(Is_Loading,LEN($A703)=0),"",SWDATA!AT688)</f>
        <v>0</v>
      </c>
      <c r="BB703" s="266" t="str">
        <f t="shared" ref="BB703:BB766" si="2637">IF($A703=0,"",CHOOSE($F703,SUM(AY703:BA703),SUM(AY703:BA703)/3,BA703))</f>
        <v/>
      </c>
      <c r="BC703" s="266">
        <f>IF(OR(Is_Loading,LEN($A703)=0),"",SWDATA!AV688)</f>
        <v>0</v>
      </c>
      <c r="BD703" s="267">
        <f>IF(OR(Is_Loading,LEN($A703)=0),"",SWDATA!AW688)</f>
        <v>0</v>
      </c>
      <c r="BE703" s="323">
        <f>IF(OR(Is_Loading,LEN($A703)=0),"",SWDATA!AX688)</f>
        <v>0</v>
      </c>
      <c r="BF703" s="320" t="str">
        <f t="shared" ref="BF703:BF766" si="2638">IF($A703=0,"",CHOOSE($F703,SUM(BC703:BE703),SUM(BC703:BE703)/3,BE703))</f>
        <v/>
      </c>
      <c r="BG703" s="11"/>
      <c r="BH703" s="11"/>
      <c r="BI703" s="11"/>
      <c r="BJ703" s="11"/>
      <c r="BK703" s="11"/>
      <c r="BL703" s="11"/>
      <c r="BM703" s="11"/>
      <c r="BN703" s="11"/>
      <c r="BO703" s="11"/>
      <c r="BP703" s="11"/>
      <c r="BQ703" s="11"/>
      <c r="BR703" s="11"/>
      <c r="BS703" s="11"/>
      <c r="BT703" s="11"/>
      <c r="BU703" s="11"/>
      <c r="BV703" s="11"/>
      <c r="BW703" s="11"/>
      <c r="BX703" s="11"/>
      <c r="BY703" s="11"/>
      <c r="BZ703" s="11"/>
      <c r="CA703" s="11"/>
      <c r="CB703" s="11"/>
      <c r="CC703" s="11"/>
      <c r="CD703" s="11"/>
      <c r="CE703" s="11"/>
      <c r="CF703" s="11"/>
      <c r="CG703" s="11"/>
      <c r="CH703" s="11"/>
      <c r="CI703" s="11"/>
      <c r="CJ703" s="11"/>
      <c r="CK703" s="11"/>
      <c r="CL703" s="11"/>
      <c r="CM703" s="11"/>
      <c r="CN703" s="351"/>
      <c r="CO703" s="351"/>
      <c r="CP703" s="351"/>
      <c r="CQ703" s="351"/>
      <c r="CR703" s="351"/>
      <c r="CS703" s="351"/>
      <c r="CT703" s="351"/>
      <c r="CU703" s="351"/>
      <c r="CV703" s="351"/>
      <c r="CW703" s="351"/>
      <c r="CX703" s="351"/>
      <c r="CY703" s="351"/>
      <c r="CZ703" s="351"/>
      <c r="DA703" s="351"/>
      <c r="DB703" s="351"/>
      <c r="DC703" s="351"/>
      <c r="DD703" s="351"/>
      <c r="DE703" s="351"/>
      <c r="DF703" s="351"/>
      <c r="DG703" s="351"/>
      <c r="DH703" s="351"/>
      <c r="DI703" s="351"/>
      <c r="DJ703" s="351"/>
      <c r="DK703" s="351"/>
      <c r="DL703" s="351"/>
      <c r="DM703" s="351"/>
      <c r="DN703" s="351"/>
      <c r="DS703" s="372"/>
      <c r="DT703" s="374"/>
      <c r="DU703" s="375"/>
      <c r="DV703" s="375"/>
      <c r="DW703" s="375"/>
      <c r="DX703" s="375">
        <v>1</v>
      </c>
      <c r="DY703" s="375">
        <f t="shared" si="2590"/>
        <v>0</v>
      </c>
      <c r="DZ703" s="375">
        <f t="shared" si="2591"/>
        <v>0</v>
      </c>
      <c r="EA703" s="375">
        <f t="shared" si="2592"/>
        <v>1</v>
      </c>
      <c r="EB703" s="375">
        <f t="shared" si="2593"/>
        <v>0</v>
      </c>
      <c r="EC703" s="375">
        <f t="shared" si="2594"/>
        <v>0</v>
      </c>
      <c r="ED703" s="375">
        <f t="shared" si="2595"/>
        <v>1</v>
      </c>
      <c r="EE703" s="375">
        <f t="shared" si="2596"/>
        <v>0</v>
      </c>
      <c r="EF703" s="375">
        <f t="shared" si="2597"/>
        <v>0</v>
      </c>
      <c r="EG703" s="375">
        <f t="shared" si="2598"/>
        <v>1</v>
      </c>
      <c r="EH703" s="375">
        <f t="shared" si="2599"/>
        <v>0</v>
      </c>
      <c r="EI703" s="375">
        <f t="shared" si="2600"/>
        <v>0</v>
      </c>
      <c r="EJ703" s="375">
        <f t="shared" si="2601"/>
        <v>1</v>
      </c>
      <c r="EK703" s="375">
        <f t="shared" si="2602"/>
        <v>0</v>
      </c>
      <c r="EL703" s="375">
        <f t="shared" si="2603"/>
        <v>0</v>
      </c>
      <c r="EM703" s="375">
        <f t="shared" si="2604"/>
        <v>1</v>
      </c>
      <c r="EN703" s="375">
        <f t="shared" si="2605"/>
        <v>0</v>
      </c>
      <c r="EO703" s="375">
        <f t="shared" si="2606"/>
        <v>0</v>
      </c>
      <c r="EP703" s="375">
        <f t="shared" si="2607"/>
        <v>1</v>
      </c>
      <c r="EQ703" s="375">
        <f t="shared" si="2608"/>
        <v>0</v>
      </c>
      <c r="ER703" s="375">
        <f t="shared" si="2609"/>
        <v>0</v>
      </c>
      <c r="ES703" s="375">
        <f t="shared" si="2610"/>
        <v>1</v>
      </c>
      <c r="ET703" s="375">
        <f t="shared" si="2611"/>
        <v>0</v>
      </c>
      <c r="EU703" s="375">
        <f t="shared" si="2612"/>
        <v>0</v>
      </c>
      <c r="EV703" s="375">
        <f t="shared" si="2613"/>
        <v>1</v>
      </c>
      <c r="EW703" s="375">
        <f t="shared" si="2614"/>
        <v>0</v>
      </c>
      <c r="EX703" s="375">
        <f t="shared" si="2615"/>
        <v>0</v>
      </c>
      <c r="EY703" s="375">
        <f t="shared" si="2616"/>
        <v>1</v>
      </c>
      <c r="EZ703" s="375">
        <f t="shared" si="2617"/>
        <v>0</v>
      </c>
      <c r="FA703" s="375">
        <f t="shared" si="2618"/>
        <v>0</v>
      </c>
      <c r="FB703" s="375">
        <f t="shared" si="2619"/>
        <v>1</v>
      </c>
      <c r="FC703" s="375">
        <f t="shared" si="2620"/>
        <v>0</v>
      </c>
      <c r="FD703" s="375">
        <f t="shared" si="2621"/>
        <v>0</v>
      </c>
      <c r="FE703" s="376"/>
      <c r="FF703" s="372"/>
      <c r="FG703" s="372"/>
      <c r="FH703" s="372"/>
      <c r="FI703" s="372"/>
      <c r="FJ703" s="372"/>
      <c r="FK703" s="372"/>
      <c r="FL703" s="372"/>
      <c r="FM703" s="372"/>
      <c r="FN703" s="372"/>
      <c r="FO703" s="372"/>
      <c r="FP703" s="372"/>
      <c r="FQ703" s="372"/>
      <c r="FR703" s="372"/>
      <c r="FS703" s="372"/>
      <c r="FT703" s="372"/>
      <c r="FU703" s="372"/>
      <c r="FV703" s="372"/>
      <c r="FW703" s="372"/>
      <c r="FX703" s="372"/>
      <c r="FY703" s="372"/>
      <c r="FZ703" s="372"/>
      <c r="GA703" s="372"/>
      <c r="GB703" s="372"/>
      <c r="GC703" s="372"/>
      <c r="GD703" s="372"/>
      <c r="GE703" s="372"/>
      <c r="GF703" s="372"/>
      <c r="GG703" s="372"/>
      <c r="GH703" s="372"/>
      <c r="GI703" s="372"/>
      <c r="GJ703" s="372"/>
      <c r="GK703" s="372"/>
      <c r="GL703" s="372"/>
      <c r="GM703" s="372"/>
      <c r="GN703" s="372"/>
      <c r="GO703" s="372"/>
      <c r="GP703" s="372"/>
      <c r="GQ703" s="372"/>
      <c r="GR703" s="372"/>
      <c r="GS703" s="372"/>
      <c r="GT703" s="372"/>
      <c r="GU703" s="372"/>
      <c r="GV703" s="372"/>
      <c r="GW703" s="372"/>
      <c r="GX703" s="372"/>
      <c r="GY703" s="372"/>
      <c r="GZ703" s="372"/>
      <c r="HA703" s="372"/>
      <c r="HB703" s="372"/>
      <c r="HC703" s="372"/>
    </row>
    <row r="704" spans="1:211" s="373" customFormat="1" ht="15" hidden="1" customHeight="1" outlineLevel="1" x14ac:dyDescent="0.2">
      <c r="A704" s="366">
        <f>SWDATA!O689</f>
        <v>0</v>
      </c>
      <c r="B704" s="366">
        <f>SWDATA!M689</f>
        <v>0</v>
      </c>
      <c r="C704" s="351">
        <f>IF(AND(SWDATA!M689=1,SWDATA!Q689="promotions"),SWDATA!P689,0)</f>
        <v>0</v>
      </c>
      <c r="D704" s="367">
        <f>ROW(SWDATA!M689)</f>
        <v>689</v>
      </c>
      <c r="E704" s="368">
        <f t="shared" si="2625"/>
        <v>0</v>
      </c>
      <c r="F704" s="369">
        <f t="shared" si="2626"/>
        <v>1</v>
      </c>
      <c r="G704" s="366" t="str">
        <f t="shared" si="2627"/>
        <v/>
      </c>
      <c r="H704" s="370"/>
      <c r="J704" s="238">
        <f t="shared" si="2628"/>
        <v>0</v>
      </c>
      <c r="K704" s="239" t="str">
        <f t="shared" si="2629"/>
        <v/>
      </c>
      <c r="L704" s="342"/>
      <c r="M704" s="345"/>
      <c r="N704" s="340" t="str">
        <f>IF(LEN(SWDATA!F689)=0,"",N703)</f>
        <v/>
      </c>
      <c r="O704" s="296" t="str">
        <f>IF(LEN(SWDATA!G689)=0,"",O703)</f>
        <v/>
      </c>
      <c r="P704" s="297" t="str">
        <f>IF(LEN(SWDATA!C689)=0,"",SWDATA!C689)</f>
        <v/>
      </c>
      <c r="Q704" s="312" t="str">
        <f t="shared" si="2630"/>
        <v/>
      </c>
      <c r="R704" s="223" t="s">
        <v>261</v>
      </c>
      <c r="S704" s="224"/>
      <c r="T704" s="224"/>
      <c r="U704" s="264" t="s">
        <v>626</v>
      </c>
      <c r="V704" s="205" t="s">
        <v>221</v>
      </c>
      <c r="W704" s="266">
        <f>IF(OR(Is_Loading,LEN($A704)=0),"",SWDATA!P689)</f>
        <v>0</v>
      </c>
      <c r="X704" s="267">
        <f>IF(OR(Is_Loading,LEN($A704)=0),"",SWDATA!Q689)</f>
        <v>0</v>
      </c>
      <c r="Y704" s="267">
        <f>IF(OR(Is_Loading,LEN($A704)=0),"",SWDATA!R689)</f>
        <v>0</v>
      </c>
      <c r="Z704" s="266" t="str">
        <f t="shared" ref="Z704:Z708" si="2639">IF($A704=0,"",CHOOSE($F704,SUM(W704:Y704),SUM(W704:Y704)/3,Y704))</f>
        <v/>
      </c>
      <c r="AA704" s="266">
        <f>IF(OR(Is_Loading,LEN($A704)=0),"",SWDATA!T689)</f>
        <v>0</v>
      </c>
      <c r="AB704" s="267">
        <f>IF(OR(Is_Loading,LEN($A704)=0),"",SWDATA!U689)</f>
        <v>0</v>
      </c>
      <c r="AC704" s="267">
        <f>IF(OR(Is_Loading,LEN($A704)=0),"",SWDATA!V689)</f>
        <v>0</v>
      </c>
      <c r="AD704" s="266" t="str">
        <f t="shared" si="2631"/>
        <v/>
      </c>
      <c r="AE704" s="266">
        <f>IF(OR(Is_Loading,LEN($A704)=0),"",SWDATA!X689)</f>
        <v>0</v>
      </c>
      <c r="AF704" s="267">
        <f>IF(OR(Is_Loading,LEN($A704)=0),"",SWDATA!Y689)</f>
        <v>0</v>
      </c>
      <c r="AG704" s="267">
        <f>IF(OR(Is_Loading,LEN($A704)=0),"",SWDATA!Z689)</f>
        <v>0</v>
      </c>
      <c r="AH704" s="266" t="str">
        <f t="shared" si="2632"/>
        <v/>
      </c>
      <c r="AI704" s="266">
        <f>IF(OR(Is_Loading,LEN($A704)=0),"",SWDATA!AB689)</f>
        <v>0</v>
      </c>
      <c r="AJ704" s="267">
        <f>IF(OR(Is_Loading,LEN($A704)=0),"",SWDATA!AC689)</f>
        <v>0</v>
      </c>
      <c r="AK704" s="267">
        <f>IF(OR(Is_Loading,LEN($A704)=0),"",SWDATA!AD689)</f>
        <v>0</v>
      </c>
      <c r="AL704" s="266" t="str">
        <f t="shared" si="2633"/>
        <v/>
      </c>
      <c r="AM704" s="266">
        <f>IF(OR(Is_Loading,LEN($A704)=0),"",SWDATA!AF689)</f>
        <v>0</v>
      </c>
      <c r="AN704" s="267">
        <f>IF(OR(Is_Loading,LEN($A704)=0),"",SWDATA!AG689)</f>
        <v>0</v>
      </c>
      <c r="AO704" s="323">
        <f>IF(OR(Is_Loading,LEN($A704)=0),"",SWDATA!AH689)</f>
        <v>0</v>
      </c>
      <c r="AP704" s="320" t="str">
        <f t="shared" si="2634"/>
        <v/>
      </c>
      <c r="AQ704" s="266">
        <f>IF(OR(Is_Loading,LEN($A704)=0),"",SWDATA!AJ689)</f>
        <v>0</v>
      </c>
      <c r="AR704" s="267">
        <f>IF(OR(Is_Loading,LEN($A704)=0),"",SWDATA!AK689)</f>
        <v>0</v>
      </c>
      <c r="AS704" s="267">
        <f>IF(OR(Is_Loading,LEN($A704)=0),"",SWDATA!AL689)</f>
        <v>0</v>
      </c>
      <c r="AT704" s="266" t="str">
        <f t="shared" si="2635"/>
        <v/>
      </c>
      <c r="AU704" s="266">
        <f>IF(OR(Is_Loading,LEN($A704)=0),"",SWDATA!AN689)</f>
        <v>0</v>
      </c>
      <c r="AV704" s="267">
        <f>IF(OR(Is_Loading,LEN($A704)=0),"",SWDATA!AO689)</f>
        <v>0</v>
      </c>
      <c r="AW704" s="267">
        <f>IF(OR(Is_Loading,LEN($A704)=0),"",SWDATA!AP689)</f>
        <v>0</v>
      </c>
      <c r="AX704" s="266" t="str">
        <f t="shared" si="2636"/>
        <v/>
      </c>
      <c r="AY704" s="266">
        <f>IF(OR(Is_Loading,LEN($A704)=0),"",SWDATA!AR689)</f>
        <v>0</v>
      </c>
      <c r="AZ704" s="267">
        <f>IF(OR(Is_Loading,LEN($A704)=0),"",SWDATA!AS689)</f>
        <v>0</v>
      </c>
      <c r="BA704" s="267">
        <f>IF(OR(Is_Loading,LEN($A704)=0),"",SWDATA!AT689)</f>
        <v>0</v>
      </c>
      <c r="BB704" s="266" t="str">
        <f t="shared" si="2637"/>
        <v/>
      </c>
      <c r="BC704" s="266">
        <f>IF(OR(Is_Loading,LEN($A704)=0),"",SWDATA!AV689)</f>
        <v>0</v>
      </c>
      <c r="BD704" s="267">
        <f>IF(OR(Is_Loading,LEN($A704)=0),"",SWDATA!AW689)</f>
        <v>0</v>
      </c>
      <c r="BE704" s="323">
        <f>IF(OR(Is_Loading,LEN($A704)=0),"",SWDATA!AX689)</f>
        <v>0</v>
      </c>
      <c r="BF704" s="320" t="str">
        <f t="shared" si="2638"/>
        <v/>
      </c>
      <c r="BG704" s="11"/>
      <c r="BH704" s="11"/>
      <c r="BI704" s="11"/>
      <c r="BJ704" s="11"/>
      <c r="BK704" s="11"/>
      <c r="BL704" s="11"/>
      <c r="BM704" s="11"/>
      <c r="BN704" s="11"/>
      <c r="BO704" s="11"/>
      <c r="BP704" s="11"/>
      <c r="BQ704" s="11"/>
      <c r="BR704" s="11"/>
      <c r="BS704" s="11"/>
      <c r="BT704" s="11"/>
      <c r="BU704" s="11"/>
      <c r="BV704" s="11"/>
      <c r="BW704" s="11"/>
      <c r="BX704" s="11"/>
      <c r="BY704" s="11"/>
      <c r="BZ704" s="11"/>
      <c r="CA704" s="11"/>
      <c r="CB704" s="11"/>
      <c r="CC704" s="11"/>
      <c r="CD704" s="11"/>
      <c r="CE704" s="11"/>
      <c r="CF704" s="11"/>
      <c r="CG704" s="11"/>
      <c r="CH704" s="11"/>
      <c r="CI704" s="11"/>
      <c r="CJ704" s="11"/>
      <c r="CK704" s="11"/>
      <c r="CL704" s="11"/>
      <c r="CM704" s="11"/>
      <c r="CN704" s="351"/>
      <c r="CO704" s="351"/>
      <c r="CP704" s="351"/>
      <c r="CQ704" s="351"/>
      <c r="CR704" s="351"/>
      <c r="CS704" s="351"/>
      <c r="CT704" s="351"/>
      <c r="CU704" s="351"/>
      <c r="CV704" s="351"/>
      <c r="CW704" s="351"/>
      <c r="CX704" s="351"/>
      <c r="CY704" s="351"/>
      <c r="CZ704" s="351"/>
      <c r="DA704" s="351"/>
      <c r="DB704" s="351"/>
      <c r="DC704" s="351"/>
      <c r="DD704" s="351"/>
      <c r="DE704" s="351"/>
      <c r="DF704" s="351"/>
      <c r="DG704" s="351"/>
      <c r="DH704" s="351"/>
      <c r="DI704" s="351"/>
      <c r="DJ704" s="351"/>
      <c r="DK704" s="351"/>
      <c r="DL704" s="351"/>
      <c r="DM704" s="351"/>
      <c r="DN704" s="351"/>
      <c r="DS704" s="372"/>
      <c r="DT704" s="374"/>
      <c r="DU704" s="375"/>
      <c r="DV704" s="375"/>
      <c r="DW704" s="375"/>
      <c r="DX704" s="375">
        <v>1</v>
      </c>
      <c r="DY704" s="375">
        <f t="shared" si="2590"/>
        <v>0</v>
      </c>
      <c r="DZ704" s="375">
        <f t="shared" si="2591"/>
        <v>0</v>
      </c>
      <c r="EA704" s="375">
        <f t="shared" si="2592"/>
        <v>1</v>
      </c>
      <c r="EB704" s="375">
        <f t="shared" si="2593"/>
        <v>0</v>
      </c>
      <c r="EC704" s="375">
        <f t="shared" si="2594"/>
        <v>0</v>
      </c>
      <c r="ED704" s="375">
        <f t="shared" si="2595"/>
        <v>1</v>
      </c>
      <c r="EE704" s="375">
        <f t="shared" si="2596"/>
        <v>0</v>
      </c>
      <c r="EF704" s="375">
        <f t="shared" si="2597"/>
        <v>0</v>
      </c>
      <c r="EG704" s="375">
        <f t="shared" si="2598"/>
        <v>1</v>
      </c>
      <c r="EH704" s="375">
        <f t="shared" si="2599"/>
        <v>0</v>
      </c>
      <c r="EI704" s="375">
        <f t="shared" si="2600"/>
        <v>0</v>
      </c>
      <c r="EJ704" s="375">
        <f t="shared" si="2601"/>
        <v>1</v>
      </c>
      <c r="EK704" s="375">
        <f t="shared" si="2602"/>
        <v>0</v>
      </c>
      <c r="EL704" s="375">
        <f t="shared" si="2603"/>
        <v>0</v>
      </c>
      <c r="EM704" s="375">
        <f t="shared" si="2604"/>
        <v>1</v>
      </c>
      <c r="EN704" s="375">
        <f t="shared" si="2605"/>
        <v>0</v>
      </c>
      <c r="EO704" s="375">
        <f t="shared" si="2606"/>
        <v>0</v>
      </c>
      <c r="EP704" s="375">
        <f t="shared" si="2607"/>
        <v>1</v>
      </c>
      <c r="EQ704" s="375">
        <f t="shared" si="2608"/>
        <v>0</v>
      </c>
      <c r="ER704" s="375">
        <f t="shared" si="2609"/>
        <v>0</v>
      </c>
      <c r="ES704" s="375">
        <f t="shared" si="2610"/>
        <v>1</v>
      </c>
      <c r="ET704" s="375">
        <f t="shared" si="2611"/>
        <v>0</v>
      </c>
      <c r="EU704" s="375">
        <f t="shared" si="2612"/>
        <v>0</v>
      </c>
      <c r="EV704" s="375">
        <f t="shared" si="2613"/>
        <v>1</v>
      </c>
      <c r="EW704" s="375">
        <f t="shared" si="2614"/>
        <v>0</v>
      </c>
      <c r="EX704" s="375">
        <f t="shared" si="2615"/>
        <v>0</v>
      </c>
      <c r="EY704" s="375">
        <f t="shared" si="2616"/>
        <v>1</v>
      </c>
      <c r="EZ704" s="375">
        <f t="shared" si="2617"/>
        <v>0</v>
      </c>
      <c r="FA704" s="375">
        <f t="shared" si="2618"/>
        <v>0</v>
      </c>
      <c r="FB704" s="375">
        <f t="shared" si="2619"/>
        <v>1</v>
      </c>
      <c r="FC704" s="375">
        <f t="shared" si="2620"/>
        <v>0</v>
      </c>
      <c r="FD704" s="375">
        <f t="shared" si="2621"/>
        <v>0</v>
      </c>
      <c r="FE704" s="376"/>
      <c r="FF704" s="372"/>
      <c r="FG704" s="372"/>
      <c r="FH704" s="372"/>
      <c r="FI704" s="372"/>
      <c r="FJ704" s="372"/>
      <c r="FK704" s="372"/>
      <c r="FL704" s="372"/>
      <c r="FM704" s="372"/>
      <c r="FN704" s="372"/>
      <c r="FO704" s="372"/>
      <c r="FP704" s="372"/>
      <c r="FQ704" s="372"/>
      <c r="FR704" s="372"/>
      <c r="FS704" s="372"/>
      <c r="FT704" s="372"/>
      <c r="FU704" s="372"/>
      <c r="FV704" s="372"/>
      <c r="FW704" s="372"/>
      <c r="FX704" s="372"/>
      <c r="FY704" s="372"/>
      <c r="FZ704" s="372"/>
      <c r="GA704" s="372"/>
      <c r="GB704" s="372"/>
      <c r="GC704" s="372"/>
      <c r="GD704" s="372"/>
      <c r="GE704" s="372"/>
      <c r="GF704" s="372"/>
      <c r="GG704" s="372"/>
      <c r="GH704" s="372"/>
      <c r="GI704" s="372"/>
      <c r="GJ704" s="372"/>
      <c r="GK704" s="372"/>
      <c r="GL704" s="372"/>
      <c r="GM704" s="372"/>
      <c r="GN704" s="372"/>
      <c r="GO704" s="372"/>
      <c r="GP704" s="372"/>
      <c r="GQ704" s="372"/>
      <c r="GR704" s="372"/>
      <c r="GS704" s="372"/>
      <c r="GT704" s="372"/>
      <c r="GU704" s="372"/>
      <c r="GV704" s="372"/>
      <c r="GW704" s="372"/>
      <c r="GX704" s="372"/>
      <c r="GY704" s="372"/>
      <c r="GZ704" s="372"/>
      <c r="HA704" s="372"/>
      <c r="HB704" s="372"/>
      <c r="HC704" s="372"/>
    </row>
    <row r="705" spans="1:211" s="373" customFormat="1" ht="15" hidden="1" customHeight="1" outlineLevel="1" x14ac:dyDescent="0.2">
      <c r="A705" s="366">
        <f>SWDATA!O690</f>
        <v>0</v>
      </c>
      <c r="B705" s="366">
        <f>SWDATA!M690</f>
        <v>0</v>
      </c>
      <c r="C705" s="351">
        <f>IF(AND(SWDATA!M690=1,SWDATA!Q690="promotions"),SWDATA!P690,0)</f>
        <v>0</v>
      </c>
      <c r="D705" s="367">
        <f>ROW(SWDATA!M690)</f>
        <v>690</v>
      </c>
      <c r="E705" s="368">
        <f t="shared" si="2625"/>
        <v>0</v>
      </c>
      <c r="F705" s="369">
        <f t="shared" si="2626"/>
        <v>1</v>
      </c>
      <c r="G705" s="366" t="str">
        <f t="shared" si="2627"/>
        <v/>
      </c>
      <c r="H705" s="370"/>
      <c r="J705" s="238">
        <f t="shared" si="2628"/>
        <v>0</v>
      </c>
      <c r="K705" s="239" t="str">
        <f t="shared" si="2629"/>
        <v/>
      </c>
      <c r="L705" s="342"/>
      <c r="M705" s="345"/>
      <c r="N705" s="340" t="str">
        <f>IF(LEN(SWDATA!F690)=0,"",N704)</f>
        <v/>
      </c>
      <c r="O705" s="296" t="str">
        <f>IF(LEN(SWDATA!G690)=0,"",O704)</f>
        <v/>
      </c>
      <c r="P705" s="297" t="str">
        <f>IF(LEN(SWDATA!C690)=0,"",SWDATA!C690)</f>
        <v/>
      </c>
      <c r="Q705" s="312" t="str">
        <f t="shared" si="2630"/>
        <v/>
      </c>
      <c r="R705" s="223" t="s">
        <v>261</v>
      </c>
      <c r="S705" s="319" t="s">
        <v>485</v>
      </c>
      <c r="T705" s="224"/>
      <c r="U705" s="264" t="s">
        <v>608</v>
      </c>
      <c r="V705" s="205" t="s">
        <v>221</v>
      </c>
      <c r="W705" s="266">
        <f>IF(OR(Is_Loading,LEN($A705)=0),"",SWDATA!P690)</f>
        <v>0</v>
      </c>
      <c r="X705" s="267">
        <f>IF(OR(Is_Loading,LEN($A705)=0),"",SWDATA!Q690)</f>
        <v>0</v>
      </c>
      <c r="Y705" s="267">
        <f>IF(OR(Is_Loading,LEN($A705)=0),"",SWDATA!R690)</f>
        <v>0</v>
      </c>
      <c r="Z705" s="266" t="str">
        <f t="shared" si="2639"/>
        <v/>
      </c>
      <c r="AA705" s="266">
        <f>IF(OR(Is_Loading,LEN($A705)=0),"",SWDATA!T690)</f>
        <v>0</v>
      </c>
      <c r="AB705" s="267">
        <f>IF(OR(Is_Loading,LEN($A705)=0),"",SWDATA!U690)</f>
        <v>0</v>
      </c>
      <c r="AC705" s="267">
        <f>IF(OR(Is_Loading,LEN($A705)=0),"",SWDATA!V690)</f>
        <v>0</v>
      </c>
      <c r="AD705" s="266" t="str">
        <f t="shared" si="2631"/>
        <v/>
      </c>
      <c r="AE705" s="266">
        <f>IF(OR(Is_Loading,LEN($A705)=0),"",SWDATA!X690)</f>
        <v>0</v>
      </c>
      <c r="AF705" s="267">
        <f>IF(OR(Is_Loading,LEN($A705)=0),"",SWDATA!Y690)</f>
        <v>0</v>
      </c>
      <c r="AG705" s="267">
        <f>IF(OR(Is_Loading,LEN($A705)=0),"",SWDATA!Z690)</f>
        <v>0</v>
      </c>
      <c r="AH705" s="266" t="str">
        <f t="shared" si="2632"/>
        <v/>
      </c>
      <c r="AI705" s="266">
        <f>IF(OR(Is_Loading,LEN($A705)=0),"",SWDATA!AB690)</f>
        <v>0</v>
      </c>
      <c r="AJ705" s="267">
        <f>IF(OR(Is_Loading,LEN($A705)=0),"",SWDATA!AC690)</f>
        <v>0</v>
      </c>
      <c r="AK705" s="267">
        <f>IF(OR(Is_Loading,LEN($A705)=0),"",SWDATA!AD690)</f>
        <v>0</v>
      </c>
      <c r="AL705" s="266" t="str">
        <f t="shared" si="2633"/>
        <v/>
      </c>
      <c r="AM705" s="266">
        <f>IF(OR(Is_Loading,LEN($A705)=0),"",SWDATA!AF690)</f>
        <v>0</v>
      </c>
      <c r="AN705" s="267">
        <f>IF(OR(Is_Loading,LEN($A705)=0),"",SWDATA!AG690)</f>
        <v>0</v>
      </c>
      <c r="AO705" s="323">
        <f>IF(OR(Is_Loading,LEN($A705)=0),"",SWDATA!AH690)</f>
        <v>0</v>
      </c>
      <c r="AP705" s="320" t="str">
        <f t="shared" si="2634"/>
        <v/>
      </c>
      <c r="AQ705" s="266">
        <f>IF(OR(Is_Loading,LEN($A705)=0),"",SWDATA!AJ690)</f>
        <v>0</v>
      </c>
      <c r="AR705" s="267">
        <f>IF(OR(Is_Loading,LEN($A705)=0),"",SWDATA!AK690)</f>
        <v>0</v>
      </c>
      <c r="AS705" s="267">
        <f>IF(OR(Is_Loading,LEN($A705)=0),"",SWDATA!AL690)</f>
        <v>0</v>
      </c>
      <c r="AT705" s="266" t="str">
        <f t="shared" si="2635"/>
        <v/>
      </c>
      <c r="AU705" s="266">
        <f>IF(OR(Is_Loading,LEN($A705)=0),"",SWDATA!AN690)</f>
        <v>0</v>
      </c>
      <c r="AV705" s="267">
        <f>IF(OR(Is_Loading,LEN($A705)=0),"",SWDATA!AO690)</f>
        <v>0</v>
      </c>
      <c r="AW705" s="267">
        <f>IF(OR(Is_Loading,LEN($A705)=0),"",SWDATA!AP690)</f>
        <v>0</v>
      </c>
      <c r="AX705" s="266" t="str">
        <f t="shared" si="2636"/>
        <v/>
      </c>
      <c r="AY705" s="266">
        <f>IF(OR(Is_Loading,LEN($A705)=0),"",SWDATA!AR690)</f>
        <v>0</v>
      </c>
      <c r="AZ705" s="267">
        <f>IF(OR(Is_Loading,LEN($A705)=0),"",SWDATA!AS690)</f>
        <v>0</v>
      </c>
      <c r="BA705" s="267">
        <f>IF(OR(Is_Loading,LEN($A705)=0),"",SWDATA!AT690)</f>
        <v>0</v>
      </c>
      <c r="BB705" s="266" t="str">
        <f t="shared" si="2637"/>
        <v/>
      </c>
      <c r="BC705" s="266">
        <f>IF(OR(Is_Loading,LEN($A705)=0),"",SWDATA!AV690)</f>
        <v>0</v>
      </c>
      <c r="BD705" s="267">
        <f>IF(OR(Is_Loading,LEN($A705)=0),"",SWDATA!AW690)</f>
        <v>0</v>
      </c>
      <c r="BE705" s="323">
        <f>IF(OR(Is_Loading,LEN($A705)=0),"",SWDATA!AX690)</f>
        <v>0</v>
      </c>
      <c r="BF705" s="320" t="str">
        <f t="shared" si="2638"/>
        <v/>
      </c>
      <c r="BG705" s="11"/>
      <c r="BH705" s="11"/>
      <c r="BI705" s="11"/>
      <c r="BJ705" s="11"/>
      <c r="BK705" s="11"/>
      <c r="BL705" s="11"/>
      <c r="BM705" s="11"/>
      <c r="BN705" s="11"/>
      <c r="BO705" s="11"/>
      <c r="BP705" s="11"/>
      <c r="BQ705" s="11"/>
      <c r="BR705" s="11"/>
      <c r="BS705" s="11"/>
      <c r="BT705" s="11"/>
      <c r="BU705" s="11"/>
      <c r="BV705" s="11"/>
      <c r="BW705" s="11"/>
      <c r="BX705" s="11"/>
      <c r="BY705" s="11"/>
      <c r="BZ705" s="11"/>
      <c r="CA705" s="11"/>
      <c r="CB705" s="11"/>
      <c r="CC705" s="11"/>
      <c r="CD705" s="11"/>
      <c r="CE705" s="11"/>
      <c r="CF705" s="11"/>
      <c r="CG705" s="11"/>
      <c r="CH705" s="11"/>
      <c r="CI705" s="11"/>
      <c r="CJ705" s="11"/>
      <c r="CK705" s="11"/>
      <c r="CL705" s="11"/>
      <c r="CM705" s="11"/>
      <c r="CN705" s="351"/>
      <c r="CO705" s="351"/>
      <c r="CP705" s="351"/>
      <c r="CQ705" s="351"/>
      <c r="CR705" s="351"/>
      <c r="CS705" s="351"/>
      <c r="CT705" s="351"/>
      <c r="CU705" s="351"/>
      <c r="CV705" s="351"/>
      <c r="CW705" s="351"/>
      <c r="CX705" s="351"/>
      <c r="CY705" s="351"/>
      <c r="CZ705" s="351"/>
      <c r="DA705" s="351"/>
      <c r="DB705" s="351"/>
      <c r="DC705" s="351"/>
      <c r="DD705" s="351"/>
      <c r="DE705" s="351"/>
      <c r="DF705" s="351"/>
      <c r="DG705" s="351"/>
      <c r="DH705" s="351"/>
      <c r="DI705" s="351"/>
      <c r="DJ705" s="351"/>
      <c r="DK705" s="351"/>
      <c r="DL705" s="351"/>
      <c r="DM705" s="351"/>
      <c r="DN705" s="351"/>
      <c r="DS705" s="372"/>
      <c r="DT705" s="374"/>
      <c r="DU705" s="375"/>
      <c r="DV705" s="375"/>
      <c r="DW705" s="375"/>
      <c r="DX705" s="375">
        <v>1</v>
      </c>
      <c r="DY705" s="375">
        <f t="shared" si="2590"/>
        <v>0</v>
      </c>
      <c r="DZ705" s="375">
        <f t="shared" si="2591"/>
        <v>0</v>
      </c>
      <c r="EA705" s="375">
        <f t="shared" si="2592"/>
        <v>1</v>
      </c>
      <c r="EB705" s="375">
        <f t="shared" si="2593"/>
        <v>0</v>
      </c>
      <c r="EC705" s="375">
        <f t="shared" si="2594"/>
        <v>0</v>
      </c>
      <c r="ED705" s="375">
        <f t="shared" si="2595"/>
        <v>1</v>
      </c>
      <c r="EE705" s="375">
        <f t="shared" si="2596"/>
        <v>0</v>
      </c>
      <c r="EF705" s="375">
        <f t="shared" si="2597"/>
        <v>0</v>
      </c>
      <c r="EG705" s="375">
        <f t="shared" si="2598"/>
        <v>1</v>
      </c>
      <c r="EH705" s="375">
        <f t="shared" si="2599"/>
        <v>0</v>
      </c>
      <c r="EI705" s="375">
        <f t="shared" si="2600"/>
        <v>0</v>
      </c>
      <c r="EJ705" s="375">
        <f t="shared" si="2601"/>
        <v>1</v>
      </c>
      <c r="EK705" s="375">
        <f t="shared" si="2602"/>
        <v>0</v>
      </c>
      <c r="EL705" s="375">
        <f t="shared" si="2603"/>
        <v>0</v>
      </c>
      <c r="EM705" s="375">
        <f t="shared" si="2604"/>
        <v>1</v>
      </c>
      <c r="EN705" s="375">
        <f t="shared" si="2605"/>
        <v>0</v>
      </c>
      <c r="EO705" s="375">
        <f t="shared" si="2606"/>
        <v>0</v>
      </c>
      <c r="EP705" s="375">
        <f t="shared" si="2607"/>
        <v>1</v>
      </c>
      <c r="EQ705" s="375">
        <f t="shared" si="2608"/>
        <v>0</v>
      </c>
      <c r="ER705" s="375">
        <f t="shared" si="2609"/>
        <v>0</v>
      </c>
      <c r="ES705" s="375">
        <f t="shared" si="2610"/>
        <v>1</v>
      </c>
      <c r="ET705" s="375">
        <f t="shared" si="2611"/>
        <v>0</v>
      </c>
      <c r="EU705" s="375">
        <f t="shared" si="2612"/>
        <v>0</v>
      </c>
      <c r="EV705" s="375">
        <f t="shared" si="2613"/>
        <v>1</v>
      </c>
      <c r="EW705" s="375">
        <f t="shared" si="2614"/>
        <v>0</v>
      </c>
      <c r="EX705" s="375">
        <f t="shared" si="2615"/>
        <v>0</v>
      </c>
      <c r="EY705" s="375">
        <f t="shared" si="2616"/>
        <v>1</v>
      </c>
      <c r="EZ705" s="375">
        <f t="shared" si="2617"/>
        <v>0</v>
      </c>
      <c r="FA705" s="375">
        <f t="shared" si="2618"/>
        <v>0</v>
      </c>
      <c r="FB705" s="375">
        <f t="shared" si="2619"/>
        <v>1</v>
      </c>
      <c r="FC705" s="375">
        <f t="shared" si="2620"/>
        <v>0</v>
      </c>
      <c r="FD705" s="375">
        <f t="shared" si="2621"/>
        <v>0</v>
      </c>
      <c r="FE705" s="376"/>
      <c r="FF705" s="372"/>
      <c r="FG705" s="372"/>
      <c r="FH705" s="372"/>
      <c r="FI705" s="372"/>
      <c r="FJ705" s="372"/>
      <c r="FK705" s="372"/>
      <c r="FL705" s="372"/>
      <c r="FM705" s="372"/>
      <c r="FN705" s="372"/>
      <c r="FO705" s="372"/>
      <c r="FP705" s="372"/>
      <c r="FQ705" s="372"/>
      <c r="FR705" s="372"/>
      <c r="FS705" s="372"/>
      <c r="FT705" s="372"/>
      <c r="FU705" s="372"/>
      <c r="FV705" s="372"/>
      <c r="FW705" s="372"/>
      <c r="FX705" s="372"/>
      <c r="FY705" s="372"/>
      <c r="FZ705" s="372"/>
      <c r="GA705" s="372"/>
      <c r="GB705" s="372"/>
      <c r="GC705" s="372"/>
      <c r="GD705" s="372"/>
      <c r="GE705" s="372"/>
      <c r="GF705" s="372"/>
      <c r="GG705" s="372"/>
      <c r="GH705" s="372"/>
      <c r="GI705" s="372"/>
      <c r="GJ705" s="372"/>
      <c r="GK705" s="372"/>
      <c r="GL705" s="372"/>
      <c r="GM705" s="372"/>
      <c r="GN705" s="372"/>
      <c r="GO705" s="372"/>
      <c r="GP705" s="372"/>
      <c r="GQ705" s="372"/>
      <c r="GR705" s="372"/>
      <c r="GS705" s="372"/>
      <c r="GT705" s="372"/>
      <c r="GU705" s="372"/>
      <c r="GV705" s="372"/>
      <c r="GW705" s="372"/>
      <c r="GX705" s="372"/>
      <c r="GY705" s="372"/>
      <c r="GZ705" s="372"/>
      <c r="HA705" s="372"/>
      <c r="HB705" s="372"/>
      <c r="HC705" s="372"/>
    </row>
    <row r="706" spans="1:211" s="373" customFormat="1" ht="15" hidden="1" customHeight="1" outlineLevel="1" x14ac:dyDescent="0.2">
      <c r="A706" s="366">
        <f>SWDATA!O691</f>
        <v>0</v>
      </c>
      <c r="B706" s="366">
        <f>SWDATA!M691</f>
        <v>0</v>
      </c>
      <c r="C706" s="351">
        <f>IF(AND(SWDATA!M691=1,SWDATA!Q691="promotions"),SWDATA!P691,0)</f>
        <v>0</v>
      </c>
      <c r="D706" s="367">
        <f>ROW(SWDATA!M691)</f>
        <v>691</v>
      </c>
      <c r="E706" s="368">
        <f t="shared" si="2625"/>
        <v>0</v>
      </c>
      <c r="F706" s="369">
        <f t="shared" si="2626"/>
        <v>1</v>
      </c>
      <c r="G706" s="366" t="str">
        <f t="shared" si="2627"/>
        <v/>
      </c>
      <c r="H706" s="370"/>
      <c r="J706" s="238">
        <f t="shared" si="2628"/>
        <v>0</v>
      </c>
      <c r="K706" s="239" t="str">
        <f t="shared" si="2629"/>
        <v/>
      </c>
      <c r="L706" s="342"/>
      <c r="M706" s="345"/>
      <c r="N706" s="340" t="str">
        <f>IF(LEN(SWDATA!F691)=0,"",N705)</f>
        <v/>
      </c>
      <c r="O706" s="296" t="str">
        <f>IF(LEN(SWDATA!G691)=0,"",O705)</f>
        <v/>
      </c>
      <c r="P706" s="297" t="str">
        <f>IF(LEN(SWDATA!C691)=0,"",SWDATA!C691)</f>
        <v/>
      </c>
      <c r="Q706" s="312" t="str">
        <f t="shared" si="2630"/>
        <v/>
      </c>
      <c r="R706" s="223" t="s">
        <v>261</v>
      </c>
      <c r="S706" s="224"/>
      <c r="T706" s="224"/>
      <c r="U706" s="264" t="s">
        <v>613</v>
      </c>
      <c r="V706" s="205" t="s">
        <v>221</v>
      </c>
      <c r="W706" s="266">
        <f>IF(OR(Is_Loading,LEN($A706)=0),"",SWDATA!P691)</f>
        <v>0</v>
      </c>
      <c r="X706" s="267">
        <f>IF(OR(Is_Loading,LEN($A706)=0),"",SWDATA!Q691)</f>
        <v>0</v>
      </c>
      <c r="Y706" s="267">
        <f>IF(OR(Is_Loading,LEN($A706)=0),"",SWDATA!R691)</f>
        <v>0</v>
      </c>
      <c r="Z706" s="266" t="str">
        <f t="shared" si="2639"/>
        <v/>
      </c>
      <c r="AA706" s="266">
        <f>IF(OR(Is_Loading,LEN($A706)=0),"",SWDATA!T691)</f>
        <v>0</v>
      </c>
      <c r="AB706" s="267">
        <f>IF(OR(Is_Loading,LEN($A706)=0),"",SWDATA!U691)</f>
        <v>0</v>
      </c>
      <c r="AC706" s="267">
        <f>IF(OR(Is_Loading,LEN($A706)=0),"",SWDATA!V691)</f>
        <v>0</v>
      </c>
      <c r="AD706" s="266" t="str">
        <f t="shared" si="2631"/>
        <v/>
      </c>
      <c r="AE706" s="266">
        <f>IF(OR(Is_Loading,LEN($A706)=0),"",SWDATA!X691)</f>
        <v>0</v>
      </c>
      <c r="AF706" s="267">
        <f>IF(OR(Is_Loading,LEN($A706)=0),"",SWDATA!Y691)</f>
        <v>0</v>
      </c>
      <c r="AG706" s="267">
        <f>IF(OR(Is_Loading,LEN($A706)=0),"",SWDATA!Z691)</f>
        <v>0</v>
      </c>
      <c r="AH706" s="266" t="str">
        <f t="shared" si="2632"/>
        <v/>
      </c>
      <c r="AI706" s="266">
        <f>IF(OR(Is_Loading,LEN($A706)=0),"",SWDATA!AB691)</f>
        <v>0</v>
      </c>
      <c r="AJ706" s="267">
        <f>IF(OR(Is_Loading,LEN($A706)=0),"",SWDATA!AC691)</f>
        <v>0</v>
      </c>
      <c r="AK706" s="267">
        <f>IF(OR(Is_Loading,LEN($A706)=0),"",SWDATA!AD691)</f>
        <v>0</v>
      </c>
      <c r="AL706" s="266" t="str">
        <f t="shared" si="2633"/>
        <v/>
      </c>
      <c r="AM706" s="266">
        <f>IF(OR(Is_Loading,LEN($A706)=0),"",SWDATA!AF691)</f>
        <v>0</v>
      </c>
      <c r="AN706" s="267">
        <f>IF(OR(Is_Loading,LEN($A706)=0),"",SWDATA!AG691)</f>
        <v>0</v>
      </c>
      <c r="AO706" s="323">
        <f>IF(OR(Is_Loading,LEN($A706)=0),"",SWDATA!AH691)</f>
        <v>0</v>
      </c>
      <c r="AP706" s="320" t="str">
        <f t="shared" si="2634"/>
        <v/>
      </c>
      <c r="AQ706" s="266">
        <f>IF(OR(Is_Loading,LEN($A706)=0),"",SWDATA!AJ691)</f>
        <v>0</v>
      </c>
      <c r="AR706" s="267">
        <f>IF(OR(Is_Loading,LEN($A706)=0),"",SWDATA!AK691)</f>
        <v>0</v>
      </c>
      <c r="AS706" s="267">
        <f>IF(OR(Is_Loading,LEN($A706)=0),"",SWDATA!AL691)</f>
        <v>0</v>
      </c>
      <c r="AT706" s="266" t="str">
        <f t="shared" si="2635"/>
        <v/>
      </c>
      <c r="AU706" s="266">
        <f>IF(OR(Is_Loading,LEN($A706)=0),"",SWDATA!AN691)</f>
        <v>0</v>
      </c>
      <c r="AV706" s="267">
        <f>IF(OR(Is_Loading,LEN($A706)=0),"",SWDATA!AO691)</f>
        <v>0</v>
      </c>
      <c r="AW706" s="267">
        <f>IF(OR(Is_Loading,LEN($A706)=0),"",SWDATA!AP691)</f>
        <v>0</v>
      </c>
      <c r="AX706" s="266" t="str">
        <f t="shared" si="2636"/>
        <v/>
      </c>
      <c r="AY706" s="266">
        <f>IF(OR(Is_Loading,LEN($A706)=0),"",SWDATA!AR691)</f>
        <v>0</v>
      </c>
      <c r="AZ706" s="267">
        <f>IF(OR(Is_Loading,LEN($A706)=0),"",SWDATA!AS691)</f>
        <v>0</v>
      </c>
      <c r="BA706" s="267">
        <f>IF(OR(Is_Loading,LEN($A706)=0),"",SWDATA!AT691)</f>
        <v>0</v>
      </c>
      <c r="BB706" s="266" t="str">
        <f t="shared" si="2637"/>
        <v/>
      </c>
      <c r="BC706" s="266">
        <f>IF(OR(Is_Loading,LEN($A706)=0),"",SWDATA!AV691)</f>
        <v>0</v>
      </c>
      <c r="BD706" s="267">
        <f>IF(OR(Is_Loading,LEN($A706)=0),"",SWDATA!AW691)</f>
        <v>0</v>
      </c>
      <c r="BE706" s="323">
        <f>IF(OR(Is_Loading,LEN($A706)=0),"",SWDATA!AX691)</f>
        <v>0</v>
      </c>
      <c r="BF706" s="320" t="str">
        <f t="shared" si="2638"/>
        <v/>
      </c>
      <c r="BG706" s="11"/>
      <c r="BH706" s="11"/>
      <c r="BI706" s="11"/>
      <c r="BJ706" s="11"/>
      <c r="BK706" s="11"/>
      <c r="BL706" s="11"/>
      <c r="BM706" s="11"/>
      <c r="BN706" s="11"/>
      <c r="BO706" s="11"/>
      <c r="BP706" s="11"/>
      <c r="BQ706" s="11"/>
      <c r="BR706" s="11"/>
      <c r="BS706" s="11"/>
      <c r="BT706" s="11"/>
      <c r="BU706" s="11"/>
      <c r="BV706" s="11"/>
      <c r="BW706" s="11"/>
      <c r="BX706" s="11"/>
      <c r="BY706" s="11"/>
      <c r="BZ706" s="11"/>
      <c r="CA706" s="11"/>
      <c r="CB706" s="11"/>
      <c r="CC706" s="11"/>
      <c r="CD706" s="11"/>
      <c r="CE706" s="11"/>
      <c r="CF706" s="11"/>
      <c r="CG706" s="11"/>
      <c r="CH706" s="11"/>
      <c r="CI706" s="11"/>
      <c r="CJ706" s="11"/>
      <c r="CK706" s="11"/>
      <c r="CL706" s="11"/>
      <c r="CM706" s="11"/>
      <c r="CN706" s="351"/>
      <c r="CO706" s="351"/>
      <c r="CP706" s="351"/>
      <c r="CQ706" s="351"/>
      <c r="CR706" s="351"/>
      <c r="CS706" s="351"/>
      <c r="CT706" s="351"/>
      <c r="CU706" s="351"/>
      <c r="CV706" s="351"/>
      <c r="CW706" s="351"/>
      <c r="CX706" s="351"/>
      <c r="CY706" s="351"/>
      <c r="CZ706" s="351"/>
      <c r="DA706" s="351"/>
      <c r="DB706" s="351"/>
      <c r="DC706" s="351"/>
      <c r="DD706" s="351"/>
      <c r="DE706" s="351"/>
      <c r="DF706" s="351"/>
      <c r="DG706" s="351"/>
      <c r="DH706" s="351"/>
      <c r="DI706" s="351"/>
      <c r="DJ706" s="351"/>
      <c r="DK706" s="351"/>
      <c r="DL706" s="351"/>
      <c r="DM706" s="351"/>
      <c r="DN706" s="351"/>
      <c r="DS706" s="372"/>
      <c r="DT706" s="374"/>
      <c r="DU706" s="375"/>
      <c r="DV706" s="375"/>
      <c r="DW706" s="375"/>
      <c r="DX706" s="375">
        <v>1</v>
      </c>
      <c r="DY706" s="375">
        <f t="shared" si="2590"/>
        <v>0</v>
      </c>
      <c r="DZ706" s="375">
        <f t="shared" si="2591"/>
        <v>0</v>
      </c>
      <c r="EA706" s="375">
        <f t="shared" si="2592"/>
        <v>1</v>
      </c>
      <c r="EB706" s="375">
        <f t="shared" si="2593"/>
        <v>0</v>
      </c>
      <c r="EC706" s="375">
        <f t="shared" si="2594"/>
        <v>0</v>
      </c>
      <c r="ED706" s="375">
        <f t="shared" si="2595"/>
        <v>1</v>
      </c>
      <c r="EE706" s="375">
        <f t="shared" si="2596"/>
        <v>0</v>
      </c>
      <c r="EF706" s="375">
        <f t="shared" si="2597"/>
        <v>0</v>
      </c>
      <c r="EG706" s="375">
        <f t="shared" si="2598"/>
        <v>1</v>
      </c>
      <c r="EH706" s="375">
        <f t="shared" si="2599"/>
        <v>0</v>
      </c>
      <c r="EI706" s="375">
        <f t="shared" si="2600"/>
        <v>0</v>
      </c>
      <c r="EJ706" s="375">
        <f t="shared" si="2601"/>
        <v>1</v>
      </c>
      <c r="EK706" s="375">
        <f t="shared" si="2602"/>
        <v>0</v>
      </c>
      <c r="EL706" s="375">
        <f t="shared" si="2603"/>
        <v>0</v>
      </c>
      <c r="EM706" s="375">
        <f t="shared" si="2604"/>
        <v>1</v>
      </c>
      <c r="EN706" s="375">
        <f t="shared" si="2605"/>
        <v>0</v>
      </c>
      <c r="EO706" s="375">
        <f t="shared" si="2606"/>
        <v>0</v>
      </c>
      <c r="EP706" s="375">
        <f t="shared" si="2607"/>
        <v>1</v>
      </c>
      <c r="EQ706" s="375">
        <f t="shared" si="2608"/>
        <v>0</v>
      </c>
      <c r="ER706" s="375">
        <f t="shared" si="2609"/>
        <v>0</v>
      </c>
      <c r="ES706" s="375">
        <f t="shared" si="2610"/>
        <v>1</v>
      </c>
      <c r="ET706" s="375">
        <f t="shared" si="2611"/>
        <v>0</v>
      </c>
      <c r="EU706" s="375">
        <f t="shared" si="2612"/>
        <v>0</v>
      </c>
      <c r="EV706" s="375">
        <f t="shared" si="2613"/>
        <v>1</v>
      </c>
      <c r="EW706" s="375">
        <f t="shared" si="2614"/>
        <v>0</v>
      </c>
      <c r="EX706" s="375">
        <f t="shared" si="2615"/>
        <v>0</v>
      </c>
      <c r="EY706" s="375">
        <f t="shared" si="2616"/>
        <v>1</v>
      </c>
      <c r="EZ706" s="375">
        <f t="shared" si="2617"/>
        <v>0</v>
      </c>
      <c r="FA706" s="375">
        <f t="shared" si="2618"/>
        <v>0</v>
      </c>
      <c r="FB706" s="375">
        <f t="shared" si="2619"/>
        <v>1</v>
      </c>
      <c r="FC706" s="375">
        <f t="shared" si="2620"/>
        <v>0</v>
      </c>
      <c r="FD706" s="375">
        <f t="shared" si="2621"/>
        <v>0</v>
      </c>
      <c r="FE706" s="376"/>
      <c r="FF706" s="372"/>
      <c r="FG706" s="372"/>
      <c r="FH706" s="372"/>
      <c r="FI706" s="372"/>
      <c r="FJ706" s="372"/>
      <c r="FK706" s="372"/>
      <c r="FL706" s="372"/>
      <c r="FM706" s="372"/>
      <c r="FN706" s="372"/>
      <c r="FO706" s="372"/>
      <c r="FP706" s="372"/>
      <c r="FQ706" s="372"/>
      <c r="FR706" s="372"/>
      <c r="FS706" s="372"/>
      <c r="FT706" s="372"/>
      <c r="FU706" s="372"/>
      <c r="FV706" s="372"/>
      <c r="FW706" s="372"/>
      <c r="FX706" s="372"/>
      <c r="FY706" s="372"/>
      <c r="FZ706" s="372"/>
      <c r="GA706" s="372"/>
      <c r="GB706" s="372"/>
      <c r="GC706" s="372"/>
      <c r="GD706" s="372"/>
      <c r="GE706" s="372"/>
      <c r="GF706" s="372"/>
      <c r="GG706" s="372"/>
      <c r="GH706" s="372"/>
      <c r="GI706" s="372"/>
      <c r="GJ706" s="372"/>
      <c r="GK706" s="372"/>
      <c r="GL706" s="372"/>
      <c r="GM706" s="372"/>
      <c r="GN706" s="372"/>
      <c r="GO706" s="372"/>
      <c r="GP706" s="372"/>
      <c r="GQ706" s="372"/>
      <c r="GR706" s="372"/>
      <c r="GS706" s="372"/>
      <c r="GT706" s="372"/>
      <c r="GU706" s="372"/>
      <c r="GV706" s="372"/>
      <c r="GW706" s="372"/>
      <c r="GX706" s="372"/>
      <c r="GY706" s="372"/>
      <c r="GZ706" s="372"/>
      <c r="HA706" s="372"/>
      <c r="HB706" s="372"/>
      <c r="HC706" s="372"/>
    </row>
    <row r="707" spans="1:211" s="373" customFormat="1" ht="15" hidden="1" customHeight="1" outlineLevel="1" x14ac:dyDescent="0.2">
      <c r="A707" s="366">
        <f>SWDATA!O692</f>
        <v>0</v>
      </c>
      <c r="B707" s="366">
        <f>SWDATA!M692</f>
        <v>0</v>
      </c>
      <c r="C707" s="351">
        <f>IF(AND(SWDATA!M692=1,SWDATA!Q692="promotions"),SWDATA!P692,0)</f>
        <v>0</v>
      </c>
      <c r="D707" s="367">
        <f>ROW(SWDATA!M692)</f>
        <v>692</v>
      </c>
      <c r="E707" s="368">
        <f t="shared" si="2625"/>
        <v>0</v>
      </c>
      <c r="F707" s="369">
        <f t="shared" si="2626"/>
        <v>1</v>
      </c>
      <c r="G707" s="366" t="str">
        <f t="shared" si="2627"/>
        <v/>
      </c>
      <c r="H707" s="370"/>
      <c r="J707" s="238">
        <f t="shared" si="2628"/>
        <v>0</v>
      </c>
      <c r="K707" s="239" t="str">
        <f t="shared" si="2629"/>
        <v/>
      </c>
      <c r="L707" s="342"/>
      <c r="M707" s="345"/>
      <c r="N707" s="340" t="str">
        <f>IF(LEN(SWDATA!F692)=0,"",N706)</f>
        <v/>
      </c>
      <c r="O707" s="296" t="str">
        <f>IF(LEN(SWDATA!G692)=0,"",O706)</f>
        <v/>
      </c>
      <c r="P707" s="297" t="str">
        <f>IF(LEN(SWDATA!C692)=0,"",SWDATA!C692)</f>
        <v/>
      </c>
      <c r="Q707" s="312" t="str">
        <f t="shared" si="2630"/>
        <v/>
      </c>
      <c r="R707" s="223" t="s">
        <v>261</v>
      </c>
      <c r="S707" s="224" t="s">
        <v>485</v>
      </c>
      <c r="T707" s="224"/>
      <c r="U707" s="264" t="s">
        <v>609</v>
      </c>
      <c r="V707" s="205" t="s">
        <v>221</v>
      </c>
      <c r="W707" s="266">
        <f>IF(OR(Is_Loading,LEN($A707)=0),"",SWDATA!P692)</f>
        <v>0</v>
      </c>
      <c r="X707" s="267">
        <f>IF(OR(Is_Loading,LEN($A707)=0),"",SWDATA!Q692)</f>
        <v>0</v>
      </c>
      <c r="Y707" s="267">
        <f>IF(OR(Is_Loading,LEN($A707)=0),"",SWDATA!R692)</f>
        <v>0</v>
      </c>
      <c r="Z707" s="266" t="str">
        <f t="shared" si="2639"/>
        <v/>
      </c>
      <c r="AA707" s="266">
        <f>IF(OR(Is_Loading,LEN($A707)=0),"",SWDATA!T692)</f>
        <v>0</v>
      </c>
      <c r="AB707" s="267">
        <f>IF(OR(Is_Loading,LEN($A707)=0),"",SWDATA!U692)</f>
        <v>0</v>
      </c>
      <c r="AC707" s="267">
        <f>IF(OR(Is_Loading,LEN($A707)=0),"",SWDATA!V692)</f>
        <v>0</v>
      </c>
      <c r="AD707" s="266" t="str">
        <f t="shared" si="2631"/>
        <v/>
      </c>
      <c r="AE707" s="266">
        <f>IF(OR(Is_Loading,LEN($A707)=0),"",SWDATA!X692)</f>
        <v>0</v>
      </c>
      <c r="AF707" s="267">
        <f>IF(OR(Is_Loading,LEN($A707)=0),"",SWDATA!Y692)</f>
        <v>0</v>
      </c>
      <c r="AG707" s="267">
        <f>IF(OR(Is_Loading,LEN($A707)=0),"",SWDATA!Z692)</f>
        <v>0</v>
      </c>
      <c r="AH707" s="266" t="str">
        <f t="shared" si="2632"/>
        <v/>
      </c>
      <c r="AI707" s="266">
        <f>IF(OR(Is_Loading,LEN($A707)=0),"",SWDATA!AB692)</f>
        <v>0</v>
      </c>
      <c r="AJ707" s="267">
        <f>IF(OR(Is_Loading,LEN($A707)=0),"",SWDATA!AC692)</f>
        <v>0</v>
      </c>
      <c r="AK707" s="267">
        <f>IF(OR(Is_Loading,LEN($A707)=0),"",SWDATA!AD692)</f>
        <v>0</v>
      </c>
      <c r="AL707" s="266" t="str">
        <f t="shared" si="2633"/>
        <v/>
      </c>
      <c r="AM707" s="266">
        <f>IF(OR(Is_Loading,LEN($A707)=0),"",SWDATA!AF692)</f>
        <v>0</v>
      </c>
      <c r="AN707" s="267">
        <f>IF(OR(Is_Loading,LEN($A707)=0),"",SWDATA!AG692)</f>
        <v>0</v>
      </c>
      <c r="AO707" s="323">
        <f>IF(OR(Is_Loading,LEN($A707)=0),"",SWDATA!AH692)</f>
        <v>0</v>
      </c>
      <c r="AP707" s="320" t="str">
        <f t="shared" si="2634"/>
        <v/>
      </c>
      <c r="AQ707" s="266">
        <f>IF(OR(Is_Loading,LEN($A707)=0),"",SWDATA!AJ692)</f>
        <v>0</v>
      </c>
      <c r="AR707" s="267">
        <f>IF(OR(Is_Loading,LEN($A707)=0),"",SWDATA!AK692)</f>
        <v>0</v>
      </c>
      <c r="AS707" s="267">
        <f>IF(OR(Is_Loading,LEN($A707)=0),"",SWDATA!AL692)</f>
        <v>0</v>
      </c>
      <c r="AT707" s="266" t="str">
        <f t="shared" si="2635"/>
        <v/>
      </c>
      <c r="AU707" s="266">
        <f>IF(OR(Is_Loading,LEN($A707)=0),"",SWDATA!AN692)</f>
        <v>0</v>
      </c>
      <c r="AV707" s="267">
        <f>IF(OR(Is_Loading,LEN($A707)=0),"",SWDATA!AO692)</f>
        <v>0</v>
      </c>
      <c r="AW707" s="267">
        <f>IF(OR(Is_Loading,LEN($A707)=0),"",SWDATA!AP692)</f>
        <v>0</v>
      </c>
      <c r="AX707" s="266" t="str">
        <f t="shared" si="2636"/>
        <v/>
      </c>
      <c r="AY707" s="266">
        <f>IF(OR(Is_Loading,LEN($A707)=0),"",SWDATA!AR692)</f>
        <v>0</v>
      </c>
      <c r="AZ707" s="267">
        <f>IF(OR(Is_Loading,LEN($A707)=0),"",SWDATA!AS692)</f>
        <v>0</v>
      </c>
      <c r="BA707" s="267">
        <f>IF(OR(Is_Loading,LEN($A707)=0),"",SWDATA!AT692)</f>
        <v>0</v>
      </c>
      <c r="BB707" s="266" t="str">
        <f t="shared" si="2637"/>
        <v/>
      </c>
      <c r="BC707" s="266">
        <f>IF(OR(Is_Loading,LEN($A707)=0),"",SWDATA!AV692)</f>
        <v>0</v>
      </c>
      <c r="BD707" s="267">
        <f>IF(OR(Is_Loading,LEN($A707)=0),"",SWDATA!AW692)</f>
        <v>0</v>
      </c>
      <c r="BE707" s="323">
        <f>IF(OR(Is_Loading,LEN($A707)=0),"",SWDATA!AX692)</f>
        <v>0</v>
      </c>
      <c r="BF707" s="320" t="str">
        <f t="shared" si="2638"/>
        <v/>
      </c>
      <c r="BG707" s="11"/>
      <c r="BH707" s="11"/>
      <c r="BI707" s="11"/>
      <c r="BJ707" s="11"/>
      <c r="BK707" s="11"/>
      <c r="BL707" s="11"/>
      <c r="BM707" s="11"/>
      <c r="BN707" s="11"/>
      <c r="BO707" s="11"/>
      <c r="BP707" s="11"/>
      <c r="BQ707" s="11"/>
      <c r="BR707" s="11"/>
      <c r="BS707" s="11"/>
      <c r="BT707" s="11"/>
      <c r="BU707" s="11"/>
      <c r="BV707" s="11"/>
      <c r="BW707" s="11"/>
      <c r="BX707" s="11"/>
      <c r="BY707" s="11"/>
      <c r="BZ707" s="11"/>
      <c r="CA707" s="11"/>
      <c r="CB707" s="11"/>
      <c r="CC707" s="11"/>
      <c r="CD707" s="11"/>
      <c r="CE707" s="11"/>
      <c r="CF707" s="11"/>
      <c r="CG707" s="11"/>
      <c r="CH707" s="11"/>
      <c r="CI707" s="11"/>
      <c r="CJ707" s="11"/>
      <c r="CK707" s="11"/>
      <c r="CL707" s="11"/>
      <c r="CM707" s="11"/>
      <c r="CN707" s="351"/>
      <c r="CO707" s="351"/>
      <c r="CP707" s="351"/>
      <c r="CQ707" s="351"/>
      <c r="CR707" s="351"/>
      <c r="CS707" s="351"/>
      <c r="CT707" s="351"/>
      <c r="CU707" s="351"/>
      <c r="CV707" s="351"/>
      <c r="CW707" s="351"/>
      <c r="CX707" s="351"/>
      <c r="CY707" s="351"/>
      <c r="CZ707" s="351"/>
      <c r="DA707" s="351"/>
      <c r="DB707" s="351"/>
      <c r="DC707" s="351"/>
      <c r="DD707" s="351"/>
      <c r="DE707" s="351"/>
      <c r="DF707" s="351"/>
      <c r="DG707" s="351"/>
      <c r="DH707" s="351"/>
      <c r="DI707" s="351"/>
      <c r="DJ707" s="351"/>
      <c r="DK707" s="351"/>
      <c r="DL707" s="351"/>
      <c r="DM707" s="351"/>
      <c r="DN707" s="351"/>
      <c r="DS707" s="372"/>
      <c r="DT707" s="374"/>
      <c r="DU707" s="375"/>
      <c r="DV707" s="375"/>
      <c r="DW707" s="375"/>
      <c r="DX707" s="375">
        <v>1</v>
      </c>
      <c r="DY707" s="375">
        <f t="shared" si="2590"/>
        <v>0</v>
      </c>
      <c r="DZ707" s="375">
        <f t="shared" si="2591"/>
        <v>0</v>
      </c>
      <c r="EA707" s="375">
        <f t="shared" si="2592"/>
        <v>1</v>
      </c>
      <c r="EB707" s="375">
        <f t="shared" si="2593"/>
        <v>0</v>
      </c>
      <c r="EC707" s="375">
        <f t="shared" si="2594"/>
        <v>0</v>
      </c>
      <c r="ED707" s="375">
        <f t="shared" si="2595"/>
        <v>1</v>
      </c>
      <c r="EE707" s="375">
        <f t="shared" si="2596"/>
        <v>0</v>
      </c>
      <c r="EF707" s="375">
        <f t="shared" si="2597"/>
        <v>0</v>
      </c>
      <c r="EG707" s="375">
        <f t="shared" si="2598"/>
        <v>1</v>
      </c>
      <c r="EH707" s="375">
        <f t="shared" si="2599"/>
        <v>0</v>
      </c>
      <c r="EI707" s="375">
        <f t="shared" si="2600"/>
        <v>0</v>
      </c>
      <c r="EJ707" s="375">
        <f t="shared" si="2601"/>
        <v>1</v>
      </c>
      <c r="EK707" s="375">
        <f t="shared" si="2602"/>
        <v>0</v>
      </c>
      <c r="EL707" s="375">
        <f t="shared" si="2603"/>
        <v>0</v>
      </c>
      <c r="EM707" s="375">
        <f t="shared" si="2604"/>
        <v>1</v>
      </c>
      <c r="EN707" s="375">
        <f t="shared" si="2605"/>
        <v>0</v>
      </c>
      <c r="EO707" s="375">
        <f t="shared" si="2606"/>
        <v>0</v>
      </c>
      <c r="EP707" s="375">
        <f t="shared" si="2607"/>
        <v>1</v>
      </c>
      <c r="EQ707" s="375">
        <f t="shared" si="2608"/>
        <v>0</v>
      </c>
      <c r="ER707" s="375">
        <f t="shared" si="2609"/>
        <v>0</v>
      </c>
      <c r="ES707" s="375">
        <f t="shared" si="2610"/>
        <v>1</v>
      </c>
      <c r="ET707" s="375">
        <f t="shared" si="2611"/>
        <v>0</v>
      </c>
      <c r="EU707" s="375">
        <f t="shared" si="2612"/>
        <v>0</v>
      </c>
      <c r="EV707" s="375">
        <f t="shared" si="2613"/>
        <v>1</v>
      </c>
      <c r="EW707" s="375">
        <f t="shared" si="2614"/>
        <v>0</v>
      </c>
      <c r="EX707" s="375">
        <f t="shared" si="2615"/>
        <v>0</v>
      </c>
      <c r="EY707" s="375">
        <f t="shared" si="2616"/>
        <v>1</v>
      </c>
      <c r="EZ707" s="375">
        <f t="shared" si="2617"/>
        <v>0</v>
      </c>
      <c r="FA707" s="375">
        <f t="shared" si="2618"/>
        <v>0</v>
      </c>
      <c r="FB707" s="375">
        <f t="shared" si="2619"/>
        <v>1</v>
      </c>
      <c r="FC707" s="375">
        <f t="shared" si="2620"/>
        <v>0</v>
      </c>
      <c r="FD707" s="375">
        <f t="shared" si="2621"/>
        <v>0</v>
      </c>
      <c r="FE707" s="376"/>
      <c r="FF707" s="372"/>
      <c r="FG707" s="372"/>
      <c r="FH707" s="372"/>
      <c r="FI707" s="372"/>
      <c r="FJ707" s="372"/>
      <c r="FK707" s="372"/>
      <c r="FL707" s="372"/>
      <c r="FM707" s="372"/>
      <c r="FN707" s="372"/>
      <c r="FO707" s="372"/>
      <c r="FP707" s="372"/>
      <c r="FQ707" s="372"/>
      <c r="FR707" s="372"/>
      <c r="FS707" s="372"/>
      <c r="FT707" s="372"/>
      <c r="FU707" s="372"/>
      <c r="FV707" s="372"/>
      <c r="FW707" s="372"/>
      <c r="FX707" s="372"/>
      <c r="FY707" s="372"/>
      <c r="FZ707" s="372"/>
      <c r="GA707" s="372"/>
      <c r="GB707" s="372"/>
      <c r="GC707" s="372"/>
      <c r="GD707" s="372"/>
      <c r="GE707" s="372"/>
      <c r="GF707" s="372"/>
      <c r="GG707" s="372"/>
      <c r="GH707" s="372"/>
      <c r="GI707" s="372"/>
      <c r="GJ707" s="372"/>
      <c r="GK707" s="372"/>
      <c r="GL707" s="372"/>
      <c r="GM707" s="372"/>
      <c r="GN707" s="372"/>
      <c r="GO707" s="372"/>
      <c r="GP707" s="372"/>
      <c r="GQ707" s="372"/>
      <c r="GR707" s="372"/>
      <c r="GS707" s="372"/>
      <c r="GT707" s="372"/>
      <c r="GU707" s="372"/>
      <c r="GV707" s="372"/>
      <c r="GW707" s="372"/>
      <c r="GX707" s="372"/>
      <c r="GY707" s="372"/>
      <c r="GZ707" s="372"/>
      <c r="HA707" s="372"/>
      <c r="HB707" s="372"/>
      <c r="HC707" s="372"/>
    </row>
    <row r="708" spans="1:211" s="373" customFormat="1" ht="15" hidden="1" customHeight="1" outlineLevel="1" x14ac:dyDescent="0.2">
      <c r="A708" s="366">
        <f>SWDATA!O693</f>
        <v>0</v>
      </c>
      <c r="B708" s="366">
        <f>SWDATA!M693</f>
        <v>0</v>
      </c>
      <c r="C708" s="351">
        <f>IF(AND(SWDATA!M693=1,SWDATA!Q693="promotions"),SWDATA!P693,0)</f>
        <v>0</v>
      </c>
      <c r="D708" s="371">
        <f>ROW(SWDATA!M693)</f>
        <v>693</v>
      </c>
      <c r="E708" s="368">
        <f ca="1">IF(AND(B708=1,UPPER(HLOOKUP(D708,'Metrics &amp; Attributes View'!$13:$31,19,0))&lt;&gt;"SBOM"),1,0)</f>
        <v>0</v>
      </c>
      <c r="F708" s="369">
        <f t="shared" si="2626"/>
        <v>1</v>
      </c>
      <c r="G708" s="366" t="str">
        <f t="shared" si="2627"/>
        <v/>
      </c>
      <c r="H708" s="370"/>
      <c r="J708" s="238">
        <f t="shared" si="2628"/>
        <v>0</v>
      </c>
      <c r="K708" s="239" t="str">
        <f t="shared" si="2629"/>
        <v/>
      </c>
      <c r="L708" s="342"/>
      <c r="M708" s="345"/>
      <c r="N708" s="340" t="str">
        <f>IF(LEN(SWDATA!F693)=0,"",N707)</f>
        <v/>
      </c>
      <c r="O708" s="296" t="str">
        <f>IF(LEN(SWDATA!G693)=0,"",O707)</f>
        <v/>
      </c>
      <c r="P708" s="297" t="str">
        <f>IF(LEN(SWDATA!C693)=0,"",SWDATA!C693)</f>
        <v/>
      </c>
      <c r="Q708" s="312" t="str">
        <f t="shared" si="2630"/>
        <v/>
      </c>
      <c r="R708" s="223" t="s">
        <v>262</v>
      </c>
      <c r="S708" s="224"/>
      <c r="T708" s="224"/>
      <c r="U708" s="264" t="s">
        <v>627</v>
      </c>
      <c r="V708" s="205" t="s">
        <v>221</v>
      </c>
      <c r="W708" s="266">
        <f>IF(OR(Is_Loading,LEN($A708)=0),"",SWDATA!P693)</f>
        <v>0</v>
      </c>
      <c r="X708" s="267">
        <f>IF(OR(Is_Loading,LEN($A708)=0),"",SWDATA!Q693)</f>
        <v>0</v>
      </c>
      <c r="Y708" s="267">
        <f>IF(OR(Is_Loading,LEN($A708)=0),"",SWDATA!R693)</f>
        <v>0</v>
      </c>
      <c r="Z708" s="266" t="str">
        <f t="shared" si="2639"/>
        <v/>
      </c>
      <c r="AA708" s="266">
        <f>IF(OR(Is_Loading,LEN($A708)=0),"",SWDATA!T693)</f>
        <v>0</v>
      </c>
      <c r="AB708" s="267">
        <f>IF(OR(Is_Loading,LEN($A708)=0),"",SWDATA!U693)</f>
        <v>0</v>
      </c>
      <c r="AC708" s="267">
        <f>IF(OR(Is_Loading,LEN($A708)=0),"",SWDATA!V693)</f>
        <v>0</v>
      </c>
      <c r="AD708" s="266" t="str">
        <f t="shared" si="2631"/>
        <v/>
      </c>
      <c r="AE708" s="266">
        <f>IF(OR(Is_Loading,LEN($A708)=0),"",SWDATA!X693)</f>
        <v>0</v>
      </c>
      <c r="AF708" s="267">
        <f>IF(OR(Is_Loading,LEN($A708)=0),"",SWDATA!Y693)</f>
        <v>0</v>
      </c>
      <c r="AG708" s="267">
        <f>IF(OR(Is_Loading,LEN($A708)=0),"",SWDATA!Z693)</f>
        <v>0</v>
      </c>
      <c r="AH708" s="266" t="str">
        <f t="shared" si="2632"/>
        <v/>
      </c>
      <c r="AI708" s="266">
        <f>IF(OR(Is_Loading,LEN($A708)=0),"",SWDATA!AB693)</f>
        <v>0</v>
      </c>
      <c r="AJ708" s="267">
        <f>IF(OR(Is_Loading,LEN($A708)=0),"",SWDATA!AC693)</f>
        <v>0</v>
      </c>
      <c r="AK708" s="267">
        <f>IF(OR(Is_Loading,LEN($A708)=0),"",SWDATA!AD693)</f>
        <v>0</v>
      </c>
      <c r="AL708" s="266" t="str">
        <f t="shared" si="2633"/>
        <v/>
      </c>
      <c r="AM708" s="266">
        <f>IF(OR(Is_Loading,LEN($A708)=0),"",SWDATA!AF693)</f>
        <v>0</v>
      </c>
      <c r="AN708" s="267">
        <f>IF(OR(Is_Loading,LEN($A708)=0),"",SWDATA!AG693)</f>
        <v>0</v>
      </c>
      <c r="AO708" s="323">
        <f>IF(OR(Is_Loading,LEN($A708)=0),"",SWDATA!AH693)</f>
        <v>0</v>
      </c>
      <c r="AP708" s="320" t="str">
        <f t="shared" si="2634"/>
        <v/>
      </c>
      <c r="AQ708" s="266">
        <f>IF(OR(Is_Loading,LEN($A708)=0),"",SWDATA!AJ693)</f>
        <v>0</v>
      </c>
      <c r="AR708" s="267">
        <f>IF(OR(Is_Loading,LEN($A708)=0),"",SWDATA!AK693)</f>
        <v>0</v>
      </c>
      <c r="AS708" s="267">
        <f>IF(OR(Is_Loading,LEN($A708)=0),"",SWDATA!AL693)</f>
        <v>0</v>
      </c>
      <c r="AT708" s="266" t="str">
        <f t="shared" si="2635"/>
        <v/>
      </c>
      <c r="AU708" s="266">
        <f>IF(OR(Is_Loading,LEN($A708)=0),"",SWDATA!AN693)</f>
        <v>0</v>
      </c>
      <c r="AV708" s="267">
        <f>IF(OR(Is_Loading,LEN($A708)=0),"",SWDATA!AO693)</f>
        <v>0</v>
      </c>
      <c r="AW708" s="267">
        <f>IF(OR(Is_Loading,LEN($A708)=0),"",SWDATA!AP693)</f>
        <v>0</v>
      </c>
      <c r="AX708" s="266" t="str">
        <f t="shared" si="2636"/>
        <v/>
      </c>
      <c r="AY708" s="266">
        <f>IF(OR(Is_Loading,LEN($A708)=0),"",SWDATA!AR693)</f>
        <v>0</v>
      </c>
      <c r="AZ708" s="267">
        <f>IF(OR(Is_Loading,LEN($A708)=0),"",SWDATA!AS693)</f>
        <v>0</v>
      </c>
      <c r="BA708" s="267">
        <f>IF(OR(Is_Loading,LEN($A708)=0),"",SWDATA!AT693)</f>
        <v>0</v>
      </c>
      <c r="BB708" s="266" t="str">
        <f t="shared" si="2637"/>
        <v/>
      </c>
      <c r="BC708" s="266">
        <f>IF(OR(Is_Loading,LEN($A708)=0),"",SWDATA!AV693)</f>
        <v>0</v>
      </c>
      <c r="BD708" s="267">
        <f>IF(OR(Is_Loading,LEN($A708)=0),"",SWDATA!AW693)</f>
        <v>0</v>
      </c>
      <c r="BE708" s="323">
        <f>IF(OR(Is_Loading,LEN($A708)=0),"",SWDATA!AX693)</f>
        <v>0</v>
      </c>
      <c r="BF708" s="332" t="str">
        <f t="shared" si="2638"/>
        <v/>
      </c>
      <c r="BG708" s="11"/>
      <c r="BH708" s="11"/>
      <c r="BI708" s="11"/>
      <c r="BJ708" s="11"/>
      <c r="BK708" s="11"/>
      <c r="BL708" s="11"/>
      <c r="BM708" s="11"/>
      <c r="BN708" s="11"/>
      <c r="BO708" s="11"/>
      <c r="BP708" s="11"/>
      <c r="BQ708" s="11"/>
      <c r="BR708" s="11"/>
      <c r="BS708" s="11"/>
      <c r="BT708" s="11"/>
      <c r="BU708" s="11"/>
      <c r="BV708" s="11"/>
      <c r="BW708" s="11"/>
      <c r="BX708" s="11"/>
      <c r="BY708" s="11"/>
      <c r="BZ708" s="11"/>
      <c r="CA708" s="11"/>
      <c r="CB708" s="11"/>
      <c r="CC708" s="11"/>
      <c r="CD708" s="11"/>
      <c r="CE708" s="11"/>
      <c r="CF708" s="11"/>
      <c r="CG708" s="11"/>
      <c r="CH708" s="11"/>
      <c r="CI708" s="11"/>
      <c r="CJ708" s="11"/>
      <c r="CK708" s="11"/>
      <c r="CL708" s="11"/>
      <c r="CM708" s="11"/>
      <c r="CN708" s="351"/>
      <c r="CO708" s="351"/>
      <c r="CP708" s="351"/>
      <c r="CQ708" s="351"/>
      <c r="CR708" s="351"/>
      <c r="CS708" s="351"/>
      <c r="CT708" s="351"/>
      <c r="CU708" s="351"/>
      <c r="CV708" s="351"/>
      <c r="CW708" s="351"/>
      <c r="CX708" s="351"/>
      <c r="CY708" s="351"/>
      <c r="CZ708" s="351"/>
      <c r="DA708" s="351"/>
      <c r="DB708" s="351"/>
      <c r="DC708" s="351"/>
      <c r="DD708" s="351"/>
      <c r="DE708" s="351"/>
      <c r="DF708" s="351"/>
      <c r="DG708" s="351"/>
      <c r="DH708" s="351"/>
      <c r="DI708" s="351"/>
      <c r="DJ708" s="351"/>
      <c r="DK708" s="351"/>
      <c r="DL708" s="351"/>
      <c r="DM708" s="351"/>
      <c r="DN708" s="351"/>
      <c r="DS708" s="372"/>
      <c r="DT708" s="374"/>
      <c r="DU708" s="375"/>
      <c r="DV708" s="375"/>
      <c r="DW708" s="375"/>
      <c r="DX708" s="375">
        <v>1</v>
      </c>
      <c r="DY708" s="375">
        <f t="shared" si="2590"/>
        <v>0</v>
      </c>
      <c r="DZ708" s="375">
        <f t="shared" si="2591"/>
        <v>0</v>
      </c>
      <c r="EA708" s="375">
        <f t="shared" si="2592"/>
        <v>1</v>
      </c>
      <c r="EB708" s="375">
        <f t="shared" si="2593"/>
        <v>0</v>
      </c>
      <c r="EC708" s="375">
        <f t="shared" si="2594"/>
        <v>0</v>
      </c>
      <c r="ED708" s="375">
        <f t="shared" si="2595"/>
        <v>1</v>
      </c>
      <c r="EE708" s="375">
        <f t="shared" si="2596"/>
        <v>0</v>
      </c>
      <c r="EF708" s="375">
        <f t="shared" si="2597"/>
        <v>0</v>
      </c>
      <c r="EG708" s="375">
        <f t="shared" si="2598"/>
        <v>1</v>
      </c>
      <c r="EH708" s="375">
        <f t="shared" si="2599"/>
        <v>0</v>
      </c>
      <c r="EI708" s="375">
        <f t="shared" si="2600"/>
        <v>0</v>
      </c>
      <c r="EJ708" s="375">
        <f t="shared" si="2601"/>
        <v>1</v>
      </c>
      <c r="EK708" s="375">
        <f t="shared" si="2602"/>
        <v>0</v>
      </c>
      <c r="EL708" s="375">
        <f t="shared" si="2603"/>
        <v>0</v>
      </c>
      <c r="EM708" s="375">
        <f t="shared" si="2604"/>
        <v>1</v>
      </c>
      <c r="EN708" s="375">
        <f t="shared" si="2605"/>
        <v>0</v>
      </c>
      <c r="EO708" s="375">
        <f t="shared" si="2606"/>
        <v>0</v>
      </c>
      <c r="EP708" s="375">
        <f t="shared" si="2607"/>
        <v>1</v>
      </c>
      <c r="EQ708" s="375">
        <f t="shared" si="2608"/>
        <v>0</v>
      </c>
      <c r="ER708" s="375">
        <f t="shared" si="2609"/>
        <v>0</v>
      </c>
      <c r="ES708" s="375">
        <f t="shared" si="2610"/>
        <v>1</v>
      </c>
      <c r="ET708" s="375">
        <f t="shared" si="2611"/>
        <v>0</v>
      </c>
      <c r="EU708" s="375">
        <f t="shared" si="2612"/>
        <v>0</v>
      </c>
      <c r="EV708" s="375">
        <f t="shared" si="2613"/>
        <v>1</v>
      </c>
      <c r="EW708" s="375">
        <f t="shared" si="2614"/>
        <v>0</v>
      </c>
      <c r="EX708" s="375">
        <f t="shared" si="2615"/>
        <v>0</v>
      </c>
      <c r="EY708" s="375">
        <f t="shared" si="2616"/>
        <v>1</v>
      </c>
      <c r="EZ708" s="375">
        <f t="shared" si="2617"/>
        <v>0</v>
      </c>
      <c r="FA708" s="375">
        <f t="shared" si="2618"/>
        <v>0</v>
      </c>
      <c r="FB708" s="375">
        <f t="shared" si="2619"/>
        <v>1</v>
      </c>
      <c r="FC708" s="375">
        <f t="shared" si="2620"/>
        <v>0</v>
      </c>
      <c r="FD708" s="375">
        <f t="shared" si="2621"/>
        <v>0</v>
      </c>
      <c r="FE708" s="376"/>
      <c r="FF708" s="372"/>
      <c r="FG708" s="372"/>
      <c r="FH708" s="372"/>
      <c r="FI708" s="372"/>
      <c r="FJ708" s="372"/>
      <c r="FK708" s="372"/>
      <c r="FL708" s="372"/>
      <c r="FM708" s="372"/>
      <c r="FN708" s="372"/>
      <c r="FO708" s="372"/>
      <c r="FP708" s="372"/>
      <c r="FQ708" s="372"/>
      <c r="FR708" s="372"/>
      <c r="FS708" s="372"/>
      <c r="FT708" s="372"/>
      <c r="FU708" s="372"/>
      <c r="FV708" s="372"/>
      <c r="FW708" s="372"/>
      <c r="FX708" s="372"/>
      <c r="FY708" s="372"/>
      <c r="FZ708" s="372"/>
      <c r="GA708" s="372"/>
      <c r="GB708" s="372"/>
      <c r="GC708" s="372"/>
      <c r="GD708" s="372"/>
      <c r="GE708" s="372"/>
      <c r="GF708" s="372"/>
      <c r="GG708" s="372"/>
      <c r="GH708" s="372"/>
      <c r="GI708" s="372"/>
      <c r="GJ708" s="372"/>
      <c r="GK708" s="372"/>
      <c r="GL708" s="372"/>
      <c r="GM708" s="372"/>
      <c r="GN708" s="372"/>
      <c r="GO708" s="372"/>
      <c r="GP708" s="372"/>
      <c r="GQ708" s="372"/>
      <c r="GR708" s="372"/>
      <c r="GS708" s="372"/>
      <c r="GT708" s="372"/>
      <c r="GU708" s="372"/>
      <c r="GV708" s="372"/>
      <c r="GW708" s="372"/>
      <c r="GX708" s="372"/>
      <c r="GY708" s="372"/>
      <c r="GZ708" s="372"/>
      <c r="HA708" s="372"/>
      <c r="HB708" s="372"/>
      <c r="HC708" s="372"/>
    </row>
    <row r="709" spans="1:211" s="373" customFormat="1" ht="15" customHeight="1" collapsed="1" thickTop="1" x14ac:dyDescent="0.2">
      <c r="A709" s="192">
        <f>SWDATA!O694</f>
        <v>0</v>
      </c>
      <c r="B709" s="192">
        <f>SWDATA!M694</f>
        <v>0</v>
      </c>
      <c r="C709" s="201">
        <f>IF(AND(SWDATA!M694=1,SWDATA!Q694="promotions"),SWDATA!P694,0)</f>
        <v>0</v>
      </c>
      <c r="D709" s="200">
        <f>ROW(SWDATA!M694)</f>
        <v>694</v>
      </c>
      <c r="E709" s="202">
        <f t="shared" ref="E709:E716" si="2640">B709</f>
        <v>0</v>
      </c>
      <c r="F709" s="203">
        <f t="shared" si="2626"/>
        <v>1</v>
      </c>
      <c r="G709" s="192" t="str">
        <f t="shared" si="2627"/>
        <v/>
      </c>
      <c r="H709" s="313"/>
      <c r="I709" s="390"/>
      <c r="J709" s="395">
        <f t="shared" si="2628"/>
        <v>0</v>
      </c>
      <c r="K709" s="396" t="str">
        <f t="shared" si="2629"/>
        <v/>
      </c>
      <c r="L709" s="397"/>
      <c r="M709" s="398"/>
      <c r="N709" s="399" t="str">
        <f>IF(LEN(SWDATA!F694)=0,"",IF(LEN(SWDATA!G694)=0,"",IF($O$12="ID",MID(SWDATA!G694,FIND("|",SWDATA!G694)+1,FIND("~~",SWDATA!G694)-FIND("|",SWDATA!G694)-1),IF($O$12="Desc",RIGHT(SWDATA!G694,LEN(SWDATA!G694)-FIND("~~",SWDATA!G694)-1),RIGHT(SWDATA!G694,LEN(SWDATA!G694)-FIND("|",SWDATA!G694))))))</f>
        <v/>
      </c>
      <c r="O709" s="400" t="str">
        <f>IF(LEN(SWDATA!G694)=0,"",IF(LEN(SWDATA!H694)=0,"",IF($O$12="ID",MID(SWDATA!H694,FIND("|",SWDATA!H694)+1,FIND("~~",SWDATA!H694)-FIND("|",SWDATA!H694)-1),IF($O$12="Desc",RIGHT(SWDATA!H694,LEN(SWDATA!H694)-FIND("~~",SWDATA!H694)-1),RIGHT(SWDATA!H694,LEN(SWDATA!H694)-FIND("|",SWDATA!H694))))))</f>
        <v/>
      </c>
      <c r="P709" s="401" t="str">
        <f>IF(LEN(SWDATA!C694)=0,"",SWDATA!C694)</f>
        <v/>
      </c>
      <c r="Q709" s="402" t="str">
        <f t="shared" si="2630"/>
        <v/>
      </c>
      <c r="R709" s="403" t="s">
        <v>575</v>
      </c>
      <c r="S709" s="404" t="s">
        <v>485</v>
      </c>
      <c r="T709" s="404"/>
      <c r="U709" s="405" t="s">
        <v>595</v>
      </c>
      <c r="V709" s="406" t="s">
        <v>221</v>
      </c>
      <c r="W709" s="407">
        <f>IF(OR(Is_Loading,LEN($A709)=0),"",SWDATA!P694)</f>
        <v>0</v>
      </c>
      <c r="X709" s="408">
        <f>IF(OR(Is_Loading,LEN($A709)=0),"",SWDATA!Q694)</f>
        <v>0</v>
      </c>
      <c r="Y709" s="408">
        <f>IF(OR(Is_Loading,LEN($A709)=0),"",SWDATA!R694)</f>
        <v>0</v>
      </c>
      <c r="Z709" s="407" t="str">
        <f t="shared" ref="Z709" si="2641">IF($A709=0,"",CHOOSE($F709,SUM(W709:Y709),SUM(W709:Y709)/3,Y709))</f>
        <v/>
      </c>
      <c r="AA709" s="407">
        <f>IF(OR(Is_Loading,LEN($A709)=0),"",SWDATA!T694)</f>
        <v>0</v>
      </c>
      <c r="AB709" s="408">
        <f>IF(OR(Is_Loading,LEN($A709)=0),"",SWDATA!U694)</f>
        <v>0</v>
      </c>
      <c r="AC709" s="408">
        <f>IF(OR(Is_Loading,LEN($A709)=0),"",SWDATA!V694)</f>
        <v>0</v>
      </c>
      <c r="AD709" s="407" t="str">
        <f t="shared" si="2631"/>
        <v/>
      </c>
      <c r="AE709" s="407">
        <f>IF(OR(Is_Loading,LEN($A709)=0),"",SWDATA!X694)</f>
        <v>0</v>
      </c>
      <c r="AF709" s="408">
        <f>IF(OR(Is_Loading,LEN($A709)=0),"",SWDATA!Y694)</f>
        <v>0</v>
      </c>
      <c r="AG709" s="408">
        <f>IF(OR(Is_Loading,LEN($A709)=0),"",SWDATA!Z694)</f>
        <v>0</v>
      </c>
      <c r="AH709" s="407" t="str">
        <f t="shared" si="2632"/>
        <v/>
      </c>
      <c r="AI709" s="407">
        <f>IF(OR(Is_Loading,LEN($A709)=0),"",SWDATA!AB694)</f>
        <v>0</v>
      </c>
      <c r="AJ709" s="408">
        <f>IF(OR(Is_Loading,LEN($A709)=0),"",SWDATA!AC694)</f>
        <v>0</v>
      </c>
      <c r="AK709" s="408">
        <f>IF(OR(Is_Loading,LEN($A709)=0),"",SWDATA!AD694)</f>
        <v>0</v>
      </c>
      <c r="AL709" s="407" t="str">
        <f t="shared" si="2633"/>
        <v/>
      </c>
      <c r="AM709" s="407">
        <f>IF(OR(Is_Loading,LEN($A709)=0),"",SWDATA!AF694)</f>
        <v>0</v>
      </c>
      <c r="AN709" s="408">
        <f>IF(OR(Is_Loading,LEN($A709)=0),"",SWDATA!AG694)</f>
        <v>0</v>
      </c>
      <c r="AO709" s="409">
        <f>IF(OR(Is_Loading,LEN($A709)=0),"",SWDATA!AH694)</f>
        <v>0</v>
      </c>
      <c r="AP709" s="410" t="str">
        <f t="shared" si="2634"/>
        <v/>
      </c>
      <c r="AQ709" s="407">
        <f>IF(OR(Is_Loading,LEN($A709)=0),"",SWDATA!AJ694)</f>
        <v>0</v>
      </c>
      <c r="AR709" s="408">
        <f>IF(OR(Is_Loading,LEN($A709)=0),"",SWDATA!AK694)</f>
        <v>0</v>
      </c>
      <c r="AS709" s="408">
        <f>IF(OR(Is_Loading,LEN($A709)=0),"",SWDATA!AL694)</f>
        <v>0</v>
      </c>
      <c r="AT709" s="407" t="str">
        <f t="shared" si="2635"/>
        <v/>
      </c>
      <c r="AU709" s="407">
        <f>IF(OR(Is_Loading,LEN($A709)=0),"",SWDATA!AN694)</f>
        <v>0</v>
      </c>
      <c r="AV709" s="408">
        <f>IF(OR(Is_Loading,LEN($A709)=0),"",SWDATA!AO694)</f>
        <v>0</v>
      </c>
      <c r="AW709" s="408">
        <f>IF(OR(Is_Loading,LEN($A709)=0),"",SWDATA!AP694)</f>
        <v>0</v>
      </c>
      <c r="AX709" s="407" t="str">
        <f t="shared" si="2636"/>
        <v/>
      </c>
      <c r="AY709" s="407">
        <f>IF(OR(Is_Loading,LEN($A709)=0),"",SWDATA!AR694)</f>
        <v>0</v>
      </c>
      <c r="AZ709" s="408">
        <f>IF(OR(Is_Loading,LEN($A709)=0),"",SWDATA!AS694)</f>
        <v>0</v>
      </c>
      <c r="BA709" s="408">
        <f>IF(OR(Is_Loading,LEN($A709)=0),"",SWDATA!AT694)</f>
        <v>0</v>
      </c>
      <c r="BB709" s="407" t="str">
        <f t="shared" si="2637"/>
        <v/>
      </c>
      <c r="BC709" s="407">
        <f>IF(OR(Is_Loading,LEN($A709)=0),"",SWDATA!AV694)</f>
        <v>0</v>
      </c>
      <c r="BD709" s="408">
        <f>IF(OR(Is_Loading,LEN($A709)=0),"",SWDATA!AW694)</f>
        <v>0</v>
      </c>
      <c r="BE709" s="409">
        <f>IF(OR(Is_Loading,LEN($A709)=0),"",SWDATA!AX694)</f>
        <v>0</v>
      </c>
      <c r="BF709" s="320" t="str">
        <f t="shared" si="2638"/>
        <v/>
      </c>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s="201"/>
      <c r="CO709" s="201"/>
      <c r="CP709" s="201"/>
      <c r="CQ709" s="201"/>
      <c r="CR709" s="201"/>
      <c r="CS709" s="201"/>
      <c r="CT709" s="201"/>
      <c r="CU709" s="201"/>
      <c r="CV709" s="201"/>
      <c r="CW709" s="201"/>
      <c r="CX709" s="201"/>
      <c r="CY709" s="201"/>
      <c r="CZ709" s="201"/>
      <c r="DA709" s="201"/>
      <c r="DB709" s="201"/>
      <c r="DC709" s="201"/>
      <c r="DD709" s="201"/>
      <c r="DE709" s="201"/>
      <c r="DF709" s="201"/>
      <c r="DG709" s="201"/>
      <c r="DH709" s="201"/>
      <c r="DI709" s="201"/>
      <c r="DJ709" s="201"/>
      <c r="DK709" s="201"/>
      <c r="DL709" s="201"/>
      <c r="DM709" s="201"/>
      <c r="DN709" s="201"/>
      <c r="DQ709" s="373">
        <f>'Metrics &amp; Attributes View'!N734</f>
        <v>0</v>
      </c>
      <c r="DS709" s="372"/>
      <c r="DT709" s="374"/>
      <c r="DU709" s="375"/>
      <c r="DV709" s="375"/>
      <c r="DW709" s="375"/>
      <c r="DX709" s="375"/>
      <c r="DY709" s="375"/>
      <c r="DZ709" s="375"/>
      <c r="EA709" s="375"/>
      <c r="EB709" s="375"/>
      <c r="EC709" s="375"/>
      <c r="ED709" s="375"/>
      <c r="EE709" s="375"/>
      <c r="EF709" s="375"/>
      <c r="EG709" s="375"/>
      <c r="EH709" s="375"/>
      <c r="EI709" s="375"/>
      <c r="EJ709" s="375"/>
      <c r="EK709" s="375"/>
      <c r="EL709" s="375"/>
      <c r="EM709" s="375"/>
      <c r="EN709" s="375"/>
      <c r="EO709" s="375"/>
      <c r="EP709" s="375"/>
      <c r="EQ709" s="375"/>
      <c r="ER709" s="375"/>
      <c r="ES709" s="375"/>
      <c r="ET709" s="375"/>
      <c r="EU709" s="375"/>
      <c r="EV709" s="375"/>
      <c r="EW709" s="375"/>
      <c r="EX709" s="375"/>
      <c r="EY709" s="375"/>
      <c r="EZ709" s="375"/>
      <c r="FA709" s="375"/>
      <c r="FB709" s="375"/>
      <c r="FC709" s="375"/>
      <c r="FD709" s="375"/>
      <c r="FE709" s="376"/>
      <c r="FF709" s="372"/>
      <c r="FG709" s="372"/>
      <c r="FH709" s="372"/>
      <c r="FI709" s="372"/>
      <c r="FJ709" s="372"/>
      <c r="FK709" s="372"/>
      <c r="FL709" s="372"/>
      <c r="FM709" s="372"/>
      <c r="FN709" s="372"/>
      <c r="FO709" s="372"/>
      <c r="FP709" s="372"/>
      <c r="FQ709" s="372"/>
      <c r="FR709" s="372"/>
      <c r="FS709" s="372"/>
      <c r="FT709" s="372"/>
      <c r="FU709" s="372"/>
      <c r="FV709" s="372"/>
      <c r="FW709" s="372"/>
      <c r="FX709" s="372"/>
      <c r="FY709" s="372"/>
      <c r="FZ709" s="372"/>
      <c r="GA709" s="372"/>
      <c r="GB709" s="372"/>
      <c r="GC709" s="372"/>
      <c r="GD709" s="372"/>
      <c r="GE709" s="372"/>
      <c r="GF709" s="372"/>
      <c r="GG709" s="372"/>
      <c r="GH709" s="372"/>
      <c r="GI709" s="372"/>
      <c r="GJ709" s="372"/>
      <c r="GK709" s="372"/>
      <c r="GL709" s="372"/>
      <c r="GM709" s="372"/>
      <c r="GN709" s="372"/>
      <c r="GO709" s="372"/>
      <c r="GP709" s="372"/>
      <c r="GQ709" s="372"/>
      <c r="GR709" s="372"/>
      <c r="GS709" s="372"/>
      <c r="GT709" s="372"/>
      <c r="GU709" s="372"/>
      <c r="GV709" s="372"/>
      <c r="GW709" s="372"/>
      <c r="GX709" s="372"/>
      <c r="GY709" s="372"/>
      <c r="GZ709" s="372"/>
      <c r="HA709" s="372"/>
      <c r="HB709" s="372"/>
      <c r="HC709" s="372"/>
    </row>
    <row r="710" spans="1:211" s="373" customFormat="1" ht="15" customHeight="1" x14ac:dyDescent="0.2">
      <c r="A710" s="192">
        <f>SWDATA!O695</f>
        <v>0</v>
      </c>
      <c r="B710" s="192">
        <f>SWDATA!M695</f>
        <v>0</v>
      </c>
      <c r="C710" s="201">
        <f>IF(AND(SWDATA!M695=1,SWDATA!Q695="promotions"),SWDATA!P695,0)</f>
        <v>0</v>
      </c>
      <c r="D710" s="200">
        <f>ROW(SWDATA!M695)</f>
        <v>695</v>
      </c>
      <c r="E710" s="202">
        <f t="shared" si="2640"/>
        <v>0</v>
      </c>
      <c r="F710" s="203">
        <f t="shared" si="2626"/>
        <v>1</v>
      </c>
      <c r="G710" s="192" t="str">
        <f t="shared" si="2627"/>
        <v/>
      </c>
      <c r="H710" s="204"/>
      <c r="I710" s="390"/>
      <c r="J710" s="238">
        <f t="shared" si="2628"/>
        <v>0</v>
      </c>
      <c r="K710" s="239" t="str">
        <f t="shared" si="2629"/>
        <v/>
      </c>
      <c r="L710" s="342"/>
      <c r="M710" s="345"/>
      <c r="N710" s="340" t="str">
        <f>IF(LEN(SWDATA!F695)=0,"",N709)</f>
        <v/>
      </c>
      <c r="O710" s="296" t="str">
        <f>IF(LEN(SWDATA!G695)=0,"",O709)</f>
        <v/>
      </c>
      <c r="P710" s="297" t="str">
        <f>IF(LEN(SWDATA!C695)=0,"",SWDATA!C695)</f>
        <v/>
      </c>
      <c r="Q710" s="312" t="str">
        <f t="shared" si="2630"/>
        <v/>
      </c>
      <c r="R710" s="223" t="s">
        <v>575</v>
      </c>
      <c r="S710" s="224"/>
      <c r="T710" s="224"/>
      <c r="U710" s="265" t="s">
        <v>619</v>
      </c>
      <c r="V710" s="205" t="s">
        <v>221</v>
      </c>
      <c r="W710" s="266">
        <f>IF(OR(Is_Loading,LEN($A710)=0),"",SWDATA!P695)</f>
        <v>0</v>
      </c>
      <c r="X710" s="267">
        <f>IF(OR(Is_Loading,LEN($A710)=0),"",SWDATA!Q695)</f>
        <v>0</v>
      </c>
      <c r="Y710" s="267">
        <f>IF(OR(Is_Loading,LEN($A710)=0),"",SWDATA!R695)</f>
        <v>0</v>
      </c>
      <c r="Z710" s="266" t="str">
        <f t="shared" ref="Z710:Z711" si="2642">IF($A710=0,"",CHOOSE($F710,SUM(W710:Y710),SUM(W710:Y710)/3,Y710))</f>
        <v/>
      </c>
      <c r="AA710" s="266">
        <f>IF(OR(Is_Loading,LEN($A710)=0),"",SWDATA!T695)</f>
        <v>0</v>
      </c>
      <c r="AB710" s="267">
        <f>IF(OR(Is_Loading,LEN($A710)=0),"",SWDATA!U695)</f>
        <v>0</v>
      </c>
      <c r="AC710" s="267">
        <f>IF(OR(Is_Loading,LEN($A710)=0),"",SWDATA!V695)</f>
        <v>0</v>
      </c>
      <c r="AD710" s="266" t="str">
        <f t="shared" si="2631"/>
        <v/>
      </c>
      <c r="AE710" s="266">
        <f>IF(OR(Is_Loading,LEN($A710)=0),"",SWDATA!X695)</f>
        <v>0</v>
      </c>
      <c r="AF710" s="267">
        <f>IF(OR(Is_Loading,LEN($A710)=0),"",SWDATA!Y695)</f>
        <v>0</v>
      </c>
      <c r="AG710" s="267">
        <f>IF(OR(Is_Loading,LEN($A710)=0),"",SWDATA!Z695)</f>
        <v>0</v>
      </c>
      <c r="AH710" s="266" t="str">
        <f t="shared" si="2632"/>
        <v/>
      </c>
      <c r="AI710" s="266">
        <f>IF(OR(Is_Loading,LEN($A710)=0),"",SWDATA!AB695)</f>
        <v>0</v>
      </c>
      <c r="AJ710" s="267">
        <f>IF(OR(Is_Loading,LEN($A710)=0),"",SWDATA!AC695)</f>
        <v>0</v>
      </c>
      <c r="AK710" s="267">
        <f>IF(OR(Is_Loading,LEN($A710)=0),"",SWDATA!AD695)</f>
        <v>0</v>
      </c>
      <c r="AL710" s="266" t="str">
        <f t="shared" si="2633"/>
        <v/>
      </c>
      <c r="AM710" s="266">
        <f>IF(OR(Is_Loading,LEN($A710)=0),"",SWDATA!AF695)</f>
        <v>0</v>
      </c>
      <c r="AN710" s="267">
        <f>IF(OR(Is_Loading,LEN($A710)=0),"",SWDATA!AG695)</f>
        <v>0</v>
      </c>
      <c r="AO710" s="323">
        <f>IF(OR(Is_Loading,LEN($A710)=0),"",SWDATA!AH695)</f>
        <v>0</v>
      </c>
      <c r="AP710" s="320" t="str">
        <f t="shared" si="2634"/>
        <v/>
      </c>
      <c r="AQ710" s="266">
        <f>IF(OR(Is_Loading,LEN($A710)=0),"",SWDATA!AJ695)</f>
        <v>0</v>
      </c>
      <c r="AR710" s="267">
        <f>IF(OR(Is_Loading,LEN($A710)=0),"",SWDATA!AK695)</f>
        <v>0</v>
      </c>
      <c r="AS710" s="267">
        <f>IF(OR(Is_Loading,LEN($A710)=0),"",SWDATA!AL695)</f>
        <v>0</v>
      </c>
      <c r="AT710" s="266" t="str">
        <f t="shared" si="2635"/>
        <v/>
      </c>
      <c r="AU710" s="266">
        <f>IF(OR(Is_Loading,LEN($A710)=0),"",SWDATA!AN695)</f>
        <v>0</v>
      </c>
      <c r="AV710" s="267">
        <f>IF(OR(Is_Loading,LEN($A710)=0),"",SWDATA!AO695)</f>
        <v>0</v>
      </c>
      <c r="AW710" s="267">
        <f>IF(OR(Is_Loading,LEN($A710)=0),"",SWDATA!AP695)</f>
        <v>0</v>
      </c>
      <c r="AX710" s="266" t="str">
        <f t="shared" si="2636"/>
        <v/>
      </c>
      <c r="AY710" s="266">
        <f>IF(OR(Is_Loading,LEN($A710)=0),"",SWDATA!AR695)</f>
        <v>0</v>
      </c>
      <c r="AZ710" s="267">
        <f>IF(OR(Is_Loading,LEN($A710)=0),"",SWDATA!AS695)</f>
        <v>0</v>
      </c>
      <c r="BA710" s="267">
        <f>IF(OR(Is_Loading,LEN($A710)=0),"",SWDATA!AT695)</f>
        <v>0</v>
      </c>
      <c r="BB710" s="266" t="str">
        <f t="shared" si="2637"/>
        <v/>
      </c>
      <c r="BC710" s="266">
        <f>IF(OR(Is_Loading,LEN($A710)=0),"",SWDATA!AV695)</f>
        <v>0</v>
      </c>
      <c r="BD710" s="267">
        <f>IF(OR(Is_Loading,LEN($A710)=0),"",SWDATA!AW695)</f>
        <v>0</v>
      </c>
      <c r="BE710" s="323">
        <f>IF(OR(Is_Loading,LEN($A710)=0),"",SWDATA!AX695)</f>
        <v>0</v>
      </c>
      <c r="BF710" s="320" t="str">
        <f t="shared" si="2638"/>
        <v/>
      </c>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s="201"/>
      <c r="CO710" s="201"/>
      <c r="CP710" s="201"/>
      <c r="CQ710" s="201"/>
      <c r="CR710" s="201"/>
      <c r="CS710" s="201"/>
      <c r="CT710" s="201"/>
      <c r="CU710" s="201"/>
      <c r="CV710" s="201"/>
      <c r="CW710" s="201"/>
      <c r="CX710" s="201"/>
      <c r="CY710" s="201"/>
      <c r="CZ710" s="201"/>
      <c r="DA710" s="201"/>
      <c r="DB710" s="201"/>
      <c r="DC710" s="201"/>
      <c r="DD710" s="201"/>
      <c r="DE710" s="201"/>
      <c r="DF710" s="201"/>
      <c r="DG710" s="201"/>
      <c r="DH710" s="201"/>
      <c r="DI710" s="201"/>
      <c r="DJ710" s="201"/>
      <c r="DK710" s="201"/>
      <c r="DL710" s="201"/>
      <c r="DM710" s="201"/>
      <c r="DN710" s="201"/>
      <c r="DS710" s="372"/>
      <c r="DT710" s="372"/>
      <c r="DU710" s="375">
        <f t="shared" ref="DU710" si="2643">COLUMN(W708)</f>
        <v>23</v>
      </c>
      <c r="DV710" s="375">
        <f t="shared" ref="DV710" si="2644">SUM(DU710)+DV711+1</f>
        <v>24</v>
      </c>
      <c r="DW710" s="375">
        <f t="shared" ref="DW710" si="2645">SUM(DV710)+DW711+1</f>
        <v>25</v>
      </c>
      <c r="DX710" s="375">
        <f t="shared" ref="DX710" si="2646">SUM(DW710)+DX711+1</f>
        <v>27</v>
      </c>
      <c r="DY710" s="375">
        <f t="shared" ref="DY710" si="2647">SUM(DX710)+DY711+1</f>
        <v>28</v>
      </c>
      <c r="DZ710" s="375">
        <f t="shared" ref="DZ710" si="2648">SUM(DY710)+DZ711+1</f>
        <v>29</v>
      </c>
      <c r="EA710" s="375">
        <f t="shared" ref="EA710" si="2649">SUM(DZ710)+EA711+1</f>
        <v>31</v>
      </c>
      <c r="EB710" s="375">
        <f t="shared" ref="EB710" si="2650">SUM(EA710)+EB711+1</f>
        <v>32</v>
      </c>
      <c r="EC710" s="375">
        <f t="shared" ref="EC710" si="2651">SUM(EB710)+EC711+1</f>
        <v>33</v>
      </c>
      <c r="ED710" s="375">
        <f t="shared" ref="ED710" si="2652">SUM(EC710)+ED711+1</f>
        <v>35</v>
      </c>
      <c r="EE710" s="375">
        <f t="shared" ref="EE710" si="2653">SUM(ED710)+EE711+1</f>
        <v>36</v>
      </c>
      <c r="EF710" s="375">
        <f t="shared" ref="EF710" si="2654">SUM(EE710)+EF711+1</f>
        <v>37</v>
      </c>
      <c r="EG710" s="375">
        <f t="shared" ref="EG710" si="2655">SUM(EF710)+EG711+1</f>
        <v>39</v>
      </c>
      <c r="EH710" s="375">
        <f t="shared" ref="EH710" si="2656">SUM(EG710)+EH711+1</f>
        <v>40</v>
      </c>
      <c r="EI710" s="375">
        <f t="shared" ref="EI710" si="2657">SUM(EH710)+EI711+1</f>
        <v>41</v>
      </c>
      <c r="EJ710" s="375">
        <f t="shared" ref="EJ710" si="2658">SUM(EI710)+EJ711+1</f>
        <v>43</v>
      </c>
      <c r="EK710" s="375">
        <f t="shared" ref="EK710" si="2659">SUM(EJ710)+EK711+1</f>
        <v>44</v>
      </c>
      <c r="EL710" s="375">
        <f t="shared" ref="EL710" si="2660">SUM(EK710)+EL711+1</f>
        <v>45</v>
      </c>
      <c r="EM710" s="375">
        <f t="shared" ref="EM710" si="2661">SUM(EL710)+EM711+1</f>
        <v>47</v>
      </c>
      <c r="EN710" s="375">
        <f t="shared" ref="EN710" si="2662">SUM(EM710)+EN711+1</f>
        <v>48</v>
      </c>
      <c r="EO710" s="375">
        <f t="shared" ref="EO710" si="2663">SUM(EN710)+EO711+1</f>
        <v>49</v>
      </c>
      <c r="EP710" s="375">
        <f t="shared" ref="EP710" si="2664">SUM(EO710)+EP711+1</f>
        <v>51</v>
      </c>
      <c r="EQ710" s="375">
        <f t="shared" ref="EQ710" si="2665">SUM(EP710)+EQ711+1</f>
        <v>52</v>
      </c>
      <c r="ER710" s="375">
        <f t="shared" ref="ER710" si="2666">SUM(EQ710)+ER711+1</f>
        <v>53</v>
      </c>
      <c r="ES710" s="375">
        <f t="shared" ref="ES710" si="2667">SUM(ER710)+ES711+1</f>
        <v>55</v>
      </c>
      <c r="ET710" s="375">
        <f t="shared" ref="ET710" si="2668">SUM(ES710)+ET711+1</f>
        <v>56</v>
      </c>
      <c r="EU710" s="375">
        <f t="shared" ref="EU710" si="2669">SUM(ET710)+EU711+1</f>
        <v>57</v>
      </c>
      <c r="EV710" s="375">
        <f t="shared" ref="EV710" si="2670">SUM(EU710)+EV711+1</f>
        <v>59</v>
      </c>
      <c r="EW710" s="375">
        <f t="shared" ref="EW710" si="2671">SUM(EV710)+EW711+1</f>
        <v>60</v>
      </c>
      <c r="EX710" s="375">
        <f t="shared" ref="EX710" si="2672">SUM(EW710)+EX711+1</f>
        <v>61</v>
      </c>
      <c r="EY710" s="375">
        <f t="shared" ref="EY710" si="2673">SUM(EX710)+EY711+1</f>
        <v>63</v>
      </c>
      <c r="EZ710" s="375">
        <f t="shared" ref="EZ710" si="2674">SUM(EY710)+EZ711+1</f>
        <v>64</v>
      </c>
      <c r="FA710" s="375">
        <f t="shared" ref="FA710" si="2675">SUM(EZ710)+FA711+1</f>
        <v>65</v>
      </c>
      <c r="FB710" s="375">
        <f t="shared" ref="FB710" si="2676">SUM(FA710)+FB711+1</f>
        <v>67</v>
      </c>
      <c r="FC710" s="375">
        <f t="shared" ref="FC710" si="2677">SUM(FB710)+FC711+1</f>
        <v>68</v>
      </c>
      <c r="FD710" s="375">
        <f t="shared" ref="FD710" si="2678">SUM(FC710)+FD711+1</f>
        <v>69</v>
      </c>
      <c r="FE710" s="372"/>
      <c r="FF710" s="372"/>
      <c r="FG710" s="372"/>
      <c r="FH710" s="372"/>
      <c r="FI710" s="372"/>
      <c r="FJ710" s="372"/>
      <c r="FK710" s="372"/>
      <c r="FL710" s="372"/>
      <c r="FM710" s="372"/>
      <c r="FN710" s="372"/>
      <c r="FO710" s="372"/>
      <c r="FP710" s="372"/>
      <c r="FQ710" s="372"/>
      <c r="FR710" s="372"/>
      <c r="FS710" s="372"/>
      <c r="FT710" s="372"/>
      <c r="FU710" s="372"/>
      <c r="FV710" s="372"/>
      <c r="FW710" s="372"/>
      <c r="FX710" s="372"/>
      <c r="FY710" s="372"/>
      <c r="FZ710" s="372"/>
      <c r="GA710" s="372"/>
      <c r="GB710" s="372"/>
      <c r="GC710" s="372"/>
      <c r="GD710" s="372"/>
      <c r="GE710" s="372"/>
      <c r="GF710" s="372"/>
      <c r="GG710" s="372"/>
      <c r="GH710" s="372"/>
      <c r="GI710" s="372"/>
      <c r="GJ710" s="372"/>
      <c r="GK710" s="372"/>
      <c r="GL710" s="372"/>
      <c r="GM710" s="372"/>
      <c r="GN710" s="372"/>
      <c r="GO710" s="372"/>
      <c r="GP710" s="372"/>
      <c r="GQ710" s="372"/>
      <c r="GR710" s="372"/>
      <c r="GS710" s="372"/>
      <c r="GT710" s="372"/>
      <c r="GU710" s="372"/>
      <c r="GV710" s="372"/>
      <c r="GW710" s="372"/>
      <c r="GX710" s="372"/>
      <c r="GY710" s="372"/>
      <c r="GZ710" s="372"/>
    </row>
    <row r="711" spans="1:211" s="373" customFormat="1" ht="15" customHeight="1" thickBot="1" x14ac:dyDescent="0.25">
      <c r="A711" s="192">
        <f>SWDATA!O696</f>
        <v>0</v>
      </c>
      <c r="B711" s="192">
        <f>SWDATA!M696</f>
        <v>0</v>
      </c>
      <c r="C711" s="201">
        <f>IF(AND(SWDATA!M696=1,SWDATA!Q696="promotions"),SWDATA!P696,0)</f>
        <v>0</v>
      </c>
      <c r="D711" s="200">
        <f>ROW(SWDATA!M696)</f>
        <v>696</v>
      </c>
      <c r="E711" s="202">
        <f t="shared" si="2640"/>
        <v>0</v>
      </c>
      <c r="F711" s="203">
        <f t="shared" si="2626"/>
        <v>1</v>
      </c>
      <c r="G711" s="192" t="str">
        <f t="shared" si="2627"/>
        <v/>
      </c>
      <c r="H711" s="204"/>
      <c r="I711" s="390"/>
      <c r="J711" s="238">
        <f t="shared" si="2628"/>
        <v>0</v>
      </c>
      <c r="K711" s="239" t="str">
        <f t="shared" si="2629"/>
        <v/>
      </c>
      <c r="L711" s="342"/>
      <c r="M711" s="346"/>
      <c r="N711" s="340" t="str">
        <f>IF(LEN(SWDATA!F696)=0,"",N710)</f>
        <v/>
      </c>
      <c r="O711" s="296" t="str">
        <f>IF(LEN(SWDATA!G696)=0,"",O710)</f>
        <v/>
      </c>
      <c r="P711" s="297" t="str">
        <f>IF(LEN(SWDATA!C696)=0,"",SWDATA!C696)</f>
        <v/>
      </c>
      <c r="Q711" s="312" t="str">
        <f t="shared" si="2630"/>
        <v/>
      </c>
      <c r="R711" s="223" t="s">
        <v>575</v>
      </c>
      <c r="S711" s="224"/>
      <c r="T711" s="224"/>
      <c r="U711" s="264" t="s">
        <v>620</v>
      </c>
      <c r="V711" s="205" t="s">
        <v>221</v>
      </c>
      <c r="W711" s="266">
        <f>IF(OR(Is_Loading,LEN($A711)=0),"",SWDATA!P696)</f>
        <v>0</v>
      </c>
      <c r="X711" s="267">
        <f>IF(OR(Is_Loading,LEN($A711)=0),"",SWDATA!Q696)</f>
        <v>0</v>
      </c>
      <c r="Y711" s="267">
        <f>IF(OR(Is_Loading,LEN($A711)=0),"",SWDATA!R696)</f>
        <v>0</v>
      </c>
      <c r="Z711" s="266" t="str">
        <f t="shared" si="2642"/>
        <v/>
      </c>
      <c r="AA711" s="266">
        <f>IF(OR(Is_Loading,LEN($A711)=0),"",SWDATA!T696)</f>
        <v>0</v>
      </c>
      <c r="AB711" s="267">
        <f>IF(OR(Is_Loading,LEN($A711)=0),"",SWDATA!U696)</f>
        <v>0</v>
      </c>
      <c r="AC711" s="267">
        <f>IF(OR(Is_Loading,LEN($A711)=0),"",SWDATA!V696)</f>
        <v>0</v>
      </c>
      <c r="AD711" s="266" t="str">
        <f t="shared" si="2631"/>
        <v/>
      </c>
      <c r="AE711" s="266">
        <f>IF(OR(Is_Loading,LEN($A711)=0),"",SWDATA!X696)</f>
        <v>0</v>
      </c>
      <c r="AF711" s="267">
        <f>IF(OR(Is_Loading,LEN($A711)=0),"",SWDATA!Y696)</f>
        <v>0</v>
      </c>
      <c r="AG711" s="267">
        <f>IF(OR(Is_Loading,LEN($A711)=0),"",SWDATA!Z696)</f>
        <v>0</v>
      </c>
      <c r="AH711" s="266" t="str">
        <f t="shared" si="2632"/>
        <v/>
      </c>
      <c r="AI711" s="266">
        <f>IF(OR(Is_Loading,LEN($A711)=0),"",SWDATA!AB696)</f>
        <v>0</v>
      </c>
      <c r="AJ711" s="267">
        <f>IF(OR(Is_Loading,LEN($A711)=0),"",SWDATA!AC696)</f>
        <v>0</v>
      </c>
      <c r="AK711" s="267">
        <f>IF(OR(Is_Loading,LEN($A711)=0),"",SWDATA!AD696)</f>
        <v>0</v>
      </c>
      <c r="AL711" s="266" t="str">
        <f t="shared" si="2633"/>
        <v/>
      </c>
      <c r="AM711" s="266">
        <f>IF(OR(Is_Loading,LEN($A711)=0),"",SWDATA!AF696)</f>
        <v>0</v>
      </c>
      <c r="AN711" s="267">
        <f>IF(OR(Is_Loading,LEN($A711)=0),"",SWDATA!AG696)</f>
        <v>0</v>
      </c>
      <c r="AO711" s="323">
        <f>IF(OR(Is_Loading,LEN($A711)=0),"",SWDATA!AH696)</f>
        <v>0</v>
      </c>
      <c r="AP711" s="320" t="str">
        <f t="shared" si="2634"/>
        <v/>
      </c>
      <c r="AQ711" s="266">
        <f>IF(OR(Is_Loading,LEN($A711)=0),"",SWDATA!AJ696)</f>
        <v>0</v>
      </c>
      <c r="AR711" s="267">
        <f>IF(OR(Is_Loading,LEN($A711)=0),"",SWDATA!AK696)</f>
        <v>0</v>
      </c>
      <c r="AS711" s="267">
        <f>IF(OR(Is_Loading,LEN($A711)=0),"",SWDATA!AL696)</f>
        <v>0</v>
      </c>
      <c r="AT711" s="266" t="str">
        <f t="shared" si="2635"/>
        <v/>
      </c>
      <c r="AU711" s="266">
        <f>IF(OR(Is_Loading,LEN($A711)=0),"",SWDATA!AN696)</f>
        <v>0</v>
      </c>
      <c r="AV711" s="267">
        <f>IF(OR(Is_Loading,LEN($A711)=0),"",SWDATA!AO696)</f>
        <v>0</v>
      </c>
      <c r="AW711" s="267">
        <f>IF(OR(Is_Loading,LEN($A711)=0),"",SWDATA!AP696)</f>
        <v>0</v>
      </c>
      <c r="AX711" s="266" t="str">
        <f t="shared" si="2636"/>
        <v/>
      </c>
      <c r="AY711" s="266">
        <f>IF(OR(Is_Loading,LEN($A711)=0),"",SWDATA!AR696)</f>
        <v>0</v>
      </c>
      <c r="AZ711" s="267">
        <f>IF(OR(Is_Loading,LEN($A711)=0),"",SWDATA!AS696)</f>
        <v>0</v>
      </c>
      <c r="BA711" s="267">
        <f>IF(OR(Is_Loading,LEN($A711)=0),"",SWDATA!AT696)</f>
        <v>0</v>
      </c>
      <c r="BB711" s="266" t="str">
        <f t="shared" si="2637"/>
        <v/>
      </c>
      <c r="BC711" s="266">
        <f>IF(OR(Is_Loading,LEN($A711)=0),"",SWDATA!AV696)</f>
        <v>0</v>
      </c>
      <c r="BD711" s="267">
        <f>IF(OR(Is_Loading,LEN($A711)=0),"",SWDATA!AW696)</f>
        <v>0</v>
      </c>
      <c r="BE711" s="323">
        <f>IF(OR(Is_Loading,LEN($A711)=0),"",SWDATA!AX696)</f>
        <v>0</v>
      </c>
      <c r="BF711" s="320" t="str">
        <f t="shared" si="2638"/>
        <v/>
      </c>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s="201"/>
      <c r="CO711" s="201"/>
      <c r="CP711" s="201"/>
      <c r="CQ711" s="201"/>
      <c r="CR711" s="201"/>
      <c r="CS711" s="201"/>
      <c r="CT711" s="201"/>
      <c r="CU711" s="201"/>
      <c r="CV711" s="201"/>
      <c r="CW711" s="201"/>
      <c r="CX711" s="201"/>
      <c r="CY711" s="201"/>
      <c r="CZ711" s="201"/>
      <c r="DA711" s="201"/>
      <c r="DB711" s="201"/>
      <c r="DC711" s="201"/>
      <c r="DD711" s="201"/>
      <c r="DE711" s="201"/>
      <c r="DF711" s="201"/>
      <c r="DG711" s="201"/>
      <c r="DH711" s="201"/>
      <c r="DI711" s="201"/>
      <c r="DJ711" s="201"/>
      <c r="DK711" s="201"/>
      <c r="DL711" s="201"/>
      <c r="DM711" s="201"/>
      <c r="DN711" s="201"/>
      <c r="DS711" s="372"/>
      <c r="DT711" s="374"/>
      <c r="DU711" s="375"/>
      <c r="DV711" s="375"/>
      <c r="DW711" s="375"/>
      <c r="DX711" s="375">
        <v>1</v>
      </c>
      <c r="DY711" s="375">
        <f t="shared" ref="DY711:DY731" si="2679">DV711</f>
        <v>0</v>
      </c>
      <c r="DZ711" s="375">
        <f t="shared" ref="DZ711:DZ731" si="2680">DW711</f>
        <v>0</v>
      </c>
      <c r="EA711" s="375">
        <f t="shared" ref="EA711:EA731" si="2681">DX711</f>
        <v>1</v>
      </c>
      <c r="EB711" s="375">
        <f t="shared" ref="EB711:EB731" si="2682">DY711</f>
        <v>0</v>
      </c>
      <c r="EC711" s="375">
        <f t="shared" ref="EC711:EC731" si="2683">DZ711</f>
        <v>0</v>
      </c>
      <c r="ED711" s="375">
        <f t="shared" ref="ED711:ED731" si="2684">EA711</f>
        <v>1</v>
      </c>
      <c r="EE711" s="375">
        <f t="shared" ref="EE711:EE731" si="2685">EB711</f>
        <v>0</v>
      </c>
      <c r="EF711" s="375">
        <f t="shared" ref="EF711:EF731" si="2686">EC711</f>
        <v>0</v>
      </c>
      <c r="EG711" s="375">
        <f t="shared" ref="EG711:EG731" si="2687">ED711</f>
        <v>1</v>
      </c>
      <c r="EH711" s="375">
        <f t="shared" ref="EH711:EH731" si="2688">EE711</f>
        <v>0</v>
      </c>
      <c r="EI711" s="375">
        <f t="shared" ref="EI711:EI731" si="2689">EF711</f>
        <v>0</v>
      </c>
      <c r="EJ711" s="375">
        <f t="shared" ref="EJ711:EJ731" si="2690">EG711</f>
        <v>1</v>
      </c>
      <c r="EK711" s="375">
        <f t="shared" ref="EK711:EK731" si="2691">EH711</f>
        <v>0</v>
      </c>
      <c r="EL711" s="375">
        <f t="shared" ref="EL711:EL731" si="2692">EI711</f>
        <v>0</v>
      </c>
      <c r="EM711" s="375">
        <f t="shared" ref="EM711:EM731" si="2693">EJ711</f>
        <v>1</v>
      </c>
      <c r="EN711" s="375">
        <f t="shared" ref="EN711:EN731" si="2694">EK711</f>
        <v>0</v>
      </c>
      <c r="EO711" s="375">
        <f t="shared" ref="EO711:EO731" si="2695">EL711</f>
        <v>0</v>
      </c>
      <c r="EP711" s="375">
        <f t="shared" ref="EP711:EP731" si="2696">EM711</f>
        <v>1</v>
      </c>
      <c r="EQ711" s="375">
        <f t="shared" ref="EQ711:EQ731" si="2697">EN711</f>
        <v>0</v>
      </c>
      <c r="ER711" s="375">
        <f t="shared" ref="ER711:ER731" si="2698">EO711</f>
        <v>0</v>
      </c>
      <c r="ES711" s="375">
        <f t="shared" ref="ES711:ES731" si="2699">EP711</f>
        <v>1</v>
      </c>
      <c r="ET711" s="375">
        <f t="shared" ref="ET711:ET731" si="2700">EQ711</f>
        <v>0</v>
      </c>
      <c r="EU711" s="375">
        <f t="shared" ref="EU711:EU731" si="2701">ER711</f>
        <v>0</v>
      </c>
      <c r="EV711" s="375">
        <f t="shared" ref="EV711:EV731" si="2702">ES711</f>
        <v>1</v>
      </c>
      <c r="EW711" s="375">
        <f t="shared" ref="EW711:EW731" si="2703">ET711</f>
        <v>0</v>
      </c>
      <c r="EX711" s="375">
        <f t="shared" ref="EX711:EX731" si="2704">EU711</f>
        <v>0</v>
      </c>
      <c r="EY711" s="375">
        <f t="shared" ref="EY711:EY731" si="2705">EV711</f>
        <v>1</v>
      </c>
      <c r="EZ711" s="375">
        <f t="shared" ref="EZ711:EZ731" si="2706">EW711</f>
        <v>0</v>
      </c>
      <c r="FA711" s="375">
        <f t="shared" ref="FA711:FA731" si="2707">EX711</f>
        <v>0</v>
      </c>
      <c r="FB711" s="375">
        <f t="shared" ref="FB711:FB731" si="2708">EY711</f>
        <v>1</v>
      </c>
      <c r="FC711" s="375">
        <f t="shared" ref="FC711:FC731" si="2709">EZ711</f>
        <v>0</v>
      </c>
      <c r="FD711" s="375">
        <f t="shared" ref="FD711:FD731" si="2710">FA711</f>
        <v>0</v>
      </c>
      <c r="FE711" s="376"/>
      <c r="FF711" s="372"/>
      <c r="FG711" s="372"/>
      <c r="FH711" s="372"/>
      <c r="FI711" s="372"/>
      <c r="FJ711" s="372"/>
      <c r="FK711" s="372"/>
      <c r="FL711" s="372"/>
      <c r="FM711" s="372"/>
      <c r="FN711" s="372"/>
      <c r="FO711" s="372"/>
      <c r="FP711" s="372"/>
      <c r="FQ711" s="372"/>
      <c r="FR711" s="372"/>
      <c r="FS711" s="372"/>
      <c r="FT711" s="372"/>
      <c r="FU711" s="372"/>
      <c r="FV711" s="372"/>
      <c r="FW711" s="372"/>
      <c r="FX711" s="372"/>
      <c r="FY711" s="372"/>
      <c r="FZ711" s="372"/>
      <c r="GA711" s="372"/>
      <c r="GB711" s="372"/>
      <c r="GC711" s="372"/>
      <c r="GD711" s="372"/>
      <c r="GE711" s="372"/>
      <c r="GF711" s="372"/>
      <c r="GG711" s="372"/>
      <c r="GH711" s="372"/>
      <c r="GI711" s="372"/>
      <c r="GJ711" s="372"/>
      <c r="GK711" s="372"/>
      <c r="GL711" s="372"/>
      <c r="GM711" s="372"/>
      <c r="GN711" s="372"/>
      <c r="GO711" s="372"/>
      <c r="GP711" s="372"/>
      <c r="GQ711" s="372"/>
      <c r="GR711" s="372"/>
      <c r="GS711" s="372"/>
      <c r="GT711" s="372"/>
      <c r="GU711" s="372"/>
      <c r="GV711" s="372"/>
      <c r="GW711" s="372"/>
      <c r="GX711" s="372"/>
      <c r="GY711" s="372"/>
      <c r="GZ711" s="372"/>
      <c r="HA711" s="372"/>
      <c r="HB711" s="372"/>
      <c r="HC711" s="372"/>
    </row>
    <row r="712" spans="1:211" s="373" customFormat="1" ht="15" customHeight="1" thickTop="1" x14ac:dyDescent="0.2">
      <c r="A712" s="192">
        <f>SWDATA!O697</f>
        <v>0</v>
      </c>
      <c r="B712" s="192">
        <f>SWDATA!M697</f>
        <v>0</v>
      </c>
      <c r="C712" s="201">
        <f>IF(AND(SWDATA!M697=1,SWDATA!Q697="promotions"),SWDATA!P697,0)</f>
        <v>0</v>
      </c>
      <c r="D712" s="365">
        <f>ROW(SWDATA!M697)</f>
        <v>697</v>
      </c>
      <c r="E712" s="202">
        <f t="shared" si="2640"/>
        <v>0</v>
      </c>
      <c r="F712" s="203">
        <f t="shared" si="2626"/>
        <v>1</v>
      </c>
      <c r="G712" s="192" t="str">
        <f t="shared" si="2627"/>
        <v/>
      </c>
      <c r="H712" s="204"/>
      <c r="I712" s="390"/>
      <c r="J712" s="238">
        <f t="shared" si="2628"/>
        <v>0</v>
      </c>
      <c r="K712" s="239" t="str">
        <f t="shared" si="2629"/>
        <v/>
      </c>
      <c r="L712" s="342"/>
      <c r="M712" s="345"/>
      <c r="N712" s="340" t="str">
        <f>IF(LEN(SWDATA!F697)=0,"",N711)</f>
        <v/>
      </c>
      <c r="O712" s="296" t="str">
        <f>IF(LEN(SWDATA!G697)=0,"",O711)</f>
        <v/>
      </c>
      <c r="P712" s="297" t="str">
        <f>IF(LEN(SWDATA!C697)=0,"",SWDATA!C697)</f>
        <v/>
      </c>
      <c r="Q712" s="312" t="str">
        <f t="shared" si="2630"/>
        <v/>
      </c>
      <c r="R712" s="223" t="s">
        <v>261</v>
      </c>
      <c r="S712" s="224"/>
      <c r="T712" s="224"/>
      <c r="U712" s="264" t="s">
        <v>601</v>
      </c>
      <c r="V712" s="205" t="s">
        <v>221</v>
      </c>
      <c r="W712" s="266">
        <f>IF(OR(Is_Loading,LEN($A712)=0),"",SWDATA!P697)</f>
        <v>0</v>
      </c>
      <c r="X712" s="267">
        <f>IF(OR(Is_Loading,LEN($A712)=0),"",SWDATA!Q697)</f>
        <v>0</v>
      </c>
      <c r="Y712" s="267">
        <f>IF(OR(Is_Loading,LEN($A712)=0),"",SWDATA!R697)</f>
        <v>0</v>
      </c>
      <c r="Z712" s="266" t="str">
        <f t="shared" ref="Z712:Z726" si="2711">IF($A712=0,"",CHOOSE($F712,SUM(W712:Y712),SUM(W712:Y712)/3,Y712))</f>
        <v/>
      </c>
      <c r="AA712" s="266">
        <f>IF(OR(Is_Loading,LEN($A712)=0),"",SWDATA!T697)</f>
        <v>0</v>
      </c>
      <c r="AB712" s="267">
        <f>IF(OR(Is_Loading,LEN($A712)=0),"",SWDATA!U697)</f>
        <v>0</v>
      </c>
      <c r="AC712" s="267">
        <f>IF(OR(Is_Loading,LEN($A712)=0),"",SWDATA!V697)</f>
        <v>0</v>
      </c>
      <c r="AD712" s="266" t="str">
        <f t="shared" si="2631"/>
        <v/>
      </c>
      <c r="AE712" s="266">
        <f>IF(OR(Is_Loading,LEN($A712)=0),"",SWDATA!X697)</f>
        <v>0</v>
      </c>
      <c r="AF712" s="267">
        <f>IF(OR(Is_Loading,LEN($A712)=0),"",SWDATA!Y697)</f>
        <v>0</v>
      </c>
      <c r="AG712" s="267">
        <f>IF(OR(Is_Loading,LEN($A712)=0),"",SWDATA!Z697)</f>
        <v>0</v>
      </c>
      <c r="AH712" s="266" t="str">
        <f t="shared" si="2632"/>
        <v/>
      </c>
      <c r="AI712" s="266">
        <f>IF(OR(Is_Loading,LEN($A712)=0),"",SWDATA!AB697)</f>
        <v>0</v>
      </c>
      <c r="AJ712" s="267">
        <f>IF(OR(Is_Loading,LEN($A712)=0),"",SWDATA!AC697)</f>
        <v>0</v>
      </c>
      <c r="AK712" s="267">
        <f>IF(OR(Is_Loading,LEN($A712)=0),"",SWDATA!AD697)</f>
        <v>0</v>
      </c>
      <c r="AL712" s="266" t="str">
        <f t="shared" si="2633"/>
        <v/>
      </c>
      <c r="AM712" s="266">
        <f>IF(OR(Is_Loading,LEN($A712)=0),"",SWDATA!AF697)</f>
        <v>0</v>
      </c>
      <c r="AN712" s="267">
        <f>IF(OR(Is_Loading,LEN($A712)=0),"",SWDATA!AG697)</f>
        <v>0</v>
      </c>
      <c r="AO712" s="323">
        <f>IF(OR(Is_Loading,LEN($A712)=0),"",SWDATA!AH697)</f>
        <v>0</v>
      </c>
      <c r="AP712" s="320" t="str">
        <f t="shared" si="2634"/>
        <v/>
      </c>
      <c r="AQ712" s="266">
        <f>IF(OR(Is_Loading,LEN($A712)=0),"",SWDATA!AJ697)</f>
        <v>0</v>
      </c>
      <c r="AR712" s="267">
        <f>IF(OR(Is_Loading,LEN($A712)=0),"",SWDATA!AK697)</f>
        <v>0</v>
      </c>
      <c r="AS712" s="267">
        <f>IF(OR(Is_Loading,LEN($A712)=0),"",SWDATA!AL697)</f>
        <v>0</v>
      </c>
      <c r="AT712" s="266" t="str">
        <f t="shared" si="2635"/>
        <v/>
      </c>
      <c r="AU712" s="266">
        <f>IF(OR(Is_Loading,LEN($A712)=0),"",SWDATA!AN697)</f>
        <v>0</v>
      </c>
      <c r="AV712" s="267">
        <f>IF(OR(Is_Loading,LEN($A712)=0),"",SWDATA!AO697)</f>
        <v>0</v>
      </c>
      <c r="AW712" s="267">
        <f>IF(OR(Is_Loading,LEN($A712)=0),"",SWDATA!AP697)</f>
        <v>0</v>
      </c>
      <c r="AX712" s="266" t="str">
        <f t="shared" si="2636"/>
        <v/>
      </c>
      <c r="AY712" s="266">
        <f>IF(OR(Is_Loading,LEN($A712)=0),"",SWDATA!AR697)</f>
        <v>0</v>
      </c>
      <c r="AZ712" s="267">
        <f>IF(OR(Is_Loading,LEN($A712)=0),"",SWDATA!AS697)</f>
        <v>0</v>
      </c>
      <c r="BA712" s="267">
        <f>IF(OR(Is_Loading,LEN($A712)=0),"",SWDATA!AT697)</f>
        <v>0</v>
      </c>
      <c r="BB712" s="266" t="str">
        <f t="shared" si="2637"/>
        <v/>
      </c>
      <c r="BC712" s="266">
        <f>IF(OR(Is_Loading,LEN($A712)=0),"",SWDATA!AV697)</f>
        <v>0</v>
      </c>
      <c r="BD712" s="267">
        <f>IF(OR(Is_Loading,LEN($A712)=0),"",SWDATA!AW697)</f>
        <v>0</v>
      </c>
      <c r="BE712" s="323">
        <f>IF(OR(Is_Loading,LEN($A712)=0),"",SWDATA!AX697)</f>
        <v>0</v>
      </c>
      <c r="BF712" s="320" t="str">
        <f t="shared" si="2638"/>
        <v/>
      </c>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s="201"/>
      <c r="CO712" s="201"/>
      <c r="CP712" s="201"/>
      <c r="CQ712" s="201"/>
      <c r="CR712" s="201"/>
      <c r="CS712" s="201"/>
      <c r="CT712" s="201"/>
      <c r="CU712" s="201"/>
      <c r="CV712" s="201"/>
      <c r="CW712" s="201"/>
      <c r="CX712" s="201"/>
      <c r="CY712" s="201"/>
      <c r="CZ712" s="201"/>
      <c r="DA712" s="201"/>
      <c r="DB712" s="201"/>
      <c r="DC712" s="201"/>
      <c r="DD712" s="201"/>
      <c r="DE712" s="201"/>
      <c r="DF712" s="201"/>
      <c r="DG712" s="201"/>
      <c r="DH712" s="201"/>
      <c r="DI712" s="201"/>
      <c r="DJ712" s="201"/>
      <c r="DK712" s="201"/>
      <c r="DL712" s="201"/>
      <c r="DM712" s="201"/>
      <c r="DN712" s="201"/>
      <c r="DS712" s="372"/>
      <c r="DT712" s="374"/>
      <c r="DU712" s="375"/>
      <c r="DV712" s="375"/>
      <c r="DW712" s="375"/>
      <c r="DX712" s="375">
        <v>1</v>
      </c>
      <c r="DY712" s="375">
        <f t="shared" si="2679"/>
        <v>0</v>
      </c>
      <c r="DZ712" s="375">
        <f t="shared" si="2680"/>
        <v>0</v>
      </c>
      <c r="EA712" s="375">
        <f t="shared" si="2681"/>
        <v>1</v>
      </c>
      <c r="EB712" s="375">
        <f t="shared" si="2682"/>
        <v>0</v>
      </c>
      <c r="EC712" s="375">
        <f t="shared" si="2683"/>
        <v>0</v>
      </c>
      <c r="ED712" s="375">
        <f t="shared" si="2684"/>
        <v>1</v>
      </c>
      <c r="EE712" s="375">
        <f t="shared" si="2685"/>
        <v>0</v>
      </c>
      <c r="EF712" s="375">
        <f t="shared" si="2686"/>
        <v>0</v>
      </c>
      <c r="EG712" s="375">
        <f t="shared" si="2687"/>
        <v>1</v>
      </c>
      <c r="EH712" s="375">
        <f t="shared" si="2688"/>
        <v>0</v>
      </c>
      <c r="EI712" s="375">
        <f t="shared" si="2689"/>
        <v>0</v>
      </c>
      <c r="EJ712" s="375">
        <f t="shared" si="2690"/>
        <v>1</v>
      </c>
      <c r="EK712" s="375">
        <f t="shared" si="2691"/>
        <v>0</v>
      </c>
      <c r="EL712" s="375">
        <f t="shared" si="2692"/>
        <v>0</v>
      </c>
      <c r="EM712" s="375">
        <f t="shared" si="2693"/>
        <v>1</v>
      </c>
      <c r="EN712" s="375">
        <f t="shared" si="2694"/>
        <v>0</v>
      </c>
      <c r="EO712" s="375">
        <f t="shared" si="2695"/>
        <v>0</v>
      </c>
      <c r="EP712" s="375">
        <f t="shared" si="2696"/>
        <v>1</v>
      </c>
      <c r="EQ712" s="375">
        <f t="shared" si="2697"/>
        <v>0</v>
      </c>
      <c r="ER712" s="375">
        <f t="shared" si="2698"/>
        <v>0</v>
      </c>
      <c r="ES712" s="375">
        <f t="shared" si="2699"/>
        <v>1</v>
      </c>
      <c r="ET712" s="375">
        <f t="shared" si="2700"/>
        <v>0</v>
      </c>
      <c r="EU712" s="375">
        <f t="shared" si="2701"/>
        <v>0</v>
      </c>
      <c r="EV712" s="375">
        <f t="shared" si="2702"/>
        <v>1</v>
      </c>
      <c r="EW712" s="375">
        <f t="shared" si="2703"/>
        <v>0</v>
      </c>
      <c r="EX712" s="375">
        <f t="shared" si="2704"/>
        <v>0</v>
      </c>
      <c r="EY712" s="375">
        <f t="shared" si="2705"/>
        <v>1</v>
      </c>
      <c r="EZ712" s="375">
        <f t="shared" si="2706"/>
        <v>0</v>
      </c>
      <c r="FA712" s="375">
        <f t="shared" si="2707"/>
        <v>0</v>
      </c>
      <c r="FB712" s="375">
        <f t="shared" si="2708"/>
        <v>1</v>
      </c>
      <c r="FC712" s="375">
        <f t="shared" si="2709"/>
        <v>0</v>
      </c>
      <c r="FD712" s="375">
        <f t="shared" si="2710"/>
        <v>0</v>
      </c>
      <c r="FE712" s="376"/>
      <c r="FF712" s="372"/>
      <c r="FG712" s="372"/>
      <c r="FH712" s="372"/>
      <c r="FI712" s="372"/>
      <c r="FJ712" s="372"/>
      <c r="FK712" s="372"/>
      <c r="FL712" s="372"/>
      <c r="FM712" s="372"/>
      <c r="FN712" s="372"/>
      <c r="FO712" s="372"/>
      <c r="FP712" s="372"/>
      <c r="FQ712" s="372"/>
      <c r="FR712" s="372"/>
      <c r="FS712" s="372"/>
      <c r="FT712" s="372"/>
      <c r="FU712" s="372"/>
      <c r="FV712" s="372"/>
      <c r="FW712" s="372"/>
      <c r="FX712" s="372"/>
      <c r="FY712" s="372"/>
      <c r="FZ712" s="372"/>
      <c r="GA712" s="372"/>
      <c r="GB712" s="372"/>
      <c r="GC712" s="372"/>
      <c r="GD712" s="372"/>
      <c r="GE712" s="372"/>
      <c r="GF712" s="372"/>
      <c r="GG712" s="372"/>
      <c r="GH712" s="372"/>
      <c r="GI712" s="372"/>
      <c r="GJ712" s="372"/>
      <c r="GK712" s="372"/>
      <c r="GL712" s="372"/>
      <c r="GM712" s="372"/>
      <c r="GN712" s="372"/>
      <c r="GO712" s="372"/>
      <c r="GP712" s="372"/>
      <c r="GQ712" s="372"/>
      <c r="GR712" s="372"/>
      <c r="GS712" s="372"/>
      <c r="GT712" s="372"/>
      <c r="GU712" s="372"/>
      <c r="GV712" s="372"/>
      <c r="GW712" s="372"/>
      <c r="GX712" s="372"/>
      <c r="GY712" s="372"/>
      <c r="GZ712" s="372"/>
      <c r="HA712" s="372"/>
      <c r="HB712" s="372"/>
      <c r="HC712" s="372"/>
    </row>
    <row r="713" spans="1:211" s="373" customFormat="1" ht="15" customHeight="1" x14ac:dyDescent="0.2">
      <c r="A713" s="366">
        <f>SWDATA!O698</f>
        <v>0</v>
      </c>
      <c r="B713" s="366">
        <f>SWDATA!M698</f>
        <v>0</v>
      </c>
      <c r="C713" s="351">
        <f>IF(AND(SWDATA!M698=1,SWDATA!Q698="promotions"),SWDATA!P698,0)</f>
        <v>0</v>
      </c>
      <c r="D713" s="367">
        <f>ROW(SWDATA!M698)</f>
        <v>698</v>
      </c>
      <c r="E713" s="368">
        <f t="shared" si="2640"/>
        <v>0</v>
      </c>
      <c r="F713" s="369">
        <f t="shared" si="2626"/>
        <v>1</v>
      </c>
      <c r="G713" s="366" t="str">
        <f t="shared" si="2627"/>
        <v/>
      </c>
      <c r="H713" s="370"/>
      <c r="J713" s="238">
        <f t="shared" si="2628"/>
        <v>0</v>
      </c>
      <c r="K713" s="239" t="str">
        <f t="shared" si="2629"/>
        <v/>
      </c>
      <c r="L713" s="342"/>
      <c r="M713" s="345"/>
      <c r="N713" s="340" t="str">
        <f>IF(LEN(SWDATA!F698)=0,"",N712)</f>
        <v/>
      </c>
      <c r="O713" s="296" t="str">
        <f>IF(LEN(SWDATA!G698)=0,"",O712)</f>
        <v/>
      </c>
      <c r="P713" s="297" t="str">
        <f>IF(LEN(SWDATA!C698)=0,"",SWDATA!C698)</f>
        <v/>
      </c>
      <c r="Q713" s="312" t="str">
        <f t="shared" si="2630"/>
        <v/>
      </c>
      <c r="R713" s="223" t="s">
        <v>261</v>
      </c>
      <c r="S713" s="224"/>
      <c r="T713" s="224"/>
      <c r="U713" s="264" t="s">
        <v>611</v>
      </c>
      <c r="V713" s="205" t="s">
        <v>221</v>
      </c>
      <c r="W713" s="266">
        <f>IF(OR(Is_Loading,LEN($A713)=0),"",SWDATA!P698)</f>
        <v>0</v>
      </c>
      <c r="X713" s="267">
        <f>IF(OR(Is_Loading,LEN($A713)=0),"",SWDATA!Q698)</f>
        <v>0</v>
      </c>
      <c r="Y713" s="267">
        <f>IF(OR(Is_Loading,LEN($A713)=0),"",SWDATA!R698)</f>
        <v>0</v>
      </c>
      <c r="Z713" s="266" t="str">
        <f t="shared" si="2711"/>
        <v/>
      </c>
      <c r="AA713" s="266">
        <f>IF(OR(Is_Loading,LEN($A713)=0),"",SWDATA!T698)</f>
        <v>0</v>
      </c>
      <c r="AB713" s="267">
        <f>IF(OR(Is_Loading,LEN($A713)=0),"",SWDATA!U698)</f>
        <v>0</v>
      </c>
      <c r="AC713" s="267">
        <f>IF(OR(Is_Loading,LEN($A713)=0),"",SWDATA!V698)</f>
        <v>0</v>
      </c>
      <c r="AD713" s="266" t="str">
        <f t="shared" si="2631"/>
        <v/>
      </c>
      <c r="AE713" s="266">
        <f>IF(OR(Is_Loading,LEN($A713)=0),"",SWDATA!X698)</f>
        <v>0</v>
      </c>
      <c r="AF713" s="267">
        <f>IF(OR(Is_Loading,LEN($A713)=0),"",SWDATA!Y698)</f>
        <v>0</v>
      </c>
      <c r="AG713" s="267">
        <f>IF(OR(Is_Loading,LEN($A713)=0),"",SWDATA!Z698)</f>
        <v>0</v>
      </c>
      <c r="AH713" s="266" t="str">
        <f t="shared" si="2632"/>
        <v/>
      </c>
      <c r="AI713" s="266">
        <f>IF(OR(Is_Loading,LEN($A713)=0),"",SWDATA!AB698)</f>
        <v>0</v>
      </c>
      <c r="AJ713" s="267">
        <f>IF(OR(Is_Loading,LEN($A713)=0),"",SWDATA!AC698)</f>
        <v>0</v>
      </c>
      <c r="AK713" s="267">
        <f>IF(OR(Is_Loading,LEN($A713)=0),"",SWDATA!AD698)</f>
        <v>0</v>
      </c>
      <c r="AL713" s="266" t="str">
        <f t="shared" si="2633"/>
        <v/>
      </c>
      <c r="AM713" s="266">
        <f>IF(OR(Is_Loading,LEN($A713)=0),"",SWDATA!AF698)</f>
        <v>0</v>
      </c>
      <c r="AN713" s="267">
        <f>IF(OR(Is_Loading,LEN($A713)=0),"",SWDATA!AG698)</f>
        <v>0</v>
      </c>
      <c r="AO713" s="323">
        <f>IF(OR(Is_Loading,LEN($A713)=0),"",SWDATA!AH698)</f>
        <v>0</v>
      </c>
      <c r="AP713" s="320" t="str">
        <f t="shared" si="2634"/>
        <v/>
      </c>
      <c r="AQ713" s="266">
        <f>IF(OR(Is_Loading,LEN($A713)=0),"",SWDATA!AJ698)</f>
        <v>0</v>
      </c>
      <c r="AR713" s="267">
        <f>IF(OR(Is_Loading,LEN($A713)=0),"",SWDATA!AK698)</f>
        <v>0</v>
      </c>
      <c r="AS713" s="267">
        <f>IF(OR(Is_Loading,LEN($A713)=0),"",SWDATA!AL698)</f>
        <v>0</v>
      </c>
      <c r="AT713" s="266" t="str">
        <f t="shared" si="2635"/>
        <v/>
      </c>
      <c r="AU713" s="266">
        <f>IF(OR(Is_Loading,LEN($A713)=0),"",SWDATA!AN698)</f>
        <v>0</v>
      </c>
      <c r="AV713" s="267">
        <f>IF(OR(Is_Loading,LEN($A713)=0),"",SWDATA!AO698)</f>
        <v>0</v>
      </c>
      <c r="AW713" s="267">
        <f>IF(OR(Is_Loading,LEN($A713)=0),"",SWDATA!AP698)</f>
        <v>0</v>
      </c>
      <c r="AX713" s="266" t="str">
        <f t="shared" si="2636"/>
        <v/>
      </c>
      <c r="AY713" s="266">
        <f>IF(OR(Is_Loading,LEN($A713)=0),"",SWDATA!AR698)</f>
        <v>0</v>
      </c>
      <c r="AZ713" s="267">
        <f>IF(OR(Is_Loading,LEN($A713)=0),"",SWDATA!AS698)</f>
        <v>0</v>
      </c>
      <c r="BA713" s="267">
        <f>IF(OR(Is_Loading,LEN($A713)=0),"",SWDATA!AT698)</f>
        <v>0</v>
      </c>
      <c r="BB713" s="266" t="str">
        <f t="shared" si="2637"/>
        <v/>
      </c>
      <c r="BC713" s="266">
        <f>IF(OR(Is_Loading,LEN($A713)=0),"",SWDATA!AV698)</f>
        <v>0</v>
      </c>
      <c r="BD713" s="267">
        <f>IF(OR(Is_Loading,LEN($A713)=0),"",SWDATA!AW698)</f>
        <v>0</v>
      </c>
      <c r="BE713" s="323">
        <f>IF(OR(Is_Loading,LEN($A713)=0),"",SWDATA!AX698)</f>
        <v>0</v>
      </c>
      <c r="BF713" s="320" t="str">
        <f t="shared" si="2638"/>
        <v/>
      </c>
      <c r="BG713" s="11"/>
      <c r="BH713" s="11"/>
      <c r="BI713" s="11"/>
      <c r="BJ713" s="11"/>
      <c r="BK713" s="11"/>
      <c r="BL713" s="11"/>
      <c r="BM713" s="11"/>
      <c r="BN713" s="11"/>
      <c r="BO713" s="11"/>
      <c r="BP713" s="11"/>
      <c r="BQ713" s="11"/>
      <c r="BR713" s="11"/>
      <c r="BS713" s="11"/>
      <c r="BT713" s="11"/>
      <c r="BU713" s="11"/>
      <c r="BV713" s="11"/>
      <c r="BW713" s="11"/>
      <c r="BX713" s="11"/>
      <c r="BY713" s="11"/>
      <c r="BZ713" s="11"/>
      <c r="CA713" s="11"/>
      <c r="CB713" s="11"/>
      <c r="CC713" s="11"/>
      <c r="CD713" s="11"/>
      <c r="CE713" s="11"/>
      <c r="CF713" s="11"/>
      <c r="CG713" s="11"/>
      <c r="CH713" s="11"/>
      <c r="CI713" s="11"/>
      <c r="CJ713" s="11"/>
      <c r="CK713" s="11"/>
      <c r="CL713" s="11"/>
      <c r="CM713" s="11"/>
      <c r="CN713" s="351"/>
      <c r="CO713" s="351"/>
      <c r="CP713" s="351"/>
      <c r="CQ713" s="351"/>
      <c r="CR713" s="351"/>
      <c r="CS713" s="351"/>
      <c r="CT713" s="351"/>
      <c r="CU713" s="351"/>
      <c r="CV713" s="351"/>
      <c r="CW713" s="351"/>
      <c r="CX713" s="351"/>
      <c r="CY713" s="351"/>
      <c r="CZ713" s="351"/>
      <c r="DA713" s="351"/>
      <c r="DB713" s="351"/>
      <c r="DC713" s="351"/>
      <c r="DD713" s="351"/>
      <c r="DE713" s="351"/>
      <c r="DF713" s="351"/>
      <c r="DG713" s="351"/>
      <c r="DH713" s="351"/>
      <c r="DI713" s="351"/>
      <c r="DJ713" s="351"/>
      <c r="DK713" s="351"/>
      <c r="DL713" s="351"/>
      <c r="DM713" s="351"/>
      <c r="DN713" s="351"/>
      <c r="DQ713" s="373" t="e">
        <f t="shared" ref="DQ713" ca="1" si="2712">INDIRECT("'Metrics &amp; Attributes View'!"&amp;IF(ROW()-9=0, "", IF(13+ROW()/23-9&gt;26, CHAR(64+INT((ROW()-9-1)/26)),"")&amp;CHAR(65+MOD(13+ROW()/23-1, 26)))&amp;44)</f>
        <v>#REF!</v>
      </c>
      <c r="DS713" s="372"/>
      <c r="DT713" s="374"/>
      <c r="DU713" s="375"/>
      <c r="DV713" s="375"/>
      <c r="DW713" s="375"/>
      <c r="DX713" s="375">
        <v>1</v>
      </c>
      <c r="DY713" s="375">
        <f t="shared" si="2679"/>
        <v>0</v>
      </c>
      <c r="DZ713" s="375">
        <f t="shared" si="2680"/>
        <v>0</v>
      </c>
      <c r="EA713" s="375">
        <f t="shared" si="2681"/>
        <v>1</v>
      </c>
      <c r="EB713" s="375">
        <f t="shared" si="2682"/>
        <v>0</v>
      </c>
      <c r="EC713" s="375">
        <f t="shared" si="2683"/>
        <v>0</v>
      </c>
      <c r="ED713" s="375">
        <f t="shared" si="2684"/>
        <v>1</v>
      </c>
      <c r="EE713" s="375">
        <f t="shared" si="2685"/>
        <v>0</v>
      </c>
      <c r="EF713" s="375">
        <f t="shared" si="2686"/>
        <v>0</v>
      </c>
      <c r="EG713" s="375">
        <f t="shared" si="2687"/>
        <v>1</v>
      </c>
      <c r="EH713" s="375">
        <f t="shared" si="2688"/>
        <v>0</v>
      </c>
      <c r="EI713" s="375">
        <f t="shared" si="2689"/>
        <v>0</v>
      </c>
      <c r="EJ713" s="375">
        <f t="shared" si="2690"/>
        <v>1</v>
      </c>
      <c r="EK713" s="375">
        <f t="shared" si="2691"/>
        <v>0</v>
      </c>
      <c r="EL713" s="375">
        <f t="shared" si="2692"/>
        <v>0</v>
      </c>
      <c r="EM713" s="375">
        <f t="shared" si="2693"/>
        <v>1</v>
      </c>
      <c r="EN713" s="375">
        <f t="shared" si="2694"/>
        <v>0</v>
      </c>
      <c r="EO713" s="375">
        <f t="shared" si="2695"/>
        <v>0</v>
      </c>
      <c r="EP713" s="375">
        <f t="shared" si="2696"/>
        <v>1</v>
      </c>
      <c r="EQ713" s="375">
        <f t="shared" si="2697"/>
        <v>0</v>
      </c>
      <c r="ER713" s="375">
        <f t="shared" si="2698"/>
        <v>0</v>
      </c>
      <c r="ES713" s="375">
        <f t="shared" si="2699"/>
        <v>1</v>
      </c>
      <c r="ET713" s="375">
        <f t="shared" si="2700"/>
        <v>0</v>
      </c>
      <c r="EU713" s="375">
        <f t="shared" si="2701"/>
        <v>0</v>
      </c>
      <c r="EV713" s="375">
        <f t="shared" si="2702"/>
        <v>1</v>
      </c>
      <c r="EW713" s="375">
        <f t="shared" si="2703"/>
        <v>0</v>
      </c>
      <c r="EX713" s="375">
        <f t="shared" si="2704"/>
        <v>0</v>
      </c>
      <c r="EY713" s="375">
        <f t="shared" si="2705"/>
        <v>1</v>
      </c>
      <c r="EZ713" s="375">
        <f t="shared" si="2706"/>
        <v>0</v>
      </c>
      <c r="FA713" s="375">
        <f t="shared" si="2707"/>
        <v>0</v>
      </c>
      <c r="FB713" s="375">
        <f t="shared" si="2708"/>
        <v>1</v>
      </c>
      <c r="FC713" s="375">
        <f t="shared" si="2709"/>
        <v>0</v>
      </c>
      <c r="FD713" s="375">
        <f t="shared" si="2710"/>
        <v>0</v>
      </c>
      <c r="FE713" s="376"/>
      <c r="FF713" s="372"/>
      <c r="FG713" s="372"/>
      <c r="FH713" s="372"/>
      <c r="FI713" s="372"/>
      <c r="FJ713" s="372"/>
      <c r="FK713" s="372"/>
      <c r="FL713" s="372"/>
      <c r="FM713" s="372"/>
      <c r="FN713" s="372"/>
      <c r="FO713" s="372"/>
      <c r="FP713" s="372"/>
      <c r="FQ713" s="372"/>
      <c r="FR713" s="372"/>
      <c r="FS713" s="372"/>
      <c r="FT713" s="372"/>
      <c r="FU713" s="372"/>
      <c r="FV713" s="372"/>
      <c r="FW713" s="372"/>
      <c r="FX713" s="372"/>
      <c r="FY713" s="372"/>
      <c r="FZ713" s="372"/>
      <c r="GA713" s="372"/>
      <c r="GB713" s="372"/>
      <c r="GC713" s="372"/>
      <c r="GD713" s="372"/>
      <c r="GE713" s="372"/>
      <c r="GF713" s="372"/>
      <c r="GG713" s="372"/>
      <c r="GH713" s="372"/>
      <c r="GI713" s="372"/>
      <c r="GJ713" s="372"/>
      <c r="GK713" s="372"/>
      <c r="GL713" s="372"/>
      <c r="GM713" s="372"/>
      <c r="GN713" s="372"/>
      <c r="GO713" s="372"/>
      <c r="GP713" s="372"/>
      <c r="GQ713" s="372"/>
      <c r="GR713" s="372"/>
      <c r="GS713" s="372"/>
      <c r="GT713" s="372"/>
      <c r="GU713" s="372"/>
      <c r="GV713" s="372"/>
      <c r="GW713" s="372"/>
      <c r="GX713" s="372"/>
      <c r="GY713" s="372"/>
      <c r="GZ713" s="372"/>
      <c r="HA713" s="372"/>
      <c r="HB713" s="372"/>
      <c r="HC713" s="372"/>
    </row>
    <row r="714" spans="1:211" s="373" customFormat="1" ht="15" customHeight="1" x14ac:dyDescent="0.2">
      <c r="A714" s="366">
        <f>SWDATA!O699</f>
        <v>0</v>
      </c>
      <c r="B714" s="366">
        <f>SWDATA!M699</f>
        <v>0</v>
      </c>
      <c r="C714" s="351">
        <f>IF(AND(SWDATA!M699=1,SWDATA!Q699="promotions"),SWDATA!P699,0)</f>
        <v>0</v>
      </c>
      <c r="D714" s="367">
        <f>ROW(SWDATA!M699)</f>
        <v>699</v>
      </c>
      <c r="E714" s="368">
        <f t="shared" si="2640"/>
        <v>0</v>
      </c>
      <c r="F714" s="369">
        <f t="shared" si="2626"/>
        <v>1</v>
      </c>
      <c r="G714" s="366" t="str">
        <f t="shared" si="2627"/>
        <v/>
      </c>
      <c r="H714" s="370"/>
      <c r="J714" s="238">
        <f t="shared" si="2628"/>
        <v>0</v>
      </c>
      <c r="K714" s="239" t="str">
        <f t="shared" si="2629"/>
        <v/>
      </c>
      <c r="L714" s="342"/>
      <c r="M714" s="345"/>
      <c r="N714" s="340" t="str">
        <f>IF(LEN(SWDATA!F699)=0,"",N713)</f>
        <v/>
      </c>
      <c r="O714" s="296" t="str">
        <f>IF(LEN(SWDATA!G699)=0,"",O713)</f>
        <v/>
      </c>
      <c r="P714" s="297" t="str">
        <f>IF(LEN(SWDATA!C699)=0,"",SWDATA!C699)</f>
        <v/>
      </c>
      <c r="Q714" s="312" t="str">
        <f t="shared" si="2630"/>
        <v/>
      </c>
      <c r="R714" s="223" t="s">
        <v>261</v>
      </c>
      <c r="S714" s="224"/>
      <c r="T714" s="224"/>
      <c r="U714" s="264" t="s">
        <v>598</v>
      </c>
      <c r="V714" s="205" t="s">
        <v>221</v>
      </c>
      <c r="W714" s="266">
        <f>IF(OR(Is_Loading,LEN($A714)=0),"",SWDATA!P699)</f>
        <v>0</v>
      </c>
      <c r="X714" s="267">
        <f>IF(OR(Is_Loading,LEN($A714)=0),"",SWDATA!Q699)</f>
        <v>0</v>
      </c>
      <c r="Y714" s="267">
        <f>IF(OR(Is_Loading,LEN($A714)=0),"",SWDATA!R699)</f>
        <v>0</v>
      </c>
      <c r="Z714" s="266" t="str">
        <f t="shared" si="2711"/>
        <v/>
      </c>
      <c r="AA714" s="266">
        <f>IF(OR(Is_Loading,LEN($A714)=0),"",SWDATA!T699)</f>
        <v>0</v>
      </c>
      <c r="AB714" s="267">
        <f>IF(OR(Is_Loading,LEN($A714)=0),"",SWDATA!U699)</f>
        <v>0</v>
      </c>
      <c r="AC714" s="267">
        <f>IF(OR(Is_Loading,LEN($A714)=0),"",SWDATA!V699)</f>
        <v>0</v>
      </c>
      <c r="AD714" s="266" t="str">
        <f t="shared" si="2631"/>
        <v/>
      </c>
      <c r="AE714" s="266">
        <f>IF(OR(Is_Loading,LEN($A714)=0),"",SWDATA!X699)</f>
        <v>0</v>
      </c>
      <c r="AF714" s="267">
        <f>IF(OR(Is_Loading,LEN($A714)=0),"",SWDATA!Y699)</f>
        <v>0</v>
      </c>
      <c r="AG714" s="267">
        <f>IF(OR(Is_Loading,LEN($A714)=0),"",SWDATA!Z699)</f>
        <v>0</v>
      </c>
      <c r="AH714" s="266" t="str">
        <f t="shared" si="2632"/>
        <v/>
      </c>
      <c r="AI714" s="266">
        <f>IF(OR(Is_Loading,LEN($A714)=0),"",SWDATA!AB699)</f>
        <v>0</v>
      </c>
      <c r="AJ714" s="267">
        <f>IF(OR(Is_Loading,LEN($A714)=0),"",SWDATA!AC699)</f>
        <v>0</v>
      </c>
      <c r="AK714" s="267">
        <f>IF(OR(Is_Loading,LEN($A714)=0),"",SWDATA!AD699)</f>
        <v>0</v>
      </c>
      <c r="AL714" s="266" t="str">
        <f t="shared" si="2633"/>
        <v/>
      </c>
      <c r="AM714" s="266">
        <f>IF(OR(Is_Loading,LEN($A714)=0),"",SWDATA!AF699)</f>
        <v>0</v>
      </c>
      <c r="AN714" s="267">
        <f>IF(OR(Is_Loading,LEN($A714)=0),"",SWDATA!AG699)</f>
        <v>0</v>
      </c>
      <c r="AO714" s="323">
        <f>IF(OR(Is_Loading,LEN($A714)=0),"",SWDATA!AH699)</f>
        <v>0</v>
      </c>
      <c r="AP714" s="320" t="str">
        <f t="shared" si="2634"/>
        <v/>
      </c>
      <c r="AQ714" s="266">
        <f>IF(OR(Is_Loading,LEN($A714)=0),"",SWDATA!AJ699)</f>
        <v>0</v>
      </c>
      <c r="AR714" s="267">
        <f>IF(OR(Is_Loading,LEN($A714)=0),"",SWDATA!AK699)</f>
        <v>0</v>
      </c>
      <c r="AS714" s="267">
        <f>IF(OR(Is_Loading,LEN($A714)=0),"",SWDATA!AL699)</f>
        <v>0</v>
      </c>
      <c r="AT714" s="266" t="str">
        <f t="shared" si="2635"/>
        <v/>
      </c>
      <c r="AU714" s="266">
        <f>IF(OR(Is_Loading,LEN($A714)=0),"",SWDATA!AN699)</f>
        <v>0</v>
      </c>
      <c r="AV714" s="267">
        <f>IF(OR(Is_Loading,LEN($A714)=0),"",SWDATA!AO699)</f>
        <v>0</v>
      </c>
      <c r="AW714" s="267">
        <f>IF(OR(Is_Loading,LEN($A714)=0),"",SWDATA!AP699)</f>
        <v>0</v>
      </c>
      <c r="AX714" s="266" t="str">
        <f t="shared" si="2636"/>
        <v/>
      </c>
      <c r="AY714" s="266">
        <f>IF(OR(Is_Loading,LEN($A714)=0),"",SWDATA!AR699)</f>
        <v>0</v>
      </c>
      <c r="AZ714" s="267">
        <f>IF(OR(Is_Loading,LEN($A714)=0),"",SWDATA!AS699)</f>
        <v>0</v>
      </c>
      <c r="BA714" s="267">
        <f>IF(OR(Is_Loading,LEN($A714)=0),"",SWDATA!AT699)</f>
        <v>0</v>
      </c>
      <c r="BB714" s="266" t="str">
        <f t="shared" si="2637"/>
        <v/>
      </c>
      <c r="BC714" s="266">
        <f>IF(OR(Is_Loading,LEN($A714)=0),"",SWDATA!AV699)</f>
        <v>0</v>
      </c>
      <c r="BD714" s="267">
        <f>IF(OR(Is_Loading,LEN($A714)=0),"",SWDATA!AW699)</f>
        <v>0</v>
      </c>
      <c r="BE714" s="323">
        <f>IF(OR(Is_Loading,LEN($A714)=0),"",SWDATA!AX699)</f>
        <v>0</v>
      </c>
      <c r="BF714" s="320" t="str">
        <f t="shared" si="2638"/>
        <v/>
      </c>
      <c r="BG714" s="11"/>
      <c r="BH714" s="11"/>
      <c r="BI714" s="11"/>
      <c r="BJ714" s="11"/>
      <c r="BK714" s="11"/>
      <c r="BL714" s="11"/>
      <c r="BM714" s="11"/>
      <c r="BN714" s="11"/>
      <c r="BO714" s="11"/>
      <c r="BP714" s="11"/>
      <c r="BQ714" s="11"/>
      <c r="BR714" s="11"/>
      <c r="BS714" s="11"/>
      <c r="BT714" s="11"/>
      <c r="BU714" s="11"/>
      <c r="BV714" s="11"/>
      <c r="BW714" s="11"/>
      <c r="BX714" s="11"/>
      <c r="BY714" s="11"/>
      <c r="BZ714" s="11"/>
      <c r="CA714" s="11"/>
      <c r="CB714" s="11"/>
      <c r="CC714" s="11"/>
      <c r="CD714" s="11"/>
      <c r="CE714" s="11"/>
      <c r="CF714" s="11"/>
      <c r="CG714" s="11"/>
      <c r="CH714" s="11"/>
      <c r="CI714" s="11"/>
      <c r="CJ714" s="11"/>
      <c r="CK714" s="11"/>
      <c r="CL714" s="11"/>
      <c r="CM714" s="11"/>
      <c r="CN714" s="351"/>
      <c r="CO714" s="351"/>
      <c r="CP714" s="351"/>
      <c r="CQ714" s="351"/>
      <c r="CR714" s="351"/>
      <c r="CS714" s="351"/>
      <c r="CT714" s="351"/>
      <c r="CU714" s="351"/>
      <c r="CV714" s="351"/>
      <c r="CW714" s="351"/>
      <c r="CX714" s="351"/>
      <c r="CY714" s="351"/>
      <c r="CZ714" s="351"/>
      <c r="DA714" s="351"/>
      <c r="DB714" s="351"/>
      <c r="DC714" s="351"/>
      <c r="DD714" s="351"/>
      <c r="DE714" s="351"/>
      <c r="DF714" s="351"/>
      <c r="DG714" s="351"/>
      <c r="DH714" s="351"/>
      <c r="DI714" s="351"/>
      <c r="DJ714" s="351"/>
      <c r="DK714" s="351"/>
      <c r="DL714" s="351"/>
      <c r="DM714" s="351"/>
      <c r="DN714" s="351"/>
      <c r="DS714" s="372"/>
      <c r="DT714" s="374"/>
      <c r="DU714" s="375"/>
      <c r="DV714" s="375"/>
      <c r="DW714" s="375"/>
      <c r="DX714" s="375">
        <v>1</v>
      </c>
      <c r="DY714" s="375">
        <f t="shared" si="2679"/>
        <v>0</v>
      </c>
      <c r="DZ714" s="375">
        <f t="shared" si="2680"/>
        <v>0</v>
      </c>
      <c r="EA714" s="375">
        <f t="shared" si="2681"/>
        <v>1</v>
      </c>
      <c r="EB714" s="375">
        <f t="shared" si="2682"/>
        <v>0</v>
      </c>
      <c r="EC714" s="375">
        <f t="shared" si="2683"/>
        <v>0</v>
      </c>
      <c r="ED714" s="375">
        <f t="shared" si="2684"/>
        <v>1</v>
      </c>
      <c r="EE714" s="375">
        <f t="shared" si="2685"/>
        <v>0</v>
      </c>
      <c r="EF714" s="375">
        <f t="shared" si="2686"/>
        <v>0</v>
      </c>
      <c r="EG714" s="375">
        <f t="shared" si="2687"/>
        <v>1</v>
      </c>
      <c r="EH714" s="375">
        <f t="shared" si="2688"/>
        <v>0</v>
      </c>
      <c r="EI714" s="375">
        <f t="shared" si="2689"/>
        <v>0</v>
      </c>
      <c r="EJ714" s="375">
        <f t="shared" si="2690"/>
        <v>1</v>
      </c>
      <c r="EK714" s="375">
        <f t="shared" si="2691"/>
        <v>0</v>
      </c>
      <c r="EL714" s="375">
        <f t="shared" si="2692"/>
        <v>0</v>
      </c>
      <c r="EM714" s="375">
        <f t="shared" si="2693"/>
        <v>1</v>
      </c>
      <c r="EN714" s="375">
        <f t="shared" si="2694"/>
        <v>0</v>
      </c>
      <c r="EO714" s="375">
        <f t="shared" si="2695"/>
        <v>0</v>
      </c>
      <c r="EP714" s="375">
        <f t="shared" si="2696"/>
        <v>1</v>
      </c>
      <c r="EQ714" s="375">
        <f t="shared" si="2697"/>
        <v>0</v>
      </c>
      <c r="ER714" s="375">
        <f t="shared" si="2698"/>
        <v>0</v>
      </c>
      <c r="ES714" s="375">
        <f t="shared" si="2699"/>
        <v>1</v>
      </c>
      <c r="ET714" s="375">
        <f t="shared" si="2700"/>
        <v>0</v>
      </c>
      <c r="EU714" s="375">
        <f t="shared" si="2701"/>
        <v>0</v>
      </c>
      <c r="EV714" s="375">
        <f t="shared" si="2702"/>
        <v>1</v>
      </c>
      <c r="EW714" s="375">
        <f t="shared" si="2703"/>
        <v>0</v>
      </c>
      <c r="EX714" s="375">
        <f t="shared" si="2704"/>
        <v>0</v>
      </c>
      <c r="EY714" s="375">
        <f t="shared" si="2705"/>
        <v>1</v>
      </c>
      <c r="EZ714" s="375">
        <f t="shared" si="2706"/>
        <v>0</v>
      </c>
      <c r="FA714" s="375">
        <f t="shared" si="2707"/>
        <v>0</v>
      </c>
      <c r="FB714" s="375">
        <f t="shared" si="2708"/>
        <v>1</v>
      </c>
      <c r="FC714" s="375">
        <f t="shared" si="2709"/>
        <v>0</v>
      </c>
      <c r="FD714" s="375">
        <f t="shared" si="2710"/>
        <v>0</v>
      </c>
      <c r="FE714" s="376"/>
      <c r="FF714" s="372"/>
      <c r="FG714" s="372"/>
      <c r="FH714" s="372"/>
      <c r="FI714" s="372"/>
      <c r="FJ714" s="372"/>
      <c r="FK714" s="372"/>
      <c r="FL714" s="372"/>
      <c r="FM714" s="372"/>
      <c r="FN714" s="372"/>
      <c r="FO714" s="372"/>
      <c r="FP714" s="372"/>
      <c r="FQ714" s="372"/>
      <c r="FR714" s="372"/>
      <c r="FS714" s="372"/>
      <c r="FT714" s="372"/>
      <c r="FU714" s="372"/>
      <c r="FV714" s="372"/>
      <c r="FW714" s="372"/>
      <c r="FX714" s="372"/>
      <c r="FY714" s="372"/>
      <c r="FZ714" s="372"/>
      <c r="GA714" s="372"/>
      <c r="GB714" s="372"/>
      <c r="GC714" s="372"/>
      <c r="GD714" s="372"/>
      <c r="GE714" s="372"/>
      <c r="GF714" s="372"/>
      <c r="GG714" s="372"/>
      <c r="GH714" s="372"/>
      <c r="GI714" s="372"/>
      <c r="GJ714" s="372"/>
      <c r="GK714" s="372"/>
      <c r="GL714" s="372"/>
      <c r="GM714" s="372"/>
      <c r="GN714" s="372"/>
      <c r="GO714" s="372"/>
      <c r="GP714" s="372"/>
      <c r="GQ714" s="372"/>
      <c r="GR714" s="372"/>
      <c r="GS714" s="372"/>
      <c r="GT714" s="372"/>
      <c r="GU714" s="372"/>
      <c r="GV714" s="372"/>
      <c r="GW714" s="372"/>
      <c r="GX714" s="372"/>
      <c r="GY714" s="372"/>
      <c r="GZ714" s="372"/>
      <c r="HA714" s="372"/>
      <c r="HB714" s="372"/>
      <c r="HC714" s="372"/>
    </row>
    <row r="715" spans="1:211" s="373" customFormat="1" ht="15" customHeight="1" x14ac:dyDescent="0.2">
      <c r="A715" s="366">
        <f>SWDATA!O700</f>
        <v>0</v>
      </c>
      <c r="B715" s="366">
        <f>SWDATA!M700</f>
        <v>0</v>
      </c>
      <c r="C715" s="351">
        <f>IF(AND(SWDATA!M700=1,SWDATA!Q700="promotions"),SWDATA!P700,0)</f>
        <v>0</v>
      </c>
      <c r="D715" s="367">
        <f>ROW(SWDATA!M700)</f>
        <v>700</v>
      </c>
      <c r="E715" s="368">
        <f t="shared" si="2640"/>
        <v>0</v>
      </c>
      <c r="F715" s="369">
        <f t="shared" si="2626"/>
        <v>1</v>
      </c>
      <c r="G715" s="366" t="str">
        <f t="shared" si="2627"/>
        <v/>
      </c>
      <c r="H715" s="370"/>
      <c r="J715" s="238">
        <f t="shared" si="2628"/>
        <v>0</v>
      </c>
      <c r="K715" s="239" t="str">
        <f t="shared" si="2629"/>
        <v/>
      </c>
      <c r="L715" s="342"/>
      <c r="M715" s="345"/>
      <c r="N715" s="340" t="str">
        <f>IF(LEN(SWDATA!F700)=0,"",N714)</f>
        <v/>
      </c>
      <c r="O715" s="296" t="str">
        <f>IF(LEN(SWDATA!G700)=0,"",O714)</f>
        <v/>
      </c>
      <c r="P715" s="297" t="str">
        <f>IF(LEN(SWDATA!C700)=0,"",SWDATA!C700)</f>
        <v/>
      </c>
      <c r="Q715" s="312" t="str">
        <f t="shared" si="2630"/>
        <v/>
      </c>
      <c r="R715" s="223" t="s">
        <v>261</v>
      </c>
      <c r="S715" s="224"/>
      <c r="T715" s="224"/>
      <c r="U715" s="264" t="s">
        <v>628</v>
      </c>
      <c r="V715" s="205" t="s">
        <v>221</v>
      </c>
      <c r="W715" s="266">
        <f>IF(OR(Is_Loading,LEN($A715)=0),"",SWDATA!P700)</f>
        <v>0</v>
      </c>
      <c r="X715" s="267">
        <f>IF(OR(Is_Loading,LEN($A715)=0),"",SWDATA!Q700)</f>
        <v>0</v>
      </c>
      <c r="Y715" s="267">
        <f>IF(OR(Is_Loading,LEN($A715)=0),"",SWDATA!R700)</f>
        <v>0</v>
      </c>
      <c r="Z715" s="266" t="str">
        <f t="shared" si="2711"/>
        <v/>
      </c>
      <c r="AA715" s="266">
        <f>IF(OR(Is_Loading,LEN($A715)=0),"",SWDATA!T700)</f>
        <v>0</v>
      </c>
      <c r="AB715" s="267">
        <f>IF(OR(Is_Loading,LEN($A715)=0),"",SWDATA!U700)</f>
        <v>0</v>
      </c>
      <c r="AC715" s="267">
        <f>IF(OR(Is_Loading,LEN($A715)=0),"",SWDATA!V700)</f>
        <v>0</v>
      </c>
      <c r="AD715" s="266" t="str">
        <f t="shared" si="2631"/>
        <v/>
      </c>
      <c r="AE715" s="266">
        <f>IF(OR(Is_Loading,LEN($A715)=0),"",SWDATA!X700)</f>
        <v>0</v>
      </c>
      <c r="AF715" s="267">
        <f>IF(OR(Is_Loading,LEN($A715)=0),"",SWDATA!Y700)</f>
        <v>0</v>
      </c>
      <c r="AG715" s="267">
        <f>IF(OR(Is_Loading,LEN($A715)=0),"",SWDATA!Z700)</f>
        <v>0</v>
      </c>
      <c r="AH715" s="266" t="str">
        <f t="shared" si="2632"/>
        <v/>
      </c>
      <c r="AI715" s="266">
        <f>IF(OR(Is_Loading,LEN($A715)=0),"",SWDATA!AB700)</f>
        <v>0</v>
      </c>
      <c r="AJ715" s="267">
        <f>IF(OR(Is_Loading,LEN($A715)=0),"",SWDATA!AC700)</f>
        <v>0</v>
      </c>
      <c r="AK715" s="267">
        <f>IF(OR(Is_Loading,LEN($A715)=0),"",SWDATA!AD700)</f>
        <v>0</v>
      </c>
      <c r="AL715" s="266" t="str">
        <f t="shared" si="2633"/>
        <v/>
      </c>
      <c r="AM715" s="266">
        <f>IF(OR(Is_Loading,LEN($A715)=0),"",SWDATA!AF700)</f>
        <v>0</v>
      </c>
      <c r="AN715" s="267">
        <f>IF(OR(Is_Loading,LEN($A715)=0),"",SWDATA!AG700)</f>
        <v>0</v>
      </c>
      <c r="AO715" s="323">
        <f>IF(OR(Is_Loading,LEN($A715)=0),"",SWDATA!AH700)</f>
        <v>0</v>
      </c>
      <c r="AP715" s="320" t="str">
        <f t="shared" si="2634"/>
        <v/>
      </c>
      <c r="AQ715" s="266">
        <f>IF(OR(Is_Loading,LEN($A715)=0),"",SWDATA!AJ700)</f>
        <v>0</v>
      </c>
      <c r="AR715" s="267">
        <f>IF(OR(Is_Loading,LEN($A715)=0),"",SWDATA!AK700)</f>
        <v>0</v>
      </c>
      <c r="AS715" s="267">
        <f>IF(OR(Is_Loading,LEN($A715)=0),"",SWDATA!AL700)</f>
        <v>0</v>
      </c>
      <c r="AT715" s="266" t="str">
        <f t="shared" si="2635"/>
        <v/>
      </c>
      <c r="AU715" s="266">
        <f>IF(OR(Is_Loading,LEN($A715)=0),"",SWDATA!AN700)</f>
        <v>0</v>
      </c>
      <c r="AV715" s="267">
        <f>IF(OR(Is_Loading,LEN($A715)=0),"",SWDATA!AO700)</f>
        <v>0</v>
      </c>
      <c r="AW715" s="267">
        <f>IF(OR(Is_Loading,LEN($A715)=0),"",SWDATA!AP700)</f>
        <v>0</v>
      </c>
      <c r="AX715" s="266" t="str">
        <f t="shared" si="2636"/>
        <v/>
      </c>
      <c r="AY715" s="266">
        <f>IF(OR(Is_Loading,LEN($A715)=0),"",SWDATA!AR700)</f>
        <v>0</v>
      </c>
      <c r="AZ715" s="267">
        <f>IF(OR(Is_Loading,LEN($A715)=0),"",SWDATA!AS700)</f>
        <v>0</v>
      </c>
      <c r="BA715" s="267">
        <f>IF(OR(Is_Loading,LEN($A715)=0),"",SWDATA!AT700)</f>
        <v>0</v>
      </c>
      <c r="BB715" s="266" t="str">
        <f t="shared" si="2637"/>
        <v/>
      </c>
      <c r="BC715" s="266">
        <f>IF(OR(Is_Loading,LEN($A715)=0),"",SWDATA!AV700)</f>
        <v>0</v>
      </c>
      <c r="BD715" s="267">
        <f>IF(OR(Is_Loading,LEN($A715)=0),"",SWDATA!AW700)</f>
        <v>0</v>
      </c>
      <c r="BE715" s="323">
        <f>IF(OR(Is_Loading,LEN($A715)=0),"",SWDATA!AX700)</f>
        <v>0</v>
      </c>
      <c r="BF715" s="320" t="str">
        <f t="shared" si="2638"/>
        <v/>
      </c>
      <c r="BG715" s="11"/>
      <c r="BH715" s="11"/>
      <c r="BI715" s="11"/>
      <c r="BJ715" s="11"/>
      <c r="BK715" s="11"/>
      <c r="BL715" s="11"/>
      <c r="BM715" s="11"/>
      <c r="BN715" s="11"/>
      <c r="BO715" s="11"/>
      <c r="BP715" s="11"/>
      <c r="BQ715" s="11"/>
      <c r="BR715" s="11"/>
      <c r="BS715" s="11"/>
      <c r="BT715" s="11"/>
      <c r="BU715" s="11"/>
      <c r="BV715" s="11"/>
      <c r="BW715" s="11"/>
      <c r="BX715" s="11"/>
      <c r="BY715" s="11"/>
      <c r="BZ715" s="11"/>
      <c r="CA715" s="11"/>
      <c r="CB715" s="11"/>
      <c r="CC715" s="11"/>
      <c r="CD715" s="11"/>
      <c r="CE715" s="11"/>
      <c r="CF715" s="11"/>
      <c r="CG715" s="11"/>
      <c r="CH715" s="11"/>
      <c r="CI715" s="11"/>
      <c r="CJ715" s="11"/>
      <c r="CK715" s="11"/>
      <c r="CL715" s="11"/>
      <c r="CM715" s="11"/>
      <c r="CN715" s="351"/>
      <c r="CO715" s="351"/>
      <c r="CP715" s="351"/>
      <c r="CQ715" s="351"/>
      <c r="CR715" s="351"/>
      <c r="CS715" s="351"/>
      <c r="CT715" s="351"/>
      <c r="CU715" s="351"/>
      <c r="CV715" s="351"/>
      <c r="CW715" s="351"/>
      <c r="CX715" s="351"/>
      <c r="CY715" s="351"/>
      <c r="CZ715" s="351"/>
      <c r="DA715" s="351"/>
      <c r="DB715" s="351"/>
      <c r="DC715" s="351"/>
      <c r="DD715" s="351"/>
      <c r="DE715" s="351"/>
      <c r="DF715" s="351"/>
      <c r="DG715" s="351"/>
      <c r="DH715" s="351"/>
      <c r="DI715" s="351"/>
      <c r="DJ715" s="351"/>
      <c r="DK715" s="351"/>
      <c r="DL715" s="351"/>
      <c r="DM715" s="351"/>
      <c r="DN715" s="351"/>
      <c r="DS715" s="372"/>
      <c r="DT715" s="374"/>
      <c r="DU715" s="375"/>
      <c r="DV715" s="375"/>
      <c r="DW715" s="375"/>
      <c r="DX715" s="375">
        <v>1</v>
      </c>
      <c r="DY715" s="375">
        <f t="shared" si="2679"/>
        <v>0</v>
      </c>
      <c r="DZ715" s="375">
        <f t="shared" si="2680"/>
        <v>0</v>
      </c>
      <c r="EA715" s="375">
        <f t="shared" si="2681"/>
        <v>1</v>
      </c>
      <c r="EB715" s="375">
        <f t="shared" si="2682"/>
        <v>0</v>
      </c>
      <c r="EC715" s="375">
        <f t="shared" si="2683"/>
        <v>0</v>
      </c>
      <c r="ED715" s="375">
        <f t="shared" si="2684"/>
        <v>1</v>
      </c>
      <c r="EE715" s="375">
        <f t="shared" si="2685"/>
        <v>0</v>
      </c>
      <c r="EF715" s="375">
        <f t="shared" si="2686"/>
        <v>0</v>
      </c>
      <c r="EG715" s="375">
        <f t="shared" si="2687"/>
        <v>1</v>
      </c>
      <c r="EH715" s="375">
        <f t="shared" si="2688"/>
        <v>0</v>
      </c>
      <c r="EI715" s="375">
        <f t="shared" si="2689"/>
        <v>0</v>
      </c>
      <c r="EJ715" s="375">
        <f t="shared" si="2690"/>
        <v>1</v>
      </c>
      <c r="EK715" s="375">
        <f t="shared" si="2691"/>
        <v>0</v>
      </c>
      <c r="EL715" s="375">
        <f t="shared" si="2692"/>
        <v>0</v>
      </c>
      <c r="EM715" s="375">
        <f t="shared" si="2693"/>
        <v>1</v>
      </c>
      <c r="EN715" s="375">
        <f t="shared" si="2694"/>
        <v>0</v>
      </c>
      <c r="EO715" s="375">
        <f t="shared" si="2695"/>
        <v>0</v>
      </c>
      <c r="EP715" s="375">
        <f t="shared" si="2696"/>
        <v>1</v>
      </c>
      <c r="EQ715" s="375">
        <f t="shared" si="2697"/>
        <v>0</v>
      </c>
      <c r="ER715" s="375">
        <f t="shared" si="2698"/>
        <v>0</v>
      </c>
      <c r="ES715" s="375">
        <f t="shared" si="2699"/>
        <v>1</v>
      </c>
      <c r="ET715" s="375">
        <f t="shared" si="2700"/>
        <v>0</v>
      </c>
      <c r="EU715" s="375">
        <f t="shared" si="2701"/>
        <v>0</v>
      </c>
      <c r="EV715" s="375">
        <f t="shared" si="2702"/>
        <v>1</v>
      </c>
      <c r="EW715" s="375">
        <f t="shared" si="2703"/>
        <v>0</v>
      </c>
      <c r="EX715" s="375">
        <f t="shared" si="2704"/>
        <v>0</v>
      </c>
      <c r="EY715" s="375">
        <f t="shared" si="2705"/>
        <v>1</v>
      </c>
      <c r="EZ715" s="375">
        <f t="shared" si="2706"/>
        <v>0</v>
      </c>
      <c r="FA715" s="375">
        <f t="shared" si="2707"/>
        <v>0</v>
      </c>
      <c r="FB715" s="375">
        <f t="shared" si="2708"/>
        <v>1</v>
      </c>
      <c r="FC715" s="375">
        <f t="shared" si="2709"/>
        <v>0</v>
      </c>
      <c r="FD715" s="375">
        <f t="shared" si="2710"/>
        <v>0</v>
      </c>
      <c r="FE715" s="376"/>
      <c r="FF715" s="372"/>
      <c r="FG715" s="372"/>
      <c r="FH715" s="372"/>
      <c r="FI715" s="372"/>
      <c r="FJ715" s="372"/>
      <c r="FK715" s="372"/>
      <c r="FL715" s="372"/>
      <c r="FM715" s="372"/>
      <c r="FN715" s="372"/>
      <c r="FO715" s="372"/>
      <c r="FP715" s="372"/>
      <c r="FQ715" s="372"/>
      <c r="FR715" s="372"/>
      <c r="FS715" s="372"/>
      <c r="FT715" s="372"/>
      <c r="FU715" s="372"/>
      <c r="FV715" s="372"/>
      <c r="FW715" s="372"/>
      <c r="FX715" s="372"/>
      <c r="FY715" s="372"/>
      <c r="FZ715" s="372"/>
      <c r="GA715" s="372"/>
      <c r="GB715" s="372"/>
      <c r="GC715" s="372"/>
      <c r="GD715" s="372"/>
      <c r="GE715" s="372"/>
      <c r="GF715" s="372"/>
      <c r="GG715" s="372"/>
      <c r="GH715" s="372"/>
      <c r="GI715" s="372"/>
      <c r="GJ715" s="372"/>
      <c r="GK715" s="372"/>
      <c r="GL715" s="372"/>
      <c r="GM715" s="372"/>
      <c r="GN715" s="372"/>
      <c r="GO715" s="372"/>
      <c r="GP715" s="372"/>
      <c r="GQ715" s="372"/>
      <c r="GR715" s="372"/>
      <c r="GS715" s="372"/>
      <c r="GT715" s="372"/>
      <c r="GU715" s="372"/>
      <c r="GV715" s="372"/>
      <c r="GW715" s="372"/>
      <c r="GX715" s="372"/>
      <c r="GY715" s="372"/>
      <c r="GZ715" s="372"/>
      <c r="HA715" s="372"/>
      <c r="HB715" s="372"/>
      <c r="HC715" s="372"/>
    </row>
    <row r="716" spans="1:211" s="373" customFormat="1" ht="15" customHeight="1" x14ac:dyDescent="0.2">
      <c r="A716" s="366">
        <f>SWDATA!O701</f>
        <v>0</v>
      </c>
      <c r="B716" s="366">
        <f>SWDATA!M701</f>
        <v>0</v>
      </c>
      <c r="C716" s="351">
        <f>IF(AND(SWDATA!M701=1,SWDATA!Q701="promotions"),SWDATA!P701,0)</f>
        <v>0</v>
      </c>
      <c r="D716" s="367">
        <f>ROW(SWDATA!M701)</f>
        <v>701</v>
      </c>
      <c r="E716" s="368">
        <f t="shared" si="2640"/>
        <v>0</v>
      </c>
      <c r="F716" s="369">
        <f t="shared" si="2626"/>
        <v>1</v>
      </c>
      <c r="G716" s="366" t="str">
        <f t="shared" si="2627"/>
        <v/>
      </c>
      <c r="H716" s="370"/>
      <c r="J716" s="238">
        <f t="shared" si="2628"/>
        <v>0</v>
      </c>
      <c r="K716" s="239" t="str">
        <f t="shared" si="2629"/>
        <v/>
      </c>
      <c r="L716" s="342"/>
      <c r="M716" s="345"/>
      <c r="N716" s="340" t="str">
        <f>IF(LEN(SWDATA!F701)=0,"",N715)</f>
        <v/>
      </c>
      <c r="O716" s="296" t="str">
        <f>IF(LEN(SWDATA!G701)=0,"",O715)</f>
        <v/>
      </c>
      <c r="P716" s="297" t="str">
        <f>IF(LEN(SWDATA!C701)=0,"",SWDATA!C701)</f>
        <v/>
      </c>
      <c r="Q716" s="312" t="str">
        <f t="shared" si="2630"/>
        <v/>
      </c>
      <c r="R716" s="223" t="s">
        <v>261</v>
      </c>
      <c r="S716" s="224"/>
      <c r="T716" s="224"/>
      <c r="U716" s="264" t="s">
        <v>596</v>
      </c>
      <c r="V716" s="205" t="s">
        <v>221</v>
      </c>
      <c r="W716" s="266">
        <f>IF(OR(Is_Loading,LEN($A716)=0),"",SWDATA!P701)</f>
        <v>0</v>
      </c>
      <c r="X716" s="267">
        <f>IF(OR(Is_Loading,LEN($A716)=0),"",SWDATA!Q701)</f>
        <v>0</v>
      </c>
      <c r="Y716" s="267">
        <f>IF(OR(Is_Loading,LEN($A716)=0),"",SWDATA!R701)</f>
        <v>0</v>
      </c>
      <c r="Z716" s="266" t="str">
        <f t="shared" si="2711"/>
        <v/>
      </c>
      <c r="AA716" s="266">
        <f>IF(OR(Is_Loading,LEN($A716)=0),"",SWDATA!T701)</f>
        <v>0</v>
      </c>
      <c r="AB716" s="267">
        <f>IF(OR(Is_Loading,LEN($A716)=0),"",SWDATA!U701)</f>
        <v>0</v>
      </c>
      <c r="AC716" s="267">
        <f>IF(OR(Is_Loading,LEN($A716)=0),"",SWDATA!V701)</f>
        <v>0</v>
      </c>
      <c r="AD716" s="266" t="str">
        <f t="shared" si="2631"/>
        <v/>
      </c>
      <c r="AE716" s="266">
        <f>IF(OR(Is_Loading,LEN($A716)=0),"",SWDATA!X701)</f>
        <v>0</v>
      </c>
      <c r="AF716" s="267">
        <f>IF(OR(Is_Loading,LEN($A716)=0),"",SWDATA!Y701)</f>
        <v>0</v>
      </c>
      <c r="AG716" s="267">
        <f>IF(OR(Is_Loading,LEN($A716)=0),"",SWDATA!Z701)</f>
        <v>0</v>
      </c>
      <c r="AH716" s="266" t="str">
        <f t="shared" si="2632"/>
        <v/>
      </c>
      <c r="AI716" s="266">
        <f>IF(OR(Is_Loading,LEN($A716)=0),"",SWDATA!AB701)</f>
        <v>0</v>
      </c>
      <c r="AJ716" s="267">
        <f>IF(OR(Is_Loading,LEN($A716)=0),"",SWDATA!AC701)</f>
        <v>0</v>
      </c>
      <c r="AK716" s="267">
        <f>IF(OR(Is_Loading,LEN($A716)=0),"",SWDATA!AD701)</f>
        <v>0</v>
      </c>
      <c r="AL716" s="266" t="str">
        <f t="shared" si="2633"/>
        <v/>
      </c>
      <c r="AM716" s="266">
        <f>IF(OR(Is_Loading,LEN($A716)=0),"",SWDATA!AF701)</f>
        <v>0</v>
      </c>
      <c r="AN716" s="267">
        <f>IF(OR(Is_Loading,LEN($A716)=0),"",SWDATA!AG701)</f>
        <v>0</v>
      </c>
      <c r="AO716" s="323">
        <f>IF(OR(Is_Loading,LEN($A716)=0),"",SWDATA!AH701)</f>
        <v>0</v>
      </c>
      <c r="AP716" s="320" t="str">
        <f t="shared" si="2634"/>
        <v/>
      </c>
      <c r="AQ716" s="266">
        <f>IF(OR(Is_Loading,LEN($A716)=0),"",SWDATA!AJ701)</f>
        <v>0</v>
      </c>
      <c r="AR716" s="267">
        <f>IF(OR(Is_Loading,LEN($A716)=0),"",SWDATA!AK701)</f>
        <v>0</v>
      </c>
      <c r="AS716" s="267">
        <f>IF(OR(Is_Loading,LEN($A716)=0),"",SWDATA!AL701)</f>
        <v>0</v>
      </c>
      <c r="AT716" s="266" t="str">
        <f t="shared" si="2635"/>
        <v/>
      </c>
      <c r="AU716" s="266">
        <f>IF(OR(Is_Loading,LEN($A716)=0),"",SWDATA!AN701)</f>
        <v>0</v>
      </c>
      <c r="AV716" s="267">
        <f>IF(OR(Is_Loading,LEN($A716)=0),"",SWDATA!AO701)</f>
        <v>0</v>
      </c>
      <c r="AW716" s="267">
        <f>IF(OR(Is_Loading,LEN($A716)=0),"",SWDATA!AP701)</f>
        <v>0</v>
      </c>
      <c r="AX716" s="266" t="str">
        <f t="shared" si="2636"/>
        <v/>
      </c>
      <c r="AY716" s="266">
        <f>IF(OR(Is_Loading,LEN($A716)=0),"",SWDATA!AR701)</f>
        <v>0</v>
      </c>
      <c r="AZ716" s="267">
        <f>IF(OR(Is_Loading,LEN($A716)=0),"",SWDATA!AS701)</f>
        <v>0</v>
      </c>
      <c r="BA716" s="267">
        <f>IF(OR(Is_Loading,LEN($A716)=0),"",SWDATA!AT701)</f>
        <v>0</v>
      </c>
      <c r="BB716" s="266" t="str">
        <f t="shared" si="2637"/>
        <v/>
      </c>
      <c r="BC716" s="266">
        <f>IF(OR(Is_Loading,LEN($A716)=0),"",SWDATA!AV701)</f>
        <v>0</v>
      </c>
      <c r="BD716" s="267">
        <f>IF(OR(Is_Loading,LEN($A716)=0),"",SWDATA!AW701)</f>
        <v>0</v>
      </c>
      <c r="BE716" s="323">
        <f>IF(OR(Is_Loading,LEN($A716)=0),"",SWDATA!AX701)</f>
        <v>0</v>
      </c>
      <c r="BF716" s="320" t="str">
        <f t="shared" si="2638"/>
        <v/>
      </c>
      <c r="BG716" s="11"/>
      <c r="BH716" s="11"/>
      <c r="BI716" s="11"/>
      <c r="BJ716" s="11"/>
      <c r="BK716" s="11"/>
      <c r="BL716" s="11"/>
      <c r="BM716" s="11"/>
      <c r="BN716" s="11"/>
      <c r="BO716" s="11"/>
      <c r="BP716" s="11"/>
      <c r="BQ716" s="11"/>
      <c r="BR716" s="11"/>
      <c r="BS716" s="11"/>
      <c r="BT716" s="11"/>
      <c r="BU716" s="11"/>
      <c r="BV716" s="11"/>
      <c r="BW716" s="11"/>
      <c r="BX716" s="11"/>
      <c r="BY716" s="11"/>
      <c r="BZ716" s="11"/>
      <c r="CA716" s="11"/>
      <c r="CB716" s="11"/>
      <c r="CC716" s="11"/>
      <c r="CD716" s="11"/>
      <c r="CE716" s="11"/>
      <c r="CF716" s="11"/>
      <c r="CG716" s="11"/>
      <c r="CH716" s="11"/>
      <c r="CI716" s="11"/>
      <c r="CJ716" s="11"/>
      <c r="CK716" s="11"/>
      <c r="CL716" s="11"/>
      <c r="CM716" s="11"/>
      <c r="CN716" s="351"/>
      <c r="CO716" s="351"/>
      <c r="CP716" s="351"/>
      <c r="CQ716" s="351"/>
      <c r="CR716" s="351"/>
      <c r="CS716" s="351"/>
      <c r="CT716" s="351"/>
      <c r="CU716" s="351"/>
      <c r="CV716" s="351"/>
      <c r="CW716" s="351"/>
      <c r="CX716" s="351"/>
      <c r="CY716" s="351"/>
      <c r="CZ716" s="351"/>
      <c r="DA716" s="351"/>
      <c r="DB716" s="351"/>
      <c r="DC716" s="351"/>
      <c r="DD716" s="351"/>
      <c r="DE716" s="351"/>
      <c r="DF716" s="351"/>
      <c r="DG716" s="351"/>
      <c r="DH716" s="351"/>
      <c r="DI716" s="351"/>
      <c r="DJ716" s="351"/>
      <c r="DK716" s="351"/>
      <c r="DL716" s="351"/>
      <c r="DM716" s="351"/>
      <c r="DN716" s="351"/>
      <c r="DS716" s="372"/>
      <c r="DT716" s="374"/>
      <c r="DU716" s="375"/>
      <c r="DV716" s="375"/>
      <c r="DW716" s="375"/>
      <c r="DX716" s="375">
        <v>1</v>
      </c>
      <c r="DY716" s="375">
        <f t="shared" si="2679"/>
        <v>0</v>
      </c>
      <c r="DZ716" s="375">
        <f t="shared" si="2680"/>
        <v>0</v>
      </c>
      <c r="EA716" s="375">
        <f t="shared" si="2681"/>
        <v>1</v>
      </c>
      <c r="EB716" s="375">
        <f t="shared" si="2682"/>
        <v>0</v>
      </c>
      <c r="EC716" s="375">
        <f t="shared" si="2683"/>
        <v>0</v>
      </c>
      <c r="ED716" s="375">
        <f t="shared" si="2684"/>
        <v>1</v>
      </c>
      <c r="EE716" s="375">
        <f t="shared" si="2685"/>
        <v>0</v>
      </c>
      <c r="EF716" s="375">
        <f t="shared" si="2686"/>
        <v>0</v>
      </c>
      <c r="EG716" s="375">
        <f t="shared" si="2687"/>
        <v>1</v>
      </c>
      <c r="EH716" s="375">
        <f t="shared" si="2688"/>
        <v>0</v>
      </c>
      <c r="EI716" s="375">
        <f t="shared" si="2689"/>
        <v>0</v>
      </c>
      <c r="EJ716" s="375">
        <f t="shared" si="2690"/>
        <v>1</v>
      </c>
      <c r="EK716" s="375">
        <f t="shared" si="2691"/>
        <v>0</v>
      </c>
      <c r="EL716" s="375">
        <f t="shared" si="2692"/>
        <v>0</v>
      </c>
      <c r="EM716" s="375">
        <f t="shared" si="2693"/>
        <v>1</v>
      </c>
      <c r="EN716" s="375">
        <f t="shared" si="2694"/>
        <v>0</v>
      </c>
      <c r="EO716" s="375">
        <f t="shared" si="2695"/>
        <v>0</v>
      </c>
      <c r="EP716" s="375">
        <f t="shared" si="2696"/>
        <v>1</v>
      </c>
      <c r="EQ716" s="375">
        <f t="shared" si="2697"/>
        <v>0</v>
      </c>
      <c r="ER716" s="375">
        <f t="shared" si="2698"/>
        <v>0</v>
      </c>
      <c r="ES716" s="375">
        <f t="shared" si="2699"/>
        <v>1</v>
      </c>
      <c r="ET716" s="375">
        <f t="shared" si="2700"/>
        <v>0</v>
      </c>
      <c r="EU716" s="375">
        <f t="shared" si="2701"/>
        <v>0</v>
      </c>
      <c r="EV716" s="375">
        <f t="shared" si="2702"/>
        <v>1</v>
      </c>
      <c r="EW716" s="375">
        <f t="shared" si="2703"/>
        <v>0</v>
      </c>
      <c r="EX716" s="375">
        <f t="shared" si="2704"/>
        <v>0</v>
      </c>
      <c r="EY716" s="375">
        <f t="shared" si="2705"/>
        <v>1</v>
      </c>
      <c r="EZ716" s="375">
        <f t="shared" si="2706"/>
        <v>0</v>
      </c>
      <c r="FA716" s="375">
        <f t="shared" si="2707"/>
        <v>0</v>
      </c>
      <c r="FB716" s="375">
        <f t="shared" si="2708"/>
        <v>1</v>
      </c>
      <c r="FC716" s="375">
        <f t="shared" si="2709"/>
        <v>0</v>
      </c>
      <c r="FD716" s="375">
        <f t="shared" si="2710"/>
        <v>0</v>
      </c>
      <c r="FE716" s="376"/>
      <c r="FF716" s="372"/>
      <c r="FG716" s="372"/>
      <c r="FH716" s="372"/>
      <c r="FI716" s="372"/>
      <c r="FJ716" s="372"/>
      <c r="FK716" s="372"/>
      <c r="FL716" s="372"/>
      <c r="FM716" s="372"/>
      <c r="FN716" s="372"/>
      <c r="FO716" s="372"/>
      <c r="FP716" s="372"/>
      <c r="FQ716" s="372"/>
      <c r="FR716" s="372"/>
      <c r="FS716" s="372"/>
      <c r="FT716" s="372"/>
      <c r="FU716" s="372"/>
      <c r="FV716" s="372"/>
      <c r="FW716" s="372"/>
      <c r="FX716" s="372"/>
      <c r="FY716" s="372"/>
      <c r="FZ716" s="372"/>
      <c r="GA716" s="372"/>
      <c r="GB716" s="372"/>
      <c r="GC716" s="372"/>
      <c r="GD716" s="372"/>
      <c r="GE716" s="372"/>
      <c r="GF716" s="372"/>
      <c r="GG716" s="372"/>
      <c r="GH716" s="372"/>
      <c r="GI716" s="372"/>
      <c r="GJ716" s="372"/>
      <c r="GK716" s="372"/>
      <c r="GL716" s="372"/>
      <c r="GM716" s="372"/>
      <c r="GN716" s="372"/>
      <c r="GO716" s="372"/>
      <c r="GP716" s="372"/>
      <c r="GQ716" s="372"/>
      <c r="GR716" s="372"/>
      <c r="GS716" s="372"/>
      <c r="GT716" s="372"/>
      <c r="GU716" s="372"/>
      <c r="GV716" s="372"/>
      <c r="GW716" s="372"/>
      <c r="GX716" s="372"/>
      <c r="GY716" s="372"/>
      <c r="GZ716" s="372"/>
      <c r="HA716" s="372"/>
      <c r="HB716" s="372"/>
      <c r="HC716" s="372"/>
    </row>
    <row r="717" spans="1:211" s="373" customFormat="1" ht="15" customHeight="1" x14ac:dyDescent="0.2">
      <c r="A717" s="366">
        <f>SWDATA!O702</f>
        <v>0</v>
      </c>
      <c r="B717" s="366">
        <f>SWDATA!M702</f>
        <v>0</v>
      </c>
      <c r="C717" s="351">
        <f>IF(AND(SWDATA!M702=1,SWDATA!Q702="promotions"),SWDATA!P702,0)</f>
        <v>0</v>
      </c>
      <c r="D717" s="367">
        <f>ROW(SWDATA!M702)</f>
        <v>702</v>
      </c>
      <c r="E717" s="368">
        <f ca="1">IF(AND(B717=1,UPPER(HLOOKUP(D717+14,'Metrics &amp; Attributes View'!$13:$31,19,0))&lt;&gt;"SBOM"),1,0)</f>
        <v>0</v>
      </c>
      <c r="F717" s="369">
        <f t="shared" si="2626"/>
        <v>1</v>
      </c>
      <c r="G717" s="366" t="str">
        <f t="shared" si="2627"/>
        <v/>
      </c>
      <c r="H717" s="370"/>
      <c r="J717" s="238">
        <f t="shared" si="2628"/>
        <v>0</v>
      </c>
      <c r="K717" s="239" t="str">
        <f t="shared" si="2629"/>
        <v/>
      </c>
      <c r="L717" s="342"/>
      <c r="M717" s="345"/>
      <c r="N717" s="340" t="str">
        <f>IF(LEN(SWDATA!F702)=0,"",N716)</f>
        <v/>
      </c>
      <c r="O717" s="296" t="str">
        <f>IF(LEN(SWDATA!G702)=0,"",O716)</f>
        <v/>
      </c>
      <c r="P717" s="297" t="str">
        <f>IF(LEN(SWDATA!C702)=0,"",SWDATA!C702)</f>
        <v/>
      </c>
      <c r="Q717" s="312" t="str">
        <f t="shared" si="2630"/>
        <v/>
      </c>
      <c r="R717" s="223" t="s">
        <v>262</v>
      </c>
      <c r="S717" s="224"/>
      <c r="T717" s="224"/>
      <c r="U717" s="264" t="s">
        <v>623</v>
      </c>
      <c r="V717" s="205" t="s">
        <v>221</v>
      </c>
      <c r="W717" s="266">
        <f>IF(OR(Is_Loading,LEN($A717)=0),"",SWDATA!P702)</f>
        <v>0</v>
      </c>
      <c r="X717" s="267">
        <f>IF(OR(Is_Loading,LEN($A717)=0),"",SWDATA!Q702)</f>
        <v>0</v>
      </c>
      <c r="Y717" s="267">
        <f>IF(OR(Is_Loading,LEN($A717)=0),"",SWDATA!R702)</f>
        <v>0</v>
      </c>
      <c r="Z717" s="266" t="str">
        <f t="shared" si="2711"/>
        <v/>
      </c>
      <c r="AA717" s="266">
        <f>IF(OR(Is_Loading,LEN($A717)=0),"",SWDATA!T702)</f>
        <v>0</v>
      </c>
      <c r="AB717" s="267">
        <f>IF(OR(Is_Loading,LEN($A717)=0),"",SWDATA!U702)</f>
        <v>0</v>
      </c>
      <c r="AC717" s="267">
        <f>IF(OR(Is_Loading,LEN($A717)=0),"",SWDATA!V702)</f>
        <v>0</v>
      </c>
      <c r="AD717" s="266" t="str">
        <f t="shared" si="2631"/>
        <v/>
      </c>
      <c r="AE717" s="266">
        <f>IF(OR(Is_Loading,LEN($A717)=0),"",SWDATA!X702)</f>
        <v>0</v>
      </c>
      <c r="AF717" s="267">
        <f>IF(OR(Is_Loading,LEN($A717)=0),"",SWDATA!Y702)</f>
        <v>0</v>
      </c>
      <c r="AG717" s="267">
        <f>IF(OR(Is_Loading,LEN($A717)=0),"",SWDATA!Z702)</f>
        <v>0</v>
      </c>
      <c r="AH717" s="266" t="str">
        <f t="shared" si="2632"/>
        <v/>
      </c>
      <c r="AI717" s="266">
        <f>IF(OR(Is_Loading,LEN($A717)=0),"",SWDATA!AB702)</f>
        <v>0</v>
      </c>
      <c r="AJ717" s="267">
        <f>IF(OR(Is_Loading,LEN($A717)=0),"",SWDATA!AC702)</f>
        <v>0</v>
      </c>
      <c r="AK717" s="267">
        <f>IF(OR(Is_Loading,LEN($A717)=0),"",SWDATA!AD702)</f>
        <v>0</v>
      </c>
      <c r="AL717" s="266" t="str">
        <f t="shared" si="2633"/>
        <v/>
      </c>
      <c r="AM717" s="266">
        <f>IF(OR(Is_Loading,LEN($A717)=0),"",SWDATA!AF702)</f>
        <v>0</v>
      </c>
      <c r="AN717" s="267">
        <f>IF(OR(Is_Loading,LEN($A717)=0),"",SWDATA!AG702)</f>
        <v>0</v>
      </c>
      <c r="AO717" s="323">
        <f>IF(OR(Is_Loading,LEN($A717)=0),"",SWDATA!AH702)</f>
        <v>0</v>
      </c>
      <c r="AP717" s="320" t="str">
        <f t="shared" si="2634"/>
        <v/>
      </c>
      <c r="AQ717" s="266">
        <f>IF(OR(Is_Loading,LEN($A717)=0),"",SWDATA!AJ702)</f>
        <v>0</v>
      </c>
      <c r="AR717" s="267">
        <f>IF(OR(Is_Loading,LEN($A717)=0),"",SWDATA!AK702)</f>
        <v>0</v>
      </c>
      <c r="AS717" s="267">
        <f>IF(OR(Is_Loading,LEN($A717)=0),"",SWDATA!AL702)</f>
        <v>0</v>
      </c>
      <c r="AT717" s="266" t="str">
        <f t="shared" si="2635"/>
        <v/>
      </c>
      <c r="AU717" s="266">
        <f>IF(OR(Is_Loading,LEN($A717)=0),"",SWDATA!AN702)</f>
        <v>0</v>
      </c>
      <c r="AV717" s="267">
        <f>IF(OR(Is_Loading,LEN($A717)=0),"",SWDATA!AO702)</f>
        <v>0</v>
      </c>
      <c r="AW717" s="267">
        <f>IF(OR(Is_Loading,LEN($A717)=0),"",SWDATA!AP702)</f>
        <v>0</v>
      </c>
      <c r="AX717" s="266" t="str">
        <f t="shared" si="2636"/>
        <v/>
      </c>
      <c r="AY717" s="266">
        <f>IF(OR(Is_Loading,LEN($A717)=0),"",SWDATA!AR702)</f>
        <v>0</v>
      </c>
      <c r="AZ717" s="267">
        <f>IF(OR(Is_Loading,LEN($A717)=0),"",SWDATA!AS702)</f>
        <v>0</v>
      </c>
      <c r="BA717" s="267">
        <f>IF(OR(Is_Loading,LEN($A717)=0),"",SWDATA!AT702)</f>
        <v>0</v>
      </c>
      <c r="BB717" s="266" t="str">
        <f t="shared" si="2637"/>
        <v/>
      </c>
      <c r="BC717" s="266">
        <f>IF(OR(Is_Loading,LEN($A717)=0),"",SWDATA!AV702)</f>
        <v>0</v>
      </c>
      <c r="BD717" s="267">
        <f>IF(OR(Is_Loading,LEN($A717)=0),"",SWDATA!AW702)</f>
        <v>0</v>
      </c>
      <c r="BE717" s="323">
        <f>IF(OR(Is_Loading,LEN($A717)=0),"",SWDATA!AX702)</f>
        <v>0</v>
      </c>
      <c r="BF717" s="320" t="str">
        <f t="shared" si="2638"/>
        <v/>
      </c>
      <c r="BG717" s="11"/>
      <c r="BH717" s="11"/>
      <c r="BI717" s="11"/>
      <c r="BJ717" s="11"/>
      <c r="BK717" s="11"/>
      <c r="BL717" s="11"/>
      <c r="BM717" s="11"/>
      <c r="BN717" s="11"/>
      <c r="BO717" s="11"/>
      <c r="BP717" s="11"/>
      <c r="BQ717" s="11"/>
      <c r="BR717" s="11"/>
      <c r="BS717" s="11"/>
      <c r="BT717" s="11"/>
      <c r="BU717" s="11"/>
      <c r="BV717" s="11"/>
      <c r="BW717" s="11"/>
      <c r="BX717" s="11"/>
      <c r="BY717" s="11"/>
      <c r="BZ717" s="11"/>
      <c r="CA717" s="11"/>
      <c r="CB717" s="11"/>
      <c r="CC717" s="11"/>
      <c r="CD717" s="11"/>
      <c r="CE717" s="11"/>
      <c r="CF717" s="11"/>
      <c r="CG717" s="11"/>
      <c r="CH717" s="11"/>
      <c r="CI717" s="11"/>
      <c r="CJ717" s="11"/>
      <c r="CK717" s="11"/>
      <c r="CL717" s="11"/>
      <c r="CM717" s="11"/>
      <c r="CN717" s="351"/>
      <c r="CO717" s="351"/>
      <c r="CP717" s="351"/>
      <c r="CQ717" s="351"/>
      <c r="CR717" s="351"/>
      <c r="CS717" s="351"/>
      <c r="CT717" s="351"/>
      <c r="CU717" s="351"/>
      <c r="CV717" s="351"/>
      <c r="CW717" s="351"/>
      <c r="CX717" s="351"/>
      <c r="CY717" s="351"/>
      <c r="CZ717" s="351"/>
      <c r="DA717" s="351"/>
      <c r="DB717" s="351"/>
      <c r="DC717" s="351"/>
      <c r="DD717" s="351"/>
      <c r="DE717" s="351"/>
      <c r="DF717" s="351"/>
      <c r="DG717" s="351"/>
      <c r="DH717" s="351"/>
      <c r="DI717" s="351"/>
      <c r="DJ717" s="351"/>
      <c r="DK717" s="351"/>
      <c r="DL717" s="351"/>
      <c r="DM717" s="351"/>
      <c r="DN717" s="351"/>
      <c r="DS717" s="372"/>
      <c r="DT717" s="374"/>
      <c r="DU717" s="375"/>
      <c r="DV717" s="375"/>
      <c r="DW717" s="375"/>
      <c r="DX717" s="375">
        <v>1</v>
      </c>
      <c r="DY717" s="375">
        <f t="shared" si="2679"/>
        <v>0</v>
      </c>
      <c r="DZ717" s="375">
        <f t="shared" si="2680"/>
        <v>0</v>
      </c>
      <c r="EA717" s="375">
        <f t="shared" si="2681"/>
        <v>1</v>
      </c>
      <c r="EB717" s="375">
        <f t="shared" si="2682"/>
        <v>0</v>
      </c>
      <c r="EC717" s="375">
        <f t="shared" si="2683"/>
        <v>0</v>
      </c>
      <c r="ED717" s="375">
        <f t="shared" si="2684"/>
        <v>1</v>
      </c>
      <c r="EE717" s="375">
        <f t="shared" si="2685"/>
        <v>0</v>
      </c>
      <c r="EF717" s="375">
        <f t="shared" si="2686"/>
        <v>0</v>
      </c>
      <c r="EG717" s="375">
        <f t="shared" si="2687"/>
        <v>1</v>
      </c>
      <c r="EH717" s="375">
        <f t="shared" si="2688"/>
        <v>0</v>
      </c>
      <c r="EI717" s="375">
        <f t="shared" si="2689"/>
        <v>0</v>
      </c>
      <c r="EJ717" s="375">
        <f t="shared" si="2690"/>
        <v>1</v>
      </c>
      <c r="EK717" s="375">
        <f t="shared" si="2691"/>
        <v>0</v>
      </c>
      <c r="EL717" s="375">
        <f t="shared" si="2692"/>
        <v>0</v>
      </c>
      <c r="EM717" s="375">
        <f t="shared" si="2693"/>
        <v>1</v>
      </c>
      <c r="EN717" s="375">
        <f t="shared" si="2694"/>
        <v>0</v>
      </c>
      <c r="EO717" s="375">
        <f t="shared" si="2695"/>
        <v>0</v>
      </c>
      <c r="EP717" s="375">
        <f t="shared" si="2696"/>
        <v>1</v>
      </c>
      <c r="EQ717" s="375">
        <f t="shared" si="2697"/>
        <v>0</v>
      </c>
      <c r="ER717" s="375">
        <f t="shared" si="2698"/>
        <v>0</v>
      </c>
      <c r="ES717" s="375">
        <f t="shared" si="2699"/>
        <v>1</v>
      </c>
      <c r="ET717" s="375">
        <f t="shared" si="2700"/>
        <v>0</v>
      </c>
      <c r="EU717" s="375">
        <f t="shared" si="2701"/>
        <v>0</v>
      </c>
      <c r="EV717" s="375">
        <f t="shared" si="2702"/>
        <v>1</v>
      </c>
      <c r="EW717" s="375">
        <f t="shared" si="2703"/>
        <v>0</v>
      </c>
      <c r="EX717" s="375">
        <f t="shared" si="2704"/>
        <v>0</v>
      </c>
      <c r="EY717" s="375">
        <f t="shared" si="2705"/>
        <v>1</v>
      </c>
      <c r="EZ717" s="375">
        <f t="shared" si="2706"/>
        <v>0</v>
      </c>
      <c r="FA717" s="375">
        <f t="shared" si="2707"/>
        <v>0</v>
      </c>
      <c r="FB717" s="375">
        <f t="shared" si="2708"/>
        <v>1</v>
      </c>
      <c r="FC717" s="375">
        <f t="shared" si="2709"/>
        <v>0</v>
      </c>
      <c r="FD717" s="375">
        <f t="shared" si="2710"/>
        <v>0</v>
      </c>
      <c r="FE717" s="376"/>
      <c r="FF717" s="372"/>
      <c r="FG717" s="372"/>
      <c r="FH717" s="372"/>
      <c r="FI717" s="372"/>
      <c r="FJ717" s="372"/>
      <c r="FK717" s="372"/>
      <c r="FL717" s="372"/>
      <c r="FM717" s="372"/>
      <c r="FN717" s="372"/>
      <c r="FO717" s="372"/>
      <c r="FP717" s="372"/>
      <c r="FQ717" s="372"/>
      <c r="FR717" s="372"/>
      <c r="FS717" s="372"/>
      <c r="FT717" s="372"/>
      <c r="FU717" s="372"/>
      <c r="FV717" s="372"/>
      <c r="FW717" s="372"/>
      <c r="FX717" s="372"/>
      <c r="FY717" s="372"/>
      <c r="FZ717" s="372"/>
      <c r="GA717" s="372"/>
      <c r="GB717" s="372"/>
      <c r="GC717" s="372"/>
      <c r="GD717" s="372"/>
      <c r="GE717" s="372"/>
      <c r="GF717" s="372"/>
      <c r="GG717" s="372"/>
      <c r="GH717" s="372"/>
      <c r="GI717" s="372"/>
      <c r="GJ717" s="372"/>
      <c r="GK717" s="372"/>
      <c r="GL717" s="372"/>
      <c r="GM717" s="372"/>
      <c r="GN717" s="372"/>
      <c r="GO717" s="372"/>
      <c r="GP717" s="372"/>
      <c r="GQ717" s="372"/>
      <c r="GR717" s="372"/>
      <c r="GS717" s="372"/>
      <c r="GT717" s="372"/>
      <c r="GU717" s="372"/>
      <c r="GV717" s="372"/>
      <c r="GW717" s="372"/>
      <c r="GX717" s="372"/>
      <c r="GY717" s="372"/>
      <c r="GZ717" s="372"/>
      <c r="HA717" s="372"/>
      <c r="HB717" s="372"/>
      <c r="HC717" s="372"/>
    </row>
    <row r="718" spans="1:211" s="373" customFormat="1" ht="15" customHeight="1" x14ac:dyDescent="0.2">
      <c r="A718" s="366">
        <f>SWDATA!O703</f>
        <v>0</v>
      </c>
      <c r="B718" s="366">
        <f>SWDATA!M703</f>
        <v>0</v>
      </c>
      <c r="C718" s="351">
        <f>IF(AND(SWDATA!M703=1,SWDATA!Q703="promotions"),SWDATA!P703,0)</f>
        <v>0</v>
      </c>
      <c r="D718" s="367">
        <f>ROW(SWDATA!M703)</f>
        <v>703</v>
      </c>
      <c r="E718" s="368">
        <f t="shared" ref="E718" si="2713">B718</f>
        <v>0</v>
      </c>
      <c r="F718" s="369">
        <f t="shared" si="2626"/>
        <v>1</v>
      </c>
      <c r="G718" s="366" t="str">
        <f t="shared" si="2627"/>
        <v/>
      </c>
      <c r="H718" s="370"/>
      <c r="J718" s="238">
        <f t="shared" si="2628"/>
        <v>0</v>
      </c>
      <c r="K718" s="239" t="str">
        <f t="shared" si="2629"/>
        <v/>
      </c>
      <c r="L718" s="342"/>
      <c r="M718" s="345"/>
      <c r="N718" s="340" t="str">
        <f>IF(LEN(SWDATA!F703)=0,"",N717)</f>
        <v/>
      </c>
      <c r="O718" s="296" t="str">
        <f>IF(LEN(SWDATA!G703)=0,"",O717)</f>
        <v/>
      </c>
      <c r="P718" s="297" t="str">
        <f>IF(LEN(SWDATA!C703)=0,"",SWDATA!C703)</f>
        <v/>
      </c>
      <c r="Q718" s="312" t="str">
        <f t="shared" si="2630"/>
        <v/>
      </c>
      <c r="R718" s="223" t="s">
        <v>261</v>
      </c>
      <c r="S718" s="224"/>
      <c r="T718" s="224"/>
      <c r="U718" s="264" t="s">
        <v>624</v>
      </c>
      <c r="V718" s="205" t="s">
        <v>221</v>
      </c>
      <c r="W718" s="266">
        <f>IF(OR(Is_Loading,LEN($A718)=0),"",SWDATA!P703)</f>
        <v>0</v>
      </c>
      <c r="X718" s="267">
        <f>IF(OR(Is_Loading,LEN($A718)=0),"",SWDATA!Q703)</f>
        <v>0</v>
      </c>
      <c r="Y718" s="267">
        <f>IF(OR(Is_Loading,LEN($A718)=0),"",SWDATA!R703)</f>
        <v>0</v>
      </c>
      <c r="Z718" s="266" t="str">
        <f t="shared" si="2711"/>
        <v/>
      </c>
      <c r="AA718" s="266">
        <f>IF(OR(Is_Loading,LEN($A718)=0),"",SWDATA!T703)</f>
        <v>0</v>
      </c>
      <c r="AB718" s="267">
        <f>IF(OR(Is_Loading,LEN($A718)=0),"",SWDATA!U703)</f>
        <v>0</v>
      </c>
      <c r="AC718" s="267">
        <f>IF(OR(Is_Loading,LEN($A718)=0),"",SWDATA!V703)</f>
        <v>0</v>
      </c>
      <c r="AD718" s="266" t="str">
        <f t="shared" si="2631"/>
        <v/>
      </c>
      <c r="AE718" s="266">
        <f>IF(OR(Is_Loading,LEN($A718)=0),"",SWDATA!X703)</f>
        <v>0</v>
      </c>
      <c r="AF718" s="267">
        <f>IF(OR(Is_Loading,LEN($A718)=0),"",SWDATA!Y703)</f>
        <v>0</v>
      </c>
      <c r="AG718" s="267">
        <f>IF(OR(Is_Loading,LEN($A718)=0),"",SWDATA!Z703)</f>
        <v>0</v>
      </c>
      <c r="AH718" s="266" t="str">
        <f t="shared" si="2632"/>
        <v/>
      </c>
      <c r="AI718" s="266">
        <f>IF(OR(Is_Loading,LEN($A718)=0),"",SWDATA!AB703)</f>
        <v>0</v>
      </c>
      <c r="AJ718" s="267">
        <f>IF(OR(Is_Loading,LEN($A718)=0),"",SWDATA!AC703)</f>
        <v>0</v>
      </c>
      <c r="AK718" s="267">
        <f>IF(OR(Is_Loading,LEN($A718)=0),"",SWDATA!AD703)</f>
        <v>0</v>
      </c>
      <c r="AL718" s="266" t="str">
        <f t="shared" si="2633"/>
        <v/>
      </c>
      <c r="AM718" s="266">
        <f>IF(OR(Is_Loading,LEN($A718)=0),"",SWDATA!AF703)</f>
        <v>0</v>
      </c>
      <c r="AN718" s="267">
        <f>IF(OR(Is_Loading,LEN($A718)=0),"",SWDATA!AG703)</f>
        <v>0</v>
      </c>
      <c r="AO718" s="323">
        <f>IF(OR(Is_Loading,LEN($A718)=0),"",SWDATA!AH703)</f>
        <v>0</v>
      </c>
      <c r="AP718" s="320" t="str">
        <f t="shared" si="2634"/>
        <v/>
      </c>
      <c r="AQ718" s="266">
        <f>IF(OR(Is_Loading,LEN($A718)=0),"",SWDATA!AJ703)</f>
        <v>0</v>
      </c>
      <c r="AR718" s="267">
        <f>IF(OR(Is_Loading,LEN($A718)=0),"",SWDATA!AK703)</f>
        <v>0</v>
      </c>
      <c r="AS718" s="267">
        <f>IF(OR(Is_Loading,LEN($A718)=0),"",SWDATA!AL703)</f>
        <v>0</v>
      </c>
      <c r="AT718" s="266" t="str">
        <f t="shared" si="2635"/>
        <v/>
      </c>
      <c r="AU718" s="266">
        <f>IF(OR(Is_Loading,LEN($A718)=0),"",SWDATA!AN703)</f>
        <v>0</v>
      </c>
      <c r="AV718" s="267">
        <f>IF(OR(Is_Loading,LEN($A718)=0),"",SWDATA!AO703)</f>
        <v>0</v>
      </c>
      <c r="AW718" s="267">
        <f>IF(OR(Is_Loading,LEN($A718)=0),"",SWDATA!AP703)</f>
        <v>0</v>
      </c>
      <c r="AX718" s="266" t="str">
        <f t="shared" si="2636"/>
        <v/>
      </c>
      <c r="AY718" s="266">
        <f>IF(OR(Is_Loading,LEN($A718)=0),"",SWDATA!AR703)</f>
        <v>0</v>
      </c>
      <c r="AZ718" s="267">
        <f>IF(OR(Is_Loading,LEN($A718)=0),"",SWDATA!AS703)</f>
        <v>0</v>
      </c>
      <c r="BA718" s="267">
        <f>IF(OR(Is_Loading,LEN($A718)=0),"",SWDATA!AT703)</f>
        <v>0</v>
      </c>
      <c r="BB718" s="266" t="str">
        <f t="shared" si="2637"/>
        <v/>
      </c>
      <c r="BC718" s="266">
        <f>IF(OR(Is_Loading,LEN($A718)=0),"",SWDATA!AV703)</f>
        <v>0</v>
      </c>
      <c r="BD718" s="267">
        <f>IF(OR(Is_Loading,LEN($A718)=0),"",SWDATA!AW703)</f>
        <v>0</v>
      </c>
      <c r="BE718" s="323">
        <f>IF(OR(Is_Loading,LEN($A718)=0),"",SWDATA!AX703)</f>
        <v>0</v>
      </c>
      <c r="BF718" s="320" t="str">
        <f t="shared" si="2638"/>
        <v/>
      </c>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c r="CD718" s="11"/>
      <c r="CE718" s="11"/>
      <c r="CF718" s="11"/>
      <c r="CG718" s="11"/>
      <c r="CH718" s="11"/>
      <c r="CI718" s="11"/>
      <c r="CJ718" s="11"/>
      <c r="CK718" s="11"/>
      <c r="CL718" s="11"/>
      <c r="CM718" s="11"/>
      <c r="CN718" s="351"/>
      <c r="CO718" s="351"/>
      <c r="CP718" s="351"/>
      <c r="CQ718" s="351"/>
      <c r="CR718" s="351"/>
      <c r="CS718" s="351"/>
      <c r="CT718" s="351"/>
      <c r="CU718" s="351"/>
      <c r="CV718" s="351"/>
      <c r="CW718" s="351"/>
      <c r="CX718" s="351"/>
      <c r="CY718" s="351"/>
      <c r="CZ718" s="351"/>
      <c r="DA718" s="351"/>
      <c r="DB718" s="351"/>
      <c r="DC718" s="351"/>
      <c r="DD718" s="351"/>
      <c r="DE718" s="351"/>
      <c r="DF718" s="351"/>
      <c r="DG718" s="351"/>
      <c r="DH718" s="351"/>
      <c r="DI718" s="351"/>
      <c r="DJ718" s="351"/>
      <c r="DK718" s="351"/>
      <c r="DL718" s="351"/>
      <c r="DM718" s="351"/>
      <c r="DN718" s="351"/>
      <c r="DS718" s="372"/>
      <c r="DT718" s="374"/>
      <c r="DU718" s="375"/>
      <c r="DV718" s="375"/>
      <c r="DW718" s="375"/>
      <c r="DX718" s="375">
        <v>1</v>
      </c>
      <c r="DY718" s="375">
        <f t="shared" si="2679"/>
        <v>0</v>
      </c>
      <c r="DZ718" s="375">
        <f t="shared" si="2680"/>
        <v>0</v>
      </c>
      <c r="EA718" s="375">
        <f t="shared" si="2681"/>
        <v>1</v>
      </c>
      <c r="EB718" s="375">
        <f t="shared" si="2682"/>
        <v>0</v>
      </c>
      <c r="EC718" s="375">
        <f t="shared" si="2683"/>
        <v>0</v>
      </c>
      <c r="ED718" s="375">
        <f t="shared" si="2684"/>
        <v>1</v>
      </c>
      <c r="EE718" s="375">
        <f t="shared" si="2685"/>
        <v>0</v>
      </c>
      <c r="EF718" s="375">
        <f t="shared" si="2686"/>
        <v>0</v>
      </c>
      <c r="EG718" s="375">
        <f t="shared" si="2687"/>
        <v>1</v>
      </c>
      <c r="EH718" s="375">
        <f t="shared" si="2688"/>
        <v>0</v>
      </c>
      <c r="EI718" s="375">
        <f t="shared" si="2689"/>
        <v>0</v>
      </c>
      <c r="EJ718" s="375">
        <f t="shared" si="2690"/>
        <v>1</v>
      </c>
      <c r="EK718" s="375">
        <f t="shared" si="2691"/>
        <v>0</v>
      </c>
      <c r="EL718" s="375">
        <f t="shared" si="2692"/>
        <v>0</v>
      </c>
      <c r="EM718" s="375">
        <f t="shared" si="2693"/>
        <v>1</v>
      </c>
      <c r="EN718" s="375">
        <f t="shared" si="2694"/>
        <v>0</v>
      </c>
      <c r="EO718" s="375">
        <f t="shared" si="2695"/>
        <v>0</v>
      </c>
      <c r="EP718" s="375">
        <f t="shared" si="2696"/>
        <v>1</v>
      </c>
      <c r="EQ718" s="375">
        <f t="shared" si="2697"/>
        <v>0</v>
      </c>
      <c r="ER718" s="375">
        <f t="shared" si="2698"/>
        <v>0</v>
      </c>
      <c r="ES718" s="375">
        <f t="shared" si="2699"/>
        <v>1</v>
      </c>
      <c r="ET718" s="375">
        <f t="shared" si="2700"/>
        <v>0</v>
      </c>
      <c r="EU718" s="375">
        <f t="shared" si="2701"/>
        <v>0</v>
      </c>
      <c r="EV718" s="375">
        <f t="shared" si="2702"/>
        <v>1</v>
      </c>
      <c r="EW718" s="375">
        <f t="shared" si="2703"/>
        <v>0</v>
      </c>
      <c r="EX718" s="375">
        <f t="shared" si="2704"/>
        <v>0</v>
      </c>
      <c r="EY718" s="375">
        <f t="shared" si="2705"/>
        <v>1</v>
      </c>
      <c r="EZ718" s="375">
        <f t="shared" si="2706"/>
        <v>0</v>
      </c>
      <c r="FA718" s="375">
        <f t="shared" si="2707"/>
        <v>0</v>
      </c>
      <c r="FB718" s="375">
        <f t="shared" si="2708"/>
        <v>1</v>
      </c>
      <c r="FC718" s="375">
        <f t="shared" si="2709"/>
        <v>0</v>
      </c>
      <c r="FD718" s="375">
        <f t="shared" si="2710"/>
        <v>0</v>
      </c>
      <c r="FE718" s="376"/>
      <c r="FF718" s="372"/>
      <c r="FG718" s="372"/>
      <c r="FH718" s="372"/>
      <c r="FI718" s="372"/>
      <c r="FJ718" s="372"/>
      <c r="FK718" s="372"/>
      <c r="FL718" s="372"/>
      <c r="FM718" s="372"/>
      <c r="FN718" s="372"/>
      <c r="FO718" s="372"/>
      <c r="FP718" s="372"/>
      <c r="FQ718" s="372"/>
      <c r="FR718" s="372"/>
      <c r="FS718" s="372"/>
      <c r="FT718" s="372"/>
      <c r="FU718" s="372"/>
      <c r="FV718" s="372"/>
      <c r="FW718" s="372"/>
      <c r="FX718" s="372"/>
      <c r="FY718" s="372"/>
      <c r="FZ718" s="372"/>
      <c r="GA718" s="372"/>
      <c r="GB718" s="372"/>
      <c r="GC718" s="372"/>
      <c r="GD718" s="372"/>
      <c r="GE718" s="372"/>
      <c r="GF718" s="372"/>
      <c r="GG718" s="372"/>
      <c r="GH718" s="372"/>
      <c r="GI718" s="372"/>
      <c r="GJ718" s="372"/>
      <c r="GK718" s="372"/>
      <c r="GL718" s="372"/>
      <c r="GM718" s="372"/>
      <c r="GN718" s="372"/>
      <c r="GO718" s="372"/>
      <c r="GP718" s="372"/>
      <c r="GQ718" s="372"/>
      <c r="GR718" s="372"/>
      <c r="GS718" s="372"/>
      <c r="GT718" s="372"/>
      <c r="GU718" s="372"/>
      <c r="GV718" s="372"/>
      <c r="GW718" s="372"/>
      <c r="GX718" s="372"/>
      <c r="GY718" s="372"/>
      <c r="GZ718" s="372"/>
      <c r="HA718" s="372"/>
      <c r="HB718" s="372"/>
      <c r="HC718" s="372"/>
    </row>
    <row r="719" spans="1:211" s="373" customFormat="1" ht="15" customHeight="1" thickBot="1" x14ac:dyDescent="0.25">
      <c r="A719" s="366">
        <f>SWDATA!O704</f>
        <v>0</v>
      </c>
      <c r="B719" s="366">
        <f>SWDATA!M704</f>
        <v>0</v>
      </c>
      <c r="C719" s="351">
        <f>IF(AND(SWDATA!M704=1,SWDATA!Q704="promotions"),SWDATA!P704,0)</f>
        <v>0</v>
      </c>
      <c r="D719" s="367">
        <f>ROW(SWDATA!M704)</f>
        <v>704</v>
      </c>
      <c r="E719" s="368">
        <f ca="1">IF(AND(B719=1,UPPER(HLOOKUP(D719+12,'Metrics &amp; Attributes View'!$13:$31,19,0))&lt;&gt;"SBOM"),1,0)</f>
        <v>0</v>
      </c>
      <c r="F719" s="369">
        <f t="shared" si="2626"/>
        <v>1</v>
      </c>
      <c r="G719" s="366" t="str">
        <f t="shared" si="2627"/>
        <v/>
      </c>
      <c r="H719" s="370"/>
      <c r="J719" s="238">
        <f t="shared" si="2628"/>
        <v>0</v>
      </c>
      <c r="K719" s="239" t="str">
        <f t="shared" si="2629"/>
        <v/>
      </c>
      <c r="L719" s="342"/>
      <c r="M719" s="345"/>
      <c r="N719" s="340" t="str">
        <f>IF(LEN(SWDATA!F704)=0,"",N718)</f>
        <v/>
      </c>
      <c r="O719" s="296" t="str">
        <f>IF(LEN(SWDATA!G704)=0,"",O718)</f>
        <v/>
      </c>
      <c r="P719" s="297" t="str">
        <f>IF(LEN(SWDATA!C704)=0,"",SWDATA!C704)</f>
        <v/>
      </c>
      <c r="Q719" s="312" t="str">
        <f t="shared" si="2630"/>
        <v/>
      </c>
      <c r="R719" s="223" t="s">
        <v>262</v>
      </c>
      <c r="S719" s="224"/>
      <c r="T719" s="224"/>
      <c r="U719" s="264" t="s">
        <v>603</v>
      </c>
      <c r="V719" s="205" t="s">
        <v>221</v>
      </c>
      <c r="W719" s="266">
        <f>IF(OR(Is_Loading,LEN($A719)=0),"",SWDATA!P704)</f>
        <v>0</v>
      </c>
      <c r="X719" s="267">
        <f>IF(OR(Is_Loading,LEN($A719)=0),"",SWDATA!Q704)</f>
        <v>0</v>
      </c>
      <c r="Y719" s="267">
        <f>IF(OR(Is_Loading,LEN($A719)=0),"",SWDATA!R704)</f>
        <v>0</v>
      </c>
      <c r="Z719" s="266" t="str">
        <f t="shared" si="2711"/>
        <v/>
      </c>
      <c r="AA719" s="266">
        <f>IF(OR(Is_Loading,LEN($A719)=0),"",SWDATA!T704)</f>
        <v>0</v>
      </c>
      <c r="AB719" s="267">
        <f>IF(OR(Is_Loading,LEN($A719)=0),"",SWDATA!U704)</f>
        <v>0</v>
      </c>
      <c r="AC719" s="267">
        <f>IF(OR(Is_Loading,LEN($A719)=0),"",SWDATA!V704)</f>
        <v>0</v>
      </c>
      <c r="AD719" s="266" t="str">
        <f t="shared" si="2631"/>
        <v/>
      </c>
      <c r="AE719" s="266">
        <f>IF(OR(Is_Loading,LEN($A719)=0),"",SWDATA!X704)</f>
        <v>0</v>
      </c>
      <c r="AF719" s="267">
        <f>IF(OR(Is_Loading,LEN($A719)=0),"",SWDATA!Y704)</f>
        <v>0</v>
      </c>
      <c r="AG719" s="267">
        <f>IF(OR(Is_Loading,LEN($A719)=0),"",SWDATA!Z704)</f>
        <v>0</v>
      </c>
      <c r="AH719" s="266" t="str">
        <f t="shared" si="2632"/>
        <v/>
      </c>
      <c r="AI719" s="266">
        <f>IF(OR(Is_Loading,LEN($A719)=0),"",SWDATA!AB704)</f>
        <v>0</v>
      </c>
      <c r="AJ719" s="267">
        <f>IF(OR(Is_Loading,LEN($A719)=0),"",SWDATA!AC704)</f>
        <v>0</v>
      </c>
      <c r="AK719" s="267">
        <f>IF(OR(Is_Loading,LEN($A719)=0),"",SWDATA!AD704)</f>
        <v>0</v>
      </c>
      <c r="AL719" s="266" t="str">
        <f t="shared" si="2633"/>
        <v/>
      </c>
      <c r="AM719" s="266">
        <f>IF(OR(Is_Loading,LEN($A719)=0),"",SWDATA!AF704)</f>
        <v>0</v>
      </c>
      <c r="AN719" s="267">
        <f>IF(OR(Is_Loading,LEN($A719)=0),"",SWDATA!AG704)</f>
        <v>0</v>
      </c>
      <c r="AO719" s="323">
        <f>IF(OR(Is_Loading,LEN($A719)=0),"",SWDATA!AH704)</f>
        <v>0</v>
      </c>
      <c r="AP719" s="320" t="str">
        <f t="shared" si="2634"/>
        <v/>
      </c>
      <c r="AQ719" s="266">
        <f>IF(OR(Is_Loading,LEN($A719)=0),"",SWDATA!AJ704)</f>
        <v>0</v>
      </c>
      <c r="AR719" s="267">
        <f>IF(OR(Is_Loading,LEN($A719)=0),"",SWDATA!AK704)</f>
        <v>0</v>
      </c>
      <c r="AS719" s="267">
        <f>IF(OR(Is_Loading,LEN($A719)=0),"",SWDATA!AL704)</f>
        <v>0</v>
      </c>
      <c r="AT719" s="266" t="str">
        <f t="shared" si="2635"/>
        <v/>
      </c>
      <c r="AU719" s="266">
        <f>IF(OR(Is_Loading,LEN($A719)=0),"",SWDATA!AN704)</f>
        <v>0</v>
      </c>
      <c r="AV719" s="267">
        <f>IF(OR(Is_Loading,LEN($A719)=0),"",SWDATA!AO704)</f>
        <v>0</v>
      </c>
      <c r="AW719" s="267">
        <f>IF(OR(Is_Loading,LEN($A719)=0),"",SWDATA!AP704)</f>
        <v>0</v>
      </c>
      <c r="AX719" s="266" t="str">
        <f t="shared" si="2636"/>
        <v/>
      </c>
      <c r="AY719" s="266">
        <f>IF(OR(Is_Loading,LEN($A719)=0),"",SWDATA!AR704)</f>
        <v>0</v>
      </c>
      <c r="AZ719" s="267">
        <f>IF(OR(Is_Loading,LEN($A719)=0),"",SWDATA!AS704)</f>
        <v>0</v>
      </c>
      <c r="BA719" s="267">
        <f>IF(OR(Is_Loading,LEN($A719)=0),"",SWDATA!AT704)</f>
        <v>0</v>
      </c>
      <c r="BB719" s="266" t="str">
        <f t="shared" si="2637"/>
        <v/>
      </c>
      <c r="BC719" s="266">
        <f>IF(OR(Is_Loading,LEN($A719)=0),"",SWDATA!AV704)</f>
        <v>0</v>
      </c>
      <c r="BD719" s="267">
        <f>IF(OR(Is_Loading,LEN($A719)=0),"",SWDATA!AW704)</f>
        <v>0</v>
      </c>
      <c r="BE719" s="323">
        <f>IF(OR(Is_Loading,LEN($A719)=0),"",SWDATA!AX704)</f>
        <v>0</v>
      </c>
      <c r="BF719" s="320" t="str">
        <f t="shared" si="2638"/>
        <v/>
      </c>
      <c r="BG719" s="11"/>
      <c r="BH719" s="11"/>
      <c r="BI719" s="11"/>
      <c r="BJ719" s="11"/>
      <c r="BK719" s="11"/>
      <c r="BL719" s="11"/>
      <c r="BM719" s="11"/>
      <c r="BN719" s="11"/>
      <c r="BO719" s="11"/>
      <c r="BP719" s="11"/>
      <c r="BQ719" s="11"/>
      <c r="BR719" s="11"/>
      <c r="BS719" s="11"/>
      <c r="BT719" s="11"/>
      <c r="BU719" s="11"/>
      <c r="BV719" s="11"/>
      <c r="BW719" s="11"/>
      <c r="BX719" s="11"/>
      <c r="BY719" s="11"/>
      <c r="BZ719" s="11"/>
      <c r="CA719" s="11"/>
      <c r="CB719" s="11"/>
      <c r="CC719" s="11"/>
      <c r="CD719" s="11"/>
      <c r="CE719" s="11"/>
      <c r="CF719" s="11"/>
      <c r="CG719" s="11"/>
      <c r="CH719" s="11"/>
      <c r="CI719" s="11"/>
      <c r="CJ719" s="11"/>
      <c r="CK719" s="11"/>
      <c r="CL719" s="11"/>
      <c r="CM719" s="11"/>
      <c r="CN719" s="351"/>
      <c r="CO719" s="351"/>
      <c r="CP719" s="351"/>
      <c r="CQ719" s="351"/>
      <c r="CR719" s="351"/>
      <c r="CS719" s="351"/>
      <c r="CT719" s="351"/>
      <c r="CU719" s="351"/>
      <c r="CV719" s="351"/>
      <c r="CW719" s="351"/>
      <c r="CX719" s="351"/>
      <c r="CY719" s="351"/>
      <c r="CZ719" s="351"/>
      <c r="DA719" s="351"/>
      <c r="DB719" s="351"/>
      <c r="DC719" s="351"/>
      <c r="DD719" s="351"/>
      <c r="DE719" s="351"/>
      <c r="DF719" s="351"/>
      <c r="DG719" s="351"/>
      <c r="DH719" s="351"/>
      <c r="DI719" s="351"/>
      <c r="DJ719" s="351"/>
      <c r="DK719" s="351"/>
      <c r="DL719" s="351"/>
      <c r="DM719" s="351"/>
      <c r="DN719" s="351"/>
      <c r="DS719" s="372"/>
      <c r="DT719" s="374"/>
      <c r="DU719" s="375"/>
      <c r="DV719" s="375"/>
      <c r="DW719" s="375"/>
      <c r="DX719" s="375">
        <v>1</v>
      </c>
      <c r="DY719" s="375">
        <f t="shared" si="2679"/>
        <v>0</v>
      </c>
      <c r="DZ719" s="375">
        <f t="shared" si="2680"/>
        <v>0</v>
      </c>
      <c r="EA719" s="375">
        <f t="shared" si="2681"/>
        <v>1</v>
      </c>
      <c r="EB719" s="375">
        <f t="shared" si="2682"/>
        <v>0</v>
      </c>
      <c r="EC719" s="375">
        <f t="shared" si="2683"/>
        <v>0</v>
      </c>
      <c r="ED719" s="375">
        <f t="shared" si="2684"/>
        <v>1</v>
      </c>
      <c r="EE719" s="375">
        <f t="shared" si="2685"/>
        <v>0</v>
      </c>
      <c r="EF719" s="375">
        <f t="shared" si="2686"/>
        <v>0</v>
      </c>
      <c r="EG719" s="375">
        <f t="shared" si="2687"/>
        <v>1</v>
      </c>
      <c r="EH719" s="375">
        <f t="shared" si="2688"/>
        <v>0</v>
      </c>
      <c r="EI719" s="375">
        <f t="shared" si="2689"/>
        <v>0</v>
      </c>
      <c r="EJ719" s="375">
        <f t="shared" si="2690"/>
        <v>1</v>
      </c>
      <c r="EK719" s="375">
        <f t="shared" si="2691"/>
        <v>0</v>
      </c>
      <c r="EL719" s="375">
        <f t="shared" si="2692"/>
        <v>0</v>
      </c>
      <c r="EM719" s="375">
        <f t="shared" si="2693"/>
        <v>1</v>
      </c>
      <c r="EN719" s="375">
        <f t="shared" si="2694"/>
        <v>0</v>
      </c>
      <c r="EO719" s="375">
        <f t="shared" si="2695"/>
        <v>0</v>
      </c>
      <c r="EP719" s="375">
        <f t="shared" si="2696"/>
        <v>1</v>
      </c>
      <c r="EQ719" s="375">
        <f t="shared" si="2697"/>
        <v>0</v>
      </c>
      <c r="ER719" s="375">
        <f t="shared" si="2698"/>
        <v>0</v>
      </c>
      <c r="ES719" s="375">
        <f t="shared" si="2699"/>
        <v>1</v>
      </c>
      <c r="ET719" s="375">
        <f t="shared" si="2700"/>
        <v>0</v>
      </c>
      <c r="EU719" s="375">
        <f t="shared" si="2701"/>
        <v>0</v>
      </c>
      <c r="EV719" s="375">
        <f t="shared" si="2702"/>
        <v>1</v>
      </c>
      <c r="EW719" s="375">
        <f t="shared" si="2703"/>
        <v>0</v>
      </c>
      <c r="EX719" s="375">
        <f t="shared" si="2704"/>
        <v>0</v>
      </c>
      <c r="EY719" s="375">
        <f t="shared" si="2705"/>
        <v>1</v>
      </c>
      <c r="EZ719" s="375">
        <f t="shared" si="2706"/>
        <v>0</v>
      </c>
      <c r="FA719" s="375">
        <f t="shared" si="2707"/>
        <v>0</v>
      </c>
      <c r="FB719" s="375">
        <f t="shared" si="2708"/>
        <v>1</v>
      </c>
      <c r="FC719" s="375">
        <f t="shared" si="2709"/>
        <v>0</v>
      </c>
      <c r="FD719" s="375">
        <f t="shared" si="2710"/>
        <v>0</v>
      </c>
      <c r="FE719" s="376"/>
      <c r="FF719" s="372"/>
      <c r="FG719" s="372"/>
      <c r="FH719" s="372"/>
      <c r="FI719" s="372"/>
      <c r="FJ719" s="372"/>
      <c r="FK719" s="372"/>
      <c r="FL719" s="372"/>
      <c r="FM719" s="372"/>
      <c r="FN719" s="372"/>
      <c r="FO719" s="372"/>
      <c r="FP719" s="372"/>
      <c r="FQ719" s="372"/>
      <c r="FR719" s="372"/>
      <c r="FS719" s="372"/>
      <c r="FT719" s="372"/>
      <c r="FU719" s="372"/>
      <c r="FV719" s="372"/>
      <c r="FW719" s="372"/>
      <c r="FX719" s="372"/>
      <c r="FY719" s="372"/>
      <c r="FZ719" s="372"/>
      <c r="GA719" s="372"/>
      <c r="GB719" s="372"/>
      <c r="GC719" s="372"/>
      <c r="GD719" s="372"/>
      <c r="GE719" s="372"/>
      <c r="GF719" s="372"/>
      <c r="GG719" s="372"/>
      <c r="GH719" s="372"/>
      <c r="GI719" s="372"/>
      <c r="GJ719" s="372"/>
      <c r="GK719" s="372"/>
      <c r="GL719" s="372"/>
      <c r="GM719" s="372"/>
      <c r="GN719" s="372"/>
      <c r="GO719" s="372"/>
      <c r="GP719" s="372"/>
      <c r="GQ719" s="372"/>
      <c r="GR719" s="372"/>
      <c r="GS719" s="372"/>
      <c r="GT719" s="372"/>
      <c r="GU719" s="372"/>
      <c r="GV719" s="372"/>
      <c r="GW719" s="372"/>
      <c r="GX719" s="372"/>
      <c r="GY719" s="372"/>
      <c r="GZ719" s="372"/>
      <c r="HA719" s="372"/>
      <c r="HB719" s="372"/>
      <c r="HC719" s="372"/>
    </row>
    <row r="720" spans="1:211" s="373" customFormat="1" ht="15" hidden="1" customHeight="1" outlineLevel="1" x14ac:dyDescent="0.2">
      <c r="A720" s="366">
        <f>SWDATA!O705</f>
        <v>0</v>
      </c>
      <c r="B720" s="366">
        <f>SWDATA!M705</f>
        <v>0</v>
      </c>
      <c r="C720" s="351">
        <f>IF(AND(SWDATA!M705=1,SWDATA!Q705="promotions"),SWDATA!P705,0)</f>
        <v>0</v>
      </c>
      <c r="D720" s="367">
        <f>ROW(SWDATA!M705)</f>
        <v>705</v>
      </c>
      <c r="E720" s="368">
        <f t="shared" ref="E720:E730" si="2714">B720</f>
        <v>0</v>
      </c>
      <c r="F720" s="369">
        <f t="shared" si="2626"/>
        <v>1</v>
      </c>
      <c r="G720" s="366" t="str">
        <f t="shared" si="2627"/>
        <v/>
      </c>
      <c r="H720" s="370"/>
      <c r="J720" s="238">
        <f t="shared" si="2628"/>
        <v>0</v>
      </c>
      <c r="K720" s="239" t="str">
        <f t="shared" si="2629"/>
        <v/>
      </c>
      <c r="L720" s="342"/>
      <c r="M720" s="345"/>
      <c r="N720" s="340" t="str">
        <f>IF(LEN(SWDATA!F705)=0,"",N719)</f>
        <v/>
      </c>
      <c r="O720" s="296" t="str">
        <f>IF(LEN(SWDATA!G705)=0,"",O719)</f>
        <v/>
      </c>
      <c r="P720" s="297" t="str">
        <f>IF(LEN(SWDATA!C705)=0,"",SWDATA!C705)</f>
        <v/>
      </c>
      <c r="Q720" s="312" t="str">
        <f t="shared" si="2630"/>
        <v/>
      </c>
      <c r="R720" s="223" t="s">
        <v>261</v>
      </c>
      <c r="S720" s="224"/>
      <c r="T720" s="224"/>
      <c r="U720" s="264" t="s">
        <v>610</v>
      </c>
      <c r="V720" s="205" t="s">
        <v>221</v>
      </c>
      <c r="W720" s="266">
        <f>IF(OR(Is_Loading,LEN($A720)=0),"",SWDATA!P705)</f>
        <v>0</v>
      </c>
      <c r="X720" s="267">
        <f>IF(OR(Is_Loading,LEN($A720)=0),"",SWDATA!Q705)</f>
        <v>0</v>
      </c>
      <c r="Y720" s="267">
        <f>IF(OR(Is_Loading,LEN($A720)=0),"",SWDATA!R705)</f>
        <v>0</v>
      </c>
      <c r="Z720" s="266" t="str">
        <f t="shared" si="2711"/>
        <v/>
      </c>
      <c r="AA720" s="266">
        <f>IF(OR(Is_Loading,LEN($A720)=0),"",SWDATA!T705)</f>
        <v>0</v>
      </c>
      <c r="AB720" s="267">
        <f>IF(OR(Is_Loading,LEN($A720)=0),"",SWDATA!U705)</f>
        <v>0</v>
      </c>
      <c r="AC720" s="267">
        <f>IF(OR(Is_Loading,LEN($A720)=0),"",SWDATA!V705)</f>
        <v>0</v>
      </c>
      <c r="AD720" s="266" t="str">
        <f t="shared" si="2631"/>
        <v/>
      </c>
      <c r="AE720" s="266">
        <f>IF(OR(Is_Loading,LEN($A720)=0),"",SWDATA!X705)</f>
        <v>0</v>
      </c>
      <c r="AF720" s="267">
        <f>IF(OR(Is_Loading,LEN($A720)=0),"",SWDATA!Y705)</f>
        <v>0</v>
      </c>
      <c r="AG720" s="267">
        <f>IF(OR(Is_Loading,LEN($A720)=0),"",SWDATA!Z705)</f>
        <v>0</v>
      </c>
      <c r="AH720" s="266" t="str">
        <f t="shared" si="2632"/>
        <v/>
      </c>
      <c r="AI720" s="266">
        <f>IF(OR(Is_Loading,LEN($A720)=0),"",SWDATA!AB705)</f>
        <v>0</v>
      </c>
      <c r="AJ720" s="267">
        <f>IF(OR(Is_Loading,LEN($A720)=0),"",SWDATA!AC705)</f>
        <v>0</v>
      </c>
      <c r="AK720" s="267">
        <f>IF(OR(Is_Loading,LEN($A720)=0),"",SWDATA!AD705)</f>
        <v>0</v>
      </c>
      <c r="AL720" s="266" t="str">
        <f t="shared" si="2633"/>
        <v/>
      </c>
      <c r="AM720" s="266">
        <f>IF(OR(Is_Loading,LEN($A720)=0),"",SWDATA!AF705)</f>
        <v>0</v>
      </c>
      <c r="AN720" s="267">
        <f>IF(OR(Is_Loading,LEN($A720)=0),"",SWDATA!AG705)</f>
        <v>0</v>
      </c>
      <c r="AO720" s="323">
        <f>IF(OR(Is_Loading,LEN($A720)=0),"",SWDATA!AH705)</f>
        <v>0</v>
      </c>
      <c r="AP720" s="320" t="str">
        <f t="shared" si="2634"/>
        <v/>
      </c>
      <c r="AQ720" s="266">
        <f>IF(OR(Is_Loading,LEN($A720)=0),"",SWDATA!AJ705)</f>
        <v>0</v>
      </c>
      <c r="AR720" s="267">
        <f>IF(OR(Is_Loading,LEN($A720)=0),"",SWDATA!AK705)</f>
        <v>0</v>
      </c>
      <c r="AS720" s="267">
        <f>IF(OR(Is_Loading,LEN($A720)=0),"",SWDATA!AL705)</f>
        <v>0</v>
      </c>
      <c r="AT720" s="266" t="str">
        <f t="shared" si="2635"/>
        <v/>
      </c>
      <c r="AU720" s="266">
        <f>IF(OR(Is_Loading,LEN($A720)=0),"",SWDATA!AN705)</f>
        <v>0</v>
      </c>
      <c r="AV720" s="267">
        <f>IF(OR(Is_Loading,LEN($A720)=0),"",SWDATA!AO705)</f>
        <v>0</v>
      </c>
      <c r="AW720" s="267">
        <f>IF(OR(Is_Loading,LEN($A720)=0),"",SWDATA!AP705)</f>
        <v>0</v>
      </c>
      <c r="AX720" s="266" t="str">
        <f t="shared" si="2636"/>
        <v/>
      </c>
      <c r="AY720" s="266">
        <f>IF(OR(Is_Loading,LEN($A720)=0),"",SWDATA!AR705)</f>
        <v>0</v>
      </c>
      <c r="AZ720" s="267">
        <f>IF(OR(Is_Loading,LEN($A720)=0),"",SWDATA!AS705)</f>
        <v>0</v>
      </c>
      <c r="BA720" s="267">
        <f>IF(OR(Is_Loading,LEN($A720)=0),"",SWDATA!AT705)</f>
        <v>0</v>
      </c>
      <c r="BB720" s="266" t="str">
        <f t="shared" si="2637"/>
        <v/>
      </c>
      <c r="BC720" s="266">
        <f>IF(OR(Is_Loading,LEN($A720)=0),"",SWDATA!AV705)</f>
        <v>0</v>
      </c>
      <c r="BD720" s="267">
        <f>IF(OR(Is_Loading,LEN($A720)=0),"",SWDATA!AW705)</f>
        <v>0</v>
      </c>
      <c r="BE720" s="323">
        <f>IF(OR(Is_Loading,LEN($A720)=0),"",SWDATA!AX705)</f>
        <v>0</v>
      </c>
      <c r="BF720" s="320" t="str">
        <f t="shared" si="2638"/>
        <v/>
      </c>
      <c r="BG720" s="11"/>
      <c r="BH720" s="11"/>
      <c r="BI720" s="11"/>
      <c r="BJ720" s="11"/>
      <c r="BK720" s="11"/>
      <c r="BL720" s="11"/>
      <c r="BM720" s="11"/>
      <c r="BN720" s="11"/>
      <c r="BO720" s="11"/>
      <c r="BP720" s="11"/>
      <c r="BQ720" s="11"/>
      <c r="BR720" s="11"/>
      <c r="BS720" s="11"/>
      <c r="BT720" s="11"/>
      <c r="BU720" s="11"/>
      <c r="BV720" s="11"/>
      <c r="BW720" s="11"/>
      <c r="BX720" s="11"/>
      <c r="BY720" s="11"/>
      <c r="BZ720" s="11"/>
      <c r="CA720" s="11"/>
      <c r="CB720" s="11"/>
      <c r="CC720" s="11"/>
      <c r="CD720" s="11"/>
      <c r="CE720" s="11"/>
      <c r="CF720" s="11"/>
      <c r="CG720" s="11"/>
      <c r="CH720" s="11"/>
      <c r="CI720" s="11"/>
      <c r="CJ720" s="11"/>
      <c r="CK720" s="11"/>
      <c r="CL720" s="11"/>
      <c r="CM720" s="11"/>
      <c r="CN720" s="351"/>
      <c r="CO720" s="351"/>
      <c r="CP720" s="351"/>
      <c r="CQ720" s="351"/>
      <c r="CR720" s="351"/>
      <c r="CS720" s="351"/>
      <c r="CT720" s="351"/>
      <c r="CU720" s="351"/>
      <c r="CV720" s="351"/>
      <c r="CW720" s="351"/>
      <c r="CX720" s="351"/>
      <c r="CY720" s="351"/>
      <c r="CZ720" s="351"/>
      <c r="DA720" s="351"/>
      <c r="DB720" s="351"/>
      <c r="DC720" s="351"/>
      <c r="DD720" s="351"/>
      <c r="DE720" s="351"/>
      <c r="DF720" s="351"/>
      <c r="DG720" s="351"/>
      <c r="DH720" s="351"/>
      <c r="DI720" s="351"/>
      <c r="DJ720" s="351"/>
      <c r="DK720" s="351"/>
      <c r="DL720" s="351"/>
      <c r="DM720" s="351"/>
      <c r="DN720" s="351"/>
      <c r="DS720" s="372"/>
      <c r="DT720" s="374"/>
      <c r="DU720" s="375"/>
      <c r="DV720" s="375"/>
      <c r="DW720" s="375"/>
      <c r="DX720" s="375">
        <v>1</v>
      </c>
      <c r="DY720" s="375">
        <f t="shared" si="2679"/>
        <v>0</v>
      </c>
      <c r="DZ720" s="375">
        <f t="shared" si="2680"/>
        <v>0</v>
      </c>
      <c r="EA720" s="375">
        <f t="shared" si="2681"/>
        <v>1</v>
      </c>
      <c r="EB720" s="375">
        <f t="shared" si="2682"/>
        <v>0</v>
      </c>
      <c r="EC720" s="375">
        <f t="shared" si="2683"/>
        <v>0</v>
      </c>
      <c r="ED720" s="375">
        <f t="shared" si="2684"/>
        <v>1</v>
      </c>
      <c r="EE720" s="375">
        <f t="shared" si="2685"/>
        <v>0</v>
      </c>
      <c r="EF720" s="375">
        <f t="shared" si="2686"/>
        <v>0</v>
      </c>
      <c r="EG720" s="375">
        <f t="shared" si="2687"/>
        <v>1</v>
      </c>
      <c r="EH720" s="375">
        <f t="shared" si="2688"/>
        <v>0</v>
      </c>
      <c r="EI720" s="375">
        <f t="shared" si="2689"/>
        <v>0</v>
      </c>
      <c r="EJ720" s="375">
        <f t="shared" si="2690"/>
        <v>1</v>
      </c>
      <c r="EK720" s="375">
        <f t="shared" si="2691"/>
        <v>0</v>
      </c>
      <c r="EL720" s="375">
        <f t="shared" si="2692"/>
        <v>0</v>
      </c>
      <c r="EM720" s="375">
        <f t="shared" si="2693"/>
        <v>1</v>
      </c>
      <c r="EN720" s="375">
        <f t="shared" si="2694"/>
        <v>0</v>
      </c>
      <c r="EO720" s="375">
        <f t="shared" si="2695"/>
        <v>0</v>
      </c>
      <c r="EP720" s="375">
        <f t="shared" si="2696"/>
        <v>1</v>
      </c>
      <c r="EQ720" s="375">
        <f t="shared" si="2697"/>
        <v>0</v>
      </c>
      <c r="ER720" s="375">
        <f t="shared" si="2698"/>
        <v>0</v>
      </c>
      <c r="ES720" s="375">
        <f t="shared" si="2699"/>
        <v>1</v>
      </c>
      <c r="ET720" s="375">
        <f t="shared" si="2700"/>
        <v>0</v>
      </c>
      <c r="EU720" s="375">
        <f t="shared" si="2701"/>
        <v>0</v>
      </c>
      <c r="EV720" s="375">
        <f t="shared" si="2702"/>
        <v>1</v>
      </c>
      <c r="EW720" s="375">
        <f t="shared" si="2703"/>
        <v>0</v>
      </c>
      <c r="EX720" s="375">
        <f t="shared" si="2704"/>
        <v>0</v>
      </c>
      <c r="EY720" s="375">
        <f t="shared" si="2705"/>
        <v>1</v>
      </c>
      <c r="EZ720" s="375">
        <f t="shared" si="2706"/>
        <v>0</v>
      </c>
      <c r="FA720" s="375">
        <f t="shared" si="2707"/>
        <v>0</v>
      </c>
      <c r="FB720" s="375">
        <f t="shared" si="2708"/>
        <v>1</v>
      </c>
      <c r="FC720" s="375">
        <f t="shared" si="2709"/>
        <v>0</v>
      </c>
      <c r="FD720" s="375">
        <f t="shared" si="2710"/>
        <v>0</v>
      </c>
      <c r="FE720" s="376"/>
      <c r="FF720" s="372"/>
      <c r="FG720" s="372"/>
      <c r="FH720" s="372"/>
      <c r="FI720" s="372"/>
      <c r="FJ720" s="372"/>
      <c r="FK720" s="372"/>
      <c r="FL720" s="372"/>
      <c r="FM720" s="372"/>
      <c r="FN720" s="372"/>
      <c r="FO720" s="372"/>
      <c r="FP720" s="372"/>
      <c r="FQ720" s="372"/>
      <c r="FR720" s="372"/>
      <c r="FS720" s="372"/>
      <c r="FT720" s="372"/>
      <c r="FU720" s="372"/>
      <c r="FV720" s="372"/>
      <c r="FW720" s="372"/>
      <c r="FX720" s="372"/>
      <c r="FY720" s="372"/>
      <c r="FZ720" s="372"/>
      <c r="GA720" s="372"/>
      <c r="GB720" s="372"/>
      <c r="GC720" s="372"/>
      <c r="GD720" s="372"/>
      <c r="GE720" s="372"/>
      <c r="GF720" s="372"/>
      <c r="GG720" s="372"/>
      <c r="GH720" s="372"/>
      <c r="GI720" s="372"/>
      <c r="GJ720" s="372"/>
      <c r="GK720" s="372"/>
      <c r="GL720" s="372"/>
      <c r="GM720" s="372"/>
      <c r="GN720" s="372"/>
      <c r="GO720" s="372"/>
      <c r="GP720" s="372"/>
      <c r="GQ720" s="372"/>
      <c r="GR720" s="372"/>
      <c r="GS720" s="372"/>
      <c r="GT720" s="372"/>
      <c r="GU720" s="372"/>
      <c r="GV720" s="372"/>
      <c r="GW720" s="372"/>
      <c r="GX720" s="372"/>
      <c r="GY720" s="372"/>
      <c r="GZ720" s="372"/>
      <c r="HA720" s="372"/>
      <c r="HB720" s="372"/>
      <c r="HC720" s="372"/>
    </row>
    <row r="721" spans="1:211" s="373" customFormat="1" ht="15" hidden="1" customHeight="1" outlineLevel="1" x14ac:dyDescent="0.2">
      <c r="A721" s="366">
        <f>SWDATA!O706</f>
        <v>0</v>
      </c>
      <c r="B721" s="366">
        <f>SWDATA!M706</f>
        <v>0</v>
      </c>
      <c r="C721" s="351">
        <f>IF(AND(SWDATA!M706=1,SWDATA!Q706="promotions"),SWDATA!P706,0)</f>
        <v>0</v>
      </c>
      <c r="D721" s="367">
        <f>ROW(SWDATA!M706)</f>
        <v>706</v>
      </c>
      <c r="E721" s="368">
        <f t="shared" si="2714"/>
        <v>0</v>
      </c>
      <c r="F721" s="369">
        <f t="shared" si="2626"/>
        <v>1</v>
      </c>
      <c r="G721" s="366" t="str">
        <f t="shared" si="2627"/>
        <v/>
      </c>
      <c r="H721" s="370"/>
      <c r="J721" s="238">
        <f t="shared" si="2628"/>
        <v>0</v>
      </c>
      <c r="K721" s="239" t="str">
        <f t="shared" si="2629"/>
        <v/>
      </c>
      <c r="L721" s="342"/>
      <c r="M721" s="345"/>
      <c r="N721" s="340" t="str">
        <f>IF(LEN(SWDATA!F706)=0,"",N720)</f>
        <v/>
      </c>
      <c r="O721" s="296" t="str">
        <f>IF(LEN(SWDATA!G706)=0,"",O720)</f>
        <v/>
      </c>
      <c r="P721" s="297" t="str">
        <f>IF(LEN(SWDATA!C706)=0,"",SWDATA!C706)</f>
        <v/>
      </c>
      <c r="Q721" s="312" t="str">
        <f t="shared" si="2630"/>
        <v/>
      </c>
      <c r="R721" s="223" t="s">
        <v>261</v>
      </c>
      <c r="S721" s="224"/>
      <c r="T721" s="224"/>
      <c r="U721" s="264" t="s">
        <v>612</v>
      </c>
      <c r="V721" s="205" t="s">
        <v>221</v>
      </c>
      <c r="W721" s="266">
        <f>IF(OR(Is_Loading,LEN($A721)=0),"",SWDATA!P706)</f>
        <v>0</v>
      </c>
      <c r="X721" s="267">
        <f>IF(OR(Is_Loading,LEN($A721)=0),"",SWDATA!Q706)</f>
        <v>0</v>
      </c>
      <c r="Y721" s="267">
        <f>IF(OR(Is_Loading,LEN($A721)=0),"",SWDATA!R706)</f>
        <v>0</v>
      </c>
      <c r="Z721" s="266" t="str">
        <f t="shared" si="2711"/>
        <v/>
      </c>
      <c r="AA721" s="266">
        <f>IF(OR(Is_Loading,LEN($A721)=0),"",SWDATA!T706)</f>
        <v>0</v>
      </c>
      <c r="AB721" s="267">
        <f>IF(OR(Is_Loading,LEN($A721)=0),"",SWDATA!U706)</f>
        <v>0</v>
      </c>
      <c r="AC721" s="267">
        <f>IF(OR(Is_Loading,LEN($A721)=0),"",SWDATA!V706)</f>
        <v>0</v>
      </c>
      <c r="AD721" s="266" t="str">
        <f t="shared" si="2631"/>
        <v/>
      </c>
      <c r="AE721" s="266">
        <f>IF(OR(Is_Loading,LEN($A721)=0),"",SWDATA!X706)</f>
        <v>0</v>
      </c>
      <c r="AF721" s="267">
        <f>IF(OR(Is_Loading,LEN($A721)=0),"",SWDATA!Y706)</f>
        <v>0</v>
      </c>
      <c r="AG721" s="267">
        <f>IF(OR(Is_Loading,LEN($A721)=0),"",SWDATA!Z706)</f>
        <v>0</v>
      </c>
      <c r="AH721" s="266" t="str">
        <f t="shared" si="2632"/>
        <v/>
      </c>
      <c r="AI721" s="266">
        <f>IF(OR(Is_Loading,LEN($A721)=0),"",SWDATA!AB706)</f>
        <v>0</v>
      </c>
      <c r="AJ721" s="267">
        <f>IF(OR(Is_Loading,LEN($A721)=0),"",SWDATA!AC706)</f>
        <v>0</v>
      </c>
      <c r="AK721" s="267">
        <f>IF(OR(Is_Loading,LEN($A721)=0),"",SWDATA!AD706)</f>
        <v>0</v>
      </c>
      <c r="AL721" s="266" t="str">
        <f t="shared" si="2633"/>
        <v/>
      </c>
      <c r="AM721" s="266">
        <f>IF(OR(Is_Loading,LEN($A721)=0),"",SWDATA!AF706)</f>
        <v>0</v>
      </c>
      <c r="AN721" s="267">
        <f>IF(OR(Is_Loading,LEN($A721)=0),"",SWDATA!AG706)</f>
        <v>0</v>
      </c>
      <c r="AO721" s="323">
        <f>IF(OR(Is_Loading,LEN($A721)=0),"",SWDATA!AH706)</f>
        <v>0</v>
      </c>
      <c r="AP721" s="320" t="str">
        <f t="shared" si="2634"/>
        <v/>
      </c>
      <c r="AQ721" s="266">
        <f>IF(OR(Is_Loading,LEN($A721)=0),"",SWDATA!AJ706)</f>
        <v>0</v>
      </c>
      <c r="AR721" s="267">
        <f>IF(OR(Is_Loading,LEN($A721)=0),"",SWDATA!AK706)</f>
        <v>0</v>
      </c>
      <c r="AS721" s="267">
        <f>IF(OR(Is_Loading,LEN($A721)=0),"",SWDATA!AL706)</f>
        <v>0</v>
      </c>
      <c r="AT721" s="266" t="str">
        <f t="shared" si="2635"/>
        <v/>
      </c>
      <c r="AU721" s="266">
        <f>IF(OR(Is_Loading,LEN($A721)=0),"",SWDATA!AN706)</f>
        <v>0</v>
      </c>
      <c r="AV721" s="267">
        <f>IF(OR(Is_Loading,LEN($A721)=0),"",SWDATA!AO706)</f>
        <v>0</v>
      </c>
      <c r="AW721" s="267">
        <f>IF(OR(Is_Loading,LEN($A721)=0),"",SWDATA!AP706)</f>
        <v>0</v>
      </c>
      <c r="AX721" s="266" t="str">
        <f t="shared" si="2636"/>
        <v/>
      </c>
      <c r="AY721" s="266">
        <f>IF(OR(Is_Loading,LEN($A721)=0),"",SWDATA!AR706)</f>
        <v>0</v>
      </c>
      <c r="AZ721" s="267">
        <f>IF(OR(Is_Loading,LEN($A721)=0),"",SWDATA!AS706)</f>
        <v>0</v>
      </c>
      <c r="BA721" s="267">
        <f>IF(OR(Is_Loading,LEN($A721)=0),"",SWDATA!AT706)</f>
        <v>0</v>
      </c>
      <c r="BB721" s="266" t="str">
        <f t="shared" si="2637"/>
        <v/>
      </c>
      <c r="BC721" s="266">
        <f>IF(OR(Is_Loading,LEN($A721)=0),"",SWDATA!AV706)</f>
        <v>0</v>
      </c>
      <c r="BD721" s="267">
        <f>IF(OR(Is_Loading,LEN($A721)=0),"",SWDATA!AW706)</f>
        <v>0</v>
      </c>
      <c r="BE721" s="323">
        <f>IF(OR(Is_Loading,LEN($A721)=0),"",SWDATA!AX706)</f>
        <v>0</v>
      </c>
      <c r="BF721" s="320" t="str">
        <f t="shared" si="2638"/>
        <v/>
      </c>
      <c r="BG721" s="11"/>
      <c r="BH721" s="11"/>
      <c r="BI721" s="11"/>
      <c r="BJ721" s="11"/>
      <c r="BK721" s="11"/>
      <c r="BL721" s="11"/>
      <c r="BM721" s="11"/>
      <c r="BN721" s="11"/>
      <c r="BO721" s="11"/>
      <c r="BP721" s="11"/>
      <c r="BQ721" s="11"/>
      <c r="BR721" s="11"/>
      <c r="BS721" s="11"/>
      <c r="BT721" s="11"/>
      <c r="BU721" s="11"/>
      <c r="BV721" s="11"/>
      <c r="BW721" s="11"/>
      <c r="BX721" s="11"/>
      <c r="BY721" s="11"/>
      <c r="BZ721" s="11"/>
      <c r="CA721" s="11"/>
      <c r="CB721" s="11"/>
      <c r="CC721" s="11"/>
      <c r="CD721" s="11"/>
      <c r="CE721" s="11"/>
      <c r="CF721" s="11"/>
      <c r="CG721" s="11"/>
      <c r="CH721" s="11"/>
      <c r="CI721" s="11"/>
      <c r="CJ721" s="11"/>
      <c r="CK721" s="11"/>
      <c r="CL721" s="11"/>
      <c r="CM721" s="11"/>
      <c r="CN721" s="351"/>
      <c r="CO721" s="351"/>
      <c r="CP721" s="351"/>
      <c r="CQ721" s="351"/>
      <c r="CR721" s="351"/>
      <c r="CS721" s="351"/>
      <c r="CT721" s="351"/>
      <c r="CU721" s="351"/>
      <c r="CV721" s="351"/>
      <c r="CW721" s="351"/>
      <c r="CX721" s="351"/>
      <c r="CY721" s="351"/>
      <c r="CZ721" s="351"/>
      <c r="DA721" s="351"/>
      <c r="DB721" s="351"/>
      <c r="DC721" s="351"/>
      <c r="DD721" s="351"/>
      <c r="DE721" s="351"/>
      <c r="DF721" s="351"/>
      <c r="DG721" s="351"/>
      <c r="DH721" s="351"/>
      <c r="DI721" s="351"/>
      <c r="DJ721" s="351"/>
      <c r="DK721" s="351"/>
      <c r="DL721" s="351"/>
      <c r="DM721" s="351"/>
      <c r="DN721" s="351"/>
      <c r="DS721" s="372"/>
      <c r="DT721" s="374"/>
      <c r="DU721" s="375"/>
      <c r="DV721" s="375"/>
      <c r="DW721" s="375"/>
      <c r="DX721" s="375">
        <v>1</v>
      </c>
      <c r="DY721" s="375">
        <f t="shared" si="2679"/>
        <v>0</v>
      </c>
      <c r="DZ721" s="375">
        <f t="shared" si="2680"/>
        <v>0</v>
      </c>
      <c r="EA721" s="375">
        <f t="shared" si="2681"/>
        <v>1</v>
      </c>
      <c r="EB721" s="375">
        <f t="shared" si="2682"/>
        <v>0</v>
      </c>
      <c r="EC721" s="375">
        <f t="shared" si="2683"/>
        <v>0</v>
      </c>
      <c r="ED721" s="375">
        <f t="shared" si="2684"/>
        <v>1</v>
      </c>
      <c r="EE721" s="375">
        <f t="shared" si="2685"/>
        <v>0</v>
      </c>
      <c r="EF721" s="375">
        <f t="shared" si="2686"/>
        <v>0</v>
      </c>
      <c r="EG721" s="375">
        <f t="shared" si="2687"/>
        <v>1</v>
      </c>
      <c r="EH721" s="375">
        <f t="shared" si="2688"/>
        <v>0</v>
      </c>
      <c r="EI721" s="375">
        <f t="shared" si="2689"/>
        <v>0</v>
      </c>
      <c r="EJ721" s="375">
        <f t="shared" si="2690"/>
        <v>1</v>
      </c>
      <c r="EK721" s="375">
        <f t="shared" si="2691"/>
        <v>0</v>
      </c>
      <c r="EL721" s="375">
        <f t="shared" si="2692"/>
        <v>0</v>
      </c>
      <c r="EM721" s="375">
        <f t="shared" si="2693"/>
        <v>1</v>
      </c>
      <c r="EN721" s="375">
        <f t="shared" si="2694"/>
        <v>0</v>
      </c>
      <c r="EO721" s="375">
        <f t="shared" si="2695"/>
        <v>0</v>
      </c>
      <c r="EP721" s="375">
        <f t="shared" si="2696"/>
        <v>1</v>
      </c>
      <c r="EQ721" s="375">
        <f t="shared" si="2697"/>
        <v>0</v>
      </c>
      <c r="ER721" s="375">
        <f t="shared" si="2698"/>
        <v>0</v>
      </c>
      <c r="ES721" s="375">
        <f t="shared" si="2699"/>
        <v>1</v>
      </c>
      <c r="ET721" s="375">
        <f t="shared" si="2700"/>
        <v>0</v>
      </c>
      <c r="EU721" s="375">
        <f t="shared" si="2701"/>
        <v>0</v>
      </c>
      <c r="EV721" s="375">
        <f t="shared" si="2702"/>
        <v>1</v>
      </c>
      <c r="EW721" s="375">
        <f t="shared" si="2703"/>
        <v>0</v>
      </c>
      <c r="EX721" s="375">
        <f t="shared" si="2704"/>
        <v>0</v>
      </c>
      <c r="EY721" s="375">
        <f t="shared" si="2705"/>
        <v>1</v>
      </c>
      <c r="EZ721" s="375">
        <f t="shared" si="2706"/>
        <v>0</v>
      </c>
      <c r="FA721" s="375">
        <f t="shared" si="2707"/>
        <v>0</v>
      </c>
      <c r="FB721" s="375">
        <f t="shared" si="2708"/>
        <v>1</v>
      </c>
      <c r="FC721" s="375">
        <f t="shared" si="2709"/>
        <v>0</v>
      </c>
      <c r="FD721" s="375">
        <f t="shared" si="2710"/>
        <v>0</v>
      </c>
      <c r="FE721" s="376"/>
      <c r="FF721" s="372"/>
      <c r="FG721" s="372"/>
      <c r="FH721" s="372"/>
      <c r="FI721" s="372"/>
      <c r="FJ721" s="372"/>
      <c r="FK721" s="372"/>
      <c r="FL721" s="372"/>
      <c r="FM721" s="372"/>
      <c r="FN721" s="372"/>
      <c r="FO721" s="372"/>
      <c r="FP721" s="372"/>
      <c r="FQ721" s="372"/>
      <c r="FR721" s="372"/>
      <c r="FS721" s="372"/>
      <c r="FT721" s="372"/>
      <c r="FU721" s="372"/>
      <c r="FV721" s="372"/>
      <c r="FW721" s="372"/>
      <c r="FX721" s="372"/>
      <c r="FY721" s="372"/>
      <c r="FZ721" s="372"/>
      <c r="GA721" s="372"/>
      <c r="GB721" s="372"/>
      <c r="GC721" s="372"/>
      <c r="GD721" s="372"/>
      <c r="GE721" s="372"/>
      <c r="GF721" s="372"/>
      <c r="GG721" s="372"/>
      <c r="GH721" s="372"/>
      <c r="GI721" s="372"/>
      <c r="GJ721" s="372"/>
      <c r="GK721" s="372"/>
      <c r="GL721" s="372"/>
      <c r="GM721" s="372"/>
      <c r="GN721" s="372"/>
      <c r="GO721" s="372"/>
      <c r="GP721" s="372"/>
      <c r="GQ721" s="372"/>
      <c r="GR721" s="372"/>
      <c r="GS721" s="372"/>
      <c r="GT721" s="372"/>
      <c r="GU721" s="372"/>
      <c r="GV721" s="372"/>
      <c r="GW721" s="372"/>
      <c r="GX721" s="372"/>
      <c r="GY721" s="372"/>
      <c r="GZ721" s="372"/>
      <c r="HA721" s="372"/>
      <c r="HB721" s="372"/>
      <c r="HC721" s="372"/>
    </row>
    <row r="722" spans="1:211" s="373" customFormat="1" ht="15" hidden="1" customHeight="1" outlineLevel="1" x14ac:dyDescent="0.2">
      <c r="A722" s="366">
        <f>SWDATA!O707</f>
        <v>0</v>
      </c>
      <c r="B722" s="366">
        <f>SWDATA!M707</f>
        <v>0</v>
      </c>
      <c r="C722" s="351">
        <f>IF(AND(SWDATA!M707=1,SWDATA!Q707="promotions"),SWDATA!P707,0)</f>
        <v>0</v>
      </c>
      <c r="D722" s="367">
        <f>ROW(SWDATA!M707)</f>
        <v>707</v>
      </c>
      <c r="E722" s="368">
        <f t="shared" si="2714"/>
        <v>0</v>
      </c>
      <c r="F722" s="369">
        <f t="shared" si="2626"/>
        <v>1</v>
      </c>
      <c r="G722" s="366" t="str">
        <f t="shared" si="2627"/>
        <v/>
      </c>
      <c r="H722" s="370"/>
      <c r="J722" s="238">
        <f t="shared" si="2628"/>
        <v>0</v>
      </c>
      <c r="K722" s="239" t="str">
        <f t="shared" si="2629"/>
        <v/>
      </c>
      <c r="L722" s="342"/>
      <c r="M722" s="345"/>
      <c r="N722" s="340" t="str">
        <f>IF(LEN(SWDATA!F707)=0,"",N721)</f>
        <v/>
      </c>
      <c r="O722" s="296" t="str">
        <f>IF(LEN(SWDATA!G707)=0,"",O721)</f>
        <v/>
      </c>
      <c r="P722" s="297" t="str">
        <f>IF(LEN(SWDATA!C707)=0,"",SWDATA!C707)</f>
        <v/>
      </c>
      <c r="Q722" s="312" t="str">
        <f t="shared" si="2630"/>
        <v/>
      </c>
      <c r="R722" s="223" t="s">
        <v>261</v>
      </c>
      <c r="S722" s="224"/>
      <c r="T722" s="224"/>
      <c r="U722" s="264" t="s">
        <v>597</v>
      </c>
      <c r="V722" s="205" t="s">
        <v>221</v>
      </c>
      <c r="W722" s="266">
        <f>IF(OR(Is_Loading,LEN($A722)=0),"",SWDATA!P707)</f>
        <v>0</v>
      </c>
      <c r="X722" s="267">
        <f>IF(OR(Is_Loading,LEN($A722)=0),"",SWDATA!Q707)</f>
        <v>0</v>
      </c>
      <c r="Y722" s="267">
        <f>IF(OR(Is_Loading,LEN($A722)=0),"",SWDATA!R707)</f>
        <v>0</v>
      </c>
      <c r="Z722" s="266" t="str">
        <f t="shared" si="2711"/>
        <v/>
      </c>
      <c r="AA722" s="266">
        <f>IF(OR(Is_Loading,LEN($A722)=0),"",SWDATA!T707)</f>
        <v>0</v>
      </c>
      <c r="AB722" s="267">
        <f>IF(OR(Is_Loading,LEN($A722)=0),"",SWDATA!U707)</f>
        <v>0</v>
      </c>
      <c r="AC722" s="267">
        <f>IF(OR(Is_Loading,LEN($A722)=0),"",SWDATA!V707)</f>
        <v>0</v>
      </c>
      <c r="AD722" s="266" t="str">
        <f t="shared" si="2631"/>
        <v/>
      </c>
      <c r="AE722" s="266">
        <f>IF(OR(Is_Loading,LEN($A722)=0),"",SWDATA!X707)</f>
        <v>0</v>
      </c>
      <c r="AF722" s="267">
        <f>IF(OR(Is_Loading,LEN($A722)=0),"",SWDATA!Y707)</f>
        <v>0</v>
      </c>
      <c r="AG722" s="267">
        <f>IF(OR(Is_Loading,LEN($A722)=0),"",SWDATA!Z707)</f>
        <v>0</v>
      </c>
      <c r="AH722" s="266" t="str">
        <f t="shared" si="2632"/>
        <v/>
      </c>
      <c r="AI722" s="266">
        <f>IF(OR(Is_Loading,LEN($A722)=0),"",SWDATA!AB707)</f>
        <v>0</v>
      </c>
      <c r="AJ722" s="267">
        <f>IF(OR(Is_Loading,LEN($A722)=0),"",SWDATA!AC707)</f>
        <v>0</v>
      </c>
      <c r="AK722" s="267">
        <f>IF(OR(Is_Loading,LEN($A722)=0),"",SWDATA!AD707)</f>
        <v>0</v>
      </c>
      <c r="AL722" s="266" t="str">
        <f t="shared" si="2633"/>
        <v/>
      </c>
      <c r="AM722" s="266">
        <f>IF(OR(Is_Loading,LEN($A722)=0),"",SWDATA!AF707)</f>
        <v>0</v>
      </c>
      <c r="AN722" s="267">
        <f>IF(OR(Is_Loading,LEN($A722)=0),"",SWDATA!AG707)</f>
        <v>0</v>
      </c>
      <c r="AO722" s="323">
        <f>IF(OR(Is_Loading,LEN($A722)=0),"",SWDATA!AH707)</f>
        <v>0</v>
      </c>
      <c r="AP722" s="320" t="str">
        <f t="shared" si="2634"/>
        <v/>
      </c>
      <c r="AQ722" s="266">
        <f>IF(OR(Is_Loading,LEN($A722)=0),"",SWDATA!AJ707)</f>
        <v>0</v>
      </c>
      <c r="AR722" s="267">
        <f>IF(OR(Is_Loading,LEN($A722)=0),"",SWDATA!AK707)</f>
        <v>0</v>
      </c>
      <c r="AS722" s="267">
        <f>IF(OR(Is_Loading,LEN($A722)=0),"",SWDATA!AL707)</f>
        <v>0</v>
      </c>
      <c r="AT722" s="266" t="str">
        <f t="shared" si="2635"/>
        <v/>
      </c>
      <c r="AU722" s="266">
        <f>IF(OR(Is_Loading,LEN($A722)=0),"",SWDATA!AN707)</f>
        <v>0</v>
      </c>
      <c r="AV722" s="267">
        <f>IF(OR(Is_Loading,LEN($A722)=0),"",SWDATA!AO707)</f>
        <v>0</v>
      </c>
      <c r="AW722" s="267">
        <f>IF(OR(Is_Loading,LEN($A722)=0),"",SWDATA!AP707)</f>
        <v>0</v>
      </c>
      <c r="AX722" s="266" t="str">
        <f t="shared" si="2636"/>
        <v/>
      </c>
      <c r="AY722" s="266">
        <f>IF(OR(Is_Loading,LEN($A722)=0),"",SWDATA!AR707)</f>
        <v>0</v>
      </c>
      <c r="AZ722" s="267">
        <f>IF(OR(Is_Loading,LEN($A722)=0),"",SWDATA!AS707)</f>
        <v>0</v>
      </c>
      <c r="BA722" s="267">
        <f>IF(OR(Is_Loading,LEN($A722)=0),"",SWDATA!AT707)</f>
        <v>0</v>
      </c>
      <c r="BB722" s="266" t="str">
        <f t="shared" si="2637"/>
        <v/>
      </c>
      <c r="BC722" s="266">
        <f>IF(OR(Is_Loading,LEN($A722)=0),"",SWDATA!AV707)</f>
        <v>0</v>
      </c>
      <c r="BD722" s="267">
        <f>IF(OR(Is_Loading,LEN($A722)=0),"",SWDATA!AW707)</f>
        <v>0</v>
      </c>
      <c r="BE722" s="323">
        <f>IF(OR(Is_Loading,LEN($A722)=0),"",SWDATA!AX707)</f>
        <v>0</v>
      </c>
      <c r="BF722" s="320" t="str">
        <f t="shared" si="2638"/>
        <v/>
      </c>
      <c r="BG722" s="11"/>
      <c r="BH722" s="11"/>
      <c r="BI722" s="11"/>
      <c r="BJ722" s="11"/>
      <c r="BK722" s="11"/>
      <c r="BL722" s="11"/>
      <c r="BM722" s="11"/>
      <c r="BN722" s="11"/>
      <c r="BO722" s="11"/>
      <c r="BP722" s="11"/>
      <c r="BQ722" s="11"/>
      <c r="BR722" s="11"/>
      <c r="BS722" s="11"/>
      <c r="BT722" s="11"/>
      <c r="BU722" s="11"/>
      <c r="BV722" s="11"/>
      <c r="BW722" s="11"/>
      <c r="BX722" s="11"/>
      <c r="BY722" s="11"/>
      <c r="BZ722" s="11"/>
      <c r="CA722" s="11"/>
      <c r="CB722" s="11"/>
      <c r="CC722" s="11"/>
      <c r="CD722" s="11"/>
      <c r="CE722" s="11"/>
      <c r="CF722" s="11"/>
      <c r="CG722" s="11"/>
      <c r="CH722" s="11"/>
      <c r="CI722" s="11"/>
      <c r="CJ722" s="11"/>
      <c r="CK722" s="11"/>
      <c r="CL722" s="11"/>
      <c r="CM722" s="11"/>
      <c r="CN722" s="351"/>
      <c r="CO722" s="351"/>
      <c r="CP722" s="351"/>
      <c r="CQ722" s="351"/>
      <c r="CR722" s="351"/>
      <c r="CS722" s="351"/>
      <c r="CT722" s="351"/>
      <c r="CU722" s="351"/>
      <c r="CV722" s="351"/>
      <c r="CW722" s="351"/>
      <c r="CX722" s="351"/>
      <c r="CY722" s="351"/>
      <c r="CZ722" s="351"/>
      <c r="DA722" s="351"/>
      <c r="DB722" s="351"/>
      <c r="DC722" s="351"/>
      <c r="DD722" s="351"/>
      <c r="DE722" s="351"/>
      <c r="DF722" s="351"/>
      <c r="DG722" s="351"/>
      <c r="DH722" s="351"/>
      <c r="DI722" s="351"/>
      <c r="DJ722" s="351"/>
      <c r="DK722" s="351"/>
      <c r="DL722" s="351"/>
      <c r="DM722" s="351"/>
      <c r="DN722" s="351"/>
      <c r="DS722" s="372"/>
      <c r="DT722" s="374"/>
      <c r="DU722" s="375"/>
      <c r="DV722" s="375"/>
      <c r="DW722" s="375"/>
      <c r="DX722" s="375">
        <v>1</v>
      </c>
      <c r="DY722" s="375">
        <f t="shared" si="2679"/>
        <v>0</v>
      </c>
      <c r="DZ722" s="375">
        <f t="shared" si="2680"/>
        <v>0</v>
      </c>
      <c r="EA722" s="375">
        <f t="shared" si="2681"/>
        <v>1</v>
      </c>
      <c r="EB722" s="375">
        <f t="shared" si="2682"/>
        <v>0</v>
      </c>
      <c r="EC722" s="375">
        <f t="shared" si="2683"/>
        <v>0</v>
      </c>
      <c r="ED722" s="375">
        <f t="shared" si="2684"/>
        <v>1</v>
      </c>
      <c r="EE722" s="375">
        <f t="shared" si="2685"/>
        <v>0</v>
      </c>
      <c r="EF722" s="375">
        <f t="shared" si="2686"/>
        <v>0</v>
      </c>
      <c r="EG722" s="375">
        <f t="shared" si="2687"/>
        <v>1</v>
      </c>
      <c r="EH722" s="375">
        <f t="shared" si="2688"/>
        <v>0</v>
      </c>
      <c r="EI722" s="375">
        <f t="shared" si="2689"/>
        <v>0</v>
      </c>
      <c r="EJ722" s="375">
        <f t="shared" si="2690"/>
        <v>1</v>
      </c>
      <c r="EK722" s="375">
        <f t="shared" si="2691"/>
        <v>0</v>
      </c>
      <c r="EL722" s="375">
        <f t="shared" si="2692"/>
        <v>0</v>
      </c>
      <c r="EM722" s="375">
        <f t="shared" si="2693"/>
        <v>1</v>
      </c>
      <c r="EN722" s="375">
        <f t="shared" si="2694"/>
        <v>0</v>
      </c>
      <c r="EO722" s="375">
        <f t="shared" si="2695"/>
        <v>0</v>
      </c>
      <c r="EP722" s="375">
        <f t="shared" si="2696"/>
        <v>1</v>
      </c>
      <c r="EQ722" s="375">
        <f t="shared" si="2697"/>
        <v>0</v>
      </c>
      <c r="ER722" s="375">
        <f t="shared" si="2698"/>
        <v>0</v>
      </c>
      <c r="ES722" s="375">
        <f t="shared" si="2699"/>
        <v>1</v>
      </c>
      <c r="ET722" s="375">
        <f t="shared" si="2700"/>
        <v>0</v>
      </c>
      <c r="EU722" s="375">
        <f t="shared" si="2701"/>
        <v>0</v>
      </c>
      <c r="EV722" s="375">
        <f t="shared" si="2702"/>
        <v>1</v>
      </c>
      <c r="EW722" s="375">
        <f t="shared" si="2703"/>
        <v>0</v>
      </c>
      <c r="EX722" s="375">
        <f t="shared" si="2704"/>
        <v>0</v>
      </c>
      <c r="EY722" s="375">
        <f t="shared" si="2705"/>
        <v>1</v>
      </c>
      <c r="EZ722" s="375">
        <f t="shared" si="2706"/>
        <v>0</v>
      </c>
      <c r="FA722" s="375">
        <f t="shared" si="2707"/>
        <v>0</v>
      </c>
      <c r="FB722" s="375">
        <f t="shared" si="2708"/>
        <v>1</v>
      </c>
      <c r="FC722" s="375">
        <f t="shared" si="2709"/>
        <v>0</v>
      </c>
      <c r="FD722" s="375">
        <f t="shared" si="2710"/>
        <v>0</v>
      </c>
      <c r="FE722" s="376"/>
      <c r="FF722" s="372"/>
      <c r="FG722" s="372"/>
      <c r="FH722" s="372"/>
      <c r="FI722" s="372"/>
      <c r="FJ722" s="372"/>
      <c r="FK722" s="372"/>
      <c r="FL722" s="372"/>
      <c r="FM722" s="372"/>
      <c r="FN722" s="372"/>
      <c r="FO722" s="372"/>
      <c r="FP722" s="372"/>
      <c r="FQ722" s="372"/>
      <c r="FR722" s="372"/>
      <c r="FS722" s="372"/>
      <c r="FT722" s="372"/>
      <c r="FU722" s="372"/>
      <c r="FV722" s="372"/>
      <c r="FW722" s="372"/>
      <c r="FX722" s="372"/>
      <c r="FY722" s="372"/>
      <c r="FZ722" s="372"/>
      <c r="GA722" s="372"/>
      <c r="GB722" s="372"/>
      <c r="GC722" s="372"/>
      <c r="GD722" s="372"/>
      <c r="GE722" s="372"/>
      <c r="GF722" s="372"/>
      <c r="GG722" s="372"/>
      <c r="GH722" s="372"/>
      <c r="GI722" s="372"/>
      <c r="GJ722" s="372"/>
      <c r="GK722" s="372"/>
      <c r="GL722" s="372"/>
      <c r="GM722" s="372"/>
      <c r="GN722" s="372"/>
      <c r="GO722" s="372"/>
      <c r="GP722" s="372"/>
      <c r="GQ722" s="372"/>
      <c r="GR722" s="372"/>
      <c r="GS722" s="372"/>
      <c r="GT722" s="372"/>
      <c r="GU722" s="372"/>
      <c r="GV722" s="372"/>
      <c r="GW722" s="372"/>
      <c r="GX722" s="372"/>
      <c r="GY722" s="372"/>
      <c r="GZ722" s="372"/>
      <c r="HA722" s="372"/>
      <c r="HB722" s="372"/>
      <c r="HC722" s="372"/>
    </row>
    <row r="723" spans="1:211" s="373" customFormat="1" ht="15" hidden="1" customHeight="1" outlineLevel="1" x14ac:dyDescent="0.2">
      <c r="A723" s="366">
        <f>SWDATA!O708</f>
        <v>0</v>
      </c>
      <c r="B723" s="366">
        <f>SWDATA!M708</f>
        <v>0</v>
      </c>
      <c r="C723" s="351">
        <f>IF(AND(SWDATA!M708=1,SWDATA!Q708="promotions"),SWDATA!P708,0)</f>
        <v>0</v>
      </c>
      <c r="D723" s="367">
        <f>ROW(SWDATA!M708)</f>
        <v>708</v>
      </c>
      <c r="E723" s="368">
        <f t="shared" si="2714"/>
        <v>0</v>
      </c>
      <c r="F723" s="369">
        <f t="shared" si="2626"/>
        <v>1</v>
      </c>
      <c r="G723" s="366" t="str">
        <f t="shared" si="2627"/>
        <v/>
      </c>
      <c r="H723" s="370"/>
      <c r="J723" s="238">
        <f t="shared" si="2628"/>
        <v>0</v>
      </c>
      <c r="K723" s="239" t="str">
        <f t="shared" si="2629"/>
        <v/>
      </c>
      <c r="L723" s="342"/>
      <c r="M723" s="345"/>
      <c r="N723" s="340" t="str">
        <f>IF(LEN(SWDATA!F708)=0,"",N722)</f>
        <v/>
      </c>
      <c r="O723" s="296" t="str">
        <f>IF(LEN(SWDATA!G708)=0,"",O722)</f>
        <v/>
      </c>
      <c r="P723" s="297" t="str">
        <f>IF(LEN(SWDATA!C708)=0,"",SWDATA!C708)</f>
        <v/>
      </c>
      <c r="Q723" s="312" t="str">
        <f t="shared" si="2630"/>
        <v/>
      </c>
      <c r="R723" s="223" t="s">
        <v>261</v>
      </c>
      <c r="S723" s="224"/>
      <c r="T723" s="224"/>
      <c r="U723" s="264" t="s">
        <v>599</v>
      </c>
      <c r="V723" s="205" t="s">
        <v>221</v>
      </c>
      <c r="W723" s="266">
        <f>IF(OR(Is_Loading,LEN($A723)=0),"",SWDATA!P708)</f>
        <v>0</v>
      </c>
      <c r="X723" s="267">
        <f>IF(OR(Is_Loading,LEN($A723)=0),"",SWDATA!Q708)</f>
        <v>0</v>
      </c>
      <c r="Y723" s="267">
        <f>IF(OR(Is_Loading,LEN($A723)=0),"",SWDATA!R708)</f>
        <v>0</v>
      </c>
      <c r="Z723" s="266" t="str">
        <f t="shared" si="2711"/>
        <v/>
      </c>
      <c r="AA723" s="266">
        <f>IF(OR(Is_Loading,LEN($A723)=0),"",SWDATA!T708)</f>
        <v>0</v>
      </c>
      <c r="AB723" s="267">
        <f>IF(OR(Is_Loading,LEN($A723)=0),"",SWDATA!U708)</f>
        <v>0</v>
      </c>
      <c r="AC723" s="267">
        <f>IF(OR(Is_Loading,LEN($A723)=0),"",SWDATA!V708)</f>
        <v>0</v>
      </c>
      <c r="AD723" s="266" t="str">
        <f t="shared" si="2631"/>
        <v/>
      </c>
      <c r="AE723" s="266">
        <f>IF(OR(Is_Loading,LEN($A723)=0),"",SWDATA!X708)</f>
        <v>0</v>
      </c>
      <c r="AF723" s="267">
        <f>IF(OR(Is_Loading,LEN($A723)=0),"",SWDATA!Y708)</f>
        <v>0</v>
      </c>
      <c r="AG723" s="267">
        <f>IF(OR(Is_Loading,LEN($A723)=0),"",SWDATA!Z708)</f>
        <v>0</v>
      </c>
      <c r="AH723" s="266" t="str">
        <f t="shared" si="2632"/>
        <v/>
      </c>
      <c r="AI723" s="266">
        <f>IF(OR(Is_Loading,LEN($A723)=0),"",SWDATA!AB708)</f>
        <v>0</v>
      </c>
      <c r="AJ723" s="267">
        <f>IF(OR(Is_Loading,LEN($A723)=0),"",SWDATA!AC708)</f>
        <v>0</v>
      </c>
      <c r="AK723" s="267">
        <f>IF(OR(Is_Loading,LEN($A723)=0),"",SWDATA!AD708)</f>
        <v>0</v>
      </c>
      <c r="AL723" s="266" t="str">
        <f t="shared" si="2633"/>
        <v/>
      </c>
      <c r="AM723" s="266">
        <f>IF(OR(Is_Loading,LEN($A723)=0),"",SWDATA!AF708)</f>
        <v>0</v>
      </c>
      <c r="AN723" s="267">
        <f>IF(OR(Is_Loading,LEN($A723)=0),"",SWDATA!AG708)</f>
        <v>0</v>
      </c>
      <c r="AO723" s="323">
        <f>IF(OR(Is_Loading,LEN($A723)=0),"",SWDATA!AH708)</f>
        <v>0</v>
      </c>
      <c r="AP723" s="320" t="str">
        <f t="shared" si="2634"/>
        <v/>
      </c>
      <c r="AQ723" s="266">
        <f>IF(OR(Is_Loading,LEN($A723)=0),"",SWDATA!AJ708)</f>
        <v>0</v>
      </c>
      <c r="AR723" s="267">
        <f>IF(OR(Is_Loading,LEN($A723)=0),"",SWDATA!AK708)</f>
        <v>0</v>
      </c>
      <c r="AS723" s="267">
        <f>IF(OR(Is_Loading,LEN($A723)=0),"",SWDATA!AL708)</f>
        <v>0</v>
      </c>
      <c r="AT723" s="266" t="str">
        <f t="shared" si="2635"/>
        <v/>
      </c>
      <c r="AU723" s="266">
        <f>IF(OR(Is_Loading,LEN($A723)=0),"",SWDATA!AN708)</f>
        <v>0</v>
      </c>
      <c r="AV723" s="267">
        <f>IF(OR(Is_Loading,LEN($A723)=0),"",SWDATA!AO708)</f>
        <v>0</v>
      </c>
      <c r="AW723" s="267">
        <f>IF(OR(Is_Loading,LEN($A723)=0),"",SWDATA!AP708)</f>
        <v>0</v>
      </c>
      <c r="AX723" s="266" t="str">
        <f t="shared" si="2636"/>
        <v/>
      </c>
      <c r="AY723" s="266">
        <f>IF(OR(Is_Loading,LEN($A723)=0),"",SWDATA!AR708)</f>
        <v>0</v>
      </c>
      <c r="AZ723" s="267">
        <f>IF(OR(Is_Loading,LEN($A723)=0),"",SWDATA!AS708)</f>
        <v>0</v>
      </c>
      <c r="BA723" s="267">
        <f>IF(OR(Is_Loading,LEN($A723)=0),"",SWDATA!AT708)</f>
        <v>0</v>
      </c>
      <c r="BB723" s="266" t="str">
        <f t="shared" si="2637"/>
        <v/>
      </c>
      <c r="BC723" s="266">
        <f>IF(OR(Is_Loading,LEN($A723)=0),"",SWDATA!AV708)</f>
        <v>0</v>
      </c>
      <c r="BD723" s="267">
        <f>IF(OR(Is_Loading,LEN($A723)=0),"",SWDATA!AW708)</f>
        <v>0</v>
      </c>
      <c r="BE723" s="323">
        <f>IF(OR(Is_Loading,LEN($A723)=0),"",SWDATA!AX708)</f>
        <v>0</v>
      </c>
      <c r="BF723" s="320" t="str">
        <f t="shared" si="2638"/>
        <v/>
      </c>
      <c r="BG723" s="11"/>
      <c r="BH723" s="11"/>
      <c r="BI723" s="11"/>
      <c r="BJ723" s="11"/>
      <c r="BK723" s="11"/>
      <c r="BL723" s="11"/>
      <c r="BM723" s="11"/>
      <c r="BN723" s="11"/>
      <c r="BO723" s="11"/>
      <c r="BP723" s="11"/>
      <c r="BQ723" s="11"/>
      <c r="BR723" s="11"/>
      <c r="BS723" s="11"/>
      <c r="BT723" s="11"/>
      <c r="BU723" s="11"/>
      <c r="BV723" s="11"/>
      <c r="BW723" s="11"/>
      <c r="BX723" s="11"/>
      <c r="BY723" s="11"/>
      <c r="BZ723" s="11"/>
      <c r="CA723" s="11"/>
      <c r="CB723" s="11"/>
      <c r="CC723" s="11"/>
      <c r="CD723" s="11"/>
      <c r="CE723" s="11"/>
      <c r="CF723" s="11"/>
      <c r="CG723" s="11"/>
      <c r="CH723" s="11"/>
      <c r="CI723" s="11"/>
      <c r="CJ723" s="11"/>
      <c r="CK723" s="11"/>
      <c r="CL723" s="11"/>
      <c r="CM723" s="11"/>
      <c r="CN723" s="351"/>
      <c r="CO723" s="351"/>
      <c r="CP723" s="351"/>
      <c r="CQ723" s="351"/>
      <c r="CR723" s="351"/>
      <c r="CS723" s="351"/>
      <c r="CT723" s="351"/>
      <c r="CU723" s="351"/>
      <c r="CV723" s="351"/>
      <c r="CW723" s="351"/>
      <c r="CX723" s="351"/>
      <c r="CY723" s="351"/>
      <c r="CZ723" s="351"/>
      <c r="DA723" s="351"/>
      <c r="DB723" s="351"/>
      <c r="DC723" s="351"/>
      <c r="DD723" s="351"/>
      <c r="DE723" s="351"/>
      <c r="DF723" s="351"/>
      <c r="DG723" s="351"/>
      <c r="DH723" s="351"/>
      <c r="DI723" s="351"/>
      <c r="DJ723" s="351"/>
      <c r="DK723" s="351"/>
      <c r="DL723" s="351"/>
      <c r="DM723" s="351"/>
      <c r="DN723" s="351"/>
      <c r="DS723" s="372"/>
      <c r="DT723" s="374"/>
      <c r="DU723" s="375"/>
      <c r="DV723" s="375"/>
      <c r="DW723" s="375"/>
      <c r="DX723" s="375">
        <v>1</v>
      </c>
      <c r="DY723" s="375">
        <f t="shared" si="2679"/>
        <v>0</v>
      </c>
      <c r="DZ723" s="375">
        <f t="shared" si="2680"/>
        <v>0</v>
      </c>
      <c r="EA723" s="375">
        <f t="shared" si="2681"/>
        <v>1</v>
      </c>
      <c r="EB723" s="375">
        <f t="shared" si="2682"/>
        <v>0</v>
      </c>
      <c r="EC723" s="375">
        <f t="shared" si="2683"/>
        <v>0</v>
      </c>
      <c r="ED723" s="375">
        <f t="shared" si="2684"/>
        <v>1</v>
      </c>
      <c r="EE723" s="375">
        <f t="shared" si="2685"/>
        <v>0</v>
      </c>
      <c r="EF723" s="375">
        <f t="shared" si="2686"/>
        <v>0</v>
      </c>
      <c r="EG723" s="375">
        <f t="shared" si="2687"/>
        <v>1</v>
      </c>
      <c r="EH723" s="375">
        <f t="shared" si="2688"/>
        <v>0</v>
      </c>
      <c r="EI723" s="375">
        <f t="shared" si="2689"/>
        <v>0</v>
      </c>
      <c r="EJ723" s="375">
        <f t="shared" si="2690"/>
        <v>1</v>
      </c>
      <c r="EK723" s="375">
        <f t="shared" si="2691"/>
        <v>0</v>
      </c>
      <c r="EL723" s="375">
        <f t="shared" si="2692"/>
        <v>0</v>
      </c>
      <c r="EM723" s="375">
        <f t="shared" si="2693"/>
        <v>1</v>
      </c>
      <c r="EN723" s="375">
        <f t="shared" si="2694"/>
        <v>0</v>
      </c>
      <c r="EO723" s="375">
        <f t="shared" si="2695"/>
        <v>0</v>
      </c>
      <c r="EP723" s="375">
        <f t="shared" si="2696"/>
        <v>1</v>
      </c>
      <c r="EQ723" s="375">
        <f t="shared" si="2697"/>
        <v>0</v>
      </c>
      <c r="ER723" s="375">
        <f t="shared" si="2698"/>
        <v>0</v>
      </c>
      <c r="ES723" s="375">
        <f t="shared" si="2699"/>
        <v>1</v>
      </c>
      <c r="ET723" s="375">
        <f t="shared" si="2700"/>
        <v>0</v>
      </c>
      <c r="EU723" s="375">
        <f t="shared" si="2701"/>
        <v>0</v>
      </c>
      <c r="EV723" s="375">
        <f t="shared" si="2702"/>
        <v>1</v>
      </c>
      <c r="EW723" s="375">
        <f t="shared" si="2703"/>
        <v>0</v>
      </c>
      <c r="EX723" s="375">
        <f t="shared" si="2704"/>
        <v>0</v>
      </c>
      <c r="EY723" s="375">
        <f t="shared" si="2705"/>
        <v>1</v>
      </c>
      <c r="EZ723" s="375">
        <f t="shared" si="2706"/>
        <v>0</v>
      </c>
      <c r="FA723" s="375">
        <f t="shared" si="2707"/>
        <v>0</v>
      </c>
      <c r="FB723" s="375">
        <f t="shared" si="2708"/>
        <v>1</v>
      </c>
      <c r="FC723" s="375">
        <f t="shared" si="2709"/>
        <v>0</v>
      </c>
      <c r="FD723" s="375">
        <f t="shared" si="2710"/>
        <v>0</v>
      </c>
      <c r="FE723" s="376"/>
      <c r="FF723" s="372"/>
      <c r="FG723" s="372"/>
      <c r="FH723" s="372"/>
      <c r="FI723" s="372"/>
      <c r="FJ723" s="372"/>
      <c r="FK723" s="372"/>
      <c r="FL723" s="372"/>
      <c r="FM723" s="372"/>
      <c r="FN723" s="372"/>
      <c r="FO723" s="372"/>
      <c r="FP723" s="372"/>
      <c r="FQ723" s="372"/>
      <c r="FR723" s="372"/>
      <c r="FS723" s="372"/>
      <c r="FT723" s="372"/>
      <c r="FU723" s="372"/>
      <c r="FV723" s="372"/>
      <c r="FW723" s="372"/>
      <c r="FX723" s="372"/>
      <c r="FY723" s="372"/>
      <c r="FZ723" s="372"/>
      <c r="GA723" s="372"/>
      <c r="GB723" s="372"/>
      <c r="GC723" s="372"/>
      <c r="GD723" s="372"/>
      <c r="GE723" s="372"/>
      <c r="GF723" s="372"/>
      <c r="GG723" s="372"/>
      <c r="GH723" s="372"/>
      <c r="GI723" s="372"/>
      <c r="GJ723" s="372"/>
      <c r="GK723" s="372"/>
      <c r="GL723" s="372"/>
      <c r="GM723" s="372"/>
      <c r="GN723" s="372"/>
      <c r="GO723" s="372"/>
      <c r="GP723" s="372"/>
      <c r="GQ723" s="372"/>
      <c r="GR723" s="372"/>
      <c r="GS723" s="372"/>
      <c r="GT723" s="372"/>
      <c r="GU723" s="372"/>
      <c r="GV723" s="372"/>
      <c r="GW723" s="372"/>
      <c r="GX723" s="372"/>
      <c r="GY723" s="372"/>
      <c r="GZ723" s="372"/>
      <c r="HA723" s="372"/>
      <c r="HB723" s="372"/>
      <c r="HC723" s="372"/>
    </row>
    <row r="724" spans="1:211" s="373" customFormat="1" ht="15" hidden="1" customHeight="1" outlineLevel="1" x14ac:dyDescent="0.2">
      <c r="A724" s="366">
        <f>SWDATA!O709</f>
        <v>0</v>
      </c>
      <c r="B724" s="366">
        <f>SWDATA!M709</f>
        <v>0</v>
      </c>
      <c r="C724" s="351">
        <f>IF(AND(SWDATA!M709=1,SWDATA!Q709="promotions"),SWDATA!P709,0)</f>
        <v>0</v>
      </c>
      <c r="D724" s="367">
        <f>ROW(SWDATA!M709)</f>
        <v>709</v>
      </c>
      <c r="E724" s="368">
        <f t="shared" si="2714"/>
        <v>0</v>
      </c>
      <c r="F724" s="369">
        <f t="shared" si="2626"/>
        <v>1</v>
      </c>
      <c r="G724" s="366" t="str">
        <f t="shared" si="2627"/>
        <v/>
      </c>
      <c r="H724" s="370"/>
      <c r="J724" s="238">
        <f t="shared" si="2628"/>
        <v>0</v>
      </c>
      <c r="K724" s="239" t="str">
        <f t="shared" si="2629"/>
        <v/>
      </c>
      <c r="L724" s="342"/>
      <c r="M724" s="345"/>
      <c r="N724" s="340" t="str">
        <f>IF(LEN(SWDATA!F709)=0,"",N723)</f>
        <v/>
      </c>
      <c r="O724" s="296" t="str">
        <f>IF(LEN(SWDATA!G709)=0,"",O723)</f>
        <v/>
      </c>
      <c r="P724" s="297" t="str">
        <f>IF(LEN(SWDATA!C709)=0,"",SWDATA!C709)</f>
        <v/>
      </c>
      <c r="Q724" s="312" t="str">
        <f t="shared" si="2630"/>
        <v/>
      </c>
      <c r="R724" s="223" t="s">
        <v>261</v>
      </c>
      <c r="S724" s="224"/>
      <c r="T724" s="224"/>
      <c r="U724" s="264" t="s">
        <v>600</v>
      </c>
      <c r="V724" s="205" t="s">
        <v>221</v>
      </c>
      <c r="W724" s="266">
        <f>IF(OR(Is_Loading,LEN($A724)=0),"",SWDATA!P709)</f>
        <v>0</v>
      </c>
      <c r="X724" s="267">
        <f>IF(OR(Is_Loading,LEN($A724)=0),"",SWDATA!Q709)</f>
        <v>0</v>
      </c>
      <c r="Y724" s="267">
        <f>IF(OR(Is_Loading,LEN($A724)=0),"",SWDATA!R709)</f>
        <v>0</v>
      </c>
      <c r="Z724" s="266" t="str">
        <f t="shared" si="2711"/>
        <v/>
      </c>
      <c r="AA724" s="266">
        <f>IF(OR(Is_Loading,LEN($A724)=0),"",SWDATA!T709)</f>
        <v>0</v>
      </c>
      <c r="AB724" s="267">
        <f>IF(OR(Is_Loading,LEN($A724)=0),"",SWDATA!U709)</f>
        <v>0</v>
      </c>
      <c r="AC724" s="267">
        <f>IF(OR(Is_Loading,LEN($A724)=0),"",SWDATA!V709)</f>
        <v>0</v>
      </c>
      <c r="AD724" s="266" t="str">
        <f t="shared" si="2631"/>
        <v/>
      </c>
      <c r="AE724" s="266">
        <f>IF(OR(Is_Loading,LEN($A724)=0),"",SWDATA!X709)</f>
        <v>0</v>
      </c>
      <c r="AF724" s="267">
        <f>IF(OR(Is_Loading,LEN($A724)=0),"",SWDATA!Y709)</f>
        <v>0</v>
      </c>
      <c r="AG724" s="267">
        <f>IF(OR(Is_Loading,LEN($A724)=0),"",SWDATA!Z709)</f>
        <v>0</v>
      </c>
      <c r="AH724" s="266" t="str">
        <f t="shared" si="2632"/>
        <v/>
      </c>
      <c r="AI724" s="266">
        <f>IF(OR(Is_Loading,LEN($A724)=0),"",SWDATA!AB709)</f>
        <v>0</v>
      </c>
      <c r="AJ724" s="267">
        <f>IF(OR(Is_Loading,LEN($A724)=0),"",SWDATA!AC709)</f>
        <v>0</v>
      </c>
      <c r="AK724" s="267">
        <f>IF(OR(Is_Loading,LEN($A724)=0),"",SWDATA!AD709)</f>
        <v>0</v>
      </c>
      <c r="AL724" s="266" t="str">
        <f t="shared" si="2633"/>
        <v/>
      </c>
      <c r="AM724" s="266">
        <f>IF(OR(Is_Loading,LEN($A724)=0),"",SWDATA!AF709)</f>
        <v>0</v>
      </c>
      <c r="AN724" s="267">
        <f>IF(OR(Is_Loading,LEN($A724)=0),"",SWDATA!AG709)</f>
        <v>0</v>
      </c>
      <c r="AO724" s="323">
        <f>IF(OR(Is_Loading,LEN($A724)=0),"",SWDATA!AH709)</f>
        <v>0</v>
      </c>
      <c r="AP724" s="320" t="str">
        <f t="shared" si="2634"/>
        <v/>
      </c>
      <c r="AQ724" s="266">
        <f>IF(OR(Is_Loading,LEN($A724)=0),"",SWDATA!AJ709)</f>
        <v>0</v>
      </c>
      <c r="AR724" s="267">
        <f>IF(OR(Is_Loading,LEN($A724)=0),"",SWDATA!AK709)</f>
        <v>0</v>
      </c>
      <c r="AS724" s="267">
        <f>IF(OR(Is_Loading,LEN($A724)=0),"",SWDATA!AL709)</f>
        <v>0</v>
      </c>
      <c r="AT724" s="266" t="str">
        <f t="shared" si="2635"/>
        <v/>
      </c>
      <c r="AU724" s="266">
        <f>IF(OR(Is_Loading,LEN($A724)=0),"",SWDATA!AN709)</f>
        <v>0</v>
      </c>
      <c r="AV724" s="267">
        <f>IF(OR(Is_Loading,LEN($A724)=0),"",SWDATA!AO709)</f>
        <v>0</v>
      </c>
      <c r="AW724" s="267">
        <f>IF(OR(Is_Loading,LEN($A724)=0),"",SWDATA!AP709)</f>
        <v>0</v>
      </c>
      <c r="AX724" s="266" t="str">
        <f t="shared" si="2636"/>
        <v/>
      </c>
      <c r="AY724" s="266">
        <f>IF(OR(Is_Loading,LEN($A724)=0),"",SWDATA!AR709)</f>
        <v>0</v>
      </c>
      <c r="AZ724" s="267">
        <f>IF(OR(Is_Loading,LEN($A724)=0),"",SWDATA!AS709)</f>
        <v>0</v>
      </c>
      <c r="BA724" s="267">
        <f>IF(OR(Is_Loading,LEN($A724)=0),"",SWDATA!AT709)</f>
        <v>0</v>
      </c>
      <c r="BB724" s="266" t="str">
        <f t="shared" si="2637"/>
        <v/>
      </c>
      <c r="BC724" s="266">
        <f>IF(OR(Is_Loading,LEN($A724)=0),"",SWDATA!AV709)</f>
        <v>0</v>
      </c>
      <c r="BD724" s="267">
        <f>IF(OR(Is_Loading,LEN($A724)=0),"",SWDATA!AW709)</f>
        <v>0</v>
      </c>
      <c r="BE724" s="323">
        <f>IF(OR(Is_Loading,LEN($A724)=0),"",SWDATA!AX709)</f>
        <v>0</v>
      </c>
      <c r="BF724" s="320" t="str">
        <f t="shared" si="2638"/>
        <v/>
      </c>
      <c r="BG724" s="11"/>
      <c r="BH724" s="11"/>
      <c r="BI724" s="11"/>
      <c r="BJ724" s="11"/>
      <c r="BK724" s="11"/>
      <c r="BL724" s="11"/>
      <c r="BM724" s="11"/>
      <c r="BN724" s="11"/>
      <c r="BO724" s="11"/>
      <c r="BP724" s="11"/>
      <c r="BQ724" s="11"/>
      <c r="BR724" s="11"/>
      <c r="BS724" s="11"/>
      <c r="BT724" s="11"/>
      <c r="BU724" s="11"/>
      <c r="BV724" s="11"/>
      <c r="BW724" s="11"/>
      <c r="BX724" s="11"/>
      <c r="BY724" s="11"/>
      <c r="BZ724" s="11"/>
      <c r="CA724" s="11"/>
      <c r="CB724" s="11"/>
      <c r="CC724" s="11"/>
      <c r="CD724" s="11"/>
      <c r="CE724" s="11"/>
      <c r="CF724" s="11"/>
      <c r="CG724" s="11"/>
      <c r="CH724" s="11"/>
      <c r="CI724" s="11"/>
      <c r="CJ724" s="11"/>
      <c r="CK724" s="11"/>
      <c r="CL724" s="11"/>
      <c r="CM724" s="11"/>
      <c r="CN724" s="351"/>
      <c r="CO724" s="351"/>
      <c r="CP724" s="351"/>
      <c r="CQ724" s="351"/>
      <c r="CR724" s="351"/>
      <c r="CS724" s="351"/>
      <c r="CT724" s="351"/>
      <c r="CU724" s="351"/>
      <c r="CV724" s="351"/>
      <c r="CW724" s="351"/>
      <c r="CX724" s="351"/>
      <c r="CY724" s="351"/>
      <c r="CZ724" s="351"/>
      <c r="DA724" s="351"/>
      <c r="DB724" s="351"/>
      <c r="DC724" s="351"/>
      <c r="DD724" s="351"/>
      <c r="DE724" s="351"/>
      <c r="DF724" s="351"/>
      <c r="DG724" s="351"/>
      <c r="DH724" s="351"/>
      <c r="DI724" s="351"/>
      <c r="DJ724" s="351"/>
      <c r="DK724" s="351"/>
      <c r="DL724" s="351"/>
      <c r="DM724" s="351"/>
      <c r="DN724" s="351"/>
      <c r="DS724" s="372"/>
      <c r="DT724" s="374"/>
      <c r="DU724" s="375"/>
      <c r="DV724" s="375"/>
      <c r="DW724" s="375"/>
      <c r="DX724" s="375">
        <v>1</v>
      </c>
      <c r="DY724" s="375">
        <f t="shared" si="2679"/>
        <v>0</v>
      </c>
      <c r="DZ724" s="375">
        <f t="shared" si="2680"/>
        <v>0</v>
      </c>
      <c r="EA724" s="375">
        <f t="shared" si="2681"/>
        <v>1</v>
      </c>
      <c r="EB724" s="375">
        <f t="shared" si="2682"/>
        <v>0</v>
      </c>
      <c r="EC724" s="375">
        <f t="shared" si="2683"/>
        <v>0</v>
      </c>
      <c r="ED724" s="375">
        <f t="shared" si="2684"/>
        <v>1</v>
      </c>
      <c r="EE724" s="375">
        <f t="shared" si="2685"/>
        <v>0</v>
      </c>
      <c r="EF724" s="375">
        <f t="shared" si="2686"/>
        <v>0</v>
      </c>
      <c r="EG724" s="375">
        <f t="shared" si="2687"/>
        <v>1</v>
      </c>
      <c r="EH724" s="375">
        <f t="shared" si="2688"/>
        <v>0</v>
      </c>
      <c r="EI724" s="375">
        <f t="shared" si="2689"/>
        <v>0</v>
      </c>
      <c r="EJ724" s="375">
        <f t="shared" si="2690"/>
        <v>1</v>
      </c>
      <c r="EK724" s="375">
        <f t="shared" si="2691"/>
        <v>0</v>
      </c>
      <c r="EL724" s="375">
        <f t="shared" si="2692"/>
        <v>0</v>
      </c>
      <c r="EM724" s="375">
        <f t="shared" si="2693"/>
        <v>1</v>
      </c>
      <c r="EN724" s="375">
        <f t="shared" si="2694"/>
        <v>0</v>
      </c>
      <c r="EO724" s="375">
        <f t="shared" si="2695"/>
        <v>0</v>
      </c>
      <c r="EP724" s="375">
        <f t="shared" si="2696"/>
        <v>1</v>
      </c>
      <c r="EQ724" s="375">
        <f t="shared" si="2697"/>
        <v>0</v>
      </c>
      <c r="ER724" s="375">
        <f t="shared" si="2698"/>
        <v>0</v>
      </c>
      <c r="ES724" s="375">
        <f t="shared" si="2699"/>
        <v>1</v>
      </c>
      <c r="ET724" s="375">
        <f t="shared" si="2700"/>
        <v>0</v>
      </c>
      <c r="EU724" s="375">
        <f t="shared" si="2701"/>
        <v>0</v>
      </c>
      <c r="EV724" s="375">
        <f t="shared" si="2702"/>
        <v>1</v>
      </c>
      <c r="EW724" s="375">
        <f t="shared" si="2703"/>
        <v>0</v>
      </c>
      <c r="EX724" s="375">
        <f t="shared" si="2704"/>
        <v>0</v>
      </c>
      <c r="EY724" s="375">
        <f t="shared" si="2705"/>
        <v>1</v>
      </c>
      <c r="EZ724" s="375">
        <f t="shared" si="2706"/>
        <v>0</v>
      </c>
      <c r="FA724" s="375">
        <f t="shared" si="2707"/>
        <v>0</v>
      </c>
      <c r="FB724" s="375">
        <f t="shared" si="2708"/>
        <v>1</v>
      </c>
      <c r="FC724" s="375">
        <f t="shared" si="2709"/>
        <v>0</v>
      </c>
      <c r="FD724" s="375">
        <f t="shared" si="2710"/>
        <v>0</v>
      </c>
      <c r="FE724" s="376"/>
      <c r="FF724" s="372"/>
      <c r="FG724" s="372"/>
      <c r="FH724" s="372"/>
      <c r="FI724" s="372"/>
      <c r="FJ724" s="372"/>
      <c r="FK724" s="372"/>
      <c r="FL724" s="372"/>
      <c r="FM724" s="372"/>
      <c r="FN724" s="372"/>
      <c r="FO724" s="372"/>
      <c r="FP724" s="372"/>
      <c r="FQ724" s="372"/>
      <c r="FR724" s="372"/>
      <c r="FS724" s="372"/>
      <c r="FT724" s="372"/>
      <c r="FU724" s="372"/>
      <c r="FV724" s="372"/>
      <c r="FW724" s="372"/>
      <c r="FX724" s="372"/>
      <c r="FY724" s="372"/>
      <c r="FZ724" s="372"/>
      <c r="GA724" s="372"/>
      <c r="GB724" s="372"/>
      <c r="GC724" s="372"/>
      <c r="GD724" s="372"/>
      <c r="GE724" s="372"/>
      <c r="GF724" s="372"/>
      <c r="GG724" s="372"/>
      <c r="GH724" s="372"/>
      <c r="GI724" s="372"/>
      <c r="GJ724" s="372"/>
      <c r="GK724" s="372"/>
      <c r="GL724" s="372"/>
      <c r="GM724" s="372"/>
      <c r="GN724" s="372"/>
      <c r="GO724" s="372"/>
      <c r="GP724" s="372"/>
      <c r="GQ724" s="372"/>
      <c r="GR724" s="372"/>
      <c r="GS724" s="372"/>
      <c r="GT724" s="372"/>
      <c r="GU724" s="372"/>
      <c r="GV724" s="372"/>
      <c r="GW724" s="372"/>
      <c r="GX724" s="372"/>
      <c r="GY724" s="372"/>
      <c r="GZ724" s="372"/>
      <c r="HA724" s="372"/>
      <c r="HB724" s="372"/>
      <c r="HC724" s="372"/>
    </row>
    <row r="725" spans="1:211" s="373" customFormat="1" ht="15" hidden="1" customHeight="1" outlineLevel="1" x14ac:dyDescent="0.2">
      <c r="A725" s="366">
        <f>SWDATA!O710</f>
        <v>0</v>
      </c>
      <c r="B725" s="366">
        <f>SWDATA!M710</f>
        <v>0</v>
      </c>
      <c r="C725" s="351">
        <f>IF(AND(SWDATA!M710=1,SWDATA!Q710="promotions"),SWDATA!P710,0)</f>
        <v>0</v>
      </c>
      <c r="D725" s="367">
        <f>ROW(SWDATA!M710)</f>
        <v>710</v>
      </c>
      <c r="E725" s="368">
        <f t="shared" si="2714"/>
        <v>0</v>
      </c>
      <c r="F725" s="369">
        <f t="shared" si="2626"/>
        <v>1</v>
      </c>
      <c r="G725" s="366" t="str">
        <f t="shared" si="2627"/>
        <v/>
      </c>
      <c r="H725" s="370"/>
      <c r="J725" s="238">
        <f t="shared" si="2628"/>
        <v>0</v>
      </c>
      <c r="K725" s="239" t="str">
        <f t="shared" si="2629"/>
        <v/>
      </c>
      <c r="L725" s="342"/>
      <c r="M725" s="345"/>
      <c r="N725" s="340" t="str">
        <f>IF(LEN(SWDATA!F710)=0,"",N724)</f>
        <v/>
      </c>
      <c r="O725" s="296" t="str">
        <f>IF(LEN(SWDATA!G710)=0,"",O724)</f>
        <v/>
      </c>
      <c r="P725" s="297" t="str">
        <f>IF(LEN(SWDATA!C710)=0,"",SWDATA!C710)</f>
        <v/>
      </c>
      <c r="Q725" s="312" t="str">
        <f t="shared" si="2630"/>
        <v/>
      </c>
      <c r="R725" s="223" t="s">
        <v>261</v>
      </c>
      <c r="S725" s="224"/>
      <c r="T725" s="224"/>
      <c r="U725" s="264" t="s">
        <v>602</v>
      </c>
      <c r="V725" s="205" t="s">
        <v>221</v>
      </c>
      <c r="W725" s="266">
        <f>IF(OR(Is_Loading,LEN($A725)=0),"",SWDATA!P710)</f>
        <v>0</v>
      </c>
      <c r="X725" s="267">
        <f>IF(OR(Is_Loading,LEN($A725)=0),"",SWDATA!Q710)</f>
        <v>0</v>
      </c>
      <c r="Y725" s="267">
        <f>IF(OR(Is_Loading,LEN($A725)=0),"",SWDATA!R710)</f>
        <v>0</v>
      </c>
      <c r="Z725" s="266" t="str">
        <f t="shared" si="2711"/>
        <v/>
      </c>
      <c r="AA725" s="266">
        <f>IF(OR(Is_Loading,LEN($A725)=0),"",SWDATA!T710)</f>
        <v>0</v>
      </c>
      <c r="AB725" s="267">
        <f>IF(OR(Is_Loading,LEN($A725)=0),"",SWDATA!U710)</f>
        <v>0</v>
      </c>
      <c r="AC725" s="267">
        <f>IF(OR(Is_Loading,LEN($A725)=0),"",SWDATA!V710)</f>
        <v>0</v>
      </c>
      <c r="AD725" s="266" t="str">
        <f t="shared" si="2631"/>
        <v/>
      </c>
      <c r="AE725" s="266">
        <f>IF(OR(Is_Loading,LEN($A725)=0),"",SWDATA!X710)</f>
        <v>0</v>
      </c>
      <c r="AF725" s="267">
        <f>IF(OR(Is_Loading,LEN($A725)=0),"",SWDATA!Y710)</f>
        <v>0</v>
      </c>
      <c r="AG725" s="267">
        <f>IF(OR(Is_Loading,LEN($A725)=0),"",SWDATA!Z710)</f>
        <v>0</v>
      </c>
      <c r="AH725" s="266" t="str">
        <f t="shared" si="2632"/>
        <v/>
      </c>
      <c r="AI725" s="266">
        <f>IF(OR(Is_Loading,LEN($A725)=0),"",SWDATA!AB710)</f>
        <v>0</v>
      </c>
      <c r="AJ725" s="267">
        <f>IF(OR(Is_Loading,LEN($A725)=0),"",SWDATA!AC710)</f>
        <v>0</v>
      </c>
      <c r="AK725" s="267">
        <f>IF(OR(Is_Loading,LEN($A725)=0),"",SWDATA!AD710)</f>
        <v>0</v>
      </c>
      <c r="AL725" s="266" t="str">
        <f t="shared" si="2633"/>
        <v/>
      </c>
      <c r="AM725" s="266">
        <f>IF(OR(Is_Loading,LEN($A725)=0),"",SWDATA!AF710)</f>
        <v>0</v>
      </c>
      <c r="AN725" s="267">
        <f>IF(OR(Is_Loading,LEN($A725)=0),"",SWDATA!AG710)</f>
        <v>0</v>
      </c>
      <c r="AO725" s="323">
        <f>IF(OR(Is_Loading,LEN($A725)=0),"",SWDATA!AH710)</f>
        <v>0</v>
      </c>
      <c r="AP725" s="320" t="str">
        <f t="shared" si="2634"/>
        <v/>
      </c>
      <c r="AQ725" s="266">
        <f>IF(OR(Is_Loading,LEN($A725)=0),"",SWDATA!AJ710)</f>
        <v>0</v>
      </c>
      <c r="AR725" s="267">
        <f>IF(OR(Is_Loading,LEN($A725)=0),"",SWDATA!AK710)</f>
        <v>0</v>
      </c>
      <c r="AS725" s="267">
        <f>IF(OR(Is_Loading,LEN($A725)=0),"",SWDATA!AL710)</f>
        <v>0</v>
      </c>
      <c r="AT725" s="266" t="str">
        <f t="shared" si="2635"/>
        <v/>
      </c>
      <c r="AU725" s="266">
        <f>IF(OR(Is_Loading,LEN($A725)=0),"",SWDATA!AN710)</f>
        <v>0</v>
      </c>
      <c r="AV725" s="267">
        <f>IF(OR(Is_Loading,LEN($A725)=0),"",SWDATA!AO710)</f>
        <v>0</v>
      </c>
      <c r="AW725" s="267">
        <f>IF(OR(Is_Loading,LEN($A725)=0),"",SWDATA!AP710)</f>
        <v>0</v>
      </c>
      <c r="AX725" s="266" t="str">
        <f t="shared" si="2636"/>
        <v/>
      </c>
      <c r="AY725" s="266">
        <f>IF(OR(Is_Loading,LEN($A725)=0),"",SWDATA!AR710)</f>
        <v>0</v>
      </c>
      <c r="AZ725" s="267">
        <f>IF(OR(Is_Loading,LEN($A725)=0),"",SWDATA!AS710)</f>
        <v>0</v>
      </c>
      <c r="BA725" s="267">
        <f>IF(OR(Is_Loading,LEN($A725)=0),"",SWDATA!AT710)</f>
        <v>0</v>
      </c>
      <c r="BB725" s="266" t="str">
        <f t="shared" si="2637"/>
        <v/>
      </c>
      <c r="BC725" s="266">
        <f>IF(OR(Is_Loading,LEN($A725)=0),"",SWDATA!AV710)</f>
        <v>0</v>
      </c>
      <c r="BD725" s="267">
        <f>IF(OR(Is_Loading,LEN($A725)=0),"",SWDATA!AW710)</f>
        <v>0</v>
      </c>
      <c r="BE725" s="323">
        <f>IF(OR(Is_Loading,LEN($A725)=0),"",SWDATA!AX710)</f>
        <v>0</v>
      </c>
      <c r="BF725" s="320" t="str">
        <f t="shared" si="2638"/>
        <v/>
      </c>
      <c r="BG725" s="11"/>
      <c r="BH725" s="11"/>
      <c r="BI725" s="11"/>
      <c r="BJ725" s="11"/>
      <c r="BK725" s="11"/>
      <c r="BL725" s="11"/>
      <c r="BM725" s="11"/>
      <c r="BN725" s="11"/>
      <c r="BO725" s="11"/>
      <c r="BP725" s="11"/>
      <c r="BQ725" s="11"/>
      <c r="BR725" s="11"/>
      <c r="BS725" s="11"/>
      <c r="BT725" s="11"/>
      <c r="BU725" s="11"/>
      <c r="BV725" s="11"/>
      <c r="BW725" s="11"/>
      <c r="BX725" s="11"/>
      <c r="BY725" s="11"/>
      <c r="BZ725" s="11"/>
      <c r="CA725" s="11"/>
      <c r="CB725" s="11"/>
      <c r="CC725" s="11"/>
      <c r="CD725" s="11"/>
      <c r="CE725" s="11"/>
      <c r="CF725" s="11"/>
      <c r="CG725" s="11"/>
      <c r="CH725" s="11"/>
      <c r="CI725" s="11"/>
      <c r="CJ725" s="11"/>
      <c r="CK725" s="11"/>
      <c r="CL725" s="11"/>
      <c r="CM725" s="11"/>
      <c r="CN725" s="351"/>
      <c r="CO725" s="351"/>
      <c r="CP725" s="351"/>
      <c r="CQ725" s="351"/>
      <c r="CR725" s="351"/>
      <c r="CS725" s="351"/>
      <c r="CT725" s="351"/>
      <c r="CU725" s="351"/>
      <c r="CV725" s="351"/>
      <c r="CW725" s="351"/>
      <c r="CX725" s="351"/>
      <c r="CY725" s="351"/>
      <c r="CZ725" s="351"/>
      <c r="DA725" s="351"/>
      <c r="DB725" s="351"/>
      <c r="DC725" s="351"/>
      <c r="DD725" s="351"/>
      <c r="DE725" s="351"/>
      <c r="DF725" s="351"/>
      <c r="DG725" s="351"/>
      <c r="DH725" s="351"/>
      <c r="DI725" s="351"/>
      <c r="DJ725" s="351"/>
      <c r="DK725" s="351"/>
      <c r="DL725" s="351"/>
      <c r="DM725" s="351"/>
      <c r="DN725" s="351"/>
      <c r="DS725" s="372"/>
      <c r="DT725" s="374"/>
      <c r="DU725" s="375"/>
      <c r="DV725" s="375"/>
      <c r="DW725" s="375"/>
      <c r="DX725" s="375">
        <v>1</v>
      </c>
      <c r="DY725" s="375">
        <f t="shared" si="2679"/>
        <v>0</v>
      </c>
      <c r="DZ725" s="375">
        <f t="shared" si="2680"/>
        <v>0</v>
      </c>
      <c r="EA725" s="375">
        <f t="shared" si="2681"/>
        <v>1</v>
      </c>
      <c r="EB725" s="375">
        <f t="shared" si="2682"/>
        <v>0</v>
      </c>
      <c r="EC725" s="375">
        <f t="shared" si="2683"/>
        <v>0</v>
      </c>
      <c r="ED725" s="375">
        <f t="shared" si="2684"/>
        <v>1</v>
      </c>
      <c r="EE725" s="375">
        <f t="shared" si="2685"/>
        <v>0</v>
      </c>
      <c r="EF725" s="375">
        <f t="shared" si="2686"/>
        <v>0</v>
      </c>
      <c r="EG725" s="375">
        <f t="shared" si="2687"/>
        <v>1</v>
      </c>
      <c r="EH725" s="375">
        <f t="shared" si="2688"/>
        <v>0</v>
      </c>
      <c r="EI725" s="375">
        <f t="shared" si="2689"/>
        <v>0</v>
      </c>
      <c r="EJ725" s="375">
        <f t="shared" si="2690"/>
        <v>1</v>
      </c>
      <c r="EK725" s="375">
        <f t="shared" si="2691"/>
        <v>0</v>
      </c>
      <c r="EL725" s="375">
        <f t="shared" si="2692"/>
        <v>0</v>
      </c>
      <c r="EM725" s="375">
        <f t="shared" si="2693"/>
        <v>1</v>
      </c>
      <c r="EN725" s="375">
        <f t="shared" si="2694"/>
        <v>0</v>
      </c>
      <c r="EO725" s="375">
        <f t="shared" si="2695"/>
        <v>0</v>
      </c>
      <c r="EP725" s="375">
        <f t="shared" si="2696"/>
        <v>1</v>
      </c>
      <c r="EQ725" s="375">
        <f t="shared" si="2697"/>
        <v>0</v>
      </c>
      <c r="ER725" s="375">
        <f t="shared" si="2698"/>
        <v>0</v>
      </c>
      <c r="ES725" s="375">
        <f t="shared" si="2699"/>
        <v>1</v>
      </c>
      <c r="ET725" s="375">
        <f t="shared" si="2700"/>
        <v>0</v>
      </c>
      <c r="EU725" s="375">
        <f t="shared" si="2701"/>
        <v>0</v>
      </c>
      <c r="EV725" s="375">
        <f t="shared" si="2702"/>
        <v>1</v>
      </c>
      <c r="EW725" s="375">
        <f t="shared" si="2703"/>
        <v>0</v>
      </c>
      <c r="EX725" s="375">
        <f t="shared" si="2704"/>
        <v>0</v>
      </c>
      <c r="EY725" s="375">
        <f t="shared" si="2705"/>
        <v>1</v>
      </c>
      <c r="EZ725" s="375">
        <f t="shared" si="2706"/>
        <v>0</v>
      </c>
      <c r="FA725" s="375">
        <f t="shared" si="2707"/>
        <v>0</v>
      </c>
      <c r="FB725" s="375">
        <f t="shared" si="2708"/>
        <v>1</v>
      </c>
      <c r="FC725" s="375">
        <f t="shared" si="2709"/>
        <v>0</v>
      </c>
      <c r="FD725" s="375">
        <f t="shared" si="2710"/>
        <v>0</v>
      </c>
      <c r="FE725" s="376"/>
      <c r="FF725" s="372"/>
      <c r="FG725" s="372"/>
      <c r="FH725" s="372"/>
      <c r="FI725" s="372"/>
      <c r="FJ725" s="372"/>
      <c r="FK725" s="372"/>
      <c r="FL725" s="372"/>
      <c r="FM725" s="372"/>
      <c r="FN725" s="372"/>
      <c r="FO725" s="372"/>
      <c r="FP725" s="372"/>
      <c r="FQ725" s="372"/>
      <c r="FR725" s="372"/>
      <c r="FS725" s="372"/>
      <c r="FT725" s="372"/>
      <c r="FU725" s="372"/>
      <c r="FV725" s="372"/>
      <c r="FW725" s="372"/>
      <c r="FX725" s="372"/>
      <c r="FY725" s="372"/>
      <c r="FZ725" s="372"/>
      <c r="GA725" s="372"/>
      <c r="GB725" s="372"/>
      <c r="GC725" s="372"/>
      <c r="GD725" s="372"/>
      <c r="GE725" s="372"/>
      <c r="GF725" s="372"/>
      <c r="GG725" s="372"/>
      <c r="GH725" s="372"/>
      <c r="GI725" s="372"/>
      <c r="GJ725" s="372"/>
      <c r="GK725" s="372"/>
      <c r="GL725" s="372"/>
      <c r="GM725" s="372"/>
      <c r="GN725" s="372"/>
      <c r="GO725" s="372"/>
      <c r="GP725" s="372"/>
      <c r="GQ725" s="372"/>
      <c r="GR725" s="372"/>
      <c r="GS725" s="372"/>
      <c r="GT725" s="372"/>
      <c r="GU725" s="372"/>
      <c r="GV725" s="372"/>
      <c r="GW725" s="372"/>
      <c r="GX725" s="372"/>
      <c r="GY725" s="372"/>
      <c r="GZ725" s="372"/>
      <c r="HA725" s="372"/>
      <c r="HB725" s="372"/>
      <c r="HC725" s="372"/>
    </row>
    <row r="726" spans="1:211" s="373" customFormat="1" ht="15" hidden="1" customHeight="1" outlineLevel="1" x14ac:dyDescent="0.2">
      <c r="A726" s="366">
        <f>SWDATA!O711</f>
        <v>0</v>
      </c>
      <c r="B726" s="366">
        <f>SWDATA!M711</f>
        <v>0</v>
      </c>
      <c r="C726" s="351">
        <f>IF(AND(SWDATA!M711=1,SWDATA!Q711="promotions"),SWDATA!P711,0)</f>
        <v>0</v>
      </c>
      <c r="D726" s="367">
        <f>ROW(SWDATA!M711)</f>
        <v>711</v>
      </c>
      <c r="E726" s="368">
        <f t="shared" si="2714"/>
        <v>0</v>
      </c>
      <c r="F726" s="369">
        <f t="shared" si="2626"/>
        <v>1</v>
      </c>
      <c r="G726" s="366" t="str">
        <f t="shared" si="2627"/>
        <v/>
      </c>
      <c r="H726" s="370"/>
      <c r="J726" s="238">
        <f t="shared" si="2628"/>
        <v>0</v>
      </c>
      <c r="K726" s="239" t="str">
        <f t="shared" si="2629"/>
        <v/>
      </c>
      <c r="L726" s="342"/>
      <c r="M726" s="345"/>
      <c r="N726" s="340" t="str">
        <f>IF(LEN(SWDATA!F711)=0,"",N725)</f>
        <v/>
      </c>
      <c r="O726" s="296" t="str">
        <f>IF(LEN(SWDATA!G711)=0,"",O725)</f>
        <v/>
      </c>
      <c r="P726" s="297" t="str">
        <f>IF(LEN(SWDATA!C711)=0,"",SWDATA!C711)</f>
        <v/>
      </c>
      <c r="Q726" s="312" t="str">
        <f t="shared" si="2630"/>
        <v/>
      </c>
      <c r="R726" s="223" t="s">
        <v>261</v>
      </c>
      <c r="S726" s="224"/>
      <c r="T726" s="224"/>
      <c r="U726" s="264" t="s">
        <v>629</v>
      </c>
      <c r="V726" s="205" t="s">
        <v>221</v>
      </c>
      <c r="W726" s="266">
        <f>IF(OR(Is_Loading,LEN($A726)=0),"",SWDATA!P711)</f>
        <v>0</v>
      </c>
      <c r="X726" s="267">
        <f>IF(OR(Is_Loading,LEN($A726)=0),"",SWDATA!Q711)</f>
        <v>0</v>
      </c>
      <c r="Y726" s="267">
        <f>IF(OR(Is_Loading,LEN($A726)=0),"",SWDATA!R711)</f>
        <v>0</v>
      </c>
      <c r="Z726" s="266" t="str">
        <f t="shared" si="2711"/>
        <v/>
      </c>
      <c r="AA726" s="266">
        <f>IF(OR(Is_Loading,LEN($A726)=0),"",SWDATA!T711)</f>
        <v>0</v>
      </c>
      <c r="AB726" s="267">
        <f>IF(OR(Is_Loading,LEN($A726)=0),"",SWDATA!U711)</f>
        <v>0</v>
      </c>
      <c r="AC726" s="267">
        <f>IF(OR(Is_Loading,LEN($A726)=0),"",SWDATA!V711)</f>
        <v>0</v>
      </c>
      <c r="AD726" s="266" t="str">
        <f t="shared" si="2631"/>
        <v/>
      </c>
      <c r="AE726" s="266">
        <f>IF(OR(Is_Loading,LEN($A726)=0),"",SWDATA!X711)</f>
        <v>0</v>
      </c>
      <c r="AF726" s="267">
        <f>IF(OR(Is_Loading,LEN($A726)=0),"",SWDATA!Y711)</f>
        <v>0</v>
      </c>
      <c r="AG726" s="267">
        <f>IF(OR(Is_Loading,LEN($A726)=0),"",SWDATA!Z711)</f>
        <v>0</v>
      </c>
      <c r="AH726" s="266" t="str">
        <f t="shared" si="2632"/>
        <v/>
      </c>
      <c r="AI726" s="266">
        <f>IF(OR(Is_Loading,LEN($A726)=0),"",SWDATA!AB711)</f>
        <v>0</v>
      </c>
      <c r="AJ726" s="267">
        <f>IF(OR(Is_Loading,LEN($A726)=0),"",SWDATA!AC711)</f>
        <v>0</v>
      </c>
      <c r="AK726" s="267">
        <f>IF(OR(Is_Loading,LEN($A726)=0),"",SWDATA!AD711)</f>
        <v>0</v>
      </c>
      <c r="AL726" s="266" t="str">
        <f t="shared" si="2633"/>
        <v/>
      </c>
      <c r="AM726" s="266">
        <f>IF(OR(Is_Loading,LEN($A726)=0),"",SWDATA!AF711)</f>
        <v>0</v>
      </c>
      <c r="AN726" s="267">
        <f>IF(OR(Is_Loading,LEN($A726)=0),"",SWDATA!AG711)</f>
        <v>0</v>
      </c>
      <c r="AO726" s="323">
        <f>IF(OR(Is_Loading,LEN($A726)=0),"",SWDATA!AH711)</f>
        <v>0</v>
      </c>
      <c r="AP726" s="320" t="str">
        <f t="shared" si="2634"/>
        <v/>
      </c>
      <c r="AQ726" s="266">
        <f>IF(OR(Is_Loading,LEN($A726)=0),"",SWDATA!AJ711)</f>
        <v>0</v>
      </c>
      <c r="AR726" s="267">
        <f>IF(OR(Is_Loading,LEN($A726)=0),"",SWDATA!AK711)</f>
        <v>0</v>
      </c>
      <c r="AS726" s="267">
        <f>IF(OR(Is_Loading,LEN($A726)=0),"",SWDATA!AL711)</f>
        <v>0</v>
      </c>
      <c r="AT726" s="266" t="str">
        <f t="shared" si="2635"/>
        <v/>
      </c>
      <c r="AU726" s="266">
        <f>IF(OR(Is_Loading,LEN($A726)=0),"",SWDATA!AN711)</f>
        <v>0</v>
      </c>
      <c r="AV726" s="267">
        <f>IF(OR(Is_Loading,LEN($A726)=0),"",SWDATA!AO711)</f>
        <v>0</v>
      </c>
      <c r="AW726" s="267">
        <f>IF(OR(Is_Loading,LEN($A726)=0),"",SWDATA!AP711)</f>
        <v>0</v>
      </c>
      <c r="AX726" s="266" t="str">
        <f t="shared" si="2636"/>
        <v/>
      </c>
      <c r="AY726" s="266">
        <f>IF(OR(Is_Loading,LEN($A726)=0),"",SWDATA!AR711)</f>
        <v>0</v>
      </c>
      <c r="AZ726" s="267">
        <f>IF(OR(Is_Loading,LEN($A726)=0),"",SWDATA!AS711)</f>
        <v>0</v>
      </c>
      <c r="BA726" s="267">
        <f>IF(OR(Is_Loading,LEN($A726)=0),"",SWDATA!AT711)</f>
        <v>0</v>
      </c>
      <c r="BB726" s="266" t="str">
        <f t="shared" si="2637"/>
        <v/>
      </c>
      <c r="BC726" s="266">
        <f>IF(OR(Is_Loading,LEN($A726)=0),"",SWDATA!AV711)</f>
        <v>0</v>
      </c>
      <c r="BD726" s="267">
        <f>IF(OR(Is_Loading,LEN($A726)=0),"",SWDATA!AW711)</f>
        <v>0</v>
      </c>
      <c r="BE726" s="323">
        <f>IF(OR(Is_Loading,LEN($A726)=0),"",SWDATA!AX711)</f>
        <v>0</v>
      </c>
      <c r="BF726" s="320" t="str">
        <f t="shared" si="2638"/>
        <v/>
      </c>
      <c r="BG726" s="11"/>
      <c r="BH726" s="11"/>
      <c r="BI726" s="11"/>
      <c r="BJ726" s="11"/>
      <c r="BK726" s="11"/>
      <c r="BL726" s="11"/>
      <c r="BM726" s="11"/>
      <c r="BN726" s="11"/>
      <c r="BO726" s="11"/>
      <c r="BP726" s="11"/>
      <c r="BQ726" s="11"/>
      <c r="BR726" s="11"/>
      <c r="BS726" s="11"/>
      <c r="BT726" s="11"/>
      <c r="BU726" s="11"/>
      <c r="BV726" s="11"/>
      <c r="BW726" s="11"/>
      <c r="BX726" s="11"/>
      <c r="BY726" s="11"/>
      <c r="BZ726" s="11"/>
      <c r="CA726" s="11"/>
      <c r="CB726" s="11"/>
      <c r="CC726" s="11"/>
      <c r="CD726" s="11"/>
      <c r="CE726" s="11"/>
      <c r="CF726" s="11"/>
      <c r="CG726" s="11"/>
      <c r="CH726" s="11"/>
      <c r="CI726" s="11"/>
      <c r="CJ726" s="11"/>
      <c r="CK726" s="11"/>
      <c r="CL726" s="11"/>
      <c r="CM726" s="11"/>
      <c r="CN726" s="351"/>
      <c r="CO726" s="351"/>
      <c r="CP726" s="351"/>
      <c r="CQ726" s="351"/>
      <c r="CR726" s="351"/>
      <c r="CS726" s="351"/>
      <c r="CT726" s="351"/>
      <c r="CU726" s="351"/>
      <c r="CV726" s="351"/>
      <c r="CW726" s="351"/>
      <c r="CX726" s="351"/>
      <c r="CY726" s="351"/>
      <c r="CZ726" s="351"/>
      <c r="DA726" s="351"/>
      <c r="DB726" s="351"/>
      <c r="DC726" s="351"/>
      <c r="DD726" s="351"/>
      <c r="DE726" s="351"/>
      <c r="DF726" s="351"/>
      <c r="DG726" s="351"/>
      <c r="DH726" s="351"/>
      <c r="DI726" s="351"/>
      <c r="DJ726" s="351"/>
      <c r="DK726" s="351"/>
      <c r="DL726" s="351"/>
      <c r="DM726" s="351"/>
      <c r="DN726" s="351"/>
      <c r="DS726" s="372"/>
      <c r="DT726" s="374"/>
      <c r="DU726" s="375"/>
      <c r="DV726" s="375"/>
      <c r="DW726" s="375"/>
      <c r="DX726" s="375">
        <v>1</v>
      </c>
      <c r="DY726" s="375">
        <f t="shared" si="2679"/>
        <v>0</v>
      </c>
      <c r="DZ726" s="375">
        <f t="shared" si="2680"/>
        <v>0</v>
      </c>
      <c r="EA726" s="375">
        <f t="shared" si="2681"/>
        <v>1</v>
      </c>
      <c r="EB726" s="375">
        <f t="shared" si="2682"/>
        <v>0</v>
      </c>
      <c r="EC726" s="375">
        <f t="shared" si="2683"/>
        <v>0</v>
      </c>
      <c r="ED726" s="375">
        <f t="shared" si="2684"/>
        <v>1</v>
      </c>
      <c r="EE726" s="375">
        <f t="shared" si="2685"/>
        <v>0</v>
      </c>
      <c r="EF726" s="375">
        <f t="shared" si="2686"/>
        <v>0</v>
      </c>
      <c r="EG726" s="375">
        <f t="shared" si="2687"/>
        <v>1</v>
      </c>
      <c r="EH726" s="375">
        <f t="shared" si="2688"/>
        <v>0</v>
      </c>
      <c r="EI726" s="375">
        <f t="shared" si="2689"/>
        <v>0</v>
      </c>
      <c r="EJ726" s="375">
        <f t="shared" si="2690"/>
        <v>1</v>
      </c>
      <c r="EK726" s="375">
        <f t="shared" si="2691"/>
        <v>0</v>
      </c>
      <c r="EL726" s="375">
        <f t="shared" si="2692"/>
        <v>0</v>
      </c>
      <c r="EM726" s="375">
        <f t="shared" si="2693"/>
        <v>1</v>
      </c>
      <c r="EN726" s="375">
        <f t="shared" si="2694"/>
        <v>0</v>
      </c>
      <c r="EO726" s="375">
        <f t="shared" si="2695"/>
        <v>0</v>
      </c>
      <c r="EP726" s="375">
        <f t="shared" si="2696"/>
        <v>1</v>
      </c>
      <c r="EQ726" s="375">
        <f t="shared" si="2697"/>
        <v>0</v>
      </c>
      <c r="ER726" s="375">
        <f t="shared" si="2698"/>
        <v>0</v>
      </c>
      <c r="ES726" s="375">
        <f t="shared" si="2699"/>
        <v>1</v>
      </c>
      <c r="ET726" s="375">
        <f t="shared" si="2700"/>
        <v>0</v>
      </c>
      <c r="EU726" s="375">
        <f t="shared" si="2701"/>
        <v>0</v>
      </c>
      <c r="EV726" s="375">
        <f t="shared" si="2702"/>
        <v>1</v>
      </c>
      <c r="EW726" s="375">
        <f t="shared" si="2703"/>
        <v>0</v>
      </c>
      <c r="EX726" s="375">
        <f t="shared" si="2704"/>
        <v>0</v>
      </c>
      <c r="EY726" s="375">
        <f t="shared" si="2705"/>
        <v>1</v>
      </c>
      <c r="EZ726" s="375">
        <f t="shared" si="2706"/>
        <v>0</v>
      </c>
      <c r="FA726" s="375">
        <f t="shared" si="2707"/>
        <v>0</v>
      </c>
      <c r="FB726" s="375">
        <f t="shared" si="2708"/>
        <v>1</v>
      </c>
      <c r="FC726" s="375">
        <f t="shared" si="2709"/>
        <v>0</v>
      </c>
      <c r="FD726" s="375">
        <f t="shared" si="2710"/>
        <v>0</v>
      </c>
      <c r="FE726" s="376"/>
      <c r="FF726" s="372"/>
      <c r="FG726" s="372"/>
      <c r="FH726" s="372"/>
      <c r="FI726" s="372"/>
      <c r="FJ726" s="372"/>
      <c r="FK726" s="372"/>
      <c r="FL726" s="372"/>
      <c r="FM726" s="372"/>
      <c r="FN726" s="372"/>
      <c r="FO726" s="372"/>
      <c r="FP726" s="372"/>
      <c r="FQ726" s="372"/>
      <c r="FR726" s="372"/>
      <c r="FS726" s="372"/>
      <c r="FT726" s="372"/>
      <c r="FU726" s="372"/>
      <c r="FV726" s="372"/>
      <c r="FW726" s="372"/>
      <c r="FX726" s="372"/>
      <c r="FY726" s="372"/>
      <c r="FZ726" s="372"/>
      <c r="GA726" s="372"/>
      <c r="GB726" s="372"/>
      <c r="GC726" s="372"/>
      <c r="GD726" s="372"/>
      <c r="GE726" s="372"/>
      <c r="GF726" s="372"/>
      <c r="GG726" s="372"/>
      <c r="GH726" s="372"/>
      <c r="GI726" s="372"/>
      <c r="GJ726" s="372"/>
      <c r="GK726" s="372"/>
      <c r="GL726" s="372"/>
      <c r="GM726" s="372"/>
      <c r="GN726" s="372"/>
      <c r="GO726" s="372"/>
      <c r="GP726" s="372"/>
      <c r="GQ726" s="372"/>
      <c r="GR726" s="372"/>
      <c r="GS726" s="372"/>
      <c r="GT726" s="372"/>
      <c r="GU726" s="372"/>
      <c r="GV726" s="372"/>
      <c r="GW726" s="372"/>
      <c r="GX726" s="372"/>
      <c r="GY726" s="372"/>
      <c r="GZ726" s="372"/>
      <c r="HA726" s="372"/>
      <c r="HB726" s="372"/>
      <c r="HC726" s="372"/>
    </row>
    <row r="727" spans="1:211" s="373" customFormat="1" ht="15" hidden="1" customHeight="1" outlineLevel="1" x14ac:dyDescent="0.2">
      <c r="A727" s="366">
        <f>SWDATA!O712</f>
        <v>0</v>
      </c>
      <c r="B727" s="366">
        <f>SWDATA!M712</f>
        <v>0</v>
      </c>
      <c r="C727" s="351">
        <f>IF(AND(SWDATA!M712=1,SWDATA!Q712="promotions"),SWDATA!P712,0)</f>
        <v>0</v>
      </c>
      <c r="D727" s="367">
        <f>ROW(SWDATA!M712)</f>
        <v>712</v>
      </c>
      <c r="E727" s="368">
        <f t="shared" si="2714"/>
        <v>0</v>
      </c>
      <c r="F727" s="369">
        <f t="shared" si="2626"/>
        <v>1</v>
      </c>
      <c r="G727" s="366" t="str">
        <f t="shared" si="2627"/>
        <v/>
      </c>
      <c r="H727" s="370"/>
      <c r="J727" s="238">
        <f t="shared" si="2628"/>
        <v>0</v>
      </c>
      <c r="K727" s="239" t="str">
        <f t="shared" si="2629"/>
        <v/>
      </c>
      <c r="L727" s="342"/>
      <c r="M727" s="345"/>
      <c r="N727" s="340" t="str">
        <f>IF(LEN(SWDATA!F712)=0,"",N726)</f>
        <v/>
      </c>
      <c r="O727" s="296" t="str">
        <f>IF(LEN(SWDATA!G712)=0,"",O726)</f>
        <v/>
      </c>
      <c r="P727" s="297" t="str">
        <f>IF(LEN(SWDATA!C712)=0,"",SWDATA!C712)</f>
        <v/>
      </c>
      <c r="Q727" s="312" t="str">
        <f t="shared" si="2630"/>
        <v/>
      </c>
      <c r="R727" s="223" t="s">
        <v>261</v>
      </c>
      <c r="S727" s="224"/>
      <c r="T727" s="224"/>
      <c r="U727" s="264" t="s">
        <v>626</v>
      </c>
      <c r="V727" s="205" t="s">
        <v>221</v>
      </c>
      <c r="W727" s="266">
        <f>IF(OR(Is_Loading,LEN($A727)=0),"",SWDATA!P712)</f>
        <v>0</v>
      </c>
      <c r="X727" s="267">
        <f>IF(OR(Is_Loading,LEN($A727)=0),"",SWDATA!Q712)</f>
        <v>0</v>
      </c>
      <c r="Y727" s="267">
        <f>IF(OR(Is_Loading,LEN($A727)=0),"",SWDATA!R712)</f>
        <v>0</v>
      </c>
      <c r="Z727" s="266" t="str">
        <f t="shared" ref="Z727:Z731" si="2715">IF($A727=0,"",CHOOSE($F727,SUM(W727:Y727),SUM(W727:Y727)/3,Y727))</f>
        <v/>
      </c>
      <c r="AA727" s="266">
        <f>IF(OR(Is_Loading,LEN($A727)=0),"",SWDATA!T712)</f>
        <v>0</v>
      </c>
      <c r="AB727" s="267">
        <f>IF(OR(Is_Loading,LEN($A727)=0),"",SWDATA!U712)</f>
        <v>0</v>
      </c>
      <c r="AC727" s="267">
        <f>IF(OR(Is_Loading,LEN($A727)=0),"",SWDATA!V712)</f>
        <v>0</v>
      </c>
      <c r="AD727" s="266" t="str">
        <f t="shared" si="2631"/>
        <v/>
      </c>
      <c r="AE727" s="266">
        <f>IF(OR(Is_Loading,LEN($A727)=0),"",SWDATA!X712)</f>
        <v>0</v>
      </c>
      <c r="AF727" s="267">
        <f>IF(OR(Is_Loading,LEN($A727)=0),"",SWDATA!Y712)</f>
        <v>0</v>
      </c>
      <c r="AG727" s="267">
        <f>IF(OR(Is_Loading,LEN($A727)=0),"",SWDATA!Z712)</f>
        <v>0</v>
      </c>
      <c r="AH727" s="266" t="str">
        <f t="shared" si="2632"/>
        <v/>
      </c>
      <c r="AI727" s="266">
        <f>IF(OR(Is_Loading,LEN($A727)=0),"",SWDATA!AB712)</f>
        <v>0</v>
      </c>
      <c r="AJ727" s="267">
        <f>IF(OR(Is_Loading,LEN($A727)=0),"",SWDATA!AC712)</f>
        <v>0</v>
      </c>
      <c r="AK727" s="267">
        <f>IF(OR(Is_Loading,LEN($A727)=0),"",SWDATA!AD712)</f>
        <v>0</v>
      </c>
      <c r="AL727" s="266" t="str">
        <f t="shared" si="2633"/>
        <v/>
      </c>
      <c r="AM727" s="266">
        <f>IF(OR(Is_Loading,LEN($A727)=0),"",SWDATA!AF712)</f>
        <v>0</v>
      </c>
      <c r="AN727" s="267">
        <f>IF(OR(Is_Loading,LEN($A727)=0),"",SWDATA!AG712)</f>
        <v>0</v>
      </c>
      <c r="AO727" s="323">
        <f>IF(OR(Is_Loading,LEN($A727)=0),"",SWDATA!AH712)</f>
        <v>0</v>
      </c>
      <c r="AP727" s="320" t="str">
        <f t="shared" si="2634"/>
        <v/>
      </c>
      <c r="AQ727" s="266">
        <f>IF(OR(Is_Loading,LEN($A727)=0),"",SWDATA!AJ712)</f>
        <v>0</v>
      </c>
      <c r="AR727" s="267">
        <f>IF(OR(Is_Loading,LEN($A727)=0),"",SWDATA!AK712)</f>
        <v>0</v>
      </c>
      <c r="AS727" s="267">
        <f>IF(OR(Is_Loading,LEN($A727)=0),"",SWDATA!AL712)</f>
        <v>0</v>
      </c>
      <c r="AT727" s="266" t="str">
        <f t="shared" si="2635"/>
        <v/>
      </c>
      <c r="AU727" s="266">
        <f>IF(OR(Is_Loading,LEN($A727)=0),"",SWDATA!AN712)</f>
        <v>0</v>
      </c>
      <c r="AV727" s="267">
        <f>IF(OR(Is_Loading,LEN($A727)=0),"",SWDATA!AO712)</f>
        <v>0</v>
      </c>
      <c r="AW727" s="267">
        <f>IF(OR(Is_Loading,LEN($A727)=0),"",SWDATA!AP712)</f>
        <v>0</v>
      </c>
      <c r="AX727" s="266" t="str">
        <f t="shared" si="2636"/>
        <v/>
      </c>
      <c r="AY727" s="266">
        <f>IF(OR(Is_Loading,LEN($A727)=0),"",SWDATA!AR712)</f>
        <v>0</v>
      </c>
      <c r="AZ727" s="267">
        <f>IF(OR(Is_Loading,LEN($A727)=0),"",SWDATA!AS712)</f>
        <v>0</v>
      </c>
      <c r="BA727" s="267">
        <f>IF(OR(Is_Loading,LEN($A727)=0),"",SWDATA!AT712)</f>
        <v>0</v>
      </c>
      <c r="BB727" s="266" t="str">
        <f t="shared" si="2637"/>
        <v/>
      </c>
      <c r="BC727" s="266">
        <f>IF(OR(Is_Loading,LEN($A727)=0),"",SWDATA!AV712)</f>
        <v>0</v>
      </c>
      <c r="BD727" s="267">
        <f>IF(OR(Is_Loading,LEN($A727)=0),"",SWDATA!AW712)</f>
        <v>0</v>
      </c>
      <c r="BE727" s="323">
        <f>IF(OR(Is_Loading,LEN($A727)=0),"",SWDATA!AX712)</f>
        <v>0</v>
      </c>
      <c r="BF727" s="320" t="str">
        <f t="shared" si="2638"/>
        <v/>
      </c>
      <c r="BG727" s="11"/>
      <c r="BH727" s="11"/>
      <c r="BI727" s="11"/>
      <c r="BJ727" s="11"/>
      <c r="BK727" s="11"/>
      <c r="BL727" s="11"/>
      <c r="BM727" s="11"/>
      <c r="BN727" s="11"/>
      <c r="BO727" s="11"/>
      <c r="BP727" s="11"/>
      <c r="BQ727" s="11"/>
      <c r="BR727" s="11"/>
      <c r="BS727" s="11"/>
      <c r="BT727" s="11"/>
      <c r="BU727" s="11"/>
      <c r="BV727" s="11"/>
      <c r="BW727" s="11"/>
      <c r="BX727" s="11"/>
      <c r="BY727" s="11"/>
      <c r="BZ727" s="11"/>
      <c r="CA727" s="11"/>
      <c r="CB727" s="11"/>
      <c r="CC727" s="11"/>
      <c r="CD727" s="11"/>
      <c r="CE727" s="11"/>
      <c r="CF727" s="11"/>
      <c r="CG727" s="11"/>
      <c r="CH727" s="11"/>
      <c r="CI727" s="11"/>
      <c r="CJ727" s="11"/>
      <c r="CK727" s="11"/>
      <c r="CL727" s="11"/>
      <c r="CM727" s="11"/>
      <c r="CN727" s="351"/>
      <c r="CO727" s="351"/>
      <c r="CP727" s="351"/>
      <c r="CQ727" s="351"/>
      <c r="CR727" s="351"/>
      <c r="CS727" s="351"/>
      <c r="CT727" s="351"/>
      <c r="CU727" s="351"/>
      <c r="CV727" s="351"/>
      <c r="CW727" s="351"/>
      <c r="CX727" s="351"/>
      <c r="CY727" s="351"/>
      <c r="CZ727" s="351"/>
      <c r="DA727" s="351"/>
      <c r="DB727" s="351"/>
      <c r="DC727" s="351"/>
      <c r="DD727" s="351"/>
      <c r="DE727" s="351"/>
      <c r="DF727" s="351"/>
      <c r="DG727" s="351"/>
      <c r="DH727" s="351"/>
      <c r="DI727" s="351"/>
      <c r="DJ727" s="351"/>
      <c r="DK727" s="351"/>
      <c r="DL727" s="351"/>
      <c r="DM727" s="351"/>
      <c r="DN727" s="351"/>
      <c r="DS727" s="372"/>
      <c r="DT727" s="374"/>
      <c r="DU727" s="375"/>
      <c r="DV727" s="375"/>
      <c r="DW727" s="375"/>
      <c r="DX727" s="375">
        <v>1</v>
      </c>
      <c r="DY727" s="375">
        <f t="shared" si="2679"/>
        <v>0</v>
      </c>
      <c r="DZ727" s="375">
        <f t="shared" si="2680"/>
        <v>0</v>
      </c>
      <c r="EA727" s="375">
        <f t="shared" si="2681"/>
        <v>1</v>
      </c>
      <c r="EB727" s="375">
        <f t="shared" si="2682"/>
        <v>0</v>
      </c>
      <c r="EC727" s="375">
        <f t="shared" si="2683"/>
        <v>0</v>
      </c>
      <c r="ED727" s="375">
        <f t="shared" si="2684"/>
        <v>1</v>
      </c>
      <c r="EE727" s="375">
        <f t="shared" si="2685"/>
        <v>0</v>
      </c>
      <c r="EF727" s="375">
        <f t="shared" si="2686"/>
        <v>0</v>
      </c>
      <c r="EG727" s="375">
        <f t="shared" si="2687"/>
        <v>1</v>
      </c>
      <c r="EH727" s="375">
        <f t="shared" si="2688"/>
        <v>0</v>
      </c>
      <c r="EI727" s="375">
        <f t="shared" si="2689"/>
        <v>0</v>
      </c>
      <c r="EJ727" s="375">
        <f t="shared" si="2690"/>
        <v>1</v>
      </c>
      <c r="EK727" s="375">
        <f t="shared" si="2691"/>
        <v>0</v>
      </c>
      <c r="EL727" s="375">
        <f t="shared" si="2692"/>
        <v>0</v>
      </c>
      <c r="EM727" s="375">
        <f t="shared" si="2693"/>
        <v>1</v>
      </c>
      <c r="EN727" s="375">
        <f t="shared" si="2694"/>
        <v>0</v>
      </c>
      <c r="EO727" s="375">
        <f t="shared" si="2695"/>
        <v>0</v>
      </c>
      <c r="EP727" s="375">
        <f t="shared" si="2696"/>
        <v>1</v>
      </c>
      <c r="EQ727" s="375">
        <f t="shared" si="2697"/>
        <v>0</v>
      </c>
      <c r="ER727" s="375">
        <f t="shared" si="2698"/>
        <v>0</v>
      </c>
      <c r="ES727" s="375">
        <f t="shared" si="2699"/>
        <v>1</v>
      </c>
      <c r="ET727" s="375">
        <f t="shared" si="2700"/>
        <v>0</v>
      </c>
      <c r="EU727" s="375">
        <f t="shared" si="2701"/>
        <v>0</v>
      </c>
      <c r="EV727" s="375">
        <f t="shared" si="2702"/>
        <v>1</v>
      </c>
      <c r="EW727" s="375">
        <f t="shared" si="2703"/>
        <v>0</v>
      </c>
      <c r="EX727" s="375">
        <f t="shared" si="2704"/>
        <v>0</v>
      </c>
      <c r="EY727" s="375">
        <f t="shared" si="2705"/>
        <v>1</v>
      </c>
      <c r="EZ727" s="375">
        <f t="shared" si="2706"/>
        <v>0</v>
      </c>
      <c r="FA727" s="375">
        <f t="shared" si="2707"/>
        <v>0</v>
      </c>
      <c r="FB727" s="375">
        <f t="shared" si="2708"/>
        <v>1</v>
      </c>
      <c r="FC727" s="375">
        <f t="shared" si="2709"/>
        <v>0</v>
      </c>
      <c r="FD727" s="375">
        <f t="shared" si="2710"/>
        <v>0</v>
      </c>
      <c r="FE727" s="376"/>
      <c r="FF727" s="372"/>
      <c r="FG727" s="372"/>
      <c r="FH727" s="372"/>
      <c r="FI727" s="372"/>
      <c r="FJ727" s="372"/>
      <c r="FK727" s="372"/>
      <c r="FL727" s="372"/>
      <c r="FM727" s="372"/>
      <c r="FN727" s="372"/>
      <c r="FO727" s="372"/>
      <c r="FP727" s="372"/>
      <c r="FQ727" s="372"/>
      <c r="FR727" s="372"/>
      <c r="FS727" s="372"/>
      <c r="FT727" s="372"/>
      <c r="FU727" s="372"/>
      <c r="FV727" s="372"/>
      <c r="FW727" s="372"/>
      <c r="FX727" s="372"/>
      <c r="FY727" s="372"/>
      <c r="FZ727" s="372"/>
      <c r="GA727" s="372"/>
      <c r="GB727" s="372"/>
      <c r="GC727" s="372"/>
      <c r="GD727" s="372"/>
      <c r="GE727" s="372"/>
      <c r="GF727" s="372"/>
      <c r="GG727" s="372"/>
      <c r="GH727" s="372"/>
      <c r="GI727" s="372"/>
      <c r="GJ727" s="372"/>
      <c r="GK727" s="372"/>
      <c r="GL727" s="372"/>
      <c r="GM727" s="372"/>
      <c r="GN727" s="372"/>
      <c r="GO727" s="372"/>
      <c r="GP727" s="372"/>
      <c r="GQ727" s="372"/>
      <c r="GR727" s="372"/>
      <c r="GS727" s="372"/>
      <c r="GT727" s="372"/>
      <c r="GU727" s="372"/>
      <c r="GV727" s="372"/>
      <c r="GW727" s="372"/>
      <c r="GX727" s="372"/>
      <c r="GY727" s="372"/>
      <c r="GZ727" s="372"/>
      <c r="HA727" s="372"/>
      <c r="HB727" s="372"/>
      <c r="HC727" s="372"/>
    </row>
    <row r="728" spans="1:211" s="373" customFormat="1" ht="15" hidden="1" customHeight="1" outlineLevel="1" x14ac:dyDescent="0.2">
      <c r="A728" s="366">
        <f>SWDATA!O713</f>
        <v>0</v>
      </c>
      <c r="B728" s="366">
        <f>SWDATA!M713</f>
        <v>0</v>
      </c>
      <c r="C728" s="351">
        <f>IF(AND(SWDATA!M713=1,SWDATA!Q713="promotions"),SWDATA!P713,0)</f>
        <v>0</v>
      </c>
      <c r="D728" s="367">
        <f>ROW(SWDATA!M713)</f>
        <v>713</v>
      </c>
      <c r="E728" s="368">
        <f t="shared" si="2714"/>
        <v>0</v>
      </c>
      <c r="F728" s="369">
        <f t="shared" si="2626"/>
        <v>1</v>
      </c>
      <c r="G728" s="366" t="str">
        <f t="shared" si="2627"/>
        <v/>
      </c>
      <c r="H728" s="370"/>
      <c r="J728" s="238">
        <f t="shared" si="2628"/>
        <v>0</v>
      </c>
      <c r="K728" s="239" t="str">
        <f t="shared" si="2629"/>
        <v/>
      </c>
      <c r="L728" s="342"/>
      <c r="M728" s="345"/>
      <c r="N728" s="340" t="str">
        <f>IF(LEN(SWDATA!F713)=0,"",N727)</f>
        <v/>
      </c>
      <c r="O728" s="296" t="str">
        <f>IF(LEN(SWDATA!G713)=0,"",O727)</f>
        <v/>
      </c>
      <c r="P728" s="297" t="str">
        <f>IF(LEN(SWDATA!C713)=0,"",SWDATA!C713)</f>
        <v/>
      </c>
      <c r="Q728" s="312" t="str">
        <f t="shared" si="2630"/>
        <v/>
      </c>
      <c r="R728" s="223" t="s">
        <v>261</v>
      </c>
      <c r="S728" s="319" t="s">
        <v>485</v>
      </c>
      <c r="T728" s="224"/>
      <c r="U728" s="264" t="s">
        <v>608</v>
      </c>
      <c r="V728" s="205" t="s">
        <v>221</v>
      </c>
      <c r="W728" s="266">
        <f>IF(OR(Is_Loading,LEN($A728)=0),"",SWDATA!P713)</f>
        <v>0</v>
      </c>
      <c r="X728" s="267">
        <f>IF(OR(Is_Loading,LEN($A728)=0),"",SWDATA!Q713)</f>
        <v>0</v>
      </c>
      <c r="Y728" s="267">
        <f>IF(OR(Is_Loading,LEN($A728)=0),"",SWDATA!R713)</f>
        <v>0</v>
      </c>
      <c r="Z728" s="266" t="str">
        <f t="shared" si="2715"/>
        <v/>
      </c>
      <c r="AA728" s="266">
        <f>IF(OR(Is_Loading,LEN($A728)=0),"",SWDATA!T713)</f>
        <v>0</v>
      </c>
      <c r="AB728" s="267">
        <f>IF(OR(Is_Loading,LEN($A728)=0),"",SWDATA!U713)</f>
        <v>0</v>
      </c>
      <c r="AC728" s="267">
        <f>IF(OR(Is_Loading,LEN($A728)=0),"",SWDATA!V713)</f>
        <v>0</v>
      </c>
      <c r="AD728" s="266" t="str">
        <f t="shared" si="2631"/>
        <v/>
      </c>
      <c r="AE728" s="266">
        <f>IF(OR(Is_Loading,LEN($A728)=0),"",SWDATA!X713)</f>
        <v>0</v>
      </c>
      <c r="AF728" s="267">
        <f>IF(OR(Is_Loading,LEN($A728)=0),"",SWDATA!Y713)</f>
        <v>0</v>
      </c>
      <c r="AG728" s="267">
        <f>IF(OR(Is_Loading,LEN($A728)=0),"",SWDATA!Z713)</f>
        <v>0</v>
      </c>
      <c r="AH728" s="266" t="str">
        <f t="shared" si="2632"/>
        <v/>
      </c>
      <c r="AI728" s="266">
        <f>IF(OR(Is_Loading,LEN($A728)=0),"",SWDATA!AB713)</f>
        <v>0</v>
      </c>
      <c r="AJ728" s="267">
        <f>IF(OR(Is_Loading,LEN($A728)=0),"",SWDATA!AC713)</f>
        <v>0</v>
      </c>
      <c r="AK728" s="267">
        <f>IF(OR(Is_Loading,LEN($A728)=0),"",SWDATA!AD713)</f>
        <v>0</v>
      </c>
      <c r="AL728" s="266" t="str">
        <f t="shared" si="2633"/>
        <v/>
      </c>
      <c r="AM728" s="266">
        <f>IF(OR(Is_Loading,LEN($A728)=0),"",SWDATA!AF713)</f>
        <v>0</v>
      </c>
      <c r="AN728" s="267">
        <f>IF(OR(Is_Loading,LEN($A728)=0),"",SWDATA!AG713)</f>
        <v>0</v>
      </c>
      <c r="AO728" s="323">
        <f>IF(OR(Is_Loading,LEN($A728)=0),"",SWDATA!AH713)</f>
        <v>0</v>
      </c>
      <c r="AP728" s="320" t="str">
        <f t="shared" si="2634"/>
        <v/>
      </c>
      <c r="AQ728" s="266">
        <f>IF(OR(Is_Loading,LEN($A728)=0),"",SWDATA!AJ713)</f>
        <v>0</v>
      </c>
      <c r="AR728" s="267">
        <f>IF(OR(Is_Loading,LEN($A728)=0),"",SWDATA!AK713)</f>
        <v>0</v>
      </c>
      <c r="AS728" s="267">
        <f>IF(OR(Is_Loading,LEN($A728)=0),"",SWDATA!AL713)</f>
        <v>0</v>
      </c>
      <c r="AT728" s="266" t="str">
        <f t="shared" si="2635"/>
        <v/>
      </c>
      <c r="AU728" s="266">
        <f>IF(OR(Is_Loading,LEN($A728)=0),"",SWDATA!AN713)</f>
        <v>0</v>
      </c>
      <c r="AV728" s="267">
        <f>IF(OR(Is_Loading,LEN($A728)=0),"",SWDATA!AO713)</f>
        <v>0</v>
      </c>
      <c r="AW728" s="267">
        <f>IF(OR(Is_Loading,LEN($A728)=0),"",SWDATA!AP713)</f>
        <v>0</v>
      </c>
      <c r="AX728" s="266" t="str">
        <f t="shared" si="2636"/>
        <v/>
      </c>
      <c r="AY728" s="266">
        <f>IF(OR(Is_Loading,LEN($A728)=0),"",SWDATA!AR713)</f>
        <v>0</v>
      </c>
      <c r="AZ728" s="267">
        <f>IF(OR(Is_Loading,LEN($A728)=0),"",SWDATA!AS713)</f>
        <v>0</v>
      </c>
      <c r="BA728" s="267">
        <f>IF(OR(Is_Loading,LEN($A728)=0),"",SWDATA!AT713)</f>
        <v>0</v>
      </c>
      <c r="BB728" s="266" t="str">
        <f t="shared" si="2637"/>
        <v/>
      </c>
      <c r="BC728" s="266">
        <f>IF(OR(Is_Loading,LEN($A728)=0),"",SWDATA!AV713)</f>
        <v>0</v>
      </c>
      <c r="BD728" s="267">
        <f>IF(OR(Is_Loading,LEN($A728)=0),"",SWDATA!AW713)</f>
        <v>0</v>
      </c>
      <c r="BE728" s="323">
        <f>IF(OR(Is_Loading,LEN($A728)=0),"",SWDATA!AX713)</f>
        <v>0</v>
      </c>
      <c r="BF728" s="320" t="str">
        <f t="shared" si="2638"/>
        <v/>
      </c>
      <c r="BG728" s="11"/>
      <c r="BH728" s="11"/>
      <c r="BI728" s="11"/>
      <c r="BJ728" s="11"/>
      <c r="BK728" s="11"/>
      <c r="BL728" s="11"/>
      <c r="BM728" s="11"/>
      <c r="BN728" s="11"/>
      <c r="BO728" s="11"/>
      <c r="BP728" s="11"/>
      <c r="BQ728" s="11"/>
      <c r="BR728" s="11"/>
      <c r="BS728" s="11"/>
      <c r="BT728" s="11"/>
      <c r="BU728" s="11"/>
      <c r="BV728" s="11"/>
      <c r="BW728" s="11"/>
      <c r="BX728" s="11"/>
      <c r="BY728" s="11"/>
      <c r="BZ728" s="11"/>
      <c r="CA728" s="11"/>
      <c r="CB728" s="11"/>
      <c r="CC728" s="11"/>
      <c r="CD728" s="11"/>
      <c r="CE728" s="11"/>
      <c r="CF728" s="11"/>
      <c r="CG728" s="11"/>
      <c r="CH728" s="11"/>
      <c r="CI728" s="11"/>
      <c r="CJ728" s="11"/>
      <c r="CK728" s="11"/>
      <c r="CL728" s="11"/>
      <c r="CM728" s="11"/>
      <c r="CN728" s="351"/>
      <c r="CO728" s="351"/>
      <c r="CP728" s="351"/>
      <c r="CQ728" s="351"/>
      <c r="CR728" s="351"/>
      <c r="CS728" s="351"/>
      <c r="CT728" s="351"/>
      <c r="CU728" s="351"/>
      <c r="CV728" s="351"/>
      <c r="CW728" s="351"/>
      <c r="CX728" s="351"/>
      <c r="CY728" s="351"/>
      <c r="CZ728" s="351"/>
      <c r="DA728" s="351"/>
      <c r="DB728" s="351"/>
      <c r="DC728" s="351"/>
      <c r="DD728" s="351"/>
      <c r="DE728" s="351"/>
      <c r="DF728" s="351"/>
      <c r="DG728" s="351"/>
      <c r="DH728" s="351"/>
      <c r="DI728" s="351"/>
      <c r="DJ728" s="351"/>
      <c r="DK728" s="351"/>
      <c r="DL728" s="351"/>
      <c r="DM728" s="351"/>
      <c r="DN728" s="351"/>
      <c r="DS728" s="372"/>
      <c r="DT728" s="374"/>
      <c r="DU728" s="375"/>
      <c r="DV728" s="375"/>
      <c r="DW728" s="375"/>
      <c r="DX728" s="375">
        <v>1</v>
      </c>
      <c r="DY728" s="375">
        <f t="shared" si="2679"/>
        <v>0</v>
      </c>
      <c r="DZ728" s="375">
        <f t="shared" si="2680"/>
        <v>0</v>
      </c>
      <c r="EA728" s="375">
        <f t="shared" si="2681"/>
        <v>1</v>
      </c>
      <c r="EB728" s="375">
        <f t="shared" si="2682"/>
        <v>0</v>
      </c>
      <c r="EC728" s="375">
        <f t="shared" si="2683"/>
        <v>0</v>
      </c>
      <c r="ED728" s="375">
        <f t="shared" si="2684"/>
        <v>1</v>
      </c>
      <c r="EE728" s="375">
        <f t="shared" si="2685"/>
        <v>0</v>
      </c>
      <c r="EF728" s="375">
        <f t="shared" si="2686"/>
        <v>0</v>
      </c>
      <c r="EG728" s="375">
        <f t="shared" si="2687"/>
        <v>1</v>
      </c>
      <c r="EH728" s="375">
        <f t="shared" si="2688"/>
        <v>0</v>
      </c>
      <c r="EI728" s="375">
        <f t="shared" si="2689"/>
        <v>0</v>
      </c>
      <c r="EJ728" s="375">
        <f t="shared" si="2690"/>
        <v>1</v>
      </c>
      <c r="EK728" s="375">
        <f t="shared" si="2691"/>
        <v>0</v>
      </c>
      <c r="EL728" s="375">
        <f t="shared" si="2692"/>
        <v>0</v>
      </c>
      <c r="EM728" s="375">
        <f t="shared" si="2693"/>
        <v>1</v>
      </c>
      <c r="EN728" s="375">
        <f t="shared" si="2694"/>
        <v>0</v>
      </c>
      <c r="EO728" s="375">
        <f t="shared" si="2695"/>
        <v>0</v>
      </c>
      <c r="EP728" s="375">
        <f t="shared" si="2696"/>
        <v>1</v>
      </c>
      <c r="EQ728" s="375">
        <f t="shared" si="2697"/>
        <v>0</v>
      </c>
      <c r="ER728" s="375">
        <f t="shared" si="2698"/>
        <v>0</v>
      </c>
      <c r="ES728" s="375">
        <f t="shared" si="2699"/>
        <v>1</v>
      </c>
      <c r="ET728" s="375">
        <f t="shared" si="2700"/>
        <v>0</v>
      </c>
      <c r="EU728" s="375">
        <f t="shared" si="2701"/>
        <v>0</v>
      </c>
      <c r="EV728" s="375">
        <f t="shared" si="2702"/>
        <v>1</v>
      </c>
      <c r="EW728" s="375">
        <f t="shared" si="2703"/>
        <v>0</v>
      </c>
      <c r="EX728" s="375">
        <f t="shared" si="2704"/>
        <v>0</v>
      </c>
      <c r="EY728" s="375">
        <f t="shared" si="2705"/>
        <v>1</v>
      </c>
      <c r="EZ728" s="375">
        <f t="shared" si="2706"/>
        <v>0</v>
      </c>
      <c r="FA728" s="375">
        <f t="shared" si="2707"/>
        <v>0</v>
      </c>
      <c r="FB728" s="375">
        <f t="shared" si="2708"/>
        <v>1</v>
      </c>
      <c r="FC728" s="375">
        <f t="shared" si="2709"/>
        <v>0</v>
      </c>
      <c r="FD728" s="375">
        <f t="shared" si="2710"/>
        <v>0</v>
      </c>
      <c r="FE728" s="376"/>
      <c r="FF728" s="372"/>
      <c r="FG728" s="372"/>
      <c r="FH728" s="372"/>
      <c r="FI728" s="372"/>
      <c r="FJ728" s="372"/>
      <c r="FK728" s="372"/>
      <c r="FL728" s="372"/>
      <c r="FM728" s="372"/>
      <c r="FN728" s="372"/>
      <c r="FO728" s="372"/>
      <c r="FP728" s="372"/>
      <c r="FQ728" s="372"/>
      <c r="FR728" s="372"/>
      <c r="FS728" s="372"/>
      <c r="FT728" s="372"/>
      <c r="FU728" s="372"/>
      <c r="FV728" s="372"/>
      <c r="FW728" s="372"/>
      <c r="FX728" s="372"/>
      <c r="FY728" s="372"/>
      <c r="FZ728" s="372"/>
      <c r="GA728" s="372"/>
      <c r="GB728" s="372"/>
      <c r="GC728" s="372"/>
      <c r="GD728" s="372"/>
      <c r="GE728" s="372"/>
      <c r="GF728" s="372"/>
      <c r="GG728" s="372"/>
      <c r="GH728" s="372"/>
      <c r="GI728" s="372"/>
      <c r="GJ728" s="372"/>
      <c r="GK728" s="372"/>
      <c r="GL728" s="372"/>
      <c r="GM728" s="372"/>
      <c r="GN728" s="372"/>
      <c r="GO728" s="372"/>
      <c r="GP728" s="372"/>
      <c r="GQ728" s="372"/>
      <c r="GR728" s="372"/>
      <c r="GS728" s="372"/>
      <c r="GT728" s="372"/>
      <c r="GU728" s="372"/>
      <c r="GV728" s="372"/>
      <c r="GW728" s="372"/>
      <c r="GX728" s="372"/>
      <c r="GY728" s="372"/>
      <c r="GZ728" s="372"/>
      <c r="HA728" s="372"/>
      <c r="HB728" s="372"/>
      <c r="HC728" s="372"/>
    </row>
    <row r="729" spans="1:211" s="373" customFormat="1" ht="15" hidden="1" customHeight="1" outlineLevel="1" x14ac:dyDescent="0.2">
      <c r="A729" s="366">
        <f>SWDATA!O714</f>
        <v>0</v>
      </c>
      <c r="B729" s="366">
        <f>SWDATA!M714</f>
        <v>0</v>
      </c>
      <c r="C729" s="351">
        <f>IF(AND(SWDATA!M714=1,SWDATA!Q714="promotions"),SWDATA!P714,0)</f>
        <v>0</v>
      </c>
      <c r="D729" s="367">
        <f>ROW(SWDATA!M714)</f>
        <v>714</v>
      </c>
      <c r="E729" s="368">
        <f t="shared" si="2714"/>
        <v>0</v>
      </c>
      <c r="F729" s="369">
        <f t="shared" si="2626"/>
        <v>1</v>
      </c>
      <c r="G729" s="366" t="str">
        <f t="shared" si="2627"/>
        <v/>
      </c>
      <c r="H729" s="370"/>
      <c r="J729" s="238">
        <f t="shared" si="2628"/>
        <v>0</v>
      </c>
      <c r="K729" s="239" t="str">
        <f t="shared" si="2629"/>
        <v/>
      </c>
      <c r="L729" s="342"/>
      <c r="M729" s="345"/>
      <c r="N729" s="340" t="str">
        <f>IF(LEN(SWDATA!F714)=0,"",N728)</f>
        <v/>
      </c>
      <c r="O729" s="296" t="str">
        <f>IF(LEN(SWDATA!G714)=0,"",O728)</f>
        <v/>
      </c>
      <c r="P729" s="297" t="str">
        <f>IF(LEN(SWDATA!C714)=0,"",SWDATA!C714)</f>
        <v/>
      </c>
      <c r="Q729" s="312" t="str">
        <f t="shared" si="2630"/>
        <v/>
      </c>
      <c r="R729" s="223" t="s">
        <v>261</v>
      </c>
      <c r="S729" s="224"/>
      <c r="T729" s="224"/>
      <c r="U729" s="264" t="s">
        <v>613</v>
      </c>
      <c r="V729" s="205" t="s">
        <v>221</v>
      </c>
      <c r="W729" s="266">
        <f>IF(OR(Is_Loading,LEN($A729)=0),"",SWDATA!P714)</f>
        <v>0</v>
      </c>
      <c r="X729" s="267">
        <f>IF(OR(Is_Loading,LEN($A729)=0),"",SWDATA!Q714)</f>
        <v>0</v>
      </c>
      <c r="Y729" s="267">
        <f>IF(OR(Is_Loading,LEN($A729)=0),"",SWDATA!R714)</f>
        <v>0</v>
      </c>
      <c r="Z729" s="266" t="str">
        <f t="shared" si="2715"/>
        <v/>
      </c>
      <c r="AA729" s="266">
        <f>IF(OR(Is_Loading,LEN($A729)=0),"",SWDATA!T714)</f>
        <v>0</v>
      </c>
      <c r="AB729" s="267">
        <f>IF(OR(Is_Loading,LEN($A729)=0),"",SWDATA!U714)</f>
        <v>0</v>
      </c>
      <c r="AC729" s="267">
        <f>IF(OR(Is_Loading,LEN($A729)=0),"",SWDATA!V714)</f>
        <v>0</v>
      </c>
      <c r="AD729" s="266" t="str">
        <f t="shared" si="2631"/>
        <v/>
      </c>
      <c r="AE729" s="266">
        <f>IF(OR(Is_Loading,LEN($A729)=0),"",SWDATA!X714)</f>
        <v>0</v>
      </c>
      <c r="AF729" s="267">
        <f>IF(OR(Is_Loading,LEN($A729)=0),"",SWDATA!Y714)</f>
        <v>0</v>
      </c>
      <c r="AG729" s="267">
        <f>IF(OR(Is_Loading,LEN($A729)=0),"",SWDATA!Z714)</f>
        <v>0</v>
      </c>
      <c r="AH729" s="266" t="str">
        <f t="shared" si="2632"/>
        <v/>
      </c>
      <c r="AI729" s="266">
        <f>IF(OR(Is_Loading,LEN($A729)=0),"",SWDATA!AB714)</f>
        <v>0</v>
      </c>
      <c r="AJ729" s="267">
        <f>IF(OR(Is_Loading,LEN($A729)=0),"",SWDATA!AC714)</f>
        <v>0</v>
      </c>
      <c r="AK729" s="267">
        <f>IF(OR(Is_Loading,LEN($A729)=0),"",SWDATA!AD714)</f>
        <v>0</v>
      </c>
      <c r="AL729" s="266" t="str">
        <f t="shared" si="2633"/>
        <v/>
      </c>
      <c r="AM729" s="266">
        <f>IF(OR(Is_Loading,LEN($A729)=0),"",SWDATA!AF714)</f>
        <v>0</v>
      </c>
      <c r="AN729" s="267">
        <f>IF(OR(Is_Loading,LEN($A729)=0),"",SWDATA!AG714)</f>
        <v>0</v>
      </c>
      <c r="AO729" s="323">
        <f>IF(OR(Is_Loading,LEN($A729)=0),"",SWDATA!AH714)</f>
        <v>0</v>
      </c>
      <c r="AP729" s="320" t="str">
        <f t="shared" si="2634"/>
        <v/>
      </c>
      <c r="AQ729" s="266">
        <f>IF(OR(Is_Loading,LEN($A729)=0),"",SWDATA!AJ714)</f>
        <v>0</v>
      </c>
      <c r="AR729" s="267">
        <f>IF(OR(Is_Loading,LEN($A729)=0),"",SWDATA!AK714)</f>
        <v>0</v>
      </c>
      <c r="AS729" s="267">
        <f>IF(OR(Is_Loading,LEN($A729)=0),"",SWDATA!AL714)</f>
        <v>0</v>
      </c>
      <c r="AT729" s="266" t="str">
        <f t="shared" si="2635"/>
        <v/>
      </c>
      <c r="AU729" s="266">
        <f>IF(OR(Is_Loading,LEN($A729)=0),"",SWDATA!AN714)</f>
        <v>0</v>
      </c>
      <c r="AV729" s="267">
        <f>IF(OR(Is_Loading,LEN($A729)=0),"",SWDATA!AO714)</f>
        <v>0</v>
      </c>
      <c r="AW729" s="267">
        <f>IF(OR(Is_Loading,LEN($A729)=0),"",SWDATA!AP714)</f>
        <v>0</v>
      </c>
      <c r="AX729" s="266" t="str">
        <f t="shared" si="2636"/>
        <v/>
      </c>
      <c r="AY729" s="266">
        <f>IF(OR(Is_Loading,LEN($A729)=0),"",SWDATA!AR714)</f>
        <v>0</v>
      </c>
      <c r="AZ729" s="267">
        <f>IF(OR(Is_Loading,LEN($A729)=0),"",SWDATA!AS714)</f>
        <v>0</v>
      </c>
      <c r="BA729" s="267">
        <f>IF(OR(Is_Loading,LEN($A729)=0),"",SWDATA!AT714)</f>
        <v>0</v>
      </c>
      <c r="BB729" s="266" t="str">
        <f t="shared" si="2637"/>
        <v/>
      </c>
      <c r="BC729" s="266">
        <f>IF(OR(Is_Loading,LEN($A729)=0),"",SWDATA!AV714)</f>
        <v>0</v>
      </c>
      <c r="BD729" s="267">
        <f>IF(OR(Is_Loading,LEN($A729)=0),"",SWDATA!AW714)</f>
        <v>0</v>
      </c>
      <c r="BE729" s="323">
        <f>IF(OR(Is_Loading,LEN($A729)=0),"",SWDATA!AX714)</f>
        <v>0</v>
      </c>
      <c r="BF729" s="320" t="str">
        <f t="shared" si="2638"/>
        <v/>
      </c>
      <c r="BG729" s="11"/>
      <c r="BH729" s="11"/>
      <c r="BI729" s="11"/>
      <c r="BJ729" s="11"/>
      <c r="BK729" s="11"/>
      <c r="BL729" s="11"/>
      <c r="BM729" s="11"/>
      <c r="BN729" s="11"/>
      <c r="BO729" s="11"/>
      <c r="BP729" s="11"/>
      <c r="BQ729" s="11"/>
      <c r="BR729" s="11"/>
      <c r="BS729" s="11"/>
      <c r="BT729" s="11"/>
      <c r="BU729" s="11"/>
      <c r="BV729" s="11"/>
      <c r="BW729" s="11"/>
      <c r="BX729" s="11"/>
      <c r="BY729" s="11"/>
      <c r="BZ729" s="11"/>
      <c r="CA729" s="11"/>
      <c r="CB729" s="11"/>
      <c r="CC729" s="11"/>
      <c r="CD729" s="11"/>
      <c r="CE729" s="11"/>
      <c r="CF729" s="11"/>
      <c r="CG729" s="11"/>
      <c r="CH729" s="11"/>
      <c r="CI729" s="11"/>
      <c r="CJ729" s="11"/>
      <c r="CK729" s="11"/>
      <c r="CL729" s="11"/>
      <c r="CM729" s="11"/>
      <c r="CN729" s="351"/>
      <c r="CO729" s="351"/>
      <c r="CP729" s="351"/>
      <c r="CQ729" s="351"/>
      <c r="CR729" s="351"/>
      <c r="CS729" s="351"/>
      <c r="CT729" s="351"/>
      <c r="CU729" s="351"/>
      <c r="CV729" s="351"/>
      <c r="CW729" s="351"/>
      <c r="CX729" s="351"/>
      <c r="CY729" s="351"/>
      <c r="CZ729" s="351"/>
      <c r="DA729" s="351"/>
      <c r="DB729" s="351"/>
      <c r="DC729" s="351"/>
      <c r="DD729" s="351"/>
      <c r="DE729" s="351"/>
      <c r="DF729" s="351"/>
      <c r="DG729" s="351"/>
      <c r="DH729" s="351"/>
      <c r="DI729" s="351"/>
      <c r="DJ729" s="351"/>
      <c r="DK729" s="351"/>
      <c r="DL729" s="351"/>
      <c r="DM729" s="351"/>
      <c r="DN729" s="351"/>
      <c r="DS729" s="372"/>
      <c r="DT729" s="374"/>
      <c r="DU729" s="375"/>
      <c r="DV729" s="375"/>
      <c r="DW729" s="375"/>
      <c r="DX729" s="375">
        <v>1</v>
      </c>
      <c r="DY729" s="375">
        <f t="shared" si="2679"/>
        <v>0</v>
      </c>
      <c r="DZ729" s="375">
        <f t="shared" si="2680"/>
        <v>0</v>
      </c>
      <c r="EA729" s="375">
        <f t="shared" si="2681"/>
        <v>1</v>
      </c>
      <c r="EB729" s="375">
        <f t="shared" si="2682"/>
        <v>0</v>
      </c>
      <c r="EC729" s="375">
        <f t="shared" si="2683"/>
        <v>0</v>
      </c>
      <c r="ED729" s="375">
        <f t="shared" si="2684"/>
        <v>1</v>
      </c>
      <c r="EE729" s="375">
        <f t="shared" si="2685"/>
        <v>0</v>
      </c>
      <c r="EF729" s="375">
        <f t="shared" si="2686"/>
        <v>0</v>
      </c>
      <c r="EG729" s="375">
        <f t="shared" si="2687"/>
        <v>1</v>
      </c>
      <c r="EH729" s="375">
        <f t="shared" si="2688"/>
        <v>0</v>
      </c>
      <c r="EI729" s="375">
        <f t="shared" si="2689"/>
        <v>0</v>
      </c>
      <c r="EJ729" s="375">
        <f t="shared" si="2690"/>
        <v>1</v>
      </c>
      <c r="EK729" s="375">
        <f t="shared" si="2691"/>
        <v>0</v>
      </c>
      <c r="EL729" s="375">
        <f t="shared" si="2692"/>
        <v>0</v>
      </c>
      <c r="EM729" s="375">
        <f t="shared" si="2693"/>
        <v>1</v>
      </c>
      <c r="EN729" s="375">
        <f t="shared" si="2694"/>
        <v>0</v>
      </c>
      <c r="EO729" s="375">
        <f t="shared" si="2695"/>
        <v>0</v>
      </c>
      <c r="EP729" s="375">
        <f t="shared" si="2696"/>
        <v>1</v>
      </c>
      <c r="EQ729" s="375">
        <f t="shared" si="2697"/>
        <v>0</v>
      </c>
      <c r="ER729" s="375">
        <f t="shared" si="2698"/>
        <v>0</v>
      </c>
      <c r="ES729" s="375">
        <f t="shared" si="2699"/>
        <v>1</v>
      </c>
      <c r="ET729" s="375">
        <f t="shared" si="2700"/>
        <v>0</v>
      </c>
      <c r="EU729" s="375">
        <f t="shared" si="2701"/>
        <v>0</v>
      </c>
      <c r="EV729" s="375">
        <f t="shared" si="2702"/>
        <v>1</v>
      </c>
      <c r="EW729" s="375">
        <f t="shared" si="2703"/>
        <v>0</v>
      </c>
      <c r="EX729" s="375">
        <f t="shared" si="2704"/>
        <v>0</v>
      </c>
      <c r="EY729" s="375">
        <f t="shared" si="2705"/>
        <v>1</v>
      </c>
      <c r="EZ729" s="375">
        <f t="shared" si="2706"/>
        <v>0</v>
      </c>
      <c r="FA729" s="375">
        <f t="shared" si="2707"/>
        <v>0</v>
      </c>
      <c r="FB729" s="375">
        <f t="shared" si="2708"/>
        <v>1</v>
      </c>
      <c r="FC729" s="375">
        <f t="shared" si="2709"/>
        <v>0</v>
      </c>
      <c r="FD729" s="375">
        <f t="shared" si="2710"/>
        <v>0</v>
      </c>
      <c r="FE729" s="376"/>
      <c r="FF729" s="372"/>
      <c r="FG729" s="372"/>
      <c r="FH729" s="372"/>
      <c r="FI729" s="372"/>
      <c r="FJ729" s="372"/>
      <c r="FK729" s="372"/>
      <c r="FL729" s="372"/>
      <c r="FM729" s="372"/>
      <c r="FN729" s="372"/>
      <c r="FO729" s="372"/>
      <c r="FP729" s="372"/>
      <c r="FQ729" s="372"/>
      <c r="FR729" s="372"/>
      <c r="FS729" s="372"/>
      <c r="FT729" s="372"/>
      <c r="FU729" s="372"/>
      <c r="FV729" s="372"/>
      <c r="FW729" s="372"/>
      <c r="FX729" s="372"/>
      <c r="FY729" s="372"/>
      <c r="FZ729" s="372"/>
      <c r="GA729" s="372"/>
      <c r="GB729" s="372"/>
      <c r="GC729" s="372"/>
      <c r="GD729" s="372"/>
      <c r="GE729" s="372"/>
      <c r="GF729" s="372"/>
      <c r="GG729" s="372"/>
      <c r="GH729" s="372"/>
      <c r="GI729" s="372"/>
      <c r="GJ729" s="372"/>
      <c r="GK729" s="372"/>
      <c r="GL729" s="372"/>
      <c r="GM729" s="372"/>
      <c r="GN729" s="372"/>
      <c r="GO729" s="372"/>
      <c r="GP729" s="372"/>
      <c r="GQ729" s="372"/>
      <c r="GR729" s="372"/>
      <c r="GS729" s="372"/>
      <c r="GT729" s="372"/>
      <c r="GU729" s="372"/>
      <c r="GV729" s="372"/>
      <c r="GW729" s="372"/>
      <c r="GX729" s="372"/>
      <c r="GY729" s="372"/>
      <c r="GZ729" s="372"/>
      <c r="HA729" s="372"/>
      <c r="HB729" s="372"/>
      <c r="HC729" s="372"/>
    </row>
    <row r="730" spans="1:211" s="373" customFormat="1" ht="15" hidden="1" customHeight="1" outlineLevel="1" x14ac:dyDescent="0.2">
      <c r="A730" s="366">
        <f>SWDATA!O715</f>
        <v>0</v>
      </c>
      <c r="B730" s="366">
        <f>SWDATA!M715</f>
        <v>0</v>
      </c>
      <c r="C730" s="351">
        <f>IF(AND(SWDATA!M715=1,SWDATA!Q715="promotions"),SWDATA!P715,0)</f>
        <v>0</v>
      </c>
      <c r="D730" s="367">
        <f>ROW(SWDATA!M715)</f>
        <v>715</v>
      </c>
      <c r="E730" s="368">
        <f t="shared" si="2714"/>
        <v>0</v>
      </c>
      <c r="F730" s="369">
        <f t="shared" si="2626"/>
        <v>1</v>
      </c>
      <c r="G730" s="366" t="str">
        <f t="shared" si="2627"/>
        <v/>
      </c>
      <c r="H730" s="370"/>
      <c r="J730" s="238">
        <f t="shared" si="2628"/>
        <v>0</v>
      </c>
      <c r="K730" s="239" t="str">
        <f t="shared" si="2629"/>
        <v/>
      </c>
      <c r="L730" s="342"/>
      <c r="M730" s="345"/>
      <c r="N730" s="340" t="str">
        <f>IF(LEN(SWDATA!F715)=0,"",N729)</f>
        <v/>
      </c>
      <c r="O730" s="296" t="str">
        <f>IF(LEN(SWDATA!G715)=0,"",O729)</f>
        <v/>
      </c>
      <c r="P730" s="297" t="str">
        <f>IF(LEN(SWDATA!C715)=0,"",SWDATA!C715)</f>
        <v/>
      </c>
      <c r="Q730" s="312" t="str">
        <f t="shared" si="2630"/>
        <v/>
      </c>
      <c r="R730" s="223" t="s">
        <v>261</v>
      </c>
      <c r="S730" s="224" t="s">
        <v>485</v>
      </c>
      <c r="T730" s="224"/>
      <c r="U730" s="264" t="s">
        <v>609</v>
      </c>
      <c r="V730" s="205" t="s">
        <v>221</v>
      </c>
      <c r="W730" s="266">
        <f>IF(OR(Is_Loading,LEN($A730)=0),"",SWDATA!P715)</f>
        <v>0</v>
      </c>
      <c r="X730" s="267">
        <f>IF(OR(Is_Loading,LEN($A730)=0),"",SWDATA!Q715)</f>
        <v>0</v>
      </c>
      <c r="Y730" s="267">
        <f>IF(OR(Is_Loading,LEN($A730)=0),"",SWDATA!R715)</f>
        <v>0</v>
      </c>
      <c r="Z730" s="266" t="str">
        <f t="shared" si="2715"/>
        <v/>
      </c>
      <c r="AA730" s="266">
        <f>IF(OR(Is_Loading,LEN($A730)=0),"",SWDATA!T715)</f>
        <v>0</v>
      </c>
      <c r="AB730" s="267">
        <f>IF(OR(Is_Loading,LEN($A730)=0),"",SWDATA!U715)</f>
        <v>0</v>
      </c>
      <c r="AC730" s="267">
        <f>IF(OR(Is_Loading,LEN($A730)=0),"",SWDATA!V715)</f>
        <v>0</v>
      </c>
      <c r="AD730" s="266" t="str">
        <f t="shared" si="2631"/>
        <v/>
      </c>
      <c r="AE730" s="266">
        <f>IF(OR(Is_Loading,LEN($A730)=0),"",SWDATA!X715)</f>
        <v>0</v>
      </c>
      <c r="AF730" s="267">
        <f>IF(OR(Is_Loading,LEN($A730)=0),"",SWDATA!Y715)</f>
        <v>0</v>
      </c>
      <c r="AG730" s="267">
        <f>IF(OR(Is_Loading,LEN($A730)=0),"",SWDATA!Z715)</f>
        <v>0</v>
      </c>
      <c r="AH730" s="266" t="str">
        <f t="shared" si="2632"/>
        <v/>
      </c>
      <c r="AI730" s="266">
        <f>IF(OR(Is_Loading,LEN($A730)=0),"",SWDATA!AB715)</f>
        <v>0</v>
      </c>
      <c r="AJ730" s="267">
        <f>IF(OR(Is_Loading,LEN($A730)=0),"",SWDATA!AC715)</f>
        <v>0</v>
      </c>
      <c r="AK730" s="267">
        <f>IF(OR(Is_Loading,LEN($A730)=0),"",SWDATA!AD715)</f>
        <v>0</v>
      </c>
      <c r="AL730" s="266" t="str">
        <f t="shared" si="2633"/>
        <v/>
      </c>
      <c r="AM730" s="266">
        <f>IF(OR(Is_Loading,LEN($A730)=0),"",SWDATA!AF715)</f>
        <v>0</v>
      </c>
      <c r="AN730" s="267">
        <f>IF(OR(Is_Loading,LEN($A730)=0),"",SWDATA!AG715)</f>
        <v>0</v>
      </c>
      <c r="AO730" s="323">
        <f>IF(OR(Is_Loading,LEN($A730)=0),"",SWDATA!AH715)</f>
        <v>0</v>
      </c>
      <c r="AP730" s="320" t="str">
        <f t="shared" si="2634"/>
        <v/>
      </c>
      <c r="AQ730" s="266">
        <f>IF(OR(Is_Loading,LEN($A730)=0),"",SWDATA!AJ715)</f>
        <v>0</v>
      </c>
      <c r="AR730" s="267">
        <f>IF(OR(Is_Loading,LEN($A730)=0),"",SWDATA!AK715)</f>
        <v>0</v>
      </c>
      <c r="AS730" s="267">
        <f>IF(OR(Is_Loading,LEN($A730)=0),"",SWDATA!AL715)</f>
        <v>0</v>
      </c>
      <c r="AT730" s="266" t="str">
        <f t="shared" si="2635"/>
        <v/>
      </c>
      <c r="AU730" s="266">
        <f>IF(OR(Is_Loading,LEN($A730)=0),"",SWDATA!AN715)</f>
        <v>0</v>
      </c>
      <c r="AV730" s="267">
        <f>IF(OR(Is_Loading,LEN($A730)=0),"",SWDATA!AO715)</f>
        <v>0</v>
      </c>
      <c r="AW730" s="267">
        <f>IF(OR(Is_Loading,LEN($A730)=0),"",SWDATA!AP715)</f>
        <v>0</v>
      </c>
      <c r="AX730" s="266" t="str">
        <f t="shared" si="2636"/>
        <v/>
      </c>
      <c r="AY730" s="266">
        <f>IF(OR(Is_Loading,LEN($A730)=0),"",SWDATA!AR715)</f>
        <v>0</v>
      </c>
      <c r="AZ730" s="267">
        <f>IF(OR(Is_Loading,LEN($A730)=0),"",SWDATA!AS715)</f>
        <v>0</v>
      </c>
      <c r="BA730" s="267">
        <f>IF(OR(Is_Loading,LEN($A730)=0),"",SWDATA!AT715)</f>
        <v>0</v>
      </c>
      <c r="BB730" s="266" t="str">
        <f t="shared" si="2637"/>
        <v/>
      </c>
      <c r="BC730" s="266">
        <f>IF(OR(Is_Loading,LEN($A730)=0),"",SWDATA!AV715)</f>
        <v>0</v>
      </c>
      <c r="BD730" s="267">
        <f>IF(OR(Is_Loading,LEN($A730)=0),"",SWDATA!AW715)</f>
        <v>0</v>
      </c>
      <c r="BE730" s="323">
        <f>IF(OR(Is_Loading,LEN($A730)=0),"",SWDATA!AX715)</f>
        <v>0</v>
      </c>
      <c r="BF730" s="320" t="str">
        <f t="shared" si="2638"/>
        <v/>
      </c>
      <c r="BG730" s="11"/>
      <c r="BH730" s="11"/>
      <c r="BI730" s="11"/>
      <c r="BJ730" s="11"/>
      <c r="BK730" s="11"/>
      <c r="BL730" s="11"/>
      <c r="BM730" s="11"/>
      <c r="BN730" s="11"/>
      <c r="BO730" s="11"/>
      <c r="BP730" s="11"/>
      <c r="BQ730" s="11"/>
      <c r="BR730" s="11"/>
      <c r="BS730" s="11"/>
      <c r="BT730" s="11"/>
      <c r="BU730" s="11"/>
      <c r="BV730" s="11"/>
      <c r="BW730" s="11"/>
      <c r="BX730" s="11"/>
      <c r="BY730" s="11"/>
      <c r="BZ730" s="11"/>
      <c r="CA730" s="11"/>
      <c r="CB730" s="11"/>
      <c r="CC730" s="11"/>
      <c r="CD730" s="11"/>
      <c r="CE730" s="11"/>
      <c r="CF730" s="11"/>
      <c r="CG730" s="11"/>
      <c r="CH730" s="11"/>
      <c r="CI730" s="11"/>
      <c r="CJ730" s="11"/>
      <c r="CK730" s="11"/>
      <c r="CL730" s="11"/>
      <c r="CM730" s="11"/>
      <c r="CN730" s="351"/>
      <c r="CO730" s="351"/>
      <c r="CP730" s="351"/>
      <c r="CQ730" s="351"/>
      <c r="CR730" s="351"/>
      <c r="CS730" s="351"/>
      <c r="CT730" s="351"/>
      <c r="CU730" s="351"/>
      <c r="CV730" s="351"/>
      <c r="CW730" s="351"/>
      <c r="CX730" s="351"/>
      <c r="CY730" s="351"/>
      <c r="CZ730" s="351"/>
      <c r="DA730" s="351"/>
      <c r="DB730" s="351"/>
      <c r="DC730" s="351"/>
      <c r="DD730" s="351"/>
      <c r="DE730" s="351"/>
      <c r="DF730" s="351"/>
      <c r="DG730" s="351"/>
      <c r="DH730" s="351"/>
      <c r="DI730" s="351"/>
      <c r="DJ730" s="351"/>
      <c r="DK730" s="351"/>
      <c r="DL730" s="351"/>
      <c r="DM730" s="351"/>
      <c r="DN730" s="351"/>
      <c r="DS730" s="372"/>
      <c r="DT730" s="374"/>
      <c r="DU730" s="375"/>
      <c r="DV730" s="375"/>
      <c r="DW730" s="375"/>
      <c r="DX730" s="375">
        <v>1</v>
      </c>
      <c r="DY730" s="375">
        <f t="shared" si="2679"/>
        <v>0</v>
      </c>
      <c r="DZ730" s="375">
        <f t="shared" si="2680"/>
        <v>0</v>
      </c>
      <c r="EA730" s="375">
        <f t="shared" si="2681"/>
        <v>1</v>
      </c>
      <c r="EB730" s="375">
        <f t="shared" si="2682"/>
        <v>0</v>
      </c>
      <c r="EC730" s="375">
        <f t="shared" si="2683"/>
        <v>0</v>
      </c>
      <c r="ED730" s="375">
        <f t="shared" si="2684"/>
        <v>1</v>
      </c>
      <c r="EE730" s="375">
        <f t="shared" si="2685"/>
        <v>0</v>
      </c>
      <c r="EF730" s="375">
        <f t="shared" si="2686"/>
        <v>0</v>
      </c>
      <c r="EG730" s="375">
        <f t="shared" si="2687"/>
        <v>1</v>
      </c>
      <c r="EH730" s="375">
        <f t="shared" si="2688"/>
        <v>0</v>
      </c>
      <c r="EI730" s="375">
        <f t="shared" si="2689"/>
        <v>0</v>
      </c>
      <c r="EJ730" s="375">
        <f t="shared" si="2690"/>
        <v>1</v>
      </c>
      <c r="EK730" s="375">
        <f t="shared" si="2691"/>
        <v>0</v>
      </c>
      <c r="EL730" s="375">
        <f t="shared" si="2692"/>
        <v>0</v>
      </c>
      <c r="EM730" s="375">
        <f t="shared" si="2693"/>
        <v>1</v>
      </c>
      <c r="EN730" s="375">
        <f t="shared" si="2694"/>
        <v>0</v>
      </c>
      <c r="EO730" s="375">
        <f t="shared" si="2695"/>
        <v>0</v>
      </c>
      <c r="EP730" s="375">
        <f t="shared" si="2696"/>
        <v>1</v>
      </c>
      <c r="EQ730" s="375">
        <f t="shared" si="2697"/>
        <v>0</v>
      </c>
      <c r="ER730" s="375">
        <f t="shared" si="2698"/>
        <v>0</v>
      </c>
      <c r="ES730" s="375">
        <f t="shared" si="2699"/>
        <v>1</v>
      </c>
      <c r="ET730" s="375">
        <f t="shared" si="2700"/>
        <v>0</v>
      </c>
      <c r="EU730" s="375">
        <f t="shared" si="2701"/>
        <v>0</v>
      </c>
      <c r="EV730" s="375">
        <f t="shared" si="2702"/>
        <v>1</v>
      </c>
      <c r="EW730" s="375">
        <f t="shared" si="2703"/>
        <v>0</v>
      </c>
      <c r="EX730" s="375">
        <f t="shared" si="2704"/>
        <v>0</v>
      </c>
      <c r="EY730" s="375">
        <f t="shared" si="2705"/>
        <v>1</v>
      </c>
      <c r="EZ730" s="375">
        <f t="shared" si="2706"/>
        <v>0</v>
      </c>
      <c r="FA730" s="375">
        <f t="shared" si="2707"/>
        <v>0</v>
      </c>
      <c r="FB730" s="375">
        <f t="shared" si="2708"/>
        <v>1</v>
      </c>
      <c r="FC730" s="375">
        <f t="shared" si="2709"/>
        <v>0</v>
      </c>
      <c r="FD730" s="375">
        <f t="shared" si="2710"/>
        <v>0</v>
      </c>
      <c r="FE730" s="376"/>
      <c r="FF730" s="372"/>
      <c r="FG730" s="372"/>
      <c r="FH730" s="372"/>
      <c r="FI730" s="372"/>
      <c r="FJ730" s="372"/>
      <c r="FK730" s="372"/>
      <c r="FL730" s="372"/>
      <c r="FM730" s="372"/>
      <c r="FN730" s="372"/>
      <c r="FO730" s="372"/>
      <c r="FP730" s="372"/>
      <c r="FQ730" s="372"/>
      <c r="FR730" s="372"/>
      <c r="FS730" s="372"/>
      <c r="FT730" s="372"/>
      <c r="FU730" s="372"/>
      <c r="FV730" s="372"/>
      <c r="FW730" s="372"/>
      <c r="FX730" s="372"/>
      <c r="FY730" s="372"/>
      <c r="FZ730" s="372"/>
      <c r="GA730" s="372"/>
      <c r="GB730" s="372"/>
      <c r="GC730" s="372"/>
      <c r="GD730" s="372"/>
      <c r="GE730" s="372"/>
      <c r="GF730" s="372"/>
      <c r="GG730" s="372"/>
      <c r="GH730" s="372"/>
      <c r="GI730" s="372"/>
      <c r="GJ730" s="372"/>
      <c r="GK730" s="372"/>
      <c r="GL730" s="372"/>
      <c r="GM730" s="372"/>
      <c r="GN730" s="372"/>
      <c r="GO730" s="372"/>
      <c r="GP730" s="372"/>
      <c r="GQ730" s="372"/>
      <c r="GR730" s="372"/>
      <c r="GS730" s="372"/>
      <c r="GT730" s="372"/>
      <c r="GU730" s="372"/>
      <c r="GV730" s="372"/>
      <c r="GW730" s="372"/>
      <c r="GX730" s="372"/>
      <c r="GY730" s="372"/>
      <c r="GZ730" s="372"/>
      <c r="HA730" s="372"/>
      <c r="HB730" s="372"/>
      <c r="HC730" s="372"/>
    </row>
    <row r="731" spans="1:211" s="373" customFormat="1" ht="15" hidden="1" customHeight="1" outlineLevel="1" x14ac:dyDescent="0.2">
      <c r="A731" s="366">
        <f>SWDATA!O716</f>
        <v>0</v>
      </c>
      <c r="B731" s="366">
        <f>SWDATA!M716</f>
        <v>0</v>
      </c>
      <c r="C731" s="351">
        <f>IF(AND(SWDATA!M716=1,SWDATA!Q716="promotions"),SWDATA!P716,0)</f>
        <v>0</v>
      </c>
      <c r="D731" s="371">
        <f>ROW(SWDATA!M716)</f>
        <v>716</v>
      </c>
      <c r="E731" s="368">
        <f ca="1">IF(AND(B731=1,UPPER(HLOOKUP(D731,'Metrics &amp; Attributes View'!$13:$31,19,0))&lt;&gt;"SBOM"),1,0)</f>
        <v>0</v>
      </c>
      <c r="F731" s="369">
        <f t="shared" si="2626"/>
        <v>1</v>
      </c>
      <c r="G731" s="366" t="str">
        <f t="shared" si="2627"/>
        <v/>
      </c>
      <c r="H731" s="370"/>
      <c r="J731" s="238">
        <f t="shared" si="2628"/>
        <v>0</v>
      </c>
      <c r="K731" s="239" t="str">
        <f t="shared" si="2629"/>
        <v/>
      </c>
      <c r="L731" s="342"/>
      <c r="M731" s="345"/>
      <c r="N731" s="340" t="str">
        <f>IF(LEN(SWDATA!F716)=0,"",N730)</f>
        <v/>
      </c>
      <c r="O731" s="296" t="str">
        <f>IF(LEN(SWDATA!G716)=0,"",O730)</f>
        <v/>
      </c>
      <c r="P731" s="297" t="str">
        <f>IF(LEN(SWDATA!C716)=0,"",SWDATA!C716)</f>
        <v/>
      </c>
      <c r="Q731" s="312" t="str">
        <f t="shared" si="2630"/>
        <v/>
      </c>
      <c r="R731" s="223" t="s">
        <v>262</v>
      </c>
      <c r="S731" s="224"/>
      <c r="T731" s="224"/>
      <c r="U731" s="264" t="s">
        <v>627</v>
      </c>
      <c r="V731" s="205" t="s">
        <v>221</v>
      </c>
      <c r="W731" s="266">
        <f>IF(OR(Is_Loading,LEN($A731)=0),"",SWDATA!P716)</f>
        <v>0</v>
      </c>
      <c r="X731" s="267">
        <f>IF(OR(Is_Loading,LEN($A731)=0),"",SWDATA!Q716)</f>
        <v>0</v>
      </c>
      <c r="Y731" s="267">
        <f>IF(OR(Is_Loading,LEN($A731)=0),"",SWDATA!R716)</f>
        <v>0</v>
      </c>
      <c r="Z731" s="266" t="str">
        <f t="shared" si="2715"/>
        <v/>
      </c>
      <c r="AA731" s="266">
        <f>IF(OR(Is_Loading,LEN($A731)=0),"",SWDATA!T716)</f>
        <v>0</v>
      </c>
      <c r="AB731" s="267">
        <f>IF(OR(Is_Loading,LEN($A731)=0),"",SWDATA!U716)</f>
        <v>0</v>
      </c>
      <c r="AC731" s="267">
        <f>IF(OR(Is_Loading,LEN($A731)=0),"",SWDATA!V716)</f>
        <v>0</v>
      </c>
      <c r="AD731" s="266" t="str">
        <f t="shared" si="2631"/>
        <v/>
      </c>
      <c r="AE731" s="266">
        <f>IF(OR(Is_Loading,LEN($A731)=0),"",SWDATA!X716)</f>
        <v>0</v>
      </c>
      <c r="AF731" s="267">
        <f>IF(OR(Is_Loading,LEN($A731)=0),"",SWDATA!Y716)</f>
        <v>0</v>
      </c>
      <c r="AG731" s="267">
        <f>IF(OR(Is_Loading,LEN($A731)=0),"",SWDATA!Z716)</f>
        <v>0</v>
      </c>
      <c r="AH731" s="266" t="str">
        <f t="shared" si="2632"/>
        <v/>
      </c>
      <c r="AI731" s="266">
        <f>IF(OR(Is_Loading,LEN($A731)=0),"",SWDATA!AB716)</f>
        <v>0</v>
      </c>
      <c r="AJ731" s="267">
        <f>IF(OR(Is_Loading,LEN($A731)=0),"",SWDATA!AC716)</f>
        <v>0</v>
      </c>
      <c r="AK731" s="267">
        <f>IF(OR(Is_Loading,LEN($A731)=0),"",SWDATA!AD716)</f>
        <v>0</v>
      </c>
      <c r="AL731" s="266" t="str">
        <f t="shared" si="2633"/>
        <v/>
      </c>
      <c r="AM731" s="266">
        <f>IF(OR(Is_Loading,LEN($A731)=0),"",SWDATA!AF716)</f>
        <v>0</v>
      </c>
      <c r="AN731" s="267">
        <f>IF(OR(Is_Loading,LEN($A731)=0),"",SWDATA!AG716)</f>
        <v>0</v>
      </c>
      <c r="AO731" s="323">
        <f>IF(OR(Is_Loading,LEN($A731)=0),"",SWDATA!AH716)</f>
        <v>0</v>
      </c>
      <c r="AP731" s="320" t="str">
        <f t="shared" si="2634"/>
        <v/>
      </c>
      <c r="AQ731" s="266">
        <f>IF(OR(Is_Loading,LEN($A731)=0),"",SWDATA!AJ716)</f>
        <v>0</v>
      </c>
      <c r="AR731" s="267">
        <f>IF(OR(Is_Loading,LEN($A731)=0),"",SWDATA!AK716)</f>
        <v>0</v>
      </c>
      <c r="AS731" s="267">
        <f>IF(OR(Is_Loading,LEN($A731)=0),"",SWDATA!AL716)</f>
        <v>0</v>
      </c>
      <c r="AT731" s="266" t="str">
        <f t="shared" si="2635"/>
        <v/>
      </c>
      <c r="AU731" s="266">
        <f>IF(OR(Is_Loading,LEN($A731)=0),"",SWDATA!AN716)</f>
        <v>0</v>
      </c>
      <c r="AV731" s="267">
        <f>IF(OR(Is_Loading,LEN($A731)=0),"",SWDATA!AO716)</f>
        <v>0</v>
      </c>
      <c r="AW731" s="267">
        <f>IF(OR(Is_Loading,LEN($A731)=0),"",SWDATA!AP716)</f>
        <v>0</v>
      </c>
      <c r="AX731" s="266" t="str">
        <f t="shared" si="2636"/>
        <v/>
      </c>
      <c r="AY731" s="266">
        <f>IF(OR(Is_Loading,LEN($A731)=0),"",SWDATA!AR716)</f>
        <v>0</v>
      </c>
      <c r="AZ731" s="267">
        <f>IF(OR(Is_Loading,LEN($A731)=0),"",SWDATA!AS716)</f>
        <v>0</v>
      </c>
      <c r="BA731" s="267">
        <f>IF(OR(Is_Loading,LEN($A731)=0),"",SWDATA!AT716)</f>
        <v>0</v>
      </c>
      <c r="BB731" s="266" t="str">
        <f t="shared" si="2637"/>
        <v/>
      </c>
      <c r="BC731" s="266">
        <f>IF(OR(Is_Loading,LEN($A731)=0),"",SWDATA!AV716)</f>
        <v>0</v>
      </c>
      <c r="BD731" s="267">
        <f>IF(OR(Is_Loading,LEN($A731)=0),"",SWDATA!AW716)</f>
        <v>0</v>
      </c>
      <c r="BE731" s="323">
        <f>IF(OR(Is_Loading,LEN($A731)=0),"",SWDATA!AX716)</f>
        <v>0</v>
      </c>
      <c r="BF731" s="332" t="str">
        <f t="shared" si="2638"/>
        <v/>
      </c>
      <c r="BG731" s="11"/>
      <c r="BH731" s="11"/>
      <c r="BI731" s="11"/>
      <c r="BJ731" s="11"/>
      <c r="BK731" s="11"/>
      <c r="BL731" s="11"/>
      <c r="BM731" s="11"/>
      <c r="BN731" s="11"/>
      <c r="BO731" s="11"/>
      <c r="BP731" s="11"/>
      <c r="BQ731" s="11"/>
      <c r="BR731" s="11"/>
      <c r="BS731" s="11"/>
      <c r="BT731" s="11"/>
      <c r="BU731" s="11"/>
      <c r="BV731" s="11"/>
      <c r="BW731" s="11"/>
      <c r="BX731" s="11"/>
      <c r="BY731" s="11"/>
      <c r="BZ731" s="11"/>
      <c r="CA731" s="11"/>
      <c r="CB731" s="11"/>
      <c r="CC731" s="11"/>
      <c r="CD731" s="11"/>
      <c r="CE731" s="11"/>
      <c r="CF731" s="11"/>
      <c r="CG731" s="11"/>
      <c r="CH731" s="11"/>
      <c r="CI731" s="11"/>
      <c r="CJ731" s="11"/>
      <c r="CK731" s="11"/>
      <c r="CL731" s="11"/>
      <c r="CM731" s="11"/>
      <c r="CN731" s="351"/>
      <c r="CO731" s="351"/>
      <c r="CP731" s="351"/>
      <c r="CQ731" s="351"/>
      <c r="CR731" s="351"/>
      <c r="CS731" s="351"/>
      <c r="CT731" s="351"/>
      <c r="CU731" s="351"/>
      <c r="CV731" s="351"/>
      <c r="CW731" s="351"/>
      <c r="CX731" s="351"/>
      <c r="CY731" s="351"/>
      <c r="CZ731" s="351"/>
      <c r="DA731" s="351"/>
      <c r="DB731" s="351"/>
      <c r="DC731" s="351"/>
      <c r="DD731" s="351"/>
      <c r="DE731" s="351"/>
      <c r="DF731" s="351"/>
      <c r="DG731" s="351"/>
      <c r="DH731" s="351"/>
      <c r="DI731" s="351"/>
      <c r="DJ731" s="351"/>
      <c r="DK731" s="351"/>
      <c r="DL731" s="351"/>
      <c r="DM731" s="351"/>
      <c r="DN731" s="351"/>
      <c r="DS731" s="372"/>
      <c r="DT731" s="374"/>
      <c r="DU731" s="375"/>
      <c r="DV731" s="375"/>
      <c r="DW731" s="375"/>
      <c r="DX731" s="375">
        <v>1</v>
      </c>
      <c r="DY731" s="375">
        <f t="shared" si="2679"/>
        <v>0</v>
      </c>
      <c r="DZ731" s="375">
        <f t="shared" si="2680"/>
        <v>0</v>
      </c>
      <c r="EA731" s="375">
        <f t="shared" si="2681"/>
        <v>1</v>
      </c>
      <c r="EB731" s="375">
        <f t="shared" si="2682"/>
        <v>0</v>
      </c>
      <c r="EC731" s="375">
        <f t="shared" si="2683"/>
        <v>0</v>
      </c>
      <c r="ED731" s="375">
        <f t="shared" si="2684"/>
        <v>1</v>
      </c>
      <c r="EE731" s="375">
        <f t="shared" si="2685"/>
        <v>0</v>
      </c>
      <c r="EF731" s="375">
        <f t="shared" si="2686"/>
        <v>0</v>
      </c>
      <c r="EG731" s="375">
        <f t="shared" si="2687"/>
        <v>1</v>
      </c>
      <c r="EH731" s="375">
        <f t="shared" si="2688"/>
        <v>0</v>
      </c>
      <c r="EI731" s="375">
        <f t="shared" si="2689"/>
        <v>0</v>
      </c>
      <c r="EJ731" s="375">
        <f t="shared" si="2690"/>
        <v>1</v>
      </c>
      <c r="EK731" s="375">
        <f t="shared" si="2691"/>
        <v>0</v>
      </c>
      <c r="EL731" s="375">
        <f t="shared" si="2692"/>
        <v>0</v>
      </c>
      <c r="EM731" s="375">
        <f t="shared" si="2693"/>
        <v>1</v>
      </c>
      <c r="EN731" s="375">
        <f t="shared" si="2694"/>
        <v>0</v>
      </c>
      <c r="EO731" s="375">
        <f t="shared" si="2695"/>
        <v>0</v>
      </c>
      <c r="EP731" s="375">
        <f t="shared" si="2696"/>
        <v>1</v>
      </c>
      <c r="EQ731" s="375">
        <f t="shared" si="2697"/>
        <v>0</v>
      </c>
      <c r="ER731" s="375">
        <f t="shared" si="2698"/>
        <v>0</v>
      </c>
      <c r="ES731" s="375">
        <f t="shared" si="2699"/>
        <v>1</v>
      </c>
      <c r="ET731" s="375">
        <f t="shared" si="2700"/>
        <v>0</v>
      </c>
      <c r="EU731" s="375">
        <f t="shared" si="2701"/>
        <v>0</v>
      </c>
      <c r="EV731" s="375">
        <f t="shared" si="2702"/>
        <v>1</v>
      </c>
      <c r="EW731" s="375">
        <f t="shared" si="2703"/>
        <v>0</v>
      </c>
      <c r="EX731" s="375">
        <f t="shared" si="2704"/>
        <v>0</v>
      </c>
      <c r="EY731" s="375">
        <f t="shared" si="2705"/>
        <v>1</v>
      </c>
      <c r="EZ731" s="375">
        <f t="shared" si="2706"/>
        <v>0</v>
      </c>
      <c r="FA731" s="375">
        <f t="shared" si="2707"/>
        <v>0</v>
      </c>
      <c r="FB731" s="375">
        <f t="shared" si="2708"/>
        <v>1</v>
      </c>
      <c r="FC731" s="375">
        <f t="shared" si="2709"/>
        <v>0</v>
      </c>
      <c r="FD731" s="375">
        <f t="shared" si="2710"/>
        <v>0</v>
      </c>
      <c r="FE731" s="376"/>
      <c r="FF731" s="372"/>
      <c r="FG731" s="372"/>
      <c r="FH731" s="372"/>
      <c r="FI731" s="372"/>
      <c r="FJ731" s="372"/>
      <c r="FK731" s="372"/>
      <c r="FL731" s="372"/>
      <c r="FM731" s="372"/>
      <c r="FN731" s="372"/>
      <c r="FO731" s="372"/>
      <c r="FP731" s="372"/>
      <c r="FQ731" s="372"/>
      <c r="FR731" s="372"/>
      <c r="FS731" s="372"/>
      <c r="FT731" s="372"/>
      <c r="FU731" s="372"/>
      <c r="FV731" s="372"/>
      <c r="FW731" s="372"/>
      <c r="FX731" s="372"/>
      <c r="FY731" s="372"/>
      <c r="FZ731" s="372"/>
      <c r="GA731" s="372"/>
      <c r="GB731" s="372"/>
      <c r="GC731" s="372"/>
      <c r="GD731" s="372"/>
      <c r="GE731" s="372"/>
      <c r="GF731" s="372"/>
      <c r="GG731" s="372"/>
      <c r="GH731" s="372"/>
      <c r="GI731" s="372"/>
      <c r="GJ731" s="372"/>
      <c r="GK731" s="372"/>
      <c r="GL731" s="372"/>
      <c r="GM731" s="372"/>
      <c r="GN731" s="372"/>
      <c r="GO731" s="372"/>
      <c r="GP731" s="372"/>
      <c r="GQ731" s="372"/>
      <c r="GR731" s="372"/>
      <c r="GS731" s="372"/>
      <c r="GT731" s="372"/>
      <c r="GU731" s="372"/>
      <c r="GV731" s="372"/>
      <c r="GW731" s="372"/>
      <c r="GX731" s="372"/>
      <c r="GY731" s="372"/>
      <c r="GZ731" s="372"/>
      <c r="HA731" s="372"/>
      <c r="HB731" s="372"/>
      <c r="HC731" s="372"/>
    </row>
    <row r="732" spans="1:211" s="373" customFormat="1" ht="15" customHeight="1" collapsed="1" thickTop="1" x14ac:dyDescent="0.2">
      <c r="A732" s="192">
        <f>SWDATA!O717</f>
        <v>0</v>
      </c>
      <c r="B732" s="192">
        <f>SWDATA!M717</f>
        <v>0</v>
      </c>
      <c r="C732" s="201">
        <f>IF(AND(SWDATA!M717=1,SWDATA!Q717="promotions"),SWDATA!P717,0)</f>
        <v>0</v>
      </c>
      <c r="D732" s="200">
        <f>ROW(SWDATA!M717)</f>
        <v>717</v>
      </c>
      <c r="E732" s="202">
        <f t="shared" ref="E732:E739" si="2716">B732</f>
        <v>0</v>
      </c>
      <c r="F732" s="203">
        <f t="shared" si="2626"/>
        <v>1</v>
      </c>
      <c r="G732" s="192" t="str">
        <f t="shared" si="2627"/>
        <v/>
      </c>
      <c r="H732" s="313"/>
      <c r="I732" s="390"/>
      <c r="J732" s="395">
        <f t="shared" si="2628"/>
        <v>0</v>
      </c>
      <c r="K732" s="396" t="str">
        <f t="shared" si="2629"/>
        <v/>
      </c>
      <c r="L732" s="397"/>
      <c r="M732" s="398"/>
      <c r="N732" s="399" t="str">
        <f>IF(LEN(SWDATA!F717)=0,"",IF(LEN(SWDATA!G717)=0,"",IF($O$12="ID",MID(SWDATA!G717,FIND("|",SWDATA!G717)+1,FIND("~~",SWDATA!G717)-FIND("|",SWDATA!G717)-1),IF($O$12="Desc",RIGHT(SWDATA!G717,LEN(SWDATA!G717)-FIND("~~",SWDATA!G717)-1),RIGHT(SWDATA!G717,LEN(SWDATA!G717)-FIND("|",SWDATA!G717))))))</f>
        <v/>
      </c>
      <c r="O732" s="400" t="str">
        <f>IF(LEN(SWDATA!G717)=0,"",IF(LEN(SWDATA!H717)=0,"",IF($O$12="ID",MID(SWDATA!H717,FIND("|",SWDATA!H717)+1,FIND("~~",SWDATA!H717)-FIND("|",SWDATA!H717)-1),IF($O$12="Desc",RIGHT(SWDATA!H717,LEN(SWDATA!H717)-FIND("~~",SWDATA!H717)-1),RIGHT(SWDATA!H717,LEN(SWDATA!H717)-FIND("|",SWDATA!H717))))))</f>
        <v/>
      </c>
      <c r="P732" s="401" t="str">
        <f>IF(LEN(SWDATA!C717)=0,"",SWDATA!C717)</f>
        <v/>
      </c>
      <c r="Q732" s="402" t="str">
        <f t="shared" si="2630"/>
        <v/>
      </c>
      <c r="R732" s="403" t="s">
        <v>575</v>
      </c>
      <c r="S732" s="404" t="s">
        <v>485</v>
      </c>
      <c r="T732" s="404"/>
      <c r="U732" s="405" t="s">
        <v>595</v>
      </c>
      <c r="V732" s="406" t="s">
        <v>221</v>
      </c>
      <c r="W732" s="407">
        <f>IF(OR(Is_Loading,LEN($A732)=0),"",SWDATA!P717)</f>
        <v>0</v>
      </c>
      <c r="X732" s="408">
        <f>IF(OR(Is_Loading,LEN($A732)=0),"",SWDATA!Q717)</f>
        <v>0</v>
      </c>
      <c r="Y732" s="408">
        <f>IF(OR(Is_Loading,LEN($A732)=0),"",SWDATA!R717)</f>
        <v>0</v>
      </c>
      <c r="Z732" s="407" t="str">
        <f t="shared" ref="Z732" si="2717">IF($A732=0,"",CHOOSE($F732,SUM(W732:Y732),SUM(W732:Y732)/3,Y732))</f>
        <v/>
      </c>
      <c r="AA732" s="407">
        <f>IF(OR(Is_Loading,LEN($A732)=0),"",SWDATA!T717)</f>
        <v>0</v>
      </c>
      <c r="AB732" s="408">
        <f>IF(OR(Is_Loading,LEN($A732)=0),"",SWDATA!U717)</f>
        <v>0</v>
      </c>
      <c r="AC732" s="408">
        <f>IF(OR(Is_Loading,LEN($A732)=0),"",SWDATA!V717)</f>
        <v>0</v>
      </c>
      <c r="AD732" s="407" t="str">
        <f t="shared" si="2631"/>
        <v/>
      </c>
      <c r="AE732" s="407">
        <f>IF(OR(Is_Loading,LEN($A732)=0),"",SWDATA!X717)</f>
        <v>0</v>
      </c>
      <c r="AF732" s="408">
        <f>IF(OR(Is_Loading,LEN($A732)=0),"",SWDATA!Y717)</f>
        <v>0</v>
      </c>
      <c r="AG732" s="408">
        <f>IF(OR(Is_Loading,LEN($A732)=0),"",SWDATA!Z717)</f>
        <v>0</v>
      </c>
      <c r="AH732" s="407" t="str">
        <f t="shared" si="2632"/>
        <v/>
      </c>
      <c r="AI732" s="407">
        <f>IF(OR(Is_Loading,LEN($A732)=0),"",SWDATA!AB717)</f>
        <v>0</v>
      </c>
      <c r="AJ732" s="408">
        <f>IF(OR(Is_Loading,LEN($A732)=0),"",SWDATA!AC717)</f>
        <v>0</v>
      </c>
      <c r="AK732" s="408">
        <f>IF(OR(Is_Loading,LEN($A732)=0),"",SWDATA!AD717)</f>
        <v>0</v>
      </c>
      <c r="AL732" s="407" t="str">
        <f t="shared" si="2633"/>
        <v/>
      </c>
      <c r="AM732" s="407">
        <f>IF(OR(Is_Loading,LEN($A732)=0),"",SWDATA!AF717)</f>
        <v>0</v>
      </c>
      <c r="AN732" s="408">
        <f>IF(OR(Is_Loading,LEN($A732)=0),"",SWDATA!AG717)</f>
        <v>0</v>
      </c>
      <c r="AO732" s="409">
        <f>IF(OR(Is_Loading,LEN($A732)=0),"",SWDATA!AH717)</f>
        <v>0</v>
      </c>
      <c r="AP732" s="410" t="str">
        <f t="shared" si="2634"/>
        <v/>
      </c>
      <c r="AQ732" s="407">
        <f>IF(OR(Is_Loading,LEN($A732)=0),"",SWDATA!AJ717)</f>
        <v>0</v>
      </c>
      <c r="AR732" s="408">
        <f>IF(OR(Is_Loading,LEN($A732)=0),"",SWDATA!AK717)</f>
        <v>0</v>
      </c>
      <c r="AS732" s="408">
        <f>IF(OR(Is_Loading,LEN($A732)=0),"",SWDATA!AL717)</f>
        <v>0</v>
      </c>
      <c r="AT732" s="407" t="str">
        <f t="shared" si="2635"/>
        <v/>
      </c>
      <c r="AU732" s="407">
        <f>IF(OR(Is_Loading,LEN($A732)=0),"",SWDATA!AN717)</f>
        <v>0</v>
      </c>
      <c r="AV732" s="408">
        <f>IF(OR(Is_Loading,LEN($A732)=0),"",SWDATA!AO717)</f>
        <v>0</v>
      </c>
      <c r="AW732" s="408">
        <f>IF(OR(Is_Loading,LEN($A732)=0),"",SWDATA!AP717)</f>
        <v>0</v>
      </c>
      <c r="AX732" s="407" t="str">
        <f t="shared" si="2636"/>
        <v/>
      </c>
      <c r="AY732" s="407">
        <f>IF(OR(Is_Loading,LEN($A732)=0),"",SWDATA!AR717)</f>
        <v>0</v>
      </c>
      <c r="AZ732" s="408">
        <f>IF(OR(Is_Loading,LEN($A732)=0),"",SWDATA!AS717)</f>
        <v>0</v>
      </c>
      <c r="BA732" s="408">
        <f>IF(OR(Is_Loading,LEN($A732)=0),"",SWDATA!AT717)</f>
        <v>0</v>
      </c>
      <c r="BB732" s="407" t="str">
        <f t="shared" si="2637"/>
        <v/>
      </c>
      <c r="BC732" s="407">
        <f>IF(OR(Is_Loading,LEN($A732)=0),"",SWDATA!AV717)</f>
        <v>0</v>
      </c>
      <c r="BD732" s="408">
        <f>IF(OR(Is_Loading,LEN($A732)=0),"",SWDATA!AW717)</f>
        <v>0</v>
      </c>
      <c r="BE732" s="409">
        <f>IF(OR(Is_Loading,LEN($A732)=0),"",SWDATA!AX717)</f>
        <v>0</v>
      </c>
      <c r="BF732" s="320" t="str">
        <f t="shared" si="2638"/>
        <v/>
      </c>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s="201"/>
      <c r="CO732" s="201"/>
      <c r="CP732" s="201"/>
      <c r="CQ732" s="201"/>
      <c r="CR732" s="201"/>
      <c r="CS732" s="201"/>
      <c r="CT732" s="201"/>
      <c r="CU732" s="201"/>
      <c r="CV732" s="201"/>
      <c r="CW732" s="201"/>
      <c r="CX732" s="201"/>
      <c r="CY732" s="201"/>
      <c r="CZ732" s="201"/>
      <c r="DA732" s="201"/>
      <c r="DB732" s="201"/>
      <c r="DC732" s="201"/>
      <c r="DD732" s="201"/>
      <c r="DE732" s="201"/>
      <c r="DF732" s="201"/>
      <c r="DG732" s="201"/>
      <c r="DH732" s="201"/>
      <c r="DI732" s="201"/>
      <c r="DJ732" s="201"/>
      <c r="DK732" s="201"/>
      <c r="DL732" s="201"/>
      <c r="DM732" s="201"/>
      <c r="DN732" s="201"/>
      <c r="DQ732" s="373">
        <f>'Metrics &amp; Attributes View'!N757</f>
        <v>0</v>
      </c>
      <c r="DS732" s="372"/>
      <c r="DT732" s="374"/>
      <c r="DU732" s="375"/>
      <c r="DV732" s="375"/>
      <c r="DW732" s="375"/>
      <c r="DX732" s="375"/>
      <c r="DY732" s="375"/>
      <c r="DZ732" s="375"/>
      <c r="EA732" s="375"/>
      <c r="EB732" s="375"/>
      <c r="EC732" s="375"/>
      <c r="ED732" s="375"/>
      <c r="EE732" s="375"/>
      <c r="EF732" s="375"/>
      <c r="EG732" s="375"/>
      <c r="EH732" s="375"/>
      <c r="EI732" s="375"/>
      <c r="EJ732" s="375"/>
      <c r="EK732" s="375"/>
      <c r="EL732" s="375"/>
      <c r="EM732" s="375"/>
      <c r="EN732" s="375"/>
      <c r="EO732" s="375"/>
      <c r="EP732" s="375"/>
      <c r="EQ732" s="375"/>
      <c r="ER732" s="375"/>
      <c r="ES732" s="375"/>
      <c r="ET732" s="375"/>
      <c r="EU732" s="375"/>
      <c r="EV732" s="375"/>
      <c r="EW732" s="375"/>
      <c r="EX732" s="375"/>
      <c r="EY732" s="375"/>
      <c r="EZ732" s="375"/>
      <c r="FA732" s="375"/>
      <c r="FB732" s="375"/>
      <c r="FC732" s="375"/>
      <c r="FD732" s="375"/>
      <c r="FE732" s="376"/>
      <c r="FF732" s="372"/>
      <c r="FG732" s="372"/>
      <c r="FH732" s="372"/>
      <c r="FI732" s="372"/>
      <c r="FJ732" s="372"/>
      <c r="FK732" s="372"/>
      <c r="FL732" s="372"/>
      <c r="FM732" s="372"/>
      <c r="FN732" s="372"/>
      <c r="FO732" s="372"/>
      <c r="FP732" s="372"/>
      <c r="FQ732" s="372"/>
      <c r="FR732" s="372"/>
      <c r="FS732" s="372"/>
      <c r="FT732" s="372"/>
      <c r="FU732" s="372"/>
      <c r="FV732" s="372"/>
      <c r="FW732" s="372"/>
      <c r="FX732" s="372"/>
      <c r="FY732" s="372"/>
      <c r="FZ732" s="372"/>
      <c r="GA732" s="372"/>
      <c r="GB732" s="372"/>
      <c r="GC732" s="372"/>
      <c r="GD732" s="372"/>
      <c r="GE732" s="372"/>
      <c r="GF732" s="372"/>
      <c r="GG732" s="372"/>
      <c r="GH732" s="372"/>
      <c r="GI732" s="372"/>
      <c r="GJ732" s="372"/>
      <c r="GK732" s="372"/>
      <c r="GL732" s="372"/>
      <c r="GM732" s="372"/>
      <c r="GN732" s="372"/>
      <c r="GO732" s="372"/>
      <c r="GP732" s="372"/>
      <c r="GQ732" s="372"/>
      <c r="GR732" s="372"/>
      <c r="GS732" s="372"/>
      <c r="GT732" s="372"/>
      <c r="GU732" s="372"/>
      <c r="GV732" s="372"/>
      <c r="GW732" s="372"/>
      <c r="GX732" s="372"/>
      <c r="GY732" s="372"/>
      <c r="GZ732" s="372"/>
      <c r="HA732" s="372"/>
      <c r="HB732" s="372"/>
      <c r="HC732" s="372"/>
    </row>
    <row r="733" spans="1:211" s="373" customFormat="1" ht="15" customHeight="1" x14ac:dyDescent="0.2">
      <c r="A733" s="192">
        <f>SWDATA!O718</f>
        <v>0</v>
      </c>
      <c r="B733" s="192">
        <f>SWDATA!M718</f>
        <v>0</v>
      </c>
      <c r="C733" s="201">
        <f>IF(AND(SWDATA!M718=1,SWDATA!Q718="promotions"),SWDATA!P718,0)</f>
        <v>0</v>
      </c>
      <c r="D733" s="200">
        <f>ROW(SWDATA!M718)</f>
        <v>718</v>
      </c>
      <c r="E733" s="202">
        <f t="shared" si="2716"/>
        <v>0</v>
      </c>
      <c r="F733" s="203">
        <f t="shared" si="2626"/>
        <v>1</v>
      </c>
      <c r="G733" s="192" t="str">
        <f t="shared" si="2627"/>
        <v/>
      </c>
      <c r="H733" s="204"/>
      <c r="I733" s="390"/>
      <c r="J733" s="238">
        <f t="shared" si="2628"/>
        <v>0</v>
      </c>
      <c r="K733" s="239" t="str">
        <f t="shared" si="2629"/>
        <v/>
      </c>
      <c r="L733" s="342"/>
      <c r="M733" s="345"/>
      <c r="N733" s="340" t="str">
        <f>IF(LEN(SWDATA!F718)=0,"",N732)</f>
        <v/>
      </c>
      <c r="O733" s="296" t="str">
        <f>IF(LEN(SWDATA!G718)=0,"",O732)</f>
        <v/>
      </c>
      <c r="P733" s="297" t="str">
        <f>IF(LEN(SWDATA!C718)=0,"",SWDATA!C718)</f>
        <v/>
      </c>
      <c r="Q733" s="312" t="str">
        <f t="shared" si="2630"/>
        <v/>
      </c>
      <c r="R733" s="223" t="s">
        <v>575</v>
      </c>
      <c r="S733" s="224"/>
      <c r="T733" s="224"/>
      <c r="U733" s="265" t="s">
        <v>619</v>
      </c>
      <c r="V733" s="205" t="s">
        <v>221</v>
      </c>
      <c r="W733" s="266">
        <f>IF(OR(Is_Loading,LEN($A733)=0),"",SWDATA!P718)</f>
        <v>0</v>
      </c>
      <c r="X733" s="267">
        <f>IF(OR(Is_Loading,LEN($A733)=0),"",SWDATA!Q718)</f>
        <v>0</v>
      </c>
      <c r="Y733" s="267">
        <f>IF(OR(Is_Loading,LEN($A733)=0),"",SWDATA!R718)</f>
        <v>0</v>
      </c>
      <c r="Z733" s="266" t="str">
        <f t="shared" ref="Z733:Z734" si="2718">IF($A733=0,"",CHOOSE($F733,SUM(W733:Y733),SUM(W733:Y733)/3,Y733))</f>
        <v/>
      </c>
      <c r="AA733" s="266">
        <f>IF(OR(Is_Loading,LEN($A733)=0),"",SWDATA!T718)</f>
        <v>0</v>
      </c>
      <c r="AB733" s="267">
        <f>IF(OR(Is_Loading,LEN($A733)=0),"",SWDATA!U718)</f>
        <v>0</v>
      </c>
      <c r="AC733" s="267">
        <f>IF(OR(Is_Loading,LEN($A733)=0),"",SWDATA!V718)</f>
        <v>0</v>
      </c>
      <c r="AD733" s="266" t="str">
        <f t="shared" si="2631"/>
        <v/>
      </c>
      <c r="AE733" s="266">
        <f>IF(OR(Is_Loading,LEN($A733)=0),"",SWDATA!X718)</f>
        <v>0</v>
      </c>
      <c r="AF733" s="267">
        <f>IF(OR(Is_Loading,LEN($A733)=0),"",SWDATA!Y718)</f>
        <v>0</v>
      </c>
      <c r="AG733" s="267">
        <f>IF(OR(Is_Loading,LEN($A733)=0),"",SWDATA!Z718)</f>
        <v>0</v>
      </c>
      <c r="AH733" s="266" t="str">
        <f t="shared" si="2632"/>
        <v/>
      </c>
      <c r="AI733" s="266">
        <f>IF(OR(Is_Loading,LEN($A733)=0),"",SWDATA!AB718)</f>
        <v>0</v>
      </c>
      <c r="AJ733" s="267">
        <f>IF(OR(Is_Loading,LEN($A733)=0),"",SWDATA!AC718)</f>
        <v>0</v>
      </c>
      <c r="AK733" s="267">
        <f>IF(OR(Is_Loading,LEN($A733)=0),"",SWDATA!AD718)</f>
        <v>0</v>
      </c>
      <c r="AL733" s="266" t="str">
        <f t="shared" si="2633"/>
        <v/>
      </c>
      <c r="AM733" s="266">
        <f>IF(OR(Is_Loading,LEN($A733)=0),"",SWDATA!AF718)</f>
        <v>0</v>
      </c>
      <c r="AN733" s="267">
        <f>IF(OR(Is_Loading,LEN($A733)=0),"",SWDATA!AG718)</f>
        <v>0</v>
      </c>
      <c r="AO733" s="323">
        <f>IF(OR(Is_Loading,LEN($A733)=0),"",SWDATA!AH718)</f>
        <v>0</v>
      </c>
      <c r="AP733" s="320" t="str">
        <f t="shared" si="2634"/>
        <v/>
      </c>
      <c r="AQ733" s="266">
        <f>IF(OR(Is_Loading,LEN($A733)=0),"",SWDATA!AJ718)</f>
        <v>0</v>
      </c>
      <c r="AR733" s="267">
        <f>IF(OR(Is_Loading,LEN($A733)=0),"",SWDATA!AK718)</f>
        <v>0</v>
      </c>
      <c r="AS733" s="267">
        <f>IF(OR(Is_Loading,LEN($A733)=0),"",SWDATA!AL718)</f>
        <v>0</v>
      </c>
      <c r="AT733" s="266" t="str">
        <f t="shared" si="2635"/>
        <v/>
      </c>
      <c r="AU733" s="266">
        <f>IF(OR(Is_Loading,LEN($A733)=0),"",SWDATA!AN718)</f>
        <v>0</v>
      </c>
      <c r="AV733" s="267">
        <f>IF(OR(Is_Loading,LEN($A733)=0),"",SWDATA!AO718)</f>
        <v>0</v>
      </c>
      <c r="AW733" s="267">
        <f>IF(OR(Is_Loading,LEN($A733)=0),"",SWDATA!AP718)</f>
        <v>0</v>
      </c>
      <c r="AX733" s="266" t="str">
        <f t="shared" si="2636"/>
        <v/>
      </c>
      <c r="AY733" s="266">
        <f>IF(OR(Is_Loading,LEN($A733)=0),"",SWDATA!AR718)</f>
        <v>0</v>
      </c>
      <c r="AZ733" s="267">
        <f>IF(OR(Is_Loading,LEN($A733)=0),"",SWDATA!AS718)</f>
        <v>0</v>
      </c>
      <c r="BA733" s="267">
        <f>IF(OR(Is_Loading,LEN($A733)=0),"",SWDATA!AT718)</f>
        <v>0</v>
      </c>
      <c r="BB733" s="266" t="str">
        <f t="shared" si="2637"/>
        <v/>
      </c>
      <c r="BC733" s="266">
        <f>IF(OR(Is_Loading,LEN($A733)=0),"",SWDATA!AV718)</f>
        <v>0</v>
      </c>
      <c r="BD733" s="267">
        <f>IF(OR(Is_Loading,LEN($A733)=0),"",SWDATA!AW718)</f>
        <v>0</v>
      </c>
      <c r="BE733" s="323">
        <f>IF(OR(Is_Loading,LEN($A733)=0),"",SWDATA!AX718)</f>
        <v>0</v>
      </c>
      <c r="BF733" s="320" t="str">
        <f t="shared" si="2638"/>
        <v/>
      </c>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s="201"/>
      <c r="CO733" s="201"/>
      <c r="CP733" s="201"/>
      <c r="CQ733" s="201"/>
      <c r="CR733" s="201"/>
      <c r="CS733" s="201"/>
      <c r="CT733" s="201"/>
      <c r="CU733" s="201"/>
      <c r="CV733" s="201"/>
      <c r="CW733" s="201"/>
      <c r="CX733" s="201"/>
      <c r="CY733" s="201"/>
      <c r="CZ733" s="201"/>
      <c r="DA733" s="201"/>
      <c r="DB733" s="201"/>
      <c r="DC733" s="201"/>
      <c r="DD733" s="201"/>
      <c r="DE733" s="201"/>
      <c r="DF733" s="201"/>
      <c r="DG733" s="201"/>
      <c r="DH733" s="201"/>
      <c r="DI733" s="201"/>
      <c r="DJ733" s="201"/>
      <c r="DK733" s="201"/>
      <c r="DL733" s="201"/>
      <c r="DM733" s="201"/>
      <c r="DN733" s="201"/>
      <c r="DS733" s="372"/>
      <c r="DT733" s="372"/>
      <c r="DU733" s="375">
        <f t="shared" ref="DU733" si="2719">COLUMN(W731)</f>
        <v>23</v>
      </c>
      <c r="DV733" s="375">
        <f t="shared" ref="DV733" si="2720">SUM(DU733)+DV734+1</f>
        <v>24</v>
      </c>
      <c r="DW733" s="375">
        <f t="shared" ref="DW733" si="2721">SUM(DV733)+DW734+1</f>
        <v>25</v>
      </c>
      <c r="DX733" s="375">
        <f t="shared" ref="DX733" si="2722">SUM(DW733)+DX734+1</f>
        <v>27</v>
      </c>
      <c r="DY733" s="375">
        <f t="shared" ref="DY733" si="2723">SUM(DX733)+DY734+1</f>
        <v>28</v>
      </c>
      <c r="DZ733" s="375">
        <f t="shared" ref="DZ733" si="2724">SUM(DY733)+DZ734+1</f>
        <v>29</v>
      </c>
      <c r="EA733" s="375">
        <f t="shared" ref="EA733" si="2725">SUM(DZ733)+EA734+1</f>
        <v>31</v>
      </c>
      <c r="EB733" s="375">
        <f t="shared" ref="EB733" si="2726">SUM(EA733)+EB734+1</f>
        <v>32</v>
      </c>
      <c r="EC733" s="375">
        <f t="shared" ref="EC733" si="2727">SUM(EB733)+EC734+1</f>
        <v>33</v>
      </c>
      <c r="ED733" s="375">
        <f t="shared" ref="ED733" si="2728">SUM(EC733)+ED734+1</f>
        <v>35</v>
      </c>
      <c r="EE733" s="375">
        <f t="shared" ref="EE733" si="2729">SUM(ED733)+EE734+1</f>
        <v>36</v>
      </c>
      <c r="EF733" s="375">
        <f t="shared" ref="EF733" si="2730">SUM(EE733)+EF734+1</f>
        <v>37</v>
      </c>
      <c r="EG733" s="375">
        <f t="shared" ref="EG733" si="2731">SUM(EF733)+EG734+1</f>
        <v>39</v>
      </c>
      <c r="EH733" s="375">
        <f t="shared" ref="EH733" si="2732">SUM(EG733)+EH734+1</f>
        <v>40</v>
      </c>
      <c r="EI733" s="375">
        <f t="shared" ref="EI733" si="2733">SUM(EH733)+EI734+1</f>
        <v>41</v>
      </c>
      <c r="EJ733" s="375">
        <f t="shared" ref="EJ733" si="2734">SUM(EI733)+EJ734+1</f>
        <v>43</v>
      </c>
      <c r="EK733" s="375">
        <f t="shared" ref="EK733" si="2735">SUM(EJ733)+EK734+1</f>
        <v>44</v>
      </c>
      <c r="EL733" s="375">
        <f t="shared" ref="EL733" si="2736">SUM(EK733)+EL734+1</f>
        <v>45</v>
      </c>
      <c r="EM733" s="375">
        <f t="shared" ref="EM733" si="2737">SUM(EL733)+EM734+1</f>
        <v>47</v>
      </c>
      <c r="EN733" s="375">
        <f t="shared" ref="EN733" si="2738">SUM(EM733)+EN734+1</f>
        <v>48</v>
      </c>
      <c r="EO733" s="375">
        <f t="shared" ref="EO733" si="2739">SUM(EN733)+EO734+1</f>
        <v>49</v>
      </c>
      <c r="EP733" s="375">
        <f t="shared" ref="EP733" si="2740">SUM(EO733)+EP734+1</f>
        <v>51</v>
      </c>
      <c r="EQ733" s="375">
        <f t="shared" ref="EQ733" si="2741">SUM(EP733)+EQ734+1</f>
        <v>52</v>
      </c>
      <c r="ER733" s="375">
        <f t="shared" ref="ER733" si="2742">SUM(EQ733)+ER734+1</f>
        <v>53</v>
      </c>
      <c r="ES733" s="375">
        <f t="shared" ref="ES733" si="2743">SUM(ER733)+ES734+1</f>
        <v>55</v>
      </c>
      <c r="ET733" s="375">
        <f t="shared" ref="ET733" si="2744">SUM(ES733)+ET734+1</f>
        <v>56</v>
      </c>
      <c r="EU733" s="375">
        <f t="shared" ref="EU733" si="2745">SUM(ET733)+EU734+1</f>
        <v>57</v>
      </c>
      <c r="EV733" s="375">
        <f t="shared" ref="EV733" si="2746">SUM(EU733)+EV734+1</f>
        <v>59</v>
      </c>
      <c r="EW733" s="375">
        <f t="shared" ref="EW733" si="2747">SUM(EV733)+EW734+1</f>
        <v>60</v>
      </c>
      <c r="EX733" s="375">
        <f t="shared" ref="EX733" si="2748">SUM(EW733)+EX734+1</f>
        <v>61</v>
      </c>
      <c r="EY733" s="375">
        <f t="shared" ref="EY733" si="2749">SUM(EX733)+EY734+1</f>
        <v>63</v>
      </c>
      <c r="EZ733" s="375">
        <f t="shared" ref="EZ733" si="2750">SUM(EY733)+EZ734+1</f>
        <v>64</v>
      </c>
      <c r="FA733" s="375">
        <f t="shared" ref="FA733" si="2751">SUM(EZ733)+FA734+1</f>
        <v>65</v>
      </c>
      <c r="FB733" s="375">
        <f t="shared" ref="FB733" si="2752">SUM(FA733)+FB734+1</f>
        <v>67</v>
      </c>
      <c r="FC733" s="375">
        <f t="shared" ref="FC733" si="2753">SUM(FB733)+FC734+1</f>
        <v>68</v>
      </c>
      <c r="FD733" s="375">
        <f t="shared" ref="FD733" si="2754">SUM(FC733)+FD734+1</f>
        <v>69</v>
      </c>
      <c r="FE733" s="372"/>
      <c r="FF733" s="372"/>
      <c r="FG733" s="372"/>
      <c r="FH733" s="372"/>
      <c r="FI733" s="372"/>
      <c r="FJ733" s="372"/>
      <c r="FK733" s="372"/>
      <c r="FL733" s="372"/>
      <c r="FM733" s="372"/>
      <c r="FN733" s="372"/>
      <c r="FO733" s="372"/>
      <c r="FP733" s="372"/>
      <c r="FQ733" s="372"/>
      <c r="FR733" s="372"/>
      <c r="FS733" s="372"/>
      <c r="FT733" s="372"/>
      <c r="FU733" s="372"/>
      <c r="FV733" s="372"/>
      <c r="FW733" s="372"/>
      <c r="FX733" s="372"/>
      <c r="FY733" s="372"/>
      <c r="FZ733" s="372"/>
      <c r="GA733" s="372"/>
      <c r="GB733" s="372"/>
      <c r="GC733" s="372"/>
      <c r="GD733" s="372"/>
      <c r="GE733" s="372"/>
      <c r="GF733" s="372"/>
      <c r="GG733" s="372"/>
      <c r="GH733" s="372"/>
      <c r="GI733" s="372"/>
      <c r="GJ733" s="372"/>
      <c r="GK733" s="372"/>
      <c r="GL733" s="372"/>
      <c r="GM733" s="372"/>
      <c r="GN733" s="372"/>
      <c r="GO733" s="372"/>
      <c r="GP733" s="372"/>
      <c r="GQ733" s="372"/>
      <c r="GR733" s="372"/>
      <c r="GS733" s="372"/>
      <c r="GT733" s="372"/>
      <c r="GU733" s="372"/>
      <c r="GV733" s="372"/>
      <c r="GW733" s="372"/>
      <c r="GX733" s="372"/>
      <c r="GY733" s="372"/>
      <c r="GZ733" s="372"/>
    </row>
    <row r="734" spans="1:211" s="373" customFormat="1" ht="15" customHeight="1" thickBot="1" x14ac:dyDescent="0.25">
      <c r="A734" s="192">
        <f>SWDATA!O719</f>
        <v>0</v>
      </c>
      <c r="B734" s="192">
        <f>SWDATA!M719</f>
        <v>0</v>
      </c>
      <c r="C734" s="201">
        <f>IF(AND(SWDATA!M719=1,SWDATA!Q719="promotions"),SWDATA!P719,0)</f>
        <v>0</v>
      </c>
      <c r="D734" s="200">
        <f>ROW(SWDATA!M719)</f>
        <v>719</v>
      </c>
      <c r="E734" s="202">
        <f t="shared" si="2716"/>
        <v>0</v>
      </c>
      <c r="F734" s="203">
        <f t="shared" si="2626"/>
        <v>1</v>
      </c>
      <c r="G734" s="192" t="str">
        <f t="shared" si="2627"/>
        <v/>
      </c>
      <c r="H734" s="204"/>
      <c r="I734" s="390"/>
      <c r="J734" s="238">
        <f t="shared" si="2628"/>
        <v>0</v>
      </c>
      <c r="K734" s="239" t="str">
        <f t="shared" si="2629"/>
        <v/>
      </c>
      <c r="L734" s="342"/>
      <c r="M734" s="346"/>
      <c r="N734" s="340" t="str">
        <f>IF(LEN(SWDATA!F719)=0,"",N733)</f>
        <v/>
      </c>
      <c r="O734" s="296" t="str">
        <f>IF(LEN(SWDATA!G719)=0,"",O733)</f>
        <v/>
      </c>
      <c r="P734" s="297" t="str">
        <f>IF(LEN(SWDATA!C719)=0,"",SWDATA!C719)</f>
        <v/>
      </c>
      <c r="Q734" s="312" t="str">
        <f t="shared" si="2630"/>
        <v/>
      </c>
      <c r="R734" s="223" t="s">
        <v>575</v>
      </c>
      <c r="S734" s="224"/>
      <c r="T734" s="224"/>
      <c r="U734" s="264" t="s">
        <v>620</v>
      </c>
      <c r="V734" s="205" t="s">
        <v>221</v>
      </c>
      <c r="W734" s="266">
        <f>IF(OR(Is_Loading,LEN($A734)=0),"",SWDATA!P719)</f>
        <v>0</v>
      </c>
      <c r="X734" s="267">
        <f>IF(OR(Is_Loading,LEN($A734)=0),"",SWDATA!Q719)</f>
        <v>0</v>
      </c>
      <c r="Y734" s="267">
        <f>IF(OR(Is_Loading,LEN($A734)=0),"",SWDATA!R719)</f>
        <v>0</v>
      </c>
      <c r="Z734" s="266" t="str">
        <f t="shared" si="2718"/>
        <v/>
      </c>
      <c r="AA734" s="266">
        <f>IF(OR(Is_Loading,LEN($A734)=0),"",SWDATA!T719)</f>
        <v>0</v>
      </c>
      <c r="AB734" s="267">
        <f>IF(OR(Is_Loading,LEN($A734)=0),"",SWDATA!U719)</f>
        <v>0</v>
      </c>
      <c r="AC734" s="267">
        <f>IF(OR(Is_Loading,LEN($A734)=0),"",SWDATA!V719)</f>
        <v>0</v>
      </c>
      <c r="AD734" s="266" t="str">
        <f t="shared" si="2631"/>
        <v/>
      </c>
      <c r="AE734" s="266">
        <f>IF(OR(Is_Loading,LEN($A734)=0),"",SWDATA!X719)</f>
        <v>0</v>
      </c>
      <c r="AF734" s="267">
        <f>IF(OR(Is_Loading,LEN($A734)=0),"",SWDATA!Y719)</f>
        <v>0</v>
      </c>
      <c r="AG734" s="267">
        <f>IF(OR(Is_Loading,LEN($A734)=0),"",SWDATA!Z719)</f>
        <v>0</v>
      </c>
      <c r="AH734" s="266" t="str">
        <f t="shared" si="2632"/>
        <v/>
      </c>
      <c r="AI734" s="266">
        <f>IF(OR(Is_Loading,LEN($A734)=0),"",SWDATA!AB719)</f>
        <v>0</v>
      </c>
      <c r="AJ734" s="267">
        <f>IF(OR(Is_Loading,LEN($A734)=0),"",SWDATA!AC719)</f>
        <v>0</v>
      </c>
      <c r="AK734" s="267">
        <f>IF(OR(Is_Loading,LEN($A734)=0),"",SWDATA!AD719)</f>
        <v>0</v>
      </c>
      <c r="AL734" s="266" t="str">
        <f t="shared" si="2633"/>
        <v/>
      </c>
      <c r="AM734" s="266">
        <f>IF(OR(Is_Loading,LEN($A734)=0),"",SWDATA!AF719)</f>
        <v>0</v>
      </c>
      <c r="AN734" s="267">
        <f>IF(OR(Is_Loading,LEN($A734)=0),"",SWDATA!AG719)</f>
        <v>0</v>
      </c>
      <c r="AO734" s="323">
        <f>IF(OR(Is_Loading,LEN($A734)=0),"",SWDATA!AH719)</f>
        <v>0</v>
      </c>
      <c r="AP734" s="320" t="str">
        <f t="shared" si="2634"/>
        <v/>
      </c>
      <c r="AQ734" s="266">
        <f>IF(OR(Is_Loading,LEN($A734)=0),"",SWDATA!AJ719)</f>
        <v>0</v>
      </c>
      <c r="AR734" s="267">
        <f>IF(OR(Is_Loading,LEN($A734)=0),"",SWDATA!AK719)</f>
        <v>0</v>
      </c>
      <c r="AS734" s="267">
        <f>IF(OR(Is_Loading,LEN($A734)=0),"",SWDATA!AL719)</f>
        <v>0</v>
      </c>
      <c r="AT734" s="266" t="str">
        <f t="shared" si="2635"/>
        <v/>
      </c>
      <c r="AU734" s="266">
        <f>IF(OR(Is_Loading,LEN($A734)=0),"",SWDATA!AN719)</f>
        <v>0</v>
      </c>
      <c r="AV734" s="267">
        <f>IF(OR(Is_Loading,LEN($A734)=0),"",SWDATA!AO719)</f>
        <v>0</v>
      </c>
      <c r="AW734" s="267">
        <f>IF(OR(Is_Loading,LEN($A734)=0),"",SWDATA!AP719)</f>
        <v>0</v>
      </c>
      <c r="AX734" s="266" t="str">
        <f t="shared" si="2636"/>
        <v/>
      </c>
      <c r="AY734" s="266">
        <f>IF(OR(Is_Loading,LEN($A734)=0),"",SWDATA!AR719)</f>
        <v>0</v>
      </c>
      <c r="AZ734" s="267">
        <f>IF(OR(Is_Loading,LEN($A734)=0),"",SWDATA!AS719)</f>
        <v>0</v>
      </c>
      <c r="BA734" s="267">
        <f>IF(OR(Is_Loading,LEN($A734)=0),"",SWDATA!AT719)</f>
        <v>0</v>
      </c>
      <c r="BB734" s="266" t="str">
        <f t="shared" si="2637"/>
        <v/>
      </c>
      <c r="BC734" s="266">
        <f>IF(OR(Is_Loading,LEN($A734)=0),"",SWDATA!AV719)</f>
        <v>0</v>
      </c>
      <c r="BD734" s="267">
        <f>IF(OR(Is_Loading,LEN($A734)=0),"",SWDATA!AW719)</f>
        <v>0</v>
      </c>
      <c r="BE734" s="323">
        <f>IF(OR(Is_Loading,LEN($A734)=0),"",SWDATA!AX719)</f>
        <v>0</v>
      </c>
      <c r="BF734" s="320" t="str">
        <f t="shared" si="2638"/>
        <v/>
      </c>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s="201"/>
      <c r="CO734" s="201"/>
      <c r="CP734" s="201"/>
      <c r="CQ734" s="201"/>
      <c r="CR734" s="201"/>
      <c r="CS734" s="201"/>
      <c r="CT734" s="201"/>
      <c r="CU734" s="201"/>
      <c r="CV734" s="201"/>
      <c r="CW734" s="201"/>
      <c r="CX734" s="201"/>
      <c r="CY734" s="201"/>
      <c r="CZ734" s="201"/>
      <c r="DA734" s="201"/>
      <c r="DB734" s="201"/>
      <c r="DC734" s="201"/>
      <c r="DD734" s="201"/>
      <c r="DE734" s="201"/>
      <c r="DF734" s="201"/>
      <c r="DG734" s="201"/>
      <c r="DH734" s="201"/>
      <c r="DI734" s="201"/>
      <c r="DJ734" s="201"/>
      <c r="DK734" s="201"/>
      <c r="DL734" s="201"/>
      <c r="DM734" s="201"/>
      <c r="DN734" s="201"/>
      <c r="DS734" s="372"/>
      <c r="DT734" s="374"/>
      <c r="DU734" s="375"/>
      <c r="DV734" s="375"/>
      <c r="DW734" s="375"/>
      <c r="DX734" s="375">
        <v>1</v>
      </c>
      <c r="DY734" s="375">
        <f t="shared" ref="DY734:DY754" si="2755">DV734</f>
        <v>0</v>
      </c>
      <c r="DZ734" s="375">
        <f t="shared" ref="DZ734:DZ754" si="2756">DW734</f>
        <v>0</v>
      </c>
      <c r="EA734" s="375">
        <f t="shared" ref="EA734:EA754" si="2757">DX734</f>
        <v>1</v>
      </c>
      <c r="EB734" s="375">
        <f t="shared" ref="EB734:EB754" si="2758">DY734</f>
        <v>0</v>
      </c>
      <c r="EC734" s="375">
        <f t="shared" ref="EC734:EC754" si="2759">DZ734</f>
        <v>0</v>
      </c>
      <c r="ED734" s="375">
        <f t="shared" ref="ED734:ED754" si="2760">EA734</f>
        <v>1</v>
      </c>
      <c r="EE734" s="375">
        <f t="shared" ref="EE734:EE754" si="2761">EB734</f>
        <v>0</v>
      </c>
      <c r="EF734" s="375">
        <f t="shared" ref="EF734:EF754" si="2762">EC734</f>
        <v>0</v>
      </c>
      <c r="EG734" s="375">
        <f t="shared" ref="EG734:EG754" si="2763">ED734</f>
        <v>1</v>
      </c>
      <c r="EH734" s="375">
        <f t="shared" ref="EH734:EH754" si="2764">EE734</f>
        <v>0</v>
      </c>
      <c r="EI734" s="375">
        <f t="shared" ref="EI734:EI754" si="2765">EF734</f>
        <v>0</v>
      </c>
      <c r="EJ734" s="375">
        <f t="shared" ref="EJ734:EJ754" si="2766">EG734</f>
        <v>1</v>
      </c>
      <c r="EK734" s="375">
        <f t="shared" ref="EK734:EK754" si="2767">EH734</f>
        <v>0</v>
      </c>
      <c r="EL734" s="375">
        <f t="shared" ref="EL734:EL754" si="2768">EI734</f>
        <v>0</v>
      </c>
      <c r="EM734" s="375">
        <f t="shared" ref="EM734:EM754" si="2769">EJ734</f>
        <v>1</v>
      </c>
      <c r="EN734" s="375">
        <f t="shared" ref="EN734:EN754" si="2770">EK734</f>
        <v>0</v>
      </c>
      <c r="EO734" s="375">
        <f t="shared" ref="EO734:EO754" si="2771">EL734</f>
        <v>0</v>
      </c>
      <c r="EP734" s="375">
        <f t="shared" ref="EP734:EP754" si="2772">EM734</f>
        <v>1</v>
      </c>
      <c r="EQ734" s="375">
        <f t="shared" ref="EQ734:EQ754" si="2773">EN734</f>
        <v>0</v>
      </c>
      <c r="ER734" s="375">
        <f t="shared" ref="ER734:ER754" si="2774">EO734</f>
        <v>0</v>
      </c>
      <c r="ES734" s="375">
        <f t="shared" ref="ES734:ES754" si="2775">EP734</f>
        <v>1</v>
      </c>
      <c r="ET734" s="375">
        <f t="shared" ref="ET734:ET754" si="2776">EQ734</f>
        <v>0</v>
      </c>
      <c r="EU734" s="375">
        <f t="shared" ref="EU734:EU754" si="2777">ER734</f>
        <v>0</v>
      </c>
      <c r="EV734" s="375">
        <f t="shared" ref="EV734:EV754" si="2778">ES734</f>
        <v>1</v>
      </c>
      <c r="EW734" s="375">
        <f t="shared" ref="EW734:EW754" si="2779">ET734</f>
        <v>0</v>
      </c>
      <c r="EX734" s="375">
        <f t="shared" ref="EX734:EX754" si="2780">EU734</f>
        <v>0</v>
      </c>
      <c r="EY734" s="375">
        <f t="shared" ref="EY734:EY754" si="2781">EV734</f>
        <v>1</v>
      </c>
      <c r="EZ734" s="375">
        <f t="shared" ref="EZ734:EZ754" si="2782">EW734</f>
        <v>0</v>
      </c>
      <c r="FA734" s="375">
        <f t="shared" ref="FA734:FA754" si="2783">EX734</f>
        <v>0</v>
      </c>
      <c r="FB734" s="375">
        <f t="shared" ref="FB734:FB754" si="2784">EY734</f>
        <v>1</v>
      </c>
      <c r="FC734" s="375">
        <f t="shared" ref="FC734:FC754" si="2785">EZ734</f>
        <v>0</v>
      </c>
      <c r="FD734" s="375">
        <f t="shared" ref="FD734:FD754" si="2786">FA734</f>
        <v>0</v>
      </c>
      <c r="FE734" s="376"/>
      <c r="FF734" s="372"/>
      <c r="FG734" s="372"/>
      <c r="FH734" s="372"/>
      <c r="FI734" s="372"/>
      <c r="FJ734" s="372"/>
      <c r="FK734" s="372"/>
      <c r="FL734" s="372"/>
      <c r="FM734" s="372"/>
      <c r="FN734" s="372"/>
      <c r="FO734" s="372"/>
      <c r="FP734" s="372"/>
      <c r="FQ734" s="372"/>
      <c r="FR734" s="372"/>
      <c r="FS734" s="372"/>
      <c r="FT734" s="372"/>
      <c r="FU734" s="372"/>
      <c r="FV734" s="372"/>
      <c r="FW734" s="372"/>
      <c r="FX734" s="372"/>
      <c r="FY734" s="372"/>
      <c r="FZ734" s="372"/>
      <c r="GA734" s="372"/>
      <c r="GB734" s="372"/>
      <c r="GC734" s="372"/>
      <c r="GD734" s="372"/>
      <c r="GE734" s="372"/>
      <c r="GF734" s="372"/>
      <c r="GG734" s="372"/>
      <c r="GH734" s="372"/>
      <c r="GI734" s="372"/>
      <c r="GJ734" s="372"/>
      <c r="GK734" s="372"/>
      <c r="GL734" s="372"/>
      <c r="GM734" s="372"/>
      <c r="GN734" s="372"/>
      <c r="GO734" s="372"/>
      <c r="GP734" s="372"/>
      <c r="GQ734" s="372"/>
      <c r="GR734" s="372"/>
      <c r="GS734" s="372"/>
      <c r="GT734" s="372"/>
      <c r="GU734" s="372"/>
      <c r="GV734" s="372"/>
      <c r="GW734" s="372"/>
      <c r="GX734" s="372"/>
      <c r="GY734" s="372"/>
      <c r="GZ734" s="372"/>
      <c r="HA734" s="372"/>
      <c r="HB734" s="372"/>
      <c r="HC734" s="372"/>
    </row>
    <row r="735" spans="1:211" s="373" customFormat="1" ht="15" customHeight="1" thickTop="1" x14ac:dyDescent="0.2">
      <c r="A735" s="192">
        <f>SWDATA!O720</f>
        <v>0</v>
      </c>
      <c r="B735" s="192">
        <f>SWDATA!M720</f>
        <v>0</v>
      </c>
      <c r="C735" s="201">
        <f>IF(AND(SWDATA!M720=1,SWDATA!Q720="promotions"),SWDATA!P720,0)</f>
        <v>0</v>
      </c>
      <c r="D735" s="365">
        <f>ROW(SWDATA!M720)</f>
        <v>720</v>
      </c>
      <c r="E735" s="202">
        <f t="shared" si="2716"/>
        <v>0</v>
      </c>
      <c r="F735" s="203">
        <f t="shared" si="2626"/>
        <v>1</v>
      </c>
      <c r="G735" s="192" t="str">
        <f t="shared" si="2627"/>
        <v/>
      </c>
      <c r="H735" s="204"/>
      <c r="I735" s="390"/>
      <c r="J735" s="238">
        <f t="shared" si="2628"/>
        <v>0</v>
      </c>
      <c r="K735" s="239" t="str">
        <f t="shared" si="2629"/>
        <v/>
      </c>
      <c r="L735" s="342"/>
      <c r="M735" s="345"/>
      <c r="N735" s="340" t="str">
        <f>IF(LEN(SWDATA!F720)=0,"",N734)</f>
        <v/>
      </c>
      <c r="O735" s="296" t="str">
        <f>IF(LEN(SWDATA!G720)=0,"",O734)</f>
        <v/>
      </c>
      <c r="P735" s="297" t="str">
        <f>IF(LEN(SWDATA!C720)=0,"",SWDATA!C720)</f>
        <v/>
      </c>
      <c r="Q735" s="312" t="str">
        <f t="shared" si="2630"/>
        <v/>
      </c>
      <c r="R735" s="223" t="s">
        <v>261</v>
      </c>
      <c r="S735" s="224"/>
      <c r="T735" s="224"/>
      <c r="U735" s="264" t="s">
        <v>601</v>
      </c>
      <c r="V735" s="205" t="s">
        <v>221</v>
      </c>
      <c r="W735" s="266">
        <f>IF(OR(Is_Loading,LEN($A735)=0),"",SWDATA!P720)</f>
        <v>0</v>
      </c>
      <c r="X735" s="267">
        <f>IF(OR(Is_Loading,LEN($A735)=0),"",SWDATA!Q720)</f>
        <v>0</v>
      </c>
      <c r="Y735" s="267">
        <f>IF(OR(Is_Loading,LEN($A735)=0),"",SWDATA!R720)</f>
        <v>0</v>
      </c>
      <c r="Z735" s="266" t="str">
        <f t="shared" ref="Z735:Z749" si="2787">IF($A735=0,"",CHOOSE($F735,SUM(W735:Y735),SUM(W735:Y735)/3,Y735))</f>
        <v/>
      </c>
      <c r="AA735" s="266">
        <f>IF(OR(Is_Loading,LEN($A735)=0),"",SWDATA!T720)</f>
        <v>0</v>
      </c>
      <c r="AB735" s="267">
        <f>IF(OR(Is_Loading,LEN($A735)=0),"",SWDATA!U720)</f>
        <v>0</v>
      </c>
      <c r="AC735" s="267">
        <f>IF(OR(Is_Loading,LEN($A735)=0),"",SWDATA!V720)</f>
        <v>0</v>
      </c>
      <c r="AD735" s="266" t="str">
        <f t="shared" si="2631"/>
        <v/>
      </c>
      <c r="AE735" s="266">
        <f>IF(OR(Is_Loading,LEN($A735)=0),"",SWDATA!X720)</f>
        <v>0</v>
      </c>
      <c r="AF735" s="267">
        <f>IF(OR(Is_Loading,LEN($A735)=0),"",SWDATA!Y720)</f>
        <v>0</v>
      </c>
      <c r="AG735" s="267">
        <f>IF(OR(Is_Loading,LEN($A735)=0),"",SWDATA!Z720)</f>
        <v>0</v>
      </c>
      <c r="AH735" s="266" t="str">
        <f t="shared" si="2632"/>
        <v/>
      </c>
      <c r="AI735" s="266">
        <f>IF(OR(Is_Loading,LEN($A735)=0),"",SWDATA!AB720)</f>
        <v>0</v>
      </c>
      <c r="AJ735" s="267">
        <f>IF(OR(Is_Loading,LEN($A735)=0),"",SWDATA!AC720)</f>
        <v>0</v>
      </c>
      <c r="AK735" s="267">
        <f>IF(OR(Is_Loading,LEN($A735)=0),"",SWDATA!AD720)</f>
        <v>0</v>
      </c>
      <c r="AL735" s="266" t="str">
        <f t="shared" si="2633"/>
        <v/>
      </c>
      <c r="AM735" s="266">
        <f>IF(OR(Is_Loading,LEN($A735)=0),"",SWDATA!AF720)</f>
        <v>0</v>
      </c>
      <c r="AN735" s="267">
        <f>IF(OR(Is_Loading,LEN($A735)=0),"",SWDATA!AG720)</f>
        <v>0</v>
      </c>
      <c r="AO735" s="323">
        <f>IF(OR(Is_Loading,LEN($A735)=0),"",SWDATA!AH720)</f>
        <v>0</v>
      </c>
      <c r="AP735" s="320" t="str">
        <f t="shared" si="2634"/>
        <v/>
      </c>
      <c r="AQ735" s="266">
        <f>IF(OR(Is_Loading,LEN($A735)=0),"",SWDATA!AJ720)</f>
        <v>0</v>
      </c>
      <c r="AR735" s="267">
        <f>IF(OR(Is_Loading,LEN($A735)=0),"",SWDATA!AK720)</f>
        <v>0</v>
      </c>
      <c r="AS735" s="267">
        <f>IF(OR(Is_Loading,LEN($A735)=0),"",SWDATA!AL720)</f>
        <v>0</v>
      </c>
      <c r="AT735" s="266" t="str">
        <f t="shared" si="2635"/>
        <v/>
      </c>
      <c r="AU735" s="266">
        <f>IF(OR(Is_Loading,LEN($A735)=0),"",SWDATA!AN720)</f>
        <v>0</v>
      </c>
      <c r="AV735" s="267">
        <f>IF(OR(Is_Loading,LEN($A735)=0),"",SWDATA!AO720)</f>
        <v>0</v>
      </c>
      <c r="AW735" s="267">
        <f>IF(OR(Is_Loading,LEN($A735)=0),"",SWDATA!AP720)</f>
        <v>0</v>
      </c>
      <c r="AX735" s="266" t="str">
        <f t="shared" si="2636"/>
        <v/>
      </c>
      <c r="AY735" s="266">
        <f>IF(OR(Is_Loading,LEN($A735)=0),"",SWDATA!AR720)</f>
        <v>0</v>
      </c>
      <c r="AZ735" s="267">
        <f>IF(OR(Is_Loading,LEN($A735)=0),"",SWDATA!AS720)</f>
        <v>0</v>
      </c>
      <c r="BA735" s="267">
        <f>IF(OR(Is_Loading,LEN($A735)=0),"",SWDATA!AT720)</f>
        <v>0</v>
      </c>
      <c r="BB735" s="266" t="str">
        <f t="shared" si="2637"/>
        <v/>
      </c>
      <c r="BC735" s="266">
        <f>IF(OR(Is_Loading,LEN($A735)=0),"",SWDATA!AV720)</f>
        <v>0</v>
      </c>
      <c r="BD735" s="267">
        <f>IF(OR(Is_Loading,LEN($A735)=0),"",SWDATA!AW720)</f>
        <v>0</v>
      </c>
      <c r="BE735" s="323">
        <f>IF(OR(Is_Loading,LEN($A735)=0),"",SWDATA!AX720)</f>
        <v>0</v>
      </c>
      <c r="BF735" s="320" t="str">
        <f t="shared" si="2638"/>
        <v/>
      </c>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s="201"/>
      <c r="CO735" s="201"/>
      <c r="CP735" s="201"/>
      <c r="CQ735" s="201"/>
      <c r="CR735" s="201"/>
      <c r="CS735" s="201"/>
      <c r="CT735" s="201"/>
      <c r="CU735" s="201"/>
      <c r="CV735" s="201"/>
      <c r="CW735" s="201"/>
      <c r="CX735" s="201"/>
      <c r="CY735" s="201"/>
      <c r="CZ735" s="201"/>
      <c r="DA735" s="201"/>
      <c r="DB735" s="201"/>
      <c r="DC735" s="201"/>
      <c r="DD735" s="201"/>
      <c r="DE735" s="201"/>
      <c r="DF735" s="201"/>
      <c r="DG735" s="201"/>
      <c r="DH735" s="201"/>
      <c r="DI735" s="201"/>
      <c r="DJ735" s="201"/>
      <c r="DK735" s="201"/>
      <c r="DL735" s="201"/>
      <c r="DM735" s="201"/>
      <c r="DN735" s="201"/>
      <c r="DS735" s="372"/>
      <c r="DT735" s="374"/>
      <c r="DU735" s="375"/>
      <c r="DV735" s="375"/>
      <c r="DW735" s="375"/>
      <c r="DX735" s="375">
        <v>1</v>
      </c>
      <c r="DY735" s="375">
        <f t="shared" si="2755"/>
        <v>0</v>
      </c>
      <c r="DZ735" s="375">
        <f t="shared" si="2756"/>
        <v>0</v>
      </c>
      <c r="EA735" s="375">
        <f t="shared" si="2757"/>
        <v>1</v>
      </c>
      <c r="EB735" s="375">
        <f t="shared" si="2758"/>
        <v>0</v>
      </c>
      <c r="EC735" s="375">
        <f t="shared" si="2759"/>
        <v>0</v>
      </c>
      <c r="ED735" s="375">
        <f t="shared" si="2760"/>
        <v>1</v>
      </c>
      <c r="EE735" s="375">
        <f t="shared" si="2761"/>
        <v>0</v>
      </c>
      <c r="EF735" s="375">
        <f t="shared" si="2762"/>
        <v>0</v>
      </c>
      <c r="EG735" s="375">
        <f t="shared" si="2763"/>
        <v>1</v>
      </c>
      <c r="EH735" s="375">
        <f t="shared" si="2764"/>
        <v>0</v>
      </c>
      <c r="EI735" s="375">
        <f t="shared" si="2765"/>
        <v>0</v>
      </c>
      <c r="EJ735" s="375">
        <f t="shared" si="2766"/>
        <v>1</v>
      </c>
      <c r="EK735" s="375">
        <f t="shared" si="2767"/>
        <v>0</v>
      </c>
      <c r="EL735" s="375">
        <f t="shared" si="2768"/>
        <v>0</v>
      </c>
      <c r="EM735" s="375">
        <f t="shared" si="2769"/>
        <v>1</v>
      </c>
      <c r="EN735" s="375">
        <f t="shared" si="2770"/>
        <v>0</v>
      </c>
      <c r="EO735" s="375">
        <f t="shared" si="2771"/>
        <v>0</v>
      </c>
      <c r="EP735" s="375">
        <f t="shared" si="2772"/>
        <v>1</v>
      </c>
      <c r="EQ735" s="375">
        <f t="shared" si="2773"/>
        <v>0</v>
      </c>
      <c r="ER735" s="375">
        <f t="shared" si="2774"/>
        <v>0</v>
      </c>
      <c r="ES735" s="375">
        <f t="shared" si="2775"/>
        <v>1</v>
      </c>
      <c r="ET735" s="375">
        <f t="shared" si="2776"/>
        <v>0</v>
      </c>
      <c r="EU735" s="375">
        <f t="shared" si="2777"/>
        <v>0</v>
      </c>
      <c r="EV735" s="375">
        <f t="shared" si="2778"/>
        <v>1</v>
      </c>
      <c r="EW735" s="375">
        <f t="shared" si="2779"/>
        <v>0</v>
      </c>
      <c r="EX735" s="375">
        <f t="shared" si="2780"/>
        <v>0</v>
      </c>
      <c r="EY735" s="375">
        <f t="shared" si="2781"/>
        <v>1</v>
      </c>
      <c r="EZ735" s="375">
        <f t="shared" si="2782"/>
        <v>0</v>
      </c>
      <c r="FA735" s="375">
        <f t="shared" si="2783"/>
        <v>0</v>
      </c>
      <c r="FB735" s="375">
        <f t="shared" si="2784"/>
        <v>1</v>
      </c>
      <c r="FC735" s="375">
        <f t="shared" si="2785"/>
        <v>0</v>
      </c>
      <c r="FD735" s="375">
        <f t="shared" si="2786"/>
        <v>0</v>
      </c>
      <c r="FE735" s="376"/>
      <c r="FF735" s="372"/>
      <c r="FG735" s="372"/>
      <c r="FH735" s="372"/>
      <c r="FI735" s="372"/>
      <c r="FJ735" s="372"/>
      <c r="FK735" s="372"/>
      <c r="FL735" s="372"/>
      <c r="FM735" s="372"/>
      <c r="FN735" s="372"/>
      <c r="FO735" s="372"/>
      <c r="FP735" s="372"/>
      <c r="FQ735" s="372"/>
      <c r="FR735" s="372"/>
      <c r="FS735" s="372"/>
      <c r="FT735" s="372"/>
      <c r="FU735" s="372"/>
      <c r="FV735" s="372"/>
      <c r="FW735" s="372"/>
      <c r="FX735" s="372"/>
      <c r="FY735" s="372"/>
      <c r="FZ735" s="372"/>
      <c r="GA735" s="372"/>
      <c r="GB735" s="372"/>
      <c r="GC735" s="372"/>
      <c r="GD735" s="372"/>
      <c r="GE735" s="372"/>
      <c r="GF735" s="372"/>
      <c r="GG735" s="372"/>
      <c r="GH735" s="372"/>
      <c r="GI735" s="372"/>
      <c r="GJ735" s="372"/>
      <c r="GK735" s="372"/>
      <c r="GL735" s="372"/>
      <c r="GM735" s="372"/>
      <c r="GN735" s="372"/>
      <c r="GO735" s="372"/>
      <c r="GP735" s="372"/>
      <c r="GQ735" s="372"/>
      <c r="GR735" s="372"/>
      <c r="GS735" s="372"/>
      <c r="GT735" s="372"/>
      <c r="GU735" s="372"/>
      <c r="GV735" s="372"/>
      <c r="GW735" s="372"/>
      <c r="GX735" s="372"/>
      <c r="GY735" s="372"/>
      <c r="GZ735" s="372"/>
      <c r="HA735" s="372"/>
      <c r="HB735" s="372"/>
      <c r="HC735" s="372"/>
    </row>
    <row r="736" spans="1:211" s="373" customFormat="1" ht="15" customHeight="1" x14ac:dyDescent="0.2">
      <c r="A736" s="366">
        <f>SWDATA!O721</f>
        <v>0</v>
      </c>
      <c r="B736" s="366">
        <f>SWDATA!M721</f>
        <v>0</v>
      </c>
      <c r="C736" s="351">
        <f>IF(AND(SWDATA!M721=1,SWDATA!Q721="promotions"),SWDATA!P721,0)</f>
        <v>0</v>
      </c>
      <c r="D736" s="367">
        <f>ROW(SWDATA!M721)</f>
        <v>721</v>
      </c>
      <c r="E736" s="368">
        <f t="shared" si="2716"/>
        <v>0</v>
      </c>
      <c r="F736" s="369">
        <f t="shared" si="2626"/>
        <v>1</v>
      </c>
      <c r="G736" s="366" t="str">
        <f t="shared" si="2627"/>
        <v/>
      </c>
      <c r="H736" s="370"/>
      <c r="J736" s="238">
        <f t="shared" si="2628"/>
        <v>0</v>
      </c>
      <c r="K736" s="239" t="str">
        <f t="shared" si="2629"/>
        <v/>
      </c>
      <c r="L736" s="342"/>
      <c r="M736" s="345"/>
      <c r="N736" s="340" t="str">
        <f>IF(LEN(SWDATA!F721)=0,"",N735)</f>
        <v/>
      </c>
      <c r="O736" s="296" t="str">
        <f>IF(LEN(SWDATA!G721)=0,"",O735)</f>
        <v/>
      </c>
      <c r="P736" s="297" t="str">
        <f>IF(LEN(SWDATA!C721)=0,"",SWDATA!C721)</f>
        <v/>
      </c>
      <c r="Q736" s="312" t="str">
        <f t="shared" si="2630"/>
        <v/>
      </c>
      <c r="R736" s="223" t="s">
        <v>261</v>
      </c>
      <c r="S736" s="224"/>
      <c r="T736" s="224"/>
      <c r="U736" s="264" t="s">
        <v>611</v>
      </c>
      <c r="V736" s="205" t="s">
        <v>221</v>
      </c>
      <c r="W736" s="266">
        <f>IF(OR(Is_Loading,LEN($A736)=0),"",SWDATA!P721)</f>
        <v>0</v>
      </c>
      <c r="X736" s="267">
        <f>IF(OR(Is_Loading,LEN($A736)=0),"",SWDATA!Q721)</f>
        <v>0</v>
      </c>
      <c r="Y736" s="267">
        <f>IF(OR(Is_Loading,LEN($A736)=0),"",SWDATA!R721)</f>
        <v>0</v>
      </c>
      <c r="Z736" s="266" t="str">
        <f t="shared" si="2787"/>
        <v/>
      </c>
      <c r="AA736" s="266">
        <f>IF(OR(Is_Loading,LEN($A736)=0),"",SWDATA!T721)</f>
        <v>0</v>
      </c>
      <c r="AB736" s="267">
        <f>IF(OR(Is_Loading,LEN($A736)=0),"",SWDATA!U721)</f>
        <v>0</v>
      </c>
      <c r="AC736" s="267">
        <f>IF(OR(Is_Loading,LEN($A736)=0),"",SWDATA!V721)</f>
        <v>0</v>
      </c>
      <c r="AD736" s="266" t="str">
        <f t="shared" si="2631"/>
        <v/>
      </c>
      <c r="AE736" s="266">
        <f>IF(OR(Is_Loading,LEN($A736)=0),"",SWDATA!X721)</f>
        <v>0</v>
      </c>
      <c r="AF736" s="267">
        <f>IF(OR(Is_Loading,LEN($A736)=0),"",SWDATA!Y721)</f>
        <v>0</v>
      </c>
      <c r="AG736" s="267">
        <f>IF(OR(Is_Loading,LEN($A736)=0),"",SWDATA!Z721)</f>
        <v>0</v>
      </c>
      <c r="AH736" s="266" t="str">
        <f t="shared" si="2632"/>
        <v/>
      </c>
      <c r="AI736" s="266">
        <f>IF(OR(Is_Loading,LEN($A736)=0),"",SWDATA!AB721)</f>
        <v>0</v>
      </c>
      <c r="AJ736" s="267">
        <f>IF(OR(Is_Loading,LEN($A736)=0),"",SWDATA!AC721)</f>
        <v>0</v>
      </c>
      <c r="AK736" s="267">
        <f>IF(OR(Is_Loading,LEN($A736)=0),"",SWDATA!AD721)</f>
        <v>0</v>
      </c>
      <c r="AL736" s="266" t="str">
        <f t="shared" si="2633"/>
        <v/>
      </c>
      <c r="AM736" s="266">
        <f>IF(OR(Is_Loading,LEN($A736)=0),"",SWDATA!AF721)</f>
        <v>0</v>
      </c>
      <c r="AN736" s="267">
        <f>IF(OR(Is_Loading,LEN($A736)=0),"",SWDATA!AG721)</f>
        <v>0</v>
      </c>
      <c r="AO736" s="323">
        <f>IF(OR(Is_Loading,LEN($A736)=0),"",SWDATA!AH721)</f>
        <v>0</v>
      </c>
      <c r="AP736" s="320" t="str">
        <f t="shared" si="2634"/>
        <v/>
      </c>
      <c r="AQ736" s="266">
        <f>IF(OR(Is_Loading,LEN($A736)=0),"",SWDATA!AJ721)</f>
        <v>0</v>
      </c>
      <c r="AR736" s="267">
        <f>IF(OR(Is_Loading,LEN($A736)=0),"",SWDATA!AK721)</f>
        <v>0</v>
      </c>
      <c r="AS736" s="267">
        <f>IF(OR(Is_Loading,LEN($A736)=0),"",SWDATA!AL721)</f>
        <v>0</v>
      </c>
      <c r="AT736" s="266" t="str">
        <f t="shared" si="2635"/>
        <v/>
      </c>
      <c r="AU736" s="266">
        <f>IF(OR(Is_Loading,LEN($A736)=0),"",SWDATA!AN721)</f>
        <v>0</v>
      </c>
      <c r="AV736" s="267">
        <f>IF(OR(Is_Loading,LEN($A736)=0),"",SWDATA!AO721)</f>
        <v>0</v>
      </c>
      <c r="AW736" s="267">
        <f>IF(OR(Is_Loading,LEN($A736)=0),"",SWDATA!AP721)</f>
        <v>0</v>
      </c>
      <c r="AX736" s="266" t="str">
        <f t="shared" si="2636"/>
        <v/>
      </c>
      <c r="AY736" s="266">
        <f>IF(OR(Is_Loading,LEN($A736)=0),"",SWDATA!AR721)</f>
        <v>0</v>
      </c>
      <c r="AZ736" s="267">
        <f>IF(OR(Is_Loading,LEN($A736)=0),"",SWDATA!AS721)</f>
        <v>0</v>
      </c>
      <c r="BA736" s="267">
        <f>IF(OR(Is_Loading,LEN($A736)=0),"",SWDATA!AT721)</f>
        <v>0</v>
      </c>
      <c r="BB736" s="266" t="str">
        <f t="shared" si="2637"/>
        <v/>
      </c>
      <c r="BC736" s="266">
        <f>IF(OR(Is_Loading,LEN($A736)=0),"",SWDATA!AV721)</f>
        <v>0</v>
      </c>
      <c r="BD736" s="267">
        <f>IF(OR(Is_Loading,LEN($A736)=0),"",SWDATA!AW721)</f>
        <v>0</v>
      </c>
      <c r="BE736" s="323">
        <f>IF(OR(Is_Loading,LEN($A736)=0),"",SWDATA!AX721)</f>
        <v>0</v>
      </c>
      <c r="BF736" s="320" t="str">
        <f t="shared" si="2638"/>
        <v/>
      </c>
      <c r="BG736" s="11"/>
      <c r="BH736" s="11"/>
      <c r="BI736" s="11"/>
      <c r="BJ736" s="11"/>
      <c r="BK736" s="11"/>
      <c r="BL736" s="11"/>
      <c r="BM736" s="11"/>
      <c r="BN736" s="11"/>
      <c r="BO736" s="11"/>
      <c r="BP736" s="11"/>
      <c r="BQ736" s="11"/>
      <c r="BR736" s="11"/>
      <c r="BS736" s="11"/>
      <c r="BT736" s="11"/>
      <c r="BU736" s="11"/>
      <c r="BV736" s="11"/>
      <c r="BW736" s="11"/>
      <c r="BX736" s="11"/>
      <c r="BY736" s="11"/>
      <c r="BZ736" s="11"/>
      <c r="CA736" s="11"/>
      <c r="CB736" s="11"/>
      <c r="CC736" s="11"/>
      <c r="CD736" s="11"/>
      <c r="CE736" s="11"/>
      <c r="CF736" s="11"/>
      <c r="CG736" s="11"/>
      <c r="CH736" s="11"/>
      <c r="CI736" s="11"/>
      <c r="CJ736" s="11"/>
      <c r="CK736" s="11"/>
      <c r="CL736" s="11"/>
      <c r="CM736" s="11"/>
      <c r="CN736" s="351"/>
      <c r="CO736" s="351"/>
      <c r="CP736" s="351"/>
      <c r="CQ736" s="351"/>
      <c r="CR736" s="351"/>
      <c r="CS736" s="351"/>
      <c r="CT736" s="351"/>
      <c r="CU736" s="351"/>
      <c r="CV736" s="351"/>
      <c r="CW736" s="351"/>
      <c r="CX736" s="351"/>
      <c r="CY736" s="351"/>
      <c r="CZ736" s="351"/>
      <c r="DA736" s="351"/>
      <c r="DB736" s="351"/>
      <c r="DC736" s="351"/>
      <c r="DD736" s="351"/>
      <c r="DE736" s="351"/>
      <c r="DF736" s="351"/>
      <c r="DG736" s="351"/>
      <c r="DH736" s="351"/>
      <c r="DI736" s="351"/>
      <c r="DJ736" s="351"/>
      <c r="DK736" s="351"/>
      <c r="DL736" s="351"/>
      <c r="DM736" s="351"/>
      <c r="DN736" s="351"/>
      <c r="DQ736" s="373" t="e">
        <f t="shared" ref="DQ736" ca="1" si="2788">INDIRECT("'Metrics &amp; Attributes View'!"&amp;IF(ROW()-9=0, "", IF(13+ROW()/23-9&gt;26, CHAR(64+INT((ROW()-9-1)/26)),"")&amp;CHAR(65+MOD(13+ROW()/23-1, 26)))&amp;44)</f>
        <v>#REF!</v>
      </c>
      <c r="DS736" s="372"/>
      <c r="DT736" s="374"/>
      <c r="DU736" s="375"/>
      <c r="DV736" s="375"/>
      <c r="DW736" s="375"/>
      <c r="DX736" s="375">
        <v>1</v>
      </c>
      <c r="DY736" s="375">
        <f t="shared" si="2755"/>
        <v>0</v>
      </c>
      <c r="DZ736" s="375">
        <f t="shared" si="2756"/>
        <v>0</v>
      </c>
      <c r="EA736" s="375">
        <f t="shared" si="2757"/>
        <v>1</v>
      </c>
      <c r="EB736" s="375">
        <f t="shared" si="2758"/>
        <v>0</v>
      </c>
      <c r="EC736" s="375">
        <f t="shared" si="2759"/>
        <v>0</v>
      </c>
      <c r="ED736" s="375">
        <f t="shared" si="2760"/>
        <v>1</v>
      </c>
      <c r="EE736" s="375">
        <f t="shared" si="2761"/>
        <v>0</v>
      </c>
      <c r="EF736" s="375">
        <f t="shared" si="2762"/>
        <v>0</v>
      </c>
      <c r="EG736" s="375">
        <f t="shared" si="2763"/>
        <v>1</v>
      </c>
      <c r="EH736" s="375">
        <f t="shared" si="2764"/>
        <v>0</v>
      </c>
      <c r="EI736" s="375">
        <f t="shared" si="2765"/>
        <v>0</v>
      </c>
      <c r="EJ736" s="375">
        <f t="shared" si="2766"/>
        <v>1</v>
      </c>
      <c r="EK736" s="375">
        <f t="shared" si="2767"/>
        <v>0</v>
      </c>
      <c r="EL736" s="375">
        <f t="shared" si="2768"/>
        <v>0</v>
      </c>
      <c r="EM736" s="375">
        <f t="shared" si="2769"/>
        <v>1</v>
      </c>
      <c r="EN736" s="375">
        <f t="shared" si="2770"/>
        <v>0</v>
      </c>
      <c r="EO736" s="375">
        <f t="shared" si="2771"/>
        <v>0</v>
      </c>
      <c r="EP736" s="375">
        <f t="shared" si="2772"/>
        <v>1</v>
      </c>
      <c r="EQ736" s="375">
        <f t="shared" si="2773"/>
        <v>0</v>
      </c>
      <c r="ER736" s="375">
        <f t="shared" si="2774"/>
        <v>0</v>
      </c>
      <c r="ES736" s="375">
        <f t="shared" si="2775"/>
        <v>1</v>
      </c>
      <c r="ET736" s="375">
        <f t="shared" si="2776"/>
        <v>0</v>
      </c>
      <c r="EU736" s="375">
        <f t="shared" si="2777"/>
        <v>0</v>
      </c>
      <c r="EV736" s="375">
        <f t="shared" si="2778"/>
        <v>1</v>
      </c>
      <c r="EW736" s="375">
        <f t="shared" si="2779"/>
        <v>0</v>
      </c>
      <c r="EX736" s="375">
        <f t="shared" si="2780"/>
        <v>0</v>
      </c>
      <c r="EY736" s="375">
        <f t="shared" si="2781"/>
        <v>1</v>
      </c>
      <c r="EZ736" s="375">
        <f t="shared" si="2782"/>
        <v>0</v>
      </c>
      <c r="FA736" s="375">
        <f t="shared" si="2783"/>
        <v>0</v>
      </c>
      <c r="FB736" s="375">
        <f t="shared" si="2784"/>
        <v>1</v>
      </c>
      <c r="FC736" s="375">
        <f t="shared" si="2785"/>
        <v>0</v>
      </c>
      <c r="FD736" s="375">
        <f t="shared" si="2786"/>
        <v>0</v>
      </c>
      <c r="FE736" s="376"/>
      <c r="FF736" s="372"/>
      <c r="FG736" s="372"/>
      <c r="FH736" s="372"/>
      <c r="FI736" s="372"/>
      <c r="FJ736" s="372"/>
      <c r="FK736" s="372"/>
      <c r="FL736" s="372"/>
      <c r="FM736" s="372"/>
      <c r="FN736" s="372"/>
      <c r="FO736" s="372"/>
      <c r="FP736" s="372"/>
      <c r="FQ736" s="372"/>
      <c r="FR736" s="372"/>
      <c r="FS736" s="372"/>
      <c r="FT736" s="372"/>
      <c r="FU736" s="372"/>
      <c r="FV736" s="372"/>
      <c r="FW736" s="372"/>
      <c r="FX736" s="372"/>
      <c r="FY736" s="372"/>
      <c r="FZ736" s="372"/>
      <c r="GA736" s="372"/>
      <c r="GB736" s="372"/>
      <c r="GC736" s="372"/>
      <c r="GD736" s="372"/>
      <c r="GE736" s="372"/>
      <c r="GF736" s="372"/>
      <c r="GG736" s="372"/>
      <c r="GH736" s="372"/>
      <c r="GI736" s="372"/>
      <c r="GJ736" s="372"/>
      <c r="GK736" s="372"/>
      <c r="GL736" s="372"/>
      <c r="GM736" s="372"/>
      <c r="GN736" s="372"/>
      <c r="GO736" s="372"/>
      <c r="GP736" s="372"/>
      <c r="GQ736" s="372"/>
      <c r="GR736" s="372"/>
      <c r="GS736" s="372"/>
      <c r="GT736" s="372"/>
      <c r="GU736" s="372"/>
      <c r="GV736" s="372"/>
      <c r="GW736" s="372"/>
      <c r="GX736" s="372"/>
      <c r="GY736" s="372"/>
      <c r="GZ736" s="372"/>
      <c r="HA736" s="372"/>
      <c r="HB736" s="372"/>
      <c r="HC736" s="372"/>
    </row>
    <row r="737" spans="1:211" s="373" customFormat="1" ht="15" customHeight="1" x14ac:dyDescent="0.2">
      <c r="A737" s="366">
        <f>SWDATA!O722</f>
        <v>0</v>
      </c>
      <c r="B737" s="366">
        <f>SWDATA!M722</f>
        <v>0</v>
      </c>
      <c r="C737" s="351">
        <f>IF(AND(SWDATA!M722=1,SWDATA!Q722="promotions"),SWDATA!P722,0)</f>
        <v>0</v>
      </c>
      <c r="D737" s="367">
        <f>ROW(SWDATA!M722)</f>
        <v>722</v>
      </c>
      <c r="E737" s="368">
        <f t="shared" si="2716"/>
        <v>0</v>
      </c>
      <c r="F737" s="369">
        <f t="shared" si="2626"/>
        <v>1</v>
      </c>
      <c r="G737" s="366" t="str">
        <f t="shared" si="2627"/>
        <v/>
      </c>
      <c r="H737" s="370"/>
      <c r="J737" s="238">
        <f t="shared" si="2628"/>
        <v>0</v>
      </c>
      <c r="K737" s="239" t="str">
        <f t="shared" si="2629"/>
        <v/>
      </c>
      <c r="L737" s="342"/>
      <c r="M737" s="345"/>
      <c r="N737" s="340" t="str">
        <f>IF(LEN(SWDATA!F722)=0,"",N736)</f>
        <v/>
      </c>
      <c r="O737" s="296" t="str">
        <f>IF(LEN(SWDATA!G722)=0,"",O736)</f>
        <v/>
      </c>
      <c r="P737" s="297" t="str">
        <f>IF(LEN(SWDATA!C722)=0,"",SWDATA!C722)</f>
        <v/>
      </c>
      <c r="Q737" s="312" t="str">
        <f t="shared" si="2630"/>
        <v/>
      </c>
      <c r="R737" s="223" t="s">
        <v>261</v>
      </c>
      <c r="S737" s="224"/>
      <c r="T737" s="224"/>
      <c r="U737" s="264" t="s">
        <v>598</v>
      </c>
      <c r="V737" s="205" t="s">
        <v>221</v>
      </c>
      <c r="W737" s="266">
        <f>IF(OR(Is_Loading,LEN($A737)=0),"",SWDATA!P722)</f>
        <v>0</v>
      </c>
      <c r="X737" s="267">
        <f>IF(OR(Is_Loading,LEN($A737)=0),"",SWDATA!Q722)</f>
        <v>0</v>
      </c>
      <c r="Y737" s="267">
        <f>IF(OR(Is_Loading,LEN($A737)=0),"",SWDATA!R722)</f>
        <v>0</v>
      </c>
      <c r="Z737" s="266" t="str">
        <f t="shared" si="2787"/>
        <v/>
      </c>
      <c r="AA737" s="266">
        <f>IF(OR(Is_Loading,LEN($A737)=0),"",SWDATA!T722)</f>
        <v>0</v>
      </c>
      <c r="AB737" s="267">
        <f>IF(OR(Is_Loading,LEN($A737)=0),"",SWDATA!U722)</f>
        <v>0</v>
      </c>
      <c r="AC737" s="267">
        <f>IF(OR(Is_Loading,LEN($A737)=0),"",SWDATA!V722)</f>
        <v>0</v>
      </c>
      <c r="AD737" s="266" t="str">
        <f t="shared" si="2631"/>
        <v/>
      </c>
      <c r="AE737" s="266">
        <f>IF(OR(Is_Loading,LEN($A737)=0),"",SWDATA!X722)</f>
        <v>0</v>
      </c>
      <c r="AF737" s="267">
        <f>IF(OR(Is_Loading,LEN($A737)=0),"",SWDATA!Y722)</f>
        <v>0</v>
      </c>
      <c r="AG737" s="267">
        <f>IF(OR(Is_Loading,LEN($A737)=0),"",SWDATA!Z722)</f>
        <v>0</v>
      </c>
      <c r="AH737" s="266" t="str">
        <f t="shared" si="2632"/>
        <v/>
      </c>
      <c r="AI737" s="266">
        <f>IF(OR(Is_Loading,LEN($A737)=0),"",SWDATA!AB722)</f>
        <v>0</v>
      </c>
      <c r="AJ737" s="267">
        <f>IF(OR(Is_Loading,LEN($A737)=0),"",SWDATA!AC722)</f>
        <v>0</v>
      </c>
      <c r="AK737" s="267">
        <f>IF(OR(Is_Loading,LEN($A737)=0),"",SWDATA!AD722)</f>
        <v>0</v>
      </c>
      <c r="AL737" s="266" t="str">
        <f t="shared" si="2633"/>
        <v/>
      </c>
      <c r="AM737" s="266">
        <f>IF(OR(Is_Loading,LEN($A737)=0),"",SWDATA!AF722)</f>
        <v>0</v>
      </c>
      <c r="AN737" s="267">
        <f>IF(OR(Is_Loading,LEN($A737)=0),"",SWDATA!AG722)</f>
        <v>0</v>
      </c>
      <c r="AO737" s="323">
        <f>IF(OR(Is_Loading,LEN($A737)=0),"",SWDATA!AH722)</f>
        <v>0</v>
      </c>
      <c r="AP737" s="320" t="str">
        <f t="shared" si="2634"/>
        <v/>
      </c>
      <c r="AQ737" s="266">
        <f>IF(OR(Is_Loading,LEN($A737)=0),"",SWDATA!AJ722)</f>
        <v>0</v>
      </c>
      <c r="AR737" s="267">
        <f>IF(OR(Is_Loading,LEN($A737)=0),"",SWDATA!AK722)</f>
        <v>0</v>
      </c>
      <c r="AS737" s="267">
        <f>IF(OR(Is_Loading,LEN($A737)=0),"",SWDATA!AL722)</f>
        <v>0</v>
      </c>
      <c r="AT737" s="266" t="str">
        <f t="shared" si="2635"/>
        <v/>
      </c>
      <c r="AU737" s="266">
        <f>IF(OR(Is_Loading,LEN($A737)=0),"",SWDATA!AN722)</f>
        <v>0</v>
      </c>
      <c r="AV737" s="267">
        <f>IF(OR(Is_Loading,LEN($A737)=0),"",SWDATA!AO722)</f>
        <v>0</v>
      </c>
      <c r="AW737" s="267">
        <f>IF(OR(Is_Loading,LEN($A737)=0),"",SWDATA!AP722)</f>
        <v>0</v>
      </c>
      <c r="AX737" s="266" t="str">
        <f t="shared" si="2636"/>
        <v/>
      </c>
      <c r="AY737" s="266">
        <f>IF(OR(Is_Loading,LEN($A737)=0),"",SWDATA!AR722)</f>
        <v>0</v>
      </c>
      <c r="AZ737" s="267">
        <f>IF(OR(Is_Loading,LEN($A737)=0),"",SWDATA!AS722)</f>
        <v>0</v>
      </c>
      <c r="BA737" s="267">
        <f>IF(OR(Is_Loading,LEN($A737)=0),"",SWDATA!AT722)</f>
        <v>0</v>
      </c>
      <c r="BB737" s="266" t="str">
        <f t="shared" si="2637"/>
        <v/>
      </c>
      <c r="BC737" s="266">
        <f>IF(OR(Is_Loading,LEN($A737)=0),"",SWDATA!AV722)</f>
        <v>0</v>
      </c>
      <c r="BD737" s="267">
        <f>IF(OR(Is_Loading,LEN($A737)=0),"",SWDATA!AW722)</f>
        <v>0</v>
      </c>
      <c r="BE737" s="323">
        <f>IF(OR(Is_Loading,LEN($A737)=0),"",SWDATA!AX722)</f>
        <v>0</v>
      </c>
      <c r="BF737" s="320" t="str">
        <f t="shared" si="2638"/>
        <v/>
      </c>
      <c r="BG737" s="11"/>
      <c r="BH737" s="11"/>
      <c r="BI737" s="11"/>
      <c r="BJ737" s="11"/>
      <c r="BK737" s="11"/>
      <c r="BL737" s="11"/>
      <c r="BM737" s="11"/>
      <c r="BN737" s="11"/>
      <c r="BO737" s="11"/>
      <c r="BP737" s="11"/>
      <c r="BQ737" s="11"/>
      <c r="BR737" s="11"/>
      <c r="BS737" s="11"/>
      <c r="BT737" s="11"/>
      <c r="BU737" s="11"/>
      <c r="BV737" s="11"/>
      <c r="BW737" s="11"/>
      <c r="BX737" s="11"/>
      <c r="BY737" s="11"/>
      <c r="BZ737" s="11"/>
      <c r="CA737" s="11"/>
      <c r="CB737" s="11"/>
      <c r="CC737" s="11"/>
      <c r="CD737" s="11"/>
      <c r="CE737" s="11"/>
      <c r="CF737" s="11"/>
      <c r="CG737" s="11"/>
      <c r="CH737" s="11"/>
      <c r="CI737" s="11"/>
      <c r="CJ737" s="11"/>
      <c r="CK737" s="11"/>
      <c r="CL737" s="11"/>
      <c r="CM737" s="11"/>
      <c r="CN737" s="351"/>
      <c r="CO737" s="351"/>
      <c r="CP737" s="351"/>
      <c r="CQ737" s="351"/>
      <c r="CR737" s="351"/>
      <c r="CS737" s="351"/>
      <c r="CT737" s="351"/>
      <c r="CU737" s="351"/>
      <c r="CV737" s="351"/>
      <c r="CW737" s="351"/>
      <c r="CX737" s="351"/>
      <c r="CY737" s="351"/>
      <c r="CZ737" s="351"/>
      <c r="DA737" s="351"/>
      <c r="DB737" s="351"/>
      <c r="DC737" s="351"/>
      <c r="DD737" s="351"/>
      <c r="DE737" s="351"/>
      <c r="DF737" s="351"/>
      <c r="DG737" s="351"/>
      <c r="DH737" s="351"/>
      <c r="DI737" s="351"/>
      <c r="DJ737" s="351"/>
      <c r="DK737" s="351"/>
      <c r="DL737" s="351"/>
      <c r="DM737" s="351"/>
      <c r="DN737" s="351"/>
      <c r="DS737" s="372"/>
      <c r="DT737" s="374"/>
      <c r="DU737" s="375"/>
      <c r="DV737" s="375"/>
      <c r="DW737" s="375"/>
      <c r="DX737" s="375">
        <v>1</v>
      </c>
      <c r="DY737" s="375">
        <f t="shared" si="2755"/>
        <v>0</v>
      </c>
      <c r="DZ737" s="375">
        <f t="shared" si="2756"/>
        <v>0</v>
      </c>
      <c r="EA737" s="375">
        <f t="shared" si="2757"/>
        <v>1</v>
      </c>
      <c r="EB737" s="375">
        <f t="shared" si="2758"/>
        <v>0</v>
      </c>
      <c r="EC737" s="375">
        <f t="shared" si="2759"/>
        <v>0</v>
      </c>
      <c r="ED737" s="375">
        <f t="shared" si="2760"/>
        <v>1</v>
      </c>
      <c r="EE737" s="375">
        <f t="shared" si="2761"/>
        <v>0</v>
      </c>
      <c r="EF737" s="375">
        <f t="shared" si="2762"/>
        <v>0</v>
      </c>
      <c r="EG737" s="375">
        <f t="shared" si="2763"/>
        <v>1</v>
      </c>
      <c r="EH737" s="375">
        <f t="shared" si="2764"/>
        <v>0</v>
      </c>
      <c r="EI737" s="375">
        <f t="shared" si="2765"/>
        <v>0</v>
      </c>
      <c r="EJ737" s="375">
        <f t="shared" si="2766"/>
        <v>1</v>
      </c>
      <c r="EK737" s="375">
        <f t="shared" si="2767"/>
        <v>0</v>
      </c>
      <c r="EL737" s="375">
        <f t="shared" si="2768"/>
        <v>0</v>
      </c>
      <c r="EM737" s="375">
        <f t="shared" si="2769"/>
        <v>1</v>
      </c>
      <c r="EN737" s="375">
        <f t="shared" si="2770"/>
        <v>0</v>
      </c>
      <c r="EO737" s="375">
        <f t="shared" si="2771"/>
        <v>0</v>
      </c>
      <c r="EP737" s="375">
        <f t="shared" si="2772"/>
        <v>1</v>
      </c>
      <c r="EQ737" s="375">
        <f t="shared" si="2773"/>
        <v>0</v>
      </c>
      <c r="ER737" s="375">
        <f t="shared" si="2774"/>
        <v>0</v>
      </c>
      <c r="ES737" s="375">
        <f t="shared" si="2775"/>
        <v>1</v>
      </c>
      <c r="ET737" s="375">
        <f t="shared" si="2776"/>
        <v>0</v>
      </c>
      <c r="EU737" s="375">
        <f t="shared" si="2777"/>
        <v>0</v>
      </c>
      <c r="EV737" s="375">
        <f t="shared" si="2778"/>
        <v>1</v>
      </c>
      <c r="EW737" s="375">
        <f t="shared" si="2779"/>
        <v>0</v>
      </c>
      <c r="EX737" s="375">
        <f t="shared" si="2780"/>
        <v>0</v>
      </c>
      <c r="EY737" s="375">
        <f t="shared" si="2781"/>
        <v>1</v>
      </c>
      <c r="EZ737" s="375">
        <f t="shared" si="2782"/>
        <v>0</v>
      </c>
      <c r="FA737" s="375">
        <f t="shared" si="2783"/>
        <v>0</v>
      </c>
      <c r="FB737" s="375">
        <f t="shared" si="2784"/>
        <v>1</v>
      </c>
      <c r="FC737" s="375">
        <f t="shared" si="2785"/>
        <v>0</v>
      </c>
      <c r="FD737" s="375">
        <f t="shared" si="2786"/>
        <v>0</v>
      </c>
      <c r="FE737" s="376"/>
      <c r="FF737" s="372"/>
      <c r="FG737" s="372"/>
      <c r="FH737" s="372"/>
      <c r="FI737" s="372"/>
      <c r="FJ737" s="372"/>
      <c r="FK737" s="372"/>
      <c r="FL737" s="372"/>
      <c r="FM737" s="372"/>
      <c r="FN737" s="372"/>
      <c r="FO737" s="372"/>
      <c r="FP737" s="372"/>
      <c r="FQ737" s="372"/>
      <c r="FR737" s="372"/>
      <c r="FS737" s="372"/>
      <c r="FT737" s="372"/>
      <c r="FU737" s="372"/>
      <c r="FV737" s="372"/>
      <c r="FW737" s="372"/>
      <c r="FX737" s="372"/>
      <c r="FY737" s="372"/>
      <c r="FZ737" s="372"/>
      <c r="GA737" s="372"/>
      <c r="GB737" s="372"/>
      <c r="GC737" s="372"/>
      <c r="GD737" s="372"/>
      <c r="GE737" s="372"/>
      <c r="GF737" s="372"/>
      <c r="GG737" s="372"/>
      <c r="GH737" s="372"/>
      <c r="GI737" s="372"/>
      <c r="GJ737" s="372"/>
      <c r="GK737" s="372"/>
      <c r="GL737" s="372"/>
      <c r="GM737" s="372"/>
      <c r="GN737" s="372"/>
      <c r="GO737" s="372"/>
      <c r="GP737" s="372"/>
      <c r="GQ737" s="372"/>
      <c r="GR737" s="372"/>
      <c r="GS737" s="372"/>
      <c r="GT737" s="372"/>
      <c r="GU737" s="372"/>
      <c r="GV737" s="372"/>
      <c r="GW737" s="372"/>
      <c r="GX737" s="372"/>
      <c r="GY737" s="372"/>
      <c r="GZ737" s="372"/>
      <c r="HA737" s="372"/>
      <c r="HB737" s="372"/>
      <c r="HC737" s="372"/>
    </row>
    <row r="738" spans="1:211" s="373" customFormat="1" ht="15" customHeight="1" x14ac:dyDescent="0.2">
      <c r="A738" s="366">
        <f>SWDATA!O723</f>
        <v>0</v>
      </c>
      <c r="B738" s="366">
        <f>SWDATA!M723</f>
        <v>0</v>
      </c>
      <c r="C738" s="351">
        <f>IF(AND(SWDATA!M723=1,SWDATA!Q723="promotions"),SWDATA!P723,0)</f>
        <v>0</v>
      </c>
      <c r="D738" s="367">
        <f>ROW(SWDATA!M723)</f>
        <v>723</v>
      </c>
      <c r="E738" s="368">
        <f t="shared" si="2716"/>
        <v>0</v>
      </c>
      <c r="F738" s="369">
        <f t="shared" si="2626"/>
        <v>1</v>
      </c>
      <c r="G738" s="366" t="str">
        <f t="shared" si="2627"/>
        <v/>
      </c>
      <c r="H738" s="370"/>
      <c r="J738" s="238">
        <f t="shared" si="2628"/>
        <v>0</v>
      </c>
      <c r="K738" s="239" t="str">
        <f t="shared" si="2629"/>
        <v/>
      </c>
      <c r="L738" s="342"/>
      <c r="M738" s="345"/>
      <c r="N738" s="340" t="str">
        <f>IF(LEN(SWDATA!F723)=0,"",N737)</f>
        <v/>
      </c>
      <c r="O738" s="296" t="str">
        <f>IF(LEN(SWDATA!G723)=0,"",O737)</f>
        <v/>
      </c>
      <c r="P738" s="297" t="str">
        <f>IF(LEN(SWDATA!C723)=0,"",SWDATA!C723)</f>
        <v/>
      </c>
      <c r="Q738" s="312" t="str">
        <f t="shared" si="2630"/>
        <v/>
      </c>
      <c r="R738" s="223" t="s">
        <v>261</v>
      </c>
      <c r="S738" s="224"/>
      <c r="T738" s="224"/>
      <c r="U738" s="264" t="s">
        <v>628</v>
      </c>
      <c r="V738" s="205" t="s">
        <v>221</v>
      </c>
      <c r="W738" s="266">
        <f>IF(OR(Is_Loading,LEN($A738)=0),"",SWDATA!P723)</f>
        <v>0</v>
      </c>
      <c r="X738" s="267">
        <f>IF(OR(Is_Loading,LEN($A738)=0),"",SWDATA!Q723)</f>
        <v>0</v>
      </c>
      <c r="Y738" s="267">
        <f>IF(OR(Is_Loading,LEN($A738)=0),"",SWDATA!R723)</f>
        <v>0</v>
      </c>
      <c r="Z738" s="266" t="str">
        <f t="shared" si="2787"/>
        <v/>
      </c>
      <c r="AA738" s="266">
        <f>IF(OR(Is_Loading,LEN($A738)=0),"",SWDATA!T723)</f>
        <v>0</v>
      </c>
      <c r="AB738" s="267">
        <f>IF(OR(Is_Loading,LEN($A738)=0),"",SWDATA!U723)</f>
        <v>0</v>
      </c>
      <c r="AC738" s="267">
        <f>IF(OR(Is_Loading,LEN($A738)=0),"",SWDATA!V723)</f>
        <v>0</v>
      </c>
      <c r="AD738" s="266" t="str">
        <f t="shared" si="2631"/>
        <v/>
      </c>
      <c r="AE738" s="266">
        <f>IF(OR(Is_Loading,LEN($A738)=0),"",SWDATA!X723)</f>
        <v>0</v>
      </c>
      <c r="AF738" s="267">
        <f>IF(OR(Is_Loading,LEN($A738)=0),"",SWDATA!Y723)</f>
        <v>0</v>
      </c>
      <c r="AG738" s="267">
        <f>IF(OR(Is_Loading,LEN($A738)=0),"",SWDATA!Z723)</f>
        <v>0</v>
      </c>
      <c r="AH738" s="266" t="str">
        <f t="shared" si="2632"/>
        <v/>
      </c>
      <c r="AI738" s="266">
        <f>IF(OR(Is_Loading,LEN($A738)=0),"",SWDATA!AB723)</f>
        <v>0</v>
      </c>
      <c r="AJ738" s="267">
        <f>IF(OR(Is_Loading,LEN($A738)=0),"",SWDATA!AC723)</f>
        <v>0</v>
      </c>
      <c r="AK738" s="267">
        <f>IF(OR(Is_Loading,LEN($A738)=0),"",SWDATA!AD723)</f>
        <v>0</v>
      </c>
      <c r="AL738" s="266" t="str">
        <f t="shared" si="2633"/>
        <v/>
      </c>
      <c r="AM738" s="266">
        <f>IF(OR(Is_Loading,LEN($A738)=0),"",SWDATA!AF723)</f>
        <v>0</v>
      </c>
      <c r="AN738" s="267">
        <f>IF(OR(Is_Loading,LEN($A738)=0),"",SWDATA!AG723)</f>
        <v>0</v>
      </c>
      <c r="AO738" s="323">
        <f>IF(OR(Is_Loading,LEN($A738)=0),"",SWDATA!AH723)</f>
        <v>0</v>
      </c>
      <c r="AP738" s="320" t="str">
        <f t="shared" si="2634"/>
        <v/>
      </c>
      <c r="AQ738" s="266">
        <f>IF(OR(Is_Loading,LEN($A738)=0),"",SWDATA!AJ723)</f>
        <v>0</v>
      </c>
      <c r="AR738" s="267">
        <f>IF(OR(Is_Loading,LEN($A738)=0),"",SWDATA!AK723)</f>
        <v>0</v>
      </c>
      <c r="AS738" s="267">
        <f>IF(OR(Is_Loading,LEN($A738)=0),"",SWDATA!AL723)</f>
        <v>0</v>
      </c>
      <c r="AT738" s="266" t="str">
        <f t="shared" si="2635"/>
        <v/>
      </c>
      <c r="AU738" s="266">
        <f>IF(OR(Is_Loading,LEN($A738)=0),"",SWDATA!AN723)</f>
        <v>0</v>
      </c>
      <c r="AV738" s="267">
        <f>IF(OR(Is_Loading,LEN($A738)=0),"",SWDATA!AO723)</f>
        <v>0</v>
      </c>
      <c r="AW738" s="267">
        <f>IF(OR(Is_Loading,LEN($A738)=0),"",SWDATA!AP723)</f>
        <v>0</v>
      </c>
      <c r="AX738" s="266" t="str">
        <f t="shared" si="2636"/>
        <v/>
      </c>
      <c r="AY738" s="266">
        <f>IF(OR(Is_Loading,LEN($A738)=0),"",SWDATA!AR723)</f>
        <v>0</v>
      </c>
      <c r="AZ738" s="267">
        <f>IF(OR(Is_Loading,LEN($A738)=0),"",SWDATA!AS723)</f>
        <v>0</v>
      </c>
      <c r="BA738" s="267">
        <f>IF(OR(Is_Loading,LEN($A738)=0),"",SWDATA!AT723)</f>
        <v>0</v>
      </c>
      <c r="BB738" s="266" t="str">
        <f t="shared" si="2637"/>
        <v/>
      </c>
      <c r="BC738" s="266">
        <f>IF(OR(Is_Loading,LEN($A738)=0),"",SWDATA!AV723)</f>
        <v>0</v>
      </c>
      <c r="BD738" s="267">
        <f>IF(OR(Is_Loading,LEN($A738)=0),"",SWDATA!AW723)</f>
        <v>0</v>
      </c>
      <c r="BE738" s="323">
        <f>IF(OR(Is_Loading,LEN($A738)=0),"",SWDATA!AX723)</f>
        <v>0</v>
      </c>
      <c r="BF738" s="320" t="str">
        <f t="shared" si="2638"/>
        <v/>
      </c>
      <c r="BG738" s="11"/>
      <c r="BH738" s="11"/>
      <c r="BI738" s="11"/>
      <c r="BJ738" s="11"/>
      <c r="BK738" s="11"/>
      <c r="BL738" s="11"/>
      <c r="BM738" s="11"/>
      <c r="BN738" s="11"/>
      <c r="BO738" s="11"/>
      <c r="BP738" s="11"/>
      <c r="BQ738" s="11"/>
      <c r="BR738" s="11"/>
      <c r="BS738" s="11"/>
      <c r="BT738" s="11"/>
      <c r="BU738" s="11"/>
      <c r="BV738" s="11"/>
      <c r="BW738" s="11"/>
      <c r="BX738" s="11"/>
      <c r="BY738" s="11"/>
      <c r="BZ738" s="11"/>
      <c r="CA738" s="11"/>
      <c r="CB738" s="11"/>
      <c r="CC738" s="11"/>
      <c r="CD738" s="11"/>
      <c r="CE738" s="11"/>
      <c r="CF738" s="11"/>
      <c r="CG738" s="11"/>
      <c r="CH738" s="11"/>
      <c r="CI738" s="11"/>
      <c r="CJ738" s="11"/>
      <c r="CK738" s="11"/>
      <c r="CL738" s="11"/>
      <c r="CM738" s="11"/>
      <c r="CN738" s="351"/>
      <c r="CO738" s="351"/>
      <c r="CP738" s="351"/>
      <c r="CQ738" s="351"/>
      <c r="CR738" s="351"/>
      <c r="CS738" s="351"/>
      <c r="CT738" s="351"/>
      <c r="CU738" s="351"/>
      <c r="CV738" s="351"/>
      <c r="CW738" s="351"/>
      <c r="CX738" s="351"/>
      <c r="CY738" s="351"/>
      <c r="CZ738" s="351"/>
      <c r="DA738" s="351"/>
      <c r="DB738" s="351"/>
      <c r="DC738" s="351"/>
      <c r="DD738" s="351"/>
      <c r="DE738" s="351"/>
      <c r="DF738" s="351"/>
      <c r="DG738" s="351"/>
      <c r="DH738" s="351"/>
      <c r="DI738" s="351"/>
      <c r="DJ738" s="351"/>
      <c r="DK738" s="351"/>
      <c r="DL738" s="351"/>
      <c r="DM738" s="351"/>
      <c r="DN738" s="351"/>
      <c r="DS738" s="372"/>
      <c r="DT738" s="374"/>
      <c r="DU738" s="375"/>
      <c r="DV738" s="375"/>
      <c r="DW738" s="375"/>
      <c r="DX738" s="375">
        <v>1</v>
      </c>
      <c r="DY738" s="375">
        <f t="shared" si="2755"/>
        <v>0</v>
      </c>
      <c r="DZ738" s="375">
        <f t="shared" si="2756"/>
        <v>0</v>
      </c>
      <c r="EA738" s="375">
        <f t="shared" si="2757"/>
        <v>1</v>
      </c>
      <c r="EB738" s="375">
        <f t="shared" si="2758"/>
        <v>0</v>
      </c>
      <c r="EC738" s="375">
        <f t="shared" si="2759"/>
        <v>0</v>
      </c>
      <c r="ED738" s="375">
        <f t="shared" si="2760"/>
        <v>1</v>
      </c>
      <c r="EE738" s="375">
        <f t="shared" si="2761"/>
        <v>0</v>
      </c>
      <c r="EF738" s="375">
        <f t="shared" si="2762"/>
        <v>0</v>
      </c>
      <c r="EG738" s="375">
        <f t="shared" si="2763"/>
        <v>1</v>
      </c>
      <c r="EH738" s="375">
        <f t="shared" si="2764"/>
        <v>0</v>
      </c>
      <c r="EI738" s="375">
        <f t="shared" si="2765"/>
        <v>0</v>
      </c>
      <c r="EJ738" s="375">
        <f t="shared" si="2766"/>
        <v>1</v>
      </c>
      <c r="EK738" s="375">
        <f t="shared" si="2767"/>
        <v>0</v>
      </c>
      <c r="EL738" s="375">
        <f t="shared" si="2768"/>
        <v>0</v>
      </c>
      <c r="EM738" s="375">
        <f t="shared" si="2769"/>
        <v>1</v>
      </c>
      <c r="EN738" s="375">
        <f t="shared" si="2770"/>
        <v>0</v>
      </c>
      <c r="EO738" s="375">
        <f t="shared" si="2771"/>
        <v>0</v>
      </c>
      <c r="EP738" s="375">
        <f t="shared" si="2772"/>
        <v>1</v>
      </c>
      <c r="EQ738" s="375">
        <f t="shared" si="2773"/>
        <v>0</v>
      </c>
      <c r="ER738" s="375">
        <f t="shared" si="2774"/>
        <v>0</v>
      </c>
      <c r="ES738" s="375">
        <f t="shared" si="2775"/>
        <v>1</v>
      </c>
      <c r="ET738" s="375">
        <f t="shared" si="2776"/>
        <v>0</v>
      </c>
      <c r="EU738" s="375">
        <f t="shared" si="2777"/>
        <v>0</v>
      </c>
      <c r="EV738" s="375">
        <f t="shared" si="2778"/>
        <v>1</v>
      </c>
      <c r="EW738" s="375">
        <f t="shared" si="2779"/>
        <v>0</v>
      </c>
      <c r="EX738" s="375">
        <f t="shared" si="2780"/>
        <v>0</v>
      </c>
      <c r="EY738" s="375">
        <f t="shared" si="2781"/>
        <v>1</v>
      </c>
      <c r="EZ738" s="375">
        <f t="shared" si="2782"/>
        <v>0</v>
      </c>
      <c r="FA738" s="375">
        <f t="shared" si="2783"/>
        <v>0</v>
      </c>
      <c r="FB738" s="375">
        <f t="shared" si="2784"/>
        <v>1</v>
      </c>
      <c r="FC738" s="375">
        <f t="shared" si="2785"/>
        <v>0</v>
      </c>
      <c r="FD738" s="375">
        <f t="shared" si="2786"/>
        <v>0</v>
      </c>
      <c r="FE738" s="376"/>
      <c r="FF738" s="372"/>
      <c r="FG738" s="372"/>
      <c r="FH738" s="372"/>
      <c r="FI738" s="372"/>
      <c r="FJ738" s="372"/>
      <c r="FK738" s="372"/>
      <c r="FL738" s="372"/>
      <c r="FM738" s="372"/>
      <c r="FN738" s="372"/>
      <c r="FO738" s="372"/>
      <c r="FP738" s="372"/>
      <c r="FQ738" s="372"/>
      <c r="FR738" s="372"/>
      <c r="FS738" s="372"/>
      <c r="FT738" s="372"/>
      <c r="FU738" s="372"/>
      <c r="FV738" s="372"/>
      <c r="FW738" s="372"/>
      <c r="FX738" s="372"/>
      <c r="FY738" s="372"/>
      <c r="FZ738" s="372"/>
      <c r="GA738" s="372"/>
      <c r="GB738" s="372"/>
      <c r="GC738" s="372"/>
      <c r="GD738" s="372"/>
      <c r="GE738" s="372"/>
      <c r="GF738" s="372"/>
      <c r="GG738" s="372"/>
      <c r="GH738" s="372"/>
      <c r="GI738" s="372"/>
      <c r="GJ738" s="372"/>
      <c r="GK738" s="372"/>
      <c r="GL738" s="372"/>
      <c r="GM738" s="372"/>
      <c r="GN738" s="372"/>
      <c r="GO738" s="372"/>
      <c r="GP738" s="372"/>
      <c r="GQ738" s="372"/>
      <c r="GR738" s="372"/>
      <c r="GS738" s="372"/>
      <c r="GT738" s="372"/>
      <c r="GU738" s="372"/>
      <c r="GV738" s="372"/>
      <c r="GW738" s="372"/>
      <c r="GX738" s="372"/>
      <c r="GY738" s="372"/>
      <c r="GZ738" s="372"/>
      <c r="HA738" s="372"/>
      <c r="HB738" s="372"/>
      <c r="HC738" s="372"/>
    </row>
    <row r="739" spans="1:211" s="373" customFormat="1" ht="15" customHeight="1" x14ac:dyDescent="0.2">
      <c r="A739" s="366">
        <f>SWDATA!O724</f>
        <v>0</v>
      </c>
      <c r="B739" s="366">
        <f>SWDATA!M724</f>
        <v>0</v>
      </c>
      <c r="C739" s="351">
        <f>IF(AND(SWDATA!M724=1,SWDATA!Q724="promotions"),SWDATA!P724,0)</f>
        <v>0</v>
      </c>
      <c r="D739" s="367">
        <f>ROW(SWDATA!M724)</f>
        <v>724</v>
      </c>
      <c r="E739" s="368">
        <f t="shared" si="2716"/>
        <v>0</v>
      </c>
      <c r="F739" s="369">
        <f t="shared" si="2626"/>
        <v>1</v>
      </c>
      <c r="G739" s="366" t="str">
        <f t="shared" si="2627"/>
        <v/>
      </c>
      <c r="H739" s="370"/>
      <c r="J739" s="238">
        <f t="shared" si="2628"/>
        <v>0</v>
      </c>
      <c r="K739" s="239" t="str">
        <f t="shared" si="2629"/>
        <v/>
      </c>
      <c r="L739" s="342"/>
      <c r="M739" s="345"/>
      <c r="N739" s="340" t="str">
        <f>IF(LEN(SWDATA!F724)=0,"",N738)</f>
        <v/>
      </c>
      <c r="O739" s="296" t="str">
        <f>IF(LEN(SWDATA!G724)=0,"",O738)</f>
        <v/>
      </c>
      <c r="P739" s="297" t="str">
        <f>IF(LEN(SWDATA!C724)=0,"",SWDATA!C724)</f>
        <v/>
      </c>
      <c r="Q739" s="312" t="str">
        <f t="shared" si="2630"/>
        <v/>
      </c>
      <c r="R739" s="223" t="s">
        <v>261</v>
      </c>
      <c r="S739" s="224"/>
      <c r="T739" s="224"/>
      <c r="U739" s="264" t="s">
        <v>596</v>
      </c>
      <c r="V739" s="205" t="s">
        <v>221</v>
      </c>
      <c r="W739" s="266">
        <f>IF(OR(Is_Loading,LEN($A739)=0),"",SWDATA!P724)</f>
        <v>0</v>
      </c>
      <c r="X739" s="267">
        <f>IF(OR(Is_Loading,LEN($A739)=0),"",SWDATA!Q724)</f>
        <v>0</v>
      </c>
      <c r="Y739" s="267">
        <f>IF(OR(Is_Loading,LEN($A739)=0),"",SWDATA!R724)</f>
        <v>0</v>
      </c>
      <c r="Z739" s="266" t="str">
        <f t="shared" si="2787"/>
        <v/>
      </c>
      <c r="AA739" s="266">
        <f>IF(OR(Is_Loading,LEN($A739)=0),"",SWDATA!T724)</f>
        <v>0</v>
      </c>
      <c r="AB739" s="267">
        <f>IF(OR(Is_Loading,LEN($A739)=0),"",SWDATA!U724)</f>
        <v>0</v>
      </c>
      <c r="AC739" s="267">
        <f>IF(OR(Is_Loading,LEN($A739)=0),"",SWDATA!V724)</f>
        <v>0</v>
      </c>
      <c r="AD739" s="266" t="str">
        <f t="shared" si="2631"/>
        <v/>
      </c>
      <c r="AE739" s="266">
        <f>IF(OR(Is_Loading,LEN($A739)=0),"",SWDATA!X724)</f>
        <v>0</v>
      </c>
      <c r="AF739" s="267">
        <f>IF(OR(Is_Loading,LEN($A739)=0),"",SWDATA!Y724)</f>
        <v>0</v>
      </c>
      <c r="AG739" s="267">
        <f>IF(OR(Is_Loading,LEN($A739)=0),"",SWDATA!Z724)</f>
        <v>0</v>
      </c>
      <c r="AH739" s="266" t="str">
        <f t="shared" si="2632"/>
        <v/>
      </c>
      <c r="AI739" s="266">
        <f>IF(OR(Is_Loading,LEN($A739)=0),"",SWDATA!AB724)</f>
        <v>0</v>
      </c>
      <c r="AJ739" s="267">
        <f>IF(OR(Is_Loading,LEN($A739)=0),"",SWDATA!AC724)</f>
        <v>0</v>
      </c>
      <c r="AK739" s="267">
        <f>IF(OR(Is_Loading,LEN($A739)=0),"",SWDATA!AD724)</f>
        <v>0</v>
      </c>
      <c r="AL739" s="266" t="str">
        <f t="shared" si="2633"/>
        <v/>
      </c>
      <c r="AM739" s="266">
        <f>IF(OR(Is_Loading,LEN($A739)=0),"",SWDATA!AF724)</f>
        <v>0</v>
      </c>
      <c r="AN739" s="267">
        <f>IF(OR(Is_Loading,LEN($A739)=0),"",SWDATA!AG724)</f>
        <v>0</v>
      </c>
      <c r="AO739" s="323">
        <f>IF(OR(Is_Loading,LEN($A739)=0),"",SWDATA!AH724)</f>
        <v>0</v>
      </c>
      <c r="AP739" s="320" t="str">
        <f t="shared" si="2634"/>
        <v/>
      </c>
      <c r="AQ739" s="266">
        <f>IF(OR(Is_Loading,LEN($A739)=0),"",SWDATA!AJ724)</f>
        <v>0</v>
      </c>
      <c r="AR739" s="267">
        <f>IF(OR(Is_Loading,LEN($A739)=0),"",SWDATA!AK724)</f>
        <v>0</v>
      </c>
      <c r="AS739" s="267">
        <f>IF(OR(Is_Loading,LEN($A739)=0),"",SWDATA!AL724)</f>
        <v>0</v>
      </c>
      <c r="AT739" s="266" t="str">
        <f t="shared" si="2635"/>
        <v/>
      </c>
      <c r="AU739" s="266">
        <f>IF(OR(Is_Loading,LEN($A739)=0),"",SWDATA!AN724)</f>
        <v>0</v>
      </c>
      <c r="AV739" s="267">
        <f>IF(OR(Is_Loading,LEN($A739)=0),"",SWDATA!AO724)</f>
        <v>0</v>
      </c>
      <c r="AW739" s="267">
        <f>IF(OR(Is_Loading,LEN($A739)=0),"",SWDATA!AP724)</f>
        <v>0</v>
      </c>
      <c r="AX739" s="266" t="str">
        <f t="shared" si="2636"/>
        <v/>
      </c>
      <c r="AY739" s="266">
        <f>IF(OR(Is_Loading,LEN($A739)=0),"",SWDATA!AR724)</f>
        <v>0</v>
      </c>
      <c r="AZ739" s="267">
        <f>IF(OR(Is_Loading,LEN($A739)=0),"",SWDATA!AS724)</f>
        <v>0</v>
      </c>
      <c r="BA739" s="267">
        <f>IF(OR(Is_Loading,LEN($A739)=0),"",SWDATA!AT724)</f>
        <v>0</v>
      </c>
      <c r="BB739" s="266" t="str">
        <f t="shared" si="2637"/>
        <v/>
      </c>
      <c r="BC739" s="266">
        <f>IF(OR(Is_Loading,LEN($A739)=0),"",SWDATA!AV724)</f>
        <v>0</v>
      </c>
      <c r="BD739" s="267">
        <f>IF(OR(Is_Loading,LEN($A739)=0),"",SWDATA!AW724)</f>
        <v>0</v>
      </c>
      <c r="BE739" s="323">
        <f>IF(OR(Is_Loading,LEN($A739)=0),"",SWDATA!AX724)</f>
        <v>0</v>
      </c>
      <c r="BF739" s="320" t="str">
        <f t="shared" si="2638"/>
        <v/>
      </c>
      <c r="BG739" s="11"/>
      <c r="BH739" s="11"/>
      <c r="BI739" s="11"/>
      <c r="BJ739" s="11"/>
      <c r="BK739" s="11"/>
      <c r="BL739" s="11"/>
      <c r="BM739" s="11"/>
      <c r="BN739" s="11"/>
      <c r="BO739" s="11"/>
      <c r="BP739" s="11"/>
      <c r="BQ739" s="11"/>
      <c r="BR739" s="11"/>
      <c r="BS739" s="11"/>
      <c r="BT739" s="11"/>
      <c r="BU739" s="11"/>
      <c r="BV739" s="11"/>
      <c r="BW739" s="11"/>
      <c r="BX739" s="11"/>
      <c r="BY739" s="11"/>
      <c r="BZ739" s="11"/>
      <c r="CA739" s="11"/>
      <c r="CB739" s="11"/>
      <c r="CC739" s="11"/>
      <c r="CD739" s="11"/>
      <c r="CE739" s="11"/>
      <c r="CF739" s="11"/>
      <c r="CG739" s="11"/>
      <c r="CH739" s="11"/>
      <c r="CI739" s="11"/>
      <c r="CJ739" s="11"/>
      <c r="CK739" s="11"/>
      <c r="CL739" s="11"/>
      <c r="CM739" s="11"/>
      <c r="CN739" s="351"/>
      <c r="CO739" s="351"/>
      <c r="CP739" s="351"/>
      <c r="CQ739" s="351"/>
      <c r="CR739" s="351"/>
      <c r="CS739" s="351"/>
      <c r="CT739" s="351"/>
      <c r="CU739" s="351"/>
      <c r="CV739" s="351"/>
      <c r="CW739" s="351"/>
      <c r="CX739" s="351"/>
      <c r="CY739" s="351"/>
      <c r="CZ739" s="351"/>
      <c r="DA739" s="351"/>
      <c r="DB739" s="351"/>
      <c r="DC739" s="351"/>
      <c r="DD739" s="351"/>
      <c r="DE739" s="351"/>
      <c r="DF739" s="351"/>
      <c r="DG739" s="351"/>
      <c r="DH739" s="351"/>
      <c r="DI739" s="351"/>
      <c r="DJ739" s="351"/>
      <c r="DK739" s="351"/>
      <c r="DL739" s="351"/>
      <c r="DM739" s="351"/>
      <c r="DN739" s="351"/>
      <c r="DS739" s="372"/>
      <c r="DT739" s="374"/>
      <c r="DU739" s="375"/>
      <c r="DV739" s="375"/>
      <c r="DW739" s="375"/>
      <c r="DX739" s="375">
        <v>1</v>
      </c>
      <c r="DY739" s="375">
        <f t="shared" si="2755"/>
        <v>0</v>
      </c>
      <c r="DZ739" s="375">
        <f t="shared" si="2756"/>
        <v>0</v>
      </c>
      <c r="EA739" s="375">
        <f t="shared" si="2757"/>
        <v>1</v>
      </c>
      <c r="EB739" s="375">
        <f t="shared" si="2758"/>
        <v>0</v>
      </c>
      <c r="EC739" s="375">
        <f t="shared" si="2759"/>
        <v>0</v>
      </c>
      <c r="ED739" s="375">
        <f t="shared" si="2760"/>
        <v>1</v>
      </c>
      <c r="EE739" s="375">
        <f t="shared" si="2761"/>
        <v>0</v>
      </c>
      <c r="EF739" s="375">
        <f t="shared" si="2762"/>
        <v>0</v>
      </c>
      <c r="EG739" s="375">
        <f t="shared" si="2763"/>
        <v>1</v>
      </c>
      <c r="EH739" s="375">
        <f t="shared" si="2764"/>
        <v>0</v>
      </c>
      <c r="EI739" s="375">
        <f t="shared" si="2765"/>
        <v>0</v>
      </c>
      <c r="EJ739" s="375">
        <f t="shared" si="2766"/>
        <v>1</v>
      </c>
      <c r="EK739" s="375">
        <f t="shared" si="2767"/>
        <v>0</v>
      </c>
      <c r="EL739" s="375">
        <f t="shared" si="2768"/>
        <v>0</v>
      </c>
      <c r="EM739" s="375">
        <f t="shared" si="2769"/>
        <v>1</v>
      </c>
      <c r="EN739" s="375">
        <f t="shared" si="2770"/>
        <v>0</v>
      </c>
      <c r="EO739" s="375">
        <f t="shared" si="2771"/>
        <v>0</v>
      </c>
      <c r="EP739" s="375">
        <f t="shared" si="2772"/>
        <v>1</v>
      </c>
      <c r="EQ739" s="375">
        <f t="shared" si="2773"/>
        <v>0</v>
      </c>
      <c r="ER739" s="375">
        <f t="shared" si="2774"/>
        <v>0</v>
      </c>
      <c r="ES739" s="375">
        <f t="shared" si="2775"/>
        <v>1</v>
      </c>
      <c r="ET739" s="375">
        <f t="shared" si="2776"/>
        <v>0</v>
      </c>
      <c r="EU739" s="375">
        <f t="shared" si="2777"/>
        <v>0</v>
      </c>
      <c r="EV739" s="375">
        <f t="shared" si="2778"/>
        <v>1</v>
      </c>
      <c r="EW739" s="375">
        <f t="shared" si="2779"/>
        <v>0</v>
      </c>
      <c r="EX739" s="375">
        <f t="shared" si="2780"/>
        <v>0</v>
      </c>
      <c r="EY739" s="375">
        <f t="shared" si="2781"/>
        <v>1</v>
      </c>
      <c r="EZ739" s="375">
        <f t="shared" si="2782"/>
        <v>0</v>
      </c>
      <c r="FA739" s="375">
        <f t="shared" si="2783"/>
        <v>0</v>
      </c>
      <c r="FB739" s="375">
        <f t="shared" si="2784"/>
        <v>1</v>
      </c>
      <c r="FC739" s="375">
        <f t="shared" si="2785"/>
        <v>0</v>
      </c>
      <c r="FD739" s="375">
        <f t="shared" si="2786"/>
        <v>0</v>
      </c>
      <c r="FE739" s="376"/>
      <c r="FF739" s="372"/>
      <c r="FG739" s="372"/>
      <c r="FH739" s="372"/>
      <c r="FI739" s="372"/>
      <c r="FJ739" s="372"/>
      <c r="FK739" s="372"/>
      <c r="FL739" s="372"/>
      <c r="FM739" s="372"/>
      <c r="FN739" s="372"/>
      <c r="FO739" s="372"/>
      <c r="FP739" s="372"/>
      <c r="FQ739" s="372"/>
      <c r="FR739" s="372"/>
      <c r="FS739" s="372"/>
      <c r="FT739" s="372"/>
      <c r="FU739" s="372"/>
      <c r="FV739" s="372"/>
      <c r="FW739" s="372"/>
      <c r="FX739" s="372"/>
      <c r="FY739" s="372"/>
      <c r="FZ739" s="372"/>
      <c r="GA739" s="372"/>
      <c r="GB739" s="372"/>
      <c r="GC739" s="372"/>
      <c r="GD739" s="372"/>
      <c r="GE739" s="372"/>
      <c r="GF739" s="372"/>
      <c r="GG739" s="372"/>
      <c r="GH739" s="372"/>
      <c r="GI739" s="372"/>
      <c r="GJ739" s="372"/>
      <c r="GK739" s="372"/>
      <c r="GL739" s="372"/>
      <c r="GM739" s="372"/>
      <c r="GN739" s="372"/>
      <c r="GO739" s="372"/>
      <c r="GP739" s="372"/>
      <c r="GQ739" s="372"/>
      <c r="GR739" s="372"/>
      <c r="GS739" s="372"/>
      <c r="GT739" s="372"/>
      <c r="GU739" s="372"/>
      <c r="GV739" s="372"/>
      <c r="GW739" s="372"/>
      <c r="GX739" s="372"/>
      <c r="GY739" s="372"/>
      <c r="GZ739" s="372"/>
      <c r="HA739" s="372"/>
      <c r="HB739" s="372"/>
      <c r="HC739" s="372"/>
    </row>
    <row r="740" spans="1:211" s="373" customFormat="1" ht="15" customHeight="1" x14ac:dyDescent="0.2">
      <c r="A740" s="366">
        <f>SWDATA!O725</f>
        <v>0</v>
      </c>
      <c r="B740" s="366">
        <f>SWDATA!M725</f>
        <v>0</v>
      </c>
      <c r="C740" s="351">
        <f>IF(AND(SWDATA!M725=1,SWDATA!Q725="promotions"),SWDATA!P725,0)</f>
        <v>0</v>
      </c>
      <c r="D740" s="367">
        <f>ROW(SWDATA!M725)</f>
        <v>725</v>
      </c>
      <c r="E740" s="368">
        <f ca="1">IF(AND(B740=1,UPPER(HLOOKUP(D740+14,'Metrics &amp; Attributes View'!$13:$31,19,0))&lt;&gt;"SBOM"),1,0)</f>
        <v>0</v>
      </c>
      <c r="F740" s="369">
        <f t="shared" si="2626"/>
        <v>1</v>
      </c>
      <c r="G740" s="366" t="str">
        <f t="shared" si="2627"/>
        <v/>
      </c>
      <c r="H740" s="370"/>
      <c r="J740" s="238">
        <f t="shared" si="2628"/>
        <v>0</v>
      </c>
      <c r="K740" s="239" t="str">
        <f t="shared" si="2629"/>
        <v/>
      </c>
      <c r="L740" s="342"/>
      <c r="M740" s="345"/>
      <c r="N740" s="340" t="str">
        <f>IF(LEN(SWDATA!F725)=0,"",N739)</f>
        <v/>
      </c>
      <c r="O740" s="296" t="str">
        <f>IF(LEN(SWDATA!G725)=0,"",O739)</f>
        <v/>
      </c>
      <c r="P740" s="297" t="str">
        <f>IF(LEN(SWDATA!C725)=0,"",SWDATA!C725)</f>
        <v/>
      </c>
      <c r="Q740" s="312" t="str">
        <f t="shared" si="2630"/>
        <v/>
      </c>
      <c r="R740" s="223" t="s">
        <v>262</v>
      </c>
      <c r="S740" s="224"/>
      <c r="T740" s="224"/>
      <c r="U740" s="264" t="s">
        <v>623</v>
      </c>
      <c r="V740" s="205" t="s">
        <v>221</v>
      </c>
      <c r="W740" s="266">
        <f>IF(OR(Is_Loading,LEN($A740)=0),"",SWDATA!P725)</f>
        <v>0</v>
      </c>
      <c r="X740" s="267">
        <f>IF(OR(Is_Loading,LEN($A740)=0),"",SWDATA!Q725)</f>
        <v>0</v>
      </c>
      <c r="Y740" s="267">
        <f>IF(OR(Is_Loading,LEN($A740)=0),"",SWDATA!R725)</f>
        <v>0</v>
      </c>
      <c r="Z740" s="266" t="str">
        <f t="shared" si="2787"/>
        <v/>
      </c>
      <c r="AA740" s="266">
        <f>IF(OR(Is_Loading,LEN($A740)=0),"",SWDATA!T725)</f>
        <v>0</v>
      </c>
      <c r="AB740" s="267">
        <f>IF(OR(Is_Loading,LEN($A740)=0),"",SWDATA!U725)</f>
        <v>0</v>
      </c>
      <c r="AC740" s="267">
        <f>IF(OR(Is_Loading,LEN($A740)=0),"",SWDATA!V725)</f>
        <v>0</v>
      </c>
      <c r="AD740" s="266" t="str">
        <f t="shared" si="2631"/>
        <v/>
      </c>
      <c r="AE740" s="266">
        <f>IF(OR(Is_Loading,LEN($A740)=0),"",SWDATA!X725)</f>
        <v>0</v>
      </c>
      <c r="AF740" s="267">
        <f>IF(OR(Is_Loading,LEN($A740)=0),"",SWDATA!Y725)</f>
        <v>0</v>
      </c>
      <c r="AG740" s="267">
        <f>IF(OR(Is_Loading,LEN($A740)=0),"",SWDATA!Z725)</f>
        <v>0</v>
      </c>
      <c r="AH740" s="266" t="str">
        <f t="shared" si="2632"/>
        <v/>
      </c>
      <c r="AI740" s="266">
        <f>IF(OR(Is_Loading,LEN($A740)=0),"",SWDATA!AB725)</f>
        <v>0</v>
      </c>
      <c r="AJ740" s="267">
        <f>IF(OR(Is_Loading,LEN($A740)=0),"",SWDATA!AC725)</f>
        <v>0</v>
      </c>
      <c r="AK740" s="267">
        <f>IF(OR(Is_Loading,LEN($A740)=0),"",SWDATA!AD725)</f>
        <v>0</v>
      </c>
      <c r="AL740" s="266" t="str">
        <f t="shared" si="2633"/>
        <v/>
      </c>
      <c r="AM740" s="266">
        <f>IF(OR(Is_Loading,LEN($A740)=0),"",SWDATA!AF725)</f>
        <v>0</v>
      </c>
      <c r="AN740" s="267">
        <f>IF(OR(Is_Loading,LEN($A740)=0),"",SWDATA!AG725)</f>
        <v>0</v>
      </c>
      <c r="AO740" s="323">
        <f>IF(OR(Is_Loading,LEN($A740)=0),"",SWDATA!AH725)</f>
        <v>0</v>
      </c>
      <c r="AP740" s="320" t="str">
        <f t="shared" si="2634"/>
        <v/>
      </c>
      <c r="AQ740" s="266">
        <f>IF(OR(Is_Loading,LEN($A740)=0),"",SWDATA!AJ725)</f>
        <v>0</v>
      </c>
      <c r="AR740" s="267">
        <f>IF(OR(Is_Loading,LEN($A740)=0),"",SWDATA!AK725)</f>
        <v>0</v>
      </c>
      <c r="AS740" s="267">
        <f>IF(OR(Is_Loading,LEN($A740)=0),"",SWDATA!AL725)</f>
        <v>0</v>
      </c>
      <c r="AT740" s="266" t="str">
        <f t="shared" si="2635"/>
        <v/>
      </c>
      <c r="AU740" s="266">
        <f>IF(OR(Is_Loading,LEN($A740)=0),"",SWDATA!AN725)</f>
        <v>0</v>
      </c>
      <c r="AV740" s="267">
        <f>IF(OR(Is_Loading,LEN($A740)=0),"",SWDATA!AO725)</f>
        <v>0</v>
      </c>
      <c r="AW740" s="267">
        <f>IF(OR(Is_Loading,LEN($A740)=0),"",SWDATA!AP725)</f>
        <v>0</v>
      </c>
      <c r="AX740" s="266" t="str">
        <f t="shared" si="2636"/>
        <v/>
      </c>
      <c r="AY740" s="266">
        <f>IF(OR(Is_Loading,LEN($A740)=0),"",SWDATA!AR725)</f>
        <v>0</v>
      </c>
      <c r="AZ740" s="267">
        <f>IF(OR(Is_Loading,LEN($A740)=0),"",SWDATA!AS725)</f>
        <v>0</v>
      </c>
      <c r="BA740" s="267">
        <f>IF(OR(Is_Loading,LEN($A740)=0),"",SWDATA!AT725)</f>
        <v>0</v>
      </c>
      <c r="BB740" s="266" t="str">
        <f t="shared" si="2637"/>
        <v/>
      </c>
      <c r="BC740" s="266">
        <f>IF(OR(Is_Loading,LEN($A740)=0),"",SWDATA!AV725)</f>
        <v>0</v>
      </c>
      <c r="BD740" s="267">
        <f>IF(OR(Is_Loading,LEN($A740)=0),"",SWDATA!AW725)</f>
        <v>0</v>
      </c>
      <c r="BE740" s="323">
        <f>IF(OR(Is_Loading,LEN($A740)=0),"",SWDATA!AX725)</f>
        <v>0</v>
      </c>
      <c r="BF740" s="320" t="str">
        <f t="shared" si="2638"/>
        <v/>
      </c>
      <c r="BG740" s="11"/>
      <c r="BH740" s="11"/>
      <c r="BI740" s="11"/>
      <c r="BJ740" s="11"/>
      <c r="BK740" s="11"/>
      <c r="BL740" s="11"/>
      <c r="BM740" s="11"/>
      <c r="BN740" s="11"/>
      <c r="BO740" s="11"/>
      <c r="BP740" s="11"/>
      <c r="BQ740" s="11"/>
      <c r="BR740" s="11"/>
      <c r="BS740" s="11"/>
      <c r="BT740" s="11"/>
      <c r="BU740" s="11"/>
      <c r="BV740" s="11"/>
      <c r="BW740" s="11"/>
      <c r="BX740" s="11"/>
      <c r="BY740" s="11"/>
      <c r="BZ740" s="11"/>
      <c r="CA740" s="11"/>
      <c r="CB740" s="11"/>
      <c r="CC740" s="11"/>
      <c r="CD740" s="11"/>
      <c r="CE740" s="11"/>
      <c r="CF740" s="11"/>
      <c r="CG740" s="11"/>
      <c r="CH740" s="11"/>
      <c r="CI740" s="11"/>
      <c r="CJ740" s="11"/>
      <c r="CK740" s="11"/>
      <c r="CL740" s="11"/>
      <c r="CM740" s="11"/>
      <c r="CN740" s="351"/>
      <c r="CO740" s="351"/>
      <c r="CP740" s="351"/>
      <c r="CQ740" s="351"/>
      <c r="CR740" s="351"/>
      <c r="CS740" s="351"/>
      <c r="CT740" s="351"/>
      <c r="CU740" s="351"/>
      <c r="CV740" s="351"/>
      <c r="CW740" s="351"/>
      <c r="CX740" s="351"/>
      <c r="CY740" s="351"/>
      <c r="CZ740" s="351"/>
      <c r="DA740" s="351"/>
      <c r="DB740" s="351"/>
      <c r="DC740" s="351"/>
      <c r="DD740" s="351"/>
      <c r="DE740" s="351"/>
      <c r="DF740" s="351"/>
      <c r="DG740" s="351"/>
      <c r="DH740" s="351"/>
      <c r="DI740" s="351"/>
      <c r="DJ740" s="351"/>
      <c r="DK740" s="351"/>
      <c r="DL740" s="351"/>
      <c r="DM740" s="351"/>
      <c r="DN740" s="351"/>
      <c r="DS740" s="372"/>
      <c r="DT740" s="374"/>
      <c r="DU740" s="375"/>
      <c r="DV740" s="375"/>
      <c r="DW740" s="375"/>
      <c r="DX740" s="375">
        <v>1</v>
      </c>
      <c r="DY740" s="375">
        <f t="shared" si="2755"/>
        <v>0</v>
      </c>
      <c r="DZ740" s="375">
        <f t="shared" si="2756"/>
        <v>0</v>
      </c>
      <c r="EA740" s="375">
        <f t="shared" si="2757"/>
        <v>1</v>
      </c>
      <c r="EB740" s="375">
        <f t="shared" si="2758"/>
        <v>0</v>
      </c>
      <c r="EC740" s="375">
        <f t="shared" si="2759"/>
        <v>0</v>
      </c>
      <c r="ED740" s="375">
        <f t="shared" si="2760"/>
        <v>1</v>
      </c>
      <c r="EE740" s="375">
        <f t="shared" si="2761"/>
        <v>0</v>
      </c>
      <c r="EF740" s="375">
        <f t="shared" si="2762"/>
        <v>0</v>
      </c>
      <c r="EG740" s="375">
        <f t="shared" si="2763"/>
        <v>1</v>
      </c>
      <c r="EH740" s="375">
        <f t="shared" si="2764"/>
        <v>0</v>
      </c>
      <c r="EI740" s="375">
        <f t="shared" si="2765"/>
        <v>0</v>
      </c>
      <c r="EJ740" s="375">
        <f t="shared" si="2766"/>
        <v>1</v>
      </c>
      <c r="EK740" s="375">
        <f t="shared" si="2767"/>
        <v>0</v>
      </c>
      <c r="EL740" s="375">
        <f t="shared" si="2768"/>
        <v>0</v>
      </c>
      <c r="EM740" s="375">
        <f t="shared" si="2769"/>
        <v>1</v>
      </c>
      <c r="EN740" s="375">
        <f t="shared" si="2770"/>
        <v>0</v>
      </c>
      <c r="EO740" s="375">
        <f t="shared" si="2771"/>
        <v>0</v>
      </c>
      <c r="EP740" s="375">
        <f t="shared" si="2772"/>
        <v>1</v>
      </c>
      <c r="EQ740" s="375">
        <f t="shared" si="2773"/>
        <v>0</v>
      </c>
      <c r="ER740" s="375">
        <f t="shared" si="2774"/>
        <v>0</v>
      </c>
      <c r="ES740" s="375">
        <f t="shared" si="2775"/>
        <v>1</v>
      </c>
      <c r="ET740" s="375">
        <f t="shared" si="2776"/>
        <v>0</v>
      </c>
      <c r="EU740" s="375">
        <f t="shared" si="2777"/>
        <v>0</v>
      </c>
      <c r="EV740" s="375">
        <f t="shared" si="2778"/>
        <v>1</v>
      </c>
      <c r="EW740" s="375">
        <f t="shared" si="2779"/>
        <v>0</v>
      </c>
      <c r="EX740" s="375">
        <f t="shared" si="2780"/>
        <v>0</v>
      </c>
      <c r="EY740" s="375">
        <f t="shared" si="2781"/>
        <v>1</v>
      </c>
      <c r="EZ740" s="375">
        <f t="shared" si="2782"/>
        <v>0</v>
      </c>
      <c r="FA740" s="375">
        <f t="shared" si="2783"/>
        <v>0</v>
      </c>
      <c r="FB740" s="375">
        <f t="shared" si="2784"/>
        <v>1</v>
      </c>
      <c r="FC740" s="375">
        <f t="shared" si="2785"/>
        <v>0</v>
      </c>
      <c r="FD740" s="375">
        <f t="shared" si="2786"/>
        <v>0</v>
      </c>
      <c r="FE740" s="376"/>
      <c r="FF740" s="372"/>
      <c r="FG740" s="372"/>
      <c r="FH740" s="372"/>
      <c r="FI740" s="372"/>
      <c r="FJ740" s="372"/>
      <c r="FK740" s="372"/>
      <c r="FL740" s="372"/>
      <c r="FM740" s="372"/>
      <c r="FN740" s="372"/>
      <c r="FO740" s="372"/>
      <c r="FP740" s="372"/>
      <c r="FQ740" s="372"/>
      <c r="FR740" s="372"/>
      <c r="FS740" s="372"/>
      <c r="FT740" s="372"/>
      <c r="FU740" s="372"/>
      <c r="FV740" s="372"/>
      <c r="FW740" s="372"/>
      <c r="FX740" s="372"/>
      <c r="FY740" s="372"/>
      <c r="FZ740" s="372"/>
      <c r="GA740" s="372"/>
      <c r="GB740" s="372"/>
      <c r="GC740" s="372"/>
      <c r="GD740" s="372"/>
      <c r="GE740" s="372"/>
      <c r="GF740" s="372"/>
      <c r="GG740" s="372"/>
      <c r="GH740" s="372"/>
      <c r="GI740" s="372"/>
      <c r="GJ740" s="372"/>
      <c r="GK740" s="372"/>
      <c r="GL740" s="372"/>
      <c r="GM740" s="372"/>
      <c r="GN740" s="372"/>
      <c r="GO740" s="372"/>
      <c r="GP740" s="372"/>
      <c r="GQ740" s="372"/>
      <c r="GR740" s="372"/>
      <c r="GS740" s="372"/>
      <c r="GT740" s="372"/>
      <c r="GU740" s="372"/>
      <c r="GV740" s="372"/>
      <c r="GW740" s="372"/>
      <c r="GX740" s="372"/>
      <c r="GY740" s="372"/>
      <c r="GZ740" s="372"/>
      <c r="HA740" s="372"/>
      <c r="HB740" s="372"/>
      <c r="HC740" s="372"/>
    </row>
    <row r="741" spans="1:211" s="373" customFormat="1" ht="15" customHeight="1" x14ac:dyDescent="0.2">
      <c r="A741" s="366">
        <f>SWDATA!O726</f>
        <v>0</v>
      </c>
      <c r="B741" s="366">
        <f>SWDATA!M726</f>
        <v>0</v>
      </c>
      <c r="C741" s="351">
        <f>IF(AND(SWDATA!M726=1,SWDATA!Q726="promotions"),SWDATA!P726,0)</f>
        <v>0</v>
      </c>
      <c r="D741" s="367">
        <f>ROW(SWDATA!M726)</f>
        <v>726</v>
      </c>
      <c r="E741" s="368">
        <f t="shared" ref="E741" si="2789">B741</f>
        <v>0</v>
      </c>
      <c r="F741" s="369">
        <f t="shared" si="2626"/>
        <v>1</v>
      </c>
      <c r="G741" s="366" t="str">
        <f t="shared" si="2627"/>
        <v/>
      </c>
      <c r="H741" s="370"/>
      <c r="J741" s="238">
        <f t="shared" si="2628"/>
        <v>0</v>
      </c>
      <c r="K741" s="239" t="str">
        <f t="shared" si="2629"/>
        <v/>
      </c>
      <c r="L741" s="342"/>
      <c r="M741" s="345"/>
      <c r="N741" s="340" t="str">
        <f>IF(LEN(SWDATA!F726)=0,"",N740)</f>
        <v/>
      </c>
      <c r="O741" s="296" t="str">
        <f>IF(LEN(SWDATA!G726)=0,"",O740)</f>
        <v/>
      </c>
      <c r="P741" s="297" t="str">
        <f>IF(LEN(SWDATA!C726)=0,"",SWDATA!C726)</f>
        <v/>
      </c>
      <c r="Q741" s="312" t="str">
        <f t="shared" si="2630"/>
        <v/>
      </c>
      <c r="R741" s="223" t="s">
        <v>261</v>
      </c>
      <c r="S741" s="224"/>
      <c r="T741" s="224"/>
      <c r="U741" s="264" t="s">
        <v>624</v>
      </c>
      <c r="V741" s="205" t="s">
        <v>221</v>
      </c>
      <c r="W741" s="266">
        <f>IF(OR(Is_Loading,LEN($A741)=0),"",SWDATA!P726)</f>
        <v>0</v>
      </c>
      <c r="X741" s="267">
        <f>IF(OR(Is_Loading,LEN($A741)=0),"",SWDATA!Q726)</f>
        <v>0</v>
      </c>
      <c r="Y741" s="267">
        <f>IF(OR(Is_Loading,LEN($A741)=0),"",SWDATA!R726)</f>
        <v>0</v>
      </c>
      <c r="Z741" s="266" t="str">
        <f t="shared" si="2787"/>
        <v/>
      </c>
      <c r="AA741" s="266">
        <f>IF(OR(Is_Loading,LEN($A741)=0),"",SWDATA!T726)</f>
        <v>0</v>
      </c>
      <c r="AB741" s="267">
        <f>IF(OR(Is_Loading,LEN($A741)=0),"",SWDATA!U726)</f>
        <v>0</v>
      </c>
      <c r="AC741" s="267">
        <f>IF(OR(Is_Loading,LEN($A741)=0),"",SWDATA!V726)</f>
        <v>0</v>
      </c>
      <c r="AD741" s="266" t="str">
        <f t="shared" si="2631"/>
        <v/>
      </c>
      <c r="AE741" s="266">
        <f>IF(OR(Is_Loading,LEN($A741)=0),"",SWDATA!X726)</f>
        <v>0</v>
      </c>
      <c r="AF741" s="267">
        <f>IF(OR(Is_Loading,LEN($A741)=0),"",SWDATA!Y726)</f>
        <v>0</v>
      </c>
      <c r="AG741" s="267">
        <f>IF(OR(Is_Loading,LEN($A741)=0),"",SWDATA!Z726)</f>
        <v>0</v>
      </c>
      <c r="AH741" s="266" t="str">
        <f t="shared" si="2632"/>
        <v/>
      </c>
      <c r="AI741" s="266">
        <f>IF(OR(Is_Loading,LEN($A741)=0),"",SWDATA!AB726)</f>
        <v>0</v>
      </c>
      <c r="AJ741" s="267">
        <f>IF(OR(Is_Loading,LEN($A741)=0),"",SWDATA!AC726)</f>
        <v>0</v>
      </c>
      <c r="AK741" s="267">
        <f>IF(OR(Is_Loading,LEN($A741)=0),"",SWDATA!AD726)</f>
        <v>0</v>
      </c>
      <c r="AL741" s="266" t="str">
        <f t="shared" si="2633"/>
        <v/>
      </c>
      <c r="AM741" s="266">
        <f>IF(OR(Is_Loading,LEN($A741)=0),"",SWDATA!AF726)</f>
        <v>0</v>
      </c>
      <c r="AN741" s="267">
        <f>IF(OR(Is_Loading,LEN($A741)=0),"",SWDATA!AG726)</f>
        <v>0</v>
      </c>
      <c r="AO741" s="323">
        <f>IF(OR(Is_Loading,LEN($A741)=0),"",SWDATA!AH726)</f>
        <v>0</v>
      </c>
      <c r="AP741" s="320" t="str">
        <f t="shared" si="2634"/>
        <v/>
      </c>
      <c r="AQ741" s="266">
        <f>IF(OR(Is_Loading,LEN($A741)=0),"",SWDATA!AJ726)</f>
        <v>0</v>
      </c>
      <c r="AR741" s="267">
        <f>IF(OR(Is_Loading,LEN($A741)=0),"",SWDATA!AK726)</f>
        <v>0</v>
      </c>
      <c r="AS741" s="267">
        <f>IF(OR(Is_Loading,LEN($A741)=0),"",SWDATA!AL726)</f>
        <v>0</v>
      </c>
      <c r="AT741" s="266" t="str">
        <f t="shared" si="2635"/>
        <v/>
      </c>
      <c r="AU741" s="266">
        <f>IF(OR(Is_Loading,LEN($A741)=0),"",SWDATA!AN726)</f>
        <v>0</v>
      </c>
      <c r="AV741" s="267">
        <f>IF(OR(Is_Loading,LEN($A741)=0),"",SWDATA!AO726)</f>
        <v>0</v>
      </c>
      <c r="AW741" s="267">
        <f>IF(OR(Is_Loading,LEN($A741)=0),"",SWDATA!AP726)</f>
        <v>0</v>
      </c>
      <c r="AX741" s="266" t="str">
        <f t="shared" si="2636"/>
        <v/>
      </c>
      <c r="AY741" s="266">
        <f>IF(OR(Is_Loading,LEN($A741)=0),"",SWDATA!AR726)</f>
        <v>0</v>
      </c>
      <c r="AZ741" s="267">
        <f>IF(OR(Is_Loading,LEN($A741)=0),"",SWDATA!AS726)</f>
        <v>0</v>
      </c>
      <c r="BA741" s="267">
        <f>IF(OR(Is_Loading,LEN($A741)=0),"",SWDATA!AT726)</f>
        <v>0</v>
      </c>
      <c r="BB741" s="266" t="str">
        <f t="shared" si="2637"/>
        <v/>
      </c>
      <c r="BC741" s="266">
        <f>IF(OR(Is_Loading,LEN($A741)=0),"",SWDATA!AV726)</f>
        <v>0</v>
      </c>
      <c r="BD741" s="267">
        <f>IF(OR(Is_Loading,LEN($A741)=0),"",SWDATA!AW726)</f>
        <v>0</v>
      </c>
      <c r="BE741" s="323">
        <f>IF(OR(Is_Loading,LEN($A741)=0),"",SWDATA!AX726)</f>
        <v>0</v>
      </c>
      <c r="BF741" s="320" t="str">
        <f t="shared" si="2638"/>
        <v/>
      </c>
      <c r="BG741" s="11"/>
      <c r="BH741" s="11"/>
      <c r="BI741" s="11"/>
      <c r="BJ741" s="11"/>
      <c r="BK741" s="11"/>
      <c r="BL741" s="11"/>
      <c r="BM741" s="11"/>
      <c r="BN741" s="11"/>
      <c r="BO741" s="11"/>
      <c r="BP741" s="11"/>
      <c r="BQ741" s="11"/>
      <c r="BR741" s="11"/>
      <c r="BS741" s="11"/>
      <c r="BT741" s="11"/>
      <c r="BU741" s="11"/>
      <c r="BV741" s="11"/>
      <c r="BW741" s="11"/>
      <c r="BX741" s="11"/>
      <c r="BY741" s="11"/>
      <c r="BZ741" s="11"/>
      <c r="CA741" s="11"/>
      <c r="CB741" s="11"/>
      <c r="CC741" s="11"/>
      <c r="CD741" s="11"/>
      <c r="CE741" s="11"/>
      <c r="CF741" s="11"/>
      <c r="CG741" s="11"/>
      <c r="CH741" s="11"/>
      <c r="CI741" s="11"/>
      <c r="CJ741" s="11"/>
      <c r="CK741" s="11"/>
      <c r="CL741" s="11"/>
      <c r="CM741" s="11"/>
      <c r="CN741" s="351"/>
      <c r="CO741" s="351"/>
      <c r="CP741" s="351"/>
      <c r="CQ741" s="351"/>
      <c r="CR741" s="351"/>
      <c r="CS741" s="351"/>
      <c r="CT741" s="351"/>
      <c r="CU741" s="351"/>
      <c r="CV741" s="351"/>
      <c r="CW741" s="351"/>
      <c r="CX741" s="351"/>
      <c r="CY741" s="351"/>
      <c r="CZ741" s="351"/>
      <c r="DA741" s="351"/>
      <c r="DB741" s="351"/>
      <c r="DC741" s="351"/>
      <c r="DD741" s="351"/>
      <c r="DE741" s="351"/>
      <c r="DF741" s="351"/>
      <c r="DG741" s="351"/>
      <c r="DH741" s="351"/>
      <c r="DI741" s="351"/>
      <c r="DJ741" s="351"/>
      <c r="DK741" s="351"/>
      <c r="DL741" s="351"/>
      <c r="DM741" s="351"/>
      <c r="DN741" s="351"/>
      <c r="DS741" s="372"/>
      <c r="DT741" s="374"/>
      <c r="DU741" s="375"/>
      <c r="DV741" s="375"/>
      <c r="DW741" s="375"/>
      <c r="DX741" s="375">
        <v>1</v>
      </c>
      <c r="DY741" s="375">
        <f t="shared" si="2755"/>
        <v>0</v>
      </c>
      <c r="DZ741" s="375">
        <f t="shared" si="2756"/>
        <v>0</v>
      </c>
      <c r="EA741" s="375">
        <f t="shared" si="2757"/>
        <v>1</v>
      </c>
      <c r="EB741" s="375">
        <f t="shared" si="2758"/>
        <v>0</v>
      </c>
      <c r="EC741" s="375">
        <f t="shared" si="2759"/>
        <v>0</v>
      </c>
      <c r="ED741" s="375">
        <f t="shared" si="2760"/>
        <v>1</v>
      </c>
      <c r="EE741" s="375">
        <f t="shared" si="2761"/>
        <v>0</v>
      </c>
      <c r="EF741" s="375">
        <f t="shared" si="2762"/>
        <v>0</v>
      </c>
      <c r="EG741" s="375">
        <f t="shared" si="2763"/>
        <v>1</v>
      </c>
      <c r="EH741" s="375">
        <f t="shared" si="2764"/>
        <v>0</v>
      </c>
      <c r="EI741" s="375">
        <f t="shared" si="2765"/>
        <v>0</v>
      </c>
      <c r="EJ741" s="375">
        <f t="shared" si="2766"/>
        <v>1</v>
      </c>
      <c r="EK741" s="375">
        <f t="shared" si="2767"/>
        <v>0</v>
      </c>
      <c r="EL741" s="375">
        <f t="shared" si="2768"/>
        <v>0</v>
      </c>
      <c r="EM741" s="375">
        <f t="shared" si="2769"/>
        <v>1</v>
      </c>
      <c r="EN741" s="375">
        <f t="shared" si="2770"/>
        <v>0</v>
      </c>
      <c r="EO741" s="375">
        <f t="shared" si="2771"/>
        <v>0</v>
      </c>
      <c r="EP741" s="375">
        <f t="shared" si="2772"/>
        <v>1</v>
      </c>
      <c r="EQ741" s="375">
        <f t="shared" si="2773"/>
        <v>0</v>
      </c>
      <c r="ER741" s="375">
        <f t="shared" si="2774"/>
        <v>0</v>
      </c>
      <c r="ES741" s="375">
        <f t="shared" si="2775"/>
        <v>1</v>
      </c>
      <c r="ET741" s="375">
        <f t="shared" si="2776"/>
        <v>0</v>
      </c>
      <c r="EU741" s="375">
        <f t="shared" si="2777"/>
        <v>0</v>
      </c>
      <c r="EV741" s="375">
        <f t="shared" si="2778"/>
        <v>1</v>
      </c>
      <c r="EW741" s="375">
        <f t="shared" si="2779"/>
        <v>0</v>
      </c>
      <c r="EX741" s="375">
        <f t="shared" si="2780"/>
        <v>0</v>
      </c>
      <c r="EY741" s="375">
        <f t="shared" si="2781"/>
        <v>1</v>
      </c>
      <c r="EZ741" s="375">
        <f t="shared" si="2782"/>
        <v>0</v>
      </c>
      <c r="FA741" s="375">
        <f t="shared" si="2783"/>
        <v>0</v>
      </c>
      <c r="FB741" s="375">
        <f t="shared" si="2784"/>
        <v>1</v>
      </c>
      <c r="FC741" s="375">
        <f t="shared" si="2785"/>
        <v>0</v>
      </c>
      <c r="FD741" s="375">
        <f t="shared" si="2786"/>
        <v>0</v>
      </c>
      <c r="FE741" s="376"/>
      <c r="FF741" s="372"/>
      <c r="FG741" s="372"/>
      <c r="FH741" s="372"/>
      <c r="FI741" s="372"/>
      <c r="FJ741" s="372"/>
      <c r="FK741" s="372"/>
      <c r="FL741" s="372"/>
      <c r="FM741" s="372"/>
      <c r="FN741" s="372"/>
      <c r="FO741" s="372"/>
      <c r="FP741" s="372"/>
      <c r="FQ741" s="372"/>
      <c r="FR741" s="372"/>
      <c r="FS741" s="372"/>
      <c r="FT741" s="372"/>
      <c r="FU741" s="372"/>
      <c r="FV741" s="372"/>
      <c r="FW741" s="372"/>
      <c r="FX741" s="372"/>
      <c r="FY741" s="372"/>
      <c r="FZ741" s="372"/>
      <c r="GA741" s="372"/>
      <c r="GB741" s="372"/>
      <c r="GC741" s="372"/>
      <c r="GD741" s="372"/>
      <c r="GE741" s="372"/>
      <c r="GF741" s="372"/>
      <c r="GG741" s="372"/>
      <c r="GH741" s="372"/>
      <c r="GI741" s="372"/>
      <c r="GJ741" s="372"/>
      <c r="GK741" s="372"/>
      <c r="GL741" s="372"/>
      <c r="GM741" s="372"/>
      <c r="GN741" s="372"/>
      <c r="GO741" s="372"/>
      <c r="GP741" s="372"/>
      <c r="GQ741" s="372"/>
      <c r="GR741" s="372"/>
      <c r="GS741" s="372"/>
      <c r="GT741" s="372"/>
      <c r="GU741" s="372"/>
      <c r="GV741" s="372"/>
      <c r="GW741" s="372"/>
      <c r="GX741" s="372"/>
      <c r="GY741" s="372"/>
      <c r="GZ741" s="372"/>
      <c r="HA741" s="372"/>
      <c r="HB741" s="372"/>
      <c r="HC741" s="372"/>
    </row>
    <row r="742" spans="1:211" s="373" customFormat="1" ht="15" customHeight="1" thickBot="1" x14ac:dyDescent="0.25">
      <c r="A742" s="366">
        <f>SWDATA!O727</f>
        <v>0</v>
      </c>
      <c r="B742" s="366">
        <f>SWDATA!M727</f>
        <v>0</v>
      </c>
      <c r="C742" s="351">
        <f>IF(AND(SWDATA!M727=1,SWDATA!Q727="promotions"),SWDATA!P727,0)</f>
        <v>0</v>
      </c>
      <c r="D742" s="367">
        <f>ROW(SWDATA!M727)</f>
        <v>727</v>
      </c>
      <c r="E742" s="368">
        <f ca="1">IF(AND(B742=1,UPPER(HLOOKUP(D742+12,'Metrics &amp; Attributes View'!$13:$31,19,0))&lt;&gt;"SBOM"),1,0)</f>
        <v>0</v>
      </c>
      <c r="F742" s="369">
        <f t="shared" si="2626"/>
        <v>1</v>
      </c>
      <c r="G742" s="366" t="str">
        <f t="shared" si="2627"/>
        <v/>
      </c>
      <c r="H742" s="370"/>
      <c r="J742" s="238">
        <f t="shared" si="2628"/>
        <v>0</v>
      </c>
      <c r="K742" s="239" t="str">
        <f t="shared" si="2629"/>
        <v/>
      </c>
      <c r="L742" s="342"/>
      <c r="M742" s="345"/>
      <c r="N742" s="340" t="str">
        <f>IF(LEN(SWDATA!F727)=0,"",N741)</f>
        <v/>
      </c>
      <c r="O742" s="296" t="str">
        <f>IF(LEN(SWDATA!G727)=0,"",O741)</f>
        <v/>
      </c>
      <c r="P742" s="297" t="str">
        <f>IF(LEN(SWDATA!C727)=0,"",SWDATA!C727)</f>
        <v/>
      </c>
      <c r="Q742" s="312" t="str">
        <f t="shared" si="2630"/>
        <v/>
      </c>
      <c r="R742" s="223" t="s">
        <v>262</v>
      </c>
      <c r="S742" s="224"/>
      <c r="T742" s="224"/>
      <c r="U742" s="264" t="s">
        <v>603</v>
      </c>
      <c r="V742" s="205" t="s">
        <v>221</v>
      </c>
      <c r="W742" s="266">
        <f>IF(OR(Is_Loading,LEN($A742)=0),"",SWDATA!P727)</f>
        <v>0</v>
      </c>
      <c r="X742" s="267">
        <f>IF(OR(Is_Loading,LEN($A742)=0),"",SWDATA!Q727)</f>
        <v>0</v>
      </c>
      <c r="Y742" s="267">
        <f>IF(OR(Is_Loading,LEN($A742)=0),"",SWDATA!R727)</f>
        <v>0</v>
      </c>
      <c r="Z742" s="266" t="str">
        <f t="shared" si="2787"/>
        <v/>
      </c>
      <c r="AA742" s="266">
        <f>IF(OR(Is_Loading,LEN($A742)=0),"",SWDATA!T727)</f>
        <v>0</v>
      </c>
      <c r="AB742" s="267">
        <f>IF(OR(Is_Loading,LEN($A742)=0),"",SWDATA!U727)</f>
        <v>0</v>
      </c>
      <c r="AC742" s="267">
        <f>IF(OR(Is_Loading,LEN($A742)=0),"",SWDATA!V727)</f>
        <v>0</v>
      </c>
      <c r="AD742" s="266" t="str">
        <f t="shared" si="2631"/>
        <v/>
      </c>
      <c r="AE742" s="266">
        <f>IF(OR(Is_Loading,LEN($A742)=0),"",SWDATA!X727)</f>
        <v>0</v>
      </c>
      <c r="AF742" s="267">
        <f>IF(OR(Is_Loading,LEN($A742)=0),"",SWDATA!Y727)</f>
        <v>0</v>
      </c>
      <c r="AG742" s="267">
        <f>IF(OR(Is_Loading,LEN($A742)=0),"",SWDATA!Z727)</f>
        <v>0</v>
      </c>
      <c r="AH742" s="266" t="str">
        <f t="shared" si="2632"/>
        <v/>
      </c>
      <c r="AI742" s="266">
        <f>IF(OR(Is_Loading,LEN($A742)=0),"",SWDATA!AB727)</f>
        <v>0</v>
      </c>
      <c r="AJ742" s="267">
        <f>IF(OR(Is_Loading,LEN($A742)=0),"",SWDATA!AC727)</f>
        <v>0</v>
      </c>
      <c r="AK742" s="267">
        <f>IF(OR(Is_Loading,LEN($A742)=0),"",SWDATA!AD727)</f>
        <v>0</v>
      </c>
      <c r="AL742" s="266" t="str">
        <f t="shared" si="2633"/>
        <v/>
      </c>
      <c r="AM742" s="266">
        <f>IF(OR(Is_Loading,LEN($A742)=0),"",SWDATA!AF727)</f>
        <v>0</v>
      </c>
      <c r="AN742" s="267">
        <f>IF(OR(Is_Loading,LEN($A742)=0),"",SWDATA!AG727)</f>
        <v>0</v>
      </c>
      <c r="AO742" s="323">
        <f>IF(OR(Is_Loading,LEN($A742)=0),"",SWDATA!AH727)</f>
        <v>0</v>
      </c>
      <c r="AP742" s="320" t="str">
        <f t="shared" si="2634"/>
        <v/>
      </c>
      <c r="AQ742" s="266">
        <f>IF(OR(Is_Loading,LEN($A742)=0),"",SWDATA!AJ727)</f>
        <v>0</v>
      </c>
      <c r="AR742" s="267">
        <f>IF(OR(Is_Loading,LEN($A742)=0),"",SWDATA!AK727)</f>
        <v>0</v>
      </c>
      <c r="AS742" s="267">
        <f>IF(OR(Is_Loading,LEN($A742)=0),"",SWDATA!AL727)</f>
        <v>0</v>
      </c>
      <c r="AT742" s="266" t="str">
        <f t="shared" si="2635"/>
        <v/>
      </c>
      <c r="AU742" s="266">
        <f>IF(OR(Is_Loading,LEN($A742)=0),"",SWDATA!AN727)</f>
        <v>0</v>
      </c>
      <c r="AV742" s="267">
        <f>IF(OR(Is_Loading,LEN($A742)=0),"",SWDATA!AO727)</f>
        <v>0</v>
      </c>
      <c r="AW742" s="267">
        <f>IF(OR(Is_Loading,LEN($A742)=0),"",SWDATA!AP727)</f>
        <v>0</v>
      </c>
      <c r="AX742" s="266" t="str">
        <f t="shared" si="2636"/>
        <v/>
      </c>
      <c r="AY742" s="266">
        <f>IF(OR(Is_Loading,LEN($A742)=0),"",SWDATA!AR727)</f>
        <v>0</v>
      </c>
      <c r="AZ742" s="267">
        <f>IF(OR(Is_Loading,LEN($A742)=0),"",SWDATA!AS727)</f>
        <v>0</v>
      </c>
      <c r="BA742" s="267">
        <f>IF(OR(Is_Loading,LEN($A742)=0),"",SWDATA!AT727)</f>
        <v>0</v>
      </c>
      <c r="BB742" s="266" t="str">
        <f t="shared" si="2637"/>
        <v/>
      </c>
      <c r="BC742" s="266">
        <f>IF(OR(Is_Loading,LEN($A742)=0),"",SWDATA!AV727)</f>
        <v>0</v>
      </c>
      <c r="BD742" s="267">
        <f>IF(OR(Is_Loading,LEN($A742)=0),"",SWDATA!AW727)</f>
        <v>0</v>
      </c>
      <c r="BE742" s="323">
        <f>IF(OR(Is_Loading,LEN($A742)=0),"",SWDATA!AX727)</f>
        <v>0</v>
      </c>
      <c r="BF742" s="320" t="str">
        <f t="shared" si="2638"/>
        <v/>
      </c>
      <c r="BG742" s="11"/>
      <c r="BH742" s="11"/>
      <c r="BI742" s="11"/>
      <c r="BJ742" s="11"/>
      <c r="BK742" s="11"/>
      <c r="BL742" s="11"/>
      <c r="BM742" s="11"/>
      <c r="BN742" s="11"/>
      <c r="BO742" s="11"/>
      <c r="BP742" s="11"/>
      <c r="BQ742" s="11"/>
      <c r="BR742" s="11"/>
      <c r="BS742" s="11"/>
      <c r="BT742" s="11"/>
      <c r="BU742" s="11"/>
      <c r="BV742" s="11"/>
      <c r="BW742" s="11"/>
      <c r="BX742" s="11"/>
      <c r="BY742" s="11"/>
      <c r="BZ742" s="11"/>
      <c r="CA742" s="11"/>
      <c r="CB742" s="11"/>
      <c r="CC742" s="11"/>
      <c r="CD742" s="11"/>
      <c r="CE742" s="11"/>
      <c r="CF742" s="11"/>
      <c r="CG742" s="11"/>
      <c r="CH742" s="11"/>
      <c r="CI742" s="11"/>
      <c r="CJ742" s="11"/>
      <c r="CK742" s="11"/>
      <c r="CL742" s="11"/>
      <c r="CM742" s="11"/>
      <c r="CN742" s="351"/>
      <c r="CO742" s="351"/>
      <c r="CP742" s="351"/>
      <c r="CQ742" s="351"/>
      <c r="CR742" s="351"/>
      <c r="CS742" s="351"/>
      <c r="CT742" s="351"/>
      <c r="CU742" s="351"/>
      <c r="CV742" s="351"/>
      <c r="CW742" s="351"/>
      <c r="CX742" s="351"/>
      <c r="CY742" s="351"/>
      <c r="CZ742" s="351"/>
      <c r="DA742" s="351"/>
      <c r="DB742" s="351"/>
      <c r="DC742" s="351"/>
      <c r="DD742" s="351"/>
      <c r="DE742" s="351"/>
      <c r="DF742" s="351"/>
      <c r="DG742" s="351"/>
      <c r="DH742" s="351"/>
      <c r="DI742" s="351"/>
      <c r="DJ742" s="351"/>
      <c r="DK742" s="351"/>
      <c r="DL742" s="351"/>
      <c r="DM742" s="351"/>
      <c r="DN742" s="351"/>
      <c r="DS742" s="372"/>
      <c r="DT742" s="374"/>
      <c r="DU742" s="375"/>
      <c r="DV742" s="375"/>
      <c r="DW742" s="375"/>
      <c r="DX742" s="375">
        <v>1</v>
      </c>
      <c r="DY742" s="375">
        <f t="shared" si="2755"/>
        <v>0</v>
      </c>
      <c r="DZ742" s="375">
        <f t="shared" si="2756"/>
        <v>0</v>
      </c>
      <c r="EA742" s="375">
        <f t="shared" si="2757"/>
        <v>1</v>
      </c>
      <c r="EB742" s="375">
        <f t="shared" si="2758"/>
        <v>0</v>
      </c>
      <c r="EC742" s="375">
        <f t="shared" si="2759"/>
        <v>0</v>
      </c>
      <c r="ED742" s="375">
        <f t="shared" si="2760"/>
        <v>1</v>
      </c>
      <c r="EE742" s="375">
        <f t="shared" si="2761"/>
        <v>0</v>
      </c>
      <c r="EF742" s="375">
        <f t="shared" si="2762"/>
        <v>0</v>
      </c>
      <c r="EG742" s="375">
        <f t="shared" si="2763"/>
        <v>1</v>
      </c>
      <c r="EH742" s="375">
        <f t="shared" si="2764"/>
        <v>0</v>
      </c>
      <c r="EI742" s="375">
        <f t="shared" si="2765"/>
        <v>0</v>
      </c>
      <c r="EJ742" s="375">
        <f t="shared" si="2766"/>
        <v>1</v>
      </c>
      <c r="EK742" s="375">
        <f t="shared" si="2767"/>
        <v>0</v>
      </c>
      <c r="EL742" s="375">
        <f t="shared" si="2768"/>
        <v>0</v>
      </c>
      <c r="EM742" s="375">
        <f t="shared" si="2769"/>
        <v>1</v>
      </c>
      <c r="EN742" s="375">
        <f t="shared" si="2770"/>
        <v>0</v>
      </c>
      <c r="EO742" s="375">
        <f t="shared" si="2771"/>
        <v>0</v>
      </c>
      <c r="EP742" s="375">
        <f t="shared" si="2772"/>
        <v>1</v>
      </c>
      <c r="EQ742" s="375">
        <f t="shared" si="2773"/>
        <v>0</v>
      </c>
      <c r="ER742" s="375">
        <f t="shared" si="2774"/>
        <v>0</v>
      </c>
      <c r="ES742" s="375">
        <f t="shared" si="2775"/>
        <v>1</v>
      </c>
      <c r="ET742" s="375">
        <f t="shared" si="2776"/>
        <v>0</v>
      </c>
      <c r="EU742" s="375">
        <f t="shared" si="2777"/>
        <v>0</v>
      </c>
      <c r="EV742" s="375">
        <f t="shared" si="2778"/>
        <v>1</v>
      </c>
      <c r="EW742" s="375">
        <f t="shared" si="2779"/>
        <v>0</v>
      </c>
      <c r="EX742" s="375">
        <f t="shared" si="2780"/>
        <v>0</v>
      </c>
      <c r="EY742" s="375">
        <f t="shared" si="2781"/>
        <v>1</v>
      </c>
      <c r="EZ742" s="375">
        <f t="shared" si="2782"/>
        <v>0</v>
      </c>
      <c r="FA742" s="375">
        <f t="shared" si="2783"/>
        <v>0</v>
      </c>
      <c r="FB742" s="375">
        <f t="shared" si="2784"/>
        <v>1</v>
      </c>
      <c r="FC742" s="375">
        <f t="shared" si="2785"/>
        <v>0</v>
      </c>
      <c r="FD742" s="375">
        <f t="shared" si="2786"/>
        <v>0</v>
      </c>
      <c r="FE742" s="376"/>
      <c r="FF742" s="372"/>
      <c r="FG742" s="372"/>
      <c r="FH742" s="372"/>
      <c r="FI742" s="372"/>
      <c r="FJ742" s="372"/>
      <c r="FK742" s="372"/>
      <c r="FL742" s="372"/>
      <c r="FM742" s="372"/>
      <c r="FN742" s="372"/>
      <c r="FO742" s="372"/>
      <c r="FP742" s="372"/>
      <c r="FQ742" s="372"/>
      <c r="FR742" s="372"/>
      <c r="FS742" s="372"/>
      <c r="FT742" s="372"/>
      <c r="FU742" s="372"/>
      <c r="FV742" s="372"/>
      <c r="FW742" s="372"/>
      <c r="FX742" s="372"/>
      <c r="FY742" s="372"/>
      <c r="FZ742" s="372"/>
      <c r="GA742" s="372"/>
      <c r="GB742" s="372"/>
      <c r="GC742" s="372"/>
      <c r="GD742" s="372"/>
      <c r="GE742" s="372"/>
      <c r="GF742" s="372"/>
      <c r="GG742" s="372"/>
      <c r="GH742" s="372"/>
      <c r="GI742" s="372"/>
      <c r="GJ742" s="372"/>
      <c r="GK742" s="372"/>
      <c r="GL742" s="372"/>
      <c r="GM742" s="372"/>
      <c r="GN742" s="372"/>
      <c r="GO742" s="372"/>
      <c r="GP742" s="372"/>
      <c r="GQ742" s="372"/>
      <c r="GR742" s="372"/>
      <c r="GS742" s="372"/>
      <c r="GT742" s="372"/>
      <c r="GU742" s="372"/>
      <c r="GV742" s="372"/>
      <c r="GW742" s="372"/>
      <c r="GX742" s="372"/>
      <c r="GY742" s="372"/>
      <c r="GZ742" s="372"/>
      <c r="HA742" s="372"/>
      <c r="HB742" s="372"/>
      <c r="HC742" s="372"/>
    </row>
    <row r="743" spans="1:211" s="373" customFormat="1" ht="15" hidden="1" customHeight="1" outlineLevel="1" x14ac:dyDescent="0.2">
      <c r="A743" s="366">
        <f>SWDATA!O728</f>
        <v>0</v>
      </c>
      <c r="B743" s="366">
        <f>SWDATA!M728</f>
        <v>0</v>
      </c>
      <c r="C743" s="351">
        <f>IF(AND(SWDATA!M728=1,SWDATA!Q728="promotions"),SWDATA!P728,0)</f>
        <v>0</v>
      </c>
      <c r="D743" s="367">
        <f>ROW(SWDATA!M728)</f>
        <v>728</v>
      </c>
      <c r="E743" s="368">
        <f t="shared" ref="E743:E753" si="2790">B743</f>
        <v>0</v>
      </c>
      <c r="F743" s="369">
        <f t="shared" si="2626"/>
        <v>1</v>
      </c>
      <c r="G743" s="366" t="str">
        <f t="shared" si="2627"/>
        <v/>
      </c>
      <c r="H743" s="370"/>
      <c r="J743" s="238">
        <f t="shared" si="2628"/>
        <v>0</v>
      </c>
      <c r="K743" s="239" t="str">
        <f t="shared" si="2629"/>
        <v/>
      </c>
      <c r="L743" s="342"/>
      <c r="M743" s="345"/>
      <c r="N743" s="340" t="str">
        <f>IF(LEN(SWDATA!F728)=0,"",N742)</f>
        <v/>
      </c>
      <c r="O743" s="296" t="str">
        <f>IF(LEN(SWDATA!G728)=0,"",O742)</f>
        <v/>
      </c>
      <c r="P743" s="297" t="str">
        <f>IF(LEN(SWDATA!C728)=0,"",SWDATA!C728)</f>
        <v/>
      </c>
      <c r="Q743" s="312" t="str">
        <f t="shared" si="2630"/>
        <v/>
      </c>
      <c r="R743" s="223" t="s">
        <v>261</v>
      </c>
      <c r="S743" s="224"/>
      <c r="T743" s="224"/>
      <c r="U743" s="264" t="s">
        <v>610</v>
      </c>
      <c r="V743" s="205" t="s">
        <v>221</v>
      </c>
      <c r="W743" s="266">
        <f>IF(OR(Is_Loading,LEN($A743)=0),"",SWDATA!P728)</f>
        <v>0</v>
      </c>
      <c r="X743" s="267">
        <f>IF(OR(Is_Loading,LEN($A743)=0),"",SWDATA!Q728)</f>
        <v>0</v>
      </c>
      <c r="Y743" s="267">
        <f>IF(OR(Is_Loading,LEN($A743)=0),"",SWDATA!R728)</f>
        <v>0</v>
      </c>
      <c r="Z743" s="266" t="str">
        <f t="shared" si="2787"/>
        <v/>
      </c>
      <c r="AA743" s="266">
        <f>IF(OR(Is_Loading,LEN($A743)=0),"",SWDATA!T728)</f>
        <v>0</v>
      </c>
      <c r="AB743" s="267">
        <f>IF(OR(Is_Loading,LEN($A743)=0),"",SWDATA!U728)</f>
        <v>0</v>
      </c>
      <c r="AC743" s="267">
        <f>IF(OR(Is_Loading,LEN($A743)=0),"",SWDATA!V728)</f>
        <v>0</v>
      </c>
      <c r="AD743" s="266" t="str">
        <f t="shared" si="2631"/>
        <v/>
      </c>
      <c r="AE743" s="266">
        <f>IF(OR(Is_Loading,LEN($A743)=0),"",SWDATA!X728)</f>
        <v>0</v>
      </c>
      <c r="AF743" s="267">
        <f>IF(OR(Is_Loading,LEN($A743)=0),"",SWDATA!Y728)</f>
        <v>0</v>
      </c>
      <c r="AG743" s="267">
        <f>IF(OR(Is_Loading,LEN($A743)=0),"",SWDATA!Z728)</f>
        <v>0</v>
      </c>
      <c r="AH743" s="266" t="str">
        <f t="shared" si="2632"/>
        <v/>
      </c>
      <c r="AI743" s="266">
        <f>IF(OR(Is_Loading,LEN($A743)=0),"",SWDATA!AB728)</f>
        <v>0</v>
      </c>
      <c r="AJ743" s="267">
        <f>IF(OR(Is_Loading,LEN($A743)=0),"",SWDATA!AC728)</f>
        <v>0</v>
      </c>
      <c r="AK743" s="267">
        <f>IF(OR(Is_Loading,LEN($A743)=0),"",SWDATA!AD728)</f>
        <v>0</v>
      </c>
      <c r="AL743" s="266" t="str">
        <f t="shared" si="2633"/>
        <v/>
      </c>
      <c r="AM743" s="266">
        <f>IF(OR(Is_Loading,LEN($A743)=0),"",SWDATA!AF728)</f>
        <v>0</v>
      </c>
      <c r="AN743" s="267">
        <f>IF(OR(Is_Loading,LEN($A743)=0),"",SWDATA!AG728)</f>
        <v>0</v>
      </c>
      <c r="AO743" s="323">
        <f>IF(OR(Is_Loading,LEN($A743)=0),"",SWDATA!AH728)</f>
        <v>0</v>
      </c>
      <c r="AP743" s="320" t="str">
        <f t="shared" si="2634"/>
        <v/>
      </c>
      <c r="AQ743" s="266">
        <f>IF(OR(Is_Loading,LEN($A743)=0),"",SWDATA!AJ728)</f>
        <v>0</v>
      </c>
      <c r="AR743" s="267">
        <f>IF(OR(Is_Loading,LEN($A743)=0),"",SWDATA!AK728)</f>
        <v>0</v>
      </c>
      <c r="AS743" s="267">
        <f>IF(OR(Is_Loading,LEN($A743)=0),"",SWDATA!AL728)</f>
        <v>0</v>
      </c>
      <c r="AT743" s="266" t="str">
        <f t="shared" si="2635"/>
        <v/>
      </c>
      <c r="AU743" s="266">
        <f>IF(OR(Is_Loading,LEN($A743)=0),"",SWDATA!AN728)</f>
        <v>0</v>
      </c>
      <c r="AV743" s="267">
        <f>IF(OR(Is_Loading,LEN($A743)=0),"",SWDATA!AO728)</f>
        <v>0</v>
      </c>
      <c r="AW743" s="267">
        <f>IF(OR(Is_Loading,LEN($A743)=0),"",SWDATA!AP728)</f>
        <v>0</v>
      </c>
      <c r="AX743" s="266" t="str">
        <f t="shared" si="2636"/>
        <v/>
      </c>
      <c r="AY743" s="266">
        <f>IF(OR(Is_Loading,LEN($A743)=0),"",SWDATA!AR728)</f>
        <v>0</v>
      </c>
      <c r="AZ743" s="267">
        <f>IF(OR(Is_Loading,LEN($A743)=0),"",SWDATA!AS728)</f>
        <v>0</v>
      </c>
      <c r="BA743" s="267">
        <f>IF(OR(Is_Loading,LEN($A743)=0),"",SWDATA!AT728)</f>
        <v>0</v>
      </c>
      <c r="BB743" s="266" t="str">
        <f t="shared" si="2637"/>
        <v/>
      </c>
      <c r="BC743" s="266">
        <f>IF(OR(Is_Loading,LEN($A743)=0),"",SWDATA!AV728)</f>
        <v>0</v>
      </c>
      <c r="BD743" s="267">
        <f>IF(OR(Is_Loading,LEN($A743)=0),"",SWDATA!AW728)</f>
        <v>0</v>
      </c>
      <c r="BE743" s="323">
        <f>IF(OR(Is_Loading,LEN($A743)=0),"",SWDATA!AX728)</f>
        <v>0</v>
      </c>
      <c r="BF743" s="320" t="str">
        <f t="shared" si="2638"/>
        <v/>
      </c>
      <c r="BG743" s="11"/>
      <c r="BH743" s="11"/>
      <c r="BI743" s="11"/>
      <c r="BJ743" s="11"/>
      <c r="BK743" s="11"/>
      <c r="BL743" s="11"/>
      <c r="BM743" s="11"/>
      <c r="BN743" s="11"/>
      <c r="BO743" s="11"/>
      <c r="BP743" s="11"/>
      <c r="BQ743" s="11"/>
      <c r="BR743" s="11"/>
      <c r="BS743" s="11"/>
      <c r="BT743" s="11"/>
      <c r="BU743" s="11"/>
      <c r="BV743" s="11"/>
      <c r="BW743" s="11"/>
      <c r="BX743" s="11"/>
      <c r="BY743" s="11"/>
      <c r="BZ743" s="11"/>
      <c r="CA743" s="11"/>
      <c r="CB743" s="11"/>
      <c r="CC743" s="11"/>
      <c r="CD743" s="11"/>
      <c r="CE743" s="11"/>
      <c r="CF743" s="11"/>
      <c r="CG743" s="11"/>
      <c r="CH743" s="11"/>
      <c r="CI743" s="11"/>
      <c r="CJ743" s="11"/>
      <c r="CK743" s="11"/>
      <c r="CL743" s="11"/>
      <c r="CM743" s="11"/>
      <c r="CN743" s="351"/>
      <c r="CO743" s="351"/>
      <c r="CP743" s="351"/>
      <c r="CQ743" s="351"/>
      <c r="CR743" s="351"/>
      <c r="CS743" s="351"/>
      <c r="CT743" s="351"/>
      <c r="CU743" s="351"/>
      <c r="CV743" s="351"/>
      <c r="CW743" s="351"/>
      <c r="CX743" s="351"/>
      <c r="CY743" s="351"/>
      <c r="CZ743" s="351"/>
      <c r="DA743" s="351"/>
      <c r="DB743" s="351"/>
      <c r="DC743" s="351"/>
      <c r="DD743" s="351"/>
      <c r="DE743" s="351"/>
      <c r="DF743" s="351"/>
      <c r="DG743" s="351"/>
      <c r="DH743" s="351"/>
      <c r="DI743" s="351"/>
      <c r="DJ743" s="351"/>
      <c r="DK743" s="351"/>
      <c r="DL743" s="351"/>
      <c r="DM743" s="351"/>
      <c r="DN743" s="351"/>
      <c r="DS743" s="372"/>
      <c r="DT743" s="374"/>
      <c r="DU743" s="375"/>
      <c r="DV743" s="375"/>
      <c r="DW743" s="375"/>
      <c r="DX743" s="375">
        <v>1</v>
      </c>
      <c r="DY743" s="375">
        <f t="shared" si="2755"/>
        <v>0</v>
      </c>
      <c r="DZ743" s="375">
        <f t="shared" si="2756"/>
        <v>0</v>
      </c>
      <c r="EA743" s="375">
        <f t="shared" si="2757"/>
        <v>1</v>
      </c>
      <c r="EB743" s="375">
        <f t="shared" si="2758"/>
        <v>0</v>
      </c>
      <c r="EC743" s="375">
        <f t="shared" si="2759"/>
        <v>0</v>
      </c>
      <c r="ED743" s="375">
        <f t="shared" si="2760"/>
        <v>1</v>
      </c>
      <c r="EE743" s="375">
        <f t="shared" si="2761"/>
        <v>0</v>
      </c>
      <c r="EF743" s="375">
        <f t="shared" si="2762"/>
        <v>0</v>
      </c>
      <c r="EG743" s="375">
        <f t="shared" si="2763"/>
        <v>1</v>
      </c>
      <c r="EH743" s="375">
        <f t="shared" si="2764"/>
        <v>0</v>
      </c>
      <c r="EI743" s="375">
        <f t="shared" si="2765"/>
        <v>0</v>
      </c>
      <c r="EJ743" s="375">
        <f t="shared" si="2766"/>
        <v>1</v>
      </c>
      <c r="EK743" s="375">
        <f t="shared" si="2767"/>
        <v>0</v>
      </c>
      <c r="EL743" s="375">
        <f t="shared" si="2768"/>
        <v>0</v>
      </c>
      <c r="EM743" s="375">
        <f t="shared" si="2769"/>
        <v>1</v>
      </c>
      <c r="EN743" s="375">
        <f t="shared" si="2770"/>
        <v>0</v>
      </c>
      <c r="EO743" s="375">
        <f t="shared" si="2771"/>
        <v>0</v>
      </c>
      <c r="EP743" s="375">
        <f t="shared" si="2772"/>
        <v>1</v>
      </c>
      <c r="EQ743" s="375">
        <f t="shared" si="2773"/>
        <v>0</v>
      </c>
      <c r="ER743" s="375">
        <f t="shared" si="2774"/>
        <v>0</v>
      </c>
      <c r="ES743" s="375">
        <f t="shared" si="2775"/>
        <v>1</v>
      </c>
      <c r="ET743" s="375">
        <f t="shared" si="2776"/>
        <v>0</v>
      </c>
      <c r="EU743" s="375">
        <f t="shared" si="2777"/>
        <v>0</v>
      </c>
      <c r="EV743" s="375">
        <f t="shared" si="2778"/>
        <v>1</v>
      </c>
      <c r="EW743" s="375">
        <f t="shared" si="2779"/>
        <v>0</v>
      </c>
      <c r="EX743" s="375">
        <f t="shared" si="2780"/>
        <v>0</v>
      </c>
      <c r="EY743" s="375">
        <f t="shared" si="2781"/>
        <v>1</v>
      </c>
      <c r="EZ743" s="375">
        <f t="shared" si="2782"/>
        <v>0</v>
      </c>
      <c r="FA743" s="375">
        <f t="shared" si="2783"/>
        <v>0</v>
      </c>
      <c r="FB743" s="375">
        <f t="shared" si="2784"/>
        <v>1</v>
      </c>
      <c r="FC743" s="375">
        <f t="shared" si="2785"/>
        <v>0</v>
      </c>
      <c r="FD743" s="375">
        <f t="shared" si="2786"/>
        <v>0</v>
      </c>
      <c r="FE743" s="376"/>
      <c r="FF743" s="372"/>
      <c r="FG743" s="372"/>
      <c r="FH743" s="372"/>
      <c r="FI743" s="372"/>
      <c r="FJ743" s="372"/>
      <c r="FK743" s="372"/>
      <c r="FL743" s="372"/>
      <c r="FM743" s="372"/>
      <c r="FN743" s="372"/>
      <c r="FO743" s="372"/>
      <c r="FP743" s="372"/>
      <c r="FQ743" s="372"/>
      <c r="FR743" s="372"/>
      <c r="FS743" s="372"/>
      <c r="FT743" s="372"/>
      <c r="FU743" s="372"/>
      <c r="FV743" s="372"/>
      <c r="FW743" s="372"/>
      <c r="FX743" s="372"/>
      <c r="FY743" s="372"/>
      <c r="FZ743" s="372"/>
      <c r="GA743" s="372"/>
      <c r="GB743" s="372"/>
      <c r="GC743" s="372"/>
      <c r="GD743" s="372"/>
      <c r="GE743" s="372"/>
      <c r="GF743" s="372"/>
      <c r="GG743" s="372"/>
      <c r="GH743" s="372"/>
      <c r="GI743" s="372"/>
      <c r="GJ743" s="372"/>
      <c r="GK743" s="372"/>
      <c r="GL743" s="372"/>
      <c r="GM743" s="372"/>
      <c r="GN743" s="372"/>
      <c r="GO743" s="372"/>
      <c r="GP743" s="372"/>
      <c r="GQ743" s="372"/>
      <c r="GR743" s="372"/>
      <c r="GS743" s="372"/>
      <c r="GT743" s="372"/>
      <c r="GU743" s="372"/>
      <c r="GV743" s="372"/>
      <c r="GW743" s="372"/>
      <c r="GX743" s="372"/>
      <c r="GY743" s="372"/>
      <c r="GZ743" s="372"/>
      <c r="HA743" s="372"/>
      <c r="HB743" s="372"/>
      <c r="HC743" s="372"/>
    </row>
    <row r="744" spans="1:211" s="373" customFormat="1" ht="15" hidden="1" customHeight="1" outlineLevel="1" x14ac:dyDescent="0.2">
      <c r="A744" s="366">
        <f>SWDATA!O729</f>
        <v>0</v>
      </c>
      <c r="B744" s="366">
        <f>SWDATA!M729</f>
        <v>0</v>
      </c>
      <c r="C744" s="351">
        <f>IF(AND(SWDATA!M729=1,SWDATA!Q729="promotions"),SWDATA!P729,0)</f>
        <v>0</v>
      </c>
      <c r="D744" s="367">
        <f>ROW(SWDATA!M729)</f>
        <v>729</v>
      </c>
      <c r="E744" s="368">
        <f t="shared" si="2790"/>
        <v>0</v>
      </c>
      <c r="F744" s="369">
        <f t="shared" si="2626"/>
        <v>1</v>
      </c>
      <c r="G744" s="366" t="str">
        <f t="shared" si="2627"/>
        <v/>
      </c>
      <c r="H744" s="370"/>
      <c r="J744" s="238">
        <f t="shared" si="2628"/>
        <v>0</v>
      </c>
      <c r="K744" s="239" t="str">
        <f t="shared" si="2629"/>
        <v/>
      </c>
      <c r="L744" s="342"/>
      <c r="M744" s="345"/>
      <c r="N744" s="340" t="str">
        <f>IF(LEN(SWDATA!F729)=0,"",N743)</f>
        <v/>
      </c>
      <c r="O744" s="296" t="str">
        <f>IF(LEN(SWDATA!G729)=0,"",O743)</f>
        <v/>
      </c>
      <c r="P744" s="297" t="str">
        <f>IF(LEN(SWDATA!C729)=0,"",SWDATA!C729)</f>
        <v/>
      </c>
      <c r="Q744" s="312" t="str">
        <f t="shared" si="2630"/>
        <v/>
      </c>
      <c r="R744" s="223" t="s">
        <v>261</v>
      </c>
      <c r="S744" s="224"/>
      <c r="T744" s="224"/>
      <c r="U744" s="264" t="s">
        <v>612</v>
      </c>
      <c r="V744" s="205" t="s">
        <v>221</v>
      </c>
      <c r="W744" s="266">
        <f>IF(OR(Is_Loading,LEN($A744)=0),"",SWDATA!P729)</f>
        <v>0</v>
      </c>
      <c r="X744" s="267">
        <f>IF(OR(Is_Loading,LEN($A744)=0),"",SWDATA!Q729)</f>
        <v>0</v>
      </c>
      <c r="Y744" s="267">
        <f>IF(OR(Is_Loading,LEN($A744)=0),"",SWDATA!R729)</f>
        <v>0</v>
      </c>
      <c r="Z744" s="266" t="str">
        <f t="shared" si="2787"/>
        <v/>
      </c>
      <c r="AA744" s="266">
        <f>IF(OR(Is_Loading,LEN($A744)=0),"",SWDATA!T729)</f>
        <v>0</v>
      </c>
      <c r="AB744" s="267">
        <f>IF(OR(Is_Loading,LEN($A744)=0),"",SWDATA!U729)</f>
        <v>0</v>
      </c>
      <c r="AC744" s="267">
        <f>IF(OR(Is_Loading,LEN($A744)=0),"",SWDATA!V729)</f>
        <v>0</v>
      </c>
      <c r="AD744" s="266" t="str">
        <f t="shared" si="2631"/>
        <v/>
      </c>
      <c r="AE744" s="266">
        <f>IF(OR(Is_Loading,LEN($A744)=0),"",SWDATA!X729)</f>
        <v>0</v>
      </c>
      <c r="AF744" s="267">
        <f>IF(OR(Is_Loading,LEN($A744)=0),"",SWDATA!Y729)</f>
        <v>0</v>
      </c>
      <c r="AG744" s="267">
        <f>IF(OR(Is_Loading,LEN($A744)=0),"",SWDATA!Z729)</f>
        <v>0</v>
      </c>
      <c r="AH744" s="266" t="str">
        <f t="shared" si="2632"/>
        <v/>
      </c>
      <c r="AI744" s="266">
        <f>IF(OR(Is_Loading,LEN($A744)=0),"",SWDATA!AB729)</f>
        <v>0</v>
      </c>
      <c r="AJ744" s="267">
        <f>IF(OR(Is_Loading,LEN($A744)=0),"",SWDATA!AC729)</f>
        <v>0</v>
      </c>
      <c r="AK744" s="267">
        <f>IF(OR(Is_Loading,LEN($A744)=0),"",SWDATA!AD729)</f>
        <v>0</v>
      </c>
      <c r="AL744" s="266" t="str">
        <f t="shared" si="2633"/>
        <v/>
      </c>
      <c r="AM744" s="266">
        <f>IF(OR(Is_Loading,LEN($A744)=0),"",SWDATA!AF729)</f>
        <v>0</v>
      </c>
      <c r="AN744" s="267">
        <f>IF(OR(Is_Loading,LEN($A744)=0),"",SWDATA!AG729)</f>
        <v>0</v>
      </c>
      <c r="AO744" s="323">
        <f>IF(OR(Is_Loading,LEN($A744)=0),"",SWDATA!AH729)</f>
        <v>0</v>
      </c>
      <c r="AP744" s="320" t="str">
        <f t="shared" si="2634"/>
        <v/>
      </c>
      <c r="AQ744" s="266">
        <f>IF(OR(Is_Loading,LEN($A744)=0),"",SWDATA!AJ729)</f>
        <v>0</v>
      </c>
      <c r="AR744" s="267">
        <f>IF(OR(Is_Loading,LEN($A744)=0),"",SWDATA!AK729)</f>
        <v>0</v>
      </c>
      <c r="AS744" s="267">
        <f>IF(OR(Is_Loading,LEN($A744)=0),"",SWDATA!AL729)</f>
        <v>0</v>
      </c>
      <c r="AT744" s="266" t="str">
        <f t="shared" si="2635"/>
        <v/>
      </c>
      <c r="AU744" s="266">
        <f>IF(OR(Is_Loading,LEN($A744)=0),"",SWDATA!AN729)</f>
        <v>0</v>
      </c>
      <c r="AV744" s="267">
        <f>IF(OR(Is_Loading,LEN($A744)=0),"",SWDATA!AO729)</f>
        <v>0</v>
      </c>
      <c r="AW744" s="267">
        <f>IF(OR(Is_Loading,LEN($A744)=0),"",SWDATA!AP729)</f>
        <v>0</v>
      </c>
      <c r="AX744" s="266" t="str">
        <f t="shared" si="2636"/>
        <v/>
      </c>
      <c r="AY744" s="266">
        <f>IF(OR(Is_Loading,LEN($A744)=0),"",SWDATA!AR729)</f>
        <v>0</v>
      </c>
      <c r="AZ744" s="267">
        <f>IF(OR(Is_Loading,LEN($A744)=0),"",SWDATA!AS729)</f>
        <v>0</v>
      </c>
      <c r="BA744" s="267">
        <f>IF(OR(Is_Loading,LEN($A744)=0),"",SWDATA!AT729)</f>
        <v>0</v>
      </c>
      <c r="BB744" s="266" t="str">
        <f t="shared" si="2637"/>
        <v/>
      </c>
      <c r="BC744" s="266">
        <f>IF(OR(Is_Loading,LEN($A744)=0),"",SWDATA!AV729)</f>
        <v>0</v>
      </c>
      <c r="BD744" s="267">
        <f>IF(OR(Is_Loading,LEN($A744)=0),"",SWDATA!AW729)</f>
        <v>0</v>
      </c>
      <c r="BE744" s="323">
        <f>IF(OR(Is_Loading,LEN($A744)=0),"",SWDATA!AX729)</f>
        <v>0</v>
      </c>
      <c r="BF744" s="320" t="str">
        <f t="shared" si="2638"/>
        <v/>
      </c>
      <c r="BG744" s="11"/>
      <c r="BH744" s="11"/>
      <c r="BI744" s="11"/>
      <c r="BJ744" s="11"/>
      <c r="BK744" s="11"/>
      <c r="BL744" s="11"/>
      <c r="BM744" s="11"/>
      <c r="BN744" s="11"/>
      <c r="BO744" s="11"/>
      <c r="BP744" s="11"/>
      <c r="BQ744" s="11"/>
      <c r="BR744" s="11"/>
      <c r="BS744" s="11"/>
      <c r="BT744" s="11"/>
      <c r="BU744" s="11"/>
      <c r="BV744" s="11"/>
      <c r="BW744" s="11"/>
      <c r="BX744" s="11"/>
      <c r="BY744" s="11"/>
      <c r="BZ744" s="11"/>
      <c r="CA744" s="11"/>
      <c r="CB744" s="11"/>
      <c r="CC744" s="11"/>
      <c r="CD744" s="11"/>
      <c r="CE744" s="11"/>
      <c r="CF744" s="11"/>
      <c r="CG744" s="11"/>
      <c r="CH744" s="11"/>
      <c r="CI744" s="11"/>
      <c r="CJ744" s="11"/>
      <c r="CK744" s="11"/>
      <c r="CL744" s="11"/>
      <c r="CM744" s="11"/>
      <c r="CN744" s="351"/>
      <c r="CO744" s="351"/>
      <c r="CP744" s="351"/>
      <c r="CQ744" s="351"/>
      <c r="CR744" s="351"/>
      <c r="CS744" s="351"/>
      <c r="CT744" s="351"/>
      <c r="CU744" s="351"/>
      <c r="CV744" s="351"/>
      <c r="CW744" s="351"/>
      <c r="CX744" s="351"/>
      <c r="CY744" s="351"/>
      <c r="CZ744" s="351"/>
      <c r="DA744" s="351"/>
      <c r="DB744" s="351"/>
      <c r="DC744" s="351"/>
      <c r="DD744" s="351"/>
      <c r="DE744" s="351"/>
      <c r="DF744" s="351"/>
      <c r="DG744" s="351"/>
      <c r="DH744" s="351"/>
      <c r="DI744" s="351"/>
      <c r="DJ744" s="351"/>
      <c r="DK744" s="351"/>
      <c r="DL744" s="351"/>
      <c r="DM744" s="351"/>
      <c r="DN744" s="351"/>
      <c r="DS744" s="372"/>
      <c r="DT744" s="374"/>
      <c r="DU744" s="375"/>
      <c r="DV744" s="375"/>
      <c r="DW744" s="375"/>
      <c r="DX744" s="375">
        <v>1</v>
      </c>
      <c r="DY744" s="375">
        <f t="shared" si="2755"/>
        <v>0</v>
      </c>
      <c r="DZ744" s="375">
        <f t="shared" si="2756"/>
        <v>0</v>
      </c>
      <c r="EA744" s="375">
        <f t="shared" si="2757"/>
        <v>1</v>
      </c>
      <c r="EB744" s="375">
        <f t="shared" si="2758"/>
        <v>0</v>
      </c>
      <c r="EC744" s="375">
        <f t="shared" si="2759"/>
        <v>0</v>
      </c>
      <c r="ED744" s="375">
        <f t="shared" si="2760"/>
        <v>1</v>
      </c>
      <c r="EE744" s="375">
        <f t="shared" si="2761"/>
        <v>0</v>
      </c>
      <c r="EF744" s="375">
        <f t="shared" si="2762"/>
        <v>0</v>
      </c>
      <c r="EG744" s="375">
        <f t="shared" si="2763"/>
        <v>1</v>
      </c>
      <c r="EH744" s="375">
        <f t="shared" si="2764"/>
        <v>0</v>
      </c>
      <c r="EI744" s="375">
        <f t="shared" si="2765"/>
        <v>0</v>
      </c>
      <c r="EJ744" s="375">
        <f t="shared" si="2766"/>
        <v>1</v>
      </c>
      <c r="EK744" s="375">
        <f t="shared" si="2767"/>
        <v>0</v>
      </c>
      <c r="EL744" s="375">
        <f t="shared" si="2768"/>
        <v>0</v>
      </c>
      <c r="EM744" s="375">
        <f t="shared" si="2769"/>
        <v>1</v>
      </c>
      <c r="EN744" s="375">
        <f t="shared" si="2770"/>
        <v>0</v>
      </c>
      <c r="EO744" s="375">
        <f t="shared" si="2771"/>
        <v>0</v>
      </c>
      <c r="EP744" s="375">
        <f t="shared" si="2772"/>
        <v>1</v>
      </c>
      <c r="EQ744" s="375">
        <f t="shared" si="2773"/>
        <v>0</v>
      </c>
      <c r="ER744" s="375">
        <f t="shared" si="2774"/>
        <v>0</v>
      </c>
      <c r="ES744" s="375">
        <f t="shared" si="2775"/>
        <v>1</v>
      </c>
      <c r="ET744" s="375">
        <f t="shared" si="2776"/>
        <v>0</v>
      </c>
      <c r="EU744" s="375">
        <f t="shared" si="2777"/>
        <v>0</v>
      </c>
      <c r="EV744" s="375">
        <f t="shared" si="2778"/>
        <v>1</v>
      </c>
      <c r="EW744" s="375">
        <f t="shared" si="2779"/>
        <v>0</v>
      </c>
      <c r="EX744" s="375">
        <f t="shared" si="2780"/>
        <v>0</v>
      </c>
      <c r="EY744" s="375">
        <f t="shared" si="2781"/>
        <v>1</v>
      </c>
      <c r="EZ744" s="375">
        <f t="shared" si="2782"/>
        <v>0</v>
      </c>
      <c r="FA744" s="375">
        <f t="shared" si="2783"/>
        <v>0</v>
      </c>
      <c r="FB744" s="375">
        <f t="shared" si="2784"/>
        <v>1</v>
      </c>
      <c r="FC744" s="375">
        <f t="shared" si="2785"/>
        <v>0</v>
      </c>
      <c r="FD744" s="375">
        <f t="shared" si="2786"/>
        <v>0</v>
      </c>
      <c r="FE744" s="376"/>
      <c r="FF744" s="372"/>
      <c r="FG744" s="372"/>
      <c r="FH744" s="372"/>
      <c r="FI744" s="372"/>
      <c r="FJ744" s="372"/>
      <c r="FK744" s="372"/>
      <c r="FL744" s="372"/>
      <c r="FM744" s="372"/>
      <c r="FN744" s="372"/>
      <c r="FO744" s="372"/>
      <c r="FP744" s="372"/>
      <c r="FQ744" s="372"/>
      <c r="FR744" s="372"/>
      <c r="FS744" s="372"/>
      <c r="FT744" s="372"/>
      <c r="FU744" s="372"/>
      <c r="FV744" s="372"/>
      <c r="FW744" s="372"/>
      <c r="FX744" s="372"/>
      <c r="FY744" s="372"/>
      <c r="FZ744" s="372"/>
      <c r="GA744" s="372"/>
      <c r="GB744" s="372"/>
      <c r="GC744" s="372"/>
      <c r="GD744" s="372"/>
      <c r="GE744" s="372"/>
      <c r="GF744" s="372"/>
      <c r="GG744" s="372"/>
      <c r="GH744" s="372"/>
      <c r="GI744" s="372"/>
      <c r="GJ744" s="372"/>
      <c r="GK744" s="372"/>
      <c r="GL744" s="372"/>
      <c r="GM744" s="372"/>
      <c r="GN744" s="372"/>
      <c r="GO744" s="372"/>
      <c r="GP744" s="372"/>
      <c r="GQ744" s="372"/>
      <c r="GR744" s="372"/>
      <c r="GS744" s="372"/>
      <c r="GT744" s="372"/>
      <c r="GU744" s="372"/>
      <c r="GV744" s="372"/>
      <c r="GW744" s="372"/>
      <c r="GX744" s="372"/>
      <c r="GY744" s="372"/>
      <c r="GZ744" s="372"/>
      <c r="HA744" s="372"/>
      <c r="HB744" s="372"/>
      <c r="HC744" s="372"/>
    </row>
    <row r="745" spans="1:211" s="373" customFormat="1" ht="15" hidden="1" customHeight="1" outlineLevel="1" x14ac:dyDescent="0.2">
      <c r="A745" s="366">
        <f>SWDATA!O730</f>
        <v>0</v>
      </c>
      <c r="B745" s="366">
        <f>SWDATA!M730</f>
        <v>0</v>
      </c>
      <c r="C745" s="351">
        <f>IF(AND(SWDATA!M730=1,SWDATA!Q730="promotions"),SWDATA!P730,0)</f>
        <v>0</v>
      </c>
      <c r="D745" s="367">
        <f>ROW(SWDATA!M730)</f>
        <v>730</v>
      </c>
      <c r="E745" s="368">
        <f t="shared" si="2790"/>
        <v>0</v>
      </c>
      <c r="F745" s="369">
        <f t="shared" si="2626"/>
        <v>1</v>
      </c>
      <c r="G745" s="366" t="str">
        <f t="shared" si="2627"/>
        <v/>
      </c>
      <c r="H745" s="370"/>
      <c r="J745" s="238">
        <f t="shared" si="2628"/>
        <v>0</v>
      </c>
      <c r="K745" s="239" t="str">
        <f t="shared" si="2629"/>
        <v/>
      </c>
      <c r="L745" s="342"/>
      <c r="M745" s="345"/>
      <c r="N745" s="340" t="str">
        <f>IF(LEN(SWDATA!F730)=0,"",N744)</f>
        <v/>
      </c>
      <c r="O745" s="296" t="str">
        <f>IF(LEN(SWDATA!G730)=0,"",O744)</f>
        <v/>
      </c>
      <c r="P745" s="297" t="str">
        <f>IF(LEN(SWDATA!C730)=0,"",SWDATA!C730)</f>
        <v/>
      </c>
      <c r="Q745" s="312" t="str">
        <f t="shared" si="2630"/>
        <v/>
      </c>
      <c r="R745" s="223" t="s">
        <v>261</v>
      </c>
      <c r="S745" s="224"/>
      <c r="T745" s="224"/>
      <c r="U745" s="264" t="s">
        <v>597</v>
      </c>
      <c r="V745" s="205" t="s">
        <v>221</v>
      </c>
      <c r="W745" s="266">
        <f>IF(OR(Is_Loading,LEN($A745)=0),"",SWDATA!P730)</f>
        <v>0</v>
      </c>
      <c r="X745" s="267">
        <f>IF(OR(Is_Loading,LEN($A745)=0),"",SWDATA!Q730)</f>
        <v>0</v>
      </c>
      <c r="Y745" s="267">
        <f>IF(OR(Is_Loading,LEN($A745)=0),"",SWDATA!R730)</f>
        <v>0</v>
      </c>
      <c r="Z745" s="266" t="str">
        <f t="shared" si="2787"/>
        <v/>
      </c>
      <c r="AA745" s="266">
        <f>IF(OR(Is_Loading,LEN($A745)=0),"",SWDATA!T730)</f>
        <v>0</v>
      </c>
      <c r="AB745" s="267">
        <f>IF(OR(Is_Loading,LEN($A745)=0),"",SWDATA!U730)</f>
        <v>0</v>
      </c>
      <c r="AC745" s="267">
        <f>IF(OR(Is_Loading,LEN($A745)=0),"",SWDATA!V730)</f>
        <v>0</v>
      </c>
      <c r="AD745" s="266" t="str">
        <f t="shared" si="2631"/>
        <v/>
      </c>
      <c r="AE745" s="266">
        <f>IF(OR(Is_Loading,LEN($A745)=0),"",SWDATA!X730)</f>
        <v>0</v>
      </c>
      <c r="AF745" s="267">
        <f>IF(OR(Is_Loading,LEN($A745)=0),"",SWDATA!Y730)</f>
        <v>0</v>
      </c>
      <c r="AG745" s="267">
        <f>IF(OR(Is_Loading,LEN($A745)=0),"",SWDATA!Z730)</f>
        <v>0</v>
      </c>
      <c r="AH745" s="266" t="str">
        <f t="shared" si="2632"/>
        <v/>
      </c>
      <c r="AI745" s="266">
        <f>IF(OR(Is_Loading,LEN($A745)=0),"",SWDATA!AB730)</f>
        <v>0</v>
      </c>
      <c r="AJ745" s="267">
        <f>IF(OR(Is_Loading,LEN($A745)=0),"",SWDATA!AC730)</f>
        <v>0</v>
      </c>
      <c r="AK745" s="267">
        <f>IF(OR(Is_Loading,LEN($A745)=0),"",SWDATA!AD730)</f>
        <v>0</v>
      </c>
      <c r="AL745" s="266" t="str">
        <f t="shared" si="2633"/>
        <v/>
      </c>
      <c r="AM745" s="266">
        <f>IF(OR(Is_Loading,LEN($A745)=0),"",SWDATA!AF730)</f>
        <v>0</v>
      </c>
      <c r="AN745" s="267">
        <f>IF(OR(Is_Loading,LEN($A745)=0),"",SWDATA!AG730)</f>
        <v>0</v>
      </c>
      <c r="AO745" s="323">
        <f>IF(OR(Is_Loading,LEN($A745)=0),"",SWDATA!AH730)</f>
        <v>0</v>
      </c>
      <c r="AP745" s="320" t="str">
        <f t="shared" si="2634"/>
        <v/>
      </c>
      <c r="AQ745" s="266">
        <f>IF(OR(Is_Loading,LEN($A745)=0),"",SWDATA!AJ730)</f>
        <v>0</v>
      </c>
      <c r="AR745" s="267">
        <f>IF(OR(Is_Loading,LEN($A745)=0),"",SWDATA!AK730)</f>
        <v>0</v>
      </c>
      <c r="AS745" s="267">
        <f>IF(OR(Is_Loading,LEN($A745)=0),"",SWDATA!AL730)</f>
        <v>0</v>
      </c>
      <c r="AT745" s="266" t="str">
        <f t="shared" si="2635"/>
        <v/>
      </c>
      <c r="AU745" s="266">
        <f>IF(OR(Is_Loading,LEN($A745)=0),"",SWDATA!AN730)</f>
        <v>0</v>
      </c>
      <c r="AV745" s="267">
        <f>IF(OR(Is_Loading,LEN($A745)=0),"",SWDATA!AO730)</f>
        <v>0</v>
      </c>
      <c r="AW745" s="267">
        <f>IF(OR(Is_Loading,LEN($A745)=0),"",SWDATA!AP730)</f>
        <v>0</v>
      </c>
      <c r="AX745" s="266" t="str">
        <f t="shared" si="2636"/>
        <v/>
      </c>
      <c r="AY745" s="266">
        <f>IF(OR(Is_Loading,LEN($A745)=0),"",SWDATA!AR730)</f>
        <v>0</v>
      </c>
      <c r="AZ745" s="267">
        <f>IF(OR(Is_Loading,LEN($A745)=0),"",SWDATA!AS730)</f>
        <v>0</v>
      </c>
      <c r="BA745" s="267">
        <f>IF(OR(Is_Loading,LEN($A745)=0),"",SWDATA!AT730)</f>
        <v>0</v>
      </c>
      <c r="BB745" s="266" t="str">
        <f t="shared" si="2637"/>
        <v/>
      </c>
      <c r="BC745" s="266">
        <f>IF(OR(Is_Loading,LEN($A745)=0),"",SWDATA!AV730)</f>
        <v>0</v>
      </c>
      <c r="BD745" s="267">
        <f>IF(OR(Is_Loading,LEN($A745)=0),"",SWDATA!AW730)</f>
        <v>0</v>
      </c>
      <c r="BE745" s="323">
        <f>IF(OR(Is_Loading,LEN($A745)=0),"",SWDATA!AX730)</f>
        <v>0</v>
      </c>
      <c r="BF745" s="320" t="str">
        <f t="shared" si="2638"/>
        <v/>
      </c>
      <c r="BG745" s="11"/>
      <c r="BH745" s="11"/>
      <c r="BI745" s="11"/>
      <c r="BJ745" s="11"/>
      <c r="BK745" s="11"/>
      <c r="BL745" s="11"/>
      <c r="BM745" s="11"/>
      <c r="BN745" s="11"/>
      <c r="BO745" s="11"/>
      <c r="BP745" s="11"/>
      <c r="BQ745" s="11"/>
      <c r="BR745" s="11"/>
      <c r="BS745" s="11"/>
      <c r="BT745" s="11"/>
      <c r="BU745" s="11"/>
      <c r="BV745" s="11"/>
      <c r="BW745" s="11"/>
      <c r="BX745" s="11"/>
      <c r="BY745" s="11"/>
      <c r="BZ745" s="11"/>
      <c r="CA745" s="11"/>
      <c r="CB745" s="11"/>
      <c r="CC745" s="11"/>
      <c r="CD745" s="11"/>
      <c r="CE745" s="11"/>
      <c r="CF745" s="11"/>
      <c r="CG745" s="11"/>
      <c r="CH745" s="11"/>
      <c r="CI745" s="11"/>
      <c r="CJ745" s="11"/>
      <c r="CK745" s="11"/>
      <c r="CL745" s="11"/>
      <c r="CM745" s="11"/>
      <c r="CN745" s="351"/>
      <c r="CO745" s="351"/>
      <c r="CP745" s="351"/>
      <c r="CQ745" s="351"/>
      <c r="CR745" s="351"/>
      <c r="CS745" s="351"/>
      <c r="CT745" s="351"/>
      <c r="CU745" s="351"/>
      <c r="CV745" s="351"/>
      <c r="CW745" s="351"/>
      <c r="CX745" s="351"/>
      <c r="CY745" s="351"/>
      <c r="CZ745" s="351"/>
      <c r="DA745" s="351"/>
      <c r="DB745" s="351"/>
      <c r="DC745" s="351"/>
      <c r="DD745" s="351"/>
      <c r="DE745" s="351"/>
      <c r="DF745" s="351"/>
      <c r="DG745" s="351"/>
      <c r="DH745" s="351"/>
      <c r="DI745" s="351"/>
      <c r="DJ745" s="351"/>
      <c r="DK745" s="351"/>
      <c r="DL745" s="351"/>
      <c r="DM745" s="351"/>
      <c r="DN745" s="351"/>
      <c r="DS745" s="372"/>
      <c r="DT745" s="374"/>
      <c r="DU745" s="375"/>
      <c r="DV745" s="375"/>
      <c r="DW745" s="375"/>
      <c r="DX745" s="375">
        <v>1</v>
      </c>
      <c r="DY745" s="375">
        <f t="shared" si="2755"/>
        <v>0</v>
      </c>
      <c r="DZ745" s="375">
        <f t="shared" si="2756"/>
        <v>0</v>
      </c>
      <c r="EA745" s="375">
        <f t="shared" si="2757"/>
        <v>1</v>
      </c>
      <c r="EB745" s="375">
        <f t="shared" si="2758"/>
        <v>0</v>
      </c>
      <c r="EC745" s="375">
        <f t="shared" si="2759"/>
        <v>0</v>
      </c>
      <c r="ED745" s="375">
        <f t="shared" si="2760"/>
        <v>1</v>
      </c>
      <c r="EE745" s="375">
        <f t="shared" si="2761"/>
        <v>0</v>
      </c>
      <c r="EF745" s="375">
        <f t="shared" si="2762"/>
        <v>0</v>
      </c>
      <c r="EG745" s="375">
        <f t="shared" si="2763"/>
        <v>1</v>
      </c>
      <c r="EH745" s="375">
        <f t="shared" si="2764"/>
        <v>0</v>
      </c>
      <c r="EI745" s="375">
        <f t="shared" si="2765"/>
        <v>0</v>
      </c>
      <c r="EJ745" s="375">
        <f t="shared" si="2766"/>
        <v>1</v>
      </c>
      <c r="EK745" s="375">
        <f t="shared" si="2767"/>
        <v>0</v>
      </c>
      <c r="EL745" s="375">
        <f t="shared" si="2768"/>
        <v>0</v>
      </c>
      <c r="EM745" s="375">
        <f t="shared" si="2769"/>
        <v>1</v>
      </c>
      <c r="EN745" s="375">
        <f t="shared" si="2770"/>
        <v>0</v>
      </c>
      <c r="EO745" s="375">
        <f t="shared" si="2771"/>
        <v>0</v>
      </c>
      <c r="EP745" s="375">
        <f t="shared" si="2772"/>
        <v>1</v>
      </c>
      <c r="EQ745" s="375">
        <f t="shared" si="2773"/>
        <v>0</v>
      </c>
      <c r="ER745" s="375">
        <f t="shared" si="2774"/>
        <v>0</v>
      </c>
      <c r="ES745" s="375">
        <f t="shared" si="2775"/>
        <v>1</v>
      </c>
      <c r="ET745" s="375">
        <f t="shared" si="2776"/>
        <v>0</v>
      </c>
      <c r="EU745" s="375">
        <f t="shared" si="2777"/>
        <v>0</v>
      </c>
      <c r="EV745" s="375">
        <f t="shared" si="2778"/>
        <v>1</v>
      </c>
      <c r="EW745" s="375">
        <f t="shared" si="2779"/>
        <v>0</v>
      </c>
      <c r="EX745" s="375">
        <f t="shared" si="2780"/>
        <v>0</v>
      </c>
      <c r="EY745" s="375">
        <f t="shared" si="2781"/>
        <v>1</v>
      </c>
      <c r="EZ745" s="375">
        <f t="shared" si="2782"/>
        <v>0</v>
      </c>
      <c r="FA745" s="375">
        <f t="shared" si="2783"/>
        <v>0</v>
      </c>
      <c r="FB745" s="375">
        <f t="shared" si="2784"/>
        <v>1</v>
      </c>
      <c r="FC745" s="375">
        <f t="shared" si="2785"/>
        <v>0</v>
      </c>
      <c r="FD745" s="375">
        <f t="shared" si="2786"/>
        <v>0</v>
      </c>
      <c r="FE745" s="376"/>
      <c r="FF745" s="372"/>
      <c r="FG745" s="372"/>
      <c r="FH745" s="372"/>
      <c r="FI745" s="372"/>
      <c r="FJ745" s="372"/>
      <c r="FK745" s="372"/>
      <c r="FL745" s="372"/>
      <c r="FM745" s="372"/>
      <c r="FN745" s="372"/>
      <c r="FO745" s="372"/>
      <c r="FP745" s="372"/>
      <c r="FQ745" s="372"/>
      <c r="FR745" s="372"/>
      <c r="FS745" s="372"/>
      <c r="FT745" s="372"/>
      <c r="FU745" s="372"/>
      <c r="FV745" s="372"/>
      <c r="FW745" s="372"/>
      <c r="FX745" s="372"/>
      <c r="FY745" s="372"/>
      <c r="FZ745" s="372"/>
      <c r="GA745" s="372"/>
      <c r="GB745" s="372"/>
      <c r="GC745" s="372"/>
      <c r="GD745" s="372"/>
      <c r="GE745" s="372"/>
      <c r="GF745" s="372"/>
      <c r="GG745" s="372"/>
      <c r="GH745" s="372"/>
      <c r="GI745" s="372"/>
      <c r="GJ745" s="372"/>
      <c r="GK745" s="372"/>
      <c r="GL745" s="372"/>
      <c r="GM745" s="372"/>
      <c r="GN745" s="372"/>
      <c r="GO745" s="372"/>
      <c r="GP745" s="372"/>
      <c r="GQ745" s="372"/>
      <c r="GR745" s="372"/>
      <c r="GS745" s="372"/>
      <c r="GT745" s="372"/>
      <c r="GU745" s="372"/>
      <c r="GV745" s="372"/>
      <c r="GW745" s="372"/>
      <c r="GX745" s="372"/>
      <c r="GY745" s="372"/>
      <c r="GZ745" s="372"/>
      <c r="HA745" s="372"/>
      <c r="HB745" s="372"/>
      <c r="HC745" s="372"/>
    </row>
    <row r="746" spans="1:211" s="373" customFormat="1" ht="15" hidden="1" customHeight="1" outlineLevel="1" x14ac:dyDescent="0.2">
      <c r="A746" s="366">
        <f>SWDATA!O731</f>
        <v>0</v>
      </c>
      <c r="B746" s="366">
        <f>SWDATA!M731</f>
        <v>0</v>
      </c>
      <c r="C746" s="351">
        <f>IF(AND(SWDATA!M731=1,SWDATA!Q731="promotions"),SWDATA!P731,0)</f>
        <v>0</v>
      </c>
      <c r="D746" s="367">
        <f>ROW(SWDATA!M731)</f>
        <v>731</v>
      </c>
      <c r="E746" s="368">
        <f t="shared" si="2790"/>
        <v>0</v>
      </c>
      <c r="F746" s="369">
        <f t="shared" si="2626"/>
        <v>1</v>
      </c>
      <c r="G746" s="366" t="str">
        <f t="shared" si="2627"/>
        <v/>
      </c>
      <c r="H746" s="370"/>
      <c r="J746" s="238">
        <f t="shared" si="2628"/>
        <v>0</v>
      </c>
      <c r="K746" s="239" t="str">
        <f t="shared" si="2629"/>
        <v/>
      </c>
      <c r="L746" s="342"/>
      <c r="M746" s="345"/>
      <c r="N746" s="340" t="str">
        <f>IF(LEN(SWDATA!F731)=0,"",N745)</f>
        <v/>
      </c>
      <c r="O746" s="296" t="str">
        <f>IF(LEN(SWDATA!G731)=0,"",O745)</f>
        <v/>
      </c>
      <c r="P746" s="297" t="str">
        <f>IF(LEN(SWDATA!C731)=0,"",SWDATA!C731)</f>
        <v/>
      </c>
      <c r="Q746" s="312" t="str">
        <f t="shared" si="2630"/>
        <v/>
      </c>
      <c r="R746" s="223" t="s">
        <v>261</v>
      </c>
      <c r="S746" s="224"/>
      <c r="T746" s="224"/>
      <c r="U746" s="264" t="s">
        <v>599</v>
      </c>
      <c r="V746" s="205" t="s">
        <v>221</v>
      </c>
      <c r="W746" s="266">
        <f>IF(OR(Is_Loading,LEN($A746)=0),"",SWDATA!P731)</f>
        <v>0</v>
      </c>
      <c r="X746" s="267">
        <f>IF(OR(Is_Loading,LEN($A746)=0),"",SWDATA!Q731)</f>
        <v>0</v>
      </c>
      <c r="Y746" s="267">
        <f>IF(OR(Is_Loading,LEN($A746)=0),"",SWDATA!R731)</f>
        <v>0</v>
      </c>
      <c r="Z746" s="266" t="str">
        <f t="shared" si="2787"/>
        <v/>
      </c>
      <c r="AA746" s="266">
        <f>IF(OR(Is_Loading,LEN($A746)=0),"",SWDATA!T731)</f>
        <v>0</v>
      </c>
      <c r="AB746" s="267">
        <f>IF(OR(Is_Loading,LEN($A746)=0),"",SWDATA!U731)</f>
        <v>0</v>
      </c>
      <c r="AC746" s="267">
        <f>IF(OR(Is_Loading,LEN($A746)=0),"",SWDATA!V731)</f>
        <v>0</v>
      </c>
      <c r="AD746" s="266" t="str">
        <f t="shared" si="2631"/>
        <v/>
      </c>
      <c r="AE746" s="266">
        <f>IF(OR(Is_Loading,LEN($A746)=0),"",SWDATA!X731)</f>
        <v>0</v>
      </c>
      <c r="AF746" s="267">
        <f>IF(OR(Is_Loading,LEN($A746)=0),"",SWDATA!Y731)</f>
        <v>0</v>
      </c>
      <c r="AG746" s="267">
        <f>IF(OR(Is_Loading,LEN($A746)=0),"",SWDATA!Z731)</f>
        <v>0</v>
      </c>
      <c r="AH746" s="266" t="str">
        <f t="shared" si="2632"/>
        <v/>
      </c>
      <c r="AI746" s="266">
        <f>IF(OR(Is_Loading,LEN($A746)=0),"",SWDATA!AB731)</f>
        <v>0</v>
      </c>
      <c r="AJ746" s="267">
        <f>IF(OR(Is_Loading,LEN($A746)=0),"",SWDATA!AC731)</f>
        <v>0</v>
      </c>
      <c r="AK746" s="267">
        <f>IF(OR(Is_Loading,LEN($A746)=0),"",SWDATA!AD731)</f>
        <v>0</v>
      </c>
      <c r="AL746" s="266" t="str">
        <f t="shared" si="2633"/>
        <v/>
      </c>
      <c r="AM746" s="266">
        <f>IF(OR(Is_Loading,LEN($A746)=0),"",SWDATA!AF731)</f>
        <v>0</v>
      </c>
      <c r="AN746" s="267">
        <f>IF(OR(Is_Loading,LEN($A746)=0),"",SWDATA!AG731)</f>
        <v>0</v>
      </c>
      <c r="AO746" s="323">
        <f>IF(OR(Is_Loading,LEN($A746)=0),"",SWDATA!AH731)</f>
        <v>0</v>
      </c>
      <c r="AP746" s="320" t="str">
        <f t="shared" si="2634"/>
        <v/>
      </c>
      <c r="AQ746" s="266">
        <f>IF(OR(Is_Loading,LEN($A746)=0),"",SWDATA!AJ731)</f>
        <v>0</v>
      </c>
      <c r="AR746" s="267">
        <f>IF(OR(Is_Loading,LEN($A746)=0),"",SWDATA!AK731)</f>
        <v>0</v>
      </c>
      <c r="AS746" s="267">
        <f>IF(OR(Is_Loading,LEN($A746)=0),"",SWDATA!AL731)</f>
        <v>0</v>
      </c>
      <c r="AT746" s="266" t="str">
        <f t="shared" si="2635"/>
        <v/>
      </c>
      <c r="AU746" s="266">
        <f>IF(OR(Is_Loading,LEN($A746)=0),"",SWDATA!AN731)</f>
        <v>0</v>
      </c>
      <c r="AV746" s="267">
        <f>IF(OR(Is_Loading,LEN($A746)=0),"",SWDATA!AO731)</f>
        <v>0</v>
      </c>
      <c r="AW746" s="267">
        <f>IF(OR(Is_Loading,LEN($A746)=0),"",SWDATA!AP731)</f>
        <v>0</v>
      </c>
      <c r="AX746" s="266" t="str">
        <f t="shared" si="2636"/>
        <v/>
      </c>
      <c r="AY746" s="266">
        <f>IF(OR(Is_Loading,LEN($A746)=0),"",SWDATA!AR731)</f>
        <v>0</v>
      </c>
      <c r="AZ746" s="267">
        <f>IF(OR(Is_Loading,LEN($A746)=0),"",SWDATA!AS731)</f>
        <v>0</v>
      </c>
      <c r="BA746" s="267">
        <f>IF(OR(Is_Loading,LEN($A746)=0),"",SWDATA!AT731)</f>
        <v>0</v>
      </c>
      <c r="BB746" s="266" t="str">
        <f t="shared" si="2637"/>
        <v/>
      </c>
      <c r="BC746" s="266">
        <f>IF(OR(Is_Loading,LEN($A746)=0),"",SWDATA!AV731)</f>
        <v>0</v>
      </c>
      <c r="BD746" s="267">
        <f>IF(OR(Is_Loading,LEN($A746)=0),"",SWDATA!AW731)</f>
        <v>0</v>
      </c>
      <c r="BE746" s="323">
        <f>IF(OR(Is_Loading,LEN($A746)=0),"",SWDATA!AX731)</f>
        <v>0</v>
      </c>
      <c r="BF746" s="320" t="str">
        <f t="shared" si="2638"/>
        <v/>
      </c>
      <c r="BG746" s="11"/>
      <c r="BH746" s="11"/>
      <c r="BI746" s="11"/>
      <c r="BJ746" s="11"/>
      <c r="BK746" s="11"/>
      <c r="BL746" s="11"/>
      <c r="BM746" s="11"/>
      <c r="BN746" s="11"/>
      <c r="BO746" s="11"/>
      <c r="BP746" s="11"/>
      <c r="BQ746" s="11"/>
      <c r="BR746" s="11"/>
      <c r="BS746" s="11"/>
      <c r="BT746" s="11"/>
      <c r="BU746" s="11"/>
      <c r="BV746" s="11"/>
      <c r="BW746" s="11"/>
      <c r="BX746" s="11"/>
      <c r="BY746" s="11"/>
      <c r="BZ746" s="11"/>
      <c r="CA746" s="11"/>
      <c r="CB746" s="11"/>
      <c r="CC746" s="11"/>
      <c r="CD746" s="11"/>
      <c r="CE746" s="11"/>
      <c r="CF746" s="11"/>
      <c r="CG746" s="11"/>
      <c r="CH746" s="11"/>
      <c r="CI746" s="11"/>
      <c r="CJ746" s="11"/>
      <c r="CK746" s="11"/>
      <c r="CL746" s="11"/>
      <c r="CM746" s="11"/>
      <c r="CN746" s="351"/>
      <c r="CO746" s="351"/>
      <c r="CP746" s="351"/>
      <c r="CQ746" s="351"/>
      <c r="CR746" s="351"/>
      <c r="CS746" s="351"/>
      <c r="CT746" s="351"/>
      <c r="CU746" s="351"/>
      <c r="CV746" s="351"/>
      <c r="CW746" s="351"/>
      <c r="CX746" s="351"/>
      <c r="CY746" s="351"/>
      <c r="CZ746" s="351"/>
      <c r="DA746" s="351"/>
      <c r="DB746" s="351"/>
      <c r="DC746" s="351"/>
      <c r="DD746" s="351"/>
      <c r="DE746" s="351"/>
      <c r="DF746" s="351"/>
      <c r="DG746" s="351"/>
      <c r="DH746" s="351"/>
      <c r="DI746" s="351"/>
      <c r="DJ746" s="351"/>
      <c r="DK746" s="351"/>
      <c r="DL746" s="351"/>
      <c r="DM746" s="351"/>
      <c r="DN746" s="351"/>
      <c r="DS746" s="372"/>
      <c r="DT746" s="374"/>
      <c r="DU746" s="375"/>
      <c r="DV746" s="375"/>
      <c r="DW746" s="375"/>
      <c r="DX746" s="375">
        <v>1</v>
      </c>
      <c r="DY746" s="375">
        <f t="shared" si="2755"/>
        <v>0</v>
      </c>
      <c r="DZ746" s="375">
        <f t="shared" si="2756"/>
        <v>0</v>
      </c>
      <c r="EA746" s="375">
        <f t="shared" si="2757"/>
        <v>1</v>
      </c>
      <c r="EB746" s="375">
        <f t="shared" si="2758"/>
        <v>0</v>
      </c>
      <c r="EC746" s="375">
        <f t="shared" si="2759"/>
        <v>0</v>
      </c>
      <c r="ED746" s="375">
        <f t="shared" si="2760"/>
        <v>1</v>
      </c>
      <c r="EE746" s="375">
        <f t="shared" si="2761"/>
        <v>0</v>
      </c>
      <c r="EF746" s="375">
        <f t="shared" si="2762"/>
        <v>0</v>
      </c>
      <c r="EG746" s="375">
        <f t="shared" si="2763"/>
        <v>1</v>
      </c>
      <c r="EH746" s="375">
        <f t="shared" si="2764"/>
        <v>0</v>
      </c>
      <c r="EI746" s="375">
        <f t="shared" si="2765"/>
        <v>0</v>
      </c>
      <c r="EJ746" s="375">
        <f t="shared" si="2766"/>
        <v>1</v>
      </c>
      <c r="EK746" s="375">
        <f t="shared" si="2767"/>
        <v>0</v>
      </c>
      <c r="EL746" s="375">
        <f t="shared" si="2768"/>
        <v>0</v>
      </c>
      <c r="EM746" s="375">
        <f t="shared" si="2769"/>
        <v>1</v>
      </c>
      <c r="EN746" s="375">
        <f t="shared" si="2770"/>
        <v>0</v>
      </c>
      <c r="EO746" s="375">
        <f t="shared" si="2771"/>
        <v>0</v>
      </c>
      <c r="EP746" s="375">
        <f t="shared" si="2772"/>
        <v>1</v>
      </c>
      <c r="EQ746" s="375">
        <f t="shared" si="2773"/>
        <v>0</v>
      </c>
      <c r="ER746" s="375">
        <f t="shared" si="2774"/>
        <v>0</v>
      </c>
      <c r="ES746" s="375">
        <f t="shared" si="2775"/>
        <v>1</v>
      </c>
      <c r="ET746" s="375">
        <f t="shared" si="2776"/>
        <v>0</v>
      </c>
      <c r="EU746" s="375">
        <f t="shared" si="2777"/>
        <v>0</v>
      </c>
      <c r="EV746" s="375">
        <f t="shared" si="2778"/>
        <v>1</v>
      </c>
      <c r="EW746" s="375">
        <f t="shared" si="2779"/>
        <v>0</v>
      </c>
      <c r="EX746" s="375">
        <f t="shared" si="2780"/>
        <v>0</v>
      </c>
      <c r="EY746" s="375">
        <f t="shared" si="2781"/>
        <v>1</v>
      </c>
      <c r="EZ746" s="375">
        <f t="shared" si="2782"/>
        <v>0</v>
      </c>
      <c r="FA746" s="375">
        <f t="shared" si="2783"/>
        <v>0</v>
      </c>
      <c r="FB746" s="375">
        <f t="shared" si="2784"/>
        <v>1</v>
      </c>
      <c r="FC746" s="375">
        <f t="shared" si="2785"/>
        <v>0</v>
      </c>
      <c r="FD746" s="375">
        <f t="shared" si="2786"/>
        <v>0</v>
      </c>
      <c r="FE746" s="376"/>
      <c r="FF746" s="372"/>
      <c r="FG746" s="372"/>
      <c r="FH746" s="372"/>
      <c r="FI746" s="372"/>
      <c r="FJ746" s="372"/>
      <c r="FK746" s="372"/>
      <c r="FL746" s="372"/>
      <c r="FM746" s="372"/>
      <c r="FN746" s="372"/>
      <c r="FO746" s="372"/>
      <c r="FP746" s="372"/>
      <c r="FQ746" s="372"/>
      <c r="FR746" s="372"/>
      <c r="FS746" s="372"/>
      <c r="FT746" s="372"/>
      <c r="FU746" s="372"/>
      <c r="FV746" s="372"/>
      <c r="FW746" s="372"/>
      <c r="FX746" s="372"/>
      <c r="FY746" s="372"/>
      <c r="FZ746" s="372"/>
      <c r="GA746" s="372"/>
      <c r="GB746" s="372"/>
      <c r="GC746" s="372"/>
      <c r="GD746" s="372"/>
      <c r="GE746" s="372"/>
      <c r="GF746" s="372"/>
      <c r="GG746" s="372"/>
      <c r="GH746" s="372"/>
      <c r="GI746" s="372"/>
      <c r="GJ746" s="372"/>
      <c r="GK746" s="372"/>
      <c r="GL746" s="372"/>
      <c r="GM746" s="372"/>
      <c r="GN746" s="372"/>
      <c r="GO746" s="372"/>
      <c r="GP746" s="372"/>
      <c r="GQ746" s="372"/>
      <c r="GR746" s="372"/>
      <c r="GS746" s="372"/>
      <c r="GT746" s="372"/>
      <c r="GU746" s="372"/>
      <c r="GV746" s="372"/>
      <c r="GW746" s="372"/>
      <c r="GX746" s="372"/>
      <c r="GY746" s="372"/>
      <c r="GZ746" s="372"/>
      <c r="HA746" s="372"/>
      <c r="HB746" s="372"/>
      <c r="HC746" s="372"/>
    </row>
    <row r="747" spans="1:211" s="373" customFormat="1" ht="15" hidden="1" customHeight="1" outlineLevel="1" x14ac:dyDescent="0.2">
      <c r="A747" s="366">
        <f>SWDATA!O732</f>
        <v>0</v>
      </c>
      <c r="B747" s="366">
        <f>SWDATA!M732</f>
        <v>0</v>
      </c>
      <c r="C747" s="351">
        <f>IF(AND(SWDATA!M732=1,SWDATA!Q732="promotions"),SWDATA!P732,0)</f>
        <v>0</v>
      </c>
      <c r="D747" s="367">
        <f>ROW(SWDATA!M732)</f>
        <v>732</v>
      </c>
      <c r="E747" s="368">
        <f t="shared" si="2790"/>
        <v>0</v>
      </c>
      <c r="F747" s="369">
        <f t="shared" si="2626"/>
        <v>1</v>
      </c>
      <c r="G747" s="366" t="str">
        <f t="shared" si="2627"/>
        <v/>
      </c>
      <c r="H747" s="370"/>
      <c r="J747" s="238">
        <f t="shared" si="2628"/>
        <v>0</v>
      </c>
      <c r="K747" s="239" t="str">
        <f t="shared" si="2629"/>
        <v/>
      </c>
      <c r="L747" s="342"/>
      <c r="M747" s="345"/>
      <c r="N747" s="340" t="str">
        <f>IF(LEN(SWDATA!F732)=0,"",N746)</f>
        <v/>
      </c>
      <c r="O747" s="296" t="str">
        <f>IF(LEN(SWDATA!G732)=0,"",O746)</f>
        <v/>
      </c>
      <c r="P747" s="297" t="str">
        <f>IF(LEN(SWDATA!C732)=0,"",SWDATA!C732)</f>
        <v/>
      </c>
      <c r="Q747" s="312" t="str">
        <f t="shared" si="2630"/>
        <v/>
      </c>
      <c r="R747" s="223" t="s">
        <v>261</v>
      </c>
      <c r="S747" s="224"/>
      <c r="T747" s="224"/>
      <c r="U747" s="264" t="s">
        <v>600</v>
      </c>
      <c r="V747" s="205" t="s">
        <v>221</v>
      </c>
      <c r="W747" s="266">
        <f>IF(OR(Is_Loading,LEN($A747)=0),"",SWDATA!P732)</f>
        <v>0</v>
      </c>
      <c r="X747" s="267">
        <f>IF(OR(Is_Loading,LEN($A747)=0),"",SWDATA!Q732)</f>
        <v>0</v>
      </c>
      <c r="Y747" s="267">
        <f>IF(OR(Is_Loading,LEN($A747)=0),"",SWDATA!R732)</f>
        <v>0</v>
      </c>
      <c r="Z747" s="266" t="str">
        <f t="shared" si="2787"/>
        <v/>
      </c>
      <c r="AA747" s="266">
        <f>IF(OR(Is_Loading,LEN($A747)=0),"",SWDATA!T732)</f>
        <v>0</v>
      </c>
      <c r="AB747" s="267">
        <f>IF(OR(Is_Loading,LEN($A747)=0),"",SWDATA!U732)</f>
        <v>0</v>
      </c>
      <c r="AC747" s="267">
        <f>IF(OR(Is_Loading,LEN($A747)=0),"",SWDATA!V732)</f>
        <v>0</v>
      </c>
      <c r="AD747" s="266" t="str">
        <f t="shared" si="2631"/>
        <v/>
      </c>
      <c r="AE747" s="266">
        <f>IF(OR(Is_Loading,LEN($A747)=0),"",SWDATA!X732)</f>
        <v>0</v>
      </c>
      <c r="AF747" s="267">
        <f>IF(OR(Is_Loading,LEN($A747)=0),"",SWDATA!Y732)</f>
        <v>0</v>
      </c>
      <c r="AG747" s="267">
        <f>IF(OR(Is_Loading,LEN($A747)=0),"",SWDATA!Z732)</f>
        <v>0</v>
      </c>
      <c r="AH747" s="266" t="str">
        <f t="shared" si="2632"/>
        <v/>
      </c>
      <c r="AI747" s="266">
        <f>IF(OR(Is_Loading,LEN($A747)=0),"",SWDATA!AB732)</f>
        <v>0</v>
      </c>
      <c r="AJ747" s="267">
        <f>IF(OR(Is_Loading,LEN($A747)=0),"",SWDATA!AC732)</f>
        <v>0</v>
      </c>
      <c r="AK747" s="267">
        <f>IF(OR(Is_Loading,LEN($A747)=0),"",SWDATA!AD732)</f>
        <v>0</v>
      </c>
      <c r="AL747" s="266" t="str">
        <f t="shared" si="2633"/>
        <v/>
      </c>
      <c r="AM747" s="266">
        <f>IF(OR(Is_Loading,LEN($A747)=0),"",SWDATA!AF732)</f>
        <v>0</v>
      </c>
      <c r="AN747" s="267">
        <f>IF(OR(Is_Loading,LEN($A747)=0),"",SWDATA!AG732)</f>
        <v>0</v>
      </c>
      <c r="AO747" s="323">
        <f>IF(OR(Is_Loading,LEN($A747)=0),"",SWDATA!AH732)</f>
        <v>0</v>
      </c>
      <c r="AP747" s="320" t="str">
        <f t="shared" si="2634"/>
        <v/>
      </c>
      <c r="AQ747" s="266">
        <f>IF(OR(Is_Loading,LEN($A747)=0),"",SWDATA!AJ732)</f>
        <v>0</v>
      </c>
      <c r="AR747" s="267">
        <f>IF(OR(Is_Loading,LEN($A747)=0),"",SWDATA!AK732)</f>
        <v>0</v>
      </c>
      <c r="AS747" s="267">
        <f>IF(OR(Is_Loading,LEN($A747)=0),"",SWDATA!AL732)</f>
        <v>0</v>
      </c>
      <c r="AT747" s="266" t="str">
        <f t="shared" si="2635"/>
        <v/>
      </c>
      <c r="AU747" s="266">
        <f>IF(OR(Is_Loading,LEN($A747)=0),"",SWDATA!AN732)</f>
        <v>0</v>
      </c>
      <c r="AV747" s="267">
        <f>IF(OR(Is_Loading,LEN($A747)=0),"",SWDATA!AO732)</f>
        <v>0</v>
      </c>
      <c r="AW747" s="267">
        <f>IF(OR(Is_Loading,LEN($A747)=0),"",SWDATA!AP732)</f>
        <v>0</v>
      </c>
      <c r="AX747" s="266" t="str">
        <f t="shared" si="2636"/>
        <v/>
      </c>
      <c r="AY747" s="266">
        <f>IF(OR(Is_Loading,LEN($A747)=0),"",SWDATA!AR732)</f>
        <v>0</v>
      </c>
      <c r="AZ747" s="267">
        <f>IF(OR(Is_Loading,LEN($A747)=0),"",SWDATA!AS732)</f>
        <v>0</v>
      </c>
      <c r="BA747" s="267">
        <f>IF(OR(Is_Loading,LEN($A747)=0),"",SWDATA!AT732)</f>
        <v>0</v>
      </c>
      <c r="BB747" s="266" t="str">
        <f t="shared" si="2637"/>
        <v/>
      </c>
      <c r="BC747" s="266">
        <f>IF(OR(Is_Loading,LEN($A747)=0),"",SWDATA!AV732)</f>
        <v>0</v>
      </c>
      <c r="BD747" s="267">
        <f>IF(OR(Is_Loading,LEN($A747)=0),"",SWDATA!AW732)</f>
        <v>0</v>
      </c>
      <c r="BE747" s="323">
        <f>IF(OR(Is_Loading,LEN($A747)=0),"",SWDATA!AX732)</f>
        <v>0</v>
      </c>
      <c r="BF747" s="320" t="str">
        <f t="shared" si="2638"/>
        <v/>
      </c>
      <c r="BG747" s="11"/>
      <c r="BH747" s="11"/>
      <c r="BI747" s="11"/>
      <c r="BJ747" s="11"/>
      <c r="BK747" s="11"/>
      <c r="BL747" s="11"/>
      <c r="BM747" s="11"/>
      <c r="BN747" s="11"/>
      <c r="BO747" s="11"/>
      <c r="BP747" s="11"/>
      <c r="BQ747" s="11"/>
      <c r="BR747" s="11"/>
      <c r="BS747" s="11"/>
      <c r="BT747" s="11"/>
      <c r="BU747" s="11"/>
      <c r="BV747" s="11"/>
      <c r="BW747" s="11"/>
      <c r="BX747" s="11"/>
      <c r="BY747" s="11"/>
      <c r="BZ747" s="11"/>
      <c r="CA747" s="11"/>
      <c r="CB747" s="11"/>
      <c r="CC747" s="11"/>
      <c r="CD747" s="11"/>
      <c r="CE747" s="11"/>
      <c r="CF747" s="11"/>
      <c r="CG747" s="11"/>
      <c r="CH747" s="11"/>
      <c r="CI747" s="11"/>
      <c r="CJ747" s="11"/>
      <c r="CK747" s="11"/>
      <c r="CL747" s="11"/>
      <c r="CM747" s="11"/>
      <c r="CN747" s="351"/>
      <c r="CO747" s="351"/>
      <c r="CP747" s="351"/>
      <c r="CQ747" s="351"/>
      <c r="CR747" s="351"/>
      <c r="CS747" s="351"/>
      <c r="CT747" s="351"/>
      <c r="CU747" s="351"/>
      <c r="CV747" s="351"/>
      <c r="CW747" s="351"/>
      <c r="CX747" s="351"/>
      <c r="CY747" s="351"/>
      <c r="CZ747" s="351"/>
      <c r="DA747" s="351"/>
      <c r="DB747" s="351"/>
      <c r="DC747" s="351"/>
      <c r="DD747" s="351"/>
      <c r="DE747" s="351"/>
      <c r="DF747" s="351"/>
      <c r="DG747" s="351"/>
      <c r="DH747" s="351"/>
      <c r="DI747" s="351"/>
      <c r="DJ747" s="351"/>
      <c r="DK747" s="351"/>
      <c r="DL747" s="351"/>
      <c r="DM747" s="351"/>
      <c r="DN747" s="351"/>
      <c r="DS747" s="372"/>
      <c r="DT747" s="374"/>
      <c r="DU747" s="375"/>
      <c r="DV747" s="375"/>
      <c r="DW747" s="375"/>
      <c r="DX747" s="375">
        <v>1</v>
      </c>
      <c r="DY747" s="375">
        <f t="shared" si="2755"/>
        <v>0</v>
      </c>
      <c r="DZ747" s="375">
        <f t="shared" si="2756"/>
        <v>0</v>
      </c>
      <c r="EA747" s="375">
        <f t="shared" si="2757"/>
        <v>1</v>
      </c>
      <c r="EB747" s="375">
        <f t="shared" si="2758"/>
        <v>0</v>
      </c>
      <c r="EC747" s="375">
        <f t="shared" si="2759"/>
        <v>0</v>
      </c>
      <c r="ED747" s="375">
        <f t="shared" si="2760"/>
        <v>1</v>
      </c>
      <c r="EE747" s="375">
        <f t="shared" si="2761"/>
        <v>0</v>
      </c>
      <c r="EF747" s="375">
        <f t="shared" si="2762"/>
        <v>0</v>
      </c>
      <c r="EG747" s="375">
        <f t="shared" si="2763"/>
        <v>1</v>
      </c>
      <c r="EH747" s="375">
        <f t="shared" si="2764"/>
        <v>0</v>
      </c>
      <c r="EI747" s="375">
        <f t="shared" si="2765"/>
        <v>0</v>
      </c>
      <c r="EJ747" s="375">
        <f t="shared" si="2766"/>
        <v>1</v>
      </c>
      <c r="EK747" s="375">
        <f t="shared" si="2767"/>
        <v>0</v>
      </c>
      <c r="EL747" s="375">
        <f t="shared" si="2768"/>
        <v>0</v>
      </c>
      <c r="EM747" s="375">
        <f t="shared" si="2769"/>
        <v>1</v>
      </c>
      <c r="EN747" s="375">
        <f t="shared" si="2770"/>
        <v>0</v>
      </c>
      <c r="EO747" s="375">
        <f t="shared" si="2771"/>
        <v>0</v>
      </c>
      <c r="EP747" s="375">
        <f t="shared" si="2772"/>
        <v>1</v>
      </c>
      <c r="EQ747" s="375">
        <f t="shared" si="2773"/>
        <v>0</v>
      </c>
      <c r="ER747" s="375">
        <f t="shared" si="2774"/>
        <v>0</v>
      </c>
      <c r="ES747" s="375">
        <f t="shared" si="2775"/>
        <v>1</v>
      </c>
      <c r="ET747" s="375">
        <f t="shared" si="2776"/>
        <v>0</v>
      </c>
      <c r="EU747" s="375">
        <f t="shared" si="2777"/>
        <v>0</v>
      </c>
      <c r="EV747" s="375">
        <f t="shared" si="2778"/>
        <v>1</v>
      </c>
      <c r="EW747" s="375">
        <f t="shared" si="2779"/>
        <v>0</v>
      </c>
      <c r="EX747" s="375">
        <f t="shared" si="2780"/>
        <v>0</v>
      </c>
      <c r="EY747" s="375">
        <f t="shared" si="2781"/>
        <v>1</v>
      </c>
      <c r="EZ747" s="375">
        <f t="shared" si="2782"/>
        <v>0</v>
      </c>
      <c r="FA747" s="375">
        <f t="shared" si="2783"/>
        <v>0</v>
      </c>
      <c r="FB747" s="375">
        <f t="shared" si="2784"/>
        <v>1</v>
      </c>
      <c r="FC747" s="375">
        <f t="shared" si="2785"/>
        <v>0</v>
      </c>
      <c r="FD747" s="375">
        <f t="shared" si="2786"/>
        <v>0</v>
      </c>
      <c r="FE747" s="376"/>
      <c r="FF747" s="372"/>
      <c r="FG747" s="372"/>
      <c r="FH747" s="372"/>
      <c r="FI747" s="372"/>
      <c r="FJ747" s="372"/>
      <c r="FK747" s="372"/>
      <c r="FL747" s="372"/>
      <c r="FM747" s="372"/>
      <c r="FN747" s="372"/>
      <c r="FO747" s="372"/>
      <c r="FP747" s="372"/>
      <c r="FQ747" s="372"/>
      <c r="FR747" s="372"/>
      <c r="FS747" s="372"/>
      <c r="FT747" s="372"/>
      <c r="FU747" s="372"/>
      <c r="FV747" s="372"/>
      <c r="FW747" s="372"/>
      <c r="FX747" s="372"/>
      <c r="FY747" s="372"/>
      <c r="FZ747" s="372"/>
      <c r="GA747" s="372"/>
      <c r="GB747" s="372"/>
      <c r="GC747" s="372"/>
      <c r="GD747" s="372"/>
      <c r="GE747" s="372"/>
      <c r="GF747" s="372"/>
      <c r="GG747" s="372"/>
      <c r="GH747" s="372"/>
      <c r="GI747" s="372"/>
      <c r="GJ747" s="372"/>
      <c r="GK747" s="372"/>
      <c r="GL747" s="372"/>
      <c r="GM747" s="372"/>
      <c r="GN747" s="372"/>
      <c r="GO747" s="372"/>
      <c r="GP747" s="372"/>
      <c r="GQ747" s="372"/>
      <c r="GR747" s="372"/>
      <c r="GS747" s="372"/>
      <c r="GT747" s="372"/>
      <c r="GU747" s="372"/>
      <c r="GV747" s="372"/>
      <c r="GW747" s="372"/>
      <c r="GX747" s="372"/>
      <c r="GY747" s="372"/>
      <c r="GZ747" s="372"/>
      <c r="HA747" s="372"/>
      <c r="HB747" s="372"/>
      <c r="HC747" s="372"/>
    </row>
    <row r="748" spans="1:211" s="373" customFormat="1" ht="15" hidden="1" customHeight="1" outlineLevel="1" x14ac:dyDescent="0.2">
      <c r="A748" s="366">
        <f>SWDATA!O733</f>
        <v>0</v>
      </c>
      <c r="B748" s="366">
        <f>SWDATA!M733</f>
        <v>0</v>
      </c>
      <c r="C748" s="351">
        <f>IF(AND(SWDATA!M733=1,SWDATA!Q733="promotions"),SWDATA!P733,0)</f>
        <v>0</v>
      </c>
      <c r="D748" s="367">
        <f>ROW(SWDATA!M733)</f>
        <v>733</v>
      </c>
      <c r="E748" s="368">
        <f t="shared" si="2790"/>
        <v>0</v>
      </c>
      <c r="F748" s="369">
        <f t="shared" si="2626"/>
        <v>1</v>
      </c>
      <c r="G748" s="366" t="str">
        <f t="shared" si="2627"/>
        <v/>
      </c>
      <c r="H748" s="370"/>
      <c r="J748" s="238">
        <f t="shared" si="2628"/>
        <v>0</v>
      </c>
      <c r="K748" s="239" t="str">
        <f t="shared" si="2629"/>
        <v/>
      </c>
      <c r="L748" s="342"/>
      <c r="M748" s="345"/>
      <c r="N748" s="340" t="str">
        <f>IF(LEN(SWDATA!F733)=0,"",N747)</f>
        <v/>
      </c>
      <c r="O748" s="296" t="str">
        <f>IF(LEN(SWDATA!G733)=0,"",O747)</f>
        <v/>
      </c>
      <c r="P748" s="297" t="str">
        <f>IF(LEN(SWDATA!C733)=0,"",SWDATA!C733)</f>
        <v/>
      </c>
      <c r="Q748" s="312" t="str">
        <f t="shared" si="2630"/>
        <v/>
      </c>
      <c r="R748" s="223" t="s">
        <v>261</v>
      </c>
      <c r="S748" s="224"/>
      <c r="T748" s="224"/>
      <c r="U748" s="264" t="s">
        <v>602</v>
      </c>
      <c r="V748" s="205" t="s">
        <v>221</v>
      </c>
      <c r="W748" s="266">
        <f>IF(OR(Is_Loading,LEN($A748)=0),"",SWDATA!P733)</f>
        <v>0</v>
      </c>
      <c r="X748" s="267">
        <f>IF(OR(Is_Loading,LEN($A748)=0),"",SWDATA!Q733)</f>
        <v>0</v>
      </c>
      <c r="Y748" s="267">
        <f>IF(OR(Is_Loading,LEN($A748)=0),"",SWDATA!R733)</f>
        <v>0</v>
      </c>
      <c r="Z748" s="266" t="str">
        <f t="shared" si="2787"/>
        <v/>
      </c>
      <c r="AA748" s="266">
        <f>IF(OR(Is_Loading,LEN($A748)=0),"",SWDATA!T733)</f>
        <v>0</v>
      </c>
      <c r="AB748" s="267">
        <f>IF(OR(Is_Loading,LEN($A748)=0),"",SWDATA!U733)</f>
        <v>0</v>
      </c>
      <c r="AC748" s="267">
        <f>IF(OR(Is_Loading,LEN($A748)=0),"",SWDATA!V733)</f>
        <v>0</v>
      </c>
      <c r="AD748" s="266" t="str">
        <f t="shared" si="2631"/>
        <v/>
      </c>
      <c r="AE748" s="266">
        <f>IF(OR(Is_Loading,LEN($A748)=0),"",SWDATA!X733)</f>
        <v>0</v>
      </c>
      <c r="AF748" s="267">
        <f>IF(OR(Is_Loading,LEN($A748)=0),"",SWDATA!Y733)</f>
        <v>0</v>
      </c>
      <c r="AG748" s="267">
        <f>IF(OR(Is_Loading,LEN($A748)=0),"",SWDATA!Z733)</f>
        <v>0</v>
      </c>
      <c r="AH748" s="266" t="str">
        <f t="shared" si="2632"/>
        <v/>
      </c>
      <c r="AI748" s="266">
        <f>IF(OR(Is_Loading,LEN($A748)=0),"",SWDATA!AB733)</f>
        <v>0</v>
      </c>
      <c r="AJ748" s="267">
        <f>IF(OR(Is_Loading,LEN($A748)=0),"",SWDATA!AC733)</f>
        <v>0</v>
      </c>
      <c r="AK748" s="267">
        <f>IF(OR(Is_Loading,LEN($A748)=0),"",SWDATA!AD733)</f>
        <v>0</v>
      </c>
      <c r="AL748" s="266" t="str">
        <f t="shared" si="2633"/>
        <v/>
      </c>
      <c r="AM748" s="266">
        <f>IF(OR(Is_Loading,LEN($A748)=0),"",SWDATA!AF733)</f>
        <v>0</v>
      </c>
      <c r="AN748" s="267">
        <f>IF(OR(Is_Loading,LEN($A748)=0),"",SWDATA!AG733)</f>
        <v>0</v>
      </c>
      <c r="AO748" s="323">
        <f>IF(OR(Is_Loading,LEN($A748)=0),"",SWDATA!AH733)</f>
        <v>0</v>
      </c>
      <c r="AP748" s="320" t="str">
        <f t="shared" si="2634"/>
        <v/>
      </c>
      <c r="AQ748" s="266">
        <f>IF(OR(Is_Loading,LEN($A748)=0),"",SWDATA!AJ733)</f>
        <v>0</v>
      </c>
      <c r="AR748" s="267">
        <f>IF(OR(Is_Loading,LEN($A748)=0),"",SWDATA!AK733)</f>
        <v>0</v>
      </c>
      <c r="AS748" s="267">
        <f>IF(OR(Is_Loading,LEN($A748)=0),"",SWDATA!AL733)</f>
        <v>0</v>
      </c>
      <c r="AT748" s="266" t="str">
        <f t="shared" si="2635"/>
        <v/>
      </c>
      <c r="AU748" s="266">
        <f>IF(OR(Is_Loading,LEN($A748)=0),"",SWDATA!AN733)</f>
        <v>0</v>
      </c>
      <c r="AV748" s="267">
        <f>IF(OR(Is_Loading,LEN($A748)=0),"",SWDATA!AO733)</f>
        <v>0</v>
      </c>
      <c r="AW748" s="267">
        <f>IF(OR(Is_Loading,LEN($A748)=0),"",SWDATA!AP733)</f>
        <v>0</v>
      </c>
      <c r="AX748" s="266" t="str">
        <f t="shared" si="2636"/>
        <v/>
      </c>
      <c r="AY748" s="266">
        <f>IF(OR(Is_Loading,LEN($A748)=0),"",SWDATA!AR733)</f>
        <v>0</v>
      </c>
      <c r="AZ748" s="267">
        <f>IF(OR(Is_Loading,LEN($A748)=0),"",SWDATA!AS733)</f>
        <v>0</v>
      </c>
      <c r="BA748" s="267">
        <f>IF(OR(Is_Loading,LEN($A748)=0),"",SWDATA!AT733)</f>
        <v>0</v>
      </c>
      <c r="BB748" s="266" t="str">
        <f t="shared" si="2637"/>
        <v/>
      </c>
      <c r="BC748" s="266">
        <f>IF(OR(Is_Loading,LEN($A748)=0),"",SWDATA!AV733)</f>
        <v>0</v>
      </c>
      <c r="BD748" s="267">
        <f>IF(OR(Is_Loading,LEN($A748)=0),"",SWDATA!AW733)</f>
        <v>0</v>
      </c>
      <c r="BE748" s="323">
        <f>IF(OR(Is_Loading,LEN($A748)=0),"",SWDATA!AX733)</f>
        <v>0</v>
      </c>
      <c r="BF748" s="320" t="str">
        <f t="shared" si="2638"/>
        <v/>
      </c>
      <c r="BG748" s="11"/>
      <c r="BH748" s="11"/>
      <c r="BI748" s="11"/>
      <c r="BJ748" s="11"/>
      <c r="BK748" s="11"/>
      <c r="BL748" s="11"/>
      <c r="BM748" s="11"/>
      <c r="BN748" s="11"/>
      <c r="BO748" s="11"/>
      <c r="BP748" s="11"/>
      <c r="BQ748" s="11"/>
      <c r="BR748" s="11"/>
      <c r="BS748" s="11"/>
      <c r="BT748" s="11"/>
      <c r="BU748" s="11"/>
      <c r="BV748" s="11"/>
      <c r="BW748" s="11"/>
      <c r="BX748" s="11"/>
      <c r="BY748" s="11"/>
      <c r="BZ748" s="11"/>
      <c r="CA748" s="11"/>
      <c r="CB748" s="11"/>
      <c r="CC748" s="11"/>
      <c r="CD748" s="11"/>
      <c r="CE748" s="11"/>
      <c r="CF748" s="11"/>
      <c r="CG748" s="11"/>
      <c r="CH748" s="11"/>
      <c r="CI748" s="11"/>
      <c r="CJ748" s="11"/>
      <c r="CK748" s="11"/>
      <c r="CL748" s="11"/>
      <c r="CM748" s="11"/>
      <c r="CN748" s="351"/>
      <c r="CO748" s="351"/>
      <c r="CP748" s="351"/>
      <c r="CQ748" s="351"/>
      <c r="CR748" s="351"/>
      <c r="CS748" s="351"/>
      <c r="CT748" s="351"/>
      <c r="CU748" s="351"/>
      <c r="CV748" s="351"/>
      <c r="CW748" s="351"/>
      <c r="CX748" s="351"/>
      <c r="CY748" s="351"/>
      <c r="CZ748" s="351"/>
      <c r="DA748" s="351"/>
      <c r="DB748" s="351"/>
      <c r="DC748" s="351"/>
      <c r="DD748" s="351"/>
      <c r="DE748" s="351"/>
      <c r="DF748" s="351"/>
      <c r="DG748" s="351"/>
      <c r="DH748" s="351"/>
      <c r="DI748" s="351"/>
      <c r="DJ748" s="351"/>
      <c r="DK748" s="351"/>
      <c r="DL748" s="351"/>
      <c r="DM748" s="351"/>
      <c r="DN748" s="351"/>
      <c r="DS748" s="372"/>
      <c r="DT748" s="374"/>
      <c r="DU748" s="375"/>
      <c r="DV748" s="375"/>
      <c r="DW748" s="375"/>
      <c r="DX748" s="375">
        <v>1</v>
      </c>
      <c r="DY748" s="375">
        <f t="shared" si="2755"/>
        <v>0</v>
      </c>
      <c r="DZ748" s="375">
        <f t="shared" si="2756"/>
        <v>0</v>
      </c>
      <c r="EA748" s="375">
        <f t="shared" si="2757"/>
        <v>1</v>
      </c>
      <c r="EB748" s="375">
        <f t="shared" si="2758"/>
        <v>0</v>
      </c>
      <c r="EC748" s="375">
        <f t="shared" si="2759"/>
        <v>0</v>
      </c>
      <c r="ED748" s="375">
        <f t="shared" si="2760"/>
        <v>1</v>
      </c>
      <c r="EE748" s="375">
        <f t="shared" si="2761"/>
        <v>0</v>
      </c>
      <c r="EF748" s="375">
        <f t="shared" si="2762"/>
        <v>0</v>
      </c>
      <c r="EG748" s="375">
        <f t="shared" si="2763"/>
        <v>1</v>
      </c>
      <c r="EH748" s="375">
        <f t="shared" si="2764"/>
        <v>0</v>
      </c>
      <c r="EI748" s="375">
        <f t="shared" si="2765"/>
        <v>0</v>
      </c>
      <c r="EJ748" s="375">
        <f t="shared" si="2766"/>
        <v>1</v>
      </c>
      <c r="EK748" s="375">
        <f t="shared" si="2767"/>
        <v>0</v>
      </c>
      <c r="EL748" s="375">
        <f t="shared" si="2768"/>
        <v>0</v>
      </c>
      <c r="EM748" s="375">
        <f t="shared" si="2769"/>
        <v>1</v>
      </c>
      <c r="EN748" s="375">
        <f t="shared" si="2770"/>
        <v>0</v>
      </c>
      <c r="EO748" s="375">
        <f t="shared" si="2771"/>
        <v>0</v>
      </c>
      <c r="EP748" s="375">
        <f t="shared" si="2772"/>
        <v>1</v>
      </c>
      <c r="EQ748" s="375">
        <f t="shared" si="2773"/>
        <v>0</v>
      </c>
      <c r="ER748" s="375">
        <f t="shared" si="2774"/>
        <v>0</v>
      </c>
      <c r="ES748" s="375">
        <f t="shared" si="2775"/>
        <v>1</v>
      </c>
      <c r="ET748" s="375">
        <f t="shared" si="2776"/>
        <v>0</v>
      </c>
      <c r="EU748" s="375">
        <f t="shared" si="2777"/>
        <v>0</v>
      </c>
      <c r="EV748" s="375">
        <f t="shared" si="2778"/>
        <v>1</v>
      </c>
      <c r="EW748" s="375">
        <f t="shared" si="2779"/>
        <v>0</v>
      </c>
      <c r="EX748" s="375">
        <f t="shared" si="2780"/>
        <v>0</v>
      </c>
      <c r="EY748" s="375">
        <f t="shared" si="2781"/>
        <v>1</v>
      </c>
      <c r="EZ748" s="375">
        <f t="shared" si="2782"/>
        <v>0</v>
      </c>
      <c r="FA748" s="375">
        <f t="shared" si="2783"/>
        <v>0</v>
      </c>
      <c r="FB748" s="375">
        <f t="shared" si="2784"/>
        <v>1</v>
      </c>
      <c r="FC748" s="375">
        <f t="shared" si="2785"/>
        <v>0</v>
      </c>
      <c r="FD748" s="375">
        <f t="shared" si="2786"/>
        <v>0</v>
      </c>
      <c r="FE748" s="376"/>
      <c r="FF748" s="372"/>
      <c r="FG748" s="372"/>
      <c r="FH748" s="372"/>
      <c r="FI748" s="372"/>
      <c r="FJ748" s="372"/>
      <c r="FK748" s="372"/>
      <c r="FL748" s="372"/>
      <c r="FM748" s="372"/>
      <c r="FN748" s="372"/>
      <c r="FO748" s="372"/>
      <c r="FP748" s="372"/>
      <c r="FQ748" s="372"/>
      <c r="FR748" s="372"/>
      <c r="FS748" s="372"/>
      <c r="FT748" s="372"/>
      <c r="FU748" s="372"/>
      <c r="FV748" s="372"/>
      <c r="FW748" s="372"/>
      <c r="FX748" s="372"/>
      <c r="FY748" s="372"/>
      <c r="FZ748" s="372"/>
      <c r="GA748" s="372"/>
      <c r="GB748" s="372"/>
      <c r="GC748" s="372"/>
      <c r="GD748" s="372"/>
      <c r="GE748" s="372"/>
      <c r="GF748" s="372"/>
      <c r="GG748" s="372"/>
      <c r="GH748" s="372"/>
      <c r="GI748" s="372"/>
      <c r="GJ748" s="372"/>
      <c r="GK748" s="372"/>
      <c r="GL748" s="372"/>
      <c r="GM748" s="372"/>
      <c r="GN748" s="372"/>
      <c r="GO748" s="372"/>
      <c r="GP748" s="372"/>
      <c r="GQ748" s="372"/>
      <c r="GR748" s="372"/>
      <c r="GS748" s="372"/>
      <c r="GT748" s="372"/>
      <c r="GU748" s="372"/>
      <c r="GV748" s="372"/>
      <c r="GW748" s="372"/>
      <c r="GX748" s="372"/>
      <c r="GY748" s="372"/>
      <c r="GZ748" s="372"/>
      <c r="HA748" s="372"/>
      <c r="HB748" s="372"/>
      <c r="HC748" s="372"/>
    </row>
    <row r="749" spans="1:211" s="373" customFormat="1" ht="15" hidden="1" customHeight="1" outlineLevel="1" x14ac:dyDescent="0.2">
      <c r="A749" s="366">
        <f>SWDATA!O734</f>
        <v>0</v>
      </c>
      <c r="B749" s="366">
        <f>SWDATA!M734</f>
        <v>0</v>
      </c>
      <c r="C749" s="351">
        <f>IF(AND(SWDATA!M734=1,SWDATA!Q734="promotions"),SWDATA!P734,0)</f>
        <v>0</v>
      </c>
      <c r="D749" s="367">
        <f>ROW(SWDATA!M734)</f>
        <v>734</v>
      </c>
      <c r="E749" s="368">
        <f t="shared" si="2790"/>
        <v>0</v>
      </c>
      <c r="F749" s="369">
        <f t="shared" si="2626"/>
        <v>1</v>
      </c>
      <c r="G749" s="366" t="str">
        <f t="shared" si="2627"/>
        <v/>
      </c>
      <c r="H749" s="370"/>
      <c r="J749" s="238">
        <f t="shared" si="2628"/>
        <v>0</v>
      </c>
      <c r="K749" s="239" t="str">
        <f t="shared" si="2629"/>
        <v/>
      </c>
      <c r="L749" s="342"/>
      <c r="M749" s="345"/>
      <c r="N749" s="340" t="str">
        <f>IF(LEN(SWDATA!F734)=0,"",N748)</f>
        <v/>
      </c>
      <c r="O749" s="296" t="str">
        <f>IF(LEN(SWDATA!G734)=0,"",O748)</f>
        <v/>
      </c>
      <c r="P749" s="297" t="str">
        <f>IF(LEN(SWDATA!C734)=0,"",SWDATA!C734)</f>
        <v/>
      </c>
      <c r="Q749" s="312" t="str">
        <f t="shared" si="2630"/>
        <v/>
      </c>
      <c r="R749" s="223" t="s">
        <v>261</v>
      </c>
      <c r="S749" s="224"/>
      <c r="T749" s="224"/>
      <c r="U749" s="264" t="s">
        <v>629</v>
      </c>
      <c r="V749" s="205" t="s">
        <v>221</v>
      </c>
      <c r="W749" s="266">
        <f>IF(OR(Is_Loading,LEN($A749)=0),"",SWDATA!P734)</f>
        <v>0</v>
      </c>
      <c r="X749" s="267">
        <f>IF(OR(Is_Loading,LEN($A749)=0),"",SWDATA!Q734)</f>
        <v>0</v>
      </c>
      <c r="Y749" s="267">
        <f>IF(OR(Is_Loading,LEN($A749)=0),"",SWDATA!R734)</f>
        <v>0</v>
      </c>
      <c r="Z749" s="266" t="str">
        <f t="shared" si="2787"/>
        <v/>
      </c>
      <c r="AA749" s="266">
        <f>IF(OR(Is_Loading,LEN($A749)=0),"",SWDATA!T734)</f>
        <v>0</v>
      </c>
      <c r="AB749" s="267">
        <f>IF(OR(Is_Loading,LEN($A749)=0),"",SWDATA!U734)</f>
        <v>0</v>
      </c>
      <c r="AC749" s="267">
        <f>IF(OR(Is_Loading,LEN($A749)=0),"",SWDATA!V734)</f>
        <v>0</v>
      </c>
      <c r="AD749" s="266" t="str">
        <f t="shared" si="2631"/>
        <v/>
      </c>
      <c r="AE749" s="266">
        <f>IF(OR(Is_Loading,LEN($A749)=0),"",SWDATA!X734)</f>
        <v>0</v>
      </c>
      <c r="AF749" s="267">
        <f>IF(OR(Is_Loading,LEN($A749)=0),"",SWDATA!Y734)</f>
        <v>0</v>
      </c>
      <c r="AG749" s="267">
        <f>IF(OR(Is_Loading,LEN($A749)=0),"",SWDATA!Z734)</f>
        <v>0</v>
      </c>
      <c r="AH749" s="266" t="str">
        <f t="shared" si="2632"/>
        <v/>
      </c>
      <c r="AI749" s="266">
        <f>IF(OR(Is_Loading,LEN($A749)=0),"",SWDATA!AB734)</f>
        <v>0</v>
      </c>
      <c r="AJ749" s="267">
        <f>IF(OR(Is_Loading,LEN($A749)=0),"",SWDATA!AC734)</f>
        <v>0</v>
      </c>
      <c r="AK749" s="267">
        <f>IF(OR(Is_Loading,LEN($A749)=0),"",SWDATA!AD734)</f>
        <v>0</v>
      </c>
      <c r="AL749" s="266" t="str">
        <f t="shared" si="2633"/>
        <v/>
      </c>
      <c r="AM749" s="266">
        <f>IF(OR(Is_Loading,LEN($A749)=0),"",SWDATA!AF734)</f>
        <v>0</v>
      </c>
      <c r="AN749" s="267">
        <f>IF(OR(Is_Loading,LEN($A749)=0),"",SWDATA!AG734)</f>
        <v>0</v>
      </c>
      <c r="AO749" s="323">
        <f>IF(OR(Is_Loading,LEN($A749)=0),"",SWDATA!AH734)</f>
        <v>0</v>
      </c>
      <c r="AP749" s="320" t="str">
        <f t="shared" si="2634"/>
        <v/>
      </c>
      <c r="AQ749" s="266">
        <f>IF(OR(Is_Loading,LEN($A749)=0),"",SWDATA!AJ734)</f>
        <v>0</v>
      </c>
      <c r="AR749" s="267">
        <f>IF(OR(Is_Loading,LEN($A749)=0),"",SWDATA!AK734)</f>
        <v>0</v>
      </c>
      <c r="AS749" s="267">
        <f>IF(OR(Is_Loading,LEN($A749)=0),"",SWDATA!AL734)</f>
        <v>0</v>
      </c>
      <c r="AT749" s="266" t="str">
        <f t="shared" si="2635"/>
        <v/>
      </c>
      <c r="AU749" s="266">
        <f>IF(OR(Is_Loading,LEN($A749)=0),"",SWDATA!AN734)</f>
        <v>0</v>
      </c>
      <c r="AV749" s="267">
        <f>IF(OR(Is_Loading,LEN($A749)=0),"",SWDATA!AO734)</f>
        <v>0</v>
      </c>
      <c r="AW749" s="267">
        <f>IF(OR(Is_Loading,LEN($A749)=0),"",SWDATA!AP734)</f>
        <v>0</v>
      </c>
      <c r="AX749" s="266" t="str">
        <f t="shared" si="2636"/>
        <v/>
      </c>
      <c r="AY749" s="266">
        <f>IF(OR(Is_Loading,LEN($A749)=0),"",SWDATA!AR734)</f>
        <v>0</v>
      </c>
      <c r="AZ749" s="267">
        <f>IF(OR(Is_Loading,LEN($A749)=0),"",SWDATA!AS734)</f>
        <v>0</v>
      </c>
      <c r="BA749" s="267">
        <f>IF(OR(Is_Loading,LEN($A749)=0),"",SWDATA!AT734)</f>
        <v>0</v>
      </c>
      <c r="BB749" s="266" t="str">
        <f t="shared" si="2637"/>
        <v/>
      </c>
      <c r="BC749" s="266">
        <f>IF(OR(Is_Loading,LEN($A749)=0),"",SWDATA!AV734)</f>
        <v>0</v>
      </c>
      <c r="BD749" s="267">
        <f>IF(OR(Is_Loading,LEN($A749)=0),"",SWDATA!AW734)</f>
        <v>0</v>
      </c>
      <c r="BE749" s="323">
        <f>IF(OR(Is_Loading,LEN($A749)=0),"",SWDATA!AX734)</f>
        <v>0</v>
      </c>
      <c r="BF749" s="320" t="str">
        <f t="shared" si="2638"/>
        <v/>
      </c>
      <c r="BG749" s="11"/>
      <c r="BH749" s="11"/>
      <c r="BI749" s="11"/>
      <c r="BJ749" s="11"/>
      <c r="BK749" s="11"/>
      <c r="BL749" s="11"/>
      <c r="BM749" s="11"/>
      <c r="BN749" s="11"/>
      <c r="BO749" s="11"/>
      <c r="BP749" s="11"/>
      <c r="BQ749" s="11"/>
      <c r="BR749" s="11"/>
      <c r="BS749" s="11"/>
      <c r="BT749" s="11"/>
      <c r="BU749" s="11"/>
      <c r="BV749" s="11"/>
      <c r="BW749" s="11"/>
      <c r="BX749" s="11"/>
      <c r="BY749" s="11"/>
      <c r="BZ749" s="11"/>
      <c r="CA749" s="11"/>
      <c r="CB749" s="11"/>
      <c r="CC749" s="11"/>
      <c r="CD749" s="11"/>
      <c r="CE749" s="11"/>
      <c r="CF749" s="11"/>
      <c r="CG749" s="11"/>
      <c r="CH749" s="11"/>
      <c r="CI749" s="11"/>
      <c r="CJ749" s="11"/>
      <c r="CK749" s="11"/>
      <c r="CL749" s="11"/>
      <c r="CM749" s="11"/>
      <c r="CN749" s="351"/>
      <c r="CO749" s="351"/>
      <c r="CP749" s="351"/>
      <c r="CQ749" s="351"/>
      <c r="CR749" s="351"/>
      <c r="CS749" s="351"/>
      <c r="CT749" s="351"/>
      <c r="CU749" s="351"/>
      <c r="CV749" s="351"/>
      <c r="CW749" s="351"/>
      <c r="CX749" s="351"/>
      <c r="CY749" s="351"/>
      <c r="CZ749" s="351"/>
      <c r="DA749" s="351"/>
      <c r="DB749" s="351"/>
      <c r="DC749" s="351"/>
      <c r="DD749" s="351"/>
      <c r="DE749" s="351"/>
      <c r="DF749" s="351"/>
      <c r="DG749" s="351"/>
      <c r="DH749" s="351"/>
      <c r="DI749" s="351"/>
      <c r="DJ749" s="351"/>
      <c r="DK749" s="351"/>
      <c r="DL749" s="351"/>
      <c r="DM749" s="351"/>
      <c r="DN749" s="351"/>
      <c r="DS749" s="372"/>
      <c r="DT749" s="374"/>
      <c r="DU749" s="375"/>
      <c r="DV749" s="375"/>
      <c r="DW749" s="375"/>
      <c r="DX749" s="375">
        <v>1</v>
      </c>
      <c r="DY749" s="375">
        <f t="shared" si="2755"/>
        <v>0</v>
      </c>
      <c r="DZ749" s="375">
        <f t="shared" si="2756"/>
        <v>0</v>
      </c>
      <c r="EA749" s="375">
        <f t="shared" si="2757"/>
        <v>1</v>
      </c>
      <c r="EB749" s="375">
        <f t="shared" si="2758"/>
        <v>0</v>
      </c>
      <c r="EC749" s="375">
        <f t="shared" si="2759"/>
        <v>0</v>
      </c>
      <c r="ED749" s="375">
        <f t="shared" si="2760"/>
        <v>1</v>
      </c>
      <c r="EE749" s="375">
        <f t="shared" si="2761"/>
        <v>0</v>
      </c>
      <c r="EF749" s="375">
        <f t="shared" si="2762"/>
        <v>0</v>
      </c>
      <c r="EG749" s="375">
        <f t="shared" si="2763"/>
        <v>1</v>
      </c>
      <c r="EH749" s="375">
        <f t="shared" si="2764"/>
        <v>0</v>
      </c>
      <c r="EI749" s="375">
        <f t="shared" si="2765"/>
        <v>0</v>
      </c>
      <c r="EJ749" s="375">
        <f t="shared" si="2766"/>
        <v>1</v>
      </c>
      <c r="EK749" s="375">
        <f t="shared" si="2767"/>
        <v>0</v>
      </c>
      <c r="EL749" s="375">
        <f t="shared" si="2768"/>
        <v>0</v>
      </c>
      <c r="EM749" s="375">
        <f t="shared" si="2769"/>
        <v>1</v>
      </c>
      <c r="EN749" s="375">
        <f t="shared" si="2770"/>
        <v>0</v>
      </c>
      <c r="EO749" s="375">
        <f t="shared" si="2771"/>
        <v>0</v>
      </c>
      <c r="EP749" s="375">
        <f t="shared" si="2772"/>
        <v>1</v>
      </c>
      <c r="EQ749" s="375">
        <f t="shared" si="2773"/>
        <v>0</v>
      </c>
      <c r="ER749" s="375">
        <f t="shared" si="2774"/>
        <v>0</v>
      </c>
      <c r="ES749" s="375">
        <f t="shared" si="2775"/>
        <v>1</v>
      </c>
      <c r="ET749" s="375">
        <f t="shared" si="2776"/>
        <v>0</v>
      </c>
      <c r="EU749" s="375">
        <f t="shared" si="2777"/>
        <v>0</v>
      </c>
      <c r="EV749" s="375">
        <f t="shared" si="2778"/>
        <v>1</v>
      </c>
      <c r="EW749" s="375">
        <f t="shared" si="2779"/>
        <v>0</v>
      </c>
      <c r="EX749" s="375">
        <f t="shared" si="2780"/>
        <v>0</v>
      </c>
      <c r="EY749" s="375">
        <f t="shared" si="2781"/>
        <v>1</v>
      </c>
      <c r="EZ749" s="375">
        <f t="shared" si="2782"/>
        <v>0</v>
      </c>
      <c r="FA749" s="375">
        <f t="shared" si="2783"/>
        <v>0</v>
      </c>
      <c r="FB749" s="375">
        <f t="shared" si="2784"/>
        <v>1</v>
      </c>
      <c r="FC749" s="375">
        <f t="shared" si="2785"/>
        <v>0</v>
      </c>
      <c r="FD749" s="375">
        <f t="shared" si="2786"/>
        <v>0</v>
      </c>
      <c r="FE749" s="376"/>
      <c r="FF749" s="372"/>
      <c r="FG749" s="372"/>
      <c r="FH749" s="372"/>
      <c r="FI749" s="372"/>
      <c r="FJ749" s="372"/>
      <c r="FK749" s="372"/>
      <c r="FL749" s="372"/>
      <c r="FM749" s="372"/>
      <c r="FN749" s="372"/>
      <c r="FO749" s="372"/>
      <c r="FP749" s="372"/>
      <c r="FQ749" s="372"/>
      <c r="FR749" s="372"/>
      <c r="FS749" s="372"/>
      <c r="FT749" s="372"/>
      <c r="FU749" s="372"/>
      <c r="FV749" s="372"/>
      <c r="FW749" s="372"/>
      <c r="FX749" s="372"/>
      <c r="FY749" s="372"/>
      <c r="FZ749" s="372"/>
      <c r="GA749" s="372"/>
      <c r="GB749" s="372"/>
      <c r="GC749" s="372"/>
      <c r="GD749" s="372"/>
      <c r="GE749" s="372"/>
      <c r="GF749" s="372"/>
      <c r="GG749" s="372"/>
      <c r="GH749" s="372"/>
      <c r="GI749" s="372"/>
      <c r="GJ749" s="372"/>
      <c r="GK749" s="372"/>
      <c r="GL749" s="372"/>
      <c r="GM749" s="372"/>
      <c r="GN749" s="372"/>
      <c r="GO749" s="372"/>
      <c r="GP749" s="372"/>
      <c r="GQ749" s="372"/>
      <c r="GR749" s="372"/>
      <c r="GS749" s="372"/>
      <c r="GT749" s="372"/>
      <c r="GU749" s="372"/>
      <c r="GV749" s="372"/>
      <c r="GW749" s="372"/>
      <c r="GX749" s="372"/>
      <c r="GY749" s="372"/>
      <c r="GZ749" s="372"/>
      <c r="HA749" s="372"/>
      <c r="HB749" s="372"/>
      <c r="HC749" s="372"/>
    </row>
    <row r="750" spans="1:211" s="373" customFormat="1" ht="15" hidden="1" customHeight="1" outlineLevel="1" x14ac:dyDescent="0.2">
      <c r="A750" s="366">
        <f>SWDATA!O735</f>
        <v>0</v>
      </c>
      <c r="B750" s="366">
        <f>SWDATA!M735</f>
        <v>0</v>
      </c>
      <c r="C750" s="351">
        <f>IF(AND(SWDATA!M735=1,SWDATA!Q735="promotions"),SWDATA!P735,0)</f>
        <v>0</v>
      </c>
      <c r="D750" s="367">
        <f>ROW(SWDATA!M735)</f>
        <v>735</v>
      </c>
      <c r="E750" s="368">
        <f t="shared" si="2790"/>
        <v>0</v>
      </c>
      <c r="F750" s="369">
        <f t="shared" si="2626"/>
        <v>1</v>
      </c>
      <c r="G750" s="366" t="str">
        <f t="shared" si="2627"/>
        <v/>
      </c>
      <c r="H750" s="370"/>
      <c r="J750" s="238">
        <f t="shared" si="2628"/>
        <v>0</v>
      </c>
      <c r="K750" s="239" t="str">
        <f t="shared" si="2629"/>
        <v/>
      </c>
      <c r="L750" s="342"/>
      <c r="M750" s="345"/>
      <c r="N750" s="340" t="str">
        <f>IF(LEN(SWDATA!F735)=0,"",N749)</f>
        <v/>
      </c>
      <c r="O750" s="296" t="str">
        <f>IF(LEN(SWDATA!G735)=0,"",O749)</f>
        <v/>
      </c>
      <c r="P750" s="297" t="str">
        <f>IF(LEN(SWDATA!C735)=0,"",SWDATA!C735)</f>
        <v/>
      </c>
      <c r="Q750" s="312" t="str">
        <f t="shared" si="2630"/>
        <v/>
      </c>
      <c r="R750" s="223" t="s">
        <v>261</v>
      </c>
      <c r="S750" s="224"/>
      <c r="T750" s="224"/>
      <c r="U750" s="264" t="s">
        <v>626</v>
      </c>
      <c r="V750" s="205" t="s">
        <v>221</v>
      </c>
      <c r="W750" s="266">
        <f>IF(OR(Is_Loading,LEN($A750)=0),"",SWDATA!P735)</f>
        <v>0</v>
      </c>
      <c r="X750" s="267">
        <f>IF(OR(Is_Loading,LEN($A750)=0),"",SWDATA!Q735)</f>
        <v>0</v>
      </c>
      <c r="Y750" s="267">
        <f>IF(OR(Is_Loading,LEN($A750)=0),"",SWDATA!R735)</f>
        <v>0</v>
      </c>
      <c r="Z750" s="266" t="str">
        <f t="shared" ref="Z750:Z754" si="2791">IF($A750=0,"",CHOOSE($F750,SUM(W750:Y750),SUM(W750:Y750)/3,Y750))</f>
        <v/>
      </c>
      <c r="AA750" s="266">
        <f>IF(OR(Is_Loading,LEN($A750)=0),"",SWDATA!T735)</f>
        <v>0</v>
      </c>
      <c r="AB750" s="267">
        <f>IF(OR(Is_Loading,LEN($A750)=0),"",SWDATA!U735)</f>
        <v>0</v>
      </c>
      <c r="AC750" s="267">
        <f>IF(OR(Is_Loading,LEN($A750)=0),"",SWDATA!V735)</f>
        <v>0</v>
      </c>
      <c r="AD750" s="266" t="str">
        <f t="shared" si="2631"/>
        <v/>
      </c>
      <c r="AE750" s="266">
        <f>IF(OR(Is_Loading,LEN($A750)=0),"",SWDATA!X735)</f>
        <v>0</v>
      </c>
      <c r="AF750" s="267">
        <f>IF(OR(Is_Loading,LEN($A750)=0),"",SWDATA!Y735)</f>
        <v>0</v>
      </c>
      <c r="AG750" s="267">
        <f>IF(OR(Is_Loading,LEN($A750)=0),"",SWDATA!Z735)</f>
        <v>0</v>
      </c>
      <c r="AH750" s="266" t="str">
        <f t="shared" si="2632"/>
        <v/>
      </c>
      <c r="AI750" s="266">
        <f>IF(OR(Is_Loading,LEN($A750)=0),"",SWDATA!AB735)</f>
        <v>0</v>
      </c>
      <c r="AJ750" s="267">
        <f>IF(OR(Is_Loading,LEN($A750)=0),"",SWDATA!AC735)</f>
        <v>0</v>
      </c>
      <c r="AK750" s="267">
        <f>IF(OR(Is_Loading,LEN($A750)=0),"",SWDATA!AD735)</f>
        <v>0</v>
      </c>
      <c r="AL750" s="266" t="str">
        <f t="shared" si="2633"/>
        <v/>
      </c>
      <c r="AM750" s="266">
        <f>IF(OR(Is_Loading,LEN($A750)=0),"",SWDATA!AF735)</f>
        <v>0</v>
      </c>
      <c r="AN750" s="267">
        <f>IF(OR(Is_Loading,LEN($A750)=0),"",SWDATA!AG735)</f>
        <v>0</v>
      </c>
      <c r="AO750" s="323">
        <f>IF(OR(Is_Loading,LEN($A750)=0),"",SWDATA!AH735)</f>
        <v>0</v>
      </c>
      <c r="AP750" s="320" t="str">
        <f t="shared" si="2634"/>
        <v/>
      </c>
      <c r="AQ750" s="266">
        <f>IF(OR(Is_Loading,LEN($A750)=0),"",SWDATA!AJ735)</f>
        <v>0</v>
      </c>
      <c r="AR750" s="267">
        <f>IF(OR(Is_Loading,LEN($A750)=0),"",SWDATA!AK735)</f>
        <v>0</v>
      </c>
      <c r="AS750" s="267">
        <f>IF(OR(Is_Loading,LEN($A750)=0),"",SWDATA!AL735)</f>
        <v>0</v>
      </c>
      <c r="AT750" s="266" t="str">
        <f t="shared" si="2635"/>
        <v/>
      </c>
      <c r="AU750" s="266">
        <f>IF(OR(Is_Loading,LEN($A750)=0),"",SWDATA!AN735)</f>
        <v>0</v>
      </c>
      <c r="AV750" s="267">
        <f>IF(OR(Is_Loading,LEN($A750)=0),"",SWDATA!AO735)</f>
        <v>0</v>
      </c>
      <c r="AW750" s="267">
        <f>IF(OR(Is_Loading,LEN($A750)=0),"",SWDATA!AP735)</f>
        <v>0</v>
      </c>
      <c r="AX750" s="266" t="str">
        <f t="shared" si="2636"/>
        <v/>
      </c>
      <c r="AY750" s="266">
        <f>IF(OR(Is_Loading,LEN($A750)=0),"",SWDATA!AR735)</f>
        <v>0</v>
      </c>
      <c r="AZ750" s="267">
        <f>IF(OR(Is_Loading,LEN($A750)=0),"",SWDATA!AS735)</f>
        <v>0</v>
      </c>
      <c r="BA750" s="267">
        <f>IF(OR(Is_Loading,LEN($A750)=0),"",SWDATA!AT735)</f>
        <v>0</v>
      </c>
      <c r="BB750" s="266" t="str">
        <f t="shared" si="2637"/>
        <v/>
      </c>
      <c r="BC750" s="266">
        <f>IF(OR(Is_Loading,LEN($A750)=0),"",SWDATA!AV735)</f>
        <v>0</v>
      </c>
      <c r="BD750" s="267">
        <f>IF(OR(Is_Loading,LEN($A750)=0),"",SWDATA!AW735)</f>
        <v>0</v>
      </c>
      <c r="BE750" s="323">
        <f>IF(OR(Is_Loading,LEN($A750)=0),"",SWDATA!AX735)</f>
        <v>0</v>
      </c>
      <c r="BF750" s="320" t="str">
        <f t="shared" si="2638"/>
        <v/>
      </c>
      <c r="BG750" s="11"/>
      <c r="BH750" s="11"/>
      <c r="BI750" s="11"/>
      <c r="BJ750" s="11"/>
      <c r="BK750" s="11"/>
      <c r="BL750" s="11"/>
      <c r="BM750" s="11"/>
      <c r="BN750" s="11"/>
      <c r="BO750" s="11"/>
      <c r="BP750" s="11"/>
      <c r="BQ750" s="11"/>
      <c r="BR750" s="11"/>
      <c r="BS750" s="11"/>
      <c r="BT750" s="11"/>
      <c r="BU750" s="11"/>
      <c r="BV750" s="11"/>
      <c r="BW750" s="11"/>
      <c r="BX750" s="11"/>
      <c r="BY750" s="11"/>
      <c r="BZ750" s="11"/>
      <c r="CA750" s="11"/>
      <c r="CB750" s="11"/>
      <c r="CC750" s="11"/>
      <c r="CD750" s="11"/>
      <c r="CE750" s="11"/>
      <c r="CF750" s="11"/>
      <c r="CG750" s="11"/>
      <c r="CH750" s="11"/>
      <c r="CI750" s="11"/>
      <c r="CJ750" s="11"/>
      <c r="CK750" s="11"/>
      <c r="CL750" s="11"/>
      <c r="CM750" s="11"/>
      <c r="CN750" s="351"/>
      <c r="CO750" s="351"/>
      <c r="CP750" s="351"/>
      <c r="CQ750" s="351"/>
      <c r="CR750" s="351"/>
      <c r="CS750" s="351"/>
      <c r="CT750" s="351"/>
      <c r="CU750" s="351"/>
      <c r="CV750" s="351"/>
      <c r="CW750" s="351"/>
      <c r="CX750" s="351"/>
      <c r="CY750" s="351"/>
      <c r="CZ750" s="351"/>
      <c r="DA750" s="351"/>
      <c r="DB750" s="351"/>
      <c r="DC750" s="351"/>
      <c r="DD750" s="351"/>
      <c r="DE750" s="351"/>
      <c r="DF750" s="351"/>
      <c r="DG750" s="351"/>
      <c r="DH750" s="351"/>
      <c r="DI750" s="351"/>
      <c r="DJ750" s="351"/>
      <c r="DK750" s="351"/>
      <c r="DL750" s="351"/>
      <c r="DM750" s="351"/>
      <c r="DN750" s="351"/>
      <c r="DS750" s="372"/>
      <c r="DT750" s="374"/>
      <c r="DU750" s="375"/>
      <c r="DV750" s="375"/>
      <c r="DW750" s="375"/>
      <c r="DX750" s="375">
        <v>1</v>
      </c>
      <c r="DY750" s="375">
        <f t="shared" si="2755"/>
        <v>0</v>
      </c>
      <c r="DZ750" s="375">
        <f t="shared" si="2756"/>
        <v>0</v>
      </c>
      <c r="EA750" s="375">
        <f t="shared" si="2757"/>
        <v>1</v>
      </c>
      <c r="EB750" s="375">
        <f t="shared" si="2758"/>
        <v>0</v>
      </c>
      <c r="EC750" s="375">
        <f t="shared" si="2759"/>
        <v>0</v>
      </c>
      <c r="ED750" s="375">
        <f t="shared" si="2760"/>
        <v>1</v>
      </c>
      <c r="EE750" s="375">
        <f t="shared" si="2761"/>
        <v>0</v>
      </c>
      <c r="EF750" s="375">
        <f t="shared" si="2762"/>
        <v>0</v>
      </c>
      <c r="EG750" s="375">
        <f t="shared" si="2763"/>
        <v>1</v>
      </c>
      <c r="EH750" s="375">
        <f t="shared" si="2764"/>
        <v>0</v>
      </c>
      <c r="EI750" s="375">
        <f t="shared" si="2765"/>
        <v>0</v>
      </c>
      <c r="EJ750" s="375">
        <f t="shared" si="2766"/>
        <v>1</v>
      </c>
      <c r="EK750" s="375">
        <f t="shared" si="2767"/>
        <v>0</v>
      </c>
      <c r="EL750" s="375">
        <f t="shared" si="2768"/>
        <v>0</v>
      </c>
      <c r="EM750" s="375">
        <f t="shared" si="2769"/>
        <v>1</v>
      </c>
      <c r="EN750" s="375">
        <f t="shared" si="2770"/>
        <v>0</v>
      </c>
      <c r="EO750" s="375">
        <f t="shared" si="2771"/>
        <v>0</v>
      </c>
      <c r="EP750" s="375">
        <f t="shared" si="2772"/>
        <v>1</v>
      </c>
      <c r="EQ750" s="375">
        <f t="shared" si="2773"/>
        <v>0</v>
      </c>
      <c r="ER750" s="375">
        <f t="shared" si="2774"/>
        <v>0</v>
      </c>
      <c r="ES750" s="375">
        <f t="shared" si="2775"/>
        <v>1</v>
      </c>
      <c r="ET750" s="375">
        <f t="shared" si="2776"/>
        <v>0</v>
      </c>
      <c r="EU750" s="375">
        <f t="shared" si="2777"/>
        <v>0</v>
      </c>
      <c r="EV750" s="375">
        <f t="shared" si="2778"/>
        <v>1</v>
      </c>
      <c r="EW750" s="375">
        <f t="shared" si="2779"/>
        <v>0</v>
      </c>
      <c r="EX750" s="375">
        <f t="shared" si="2780"/>
        <v>0</v>
      </c>
      <c r="EY750" s="375">
        <f t="shared" si="2781"/>
        <v>1</v>
      </c>
      <c r="EZ750" s="375">
        <f t="shared" si="2782"/>
        <v>0</v>
      </c>
      <c r="FA750" s="375">
        <f t="shared" si="2783"/>
        <v>0</v>
      </c>
      <c r="FB750" s="375">
        <f t="shared" si="2784"/>
        <v>1</v>
      </c>
      <c r="FC750" s="375">
        <f t="shared" si="2785"/>
        <v>0</v>
      </c>
      <c r="FD750" s="375">
        <f t="shared" si="2786"/>
        <v>0</v>
      </c>
      <c r="FE750" s="376"/>
      <c r="FF750" s="372"/>
      <c r="FG750" s="372"/>
      <c r="FH750" s="372"/>
      <c r="FI750" s="372"/>
      <c r="FJ750" s="372"/>
      <c r="FK750" s="372"/>
      <c r="FL750" s="372"/>
      <c r="FM750" s="372"/>
      <c r="FN750" s="372"/>
      <c r="FO750" s="372"/>
      <c r="FP750" s="372"/>
      <c r="FQ750" s="372"/>
      <c r="FR750" s="372"/>
      <c r="FS750" s="372"/>
      <c r="FT750" s="372"/>
      <c r="FU750" s="372"/>
      <c r="FV750" s="372"/>
      <c r="FW750" s="372"/>
      <c r="FX750" s="372"/>
      <c r="FY750" s="372"/>
      <c r="FZ750" s="372"/>
      <c r="GA750" s="372"/>
      <c r="GB750" s="372"/>
      <c r="GC750" s="372"/>
      <c r="GD750" s="372"/>
      <c r="GE750" s="372"/>
      <c r="GF750" s="372"/>
      <c r="GG750" s="372"/>
      <c r="GH750" s="372"/>
      <c r="GI750" s="372"/>
      <c r="GJ750" s="372"/>
      <c r="GK750" s="372"/>
      <c r="GL750" s="372"/>
      <c r="GM750" s="372"/>
      <c r="GN750" s="372"/>
      <c r="GO750" s="372"/>
      <c r="GP750" s="372"/>
      <c r="GQ750" s="372"/>
      <c r="GR750" s="372"/>
      <c r="GS750" s="372"/>
      <c r="GT750" s="372"/>
      <c r="GU750" s="372"/>
      <c r="GV750" s="372"/>
      <c r="GW750" s="372"/>
      <c r="GX750" s="372"/>
      <c r="GY750" s="372"/>
      <c r="GZ750" s="372"/>
      <c r="HA750" s="372"/>
      <c r="HB750" s="372"/>
      <c r="HC750" s="372"/>
    </row>
    <row r="751" spans="1:211" s="373" customFormat="1" ht="15" hidden="1" customHeight="1" outlineLevel="1" x14ac:dyDescent="0.2">
      <c r="A751" s="366">
        <f>SWDATA!O736</f>
        <v>0</v>
      </c>
      <c r="B751" s="366">
        <f>SWDATA!M736</f>
        <v>0</v>
      </c>
      <c r="C751" s="351">
        <f>IF(AND(SWDATA!M736=1,SWDATA!Q736="promotions"),SWDATA!P736,0)</f>
        <v>0</v>
      </c>
      <c r="D751" s="367">
        <f>ROW(SWDATA!M736)</f>
        <v>736</v>
      </c>
      <c r="E751" s="368">
        <f t="shared" si="2790"/>
        <v>0</v>
      </c>
      <c r="F751" s="369">
        <f t="shared" si="2626"/>
        <v>1</v>
      </c>
      <c r="G751" s="366" t="str">
        <f t="shared" si="2627"/>
        <v/>
      </c>
      <c r="H751" s="370"/>
      <c r="J751" s="238">
        <f t="shared" si="2628"/>
        <v>0</v>
      </c>
      <c r="K751" s="239" t="str">
        <f t="shared" si="2629"/>
        <v/>
      </c>
      <c r="L751" s="342"/>
      <c r="M751" s="345"/>
      <c r="N751" s="340" t="str">
        <f>IF(LEN(SWDATA!F736)=0,"",N750)</f>
        <v/>
      </c>
      <c r="O751" s="296" t="str">
        <f>IF(LEN(SWDATA!G736)=0,"",O750)</f>
        <v/>
      </c>
      <c r="P751" s="297" t="str">
        <f>IF(LEN(SWDATA!C736)=0,"",SWDATA!C736)</f>
        <v/>
      </c>
      <c r="Q751" s="312" t="str">
        <f t="shared" si="2630"/>
        <v/>
      </c>
      <c r="R751" s="223" t="s">
        <v>261</v>
      </c>
      <c r="S751" s="319" t="s">
        <v>485</v>
      </c>
      <c r="T751" s="224"/>
      <c r="U751" s="264" t="s">
        <v>608</v>
      </c>
      <c r="V751" s="205" t="s">
        <v>221</v>
      </c>
      <c r="W751" s="266">
        <f>IF(OR(Is_Loading,LEN($A751)=0),"",SWDATA!P736)</f>
        <v>0</v>
      </c>
      <c r="X751" s="267">
        <f>IF(OR(Is_Loading,LEN($A751)=0),"",SWDATA!Q736)</f>
        <v>0</v>
      </c>
      <c r="Y751" s="267">
        <f>IF(OR(Is_Loading,LEN($A751)=0),"",SWDATA!R736)</f>
        <v>0</v>
      </c>
      <c r="Z751" s="266" t="str">
        <f t="shared" si="2791"/>
        <v/>
      </c>
      <c r="AA751" s="266">
        <f>IF(OR(Is_Loading,LEN($A751)=0),"",SWDATA!T736)</f>
        <v>0</v>
      </c>
      <c r="AB751" s="267">
        <f>IF(OR(Is_Loading,LEN($A751)=0),"",SWDATA!U736)</f>
        <v>0</v>
      </c>
      <c r="AC751" s="267">
        <f>IF(OR(Is_Loading,LEN($A751)=0),"",SWDATA!V736)</f>
        <v>0</v>
      </c>
      <c r="AD751" s="266" t="str">
        <f t="shared" si="2631"/>
        <v/>
      </c>
      <c r="AE751" s="266">
        <f>IF(OR(Is_Loading,LEN($A751)=0),"",SWDATA!X736)</f>
        <v>0</v>
      </c>
      <c r="AF751" s="267">
        <f>IF(OR(Is_Loading,LEN($A751)=0),"",SWDATA!Y736)</f>
        <v>0</v>
      </c>
      <c r="AG751" s="267">
        <f>IF(OR(Is_Loading,LEN($A751)=0),"",SWDATA!Z736)</f>
        <v>0</v>
      </c>
      <c r="AH751" s="266" t="str">
        <f t="shared" si="2632"/>
        <v/>
      </c>
      <c r="AI751" s="266">
        <f>IF(OR(Is_Loading,LEN($A751)=0),"",SWDATA!AB736)</f>
        <v>0</v>
      </c>
      <c r="AJ751" s="267">
        <f>IF(OR(Is_Loading,LEN($A751)=0),"",SWDATA!AC736)</f>
        <v>0</v>
      </c>
      <c r="AK751" s="267">
        <f>IF(OR(Is_Loading,LEN($A751)=0),"",SWDATA!AD736)</f>
        <v>0</v>
      </c>
      <c r="AL751" s="266" t="str">
        <f t="shared" si="2633"/>
        <v/>
      </c>
      <c r="AM751" s="266">
        <f>IF(OR(Is_Loading,LEN($A751)=0),"",SWDATA!AF736)</f>
        <v>0</v>
      </c>
      <c r="AN751" s="267">
        <f>IF(OR(Is_Loading,LEN($A751)=0),"",SWDATA!AG736)</f>
        <v>0</v>
      </c>
      <c r="AO751" s="323">
        <f>IF(OR(Is_Loading,LEN($A751)=0),"",SWDATA!AH736)</f>
        <v>0</v>
      </c>
      <c r="AP751" s="320" t="str">
        <f t="shared" si="2634"/>
        <v/>
      </c>
      <c r="AQ751" s="266">
        <f>IF(OR(Is_Loading,LEN($A751)=0),"",SWDATA!AJ736)</f>
        <v>0</v>
      </c>
      <c r="AR751" s="267">
        <f>IF(OR(Is_Loading,LEN($A751)=0),"",SWDATA!AK736)</f>
        <v>0</v>
      </c>
      <c r="AS751" s="267">
        <f>IF(OR(Is_Loading,LEN($A751)=0),"",SWDATA!AL736)</f>
        <v>0</v>
      </c>
      <c r="AT751" s="266" t="str">
        <f t="shared" si="2635"/>
        <v/>
      </c>
      <c r="AU751" s="266">
        <f>IF(OR(Is_Loading,LEN($A751)=0),"",SWDATA!AN736)</f>
        <v>0</v>
      </c>
      <c r="AV751" s="267">
        <f>IF(OR(Is_Loading,LEN($A751)=0),"",SWDATA!AO736)</f>
        <v>0</v>
      </c>
      <c r="AW751" s="267">
        <f>IF(OR(Is_Loading,LEN($A751)=0),"",SWDATA!AP736)</f>
        <v>0</v>
      </c>
      <c r="AX751" s="266" t="str">
        <f t="shared" si="2636"/>
        <v/>
      </c>
      <c r="AY751" s="266">
        <f>IF(OR(Is_Loading,LEN($A751)=0),"",SWDATA!AR736)</f>
        <v>0</v>
      </c>
      <c r="AZ751" s="267">
        <f>IF(OR(Is_Loading,LEN($A751)=0),"",SWDATA!AS736)</f>
        <v>0</v>
      </c>
      <c r="BA751" s="267">
        <f>IF(OR(Is_Loading,LEN($A751)=0),"",SWDATA!AT736)</f>
        <v>0</v>
      </c>
      <c r="BB751" s="266" t="str">
        <f t="shared" si="2637"/>
        <v/>
      </c>
      <c r="BC751" s="266">
        <f>IF(OR(Is_Loading,LEN($A751)=0),"",SWDATA!AV736)</f>
        <v>0</v>
      </c>
      <c r="BD751" s="267">
        <f>IF(OR(Is_Loading,LEN($A751)=0),"",SWDATA!AW736)</f>
        <v>0</v>
      </c>
      <c r="BE751" s="323">
        <f>IF(OR(Is_Loading,LEN($A751)=0),"",SWDATA!AX736)</f>
        <v>0</v>
      </c>
      <c r="BF751" s="320" t="str">
        <f t="shared" si="2638"/>
        <v/>
      </c>
      <c r="BG751" s="11"/>
      <c r="BH751" s="11"/>
      <c r="BI751" s="11"/>
      <c r="BJ751" s="11"/>
      <c r="BK751" s="11"/>
      <c r="BL751" s="11"/>
      <c r="BM751" s="11"/>
      <c r="BN751" s="11"/>
      <c r="BO751" s="11"/>
      <c r="BP751" s="11"/>
      <c r="BQ751" s="11"/>
      <c r="BR751" s="11"/>
      <c r="BS751" s="11"/>
      <c r="BT751" s="11"/>
      <c r="BU751" s="11"/>
      <c r="BV751" s="11"/>
      <c r="BW751" s="11"/>
      <c r="BX751" s="11"/>
      <c r="BY751" s="11"/>
      <c r="BZ751" s="11"/>
      <c r="CA751" s="11"/>
      <c r="CB751" s="11"/>
      <c r="CC751" s="11"/>
      <c r="CD751" s="11"/>
      <c r="CE751" s="11"/>
      <c r="CF751" s="11"/>
      <c r="CG751" s="11"/>
      <c r="CH751" s="11"/>
      <c r="CI751" s="11"/>
      <c r="CJ751" s="11"/>
      <c r="CK751" s="11"/>
      <c r="CL751" s="11"/>
      <c r="CM751" s="11"/>
      <c r="CN751" s="351"/>
      <c r="CO751" s="351"/>
      <c r="CP751" s="351"/>
      <c r="CQ751" s="351"/>
      <c r="CR751" s="351"/>
      <c r="CS751" s="351"/>
      <c r="CT751" s="351"/>
      <c r="CU751" s="351"/>
      <c r="CV751" s="351"/>
      <c r="CW751" s="351"/>
      <c r="CX751" s="351"/>
      <c r="CY751" s="351"/>
      <c r="CZ751" s="351"/>
      <c r="DA751" s="351"/>
      <c r="DB751" s="351"/>
      <c r="DC751" s="351"/>
      <c r="DD751" s="351"/>
      <c r="DE751" s="351"/>
      <c r="DF751" s="351"/>
      <c r="DG751" s="351"/>
      <c r="DH751" s="351"/>
      <c r="DI751" s="351"/>
      <c r="DJ751" s="351"/>
      <c r="DK751" s="351"/>
      <c r="DL751" s="351"/>
      <c r="DM751" s="351"/>
      <c r="DN751" s="351"/>
      <c r="DS751" s="372"/>
      <c r="DT751" s="374"/>
      <c r="DU751" s="375"/>
      <c r="DV751" s="375"/>
      <c r="DW751" s="375"/>
      <c r="DX751" s="375">
        <v>1</v>
      </c>
      <c r="DY751" s="375">
        <f t="shared" si="2755"/>
        <v>0</v>
      </c>
      <c r="DZ751" s="375">
        <f t="shared" si="2756"/>
        <v>0</v>
      </c>
      <c r="EA751" s="375">
        <f t="shared" si="2757"/>
        <v>1</v>
      </c>
      <c r="EB751" s="375">
        <f t="shared" si="2758"/>
        <v>0</v>
      </c>
      <c r="EC751" s="375">
        <f t="shared" si="2759"/>
        <v>0</v>
      </c>
      <c r="ED751" s="375">
        <f t="shared" si="2760"/>
        <v>1</v>
      </c>
      <c r="EE751" s="375">
        <f t="shared" si="2761"/>
        <v>0</v>
      </c>
      <c r="EF751" s="375">
        <f t="shared" si="2762"/>
        <v>0</v>
      </c>
      <c r="EG751" s="375">
        <f t="shared" si="2763"/>
        <v>1</v>
      </c>
      <c r="EH751" s="375">
        <f t="shared" si="2764"/>
        <v>0</v>
      </c>
      <c r="EI751" s="375">
        <f t="shared" si="2765"/>
        <v>0</v>
      </c>
      <c r="EJ751" s="375">
        <f t="shared" si="2766"/>
        <v>1</v>
      </c>
      <c r="EK751" s="375">
        <f t="shared" si="2767"/>
        <v>0</v>
      </c>
      <c r="EL751" s="375">
        <f t="shared" si="2768"/>
        <v>0</v>
      </c>
      <c r="EM751" s="375">
        <f t="shared" si="2769"/>
        <v>1</v>
      </c>
      <c r="EN751" s="375">
        <f t="shared" si="2770"/>
        <v>0</v>
      </c>
      <c r="EO751" s="375">
        <f t="shared" si="2771"/>
        <v>0</v>
      </c>
      <c r="EP751" s="375">
        <f t="shared" si="2772"/>
        <v>1</v>
      </c>
      <c r="EQ751" s="375">
        <f t="shared" si="2773"/>
        <v>0</v>
      </c>
      <c r="ER751" s="375">
        <f t="shared" si="2774"/>
        <v>0</v>
      </c>
      <c r="ES751" s="375">
        <f t="shared" si="2775"/>
        <v>1</v>
      </c>
      <c r="ET751" s="375">
        <f t="shared" si="2776"/>
        <v>0</v>
      </c>
      <c r="EU751" s="375">
        <f t="shared" si="2777"/>
        <v>0</v>
      </c>
      <c r="EV751" s="375">
        <f t="shared" si="2778"/>
        <v>1</v>
      </c>
      <c r="EW751" s="375">
        <f t="shared" si="2779"/>
        <v>0</v>
      </c>
      <c r="EX751" s="375">
        <f t="shared" si="2780"/>
        <v>0</v>
      </c>
      <c r="EY751" s="375">
        <f t="shared" si="2781"/>
        <v>1</v>
      </c>
      <c r="EZ751" s="375">
        <f t="shared" si="2782"/>
        <v>0</v>
      </c>
      <c r="FA751" s="375">
        <f t="shared" si="2783"/>
        <v>0</v>
      </c>
      <c r="FB751" s="375">
        <f t="shared" si="2784"/>
        <v>1</v>
      </c>
      <c r="FC751" s="375">
        <f t="shared" si="2785"/>
        <v>0</v>
      </c>
      <c r="FD751" s="375">
        <f t="shared" si="2786"/>
        <v>0</v>
      </c>
      <c r="FE751" s="376"/>
      <c r="FF751" s="372"/>
      <c r="FG751" s="372"/>
      <c r="FH751" s="372"/>
      <c r="FI751" s="372"/>
      <c r="FJ751" s="372"/>
      <c r="FK751" s="372"/>
      <c r="FL751" s="372"/>
      <c r="FM751" s="372"/>
      <c r="FN751" s="372"/>
      <c r="FO751" s="372"/>
      <c r="FP751" s="372"/>
      <c r="FQ751" s="372"/>
      <c r="FR751" s="372"/>
      <c r="FS751" s="372"/>
      <c r="FT751" s="372"/>
      <c r="FU751" s="372"/>
      <c r="FV751" s="372"/>
      <c r="FW751" s="372"/>
      <c r="FX751" s="372"/>
      <c r="FY751" s="372"/>
      <c r="FZ751" s="372"/>
      <c r="GA751" s="372"/>
      <c r="GB751" s="372"/>
      <c r="GC751" s="372"/>
      <c r="GD751" s="372"/>
      <c r="GE751" s="372"/>
      <c r="GF751" s="372"/>
      <c r="GG751" s="372"/>
      <c r="GH751" s="372"/>
      <c r="GI751" s="372"/>
      <c r="GJ751" s="372"/>
      <c r="GK751" s="372"/>
      <c r="GL751" s="372"/>
      <c r="GM751" s="372"/>
      <c r="GN751" s="372"/>
      <c r="GO751" s="372"/>
      <c r="GP751" s="372"/>
      <c r="GQ751" s="372"/>
      <c r="GR751" s="372"/>
      <c r="GS751" s="372"/>
      <c r="GT751" s="372"/>
      <c r="GU751" s="372"/>
      <c r="GV751" s="372"/>
      <c r="GW751" s="372"/>
      <c r="GX751" s="372"/>
      <c r="GY751" s="372"/>
      <c r="GZ751" s="372"/>
      <c r="HA751" s="372"/>
      <c r="HB751" s="372"/>
      <c r="HC751" s="372"/>
    </row>
    <row r="752" spans="1:211" s="373" customFormat="1" ht="15" hidden="1" customHeight="1" outlineLevel="1" x14ac:dyDescent="0.2">
      <c r="A752" s="366">
        <f>SWDATA!O737</f>
        <v>0</v>
      </c>
      <c r="B752" s="366">
        <f>SWDATA!M737</f>
        <v>0</v>
      </c>
      <c r="C752" s="351">
        <f>IF(AND(SWDATA!M737=1,SWDATA!Q737="promotions"),SWDATA!P737,0)</f>
        <v>0</v>
      </c>
      <c r="D752" s="367">
        <f>ROW(SWDATA!M737)</f>
        <v>737</v>
      </c>
      <c r="E752" s="368">
        <f t="shared" si="2790"/>
        <v>0</v>
      </c>
      <c r="F752" s="369">
        <f t="shared" si="2626"/>
        <v>1</v>
      </c>
      <c r="G752" s="366" t="str">
        <f t="shared" si="2627"/>
        <v/>
      </c>
      <c r="H752" s="370"/>
      <c r="J752" s="238">
        <f t="shared" si="2628"/>
        <v>0</v>
      </c>
      <c r="K752" s="239" t="str">
        <f t="shared" si="2629"/>
        <v/>
      </c>
      <c r="L752" s="342"/>
      <c r="M752" s="345"/>
      <c r="N752" s="340" t="str">
        <f>IF(LEN(SWDATA!F737)=0,"",N751)</f>
        <v/>
      </c>
      <c r="O752" s="296" t="str">
        <f>IF(LEN(SWDATA!G737)=0,"",O751)</f>
        <v/>
      </c>
      <c r="P752" s="297" t="str">
        <f>IF(LEN(SWDATA!C737)=0,"",SWDATA!C737)</f>
        <v/>
      </c>
      <c r="Q752" s="312" t="str">
        <f t="shared" si="2630"/>
        <v/>
      </c>
      <c r="R752" s="223" t="s">
        <v>261</v>
      </c>
      <c r="S752" s="224"/>
      <c r="T752" s="224"/>
      <c r="U752" s="264" t="s">
        <v>613</v>
      </c>
      <c r="V752" s="205" t="s">
        <v>221</v>
      </c>
      <c r="W752" s="266">
        <f>IF(OR(Is_Loading,LEN($A752)=0),"",SWDATA!P737)</f>
        <v>0</v>
      </c>
      <c r="X752" s="267">
        <f>IF(OR(Is_Loading,LEN($A752)=0),"",SWDATA!Q737)</f>
        <v>0</v>
      </c>
      <c r="Y752" s="267">
        <f>IF(OR(Is_Loading,LEN($A752)=0),"",SWDATA!R737)</f>
        <v>0</v>
      </c>
      <c r="Z752" s="266" t="str">
        <f t="shared" si="2791"/>
        <v/>
      </c>
      <c r="AA752" s="266">
        <f>IF(OR(Is_Loading,LEN($A752)=0),"",SWDATA!T737)</f>
        <v>0</v>
      </c>
      <c r="AB752" s="267">
        <f>IF(OR(Is_Loading,LEN($A752)=0),"",SWDATA!U737)</f>
        <v>0</v>
      </c>
      <c r="AC752" s="267">
        <f>IF(OR(Is_Loading,LEN($A752)=0),"",SWDATA!V737)</f>
        <v>0</v>
      </c>
      <c r="AD752" s="266" t="str">
        <f t="shared" si="2631"/>
        <v/>
      </c>
      <c r="AE752" s="266">
        <f>IF(OR(Is_Loading,LEN($A752)=0),"",SWDATA!X737)</f>
        <v>0</v>
      </c>
      <c r="AF752" s="267">
        <f>IF(OR(Is_Loading,LEN($A752)=0),"",SWDATA!Y737)</f>
        <v>0</v>
      </c>
      <c r="AG752" s="267">
        <f>IF(OR(Is_Loading,LEN($A752)=0),"",SWDATA!Z737)</f>
        <v>0</v>
      </c>
      <c r="AH752" s="266" t="str">
        <f t="shared" si="2632"/>
        <v/>
      </c>
      <c r="AI752" s="266">
        <f>IF(OR(Is_Loading,LEN($A752)=0),"",SWDATA!AB737)</f>
        <v>0</v>
      </c>
      <c r="AJ752" s="267">
        <f>IF(OR(Is_Loading,LEN($A752)=0),"",SWDATA!AC737)</f>
        <v>0</v>
      </c>
      <c r="AK752" s="267">
        <f>IF(OR(Is_Loading,LEN($A752)=0),"",SWDATA!AD737)</f>
        <v>0</v>
      </c>
      <c r="AL752" s="266" t="str">
        <f t="shared" si="2633"/>
        <v/>
      </c>
      <c r="AM752" s="266">
        <f>IF(OR(Is_Loading,LEN($A752)=0),"",SWDATA!AF737)</f>
        <v>0</v>
      </c>
      <c r="AN752" s="267">
        <f>IF(OR(Is_Loading,LEN($A752)=0),"",SWDATA!AG737)</f>
        <v>0</v>
      </c>
      <c r="AO752" s="323">
        <f>IF(OR(Is_Loading,LEN($A752)=0),"",SWDATA!AH737)</f>
        <v>0</v>
      </c>
      <c r="AP752" s="320" t="str">
        <f t="shared" si="2634"/>
        <v/>
      </c>
      <c r="AQ752" s="266">
        <f>IF(OR(Is_Loading,LEN($A752)=0),"",SWDATA!AJ737)</f>
        <v>0</v>
      </c>
      <c r="AR752" s="267">
        <f>IF(OR(Is_Loading,LEN($A752)=0),"",SWDATA!AK737)</f>
        <v>0</v>
      </c>
      <c r="AS752" s="267">
        <f>IF(OR(Is_Loading,LEN($A752)=0),"",SWDATA!AL737)</f>
        <v>0</v>
      </c>
      <c r="AT752" s="266" t="str">
        <f t="shared" si="2635"/>
        <v/>
      </c>
      <c r="AU752" s="266">
        <f>IF(OR(Is_Loading,LEN($A752)=0),"",SWDATA!AN737)</f>
        <v>0</v>
      </c>
      <c r="AV752" s="267">
        <f>IF(OR(Is_Loading,LEN($A752)=0),"",SWDATA!AO737)</f>
        <v>0</v>
      </c>
      <c r="AW752" s="267">
        <f>IF(OR(Is_Loading,LEN($A752)=0),"",SWDATA!AP737)</f>
        <v>0</v>
      </c>
      <c r="AX752" s="266" t="str">
        <f t="shared" si="2636"/>
        <v/>
      </c>
      <c r="AY752" s="266">
        <f>IF(OR(Is_Loading,LEN($A752)=0),"",SWDATA!AR737)</f>
        <v>0</v>
      </c>
      <c r="AZ752" s="267">
        <f>IF(OR(Is_Loading,LEN($A752)=0),"",SWDATA!AS737)</f>
        <v>0</v>
      </c>
      <c r="BA752" s="267">
        <f>IF(OR(Is_Loading,LEN($A752)=0),"",SWDATA!AT737)</f>
        <v>0</v>
      </c>
      <c r="BB752" s="266" t="str">
        <f t="shared" si="2637"/>
        <v/>
      </c>
      <c r="BC752" s="266">
        <f>IF(OR(Is_Loading,LEN($A752)=0),"",SWDATA!AV737)</f>
        <v>0</v>
      </c>
      <c r="BD752" s="267">
        <f>IF(OR(Is_Loading,LEN($A752)=0),"",SWDATA!AW737)</f>
        <v>0</v>
      </c>
      <c r="BE752" s="323">
        <f>IF(OR(Is_Loading,LEN($A752)=0),"",SWDATA!AX737)</f>
        <v>0</v>
      </c>
      <c r="BF752" s="320" t="str">
        <f t="shared" si="2638"/>
        <v/>
      </c>
      <c r="BG752" s="11"/>
      <c r="BH752" s="11"/>
      <c r="BI752" s="11"/>
      <c r="BJ752" s="11"/>
      <c r="BK752" s="11"/>
      <c r="BL752" s="11"/>
      <c r="BM752" s="11"/>
      <c r="BN752" s="11"/>
      <c r="BO752" s="11"/>
      <c r="BP752" s="11"/>
      <c r="BQ752" s="11"/>
      <c r="BR752" s="11"/>
      <c r="BS752" s="11"/>
      <c r="BT752" s="11"/>
      <c r="BU752" s="11"/>
      <c r="BV752" s="11"/>
      <c r="BW752" s="11"/>
      <c r="BX752" s="11"/>
      <c r="BY752" s="11"/>
      <c r="BZ752" s="11"/>
      <c r="CA752" s="11"/>
      <c r="CB752" s="11"/>
      <c r="CC752" s="11"/>
      <c r="CD752" s="11"/>
      <c r="CE752" s="11"/>
      <c r="CF752" s="11"/>
      <c r="CG752" s="11"/>
      <c r="CH752" s="11"/>
      <c r="CI752" s="11"/>
      <c r="CJ752" s="11"/>
      <c r="CK752" s="11"/>
      <c r="CL752" s="11"/>
      <c r="CM752" s="11"/>
      <c r="CN752" s="351"/>
      <c r="CO752" s="351"/>
      <c r="CP752" s="351"/>
      <c r="CQ752" s="351"/>
      <c r="CR752" s="351"/>
      <c r="CS752" s="351"/>
      <c r="CT752" s="351"/>
      <c r="CU752" s="351"/>
      <c r="CV752" s="351"/>
      <c r="CW752" s="351"/>
      <c r="CX752" s="351"/>
      <c r="CY752" s="351"/>
      <c r="CZ752" s="351"/>
      <c r="DA752" s="351"/>
      <c r="DB752" s="351"/>
      <c r="DC752" s="351"/>
      <c r="DD752" s="351"/>
      <c r="DE752" s="351"/>
      <c r="DF752" s="351"/>
      <c r="DG752" s="351"/>
      <c r="DH752" s="351"/>
      <c r="DI752" s="351"/>
      <c r="DJ752" s="351"/>
      <c r="DK752" s="351"/>
      <c r="DL752" s="351"/>
      <c r="DM752" s="351"/>
      <c r="DN752" s="351"/>
      <c r="DS752" s="372"/>
      <c r="DT752" s="374"/>
      <c r="DU752" s="375"/>
      <c r="DV752" s="375"/>
      <c r="DW752" s="375"/>
      <c r="DX752" s="375">
        <v>1</v>
      </c>
      <c r="DY752" s="375">
        <f t="shared" si="2755"/>
        <v>0</v>
      </c>
      <c r="DZ752" s="375">
        <f t="shared" si="2756"/>
        <v>0</v>
      </c>
      <c r="EA752" s="375">
        <f t="shared" si="2757"/>
        <v>1</v>
      </c>
      <c r="EB752" s="375">
        <f t="shared" si="2758"/>
        <v>0</v>
      </c>
      <c r="EC752" s="375">
        <f t="shared" si="2759"/>
        <v>0</v>
      </c>
      <c r="ED752" s="375">
        <f t="shared" si="2760"/>
        <v>1</v>
      </c>
      <c r="EE752" s="375">
        <f t="shared" si="2761"/>
        <v>0</v>
      </c>
      <c r="EF752" s="375">
        <f t="shared" si="2762"/>
        <v>0</v>
      </c>
      <c r="EG752" s="375">
        <f t="shared" si="2763"/>
        <v>1</v>
      </c>
      <c r="EH752" s="375">
        <f t="shared" si="2764"/>
        <v>0</v>
      </c>
      <c r="EI752" s="375">
        <f t="shared" si="2765"/>
        <v>0</v>
      </c>
      <c r="EJ752" s="375">
        <f t="shared" si="2766"/>
        <v>1</v>
      </c>
      <c r="EK752" s="375">
        <f t="shared" si="2767"/>
        <v>0</v>
      </c>
      <c r="EL752" s="375">
        <f t="shared" si="2768"/>
        <v>0</v>
      </c>
      <c r="EM752" s="375">
        <f t="shared" si="2769"/>
        <v>1</v>
      </c>
      <c r="EN752" s="375">
        <f t="shared" si="2770"/>
        <v>0</v>
      </c>
      <c r="EO752" s="375">
        <f t="shared" si="2771"/>
        <v>0</v>
      </c>
      <c r="EP752" s="375">
        <f t="shared" si="2772"/>
        <v>1</v>
      </c>
      <c r="EQ752" s="375">
        <f t="shared" si="2773"/>
        <v>0</v>
      </c>
      <c r="ER752" s="375">
        <f t="shared" si="2774"/>
        <v>0</v>
      </c>
      <c r="ES752" s="375">
        <f t="shared" si="2775"/>
        <v>1</v>
      </c>
      <c r="ET752" s="375">
        <f t="shared" si="2776"/>
        <v>0</v>
      </c>
      <c r="EU752" s="375">
        <f t="shared" si="2777"/>
        <v>0</v>
      </c>
      <c r="EV752" s="375">
        <f t="shared" si="2778"/>
        <v>1</v>
      </c>
      <c r="EW752" s="375">
        <f t="shared" si="2779"/>
        <v>0</v>
      </c>
      <c r="EX752" s="375">
        <f t="shared" si="2780"/>
        <v>0</v>
      </c>
      <c r="EY752" s="375">
        <f t="shared" si="2781"/>
        <v>1</v>
      </c>
      <c r="EZ752" s="375">
        <f t="shared" si="2782"/>
        <v>0</v>
      </c>
      <c r="FA752" s="375">
        <f t="shared" si="2783"/>
        <v>0</v>
      </c>
      <c r="FB752" s="375">
        <f t="shared" si="2784"/>
        <v>1</v>
      </c>
      <c r="FC752" s="375">
        <f t="shared" si="2785"/>
        <v>0</v>
      </c>
      <c r="FD752" s="375">
        <f t="shared" si="2786"/>
        <v>0</v>
      </c>
      <c r="FE752" s="376"/>
      <c r="FF752" s="372"/>
      <c r="FG752" s="372"/>
      <c r="FH752" s="372"/>
      <c r="FI752" s="372"/>
      <c r="FJ752" s="372"/>
      <c r="FK752" s="372"/>
      <c r="FL752" s="372"/>
      <c r="FM752" s="372"/>
      <c r="FN752" s="372"/>
      <c r="FO752" s="372"/>
      <c r="FP752" s="372"/>
      <c r="FQ752" s="372"/>
      <c r="FR752" s="372"/>
      <c r="FS752" s="372"/>
      <c r="FT752" s="372"/>
      <c r="FU752" s="372"/>
      <c r="FV752" s="372"/>
      <c r="FW752" s="372"/>
      <c r="FX752" s="372"/>
      <c r="FY752" s="372"/>
      <c r="FZ752" s="372"/>
      <c r="GA752" s="372"/>
      <c r="GB752" s="372"/>
      <c r="GC752" s="372"/>
      <c r="GD752" s="372"/>
      <c r="GE752" s="372"/>
      <c r="GF752" s="372"/>
      <c r="GG752" s="372"/>
      <c r="GH752" s="372"/>
      <c r="GI752" s="372"/>
      <c r="GJ752" s="372"/>
      <c r="GK752" s="372"/>
      <c r="GL752" s="372"/>
      <c r="GM752" s="372"/>
      <c r="GN752" s="372"/>
      <c r="GO752" s="372"/>
      <c r="GP752" s="372"/>
      <c r="GQ752" s="372"/>
      <c r="GR752" s="372"/>
      <c r="GS752" s="372"/>
      <c r="GT752" s="372"/>
      <c r="GU752" s="372"/>
      <c r="GV752" s="372"/>
      <c r="GW752" s="372"/>
      <c r="GX752" s="372"/>
      <c r="GY752" s="372"/>
      <c r="GZ752" s="372"/>
      <c r="HA752" s="372"/>
      <c r="HB752" s="372"/>
      <c r="HC752" s="372"/>
    </row>
    <row r="753" spans="1:211" s="373" customFormat="1" ht="15" hidden="1" customHeight="1" outlineLevel="1" x14ac:dyDescent="0.2">
      <c r="A753" s="366">
        <f>SWDATA!O738</f>
        <v>0</v>
      </c>
      <c r="B753" s="366">
        <f>SWDATA!M738</f>
        <v>0</v>
      </c>
      <c r="C753" s="351">
        <f>IF(AND(SWDATA!M738=1,SWDATA!Q738="promotions"),SWDATA!P738,0)</f>
        <v>0</v>
      </c>
      <c r="D753" s="367">
        <f>ROW(SWDATA!M738)</f>
        <v>738</v>
      </c>
      <c r="E753" s="368">
        <f t="shared" si="2790"/>
        <v>0</v>
      </c>
      <c r="F753" s="369">
        <f t="shared" si="2626"/>
        <v>1</v>
      </c>
      <c r="G753" s="366" t="str">
        <f t="shared" si="2627"/>
        <v/>
      </c>
      <c r="H753" s="370"/>
      <c r="J753" s="238">
        <f t="shared" si="2628"/>
        <v>0</v>
      </c>
      <c r="K753" s="239" t="str">
        <f t="shared" si="2629"/>
        <v/>
      </c>
      <c r="L753" s="342"/>
      <c r="M753" s="345"/>
      <c r="N753" s="340" t="str">
        <f>IF(LEN(SWDATA!F738)=0,"",N752)</f>
        <v/>
      </c>
      <c r="O753" s="296" t="str">
        <f>IF(LEN(SWDATA!G738)=0,"",O752)</f>
        <v/>
      </c>
      <c r="P753" s="297" t="str">
        <f>IF(LEN(SWDATA!C738)=0,"",SWDATA!C738)</f>
        <v/>
      </c>
      <c r="Q753" s="312" t="str">
        <f t="shared" si="2630"/>
        <v/>
      </c>
      <c r="R753" s="223" t="s">
        <v>261</v>
      </c>
      <c r="S753" s="224" t="s">
        <v>485</v>
      </c>
      <c r="T753" s="224"/>
      <c r="U753" s="264" t="s">
        <v>609</v>
      </c>
      <c r="V753" s="205" t="s">
        <v>221</v>
      </c>
      <c r="W753" s="266">
        <f>IF(OR(Is_Loading,LEN($A753)=0),"",SWDATA!P738)</f>
        <v>0</v>
      </c>
      <c r="X753" s="267">
        <f>IF(OR(Is_Loading,LEN($A753)=0),"",SWDATA!Q738)</f>
        <v>0</v>
      </c>
      <c r="Y753" s="267">
        <f>IF(OR(Is_Loading,LEN($A753)=0),"",SWDATA!R738)</f>
        <v>0</v>
      </c>
      <c r="Z753" s="266" t="str">
        <f t="shared" si="2791"/>
        <v/>
      </c>
      <c r="AA753" s="266">
        <f>IF(OR(Is_Loading,LEN($A753)=0),"",SWDATA!T738)</f>
        <v>0</v>
      </c>
      <c r="AB753" s="267">
        <f>IF(OR(Is_Loading,LEN($A753)=0),"",SWDATA!U738)</f>
        <v>0</v>
      </c>
      <c r="AC753" s="267">
        <f>IF(OR(Is_Loading,LEN($A753)=0),"",SWDATA!V738)</f>
        <v>0</v>
      </c>
      <c r="AD753" s="266" t="str">
        <f t="shared" si="2631"/>
        <v/>
      </c>
      <c r="AE753" s="266">
        <f>IF(OR(Is_Loading,LEN($A753)=0),"",SWDATA!X738)</f>
        <v>0</v>
      </c>
      <c r="AF753" s="267">
        <f>IF(OR(Is_Loading,LEN($A753)=0),"",SWDATA!Y738)</f>
        <v>0</v>
      </c>
      <c r="AG753" s="267">
        <f>IF(OR(Is_Loading,LEN($A753)=0),"",SWDATA!Z738)</f>
        <v>0</v>
      </c>
      <c r="AH753" s="266" t="str">
        <f t="shared" si="2632"/>
        <v/>
      </c>
      <c r="AI753" s="266">
        <f>IF(OR(Is_Loading,LEN($A753)=0),"",SWDATA!AB738)</f>
        <v>0</v>
      </c>
      <c r="AJ753" s="267">
        <f>IF(OR(Is_Loading,LEN($A753)=0),"",SWDATA!AC738)</f>
        <v>0</v>
      </c>
      <c r="AK753" s="267">
        <f>IF(OR(Is_Loading,LEN($A753)=0),"",SWDATA!AD738)</f>
        <v>0</v>
      </c>
      <c r="AL753" s="266" t="str">
        <f t="shared" si="2633"/>
        <v/>
      </c>
      <c r="AM753" s="266">
        <f>IF(OR(Is_Loading,LEN($A753)=0),"",SWDATA!AF738)</f>
        <v>0</v>
      </c>
      <c r="AN753" s="267">
        <f>IF(OR(Is_Loading,LEN($A753)=0),"",SWDATA!AG738)</f>
        <v>0</v>
      </c>
      <c r="AO753" s="323">
        <f>IF(OR(Is_Loading,LEN($A753)=0),"",SWDATA!AH738)</f>
        <v>0</v>
      </c>
      <c r="AP753" s="320" t="str">
        <f t="shared" si="2634"/>
        <v/>
      </c>
      <c r="AQ753" s="266">
        <f>IF(OR(Is_Loading,LEN($A753)=0),"",SWDATA!AJ738)</f>
        <v>0</v>
      </c>
      <c r="AR753" s="267">
        <f>IF(OR(Is_Loading,LEN($A753)=0),"",SWDATA!AK738)</f>
        <v>0</v>
      </c>
      <c r="AS753" s="267">
        <f>IF(OR(Is_Loading,LEN($A753)=0),"",SWDATA!AL738)</f>
        <v>0</v>
      </c>
      <c r="AT753" s="266" t="str">
        <f t="shared" si="2635"/>
        <v/>
      </c>
      <c r="AU753" s="266">
        <f>IF(OR(Is_Loading,LEN($A753)=0),"",SWDATA!AN738)</f>
        <v>0</v>
      </c>
      <c r="AV753" s="267">
        <f>IF(OR(Is_Loading,LEN($A753)=0),"",SWDATA!AO738)</f>
        <v>0</v>
      </c>
      <c r="AW753" s="267">
        <f>IF(OR(Is_Loading,LEN($A753)=0),"",SWDATA!AP738)</f>
        <v>0</v>
      </c>
      <c r="AX753" s="266" t="str">
        <f t="shared" si="2636"/>
        <v/>
      </c>
      <c r="AY753" s="266">
        <f>IF(OR(Is_Loading,LEN($A753)=0),"",SWDATA!AR738)</f>
        <v>0</v>
      </c>
      <c r="AZ753" s="267">
        <f>IF(OR(Is_Loading,LEN($A753)=0),"",SWDATA!AS738)</f>
        <v>0</v>
      </c>
      <c r="BA753" s="267">
        <f>IF(OR(Is_Loading,LEN($A753)=0),"",SWDATA!AT738)</f>
        <v>0</v>
      </c>
      <c r="BB753" s="266" t="str">
        <f t="shared" si="2637"/>
        <v/>
      </c>
      <c r="BC753" s="266">
        <f>IF(OR(Is_Loading,LEN($A753)=0),"",SWDATA!AV738)</f>
        <v>0</v>
      </c>
      <c r="BD753" s="267">
        <f>IF(OR(Is_Loading,LEN($A753)=0),"",SWDATA!AW738)</f>
        <v>0</v>
      </c>
      <c r="BE753" s="323">
        <f>IF(OR(Is_Loading,LEN($A753)=0),"",SWDATA!AX738)</f>
        <v>0</v>
      </c>
      <c r="BF753" s="320" t="str">
        <f t="shared" si="2638"/>
        <v/>
      </c>
      <c r="BG753" s="11"/>
      <c r="BH753" s="11"/>
      <c r="BI753" s="11"/>
      <c r="BJ753" s="11"/>
      <c r="BK753" s="11"/>
      <c r="BL753" s="11"/>
      <c r="BM753" s="11"/>
      <c r="BN753" s="11"/>
      <c r="BO753" s="11"/>
      <c r="BP753" s="11"/>
      <c r="BQ753" s="11"/>
      <c r="BR753" s="11"/>
      <c r="BS753" s="11"/>
      <c r="BT753" s="11"/>
      <c r="BU753" s="11"/>
      <c r="BV753" s="11"/>
      <c r="BW753" s="11"/>
      <c r="BX753" s="11"/>
      <c r="BY753" s="11"/>
      <c r="BZ753" s="11"/>
      <c r="CA753" s="11"/>
      <c r="CB753" s="11"/>
      <c r="CC753" s="11"/>
      <c r="CD753" s="11"/>
      <c r="CE753" s="11"/>
      <c r="CF753" s="11"/>
      <c r="CG753" s="11"/>
      <c r="CH753" s="11"/>
      <c r="CI753" s="11"/>
      <c r="CJ753" s="11"/>
      <c r="CK753" s="11"/>
      <c r="CL753" s="11"/>
      <c r="CM753" s="11"/>
      <c r="CN753" s="351"/>
      <c r="CO753" s="351"/>
      <c r="CP753" s="351"/>
      <c r="CQ753" s="351"/>
      <c r="CR753" s="351"/>
      <c r="CS753" s="351"/>
      <c r="CT753" s="351"/>
      <c r="CU753" s="351"/>
      <c r="CV753" s="351"/>
      <c r="CW753" s="351"/>
      <c r="CX753" s="351"/>
      <c r="CY753" s="351"/>
      <c r="CZ753" s="351"/>
      <c r="DA753" s="351"/>
      <c r="DB753" s="351"/>
      <c r="DC753" s="351"/>
      <c r="DD753" s="351"/>
      <c r="DE753" s="351"/>
      <c r="DF753" s="351"/>
      <c r="DG753" s="351"/>
      <c r="DH753" s="351"/>
      <c r="DI753" s="351"/>
      <c r="DJ753" s="351"/>
      <c r="DK753" s="351"/>
      <c r="DL753" s="351"/>
      <c r="DM753" s="351"/>
      <c r="DN753" s="351"/>
      <c r="DS753" s="372"/>
      <c r="DT753" s="374"/>
      <c r="DU753" s="375"/>
      <c r="DV753" s="375"/>
      <c r="DW753" s="375"/>
      <c r="DX753" s="375">
        <v>1</v>
      </c>
      <c r="DY753" s="375">
        <f t="shared" si="2755"/>
        <v>0</v>
      </c>
      <c r="DZ753" s="375">
        <f t="shared" si="2756"/>
        <v>0</v>
      </c>
      <c r="EA753" s="375">
        <f t="shared" si="2757"/>
        <v>1</v>
      </c>
      <c r="EB753" s="375">
        <f t="shared" si="2758"/>
        <v>0</v>
      </c>
      <c r="EC753" s="375">
        <f t="shared" si="2759"/>
        <v>0</v>
      </c>
      <c r="ED753" s="375">
        <f t="shared" si="2760"/>
        <v>1</v>
      </c>
      <c r="EE753" s="375">
        <f t="shared" si="2761"/>
        <v>0</v>
      </c>
      <c r="EF753" s="375">
        <f t="shared" si="2762"/>
        <v>0</v>
      </c>
      <c r="EG753" s="375">
        <f t="shared" si="2763"/>
        <v>1</v>
      </c>
      <c r="EH753" s="375">
        <f t="shared" si="2764"/>
        <v>0</v>
      </c>
      <c r="EI753" s="375">
        <f t="shared" si="2765"/>
        <v>0</v>
      </c>
      <c r="EJ753" s="375">
        <f t="shared" si="2766"/>
        <v>1</v>
      </c>
      <c r="EK753" s="375">
        <f t="shared" si="2767"/>
        <v>0</v>
      </c>
      <c r="EL753" s="375">
        <f t="shared" si="2768"/>
        <v>0</v>
      </c>
      <c r="EM753" s="375">
        <f t="shared" si="2769"/>
        <v>1</v>
      </c>
      <c r="EN753" s="375">
        <f t="shared" si="2770"/>
        <v>0</v>
      </c>
      <c r="EO753" s="375">
        <f t="shared" si="2771"/>
        <v>0</v>
      </c>
      <c r="EP753" s="375">
        <f t="shared" si="2772"/>
        <v>1</v>
      </c>
      <c r="EQ753" s="375">
        <f t="shared" si="2773"/>
        <v>0</v>
      </c>
      <c r="ER753" s="375">
        <f t="shared" si="2774"/>
        <v>0</v>
      </c>
      <c r="ES753" s="375">
        <f t="shared" si="2775"/>
        <v>1</v>
      </c>
      <c r="ET753" s="375">
        <f t="shared" si="2776"/>
        <v>0</v>
      </c>
      <c r="EU753" s="375">
        <f t="shared" si="2777"/>
        <v>0</v>
      </c>
      <c r="EV753" s="375">
        <f t="shared" si="2778"/>
        <v>1</v>
      </c>
      <c r="EW753" s="375">
        <f t="shared" si="2779"/>
        <v>0</v>
      </c>
      <c r="EX753" s="375">
        <f t="shared" si="2780"/>
        <v>0</v>
      </c>
      <c r="EY753" s="375">
        <f t="shared" si="2781"/>
        <v>1</v>
      </c>
      <c r="EZ753" s="375">
        <f t="shared" si="2782"/>
        <v>0</v>
      </c>
      <c r="FA753" s="375">
        <f t="shared" si="2783"/>
        <v>0</v>
      </c>
      <c r="FB753" s="375">
        <f t="shared" si="2784"/>
        <v>1</v>
      </c>
      <c r="FC753" s="375">
        <f t="shared" si="2785"/>
        <v>0</v>
      </c>
      <c r="FD753" s="375">
        <f t="shared" si="2786"/>
        <v>0</v>
      </c>
      <c r="FE753" s="376"/>
      <c r="FF753" s="372"/>
      <c r="FG753" s="372"/>
      <c r="FH753" s="372"/>
      <c r="FI753" s="372"/>
      <c r="FJ753" s="372"/>
      <c r="FK753" s="372"/>
      <c r="FL753" s="372"/>
      <c r="FM753" s="372"/>
      <c r="FN753" s="372"/>
      <c r="FO753" s="372"/>
      <c r="FP753" s="372"/>
      <c r="FQ753" s="372"/>
      <c r="FR753" s="372"/>
      <c r="FS753" s="372"/>
      <c r="FT753" s="372"/>
      <c r="FU753" s="372"/>
      <c r="FV753" s="372"/>
      <c r="FW753" s="372"/>
      <c r="FX753" s="372"/>
      <c r="FY753" s="372"/>
      <c r="FZ753" s="372"/>
      <c r="GA753" s="372"/>
      <c r="GB753" s="372"/>
      <c r="GC753" s="372"/>
      <c r="GD753" s="372"/>
      <c r="GE753" s="372"/>
      <c r="GF753" s="372"/>
      <c r="GG753" s="372"/>
      <c r="GH753" s="372"/>
      <c r="GI753" s="372"/>
      <c r="GJ753" s="372"/>
      <c r="GK753" s="372"/>
      <c r="GL753" s="372"/>
      <c r="GM753" s="372"/>
      <c r="GN753" s="372"/>
      <c r="GO753" s="372"/>
      <c r="GP753" s="372"/>
      <c r="GQ753" s="372"/>
      <c r="GR753" s="372"/>
      <c r="GS753" s="372"/>
      <c r="GT753" s="372"/>
      <c r="GU753" s="372"/>
      <c r="GV753" s="372"/>
      <c r="GW753" s="372"/>
      <c r="GX753" s="372"/>
      <c r="GY753" s="372"/>
      <c r="GZ753" s="372"/>
      <c r="HA753" s="372"/>
      <c r="HB753" s="372"/>
      <c r="HC753" s="372"/>
    </row>
    <row r="754" spans="1:211" s="373" customFormat="1" ht="15" hidden="1" customHeight="1" outlineLevel="1" x14ac:dyDescent="0.2">
      <c r="A754" s="366">
        <f>SWDATA!O739</f>
        <v>0</v>
      </c>
      <c r="B754" s="366">
        <f>SWDATA!M739</f>
        <v>0</v>
      </c>
      <c r="C754" s="351">
        <f>IF(AND(SWDATA!M739=1,SWDATA!Q739="promotions"),SWDATA!P739,0)</f>
        <v>0</v>
      </c>
      <c r="D754" s="371">
        <f>ROW(SWDATA!M739)</f>
        <v>739</v>
      </c>
      <c r="E754" s="368">
        <f ca="1">IF(AND(B754=1,UPPER(HLOOKUP(D754,'Metrics &amp; Attributes View'!$13:$31,19,0))&lt;&gt;"SBOM"),1,0)</f>
        <v>0</v>
      </c>
      <c r="F754" s="369">
        <f t="shared" si="2626"/>
        <v>1</v>
      </c>
      <c r="G754" s="366" t="str">
        <f t="shared" si="2627"/>
        <v/>
      </c>
      <c r="H754" s="370"/>
      <c r="J754" s="238">
        <f t="shared" si="2628"/>
        <v>0</v>
      </c>
      <c r="K754" s="239" t="str">
        <f t="shared" si="2629"/>
        <v/>
      </c>
      <c r="L754" s="342"/>
      <c r="M754" s="345"/>
      <c r="N754" s="340" t="str">
        <f>IF(LEN(SWDATA!F739)=0,"",N753)</f>
        <v/>
      </c>
      <c r="O754" s="296" t="str">
        <f>IF(LEN(SWDATA!G739)=0,"",O753)</f>
        <v/>
      </c>
      <c r="P754" s="297" t="str">
        <f>IF(LEN(SWDATA!C739)=0,"",SWDATA!C739)</f>
        <v/>
      </c>
      <c r="Q754" s="312" t="str">
        <f t="shared" si="2630"/>
        <v/>
      </c>
      <c r="R754" s="223" t="s">
        <v>262</v>
      </c>
      <c r="S754" s="224"/>
      <c r="T754" s="224"/>
      <c r="U754" s="264" t="s">
        <v>627</v>
      </c>
      <c r="V754" s="205" t="s">
        <v>221</v>
      </c>
      <c r="W754" s="266">
        <f>IF(OR(Is_Loading,LEN($A754)=0),"",SWDATA!P739)</f>
        <v>0</v>
      </c>
      <c r="X754" s="267">
        <f>IF(OR(Is_Loading,LEN($A754)=0),"",SWDATA!Q739)</f>
        <v>0</v>
      </c>
      <c r="Y754" s="267">
        <f>IF(OR(Is_Loading,LEN($A754)=0),"",SWDATA!R739)</f>
        <v>0</v>
      </c>
      <c r="Z754" s="266" t="str">
        <f t="shared" si="2791"/>
        <v/>
      </c>
      <c r="AA754" s="266">
        <f>IF(OR(Is_Loading,LEN($A754)=0),"",SWDATA!T739)</f>
        <v>0</v>
      </c>
      <c r="AB754" s="267">
        <f>IF(OR(Is_Loading,LEN($A754)=0),"",SWDATA!U739)</f>
        <v>0</v>
      </c>
      <c r="AC754" s="267">
        <f>IF(OR(Is_Loading,LEN($A754)=0),"",SWDATA!V739)</f>
        <v>0</v>
      </c>
      <c r="AD754" s="266" t="str">
        <f t="shared" si="2631"/>
        <v/>
      </c>
      <c r="AE754" s="266">
        <f>IF(OR(Is_Loading,LEN($A754)=0),"",SWDATA!X739)</f>
        <v>0</v>
      </c>
      <c r="AF754" s="267">
        <f>IF(OR(Is_Loading,LEN($A754)=0),"",SWDATA!Y739)</f>
        <v>0</v>
      </c>
      <c r="AG754" s="267">
        <f>IF(OR(Is_Loading,LEN($A754)=0),"",SWDATA!Z739)</f>
        <v>0</v>
      </c>
      <c r="AH754" s="266" t="str">
        <f t="shared" si="2632"/>
        <v/>
      </c>
      <c r="AI754" s="266">
        <f>IF(OR(Is_Loading,LEN($A754)=0),"",SWDATA!AB739)</f>
        <v>0</v>
      </c>
      <c r="AJ754" s="267">
        <f>IF(OR(Is_Loading,LEN($A754)=0),"",SWDATA!AC739)</f>
        <v>0</v>
      </c>
      <c r="AK754" s="267">
        <f>IF(OR(Is_Loading,LEN($A754)=0),"",SWDATA!AD739)</f>
        <v>0</v>
      </c>
      <c r="AL754" s="266" t="str">
        <f t="shared" si="2633"/>
        <v/>
      </c>
      <c r="AM754" s="266">
        <f>IF(OR(Is_Loading,LEN($A754)=0),"",SWDATA!AF739)</f>
        <v>0</v>
      </c>
      <c r="AN754" s="267">
        <f>IF(OR(Is_Loading,LEN($A754)=0),"",SWDATA!AG739)</f>
        <v>0</v>
      </c>
      <c r="AO754" s="323">
        <f>IF(OR(Is_Loading,LEN($A754)=0),"",SWDATA!AH739)</f>
        <v>0</v>
      </c>
      <c r="AP754" s="320" t="str">
        <f t="shared" si="2634"/>
        <v/>
      </c>
      <c r="AQ754" s="266">
        <f>IF(OR(Is_Loading,LEN($A754)=0),"",SWDATA!AJ739)</f>
        <v>0</v>
      </c>
      <c r="AR754" s="267">
        <f>IF(OR(Is_Loading,LEN($A754)=0),"",SWDATA!AK739)</f>
        <v>0</v>
      </c>
      <c r="AS754" s="267">
        <f>IF(OR(Is_Loading,LEN($A754)=0),"",SWDATA!AL739)</f>
        <v>0</v>
      </c>
      <c r="AT754" s="266" t="str">
        <f t="shared" si="2635"/>
        <v/>
      </c>
      <c r="AU754" s="266">
        <f>IF(OR(Is_Loading,LEN($A754)=0),"",SWDATA!AN739)</f>
        <v>0</v>
      </c>
      <c r="AV754" s="267">
        <f>IF(OR(Is_Loading,LEN($A754)=0),"",SWDATA!AO739)</f>
        <v>0</v>
      </c>
      <c r="AW754" s="267">
        <f>IF(OR(Is_Loading,LEN($A754)=0),"",SWDATA!AP739)</f>
        <v>0</v>
      </c>
      <c r="AX754" s="266" t="str">
        <f t="shared" si="2636"/>
        <v/>
      </c>
      <c r="AY754" s="266">
        <f>IF(OR(Is_Loading,LEN($A754)=0),"",SWDATA!AR739)</f>
        <v>0</v>
      </c>
      <c r="AZ754" s="267">
        <f>IF(OR(Is_Loading,LEN($A754)=0),"",SWDATA!AS739)</f>
        <v>0</v>
      </c>
      <c r="BA754" s="267">
        <f>IF(OR(Is_Loading,LEN($A754)=0),"",SWDATA!AT739)</f>
        <v>0</v>
      </c>
      <c r="BB754" s="266" t="str">
        <f t="shared" si="2637"/>
        <v/>
      </c>
      <c r="BC754" s="266">
        <f>IF(OR(Is_Loading,LEN($A754)=0),"",SWDATA!AV739)</f>
        <v>0</v>
      </c>
      <c r="BD754" s="267">
        <f>IF(OR(Is_Loading,LEN($A754)=0),"",SWDATA!AW739)</f>
        <v>0</v>
      </c>
      <c r="BE754" s="323">
        <f>IF(OR(Is_Loading,LEN($A754)=0),"",SWDATA!AX739)</f>
        <v>0</v>
      </c>
      <c r="BF754" s="332" t="str">
        <f t="shared" si="2638"/>
        <v/>
      </c>
      <c r="BG754" s="11"/>
      <c r="BH754" s="11"/>
      <c r="BI754" s="11"/>
      <c r="BJ754" s="11"/>
      <c r="BK754" s="11"/>
      <c r="BL754" s="11"/>
      <c r="BM754" s="11"/>
      <c r="BN754" s="11"/>
      <c r="BO754" s="11"/>
      <c r="BP754" s="11"/>
      <c r="BQ754" s="11"/>
      <c r="BR754" s="11"/>
      <c r="BS754" s="11"/>
      <c r="BT754" s="11"/>
      <c r="BU754" s="11"/>
      <c r="BV754" s="11"/>
      <c r="BW754" s="11"/>
      <c r="BX754" s="11"/>
      <c r="BY754" s="11"/>
      <c r="BZ754" s="11"/>
      <c r="CA754" s="11"/>
      <c r="CB754" s="11"/>
      <c r="CC754" s="11"/>
      <c r="CD754" s="11"/>
      <c r="CE754" s="11"/>
      <c r="CF754" s="11"/>
      <c r="CG754" s="11"/>
      <c r="CH754" s="11"/>
      <c r="CI754" s="11"/>
      <c r="CJ754" s="11"/>
      <c r="CK754" s="11"/>
      <c r="CL754" s="11"/>
      <c r="CM754" s="11"/>
      <c r="CN754" s="351"/>
      <c r="CO754" s="351"/>
      <c r="CP754" s="351"/>
      <c r="CQ754" s="351"/>
      <c r="CR754" s="351"/>
      <c r="CS754" s="351"/>
      <c r="CT754" s="351"/>
      <c r="CU754" s="351"/>
      <c r="CV754" s="351"/>
      <c r="CW754" s="351"/>
      <c r="CX754" s="351"/>
      <c r="CY754" s="351"/>
      <c r="CZ754" s="351"/>
      <c r="DA754" s="351"/>
      <c r="DB754" s="351"/>
      <c r="DC754" s="351"/>
      <c r="DD754" s="351"/>
      <c r="DE754" s="351"/>
      <c r="DF754" s="351"/>
      <c r="DG754" s="351"/>
      <c r="DH754" s="351"/>
      <c r="DI754" s="351"/>
      <c r="DJ754" s="351"/>
      <c r="DK754" s="351"/>
      <c r="DL754" s="351"/>
      <c r="DM754" s="351"/>
      <c r="DN754" s="351"/>
      <c r="DS754" s="372"/>
      <c r="DT754" s="374"/>
      <c r="DU754" s="375"/>
      <c r="DV754" s="375"/>
      <c r="DW754" s="375"/>
      <c r="DX754" s="375">
        <v>1</v>
      </c>
      <c r="DY754" s="375">
        <f t="shared" si="2755"/>
        <v>0</v>
      </c>
      <c r="DZ754" s="375">
        <f t="shared" si="2756"/>
        <v>0</v>
      </c>
      <c r="EA754" s="375">
        <f t="shared" si="2757"/>
        <v>1</v>
      </c>
      <c r="EB754" s="375">
        <f t="shared" si="2758"/>
        <v>0</v>
      </c>
      <c r="EC754" s="375">
        <f t="shared" si="2759"/>
        <v>0</v>
      </c>
      <c r="ED754" s="375">
        <f t="shared" si="2760"/>
        <v>1</v>
      </c>
      <c r="EE754" s="375">
        <f t="shared" si="2761"/>
        <v>0</v>
      </c>
      <c r="EF754" s="375">
        <f t="shared" si="2762"/>
        <v>0</v>
      </c>
      <c r="EG754" s="375">
        <f t="shared" si="2763"/>
        <v>1</v>
      </c>
      <c r="EH754" s="375">
        <f t="shared" si="2764"/>
        <v>0</v>
      </c>
      <c r="EI754" s="375">
        <f t="shared" si="2765"/>
        <v>0</v>
      </c>
      <c r="EJ754" s="375">
        <f t="shared" si="2766"/>
        <v>1</v>
      </c>
      <c r="EK754" s="375">
        <f t="shared" si="2767"/>
        <v>0</v>
      </c>
      <c r="EL754" s="375">
        <f t="shared" si="2768"/>
        <v>0</v>
      </c>
      <c r="EM754" s="375">
        <f t="shared" si="2769"/>
        <v>1</v>
      </c>
      <c r="EN754" s="375">
        <f t="shared" si="2770"/>
        <v>0</v>
      </c>
      <c r="EO754" s="375">
        <f t="shared" si="2771"/>
        <v>0</v>
      </c>
      <c r="EP754" s="375">
        <f t="shared" si="2772"/>
        <v>1</v>
      </c>
      <c r="EQ754" s="375">
        <f t="shared" si="2773"/>
        <v>0</v>
      </c>
      <c r="ER754" s="375">
        <f t="shared" si="2774"/>
        <v>0</v>
      </c>
      <c r="ES754" s="375">
        <f t="shared" si="2775"/>
        <v>1</v>
      </c>
      <c r="ET754" s="375">
        <f t="shared" si="2776"/>
        <v>0</v>
      </c>
      <c r="EU754" s="375">
        <f t="shared" si="2777"/>
        <v>0</v>
      </c>
      <c r="EV754" s="375">
        <f t="shared" si="2778"/>
        <v>1</v>
      </c>
      <c r="EW754" s="375">
        <f t="shared" si="2779"/>
        <v>0</v>
      </c>
      <c r="EX754" s="375">
        <f t="shared" si="2780"/>
        <v>0</v>
      </c>
      <c r="EY754" s="375">
        <f t="shared" si="2781"/>
        <v>1</v>
      </c>
      <c r="EZ754" s="375">
        <f t="shared" si="2782"/>
        <v>0</v>
      </c>
      <c r="FA754" s="375">
        <f t="shared" si="2783"/>
        <v>0</v>
      </c>
      <c r="FB754" s="375">
        <f t="shared" si="2784"/>
        <v>1</v>
      </c>
      <c r="FC754" s="375">
        <f t="shared" si="2785"/>
        <v>0</v>
      </c>
      <c r="FD754" s="375">
        <f t="shared" si="2786"/>
        <v>0</v>
      </c>
      <c r="FE754" s="376"/>
      <c r="FF754" s="372"/>
      <c r="FG754" s="372"/>
      <c r="FH754" s="372"/>
      <c r="FI754" s="372"/>
      <c r="FJ754" s="372"/>
      <c r="FK754" s="372"/>
      <c r="FL754" s="372"/>
      <c r="FM754" s="372"/>
      <c r="FN754" s="372"/>
      <c r="FO754" s="372"/>
      <c r="FP754" s="372"/>
      <c r="FQ754" s="372"/>
      <c r="FR754" s="372"/>
      <c r="FS754" s="372"/>
      <c r="FT754" s="372"/>
      <c r="FU754" s="372"/>
      <c r="FV754" s="372"/>
      <c r="FW754" s="372"/>
      <c r="FX754" s="372"/>
      <c r="FY754" s="372"/>
      <c r="FZ754" s="372"/>
      <c r="GA754" s="372"/>
      <c r="GB754" s="372"/>
      <c r="GC754" s="372"/>
      <c r="GD754" s="372"/>
      <c r="GE754" s="372"/>
      <c r="GF754" s="372"/>
      <c r="GG754" s="372"/>
      <c r="GH754" s="372"/>
      <c r="GI754" s="372"/>
      <c r="GJ754" s="372"/>
      <c r="GK754" s="372"/>
      <c r="GL754" s="372"/>
      <c r="GM754" s="372"/>
      <c r="GN754" s="372"/>
      <c r="GO754" s="372"/>
      <c r="GP754" s="372"/>
      <c r="GQ754" s="372"/>
      <c r="GR754" s="372"/>
      <c r="GS754" s="372"/>
      <c r="GT754" s="372"/>
      <c r="GU754" s="372"/>
      <c r="GV754" s="372"/>
      <c r="GW754" s="372"/>
      <c r="GX754" s="372"/>
      <c r="GY754" s="372"/>
      <c r="GZ754" s="372"/>
      <c r="HA754" s="372"/>
      <c r="HB754" s="372"/>
      <c r="HC754" s="372"/>
    </row>
    <row r="755" spans="1:211" s="373" customFormat="1" ht="15" customHeight="1" collapsed="1" thickTop="1" x14ac:dyDescent="0.2">
      <c r="A755" s="192">
        <f>SWDATA!O740</f>
        <v>0</v>
      </c>
      <c r="B755" s="192">
        <f>SWDATA!M740</f>
        <v>0</v>
      </c>
      <c r="C755" s="201">
        <f>IF(AND(SWDATA!M740=1,SWDATA!Q740="promotions"),SWDATA!P740,0)</f>
        <v>0</v>
      </c>
      <c r="D755" s="200">
        <f>ROW(SWDATA!M740)</f>
        <v>740</v>
      </c>
      <c r="E755" s="202">
        <f t="shared" ref="E755:E762" si="2792">B755</f>
        <v>0</v>
      </c>
      <c r="F755" s="203">
        <f t="shared" si="2626"/>
        <v>1</v>
      </c>
      <c r="G755" s="192" t="str">
        <f t="shared" si="2627"/>
        <v/>
      </c>
      <c r="H755" s="313"/>
      <c r="I755" s="390"/>
      <c r="J755" s="395">
        <f t="shared" si="2628"/>
        <v>0</v>
      </c>
      <c r="K755" s="396" t="str">
        <f t="shared" si="2629"/>
        <v/>
      </c>
      <c r="L755" s="397"/>
      <c r="M755" s="398"/>
      <c r="N755" s="399" t="str">
        <f>IF(LEN(SWDATA!F740)=0,"",IF(LEN(SWDATA!G740)=0,"",IF($O$12="ID",MID(SWDATA!G740,FIND("|",SWDATA!G740)+1,FIND("~~",SWDATA!G740)-FIND("|",SWDATA!G740)-1),IF($O$12="Desc",RIGHT(SWDATA!G740,LEN(SWDATA!G740)-FIND("~~",SWDATA!G740)-1),RIGHT(SWDATA!G740,LEN(SWDATA!G740)-FIND("|",SWDATA!G740))))))</f>
        <v/>
      </c>
      <c r="O755" s="400" t="str">
        <f>IF(LEN(SWDATA!G740)=0,"",IF(LEN(SWDATA!H740)=0,"",IF($O$12="ID",MID(SWDATA!H740,FIND("|",SWDATA!H740)+1,FIND("~~",SWDATA!H740)-FIND("|",SWDATA!H740)-1),IF($O$12="Desc",RIGHT(SWDATA!H740,LEN(SWDATA!H740)-FIND("~~",SWDATA!H740)-1),RIGHT(SWDATA!H740,LEN(SWDATA!H740)-FIND("|",SWDATA!H740))))))</f>
        <v/>
      </c>
      <c r="P755" s="401" t="str">
        <f>IF(LEN(SWDATA!C740)=0,"",SWDATA!C740)</f>
        <v/>
      </c>
      <c r="Q755" s="402" t="str">
        <f t="shared" si="2630"/>
        <v/>
      </c>
      <c r="R755" s="403" t="s">
        <v>575</v>
      </c>
      <c r="S755" s="404" t="s">
        <v>485</v>
      </c>
      <c r="T755" s="404"/>
      <c r="U755" s="405" t="s">
        <v>595</v>
      </c>
      <c r="V755" s="406" t="s">
        <v>221</v>
      </c>
      <c r="W755" s="407">
        <f>IF(OR(Is_Loading,LEN($A755)=0),"",SWDATA!P740)</f>
        <v>0</v>
      </c>
      <c r="X755" s="408">
        <f>IF(OR(Is_Loading,LEN($A755)=0),"",SWDATA!Q740)</f>
        <v>0</v>
      </c>
      <c r="Y755" s="408">
        <f>IF(OR(Is_Loading,LEN($A755)=0),"",SWDATA!R740)</f>
        <v>0</v>
      </c>
      <c r="Z755" s="407" t="str">
        <f t="shared" ref="Z755" si="2793">IF($A755=0,"",CHOOSE($F755,SUM(W755:Y755),SUM(W755:Y755)/3,Y755))</f>
        <v/>
      </c>
      <c r="AA755" s="407">
        <f>IF(OR(Is_Loading,LEN($A755)=0),"",SWDATA!T740)</f>
        <v>0</v>
      </c>
      <c r="AB755" s="408">
        <f>IF(OR(Is_Loading,LEN($A755)=0),"",SWDATA!U740)</f>
        <v>0</v>
      </c>
      <c r="AC755" s="408">
        <f>IF(OR(Is_Loading,LEN($A755)=0),"",SWDATA!V740)</f>
        <v>0</v>
      </c>
      <c r="AD755" s="407" t="str">
        <f t="shared" si="2631"/>
        <v/>
      </c>
      <c r="AE755" s="407">
        <f>IF(OR(Is_Loading,LEN($A755)=0),"",SWDATA!X740)</f>
        <v>0</v>
      </c>
      <c r="AF755" s="408">
        <f>IF(OR(Is_Loading,LEN($A755)=0),"",SWDATA!Y740)</f>
        <v>0</v>
      </c>
      <c r="AG755" s="408">
        <f>IF(OR(Is_Loading,LEN($A755)=0),"",SWDATA!Z740)</f>
        <v>0</v>
      </c>
      <c r="AH755" s="407" t="str">
        <f t="shared" si="2632"/>
        <v/>
      </c>
      <c r="AI755" s="407">
        <f>IF(OR(Is_Loading,LEN($A755)=0),"",SWDATA!AB740)</f>
        <v>0</v>
      </c>
      <c r="AJ755" s="408">
        <f>IF(OR(Is_Loading,LEN($A755)=0),"",SWDATA!AC740)</f>
        <v>0</v>
      </c>
      <c r="AK755" s="408">
        <f>IF(OR(Is_Loading,LEN($A755)=0),"",SWDATA!AD740)</f>
        <v>0</v>
      </c>
      <c r="AL755" s="407" t="str">
        <f t="shared" si="2633"/>
        <v/>
      </c>
      <c r="AM755" s="407">
        <f>IF(OR(Is_Loading,LEN($A755)=0),"",SWDATA!AF740)</f>
        <v>0</v>
      </c>
      <c r="AN755" s="408">
        <f>IF(OR(Is_Loading,LEN($A755)=0),"",SWDATA!AG740)</f>
        <v>0</v>
      </c>
      <c r="AO755" s="409">
        <f>IF(OR(Is_Loading,LEN($A755)=0),"",SWDATA!AH740)</f>
        <v>0</v>
      </c>
      <c r="AP755" s="410" t="str">
        <f t="shared" si="2634"/>
        <v/>
      </c>
      <c r="AQ755" s="407">
        <f>IF(OR(Is_Loading,LEN($A755)=0),"",SWDATA!AJ740)</f>
        <v>0</v>
      </c>
      <c r="AR755" s="408">
        <f>IF(OR(Is_Loading,LEN($A755)=0),"",SWDATA!AK740)</f>
        <v>0</v>
      </c>
      <c r="AS755" s="408">
        <f>IF(OR(Is_Loading,LEN($A755)=0),"",SWDATA!AL740)</f>
        <v>0</v>
      </c>
      <c r="AT755" s="407" t="str">
        <f t="shared" si="2635"/>
        <v/>
      </c>
      <c r="AU755" s="407">
        <f>IF(OR(Is_Loading,LEN($A755)=0),"",SWDATA!AN740)</f>
        <v>0</v>
      </c>
      <c r="AV755" s="408">
        <f>IF(OR(Is_Loading,LEN($A755)=0),"",SWDATA!AO740)</f>
        <v>0</v>
      </c>
      <c r="AW755" s="408">
        <f>IF(OR(Is_Loading,LEN($A755)=0),"",SWDATA!AP740)</f>
        <v>0</v>
      </c>
      <c r="AX755" s="407" t="str">
        <f t="shared" si="2636"/>
        <v/>
      </c>
      <c r="AY755" s="407">
        <f>IF(OR(Is_Loading,LEN($A755)=0),"",SWDATA!AR740)</f>
        <v>0</v>
      </c>
      <c r="AZ755" s="408">
        <f>IF(OR(Is_Loading,LEN($A755)=0),"",SWDATA!AS740)</f>
        <v>0</v>
      </c>
      <c r="BA755" s="408">
        <f>IF(OR(Is_Loading,LEN($A755)=0),"",SWDATA!AT740)</f>
        <v>0</v>
      </c>
      <c r="BB755" s="407" t="str">
        <f t="shared" si="2637"/>
        <v/>
      </c>
      <c r="BC755" s="407">
        <f>IF(OR(Is_Loading,LEN($A755)=0),"",SWDATA!AV740)</f>
        <v>0</v>
      </c>
      <c r="BD755" s="408">
        <f>IF(OR(Is_Loading,LEN($A755)=0),"",SWDATA!AW740)</f>
        <v>0</v>
      </c>
      <c r="BE755" s="409">
        <f>IF(OR(Is_Loading,LEN($A755)=0),"",SWDATA!AX740)</f>
        <v>0</v>
      </c>
      <c r="BF755" s="320" t="str">
        <f t="shared" si="2638"/>
        <v/>
      </c>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s="201"/>
      <c r="CO755" s="201"/>
      <c r="CP755" s="201"/>
      <c r="CQ755" s="201"/>
      <c r="CR755" s="201"/>
      <c r="CS755" s="201"/>
      <c r="CT755" s="201"/>
      <c r="CU755" s="201"/>
      <c r="CV755" s="201"/>
      <c r="CW755" s="201"/>
      <c r="CX755" s="201"/>
      <c r="CY755" s="201"/>
      <c r="CZ755" s="201"/>
      <c r="DA755" s="201"/>
      <c r="DB755" s="201"/>
      <c r="DC755" s="201"/>
      <c r="DD755" s="201"/>
      <c r="DE755" s="201"/>
      <c r="DF755" s="201"/>
      <c r="DG755" s="201"/>
      <c r="DH755" s="201"/>
      <c r="DI755" s="201"/>
      <c r="DJ755" s="201"/>
      <c r="DK755" s="201"/>
      <c r="DL755" s="201"/>
      <c r="DM755" s="201"/>
      <c r="DN755" s="201"/>
      <c r="DQ755" s="373">
        <f>'Metrics &amp; Attributes View'!N780</f>
        <v>0</v>
      </c>
      <c r="DS755" s="372"/>
      <c r="DT755" s="374"/>
      <c r="DU755" s="375"/>
      <c r="DV755" s="375"/>
      <c r="DW755" s="375"/>
      <c r="DX755" s="375"/>
      <c r="DY755" s="375"/>
      <c r="DZ755" s="375"/>
      <c r="EA755" s="375"/>
      <c r="EB755" s="375"/>
      <c r="EC755" s="375"/>
      <c r="ED755" s="375"/>
      <c r="EE755" s="375"/>
      <c r="EF755" s="375"/>
      <c r="EG755" s="375"/>
      <c r="EH755" s="375"/>
      <c r="EI755" s="375"/>
      <c r="EJ755" s="375"/>
      <c r="EK755" s="375"/>
      <c r="EL755" s="375"/>
      <c r="EM755" s="375"/>
      <c r="EN755" s="375"/>
      <c r="EO755" s="375"/>
      <c r="EP755" s="375"/>
      <c r="EQ755" s="375"/>
      <c r="ER755" s="375"/>
      <c r="ES755" s="375"/>
      <c r="ET755" s="375"/>
      <c r="EU755" s="375"/>
      <c r="EV755" s="375"/>
      <c r="EW755" s="375"/>
      <c r="EX755" s="375"/>
      <c r="EY755" s="375"/>
      <c r="EZ755" s="375"/>
      <c r="FA755" s="375"/>
      <c r="FB755" s="375"/>
      <c r="FC755" s="375"/>
      <c r="FD755" s="375"/>
      <c r="FE755" s="376"/>
      <c r="FF755" s="372"/>
      <c r="FG755" s="372"/>
      <c r="FH755" s="372"/>
      <c r="FI755" s="372"/>
      <c r="FJ755" s="372"/>
      <c r="FK755" s="372"/>
      <c r="FL755" s="372"/>
      <c r="FM755" s="372"/>
      <c r="FN755" s="372"/>
      <c r="FO755" s="372"/>
      <c r="FP755" s="372"/>
      <c r="FQ755" s="372"/>
      <c r="FR755" s="372"/>
      <c r="FS755" s="372"/>
      <c r="FT755" s="372"/>
      <c r="FU755" s="372"/>
      <c r="FV755" s="372"/>
      <c r="FW755" s="372"/>
      <c r="FX755" s="372"/>
      <c r="FY755" s="372"/>
      <c r="FZ755" s="372"/>
      <c r="GA755" s="372"/>
      <c r="GB755" s="372"/>
      <c r="GC755" s="372"/>
      <c r="GD755" s="372"/>
      <c r="GE755" s="372"/>
      <c r="GF755" s="372"/>
      <c r="GG755" s="372"/>
      <c r="GH755" s="372"/>
      <c r="GI755" s="372"/>
      <c r="GJ755" s="372"/>
      <c r="GK755" s="372"/>
      <c r="GL755" s="372"/>
      <c r="GM755" s="372"/>
      <c r="GN755" s="372"/>
      <c r="GO755" s="372"/>
      <c r="GP755" s="372"/>
      <c r="GQ755" s="372"/>
      <c r="GR755" s="372"/>
      <c r="GS755" s="372"/>
      <c r="GT755" s="372"/>
      <c r="GU755" s="372"/>
      <c r="GV755" s="372"/>
      <c r="GW755" s="372"/>
      <c r="GX755" s="372"/>
      <c r="GY755" s="372"/>
      <c r="GZ755" s="372"/>
      <c r="HA755" s="372"/>
      <c r="HB755" s="372"/>
      <c r="HC755" s="372"/>
    </row>
    <row r="756" spans="1:211" s="373" customFormat="1" ht="15" customHeight="1" x14ac:dyDescent="0.2">
      <c r="A756" s="192">
        <f>SWDATA!O741</f>
        <v>0</v>
      </c>
      <c r="B756" s="192">
        <f>SWDATA!M741</f>
        <v>0</v>
      </c>
      <c r="C756" s="201">
        <f>IF(AND(SWDATA!M741=1,SWDATA!Q741="promotions"),SWDATA!P741,0)</f>
        <v>0</v>
      </c>
      <c r="D756" s="200">
        <f>ROW(SWDATA!M741)</f>
        <v>741</v>
      </c>
      <c r="E756" s="202">
        <f t="shared" si="2792"/>
        <v>0</v>
      </c>
      <c r="F756" s="203">
        <f t="shared" si="2626"/>
        <v>1</v>
      </c>
      <c r="G756" s="192" t="str">
        <f t="shared" si="2627"/>
        <v/>
      </c>
      <c r="H756" s="204"/>
      <c r="I756" s="390"/>
      <c r="J756" s="238">
        <f t="shared" si="2628"/>
        <v>0</v>
      </c>
      <c r="K756" s="239" t="str">
        <f t="shared" si="2629"/>
        <v/>
      </c>
      <c r="L756" s="342"/>
      <c r="M756" s="345"/>
      <c r="N756" s="340" t="str">
        <f>IF(LEN(SWDATA!F741)=0,"",N755)</f>
        <v/>
      </c>
      <c r="O756" s="296" t="str">
        <f>IF(LEN(SWDATA!G741)=0,"",O755)</f>
        <v/>
      </c>
      <c r="P756" s="297" t="str">
        <f>IF(LEN(SWDATA!C741)=0,"",SWDATA!C741)</f>
        <v/>
      </c>
      <c r="Q756" s="312" t="str">
        <f t="shared" si="2630"/>
        <v/>
      </c>
      <c r="R756" s="223" t="s">
        <v>575</v>
      </c>
      <c r="S756" s="224"/>
      <c r="T756" s="224"/>
      <c r="U756" s="265" t="s">
        <v>619</v>
      </c>
      <c r="V756" s="205" t="s">
        <v>221</v>
      </c>
      <c r="W756" s="266">
        <f>IF(OR(Is_Loading,LEN($A756)=0),"",SWDATA!P741)</f>
        <v>0</v>
      </c>
      <c r="X756" s="267">
        <f>IF(OR(Is_Loading,LEN($A756)=0),"",SWDATA!Q741)</f>
        <v>0</v>
      </c>
      <c r="Y756" s="267">
        <f>IF(OR(Is_Loading,LEN($A756)=0),"",SWDATA!R741)</f>
        <v>0</v>
      </c>
      <c r="Z756" s="266" t="str">
        <f t="shared" ref="Z756:Z757" si="2794">IF($A756=0,"",CHOOSE($F756,SUM(W756:Y756),SUM(W756:Y756)/3,Y756))</f>
        <v/>
      </c>
      <c r="AA756" s="266">
        <f>IF(OR(Is_Loading,LEN($A756)=0),"",SWDATA!T741)</f>
        <v>0</v>
      </c>
      <c r="AB756" s="267">
        <f>IF(OR(Is_Loading,LEN($A756)=0),"",SWDATA!U741)</f>
        <v>0</v>
      </c>
      <c r="AC756" s="267">
        <f>IF(OR(Is_Loading,LEN($A756)=0),"",SWDATA!V741)</f>
        <v>0</v>
      </c>
      <c r="AD756" s="266" t="str">
        <f t="shared" si="2631"/>
        <v/>
      </c>
      <c r="AE756" s="266">
        <f>IF(OR(Is_Loading,LEN($A756)=0),"",SWDATA!X741)</f>
        <v>0</v>
      </c>
      <c r="AF756" s="267">
        <f>IF(OR(Is_Loading,LEN($A756)=0),"",SWDATA!Y741)</f>
        <v>0</v>
      </c>
      <c r="AG756" s="267">
        <f>IF(OR(Is_Loading,LEN($A756)=0),"",SWDATA!Z741)</f>
        <v>0</v>
      </c>
      <c r="AH756" s="266" t="str">
        <f t="shared" si="2632"/>
        <v/>
      </c>
      <c r="AI756" s="266">
        <f>IF(OR(Is_Loading,LEN($A756)=0),"",SWDATA!AB741)</f>
        <v>0</v>
      </c>
      <c r="AJ756" s="267">
        <f>IF(OR(Is_Loading,LEN($A756)=0),"",SWDATA!AC741)</f>
        <v>0</v>
      </c>
      <c r="AK756" s="267">
        <f>IF(OR(Is_Loading,LEN($A756)=0),"",SWDATA!AD741)</f>
        <v>0</v>
      </c>
      <c r="AL756" s="266" t="str">
        <f t="shared" si="2633"/>
        <v/>
      </c>
      <c r="AM756" s="266">
        <f>IF(OR(Is_Loading,LEN($A756)=0),"",SWDATA!AF741)</f>
        <v>0</v>
      </c>
      <c r="AN756" s="267">
        <f>IF(OR(Is_Loading,LEN($A756)=0),"",SWDATA!AG741)</f>
        <v>0</v>
      </c>
      <c r="AO756" s="323">
        <f>IF(OR(Is_Loading,LEN($A756)=0),"",SWDATA!AH741)</f>
        <v>0</v>
      </c>
      <c r="AP756" s="320" t="str">
        <f t="shared" si="2634"/>
        <v/>
      </c>
      <c r="AQ756" s="266">
        <f>IF(OR(Is_Loading,LEN($A756)=0),"",SWDATA!AJ741)</f>
        <v>0</v>
      </c>
      <c r="AR756" s="267">
        <f>IF(OR(Is_Loading,LEN($A756)=0),"",SWDATA!AK741)</f>
        <v>0</v>
      </c>
      <c r="AS756" s="267">
        <f>IF(OR(Is_Loading,LEN($A756)=0),"",SWDATA!AL741)</f>
        <v>0</v>
      </c>
      <c r="AT756" s="266" t="str">
        <f t="shared" si="2635"/>
        <v/>
      </c>
      <c r="AU756" s="266">
        <f>IF(OR(Is_Loading,LEN($A756)=0),"",SWDATA!AN741)</f>
        <v>0</v>
      </c>
      <c r="AV756" s="267">
        <f>IF(OR(Is_Loading,LEN($A756)=0),"",SWDATA!AO741)</f>
        <v>0</v>
      </c>
      <c r="AW756" s="267">
        <f>IF(OR(Is_Loading,LEN($A756)=0),"",SWDATA!AP741)</f>
        <v>0</v>
      </c>
      <c r="AX756" s="266" t="str">
        <f t="shared" si="2636"/>
        <v/>
      </c>
      <c r="AY756" s="266">
        <f>IF(OR(Is_Loading,LEN($A756)=0),"",SWDATA!AR741)</f>
        <v>0</v>
      </c>
      <c r="AZ756" s="267">
        <f>IF(OR(Is_Loading,LEN($A756)=0),"",SWDATA!AS741)</f>
        <v>0</v>
      </c>
      <c r="BA756" s="267">
        <f>IF(OR(Is_Loading,LEN($A756)=0),"",SWDATA!AT741)</f>
        <v>0</v>
      </c>
      <c r="BB756" s="266" t="str">
        <f t="shared" si="2637"/>
        <v/>
      </c>
      <c r="BC756" s="266">
        <f>IF(OR(Is_Loading,LEN($A756)=0),"",SWDATA!AV741)</f>
        <v>0</v>
      </c>
      <c r="BD756" s="267">
        <f>IF(OR(Is_Loading,LEN($A756)=0),"",SWDATA!AW741)</f>
        <v>0</v>
      </c>
      <c r="BE756" s="323">
        <f>IF(OR(Is_Loading,LEN($A756)=0),"",SWDATA!AX741)</f>
        <v>0</v>
      </c>
      <c r="BF756" s="320" t="str">
        <f t="shared" si="2638"/>
        <v/>
      </c>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s="201"/>
      <c r="CO756" s="201"/>
      <c r="CP756" s="201"/>
      <c r="CQ756" s="201"/>
      <c r="CR756" s="201"/>
      <c r="CS756" s="201"/>
      <c r="CT756" s="201"/>
      <c r="CU756" s="201"/>
      <c r="CV756" s="201"/>
      <c r="CW756" s="201"/>
      <c r="CX756" s="201"/>
      <c r="CY756" s="201"/>
      <c r="CZ756" s="201"/>
      <c r="DA756" s="201"/>
      <c r="DB756" s="201"/>
      <c r="DC756" s="201"/>
      <c r="DD756" s="201"/>
      <c r="DE756" s="201"/>
      <c r="DF756" s="201"/>
      <c r="DG756" s="201"/>
      <c r="DH756" s="201"/>
      <c r="DI756" s="201"/>
      <c r="DJ756" s="201"/>
      <c r="DK756" s="201"/>
      <c r="DL756" s="201"/>
      <c r="DM756" s="201"/>
      <c r="DN756" s="201"/>
      <c r="DS756" s="372"/>
      <c r="DT756" s="372"/>
      <c r="DU756" s="375">
        <f t="shared" ref="DU756" si="2795">COLUMN(W754)</f>
        <v>23</v>
      </c>
      <c r="DV756" s="375">
        <f t="shared" ref="DV756" si="2796">SUM(DU756)+DV757+1</f>
        <v>24</v>
      </c>
      <c r="DW756" s="375">
        <f t="shared" ref="DW756" si="2797">SUM(DV756)+DW757+1</f>
        <v>25</v>
      </c>
      <c r="DX756" s="375">
        <f t="shared" ref="DX756" si="2798">SUM(DW756)+DX757+1</f>
        <v>27</v>
      </c>
      <c r="DY756" s="375">
        <f t="shared" ref="DY756" si="2799">SUM(DX756)+DY757+1</f>
        <v>28</v>
      </c>
      <c r="DZ756" s="375">
        <f t="shared" ref="DZ756" si="2800">SUM(DY756)+DZ757+1</f>
        <v>29</v>
      </c>
      <c r="EA756" s="375">
        <f t="shared" ref="EA756" si="2801">SUM(DZ756)+EA757+1</f>
        <v>31</v>
      </c>
      <c r="EB756" s="375">
        <f t="shared" ref="EB756" si="2802">SUM(EA756)+EB757+1</f>
        <v>32</v>
      </c>
      <c r="EC756" s="375">
        <f t="shared" ref="EC756" si="2803">SUM(EB756)+EC757+1</f>
        <v>33</v>
      </c>
      <c r="ED756" s="375">
        <f t="shared" ref="ED756" si="2804">SUM(EC756)+ED757+1</f>
        <v>35</v>
      </c>
      <c r="EE756" s="375">
        <f t="shared" ref="EE756" si="2805">SUM(ED756)+EE757+1</f>
        <v>36</v>
      </c>
      <c r="EF756" s="375">
        <f t="shared" ref="EF756" si="2806">SUM(EE756)+EF757+1</f>
        <v>37</v>
      </c>
      <c r="EG756" s="375">
        <f t="shared" ref="EG756" si="2807">SUM(EF756)+EG757+1</f>
        <v>39</v>
      </c>
      <c r="EH756" s="375">
        <f t="shared" ref="EH756" si="2808">SUM(EG756)+EH757+1</f>
        <v>40</v>
      </c>
      <c r="EI756" s="375">
        <f t="shared" ref="EI756" si="2809">SUM(EH756)+EI757+1</f>
        <v>41</v>
      </c>
      <c r="EJ756" s="375">
        <f t="shared" ref="EJ756" si="2810">SUM(EI756)+EJ757+1</f>
        <v>43</v>
      </c>
      <c r="EK756" s="375">
        <f t="shared" ref="EK756" si="2811">SUM(EJ756)+EK757+1</f>
        <v>44</v>
      </c>
      <c r="EL756" s="375">
        <f t="shared" ref="EL756" si="2812">SUM(EK756)+EL757+1</f>
        <v>45</v>
      </c>
      <c r="EM756" s="375">
        <f t="shared" ref="EM756" si="2813">SUM(EL756)+EM757+1</f>
        <v>47</v>
      </c>
      <c r="EN756" s="375">
        <f t="shared" ref="EN756" si="2814">SUM(EM756)+EN757+1</f>
        <v>48</v>
      </c>
      <c r="EO756" s="375">
        <f t="shared" ref="EO756" si="2815">SUM(EN756)+EO757+1</f>
        <v>49</v>
      </c>
      <c r="EP756" s="375">
        <f t="shared" ref="EP756" si="2816">SUM(EO756)+EP757+1</f>
        <v>51</v>
      </c>
      <c r="EQ756" s="375">
        <f t="shared" ref="EQ756" si="2817">SUM(EP756)+EQ757+1</f>
        <v>52</v>
      </c>
      <c r="ER756" s="375">
        <f t="shared" ref="ER756" si="2818">SUM(EQ756)+ER757+1</f>
        <v>53</v>
      </c>
      <c r="ES756" s="375">
        <f t="shared" ref="ES756" si="2819">SUM(ER756)+ES757+1</f>
        <v>55</v>
      </c>
      <c r="ET756" s="375">
        <f t="shared" ref="ET756" si="2820">SUM(ES756)+ET757+1</f>
        <v>56</v>
      </c>
      <c r="EU756" s="375">
        <f t="shared" ref="EU756" si="2821">SUM(ET756)+EU757+1</f>
        <v>57</v>
      </c>
      <c r="EV756" s="375">
        <f t="shared" ref="EV756" si="2822">SUM(EU756)+EV757+1</f>
        <v>59</v>
      </c>
      <c r="EW756" s="375">
        <f t="shared" ref="EW756" si="2823">SUM(EV756)+EW757+1</f>
        <v>60</v>
      </c>
      <c r="EX756" s="375">
        <f t="shared" ref="EX756" si="2824">SUM(EW756)+EX757+1</f>
        <v>61</v>
      </c>
      <c r="EY756" s="375">
        <f t="shared" ref="EY756" si="2825">SUM(EX756)+EY757+1</f>
        <v>63</v>
      </c>
      <c r="EZ756" s="375">
        <f t="shared" ref="EZ756" si="2826">SUM(EY756)+EZ757+1</f>
        <v>64</v>
      </c>
      <c r="FA756" s="375">
        <f t="shared" ref="FA756" si="2827">SUM(EZ756)+FA757+1</f>
        <v>65</v>
      </c>
      <c r="FB756" s="375">
        <f t="shared" ref="FB756" si="2828">SUM(FA756)+FB757+1</f>
        <v>67</v>
      </c>
      <c r="FC756" s="375">
        <f t="shared" ref="FC756" si="2829">SUM(FB756)+FC757+1</f>
        <v>68</v>
      </c>
      <c r="FD756" s="375">
        <f t="shared" ref="FD756" si="2830">SUM(FC756)+FD757+1</f>
        <v>69</v>
      </c>
      <c r="FE756" s="372"/>
      <c r="FF756" s="372"/>
      <c r="FG756" s="372"/>
      <c r="FH756" s="372"/>
      <c r="FI756" s="372"/>
      <c r="FJ756" s="372"/>
      <c r="FK756" s="372"/>
      <c r="FL756" s="372"/>
      <c r="FM756" s="372"/>
      <c r="FN756" s="372"/>
      <c r="FO756" s="372"/>
      <c r="FP756" s="372"/>
      <c r="FQ756" s="372"/>
      <c r="FR756" s="372"/>
      <c r="FS756" s="372"/>
      <c r="FT756" s="372"/>
      <c r="FU756" s="372"/>
      <c r="FV756" s="372"/>
      <c r="FW756" s="372"/>
      <c r="FX756" s="372"/>
      <c r="FY756" s="372"/>
      <c r="FZ756" s="372"/>
      <c r="GA756" s="372"/>
      <c r="GB756" s="372"/>
      <c r="GC756" s="372"/>
      <c r="GD756" s="372"/>
      <c r="GE756" s="372"/>
      <c r="GF756" s="372"/>
      <c r="GG756" s="372"/>
      <c r="GH756" s="372"/>
      <c r="GI756" s="372"/>
      <c r="GJ756" s="372"/>
      <c r="GK756" s="372"/>
      <c r="GL756" s="372"/>
      <c r="GM756" s="372"/>
      <c r="GN756" s="372"/>
      <c r="GO756" s="372"/>
      <c r="GP756" s="372"/>
      <c r="GQ756" s="372"/>
      <c r="GR756" s="372"/>
      <c r="GS756" s="372"/>
      <c r="GT756" s="372"/>
      <c r="GU756" s="372"/>
      <c r="GV756" s="372"/>
      <c r="GW756" s="372"/>
      <c r="GX756" s="372"/>
      <c r="GY756" s="372"/>
      <c r="GZ756" s="372"/>
    </row>
    <row r="757" spans="1:211" s="373" customFormat="1" ht="15" customHeight="1" thickBot="1" x14ac:dyDescent="0.25">
      <c r="A757" s="192">
        <f>SWDATA!O742</f>
        <v>0</v>
      </c>
      <c r="B757" s="192">
        <f>SWDATA!M742</f>
        <v>0</v>
      </c>
      <c r="C757" s="201">
        <f>IF(AND(SWDATA!M742=1,SWDATA!Q742="promotions"),SWDATA!P742,0)</f>
        <v>0</v>
      </c>
      <c r="D757" s="200">
        <f>ROW(SWDATA!M742)</f>
        <v>742</v>
      </c>
      <c r="E757" s="202">
        <f t="shared" si="2792"/>
        <v>0</v>
      </c>
      <c r="F757" s="203">
        <f t="shared" si="2626"/>
        <v>1</v>
      </c>
      <c r="G757" s="192" t="str">
        <f t="shared" si="2627"/>
        <v/>
      </c>
      <c r="H757" s="204"/>
      <c r="I757" s="390"/>
      <c r="J757" s="238">
        <f t="shared" si="2628"/>
        <v>0</v>
      </c>
      <c r="K757" s="239" t="str">
        <f t="shared" si="2629"/>
        <v/>
      </c>
      <c r="L757" s="342"/>
      <c r="M757" s="346"/>
      <c r="N757" s="340" t="str">
        <f>IF(LEN(SWDATA!F742)=0,"",N756)</f>
        <v/>
      </c>
      <c r="O757" s="296" t="str">
        <f>IF(LEN(SWDATA!G742)=0,"",O756)</f>
        <v/>
      </c>
      <c r="P757" s="297" t="str">
        <f>IF(LEN(SWDATA!C742)=0,"",SWDATA!C742)</f>
        <v/>
      </c>
      <c r="Q757" s="312" t="str">
        <f t="shared" si="2630"/>
        <v/>
      </c>
      <c r="R757" s="223" t="s">
        <v>575</v>
      </c>
      <c r="S757" s="224"/>
      <c r="T757" s="224"/>
      <c r="U757" s="264" t="s">
        <v>620</v>
      </c>
      <c r="V757" s="205" t="s">
        <v>221</v>
      </c>
      <c r="W757" s="266">
        <f>IF(OR(Is_Loading,LEN($A757)=0),"",SWDATA!P742)</f>
        <v>0</v>
      </c>
      <c r="X757" s="267">
        <f>IF(OR(Is_Loading,LEN($A757)=0),"",SWDATA!Q742)</f>
        <v>0</v>
      </c>
      <c r="Y757" s="267">
        <f>IF(OR(Is_Loading,LEN($A757)=0),"",SWDATA!R742)</f>
        <v>0</v>
      </c>
      <c r="Z757" s="266" t="str">
        <f t="shared" si="2794"/>
        <v/>
      </c>
      <c r="AA757" s="266">
        <f>IF(OR(Is_Loading,LEN($A757)=0),"",SWDATA!T742)</f>
        <v>0</v>
      </c>
      <c r="AB757" s="267">
        <f>IF(OR(Is_Loading,LEN($A757)=0),"",SWDATA!U742)</f>
        <v>0</v>
      </c>
      <c r="AC757" s="267">
        <f>IF(OR(Is_Loading,LEN($A757)=0),"",SWDATA!V742)</f>
        <v>0</v>
      </c>
      <c r="AD757" s="266" t="str">
        <f t="shared" si="2631"/>
        <v/>
      </c>
      <c r="AE757" s="266">
        <f>IF(OR(Is_Loading,LEN($A757)=0),"",SWDATA!X742)</f>
        <v>0</v>
      </c>
      <c r="AF757" s="267">
        <f>IF(OR(Is_Loading,LEN($A757)=0),"",SWDATA!Y742)</f>
        <v>0</v>
      </c>
      <c r="AG757" s="267">
        <f>IF(OR(Is_Loading,LEN($A757)=0),"",SWDATA!Z742)</f>
        <v>0</v>
      </c>
      <c r="AH757" s="266" t="str">
        <f t="shared" si="2632"/>
        <v/>
      </c>
      <c r="AI757" s="266">
        <f>IF(OR(Is_Loading,LEN($A757)=0),"",SWDATA!AB742)</f>
        <v>0</v>
      </c>
      <c r="AJ757" s="267">
        <f>IF(OR(Is_Loading,LEN($A757)=0),"",SWDATA!AC742)</f>
        <v>0</v>
      </c>
      <c r="AK757" s="267">
        <f>IF(OR(Is_Loading,LEN($A757)=0),"",SWDATA!AD742)</f>
        <v>0</v>
      </c>
      <c r="AL757" s="266" t="str">
        <f t="shared" si="2633"/>
        <v/>
      </c>
      <c r="AM757" s="266">
        <f>IF(OR(Is_Loading,LEN($A757)=0),"",SWDATA!AF742)</f>
        <v>0</v>
      </c>
      <c r="AN757" s="267">
        <f>IF(OR(Is_Loading,LEN($A757)=0),"",SWDATA!AG742)</f>
        <v>0</v>
      </c>
      <c r="AO757" s="323">
        <f>IF(OR(Is_Loading,LEN($A757)=0),"",SWDATA!AH742)</f>
        <v>0</v>
      </c>
      <c r="AP757" s="320" t="str">
        <f t="shared" si="2634"/>
        <v/>
      </c>
      <c r="AQ757" s="266">
        <f>IF(OR(Is_Loading,LEN($A757)=0),"",SWDATA!AJ742)</f>
        <v>0</v>
      </c>
      <c r="AR757" s="267">
        <f>IF(OR(Is_Loading,LEN($A757)=0),"",SWDATA!AK742)</f>
        <v>0</v>
      </c>
      <c r="AS757" s="267">
        <f>IF(OR(Is_Loading,LEN($A757)=0),"",SWDATA!AL742)</f>
        <v>0</v>
      </c>
      <c r="AT757" s="266" t="str">
        <f t="shared" si="2635"/>
        <v/>
      </c>
      <c r="AU757" s="266">
        <f>IF(OR(Is_Loading,LEN($A757)=0),"",SWDATA!AN742)</f>
        <v>0</v>
      </c>
      <c r="AV757" s="267">
        <f>IF(OR(Is_Loading,LEN($A757)=0),"",SWDATA!AO742)</f>
        <v>0</v>
      </c>
      <c r="AW757" s="267">
        <f>IF(OR(Is_Loading,LEN($A757)=0),"",SWDATA!AP742)</f>
        <v>0</v>
      </c>
      <c r="AX757" s="266" t="str">
        <f t="shared" si="2636"/>
        <v/>
      </c>
      <c r="AY757" s="266">
        <f>IF(OR(Is_Loading,LEN($A757)=0),"",SWDATA!AR742)</f>
        <v>0</v>
      </c>
      <c r="AZ757" s="267">
        <f>IF(OR(Is_Loading,LEN($A757)=0),"",SWDATA!AS742)</f>
        <v>0</v>
      </c>
      <c r="BA757" s="267">
        <f>IF(OR(Is_Loading,LEN($A757)=0),"",SWDATA!AT742)</f>
        <v>0</v>
      </c>
      <c r="BB757" s="266" t="str">
        <f t="shared" si="2637"/>
        <v/>
      </c>
      <c r="BC757" s="266">
        <f>IF(OR(Is_Loading,LEN($A757)=0),"",SWDATA!AV742)</f>
        <v>0</v>
      </c>
      <c r="BD757" s="267">
        <f>IF(OR(Is_Loading,LEN($A757)=0),"",SWDATA!AW742)</f>
        <v>0</v>
      </c>
      <c r="BE757" s="323">
        <f>IF(OR(Is_Loading,LEN($A757)=0),"",SWDATA!AX742)</f>
        <v>0</v>
      </c>
      <c r="BF757" s="320" t="str">
        <f t="shared" si="2638"/>
        <v/>
      </c>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s="201"/>
      <c r="CO757" s="201"/>
      <c r="CP757" s="201"/>
      <c r="CQ757" s="201"/>
      <c r="CR757" s="201"/>
      <c r="CS757" s="201"/>
      <c r="CT757" s="201"/>
      <c r="CU757" s="201"/>
      <c r="CV757" s="201"/>
      <c r="CW757" s="201"/>
      <c r="CX757" s="201"/>
      <c r="CY757" s="201"/>
      <c r="CZ757" s="201"/>
      <c r="DA757" s="201"/>
      <c r="DB757" s="201"/>
      <c r="DC757" s="201"/>
      <c r="DD757" s="201"/>
      <c r="DE757" s="201"/>
      <c r="DF757" s="201"/>
      <c r="DG757" s="201"/>
      <c r="DH757" s="201"/>
      <c r="DI757" s="201"/>
      <c r="DJ757" s="201"/>
      <c r="DK757" s="201"/>
      <c r="DL757" s="201"/>
      <c r="DM757" s="201"/>
      <c r="DN757" s="201"/>
      <c r="DS757" s="372"/>
      <c r="DT757" s="374"/>
      <c r="DU757" s="375"/>
      <c r="DV757" s="375"/>
      <c r="DW757" s="375"/>
      <c r="DX757" s="375">
        <v>1</v>
      </c>
      <c r="DY757" s="375">
        <f t="shared" ref="DY757:DY777" si="2831">DV757</f>
        <v>0</v>
      </c>
      <c r="DZ757" s="375">
        <f t="shared" ref="DZ757:DZ777" si="2832">DW757</f>
        <v>0</v>
      </c>
      <c r="EA757" s="375">
        <f t="shared" ref="EA757:EA777" si="2833">DX757</f>
        <v>1</v>
      </c>
      <c r="EB757" s="375">
        <f t="shared" ref="EB757:EB777" si="2834">DY757</f>
        <v>0</v>
      </c>
      <c r="EC757" s="375">
        <f t="shared" ref="EC757:EC777" si="2835">DZ757</f>
        <v>0</v>
      </c>
      <c r="ED757" s="375">
        <f t="shared" ref="ED757:ED777" si="2836">EA757</f>
        <v>1</v>
      </c>
      <c r="EE757" s="375">
        <f t="shared" ref="EE757:EE777" si="2837">EB757</f>
        <v>0</v>
      </c>
      <c r="EF757" s="375">
        <f t="shared" ref="EF757:EF777" si="2838">EC757</f>
        <v>0</v>
      </c>
      <c r="EG757" s="375">
        <f t="shared" ref="EG757:EG777" si="2839">ED757</f>
        <v>1</v>
      </c>
      <c r="EH757" s="375">
        <f t="shared" ref="EH757:EH777" si="2840">EE757</f>
        <v>0</v>
      </c>
      <c r="EI757" s="375">
        <f t="shared" ref="EI757:EI777" si="2841">EF757</f>
        <v>0</v>
      </c>
      <c r="EJ757" s="375">
        <f t="shared" ref="EJ757:EJ777" si="2842">EG757</f>
        <v>1</v>
      </c>
      <c r="EK757" s="375">
        <f t="shared" ref="EK757:EK777" si="2843">EH757</f>
        <v>0</v>
      </c>
      <c r="EL757" s="375">
        <f t="shared" ref="EL757:EL777" si="2844">EI757</f>
        <v>0</v>
      </c>
      <c r="EM757" s="375">
        <f t="shared" ref="EM757:EM777" si="2845">EJ757</f>
        <v>1</v>
      </c>
      <c r="EN757" s="375">
        <f t="shared" ref="EN757:EN777" si="2846">EK757</f>
        <v>0</v>
      </c>
      <c r="EO757" s="375">
        <f t="shared" ref="EO757:EO777" si="2847">EL757</f>
        <v>0</v>
      </c>
      <c r="EP757" s="375">
        <f t="shared" ref="EP757:EP777" si="2848">EM757</f>
        <v>1</v>
      </c>
      <c r="EQ757" s="375">
        <f t="shared" ref="EQ757:EQ777" si="2849">EN757</f>
        <v>0</v>
      </c>
      <c r="ER757" s="375">
        <f t="shared" ref="ER757:ER777" si="2850">EO757</f>
        <v>0</v>
      </c>
      <c r="ES757" s="375">
        <f t="shared" ref="ES757:ES777" si="2851">EP757</f>
        <v>1</v>
      </c>
      <c r="ET757" s="375">
        <f t="shared" ref="ET757:ET777" si="2852">EQ757</f>
        <v>0</v>
      </c>
      <c r="EU757" s="375">
        <f t="shared" ref="EU757:EU777" si="2853">ER757</f>
        <v>0</v>
      </c>
      <c r="EV757" s="375">
        <f t="shared" ref="EV757:EV777" si="2854">ES757</f>
        <v>1</v>
      </c>
      <c r="EW757" s="375">
        <f t="shared" ref="EW757:EW777" si="2855">ET757</f>
        <v>0</v>
      </c>
      <c r="EX757" s="375">
        <f t="shared" ref="EX757:EX777" si="2856">EU757</f>
        <v>0</v>
      </c>
      <c r="EY757" s="375">
        <f t="shared" ref="EY757:EY777" si="2857">EV757</f>
        <v>1</v>
      </c>
      <c r="EZ757" s="375">
        <f t="shared" ref="EZ757:EZ777" si="2858">EW757</f>
        <v>0</v>
      </c>
      <c r="FA757" s="375">
        <f t="shared" ref="FA757:FA777" si="2859">EX757</f>
        <v>0</v>
      </c>
      <c r="FB757" s="375">
        <f t="shared" ref="FB757:FB777" si="2860">EY757</f>
        <v>1</v>
      </c>
      <c r="FC757" s="375">
        <f t="shared" ref="FC757:FC777" si="2861">EZ757</f>
        <v>0</v>
      </c>
      <c r="FD757" s="375">
        <f t="shared" ref="FD757:FD777" si="2862">FA757</f>
        <v>0</v>
      </c>
      <c r="FE757" s="376"/>
      <c r="FF757" s="372"/>
      <c r="FG757" s="372"/>
      <c r="FH757" s="372"/>
      <c r="FI757" s="372"/>
      <c r="FJ757" s="372"/>
      <c r="FK757" s="372"/>
      <c r="FL757" s="372"/>
      <c r="FM757" s="372"/>
      <c r="FN757" s="372"/>
      <c r="FO757" s="372"/>
      <c r="FP757" s="372"/>
      <c r="FQ757" s="372"/>
      <c r="FR757" s="372"/>
      <c r="FS757" s="372"/>
      <c r="FT757" s="372"/>
      <c r="FU757" s="372"/>
      <c r="FV757" s="372"/>
      <c r="FW757" s="372"/>
      <c r="FX757" s="372"/>
      <c r="FY757" s="372"/>
      <c r="FZ757" s="372"/>
      <c r="GA757" s="372"/>
      <c r="GB757" s="372"/>
      <c r="GC757" s="372"/>
      <c r="GD757" s="372"/>
      <c r="GE757" s="372"/>
      <c r="GF757" s="372"/>
      <c r="GG757" s="372"/>
      <c r="GH757" s="372"/>
      <c r="GI757" s="372"/>
      <c r="GJ757" s="372"/>
      <c r="GK757" s="372"/>
      <c r="GL757" s="372"/>
      <c r="GM757" s="372"/>
      <c r="GN757" s="372"/>
      <c r="GO757" s="372"/>
      <c r="GP757" s="372"/>
      <c r="GQ757" s="372"/>
      <c r="GR757" s="372"/>
      <c r="GS757" s="372"/>
      <c r="GT757" s="372"/>
      <c r="GU757" s="372"/>
      <c r="GV757" s="372"/>
      <c r="GW757" s="372"/>
      <c r="GX757" s="372"/>
      <c r="GY757" s="372"/>
      <c r="GZ757" s="372"/>
      <c r="HA757" s="372"/>
      <c r="HB757" s="372"/>
      <c r="HC757" s="372"/>
    </row>
    <row r="758" spans="1:211" s="373" customFormat="1" ht="15" customHeight="1" thickTop="1" x14ac:dyDescent="0.2">
      <c r="A758" s="192">
        <f>SWDATA!O743</f>
        <v>0</v>
      </c>
      <c r="B758" s="192">
        <f>SWDATA!M743</f>
        <v>0</v>
      </c>
      <c r="C758" s="201">
        <f>IF(AND(SWDATA!M743=1,SWDATA!Q743="promotions"),SWDATA!P743,0)</f>
        <v>0</v>
      </c>
      <c r="D758" s="365">
        <f>ROW(SWDATA!M743)</f>
        <v>743</v>
      </c>
      <c r="E758" s="202">
        <f t="shared" si="2792"/>
        <v>0</v>
      </c>
      <c r="F758" s="203">
        <f t="shared" si="2626"/>
        <v>1</v>
      </c>
      <c r="G758" s="192" t="str">
        <f t="shared" si="2627"/>
        <v/>
      </c>
      <c r="H758" s="204"/>
      <c r="I758" s="390"/>
      <c r="J758" s="238">
        <f t="shared" si="2628"/>
        <v>0</v>
      </c>
      <c r="K758" s="239" t="str">
        <f t="shared" si="2629"/>
        <v/>
      </c>
      <c r="L758" s="342"/>
      <c r="M758" s="345"/>
      <c r="N758" s="340" t="str">
        <f>IF(LEN(SWDATA!F743)=0,"",N757)</f>
        <v/>
      </c>
      <c r="O758" s="296" t="str">
        <f>IF(LEN(SWDATA!G743)=0,"",O757)</f>
        <v/>
      </c>
      <c r="P758" s="297" t="str">
        <f>IF(LEN(SWDATA!C743)=0,"",SWDATA!C743)</f>
        <v/>
      </c>
      <c r="Q758" s="312" t="str">
        <f t="shared" si="2630"/>
        <v/>
      </c>
      <c r="R758" s="223" t="s">
        <v>261</v>
      </c>
      <c r="S758" s="224"/>
      <c r="T758" s="224"/>
      <c r="U758" s="264" t="s">
        <v>601</v>
      </c>
      <c r="V758" s="205" t="s">
        <v>221</v>
      </c>
      <c r="W758" s="266">
        <f>IF(OR(Is_Loading,LEN($A758)=0),"",SWDATA!P743)</f>
        <v>0</v>
      </c>
      <c r="X758" s="267">
        <f>IF(OR(Is_Loading,LEN($A758)=0),"",SWDATA!Q743)</f>
        <v>0</v>
      </c>
      <c r="Y758" s="267">
        <f>IF(OR(Is_Loading,LEN($A758)=0),"",SWDATA!R743)</f>
        <v>0</v>
      </c>
      <c r="Z758" s="266" t="str">
        <f t="shared" ref="Z758:Z772" si="2863">IF($A758=0,"",CHOOSE($F758,SUM(W758:Y758),SUM(W758:Y758)/3,Y758))</f>
        <v/>
      </c>
      <c r="AA758" s="266">
        <f>IF(OR(Is_Loading,LEN($A758)=0),"",SWDATA!T743)</f>
        <v>0</v>
      </c>
      <c r="AB758" s="267">
        <f>IF(OR(Is_Loading,LEN($A758)=0),"",SWDATA!U743)</f>
        <v>0</v>
      </c>
      <c r="AC758" s="267">
        <f>IF(OR(Is_Loading,LEN($A758)=0),"",SWDATA!V743)</f>
        <v>0</v>
      </c>
      <c r="AD758" s="266" t="str">
        <f t="shared" si="2631"/>
        <v/>
      </c>
      <c r="AE758" s="266">
        <f>IF(OR(Is_Loading,LEN($A758)=0),"",SWDATA!X743)</f>
        <v>0</v>
      </c>
      <c r="AF758" s="267">
        <f>IF(OR(Is_Loading,LEN($A758)=0),"",SWDATA!Y743)</f>
        <v>0</v>
      </c>
      <c r="AG758" s="267">
        <f>IF(OR(Is_Loading,LEN($A758)=0),"",SWDATA!Z743)</f>
        <v>0</v>
      </c>
      <c r="AH758" s="266" t="str">
        <f t="shared" si="2632"/>
        <v/>
      </c>
      <c r="AI758" s="266">
        <f>IF(OR(Is_Loading,LEN($A758)=0),"",SWDATA!AB743)</f>
        <v>0</v>
      </c>
      <c r="AJ758" s="267">
        <f>IF(OR(Is_Loading,LEN($A758)=0),"",SWDATA!AC743)</f>
        <v>0</v>
      </c>
      <c r="AK758" s="267">
        <f>IF(OR(Is_Loading,LEN($A758)=0),"",SWDATA!AD743)</f>
        <v>0</v>
      </c>
      <c r="AL758" s="266" t="str">
        <f t="shared" si="2633"/>
        <v/>
      </c>
      <c r="AM758" s="266">
        <f>IF(OR(Is_Loading,LEN($A758)=0),"",SWDATA!AF743)</f>
        <v>0</v>
      </c>
      <c r="AN758" s="267">
        <f>IF(OR(Is_Loading,LEN($A758)=0),"",SWDATA!AG743)</f>
        <v>0</v>
      </c>
      <c r="AO758" s="323">
        <f>IF(OR(Is_Loading,LEN($A758)=0),"",SWDATA!AH743)</f>
        <v>0</v>
      </c>
      <c r="AP758" s="320" t="str">
        <f t="shared" si="2634"/>
        <v/>
      </c>
      <c r="AQ758" s="266">
        <f>IF(OR(Is_Loading,LEN($A758)=0),"",SWDATA!AJ743)</f>
        <v>0</v>
      </c>
      <c r="AR758" s="267">
        <f>IF(OR(Is_Loading,LEN($A758)=0),"",SWDATA!AK743)</f>
        <v>0</v>
      </c>
      <c r="AS758" s="267">
        <f>IF(OR(Is_Loading,LEN($A758)=0),"",SWDATA!AL743)</f>
        <v>0</v>
      </c>
      <c r="AT758" s="266" t="str">
        <f t="shared" si="2635"/>
        <v/>
      </c>
      <c r="AU758" s="266">
        <f>IF(OR(Is_Loading,LEN($A758)=0),"",SWDATA!AN743)</f>
        <v>0</v>
      </c>
      <c r="AV758" s="267">
        <f>IF(OR(Is_Loading,LEN($A758)=0),"",SWDATA!AO743)</f>
        <v>0</v>
      </c>
      <c r="AW758" s="267">
        <f>IF(OR(Is_Loading,LEN($A758)=0),"",SWDATA!AP743)</f>
        <v>0</v>
      </c>
      <c r="AX758" s="266" t="str">
        <f t="shared" si="2636"/>
        <v/>
      </c>
      <c r="AY758" s="266">
        <f>IF(OR(Is_Loading,LEN($A758)=0),"",SWDATA!AR743)</f>
        <v>0</v>
      </c>
      <c r="AZ758" s="267">
        <f>IF(OR(Is_Loading,LEN($A758)=0),"",SWDATA!AS743)</f>
        <v>0</v>
      </c>
      <c r="BA758" s="267">
        <f>IF(OR(Is_Loading,LEN($A758)=0),"",SWDATA!AT743)</f>
        <v>0</v>
      </c>
      <c r="BB758" s="266" t="str">
        <f t="shared" si="2637"/>
        <v/>
      </c>
      <c r="BC758" s="266">
        <f>IF(OR(Is_Loading,LEN($A758)=0),"",SWDATA!AV743)</f>
        <v>0</v>
      </c>
      <c r="BD758" s="267">
        <f>IF(OR(Is_Loading,LEN($A758)=0),"",SWDATA!AW743)</f>
        <v>0</v>
      </c>
      <c r="BE758" s="323">
        <f>IF(OR(Is_Loading,LEN($A758)=0),"",SWDATA!AX743)</f>
        <v>0</v>
      </c>
      <c r="BF758" s="320" t="str">
        <f t="shared" si="2638"/>
        <v/>
      </c>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s="201"/>
      <c r="CO758" s="201"/>
      <c r="CP758" s="201"/>
      <c r="CQ758" s="201"/>
      <c r="CR758" s="201"/>
      <c r="CS758" s="201"/>
      <c r="CT758" s="201"/>
      <c r="CU758" s="201"/>
      <c r="CV758" s="201"/>
      <c r="CW758" s="201"/>
      <c r="CX758" s="201"/>
      <c r="CY758" s="201"/>
      <c r="CZ758" s="201"/>
      <c r="DA758" s="201"/>
      <c r="DB758" s="201"/>
      <c r="DC758" s="201"/>
      <c r="DD758" s="201"/>
      <c r="DE758" s="201"/>
      <c r="DF758" s="201"/>
      <c r="DG758" s="201"/>
      <c r="DH758" s="201"/>
      <c r="DI758" s="201"/>
      <c r="DJ758" s="201"/>
      <c r="DK758" s="201"/>
      <c r="DL758" s="201"/>
      <c r="DM758" s="201"/>
      <c r="DN758" s="201"/>
      <c r="DS758" s="372"/>
      <c r="DT758" s="374"/>
      <c r="DU758" s="375"/>
      <c r="DV758" s="375"/>
      <c r="DW758" s="375"/>
      <c r="DX758" s="375">
        <v>1</v>
      </c>
      <c r="DY758" s="375">
        <f t="shared" si="2831"/>
        <v>0</v>
      </c>
      <c r="DZ758" s="375">
        <f t="shared" si="2832"/>
        <v>0</v>
      </c>
      <c r="EA758" s="375">
        <f t="shared" si="2833"/>
        <v>1</v>
      </c>
      <c r="EB758" s="375">
        <f t="shared" si="2834"/>
        <v>0</v>
      </c>
      <c r="EC758" s="375">
        <f t="shared" si="2835"/>
        <v>0</v>
      </c>
      <c r="ED758" s="375">
        <f t="shared" si="2836"/>
        <v>1</v>
      </c>
      <c r="EE758" s="375">
        <f t="shared" si="2837"/>
        <v>0</v>
      </c>
      <c r="EF758" s="375">
        <f t="shared" si="2838"/>
        <v>0</v>
      </c>
      <c r="EG758" s="375">
        <f t="shared" si="2839"/>
        <v>1</v>
      </c>
      <c r="EH758" s="375">
        <f t="shared" si="2840"/>
        <v>0</v>
      </c>
      <c r="EI758" s="375">
        <f t="shared" si="2841"/>
        <v>0</v>
      </c>
      <c r="EJ758" s="375">
        <f t="shared" si="2842"/>
        <v>1</v>
      </c>
      <c r="EK758" s="375">
        <f t="shared" si="2843"/>
        <v>0</v>
      </c>
      <c r="EL758" s="375">
        <f t="shared" si="2844"/>
        <v>0</v>
      </c>
      <c r="EM758" s="375">
        <f t="shared" si="2845"/>
        <v>1</v>
      </c>
      <c r="EN758" s="375">
        <f t="shared" si="2846"/>
        <v>0</v>
      </c>
      <c r="EO758" s="375">
        <f t="shared" si="2847"/>
        <v>0</v>
      </c>
      <c r="EP758" s="375">
        <f t="shared" si="2848"/>
        <v>1</v>
      </c>
      <c r="EQ758" s="375">
        <f t="shared" si="2849"/>
        <v>0</v>
      </c>
      <c r="ER758" s="375">
        <f t="shared" si="2850"/>
        <v>0</v>
      </c>
      <c r="ES758" s="375">
        <f t="shared" si="2851"/>
        <v>1</v>
      </c>
      <c r="ET758" s="375">
        <f t="shared" si="2852"/>
        <v>0</v>
      </c>
      <c r="EU758" s="375">
        <f t="shared" si="2853"/>
        <v>0</v>
      </c>
      <c r="EV758" s="375">
        <f t="shared" si="2854"/>
        <v>1</v>
      </c>
      <c r="EW758" s="375">
        <f t="shared" si="2855"/>
        <v>0</v>
      </c>
      <c r="EX758" s="375">
        <f t="shared" si="2856"/>
        <v>0</v>
      </c>
      <c r="EY758" s="375">
        <f t="shared" si="2857"/>
        <v>1</v>
      </c>
      <c r="EZ758" s="375">
        <f t="shared" si="2858"/>
        <v>0</v>
      </c>
      <c r="FA758" s="375">
        <f t="shared" si="2859"/>
        <v>0</v>
      </c>
      <c r="FB758" s="375">
        <f t="shared" si="2860"/>
        <v>1</v>
      </c>
      <c r="FC758" s="375">
        <f t="shared" si="2861"/>
        <v>0</v>
      </c>
      <c r="FD758" s="375">
        <f t="shared" si="2862"/>
        <v>0</v>
      </c>
      <c r="FE758" s="376"/>
      <c r="FF758" s="372"/>
      <c r="FG758" s="372"/>
      <c r="FH758" s="372"/>
      <c r="FI758" s="372"/>
      <c r="FJ758" s="372"/>
      <c r="FK758" s="372"/>
      <c r="FL758" s="372"/>
      <c r="FM758" s="372"/>
      <c r="FN758" s="372"/>
      <c r="FO758" s="372"/>
      <c r="FP758" s="372"/>
      <c r="FQ758" s="372"/>
      <c r="FR758" s="372"/>
      <c r="FS758" s="372"/>
      <c r="FT758" s="372"/>
      <c r="FU758" s="372"/>
      <c r="FV758" s="372"/>
      <c r="FW758" s="372"/>
      <c r="FX758" s="372"/>
      <c r="FY758" s="372"/>
      <c r="FZ758" s="372"/>
      <c r="GA758" s="372"/>
      <c r="GB758" s="372"/>
      <c r="GC758" s="372"/>
      <c r="GD758" s="372"/>
      <c r="GE758" s="372"/>
      <c r="GF758" s="372"/>
      <c r="GG758" s="372"/>
      <c r="GH758" s="372"/>
      <c r="GI758" s="372"/>
      <c r="GJ758" s="372"/>
      <c r="GK758" s="372"/>
      <c r="GL758" s="372"/>
      <c r="GM758" s="372"/>
      <c r="GN758" s="372"/>
      <c r="GO758" s="372"/>
      <c r="GP758" s="372"/>
      <c r="GQ758" s="372"/>
      <c r="GR758" s="372"/>
      <c r="GS758" s="372"/>
      <c r="GT758" s="372"/>
      <c r="GU758" s="372"/>
      <c r="GV758" s="372"/>
      <c r="GW758" s="372"/>
      <c r="GX758" s="372"/>
      <c r="GY758" s="372"/>
      <c r="GZ758" s="372"/>
      <c r="HA758" s="372"/>
      <c r="HB758" s="372"/>
      <c r="HC758" s="372"/>
    </row>
    <row r="759" spans="1:211" s="373" customFormat="1" ht="15" customHeight="1" x14ac:dyDescent="0.2">
      <c r="A759" s="366">
        <f>SWDATA!O744</f>
        <v>0</v>
      </c>
      <c r="B759" s="366">
        <f>SWDATA!M744</f>
        <v>0</v>
      </c>
      <c r="C759" s="351">
        <f>IF(AND(SWDATA!M744=1,SWDATA!Q744="promotions"),SWDATA!P744,0)</f>
        <v>0</v>
      </c>
      <c r="D759" s="367">
        <f>ROW(SWDATA!M744)</f>
        <v>744</v>
      </c>
      <c r="E759" s="368">
        <f t="shared" si="2792"/>
        <v>0</v>
      </c>
      <c r="F759" s="369">
        <f t="shared" si="2626"/>
        <v>1</v>
      </c>
      <c r="G759" s="366" t="str">
        <f t="shared" si="2627"/>
        <v/>
      </c>
      <c r="H759" s="370"/>
      <c r="J759" s="238">
        <f t="shared" si="2628"/>
        <v>0</v>
      </c>
      <c r="K759" s="239" t="str">
        <f t="shared" si="2629"/>
        <v/>
      </c>
      <c r="L759" s="342"/>
      <c r="M759" s="345"/>
      <c r="N759" s="340" t="str">
        <f>IF(LEN(SWDATA!F744)=0,"",N758)</f>
        <v/>
      </c>
      <c r="O759" s="296" t="str">
        <f>IF(LEN(SWDATA!G744)=0,"",O758)</f>
        <v/>
      </c>
      <c r="P759" s="297" t="str">
        <f>IF(LEN(SWDATA!C744)=0,"",SWDATA!C744)</f>
        <v/>
      </c>
      <c r="Q759" s="312" t="str">
        <f t="shared" si="2630"/>
        <v/>
      </c>
      <c r="R759" s="223" t="s">
        <v>261</v>
      </c>
      <c r="S759" s="224"/>
      <c r="T759" s="224"/>
      <c r="U759" s="264" t="s">
        <v>611</v>
      </c>
      <c r="V759" s="205" t="s">
        <v>221</v>
      </c>
      <c r="W759" s="266">
        <f>IF(OR(Is_Loading,LEN($A759)=0),"",SWDATA!P744)</f>
        <v>0</v>
      </c>
      <c r="X759" s="267">
        <f>IF(OR(Is_Loading,LEN($A759)=0),"",SWDATA!Q744)</f>
        <v>0</v>
      </c>
      <c r="Y759" s="267">
        <f>IF(OR(Is_Loading,LEN($A759)=0),"",SWDATA!R744)</f>
        <v>0</v>
      </c>
      <c r="Z759" s="266" t="str">
        <f t="shared" si="2863"/>
        <v/>
      </c>
      <c r="AA759" s="266">
        <f>IF(OR(Is_Loading,LEN($A759)=0),"",SWDATA!T744)</f>
        <v>0</v>
      </c>
      <c r="AB759" s="267">
        <f>IF(OR(Is_Loading,LEN($A759)=0),"",SWDATA!U744)</f>
        <v>0</v>
      </c>
      <c r="AC759" s="267">
        <f>IF(OR(Is_Loading,LEN($A759)=0),"",SWDATA!V744)</f>
        <v>0</v>
      </c>
      <c r="AD759" s="266" t="str">
        <f t="shared" si="2631"/>
        <v/>
      </c>
      <c r="AE759" s="266">
        <f>IF(OR(Is_Loading,LEN($A759)=0),"",SWDATA!X744)</f>
        <v>0</v>
      </c>
      <c r="AF759" s="267">
        <f>IF(OR(Is_Loading,LEN($A759)=0),"",SWDATA!Y744)</f>
        <v>0</v>
      </c>
      <c r="AG759" s="267">
        <f>IF(OR(Is_Loading,LEN($A759)=0),"",SWDATA!Z744)</f>
        <v>0</v>
      </c>
      <c r="AH759" s="266" t="str">
        <f t="shared" si="2632"/>
        <v/>
      </c>
      <c r="AI759" s="266">
        <f>IF(OR(Is_Loading,LEN($A759)=0),"",SWDATA!AB744)</f>
        <v>0</v>
      </c>
      <c r="AJ759" s="267">
        <f>IF(OR(Is_Loading,LEN($A759)=0),"",SWDATA!AC744)</f>
        <v>0</v>
      </c>
      <c r="AK759" s="267">
        <f>IF(OR(Is_Loading,LEN($A759)=0),"",SWDATA!AD744)</f>
        <v>0</v>
      </c>
      <c r="AL759" s="266" t="str">
        <f t="shared" si="2633"/>
        <v/>
      </c>
      <c r="AM759" s="266">
        <f>IF(OR(Is_Loading,LEN($A759)=0),"",SWDATA!AF744)</f>
        <v>0</v>
      </c>
      <c r="AN759" s="267">
        <f>IF(OR(Is_Loading,LEN($A759)=0),"",SWDATA!AG744)</f>
        <v>0</v>
      </c>
      <c r="AO759" s="323">
        <f>IF(OR(Is_Loading,LEN($A759)=0),"",SWDATA!AH744)</f>
        <v>0</v>
      </c>
      <c r="AP759" s="320" t="str">
        <f t="shared" si="2634"/>
        <v/>
      </c>
      <c r="AQ759" s="266">
        <f>IF(OR(Is_Loading,LEN($A759)=0),"",SWDATA!AJ744)</f>
        <v>0</v>
      </c>
      <c r="AR759" s="267">
        <f>IF(OR(Is_Loading,LEN($A759)=0),"",SWDATA!AK744)</f>
        <v>0</v>
      </c>
      <c r="AS759" s="267">
        <f>IF(OR(Is_Loading,LEN($A759)=0),"",SWDATA!AL744)</f>
        <v>0</v>
      </c>
      <c r="AT759" s="266" t="str">
        <f t="shared" si="2635"/>
        <v/>
      </c>
      <c r="AU759" s="266">
        <f>IF(OR(Is_Loading,LEN($A759)=0),"",SWDATA!AN744)</f>
        <v>0</v>
      </c>
      <c r="AV759" s="267">
        <f>IF(OR(Is_Loading,LEN($A759)=0),"",SWDATA!AO744)</f>
        <v>0</v>
      </c>
      <c r="AW759" s="267">
        <f>IF(OR(Is_Loading,LEN($A759)=0),"",SWDATA!AP744)</f>
        <v>0</v>
      </c>
      <c r="AX759" s="266" t="str">
        <f t="shared" si="2636"/>
        <v/>
      </c>
      <c r="AY759" s="266">
        <f>IF(OR(Is_Loading,LEN($A759)=0),"",SWDATA!AR744)</f>
        <v>0</v>
      </c>
      <c r="AZ759" s="267">
        <f>IF(OR(Is_Loading,LEN($A759)=0),"",SWDATA!AS744)</f>
        <v>0</v>
      </c>
      <c r="BA759" s="267">
        <f>IF(OR(Is_Loading,LEN($A759)=0),"",SWDATA!AT744)</f>
        <v>0</v>
      </c>
      <c r="BB759" s="266" t="str">
        <f t="shared" si="2637"/>
        <v/>
      </c>
      <c r="BC759" s="266">
        <f>IF(OR(Is_Loading,LEN($A759)=0),"",SWDATA!AV744)</f>
        <v>0</v>
      </c>
      <c r="BD759" s="267">
        <f>IF(OR(Is_Loading,LEN($A759)=0),"",SWDATA!AW744)</f>
        <v>0</v>
      </c>
      <c r="BE759" s="323">
        <f>IF(OR(Is_Loading,LEN($A759)=0),"",SWDATA!AX744)</f>
        <v>0</v>
      </c>
      <c r="BF759" s="320" t="str">
        <f t="shared" si="2638"/>
        <v/>
      </c>
      <c r="BG759" s="11"/>
      <c r="BH759" s="11"/>
      <c r="BI759" s="11"/>
      <c r="BJ759" s="11"/>
      <c r="BK759" s="11"/>
      <c r="BL759" s="11"/>
      <c r="BM759" s="11"/>
      <c r="BN759" s="11"/>
      <c r="BO759" s="11"/>
      <c r="BP759" s="11"/>
      <c r="BQ759" s="11"/>
      <c r="BR759" s="11"/>
      <c r="BS759" s="11"/>
      <c r="BT759" s="11"/>
      <c r="BU759" s="11"/>
      <c r="BV759" s="11"/>
      <c r="BW759" s="11"/>
      <c r="BX759" s="11"/>
      <c r="BY759" s="11"/>
      <c r="BZ759" s="11"/>
      <c r="CA759" s="11"/>
      <c r="CB759" s="11"/>
      <c r="CC759" s="11"/>
      <c r="CD759" s="11"/>
      <c r="CE759" s="11"/>
      <c r="CF759" s="11"/>
      <c r="CG759" s="11"/>
      <c r="CH759" s="11"/>
      <c r="CI759" s="11"/>
      <c r="CJ759" s="11"/>
      <c r="CK759" s="11"/>
      <c r="CL759" s="11"/>
      <c r="CM759" s="11"/>
      <c r="CN759" s="351"/>
      <c r="CO759" s="351"/>
      <c r="CP759" s="351"/>
      <c r="CQ759" s="351"/>
      <c r="CR759" s="351"/>
      <c r="CS759" s="351"/>
      <c r="CT759" s="351"/>
      <c r="CU759" s="351"/>
      <c r="CV759" s="351"/>
      <c r="CW759" s="351"/>
      <c r="CX759" s="351"/>
      <c r="CY759" s="351"/>
      <c r="CZ759" s="351"/>
      <c r="DA759" s="351"/>
      <c r="DB759" s="351"/>
      <c r="DC759" s="351"/>
      <c r="DD759" s="351"/>
      <c r="DE759" s="351"/>
      <c r="DF759" s="351"/>
      <c r="DG759" s="351"/>
      <c r="DH759" s="351"/>
      <c r="DI759" s="351"/>
      <c r="DJ759" s="351"/>
      <c r="DK759" s="351"/>
      <c r="DL759" s="351"/>
      <c r="DM759" s="351"/>
      <c r="DN759" s="351"/>
      <c r="DQ759" s="373" t="e">
        <f t="shared" ref="DQ759" ca="1" si="2864">INDIRECT("'Metrics &amp; Attributes View'!"&amp;IF(ROW()-9=0, "", IF(13+ROW()/23-9&gt;26, CHAR(64+INT((ROW()-9-1)/26)),"")&amp;CHAR(65+MOD(13+ROW()/23-1, 26)))&amp;44)</f>
        <v>#REF!</v>
      </c>
      <c r="DS759" s="372"/>
      <c r="DT759" s="374"/>
      <c r="DU759" s="375"/>
      <c r="DV759" s="375"/>
      <c r="DW759" s="375"/>
      <c r="DX759" s="375">
        <v>1</v>
      </c>
      <c r="DY759" s="375">
        <f t="shared" si="2831"/>
        <v>0</v>
      </c>
      <c r="DZ759" s="375">
        <f t="shared" si="2832"/>
        <v>0</v>
      </c>
      <c r="EA759" s="375">
        <f t="shared" si="2833"/>
        <v>1</v>
      </c>
      <c r="EB759" s="375">
        <f t="shared" si="2834"/>
        <v>0</v>
      </c>
      <c r="EC759" s="375">
        <f t="shared" si="2835"/>
        <v>0</v>
      </c>
      <c r="ED759" s="375">
        <f t="shared" si="2836"/>
        <v>1</v>
      </c>
      <c r="EE759" s="375">
        <f t="shared" si="2837"/>
        <v>0</v>
      </c>
      <c r="EF759" s="375">
        <f t="shared" si="2838"/>
        <v>0</v>
      </c>
      <c r="EG759" s="375">
        <f t="shared" si="2839"/>
        <v>1</v>
      </c>
      <c r="EH759" s="375">
        <f t="shared" si="2840"/>
        <v>0</v>
      </c>
      <c r="EI759" s="375">
        <f t="shared" si="2841"/>
        <v>0</v>
      </c>
      <c r="EJ759" s="375">
        <f t="shared" si="2842"/>
        <v>1</v>
      </c>
      <c r="EK759" s="375">
        <f t="shared" si="2843"/>
        <v>0</v>
      </c>
      <c r="EL759" s="375">
        <f t="shared" si="2844"/>
        <v>0</v>
      </c>
      <c r="EM759" s="375">
        <f t="shared" si="2845"/>
        <v>1</v>
      </c>
      <c r="EN759" s="375">
        <f t="shared" si="2846"/>
        <v>0</v>
      </c>
      <c r="EO759" s="375">
        <f t="shared" si="2847"/>
        <v>0</v>
      </c>
      <c r="EP759" s="375">
        <f t="shared" si="2848"/>
        <v>1</v>
      </c>
      <c r="EQ759" s="375">
        <f t="shared" si="2849"/>
        <v>0</v>
      </c>
      <c r="ER759" s="375">
        <f t="shared" si="2850"/>
        <v>0</v>
      </c>
      <c r="ES759" s="375">
        <f t="shared" si="2851"/>
        <v>1</v>
      </c>
      <c r="ET759" s="375">
        <f t="shared" si="2852"/>
        <v>0</v>
      </c>
      <c r="EU759" s="375">
        <f t="shared" si="2853"/>
        <v>0</v>
      </c>
      <c r="EV759" s="375">
        <f t="shared" si="2854"/>
        <v>1</v>
      </c>
      <c r="EW759" s="375">
        <f t="shared" si="2855"/>
        <v>0</v>
      </c>
      <c r="EX759" s="375">
        <f t="shared" si="2856"/>
        <v>0</v>
      </c>
      <c r="EY759" s="375">
        <f t="shared" si="2857"/>
        <v>1</v>
      </c>
      <c r="EZ759" s="375">
        <f t="shared" si="2858"/>
        <v>0</v>
      </c>
      <c r="FA759" s="375">
        <f t="shared" si="2859"/>
        <v>0</v>
      </c>
      <c r="FB759" s="375">
        <f t="shared" si="2860"/>
        <v>1</v>
      </c>
      <c r="FC759" s="375">
        <f t="shared" si="2861"/>
        <v>0</v>
      </c>
      <c r="FD759" s="375">
        <f t="shared" si="2862"/>
        <v>0</v>
      </c>
      <c r="FE759" s="376"/>
      <c r="FF759" s="372"/>
      <c r="FG759" s="372"/>
      <c r="FH759" s="372"/>
      <c r="FI759" s="372"/>
      <c r="FJ759" s="372"/>
      <c r="FK759" s="372"/>
      <c r="FL759" s="372"/>
      <c r="FM759" s="372"/>
      <c r="FN759" s="372"/>
      <c r="FO759" s="372"/>
      <c r="FP759" s="372"/>
      <c r="FQ759" s="372"/>
      <c r="FR759" s="372"/>
      <c r="FS759" s="372"/>
      <c r="FT759" s="372"/>
      <c r="FU759" s="372"/>
      <c r="FV759" s="372"/>
      <c r="FW759" s="372"/>
      <c r="FX759" s="372"/>
      <c r="FY759" s="372"/>
      <c r="FZ759" s="372"/>
      <c r="GA759" s="372"/>
      <c r="GB759" s="372"/>
      <c r="GC759" s="372"/>
      <c r="GD759" s="372"/>
      <c r="GE759" s="372"/>
      <c r="GF759" s="372"/>
      <c r="GG759" s="372"/>
      <c r="GH759" s="372"/>
      <c r="GI759" s="372"/>
      <c r="GJ759" s="372"/>
      <c r="GK759" s="372"/>
      <c r="GL759" s="372"/>
      <c r="GM759" s="372"/>
      <c r="GN759" s="372"/>
      <c r="GO759" s="372"/>
      <c r="GP759" s="372"/>
      <c r="GQ759" s="372"/>
      <c r="GR759" s="372"/>
      <c r="GS759" s="372"/>
      <c r="GT759" s="372"/>
      <c r="GU759" s="372"/>
      <c r="GV759" s="372"/>
      <c r="GW759" s="372"/>
      <c r="GX759" s="372"/>
      <c r="GY759" s="372"/>
      <c r="GZ759" s="372"/>
      <c r="HA759" s="372"/>
      <c r="HB759" s="372"/>
      <c r="HC759" s="372"/>
    </row>
    <row r="760" spans="1:211" s="373" customFormat="1" ht="15" customHeight="1" x14ac:dyDescent="0.2">
      <c r="A760" s="366">
        <f>SWDATA!O745</f>
        <v>0</v>
      </c>
      <c r="B760" s="366">
        <f>SWDATA!M745</f>
        <v>0</v>
      </c>
      <c r="C760" s="351">
        <f>IF(AND(SWDATA!M745=1,SWDATA!Q745="promotions"),SWDATA!P745,0)</f>
        <v>0</v>
      </c>
      <c r="D760" s="367">
        <f>ROW(SWDATA!M745)</f>
        <v>745</v>
      </c>
      <c r="E760" s="368">
        <f t="shared" si="2792"/>
        <v>0</v>
      </c>
      <c r="F760" s="369">
        <f t="shared" si="2626"/>
        <v>1</v>
      </c>
      <c r="G760" s="366" t="str">
        <f t="shared" si="2627"/>
        <v/>
      </c>
      <c r="H760" s="370"/>
      <c r="J760" s="238">
        <f t="shared" si="2628"/>
        <v>0</v>
      </c>
      <c r="K760" s="239" t="str">
        <f t="shared" si="2629"/>
        <v/>
      </c>
      <c r="L760" s="342"/>
      <c r="M760" s="345"/>
      <c r="N760" s="340" t="str">
        <f>IF(LEN(SWDATA!F745)=0,"",N759)</f>
        <v/>
      </c>
      <c r="O760" s="296" t="str">
        <f>IF(LEN(SWDATA!G745)=0,"",O759)</f>
        <v/>
      </c>
      <c r="P760" s="297" t="str">
        <f>IF(LEN(SWDATA!C745)=0,"",SWDATA!C745)</f>
        <v/>
      </c>
      <c r="Q760" s="312" t="str">
        <f t="shared" si="2630"/>
        <v/>
      </c>
      <c r="R760" s="223" t="s">
        <v>261</v>
      </c>
      <c r="S760" s="224"/>
      <c r="T760" s="224"/>
      <c r="U760" s="264" t="s">
        <v>598</v>
      </c>
      <c r="V760" s="205" t="s">
        <v>221</v>
      </c>
      <c r="W760" s="266">
        <f>IF(OR(Is_Loading,LEN($A760)=0),"",SWDATA!P745)</f>
        <v>0</v>
      </c>
      <c r="X760" s="267">
        <f>IF(OR(Is_Loading,LEN($A760)=0),"",SWDATA!Q745)</f>
        <v>0</v>
      </c>
      <c r="Y760" s="267">
        <f>IF(OR(Is_Loading,LEN($A760)=0),"",SWDATA!R745)</f>
        <v>0</v>
      </c>
      <c r="Z760" s="266" t="str">
        <f t="shared" si="2863"/>
        <v/>
      </c>
      <c r="AA760" s="266">
        <f>IF(OR(Is_Loading,LEN($A760)=0),"",SWDATA!T745)</f>
        <v>0</v>
      </c>
      <c r="AB760" s="267">
        <f>IF(OR(Is_Loading,LEN($A760)=0),"",SWDATA!U745)</f>
        <v>0</v>
      </c>
      <c r="AC760" s="267">
        <f>IF(OR(Is_Loading,LEN($A760)=0),"",SWDATA!V745)</f>
        <v>0</v>
      </c>
      <c r="AD760" s="266" t="str">
        <f t="shared" si="2631"/>
        <v/>
      </c>
      <c r="AE760" s="266">
        <f>IF(OR(Is_Loading,LEN($A760)=0),"",SWDATA!X745)</f>
        <v>0</v>
      </c>
      <c r="AF760" s="267">
        <f>IF(OR(Is_Loading,LEN($A760)=0),"",SWDATA!Y745)</f>
        <v>0</v>
      </c>
      <c r="AG760" s="267">
        <f>IF(OR(Is_Loading,LEN($A760)=0),"",SWDATA!Z745)</f>
        <v>0</v>
      </c>
      <c r="AH760" s="266" t="str">
        <f t="shared" si="2632"/>
        <v/>
      </c>
      <c r="AI760" s="266">
        <f>IF(OR(Is_Loading,LEN($A760)=0),"",SWDATA!AB745)</f>
        <v>0</v>
      </c>
      <c r="AJ760" s="267">
        <f>IF(OR(Is_Loading,LEN($A760)=0),"",SWDATA!AC745)</f>
        <v>0</v>
      </c>
      <c r="AK760" s="267">
        <f>IF(OR(Is_Loading,LEN($A760)=0),"",SWDATA!AD745)</f>
        <v>0</v>
      </c>
      <c r="AL760" s="266" t="str">
        <f t="shared" si="2633"/>
        <v/>
      </c>
      <c r="AM760" s="266">
        <f>IF(OR(Is_Loading,LEN($A760)=0),"",SWDATA!AF745)</f>
        <v>0</v>
      </c>
      <c r="AN760" s="267">
        <f>IF(OR(Is_Loading,LEN($A760)=0),"",SWDATA!AG745)</f>
        <v>0</v>
      </c>
      <c r="AO760" s="323">
        <f>IF(OR(Is_Loading,LEN($A760)=0),"",SWDATA!AH745)</f>
        <v>0</v>
      </c>
      <c r="AP760" s="320" t="str">
        <f t="shared" si="2634"/>
        <v/>
      </c>
      <c r="AQ760" s="266">
        <f>IF(OR(Is_Loading,LEN($A760)=0),"",SWDATA!AJ745)</f>
        <v>0</v>
      </c>
      <c r="AR760" s="267">
        <f>IF(OR(Is_Loading,LEN($A760)=0),"",SWDATA!AK745)</f>
        <v>0</v>
      </c>
      <c r="AS760" s="267">
        <f>IF(OR(Is_Loading,LEN($A760)=0),"",SWDATA!AL745)</f>
        <v>0</v>
      </c>
      <c r="AT760" s="266" t="str">
        <f t="shared" si="2635"/>
        <v/>
      </c>
      <c r="AU760" s="266">
        <f>IF(OR(Is_Loading,LEN($A760)=0),"",SWDATA!AN745)</f>
        <v>0</v>
      </c>
      <c r="AV760" s="267">
        <f>IF(OR(Is_Loading,LEN($A760)=0),"",SWDATA!AO745)</f>
        <v>0</v>
      </c>
      <c r="AW760" s="267">
        <f>IF(OR(Is_Loading,LEN($A760)=0),"",SWDATA!AP745)</f>
        <v>0</v>
      </c>
      <c r="AX760" s="266" t="str">
        <f t="shared" si="2636"/>
        <v/>
      </c>
      <c r="AY760" s="266">
        <f>IF(OR(Is_Loading,LEN($A760)=0),"",SWDATA!AR745)</f>
        <v>0</v>
      </c>
      <c r="AZ760" s="267">
        <f>IF(OR(Is_Loading,LEN($A760)=0),"",SWDATA!AS745)</f>
        <v>0</v>
      </c>
      <c r="BA760" s="267">
        <f>IF(OR(Is_Loading,LEN($A760)=0),"",SWDATA!AT745)</f>
        <v>0</v>
      </c>
      <c r="BB760" s="266" t="str">
        <f t="shared" si="2637"/>
        <v/>
      </c>
      <c r="BC760" s="266">
        <f>IF(OR(Is_Loading,LEN($A760)=0),"",SWDATA!AV745)</f>
        <v>0</v>
      </c>
      <c r="BD760" s="267">
        <f>IF(OR(Is_Loading,LEN($A760)=0),"",SWDATA!AW745)</f>
        <v>0</v>
      </c>
      <c r="BE760" s="323">
        <f>IF(OR(Is_Loading,LEN($A760)=0),"",SWDATA!AX745)</f>
        <v>0</v>
      </c>
      <c r="BF760" s="320" t="str">
        <f t="shared" si="2638"/>
        <v/>
      </c>
      <c r="BG760" s="11"/>
      <c r="BH760" s="11"/>
      <c r="BI760" s="11"/>
      <c r="BJ760" s="11"/>
      <c r="BK760" s="11"/>
      <c r="BL760" s="11"/>
      <c r="BM760" s="11"/>
      <c r="BN760" s="11"/>
      <c r="BO760" s="11"/>
      <c r="BP760" s="11"/>
      <c r="BQ760" s="11"/>
      <c r="BR760" s="11"/>
      <c r="BS760" s="11"/>
      <c r="BT760" s="11"/>
      <c r="BU760" s="11"/>
      <c r="BV760" s="11"/>
      <c r="BW760" s="11"/>
      <c r="BX760" s="11"/>
      <c r="BY760" s="11"/>
      <c r="BZ760" s="11"/>
      <c r="CA760" s="11"/>
      <c r="CB760" s="11"/>
      <c r="CC760" s="11"/>
      <c r="CD760" s="11"/>
      <c r="CE760" s="11"/>
      <c r="CF760" s="11"/>
      <c r="CG760" s="11"/>
      <c r="CH760" s="11"/>
      <c r="CI760" s="11"/>
      <c r="CJ760" s="11"/>
      <c r="CK760" s="11"/>
      <c r="CL760" s="11"/>
      <c r="CM760" s="11"/>
      <c r="CN760" s="351"/>
      <c r="CO760" s="351"/>
      <c r="CP760" s="351"/>
      <c r="CQ760" s="351"/>
      <c r="CR760" s="351"/>
      <c r="CS760" s="351"/>
      <c r="CT760" s="351"/>
      <c r="CU760" s="351"/>
      <c r="CV760" s="351"/>
      <c r="CW760" s="351"/>
      <c r="CX760" s="351"/>
      <c r="CY760" s="351"/>
      <c r="CZ760" s="351"/>
      <c r="DA760" s="351"/>
      <c r="DB760" s="351"/>
      <c r="DC760" s="351"/>
      <c r="DD760" s="351"/>
      <c r="DE760" s="351"/>
      <c r="DF760" s="351"/>
      <c r="DG760" s="351"/>
      <c r="DH760" s="351"/>
      <c r="DI760" s="351"/>
      <c r="DJ760" s="351"/>
      <c r="DK760" s="351"/>
      <c r="DL760" s="351"/>
      <c r="DM760" s="351"/>
      <c r="DN760" s="351"/>
      <c r="DS760" s="372"/>
      <c r="DT760" s="374"/>
      <c r="DU760" s="375"/>
      <c r="DV760" s="375"/>
      <c r="DW760" s="375"/>
      <c r="DX760" s="375">
        <v>1</v>
      </c>
      <c r="DY760" s="375">
        <f t="shared" si="2831"/>
        <v>0</v>
      </c>
      <c r="DZ760" s="375">
        <f t="shared" si="2832"/>
        <v>0</v>
      </c>
      <c r="EA760" s="375">
        <f t="shared" si="2833"/>
        <v>1</v>
      </c>
      <c r="EB760" s="375">
        <f t="shared" si="2834"/>
        <v>0</v>
      </c>
      <c r="EC760" s="375">
        <f t="shared" si="2835"/>
        <v>0</v>
      </c>
      <c r="ED760" s="375">
        <f t="shared" si="2836"/>
        <v>1</v>
      </c>
      <c r="EE760" s="375">
        <f t="shared" si="2837"/>
        <v>0</v>
      </c>
      <c r="EF760" s="375">
        <f t="shared" si="2838"/>
        <v>0</v>
      </c>
      <c r="EG760" s="375">
        <f t="shared" si="2839"/>
        <v>1</v>
      </c>
      <c r="EH760" s="375">
        <f t="shared" si="2840"/>
        <v>0</v>
      </c>
      <c r="EI760" s="375">
        <f t="shared" si="2841"/>
        <v>0</v>
      </c>
      <c r="EJ760" s="375">
        <f t="shared" si="2842"/>
        <v>1</v>
      </c>
      <c r="EK760" s="375">
        <f t="shared" si="2843"/>
        <v>0</v>
      </c>
      <c r="EL760" s="375">
        <f t="shared" si="2844"/>
        <v>0</v>
      </c>
      <c r="EM760" s="375">
        <f t="shared" si="2845"/>
        <v>1</v>
      </c>
      <c r="EN760" s="375">
        <f t="shared" si="2846"/>
        <v>0</v>
      </c>
      <c r="EO760" s="375">
        <f t="shared" si="2847"/>
        <v>0</v>
      </c>
      <c r="EP760" s="375">
        <f t="shared" si="2848"/>
        <v>1</v>
      </c>
      <c r="EQ760" s="375">
        <f t="shared" si="2849"/>
        <v>0</v>
      </c>
      <c r="ER760" s="375">
        <f t="shared" si="2850"/>
        <v>0</v>
      </c>
      <c r="ES760" s="375">
        <f t="shared" si="2851"/>
        <v>1</v>
      </c>
      <c r="ET760" s="375">
        <f t="shared" si="2852"/>
        <v>0</v>
      </c>
      <c r="EU760" s="375">
        <f t="shared" si="2853"/>
        <v>0</v>
      </c>
      <c r="EV760" s="375">
        <f t="shared" si="2854"/>
        <v>1</v>
      </c>
      <c r="EW760" s="375">
        <f t="shared" si="2855"/>
        <v>0</v>
      </c>
      <c r="EX760" s="375">
        <f t="shared" si="2856"/>
        <v>0</v>
      </c>
      <c r="EY760" s="375">
        <f t="shared" si="2857"/>
        <v>1</v>
      </c>
      <c r="EZ760" s="375">
        <f t="shared" si="2858"/>
        <v>0</v>
      </c>
      <c r="FA760" s="375">
        <f t="shared" si="2859"/>
        <v>0</v>
      </c>
      <c r="FB760" s="375">
        <f t="shared" si="2860"/>
        <v>1</v>
      </c>
      <c r="FC760" s="375">
        <f t="shared" si="2861"/>
        <v>0</v>
      </c>
      <c r="FD760" s="375">
        <f t="shared" si="2862"/>
        <v>0</v>
      </c>
      <c r="FE760" s="376"/>
      <c r="FF760" s="372"/>
      <c r="FG760" s="372"/>
      <c r="FH760" s="372"/>
      <c r="FI760" s="372"/>
      <c r="FJ760" s="372"/>
      <c r="FK760" s="372"/>
      <c r="FL760" s="372"/>
      <c r="FM760" s="372"/>
      <c r="FN760" s="372"/>
      <c r="FO760" s="372"/>
      <c r="FP760" s="372"/>
      <c r="FQ760" s="372"/>
      <c r="FR760" s="372"/>
      <c r="FS760" s="372"/>
      <c r="FT760" s="372"/>
      <c r="FU760" s="372"/>
      <c r="FV760" s="372"/>
      <c r="FW760" s="372"/>
      <c r="FX760" s="372"/>
      <c r="FY760" s="372"/>
      <c r="FZ760" s="372"/>
      <c r="GA760" s="372"/>
      <c r="GB760" s="372"/>
      <c r="GC760" s="372"/>
      <c r="GD760" s="372"/>
      <c r="GE760" s="372"/>
      <c r="GF760" s="372"/>
      <c r="GG760" s="372"/>
      <c r="GH760" s="372"/>
      <c r="GI760" s="372"/>
      <c r="GJ760" s="372"/>
      <c r="GK760" s="372"/>
      <c r="GL760" s="372"/>
      <c r="GM760" s="372"/>
      <c r="GN760" s="372"/>
      <c r="GO760" s="372"/>
      <c r="GP760" s="372"/>
      <c r="GQ760" s="372"/>
      <c r="GR760" s="372"/>
      <c r="GS760" s="372"/>
      <c r="GT760" s="372"/>
      <c r="GU760" s="372"/>
      <c r="GV760" s="372"/>
      <c r="GW760" s="372"/>
      <c r="GX760" s="372"/>
      <c r="GY760" s="372"/>
      <c r="GZ760" s="372"/>
      <c r="HA760" s="372"/>
      <c r="HB760" s="372"/>
      <c r="HC760" s="372"/>
    </row>
    <row r="761" spans="1:211" s="373" customFormat="1" ht="15" customHeight="1" x14ac:dyDescent="0.2">
      <c r="A761" s="366">
        <f>SWDATA!O746</f>
        <v>0</v>
      </c>
      <c r="B761" s="366">
        <f>SWDATA!M746</f>
        <v>0</v>
      </c>
      <c r="C761" s="351">
        <f>IF(AND(SWDATA!M746=1,SWDATA!Q746="promotions"),SWDATA!P746,0)</f>
        <v>0</v>
      </c>
      <c r="D761" s="367">
        <f>ROW(SWDATA!M746)</f>
        <v>746</v>
      </c>
      <c r="E761" s="368">
        <f t="shared" si="2792"/>
        <v>0</v>
      </c>
      <c r="F761" s="369">
        <f t="shared" si="2626"/>
        <v>1</v>
      </c>
      <c r="G761" s="366" t="str">
        <f t="shared" si="2627"/>
        <v/>
      </c>
      <c r="H761" s="370"/>
      <c r="J761" s="238">
        <f t="shared" si="2628"/>
        <v>0</v>
      </c>
      <c r="K761" s="239" t="str">
        <f t="shared" si="2629"/>
        <v/>
      </c>
      <c r="L761" s="342"/>
      <c r="M761" s="345"/>
      <c r="N761" s="340" t="str">
        <f>IF(LEN(SWDATA!F746)=0,"",N760)</f>
        <v/>
      </c>
      <c r="O761" s="296" t="str">
        <f>IF(LEN(SWDATA!G746)=0,"",O760)</f>
        <v/>
      </c>
      <c r="P761" s="297" t="str">
        <f>IF(LEN(SWDATA!C746)=0,"",SWDATA!C746)</f>
        <v/>
      </c>
      <c r="Q761" s="312" t="str">
        <f t="shared" si="2630"/>
        <v/>
      </c>
      <c r="R761" s="223" t="s">
        <v>261</v>
      </c>
      <c r="S761" s="224"/>
      <c r="T761" s="224"/>
      <c r="U761" s="264" t="s">
        <v>628</v>
      </c>
      <c r="V761" s="205" t="s">
        <v>221</v>
      </c>
      <c r="W761" s="266">
        <f>IF(OR(Is_Loading,LEN($A761)=0),"",SWDATA!P746)</f>
        <v>0</v>
      </c>
      <c r="X761" s="267">
        <f>IF(OR(Is_Loading,LEN($A761)=0),"",SWDATA!Q746)</f>
        <v>0</v>
      </c>
      <c r="Y761" s="267">
        <f>IF(OR(Is_Loading,LEN($A761)=0),"",SWDATA!R746)</f>
        <v>0</v>
      </c>
      <c r="Z761" s="266" t="str">
        <f t="shared" si="2863"/>
        <v/>
      </c>
      <c r="AA761" s="266">
        <f>IF(OR(Is_Loading,LEN($A761)=0),"",SWDATA!T746)</f>
        <v>0</v>
      </c>
      <c r="AB761" s="267">
        <f>IF(OR(Is_Loading,LEN($A761)=0),"",SWDATA!U746)</f>
        <v>0</v>
      </c>
      <c r="AC761" s="267">
        <f>IF(OR(Is_Loading,LEN($A761)=0),"",SWDATA!V746)</f>
        <v>0</v>
      </c>
      <c r="AD761" s="266" t="str">
        <f t="shared" si="2631"/>
        <v/>
      </c>
      <c r="AE761" s="266">
        <f>IF(OR(Is_Loading,LEN($A761)=0),"",SWDATA!X746)</f>
        <v>0</v>
      </c>
      <c r="AF761" s="267">
        <f>IF(OR(Is_Loading,LEN($A761)=0),"",SWDATA!Y746)</f>
        <v>0</v>
      </c>
      <c r="AG761" s="267">
        <f>IF(OR(Is_Loading,LEN($A761)=0),"",SWDATA!Z746)</f>
        <v>0</v>
      </c>
      <c r="AH761" s="266" t="str">
        <f t="shared" si="2632"/>
        <v/>
      </c>
      <c r="AI761" s="266">
        <f>IF(OR(Is_Loading,LEN($A761)=0),"",SWDATA!AB746)</f>
        <v>0</v>
      </c>
      <c r="AJ761" s="267">
        <f>IF(OR(Is_Loading,LEN($A761)=0),"",SWDATA!AC746)</f>
        <v>0</v>
      </c>
      <c r="AK761" s="267">
        <f>IF(OR(Is_Loading,LEN($A761)=0),"",SWDATA!AD746)</f>
        <v>0</v>
      </c>
      <c r="AL761" s="266" t="str">
        <f t="shared" si="2633"/>
        <v/>
      </c>
      <c r="AM761" s="266">
        <f>IF(OR(Is_Loading,LEN($A761)=0),"",SWDATA!AF746)</f>
        <v>0</v>
      </c>
      <c r="AN761" s="267">
        <f>IF(OR(Is_Loading,LEN($A761)=0),"",SWDATA!AG746)</f>
        <v>0</v>
      </c>
      <c r="AO761" s="323">
        <f>IF(OR(Is_Loading,LEN($A761)=0),"",SWDATA!AH746)</f>
        <v>0</v>
      </c>
      <c r="AP761" s="320" t="str">
        <f t="shared" si="2634"/>
        <v/>
      </c>
      <c r="AQ761" s="266">
        <f>IF(OR(Is_Loading,LEN($A761)=0),"",SWDATA!AJ746)</f>
        <v>0</v>
      </c>
      <c r="AR761" s="267">
        <f>IF(OR(Is_Loading,LEN($A761)=0),"",SWDATA!AK746)</f>
        <v>0</v>
      </c>
      <c r="AS761" s="267">
        <f>IF(OR(Is_Loading,LEN($A761)=0),"",SWDATA!AL746)</f>
        <v>0</v>
      </c>
      <c r="AT761" s="266" t="str">
        <f t="shared" si="2635"/>
        <v/>
      </c>
      <c r="AU761" s="266">
        <f>IF(OR(Is_Loading,LEN($A761)=0),"",SWDATA!AN746)</f>
        <v>0</v>
      </c>
      <c r="AV761" s="267">
        <f>IF(OR(Is_Loading,LEN($A761)=0),"",SWDATA!AO746)</f>
        <v>0</v>
      </c>
      <c r="AW761" s="267">
        <f>IF(OR(Is_Loading,LEN($A761)=0),"",SWDATA!AP746)</f>
        <v>0</v>
      </c>
      <c r="AX761" s="266" t="str">
        <f t="shared" si="2636"/>
        <v/>
      </c>
      <c r="AY761" s="266">
        <f>IF(OR(Is_Loading,LEN($A761)=0),"",SWDATA!AR746)</f>
        <v>0</v>
      </c>
      <c r="AZ761" s="267">
        <f>IF(OR(Is_Loading,LEN($A761)=0),"",SWDATA!AS746)</f>
        <v>0</v>
      </c>
      <c r="BA761" s="267">
        <f>IF(OR(Is_Loading,LEN($A761)=0),"",SWDATA!AT746)</f>
        <v>0</v>
      </c>
      <c r="BB761" s="266" t="str">
        <f t="shared" si="2637"/>
        <v/>
      </c>
      <c r="BC761" s="266">
        <f>IF(OR(Is_Loading,LEN($A761)=0),"",SWDATA!AV746)</f>
        <v>0</v>
      </c>
      <c r="BD761" s="267">
        <f>IF(OR(Is_Loading,LEN($A761)=0),"",SWDATA!AW746)</f>
        <v>0</v>
      </c>
      <c r="BE761" s="323">
        <f>IF(OR(Is_Loading,LEN($A761)=0),"",SWDATA!AX746)</f>
        <v>0</v>
      </c>
      <c r="BF761" s="320" t="str">
        <f t="shared" si="2638"/>
        <v/>
      </c>
      <c r="BG761" s="11"/>
      <c r="BH761" s="11"/>
      <c r="BI761" s="11"/>
      <c r="BJ761" s="11"/>
      <c r="BK761" s="11"/>
      <c r="BL761" s="11"/>
      <c r="BM761" s="11"/>
      <c r="BN761" s="11"/>
      <c r="BO761" s="11"/>
      <c r="BP761" s="11"/>
      <c r="BQ761" s="11"/>
      <c r="BR761" s="11"/>
      <c r="BS761" s="11"/>
      <c r="BT761" s="11"/>
      <c r="BU761" s="11"/>
      <c r="BV761" s="11"/>
      <c r="BW761" s="11"/>
      <c r="BX761" s="11"/>
      <c r="BY761" s="11"/>
      <c r="BZ761" s="11"/>
      <c r="CA761" s="11"/>
      <c r="CB761" s="11"/>
      <c r="CC761" s="11"/>
      <c r="CD761" s="11"/>
      <c r="CE761" s="11"/>
      <c r="CF761" s="11"/>
      <c r="CG761" s="11"/>
      <c r="CH761" s="11"/>
      <c r="CI761" s="11"/>
      <c r="CJ761" s="11"/>
      <c r="CK761" s="11"/>
      <c r="CL761" s="11"/>
      <c r="CM761" s="11"/>
      <c r="CN761" s="351"/>
      <c r="CO761" s="351"/>
      <c r="CP761" s="351"/>
      <c r="CQ761" s="351"/>
      <c r="CR761" s="351"/>
      <c r="CS761" s="351"/>
      <c r="CT761" s="351"/>
      <c r="CU761" s="351"/>
      <c r="CV761" s="351"/>
      <c r="CW761" s="351"/>
      <c r="CX761" s="351"/>
      <c r="CY761" s="351"/>
      <c r="CZ761" s="351"/>
      <c r="DA761" s="351"/>
      <c r="DB761" s="351"/>
      <c r="DC761" s="351"/>
      <c r="DD761" s="351"/>
      <c r="DE761" s="351"/>
      <c r="DF761" s="351"/>
      <c r="DG761" s="351"/>
      <c r="DH761" s="351"/>
      <c r="DI761" s="351"/>
      <c r="DJ761" s="351"/>
      <c r="DK761" s="351"/>
      <c r="DL761" s="351"/>
      <c r="DM761" s="351"/>
      <c r="DN761" s="351"/>
      <c r="DS761" s="372"/>
      <c r="DT761" s="374"/>
      <c r="DU761" s="375"/>
      <c r="DV761" s="375"/>
      <c r="DW761" s="375"/>
      <c r="DX761" s="375">
        <v>1</v>
      </c>
      <c r="DY761" s="375">
        <f t="shared" si="2831"/>
        <v>0</v>
      </c>
      <c r="DZ761" s="375">
        <f t="shared" si="2832"/>
        <v>0</v>
      </c>
      <c r="EA761" s="375">
        <f t="shared" si="2833"/>
        <v>1</v>
      </c>
      <c r="EB761" s="375">
        <f t="shared" si="2834"/>
        <v>0</v>
      </c>
      <c r="EC761" s="375">
        <f t="shared" si="2835"/>
        <v>0</v>
      </c>
      <c r="ED761" s="375">
        <f t="shared" si="2836"/>
        <v>1</v>
      </c>
      <c r="EE761" s="375">
        <f t="shared" si="2837"/>
        <v>0</v>
      </c>
      <c r="EF761" s="375">
        <f t="shared" si="2838"/>
        <v>0</v>
      </c>
      <c r="EG761" s="375">
        <f t="shared" si="2839"/>
        <v>1</v>
      </c>
      <c r="EH761" s="375">
        <f t="shared" si="2840"/>
        <v>0</v>
      </c>
      <c r="EI761" s="375">
        <f t="shared" si="2841"/>
        <v>0</v>
      </c>
      <c r="EJ761" s="375">
        <f t="shared" si="2842"/>
        <v>1</v>
      </c>
      <c r="EK761" s="375">
        <f t="shared" si="2843"/>
        <v>0</v>
      </c>
      <c r="EL761" s="375">
        <f t="shared" si="2844"/>
        <v>0</v>
      </c>
      <c r="EM761" s="375">
        <f t="shared" si="2845"/>
        <v>1</v>
      </c>
      <c r="EN761" s="375">
        <f t="shared" si="2846"/>
        <v>0</v>
      </c>
      <c r="EO761" s="375">
        <f t="shared" si="2847"/>
        <v>0</v>
      </c>
      <c r="EP761" s="375">
        <f t="shared" si="2848"/>
        <v>1</v>
      </c>
      <c r="EQ761" s="375">
        <f t="shared" si="2849"/>
        <v>0</v>
      </c>
      <c r="ER761" s="375">
        <f t="shared" si="2850"/>
        <v>0</v>
      </c>
      <c r="ES761" s="375">
        <f t="shared" si="2851"/>
        <v>1</v>
      </c>
      <c r="ET761" s="375">
        <f t="shared" si="2852"/>
        <v>0</v>
      </c>
      <c r="EU761" s="375">
        <f t="shared" si="2853"/>
        <v>0</v>
      </c>
      <c r="EV761" s="375">
        <f t="shared" si="2854"/>
        <v>1</v>
      </c>
      <c r="EW761" s="375">
        <f t="shared" si="2855"/>
        <v>0</v>
      </c>
      <c r="EX761" s="375">
        <f t="shared" si="2856"/>
        <v>0</v>
      </c>
      <c r="EY761" s="375">
        <f t="shared" si="2857"/>
        <v>1</v>
      </c>
      <c r="EZ761" s="375">
        <f t="shared" si="2858"/>
        <v>0</v>
      </c>
      <c r="FA761" s="375">
        <f t="shared" si="2859"/>
        <v>0</v>
      </c>
      <c r="FB761" s="375">
        <f t="shared" si="2860"/>
        <v>1</v>
      </c>
      <c r="FC761" s="375">
        <f t="shared" si="2861"/>
        <v>0</v>
      </c>
      <c r="FD761" s="375">
        <f t="shared" si="2862"/>
        <v>0</v>
      </c>
      <c r="FE761" s="376"/>
      <c r="FF761" s="372"/>
      <c r="FG761" s="372"/>
      <c r="FH761" s="372"/>
      <c r="FI761" s="372"/>
      <c r="FJ761" s="372"/>
      <c r="FK761" s="372"/>
      <c r="FL761" s="372"/>
      <c r="FM761" s="372"/>
      <c r="FN761" s="372"/>
      <c r="FO761" s="372"/>
      <c r="FP761" s="372"/>
      <c r="FQ761" s="372"/>
      <c r="FR761" s="372"/>
      <c r="FS761" s="372"/>
      <c r="FT761" s="372"/>
      <c r="FU761" s="372"/>
      <c r="FV761" s="372"/>
      <c r="FW761" s="372"/>
      <c r="FX761" s="372"/>
      <c r="FY761" s="372"/>
      <c r="FZ761" s="372"/>
      <c r="GA761" s="372"/>
      <c r="GB761" s="372"/>
      <c r="GC761" s="372"/>
      <c r="GD761" s="372"/>
      <c r="GE761" s="372"/>
      <c r="GF761" s="372"/>
      <c r="GG761" s="372"/>
      <c r="GH761" s="372"/>
      <c r="GI761" s="372"/>
      <c r="GJ761" s="372"/>
      <c r="GK761" s="372"/>
      <c r="GL761" s="372"/>
      <c r="GM761" s="372"/>
      <c r="GN761" s="372"/>
      <c r="GO761" s="372"/>
      <c r="GP761" s="372"/>
      <c r="GQ761" s="372"/>
      <c r="GR761" s="372"/>
      <c r="GS761" s="372"/>
      <c r="GT761" s="372"/>
      <c r="GU761" s="372"/>
      <c r="GV761" s="372"/>
      <c r="GW761" s="372"/>
      <c r="GX761" s="372"/>
      <c r="GY761" s="372"/>
      <c r="GZ761" s="372"/>
      <c r="HA761" s="372"/>
      <c r="HB761" s="372"/>
      <c r="HC761" s="372"/>
    </row>
    <row r="762" spans="1:211" s="373" customFormat="1" ht="15" customHeight="1" x14ac:dyDescent="0.2">
      <c r="A762" s="366">
        <f>SWDATA!O747</f>
        <v>0</v>
      </c>
      <c r="B762" s="366">
        <f>SWDATA!M747</f>
        <v>0</v>
      </c>
      <c r="C762" s="351">
        <f>IF(AND(SWDATA!M747=1,SWDATA!Q747="promotions"),SWDATA!P747,0)</f>
        <v>0</v>
      </c>
      <c r="D762" s="367">
        <f>ROW(SWDATA!M747)</f>
        <v>747</v>
      </c>
      <c r="E762" s="368">
        <f t="shared" si="2792"/>
        <v>0</v>
      </c>
      <c r="F762" s="369">
        <f t="shared" si="2626"/>
        <v>1</v>
      </c>
      <c r="G762" s="366" t="str">
        <f t="shared" si="2627"/>
        <v/>
      </c>
      <c r="H762" s="370"/>
      <c r="J762" s="238">
        <f t="shared" si="2628"/>
        <v>0</v>
      </c>
      <c r="K762" s="239" t="str">
        <f t="shared" si="2629"/>
        <v/>
      </c>
      <c r="L762" s="342"/>
      <c r="M762" s="345"/>
      <c r="N762" s="340" t="str">
        <f>IF(LEN(SWDATA!F747)=0,"",N761)</f>
        <v/>
      </c>
      <c r="O762" s="296" t="str">
        <f>IF(LEN(SWDATA!G747)=0,"",O761)</f>
        <v/>
      </c>
      <c r="P762" s="297" t="str">
        <f>IF(LEN(SWDATA!C747)=0,"",SWDATA!C747)</f>
        <v/>
      </c>
      <c r="Q762" s="312" t="str">
        <f t="shared" si="2630"/>
        <v/>
      </c>
      <c r="R762" s="223" t="s">
        <v>261</v>
      </c>
      <c r="S762" s="224"/>
      <c r="T762" s="224"/>
      <c r="U762" s="264" t="s">
        <v>596</v>
      </c>
      <c r="V762" s="205" t="s">
        <v>221</v>
      </c>
      <c r="W762" s="266">
        <f>IF(OR(Is_Loading,LEN($A762)=0),"",SWDATA!P747)</f>
        <v>0</v>
      </c>
      <c r="X762" s="267">
        <f>IF(OR(Is_Loading,LEN($A762)=0),"",SWDATA!Q747)</f>
        <v>0</v>
      </c>
      <c r="Y762" s="267">
        <f>IF(OR(Is_Loading,LEN($A762)=0),"",SWDATA!R747)</f>
        <v>0</v>
      </c>
      <c r="Z762" s="266" t="str">
        <f t="shared" si="2863"/>
        <v/>
      </c>
      <c r="AA762" s="266">
        <f>IF(OR(Is_Loading,LEN($A762)=0),"",SWDATA!T747)</f>
        <v>0</v>
      </c>
      <c r="AB762" s="267">
        <f>IF(OR(Is_Loading,LEN($A762)=0),"",SWDATA!U747)</f>
        <v>0</v>
      </c>
      <c r="AC762" s="267">
        <f>IF(OR(Is_Loading,LEN($A762)=0),"",SWDATA!V747)</f>
        <v>0</v>
      </c>
      <c r="AD762" s="266" t="str">
        <f t="shared" si="2631"/>
        <v/>
      </c>
      <c r="AE762" s="266">
        <f>IF(OR(Is_Loading,LEN($A762)=0),"",SWDATA!X747)</f>
        <v>0</v>
      </c>
      <c r="AF762" s="267">
        <f>IF(OR(Is_Loading,LEN($A762)=0),"",SWDATA!Y747)</f>
        <v>0</v>
      </c>
      <c r="AG762" s="267">
        <f>IF(OR(Is_Loading,LEN($A762)=0),"",SWDATA!Z747)</f>
        <v>0</v>
      </c>
      <c r="AH762" s="266" t="str">
        <f t="shared" si="2632"/>
        <v/>
      </c>
      <c r="AI762" s="266">
        <f>IF(OR(Is_Loading,LEN($A762)=0),"",SWDATA!AB747)</f>
        <v>0</v>
      </c>
      <c r="AJ762" s="267">
        <f>IF(OR(Is_Loading,LEN($A762)=0),"",SWDATA!AC747)</f>
        <v>0</v>
      </c>
      <c r="AK762" s="267">
        <f>IF(OR(Is_Loading,LEN($A762)=0),"",SWDATA!AD747)</f>
        <v>0</v>
      </c>
      <c r="AL762" s="266" t="str">
        <f t="shared" si="2633"/>
        <v/>
      </c>
      <c r="AM762" s="266">
        <f>IF(OR(Is_Loading,LEN($A762)=0),"",SWDATA!AF747)</f>
        <v>0</v>
      </c>
      <c r="AN762" s="267">
        <f>IF(OR(Is_Loading,LEN($A762)=0),"",SWDATA!AG747)</f>
        <v>0</v>
      </c>
      <c r="AO762" s="323">
        <f>IF(OR(Is_Loading,LEN($A762)=0),"",SWDATA!AH747)</f>
        <v>0</v>
      </c>
      <c r="AP762" s="320" t="str">
        <f t="shared" si="2634"/>
        <v/>
      </c>
      <c r="AQ762" s="266">
        <f>IF(OR(Is_Loading,LEN($A762)=0),"",SWDATA!AJ747)</f>
        <v>0</v>
      </c>
      <c r="AR762" s="267">
        <f>IF(OR(Is_Loading,LEN($A762)=0),"",SWDATA!AK747)</f>
        <v>0</v>
      </c>
      <c r="AS762" s="267">
        <f>IF(OR(Is_Loading,LEN($A762)=0),"",SWDATA!AL747)</f>
        <v>0</v>
      </c>
      <c r="AT762" s="266" t="str">
        <f t="shared" si="2635"/>
        <v/>
      </c>
      <c r="AU762" s="266">
        <f>IF(OR(Is_Loading,LEN($A762)=0),"",SWDATA!AN747)</f>
        <v>0</v>
      </c>
      <c r="AV762" s="267">
        <f>IF(OR(Is_Loading,LEN($A762)=0),"",SWDATA!AO747)</f>
        <v>0</v>
      </c>
      <c r="AW762" s="267">
        <f>IF(OR(Is_Loading,LEN($A762)=0),"",SWDATA!AP747)</f>
        <v>0</v>
      </c>
      <c r="AX762" s="266" t="str">
        <f t="shared" si="2636"/>
        <v/>
      </c>
      <c r="AY762" s="266">
        <f>IF(OR(Is_Loading,LEN($A762)=0),"",SWDATA!AR747)</f>
        <v>0</v>
      </c>
      <c r="AZ762" s="267">
        <f>IF(OR(Is_Loading,LEN($A762)=0),"",SWDATA!AS747)</f>
        <v>0</v>
      </c>
      <c r="BA762" s="267">
        <f>IF(OR(Is_Loading,LEN($A762)=0),"",SWDATA!AT747)</f>
        <v>0</v>
      </c>
      <c r="BB762" s="266" t="str">
        <f t="shared" si="2637"/>
        <v/>
      </c>
      <c r="BC762" s="266">
        <f>IF(OR(Is_Loading,LEN($A762)=0),"",SWDATA!AV747)</f>
        <v>0</v>
      </c>
      <c r="BD762" s="267">
        <f>IF(OR(Is_Loading,LEN($A762)=0),"",SWDATA!AW747)</f>
        <v>0</v>
      </c>
      <c r="BE762" s="323">
        <f>IF(OR(Is_Loading,LEN($A762)=0),"",SWDATA!AX747)</f>
        <v>0</v>
      </c>
      <c r="BF762" s="320" t="str">
        <f t="shared" si="2638"/>
        <v/>
      </c>
      <c r="BG762" s="11"/>
      <c r="BH762" s="11"/>
      <c r="BI762" s="11"/>
      <c r="BJ762" s="11"/>
      <c r="BK762" s="11"/>
      <c r="BL762" s="11"/>
      <c r="BM762" s="11"/>
      <c r="BN762" s="11"/>
      <c r="BO762" s="11"/>
      <c r="BP762" s="11"/>
      <c r="BQ762" s="11"/>
      <c r="BR762" s="11"/>
      <c r="BS762" s="11"/>
      <c r="BT762" s="11"/>
      <c r="BU762" s="11"/>
      <c r="BV762" s="11"/>
      <c r="BW762" s="11"/>
      <c r="BX762" s="11"/>
      <c r="BY762" s="11"/>
      <c r="BZ762" s="11"/>
      <c r="CA762" s="11"/>
      <c r="CB762" s="11"/>
      <c r="CC762" s="11"/>
      <c r="CD762" s="11"/>
      <c r="CE762" s="11"/>
      <c r="CF762" s="11"/>
      <c r="CG762" s="11"/>
      <c r="CH762" s="11"/>
      <c r="CI762" s="11"/>
      <c r="CJ762" s="11"/>
      <c r="CK762" s="11"/>
      <c r="CL762" s="11"/>
      <c r="CM762" s="11"/>
      <c r="CN762" s="351"/>
      <c r="CO762" s="351"/>
      <c r="CP762" s="351"/>
      <c r="CQ762" s="351"/>
      <c r="CR762" s="351"/>
      <c r="CS762" s="351"/>
      <c r="CT762" s="351"/>
      <c r="CU762" s="351"/>
      <c r="CV762" s="351"/>
      <c r="CW762" s="351"/>
      <c r="CX762" s="351"/>
      <c r="CY762" s="351"/>
      <c r="CZ762" s="351"/>
      <c r="DA762" s="351"/>
      <c r="DB762" s="351"/>
      <c r="DC762" s="351"/>
      <c r="DD762" s="351"/>
      <c r="DE762" s="351"/>
      <c r="DF762" s="351"/>
      <c r="DG762" s="351"/>
      <c r="DH762" s="351"/>
      <c r="DI762" s="351"/>
      <c r="DJ762" s="351"/>
      <c r="DK762" s="351"/>
      <c r="DL762" s="351"/>
      <c r="DM762" s="351"/>
      <c r="DN762" s="351"/>
      <c r="DS762" s="372"/>
      <c r="DT762" s="374"/>
      <c r="DU762" s="375"/>
      <c r="DV762" s="375"/>
      <c r="DW762" s="375"/>
      <c r="DX762" s="375">
        <v>1</v>
      </c>
      <c r="DY762" s="375">
        <f t="shared" si="2831"/>
        <v>0</v>
      </c>
      <c r="DZ762" s="375">
        <f t="shared" si="2832"/>
        <v>0</v>
      </c>
      <c r="EA762" s="375">
        <f t="shared" si="2833"/>
        <v>1</v>
      </c>
      <c r="EB762" s="375">
        <f t="shared" si="2834"/>
        <v>0</v>
      </c>
      <c r="EC762" s="375">
        <f t="shared" si="2835"/>
        <v>0</v>
      </c>
      <c r="ED762" s="375">
        <f t="shared" si="2836"/>
        <v>1</v>
      </c>
      <c r="EE762" s="375">
        <f t="shared" si="2837"/>
        <v>0</v>
      </c>
      <c r="EF762" s="375">
        <f t="shared" si="2838"/>
        <v>0</v>
      </c>
      <c r="EG762" s="375">
        <f t="shared" si="2839"/>
        <v>1</v>
      </c>
      <c r="EH762" s="375">
        <f t="shared" si="2840"/>
        <v>0</v>
      </c>
      <c r="EI762" s="375">
        <f t="shared" si="2841"/>
        <v>0</v>
      </c>
      <c r="EJ762" s="375">
        <f t="shared" si="2842"/>
        <v>1</v>
      </c>
      <c r="EK762" s="375">
        <f t="shared" si="2843"/>
        <v>0</v>
      </c>
      <c r="EL762" s="375">
        <f t="shared" si="2844"/>
        <v>0</v>
      </c>
      <c r="EM762" s="375">
        <f t="shared" si="2845"/>
        <v>1</v>
      </c>
      <c r="EN762" s="375">
        <f t="shared" si="2846"/>
        <v>0</v>
      </c>
      <c r="EO762" s="375">
        <f t="shared" si="2847"/>
        <v>0</v>
      </c>
      <c r="EP762" s="375">
        <f t="shared" si="2848"/>
        <v>1</v>
      </c>
      <c r="EQ762" s="375">
        <f t="shared" si="2849"/>
        <v>0</v>
      </c>
      <c r="ER762" s="375">
        <f t="shared" si="2850"/>
        <v>0</v>
      </c>
      <c r="ES762" s="375">
        <f t="shared" si="2851"/>
        <v>1</v>
      </c>
      <c r="ET762" s="375">
        <f t="shared" si="2852"/>
        <v>0</v>
      </c>
      <c r="EU762" s="375">
        <f t="shared" si="2853"/>
        <v>0</v>
      </c>
      <c r="EV762" s="375">
        <f t="shared" si="2854"/>
        <v>1</v>
      </c>
      <c r="EW762" s="375">
        <f t="shared" si="2855"/>
        <v>0</v>
      </c>
      <c r="EX762" s="375">
        <f t="shared" si="2856"/>
        <v>0</v>
      </c>
      <c r="EY762" s="375">
        <f t="shared" si="2857"/>
        <v>1</v>
      </c>
      <c r="EZ762" s="375">
        <f t="shared" si="2858"/>
        <v>0</v>
      </c>
      <c r="FA762" s="375">
        <f t="shared" si="2859"/>
        <v>0</v>
      </c>
      <c r="FB762" s="375">
        <f t="shared" si="2860"/>
        <v>1</v>
      </c>
      <c r="FC762" s="375">
        <f t="shared" si="2861"/>
        <v>0</v>
      </c>
      <c r="FD762" s="375">
        <f t="shared" si="2862"/>
        <v>0</v>
      </c>
      <c r="FE762" s="376"/>
      <c r="FF762" s="372"/>
      <c r="FG762" s="372"/>
      <c r="FH762" s="372"/>
      <c r="FI762" s="372"/>
      <c r="FJ762" s="372"/>
      <c r="FK762" s="372"/>
      <c r="FL762" s="372"/>
      <c r="FM762" s="372"/>
      <c r="FN762" s="372"/>
      <c r="FO762" s="372"/>
      <c r="FP762" s="372"/>
      <c r="FQ762" s="372"/>
      <c r="FR762" s="372"/>
      <c r="FS762" s="372"/>
      <c r="FT762" s="372"/>
      <c r="FU762" s="372"/>
      <c r="FV762" s="372"/>
      <c r="FW762" s="372"/>
      <c r="FX762" s="372"/>
      <c r="FY762" s="372"/>
      <c r="FZ762" s="372"/>
      <c r="GA762" s="372"/>
      <c r="GB762" s="372"/>
      <c r="GC762" s="372"/>
      <c r="GD762" s="372"/>
      <c r="GE762" s="372"/>
      <c r="GF762" s="372"/>
      <c r="GG762" s="372"/>
      <c r="GH762" s="372"/>
      <c r="GI762" s="372"/>
      <c r="GJ762" s="372"/>
      <c r="GK762" s="372"/>
      <c r="GL762" s="372"/>
      <c r="GM762" s="372"/>
      <c r="GN762" s="372"/>
      <c r="GO762" s="372"/>
      <c r="GP762" s="372"/>
      <c r="GQ762" s="372"/>
      <c r="GR762" s="372"/>
      <c r="GS762" s="372"/>
      <c r="GT762" s="372"/>
      <c r="GU762" s="372"/>
      <c r="GV762" s="372"/>
      <c r="GW762" s="372"/>
      <c r="GX762" s="372"/>
      <c r="GY762" s="372"/>
      <c r="GZ762" s="372"/>
      <c r="HA762" s="372"/>
      <c r="HB762" s="372"/>
      <c r="HC762" s="372"/>
    </row>
    <row r="763" spans="1:211" s="373" customFormat="1" ht="15" customHeight="1" x14ac:dyDescent="0.2">
      <c r="A763" s="366">
        <f>SWDATA!O748</f>
        <v>0</v>
      </c>
      <c r="B763" s="366">
        <f>SWDATA!M748</f>
        <v>0</v>
      </c>
      <c r="C763" s="351">
        <f>IF(AND(SWDATA!M748=1,SWDATA!Q748="promotions"),SWDATA!P748,0)</f>
        <v>0</v>
      </c>
      <c r="D763" s="367">
        <f>ROW(SWDATA!M748)</f>
        <v>748</v>
      </c>
      <c r="E763" s="368">
        <f ca="1">IF(AND(B763=1,UPPER(HLOOKUP(D763+14,'Metrics &amp; Attributes View'!$13:$31,19,0))&lt;&gt;"SBOM"),1,0)</f>
        <v>0</v>
      </c>
      <c r="F763" s="369">
        <f t="shared" si="2626"/>
        <v>1</v>
      </c>
      <c r="G763" s="366" t="str">
        <f t="shared" si="2627"/>
        <v/>
      </c>
      <c r="H763" s="370"/>
      <c r="J763" s="238">
        <f t="shared" si="2628"/>
        <v>0</v>
      </c>
      <c r="K763" s="239" t="str">
        <f t="shared" si="2629"/>
        <v/>
      </c>
      <c r="L763" s="342"/>
      <c r="M763" s="345"/>
      <c r="N763" s="340" t="str">
        <f>IF(LEN(SWDATA!F748)=0,"",N762)</f>
        <v/>
      </c>
      <c r="O763" s="296" t="str">
        <f>IF(LEN(SWDATA!G748)=0,"",O762)</f>
        <v/>
      </c>
      <c r="P763" s="297" t="str">
        <f>IF(LEN(SWDATA!C748)=0,"",SWDATA!C748)</f>
        <v/>
      </c>
      <c r="Q763" s="312" t="str">
        <f t="shared" si="2630"/>
        <v/>
      </c>
      <c r="R763" s="223" t="s">
        <v>262</v>
      </c>
      <c r="S763" s="224"/>
      <c r="T763" s="224"/>
      <c r="U763" s="264" t="s">
        <v>623</v>
      </c>
      <c r="V763" s="205" t="s">
        <v>221</v>
      </c>
      <c r="W763" s="266">
        <f>IF(OR(Is_Loading,LEN($A763)=0),"",SWDATA!P748)</f>
        <v>0</v>
      </c>
      <c r="X763" s="267">
        <f>IF(OR(Is_Loading,LEN($A763)=0),"",SWDATA!Q748)</f>
        <v>0</v>
      </c>
      <c r="Y763" s="267">
        <f>IF(OR(Is_Loading,LEN($A763)=0),"",SWDATA!R748)</f>
        <v>0</v>
      </c>
      <c r="Z763" s="266" t="str">
        <f t="shared" si="2863"/>
        <v/>
      </c>
      <c r="AA763" s="266">
        <f>IF(OR(Is_Loading,LEN($A763)=0),"",SWDATA!T748)</f>
        <v>0</v>
      </c>
      <c r="AB763" s="267">
        <f>IF(OR(Is_Loading,LEN($A763)=0),"",SWDATA!U748)</f>
        <v>0</v>
      </c>
      <c r="AC763" s="267">
        <f>IF(OR(Is_Loading,LEN($A763)=0),"",SWDATA!V748)</f>
        <v>0</v>
      </c>
      <c r="AD763" s="266" t="str">
        <f t="shared" si="2631"/>
        <v/>
      </c>
      <c r="AE763" s="266">
        <f>IF(OR(Is_Loading,LEN($A763)=0),"",SWDATA!X748)</f>
        <v>0</v>
      </c>
      <c r="AF763" s="267">
        <f>IF(OR(Is_Loading,LEN($A763)=0),"",SWDATA!Y748)</f>
        <v>0</v>
      </c>
      <c r="AG763" s="267">
        <f>IF(OR(Is_Loading,LEN($A763)=0),"",SWDATA!Z748)</f>
        <v>0</v>
      </c>
      <c r="AH763" s="266" t="str">
        <f t="shared" si="2632"/>
        <v/>
      </c>
      <c r="AI763" s="266">
        <f>IF(OR(Is_Loading,LEN($A763)=0),"",SWDATA!AB748)</f>
        <v>0</v>
      </c>
      <c r="AJ763" s="267">
        <f>IF(OR(Is_Loading,LEN($A763)=0),"",SWDATA!AC748)</f>
        <v>0</v>
      </c>
      <c r="AK763" s="267">
        <f>IF(OR(Is_Loading,LEN($A763)=0),"",SWDATA!AD748)</f>
        <v>0</v>
      </c>
      <c r="AL763" s="266" t="str">
        <f t="shared" si="2633"/>
        <v/>
      </c>
      <c r="AM763" s="266">
        <f>IF(OR(Is_Loading,LEN($A763)=0),"",SWDATA!AF748)</f>
        <v>0</v>
      </c>
      <c r="AN763" s="267">
        <f>IF(OR(Is_Loading,LEN($A763)=0),"",SWDATA!AG748)</f>
        <v>0</v>
      </c>
      <c r="AO763" s="323">
        <f>IF(OR(Is_Loading,LEN($A763)=0),"",SWDATA!AH748)</f>
        <v>0</v>
      </c>
      <c r="AP763" s="320" t="str">
        <f t="shared" si="2634"/>
        <v/>
      </c>
      <c r="AQ763" s="266">
        <f>IF(OR(Is_Loading,LEN($A763)=0),"",SWDATA!AJ748)</f>
        <v>0</v>
      </c>
      <c r="AR763" s="267">
        <f>IF(OR(Is_Loading,LEN($A763)=0),"",SWDATA!AK748)</f>
        <v>0</v>
      </c>
      <c r="AS763" s="267">
        <f>IF(OR(Is_Loading,LEN($A763)=0),"",SWDATA!AL748)</f>
        <v>0</v>
      </c>
      <c r="AT763" s="266" t="str">
        <f t="shared" si="2635"/>
        <v/>
      </c>
      <c r="AU763" s="266">
        <f>IF(OR(Is_Loading,LEN($A763)=0),"",SWDATA!AN748)</f>
        <v>0</v>
      </c>
      <c r="AV763" s="267">
        <f>IF(OR(Is_Loading,LEN($A763)=0),"",SWDATA!AO748)</f>
        <v>0</v>
      </c>
      <c r="AW763" s="267">
        <f>IF(OR(Is_Loading,LEN($A763)=0),"",SWDATA!AP748)</f>
        <v>0</v>
      </c>
      <c r="AX763" s="266" t="str">
        <f t="shared" si="2636"/>
        <v/>
      </c>
      <c r="AY763" s="266">
        <f>IF(OR(Is_Loading,LEN($A763)=0),"",SWDATA!AR748)</f>
        <v>0</v>
      </c>
      <c r="AZ763" s="267">
        <f>IF(OR(Is_Loading,LEN($A763)=0),"",SWDATA!AS748)</f>
        <v>0</v>
      </c>
      <c r="BA763" s="267">
        <f>IF(OR(Is_Loading,LEN($A763)=0),"",SWDATA!AT748)</f>
        <v>0</v>
      </c>
      <c r="BB763" s="266" t="str">
        <f t="shared" si="2637"/>
        <v/>
      </c>
      <c r="BC763" s="266">
        <f>IF(OR(Is_Loading,LEN($A763)=0),"",SWDATA!AV748)</f>
        <v>0</v>
      </c>
      <c r="BD763" s="267">
        <f>IF(OR(Is_Loading,LEN($A763)=0),"",SWDATA!AW748)</f>
        <v>0</v>
      </c>
      <c r="BE763" s="323">
        <f>IF(OR(Is_Loading,LEN($A763)=0),"",SWDATA!AX748)</f>
        <v>0</v>
      </c>
      <c r="BF763" s="320" t="str">
        <f t="shared" si="2638"/>
        <v/>
      </c>
      <c r="BG763" s="11"/>
      <c r="BH763" s="11"/>
      <c r="BI763" s="11"/>
      <c r="BJ763" s="11"/>
      <c r="BK763" s="11"/>
      <c r="BL763" s="11"/>
      <c r="BM763" s="11"/>
      <c r="BN763" s="11"/>
      <c r="BO763" s="11"/>
      <c r="BP763" s="11"/>
      <c r="BQ763" s="11"/>
      <c r="BR763" s="11"/>
      <c r="BS763" s="11"/>
      <c r="BT763" s="11"/>
      <c r="BU763" s="11"/>
      <c r="BV763" s="11"/>
      <c r="BW763" s="11"/>
      <c r="BX763" s="11"/>
      <c r="BY763" s="11"/>
      <c r="BZ763" s="11"/>
      <c r="CA763" s="11"/>
      <c r="CB763" s="11"/>
      <c r="CC763" s="11"/>
      <c r="CD763" s="11"/>
      <c r="CE763" s="11"/>
      <c r="CF763" s="11"/>
      <c r="CG763" s="11"/>
      <c r="CH763" s="11"/>
      <c r="CI763" s="11"/>
      <c r="CJ763" s="11"/>
      <c r="CK763" s="11"/>
      <c r="CL763" s="11"/>
      <c r="CM763" s="11"/>
      <c r="CN763" s="351"/>
      <c r="CO763" s="351"/>
      <c r="CP763" s="351"/>
      <c r="CQ763" s="351"/>
      <c r="CR763" s="351"/>
      <c r="CS763" s="351"/>
      <c r="CT763" s="351"/>
      <c r="CU763" s="351"/>
      <c r="CV763" s="351"/>
      <c r="CW763" s="351"/>
      <c r="CX763" s="351"/>
      <c r="CY763" s="351"/>
      <c r="CZ763" s="351"/>
      <c r="DA763" s="351"/>
      <c r="DB763" s="351"/>
      <c r="DC763" s="351"/>
      <c r="DD763" s="351"/>
      <c r="DE763" s="351"/>
      <c r="DF763" s="351"/>
      <c r="DG763" s="351"/>
      <c r="DH763" s="351"/>
      <c r="DI763" s="351"/>
      <c r="DJ763" s="351"/>
      <c r="DK763" s="351"/>
      <c r="DL763" s="351"/>
      <c r="DM763" s="351"/>
      <c r="DN763" s="351"/>
      <c r="DS763" s="372"/>
      <c r="DT763" s="374"/>
      <c r="DU763" s="375"/>
      <c r="DV763" s="375"/>
      <c r="DW763" s="375"/>
      <c r="DX763" s="375">
        <v>1</v>
      </c>
      <c r="DY763" s="375">
        <f t="shared" si="2831"/>
        <v>0</v>
      </c>
      <c r="DZ763" s="375">
        <f t="shared" si="2832"/>
        <v>0</v>
      </c>
      <c r="EA763" s="375">
        <f t="shared" si="2833"/>
        <v>1</v>
      </c>
      <c r="EB763" s="375">
        <f t="shared" si="2834"/>
        <v>0</v>
      </c>
      <c r="EC763" s="375">
        <f t="shared" si="2835"/>
        <v>0</v>
      </c>
      <c r="ED763" s="375">
        <f t="shared" si="2836"/>
        <v>1</v>
      </c>
      <c r="EE763" s="375">
        <f t="shared" si="2837"/>
        <v>0</v>
      </c>
      <c r="EF763" s="375">
        <f t="shared" si="2838"/>
        <v>0</v>
      </c>
      <c r="EG763" s="375">
        <f t="shared" si="2839"/>
        <v>1</v>
      </c>
      <c r="EH763" s="375">
        <f t="shared" si="2840"/>
        <v>0</v>
      </c>
      <c r="EI763" s="375">
        <f t="shared" si="2841"/>
        <v>0</v>
      </c>
      <c r="EJ763" s="375">
        <f t="shared" si="2842"/>
        <v>1</v>
      </c>
      <c r="EK763" s="375">
        <f t="shared" si="2843"/>
        <v>0</v>
      </c>
      <c r="EL763" s="375">
        <f t="shared" si="2844"/>
        <v>0</v>
      </c>
      <c r="EM763" s="375">
        <f t="shared" si="2845"/>
        <v>1</v>
      </c>
      <c r="EN763" s="375">
        <f t="shared" si="2846"/>
        <v>0</v>
      </c>
      <c r="EO763" s="375">
        <f t="shared" si="2847"/>
        <v>0</v>
      </c>
      <c r="EP763" s="375">
        <f t="shared" si="2848"/>
        <v>1</v>
      </c>
      <c r="EQ763" s="375">
        <f t="shared" si="2849"/>
        <v>0</v>
      </c>
      <c r="ER763" s="375">
        <f t="shared" si="2850"/>
        <v>0</v>
      </c>
      <c r="ES763" s="375">
        <f t="shared" si="2851"/>
        <v>1</v>
      </c>
      <c r="ET763" s="375">
        <f t="shared" si="2852"/>
        <v>0</v>
      </c>
      <c r="EU763" s="375">
        <f t="shared" si="2853"/>
        <v>0</v>
      </c>
      <c r="EV763" s="375">
        <f t="shared" si="2854"/>
        <v>1</v>
      </c>
      <c r="EW763" s="375">
        <f t="shared" si="2855"/>
        <v>0</v>
      </c>
      <c r="EX763" s="375">
        <f t="shared" si="2856"/>
        <v>0</v>
      </c>
      <c r="EY763" s="375">
        <f t="shared" si="2857"/>
        <v>1</v>
      </c>
      <c r="EZ763" s="375">
        <f t="shared" si="2858"/>
        <v>0</v>
      </c>
      <c r="FA763" s="375">
        <f t="shared" si="2859"/>
        <v>0</v>
      </c>
      <c r="FB763" s="375">
        <f t="shared" si="2860"/>
        <v>1</v>
      </c>
      <c r="FC763" s="375">
        <f t="shared" si="2861"/>
        <v>0</v>
      </c>
      <c r="FD763" s="375">
        <f t="shared" si="2862"/>
        <v>0</v>
      </c>
      <c r="FE763" s="376"/>
      <c r="FF763" s="372"/>
      <c r="FG763" s="372"/>
      <c r="FH763" s="372"/>
      <c r="FI763" s="372"/>
      <c r="FJ763" s="372"/>
      <c r="FK763" s="372"/>
      <c r="FL763" s="372"/>
      <c r="FM763" s="372"/>
      <c r="FN763" s="372"/>
      <c r="FO763" s="372"/>
      <c r="FP763" s="372"/>
      <c r="FQ763" s="372"/>
      <c r="FR763" s="372"/>
      <c r="FS763" s="372"/>
      <c r="FT763" s="372"/>
      <c r="FU763" s="372"/>
      <c r="FV763" s="372"/>
      <c r="FW763" s="372"/>
      <c r="FX763" s="372"/>
      <c r="FY763" s="372"/>
      <c r="FZ763" s="372"/>
      <c r="GA763" s="372"/>
      <c r="GB763" s="372"/>
      <c r="GC763" s="372"/>
      <c r="GD763" s="372"/>
      <c r="GE763" s="372"/>
      <c r="GF763" s="372"/>
      <c r="GG763" s="372"/>
      <c r="GH763" s="372"/>
      <c r="GI763" s="372"/>
      <c r="GJ763" s="372"/>
      <c r="GK763" s="372"/>
      <c r="GL763" s="372"/>
      <c r="GM763" s="372"/>
      <c r="GN763" s="372"/>
      <c r="GO763" s="372"/>
      <c r="GP763" s="372"/>
      <c r="GQ763" s="372"/>
      <c r="GR763" s="372"/>
      <c r="GS763" s="372"/>
      <c r="GT763" s="372"/>
      <c r="GU763" s="372"/>
      <c r="GV763" s="372"/>
      <c r="GW763" s="372"/>
      <c r="GX763" s="372"/>
      <c r="GY763" s="372"/>
      <c r="GZ763" s="372"/>
      <c r="HA763" s="372"/>
      <c r="HB763" s="372"/>
      <c r="HC763" s="372"/>
    </row>
    <row r="764" spans="1:211" s="373" customFormat="1" ht="15" customHeight="1" x14ac:dyDescent="0.2">
      <c r="A764" s="366">
        <f>SWDATA!O749</f>
        <v>0</v>
      </c>
      <c r="B764" s="366">
        <f>SWDATA!M749</f>
        <v>0</v>
      </c>
      <c r="C764" s="351">
        <f>IF(AND(SWDATA!M749=1,SWDATA!Q749="promotions"),SWDATA!P749,0)</f>
        <v>0</v>
      </c>
      <c r="D764" s="367">
        <f>ROW(SWDATA!M749)</f>
        <v>749</v>
      </c>
      <c r="E764" s="368">
        <f t="shared" ref="E764" si="2865">B764</f>
        <v>0</v>
      </c>
      <c r="F764" s="369">
        <f t="shared" si="2626"/>
        <v>1</v>
      </c>
      <c r="G764" s="366" t="str">
        <f t="shared" si="2627"/>
        <v/>
      </c>
      <c r="H764" s="370"/>
      <c r="J764" s="238">
        <f t="shared" si="2628"/>
        <v>0</v>
      </c>
      <c r="K764" s="239" t="str">
        <f t="shared" si="2629"/>
        <v/>
      </c>
      <c r="L764" s="342"/>
      <c r="M764" s="345"/>
      <c r="N764" s="340" t="str">
        <f>IF(LEN(SWDATA!F749)=0,"",N763)</f>
        <v/>
      </c>
      <c r="O764" s="296" t="str">
        <f>IF(LEN(SWDATA!G749)=0,"",O763)</f>
        <v/>
      </c>
      <c r="P764" s="297" t="str">
        <f>IF(LEN(SWDATA!C749)=0,"",SWDATA!C749)</f>
        <v/>
      </c>
      <c r="Q764" s="312" t="str">
        <f t="shared" si="2630"/>
        <v/>
      </c>
      <c r="R764" s="223" t="s">
        <v>261</v>
      </c>
      <c r="S764" s="224"/>
      <c r="T764" s="224"/>
      <c r="U764" s="264" t="s">
        <v>624</v>
      </c>
      <c r="V764" s="205" t="s">
        <v>221</v>
      </c>
      <c r="W764" s="266">
        <f>IF(OR(Is_Loading,LEN($A764)=0),"",SWDATA!P749)</f>
        <v>0</v>
      </c>
      <c r="X764" s="267">
        <f>IF(OR(Is_Loading,LEN($A764)=0),"",SWDATA!Q749)</f>
        <v>0</v>
      </c>
      <c r="Y764" s="267">
        <f>IF(OR(Is_Loading,LEN($A764)=0),"",SWDATA!R749)</f>
        <v>0</v>
      </c>
      <c r="Z764" s="266" t="str">
        <f t="shared" si="2863"/>
        <v/>
      </c>
      <c r="AA764" s="266">
        <f>IF(OR(Is_Loading,LEN($A764)=0),"",SWDATA!T749)</f>
        <v>0</v>
      </c>
      <c r="AB764" s="267">
        <f>IF(OR(Is_Loading,LEN($A764)=0),"",SWDATA!U749)</f>
        <v>0</v>
      </c>
      <c r="AC764" s="267">
        <f>IF(OR(Is_Loading,LEN($A764)=0),"",SWDATA!V749)</f>
        <v>0</v>
      </c>
      <c r="AD764" s="266" t="str">
        <f t="shared" si="2631"/>
        <v/>
      </c>
      <c r="AE764" s="266">
        <f>IF(OR(Is_Loading,LEN($A764)=0),"",SWDATA!X749)</f>
        <v>0</v>
      </c>
      <c r="AF764" s="267">
        <f>IF(OR(Is_Loading,LEN($A764)=0),"",SWDATA!Y749)</f>
        <v>0</v>
      </c>
      <c r="AG764" s="267">
        <f>IF(OR(Is_Loading,LEN($A764)=0),"",SWDATA!Z749)</f>
        <v>0</v>
      </c>
      <c r="AH764" s="266" t="str">
        <f t="shared" si="2632"/>
        <v/>
      </c>
      <c r="AI764" s="266">
        <f>IF(OR(Is_Loading,LEN($A764)=0),"",SWDATA!AB749)</f>
        <v>0</v>
      </c>
      <c r="AJ764" s="267">
        <f>IF(OR(Is_Loading,LEN($A764)=0),"",SWDATA!AC749)</f>
        <v>0</v>
      </c>
      <c r="AK764" s="267">
        <f>IF(OR(Is_Loading,LEN($A764)=0),"",SWDATA!AD749)</f>
        <v>0</v>
      </c>
      <c r="AL764" s="266" t="str">
        <f t="shared" si="2633"/>
        <v/>
      </c>
      <c r="AM764" s="266">
        <f>IF(OR(Is_Loading,LEN($A764)=0),"",SWDATA!AF749)</f>
        <v>0</v>
      </c>
      <c r="AN764" s="267">
        <f>IF(OR(Is_Loading,LEN($A764)=0),"",SWDATA!AG749)</f>
        <v>0</v>
      </c>
      <c r="AO764" s="323">
        <f>IF(OR(Is_Loading,LEN($A764)=0),"",SWDATA!AH749)</f>
        <v>0</v>
      </c>
      <c r="AP764" s="320" t="str">
        <f t="shared" si="2634"/>
        <v/>
      </c>
      <c r="AQ764" s="266">
        <f>IF(OR(Is_Loading,LEN($A764)=0),"",SWDATA!AJ749)</f>
        <v>0</v>
      </c>
      <c r="AR764" s="267">
        <f>IF(OR(Is_Loading,LEN($A764)=0),"",SWDATA!AK749)</f>
        <v>0</v>
      </c>
      <c r="AS764" s="267">
        <f>IF(OR(Is_Loading,LEN($A764)=0),"",SWDATA!AL749)</f>
        <v>0</v>
      </c>
      <c r="AT764" s="266" t="str">
        <f t="shared" si="2635"/>
        <v/>
      </c>
      <c r="AU764" s="266">
        <f>IF(OR(Is_Loading,LEN($A764)=0),"",SWDATA!AN749)</f>
        <v>0</v>
      </c>
      <c r="AV764" s="267">
        <f>IF(OR(Is_Loading,LEN($A764)=0),"",SWDATA!AO749)</f>
        <v>0</v>
      </c>
      <c r="AW764" s="267">
        <f>IF(OR(Is_Loading,LEN($A764)=0),"",SWDATA!AP749)</f>
        <v>0</v>
      </c>
      <c r="AX764" s="266" t="str">
        <f t="shared" si="2636"/>
        <v/>
      </c>
      <c r="AY764" s="266">
        <f>IF(OR(Is_Loading,LEN($A764)=0),"",SWDATA!AR749)</f>
        <v>0</v>
      </c>
      <c r="AZ764" s="267">
        <f>IF(OR(Is_Loading,LEN($A764)=0),"",SWDATA!AS749)</f>
        <v>0</v>
      </c>
      <c r="BA764" s="267">
        <f>IF(OR(Is_Loading,LEN($A764)=0),"",SWDATA!AT749)</f>
        <v>0</v>
      </c>
      <c r="BB764" s="266" t="str">
        <f t="shared" si="2637"/>
        <v/>
      </c>
      <c r="BC764" s="266">
        <f>IF(OR(Is_Loading,LEN($A764)=0),"",SWDATA!AV749)</f>
        <v>0</v>
      </c>
      <c r="BD764" s="267">
        <f>IF(OR(Is_Loading,LEN($A764)=0),"",SWDATA!AW749)</f>
        <v>0</v>
      </c>
      <c r="BE764" s="323">
        <f>IF(OR(Is_Loading,LEN($A764)=0),"",SWDATA!AX749)</f>
        <v>0</v>
      </c>
      <c r="BF764" s="320" t="str">
        <f t="shared" si="2638"/>
        <v/>
      </c>
      <c r="BG764" s="11"/>
      <c r="BH764" s="11"/>
      <c r="BI764" s="11"/>
      <c r="BJ764" s="11"/>
      <c r="BK764" s="11"/>
      <c r="BL764" s="11"/>
      <c r="BM764" s="11"/>
      <c r="BN764" s="11"/>
      <c r="BO764" s="11"/>
      <c r="BP764" s="11"/>
      <c r="BQ764" s="11"/>
      <c r="BR764" s="11"/>
      <c r="BS764" s="11"/>
      <c r="BT764" s="11"/>
      <c r="BU764" s="11"/>
      <c r="BV764" s="11"/>
      <c r="BW764" s="11"/>
      <c r="BX764" s="11"/>
      <c r="BY764" s="11"/>
      <c r="BZ764" s="11"/>
      <c r="CA764" s="11"/>
      <c r="CB764" s="11"/>
      <c r="CC764" s="11"/>
      <c r="CD764" s="11"/>
      <c r="CE764" s="11"/>
      <c r="CF764" s="11"/>
      <c r="CG764" s="11"/>
      <c r="CH764" s="11"/>
      <c r="CI764" s="11"/>
      <c r="CJ764" s="11"/>
      <c r="CK764" s="11"/>
      <c r="CL764" s="11"/>
      <c r="CM764" s="11"/>
      <c r="CN764" s="351"/>
      <c r="CO764" s="351"/>
      <c r="CP764" s="351"/>
      <c r="CQ764" s="351"/>
      <c r="CR764" s="351"/>
      <c r="CS764" s="351"/>
      <c r="CT764" s="351"/>
      <c r="CU764" s="351"/>
      <c r="CV764" s="351"/>
      <c r="CW764" s="351"/>
      <c r="CX764" s="351"/>
      <c r="CY764" s="351"/>
      <c r="CZ764" s="351"/>
      <c r="DA764" s="351"/>
      <c r="DB764" s="351"/>
      <c r="DC764" s="351"/>
      <c r="DD764" s="351"/>
      <c r="DE764" s="351"/>
      <c r="DF764" s="351"/>
      <c r="DG764" s="351"/>
      <c r="DH764" s="351"/>
      <c r="DI764" s="351"/>
      <c r="DJ764" s="351"/>
      <c r="DK764" s="351"/>
      <c r="DL764" s="351"/>
      <c r="DM764" s="351"/>
      <c r="DN764" s="351"/>
      <c r="DS764" s="372"/>
      <c r="DT764" s="374"/>
      <c r="DU764" s="375"/>
      <c r="DV764" s="375"/>
      <c r="DW764" s="375"/>
      <c r="DX764" s="375">
        <v>1</v>
      </c>
      <c r="DY764" s="375">
        <f t="shared" si="2831"/>
        <v>0</v>
      </c>
      <c r="DZ764" s="375">
        <f t="shared" si="2832"/>
        <v>0</v>
      </c>
      <c r="EA764" s="375">
        <f t="shared" si="2833"/>
        <v>1</v>
      </c>
      <c r="EB764" s="375">
        <f t="shared" si="2834"/>
        <v>0</v>
      </c>
      <c r="EC764" s="375">
        <f t="shared" si="2835"/>
        <v>0</v>
      </c>
      <c r="ED764" s="375">
        <f t="shared" si="2836"/>
        <v>1</v>
      </c>
      <c r="EE764" s="375">
        <f t="shared" si="2837"/>
        <v>0</v>
      </c>
      <c r="EF764" s="375">
        <f t="shared" si="2838"/>
        <v>0</v>
      </c>
      <c r="EG764" s="375">
        <f t="shared" si="2839"/>
        <v>1</v>
      </c>
      <c r="EH764" s="375">
        <f t="shared" si="2840"/>
        <v>0</v>
      </c>
      <c r="EI764" s="375">
        <f t="shared" si="2841"/>
        <v>0</v>
      </c>
      <c r="EJ764" s="375">
        <f t="shared" si="2842"/>
        <v>1</v>
      </c>
      <c r="EK764" s="375">
        <f t="shared" si="2843"/>
        <v>0</v>
      </c>
      <c r="EL764" s="375">
        <f t="shared" si="2844"/>
        <v>0</v>
      </c>
      <c r="EM764" s="375">
        <f t="shared" si="2845"/>
        <v>1</v>
      </c>
      <c r="EN764" s="375">
        <f t="shared" si="2846"/>
        <v>0</v>
      </c>
      <c r="EO764" s="375">
        <f t="shared" si="2847"/>
        <v>0</v>
      </c>
      <c r="EP764" s="375">
        <f t="shared" si="2848"/>
        <v>1</v>
      </c>
      <c r="EQ764" s="375">
        <f t="shared" si="2849"/>
        <v>0</v>
      </c>
      <c r="ER764" s="375">
        <f t="shared" si="2850"/>
        <v>0</v>
      </c>
      <c r="ES764" s="375">
        <f t="shared" si="2851"/>
        <v>1</v>
      </c>
      <c r="ET764" s="375">
        <f t="shared" si="2852"/>
        <v>0</v>
      </c>
      <c r="EU764" s="375">
        <f t="shared" si="2853"/>
        <v>0</v>
      </c>
      <c r="EV764" s="375">
        <f t="shared" si="2854"/>
        <v>1</v>
      </c>
      <c r="EW764" s="375">
        <f t="shared" si="2855"/>
        <v>0</v>
      </c>
      <c r="EX764" s="375">
        <f t="shared" si="2856"/>
        <v>0</v>
      </c>
      <c r="EY764" s="375">
        <f t="shared" si="2857"/>
        <v>1</v>
      </c>
      <c r="EZ764" s="375">
        <f t="shared" si="2858"/>
        <v>0</v>
      </c>
      <c r="FA764" s="375">
        <f t="shared" si="2859"/>
        <v>0</v>
      </c>
      <c r="FB764" s="375">
        <f t="shared" si="2860"/>
        <v>1</v>
      </c>
      <c r="FC764" s="375">
        <f t="shared" si="2861"/>
        <v>0</v>
      </c>
      <c r="FD764" s="375">
        <f t="shared" si="2862"/>
        <v>0</v>
      </c>
      <c r="FE764" s="376"/>
      <c r="FF764" s="372"/>
      <c r="FG764" s="372"/>
      <c r="FH764" s="372"/>
      <c r="FI764" s="372"/>
      <c r="FJ764" s="372"/>
      <c r="FK764" s="372"/>
      <c r="FL764" s="372"/>
      <c r="FM764" s="372"/>
      <c r="FN764" s="372"/>
      <c r="FO764" s="372"/>
      <c r="FP764" s="372"/>
      <c r="FQ764" s="372"/>
      <c r="FR764" s="372"/>
      <c r="FS764" s="372"/>
      <c r="FT764" s="372"/>
      <c r="FU764" s="372"/>
      <c r="FV764" s="372"/>
      <c r="FW764" s="372"/>
      <c r="FX764" s="372"/>
      <c r="FY764" s="372"/>
      <c r="FZ764" s="372"/>
      <c r="GA764" s="372"/>
      <c r="GB764" s="372"/>
      <c r="GC764" s="372"/>
      <c r="GD764" s="372"/>
      <c r="GE764" s="372"/>
      <c r="GF764" s="372"/>
      <c r="GG764" s="372"/>
      <c r="GH764" s="372"/>
      <c r="GI764" s="372"/>
      <c r="GJ764" s="372"/>
      <c r="GK764" s="372"/>
      <c r="GL764" s="372"/>
      <c r="GM764" s="372"/>
      <c r="GN764" s="372"/>
      <c r="GO764" s="372"/>
      <c r="GP764" s="372"/>
      <c r="GQ764" s="372"/>
      <c r="GR764" s="372"/>
      <c r="GS764" s="372"/>
      <c r="GT764" s="372"/>
      <c r="GU764" s="372"/>
      <c r="GV764" s="372"/>
      <c r="GW764" s="372"/>
      <c r="GX764" s="372"/>
      <c r="GY764" s="372"/>
      <c r="GZ764" s="372"/>
      <c r="HA764" s="372"/>
      <c r="HB764" s="372"/>
      <c r="HC764" s="372"/>
    </row>
    <row r="765" spans="1:211" s="373" customFormat="1" ht="15" customHeight="1" thickBot="1" x14ac:dyDescent="0.25">
      <c r="A765" s="366">
        <f>SWDATA!O750</f>
        <v>0</v>
      </c>
      <c r="B765" s="366">
        <f>SWDATA!M750</f>
        <v>0</v>
      </c>
      <c r="C765" s="351">
        <f>IF(AND(SWDATA!M750=1,SWDATA!Q750="promotions"),SWDATA!P750,0)</f>
        <v>0</v>
      </c>
      <c r="D765" s="367">
        <f>ROW(SWDATA!M750)</f>
        <v>750</v>
      </c>
      <c r="E765" s="368">
        <f ca="1">IF(AND(B765=1,UPPER(HLOOKUP(D765+12,'Metrics &amp; Attributes View'!$13:$31,19,0))&lt;&gt;"SBOM"),1,0)</f>
        <v>0</v>
      </c>
      <c r="F765" s="369">
        <f t="shared" si="2626"/>
        <v>1</v>
      </c>
      <c r="G765" s="366" t="str">
        <f t="shared" si="2627"/>
        <v/>
      </c>
      <c r="H765" s="370"/>
      <c r="J765" s="238">
        <f t="shared" si="2628"/>
        <v>0</v>
      </c>
      <c r="K765" s="239" t="str">
        <f t="shared" si="2629"/>
        <v/>
      </c>
      <c r="L765" s="342"/>
      <c r="M765" s="345"/>
      <c r="N765" s="340" t="str">
        <f>IF(LEN(SWDATA!F750)=0,"",N764)</f>
        <v/>
      </c>
      <c r="O765" s="296" t="str">
        <f>IF(LEN(SWDATA!G750)=0,"",O764)</f>
        <v/>
      </c>
      <c r="P765" s="297" t="str">
        <f>IF(LEN(SWDATA!C750)=0,"",SWDATA!C750)</f>
        <v/>
      </c>
      <c r="Q765" s="312" t="str">
        <f t="shared" si="2630"/>
        <v/>
      </c>
      <c r="R765" s="223" t="s">
        <v>262</v>
      </c>
      <c r="S765" s="224"/>
      <c r="T765" s="224"/>
      <c r="U765" s="264" t="s">
        <v>603</v>
      </c>
      <c r="V765" s="205" t="s">
        <v>221</v>
      </c>
      <c r="W765" s="266">
        <f>IF(OR(Is_Loading,LEN($A765)=0),"",SWDATA!P750)</f>
        <v>0</v>
      </c>
      <c r="X765" s="267">
        <f>IF(OR(Is_Loading,LEN($A765)=0),"",SWDATA!Q750)</f>
        <v>0</v>
      </c>
      <c r="Y765" s="267">
        <f>IF(OR(Is_Loading,LEN($A765)=0),"",SWDATA!R750)</f>
        <v>0</v>
      </c>
      <c r="Z765" s="266" t="str">
        <f t="shared" si="2863"/>
        <v/>
      </c>
      <c r="AA765" s="266">
        <f>IF(OR(Is_Loading,LEN($A765)=0),"",SWDATA!T750)</f>
        <v>0</v>
      </c>
      <c r="AB765" s="267">
        <f>IF(OR(Is_Loading,LEN($A765)=0),"",SWDATA!U750)</f>
        <v>0</v>
      </c>
      <c r="AC765" s="267">
        <f>IF(OR(Is_Loading,LEN($A765)=0),"",SWDATA!V750)</f>
        <v>0</v>
      </c>
      <c r="AD765" s="266" t="str">
        <f t="shared" si="2631"/>
        <v/>
      </c>
      <c r="AE765" s="266">
        <f>IF(OR(Is_Loading,LEN($A765)=0),"",SWDATA!X750)</f>
        <v>0</v>
      </c>
      <c r="AF765" s="267">
        <f>IF(OR(Is_Loading,LEN($A765)=0),"",SWDATA!Y750)</f>
        <v>0</v>
      </c>
      <c r="AG765" s="267">
        <f>IF(OR(Is_Loading,LEN($A765)=0),"",SWDATA!Z750)</f>
        <v>0</v>
      </c>
      <c r="AH765" s="266" t="str">
        <f t="shared" si="2632"/>
        <v/>
      </c>
      <c r="AI765" s="266">
        <f>IF(OR(Is_Loading,LEN($A765)=0),"",SWDATA!AB750)</f>
        <v>0</v>
      </c>
      <c r="AJ765" s="267">
        <f>IF(OR(Is_Loading,LEN($A765)=0),"",SWDATA!AC750)</f>
        <v>0</v>
      </c>
      <c r="AK765" s="267">
        <f>IF(OR(Is_Loading,LEN($A765)=0),"",SWDATA!AD750)</f>
        <v>0</v>
      </c>
      <c r="AL765" s="266" t="str">
        <f t="shared" si="2633"/>
        <v/>
      </c>
      <c r="AM765" s="266">
        <f>IF(OR(Is_Loading,LEN($A765)=0),"",SWDATA!AF750)</f>
        <v>0</v>
      </c>
      <c r="AN765" s="267">
        <f>IF(OR(Is_Loading,LEN($A765)=0),"",SWDATA!AG750)</f>
        <v>0</v>
      </c>
      <c r="AO765" s="323">
        <f>IF(OR(Is_Loading,LEN($A765)=0),"",SWDATA!AH750)</f>
        <v>0</v>
      </c>
      <c r="AP765" s="320" t="str">
        <f t="shared" si="2634"/>
        <v/>
      </c>
      <c r="AQ765" s="266">
        <f>IF(OR(Is_Loading,LEN($A765)=0),"",SWDATA!AJ750)</f>
        <v>0</v>
      </c>
      <c r="AR765" s="267">
        <f>IF(OR(Is_Loading,LEN($A765)=0),"",SWDATA!AK750)</f>
        <v>0</v>
      </c>
      <c r="AS765" s="267">
        <f>IF(OR(Is_Loading,LEN($A765)=0),"",SWDATA!AL750)</f>
        <v>0</v>
      </c>
      <c r="AT765" s="266" t="str">
        <f t="shared" si="2635"/>
        <v/>
      </c>
      <c r="AU765" s="266">
        <f>IF(OR(Is_Loading,LEN($A765)=0),"",SWDATA!AN750)</f>
        <v>0</v>
      </c>
      <c r="AV765" s="267">
        <f>IF(OR(Is_Loading,LEN($A765)=0),"",SWDATA!AO750)</f>
        <v>0</v>
      </c>
      <c r="AW765" s="267">
        <f>IF(OR(Is_Loading,LEN($A765)=0),"",SWDATA!AP750)</f>
        <v>0</v>
      </c>
      <c r="AX765" s="266" t="str">
        <f t="shared" si="2636"/>
        <v/>
      </c>
      <c r="AY765" s="266">
        <f>IF(OR(Is_Loading,LEN($A765)=0),"",SWDATA!AR750)</f>
        <v>0</v>
      </c>
      <c r="AZ765" s="267">
        <f>IF(OR(Is_Loading,LEN($A765)=0),"",SWDATA!AS750)</f>
        <v>0</v>
      </c>
      <c r="BA765" s="267">
        <f>IF(OR(Is_Loading,LEN($A765)=0),"",SWDATA!AT750)</f>
        <v>0</v>
      </c>
      <c r="BB765" s="266" t="str">
        <f t="shared" si="2637"/>
        <v/>
      </c>
      <c r="BC765" s="266">
        <f>IF(OR(Is_Loading,LEN($A765)=0),"",SWDATA!AV750)</f>
        <v>0</v>
      </c>
      <c r="BD765" s="267">
        <f>IF(OR(Is_Loading,LEN($A765)=0),"",SWDATA!AW750)</f>
        <v>0</v>
      </c>
      <c r="BE765" s="323">
        <f>IF(OR(Is_Loading,LEN($A765)=0),"",SWDATA!AX750)</f>
        <v>0</v>
      </c>
      <c r="BF765" s="320" t="str">
        <f t="shared" si="2638"/>
        <v/>
      </c>
      <c r="BG765" s="11"/>
      <c r="BH765" s="11"/>
      <c r="BI765" s="11"/>
      <c r="BJ765" s="11"/>
      <c r="BK765" s="11"/>
      <c r="BL765" s="11"/>
      <c r="BM765" s="11"/>
      <c r="BN765" s="11"/>
      <c r="BO765" s="11"/>
      <c r="BP765" s="11"/>
      <c r="BQ765" s="11"/>
      <c r="BR765" s="11"/>
      <c r="BS765" s="11"/>
      <c r="BT765" s="11"/>
      <c r="BU765" s="11"/>
      <c r="BV765" s="11"/>
      <c r="BW765" s="11"/>
      <c r="BX765" s="11"/>
      <c r="BY765" s="11"/>
      <c r="BZ765" s="11"/>
      <c r="CA765" s="11"/>
      <c r="CB765" s="11"/>
      <c r="CC765" s="11"/>
      <c r="CD765" s="11"/>
      <c r="CE765" s="11"/>
      <c r="CF765" s="11"/>
      <c r="CG765" s="11"/>
      <c r="CH765" s="11"/>
      <c r="CI765" s="11"/>
      <c r="CJ765" s="11"/>
      <c r="CK765" s="11"/>
      <c r="CL765" s="11"/>
      <c r="CM765" s="11"/>
      <c r="CN765" s="351"/>
      <c r="CO765" s="351"/>
      <c r="CP765" s="351"/>
      <c r="CQ765" s="351"/>
      <c r="CR765" s="351"/>
      <c r="CS765" s="351"/>
      <c r="CT765" s="351"/>
      <c r="CU765" s="351"/>
      <c r="CV765" s="351"/>
      <c r="CW765" s="351"/>
      <c r="CX765" s="351"/>
      <c r="CY765" s="351"/>
      <c r="CZ765" s="351"/>
      <c r="DA765" s="351"/>
      <c r="DB765" s="351"/>
      <c r="DC765" s="351"/>
      <c r="DD765" s="351"/>
      <c r="DE765" s="351"/>
      <c r="DF765" s="351"/>
      <c r="DG765" s="351"/>
      <c r="DH765" s="351"/>
      <c r="DI765" s="351"/>
      <c r="DJ765" s="351"/>
      <c r="DK765" s="351"/>
      <c r="DL765" s="351"/>
      <c r="DM765" s="351"/>
      <c r="DN765" s="351"/>
      <c r="DS765" s="372"/>
      <c r="DT765" s="374"/>
      <c r="DU765" s="375"/>
      <c r="DV765" s="375"/>
      <c r="DW765" s="375"/>
      <c r="DX765" s="375">
        <v>1</v>
      </c>
      <c r="DY765" s="375">
        <f t="shared" si="2831"/>
        <v>0</v>
      </c>
      <c r="DZ765" s="375">
        <f t="shared" si="2832"/>
        <v>0</v>
      </c>
      <c r="EA765" s="375">
        <f t="shared" si="2833"/>
        <v>1</v>
      </c>
      <c r="EB765" s="375">
        <f t="shared" si="2834"/>
        <v>0</v>
      </c>
      <c r="EC765" s="375">
        <f t="shared" si="2835"/>
        <v>0</v>
      </c>
      <c r="ED765" s="375">
        <f t="shared" si="2836"/>
        <v>1</v>
      </c>
      <c r="EE765" s="375">
        <f t="shared" si="2837"/>
        <v>0</v>
      </c>
      <c r="EF765" s="375">
        <f t="shared" si="2838"/>
        <v>0</v>
      </c>
      <c r="EG765" s="375">
        <f t="shared" si="2839"/>
        <v>1</v>
      </c>
      <c r="EH765" s="375">
        <f t="shared" si="2840"/>
        <v>0</v>
      </c>
      <c r="EI765" s="375">
        <f t="shared" si="2841"/>
        <v>0</v>
      </c>
      <c r="EJ765" s="375">
        <f t="shared" si="2842"/>
        <v>1</v>
      </c>
      <c r="EK765" s="375">
        <f t="shared" si="2843"/>
        <v>0</v>
      </c>
      <c r="EL765" s="375">
        <f t="shared" si="2844"/>
        <v>0</v>
      </c>
      <c r="EM765" s="375">
        <f t="shared" si="2845"/>
        <v>1</v>
      </c>
      <c r="EN765" s="375">
        <f t="shared" si="2846"/>
        <v>0</v>
      </c>
      <c r="EO765" s="375">
        <f t="shared" si="2847"/>
        <v>0</v>
      </c>
      <c r="EP765" s="375">
        <f t="shared" si="2848"/>
        <v>1</v>
      </c>
      <c r="EQ765" s="375">
        <f t="shared" si="2849"/>
        <v>0</v>
      </c>
      <c r="ER765" s="375">
        <f t="shared" si="2850"/>
        <v>0</v>
      </c>
      <c r="ES765" s="375">
        <f t="shared" si="2851"/>
        <v>1</v>
      </c>
      <c r="ET765" s="375">
        <f t="shared" si="2852"/>
        <v>0</v>
      </c>
      <c r="EU765" s="375">
        <f t="shared" si="2853"/>
        <v>0</v>
      </c>
      <c r="EV765" s="375">
        <f t="shared" si="2854"/>
        <v>1</v>
      </c>
      <c r="EW765" s="375">
        <f t="shared" si="2855"/>
        <v>0</v>
      </c>
      <c r="EX765" s="375">
        <f t="shared" si="2856"/>
        <v>0</v>
      </c>
      <c r="EY765" s="375">
        <f t="shared" si="2857"/>
        <v>1</v>
      </c>
      <c r="EZ765" s="375">
        <f t="shared" si="2858"/>
        <v>0</v>
      </c>
      <c r="FA765" s="375">
        <f t="shared" si="2859"/>
        <v>0</v>
      </c>
      <c r="FB765" s="375">
        <f t="shared" si="2860"/>
        <v>1</v>
      </c>
      <c r="FC765" s="375">
        <f t="shared" si="2861"/>
        <v>0</v>
      </c>
      <c r="FD765" s="375">
        <f t="shared" si="2862"/>
        <v>0</v>
      </c>
      <c r="FE765" s="376"/>
      <c r="FF765" s="372"/>
      <c r="FG765" s="372"/>
      <c r="FH765" s="372"/>
      <c r="FI765" s="372"/>
      <c r="FJ765" s="372"/>
      <c r="FK765" s="372"/>
      <c r="FL765" s="372"/>
      <c r="FM765" s="372"/>
      <c r="FN765" s="372"/>
      <c r="FO765" s="372"/>
      <c r="FP765" s="372"/>
      <c r="FQ765" s="372"/>
      <c r="FR765" s="372"/>
      <c r="FS765" s="372"/>
      <c r="FT765" s="372"/>
      <c r="FU765" s="372"/>
      <c r="FV765" s="372"/>
      <c r="FW765" s="372"/>
      <c r="FX765" s="372"/>
      <c r="FY765" s="372"/>
      <c r="FZ765" s="372"/>
      <c r="GA765" s="372"/>
      <c r="GB765" s="372"/>
      <c r="GC765" s="372"/>
      <c r="GD765" s="372"/>
      <c r="GE765" s="372"/>
      <c r="GF765" s="372"/>
      <c r="GG765" s="372"/>
      <c r="GH765" s="372"/>
      <c r="GI765" s="372"/>
      <c r="GJ765" s="372"/>
      <c r="GK765" s="372"/>
      <c r="GL765" s="372"/>
      <c r="GM765" s="372"/>
      <c r="GN765" s="372"/>
      <c r="GO765" s="372"/>
      <c r="GP765" s="372"/>
      <c r="GQ765" s="372"/>
      <c r="GR765" s="372"/>
      <c r="GS765" s="372"/>
      <c r="GT765" s="372"/>
      <c r="GU765" s="372"/>
      <c r="GV765" s="372"/>
      <c r="GW765" s="372"/>
      <c r="GX765" s="372"/>
      <c r="GY765" s="372"/>
      <c r="GZ765" s="372"/>
      <c r="HA765" s="372"/>
      <c r="HB765" s="372"/>
      <c r="HC765" s="372"/>
    </row>
    <row r="766" spans="1:211" s="373" customFormat="1" ht="15" hidden="1" customHeight="1" outlineLevel="1" x14ac:dyDescent="0.2">
      <c r="A766" s="366">
        <f>SWDATA!O751</f>
        <v>0</v>
      </c>
      <c r="B766" s="366">
        <f>SWDATA!M751</f>
        <v>0</v>
      </c>
      <c r="C766" s="351">
        <f>IF(AND(SWDATA!M751=1,SWDATA!Q751="promotions"),SWDATA!P751,0)</f>
        <v>0</v>
      </c>
      <c r="D766" s="367">
        <f>ROW(SWDATA!M751)</f>
        <v>751</v>
      </c>
      <c r="E766" s="368">
        <f t="shared" ref="E766:E776" si="2866">B766</f>
        <v>0</v>
      </c>
      <c r="F766" s="369">
        <f t="shared" si="2626"/>
        <v>1</v>
      </c>
      <c r="G766" s="366" t="str">
        <f t="shared" si="2627"/>
        <v/>
      </c>
      <c r="H766" s="370"/>
      <c r="J766" s="238">
        <f t="shared" si="2628"/>
        <v>0</v>
      </c>
      <c r="K766" s="239" t="str">
        <f t="shared" si="2629"/>
        <v/>
      </c>
      <c r="L766" s="342"/>
      <c r="M766" s="345"/>
      <c r="N766" s="340" t="str">
        <f>IF(LEN(SWDATA!F751)=0,"",N765)</f>
        <v/>
      </c>
      <c r="O766" s="296" t="str">
        <f>IF(LEN(SWDATA!G751)=0,"",O765)</f>
        <v/>
      </c>
      <c r="P766" s="297" t="str">
        <f>IF(LEN(SWDATA!C751)=0,"",SWDATA!C751)</f>
        <v/>
      </c>
      <c r="Q766" s="312" t="str">
        <f t="shared" si="2630"/>
        <v/>
      </c>
      <c r="R766" s="223" t="s">
        <v>261</v>
      </c>
      <c r="S766" s="224"/>
      <c r="T766" s="224"/>
      <c r="U766" s="264" t="s">
        <v>610</v>
      </c>
      <c r="V766" s="205" t="s">
        <v>221</v>
      </c>
      <c r="W766" s="266">
        <f>IF(OR(Is_Loading,LEN($A766)=0),"",SWDATA!P751)</f>
        <v>0</v>
      </c>
      <c r="X766" s="267">
        <f>IF(OR(Is_Loading,LEN($A766)=0),"",SWDATA!Q751)</f>
        <v>0</v>
      </c>
      <c r="Y766" s="267">
        <f>IF(OR(Is_Loading,LEN($A766)=0),"",SWDATA!R751)</f>
        <v>0</v>
      </c>
      <c r="Z766" s="266" t="str">
        <f t="shared" si="2863"/>
        <v/>
      </c>
      <c r="AA766" s="266">
        <f>IF(OR(Is_Loading,LEN($A766)=0),"",SWDATA!T751)</f>
        <v>0</v>
      </c>
      <c r="AB766" s="267">
        <f>IF(OR(Is_Loading,LEN($A766)=0),"",SWDATA!U751)</f>
        <v>0</v>
      </c>
      <c r="AC766" s="267">
        <f>IF(OR(Is_Loading,LEN($A766)=0),"",SWDATA!V751)</f>
        <v>0</v>
      </c>
      <c r="AD766" s="266" t="str">
        <f t="shared" si="2631"/>
        <v/>
      </c>
      <c r="AE766" s="266">
        <f>IF(OR(Is_Loading,LEN($A766)=0),"",SWDATA!X751)</f>
        <v>0</v>
      </c>
      <c r="AF766" s="267">
        <f>IF(OR(Is_Loading,LEN($A766)=0),"",SWDATA!Y751)</f>
        <v>0</v>
      </c>
      <c r="AG766" s="267">
        <f>IF(OR(Is_Loading,LEN($A766)=0),"",SWDATA!Z751)</f>
        <v>0</v>
      </c>
      <c r="AH766" s="266" t="str">
        <f t="shared" si="2632"/>
        <v/>
      </c>
      <c r="AI766" s="266">
        <f>IF(OR(Is_Loading,LEN($A766)=0),"",SWDATA!AB751)</f>
        <v>0</v>
      </c>
      <c r="AJ766" s="267">
        <f>IF(OR(Is_Loading,LEN($A766)=0),"",SWDATA!AC751)</f>
        <v>0</v>
      </c>
      <c r="AK766" s="267">
        <f>IF(OR(Is_Loading,LEN($A766)=0),"",SWDATA!AD751)</f>
        <v>0</v>
      </c>
      <c r="AL766" s="266" t="str">
        <f t="shared" si="2633"/>
        <v/>
      </c>
      <c r="AM766" s="266">
        <f>IF(OR(Is_Loading,LEN($A766)=0),"",SWDATA!AF751)</f>
        <v>0</v>
      </c>
      <c r="AN766" s="267">
        <f>IF(OR(Is_Loading,LEN($A766)=0),"",SWDATA!AG751)</f>
        <v>0</v>
      </c>
      <c r="AO766" s="323">
        <f>IF(OR(Is_Loading,LEN($A766)=0),"",SWDATA!AH751)</f>
        <v>0</v>
      </c>
      <c r="AP766" s="320" t="str">
        <f t="shared" si="2634"/>
        <v/>
      </c>
      <c r="AQ766" s="266">
        <f>IF(OR(Is_Loading,LEN($A766)=0),"",SWDATA!AJ751)</f>
        <v>0</v>
      </c>
      <c r="AR766" s="267">
        <f>IF(OR(Is_Loading,LEN($A766)=0),"",SWDATA!AK751)</f>
        <v>0</v>
      </c>
      <c r="AS766" s="267">
        <f>IF(OR(Is_Loading,LEN($A766)=0),"",SWDATA!AL751)</f>
        <v>0</v>
      </c>
      <c r="AT766" s="266" t="str">
        <f t="shared" si="2635"/>
        <v/>
      </c>
      <c r="AU766" s="266">
        <f>IF(OR(Is_Loading,LEN($A766)=0),"",SWDATA!AN751)</f>
        <v>0</v>
      </c>
      <c r="AV766" s="267">
        <f>IF(OR(Is_Loading,LEN($A766)=0),"",SWDATA!AO751)</f>
        <v>0</v>
      </c>
      <c r="AW766" s="267">
        <f>IF(OR(Is_Loading,LEN($A766)=0),"",SWDATA!AP751)</f>
        <v>0</v>
      </c>
      <c r="AX766" s="266" t="str">
        <f t="shared" si="2636"/>
        <v/>
      </c>
      <c r="AY766" s="266">
        <f>IF(OR(Is_Loading,LEN($A766)=0),"",SWDATA!AR751)</f>
        <v>0</v>
      </c>
      <c r="AZ766" s="267">
        <f>IF(OR(Is_Loading,LEN($A766)=0),"",SWDATA!AS751)</f>
        <v>0</v>
      </c>
      <c r="BA766" s="267">
        <f>IF(OR(Is_Loading,LEN($A766)=0),"",SWDATA!AT751)</f>
        <v>0</v>
      </c>
      <c r="BB766" s="266" t="str">
        <f t="shared" si="2637"/>
        <v/>
      </c>
      <c r="BC766" s="266">
        <f>IF(OR(Is_Loading,LEN($A766)=0),"",SWDATA!AV751)</f>
        <v>0</v>
      </c>
      <c r="BD766" s="267">
        <f>IF(OR(Is_Loading,LEN($A766)=0),"",SWDATA!AW751)</f>
        <v>0</v>
      </c>
      <c r="BE766" s="323">
        <f>IF(OR(Is_Loading,LEN($A766)=0),"",SWDATA!AX751)</f>
        <v>0</v>
      </c>
      <c r="BF766" s="320" t="str">
        <f t="shared" si="2638"/>
        <v/>
      </c>
      <c r="BG766" s="11"/>
      <c r="BH766" s="11"/>
      <c r="BI766" s="11"/>
      <c r="BJ766" s="11"/>
      <c r="BK766" s="11"/>
      <c r="BL766" s="11"/>
      <c r="BM766" s="11"/>
      <c r="BN766" s="11"/>
      <c r="BO766" s="11"/>
      <c r="BP766" s="11"/>
      <c r="BQ766" s="11"/>
      <c r="BR766" s="11"/>
      <c r="BS766" s="11"/>
      <c r="BT766" s="11"/>
      <c r="BU766" s="11"/>
      <c r="BV766" s="11"/>
      <c r="BW766" s="11"/>
      <c r="BX766" s="11"/>
      <c r="BY766" s="11"/>
      <c r="BZ766" s="11"/>
      <c r="CA766" s="11"/>
      <c r="CB766" s="11"/>
      <c r="CC766" s="11"/>
      <c r="CD766" s="11"/>
      <c r="CE766" s="11"/>
      <c r="CF766" s="11"/>
      <c r="CG766" s="11"/>
      <c r="CH766" s="11"/>
      <c r="CI766" s="11"/>
      <c r="CJ766" s="11"/>
      <c r="CK766" s="11"/>
      <c r="CL766" s="11"/>
      <c r="CM766" s="11"/>
      <c r="CN766" s="351"/>
      <c r="CO766" s="351"/>
      <c r="CP766" s="351"/>
      <c r="CQ766" s="351"/>
      <c r="CR766" s="351"/>
      <c r="CS766" s="351"/>
      <c r="CT766" s="351"/>
      <c r="CU766" s="351"/>
      <c r="CV766" s="351"/>
      <c r="CW766" s="351"/>
      <c r="CX766" s="351"/>
      <c r="CY766" s="351"/>
      <c r="CZ766" s="351"/>
      <c r="DA766" s="351"/>
      <c r="DB766" s="351"/>
      <c r="DC766" s="351"/>
      <c r="DD766" s="351"/>
      <c r="DE766" s="351"/>
      <c r="DF766" s="351"/>
      <c r="DG766" s="351"/>
      <c r="DH766" s="351"/>
      <c r="DI766" s="351"/>
      <c r="DJ766" s="351"/>
      <c r="DK766" s="351"/>
      <c r="DL766" s="351"/>
      <c r="DM766" s="351"/>
      <c r="DN766" s="351"/>
      <c r="DS766" s="372"/>
      <c r="DT766" s="374"/>
      <c r="DU766" s="375"/>
      <c r="DV766" s="375"/>
      <c r="DW766" s="375"/>
      <c r="DX766" s="375">
        <v>1</v>
      </c>
      <c r="DY766" s="375">
        <f t="shared" si="2831"/>
        <v>0</v>
      </c>
      <c r="DZ766" s="375">
        <f t="shared" si="2832"/>
        <v>0</v>
      </c>
      <c r="EA766" s="375">
        <f t="shared" si="2833"/>
        <v>1</v>
      </c>
      <c r="EB766" s="375">
        <f t="shared" si="2834"/>
        <v>0</v>
      </c>
      <c r="EC766" s="375">
        <f t="shared" si="2835"/>
        <v>0</v>
      </c>
      <c r="ED766" s="375">
        <f t="shared" si="2836"/>
        <v>1</v>
      </c>
      <c r="EE766" s="375">
        <f t="shared" si="2837"/>
        <v>0</v>
      </c>
      <c r="EF766" s="375">
        <f t="shared" si="2838"/>
        <v>0</v>
      </c>
      <c r="EG766" s="375">
        <f t="shared" si="2839"/>
        <v>1</v>
      </c>
      <c r="EH766" s="375">
        <f t="shared" si="2840"/>
        <v>0</v>
      </c>
      <c r="EI766" s="375">
        <f t="shared" si="2841"/>
        <v>0</v>
      </c>
      <c r="EJ766" s="375">
        <f t="shared" si="2842"/>
        <v>1</v>
      </c>
      <c r="EK766" s="375">
        <f t="shared" si="2843"/>
        <v>0</v>
      </c>
      <c r="EL766" s="375">
        <f t="shared" si="2844"/>
        <v>0</v>
      </c>
      <c r="EM766" s="375">
        <f t="shared" si="2845"/>
        <v>1</v>
      </c>
      <c r="EN766" s="375">
        <f t="shared" si="2846"/>
        <v>0</v>
      </c>
      <c r="EO766" s="375">
        <f t="shared" si="2847"/>
        <v>0</v>
      </c>
      <c r="EP766" s="375">
        <f t="shared" si="2848"/>
        <v>1</v>
      </c>
      <c r="EQ766" s="375">
        <f t="shared" si="2849"/>
        <v>0</v>
      </c>
      <c r="ER766" s="375">
        <f t="shared" si="2850"/>
        <v>0</v>
      </c>
      <c r="ES766" s="375">
        <f t="shared" si="2851"/>
        <v>1</v>
      </c>
      <c r="ET766" s="375">
        <f t="shared" si="2852"/>
        <v>0</v>
      </c>
      <c r="EU766" s="375">
        <f t="shared" si="2853"/>
        <v>0</v>
      </c>
      <c r="EV766" s="375">
        <f t="shared" si="2854"/>
        <v>1</v>
      </c>
      <c r="EW766" s="375">
        <f t="shared" si="2855"/>
        <v>0</v>
      </c>
      <c r="EX766" s="375">
        <f t="shared" si="2856"/>
        <v>0</v>
      </c>
      <c r="EY766" s="375">
        <f t="shared" si="2857"/>
        <v>1</v>
      </c>
      <c r="EZ766" s="375">
        <f t="shared" si="2858"/>
        <v>0</v>
      </c>
      <c r="FA766" s="375">
        <f t="shared" si="2859"/>
        <v>0</v>
      </c>
      <c r="FB766" s="375">
        <f t="shared" si="2860"/>
        <v>1</v>
      </c>
      <c r="FC766" s="375">
        <f t="shared" si="2861"/>
        <v>0</v>
      </c>
      <c r="FD766" s="375">
        <f t="shared" si="2862"/>
        <v>0</v>
      </c>
      <c r="FE766" s="376"/>
      <c r="FF766" s="372"/>
      <c r="FG766" s="372"/>
      <c r="FH766" s="372"/>
      <c r="FI766" s="372"/>
      <c r="FJ766" s="372"/>
      <c r="FK766" s="372"/>
      <c r="FL766" s="372"/>
      <c r="FM766" s="372"/>
      <c r="FN766" s="372"/>
      <c r="FO766" s="372"/>
      <c r="FP766" s="372"/>
      <c r="FQ766" s="372"/>
      <c r="FR766" s="372"/>
      <c r="FS766" s="372"/>
      <c r="FT766" s="372"/>
      <c r="FU766" s="372"/>
      <c r="FV766" s="372"/>
      <c r="FW766" s="372"/>
      <c r="FX766" s="372"/>
      <c r="FY766" s="372"/>
      <c r="FZ766" s="372"/>
      <c r="GA766" s="372"/>
      <c r="GB766" s="372"/>
      <c r="GC766" s="372"/>
      <c r="GD766" s="372"/>
      <c r="GE766" s="372"/>
      <c r="GF766" s="372"/>
      <c r="GG766" s="372"/>
      <c r="GH766" s="372"/>
      <c r="GI766" s="372"/>
      <c r="GJ766" s="372"/>
      <c r="GK766" s="372"/>
      <c r="GL766" s="372"/>
      <c r="GM766" s="372"/>
      <c r="GN766" s="372"/>
      <c r="GO766" s="372"/>
      <c r="GP766" s="372"/>
      <c r="GQ766" s="372"/>
      <c r="GR766" s="372"/>
      <c r="GS766" s="372"/>
      <c r="GT766" s="372"/>
      <c r="GU766" s="372"/>
      <c r="GV766" s="372"/>
      <c r="GW766" s="372"/>
      <c r="GX766" s="372"/>
      <c r="GY766" s="372"/>
      <c r="GZ766" s="372"/>
      <c r="HA766" s="372"/>
      <c r="HB766" s="372"/>
      <c r="HC766" s="372"/>
    </row>
    <row r="767" spans="1:211" s="373" customFormat="1" ht="15" hidden="1" customHeight="1" outlineLevel="1" x14ac:dyDescent="0.2">
      <c r="A767" s="366">
        <f>SWDATA!O752</f>
        <v>0</v>
      </c>
      <c r="B767" s="366">
        <f>SWDATA!M752</f>
        <v>0</v>
      </c>
      <c r="C767" s="351">
        <f>IF(AND(SWDATA!M752=1,SWDATA!Q752="promotions"),SWDATA!P752,0)</f>
        <v>0</v>
      </c>
      <c r="D767" s="367">
        <f>ROW(SWDATA!M752)</f>
        <v>752</v>
      </c>
      <c r="E767" s="368">
        <f t="shared" si="2866"/>
        <v>0</v>
      </c>
      <c r="F767" s="369">
        <f t="shared" ref="F767:F830" si="2867">IF(NOT(ISERROR(SEARCH("Kg",P767))),3,IF(NOT(ISERROR(SEARCH("/Unit",P767))),2,IF(NOT(ISERROR(SEARCH("Pct",P767))),2,1)))</f>
        <v>1</v>
      </c>
      <c r="G767" s="366" t="str">
        <f t="shared" ref="G767:G830" si="2868">IF(NOT(ISERROR(SEARCH("U",P767))),"U",IF(NOT(ISERROR(SEARCH("Pct",P767))),"Pct",""))</f>
        <v/>
      </c>
      <c r="H767" s="370"/>
      <c r="J767" s="238">
        <f t="shared" ref="J767:J830" si="2869">IF(ISERROR(FIND(":-1",A767)),A767,0)</f>
        <v>0</v>
      </c>
      <c r="K767" s="239" t="str">
        <f t="shared" ref="K767:K830" si="2870">IF(NOT(ISERROR(SEARCH("(Cost)",P767))),"C",IF(NOT(ISERROR(SEARCH("(EURO)",P767))),"R",IF(NOT(ISERROR(SEARCH("marg",P767))),"M",IF(OR(NOT(ISERROR(SEARCH("(Rev/",P767))),NOT(ISERROR(SEARCH("(Pct)",P767)))),"P",IF(NOT(ISERROR(SEARCH("Units",P767))),"U","")))))</f>
        <v/>
      </c>
      <c r="L767" s="342"/>
      <c r="M767" s="345"/>
      <c r="N767" s="340" t="str">
        <f>IF(LEN(SWDATA!F752)=0,"",N766)</f>
        <v/>
      </c>
      <c r="O767" s="296" t="str">
        <f>IF(LEN(SWDATA!G752)=0,"",O766)</f>
        <v/>
      </c>
      <c r="P767" s="297" t="str">
        <f>IF(LEN(SWDATA!C752)=0,"",SWDATA!C752)</f>
        <v/>
      </c>
      <c r="Q767" s="312" t="str">
        <f t="shared" ref="Q767:Q830" si="2871">P767</f>
        <v/>
      </c>
      <c r="R767" s="223" t="s">
        <v>261</v>
      </c>
      <c r="S767" s="224"/>
      <c r="T767" s="224"/>
      <c r="U767" s="264" t="s">
        <v>612</v>
      </c>
      <c r="V767" s="205" t="s">
        <v>221</v>
      </c>
      <c r="W767" s="266">
        <f>IF(OR(Is_Loading,LEN($A767)=0),"",SWDATA!P752)</f>
        <v>0</v>
      </c>
      <c r="X767" s="267">
        <f>IF(OR(Is_Loading,LEN($A767)=0),"",SWDATA!Q752)</f>
        <v>0</v>
      </c>
      <c r="Y767" s="267">
        <f>IF(OR(Is_Loading,LEN($A767)=0),"",SWDATA!R752)</f>
        <v>0</v>
      </c>
      <c r="Z767" s="266" t="str">
        <f t="shared" si="2863"/>
        <v/>
      </c>
      <c r="AA767" s="266">
        <f>IF(OR(Is_Loading,LEN($A767)=0),"",SWDATA!T752)</f>
        <v>0</v>
      </c>
      <c r="AB767" s="267">
        <f>IF(OR(Is_Loading,LEN($A767)=0),"",SWDATA!U752)</f>
        <v>0</v>
      </c>
      <c r="AC767" s="267">
        <f>IF(OR(Is_Loading,LEN($A767)=0),"",SWDATA!V752)</f>
        <v>0</v>
      </c>
      <c r="AD767" s="266" t="str">
        <f t="shared" ref="AD767:AD830" si="2872">IF($A767=0,"",CHOOSE($F767,SUM(AA767:AC767),SUM(AA767:AC767)/3,AC767))</f>
        <v/>
      </c>
      <c r="AE767" s="266">
        <f>IF(OR(Is_Loading,LEN($A767)=0),"",SWDATA!X752)</f>
        <v>0</v>
      </c>
      <c r="AF767" s="267">
        <f>IF(OR(Is_Loading,LEN($A767)=0),"",SWDATA!Y752)</f>
        <v>0</v>
      </c>
      <c r="AG767" s="267">
        <f>IF(OR(Is_Loading,LEN($A767)=0),"",SWDATA!Z752)</f>
        <v>0</v>
      </c>
      <c r="AH767" s="266" t="str">
        <f t="shared" ref="AH767:AH830" si="2873">IF($A767=0,"",CHOOSE($F767,SUM(AE767:AG767),SUM(AE767:AG767)/3,AG767))</f>
        <v/>
      </c>
      <c r="AI767" s="266">
        <f>IF(OR(Is_Loading,LEN($A767)=0),"",SWDATA!AB752)</f>
        <v>0</v>
      </c>
      <c r="AJ767" s="267">
        <f>IF(OR(Is_Loading,LEN($A767)=0),"",SWDATA!AC752)</f>
        <v>0</v>
      </c>
      <c r="AK767" s="267">
        <f>IF(OR(Is_Loading,LEN($A767)=0),"",SWDATA!AD752)</f>
        <v>0</v>
      </c>
      <c r="AL767" s="266" t="str">
        <f t="shared" ref="AL767:AL830" si="2874">IF($A767=0,"",CHOOSE($F767,SUM(AI767:AK767),SUM(AI767:AK767)/3,AK767))</f>
        <v/>
      </c>
      <c r="AM767" s="266">
        <f>IF(OR(Is_Loading,LEN($A767)=0),"",SWDATA!AF752)</f>
        <v>0</v>
      </c>
      <c r="AN767" s="267">
        <f>IF(OR(Is_Loading,LEN($A767)=0),"",SWDATA!AG752)</f>
        <v>0</v>
      </c>
      <c r="AO767" s="323">
        <f>IF(OR(Is_Loading,LEN($A767)=0),"",SWDATA!AH752)</f>
        <v>0</v>
      </c>
      <c r="AP767" s="320" t="str">
        <f t="shared" ref="AP767:AP830" si="2875">IF($A767=0,"",CHOOSE($F767,SUM(AM767:AO767),SUM(AM767:AO767)/3,AO767))</f>
        <v/>
      </c>
      <c r="AQ767" s="266">
        <f>IF(OR(Is_Loading,LEN($A767)=0),"",SWDATA!AJ752)</f>
        <v>0</v>
      </c>
      <c r="AR767" s="267">
        <f>IF(OR(Is_Loading,LEN($A767)=0),"",SWDATA!AK752)</f>
        <v>0</v>
      </c>
      <c r="AS767" s="267">
        <f>IF(OR(Is_Loading,LEN($A767)=0),"",SWDATA!AL752)</f>
        <v>0</v>
      </c>
      <c r="AT767" s="266" t="str">
        <f t="shared" ref="AT767:AT830" si="2876">IF($A767=0,"",CHOOSE($F767,SUM(AQ767:AS767),SUM(AQ767:AS767)/3,AS767))</f>
        <v/>
      </c>
      <c r="AU767" s="266">
        <f>IF(OR(Is_Loading,LEN($A767)=0),"",SWDATA!AN752)</f>
        <v>0</v>
      </c>
      <c r="AV767" s="267">
        <f>IF(OR(Is_Loading,LEN($A767)=0),"",SWDATA!AO752)</f>
        <v>0</v>
      </c>
      <c r="AW767" s="267">
        <f>IF(OR(Is_Loading,LEN($A767)=0),"",SWDATA!AP752)</f>
        <v>0</v>
      </c>
      <c r="AX767" s="266" t="str">
        <f t="shared" ref="AX767:AX830" si="2877">IF($A767=0,"",CHOOSE($F767,SUM(AU767:AW767),SUM(AU767:AW767)/3,AW767))</f>
        <v/>
      </c>
      <c r="AY767" s="266">
        <f>IF(OR(Is_Loading,LEN($A767)=0),"",SWDATA!AR752)</f>
        <v>0</v>
      </c>
      <c r="AZ767" s="267">
        <f>IF(OR(Is_Loading,LEN($A767)=0),"",SWDATA!AS752)</f>
        <v>0</v>
      </c>
      <c r="BA767" s="267">
        <f>IF(OR(Is_Loading,LEN($A767)=0),"",SWDATA!AT752)</f>
        <v>0</v>
      </c>
      <c r="BB767" s="266" t="str">
        <f t="shared" ref="BB767:BB830" si="2878">IF($A767=0,"",CHOOSE($F767,SUM(AY767:BA767),SUM(AY767:BA767)/3,BA767))</f>
        <v/>
      </c>
      <c r="BC767" s="266">
        <f>IF(OR(Is_Loading,LEN($A767)=0),"",SWDATA!AV752)</f>
        <v>0</v>
      </c>
      <c r="BD767" s="267">
        <f>IF(OR(Is_Loading,LEN($A767)=0),"",SWDATA!AW752)</f>
        <v>0</v>
      </c>
      <c r="BE767" s="323">
        <f>IF(OR(Is_Loading,LEN($A767)=0),"",SWDATA!AX752)</f>
        <v>0</v>
      </c>
      <c r="BF767" s="320" t="str">
        <f t="shared" ref="BF767:BF830" si="2879">IF($A767=0,"",CHOOSE($F767,SUM(BC767:BE767),SUM(BC767:BE767)/3,BE767))</f>
        <v/>
      </c>
      <c r="BG767" s="11"/>
      <c r="BH767" s="11"/>
      <c r="BI767" s="11"/>
      <c r="BJ767" s="11"/>
      <c r="BK767" s="11"/>
      <c r="BL767" s="11"/>
      <c r="BM767" s="11"/>
      <c r="BN767" s="11"/>
      <c r="BO767" s="11"/>
      <c r="BP767" s="11"/>
      <c r="BQ767" s="11"/>
      <c r="BR767" s="11"/>
      <c r="BS767" s="11"/>
      <c r="BT767" s="11"/>
      <c r="BU767" s="11"/>
      <c r="BV767" s="11"/>
      <c r="BW767" s="11"/>
      <c r="BX767" s="11"/>
      <c r="BY767" s="11"/>
      <c r="BZ767" s="11"/>
      <c r="CA767" s="11"/>
      <c r="CB767" s="11"/>
      <c r="CC767" s="11"/>
      <c r="CD767" s="11"/>
      <c r="CE767" s="11"/>
      <c r="CF767" s="11"/>
      <c r="CG767" s="11"/>
      <c r="CH767" s="11"/>
      <c r="CI767" s="11"/>
      <c r="CJ767" s="11"/>
      <c r="CK767" s="11"/>
      <c r="CL767" s="11"/>
      <c r="CM767" s="11"/>
      <c r="CN767" s="351"/>
      <c r="CO767" s="351"/>
      <c r="CP767" s="351"/>
      <c r="CQ767" s="351"/>
      <c r="CR767" s="351"/>
      <c r="CS767" s="351"/>
      <c r="CT767" s="351"/>
      <c r="CU767" s="351"/>
      <c r="CV767" s="351"/>
      <c r="CW767" s="351"/>
      <c r="CX767" s="351"/>
      <c r="CY767" s="351"/>
      <c r="CZ767" s="351"/>
      <c r="DA767" s="351"/>
      <c r="DB767" s="351"/>
      <c r="DC767" s="351"/>
      <c r="DD767" s="351"/>
      <c r="DE767" s="351"/>
      <c r="DF767" s="351"/>
      <c r="DG767" s="351"/>
      <c r="DH767" s="351"/>
      <c r="DI767" s="351"/>
      <c r="DJ767" s="351"/>
      <c r="DK767" s="351"/>
      <c r="DL767" s="351"/>
      <c r="DM767" s="351"/>
      <c r="DN767" s="351"/>
      <c r="DS767" s="372"/>
      <c r="DT767" s="374"/>
      <c r="DU767" s="375"/>
      <c r="DV767" s="375"/>
      <c r="DW767" s="375"/>
      <c r="DX767" s="375">
        <v>1</v>
      </c>
      <c r="DY767" s="375">
        <f t="shared" si="2831"/>
        <v>0</v>
      </c>
      <c r="DZ767" s="375">
        <f t="shared" si="2832"/>
        <v>0</v>
      </c>
      <c r="EA767" s="375">
        <f t="shared" si="2833"/>
        <v>1</v>
      </c>
      <c r="EB767" s="375">
        <f t="shared" si="2834"/>
        <v>0</v>
      </c>
      <c r="EC767" s="375">
        <f t="shared" si="2835"/>
        <v>0</v>
      </c>
      <c r="ED767" s="375">
        <f t="shared" si="2836"/>
        <v>1</v>
      </c>
      <c r="EE767" s="375">
        <f t="shared" si="2837"/>
        <v>0</v>
      </c>
      <c r="EF767" s="375">
        <f t="shared" si="2838"/>
        <v>0</v>
      </c>
      <c r="EG767" s="375">
        <f t="shared" si="2839"/>
        <v>1</v>
      </c>
      <c r="EH767" s="375">
        <f t="shared" si="2840"/>
        <v>0</v>
      </c>
      <c r="EI767" s="375">
        <f t="shared" si="2841"/>
        <v>0</v>
      </c>
      <c r="EJ767" s="375">
        <f t="shared" si="2842"/>
        <v>1</v>
      </c>
      <c r="EK767" s="375">
        <f t="shared" si="2843"/>
        <v>0</v>
      </c>
      <c r="EL767" s="375">
        <f t="shared" si="2844"/>
        <v>0</v>
      </c>
      <c r="EM767" s="375">
        <f t="shared" si="2845"/>
        <v>1</v>
      </c>
      <c r="EN767" s="375">
        <f t="shared" si="2846"/>
        <v>0</v>
      </c>
      <c r="EO767" s="375">
        <f t="shared" si="2847"/>
        <v>0</v>
      </c>
      <c r="EP767" s="375">
        <f t="shared" si="2848"/>
        <v>1</v>
      </c>
      <c r="EQ767" s="375">
        <f t="shared" si="2849"/>
        <v>0</v>
      </c>
      <c r="ER767" s="375">
        <f t="shared" si="2850"/>
        <v>0</v>
      </c>
      <c r="ES767" s="375">
        <f t="shared" si="2851"/>
        <v>1</v>
      </c>
      <c r="ET767" s="375">
        <f t="shared" si="2852"/>
        <v>0</v>
      </c>
      <c r="EU767" s="375">
        <f t="shared" si="2853"/>
        <v>0</v>
      </c>
      <c r="EV767" s="375">
        <f t="shared" si="2854"/>
        <v>1</v>
      </c>
      <c r="EW767" s="375">
        <f t="shared" si="2855"/>
        <v>0</v>
      </c>
      <c r="EX767" s="375">
        <f t="shared" si="2856"/>
        <v>0</v>
      </c>
      <c r="EY767" s="375">
        <f t="shared" si="2857"/>
        <v>1</v>
      </c>
      <c r="EZ767" s="375">
        <f t="shared" si="2858"/>
        <v>0</v>
      </c>
      <c r="FA767" s="375">
        <f t="shared" si="2859"/>
        <v>0</v>
      </c>
      <c r="FB767" s="375">
        <f t="shared" si="2860"/>
        <v>1</v>
      </c>
      <c r="FC767" s="375">
        <f t="shared" si="2861"/>
        <v>0</v>
      </c>
      <c r="FD767" s="375">
        <f t="shared" si="2862"/>
        <v>0</v>
      </c>
      <c r="FE767" s="376"/>
      <c r="FF767" s="372"/>
      <c r="FG767" s="372"/>
      <c r="FH767" s="372"/>
      <c r="FI767" s="372"/>
      <c r="FJ767" s="372"/>
      <c r="FK767" s="372"/>
      <c r="FL767" s="372"/>
      <c r="FM767" s="372"/>
      <c r="FN767" s="372"/>
      <c r="FO767" s="372"/>
      <c r="FP767" s="372"/>
      <c r="FQ767" s="372"/>
      <c r="FR767" s="372"/>
      <c r="FS767" s="372"/>
      <c r="FT767" s="372"/>
      <c r="FU767" s="372"/>
      <c r="FV767" s="372"/>
      <c r="FW767" s="372"/>
      <c r="FX767" s="372"/>
      <c r="FY767" s="372"/>
      <c r="FZ767" s="372"/>
      <c r="GA767" s="372"/>
      <c r="GB767" s="372"/>
      <c r="GC767" s="372"/>
      <c r="GD767" s="372"/>
      <c r="GE767" s="372"/>
      <c r="GF767" s="372"/>
      <c r="GG767" s="372"/>
      <c r="GH767" s="372"/>
      <c r="GI767" s="372"/>
      <c r="GJ767" s="372"/>
      <c r="GK767" s="372"/>
      <c r="GL767" s="372"/>
      <c r="GM767" s="372"/>
      <c r="GN767" s="372"/>
      <c r="GO767" s="372"/>
      <c r="GP767" s="372"/>
      <c r="GQ767" s="372"/>
      <c r="GR767" s="372"/>
      <c r="GS767" s="372"/>
      <c r="GT767" s="372"/>
      <c r="GU767" s="372"/>
      <c r="GV767" s="372"/>
      <c r="GW767" s="372"/>
      <c r="GX767" s="372"/>
      <c r="GY767" s="372"/>
      <c r="GZ767" s="372"/>
      <c r="HA767" s="372"/>
      <c r="HB767" s="372"/>
      <c r="HC767" s="372"/>
    </row>
    <row r="768" spans="1:211" s="373" customFormat="1" ht="15" hidden="1" customHeight="1" outlineLevel="1" x14ac:dyDescent="0.2">
      <c r="A768" s="366">
        <f>SWDATA!O753</f>
        <v>0</v>
      </c>
      <c r="B768" s="366">
        <f>SWDATA!M753</f>
        <v>0</v>
      </c>
      <c r="C768" s="351">
        <f>IF(AND(SWDATA!M753=1,SWDATA!Q753="promotions"),SWDATA!P753,0)</f>
        <v>0</v>
      </c>
      <c r="D768" s="367">
        <f>ROW(SWDATA!M753)</f>
        <v>753</v>
      </c>
      <c r="E768" s="368">
        <f t="shared" si="2866"/>
        <v>0</v>
      </c>
      <c r="F768" s="369">
        <f t="shared" si="2867"/>
        <v>1</v>
      </c>
      <c r="G768" s="366" t="str">
        <f t="shared" si="2868"/>
        <v/>
      </c>
      <c r="H768" s="370"/>
      <c r="J768" s="238">
        <f t="shared" si="2869"/>
        <v>0</v>
      </c>
      <c r="K768" s="239" t="str">
        <f t="shared" si="2870"/>
        <v/>
      </c>
      <c r="L768" s="342"/>
      <c r="M768" s="345"/>
      <c r="N768" s="340" t="str">
        <f>IF(LEN(SWDATA!F753)=0,"",N767)</f>
        <v/>
      </c>
      <c r="O768" s="296" t="str">
        <f>IF(LEN(SWDATA!G753)=0,"",O767)</f>
        <v/>
      </c>
      <c r="P768" s="297" t="str">
        <f>IF(LEN(SWDATA!C753)=0,"",SWDATA!C753)</f>
        <v/>
      </c>
      <c r="Q768" s="312" t="str">
        <f t="shared" si="2871"/>
        <v/>
      </c>
      <c r="R768" s="223" t="s">
        <v>261</v>
      </c>
      <c r="S768" s="224"/>
      <c r="T768" s="224"/>
      <c r="U768" s="264" t="s">
        <v>597</v>
      </c>
      <c r="V768" s="205" t="s">
        <v>221</v>
      </c>
      <c r="W768" s="266">
        <f>IF(OR(Is_Loading,LEN($A768)=0),"",SWDATA!P753)</f>
        <v>0</v>
      </c>
      <c r="X768" s="267">
        <f>IF(OR(Is_Loading,LEN($A768)=0),"",SWDATA!Q753)</f>
        <v>0</v>
      </c>
      <c r="Y768" s="267">
        <f>IF(OR(Is_Loading,LEN($A768)=0),"",SWDATA!R753)</f>
        <v>0</v>
      </c>
      <c r="Z768" s="266" t="str">
        <f t="shared" si="2863"/>
        <v/>
      </c>
      <c r="AA768" s="266">
        <f>IF(OR(Is_Loading,LEN($A768)=0),"",SWDATA!T753)</f>
        <v>0</v>
      </c>
      <c r="AB768" s="267">
        <f>IF(OR(Is_Loading,LEN($A768)=0),"",SWDATA!U753)</f>
        <v>0</v>
      </c>
      <c r="AC768" s="267">
        <f>IF(OR(Is_Loading,LEN($A768)=0),"",SWDATA!V753)</f>
        <v>0</v>
      </c>
      <c r="AD768" s="266" t="str">
        <f t="shared" si="2872"/>
        <v/>
      </c>
      <c r="AE768" s="266">
        <f>IF(OR(Is_Loading,LEN($A768)=0),"",SWDATA!X753)</f>
        <v>0</v>
      </c>
      <c r="AF768" s="267">
        <f>IF(OR(Is_Loading,LEN($A768)=0),"",SWDATA!Y753)</f>
        <v>0</v>
      </c>
      <c r="AG768" s="267">
        <f>IF(OR(Is_Loading,LEN($A768)=0),"",SWDATA!Z753)</f>
        <v>0</v>
      </c>
      <c r="AH768" s="266" t="str">
        <f t="shared" si="2873"/>
        <v/>
      </c>
      <c r="AI768" s="266">
        <f>IF(OR(Is_Loading,LEN($A768)=0),"",SWDATA!AB753)</f>
        <v>0</v>
      </c>
      <c r="AJ768" s="267">
        <f>IF(OR(Is_Loading,LEN($A768)=0),"",SWDATA!AC753)</f>
        <v>0</v>
      </c>
      <c r="AK768" s="267">
        <f>IF(OR(Is_Loading,LEN($A768)=0),"",SWDATA!AD753)</f>
        <v>0</v>
      </c>
      <c r="AL768" s="266" t="str">
        <f t="shared" si="2874"/>
        <v/>
      </c>
      <c r="AM768" s="266">
        <f>IF(OR(Is_Loading,LEN($A768)=0),"",SWDATA!AF753)</f>
        <v>0</v>
      </c>
      <c r="AN768" s="267">
        <f>IF(OR(Is_Loading,LEN($A768)=0),"",SWDATA!AG753)</f>
        <v>0</v>
      </c>
      <c r="AO768" s="323">
        <f>IF(OR(Is_Loading,LEN($A768)=0),"",SWDATA!AH753)</f>
        <v>0</v>
      </c>
      <c r="AP768" s="320" t="str">
        <f t="shared" si="2875"/>
        <v/>
      </c>
      <c r="AQ768" s="266">
        <f>IF(OR(Is_Loading,LEN($A768)=0),"",SWDATA!AJ753)</f>
        <v>0</v>
      </c>
      <c r="AR768" s="267">
        <f>IF(OR(Is_Loading,LEN($A768)=0),"",SWDATA!AK753)</f>
        <v>0</v>
      </c>
      <c r="AS768" s="267">
        <f>IF(OR(Is_Loading,LEN($A768)=0),"",SWDATA!AL753)</f>
        <v>0</v>
      </c>
      <c r="AT768" s="266" t="str">
        <f t="shared" si="2876"/>
        <v/>
      </c>
      <c r="AU768" s="266">
        <f>IF(OR(Is_Loading,LEN($A768)=0),"",SWDATA!AN753)</f>
        <v>0</v>
      </c>
      <c r="AV768" s="267">
        <f>IF(OR(Is_Loading,LEN($A768)=0),"",SWDATA!AO753)</f>
        <v>0</v>
      </c>
      <c r="AW768" s="267">
        <f>IF(OR(Is_Loading,LEN($A768)=0),"",SWDATA!AP753)</f>
        <v>0</v>
      </c>
      <c r="AX768" s="266" t="str">
        <f t="shared" si="2877"/>
        <v/>
      </c>
      <c r="AY768" s="266">
        <f>IF(OR(Is_Loading,LEN($A768)=0),"",SWDATA!AR753)</f>
        <v>0</v>
      </c>
      <c r="AZ768" s="267">
        <f>IF(OR(Is_Loading,LEN($A768)=0),"",SWDATA!AS753)</f>
        <v>0</v>
      </c>
      <c r="BA768" s="267">
        <f>IF(OR(Is_Loading,LEN($A768)=0),"",SWDATA!AT753)</f>
        <v>0</v>
      </c>
      <c r="BB768" s="266" t="str">
        <f t="shared" si="2878"/>
        <v/>
      </c>
      <c r="BC768" s="266">
        <f>IF(OR(Is_Loading,LEN($A768)=0),"",SWDATA!AV753)</f>
        <v>0</v>
      </c>
      <c r="BD768" s="267">
        <f>IF(OR(Is_Loading,LEN($A768)=0),"",SWDATA!AW753)</f>
        <v>0</v>
      </c>
      <c r="BE768" s="323">
        <f>IF(OR(Is_Loading,LEN($A768)=0),"",SWDATA!AX753)</f>
        <v>0</v>
      </c>
      <c r="BF768" s="320" t="str">
        <f t="shared" si="2879"/>
        <v/>
      </c>
      <c r="BG768" s="11"/>
      <c r="BH768" s="11"/>
      <c r="BI768" s="11"/>
      <c r="BJ768" s="11"/>
      <c r="BK768" s="11"/>
      <c r="BL768" s="11"/>
      <c r="BM768" s="11"/>
      <c r="BN768" s="11"/>
      <c r="BO768" s="11"/>
      <c r="BP768" s="11"/>
      <c r="BQ768" s="11"/>
      <c r="BR768" s="11"/>
      <c r="BS768" s="11"/>
      <c r="BT768" s="11"/>
      <c r="BU768" s="11"/>
      <c r="BV768" s="11"/>
      <c r="BW768" s="11"/>
      <c r="BX768" s="11"/>
      <c r="BY768" s="11"/>
      <c r="BZ768" s="11"/>
      <c r="CA768" s="11"/>
      <c r="CB768" s="11"/>
      <c r="CC768" s="11"/>
      <c r="CD768" s="11"/>
      <c r="CE768" s="11"/>
      <c r="CF768" s="11"/>
      <c r="CG768" s="11"/>
      <c r="CH768" s="11"/>
      <c r="CI768" s="11"/>
      <c r="CJ768" s="11"/>
      <c r="CK768" s="11"/>
      <c r="CL768" s="11"/>
      <c r="CM768" s="11"/>
      <c r="CN768" s="351"/>
      <c r="CO768" s="351"/>
      <c r="CP768" s="351"/>
      <c r="CQ768" s="351"/>
      <c r="CR768" s="351"/>
      <c r="CS768" s="351"/>
      <c r="CT768" s="351"/>
      <c r="CU768" s="351"/>
      <c r="CV768" s="351"/>
      <c r="CW768" s="351"/>
      <c r="CX768" s="351"/>
      <c r="CY768" s="351"/>
      <c r="CZ768" s="351"/>
      <c r="DA768" s="351"/>
      <c r="DB768" s="351"/>
      <c r="DC768" s="351"/>
      <c r="DD768" s="351"/>
      <c r="DE768" s="351"/>
      <c r="DF768" s="351"/>
      <c r="DG768" s="351"/>
      <c r="DH768" s="351"/>
      <c r="DI768" s="351"/>
      <c r="DJ768" s="351"/>
      <c r="DK768" s="351"/>
      <c r="DL768" s="351"/>
      <c r="DM768" s="351"/>
      <c r="DN768" s="351"/>
      <c r="DS768" s="372"/>
      <c r="DT768" s="374"/>
      <c r="DU768" s="375"/>
      <c r="DV768" s="375"/>
      <c r="DW768" s="375"/>
      <c r="DX768" s="375">
        <v>1</v>
      </c>
      <c r="DY768" s="375">
        <f t="shared" si="2831"/>
        <v>0</v>
      </c>
      <c r="DZ768" s="375">
        <f t="shared" si="2832"/>
        <v>0</v>
      </c>
      <c r="EA768" s="375">
        <f t="shared" si="2833"/>
        <v>1</v>
      </c>
      <c r="EB768" s="375">
        <f t="shared" si="2834"/>
        <v>0</v>
      </c>
      <c r="EC768" s="375">
        <f t="shared" si="2835"/>
        <v>0</v>
      </c>
      <c r="ED768" s="375">
        <f t="shared" si="2836"/>
        <v>1</v>
      </c>
      <c r="EE768" s="375">
        <f t="shared" si="2837"/>
        <v>0</v>
      </c>
      <c r="EF768" s="375">
        <f t="shared" si="2838"/>
        <v>0</v>
      </c>
      <c r="EG768" s="375">
        <f t="shared" si="2839"/>
        <v>1</v>
      </c>
      <c r="EH768" s="375">
        <f t="shared" si="2840"/>
        <v>0</v>
      </c>
      <c r="EI768" s="375">
        <f t="shared" si="2841"/>
        <v>0</v>
      </c>
      <c r="EJ768" s="375">
        <f t="shared" si="2842"/>
        <v>1</v>
      </c>
      <c r="EK768" s="375">
        <f t="shared" si="2843"/>
        <v>0</v>
      </c>
      <c r="EL768" s="375">
        <f t="shared" si="2844"/>
        <v>0</v>
      </c>
      <c r="EM768" s="375">
        <f t="shared" si="2845"/>
        <v>1</v>
      </c>
      <c r="EN768" s="375">
        <f t="shared" si="2846"/>
        <v>0</v>
      </c>
      <c r="EO768" s="375">
        <f t="shared" si="2847"/>
        <v>0</v>
      </c>
      <c r="EP768" s="375">
        <f t="shared" si="2848"/>
        <v>1</v>
      </c>
      <c r="EQ768" s="375">
        <f t="shared" si="2849"/>
        <v>0</v>
      </c>
      <c r="ER768" s="375">
        <f t="shared" si="2850"/>
        <v>0</v>
      </c>
      <c r="ES768" s="375">
        <f t="shared" si="2851"/>
        <v>1</v>
      </c>
      <c r="ET768" s="375">
        <f t="shared" si="2852"/>
        <v>0</v>
      </c>
      <c r="EU768" s="375">
        <f t="shared" si="2853"/>
        <v>0</v>
      </c>
      <c r="EV768" s="375">
        <f t="shared" si="2854"/>
        <v>1</v>
      </c>
      <c r="EW768" s="375">
        <f t="shared" si="2855"/>
        <v>0</v>
      </c>
      <c r="EX768" s="375">
        <f t="shared" si="2856"/>
        <v>0</v>
      </c>
      <c r="EY768" s="375">
        <f t="shared" si="2857"/>
        <v>1</v>
      </c>
      <c r="EZ768" s="375">
        <f t="shared" si="2858"/>
        <v>0</v>
      </c>
      <c r="FA768" s="375">
        <f t="shared" si="2859"/>
        <v>0</v>
      </c>
      <c r="FB768" s="375">
        <f t="shared" si="2860"/>
        <v>1</v>
      </c>
      <c r="FC768" s="375">
        <f t="shared" si="2861"/>
        <v>0</v>
      </c>
      <c r="FD768" s="375">
        <f t="shared" si="2862"/>
        <v>0</v>
      </c>
      <c r="FE768" s="376"/>
      <c r="FF768" s="372"/>
      <c r="FG768" s="372"/>
      <c r="FH768" s="372"/>
      <c r="FI768" s="372"/>
      <c r="FJ768" s="372"/>
      <c r="FK768" s="372"/>
      <c r="FL768" s="372"/>
      <c r="FM768" s="372"/>
      <c r="FN768" s="372"/>
      <c r="FO768" s="372"/>
      <c r="FP768" s="372"/>
      <c r="FQ768" s="372"/>
      <c r="FR768" s="372"/>
      <c r="FS768" s="372"/>
      <c r="FT768" s="372"/>
      <c r="FU768" s="372"/>
      <c r="FV768" s="372"/>
      <c r="FW768" s="372"/>
      <c r="FX768" s="372"/>
      <c r="FY768" s="372"/>
      <c r="FZ768" s="372"/>
      <c r="GA768" s="372"/>
      <c r="GB768" s="372"/>
      <c r="GC768" s="372"/>
      <c r="GD768" s="372"/>
      <c r="GE768" s="372"/>
      <c r="GF768" s="372"/>
      <c r="GG768" s="372"/>
      <c r="GH768" s="372"/>
      <c r="GI768" s="372"/>
      <c r="GJ768" s="372"/>
      <c r="GK768" s="372"/>
      <c r="GL768" s="372"/>
      <c r="GM768" s="372"/>
      <c r="GN768" s="372"/>
      <c r="GO768" s="372"/>
      <c r="GP768" s="372"/>
      <c r="GQ768" s="372"/>
      <c r="GR768" s="372"/>
      <c r="GS768" s="372"/>
      <c r="GT768" s="372"/>
      <c r="GU768" s="372"/>
      <c r="GV768" s="372"/>
      <c r="GW768" s="372"/>
      <c r="GX768" s="372"/>
      <c r="GY768" s="372"/>
      <c r="GZ768" s="372"/>
      <c r="HA768" s="372"/>
      <c r="HB768" s="372"/>
      <c r="HC768" s="372"/>
    </row>
    <row r="769" spans="1:211" s="373" customFormat="1" ht="15" hidden="1" customHeight="1" outlineLevel="1" x14ac:dyDescent="0.2">
      <c r="A769" s="366">
        <f>SWDATA!O754</f>
        <v>0</v>
      </c>
      <c r="B769" s="366">
        <f>SWDATA!M754</f>
        <v>0</v>
      </c>
      <c r="C769" s="351">
        <f>IF(AND(SWDATA!M754=1,SWDATA!Q754="promotions"),SWDATA!P754,0)</f>
        <v>0</v>
      </c>
      <c r="D769" s="367">
        <f>ROW(SWDATA!M754)</f>
        <v>754</v>
      </c>
      <c r="E769" s="368">
        <f t="shared" si="2866"/>
        <v>0</v>
      </c>
      <c r="F769" s="369">
        <f t="shared" si="2867"/>
        <v>1</v>
      </c>
      <c r="G769" s="366" t="str">
        <f t="shared" si="2868"/>
        <v/>
      </c>
      <c r="H769" s="370"/>
      <c r="J769" s="238">
        <f t="shared" si="2869"/>
        <v>0</v>
      </c>
      <c r="K769" s="239" t="str">
        <f t="shared" si="2870"/>
        <v/>
      </c>
      <c r="L769" s="342"/>
      <c r="M769" s="345"/>
      <c r="N769" s="340" t="str">
        <f>IF(LEN(SWDATA!F754)=0,"",N768)</f>
        <v/>
      </c>
      <c r="O769" s="296" t="str">
        <f>IF(LEN(SWDATA!G754)=0,"",O768)</f>
        <v/>
      </c>
      <c r="P769" s="297" t="str">
        <f>IF(LEN(SWDATA!C754)=0,"",SWDATA!C754)</f>
        <v/>
      </c>
      <c r="Q769" s="312" t="str">
        <f t="shared" si="2871"/>
        <v/>
      </c>
      <c r="R769" s="223" t="s">
        <v>261</v>
      </c>
      <c r="S769" s="224"/>
      <c r="T769" s="224"/>
      <c r="U769" s="264" t="s">
        <v>599</v>
      </c>
      <c r="V769" s="205" t="s">
        <v>221</v>
      </c>
      <c r="W769" s="266">
        <f>IF(OR(Is_Loading,LEN($A769)=0),"",SWDATA!P754)</f>
        <v>0</v>
      </c>
      <c r="X769" s="267">
        <f>IF(OR(Is_Loading,LEN($A769)=0),"",SWDATA!Q754)</f>
        <v>0</v>
      </c>
      <c r="Y769" s="267">
        <f>IF(OR(Is_Loading,LEN($A769)=0),"",SWDATA!R754)</f>
        <v>0</v>
      </c>
      <c r="Z769" s="266" t="str">
        <f t="shared" si="2863"/>
        <v/>
      </c>
      <c r="AA769" s="266">
        <f>IF(OR(Is_Loading,LEN($A769)=0),"",SWDATA!T754)</f>
        <v>0</v>
      </c>
      <c r="AB769" s="267">
        <f>IF(OR(Is_Loading,LEN($A769)=0),"",SWDATA!U754)</f>
        <v>0</v>
      </c>
      <c r="AC769" s="267">
        <f>IF(OR(Is_Loading,LEN($A769)=0),"",SWDATA!V754)</f>
        <v>0</v>
      </c>
      <c r="AD769" s="266" t="str">
        <f t="shared" si="2872"/>
        <v/>
      </c>
      <c r="AE769" s="266">
        <f>IF(OR(Is_Loading,LEN($A769)=0),"",SWDATA!X754)</f>
        <v>0</v>
      </c>
      <c r="AF769" s="267">
        <f>IF(OR(Is_Loading,LEN($A769)=0),"",SWDATA!Y754)</f>
        <v>0</v>
      </c>
      <c r="AG769" s="267">
        <f>IF(OR(Is_Loading,LEN($A769)=0),"",SWDATA!Z754)</f>
        <v>0</v>
      </c>
      <c r="AH769" s="266" t="str">
        <f t="shared" si="2873"/>
        <v/>
      </c>
      <c r="AI769" s="266">
        <f>IF(OR(Is_Loading,LEN($A769)=0),"",SWDATA!AB754)</f>
        <v>0</v>
      </c>
      <c r="AJ769" s="267">
        <f>IF(OR(Is_Loading,LEN($A769)=0),"",SWDATA!AC754)</f>
        <v>0</v>
      </c>
      <c r="AK769" s="267">
        <f>IF(OR(Is_Loading,LEN($A769)=0),"",SWDATA!AD754)</f>
        <v>0</v>
      </c>
      <c r="AL769" s="266" t="str">
        <f t="shared" si="2874"/>
        <v/>
      </c>
      <c r="AM769" s="266">
        <f>IF(OR(Is_Loading,LEN($A769)=0),"",SWDATA!AF754)</f>
        <v>0</v>
      </c>
      <c r="AN769" s="267">
        <f>IF(OR(Is_Loading,LEN($A769)=0),"",SWDATA!AG754)</f>
        <v>0</v>
      </c>
      <c r="AO769" s="323">
        <f>IF(OR(Is_Loading,LEN($A769)=0),"",SWDATA!AH754)</f>
        <v>0</v>
      </c>
      <c r="AP769" s="320" t="str">
        <f t="shared" si="2875"/>
        <v/>
      </c>
      <c r="AQ769" s="266">
        <f>IF(OR(Is_Loading,LEN($A769)=0),"",SWDATA!AJ754)</f>
        <v>0</v>
      </c>
      <c r="AR769" s="267">
        <f>IF(OR(Is_Loading,LEN($A769)=0),"",SWDATA!AK754)</f>
        <v>0</v>
      </c>
      <c r="AS769" s="267">
        <f>IF(OR(Is_Loading,LEN($A769)=0),"",SWDATA!AL754)</f>
        <v>0</v>
      </c>
      <c r="AT769" s="266" t="str">
        <f t="shared" si="2876"/>
        <v/>
      </c>
      <c r="AU769" s="266">
        <f>IF(OR(Is_Loading,LEN($A769)=0),"",SWDATA!AN754)</f>
        <v>0</v>
      </c>
      <c r="AV769" s="267">
        <f>IF(OR(Is_Loading,LEN($A769)=0),"",SWDATA!AO754)</f>
        <v>0</v>
      </c>
      <c r="AW769" s="267">
        <f>IF(OR(Is_Loading,LEN($A769)=0),"",SWDATA!AP754)</f>
        <v>0</v>
      </c>
      <c r="AX769" s="266" t="str">
        <f t="shared" si="2877"/>
        <v/>
      </c>
      <c r="AY769" s="266">
        <f>IF(OR(Is_Loading,LEN($A769)=0),"",SWDATA!AR754)</f>
        <v>0</v>
      </c>
      <c r="AZ769" s="267">
        <f>IF(OR(Is_Loading,LEN($A769)=0),"",SWDATA!AS754)</f>
        <v>0</v>
      </c>
      <c r="BA769" s="267">
        <f>IF(OR(Is_Loading,LEN($A769)=0),"",SWDATA!AT754)</f>
        <v>0</v>
      </c>
      <c r="BB769" s="266" t="str">
        <f t="shared" si="2878"/>
        <v/>
      </c>
      <c r="BC769" s="266">
        <f>IF(OR(Is_Loading,LEN($A769)=0),"",SWDATA!AV754)</f>
        <v>0</v>
      </c>
      <c r="BD769" s="267">
        <f>IF(OR(Is_Loading,LEN($A769)=0),"",SWDATA!AW754)</f>
        <v>0</v>
      </c>
      <c r="BE769" s="323">
        <f>IF(OR(Is_Loading,LEN($A769)=0),"",SWDATA!AX754)</f>
        <v>0</v>
      </c>
      <c r="BF769" s="320" t="str">
        <f t="shared" si="2879"/>
        <v/>
      </c>
      <c r="BG769" s="11"/>
      <c r="BH769" s="11"/>
      <c r="BI769" s="11"/>
      <c r="BJ769" s="11"/>
      <c r="BK769" s="11"/>
      <c r="BL769" s="11"/>
      <c r="BM769" s="11"/>
      <c r="BN769" s="11"/>
      <c r="BO769" s="11"/>
      <c r="BP769" s="11"/>
      <c r="BQ769" s="11"/>
      <c r="BR769" s="11"/>
      <c r="BS769" s="11"/>
      <c r="BT769" s="11"/>
      <c r="BU769" s="11"/>
      <c r="BV769" s="11"/>
      <c r="BW769" s="11"/>
      <c r="BX769" s="11"/>
      <c r="BY769" s="11"/>
      <c r="BZ769" s="11"/>
      <c r="CA769" s="11"/>
      <c r="CB769" s="11"/>
      <c r="CC769" s="11"/>
      <c r="CD769" s="11"/>
      <c r="CE769" s="11"/>
      <c r="CF769" s="11"/>
      <c r="CG769" s="11"/>
      <c r="CH769" s="11"/>
      <c r="CI769" s="11"/>
      <c r="CJ769" s="11"/>
      <c r="CK769" s="11"/>
      <c r="CL769" s="11"/>
      <c r="CM769" s="11"/>
      <c r="CN769" s="351"/>
      <c r="CO769" s="351"/>
      <c r="CP769" s="351"/>
      <c r="CQ769" s="351"/>
      <c r="CR769" s="351"/>
      <c r="CS769" s="351"/>
      <c r="CT769" s="351"/>
      <c r="CU769" s="351"/>
      <c r="CV769" s="351"/>
      <c r="CW769" s="351"/>
      <c r="CX769" s="351"/>
      <c r="CY769" s="351"/>
      <c r="CZ769" s="351"/>
      <c r="DA769" s="351"/>
      <c r="DB769" s="351"/>
      <c r="DC769" s="351"/>
      <c r="DD769" s="351"/>
      <c r="DE769" s="351"/>
      <c r="DF769" s="351"/>
      <c r="DG769" s="351"/>
      <c r="DH769" s="351"/>
      <c r="DI769" s="351"/>
      <c r="DJ769" s="351"/>
      <c r="DK769" s="351"/>
      <c r="DL769" s="351"/>
      <c r="DM769" s="351"/>
      <c r="DN769" s="351"/>
      <c r="DS769" s="372"/>
      <c r="DT769" s="374"/>
      <c r="DU769" s="375"/>
      <c r="DV769" s="375"/>
      <c r="DW769" s="375"/>
      <c r="DX769" s="375">
        <v>1</v>
      </c>
      <c r="DY769" s="375">
        <f t="shared" si="2831"/>
        <v>0</v>
      </c>
      <c r="DZ769" s="375">
        <f t="shared" si="2832"/>
        <v>0</v>
      </c>
      <c r="EA769" s="375">
        <f t="shared" si="2833"/>
        <v>1</v>
      </c>
      <c r="EB769" s="375">
        <f t="shared" si="2834"/>
        <v>0</v>
      </c>
      <c r="EC769" s="375">
        <f t="shared" si="2835"/>
        <v>0</v>
      </c>
      <c r="ED769" s="375">
        <f t="shared" si="2836"/>
        <v>1</v>
      </c>
      <c r="EE769" s="375">
        <f t="shared" si="2837"/>
        <v>0</v>
      </c>
      <c r="EF769" s="375">
        <f t="shared" si="2838"/>
        <v>0</v>
      </c>
      <c r="EG769" s="375">
        <f t="shared" si="2839"/>
        <v>1</v>
      </c>
      <c r="EH769" s="375">
        <f t="shared" si="2840"/>
        <v>0</v>
      </c>
      <c r="EI769" s="375">
        <f t="shared" si="2841"/>
        <v>0</v>
      </c>
      <c r="EJ769" s="375">
        <f t="shared" si="2842"/>
        <v>1</v>
      </c>
      <c r="EK769" s="375">
        <f t="shared" si="2843"/>
        <v>0</v>
      </c>
      <c r="EL769" s="375">
        <f t="shared" si="2844"/>
        <v>0</v>
      </c>
      <c r="EM769" s="375">
        <f t="shared" si="2845"/>
        <v>1</v>
      </c>
      <c r="EN769" s="375">
        <f t="shared" si="2846"/>
        <v>0</v>
      </c>
      <c r="EO769" s="375">
        <f t="shared" si="2847"/>
        <v>0</v>
      </c>
      <c r="EP769" s="375">
        <f t="shared" si="2848"/>
        <v>1</v>
      </c>
      <c r="EQ769" s="375">
        <f t="shared" si="2849"/>
        <v>0</v>
      </c>
      <c r="ER769" s="375">
        <f t="shared" si="2850"/>
        <v>0</v>
      </c>
      <c r="ES769" s="375">
        <f t="shared" si="2851"/>
        <v>1</v>
      </c>
      <c r="ET769" s="375">
        <f t="shared" si="2852"/>
        <v>0</v>
      </c>
      <c r="EU769" s="375">
        <f t="shared" si="2853"/>
        <v>0</v>
      </c>
      <c r="EV769" s="375">
        <f t="shared" si="2854"/>
        <v>1</v>
      </c>
      <c r="EW769" s="375">
        <f t="shared" si="2855"/>
        <v>0</v>
      </c>
      <c r="EX769" s="375">
        <f t="shared" si="2856"/>
        <v>0</v>
      </c>
      <c r="EY769" s="375">
        <f t="shared" si="2857"/>
        <v>1</v>
      </c>
      <c r="EZ769" s="375">
        <f t="shared" si="2858"/>
        <v>0</v>
      </c>
      <c r="FA769" s="375">
        <f t="shared" si="2859"/>
        <v>0</v>
      </c>
      <c r="FB769" s="375">
        <f t="shared" si="2860"/>
        <v>1</v>
      </c>
      <c r="FC769" s="375">
        <f t="shared" si="2861"/>
        <v>0</v>
      </c>
      <c r="FD769" s="375">
        <f t="shared" si="2862"/>
        <v>0</v>
      </c>
      <c r="FE769" s="376"/>
      <c r="FF769" s="372"/>
      <c r="FG769" s="372"/>
      <c r="FH769" s="372"/>
      <c r="FI769" s="372"/>
      <c r="FJ769" s="372"/>
      <c r="FK769" s="372"/>
      <c r="FL769" s="372"/>
      <c r="FM769" s="372"/>
      <c r="FN769" s="372"/>
      <c r="FO769" s="372"/>
      <c r="FP769" s="372"/>
      <c r="FQ769" s="372"/>
      <c r="FR769" s="372"/>
      <c r="FS769" s="372"/>
      <c r="FT769" s="372"/>
      <c r="FU769" s="372"/>
      <c r="FV769" s="372"/>
      <c r="FW769" s="372"/>
      <c r="FX769" s="372"/>
      <c r="FY769" s="372"/>
      <c r="FZ769" s="372"/>
      <c r="GA769" s="372"/>
      <c r="GB769" s="372"/>
      <c r="GC769" s="372"/>
      <c r="GD769" s="372"/>
      <c r="GE769" s="372"/>
      <c r="GF769" s="372"/>
      <c r="GG769" s="372"/>
      <c r="GH769" s="372"/>
      <c r="GI769" s="372"/>
      <c r="GJ769" s="372"/>
      <c r="GK769" s="372"/>
      <c r="GL769" s="372"/>
      <c r="GM769" s="372"/>
      <c r="GN769" s="372"/>
      <c r="GO769" s="372"/>
      <c r="GP769" s="372"/>
      <c r="GQ769" s="372"/>
      <c r="GR769" s="372"/>
      <c r="GS769" s="372"/>
      <c r="GT769" s="372"/>
      <c r="GU769" s="372"/>
      <c r="GV769" s="372"/>
      <c r="GW769" s="372"/>
      <c r="GX769" s="372"/>
      <c r="GY769" s="372"/>
      <c r="GZ769" s="372"/>
      <c r="HA769" s="372"/>
      <c r="HB769" s="372"/>
      <c r="HC769" s="372"/>
    </row>
    <row r="770" spans="1:211" s="373" customFormat="1" ht="15" hidden="1" customHeight="1" outlineLevel="1" x14ac:dyDescent="0.2">
      <c r="A770" s="366">
        <f>SWDATA!O755</f>
        <v>0</v>
      </c>
      <c r="B770" s="366">
        <f>SWDATA!M755</f>
        <v>0</v>
      </c>
      <c r="C770" s="351">
        <f>IF(AND(SWDATA!M755=1,SWDATA!Q755="promotions"),SWDATA!P755,0)</f>
        <v>0</v>
      </c>
      <c r="D770" s="367">
        <f>ROW(SWDATA!M755)</f>
        <v>755</v>
      </c>
      <c r="E770" s="368">
        <f t="shared" si="2866"/>
        <v>0</v>
      </c>
      <c r="F770" s="369">
        <f t="shared" si="2867"/>
        <v>1</v>
      </c>
      <c r="G770" s="366" t="str">
        <f t="shared" si="2868"/>
        <v/>
      </c>
      <c r="H770" s="370"/>
      <c r="J770" s="238">
        <f t="shared" si="2869"/>
        <v>0</v>
      </c>
      <c r="K770" s="239" t="str">
        <f t="shared" si="2870"/>
        <v/>
      </c>
      <c r="L770" s="342"/>
      <c r="M770" s="345"/>
      <c r="N770" s="340" t="str">
        <f>IF(LEN(SWDATA!F755)=0,"",N769)</f>
        <v/>
      </c>
      <c r="O770" s="296" t="str">
        <f>IF(LEN(SWDATA!G755)=0,"",O769)</f>
        <v/>
      </c>
      <c r="P770" s="297" t="str">
        <f>IF(LEN(SWDATA!C755)=0,"",SWDATA!C755)</f>
        <v/>
      </c>
      <c r="Q770" s="312" t="str">
        <f t="shared" si="2871"/>
        <v/>
      </c>
      <c r="R770" s="223" t="s">
        <v>261</v>
      </c>
      <c r="S770" s="224"/>
      <c r="T770" s="224"/>
      <c r="U770" s="264" t="s">
        <v>600</v>
      </c>
      <c r="V770" s="205" t="s">
        <v>221</v>
      </c>
      <c r="W770" s="266">
        <f>IF(OR(Is_Loading,LEN($A770)=0),"",SWDATA!P755)</f>
        <v>0</v>
      </c>
      <c r="X770" s="267">
        <f>IF(OR(Is_Loading,LEN($A770)=0),"",SWDATA!Q755)</f>
        <v>0</v>
      </c>
      <c r="Y770" s="267">
        <f>IF(OR(Is_Loading,LEN($A770)=0),"",SWDATA!R755)</f>
        <v>0</v>
      </c>
      <c r="Z770" s="266" t="str">
        <f t="shared" si="2863"/>
        <v/>
      </c>
      <c r="AA770" s="266">
        <f>IF(OR(Is_Loading,LEN($A770)=0),"",SWDATA!T755)</f>
        <v>0</v>
      </c>
      <c r="AB770" s="267">
        <f>IF(OR(Is_Loading,LEN($A770)=0),"",SWDATA!U755)</f>
        <v>0</v>
      </c>
      <c r="AC770" s="267">
        <f>IF(OR(Is_Loading,LEN($A770)=0),"",SWDATA!V755)</f>
        <v>0</v>
      </c>
      <c r="AD770" s="266" t="str">
        <f t="shared" si="2872"/>
        <v/>
      </c>
      <c r="AE770" s="266">
        <f>IF(OR(Is_Loading,LEN($A770)=0),"",SWDATA!X755)</f>
        <v>0</v>
      </c>
      <c r="AF770" s="267">
        <f>IF(OR(Is_Loading,LEN($A770)=0),"",SWDATA!Y755)</f>
        <v>0</v>
      </c>
      <c r="AG770" s="267">
        <f>IF(OR(Is_Loading,LEN($A770)=0),"",SWDATA!Z755)</f>
        <v>0</v>
      </c>
      <c r="AH770" s="266" t="str">
        <f t="shared" si="2873"/>
        <v/>
      </c>
      <c r="AI770" s="266">
        <f>IF(OR(Is_Loading,LEN($A770)=0),"",SWDATA!AB755)</f>
        <v>0</v>
      </c>
      <c r="AJ770" s="267">
        <f>IF(OR(Is_Loading,LEN($A770)=0),"",SWDATA!AC755)</f>
        <v>0</v>
      </c>
      <c r="AK770" s="267">
        <f>IF(OR(Is_Loading,LEN($A770)=0),"",SWDATA!AD755)</f>
        <v>0</v>
      </c>
      <c r="AL770" s="266" t="str">
        <f t="shared" si="2874"/>
        <v/>
      </c>
      <c r="AM770" s="266">
        <f>IF(OR(Is_Loading,LEN($A770)=0),"",SWDATA!AF755)</f>
        <v>0</v>
      </c>
      <c r="AN770" s="267">
        <f>IF(OR(Is_Loading,LEN($A770)=0),"",SWDATA!AG755)</f>
        <v>0</v>
      </c>
      <c r="AO770" s="323">
        <f>IF(OR(Is_Loading,LEN($A770)=0),"",SWDATA!AH755)</f>
        <v>0</v>
      </c>
      <c r="AP770" s="320" t="str">
        <f t="shared" si="2875"/>
        <v/>
      </c>
      <c r="AQ770" s="266">
        <f>IF(OR(Is_Loading,LEN($A770)=0),"",SWDATA!AJ755)</f>
        <v>0</v>
      </c>
      <c r="AR770" s="267">
        <f>IF(OR(Is_Loading,LEN($A770)=0),"",SWDATA!AK755)</f>
        <v>0</v>
      </c>
      <c r="AS770" s="267">
        <f>IF(OR(Is_Loading,LEN($A770)=0),"",SWDATA!AL755)</f>
        <v>0</v>
      </c>
      <c r="AT770" s="266" t="str">
        <f t="shared" si="2876"/>
        <v/>
      </c>
      <c r="AU770" s="266">
        <f>IF(OR(Is_Loading,LEN($A770)=0),"",SWDATA!AN755)</f>
        <v>0</v>
      </c>
      <c r="AV770" s="267">
        <f>IF(OR(Is_Loading,LEN($A770)=0),"",SWDATA!AO755)</f>
        <v>0</v>
      </c>
      <c r="AW770" s="267">
        <f>IF(OR(Is_Loading,LEN($A770)=0),"",SWDATA!AP755)</f>
        <v>0</v>
      </c>
      <c r="AX770" s="266" t="str">
        <f t="shared" si="2877"/>
        <v/>
      </c>
      <c r="AY770" s="266">
        <f>IF(OR(Is_Loading,LEN($A770)=0),"",SWDATA!AR755)</f>
        <v>0</v>
      </c>
      <c r="AZ770" s="267">
        <f>IF(OR(Is_Loading,LEN($A770)=0),"",SWDATA!AS755)</f>
        <v>0</v>
      </c>
      <c r="BA770" s="267">
        <f>IF(OR(Is_Loading,LEN($A770)=0),"",SWDATA!AT755)</f>
        <v>0</v>
      </c>
      <c r="BB770" s="266" t="str">
        <f t="shared" si="2878"/>
        <v/>
      </c>
      <c r="BC770" s="266">
        <f>IF(OR(Is_Loading,LEN($A770)=0),"",SWDATA!AV755)</f>
        <v>0</v>
      </c>
      <c r="BD770" s="267">
        <f>IF(OR(Is_Loading,LEN($A770)=0),"",SWDATA!AW755)</f>
        <v>0</v>
      </c>
      <c r="BE770" s="323">
        <f>IF(OR(Is_Loading,LEN($A770)=0),"",SWDATA!AX755)</f>
        <v>0</v>
      </c>
      <c r="BF770" s="320" t="str">
        <f t="shared" si="2879"/>
        <v/>
      </c>
      <c r="BG770" s="11"/>
      <c r="BH770" s="11"/>
      <c r="BI770" s="11"/>
      <c r="BJ770" s="11"/>
      <c r="BK770" s="11"/>
      <c r="BL770" s="11"/>
      <c r="BM770" s="11"/>
      <c r="BN770" s="11"/>
      <c r="BO770" s="11"/>
      <c r="BP770" s="11"/>
      <c r="BQ770" s="11"/>
      <c r="BR770" s="11"/>
      <c r="BS770" s="11"/>
      <c r="BT770" s="11"/>
      <c r="BU770" s="11"/>
      <c r="BV770" s="11"/>
      <c r="BW770" s="11"/>
      <c r="BX770" s="11"/>
      <c r="BY770" s="11"/>
      <c r="BZ770" s="11"/>
      <c r="CA770" s="11"/>
      <c r="CB770" s="11"/>
      <c r="CC770" s="11"/>
      <c r="CD770" s="11"/>
      <c r="CE770" s="11"/>
      <c r="CF770" s="11"/>
      <c r="CG770" s="11"/>
      <c r="CH770" s="11"/>
      <c r="CI770" s="11"/>
      <c r="CJ770" s="11"/>
      <c r="CK770" s="11"/>
      <c r="CL770" s="11"/>
      <c r="CM770" s="11"/>
      <c r="CN770" s="351"/>
      <c r="CO770" s="351"/>
      <c r="CP770" s="351"/>
      <c r="CQ770" s="351"/>
      <c r="CR770" s="351"/>
      <c r="CS770" s="351"/>
      <c r="CT770" s="351"/>
      <c r="CU770" s="351"/>
      <c r="CV770" s="351"/>
      <c r="CW770" s="351"/>
      <c r="CX770" s="351"/>
      <c r="CY770" s="351"/>
      <c r="CZ770" s="351"/>
      <c r="DA770" s="351"/>
      <c r="DB770" s="351"/>
      <c r="DC770" s="351"/>
      <c r="DD770" s="351"/>
      <c r="DE770" s="351"/>
      <c r="DF770" s="351"/>
      <c r="DG770" s="351"/>
      <c r="DH770" s="351"/>
      <c r="DI770" s="351"/>
      <c r="DJ770" s="351"/>
      <c r="DK770" s="351"/>
      <c r="DL770" s="351"/>
      <c r="DM770" s="351"/>
      <c r="DN770" s="351"/>
      <c r="DS770" s="372"/>
      <c r="DT770" s="374"/>
      <c r="DU770" s="375"/>
      <c r="DV770" s="375"/>
      <c r="DW770" s="375"/>
      <c r="DX770" s="375">
        <v>1</v>
      </c>
      <c r="DY770" s="375">
        <f t="shared" si="2831"/>
        <v>0</v>
      </c>
      <c r="DZ770" s="375">
        <f t="shared" si="2832"/>
        <v>0</v>
      </c>
      <c r="EA770" s="375">
        <f t="shared" si="2833"/>
        <v>1</v>
      </c>
      <c r="EB770" s="375">
        <f t="shared" si="2834"/>
        <v>0</v>
      </c>
      <c r="EC770" s="375">
        <f t="shared" si="2835"/>
        <v>0</v>
      </c>
      <c r="ED770" s="375">
        <f t="shared" si="2836"/>
        <v>1</v>
      </c>
      <c r="EE770" s="375">
        <f t="shared" si="2837"/>
        <v>0</v>
      </c>
      <c r="EF770" s="375">
        <f t="shared" si="2838"/>
        <v>0</v>
      </c>
      <c r="EG770" s="375">
        <f t="shared" si="2839"/>
        <v>1</v>
      </c>
      <c r="EH770" s="375">
        <f t="shared" si="2840"/>
        <v>0</v>
      </c>
      <c r="EI770" s="375">
        <f t="shared" si="2841"/>
        <v>0</v>
      </c>
      <c r="EJ770" s="375">
        <f t="shared" si="2842"/>
        <v>1</v>
      </c>
      <c r="EK770" s="375">
        <f t="shared" si="2843"/>
        <v>0</v>
      </c>
      <c r="EL770" s="375">
        <f t="shared" si="2844"/>
        <v>0</v>
      </c>
      <c r="EM770" s="375">
        <f t="shared" si="2845"/>
        <v>1</v>
      </c>
      <c r="EN770" s="375">
        <f t="shared" si="2846"/>
        <v>0</v>
      </c>
      <c r="EO770" s="375">
        <f t="shared" si="2847"/>
        <v>0</v>
      </c>
      <c r="EP770" s="375">
        <f t="shared" si="2848"/>
        <v>1</v>
      </c>
      <c r="EQ770" s="375">
        <f t="shared" si="2849"/>
        <v>0</v>
      </c>
      <c r="ER770" s="375">
        <f t="shared" si="2850"/>
        <v>0</v>
      </c>
      <c r="ES770" s="375">
        <f t="shared" si="2851"/>
        <v>1</v>
      </c>
      <c r="ET770" s="375">
        <f t="shared" si="2852"/>
        <v>0</v>
      </c>
      <c r="EU770" s="375">
        <f t="shared" si="2853"/>
        <v>0</v>
      </c>
      <c r="EV770" s="375">
        <f t="shared" si="2854"/>
        <v>1</v>
      </c>
      <c r="EW770" s="375">
        <f t="shared" si="2855"/>
        <v>0</v>
      </c>
      <c r="EX770" s="375">
        <f t="shared" si="2856"/>
        <v>0</v>
      </c>
      <c r="EY770" s="375">
        <f t="shared" si="2857"/>
        <v>1</v>
      </c>
      <c r="EZ770" s="375">
        <f t="shared" si="2858"/>
        <v>0</v>
      </c>
      <c r="FA770" s="375">
        <f t="shared" si="2859"/>
        <v>0</v>
      </c>
      <c r="FB770" s="375">
        <f t="shared" si="2860"/>
        <v>1</v>
      </c>
      <c r="FC770" s="375">
        <f t="shared" si="2861"/>
        <v>0</v>
      </c>
      <c r="FD770" s="375">
        <f t="shared" si="2862"/>
        <v>0</v>
      </c>
      <c r="FE770" s="376"/>
      <c r="FF770" s="372"/>
      <c r="FG770" s="372"/>
      <c r="FH770" s="372"/>
      <c r="FI770" s="372"/>
      <c r="FJ770" s="372"/>
      <c r="FK770" s="372"/>
      <c r="FL770" s="372"/>
      <c r="FM770" s="372"/>
      <c r="FN770" s="372"/>
      <c r="FO770" s="372"/>
      <c r="FP770" s="372"/>
      <c r="FQ770" s="372"/>
      <c r="FR770" s="372"/>
      <c r="FS770" s="372"/>
      <c r="FT770" s="372"/>
      <c r="FU770" s="372"/>
      <c r="FV770" s="372"/>
      <c r="FW770" s="372"/>
      <c r="FX770" s="372"/>
      <c r="FY770" s="372"/>
      <c r="FZ770" s="372"/>
      <c r="GA770" s="372"/>
      <c r="GB770" s="372"/>
      <c r="GC770" s="372"/>
      <c r="GD770" s="372"/>
      <c r="GE770" s="372"/>
      <c r="GF770" s="372"/>
      <c r="GG770" s="372"/>
      <c r="GH770" s="372"/>
      <c r="GI770" s="372"/>
      <c r="GJ770" s="372"/>
      <c r="GK770" s="372"/>
      <c r="GL770" s="372"/>
      <c r="GM770" s="372"/>
      <c r="GN770" s="372"/>
      <c r="GO770" s="372"/>
      <c r="GP770" s="372"/>
      <c r="GQ770" s="372"/>
      <c r="GR770" s="372"/>
      <c r="GS770" s="372"/>
      <c r="GT770" s="372"/>
      <c r="GU770" s="372"/>
      <c r="GV770" s="372"/>
      <c r="GW770" s="372"/>
      <c r="GX770" s="372"/>
      <c r="GY770" s="372"/>
      <c r="GZ770" s="372"/>
      <c r="HA770" s="372"/>
      <c r="HB770" s="372"/>
      <c r="HC770" s="372"/>
    </row>
    <row r="771" spans="1:211" s="373" customFormat="1" ht="15" hidden="1" customHeight="1" outlineLevel="1" x14ac:dyDescent="0.2">
      <c r="A771" s="366">
        <f>SWDATA!O756</f>
        <v>0</v>
      </c>
      <c r="B771" s="366">
        <f>SWDATA!M756</f>
        <v>0</v>
      </c>
      <c r="C771" s="351">
        <f>IF(AND(SWDATA!M756=1,SWDATA!Q756="promotions"),SWDATA!P756,0)</f>
        <v>0</v>
      </c>
      <c r="D771" s="367">
        <f>ROW(SWDATA!M756)</f>
        <v>756</v>
      </c>
      <c r="E771" s="368">
        <f t="shared" si="2866"/>
        <v>0</v>
      </c>
      <c r="F771" s="369">
        <f t="shared" si="2867"/>
        <v>1</v>
      </c>
      <c r="G771" s="366" t="str">
        <f t="shared" si="2868"/>
        <v/>
      </c>
      <c r="H771" s="370"/>
      <c r="J771" s="238">
        <f t="shared" si="2869"/>
        <v>0</v>
      </c>
      <c r="K771" s="239" t="str">
        <f t="shared" si="2870"/>
        <v/>
      </c>
      <c r="L771" s="342"/>
      <c r="M771" s="345"/>
      <c r="N771" s="340" t="str">
        <f>IF(LEN(SWDATA!F756)=0,"",N770)</f>
        <v/>
      </c>
      <c r="O771" s="296" t="str">
        <f>IF(LEN(SWDATA!G756)=0,"",O770)</f>
        <v/>
      </c>
      <c r="P771" s="297" t="str">
        <f>IF(LEN(SWDATA!C756)=0,"",SWDATA!C756)</f>
        <v/>
      </c>
      <c r="Q771" s="312" t="str">
        <f t="shared" si="2871"/>
        <v/>
      </c>
      <c r="R771" s="223" t="s">
        <v>261</v>
      </c>
      <c r="S771" s="224"/>
      <c r="T771" s="224"/>
      <c r="U771" s="264" t="s">
        <v>602</v>
      </c>
      <c r="V771" s="205" t="s">
        <v>221</v>
      </c>
      <c r="W771" s="266">
        <f>IF(OR(Is_Loading,LEN($A771)=0),"",SWDATA!P756)</f>
        <v>0</v>
      </c>
      <c r="X771" s="267">
        <f>IF(OR(Is_Loading,LEN($A771)=0),"",SWDATA!Q756)</f>
        <v>0</v>
      </c>
      <c r="Y771" s="267">
        <f>IF(OR(Is_Loading,LEN($A771)=0),"",SWDATA!R756)</f>
        <v>0</v>
      </c>
      <c r="Z771" s="266" t="str">
        <f t="shared" si="2863"/>
        <v/>
      </c>
      <c r="AA771" s="266">
        <f>IF(OR(Is_Loading,LEN($A771)=0),"",SWDATA!T756)</f>
        <v>0</v>
      </c>
      <c r="AB771" s="267">
        <f>IF(OR(Is_Loading,LEN($A771)=0),"",SWDATA!U756)</f>
        <v>0</v>
      </c>
      <c r="AC771" s="267">
        <f>IF(OR(Is_Loading,LEN($A771)=0),"",SWDATA!V756)</f>
        <v>0</v>
      </c>
      <c r="AD771" s="266" t="str">
        <f t="shared" si="2872"/>
        <v/>
      </c>
      <c r="AE771" s="266">
        <f>IF(OR(Is_Loading,LEN($A771)=0),"",SWDATA!X756)</f>
        <v>0</v>
      </c>
      <c r="AF771" s="267">
        <f>IF(OR(Is_Loading,LEN($A771)=0),"",SWDATA!Y756)</f>
        <v>0</v>
      </c>
      <c r="AG771" s="267">
        <f>IF(OR(Is_Loading,LEN($A771)=0),"",SWDATA!Z756)</f>
        <v>0</v>
      </c>
      <c r="AH771" s="266" t="str">
        <f t="shared" si="2873"/>
        <v/>
      </c>
      <c r="AI771" s="266">
        <f>IF(OR(Is_Loading,LEN($A771)=0),"",SWDATA!AB756)</f>
        <v>0</v>
      </c>
      <c r="AJ771" s="267">
        <f>IF(OR(Is_Loading,LEN($A771)=0),"",SWDATA!AC756)</f>
        <v>0</v>
      </c>
      <c r="AK771" s="267">
        <f>IF(OR(Is_Loading,LEN($A771)=0),"",SWDATA!AD756)</f>
        <v>0</v>
      </c>
      <c r="AL771" s="266" t="str">
        <f t="shared" si="2874"/>
        <v/>
      </c>
      <c r="AM771" s="266">
        <f>IF(OR(Is_Loading,LEN($A771)=0),"",SWDATA!AF756)</f>
        <v>0</v>
      </c>
      <c r="AN771" s="267">
        <f>IF(OR(Is_Loading,LEN($A771)=0),"",SWDATA!AG756)</f>
        <v>0</v>
      </c>
      <c r="AO771" s="323">
        <f>IF(OR(Is_Loading,LEN($A771)=0),"",SWDATA!AH756)</f>
        <v>0</v>
      </c>
      <c r="AP771" s="320" t="str">
        <f t="shared" si="2875"/>
        <v/>
      </c>
      <c r="AQ771" s="266">
        <f>IF(OR(Is_Loading,LEN($A771)=0),"",SWDATA!AJ756)</f>
        <v>0</v>
      </c>
      <c r="AR771" s="267">
        <f>IF(OR(Is_Loading,LEN($A771)=0),"",SWDATA!AK756)</f>
        <v>0</v>
      </c>
      <c r="AS771" s="267">
        <f>IF(OR(Is_Loading,LEN($A771)=0),"",SWDATA!AL756)</f>
        <v>0</v>
      </c>
      <c r="AT771" s="266" t="str">
        <f t="shared" si="2876"/>
        <v/>
      </c>
      <c r="AU771" s="266">
        <f>IF(OR(Is_Loading,LEN($A771)=0),"",SWDATA!AN756)</f>
        <v>0</v>
      </c>
      <c r="AV771" s="267">
        <f>IF(OR(Is_Loading,LEN($A771)=0),"",SWDATA!AO756)</f>
        <v>0</v>
      </c>
      <c r="AW771" s="267">
        <f>IF(OR(Is_Loading,LEN($A771)=0),"",SWDATA!AP756)</f>
        <v>0</v>
      </c>
      <c r="AX771" s="266" t="str">
        <f t="shared" si="2877"/>
        <v/>
      </c>
      <c r="AY771" s="266">
        <f>IF(OR(Is_Loading,LEN($A771)=0),"",SWDATA!AR756)</f>
        <v>0</v>
      </c>
      <c r="AZ771" s="267">
        <f>IF(OR(Is_Loading,LEN($A771)=0),"",SWDATA!AS756)</f>
        <v>0</v>
      </c>
      <c r="BA771" s="267">
        <f>IF(OR(Is_Loading,LEN($A771)=0),"",SWDATA!AT756)</f>
        <v>0</v>
      </c>
      <c r="BB771" s="266" t="str">
        <f t="shared" si="2878"/>
        <v/>
      </c>
      <c r="BC771" s="266">
        <f>IF(OR(Is_Loading,LEN($A771)=0),"",SWDATA!AV756)</f>
        <v>0</v>
      </c>
      <c r="BD771" s="267">
        <f>IF(OR(Is_Loading,LEN($A771)=0),"",SWDATA!AW756)</f>
        <v>0</v>
      </c>
      <c r="BE771" s="323">
        <f>IF(OR(Is_Loading,LEN($A771)=0),"",SWDATA!AX756)</f>
        <v>0</v>
      </c>
      <c r="BF771" s="320" t="str">
        <f t="shared" si="2879"/>
        <v/>
      </c>
      <c r="BG771" s="11"/>
      <c r="BH771" s="11"/>
      <c r="BI771" s="11"/>
      <c r="BJ771" s="11"/>
      <c r="BK771" s="11"/>
      <c r="BL771" s="11"/>
      <c r="BM771" s="11"/>
      <c r="BN771" s="11"/>
      <c r="BO771" s="11"/>
      <c r="BP771" s="11"/>
      <c r="BQ771" s="11"/>
      <c r="BR771" s="11"/>
      <c r="BS771" s="11"/>
      <c r="BT771" s="11"/>
      <c r="BU771" s="11"/>
      <c r="BV771" s="11"/>
      <c r="BW771" s="11"/>
      <c r="BX771" s="11"/>
      <c r="BY771" s="11"/>
      <c r="BZ771" s="11"/>
      <c r="CA771" s="11"/>
      <c r="CB771" s="11"/>
      <c r="CC771" s="11"/>
      <c r="CD771" s="11"/>
      <c r="CE771" s="11"/>
      <c r="CF771" s="11"/>
      <c r="CG771" s="11"/>
      <c r="CH771" s="11"/>
      <c r="CI771" s="11"/>
      <c r="CJ771" s="11"/>
      <c r="CK771" s="11"/>
      <c r="CL771" s="11"/>
      <c r="CM771" s="11"/>
      <c r="CN771" s="351"/>
      <c r="CO771" s="351"/>
      <c r="CP771" s="351"/>
      <c r="CQ771" s="351"/>
      <c r="CR771" s="351"/>
      <c r="CS771" s="351"/>
      <c r="CT771" s="351"/>
      <c r="CU771" s="351"/>
      <c r="CV771" s="351"/>
      <c r="CW771" s="351"/>
      <c r="CX771" s="351"/>
      <c r="CY771" s="351"/>
      <c r="CZ771" s="351"/>
      <c r="DA771" s="351"/>
      <c r="DB771" s="351"/>
      <c r="DC771" s="351"/>
      <c r="DD771" s="351"/>
      <c r="DE771" s="351"/>
      <c r="DF771" s="351"/>
      <c r="DG771" s="351"/>
      <c r="DH771" s="351"/>
      <c r="DI771" s="351"/>
      <c r="DJ771" s="351"/>
      <c r="DK771" s="351"/>
      <c r="DL771" s="351"/>
      <c r="DM771" s="351"/>
      <c r="DN771" s="351"/>
      <c r="DS771" s="372"/>
      <c r="DT771" s="374"/>
      <c r="DU771" s="375"/>
      <c r="DV771" s="375"/>
      <c r="DW771" s="375"/>
      <c r="DX771" s="375">
        <v>1</v>
      </c>
      <c r="DY771" s="375">
        <f t="shared" si="2831"/>
        <v>0</v>
      </c>
      <c r="DZ771" s="375">
        <f t="shared" si="2832"/>
        <v>0</v>
      </c>
      <c r="EA771" s="375">
        <f t="shared" si="2833"/>
        <v>1</v>
      </c>
      <c r="EB771" s="375">
        <f t="shared" si="2834"/>
        <v>0</v>
      </c>
      <c r="EC771" s="375">
        <f t="shared" si="2835"/>
        <v>0</v>
      </c>
      <c r="ED771" s="375">
        <f t="shared" si="2836"/>
        <v>1</v>
      </c>
      <c r="EE771" s="375">
        <f t="shared" si="2837"/>
        <v>0</v>
      </c>
      <c r="EF771" s="375">
        <f t="shared" si="2838"/>
        <v>0</v>
      </c>
      <c r="EG771" s="375">
        <f t="shared" si="2839"/>
        <v>1</v>
      </c>
      <c r="EH771" s="375">
        <f t="shared" si="2840"/>
        <v>0</v>
      </c>
      <c r="EI771" s="375">
        <f t="shared" si="2841"/>
        <v>0</v>
      </c>
      <c r="EJ771" s="375">
        <f t="shared" si="2842"/>
        <v>1</v>
      </c>
      <c r="EK771" s="375">
        <f t="shared" si="2843"/>
        <v>0</v>
      </c>
      <c r="EL771" s="375">
        <f t="shared" si="2844"/>
        <v>0</v>
      </c>
      <c r="EM771" s="375">
        <f t="shared" si="2845"/>
        <v>1</v>
      </c>
      <c r="EN771" s="375">
        <f t="shared" si="2846"/>
        <v>0</v>
      </c>
      <c r="EO771" s="375">
        <f t="shared" si="2847"/>
        <v>0</v>
      </c>
      <c r="EP771" s="375">
        <f t="shared" si="2848"/>
        <v>1</v>
      </c>
      <c r="EQ771" s="375">
        <f t="shared" si="2849"/>
        <v>0</v>
      </c>
      <c r="ER771" s="375">
        <f t="shared" si="2850"/>
        <v>0</v>
      </c>
      <c r="ES771" s="375">
        <f t="shared" si="2851"/>
        <v>1</v>
      </c>
      <c r="ET771" s="375">
        <f t="shared" si="2852"/>
        <v>0</v>
      </c>
      <c r="EU771" s="375">
        <f t="shared" si="2853"/>
        <v>0</v>
      </c>
      <c r="EV771" s="375">
        <f t="shared" si="2854"/>
        <v>1</v>
      </c>
      <c r="EW771" s="375">
        <f t="shared" si="2855"/>
        <v>0</v>
      </c>
      <c r="EX771" s="375">
        <f t="shared" si="2856"/>
        <v>0</v>
      </c>
      <c r="EY771" s="375">
        <f t="shared" si="2857"/>
        <v>1</v>
      </c>
      <c r="EZ771" s="375">
        <f t="shared" si="2858"/>
        <v>0</v>
      </c>
      <c r="FA771" s="375">
        <f t="shared" si="2859"/>
        <v>0</v>
      </c>
      <c r="FB771" s="375">
        <f t="shared" si="2860"/>
        <v>1</v>
      </c>
      <c r="FC771" s="375">
        <f t="shared" si="2861"/>
        <v>0</v>
      </c>
      <c r="FD771" s="375">
        <f t="shared" si="2862"/>
        <v>0</v>
      </c>
      <c r="FE771" s="376"/>
      <c r="FF771" s="372"/>
      <c r="FG771" s="372"/>
      <c r="FH771" s="372"/>
      <c r="FI771" s="372"/>
      <c r="FJ771" s="372"/>
      <c r="FK771" s="372"/>
      <c r="FL771" s="372"/>
      <c r="FM771" s="372"/>
      <c r="FN771" s="372"/>
      <c r="FO771" s="372"/>
      <c r="FP771" s="372"/>
      <c r="FQ771" s="372"/>
      <c r="FR771" s="372"/>
      <c r="FS771" s="372"/>
      <c r="FT771" s="372"/>
      <c r="FU771" s="372"/>
      <c r="FV771" s="372"/>
      <c r="FW771" s="372"/>
      <c r="FX771" s="372"/>
      <c r="FY771" s="372"/>
      <c r="FZ771" s="372"/>
      <c r="GA771" s="372"/>
      <c r="GB771" s="372"/>
      <c r="GC771" s="372"/>
      <c r="GD771" s="372"/>
      <c r="GE771" s="372"/>
      <c r="GF771" s="372"/>
      <c r="GG771" s="372"/>
      <c r="GH771" s="372"/>
      <c r="GI771" s="372"/>
      <c r="GJ771" s="372"/>
      <c r="GK771" s="372"/>
      <c r="GL771" s="372"/>
      <c r="GM771" s="372"/>
      <c r="GN771" s="372"/>
      <c r="GO771" s="372"/>
      <c r="GP771" s="372"/>
      <c r="GQ771" s="372"/>
      <c r="GR771" s="372"/>
      <c r="GS771" s="372"/>
      <c r="GT771" s="372"/>
      <c r="GU771" s="372"/>
      <c r="GV771" s="372"/>
      <c r="GW771" s="372"/>
      <c r="GX771" s="372"/>
      <c r="GY771" s="372"/>
      <c r="GZ771" s="372"/>
      <c r="HA771" s="372"/>
      <c r="HB771" s="372"/>
      <c r="HC771" s="372"/>
    </row>
    <row r="772" spans="1:211" s="373" customFormat="1" ht="15" hidden="1" customHeight="1" outlineLevel="1" x14ac:dyDescent="0.2">
      <c r="A772" s="366">
        <f>SWDATA!O757</f>
        <v>0</v>
      </c>
      <c r="B772" s="366">
        <f>SWDATA!M757</f>
        <v>0</v>
      </c>
      <c r="C772" s="351">
        <f>IF(AND(SWDATA!M757=1,SWDATA!Q757="promotions"),SWDATA!P757,0)</f>
        <v>0</v>
      </c>
      <c r="D772" s="367">
        <f>ROW(SWDATA!M757)</f>
        <v>757</v>
      </c>
      <c r="E772" s="368">
        <f t="shared" si="2866"/>
        <v>0</v>
      </c>
      <c r="F772" s="369">
        <f t="shared" si="2867"/>
        <v>1</v>
      </c>
      <c r="G772" s="366" t="str">
        <f t="shared" si="2868"/>
        <v/>
      </c>
      <c r="H772" s="370"/>
      <c r="J772" s="238">
        <f t="shared" si="2869"/>
        <v>0</v>
      </c>
      <c r="K772" s="239" t="str">
        <f t="shared" si="2870"/>
        <v/>
      </c>
      <c r="L772" s="342"/>
      <c r="M772" s="345"/>
      <c r="N772" s="340" t="str">
        <f>IF(LEN(SWDATA!F757)=0,"",N771)</f>
        <v/>
      </c>
      <c r="O772" s="296" t="str">
        <f>IF(LEN(SWDATA!G757)=0,"",O771)</f>
        <v/>
      </c>
      <c r="P772" s="297" t="str">
        <f>IF(LEN(SWDATA!C757)=0,"",SWDATA!C757)</f>
        <v/>
      </c>
      <c r="Q772" s="312" t="str">
        <f t="shared" si="2871"/>
        <v/>
      </c>
      <c r="R772" s="223" t="s">
        <v>261</v>
      </c>
      <c r="S772" s="224"/>
      <c r="T772" s="224"/>
      <c r="U772" s="264" t="s">
        <v>629</v>
      </c>
      <c r="V772" s="205" t="s">
        <v>221</v>
      </c>
      <c r="W772" s="266">
        <f>IF(OR(Is_Loading,LEN($A772)=0),"",SWDATA!P757)</f>
        <v>0</v>
      </c>
      <c r="X772" s="267">
        <f>IF(OR(Is_Loading,LEN($A772)=0),"",SWDATA!Q757)</f>
        <v>0</v>
      </c>
      <c r="Y772" s="267">
        <f>IF(OR(Is_Loading,LEN($A772)=0),"",SWDATA!R757)</f>
        <v>0</v>
      </c>
      <c r="Z772" s="266" t="str">
        <f t="shared" si="2863"/>
        <v/>
      </c>
      <c r="AA772" s="266">
        <f>IF(OR(Is_Loading,LEN($A772)=0),"",SWDATA!T757)</f>
        <v>0</v>
      </c>
      <c r="AB772" s="267">
        <f>IF(OR(Is_Loading,LEN($A772)=0),"",SWDATA!U757)</f>
        <v>0</v>
      </c>
      <c r="AC772" s="267">
        <f>IF(OR(Is_Loading,LEN($A772)=0),"",SWDATA!V757)</f>
        <v>0</v>
      </c>
      <c r="AD772" s="266" t="str">
        <f t="shared" si="2872"/>
        <v/>
      </c>
      <c r="AE772" s="266">
        <f>IF(OR(Is_Loading,LEN($A772)=0),"",SWDATA!X757)</f>
        <v>0</v>
      </c>
      <c r="AF772" s="267">
        <f>IF(OR(Is_Loading,LEN($A772)=0),"",SWDATA!Y757)</f>
        <v>0</v>
      </c>
      <c r="AG772" s="267">
        <f>IF(OR(Is_Loading,LEN($A772)=0),"",SWDATA!Z757)</f>
        <v>0</v>
      </c>
      <c r="AH772" s="266" t="str">
        <f t="shared" si="2873"/>
        <v/>
      </c>
      <c r="AI772" s="266">
        <f>IF(OR(Is_Loading,LEN($A772)=0),"",SWDATA!AB757)</f>
        <v>0</v>
      </c>
      <c r="AJ772" s="267">
        <f>IF(OR(Is_Loading,LEN($A772)=0),"",SWDATA!AC757)</f>
        <v>0</v>
      </c>
      <c r="AK772" s="267">
        <f>IF(OR(Is_Loading,LEN($A772)=0),"",SWDATA!AD757)</f>
        <v>0</v>
      </c>
      <c r="AL772" s="266" t="str">
        <f t="shared" si="2874"/>
        <v/>
      </c>
      <c r="AM772" s="266">
        <f>IF(OR(Is_Loading,LEN($A772)=0),"",SWDATA!AF757)</f>
        <v>0</v>
      </c>
      <c r="AN772" s="267">
        <f>IF(OR(Is_Loading,LEN($A772)=0),"",SWDATA!AG757)</f>
        <v>0</v>
      </c>
      <c r="AO772" s="323">
        <f>IF(OR(Is_Loading,LEN($A772)=0),"",SWDATA!AH757)</f>
        <v>0</v>
      </c>
      <c r="AP772" s="320" t="str">
        <f t="shared" si="2875"/>
        <v/>
      </c>
      <c r="AQ772" s="266">
        <f>IF(OR(Is_Loading,LEN($A772)=0),"",SWDATA!AJ757)</f>
        <v>0</v>
      </c>
      <c r="AR772" s="267">
        <f>IF(OR(Is_Loading,LEN($A772)=0),"",SWDATA!AK757)</f>
        <v>0</v>
      </c>
      <c r="AS772" s="267">
        <f>IF(OR(Is_Loading,LEN($A772)=0),"",SWDATA!AL757)</f>
        <v>0</v>
      </c>
      <c r="AT772" s="266" t="str">
        <f t="shared" si="2876"/>
        <v/>
      </c>
      <c r="AU772" s="266">
        <f>IF(OR(Is_Loading,LEN($A772)=0),"",SWDATA!AN757)</f>
        <v>0</v>
      </c>
      <c r="AV772" s="267">
        <f>IF(OR(Is_Loading,LEN($A772)=0),"",SWDATA!AO757)</f>
        <v>0</v>
      </c>
      <c r="AW772" s="267">
        <f>IF(OR(Is_Loading,LEN($A772)=0),"",SWDATA!AP757)</f>
        <v>0</v>
      </c>
      <c r="AX772" s="266" t="str">
        <f t="shared" si="2877"/>
        <v/>
      </c>
      <c r="AY772" s="266">
        <f>IF(OR(Is_Loading,LEN($A772)=0),"",SWDATA!AR757)</f>
        <v>0</v>
      </c>
      <c r="AZ772" s="267">
        <f>IF(OR(Is_Loading,LEN($A772)=0),"",SWDATA!AS757)</f>
        <v>0</v>
      </c>
      <c r="BA772" s="267">
        <f>IF(OR(Is_Loading,LEN($A772)=0),"",SWDATA!AT757)</f>
        <v>0</v>
      </c>
      <c r="BB772" s="266" t="str">
        <f t="shared" si="2878"/>
        <v/>
      </c>
      <c r="BC772" s="266">
        <f>IF(OR(Is_Loading,LEN($A772)=0),"",SWDATA!AV757)</f>
        <v>0</v>
      </c>
      <c r="BD772" s="267">
        <f>IF(OR(Is_Loading,LEN($A772)=0),"",SWDATA!AW757)</f>
        <v>0</v>
      </c>
      <c r="BE772" s="323">
        <f>IF(OR(Is_Loading,LEN($A772)=0),"",SWDATA!AX757)</f>
        <v>0</v>
      </c>
      <c r="BF772" s="320" t="str">
        <f t="shared" si="2879"/>
        <v/>
      </c>
      <c r="BG772" s="11"/>
      <c r="BH772" s="11"/>
      <c r="BI772" s="11"/>
      <c r="BJ772" s="11"/>
      <c r="BK772" s="11"/>
      <c r="BL772" s="11"/>
      <c r="BM772" s="11"/>
      <c r="BN772" s="11"/>
      <c r="BO772" s="11"/>
      <c r="BP772" s="11"/>
      <c r="BQ772" s="11"/>
      <c r="BR772" s="11"/>
      <c r="BS772" s="11"/>
      <c r="BT772" s="11"/>
      <c r="BU772" s="11"/>
      <c r="BV772" s="11"/>
      <c r="BW772" s="11"/>
      <c r="BX772" s="11"/>
      <c r="BY772" s="11"/>
      <c r="BZ772" s="11"/>
      <c r="CA772" s="11"/>
      <c r="CB772" s="11"/>
      <c r="CC772" s="11"/>
      <c r="CD772" s="11"/>
      <c r="CE772" s="11"/>
      <c r="CF772" s="11"/>
      <c r="CG772" s="11"/>
      <c r="CH772" s="11"/>
      <c r="CI772" s="11"/>
      <c r="CJ772" s="11"/>
      <c r="CK772" s="11"/>
      <c r="CL772" s="11"/>
      <c r="CM772" s="11"/>
      <c r="CN772" s="351"/>
      <c r="CO772" s="351"/>
      <c r="CP772" s="351"/>
      <c r="CQ772" s="351"/>
      <c r="CR772" s="351"/>
      <c r="CS772" s="351"/>
      <c r="CT772" s="351"/>
      <c r="CU772" s="351"/>
      <c r="CV772" s="351"/>
      <c r="CW772" s="351"/>
      <c r="CX772" s="351"/>
      <c r="CY772" s="351"/>
      <c r="CZ772" s="351"/>
      <c r="DA772" s="351"/>
      <c r="DB772" s="351"/>
      <c r="DC772" s="351"/>
      <c r="DD772" s="351"/>
      <c r="DE772" s="351"/>
      <c r="DF772" s="351"/>
      <c r="DG772" s="351"/>
      <c r="DH772" s="351"/>
      <c r="DI772" s="351"/>
      <c r="DJ772" s="351"/>
      <c r="DK772" s="351"/>
      <c r="DL772" s="351"/>
      <c r="DM772" s="351"/>
      <c r="DN772" s="351"/>
      <c r="DS772" s="372"/>
      <c r="DT772" s="374"/>
      <c r="DU772" s="375"/>
      <c r="DV772" s="375"/>
      <c r="DW772" s="375"/>
      <c r="DX772" s="375">
        <v>1</v>
      </c>
      <c r="DY772" s="375">
        <f t="shared" si="2831"/>
        <v>0</v>
      </c>
      <c r="DZ772" s="375">
        <f t="shared" si="2832"/>
        <v>0</v>
      </c>
      <c r="EA772" s="375">
        <f t="shared" si="2833"/>
        <v>1</v>
      </c>
      <c r="EB772" s="375">
        <f t="shared" si="2834"/>
        <v>0</v>
      </c>
      <c r="EC772" s="375">
        <f t="shared" si="2835"/>
        <v>0</v>
      </c>
      <c r="ED772" s="375">
        <f t="shared" si="2836"/>
        <v>1</v>
      </c>
      <c r="EE772" s="375">
        <f t="shared" si="2837"/>
        <v>0</v>
      </c>
      <c r="EF772" s="375">
        <f t="shared" si="2838"/>
        <v>0</v>
      </c>
      <c r="EG772" s="375">
        <f t="shared" si="2839"/>
        <v>1</v>
      </c>
      <c r="EH772" s="375">
        <f t="shared" si="2840"/>
        <v>0</v>
      </c>
      <c r="EI772" s="375">
        <f t="shared" si="2841"/>
        <v>0</v>
      </c>
      <c r="EJ772" s="375">
        <f t="shared" si="2842"/>
        <v>1</v>
      </c>
      <c r="EK772" s="375">
        <f t="shared" si="2843"/>
        <v>0</v>
      </c>
      <c r="EL772" s="375">
        <f t="shared" si="2844"/>
        <v>0</v>
      </c>
      <c r="EM772" s="375">
        <f t="shared" si="2845"/>
        <v>1</v>
      </c>
      <c r="EN772" s="375">
        <f t="shared" si="2846"/>
        <v>0</v>
      </c>
      <c r="EO772" s="375">
        <f t="shared" si="2847"/>
        <v>0</v>
      </c>
      <c r="EP772" s="375">
        <f t="shared" si="2848"/>
        <v>1</v>
      </c>
      <c r="EQ772" s="375">
        <f t="shared" si="2849"/>
        <v>0</v>
      </c>
      <c r="ER772" s="375">
        <f t="shared" si="2850"/>
        <v>0</v>
      </c>
      <c r="ES772" s="375">
        <f t="shared" si="2851"/>
        <v>1</v>
      </c>
      <c r="ET772" s="375">
        <f t="shared" si="2852"/>
        <v>0</v>
      </c>
      <c r="EU772" s="375">
        <f t="shared" si="2853"/>
        <v>0</v>
      </c>
      <c r="EV772" s="375">
        <f t="shared" si="2854"/>
        <v>1</v>
      </c>
      <c r="EW772" s="375">
        <f t="shared" si="2855"/>
        <v>0</v>
      </c>
      <c r="EX772" s="375">
        <f t="shared" si="2856"/>
        <v>0</v>
      </c>
      <c r="EY772" s="375">
        <f t="shared" si="2857"/>
        <v>1</v>
      </c>
      <c r="EZ772" s="375">
        <f t="shared" si="2858"/>
        <v>0</v>
      </c>
      <c r="FA772" s="375">
        <f t="shared" si="2859"/>
        <v>0</v>
      </c>
      <c r="FB772" s="375">
        <f t="shared" si="2860"/>
        <v>1</v>
      </c>
      <c r="FC772" s="375">
        <f t="shared" si="2861"/>
        <v>0</v>
      </c>
      <c r="FD772" s="375">
        <f t="shared" si="2862"/>
        <v>0</v>
      </c>
      <c r="FE772" s="376"/>
      <c r="FF772" s="372"/>
      <c r="FG772" s="372"/>
      <c r="FH772" s="372"/>
      <c r="FI772" s="372"/>
      <c r="FJ772" s="372"/>
      <c r="FK772" s="372"/>
      <c r="FL772" s="372"/>
      <c r="FM772" s="372"/>
      <c r="FN772" s="372"/>
      <c r="FO772" s="372"/>
      <c r="FP772" s="372"/>
      <c r="FQ772" s="372"/>
      <c r="FR772" s="372"/>
      <c r="FS772" s="372"/>
      <c r="FT772" s="372"/>
      <c r="FU772" s="372"/>
      <c r="FV772" s="372"/>
      <c r="FW772" s="372"/>
      <c r="FX772" s="372"/>
      <c r="FY772" s="372"/>
      <c r="FZ772" s="372"/>
      <c r="GA772" s="372"/>
      <c r="GB772" s="372"/>
      <c r="GC772" s="372"/>
      <c r="GD772" s="372"/>
      <c r="GE772" s="372"/>
      <c r="GF772" s="372"/>
      <c r="GG772" s="372"/>
      <c r="GH772" s="372"/>
      <c r="GI772" s="372"/>
      <c r="GJ772" s="372"/>
      <c r="GK772" s="372"/>
      <c r="GL772" s="372"/>
      <c r="GM772" s="372"/>
      <c r="GN772" s="372"/>
      <c r="GO772" s="372"/>
      <c r="GP772" s="372"/>
      <c r="GQ772" s="372"/>
      <c r="GR772" s="372"/>
      <c r="GS772" s="372"/>
      <c r="GT772" s="372"/>
      <c r="GU772" s="372"/>
      <c r="GV772" s="372"/>
      <c r="GW772" s="372"/>
      <c r="GX772" s="372"/>
      <c r="GY772" s="372"/>
      <c r="GZ772" s="372"/>
      <c r="HA772" s="372"/>
      <c r="HB772" s="372"/>
      <c r="HC772" s="372"/>
    </row>
    <row r="773" spans="1:211" s="373" customFormat="1" ht="15" hidden="1" customHeight="1" outlineLevel="1" x14ac:dyDescent="0.2">
      <c r="A773" s="366">
        <f>SWDATA!O758</f>
        <v>0</v>
      </c>
      <c r="B773" s="366">
        <f>SWDATA!M758</f>
        <v>0</v>
      </c>
      <c r="C773" s="351">
        <f>IF(AND(SWDATA!M758=1,SWDATA!Q758="promotions"),SWDATA!P758,0)</f>
        <v>0</v>
      </c>
      <c r="D773" s="367">
        <f>ROW(SWDATA!M758)</f>
        <v>758</v>
      </c>
      <c r="E773" s="368">
        <f t="shared" si="2866"/>
        <v>0</v>
      </c>
      <c r="F773" s="369">
        <f t="shared" si="2867"/>
        <v>1</v>
      </c>
      <c r="G773" s="366" t="str">
        <f t="shared" si="2868"/>
        <v/>
      </c>
      <c r="H773" s="370"/>
      <c r="J773" s="238">
        <f t="shared" si="2869"/>
        <v>0</v>
      </c>
      <c r="K773" s="239" t="str">
        <f t="shared" si="2870"/>
        <v/>
      </c>
      <c r="L773" s="342"/>
      <c r="M773" s="345"/>
      <c r="N773" s="340" t="str">
        <f>IF(LEN(SWDATA!F758)=0,"",N772)</f>
        <v/>
      </c>
      <c r="O773" s="296" t="str">
        <f>IF(LEN(SWDATA!G758)=0,"",O772)</f>
        <v/>
      </c>
      <c r="P773" s="297" t="str">
        <f>IF(LEN(SWDATA!C758)=0,"",SWDATA!C758)</f>
        <v/>
      </c>
      <c r="Q773" s="312" t="str">
        <f t="shared" si="2871"/>
        <v/>
      </c>
      <c r="R773" s="223" t="s">
        <v>261</v>
      </c>
      <c r="S773" s="224"/>
      <c r="T773" s="224"/>
      <c r="U773" s="264" t="s">
        <v>626</v>
      </c>
      <c r="V773" s="205" t="s">
        <v>221</v>
      </c>
      <c r="W773" s="266">
        <f>IF(OR(Is_Loading,LEN($A773)=0),"",SWDATA!P758)</f>
        <v>0</v>
      </c>
      <c r="X773" s="267">
        <f>IF(OR(Is_Loading,LEN($A773)=0),"",SWDATA!Q758)</f>
        <v>0</v>
      </c>
      <c r="Y773" s="267">
        <f>IF(OR(Is_Loading,LEN($A773)=0),"",SWDATA!R758)</f>
        <v>0</v>
      </c>
      <c r="Z773" s="266" t="str">
        <f t="shared" ref="Z773:Z777" si="2880">IF($A773=0,"",CHOOSE($F773,SUM(W773:Y773),SUM(W773:Y773)/3,Y773))</f>
        <v/>
      </c>
      <c r="AA773" s="266">
        <f>IF(OR(Is_Loading,LEN($A773)=0),"",SWDATA!T758)</f>
        <v>0</v>
      </c>
      <c r="AB773" s="267">
        <f>IF(OR(Is_Loading,LEN($A773)=0),"",SWDATA!U758)</f>
        <v>0</v>
      </c>
      <c r="AC773" s="267">
        <f>IF(OR(Is_Loading,LEN($A773)=0),"",SWDATA!V758)</f>
        <v>0</v>
      </c>
      <c r="AD773" s="266" t="str">
        <f t="shared" si="2872"/>
        <v/>
      </c>
      <c r="AE773" s="266">
        <f>IF(OR(Is_Loading,LEN($A773)=0),"",SWDATA!X758)</f>
        <v>0</v>
      </c>
      <c r="AF773" s="267">
        <f>IF(OR(Is_Loading,LEN($A773)=0),"",SWDATA!Y758)</f>
        <v>0</v>
      </c>
      <c r="AG773" s="267">
        <f>IF(OR(Is_Loading,LEN($A773)=0),"",SWDATA!Z758)</f>
        <v>0</v>
      </c>
      <c r="AH773" s="266" t="str">
        <f t="shared" si="2873"/>
        <v/>
      </c>
      <c r="AI773" s="266">
        <f>IF(OR(Is_Loading,LEN($A773)=0),"",SWDATA!AB758)</f>
        <v>0</v>
      </c>
      <c r="AJ773" s="267">
        <f>IF(OR(Is_Loading,LEN($A773)=0),"",SWDATA!AC758)</f>
        <v>0</v>
      </c>
      <c r="AK773" s="267">
        <f>IF(OR(Is_Loading,LEN($A773)=0),"",SWDATA!AD758)</f>
        <v>0</v>
      </c>
      <c r="AL773" s="266" t="str">
        <f t="shared" si="2874"/>
        <v/>
      </c>
      <c r="AM773" s="266">
        <f>IF(OR(Is_Loading,LEN($A773)=0),"",SWDATA!AF758)</f>
        <v>0</v>
      </c>
      <c r="AN773" s="267">
        <f>IF(OR(Is_Loading,LEN($A773)=0),"",SWDATA!AG758)</f>
        <v>0</v>
      </c>
      <c r="AO773" s="323">
        <f>IF(OR(Is_Loading,LEN($A773)=0),"",SWDATA!AH758)</f>
        <v>0</v>
      </c>
      <c r="AP773" s="320" t="str">
        <f t="shared" si="2875"/>
        <v/>
      </c>
      <c r="AQ773" s="266">
        <f>IF(OR(Is_Loading,LEN($A773)=0),"",SWDATA!AJ758)</f>
        <v>0</v>
      </c>
      <c r="AR773" s="267">
        <f>IF(OR(Is_Loading,LEN($A773)=0),"",SWDATA!AK758)</f>
        <v>0</v>
      </c>
      <c r="AS773" s="267">
        <f>IF(OR(Is_Loading,LEN($A773)=0),"",SWDATA!AL758)</f>
        <v>0</v>
      </c>
      <c r="AT773" s="266" t="str">
        <f t="shared" si="2876"/>
        <v/>
      </c>
      <c r="AU773" s="266">
        <f>IF(OR(Is_Loading,LEN($A773)=0),"",SWDATA!AN758)</f>
        <v>0</v>
      </c>
      <c r="AV773" s="267">
        <f>IF(OR(Is_Loading,LEN($A773)=0),"",SWDATA!AO758)</f>
        <v>0</v>
      </c>
      <c r="AW773" s="267">
        <f>IF(OR(Is_Loading,LEN($A773)=0),"",SWDATA!AP758)</f>
        <v>0</v>
      </c>
      <c r="AX773" s="266" t="str">
        <f t="shared" si="2877"/>
        <v/>
      </c>
      <c r="AY773" s="266">
        <f>IF(OR(Is_Loading,LEN($A773)=0),"",SWDATA!AR758)</f>
        <v>0</v>
      </c>
      <c r="AZ773" s="267">
        <f>IF(OR(Is_Loading,LEN($A773)=0),"",SWDATA!AS758)</f>
        <v>0</v>
      </c>
      <c r="BA773" s="267">
        <f>IF(OR(Is_Loading,LEN($A773)=0),"",SWDATA!AT758)</f>
        <v>0</v>
      </c>
      <c r="BB773" s="266" t="str">
        <f t="shared" si="2878"/>
        <v/>
      </c>
      <c r="BC773" s="266">
        <f>IF(OR(Is_Loading,LEN($A773)=0),"",SWDATA!AV758)</f>
        <v>0</v>
      </c>
      <c r="BD773" s="267">
        <f>IF(OR(Is_Loading,LEN($A773)=0),"",SWDATA!AW758)</f>
        <v>0</v>
      </c>
      <c r="BE773" s="323">
        <f>IF(OR(Is_Loading,LEN($A773)=0),"",SWDATA!AX758)</f>
        <v>0</v>
      </c>
      <c r="BF773" s="320" t="str">
        <f t="shared" si="2879"/>
        <v/>
      </c>
      <c r="BG773" s="11"/>
      <c r="BH773" s="11"/>
      <c r="BI773" s="11"/>
      <c r="BJ773" s="11"/>
      <c r="BK773" s="11"/>
      <c r="BL773" s="11"/>
      <c r="BM773" s="11"/>
      <c r="BN773" s="11"/>
      <c r="BO773" s="11"/>
      <c r="BP773" s="11"/>
      <c r="BQ773" s="11"/>
      <c r="BR773" s="11"/>
      <c r="BS773" s="11"/>
      <c r="BT773" s="11"/>
      <c r="BU773" s="11"/>
      <c r="BV773" s="11"/>
      <c r="BW773" s="11"/>
      <c r="BX773" s="11"/>
      <c r="BY773" s="11"/>
      <c r="BZ773" s="11"/>
      <c r="CA773" s="11"/>
      <c r="CB773" s="11"/>
      <c r="CC773" s="11"/>
      <c r="CD773" s="11"/>
      <c r="CE773" s="11"/>
      <c r="CF773" s="11"/>
      <c r="CG773" s="11"/>
      <c r="CH773" s="11"/>
      <c r="CI773" s="11"/>
      <c r="CJ773" s="11"/>
      <c r="CK773" s="11"/>
      <c r="CL773" s="11"/>
      <c r="CM773" s="11"/>
      <c r="CN773" s="351"/>
      <c r="CO773" s="351"/>
      <c r="CP773" s="351"/>
      <c r="CQ773" s="351"/>
      <c r="CR773" s="351"/>
      <c r="CS773" s="351"/>
      <c r="CT773" s="351"/>
      <c r="CU773" s="351"/>
      <c r="CV773" s="351"/>
      <c r="CW773" s="351"/>
      <c r="CX773" s="351"/>
      <c r="CY773" s="351"/>
      <c r="CZ773" s="351"/>
      <c r="DA773" s="351"/>
      <c r="DB773" s="351"/>
      <c r="DC773" s="351"/>
      <c r="DD773" s="351"/>
      <c r="DE773" s="351"/>
      <c r="DF773" s="351"/>
      <c r="DG773" s="351"/>
      <c r="DH773" s="351"/>
      <c r="DI773" s="351"/>
      <c r="DJ773" s="351"/>
      <c r="DK773" s="351"/>
      <c r="DL773" s="351"/>
      <c r="DM773" s="351"/>
      <c r="DN773" s="351"/>
      <c r="DS773" s="372"/>
      <c r="DT773" s="374"/>
      <c r="DU773" s="375"/>
      <c r="DV773" s="375"/>
      <c r="DW773" s="375"/>
      <c r="DX773" s="375">
        <v>1</v>
      </c>
      <c r="DY773" s="375">
        <f t="shared" si="2831"/>
        <v>0</v>
      </c>
      <c r="DZ773" s="375">
        <f t="shared" si="2832"/>
        <v>0</v>
      </c>
      <c r="EA773" s="375">
        <f t="shared" si="2833"/>
        <v>1</v>
      </c>
      <c r="EB773" s="375">
        <f t="shared" si="2834"/>
        <v>0</v>
      </c>
      <c r="EC773" s="375">
        <f t="shared" si="2835"/>
        <v>0</v>
      </c>
      <c r="ED773" s="375">
        <f t="shared" si="2836"/>
        <v>1</v>
      </c>
      <c r="EE773" s="375">
        <f t="shared" si="2837"/>
        <v>0</v>
      </c>
      <c r="EF773" s="375">
        <f t="shared" si="2838"/>
        <v>0</v>
      </c>
      <c r="EG773" s="375">
        <f t="shared" si="2839"/>
        <v>1</v>
      </c>
      <c r="EH773" s="375">
        <f t="shared" si="2840"/>
        <v>0</v>
      </c>
      <c r="EI773" s="375">
        <f t="shared" si="2841"/>
        <v>0</v>
      </c>
      <c r="EJ773" s="375">
        <f t="shared" si="2842"/>
        <v>1</v>
      </c>
      <c r="EK773" s="375">
        <f t="shared" si="2843"/>
        <v>0</v>
      </c>
      <c r="EL773" s="375">
        <f t="shared" si="2844"/>
        <v>0</v>
      </c>
      <c r="EM773" s="375">
        <f t="shared" si="2845"/>
        <v>1</v>
      </c>
      <c r="EN773" s="375">
        <f t="shared" si="2846"/>
        <v>0</v>
      </c>
      <c r="EO773" s="375">
        <f t="shared" si="2847"/>
        <v>0</v>
      </c>
      <c r="EP773" s="375">
        <f t="shared" si="2848"/>
        <v>1</v>
      </c>
      <c r="EQ773" s="375">
        <f t="shared" si="2849"/>
        <v>0</v>
      </c>
      <c r="ER773" s="375">
        <f t="shared" si="2850"/>
        <v>0</v>
      </c>
      <c r="ES773" s="375">
        <f t="shared" si="2851"/>
        <v>1</v>
      </c>
      <c r="ET773" s="375">
        <f t="shared" si="2852"/>
        <v>0</v>
      </c>
      <c r="EU773" s="375">
        <f t="shared" si="2853"/>
        <v>0</v>
      </c>
      <c r="EV773" s="375">
        <f t="shared" si="2854"/>
        <v>1</v>
      </c>
      <c r="EW773" s="375">
        <f t="shared" si="2855"/>
        <v>0</v>
      </c>
      <c r="EX773" s="375">
        <f t="shared" si="2856"/>
        <v>0</v>
      </c>
      <c r="EY773" s="375">
        <f t="shared" si="2857"/>
        <v>1</v>
      </c>
      <c r="EZ773" s="375">
        <f t="shared" si="2858"/>
        <v>0</v>
      </c>
      <c r="FA773" s="375">
        <f t="shared" si="2859"/>
        <v>0</v>
      </c>
      <c r="FB773" s="375">
        <f t="shared" si="2860"/>
        <v>1</v>
      </c>
      <c r="FC773" s="375">
        <f t="shared" si="2861"/>
        <v>0</v>
      </c>
      <c r="FD773" s="375">
        <f t="shared" si="2862"/>
        <v>0</v>
      </c>
      <c r="FE773" s="376"/>
      <c r="FF773" s="372"/>
      <c r="FG773" s="372"/>
      <c r="FH773" s="372"/>
      <c r="FI773" s="372"/>
      <c r="FJ773" s="372"/>
      <c r="FK773" s="372"/>
      <c r="FL773" s="372"/>
      <c r="FM773" s="372"/>
      <c r="FN773" s="372"/>
      <c r="FO773" s="372"/>
      <c r="FP773" s="372"/>
      <c r="FQ773" s="372"/>
      <c r="FR773" s="372"/>
      <c r="FS773" s="372"/>
      <c r="FT773" s="372"/>
      <c r="FU773" s="372"/>
      <c r="FV773" s="372"/>
      <c r="FW773" s="372"/>
      <c r="FX773" s="372"/>
      <c r="FY773" s="372"/>
      <c r="FZ773" s="372"/>
      <c r="GA773" s="372"/>
      <c r="GB773" s="372"/>
      <c r="GC773" s="372"/>
      <c r="GD773" s="372"/>
      <c r="GE773" s="372"/>
      <c r="GF773" s="372"/>
      <c r="GG773" s="372"/>
      <c r="GH773" s="372"/>
      <c r="GI773" s="372"/>
      <c r="GJ773" s="372"/>
      <c r="GK773" s="372"/>
      <c r="GL773" s="372"/>
      <c r="GM773" s="372"/>
      <c r="GN773" s="372"/>
      <c r="GO773" s="372"/>
      <c r="GP773" s="372"/>
      <c r="GQ773" s="372"/>
      <c r="GR773" s="372"/>
      <c r="GS773" s="372"/>
      <c r="GT773" s="372"/>
      <c r="GU773" s="372"/>
      <c r="GV773" s="372"/>
      <c r="GW773" s="372"/>
      <c r="GX773" s="372"/>
      <c r="GY773" s="372"/>
      <c r="GZ773" s="372"/>
      <c r="HA773" s="372"/>
      <c r="HB773" s="372"/>
      <c r="HC773" s="372"/>
    </row>
    <row r="774" spans="1:211" s="373" customFormat="1" ht="15" hidden="1" customHeight="1" outlineLevel="1" x14ac:dyDescent="0.2">
      <c r="A774" s="366">
        <f>SWDATA!O759</f>
        <v>0</v>
      </c>
      <c r="B774" s="366">
        <f>SWDATA!M759</f>
        <v>0</v>
      </c>
      <c r="C774" s="351">
        <f>IF(AND(SWDATA!M759=1,SWDATA!Q759="promotions"),SWDATA!P759,0)</f>
        <v>0</v>
      </c>
      <c r="D774" s="367">
        <f>ROW(SWDATA!M759)</f>
        <v>759</v>
      </c>
      <c r="E774" s="368">
        <f t="shared" si="2866"/>
        <v>0</v>
      </c>
      <c r="F774" s="369">
        <f t="shared" si="2867"/>
        <v>1</v>
      </c>
      <c r="G774" s="366" t="str">
        <f t="shared" si="2868"/>
        <v/>
      </c>
      <c r="H774" s="370"/>
      <c r="J774" s="238">
        <f t="shared" si="2869"/>
        <v>0</v>
      </c>
      <c r="K774" s="239" t="str">
        <f t="shared" si="2870"/>
        <v/>
      </c>
      <c r="L774" s="342"/>
      <c r="M774" s="345"/>
      <c r="N774" s="340" t="str">
        <f>IF(LEN(SWDATA!F759)=0,"",N773)</f>
        <v/>
      </c>
      <c r="O774" s="296" t="str">
        <f>IF(LEN(SWDATA!G759)=0,"",O773)</f>
        <v/>
      </c>
      <c r="P774" s="297" t="str">
        <f>IF(LEN(SWDATA!C759)=0,"",SWDATA!C759)</f>
        <v/>
      </c>
      <c r="Q774" s="312" t="str">
        <f t="shared" si="2871"/>
        <v/>
      </c>
      <c r="R774" s="223" t="s">
        <v>261</v>
      </c>
      <c r="S774" s="319" t="s">
        <v>485</v>
      </c>
      <c r="T774" s="224"/>
      <c r="U774" s="264" t="s">
        <v>608</v>
      </c>
      <c r="V774" s="205" t="s">
        <v>221</v>
      </c>
      <c r="W774" s="266">
        <f>IF(OR(Is_Loading,LEN($A774)=0),"",SWDATA!P759)</f>
        <v>0</v>
      </c>
      <c r="X774" s="267">
        <f>IF(OR(Is_Loading,LEN($A774)=0),"",SWDATA!Q759)</f>
        <v>0</v>
      </c>
      <c r="Y774" s="267">
        <f>IF(OR(Is_Loading,LEN($A774)=0),"",SWDATA!R759)</f>
        <v>0</v>
      </c>
      <c r="Z774" s="266" t="str">
        <f t="shared" si="2880"/>
        <v/>
      </c>
      <c r="AA774" s="266">
        <f>IF(OR(Is_Loading,LEN($A774)=0),"",SWDATA!T759)</f>
        <v>0</v>
      </c>
      <c r="AB774" s="267">
        <f>IF(OR(Is_Loading,LEN($A774)=0),"",SWDATA!U759)</f>
        <v>0</v>
      </c>
      <c r="AC774" s="267">
        <f>IF(OR(Is_Loading,LEN($A774)=0),"",SWDATA!V759)</f>
        <v>0</v>
      </c>
      <c r="AD774" s="266" t="str">
        <f t="shared" si="2872"/>
        <v/>
      </c>
      <c r="AE774" s="266">
        <f>IF(OR(Is_Loading,LEN($A774)=0),"",SWDATA!X759)</f>
        <v>0</v>
      </c>
      <c r="AF774" s="267">
        <f>IF(OR(Is_Loading,LEN($A774)=0),"",SWDATA!Y759)</f>
        <v>0</v>
      </c>
      <c r="AG774" s="267">
        <f>IF(OR(Is_Loading,LEN($A774)=0),"",SWDATA!Z759)</f>
        <v>0</v>
      </c>
      <c r="AH774" s="266" t="str">
        <f t="shared" si="2873"/>
        <v/>
      </c>
      <c r="AI774" s="266">
        <f>IF(OR(Is_Loading,LEN($A774)=0),"",SWDATA!AB759)</f>
        <v>0</v>
      </c>
      <c r="AJ774" s="267">
        <f>IF(OR(Is_Loading,LEN($A774)=0),"",SWDATA!AC759)</f>
        <v>0</v>
      </c>
      <c r="AK774" s="267">
        <f>IF(OR(Is_Loading,LEN($A774)=0),"",SWDATA!AD759)</f>
        <v>0</v>
      </c>
      <c r="AL774" s="266" t="str">
        <f t="shared" si="2874"/>
        <v/>
      </c>
      <c r="AM774" s="266">
        <f>IF(OR(Is_Loading,LEN($A774)=0),"",SWDATA!AF759)</f>
        <v>0</v>
      </c>
      <c r="AN774" s="267">
        <f>IF(OR(Is_Loading,LEN($A774)=0),"",SWDATA!AG759)</f>
        <v>0</v>
      </c>
      <c r="AO774" s="323">
        <f>IF(OR(Is_Loading,LEN($A774)=0),"",SWDATA!AH759)</f>
        <v>0</v>
      </c>
      <c r="AP774" s="320" t="str">
        <f t="shared" si="2875"/>
        <v/>
      </c>
      <c r="AQ774" s="266">
        <f>IF(OR(Is_Loading,LEN($A774)=0),"",SWDATA!AJ759)</f>
        <v>0</v>
      </c>
      <c r="AR774" s="267">
        <f>IF(OR(Is_Loading,LEN($A774)=0),"",SWDATA!AK759)</f>
        <v>0</v>
      </c>
      <c r="AS774" s="267">
        <f>IF(OR(Is_Loading,LEN($A774)=0),"",SWDATA!AL759)</f>
        <v>0</v>
      </c>
      <c r="AT774" s="266" t="str">
        <f t="shared" si="2876"/>
        <v/>
      </c>
      <c r="AU774" s="266">
        <f>IF(OR(Is_Loading,LEN($A774)=0),"",SWDATA!AN759)</f>
        <v>0</v>
      </c>
      <c r="AV774" s="267">
        <f>IF(OR(Is_Loading,LEN($A774)=0),"",SWDATA!AO759)</f>
        <v>0</v>
      </c>
      <c r="AW774" s="267">
        <f>IF(OR(Is_Loading,LEN($A774)=0),"",SWDATA!AP759)</f>
        <v>0</v>
      </c>
      <c r="AX774" s="266" t="str">
        <f t="shared" si="2877"/>
        <v/>
      </c>
      <c r="AY774" s="266">
        <f>IF(OR(Is_Loading,LEN($A774)=0),"",SWDATA!AR759)</f>
        <v>0</v>
      </c>
      <c r="AZ774" s="267">
        <f>IF(OR(Is_Loading,LEN($A774)=0),"",SWDATA!AS759)</f>
        <v>0</v>
      </c>
      <c r="BA774" s="267">
        <f>IF(OR(Is_Loading,LEN($A774)=0),"",SWDATA!AT759)</f>
        <v>0</v>
      </c>
      <c r="BB774" s="266" t="str">
        <f t="shared" si="2878"/>
        <v/>
      </c>
      <c r="BC774" s="266">
        <f>IF(OR(Is_Loading,LEN($A774)=0),"",SWDATA!AV759)</f>
        <v>0</v>
      </c>
      <c r="BD774" s="267">
        <f>IF(OR(Is_Loading,LEN($A774)=0),"",SWDATA!AW759)</f>
        <v>0</v>
      </c>
      <c r="BE774" s="323">
        <f>IF(OR(Is_Loading,LEN($A774)=0),"",SWDATA!AX759)</f>
        <v>0</v>
      </c>
      <c r="BF774" s="320" t="str">
        <f t="shared" si="2879"/>
        <v/>
      </c>
      <c r="BG774" s="11"/>
      <c r="BH774" s="11"/>
      <c r="BI774" s="11"/>
      <c r="BJ774" s="11"/>
      <c r="BK774" s="11"/>
      <c r="BL774" s="11"/>
      <c r="BM774" s="11"/>
      <c r="BN774" s="11"/>
      <c r="BO774" s="11"/>
      <c r="BP774" s="11"/>
      <c r="BQ774" s="11"/>
      <c r="BR774" s="11"/>
      <c r="BS774" s="11"/>
      <c r="BT774" s="11"/>
      <c r="BU774" s="11"/>
      <c r="BV774" s="11"/>
      <c r="BW774" s="11"/>
      <c r="BX774" s="11"/>
      <c r="BY774" s="11"/>
      <c r="BZ774" s="11"/>
      <c r="CA774" s="11"/>
      <c r="CB774" s="11"/>
      <c r="CC774" s="11"/>
      <c r="CD774" s="11"/>
      <c r="CE774" s="11"/>
      <c r="CF774" s="11"/>
      <c r="CG774" s="11"/>
      <c r="CH774" s="11"/>
      <c r="CI774" s="11"/>
      <c r="CJ774" s="11"/>
      <c r="CK774" s="11"/>
      <c r="CL774" s="11"/>
      <c r="CM774" s="11"/>
      <c r="CN774" s="351"/>
      <c r="CO774" s="351"/>
      <c r="CP774" s="351"/>
      <c r="CQ774" s="351"/>
      <c r="CR774" s="351"/>
      <c r="CS774" s="351"/>
      <c r="CT774" s="351"/>
      <c r="CU774" s="351"/>
      <c r="CV774" s="351"/>
      <c r="CW774" s="351"/>
      <c r="CX774" s="351"/>
      <c r="CY774" s="351"/>
      <c r="CZ774" s="351"/>
      <c r="DA774" s="351"/>
      <c r="DB774" s="351"/>
      <c r="DC774" s="351"/>
      <c r="DD774" s="351"/>
      <c r="DE774" s="351"/>
      <c r="DF774" s="351"/>
      <c r="DG774" s="351"/>
      <c r="DH774" s="351"/>
      <c r="DI774" s="351"/>
      <c r="DJ774" s="351"/>
      <c r="DK774" s="351"/>
      <c r="DL774" s="351"/>
      <c r="DM774" s="351"/>
      <c r="DN774" s="351"/>
      <c r="DS774" s="372"/>
      <c r="DT774" s="374"/>
      <c r="DU774" s="375"/>
      <c r="DV774" s="375"/>
      <c r="DW774" s="375"/>
      <c r="DX774" s="375">
        <v>1</v>
      </c>
      <c r="DY774" s="375">
        <f t="shared" si="2831"/>
        <v>0</v>
      </c>
      <c r="DZ774" s="375">
        <f t="shared" si="2832"/>
        <v>0</v>
      </c>
      <c r="EA774" s="375">
        <f t="shared" si="2833"/>
        <v>1</v>
      </c>
      <c r="EB774" s="375">
        <f t="shared" si="2834"/>
        <v>0</v>
      </c>
      <c r="EC774" s="375">
        <f t="shared" si="2835"/>
        <v>0</v>
      </c>
      <c r="ED774" s="375">
        <f t="shared" si="2836"/>
        <v>1</v>
      </c>
      <c r="EE774" s="375">
        <f t="shared" si="2837"/>
        <v>0</v>
      </c>
      <c r="EF774" s="375">
        <f t="shared" si="2838"/>
        <v>0</v>
      </c>
      <c r="EG774" s="375">
        <f t="shared" si="2839"/>
        <v>1</v>
      </c>
      <c r="EH774" s="375">
        <f t="shared" si="2840"/>
        <v>0</v>
      </c>
      <c r="EI774" s="375">
        <f t="shared" si="2841"/>
        <v>0</v>
      </c>
      <c r="EJ774" s="375">
        <f t="shared" si="2842"/>
        <v>1</v>
      </c>
      <c r="EK774" s="375">
        <f t="shared" si="2843"/>
        <v>0</v>
      </c>
      <c r="EL774" s="375">
        <f t="shared" si="2844"/>
        <v>0</v>
      </c>
      <c r="EM774" s="375">
        <f t="shared" si="2845"/>
        <v>1</v>
      </c>
      <c r="EN774" s="375">
        <f t="shared" si="2846"/>
        <v>0</v>
      </c>
      <c r="EO774" s="375">
        <f t="shared" si="2847"/>
        <v>0</v>
      </c>
      <c r="EP774" s="375">
        <f t="shared" si="2848"/>
        <v>1</v>
      </c>
      <c r="EQ774" s="375">
        <f t="shared" si="2849"/>
        <v>0</v>
      </c>
      <c r="ER774" s="375">
        <f t="shared" si="2850"/>
        <v>0</v>
      </c>
      <c r="ES774" s="375">
        <f t="shared" si="2851"/>
        <v>1</v>
      </c>
      <c r="ET774" s="375">
        <f t="shared" si="2852"/>
        <v>0</v>
      </c>
      <c r="EU774" s="375">
        <f t="shared" si="2853"/>
        <v>0</v>
      </c>
      <c r="EV774" s="375">
        <f t="shared" si="2854"/>
        <v>1</v>
      </c>
      <c r="EW774" s="375">
        <f t="shared" si="2855"/>
        <v>0</v>
      </c>
      <c r="EX774" s="375">
        <f t="shared" si="2856"/>
        <v>0</v>
      </c>
      <c r="EY774" s="375">
        <f t="shared" si="2857"/>
        <v>1</v>
      </c>
      <c r="EZ774" s="375">
        <f t="shared" si="2858"/>
        <v>0</v>
      </c>
      <c r="FA774" s="375">
        <f t="shared" si="2859"/>
        <v>0</v>
      </c>
      <c r="FB774" s="375">
        <f t="shared" si="2860"/>
        <v>1</v>
      </c>
      <c r="FC774" s="375">
        <f t="shared" si="2861"/>
        <v>0</v>
      </c>
      <c r="FD774" s="375">
        <f t="shared" si="2862"/>
        <v>0</v>
      </c>
      <c r="FE774" s="376"/>
      <c r="FF774" s="372"/>
      <c r="FG774" s="372"/>
      <c r="FH774" s="372"/>
      <c r="FI774" s="372"/>
      <c r="FJ774" s="372"/>
      <c r="FK774" s="372"/>
      <c r="FL774" s="372"/>
      <c r="FM774" s="372"/>
      <c r="FN774" s="372"/>
      <c r="FO774" s="372"/>
      <c r="FP774" s="372"/>
      <c r="FQ774" s="372"/>
      <c r="FR774" s="372"/>
      <c r="FS774" s="372"/>
      <c r="FT774" s="372"/>
      <c r="FU774" s="372"/>
      <c r="FV774" s="372"/>
      <c r="FW774" s="372"/>
      <c r="FX774" s="372"/>
      <c r="FY774" s="372"/>
      <c r="FZ774" s="372"/>
      <c r="GA774" s="372"/>
      <c r="GB774" s="372"/>
      <c r="GC774" s="372"/>
      <c r="GD774" s="372"/>
      <c r="GE774" s="372"/>
      <c r="GF774" s="372"/>
      <c r="GG774" s="372"/>
      <c r="GH774" s="372"/>
      <c r="GI774" s="372"/>
      <c r="GJ774" s="372"/>
      <c r="GK774" s="372"/>
      <c r="GL774" s="372"/>
      <c r="GM774" s="372"/>
      <c r="GN774" s="372"/>
      <c r="GO774" s="372"/>
      <c r="GP774" s="372"/>
      <c r="GQ774" s="372"/>
      <c r="GR774" s="372"/>
      <c r="GS774" s="372"/>
      <c r="GT774" s="372"/>
      <c r="GU774" s="372"/>
      <c r="GV774" s="372"/>
      <c r="GW774" s="372"/>
      <c r="GX774" s="372"/>
      <c r="GY774" s="372"/>
      <c r="GZ774" s="372"/>
      <c r="HA774" s="372"/>
      <c r="HB774" s="372"/>
      <c r="HC774" s="372"/>
    </row>
    <row r="775" spans="1:211" s="373" customFormat="1" ht="15" hidden="1" customHeight="1" outlineLevel="1" x14ac:dyDescent="0.2">
      <c r="A775" s="366">
        <f>SWDATA!O760</f>
        <v>0</v>
      </c>
      <c r="B775" s="366">
        <f>SWDATA!M760</f>
        <v>0</v>
      </c>
      <c r="C775" s="351">
        <f>IF(AND(SWDATA!M760=1,SWDATA!Q760="promotions"),SWDATA!P760,0)</f>
        <v>0</v>
      </c>
      <c r="D775" s="367">
        <f>ROW(SWDATA!M760)</f>
        <v>760</v>
      </c>
      <c r="E775" s="368">
        <f t="shared" si="2866"/>
        <v>0</v>
      </c>
      <c r="F775" s="369">
        <f t="shared" si="2867"/>
        <v>1</v>
      </c>
      <c r="G775" s="366" t="str">
        <f t="shared" si="2868"/>
        <v/>
      </c>
      <c r="H775" s="370"/>
      <c r="J775" s="238">
        <f t="shared" si="2869"/>
        <v>0</v>
      </c>
      <c r="K775" s="239" t="str">
        <f t="shared" si="2870"/>
        <v/>
      </c>
      <c r="L775" s="342"/>
      <c r="M775" s="345"/>
      <c r="N775" s="340" t="str">
        <f>IF(LEN(SWDATA!F760)=0,"",N774)</f>
        <v/>
      </c>
      <c r="O775" s="296" t="str">
        <f>IF(LEN(SWDATA!G760)=0,"",O774)</f>
        <v/>
      </c>
      <c r="P775" s="297" t="str">
        <f>IF(LEN(SWDATA!C760)=0,"",SWDATA!C760)</f>
        <v/>
      </c>
      <c r="Q775" s="312" t="str">
        <f t="shared" si="2871"/>
        <v/>
      </c>
      <c r="R775" s="223" t="s">
        <v>261</v>
      </c>
      <c r="S775" s="224"/>
      <c r="T775" s="224"/>
      <c r="U775" s="264" t="s">
        <v>613</v>
      </c>
      <c r="V775" s="205" t="s">
        <v>221</v>
      </c>
      <c r="W775" s="266">
        <f>IF(OR(Is_Loading,LEN($A775)=0),"",SWDATA!P760)</f>
        <v>0</v>
      </c>
      <c r="X775" s="267">
        <f>IF(OR(Is_Loading,LEN($A775)=0),"",SWDATA!Q760)</f>
        <v>0</v>
      </c>
      <c r="Y775" s="267">
        <f>IF(OR(Is_Loading,LEN($A775)=0),"",SWDATA!R760)</f>
        <v>0</v>
      </c>
      <c r="Z775" s="266" t="str">
        <f t="shared" si="2880"/>
        <v/>
      </c>
      <c r="AA775" s="266">
        <f>IF(OR(Is_Loading,LEN($A775)=0),"",SWDATA!T760)</f>
        <v>0</v>
      </c>
      <c r="AB775" s="267">
        <f>IF(OR(Is_Loading,LEN($A775)=0),"",SWDATA!U760)</f>
        <v>0</v>
      </c>
      <c r="AC775" s="267">
        <f>IF(OR(Is_Loading,LEN($A775)=0),"",SWDATA!V760)</f>
        <v>0</v>
      </c>
      <c r="AD775" s="266" t="str">
        <f t="shared" si="2872"/>
        <v/>
      </c>
      <c r="AE775" s="266">
        <f>IF(OR(Is_Loading,LEN($A775)=0),"",SWDATA!X760)</f>
        <v>0</v>
      </c>
      <c r="AF775" s="267">
        <f>IF(OR(Is_Loading,LEN($A775)=0),"",SWDATA!Y760)</f>
        <v>0</v>
      </c>
      <c r="AG775" s="267">
        <f>IF(OR(Is_Loading,LEN($A775)=0),"",SWDATA!Z760)</f>
        <v>0</v>
      </c>
      <c r="AH775" s="266" t="str">
        <f t="shared" si="2873"/>
        <v/>
      </c>
      <c r="AI775" s="266">
        <f>IF(OR(Is_Loading,LEN($A775)=0),"",SWDATA!AB760)</f>
        <v>0</v>
      </c>
      <c r="AJ775" s="267">
        <f>IF(OR(Is_Loading,LEN($A775)=0),"",SWDATA!AC760)</f>
        <v>0</v>
      </c>
      <c r="AK775" s="267">
        <f>IF(OR(Is_Loading,LEN($A775)=0),"",SWDATA!AD760)</f>
        <v>0</v>
      </c>
      <c r="AL775" s="266" t="str">
        <f t="shared" si="2874"/>
        <v/>
      </c>
      <c r="AM775" s="266">
        <f>IF(OR(Is_Loading,LEN($A775)=0),"",SWDATA!AF760)</f>
        <v>0</v>
      </c>
      <c r="AN775" s="267">
        <f>IF(OR(Is_Loading,LEN($A775)=0),"",SWDATA!AG760)</f>
        <v>0</v>
      </c>
      <c r="AO775" s="323">
        <f>IF(OR(Is_Loading,LEN($A775)=0),"",SWDATA!AH760)</f>
        <v>0</v>
      </c>
      <c r="AP775" s="320" t="str">
        <f t="shared" si="2875"/>
        <v/>
      </c>
      <c r="AQ775" s="266">
        <f>IF(OR(Is_Loading,LEN($A775)=0),"",SWDATA!AJ760)</f>
        <v>0</v>
      </c>
      <c r="AR775" s="267">
        <f>IF(OR(Is_Loading,LEN($A775)=0),"",SWDATA!AK760)</f>
        <v>0</v>
      </c>
      <c r="AS775" s="267">
        <f>IF(OR(Is_Loading,LEN($A775)=0),"",SWDATA!AL760)</f>
        <v>0</v>
      </c>
      <c r="AT775" s="266" t="str">
        <f t="shared" si="2876"/>
        <v/>
      </c>
      <c r="AU775" s="266">
        <f>IF(OR(Is_Loading,LEN($A775)=0),"",SWDATA!AN760)</f>
        <v>0</v>
      </c>
      <c r="AV775" s="267">
        <f>IF(OR(Is_Loading,LEN($A775)=0),"",SWDATA!AO760)</f>
        <v>0</v>
      </c>
      <c r="AW775" s="267">
        <f>IF(OR(Is_Loading,LEN($A775)=0),"",SWDATA!AP760)</f>
        <v>0</v>
      </c>
      <c r="AX775" s="266" t="str">
        <f t="shared" si="2877"/>
        <v/>
      </c>
      <c r="AY775" s="266">
        <f>IF(OR(Is_Loading,LEN($A775)=0),"",SWDATA!AR760)</f>
        <v>0</v>
      </c>
      <c r="AZ775" s="267">
        <f>IF(OR(Is_Loading,LEN($A775)=0),"",SWDATA!AS760)</f>
        <v>0</v>
      </c>
      <c r="BA775" s="267">
        <f>IF(OR(Is_Loading,LEN($A775)=0),"",SWDATA!AT760)</f>
        <v>0</v>
      </c>
      <c r="BB775" s="266" t="str">
        <f t="shared" si="2878"/>
        <v/>
      </c>
      <c r="BC775" s="266">
        <f>IF(OR(Is_Loading,LEN($A775)=0),"",SWDATA!AV760)</f>
        <v>0</v>
      </c>
      <c r="BD775" s="267">
        <f>IF(OR(Is_Loading,LEN($A775)=0),"",SWDATA!AW760)</f>
        <v>0</v>
      </c>
      <c r="BE775" s="323">
        <f>IF(OR(Is_Loading,LEN($A775)=0),"",SWDATA!AX760)</f>
        <v>0</v>
      </c>
      <c r="BF775" s="320" t="str">
        <f t="shared" si="2879"/>
        <v/>
      </c>
      <c r="BG775" s="11"/>
      <c r="BH775" s="11"/>
      <c r="BI775" s="11"/>
      <c r="BJ775" s="11"/>
      <c r="BK775" s="11"/>
      <c r="BL775" s="11"/>
      <c r="BM775" s="11"/>
      <c r="BN775" s="11"/>
      <c r="BO775" s="11"/>
      <c r="BP775" s="11"/>
      <c r="BQ775" s="11"/>
      <c r="BR775" s="11"/>
      <c r="BS775" s="11"/>
      <c r="BT775" s="11"/>
      <c r="BU775" s="11"/>
      <c r="BV775" s="11"/>
      <c r="BW775" s="11"/>
      <c r="BX775" s="11"/>
      <c r="BY775" s="11"/>
      <c r="BZ775" s="11"/>
      <c r="CA775" s="11"/>
      <c r="CB775" s="11"/>
      <c r="CC775" s="11"/>
      <c r="CD775" s="11"/>
      <c r="CE775" s="11"/>
      <c r="CF775" s="11"/>
      <c r="CG775" s="11"/>
      <c r="CH775" s="11"/>
      <c r="CI775" s="11"/>
      <c r="CJ775" s="11"/>
      <c r="CK775" s="11"/>
      <c r="CL775" s="11"/>
      <c r="CM775" s="11"/>
      <c r="CN775" s="351"/>
      <c r="CO775" s="351"/>
      <c r="CP775" s="351"/>
      <c r="CQ775" s="351"/>
      <c r="CR775" s="351"/>
      <c r="CS775" s="351"/>
      <c r="CT775" s="351"/>
      <c r="CU775" s="351"/>
      <c r="CV775" s="351"/>
      <c r="CW775" s="351"/>
      <c r="CX775" s="351"/>
      <c r="CY775" s="351"/>
      <c r="CZ775" s="351"/>
      <c r="DA775" s="351"/>
      <c r="DB775" s="351"/>
      <c r="DC775" s="351"/>
      <c r="DD775" s="351"/>
      <c r="DE775" s="351"/>
      <c r="DF775" s="351"/>
      <c r="DG775" s="351"/>
      <c r="DH775" s="351"/>
      <c r="DI775" s="351"/>
      <c r="DJ775" s="351"/>
      <c r="DK775" s="351"/>
      <c r="DL775" s="351"/>
      <c r="DM775" s="351"/>
      <c r="DN775" s="351"/>
      <c r="DS775" s="372"/>
      <c r="DT775" s="374"/>
      <c r="DU775" s="375"/>
      <c r="DV775" s="375"/>
      <c r="DW775" s="375"/>
      <c r="DX775" s="375">
        <v>1</v>
      </c>
      <c r="DY775" s="375">
        <f t="shared" si="2831"/>
        <v>0</v>
      </c>
      <c r="DZ775" s="375">
        <f t="shared" si="2832"/>
        <v>0</v>
      </c>
      <c r="EA775" s="375">
        <f t="shared" si="2833"/>
        <v>1</v>
      </c>
      <c r="EB775" s="375">
        <f t="shared" si="2834"/>
        <v>0</v>
      </c>
      <c r="EC775" s="375">
        <f t="shared" si="2835"/>
        <v>0</v>
      </c>
      <c r="ED775" s="375">
        <f t="shared" si="2836"/>
        <v>1</v>
      </c>
      <c r="EE775" s="375">
        <f t="shared" si="2837"/>
        <v>0</v>
      </c>
      <c r="EF775" s="375">
        <f t="shared" si="2838"/>
        <v>0</v>
      </c>
      <c r="EG775" s="375">
        <f t="shared" si="2839"/>
        <v>1</v>
      </c>
      <c r="EH775" s="375">
        <f t="shared" si="2840"/>
        <v>0</v>
      </c>
      <c r="EI775" s="375">
        <f t="shared" si="2841"/>
        <v>0</v>
      </c>
      <c r="EJ775" s="375">
        <f t="shared" si="2842"/>
        <v>1</v>
      </c>
      <c r="EK775" s="375">
        <f t="shared" si="2843"/>
        <v>0</v>
      </c>
      <c r="EL775" s="375">
        <f t="shared" si="2844"/>
        <v>0</v>
      </c>
      <c r="EM775" s="375">
        <f t="shared" si="2845"/>
        <v>1</v>
      </c>
      <c r="EN775" s="375">
        <f t="shared" si="2846"/>
        <v>0</v>
      </c>
      <c r="EO775" s="375">
        <f t="shared" si="2847"/>
        <v>0</v>
      </c>
      <c r="EP775" s="375">
        <f t="shared" si="2848"/>
        <v>1</v>
      </c>
      <c r="EQ775" s="375">
        <f t="shared" si="2849"/>
        <v>0</v>
      </c>
      <c r="ER775" s="375">
        <f t="shared" si="2850"/>
        <v>0</v>
      </c>
      <c r="ES775" s="375">
        <f t="shared" si="2851"/>
        <v>1</v>
      </c>
      <c r="ET775" s="375">
        <f t="shared" si="2852"/>
        <v>0</v>
      </c>
      <c r="EU775" s="375">
        <f t="shared" si="2853"/>
        <v>0</v>
      </c>
      <c r="EV775" s="375">
        <f t="shared" si="2854"/>
        <v>1</v>
      </c>
      <c r="EW775" s="375">
        <f t="shared" si="2855"/>
        <v>0</v>
      </c>
      <c r="EX775" s="375">
        <f t="shared" si="2856"/>
        <v>0</v>
      </c>
      <c r="EY775" s="375">
        <f t="shared" si="2857"/>
        <v>1</v>
      </c>
      <c r="EZ775" s="375">
        <f t="shared" si="2858"/>
        <v>0</v>
      </c>
      <c r="FA775" s="375">
        <f t="shared" si="2859"/>
        <v>0</v>
      </c>
      <c r="FB775" s="375">
        <f t="shared" si="2860"/>
        <v>1</v>
      </c>
      <c r="FC775" s="375">
        <f t="shared" si="2861"/>
        <v>0</v>
      </c>
      <c r="FD775" s="375">
        <f t="shared" si="2862"/>
        <v>0</v>
      </c>
      <c r="FE775" s="376"/>
      <c r="FF775" s="372"/>
      <c r="FG775" s="372"/>
      <c r="FH775" s="372"/>
      <c r="FI775" s="372"/>
      <c r="FJ775" s="372"/>
      <c r="FK775" s="372"/>
      <c r="FL775" s="372"/>
      <c r="FM775" s="372"/>
      <c r="FN775" s="372"/>
      <c r="FO775" s="372"/>
      <c r="FP775" s="372"/>
      <c r="FQ775" s="372"/>
      <c r="FR775" s="372"/>
      <c r="FS775" s="372"/>
      <c r="FT775" s="372"/>
      <c r="FU775" s="372"/>
      <c r="FV775" s="372"/>
      <c r="FW775" s="372"/>
      <c r="FX775" s="372"/>
      <c r="FY775" s="372"/>
      <c r="FZ775" s="372"/>
      <c r="GA775" s="372"/>
      <c r="GB775" s="372"/>
      <c r="GC775" s="372"/>
      <c r="GD775" s="372"/>
      <c r="GE775" s="372"/>
      <c r="GF775" s="372"/>
      <c r="GG775" s="372"/>
      <c r="GH775" s="372"/>
      <c r="GI775" s="372"/>
      <c r="GJ775" s="372"/>
      <c r="GK775" s="372"/>
      <c r="GL775" s="372"/>
      <c r="GM775" s="372"/>
      <c r="GN775" s="372"/>
      <c r="GO775" s="372"/>
      <c r="GP775" s="372"/>
      <c r="GQ775" s="372"/>
      <c r="GR775" s="372"/>
      <c r="GS775" s="372"/>
      <c r="GT775" s="372"/>
      <c r="GU775" s="372"/>
      <c r="GV775" s="372"/>
      <c r="GW775" s="372"/>
      <c r="GX775" s="372"/>
      <c r="GY775" s="372"/>
      <c r="GZ775" s="372"/>
      <c r="HA775" s="372"/>
      <c r="HB775" s="372"/>
      <c r="HC775" s="372"/>
    </row>
    <row r="776" spans="1:211" s="373" customFormat="1" ht="15" hidden="1" customHeight="1" outlineLevel="1" x14ac:dyDescent="0.2">
      <c r="A776" s="366">
        <f>SWDATA!O761</f>
        <v>0</v>
      </c>
      <c r="B776" s="366">
        <f>SWDATA!M761</f>
        <v>0</v>
      </c>
      <c r="C776" s="351">
        <f>IF(AND(SWDATA!M761=1,SWDATA!Q761="promotions"),SWDATA!P761,0)</f>
        <v>0</v>
      </c>
      <c r="D776" s="367">
        <f>ROW(SWDATA!M761)</f>
        <v>761</v>
      </c>
      <c r="E776" s="368">
        <f t="shared" si="2866"/>
        <v>0</v>
      </c>
      <c r="F776" s="369">
        <f t="shared" si="2867"/>
        <v>1</v>
      </c>
      <c r="G776" s="366" t="str">
        <f t="shared" si="2868"/>
        <v/>
      </c>
      <c r="H776" s="370"/>
      <c r="J776" s="238">
        <f t="shared" si="2869"/>
        <v>0</v>
      </c>
      <c r="K776" s="239" t="str">
        <f t="shared" si="2870"/>
        <v/>
      </c>
      <c r="L776" s="342"/>
      <c r="M776" s="345"/>
      <c r="N776" s="340" t="str">
        <f>IF(LEN(SWDATA!F761)=0,"",N775)</f>
        <v/>
      </c>
      <c r="O776" s="296" t="str">
        <f>IF(LEN(SWDATA!G761)=0,"",O775)</f>
        <v/>
      </c>
      <c r="P776" s="297" t="str">
        <f>IF(LEN(SWDATA!C761)=0,"",SWDATA!C761)</f>
        <v/>
      </c>
      <c r="Q776" s="312" t="str">
        <f t="shared" si="2871"/>
        <v/>
      </c>
      <c r="R776" s="223" t="s">
        <v>261</v>
      </c>
      <c r="S776" s="224" t="s">
        <v>485</v>
      </c>
      <c r="T776" s="224"/>
      <c r="U776" s="264" t="s">
        <v>609</v>
      </c>
      <c r="V776" s="205" t="s">
        <v>221</v>
      </c>
      <c r="W776" s="266">
        <f>IF(OR(Is_Loading,LEN($A776)=0),"",SWDATA!P761)</f>
        <v>0</v>
      </c>
      <c r="X776" s="267">
        <f>IF(OR(Is_Loading,LEN($A776)=0),"",SWDATA!Q761)</f>
        <v>0</v>
      </c>
      <c r="Y776" s="267">
        <f>IF(OR(Is_Loading,LEN($A776)=0),"",SWDATA!R761)</f>
        <v>0</v>
      </c>
      <c r="Z776" s="266" t="str">
        <f t="shared" si="2880"/>
        <v/>
      </c>
      <c r="AA776" s="266">
        <f>IF(OR(Is_Loading,LEN($A776)=0),"",SWDATA!T761)</f>
        <v>0</v>
      </c>
      <c r="AB776" s="267">
        <f>IF(OR(Is_Loading,LEN($A776)=0),"",SWDATA!U761)</f>
        <v>0</v>
      </c>
      <c r="AC776" s="267">
        <f>IF(OR(Is_Loading,LEN($A776)=0),"",SWDATA!V761)</f>
        <v>0</v>
      </c>
      <c r="AD776" s="266" t="str">
        <f t="shared" si="2872"/>
        <v/>
      </c>
      <c r="AE776" s="266">
        <f>IF(OR(Is_Loading,LEN($A776)=0),"",SWDATA!X761)</f>
        <v>0</v>
      </c>
      <c r="AF776" s="267">
        <f>IF(OR(Is_Loading,LEN($A776)=0),"",SWDATA!Y761)</f>
        <v>0</v>
      </c>
      <c r="AG776" s="267">
        <f>IF(OR(Is_Loading,LEN($A776)=0),"",SWDATA!Z761)</f>
        <v>0</v>
      </c>
      <c r="AH776" s="266" t="str">
        <f t="shared" si="2873"/>
        <v/>
      </c>
      <c r="AI776" s="266">
        <f>IF(OR(Is_Loading,LEN($A776)=0),"",SWDATA!AB761)</f>
        <v>0</v>
      </c>
      <c r="AJ776" s="267">
        <f>IF(OR(Is_Loading,LEN($A776)=0),"",SWDATA!AC761)</f>
        <v>0</v>
      </c>
      <c r="AK776" s="267">
        <f>IF(OR(Is_Loading,LEN($A776)=0),"",SWDATA!AD761)</f>
        <v>0</v>
      </c>
      <c r="AL776" s="266" t="str">
        <f t="shared" si="2874"/>
        <v/>
      </c>
      <c r="AM776" s="266">
        <f>IF(OR(Is_Loading,LEN($A776)=0),"",SWDATA!AF761)</f>
        <v>0</v>
      </c>
      <c r="AN776" s="267">
        <f>IF(OR(Is_Loading,LEN($A776)=0),"",SWDATA!AG761)</f>
        <v>0</v>
      </c>
      <c r="AO776" s="323">
        <f>IF(OR(Is_Loading,LEN($A776)=0),"",SWDATA!AH761)</f>
        <v>0</v>
      </c>
      <c r="AP776" s="320" t="str">
        <f t="shared" si="2875"/>
        <v/>
      </c>
      <c r="AQ776" s="266">
        <f>IF(OR(Is_Loading,LEN($A776)=0),"",SWDATA!AJ761)</f>
        <v>0</v>
      </c>
      <c r="AR776" s="267">
        <f>IF(OR(Is_Loading,LEN($A776)=0),"",SWDATA!AK761)</f>
        <v>0</v>
      </c>
      <c r="AS776" s="267">
        <f>IF(OR(Is_Loading,LEN($A776)=0),"",SWDATA!AL761)</f>
        <v>0</v>
      </c>
      <c r="AT776" s="266" t="str">
        <f t="shared" si="2876"/>
        <v/>
      </c>
      <c r="AU776" s="266">
        <f>IF(OR(Is_Loading,LEN($A776)=0),"",SWDATA!AN761)</f>
        <v>0</v>
      </c>
      <c r="AV776" s="267">
        <f>IF(OR(Is_Loading,LEN($A776)=0),"",SWDATA!AO761)</f>
        <v>0</v>
      </c>
      <c r="AW776" s="267">
        <f>IF(OR(Is_Loading,LEN($A776)=0),"",SWDATA!AP761)</f>
        <v>0</v>
      </c>
      <c r="AX776" s="266" t="str">
        <f t="shared" si="2877"/>
        <v/>
      </c>
      <c r="AY776" s="266">
        <f>IF(OR(Is_Loading,LEN($A776)=0),"",SWDATA!AR761)</f>
        <v>0</v>
      </c>
      <c r="AZ776" s="267">
        <f>IF(OR(Is_Loading,LEN($A776)=0),"",SWDATA!AS761)</f>
        <v>0</v>
      </c>
      <c r="BA776" s="267">
        <f>IF(OR(Is_Loading,LEN($A776)=0),"",SWDATA!AT761)</f>
        <v>0</v>
      </c>
      <c r="BB776" s="266" t="str">
        <f t="shared" si="2878"/>
        <v/>
      </c>
      <c r="BC776" s="266">
        <f>IF(OR(Is_Loading,LEN($A776)=0),"",SWDATA!AV761)</f>
        <v>0</v>
      </c>
      <c r="BD776" s="267">
        <f>IF(OR(Is_Loading,LEN($A776)=0),"",SWDATA!AW761)</f>
        <v>0</v>
      </c>
      <c r="BE776" s="323">
        <f>IF(OR(Is_Loading,LEN($A776)=0),"",SWDATA!AX761)</f>
        <v>0</v>
      </c>
      <c r="BF776" s="320" t="str">
        <f t="shared" si="2879"/>
        <v/>
      </c>
      <c r="BG776" s="11"/>
      <c r="BH776" s="11"/>
      <c r="BI776" s="11"/>
      <c r="BJ776" s="11"/>
      <c r="BK776" s="11"/>
      <c r="BL776" s="11"/>
      <c r="BM776" s="11"/>
      <c r="BN776" s="11"/>
      <c r="BO776" s="11"/>
      <c r="BP776" s="11"/>
      <c r="BQ776" s="11"/>
      <c r="BR776" s="11"/>
      <c r="BS776" s="11"/>
      <c r="BT776" s="11"/>
      <c r="BU776" s="11"/>
      <c r="BV776" s="11"/>
      <c r="BW776" s="11"/>
      <c r="BX776" s="11"/>
      <c r="BY776" s="11"/>
      <c r="BZ776" s="11"/>
      <c r="CA776" s="11"/>
      <c r="CB776" s="11"/>
      <c r="CC776" s="11"/>
      <c r="CD776" s="11"/>
      <c r="CE776" s="11"/>
      <c r="CF776" s="11"/>
      <c r="CG776" s="11"/>
      <c r="CH776" s="11"/>
      <c r="CI776" s="11"/>
      <c r="CJ776" s="11"/>
      <c r="CK776" s="11"/>
      <c r="CL776" s="11"/>
      <c r="CM776" s="11"/>
      <c r="CN776" s="351"/>
      <c r="CO776" s="351"/>
      <c r="CP776" s="351"/>
      <c r="CQ776" s="351"/>
      <c r="CR776" s="351"/>
      <c r="CS776" s="351"/>
      <c r="CT776" s="351"/>
      <c r="CU776" s="351"/>
      <c r="CV776" s="351"/>
      <c r="CW776" s="351"/>
      <c r="CX776" s="351"/>
      <c r="CY776" s="351"/>
      <c r="CZ776" s="351"/>
      <c r="DA776" s="351"/>
      <c r="DB776" s="351"/>
      <c r="DC776" s="351"/>
      <c r="DD776" s="351"/>
      <c r="DE776" s="351"/>
      <c r="DF776" s="351"/>
      <c r="DG776" s="351"/>
      <c r="DH776" s="351"/>
      <c r="DI776" s="351"/>
      <c r="DJ776" s="351"/>
      <c r="DK776" s="351"/>
      <c r="DL776" s="351"/>
      <c r="DM776" s="351"/>
      <c r="DN776" s="351"/>
      <c r="DS776" s="372"/>
      <c r="DT776" s="374"/>
      <c r="DU776" s="375"/>
      <c r="DV776" s="375"/>
      <c r="DW776" s="375"/>
      <c r="DX776" s="375">
        <v>1</v>
      </c>
      <c r="DY776" s="375">
        <f t="shared" si="2831"/>
        <v>0</v>
      </c>
      <c r="DZ776" s="375">
        <f t="shared" si="2832"/>
        <v>0</v>
      </c>
      <c r="EA776" s="375">
        <f t="shared" si="2833"/>
        <v>1</v>
      </c>
      <c r="EB776" s="375">
        <f t="shared" si="2834"/>
        <v>0</v>
      </c>
      <c r="EC776" s="375">
        <f t="shared" si="2835"/>
        <v>0</v>
      </c>
      <c r="ED776" s="375">
        <f t="shared" si="2836"/>
        <v>1</v>
      </c>
      <c r="EE776" s="375">
        <f t="shared" si="2837"/>
        <v>0</v>
      </c>
      <c r="EF776" s="375">
        <f t="shared" si="2838"/>
        <v>0</v>
      </c>
      <c r="EG776" s="375">
        <f t="shared" si="2839"/>
        <v>1</v>
      </c>
      <c r="EH776" s="375">
        <f t="shared" si="2840"/>
        <v>0</v>
      </c>
      <c r="EI776" s="375">
        <f t="shared" si="2841"/>
        <v>0</v>
      </c>
      <c r="EJ776" s="375">
        <f t="shared" si="2842"/>
        <v>1</v>
      </c>
      <c r="EK776" s="375">
        <f t="shared" si="2843"/>
        <v>0</v>
      </c>
      <c r="EL776" s="375">
        <f t="shared" si="2844"/>
        <v>0</v>
      </c>
      <c r="EM776" s="375">
        <f t="shared" si="2845"/>
        <v>1</v>
      </c>
      <c r="EN776" s="375">
        <f t="shared" si="2846"/>
        <v>0</v>
      </c>
      <c r="EO776" s="375">
        <f t="shared" si="2847"/>
        <v>0</v>
      </c>
      <c r="EP776" s="375">
        <f t="shared" si="2848"/>
        <v>1</v>
      </c>
      <c r="EQ776" s="375">
        <f t="shared" si="2849"/>
        <v>0</v>
      </c>
      <c r="ER776" s="375">
        <f t="shared" si="2850"/>
        <v>0</v>
      </c>
      <c r="ES776" s="375">
        <f t="shared" si="2851"/>
        <v>1</v>
      </c>
      <c r="ET776" s="375">
        <f t="shared" si="2852"/>
        <v>0</v>
      </c>
      <c r="EU776" s="375">
        <f t="shared" si="2853"/>
        <v>0</v>
      </c>
      <c r="EV776" s="375">
        <f t="shared" si="2854"/>
        <v>1</v>
      </c>
      <c r="EW776" s="375">
        <f t="shared" si="2855"/>
        <v>0</v>
      </c>
      <c r="EX776" s="375">
        <f t="shared" si="2856"/>
        <v>0</v>
      </c>
      <c r="EY776" s="375">
        <f t="shared" si="2857"/>
        <v>1</v>
      </c>
      <c r="EZ776" s="375">
        <f t="shared" si="2858"/>
        <v>0</v>
      </c>
      <c r="FA776" s="375">
        <f t="shared" si="2859"/>
        <v>0</v>
      </c>
      <c r="FB776" s="375">
        <f t="shared" si="2860"/>
        <v>1</v>
      </c>
      <c r="FC776" s="375">
        <f t="shared" si="2861"/>
        <v>0</v>
      </c>
      <c r="FD776" s="375">
        <f t="shared" si="2862"/>
        <v>0</v>
      </c>
      <c r="FE776" s="376"/>
      <c r="FF776" s="372"/>
      <c r="FG776" s="372"/>
      <c r="FH776" s="372"/>
      <c r="FI776" s="372"/>
      <c r="FJ776" s="372"/>
      <c r="FK776" s="372"/>
      <c r="FL776" s="372"/>
      <c r="FM776" s="372"/>
      <c r="FN776" s="372"/>
      <c r="FO776" s="372"/>
      <c r="FP776" s="372"/>
      <c r="FQ776" s="372"/>
      <c r="FR776" s="372"/>
      <c r="FS776" s="372"/>
      <c r="FT776" s="372"/>
      <c r="FU776" s="372"/>
      <c r="FV776" s="372"/>
      <c r="FW776" s="372"/>
      <c r="FX776" s="372"/>
      <c r="FY776" s="372"/>
      <c r="FZ776" s="372"/>
      <c r="GA776" s="372"/>
      <c r="GB776" s="372"/>
      <c r="GC776" s="372"/>
      <c r="GD776" s="372"/>
      <c r="GE776" s="372"/>
      <c r="GF776" s="372"/>
      <c r="GG776" s="372"/>
      <c r="GH776" s="372"/>
      <c r="GI776" s="372"/>
      <c r="GJ776" s="372"/>
      <c r="GK776" s="372"/>
      <c r="GL776" s="372"/>
      <c r="GM776" s="372"/>
      <c r="GN776" s="372"/>
      <c r="GO776" s="372"/>
      <c r="GP776" s="372"/>
      <c r="GQ776" s="372"/>
      <c r="GR776" s="372"/>
      <c r="GS776" s="372"/>
      <c r="GT776" s="372"/>
      <c r="GU776" s="372"/>
      <c r="GV776" s="372"/>
      <c r="GW776" s="372"/>
      <c r="GX776" s="372"/>
      <c r="GY776" s="372"/>
      <c r="GZ776" s="372"/>
      <c r="HA776" s="372"/>
      <c r="HB776" s="372"/>
      <c r="HC776" s="372"/>
    </row>
    <row r="777" spans="1:211" s="373" customFormat="1" ht="15" hidden="1" customHeight="1" outlineLevel="1" x14ac:dyDescent="0.2">
      <c r="A777" s="366">
        <f>SWDATA!O762</f>
        <v>0</v>
      </c>
      <c r="B777" s="366">
        <f>SWDATA!M762</f>
        <v>0</v>
      </c>
      <c r="C777" s="351">
        <f>IF(AND(SWDATA!M762=1,SWDATA!Q762="promotions"),SWDATA!P762,0)</f>
        <v>0</v>
      </c>
      <c r="D777" s="371">
        <f>ROW(SWDATA!M762)</f>
        <v>762</v>
      </c>
      <c r="E777" s="368">
        <f ca="1">IF(AND(B777=1,UPPER(HLOOKUP(D777,'Metrics &amp; Attributes View'!$13:$31,19,0))&lt;&gt;"SBOM"),1,0)</f>
        <v>0</v>
      </c>
      <c r="F777" s="369">
        <f t="shared" si="2867"/>
        <v>1</v>
      </c>
      <c r="G777" s="366" t="str">
        <f t="shared" si="2868"/>
        <v/>
      </c>
      <c r="H777" s="370"/>
      <c r="J777" s="238">
        <f t="shared" si="2869"/>
        <v>0</v>
      </c>
      <c r="K777" s="239" t="str">
        <f t="shared" si="2870"/>
        <v/>
      </c>
      <c r="L777" s="342"/>
      <c r="M777" s="345"/>
      <c r="N777" s="340" t="str">
        <f>IF(LEN(SWDATA!F762)=0,"",N776)</f>
        <v/>
      </c>
      <c r="O777" s="296" t="str">
        <f>IF(LEN(SWDATA!G762)=0,"",O776)</f>
        <v/>
      </c>
      <c r="P777" s="297" t="str">
        <f>IF(LEN(SWDATA!C762)=0,"",SWDATA!C762)</f>
        <v/>
      </c>
      <c r="Q777" s="312" t="str">
        <f t="shared" si="2871"/>
        <v/>
      </c>
      <c r="R777" s="223" t="s">
        <v>262</v>
      </c>
      <c r="S777" s="224"/>
      <c r="T777" s="224"/>
      <c r="U777" s="264" t="s">
        <v>627</v>
      </c>
      <c r="V777" s="205" t="s">
        <v>221</v>
      </c>
      <c r="W777" s="266">
        <f>IF(OR(Is_Loading,LEN($A777)=0),"",SWDATA!P762)</f>
        <v>0</v>
      </c>
      <c r="X777" s="267">
        <f>IF(OR(Is_Loading,LEN($A777)=0),"",SWDATA!Q762)</f>
        <v>0</v>
      </c>
      <c r="Y777" s="267">
        <f>IF(OR(Is_Loading,LEN($A777)=0),"",SWDATA!R762)</f>
        <v>0</v>
      </c>
      <c r="Z777" s="266" t="str">
        <f t="shared" si="2880"/>
        <v/>
      </c>
      <c r="AA777" s="266">
        <f>IF(OR(Is_Loading,LEN($A777)=0),"",SWDATA!T762)</f>
        <v>0</v>
      </c>
      <c r="AB777" s="267">
        <f>IF(OR(Is_Loading,LEN($A777)=0),"",SWDATA!U762)</f>
        <v>0</v>
      </c>
      <c r="AC777" s="267">
        <f>IF(OR(Is_Loading,LEN($A777)=0),"",SWDATA!V762)</f>
        <v>0</v>
      </c>
      <c r="AD777" s="266" t="str">
        <f t="shared" si="2872"/>
        <v/>
      </c>
      <c r="AE777" s="266">
        <f>IF(OR(Is_Loading,LEN($A777)=0),"",SWDATA!X762)</f>
        <v>0</v>
      </c>
      <c r="AF777" s="267">
        <f>IF(OR(Is_Loading,LEN($A777)=0),"",SWDATA!Y762)</f>
        <v>0</v>
      </c>
      <c r="AG777" s="267">
        <f>IF(OR(Is_Loading,LEN($A777)=0),"",SWDATA!Z762)</f>
        <v>0</v>
      </c>
      <c r="AH777" s="266" t="str">
        <f t="shared" si="2873"/>
        <v/>
      </c>
      <c r="AI777" s="266">
        <f>IF(OR(Is_Loading,LEN($A777)=0),"",SWDATA!AB762)</f>
        <v>0</v>
      </c>
      <c r="AJ777" s="267">
        <f>IF(OR(Is_Loading,LEN($A777)=0),"",SWDATA!AC762)</f>
        <v>0</v>
      </c>
      <c r="AK777" s="267">
        <f>IF(OR(Is_Loading,LEN($A777)=0),"",SWDATA!AD762)</f>
        <v>0</v>
      </c>
      <c r="AL777" s="266" t="str">
        <f t="shared" si="2874"/>
        <v/>
      </c>
      <c r="AM777" s="266">
        <f>IF(OR(Is_Loading,LEN($A777)=0),"",SWDATA!AF762)</f>
        <v>0</v>
      </c>
      <c r="AN777" s="267">
        <f>IF(OR(Is_Loading,LEN($A777)=0),"",SWDATA!AG762)</f>
        <v>0</v>
      </c>
      <c r="AO777" s="323">
        <f>IF(OR(Is_Loading,LEN($A777)=0),"",SWDATA!AH762)</f>
        <v>0</v>
      </c>
      <c r="AP777" s="320" t="str">
        <f t="shared" si="2875"/>
        <v/>
      </c>
      <c r="AQ777" s="266">
        <f>IF(OR(Is_Loading,LEN($A777)=0),"",SWDATA!AJ762)</f>
        <v>0</v>
      </c>
      <c r="AR777" s="267">
        <f>IF(OR(Is_Loading,LEN($A777)=0),"",SWDATA!AK762)</f>
        <v>0</v>
      </c>
      <c r="AS777" s="267">
        <f>IF(OR(Is_Loading,LEN($A777)=0),"",SWDATA!AL762)</f>
        <v>0</v>
      </c>
      <c r="AT777" s="266" t="str">
        <f t="shared" si="2876"/>
        <v/>
      </c>
      <c r="AU777" s="266">
        <f>IF(OR(Is_Loading,LEN($A777)=0),"",SWDATA!AN762)</f>
        <v>0</v>
      </c>
      <c r="AV777" s="267">
        <f>IF(OR(Is_Loading,LEN($A777)=0),"",SWDATA!AO762)</f>
        <v>0</v>
      </c>
      <c r="AW777" s="267">
        <f>IF(OR(Is_Loading,LEN($A777)=0),"",SWDATA!AP762)</f>
        <v>0</v>
      </c>
      <c r="AX777" s="266" t="str">
        <f t="shared" si="2877"/>
        <v/>
      </c>
      <c r="AY777" s="266">
        <f>IF(OR(Is_Loading,LEN($A777)=0),"",SWDATA!AR762)</f>
        <v>0</v>
      </c>
      <c r="AZ777" s="267">
        <f>IF(OR(Is_Loading,LEN($A777)=0),"",SWDATA!AS762)</f>
        <v>0</v>
      </c>
      <c r="BA777" s="267">
        <f>IF(OR(Is_Loading,LEN($A777)=0),"",SWDATA!AT762)</f>
        <v>0</v>
      </c>
      <c r="BB777" s="266" t="str">
        <f t="shared" si="2878"/>
        <v/>
      </c>
      <c r="BC777" s="266">
        <f>IF(OR(Is_Loading,LEN($A777)=0),"",SWDATA!AV762)</f>
        <v>0</v>
      </c>
      <c r="BD777" s="267">
        <f>IF(OR(Is_Loading,LEN($A777)=0),"",SWDATA!AW762)</f>
        <v>0</v>
      </c>
      <c r="BE777" s="323">
        <f>IF(OR(Is_Loading,LEN($A777)=0),"",SWDATA!AX762)</f>
        <v>0</v>
      </c>
      <c r="BF777" s="332" t="str">
        <f t="shared" si="2879"/>
        <v/>
      </c>
      <c r="BG777" s="11"/>
      <c r="BH777" s="11"/>
      <c r="BI777" s="11"/>
      <c r="BJ777" s="11"/>
      <c r="BK777" s="11"/>
      <c r="BL777" s="11"/>
      <c r="BM777" s="11"/>
      <c r="BN777" s="11"/>
      <c r="BO777" s="11"/>
      <c r="BP777" s="11"/>
      <c r="BQ777" s="11"/>
      <c r="BR777" s="11"/>
      <c r="BS777" s="11"/>
      <c r="BT777" s="11"/>
      <c r="BU777" s="11"/>
      <c r="BV777" s="11"/>
      <c r="BW777" s="11"/>
      <c r="BX777" s="11"/>
      <c r="BY777" s="11"/>
      <c r="BZ777" s="11"/>
      <c r="CA777" s="11"/>
      <c r="CB777" s="11"/>
      <c r="CC777" s="11"/>
      <c r="CD777" s="11"/>
      <c r="CE777" s="11"/>
      <c r="CF777" s="11"/>
      <c r="CG777" s="11"/>
      <c r="CH777" s="11"/>
      <c r="CI777" s="11"/>
      <c r="CJ777" s="11"/>
      <c r="CK777" s="11"/>
      <c r="CL777" s="11"/>
      <c r="CM777" s="11"/>
      <c r="CN777" s="351"/>
      <c r="CO777" s="351"/>
      <c r="CP777" s="351"/>
      <c r="CQ777" s="351"/>
      <c r="CR777" s="351"/>
      <c r="CS777" s="351"/>
      <c r="CT777" s="351"/>
      <c r="CU777" s="351"/>
      <c r="CV777" s="351"/>
      <c r="CW777" s="351"/>
      <c r="CX777" s="351"/>
      <c r="CY777" s="351"/>
      <c r="CZ777" s="351"/>
      <c r="DA777" s="351"/>
      <c r="DB777" s="351"/>
      <c r="DC777" s="351"/>
      <c r="DD777" s="351"/>
      <c r="DE777" s="351"/>
      <c r="DF777" s="351"/>
      <c r="DG777" s="351"/>
      <c r="DH777" s="351"/>
      <c r="DI777" s="351"/>
      <c r="DJ777" s="351"/>
      <c r="DK777" s="351"/>
      <c r="DL777" s="351"/>
      <c r="DM777" s="351"/>
      <c r="DN777" s="351"/>
      <c r="DS777" s="372"/>
      <c r="DT777" s="374"/>
      <c r="DU777" s="375"/>
      <c r="DV777" s="375"/>
      <c r="DW777" s="375"/>
      <c r="DX777" s="375">
        <v>1</v>
      </c>
      <c r="DY777" s="375">
        <f t="shared" si="2831"/>
        <v>0</v>
      </c>
      <c r="DZ777" s="375">
        <f t="shared" si="2832"/>
        <v>0</v>
      </c>
      <c r="EA777" s="375">
        <f t="shared" si="2833"/>
        <v>1</v>
      </c>
      <c r="EB777" s="375">
        <f t="shared" si="2834"/>
        <v>0</v>
      </c>
      <c r="EC777" s="375">
        <f t="shared" si="2835"/>
        <v>0</v>
      </c>
      <c r="ED777" s="375">
        <f t="shared" si="2836"/>
        <v>1</v>
      </c>
      <c r="EE777" s="375">
        <f t="shared" si="2837"/>
        <v>0</v>
      </c>
      <c r="EF777" s="375">
        <f t="shared" si="2838"/>
        <v>0</v>
      </c>
      <c r="EG777" s="375">
        <f t="shared" si="2839"/>
        <v>1</v>
      </c>
      <c r="EH777" s="375">
        <f t="shared" si="2840"/>
        <v>0</v>
      </c>
      <c r="EI777" s="375">
        <f t="shared" si="2841"/>
        <v>0</v>
      </c>
      <c r="EJ777" s="375">
        <f t="shared" si="2842"/>
        <v>1</v>
      </c>
      <c r="EK777" s="375">
        <f t="shared" si="2843"/>
        <v>0</v>
      </c>
      <c r="EL777" s="375">
        <f t="shared" si="2844"/>
        <v>0</v>
      </c>
      <c r="EM777" s="375">
        <f t="shared" si="2845"/>
        <v>1</v>
      </c>
      <c r="EN777" s="375">
        <f t="shared" si="2846"/>
        <v>0</v>
      </c>
      <c r="EO777" s="375">
        <f t="shared" si="2847"/>
        <v>0</v>
      </c>
      <c r="EP777" s="375">
        <f t="shared" si="2848"/>
        <v>1</v>
      </c>
      <c r="EQ777" s="375">
        <f t="shared" si="2849"/>
        <v>0</v>
      </c>
      <c r="ER777" s="375">
        <f t="shared" si="2850"/>
        <v>0</v>
      </c>
      <c r="ES777" s="375">
        <f t="shared" si="2851"/>
        <v>1</v>
      </c>
      <c r="ET777" s="375">
        <f t="shared" si="2852"/>
        <v>0</v>
      </c>
      <c r="EU777" s="375">
        <f t="shared" si="2853"/>
        <v>0</v>
      </c>
      <c r="EV777" s="375">
        <f t="shared" si="2854"/>
        <v>1</v>
      </c>
      <c r="EW777" s="375">
        <f t="shared" si="2855"/>
        <v>0</v>
      </c>
      <c r="EX777" s="375">
        <f t="shared" si="2856"/>
        <v>0</v>
      </c>
      <c r="EY777" s="375">
        <f t="shared" si="2857"/>
        <v>1</v>
      </c>
      <c r="EZ777" s="375">
        <f t="shared" si="2858"/>
        <v>0</v>
      </c>
      <c r="FA777" s="375">
        <f t="shared" si="2859"/>
        <v>0</v>
      </c>
      <c r="FB777" s="375">
        <f t="shared" si="2860"/>
        <v>1</v>
      </c>
      <c r="FC777" s="375">
        <f t="shared" si="2861"/>
        <v>0</v>
      </c>
      <c r="FD777" s="375">
        <f t="shared" si="2862"/>
        <v>0</v>
      </c>
      <c r="FE777" s="376"/>
      <c r="FF777" s="372"/>
      <c r="FG777" s="372"/>
      <c r="FH777" s="372"/>
      <c r="FI777" s="372"/>
      <c r="FJ777" s="372"/>
      <c r="FK777" s="372"/>
      <c r="FL777" s="372"/>
      <c r="FM777" s="372"/>
      <c r="FN777" s="372"/>
      <c r="FO777" s="372"/>
      <c r="FP777" s="372"/>
      <c r="FQ777" s="372"/>
      <c r="FR777" s="372"/>
      <c r="FS777" s="372"/>
      <c r="FT777" s="372"/>
      <c r="FU777" s="372"/>
      <c r="FV777" s="372"/>
      <c r="FW777" s="372"/>
      <c r="FX777" s="372"/>
      <c r="FY777" s="372"/>
      <c r="FZ777" s="372"/>
      <c r="GA777" s="372"/>
      <c r="GB777" s="372"/>
      <c r="GC777" s="372"/>
      <c r="GD777" s="372"/>
      <c r="GE777" s="372"/>
      <c r="GF777" s="372"/>
      <c r="GG777" s="372"/>
      <c r="GH777" s="372"/>
      <c r="GI777" s="372"/>
      <c r="GJ777" s="372"/>
      <c r="GK777" s="372"/>
      <c r="GL777" s="372"/>
      <c r="GM777" s="372"/>
      <c r="GN777" s="372"/>
      <c r="GO777" s="372"/>
      <c r="GP777" s="372"/>
      <c r="GQ777" s="372"/>
      <c r="GR777" s="372"/>
      <c r="GS777" s="372"/>
      <c r="GT777" s="372"/>
      <c r="GU777" s="372"/>
      <c r="GV777" s="372"/>
      <c r="GW777" s="372"/>
      <c r="GX777" s="372"/>
      <c r="GY777" s="372"/>
      <c r="GZ777" s="372"/>
      <c r="HA777" s="372"/>
      <c r="HB777" s="372"/>
      <c r="HC777" s="372"/>
    </row>
    <row r="778" spans="1:211" s="373" customFormat="1" ht="15" customHeight="1" collapsed="1" thickTop="1" x14ac:dyDescent="0.2">
      <c r="A778" s="192">
        <f>SWDATA!O763</f>
        <v>0</v>
      </c>
      <c r="B778" s="192">
        <f>SWDATA!M763</f>
        <v>0</v>
      </c>
      <c r="C778" s="201">
        <f>IF(AND(SWDATA!M763=1,SWDATA!Q763="promotions"),SWDATA!P763,0)</f>
        <v>0</v>
      </c>
      <c r="D778" s="200">
        <f>ROW(SWDATA!M763)</f>
        <v>763</v>
      </c>
      <c r="E778" s="202">
        <f t="shared" ref="E778:E785" si="2881">B778</f>
        <v>0</v>
      </c>
      <c r="F778" s="203">
        <f t="shared" si="2867"/>
        <v>1</v>
      </c>
      <c r="G778" s="192" t="str">
        <f t="shared" si="2868"/>
        <v/>
      </c>
      <c r="H778" s="313"/>
      <c r="I778" s="390"/>
      <c r="J778" s="395">
        <f t="shared" si="2869"/>
        <v>0</v>
      </c>
      <c r="K778" s="396" t="str">
        <f t="shared" si="2870"/>
        <v/>
      </c>
      <c r="L778" s="397"/>
      <c r="M778" s="398"/>
      <c r="N778" s="399" t="str">
        <f>IF(LEN(SWDATA!F763)=0,"",IF(LEN(SWDATA!G763)=0,"",IF($O$12="ID",MID(SWDATA!G763,FIND("|",SWDATA!G763)+1,FIND("~~",SWDATA!G763)-FIND("|",SWDATA!G763)-1),IF($O$12="Desc",RIGHT(SWDATA!G763,LEN(SWDATA!G763)-FIND("~~",SWDATA!G763)-1),RIGHT(SWDATA!G763,LEN(SWDATA!G763)-FIND("|",SWDATA!G763))))))</f>
        <v/>
      </c>
      <c r="O778" s="400" t="str">
        <f>IF(LEN(SWDATA!G763)=0,"",IF(LEN(SWDATA!H763)=0,"",IF($O$12="ID",MID(SWDATA!H763,FIND("|",SWDATA!H763)+1,FIND("~~",SWDATA!H763)-FIND("|",SWDATA!H763)-1),IF($O$12="Desc",RIGHT(SWDATA!H763,LEN(SWDATA!H763)-FIND("~~",SWDATA!H763)-1),RIGHT(SWDATA!H763,LEN(SWDATA!H763)-FIND("|",SWDATA!H763))))))</f>
        <v/>
      </c>
      <c r="P778" s="401" t="str">
        <f>IF(LEN(SWDATA!C763)=0,"",SWDATA!C763)</f>
        <v/>
      </c>
      <c r="Q778" s="402" t="str">
        <f t="shared" si="2871"/>
        <v/>
      </c>
      <c r="R778" s="403" t="s">
        <v>575</v>
      </c>
      <c r="S778" s="404" t="s">
        <v>485</v>
      </c>
      <c r="T778" s="404"/>
      <c r="U778" s="405" t="s">
        <v>595</v>
      </c>
      <c r="V778" s="406" t="s">
        <v>221</v>
      </c>
      <c r="W778" s="407">
        <f>IF(OR(Is_Loading,LEN($A778)=0),"",SWDATA!P763)</f>
        <v>0</v>
      </c>
      <c r="X778" s="408">
        <f>IF(OR(Is_Loading,LEN($A778)=0),"",SWDATA!Q763)</f>
        <v>0</v>
      </c>
      <c r="Y778" s="408">
        <f>IF(OR(Is_Loading,LEN($A778)=0),"",SWDATA!R763)</f>
        <v>0</v>
      </c>
      <c r="Z778" s="407" t="str">
        <f t="shared" ref="Z778" si="2882">IF($A778=0,"",CHOOSE($F778,SUM(W778:Y778),SUM(W778:Y778)/3,Y778))</f>
        <v/>
      </c>
      <c r="AA778" s="407">
        <f>IF(OR(Is_Loading,LEN($A778)=0),"",SWDATA!T763)</f>
        <v>0</v>
      </c>
      <c r="AB778" s="408">
        <f>IF(OR(Is_Loading,LEN($A778)=0),"",SWDATA!U763)</f>
        <v>0</v>
      </c>
      <c r="AC778" s="408">
        <f>IF(OR(Is_Loading,LEN($A778)=0),"",SWDATA!V763)</f>
        <v>0</v>
      </c>
      <c r="AD778" s="407" t="str">
        <f t="shared" si="2872"/>
        <v/>
      </c>
      <c r="AE778" s="407">
        <f>IF(OR(Is_Loading,LEN($A778)=0),"",SWDATA!X763)</f>
        <v>0</v>
      </c>
      <c r="AF778" s="408">
        <f>IF(OR(Is_Loading,LEN($A778)=0),"",SWDATA!Y763)</f>
        <v>0</v>
      </c>
      <c r="AG778" s="408">
        <f>IF(OR(Is_Loading,LEN($A778)=0),"",SWDATA!Z763)</f>
        <v>0</v>
      </c>
      <c r="AH778" s="407" t="str">
        <f t="shared" si="2873"/>
        <v/>
      </c>
      <c r="AI778" s="407">
        <f>IF(OR(Is_Loading,LEN($A778)=0),"",SWDATA!AB763)</f>
        <v>0</v>
      </c>
      <c r="AJ778" s="408">
        <f>IF(OR(Is_Loading,LEN($A778)=0),"",SWDATA!AC763)</f>
        <v>0</v>
      </c>
      <c r="AK778" s="408">
        <f>IF(OR(Is_Loading,LEN($A778)=0),"",SWDATA!AD763)</f>
        <v>0</v>
      </c>
      <c r="AL778" s="407" t="str">
        <f t="shared" si="2874"/>
        <v/>
      </c>
      <c r="AM778" s="407">
        <f>IF(OR(Is_Loading,LEN($A778)=0),"",SWDATA!AF763)</f>
        <v>0</v>
      </c>
      <c r="AN778" s="408">
        <f>IF(OR(Is_Loading,LEN($A778)=0),"",SWDATA!AG763)</f>
        <v>0</v>
      </c>
      <c r="AO778" s="409">
        <f>IF(OR(Is_Loading,LEN($A778)=0),"",SWDATA!AH763)</f>
        <v>0</v>
      </c>
      <c r="AP778" s="410" t="str">
        <f t="shared" si="2875"/>
        <v/>
      </c>
      <c r="AQ778" s="407">
        <f>IF(OR(Is_Loading,LEN($A778)=0),"",SWDATA!AJ763)</f>
        <v>0</v>
      </c>
      <c r="AR778" s="408">
        <f>IF(OR(Is_Loading,LEN($A778)=0),"",SWDATA!AK763)</f>
        <v>0</v>
      </c>
      <c r="AS778" s="408">
        <f>IF(OR(Is_Loading,LEN($A778)=0),"",SWDATA!AL763)</f>
        <v>0</v>
      </c>
      <c r="AT778" s="407" t="str">
        <f t="shared" si="2876"/>
        <v/>
      </c>
      <c r="AU778" s="407">
        <f>IF(OR(Is_Loading,LEN($A778)=0),"",SWDATA!AN763)</f>
        <v>0</v>
      </c>
      <c r="AV778" s="408">
        <f>IF(OR(Is_Loading,LEN($A778)=0),"",SWDATA!AO763)</f>
        <v>0</v>
      </c>
      <c r="AW778" s="408">
        <f>IF(OR(Is_Loading,LEN($A778)=0),"",SWDATA!AP763)</f>
        <v>0</v>
      </c>
      <c r="AX778" s="407" t="str">
        <f t="shared" si="2877"/>
        <v/>
      </c>
      <c r="AY778" s="407">
        <f>IF(OR(Is_Loading,LEN($A778)=0),"",SWDATA!AR763)</f>
        <v>0</v>
      </c>
      <c r="AZ778" s="408">
        <f>IF(OR(Is_Loading,LEN($A778)=0),"",SWDATA!AS763)</f>
        <v>0</v>
      </c>
      <c r="BA778" s="408">
        <f>IF(OR(Is_Loading,LEN($A778)=0),"",SWDATA!AT763)</f>
        <v>0</v>
      </c>
      <c r="BB778" s="407" t="str">
        <f t="shared" si="2878"/>
        <v/>
      </c>
      <c r="BC778" s="407">
        <f>IF(OR(Is_Loading,LEN($A778)=0),"",SWDATA!AV763)</f>
        <v>0</v>
      </c>
      <c r="BD778" s="408">
        <f>IF(OR(Is_Loading,LEN($A778)=0),"",SWDATA!AW763)</f>
        <v>0</v>
      </c>
      <c r="BE778" s="409">
        <f>IF(OR(Is_Loading,LEN($A778)=0),"",SWDATA!AX763)</f>
        <v>0</v>
      </c>
      <c r="BF778" s="320" t="str">
        <f t="shared" si="2879"/>
        <v/>
      </c>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s="201"/>
      <c r="CO778" s="201"/>
      <c r="CP778" s="201"/>
      <c r="CQ778" s="201"/>
      <c r="CR778" s="201"/>
      <c r="CS778" s="201"/>
      <c r="CT778" s="201"/>
      <c r="CU778" s="201"/>
      <c r="CV778" s="201"/>
      <c r="CW778" s="201"/>
      <c r="CX778" s="201"/>
      <c r="CY778" s="201"/>
      <c r="CZ778" s="201"/>
      <c r="DA778" s="201"/>
      <c r="DB778" s="201"/>
      <c r="DC778" s="201"/>
      <c r="DD778" s="201"/>
      <c r="DE778" s="201"/>
      <c r="DF778" s="201"/>
      <c r="DG778" s="201"/>
      <c r="DH778" s="201"/>
      <c r="DI778" s="201"/>
      <c r="DJ778" s="201"/>
      <c r="DK778" s="201"/>
      <c r="DL778" s="201"/>
      <c r="DM778" s="201"/>
      <c r="DN778" s="201"/>
      <c r="DQ778" s="373">
        <f>'Metrics &amp; Attributes View'!N803</f>
        <v>0</v>
      </c>
      <c r="DS778" s="372"/>
      <c r="DT778" s="374"/>
      <c r="DU778" s="375"/>
      <c r="DV778" s="375"/>
      <c r="DW778" s="375"/>
      <c r="DX778" s="375"/>
      <c r="DY778" s="375"/>
      <c r="DZ778" s="375"/>
      <c r="EA778" s="375"/>
      <c r="EB778" s="375"/>
      <c r="EC778" s="375"/>
      <c r="ED778" s="375"/>
      <c r="EE778" s="375"/>
      <c r="EF778" s="375"/>
      <c r="EG778" s="375"/>
      <c r="EH778" s="375"/>
      <c r="EI778" s="375"/>
      <c r="EJ778" s="375"/>
      <c r="EK778" s="375"/>
      <c r="EL778" s="375"/>
      <c r="EM778" s="375"/>
      <c r="EN778" s="375"/>
      <c r="EO778" s="375"/>
      <c r="EP778" s="375"/>
      <c r="EQ778" s="375"/>
      <c r="ER778" s="375"/>
      <c r="ES778" s="375"/>
      <c r="ET778" s="375"/>
      <c r="EU778" s="375"/>
      <c r="EV778" s="375"/>
      <c r="EW778" s="375"/>
      <c r="EX778" s="375"/>
      <c r="EY778" s="375"/>
      <c r="EZ778" s="375"/>
      <c r="FA778" s="375"/>
      <c r="FB778" s="375"/>
      <c r="FC778" s="375"/>
      <c r="FD778" s="375"/>
      <c r="FE778" s="376"/>
      <c r="FF778" s="372"/>
      <c r="FG778" s="372"/>
      <c r="FH778" s="372"/>
      <c r="FI778" s="372"/>
      <c r="FJ778" s="372"/>
      <c r="FK778" s="372"/>
      <c r="FL778" s="372"/>
      <c r="FM778" s="372"/>
      <c r="FN778" s="372"/>
      <c r="FO778" s="372"/>
      <c r="FP778" s="372"/>
      <c r="FQ778" s="372"/>
      <c r="FR778" s="372"/>
      <c r="FS778" s="372"/>
      <c r="FT778" s="372"/>
      <c r="FU778" s="372"/>
      <c r="FV778" s="372"/>
      <c r="FW778" s="372"/>
      <c r="FX778" s="372"/>
      <c r="FY778" s="372"/>
      <c r="FZ778" s="372"/>
      <c r="GA778" s="372"/>
      <c r="GB778" s="372"/>
      <c r="GC778" s="372"/>
      <c r="GD778" s="372"/>
      <c r="GE778" s="372"/>
      <c r="GF778" s="372"/>
      <c r="GG778" s="372"/>
      <c r="GH778" s="372"/>
      <c r="GI778" s="372"/>
      <c r="GJ778" s="372"/>
      <c r="GK778" s="372"/>
      <c r="GL778" s="372"/>
      <c r="GM778" s="372"/>
      <c r="GN778" s="372"/>
      <c r="GO778" s="372"/>
      <c r="GP778" s="372"/>
      <c r="GQ778" s="372"/>
      <c r="GR778" s="372"/>
      <c r="GS778" s="372"/>
      <c r="GT778" s="372"/>
      <c r="GU778" s="372"/>
      <c r="GV778" s="372"/>
      <c r="GW778" s="372"/>
      <c r="GX778" s="372"/>
      <c r="GY778" s="372"/>
      <c r="GZ778" s="372"/>
      <c r="HA778" s="372"/>
      <c r="HB778" s="372"/>
      <c r="HC778" s="372"/>
    </row>
    <row r="779" spans="1:211" s="373" customFormat="1" ht="15" customHeight="1" x14ac:dyDescent="0.2">
      <c r="A779" s="192">
        <f>SWDATA!O764</f>
        <v>0</v>
      </c>
      <c r="B779" s="192">
        <f>SWDATA!M764</f>
        <v>0</v>
      </c>
      <c r="C779" s="201">
        <f>IF(AND(SWDATA!M764=1,SWDATA!Q764="promotions"),SWDATA!P764,0)</f>
        <v>0</v>
      </c>
      <c r="D779" s="200">
        <f>ROW(SWDATA!M764)</f>
        <v>764</v>
      </c>
      <c r="E779" s="202">
        <f t="shared" si="2881"/>
        <v>0</v>
      </c>
      <c r="F779" s="203">
        <f t="shared" si="2867"/>
        <v>1</v>
      </c>
      <c r="G779" s="192" t="str">
        <f t="shared" si="2868"/>
        <v/>
      </c>
      <c r="H779" s="204"/>
      <c r="I779" s="390"/>
      <c r="J779" s="238">
        <f t="shared" si="2869"/>
        <v>0</v>
      </c>
      <c r="K779" s="239" t="str">
        <f t="shared" si="2870"/>
        <v/>
      </c>
      <c r="L779" s="342"/>
      <c r="M779" s="345"/>
      <c r="N779" s="340" t="str">
        <f>IF(LEN(SWDATA!F764)=0,"",N778)</f>
        <v/>
      </c>
      <c r="O779" s="296" t="str">
        <f>IF(LEN(SWDATA!G764)=0,"",O778)</f>
        <v/>
      </c>
      <c r="P779" s="297" t="str">
        <f>IF(LEN(SWDATA!C764)=0,"",SWDATA!C764)</f>
        <v/>
      </c>
      <c r="Q779" s="312" t="str">
        <f t="shared" si="2871"/>
        <v/>
      </c>
      <c r="R779" s="223" t="s">
        <v>575</v>
      </c>
      <c r="S779" s="224"/>
      <c r="T779" s="224"/>
      <c r="U779" s="265" t="s">
        <v>619</v>
      </c>
      <c r="V779" s="205" t="s">
        <v>221</v>
      </c>
      <c r="W779" s="266">
        <f>IF(OR(Is_Loading,LEN($A779)=0),"",SWDATA!P764)</f>
        <v>0</v>
      </c>
      <c r="X779" s="267">
        <f>IF(OR(Is_Loading,LEN($A779)=0),"",SWDATA!Q764)</f>
        <v>0</v>
      </c>
      <c r="Y779" s="267">
        <f>IF(OR(Is_Loading,LEN($A779)=0),"",SWDATA!R764)</f>
        <v>0</v>
      </c>
      <c r="Z779" s="266" t="str">
        <f t="shared" ref="Z779:Z780" si="2883">IF($A779=0,"",CHOOSE($F779,SUM(W779:Y779),SUM(W779:Y779)/3,Y779))</f>
        <v/>
      </c>
      <c r="AA779" s="266">
        <f>IF(OR(Is_Loading,LEN($A779)=0),"",SWDATA!T764)</f>
        <v>0</v>
      </c>
      <c r="AB779" s="267">
        <f>IF(OR(Is_Loading,LEN($A779)=0),"",SWDATA!U764)</f>
        <v>0</v>
      </c>
      <c r="AC779" s="267">
        <f>IF(OR(Is_Loading,LEN($A779)=0),"",SWDATA!V764)</f>
        <v>0</v>
      </c>
      <c r="AD779" s="266" t="str">
        <f t="shared" si="2872"/>
        <v/>
      </c>
      <c r="AE779" s="266">
        <f>IF(OR(Is_Loading,LEN($A779)=0),"",SWDATA!X764)</f>
        <v>0</v>
      </c>
      <c r="AF779" s="267">
        <f>IF(OR(Is_Loading,LEN($A779)=0),"",SWDATA!Y764)</f>
        <v>0</v>
      </c>
      <c r="AG779" s="267">
        <f>IF(OR(Is_Loading,LEN($A779)=0),"",SWDATA!Z764)</f>
        <v>0</v>
      </c>
      <c r="AH779" s="266" t="str">
        <f t="shared" si="2873"/>
        <v/>
      </c>
      <c r="AI779" s="266">
        <f>IF(OR(Is_Loading,LEN($A779)=0),"",SWDATA!AB764)</f>
        <v>0</v>
      </c>
      <c r="AJ779" s="267">
        <f>IF(OR(Is_Loading,LEN($A779)=0),"",SWDATA!AC764)</f>
        <v>0</v>
      </c>
      <c r="AK779" s="267">
        <f>IF(OR(Is_Loading,LEN($A779)=0),"",SWDATA!AD764)</f>
        <v>0</v>
      </c>
      <c r="AL779" s="266" t="str">
        <f t="shared" si="2874"/>
        <v/>
      </c>
      <c r="AM779" s="266">
        <f>IF(OR(Is_Loading,LEN($A779)=0),"",SWDATA!AF764)</f>
        <v>0</v>
      </c>
      <c r="AN779" s="267">
        <f>IF(OR(Is_Loading,LEN($A779)=0),"",SWDATA!AG764)</f>
        <v>0</v>
      </c>
      <c r="AO779" s="323">
        <f>IF(OR(Is_Loading,LEN($A779)=0),"",SWDATA!AH764)</f>
        <v>0</v>
      </c>
      <c r="AP779" s="320" t="str">
        <f t="shared" si="2875"/>
        <v/>
      </c>
      <c r="AQ779" s="266">
        <f>IF(OR(Is_Loading,LEN($A779)=0),"",SWDATA!AJ764)</f>
        <v>0</v>
      </c>
      <c r="AR779" s="267">
        <f>IF(OR(Is_Loading,LEN($A779)=0),"",SWDATA!AK764)</f>
        <v>0</v>
      </c>
      <c r="AS779" s="267">
        <f>IF(OR(Is_Loading,LEN($A779)=0),"",SWDATA!AL764)</f>
        <v>0</v>
      </c>
      <c r="AT779" s="266" t="str">
        <f t="shared" si="2876"/>
        <v/>
      </c>
      <c r="AU779" s="266">
        <f>IF(OR(Is_Loading,LEN($A779)=0),"",SWDATA!AN764)</f>
        <v>0</v>
      </c>
      <c r="AV779" s="267">
        <f>IF(OR(Is_Loading,LEN($A779)=0),"",SWDATA!AO764)</f>
        <v>0</v>
      </c>
      <c r="AW779" s="267">
        <f>IF(OR(Is_Loading,LEN($A779)=0),"",SWDATA!AP764)</f>
        <v>0</v>
      </c>
      <c r="AX779" s="266" t="str">
        <f t="shared" si="2877"/>
        <v/>
      </c>
      <c r="AY779" s="266">
        <f>IF(OR(Is_Loading,LEN($A779)=0),"",SWDATA!AR764)</f>
        <v>0</v>
      </c>
      <c r="AZ779" s="267">
        <f>IF(OR(Is_Loading,LEN($A779)=0),"",SWDATA!AS764)</f>
        <v>0</v>
      </c>
      <c r="BA779" s="267">
        <f>IF(OR(Is_Loading,LEN($A779)=0),"",SWDATA!AT764)</f>
        <v>0</v>
      </c>
      <c r="BB779" s="266" t="str">
        <f t="shared" si="2878"/>
        <v/>
      </c>
      <c r="BC779" s="266">
        <f>IF(OR(Is_Loading,LEN($A779)=0),"",SWDATA!AV764)</f>
        <v>0</v>
      </c>
      <c r="BD779" s="267">
        <f>IF(OR(Is_Loading,LEN($A779)=0),"",SWDATA!AW764)</f>
        <v>0</v>
      </c>
      <c r="BE779" s="323">
        <f>IF(OR(Is_Loading,LEN($A779)=0),"",SWDATA!AX764)</f>
        <v>0</v>
      </c>
      <c r="BF779" s="320" t="str">
        <f t="shared" si="2879"/>
        <v/>
      </c>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s="201"/>
      <c r="CO779" s="201"/>
      <c r="CP779" s="201"/>
      <c r="CQ779" s="201"/>
      <c r="CR779" s="201"/>
      <c r="CS779" s="201"/>
      <c r="CT779" s="201"/>
      <c r="CU779" s="201"/>
      <c r="CV779" s="201"/>
      <c r="CW779" s="201"/>
      <c r="CX779" s="201"/>
      <c r="CY779" s="201"/>
      <c r="CZ779" s="201"/>
      <c r="DA779" s="201"/>
      <c r="DB779" s="201"/>
      <c r="DC779" s="201"/>
      <c r="DD779" s="201"/>
      <c r="DE779" s="201"/>
      <c r="DF779" s="201"/>
      <c r="DG779" s="201"/>
      <c r="DH779" s="201"/>
      <c r="DI779" s="201"/>
      <c r="DJ779" s="201"/>
      <c r="DK779" s="201"/>
      <c r="DL779" s="201"/>
      <c r="DM779" s="201"/>
      <c r="DN779" s="201"/>
      <c r="DS779" s="372"/>
      <c r="DT779" s="372"/>
      <c r="DU779" s="375">
        <f t="shared" ref="DU779" si="2884">COLUMN(W777)</f>
        <v>23</v>
      </c>
      <c r="DV779" s="375">
        <f t="shared" ref="DV779" si="2885">SUM(DU779)+DV780+1</f>
        <v>24</v>
      </c>
      <c r="DW779" s="375">
        <f t="shared" ref="DW779" si="2886">SUM(DV779)+DW780+1</f>
        <v>25</v>
      </c>
      <c r="DX779" s="375">
        <f t="shared" ref="DX779" si="2887">SUM(DW779)+DX780+1</f>
        <v>27</v>
      </c>
      <c r="DY779" s="375">
        <f t="shared" ref="DY779" si="2888">SUM(DX779)+DY780+1</f>
        <v>28</v>
      </c>
      <c r="DZ779" s="375">
        <f t="shared" ref="DZ779" si="2889">SUM(DY779)+DZ780+1</f>
        <v>29</v>
      </c>
      <c r="EA779" s="375">
        <f t="shared" ref="EA779" si="2890">SUM(DZ779)+EA780+1</f>
        <v>31</v>
      </c>
      <c r="EB779" s="375">
        <f t="shared" ref="EB779" si="2891">SUM(EA779)+EB780+1</f>
        <v>32</v>
      </c>
      <c r="EC779" s="375">
        <f t="shared" ref="EC779" si="2892">SUM(EB779)+EC780+1</f>
        <v>33</v>
      </c>
      <c r="ED779" s="375">
        <f t="shared" ref="ED779" si="2893">SUM(EC779)+ED780+1</f>
        <v>35</v>
      </c>
      <c r="EE779" s="375">
        <f t="shared" ref="EE779" si="2894">SUM(ED779)+EE780+1</f>
        <v>36</v>
      </c>
      <c r="EF779" s="375">
        <f t="shared" ref="EF779" si="2895">SUM(EE779)+EF780+1</f>
        <v>37</v>
      </c>
      <c r="EG779" s="375">
        <f t="shared" ref="EG779" si="2896">SUM(EF779)+EG780+1</f>
        <v>39</v>
      </c>
      <c r="EH779" s="375">
        <f t="shared" ref="EH779" si="2897">SUM(EG779)+EH780+1</f>
        <v>40</v>
      </c>
      <c r="EI779" s="375">
        <f t="shared" ref="EI779" si="2898">SUM(EH779)+EI780+1</f>
        <v>41</v>
      </c>
      <c r="EJ779" s="375">
        <f t="shared" ref="EJ779" si="2899">SUM(EI779)+EJ780+1</f>
        <v>43</v>
      </c>
      <c r="EK779" s="375">
        <f t="shared" ref="EK779" si="2900">SUM(EJ779)+EK780+1</f>
        <v>44</v>
      </c>
      <c r="EL779" s="375">
        <f t="shared" ref="EL779" si="2901">SUM(EK779)+EL780+1</f>
        <v>45</v>
      </c>
      <c r="EM779" s="375">
        <f t="shared" ref="EM779" si="2902">SUM(EL779)+EM780+1</f>
        <v>47</v>
      </c>
      <c r="EN779" s="375">
        <f t="shared" ref="EN779" si="2903">SUM(EM779)+EN780+1</f>
        <v>48</v>
      </c>
      <c r="EO779" s="375">
        <f t="shared" ref="EO779" si="2904">SUM(EN779)+EO780+1</f>
        <v>49</v>
      </c>
      <c r="EP779" s="375">
        <f t="shared" ref="EP779" si="2905">SUM(EO779)+EP780+1</f>
        <v>51</v>
      </c>
      <c r="EQ779" s="375">
        <f t="shared" ref="EQ779" si="2906">SUM(EP779)+EQ780+1</f>
        <v>52</v>
      </c>
      <c r="ER779" s="375">
        <f t="shared" ref="ER779" si="2907">SUM(EQ779)+ER780+1</f>
        <v>53</v>
      </c>
      <c r="ES779" s="375">
        <f t="shared" ref="ES779" si="2908">SUM(ER779)+ES780+1</f>
        <v>55</v>
      </c>
      <c r="ET779" s="375">
        <f t="shared" ref="ET779" si="2909">SUM(ES779)+ET780+1</f>
        <v>56</v>
      </c>
      <c r="EU779" s="375">
        <f t="shared" ref="EU779" si="2910">SUM(ET779)+EU780+1</f>
        <v>57</v>
      </c>
      <c r="EV779" s="375">
        <f t="shared" ref="EV779" si="2911">SUM(EU779)+EV780+1</f>
        <v>59</v>
      </c>
      <c r="EW779" s="375">
        <f t="shared" ref="EW779" si="2912">SUM(EV779)+EW780+1</f>
        <v>60</v>
      </c>
      <c r="EX779" s="375">
        <f t="shared" ref="EX779" si="2913">SUM(EW779)+EX780+1</f>
        <v>61</v>
      </c>
      <c r="EY779" s="375">
        <f t="shared" ref="EY779" si="2914">SUM(EX779)+EY780+1</f>
        <v>63</v>
      </c>
      <c r="EZ779" s="375">
        <f t="shared" ref="EZ779" si="2915">SUM(EY779)+EZ780+1</f>
        <v>64</v>
      </c>
      <c r="FA779" s="375">
        <f t="shared" ref="FA779" si="2916">SUM(EZ779)+FA780+1</f>
        <v>65</v>
      </c>
      <c r="FB779" s="375">
        <f t="shared" ref="FB779" si="2917">SUM(FA779)+FB780+1</f>
        <v>67</v>
      </c>
      <c r="FC779" s="375">
        <f t="shared" ref="FC779" si="2918">SUM(FB779)+FC780+1</f>
        <v>68</v>
      </c>
      <c r="FD779" s="375">
        <f t="shared" ref="FD779" si="2919">SUM(FC779)+FD780+1</f>
        <v>69</v>
      </c>
      <c r="FE779" s="372"/>
      <c r="FF779" s="372"/>
      <c r="FG779" s="372"/>
      <c r="FH779" s="372"/>
      <c r="FI779" s="372"/>
      <c r="FJ779" s="372"/>
      <c r="FK779" s="372"/>
      <c r="FL779" s="372"/>
      <c r="FM779" s="372"/>
      <c r="FN779" s="372"/>
      <c r="FO779" s="372"/>
      <c r="FP779" s="372"/>
      <c r="FQ779" s="372"/>
      <c r="FR779" s="372"/>
      <c r="FS779" s="372"/>
      <c r="FT779" s="372"/>
      <c r="FU779" s="372"/>
      <c r="FV779" s="372"/>
      <c r="FW779" s="372"/>
      <c r="FX779" s="372"/>
      <c r="FY779" s="372"/>
      <c r="FZ779" s="372"/>
      <c r="GA779" s="372"/>
      <c r="GB779" s="372"/>
      <c r="GC779" s="372"/>
      <c r="GD779" s="372"/>
      <c r="GE779" s="372"/>
      <c r="GF779" s="372"/>
      <c r="GG779" s="372"/>
      <c r="GH779" s="372"/>
      <c r="GI779" s="372"/>
      <c r="GJ779" s="372"/>
      <c r="GK779" s="372"/>
      <c r="GL779" s="372"/>
      <c r="GM779" s="372"/>
      <c r="GN779" s="372"/>
      <c r="GO779" s="372"/>
      <c r="GP779" s="372"/>
      <c r="GQ779" s="372"/>
      <c r="GR779" s="372"/>
      <c r="GS779" s="372"/>
      <c r="GT779" s="372"/>
      <c r="GU779" s="372"/>
      <c r="GV779" s="372"/>
      <c r="GW779" s="372"/>
      <c r="GX779" s="372"/>
      <c r="GY779" s="372"/>
      <c r="GZ779" s="372"/>
    </row>
    <row r="780" spans="1:211" s="373" customFormat="1" ht="15" customHeight="1" thickBot="1" x14ac:dyDescent="0.25">
      <c r="A780" s="192">
        <f>SWDATA!O765</f>
        <v>0</v>
      </c>
      <c r="B780" s="192">
        <f>SWDATA!M765</f>
        <v>0</v>
      </c>
      <c r="C780" s="201">
        <f>IF(AND(SWDATA!M765=1,SWDATA!Q765="promotions"),SWDATA!P765,0)</f>
        <v>0</v>
      </c>
      <c r="D780" s="200">
        <f>ROW(SWDATA!M765)</f>
        <v>765</v>
      </c>
      <c r="E780" s="202">
        <f t="shared" si="2881"/>
        <v>0</v>
      </c>
      <c r="F780" s="203">
        <f t="shared" si="2867"/>
        <v>1</v>
      </c>
      <c r="G780" s="192" t="str">
        <f t="shared" si="2868"/>
        <v/>
      </c>
      <c r="H780" s="204"/>
      <c r="I780" s="390"/>
      <c r="J780" s="238">
        <f t="shared" si="2869"/>
        <v>0</v>
      </c>
      <c r="K780" s="239" t="str">
        <f t="shared" si="2870"/>
        <v/>
      </c>
      <c r="L780" s="342"/>
      <c r="M780" s="346"/>
      <c r="N780" s="340" t="str">
        <f>IF(LEN(SWDATA!F765)=0,"",N779)</f>
        <v/>
      </c>
      <c r="O780" s="296" t="str">
        <f>IF(LEN(SWDATA!G765)=0,"",O779)</f>
        <v/>
      </c>
      <c r="P780" s="297" t="str">
        <f>IF(LEN(SWDATA!C765)=0,"",SWDATA!C765)</f>
        <v/>
      </c>
      <c r="Q780" s="312" t="str">
        <f t="shared" si="2871"/>
        <v/>
      </c>
      <c r="R780" s="223" t="s">
        <v>575</v>
      </c>
      <c r="S780" s="224"/>
      <c r="T780" s="224"/>
      <c r="U780" s="264" t="s">
        <v>620</v>
      </c>
      <c r="V780" s="205" t="s">
        <v>221</v>
      </c>
      <c r="W780" s="266">
        <f>IF(OR(Is_Loading,LEN($A780)=0),"",SWDATA!P765)</f>
        <v>0</v>
      </c>
      <c r="X780" s="267">
        <f>IF(OR(Is_Loading,LEN($A780)=0),"",SWDATA!Q765)</f>
        <v>0</v>
      </c>
      <c r="Y780" s="267">
        <f>IF(OR(Is_Loading,LEN($A780)=0),"",SWDATA!R765)</f>
        <v>0</v>
      </c>
      <c r="Z780" s="266" t="str">
        <f t="shared" si="2883"/>
        <v/>
      </c>
      <c r="AA780" s="266">
        <f>IF(OR(Is_Loading,LEN($A780)=0),"",SWDATA!T765)</f>
        <v>0</v>
      </c>
      <c r="AB780" s="267">
        <f>IF(OR(Is_Loading,LEN($A780)=0),"",SWDATA!U765)</f>
        <v>0</v>
      </c>
      <c r="AC780" s="267">
        <f>IF(OR(Is_Loading,LEN($A780)=0),"",SWDATA!V765)</f>
        <v>0</v>
      </c>
      <c r="AD780" s="266" t="str">
        <f t="shared" si="2872"/>
        <v/>
      </c>
      <c r="AE780" s="266">
        <f>IF(OR(Is_Loading,LEN($A780)=0),"",SWDATA!X765)</f>
        <v>0</v>
      </c>
      <c r="AF780" s="267">
        <f>IF(OR(Is_Loading,LEN($A780)=0),"",SWDATA!Y765)</f>
        <v>0</v>
      </c>
      <c r="AG780" s="267">
        <f>IF(OR(Is_Loading,LEN($A780)=0),"",SWDATA!Z765)</f>
        <v>0</v>
      </c>
      <c r="AH780" s="266" t="str">
        <f t="shared" si="2873"/>
        <v/>
      </c>
      <c r="AI780" s="266">
        <f>IF(OR(Is_Loading,LEN($A780)=0),"",SWDATA!AB765)</f>
        <v>0</v>
      </c>
      <c r="AJ780" s="267">
        <f>IF(OR(Is_Loading,LEN($A780)=0),"",SWDATA!AC765)</f>
        <v>0</v>
      </c>
      <c r="AK780" s="267">
        <f>IF(OR(Is_Loading,LEN($A780)=0),"",SWDATA!AD765)</f>
        <v>0</v>
      </c>
      <c r="AL780" s="266" t="str">
        <f t="shared" si="2874"/>
        <v/>
      </c>
      <c r="AM780" s="266">
        <f>IF(OR(Is_Loading,LEN($A780)=0),"",SWDATA!AF765)</f>
        <v>0</v>
      </c>
      <c r="AN780" s="267">
        <f>IF(OR(Is_Loading,LEN($A780)=0),"",SWDATA!AG765)</f>
        <v>0</v>
      </c>
      <c r="AO780" s="323">
        <f>IF(OR(Is_Loading,LEN($A780)=0),"",SWDATA!AH765)</f>
        <v>0</v>
      </c>
      <c r="AP780" s="320" t="str">
        <f t="shared" si="2875"/>
        <v/>
      </c>
      <c r="AQ780" s="266">
        <f>IF(OR(Is_Loading,LEN($A780)=0),"",SWDATA!AJ765)</f>
        <v>0</v>
      </c>
      <c r="AR780" s="267">
        <f>IF(OR(Is_Loading,LEN($A780)=0),"",SWDATA!AK765)</f>
        <v>0</v>
      </c>
      <c r="AS780" s="267">
        <f>IF(OR(Is_Loading,LEN($A780)=0),"",SWDATA!AL765)</f>
        <v>0</v>
      </c>
      <c r="AT780" s="266" t="str">
        <f t="shared" si="2876"/>
        <v/>
      </c>
      <c r="AU780" s="266">
        <f>IF(OR(Is_Loading,LEN($A780)=0),"",SWDATA!AN765)</f>
        <v>0</v>
      </c>
      <c r="AV780" s="267">
        <f>IF(OR(Is_Loading,LEN($A780)=0),"",SWDATA!AO765)</f>
        <v>0</v>
      </c>
      <c r="AW780" s="267">
        <f>IF(OR(Is_Loading,LEN($A780)=0),"",SWDATA!AP765)</f>
        <v>0</v>
      </c>
      <c r="AX780" s="266" t="str">
        <f t="shared" si="2877"/>
        <v/>
      </c>
      <c r="AY780" s="266">
        <f>IF(OR(Is_Loading,LEN($A780)=0),"",SWDATA!AR765)</f>
        <v>0</v>
      </c>
      <c r="AZ780" s="267">
        <f>IF(OR(Is_Loading,LEN($A780)=0),"",SWDATA!AS765)</f>
        <v>0</v>
      </c>
      <c r="BA780" s="267">
        <f>IF(OR(Is_Loading,LEN($A780)=0),"",SWDATA!AT765)</f>
        <v>0</v>
      </c>
      <c r="BB780" s="266" t="str">
        <f t="shared" si="2878"/>
        <v/>
      </c>
      <c r="BC780" s="266">
        <f>IF(OR(Is_Loading,LEN($A780)=0),"",SWDATA!AV765)</f>
        <v>0</v>
      </c>
      <c r="BD780" s="267">
        <f>IF(OR(Is_Loading,LEN($A780)=0),"",SWDATA!AW765)</f>
        <v>0</v>
      </c>
      <c r="BE780" s="323">
        <f>IF(OR(Is_Loading,LEN($A780)=0),"",SWDATA!AX765)</f>
        <v>0</v>
      </c>
      <c r="BF780" s="320" t="str">
        <f t="shared" si="2879"/>
        <v/>
      </c>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s="201"/>
      <c r="CO780" s="201"/>
      <c r="CP780" s="201"/>
      <c r="CQ780" s="201"/>
      <c r="CR780" s="201"/>
      <c r="CS780" s="201"/>
      <c r="CT780" s="201"/>
      <c r="CU780" s="201"/>
      <c r="CV780" s="201"/>
      <c r="CW780" s="201"/>
      <c r="CX780" s="201"/>
      <c r="CY780" s="201"/>
      <c r="CZ780" s="201"/>
      <c r="DA780" s="201"/>
      <c r="DB780" s="201"/>
      <c r="DC780" s="201"/>
      <c r="DD780" s="201"/>
      <c r="DE780" s="201"/>
      <c r="DF780" s="201"/>
      <c r="DG780" s="201"/>
      <c r="DH780" s="201"/>
      <c r="DI780" s="201"/>
      <c r="DJ780" s="201"/>
      <c r="DK780" s="201"/>
      <c r="DL780" s="201"/>
      <c r="DM780" s="201"/>
      <c r="DN780" s="201"/>
      <c r="DS780" s="372"/>
      <c r="DT780" s="374"/>
      <c r="DU780" s="375"/>
      <c r="DV780" s="375"/>
      <c r="DW780" s="375"/>
      <c r="DX780" s="375">
        <v>1</v>
      </c>
      <c r="DY780" s="375">
        <f t="shared" ref="DY780:DY800" si="2920">DV780</f>
        <v>0</v>
      </c>
      <c r="DZ780" s="375">
        <f t="shared" ref="DZ780:DZ800" si="2921">DW780</f>
        <v>0</v>
      </c>
      <c r="EA780" s="375">
        <f t="shared" ref="EA780:EA800" si="2922">DX780</f>
        <v>1</v>
      </c>
      <c r="EB780" s="375">
        <f t="shared" ref="EB780:EB800" si="2923">DY780</f>
        <v>0</v>
      </c>
      <c r="EC780" s="375">
        <f t="shared" ref="EC780:EC800" si="2924">DZ780</f>
        <v>0</v>
      </c>
      <c r="ED780" s="375">
        <f t="shared" ref="ED780:ED800" si="2925">EA780</f>
        <v>1</v>
      </c>
      <c r="EE780" s="375">
        <f t="shared" ref="EE780:EE800" si="2926">EB780</f>
        <v>0</v>
      </c>
      <c r="EF780" s="375">
        <f t="shared" ref="EF780:EF800" si="2927">EC780</f>
        <v>0</v>
      </c>
      <c r="EG780" s="375">
        <f t="shared" ref="EG780:EG800" si="2928">ED780</f>
        <v>1</v>
      </c>
      <c r="EH780" s="375">
        <f t="shared" ref="EH780:EH800" si="2929">EE780</f>
        <v>0</v>
      </c>
      <c r="EI780" s="375">
        <f t="shared" ref="EI780:EI800" si="2930">EF780</f>
        <v>0</v>
      </c>
      <c r="EJ780" s="375">
        <f t="shared" ref="EJ780:EJ800" si="2931">EG780</f>
        <v>1</v>
      </c>
      <c r="EK780" s="375">
        <f t="shared" ref="EK780:EK800" si="2932">EH780</f>
        <v>0</v>
      </c>
      <c r="EL780" s="375">
        <f t="shared" ref="EL780:EL800" si="2933">EI780</f>
        <v>0</v>
      </c>
      <c r="EM780" s="375">
        <f t="shared" ref="EM780:EM800" si="2934">EJ780</f>
        <v>1</v>
      </c>
      <c r="EN780" s="375">
        <f t="shared" ref="EN780:EN800" si="2935">EK780</f>
        <v>0</v>
      </c>
      <c r="EO780" s="375">
        <f t="shared" ref="EO780:EO800" si="2936">EL780</f>
        <v>0</v>
      </c>
      <c r="EP780" s="375">
        <f t="shared" ref="EP780:EP800" si="2937">EM780</f>
        <v>1</v>
      </c>
      <c r="EQ780" s="375">
        <f t="shared" ref="EQ780:EQ800" si="2938">EN780</f>
        <v>0</v>
      </c>
      <c r="ER780" s="375">
        <f t="shared" ref="ER780:ER800" si="2939">EO780</f>
        <v>0</v>
      </c>
      <c r="ES780" s="375">
        <f t="shared" ref="ES780:ES800" si="2940">EP780</f>
        <v>1</v>
      </c>
      <c r="ET780" s="375">
        <f t="shared" ref="ET780:ET800" si="2941">EQ780</f>
        <v>0</v>
      </c>
      <c r="EU780" s="375">
        <f t="shared" ref="EU780:EU800" si="2942">ER780</f>
        <v>0</v>
      </c>
      <c r="EV780" s="375">
        <f t="shared" ref="EV780:EV800" si="2943">ES780</f>
        <v>1</v>
      </c>
      <c r="EW780" s="375">
        <f t="shared" ref="EW780:EW800" si="2944">ET780</f>
        <v>0</v>
      </c>
      <c r="EX780" s="375">
        <f t="shared" ref="EX780:EX800" si="2945">EU780</f>
        <v>0</v>
      </c>
      <c r="EY780" s="375">
        <f t="shared" ref="EY780:EY800" si="2946">EV780</f>
        <v>1</v>
      </c>
      <c r="EZ780" s="375">
        <f t="shared" ref="EZ780:EZ800" si="2947">EW780</f>
        <v>0</v>
      </c>
      <c r="FA780" s="375">
        <f t="shared" ref="FA780:FA800" si="2948">EX780</f>
        <v>0</v>
      </c>
      <c r="FB780" s="375">
        <f t="shared" ref="FB780:FB800" si="2949">EY780</f>
        <v>1</v>
      </c>
      <c r="FC780" s="375">
        <f t="shared" ref="FC780:FC800" si="2950">EZ780</f>
        <v>0</v>
      </c>
      <c r="FD780" s="375">
        <f t="shared" ref="FD780:FD800" si="2951">FA780</f>
        <v>0</v>
      </c>
      <c r="FE780" s="376"/>
      <c r="FF780" s="372"/>
      <c r="FG780" s="372"/>
      <c r="FH780" s="372"/>
      <c r="FI780" s="372"/>
      <c r="FJ780" s="372"/>
      <c r="FK780" s="372"/>
      <c r="FL780" s="372"/>
      <c r="FM780" s="372"/>
      <c r="FN780" s="372"/>
      <c r="FO780" s="372"/>
      <c r="FP780" s="372"/>
      <c r="FQ780" s="372"/>
      <c r="FR780" s="372"/>
      <c r="FS780" s="372"/>
      <c r="FT780" s="372"/>
      <c r="FU780" s="372"/>
      <c r="FV780" s="372"/>
      <c r="FW780" s="372"/>
      <c r="FX780" s="372"/>
      <c r="FY780" s="372"/>
      <c r="FZ780" s="372"/>
      <c r="GA780" s="372"/>
      <c r="GB780" s="372"/>
      <c r="GC780" s="372"/>
      <c r="GD780" s="372"/>
      <c r="GE780" s="372"/>
      <c r="GF780" s="372"/>
      <c r="GG780" s="372"/>
      <c r="GH780" s="372"/>
      <c r="GI780" s="372"/>
      <c r="GJ780" s="372"/>
      <c r="GK780" s="372"/>
      <c r="GL780" s="372"/>
      <c r="GM780" s="372"/>
      <c r="GN780" s="372"/>
      <c r="GO780" s="372"/>
      <c r="GP780" s="372"/>
      <c r="GQ780" s="372"/>
      <c r="GR780" s="372"/>
      <c r="GS780" s="372"/>
      <c r="GT780" s="372"/>
      <c r="GU780" s="372"/>
      <c r="GV780" s="372"/>
      <c r="GW780" s="372"/>
      <c r="GX780" s="372"/>
      <c r="GY780" s="372"/>
      <c r="GZ780" s="372"/>
      <c r="HA780" s="372"/>
      <c r="HB780" s="372"/>
      <c r="HC780" s="372"/>
    </row>
    <row r="781" spans="1:211" s="373" customFormat="1" ht="15" customHeight="1" thickTop="1" x14ac:dyDescent="0.2">
      <c r="A781" s="192">
        <f>SWDATA!O766</f>
        <v>0</v>
      </c>
      <c r="B781" s="192">
        <f>SWDATA!M766</f>
        <v>0</v>
      </c>
      <c r="C781" s="201">
        <f>IF(AND(SWDATA!M766=1,SWDATA!Q766="promotions"),SWDATA!P766,0)</f>
        <v>0</v>
      </c>
      <c r="D781" s="365">
        <f>ROW(SWDATA!M766)</f>
        <v>766</v>
      </c>
      <c r="E781" s="202">
        <f t="shared" si="2881"/>
        <v>0</v>
      </c>
      <c r="F781" s="203">
        <f t="shared" si="2867"/>
        <v>1</v>
      </c>
      <c r="G781" s="192" t="str">
        <f t="shared" si="2868"/>
        <v/>
      </c>
      <c r="H781" s="204"/>
      <c r="I781" s="390"/>
      <c r="J781" s="238">
        <f t="shared" si="2869"/>
        <v>0</v>
      </c>
      <c r="K781" s="239" t="str">
        <f t="shared" si="2870"/>
        <v/>
      </c>
      <c r="L781" s="342"/>
      <c r="M781" s="345"/>
      <c r="N781" s="340" t="str">
        <f>IF(LEN(SWDATA!F766)=0,"",N780)</f>
        <v/>
      </c>
      <c r="O781" s="296" t="str">
        <f>IF(LEN(SWDATA!G766)=0,"",O780)</f>
        <v/>
      </c>
      <c r="P781" s="297" t="str">
        <f>IF(LEN(SWDATA!C766)=0,"",SWDATA!C766)</f>
        <v/>
      </c>
      <c r="Q781" s="312" t="str">
        <f t="shared" si="2871"/>
        <v/>
      </c>
      <c r="R781" s="223" t="s">
        <v>261</v>
      </c>
      <c r="S781" s="224"/>
      <c r="T781" s="224"/>
      <c r="U781" s="264" t="s">
        <v>601</v>
      </c>
      <c r="V781" s="205" t="s">
        <v>221</v>
      </c>
      <c r="W781" s="266">
        <f>IF(OR(Is_Loading,LEN($A781)=0),"",SWDATA!P766)</f>
        <v>0</v>
      </c>
      <c r="X781" s="267">
        <f>IF(OR(Is_Loading,LEN($A781)=0),"",SWDATA!Q766)</f>
        <v>0</v>
      </c>
      <c r="Y781" s="267">
        <f>IF(OR(Is_Loading,LEN($A781)=0),"",SWDATA!R766)</f>
        <v>0</v>
      </c>
      <c r="Z781" s="266" t="str">
        <f t="shared" ref="Z781:Z795" si="2952">IF($A781=0,"",CHOOSE($F781,SUM(W781:Y781),SUM(W781:Y781)/3,Y781))</f>
        <v/>
      </c>
      <c r="AA781" s="266">
        <f>IF(OR(Is_Loading,LEN($A781)=0),"",SWDATA!T766)</f>
        <v>0</v>
      </c>
      <c r="AB781" s="267">
        <f>IF(OR(Is_Loading,LEN($A781)=0),"",SWDATA!U766)</f>
        <v>0</v>
      </c>
      <c r="AC781" s="267">
        <f>IF(OR(Is_Loading,LEN($A781)=0),"",SWDATA!V766)</f>
        <v>0</v>
      </c>
      <c r="AD781" s="266" t="str">
        <f t="shared" si="2872"/>
        <v/>
      </c>
      <c r="AE781" s="266">
        <f>IF(OR(Is_Loading,LEN($A781)=0),"",SWDATA!X766)</f>
        <v>0</v>
      </c>
      <c r="AF781" s="267">
        <f>IF(OR(Is_Loading,LEN($A781)=0),"",SWDATA!Y766)</f>
        <v>0</v>
      </c>
      <c r="AG781" s="267">
        <f>IF(OR(Is_Loading,LEN($A781)=0),"",SWDATA!Z766)</f>
        <v>0</v>
      </c>
      <c r="AH781" s="266" t="str">
        <f t="shared" si="2873"/>
        <v/>
      </c>
      <c r="AI781" s="266">
        <f>IF(OR(Is_Loading,LEN($A781)=0),"",SWDATA!AB766)</f>
        <v>0</v>
      </c>
      <c r="AJ781" s="267">
        <f>IF(OR(Is_Loading,LEN($A781)=0),"",SWDATA!AC766)</f>
        <v>0</v>
      </c>
      <c r="AK781" s="267">
        <f>IF(OR(Is_Loading,LEN($A781)=0),"",SWDATA!AD766)</f>
        <v>0</v>
      </c>
      <c r="AL781" s="266" t="str">
        <f t="shared" si="2874"/>
        <v/>
      </c>
      <c r="AM781" s="266">
        <f>IF(OR(Is_Loading,LEN($A781)=0),"",SWDATA!AF766)</f>
        <v>0</v>
      </c>
      <c r="AN781" s="267">
        <f>IF(OR(Is_Loading,LEN($A781)=0),"",SWDATA!AG766)</f>
        <v>0</v>
      </c>
      <c r="AO781" s="323">
        <f>IF(OR(Is_Loading,LEN($A781)=0),"",SWDATA!AH766)</f>
        <v>0</v>
      </c>
      <c r="AP781" s="320" t="str">
        <f t="shared" si="2875"/>
        <v/>
      </c>
      <c r="AQ781" s="266">
        <f>IF(OR(Is_Loading,LEN($A781)=0),"",SWDATA!AJ766)</f>
        <v>0</v>
      </c>
      <c r="AR781" s="267">
        <f>IF(OR(Is_Loading,LEN($A781)=0),"",SWDATA!AK766)</f>
        <v>0</v>
      </c>
      <c r="AS781" s="267">
        <f>IF(OR(Is_Loading,LEN($A781)=0),"",SWDATA!AL766)</f>
        <v>0</v>
      </c>
      <c r="AT781" s="266" t="str">
        <f t="shared" si="2876"/>
        <v/>
      </c>
      <c r="AU781" s="266">
        <f>IF(OR(Is_Loading,LEN($A781)=0),"",SWDATA!AN766)</f>
        <v>0</v>
      </c>
      <c r="AV781" s="267">
        <f>IF(OR(Is_Loading,LEN($A781)=0),"",SWDATA!AO766)</f>
        <v>0</v>
      </c>
      <c r="AW781" s="267">
        <f>IF(OR(Is_Loading,LEN($A781)=0),"",SWDATA!AP766)</f>
        <v>0</v>
      </c>
      <c r="AX781" s="266" t="str">
        <f t="shared" si="2877"/>
        <v/>
      </c>
      <c r="AY781" s="266">
        <f>IF(OR(Is_Loading,LEN($A781)=0),"",SWDATA!AR766)</f>
        <v>0</v>
      </c>
      <c r="AZ781" s="267">
        <f>IF(OR(Is_Loading,LEN($A781)=0),"",SWDATA!AS766)</f>
        <v>0</v>
      </c>
      <c r="BA781" s="267">
        <f>IF(OR(Is_Loading,LEN($A781)=0),"",SWDATA!AT766)</f>
        <v>0</v>
      </c>
      <c r="BB781" s="266" t="str">
        <f t="shared" si="2878"/>
        <v/>
      </c>
      <c r="BC781" s="266">
        <f>IF(OR(Is_Loading,LEN($A781)=0),"",SWDATA!AV766)</f>
        <v>0</v>
      </c>
      <c r="BD781" s="267">
        <f>IF(OR(Is_Loading,LEN($A781)=0),"",SWDATA!AW766)</f>
        <v>0</v>
      </c>
      <c r="BE781" s="323">
        <f>IF(OR(Is_Loading,LEN($A781)=0),"",SWDATA!AX766)</f>
        <v>0</v>
      </c>
      <c r="BF781" s="320" t="str">
        <f t="shared" si="2879"/>
        <v/>
      </c>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s="201"/>
      <c r="CO781" s="201"/>
      <c r="CP781" s="201"/>
      <c r="CQ781" s="201"/>
      <c r="CR781" s="201"/>
      <c r="CS781" s="201"/>
      <c r="CT781" s="201"/>
      <c r="CU781" s="201"/>
      <c r="CV781" s="201"/>
      <c r="CW781" s="201"/>
      <c r="CX781" s="201"/>
      <c r="CY781" s="201"/>
      <c r="CZ781" s="201"/>
      <c r="DA781" s="201"/>
      <c r="DB781" s="201"/>
      <c r="DC781" s="201"/>
      <c r="DD781" s="201"/>
      <c r="DE781" s="201"/>
      <c r="DF781" s="201"/>
      <c r="DG781" s="201"/>
      <c r="DH781" s="201"/>
      <c r="DI781" s="201"/>
      <c r="DJ781" s="201"/>
      <c r="DK781" s="201"/>
      <c r="DL781" s="201"/>
      <c r="DM781" s="201"/>
      <c r="DN781" s="201"/>
      <c r="DS781" s="372"/>
      <c r="DT781" s="374"/>
      <c r="DU781" s="375"/>
      <c r="DV781" s="375"/>
      <c r="DW781" s="375"/>
      <c r="DX781" s="375">
        <v>1</v>
      </c>
      <c r="DY781" s="375">
        <f t="shared" si="2920"/>
        <v>0</v>
      </c>
      <c r="DZ781" s="375">
        <f t="shared" si="2921"/>
        <v>0</v>
      </c>
      <c r="EA781" s="375">
        <f t="shared" si="2922"/>
        <v>1</v>
      </c>
      <c r="EB781" s="375">
        <f t="shared" si="2923"/>
        <v>0</v>
      </c>
      <c r="EC781" s="375">
        <f t="shared" si="2924"/>
        <v>0</v>
      </c>
      <c r="ED781" s="375">
        <f t="shared" si="2925"/>
        <v>1</v>
      </c>
      <c r="EE781" s="375">
        <f t="shared" si="2926"/>
        <v>0</v>
      </c>
      <c r="EF781" s="375">
        <f t="shared" si="2927"/>
        <v>0</v>
      </c>
      <c r="EG781" s="375">
        <f t="shared" si="2928"/>
        <v>1</v>
      </c>
      <c r="EH781" s="375">
        <f t="shared" si="2929"/>
        <v>0</v>
      </c>
      <c r="EI781" s="375">
        <f t="shared" si="2930"/>
        <v>0</v>
      </c>
      <c r="EJ781" s="375">
        <f t="shared" si="2931"/>
        <v>1</v>
      </c>
      <c r="EK781" s="375">
        <f t="shared" si="2932"/>
        <v>0</v>
      </c>
      <c r="EL781" s="375">
        <f t="shared" si="2933"/>
        <v>0</v>
      </c>
      <c r="EM781" s="375">
        <f t="shared" si="2934"/>
        <v>1</v>
      </c>
      <c r="EN781" s="375">
        <f t="shared" si="2935"/>
        <v>0</v>
      </c>
      <c r="EO781" s="375">
        <f t="shared" si="2936"/>
        <v>0</v>
      </c>
      <c r="EP781" s="375">
        <f t="shared" si="2937"/>
        <v>1</v>
      </c>
      <c r="EQ781" s="375">
        <f t="shared" si="2938"/>
        <v>0</v>
      </c>
      <c r="ER781" s="375">
        <f t="shared" si="2939"/>
        <v>0</v>
      </c>
      <c r="ES781" s="375">
        <f t="shared" si="2940"/>
        <v>1</v>
      </c>
      <c r="ET781" s="375">
        <f t="shared" si="2941"/>
        <v>0</v>
      </c>
      <c r="EU781" s="375">
        <f t="shared" si="2942"/>
        <v>0</v>
      </c>
      <c r="EV781" s="375">
        <f t="shared" si="2943"/>
        <v>1</v>
      </c>
      <c r="EW781" s="375">
        <f t="shared" si="2944"/>
        <v>0</v>
      </c>
      <c r="EX781" s="375">
        <f t="shared" si="2945"/>
        <v>0</v>
      </c>
      <c r="EY781" s="375">
        <f t="shared" si="2946"/>
        <v>1</v>
      </c>
      <c r="EZ781" s="375">
        <f t="shared" si="2947"/>
        <v>0</v>
      </c>
      <c r="FA781" s="375">
        <f t="shared" si="2948"/>
        <v>0</v>
      </c>
      <c r="FB781" s="375">
        <f t="shared" si="2949"/>
        <v>1</v>
      </c>
      <c r="FC781" s="375">
        <f t="shared" si="2950"/>
        <v>0</v>
      </c>
      <c r="FD781" s="375">
        <f t="shared" si="2951"/>
        <v>0</v>
      </c>
      <c r="FE781" s="376"/>
      <c r="FF781" s="372"/>
      <c r="FG781" s="372"/>
      <c r="FH781" s="372"/>
      <c r="FI781" s="372"/>
      <c r="FJ781" s="372"/>
      <c r="FK781" s="372"/>
      <c r="FL781" s="372"/>
      <c r="FM781" s="372"/>
      <c r="FN781" s="372"/>
      <c r="FO781" s="372"/>
      <c r="FP781" s="372"/>
      <c r="FQ781" s="372"/>
      <c r="FR781" s="372"/>
      <c r="FS781" s="372"/>
      <c r="FT781" s="372"/>
      <c r="FU781" s="372"/>
      <c r="FV781" s="372"/>
      <c r="FW781" s="372"/>
      <c r="FX781" s="372"/>
      <c r="FY781" s="372"/>
      <c r="FZ781" s="372"/>
      <c r="GA781" s="372"/>
      <c r="GB781" s="372"/>
      <c r="GC781" s="372"/>
      <c r="GD781" s="372"/>
      <c r="GE781" s="372"/>
      <c r="GF781" s="372"/>
      <c r="GG781" s="372"/>
      <c r="GH781" s="372"/>
      <c r="GI781" s="372"/>
      <c r="GJ781" s="372"/>
      <c r="GK781" s="372"/>
      <c r="GL781" s="372"/>
      <c r="GM781" s="372"/>
      <c r="GN781" s="372"/>
      <c r="GO781" s="372"/>
      <c r="GP781" s="372"/>
      <c r="GQ781" s="372"/>
      <c r="GR781" s="372"/>
      <c r="GS781" s="372"/>
      <c r="GT781" s="372"/>
      <c r="GU781" s="372"/>
      <c r="GV781" s="372"/>
      <c r="GW781" s="372"/>
      <c r="GX781" s="372"/>
      <c r="GY781" s="372"/>
      <c r="GZ781" s="372"/>
      <c r="HA781" s="372"/>
      <c r="HB781" s="372"/>
      <c r="HC781" s="372"/>
    </row>
    <row r="782" spans="1:211" s="373" customFormat="1" ht="15" customHeight="1" x14ac:dyDescent="0.2">
      <c r="A782" s="366">
        <f>SWDATA!O767</f>
        <v>0</v>
      </c>
      <c r="B782" s="366">
        <f>SWDATA!M767</f>
        <v>0</v>
      </c>
      <c r="C782" s="351">
        <f>IF(AND(SWDATA!M767=1,SWDATA!Q767="promotions"),SWDATA!P767,0)</f>
        <v>0</v>
      </c>
      <c r="D782" s="367">
        <f>ROW(SWDATA!M767)</f>
        <v>767</v>
      </c>
      <c r="E782" s="368">
        <f t="shared" si="2881"/>
        <v>0</v>
      </c>
      <c r="F782" s="369">
        <f t="shared" si="2867"/>
        <v>1</v>
      </c>
      <c r="G782" s="366" t="str">
        <f t="shared" si="2868"/>
        <v/>
      </c>
      <c r="H782" s="370"/>
      <c r="J782" s="238">
        <f t="shared" si="2869"/>
        <v>0</v>
      </c>
      <c r="K782" s="239" t="str">
        <f t="shared" si="2870"/>
        <v/>
      </c>
      <c r="L782" s="342"/>
      <c r="M782" s="345"/>
      <c r="N782" s="340" t="str">
        <f>IF(LEN(SWDATA!F767)=0,"",N781)</f>
        <v/>
      </c>
      <c r="O782" s="296" t="str">
        <f>IF(LEN(SWDATA!G767)=0,"",O781)</f>
        <v/>
      </c>
      <c r="P782" s="297" t="str">
        <f>IF(LEN(SWDATA!C767)=0,"",SWDATA!C767)</f>
        <v/>
      </c>
      <c r="Q782" s="312" t="str">
        <f t="shared" si="2871"/>
        <v/>
      </c>
      <c r="R782" s="223" t="s">
        <v>261</v>
      </c>
      <c r="S782" s="224"/>
      <c r="T782" s="224"/>
      <c r="U782" s="264" t="s">
        <v>611</v>
      </c>
      <c r="V782" s="205" t="s">
        <v>221</v>
      </c>
      <c r="W782" s="266">
        <f>IF(OR(Is_Loading,LEN($A782)=0),"",SWDATA!P767)</f>
        <v>0</v>
      </c>
      <c r="X782" s="267">
        <f>IF(OR(Is_Loading,LEN($A782)=0),"",SWDATA!Q767)</f>
        <v>0</v>
      </c>
      <c r="Y782" s="267">
        <f>IF(OR(Is_Loading,LEN($A782)=0),"",SWDATA!R767)</f>
        <v>0</v>
      </c>
      <c r="Z782" s="266" t="str">
        <f t="shared" si="2952"/>
        <v/>
      </c>
      <c r="AA782" s="266">
        <f>IF(OR(Is_Loading,LEN($A782)=0),"",SWDATA!T767)</f>
        <v>0</v>
      </c>
      <c r="AB782" s="267">
        <f>IF(OR(Is_Loading,LEN($A782)=0),"",SWDATA!U767)</f>
        <v>0</v>
      </c>
      <c r="AC782" s="267">
        <f>IF(OR(Is_Loading,LEN($A782)=0),"",SWDATA!V767)</f>
        <v>0</v>
      </c>
      <c r="AD782" s="266" t="str">
        <f t="shared" si="2872"/>
        <v/>
      </c>
      <c r="AE782" s="266">
        <f>IF(OR(Is_Loading,LEN($A782)=0),"",SWDATA!X767)</f>
        <v>0</v>
      </c>
      <c r="AF782" s="267">
        <f>IF(OR(Is_Loading,LEN($A782)=0),"",SWDATA!Y767)</f>
        <v>0</v>
      </c>
      <c r="AG782" s="267">
        <f>IF(OR(Is_Loading,LEN($A782)=0),"",SWDATA!Z767)</f>
        <v>0</v>
      </c>
      <c r="AH782" s="266" t="str">
        <f t="shared" si="2873"/>
        <v/>
      </c>
      <c r="AI782" s="266">
        <f>IF(OR(Is_Loading,LEN($A782)=0),"",SWDATA!AB767)</f>
        <v>0</v>
      </c>
      <c r="AJ782" s="267">
        <f>IF(OR(Is_Loading,LEN($A782)=0),"",SWDATA!AC767)</f>
        <v>0</v>
      </c>
      <c r="AK782" s="267">
        <f>IF(OR(Is_Loading,LEN($A782)=0),"",SWDATA!AD767)</f>
        <v>0</v>
      </c>
      <c r="AL782" s="266" t="str">
        <f t="shared" si="2874"/>
        <v/>
      </c>
      <c r="AM782" s="266">
        <f>IF(OR(Is_Loading,LEN($A782)=0),"",SWDATA!AF767)</f>
        <v>0</v>
      </c>
      <c r="AN782" s="267">
        <f>IF(OR(Is_Loading,LEN($A782)=0),"",SWDATA!AG767)</f>
        <v>0</v>
      </c>
      <c r="AO782" s="323">
        <f>IF(OR(Is_Loading,LEN($A782)=0),"",SWDATA!AH767)</f>
        <v>0</v>
      </c>
      <c r="AP782" s="320" t="str">
        <f t="shared" si="2875"/>
        <v/>
      </c>
      <c r="AQ782" s="266">
        <f>IF(OR(Is_Loading,LEN($A782)=0),"",SWDATA!AJ767)</f>
        <v>0</v>
      </c>
      <c r="AR782" s="267">
        <f>IF(OR(Is_Loading,LEN($A782)=0),"",SWDATA!AK767)</f>
        <v>0</v>
      </c>
      <c r="AS782" s="267">
        <f>IF(OR(Is_Loading,LEN($A782)=0),"",SWDATA!AL767)</f>
        <v>0</v>
      </c>
      <c r="AT782" s="266" t="str">
        <f t="shared" si="2876"/>
        <v/>
      </c>
      <c r="AU782" s="266">
        <f>IF(OR(Is_Loading,LEN($A782)=0),"",SWDATA!AN767)</f>
        <v>0</v>
      </c>
      <c r="AV782" s="267">
        <f>IF(OR(Is_Loading,LEN($A782)=0),"",SWDATA!AO767)</f>
        <v>0</v>
      </c>
      <c r="AW782" s="267">
        <f>IF(OR(Is_Loading,LEN($A782)=0),"",SWDATA!AP767)</f>
        <v>0</v>
      </c>
      <c r="AX782" s="266" t="str">
        <f t="shared" si="2877"/>
        <v/>
      </c>
      <c r="AY782" s="266">
        <f>IF(OR(Is_Loading,LEN($A782)=0),"",SWDATA!AR767)</f>
        <v>0</v>
      </c>
      <c r="AZ782" s="267">
        <f>IF(OR(Is_Loading,LEN($A782)=0),"",SWDATA!AS767)</f>
        <v>0</v>
      </c>
      <c r="BA782" s="267">
        <f>IF(OR(Is_Loading,LEN($A782)=0),"",SWDATA!AT767)</f>
        <v>0</v>
      </c>
      <c r="BB782" s="266" t="str">
        <f t="shared" si="2878"/>
        <v/>
      </c>
      <c r="BC782" s="266">
        <f>IF(OR(Is_Loading,LEN($A782)=0),"",SWDATA!AV767)</f>
        <v>0</v>
      </c>
      <c r="BD782" s="267">
        <f>IF(OR(Is_Loading,LEN($A782)=0),"",SWDATA!AW767)</f>
        <v>0</v>
      </c>
      <c r="BE782" s="323">
        <f>IF(OR(Is_Loading,LEN($A782)=0),"",SWDATA!AX767)</f>
        <v>0</v>
      </c>
      <c r="BF782" s="320" t="str">
        <f t="shared" si="2879"/>
        <v/>
      </c>
      <c r="BG782" s="11"/>
      <c r="BH782" s="11"/>
      <c r="BI782" s="11"/>
      <c r="BJ782" s="11"/>
      <c r="BK782" s="11"/>
      <c r="BL782" s="11"/>
      <c r="BM782" s="11"/>
      <c r="BN782" s="11"/>
      <c r="BO782" s="11"/>
      <c r="BP782" s="11"/>
      <c r="BQ782" s="11"/>
      <c r="BR782" s="11"/>
      <c r="BS782" s="11"/>
      <c r="BT782" s="11"/>
      <c r="BU782" s="11"/>
      <c r="BV782" s="11"/>
      <c r="BW782" s="11"/>
      <c r="BX782" s="11"/>
      <c r="BY782" s="11"/>
      <c r="BZ782" s="11"/>
      <c r="CA782" s="11"/>
      <c r="CB782" s="11"/>
      <c r="CC782" s="11"/>
      <c r="CD782" s="11"/>
      <c r="CE782" s="11"/>
      <c r="CF782" s="11"/>
      <c r="CG782" s="11"/>
      <c r="CH782" s="11"/>
      <c r="CI782" s="11"/>
      <c r="CJ782" s="11"/>
      <c r="CK782" s="11"/>
      <c r="CL782" s="11"/>
      <c r="CM782" s="11"/>
      <c r="CN782" s="351"/>
      <c r="CO782" s="351"/>
      <c r="CP782" s="351"/>
      <c r="CQ782" s="351"/>
      <c r="CR782" s="351"/>
      <c r="CS782" s="351"/>
      <c r="CT782" s="351"/>
      <c r="CU782" s="351"/>
      <c r="CV782" s="351"/>
      <c r="CW782" s="351"/>
      <c r="CX782" s="351"/>
      <c r="CY782" s="351"/>
      <c r="CZ782" s="351"/>
      <c r="DA782" s="351"/>
      <c r="DB782" s="351"/>
      <c r="DC782" s="351"/>
      <c r="DD782" s="351"/>
      <c r="DE782" s="351"/>
      <c r="DF782" s="351"/>
      <c r="DG782" s="351"/>
      <c r="DH782" s="351"/>
      <c r="DI782" s="351"/>
      <c r="DJ782" s="351"/>
      <c r="DK782" s="351"/>
      <c r="DL782" s="351"/>
      <c r="DM782" s="351"/>
      <c r="DN782" s="351"/>
      <c r="DQ782" s="373" t="e">
        <f t="shared" ref="DQ782" ca="1" si="2953">INDIRECT("'Metrics &amp; Attributes View'!"&amp;IF(ROW()-9=0, "", IF(13+ROW()/23-9&gt;26, CHAR(64+INT((ROW()-9-1)/26)),"")&amp;CHAR(65+MOD(13+ROW()/23-1, 26)))&amp;44)</f>
        <v>#REF!</v>
      </c>
      <c r="DS782" s="372"/>
      <c r="DT782" s="374"/>
      <c r="DU782" s="375"/>
      <c r="DV782" s="375"/>
      <c r="DW782" s="375"/>
      <c r="DX782" s="375">
        <v>1</v>
      </c>
      <c r="DY782" s="375">
        <f t="shared" si="2920"/>
        <v>0</v>
      </c>
      <c r="DZ782" s="375">
        <f t="shared" si="2921"/>
        <v>0</v>
      </c>
      <c r="EA782" s="375">
        <f t="shared" si="2922"/>
        <v>1</v>
      </c>
      <c r="EB782" s="375">
        <f t="shared" si="2923"/>
        <v>0</v>
      </c>
      <c r="EC782" s="375">
        <f t="shared" si="2924"/>
        <v>0</v>
      </c>
      <c r="ED782" s="375">
        <f t="shared" si="2925"/>
        <v>1</v>
      </c>
      <c r="EE782" s="375">
        <f t="shared" si="2926"/>
        <v>0</v>
      </c>
      <c r="EF782" s="375">
        <f t="shared" si="2927"/>
        <v>0</v>
      </c>
      <c r="EG782" s="375">
        <f t="shared" si="2928"/>
        <v>1</v>
      </c>
      <c r="EH782" s="375">
        <f t="shared" si="2929"/>
        <v>0</v>
      </c>
      <c r="EI782" s="375">
        <f t="shared" si="2930"/>
        <v>0</v>
      </c>
      <c r="EJ782" s="375">
        <f t="shared" si="2931"/>
        <v>1</v>
      </c>
      <c r="EK782" s="375">
        <f t="shared" si="2932"/>
        <v>0</v>
      </c>
      <c r="EL782" s="375">
        <f t="shared" si="2933"/>
        <v>0</v>
      </c>
      <c r="EM782" s="375">
        <f t="shared" si="2934"/>
        <v>1</v>
      </c>
      <c r="EN782" s="375">
        <f t="shared" si="2935"/>
        <v>0</v>
      </c>
      <c r="EO782" s="375">
        <f t="shared" si="2936"/>
        <v>0</v>
      </c>
      <c r="EP782" s="375">
        <f t="shared" si="2937"/>
        <v>1</v>
      </c>
      <c r="EQ782" s="375">
        <f t="shared" si="2938"/>
        <v>0</v>
      </c>
      <c r="ER782" s="375">
        <f t="shared" si="2939"/>
        <v>0</v>
      </c>
      <c r="ES782" s="375">
        <f t="shared" si="2940"/>
        <v>1</v>
      </c>
      <c r="ET782" s="375">
        <f t="shared" si="2941"/>
        <v>0</v>
      </c>
      <c r="EU782" s="375">
        <f t="shared" si="2942"/>
        <v>0</v>
      </c>
      <c r="EV782" s="375">
        <f t="shared" si="2943"/>
        <v>1</v>
      </c>
      <c r="EW782" s="375">
        <f t="shared" si="2944"/>
        <v>0</v>
      </c>
      <c r="EX782" s="375">
        <f t="shared" si="2945"/>
        <v>0</v>
      </c>
      <c r="EY782" s="375">
        <f t="shared" si="2946"/>
        <v>1</v>
      </c>
      <c r="EZ782" s="375">
        <f t="shared" si="2947"/>
        <v>0</v>
      </c>
      <c r="FA782" s="375">
        <f t="shared" si="2948"/>
        <v>0</v>
      </c>
      <c r="FB782" s="375">
        <f t="shared" si="2949"/>
        <v>1</v>
      </c>
      <c r="FC782" s="375">
        <f t="shared" si="2950"/>
        <v>0</v>
      </c>
      <c r="FD782" s="375">
        <f t="shared" si="2951"/>
        <v>0</v>
      </c>
      <c r="FE782" s="376"/>
      <c r="FF782" s="372"/>
      <c r="FG782" s="372"/>
      <c r="FH782" s="372"/>
      <c r="FI782" s="372"/>
      <c r="FJ782" s="372"/>
      <c r="FK782" s="372"/>
      <c r="FL782" s="372"/>
      <c r="FM782" s="372"/>
      <c r="FN782" s="372"/>
      <c r="FO782" s="372"/>
      <c r="FP782" s="372"/>
      <c r="FQ782" s="372"/>
      <c r="FR782" s="372"/>
      <c r="FS782" s="372"/>
      <c r="FT782" s="372"/>
      <c r="FU782" s="372"/>
      <c r="FV782" s="372"/>
      <c r="FW782" s="372"/>
      <c r="FX782" s="372"/>
      <c r="FY782" s="372"/>
      <c r="FZ782" s="372"/>
      <c r="GA782" s="372"/>
      <c r="GB782" s="372"/>
      <c r="GC782" s="372"/>
      <c r="GD782" s="372"/>
      <c r="GE782" s="372"/>
      <c r="GF782" s="372"/>
      <c r="GG782" s="372"/>
      <c r="GH782" s="372"/>
      <c r="GI782" s="372"/>
      <c r="GJ782" s="372"/>
      <c r="GK782" s="372"/>
      <c r="GL782" s="372"/>
      <c r="GM782" s="372"/>
      <c r="GN782" s="372"/>
      <c r="GO782" s="372"/>
      <c r="GP782" s="372"/>
      <c r="GQ782" s="372"/>
      <c r="GR782" s="372"/>
      <c r="GS782" s="372"/>
      <c r="GT782" s="372"/>
      <c r="GU782" s="372"/>
      <c r="GV782" s="372"/>
      <c r="GW782" s="372"/>
      <c r="GX782" s="372"/>
      <c r="GY782" s="372"/>
      <c r="GZ782" s="372"/>
      <c r="HA782" s="372"/>
      <c r="HB782" s="372"/>
      <c r="HC782" s="372"/>
    </row>
    <row r="783" spans="1:211" s="373" customFormat="1" ht="15" customHeight="1" x14ac:dyDescent="0.2">
      <c r="A783" s="366">
        <f>SWDATA!O768</f>
        <v>0</v>
      </c>
      <c r="B783" s="366">
        <f>SWDATA!M768</f>
        <v>0</v>
      </c>
      <c r="C783" s="351">
        <f>IF(AND(SWDATA!M768=1,SWDATA!Q768="promotions"),SWDATA!P768,0)</f>
        <v>0</v>
      </c>
      <c r="D783" s="367">
        <f>ROW(SWDATA!M768)</f>
        <v>768</v>
      </c>
      <c r="E783" s="368">
        <f t="shared" si="2881"/>
        <v>0</v>
      </c>
      <c r="F783" s="369">
        <f t="shared" si="2867"/>
        <v>1</v>
      </c>
      <c r="G783" s="366" t="str">
        <f t="shared" si="2868"/>
        <v/>
      </c>
      <c r="H783" s="370"/>
      <c r="J783" s="238">
        <f t="shared" si="2869"/>
        <v>0</v>
      </c>
      <c r="K783" s="239" t="str">
        <f t="shared" si="2870"/>
        <v/>
      </c>
      <c r="L783" s="342"/>
      <c r="M783" s="345"/>
      <c r="N783" s="340" t="str">
        <f>IF(LEN(SWDATA!F768)=0,"",N782)</f>
        <v/>
      </c>
      <c r="O783" s="296" t="str">
        <f>IF(LEN(SWDATA!G768)=0,"",O782)</f>
        <v/>
      </c>
      <c r="P783" s="297" t="str">
        <f>IF(LEN(SWDATA!C768)=0,"",SWDATA!C768)</f>
        <v/>
      </c>
      <c r="Q783" s="312" t="str">
        <f t="shared" si="2871"/>
        <v/>
      </c>
      <c r="R783" s="223" t="s">
        <v>261</v>
      </c>
      <c r="S783" s="224"/>
      <c r="T783" s="224"/>
      <c r="U783" s="264" t="s">
        <v>598</v>
      </c>
      <c r="V783" s="205" t="s">
        <v>221</v>
      </c>
      <c r="W783" s="266">
        <f>IF(OR(Is_Loading,LEN($A783)=0),"",SWDATA!P768)</f>
        <v>0</v>
      </c>
      <c r="X783" s="267">
        <f>IF(OR(Is_Loading,LEN($A783)=0),"",SWDATA!Q768)</f>
        <v>0</v>
      </c>
      <c r="Y783" s="267">
        <f>IF(OR(Is_Loading,LEN($A783)=0),"",SWDATA!R768)</f>
        <v>0</v>
      </c>
      <c r="Z783" s="266" t="str">
        <f t="shared" si="2952"/>
        <v/>
      </c>
      <c r="AA783" s="266">
        <f>IF(OR(Is_Loading,LEN($A783)=0),"",SWDATA!T768)</f>
        <v>0</v>
      </c>
      <c r="AB783" s="267">
        <f>IF(OR(Is_Loading,LEN($A783)=0),"",SWDATA!U768)</f>
        <v>0</v>
      </c>
      <c r="AC783" s="267">
        <f>IF(OR(Is_Loading,LEN($A783)=0),"",SWDATA!V768)</f>
        <v>0</v>
      </c>
      <c r="AD783" s="266" t="str">
        <f t="shared" si="2872"/>
        <v/>
      </c>
      <c r="AE783" s="266">
        <f>IF(OR(Is_Loading,LEN($A783)=0),"",SWDATA!X768)</f>
        <v>0</v>
      </c>
      <c r="AF783" s="267">
        <f>IF(OR(Is_Loading,LEN($A783)=0),"",SWDATA!Y768)</f>
        <v>0</v>
      </c>
      <c r="AG783" s="267">
        <f>IF(OR(Is_Loading,LEN($A783)=0),"",SWDATA!Z768)</f>
        <v>0</v>
      </c>
      <c r="AH783" s="266" t="str">
        <f t="shared" si="2873"/>
        <v/>
      </c>
      <c r="AI783" s="266">
        <f>IF(OR(Is_Loading,LEN($A783)=0),"",SWDATA!AB768)</f>
        <v>0</v>
      </c>
      <c r="AJ783" s="267">
        <f>IF(OR(Is_Loading,LEN($A783)=0),"",SWDATA!AC768)</f>
        <v>0</v>
      </c>
      <c r="AK783" s="267">
        <f>IF(OR(Is_Loading,LEN($A783)=0),"",SWDATA!AD768)</f>
        <v>0</v>
      </c>
      <c r="AL783" s="266" t="str">
        <f t="shared" si="2874"/>
        <v/>
      </c>
      <c r="AM783" s="266">
        <f>IF(OR(Is_Loading,LEN($A783)=0),"",SWDATA!AF768)</f>
        <v>0</v>
      </c>
      <c r="AN783" s="267">
        <f>IF(OR(Is_Loading,LEN($A783)=0),"",SWDATA!AG768)</f>
        <v>0</v>
      </c>
      <c r="AO783" s="323">
        <f>IF(OR(Is_Loading,LEN($A783)=0),"",SWDATA!AH768)</f>
        <v>0</v>
      </c>
      <c r="AP783" s="320" t="str">
        <f t="shared" si="2875"/>
        <v/>
      </c>
      <c r="AQ783" s="266">
        <f>IF(OR(Is_Loading,LEN($A783)=0),"",SWDATA!AJ768)</f>
        <v>0</v>
      </c>
      <c r="AR783" s="267">
        <f>IF(OR(Is_Loading,LEN($A783)=0),"",SWDATA!AK768)</f>
        <v>0</v>
      </c>
      <c r="AS783" s="267">
        <f>IF(OR(Is_Loading,LEN($A783)=0),"",SWDATA!AL768)</f>
        <v>0</v>
      </c>
      <c r="AT783" s="266" t="str">
        <f t="shared" si="2876"/>
        <v/>
      </c>
      <c r="AU783" s="266">
        <f>IF(OR(Is_Loading,LEN($A783)=0),"",SWDATA!AN768)</f>
        <v>0</v>
      </c>
      <c r="AV783" s="267">
        <f>IF(OR(Is_Loading,LEN($A783)=0),"",SWDATA!AO768)</f>
        <v>0</v>
      </c>
      <c r="AW783" s="267">
        <f>IF(OR(Is_Loading,LEN($A783)=0),"",SWDATA!AP768)</f>
        <v>0</v>
      </c>
      <c r="AX783" s="266" t="str">
        <f t="shared" si="2877"/>
        <v/>
      </c>
      <c r="AY783" s="266">
        <f>IF(OR(Is_Loading,LEN($A783)=0),"",SWDATA!AR768)</f>
        <v>0</v>
      </c>
      <c r="AZ783" s="267">
        <f>IF(OR(Is_Loading,LEN($A783)=0),"",SWDATA!AS768)</f>
        <v>0</v>
      </c>
      <c r="BA783" s="267">
        <f>IF(OR(Is_Loading,LEN($A783)=0),"",SWDATA!AT768)</f>
        <v>0</v>
      </c>
      <c r="BB783" s="266" t="str">
        <f t="shared" si="2878"/>
        <v/>
      </c>
      <c r="BC783" s="266">
        <f>IF(OR(Is_Loading,LEN($A783)=0),"",SWDATA!AV768)</f>
        <v>0</v>
      </c>
      <c r="BD783" s="267">
        <f>IF(OR(Is_Loading,LEN($A783)=0),"",SWDATA!AW768)</f>
        <v>0</v>
      </c>
      <c r="BE783" s="323">
        <f>IF(OR(Is_Loading,LEN($A783)=0),"",SWDATA!AX768)</f>
        <v>0</v>
      </c>
      <c r="BF783" s="320" t="str">
        <f t="shared" si="2879"/>
        <v/>
      </c>
      <c r="BG783" s="11"/>
      <c r="BH783" s="11"/>
      <c r="BI783" s="11"/>
      <c r="BJ783" s="11"/>
      <c r="BK783" s="11"/>
      <c r="BL783" s="11"/>
      <c r="BM783" s="11"/>
      <c r="BN783" s="11"/>
      <c r="BO783" s="11"/>
      <c r="BP783" s="11"/>
      <c r="BQ783" s="11"/>
      <c r="BR783" s="11"/>
      <c r="BS783" s="11"/>
      <c r="BT783" s="11"/>
      <c r="BU783" s="11"/>
      <c r="BV783" s="11"/>
      <c r="BW783" s="11"/>
      <c r="BX783" s="11"/>
      <c r="BY783" s="11"/>
      <c r="BZ783" s="11"/>
      <c r="CA783" s="11"/>
      <c r="CB783" s="11"/>
      <c r="CC783" s="11"/>
      <c r="CD783" s="11"/>
      <c r="CE783" s="11"/>
      <c r="CF783" s="11"/>
      <c r="CG783" s="11"/>
      <c r="CH783" s="11"/>
      <c r="CI783" s="11"/>
      <c r="CJ783" s="11"/>
      <c r="CK783" s="11"/>
      <c r="CL783" s="11"/>
      <c r="CM783" s="11"/>
      <c r="CN783" s="351"/>
      <c r="CO783" s="351"/>
      <c r="CP783" s="351"/>
      <c r="CQ783" s="351"/>
      <c r="CR783" s="351"/>
      <c r="CS783" s="351"/>
      <c r="CT783" s="351"/>
      <c r="CU783" s="351"/>
      <c r="CV783" s="351"/>
      <c r="CW783" s="351"/>
      <c r="CX783" s="351"/>
      <c r="CY783" s="351"/>
      <c r="CZ783" s="351"/>
      <c r="DA783" s="351"/>
      <c r="DB783" s="351"/>
      <c r="DC783" s="351"/>
      <c r="DD783" s="351"/>
      <c r="DE783" s="351"/>
      <c r="DF783" s="351"/>
      <c r="DG783" s="351"/>
      <c r="DH783" s="351"/>
      <c r="DI783" s="351"/>
      <c r="DJ783" s="351"/>
      <c r="DK783" s="351"/>
      <c r="DL783" s="351"/>
      <c r="DM783" s="351"/>
      <c r="DN783" s="351"/>
      <c r="DS783" s="372"/>
      <c r="DT783" s="374"/>
      <c r="DU783" s="375"/>
      <c r="DV783" s="375"/>
      <c r="DW783" s="375"/>
      <c r="DX783" s="375">
        <v>1</v>
      </c>
      <c r="DY783" s="375">
        <f t="shared" si="2920"/>
        <v>0</v>
      </c>
      <c r="DZ783" s="375">
        <f t="shared" si="2921"/>
        <v>0</v>
      </c>
      <c r="EA783" s="375">
        <f t="shared" si="2922"/>
        <v>1</v>
      </c>
      <c r="EB783" s="375">
        <f t="shared" si="2923"/>
        <v>0</v>
      </c>
      <c r="EC783" s="375">
        <f t="shared" si="2924"/>
        <v>0</v>
      </c>
      <c r="ED783" s="375">
        <f t="shared" si="2925"/>
        <v>1</v>
      </c>
      <c r="EE783" s="375">
        <f t="shared" si="2926"/>
        <v>0</v>
      </c>
      <c r="EF783" s="375">
        <f t="shared" si="2927"/>
        <v>0</v>
      </c>
      <c r="EG783" s="375">
        <f t="shared" si="2928"/>
        <v>1</v>
      </c>
      <c r="EH783" s="375">
        <f t="shared" si="2929"/>
        <v>0</v>
      </c>
      <c r="EI783" s="375">
        <f t="shared" si="2930"/>
        <v>0</v>
      </c>
      <c r="EJ783" s="375">
        <f t="shared" si="2931"/>
        <v>1</v>
      </c>
      <c r="EK783" s="375">
        <f t="shared" si="2932"/>
        <v>0</v>
      </c>
      <c r="EL783" s="375">
        <f t="shared" si="2933"/>
        <v>0</v>
      </c>
      <c r="EM783" s="375">
        <f t="shared" si="2934"/>
        <v>1</v>
      </c>
      <c r="EN783" s="375">
        <f t="shared" si="2935"/>
        <v>0</v>
      </c>
      <c r="EO783" s="375">
        <f t="shared" si="2936"/>
        <v>0</v>
      </c>
      <c r="EP783" s="375">
        <f t="shared" si="2937"/>
        <v>1</v>
      </c>
      <c r="EQ783" s="375">
        <f t="shared" si="2938"/>
        <v>0</v>
      </c>
      <c r="ER783" s="375">
        <f t="shared" si="2939"/>
        <v>0</v>
      </c>
      <c r="ES783" s="375">
        <f t="shared" si="2940"/>
        <v>1</v>
      </c>
      <c r="ET783" s="375">
        <f t="shared" si="2941"/>
        <v>0</v>
      </c>
      <c r="EU783" s="375">
        <f t="shared" si="2942"/>
        <v>0</v>
      </c>
      <c r="EV783" s="375">
        <f t="shared" si="2943"/>
        <v>1</v>
      </c>
      <c r="EW783" s="375">
        <f t="shared" si="2944"/>
        <v>0</v>
      </c>
      <c r="EX783" s="375">
        <f t="shared" si="2945"/>
        <v>0</v>
      </c>
      <c r="EY783" s="375">
        <f t="shared" si="2946"/>
        <v>1</v>
      </c>
      <c r="EZ783" s="375">
        <f t="shared" si="2947"/>
        <v>0</v>
      </c>
      <c r="FA783" s="375">
        <f t="shared" si="2948"/>
        <v>0</v>
      </c>
      <c r="FB783" s="375">
        <f t="shared" si="2949"/>
        <v>1</v>
      </c>
      <c r="FC783" s="375">
        <f t="shared" si="2950"/>
        <v>0</v>
      </c>
      <c r="FD783" s="375">
        <f t="shared" si="2951"/>
        <v>0</v>
      </c>
      <c r="FE783" s="376"/>
      <c r="FF783" s="372"/>
      <c r="FG783" s="372"/>
      <c r="FH783" s="372"/>
      <c r="FI783" s="372"/>
      <c r="FJ783" s="372"/>
      <c r="FK783" s="372"/>
      <c r="FL783" s="372"/>
      <c r="FM783" s="372"/>
      <c r="FN783" s="372"/>
      <c r="FO783" s="372"/>
      <c r="FP783" s="372"/>
      <c r="FQ783" s="372"/>
      <c r="FR783" s="372"/>
      <c r="FS783" s="372"/>
      <c r="FT783" s="372"/>
      <c r="FU783" s="372"/>
      <c r="FV783" s="372"/>
      <c r="FW783" s="372"/>
      <c r="FX783" s="372"/>
      <c r="FY783" s="372"/>
      <c r="FZ783" s="372"/>
      <c r="GA783" s="372"/>
      <c r="GB783" s="372"/>
      <c r="GC783" s="372"/>
      <c r="GD783" s="372"/>
      <c r="GE783" s="372"/>
      <c r="GF783" s="372"/>
      <c r="GG783" s="372"/>
      <c r="GH783" s="372"/>
      <c r="GI783" s="372"/>
      <c r="GJ783" s="372"/>
      <c r="GK783" s="372"/>
      <c r="GL783" s="372"/>
      <c r="GM783" s="372"/>
      <c r="GN783" s="372"/>
      <c r="GO783" s="372"/>
      <c r="GP783" s="372"/>
      <c r="GQ783" s="372"/>
      <c r="GR783" s="372"/>
      <c r="GS783" s="372"/>
      <c r="GT783" s="372"/>
      <c r="GU783" s="372"/>
      <c r="GV783" s="372"/>
      <c r="GW783" s="372"/>
      <c r="GX783" s="372"/>
      <c r="GY783" s="372"/>
      <c r="GZ783" s="372"/>
      <c r="HA783" s="372"/>
      <c r="HB783" s="372"/>
      <c r="HC783" s="372"/>
    </row>
    <row r="784" spans="1:211" s="373" customFormat="1" ht="15" customHeight="1" x14ac:dyDescent="0.2">
      <c r="A784" s="366">
        <f>SWDATA!O769</f>
        <v>0</v>
      </c>
      <c r="B784" s="366">
        <f>SWDATA!M769</f>
        <v>0</v>
      </c>
      <c r="C784" s="351">
        <f>IF(AND(SWDATA!M769=1,SWDATA!Q769="promotions"),SWDATA!P769,0)</f>
        <v>0</v>
      </c>
      <c r="D784" s="367">
        <f>ROW(SWDATA!M769)</f>
        <v>769</v>
      </c>
      <c r="E784" s="368">
        <f t="shared" si="2881"/>
        <v>0</v>
      </c>
      <c r="F784" s="369">
        <f t="shared" si="2867"/>
        <v>1</v>
      </c>
      <c r="G784" s="366" t="str">
        <f t="shared" si="2868"/>
        <v/>
      </c>
      <c r="H784" s="370"/>
      <c r="J784" s="238">
        <f t="shared" si="2869"/>
        <v>0</v>
      </c>
      <c r="K784" s="239" t="str">
        <f t="shared" si="2870"/>
        <v/>
      </c>
      <c r="L784" s="342"/>
      <c r="M784" s="345"/>
      <c r="N784" s="340" t="str">
        <f>IF(LEN(SWDATA!F769)=0,"",N783)</f>
        <v/>
      </c>
      <c r="O784" s="296" t="str">
        <f>IF(LEN(SWDATA!G769)=0,"",O783)</f>
        <v/>
      </c>
      <c r="P784" s="297" t="str">
        <f>IF(LEN(SWDATA!C769)=0,"",SWDATA!C769)</f>
        <v/>
      </c>
      <c r="Q784" s="312" t="str">
        <f t="shared" si="2871"/>
        <v/>
      </c>
      <c r="R784" s="223" t="s">
        <v>261</v>
      </c>
      <c r="S784" s="224"/>
      <c r="T784" s="224"/>
      <c r="U784" s="264" t="s">
        <v>628</v>
      </c>
      <c r="V784" s="205" t="s">
        <v>221</v>
      </c>
      <c r="W784" s="266">
        <f>IF(OR(Is_Loading,LEN($A784)=0),"",SWDATA!P769)</f>
        <v>0</v>
      </c>
      <c r="X784" s="267">
        <f>IF(OR(Is_Loading,LEN($A784)=0),"",SWDATA!Q769)</f>
        <v>0</v>
      </c>
      <c r="Y784" s="267">
        <f>IF(OR(Is_Loading,LEN($A784)=0),"",SWDATA!R769)</f>
        <v>0</v>
      </c>
      <c r="Z784" s="266" t="str">
        <f t="shared" si="2952"/>
        <v/>
      </c>
      <c r="AA784" s="266">
        <f>IF(OR(Is_Loading,LEN($A784)=0),"",SWDATA!T769)</f>
        <v>0</v>
      </c>
      <c r="AB784" s="267">
        <f>IF(OR(Is_Loading,LEN($A784)=0),"",SWDATA!U769)</f>
        <v>0</v>
      </c>
      <c r="AC784" s="267">
        <f>IF(OR(Is_Loading,LEN($A784)=0),"",SWDATA!V769)</f>
        <v>0</v>
      </c>
      <c r="AD784" s="266" t="str">
        <f t="shared" si="2872"/>
        <v/>
      </c>
      <c r="AE784" s="266">
        <f>IF(OR(Is_Loading,LEN($A784)=0),"",SWDATA!X769)</f>
        <v>0</v>
      </c>
      <c r="AF784" s="267">
        <f>IF(OR(Is_Loading,LEN($A784)=0),"",SWDATA!Y769)</f>
        <v>0</v>
      </c>
      <c r="AG784" s="267">
        <f>IF(OR(Is_Loading,LEN($A784)=0),"",SWDATA!Z769)</f>
        <v>0</v>
      </c>
      <c r="AH784" s="266" t="str">
        <f t="shared" si="2873"/>
        <v/>
      </c>
      <c r="AI784" s="266">
        <f>IF(OR(Is_Loading,LEN($A784)=0),"",SWDATA!AB769)</f>
        <v>0</v>
      </c>
      <c r="AJ784" s="267">
        <f>IF(OR(Is_Loading,LEN($A784)=0),"",SWDATA!AC769)</f>
        <v>0</v>
      </c>
      <c r="AK784" s="267">
        <f>IF(OR(Is_Loading,LEN($A784)=0),"",SWDATA!AD769)</f>
        <v>0</v>
      </c>
      <c r="AL784" s="266" t="str">
        <f t="shared" si="2874"/>
        <v/>
      </c>
      <c r="AM784" s="266">
        <f>IF(OR(Is_Loading,LEN($A784)=0),"",SWDATA!AF769)</f>
        <v>0</v>
      </c>
      <c r="AN784" s="267">
        <f>IF(OR(Is_Loading,LEN($A784)=0),"",SWDATA!AG769)</f>
        <v>0</v>
      </c>
      <c r="AO784" s="323">
        <f>IF(OR(Is_Loading,LEN($A784)=0),"",SWDATA!AH769)</f>
        <v>0</v>
      </c>
      <c r="AP784" s="320" t="str">
        <f t="shared" si="2875"/>
        <v/>
      </c>
      <c r="AQ784" s="266">
        <f>IF(OR(Is_Loading,LEN($A784)=0),"",SWDATA!AJ769)</f>
        <v>0</v>
      </c>
      <c r="AR784" s="267">
        <f>IF(OR(Is_Loading,LEN($A784)=0),"",SWDATA!AK769)</f>
        <v>0</v>
      </c>
      <c r="AS784" s="267">
        <f>IF(OR(Is_Loading,LEN($A784)=0),"",SWDATA!AL769)</f>
        <v>0</v>
      </c>
      <c r="AT784" s="266" t="str">
        <f t="shared" si="2876"/>
        <v/>
      </c>
      <c r="AU784" s="266">
        <f>IF(OR(Is_Loading,LEN($A784)=0),"",SWDATA!AN769)</f>
        <v>0</v>
      </c>
      <c r="AV784" s="267">
        <f>IF(OR(Is_Loading,LEN($A784)=0),"",SWDATA!AO769)</f>
        <v>0</v>
      </c>
      <c r="AW784" s="267">
        <f>IF(OR(Is_Loading,LEN($A784)=0),"",SWDATA!AP769)</f>
        <v>0</v>
      </c>
      <c r="AX784" s="266" t="str">
        <f t="shared" si="2877"/>
        <v/>
      </c>
      <c r="AY784" s="266">
        <f>IF(OR(Is_Loading,LEN($A784)=0),"",SWDATA!AR769)</f>
        <v>0</v>
      </c>
      <c r="AZ784" s="267">
        <f>IF(OR(Is_Loading,LEN($A784)=0),"",SWDATA!AS769)</f>
        <v>0</v>
      </c>
      <c r="BA784" s="267">
        <f>IF(OR(Is_Loading,LEN($A784)=0),"",SWDATA!AT769)</f>
        <v>0</v>
      </c>
      <c r="BB784" s="266" t="str">
        <f t="shared" si="2878"/>
        <v/>
      </c>
      <c r="BC784" s="266">
        <f>IF(OR(Is_Loading,LEN($A784)=0),"",SWDATA!AV769)</f>
        <v>0</v>
      </c>
      <c r="BD784" s="267">
        <f>IF(OR(Is_Loading,LEN($A784)=0),"",SWDATA!AW769)</f>
        <v>0</v>
      </c>
      <c r="BE784" s="323">
        <f>IF(OR(Is_Loading,LEN($A784)=0),"",SWDATA!AX769)</f>
        <v>0</v>
      </c>
      <c r="BF784" s="320" t="str">
        <f t="shared" si="2879"/>
        <v/>
      </c>
      <c r="BG784" s="11"/>
      <c r="BH784" s="11"/>
      <c r="BI784" s="11"/>
      <c r="BJ784" s="11"/>
      <c r="BK784" s="11"/>
      <c r="BL784" s="11"/>
      <c r="BM784" s="11"/>
      <c r="BN784" s="11"/>
      <c r="BO784" s="11"/>
      <c r="BP784" s="11"/>
      <c r="BQ784" s="11"/>
      <c r="BR784" s="11"/>
      <c r="BS784" s="11"/>
      <c r="BT784" s="11"/>
      <c r="BU784" s="11"/>
      <c r="BV784" s="11"/>
      <c r="BW784" s="11"/>
      <c r="BX784" s="11"/>
      <c r="BY784" s="11"/>
      <c r="BZ784" s="11"/>
      <c r="CA784" s="11"/>
      <c r="CB784" s="11"/>
      <c r="CC784" s="11"/>
      <c r="CD784" s="11"/>
      <c r="CE784" s="11"/>
      <c r="CF784" s="11"/>
      <c r="CG784" s="11"/>
      <c r="CH784" s="11"/>
      <c r="CI784" s="11"/>
      <c r="CJ784" s="11"/>
      <c r="CK784" s="11"/>
      <c r="CL784" s="11"/>
      <c r="CM784" s="11"/>
      <c r="CN784" s="351"/>
      <c r="CO784" s="351"/>
      <c r="CP784" s="351"/>
      <c r="CQ784" s="351"/>
      <c r="CR784" s="351"/>
      <c r="CS784" s="351"/>
      <c r="CT784" s="351"/>
      <c r="CU784" s="351"/>
      <c r="CV784" s="351"/>
      <c r="CW784" s="351"/>
      <c r="CX784" s="351"/>
      <c r="CY784" s="351"/>
      <c r="CZ784" s="351"/>
      <c r="DA784" s="351"/>
      <c r="DB784" s="351"/>
      <c r="DC784" s="351"/>
      <c r="DD784" s="351"/>
      <c r="DE784" s="351"/>
      <c r="DF784" s="351"/>
      <c r="DG784" s="351"/>
      <c r="DH784" s="351"/>
      <c r="DI784" s="351"/>
      <c r="DJ784" s="351"/>
      <c r="DK784" s="351"/>
      <c r="DL784" s="351"/>
      <c r="DM784" s="351"/>
      <c r="DN784" s="351"/>
      <c r="DS784" s="372"/>
      <c r="DT784" s="374"/>
      <c r="DU784" s="375"/>
      <c r="DV784" s="375"/>
      <c r="DW784" s="375"/>
      <c r="DX784" s="375">
        <v>1</v>
      </c>
      <c r="DY784" s="375">
        <f t="shared" si="2920"/>
        <v>0</v>
      </c>
      <c r="DZ784" s="375">
        <f t="shared" si="2921"/>
        <v>0</v>
      </c>
      <c r="EA784" s="375">
        <f t="shared" si="2922"/>
        <v>1</v>
      </c>
      <c r="EB784" s="375">
        <f t="shared" si="2923"/>
        <v>0</v>
      </c>
      <c r="EC784" s="375">
        <f t="shared" si="2924"/>
        <v>0</v>
      </c>
      <c r="ED784" s="375">
        <f t="shared" si="2925"/>
        <v>1</v>
      </c>
      <c r="EE784" s="375">
        <f t="shared" si="2926"/>
        <v>0</v>
      </c>
      <c r="EF784" s="375">
        <f t="shared" si="2927"/>
        <v>0</v>
      </c>
      <c r="EG784" s="375">
        <f t="shared" si="2928"/>
        <v>1</v>
      </c>
      <c r="EH784" s="375">
        <f t="shared" si="2929"/>
        <v>0</v>
      </c>
      <c r="EI784" s="375">
        <f t="shared" si="2930"/>
        <v>0</v>
      </c>
      <c r="EJ784" s="375">
        <f t="shared" si="2931"/>
        <v>1</v>
      </c>
      <c r="EK784" s="375">
        <f t="shared" si="2932"/>
        <v>0</v>
      </c>
      <c r="EL784" s="375">
        <f t="shared" si="2933"/>
        <v>0</v>
      </c>
      <c r="EM784" s="375">
        <f t="shared" si="2934"/>
        <v>1</v>
      </c>
      <c r="EN784" s="375">
        <f t="shared" si="2935"/>
        <v>0</v>
      </c>
      <c r="EO784" s="375">
        <f t="shared" si="2936"/>
        <v>0</v>
      </c>
      <c r="EP784" s="375">
        <f t="shared" si="2937"/>
        <v>1</v>
      </c>
      <c r="EQ784" s="375">
        <f t="shared" si="2938"/>
        <v>0</v>
      </c>
      <c r="ER784" s="375">
        <f t="shared" si="2939"/>
        <v>0</v>
      </c>
      <c r="ES784" s="375">
        <f t="shared" si="2940"/>
        <v>1</v>
      </c>
      <c r="ET784" s="375">
        <f t="shared" si="2941"/>
        <v>0</v>
      </c>
      <c r="EU784" s="375">
        <f t="shared" si="2942"/>
        <v>0</v>
      </c>
      <c r="EV784" s="375">
        <f t="shared" si="2943"/>
        <v>1</v>
      </c>
      <c r="EW784" s="375">
        <f t="shared" si="2944"/>
        <v>0</v>
      </c>
      <c r="EX784" s="375">
        <f t="shared" si="2945"/>
        <v>0</v>
      </c>
      <c r="EY784" s="375">
        <f t="shared" si="2946"/>
        <v>1</v>
      </c>
      <c r="EZ784" s="375">
        <f t="shared" si="2947"/>
        <v>0</v>
      </c>
      <c r="FA784" s="375">
        <f t="shared" si="2948"/>
        <v>0</v>
      </c>
      <c r="FB784" s="375">
        <f t="shared" si="2949"/>
        <v>1</v>
      </c>
      <c r="FC784" s="375">
        <f t="shared" si="2950"/>
        <v>0</v>
      </c>
      <c r="FD784" s="375">
        <f t="shared" si="2951"/>
        <v>0</v>
      </c>
      <c r="FE784" s="376"/>
      <c r="FF784" s="372"/>
      <c r="FG784" s="372"/>
      <c r="FH784" s="372"/>
      <c r="FI784" s="372"/>
      <c r="FJ784" s="372"/>
      <c r="FK784" s="372"/>
      <c r="FL784" s="372"/>
      <c r="FM784" s="372"/>
      <c r="FN784" s="372"/>
      <c r="FO784" s="372"/>
      <c r="FP784" s="372"/>
      <c r="FQ784" s="372"/>
      <c r="FR784" s="372"/>
      <c r="FS784" s="372"/>
      <c r="FT784" s="372"/>
      <c r="FU784" s="372"/>
      <c r="FV784" s="372"/>
      <c r="FW784" s="372"/>
      <c r="FX784" s="372"/>
      <c r="FY784" s="372"/>
      <c r="FZ784" s="372"/>
      <c r="GA784" s="372"/>
      <c r="GB784" s="372"/>
      <c r="GC784" s="372"/>
      <c r="GD784" s="372"/>
      <c r="GE784" s="372"/>
      <c r="GF784" s="372"/>
      <c r="GG784" s="372"/>
      <c r="GH784" s="372"/>
      <c r="GI784" s="372"/>
      <c r="GJ784" s="372"/>
      <c r="GK784" s="372"/>
      <c r="GL784" s="372"/>
      <c r="GM784" s="372"/>
      <c r="GN784" s="372"/>
      <c r="GO784" s="372"/>
      <c r="GP784" s="372"/>
      <c r="GQ784" s="372"/>
      <c r="GR784" s="372"/>
      <c r="GS784" s="372"/>
      <c r="GT784" s="372"/>
      <c r="GU784" s="372"/>
      <c r="GV784" s="372"/>
      <c r="GW784" s="372"/>
      <c r="GX784" s="372"/>
      <c r="GY784" s="372"/>
      <c r="GZ784" s="372"/>
      <c r="HA784" s="372"/>
      <c r="HB784" s="372"/>
      <c r="HC784" s="372"/>
    </row>
    <row r="785" spans="1:211" s="373" customFormat="1" ht="15" customHeight="1" x14ac:dyDescent="0.2">
      <c r="A785" s="366">
        <f>SWDATA!O770</f>
        <v>0</v>
      </c>
      <c r="B785" s="366">
        <f>SWDATA!M770</f>
        <v>0</v>
      </c>
      <c r="C785" s="351">
        <f>IF(AND(SWDATA!M770=1,SWDATA!Q770="promotions"),SWDATA!P770,0)</f>
        <v>0</v>
      </c>
      <c r="D785" s="367">
        <f>ROW(SWDATA!M770)</f>
        <v>770</v>
      </c>
      <c r="E785" s="368">
        <f t="shared" si="2881"/>
        <v>0</v>
      </c>
      <c r="F785" s="369">
        <f t="shared" si="2867"/>
        <v>1</v>
      </c>
      <c r="G785" s="366" t="str">
        <f t="shared" si="2868"/>
        <v/>
      </c>
      <c r="H785" s="370"/>
      <c r="J785" s="238">
        <f t="shared" si="2869"/>
        <v>0</v>
      </c>
      <c r="K785" s="239" t="str">
        <f t="shared" si="2870"/>
        <v/>
      </c>
      <c r="L785" s="342"/>
      <c r="M785" s="345"/>
      <c r="N785" s="340" t="str">
        <f>IF(LEN(SWDATA!F770)=0,"",N784)</f>
        <v/>
      </c>
      <c r="O785" s="296" t="str">
        <f>IF(LEN(SWDATA!G770)=0,"",O784)</f>
        <v/>
      </c>
      <c r="P785" s="297" t="str">
        <f>IF(LEN(SWDATA!C770)=0,"",SWDATA!C770)</f>
        <v/>
      </c>
      <c r="Q785" s="312" t="str">
        <f t="shared" si="2871"/>
        <v/>
      </c>
      <c r="R785" s="223" t="s">
        <v>261</v>
      </c>
      <c r="S785" s="224"/>
      <c r="T785" s="224"/>
      <c r="U785" s="264" t="s">
        <v>596</v>
      </c>
      <c r="V785" s="205" t="s">
        <v>221</v>
      </c>
      <c r="W785" s="266">
        <f>IF(OR(Is_Loading,LEN($A785)=0),"",SWDATA!P770)</f>
        <v>0</v>
      </c>
      <c r="X785" s="267">
        <f>IF(OR(Is_Loading,LEN($A785)=0),"",SWDATA!Q770)</f>
        <v>0</v>
      </c>
      <c r="Y785" s="267">
        <f>IF(OR(Is_Loading,LEN($A785)=0),"",SWDATA!R770)</f>
        <v>0</v>
      </c>
      <c r="Z785" s="266" t="str">
        <f t="shared" si="2952"/>
        <v/>
      </c>
      <c r="AA785" s="266">
        <f>IF(OR(Is_Loading,LEN($A785)=0),"",SWDATA!T770)</f>
        <v>0</v>
      </c>
      <c r="AB785" s="267">
        <f>IF(OR(Is_Loading,LEN($A785)=0),"",SWDATA!U770)</f>
        <v>0</v>
      </c>
      <c r="AC785" s="267">
        <f>IF(OR(Is_Loading,LEN($A785)=0),"",SWDATA!V770)</f>
        <v>0</v>
      </c>
      <c r="AD785" s="266" t="str">
        <f t="shared" si="2872"/>
        <v/>
      </c>
      <c r="AE785" s="266">
        <f>IF(OR(Is_Loading,LEN($A785)=0),"",SWDATA!X770)</f>
        <v>0</v>
      </c>
      <c r="AF785" s="267">
        <f>IF(OR(Is_Loading,LEN($A785)=0),"",SWDATA!Y770)</f>
        <v>0</v>
      </c>
      <c r="AG785" s="267">
        <f>IF(OR(Is_Loading,LEN($A785)=0),"",SWDATA!Z770)</f>
        <v>0</v>
      </c>
      <c r="AH785" s="266" t="str">
        <f t="shared" si="2873"/>
        <v/>
      </c>
      <c r="AI785" s="266">
        <f>IF(OR(Is_Loading,LEN($A785)=0),"",SWDATA!AB770)</f>
        <v>0</v>
      </c>
      <c r="AJ785" s="267">
        <f>IF(OR(Is_Loading,LEN($A785)=0),"",SWDATA!AC770)</f>
        <v>0</v>
      </c>
      <c r="AK785" s="267">
        <f>IF(OR(Is_Loading,LEN($A785)=0),"",SWDATA!AD770)</f>
        <v>0</v>
      </c>
      <c r="AL785" s="266" t="str">
        <f t="shared" si="2874"/>
        <v/>
      </c>
      <c r="AM785" s="266">
        <f>IF(OR(Is_Loading,LEN($A785)=0),"",SWDATA!AF770)</f>
        <v>0</v>
      </c>
      <c r="AN785" s="267">
        <f>IF(OR(Is_Loading,LEN($A785)=0),"",SWDATA!AG770)</f>
        <v>0</v>
      </c>
      <c r="AO785" s="323">
        <f>IF(OR(Is_Loading,LEN($A785)=0),"",SWDATA!AH770)</f>
        <v>0</v>
      </c>
      <c r="AP785" s="320" t="str">
        <f t="shared" si="2875"/>
        <v/>
      </c>
      <c r="AQ785" s="266">
        <f>IF(OR(Is_Loading,LEN($A785)=0),"",SWDATA!AJ770)</f>
        <v>0</v>
      </c>
      <c r="AR785" s="267">
        <f>IF(OR(Is_Loading,LEN($A785)=0),"",SWDATA!AK770)</f>
        <v>0</v>
      </c>
      <c r="AS785" s="267">
        <f>IF(OR(Is_Loading,LEN($A785)=0),"",SWDATA!AL770)</f>
        <v>0</v>
      </c>
      <c r="AT785" s="266" t="str">
        <f t="shared" si="2876"/>
        <v/>
      </c>
      <c r="AU785" s="266">
        <f>IF(OR(Is_Loading,LEN($A785)=0),"",SWDATA!AN770)</f>
        <v>0</v>
      </c>
      <c r="AV785" s="267">
        <f>IF(OR(Is_Loading,LEN($A785)=0),"",SWDATA!AO770)</f>
        <v>0</v>
      </c>
      <c r="AW785" s="267">
        <f>IF(OR(Is_Loading,LEN($A785)=0),"",SWDATA!AP770)</f>
        <v>0</v>
      </c>
      <c r="AX785" s="266" t="str">
        <f t="shared" si="2877"/>
        <v/>
      </c>
      <c r="AY785" s="266">
        <f>IF(OR(Is_Loading,LEN($A785)=0),"",SWDATA!AR770)</f>
        <v>0</v>
      </c>
      <c r="AZ785" s="267">
        <f>IF(OR(Is_Loading,LEN($A785)=0),"",SWDATA!AS770)</f>
        <v>0</v>
      </c>
      <c r="BA785" s="267">
        <f>IF(OR(Is_Loading,LEN($A785)=0),"",SWDATA!AT770)</f>
        <v>0</v>
      </c>
      <c r="BB785" s="266" t="str">
        <f t="shared" si="2878"/>
        <v/>
      </c>
      <c r="BC785" s="266">
        <f>IF(OR(Is_Loading,LEN($A785)=0),"",SWDATA!AV770)</f>
        <v>0</v>
      </c>
      <c r="BD785" s="267">
        <f>IF(OR(Is_Loading,LEN($A785)=0),"",SWDATA!AW770)</f>
        <v>0</v>
      </c>
      <c r="BE785" s="323">
        <f>IF(OR(Is_Loading,LEN($A785)=0),"",SWDATA!AX770)</f>
        <v>0</v>
      </c>
      <c r="BF785" s="320" t="str">
        <f t="shared" si="2879"/>
        <v/>
      </c>
      <c r="BG785" s="11"/>
      <c r="BH785" s="11"/>
      <c r="BI785" s="11"/>
      <c r="BJ785" s="11"/>
      <c r="BK785" s="11"/>
      <c r="BL785" s="11"/>
      <c r="BM785" s="11"/>
      <c r="BN785" s="11"/>
      <c r="BO785" s="11"/>
      <c r="BP785" s="11"/>
      <c r="BQ785" s="11"/>
      <c r="BR785" s="11"/>
      <c r="BS785" s="11"/>
      <c r="BT785" s="11"/>
      <c r="BU785" s="11"/>
      <c r="BV785" s="11"/>
      <c r="BW785" s="11"/>
      <c r="BX785" s="11"/>
      <c r="BY785" s="11"/>
      <c r="BZ785" s="11"/>
      <c r="CA785" s="11"/>
      <c r="CB785" s="11"/>
      <c r="CC785" s="11"/>
      <c r="CD785" s="11"/>
      <c r="CE785" s="11"/>
      <c r="CF785" s="11"/>
      <c r="CG785" s="11"/>
      <c r="CH785" s="11"/>
      <c r="CI785" s="11"/>
      <c r="CJ785" s="11"/>
      <c r="CK785" s="11"/>
      <c r="CL785" s="11"/>
      <c r="CM785" s="11"/>
      <c r="CN785" s="351"/>
      <c r="CO785" s="351"/>
      <c r="CP785" s="351"/>
      <c r="CQ785" s="351"/>
      <c r="CR785" s="351"/>
      <c r="CS785" s="351"/>
      <c r="CT785" s="351"/>
      <c r="CU785" s="351"/>
      <c r="CV785" s="351"/>
      <c r="CW785" s="351"/>
      <c r="CX785" s="351"/>
      <c r="CY785" s="351"/>
      <c r="CZ785" s="351"/>
      <c r="DA785" s="351"/>
      <c r="DB785" s="351"/>
      <c r="DC785" s="351"/>
      <c r="DD785" s="351"/>
      <c r="DE785" s="351"/>
      <c r="DF785" s="351"/>
      <c r="DG785" s="351"/>
      <c r="DH785" s="351"/>
      <c r="DI785" s="351"/>
      <c r="DJ785" s="351"/>
      <c r="DK785" s="351"/>
      <c r="DL785" s="351"/>
      <c r="DM785" s="351"/>
      <c r="DN785" s="351"/>
      <c r="DS785" s="372"/>
      <c r="DT785" s="374"/>
      <c r="DU785" s="375"/>
      <c r="DV785" s="375"/>
      <c r="DW785" s="375"/>
      <c r="DX785" s="375">
        <v>1</v>
      </c>
      <c r="DY785" s="375">
        <f t="shared" si="2920"/>
        <v>0</v>
      </c>
      <c r="DZ785" s="375">
        <f t="shared" si="2921"/>
        <v>0</v>
      </c>
      <c r="EA785" s="375">
        <f t="shared" si="2922"/>
        <v>1</v>
      </c>
      <c r="EB785" s="375">
        <f t="shared" si="2923"/>
        <v>0</v>
      </c>
      <c r="EC785" s="375">
        <f t="shared" si="2924"/>
        <v>0</v>
      </c>
      <c r="ED785" s="375">
        <f t="shared" si="2925"/>
        <v>1</v>
      </c>
      <c r="EE785" s="375">
        <f t="shared" si="2926"/>
        <v>0</v>
      </c>
      <c r="EF785" s="375">
        <f t="shared" si="2927"/>
        <v>0</v>
      </c>
      <c r="EG785" s="375">
        <f t="shared" si="2928"/>
        <v>1</v>
      </c>
      <c r="EH785" s="375">
        <f t="shared" si="2929"/>
        <v>0</v>
      </c>
      <c r="EI785" s="375">
        <f t="shared" si="2930"/>
        <v>0</v>
      </c>
      <c r="EJ785" s="375">
        <f t="shared" si="2931"/>
        <v>1</v>
      </c>
      <c r="EK785" s="375">
        <f t="shared" si="2932"/>
        <v>0</v>
      </c>
      <c r="EL785" s="375">
        <f t="shared" si="2933"/>
        <v>0</v>
      </c>
      <c r="EM785" s="375">
        <f t="shared" si="2934"/>
        <v>1</v>
      </c>
      <c r="EN785" s="375">
        <f t="shared" si="2935"/>
        <v>0</v>
      </c>
      <c r="EO785" s="375">
        <f t="shared" si="2936"/>
        <v>0</v>
      </c>
      <c r="EP785" s="375">
        <f t="shared" si="2937"/>
        <v>1</v>
      </c>
      <c r="EQ785" s="375">
        <f t="shared" si="2938"/>
        <v>0</v>
      </c>
      <c r="ER785" s="375">
        <f t="shared" si="2939"/>
        <v>0</v>
      </c>
      <c r="ES785" s="375">
        <f t="shared" si="2940"/>
        <v>1</v>
      </c>
      <c r="ET785" s="375">
        <f t="shared" si="2941"/>
        <v>0</v>
      </c>
      <c r="EU785" s="375">
        <f t="shared" si="2942"/>
        <v>0</v>
      </c>
      <c r="EV785" s="375">
        <f t="shared" si="2943"/>
        <v>1</v>
      </c>
      <c r="EW785" s="375">
        <f t="shared" si="2944"/>
        <v>0</v>
      </c>
      <c r="EX785" s="375">
        <f t="shared" si="2945"/>
        <v>0</v>
      </c>
      <c r="EY785" s="375">
        <f t="shared" si="2946"/>
        <v>1</v>
      </c>
      <c r="EZ785" s="375">
        <f t="shared" si="2947"/>
        <v>0</v>
      </c>
      <c r="FA785" s="375">
        <f t="shared" si="2948"/>
        <v>0</v>
      </c>
      <c r="FB785" s="375">
        <f t="shared" si="2949"/>
        <v>1</v>
      </c>
      <c r="FC785" s="375">
        <f t="shared" si="2950"/>
        <v>0</v>
      </c>
      <c r="FD785" s="375">
        <f t="shared" si="2951"/>
        <v>0</v>
      </c>
      <c r="FE785" s="376"/>
      <c r="FF785" s="372"/>
      <c r="FG785" s="372"/>
      <c r="FH785" s="372"/>
      <c r="FI785" s="372"/>
      <c r="FJ785" s="372"/>
      <c r="FK785" s="372"/>
      <c r="FL785" s="372"/>
      <c r="FM785" s="372"/>
      <c r="FN785" s="372"/>
      <c r="FO785" s="372"/>
      <c r="FP785" s="372"/>
      <c r="FQ785" s="372"/>
      <c r="FR785" s="372"/>
      <c r="FS785" s="372"/>
      <c r="FT785" s="372"/>
      <c r="FU785" s="372"/>
      <c r="FV785" s="372"/>
      <c r="FW785" s="372"/>
      <c r="FX785" s="372"/>
      <c r="FY785" s="372"/>
      <c r="FZ785" s="372"/>
      <c r="GA785" s="372"/>
      <c r="GB785" s="372"/>
      <c r="GC785" s="372"/>
      <c r="GD785" s="372"/>
      <c r="GE785" s="372"/>
      <c r="GF785" s="372"/>
      <c r="GG785" s="372"/>
      <c r="GH785" s="372"/>
      <c r="GI785" s="372"/>
      <c r="GJ785" s="372"/>
      <c r="GK785" s="372"/>
      <c r="GL785" s="372"/>
      <c r="GM785" s="372"/>
      <c r="GN785" s="372"/>
      <c r="GO785" s="372"/>
      <c r="GP785" s="372"/>
      <c r="GQ785" s="372"/>
      <c r="GR785" s="372"/>
      <c r="GS785" s="372"/>
      <c r="GT785" s="372"/>
      <c r="GU785" s="372"/>
      <c r="GV785" s="372"/>
      <c r="GW785" s="372"/>
      <c r="GX785" s="372"/>
      <c r="GY785" s="372"/>
      <c r="GZ785" s="372"/>
      <c r="HA785" s="372"/>
      <c r="HB785" s="372"/>
      <c r="HC785" s="372"/>
    </row>
    <row r="786" spans="1:211" s="373" customFormat="1" ht="15" customHeight="1" x14ac:dyDescent="0.2">
      <c r="A786" s="366">
        <f>SWDATA!O771</f>
        <v>0</v>
      </c>
      <c r="B786" s="366">
        <f>SWDATA!M771</f>
        <v>0</v>
      </c>
      <c r="C786" s="351">
        <f>IF(AND(SWDATA!M771=1,SWDATA!Q771="promotions"),SWDATA!P771,0)</f>
        <v>0</v>
      </c>
      <c r="D786" s="367">
        <f>ROW(SWDATA!M771)</f>
        <v>771</v>
      </c>
      <c r="E786" s="368">
        <f ca="1">IF(AND(B786=1,UPPER(HLOOKUP(D786+14,'Metrics &amp; Attributes View'!$13:$31,19,0))&lt;&gt;"SBOM"),1,0)</f>
        <v>0</v>
      </c>
      <c r="F786" s="369">
        <f t="shared" si="2867"/>
        <v>1</v>
      </c>
      <c r="G786" s="366" t="str">
        <f t="shared" si="2868"/>
        <v/>
      </c>
      <c r="H786" s="370"/>
      <c r="J786" s="238">
        <f t="shared" si="2869"/>
        <v>0</v>
      </c>
      <c r="K786" s="239" t="str">
        <f t="shared" si="2870"/>
        <v/>
      </c>
      <c r="L786" s="342"/>
      <c r="M786" s="345"/>
      <c r="N786" s="340" t="str">
        <f>IF(LEN(SWDATA!F771)=0,"",N785)</f>
        <v/>
      </c>
      <c r="O786" s="296" t="str">
        <f>IF(LEN(SWDATA!G771)=0,"",O785)</f>
        <v/>
      </c>
      <c r="P786" s="297" t="str">
        <f>IF(LEN(SWDATA!C771)=0,"",SWDATA!C771)</f>
        <v/>
      </c>
      <c r="Q786" s="312" t="str">
        <f t="shared" si="2871"/>
        <v/>
      </c>
      <c r="R786" s="223" t="s">
        <v>262</v>
      </c>
      <c r="S786" s="224"/>
      <c r="T786" s="224"/>
      <c r="U786" s="264" t="s">
        <v>623</v>
      </c>
      <c r="V786" s="205" t="s">
        <v>221</v>
      </c>
      <c r="W786" s="266">
        <f>IF(OR(Is_Loading,LEN($A786)=0),"",SWDATA!P771)</f>
        <v>0</v>
      </c>
      <c r="X786" s="267">
        <f>IF(OR(Is_Loading,LEN($A786)=0),"",SWDATA!Q771)</f>
        <v>0</v>
      </c>
      <c r="Y786" s="267">
        <f>IF(OR(Is_Loading,LEN($A786)=0),"",SWDATA!R771)</f>
        <v>0</v>
      </c>
      <c r="Z786" s="266" t="str">
        <f t="shared" si="2952"/>
        <v/>
      </c>
      <c r="AA786" s="266">
        <f>IF(OR(Is_Loading,LEN($A786)=0),"",SWDATA!T771)</f>
        <v>0</v>
      </c>
      <c r="AB786" s="267">
        <f>IF(OR(Is_Loading,LEN($A786)=0),"",SWDATA!U771)</f>
        <v>0</v>
      </c>
      <c r="AC786" s="267">
        <f>IF(OR(Is_Loading,LEN($A786)=0),"",SWDATA!V771)</f>
        <v>0</v>
      </c>
      <c r="AD786" s="266" t="str">
        <f t="shared" si="2872"/>
        <v/>
      </c>
      <c r="AE786" s="266">
        <f>IF(OR(Is_Loading,LEN($A786)=0),"",SWDATA!X771)</f>
        <v>0</v>
      </c>
      <c r="AF786" s="267">
        <f>IF(OR(Is_Loading,LEN($A786)=0),"",SWDATA!Y771)</f>
        <v>0</v>
      </c>
      <c r="AG786" s="267">
        <f>IF(OR(Is_Loading,LEN($A786)=0),"",SWDATA!Z771)</f>
        <v>0</v>
      </c>
      <c r="AH786" s="266" t="str">
        <f t="shared" si="2873"/>
        <v/>
      </c>
      <c r="AI786" s="266">
        <f>IF(OR(Is_Loading,LEN($A786)=0),"",SWDATA!AB771)</f>
        <v>0</v>
      </c>
      <c r="AJ786" s="267">
        <f>IF(OR(Is_Loading,LEN($A786)=0),"",SWDATA!AC771)</f>
        <v>0</v>
      </c>
      <c r="AK786" s="267">
        <f>IF(OR(Is_Loading,LEN($A786)=0),"",SWDATA!AD771)</f>
        <v>0</v>
      </c>
      <c r="AL786" s="266" t="str">
        <f t="shared" si="2874"/>
        <v/>
      </c>
      <c r="AM786" s="266">
        <f>IF(OR(Is_Loading,LEN($A786)=0),"",SWDATA!AF771)</f>
        <v>0</v>
      </c>
      <c r="AN786" s="267">
        <f>IF(OR(Is_Loading,LEN($A786)=0),"",SWDATA!AG771)</f>
        <v>0</v>
      </c>
      <c r="AO786" s="323">
        <f>IF(OR(Is_Loading,LEN($A786)=0),"",SWDATA!AH771)</f>
        <v>0</v>
      </c>
      <c r="AP786" s="320" t="str">
        <f t="shared" si="2875"/>
        <v/>
      </c>
      <c r="AQ786" s="266">
        <f>IF(OR(Is_Loading,LEN($A786)=0),"",SWDATA!AJ771)</f>
        <v>0</v>
      </c>
      <c r="AR786" s="267">
        <f>IF(OR(Is_Loading,LEN($A786)=0),"",SWDATA!AK771)</f>
        <v>0</v>
      </c>
      <c r="AS786" s="267">
        <f>IF(OR(Is_Loading,LEN($A786)=0),"",SWDATA!AL771)</f>
        <v>0</v>
      </c>
      <c r="AT786" s="266" t="str">
        <f t="shared" si="2876"/>
        <v/>
      </c>
      <c r="AU786" s="266">
        <f>IF(OR(Is_Loading,LEN($A786)=0),"",SWDATA!AN771)</f>
        <v>0</v>
      </c>
      <c r="AV786" s="267">
        <f>IF(OR(Is_Loading,LEN($A786)=0),"",SWDATA!AO771)</f>
        <v>0</v>
      </c>
      <c r="AW786" s="267">
        <f>IF(OR(Is_Loading,LEN($A786)=0),"",SWDATA!AP771)</f>
        <v>0</v>
      </c>
      <c r="AX786" s="266" t="str">
        <f t="shared" si="2877"/>
        <v/>
      </c>
      <c r="AY786" s="266">
        <f>IF(OR(Is_Loading,LEN($A786)=0),"",SWDATA!AR771)</f>
        <v>0</v>
      </c>
      <c r="AZ786" s="267">
        <f>IF(OR(Is_Loading,LEN($A786)=0),"",SWDATA!AS771)</f>
        <v>0</v>
      </c>
      <c r="BA786" s="267">
        <f>IF(OR(Is_Loading,LEN($A786)=0),"",SWDATA!AT771)</f>
        <v>0</v>
      </c>
      <c r="BB786" s="266" t="str">
        <f t="shared" si="2878"/>
        <v/>
      </c>
      <c r="BC786" s="266">
        <f>IF(OR(Is_Loading,LEN($A786)=0),"",SWDATA!AV771)</f>
        <v>0</v>
      </c>
      <c r="BD786" s="267">
        <f>IF(OR(Is_Loading,LEN($A786)=0),"",SWDATA!AW771)</f>
        <v>0</v>
      </c>
      <c r="BE786" s="323">
        <f>IF(OR(Is_Loading,LEN($A786)=0),"",SWDATA!AX771)</f>
        <v>0</v>
      </c>
      <c r="BF786" s="320" t="str">
        <f t="shared" si="2879"/>
        <v/>
      </c>
      <c r="BG786" s="11"/>
      <c r="BH786" s="11"/>
      <c r="BI786" s="11"/>
      <c r="BJ786" s="11"/>
      <c r="BK786" s="11"/>
      <c r="BL786" s="11"/>
      <c r="BM786" s="11"/>
      <c r="BN786" s="11"/>
      <c r="BO786" s="11"/>
      <c r="BP786" s="11"/>
      <c r="BQ786" s="11"/>
      <c r="BR786" s="11"/>
      <c r="BS786" s="11"/>
      <c r="BT786" s="11"/>
      <c r="BU786" s="11"/>
      <c r="BV786" s="11"/>
      <c r="BW786" s="11"/>
      <c r="BX786" s="11"/>
      <c r="BY786" s="11"/>
      <c r="BZ786" s="11"/>
      <c r="CA786" s="11"/>
      <c r="CB786" s="11"/>
      <c r="CC786" s="11"/>
      <c r="CD786" s="11"/>
      <c r="CE786" s="11"/>
      <c r="CF786" s="11"/>
      <c r="CG786" s="11"/>
      <c r="CH786" s="11"/>
      <c r="CI786" s="11"/>
      <c r="CJ786" s="11"/>
      <c r="CK786" s="11"/>
      <c r="CL786" s="11"/>
      <c r="CM786" s="11"/>
      <c r="CN786" s="351"/>
      <c r="CO786" s="351"/>
      <c r="CP786" s="351"/>
      <c r="CQ786" s="351"/>
      <c r="CR786" s="351"/>
      <c r="CS786" s="351"/>
      <c r="CT786" s="351"/>
      <c r="CU786" s="351"/>
      <c r="CV786" s="351"/>
      <c r="CW786" s="351"/>
      <c r="CX786" s="351"/>
      <c r="CY786" s="351"/>
      <c r="CZ786" s="351"/>
      <c r="DA786" s="351"/>
      <c r="DB786" s="351"/>
      <c r="DC786" s="351"/>
      <c r="DD786" s="351"/>
      <c r="DE786" s="351"/>
      <c r="DF786" s="351"/>
      <c r="DG786" s="351"/>
      <c r="DH786" s="351"/>
      <c r="DI786" s="351"/>
      <c r="DJ786" s="351"/>
      <c r="DK786" s="351"/>
      <c r="DL786" s="351"/>
      <c r="DM786" s="351"/>
      <c r="DN786" s="351"/>
      <c r="DS786" s="372"/>
      <c r="DT786" s="374"/>
      <c r="DU786" s="375"/>
      <c r="DV786" s="375"/>
      <c r="DW786" s="375"/>
      <c r="DX786" s="375">
        <v>1</v>
      </c>
      <c r="DY786" s="375">
        <f t="shared" si="2920"/>
        <v>0</v>
      </c>
      <c r="DZ786" s="375">
        <f t="shared" si="2921"/>
        <v>0</v>
      </c>
      <c r="EA786" s="375">
        <f t="shared" si="2922"/>
        <v>1</v>
      </c>
      <c r="EB786" s="375">
        <f t="shared" si="2923"/>
        <v>0</v>
      </c>
      <c r="EC786" s="375">
        <f t="shared" si="2924"/>
        <v>0</v>
      </c>
      <c r="ED786" s="375">
        <f t="shared" si="2925"/>
        <v>1</v>
      </c>
      <c r="EE786" s="375">
        <f t="shared" si="2926"/>
        <v>0</v>
      </c>
      <c r="EF786" s="375">
        <f t="shared" si="2927"/>
        <v>0</v>
      </c>
      <c r="EG786" s="375">
        <f t="shared" si="2928"/>
        <v>1</v>
      </c>
      <c r="EH786" s="375">
        <f t="shared" si="2929"/>
        <v>0</v>
      </c>
      <c r="EI786" s="375">
        <f t="shared" si="2930"/>
        <v>0</v>
      </c>
      <c r="EJ786" s="375">
        <f t="shared" si="2931"/>
        <v>1</v>
      </c>
      <c r="EK786" s="375">
        <f t="shared" si="2932"/>
        <v>0</v>
      </c>
      <c r="EL786" s="375">
        <f t="shared" si="2933"/>
        <v>0</v>
      </c>
      <c r="EM786" s="375">
        <f t="shared" si="2934"/>
        <v>1</v>
      </c>
      <c r="EN786" s="375">
        <f t="shared" si="2935"/>
        <v>0</v>
      </c>
      <c r="EO786" s="375">
        <f t="shared" si="2936"/>
        <v>0</v>
      </c>
      <c r="EP786" s="375">
        <f t="shared" si="2937"/>
        <v>1</v>
      </c>
      <c r="EQ786" s="375">
        <f t="shared" si="2938"/>
        <v>0</v>
      </c>
      <c r="ER786" s="375">
        <f t="shared" si="2939"/>
        <v>0</v>
      </c>
      <c r="ES786" s="375">
        <f t="shared" si="2940"/>
        <v>1</v>
      </c>
      <c r="ET786" s="375">
        <f t="shared" si="2941"/>
        <v>0</v>
      </c>
      <c r="EU786" s="375">
        <f t="shared" si="2942"/>
        <v>0</v>
      </c>
      <c r="EV786" s="375">
        <f t="shared" si="2943"/>
        <v>1</v>
      </c>
      <c r="EW786" s="375">
        <f t="shared" si="2944"/>
        <v>0</v>
      </c>
      <c r="EX786" s="375">
        <f t="shared" si="2945"/>
        <v>0</v>
      </c>
      <c r="EY786" s="375">
        <f t="shared" si="2946"/>
        <v>1</v>
      </c>
      <c r="EZ786" s="375">
        <f t="shared" si="2947"/>
        <v>0</v>
      </c>
      <c r="FA786" s="375">
        <f t="shared" si="2948"/>
        <v>0</v>
      </c>
      <c r="FB786" s="375">
        <f t="shared" si="2949"/>
        <v>1</v>
      </c>
      <c r="FC786" s="375">
        <f t="shared" si="2950"/>
        <v>0</v>
      </c>
      <c r="FD786" s="375">
        <f t="shared" si="2951"/>
        <v>0</v>
      </c>
      <c r="FE786" s="376"/>
      <c r="FF786" s="372"/>
      <c r="FG786" s="372"/>
      <c r="FH786" s="372"/>
      <c r="FI786" s="372"/>
      <c r="FJ786" s="372"/>
      <c r="FK786" s="372"/>
      <c r="FL786" s="372"/>
      <c r="FM786" s="372"/>
      <c r="FN786" s="372"/>
      <c r="FO786" s="372"/>
      <c r="FP786" s="372"/>
      <c r="FQ786" s="372"/>
      <c r="FR786" s="372"/>
      <c r="FS786" s="372"/>
      <c r="FT786" s="372"/>
      <c r="FU786" s="372"/>
      <c r="FV786" s="372"/>
      <c r="FW786" s="372"/>
      <c r="FX786" s="372"/>
      <c r="FY786" s="372"/>
      <c r="FZ786" s="372"/>
      <c r="GA786" s="372"/>
      <c r="GB786" s="372"/>
      <c r="GC786" s="372"/>
      <c r="GD786" s="372"/>
      <c r="GE786" s="372"/>
      <c r="GF786" s="372"/>
      <c r="GG786" s="372"/>
      <c r="GH786" s="372"/>
      <c r="GI786" s="372"/>
      <c r="GJ786" s="372"/>
      <c r="GK786" s="372"/>
      <c r="GL786" s="372"/>
      <c r="GM786" s="372"/>
      <c r="GN786" s="372"/>
      <c r="GO786" s="372"/>
      <c r="GP786" s="372"/>
      <c r="GQ786" s="372"/>
      <c r="GR786" s="372"/>
      <c r="GS786" s="372"/>
      <c r="GT786" s="372"/>
      <c r="GU786" s="372"/>
      <c r="GV786" s="372"/>
      <c r="GW786" s="372"/>
      <c r="GX786" s="372"/>
      <c r="GY786" s="372"/>
      <c r="GZ786" s="372"/>
      <c r="HA786" s="372"/>
      <c r="HB786" s="372"/>
      <c r="HC786" s="372"/>
    </row>
    <row r="787" spans="1:211" s="373" customFormat="1" ht="15" customHeight="1" x14ac:dyDescent="0.2">
      <c r="A787" s="366">
        <f>SWDATA!O772</f>
        <v>0</v>
      </c>
      <c r="B787" s="366">
        <f>SWDATA!M772</f>
        <v>0</v>
      </c>
      <c r="C787" s="351">
        <f>IF(AND(SWDATA!M772=1,SWDATA!Q772="promotions"),SWDATA!P772,0)</f>
        <v>0</v>
      </c>
      <c r="D787" s="367">
        <f>ROW(SWDATA!M772)</f>
        <v>772</v>
      </c>
      <c r="E787" s="368">
        <f t="shared" ref="E787" si="2954">B787</f>
        <v>0</v>
      </c>
      <c r="F787" s="369">
        <f t="shared" si="2867"/>
        <v>1</v>
      </c>
      <c r="G787" s="366" t="str">
        <f t="shared" si="2868"/>
        <v/>
      </c>
      <c r="H787" s="370"/>
      <c r="J787" s="238">
        <f t="shared" si="2869"/>
        <v>0</v>
      </c>
      <c r="K787" s="239" t="str">
        <f t="shared" si="2870"/>
        <v/>
      </c>
      <c r="L787" s="342"/>
      <c r="M787" s="345"/>
      <c r="N787" s="340" t="str">
        <f>IF(LEN(SWDATA!F772)=0,"",N786)</f>
        <v/>
      </c>
      <c r="O787" s="296" t="str">
        <f>IF(LEN(SWDATA!G772)=0,"",O786)</f>
        <v/>
      </c>
      <c r="P787" s="297" t="str">
        <f>IF(LEN(SWDATA!C772)=0,"",SWDATA!C772)</f>
        <v/>
      </c>
      <c r="Q787" s="312" t="str">
        <f t="shared" si="2871"/>
        <v/>
      </c>
      <c r="R787" s="223" t="s">
        <v>261</v>
      </c>
      <c r="S787" s="224"/>
      <c r="T787" s="224"/>
      <c r="U787" s="264" t="s">
        <v>624</v>
      </c>
      <c r="V787" s="205" t="s">
        <v>221</v>
      </c>
      <c r="W787" s="266">
        <f>IF(OR(Is_Loading,LEN($A787)=0),"",SWDATA!P772)</f>
        <v>0</v>
      </c>
      <c r="X787" s="267">
        <f>IF(OR(Is_Loading,LEN($A787)=0),"",SWDATA!Q772)</f>
        <v>0</v>
      </c>
      <c r="Y787" s="267">
        <f>IF(OR(Is_Loading,LEN($A787)=0),"",SWDATA!R772)</f>
        <v>0</v>
      </c>
      <c r="Z787" s="266" t="str">
        <f t="shared" si="2952"/>
        <v/>
      </c>
      <c r="AA787" s="266">
        <f>IF(OR(Is_Loading,LEN($A787)=0),"",SWDATA!T772)</f>
        <v>0</v>
      </c>
      <c r="AB787" s="267">
        <f>IF(OR(Is_Loading,LEN($A787)=0),"",SWDATA!U772)</f>
        <v>0</v>
      </c>
      <c r="AC787" s="267">
        <f>IF(OR(Is_Loading,LEN($A787)=0),"",SWDATA!V772)</f>
        <v>0</v>
      </c>
      <c r="AD787" s="266" t="str">
        <f t="shared" si="2872"/>
        <v/>
      </c>
      <c r="AE787" s="266">
        <f>IF(OR(Is_Loading,LEN($A787)=0),"",SWDATA!X772)</f>
        <v>0</v>
      </c>
      <c r="AF787" s="267">
        <f>IF(OR(Is_Loading,LEN($A787)=0),"",SWDATA!Y772)</f>
        <v>0</v>
      </c>
      <c r="AG787" s="267">
        <f>IF(OR(Is_Loading,LEN($A787)=0),"",SWDATA!Z772)</f>
        <v>0</v>
      </c>
      <c r="AH787" s="266" t="str">
        <f t="shared" si="2873"/>
        <v/>
      </c>
      <c r="AI787" s="266">
        <f>IF(OR(Is_Loading,LEN($A787)=0),"",SWDATA!AB772)</f>
        <v>0</v>
      </c>
      <c r="AJ787" s="267">
        <f>IF(OR(Is_Loading,LEN($A787)=0),"",SWDATA!AC772)</f>
        <v>0</v>
      </c>
      <c r="AK787" s="267">
        <f>IF(OR(Is_Loading,LEN($A787)=0),"",SWDATA!AD772)</f>
        <v>0</v>
      </c>
      <c r="AL787" s="266" t="str">
        <f t="shared" si="2874"/>
        <v/>
      </c>
      <c r="AM787" s="266">
        <f>IF(OR(Is_Loading,LEN($A787)=0),"",SWDATA!AF772)</f>
        <v>0</v>
      </c>
      <c r="AN787" s="267">
        <f>IF(OR(Is_Loading,LEN($A787)=0),"",SWDATA!AG772)</f>
        <v>0</v>
      </c>
      <c r="AO787" s="323">
        <f>IF(OR(Is_Loading,LEN($A787)=0),"",SWDATA!AH772)</f>
        <v>0</v>
      </c>
      <c r="AP787" s="320" t="str">
        <f t="shared" si="2875"/>
        <v/>
      </c>
      <c r="AQ787" s="266">
        <f>IF(OR(Is_Loading,LEN($A787)=0),"",SWDATA!AJ772)</f>
        <v>0</v>
      </c>
      <c r="AR787" s="267">
        <f>IF(OR(Is_Loading,LEN($A787)=0),"",SWDATA!AK772)</f>
        <v>0</v>
      </c>
      <c r="AS787" s="267">
        <f>IF(OR(Is_Loading,LEN($A787)=0),"",SWDATA!AL772)</f>
        <v>0</v>
      </c>
      <c r="AT787" s="266" t="str">
        <f t="shared" si="2876"/>
        <v/>
      </c>
      <c r="AU787" s="266">
        <f>IF(OR(Is_Loading,LEN($A787)=0),"",SWDATA!AN772)</f>
        <v>0</v>
      </c>
      <c r="AV787" s="267">
        <f>IF(OR(Is_Loading,LEN($A787)=0),"",SWDATA!AO772)</f>
        <v>0</v>
      </c>
      <c r="AW787" s="267">
        <f>IF(OR(Is_Loading,LEN($A787)=0),"",SWDATA!AP772)</f>
        <v>0</v>
      </c>
      <c r="AX787" s="266" t="str">
        <f t="shared" si="2877"/>
        <v/>
      </c>
      <c r="AY787" s="266">
        <f>IF(OR(Is_Loading,LEN($A787)=0),"",SWDATA!AR772)</f>
        <v>0</v>
      </c>
      <c r="AZ787" s="267">
        <f>IF(OR(Is_Loading,LEN($A787)=0),"",SWDATA!AS772)</f>
        <v>0</v>
      </c>
      <c r="BA787" s="267">
        <f>IF(OR(Is_Loading,LEN($A787)=0),"",SWDATA!AT772)</f>
        <v>0</v>
      </c>
      <c r="BB787" s="266" t="str">
        <f t="shared" si="2878"/>
        <v/>
      </c>
      <c r="BC787" s="266">
        <f>IF(OR(Is_Loading,LEN($A787)=0),"",SWDATA!AV772)</f>
        <v>0</v>
      </c>
      <c r="BD787" s="267">
        <f>IF(OR(Is_Loading,LEN($A787)=0),"",SWDATA!AW772)</f>
        <v>0</v>
      </c>
      <c r="BE787" s="323">
        <f>IF(OR(Is_Loading,LEN($A787)=0),"",SWDATA!AX772)</f>
        <v>0</v>
      </c>
      <c r="BF787" s="320" t="str">
        <f t="shared" si="2879"/>
        <v/>
      </c>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c r="CD787" s="11"/>
      <c r="CE787" s="11"/>
      <c r="CF787" s="11"/>
      <c r="CG787" s="11"/>
      <c r="CH787" s="11"/>
      <c r="CI787" s="11"/>
      <c r="CJ787" s="11"/>
      <c r="CK787" s="11"/>
      <c r="CL787" s="11"/>
      <c r="CM787" s="11"/>
      <c r="CN787" s="351"/>
      <c r="CO787" s="351"/>
      <c r="CP787" s="351"/>
      <c r="CQ787" s="351"/>
      <c r="CR787" s="351"/>
      <c r="CS787" s="351"/>
      <c r="CT787" s="351"/>
      <c r="CU787" s="351"/>
      <c r="CV787" s="351"/>
      <c r="CW787" s="351"/>
      <c r="CX787" s="351"/>
      <c r="CY787" s="351"/>
      <c r="CZ787" s="351"/>
      <c r="DA787" s="351"/>
      <c r="DB787" s="351"/>
      <c r="DC787" s="351"/>
      <c r="DD787" s="351"/>
      <c r="DE787" s="351"/>
      <c r="DF787" s="351"/>
      <c r="DG787" s="351"/>
      <c r="DH787" s="351"/>
      <c r="DI787" s="351"/>
      <c r="DJ787" s="351"/>
      <c r="DK787" s="351"/>
      <c r="DL787" s="351"/>
      <c r="DM787" s="351"/>
      <c r="DN787" s="351"/>
      <c r="DS787" s="372"/>
      <c r="DT787" s="374"/>
      <c r="DU787" s="375"/>
      <c r="DV787" s="375"/>
      <c r="DW787" s="375"/>
      <c r="DX787" s="375">
        <v>1</v>
      </c>
      <c r="DY787" s="375">
        <f t="shared" si="2920"/>
        <v>0</v>
      </c>
      <c r="DZ787" s="375">
        <f t="shared" si="2921"/>
        <v>0</v>
      </c>
      <c r="EA787" s="375">
        <f t="shared" si="2922"/>
        <v>1</v>
      </c>
      <c r="EB787" s="375">
        <f t="shared" si="2923"/>
        <v>0</v>
      </c>
      <c r="EC787" s="375">
        <f t="shared" si="2924"/>
        <v>0</v>
      </c>
      <c r="ED787" s="375">
        <f t="shared" si="2925"/>
        <v>1</v>
      </c>
      <c r="EE787" s="375">
        <f t="shared" si="2926"/>
        <v>0</v>
      </c>
      <c r="EF787" s="375">
        <f t="shared" si="2927"/>
        <v>0</v>
      </c>
      <c r="EG787" s="375">
        <f t="shared" si="2928"/>
        <v>1</v>
      </c>
      <c r="EH787" s="375">
        <f t="shared" si="2929"/>
        <v>0</v>
      </c>
      <c r="EI787" s="375">
        <f t="shared" si="2930"/>
        <v>0</v>
      </c>
      <c r="EJ787" s="375">
        <f t="shared" si="2931"/>
        <v>1</v>
      </c>
      <c r="EK787" s="375">
        <f t="shared" si="2932"/>
        <v>0</v>
      </c>
      <c r="EL787" s="375">
        <f t="shared" si="2933"/>
        <v>0</v>
      </c>
      <c r="EM787" s="375">
        <f t="shared" si="2934"/>
        <v>1</v>
      </c>
      <c r="EN787" s="375">
        <f t="shared" si="2935"/>
        <v>0</v>
      </c>
      <c r="EO787" s="375">
        <f t="shared" si="2936"/>
        <v>0</v>
      </c>
      <c r="EP787" s="375">
        <f t="shared" si="2937"/>
        <v>1</v>
      </c>
      <c r="EQ787" s="375">
        <f t="shared" si="2938"/>
        <v>0</v>
      </c>
      <c r="ER787" s="375">
        <f t="shared" si="2939"/>
        <v>0</v>
      </c>
      <c r="ES787" s="375">
        <f t="shared" si="2940"/>
        <v>1</v>
      </c>
      <c r="ET787" s="375">
        <f t="shared" si="2941"/>
        <v>0</v>
      </c>
      <c r="EU787" s="375">
        <f t="shared" si="2942"/>
        <v>0</v>
      </c>
      <c r="EV787" s="375">
        <f t="shared" si="2943"/>
        <v>1</v>
      </c>
      <c r="EW787" s="375">
        <f t="shared" si="2944"/>
        <v>0</v>
      </c>
      <c r="EX787" s="375">
        <f t="shared" si="2945"/>
        <v>0</v>
      </c>
      <c r="EY787" s="375">
        <f t="shared" si="2946"/>
        <v>1</v>
      </c>
      <c r="EZ787" s="375">
        <f t="shared" si="2947"/>
        <v>0</v>
      </c>
      <c r="FA787" s="375">
        <f t="shared" si="2948"/>
        <v>0</v>
      </c>
      <c r="FB787" s="375">
        <f t="shared" si="2949"/>
        <v>1</v>
      </c>
      <c r="FC787" s="375">
        <f t="shared" si="2950"/>
        <v>0</v>
      </c>
      <c r="FD787" s="375">
        <f t="shared" si="2951"/>
        <v>0</v>
      </c>
      <c r="FE787" s="376"/>
      <c r="FF787" s="372"/>
      <c r="FG787" s="372"/>
      <c r="FH787" s="372"/>
      <c r="FI787" s="372"/>
      <c r="FJ787" s="372"/>
      <c r="FK787" s="372"/>
      <c r="FL787" s="372"/>
      <c r="FM787" s="372"/>
      <c r="FN787" s="372"/>
      <c r="FO787" s="372"/>
      <c r="FP787" s="372"/>
      <c r="FQ787" s="372"/>
      <c r="FR787" s="372"/>
      <c r="FS787" s="372"/>
      <c r="FT787" s="372"/>
      <c r="FU787" s="372"/>
      <c r="FV787" s="372"/>
      <c r="FW787" s="372"/>
      <c r="FX787" s="372"/>
      <c r="FY787" s="372"/>
      <c r="FZ787" s="372"/>
      <c r="GA787" s="372"/>
      <c r="GB787" s="372"/>
      <c r="GC787" s="372"/>
      <c r="GD787" s="372"/>
      <c r="GE787" s="372"/>
      <c r="GF787" s="372"/>
      <c r="GG787" s="372"/>
      <c r="GH787" s="372"/>
      <c r="GI787" s="372"/>
      <c r="GJ787" s="372"/>
      <c r="GK787" s="372"/>
      <c r="GL787" s="372"/>
      <c r="GM787" s="372"/>
      <c r="GN787" s="372"/>
      <c r="GO787" s="372"/>
      <c r="GP787" s="372"/>
      <c r="GQ787" s="372"/>
      <c r="GR787" s="372"/>
      <c r="GS787" s="372"/>
      <c r="GT787" s="372"/>
      <c r="GU787" s="372"/>
      <c r="GV787" s="372"/>
      <c r="GW787" s="372"/>
      <c r="GX787" s="372"/>
      <c r="GY787" s="372"/>
      <c r="GZ787" s="372"/>
      <c r="HA787" s="372"/>
      <c r="HB787" s="372"/>
      <c r="HC787" s="372"/>
    </row>
    <row r="788" spans="1:211" s="373" customFormat="1" ht="15" customHeight="1" thickBot="1" x14ac:dyDescent="0.25">
      <c r="A788" s="366">
        <f>SWDATA!O773</f>
        <v>0</v>
      </c>
      <c r="B788" s="366">
        <f>SWDATA!M773</f>
        <v>0</v>
      </c>
      <c r="C788" s="351">
        <f>IF(AND(SWDATA!M773=1,SWDATA!Q773="promotions"),SWDATA!P773,0)</f>
        <v>0</v>
      </c>
      <c r="D788" s="367">
        <f>ROW(SWDATA!M773)</f>
        <v>773</v>
      </c>
      <c r="E788" s="368">
        <f ca="1">IF(AND(B788=1,UPPER(HLOOKUP(D788+12,'Metrics &amp; Attributes View'!$13:$31,19,0))&lt;&gt;"SBOM"),1,0)</f>
        <v>0</v>
      </c>
      <c r="F788" s="369">
        <f t="shared" si="2867"/>
        <v>1</v>
      </c>
      <c r="G788" s="366" t="str">
        <f t="shared" si="2868"/>
        <v/>
      </c>
      <c r="H788" s="370"/>
      <c r="J788" s="238">
        <f t="shared" si="2869"/>
        <v>0</v>
      </c>
      <c r="K788" s="239" t="str">
        <f t="shared" si="2870"/>
        <v/>
      </c>
      <c r="L788" s="342"/>
      <c r="M788" s="345"/>
      <c r="N788" s="340" t="str">
        <f>IF(LEN(SWDATA!F773)=0,"",N787)</f>
        <v/>
      </c>
      <c r="O788" s="296" t="str">
        <f>IF(LEN(SWDATA!G773)=0,"",O787)</f>
        <v/>
      </c>
      <c r="P788" s="297" t="str">
        <f>IF(LEN(SWDATA!C773)=0,"",SWDATA!C773)</f>
        <v/>
      </c>
      <c r="Q788" s="312" t="str">
        <f t="shared" si="2871"/>
        <v/>
      </c>
      <c r="R788" s="223" t="s">
        <v>262</v>
      </c>
      <c r="S788" s="224"/>
      <c r="T788" s="224"/>
      <c r="U788" s="264" t="s">
        <v>603</v>
      </c>
      <c r="V788" s="205" t="s">
        <v>221</v>
      </c>
      <c r="W788" s="266">
        <f>IF(OR(Is_Loading,LEN($A788)=0),"",SWDATA!P773)</f>
        <v>0</v>
      </c>
      <c r="X788" s="267">
        <f>IF(OR(Is_Loading,LEN($A788)=0),"",SWDATA!Q773)</f>
        <v>0</v>
      </c>
      <c r="Y788" s="267">
        <f>IF(OR(Is_Loading,LEN($A788)=0),"",SWDATA!R773)</f>
        <v>0</v>
      </c>
      <c r="Z788" s="266" t="str">
        <f t="shared" si="2952"/>
        <v/>
      </c>
      <c r="AA788" s="266">
        <f>IF(OR(Is_Loading,LEN($A788)=0),"",SWDATA!T773)</f>
        <v>0</v>
      </c>
      <c r="AB788" s="267">
        <f>IF(OR(Is_Loading,LEN($A788)=0),"",SWDATA!U773)</f>
        <v>0</v>
      </c>
      <c r="AC788" s="267">
        <f>IF(OR(Is_Loading,LEN($A788)=0),"",SWDATA!V773)</f>
        <v>0</v>
      </c>
      <c r="AD788" s="266" t="str">
        <f t="shared" si="2872"/>
        <v/>
      </c>
      <c r="AE788" s="266">
        <f>IF(OR(Is_Loading,LEN($A788)=0),"",SWDATA!X773)</f>
        <v>0</v>
      </c>
      <c r="AF788" s="267">
        <f>IF(OR(Is_Loading,LEN($A788)=0),"",SWDATA!Y773)</f>
        <v>0</v>
      </c>
      <c r="AG788" s="267">
        <f>IF(OR(Is_Loading,LEN($A788)=0),"",SWDATA!Z773)</f>
        <v>0</v>
      </c>
      <c r="AH788" s="266" t="str">
        <f t="shared" si="2873"/>
        <v/>
      </c>
      <c r="AI788" s="266">
        <f>IF(OR(Is_Loading,LEN($A788)=0),"",SWDATA!AB773)</f>
        <v>0</v>
      </c>
      <c r="AJ788" s="267">
        <f>IF(OR(Is_Loading,LEN($A788)=0),"",SWDATA!AC773)</f>
        <v>0</v>
      </c>
      <c r="AK788" s="267">
        <f>IF(OR(Is_Loading,LEN($A788)=0),"",SWDATA!AD773)</f>
        <v>0</v>
      </c>
      <c r="AL788" s="266" t="str">
        <f t="shared" si="2874"/>
        <v/>
      </c>
      <c r="AM788" s="266">
        <f>IF(OR(Is_Loading,LEN($A788)=0),"",SWDATA!AF773)</f>
        <v>0</v>
      </c>
      <c r="AN788" s="267">
        <f>IF(OR(Is_Loading,LEN($A788)=0),"",SWDATA!AG773)</f>
        <v>0</v>
      </c>
      <c r="AO788" s="323">
        <f>IF(OR(Is_Loading,LEN($A788)=0),"",SWDATA!AH773)</f>
        <v>0</v>
      </c>
      <c r="AP788" s="320" t="str">
        <f t="shared" si="2875"/>
        <v/>
      </c>
      <c r="AQ788" s="266">
        <f>IF(OR(Is_Loading,LEN($A788)=0),"",SWDATA!AJ773)</f>
        <v>0</v>
      </c>
      <c r="AR788" s="267">
        <f>IF(OR(Is_Loading,LEN($A788)=0),"",SWDATA!AK773)</f>
        <v>0</v>
      </c>
      <c r="AS788" s="267">
        <f>IF(OR(Is_Loading,LEN($A788)=0),"",SWDATA!AL773)</f>
        <v>0</v>
      </c>
      <c r="AT788" s="266" t="str">
        <f t="shared" si="2876"/>
        <v/>
      </c>
      <c r="AU788" s="266">
        <f>IF(OR(Is_Loading,LEN($A788)=0),"",SWDATA!AN773)</f>
        <v>0</v>
      </c>
      <c r="AV788" s="267">
        <f>IF(OR(Is_Loading,LEN($A788)=0),"",SWDATA!AO773)</f>
        <v>0</v>
      </c>
      <c r="AW788" s="267">
        <f>IF(OR(Is_Loading,LEN($A788)=0),"",SWDATA!AP773)</f>
        <v>0</v>
      </c>
      <c r="AX788" s="266" t="str">
        <f t="shared" si="2877"/>
        <v/>
      </c>
      <c r="AY788" s="266">
        <f>IF(OR(Is_Loading,LEN($A788)=0),"",SWDATA!AR773)</f>
        <v>0</v>
      </c>
      <c r="AZ788" s="267">
        <f>IF(OR(Is_Loading,LEN($A788)=0),"",SWDATA!AS773)</f>
        <v>0</v>
      </c>
      <c r="BA788" s="267">
        <f>IF(OR(Is_Loading,LEN($A788)=0),"",SWDATA!AT773)</f>
        <v>0</v>
      </c>
      <c r="BB788" s="266" t="str">
        <f t="shared" si="2878"/>
        <v/>
      </c>
      <c r="BC788" s="266">
        <f>IF(OR(Is_Loading,LEN($A788)=0),"",SWDATA!AV773)</f>
        <v>0</v>
      </c>
      <c r="BD788" s="267">
        <f>IF(OR(Is_Loading,LEN($A788)=0),"",SWDATA!AW773)</f>
        <v>0</v>
      </c>
      <c r="BE788" s="323">
        <f>IF(OR(Is_Loading,LEN($A788)=0),"",SWDATA!AX773)</f>
        <v>0</v>
      </c>
      <c r="BF788" s="320" t="str">
        <f t="shared" si="2879"/>
        <v/>
      </c>
      <c r="BG788" s="11"/>
      <c r="BH788" s="11"/>
      <c r="BI788" s="11"/>
      <c r="BJ788" s="11"/>
      <c r="BK788" s="11"/>
      <c r="BL788" s="11"/>
      <c r="BM788" s="11"/>
      <c r="BN788" s="11"/>
      <c r="BO788" s="11"/>
      <c r="BP788" s="11"/>
      <c r="BQ788" s="11"/>
      <c r="BR788" s="11"/>
      <c r="BS788" s="11"/>
      <c r="BT788" s="11"/>
      <c r="BU788" s="11"/>
      <c r="BV788" s="11"/>
      <c r="BW788" s="11"/>
      <c r="BX788" s="11"/>
      <c r="BY788" s="11"/>
      <c r="BZ788" s="11"/>
      <c r="CA788" s="11"/>
      <c r="CB788" s="11"/>
      <c r="CC788" s="11"/>
      <c r="CD788" s="11"/>
      <c r="CE788" s="11"/>
      <c r="CF788" s="11"/>
      <c r="CG788" s="11"/>
      <c r="CH788" s="11"/>
      <c r="CI788" s="11"/>
      <c r="CJ788" s="11"/>
      <c r="CK788" s="11"/>
      <c r="CL788" s="11"/>
      <c r="CM788" s="11"/>
      <c r="CN788" s="351"/>
      <c r="CO788" s="351"/>
      <c r="CP788" s="351"/>
      <c r="CQ788" s="351"/>
      <c r="CR788" s="351"/>
      <c r="CS788" s="351"/>
      <c r="CT788" s="351"/>
      <c r="CU788" s="351"/>
      <c r="CV788" s="351"/>
      <c r="CW788" s="351"/>
      <c r="CX788" s="351"/>
      <c r="CY788" s="351"/>
      <c r="CZ788" s="351"/>
      <c r="DA788" s="351"/>
      <c r="DB788" s="351"/>
      <c r="DC788" s="351"/>
      <c r="DD788" s="351"/>
      <c r="DE788" s="351"/>
      <c r="DF788" s="351"/>
      <c r="DG788" s="351"/>
      <c r="DH788" s="351"/>
      <c r="DI788" s="351"/>
      <c r="DJ788" s="351"/>
      <c r="DK788" s="351"/>
      <c r="DL788" s="351"/>
      <c r="DM788" s="351"/>
      <c r="DN788" s="351"/>
      <c r="DS788" s="372"/>
      <c r="DT788" s="374"/>
      <c r="DU788" s="375"/>
      <c r="DV788" s="375"/>
      <c r="DW788" s="375"/>
      <c r="DX788" s="375">
        <v>1</v>
      </c>
      <c r="DY788" s="375">
        <f t="shared" si="2920"/>
        <v>0</v>
      </c>
      <c r="DZ788" s="375">
        <f t="shared" si="2921"/>
        <v>0</v>
      </c>
      <c r="EA788" s="375">
        <f t="shared" si="2922"/>
        <v>1</v>
      </c>
      <c r="EB788" s="375">
        <f t="shared" si="2923"/>
        <v>0</v>
      </c>
      <c r="EC788" s="375">
        <f t="shared" si="2924"/>
        <v>0</v>
      </c>
      <c r="ED788" s="375">
        <f t="shared" si="2925"/>
        <v>1</v>
      </c>
      <c r="EE788" s="375">
        <f t="shared" si="2926"/>
        <v>0</v>
      </c>
      <c r="EF788" s="375">
        <f t="shared" si="2927"/>
        <v>0</v>
      </c>
      <c r="EG788" s="375">
        <f t="shared" si="2928"/>
        <v>1</v>
      </c>
      <c r="EH788" s="375">
        <f t="shared" si="2929"/>
        <v>0</v>
      </c>
      <c r="EI788" s="375">
        <f t="shared" si="2930"/>
        <v>0</v>
      </c>
      <c r="EJ788" s="375">
        <f t="shared" si="2931"/>
        <v>1</v>
      </c>
      <c r="EK788" s="375">
        <f t="shared" si="2932"/>
        <v>0</v>
      </c>
      <c r="EL788" s="375">
        <f t="shared" si="2933"/>
        <v>0</v>
      </c>
      <c r="EM788" s="375">
        <f t="shared" si="2934"/>
        <v>1</v>
      </c>
      <c r="EN788" s="375">
        <f t="shared" si="2935"/>
        <v>0</v>
      </c>
      <c r="EO788" s="375">
        <f t="shared" si="2936"/>
        <v>0</v>
      </c>
      <c r="EP788" s="375">
        <f t="shared" si="2937"/>
        <v>1</v>
      </c>
      <c r="EQ788" s="375">
        <f t="shared" si="2938"/>
        <v>0</v>
      </c>
      <c r="ER788" s="375">
        <f t="shared" si="2939"/>
        <v>0</v>
      </c>
      <c r="ES788" s="375">
        <f t="shared" si="2940"/>
        <v>1</v>
      </c>
      <c r="ET788" s="375">
        <f t="shared" si="2941"/>
        <v>0</v>
      </c>
      <c r="EU788" s="375">
        <f t="shared" si="2942"/>
        <v>0</v>
      </c>
      <c r="EV788" s="375">
        <f t="shared" si="2943"/>
        <v>1</v>
      </c>
      <c r="EW788" s="375">
        <f t="shared" si="2944"/>
        <v>0</v>
      </c>
      <c r="EX788" s="375">
        <f t="shared" si="2945"/>
        <v>0</v>
      </c>
      <c r="EY788" s="375">
        <f t="shared" si="2946"/>
        <v>1</v>
      </c>
      <c r="EZ788" s="375">
        <f t="shared" si="2947"/>
        <v>0</v>
      </c>
      <c r="FA788" s="375">
        <f t="shared" si="2948"/>
        <v>0</v>
      </c>
      <c r="FB788" s="375">
        <f t="shared" si="2949"/>
        <v>1</v>
      </c>
      <c r="FC788" s="375">
        <f t="shared" si="2950"/>
        <v>0</v>
      </c>
      <c r="FD788" s="375">
        <f t="shared" si="2951"/>
        <v>0</v>
      </c>
      <c r="FE788" s="376"/>
      <c r="FF788" s="372"/>
      <c r="FG788" s="372"/>
      <c r="FH788" s="372"/>
      <c r="FI788" s="372"/>
      <c r="FJ788" s="372"/>
      <c r="FK788" s="372"/>
      <c r="FL788" s="372"/>
      <c r="FM788" s="372"/>
      <c r="FN788" s="372"/>
      <c r="FO788" s="372"/>
      <c r="FP788" s="372"/>
      <c r="FQ788" s="372"/>
      <c r="FR788" s="372"/>
      <c r="FS788" s="372"/>
      <c r="FT788" s="372"/>
      <c r="FU788" s="372"/>
      <c r="FV788" s="372"/>
      <c r="FW788" s="372"/>
      <c r="FX788" s="372"/>
      <c r="FY788" s="372"/>
      <c r="FZ788" s="372"/>
      <c r="GA788" s="372"/>
      <c r="GB788" s="372"/>
      <c r="GC788" s="372"/>
      <c r="GD788" s="372"/>
      <c r="GE788" s="372"/>
      <c r="GF788" s="372"/>
      <c r="GG788" s="372"/>
      <c r="GH788" s="372"/>
      <c r="GI788" s="372"/>
      <c r="GJ788" s="372"/>
      <c r="GK788" s="372"/>
      <c r="GL788" s="372"/>
      <c r="GM788" s="372"/>
      <c r="GN788" s="372"/>
      <c r="GO788" s="372"/>
      <c r="GP788" s="372"/>
      <c r="GQ788" s="372"/>
      <c r="GR788" s="372"/>
      <c r="GS788" s="372"/>
      <c r="GT788" s="372"/>
      <c r="GU788" s="372"/>
      <c r="GV788" s="372"/>
      <c r="GW788" s="372"/>
      <c r="GX788" s="372"/>
      <c r="GY788" s="372"/>
      <c r="GZ788" s="372"/>
      <c r="HA788" s="372"/>
      <c r="HB788" s="372"/>
      <c r="HC788" s="372"/>
    </row>
    <row r="789" spans="1:211" s="373" customFormat="1" ht="15" hidden="1" customHeight="1" outlineLevel="1" x14ac:dyDescent="0.2">
      <c r="A789" s="366">
        <f>SWDATA!O774</f>
        <v>0</v>
      </c>
      <c r="B789" s="366">
        <f>SWDATA!M774</f>
        <v>0</v>
      </c>
      <c r="C789" s="351">
        <f>IF(AND(SWDATA!M774=1,SWDATA!Q774="promotions"),SWDATA!P774,0)</f>
        <v>0</v>
      </c>
      <c r="D789" s="367">
        <f>ROW(SWDATA!M774)</f>
        <v>774</v>
      </c>
      <c r="E789" s="368">
        <f t="shared" ref="E789:E799" si="2955">B789</f>
        <v>0</v>
      </c>
      <c r="F789" s="369">
        <f t="shared" si="2867"/>
        <v>1</v>
      </c>
      <c r="G789" s="366" t="str">
        <f t="shared" si="2868"/>
        <v/>
      </c>
      <c r="H789" s="370"/>
      <c r="J789" s="238">
        <f t="shared" si="2869"/>
        <v>0</v>
      </c>
      <c r="K789" s="239" t="str">
        <f t="shared" si="2870"/>
        <v/>
      </c>
      <c r="L789" s="342"/>
      <c r="M789" s="345"/>
      <c r="N789" s="340" t="str">
        <f>IF(LEN(SWDATA!F774)=0,"",N788)</f>
        <v/>
      </c>
      <c r="O789" s="296" t="str">
        <f>IF(LEN(SWDATA!G774)=0,"",O788)</f>
        <v/>
      </c>
      <c r="P789" s="297" t="str">
        <f>IF(LEN(SWDATA!C774)=0,"",SWDATA!C774)</f>
        <v/>
      </c>
      <c r="Q789" s="312" t="str">
        <f t="shared" si="2871"/>
        <v/>
      </c>
      <c r="R789" s="223" t="s">
        <v>261</v>
      </c>
      <c r="S789" s="224"/>
      <c r="T789" s="224"/>
      <c r="U789" s="264" t="s">
        <v>610</v>
      </c>
      <c r="V789" s="205" t="s">
        <v>221</v>
      </c>
      <c r="W789" s="266">
        <f>IF(OR(Is_Loading,LEN($A789)=0),"",SWDATA!P774)</f>
        <v>0</v>
      </c>
      <c r="X789" s="267">
        <f>IF(OR(Is_Loading,LEN($A789)=0),"",SWDATA!Q774)</f>
        <v>0</v>
      </c>
      <c r="Y789" s="267">
        <f>IF(OR(Is_Loading,LEN($A789)=0),"",SWDATA!R774)</f>
        <v>0</v>
      </c>
      <c r="Z789" s="266" t="str">
        <f t="shared" si="2952"/>
        <v/>
      </c>
      <c r="AA789" s="266">
        <f>IF(OR(Is_Loading,LEN($A789)=0),"",SWDATA!T774)</f>
        <v>0</v>
      </c>
      <c r="AB789" s="267">
        <f>IF(OR(Is_Loading,LEN($A789)=0),"",SWDATA!U774)</f>
        <v>0</v>
      </c>
      <c r="AC789" s="267">
        <f>IF(OR(Is_Loading,LEN($A789)=0),"",SWDATA!V774)</f>
        <v>0</v>
      </c>
      <c r="AD789" s="266" t="str">
        <f t="shared" si="2872"/>
        <v/>
      </c>
      <c r="AE789" s="266">
        <f>IF(OR(Is_Loading,LEN($A789)=0),"",SWDATA!X774)</f>
        <v>0</v>
      </c>
      <c r="AF789" s="267">
        <f>IF(OR(Is_Loading,LEN($A789)=0),"",SWDATA!Y774)</f>
        <v>0</v>
      </c>
      <c r="AG789" s="267">
        <f>IF(OR(Is_Loading,LEN($A789)=0),"",SWDATA!Z774)</f>
        <v>0</v>
      </c>
      <c r="AH789" s="266" t="str">
        <f t="shared" si="2873"/>
        <v/>
      </c>
      <c r="AI789" s="266">
        <f>IF(OR(Is_Loading,LEN($A789)=0),"",SWDATA!AB774)</f>
        <v>0</v>
      </c>
      <c r="AJ789" s="267">
        <f>IF(OR(Is_Loading,LEN($A789)=0),"",SWDATA!AC774)</f>
        <v>0</v>
      </c>
      <c r="AK789" s="267">
        <f>IF(OR(Is_Loading,LEN($A789)=0),"",SWDATA!AD774)</f>
        <v>0</v>
      </c>
      <c r="AL789" s="266" t="str">
        <f t="shared" si="2874"/>
        <v/>
      </c>
      <c r="AM789" s="266">
        <f>IF(OR(Is_Loading,LEN($A789)=0),"",SWDATA!AF774)</f>
        <v>0</v>
      </c>
      <c r="AN789" s="267">
        <f>IF(OR(Is_Loading,LEN($A789)=0),"",SWDATA!AG774)</f>
        <v>0</v>
      </c>
      <c r="AO789" s="323">
        <f>IF(OR(Is_Loading,LEN($A789)=0),"",SWDATA!AH774)</f>
        <v>0</v>
      </c>
      <c r="AP789" s="320" t="str">
        <f t="shared" si="2875"/>
        <v/>
      </c>
      <c r="AQ789" s="266">
        <f>IF(OR(Is_Loading,LEN($A789)=0),"",SWDATA!AJ774)</f>
        <v>0</v>
      </c>
      <c r="AR789" s="267">
        <f>IF(OR(Is_Loading,LEN($A789)=0),"",SWDATA!AK774)</f>
        <v>0</v>
      </c>
      <c r="AS789" s="267">
        <f>IF(OR(Is_Loading,LEN($A789)=0),"",SWDATA!AL774)</f>
        <v>0</v>
      </c>
      <c r="AT789" s="266" t="str">
        <f t="shared" si="2876"/>
        <v/>
      </c>
      <c r="AU789" s="266">
        <f>IF(OR(Is_Loading,LEN($A789)=0),"",SWDATA!AN774)</f>
        <v>0</v>
      </c>
      <c r="AV789" s="267">
        <f>IF(OR(Is_Loading,LEN($A789)=0),"",SWDATA!AO774)</f>
        <v>0</v>
      </c>
      <c r="AW789" s="267">
        <f>IF(OR(Is_Loading,LEN($A789)=0),"",SWDATA!AP774)</f>
        <v>0</v>
      </c>
      <c r="AX789" s="266" t="str">
        <f t="shared" si="2877"/>
        <v/>
      </c>
      <c r="AY789" s="266">
        <f>IF(OR(Is_Loading,LEN($A789)=0),"",SWDATA!AR774)</f>
        <v>0</v>
      </c>
      <c r="AZ789" s="267">
        <f>IF(OR(Is_Loading,LEN($A789)=0),"",SWDATA!AS774)</f>
        <v>0</v>
      </c>
      <c r="BA789" s="267">
        <f>IF(OR(Is_Loading,LEN($A789)=0),"",SWDATA!AT774)</f>
        <v>0</v>
      </c>
      <c r="BB789" s="266" t="str">
        <f t="shared" si="2878"/>
        <v/>
      </c>
      <c r="BC789" s="266">
        <f>IF(OR(Is_Loading,LEN($A789)=0),"",SWDATA!AV774)</f>
        <v>0</v>
      </c>
      <c r="BD789" s="267">
        <f>IF(OR(Is_Loading,LEN($A789)=0),"",SWDATA!AW774)</f>
        <v>0</v>
      </c>
      <c r="BE789" s="323">
        <f>IF(OR(Is_Loading,LEN($A789)=0),"",SWDATA!AX774)</f>
        <v>0</v>
      </c>
      <c r="BF789" s="320" t="str">
        <f t="shared" si="2879"/>
        <v/>
      </c>
      <c r="BG789" s="11"/>
      <c r="BH789" s="11"/>
      <c r="BI789" s="11"/>
      <c r="BJ789" s="11"/>
      <c r="BK789" s="11"/>
      <c r="BL789" s="11"/>
      <c r="BM789" s="11"/>
      <c r="BN789" s="11"/>
      <c r="BO789" s="11"/>
      <c r="BP789" s="11"/>
      <c r="BQ789" s="11"/>
      <c r="BR789" s="11"/>
      <c r="BS789" s="11"/>
      <c r="BT789" s="11"/>
      <c r="BU789" s="11"/>
      <c r="BV789" s="11"/>
      <c r="BW789" s="11"/>
      <c r="BX789" s="11"/>
      <c r="BY789" s="11"/>
      <c r="BZ789" s="11"/>
      <c r="CA789" s="11"/>
      <c r="CB789" s="11"/>
      <c r="CC789" s="11"/>
      <c r="CD789" s="11"/>
      <c r="CE789" s="11"/>
      <c r="CF789" s="11"/>
      <c r="CG789" s="11"/>
      <c r="CH789" s="11"/>
      <c r="CI789" s="11"/>
      <c r="CJ789" s="11"/>
      <c r="CK789" s="11"/>
      <c r="CL789" s="11"/>
      <c r="CM789" s="11"/>
      <c r="CN789" s="351"/>
      <c r="CO789" s="351"/>
      <c r="CP789" s="351"/>
      <c r="CQ789" s="351"/>
      <c r="CR789" s="351"/>
      <c r="CS789" s="351"/>
      <c r="CT789" s="351"/>
      <c r="CU789" s="351"/>
      <c r="CV789" s="351"/>
      <c r="CW789" s="351"/>
      <c r="CX789" s="351"/>
      <c r="CY789" s="351"/>
      <c r="CZ789" s="351"/>
      <c r="DA789" s="351"/>
      <c r="DB789" s="351"/>
      <c r="DC789" s="351"/>
      <c r="DD789" s="351"/>
      <c r="DE789" s="351"/>
      <c r="DF789" s="351"/>
      <c r="DG789" s="351"/>
      <c r="DH789" s="351"/>
      <c r="DI789" s="351"/>
      <c r="DJ789" s="351"/>
      <c r="DK789" s="351"/>
      <c r="DL789" s="351"/>
      <c r="DM789" s="351"/>
      <c r="DN789" s="351"/>
      <c r="DS789" s="372"/>
      <c r="DT789" s="374"/>
      <c r="DU789" s="375"/>
      <c r="DV789" s="375"/>
      <c r="DW789" s="375"/>
      <c r="DX789" s="375">
        <v>1</v>
      </c>
      <c r="DY789" s="375">
        <f t="shared" si="2920"/>
        <v>0</v>
      </c>
      <c r="DZ789" s="375">
        <f t="shared" si="2921"/>
        <v>0</v>
      </c>
      <c r="EA789" s="375">
        <f t="shared" si="2922"/>
        <v>1</v>
      </c>
      <c r="EB789" s="375">
        <f t="shared" si="2923"/>
        <v>0</v>
      </c>
      <c r="EC789" s="375">
        <f t="shared" si="2924"/>
        <v>0</v>
      </c>
      <c r="ED789" s="375">
        <f t="shared" si="2925"/>
        <v>1</v>
      </c>
      <c r="EE789" s="375">
        <f t="shared" si="2926"/>
        <v>0</v>
      </c>
      <c r="EF789" s="375">
        <f t="shared" si="2927"/>
        <v>0</v>
      </c>
      <c r="EG789" s="375">
        <f t="shared" si="2928"/>
        <v>1</v>
      </c>
      <c r="EH789" s="375">
        <f t="shared" si="2929"/>
        <v>0</v>
      </c>
      <c r="EI789" s="375">
        <f t="shared" si="2930"/>
        <v>0</v>
      </c>
      <c r="EJ789" s="375">
        <f t="shared" si="2931"/>
        <v>1</v>
      </c>
      <c r="EK789" s="375">
        <f t="shared" si="2932"/>
        <v>0</v>
      </c>
      <c r="EL789" s="375">
        <f t="shared" si="2933"/>
        <v>0</v>
      </c>
      <c r="EM789" s="375">
        <f t="shared" si="2934"/>
        <v>1</v>
      </c>
      <c r="EN789" s="375">
        <f t="shared" si="2935"/>
        <v>0</v>
      </c>
      <c r="EO789" s="375">
        <f t="shared" si="2936"/>
        <v>0</v>
      </c>
      <c r="EP789" s="375">
        <f t="shared" si="2937"/>
        <v>1</v>
      </c>
      <c r="EQ789" s="375">
        <f t="shared" si="2938"/>
        <v>0</v>
      </c>
      <c r="ER789" s="375">
        <f t="shared" si="2939"/>
        <v>0</v>
      </c>
      <c r="ES789" s="375">
        <f t="shared" si="2940"/>
        <v>1</v>
      </c>
      <c r="ET789" s="375">
        <f t="shared" si="2941"/>
        <v>0</v>
      </c>
      <c r="EU789" s="375">
        <f t="shared" si="2942"/>
        <v>0</v>
      </c>
      <c r="EV789" s="375">
        <f t="shared" si="2943"/>
        <v>1</v>
      </c>
      <c r="EW789" s="375">
        <f t="shared" si="2944"/>
        <v>0</v>
      </c>
      <c r="EX789" s="375">
        <f t="shared" si="2945"/>
        <v>0</v>
      </c>
      <c r="EY789" s="375">
        <f t="shared" si="2946"/>
        <v>1</v>
      </c>
      <c r="EZ789" s="375">
        <f t="shared" si="2947"/>
        <v>0</v>
      </c>
      <c r="FA789" s="375">
        <f t="shared" si="2948"/>
        <v>0</v>
      </c>
      <c r="FB789" s="375">
        <f t="shared" si="2949"/>
        <v>1</v>
      </c>
      <c r="FC789" s="375">
        <f t="shared" si="2950"/>
        <v>0</v>
      </c>
      <c r="FD789" s="375">
        <f t="shared" si="2951"/>
        <v>0</v>
      </c>
      <c r="FE789" s="376"/>
      <c r="FF789" s="372"/>
      <c r="FG789" s="372"/>
      <c r="FH789" s="372"/>
      <c r="FI789" s="372"/>
      <c r="FJ789" s="372"/>
      <c r="FK789" s="372"/>
      <c r="FL789" s="372"/>
      <c r="FM789" s="372"/>
      <c r="FN789" s="372"/>
      <c r="FO789" s="372"/>
      <c r="FP789" s="372"/>
      <c r="FQ789" s="372"/>
      <c r="FR789" s="372"/>
      <c r="FS789" s="372"/>
      <c r="FT789" s="372"/>
      <c r="FU789" s="372"/>
      <c r="FV789" s="372"/>
      <c r="FW789" s="372"/>
      <c r="FX789" s="372"/>
      <c r="FY789" s="372"/>
      <c r="FZ789" s="372"/>
      <c r="GA789" s="372"/>
      <c r="GB789" s="372"/>
      <c r="GC789" s="372"/>
      <c r="GD789" s="372"/>
      <c r="GE789" s="372"/>
      <c r="GF789" s="372"/>
      <c r="GG789" s="372"/>
      <c r="GH789" s="372"/>
      <c r="GI789" s="372"/>
      <c r="GJ789" s="372"/>
      <c r="GK789" s="372"/>
      <c r="GL789" s="372"/>
      <c r="GM789" s="372"/>
      <c r="GN789" s="372"/>
      <c r="GO789" s="372"/>
      <c r="GP789" s="372"/>
      <c r="GQ789" s="372"/>
      <c r="GR789" s="372"/>
      <c r="GS789" s="372"/>
      <c r="GT789" s="372"/>
      <c r="GU789" s="372"/>
      <c r="GV789" s="372"/>
      <c r="GW789" s="372"/>
      <c r="GX789" s="372"/>
      <c r="GY789" s="372"/>
      <c r="GZ789" s="372"/>
      <c r="HA789" s="372"/>
      <c r="HB789" s="372"/>
      <c r="HC789" s="372"/>
    </row>
    <row r="790" spans="1:211" s="373" customFormat="1" ht="15" hidden="1" customHeight="1" outlineLevel="1" x14ac:dyDescent="0.2">
      <c r="A790" s="366">
        <f>SWDATA!O775</f>
        <v>0</v>
      </c>
      <c r="B790" s="366">
        <f>SWDATA!M775</f>
        <v>0</v>
      </c>
      <c r="C790" s="351">
        <f>IF(AND(SWDATA!M775=1,SWDATA!Q775="promotions"),SWDATA!P775,0)</f>
        <v>0</v>
      </c>
      <c r="D790" s="367">
        <f>ROW(SWDATA!M775)</f>
        <v>775</v>
      </c>
      <c r="E790" s="368">
        <f t="shared" si="2955"/>
        <v>0</v>
      </c>
      <c r="F790" s="369">
        <f t="shared" si="2867"/>
        <v>1</v>
      </c>
      <c r="G790" s="366" t="str">
        <f t="shared" si="2868"/>
        <v/>
      </c>
      <c r="H790" s="370"/>
      <c r="J790" s="238">
        <f t="shared" si="2869"/>
        <v>0</v>
      </c>
      <c r="K790" s="239" t="str">
        <f t="shared" si="2870"/>
        <v/>
      </c>
      <c r="L790" s="342"/>
      <c r="M790" s="345"/>
      <c r="N790" s="340" t="str">
        <f>IF(LEN(SWDATA!F775)=0,"",N789)</f>
        <v/>
      </c>
      <c r="O790" s="296" t="str">
        <f>IF(LEN(SWDATA!G775)=0,"",O789)</f>
        <v/>
      </c>
      <c r="P790" s="297" t="str">
        <f>IF(LEN(SWDATA!C775)=0,"",SWDATA!C775)</f>
        <v/>
      </c>
      <c r="Q790" s="312" t="str">
        <f t="shared" si="2871"/>
        <v/>
      </c>
      <c r="R790" s="223" t="s">
        <v>261</v>
      </c>
      <c r="S790" s="224"/>
      <c r="T790" s="224"/>
      <c r="U790" s="264" t="s">
        <v>612</v>
      </c>
      <c r="V790" s="205" t="s">
        <v>221</v>
      </c>
      <c r="W790" s="266">
        <f>IF(OR(Is_Loading,LEN($A790)=0),"",SWDATA!P775)</f>
        <v>0</v>
      </c>
      <c r="X790" s="267">
        <f>IF(OR(Is_Loading,LEN($A790)=0),"",SWDATA!Q775)</f>
        <v>0</v>
      </c>
      <c r="Y790" s="267">
        <f>IF(OR(Is_Loading,LEN($A790)=0),"",SWDATA!R775)</f>
        <v>0</v>
      </c>
      <c r="Z790" s="266" t="str">
        <f t="shared" si="2952"/>
        <v/>
      </c>
      <c r="AA790" s="266">
        <f>IF(OR(Is_Loading,LEN($A790)=0),"",SWDATA!T775)</f>
        <v>0</v>
      </c>
      <c r="AB790" s="267">
        <f>IF(OR(Is_Loading,LEN($A790)=0),"",SWDATA!U775)</f>
        <v>0</v>
      </c>
      <c r="AC790" s="267">
        <f>IF(OR(Is_Loading,LEN($A790)=0),"",SWDATA!V775)</f>
        <v>0</v>
      </c>
      <c r="AD790" s="266" t="str">
        <f t="shared" si="2872"/>
        <v/>
      </c>
      <c r="AE790" s="266">
        <f>IF(OR(Is_Loading,LEN($A790)=0),"",SWDATA!X775)</f>
        <v>0</v>
      </c>
      <c r="AF790" s="267">
        <f>IF(OR(Is_Loading,LEN($A790)=0),"",SWDATA!Y775)</f>
        <v>0</v>
      </c>
      <c r="AG790" s="267">
        <f>IF(OR(Is_Loading,LEN($A790)=0),"",SWDATA!Z775)</f>
        <v>0</v>
      </c>
      <c r="AH790" s="266" t="str">
        <f t="shared" si="2873"/>
        <v/>
      </c>
      <c r="AI790" s="266">
        <f>IF(OR(Is_Loading,LEN($A790)=0),"",SWDATA!AB775)</f>
        <v>0</v>
      </c>
      <c r="AJ790" s="267">
        <f>IF(OR(Is_Loading,LEN($A790)=0),"",SWDATA!AC775)</f>
        <v>0</v>
      </c>
      <c r="AK790" s="267">
        <f>IF(OR(Is_Loading,LEN($A790)=0),"",SWDATA!AD775)</f>
        <v>0</v>
      </c>
      <c r="AL790" s="266" t="str">
        <f t="shared" si="2874"/>
        <v/>
      </c>
      <c r="AM790" s="266">
        <f>IF(OR(Is_Loading,LEN($A790)=0),"",SWDATA!AF775)</f>
        <v>0</v>
      </c>
      <c r="AN790" s="267">
        <f>IF(OR(Is_Loading,LEN($A790)=0),"",SWDATA!AG775)</f>
        <v>0</v>
      </c>
      <c r="AO790" s="323">
        <f>IF(OR(Is_Loading,LEN($A790)=0),"",SWDATA!AH775)</f>
        <v>0</v>
      </c>
      <c r="AP790" s="320" t="str">
        <f t="shared" si="2875"/>
        <v/>
      </c>
      <c r="AQ790" s="266">
        <f>IF(OR(Is_Loading,LEN($A790)=0),"",SWDATA!AJ775)</f>
        <v>0</v>
      </c>
      <c r="AR790" s="267">
        <f>IF(OR(Is_Loading,LEN($A790)=0),"",SWDATA!AK775)</f>
        <v>0</v>
      </c>
      <c r="AS790" s="267">
        <f>IF(OR(Is_Loading,LEN($A790)=0),"",SWDATA!AL775)</f>
        <v>0</v>
      </c>
      <c r="AT790" s="266" t="str">
        <f t="shared" si="2876"/>
        <v/>
      </c>
      <c r="AU790" s="266">
        <f>IF(OR(Is_Loading,LEN($A790)=0),"",SWDATA!AN775)</f>
        <v>0</v>
      </c>
      <c r="AV790" s="267">
        <f>IF(OR(Is_Loading,LEN($A790)=0),"",SWDATA!AO775)</f>
        <v>0</v>
      </c>
      <c r="AW790" s="267">
        <f>IF(OR(Is_Loading,LEN($A790)=0),"",SWDATA!AP775)</f>
        <v>0</v>
      </c>
      <c r="AX790" s="266" t="str">
        <f t="shared" si="2877"/>
        <v/>
      </c>
      <c r="AY790" s="266">
        <f>IF(OR(Is_Loading,LEN($A790)=0),"",SWDATA!AR775)</f>
        <v>0</v>
      </c>
      <c r="AZ790" s="267">
        <f>IF(OR(Is_Loading,LEN($A790)=0),"",SWDATA!AS775)</f>
        <v>0</v>
      </c>
      <c r="BA790" s="267">
        <f>IF(OR(Is_Loading,LEN($A790)=0),"",SWDATA!AT775)</f>
        <v>0</v>
      </c>
      <c r="BB790" s="266" t="str">
        <f t="shared" si="2878"/>
        <v/>
      </c>
      <c r="BC790" s="266">
        <f>IF(OR(Is_Loading,LEN($A790)=0),"",SWDATA!AV775)</f>
        <v>0</v>
      </c>
      <c r="BD790" s="267">
        <f>IF(OR(Is_Loading,LEN($A790)=0),"",SWDATA!AW775)</f>
        <v>0</v>
      </c>
      <c r="BE790" s="323">
        <f>IF(OR(Is_Loading,LEN($A790)=0),"",SWDATA!AX775)</f>
        <v>0</v>
      </c>
      <c r="BF790" s="320" t="str">
        <f t="shared" si="2879"/>
        <v/>
      </c>
      <c r="BG790" s="11"/>
      <c r="BH790" s="11"/>
      <c r="BI790" s="11"/>
      <c r="BJ790" s="11"/>
      <c r="BK790" s="11"/>
      <c r="BL790" s="11"/>
      <c r="BM790" s="11"/>
      <c r="BN790" s="11"/>
      <c r="BO790" s="11"/>
      <c r="BP790" s="11"/>
      <c r="BQ790" s="11"/>
      <c r="BR790" s="11"/>
      <c r="BS790" s="11"/>
      <c r="BT790" s="11"/>
      <c r="BU790" s="11"/>
      <c r="BV790" s="11"/>
      <c r="BW790" s="11"/>
      <c r="BX790" s="11"/>
      <c r="BY790" s="11"/>
      <c r="BZ790" s="11"/>
      <c r="CA790" s="11"/>
      <c r="CB790" s="11"/>
      <c r="CC790" s="11"/>
      <c r="CD790" s="11"/>
      <c r="CE790" s="11"/>
      <c r="CF790" s="11"/>
      <c r="CG790" s="11"/>
      <c r="CH790" s="11"/>
      <c r="CI790" s="11"/>
      <c r="CJ790" s="11"/>
      <c r="CK790" s="11"/>
      <c r="CL790" s="11"/>
      <c r="CM790" s="11"/>
      <c r="CN790" s="351"/>
      <c r="CO790" s="351"/>
      <c r="CP790" s="351"/>
      <c r="CQ790" s="351"/>
      <c r="CR790" s="351"/>
      <c r="CS790" s="351"/>
      <c r="CT790" s="351"/>
      <c r="CU790" s="351"/>
      <c r="CV790" s="351"/>
      <c r="CW790" s="351"/>
      <c r="CX790" s="351"/>
      <c r="CY790" s="351"/>
      <c r="CZ790" s="351"/>
      <c r="DA790" s="351"/>
      <c r="DB790" s="351"/>
      <c r="DC790" s="351"/>
      <c r="DD790" s="351"/>
      <c r="DE790" s="351"/>
      <c r="DF790" s="351"/>
      <c r="DG790" s="351"/>
      <c r="DH790" s="351"/>
      <c r="DI790" s="351"/>
      <c r="DJ790" s="351"/>
      <c r="DK790" s="351"/>
      <c r="DL790" s="351"/>
      <c r="DM790" s="351"/>
      <c r="DN790" s="351"/>
      <c r="DS790" s="372"/>
      <c r="DT790" s="374"/>
      <c r="DU790" s="375"/>
      <c r="DV790" s="375"/>
      <c r="DW790" s="375"/>
      <c r="DX790" s="375">
        <v>1</v>
      </c>
      <c r="DY790" s="375">
        <f t="shared" si="2920"/>
        <v>0</v>
      </c>
      <c r="DZ790" s="375">
        <f t="shared" si="2921"/>
        <v>0</v>
      </c>
      <c r="EA790" s="375">
        <f t="shared" si="2922"/>
        <v>1</v>
      </c>
      <c r="EB790" s="375">
        <f t="shared" si="2923"/>
        <v>0</v>
      </c>
      <c r="EC790" s="375">
        <f t="shared" si="2924"/>
        <v>0</v>
      </c>
      <c r="ED790" s="375">
        <f t="shared" si="2925"/>
        <v>1</v>
      </c>
      <c r="EE790" s="375">
        <f t="shared" si="2926"/>
        <v>0</v>
      </c>
      <c r="EF790" s="375">
        <f t="shared" si="2927"/>
        <v>0</v>
      </c>
      <c r="EG790" s="375">
        <f t="shared" si="2928"/>
        <v>1</v>
      </c>
      <c r="EH790" s="375">
        <f t="shared" si="2929"/>
        <v>0</v>
      </c>
      <c r="EI790" s="375">
        <f t="shared" si="2930"/>
        <v>0</v>
      </c>
      <c r="EJ790" s="375">
        <f t="shared" si="2931"/>
        <v>1</v>
      </c>
      <c r="EK790" s="375">
        <f t="shared" si="2932"/>
        <v>0</v>
      </c>
      <c r="EL790" s="375">
        <f t="shared" si="2933"/>
        <v>0</v>
      </c>
      <c r="EM790" s="375">
        <f t="shared" si="2934"/>
        <v>1</v>
      </c>
      <c r="EN790" s="375">
        <f t="shared" si="2935"/>
        <v>0</v>
      </c>
      <c r="EO790" s="375">
        <f t="shared" si="2936"/>
        <v>0</v>
      </c>
      <c r="EP790" s="375">
        <f t="shared" si="2937"/>
        <v>1</v>
      </c>
      <c r="EQ790" s="375">
        <f t="shared" si="2938"/>
        <v>0</v>
      </c>
      <c r="ER790" s="375">
        <f t="shared" si="2939"/>
        <v>0</v>
      </c>
      <c r="ES790" s="375">
        <f t="shared" si="2940"/>
        <v>1</v>
      </c>
      <c r="ET790" s="375">
        <f t="shared" si="2941"/>
        <v>0</v>
      </c>
      <c r="EU790" s="375">
        <f t="shared" si="2942"/>
        <v>0</v>
      </c>
      <c r="EV790" s="375">
        <f t="shared" si="2943"/>
        <v>1</v>
      </c>
      <c r="EW790" s="375">
        <f t="shared" si="2944"/>
        <v>0</v>
      </c>
      <c r="EX790" s="375">
        <f t="shared" si="2945"/>
        <v>0</v>
      </c>
      <c r="EY790" s="375">
        <f t="shared" si="2946"/>
        <v>1</v>
      </c>
      <c r="EZ790" s="375">
        <f t="shared" si="2947"/>
        <v>0</v>
      </c>
      <c r="FA790" s="375">
        <f t="shared" si="2948"/>
        <v>0</v>
      </c>
      <c r="FB790" s="375">
        <f t="shared" si="2949"/>
        <v>1</v>
      </c>
      <c r="FC790" s="375">
        <f t="shared" si="2950"/>
        <v>0</v>
      </c>
      <c r="FD790" s="375">
        <f t="shared" si="2951"/>
        <v>0</v>
      </c>
      <c r="FE790" s="376"/>
      <c r="FF790" s="372"/>
      <c r="FG790" s="372"/>
      <c r="FH790" s="372"/>
      <c r="FI790" s="372"/>
      <c r="FJ790" s="372"/>
      <c r="FK790" s="372"/>
      <c r="FL790" s="372"/>
      <c r="FM790" s="372"/>
      <c r="FN790" s="372"/>
      <c r="FO790" s="372"/>
      <c r="FP790" s="372"/>
      <c r="FQ790" s="372"/>
      <c r="FR790" s="372"/>
      <c r="FS790" s="372"/>
      <c r="FT790" s="372"/>
      <c r="FU790" s="372"/>
      <c r="FV790" s="372"/>
      <c r="FW790" s="372"/>
      <c r="FX790" s="372"/>
      <c r="FY790" s="372"/>
      <c r="FZ790" s="372"/>
      <c r="GA790" s="372"/>
      <c r="GB790" s="372"/>
      <c r="GC790" s="372"/>
      <c r="GD790" s="372"/>
      <c r="GE790" s="372"/>
      <c r="GF790" s="372"/>
      <c r="GG790" s="372"/>
      <c r="GH790" s="372"/>
      <c r="GI790" s="372"/>
      <c r="GJ790" s="372"/>
      <c r="GK790" s="372"/>
      <c r="GL790" s="372"/>
      <c r="GM790" s="372"/>
      <c r="GN790" s="372"/>
      <c r="GO790" s="372"/>
      <c r="GP790" s="372"/>
      <c r="GQ790" s="372"/>
      <c r="GR790" s="372"/>
      <c r="GS790" s="372"/>
      <c r="GT790" s="372"/>
      <c r="GU790" s="372"/>
      <c r="GV790" s="372"/>
      <c r="GW790" s="372"/>
      <c r="GX790" s="372"/>
      <c r="GY790" s="372"/>
      <c r="GZ790" s="372"/>
      <c r="HA790" s="372"/>
      <c r="HB790" s="372"/>
      <c r="HC790" s="372"/>
    </row>
    <row r="791" spans="1:211" s="373" customFormat="1" ht="15" hidden="1" customHeight="1" outlineLevel="1" x14ac:dyDescent="0.2">
      <c r="A791" s="366">
        <f>SWDATA!O776</f>
        <v>0</v>
      </c>
      <c r="B791" s="366">
        <f>SWDATA!M776</f>
        <v>0</v>
      </c>
      <c r="C791" s="351">
        <f>IF(AND(SWDATA!M776=1,SWDATA!Q776="promotions"),SWDATA!P776,0)</f>
        <v>0</v>
      </c>
      <c r="D791" s="367">
        <f>ROW(SWDATA!M776)</f>
        <v>776</v>
      </c>
      <c r="E791" s="368">
        <f t="shared" si="2955"/>
        <v>0</v>
      </c>
      <c r="F791" s="369">
        <f t="shared" si="2867"/>
        <v>1</v>
      </c>
      <c r="G791" s="366" t="str">
        <f t="shared" si="2868"/>
        <v/>
      </c>
      <c r="H791" s="370"/>
      <c r="J791" s="238">
        <f t="shared" si="2869"/>
        <v>0</v>
      </c>
      <c r="K791" s="239" t="str">
        <f t="shared" si="2870"/>
        <v/>
      </c>
      <c r="L791" s="342"/>
      <c r="M791" s="345"/>
      <c r="N791" s="340" t="str">
        <f>IF(LEN(SWDATA!F776)=0,"",N790)</f>
        <v/>
      </c>
      <c r="O791" s="296" t="str">
        <f>IF(LEN(SWDATA!G776)=0,"",O790)</f>
        <v/>
      </c>
      <c r="P791" s="297" t="str">
        <f>IF(LEN(SWDATA!C776)=0,"",SWDATA!C776)</f>
        <v/>
      </c>
      <c r="Q791" s="312" t="str">
        <f t="shared" si="2871"/>
        <v/>
      </c>
      <c r="R791" s="223" t="s">
        <v>261</v>
      </c>
      <c r="S791" s="224"/>
      <c r="T791" s="224"/>
      <c r="U791" s="264" t="s">
        <v>597</v>
      </c>
      <c r="V791" s="205" t="s">
        <v>221</v>
      </c>
      <c r="W791" s="266">
        <f>IF(OR(Is_Loading,LEN($A791)=0),"",SWDATA!P776)</f>
        <v>0</v>
      </c>
      <c r="X791" s="267">
        <f>IF(OR(Is_Loading,LEN($A791)=0),"",SWDATA!Q776)</f>
        <v>0</v>
      </c>
      <c r="Y791" s="267">
        <f>IF(OR(Is_Loading,LEN($A791)=0),"",SWDATA!R776)</f>
        <v>0</v>
      </c>
      <c r="Z791" s="266" t="str">
        <f t="shared" si="2952"/>
        <v/>
      </c>
      <c r="AA791" s="266">
        <f>IF(OR(Is_Loading,LEN($A791)=0),"",SWDATA!T776)</f>
        <v>0</v>
      </c>
      <c r="AB791" s="267">
        <f>IF(OR(Is_Loading,LEN($A791)=0),"",SWDATA!U776)</f>
        <v>0</v>
      </c>
      <c r="AC791" s="267">
        <f>IF(OR(Is_Loading,LEN($A791)=0),"",SWDATA!V776)</f>
        <v>0</v>
      </c>
      <c r="AD791" s="266" t="str">
        <f t="shared" si="2872"/>
        <v/>
      </c>
      <c r="AE791" s="266">
        <f>IF(OR(Is_Loading,LEN($A791)=0),"",SWDATA!X776)</f>
        <v>0</v>
      </c>
      <c r="AF791" s="267">
        <f>IF(OR(Is_Loading,LEN($A791)=0),"",SWDATA!Y776)</f>
        <v>0</v>
      </c>
      <c r="AG791" s="267">
        <f>IF(OR(Is_Loading,LEN($A791)=0),"",SWDATA!Z776)</f>
        <v>0</v>
      </c>
      <c r="AH791" s="266" t="str">
        <f t="shared" si="2873"/>
        <v/>
      </c>
      <c r="AI791" s="266">
        <f>IF(OR(Is_Loading,LEN($A791)=0),"",SWDATA!AB776)</f>
        <v>0</v>
      </c>
      <c r="AJ791" s="267">
        <f>IF(OR(Is_Loading,LEN($A791)=0),"",SWDATA!AC776)</f>
        <v>0</v>
      </c>
      <c r="AK791" s="267">
        <f>IF(OR(Is_Loading,LEN($A791)=0),"",SWDATA!AD776)</f>
        <v>0</v>
      </c>
      <c r="AL791" s="266" t="str">
        <f t="shared" si="2874"/>
        <v/>
      </c>
      <c r="AM791" s="266">
        <f>IF(OR(Is_Loading,LEN($A791)=0),"",SWDATA!AF776)</f>
        <v>0</v>
      </c>
      <c r="AN791" s="267">
        <f>IF(OR(Is_Loading,LEN($A791)=0),"",SWDATA!AG776)</f>
        <v>0</v>
      </c>
      <c r="AO791" s="323">
        <f>IF(OR(Is_Loading,LEN($A791)=0),"",SWDATA!AH776)</f>
        <v>0</v>
      </c>
      <c r="AP791" s="320" t="str">
        <f t="shared" si="2875"/>
        <v/>
      </c>
      <c r="AQ791" s="266">
        <f>IF(OR(Is_Loading,LEN($A791)=0),"",SWDATA!AJ776)</f>
        <v>0</v>
      </c>
      <c r="AR791" s="267">
        <f>IF(OR(Is_Loading,LEN($A791)=0),"",SWDATA!AK776)</f>
        <v>0</v>
      </c>
      <c r="AS791" s="267">
        <f>IF(OR(Is_Loading,LEN($A791)=0),"",SWDATA!AL776)</f>
        <v>0</v>
      </c>
      <c r="AT791" s="266" t="str">
        <f t="shared" si="2876"/>
        <v/>
      </c>
      <c r="AU791" s="266">
        <f>IF(OR(Is_Loading,LEN($A791)=0),"",SWDATA!AN776)</f>
        <v>0</v>
      </c>
      <c r="AV791" s="267">
        <f>IF(OR(Is_Loading,LEN($A791)=0),"",SWDATA!AO776)</f>
        <v>0</v>
      </c>
      <c r="AW791" s="267">
        <f>IF(OR(Is_Loading,LEN($A791)=0),"",SWDATA!AP776)</f>
        <v>0</v>
      </c>
      <c r="AX791" s="266" t="str">
        <f t="shared" si="2877"/>
        <v/>
      </c>
      <c r="AY791" s="266">
        <f>IF(OR(Is_Loading,LEN($A791)=0),"",SWDATA!AR776)</f>
        <v>0</v>
      </c>
      <c r="AZ791" s="267">
        <f>IF(OR(Is_Loading,LEN($A791)=0),"",SWDATA!AS776)</f>
        <v>0</v>
      </c>
      <c r="BA791" s="267">
        <f>IF(OR(Is_Loading,LEN($A791)=0),"",SWDATA!AT776)</f>
        <v>0</v>
      </c>
      <c r="BB791" s="266" t="str">
        <f t="shared" si="2878"/>
        <v/>
      </c>
      <c r="BC791" s="266">
        <f>IF(OR(Is_Loading,LEN($A791)=0),"",SWDATA!AV776)</f>
        <v>0</v>
      </c>
      <c r="BD791" s="267">
        <f>IF(OR(Is_Loading,LEN($A791)=0),"",SWDATA!AW776)</f>
        <v>0</v>
      </c>
      <c r="BE791" s="323">
        <f>IF(OR(Is_Loading,LEN($A791)=0),"",SWDATA!AX776)</f>
        <v>0</v>
      </c>
      <c r="BF791" s="320" t="str">
        <f t="shared" si="2879"/>
        <v/>
      </c>
      <c r="BG791" s="11"/>
      <c r="BH791" s="11"/>
      <c r="BI791" s="11"/>
      <c r="BJ791" s="11"/>
      <c r="BK791" s="11"/>
      <c r="BL791" s="11"/>
      <c r="BM791" s="11"/>
      <c r="BN791" s="11"/>
      <c r="BO791" s="11"/>
      <c r="BP791" s="11"/>
      <c r="BQ791" s="11"/>
      <c r="BR791" s="11"/>
      <c r="BS791" s="11"/>
      <c r="BT791" s="11"/>
      <c r="BU791" s="11"/>
      <c r="BV791" s="11"/>
      <c r="BW791" s="11"/>
      <c r="BX791" s="11"/>
      <c r="BY791" s="11"/>
      <c r="BZ791" s="11"/>
      <c r="CA791" s="11"/>
      <c r="CB791" s="11"/>
      <c r="CC791" s="11"/>
      <c r="CD791" s="11"/>
      <c r="CE791" s="11"/>
      <c r="CF791" s="11"/>
      <c r="CG791" s="11"/>
      <c r="CH791" s="11"/>
      <c r="CI791" s="11"/>
      <c r="CJ791" s="11"/>
      <c r="CK791" s="11"/>
      <c r="CL791" s="11"/>
      <c r="CM791" s="11"/>
      <c r="CN791" s="351"/>
      <c r="CO791" s="351"/>
      <c r="CP791" s="351"/>
      <c r="CQ791" s="351"/>
      <c r="CR791" s="351"/>
      <c r="CS791" s="351"/>
      <c r="CT791" s="351"/>
      <c r="CU791" s="351"/>
      <c r="CV791" s="351"/>
      <c r="CW791" s="351"/>
      <c r="CX791" s="351"/>
      <c r="CY791" s="351"/>
      <c r="CZ791" s="351"/>
      <c r="DA791" s="351"/>
      <c r="DB791" s="351"/>
      <c r="DC791" s="351"/>
      <c r="DD791" s="351"/>
      <c r="DE791" s="351"/>
      <c r="DF791" s="351"/>
      <c r="DG791" s="351"/>
      <c r="DH791" s="351"/>
      <c r="DI791" s="351"/>
      <c r="DJ791" s="351"/>
      <c r="DK791" s="351"/>
      <c r="DL791" s="351"/>
      <c r="DM791" s="351"/>
      <c r="DN791" s="351"/>
      <c r="DS791" s="372"/>
      <c r="DT791" s="374"/>
      <c r="DU791" s="375"/>
      <c r="DV791" s="375"/>
      <c r="DW791" s="375"/>
      <c r="DX791" s="375">
        <v>1</v>
      </c>
      <c r="DY791" s="375">
        <f t="shared" si="2920"/>
        <v>0</v>
      </c>
      <c r="DZ791" s="375">
        <f t="shared" si="2921"/>
        <v>0</v>
      </c>
      <c r="EA791" s="375">
        <f t="shared" si="2922"/>
        <v>1</v>
      </c>
      <c r="EB791" s="375">
        <f t="shared" si="2923"/>
        <v>0</v>
      </c>
      <c r="EC791" s="375">
        <f t="shared" si="2924"/>
        <v>0</v>
      </c>
      <c r="ED791" s="375">
        <f t="shared" si="2925"/>
        <v>1</v>
      </c>
      <c r="EE791" s="375">
        <f t="shared" si="2926"/>
        <v>0</v>
      </c>
      <c r="EF791" s="375">
        <f t="shared" si="2927"/>
        <v>0</v>
      </c>
      <c r="EG791" s="375">
        <f t="shared" si="2928"/>
        <v>1</v>
      </c>
      <c r="EH791" s="375">
        <f t="shared" si="2929"/>
        <v>0</v>
      </c>
      <c r="EI791" s="375">
        <f t="shared" si="2930"/>
        <v>0</v>
      </c>
      <c r="EJ791" s="375">
        <f t="shared" si="2931"/>
        <v>1</v>
      </c>
      <c r="EK791" s="375">
        <f t="shared" si="2932"/>
        <v>0</v>
      </c>
      <c r="EL791" s="375">
        <f t="shared" si="2933"/>
        <v>0</v>
      </c>
      <c r="EM791" s="375">
        <f t="shared" si="2934"/>
        <v>1</v>
      </c>
      <c r="EN791" s="375">
        <f t="shared" si="2935"/>
        <v>0</v>
      </c>
      <c r="EO791" s="375">
        <f t="shared" si="2936"/>
        <v>0</v>
      </c>
      <c r="EP791" s="375">
        <f t="shared" si="2937"/>
        <v>1</v>
      </c>
      <c r="EQ791" s="375">
        <f t="shared" si="2938"/>
        <v>0</v>
      </c>
      <c r="ER791" s="375">
        <f t="shared" si="2939"/>
        <v>0</v>
      </c>
      <c r="ES791" s="375">
        <f t="shared" si="2940"/>
        <v>1</v>
      </c>
      <c r="ET791" s="375">
        <f t="shared" si="2941"/>
        <v>0</v>
      </c>
      <c r="EU791" s="375">
        <f t="shared" si="2942"/>
        <v>0</v>
      </c>
      <c r="EV791" s="375">
        <f t="shared" si="2943"/>
        <v>1</v>
      </c>
      <c r="EW791" s="375">
        <f t="shared" si="2944"/>
        <v>0</v>
      </c>
      <c r="EX791" s="375">
        <f t="shared" si="2945"/>
        <v>0</v>
      </c>
      <c r="EY791" s="375">
        <f t="shared" si="2946"/>
        <v>1</v>
      </c>
      <c r="EZ791" s="375">
        <f t="shared" si="2947"/>
        <v>0</v>
      </c>
      <c r="FA791" s="375">
        <f t="shared" si="2948"/>
        <v>0</v>
      </c>
      <c r="FB791" s="375">
        <f t="shared" si="2949"/>
        <v>1</v>
      </c>
      <c r="FC791" s="375">
        <f t="shared" si="2950"/>
        <v>0</v>
      </c>
      <c r="FD791" s="375">
        <f t="shared" si="2951"/>
        <v>0</v>
      </c>
      <c r="FE791" s="376"/>
      <c r="FF791" s="372"/>
      <c r="FG791" s="372"/>
      <c r="FH791" s="372"/>
      <c r="FI791" s="372"/>
      <c r="FJ791" s="372"/>
      <c r="FK791" s="372"/>
      <c r="FL791" s="372"/>
      <c r="FM791" s="372"/>
      <c r="FN791" s="372"/>
      <c r="FO791" s="372"/>
      <c r="FP791" s="372"/>
      <c r="FQ791" s="372"/>
      <c r="FR791" s="372"/>
      <c r="FS791" s="372"/>
      <c r="FT791" s="372"/>
      <c r="FU791" s="372"/>
      <c r="FV791" s="372"/>
      <c r="FW791" s="372"/>
      <c r="FX791" s="372"/>
      <c r="FY791" s="372"/>
      <c r="FZ791" s="372"/>
      <c r="GA791" s="372"/>
      <c r="GB791" s="372"/>
      <c r="GC791" s="372"/>
      <c r="GD791" s="372"/>
      <c r="GE791" s="372"/>
      <c r="GF791" s="372"/>
      <c r="GG791" s="372"/>
      <c r="GH791" s="372"/>
      <c r="GI791" s="372"/>
      <c r="GJ791" s="372"/>
      <c r="GK791" s="372"/>
      <c r="GL791" s="372"/>
      <c r="GM791" s="372"/>
      <c r="GN791" s="372"/>
      <c r="GO791" s="372"/>
      <c r="GP791" s="372"/>
      <c r="GQ791" s="372"/>
      <c r="GR791" s="372"/>
      <c r="GS791" s="372"/>
      <c r="GT791" s="372"/>
      <c r="GU791" s="372"/>
      <c r="GV791" s="372"/>
      <c r="GW791" s="372"/>
      <c r="GX791" s="372"/>
      <c r="GY791" s="372"/>
      <c r="GZ791" s="372"/>
      <c r="HA791" s="372"/>
      <c r="HB791" s="372"/>
      <c r="HC791" s="372"/>
    </row>
    <row r="792" spans="1:211" s="373" customFormat="1" ht="15" hidden="1" customHeight="1" outlineLevel="1" x14ac:dyDescent="0.2">
      <c r="A792" s="366">
        <f>SWDATA!O777</f>
        <v>0</v>
      </c>
      <c r="B792" s="366">
        <f>SWDATA!M777</f>
        <v>0</v>
      </c>
      <c r="C792" s="351">
        <f>IF(AND(SWDATA!M777=1,SWDATA!Q777="promotions"),SWDATA!P777,0)</f>
        <v>0</v>
      </c>
      <c r="D792" s="367">
        <f>ROW(SWDATA!M777)</f>
        <v>777</v>
      </c>
      <c r="E792" s="368">
        <f t="shared" si="2955"/>
        <v>0</v>
      </c>
      <c r="F792" s="369">
        <f t="shared" si="2867"/>
        <v>1</v>
      </c>
      <c r="G792" s="366" t="str">
        <f t="shared" si="2868"/>
        <v/>
      </c>
      <c r="H792" s="370"/>
      <c r="J792" s="238">
        <f t="shared" si="2869"/>
        <v>0</v>
      </c>
      <c r="K792" s="239" t="str">
        <f t="shared" si="2870"/>
        <v/>
      </c>
      <c r="L792" s="342"/>
      <c r="M792" s="345"/>
      <c r="N792" s="340" t="str">
        <f>IF(LEN(SWDATA!F777)=0,"",N791)</f>
        <v/>
      </c>
      <c r="O792" s="296" t="str">
        <f>IF(LEN(SWDATA!G777)=0,"",O791)</f>
        <v/>
      </c>
      <c r="P792" s="297" t="str">
        <f>IF(LEN(SWDATA!C777)=0,"",SWDATA!C777)</f>
        <v/>
      </c>
      <c r="Q792" s="312" t="str">
        <f t="shared" si="2871"/>
        <v/>
      </c>
      <c r="R792" s="223" t="s">
        <v>261</v>
      </c>
      <c r="S792" s="224"/>
      <c r="T792" s="224"/>
      <c r="U792" s="264" t="s">
        <v>599</v>
      </c>
      <c r="V792" s="205" t="s">
        <v>221</v>
      </c>
      <c r="W792" s="266">
        <f>IF(OR(Is_Loading,LEN($A792)=0),"",SWDATA!P777)</f>
        <v>0</v>
      </c>
      <c r="X792" s="267">
        <f>IF(OR(Is_Loading,LEN($A792)=0),"",SWDATA!Q777)</f>
        <v>0</v>
      </c>
      <c r="Y792" s="267">
        <f>IF(OR(Is_Loading,LEN($A792)=0),"",SWDATA!R777)</f>
        <v>0</v>
      </c>
      <c r="Z792" s="266" t="str">
        <f t="shared" si="2952"/>
        <v/>
      </c>
      <c r="AA792" s="266">
        <f>IF(OR(Is_Loading,LEN($A792)=0),"",SWDATA!T777)</f>
        <v>0</v>
      </c>
      <c r="AB792" s="267">
        <f>IF(OR(Is_Loading,LEN($A792)=0),"",SWDATA!U777)</f>
        <v>0</v>
      </c>
      <c r="AC792" s="267">
        <f>IF(OR(Is_Loading,LEN($A792)=0),"",SWDATA!V777)</f>
        <v>0</v>
      </c>
      <c r="AD792" s="266" t="str">
        <f t="shared" si="2872"/>
        <v/>
      </c>
      <c r="AE792" s="266">
        <f>IF(OR(Is_Loading,LEN($A792)=0),"",SWDATA!X777)</f>
        <v>0</v>
      </c>
      <c r="AF792" s="267">
        <f>IF(OR(Is_Loading,LEN($A792)=0),"",SWDATA!Y777)</f>
        <v>0</v>
      </c>
      <c r="AG792" s="267">
        <f>IF(OR(Is_Loading,LEN($A792)=0),"",SWDATA!Z777)</f>
        <v>0</v>
      </c>
      <c r="AH792" s="266" t="str">
        <f t="shared" si="2873"/>
        <v/>
      </c>
      <c r="AI792" s="266">
        <f>IF(OR(Is_Loading,LEN($A792)=0),"",SWDATA!AB777)</f>
        <v>0</v>
      </c>
      <c r="AJ792" s="267">
        <f>IF(OR(Is_Loading,LEN($A792)=0),"",SWDATA!AC777)</f>
        <v>0</v>
      </c>
      <c r="AK792" s="267">
        <f>IF(OR(Is_Loading,LEN($A792)=0),"",SWDATA!AD777)</f>
        <v>0</v>
      </c>
      <c r="AL792" s="266" t="str">
        <f t="shared" si="2874"/>
        <v/>
      </c>
      <c r="AM792" s="266">
        <f>IF(OR(Is_Loading,LEN($A792)=0),"",SWDATA!AF777)</f>
        <v>0</v>
      </c>
      <c r="AN792" s="267">
        <f>IF(OR(Is_Loading,LEN($A792)=0),"",SWDATA!AG777)</f>
        <v>0</v>
      </c>
      <c r="AO792" s="323">
        <f>IF(OR(Is_Loading,LEN($A792)=0),"",SWDATA!AH777)</f>
        <v>0</v>
      </c>
      <c r="AP792" s="320" t="str">
        <f t="shared" si="2875"/>
        <v/>
      </c>
      <c r="AQ792" s="266">
        <f>IF(OR(Is_Loading,LEN($A792)=0),"",SWDATA!AJ777)</f>
        <v>0</v>
      </c>
      <c r="AR792" s="267">
        <f>IF(OR(Is_Loading,LEN($A792)=0),"",SWDATA!AK777)</f>
        <v>0</v>
      </c>
      <c r="AS792" s="267">
        <f>IF(OR(Is_Loading,LEN($A792)=0),"",SWDATA!AL777)</f>
        <v>0</v>
      </c>
      <c r="AT792" s="266" t="str">
        <f t="shared" si="2876"/>
        <v/>
      </c>
      <c r="AU792" s="266">
        <f>IF(OR(Is_Loading,LEN($A792)=0),"",SWDATA!AN777)</f>
        <v>0</v>
      </c>
      <c r="AV792" s="267">
        <f>IF(OR(Is_Loading,LEN($A792)=0),"",SWDATA!AO777)</f>
        <v>0</v>
      </c>
      <c r="AW792" s="267">
        <f>IF(OR(Is_Loading,LEN($A792)=0),"",SWDATA!AP777)</f>
        <v>0</v>
      </c>
      <c r="AX792" s="266" t="str">
        <f t="shared" si="2877"/>
        <v/>
      </c>
      <c r="AY792" s="266">
        <f>IF(OR(Is_Loading,LEN($A792)=0),"",SWDATA!AR777)</f>
        <v>0</v>
      </c>
      <c r="AZ792" s="267">
        <f>IF(OR(Is_Loading,LEN($A792)=0),"",SWDATA!AS777)</f>
        <v>0</v>
      </c>
      <c r="BA792" s="267">
        <f>IF(OR(Is_Loading,LEN($A792)=0),"",SWDATA!AT777)</f>
        <v>0</v>
      </c>
      <c r="BB792" s="266" t="str">
        <f t="shared" si="2878"/>
        <v/>
      </c>
      <c r="BC792" s="266">
        <f>IF(OR(Is_Loading,LEN($A792)=0),"",SWDATA!AV777)</f>
        <v>0</v>
      </c>
      <c r="BD792" s="267">
        <f>IF(OR(Is_Loading,LEN($A792)=0),"",SWDATA!AW777)</f>
        <v>0</v>
      </c>
      <c r="BE792" s="323">
        <f>IF(OR(Is_Loading,LEN($A792)=0),"",SWDATA!AX777)</f>
        <v>0</v>
      </c>
      <c r="BF792" s="320" t="str">
        <f t="shared" si="2879"/>
        <v/>
      </c>
      <c r="BG792" s="11"/>
      <c r="BH792" s="11"/>
      <c r="BI792" s="11"/>
      <c r="BJ792" s="11"/>
      <c r="BK792" s="11"/>
      <c r="BL792" s="11"/>
      <c r="BM792" s="11"/>
      <c r="BN792" s="11"/>
      <c r="BO792" s="11"/>
      <c r="BP792" s="11"/>
      <c r="BQ792" s="11"/>
      <c r="BR792" s="11"/>
      <c r="BS792" s="11"/>
      <c r="BT792" s="11"/>
      <c r="BU792" s="11"/>
      <c r="BV792" s="11"/>
      <c r="BW792" s="11"/>
      <c r="BX792" s="11"/>
      <c r="BY792" s="11"/>
      <c r="BZ792" s="11"/>
      <c r="CA792" s="11"/>
      <c r="CB792" s="11"/>
      <c r="CC792" s="11"/>
      <c r="CD792" s="11"/>
      <c r="CE792" s="11"/>
      <c r="CF792" s="11"/>
      <c r="CG792" s="11"/>
      <c r="CH792" s="11"/>
      <c r="CI792" s="11"/>
      <c r="CJ792" s="11"/>
      <c r="CK792" s="11"/>
      <c r="CL792" s="11"/>
      <c r="CM792" s="11"/>
      <c r="CN792" s="351"/>
      <c r="CO792" s="351"/>
      <c r="CP792" s="351"/>
      <c r="CQ792" s="351"/>
      <c r="CR792" s="351"/>
      <c r="CS792" s="351"/>
      <c r="CT792" s="351"/>
      <c r="CU792" s="351"/>
      <c r="CV792" s="351"/>
      <c r="CW792" s="351"/>
      <c r="CX792" s="351"/>
      <c r="CY792" s="351"/>
      <c r="CZ792" s="351"/>
      <c r="DA792" s="351"/>
      <c r="DB792" s="351"/>
      <c r="DC792" s="351"/>
      <c r="DD792" s="351"/>
      <c r="DE792" s="351"/>
      <c r="DF792" s="351"/>
      <c r="DG792" s="351"/>
      <c r="DH792" s="351"/>
      <c r="DI792" s="351"/>
      <c r="DJ792" s="351"/>
      <c r="DK792" s="351"/>
      <c r="DL792" s="351"/>
      <c r="DM792" s="351"/>
      <c r="DN792" s="351"/>
      <c r="DS792" s="372"/>
      <c r="DT792" s="374"/>
      <c r="DU792" s="375"/>
      <c r="DV792" s="375"/>
      <c r="DW792" s="375"/>
      <c r="DX792" s="375">
        <v>1</v>
      </c>
      <c r="DY792" s="375">
        <f t="shared" si="2920"/>
        <v>0</v>
      </c>
      <c r="DZ792" s="375">
        <f t="shared" si="2921"/>
        <v>0</v>
      </c>
      <c r="EA792" s="375">
        <f t="shared" si="2922"/>
        <v>1</v>
      </c>
      <c r="EB792" s="375">
        <f t="shared" si="2923"/>
        <v>0</v>
      </c>
      <c r="EC792" s="375">
        <f t="shared" si="2924"/>
        <v>0</v>
      </c>
      <c r="ED792" s="375">
        <f t="shared" si="2925"/>
        <v>1</v>
      </c>
      <c r="EE792" s="375">
        <f t="shared" si="2926"/>
        <v>0</v>
      </c>
      <c r="EF792" s="375">
        <f t="shared" si="2927"/>
        <v>0</v>
      </c>
      <c r="EG792" s="375">
        <f t="shared" si="2928"/>
        <v>1</v>
      </c>
      <c r="EH792" s="375">
        <f t="shared" si="2929"/>
        <v>0</v>
      </c>
      <c r="EI792" s="375">
        <f t="shared" si="2930"/>
        <v>0</v>
      </c>
      <c r="EJ792" s="375">
        <f t="shared" si="2931"/>
        <v>1</v>
      </c>
      <c r="EK792" s="375">
        <f t="shared" si="2932"/>
        <v>0</v>
      </c>
      <c r="EL792" s="375">
        <f t="shared" si="2933"/>
        <v>0</v>
      </c>
      <c r="EM792" s="375">
        <f t="shared" si="2934"/>
        <v>1</v>
      </c>
      <c r="EN792" s="375">
        <f t="shared" si="2935"/>
        <v>0</v>
      </c>
      <c r="EO792" s="375">
        <f t="shared" si="2936"/>
        <v>0</v>
      </c>
      <c r="EP792" s="375">
        <f t="shared" si="2937"/>
        <v>1</v>
      </c>
      <c r="EQ792" s="375">
        <f t="shared" si="2938"/>
        <v>0</v>
      </c>
      <c r="ER792" s="375">
        <f t="shared" si="2939"/>
        <v>0</v>
      </c>
      <c r="ES792" s="375">
        <f t="shared" si="2940"/>
        <v>1</v>
      </c>
      <c r="ET792" s="375">
        <f t="shared" si="2941"/>
        <v>0</v>
      </c>
      <c r="EU792" s="375">
        <f t="shared" si="2942"/>
        <v>0</v>
      </c>
      <c r="EV792" s="375">
        <f t="shared" si="2943"/>
        <v>1</v>
      </c>
      <c r="EW792" s="375">
        <f t="shared" si="2944"/>
        <v>0</v>
      </c>
      <c r="EX792" s="375">
        <f t="shared" si="2945"/>
        <v>0</v>
      </c>
      <c r="EY792" s="375">
        <f t="shared" si="2946"/>
        <v>1</v>
      </c>
      <c r="EZ792" s="375">
        <f t="shared" si="2947"/>
        <v>0</v>
      </c>
      <c r="FA792" s="375">
        <f t="shared" si="2948"/>
        <v>0</v>
      </c>
      <c r="FB792" s="375">
        <f t="shared" si="2949"/>
        <v>1</v>
      </c>
      <c r="FC792" s="375">
        <f t="shared" si="2950"/>
        <v>0</v>
      </c>
      <c r="FD792" s="375">
        <f t="shared" si="2951"/>
        <v>0</v>
      </c>
      <c r="FE792" s="376"/>
      <c r="FF792" s="372"/>
      <c r="FG792" s="372"/>
      <c r="FH792" s="372"/>
      <c r="FI792" s="372"/>
      <c r="FJ792" s="372"/>
      <c r="FK792" s="372"/>
      <c r="FL792" s="372"/>
      <c r="FM792" s="372"/>
      <c r="FN792" s="372"/>
      <c r="FO792" s="372"/>
      <c r="FP792" s="372"/>
      <c r="FQ792" s="372"/>
      <c r="FR792" s="372"/>
      <c r="FS792" s="372"/>
      <c r="FT792" s="372"/>
      <c r="FU792" s="372"/>
      <c r="FV792" s="372"/>
      <c r="FW792" s="372"/>
      <c r="FX792" s="372"/>
      <c r="FY792" s="372"/>
      <c r="FZ792" s="372"/>
      <c r="GA792" s="372"/>
      <c r="GB792" s="372"/>
      <c r="GC792" s="372"/>
      <c r="GD792" s="372"/>
      <c r="GE792" s="372"/>
      <c r="GF792" s="372"/>
      <c r="GG792" s="372"/>
      <c r="GH792" s="372"/>
      <c r="GI792" s="372"/>
      <c r="GJ792" s="372"/>
      <c r="GK792" s="372"/>
      <c r="GL792" s="372"/>
      <c r="GM792" s="372"/>
      <c r="GN792" s="372"/>
      <c r="GO792" s="372"/>
      <c r="GP792" s="372"/>
      <c r="GQ792" s="372"/>
      <c r="GR792" s="372"/>
      <c r="GS792" s="372"/>
      <c r="GT792" s="372"/>
      <c r="GU792" s="372"/>
      <c r="GV792" s="372"/>
      <c r="GW792" s="372"/>
      <c r="GX792" s="372"/>
      <c r="GY792" s="372"/>
      <c r="GZ792" s="372"/>
      <c r="HA792" s="372"/>
      <c r="HB792" s="372"/>
      <c r="HC792" s="372"/>
    </row>
    <row r="793" spans="1:211" s="373" customFormat="1" ht="15" hidden="1" customHeight="1" outlineLevel="1" x14ac:dyDescent="0.2">
      <c r="A793" s="366">
        <f>SWDATA!O778</f>
        <v>0</v>
      </c>
      <c r="B793" s="366">
        <f>SWDATA!M778</f>
        <v>0</v>
      </c>
      <c r="C793" s="351">
        <f>IF(AND(SWDATA!M778=1,SWDATA!Q778="promotions"),SWDATA!P778,0)</f>
        <v>0</v>
      </c>
      <c r="D793" s="367">
        <f>ROW(SWDATA!M778)</f>
        <v>778</v>
      </c>
      <c r="E793" s="368">
        <f t="shared" si="2955"/>
        <v>0</v>
      </c>
      <c r="F793" s="369">
        <f t="shared" si="2867"/>
        <v>1</v>
      </c>
      <c r="G793" s="366" t="str">
        <f t="shared" si="2868"/>
        <v/>
      </c>
      <c r="H793" s="370"/>
      <c r="J793" s="238">
        <f t="shared" si="2869"/>
        <v>0</v>
      </c>
      <c r="K793" s="239" t="str">
        <f t="shared" si="2870"/>
        <v/>
      </c>
      <c r="L793" s="342"/>
      <c r="M793" s="345"/>
      <c r="N793" s="340" t="str">
        <f>IF(LEN(SWDATA!F778)=0,"",N792)</f>
        <v/>
      </c>
      <c r="O793" s="296" t="str">
        <f>IF(LEN(SWDATA!G778)=0,"",O792)</f>
        <v/>
      </c>
      <c r="P793" s="297" t="str">
        <f>IF(LEN(SWDATA!C778)=0,"",SWDATA!C778)</f>
        <v/>
      </c>
      <c r="Q793" s="312" t="str">
        <f t="shared" si="2871"/>
        <v/>
      </c>
      <c r="R793" s="223" t="s">
        <v>261</v>
      </c>
      <c r="S793" s="224"/>
      <c r="T793" s="224"/>
      <c r="U793" s="264" t="s">
        <v>600</v>
      </c>
      <c r="V793" s="205" t="s">
        <v>221</v>
      </c>
      <c r="W793" s="266">
        <f>IF(OR(Is_Loading,LEN($A793)=0),"",SWDATA!P778)</f>
        <v>0</v>
      </c>
      <c r="X793" s="267">
        <f>IF(OR(Is_Loading,LEN($A793)=0),"",SWDATA!Q778)</f>
        <v>0</v>
      </c>
      <c r="Y793" s="267">
        <f>IF(OR(Is_Loading,LEN($A793)=0),"",SWDATA!R778)</f>
        <v>0</v>
      </c>
      <c r="Z793" s="266" t="str">
        <f t="shared" si="2952"/>
        <v/>
      </c>
      <c r="AA793" s="266">
        <f>IF(OR(Is_Loading,LEN($A793)=0),"",SWDATA!T778)</f>
        <v>0</v>
      </c>
      <c r="AB793" s="267">
        <f>IF(OR(Is_Loading,LEN($A793)=0),"",SWDATA!U778)</f>
        <v>0</v>
      </c>
      <c r="AC793" s="267">
        <f>IF(OR(Is_Loading,LEN($A793)=0),"",SWDATA!V778)</f>
        <v>0</v>
      </c>
      <c r="AD793" s="266" t="str">
        <f t="shared" si="2872"/>
        <v/>
      </c>
      <c r="AE793" s="266">
        <f>IF(OR(Is_Loading,LEN($A793)=0),"",SWDATA!X778)</f>
        <v>0</v>
      </c>
      <c r="AF793" s="267">
        <f>IF(OR(Is_Loading,LEN($A793)=0),"",SWDATA!Y778)</f>
        <v>0</v>
      </c>
      <c r="AG793" s="267">
        <f>IF(OR(Is_Loading,LEN($A793)=0),"",SWDATA!Z778)</f>
        <v>0</v>
      </c>
      <c r="AH793" s="266" t="str">
        <f t="shared" si="2873"/>
        <v/>
      </c>
      <c r="AI793" s="266">
        <f>IF(OR(Is_Loading,LEN($A793)=0),"",SWDATA!AB778)</f>
        <v>0</v>
      </c>
      <c r="AJ793" s="267">
        <f>IF(OR(Is_Loading,LEN($A793)=0),"",SWDATA!AC778)</f>
        <v>0</v>
      </c>
      <c r="AK793" s="267">
        <f>IF(OR(Is_Loading,LEN($A793)=0),"",SWDATA!AD778)</f>
        <v>0</v>
      </c>
      <c r="AL793" s="266" t="str">
        <f t="shared" si="2874"/>
        <v/>
      </c>
      <c r="AM793" s="266">
        <f>IF(OR(Is_Loading,LEN($A793)=0),"",SWDATA!AF778)</f>
        <v>0</v>
      </c>
      <c r="AN793" s="267">
        <f>IF(OR(Is_Loading,LEN($A793)=0),"",SWDATA!AG778)</f>
        <v>0</v>
      </c>
      <c r="AO793" s="323">
        <f>IF(OR(Is_Loading,LEN($A793)=0),"",SWDATA!AH778)</f>
        <v>0</v>
      </c>
      <c r="AP793" s="320" t="str">
        <f t="shared" si="2875"/>
        <v/>
      </c>
      <c r="AQ793" s="266">
        <f>IF(OR(Is_Loading,LEN($A793)=0),"",SWDATA!AJ778)</f>
        <v>0</v>
      </c>
      <c r="AR793" s="267">
        <f>IF(OR(Is_Loading,LEN($A793)=0),"",SWDATA!AK778)</f>
        <v>0</v>
      </c>
      <c r="AS793" s="267">
        <f>IF(OR(Is_Loading,LEN($A793)=0),"",SWDATA!AL778)</f>
        <v>0</v>
      </c>
      <c r="AT793" s="266" t="str">
        <f t="shared" si="2876"/>
        <v/>
      </c>
      <c r="AU793" s="266">
        <f>IF(OR(Is_Loading,LEN($A793)=0),"",SWDATA!AN778)</f>
        <v>0</v>
      </c>
      <c r="AV793" s="267">
        <f>IF(OR(Is_Loading,LEN($A793)=0),"",SWDATA!AO778)</f>
        <v>0</v>
      </c>
      <c r="AW793" s="267">
        <f>IF(OR(Is_Loading,LEN($A793)=0),"",SWDATA!AP778)</f>
        <v>0</v>
      </c>
      <c r="AX793" s="266" t="str">
        <f t="shared" si="2877"/>
        <v/>
      </c>
      <c r="AY793" s="266">
        <f>IF(OR(Is_Loading,LEN($A793)=0),"",SWDATA!AR778)</f>
        <v>0</v>
      </c>
      <c r="AZ793" s="267">
        <f>IF(OR(Is_Loading,LEN($A793)=0),"",SWDATA!AS778)</f>
        <v>0</v>
      </c>
      <c r="BA793" s="267">
        <f>IF(OR(Is_Loading,LEN($A793)=0),"",SWDATA!AT778)</f>
        <v>0</v>
      </c>
      <c r="BB793" s="266" t="str">
        <f t="shared" si="2878"/>
        <v/>
      </c>
      <c r="BC793" s="266">
        <f>IF(OR(Is_Loading,LEN($A793)=0),"",SWDATA!AV778)</f>
        <v>0</v>
      </c>
      <c r="BD793" s="267">
        <f>IF(OR(Is_Loading,LEN($A793)=0),"",SWDATA!AW778)</f>
        <v>0</v>
      </c>
      <c r="BE793" s="323">
        <f>IF(OR(Is_Loading,LEN($A793)=0),"",SWDATA!AX778)</f>
        <v>0</v>
      </c>
      <c r="BF793" s="320" t="str">
        <f t="shared" si="2879"/>
        <v/>
      </c>
      <c r="BG793" s="11"/>
      <c r="BH793" s="11"/>
      <c r="BI793" s="11"/>
      <c r="BJ793" s="11"/>
      <c r="BK793" s="11"/>
      <c r="BL793" s="11"/>
      <c r="BM793" s="11"/>
      <c r="BN793" s="11"/>
      <c r="BO793" s="11"/>
      <c r="BP793" s="11"/>
      <c r="BQ793" s="11"/>
      <c r="BR793" s="11"/>
      <c r="BS793" s="11"/>
      <c r="BT793" s="11"/>
      <c r="BU793" s="11"/>
      <c r="BV793" s="11"/>
      <c r="BW793" s="11"/>
      <c r="BX793" s="11"/>
      <c r="BY793" s="11"/>
      <c r="BZ793" s="11"/>
      <c r="CA793" s="11"/>
      <c r="CB793" s="11"/>
      <c r="CC793" s="11"/>
      <c r="CD793" s="11"/>
      <c r="CE793" s="11"/>
      <c r="CF793" s="11"/>
      <c r="CG793" s="11"/>
      <c r="CH793" s="11"/>
      <c r="CI793" s="11"/>
      <c r="CJ793" s="11"/>
      <c r="CK793" s="11"/>
      <c r="CL793" s="11"/>
      <c r="CM793" s="11"/>
      <c r="CN793" s="351"/>
      <c r="CO793" s="351"/>
      <c r="CP793" s="351"/>
      <c r="CQ793" s="351"/>
      <c r="CR793" s="351"/>
      <c r="CS793" s="351"/>
      <c r="CT793" s="351"/>
      <c r="CU793" s="351"/>
      <c r="CV793" s="351"/>
      <c r="CW793" s="351"/>
      <c r="CX793" s="351"/>
      <c r="CY793" s="351"/>
      <c r="CZ793" s="351"/>
      <c r="DA793" s="351"/>
      <c r="DB793" s="351"/>
      <c r="DC793" s="351"/>
      <c r="DD793" s="351"/>
      <c r="DE793" s="351"/>
      <c r="DF793" s="351"/>
      <c r="DG793" s="351"/>
      <c r="DH793" s="351"/>
      <c r="DI793" s="351"/>
      <c r="DJ793" s="351"/>
      <c r="DK793" s="351"/>
      <c r="DL793" s="351"/>
      <c r="DM793" s="351"/>
      <c r="DN793" s="351"/>
      <c r="DS793" s="372"/>
      <c r="DT793" s="374"/>
      <c r="DU793" s="375"/>
      <c r="DV793" s="375"/>
      <c r="DW793" s="375"/>
      <c r="DX793" s="375">
        <v>1</v>
      </c>
      <c r="DY793" s="375">
        <f t="shared" si="2920"/>
        <v>0</v>
      </c>
      <c r="DZ793" s="375">
        <f t="shared" si="2921"/>
        <v>0</v>
      </c>
      <c r="EA793" s="375">
        <f t="shared" si="2922"/>
        <v>1</v>
      </c>
      <c r="EB793" s="375">
        <f t="shared" si="2923"/>
        <v>0</v>
      </c>
      <c r="EC793" s="375">
        <f t="shared" si="2924"/>
        <v>0</v>
      </c>
      <c r="ED793" s="375">
        <f t="shared" si="2925"/>
        <v>1</v>
      </c>
      <c r="EE793" s="375">
        <f t="shared" si="2926"/>
        <v>0</v>
      </c>
      <c r="EF793" s="375">
        <f t="shared" si="2927"/>
        <v>0</v>
      </c>
      <c r="EG793" s="375">
        <f t="shared" si="2928"/>
        <v>1</v>
      </c>
      <c r="EH793" s="375">
        <f t="shared" si="2929"/>
        <v>0</v>
      </c>
      <c r="EI793" s="375">
        <f t="shared" si="2930"/>
        <v>0</v>
      </c>
      <c r="EJ793" s="375">
        <f t="shared" si="2931"/>
        <v>1</v>
      </c>
      <c r="EK793" s="375">
        <f t="shared" si="2932"/>
        <v>0</v>
      </c>
      <c r="EL793" s="375">
        <f t="shared" si="2933"/>
        <v>0</v>
      </c>
      <c r="EM793" s="375">
        <f t="shared" si="2934"/>
        <v>1</v>
      </c>
      <c r="EN793" s="375">
        <f t="shared" si="2935"/>
        <v>0</v>
      </c>
      <c r="EO793" s="375">
        <f t="shared" si="2936"/>
        <v>0</v>
      </c>
      <c r="EP793" s="375">
        <f t="shared" si="2937"/>
        <v>1</v>
      </c>
      <c r="EQ793" s="375">
        <f t="shared" si="2938"/>
        <v>0</v>
      </c>
      <c r="ER793" s="375">
        <f t="shared" si="2939"/>
        <v>0</v>
      </c>
      <c r="ES793" s="375">
        <f t="shared" si="2940"/>
        <v>1</v>
      </c>
      <c r="ET793" s="375">
        <f t="shared" si="2941"/>
        <v>0</v>
      </c>
      <c r="EU793" s="375">
        <f t="shared" si="2942"/>
        <v>0</v>
      </c>
      <c r="EV793" s="375">
        <f t="shared" si="2943"/>
        <v>1</v>
      </c>
      <c r="EW793" s="375">
        <f t="shared" si="2944"/>
        <v>0</v>
      </c>
      <c r="EX793" s="375">
        <f t="shared" si="2945"/>
        <v>0</v>
      </c>
      <c r="EY793" s="375">
        <f t="shared" si="2946"/>
        <v>1</v>
      </c>
      <c r="EZ793" s="375">
        <f t="shared" si="2947"/>
        <v>0</v>
      </c>
      <c r="FA793" s="375">
        <f t="shared" si="2948"/>
        <v>0</v>
      </c>
      <c r="FB793" s="375">
        <f t="shared" si="2949"/>
        <v>1</v>
      </c>
      <c r="FC793" s="375">
        <f t="shared" si="2950"/>
        <v>0</v>
      </c>
      <c r="FD793" s="375">
        <f t="shared" si="2951"/>
        <v>0</v>
      </c>
      <c r="FE793" s="376"/>
      <c r="FF793" s="372"/>
      <c r="FG793" s="372"/>
      <c r="FH793" s="372"/>
      <c r="FI793" s="372"/>
      <c r="FJ793" s="372"/>
      <c r="FK793" s="372"/>
      <c r="FL793" s="372"/>
      <c r="FM793" s="372"/>
      <c r="FN793" s="372"/>
      <c r="FO793" s="372"/>
      <c r="FP793" s="372"/>
      <c r="FQ793" s="372"/>
      <c r="FR793" s="372"/>
      <c r="FS793" s="372"/>
      <c r="FT793" s="372"/>
      <c r="FU793" s="372"/>
      <c r="FV793" s="372"/>
      <c r="FW793" s="372"/>
      <c r="FX793" s="372"/>
      <c r="FY793" s="372"/>
      <c r="FZ793" s="372"/>
      <c r="GA793" s="372"/>
      <c r="GB793" s="372"/>
      <c r="GC793" s="372"/>
      <c r="GD793" s="372"/>
      <c r="GE793" s="372"/>
      <c r="GF793" s="372"/>
      <c r="GG793" s="372"/>
      <c r="GH793" s="372"/>
      <c r="GI793" s="372"/>
      <c r="GJ793" s="372"/>
      <c r="GK793" s="372"/>
      <c r="GL793" s="372"/>
      <c r="GM793" s="372"/>
      <c r="GN793" s="372"/>
      <c r="GO793" s="372"/>
      <c r="GP793" s="372"/>
      <c r="GQ793" s="372"/>
      <c r="GR793" s="372"/>
      <c r="GS793" s="372"/>
      <c r="GT793" s="372"/>
      <c r="GU793" s="372"/>
      <c r="GV793" s="372"/>
      <c r="GW793" s="372"/>
      <c r="GX793" s="372"/>
      <c r="GY793" s="372"/>
      <c r="GZ793" s="372"/>
      <c r="HA793" s="372"/>
      <c r="HB793" s="372"/>
      <c r="HC793" s="372"/>
    </row>
    <row r="794" spans="1:211" s="373" customFormat="1" ht="15" hidden="1" customHeight="1" outlineLevel="1" x14ac:dyDescent="0.2">
      <c r="A794" s="366">
        <f>SWDATA!O779</f>
        <v>0</v>
      </c>
      <c r="B794" s="366">
        <f>SWDATA!M779</f>
        <v>0</v>
      </c>
      <c r="C794" s="351">
        <f>IF(AND(SWDATA!M779=1,SWDATA!Q779="promotions"),SWDATA!P779,0)</f>
        <v>0</v>
      </c>
      <c r="D794" s="367">
        <f>ROW(SWDATA!M779)</f>
        <v>779</v>
      </c>
      <c r="E794" s="368">
        <f t="shared" si="2955"/>
        <v>0</v>
      </c>
      <c r="F794" s="369">
        <f t="shared" si="2867"/>
        <v>1</v>
      </c>
      <c r="G794" s="366" t="str">
        <f t="shared" si="2868"/>
        <v/>
      </c>
      <c r="H794" s="370"/>
      <c r="J794" s="238">
        <f t="shared" si="2869"/>
        <v>0</v>
      </c>
      <c r="K794" s="239" t="str">
        <f t="shared" si="2870"/>
        <v/>
      </c>
      <c r="L794" s="342"/>
      <c r="M794" s="345"/>
      <c r="N794" s="340" t="str">
        <f>IF(LEN(SWDATA!F779)=0,"",N793)</f>
        <v/>
      </c>
      <c r="O794" s="296" t="str">
        <f>IF(LEN(SWDATA!G779)=0,"",O793)</f>
        <v/>
      </c>
      <c r="P794" s="297" t="str">
        <f>IF(LEN(SWDATA!C779)=0,"",SWDATA!C779)</f>
        <v/>
      </c>
      <c r="Q794" s="312" t="str">
        <f t="shared" si="2871"/>
        <v/>
      </c>
      <c r="R794" s="223" t="s">
        <v>261</v>
      </c>
      <c r="S794" s="224"/>
      <c r="T794" s="224"/>
      <c r="U794" s="264" t="s">
        <v>602</v>
      </c>
      <c r="V794" s="205" t="s">
        <v>221</v>
      </c>
      <c r="W794" s="266">
        <f>IF(OR(Is_Loading,LEN($A794)=0),"",SWDATA!P779)</f>
        <v>0</v>
      </c>
      <c r="X794" s="267">
        <f>IF(OR(Is_Loading,LEN($A794)=0),"",SWDATA!Q779)</f>
        <v>0</v>
      </c>
      <c r="Y794" s="267">
        <f>IF(OR(Is_Loading,LEN($A794)=0),"",SWDATA!R779)</f>
        <v>0</v>
      </c>
      <c r="Z794" s="266" t="str">
        <f t="shared" si="2952"/>
        <v/>
      </c>
      <c r="AA794" s="266">
        <f>IF(OR(Is_Loading,LEN($A794)=0),"",SWDATA!T779)</f>
        <v>0</v>
      </c>
      <c r="AB794" s="267">
        <f>IF(OR(Is_Loading,LEN($A794)=0),"",SWDATA!U779)</f>
        <v>0</v>
      </c>
      <c r="AC794" s="267">
        <f>IF(OR(Is_Loading,LEN($A794)=0),"",SWDATA!V779)</f>
        <v>0</v>
      </c>
      <c r="AD794" s="266" t="str">
        <f t="shared" si="2872"/>
        <v/>
      </c>
      <c r="AE794" s="266">
        <f>IF(OR(Is_Loading,LEN($A794)=0),"",SWDATA!X779)</f>
        <v>0</v>
      </c>
      <c r="AF794" s="267">
        <f>IF(OR(Is_Loading,LEN($A794)=0),"",SWDATA!Y779)</f>
        <v>0</v>
      </c>
      <c r="AG794" s="267">
        <f>IF(OR(Is_Loading,LEN($A794)=0),"",SWDATA!Z779)</f>
        <v>0</v>
      </c>
      <c r="AH794" s="266" t="str">
        <f t="shared" si="2873"/>
        <v/>
      </c>
      <c r="AI794" s="266">
        <f>IF(OR(Is_Loading,LEN($A794)=0),"",SWDATA!AB779)</f>
        <v>0</v>
      </c>
      <c r="AJ794" s="267">
        <f>IF(OR(Is_Loading,LEN($A794)=0),"",SWDATA!AC779)</f>
        <v>0</v>
      </c>
      <c r="AK794" s="267">
        <f>IF(OR(Is_Loading,LEN($A794)=0),"",SWDATA!AD779)</f>
        <v>0</v>
      </c>
      <c r="AL794" s="266" t="str">
        <f t="shared" si="2874"/>
        <v/>
      </c>
      <c r="AM794" s="266">
        <f>IF(OR(Is_Loading,LEN($A794)=0),"",SWDATA!AF779)</f>
        <v>0</v>
      </c>
      <c r="AN794" s="267">
        <f>IF(OR(Is_Loading,LEN($A794)=0),"",SWDATA!AG779)</f>
        <v>0</v>
      </c>
      <c r="AO794" s="323">
        <f>IF(OR(Is_Loading,LEN($A794)=0),"",SWDATA!AH779)</f>
        <v>0</v>
      </c>
      <c r="AP794" s="320" t="str">
        <f t="shared" si="2875"/>
        <v/>
      </c>
      <c r="AQ794" s="266">
        <f>IF(OR(Is_Loading,LEN($A794)=0),"",SWDATA!AJ779)</f>
        <v>0</v>
      </c>
      <c r="AR794" s="267">
        <f>IF(OR(Is_Loading,LEN($A794)=0),"",SWDATA!AK779)</f>
        <v>0</v>
      </c>
      <c r="AS794" s="267">
        <f>IF(OR(Is_Loading,LEN($A794)=0),"",SWDATA!AL779)</f>
        <v>0</v>
      </c>
      <c r="AT794" s="266" t="str">
        <f t="shared" si="2876"/>
        <v/>
      </c>
      <c r="AU794" s="266">
        <f>IF(OR(Is_Loading,LEN($A794)=0),"",SWDATA!AN779)</f>
        <v>0</v>
      </c>
      <c r="AV794" s="267">
        <f>IF(OR(Is_Loading,LEN($A794)=0),"",SWDATA!AO779)</f>
        <v>0</v>
      </c>
      <c r="AW794" s="267">
        <f>IF(OR(Is_Loading,LEN($A794)=0),"",SWDATA!AP779)</f>
        <v>0</v>
      </c>
      <c r="AX794" s="266" t="str">
        <f t="shared" si="2877"/>
        <v/>
      </c>
      <c r="AY794" s="266">
        <f>IF(OR(Is_Loading,LEN($A794)=0),"",SWDATA!AR779)</f>
        <v>0</v>
      </c>
      <c r="AZ794" s="267">
        <f>IF(OR(Is_Loading,LEN($A794)=0),"",SWDATA!AS779)</f>
        <v>0</v>
      </c>
      <c r="BA794" s="267">
        <f>IF(OR(Is_Loading,LEN($A794)=0),"",SWDATA!AT779)</f>
        <v>0</v>
      </c>
      <c r="BB794" s="266" t="str">
        <f t="shared" si="2878"/>
        <v/>
      </c>
      <c r="BC794" s="266">
        <f>IF(OR(Is_Loading,LEN($A794)=0),"",SWDATA!AV779)</f>
        <v>0</v>
      </c>
      <c r="BD794" s="267">
        <f>IF(OR(Is_Loading,LEN($A794)=0),"",SWDATA!AW779)</f>
        <v>0</v>
      </c>
      <c r="BE794" s="323">
        <f>IF(OR(Is_Loading,LEN($A794)=0),"",SWDATA!AX779)</f>
        <v>0</v>
      </c>
      <c r="BF794" s="320" t="str">
        <f t="shared" si="2879"/>
        <v/>
      </c>
      <c r="BG794" s="11"/>
      <c r="BH794" s="11"/>
      <c r="BI794" s="11"/>
      <c r="BJ794" s="11"/>
      <c r="BK794" s="11"/>
      <c r="BL794" s="11"/>
      <c r="BM794" s="11"/>
      <c r="BN794" s="11"/>
      <c r="BO794" s="11"/>
      <c r="BP794" s="11"/>
      <c r="BQ794" s="11"/>
      <c r="BR794" s="11"/>
      <c r="BS794" s="11"/>
      <c r="BT794" s="11"/>
      <c r="BU794" s="11"/>
      <c r="BV794" s="11"/>
      <c r="BW794" s="11"/>
      <c r="BX794" s="11"/>
      <c r="BY794" s="11"/>
      <c r="BZ794" s="11"/>
      <c r="CA794" s="11"/>
      <c r="CB794" s="11"/>
      <c r="CC794" s="11"/>
      <c r="CD794" s="11"/>
      <c r="CE794" s="11"/>
      <c r="CF794" s="11"/>
      <c r="CG794" s="11"/>
      <c r="CH794" s="11"/>
      <c r="CI794" s="11"/>
      <c r="CJ794" s="11"/>
      <c r="CK794" s="11"/>
      <c r="CL794" s="11"/>
      <c r="CM794" s="11"/>
      <c r="CN794" s="351"/>
      <c r="CO794" s="351"/>
      <c r="CP794" s="351"/>
      <c r="CQ794" s="351"/>
      <c r="CR794" s="351"/>
      <c r="CS794" s="351"/>
      <c r="CT794" s="351"/>
      <c r="CU794" s="351"/>
      <c r="CV794" s="351"/>
      <c r="CW794" s="351"/>
      <c r="CX794" s="351"/>
      <c r="CY794" s="351"/>
      <c r="CZ794" s="351"/>
      <c r="DA794" s="351"/>
      <c r="DB794" s="351"/>
      <c r="DC794" s="351"/>
      <c r="DD794" s="351"/>
      <c r="DE794" s="351"/>
      <c r="DF794" s="351"/>
      <c r="DG794" s="351"/>
      <c r="DH794" s="351"/>
      <c r="DI794" s="351"/>
      <c r="DJ794" s="351"/>
      <c r="DK794" s="351"/>
      <c r="DL794" s="351"/>
      <c r="DM794" s="351"/>
      <c r="DN794" s="351"/>
      <c r="DS794" s="372"/>
      <c r="DT794" s="374"/>
      <c r="DU794" s="375"/>
      <c r="DV794" s="375"/>
      <c r="DW794" s="375"/>
      <c r="DX794" s="375">
        <v>1</v>
      </c>
      <c r="DY794" s="375">
        <f t="shared" si="2920"/>
        <v>0</v>
      </c>
      <c r="DZ794" s="375">
        <f t="shared" si="2921"/>
        <v>0</v>
      </c>
      <c r="EA794" s="375">
        <f t="shared" si="2922"/>
        <v>1</v>
      </c>
      <c r="EB794" s="375">
        <f t="shared" si="2923"/>
        <v>0</v>
      </c>
      <c r="EC794" s="375">
        <f t="shared" si="2924"/>
        <v>0</v>
      </c>
      <c r="ED794" s="375">
        <f t="shared" si="2925"/>
        <v>1</v>
      </c>
      <c r="EE794" s="375">
        <f t="shared" si="2926"/>
        <v>0</v>
      </c>
      <c r="EF794" s="375">
        <f t="shared" si="2927"/>
        <v>0</v>
      </c>
      <c r="EG794" s="375">
        <f t="shared" si="2928"/>
        <v>1</v>
      </c>
      <c r="EH794" s="375">
        <f t="shared" si="2929"/>
        <v>0</v>
      </c>
      <c r="EI794" s="375">
        <f t="shared" si="2930"/>
        <v>0</v>
      </c>
      <c r="EJ794" s="375">
        <f t="shared" si="2931"/>
        <v>1</v>
      </c>
      <c r="EK794" s="375">
        <f t="shared" si="2932"/>
        <v>0</v>
      </c>
      <c r="EL794" s="375">
        <f t="shared" si="2933"/>
        <v>0</v>
      </c>
      <c r="EM794" s="375">
        <f t="shared" si="2934"/>
        <v>1</v>
      </c>
      <c r="EN794" s="375">
        <f t="shared" si="2935"/>
        <v>0</v>
      </c>
      <c r="EO794" s="375">
        <f t="shared" si="2936"/>
        <v>0</v>
      </c>
      <c r="EP794" s="375">
        <f t="shared" si="2937"/>
        <v>1</v>
      </c>
      <c r="EQ794" s="375">
        <f t="shared" si="2938"/>
        <v>0</v>
      </c>
      <c r="ER794" s="375">
        <f t="shared" si="2939"/>
        <v>0</v>
      </c>
      <c r="ES794" s="375">
        <f t="shared" si="2940"/>
        <v>1</v>
      </c>
      <c r="ET794" s="375">
        <f t="shared" si="2941"/>
        <v>0</v>
      </c>
      <c r="EU794" s="375">
        <f t="shared" si="2942"/>
        <v>0</v>
      </c>
      <c r="EV794" s="375">
        <f t="shared" si="2943"/>
        <v>1</v>
      </c>
      <c r="EW794" s="375">
        <f t="shared" si="2944"/>
        <v>0</v>
      </c>
      <c r="EX794" s="375">
        <f t="shared" si="2945"/>
        <v>0</v>
      </c>
      <c r="EY794" s="375">
        <f t="shared" si="2946"/>
        <v>1</v>
      </c>
      <c r="EZ794" s="375">
        <f t="shared" si="2947"/>
        <v>0</v>
      </c>
      <c r="FA794" s="375">
        <f t="shared" si="2948"/>
        <v>0</v>
      </c>
      <c r="FB794" s="375">
        <f t="shared" si="2949"/>
        <v>1</v>
      </c>
      <c r="FC794" s="375">
        <f t="shared" si="2950"/>
        <v>0</v>
      </c>
      <c r="FD794" s="375">
        <f t="shared" si="2951"/>
        <v>0</v>
      </c>
      <c r="FE794" s="376"/>
      <c r="FF794" s="372"/>
      <c r="FG794" s="372"/>
      <c r="FH794" s="372"/>
      <c r="FI794" s="372"/>
      <c r="FJ794" s="372"/>
      <c r="FK794" s="372"/>
      <c r="FL794" s="372"/>
      <c r="FM794" s="372"/>
      <c r="FN794" s="372"/>
      <c r="FO794" s="372"/>
      <c r="FP794" s="372"/>
      <c r="FQ794" s="372"/>
      <c r="FR794" s="372"/>
      <c r="FS794" s="372"/>
      <c r="FT794" s="372"/>
      <c r="FU794" s="372"/>
      <c r="FV794" s="372"/>
      <c r="FW794" s="372"/>
      <c r="FX794" s="372"/>
      <c r="FY794" s="372"/>
      <c r="FZ794" s="372"/>
      <c r="GA794" s="372"/>
      <c r="GB794" s="372"/>
      <c r="GC794" s="372"/>
      <c r="GD794" s="372"/>
      <c r="GE794" s="372"/>
      <c r="GF794" s="372"/>
      <c r="GG794" s="372"/>
      <c r="GH794" s="372"/>
      <c r="GI794" s="372"/>
      <c r="GJ794" s="372"/>
      <c r="GK794" s="372"/>
      <c r="GL794" s="372"/>
      <c r="GM794" s="372"/>
      <c r="GN794" s="372"/>
      <c r="GO794" s="372"/>
      <c r="GP794" s="372"/>
      <c r="GQ794" s="372"/>
      <c r="GR794" s="372"/>
      <c r="GS794" s="372"/>
      <c r="GT794" s="372"/>
      <c r="GU794" s="372"/>
      <c r="GV794" s="372"/>
      <c r="GW794" s="372"/>
      <c r="GX794" s="372"/>
      <c r="GY794" s="372"/>
      <c r="GZ794" s="372"/>
      <c r="HA794" s="372"/>
      <c r="HB794" s="372"/>
      <c r="HC794" s="372"/>
    </row>
    <row r="795" spans="1:211" s="373" customFormat="1" ht="15" hidden="1" customHeight="1" outlineLevel="1" x14ac:dyDescent="0.2">
      <c r="A795" s="366">
        <f>SWDATA!O780</f>
        <v>0</v>
      </c>
      <c r="B795" s="366">
        <f>SWDATA!M780</f>
        <v>0</v>
      </c>
      <c r="C795" s="351">
        <f>IF(AND(SWDATA!M780=1,SWDATA!Q780="promotions"),SWDATA!P780,0)</f>
        <v>0</v>
      </c>
      <c r="D795" s="367">
        <f>ROW(SWDATA!M780)</f>
        <v>780</v>
      </c>
      <c r="E795" s="368">
        <f t="shared" si="2955"/>
        <v>0</v>
      </c>
      <c r="F795" s="369">
        <f t="shared" si="2867"/>
        <v>1</v>
      </c>
      <c r="G795" s="366" t="str">
        <f t="shared" si="2868"/>
        <v/>
      </c>
      <c r="H795" s="370"/>
      <c r="J795" s="238">
        <f t="shared" si="2869"/>
        <v>0</v>
      </c>
      <c r="K795" s="239" t="str">
        <f t="shared" si="2870"/>
        <v/>
      </c>
      <c r="L795" s="342"/>
      <c r="M795" s="345"/>
      <c r="N795" s="340" t="str">
        <f>IF(LEN(SWDATA!F780)=0,"",N794)</f>
        <v/>
      </c>
      <c r="O795" s="296" t="str">
        <f>IF(LEN(SWDATA!G780)=0,"",O794)</f>
        <v/>
      </c>
      <c r="P795" s="297" t="str">
        <f>IF(LEN(SWDATA!C780)=0,"",SWDATA!C780)</f>
        <v/>
      </c>
      <c r="Q795" s="312" t="str">
        <f t="shared" si="2871"/>
        <v/>
      </c>
      <c r="R795" s="223" t="s">
        <v>261</v>
      </c>
      <c r="S795" s="224"/>
      <c r="T795" s="224"/>
      <c r="U795" s="264" t="s">
        <v>629</v>
      </c>
      <c r="V795" s="205" t="s">
        <v>221</v>
      </c>
      <c r="W795" s="266">
        <f>IF(OR(Is_Loading,LEN($A795)=0),"",SWDATA!P780)</f>
        <v>0</v>
      </c>
      <c r="X795" s="267">
        <f>IF(OR(Is_Loading,LEN($A795)=0),"",SWDATA!Q780)</f>
        <v>0</v>
      </c>
      <c r="Y795" s="267">
        <f>IF(OR(Is_Loading,LEN($A795)=0),"",SWDATA!R780)</f>
        <v>0</v>
      </c>
      <c r="Z795" s="266" t="str">
        <f t="shared" si="2952"/>
        <v/>
      </c>
      <c r="AA795" s="266">
        <f>IF(OR(Is_Loading,LEN($A795)=0),"",SWDATA!T780)</f>
        <v>0</v>
      </c>
      <c r="AB795" s="267">
        <f>IF(OR(Is_Loading,LEN($A795)=0),"",SWDATA!U780)</f>
        <v>0</v>
      </c>
      <c r="AC795" s="267">
        <f>IF(OR(Is_Loading,LEN($A795)=0),"",SWDATA!V780)</f>
        <v>0</v>
      </c>
      <c r="AD795" s="266" t="str">
        <f t="shared" si="2872"/>
        <v/>
      </c>
      <c r="AE795" s="266">
        <f>IF(OR(Is_Loading,LEN($A795)=0),"",SWDATA!X780)</f>
        <v>0</v>
      </c>
      <c r="AF795" s="267">
        <f>IF(OR(Is_Loading,LEN($A795)=0),"",SWDATA!Y780)</f>
        <v>0</v>
      </c>
      <c r="AG795" s="267">
        <f>IF(OR(Is_Loading,LEN($A795)=0),"",SWDATA!Z780)</f>
        <v>0</v>
      </c>
      <c r="AH795" s="266" t="str">
        <f t="shared" si="2873"/>
        <v/>
      </c>
      <c r="AI795" s="266">
        <f>IF(OR(Is_Loading,LEN($A795)=0),"",SWDATA!AB780)</f>
        <v>0</v>
      </c>
      <c r="AJ795" s="267">
        <f>IF(OR(Is_Loading,LEN($A795)=0),"",SWDATA!AC780)</f>
        <v>0</v>
      </c>
      <c r="AK795" s="267">
        <f>IF(OR(Is_Loading,LEN($A795)=0),"",SWDATA!AD780)</f>
        <v>0</v>
      </c>
      <c r="AL795" s="266" t="str">
        <f t="shared" si="2874"/>
        <v/>
      </c>
      <c r="AM795" s="266">
        <f>IF(OR(Is_Loading,LEN($A795)=0),"",SWDATA!AF780)</f>
        <v>0</v>
      </c>
      <c r="AN795" s="267">
        <f>IF(OR(Is_Loading,LEN($A795)=0),"",SWDATA!AG780)</f>
        <v>0</v>
      </c>
      <c r="AO795" s="323">
        <f>IF(OR(Is_Loading,LEN($A795)=0),"",SWDATA!AH780)</f>
        <v>0</v>
      </c>
      <c r="AP795" s="320" t="str">
        <f t="shared" si="2875"/>
        <v/>
      </c>
      <c r="AQ795" s="266">
        <f>IF(OR(Is_Loading,LEN($A795)=0),"",SWDATA!AJ780)</f>
        <v>0</v>
      </c>
      <c r="AR795" s="267">
        <f>IF(OR(Is_Loading,LEN($A795)=0),"",SWDATA!AK780)</f>
        <v>0</v>
      </c>
      <c r="AS795" s="267">
        <f>IF(OR(Is_Loading,LEN($A795)=0),"",SWDATA!AL780)</f>
        <v>0</v>
      </c>
      <c r="AT795" s="266" t="str">
        <f t="shared" si="2876"/>
        <v/>
      </c>
      <c r="AU795" s="266">
        <f>IF(OR(Is_Loading,LEN($A795)=0),"",SWDATA!AN780)</f>
        <v>0</v>
      </c>
      <c r="AV795" s="267">
        <f>IF(OR(Is_Loading,LEN($A795)=0),"",SWDATA!AO780)</f>
        <v>0</v>
      </c>
      <c r="AW795" s="267">
        <f>IF(OR(Is_Loading,LEN($A795)=0),"",SWDATA!AP780)</f>
        <v>0</v>
      </c>
      <c r="AX795" s="266" t="str">
        <f t="shared" si="2877"/>
        <v/>
      </c>
      <c r="AY795" s="266">
        <f>IF(OR(Is_Loading,LEN($A795)=0),"",SWDATA!AR780)</f>
        <v>0</v>
      </c>
      <c r="AZ795" s="267">
        <f>IF(OR(Is_Loading,LEN($A795)=0),"",SWDATA!AS780)</f>
        <v>0</v>
      </c>
      <c r="BA795" s="267">
        <f>IF(OR(Is_Loading,LEN($A795)=0),"",SWDATA!AT780)</f>
        <v>0</v>
      </c>
      <c r="BB795" s="266" t="str">
        <f t="shared" si="2878"/>
        <v/>
      </c>
      <c r="BC795" s="266">
        <f>IF(OR(Is_Loading,LEN($A795)=0),"",SWDATA!AV780)</f>
        <v>0</v>
      </c>
      <c r="BD795" s="267">
        <f>IF(OR(Is_Loading,LEN($A795)=0),"",SWDATA!AW780)</f>
        <v>0</v>
      </c>
      <c r="BE795" s="323">
        <f>IF(OR(Is_Loading,LEN($A795)=0),"",SWDATA!AX780)</f>
        <v>0</v>
      </c>
      <c r="BF795" s="320" t="str">
        <f t="shared" si="2879"/>
        <v/>
      </c>
      <c r="BG795" s="11"/>
      <c r="BH795" s="11"/>
      <c r="BI795" s="11"/>
      <c r="BJ795" s="11"/>
      <c r="BK795" s="11"/>
      <c r="BL795" s="11"/>
      <c r="BM795" s="11"/>
      <c r="BN795" s="11"/>
      <c r="BO795" s="11"/>
      <c r="BP795" s="11"/>
      <c r="BQ795" s="11"/>
      <c r="BR795" s="11"/>
      <c r="BS795" s="11"/>
      <c r="BT795" s="11"/>
      <c r="BU795" s="11"/>
      <c r="BV795" s="11"/>
      <c r="BW795" s="11"/>
      <c r="BX795" s="11"/>
      <c r="BY795" s="11"/>
      <c r="BZ795" s="11"/>
      <c r="CA795" s="11"/>
      <c r="CB795" s="11"/>
      <c r="CC795" s="11"/>
      <c r="CD795" s="11"/>
      <c r="CE795" s="11"/>
      <c r="CF795" s="11"/>
      <c r="CG795" s="11"/>
      <c r="CH795" s="11"/>
      <c r="CI795" s="11"/>
      <c r="CJ795" s="11"/>
      <c r="CK795" s="11"/>
      <c r="CL795" s="11"/>
      <c r="CM795" s="11"/>
      <c r="CN795" s="351"/>
      <c r="CO795" s="351"/>
      <c r="CP795" s="351"/>
      <c r="CQ795" s="351"/>
      <c r="CR795" s="351"/>
      <c r="CS795" s="351"/>
      <c r="CT795" s="351"/>
      <c r="CU795" s="351"/>
      <c r="CV795" s="351"/>
      <c r="CW795" s="351"/>
      <c r="CX795" s="351"/>
      <c r="CY795" s="351"/>
      <c r="CZ795" s="351"/>
      <c r="DA795" s="351"/>
      <c r="DB795" s="351"/>
      <c r="DC795" s="351"/>
      <c r="DD795" s="351"/>
      <c r="DE795" s="351"/>
      <c r="DF795" s="351"/>
      <c r="DG795" s="351"/>
      <c r="DH795" s="351"/>
      <c r="DI795" s="351"/>
      <c r="DJ795" s="351"/>
      <c r="DK795" s="351"/>
      <c r="DL795" s="351"/>
      <c r="DM795" s="351"/>
      <c r="DN795" s="351"/>
      <c r="DS795" s="372"/>
      <c r="DT795" s="374"/>
      <c r="DU795" s="375"/>
      <c r="DV795" s="375"/>
      <c r="DW795" s="375"/>
      <c r="DX795" s="375">
        <v>1</v>
      </c>
      <c r="DY795" s="375">
        <f t="shared" si="2920"/>
        <v>0</v>
      </c>
      <c r="DZ795" s="375">
        <f t="shared" si="2921"/>
        <v>0</v>
      </c>
      <c r="EA795" s="375">
        <f t="shared" si="2922"/>
        <v>1</v>
      </c>
      <c r="EB795" s="375">
        <f t="shared" si="2923"/>
        <v>0</v>
      </c>
      <c r="EC795" s="375">
        <f t="shared" si="2924"/>
        <v>0</v>
      </c>
      <c r="ED795" s="375">
        <f t="shared" si="2925"/>
        <v>1</v>
      </c>
      <c r="EE795" s="375">
        <f t="shared" si="2926"/>
        <v>0</v>
      </c>
      <c r="EF795" s="375">
        <f t="shared" si="2927"/>
        <v>0</v>
      </c>
      <c r="EG795" s="375">
        <f t="shared" si="2928"/>
        <v>1</v>
      </c>
      <c r="EH795" s="375">
        <f t="shared" si="2929"/>
        <v>0</v>
      </c>
      <c r="EI795" s="375">
        <f t="shared" si="2930"/>
        <v>0</v>
      </c>
      <c r="EJ795" s="375">
        <f t="shared" si="2931"/>
        <v>1</v>
      </c>
      <c r="EK795" s="375">
        <f t="shared" si="2932"/>
        <v>0</v>
      </c>
      <c r="EL795" s="375">
        <f t="shared" si="2933"/>
        <v>0</v>
      </c>
      <c r="EM795" s="375">
        <f t="shared" si="2934"/>
        <v>1</v>
      </c>
      <c r="EN795" s="375">
        <f t="shared" si="2935"/>
        <v>0</v>
      </c>
      <c r="EO795" s="375">
        <f t="shared" si="2936"/>
        <v>0</v>
      </c>
      <c r="EP795" s="375">
        <f t="shared" si="2937"/>
        <v>1</v>
      </c>
      <c r="EQ795" s="375">
        <f t="shared" si="2938"/>
        <v>0</v>
      </c>
      <c r="ER795" s="375">
        <f t="shared" si="2939"/>
        <v>0</v>
      </c>
      <c r="ES795" s="375">
        <f t="shared" si="2940"/>
        <v>1</v>
      </c>
      <c r="ET795" s="375">
        <f t="shared" si="2941"/>
        <v>0</v>
      </c>
      <c r="EU795" s="375">
        <f t="shared" si="2942"/>
        <v>0</v>
      </c>
      <c r="EV795" s="375">
        <f t="shared" si="2943"/>
        <v>1</v>
      </c>
      <c r="EW795" s="375">
        <f t="shared" si="2944"/>
        <v>0</v>
      </c>
      <c r="EX795" s="375">
        <f t="shared" si="2945"/>
        <v>0</v>
      </c>
      <c r="EY795" s="375">
        <f t="shared" si="2946"/>
        <v>1</v>
      </c>
      <c r="EZ795" s="375">
        <f t="shared" si="2947"/>
        <v>0</v>
      </c>
      <c r="FA795" s="375">
        <f t="shared" si="2948"/>
        <v>0</v>
      </c>
      <c r="FB795" s="375">
        <f t="shared" si="2949"/>
        <v>1</v>
      </c>
      <c r="FC795" s="375">
        <f t="shared" si="2950"/>
        <v>0</v>
      </c>
      <c r="FD795" s="375">
        <f t="shared" si="2951"/>
        <v>0</v>
      </c>
      <c r="FE795" s="376"/>
      <c r="FF795" s="372"/>
      <c r="FG795" s="372"/>
      <c r="FH795" s="372"/>
      <c r="FI795" s="372"/>
      <c r="FJ795" s="372"/>
      <c r="FK795" s="372"/>
      <c r="FL795" s="372"/>
      <c r="FM795" s="372"/>
      <c r="FN795" s="372"/>
      <c r="FO795" s="372"/>
      <c r="FP795" s="372"/>
      <c r="FQ795" s="372"/>
      <c r="FR795" s="372"/>
      <c r="FS795" s="372"/>
      <c r="FT795" s="372"/>
      <c r="FU795" s="372"/>
      <c r="FV795" s="372"/>
      <c r="FW795" s="372"/>
      <c r="FX795" s="372"/>
      <c r="FY795" s="372"/>
      <c r="FZ795" s="372"/>
      <c r="GA795" s="372"/>
      <c r="GB795" s="372"/>
      <c r="GC795" s="372"/>
      <c r="GD795" s="372"/>
      <c r="GE795" s="372"/>
      <c r="GF795" s="372"/>
      <c r="GG795" s="372"/>
      <c r="GH795" s="372"/>
      <c r="GI795" s="372"/>
      <c r="GJ795" s="372"/>
      <c r="GK795" s="372"/>
      <c r="GL795" s="372"/>
      <c r="GM795" s="372"/>
      <c r="GN795" s="372"/>
      <c r="GO795" s="372"/>
      <c r="GP795" s="372"/>
      <c r="GQ795" s="372"/>
      <c r="GR795" s="372"/>
      <c r="GS795" s="372"/>
      <c r="GT795" s="372"/>
      <c r="GU795" s="372"/>
      <c r="GV795" s="372"/>
      <c r="GW795" s="372"/>
      <c r="GX795" s="372"/>
      <c r="GY795" s="372"/>
      <c r="GZ795" s="372"/>
      <c r="HA795" s="372"/>
      <c r="HB795" s="372"/>
      <c r="HC795" s="372"/>
    </row>
    <row r="796" spans="1:211" s="373" customFormat="1" ht="15" hidden="1" customHeight="1" outlineLevel="1" x14ac:dyDescent="0.2">
      <c r="A796" s="366">
        <f>SWDATA!O781</f>
        <v>0</v>
      </c>
      <c r="B796" s="366">
        <f>SWDATA!M781</f>
        <v>0</v>
      </c>
      <c r="C796" s="351">
        <f>IF(AND(SWDATA!M781=1,SWDATA!Q781="promotions"),SWDATA!P781,0)</f>
        <v>0</v>
      </c>
      <c r="D796" s="367">
        <f>ROW(SWDATA!M781)</f>
        <v>781</v>
      </c>
      <c r="E796" s="368">
        <f t="shared" si="2955"/>
        <v>0</v>
      </c>
      <c r="F796" s="369">
        <f t="shared" si="2867"/>
        <v>1</v>
      </c>
      <c r="G796" s="366" t="str">
        <f t="shared" si="2868"/>
        <v/>
      </c>
      <c r="H796" s="370"/>
      <c r="J796" s="238">
        <f t="shared" si="2869"/>
        <v>0</v>
      </c>
      <c r="K796" s="239" t="str">
        <f t="shared" si="2870"/>
        <v/>
      </c>
      <c r="L796" s="342"/>
      <c r="M796" s="345"/>
      <c r="N796" s="340" t="str">
        <f>IF(LEN(SWDATA!F781)=0,"",N795)</f>
        <v/>
      </c>
      <c r="O796" s="296" t="str">
        <f>IF(LEN(SWDATA!G781)=0,"",O795)</f>
        <v/>
      </c>
      <c r="P796" s="297" t="str">
        <f>IF(LEN(SWDATA!C781)=0,"",SWDATA!C781)</f>
        <v/>
      </c>
      <c r="Q796" s="312" t="str">
        <f t="shared" si="2871"/>
        <v/>
      </c>
      <c r="R796" s="223" t="s">
        <v>261</v>
      </c>
      <c r="S796" s="224"/>
      <c r="T796" s="224"/>
      <c r="U796" s="264" t="s">
        <v>626</v>
      </c>
      <c r="V796" s="205" t="s">
        <v>221</v>
      </c>
      <c r="W796" s="266">
        <f>IF(OR(Is_Loading,LEN($A796)=0),"",SWDATA!P781)</f>
        <v>0</v>
      </c>
      <c r="X796" s="267">
        <f>IF(OR(Is_Loading,LEN($A796)=0),"",SWDATA!Q781)</f>
        <v>0</v>
      </c>
      <c r="Y796" s="267">
        <f>IF(OR(Is_Loading,LEN($A796)=0),"",SWDATA!R781)</f>
        <v>0</v>
      </c>
      <c r="Z796" s="266" t="str">
        <f t="shared" ref="Z796:Z800" si="2956">IF($A796=0,"",CHOOSE($F796,SUM(W796:Y796),SUM(W796:Y796)/3,Y796))</f>
        <v/>
      </c>
      <c r="AA796" s="266">
        <f>IF(OR(Is_Loading,LEN($A796)=0),"",SWDATA!T781)</f>
        <v>0</v>
      </c>
      <c r="AB796" s="267">
        <f>IF(OR(Is_Loading,LEN($A796)=0),"",SWDATA!U781)</f>
        <v>0</v>
      </c>
      <c r="AC796" s="267">
        <f>IF(OR(Is_Loading,LEN($A796)=0),"",SWDATA!V781)</f>
        <v>0</v>
      </c>
      <c r="AD796" s="266" t="str">
        <f t="shared" si="2872"/>
        <v/>
      </c>
      <c r="AE796" s="266">
        <f>IF(OR(Is_Loading,LEN($A796)=0),"",SWDATA!X781)</f>
        <v>0</v>
      </c>
      <c r="AF796" s="267">
        <f>IF(OR(Is_Loading,LEN($A796)=0),"",SWDATA!Y781)</f>
        <v>0</v>
      </c>
      <c r="AG796" s="267">
        <f>IF(OR(Is_Loading,LEN($A796)=0),"",SWDATA!Z781)</f>
        <v>0</v>
      </c>
      <c r="AH796" s="266" t="str">
        <f t="shared" si="2873"/>
        <v/>
      </c>
      <c r="AI796" s="266">
        <f>IF(OR(Is_Loading,LEN($A796)=0),"",SWDATA!AB781)</f>
        <v>0</v>
      </c>
      <c r="AJ796" s="267">
        <f>IF(OR(Is_Loading,LEN($A796)=0),"",SWDATA!AC781)</f>
        <v>0</v>
      </c>
      <c r="AK796" s="267">
        <f>IF(OR(Is_Loading,LEN($A796)=0),"",SWDATA!AD781)</f>
        <v>0</v>
      </c>
      <c r="AL796" s="266" t="str">
        <f t="shared" si="2874"/>
        <v/>
      </c>
      <c r="AM796" s="266">
        <f>IF(OR(Is_Loading,LEN($A796)=0),"",SWDATA!AF781)</f>
        <v>0</v>
      </c>
      <c r="AN796" s="267">
        <f>IF(OR(Is_Loading,LEN($A796)=0),"",SWDATA!AG781)</f>
        <v>0</v>
      </c>
      <c r="AO796" s="323">
        <f>IF(OR(Is_Loading,LEN($A796)=0),"",SWDATA!AH781)</f>
        <v>0</v>
      </c>
      <c r="AP796" s="320" t="str">
        <f t="shared" si="2875"/>
        <v/>
      </c>
      <c r="AQ796" s="266">
        <f>IF(OR(Is_Loading,LEN($A796)=0),"",SWDATA!AJ781)</f>
        <v>0</v>
      </c>
      <c r="AR796" s="267">
        <f>IF(OR(Is_Loading,LEN($A796)=0),"",SWDATA!AK781)</f>
        <v>0</v>
      </c>
      <c r="AS796" s="267">
        <f>IF(OR(Is_Loading,LEN($A796)=0),"",SWDATA!AL781)</f>
        <v>0</v>
      </c>
      <c r="AT796" s="266" t="str">
        <f t="shared" si="2876"/>
        <v/>
      </c>
      <c r="AU796" s="266">
        <f>IF(OR(Is_Loading,LEN($A796)=0),"",SWDATA!AN781)</f>
        <v>0</v>
      </c>
      <c r="AV796" s="267">
        <f>IF(OR(Is_Loading,LEN($A796)=0),"",SWDATA!AO781)</f>
        <v>0</v>
      </c>
      <c r="AW796" s="267">
        <f>IF(OR(Is_Loading,LEN($A796)=0),"",SWDATA!AP781)</f>
        <v>0</v>
      </c>
      <c r="AX796" s="266" t="str">
        <f t="shared" si="2877"/>
        <v/>
      </c>
      <c r="AY796" s="266">
        <f>IF(OR(Is_Loading,LEN($A796)=0),"",SWDATA!AR781)</f>
        <v>0</v>
      </c>
      <c r="AZ796" s="267">
        <f>IF(OR(Is_Loading,LEN($A796)=0),"",SWDATA!AS781)</f>
        <v>0</v>
      </c>
      <c r="BA796" s="267">
        <f>IF(OR(Is_Loading,LEN($A796)=0),"",SWDATA!AT781)</f>
        <v>0</v>
      </c>
      <c r="BB796" s="266" t="str">
        <f t="shared" si="2878"/>
        <v/>
      </c>
      <c r="BC796" s="266">
        <f>IF(OR(Is_Loading,LEN($A796)=0),"",SWDATA!AV781)</f>
        <v>0</v>
      </c>
      <c r="BD796" s="267">
        <f>IF(OR(Is_Loading,LEN($A796)=0),"",SWDATA!AW781)</f>
        <v>0</v>
      </c>
      <c r="BE796" s="323">
        <f>IF(OR(Is_Loading,LEN($A796)=0),"",SWDATA!AX781)</f>
        <v>0</v>
      </c>
      <c r="BF796" s="320" t="str">
        <f t="shared" si="2879"/>
        <v/>
      </c>
      <c r="BG796" s="11"/>
      <c r="BH796" s="11"/>
      <c r="BI796" s="11"/>
      <c r="BJ796" s="11"/>
      <c r="BK796" s="11"/>
      <c r="BL796" s="11"/>
      <c r="BM796" s="11"/>
      <c r="BN796" s="11"/>
      <c r="BO796" s="11"/>
      <c r="BP796" s="11"/>
      <c r="BQ796" s="11"/>
      <c r="BR796" s="11"/>
      <c r="BS796" s="11"/>
      <c r="BT796" s="11"/>
      <c r="BU796" s="11"/>
      <c r="BV796" s="11"/>
      <c r="BW796" s="11"/>
      <c r="BX796" s="11"/>
      <c r="BY796" s="11"/>
      <c r="BZ796" s="11"/>
      <c r="CA796" s="11"/>
      <c r="CB796" s="11"/>
      <c r="CC796" s="11"/>
      <c r="CD796" s="11"/>
      <c r="CE796" s="11"/>
      <c r="CF796" s="11"/>
      <c r="CG796" s="11"/>
      <c r="CH796" s="11"/>
      <c r="CI796" s="11"/>
      <c r="CJ796" s="11"/>
      <c r="CK796" s="11"/>
      <c r="CL796" s="11"/>
      <c r="CM796" s="11"/>
      <c r="CN796" s="351"/>
      <c r="CO796" s="351"/>
      <c r="CP796" s="351"/>
      <c r="CQ796" s="351"/>
      <c r="CR796" s="351"/>
      <c r="CS796" s="351"/>
      <c r="CT796" s="351"/>
      <c r="CU796" s="351"/>
      <c r="CV796" s="351"/>
      <c r="CW796" s="351"/>
      <c r="CX796" s="351"/>
      <c r="CY796" s="351"/>
      <c r="CZ796" s="351"/>
      <c r="DA796" s="351"/>
      <c r="DB796" s="351"/>
      <c r="DC796" s="351"/>
      <c r="DD796" s="351"/>
      <c r="DE796" s="351"/>
      <c r="DF796" s="351"/>
      <c r="DG796" s="351"/>
      <c r="DH796" s="351"/>
      <c r="DI796" s="351"/>
      <c r="DJ796" s="351"/>
      <c r="DK796" s="351"/>
      <c r="DL796" s="351"/>
      <c r="DM796" s="351"/>
      <c r="DN796" s="351"/>
      <c r="DS796" s="372"/>
      <c r="DT796" s="374"/>
      <c r="DU796" s="375"/>
      <c r="DV796" s="375"/>
      <c r="DW796" s="375"/>
      <c r="DX796" s="375">
        <v>1</v>
      </c>
      <c r="DY796" s="375">
        <f t="shared" si="2920"/>
        <v>0</v>
      </c>
      <c r="DZ796" s="375">
        <f t="shared" si="2921"/>
        <v>0</v>
      </c>
      <c r="EA796" s="375">
        <f t="shared" si="2922"/>
        <v>1</v>
      </c>
      <c r="EB796" s="375">
        <f t="shared" si="2923"/>
        <v>0</v>
      </c>
      <c r="EC796" s="375">
        <f t="shared" si="2924"/>
        <v>0</v>
      </c>
      <c r="ED796" s="375">
        <f t="shared" si="2925"/>
        <v>1</v>
      </c>
      <c r="EE796" s="375">
        <f t="shared" si="2926"/>
        <v>0</v>
      </c>
      <c r="EF796" s="375">
        <f t="shared" si="2927"/>
        <v>0</v>
      </c>
      <c r="EG796" s="375">
        <f t="shared" si="2928"/>
        <v>1</v>
      </c>
      <c r="EH796" s="375">
        <f t="shared" si="2929"/>
        <v>0</v>
      </c>
      <c r="EI796" s="375">
        <f t="shared" si="2930"/>
        <v>0</v>
      </c>
      <c r="EJ796" s="375">
        <f t="shared" si="2931"/>
        <v>1</v>
      </c>
      <c r="EK796" s="375">
        <f t="shared" si="2932"/>
        <v>0</v>
      </c>
      <c r="EL796" s="375">
        <f t="shared" si="2933"/>
        <v>0</v>
      </c>
      <c r="EM796" s="375">
        <f t="shared" si="2934"/>
        <v>1</v>
      </c>
      <c r="EN796" s="375">
        <f t="shared" si="2935"/>
        <v>0</v>
      </c>
      <c r="EO796" s="375">
        <f t="shared" si="2936"/>
        <v>0</v>
      </c>
      <c r="EP796" s="375">
        <f t="shared" si="2937"/>
        <v>1</v>
      </c>
      <c r="EQ796" s="375">
        <f t="shared" si="2938"/>
        <v>0</v>
      </c>
      <c r="ER796" s="375">
        <f t="shared" si="2939"/>
        <v>0</v>
      </c>
      <c r="ES796" s="375">
        <f t="shared" si="2940"/>
        <v>1</v>
      </c>
      <c r="ET796" s="375">
        <f t="shared" si="2941"/>
        <v>0</v>
      </c>
      <c r="EU796" s="375">
        <f t="shared" si="2942"/>
        <v>0</v>
      </c>
      <c r="EV796" s="375">
        <f t="shared" si="2943"/>
        <v>1</v>
      </c>
      <c r="EW796" s="375">
        <f t="shared" si="2944"/>
        <v>0</v>
      </c>
      <c r="EX796" s="375">
        <f t="shared" si="2945"/>
        <v>0</v>
      </c>
      <c r="EY796" s="375">
        <f t="shared" si="2946"/>
        <v>1</v>
      </c>
      <c r="EZ796" s="375">
        <f t="shared" si="2947"/>
        <v>0</v>
      </c>
      <c r="FA796" s="375">
        <f t="shared" si="2948"/>
        <v>0</v>
      </c>
      <c r="FB796" s="375">
        <f t="shared" si="2949"/>
        <v>1</v>
      </c>
      <c r="FC796" s="375">
        <f t="shared" si="2950"/>
        <v>0</v>
      </c>
      <c r="FD796" s="375">
        <f t="shared" si="2951"/>
        <v>0</v>
      </c>
      <c r="FE796" s="376"/>
      <c r="FF796" s="372"/>
      <c r="FG796" s="372"/>
      <c r="FH796" s="372"/>
      <c r="FI796" s="372"/>
      <c r="FJ796" s="372"/>
      <c r="FK796" s="372"/>
      <c r="FL796" s="372"/>
      <c r="FM796" s="372"/>
      <c r="FN796" s="372"/>
      <c r="FO796" s="372"/>
      <c r="FP796" s="372"/>
      <c r="FQ796" s="372"/>
      <c r="FR796" s="372"/>
      <c r="FS796" s="372"/>
      <c r="FT796" s="372"/>
      <c r="FU796" s="372"/>
      <c r="FV796" s="372"/>
      <c r="FW796" s="372"/>
      <c r="FX796" s="372"/>
      <c r="FY796" s="372"/>
      <c r="FZ796" s="372"/>
      <c r="GA796" s="372"/>
      <c r="GB796" s="372"/>
      <c r="GC796" s="372"/>
      <c r="GD796" s="372"/>
      <c r="GE796" s="372"/>
      <c r="GF796" s="372"/>
      <c r="GG796" s="372"/>
      <c r="GH796" s="372"/>
      <c r="GI796" s="372"/>
      <c r="GJ796" s="372"/>
      <c r="GK796" s="372"/>
      <c r="GL796" s="372"/>
      <c r="GM796" s="372"/>
      <c r="GN796" s="372"/>
      <c r="GO796" s="372"/>
      <c r="GP796" s="372"/>
      <c r="GQ796" s="372"/>
      <c r="GR796" s="372"/>
      <c r="GS796" s="372"/>
      <c r="GT796" s="372"/>
      <c r="GU796" s="372"/>
      <c r="GV796" s="372"/>
      <c r="GW796" s="372"/>
      <c r="GX796" s="372"/>
      <c r="GY796" s="372"/>
      <c r="GZ796" s="372"/>
      <c r="HA796" s="372"/>
      <c r="HB796" s="372"/>
      <c r="HC796" s="372"/>
    </row>
    <row r="797" spans="1:211" s="373" customFormat="1" ht="15" hidden="1" customHeight="1" outlineLevel="1" x14ac:dyDescent="0.2">
      <c r="A797" s="366">
        <f>SWDATA!O782</f>
        <v>0</v>
      </c>
      <c r="B797" s="366">
        <f>SWDATA!M782</f>
        <v>0</v>
      </c>
      <c r="C797" s="351">
        <f>IF(AND(SWDATA!M782=1,SWDATA!Q782="promotions"),SWDATA!P782,0)</f>
        <v>0</v>
      </c>
      <c r="D797" s="367">
        <f>ROW(SWDATA!M782)</f>
        <v>782</v>
      </c>
      <c r="E797" s="368">
        <f t="shared" si="2955"/>
        <v>0</v>
      </c>
      <c r="F797" s="369">
        <f t="shared" si="2867"/>
        <v>1</v>
      </c>
      <c r="G797" s="366" t="str">
        <f t="shared" si="2868"/>
        <v/>
      </c>
      <c r="H797" s="370"/>
      <c r="J797" s="238">
        <f t="shared" si="2869"/>
        <v>0</v>
      </c>
      <c r="K797" s="239" t="str">
        <f t="shared" si="2870"/>
        <v/>
      </c>
      <c r="L797" s="342"/>
      <c r="M797" s="345"/>
      <c r="N797" s="340" t="str">
        <f>IF(LEN(SWDATA!F782)=0,"",N796)</f>
        <v/>
      </c>
      <c r="O797" s="296" t="str">
        <f>IF(LEN(SWDATA!G782)=0,"",O796)</f>
        <v/>
      </c>
      <c r="P797" s="297" t="str">
        <f>IF(LEN(SWDATA!C782)=0,"",SWDATA!C782)</f>
        <v/>
      </c>
      <c r="Q797" s="312" t="str">
        <f t="shared" si="2871"/>
        <v/>
      </c>
      <c r="R797" s="223" t="s">
        <v>261</v>
      </c>
      <c r="S797" s="319" t="s">
        <v>485</v>
      </c>
      <c r="T797" s="224"/>
      <c r="U797" s="264" t="s">
        <v>608</v>
      </c>
      <c r="V797" s="205" t="s">
        <v>221</v>
      </c>
      <c r="W797" s="266">
        <f>IF(OR(Is_Loading,LEN($A797)=0),"",SWDATA!P782)</f>
        <v>0</v>
      </c>
      <c r="X797" s="267">
        <f>IF(OR(Is_Loading,LEN($A797)=0),"",SWDATA!Q782)</f>
        <v>0</v>
      </c>
      <c r="Y797" s="267">
        <f>IF(OR(Is_Loading,LEN($A797)=0),"",SWDATA!R782)</f>
        <v>0</v>
      </c>
      <c r="Z797" s="266" t="str">
        <f t="shared" si="2956"/>
        <v/>
      </c>
      <c r="AA797" s="266">
        <f>IF(OR(Is_Loading,LEN($A797)=0),"",SWDATA!T782)</f>
        <v>0</v>
      </c>
      <c r="AB797" s="267">
        <f>IF(OR(Is_Loading,LEN($A797)=0),"",SWDATA!U782)</f>
        <v>0</v>
      </c>
      <c r="AC797" s="267">
        <f>IF(OR(Is_Loading,LEN($A797)=0),"",SWDATA!V782)</f>
        <v>0</v>
      </c>
      <c r="AD797" s="266" t="str">
        <f t="shared" si="2872"/>
        <v/>
      </c>
      <c r="AE797" s="266">
        <f>IF(OR(Is_Loading,LEN($A797)=0),"",SWDATA!X782)</f>
        <v>0</v>
      </c>
      <c r="AF797" s="267">
        <f>IF(OR(Is_Loading,LEN($A797)=0),"",SWDATA!Y782)</f>
        <v>0</v>
      </c>
      <c r="AG797" s="267">
        <f>IF(OR(Is_Loading,LEN($A797)=0),"",SWDATA!Z782)</f>
        <v>0</v>
      </c>
      <c r="AH797" s="266" t="str">
        <f t="shared" si="2873"/>
        <v/>
      </c>
      <c r="AI797" s="266">
        <f>IF(OR(Is_Loading,LEN($A797)=0),"",SWDATA!AB782)</f>
        <v>0</v>
      </c>
      <c r="AJ797" s="267">
        <f>IF(OR(Is_Loading,LEN($A797)=0),"",SWDATA!AC782)</f>
        <v>0</v>
      </c>
      <c r="AK797" s="267">
        <f>IF(OR(Is_Loading,LEN($A797)=0),"",SWDATA!AD782)</f>
        <v>0</v>
      </c>
      <c r="AL797" s="266" t="str">
        <f t="shared" si="2874"/>
        <v/>
      </c>
      <c r="AM797" s="266">
        <f>IF(OR(Is_Loading,LEN($A797)=0),"",SWDATA!AF782)</f>
        <v>0</v>
      </c>
      <c r="AN797" s="267">
        <f>IF(OR(Is_Loading,LEN($A797)=0),"",SWDATA!AG782)</f>
        <v>0</v>
      </c>
      <c r="AO797" s="323">
        <f>IF(OR(Is_Loading,LEN($A797)=0),"",SWDATA!AH782)</f>
        <v>0</v>
      </c>
      <c r="AP797" s="320" t="str">
        <f t="shared" si="2875"/>
        <v/>
      </c>
      <c r="AQ797" s="266">
        <f>IF(OR(Is_Loading,LEN($A797)=0),"",SWDATA!AJ782)</f>
        <v>0</v>
      </c>
      <c r="AR797" s="267">
        <f>IF(OR(Is_Loading,LEN($A797)=0),"",SWDATA!AK782)</f>
        <v>0</v>
      </c>
      <c r="AS797" s="267">
        <f>IF(OR(Is_Loading,LEN($A797)=0),"",SWDATA!AL782)</f>
        <v>0</v>
      </c>
      <c r="AT797" s="266" t="str">
        <f t="shared" si="2876"/>
        <v/>
      </c>
      <c r="AU797" s="266">
        <f>IF(OR(Is_Loading,LEN($A797)=0),"",SWDATA!AN782)</f>
        <v>0</v>
      </c>
      <c r="AV797" s="267">
        <f>IF(OR(Is_Loading,LEN($A797)=0),"",SWDATA!AO782)</f>
        <v>0</v>
      </c>
      <c r="AW797" s="267">
        <f>IF(OR(Is_Loading,LEN($A797)=0),"",SWDATA!AP782)</f>
        <v>0</v>
      </c>
      <c r="AX797" s="266" t="str">
        <f t="shared" si="2877"/>
        <v/>
      </c>
      <c r="AY797" s="266">
        <f>IF(OR(Is_Loading,LEN($A797)=0),"",SWDATA!AR782)</f>
        <v>0</v>
      </c>
      <c r="AZ797" s="267">
        <f>IF(OR(Is_Loading,LEN($A797)=0),"",SWDATA!AS782)</f>
        <v>0</v>
      </c>
      <c r="BA797" s="267">
        <f>IF(OR(Is_Loading,LEN($A797)=0),"",SWDATA!AT782)</f>
        <v>0</v>
      </c>
      <c r="BB797" s="266" t="str">
        <f t="shared" si="2878"/>
        <v/>
      </c>
      <c r="BC797" s="266">
        <f>IF(OR(Is_Loading,LEN($A797)=0),"",SWDATA!AV782)</f>
        <v>0</v>
      </c>
      <c r="BD797" s="267">
        <f>IF(OR(Is_Loading,LEN($A797)=0),"",SWDATA!AW782)</f>
        <v>0</v>
      </c>
      <c r="BE797" s="323">
        <f>IF(OR(Is_Loading,LEN($A797)=0),"",SWDATA!AX782)</f>
        <v>0</v>
      </c>
      <c r="BF797" s="320" t="str">
        <f t="shared" si="2879"/>
        <v/>
      </c>
      <c r="BG797" s="11"/>
      <c r="BH797" s="11"/>
      <c r="BI797" s="11"/>
      <c r="BJ797" s="11"/>
      <c r="BK797" s="11"/>
      <c r="BL797" s="11"/>
      <c r="BM797" s="11"/>
      <c r="BN797" s="11"/>
      <c r="BO797" s="11"/>
      <c r="BP797" s="11"/>
      <c r="BQ797" s="11"/>
      <c r="BR797" s="11"/>
      <c r="BS797" s="11"/>
      <c r="BT797" s="11"/>
      <c r="BU797" s="11"/>
      <c r="BV797" s="11"/>
      <c r="BW797" s="11"/>
      <c r="BX797" s="11"/>
      <c r="BY797" s="11"/>
      <c r="BZ797" s="11"/>
      <c r="CA797" s="11"/>
      <c r="CB797" s="11"/>
      <c r="CC797" s="11"/>
      <c r="CD797" s="11"/>
      <c r="CE797" s="11"/>
      <c r="CF797" s="11"/>
      <c r="CG797" s="11"/>
      <c r="CH797" s="11"/>
      <c r="CI797" s="11"/>
      <c r="CJ797" s="11"/>
      <c r="CK797" s="11"/>
      <c r="CL797" s="11"/>
      <c r="CM797" s="11"/>
      <c r="CN797" s="351"/>
      <c r="CO797" s="351"/>
      <c r="CP797" s="351"/>
      <c r="CQ797" s="351"/>
      <c r="CR797" s="351"/>
      <c r="CS797" s="351"/>
      <c r="CT797" s="351"/>
      <c r="CU797" s="351"/>
      <c r="CV797" s="351"/>
      <c r="CW797" s="351"/>
      <c r="CX797" s="351"/>
      <c r="CY797" s="351"/>
      <c r="CZ797" s="351"/>
      <c r="DA797" s="351"/>
      <c r="DB797" s="351"/>
      <c r="DC797" s="351"/>
      <c r="DD797" s="351"/>
      <c r="DE797" s="351"/>
      <c r="DF797" s="351"/>
      <c r="DG797" s="351"/>
      <c r="DH797" s="351"/>
      <c r="DI797" s="351"/>
      <c r="DJ797" s="351"/>
      <c r="DK797" s="351"/>
      <c r="DL797" s="351"/>
      <c r="DM797" s="351"/>
      <c r="DN797" s="351"/>
      <c r="DS797" s="372"/>
      <c r="DT797" s="374"/>
      <c r="DU797" s="375"/>
      <c r="DV797" s="375"/>
      <c r="DW797" s="375"/>
      <c r="DX797" s="375">
        <v>1</v>
      </c>
      <c r="DY797" s="375">
        <f t="shared" si="2920"/>
        <v>0</v>
      </c>
      <c r="DZ797" s="375">
        <f t="shared" si="2921"/>
        <v>0</v>
      </c>
      <c r="EA797" s="375">
        <f t="shared" si="2922"/>
        <v>1</v>
      </c>
      <c r="EB797" s="375">
        <f t="shared" si="2923"/>
        <v>0</v>
      </c>
      <c r="EC797" s="375">
        <f t="shared" si="2924"/>
        <v>0</v>
      </c>
      <c r="ED797" s="375">
        <f t="shared" si="2925"/>
        <v>1</v>
      </c>
      <c r="EE797" s="375">
        <f t="shared" si="2926"/>
        <v>0</v>
      </c>
      <c r="EF797" s="375">
        <f t="shared" si="2927"/>
        <v>0</v>
      </c>
      <c r="EG797" s="375">
        <f t="shared" si="2928"/>
        <v>1</v>
      </c>
      <c r="EH797" s="375">
        <f t="shared" si="2929"/>
        <v>0</v>
      </c>
      <c r="EI797" s="375">
        <f t="shared" si="2930"/>
        <v>0</v>
      </c>
      <c r="EJ797" s="375">
        <f t="shared" si="2931"/>
        <v>1</v>
      </c>
      <c r="EK797" s="375">
        <f t="shared" si="2932"/>
        <v>0</v>
      </c>
      <c r="EL797" s="375">
        <f t="shared" si="2933"/>
        <v>0</v>
      </c>
      <c r="EM797" s="375">
        <f t="shared" si="2934"/>
        <v>1</v>
      </c>
      <c r="EN797" s="375">
        <f t="shared" si="2935"/>
        <v>0</v>
      </c>
      <c r="EO797" s="375">
        <f t="shared" si="2936"/>
        <v>0</v>
      </c>
      <c r="EP797" s="375">
        <f t="shared" si="2937"/>
        <v>1</v>
      </c>
      <c r="EQ797" s="375">
        <f t="shared" si="2938"/>
        <v>0</v>
      </c>
      <c r="ER797" s="375">
        <f t="shared" si="2939"/>
        <v>0</v>
      </c>
      <c r="ES797" s="375">
        <f t="shared" si="2940"/>
        <v>1</v>
      </c>
      <c r="ET797" s="375">
        <f t="shared" si="2941"/>
        <v>0</v>
      </c>
      <c r="EU797" s="375">
        <f t="shared" si="2942"/>
        <v>0</v>
      </c>
      <c r="EV797" s="375">
        <f t="shared" si="2943"/>
        <v>1</v>
      </c>
      <c r="EW797" s="375">
        <f t="shared" si="2944"/>
        <v>0</v>
      </c>
      <c r="EX797" s="375">
        <f t="shared" si="2945"/>
        <v>0</v>
      </c>
      <c r="EY797" s="375">
        <f t="shared" si="2946"/>
        <v>1</v>
      </c>
      <c r="EZ797" s="375">
        <f t="shared" si="2947"/>
        <v>0</v>
      </c>
      <c r="FA797" s="375">
        <f t="shared" si="2948"/>
        <v>0</v>
      </c>
      <c r="FB797" s="375">
        <f t="shared" si="2949"/>
        <v>1</v>
      </c>
      <c r="FC797" s="375">
        <f t="shared" si="2950"/>
        <v>0</v>
      </c>
      <c r="FD797" s="375">
        <f t="shared" si="2951"/>
        <v>0</v>
      </c>
      <c r="FE797" s="376"/>
      <c r="FF797" s="372"/>
      <c r="FG797" s="372"/>
      <c r="FH797" s="372"/>
      <c r="FI797" s="372"/>
      <c r="FJ797" s="372"/>
      <c r="FK797" s="372"/>
      <c r="FL797" s="372"/>
      <c r="FM797" s="372"/>
      <c r="FN797" s="372"/>
      <c r="FO797" s="372"/>
      <c r="FP797" s="372"/>
      <c r="FQ797" s="372"/>
      <c r="FR797" s="372"/>
      <c r="FS797" s="372"/>
      <c r="FT797" s="372"/>
      <c r="FU797" s="372"/>
      <c r="FV797" s="372"/>
      <c r="FW797" s="372"/>
      <c r="FX797" s="372"/>
      <c r="FY797" s="372"/>
      <c r="FZ797" s="372"/>
      <c r="GA797" s="372"/>
      <c r="GB797" s="372"/>
      <c r="GC797" s="372"/>
      <c r="GD797" s="372"/>
      <c r="GE797" s="372"/>
      <c r="GF797" s="372"/>
      <c r="GG797" s="372"/>
      <c r="GH797" s="372"/>
      <c r="GI797" s="372"/>
      <c r="GJ797" s="372"/>
      <c r="GK797" s="372"/>
      <c r="GL797" s="372"/>
      <c r="GM797" s="372"/>
      <c r="GN797" s="372"/>
      <c r="GO797" s="372"/>
      <c r="GP797" s="372"/>
      <c r="GQ797" s="372"/>
      <c r="GR797" s="372"/>
      <c r="GS797" s="372"/>
      <c r="GT797" s="372"/>
      <c r="GU797" s="372"/>
      <c r="GV797" s="372"/>
      <c r="GW797" s="372"/>
      <c r="GX797" s="372"/>
      <c r="GY797" s="372"/>
      <c r="GZ797" s="372"/>
      <c r="HA797" s="372"/>
      <c r="HB797" s="372"/>
      <c r="HC797" s="372"/>
    </row>
    <row r="798" spans="1:211" s="373" customFormat="1" ht="15" hidden="1" customHeight="1" outlineLevel="1" x14ac:dyDescent="0.2">
      <c r="A798" s="366">
        <f>SWDATA!O783</f>
        <v>0</v>
      </c>
      <c r="B798" s="366">
        <f>SWDATA!M783</f>
        <v>0</v>
      </c>
      <c r="C798" s="351">
        <f>IF(AND(SWDATA!M783=1,SWDATA!Q783="promotions"),SWDATA!P783,0)</f>
        <v>0</v>
      </c>
      <c r="D798" s="367">
        <f>ROW(SWDATA!M783)</f>
        <v>783</v>
      </c>
      <c r="E798" s="368">
        <f t="shared" si="2955"/>
        <v>0</v>
      </c>
      <c r="F798" s="369">
        <f t="shared" si="2867"/>
        <v>1</v>
      </c>
      <c r="G798" s="366" t="str">
        <f t="shared" si="2868"/>
        <v/>
      </c>
      <c r="H798" s="370"/>
      <c r="J798" s="238">
        <f t="shared" si="2869"/>
        <v>0</v>
      </c>
      <c r="K798" s="239" t="str">
        <f t="shared" si="2870"/>
        <v/>
      </c>
      <c r="L798" s="342"/>
      <c r="M798" s="345"/>
      <c r="N798" s="340" t="str">
        <f>IF(LEN(SWDATA!F783)=0,"",N797)</f>
        <v/>
      </c>
      <c r="O798" s="296" t="str">
        <f>IF(LEN(SWDATA!G783)=0,"",O797)</f>
        <v/>
      </c>
      <c r="P798" s="297" t="str">
        <f>IF(LEN(SWDATA!C783)=0,"",SWDATA!C783)</f>
        <v/>
      </c>
      <c r="Q798" s="312" t="str">
        <f t="shared" si="2871"/>
        <v/>
      </c>
      <c r="R798" s="223" t="s">
        <v>261</v>
      </c>
      <c r="S798" s="224"/>
      <c r="T798" s="224"/>
      <c r="U798" s="264" t="s">
        <v>613</v>
      </c>
      <c r="V798" s="205" t="s">
        <v>221</v>
      </c>
      <c r="W798" s="266">
        <f>IF(OR(Is_Loading,LEN($A798)=0),"",SWDATA!P783)</f>
        <v>0</v>
      </c>
      <c r="X798" s="267">
        <f>IF(OR(Is_Loading,LEN($A798)=0),"",SWDATA!Q783)</f>
        <v>0</v>
      </c>
      <c r="Y798" s="267">
        <f>IF(OR(Is_Loading,LEN($A798)=0),"",SWDATA!R783)</f>
        <v>0</v>
      </c>
      <c r="Z798" s="266" t="str">
        <f t="shared" si="2956"/>
        <v/>
      </c>
      <c r="AA798" s="266">
        <f>IF(OR(Is_Loading,LEN($A798)=0),"",SWDATA!T783)</f>
        <v>0</v>
      </c>
      <c r="AB798" s="267">
        <f>IF(OR(Is_Loading,LEN($A798)=0),"",SWDATA!U783)</f>
        <v>0</v>
      </c>
      <c r="AC798" s="267">
        <f>IF(OR(Is_Loading,LEN($A798)=0),"",SWDATA!V783)</f>
        <v>0</v>
      </c>
      <c r="AD798" s="266" t="str">
        <f t="shared" si="2872"/>
        <v/>
      </c>
      <c r="AE798" s="266">
        <f>IF(OR(Is_Loading,LEN($A798)=0),"",SWDATA!X783)</f>
        <v>0</v>
      </c>
      <c r="AF798" s="267">
        <f>IF(OR(Is_Loading,LEN($A798)=0),"",SWDATA!Y783)</f>
        <v>0</v>
      </c>
      <c r="AG798" s="267">
        <f>IF(OR(Is_Loading,LEN($A798)=0),"",SWDATA!Z783)</f>
        <v>0</v>
      </c>
      <c r="AH798" s="266" t="str">
        <f t="shared" si="2873"/>
        <v/>
      </c>
      <c r="AI798" s="266">
        <f>IF(OR(Is_Loading,LEN($A798)=0),"",SWDATA!AB783)</f>
        <v>0</v>
      </c>
      <c r="AJ798" s="267">
        <f>IF(OR(Is_Loading,LEN($A798)=0),"",SWDATA!AC783)</f>
        <v>0</v>
      </c>
      <c r="AK798" s="267">
        <f>IF(OR(Is_Loading,LEN($A798)=0),"",SWDATA!AD783)</f>
        <v>0</v>
      </c>
      <c r="AL798" s="266" t="str">
        <f t="shared" si="2874"/>
        <v/>
      </c>
      <c r="AM798" s="266">
        <f>IF(OR(Is_Loading,LEN($A798)=0),"",SWDATA!AF783)</f>
        <v>0</v>
      </c>
      <c r="AN798" s="267">
        <f>IF(OR(Is_Loading,LEN($A798)=0),"",SWDATA!AG783)</f>
        <v>0</v>
      </c>
      <c r="AO798" s="323">
        <f>IF(OR(Is_Loading,LEN($A798)=0),"",SWDATA!AH783)</f>
        <v>0</v>
      </c>
      <c r="AP798" s="320" t="str">
        <f t="shared" si="2875"/>
        <v/>
      </c>
      <c r="AQ798" s="266">
        <f>IF(OR(Is_Loading,LEN($A798)=0),"",SWDATA!AJ783)</f>
        <v>0</v>
      </c>
      <c r="AR798" s="267">
        <f>IF(OR(Is_Loading,LEN($A798)=0),"",SWDATA!AK783)</f>
        <v>0</v>
      </c>
      <c r="AS798" s="267">
        <f>IF(OR(Is_Loading,LEN($A798)=0),"",SWDATA!AL783)</f>
        <v>0</v>
      </c>
      <c r="AT798" s="266" t="str">
        <f t="shared" si="2876"/>
        <v/>
      </c>
      <c r="AU798" s="266">
        <f>IF(OR(Is_Loading,LEN($A798)=0),"",SWDATA!AN783)</f>
        <v>0</v>
      </c>
      <c r="AV798" s="267">
        <f>IF(OR(Is_Loading,LEN($A798)=0),"",SWDATA!AO783)</f>
        <v>0</v>
      </c>
      <c r="AW798" s="267">
        <f>IF(OR(Is_Loading,LEN($A798)=0),"",SWDATA!AP783)</f>
        <v>0</v>
      </c>
      <c r="AX798" s="266" t="str">
        <f t="shared" si="2877"/>
        <v/>
      </c>
      <c r="AY798" s="266">
        <f>IF(OR(Is_Loading,LEN($A798)=0),"",SWDATA!AR783)</f>
        <v>0</v>
      </c>
      <c r="AZ798" s="267">
        <f>IF(OR(Is_Loading,LEN($A798)=0),"",SWDATA!AS783)</f>
        <v>0</v>
      </c>
      <c r="BA798" s="267">
        <f>IF(OR(Is_Loading,LEN($A798)=0),"",SWDATA!AT783)</f>
        <v>0</v>
      </c>
      <c r="BB798" s="266" t="str">
        <f t="shared" si="2878"/>
        <v/>
      </c>
      <c r="BC798" s="266">
        <f>IF(OR(Is_Loading,LEN($A798)=0),"",SWDATA!AV783)</f>
        <v>0</v>
      </c>
      <c r="BD798" s="267">
        <f>IF(OR(Is_Loading,LEN($A798)=0),"",SWDATA!AW783)</f>
        <v>0</v>
      </c>
      <c r="BE798" s="323">
        <f>IF(OR(Is_Loading,LEN($A798)=0),"",SWDATA!AX783)</f>
        <v>0</v>
      </c>
      <c r="BF798" s="320" t="str">
        <f t="shared" si="2879"/>
        <v/>
      </c>
      <c r="BG798" s="11"/>
      <c r="BH798" s="11"/>
      <c r="BI798" s="11"/>
      <c r="BJ798" s="11"/>
      <c r="BK798" s="11"/>
      <c r="BL798" s="11"/>
      <c r="BM798" s="11"/>
      <c r="BN798" s="11"/>
      <c r="BO798" s="11"/>
      <c r="BP798" s="11"/>
      <c r="BQ798" s="11"/>
      <c r="BR798" s="11"/>
      <c r="BS798" s="11"/>
      <c r="BT798" s="11"/>
      <c r="BU798" s="11"/>
      <c r="BV798" s="11"/>
      <c r="BW798" s="11"/>
      <c r="BX798" s="11"/>
      <c r="BY798" s="11"/>
      <c r="BZ798" s="11"/>
      <c r="CA798" s="11"/>
      <c r="CB798" s="11"/>
      <c r="CC798" s="11"/>
      <c r="CD798" s="11"/>
      <c r="CE798" s="11"/>
      <c r="CF798" s="11"/>
      <c r="CG798" s="11"/>
      <c r="CH798" s="11"/>
      <c r="CI798" s="11"/>
      <c r="CJ798" s="11"/>
      <c r="CK798" s="11"/>
      <c r="CL798" s="11"/>
      <c r="CM798" s="11"/>
      <c r="CN798" s="351"/>
      <c r="CO798" s="351"/>
      <c r="CP798" s="351"/>
      <c r="CQ798" s="351"/>
      <c r="CR798" s="351"/>
      <c r="CS798" s="351"/>
      <c r="CT798" s="351"/>
      <c r="CU798" s="351"/>
      <c r="CV798" s="351"/>
      <c r="CW798" s="351"/>
      <c r="CX798" s="351"/>
      <c r="CY798" s="351"/>
      <c r="CZ798" s="351"/>
      <c r="DA798" s="351"/>
      <c r="DB798" s="351"/>
      <c r="DC798" s="351"/>
      <c r="DD798" s="351"/>
      <c r="DE798" s="351"/>
      <c r="DF798" s="351"/>
      <c r="DG798" s="351"/>
      <c r="DH798" s="351"/>
      <c r="DI798" s="351"/>
      <c r="DJ798" s="351"/>
      <c r="DK798" s="351"/>
      <c r="DL798" s="351"/>
      <c r="DM798" s="351"/>
      <c r="DN798" s="351"/>
      <c r="DS798" s="372"/>
      <c r="DT798" s="374"/>
      <c r="DU798" s="375"/>
      <c r="DV798" s="375"/>
      <c r="DW798" s="375"/>
      <c r="DX798" s="375">
        <v>1</v>
      </c>
      <c r="DY798" s="375">
        <f t="shared" si="2920"/>
        <v>0</v>
      </c>
      <c r="DZ798" s="375">
        <f t="shared" si="2921"/>
        <v>0</v>
      </c>
      <c r="EA798" s="375">
        <f t="shared" si="2922"/>
        <v>1</v>
      </c>
      <c r="EB798" s="375">
        <f t="shared" si="2923"/>
        <v>0</v>
      </c>
      <c r="EC798" s="375">
        <f t="shared" si="2924"/>
        <v>0</v>
      </c>
      <c r="ED798" s="375">
        <f t="shared" si="2925"/>
        <v>1</v>
      </c>
      <c r="EE798" s="375">
        <f t="shared" si="2926"/>
        <v>0</v>
      </c>
      <c r="EF798" s="375">
        <f t="shared" si="2927"/>
        <v>0</v>
      </c>
      <c r="EG798" s="375">
        <f t="shared" si="2928"/>
        <v>1</v>
      </c>
      <c r="EH798" s="375">
        <f t="shared" si="2929"/>
        <v>0</v>
      </c>
      <c r="EI798" s="375">
        <f t="shared" si="2930"/>
        <v>0</v>
      </c>
      <c r="EJ798" s="375">
        <f t="shared" si="2931"/>
        <v>1</v>
      </c>
      <c r="EK798" s="375">
        <f t="shared" si="2932"/>
        <v>0</v>
      </c>
      <c r="EL798" s="375">
        <f t="shared" si="2933"/>
        <v>0</v>
      </c>
      <c r="EM798" s="375">
        <f t="shared" si="2934"/>
        <v>1</v>
      </c>
      <c r="EN798" s="375">
        <f t="shared" si="2935"/>
        <v>0</v>
      </c>
      <c r="EO798" s="375">
        <f t="shared" si="2936"/>
        <v>0</v>
      </c>
      <c r="EP798" s="375">
        <f t="shared" si="2937"/>
        <v>1</v>
      </c>
      <c r="EQ798" s="375">
        <f t="shared" si="2938"/>
        <v>0</v>
      </c>
      <c r="ER798" s="375">
        <f t="shared" si="2939"/>
        <v>0</v>
      </c>
      <c r="ES798" s="375">
        <f t="shared" si="2940"/>
        <v>1</v>
      </c>
      <c r="ET798" s="375">
        <f t="shared" si="2941"/>
        <v>0</v>
      </c>
      <c r="EU798" s="375">
        <f t="shared" si="2942"/>
        <v>0</v>
      </c>
      <c r="EV798" s="375">
        <f t="shared" si="2943"/>
        <v>1</v>
      </c>
      <c r="EW798" s="375">
        <f t="shared" si="2944"/>
        <v>0</v>
      </c>
      <c r="EX798" s="375">
        <f t="shared" si="2945"/>
        <v>0</v>
      </c>
      <c r="EY798" s="375">
        <f t="shared" si="2946"/>
        <v>1</v>
      </c>
      <c r="EZ798" s="375">
        <f t="shared" si="2947"/>
        <v>0</v>
      </c>
      <c r="FA798" s="375">
        <f t="shared" si="2948"/>
        <v>0</v>
      </c>
      <c r="FB798" s="375">
        <f t="shared" si="2949"/>
        <v>1</v>
      </c>
      <c r="FC798" s="375">
        <f t="shared" si="2950"/>
        <v>0</v>
      </c>
      <c r="FD798" s="375">
        <f t="shared" si="2951"/>
        <v>0</v>
      </c>
      <c r="FE798" s="376"/>
      <c r="FF798" s="372"/>
      <c r="FG798" s="372"/>
      <c r="FH798" s="372"/>
      <c r="FI798" s="372"/>
      <c r="FJ798" s="372"/>
      <c r="FK798" s="372"/>
      <c r="FL798" s="372"/>
      <c r="FM798" s="372"/>
      <c r="FN798" s="372"/>
      <c r="FO798" s="372"/>
      <c r="FP798" s="372"/>
      <c r="FQ798" s="372"/>
      <c r="FR798" s="372"/>
      <c r="FS798" s="372"/>
      <c r="FT798" s="372"/>
      <c r="FU798" s="372"/>
      <c r="FV798" s="372"/>
      <c r="FW798" s="372"/>
      <c r="FX798" s="372"/>
      <c r="FY798" s="372"/>
      <c r="FZ798" s="372"/>
      <c r="GA798" s="372"/>
      <c r="GB798" s="372"/>
      <c r="GC798" s="372"/>
      <c r="GD798" s="372"/>
      <c r="GE798" s="372"/>
      <c r="GF798" s="372"/>
      <c r="GG798" s="372"/>
      <c r="GH798" s="372"/>
      <c r="GI798" s="372"/>
      <c r="GJ798" s="372"/>
      <c r="GK798" s="372"/>
      <c r="GL798" s="372"/>
      <c r="GM798" s="372"/>
      <c r="GN798" s="372"/>
      <c r="GO798" s="372"/>
      <c r="GP798" s="372"/>
      <c r="GQ798" s="372"/>
      <c r="GR798" s="372"/>
      <c r="GS798" s="372"/>
      <c r="GT798" s="372"/>
      <c r="GU798" s="372"/>
      <c r="GV798" s="372"/>
      <c r="GW798" s="372"/>
      <c r="GX798" s="372"/>
      <c r="GY798" s="372"/>
      <c r="GZ798" s="372"/>
      <c r="HA798" s="372"/>
      <c r="HB798" s="372"/>
      <c r="HC798" s="372"/>
    </row>
    <row r="799" spans="1:211" s="373" customFormat="1" ht="15" hidden="1" customHeight="1" outlineLevel="1" x14ac:dyDescent="0.2">
      <c r="A799" s="366">
        <f>SWDATA!O784</f>
        <v>0</v>
      </c>
      <c r="B799" s="366">
        <f>SWDATA!M784</f>
        <v>0</v>
      </c>
      <c r="C799" s="351">
        <f>IF(AND(SWDATA!M784=1,SWDATA!Q784="promotions"),SWDATA!P784,0)</f>
        <v>0</v>
      </c>
      <c r="D799" s="367">
        <f>ROW(SWDATA!M784)</f>
        <v>784</v>
      </c>
      <c r="E799" s="368">
        <f t="shared" si="2955"/>
        <v>0</v>
      </c>
      <c r="F799" s="369">
        <f t="shared" si="2867"/>
        <v>1</v>
      </c>
      <c r="G799" s="366" t="str">
        <f t="shared" si="2868"/>
        <v/>
      </c>
      <c r="H799" s="370"/>
      <c r="J799" s="238">
        <f t="shared" si="2869"/>
        <v>0</v>
      </c>
      <c r="K799" s="239" t="str">
        <f t="shared" si="2870"/>
        <v/>
      </c>
      <c r="L799" s="342"/>
      <c r="M799" s="345"/>
      <c r="N799" s="340" t="str">
        <f>IF(LEN(SWDATA!F784)=0,"",N798)</f>
        <v/>
      </c>
      <c r="O799" s="296" t="str">
        <f>IF(LEN(SWDATA!G784)=0,"",O798)</f>
        <v/>
      </c>
      <c r="P799" s="297" t="str">
        <f>IF(LEN(SWDATA!C784)=0,"",SWDATA!C784)</f>
        <v/>
      </c>
      <c r="Q799" s="312" t="str">
        <f t="shared" si="2871"/>
        <v/>
      </c>
      <c r="R799" s="223" t="s">
        <v>261</v>
      </c>
      <c r="S799" s="224" t="s">
        <v>485</v>
      </c>
      <c r="T799" s="224"/>
      <c r="U799" s="264" t="s">
        <v>609</v>
      </c>
      <c r="V799" s="205" t="s">
        <v>221</v>
      </c>
      <c r="W799" s="266">
        <f>IF(OR(Is_Loading,LEN($A799)=0),"",SWDATA!P784)</f>
        <v>0</v>
      </c>
      <c r="X799" s="267">
        <f>IF(OR(Is_Loading,LEN($A799)=0),"",SWDATA!Q784)</f>
        <v>0</v>
      </c>
      <c r="Y799" s="267">
        <f>IF(OR(Is_Loading,LEN($A799)=0),"",SWDATA!R784)</f>
        <v>0</v>
      </c>
      <c r="Z799" s="266" t="str">
        <f t="shared" si="2956"/>
        <v/>
      </c>
      <c r="AA799" s="266">
        <f>IF(OR(Is_Loading,LEN($A799)=0),"",SWDATA!T784)</f>
        <v>0</v>
      </c>
      <c r="AB799" s="267">
        <f>IF(OR(Is_Loading,LEN($A799)=0),"",SWDATA!U784)</f>
        <v>0</v>
      </c>
      <c r="AC799" s="267">
        <f>IF(OR(Is_Loading,LEN($A799)=0),"",SWDATA!V784)</f>
        <v>0</v>
      </c>
      <c r="AD799" s="266" t="str">
        <f t="shared" si="2872"/>
        <v/>
      </c>
      <c r="AE799" s="266">
        <f>IF(OR(Is_Loading,LEN($A799)=0),"",SWDATA!X784)</f>
        <v>0</v>
      </c>
      <c r="AF799" s="267">
        <f>IF(OR(Is_Loading,LEN($A799)=0),"",SWDATA!Y784)</f>
        <v>0</v>
      </c>
      <c r="AG799" s="267">
        <f>IF(OR(Is_Loading,LEN($A799)=0),"",SWDATA!Z784)</f>
        <v>0</v>
      </c>
      <c r="AH799" s="266" t="str">
        <f t="shared" si="2873"/>
        <v/>
      </c>
      <c r="AI799" s="266">
        <f>IF(OR(Is_Loading,LEN($A799)=0),"",SWDATA!AB784)</f>
        <v>0</v>
      </c>
      <c r="AJ799" s="267">
        <f>IF(OR(Is_Loading,LEN($A799)=0),"",SWDATA!AC784)</f>
        <v>0</v>
      </c>
      <c r="AK799" s="267">
        <f>IF(OR(Is_Loading,LEN($A799)=0),"",SWDATA!AD784)</f>
        <v>0</v>
      </c>
      <c r="AL799" s="266" t="str">
        <f t="shared" si="2874"/>
        <v/>
      </c>
      <c r="AM799" s="266">
        <f>IF(OR(Is_Loading,LEN($A799)=0),"",SWDATA!AF784)</f>
        <v>0</v>
      </c>
      <c r="AN799" s="267">
        <f>IF(OR(Is_Loading,LEN($A799)=0),"",SWDATA!AG784)</f>
        <v>0</v>
      </c>
      <c r="AO799" s="323">
        <f>IF(OR(Is_Loading,LEN($A799)=0),"",SWDATA!AH784)</f>
        <v>0</v>
      </c>
      <c r="AP799" s="320" t="str">
        <f t="shared" si="2875"/>
        <v/>
      </c>
      <c r="AQ799" s="266">
        <f>IF(OR(Is_Loading,LEN($A799)=0),"",SWDATA!AJ784)</f>
        <v>0</v>
      </c>
      <c r="AR799" s="267">
        <f>IF(OR(Is_Loading,LEN($A799)=0),"",SWDATA!AK784)</f>
        <v>0</v>
      </c>
      <c r="AS799" s="267">
        <f>IF(OR(Is_Loading,LEN($A799)=0),"",SWDATA!AL784)</f>
        <v>0</v>
      </c>
      <c r="AT799" s="266" t="str">
        <f t="shared" si="2876"/>
        <v/>
      </c>
      <c r="AU799" s="266">
        <f>IF(OR(Is_Loading,LEN($A799)=0),"",SWDATA!AN784)</f>
        <v>0</v>
      </c>
      <c r="AV799" s="267">
        <f>IF(OR(Is_Loading,LEN($A799)=0),"",SWDATA!AO784)</f>
        <v>0</v>
      </c>
      <c r="AW799" s="267">
        <f>IF(OR(Is_Loading,LEN($A799)=0),"",SWDATA!AP784)</f>
        <v>0</v>
      </c>
      <c r="AX799" s="266" t="str">
        <f t="shared" si="2877"/>
        <v/>
      </c>
      <c r="AY799" s="266">
        <f>IF(OR(Is_Loading,LEN($A799)=0),"",SWDATA!AR784)</f>
        <v>0</v>
      </c>
      <c r="AZ799" s="267">
        <f>IF(OR(Is_Loading,LEN($A799)=0),"",SWDATA!AS784)</f>
        <v>0</v>
      </c>
      <c r="BA799" s="267">
        <f>IF(OR(Is_Loading,LEN($A799)=0),"",SWDATA!AT784)</f>
        <v>0</v>
      </c>
      <c r="BB799" s="266" t="str">
        <f t="shared" si="2878"/>
        <v/>
      </c>
      <c r="BC799" s="266">
        <f>IF(OR(Is_Loading,LEN($A799)=0),"",SWDATA!AV784)</f>
        <v>0</v>
      </c>
      <c r="BD799" s="267">
        <f>IF(OR(Is_Loading,LEN($A799)=0),"",SWDATA!AW784)</f>
        <v>0</v>
      </c>
      <c r="BE799" s="323">
        <f>IF(OR(Is_Loading,LEN($A799)=0),"",SWDATA!AX784)</f>
        <v>0</v>
      </c>
      <c r="BF799" s="320" t="str">
        <f t="shared" si="2879"/>
        <v/>
      </c>
      <c r="BG799" s="11"/>
      <c r="BH799" s="11"/>
      <c r="BI799" s="11"/>
      <c r="BJ799" s="11"/>
      <c r="BK799" s="11"/>
      <c r="BL799" s="11"/>
      <c r="BM799" s="11"/>
      <c r="BN799" s="11"/>
      <c r="BO799" s="11"/>
      <c r="BP799" s="11"/>
      <c r="BQ799" s="11"/>
      <c r="BR799" s="11"/>
      <c r="BS799" s="11"/>
      <c r="BT799" s="11"/>
      <c r="BU799" s="11"/>
      <c r="BV799" s="11"/>
      <c r="BW799" s="11"/>
      <c r="BX799" s="11"/>
      <c r="BY799" s="11"/>
      <c r="BZ799" s="11"/>
      <c r="CA799" s="11"/>
      <c r="CB799" s="11"/>
      <c r="CC799" s="11"/>
      <c r="CD799" s="11"/>
      <c r="CE799" s="11"/>
      <c r="CF799" s="11"/>
      <c r="CG799" s="11"/>
      <c r="CH799" s="11"/>
      <c r="CI799" s="11"/>
      <c r="CJ799" s="11"/>
      <c r="CK799" s="11"/>
      <c r="CL799" s="11"/>
      <c r="CM799" s="11"/>
      <c r="CN799" s="351"/>
      <c r="CO799" s="351"/>
      <c r="CP799" s="351"/>
      <c r="CQ799" s="351"/>
      <c r="CR799" s="351"/>
      <c r="CS799" s="351"/>
      <c r="CT799" s="351"/>
      <c r="CU799" s="351"/>
      <c r="CV799" s="351"/>
      <c r="CW799" s="351"/>
      <c r="CX799" s="351"/>
      <c r="CY799" s="351"/>
      <c r="CZ799" s="351"/>
      <c r="DA799" s="351"/>
      <c r="DB799" s="351"/>
      <c r="DC799" s="351"/>
      <c r="DD799" s="351"/>
      <c r="DE799" s="351"/>
      <c r="DF799" s="351"/>
      <c r="DG799" s="351"/>
      <c r="DH799" s="351"/>
      <c r="DI799" s="351"/>
      <c r="DJ799" s="351"/>
      <c r="DK799" s="351"/>
      <c r="DL799" s="351"/>
      <c r="DM799" s="351"/>
      <c r="DN799" s="351"/>
      <c r="DS799" s="372"/>
      <c r="DT799" s="374"/>
      <c r="DU799" s="375"/>
      <c r="DV799" s="375"/>
      <c r="DW799" s="375"/>
      <c r="DX799" s="375">
        <v>1</v>
      </c>
      <c r="DY799" s="375">
        <f t="shared" si="2920"/>
        <v>0</v>
      </c>
      <c r="DZ799" s="375">
        <f t="shared" si="2921"/>
        <v>0</v>
      </c>
      <c r="EA799" s="375">
        <f t="shared" si="2922"/>
        <v>1</v>
      </c>
      <c r="EB799" s="375">
        <f t="shared" si="2923"/>
        <v>0</v>
      </c>
      <c r="EC799" s="375">
        <f t="shared" si="2924"/>
        <v>0</v>
      </c>
      <c r="ED799" s="375">
        <f t="shared" si="2925"/>
        <v>1</v>
      </c>
      <c r="EE799" s="375">
        <f t="shared" si="2926"/>
        <v>0</v>
      </c>
      <c r="EF799" s="375">
        <f t="shared" si="2927"/>
        <v>0</v>
      </c>
      <c r="EG799" s="375">
        <f t="shared" si="2928"/>
        <v>1</v>
      </c>
      <c r="EH799" s="375">
        <f t="shared" si="2929"/>
        <v>0</v>
      </c>
      <c r="EI799" s="375">
        <f t="shared" si="2930"/>
        <v>0</v>
      </c>
      <c r="EJ799" s="375">
        <f t="shared" si="2931"/>
        <v>1</v>
      </c>
      <c r="EK799" s="375">
        <f t="shared" si="2932"/>
        <v>0</v>
      </c>
      <c r="EL799" s="375">
        <f t="shared" si="2933"/>
        <v>0</v>
      </c>
      <c r="EM799" s="375">
        <f t="shared" si="2934"/>
        <v>1</v>
      </c>
      <c r="EN799" s="375">
        <f t="shared" si="2935"/>
        <v>0</v>
      </c>
      <c r="EO799" s="375">
        <f t="shared" si="2936"/>
        <v>0</v>
      </c>
      <c r="EP799" s="375">
        <f t="shared" si="2937"/>
        <v>1</v>
      </c>
      <c r="EQ799" s="375">
        <f t="shared" si="2938"/>
        <v>0</v>
      </c>
      <c r="ER799" s="375">
        <f t="shared" si="2939"/>
        <v>0</v>
      </c>
      <c r="ES799" s="375">
        <f t="shared" si="2940"/>
        <v>1</v>
      </c>
      <c r="ET799" s="375">
        <f t="shared" si="2941"/>
        <v>0</v>
      </c>
      <c r="EU799" s="375">
        <f t="shared" si="2942"/>
        <v>0</v>
      </c>
      <c r="EV799" s="375">
        <f t="shared" si="2943"/>
        <v>1</v>
      </c>
      <c r="EW799" s="375">
        <f t="shared" si="2944"/>
        <v>0</v>
      </c>
      <c r="EX799" s="375">
        <f t="shared" si="2945"/>
        <v>0</v>
      </c>
      <c r="EY799" s="375">
        <f t="shared" si="2946"/>
        <v>1</v>
      </c>
      <c r="EZ799" s="375">
        <f t="shared" si="2947"/>
        <v>0</v>
      </c>
      <c r="FA799" s="375">
        <f t="shared" si="2948"/>
        <v>0</v>
      </c>
      <c r="FB799" s="375">
        <f t="shared" si="2949"/>
        <v>1</v>
      </c>
      <c r="FC799" s="375">
        <f t="shared" si="2950"/>
        <v>0</v>
      </c>
      <c r="FD799" s="375">
        <f t="shared" si="2951"/>
        <v>0</v>
      </c>
      <c r="FE799" s="376"/>
      <c r="FF799" s="372"/>
      <c r="FG799" s="372"/>
      <c r="FH799" s="372"/>
      <c r="FI799" s="372"/>
      <c r="FJ799" s="372"/>
      <c r="FK799" s="372"/>
      <c r="FL799" s="372"/>
      <c r="FM799" s="372"/>
      <c r="FN799" s="372"/>
      <c r="FO799" s="372"/>
      <c r="FP799" s="372"/>
      <c r="FQ799" s="372"/>
      <c r="FR799" s="372"/>
      <c r="FS799" s="372"/>
      <c r="FT799" s="372"/>
      <c r="FU799" s="372"/>
      <c r="FV799" s="372"/>
      <c r="FW799" s="372"/>
      <c r="FX799" s="372"/>
      <c r="FY799" s="372"/>
      <c r="FZ799" s="372"/>
      <c r="GA799" s="372"/>
      <c r="GB799" s="372"/>
      <c r="GC799" s="372"/>
      <c r="GD799" s="372"/>
      <c r="GE799" s="372"/>
      <c r="GF799" s="372"/>
      <c r="GG799" s="372"/>
      <c r="GH799" s="372"/>
      <c r="GI799" s="372"/>
      <c r="GJ799" s="372"/>
      <c r="GK799" s="372"/>
      <c r="GL799" s="372"/>
      <c r="GM799" s="372"/>
      <c r="GN799" s="372"/>
      <c r="GO799" s="372"/>
      <c r="GP799" s="372"/>
      <c r="GQ799" s="372"/>
      <c r="GR799" s="372"/>
      <c r="GS799" s="372"/>
      <c r="GT799" s="372"/>
      <c r="GU799" s="372"/>
      <c r="GV799" s="372"/>
      <c r="GW799" s="372"/>
      <c r="GX799" s="372"/>
      <c r="GY799" s="372"/>
      <c r="GZ799" s="372"/>
      <c r="HA799" s="372"/>
      <c r="HB799" s="372"/>
      <c r="HC799" s="372"/>
    </row>
    <row r="800" spans="1:211" s="373" customFormat="1" ht="15" hidden="1" customHeight="1" outlineLevel="1" x14ac:dyDescent="0.2">
      <c r="A800" s="366">
        <f>SWDATA!O785</f>
        <v>0</v>
      </c>
      <c r="B800" s="366">
        <f>SWDATA!M785</f>
        <v>0</v>
      </c>
      <c r="C800" s="351">
        <f>IF(AND(SWDATA!M785=1,SWDATA!Q785="promotions"),SWDATA!P785,0)</f>
        <v>0</v>
      </c>
      <c r="D800" s="371">
        <f>ROW(SWDATA!M785)</f>
        <v>785</v>
      </c>
      <c r="E800" s="368">
        <f ca="1">IF(AND(B800=1,UPPER(HLOOKUP(D800,'Metrics &amp; Attributes View'!$13:$31,19,0))&lt;&gt;"SBOM"),1,0)</f>
        <v>0</v>
      </c>
      <c r="F800" s="369">
        <f t="shared" si="2867"/>
        <v>1</v>
      </c>
      <c r="G800" s="366" t="str">
        <f t="shared" si="2868"/>
        <v/>
      </c>
      <c r="H800" s="370"/>
      <c r="J800" s="238">
        <f t="shared" si="2869"/>
        <v>0</v>
      </c>
      <c r="K800" s="239" t="str">
        <f t="shared" si="2870"/>
        <v/>
      </c>
      <c r="L800" s="342"/>
      <c r="M800" s="345"/>
      <c r="N800" s="340" t="str">
        <f>IF(LEN(SWDATA!F785)=0,"",N799)</f>
        <v/>
      </c>
      <c r="O800" s="296" t="str">
        <f>IF(LEN(SWDATA!G785)=0,"",O799)</f>
        <v/>
      </c>
      <c r="P800" s="297" t="str">
        <f>IF(LEN(SWDATA!C785)=0,"",SWDATA!C785)</f>
        <v/>
      </c>
      <c r="Q800" s="312" t="str">
        <f t="shared" si="2871"/>
        <v/>
      </c>
      <c r="R800" s="223" t="s">
        <v>262</v>
      </c>
      <c r="S800" s="224"/>
      <c r="T800" s="224"/>
      <c r="U800" s="264" t="s">
        <v>627</v>
      </c>
      <c r="V800" s="205" t="s">
        <v>221</v>
      </c>
      <c r="W800" s="266">
        <f>IF(OR(Is_Loading,LEN($A800)=0),"",SWDATA!P785)</f>
        <v>0</v>
      </c>
      <c r="X800" s="267">
        <f>IF(OR(Is_Loading,LEN($A800)=0),"",SWDATA!Q785)</f>
        <v>0</v>
      </c>
      <c r="Y800" s="267">
        <f>IF(OR(Is_Loading,LEN($A800)=0),"",SWDATA!R785)</f>
        <v>0</v>
      </c>
      <c r="Z800" s="266" t="str">
        <f t="shared" si="2956"/>
        <v/>
      </c>
      <c r="AA800" s="266">
        <f>IF(OR(Is_Loading,LEN($A800)=0),"",SWDATA!T785)</f>
        <v>0</v>
      </c>
      <c r="AB800" s="267">
        <f>IF(OR(Is_Loading,LEN($A800)=0),"",SWDATA!U785)</f>
        <v>0</v>
      </c>
      <c r="AC800" s="267">
        <f>IF(OR(Is_Loading,LEN($A800)=0),"",SWDATA!V785)</f>
        <v>0</v>
      </c>
      <c r="AD800" s="266" t="str">
        <f t="shared" si="2872"/>
        <v/>
      </c>
      <c r="AE800" s="266">
        <f>IF(OR(Is_Loading,LEN($A800)=0),"",SWDATA!X785)</f>
        <v>0</v>
      </c>
      <c r="AF800" s="267">
        <f>IF(OR(Is_Loading,LEN($A800)=0),"",SWDATA!Y785)</f>
        <v>0</v>
      </c>
      <c r="AG800" s="267">
        <f>IF(OR(Is_Loading,LEN($A800)=0),"",SWDATA!Z785)</f>
        <v>0</v>
      </c>
      <c r="AH800" s="266" t="str">
        <f t="shared" si="2873"/>
        <v/>
      </c>
      <c r="AI800" s="266">
        <f>IF(OR(Is_Loading,LEN($A800)=0),"",SWDATA!AB785)</f>
        <v>0</v>
      </c>
      <c r="AJ800" s="267">
        <f>IF(OR(Is_Loading,LEN($A800)=0),"",SWDATA!AC785)</f>
        <v>0</v>
      </c>
      <c r="AK800" s="267">
        <f>IF(OR(Is_Loading,LEN($A800)=0),"",SWDATA!AD785)</f>
        <v>0</v>
      </c>
      <c r="AL800" s="266" t="str">
        <f t="shared" si="2874"/>
        <v/>
      </c>
      <c r="AM800" s="266">
        <f>IF(OR(Is_Loading,LEN($A800)=0),"",SWDATA!AF785)</f>
        <v>0</v>
      </c>
      <c r="AN800" s="267">
        <f>IF(OR(Is_Loading,LEN($A800)=0),"",SWDATA!AG785)</f>
        <v>0</v>
      </c>
      <c r="AO800" s="323">
        <f>IF(OR(Is_Loading,LEN($A800)=0),"",SWDATA!AH785)</f>
        <v>0</v>
      </c>
      <c r="AP800" s="320" t="str">
        <f t="shared" si="2875"/>
        <v/>
      </c>
      <c r="AQ800" s="266">
        <f>IF(OR(Is_Loading,LEN($A800)=0),"",SWDATA!AJ785)</f>
        <v>0</v>
      </c>
      <c r="AR800" s="267">
        <f>IF(OR(Is_Loading,LEN($A800)=0),"",SWDATA!AK785)</f>
        <v>0</v>
      </c>
      <c r="AS800" s="267">
        <f>IF(OR(Is_Loading,LEN($A800)=0),"",SWDATA!AL785)</f>
        <v>0</v>
      </c>
      <c r="AT800" s="266" t="str">
        <f t="shared" si="2876"/>
        <v/>
      </c>
      <c r="AU800" s="266">
        <f>IF(OR(Is_Loading,LEN($A800)=0),"",SWDATA!AN785)</f>
        <v>0</v>
      </c>
      <c r="AV800" s="267">
        <f>IF(OR(Is_Loading,LEN($A800)=0),"",SWDATA!AO785)</f>
        <v>0</v>
      </c>
      <c r="AW800" s="267">
        <f>IF(OR(Is_Loading,LEN($A800)=0),"",SWDATA!AP785)</f>
        <v>0</v>
      </c>
      <c r="AX800" s="266" t="str">
        <f t="shared" si="2877"/>
        <v/>
      </c>
      <c r="AY800" s="266">
        <f>IF(OR(Is_Loading,LEN($A800)=0),"",SWDATA!AR785)</f>
        <v>0</v>
      </c>
      <c r="AZ800" s="267">
        <f>IF(OR(Is_Loading,LEN($A800)=0),"",SWDATA!AS785)</f>
        <v>0</v>
      </c>
      <c r="BA800" s="267">
        <f>IF(OR(Is_Loading,LEN($A800)=0),"",SWDATA!AT785)</f>
        <v>0</v>
      </c>
      <c r="BB800" s="266" t="str">
        <f t="shared" si="2878"/>
        <v/>
      </c>
      <c r="BC800" s="266">
        <f>IF(OR(Is_Loading,LEN($A800)=0),"",SWDATA!AV785)</f>
        <v>0</v>
      </c>
      <c r="BD800" s="267">
        <f>IF(OR(Is_Loading,LEN($A800)=0),"",SWDATA!AW785)</f>
        <v>0</v>
      </c>
      <c r="BE800" s="323">
        <f>IF(OR(Is_Loading,LEN($A800)=0),"",SWDATA!AX785)</f>
        <v>0</v>
      </c>
      <c r="BF800" s="332" t="str">
        <f t="shared" si="2879"/>
        <v/>
      </c>
      <c r="BG800" s="11"/>
      <c r="BH800" s="11"/>
      <c r="BI800" s="11"/>
      <c r="BJ800" s="11"/>
      <c r="BK800" s="11"/>
      <c r="BL800" s="11"/>
      <c r="BM800" s="11"/>
      <c r="BN800" s="11"/>
      <c r="BO800" s="11"/>
      <c r="BP800" s="11"/>
      <c r="BQ800" s="11"/>
      <c r="BR800" s="11"/>
      <c r="BS800" s="11"/>
      <c r="BT800" s="11"/>
      <c r="BU800" s="11"/>
      <c r="BV800" s="11"/>
      <c r="BW800" s="11"/>
      <c r="BX800" s="11"/>
      <c r="BY800" s="11"/>
      <c r="BZ800" s="11"/>
      <c r="CA800" s="11"/>
      <c r="CB800" s="11"/>
      <c r="CC800" s="11"/>
      <c r="CD800" s="11"/>
      <c r="CE800" s="11"/>
      <c r="CF800" s="11"/>
      <c r="CG800" s="11"/>
      <c r="CH800" s="11"/>
      <c r="CI800" s="11"/>
      <c r="CJ800" s="11"/>
      <c r="CK800" s="11"/>
      <c r="CL800" s="11"/>
      <c r="CM800" s="11"/>
      <c r="CN800" s="351"/>
      <c r="CO800" s="351"/>
      <c r="CP800" s="351"/>
      <c r="CQ800" s="351"/>
      <c r="CR800" s="351"/>
      <c r="CS800" s="351"/>
      <c r="CT800" s="351"/>
      <c r="CU800" s="351"/>
      <c r="CV800" s="351"/>
      <c r="CW800" s="351"/>
      <c r="CX800" s="351"/>
      <c r="CY800" s="351"/>
      <c r="CZ800" s="351"/>
      <c r="DA800" s="351"/>
      <c r="DB800" s="351"/>
      <c r="DC800" s="351"/>
      <c r="DD800" s="351"/>
      <c r="DE800" s="351"/>
      <c r="DF800" s="351"/>
      <c r="DG800" s="351"/>
      <c r="DH800" s="351"/>
      <c r="DI800" s="351"/>
      <c r="DJ800" s="351"/>
      <c r="DK800" s="351"/>
      <c r="DL800" s="351"/>
      <c r="DM800" s="351"/>
      <c r="DN800" s="351"/>
      <c r="DS800" s="372"/>
      <c r="DT800" s="374"/>
      <c r="DU800" s="375"/>
      <c r="DV800" s="375"/>
      <c r="DW800" s="375"/>
      <c r="DX800" s="375">
        <v>1</v>
      </c>
      <c r="DY800" s="375">
        <f t="shared" si="2920"/>
        <v>0</v>
      </c>
      <c r="DZ800" s="375">
        <f t="shared" si="2921"/>
        <v>0</v>
      </c>
      <c r="EA800" s="375">
        <f t="shared" si="2922"/>
        <v>1</v>
      </c>
      <c r="EB800" s="375">
        <f t="shared" si="2923"/>
        <v>0</v>
      </c>
      <c r="EC800" s="375">
        <f t="shared" si="2924"/>
        <v>0</v>
      </c>
      <c r="ED800" s="375">
        <f t="shared" si="2925"/>
        <v>1</v>
      </c>
      <c r="EE800" s="375">
        <f t="shared" si="2926"/>
        <v>0</v>
      </c>
      <c r="EF800" s="375">
        <f t="shared" si="2927"/>
        <v>0</v>
      </c>
      <c r="EG800" s="375">
        <f t="shared" si="2928"/>
        <v>1</v>
      </c>
      <c r="EH800" s="375">
        <f t="shared" si="2929"/>
        <v>0</v>
      </c>
      <c r="EI800" s="375">
        <f t="shared" si="2930"/>
        <v>0</v>
      </c>
      <c r="EJ800" s="375">
        <f t="shared" si="2931"/>
        <v>1</v>
      </c>
      <c r="EK800" s="375">
        <f t="shared" si="2932"/>
        <v>0</v>
      </c>
      <c r="EL800" s="375">
        <f t="shared" si="2933"/>
        <v>0</v>
      </c>
      <c r="EM800" s="375">
        <f t="shared" si="2934"/>
        <v>1</v>
      </c>
      <c r="EN800" s="375">
        <f t="shared" si="2935"/>
        <v>0</v>
      </c>
      <c r="EO800" s="375">
        <f t="shared" si="2936"/>
        <v>0</v>
      </c>
      <c r="EP800" s="375">
        <f t="shared" si="2937"/>
        <v>1</v>
      </c>
      <c r="EQ800" s="375">
        <f t="shared" si="2938"/>
        <v>0</v>
      </c>
      <c r="ER800" s="375">
        <f t="shared" si="2939"/>
        <v>0</v>
      </c>
      <c r="ES800" s="375">
        <f t="shared" si="2940"/>
        <v>1</v>
      </c>
      <c r="ET800" s="375">
        <f t="shared" si="2941"/>
        <v>0</v>
      </c>
      <c r="EU800" s="375">
        <f t="shared" si="2942"/>
        <v>0</v>
      </c>
      <c r="EV800" s="375">
        <f t="shared" si="2943"/>
        <v>1</v>
      </c>
      <c r="EW800" s="375">
        <f t="shared" si="2944"/>
        <v>0</v>
      </c>
      <c r="EX800" s="375">
        <f t="shared" si="2945"/>
        <v>0</v>
      </c>
      <c r="EY800" s="375">
        <f t="shared" si="2946"/>
        <v>1</v>
      </c>
      <c r="EZ800" s="375">
        <f t="shared" si="2947"/>
        <v>0</v>
      </c>
      <c r="FA800" s="375">
        <f t="shared" si="2948"/>
        <v>0</v>
      </c>
      <c r="FB800" s="375">
        <f t="shared" si="2949"/>
        <v>1</v>
      </c>
      <c r="FC800" s="375">
        <f t="shared" si="2950"/>
        <v>0</v>
      </c>
      <c r="FD800" s="375">
        <f t="shared" si="2951"/>
        <v>0</v>
      </c>
      <c r="FE800" s="376"/>
      <c r="FF800" s="372"/>
      <c r="FG800" s="372"/>
      <c r="FH800" s="372"/>
      <c r="FI800" s="372"/>
      <c r="FJ800" s="372"/>
      <c r="FK800" s="372"/>
      <c r="FL800" s="372"/>
      <c r="FM800" s="372"/>
      <c r="FN800" s="372"/>
      <c r="FO800" s="372"/>
      <c r="FP800" s="372"/>
      <c r="FQ800" s="372"/>
      <c r="FR800" s="372"/>
      <c r="FS800" s="372"/>
      <c r="FT800" s="372"/>
      <c r="FU800" s="372"/>
      <c r="FV800" s="372"/>
      <c r="FW800" s="372"/>
      <c r="FX800" s="372"/>
      <c r="FY800" s="372"/>
      <c r="FZ800" s="372"/>
      <c r="GA800" s="372"/>
      <c r="GB800" s="372"/>
      <c r="GC800" s="372"/>
      <c r="GD800" s="372"/>
      <c r="GE800" s="372"/>
      <c r="GF800" s="372"/>
      <c r="GG800" s="372"/>
      <c r="GH800" s="372"/>
      <c r="GI800" s="372"/>
      <c r="GJ800" s="372"/>
      <c r="GK800" s="372"/>
      <c r="GL800" s="372"/>
      <c r="GM800" s="372"/>
      <c r="GN800" s="372"/>
      <c r="GO800" s="372"/>
      <c r="GP800" s="372"/>
      <c r="GQ800" s="372"/>
      <c r="GR800" s="372"/>
      <c r="GS800" s="372"/>
      <c r="GT800" s="372"/>
      <c r="GU800" s="372"/>
      <c r="GV800" s="372"/>
      <c r="GW800" s="372"/>
      <c r="GX800" s="372"/>
      <c r="GY800" s="372"/>
      <c r="GZ800" s="372"/>
      <c r="HA800" s="372"/>
      <c r="HB800" s="372"/>
      <c r="HC800" s="372"/>
    </row>
    <row r="801" spans="1:211" s="373" customFormat="1" ht="15" customHeight="1" collapsed="1" thickTop="1" x14ac:dyDescent="0.2">
      <c r="A801" s="192">
        <f>SWDATA!O786</f>
        <v>0</v>
      </c>
      <c r="B801" s="192">
        <f>SWDATA!M786</f>
        <v>0</v>
      </c>
      <c r="C801" s="201">
        <f>IF(AND(SWDATA!M786=1,SWDATA!Q786="promotions"),SWDATA!P786,0)</f>
        <v>0</v>
      </c>
      <c r="D801" s="200">
        <f>ROW(SWDATA!M786)</f>
        <v>786</v>
      </c>
      <c r="E801" s="202">
        <f t="shared" ref="E801:E808" si="2957">B801</f>
        <v>0</v>
      </c>
      <c r="F801" s="203">
        <f t="shared" si="2867"/>
        <v>1</v>
      </c>
      <c r="G801" s="192" t="str">
        <f t="shared" si="2868"/>
        <v/>
      </c>
      <c r="H801" s="313"/>
      <c r="I801" s="390"/>
      <c r="J801" s="395">
        <f t="shared" si="2869"/>
        <v>0</v>
      </c>
      <c r="K801" s="396" t="str">
        <f t="shared" si="2870"/>
        <v/>
      </c>
      <c r="L801" s="397"/>
      <c r="M801" s="398"/>
      <c r="N801" s="399" t="str">
        <f>IF(LEN(SWDATA!F786)=0,"",IF(LEN(SWDATA!G786)=0,"",IF($O$12="ID",MID(SWDATA!G786,FIND("|",SWDATA!G786)+1,FIND("~~",SWDATA!G786)-FIND("|",SWDATA!G786)-1),IF($O$12="Desc",RIGHT(SWDATA!G786,LEN(SWDATA!G786)-FIND("~~",SWDATA!G786)-1),RIGHT(SWDATA!G786,LEN(SWDATA!G786)-FIND("|",SWDATA!G786))))))</f>
        <v/>
      </c>
      <c r="O801" s="400" t="str">
        <f>IF(LEN(SWDATA!G786)=0,"",IF(LEN(SWDATA!H786)=0,"",IF($O$12="ID",MID(SWDATA!H786,FIND("|",SWDATA!H786)+1,FIND("~~",SWDATA!H786)-FIND("|",SWDATA!H786)-1),IF($O$12="Desc",RIGHT(SWDATA!H786,LEN(SWDATA!H786)-FIND("~~",SWDATA!H786)-1),RIGHT(SWDATA!H786,LEN(SWDATA!H786)-FIND("|",SWDATA!H786))))))</f>
        <v/>
      </c>
      <c r="P801" s="401" t="str">
        <f>IF(LEN(SWDATA!C786)=0,"",SWDATA!C786)</f>
        <v/>
      </c>
      <c r="Q801" s="402" t="str">
        <f t="shared" si="2871"/>
        <v/>
      </c>
      <c r="R801" s="403" t="s">
        <v>575</v>
      </c>
      <c r="S801" s="404" t="s">
        <v>485</v>
      </c>
      <c r="T801" s="404"/>
      <c r="U801" s="405" t="s">
        <v>595</v>
      </c>
      <c r="V801" s="406" t="s">
        <v>221</v>
      </c>
      <c r="W801" s="407">
        <f>IF(OR(Is_Loading,LEN($A801)=0),"",SWDATA!P786)</f>
        <v>0</v>
      </c>
      <c r="X801" s="408">
        <f>IF(OR(Is_Loading,LEN($A801)=0),"",SWDATA!Q786)</f>
        <v>0</v>
      </c>
      <c r="Y801" s="408">
        <f>IF(OR(Is_Loading,LEN($A801)=0),"",SWDATA!R786)</f>
        <v>0</v>
      </c>
      <c r="Z801" s="407" t="str">
        <f t="shared" ref="Z801" si="2958">IF($A801=0,"",CHOOSE($F801,SUM(W801:Y801),SUM(W801:Y801)/3,Y801))</f>
        <v/>
      </c>
      <c r="AA801" s="407">
        <f>IF(OR(Is_Loading,LEN($A801)=0),"",SWDATA!T786)</f>
        <v>0</v>
      </c>
      <c r="AB801" s="408">
        <f>IF(OR(Is_Loading,LEN($A801)=0),"",SWDATA!U786)</f>
        <v>0</v>
      </c>
      <c r="AC801" s="408">
        <f>IF(OR(Is_Loading,LEN($A801)=0),"",SWDATA!V786)</f>
        <v>0</v>
      </c>
      <c r="AD801" s="407" t="str">
        <f t="shared" si="2872"/>
        <v/>
      </c>
      <c r="AE801" s="407">
        <f>IF(OR(Is_Loading,LEN($A801)=0),"",SWDATA!X786)</f>
        <v>0</v>
      </c>
      <c r="AF801" s="408">
        <f>IF(OR(Is_Loading,LEN($A801)=0),"",SWDATA!Y786)</f>
        <v>0</v>
      </c>
      <c r="AG801" s="408">
        <f>IF(OR(Is_Loading,LEN($A801)=0),"",SWDATA!Z786)</f>
        <v>0</v>
      </c>
      <c r="AH801" s="407" t="str">
        <f t="shared" si="2873"/>
        <v/>
      </c>
      <c r="AI801" s="407">
        <f>IF(OR(Is_Loading,LEN($A801)=0),"",SWDATA!AB786)</f>
        <v>0</v>
      </c>
      <c r="AJ801" s="408">
        <f>IF(OR(Is_Loading,LEN($A801)=0),"",SWDATA!AC786)</f>
        <v>0</v>
      </c>
      <c r="AK801" s="408">
        <f>IF(OR(Is_Loading,LEN($A801)=0),"",SWDATA!AD786)</f>
        <v>0</v>
      </c>
      <c r="AL801" s="407" t="str">
        <f t="shared" si="2874"/>
        <v/>
      </c>
      <c r="AM801" s="407">
        <f>IF(OR(Is_Loading,LEN($A801)=0),"",SWDATA!AF786)</f>
        <v>0</v>
      </c>
      <c r="AN801" s="408">
        <f>IF(OR(Is_Loading,LEN($A801)=0),"",SWDATA!AG786)</f>
        <v>0</v>
      </c>
      <c r="AO801" s="409">
        <f>IF(OR(Is_Loading,LEN($A801)=0),"",SWDATA!AH786)</f>
        <v>0</v>
      </c>
      <c r="AP801" s="410" t="str">
        <f t="shared" si="2875"/>
        <v/>
      </c>
      <c r="AQ801" s="407">
        <f>IF(OR(Is_Loading,LEN($A801)=0),"",SWDATA!AJ786)</f>
        <v>0</v>
      </c>
      <c r="AR801" s="408">
        <f>IF(OR(Is_Loading,LEN($A801)=0),"",SWDATA!AK786)</f>
        <v>0</v>
      </c>
      <c r="AS801" s="408">
        <f>IF(OR(Is_Loading,LEN($A801)=0),"",SWDATA!AL786)</f>
        <v>0</v>
      </c>
      <c r="AT801" s="407" t="str">
        <f t="shared" si="2876"/>
        <v/>
      </c>
      <c r="AU801" s="407">
        <f>IF(OR(Is_Loading,LEN($A801)=0),"",SWDATA!AN786)</f>
        <v>0</v>
      </c>
      <c r="AV801" s="408">
        <f>IF(OR(Is_Loading,LEN($A801)=0),"",SWDATA!AO786)</f>
        <v>0</v>
      </c>
      <c r="AW801" s="408">
        <f>IF(OR(Is_Loading,LEN($A801)=0),"",SWDATA!AP786)</f>
        <v>0</v>
      </c>
      <c r="AX801" s="407" t="str">
        <f t="shared" si="2877"/>
        <v/>
      </c>
      <c r="AY801" s="407">
        <f>IF(OR(Is_Loading,LEN($A801)=0),"",SWDATA!AR786)</f>
        <v>0</v>
      </c>
      <c r="AZ801" s="408">
        <f>IF(OR(Is_Loading,LEN($A801)=0),"",SWDATA!AS786)</f>
        <v>0</v>
      </c>
      <c r="BA801" s="408">
        <f>IF(OR(Is_Loading,LEN($A801)=0),"",SWDATA!AT786)</f>
        <v>0</v>
      </c>
      <c r="BB801" s="407" t="str">
        <f t="shared" si="2878"/>
        <v/>
      </c>
      <c r="BC801" s="407">
        <f>IF(OR(Is_Loading,LEN($A801)=0),"",SWDATA!AV786)</f>
        <v>0</v>
      </c>
      <c r="BD801" s="408">
        <f>IF(OR(Is_Loading,LEN($A801)=0),"",SWDATA!AW786)</f>
        <v>0</v>
      </c>
      <c r="BE801" s="409">
        <f>IF(OR(Is_Loading,LEN($A801)=0),"",SWDATA!AX786)</f>
        <v>0</v>
      </c>
      <c r="BF801" s="320" t="str">
        <f t="shared" si="2879"/>
        <v/>
      </c>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s="201"/>
      <c r="CO801" s="201"/>
      <c r="CP801" s="201"/>
      <c r="CQ801" s="201"/>
      <c r="CR801" s="201"/>
      <c r="CS801" s="201"/>
      <c r="CT801" s="201"/>
      <c r="CU801" s="201"/>
      <c r="CV801" s="201"/>
      <c r="CW801" s="201"/>
      <c r="CX801" s="201"/>
      <c r="CY801" s="201"/>
      <c r="CZ801" s="201"/>
      <c r="DA801" s="201"/>
      <c r="DB801" s="201"/>
      <c r="DC801" s="201"/>
      <c r="DD801" s="201"/>
      <c r="DE801" s="201"/>
      <c r="DF801" s="201"/>
      <c r="DG801" s="201"/>
      <c r="DH801" s="201"/>
      <c r="DI801" s="201"/>
      <c r="DJ801" s="201"/>
      <c r="DK801" s="201"/>
      <c r="DL801" s="201"/>
      <c r="DM801" s="201"/>
      <c r="DN801" s="201"/>
      <c r="DQ801" s="373">
        <f>'Metrics &amp; Attributes View'!N826</f>
        <v>0</v>
      </c>
      <c r="DS801" s="372"/>
      <c r="DT801" s="374"/>
      <c r="DU801" s="375"/>
      <c r="DV801" s="375"/>
      <c r="DW801" s="375"/>
      <c r="DX801" s="375"/>
      <c r="DY801" s="375"/>
      <c r="DZ801" s="375"/>
      <c r="EA801" s="375"/>
      <c r="EB801" s="375"/>
      <c r="EC801" s="375"/>
      <c r="ED801" s="375"/>
      <c r="EE801" s="375"/>
      <c r="EF801" s="375"/>
      <c r="EG801" s="375"/>
      <c r="EH801" s="375"/>
      <c r="EI801" s="375"/>
      <c r="EJ801" s="375"/>
      <c r="EK801" s="375"/>
      <c r="EL801" s="375"/>
      <c r="EM801" s="375"/>
      <c r="EN801" s="375"/>
      <c r="EO801" s="375"/>
      <c r="EP801" s="375"/>
      <c r="EQ801" s="375"/>
      <c r="ER801" s="375"/>
      <c r="ES801" s="375"/>
      <c r="ET801" s="375"/>
      <c r="EU801" s="375"/>
      <c r="EV801" s="375"/>
      <c r="EW801" s="375"/>
      <c r="EX801" s="375"/>
      <c r="EY801" s="375"/>
      <c r="EZ801" s="375"/>
      <c r="FA801" s="375"/>
      <c r="FB801" s="375"/>
      <c r="FC801" s="375"/>
      <c r="FD801" s="375"/>
      <c r="FE801" s="376"/>
      <c r="FF801" s="372"/>
      <c r="FG801" s="372"/>
      <c r="FH801" s="372"/>
      <c r="FI801" s="372"/>
      <c r="FJ801" s="372"/>
      <c r="FK801" s="372"/>
      <c r="FL801" s="372"/>
      <c r="FM801" s="372"/>
      <c r="FN801" s="372"/>
      <c r="FO801" s="372"/>
      <c r="FP801" s="372"/>
      <c r="FQ801" s="372"/>
      <c r="FR801" s="372"/>
      <c r="FS801" s="372"/>
      <c r="FT801" s="372"/>
      <c r="FU801" s="372"/>
      <c r="FV801" s="372"/>
      <c r="FW801" s="372"/>
      <c r="FX801" s="372"/>
      <c r="FY801" s="372"/>
      <c r="FZ801" s="372"/>
      <c r="GA801" s="372"/>
      <c r="GB801" s="372"/>
      <c r="GC801" s="372"/>
      <c r="GD801" s="372"/>
      <c r="GE801" s="372"/>
      <c r="GF801" s="372"/>
      <c r="GG801" s="372"/>
      <c r="GH801" s="372"/>
      <c r="GI801" s="372"/>
      <c r="GJ801" s="372"/>
      <c r="GK801" s="372"/>
      <c r="GL801" s="372"/>
      <c r="GM801" s="372"/>
      <c r="GN801" s="372"/>
      <c r="GO801" s="372"/>
      <c r="GP801" s="372"/>
      <c r="GQ801" s="372"/>
      <c r="GR801" s="372"/>
      <c r="GS801" s="372"/>
      <c r="GT801" s="372"/>
      <c r="GU801" s="372"/>
      <c r="GV801" s="372"/>
      <c r="GW801" s="372"/>
      <c r="GX801" s="372"/>
      <c r="GY801" s="372"/>
      <c r="GZ801" s="372"/>
      <c r="HA801" s="372"/>
      <c r="HB801" s="372"/>
      <c r="HC801" s="372"/>
    </row>
    <row r="802" spans="1:211" s="373" customFormat="1" ht="15" customHeight="1" x14ac:dyDescent="0.2">
      <c r="A802" s="192">
        <f>SWDATA!O787</f>
        <v>0</v>
      </c>
      <c r="B802" s="192">
        <f>SWDATA!M787</f>
        <v>0</v>
      </c>
      <c r="C802" s="201">
        <f>IF(AND(SWDATA!M787=1,SWDATA!Q787="promotions"),SWDATA!P787,0)</f>
        <v>0</v>
      </c>
      <c r="D802" s="200">
        <f>ROW(SWDATA!M787)</f>
        <v>787</v>
      </c>
      <c r="E802" s="202">
        <f t="shared" si="2957"/>
        <v>0</v>
      </c>
      <c r="F802" s="203">
        <f t="shared" si="2867"/>
        <v>1</v>
      </c>
      <c r="G802" s="192" t="str">
        <f t="shared" si="2868"/>
        <v/>
      </c>
      <c r="H802" s="204"/>
      <c r="I802" s="390"/>
      <c r="J802" s="238">
        <f t="shared" si="2869"/>
        <v>0</v>
      </c>
      <c r="K802" s="239" t="str">
        <f t="shared" si="2870"/>
        <v/>
      </c>
      <c r="L802" s="342"/>
      <c r="M802" s="345"/>
      <c r="N802" s="340" t="str">
        <f>IF(LEN(SWDATA!F787)=0,"",N801)</f>
        <v/>
      </c>
      <c r="O802" s="296" t="str">
        <f>IF(LEN(SWDATA!G787)=0,"",O801)</f>
        <v/>
      </c>
      <c r="P802" s="297" t="str">
        <f>IF(LEN(SWDATA!C787)=0,"",SWDATA!C787)</f>
        <v/>
      </c>
      <c r="Q802" s="312" t="str">
        <f t="shared" si="2871"/>
        <v/>
      </c>
      <c r="R802" s="223" t="s">
        <v>575</v>
      </c>
      <c r="S802" s="224"/>
      <c r="T802" s="224"/>
      <c r="U802" s="265" t="s">
        <v>619</v>
      </c>
      <c r="V802" s="205" t="s">
        <v>221</v>
      </c>
      <c r="W802" s="266">
        <f>IF(OR(Is_Loading,LEN($A802)=0),"",SWDATA!P787)</f>
        <v>0</v>
      </c>
      <c r="X802" s="267">
        <f>IF(OR(Is_Loading,LEN($A802)=0),"",SWDATA!Q787)</f>
        <v>0</v>
      </c>
      <c r="Y802" s="267">
        <f>IF(OR(Is_Loading,LEN($A802)=0),"",SWDATA!R787)</f>
        <v>0</v>
      </c>
      <c r="Z802" s="266" t="str">
        <f t="shared" ref="Z802:Z803" si="2959">IF($A802=0,"",CHOOSE($F802,SUM(W802:Y802),SUM(W802:Y802)/3,Y802))</f>
        <v/>
      </c>
      <c r="AA802" s="266">
        <f>IF(OR(Is_Loading,LEN($A802)=0),"",SWDATA!T787)</f>
        <v>0</v>
      </c>
      <c r="AB802" s="267">
        <f>IF(OR(Is_Loading,LEN($A802)=0),"",SWDATA!U787)</f>
        <v>0</v>
      </c>
      <c r="AC802" s="267">
        <f>IF(OR(Is_Loading,LEN($A802)=0),"",SWDATA!V787)</f>
        <v>0</v>
      </c>
      <c r="AD802" s="266" t="str">
        <f t="shared" si="2872"/>
        <v/>
      </c>
      <c r="AE802" s="266">
        <f>IF(OR(Is_Loading,LEN($A802)=0),"",SWDATA!X787)</f>
        <v>0</v>
      </c>
      <c r="AF802" s="267">
        <f>IF(OR(Is_Loading,LEN($A802)=0),"",SWDATA!Y787)</f>
        <v>0</v>
      </c>
      <c r="AG802" s="267">
        <f>IF(OR(Is_Loading,LEN($A802)=0),"",SWDATA!Z787)</f>
        <v>0</v>
      </c>
      <c r="AH802" s="266" t="str">
        <f t="shared" si="2873"/>
        <v/>
      </c>
      <c r="AI802" s="266">
        <f>IF(OR(Is_Loading,LEN($A802)=0),"",SWDATA!AB787)</f>
        <v>0</v>
      </c>
      <c r="AJ802" s="267">
        <f>IF(OR(Is_Loading,LEN($A802)=0),"",SWDATA!AC787)</f>
        <v>0</v>
      </c>
      <c r="AK802" s="267">
        <f>IF(OR(Is_Loading,LEN($A802)=0),"",SWDATA!AD787)</f>
        <v>0</v>
      </c>
      <c r="AL802" s="266" t="str">
        <f t="shared" si="2874"/>
        <v/>
      </c>
      <c r="AM802" s="266">
        <f>IF(OR(Is_Loading,LEN($A802)=0),"",SWDATA!AF787)</f>
        <v>0</v>
      </c>
      <c r="AN802" s="267">
        <f>IF(OR(Is_Loading,LEN($A802)=0),"",SWDATA!AG787)</f>
        <v>0</v>
      </c>
      <c r="AO802" s="323">
        <f>IF(OR(Is_Loading,LEN($A802)=0),"",SWDATA!AH787)</f>
        <v>0</v>
      </c>
      <c r="AP802" s="320" t="str">
        <f t="shared" si="2875"/>
        <v/>
      </c>
      <c r="AQ802" s="266">
        <f>IF(OR(Is_Loading,LEN($A802)=0),"",SWDATA!AJ787)</f>
        <v>0</v>
      </c>
      <c r="AR802" s="267">
        <f>IF(OR(Is_Loading,LEN($A802)=0),"",SWDATA!AK787)</f>
        <v>0</v>
      </c>
      <c r="AS802" s="267">
        <f>IF(OR(Is_Loading,LEN($A802)=0),"",SWDATA!AL787)</f>
        <v>0</v>
      </c>
      <c r="AT802" s="266" t="str">
        <f t="shared" si="2876"/>
        <v/>
      </c>
      <c r="AU802" s="266">
        <f>IF(OR(Is_Loading,LEN($A802)=0),"",SWDATA!AN787)</f>
        <v>0</v>
      </c>
      <c r="AV802" s="267">
        <f>IF(OR(Is_Loading,LEN($A802)=0),"",SWDATA!AO787)</f>
        <v>0</v>
      </c>
      <c r="AW802" s="267">
        <f>IF(OR(Is_Loading,LEN($A802)=0),"",SWDATA!AP787)</f>
        <v>0</v>
      </c>
      <c r="AX802" s="266" t="str">
        <f t="shared" si="2877"/>
        <v/>
      </c>
      <c r="AY802" s="266">
        <f>IF(OR(Is_Loading,LEN($A802)=0),"",SWDATA!AR787)</f>
        <v>0</v>
      </c>
      <c r="AZ802" s="267">
        <f>IF(OR(Is_Loading,LEN($A802)=0),"",SWDATA!AS787)</f>
        <v>0</v>
      </c>
      <c r="BA802" s="267">
        <f>IF(OR(Is_Loading,LEN($A802)=0),"",SWDATA!AT787)</f>
        <v>0</v>
      </c>
      <c r="BB802" s="266" t="str">
        <f t="shared" si="2878"/>
        <v/>
      </c>
      <c r="BC802" s="266">
        <f>IF(OR(Is_Loading,LEN($A802)=0),"",SWDATA!AV787)</f>
        <v>0</v>
      </c>
      <c r="BD802" s="267">
        <f>IF(OR(Is_Loading,LEN($A802)=0),"",SWDATA!AW787)</f>
        <v>0</v>
      </c>
      <c r="BE802" s="323">
        <f>IF(OR(Is_Loading,LEN($A802)=0),"",SWDATA!AX787)</f>
        <v>0</v>
      </c>
      <c r="BF802" s="320" t="str">
        <f t="shared" si="2879"/>
        <v/>
      </c>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s="201"/>
      <c r="CO802" s="201"/>
      <c r="CP802" s="201"/>
      <c r="CQ802" s="201"/>
      <c r="CR802" s="201"/>
      <c r="CS802" s="201"/>
      <c r="CT802" s="201"/>
      <c r="CU802" s="201"/>
      <c r="CV802" s="201"/>
      <c r="CW802" s="201"/>
      <c r="CX802" s="201"/>
      <c r="CY802" s="201"/>
      <c r="CZ802" s="201"/>
      <c r="DA802" s="201"/>
      <c r="DB802" s="201"/>
      <c r="DC802" s="201"/>
      <c r="DD802" s="201"/>
      <c r="DE802" s="201"/>
      <c r="DF802" s="201"/>
      <c r="DG802" s="201"/>
      <c r="DH802" s="201"/>
      <c r="DI802" s="201"/>
      <c r="DJ802" s="201"/>
      <c r="DK802" s="201"/>
      <c r="DL802" s="201"/>
      <c r="DM802" s="201"/>
      <c r="DN802" s="201"/>
      <c r="DS802" s="372"/>
      <c r="DT802" s="372"/>
      <c r="DU802" s="375">
        <f t="shared" ref="DU802" si="2960">COLUMN(W800)</f>
        <v>23</v>
      </c>
      <c r="DV802" s="375">
        <f t="shared" ref="DV802" si="2961">SUM(DU802)+DV803+1</f>
        <v>24</v>
      </c>
      <c r="DW802" s="375">
        <f t="shared" ref="DW802" si="2962">SUM(DV802)+DW803+1</f>
        <v>25</v>
      </c>
      <c r="DX802" s="375">
        <f t="shared" ref="DX802" si="2963">SUM(DW802)+DX803+1</f>
        <v>27</v>
      </c>
      <c r="DY802" s="375">
        <f t="shared" ref="DY802" si="2964">SUM(DX802)+DY803+1</f>
        <v>28</v>
      </c>
      <c r="DZ802" s="375">
        <f t="shared" ref="DZ802" si="2965">SUM(DY802)+DZ803+1</f>
        <v>29</v>
      </c>
      <c r="EA802" s="375">
        <f t="shared" ref="EA802" si="2966">SUM(DZ802)+EA803+1</f>
        <v>31</v>
      </c>
      <c r="EB802" s="375">
        <f t="shared" ref="EB802" si="2967">SUM(EA802)+EB803+1</f>
        <v>32</v>
      </c>
      <c r="EC802" s="375">
        <f t="shared" ref="EC802" si="2968">SUM(EB802)+EC803+1</f>
        <v>33</v>
      </c>
      <c r="ED802" s="375">
        <f t="shared" ref="ED802" si="2969">SUM(EC802)+ED803+1</f>
        <v>35</v>
      </c>
      <c r="EE802" s="375">
        <f t="shared" ref="EE802" si="2970">SUM(ED802)+EE803+1</f>
        <v>36</v>
      </c>
      <c r="EF802" s="375">
        <f t="shared" ref="EF802" si="2971">SUM(EE802)+EF803+1</f>
        <v>37</v>
      </c>
      <c r="EG802" s="375">
        <f t="shared" ref="EG802" si="2972">SUM(EF802)+EG803+1</f>
        <v>39</v>
      </c>
      <c r="EH802" s="375">
        <f t="shared" ref="EH802" si="2973">SUM(EG802)+EH803+1</f>
        <v>40</v>
      </c>
      <c r="EI802" s="375">
        <f t="shared" ref="EI802" si="2974">SUM(EH802)+EI803+1</f>
        <v>41</v>
      </c>
      <c r="EJ802" s="375">
        <f t="shared" ref="EJ802" si="2975">SUM(EI802)+EJ803+1</f>
        <v>43</v>
      </c>
      <c r="EK802" s="375">
        <f t="shared" ref="EK802" si="2976">SUM(EJ802)+EK803+1</f>
        <v>44</v>
      </c>
      <c r="EL802" s="375">
        <f t="shared" ref="EL802" si="2977">SUM(EK802)+EL803+1</f>
        <v>45</v>
      </c>
      <c r="EM802" s="375">
        <f t="shared" ref="EM802" si="2978">SUM(EL802)+EM803+1</f>
        <v>47</v>
      </c>
      <c r="EN802" s="375">
        <f t="shared" ref="EN802" si="2979">SUM(EM802)+EN803+1</f>
        <v>48</v>
      </c>
      <c r="EO802" s="375">
        <f t="shared" ref="EO802" si="2980">SUM(EN802)+EO803+1</f>
        <v>49</v>
      </c>
      <c r="EP802" s="375">
        <f t="shared" ref="EP802" si="2981">SUM(EO802)+EP803+1</f>
        <v>51</v>
      </c>
      <c r="EQ802" s="375">
        <f t="shared" ref="EQ802" si="2982">SUM(EP802)+EQ803+1</f>
        <v>52</v>
      </c>
      <c r="ER802" s="375">
        <f t="shared" ref="ER802" si="2983">SUM(EQ802)+ER803+1</f>
        <v>53</v>
      </c>
      <c r="ES802" s="375">
        <f t="shared" ref="ES802" si="2984">SUM(ER802)+ES803+1</f>
        <v>55</v>
      </c>
      <c r="ET802" s="375">
        <f t="shared" ref="ET802" si="2985">SUM(ES802)+ET803+1</f>
        <v>56</v>
      </c>
      <c r="EU802" s="375">
        <f t="shared" ref="EU802" si="2986">SUM(ET802)+EU803+1</f>
        <v>57</v>
      </c>
      <c r="EV802" s="375">
        <f t="shared" ref="EV802" si="2987">SUM(EU802)+EV803+1</f>
        <v>59</v>
      </c>
      <c r="EW802" s="375">
        <f t="shared" ref="EW802" si="2988">SUM(EV802)+EW803+1</f>
        <v>60</v>
      </c>
      <c r="EX802" s="375">
        <f t="shared" ref="EX802" si="2989">SUM(EW802)+EX803+1</f>
        <v>61</v>
      </c>
      <c r="EY802" s="375">
        <f t="shared" ref="EY802" si="2990">SUM(EX802)+EY803+1</f>
        <v>63</v>
      </c>
      <c r="EZ802" s="375">
        <f t="shared" ref="EZ802" si="2991">SUM(EY802)+EZ803+1</f>
        <v>64</v>
      </c>
      <c r="FA802" s="375">
        <f t="shared" ref="FA802" si="2992">SUM(EZ802)+FA803+1</f>
        <v>65</v>
      </c>
      <c r="FB802" s="375">
        <f t="shared" ref="FB802" si="2993">SUM(FA802)+FB803+1</f>
        <v>67</v>
      </c>
      <c r="FC802" s="375">
        <f t="shared" ref="FC802" si="2994">SUM(FB802)+FC803+1</f>
        <v>68</v>
      </c>
      <c r="FD802" s="375">
        <f t="shared" ref="FD802" si="2995">SUM(FC802)+FD803+1</f>
        <v>69</v>
      </c>
      <c r="FE802" s="372"/>
      <c r="FF802" s="372"/>
      <c r="FG802" s="372"/>
      <c r="FH802" s="372"/>
      <c r="FI802" s="372"/>
      <c r="FJ802" s="372"/>
      <c r="FK802" s="372"/>
      <c r="FL802" s="372"/>
      <c r="FM802" s="372"/>
      <c r="FN802" s="372"/>
      <c r="FO802" s="372"/>
      <c r="FP802" s="372"/>
      <c r="FQ802" s="372"/>
      <c r="FR802" s="372"/>
      <c r="FS802" s="372"/>
      <c r="FT802" s="372"/>
      <c r="FU802" s="372"/>
      <c r="FV802" s="372"/>
      <c r="FW802" s="372"/>
      <c r="FX802" s="372"/>
      <c r="FY802" s="372"/>
      <c r="FZ802" s="372"/>
      <c r="GA802" s="372"/>
      <c r="GB802" s="372"/>
      <c r="GC802" s="372"/>
      <c r="GD802" s="372"/>
      <c r="GE802" s="372"/>
      <c r="GF802" s="372"/>
      <c r="GG802" s="372"/>
      <c r="GH802" s="372"/>
      <c r="GI802" s="372"/>
      <c r="GJ802" s="372"/>
      <c r="GK802" s="372"/>
      <c r="GL802" s="372"/>
      <c r="GM802" s="372"/>
      <c r="GN802" s="372"/>
      <c r="GO802" s="372"/>
      <c r="GP802" s="372"/>
      <c r="GQ802" s="372"/>
      <c r="GR802" s="372"/>
      <c r="GS802" s="372"/>
      <c r="GT802" s="372"/>
      <c r="GU802" s="372"/>
      <c r="GV802" s="372"/>
      <c r="GW802" s="372"/>
      <c r="GX802" s="372"/>
      <c r="GY802" s="372"/>
      <c r="GZ802" s="372"/>
    </row>
    <row r="803" spans="1:211" s="373" customFormat="1" ht="15" customHeight="1" thickBot="1" x14ac:dyDescent="0.25">
      <c r="A803" s="192">
        <f>SWDATA!O788</f>
        <v>0</v>
      </c>
      <c r="B803" s="192">
        <f>SWDATA!M788</f>
        <v>0</v>
      </c>
      <c r="C803" s="201">
        <f>IF(AND(SWDATA!M788=1,SWDATA!Q788="promotions"),SWDATA!P788,0)</f>
        <v>0</v>
      </c>
      <c r="D803" s="200">
        <f>ROW(SWDATA!M788)</f>
        <v>788</v>
      </c>
      <c r="E803" s="202">
        <f t="shared" si="2957"/>
        <v>0</v>
      </c>
      <c r="F803" s="203">
        <f t="shared" si="2867"/>
        <v>1</v>
      </c>
      <c r="G803" s="192" t="str">
        <f t="shared" si="2868"/>
        <v/>
      </c>
      <c r="H803" s="204"/>
      <c r="I803" s="390"/>
      <c r="J803" s="238">
        <f t="shared" si="2869"/>
        <v>0</v>
      </c>
      <c r="K803" s="239" t="str">
        <f t="shared" si="2870"/>
        <v/>
      </c>
      <c r="L803" s="342"/>
      <c r="M803" s="346"/>
      <c r="N803" s="340" t="str">
        <f>IF(LEN(SWDATA!F788)=0,"",N802)</f>
        <v/>
      </c>
      <c r="O803" s="296" t="str">
        <f>IF(LEN(SWDATA!G788)=0,"",O802)</f>
        <v/>
      </c>
      <c r="P803" s="297" t="str">
        <f>IF(LEN(SWDATA!C788)=0,"",SWDATA!C788)</f>
        <v/>
      </c>
      <c r="Q803" s="312" t="str">
        <f t="shared" si="2871"/>
        <v/>
      </c>
      <c r="R803" s="223" t="s">
        <v>575</v>
      </c>
      <c r="S803" s="224"/>
      <c r="T803" s="224"/>
      <c r="U803" s="264" t="s">
        <v>620</v>
      </c>
      <c r="V803" s="205" t="s">
        <v>221</v>
      </c>
      <c r="W803" s="266">
        <f>IF(OR(Is_Loading,LEN($A803)=0),"",SWDATA!P788)</f>
        <v>0</v>
      </c>
      <c r="X803" s="267">
        <f>IF(OR(Is_Loading,LEN($A803)=0),"",SWDATA!Q788)</f>
        <v>0</v>
      </c>
      <c r="Y803" s="267">
        <f>IF(OR(Is_Loading,LEN($A803)=0),"",SWDATA!R788)</f>
        <v>0</v>
      </c>
      <c r="Z803" s="266" t="str">
        <f t="shared" si="2959"/>
        <v/>
      </c>
      <c r="AA803" s="266">
        <f>IF(OR(Is_Loading,LEN($A803)=0),"",SWDATA!T788)</f>
        <v>0</v>
      </c>
      <c r="AB803" s="267">
        <f>IF(OR(Is_Loading,LEN($A803)=0),"",SWDATA!U788)</f>
        <v>0</v>
      </c>
      <c r="AC803" s="267">
        <f>IF(OR(Is_Loading,LEN($A803)=0),"",SWDATA!V788)</f>
        <v>0</v>
      </c>
      <c r="AD803" s="266" t="str">
        <f t="shared" si="2872"/>
        <v/>
      </c>
      <c r="AE803" s="266">
        <f>IF(OR(Is_Loading,LEN($A803)=0),"",SWDATA!X788)</f>
        <v>0</v>
      </c>
      <c r="AF803" s="267">
        <f>IF(OR(Is_Loading,LEN($A803)=0),"",SWDATA!Y788)</f>
        <v>0</v>
      </c>
      <c r="AG803" s="267">
        <f>IF(OR(Is_Loading,LEN($A803)=0),"",SWDATA!Z788)</f>
        <v>0</v>
      </c>
      <c r="AH803" s="266" t="str">
        <f t="shared" si="2873"/>
        <v/>
      </c>
      <c r="AI803" s="266">
        <f>IF(OR(Is_Loading,LEN($A803)=0),"",SWDATA!AB788)</f>
        <v>0</v>
      </c>
      <c r="AJ803" s="267">
        <f>IF(OR(Is_Loading,LEN($A803)=0),"",SWDATA!AC788)</f>
        <v>0</v>
      </c>
      <c r="AK803" s="267">
        <f>IF(OR(Is_Loading,LEN($A803)=0),"",SWDATA!AD788)</f>
        <v>0</v>
      </c>
      <c r="AL803" s="266" t="str">
        <f t="shared" si="2874"/>
        <v/>
      </c>
      <c r="AM803" s="266">
        <f>IF(OR(Is_Loading,LEN($A803)=0),"",SWDATA!AF788)</f>
        <v>0</v>
      </c>
      <c r="AN803" s="267">
        <f>IF(OR(Is_Loading,LEN($A803)=0),"",SWDATA!AG788)</f>
        <v>0</v>
      </c>
      <c r="AO803" s="323">
        <f>IF(OR(Is_Loading,LEN($A803)=0),"",SWDATA!AH788)</f>
        <v>0</v>
      </c>
      <c r="AP803" s="320" t="str">
        <f t="shared" si="2875"/>
        <v/>
      </c>
      <c r="AQ803" s="266">
        <f>IF(OR(Is_Loading,LEN($A803)=0),"",SWDATA!AJ788)</f>
        <v>0</v>
      </c>
      <c r="AR803" s="267">
        <f>IF(OR(Is_Loading,LEN($A803)=0),"",SWDATA!AK788)</f>
        <v>0</v>
      </c>
      <c r="AS803" s="267">
        <f>IF(OR(Is_Loading,LEN($A803)=0),"",SWDATA!AL788)</f>
        <v>0</v>
      </c>
      <c r="AT803" s="266" t="str">
        <f t="shared" si="2876"/>
        <v/>
      </c>
      <c r="AU803" s="266">
        <f>IF(OR(Is_Loading,LEN($A803)=0),"",SWDATA!AN788)</f>
        <v>0</v>
      </c>
      <c r="AV803" s="267">
        <f>IF(OR(Is_Loading,LEN($A803)=0),"",SWDATA!AO788)</f>
        <v>0</v>
      </c>
      <c r="AW803" s="267">
        <f>IF(OR(Is_Loading,LEN($A803)=0),"",SWDATA!AP788)</f>
        <v>0</v>
      </c>
      <c r="AX803" s="266" t="str">
        <f t="shared" si="2877"/>
        <v/>
      </c>
      <c r="AY803" s="266">
        <f>IF(OR(Is_Loading,LEN($A803)=0),"",SWDATA!AR788)</f>
        <v>0</v>
      </c>
      <c r="AZ803" s="267">
        <f>IF(OR(Is_Loading,LEN($A803)=0),"",SWDATA!AS788)</f>
        <v>0</v>
      </c>
      <c r="BA803" s="267">
        <f>IF(OR(Is_Loading,LEN($A803)=0),"",SWDATA!AT788)</f>
        <v>0</v>
      </c>
      <c r="BB803" s="266" t="str">
        <f t="shared" si="2878"/>
        <v/>
      </c>
      <c r="BC803" s="266">
        <f>IF(OR(Is_Loading,LEN($A803)=0),"",SWDATA!AV788)</f>
        <v>0</v>
      </c>
      <c r="BD803" s="267">
        <f>IF(OR(Is_Loading,LEN($A803)=0),"",SWDATA!AW788)</f>
        <v>0</v>
      </c>
      <c r="BE803" s="323">
        <f>IF(OR(Is_Loading,LEN($A803)=0),"",SWDATA!AX788)</f>
        <v>0</v>
      </c>
      <c r="BF803" s="320" t="str">
        <f t="shared" si="2879"/>
        <v/>
      </c>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s="201"/>
      <c r="CO803" s="201"/>
      <c r="CP803" s="201"/>
      <c r="CQ803" s="201"/>
      <c r="CR803" s="201"/>
      <c r="CS803" s="201"/>
      <c r="CT803" s="201"/>
      <c r="CU803" s="201"/>
      <c r="CV803" s="201"/>
      <c r="CW803" s="201"/>
      <c r="CX803" s="201"/>
      <c r="CY803" s="201"/>
      <c r="CZ803" s="201"/>
      <c r="DA803" s="201"/>
      <c r="DB803" s="201"/>
      <c r="DC803" s="201"/>
      <c r="DD803" s="201"/>
      <c r="DE803" s="201"/>
      <c r="DF803" s="201"/>
      <c r="DG803" s="201"/>
      <c r="DH803" s="201"/>
      <c r="DI803" s="201"/>
      <c r="DJ803" s="201"/>
      <c r="DK803" s="201"/>
      <c r="DL803" s="201"/>
      <c r="DM803" s="201"/>
      <c r="DN803" s="201"/>
      <c r="DS803" s="372"/>
      <c r="DT803" s="374"/>
      <c r="DU803" s="375"/>
      <c r="DV803" s="375"/>
      <c r="DW803" s="375"/>
      <c r="DX803" s="375">
        <v>1</v>
      </c>
      <c r="DY803" s="375">
        <f t="shared" ref="DY803:DY823" si="2996">DV803</f>
        <v>0</v>
      </c>
      <c r="DZ803" s="375">
        <f t="shared" ref="DZ803:DZ823" si="2997">DW803</f>
        <v>0</v>
      </c>
      <c r="EA803" s="375">
        <f t="shared" ref="EA803:EA823" si="2998">DX803</f>
        <v>1</v>
      </c>
      <c r="EB803" s="375">
        <f t="shared" ref="EB803:EB823" si="2999">DY803</f>
        <v>0</v>
      </c>
      <c r="EC803" s="375">
        <f t="shared" ref="EC803:EC823" si="3000">DZ803</f>
        <v>0</v>
      </c>
      <c r="ED803" s="375">
        <f t="shared" ref="ED803:ED823" si="3001">EA803</f>
        <v>1</v>
      </c>
      <c r="EE803" s="375">
        <f t="shared" ref="EE803:EE823" si="3002">EB803</f>
        <v>0</v>
      </c>
      <c r="EF803" s="375">
        <f t="shared" ref="EF803:EF823" si="3003">EC803</f>
        <v>0</v>
      </c>
      <c r="EG803" s="375">
        <f t="shared" ref="EG803:EG823" si="3004">ED803</f>
        <v>1</v>
      </c>
      <c r="EH803" s="375">
        <f t="shared" ref="EH803:EH823" si="3005">EE803</f>
        <v>0</v>
      </c>
      <c r="EI803" s="375">
        <f t="shared" ref="EI803:EI823" si="3006">EF803</f>
        <v>0</v>
      </c>
      <c r="EJ803" s="375">
        <f t="shared" ref="EJ803:EJ823" si="3007">EG803</f>
        <v>1</v>
      </c>
      <c r="EK803" s="375">
        <f t="shared" ref="EK803:EK823" si="3008">EH803</f>
        <v>0</v>
      </c>
      <c r="EL803" s="375">
        <f t="shared" ref="EL803:EL823" si="3009">EI803</f>
        <v>0</v>
      </c>
      <c r="EM803" s="375">
        <f t="shared" ref="EM803:EM823" si="3010">EJ803</f>
        <v>1</v>
      </c>
      <c r="EN803" s="375">
        <f t="shared" ref="EN803:EN823" si="3011">EK803</f>
        <v>0</v>
      </c>
      <c r="EO803" s="375">
        <f t="shared" ref="EO803:EO823" si="3012">EL803</f>
        <v>0</v>
      </c>
      <c r="EP803" s="375">
        <f t="shared" ref="EP803:EP823" si="3013">EM803</f>
        <v>1</v>
      </c>
      <c r="EQ803" s="375">
        <f t="shared" ref="EQ803:EQ823" si="3014">EN803</f>
        <v>0</v>
      </c>
      <c r="ER803" s="375">
        <f t="shared" ref="ER803:ER823" si="3015">EO803</f>
        <v>0</v>
      </c>
      <c r="ES803" s="375">
        <f t="shared" ref="ES803:ES823" si="3016">EP803</f>
        <v>1</v>
      </c>
      <c r="ET803" s="375">
        <f t="shared" ref="ET803:ET823" si="3017">EQ803</f>
        <v>0</v>
      </c>
      <c r="EU803" s="375">
        <f t="shared" ref="EU803:EU823" si="3018">ER803</f>
        <v>0</v>
      </c>
      <c r="EV803" s="375">
        <f t="shared" ref="EV803:EV823" si="3019">ES803</f>
        <v>1</v>
      </c>
      <c r="EW803" s="375">
        <f t="shared" ref="EW803:EW823" si="3020">ET803</f>
        <v>0</v>
      </c>
      <c r="EX803" s="375">
        <f t="shared" ref="EX803:EX823" si="3021">EU803</f>
        <v>0</v>
      </c>
      <c r="EY803" s="375">
        <f t="shared" ref="EY803:EY823" si="3022">EV803</f>
        <v>1</v>
      </c>
      <c r="EZ803" s="375">
        <f t="shared" ref="EZ803:EZ823" si="3023">EW803</f>
        <v>0</v>
      </c>
      <c r="FA803" s="375">
        <f t="shared" ref="FA803:FA823" si="3024">EX803</f>
        <v>0</v>
      </c>
      <c r="FB803" s="375">
        <f t="shared" ref="FB803:FB823" si="3025">EY803</f>
        <v>1</v>
      </c>
      <c r="FC803" s="375">
        <f t="shared" ref="FC803:FC823" si="3026">EZ803</f>
        <v>0</v>
      </c>
      <c r="FD803" s="375">
        <f t="shared" ref="FD803:FD823" si="3027">FA803</f>
        <v>0</v>
      </c>
      <c r="FE803" s="376"/>
      <c r="FF803" s="372"/>
      <c r="FG803" s="372"/>
      <c r="FH803" s="372"/>
      <c r="FI803" s="372"/>
      <c r="FJ803" s="372"/>
      <c r="FK803" s="372"/>
      <c r="FL803" s="372"/>
      <c r="FM803" s="372"/>
      <c r="FN803" s="372"/>
      <c r="FO803" s="372"/>
      <c r="FP803" s="372"/>
      <c r="FQ803" s="372"/>
      <c r="FR803" s="372"/>
      <c r="FS803" s="372"/>
      <c r="FT803" s="372"/>
      <c r="FU803" s="372"/>
      <c r="FV803" s="372"/>
      <c r="FW803" s="372"/>
      <c r="FX803" s="372"/>
      <c r="FY803" s="372"/>
      <c r="FZ803" s="372"/>
      <c r="GA803" s="372"/>
      <c r="GB803" s="372"/>
      <c r="GC803" s="372"/>
      <c r="GD803" s="372"/>
      <c r="GE803" s="372"/>
      <c r="GF803" s="372"/>
      <c r="GG803" s="372"/>
      <c r="GH803" s="372"/>
      <c r="GI803" s="372"/>
      <c r="GJ803" s="372"/>
      <c r="GK803" s="372"/>
      <c r="GL803" s="372"/>
      <c r="GM803" s="372"/>
      <c r="GN803" s="372"/>
      <c r="GO803" s="372"/>
      <c r="GP803" s="372"/>
      <c r="GQ803" s="372"/>
      <c r="GR803" s="372"/>
      <c r="GS803" s="372"/>
      <c r="GT803" s="372"/>
      <c r="GU803" s="372"/>
      <c r="GV803" s="372"/>
      <c r="GW803" s="372"/>
      <c r="GX803" s="372"/>
      <c r="GY803" s="372"/>
      <c r="GZ803" s="372"/>
      <c r="HA803" s="372"/>
      <c r="HB803" s="372"/>
      <c r="HC803" s="372"/>
    </row>
    <row r="804" spans="1:211" s="373" customFormat="1" ht="15" customHeight="1" thickTop="1" x14ac:dyDescent="0.2">
      <c r="A804" s="192">
        <f>SWDATA!O789</f>
        <v>0</v>
      </c>
      <c r="B804" s="192">
        <f>SWDATA!M789</f>
        <v>0</v>
      </c>
      <c r="C804" s="201">
        <f>IF(AND(SWDATA!M789=1,SWDATA!Q789="promotions"),SWDATA!P789,0)</f>
        <v>0</v>
      </c>
      <c r="D804" s="365">
        <f>ROW(SWDATA!M789)</f>
        <v>789</v>
      </c>
      <c r="E804" s="202">
        <f t="shared" si="2957"/>
        <v>0</v>
      </c>
      <c r="F804" s="203">
        <f t="shared" si="2867"/>
        <v>1</v>
      </c>
      <c r="G804" s="192" t="str">
        <f t="shared" si="2868"/>
        <v/>
      </c>
      <c r="H804" s="204"/>
      <c r="I804" s="390"/>
      <c r="J804" s="238">
        <f t="shared" si="2869"/>
        <v>0</v>
      </c>
      <c r="K804" s="239" t="str">
        <f t="shared" si="2870"/>
        <v/>
      </c>
      <c r="L804" s="342"/>
      <c r="M804" s="345"/>
      <c r="N804" s="340" t="str">
        <f>IF(LEN(SWDATA!F789)=0,"",N803)</f>
        <v/>
      </c>
      <c r="O804" s="296" t="str">
        <f>IF(LEN(SWDATA!G789)=0,"",O803)</f>
        <v/>
      </c>
      <c r="P804" s="297" t="str">
        <f>IF(LEN(SWDATA!C789)=0,"",SWDATA!C789)</f>
        <v/>
      </c>
      <c r="Q804" s="312" t="str">
        <f t="shared" si="2871"/>
        <v/>
      </c>
      <c r="R804" s="223" t="s">
        <v>261</v>
      </c>
      <c r="S804" s="224"/>
      <c r="T804" s="224"/>
      <c r="U804" s="264" t="s">
        <v>601</v>
      </c>
      <c r="V804" s="205" t="s">
        <v>221</v>
      </c>
      <c r="W804" s="266">
        <f>IF(OR(Is_Loading,LEN($A804)=0),"",SWDATA!P789)</f>
        <v>0</v>
      </c>
      <c r="X804" s="267">
        <f>IF(OR(Is_Loading,LEN($A804)=0),"",SWDATA!Q789)</f>
        <v>0</v>
      </c>
      <c r="Y804" s="267">
        <f>IF(OR(Is_Loading,LEN($A804)=0),"",SWDATA!R789)</f>
        <v>0</v>
      </c>
      <c r="Z804" s="266" t="str">
        <f t="shared" ref="Z804:Z818" si="3028">IF($A804=0,"",CHOOSE($F804,SUM(W804:Y804),SUM(W804:Y804)/3,Y804))</f>
        <v/>
      </c>
      <c r="AA804" s="266">
        <f>IF(OR(Is_Loading,LEN($A804)=0),"",SWDATA!T789)</f>
        <v>0</v>
      </c>
      <c r="AB804" s="267">
        <f>IF(OR(Is_Loading,LEN($A804)=0),"",SWDATA!U789)</f>
        <v>0</v>
      </c>
      <c r="AC804" s="267">
        <f>IF(OR(Is_Loading,LEN($A804)=0),"",SWDATA!V789)</f>
        <v>0</v>
      </c>
      <c r="AD804" s="266" t="str">
        <f t="shared" si="2872"/>
        <v/>
      </c>
      <c r="AE804" s="266">
        <f>IF(OR(Is_Loading,LEN($A804)=0),"",SWDATA!X789)</f>
        <v>0</v>
      </c>
      <c r="AF804" s="267">
        <f>IF(OR(Is_Loading,LEN($A804)=0),"",SWDATA!Y789)</f>
        <v>0</v>
      </c>
      <c r="AG804" s="267">
        <f>IF(OR(Is_Loading,LEN($A804)=0),"",SWDATA!Z789)</f>
        <v>0</v>
      </c>
      <c r="AH804" s="266" t="str">
        <f t="shared" si="2873"/>
        <v/>
      </c>
      <c r="AI804" s="266">
        <f>IF(OR(Is_Loading,LEN($A804)=0),"",SWDATA!AB789)</f>
        <v>0</v>
      </c>
      <c r="AJ804" s="267">
        <f>IF(OR(Is_Loading,LEN($A804)=0),"",SWDATA!AC789)</f>
        <v>0</v>
      </c>
      <c r="AK804" s="267">
        <f>IF(OR(Is_Loading,LEN($A804)=0),"",SWDATA!AD789)</f>
        <v>0</v>
      </c>
      <c r="AL804" s="266" t="str">
        <f t="shared" si="2874"/>
        <v/>
      </c>
      <c r="AM804" s="266">
        <f>IF(OR(Is_Loading,LEN($A804)=0),"",SWDATA!AF789)</f>
        <v>0</v>
      </c>
      <c r="AN804" s="267">
        <f>IF(OR(Is_Loading,LEN($A804)=0),"",SWDATA!AG789)</f>
        <v>0</v>
      </c>
      <c r="AO804" s="323">
        <f>IF(OR(Is_Loading,LEN($A804)=0),"",SWDATA!AH789)</f>
        <v>0</v>
      </c>
      <c r="AP804" s="320" t="str">
        <f t="shared" si="2875"/>
        <v/>
      </c>
      <c r="AQ804" s="266">
        <f>IF(OR(Is_Loading,LEN($A804)=0),"",SWDATA!AJ789)</f>
        <v>0</v>
      </c>
      <c r="AR804" s="267">
        <f>IF(OR(Is_Loading,LEN($A804)=0),"",SWDATA!AK789)</f>
        <v>0</v>
      </c>
      <c r="AS804" s="267">
        <f>IF(OR(Is_Loading,LEN($A804)=0),"",SWDATA!AL789)</f>
        <v>0</v>
      </c>
      <c r="AT804" s="266" t="str">
        <f t="shared" si="2876"/>
        <v/>
      </c>
      <c r="AU804" s="266">
        <f>IF(OR(Is_Loading,LEN($A804)=0),"",SWDATA!AN789)</f>
        <v>0</v>
      </c>
      <c r="AV804" s="267">
        <f>IF(OR(Is_Loading,LEN($A804)=0),"",SWDATA!AO789)</f>
        <v>0</v>
      </c>
      <c r="AW804" s="267">
        <f>IF(OR(Is_Loading,LEN($A804)=0),"",SWDATA!AP789)</f>
        <v>0</v>
      </c>
      <c r="AX804" s="266" t="str">
        <f t="shared" si="2877"/>
        <v/>
      </c>
      <c r="AY804" s="266">
        <f>IF(OR(Is_Loading,LEN($A804)=0),"",SWDATA!AR789)</f>
        <v>0</v>
      </c>
      <c r="AZ804" s="267">
        <f>IF(OR(Is_Loading,LEN($A804)=0),"",SWDATA!AS789)</f>
        <v>0</v>
      </c>
      <c r="BA804" s="267">
        <f>IF(OR(Is_Loading,LEN($A804)=0),"",SWDATA!AT789)</f>
        <v>0</v>
      </c>
      <c r="BB804" s="266" t="str">
        <f t="shared" si="2878"/>
        <v/>
      </c>
      <c r="BC804" s="266">
        <f>IF(OR(Is_Loading,LEN($A804)=0),"",SWDATA!AV789)</f>
        <v>0</v>
      </c>
      <c r="BD804" s="267">
        <f>IF(OR(Is_Loading,LEN($A804)=0),"",SWDATA!AW789)</f>
        <v>0</v>
      </c>
      <c r="BE804" s="323">
        <f>IF(OR(Is_Loading,LEN($A804)=0),"",SWDATA!AX789)</f>
        <v>0</v>
      </c>
      <c r="BF804" s="320" t="str">
        <f t="shared" si="2879"/>
        <v/>
      </c>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s="201"/>
      <c r="CO804" s="201"/>
      <c r="CP804" s="201"/>
      <c r="CQ804" s="201"/>
      <c r="CR804" s="201"/>
      <c r="CS804" s="201"/>
      <c r="CT804" s="201"/>
      <c r="CU804" s="201"/>
      <c r="CV804" s="201"/>
      <c r="CW804" s="201"/>
      <c r="CX804" s="201"/>
      <c r="CY804" s="201"/>
      <c r="CZ804" s="201"/>
      <c r="DA804" s="201"/>
      <c r="DB804" s="201"/>
      <c r="DC804" s="201"/>
      <c r="DD804" s="201"/>
      <c r="DE804" s="201"/>
      <c r="DF804" s="201"/>
      <c r="DG804" s="201"/>
      <c r="DH804" s="201"/>
      <c r="DI804" s="201"/>
      <c r="DJ804" s="201"/>
      <c r="DK804" s="201"/>
      <c r="DL804" s="201"/>
      <c r="DM804" s="201"/>
      <c r="DN804" s="201"/>
      <c r="DS804" s="372"/>
      <c r="DT804" s="374"/>
      <c r="DU804" s="375"/>
      <c r="DV804" s="375"/>
      <c r="DW804" s="375"/>
      <c r="DX804" s="375">
        <v>1</v>
      </c>
      <c r="DY804" s="375">
        <f t="shared" si="2996"/>
        <v>0</v>
      </c>
      <c r="DZ804" s="375">
        <f t="shared" si="2997"/>
        <v>0</v>
      </c>
      <c r="EA804" s="375">
        <f t="shared" si="2998"/>
        <v>1</v>
      </c>
      <c r="EB804" s="375">
        <f t="shared" si="2999"/>
        <v>0</v>
      </c>
      <c r="EC804" s="375">
        <f t="shared" si="3000"/>
        <v>0</v>
      </c>
      <c r="ED804" s="375">
        <f t="shared" si="3001"/>
        <v>1</v>
      </c>
      <c r="EE804" s="375">
        <f t="shared" si="3002"/>
        <v>0</v>
      </c>
      <c r="EF804" s="375">
        <f t="shared" si="3003"/>
        <v>0</v>
      </c>
      <c r="EG804" s="375">
        <f t="shared" si="3004"/>
        <v>1</v>
      </c>
      <c r="EH804" s="375">
        <f t="shared" si="3005"/>
        <v>0</v>
      </c>
      <c r="EI804" s="375">
        <f t="shared" si="3006"/>
        <v>0</v>
      </c>
      <c r="EJ804" s="375">
        <f t="shared" si="3007"/>
        <v>1</v>
      </c>
      <c r="EK804" s="375">
        <f t="shared" si="3008"/>
        <v>0</v>
      </c>
      <c r="EL804" s="375">
        <f t="shared" si="3009"/>
        <v>0</v>
      </c>
      <c r="EM804" s="375">
        <f t="shared" si="3010"/>
        <v>1</v>
      </c>
      <c r="EN804" s="375">
        <f t="shared" si="3011"/>
        <v>0</v>
      </c>
      <c r="EO804" s="375">
        <f t="shared" si="3012"/>
        <v>0</v>
      </c>
      <c r="EP804" s="375">
        <f t="shared" si="3013"/>
        <v>1</v>
      </c>
      <c r="EQ804" s="375">
        <f t="shared" si="3014"/>
        <v>0</v>
      </c>
      <c r="ER804" s="375">
        <f t="shared" si="3015"/>
        <v>0</v>
      </c>
      <c r="ES804" s="375">
        <f t="shared" si="3016"/>
        <v>1</v>
      </c>
      <c r="ET804" s="375">
        <f t="shared" si="3017"/>
        <v>0</v>
      </c>
      <c r="EU804" s="375">
        <f t="shared" si="3018"/>
        <v>0</v>
      </c>
      <c r="EV804" s="375">
        <f t="shared" si="3019"/>
        <v>1</v>
      </c>
      <c r="EW804" s="375">
        <f t="shared" si="3020"/>
        <v>0</v>
      </c>
      <c r="EX804" s="375">
        <f t="shared" si="3021"/>
        <v>0</v>
      </c>
      <c r="EY804" s="375">
        <f t="shared" si="3022"/>
        <v>1</v>
      </c>
      <c r="EZ804" s="375">
        <f t="shared" si="3023"/>
        <v>0</v>
      </c>
      <c r="FA804" s="375">
        <f t="shared" si="3024"/>
        <v>0</v>
      </c>
      <c r="FB804" s="375">
        <f t="shared" si="3025"/>
        <v>1</v>
      </c>
      <c r="FC804" s="375">
        <f t="shared" si="3026"/>
        <v>0</v>
      </c>
      <c r="FD804" s="375">
        <f t="shared" si="3027"/>
        <v>0</v>
      </c>
      <c r="FE804" s="376"/>
      <c r="FF804" s="372"/>
      <c r="FG804" s="372"/>
      <c r="FH804" s="372"/>
      <c r="FI804" s="372"/>
      <c r="FJ804" s="372"/>
      <c r="FK804" s="372"/>
      <c r="FL804" s="372"/>
      <c r="FM804" s="372"/>
      <c r="FN804" s="372"/>
      <c r="FO804" s="372"/>
      <c r="FP804" s="372"/>
      <c r="FQ804" s="372"/>
      <c r="FR804" s="372"/>
      <c r="FS804" s="372"/>
      <c r="FT804" s="372"/>
      <c r="FU804" s="372"/>
      <c r="FV804" s="372"/>
      <c r="FW804" s="372"/>
      <c r="FX804" s="372"/>
      <c r="FY804" s="372"/>
      <c r="FZ804" s="372"/>
      <c r="GA804" s="372"/>
      <c r="GB804" s="372"/>
      <c r="GC804" s="372"/>
      <c r="GD804" s="372"/>
      <c r="GE804" s="372"/>
      <c r="GF804" s="372"/>
      <c r="GG804" s="372"/>
      <c r="GH804" s="372"/>
      <c r="GI804" s="372"/>
      <c r="GJ804" s="372"/>
      <c r="GK804" s="372"/>
      <c r="GL804" s="372"/>
      <c r="GM804" s="372"/>
      <c r="GN804" s="372"/>
      <c r="GO804" s="372"/>
      <c r="GP804" s="372"/>
      <c r="GQ804" s="372"/>
      <c r="GR804" s="372"/>
      <c r="GS804" s="372"/>
      <c r="GT804" s="372"/>
      <c r="GU804" s="372"/>
      <c r="GV804" s="372"/>
      <c r="GW804" s="372"/>
      <c r="GX804" s="372"/>
      <c r="GY804" s="372"/>
      <c r="GZ804" s="372"/>
      <c r="HA804" s="372"/>
      <c r="HB804" s="372"/>
      <c r="HC804" s="372"/>
    </row>
    <row r="805" spans="1:211" s="373" customFormat="1" ht="15" customHeight="1" x14ac:dyDescent="0.2">
      <c r="A805" s="366">
        <f>SWDATA!O790</f>
        <v>0</v>
      </c>
      <c r="B805" s="366">
        <f>SWDATA!M790</f>
        <v>0</v>
      </c>
      <c r="C805" s="351">
        <f>IF(AND(SWDATA!M790=1,SWDATA!Q790="promotions"),SWDATA!P790,0)</f>
        <v>0</v>
      </c>
      <c r="D805" s="367">
        <f>ROW(SWDATA!M790)</f>
        <v>790</v>
      </c>
      <c r="E805" s="368">
        <f t="shared" si="2957"/>
        <v>0</v>
      </c>
      <c r="F805" s="369">
        <f t="shared" si="2867"/>
        <v>1</v>
      </c>
      <c r="G805" s="366" t="str">
        <f t="shared" si="2868"/>
        <v/>
      </c>
      <c r="H805" s="370"/>
      <c r="J805" s="238">
        <f t="shared" si="2869"/>
        <v>0</v>
      </c>
      <c r="K805" s="239" t="str">
        <f t="shared" si="2870"/>
        <v/>
      </c>
      <c r="L805" s="342"/>
      <c r="M805" s="345"/>
      <c r="N805" s="340" t="str">
        <f>IF(LEN(SWDATA!F790)=0,"",N804)</f>
        <v/>
      </c>
      <c r="O805" s="296" t="str">
        <f>IF(LEN(SWDATA!G790)=0,"",O804)</f>
        <v/>
      </c>
      <c r="P805" s="297" t="str">
        <f>IF(LEN(SWDATA!C790)=0,"",SWDATA!C790)</f>
        <v/>
      </c>
      <c r="Q805" s="312" t="str">
        <f t="shared" si="2871"/>
        <v/>
      </c>
      <c r="R805" s="223" t="s">
        <v>261</v>
      </c>
      <c r="S805" s="224"/>
      <c r="T805" s="224"/>
      <c r="U805" s="264" t="s">
        <v>611</v>
      </c>
      <c r="V805" s="205" t="s">
        <v>221</v>
      </c>
      <c r="W805" s="266">
        <f>IF(OR(Is_Loading,LEN($A805)=0),"",SWDATA!P790)</f>
        <v>0</v>
      </c>
      <c r="X805" s="267">
        <f>IF(OR(Is_Loading,LEN($A805)=0),"",SWDATA!Q790)</f>
        <v>0</v>
      </c>
      <c r="Y805" s="267">
        <f>IF(OR(Is_Loading,LEN($A805)=0),"",SWDATA!R790)</f>
        <v>0</v>
      </c>
      <c r="Z805" s="266" t="str">
        <f t="shared" si="3028"/>
        <v/>
      </c>
      <c r="AA805" s="266">
        <f>IF(OR(Is_Loading,LEN($A805)=0),"",SWDATA!T790)</f>
        <v>0</v>
      </c>
      <c r="AB805" s="267">
        <f>IF(OR(Is_Loading,LEN($A805)=0),"",SWDATA!U790)</f>
        <v>0</v>
      </c>
      <c r="AC805" s="267">
        <f>IF(OR(Is_Loading,LEN($A805)=0),"",SWDATA!V790)</f>
        <v>0</v>
      </c>
      <c r="AD805" s="266" t="str">
        <f t="shared" si="2872"/>
        <v/>
      </c>
      <c r="AE805" s="266">
        <f>IF(OR(Is_Loading,LEN($A805)=0),"",SWDATA!X790)</f>
        <v>0</v>
      </c>
      <c r="AF805" s="267">
        <f>IF(OR(Is_Loading,LEN($A805)=0),"",SWDATA!Y790)</f>
        <v>0</v>
      </c>
      <c r="AG805" s="267">
        <f>IF(OR(Is_Loading,LEN($A805)=0),"",SWDATA!Z790)</f>
        <v>0</v>
      </c>
      <c r="AH805" s="266" t="str">
        <f t="shared" si="2873"/>
        <v/>
      </c>
      <c r="AI805" s="266">
        <f>IF(OR(Is_Loading,LEN($A805)=0),"",SWDATA!AB790)</f>
        <v>0</v>
      </c>
      <c r="AJ805" s="267">
        <f>IF(OR(Is_Loading,LEN($A805)=0),"",SWDATA!AC790)</f>
        <v>0</v>
      </c>
      <c r="AK805" s="267">
        <f>IF(OR(Is_Loading,LEN($A805)=0),"",SWDATA!AD790)</f>
        <v>0</v>
      </c>
      <c r="AL805" s="266" t="str">
        <f t="shared" si="2874"/>
        <v/>
      </c>
      <c r="AM805" s="266">
        <f>IF(OR(Is_Loading,LEN($A805)=0),"",SWDATA!AF790)</f>
        <v>0</v>
      </c>
      <c r="AN805" s="267">
        <f>IF(OR(Is_Loading,LEN($A805)=0),"",SWDATA!AG790)</f>
        <v>0</v>
      </c>
      <c r="AO805" s="323">
        <f>IF(OR(Is_Loading,LEN($A805)=0),"",SWDATA!AH790)</f>
        <v>0</v>
      </c>
      <c r="AP805" s="320" t="str">
        <f t="shared" si="2875"/>
        <v/>
      </c>
      <c r="AQ805" s="266">
        <f>IF(OR(Is_Loading,LEN($A805)=0),"",SWDATA!AJ790)</f>
        <v>0</v>
      </c>
      <c r="AR805" s="267">
        <f>IF(OR(Is_Loading,LEN($A805)=0),"",SWDATA!AK790)</f>
        <v>0</v>
      </c>
      <c r="AS805" s="267">
        <f>IF(OR(Is_Loading,LEN($A805)=0),"",SWDATA!AL790)</f>
        <v>0</v>
      </c>
      <c r="AT805" s="266" t="str">
        <f t="shared" si="2876"/>
        <v/>
      </c>
      <c r="AU805" s="266">
        <f>IF(OR(Is_Loading,LEN($A805)=0),"",SWDATA!AN790)</f>
        <v>0</v>
      </c>
      <c r="AV805" s="267">
        <f>IF(OR(Is_Loading,LEN($A805)=0),"",SWDATA!AO790)</f>
        <v>0</v>
      </c>
      <c r="AW805" s="267">
        <f>IF(OR(Is_Loading,LEN($A805)=0),"",SWDATA!AP790)</f>
        <v>0</v>
      </c>
      <c r="AX805" s="266" t="str">
        <f t="shared" si="2877"/>
        <v/>
      </c>
      <c r="AY805" s="266">
        <f>IF(OR(Is_Loading,LEN($A805)=0),"",SWDATA!AR790)</f>
        <v>0</v>
      </c>
      <c r="AZ805" s="267">
        <f>IF(OR(Is_Loading,LEN($A805)=0),"",SWDATA!AS790)</f>
        <v>0</v>
      </c>
      <c r="BA805" s="267">
        <f>IF(OR(Is_Loading,LEN($A805)=0),"",SWDATA!AT790)</f>
        <v>0</v>
      </c>
      <c r="BB805" s="266" t="str">
        <f t="shared" si="2878"/>
        <v/>
      </c>
      <c r="BC805" s="266">
        <f>IF(OR(Is_Loading,LEN($A805)=0),"",SWDATA!AV790)</f>
        <v>0</v>
      </c>
      <c r="BD805" s="267">
        <f>IF(OR(Is_Loading,LEN($A805)=0),"",SWDATA!AW790)</f>
        <v>0</v>
      </c>
      <c r="BE805" s="323">
        <f>IF(OR(Is_Loading,LEN($A805)=0),"",SWDATA!AX790)</f>
        <v>0</v>
      </c>
      <c r="BF805" s="320" t="str">
        <f t="shared" si="2879"/>
        <v/>
      </c>
      <c r="BG805" s="11"/>
      <c r="BH805" s="11"/>
      <c r="BI805" s="11"/>
      <c r="BJ805" s="11"/>
      <c r="BK805" s="11"/>
      <c r="BL805" s="11"/>
      <c r="BM805" s="11"/>
      <c r="BN805" s="11"/>
      <c r="BO805" s="11"/>
      <c r="BP805" s="11"/>
      <c r="BQ805" s="11"/>
      <c r="BR805" s="11"/>
      <c r="BS805" s="11"/>
      <c r="BT805" s="11"/>
      <c r="BU805" s="11"/>
      <c r="BV805" s="11"/>
      <c r="BW805" s="11"/>
      <c r="BX805" s="11"/>
      <c r="BY805" s="11"/>
      <c r="BZ805" s="11"/>
      <c r="CA805" s="11"/>
      <c r="CB805" s="11"/>
      <c r="CC805" s="11"/>
      <c r="CD805" s="11"/>
      <c r="CE805" s="11"/>
      <c r="CF805" s="11"/>
      <c r="CG805" s="11"/>
      <c r="CH805" s="11"/>
      <c r="CI805" s="11"/>
      <c r="CJ805" s="11"/>
      <c r="CK805" s="11"/>
      <c r="CL805" s="11"/>
      <c r="CM805" s="11"/>
      <c r="CN805" s="351"/>
      <c r="CO805" s="351"/>
      <c r="CP805" s="351"/>
      <c r="CQ805" s="351"/>
      <c r="CR805" s="351"/>
      <c r="CS805" s="351"/>
      <c r="CT805" s="351"/>
      <c r="CU805" s="351"/>
      <c r="CV805" s="351"/>
      <c r="CW805" s="351"/>
      <c r="CX805" s="351"/>
      <c r="CY805" s="351"/>
      <c r="CZ805" s="351"/>
      <c r="DA805" s="351"/>
      <c r="DB805" s="351"/>
      <c r="DC805" s="351"/>
      <c r="DD805" s="351"/>
      <c r="DE805" s="351"/>
      <c r="DF805" s="351"/>
      <c r="DG805" s="351"/>
      <c r="DH805" s="351"/>
      <c r="DI805" s="351"/>
      <c r="DJ805" s="351"/>
      <c r="DK805" s="351"/>
      <c r="DL805" s="351"/>
      <c r="DM805" s="351"/>
      <c r="DN805" s="351"/>
      <c r="DQ805" s="373" t="e">
        <f t="shared" ref="DQ805" ca="1" si="3029">INDIRECT("'Metrics &amp; Attributes View'!"&amp;IF(ROW()-9=0, "", IF(13+ROW()/23-9&gt;26, CHAR(64+INT((ROW()-9-1)/26)),"")&amp;CHAR(65+MOD(13+ROW()/23-1, 26)))&amp;44)</f>
        <v>#REF!</v>
      </c>
      <c r="DS805" s="372"/>
      <c r="DT805" s="374"/>
      <c r="DU805" s="375"/>
      <c r="DV805" s="375"/>
      <c r="DW805" s="375"/>
      <c r="DX805" s="375">
        <v>1</v>
      </c>
      <c r="DY805" s="375">
        <f t="shared" si="2996"/>
        <v>0</v>
      </c>
      <c r="DZ805" s="375">
        <f t="shared" si="2997"/>
        <v>0</v>
      </c>
      <c r="EA805" s="375">
        <f t="shared" si="2998"/>
        <v>1</v>
      </c>
      <c r="EB805" s="375">
        <f t="shared" si="2999"/>
        <v>0</v>
      </c>
      <c r="EC805" s="375">
        <f t="shared" si="3000"/>
        <v>0</v>
      </c>
      <c r="ED805" s="375">
        <f t="shared" si="3001"/>
        <v>1</v>
      </c>
      <c r="EE805" s="375">
        <f t="shared" si="3002"/>
        <v>0</v>
      </c>
      <c r="EF805" s="375">
        <f t="shared" si="3003"/>
        <v>0</v>
      </c>
      <c r="EG805" s="375">
        <f t="shared" si="3004"/>
        <v>1</v>
      </c>
      <c r="EH805" s="375">
        <f t="shared" si="3005"/>
        <v>0</v>
      </c>
      <c r="EI805" s="375">
        <f t="shared" si="3006"/>
        <v>0</v>
      </c>
      <c r="EJ805" s="375">
        <f t="shared" si="3007"/>
        <v>1</v>
      </c>
      <c r="EK805" s="375">
        <f t="shared" si="3008"/>
        <v>0</v>
      </c>
      <c r="EL805" s="375">
        <f t="shared" si="3009"/>
        <v>0</v>
      </c>
      <c r="EM805" s="375">
        <f t="shared" si="3010"/>
        <v>1</v>
      </c>
      <c r="EN805" s="375">
        <f t="shared" si="3011"/>
        <v>0</v>
      </c>
      <c r="EO805" s="375">
        <f t="shared" si="3012"/>
        <v>0</v>
      </c>
      <c r="EP805" s="375">
        <f t="shared" si="3013"/>
        <v>1</v>
      </c>
      <c r="EQ805" s="375">
        <f t="shared" si="3014"/>
        <v>0</v>
      </c>
      <c r="ER805" s="375">
        <f t="shared" si="3015"/>
        <v>0</v>
      </c>
      <c r="ES805" s="375">
        <f t="shared" si="3016"/>
        <v>1</v>
      </c>
      <c r="ET805" s="375">
        <f t="shared" si="3017"/>
        <v>0</v>
      </c>
      <c r="EU805" s="375">
        <f t="shared" si="3018"/>
        <v>0</v>
      </c>
      <c r="EV805" s="375">
        <f t="shared" si="3019"/>
        <v>1</v>
      </c>
      <c r="EW805" s="375">
        <f t="shared" si="3020"/>
        <v>0</v>
      </c>
      <c r="EX805" s="375">
        <f t="shared" si="3021"/>
        <v>0</v>
      </c>
      <c r="EY805" s="375">
        <f t="shared" si="3022"/>
        <v>1</v>
      </c>
      <c r="EZ805" s="375">
        <f t="shared" si="3023"/>
        <v>0</v>
      </c>
      <c r="FA805" s="375">
        <f t="shared" si="3024"/>
        <v>0</v>
      </c>
      <c r="FB805" s="375">
        <f t="shared" si="3025"/>
        <v>1</v>
      </c>
      <c r="FC805" s="375">
        <f t="shared" si="3026"/>
        <v>0</v>
      </c>
      <c r="FD805" s="375">
        <f t="shared" si="3027"/>
        <v>0</v>
      </c>
      <c r="FE805" s="376"/>
      <c r="FF805" s="372"/>
      <c r="FG805" s="372"/>
      <c r="FH805" s="372"/>
      <c r="FI805" s="372"/>
      <c r="FJ805" s="372"/>
      <c r="FK805" s="372"/>
      <c r="FL805" s="372"/>
      <c r="FM805" s="372"/>
      <c r="FN805" s="372"/>
      <c r="FO805" s="372"/>
      <c r="FP805" s="372"/>
      <c r="FQ805" s="372"/>
      <c r="FR805" s="372"/>
      <c r="FS805" s="372"/>
      <c r="FT805" s="372"/>
      <c r="FU805" s="372"/>
      <c r="FV805" s="372"/>
      <c r="FW805" s="372"/>
      <c r="FX805" s="372"/>
      <c r="FY805" s="372"/>
      <c r="FZ805" s="372"/>
      <c r="GA805" s="372"/>
      <c r="GB805" s="372"/>
      <c r="GC805" s="372"/>
      <c r="GD805" s="372"/>
      <c r="GE805" s="372"/>
      <c r="GF805" s="372"/>
      <c r="GG805" s="372"/>
      <c r="GH805" s="372"/>
      <c r="GI805" s="372"/>
      <c r="GJ805" s="372"/>
      <c r="GK805" s="372"/>
      <c r="GL805" s="372"/>
      <c r="GM805" s="372"/>
      <c r="GN805" s="372"/>
      <c r="GO805" s="372"/>
      <c r="GP805" s="372"/>
      <c r="GQ805" s="372"/>
      <c r="GR805" s="372"/>
      <c r="GS805" s="372"/>
      <c r="GT805" s="372"/>
      <c r="GU805" s="372"/>
      <c r="GV805" s="372"/>
      <c r="GW805" s="372"/>
      <c r="GX805" s="372"/>
      <c r="GY805" s="372"/>
      <c r="GZ805" s="372"/>
      <c r="HA805" s="372"/>
      <c r="HB805" s="372"/>
      <c r="HC805" s="372"/>
    </row>
    <row r="806" spans="1:211" s="373" customFormat="1" ht="15" customHeight="1" x14ac:dyDescent="0.2">
      <c r="A806" s="366">
        <f>SWDATA!O791</f>
        <v>0</v>
      </c>
      <c r="B806" s="366">
        <f>SWDATA!M791</f>
        <v>0</v>
      </c>
      <c r="C806" s="351">
        <f>IF(AND(SWDATA!M791=1,SWDATA!Q791="promotions"),SWDATA!P791,0)</f>
        <v>0</v>
      </c>
      <c r="D806" s="367">
        <f>ROW(SWDATA!M791)</f>
        <v>791</v>
      </c>
      <c r="E806" s="368">
        <f t="shared" si="2957"/>
        <v>0</v>
      </c>
      <c r="F806" s="369">
        <f t="shared" si="2867"/>
        <v>1</v>
      </c>
      <c r="G806" s="366" t="str">
        <f t="shared" si="2868"/>
        <v/>
      </c>
      <c r="H806" s="370"/>
      <c r="J806" s="238">
        <f t="shared" si="2869"/>
        <v>0</v>
      </c>
      <c r="K806" s="239" t="str">
        <f t="shared" si="2870"/>
        <v/>
      </c>
      <c r="L806" s="342"/>
      <c r="M806" s="345"/>
      <c r="N806" s="340" t="str">
        <f>IF(LEN(SWDATA!F791)=0,"",N805)</f>
        <v/>
      </c>
      <c r="O806" s="296" t="str">
        <f>IF(LEN(SWDATA!G791)=0,"",O805)</f>
        <v/>
      </c>
      <c r="P806" s="297" t="str">
        <f>IF(LEN(SWDATA!C791)=0,"",SWDATA!C791)</f>
        <v/>
      </c>
      <c r="Q806" s="312" t="str">
        <f t="shared" si="2871"/>
        <v/>
      </c>
      <c r="R806" s="223" t="s">
        <v>261</v>
      </c>
      <c r="S806" s="224"/>
      <c r="T806" s="224"/>
      <c r="U806" s="264" t="s">
        <v>598</v>
      </c>
      <c r="V806" s="205" t="s">
        <v>221</v>
      </c>
      <c r="W806" s="266">
        <f>IF(OR(Is_Loading,LEN($A806)=0),"",SWDATA!P791)</f>
        <v>0</v>
      </c>
      <c r="X806" s="267">
        <f>IF(OR(Is_Loading,LEN($A806)=0),"",SWDATA!Q791)</f>
        <v>0</v>
      </c>
      <c r="Y806" s="267">
        <f>IF(OR(Is_Loading,LEN($A806)=0),"",SWDATA!R791)</f>
        <v>0</v>
      </c>
      <c r="Z806" s="266" t="str">
        <f t="shared" si="3028"/>
        <v/>
      </c>
      <c r="AA806" s="266">
        <f>IF(OR(Is_Loading,LEN($A806)=0),"",SWDATA!T791)</f>
        <v>0</v>
      </c>
      <c r="AB806" s="267">
        <f>IF(OR(Is_Loading,LEN($A806)=0),"",SWDATA!U791)</f>
        <v>0</v>
      </c>
      <c r="AC806" s="267">
        <f>IF(OR(Is_Loading,LEN($A806)=0),"",SWDATA!V791)</f>
        <v>0</v>
      </c>
      <c r="AD806" s="266" t="str">
        <f t="shared" si="2872"/>
        <v/>
      </c>
      <c r="AE806" s="266">
        <f>IF(OR(Is_Loading,LEN($A806)=0),"",SWDATA!X791)</f>
        <v>0</v>
      </c>
      <c r="AF806" s="267">
        <f>IF(OR(Is_Loading,LEN($A806)=0),"",SWDATA!Y791)</f>
        <v>0</v>
      </c>
      <c r="AG806" s="267">
        <f>IF(OR(Is_Loading,LEN($A806)=0),"",SWDATA!Z791)</f>
        <v>0</v>
      </c>
      <c r="AH806" s="266" t="str">
        <f t="shared" si="2873"/>
        <v/>
      </c>
      <c r="AI806" s="266">
        <f>IF(OR(Is_Loading,LEN($A806)=0),"",SWDATA!AB791)</f>
        <v>0</v>
      </c>
      <c r="AJ806" s="267">
        <f>IF(OR(Is_Loading,LEN($A806)=0),"",SWDATA!AC791)</f>
        <v>0</v>
      </c>
      <c r="AK806" s="267">
        <f>IF(OR(Is_Loading,LEN($A806)=0),"",SWDATA!AD791)</f>
        <v>0</v>
      </c>
      <c r="AL806" s="266" t="str">
        <f t="shared" si="2874"/>
        <v/>
      </c>
      <c r="AM806" s="266">
        <f>IF(OR(Is_Loading,LEN($A806)=0),"",SWDATA!AF791)</f>
        <v>0</v>
      </c>
      <c r="AN806" s="267">
        <f>IF(OR(Is_Loading,LEN($A806)=0),"",SWDATA!AG791)</f>
        <v>0</v>
      </c>
      <c r="AO806" s="323">
        <f>IF(OR(Is_Loading,LEN($A806)=0),"",SWDATA!AH791)</f>
        <v>0</v>
      </c>
      <c r="AP806" s="320" t="str">
        <f t="shared" si="2875"/>
        <v/>
      </c>
      <c r="AQ806" s="266">
        <f>IF(OR(Is_Loading,LEN($A806)=0),"",SWDATA!AJ791)</f>
        <v>0</v>
      </c>
      <c r="AR806" s="267">
        <f>IF(OR(Is_Loading,LEN($A806)=0),"",SWDATA!AK791)</f>
        <v>0</v>
      </c>
      <c r="AS806" s="267">
        <f>IF(OR(Is_Loading,LEN($A806)=0),"",SWDATA!AL791)</f>
        <v>0</v>
      </c>
      <c r="AT806" s="266" t="str">
        <f t="shared" si="2876"/>
        <v/>
      </c>
      <c r="AU806" s="266">
        <f>IF(OR(Is_Loading,LEN($A806)=0),"",SWDATA!AN791)</f>
        <v>0</v>
      </c>
      <c r="AV806" s="267">
        <f>IF(OR(Is_Loading,LEN($A806)=0),"",SWDATA!AO791)</f>
        <v>0</v>
      </c>
      <c r="AW806" s="267">
        <f>IF(OR(Is_Loading,LEN($A806)=0),"",SWDATA!AP791)</f>
        <v>0</v>
      </c>
      <c r="AX806" s="266" t="str">
        <f t="shared" si="2877"/>
        <v/>
      </c>
      <c r="AY806" s="266">
        <f>IF(OR(Is_Loading,LEN($A806)=0),"",SWDATA!AR791)</f>
        <v>0</v>
      </c>
      <c r="AZ806" s="267">
        <f>IF(OR(Is_Loading,LEN($A806)=0),"",SWDATA!AS791)</f>
        <v>0</v>
      </c>
      <c r="BA806" s="267">
        <f>IF(OR(Is_Loading,LEN($A806)=0),"",SWDATA!AT791)</f>
        <v>0</v>
      </c>
      <c r="BB806" s="266" t="str">
        <f t="shared" si="2878"/>
        <v/>
      </c>
      <c r="BC806" s="266">
        <f>IF(OR(Is_Loading,LEN($A806)=0),"",SWDATA!AV791)</f>
        <v>0</v>
      </c>
      <c r="BD806" s="267">
        <f>IF(OR(Is_Loading,LEN($A806)=0),"",SWDATA!AW791)</f>
        <v>0</v>
      </c>
      <c r="BE806" s="323">
        <f>IF(OR(Is_Loading,LEN($A806)=0),"",SWDATA!AX791)</f>
        <v>0</v>
      </c>
      <c r="BF806" s="320" t="str">
        <f t="shared" si="2879"/>
        <v/>
      </c>
      <c r="BG806" s="11"/>
      <c r="BH806" s="11"/>
      <c r="BI806" s="11"/>
      <c r="BJ806" s="11"/>
      <c r="BK806" s="11"/>
      <c r="BL806" s="11"/>
      <c r="BM806" s="11"/>
      <c r="BN806" s="11"/>
      <c r="BO806" s="11"/>
      <c r="BP806" s="11"/>
      <c r="BQ806" s="11"/>
      <c r="BR806" s="11"/>
      <c r="BS806" s="11"/>
      <c r="BT806" s="11"/>
      <c r="BU806" s="11"/>
      <c r="BV806" s="11"/>
      <c r="BW806" s="11"/>
      <c r="BX806" s="11"/>
      <c r="BY806" s="11"/>
      <c r="BZ806" s="11"/>
      <c r="CA806" s="11"/>
      <c r="CB806" s="11"/>
      <c r="CC806" s="11"/>
      <c r="CD806" s="11"/>
      <c r="CE806" s="11"/>
      <c r="CF806" s="11"/>
      <c r="CG806" s="11"/>
      <c r="CH806" s="11"/>
      <c r="CI806" s="11"/>
      <c r="CJ806" s="11"/>
      <c r="CK806" s="11"/>
      <c r="CL806" s="11"/>
      <c r="CM806" s="11"/>
      <c r="CN806" s="351"/>
      <c r="CO806" s="351"/>
      <c r="CP806" s="351"/>
      <c r="CQ806" s="351"/>
      <c r="CR806" s="351"/>
      <c r="CS806" s="351"/>
      <c r="CT806" s="351"/>
      <c r="CU806" s="351"/>
      <c r="CV806" s="351"/>
      <c r="CW806" s="351"/>
      <c r="CX806" s="351"/>
      <c r="CY806" s="351"/>
      <c r="CZ806" s="351"/>
      <c r="DA806" s="351"/>
      <c r="DB806" s="351"/>
      <c r="DC806" s="351"/>
      <c r="DD806" s="351"/>
      <c r="DE806" s="351"/>
      <c r="DF806" s="351"/>
      <c r="DG806" s="351"/>
      <c r="DH806" s="351"/>
      <c r="DI806" s="351"/>
      <c r="DJ806" s="351"/>
      <c r="DK806" s="351"/>
      <c r="DL806" s="351"/>
      <c r="DM806" s="351"/>
      <c r="DN806" s="351"/>
      <c r="DS806" s="372"/>
      <c r="DT806" s="374"/>
      <c r="DU806" s="375"/>
      <c r="DV806" s="375"/>
      <c r="DW806" s="375"/>
      <c r="DX806" s="375">
        <v>1</v>
      </c>
      <c r="DY806" s="375">
        <f t="shared" si="2996"/>
        <v>0</v>
      </c>
      <c r="DZ806" s="375">
        <f t="shared" si="2997"/>
        <v>0</v>
      </c>
      <c r="EA806" s="375">
        <f t="shared" si="2998"/>
        <v>1</v>
      </c>
      <c r="EB806" s="375">
        <f t="shared" si="2999"/>
        <v>0</v>
      </c>
      <c r="EC806" s="375">
        <f t="shared" si="3000"/>
        <v>0</v>
      </c>
      <c r="ED806" s="375">
        <f t="shared" si="3001"/>
        <v>1</v>
      </c>
      <c r="EE806" s="375">
        <f t="shared" si="3002"/>
        <v>0</v>
      </c>
      <c r="EF806" s="375">
        <f t="shared" si="3003"/>
        <v>0</v>
      </c>
      <c r="EG806" s="375">
        <f t="shared" si="3004"/>
        <v>1</v>
      </c>
      <c r="EH806" s="375">
        <f t="shared" si="3005"/>
        <v>0</v>
      </c>
      <c r="EI806" s="375">
        <f t="shared" si="3006"/>
        <v>0</v>
      </c>
      <c r="EJ806" s="375">
        <f t="shared" si="3007"/>
        <v>1</v>
      </c>
      <c r="EK806" s="375">
        <f t="shared" si="3008"/>
        <v>0</v>
      </c>
      <c r="EL806" s="375">
        <f t="shared" si="3009"/>
        <v>0</v>
      </c>
      <c r="EM806" s="375">
        <f t="shared" si="3010"/>
        <v>1</v>
      </c>
      <c r="EN806" s="375">
        <f t="shared" si="3011"/>
        <v>0</v>
      </c>
      <c r="EO806" s="375">
        <f t="shared" si="3012"/>
        <v>0</v>
      </c>
      <c r="EP806" s="375">
        <f t="shared" si="3013"/>
        <v>1</v>
      </c>
      <c r="EQ806" s="375">
        <f t="shared" si="3014"/>
        <v>0</v>
      </c>
      <c r="ER806" s="375">
        <f t="shared" si="3015"/>
        <v>0</v>
      </c>
      <c r="ES806" s="375">
        <f t="shared" si="3016"/>
        <v>1</v>
      </c>
      <c r="ET806" s="375">
        <f t="shared" si="3017"/>
        <v>0</v>
      </c>
      <c r="EU806" s="375">
        <f t="shared" si="3018"/>
        <v>0</v>
      </c>
      <c r="EV806" s="375">
        <f t="shared" si="3019"/>
        <v>1</v>
      </c>
      <c r="EW806" s="375">
        <f t="shared" si="3020"/>
        <v>0</v>
      </c>
      <c r="EX806" s="375">
        <f t="shared" si="3021"/>
        <v>0</v>
      </c>
      <c r="EY806" s="375">
        <f t="shared" si="3022"/>
        <v>1</v>
      </c>
      <c r="EZ806" s="375">
        <f t="shared" si="3023"/>
        <v>0</v>
      </c>
      <c r="FA806" s="375">
        <f t="shared" si="3024"/>
        <v>0</v>
      </c>
      <c r="FB806" s="375">
        <f t="shared" si="3025"/>
        <v>1</v>
      </c>
      <c r="FC806" s="375">
        <f t="shared" si="3026"/>
        <v>0</v>
      </c>
      <c r="FD806" s="375">
        <f t="shared" si="3027"/>
        <v>0</v>
      </c>
      <c r="FE806" s="376"/>
      <c r="FF806" s="372"/>
      <c r="FG806" s="372"/>
      <c r="FH806" s="372"/>
      <c r="FI806" s="372"/>
      <c r="FJ806" s="372"/>
      <c r="FK806" s="372"/>
      <c r="FL806" s="372"/>
      <c r="FM806" s="372"/>
      <c r="FN806" s="372"/>
      <c r="FO806" s="372"/>
      <c r="FP806" s="372"/>
      <c r="FQ806" s="372"/>
      <c r="FR806" s="372"/>
      <c r="FS806" s="372"/>
      <c r="FT806" s="372"/>
      <c r="FU806" s="372"/>
      <c r="FV806" s="372"/>
      <c r="FW806" s="372"/>
      <c r="FX806" s="372"/>
      <c r="FY806" s="372"/>
      <c r="FZ806" s="372"/>
      <c r="GA806" s="372"/>
      <c r="GB806" s="372"/>
      <c r="GC806" s="372"/>
      <c r="GD806" s="372"/>
      <c r="GE806" s="372"/>
      <c r="GF806" s="372"/>
      <c r="GG806" s="372"/>
      <c r="GH806" s="372"/>
      <c r="GI806" s="372"/>
      <c r="GJ806" s="372"/>
      <c r="GK806" s="372"/>
      <c r="GL806" s="372"/>
      <c r="GM806" s="372"/>
      <c r="GN806" s="372"/>
      <c r="GO806" s="372"/>
      <c r="GP806" s="372"/>
      <c r="GQ806" s="372"/>
      <c r="GR806" s="372"/>
      <c r="GS806" s="372"/>
      <c r="GT806" s="372"/>
      <c r="GU806" s="372"/>
      <c r="GV806" s="372"/>
      <c r="GW806" s="372"/>
      <c r="GX806" s="372"/>
      <c r="GY806" s="372"/>
      <c r="GZ806" s="372"/>
      <c r="HA806" s="372"/>
      <c r="HB806" s="372"/>
      <c r="HC806" s="372"/>
    </row>
    <row r="807" spans="1:211" s="373" customFormat="1" ht="15" customHeight="1" x14ac:dyDescent="0.2">
      <c r="A807" s="366">
        <f>SWDATA!O792</f>
        <v>0</v>
      </c>
      <c r="B807" s="366">
        <f>SWDATA!M792</f>
        <v>0</v>
      </c>
      <c r="C807" s="351">
        <f>IF(AND(SWDATA!M792=1,SWDATA!Q792="promotions"),SWDATA!P792,0)</f>
        <v>0</v>
      </c>
      <c r="D807" s="367">
        <f>ROW(SWDATA!M792)</f>
        <v>792</v>
      </c>
      <c r="E807" s="368">
        <f t="shared" si="2957"/>
        <v>0</v>
      </c>
      <c r="F807" s="369">
        <f t="shared" si="2867"/>
        <v>1</v>
      </c>
      <c r="G807" s="366" t="str">
        <f t="shared" si="2868"/>
        <v/>
      </c>
      <c r="H807" s="370"/>
      <c r="J807" s="238">
        <f t="shared" si="2869"/>
        <v>0</v>
      </c>
      <c r="K807" s="239" t="str">
        <f t="shared" si="2870"/>
        <v/>
      </c>
      <c r="L807" s="342"/>
      <c r="M807" s="345"/>
      <c r="N807" s="340" t="str">
        <f>IF(LEN(SWDATA!F792)=0,"",N806)</f>
        <v/>
      </c>
      <c r="O807" s="296" t="str">
        <f>IF(LEN(SWDATA!G792)=0,"",O806)</f>
        <v/>
      </c>
      <c r="P807" s="297" t="str">
        <f>IF(LEN(SWDATA!C792)=0,"",SWDATA!C792)</f>
        <v/>
      </c>
      <c r="Q807" s="312" t="str">
        <f t="shared" si="2871"/>
        <v/>
      </c>
      <c r="R807" s="223" t="s">
        <v>261</v>
      </c>
      <c r="S807" s="224"/>
      <c r="T807" s="224"/>
      <c r="U807" s="264" t="s">
        <v>628</v>
      </c>
      <c r="V807" s="205" t="s">
        <v>221</v>
      </c>
      <c r="W807" s="266">
        <f>IF(OR(Is_Loading,LEN($A807)=0),"",SWDATA!P792)</f>
        <v>0</v>
      </c>
      <c r="X807" s="267">
        <f>IF(OR(Is_Loading,LEN($A807)=0),"",SWDATA!Q792)</f>
        <v>0</v>
      </c>
      <c r="Y807" s="267">
        <f>IF(OR(Is_Loading,LEN($A807)=0),"",SWDATA!R792)</f>
        <v>0</v>
      </c>
      <c r="Z807" s="266" t="str">
        <f t="shared" si="3028"/>
        <v/>
      </c>
      <c r="AA807" s="266">
        <f>IF(OR(Is_Loading,LEN($A807)=0),"",SWDATA!T792)</f>
        <v>0</v>
      </c>
      <c r="AB807" s="267">
        <f>IF(OR(Is_Loading,LEN($A807)=0),"",SWDATA!U792)</f>
        <v>0</v>
      </c>
      <c r="AC807" s="267">
        <f>IF(OR(Is_Loading,LEN($A807)=0),"",SWDATA!V792)</f>
        <v>0</v>
      </c>
      <c r="AD807" s="266" t="str">
        <f t="shared" si="2872"/>
        <v/>
      </c>
      <c r="AE807" s="266">
        <f>IF(OR(Is_Loading,LEN($A807)=0),"",SWDATA!X792)</f>
        <v>0</v>
      </c>
      <c r="AF807" s="267">
        <f>IF(OR(Is_Loading,LEN($A807)=0),"",SWDATA!Y792)</f>
        <v>0</v>
      </c>
      <c r="AG807" s="267">
        <f>IF(OR(Is_Loading,LEN($A807)=0),"",SWDATA!Z792)</f>
        <v>0</v>
      </c>
      <c r="AH807" s="266" t="str">
        <f t="shared" si="2873"/>
        <v/>
      </c>
      <c r="AI807" s="266">
        <f>IF(OR(Is_Loading,LEN($A807)=0),"",SWDATA!AB792)</f>
        <v>0</v>
      </c>
      <c r="AJ807" s="267">
        <f>IF(OR(Is_Loading,LEN($A807)=0),"",SWDATA!AC792)</f>
        <v>0</v>
      </c>
      <c r="AK807" s="267">
        <f>IF(OR(Is_Loading,LEN($A807)=0),"",SWDATA!AD792)</f>
        <v>0</v>
      </c>
      <c r="AL807" s="266" t="str">
        <f t="shared" si="2874"/>
        <v/>
      </c>
      <c r="AM807" s="266">
        <f>IF(OR(Is_Loading,LEN($A807)=0),"",SWDATA!AF792)</f>
        <v>0</v>
      </c>
      <c r="AN807" s="267">
        <f>IF(OR(Is_Loading,LEN($A807)=0),"",SWDATA!AG792)</f>
        <v>0</v>
      </c>
      <c r="AO807" s="323">
        <f>IF(OR(Is_Loading,LEN($A807)=0),"",SWDATA!AH792)</f>
        <v>0</v>
      </c>
      <c r="AP807" s="320" t="str">
        <f t="shared" si="2875"/>
        <v/>
      </c>
      <c r="AQ807" s="266">
        <f>IF(OR(Is_Loading,LEN($A807)=0),"",SWDATA!AJ792)</f>
        <v>0</v>
      </c>
      <c r="AR807" s="267">
        <f>IF(OR(Is_Loading,LEN($A807)=0),"",SWDATA!AK792)</f>
        <v>0</v>
      </c>
      <c r="AS807" s="267">
        <f>IF(OR(Is_Loading,LEN($A807)=0),"",SWDATA!AL792)</f>
        <v>0</v>
      </c>
      <c r="AT807" s="266" t="str">
        <f t="shared" si="2876"/>
        <v/>
      </c>
      <c r="AU807" s="266">
        <f>IF(OR(Is_Loading,LEN($A807)=0),"",SWDATA!AN792)</f>
        <v>0</v>
      </c>
      <c r="AV807" s="267">
        <f>IF(OR(Is_Loading,LEN($A807)=0),"",SWDATA!AO792)</f>
        <v>0</v>
      </c>
      <c r="AW807" s="267">
        <f>IF(OR(Is_Loading,LEN($A807)=0),"",SWDATA!AP792)</f>
        <v>0</v>
      </c>
      <c r="AX807" s="266" t="str">
        <f t="shared" si="2877"/>
        <v/>
      </c>
      <c r="AY807" s="266">
        <f>IF(OR(Is_Loading,LEN($A807)=0),"",SWDATA!AR792)</f>
        <v>0</v>
      </c>
      <c r="AZ807" s="267">
        <f>IF(OR(Is_Loading,LEN($A807)=0),"",SWDATA!AS792)</f>
        <v>0</v>
      </c>
      <c r="BA807" s="267">
        <f>IF(OR(Is_Loading,LEN($A807)=0),"",SWDATA!AT792)</f>
        <v>0</v>
      </c>
      <c r="BB807" s="266" t="str">
        <f t="shared" si="2878"/>
        <v/>
      </c>
      <c r="BC807" s="266">
        <f>IF(OR(Is_Loading,LEN($A807)=0),"",SWDATA!AV792)</f>
        <v>0</v>
      </c>
      <c r="BD807" s="267">
        <f>IF(OR(Is_Loading,LEN($A807)=0),"",SWDATA!AW792)</f>
        <v>0</v>
      </c>
      <c r="BE807" s="323">
        <f>IF(OR(Is_Loading,LEN($A807)=0),"",SWDATA!AX792)</f>
        <v>0</v>
      </c>
      <c r="BF807" s="320" t="str">
        <f t="shared" si="2879"/>
        <v/>
      </c>
      <c r="BG807" s="11"/>
      <c r="BH807" s="11"/>
      <c r="BI807" s="11"/>
      <c r="BJ807" s="11"/>
      <c r="BK807" s="11"/>
      <c r="BL807" s="11"/>
      <c r="BM807" s="11"/>
      <c r="BN807" s="11"/>
      <c r="BO807" s="11"/>
      <c r="BP807" s="11"/>
      <c r="BQ807" s="11"/>
      <c r="BR807" s="11"/>
      <c r="BS807" s="11"/>
      <c r="BT807" s="11"/>
      <c r="BU807" s="11"/>
      <c r="BV807" s="11"/>
      <c r="BW807" s="11"/>
      <c r="BX807" s="11"/>
      <c r="BY807" s="11"/>
      <c r="BZ807" s="11"/>
      <c r="CA807" s="11"/>
      <c r="CB807" s="11"/>
      <c r="CC807" s="11"/>
      <c r="CD807" s="11"/>
      <c r="CE807" s="11"/>
      <c r="CF807" s="11"/>
      <c r="CG807" s="11"/>
      <c r="CH807" s="11"/>
      <c r="CI807" s="11"/>
      <c r="CJ807" s="11"/>
      <c r="CK807" s="11"/>
      <c r="CL807" s="11"/>
      <c r="CM807" s="11"/>
      <c r="CN807" s="351"/>
      <c r="CO807" s="351"/>
      <c r="CP807" s="351"/>
      <c r="CQ807" s="351"/>
      <c r="CR807" s="351"/>
      <c r="CS807" s="351"/>
      <c r="CT807" s="351"/>
      <c r="CU807" s="351"/>
      <c r="CV807" s="351"/>
      <c r="CW807" s="351"/>
      <c r="CX807" s="351"/>
      <c r="CY807" s="351"/>
      <c r="CZ807" s="351"/>
      <c r="DA807" s="351"/>
      <c r="DB807" s="351"/>
      <c r="DC807" s="351"/>
      <c r="DD807" s="351"/>
      <c r="DE807" s="351"/>
      <c r="DF807" s="351"/>
      <c r="DG807" s="351"/>
      <c r="DH807" s="351"/>
      <c r="DI807" s="351"/>
      <c r="DJ807" s="351"/>
      <c r="DK807" s="351"/>
      <c r="DL807" s="351"/>
      <c r="DM807" s="351"/>
      <c r="DN807" s="351"/>
      <c r="DS807" s="372"/>
      <c r="DT807" s="374"/>
      <c r="DU807" s="375"/>
      <c r="DV807" s="375"/>
      <c r="DW807" s="375"/>
      <c r="DX807" s="375">
        <v>1</v>
      </c>
      <c r="DY807" s="375">
        <f t="shared" si="2996"/>
        <v>0</v>
      </c>
      <c r="DZ807" s="375">
        <f t="shared" si="2997"/>
        <v>0</v>
      </c>
      <c r="EA807" s="375">
        <f t="shared" si="2998"/>
        <v>1</v>
      </c>
      <c r="EB807" s="375">
        <f t="shared" si="2999"/>
        <v>0</v>
      </c>
      <c r="EC807" s="375">
        <f t="shared" si="3000"/>
        <v>0</v>
      </c>
      <c r="ED807" s="375">
        <f t="shared" si="3001"/>
        <v>1</v>
      </c>
      <c r="EE807" s="375">
        <f t="shared" si="3002"/>
        <v>0</v>
      </c>
      <c r="EF807" s="375">
        <f t="shared" si="3003"/>
        <v>0</v>
      </c>
      <c r="EG807" s="375">
        <f t="shared" si="3004"/>
        <v>1</v>
      </c>
      <c r="EH807" s="375">
        <f t="shared" si="3005"/>
        <v>0</v>
      </c>
      <c r="EI807" s="375">
        <f t="shared" si="3006"/>
        <v>0</v>
      </c>
      <c r="EJ807" s="375">
        <f t="shared" si="3007"/>
        <v>1</v>
      </c>
      <c r="EK807" s="375">
        <f t="shared" si="3008"/>
        <v>0</v>
      </c>
      <c r="EL807" s="375">
        <f t="shared" si="3009"/>
        <v>0</v>
      </c>
      <c r="EM807" s="375">
        <f t="shared" si="3010"/>
        <v>1</v>
      </c>
      <c r="EN807" s="375">
        <f t="shared" si="3011"/>
        <v>0</v>
      </c>
      <c r="EO807" s="375">
        <f t="shared" si="3012"/>
        <v>0</v>
      </c>
      <c r="EP807" s="375">
        <f t="shared" si="3013"/>
        <v>1</v>
      </c>
      <c r="EQ807" s="375">
        <f t="shared" si="3014"/>
        <v>0</v>
      </c>
      <c r="ER807" s="375">
        <f t="shared" si="3015"/>
        <v>0</v>
      </c>
      <c r="ES807" s="375">
        <f t="shared" si="3016"/>
        <v>1</v>
      </c>
      <c r="ET807" s="375">
        <f t="shared" si="3017"/>
        <v>0</v>
      </c>
      <c r="EU807" s="375">
        <f t="shared" si="3018"/>
        <v>0</v>
      </c>
      <c r="EV807" s="375">
        <f t="shared" si="3019"/>
        <v>1</v>
      </c>
      <c r="EW807" s="375">
        <f t="shared" si="3020"/>
        <v>0</v>
      </c>
      <c r="EX807" s="375">
        <f t="shared" si="3021"/>
        <v>0</v>
      </c>
      <c r="EY807" s="375">
        <f t="shared" si="3022"/>
        <v>1</v>
      </c>
      <c r="EZ807" s="375">
        <f t="shared" si="3023"/>
        <v>0</v>
      </c>
      <c r="FA807" s="375">
        <f t="shared" si="3024"/>
        <v>0</v>
      </c>
      <c r="FB807" s="375">
        <f t="shared" si="3025"/>
        <v>1</v>
      </c>
      <c r="FC807" s="375">
        <f t="shared" si="3026"/>
        <v>0</v>
      </c>
      <c r="FD807" s="375">
        <f t="shared" si="3027"/>
        <v>0</v>
      </c>
      <c r="FE807" s="376"/>
      <c r="FF807" s="372"/>
      <c r="FG807" s="372"/>
      <c r="FH807" s="372"/>
      <c r="FI807" s="372"/>
      <c r="FJ807" s="372"/>
      <c r="FK807" s="372"/>
      <c r="FL807" s="372"/>
      <c r="FM807" s="372"/>
      <c r="FN807" s="372"/>
      <c r="FO807" s="372"/>
      <c r="FP807" s="372"/>
      <c r="FQ807" s="372"/>
      <c r="FR807" s="372"/>
      <c r="FS807" s="372"/>
      <c r="FT807" s="372"/>
      <c r="FU807" s="372"/>
      <c r="FV807" s="372"/>
      <c r="FW807" s="372"/>
      <c r="FX807" s="372"/>
      <c r="FY807" s="372"/>
      <c r="FZ807" s="372"/>
      <c r="GA807" s="372"/>
      <c r="GB807" s="372"/>
      <c r="GC807" s="372"/>
      <c r="GD807" s="372"/>
      <c r="GE807" s="372"/>
      <c r="GF807" s="372"/>
      <c r="GG807" s="372"/>
      <c r="GH807" s="372"/>
      <c r="GI807" s="372"/>
      <c r="GJ807" s="372"/>
      <c r="GK807" s="372"/>
      <c r="GL807" s="372"/>
      <c r="GM807" s="372"/>
      <c r="GN807" s="372"/>
      <c r="GO807" s="372"/>
      <c r="GP807" s="372"/>
      <c r="GQ807" s="372"/>
      <c r="GR807" s="372"/>
      <c r="GS807" s="372"/>
      <c r="GT807" s="372"/>
      <c r="GU807" s="372"/>
      <c r="GV807" s="372"/>
      <c r="GW807" s="372"/>
      <c r="GX807" s="372"/>
      <c r="GY807" s="372"/>
      <c r="GZ807" s="372"/>
      <c r="HA807" s="372"/>
      <c r="HB807" s="372"/>
      <c r="HC807" s="372"/>
    </row>
    <row r="808" spans="1:211" s="373" customFormat="1" ht="15" customHeight="1" x14ac:dyDescent="0.2">
      <c r="A808" s="366">
        <f>SWDATA!O793</f>
        <v>0</v>
      </c>
      <c r="B808" s="366">
        <f>SWDATA!M793</f>
        <v>0</v>
      </c>
      <c r="C808" s="351">
        <f>IF(AND(SWDATA!M793=1,SWDATA!Q793="promotions"),SWDATA!P793,0)</f>
        <v>0</v>
      </c>
      <c r="D808" s="367">
        <f>ROW(SWDATA!M793)</f>
        <v>793</v>
      </c>
      <c r="E808" s="368">
        <f t="shared" si="2957"/>
        <v>0</v>
      </c>
      <c r="F808" s="369">
        <f t="shared" si="2867"/>
        <v>1</v>
      </c>
      <c r="G808" s="366" t="str">
        <f t="shared" si="2868"/>
        <v/>
      </c>
      <c r="H808" s="370"/>
      <c r="J808" s="238">
        <f t="shared" si="2869"/>
        <v>0</v>
      </c>
      <c r="K808" s="239" t="str">
        <f t="shared" si="2870"/>
        <v/>
      </c>
      <c r="L808" s="342"/>
      <c r="M808" s="345"/>
      <c r="N808" s="340" t="str">
        <f>IF(LEN(SWDATA!F793)=0,"",N807)</f>
        <v/>
      </c>
      <c r="O808" s="296" t="str">
        <f>IF(LEN(SWDATA!G793)=0,"",O807)</f>
        <v/>
      </c>
      <c r="P808" s="297" t="str">
        <f>IF(LEN(SWDATA!C793)=0,"",SWDATA!C793)</f>
        <v/>
      </c>
      <c r="Q808" s="312" t="str">
        <f t="shared" si="2871"/>
        <v/>
      </c>
      <c r="R808" s="223" t="s">
        <v>261</v>
      </c>
      <c r="S808" s="224"/>
      <c r="T808" s="224"/>
      <c r="U808" s="264" t="s">
        <v>596</v>
      </c>
      <c r="V808" s="205" t="s">
        <v>221</v>
      </c>
      <c r="W808" s="266">
        <f>IF(OR(Is_Loading,LEN($A808)=0),"",SWDATA!P793)</f>
        <v>0</v>
      </c>
      <c r="X808" s="267">
        <f>IF(OR(Is_Loading,LEN($A808)=0),"",SWDATA!Q793)</f>
        <v>0</v>
      </c>
      <c r="Y808" s="267">
        <f>IF(OR(Is_Loading,LEN($A808)=0),"",SWDATA!R793)</f>
        <v>0</v>
      </c>
      <c r="Z808" s="266" t="str">
        <f t="shared" si="3028"/>
        <v/>
      </c>
      <c r="AA808" s="266">
        <f>IF(OR(Is_Loading,LEN($A808)=0),"",SWDATA!T793)</f>
        <v>0</v>
      </c>
      <c r="AB808" s="267">
        <f>IF(OR(Is_Loading,LEN($A808)=0),"",SWDATA!U793)</f>
        <v>0</v>
      </c>
      <c r="AC808" s="267">
        <f>IF(OR(Is_Loading,LEN($A808)=0),"",SWDATA!V793)</f>
        <v>0</v>
      </c>
      <c r="AD808" s="266" t="str">
        <f t="shared" si="2872"/>
        <v/>
      </c>
      <c r="AE808" s="266">
        <f>IF(OR(Is_Loading,LEN($A808)=0),"",SWDATA!X793)</f>
        <v>0</v>
      </c>
      <c r="AF808" s="267">
        <f>IF(OR(Is_Loading,LEN($A808)=0),"",SWDATA!Y793)</f>
        <v>0</v>
      </c>
      <c r="AG808" s="267">
        <f>IF(OR(Is_Loading,LEN($A808)=0),"",SWDATA!Z793)</f>
        <v>0</v>
      </c>
      <c r="AH808" s="266" t="str">
        <f t="shared" si="2873"/>
        <v/>
      </c>
      <c r="AI808" s="266">
        <f>IF(OR(Is_Loading,LEN($A808)=0),"",SWDATA!AB793)</f>
        <v>0</v>
      </c>
      <c r="AJ808" s="267">
        <f>IF(OR(Is_Loading,LEN($A808)=0),"",SWDATA!AC793)</f>
        <v>0</v>
      </c>
      <c r="AK808" s="267">
        <f>IF(OR(Is_Loading,LEN($A808)=0),"",SWDATA!AD793)</f>
        <v>0</v>
      </c>
      <c r="AL808" s="266" t="str">
        <f t="shared" si="2874"/>
        <v/>
      </c>
      <c r="AM808" s="266">
        <f>IF(OR(Is_Loading,LEN($A808)=0),"",SWDATA!AF793)</f>
        <v>0</v>
      </c>
      <c r="AN808" s="267">
        <f>IF(OR(Is_Loading,LEN($A808)=0),"",SWDATA!AG793)</f>
        <v>0</v>
      </c>
      <c r="AO808" s="323">
        <f>IF(OR(Is_Loading,LEN($A808)=0),"",SWDATA!AH793)</f>
        <v>0</v>
      </c>
      <c r="AP808" s="320" t="str">
        <f t="shared" si="2875"/>
        <v/>
      </c>
      <c r="AQ808" s="266">
        <f>IF(OR(Is_Loading,LEN($A808)=0),"",SWDATA!AJ793)</f>
        <v>0</v>
      </c>
      <c r="AR808" s="267">
        <f>IF(OR(Is_Loading,LEN($A808)=0),"",SWDATA!AK793)</f>
        <v>0</v>
      </c>
      <c r="AS808" s="267">
        <f>IF(OR(Is_Loading,LEN($A808)=0),"",SWDATA!AL793)</f>
        <v>0</v>
      </c>
      <c r="AT808" s="266" t="str">
        <f t="shared" si="2876"/>
        <v/>
      </c>
      <c r="AU808" s="266">
        <f>IF(OR(Is_Loading,LEN($A808)=0),"",SWDATA!AN793)</f>
        <v>0</v>
      </c>
      <c r="AV808" s="267">
        <f>IF(OR(Is_Loading,LEN($A808)=0),"",SWDATA!AO793)</f>
        <v>0</v>
      </c>
      <c r="AW808" s="267">
        <f>IF(OR(Is_Loading,LEN($A808)=0),"",SWDATA!AP793)</f>
        <v>0</v>
      </c>
      <c r="AX808" s="266" t="str">
        <f t="shared" si="2877"/>
        <v/>
      </c>
      <c r="AY808" s="266">
        <f>IF(OR(Is_Loading,LEN($A808)=0),"",SWDATA!AR793)</f>
        <v>0</v>
      </c>
      <c r="AZ808" s="267">
        <f>IF(OR(Is_Loading,LEN($A808)=0),"",SWDATA!AS793)</f>
        <v>0</v>
      </c>
      <c r="BA808" s="267">
        <f>IF(OR(Is_Loading,LEN($A808)=0),"",SWDATA!AT793)</f>
        <v>0</v>
      </c>
      <c r="BB808" s="266" t="str">
        <f t="shared" si="2878"/>
        <v/>
      </c>
      <c r="BC808" s="266">
        <f>IF(OR(Is_Loading,LEN($A808)=0),"",SWDATA!AV793)</f>
        <v>0</v>
      </c>
      <c r="BD808" s="267">
        <f>IF(OR(Is_Loading,LEN($A808)=0),"",SWDATA!AW793)</f>
        <v>0</v>
      </c>
      <c r="BE808" s="323">
        <f>IF(OR(Is_Loading,LEN($A808)=0),"",SWDATA!AX793)</f>
        <v>0</v>
      </c>
      <c r="BF808" s="320" t="str">
        <f t="shared" si="2879"/>
        <v/>
      </c>
      <c r="BG808" s="11"/>
      <c r="BH808" s="11"/>
      <c r="BI808" s="11"/>
      <c r="BJ808" s="11"/>
      <c r="BK808" s="11"/>
      <c r="BL808" s="11"/>
      <c r="BM808" s="11"/>
      <c r="BN808" s="11"/>
      <c r="BO808" s="11"/>
      <c r="BP808" s="11"/>
      <c r="BQ808" s="11"/>
      <c r="BR808" s="11"/>
      <c r="BS808" s="11"/>
      <c r="BT808" s="11"/>
      <c r="BU808" s="11"/>
      <c r="BV808" s="11"/>
      <c r="BW808" s="11"/>
      <c r="BX808" s="11"/>
      <c r="BY808" s="11"/>
      <c r="BZ808" s="11"/>
      <c r="CA808" s="11"/>
      <c r="CB808" s="11"/>
      <c r="CC808" s="11"/>
      <c r="CD808" s="11"/>
      <c r="CE808" s="11"/>
      <c r="CF808" s="11"/>
      <c r="CG808" s="11"/>
      <c r="CH808" s="11"/>
      <c r="CI808" s="11"/>
      <c r="CJ808" s="11"/>
      <c r="CK808" s="11"/>
      <c r="CL808" s="11"/>
      <c r="CM808" s="11"/>
      <c r="CN808" s="351"/>
      <c r="CO808" s="351"/>
      <c r="CP808" s="351"/>
      <c r="CQ808" s="351"/>
      <c r="CR808" s="351"/>
      <c r="CS808" s="351"/>
      <c r="CT808" s="351"/>
      <c r="CU808" s="351"/>
      <c r="CV808" s="351"/>
      <c r="CW808" s="351"/>
      <c r="CX808" s="351"/>
      <c r="CY808" s="351"/>
      <c r="CZ808" s="351"/>
      <c r="DA808" s="351"/>
      <c r="DB808" s="351"/>
      <c r="DC808" s="351"/>
      <c r="DD808" s="351"/>
      <c r="DE808" s="351"/>
      <c r="DF808" s="351"/>
      <c r="DG808" s="351"/>
      <c r="DH808" s="351"/>
      <c r="DI808" s="351"/>
      <c r="DJ808" s="351"/>
      <c r="DK808" s="351"/>
      <c r="DL808" s="351"/>
      <c r="DM808" s="351"/>
      <c r="DN808" s="351"/>
      <c r="DS808" s="372"/>
      <c r="DT808" s="374"/>
      <c r="DU808" s="375"/>
      <c r="DV808" s="375"/>
      <c r="DW808" s="375"/>
      <c r="DX808" s="375">
        <v>1</v>
      </c>
      <c r="DY808" s="375">
        <f t="shared" si="2996"/>
        <v>0</v>
      </c>
      <c r="DZ808" s="375">
        <f t="shared" si="2997"/>
        <v>0</v>
      </c>
      <c r="EA808" s="375">
        <f t="shared" si="2998"/>
        <v>1</v>
      </c>
      <c r="EB808" s="375">
        <f t="shared" si="2999"/>
        <v>0</v>
      </c>
      <c r="EC808" s="375">
        <f t="shared" si="3000"/>
        <v>0</v>
      </c>
      <c r="ED808" s="375">
        <f t="shared" si="3001"/>
        <v>1</v>
      </c>
      <c r="EE808" s="375">
        <f t="shared" si="3002"/>
        <v>0</v>
      </c>
      <c r="EF808" s="375">
        <f t="shared" si="3003"/>
        <v>0</v>
      </c>
      <c r="EG808" s="375">
        <f t="shared" si="3004"/>
        <v>1</v>
      </c>
      <c r="EH808" s="375">
        <f t="shared" si="3005"/>
        <v>0</v>
      </c>
      <c r="EI808" s="375">
        <f t="shared" si="3006"/>
        <v>0</v>
      </c>
      <c r="EJ808" s="375">
        <f t="shared" si="3007"/>
        <v>1</v>
      </c>
      <c r="EK808" s="375">
        <f t="shared" si="3008"/>
        <v>0</v>
      </c>
      <c r="EL808" s="375">
        <f t="shared" si="3009"/>
        <v>0</v>
      </c>
      <c r="EM808" s="375">
        <f t="shared" si="3010"/>
        <v>1</v>
      </c>
      <c r="EN808" s="375">
        <f t="shared" si="3011"/>
        <v>0</v>
      </c>
      <c r="EO808" s="375">
        <f t="shared" si="3012"/>
        <v>0</v>
      </c>
      <c r="EP808" s="375">
        <f t="shared" si="3013"/>
        <v>1</v>
      </c>
      <c r="EQ808" s="375">
        <f t="shared" si="3014"/>
        <v>0</v>
      </c>
      <c r="ER808" s="375">
        <f t="shared" si="3015"/>
        <v>0</v>
      </c>
      <c r="ES808" s="375">
        <f t="shared" si="3016"/>
        <v>1</v>
      </c>
      <c r="ET808" s="375">
        <f t="shared" si="3017"/>
        <v>0</v>
      </c>
      <c r="EU808" s="375">
        <f t="shared" si="3018"/>
        <v>0</v>
      </c>
      <c r="EV808" s="375">
        <f t="shared" si="3019"/>
        <v>1</v>
      </c>
      <c r="EW808" s="375">
        <f t="shared" si="3020"/>
        <v>0</v>
      </c>
      <c r="EX808" s="375">
        <f t="shared" si="3021"/>
        <v>0</v>
      </c>
      <c r="EY808" s="375">
        <f t="shared" si="3022"/>
        <v>1</v>
      </c>
      <c r="EZ808" s="375">
        <f t="shared" si="3023"/>
        <v>0</v>
      </c>
      <c r="FA808" s="375">
        <f t="shared" si="3024"/>
        <v>0</v>
      </c>
      <c r="FB808" s="375">
        <f t="shared" si="3025"/>
        <v>1</v>
      </c>
      <c r="FC808" s="375">
        <f t="shared" si="3026"/>
        <v>0</v>
      </c>
      <c r="FD808" s="375">
        <f t="shared" si="3027"/>
        <v>0</v>
      </c>
      <c r="FE808" s="376"/>
      <c r="FF808" s="372"/>
      <c r="FG808" s="372"/>
      <c r="FH808" s="372"/>
      <c r="FI808" s="372"/>
      <c r="FJ808" s="372"/>
      <c r="FK808" s="372"/>
      <c r="FL808" s="372"/>
      <c r="FM808" s="372"/>
      <c r="FN808" s="372"/>
      <c r="FO808" s="372"/>
      <c r="FP808" s="372"/>
      <c r="FQ808" s="372"/>
      <c r="FR808" s="372"/>
      <c r="FS808" s="372"/>
      <c r="FT808" s="372"/>
      <c r="FU808" s="372"/>
      <c r="FV808" s="372"/>
      <c r="FW808" s="372"/>
      <c r="FX808" s="372"/>
      <c r="FY808" s="372"/>
      <c r="FZ808" s="372"/>
      <c r="GA808" s="372"/>
      <c r="GB808" s="372"/>
      <c r="GC808" s="372"/>
      <c r="GD808" s="372"/>
      <c r="GE808" s="372"/>
      <c r="GF808" s="372"/>
      <c r="GG808" s="372"/>
      <c r="GH808" s="372"/>
      <c r="GI808" s="372"/>
      <c r="GJ808" s="372"/>
      <c r="GK808" s="372"/>
      <c r="GL808" s="372"/>
      <c r="GM808" s="372"/>
      <c r="GN808" s="372"/>
      <c r="GO808" s="372"/>
      <c r="GP808" s="372"/>
      <c r="GQ808" s="372"/>
      <c r="GR808" s="372"/>
      <c r="GS808" s="372"/>
      <c r="GT808" s="372"/>
      <c r="GU808" s="372"/>
      <c r="GV808" s="372"/>
      <c r="GW808" s="372"/>
      <c r="GX808" s="372"/>
      <c r="GY808" s="372"/>
      <c r="GZ808" s="372"/>
      <c r="HA808" s="372"/>
      <c r="HB808" s="372"/>
      <c r="HC808" s="372"/>
    </row>
    <row r="809" spans="1:211" s="373" customFormat="1" ht="15" customHeight="1" x14ac:dyDescent="0.2">
      <c r="A809" s="366">
        <f>SWDATA!O794</f>
        <v>0</v>
      </c>
      <c r="B809" s="366">
        <f>SWDATA!M794</f>
        <v>0</v>
      </c>
      <c r="C809" s="351">
        <f>IF(AND(SWDATA!M794=1,SWDATA!Q794="promotions"),SWDATA!P794,0)</f>
        <v>0</v>
      </c>
      <c r="D809" s="367">
        <f>ROW(SWDATA!M794)</f>
        <v>794</v>
      </c>
      <c r="E809" s="368">
        <f ca="1">IF(AND(B809=1,UPPER(HLOOKUP(D809+14,'Metrics &amp; Attributes View'!$13:$31,19,0))&lt;&gt;"SBOM"),1,0)</f>
        <v>0</v>
      </c>
      <c r="F809" s="369">
        <f t="shared" si="2867"/>
        <v>1</v>
      </c>
      <c r="G809" s="366" t="str">
        <f t="shared" si="2868"/>
        <v/>
      </c>
      <c r="H809" s="370"/>
      <c r="J809" s="238">
        <f t="shared" si="2869"/>
        <v>0</v>
      </c>
      <c r="K809" s="239" t="str">
        <f t="shared" si="2870"/>
        <v/>
      </c>
      <c r="L809" s="342"/>
      <c r="M809" s="345"/>
      <c r="N809" s="340" t="str">
        <f>IF(LEN(SWDATA!F794)=0,"",N808)</f>
        <v/>
      </c>
      <c r="O809" s="296" t="str">
        <f>IF(LEN(SWDATA!G794)=0,"",O808)</f>
        <v/>
      </c>
      <c r="P809" s="297" t="str">
        <f>IF(LEN(SWDATA!C794)=0,"",SWDATA!C794)</f>
        <v/>
      </c>
      <c r="Q809" s="312" t="str">
        <f t="shared" si="2871"/>
        <v/>
      </c>
      <c r="R809" s="223" t="s">
        <v>262</v>
      </c>
      <c r="S809" s="224"/>
      <c r="T809" s="224"/>
      <c r="U809" s="264" t="s">
        <v>623</v>
      </c>
      <c r="V809" s="205" t="s">
        <v>221</v>
      </c>
      <c r="W809" s="266">
        <f>IF(OR(Is_Loading,LEN($A809)=0),"",SWDATA!P794)</f>
        <v>0</v>
      </c>
      <c r="X809" s="267">
        <f>IF(OR(Is_Loading,LEN($A809)=0),"",SWDATA!Q794)</f>
        <v>0</v>
      </c>
      <c r="Y809" s="267">
        <f>IF(OR(Is_Loading,LEN($A809)=0),"",SWDATA!R794)</f>
        <v>0</v>
      </c>
      <c r="Z809" s="266" t="str">
        <f t="shared" si="3028"/>
        <v/>
      </c>
      <c r="AA809" s="266">
        <f>IF(OR(Is_Loading,LEN($A809)=0),"",SWDATA!T794)</f>
        <v>0</v>
      </c>
      <c r="AB809" s="267">
        <f>IF(OR(Is_Loading,LEN($A809)=0),"",SWDATA!U794)</f>
        <v>0</v>
      </c>
      <c r="AC809" s="267">
        <f>IF(OR(Is_Loading,LEN($A809)=0),"",SWDATA!V794)</f>
        <v>0</v>
      </c>
      <c r="AD809" s="266" t="str">
        <f t="shared" si="2872"/>
        <v/>
      </c>
      <c r="AE809" s="266">
        <f>IF(OR(Is_Loading,LEN($A809)=0),"",SWDATA!X794)</f>
        <v>0</v>
      </c>
      <c r="AF809" s="267">
        <f>IF(OR(Is_Loading,LEN($A809)=0),"",SWDATA!Y794)</f>
        <v>0</v>
      </c>
      <c r="AG809" s="267">
        <f>IF(OR(Is_Loading,LEN($A809)=0),"",SWDATA!Z794)</f>
        <v>0</v>
      </c>
      <c r="AH809" s="266" t="str">
        <f t="shared" si="2873"/>
        <v/>
      </c>
      <c r="AI809" s="266">
        <f>IF(OR(Is_Loading,LEN($A809)=0),"",SWDATA!AB794)</f>
        <v>0</v>
      </c>
      <c r="AJ809" s="267">
        <f>IF(OR(Is_Loading,LEN($A809)=0),"",SWDATA!AC794)</f>
        <v>0</v>
      </c>
      <c r="AK809" s="267">
        <f>IF(OR(Is_Loading,LEN($A809)=0),"",SWDATA!AD794)</f>
        <v>0</v>
      </c>
      <c r="AL809" s="266" t="str">
        <f t="shared" si="2874"/>
        <v/>
      </c>
      <c r="AM809" s="266">
        <f>IF(OR(Is_Loading,LEN($A809)=0),"",SWDATA!AF794)</f>
        <v>0</v>
      </c>
      <c r="AN809" s="267">
        <f>IF(OR(Is_Loading,LEN($A809)=0),"",SWDATA!AG794)</f>
        <v>0</v>
      </c>
      <c r="AO809" s="323">
        <f>IF(OR(Is_Loading,LEN($A809)=0),"",SWDATA!AH794)</f>
        <v>0</v>
      </c>
      <c r="AP809" s="320" t="str">
        <f t="shared" si="2875"/>
        <v/>
      </c>
      <c r="AQ809" s="266">
        <f>IF(OR(Is_Loading,LEN($A809)=0),"",SWDATA!AJ794)</f>
        <v>0</v>
      </c>
      <c r="AR809" s="267">
        <f>IF(OR(Is_Loading,LEN($A809)=0),"",SWDATA!AK794)</f>
        <v>0</v>
      </c>
      <c r="AS809" s="267">
        <f>IF(OR(Is_Loading,LEN($A809)=0),"",SWDATA!AL794)</f>
        <v>0</v>
      </c>
      <c r="AT809" s="266" t="str">
        <f t="shared" si="2876"/>
        <v/>
      </c>
      <c r="AU809" s="266">
        <f>IF(OR(Is_Loading,LEN($A809)=0),"",SWDATA!AN794)</f>
        <v>0</v>
      </c>
      <c r="AV809" s="267">
        <f>IF(OR(Is_Loading,LEN($A809)=0),"",SWDATA!AO794)</f>
        <v>0</v>
      </c>
      <c r="AW809" s="267">
        <f>IF(OR(Is_Loading,LEN($A809)=0),"",SWDATA!AP794)</f>
        <v>0</v>
      </c>
      <c r="AX809" s="266" t="str">
        <f t="shared" si="2877"/>
        <v/>
      </c>
      <c r="AY809" s="266">
        <f>IF(OR(Is_Loading,LEN($A809)=0),"",SWDATA!AR794)</f>
        <v>0</v>
      </c>
      <c r="AZ809" s="267">
        <f>IF(OR(Is_Loading,LEN($A809)=0),"",SWDATA!AS794)</f>
        <v>0</v>
      </c>
      <c r="BA809" s="267">
        <f>IF(OR(Is_Loading,LEN($A809)=0),"",SWDATA!AT794)</f>
        <v>0</v>
      </c>
      <c r="BB809" s="266" t="str">
        <f t="shared" si="2878"/>
        <v/>
      </c>
      <c r="BC809" s="266">
        <f>IF(OR(Is_Loading,LEN($A809)=0),"",SWDATA!AV794)</f>
        <v>0</v>
      </c>
      <c r="BD809" s="267">
        <f>IF(OR(Is_Loading,LEN($A809)=0),"",SWDATA!AW794)</f>
        <v>0</v>
      </c>
      <c r="BE809" s="323">
        <f>IF(OR(Is_Loading,LEN($A809)=0),"",SWDATA!AX794)</f>
        <v>0</v>
      </c>
      <c r="BF809" s="320" t="str">
        <f t="shared" si="2879"/>
        <v/>
      </c>
      <c r="BG809" s="11"/>
      <c r="BH809" s="11"/>
      <c r="BI809" s="11"/>
      <c r="BJ809" s="11"/>
      <c r="BK809" s="11"/>
      <c r="BL809" s="11"/>
      <c r="BM809" s="11"/>
      <c r="BN809" s="11"/>
      <c r="BO809" s="11"/>
      <c r="BP809" s="11"/>
      <c r="BQ809" s="11"/>
      <c r="BR809" s="11"/>
      <c r="BS809" s="11"/>
      <c r="BT809" s="11"/>
      <c r="BU809" s="11"/>
      <c r="BV809" s="11"/>
      <c r="BW809" s="11"/>
      <c r="BX809" s="11"/>
      <c r="BY809" s="11"/>
      <c r="BZ809" s="11"/>
      <c r="CA809" s="11"/>
      <c r="CB809" s="11"/>
      <c r="CC809" s="11"/>
      <c r="CD809" s="11"/>
      <c r="CE809" s="11"/>
      <c r="CF809" s="11"/>
      <c r="CG809" s="11"/>
      <c r="CH809" s="11"/>
      <c r="CI809" s="11"/>
      <c r="CJ809" s="11"/>
      <c r="CK809" s="11"/>
      <c r="CL809" s="11"/>
      <c r="CM809" s="11"/>
      <c r="CN809" s="351"/>
      <c r="CO809" s="351"/>
      <c r="CP809" s="351"/>
      <c r="CQ809" s="351"/>
      <c r="CR809" s="351"/>
      <c r="CS809" s="351"/>
      <c r="CT809" s="351"/>
      <c r="CU809" s="351"/>
      <c r="CV809" s="351"/>
      <c r="CW809" s="351"/>
      <c r="CX809" s="351"/>
      <c r="CY809" s="351"/>
      <c r="CZ809" s="351"/>
      <c r="DA809" s="351"/>
      <c r="DB809" s="351"/>
      <c r="DC809" s="351"/>
      <c r="DD809" s="351"/>
      <c r="DE809" s="351"/>
      <c r="DF809" s="351"/>
      <c r="DG809" s="351"/>
      <c r="DH809" s="351"/>
      <c r="DI809" s="351"/>
      <c r="DJ809" s="351"/>
      <c r="DK809" s="351"/>
      <c r="DL809" s="351"/>
      <c r="DM809" s="351"/>
      <c r="DN809" s="351"/>
      <c r="DS809" s="372"/>
      <c r="DT809" s="374"/>
      <c r="DU809" s="375"/>
      <c r="DV809" s="375"/>
      <c r="DW809" s="375"/>
      <c r="DX809" s="375">
        <v>1</v>
      </c>
      <c r="DY809" s="375">
        <f t="shared" si="2996"/>
        <v>0</v>
      </c>
      <c r="DZ809" s="375">
        <f t="shared" si="2997"/>
        <v>0</v>
      </c>
      <c r="EA809" s="375">
        <f t="shared" si="2998"/>
        <v>1</v>
      </c>
      <c r="EB809" s="375">
        <f t="shared" si="2999"/>
        <v>0</v>
      </c>
      <c r="EC809" s="375">
        <f t="shared" si="3000"/>
        <v>0</v>
      </c>
      <c r="ED809" s="375">
        <f t="shared" si="3001"/>
        <v>1</v>
      </c>
      <c r="EE809" s="375">
        <f t="shared" si="3002"/>
        <v>0</v>
      </c>
      <c r="EF809" s="375">
        <f t="shared" si="3003"/>
        <v>0</v>
      </c>
      <c r="EG809" s="375">
        <f t="shared" si="3004"/>
        <v>1</v>
      </c>
      <c r="EH809" s="375">
        <f t="shared" si="3005"/>
        <v>0</v>
      </c>
      <c r="EI809" s="375">
        <f t="shared" si="3006"/>
        <v>0</v>
      </c>
      <c r="EJ809" s="375">
        <f t="shared" si="3007"/>
        <v>1</v>
      </c>
      <c r="EK809" s="375">
        <f t="shared" si="3008"/>
        <v>0</v>
      </c>
      <c r="EL809" s="375">
        <f t="shared" si="3009"/>
        <v>0</v>
      </c>
      <c r="EM809" s="375">
        <f t="shared" si="3010"/>
        <v>1</v>
      </c>
      <c r="EN809" s="375">
        <f t="shared" si="3011"/>
        <v>0</v>
      </c>
      <c r="EO809" s="375">
        <f t="shared" si="3012"/>
        <v>0</v>
      </c>
      <c r="EP809" s="375">
        <f t="shared" si="3013"/>
        <v>1</v>
      </c>
      <c r="EQ809" s="375">
        <f t="shared" si="3014"/>
        <v>0</v>
      </c>
      <c r="ER809" s="375">
        <f t="shared" si="3015"/>
        <v>0</v>
      </c>
      <c r="ES809" s="375">
        <f t="shared" si="3016"/>
        <v>1</v>
      </c>
      <c r="ET809" s="375">
        <f t="shared" si="3017"/>
        <v>0</v>
      </c>
      <c r="EU809" s="375">
        <f t="shared" si="3018"/>
        <v>0</v>
      </c>
      <c r="EV809" s="375">
        <f t="shared" si="3019"/>
        <v>1</v>
      </c>
      <c r="EW809" s="375">
        <f t="shared" si="3020"/>
        <v>0</v>
      </c>
      <c r="EX809" s="375">
        <f t="shared" si="3021"/>
        <v>0</v>
      </c>
      <c r="EY809" s="375">
        <f t="shared" si="3022"/>
        <v>1</v>
      </c>
      <c r="EZ809" s="375">
        <f t="shared" si="3023"/>
        <v>0</v>
      </c>
      <c r="FA809" s="375">
        <f t="shared" si="3024"/>
        <v>0</v>
      </c>
      <c r="FB809" s="375">
        <f t="shared" si="3025"/>
        <v>1</v>
      </c>
      <c r="FC809" s="375">
        <f t="shared" si="3026"/>
        <v>0</v>
      </c>
      <c r="FD809" s="375">
        <f t="shared" si="3027"/>
        <v>0</v>
      </c>
      <c r="FE809" s="376"/>
      <c r="FF809" s="372"/>
      <c r="FG809" s="372"/>
      <c r="FH809" s="372"/>
      <c r="FI809" s="372"/>
      <c r="FJ809" s="372"/>
      <c r="FK809" s="372"/>
      <c r="FL809" s="372"/>
      <c r="FM809" s="372"/>
      <c r="FN809" s="372"/>
      <c r="FO809" s="372"/>
      <c r="FP809" s="372"/>
      <c r="FQ809" s="372"/>
      <c r="FR809" s="372"/>
      <c r="FS809" s="372"/>
      <c r="FT809" s="372"/>
      <c r="FU809" s="372"/>
      <c r="FV809" s="372"/>
      <c r="FW809" s="372"/>
      <c r="FX809" s="372"/>
      <c r="FY809" s="372"/>
      <c r="FZ809" s="372"/>
      <c r="GA809" s="372"/>
      <c r="GB809" s="372"/>
      <c r="GC809" s="372"/>
      <c r="GD809" s="372"/>
      <c r="GE809" s="372"/>
      <c r="GF809" s="372"/>
      <c r="GG809" s="372"/>
      <c r="GH809" s="372"/>
      <c r="GI809" s="372"/>
      <c r="GJ809" s="372"/>
      <c r="GK809" s="372"/>
      <c r="GL809" s="372"/>
      <c r="GM809" s="372"/>
      <c r="GN809" s="372"/>
      <c r="GO809" s="372"/>
      <c r="GP809" s="372"/>
      <c r="GQ809" s="372"/>
      <c r="GR809" s="372"/>
      <c r="GS809" s="372"/>
      <c r="GT809" s="372"/>
      <c r="GU809" s="372"/>
      <c r="GV809" s="372"/>
      <c r="GW809" s="372"/>
      <c r="GX809" s="372"/>
      <c r="GY809" s="372"/>
      <c r="GZ809" s="372"/>
      <c r="HA809" s="372"/>
      <c r="HB809" s="372"/>
      <c r="HC809" s="372"/>
    </row>
    <row r="810" spans="1:211" s="373" customFormat="1" ht="15" customHeight="1" x14ac:dyDescent="0.2">
      <c r="A810" s="366">
        <f>SWDATA!O795</f>
        <v>0</v>
      </c>
      <c r="B810" s="366">
        <f>SWDATA!M795</f>
        <v>0</v>
      </c>
      <c r="C810" s="351">
        <f>IF(AND(SWDATA!M795=1,SWDATA!Q795="promotions"),SWDATA!P795,0)</f>
        <v>0</v>
      </c>
      <c r="D810" s="367">
        <f>ROW(SWDATA!M795)</f>
        <v>795</v>
      </c>
      <c r="E810" s="368">
        <f t="shared" ref="E810" si="3030">B810</f>
        <v>0</v>
      </c>
      <c r="F810" s="369">
        <f t="shared" si="2867"/>
        <v>1</v>
      </c>
      <c r="G810" s="366" t="str">
        <f t="shared" si="2868"/>
        <v/>
      </c>
      <c r="H810" s="370"/>
      <c r="J810" s="238">
        <f t="shared" si="2869"/>
        <v>0</v>
      </c>
      <c r="K810" s="239" t="str">
        <f t="shared" si="2870"/>
        <v/>
      </c>
      <c r="L810" s="342"/>
      <c r="M810" s="345"/>
      <c r="N810" s="340" t="str">
        <f>IF(LEN(SWDATA!F795)=0,"",N809)</f>
        <v/>
      </c>
      <c r="O810" s="296" t="str">
        <f>IF(LEN(SWDATA!G795)=0,"",O809)</f>
        <v/>
      </c>
      <c r="P810" s="297" t="str">
        <f>IF(LEN(SWDATA!C795)=0,"",SWDATA!C795)</f>
        <v/>
      </c>
      <c r="Q810" s="312" t="str">
        <f t="shared" si="2871"/>
        <v/>
      </c>
      <c r="R810" s="223" t="s">
        <v>261</v>
      </c>
      <c r="S810" s="224"/>
      <c r="T810" s="224"/>
      <c r="U810" s="264" t="s">
        <v>624</v>
      </c>
      <c r="V810" s="205" t="s">
        <v>221</v>
      </c>
      <c r="W810" s="266">
        <f>IF(OR(Is_Loading,LEN($A810)=0),"",SWDATA!P795)</f>
        <v>0</v>
      </c>
      <c r="X810" s="267">
        <f>IF(OR(Is_Loading,LEN($A810)=0),"",SWDATA!Q795)</f>
        <v>0</v>
      </c>
      <c r="Y810" s="267">
        <f>IF(OR(Is_Loading,LEN($A810)=0),"",SWDATA!R795)</f>
        <v>0</v>
      </c>
      <c r="Z810" s="266" t="str">
        <f t="shared" si="3028"/>
        <v/>
      </c>
      <c r="AA810" s="266">
        <f>IF(OR(Is_Loading,LEN($A810)=0),"",SWDATA!T795)</f>
        <v>0</v>
      </c>
      <c r="AB810" s="267">
        <f>IF(OR(Is_Loading,LEN($A810)=0),"",SWDATA!U795)</f>
        <v>0</v>
      </c>
      <c r="AC810" s="267">
        <f>IF(OR(Is_Loading,LEN($A810)=0),"",SWDATA!V795)</f>
        <v>0</v>
      </c>
      <c r="AD810" s="266" t="str">
        <f t="shared" si="2872"/>
        <v/>
      </c>
      <c r="AE810" s="266">
        <f>IF(OR(Is_Loading,LEN($A810)=0),"",SWDATA!X795)</f>
        <v>0</v>
      </c>
      <c r="AF810" s="267">
        <f>IF(OR(Is_Loading,LEN($A810)=0),"",SWDATA!Y795)</f>
        <v>0</v>
      </c>
      <c r="AG810" s="267">
        <f>IF(OR(Is_Loading,LEN($A810)=0),"",SWDATA!Z795)</f>
        <v>0</v>
      </c>
      <c r="AH810" s="266" t="str">
        <f t="shared" si="2873"/>
        <v/>
      </c>
      <c r="AI810" s="266">
        <f>IF(OR(Is_Loading,LEN($A810)=0),"",SWDATA!AB795)</f>
        <v>0</v>
      </c>
      <c r="AJ810" s="267">
        <f>IF(OR(Is_Loading,LEN($A810)=0),"",SWDATA!AC795)</f>
        <v>0</v>
      </c>
      <c r="AK810" s="267">
        <f>IF(OR(Is_Loading,LEN($A810)=0),"",SWDATA!AD795)</f>
        <v>0</v>
      </c>
      <c r="AL810" s="266" t="str">
        <f t="shared" si="2874"/>
        <v/>
      </c>
      <c r="AM810" s="266">
        <f>IF(OR(Is_Loading,LEN($A810)=0),"",SWDATA!AF795)</f>
        <v>0</v>
      </c>
      <c r="AN810" s="267">
        <f>IF(OR(Is_Loading,LEN($A810)=0),"",SWDATA!AG795)</f>
        <v>0</v>
      </c>
      <c r="AO810" s="323">
        <f>IF(OR(Is_Loading,LEN($A810)=0),"",SWDATA!AH795)</f>
        <v>0</v>
      </c>
      <c r="AP810" s="320" t="str">
        <f t="shared" si="2875"/>
        <v/>
      </c>
      <c r="AQ810" s="266">
        <f>IF(OR(Is_Loading,LEN($A810)=0),"",SWDATA!AJ795)</f>
        <v>0</v>
      </c>
      <c r="AR810" s="267">
        <f>IF(OR(Is_Loading,LEN($A810)=0),"",SWDATA!AK795)</f>
        <v>0</v>
      </c>
      <c r="AS810" s="267">
        <f>IF(OR(Is_Loading,LEN($A810)=0),"",SWDATA!AL795)</f>
        <v>0</v>
      </c>
      <c r="AT810" s="266" t="str">
        <f t="shared" si="2876"/>
        <v/>
      </c>
      <c r="AU810" s="266">
        <f>IF(OR(Is_Loading,LEN($A810)=0),"",SWDATA!AN795)</f>
        <v>0</v>
      </c>
      <c r="AV810" s="267">
        <f>IF(OR(Is_Loading,LEN($A810)=0),"",SWDATA!AO795)</f>
        <v>0</v>
      </c>
      <c r="AW810" s="267">
        <f>IF(OR(Is_Loading,LEN($A810)=0),"",SWDATA!AP795)</f>
        <v>0</v>
      </c>
      <c r="AX810" s="266" t="str">
        <f t="shared" si="2877"/>
        <v/>
      </c>
      <c r="AY810" s="266">
        <f>IF(OR(Is_Loading,LEN($A810)=0),"",SWDATA!AR795)</f>
        <v>0</v>
      </c>
      <c r="AZ810" s="267">
        <f>IF(OR(Is_Loading,LEN($A810)=0),"",SWDATA!AS795)</f>
        <v>0</v>
      </c>
      <c r="BA810" s="267">
        <f>IF(OR(Is_Loading,LEN($A810)=0),"",SWDATA!AT795)</f>
        <v>0</v>
      </c>
      <c r="BB810" s="266" t="str">
        <f t="shared" si="2878"/>
        <v/>
      </c>
      <c r="BC810" s="266">
        <f>IF(OR(Is_Loading,LEN($A810)=0),"",SWDATA!AV795)</f>
        <v>0</v>
      </c>
      <c r="BD810" s="267">
        <f>IF(OR(Is_Loading,LEN($A810)=0),"",SWDATA!AW795)</f>
        <v>0</v>
      </c>
      <c r="BE810" s="323">
        <f>IF(OR(Is_Loading,LEN($A810)=0),"",SWDATA!AX795)</f>
        <v>0</v>
      </c>
      <c r="BF810" s="320" t="str">
        <f t="shared" si="2879"/>
        <v/>
      </c>
      <c r="BG810" s="11"/>
      <c r="BH810" s="11"/>
      <c r="BI810" s="11"/>
      <c r="BJ810" s="11"/>
      <c r="BK810" s="11"/>
      <c r="BL810" s="11"/>
      <c r="BM810" s="11"/>
      <c r="BN810" s="11"/>
      <c r="BO810" s="11"/>
      <c r="BP810" s="11"/>
      <c r="BQ810" s="11"/>
      <c r="BR810" s="11"/>
      <c r="BS810" s="11"/>
      <c r="BT810" s="11"/>
      <c r="BU810" s="11"/>
      <c r="BV810" s="11"/>
      <c r="BW810" s="11"/>
      <c r="BX810" s="11"/>
      <c r="BY810" s="11"/>
      <c r="BZ810" s="11"/>
      <c r="CA810" s="11"/>
      <c r="CB810" s="11"/>
      <c r="CC810" s="11"/>
      <c r="CD810" s="11"/>
      <c r="CE810" s="11"/>
      <c r="CF810" s="11"/>
      <c r="CG810" s="11"/>
      <c r="CH810" s="11"/>
      <c r="CI810" s="11"/>
      <c r="CJ810" s="11"/>
      <c r="CK810" s="11"/>
      <c r="CL810" s="11"/>
      <c r="CM810" s="11"/>
      <c r="CN810" s="351"/>
      <c r="CO810" s="351"/>
      <c r="CP810" s="351"/>
      <c r="CQ810" s="351"/>
      <c r="CR810" s="351"/>
      <c r="CS810" s="351"/>
      <c r="CT810" s="351"/>
      <c r="CU810" s="351"/>
      <c r="CV810" s="351"/>
      <c r="CW810" s="351"/>
      <c r="CX810" s="351"/>
      <c r="CY810" s="351"/>
      <c r="CZ810" s="351"/>
      <c r="DA810" s="351"/>
      <c r="DB810" s="351"/>
      <c r="DC810" s="351"/>
      <c r="DD810" s="351"/>
      <c r="DE810" s="351"/>
      <c r="DF810" s="351"/>
      <c r="DG810" s="351"/>
      <c r="DH810" s="351"/>
      <c r="DI810" s="351"/>
      <c r="DJ810" s="351"/>
      <c r="DK810" s="351"/>
      <c r="DL810" s="351"/>
      <c r="DM810" s="351"/>
      <c r="DN810" s="351"/>
      <c r="DS810" s="372"/>
      <c r="DT810" s="374"/>
      <c r="DU810" s="375"/>
      <c r="DV810" s="375"/>
      <c r="DW810" s="375"/>
      <c r="DX810" s="375">
        <v>1</v>
      </c>
      <c r="DY810" s="375">
        <f t="shared" si="2996"/>
        <v>0</v>
      </c>
      <c r="DZ810" s="375">
        <f t="shared" si="2997"/>
        <v>0</v>
      </c>
      <c r="EA810" s="375">
        <f t="shared" si="2998"/>
        <v>1</v>
      </c>
      <c r="EB810" s="375">
        <f t="shared" si="2999"/>
        <v>0</v>
      </c>
      <c r="EC810" s="375">
        <f t="shared" si="3000"/>
        <v>0</v>
      </c>
      <c r="ED810" s="375">
        <f t="shared" si="3001"/>
        <v>1</v>
      </c>
      <c r="EE810" s="375">
        <f t="shared" si="3002"/>
        <v>0</v>
      </c>
      <c r="EF810" s="375">
        <f t="shared" si="3003"/>
        <v>0</v>
      </c>
      <c r="EG810" s="375">
        <f t="shared" si="3004"/>
        <v>1</v>
      </c>
      <c r="EH810" s="375">
        <f t="shared" si="3005"/>
        <v>0</v>
      </c>
      <c r="EI810" s="375">
        <f t="shared" si="3006"/>
        <v>0</v>
      </c>
      <c r="EJ810" s="375">
        <f t="shared" si="3007"/>
        <v>1</v>
      </c>
      <c r="EK810" s="375">
        <f t="shared" si="3008"/>
        <v>0</v>
      </c>
      <c r="EL810" s="375">
        <f t="shared" si="3009"/>
        <v>0</v>
      </c>
      <c r="EM810" s="375">
        <f t="shared" si="3010"/>
        <v>1</v>
      </c>
      <c r="EN810" s="375">
        <f t="shared" si="3011"/>
        <v>0</v>
      </c>
      <c r="EO810" s="375">
        <f t="shared" si="3012"/>
        <v>0</v>
      </c>
      <c r="EP810" s="375">
        <f t="shared" si="3013"/>
        <v>1</v>
      </c>
      <c r="EQ810" s="375">
        <f t="shared" si="3014"/>
        <v>0</v>
      </c>
      <c r="ER810" s="375">
        <f t="shared" si="3015"/>
        <v>0</v>
      </c>
      <c r="ES810" s="375">
        <f t="shared" si="3016"/>
        <v>1</v>
      </c>
      <c r="ET810" s="375">
        <f t="shared" si="3017"/>
        <v>0</v>
      </c>
      <c r="EU810" s="375">
        <f t="shared" si="3018"/>
        <v>0</v>
      </c>
      <c r="EV810" s="375">
        <f t="shared" si="3019"/>
        <v>1</v>
      </c>
      <c r="EW810" s="375">
        <f t="shared" si="3020"/>
        <v>0</v>
      </c>
      <c r="EX810" s="375">
        <f t="shared" si="3021"/>
        <v>0</v>
      </c>
      <c r="EY810" s="375">
        <f t="shared" si="3022"/>
        <v>1</v>
      </c>
      <c r="EZ810" s="375">
        <f t="shared" si="3023"/>
        <v>0</v>
      </c>
      <c r="FA810" s="375">
        <f t="shared" si="3024"/>
        <v>0</v>
      </c>
      <c r="FB810" s="375">
        <f t="shared" si="3025"/>
        <v>1</v>
      </c>
      <c r="FC810" s="375">
        <f t="shared" si="3026"/>
        <v>0</v>
      </c>
      <c r="FD810" s="375">
        <f t="shared" si="3027"/>
        <v>0</v>
      </c>
      <c r="FE810" s="376"/>
      <c r="FF810" s="372"/>
      <c r="FG810" s="372"/>
      <c r="FH810" s="372"/>
      <c r="FI810" s="372"/>
      <c r="FJ810" s="372"/>
      <c r="FK810" s="372"/>
      <c r="FL810" s="372"/>
      <c r="FM810" s="372"/>
      <c r="FN810" s="372"/>
      <c r="FO810" s="372"/>
      <c r="FP810" s="372"/>
      <c r="FQ810" s="372"/>
      <c r="FR810" s="372"/>
      <c r="FS810" s="372"/>
      <c r="FT810" s="372"/>
      <c r="FU810" s="372"/>
      <c r="FV810" s="372"/>
      <c r="FW810" s="372"/>
      <c r="FX810" s="372"/>
      <c r="FY810" s="372"/>
      <c r="FZ810" s="372"/>
      <c r="GA810" s="372"/>
      <c r="GB810" s="372"/>
      <c r="GC810" s="372"/>
      <c r="GD810" s="372"/>
      <c r="GE810" s="372"/>
      <c r="GF810" s="372"/>
      <c r="GG810" s="372"/>
      <c r="GH810" s="372"/>
      <c r="GI810" s="372"/>
      <c r="GJ810" s="372"/>
      <c r="GK810" s="372"/>
      <c r="GL810" s="372"/>
      <c r="GM810" s="372"/>
      <c r="GN810" s="372"/>
      <c r="GO810" s="372"/>
      <c r="GP810" s="372"/>
      <c r="GQ810" s="372"/>
      <c r="GR810" s="372"/>
      <c r="GS810" s="372"/>
      <c r="GT810" s="372"/>
      <c r="GU810" s="372"/>
      <c r="GV810" s="372"/>
      <c r="GW810" s="372"/>
      <c r="GX810" s="372"/>
      <c r="GY810" s="372"/>
      <c r="GZ810" s="372"/>
      <c r="HA810" s="372"/>
      <c r="HB810" s="372"/>
      <c r="HC810" s="372"/>
    </row>
    <row r="811" spans="1:211" s="373" customFormat="1" ht="15" customHeight="1" thickBot="1" x14ac:dyDescent="0.25">
      <c r="A811" s="366">
        <f>SWDATA!O796</f>
        <v>0</v>
      </c>
      <c r="B811" s="366">
        <f>SWDATA!M796</f>
        <v>0</v>
      </c>
      <c r="C811" s="351">
        <f>IF(AND(SWDATA!M796=1,SWDATA!Q796="promotions"),SWDATA!P796,0)</f>
        <v>0</v>
      </c>
      <c r="D811" s="367">
        <f>ROW(SWDATA!M796)</f>
        <v>796</v>
      </c>
      <c r="E811" s="368">
        <f ca="1">IF(AND(B811=1,UPPER(HLOOKUP(D811+12,'Metrics &amp; Attributes View'!$13:$31,19,0))&lt;&gt;"SBOM"),1,0)</f>
        <v>0</v>
      </c>
      <c r="F811" s="369">
        <f t="shared" si="2867"/>
        <v>1</v>
      </c>
      <c r="G811" s="366" t="str">
        <f t="shared" si="2868"/>
        <v/>
      </c>
      <c r="H811" s="370"/>
      <c r="J811" s="238">
        <f t="shared" si="2869"/>
        <v>0</v>
      </c>
      <c r="K811" s="239" t="str">
        <f t="shared" si="2870"/>
        <v/>
      </c>
      <c r="L811" s="342"/>
      <c r="M811" s="345"/>
      <c r="N811" s="340" t="str">
        <f>IF(LEN(SWDATA!F796)=0,"",N810)</f>
        <v/>
      </c>
      <c r="O811" s="296" t="str">
        <f>IF(LEN(SWDATA!G796)=0,"",O810)</f>
        <v/>
      </c>
      <c r="P811" s="297" t="str">
        <f>IF(LEN(SWDATA!C796)=0,"",SWDATA!C796)</f>
        <v/>
      </c>
      <c r="Q811" s="312" t="str">
        <f t="shared" si="2871"/>
        <v/>
      </c>
      <c r="R811" s="223" t="s">
        <v>262</v>
      </c>
      <c r="S811" s="224"/>
      <c r="T811" s="224"/>
      <c r="U811" s="264" t="s">
        <v>603</v>
      </c>
      <c r="V811" s="205" t="s">
        <v>221</v>
      </c>
      <c r="W811" s="266">
        <f>IF(OR(Is_Loading,LEN($A811)=0),"",SWDATA!P796)</f>
        <v>0</v>
      </c>
      <c r="X811" s="267">
        <f>IF(OR(Is_Loading,LEN($A811)=0),"",SWDATA!Q796)</f>
        <v>0</v>
      </c>
      <c r="Y811" s="267">
        <f>IF(OR(Is_Loading,LEN($A811)=0),"",SWDATA!R796)</f>
        <v>0</v>
      </c>
      <c r="Z811" s="266" t="str">
        <f t="shared" si="3028"/>
        <v/>
      </c>
      <c r="AA811" s="266">
        <f>IF(OR(Is_Loading,LEN($A811)=0),"",SWDATA!T796)</f>
        <v>0</v>
      </c>
      <c r="AB811" s="267">
        <f>IF(OR(Is_Loading,LEN($A811)=0),"",SWDATA!U796)</f>
        <v>0</v>
      </c>
      <c r="AC811" s="267">
        <f>IF(OR(Is_Loading,LEN($A811)=0),"",SWDATA!V796)</f>
        <v>0</v>
      </c>
      <c r="AD811" s="266" t="str">
        <f t="shared" si="2872"/>
        <v/>
      </c>
      <c r="AE811" s="266">
        <f>IF(OR(Is_Loading,LEN($A811)=0),"",SWDATA!X796)</f>
        <v>0</v>
      </c>
      <c r="AF811" s="267">
        <f>IF(OR(Is_Loading,LEN($A811)=0),"",SWDATA!Y796)</f>
        <v>0</v>
      </c>
      <c r="AG811" s="267">
        <f>IF(OR(Is_Loading,LEN($A811)=0),"",SWDATA!Z796)</f>
        <v>0</v>
      </c>
      <c r="AH811" s="266" t="str">
        <f t="shared" si="2873"/>
        <v/>
      </c>
      <c r="AI811" s="266">
        <f>IF(OR(Is_Loading,LEN($A811)=0),"",SWDATA!AB796)</f>
        <v>0</v>
      </c>
      <c r="AJ811" s="267">
        <f>IF(OR(Is_Loading,LEN($A811)=0),"",SWDATA!AC796)</f>
        <v>0</v>
      </c>
      <c r="AK811" s="267">
        <f>IF(OR(Is_Loading,LEN($A811)=0),"",SWDATA!AD796)</f>
        <v>0</v>
      </c>
      <c r="AL811" s="266" t="str">
        <f t="shared" si="2874"/>
        <v/>
      </c>
      <c r="AM811" s="266">
        <f>IF(OR(Is_Loading,LEN($A811)=0),"",SWDATA!AF796)</f>
        <v>0</v>
      </c>
      <c r="AN811" s="267">
        <f>IF(OR(Is_Loading,LEN($A811)=0),"",SWDATA!AG796)</f>
        <v>0</v>
      </c>
      <c r="AO811" s="323">
        <f>IF(OR(Is_Loading,LEN($A811)=0),"",SWDATA!AH796)</f>
        <v>0</v>
      </c>
      <c r="AP811" s="320" t="str">
        <f t="shared" si="2875"/>
        <v/>
      </c>
      <c r="AQ811" s="266">
        <f>IF(OR(Is_Loading,LEN($A811)=0),"",SWDATA!AJ796)</f>
        <v>0</v>
      </c>
      <c r="AR811" s="267">
        <f>IF(OR(Is_Loading,LEN($A811)=0),"",SWDATA!AK796)</f>
        <v>0</v>
      </c>
      <c r="AS811" s="267">
        <f>IF(OR(Is_Loading,LEN($A811)=0),"",SWDATA!AL796)</f>
        <v>0</v>
      </c>
      <c r="AT811" s="266" t="str">
        <f t="shared" si="2876"/>
        <v/>
      </c>
      <c r="AU811" s="266">
        <f>IF(OR(Is_Loading,LEN($A811)=0),"",SWDATA!AN796)</f>
        <v>0</v>
      </c>
      <c r="AV811" s="267">
        <f>IF(OR(Is_Loading,LEN($A811)=0),"",SWDATA!AO796)</f>
        <v>0</v>
      </c>
      <c r="AW811" s="267">
        <f>IF(OR(Is_Loading,LEN($A811)=0),"",SWDATA!AP796)</f>
        <v>0</v>
      </c>
      <c r="AX811" s="266" t="str">
        <f t="shared" si="2877"/>
        <v/>
      </c>
      <c r="AY811" s="266">
        <f>IF(OR(Is_Loading,LEN($A811)=0),"",SWDATA!AR796)</f>
        <v>0</v>
      </c>
      <c r="AZ811" s="267">
        <f>IF(OR(Is_Loading,LEN($A811)=0),"",SWDATA!AS796)</f>
        <v>0</v>
      </c>
      <c r="BA811" s="267">
        <f>IF(OR(Is_Loading,LEN($A811)=0),"",SWDATA!AT796)</f>
        <v>0</v>
      </c>
      <c r="BB811" s="266" t="str">
        <f t="shared" si="2878"/>
        <v/>
      </c>
      <c r="BC811" s="266">
        <f>IF(OR(Is_Loading,LEN($A811)=0),"",SWDATA!AV796)</f>
        <v>0</v>
      </c>
      <c r="BD811" s="267">
        <f>IF(OR(Is_Loading,LEN($A811)=0),"",SWDATA!AW796)</f>
        <v>0</v>
      </c>
      <c r="BE811" s="323">
        <f>IF(OR(Is_Loading,LEN($A811)=0),"",SWDATA!AX796)</f>
        <v>0</v>
      </c>
      <c r="BF811" s="320" t="str">
        <f t="shared" si="2879"/>
        <v/>
      </c>
      <c r="BG811" s="11"/>
      <c r="BH811" s="11"/>
      <c r="BI811" s="11"/>
      <c r="BJ811" s="11"/>
      <c r="BK811" s="11"/>
      <c r="BL811" s="11"/>
      <c r="BM811" s="11"/>
      <c r="BN811" s="11"/>
      <c r="BO811" s="11"/>
      <c r="BP811" s="11"/>
      <c r="BQ811" s="11"/>
      <c r="BR811" s="11"/>
      <c r="BS811" s="11"/>
      <c r="BT811" s="11"/>
      <c r="BU811" s="11"/>
      <c r="BV811" s="11"/>
      <c r="BW811" s="11"/>
      <c r="BX811" s="11"/>
      <c r="BY811" s="11"/>
      <c r="BZ811" s="11"/>
      <c r="CA811" s="11"/>
      <c r="CB811" s="11"/>
      <c r="CC811" s="11"/>
      <c r="CD811" s="11"/>
      <c r="CE811" s="11"/>
      <c r="CF811" s="11"/>
      <c r="CG811" s="11"/>
      <c r="CH811" s="11"/>
      <c r="CI811" s="11"/>
      <c r="CJ811" s="11"/>
      <c r="CK811" s="11"/>
      <c r="CL811" s="11"/>
      <c r="CM811" s="11"/>
      <c r="CN811" s="351"/>
      <c r="CO811" s="351"/>
      <c r="CP811" s="351"/>
      <c r="CQ811" s="351"/>
      <c r="CR811" s="351"/>
      <c r="CS811" s="351"/>
      <c r="CT811" s="351"/>
      <c r="CU811" s="351"/>
      <c r="CV811" s="351"/>
      <c r="CW811" s="351"/>
      <c r="CX811" s="351"/>
      <c r="CY811" s="351"/>
      <c r="CZ811" s="351"/>
      <c r="DA811" s="351"/>
      <c r="DB811" s="351"/>
      <c r="DC811" s="351"/>
      <c r="DD811" s="351"/>
      <c r="DE811" s="351"/>
      <c r="DF811" s="351"/>
      <c r="DG811" s="351"/>
      <c r="DH811" s="351"/>
      <c r="DI811" s="351"/>
      <c r="DJ811" s="351"/>
      <c r="DK811" s="351"/>
      <c r="DL811" s="351"/>
      <c r="DM811" s="351"/>
      <c r="DN811" s="351"/>
      <c r="DS811" s="372"/>
      <c r="DT811" s="374"/>
      <c r="DU811" s="375"/>
      <c r="DV811" s="375"/>
      <c r="DW811" s="375"/>
      <c r="DX811" s="375">
        <v>1</v>
      </c>
      <c r="DY811" s="375">
        <f t="shared" si="2996"/>
        <v>0</v>
      </c>
      <c r="DZ811" s="375">
        <f t="shared" si="2997"/>
        <v>0</v>
      </c>
      <c r="EA811" s="375">
        <f t="shared" si="2998"/>
        <v>1</v>
      </c>
      <c r="EB811" s="375">
        <f t="shared" si="2999"/>
        <v>0</v>
      </c>
      <c r="EC811" s="375">
        <f t="shared" si="3000"/>
        <v>0</v>
      </c>
      <c r="ED811" s="375">
        <f t="shared" si="3001"/>
        <v>1</v>
      </c>
      <c r="EE811" s="375">
        <f t="shared" si="3002"/>
        <v>0</v>
      </c>
      <c r="EF811" s="375">
        <f t="shared" si="3003"/>
        <v>0</v>
      </c>
      <c r="EG811" s="375">
        <f t="shared" si="3004"/>
        <v>1</v>
      </c>
      <c r="EH811" s="375">
        <f t="shared" si="3005"/>
        <v>0</v>
      </c>
      <c r="EI811" s="375">
        <f t="shared" si="3006"/>
        <v>0</v>
      </c>
      <c r="EJ811" s="375">
        <f t="shared" si="3007"/>
        <v>1</v>
      </c>
      <c r="EK811" s="375">
        <f t="shared" si="3008"/>
        <v>0</v>
      </c>
      <c r="EL811" s="375">
        <f t="shared" si="3009"/>
        <v>0</v>
      </c>
      <c r="EM811" s="375">
        <f t="shared" si="3010"/>
        <v>1</v>
      </c>
      <c r="EN811" s="375">
        <f t="shared" si="3011"/>
        <v>0</v>
      </c>
      <c r="EO811" s="375">
        <f t="shared" si="3012"/>
        <v>0</v>
      </c>
      <c r="EP811" s="375">
        <f t="shared" si="3013"/>
        <v>1</v>
      </c>
      <c r="EQ811" s="375">
        <f t="shared" si="3014"/>
        <v>0</v>
      </c>
      <c r="ER811" s="375">
        <f t="shared" si="3015"/>
        <v>0</v>
      </c>
      <c r="ES811" s="375">
        <f t="shared" si="3016"/>
        <v>1</v>
      </c>
      <c r="ET811" s="375">
        <f t="shared" si="3017"/>
        <v>0</v>
      </c>
      <c r="EU811" s="375">
        <f t="shared" si="3018"/>
        <v>0</v>
      </c>
      <c r="EV811" s="375">
        <f t="shared" si="3019"/>
        <v>1</v>
      </c>
      <c r="EW811" s="375">
        <f t="shared" si="3020"/>
        <v>0</v>
      </c>
      <c r="EX811" s="375">
        <f t="shared" si="3021"/>
        <v>0</v>
      </c>
      <c r="EY811" s="375">
        <f t="shared" si="3022"/>
        <v>1</v>
      </c>
      <c r="EZ811" s="375">
        <f t="shared" si="3023"/>
        <v>0</v>
      </c>
      <c r="FA811" s="375">
        <f t="shared" si="3024"/>
        <v>0</v>
      </c>
      <c r="FB811" s="375">
        <f t="shared" si="3025"/>
        <v>1</v>
      </c>
      <c r="FC811" s="375">
        <f t="shared" si="3026"/>
        <v>0</v>
      </c>
      <c r="FD811" s="375">
        <f t="shared" si="3027"/>
        <v>0</v>
      </c>
      <c r="FE811" s="376"/>
      <c r="FF811" s="372"/>
      <c r="FG811" s="372"/>
      <c r="FH811" s="372"/>
      <c r="FI811" s="372"/>
      <c r="FJ811" s="372"/>
      <c r="FK811" s="372"/>
      <c r="FL811" s="372"/>
      <c r="FM811" s="372"/>
      <c r="FN811" s="372"/>
      <c r="FO811" s="372"/>
      <c r="FP811" s="372"/>
      <c r="FQ811" s="372"/>
      <c r="FR811" s="372"/>
      <c r="FS811" s="372"/>
      <c r="FT811" s="372"/>
      <c r="FU811" s="372"/>
      <c r="FV811" s="372"/>
      <c r="FW811" s="372"/>
      <c r="FX811" s="372"/>
      <c r="FY811" s="372"/>
      <c r="FZ811" s="372"/>
      <c r="GA811" s="372"/>
      <c r="GB811" s="372"/>
      <c r="GC811" s="372"/>
      <c r="GD811" s="372"/>
      <c r="GE811" s="372"/>
      <c r="GF811" s="372"/>
      <c r="GG811" s="372"/>
      <c r="GH811" s="372"/>
      <c r="GI811" s="372"/>
      <c r="GJ811" s="372"/>
      <c r="GK811" s="372"/>
      <c r="GL811" s="372"/>
      <c r="GM811" s="372"/>
      <c r="GN811" s="372"/>
      <c r="GO811" s="372"/>
      <c r="GP811" s="372"/>
      <c r="GQ811" s="372"/>
      <c r="GR811" s="372"/>
      <c r="GS811" s="372"/>
      <c r="GT811" s="372"/>
      <c r="GU811" s="372"/>
      <c r="GV811" s="372"/>
      <c r="GW811" s="372"/>
      <c r="GX811" s="372"/>
      <c r="GY811" s="372"/>
      <c r="GZ811" s="372"/>
      <c r="HA811" s="372"/>
      <c r="HB811" s="372"/>
      <c r="HC811" s="372"/>
    </row>
    <row r="812" spans="1:211" s="373" customFormat="1" ht="15" hidden="1" customHeight="1" outlineLevel="1" x14ac:dyDescent="0.2">
      <c r="A812" s="366">
        <f>SWDATA!O797</f>
        <v>0</v>
      </c>
      <c r="B812" s="366">
        <f>SWDATA!M797</f>
        <v>0</v>
      </c>
      <c r="C812" s="351">
        <f>IF(AND(SWDATA!M797=1,SWDATA!Q797="promotions"),SWDATA!P797,0)</f>
        <v>0</v>
      </c>
      <c r="D812" s="367">
        <f>ROW(SWDATA!M797)</f>
        <v>797</v>
      </c>
      <c r="E812" s="368">
        <f t="shared" ref="E812:E822" si="3031">B812</f>
        <v>0</v>
      </c>
      <c r="F812" s="369">
        <f t="shared" si="2867"/>
        <v>1</v>
      </c>
      <c r="G812" s="366" t="str">
        <f t="shared" si="2868"/>
        <v/>
      </c>
      <c r="H812" s="370"/>
      <c r="J812" s="238">
        <f t="shared" si="2869"/>
        <v>0</v>
      </c>
      <c r="K812" s="239" t="str">
        <f t="shared" si="2870"/>
        <v/>
      </c>
      <c r="L812" s="342"/>
      <c r="M812" s="345"/>
      <c r="N812" s="340" t="str">
        <f>IF(LEN(SWDATA!F797)=0,"",N811)</f>
        <v/>
      </c>
      <c r="O812" s="296" t="str">
        <f>IF(LEN(SWDATA!G797)=0,"",O811)</f>
        <v/>
      </c>
      <c r="P812" s="297" t="str">
        <f>IF(LEN(SWDATA!C797)=0,"",SWDATA!C797)</f>
        <v/>
      </c>
      <c r="Q812" s="312" t="str">
        <f t="shared" si="2871"/>
        <v/>
      </c>
      <c r="R812" s="223" t="s">
        <v>261</v>
      </c>
      <c r="S812" s="224"/>
      <c r="T812" s="224"/>
      <c r="U812" s="264" t="s">
        <v>610</v>
      </c>
      <c r="V812" s="205" t="s">
        <v>221</v>
      </c>
      <c r="W812" s="266">
        <f>IF(OR(Is_Loading,LEN($A812)=0),"",SWDATA!P797)</f>
        <v>0</v>
      </c>
      <c r="X812" s="267">
        <f>IF(OR(Is_Loading,LEN($A812)=0),"",SWDATA!Q797)</f>
        <v>0</v>
      </c>
      <c r="Y812" s="267">
        <f>IF(OR(Is_Loading,LEN($A812)=0),"",SWDATA!R797)</f>
        <v>0</v>
      </c>
      <c r="Z812" s="266" t="str">
        <f t="shared" si="3028"/>
        <v/>
      </c>
      <c r="AA812" s="266">
        <f>IF(OR(Is_Loading,LEN($A812)=0),"",SWDATA!T797)</f>
        <v>0</v>
      </c>
      <c r="AB812" s="267">
        <f>IF(OR(Is_Loading,LEN($A812)=0),"",SWDATA!U797)</f>
        <v>0</v>
      </c>
      <c r="AC812" s="267">
        <f>IF(OR(Is_Loading,LEN($A812)=0),"",SWDATA!V797)</f>
        <v>0</v>
      </c>
      <c r="AD812" s="266" t="str">
        <f t="shared" si="2872"/>
        <v/>
      </c>
      <c r="AE812" s="266">
        <f>IF(OR(Is_Loading,LEN($A812)=0),"",SWDATA!X797)</f>
        <v>0</v>
      </c>
      <c r="AF812" s="267">
        <f>IF(OR(Is_Loading,LEN($A812)=0),"",SWDATA!Y797)</f>
        <v>0</v>
      </c>
      <c r="AG812" s="267">
        <f>IF(OR(Is_Loading,LEN($A812)=0),"",SWDATA!Z797)</f>
        <v>0</v>
      </c>
      <c r="AH812" s="266" t="str">
        <f t="shared" si="2873"/>
        <v/>
      </c>
      <c r="AI812" s="266">
        <f>IF(OR(Is_Loading,LEN($A812)=0),"",SWDATA!AB797)</f>
        <v>0</v>
      </c>
      <c r="AJ812" s="267">
        <f>IF(OR(Is_Loading,LEN($A812)=0),"",SWDATA!AC797)</f>
        <v>0</v>
      </c>
      <c r="AK812" s="267">
        <f>IF(OR(Is_Loading,LEN($A812)=0),"",SWDATA!AD797)</f>
        <v>0</v>
      </c>
      <c r="AL812" s="266" t="str">
        <f t="shared" si="2874"/>
        <v/>
      </c>
      <c r="AM812" s="266">
        <f>IF(OR(Is_Loading,LEN($A812)=0),"",SWDATA!AF797)</f>
        <v>0</v>
      </c>
      <c r="AN812" s="267">
        <f>IF(OR(Is_Loading,LEN($A812)=0),"",SWDATA!AG797)</f>
        <v>0</v>
      </c>
      <c r="AO812" s="323">
        <f>IF(OR(Is_Loading,LEN($A812)=0),"",SWDATA!AH797)</f>
        <v>0</v>
      </c>
      <c r="AP812" s="320" t="str">
        <f t="shared" si="2875"/>
        <v/>
      </c>
      <c r="AQ812" s="266">
        <f>IF(OR(Is_Loading,LEN($A812)=0),"",SWDATA!AJ797)</f>
        <v>0</v>
      </c>
      <c r="AR812" s="267">
        <f>IF(OR(Is_Loading,LEN($A812)=0),"",SWDATA!AK797)</f>
        <v>0</v>
      </c>
      <c r="AS812" s="267">
        <f>IF(OR(Is_Loading,LEN($A812)=0),"",SWDATA!AL797)</f>
        <v>0</v>
      </c>
      <c r="AT812" s="266" t="str">
        <f t="shared" si="2876"/>
        <v/>
      </c>
      <c r="AU812" s="266">
        <f>IF(OR(Is_Loading,LEN($A812)=0),"",SWDATA!AN797)</f>
        <v>0</v>
      </c>
      <c r="AV812" s="267">
        <f>IF(OR(Is_Loading,LEN($A812)=0),"",SWDATA!AO797)</f>
        <v>0</v>
      </c>
      <c r="AW812" s="267">
        <f>IF(OR(Is_Loading,LEN($A812)=0),"",SWDATA!AP797)</f>
        <v>0</v>
      </c>
      <c r="AX812" s="266" t="str">
        <f t="shared" si="2877"/>
        <v/>
      </c>
      <c r="AY812" s="266">
        <f>IF(OR(Is_Loading,LEN($A812)=0),"",SWDATA!AR797)</f>
        <v>0</v>
      </c>
      <c r="AZ812" s="267">
        <f>IF(OR(Is_Loading,LEN($A812)=0),"",SWDATA!AS797)</f>
        <v>0</v>
      </c>
      <c r="BA812" s="267">
        <f>IF(OR(Is_Loading,LEN($A812)=0),"",SWDATA!AT797)</f>
        <v>0</v>
      </c>
      <c r="BB812" s="266" t="str">
        <f t="shared" si="2878"/>
        <v/>
      </c>
      <c r="BC812" s="266">
        <f>IF(OR(Is_Loading,LEN($A812)=0),"",SWDATA!AV797)</f>
        <v>0</v>
      </c>
      <c r="BD812" s="267">
        <f>IF(OR(Is_Loading,LEN($A812)=0),"",SWDATA!AW797)</f>
        <v>0</v>
      </c>
      <c r="BE812" s="323">
        <f>IF(OR(Is_Loading,LEN($A812)=0),"",SWDATA!AX797)</f>
        <v>0</v>
      </c>
      <c r="BF812" s="320" t="str">
        <f t="shared" si="2879"/>
        <v/>
      </c>
      <c r="BG812" s="11"/>
      <c r="BH812" s="11"/>
      <c r="BI812" s="11"/>
      <c r="BJ812" s="11"/>
      <c r="BK812" s="11"/>
      <c r="BL812" s="11"/>
      <c r="BM812" s="11"/>
      <c r="BN812" s="11"/>
      <c r="BO812" s="11"/>
      <c r="BP812" s="11"/>
      <c r="BQ812" s="11"/>
      <c r="BR812" s="11"/>
      <c r="BS812" s="11"/>
      <c r="BT812" s="11"/>
      <c r="BU812" s="11"/>
      <c r="BV812" s="11"/>
      <c r="BW812" s="11"/>
      <c r="BX812" s="11"/>
      <c r="BY812" s="11"/>
      <c r="BZ812" s="11"/>
      <c r="CA812" s="11"/>
      <c r="CB812" s="11"/>
      <c r="CC812" s="11"/>
      <c r="CD812" s="11"/>
      <c r="CE812" s="11"/>
      <c r="CF812" s="11"/>
      <c r="CG812" s="11"/>
      <c r="CH812" s="11"/>
      <c r="CI812" s="11"/>
      <c r="CJ812" s="11"/>
      <c r="CK812" s="11"/>
      <c r="CL812" s="11"/>
      <c r="CM812" s="11"/>
      <c r="CN812" s="351"/>
      <c r="CO812" s="351"/>
      <c r="CP812" s="351"/>
      <c r="CQ812" s="351"/>
      <c r="CR812" s="351"/>
      <c r="CS812" s="351"/>
      <c r="CT812" s="351"/>
      <c r="CU812" s="351"/>
      <c r="CV812" s="351"/>
      <c r="CW812" s="351"/>
      <c r="CX812" s="351"/>
      <c r="CY812" s="351"/>
      <c r="CZ812" s="351"/>
      <c r="DA812" s="351"/>
      <c r="DB812" s="351"/>
      <c r="DC812" s="351"/>
      <c r="DD812" s="351"/>
      <c r="DE812" s="351"/>
      <c r="DF812" s="351"/>
      <c r="DG812" s="351"/>
      <c r="DH812" s="351"/>
      <c r="DI812" s="351"/>
      <c r="DJ812" s="351"/>
      <c r="DK812" s="351"/>
      <c r="DL812" s="351"/>
      <c r="DM812" s="351"/>
      <c r="DN812" s="351"/>
      <c r="DS812" s="372"/>
      <c r="DT812" s="374"/>
      <c r="DU812" s="375"/>
      <c r="DV812" s="375"/>
      <c r="DW812" s="375"/>
      <c r="DX812" s="375">
        <v>1</v>
      </c>
      <c r="DY812" s="375">
        <f t="shared" si="2996"/>
        <v>0</v>
      </c>
      <c r="DZ812" s="375">
        <f t="shared" si="2997"/>
        <v>0</v>
      </c>
      <c r="EA812" s="375">
        <f t="shared" si="2998"/>
        <v>1</v>
      </c>
      <c r="EB812" s="375">
        <f t="shared" si="2999"/>
        <v>0</v>
      </c>
      <c r="EC812" s="375">
        <f t="shared" si="3000"/>
        <v>0</v>
      </c>
      <c r="ED812" s="375">
        <f t="shared" si="3001"/>
        <v>1</v>
      </c>
      <c r="EE812" s="375">
        <f t="shared" si="3002"/>
        <v>0</v>
      </c>
      <c r="EF812" s="375">
        <f t="shared" si="3003"/>
        <v>0</v>
      </c>
      <c r="EG812" s="375">
        <f t="shared" si="3004"/>
        <v>1</v>
      </c>
      <c r="EH812" s="375">
        <f t="shared" si="3005"/>
        <v>0</v>
      </c>
      <c r="EI812" s="375">
        <f t="shared" si="3006"/>
        <v>0</v>
      </c>
      <c r="EJ812" s="375">
        <f t="shared" si="3007"/>
        <v>1</v>
      </c>
      <c r="EK812" s="375">
        <f t="shared" si="3008"/>
        <v>0</v>
      </c>
      <c r="EL812" s="375">
        <f t="shared" si="3009"/>
        <v>0</v>
      </c>
      <c r="EM812" s="375">
        <f t="shared" si="3010"/>
        <v>1</v>
      </c>
      <c r="EN812" s="375">
        <f t="shared" si="3011"/>
        <v>0</v>
      </c>
      <c r="EO812" s="375">
        <f t="shared" si="3012"/>
        <v>0</v>
      </c>
      <c r="EP812" s="375">
        <f t="shared" si="3013"/>
        <v>1</v>
      </c>
      <c r="EQ812" s="375">
        <f t="shared" si="3014"/>
        <v>0</v>
      </c>
      <c r="ER812" s="375">
        <f t="shared" si="3015"/>
        <v>0</v>
      </c>
      <c r="ES812" s="375">
        <f t="shared" si="3016"/>
        <v>1</v>
      </c>
      <c r="ET812" s="375">
        <f t="shared" si="3017"/>
        <v>0</v>
      </c>
      <c r="EU812" s="375">
        <f t="shared" si="3018"/>
        <v>0</v>
      </c>
      <c r="EV812" s="375">
        <f t="shared" si="3019"/>
        <v>1</v>
      </c>
      <c r="EW812" s="375">
        <f t="shared" si="3020"/>
        <v>0</v>
      </c>
      <c r="EX812" s="375">
        <f t="shared" si="3021"/>
        <v>0</v>
      </c>
      <c r="EY812" s="375">
        <f t="shared" si="3022"/>
        <v>1</v>
      </c>
      <c r="EZ812" s="375">
        <f t="shared" si="3023"/>
        <v>0</v>
      </c>
      <c r="FA812" s="375">
        <f t="shared" si="3024"/>
        <v>0</v>
      </c>
      <c r="FB812" s="375">
        <f t="shared" si="3025"/>
        <v>1</v>
      </c>
      <c r="FC812" s="375">
        <f t="shared" si="3026"/>
        <v>0</v>
      </c>
      <c r="FD812" s="375">
        <f t="shared" si="3027"/>
        <v>0</v>
      </c>
      <c r="FE812" s="376"/>
      <c r="FF812" s="372"/>
      <c r="FG812" s="372"/>
      <c r="FH812" s="372"/>
      <c r="FI812" s="372"/>
      <c r="FJ812" s="372"/>
      <c r="FK812" s="372"/>
      <c r="FL812" s="372"/>
      <c r="FM812" s="372"/>
      <c r="FN812" s="372"/>
      <c r="FO812" s="372"/>
      <c r="FP812" s="372"/>
      <c r="FQ812" s="372"/>
      <c r="FR812" s="372"/>
      <c r="FS812" s="372"/>
      <c r="FT812" s="372"/>
      <c r="FU812" s="372"/>
      <c r="FV812" s="372"/>
      <c r="FW812" s="372"/>
      <c r="FX812" s="372"/>
      <c r="FY812" s="372"/>
      <c r="FZ812" s="372"/>
      <c r="GA812" s="372"/>
      <c r="GB812" s="372"/>
      <c r="GC812" s="372"/>
      <c r="GD812" s="372"/>
      <c r="GE812" s="372"/>
      <c r="GF812" s="372"/>
      <c r="GG812" s="372"/>
      <c r="GH812" s="372"/>
      <c r="GI812" s="372"/>
      <c r="GJ812" s="372"/>
      <c r="GK812" s="372"/>
      <c r="GL812" s="372"/>
      <c r="GM812" s="372"/>
      <c r="GN812" s="372"/>
      <c r="GO812" s="372"/>
      <c r="GP812" s="372"/>
      <c r="GQ812" s="372"/>
      <c r="GR812" s="372"/>
      <c r="GS812" s="372"/>
      <c r="GT812" s="372"/>
      <c r="GU812" s="372"/>
      <c r="GV812" s="372"/>
      <c r="GW812" s="372"/>
      <c r="GX812" s="372"/>
      <c r="GY812" s="372"/>
      <c r="GZ812" s="372"/>
      <c r="HA812" s="372"/>
      <c r="HB812" s="372"/>
      <c r="HC812" s="372"/>
    </row>
    <row r="813" spans="1:211" s="373" customFormat="1" ht="15" hidden="1" customHeight="1" outlineLevel="1" x14ac:dyDescent="0.2">
      <c r="A813" s="366">
        <f>SWDATA!O798</f>
        <v>0</v>
      </c>
      <c r="B813" s="366">
        <f>SWDATA!M798</f>
        <v>0</v>
      </c>
      <c r="C813" s="351">
        <f>IF(AND(SWDATA!M798=1,SWDATA!Q798="promotions"),SWDATA!P798,0)</f>
        <v>0</v>
      </c>
      <c r="D813" s="367">
        <f>ROW(SWDATA!M798)</f>
        <v>798</v>
      </c>
      <c r="E813" s="368">
        <f t="shared" si="3031"/>
        <v>0</v>
      </c>
      <c r="F813" s="369">
        <f t="shared" si="2867"/>
        <v>1</v>
      </c>
      <c r="G813" s="366" t="str">
        <f t="shared" si="2868"/>
        <v/>
      </c>
      <c r="H813" s="370"/>
      <c r="J813" s="238">
        <f t="shared" si="2869"/>
        <v>0</v>
      </c>
      <c r="K813" s="239" t="str">
        <f t="shared" si="2870"/>
        <v/>
      </c>
      <c r="L813" s="342"/>
      <c r="M813" s="345"/>
      <c r="N813" s="340" t="str">
        <f>IF(LEN(SWDATA!F798)=0,"",N812)</f>
        <v/>
      </c>
      <c r="O813" s="296" t="str">
        <f>IF(LEN(SWDATA!G798)=0,"",O812)</f>
        <v/>
      </c>
      <c r="P813" s="297" t="str">
        <f>IF(LEN(SWDATA!C798)=0,"",SWDATA!C798)</f>
        <v/>
      </c>
      <c r="Q813" s="312" t="str">
        <f t="shared" si="2871"/>
        <v/>
      </c>
      <c r="R813" s="223" t="s">
        <v>261</v>
      </c>
      <c r="S813" s="224"/>
      <c r="T813" s="224"/>
      <c r="U813" s="264" t="s">
        <v>612</v>
      </c>
      <c r="V813" s="205" t="s">
        <v>221</v>
      </c>
      <c r="W813" s="266">
        <f>IF(OR(Is_Loading,LEN($A813)=0),"",SWDATA!P798)</f>
        <v>0</v>
      </c>
      <c r="X813" s="267">
        <f>IF(OR(Is_Loading,LEN($A813)=0),"",SWDATA!Q798)</f>
        <v>0</v>
      </c>
      <c r="Y813" s="267">
        <f>IF(OR(Is_Loading,LEN($A813)=0),"",SWDATA!R798)</f>
        <v>0</v>
      </c>
      <c r="Z813" s="266" t="str">
        <f t="shared" si="3028"/>
        <v/>
      </c>
      <c r="AA813" s="266">
        <f>IF(OR(Is_Loading,LEN($A813)=0),"",SWDATA!T798)</f>
        <v>0</v>
      </c>
      <c r="AB813" s="267">
        <f>IF(OR(Is_Loading,LEN($A813)=0),"",SWDATA!U798)</f>
        <v>0</v>
      </c>
      <c r="AC813" s="267">
        <f>IF(OR(Is_Loading,LEN($A813)=0),"",SWDATA!V798)</f>
        <v>0</v>
      </c>
      <c r="AD813" s="266" t="str">
        <f t="shared" si="2872"/>
        <v/>
      </c>
      <c r="AE813" s="266">
        <f>IF(OR(Is_Loading,LEN($A813)=0),"",SWDATA!X798)</f>
        <v>0</v>
      </c>
      <c r="AF813" s="267">
        <f>IF(OR(Is_Loading,LEN($A813)=0),"",SWDATA!Y798)</f>
        <v>0</v>
      </c>
      <c r="AG813" s="267">
        <f>IF(OR(Is_Loading,LEN($A813)=0),"",SWDATA!Z798)</f>
        <v>0</v>
      </c>
      <c r="AH813" s="266" t="str">
        <f t="shared" si="2873"/>
        <v/>
      </c>
      <c r="AI813" s="266">
        <f>IF(OR(Is_Loading,LEN($A813)=0),"",SWDATA!AB798)</f>
        <v>0</v>
      </c>
      <c r="AJ813" s="267">
        <f>IF(OR(Is_Loading,LEN($A813)=0),"",SWDATA!AC798)</f>
        <v>0</v>
      </c>
      <c r="AK813" s="267">
        <f>IF(OR(Is_Loading,LEN($A813)=0),"",SWDATA!AD798)</f>
        <v>0</v>
      </c>
      <c r="AL813" s="266" t="str">
        <f t="shared" si="2874"/>
        <v/>
      </c>
      <c r="AM813" s="266">
        <f>IF(OR(Is_Loading,LEN($A813)=0),"",SWDATA!AF798)</f>
        <v>0</v>
      </c>
      <c r="AN813" s="267">
        <f>IF(OR(Is_Loading,LEN($A813)=0),"",SWDATA!AG798)</f>
        <v>0</v>
      </c>
      <c r="AO813" s="323">
        <f>IF(OR(Is_Loading,LEN($A813)=0),"",SWDATA!AH798)</f>
        <v>0</v>
      </c>
      <c r="AP813" s="320" t="str">
        <f t="shared" si="2875"/>
        <v/>
      </c>
      <c r="AQ813" s="266">
        <f>IF(OR(Is_Loading,LEN($A813)=0),"",SWDATA!AJ798)</f>
        <v>0</v>
      </c>
      <c r="AR813" s="267">
        <f>IF(OR(Is_Loading,LEN($A813)=0),"",SWDATA!AK798)</f>
        <v>0</v>
      </c>
      <c r="AS813" s="267">
        <f>IF(OR(Is_Loading,LEN($A813)=0),"",SWDATA!AL798)</f>
        <v>0</v>
      </c>
      <c r="AT813" s="266" t="str">
        <f t="shared" si="2876"/>
        <v/>
      </c>
      <c r="AU813" s="266">
        <f>IF(OR(Is_Loading,LEN($A813)=0),"",SWDATA!AN798)</f>
        <v>0</v>
      </c>
      <c r="AV813" s="267">
        <f>IF(OR(Is_Loading,LEN($A813)=0),"",SWDATA!AO798)</f>
        <v>0</v>
      </c>
      <c r="AW813" s="267">
        <f>IF(OR(Is_Loading,LEN($A813)=0),"",SWDATA!AP798)</f>
        <v>0</v>
      </c>
      <c r="AX813" s="266" t="str">
        <f t="shared" si="2877"/>
        <v/>
      </c>
      <c r="AY813" s="266">
        <f>IF(OR(Is_Loading,LEN($A813)=0),"",SWDATA!AR798)</f>
        <v>0</v>
      </c>
      <c r="AZ813" s="267">
        <f>IF(OR(Is_Loading,LEN($A813)=0),"",SWDATA!AS798)</f>
        <v>0</v>
      </c>
      <c r="BA813" s="267">
        <f>IF(OR(Is_Loading,LEN($A813)=0),"",SWDATA!AT798)</f>
        <v>0</v>
      </c>
      <c r="BB813" s="266" t="str">
        <f t="shared" si="2878"/>
        <v/>
      </c>
      <c r="BC813" s="266">
        <f>IF(OR(Is_Loading,LEN($A813)=0),"",SWDATA!AV798)</f>
        <v>0</v>
      </c>
      <c r="BD813" s="267">
        <f>IF(OR(Is_Loading,LEN($A813)=0),"",SWDATA!AW798)</f>
        <v>0</v>
      </c>
      <c r="BE813" s="323">
        <f>IF(OR(Is_Loading,LEN($A813)=0),"",SWDATA!AX798)</f>
        <v>0</v>
      </c>
      <c r="BF813" s="320" t="str">
        <f t="shared" si="2879"/>
        <v/>
      </c>
      <c r="BG813" s="11"/>
      <c r="BH813" s="11"/>
      <c r="BI813" s="11"/>
      <c r="BJ813" s="11"/>
      <c r="BK813" s="11"/>
      <c r="BL813" s="11"/>
      <c r="BM813" s="11"/>
      <c r="BN813" s="11"/>
      <c r="BO813" s="11"/>
      <c r="BP813" s="11"/>
      <c r="BQ813" s="11"/>
      <c r="BR813" s="11"/>
      <c r="BS813" s="11"/>
      <c r="BT813" s="11"/>
      <c r="BU813" s="11"/>
      <c r="BV813" s="11"/>
      <c r="BW813" s="11"/>
      <c r="BX813" s="11"/>
      <c r="BY813" s="11"/>
      <c r="BZ813" s="11"/>
      <c r="CA813" s="11"/>
      <c r="CB813" s="11"/>
      <c r="CC813" s="11"/>
      <c r="CD813" s="11"/>
      <c r="CE813" s="11"/>
      <c r="CF813" s="11"/>
      <c r="CG813" s="11"/>
      <c r="CH813" s="11"/>
      <c r="CI813" s="11"/>
      <c r="CJ813" s="11"/>
      <c r="CK813" s="11"/>
      <c r="CL813" s="11"/>
      <c r="CM813" s="11"/>
      <c r="CN813" s="351"/>
      <c r="CO813" s="351"/>
      <c r="CP813" s="351"/>
      <c r="CQ813" s="351"/>
      <c r="CR813" s="351"/>
      <c r="CS813" s="351"/>
      <c r="CT813" s="351"/>
      <c r="CU813" s="351"/>
      <c r="CV813" s="351"/>
      <c r="CW813" s="351"/>
      <c r="CX813" s="351"/>
      <c r="CY813" s="351"/>
      <c r="CZ813" s="351"/>
      <c r="DA813" s="351"/>
      <c r="DB813" s="351"/>
      <c r="DC813" s="351"/>
      <c r="DD813" s="351"/>
      <c r="DE813" s="351"/>
      <c r="DF813" s="351"/>
      <c r="DG813" s="351"/>
      <c r="DH813" s="351"/>
      <c r="DI813" s="351"/>
      <c r="DJ813" s="351"/>
      <c r="DK813" s="351"/>
      <c r="DL813" s="351"/>
      <c r="DM813" s="351"/>
      <c r="DN813" s="351"/>
      <c r="DS813" s="372"/>
      <c r="DT813" s="374"/>
      <c r="DU813" s="375"/>
      <c r="DV813" s="375"/>
      <c r="DW813" s="375"/>
      <c r="DX813" s="375">
        <v>1</v>
      </c>
      <c r="DY813" s="375">
        <f t="shared" si="2996"/>
        <v>0</v>
      </c>
      <c r="DZ813" s="375">
        <f t="shared" si="2997"/>
        <v>0</v>
      </c>
      <c r="EA813" s="375">
        <f t="shared" si="2998"/>
        <v>1</v>
      </c>
      <c r="EB813" s="375">
        <f t="shared" si="2999"/>
        <v>0</v>
      </c>
      <c r="EC813" s="375">
        <f t="shared" si="3000"/>
        <v>0</v>
      </c>
      <c r="ED813" s="375">
        <f t="shared" si="3001"/>
        <v>1</v>
      </c>
      <c r="EE813" s="375">
        <f t="shared" si="3002"/>
        <v>0</v>
      </c>
      <c r="EF813" s="375">
        <f t="shared" si="3003"/>
        <v>0</v>
      </c>
      <c r="EG813" s="375">
        <f t="shared" si="3004"/>
        <v>1</v>
      </c>
      <c r="EH813" s="375">
        <f t="shared" si="3005"/>
        <v>0</v>
      </c>
      <c r="EI813" s="375">
        <f t="shared" si="3006"/>
        <v>0</v>
      </c>
      <c r="EJ813" s="375">
        <f t="shared" si="3007"/>
        <v>1</v>
      </c>
      <c r="EK813" s="375">
        <f t="shared" si="3008"/>
        <v>0</v>
      </c>
      <c r="EL813" s="375">
        <f t="shared" si="3009"/>
        <v>0</v>
      </c>
      <c r="EM813" s="375">
        <f t="shared" si="3010"/>
        <v>1</v>
      </c>
      <c r="EN813" s="375">
        <f t="shared" si="3011"/>
        <v>0</v>
      </c>
      <c r="EO813" s="375">
        <f t="shared" si="3012"/>
        <v>0</v>
      </c>
      <c r="EP813" s="375">
        <f t="shared" si="3013"/>
        <v>1</v>
      </c>
      <c r="EQ813" s="375">
        <f t="shared" si="3014"/>
        <v>0</v>
      </c>
      <c r="ER813" s="375">
        <f t="shared" si="3015"/>
        <v>0</v>
      </c>
      <c r="ES813" s="375">
        <f t="shared" si="3016"/>
        <v>1</v>
      </c>
      <c r="ET813" s="375">
        <f t="shared" si="3017"/>
        <v>0</v>
      </c>
      <c r="EU813" s="375">
        <f t="shared" si="3018"/>
        <v>0</v>
      </c>
      <c r="EV813" s="375">
        <f t="shared" si="3019"/>
        <v>1</v>
      </c>
      <c r="EW813" s="375">
        <f t="shared" si="3020"/>
        <v>0</v>
      </c>
      <c r="EX813" s="375">
        <f t="shared" si="3021"/>
        <v>0</v>
      </c>
      <c r="EY813" s="375">
        <f t="shared" si="3022"/>
        <v>1</v>
      </c>
      <c r="EZ813" s="375">
        <f t="shared" si="3023"/>
        <v>0</v>
      </c>
      <c r="FA813" s="375">
        <f t="shared" si="3024"/>
        <v>0</v>
      </c>
      <c r="FB813" s="375">
        <f t="shared" si="3025"/>
        <v>1</v>
      </c>
      <c r="FC813" s="375">
        <f t="shared" si="3026"/>
        <v>0</v>
      </c>
      <c r="FD813" s="375">
        <f t="shared" si="3027"/>
        <v>0</v>
      </c>
      <c r="FE813" s="376"/>
      <c r="FF813" s="372"/>
      <c r="FG813" s="372"/>
      <c r="FH813" s="372"/>
      <c r="FI813" s="372"/>
      <c r="FJ813" s="372"/>
      <c r="FK813" s="372"/>
      <c r="FL813" s="372"/>
      <c r="FM813" s="372"/>
      <c r="FN813" s="372"/>
      <c r="FO813" s="372"/>
      <c r="FP813" s="372"/>
      <c r="FQ813" s="372"/>
      <c r="FR813" s="372"/>
      <c r="FS813" s="372"/>
      <c r="FT813" s="372"/>
      <c r="FU813" s="372"/>
      <c r="FV813" s="372"/>
      <c r="FW813" s="372"/>
      <c r="FX813" s="372"/>
      <c r="FY813" s="372"/>
      <c r="FZ813" s="372"/>
      <c r="GA813" s="372"/>
      <c r="GB813" s="372"/>
      <c r="GC813" s="372"/>
      <c r="GD813" s="372"/>
      <c r="GE813" s="372"/>
      <c r="GF813" s="372"/>
      <c r="GG813" s="372"/>
      <c r="GH813" s="372"/>
      <c r="GI813" s="372"/>
      <c r="GJ813" s="372"/>
      <c r="GK813" s="372"/>
      <c r="GL813" s="372"/>
      <c r="GM813" s="372"/>
      <c r="GN813" s="372"/>
      <c r="GO813" s="372"/>
      <c r="GP813" s="372"/>
      <c r="GQ813" s="372"/>
      <c r="GR813" s="372"/>
      <c r="GS813" s="372"/>
      <c r="GT813" s="372"/>
      <c r="GU813" s="372"/>
      <c r="GV813" s="372"/>
      <c r="GW813" s="372"/>
      <c r="GX813" s="372"/>
      <c r="GY813" s="372"/>
      <c r="GZ813" s="372"/>
      <c r="HA813" s="372"/>
      <c r="HB813" s="372"/>
      <c r="HC813" s="372"/>
    </row>
    <row r="814" spans="1:211" s="373" customFormat="1" ht="15" hidden="1" customHeight="1" outlineLevel="1" x14ac:dyDescent="0.2">
      <c r="A814" s="366">
        <f>SWDATA!O799</f>
        <v>0</v>
      </c>
      <c r="B814" s="366">
        <f>SWDATA!M799</f>
        <v>0</v>
      </c>
      <c r="C814" s="351">
        <f>IF(AND(SWDATA!M799=1,SWDATA!Q799="promotions"),SWDATA!P799,0)</f>
        <v>0</v>
      </c>
      <c r="D814" s="367">
        <f>ROW(SWDATA!M799)</f>
        <v>799</v>
      </c>
      <c r="E814" s="368">
        <f t="shared" si="3031"/>
        <v>0</v>
      </c>
      <c r="F814" s="369">
        <f t="shared" si="2867"/>
        <v>1</v>
      </c>
      <c r="G814" s="366" t="str">
        <f t="shared" si="2868"/>
        <v/>
      </c>
      <c r="H814" s="370"/>
      <c r="J814" s="238">
        <f t="shared" si="2869"/>
        <v>0</v>
      </c>
      <c r="K814" s="239" t="str">
        <f t="shared" si="2870"/>
        <v/>
      </c>
      <c r="L814" s="342"/>
      <c r="M814" s="345"/>
      <c r="N814" s="340" t="str">
        <f>IF(LEN(SWDATA!F799)=0,"",N813)</f>
        <v/>
      </c>
      <c r="O814" s="296" t="str">
        <f>IF(LEN(SWDATA!G799)=0,"",O813)</f>
        <v/>
      </c>
      <c r="P814" s="297" t="str">
        <f>IF(LEN(SWDATA!C799)=0,"",SWDATA!C799)</f>
        <v/>
      </c>
      <c r="Q814" s="312" t="str">
        <f t="shared" si="2871"/>
        <v/>
      </c>
      <c r="R814" s="223" t="s">
        <v>261</v>
      </c>
      <c r="S814" s="224"/>
      <c r="T814" s="224"/>
      <c r="U814" s="264" t="s">
        <v>597</v>
      </c>
      <c r="V814" s="205" t="s">
        <v>221</v>
      </c>
      <c r="W814" s="266">
        <f>IF(OR(Is_Loading,LEN($A814)=0),"",SWDATA!P799)</f>
        <v>0</v>
      </c>
      <c r="X814" s="267">
        <f>IF(OR(Is_Loading,LEN($A814)=0),"",SWDATA!Q799)</f>
        <v>0</v>
      </c>
      <c r="Y814" s="267">
        <f>IF(OR(Is_Loading,LEN($A814)=0),"",SWDATA!R799)</f>
        <v>0</v>
      </c>
      <c r="Z814" s="266" t="str">
        <f t="shared" si="3028"/>
        <v/>
      </c>
      <c r="AA814" s="266">
        <f>IF(OR(Is_Loading,LEN($A814)=0),"",SWDATA!T799)</f>
        <v>0</v>
      </c>
      <c r="AB814" s="267">
        <f>IF(OR(Is_Loading,LEN($A814)=0),"",SWDATA!U799)</f>
        <v>0</v>
      </c>
      <c r="AC814" s="267">
        <f>IF(OR(Is_Loading,LEN($A814)=0),"",SWDATA!V799)</f>
        <v>0</v>
      </c>
      <c r="AD814" s="266" t="str">
        <f t="shared" si="2872"/>
        <v/>
      </c>
      <c r="AE814" s="266">
        <f>IF(OR(Is_Loading,LEN($A814)=0),"",SWDATA!X799)</f>
        <v>0</v>
      </c>
      <c r="AF814" s="267">
        <f>IF(OR(Is_Loading,LEN($A814)=0),"",SWDATA!Y799)</f>
        <v>0</v>
      </c>
      <c r="AG814" s="267">
        <f>IF(OR(Is_Loading,LEN($A814)=0),"",SWDATA!Z799)</f>
        <v>0</v>
      </c>
      <c r="AH814" s="266" t="str">
        <f t="shared" si="2873"/>
        <v/>
      </c>
      <c r="AI814" s="266">
        <f>IF(OR(Is_Loading,LEN($A814)=0),"",SWDATA!AB799)</f>
        <v>0</v>
      </c>
      <c r="AJ814" s="267">
        <f>IF(OR(Is_Loading,LEN($A814)=0),"",SWDATA!AC799)</f>
        <v>0</v>
      </c>
      <c r="AK814" s="267">
        <f>IF(OR(Is_Loading,LEN($A814)=0),"",SWDATA!AD799)</f>
        <v>0</v>
      </c>
      <c r="AL814" s="266" t="str">
        <f t="shared" si="2874"/>
        <v/>
      </c>
      <c r="AM814" s="266">
        <f>IF(OR(Is_Loading,LEN($A814)=0),"",SWDATA!AF799)</f>
        <v>0</v>
      </c>
      <c r="AN814" s="267">
        <f>IF(OR(Is_Loading,LEN($A814)=0),"",SWDATA!AG799)</f>
        <v>0</v>
      </c>
      <c r="AO814" s="323">
        <f>IF(OR(Is_Loading,LEN($A814)=0),"",SWDATA!AH799)</f>
        <v>0</v>
      </c>
      <c r="AP814" s="320" t="str">
        <f t="shared" si="2875"/>
        <v/>
      </c>
      <c r="AQ814" s="266">
        <f>IF(OR(Is_Loading,LEN($A814)=0),"",SWDATA!AJ799)</f>
        <v>0</v>
      </c>
      <c r="AR814" s="267">
        <f>IF(OR(Is_Loading,LEN($A814)=0),"",SWDATA!AK799)</f>
        <v>0</v>
      </c>
      <c r="AS814" s="267">
        <f>IF(OR(Is_Loading,LEN($A814)=0),"",SWDATA!AL799)</f>
        <v>0</v>
      </c>
      <c r="AT814" s="266" t="str">
        <f t="shared" si="2876"/>
        <v/>
      </c>
      <c r="AU814" s="266">
        <f>IF(OR(Is_Loading,LEN($A814)=0),"",SWDATA!AN799)</f>
        <v>0</v>
      </c>
      <c r="AV814" s="267">
        <f>IF(OR(Is_Loading,LEN($A814)=0),"",SWDATA!AO799)</f>
        <v>0</v>
      </c>
      <c r="AW814" s="267">
        <f>IF(OR(Is_Loading,LEN($A814)=0),"",SWDATA!AP799)</f>
        <v>0</v>
      </c>
      <c r="AX814" s="266" t="str">
        <f t="shared" si="2877"/>
        <v/>
      </c>
      <c r="AY814" s="266">
        <f>IF(OR(Is_Loading,LEN($A814)=0),"",SWDATA!AR799)</f>
        <v>0</v>
      </c>
      <c r="AZ814" s="267">
        <f>IF(OR(Is_Loading,LEN($A814)=0),"",SWDATA!AS799)</f>
        <v>0</v>
      </c>
      <c r="BA814" s="267">
        <f>IF(OR(Is_Loading,LEN($A814)=0),"",SWDATA!AT799)</f>
        <v>0</v>
      </c>
      <c r="BB814" s="266" t="str">
        <f t="shared" si="2878"/>
        <v/>
      </c>
      <c r="BC814" s="266">
        <f>IF(OR(Is_Loading,LEN($A814)=0),"",SWDATA!AV799)</f>
        <v>0</v>
      </c>
      <c r="BD814" s="267">
        <f>IF(OR(Is_Loading,LEN($A814)=0),"",SWDATA!AW799)</f>
        <v>0</v>
      </c>
      <c r="BE814" s="323">
        <f>IF(OR(Is_Loading,LEN($A814)=0),"",SWDATA!AX799)</f>
        <v>0</v>
      </c>
      <c r="BF814" s="320" t="str">
        <f t="shared" si="2879"/>
        <v/>
      </c>
      <c r="BG814" s="11"/>
      <c r="BH814" s="11"/>
      <c r="BI814" s="11"/>
      <c r="BJ814" s="11"/>
      <c r="BK814" s="11"/>
      <c r="BL814" s="11"/>
      <c r="BM814" s="11"/>
      <c r="BN814" s="11"/>
      <c r="BO814" s="11"/>
      <c r="BP814" s="11"/>
      <c r="BQ814" s="11"/>
      <c r="BR814" s="11"/>
      <c r="BS814" s="11"/>
      <c r="BT814" s="11"/>
      <c r="BU814" s="11"/>
      <c r="BV814" s="11"/>
      <c r="BW814" s="11"/>
      <c r="BX814" s="11"/>
      <c r="BY814" s="11"/>
      <c r="BZ814" s="11"/>
      <c r="CA814" s="11"/>
      <c r="CB814" s="11"/>
      <c r="CC814" s="11"/>
      <c r="CD814" s="11"/>
      <c r="CE814" s="11"/>
      <c r="CF814" s="11"/>
      <c r="CG814" s="11"/>
      <c r="CH814" s="11"/>
      <c r="CI814" s="11"/>
      <c r="CJ814" s="11"/>
      <c r="CK814" s="11"/>
      <c r="CL814" s="11"/>
      <c r="CM814" s="11"/>
      <c r="CN814" s="351"/>
      <c r="CO814" s="351"/>
      <c r="CP814" s="351"/>
      <c r="CQ814" s="351"/>
      <c r="CR814" s="351"/>
      <c r="CS814" s="351"/>
      <c r="CT814" s="351"/>
      <c r="CU814" s="351"/>
      <c r="CV814" s="351"/>
      <c r="CW814" s="351"/>
      <c r="CX814" s="351"/>
      <c r="CY814" s="351"/>
      <c r="CZ814" s="351"/>
      <c r="DA814" s="351"/>
      <c r="DB814" s="351"/>
      <c r="DC814" s="351"/>
      <c r="DD814" s="351"/>
      <c r="DE814" s="351"/>
      <c r="DF814" s="351"/>
      <c r="DG814" s="351"/>
      <c r="DH814" s="351"/>
      <c r="DI814" s="351"/>
      <c r="DJ814" s="351"/>
      <c r="DK814" s="351"/>
      <c r="DL814" s="351"/>
      <c r="DM814" s="351"/>
      <c r="DN814" s="351"/>
      <c r="DS814" s="372"/>
      <c r="DT814" s="374"/>
      <c r="DU814" s="375"/>
      <c r="DV814" s="375"/>
      <c r="DW814" s="375"/>
      <c r="DX814" s="375">
        <v>1</v>
      </c>
      <c r="DY814" s="375">
        <f t="shared" si="2996"/>
        <v>0</v>
      </c>
      <c r="DZ814" s="375">
        <f t="shared" si="2997"/>
        <v>0</v>
      </c>
      <c r="EA814" s="375">
        <f t="shared" si="2998"/>
        <v>1</v>
      </c>
      <c r="EB814" s="375">
        <f t="shared" si="2999"/>
        <v>0</v>
      </c>
      <c r="EC814" s="375">
        <f t="shared" si="3000"/>
        <v>0</v>
      </c>
      <c r="ED814" s="375">
        <f t="shared" si="3001"/>
        <v>1</v>
      </c>
      <c r="EE814" s="375">
        <f t="shared" si="3002"/>
        <v>0</v>
      </c>
      <c r="EF814" s="375">
        <f t="shared" si="3003"/>
        <v>0</v>
      </c>
      <c r="EG814" s="375">
        <f t="shared" si="3004"/>
        <v>1</v>
      </c>
      <c r="EH814" s="375">
        <f t="shared" si="3005"/>
        <v>0</v>
      </c>
      <c r="EI814" s="375">
        <f t="shared" si="3006"/>
        <v>0</v>
      </c>
      <c r="EJ814" s="375">
        <f t="shared" si="3007"/>
        <v>1</v>
      </c>
      <c r="EK814" s="375">
        <f t="shared" si="3008"/>
        <v>0</v>
      </c>
      <c r="EL814" s="375">
        <f t="shared" si="3009"/>
        <v>0</v>
      </c>
      <c r="EM814" s="375">
        <f t="shared" si="3010"/>
        <v>1</v>
      </c>
      <c r="EN814" s="375">
        <f t="shared" si="3011"/>
        <v>0</v>
      </c>
      <c r="EO814" s="375">
        <f t="shared" si="3012"/>
        <v>0</v>
      </c>
      <c r="EP814" s="375">
        <f t="shared" si="3013"/>
        <v>1</v>
      </c>
      <c r="EQ814" s="375">
        <f t="shared" si="3014"/>
        <v>0</v>
      </c>
      <c r="ER814" s="375">
        <f t="shared" si="3015"/>
        <v>0</v>
      </c>
      <c r="ES814" s="375">
        <f t="shared" si="3016"/>
        <v>1</v>
      </c>
      <c r="ET814" s="375">
        <f t="shared" si="3017"/>
        <v>0</v>
      </c>
      <c r="EU814" s="375">
        <f t="shared" si="3018"/>
        <v>0</v>
      </c>
      <c r="EV814" s="375">
        <f t="shared" si="3019"/>
        <v>1</v>
      </c>
      <c r="EW814" s="375">
        <f t="shared" si="3020"/>
        <v>0</v>
      </c>
      <c r="EX814" s="375">
        <f t="shared" si="3021"/>
        <v>0</v>
      </c>
      <c r="EY814" s="375">
        <f t="shared" si="3022"/>
        <v>1</v>
      </c>
      <c r="EZ814" s="375">
        <f t="shared" si="3023"/>
        <v>0</v>
      </c>
      <c r="FA814" s="375">
        <f t="shared" si="3024"/>
        <v>0</v>
      </c>
      <c r="FB814" s="375">
        <f t="shared" si="3025"/>
        <v>1</v>
      </c>
      <c r="FC814" s="375">
        <f t="shared" si="3026"/>
        <v>0</v>
      </c>
      <c r="FD814" s="375">
        <f t="shared" si="3027"/>
        <v>0</v>
      </c>
      <c r="FE814" s="376"/>
      <c r="FF814" s="372"/>
      <c r="FG814" s="372"/>
      <c r="FH814" s="372"/>
      <c r="FI814" s="372"/>
      <c r="FJ814" s="372"/>
      <c r="FK814" s="372"/>
      <c r="FL814" s="372"/>
      <c r="FM814" s="372"/>
      <c r="FN814" s="372"/>
      <c r="FO814" s="372"/>
      <c r="FP814" s="372"/>
      <c r="FQ814" s="372"/>
      <c r="FR814" s="372"/>
      <c r="FS814" s="372"/>
      <c r="FT814" s="372"/>
      <c r="FU814" s="372"/>
      <c r="FV814" s="372"/>
      <c r="FW814" s="372"/>
      <c r="FX814" s="372"/>
      <c r="FY814" s="372"/>
      <c r="FZ814" s="372"/>
      <c r="GA814" s="372"/>
      <c r="GB814" s="372"/>
      <c r="GC814" s="372"/>
      <c r="GD814" s="372"/>
      <c r="GE814" s="372"/>
      <c r="GF814" s="372"/>
      <c r="GG814" s="372"/>
      <c r="GH814" s="372"/>
      <c r="GI814" s="372"/>
      <c r="GJ814" s="372"/>
      <c r="GK814" s="372"/>
      <c r="GL814" s="372"/>
      <c r="GM814" s="372"/>
      <c r="GN814" s="372"/>
      <c r="GO814" s="372"/>
      <c r="GP814" s="372"/>
      <c r="GQ814" s="372"/>
      <c r="GR814" s="372"/>
      <c r="GS814" s="372"/>
      <c r="GT814" s="372"/>
      <c r="GU814" s="372"/>
      <c r="GV814" s="372"/>
      <c r="GW814" s="372"/>
      <c r="GX814" s="372"/>
      <c r="GY814" s="372"/>
      <c r="GZ814" s="372"/>
      <c r="HA814" s="372"/>
      <c r="HB814" s="372"/>
      <c r="HC814" s="372"/>
    </row>
    <row r="815" spans="1:211" s="373" customFormat="1" ht="15" hidden="1" customHeight="1" outlineLevel="1" x14ac:dyDescent="0.2">
      <c r="A815" s="366">
        <f>SWDATA!O800</f>
        <v>0</v>
      </c>
      <c r="B815" s="366">
        <f>SWDATA!M800</f>
        <v>0</v>
      </c>
      <c r="C815" s="351">
        <f>IF(AND(SWDATA!M800=1,SWDATA!Q800="promotions"),SWDATA!P800,0)</f>
        <v>0</v>
      </c>
      <c r="D815" s="367">
        <f>ROW(SWDATA!M800)</f>
        <v>800</v>
      </c>
      <c r="E815" s="368">
        <f t="shared" si="3031"/>
        <v>0</v>
      </c>
      <c r="F815" s="369">
        <f t="shared" si="2867"/>
        <v>1</v>
      </c>
      <c r="G815" s="366" t="str">
        <f t="shared" si="2868"/>
        <v/>
      </c>
      <c r="H815" s="370"/>
      <c r="J815" s="238">
        <f t="shared" si="2869"/>
        <v>0</v>
      </c>
      <c r="K815" s="239" t="str">
        <f t="shared" si="2870"/>
        <v/>
      </c>
      <c r="L815" s="342"/>
      <c r="M815" s="345"/>
      <c r="N815" s="340" t="str">
        <f>IF(LEN(SWDATA!F800)=0,"",N814)</f>
        <v/>
      </c>
      <c r="O815" s="296" t="str">
        <f>IF(LEN(SWDATA!G800)=0,"",O814)</f>
        <v/>
      </c>
      <c r="P815" s="297" t="str">
        <f>IF(LEN(SWDATA!C800)=0,"",SWDATA!C800)</f>
        <v/>
      </c>
      <c r="Q815" s="312" t="str">
        <f t="shared" si="2871"/>
        <v/>
      </c>
      <c r="R815" s="223" t="s">
        <v>261</v>
      </c>
      <c r="S815" s="224"/>
      <c r="T815" s="224"/>
      <c r="U815" s="264" t="s">
        <v>599</v>
      </c>
      <c r="V815" s="205" t="s">
        <v>221</v>
      </c>
      <c r="W815" s="266">
        <f>IF(OR(Is_Loading,LEN($A815)=0),"",SWDATA!P800)</f>
        <v>0</v>
      </c>
      <c r="X815" s="267">
        <f>IF(OR(Is_Loading,LEN($A815)=0),"",SWDATA!Q800)</f>
        <v>0</v>
      </c>
      <c r="Y815" s="267">
        <f>IF(OR(Is_Loading,LEN($A815)=0),"",SWDATA!R800)</f>
        <v>0</v>
      </c>
      <c r="Z815" s="266" t="str">
        <f t="shared" si="3028"/>
        <v/>
      </c>
      <c r="AA815" s="266">
        <f>IF(OR(Is_Loading,LEN($A815)=0),"",SWDATA!T800)</f>
        <v>0</v>
      </c>
      <c r="AB815" s="267">
        <f>IF(OR(Is_Loading,LEN($A815)=0),"",SWDATA!U800)</f>
        <v>0</v>
      </c>
      <c r="AC815" s="267">
        <f>IF(OR(Is_Loading,LEN($A815)=0),"",SWDATA!V800)</f>
        <v>0</v>
      </c>
      <c r="AD815" s="266" t="str">
        <f t="shared" si="2872"/>
        <v/>
      </c>
      <c r="AE815" s="266">
        <f>IF(OR(Is_Loading,LEN($A815)=0),"",SWDATA!X800)</f>
        <v>0</v>
      </c>
      <c r="AF815" s="267">
        <f>IF(OR(Is_Loading,LEN($A815)=0),"",SWDATA!Y800)</f>
        <v>0</v>
      </c>
      <c r="AG815" s="267">
        <f>IF(OR(Is_Loading,LEN($A815)=0),"",SWDATA!Z800)</f>
        <v>0</v>
      </c>
      <c r="AH815" s="266" t="str">
        <f t="shared" si="2873"/>
        <v/>
      </c>
      <c r="AI815" s="266">
        <f>IF(OR(Is_Loading,LEN($A815)=0),"",SWDATA!AB800)</f>
        <v>0</v>
      </c>
      <c r="AJ815" s="267">
        <f>IF(OR(Is_Loading,LEN($A815)=0),"",SWDATA!AC800)</f>
        <v>0</v>
      </c>
      <c r="AK815" s="267">
        <f>IF(OR(Is_Loading,LEN($A815)=0),"",SWDATA!AD800)</f>
        <v>0</v>
      </c>
      <c r="AL815" s="266" t="str">
        <f t="shared" si="2874"/>
        <v/>
      </c>
      <c r="AM815" s="266">
        <f>IF(OR(Is_Loading,LEN($A815)=0),"",SWDATA!AF800)</f>
        <v>0</v>
      </c>
      <c r="AN815" s="267">
        <f>IF(OR(Is_Loading,LEN($A815)=0),"",SWDATA!AG800)</f>
        <v>0</v>
      </c>
      <c r="AO815" s="323">
        <f>IF(OR(Is_Loading,LEN($A815)=0),"",SWDATA!AH800)</f>
        <v>0</v>
      </c>
      <c r="AP815" s="320" t="str">
        <f t="shared" si="2875"/>
        <v/>
      </c>
      <c r="AQ815" s="266">
        <f>IF(OR(Is_Loading,LEN($A815)=0),"",SWDATA!AJ800)</f>
        <v>0</v>
      </c>
      <c r="AR815" s="267">
        <f>IF(OR(Is_Loading,LEN($A815)=0),"",SWDATA!AK800)</f>
        <v>0</v>
      </c>
      <c r="AS815" s="267">
        <f>IF(OR(Is_Loading,LEN($A815)=0),"",SWDATA!AL800)</f>
        <v>0</v>
      </c>
      <c r="AT815" s="266" t="str">
        <f t="shared" si="2876"/>
        <v/>
      </c>
      <c r="AU815" s="266">
        <f>IF(OR(Is_Loading,LEN($A815)=0),"",SWDATA!AN800)</f>
        <v>0</v>
      </c>
      <c r="AV815" s="267">
        <f>IF(OR(Is_Loading,LEN($A815)=0),"",SWDATA!AO800)</f>
        <v>0</v>
      </c>
      <c r="AW815" s="267">
        <f>IF(OR(Is_Loading,LEN($A815)=0),"",SWDATA!AP800)</f>
        <v>0</v>
      </c>
      <c r="AX815" s="266" t="str">
        <f t="shared" si="2877"/>
        <v/>
      </c>
      <c r="AY815" s="266">
        <f>IF(OR(Is_Loading,LEN($A815)=0),"",SWDATA!AR800)</f>
        <v>0</v>
      </c>
      <c r="AZ815" s="267">
        <f>IF(OR(Is_Loading,LEN($A815)=0),"",SWDATA!AS800)</f>
        <v>0</v>
      </c>
      <c r="BA815" s="267">
        <f>IF(OR(Is_Loading,LEN($A815)=0),"",SWDATA!AT800)</f>
        <v>0</v>
      </c>
      <c r="BB815" s="266" t="str">
        <f t="shared" si="2878"/>
        <v/>
      </c>
      <c r="BC815" s="266">
        <f>IF(OR(Is_Loading,LEN($A815)=0),"",SWDATA!AV800)</f>
        <v>0</v>
      </c>
      <c r="BD815" s="267">
        <f>IF(OR(Is_Loading,LEN($A815)=0),"",SWDATA!AW800)</f>
        <v>0</v>
      </c>
      <c r="BE815" s="323">
        <f>IF(OR(Is_Loading,LEN($A815)=0),"",SWDATA!AX800)</f>
        <v>0</v>
      </c>
      <c r="BF815" s="320" t="str">
        <f t="shared" si="2879"/>
        <v/>
      </c>
      <c r="BG815" s="11"/>
      <c r="BH815" s="11"/>
      <c r="BI815" s="11"/>
      <c r="BJ815" s="11"/>
      <c r="BK815" s="11"/>
      <c r="BL815" s="11"/>
      <c r="BM815" s="11"/>
      <c r="BN815" s="11"/>
      <c r="BO815" s="11"/>
      <c r="BP815" s="11"/>
      <c r="BQ815" s="11"/>
      <c r="BR815" s="11"/>
      <c r="BS815" s="11"/>
      <c r="BT815" s="11"/>
      <c r="BU815" s="11"/>
      <c r="BV815" s="11"/>
      <c r="BW815" s="11"/>
      <c r="BX815" s="11"/>
      <c r="BY815" s="11"/>
      <c r="BZ815" s="11"/>
      <c r="CA815" s="11"/>
      <c r="CB815" s="11"/>
      <c r="CC815" s="11"/>
      <c r="CD815" s="11"/>
      <c r="CE815" s="11"/>
      <c r="CF815" s="11"/>
      <c r="CG815" s="11"/>
      <c r="CH815" s="11"/>
      <c r="CI815" s="11"/>
      <c r="CJ815" s="11"/>
      <c r="CK815" s="11"/>
      <c r="CL815" s="11"/>
      <c r="CM815" s="11"/>
      <c r="CN815" s="351"/>
      <c r="CO815" s="351"/>
      <c r="CP815" s="351"/>
      <c r="CQ815" s="351"/>
      <c r="CR815" s="351"/>
      <c r="CS815" s="351"/>
      <c r="CT815" s="351"/>
      <c r="CU815" s="351"/>
      <c r="CV815" s="351"/>
      <c r="CW815" s="351"/>
      <c r="CX815" s="351"/>
      <c r="CY815" s="351"/>
      <c r="CZ815" s="351"/>
      <c r="DA815" s="351"/>
      <c r="DB815" s="351"/>
      <c r="DC815" s="351"/>
      <c r="DD815" s="351"/>
      <c r="DE815" s="351"/>
      <c r="DF815" s="351"/>
      <c r="DG815" s="351"/>
      <c r="DH815" s="351"/>
      <c r="DI815" s="351"/>
      <c r="DJ815" s="351"/>
      <c r="DK815" s="351"/>
      <c r="DL815" s="351"/>
      <c r="DM815" s="351"/>
      <c r="DN815" s="351"/>
      <c r="DS815" s="372"/>
      <c r="DT815" s="374"/>
      <c r="DU815" s="375"/>
      <c r="DV815" s="375"/>
      <c r="DW815" s="375"/>
      <c r="DX815" s="375">
        <v>1</v>
      </c>
      <c r="DY815" s="375">
        <f t="shared" si="2996"/>
        <v>0</v>
      </c>
      <c r="DZ815" s="375">
        <f t="shared" si="2997"/>
        <v>0</v>
      </c>
      <c r="EA815" s="375">
        <f t="shared" si="2998"/>
        <v>1</v>
      </c>
      <c r="EB815" s="375">
        <f t="shared" si="2999"/>
        <v>0</v>
      </c>
      <c r="EC815" s="375">
        <f t="shared" si="3000"/>
        <v>0</v>
      </c>
      <c r="ED815" s="375">
        <f t="shared" si="3001"/>
        <v>1</v>
      </c>
      <c r="EE815" s="375">
        <f t="shared" si="3002"/>
        <v>0</v>
      </c>
      <c r="EF815" s="375">
        <f t="shared" si="3003"/>
        <v>0</v>
      </c>
      <c r="EG815" s="375">
        <f t="shared" si="3004"/>
        <v>1</v>
      </c>
      <c r="EH815" s="375">
        <f t="shared" si="3005"/>
        <v>0</v>
      </c>
      <c r="EI815" s="375">
        <f t="shared" si="3006"/>
        <v>0</v>
      </c>
      <c r="EJ815" s="375">
        <f t="shared" si="3007"/>
        <v>1</v>
      </c>
      <c r="EK815" s="375">
        <f t="shared" si="3008"/>
        <v>0</v>
      </c>
      <c r="EL815" s="375">
        <f t="shared" si="3009"/>
        <v>0</v>
      </c>
      <c r="EM815" s="375">
        <f t="shared" si="3010"/>
        <v>1</v>
      </c>
      <c r="EN815" s="375">
        <f t="shared" si="3011"/>
        <v>0</v>
      </c>
      <c r="EO815" s="375">
        <f t="shared" si="3012"/>
        <v>0</v>
      </c>
      <c r="EP815" s="375">
        <f t="shared" si="3013"/>
        <v>1</v>
      </c>
      <c r="EQ815" s="375">
        <f t="shared" si="3014"/>
        <v>0</v>
      </c>
      <c r="ER815" s="375">
        <f t="shared" si="3015"/>
        <v>0</v>
      </c>
      <c r="ES815" s="375">
        <f t="shared" si="3016"/>
        <v>1</v>
      </c>
      <c r="ET815" s="375">
        <f t="shared" si="3017"/>
        <v>0</v>
      </c>
      <c r="EU815" s="375">
        <f t="shared" si="3018"/>
        <v>0</v>
      </c>
      <c r="EV815" s="375">
        <f t="shared" si="3019"/>
        <v>1</v>
      </c>
      <c r="EW815" s="375">
        <f t="shared" si="3020"/>
        <v>0</v>
      </c>
      <c r="EX815" s="375">
        <f t="shared" si="3021"/>
        <v>0</v>
      </c>
      <c r="EY815" s="375">
        <f t="shared" si="3022"/>
        <v>1</v>
      </c>
      <c r="EZ815" s="375">
        <f t="shared" si="3023"/>
        <v>0</v>
      </c>
      <c r="FA815" s="375">
        <f t="shared" si="3024"/>
        <v>0</v>
      </c>
      <c r="FB815" s="375">
        <f t="shared" si="3025"/>
        <v>1</v>
      </c>
      <c r="FC815" s="375">
        <f t="shared" si="3026"/>
        <v>0</v>
      </c>
      <c r="FD815" s="375">
        <f t="shared" si="3027"/>
        <v>0</v>
      </c>
      <c r="FE815" s="376"/>
      <c r="FF815" s="372"/>
      <c r="FG815" s="372"/>
      <c r="FH815" s="372"/>
      <c r="FI815" s="372"/>
      <c r="FJ815" s="372"/>
      <c r="FK815" s="372"/>
      <c r="FL815" s="372"/>
      <c r="FM815" s="372"/>
      <c r="FN815" s="372"/>
      <c r="FO815" s="372"/>
      <c r="FP815" s="372"/>
      <c r="FQ815" s="372"/>
      <c r="FR815" s="372"/>
      <c r="FS815" s="372"/>
      <c r="FT815" s="372"/>
      <c r="FU815" s="372"/>
      <c r="FV815" s="372"/>
      <c r="FW815" s="372"/>
      <c r="FX815" s="372"/>
      <c r="FY815" s="372"/>
      <c r="FZ815" s="372"/>
      <c r="GA815" s="372"/>
      <c r="GB815" s="372"/>
      <c r="GC815" s="372"/>
      <c r="GD815" s="372"/>
      <c r="GE815" s="372"/>
      <c r="GF815" s="372"/>
      <c r="GG815" s="372"/>
      <c r="GH815" s="372"/>
      <c r="GI815" s="372"/>
      <c r="GJ815" s="372"/>
      <c r="GK815" s="372"/>
      <c r="GL815" s="372"/>
      <c r="GM815" s="372"/>
      <c r="GN815" s="372"/>
      <c r="GO815" s="372"/>
      <c r="GP815" s="372"/>
      <c r="GQ815" s="372"/>
      <c r="GR815" s="372"/>
      <c r="GS815" s="372"/>
      <c r="GT815" s="372"/>
      <c r="GU815" s="372"/>
      <c r="GV815" s="372"/>
      <c r="GW815" s="372"/>
      <c r="GX815" s="372"/>
      <c r="GY815" s="372"/>
      <c r="GZ815" s="372"/>
      <c r="HA815" s="372"/>
      <c r="HB815" s="372"/>
      <c r="HC815" s="372"/>
    </row>
    <row r="816" spans="1:211" s="373" customFormat="1" ht="15" hidden="1" customHeight="1" outlineLevel="1" x14ac:dyDescent="0.2">
      <c r="A816" s="366">
        <f>SWDATA!O801</f>
        <v>0</v>
      </c>
      <c r="B816" s="366">
        <f>SWDATA!M801</f>
        <v>0</v>
      </c>
      <c r="C816" s="351">
        <f>IF(AND(SWDATA!M801=1,SWDATA!Q801="promotions"),SWDATA!P801,0)</f>
        <v>0</v>
      </c>
      <c r="D816" s="367">
        <f>ROW(SWDATA!M801)</f>
        <v>801</v>
      </c>
      <c r="E816" s="368">
        <f t="shared" si="3031"/>
        <v>0</v>
      </c>
      <c r="F816" s="369">
        <f t="shared" si="2867"/>
        <v>1</v>
      </c>
      <c r="G816" s="366" t="str">
        <f t="shared" si="2868"/>
        <v/>
      </c>
      <c r="H816" s="370"/>
      <c r="J816" s="238">
        <f t="shared" si="2869"/>
        <v>0</v>
      </c>
      <c r="K816" s="239" t="str">
        <f t="shared" si="2870"/>
        <v/>
      </c>
      <c r="L816" s="342"/>
      <c r="M816" s="345"/>
      <c r="N816" s="340" t="str">
        <f>IF(LEN(SWDATA!F801)=0,"",N815)</f>
        <v/>
      </c>
      <c r="O816" s="296" t="str">
        <f>IF(LEN(SWDATA!G801)=0,"",O815)</f>
        <v/>
      </c>
      <c r="P816" s="297" t="str">
        <f>IF(LEN(SWDATA!C801)=0,"",SWDATA!C801)</f>
        <v/>
      </c>
      <c r="Q816" s="312" t="str">
        <f t="shared" si="2871"/>
        <v/>
      </c>
      <c r="R816" s="223" t="s">
        <v>261</v>
      </c>
      <c r="S816" s="224"/>
      <c r="T816" s="224"/>
      <c r="U816" s="264" t="s">
        <v>600</v>
      </c>
      <c r="V816" s="205" t="s">
        <v>221</v>
      </c>
      <c r="W816" s="266">
        <f>IF(OR(Is_Loading,LEN($A816)=0),"",SWDATA!P801)</f>
        <v>0</v>
      </c>
      <c r="X816" s="267">
        <f>IF(OR(Is_Loading,LEN($A816)=0),"",SWDATA!Q801)</f>
        <v>0</v>
      </c>
      <c r="Y816" s="267">
        <f>IF(OR(Is_Loading,LEN($A816)=0),"",SWDATA!R801)</f>
        <v>0</v>
      </c>
      <c r="Z816" s="266" t="str">
        <f t="shared" si="3028"/>
        <v/>
      </c>
      <c r="AA816" s="266">
        <f>IF(OR(Is_Loading,LEN($A816)=0),"",SWDATA!T801)</f>
        <v>0</v>
      </c>
      <c r="AB816" s="267">
        <f>IF(OR(Is_Loading,LEN($A816)=0),"",SWDATA!U801)</f>
        <v>0</v>
      </c>
      <c r="AC816" s="267">
        <f>IF(OR(Is_Loading,LEN($A816)=0),"",SWDATA!V801)</f>
        <v>0</v>
      </c>
      <c r="AD816" s="266" t="str">
        <f t="shared" si="2872"/>
        <v/>
      </c>
      <c r="AE816" s="266">
        <f>IF(OR(Is_Loading,LEN($A816)=0),"",SWDATA!X801)</f>
        <v>0</v>
      </c>
      <c r="AF816" s="267">
        <f>IF(OR(Is_Loading,LEN($A816)=0),"",SWDATA!Y801)</f>
        <v>0</v>
      </c>
      <c r="AG816" s="267">
        <f>IF(OR(Is_Loading,LEN($A816)=0),"",SWDATA!Z801)</f>
        <v>0</v>
      </c>
      <c r="AH816" s="266" t="str">
        <f t="shared" si="2873"/>
        <v/>
      </c>
      <c r="AI816" s="266">
        <f>IF(OR(Is_Loading,LEN($A816)=0),"",SWDATA!AB801)</f>
        <v>0</v>
      </c>
      <c r="AJ816" s="267">
        <f>IF(OR(Is_Loading,LEN($A816)=0),"",SWDATA!AC801)</f>
        <v>0</v>
      </c>
      <c r="AK816" s="267">
        <f>IF(OR(Is_Loading,LEN($A816)=0),"",SWDATA!AD801)</f>
        <v>0</v>
      </c>
      <c r="AL816" s="266" t="str">
        <f t="shared" si="2874"/>
        <v/>
      </c>
      <c r="AM816" s="266">
        <f>IF(OR(Is_Loading,LEN($A816)=0),"",SWDATA!AF801)</f>
        <v>0</v>
      </c>
      <c r="AN816" s="267">
        <f>IF(OR(Is_Loading,LEN($A816)=0),"",SWDATA!AG801)</f>
        <v>0</v>
      </c>
      <c r="AO816" s="323">
        <f>IF(OR(Is_Loading,LEN($A816)=0),"",SWDATA!AH801)</f>
        <v>0</v>
      </c>
      <c r="AP816" s="320" t="str">
        <f t="shared" si="2875"/>
        <v/>
      </c>
      <c r="AQ816" s="266">
        <f>IF(OR(Is_Loading,LEN($A816)=0),"",SWDATA!AJ801)</f>
        <v>0</v>
      </c>
      <c r="AR816" s="267">
        <f>IF(OR(Is_Loading,LEN($A816)=0),"",SWDATA!AK801)</f>
        <v>0</v>
      </c>
      <c r="AS816" s="267">
        <f>IF(OR(Is_Loading,LEN($A816)=0),"",SWDATA!AL801)</f>
        <v>0</v>
      </c>
      <c r="AT816" s="266" t="str">
        <f t="shared" si="2876"/>
        <v/>
      </c>
      <c r="AU816" s="266">
        <f>IF(OR(Is_Loading,LEN($A816)=0),"",SWDATA!AN801)</f>
        <v>0</v>
      </c>
      <c r="AV816" s="267">
        <f>IF(OR(Is_Loading,LEN($A816)=0),"",SWDATA!AO801)</f>
        <v>0</v>
      </c>
      <c r="AW816" s="267">
        <f>IF(OR(Is_Loading,LEN($A816)=0),"",SWDATA!AP801)</f>
        <v>0</v>
      </c>
      <c r="AX816" s="266" t="str">
        <f t="shared" si="2877"/>
        <v/>
      </c>
      <c r="AY816" s="266">
        <f>IF(OR(Is_Loading,LEN($A816)=0),"",SWDATA!AR801)</f>
        <v>0</v>
      </c>
      <c r="AZ816" s="267">
        <f>IF(OR(Is_Loading,LEN($A816)=0),"",SWDATA!AS801)</f>
        <v>0</v>
      </c>
      <c r="BA816" s="267">
        <f>IF(OR(Is_Loading,LEN($A816)=0),"",SWDATA!AT801)</f>
        <v>0</v>
      </c>
      <c r="BB816" s="266" t="str">
        <f t="shared" si="2878"/>
        <v/>
      </c>
      <c r="BC816" s="266">
        <f>IF(OR(Is_Loading,LEN($A816)=0),"",SWDATA!AV801)</f>
        <v>0</v>
      </c>
      <c r="BD816" s="267">
        <f>IF(OR(Is_Loading,LEN($A816)=0),"",SWDATA!AW801)</f>
        <v>0</v>
      </c>
      <c r="BE816" s="323">
        <f>IF(OR(Is_Loading,LEN($A816)=0),"",SWDATA!AX801)</f>
        <v>0</v>
      </c>
      <c r="BF816" s="320" t="str">
        <f t="shared" si="2879"/>
        <v/>
      </c>
      <c r="BG816" s="11"/>
      <c r="BH816" s="11"/>
      <c r="BI816" s="11"/>
      <c r="BJ816" s="11"/>
      <c r="BK816" s="11"/>
      <c r="BL816" s="11"/>
      <c r="BM816" s="11"/>
      <c r="BN816" s="11"/>
      <c r="BO816" s="11"/>
      <c r="BP816" s="11"/>
      <c r="BQ816" s="11"/>
      <c r="BR816" s="11"/>
      <c r="BS816" s="11"/>
      <c r="BT816" s="11"/>
      <c r="BU816" s="11"/>
      <c r="BV816" s="11"/>
      <c r="BW816" s="11"/>
      <c r="BX816" s="11"/>
      <c r="BY816" s="11"/>
      <c r="BZ816" s="11"/>
      <c r="CA816" s="11"/>
      <c r="CB816" s="11"/>
      <c r="CC816" s="11"/>
      <c r="CD816" s="11"/>
      <c r="CE816" s="11"/>
      <c r="CF816" s="11"/>
      <c r="CG816" s="11"/>
      <c r="CH816" s="11"/>
      <c r="CI816" s="11"/>
      <c r="CJ816" s="11"/>
      <c r="CK816" s="11"/>
      <c r="CL816" s="11"/>
      <c r="CM816" s="11"/>
      <c r="CN816" s="351"/>
      <c r="CO816" s="351"/>
      <c r="CP816" s="351"/>
      <c r="CQ816" s="351"/>
      <c r="CR816" s="351"/>
      <c r="CS816" s="351"/>
      <c r="CT816" s="351"/>
      <c r="CU816" s="351"/>
      <c r="CV816" s="351"/>
      <c r="CW816" s="351"/>
      <c r="CX816" s="351"/>
      <c r="CY816" s="351"/>
      <c r="CZ816" s="351"/>
      <c r="DA816" s="351"/>
      <c r="DB816" s="351"/>
      <c r="DC816" s="351"/>
      <c r="DD816" s="351"/>
      <c r="DE816" s="351"/>
      <c r="DF816" s="351"/>
      <c r="DG816" s="351"/>
      <c r="DH816" s="351"/>
      <c r="DI816" s="351"/>
      <c r="DJ816" s="351"/>
      <c r="DK816" s="351"/>
      <c r="DL816" s="351"/>
      <c r="DM816" s="351"/>
      <c r="DN816" s="351"/>
      <c r="DS816" s="372"/>
      <c r="DT816" s="374"/>
      <c r="DU816" s="375"/>
      <c r="DV816" s="375"/>
      <c r="DW816" s="375"/>
      <c r="DX816" s="375">
        <v>1</v>
      </c>
      <c r="DY816" s="375">
        <f t="shared" si="2996"/>
        <v>0</v>
      </c>
      <c r="DZ816" s="375">
        <f t="shared" si="2997"/>
        <v>0</v>
      </c>
      <c r="EA816" s="375">
        <f t="shared" si="2998"/>
        <v>1</v>
      </c>
      <c r="EB816" s="375">
        <f t="shared" si="2999"/>
        <v>0</v>
      </c>
      <c r="EC816" s="375">
        <f t="shared" si="3000"/>
        <v>0</v>
      </c>
      <c r="ED816" s="375">
        <f t="shared" si="3001"/>
        <v>1</v>
      </c>
      <c r="EE816" s="375">
        <f t="shared" si="3002"/>
        <v>0</v>
      </c>
      <c r="EF816" s="375">
        <f t="shared" si="3003"/>
        <v>0</v>
      </c>
      <c r="EG816" s="375">
        <f t="shared" si="3004"/>
        <v>1</v>
      </c>
      <c r="EH816" s="375">
        <f t="shared" si="3005"/>
        <v>0</v>
      </c>
      <c r="EI816" s="375">
        <f t="shared" si="3006"/>
        <v>0</v>
      </c>
      <c r="EJ816" s="375">
        <f t="shared" si="3007"/>
        <v>1</v>
      </c>
      <c r="EK816" s="375">
        <f t="shared" si="3008"/>
        <v>0</v>
      </c>
      <c r="EL816" s="375">
        <f t="shared" si="3009"/>
        <v>0</v>
      </c>
      <c r="EM816" s="375">
        <f t="shared" si="3010"/>
        <v>1</v>
      </c>
      <c r="EN816" s="375">
        <f t="shared" si="3011"/>
        <v>0</v>
      </c>
      <c r="EO816" s="375">
        <f t="shared" si="3012"/>
        <v>0</v>
      </c>
      <c r="EP816" s="375">
        <f t="shared" si="3013"/>
        <v>1</v>
      </c>
      <c r="EQ816" s="375">
        <f t="shared" si="3014"/>
        <v>0</v>
      </c>
      <c r="ER816" s="375">
        <f t="shared" si="3015"/>
        <v>0</v>
      </c>
      <c r="ES816" s="375">
        <f t="shared" si="3016"/>
        <v>1</v>
      </c>
      <c r="ET816" s="375">
        <f t="shared" si="3017"/>
        <v>0</v>
      </c>
      <c r="EU816" s="375">
        <f t="shared" si="3018"/>
        <v>0</v>
      </c>
      <c r="EV816" s="375">
        <f t="shared" si="3019"/>
        <v>1</v>
      </c>
      <c r="EW816" s="375">
        <f t="shared" si="3020"/>
        <v>0</v>
      </c>
      <c r="EX816" s="375">
        <f t="shared" si="3021"/>
        <v>0</v>
      </c>
      <c r="EY816" s="375">
        <f t="shared" si="3022"/>
        <v>1</v>
      </c>
      <c r="EZ816" s="375">
        <f t="shared" si="3023"/>
        <v>0</v>
      </c>
      <c r="FA816" s="375">
        <f t="shared" si="3024"/>
        <v>0</v>
      </c>
      <c r="FB816" s="375">
        <f t="shared" si="3025"/>
        <v>1</v>
      </c>
      <c r="FC816" s="375">
        <f t="shared" si="3026"/>
        <v>0</v>
      </c>
      <c r="FD816" s="375">
        <f t="shared" si="3027"/>
        <v>0</v>
      </c>
      <c r="FE816" s="376"/>
      <c r="FF816" s="372"/>
      <c r="FG816" s="372"/>
      <c r="FH816" s="372"/>
      <c r="FI816" s="372"/>
      <c r="FJ816" s="372"/>
      <c r="FK816" s="372"/>
      <c r="FL816" s="372"/>
      <c r="FM816" s="372"/>
      <c r="FN816" s="372"/>
      <c r="FO816" s="372"/>
      <c r="FP816" s="372"/>
      <c r="FQ816" s="372"/>
      <c r="FR816" s="372"/>
      <c r="FS816" s="372"/>
      <c r="FT816" s="372"/>
      <c r="FU816" s="372"/>
      <c r="FV816" s="372"/>
      <c r="FW816" s="372"/>
      <c r="FX816" s="372"/>
      <c r="FY816" s="372"/>
      <c r="FZ816" s="372"/>
      <c r="GA816" s="372"/>
      <c r="GB816" s="372"/>
      <c r="GC816" s="372"/>
      <c r="GD816" s="372"/>
      <c r="GE816" s="372"/>
      <c r="GF816" s="372"/>
      <c r="GG816" s="372"/>
      <c r="GH816" s="372"/>
      <c r="GI816" s="372"/>
      <c r="GJ816" s="372"/>
      <c r="GK816" s="372"/>
      <c r="GL816" s="372"/>
      <c r="GM816" s="372"/>
      <c r="GN816" s="372"/>
      <c r="GO816" s="372"/>
      <c r="GP816" s="372"/>
      <c r="GQ816" s="372"/>
      <c r="GR816" s="372"/>
      <c r="GS816" s="372"/>
      <c r="GT816" s="372"/>
      <c r="GU816" s="372"/>
      <c r="GV816" s="372"/>
      <c r="GW816" s="372"/>
      <c r="GX816" s="372"/>
      <c r="GY816" s="372"/>
      <c r="GZ816" s="372"/>
      <c r="HA816" s="372"/>
      <c r="HB816" s="372"/>
      <c r="HC816" s="372"/>
    </row>
    <row r="817" spans="1:211" s="373" customFormat="1" ht="15" hidden="1" customHeight="1" outlineLevel="1" x14ac:dyDescent="0.2">
      <c r="A817" s="366">
        <f>SWDATA!O802</f>
        <v>0</v>
      </c>
      <c r="B817" s="366">
        <f>SWDATA!M802</f>
        <v>0</v>
      </c>
      <c r="C817" s="351">
        <f>IF(AND(SWDATA!M802=1,SWDATA!Q802="promotions"),SWDATA!P802,0)</f>
        <v>0</v>
      </c>
      <c r="D817" s="367">
        <f>ROW(SWDATA!M802)</f>
        <v>802</v>
      </c>
      <c r="E817" s="368">
        <f t="shared" si="3031"/>
        <v>0</v>
      </c>
      <c r="F817" s="369">
        <f t="shared" si="2867"/>
        <v>1</v>
      </c>
      <c r="G817" s="366" t="str">
        <f t="shared" si="2868"/>
        <v/>
      </c>
      <c r="H817" s="370"/>
      <c r="J817" s="238">
        <f t="shared" si="2869"/>
        <v>0</v>
      </c>
      <c r="K817" s="239" t="str">
        <f t="shared" si="2870"/>
        <v/>
      </c>
      <c r="L817" s="342"/>
      <c r="M817" s="345"/>
      <c r="N817" s="340" t="str">
        <f>IF(LEN(SWDATA!F802)=0,"",N816)</f>
        <v/>
      </c>
      <c r="O817" s="296" t="str">
        <f>IF(LEN(SWDATA!G802)=0,"",O816)</f>
        <v/>
      </c>
      <c r="P817" s="297" t="str">
        <f>IF(LEN(SWDATA!C802)=0,"",SWDATA!C802)</f>
        <v/>
      </c>
      <c r="Q817" s="312" t="str">
        <f t="shared" si="2871"/>
        <v/>
      </c>
      <c r="R817" s="223" t="s">
        <v>261</v>
      </c>
      <c r="S817" s="224"/>
      <c r="T817" s="224"/>
      <c r="U817" s="264" t="s">
        <v>602</v>
      </c>
      <c r="V817" s="205" t="s">
        <v>221</v>
      </c>
      <c r="W817" s="266">
        <f>IF(OR(Is_Loading,LEN($A817)=0),"",SWDATA!P802)</f>
        <v>0</v>
      </c>
      <c r="X817" s="267">
        <f>IF(OR(Is_Loading,LEN($A817)=0),"",SWDATA!Q802)</f>
        <v>0</v>
      </c>
      <c r="Y817" s="267">
        <f>IF(OR(Is_Loading,LEN($A817)=0),"",SWDATA!R802)</f>
        <v>0</v>
      </c>
      <c r="Z817" s="266" t="str">
        <f t="shared" si="3028"/>
        <v/>
      </c>
      <c r="AA817" s="266">
        <f>IF(OR(Is_Loading,LEN($A817)=0),"",SWDATA!T802)</f>
        <v>0</v>
      </c>
      <c r="AB817" s="267">
        <f>IF(OR(Is_Loading,LEN($A817)=0),"",SWDATA!U802)</f>
        <v>0</v>
      </c>
      <c r="AC817" s="267">
        <f>IF(OR(Is_Loading,LEN($A817)=0),"",SWDATA!V802)</f>
        <v>0</v>
      </c>
      <c r="AD817" s="266" t="str">
        <f t="shared" si="2872"/>
        <v/>
      </c>
      <c r="AE817" s="266">
        <f>IF(OR(Is_Loading,LEN($A817)=0),"",SWDATA!X802)</f>
        <v>0</v>
      </c>
      <c r="AF817" s="267">
        <f>IF(OR(Is_Loading,LEN($A817)=0),"",SWDATA!Y802)</f>
        <v>0</v>
      </c>
      <c r="AG817" s="267">
        <f>IF(OR(Is_Loading,LEN($A817)=0),"",SWDATA!Z802)</f>
        <v>0</v>
      </c>
      <c r="AH817" s="266" t="str">
        <f t="shared" si="2873"/>
        <v/>
      </c>
      <c r="AI817" s="266">
        <f>IF(OR(Is_Loading,LEN($A817)=0),"",SWDATA!AB802)</f>
        <v>0</v>
      </c>
      <c r="AJ817" s="267">
        <f>IF(OR(Is_Loading,LEN($A817)=0),"",SWDATA!AC802)</f>
        <v>0</v>
      </c>
      <c r="AK817" s="267">
        <f>IF(OR(Is_Loading,LEN($A817)=0),"",SWDATA!AD802)</f>
        <v>0</v>
      </c>
      <c r="AL817" s="266" t="str">
        <f t="shared" si="2874"/>
        <v/>
      </c>
      <c r="AM817" s="266">
        <f>IF(OR(Is_Loading,LEN($A817)=0),"",SWDATA!AF802)</f>
        <v>0</v>
      </c>
      <c r="AN817" s="267">
        <f>IF(OR(Is_Loading,LEN($A817)=0),"",SWDATA!AG802)</f>
        <v>0</v>
      </c>
      <c r="AO817" s="323">
        <f>IF(OR(Is_Loading,LEN($A817)=0),"",SWDATA!AH802)</f>
        <v>0</v>
      </c>
      <c r="AP817" s="320" t="str">
        <f t="shared" si="2875"/>
        <v/>
      </c>
      <c r="AQ817" s="266">
        <f>IF(OR(Is_Loading,LEN($A817)=0),"",SWDATA!AJ802)</f>
        <v>0</v>
      </c>
      <c r="AR817" s="267">
        <f>IF(OR(Is_Loading,LEN($A817)=0),"",SWDATA!AK802)</f>
        <v>0</v>
      </c>
      <c r="AS817" s="267">
        <f>IF(OR(Is_Loading,LEN($A817)=0),"",SWDATA!AL802)</f>
        <v>0</v>
      </c>
      <c r="AT817" s="266" t="str">
        <f t="shared" si="2876"/>
        <v/>
      </c>
      <c r="AU817" s="266">
        <f>IF(OR(Is_Loading,LEN($A817)=0),"",SWDATA!AN802)</f>
        <v>0</v>
      </c>
      <c r="AV817" s="267">
        <f>IF(OR(Is_Loading,LEN($A817)=0),"",SWDATA!AO802)</f>
        <v>0</v>
      </c>
      <c r="AW817" s="267">
        <f>IF(OR(Is_Loading,LEN($A817)=0),"",SWDATA!AP802)</f>
        <v>0</v>
      </c>
      <c r="AX817" s="266" t="str">
        <f t="shared" si="2877"/>
        <v/>
      </c>
      <c r="AY817" s="266">
        <f>IF(OR(Is_Loading,LEN($A817)=0),"",SWDATA!AR802)</f>
        <v>0</v>
      </c>
      <c r="AZ817" s="267">
        <f>IF(OR(Is_Loading,LEN($A817)=0),"",SWDATA!AS802)</f>
        <v>0</v>
      </c>
      <c r="BA817" s="267">
        <f>IF(OR(Is_Loading,LEN($A817)=0),"",SWDATA!AT802)</f>
        <v>0</v>
      </c>
      <c r="BB817" s="266" t="str">
        <f t="shared" si="2878"/>
        <v/>
      </c>
      <c r="BC817" s="266">
        <f>IF(OR(Is_Loading,LEN($A817)=0),"",SWDATA!AV802)</f>
        <v>0</v>
      </c>
      <c r="BD817" s="267">
        <f>IF(OR(Is_Loading,LEN($A817)=0),"",SWDATA!AW802)</f>
        <v>0</v>
      </c>
      <c r="BE817" s="323">
        <f>IF(OR(Is_Loading,LEN($A817)=0),"",SWDATA!AX802)</f>
        <v>0</v>
      </c>
      <c r="BF817" s="320" t="str">
        <f t="shared" si="2879"/>
        <v/>
      </c>
      <c r="BG817" s="11"/>
      <c r="BH817" s="11"/>
      <c r="BI817" s="11"/>
      <c r="BJ817" s="11"/>
      <c r="BK817" s="11"/>
      <c r="BL817" s="11"/>
      <c r="BM817" s="11"/>
      <c r="BN817" s="11"/>
      <c r="BO817" s="11"/>
      <c r="BP817" s="11"/>
      <c r="BQ817" s="11"/>
      <c r="BR817" s="11"/>
      <c r="BS817" s="11"/>
      <c r="BT817" s="11"/>
      <c r="BU817" s="11"/>
      <c r="BV817" s="11"/>
      <c r="BW817" s="11"/>
      <c r="BX817" s="11"/>
      <c r="BY817" s="11"/>
      <c r="BZ817" s="11"/>
      <c r="CA817" s="11"/>
      <c r="CB817" s="11"/>
      <c r="CC817" s="11"/>
      <c r="CD817" s="11"/>
      <c r="CE817" s="11"/>
      <c r="CF817" s="11"/>
      <c r="CG817" s="11"/>
      <c r="CH817" s="11"/>
      <c r="CI817" s="11"/>
      <c r="CJ817" s="11"/>
      <c r="CK817" s="11"/>
      <c r="CL817" s="11"/>
      <c r="CM817" s="11"/>
      <c r="CN817" s="351"/>
      <c r="CO817" s="351"/>
      <c r="CP817" s="351"/>
      <c r="CQ817" s="351"/>
      <c r="CR817" s="351"/>
      <c r="CS817" s="351"/>
      <c r="CT817" s="351"/>
      <c r="CU817" s="351"/>
      <c r="CV817" s="351"/>
      <c r="CW817" s="351"/>
      <c r="CX817" s="351"/>
      <c r="CY817" s="351"/>
      <c r="CZ817" s="351"/>
      <c r="DA817" s="351"/>
      <c r="DB817" s="351"/>
      <c r="DC817" s="351"/>
      <c r="DD817" s="351"/>
      <c r="DE817" s="351"/>
      <c r="DF817" s="351"/>
      <c r="DG817" s="351"/>
      <c r="DH817" s="351"/>
      <c r="DI817" s="351"/>
      <c r="DJ817" s="351"/>
      <c r="DK817" s="351"/>
      <c r="DL817" s="351"/>
      <c r="DM817" s="351"/>
      <c r="DN817" s="351"/>
      <c r="DS817" s="372"/>
      <c r="DT817" s="374"/>
      <c r="DU817" s="375"/>
      <c r="DV817" s="375"/>
      <c r="DW817" s="375"/>
      <c r="DX817" s="375">
        <v>1</v>
      </c>
      <c r="DY817" s="375">
        <f t="shared" si="2996"/>
        <v>0</v>
      </c>
      <c r="DZ817" s="375">
        <f t="shared" si="2997"/>
        <v>0</v>
      </c>
      <c r="EA817" s="375">
        <f t="shared" si="2998"/>
        <v>1</v>
      </c>
      <c r="EB817" s="375">
        <f t="shared" si="2999"/>
        <v>0</v>
      </c>
      <c r="EC817" s="375">
        <f t="shared" si="3000"/>
        <v>0</v>
      </c>
      <c r="ED817" s="375">
        <f t="shared" si="3001"/>
        <v>1</v>
      </c>
      <c r="EE817" s="375">
        <f t="shared" si="3002"/>
        <v>0</v>
      </c>
      <c r="EF817" s="375">
        <f t="shared" si="3003"/>
        <v>0</v>
      </c>
      <c r="EG817" s="375">
        <f t="shared" si="3004"/>
        <v>1</v>
      </c>
      <c r="EH817" s="375">
        <f t="shared" si="3005"/>
        <v>0</v>
      </c>
      <c r="EI817" s="375">
        <f t="shared" si="3006"/>
        <v>0</v>
      </c>
      <c r="EJ817" s="375">
        <f t="shared" si="3007"/>
        <v>1</v>
      </c>
      <c r="EK817" s="375">
        <f t="shared" si="3008"/>
        <v>0</v>
      </c>
      <c r="EL817" s="375">
        <f t="shared" si="3009"/>
        <v>0</v>
      </c>
      <c r="EM817" s="375">
        <f t="shared" si="3010"/>
        <v>1</v>
      </c>
      <c r="EN817" s="375">
        <f t="shared" si="3011"/>
        <v>0</v>
      </c>
      <c r="EO817" s="375">
        <f t="shared" si="3012"/>
        <v>0</v>
      </c>
      <c r="EP817" s="375">
        <f t="shared" si="3013"/>
        <v>1</v>
      </c>
      <c r="EQ817" s="375">
        <f t="shared" si="3014"/>
        <v>0</v>
      </c>
      <c r="ER817" s="375">
        <f t="shared" si="3015"/>
        <v>0</v>
      </c>
      <c r="ES817" s="375">
        <f t="shared" si="3016"/>
        <v>1</v>
      </c>
      <c r="ET817" s="375">
        <f t="shared" si="3017"/>
        <v>0</v>
      </c>
      <c r="EU817" s="375">
        <f t="shared" si="3018"/>
        <v>0</v>
      </c>
      <c r="EV817" s="375">
        <f t="shared" si="3019"/>
        <v>1</v>
      </c>
      <c r="EW817" s="375">
        <f t="shared" si="3020"/>
        <v>0</v>
      </c>
      <c r="EX817" s="375">
        <f t="shared" si="3021"/>
        <v>0</v>
      </c>
      <c r="EY817" s="375">
        <f t="shared" si="3022"/>
        <v>1</v>
      </c>
      <c r="EZ817" s="375">
        <f t="shared" si="3023"/>
        <v>0</v>
      </c>
      <c r="FA817" s="375">
        <f t="shared" si="3024"/>
        <v>0</v>
      </c>
      <c r="FB817" s="375">
        <f t="shared" si="3025"/>
        <v>1</v>
      </c>
      <c r="FC817" s="375">
        <f t="shared" si="3026"/>
        <v>0</v>
      </c>
      <c r="FD817" s="375">
        <f t="shared" si="3027"/>
        <v>0</v>
      </c>
      <c r="FE817" s="376"/>
      <c r="FF817" s="372"/>
      <c r="FG817" s="372"/>
      <c r="FH817" s="372"/>
      <c r="FI817" s="372"/>
      <c r="FJ817" s="372"/>
      <c r="FK817" s="372"/>
      <c r="FL817" s="372"/>
      <c r="FM817" s="372"/>
      <c r="FN817" s="372"/>
      <c r="FO817" s="372"/>
      <c r="FP817" s="372"/>
      <c r="FQ817" s="372"/>
      <c r="FR817" s="372"/>
      <c r="FS817" s="372"/>
      <c r="FT817" s="372"/>
      <c r="FU817" s="372"/>
      <c r="FV817" s="372"/>
      <c r="FW817" s="372"/>
      <c r="FX817" s="372"/>
      <c r="FY817" s="372"/>
      <c r="FZ817" s="372"/>
      <c r="GA817" s="372"/>
      <c r="GB817" s="372"/>
      <c r="GC817" s="372"/>
      <c r="GD817" s="372"/>
      <c r="GE817" s="372"/>
      <c r="GF817" s="372"/>
      <c r="GG817" s="372"/>
      <c r="GH817" s="372"/>
      <c r="GI817" s="372"/>
      <c r="GJ817" s="372"/>
      <c r="GK817" s="372"/>
      <c r="GL817" s="372"/>
      <c r="GM817" s="372"/>
      <c r="GN817" s="372"/>
      <c r="GO817" s="372"/>
      <c r="GP817" s="372"/>
      <c r="GQ817" s="372"/>
      <c r="GR817" s="372"/>
      <c r="GS817" s="372"/>
      <c r="GT817" s="372"/>
      <c r="GU817" s="372"/>
      <c r="GV817" s="372"/>
      <c r="GW817" s="372"/>
      <c r="GX817" s="372"/>
      <c r="GY817" s="372"/>
      <c r="GZ817" s="372"/>
      <c r="HA817" s="372"/>
      <c r="HB817" s="372"/>
      <c r="HC817" s="372"/>
    </row>
    <row r="818" spans="1:211" s="373" customFormat="1" ht="15" hidden="1" customHeight="1" outlineLevel="1" x14ac:dyDescent="0.2">
      <c r="A818" s="366">
        <f>SWDATA!O803</f>
        <v>0</v>
      </c>
      <c r="B818" s="366">
        <f>SWDATA!M803</f>
        <v>0</v>
      </c>
      <c r="C818" s="351">
        <f>IF(AND(SWDATA!M803=1,SWDATA!Q803="promotions"),SWDATA!P803,0)</f>
        <v>0</v>
      </c>
      <c r="D818" s="367">
        <f>ROW(SWDATA!M803)</f>
        <v>803</v>
      </c>
      <c r="E818" s="368">
        <f t="shared" si="3031"/>
        <v>0</v>
      </c>
      <c r="F818" s="369">
        <f t="shared" si="2867"/>
        <v>1</v>
      </c>
      <c r="G818" s="366" t="str">
        <f t="shared" si="2868"/>
        <v/>
      </c>
      <c r="H818" s="370"/>
      <c r="J818" s="238">
        <f t="shared" si="2869"/>
        <v>0</v>
      </c>
      <c r="K818" s="239" t="str">
        <f t="shared" si="2870"/>
        <v/>
      </c>
      <c r="L818" s="342"/>
      <c r="M818" s="345"/>
      <c r="N818" s="340" t="str">
        <f>IF(LEN(SWDATA!F803)=0,"",N817)</f>
        <v/>
      </c>
      <c r="O818" s="296" t="str">
        <f>IF(LEN(SWDATA!G803)=0,"",O817)</f>
        <v/>
      </c>
      <c r="P818" s="297" t="str">
        <f>IF(LEN(SWDATA!C803)=0,"",SWDATA!C803)</f>
        <v/>
      </c>
      <c r="Q818" s="312" t="str">
        <f t="shared" si="2871"/>
        <v/>
      </c>
      <c r="R818" s="223" t="s">
        <v>261</v>
      </c>
      <c r="S818" s="224"/>
      <c r="T818" s="224"/>
      <c r="U818" s="264" t="s">
        <v>629</v>
      </c>
      <c r="V818" s="205" t="s">
        <v>221</v>
      </c>
      <c r="W818" s="266">
        <f>IF(OR(Is_Loading,LEN($A818)=0),"",SWDATA!P803)</f>
        <v>0</v>
      </c>
      <c r="X818" s="267">
        <f>IF(OR(Is_Loading,LEN($A818)=0),"",SWDATA!Q803)</f>
        <v>0</v>
      </c>
      <c r="Y818" s="267">
        <f>IF(OR(Is_Loading,LEN($A818)=0),"",SWDATA!R803)</f>
        <v>0</v>
      </c>
      <c r="Z818" s="266" t="str">
        <f t="shared" si="3028"/>
        <v/>
      </c>
      <c r="AA818" s="266">
        <f>IF(OR(Is_Loading,LEN($A818)=0),"",SWDATA!T803)</f>
        <v>0</v>
      </c>
      <c r="AB818" s="267">
        <f>IF(OR(Is_Loading,LEN($A818)=0),"",SWDATA!U803)</f>
        <v>0</v>
      </c>
      <c r="AC818" s="267">
        <f>IF(OR(Is_Loading,LEN($A818)=0),"",SWDATA!V803)</f>
        <v>0</v>
      </c>
      <c r="AD818" s="266" t="str">
        <f t="shared" si="2872"/>
        <v/>
      </c>
      <c r="AE818" s="266">
        <f>IF(OR(Is_Loading,LEN($A818)=0),"",SWDATA!X803)</f>
        <v>0</v>
      </c>
      <c r="AF818" s="267">
        <f>IF(OR(Is_Loading,LEN($A818)=0),"",SWDATA!Y803)</f>
        <v>0</v>
      </c>
      <c r="AG818" s="267">
        <f>IF(OR(Is_Loading,LEN($A818)=0),"",SWDATA!Z803)</f>
        <v>0</v>
      </c>
      <c r="AH818" s="266" t="str">
        <f t="shared" si="2873"/>
        <v/>
      </c>
      <c r="AI818" s="266">
        <f>IF(OR(Is_Loading,LEN($A818)=0),"",SWDATA!AB803)</f>
        <v>0</v>
      </c>
      <c r="AJ818" s="267">
        <f>IF(OR(Is_Loading,LEN($A818)=0),"",SWDATA!AC803)</f>
        <v>0</v>
      </c>
      <c r="AK818" s="267">
        <f>IF(OR(Is_Loading,LEN($A818)=0),"",SWDATA!AD803)</f>
        <v>0</v>
      </c>
      <c r="AL818" s="266" t="str">
        <f t="shared" si="2874"/>
        <v/>
      </c>
      <c r="AM818" s="266">
        <f>IF(OR(Is_Loading,LEN($A818)=0),"",SWDATA!AF803)</f>
        <v>0</v>
      </c>
      <c r="AN818" s="267">
        <f>IF(OR(Is_Loading,LEN($A818)=0),"",SWDATA!AG803)</f>
        <v>0</v>
      </c>
      <c r="AO818" s="323">
        <f>IF(OR(Is_Loading,LEN($A818)=0),"",SWDATA!AH803)</f>
        <v>0</v>
      </c>
      <c r="AP818" s="320" t="str">
        <f t="shared" si="2875"/>
        <v/>
      </c>
      <c r="AQ818" s="266">
        <f>IF(OR(Is_Loading,LEN($A818)=0),"",SWDATA!AJ803)</f>
        <v>0</v>
      </c>
      <c r="AR818" s="267">
        <f>IF(OR(Is_Loading,LEN($A818)=0),"",SWDATA!AK803)</f>
        <v>0</v>
      </c>
      <c r="AS818" s="267">
        <f>IF(OR(Is_Loading,LEN($A818)=0),"",SWDATA!AL803)</f>
        <v>0</v>
      </c>
      <c r="AT818" s="266" t="str">
        <f t="shared" si="2876"/>
        <v/>
      </c>
      <c r="AU818" s="266">
        <f>IF(OR(Is_Loading,LEN($A818)=0),"",SWDATA!AN803)</f>
        <v>0</v>
      </c>
      <c r="AV818" s="267">
        <f>IF(OR(Is_Loading,LEN($A818)=0),"",SWDATA!AO803)</f>
        <v>0</v>
      </c>
      <c r="AW818" s="267">
        <f>IF(OR(Is_Loading,LEN($A818)=0),"",SWDATA!AP803)</f>
        <v>0</v>
      </c>
      <c r="AX818" s="266" t="str">
        <f t="shared" si="2877"/>
        <v/>
      </c>
      <c r="AY818" s="266">
        <f>IF(OR(Is_Loading,LEN($A818)=0),"",SWDATA!AR803)</f>
        <v>0</v>
      </c>
      <c r="AZ818" s="267">
        <f>IF(OR(Is_Loading,LEN($A818)=0),"",SWDATA!AS803)</f>
        <v>0</v>
      </c>
      <c r="BA818" s="267">
        <f>IF(OR(Is_Loading,LEN($A818)=0),"",SWDATA!AT803)</f>
        <v>0</v>
      </c>
      <c r="BB818" s="266" t="str">
        <f t="shared" si="2878"/>
        <v/>
      </c>
      <c r="BC818" s="266">
        <f>IF(OR(Is_Loading,LEN($A818)=0),"",SWDATA!AV803)</f>
        <v>0</v>
      </c>
      <c r="BD818" s="267">
        <f>IF(OR(Is_Loading,LEN($A818)=0),"",SWDATA!AW803)</f>
        <v>0</v>
      </c>
      <c r="BE818" s="323">
        <f>IF(OR(Is_Loading,LEN($A818)=0),"",SWDATA!AX803)</f>
        <v>0</v>
      </c>
      <c r="BF818" s="320" t="str">
        <f t="shared" si="2879"/>
        <v/>
      </c>
      <c r="BG818" s="11"/>
      <c r="BH818" s="11"/>
      <c r="BI818" s="11"/>
      <c r="BJ818" s="11"/>
      <c r="BK818" s="11"/>
      <c r="BL818" s="11"/>
      <c r="BM818" s="11"/>
      <c r="BN818" s="11"/>
      <c r="BO818" s="11"/>
      <c r="BP818" s="11"/>
      <c r="BQ818" s="11"/>
      <c r="BR818" s="11"/>
      <c r="BS818" s="11"/>
      <c r="BT818" s="11"/>
      <c r="BU818" s="11"/>
      <c r="BV818" s="11"/>
      <c r="BW818" s="11"/>
      <c r="BX818" s="11"/>
      <c r="BY818" s="11"/>
      <c r="BZ818" s="11"/>
      <c r="CA818" s="11"/>
      <c r="CB818" s="11"/>
      <c r="CC818" s="11"/>
      <c r="CD818" s="11"/>
      <c r="CE818" s="11"/>
      <c r="CF818" s="11"/>
      <c r="CG818" s="11"/>
      <c r="CH818" s="11"/>
      <c r="CI818" s="11"/>
      <c r="CJ818" s="11"/>
      <c r="CK818" s="11"/>
      <c r="CL818" s="11"/>
      <c r="CM818" s="11"/>
      <c r="CN818" s="351"/>
      <c r="CO818" s="351"/>
      <c r="CP818" s="351"/>
      <c r="CQ818" s="351"/>
      <c r="CR818" s="351"/>
      <c r="CS818" s="351"/>
      <c r="CT818" s="351"/>
      <c r="CU818" s="351"/>
      <c r="CV818" s="351"/>
      <c r="CW818" s="351"/>
      <c r="CX818" s="351"/>
      <c r="CY818" s="351"/>
      <c r="CZ818" s="351"/>
      <c r="DA818" s="351"/>
      <c r="DB818" s="351"/>
      <c r="DC818" s="351"/>
      <c r="DD818" s="351"/>
      <c r="DE818" s="351"/>
      <c r="DF818" s="351"/>
      <c r="DG818" s="351"/>
      <c r="DH818" s="351"/>
      <c r="DI818" s="351"/>
      <c r="DJ818" s="351"/>
      <c r="DK818" s="351"/>
      <c r="DL818" s="351"/>
      <c r="DM818" s="351"/>
      <c r="DN818" s="351"/>
      <c r="DS818" s="372"/>
      <c r="DT818" s="374"/>
      <c r="DU818" s="375"/>
      <c r="DV818" s="375"/>
      <c r="DW818" s="375"/>
      <c r="DX818" s="375">
        <v>1</v>
      </c>
      <c r="DY818" s="375">
        <f t="shared" si="2996"/>
        <v>0</v>
      </c>
      <c r="DZ818" s="375">
        <f t="shared" si="2997"/>
        <v>0</v>
      </c>
      <c r="EA818" s="375">
        <f t="shared" si="2998"/>
        <v>1</v>
      </c>
      <c r="EB818" s="375">
        <f t="shared" si="2999"/>
        <v>0</v>
      </c>
      <c r="EC818" s="375">
        <f t="shared" si="3000"/>
        <v>0</v>
      </c>
      <c r="ED818" s="375">
        <f t="shared" si="3001"/>
        <v>1</v>
      </c>
      <c r="EE818" s="375">
        <f t="shared" si="3002"/>
        <v>0</v>
      </c>
      <c r="EF818" s="375">
        <f t="shared" si="3003"/>
        <v>0</v>
      </c>
      <c r="EG818" s="375">
        <f t="shared" si="3004"/>
        <v>1</v>
      </c>
      <c r="EH818" s="375">
        <f t="shared" si="3005"/>
        <v>0</v>
      </c>
      <c r="EI818" s="375">
        <f t="shared" si="3006"/>
        <v>0</v>
      </c>
      <c r="EJ818" s="375">
        <f t="shared" si="3007"/>
        <v>1</v>
      </c>
      <c r="EK818" s="375">
        <f t="shared" si="3008"/>
        <v>0</v>
      </c>
      <c r="EL818" s="375">
        <f t="shared" si="3009"/>
        <v>0</v>
      </c>
      <c r="EM818" s="375">
        <f t="shared" si="3010"/>
        <v>1</v>
      </c>
      <c r="EN818" s="375">
        <f t="shared" si="3011"/>
        <v>0</v>
      </c>
      <c r="EO818" s="375">
        <f t="shared" si="3012"/>
        <v>0</v>
      </c>
      <c r="EP818" s="375">
        <f t="shared" si="3013"/>
        <v>1</v>
      </c>
      <c r="EQ818" s="375">
        <f t="shared" si="3014"/>
        <v>0</v>
      </c>
      <c r="ER818" s="375">
        <f t="shared" si="3015"/>
        <v>0</v>
      </c>
      <c r="ES818" s="375">
        <f t="shared" si="3016"/>
        <v>1</v>
      </c>
      <c r="ET818" s="375">
        <f t="shared" si="3017"/>
        <v>0</v>
      </c>
      <c r="EU818" s="375">
        <f t="shared" si="3018"/>
        <v>0</v>
      </c>
      <c r="EV818" s="375">
        <f t="shared" si="3019"/>
        <v>1</v>
      </c>
      <c r="EW818" s="375">
        <f t="shared" si="3020"/>
        <v>0</v>
      </c>
      <c r="EX818" s="375">
        <f t="shared" si="3021"/>
        <v>0</v>
      </c>
      <c r="EY818" s="375">
        <f t="shared" si="3022"/>
        <v>1</v>
      </c>
      <c r="EZ818" s="375">
        <f t="shared" si="3023"/>
        <v>0</v>
      </c>
      <c r="FA818" s="375">
        <f t="shared" si="3024"/>
        <v>0</v>
      </c>
      <c r="FB818" s="375">
        <f t="shared" si="3025"/>
        <v>1</v>
      </c>
      <c r="FC818" s="375">
        <f t="shared" si="3026"/>
        <v>0</v>
      </c>
      <c r="FD818" s="375">
        <f t="shared" si="3027"/>
        <v>0</v>
      </c>
      <c r="FE818" s="376"/>
      <c r="FF818" s="372"/>
      <c r="FG818" s="372"/>
      <c r="FH818" s="372"/>
      <c r="FI818" s="372"/>
      <c r="FJ818" s="372"/>
      <c r="FK818" s="372"/>
      <c r="FL818" s="372"/>
      <c r="FM818" s="372"/>
      <c r="FN818" s="372"/>
      <c r="FO818" s="372"/>
      <c r="FP818" s="372"/>
      <c r="FQ818" s="372"/>
      <c r="FR818" s="372"/>
      <c r="FS818" s="372"/>
      <c r="FT818" s="372"/>
      <c r="FU818" s="372"/>
      <c r="FV818" s="372"/>
      <c r="FW818" s="372"/>
      <c r="FX818" s="372"/>
      <c r="FY818" s="372"/>
      <c r="FZ818" s="372"/>
      <c r="GA818" s="372"/>
      <c r="GB818" s="372"/>
      <c r="GC818" s="372"/>
      <c r="GD818" s="372"/>
      <c r="GE818" s="372"/>
      <c r="GF818" s="372"/>
      <c r="GG818" s="372"/>
      <c r="GH818" s="372"/>
      <c r="GI818" s="372"/>
      <c r="GJ818" s="372"/>
      <c r="GK818" s="372"/>
      <c r="GL818" s="372"/>
      <c r="GM818" s="372"/>
      <c r="GN818" s="372"/>
      <c r="GO818" s="372"/>
      <c r="GP818" s="372"/>
      <c r="GQ818" s="372"/>
      <c r="GR818" s="372"/>
      <c r="GS818" s="372"/>
      <c r="GT818" s="372"/>
      <c r="GU818" s="372"/>
      <c r="GV818" s="372"/>
      <c r="GW818" s="372"/>
      <c r="GX818" s="372"/>
      <c r="GY818" s="372"/>
      <c r="GZ818" s="372"/>
      <c r="HA818" s="372"/>
      <c r="HB818" s="372"/>
      <c r="HC818" s="372"/>
    </row>
    <row r="819" spans="1:211" s="373" customFormat="1" ht="15" hidden="1" customHeight="1" outlineLevel="1" x14ac:dyDescent="0.2">
      <c r="A819" s="366">
        <f>SWDATA!O804</f>
        <v>0</v>
      </c>
      <c r="B819" s="366">
        <f>SWDATA!M804</f>
        <v>0</v>
      </c>
      <c r="C819" s="351">
        <f>IF(AND(SWDATA!M804=1,SWDATA!Q804="promotions"),SWDATA!P804,0)</f>
        <v>0</v>
      </c>
      <c r="D819" s="367">
        <f>ROW(SWDATA!M804)</f>
        <v>804</v>
      </c>
      <c r="E819" s="368">
        <f t="shared" si="3031"/>
        <v>0</v>
      </c>
      <c r="F819" s="369">
        <f t="shared" si="2867"/>
        <v>1</v>
      </c>
      <c r="G819" s="366" t="str">
        <f t="shared" si="2868"/>
        <v/>
      </c>
      <c r="H819" s="370"/>
      <c r="J819" s="238">
        <f t="shared" si="2869"/>
        <v>0</v>
      </c>
      <c r="K819" s="239" t="str">
        <f t="shared" si="2870"/>
        <v/>
      </c>
      <c r="L819" s="342"/>
      <c r="M819" s="345"/>
      <c r="N819" s="340" t="str">
        <f>IF(LEN(SWDATA!F804)=0,"",N818)</f>
        <v/>
      </c>
      <c r="O819" s="296" t="str">
        <f>IF(LEN(SWDATA!G804)=0,"",O818)</f>
        <v/>
      </c>
      <c r="P819" s="297" t="str">
        <f>IF(LEN(SWDATA!C804)=0,"",SWDATA!C804)</f>
        <v/>
      </c>
      <c r="Q819" s="312" t="str">
        <f t="shared" si="2871"/>
        <v/>
      </c>
      <c r="R819" s="223" t="s">
        <v>261</v>
      </c>
      <c r="S819" s="224"/>
      <c r="T819" s="224"/>
      <c r="U819" s="264" t="s">
        <v>626</v>
      </c>
      <c r="V819" s="205" t="s">
        <v>221</v>
      </c>
      <c r="W819" s="266">
        <f>IF(OR(Is_Loading,LEN($A819)=0),"",SWDATA!P804)</f>
        <v>0</v>
      </c>
      <c r="X819" s="267">
        <f>IF(OR(Is_Loading,LEN($A819)=0),"",SWDATA!Q804)</f>
        <v>0</v>
      </c>
      <c r="Y819" s="267">
        <f>IF(OR(Is_Loading,LEN($A819)=0),"",SWDATA!R804)</f>
        <v>0</v>
      </c>
      <c r="Z819" s="266" t="str">
        <f t="shared" ref="Z819:Z823" si="3032">IF($A819=0,"",CHOOSE($F819,SUM(W819:Y819),SUM(W819:Y819)/3,Y819))</f>
        <v/>
      </c>
      <c r="AA819" s="266">
        <f>IF(OR(Is_Loading,LEN($A819)=0),"",SWDATA!T804)</f>
        <v>0</v>
      </c>
      <c r="AB819" s="267">
        <f>IF(OR(Is_Loading,LEN($A819)=0),"",SWDATA!U804)</f>
        <v>0</v>
      </c>
      <c r="AC819" s="267">
        <f>IF(OR(Is_Loading,LEN($A819)=0),"",SWDATA!V804)</f>
        <v>0</v>
      </c>
      <c r="AD819" s="266" t="str">
        <f t="shared" si="2872"/>
        <v/>
      </c>
      <c r="AE819" s="266">
        <f>IF(OR(Is_Loading,LEN($A819)=0),"",SWDATA!X804)</f>
        <v>0</v>
      </c>
      <c r="AF819" s="267">
        <f>IF(OR(Is_Loading,LEN($A819)=0),"",SWDATA!Y804)</f>
        <v>0</v>
      </c>
      <c r="AG819" s="267">
        <f>IF(OR(Is_Loading,LEN($A819)=0),"",SWDATA!Z804)</f>
        <v>0</v>
      </c>
      <c r="AH819" s="266" t="str">
        <f t="shared" si="2873"/>
        <v/>
      </c>
      <c r="AI819" s="266">
        <f>IF(OR(Is_Loading,LEN($A819)=0),"",SWDATA!AB804)</f>
        <v>0</v>
      </c>
      <c r="AJ819" s="267">
        <f>IF(OR(Is_Loading,LEN($A819)=0),"",SWDATA!AC804)</f>
        <v>0</v>
      </c>
      <c r="AK819" s="267">
        <f>IF(OR(Is_Loading,LEN($A819)=0),"",SWDATA!AD804)</f>
        <v>0</v>
      </c>
      <c r="AL819" s="266" t="str">
        <f t="shared" si="2874"/>
        <v/>
      </c>
      <c r="AM819" s="266">
        <f>IF(OR(Is_Loading,LEN($A819)=0),"",SWDATA!AF804)</f>
        <v>0</v>
      </c>
      <c r="AN819" s="267">
        <f>IF(OR(Is_Loading,LEN($A819)=0),"",SWDATA!AG804)</f>
        <v>0</v>
      </c>
      <c r="AO819" s="323">
        <f>IF(OR(Is_Loading,LEN($A819)=0),"",SWDATA!AH804)</f>
        <v>0</v>
      </c>
      <c r="AP819" s="320" t="str">
        <f t="shared" si="2875"/>
        <v/>
      </c>
      <c r="AQ819" s="266">
        <f>IF(OR(Is_Loading,LEN($A819)=0),"",SWDATA!AJ804)</f>
        <v>0</v>
      </c>
      <c r="AR819" s="267">
        <f>IF(OR(Is_Loading,LEN($A819)=0),"",SWDATA!AK804)</f>
        <v>0</v>
      </c>
      <c r="AS819" s="267">
        <f>IF(OR(Is_Loading,LEN($A819)=0),"",SWDATA!AL804)</f>
        <v>0</v>
      </c>
      <c r="AT819" s="266" t="str">
        <f t="shared" si="2876"/>
        <v/>
      </c>
      <c r="AU819" s="266">
        <f>IF(OR(Is_Loading,LEN($A819)=0),"",SWDATA!AN804)</f>
        <v>0</v>
      </c>
      <c r="AV819" s="267">
        <f>IF(OR(Is_Loading,LEN($A819)=0),"",SWDATA!AO804)</f>
        <v>0</v>
      </c>
      <c r="AW819" s="267">
        <f>IF(OR(Is_Loading,LEN($A819)=0),"",SWDATA!AP804)</f>
        <v>0</v>
      </c>
      <c r="AX819" s="266" t="str">
        <f t="shared" si="2877"/>
        <v/>
      </c>
      <c r="AY819" s="266">
        <f>IF(OR(Is_Loading,LEN($A819)=0),"",SWDATA!AR804)</f>
        <v>0</v>
      </c>
      <c r="AZ819" s="267">
        <f>IF(OR(Is_Loading,LEN($A819)=0),"",SWDATA!AS804)</f>
        <v>0</v>
      </c>
      <c r="BA819" s="267">
        <f>IF(OR(Is_Loading,LEN($A819)=0),"",SWDATA!AT804)</f>
        <v>0</v>
      </c>
      <c r="BB819" s="266" t="str">
        <f t="shared" si="2878"/>
        <v/>
      </c>
      <c r="BC819" s="266">
        <f>IF(OR(Is_Loading,LEN($A819)=0),"",SWDATA!AV804)</f>
        <v>0</v>
      </c>
      <c r="BD819" s="267">
        <f>IF(OR(Is_Loading,LEN($A819)=0),"",SWDATA!AW804)</f>
        <v>0</v>
      </c>
      <c r="BE819" s="323">
        <f>IF(OR(Is_Loading,LEN($A819)=0),"",SWDATA!AX804)</f>
        <v>0</v>
      </c>
      <c r="BF819" s="320" t="str">
        <f t="shared" si="2879"/>
        <v/>
      </c>
      <c r="BG819" s="11"/>
      <c r="BH819" s="11"/>
      <c r="BI819" s="11"/>
      <c r="BJ819" s="11"/>
      <c r="BK819" s="11"/>
      <c r="BL819" s="11"/>
      <c r="BM819" s="11"/>
      <c r="BN819" s="11"/>
      <c r="BO819" s="11"/>
      <c r="BP819" s="11"/>
      <c r="BQ819" s="11"/>
      <c r="BR819" s="11"/>
      <c r="BS819" s="11"/>
      <c r="BT819" s="11"/>
      <c r="BU819" s="11"/>
      <c r="BV819" s="11"/>
      <c r="BW819" s="11"/>
      <c r="BX819" s="11"/>
      <c r="BY819" s="11"/>
      <c r="BZ819" s="11"/>
      <c r="CA819" s="11"/>
      <c r="CB819" s="11"/>
      <c r="CC819" s="11"/>
      <c r="CD819" s="11"/>
      <c r="CE819" s="11"/>
      <c r="CF819" s="11"/>
      <c r="CG819" s="11"/>
      <c r="CH819" s="11"/>
      <c r="CI819" s="11"/>
      <c r="CJ819" s="11"/>
      <c r="CK819" s="11"/>
      <c r="CL819" s="11"/>
      <c r="CM819" s="11"/>
      <c r="CN819" s="351"/>
      <c r="CO819" s="351"/>
      <c r="CP819" s="351"/>
      <c r="CQ819" s="351"/>
      <c r="CR819" s="351"/>
      <c r="CS819" s="351"/>
      <c r="CT819" s="351"/>
      <c r="CU819" s="351"/>
      <c r="CV819" s="351"/>
      <c r="CW819" s="351"/>
      <c r="CX819" s="351"/>
      <c r="CY819" s="351"/>
      <c r="CZ819" s="351"/>
      <c r="DA819" s="351"/>
      <c r="DB819" s="351"/>
      <c r="DC819" s="351"/>
      <c r="DD819" s="351"/>
      <c r="DE819" s="351"/>
      <c r="DF819" s="351"/>
      <c r="DG819" s="351"/>
      <c r="DH819" s="351"/>
      <c r="DI819" s="351"/>
      <c r="DJ819" s="351"/>
      <c r="DK819" s="351"/>
      <c r="DL819" s="351"/>
      <c r="DM819" s="351"/>
      <c r="DN819" s="351"/>
      <c r="DS819" s="372"/>
      <c r="DT819" s="374"/>
      <c r="DU819" s="375"/>
      <c r="DV819" s="375"/>
      <c r="DW819" s="375"/>
      <c r="DX819" s="375">
        <v>1</v>
      </c>
      <c r="DY819" s="375">
        <f t="shared" si="2996"/>
        <v>0</v>
      </c>
      <c r="DZ819" s="375">
        <f t="shared" si="2997"/>
        <v>0</v>
      </c>
      <c r="EA819" s="375">
        <f t="shared" si="2998"/>
        <v>1</v>
      </c>
      <c r="EB819" s="375">
        <f t="shared" si="2999"/>
        <v>0</v>
      </c>
      <c r="EC819" s="375">
        <f t="shared" si="3000"/>
        <v>0</v>
      </c>
      <c r="ED819" s="375">
        <f t="shared" si="3001"/>
        <v>1</v>
      </c>
      <c r="EE819" s="375">
        <f t="shared" si="3002"/>
        <v>0</v>
      </c>
      <c r="EF819" s="375">
        <f t="shared" si="3003"/>
        <v>0</v>
      </c>
      <c r="EG819" s="375">
        <f t="shared" si="3004"/>
        <v>1</v>
      </c>
      <c r="EH819" s="375">
        <f t="shared" si="3005"/>
        <v>0</v>
      </c>
      <c r="EI819" s="375">
        <f t="shared" si="3006"/>
        <v>0</v>
      </c>
      <c r="EJ819" s="375">
        <f t="shared" si="3007"/>
        <v>1</v>
      </c>
      <c r="EK819" s="375">
        <f t="shared" si="3008"/>
        <v>0</v>
      </c>
      <c r="EL819" s="375">
        <f t="shared" si="3009"/>
        <v>0</v>
      </c>
      <c r="EM819" s="375">
        <f t="shared" si="3010"/>
        <v>1</v>
      </c>
      <c r="EN819" s="375">
        <f t="shared" si="3011"/>
        <v>0</v>
      </c>
      <c r="EO819" s="375">
        <f t="shared" si="3012"/>
        <v>0</v>
      </c>
      <c r="EP819" s="375">
        <f t="shared" si="3013"/>
        <v>1</v>
      </c>
      <c r="EQ819" s="375">
        <f t="shared" si="3014"/>
        <v>0</v>
      </c>
      <c r="ER819" s="375">
        <f t="shared" si="3015"/>
        <v>0</v>
      </c>
      <c r="ES819" s="375">
        <f t="shared" si="3016"/>
        <v>1</v>
      </c>
      <c r="ET819" s="375">
        <f t="shared" si="3017"/>
        <v>0</v>
      </c>
      <c r="EU819" s="375">
        <f t="shared" si="3018"/>
        <v>0</v>
      </c>
      <c r="EV819" s="375">
        <f t="shared" si="3019"/>
        <v>1</v>
      </c>
      <c r="EW819" s="375">
        <f t="shared" si="3020"/>
        <v>0</v>
      </c>
      <c r="EX819" s="375">
        <f t="shared" si="3021"/>
        <v>0</v>
      </c>
      <c r="EY819" s="375">
        <f t="shared" si="3022"/>
        <v>1</v>
      </c>
      <c r="EZ819" s="375">
        <f t="shared" si="3023"/>
        <v>0</v>
      </c>
      <c r="FA819" s="375">
        <f t="shared" si="3024"/>
        <v>0</v>
      </c>
      <c r="FB819" s="375">
        <f t="shared" si="3025"/>
        <v>1</v>
      </c>
      <c r="FC819" s="375">
        <f t="shared" si="3026"/>
        <v>0</v>
      </c>
      <c r="FD819" s="375">
        <f t="shared" si="3027"/>
        <v>0</v>
      </c>
      <c r="FE819" s="376"/>
      <c r="FF819" s="372"/>
      <c r="FG819" s="372"/>
      <c r="FH819" s="372"/>
      <c r="FI819" s="372"/>
      <c r="FJ819" s="372"/>
      <c r="FK819" s="372"/>
      <c r="FL819" s="372"/>
      <c r="FM819" s="372"/>
      <c r="FN819" s="372"/>
      <c r="FO819" s="372"/>
      <c r="FP819" s="372"/>
      <c r="FQ819" s="372"/>
      <c r="FR819" s="372"/>
      <c r="FS819" s="372"/>
      <c r="FT819" s="372"/>
      <c r="FU819" s="372"/>
      <c r="FV819" s="372"/>
      <c r="FW819" s="372"/>
      <c r="FX819" s="372"/>
      <c r="FY819" s="372"/>
      <c r="FZ819" s="372"/>
      <c r="GA819" s="372"/>
      <c r="GB819" s="372"/>
      <c r="GC819" s="372"/>
      <c r="GD819" s="372"/>
      <c r="GE819" s="372"/>
      <c r="GF819" s="372"/>
      <c r="GG819" s="372"/>
      <c r="GH819" s="372"/>
      <c r="GI819" s="372"/>
      <c r="GJ819" s="372"/>
      <c r="GK819" s="372"/>
      <c r="GL819" s="372"/>
      <c r="GM819" s="372"/>
      <c r="GN819" s="372"/>
      <c r="GO819" s="372"/>
      <c r="GP819" s="372"/>
      <c r="GQ819" s="372"/>
      <c r="GR819" s="372"/>
      <c r="GS819" s="372"/>
      <c r="GT819" s="372"/>
      <c r="GU819" s="372"/>
      <c r="GV819" s="372"/>
      <c r="GW819" s="372"/>
      <c r="GX819" s="372"/>
      <c r="GY819" s="372"/>
      <c r="GZ819" s="372"/>
      <c r="HA819" s="372"/>
      <c r="HB819" s="372"/>
      <c r="HC819" s="372"/>
    </row>
    <row r="820" spans="1:211" s="373" customFormat="1" ht="15" hidden="1" customHeight="1" outlineLevel="1" x14ac:dyDescent="0.2">
      <c r="A820" s="366">
        <f>SWDATA!O805</f>
        <v>0</v>
      </c>
      <c r="B820" s="366">
        <f>SWDATA!M805</f>
        <v>0</v>
      </c>
      <c r="C820" s="351">
        <f>IF(AND(SWDATA!M805=1,SWDATA!Q805="promotions"),SWDATA!P805,0)</f>
        <v>0</v>
      </c>
      <c r="D820" s="367">
        <f>ROW(SWDATA!M805)</f>
        <v>805</v>
      </c>
      <c r="E820" s="368">
        <f t="shared" si="3031"/>
        <v>0</v>
      </c>
      <c r="F820" s="369">
        <f t="shared" si="2867"/>
        <v>1</v>
      </c>
      <c r="G820" s="366" t="str">
        <f t="shared" si="2868"/>
        <v/>
      </c>
      <c r="H820" s="370"/>
      <c r="J820" s="238">
        <f t="shared" si="2869"/>
        <v>0</v>
      </c>
      <c r="K820" s="239" t="str">
        <f t="shared" si="2870"/>
        <v/>
      </c>
      <c r="L820" s="342"/>
      <c r="M820" s="345"/>
      <c r="N820" s="340" t="str">
        <f>IF(LEN(SWDATA!F805)=0,"",N819)</f>
        <v/>
      </c>
      <c r="O820" s="296" t="str">
        <f>IF(LEN(SWDATA!G805)=0,"",O819)</f>
        <v/>
      </c>
      <c r="P820" s="297" t="str">
        <f>IF(LEN(SWDATA!C805)=0,"",SWDATA!C805)</f>
        <v/>
      </c>
      <c r="Q820" s="312" t="str">
        <f t="shared" si="2871"/>
        <v/>
      </c>
      <c r="R820" s="223" t="s">
        <v>261</v>
      </c>
      <c r="S820" s="319" t="s">
        <v>485</v>
      </c>
      <c r="T820" s="224"/>
      <c r="U820" s="264" t="s">
        <v>608</v>
      </c>
      <c r="V820" s="205" t="s">
        <v>221</v>
      </c>
      <c r="W820" s="266">
        <f>IF(OR(Is_Loading,LEN($A820)=0),"",SWDATA!P805)</f>
        <v>0</v>
      </c>
      <c r="X820" s="267">
        <f>IF(OR(Is_Loading,LEN($A820)=0),"",SWDATA!Q805)</f>
        <v>0</v>
      </c>
      <c r="Y820" s="267">
        <f>IF(OR(Is_Loading,LEN($A820)=0),"",SWDATA!R805)</f>
        <v>0</v>
      </c>
      <c r="Z820" s="266" t="str">
        <f t="shared" si="3032"/>
        <v/>
      </c>
      <c r="AA820" s="266">
        <f>IF(OR(Is_Loading,LEN($A820)=0),"",SWDATA!T805)</f>
        <v>0</v>
      </c>
      <c r="AB820" s="267">
        <f>IF(OR(Is_Loading,LEN($A820)=0),"",SWDATA!U805)</f>
        <v>0</v>
      </c>
      <c r="AC820" s="267">
        <f>IF(OR(Is_Loading,LEN($A820)=0),"",SWDATA!V805)</f>
        <v>0</v>
      </c>
      <c r="AD820" s="266" t="str">
        <f t="shared" si="2872"/>
        <v/>
      </c>
      <c r="AE820" s="266">
        <f>IF(OR(Is_Loading,LEN($A820)=0),"",SWDATA!X805)</f>
        <v>0</v>
      </c>
      <c r="AF820" s="267">
        <f>IF(OR(Is_Loading,LEN($A820)=0),"",SWDATA!Y805)</f>
        <v>0</v>
      </c>
      <c r="AG820" s="267">
        <f>IF(OR(Is_Loading,LEN($A820)=0),"",SWDATA!Z805)</f>
        <v>0</v>
      </c>
      <c r="AH820" s="266" t="str">
        <f t="shared" si="2873"/>
        <v/>
      </c>
      <c r="AI820" s="266">
        <f>IF(OR(Is_Loading,LEN($A820)=0),"",SWDATA!AB805)</f>
        <v>0</v>
      </c>
      <c r="AJ820" s="267">
        <f>IF(OR(Is_Loading,LEN($A820)=0),"",SWDATA!AC805)</f>
        <v>0</v>
      </c>
      <c r="AK820" s="267">
        <f>IF(OR(Is_Loading,LEN($A820)=0),"",SWDATA!AD805)</f>
        <v>0</v>
      </c>
      <c r="AL820" s="266" t="str">
        <f t="shared" si="2874"/>
        <v/>
      </c>
      <c r="AM820" s="266">
        <f>IF(OR(Is_Loading,LEN($A820)=0),"",SWDATA!AF805)</f>
        <v>0</v>
      </c>
      <c r="AN820" s="267">
        <f>IF(OR(Is_Loading,LEN($A820)=0),"",SWDATA!AG805)</f>
        <v>0</v>
      </c>
      <c r="AO820" s="323">
        <f>IF(OR(Is_Loading,LEN($A820)=0),"",SWDATA!AH805)</f>
        <v>0</v>
      </c>
      <c r="AP820" s="320" t="str">
        <f t="shared" si="2875"/>
        <v/>
      </c>
      <c r="AQ820" s="266">
        <f>IF(OR(Is_Loading,LEN($A820)=0),"",SWDATA!AJ805)</f>
        <v>0</v>
      </c>
      <c r="AR820" s="267">
        <f>IF(OR(Is_Loading,LEN($A820)=0),"",SWDATA!AK805)</f>
        <v>0</v>
      </c>
      <c r="AS820" s="267">
        <f>IF(OR(Is_Loading,LEN($A820)=0),"",SWDATA!AL805)</f>
        <v>0</v>
      </c>
      <c r="AT820" s="266" t="str">
        <f t="shared" si="2876"/>
        <v/>
      </c>
      <c r="AU820" s="266">
        <f>IF(OR(Is_Loading,LEN($A820)=0),"",SWDATA!AN805)</f>
        <v>0</v>
      </c>
      <c r="AV820" s="267">
        <f>IF(OR(Is_Loading,LEN($A820)=0),"",SWDATA!AO805)</f>
        <v>0</v>
      </c>
      <c r="AW820" s="267">
        <f>IF(OR(Is_Loading,LEN($A820)=0),"",SWDATA!AP805)</f>
        <v>0</v>
      </c>
      <c r="AX820" s="266" t="str">
        <f t="shared" si="2877"/>
        <v/>
      </c>
      <c r="AY820" s="266">
        <f>IF(OR(Is_Loading,LEN($A820)=0),"",SWDATA!AR805)</f>
        <v>0</v>
      </c>
      <c r="AZ820" s="267">
        <f>IF(OR(Is_Loading,LEN($A820)=0),"",SWDATA!AS805)</f>
        <v>0</v>
      </c>
      <c r="BA820" s="267">
        <f>IF(OR(Is_Loading,LEN($A820)=0),"",SWDATA!AT805)</f>
        <v>0</v>
      </c>
      <c r="BB820" s="266" t="str">
        <f t="shared" si="2878"/>
        <v/>
      </c>
      <c r="BC820" s="266">
        <f>IF(OR(Is_Loading,LEN($A820)=0),"",SWDATA!AV805)</f>
        <v>0</v>
      </c>
      <c r="BD820" s="267">
        <f>IF(OR(Is_Loading,LEN($A820)=0),"",SWDATA!AW805)</f>
        <v>0</v>
      </c>
      <c r="BE820" s="323">
        <f>IF(OR(Is_Loading,LEN($A820)=0),"",SWDATA!AX805)</f>
        <v>0</v>
      </c>
      <c r="BF820" s="320" t="str">
        <f t="shared" si="2879"/>
        <v/>
      </c>
      <c r="BG820" s="11"/>
      <c r="BH820" s="11"/>
      <c r="BI820" s="11"/>
      <c r="BJ820" s="11"/>
      <c r="BK820" s="11"/>
      <c r="BL820" s="11"/>
      <c r="BM820" s="11"/>
      <c r="BN820" s="11"/>
      <c r="BO820" s="11"/>
      <c r="BP820" s="11"/>
      <c r="BQ820" s="11"/>
      <c r="BR820" s="11"/>
      <c r="BS820" s="11"/>
      <c r="BT820" s="11"/>
      <c r="BU820" s="11"/>
      <c r="BV820" s="11"/>
      <c r="BW820" s="11"/>
      <c r="BX820" s="11"/>
      <c r="BY820" s="11"/>
      <c r="BZ820" s="11"/>
      <c r="CA820" s="11"/>
      <c r="CB820" s="11"/>
      <c r="CC820" s="11"/>
      <c r="CD820" s="11"/>
      <c r="CE820" s="11"/>
      <c r="CF820" s="11"/>
      <c r="CG820" s="11"/>
      <c r="CH820" s="11"/>
      <c r="CI820" s="11"/>
      <c r="CJ820" s="11"/>
      <c r="CK820" s="11"/>
      <c r="CL820" s="11"/>
      <c r="CM820" s="11"/>
      <c r="CN820" s="351"/>
      <c r="CO820" s="351"/>
      <c r="CP820" s="351"/>
      <c r="CQ820" s="351"/>
      <c r="CR820" s="351"/>
      <c r="CS820" s="351"/>
      <c r="CT820" s="351"/>
      <c r="CU820" s="351"/>
      <c r="CV820" s="351"/>
      <c r="CW820" s="351"/>
      <c r="CX820" s="351"/>
      <c r="CY820" s="351"/>
      <c r="CZ820" s="351"/>
      <c r="DA820" s="351"/>
      <c r="DB820" s="351"/>
      <c r="DC820" s="351"/>
      <c r="DD820" s="351"/>
      <c r="DE820" s="351"/>
      <c r="DF820" s="351"/>
      <c r="DG820" s="351"/>
      <c r="DH820" s="351"/>
      <c r="DI820" s="351"/>
      <c r="DJ820" s="351"/>
      <c r="DK820" s="351"/>
      <c r="DL820" s="351"/>
      <c r="DM820" s="351"/>
      <c r="DN820" s="351"/>
      <c r="DS820" s="372"/>
      <c r="DT820" s="374"/>
      <c r="DU820" s="375"/>
      <c r="DV820" s="375"/>
      <c r="DW820" s="375"/>
      <c r="DX820" s="375">
        <v>1</v>
      </c>
      <c r="DY820" s="375">
        <f t="shared" si="2996"/>
        <v>0</v>
      </c>
      <c r="DZ820" s="375">
        <f t="shared" si="2997"/>
        <v>0</v>
      </c>
      <c r="EA820" s="375">
        <f t="shared" si="2998"/>
        <v>1</v>
      </c>
      <c r="EB820" s="375">
        <f t="shared" si="2999"/>
        <v>0</v>
      </c>
      <c r="EC820" s="375">
        <f t="shared" si="3000"/>
        <v>0</v>
      </c>
      <c r="ED820" s="375">
        <f t="shared" si="3001"/>
        <v>1</v>
      </c>
      <c r="EE820" s="375">
        <f t="shared" si="3002"/>
        <v>0</v>
      </c>
      <c r="EF820" s="375">
        <f t="shared" si="3003"/>
        <v>0</v>
      </c>
      <c r="EG820" s="375">
        <f t="shared" si="3004"/>
        <v>1</v>
      </c>
      <c r="EH820" s="375">
        <f t="shared" si="3005"/>
        <v>0</v>
      </c>
      <c r="EI820" s="375">
        <f t="shared" si="3006"/>
        <v>0</v>
      </c>
      <c r="EJ820" s="375">
        <f t="shared" si="3007"/>
        <v>1</v>
      </c>
      <c r="EK820" s="375">
        <f t="shared" si="3008"/>
        <v>0</v>
      </c>
      <c r="EL820" s="375">
        <f t="shared" si="3009"/>
        <v>0</v>
      </c>
      <c r="EM820" s="375">
        <f t="shared" si="3010"/>
        <v>1</v>
      </c>
      <c r="EN820" s="375">
        <f t="shared" si="3011"/>
        <v>0</v>
      </c>
      <c r="EO820" s="375">
        <f t="shared" si="3012"/>
        <v>0</v>
      </c>
      <c r="EP820" s="375">
        <f t="shared" si="3013"/>
        <v>1</v>
      </c>
      <c r="EQ820" s="375">
        <f t="shared" si="3014"/>
        <v>0</v>
      </c>
      <c r="ER820" s="375">
        <f t="shared" si="3015"/>
        <v>0</v>
      </c>
      <c r="ES820" s="375">
        <f t="shared" si="3016"/>
        <v>1</v>
      </c>
      <c r="ET820" s="375">
        <f t="shared" si="3017"/>
        <v>0</v>
      </c>
      <c r="EU820" s="375">
        <f t="shared" si="3018"/>
        <v>0</v>
      </c>
      <c r="EV820" s="375">
        <f t="shared" si="3019"/>
        <v>1</v>
      </c>
      <c r="EW820" s="375">
        <f t="shared" si="3020"/>
        <v>0</v>
      </c>
      <c r="EX820" s="375">
        <f t="shared" si="3021"/>
        <v>0</v>
      </c>
      <c r="EY820" s="375">
        <f t="shared" si="3022"/>
        <v>1</v>
      </c>
      <c r="EZ820" s="375">
        <f t="shared" si="3023"/>
        <v>0</v>
      </c>
      <c r="FA820" s="375">
        <f t="shared" si="3024"/>
        <v>0</v>
      </c>
      <c r="FB820" s="375">
        <f t="shared" si="3025"/>
        <v>1</v>
      </c>
      <c r="FC820" s="375">
        <f t="shared" si="3026"/>
        <v>0</v>
      </c>
      <c r="FD820" s="375">
        <f t="shared" si="3027"/>
        <v>0</v>
      </c>
      <c r="FE820" s="376"/>
      <c r="FF820" s="372"/>
      <c r="FG820" s="372"/>
      <c r="FH820" s="372"/>
      <c r="FI820" s="372"/>
      <c r="FJ820" s="372"/>
      <c r="FK820" s="372"/>
      <c r="FL820" s="372"/>
      <c r="FM820" s="372"/>
      <c r="FN820" s="372"/>
      <c r="FO820" s="372"/>
      <c r="FP820" s="372"/>
      <c r="FQ820" s="372"/>
      <c r="FR820" s="372"/>
      <c r="FS820" s="372"/>
      <c r="FT820" s="372"/>
      <c r="FU820" s="372"/>
      <c r="FV820" s="372"/>
      <c r="FW820" s="372"/>
      <c r="FX820" s="372"/>
      <c r="FY820" s="372"/>
      <c r="FZ820" s="372"/>
      <c r="GA820" s="372"/>
      <c r="GB820" s="372"/>
      <c r="GC820" s="372"/>
      <c r="GD820" s="372"/>
      <c r="GE820" s="372"/>
      <c r="GF820" s="372"/>
      <c r="GG820" s="372"/>
      <c r="GH820" s="372"/>
      <c r="GI820" s="372"/>
      <c r="GJ820" s="372"/>
      <c r="GK820" s="372"/>
      <c r="GL820" s="372"/>
      <c r="GM820" s="372"/>
      <c r="GN820" s="372"/>
      <c r="GO820" s="372"/>
      <c r="GP820" s="372"/>
      <c r="GQ820" s="372"/>
      <c r="GR820" s="372"/>
      <c r="GS820" s="372"/>
      <c r="GT820" s="372"/>
      <c r="GU820" s="372"/>
      <c r="GV820" s="372"/>
      <c r="GW820" s="372"/>
      <c r="GX820" s="372"/>
      <c r="GY820" s="372"/>
      <c r="GZ820" s="372"/>
      <c r="HA820" s="372"/>
      <c r="HB820" s="372"/>
      <c r="HC820" s="372"/>
    </row>
    <row r="821" spans="1:211" s="373" customFormat="1" ht="15" hidden="1" customHeight="1" outlineLevel="1" x14ac:dyDescent="0.2">
      <c r="A821" s="366">
        <f>SWDATA!O806</f>
        <v>0</v>
      </c>
      <c r="B821" s="366">
        <f>SWDATA!M806</f>
        <v>0</v>
      </c>
      <c r="C821" s="351">
        <f>IF(AND(SWDATA!M806=1,SWDATA!Q806="promotions"),SWDATA!P806,0)</f>
        <v>0</v>
      </c>
      <c r="D821" s="367">
        <f>ROW(SWDATA!M806)</f>
        <v>806</v>
      </c>
      <c r="E821" s="368">
        <f t="shared" si="3031"/>
        <v>0</v>
      </c>
      <c r="F821" s="369">
        <f t="shared" si="2867"/>
        <v>1</v>
      </c>
      <c r="G821" s="366" t="str">
        <f t="shared" si="2868"/>
        <v/>
      </c>
      <c r="H821" s="370"/>
      <c r="J821" s="238">
        <f t="shared" si="2869"/>
        <v>0</v>
      </c>
      <c r="K821" s="239" t="str">
        <f t="shared" si="2870"/>
        <v/>
      </c>
      <c r="L821" s="342"/>
      <c r="M821" s="345"/>
      <c r="N821" s="340" t="str">
        <f>IF(LEN(SWDATA!F806)=0,"",N820)</f>
        <v/>
      </c>
      <c r="O821" s="296" t="str">
        <f>IF(LEN(SWDATA!G806)=0,"",O820)</f>
        <v/>
      </c>
      <c r="P821" s="297" t="str">
        <f>IF(LEN(SWDATA!C806)=0,"",SWDATA!C806)</f>
        <v/>
      </c>
      <c r="Q821" s="312" t="str">
        <f t="shared" si="2871"/>
        <v/>
      </c>
      <c r="R821" s="223" t="s">
        <v>261</v>
      </c>
      <c r="S821" s="224"/>
      <c r="T821" s="224"/>
      <c r="U821" s="264" t="s">
        <v>613</v>
      </c>
      <c r="V821" s="205" t="s">
        <v>221</v>
      </c>
      <c r="W821" s="266">
        <f>IF(OR(Is_Loading,LEN($A821)=0),"",SWDATA!P806)</f>
        <v>0</v>
      </c>
      <c r="X821" s="267">
        <f>IF(OR(Is_Loading,LEN($A821)=0),"",SWDATA!Q806)</f>
        <v>0</v>
      </c>
      <c r="Y821" s="267">
        <f>IF(OR(Is_Loading,LEN($A821)=0),"",SWDATA!R806)</f>
        <v>0</v>
      </c>
      <c r="Z821" s="266" t="str">
        <f t="shared" si="3032"/>
        <v/>
      </c>
      <c r="AA821" s="266">
        <f>IF(OR(Is_Loading,LEN($A821)=0),"",SWDATA!T806)</f>
        <v>0</v>
      </c>
      <c r="AB821" s="267">
        <f>IF(OR(Is_Loading,LEN($A821)=0),"",SWDATA!U806)</f>
        <v>0</v>
      </c>
      <c r="AC821" s="267">
        <f>IF(OR(Is_Loading,LEN($A821)=0),"",SWDATA!V806)</f>
        <v>0</v>
      </c>
      <c r="AD821" s="266" t="str">
        <f t="shared" si="2872"/>
        <v/>
      </c>
      <c r="AE821" s="266">
        <f>IF(OR(Is_Loading,LEN($A821)=0),"",SWDATA!X806)</f>
        <v>0</v>
      </c>
      <c r="AF821" s="267">
        <f>IF(OR(Is_Loading,LEN($A821)=0),"",SWDATA!Y806)</f>
        <v>0</v>
      </c>
      <c r="AG821" s="267">
        <f>IF(OR(Is_Loading,LEN($A821)=0),"",SWDATA!Z806)</f>
        <v>0</v>
      </c>
      <c r="AH821" s="266" t="str">
        <f t="shared" si="2873"/>
        <v/>
      </c>
      <c r="AI821" s="266">
        <f>IF(OR(Is_Loading,LEN($A821)=0),"",SWDATA!AB806)</f>
        <v>0</v>
      </c>
      <c r="AJ821" s="267">
        <f>IF(OR(Is_Loading,LEN($A821)=0),"",SWDATA!AC806)</f>
        <v>0</v>
      </c>
      <c r="AK821" s="267">
        <f>IF(OR(Is_Loading,LEN($A821)=0),"",SWDATA!AD806)</f>
        <v>0</v>
      </c>
      <c r="AL821" s="266" t="str">
        <f t="shared" si="2874"/>
        <v/>
      </c>
      <c r="AM821" s="266">
        <f>IF(OR(Is_Loading,LEN($A821)=0),"",SWDATA!AF806)</f>
        <v>0</v>
      </c>
      <c r="AN821" s="267">
        <f>IF(OR(Is_Loading,LEN($A821)=0),"",SWDATA!AG806)</f>
        <v>0</v>
      </c>
      <c r="AO821" s="323">
        <f>IF(OR(Is_Loading,LEN($A821)=0),"",SWDATA!AH806)</f>
        <v>0</v>
      </c>
      <c r="AP821" s="320" t="str">
        <f t="shared" si="2875"/>
        <v/>
      </c>
      <c r="AQ821" s="266">
        <f>IF(OR(Is_Loading,LEN($A821)=0),"",SWDATA!AJ806)</f>
        <v>0</v>
      </c>
      <c r="AR821" s="267">
        <f>IF(OR(Is_Loading,LEN($A821)=0),"",SWDATA!AK806)</f>
        <v>0</v>
      </c>
      <c r="AS821" s="267">
        <f>IF(OR(Is_Loading,LEN($A821)=0),"",SWDATA!AL806)</f>
        <v>0</v>
      </c>
      <c r="AT821" s="266" t="str">
        <f t="shared" si="2876"/>
        <v/>
      </c>
      <c r="AU821" s="266">
        <f>IF(OR(Is_Loading,LEN($A821)=0),"",SWDATA!AN806)</f>
        <v>0</v>
      </c>
      <c r="AV821" s="267">
        <f>IF(OR(Is_Loading,LEN($A821)=0),"",SWDATA!AO806)</f>
        <v>0</v>
      </c>
      <c r="AW821" s="267">
        <f>IF(OR(Is_Loading,LEN($A821)=0),"",SWDATA!AP806)</f>
        <v>0</v>
      </c>
      <c r="AX821" s="266" t="str">
        <f t="shared" si="2877"/>
        <v/>
      </c>
      <c r="AY821" s="266">
        <f>IF(OR(Is_Loading,LEN($A821)=0),"",SWDATA!AR806)</f>
        <v>0</v>
      </c>
      <c r="AZ821" s="267">
        <f>IF(OR(Is_Loading,LEN($A821)=0),"",SWDATA!AS806)</f>
        <v>0</v>
      </c>
      <c r="BA821" s="267">
        <f>IF(OR(Is_Loading,LEN($A821)=0),"",SWDATA!AT806)</f>
        <v>0</v>
      </c>
      <c r="BB821" s="266" t="str">
        <f t="shared" si="2878"/>
        <v/>
      </c>
      <c r="BC821" s="266">
        <f>IF(OR(Is_Loading,LEN($A821)=0),"",SWDATA!AV806)</f>
        <v>0</v>
      </c>
      <c r="BD821" s="267">
        <f>IF(OR(Is_Loading,LEN($A821)=0),"",SWDATA!AW806)</f>
        <v>0</v>
      </c>
      <c r="BE821" s="323">
        <f>IF(OR(Is_Loading,LEN($A821)=0),"",SWDATA!AX806)</f>
        <v>0</v>
      </c>
      <c r="BF821" s="320" t="str">
        <f t="shared" si="2879"/>
        <v/>
      </c>
      <c r="BG821" s="11"/>
      <c r="BH821" s="11"/>
      <c r="BI821" s="11"/>
      <c r="BJ821" s="11"/>
      <c r="BK821" s="11"/>
      <c r="BL821" s="11"/>
      <c r="BM821" s="11"/>
      <c r="BN821" s="11"/>
      <c r="BO821" s="11"/>
      <c r="BP821" s="11"/>
      <c r="BQ821" s="11"/>
      <c r="BR821" s="11"/>
      <c r="BS821" s="11"/>
      <c r="BT821" s="11"/>
      <c r="BU821" s="11"/>
      <c r="BV821" s="11"/>
      <c r="BW821" s="11"/>
      <c r="BX821" s="11"/>
      <c r="BY821" s="11"/>
      <c r="BZ821" s="11"/>
      <c r="CA821" s="11"/>
      <c r="CB821" s="11"/>
      <c r="CC821" s="11"/>
      <c r="CD821" s="11"/>
      <c r="CE821" s="11"/>
      <c r="CF821" s="11"/>
      <c r="CG821" s="11"/>
      <c r="CH821" s="11"/>
      <c r="CI821" s="11"/>
      <c r="CJ821" s="11"/>
      <c r="CK821" s="11"/>
      <c r="CL821" s="11"/>
      <c r="CM821" s="11"/>
      <c r="CN821" s="351"/>
      <c r="CO821" s="351"/>
      <c r="CP821" s="351"/>
      <c r="CQ821" s="351"/>
      <c r="CR821" s="351"/>
      <c r="CS821" s="351"/>
      <c r="CT821" s="351"/>
      <c r="CU821" s="351"/>
      <c r="CV821" s="351"/>
      <c r="CW821" s="351"/>
      <c r="CX821" s="351"/>
      <c r="CY821" s="351"/>
      <c r="CZ821" s="351"/>
      <c r="DA821" s="351"/>
      <c r="DB821" s="351"/>
      <c r="DC821" s="351"/>
      <c r="DD821" s="351"/>
      <c r="DE821" s="351"/>
      <c r="DF821" s="351"/>
      <c r="DG821" s="351"/>
      <c r="DH821" s="351"/>
      <c r="DI821" s="351"/>
      <c r="DJ821" s="351"/>
      <c r="DK821" s="351"/>
      <c r="DL821" s="351"/>
      <c r="DM821" s="351"/>
      <c r="DN821" s="351"/>
      <c r="DS821" s="372"/>
      <c r="DT821" s="374"/>
      <c r="DU821" s="375"/>
      <c r="DV821" s="375"/>
      <c r="DW821" s="375"/>
      <c r="DX821" s="375">
        <v>1</v>
      </c>
      <c r="DY821" s="375">
        <f t="shared" si="2996"/>
        <v>0</v>
      </c>
      <c r="DZ821" s="375">
        <f t="shared" si="2997"/>
        <v>0</v>
      </c>
      <c r="EA821" s="375">
        <f t="shared" si="2998"/>
        <v>1</v>
      </c>
      <c r="EB821" s="375">
        <f t="shared" si="2999"/>
        <v>0</v>
      </c>
      <c r="EC821" s="375">
        <f t="shared" si="3000"/>
        <v>0</v>
      </c>
      <c r="ED821" s="375">
        <f t="shared" si="3001"/>
        <v>1</v>
      </c>
      <c r="EE821" s="375">
        <f t="shared" si="3002"/>
        <v>0</v>
      </c>
      <c r="EF821" s="375">
        <f t="shared" si="3003"/>
        <v>0</v>
      </c>
      <c r="EG821" s="375">
        <f t="shared" si="3004"/>
        <v>1</v>
      </c>
      <c r="EH821" s="375">
        <f t="shared" si="3005"/>
        <v>0</v>
      </c>
      <c r="EI821" s="375">
        <f t="shared" si="3006"/>
        <v>0</v>
      </c>
      <c r="EJ821" s="375">
        <f t="shared" si="3007"/>
        <v>1</v>
      </c>
      <c r="EK821" s="375">
        <f t="shared" si="3008"/>
        <v>0</v>
      </c>
      <c r="EL821" s="375">
        <f t="shared" si="3009"/>
        <v>0</v>
      </c>
      <c r="EM821" s="375">
        <f t="shared" si="3010"/>
        <v>1</v>
      </c>
      <c r="EN821" s="375">
        <f t="shared" si="3011"/>
        <v>0</v>
      </c>
      <c r="EO821" s="375">
        <f t="shared" si="3012"/>
        <v>0</v>
      </c>
      <c r="EP821" s="375">
        <f t="shared" si="3013"/>
        <v>1</v>
      </c>
      <c r="EQ821" s="375">
        <f t="shared" si="3014"/>
        <v>0</v>
      </c>
      <c r="ER821" s="375">
        <f t="shared" si="3015"/>
        <v>0</v>
      </c>
      <c r="ES821" s="375">
        <f t="shared" si="3016"/>
        <v>1</v>
      </c>
      <c r="ET821" s="375">
        <f t="shared" si="3017"/>
        <v>0</v>
      </c>
      <c r="EU821" s="375">
        <f t="shared" si="3018"/>
        <v>0</v>
      </c>
      <c r="EV821" s="375">
        <f t="shared" si="3019"/>
        <v>1</v>
      </c>
      <c r="EW821" s="375">
        <f t="shared" si="3020"/>
        <v>0</v>
      </c>
      <c r="EX821" s="375">
        <f t="shared" si="3021"/>
        <v>0</v>
      </c>
      <c r="EY821" s="375">
        <f t="shared" si="3022"/>
        <v>1</v>
      </c>
      <c r="EZ821" s="375">
        <f t="shared" si="3023"/>
        <v>0</v>
      </c>
      <c r="FA821" s="375">
        <f t="shared" si="3024"/>
        <v>0</v>
      </c>
      <c r="FB821" s="375">
        <f t="shared" si="3025"/>
        <v>1</v>
      </c>
      <c r="FC821" s="375">
        <f t="shared" si="3026"/>
        <v>0</v>
      </c>
      <c r="FD821" s="375">
        <f t="shared" si="3027"/>
        <v>0</v>
      </c>
      <c r="FE821" s="376"/>
      <c r="FF821" s="372"/>
      <c r="FG821" s="372"/>
      <c r="FH821" s="372"/>
      <c r="FI821" s="372"/>
      <c r="FJ821" s="372"/>
      <c r="FK821" s="372"/>
      <c r="FL821" s="372"/>
      <c r="FM821" s="372"/>
      <c r="FN821" s="372"/>
      <c r="FO821" s="372"/>
      <c r="FP821" s="372"/>
      <c r="FQ821" s="372"/>
      <c r="FR821" s="372"/>
      <c r="FS821" s="372"/>
      <c r="FT821" s="372"/>
      <c r="FU821" s="372"/>
      <c r="FV821" s="372"/>
      <c r="FW821" s="372"/>
      <c r="FX821" s="372"/>
      <c r="FY821" s="372"/>
      <c r="FZ821" s="372"/>
      <c r="GA821" s="372"/>
      <c r="GB821" s="372"/>
      <c r="GC821" s="372"/>
      <c r="GD821" s="372"/>
      <c r="GE821" s="372"/>
      <c r="GF821" s="372"/>
      <c r="GG821" s="372"/>
      <c r="GH821" s="372"/>
      <c r="GI821" s="372"/>
      <c r="GJ821" s="372"/>
      <c r="GK821" s="372"/>
      <c r="GL821" s="372"/>
      <c r="GM821" s="372"/>
      <c r="GN821" s="372"/>
      <c r="GO821" s="372"/>
      <c r="GP821" s="372"/>
      <c r="GQ821" s="372"/>
      <c r="GR821" s="372"/>
      <c r="GS821" s="372"/>
      <c r="GT821" s="372"/>
      <c r="GU821" s="372"/>
      <c r="GV821" s="372"/>
      <c r="GW821" s="372"/>
      <c r="GX821" s="372"/>
      <c r="GY821" s="372"/>
      <c r="GZ821" s="372"/>
      <c r="HA821" s="372"/>
      <c r="HB821" s="372"/>
      <c r="HC821" s="372"/>
    </row>
    <row r="822" spans="1:211" s="373" customFormat="1" ht="15" hidden="1" customHeight="1" outlineLevel="1" x14ac:dyDescent="0.2">
      <c r="A822" s="366">
        <f>SWDATA!O807</f>
        <v>0</v>
      </c>
      <c r="B822" s="366">
        <f>SWDATA!M807</f>
        <v>0</v>
      </c>
      <c r="C822" s="351">
        <f>IF(AND(SWDATA!M807=1,SWDATA!Q807="promotions"),SWDATA!P807,0)</f>
        <v>0</v>
      </c>
      <c r="D822" s="367">
        <f>ROW(SWDATA!M807)</f>
        <v>807</v>
      </c>
      <c r="E822" s="368">
        <f t="shared" si="3031"/>
        <v>0</v>
      </c>
      <c r="F822" s="369">
        <f t="shared" si="2867"/>
        <v>1</v>
      </c>
      <c r="G822" s="366" t="str">
        <f t="shared" si="2868"/>
        <v/>
      </c>
      <c r="H822" s="370"/>
      <c r="J822" s="238">
        <f t="shared" si="2869"/>
        <v>0</v>
      </c>
      <c r="K822" s="239" t="str">
        <f t="shared" si="2870"/>
        <v/>
      </c>
      <c r="L822" s="342"/>
      <c r="M822" s="345"/>
      <c r="N822" s="340" t="str">
        <f>IF(LEN(SWDATA!F807)=0,"",N821)</f>
        <v/>
      </c>
      <c r="O822" s="296" t="str">
        <f>IF(LEN(SWDATA!G807)=0,"",O821)</f>
        <v/>
      </c>
      <c r="P822" s="297" t="str">
        <f>IF(LEN(SWDATA!C807)=0,"",SWDATA!C807)</f>
        <v/>
      </c>
      <c r="Q822" s="312" t="str">
        <f t="shared" si="2871"/>
        <v/>
      </c>
      <c r="R822" s="223" t="s">
        <v>261</v>
      </c>
      <c r="S822" s="224" t="s">
        <v>485</v>
      </c>
      <c r="T822" s="224"/>
      <c r="U822" s="264" t="s">
        <v>609</v>
      </c>
      <c r="V822" s="205" t="s">
        <v>221</v>
      </c>
      <c r="W822" s="266">
        <f>IF(OR(Is_Loading,LEN($A822)=0),"",SWDATA!P807)</f>
        <v>0</v>
      </c>
      <c r="X822" s="267">
        <f>IF(OR(Is_Loading,LEN($A822)=0),"",SWDATA!Q807)</f>
        <v>0</v>
      </c>
      <c r="Y822" s="267">
        <f>IF(OR(Is_Loading,LEN($A822)=0),"",SWDATA!R807)</f>
        <v>0</v>
      </c>
      <c r="Z822" s="266" t="str">
        <f t="shared" si="3032"/>
        <v/>
      </c>
      <c r="AA822" s="266">
        <f>IF(OR(Is_Loading,LEN($A822)=0),"",SWDATA!T807)</f>
        <v>0</v>
      </c>
      <c r="AB822" s="267">
        <f>IF(OR(Is_Loading,LEN($A822)=0),"",SWDATA!U807)</f>
        <v>0</v>
      </c>
      <c r="AC822" s="267">
        <f>IF(OR(Is_Loading,LEN($A822)=0),"",SWDATA!V807)</f>
        <v>0</v>
      </c>
      <c r="AD822" s="266" t="str">
        <f t="shared" si="2872"/>
        <v/>
      </c>
      <c r="AE822" s="266">
        <f>IF(OR(Is_Loading,LEN($A822)=0),"",SWDATA!X807)</f>
        <v>0</v>
      </c>
      <c r="AF822" s="267">
        <f>IF(OR(Is_Loading,LEN($A822)=0),"",SWDATA!Y807)</f>
        <v>0</v>
      </c>
      <c r="AG822" s="267">
        <f>IF(OR(Is_Loading,LEN($A822)=0),"",SWDATA!Z807)</f>
        <v>0</v>
      </c>
      <c r="AH822" s="266" t="str">
        <f t="shared" si="2873"/>
        <v/>
      </c>
      <c r="AI822" s="266">
        <f>IF(OR(Is_Loading,LEN($A822)=0),"",SWDATA!AB807)</f>
        <v>0</v>
      </c>
      <c r="AJ822" s="267">
        <f>IF(OR(Is_Loading,LEN($A822)=0),"",SWDATA!AC807)</f>
        <v>0</v>
      </c>
      <c r="AK822" s="267">
        <f>IF(OR(Is_Loading,LEN($A822)=0),"",SWDATA!AD807)</f>
        <v>0</v>
      </c>
      <c r="AL822" s="266" t="str">
        <f t="shared" si="2874"/>
        <v/>
      </c>
      <c r="AM822" s="266">
        <f>IF(OR(Is_Loading,LEN($A822)=0),"",SWDATA!AF807)</f>
        <v>0</v>
      </c>
      <c r="AN822" s="267">
        <f>IF(OR(Is_Loading,LEN($A822)=0),"",SWDATA!AG807)</f>
        <v>0</v>
      </c>
      <c r="AO822" s="323">
        <f>IF(OR(Is_Loading,LEN($A822)=0),"",SWDATA!AH807)</f>
        <v>0</v>
      </c>
      <c r="AP822" s="320" t="str">
        <f t="shared" si="2875"/>
        <v/>
      </c>
      <c r="AQ822" s="266">
        <f>IF(OR(Is_Loading,LEN($A822)=0),"",SWDATA!AJ807)</f>
        <v>0</v>
      </c>
      <c r="AR822" s="267">
        <f>IF(OR(Is_Loading,LEN($A822)=0),"",SWDATA!AK807)</f>
        <v>0</v>
      </c>
      <c r="AS822" s="267">
        <f>IF(OR(Is_Loading,LEN($A822)=0),"",SWDATA!AL807)</f>
        <v>0</v>
      </c>
      <c r="AT822" s="266" t="str">
        <f t="shared" si="2876"/>
        <v/>
      </c>
      <c r="AU822" s="266">
        <f>IF(OR(Is_Loading,LEN($A822)=0),"",SWDATA!AN807)</f>
        <v>0</v>
      </c>
      <c r="AV822" s="267">
        <f>IF(OR(Is_Loading,LEN($A822)=0),"",SWDATA!AO807)</f>
        <v>0</v>
      </c>
      <c r="AW822" s="267">
        <f>IF(OR(Is_Loading,LEN($A822)=0),"",SWDATA!AP807)</f>
        <v>0</v>
      </c>
      <c r="AX822" s="266" t="str">
        <f t="shared" si="2877"/>
        <v/>
      </c>
      <c r="AY822" s="266">
        <f>IF(OR(Is_Loading,LEN($A822)=0),"",SWDATA!AR807)</f>
        <v>0</v>
      </c>
      <c r="AZ822" s="267">
        <f>IF(OR(Is_Loading,LEN($A822)=0),"",SWDATA!AS807)</f>
        <v>0</v>
      </c>
      <c r="BA822" s="267">
        <f>IF(OR(Is_Loading,LEN($A822)=0),"",SWDATA!AT807)</f>
        <v>0</v>
      </c>
      <c r="BB822" s="266" t="str">
        <f t="shared" si="2878"/>
        <v/>
      </c>
      <c r="BC822" s="266">
        <f>IF(OR(Is_Loading,LEN($A822)=0),"",SWDATA!AV807)</f>
        <v>0</v>
      </c>
      <c r="BD822" s="267">
        <f>IF(OR(Is_Loading,LEN($A822)=0),"",SWDATA!AW807)</f>
        <v>0</v>
      </c>
      <c r="BE822" s="323">
        <f>IF(OR(Is_Loading,LEN($A822)=0),"",SWDATA!AX807)</f>
        <v>0</v>
      </c>
      <c r="BF822" s="320" t="str">
        <f t="shared" si="2879"/>
        <v/>
      </c>
      <c r="BG822" s="11"/>
      <c r="BH822" s="11"/>
      <c r="BI822" s="11"/>
      <c r="BJ822" s="11"/>
      <c r="BK822" s="11"/>
      <c r="BL822" s="11"/>
      <c r="BM822" s="11"/>
      <c r="BN822" s="11"/>
      <c r="BO822" s="11"/>
      <c r="BP822" s="11"/>
      <c r="BQ822" s="11"/>
      <c r="BR822" s="11"/>
      <c r="BS822" s="11"/>
      <c r="BT822" s="11"/>
      <c r="BU822" s="11"/>
      <c r="BV822" s="11"/>
      <c r="BW822" s="11"/>
      <c r="BX822" s="11"/>
      <c r="BY822" s="11"/>
      <c r="BZ822" s="11"/>
      <c r="CA822" s="11"/>
      <c r="CB822" s="11"/>
      <c r="CC822" s="11"/>
      <c r="CD822" s="11"/>
      <c r="CE822" s="11"/>
      <c r="CF822" s="11"/>
      <c r="CG822" s="11"/>
      <c r="CH822" s="11"/>
      <c r="CI822" s="11"/>
      <c r="CJ822" s="11"/>
      <c r="CK822" s="11"/>
      <c r="CL822" s="11"/>
      <c r="CM822" s="11"/>
      <c r="CN822" s="351"/>
      <c r="CO822" s="351"/>
      <c r="CP822" s="351"/>
      <c r="CQ822" s="351"/>
      <c r="CR822" s="351"/>
      <c r="CS822" s="351"/>
      <c r="CT822" s="351"/>
      <c r="CU822" s="351"/>
      <c r="CV822" s="351"/>
      <c r="CW822" s="351"/>
      <c r="CX822" s="351"/>
      <c r="CY822" s="351"/>
      <c r="CZ822" s="351"/>
      <c r="DA822" s="351"/>
      <c r="DB822" s="351"/>
      <c r="DC822" s="351"/>
      <c r="DD822" s="351"/>
      <c r="DE822" s="351"/>
      <c r="DF822" s="351"/>
      <c r="DG822" s="351"/>
      <c r="DH822" s="351"/>
      <c r="DI822" s="351"/>
      <c r="DJ822" s="351"/>
      <c r="DK822" s="351"/>
      <c r="DL822" s="351"/>
      <c r="DM822" s="351"/>
      <c r="DN822" s="351"/>
      <c r="DS822" s="372"/>
      <c r="DT822" s="374"/>
      <c r="DU822" s="375"/>
      <c r="DV822" s="375"/>
      <c r="DW822" s="375"/>
      <c r="DX822" s="375">
        <v>1</v>
      </c>
      <c r="DY822" s="375">
        <f t="shared" si="2996"/>
        <v>0</v>
      </c>
      <c r="DZ822" s="375">
        <f t="shared" si="2997"/>
        <v>0</v>
      </c>
      <c r="EA822" s="375">
        <f t="shared" si="2998"/>
        <v>1</v>
      </c>
      <c r="EB822" s="375">
        <f t="shared" si="2999"/>
        <v>0</v>
      </c>
      <c r="EC822" s="375">
        <f t="shared" si="3000"/>
        <v>0</v>
      </c>
      <c r="ED822" s="375">
        <f t="shared" si="3001"/>
        <v>1</v>
      </c>
      <c r="EE822" s="375">
        <f t="shared" si="3002"/>
        <v>0</v>
      </c>
      <c r="EF822" s="375">
        <f t="shared" si="3003"/>
        <v>0</v>
      </c>
      <c r="EG822" s="375">
        <f t="shared" si="3004"/>
        <v>1</v>
      </c>
      <c r="EH822" s="375">
        <f t="shared" si="3005"/>
        <v>0</v>
      </c>
      <c r="EI822" s="375">
        <f t="shared" si="3006"/>
        <v>0</v>
      </c>
      <c r="EJ822" s="375">
        <f t="shared" si="3007"/>
        <v>1</v>
      </c>
      <c r="EK822" s="375">
        <f t="shared" si="3008"/>
        <v>0</v>
      </c>
      <c r="EL822" s="375">
        <f t="shared" si="3009"/>
        <v>0</v>
      </c>
      <c r="EM822" s="375">
        <f t="shared" si="3010"/>
        <v>1</v>
      </c>
      <c r="EN822" s="375">
        <f t="shared" si="3011"/>
        <v>0</v>
      </c>
      <c r="EO822" s="375">
        <f t="shared" si="3012"/>
        <v>0</v>
      </c>
      <c r="EP822" s="375">
        <f t="shared" si="3013"/>
        <v>1</v>
      </c>
      <c r="EQ822" s="375">
        <f t="shared" si="3014"/>
        <v>0</v>
      </c>
      <c r="ER822" s="375">
        <f t="shared" si="3015"/>
        <v>0</v>
      </c>
      <c r="ES822" s="375">
        <f t="shared" si="3016"/>
        <v>1</v>
      </c>
      <c r="ET822" s="375">
        <f t="shared" si="3017"/>
        <v>0</v>
      </c>
      <c r="EU822" s="375">
        <f t="shared" si="3018"/>
        <v>0</v>
      </c>
      <c r="EV822" s="375">
        <f t="shared" si="3019"/>
        <v>1</v>
      </c>
      <c r="EW822" s="375">
        <f t="shared" si="3020"/>
        <v>0</v>
      </c>
      <c r="EX822" s="375">
        <f t="shared" si="3021"/>
        <v>0</v>
      </c>
      <c r="EY822" s="375">
        <f t="shared" si="3022"/>
        <v>1</v>
      </c>
      <c r="EZ822" s="375">
        <f t="shared" si="3023"/>
        <v>0</v>
      </c>
      <c r="FA822" s="375">
        <f t="shared" si="3024"/>
        <v>0</v>
      </c>
      <c r="FB822" s="375">
        <f t="shared" si="3025"/>
        <v>1</v>
      </c>
      <c r="FC822" s="375">
        <f t="shared" si="3026"/>
        <v>0</v>
      </c>
      <c r="FD822" s="375">
        <f t="shared" si="3027"/>
        <v>0</v>
      </c>
      <c r="FE822" s="376"/>
      <c r="FF822" s="372"/>
      <c r="FG822" s="372"/>
      <c r="FH822" s="372"/>
      <c r="FI822" s="372"/>
      <c r="FJ822" s="372"/>
      <c r="FK822" s="372"/>
      <c r="FL822" s="372"/>
      <c r="FM822" s="372"/>
      <c r="FN822" s="372"/>
      <c r="FO822" s="372"/>
      <c r="FP822" s="372"/>
      <c r="FQ822" s="372"/>
      <c r="FR822" s="372"/>
      <c r="FS822" s="372"/>
      <c r="FT822" s="372"/>
      <c r="FU822" s="372"/>
      <c r="FV822" s="372"/>
      <c r="FW822" s="372"/>
      <c r="FX822" s="372"/>
      <c r="FY822" s="372"/>
      <c r="FZ822" s="372"/>
      <c r="GA822" s="372"/>
      <c r="GB822" s="372"/>
      <c r="GC822" s="372"/>
      <c r="GD822" s="372"/>
      <c r="GE822" s="372"/>
      <c r="GF822" s="372"/>
      <c r="GG822" s="372"/>
      <c r="GH822" s="372"/>
      <c r="GI822" s="372"/>
      <c r="GJ822" s="372"/>
      <c r="GK822" s="372"/>
      <c r="GL822" s="372"/>
      <c r="GM822" s="372"/>
      <c r="GN822" s="372"/>
      <c r="GO822" s="372"/>
      <c r="GP822" s="372"/>
      <c r="GQ822" s="372"/>
      <c r="GR822" s="372"/>
      <c r="GS822" s="372"/>
      <c r="GT822" s="372"/>
      <c r="GU822" s="372"/>
      <c r="GV822" s="372"/>
      <c r="GW822" s="372"/>
      <c r="GX822" s="372"/>
      <c r="GY822" s="372"/>
      <c r="GZ822" s="372"/>
      <c r="HA822" s="372"/>
      <c r="HB822" s="372"/>
      <c r="HC822" s="372"/>
    </row>
    <row r="823" spans="1:211" s="373" customFormat="1" ht="15" hidden="1" customHeight="1" outlineLevel="1" x14ac:dyDescent="0.2">
      <c r="A823" s="366">
        <f>SWDATA!O808</f>
        <v>0</v>
      </c>
      <c r="B823" s="366">
        <f>SWDATA!M808</f>
        <v>0</v>
      </c>
      <c r="C823" s="351">
        <f>IF(AND(SWDATA!M808=1,SWDATA!Q808="promotions"),SWDATA!P808,0)</f>
        <v>0</v>
      </c>
      <c r="D823" s="371">
        <f>ROW(SWDATA!M808)</f>
        <v>808</v>
      </c>
      <c r="E823" s="368">
        <f ca="1">IF(AND(B823=1,UPPER(HLOOKUP(D823,'Metrics &amp; Attributes View'!$13:$31,19,0))&lt;&gt;"SBOM"),1,0)</f>
        <v>0</v>
      </c>
      <c r="F823" s="369">
        <f t="shared" si="2867"/>
        <v>1</v>
      </c>
      <c r="G823" s="366" t="str">
        <f t="shared" si="2868"/>
        <v/>
      </c>
      <c r="H823" s="370"/>
      <c r="J823" s="238">
        <f t="shared" si="2869"/>
        <v>0</v>
      </c>
      <c r="K823" s="239" t="str">
        <f t="shared" si="2870"/>
        <v/>
      </c>
      <c r="L823" s="342"/>
      <c r="M823" s="345"/>
      <c r="N823" s="340" t="str">
        <f>IF(LEN(SWDATA!F808)=0,"",N822)</f>
        <v/>
      </c>
      <c r="O823" s="296" t="str">
        <f>IF(LEN(SWDATA!G808)=0,"",O822)</f>
        <v/>
      </c>
      <c r="P823" s="297" t="str">
        <f>IF(LEN(SWDATA!C808)=0,"",SWDATA!C808)</f>
        <v/>
      </c>
      <c r="Q823" s="312" t="str">
        <f t="shared" si="2871"/>
        <v/>
      </c>
      <c r="R823" s="223" t="s">
        <v>262</v>
      </c>
      <c r="S823" s="224"/>
      <c r="T823" s="224"/>
      <c r="U823" s="264" t="s">
        <v>627</v>
      </c>
      <c r="V823" s="205" t="s">
        <v>221</v>
      </c>
      <c r="W823" s="266">
        <f>IF(OR(Is_Loading,LEN($A823)=0),"",SWDATA!P808)</f>
        <v>0</v>
      </c>
      <c r="X823" s="267">
        <f>IF(OR(Is_Loading,LEN($A823)=0),"",SWDATA!Q808)</f>
        <v>0</v>
      </c>
      <c r="Y823" s="267">
        <f>IF(OR(Is_Loading,LEN($A823)=0),"",SWDATA!R808)</f>
        <v>0</v>
      </c>
      <c r="Z823" s="266" t="str">
        <f t="shared" si="3032"/>
        <v/>
      </c>
      <c r="AA823" s="266">
        <f>IF(OR(Is_Loading,LEN($A823)=0),"",SWDATA!T808)</f>
        <v>0</v>
      </c>
      <c r="AB823" s="267">
        <f>IF(OR(Is_Loading,LEN($A823)=0),"",SWDATA!U808)</f>
        <v>0</v>
      </c>
      <c r="AC823" s="267">
        <f>IF(OR(Is_Loading,LEN($A823)=0),"",SWDATA!V808)</f>
        <v>0</v>
      </c>
      <c r="AD823" s="266" t="str">
        <f t="shared" si="2872"/>
        <v/>
      </c>
      <c r="AE823" s="266">
        <f>IF(OR(Is_Loading,LEN($A823)=0),"",SWDATA!X808)</f>
        <v>0</v>
      </c>
      <c r="AF823" s="267">
        <f>IF(OR(Is_Loading,LEN($A823)=0),"",SWDATA!Y808)</f>
        <v>0</v>
      </c>
      <c r="AG823" s="267">
        <f>IF(OR(Is_Loading,LEN($A823)=0),"",SWDATA!Z808)</f>
        <v>0</v>
      </c>
      <c r="AH823" s="266" t="str">
        <f t="shared" si="2873"/>
        <v/>
      </c>
      <c r="AI823" s="266">
        <f>IF(OR(Is_Loading,LEN($A823)=0),"",SWDATA!AB808)</f>
        <v>0</v>
      </c>
      <c r="AJ823" s="267">
        <f>IF(OR(Is_Loading,LEN($A823)=0),"",SWDATA!AC808)</f>
        <v>0</v>
      </c>
      <c r="AK823" s="267">
        <f>IF(OR(Is_Loading,LEN($A823)=0),"",SWDATA!AD808)</f>
        <v>0</v>
      </c>
      <c r="AL823" s="266" t="str">
        <f t="shared" si="2874"/>
        <v/>
      </c>
      <c r="AM823" s="266">
        <f>IF(OR(Is_Loading,LEN($A823)=0),"",SWDATA!AF808)</f>
        <v>0</v>
      </c>
      <c r="AN823" s="267">
        <f>IF(OR(Is_Loading,LEN($A823)=0),"",SWDATA!AG808)</f>
        <v>0</v>
      </c>
      <c r="AO823" s="323">
        <f>IF(OR(Is_Loading,LEN($A823)=0),"",SWDATA!AH808)</f>
        <v>0</v>
      </c>
      <c r="AP823" s="320" t="str">
        <f t="shared" si="2875"/>
        <v/>
      </c>
      <c r="AQ823" s="266">
        <f>IF(OR(Is_Loading,LEN($A823)=0),"",SWDATA!AJ808)</f>
        <v>0</v>
      </c>
      <c r="AR823" s="267">
        <f>IF(OR(Is_Loading,LEN($A823)=0),"",SWDATA!AK808)</f>
        <v>0</v>
      </c>
      <c r="AS823" s="267">
        <f>IF(OR(Is_Loading,LEN($A823)=0),"",SWDATA!AL808)</f>
        <v>0</v>
      </c>
      <c r="AT823" s="266" t="str">
        <f t="shared" si="2876"/>
        <v/>
      </c>
      <c r="AU823" s="266">
        <f>IF(OR(Is_Loading,LEN($A823)=0),"",SWDATA!AN808)</f>
        <v>0</v>
      </c>
      <c r="AV823" s="267">
        <f>IF(OR(Is_Loading,LEN($A823)=0),"",SWDATA!AO808)</f>
        <v>0</v>
      </c>
      <c r="AW823" s="267">
        <f>IF(OR(Is_Loading,LEN($A823)=0),"",SWDATA!AP808)</f>
        <v>0</v>
      </c>
      <c r="AX823" s="266" t="str">
        <f t="shared" si="2877"/>
        <v/>
      </c>
      <c r="AY823" s="266">
        <f>IF(OR(Is_Loading,LEN($A823)=0),"",SWDATA!AR808)</f>
        <v>0</v>
      </c>
      <c r="AZ823" s="267">
        <f>IF(OR(Is_Loading,LEN($A823)=0),"",SWDATA!AS808)</f>
        <v>0</v>
      </c>
      <c r="BA823" s="267">
        <f>IF(OR(Is_Loading,LEN($A823)=0),"",SWDATA!AT808)</f>
        <v>0</v>
      </c>
      <c r="BB823" s="266" t="str">
        <f t="shared" si="2878"/>
        <v/>
      </c>
      <c r="BC823" s="266">
        <f>IF(OR(Is_Loading,LEN($A823)=0),"",SWDATA!AV808)</f>
        <v>0</v>
      </c>
      <c r="BD823" s="267">
        <f>IF(OR(Is_Loading,LEN($A823)=0),"",SWDATA!AW808)</f>
        <v>0</v>
      </c>
      <c r="BE823" s="323">
        <f>IF(OR(Is_Loading,LEN($A823)=0),"",SWDATA!AX808)</f>
        <v>0</v>
      </c>
      <c r="BF823" s="332" t="str">
        <f t="shared" si="2879"/>
        <v/>
      </c>
      <c r="BG823" s="11"/>
      <c r="BH823" s="11"/>
      <c r="BI823" s="11"/>
      <c r="BJ823" s="11"/>
      <c r="BK823" s="11"/>
      <c r="BL823" s="11"/>
      <c r="BM823" s="11"/>
      <c r="BN823" s="11"/>
      <c r="BO823" s="11"/>
      <c r="BP823" s="11"/>
      <c r="BQ823" s="11"/>
      <c r="BR823" s="11"/>
      <c r="BS823" s="11"/>
      <c r="BT823" s="11"/>
      <c r="BU823" s="11"/>
      <c r="BV823" s="11"/>
      <c r="BW823" s="11"/>
      <c r="BX823" s="11"/>
      <c r="BY823" s="11"/>
      <c r="BZ823" s="11"/>
      <c r="CA823" s="11"/>
      <c r="CB823" s="11"/>
      <c r="CC823" s="11"/>
      <c r="CD823" s="11"/>
      <c r="CE823" s="11"/>
      <c r="CF823" s="11"/>
      <c r="CG823" s="11"/>
      <c r="CH823" s="11"/>
      <c r="CI823" s="11"/>
      <c r="CJ823" s="11"/>
      <c r="CK823" s="11"/>
      <c r="CL823" s="11"/>
      <c r="CM823" s="11"/>
      <c r="CN823" s="351"/>
      <c r="CO823" s="351"/>
      <c r="CP823" s="351"/>
      <c r="CQ823" s="351"/>
      <c r="CR823" s="351"/>
      <c r="CS823" s="351"/>
      <c r="CT823" s="351"/>
      <c r="CU823" s="351"/>
      <c r="CV823" s="351"/>
      <c r="CW823" s="351"/>
      <c r="CX823" s="351"/>
      <c r="CY823" s="351"/>
      <c r="CZ823" s="351"/>
      <c r="DA823" s="351"/>
      <c r="DB823" s="351"/>
      <c r="DC823" s="351"/>
      <c r="DD823" s="351"/>
      <c r="DE823" s="351"/>
      <c r="DF823" s="351"/>
      <c r="DG823" s="351"/>
      <c r="DH823" s="351"/>
      <c r="DI823" s="351"/>
      <c r="DJ823" s="351"/>
      <c r="DK823" s="351"/>
      <c r="DL823" s="351"/>
      <c r="DM823" s="351"/>
      <c r="DN823" s="351"/>
      <c r="DS823" s="372"/>
      <c r="DT823" s="374"/>
      <c r="DU823" s="375"/>
      <c r="DV823" s="375"/>
      <c r="DW823" s="375"/>
      <c r="DX823" s="375">
        <v>1</v>
      </c>
      <c r="DY823" s="375">
        <f t="shared" si="2996"/>
        <v>0</v>
      </c>
      <c r="DZ823" s="375">
        <f t="shared" si="2997"/>
        <v>0</v>
      </c>
      <c r="EA823" s="375">
        <f t="shared" si="2998"/>
        <v>1</v>
      </c>
      <c r="EB823" s="375">
        <f t="shared" si="2999"/>
        <v>0</v>
      </c>
      <c r="EC823" s="375">
        <f t="shared" si="3000"/>
        <v>0</v>
      </c>
      <c r="ED823" s="375">
        <f t="shared" si="3001"/>
        <v>1</v>
      </c>
      <c r="EE823" s="375">
        <f t="shared" si="3002"/>
        <v>0</v>
      </c>
      <c r="EF823" s="375">
        <f t="shared" si="3003"/>
        <v>0</v>
      </c>
      <c r="EG823" s="375">
        <f t="shared" si="3004"/>
        <v>1</v>
      </c>
      <c r="EH823" s="375">
        <f t="shared" si="3005"/>
        <v>0</v>
      </c>
      <c r="EI823" s="375">
        <f t="shared" si="3006"/>
        <v>0</v>
      </c>
      <c r="EJ823" s="375">
        <f t="shared" si="3007"/>
        <v>1</v>
      </c>
      <c r="EK823" s="375">
        <f t="shared" si="3008"/>
        <v>0</v>
      </c>
      <c r="EL823" s="375">
        <f t="shared" si="3009"/>
        <v>0</v>
      </c>
      <c r="EM823" s="375">
        <f t="shared" si="3010"/>
        <v>1</v>
      </c>
      <c r="EN823" s="375">
        <f t="shared" si="3011"/>
        <v>0</v>
      </c>
      <c r="EO823" s="375">
        <f t="shared" si="3012"/>
        <v>0</v>
      </c>
      <c r="EP823" s="375">
        <f t="shared" si="3013"/>
        <v>1</v>
      </c>
      <c r="EQ823" s="375">
        <f t="shared" si="3014"/>
        <v>0</v>
      </c>
      <c r="ER823" s="375">
        <f t="shared" si="3015"/>
        <v>0</v>
      </c>
      <c r="ES823" s="375">
        <f t="shared" si="3016"/>
        <v>1</v>
      </c>
      <c r="ET823" s="375">
        <f t="shared" si="3017"/>
        <v>0</v>
      </c>
      <c r="EU823" s="375">
        <f t="shared" si="3018"/>
        <v>0</v>
      </c>
      <c r="EV823" s="375">
        <f t="shared" si="3019"/>
        <v>1</v>
      </c>
      <c r="EW823" s="375">
        <f t="shared" si="3020"/>
        <v>0</v>
      </c>
      <c r="EX823" s="375">
        <f t="shared" si="3021"/>
        <v>0</v>
      </c>
      <c r="EY823" s="375">
        <f t="shared" si="3022"/>
        <v>1</v>
      </c>
      <c r="EZ823" s="375">
        <f t="shared" si="3023"/>
        <v>0</v>
      </c>
      <c r="FA823" s="375">
        <f t="shared" si="3024"/>
        <v>0</v>
      </c>
      <c r="FB823" s="375">
        <f t="shared" si="3025"/>
        <v>1</v>
      </c>
      <c r="FC823" s="375">
        <f t="shared" si="3026"/>
        <v>0</v>
      </c>
      <c r="FD823" s="375">
        <f t="shared" si="3027"/>
        <v>0</v>
      </c>
      <c r="FE823" s="376"/>
      <c r="FF823" s="372"/>
      <c r="FG823" s="372"/>
      <c r="FH823" s="372"/>
      <c r="FI823" s="372"/>
      <c r="FJ823" s="372"/>
      <c r="FK823" s="372"/>
      <c r="FL823" s="372"/>
      <c r="FM823" s="372"/>
      <c r="FN823" s="372"/>
      <c r="FO823" s="372"/>
      <c r="FP823" s="372"/>
      <c r="FQ823" s="372"/>
      <c r="FR823" s="372"/>
      <c r="FS823" s="372"/>
      <c r="FT823" s="372"/>
      <c r="FU823" s="372"/>
      <c r="FV823" s="372"/>
      <c r="FW823" s="372"/>
      <c r="FX823" s="372"/>
      <c r="FY823" s="372"/>
      <c r="FZ823" s="372"/>
      <c r="GA823" s="372"/>
      <c r="GB823" s="372"/>
      <c r="GC823" s="372"/>
      <c r="GD823" s="372"/>
      <c r="GE823" s="372"/>
      <c r="GF823" s="372"/>
      <c r="GG823" s="372"/>
      <c r="GH823" s="372"/>
      <c r="GI823" s="372"/>
      <c r="GJ823" s="372"/>
      <c r="GK823" s="372"/>
      <c r="GL823" s="372"/>
      <c r="GM823" s="372"/>
      <c r="GN823" s="372"/>
      <c r="GO823" s="372"/>
      <c r="GP823" s="372"/>
      <c r="GQ823" s="372"/>
      <c r="GR823" s="372"/>
      <c r="GS823" s="372"/>
      <c r="GT823" s="372"/>
      <c r="GU823" s="372"/>
      <c r="GV823" s="372"/>
      <c r="GW823" s="372"/>
      <c r="GX823" s="372"/>
      <c r="GY823" s="372"/>
      <c r="GZ823" s="372"/>
      <c r="HA823" s="372"/>
      <c r="HB823" s="372"/>
      <c r="HC823" s="372"/>
    </row>
    <row r="824" spans="1:211" s="373" customFormat="1" ht="15" customHeight="1" collapsed="1" thickTop="1" x14ac:dyDescent="0.2">
      <c r="A824" s="192">
        <f>SWDATA!O809</f>
        <v>0</v>
      </c>
      <c r="B824" s="192">
        <f>SWDATA!M809</f>
        <v>0</v>
      </c>
      <c r="C824" s="201">
        <f>IF(AND(SWDATA!M809=1,SWDATA!Q809="promotions"),SWDATA!P809,0)</f>
        <v>0</v>
      </c>
      <c r="D824" s="200">
        <f>ROW(SWDATA!M809)</f>
        <v>809</v>
      </c>
      <c r="E824" s="202">
        <f t="shared" ref="E824:E831" si="3033">B824</f>
        <v>0</v>
      </c>
      <c r="F824" s="203">
        <f t="shared" si="2867"/>
        <v>1</v>
      </c>
      <c r="G824" s="192" t="str">
        <f t="shared" si="2868"/>
        <v/>
      </c>
      <c r="H824" s="313"/>
      <c r="I824" s="390"/>
      <c r="J824" s="395">
        <f t="shared" si="2869"/>
        <v>0</v>
      </c>
      <c r="K824" s="396" t="str">
        <f t="shared" si="2870"/>
        <v/>
      </c>
      <c r="L824" s="397"/>
      <c r="M824" s="398"/>
      <c r="N824" s="399" t="str">
        <f>IF(LEN(SWDATA!F809)=0,"",IF(LEN(SWDATA!G809)=0,"",IF($O$12="ID",MID(SWDATA!G809,FIND("|",SWDATA!G809)+1,FIND("~~",SWDATA!G809)-FIND("|",SWDATA!G809)-1),IF($O$12="Desc",RIGHT(SWDATA!G809,LEN(SWDATA!G809)-FIND("~~",SWDATA!G809)-1),RIGHT(SWDATA!G809,LEN(SWDATA!G809)-FIND("|",SWDATA!G809))))))</f>
        <v/>
      </c>
      <c r="O824" s="400" t="str">
        <f>IF(LEN(SWDATA!G809)=0,"",IF(LEN(SWDATA!H809)=0,"",IF($O$12="ID",MID(SWDATA!H809,FIND("|",SWDATA!H809)+1,FIND("~~",SWDATA!H809)-FIND("|",SWDATA!H809)-1),IF($O$12="Desc",RIGHT(SWDATA!H809,LEN(SWDATA!H809)-FIND("~~",SWDATA!H809)-1),RIGHT(SWDATA!H809,LEN(SWDATA!H809)-FIND("|",SWDATA!H809))))))</f>
        <v/>
      </c>
      <c r="P824" s="401" t="str">
        <f>IF(LEN(SWDATA!C809)=0,"",SWDATA!C809)</f>
        <v/>
      </c>
      <c r="Q824" s="402" t="str">
        <f t="shared" si="2871"/>
        <v/>
      </c>
      <c r="R824" s="403" t="s">
        <v>575</v>
      </c>
      <c r="S824" s="404" t="s">
        <v>485</v>
      </c>
      <c r="T824" s="404"/>
      <c r="U824" s="405" t="s">
        <v>595</v>
      </c>
      <c r="V824" s="406" t="s">
        <v>221</v>
      </c>
      <c r="W824" s="407">
        <f>IF(OR(Is_Loading,LEN($A824)=0),"",SWDATA!P809)</f>
        <v>0</v>
      </c>
      <c r="X824" s="408">
        <f>IF(OR(Is_Loading,LEN($A824)=0),"",SWDATA!Q809)</f>
        <v>0</v>
      </c>
      <c r="Y824" s="408">
        <f>IF(OR(Is_Loading,LEN($A824)=0),"",SWDATA!R809)</f>
        <v>0</v>
      </c>
      <c r="Z824" s="407" t="str">
        <f t="shared" ref="Z824" si="3034">IF($A824=0,"",CHOOSE($F824,SUM(W824:Y824),SUM(W824:Y824)/3,Y824))</f>
        <v/>
      </c>
      <c r="AA824" s="407">
        <f>IF(OR(Is_Loading,LEN($A824)=0),"",SWDATA!T809)</f>
        <v>0</v>
      </c>
      <c r="AB824" s="408">
        <f>IF(OR(Is_Loading,LEN($A824)=0),"",SWDATA!U809)</f>
        <v>0</v>
      </c>
      <c r="AC824" s="408">
        <f>IF(OR(Is_Loading,LEN($A824)=0),"",SWDATA!V809)</f>
        <v>0</v>
      </c>
      <c r="AD824" s="407" t="str">
        <f t="shared" si="2872"/>
        <v/>
      </c>
      <c r="AE824" s="407">
        <f>IF(OR(Is_Loading,LEN($A824)=0),"",SWDATA!X809)</f>
        <v>0</v>
      </c>
      <c r="AF824" s="408">
        <f>IF(OR(Is_Loading,LEN($A824)=0),"",SWDATA!Y809)</f>
        <v>0</v>
      </c>
      <c r="AG824" s="408">
        <f>IF(OR(Is_Loading,LEN($A824)=0),"",SWDATA!Z809)</f>
        <v>0</v>
      </c>
      <c r="AH824" s="407" t="str">
        <f t="shared" si="2873"/>
        <v/>
      </c>
      <c r="AI824" s="407">
        <f>IF(OR(Is_Loading,LEN($A824)=0),"",SWDATA!AB809)</f>
        <v>0</v>
      </c>
      <c r="AJ824" s="408">
        <f>IF(OR(Is_Loading,LEN($A824)=0),"",SWDATA!AC809)</f>
        <v>0</v>
      </c>
      <c r="AK824" s="408">
        <f>IF(OR(Is_Loading,LEN($A824)=0),"",SWDATA!AD809)</f>
        <v>0</v>
      </c>
      <c r="AL824" s="407" t="str">
        <f t="shared" si="2874"/>
        <v/>
      </c>
      <c r="AM824" s="407">
        <f>IF(OR(Is_Loading,LEN($A824)=0),"",SWDATA!AF809)</f>
        <v>0</v>
      </c>
      <c r="AN824" s="408">
        <f>IF(OR(Is_Loading,LEN($A824)=0),"",SWDATA!AG809)</f>
        <v>0</v>
      </c>
      <c r="AO824" s="409">
        <f>IF(OR(Is_Loading,LEN($A824)=0),"",SWDATA!AH809)</f>
        <v>0</v>
      </c>
      <c r="AP824" s="410" t="str">
        <f t="shared" si="2875"/>
        <v/>
      </c>
      <c r="AQ824" s="407">
        <f>IF(OR(Is_Loading,LEN($A824)=0),"",SWDATA!AJ809)</f>
        <v>0</v>
      </c>
      <c r="AR824" s="408">
        <f>IF(OR(Is_Loading,LEN($A824)=0),"",SWDATA!AK809)</f>
        <v>0</v>
      </c>
      <c r="AS824" s="408">
        <f>IF(OR(Is_Loading,LEN($A824)=0),"",SWDATA!AL809)</f>
        <v>0</v>
      </c>
      <c r="AT824" s="407" t="str">
        <f t="shared" si="2876"/>
        <v/>
      </c>
      <c r="AU824" s="407">
        <f>IF(OR(Is_Loading,LEN($A824)=0),"",SWDATA!AN809)</f>
        <v>0</v>
      </c>
      <c r="AV824" s="408">
        <f>IF(OR(Is_Loading,LEN($A824)=0),"",SWDATA!AO809)</f>
        <v>0</v>
      </c>
      <c r="AW824" s="408">
        <f>IF(OR(Is_Loading,LEN($A824)=0),"",SWDATA!AP809)</f>
        <v>0</v>
      </c>
      <c r="AX824" s="407" t="str">
        <f t="shared" si="2877"/>
        <v/>
      </c>
      <c r="AY824" s="407">
        <f>IF(OR(Is_Loading,LEN($A824)=0),"",SWDATA!AR809)</f>
        <v>0</v>
      </c>
      <c r="AZ824" s="408">
        <f>IF(OR(Is_Loading,LEN($A824)=0),"",SWDATA!AS809)</f>
        <v>0</v>
      </c>
      <c r="BA824" s="408">
        <f>IF(OR(Is_Loading,LEN($A824)=0),"",SWDATA!AT809)</f>
        <v>0</v>
      </c>
      <c r="BB824" s="407" t="str">
        <f t="shared" si="2878"/>
        <v/>
      </c>
      <c r="BC824" s="407">
        <f>IF(OR(Is_Loading,LEN($A824)=0),"",SWDATA!AV809)</f>
        <v>0</v>
      </c>
      <c r="BD824" s="408">
        <f>IF(OR(Is_Loading,LEN($A824)=0),"",SWDATA!AW809)</f>
        <v>0</v>
      </c>
      <c r="BE824" s="409">
        <f>IF(OR(Is_Loading,LEN($A824)=0),"",SWDATA!AX809)</f>
        <v>0</v>
      </c>
      <c r="BF824" s="320" t="str">
        <f t="shared" si="2879"/>
        <v/>
      </c>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s="201"/>
      <c r="CO824" s="201"/>
      <c r="CP824" s="201"/>
      <c r="CQ824" s="201"/>
      <c r="CR824" s="201"/>
      <c r="CS824" s="201"/>
      <c r="CT824" s="201"/>
      <c r="CU824" s="201"/>
      <c r="CV824" s="201"/>
      <c r="CW824" s="201"/>
      <c r="CX824" s="201"/>
      <c r="CY824" s="201"/>
      <c r="CZ824" s="201"/>
      <c r="DA824" s="201"/>
      <c r="DB824" s="201"/>
      <c r="DC824" s="201"/>
      <c r="DD824" s="201"/>
      <c r="DE824" s="201"/>
      <c r="DF824" s="201"/>
      <c r="DG824" s="201"/>
      <c r="DH824" s="201"/>
      <c r="DI824" s="201"/>
      <c r="DJ824" s="201"/>
      <c r="DK824" s="201"/>
      <c r="DL824" s="201"/>
      <c r="DM824" s="201"/>
      <c r="DN824" s="201"/>
      <c r="DQ824" s="373">
        <f>'Metrics &amp; Attributes View'!N849</f>
        <v>0</v>
      </c>
      <c r="DS824" s="372"/>
      <c r="DT824" s="374"/>
      <c r="DU824" s="375"/>
      <c r="DV824" s="375"/>
      <c r="DW824" s="375"/>
      <c r="DX824" s="375"/>
      <c r="DY824" s="375"/>
      <c r="DZ824" s="375"/>
      <c r="EA824" s="375"/>
      <c r="EB824" s="375"/>
      <c r="EC824" s="375"/>
      <c r="ED824" s="375"/>
      <c r="EE824" s="375"/>
      <c r="EF824" s="375"/>
      <c r="EG824" s="375"/>
      <c r="EH824" s="375"/>
      <c r="EI824" s="375"/>
      <c r="EJ824" s="375"/>
      <c r="EK824" s="375"/>
      <c r="EL824" s="375"/>
      <c r="EM824" s="375"/>
      <c r="EN824" s="375"/>
      <c r="EO824" s="375"/>
      <c r="EP824" s="375"/>
      <c r="EQ824" s="375"/>
      <c r="ER824" s="375"/>
      <c r="ES824" s="375"/>
      <c r="ET824" s="375"/>
      <c r="EU824" s="375"/>
      <c r="EV824" s="375"/>
      <c r="EW824" s="375"/>
      <c r="EX824" s="375"/>
      <c r="EY824" s="375"/>
      <c r="EZ824" s="375"/>
      <c r="FA824" s="375"/>
      <c r="FB824" s="375"/>
      <c r="FC824" s="375"/>
      <c r="FD824" s="375"/>
      <c r="FE824" s="376"/>
      <c r="FF824" s="372"/>
      <c r="FG824" s="372"/>
      <c r="FH824" s="372"/>
      <c r="FI824" s="372"/>
      <c r="FJ824" s="372"/>
      <c r="FK824" s="372"/>
      <c r="FL824" s="372"/>
      <c r="FM824" s="372"/>
      <c r="FN824" s="372"/>
      <c r="FO824" s="372"/>
      <c r="FP824" s="372"/>
      <c r="FQ824" s="372"/>
      <c r="FR824" s="372"/>
      <c r="FS824" s="372"/>
      <c r="FT824" s="372"/>
      <c r="FU824" s="372"/>
      <c r="FV824" s="372"/>
      <c r="FW824" s="372"/>
      <c r="FX824" s="372"/>
      <c r="FY824" s="372"/>
      <c r="FZ824" s="372"/>
      <c r="GA824" s="372"/>
      <c r="GB824" s="372"/>
      <c r="GC824" s="372"/>
      <c r="GD824" s="372"/>
      <c r="GE824" s="372"/>
      <c r="GF824" s="372"/>
      <c r="GG824" s="372"/>
      <c r="GH824" s="372"/>
      <c r="GI824" s="372"/>
      <c r="GJ824" s="372"/>
      <c r="GK824" s="372"/>
      <c r="GL824" s="372"/>
      <c r="GM824" s="372"/>
      <c r="GN824" s="372"/>
      <c r="GO824" s="372"/>
      <c r="GP824" s="372"/>
      <c r="GQ824" s="372"/>
      <c r="GR824" s="372"/>
      <c r="GS824" s="372"/>
      <c r="GT824" s="372"/>
      <c r="GU824" s="372"/>
      <c r="GV824" s="372"/>
      <c r="GW824" s="372"/>
      <c r="GX824" s="372"/>
      <c r="GY824" s="372"/>
      <c r="GZ824" s="372"/>
      <c r="HA824" s="372"/>
      <c r="HB824" s="372"/>
      <c r="HC824" s="372"/>
    </row>
    <row r="825" spans="1:211" s="373" customFormat="1" ht="15" customHeight="1" x14ac:dyDescent="0.2">
      <c r="A825" s="192">
        <f>SWDATA!O810</f>
        <v>0</v>
      </c>
      <c r="B825" s="192">
        <f>SWDATA!M810</f>
        <v>0</v>
      </c>
      <c r="C825" s="201">
        <f>IF(AND(SWDATA!M810=1,SWDATA!Q810="promotions"),SWDATA!P810,0)</f>
        <v>0</v>
      </c>
      <c r="D825" s="200">
        <f>ROW(SWDATA!M810)</f>
        <v>810</v>
      </c>
      <c r="E825" s="202">
        <f t="shared" si="3033"/>
        <v>0</v>
      </c>
      <c r="F825" s="203">
        <f t="shared" si="2867"/>
        <v>1</v>
      </c>
      <c r="G825" s="192" t="str">
        <f t="shared" si="2868"/>
        <v/>
      </c>
      <c r="H825" s="204"/>
      <c r="I825" s="390"/>
      <c r="J825" s="238">
        <f t="shared" si="2869"/>
        <v>0</v>
      </c>
      <c r="K825" s="239" t="str">
        <f t="shared" si="2870"/>
        <v/>
      </c>
      <c r="L825" s="342"/>
      <c r="M825" s="345"/>
      <c r="N825" s="340" t="str">
        <f>IF(LEN(SWDATA!F810)=0,"",N824)</f>
        <v/>
      </c>
      <c r="O825" s="296" t="str">
        <f>IF(LEN(SWDATA!G810)=0,"",O824)</f>
        <v/>
      </c>
      <c r="P825" s="297" t="str">
        <f>IF(LEN(SWDATA!C810)=0,"",SWDATA!C810)</f>
        <v/>
      </c>
      <c r="Q825" s="312" t="str">
        <f t="shared" si="2871"/>
        <v/>
      </c>
      <c r="R825" s="223" t="s">
        <v>575</v>
      </c>
      <c r="S825" s="224"/>
      <c r="T825" s="224"/>
      <c r="U825" s="265" t="s">
        <v>619</v>
      </c>
      <c r="V825" s="205" t="s">
        <v>221</v>
      </c>
      <c r="W825" s="266">
        <f>IF(OR(Is_Loading,LEN($A825)=0),"",SWDATA!P810)</f>
        <v>0</v>
      </c>
      <c r="X825" s="267">
        <f>IF(OR(Is_Loading,LEN($A825)=0),"",SWDATA!Q810)</f>
        <v>0</v>
      </c>
      <c r="Y825" s="267">
        <f>IF(OR(Is_Loading,LEN($A825)=0),"",SWDATA!R810)</f>
        <v>0</v>
      </c>
      <c r="Z825" s="266" t="str">
        <f t="shared" ref="Z825:Z826" si="3035">IF($A825=0,"",CHOOSE($F825,SUM(W825:Y825),SUM(W825:Y825)/3,Y825))</f>
        <v/>
      </c>
      <c r="AA825" s="266">
        <f>IF(OR(Is_Loading,LEN($A825)=0),"",SWDATA!T810)</f>
        <v>0</v>
      </c>
      <c r="AB825" s="267">
        <f>IF(OR(Is_Loading,LEN($A825)=0),"",SWDATA!U810)</f>
        <v>0</v>
      </c>
      <c r="AC825" s="267">
        <f>IF(OR(Is_Loading,LEN($A825)=0),"",SWDATA!V810)</f>
        <v>0</v>
      </c>
      <c r="AD825" s="266" t="str">
        <f t="shared" si="2872"/>
        <v/>
      </c>
      <c r="AE825" s="266">
        <f>IF(OR(Is_Loading,LEN($A825)=0),"",SWDATA!X810)</f>
        <v>0</v>
      </c>
      <c r="AF825" s="267">
        <f>IF(OR(Is_Loading,LEN($A825)=0),"",SWDATA!Y810)</f>
        <v>0</v>
      </c>
      <c r="AG825" s="267">
        <f>IF(OR(Is_Loading,LEN($A825)=0),"",SWDATA!Z810)</f>
        <v>0</v>
      </c>
      <c r="AH825" s="266" t="str">
        <f t="shared" si="2873"/>
        <v/>
      </c>
      <c r="AI825" s="266">
        <f>IF(OR(Is_Loading,LEN($A825)=0),"",SWDATA!AB810)</f>
        <v>0</v>
      </c>
      <c r="AJ825" s="267">
        <f>IF(OR(Is_Loading,LEN($A825)=0),"",SWDATA!AC810)</f>
        <v>0</v>
      </c>
      <c r="AK825" s="267">
        <f>IF(OR(Is_Loading,LEN($A825)=0),"",SWDATA!AD810)</f>
        <v>0</v>
      </c>
      <c r="AL825" s="266" t="str">
        <f t="shared" si="2874"/>
        <v/>
      </c>
      <c r="AM825" s="266">
        <f>IF(OR(Is_Loading,LEN($A825)=0),"",SWDATA!AF810)</f>
        <v>0</v>
      </c>
      <c r="AN825" s="267">
        <f>IF(OR(Is_Loading,LEN($A825)=0),"",SWDATA!AG810)</f>
        <v>0</v>
      </c>
      <c r="AO825" s="323">
        <f>IF(OR(Is_Loading,LEN($A825)=0),"",SWDATA!AH810)</f>
        <v>0</v>
      </c>
      <c r="AP825" s="320" t="str">
        <f t="shared" si="2875"/>
        <v/>
      </c>
      <c r="AQ825" s="266">
        <f>IF(OR(Is_Loading,LEN($A825)=0),"",SWDATA!AJ810)</f>
        <v>0</v>
      </c>
      <c r="AR825" s="267">
        <f>IF(OR(Is_Loading,LEN($A825)=0),"",SWDATA!AK810)</f>
        <v>0</v>
      </c>
      <c r="AS825" s="267">
        <f>IF(OR(Is_Loading,LEN($A825)=0),"",SWDATA!AL810)</f>
        <v>0</v>
      </c>
      <c r="AT825" s="266" t="str">
        <f t="shared" si="2876"/>
        <v/>
      </c>
      <c r="AU825" s="266">
        <f>IF(OR(Is_Loading,LEN($A825)=0),"",SWDATA!AN810)</f>
        <v>0</v>
      </c>
      <c r="AV825" s="267">
        <f>IF(OR(Is_Loading,LEN($A825)=0),"",SWDATA!AO810)</f>
        <v>0</v>
      </c>
      <c r="AW825" s="267">
        <f>IF(OR(Is_Loading,LEN($A825)=0),"",SWDATA!AP810)</f>
        <v>0</v>
      </c>
      <c r="AX825" s="266" t="str">
        <f t="shared" si="2877"/>
        <v/>
      </c>
      <c r="AY825" s="266">
        <f>IF(OR(Is_Loading,LEN($A825)=0),"",SWDATA!AR810)</f>
        <v>0</v>
      </c>
      <c r="AZ825" s="267">
        <f>IF(OR(Is_Loading,LEN($A825)=0),"",SWDATA!AS810)</f>
        <v>0</v>
      </c>
      <c r="BA825" s="267">
        <f>IF(OR(Is_Loading,LEN($A825)=0),"",SWDATA!AT810)</f>
        <v>0</v>
      </c>
      <c r="BB825" s="266" t="str">
        <f t="shared" si="2878"/>
        <v/>
      </c>
      <c r="BC825" s="266">
        <f>IF(OR(Is_Loading,LEN($A825)=0),"",SWDATA!AV810)</f>
        <v>0</v>
      </c>
      <c r="BD825" s="267">
        <f>IF(OR(Is_Loading,LEN($A825)=0),"",SWDATA!AW810)</f>
        <v>0</v>
      </c>
      <c r="BE825" s="323">
        <f>IF(OR(Is_Loading,LEN($A825)=0),"",SWDATA!AX810)</f>
        <v>0</v>
      </c>
      <c r="BF825" s="320" t="str">
        <f t="shared" si="2879"/>
        <v/>
      </c>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s="201"/>
      <c r="CO825" s="201"/>
      <c r="CP825" s="201"/>
      <c r="CQ825" s="201"/>
      <c r="CR825" s="201"/>
      <c r="CS825" s="201"/>
      <c r="CT825" s="201"/>
      <c r="CU825" s="201"/>
      <c r="CV825" s="201"/>
      <c r="CW825" s="201"/>
      <c r="CX825" s="201"/>
      <c r="CY825" s="201"/>
      <c r="CZ825" s="201"/>
      <c r="DA825" s="201"/>
      <c r="DB825" s="201"/>
      <c r="DC825" s="201"/>
      <c r="DD825" s="201"/>
      <c r="DE825" s="201"/>
      <c r="DF825" s="201"/>
      <c r="DG825" s="201"/>
      <c r="DH825" s="201"/>
      <c r="DI825" s="201"/>
      <c r="DJ825" s="201"/>
      <c r="DK825" s="201"/>
      <c r="DL825" s="201"/>
      <c r="DM825" s="201"/>
      <c r="DN825" s="201"/>
      <c r="DS825" s="372"/>
      <c r="DT825" s="372"/>
      <c r="DU825" s="375">
        <f t="shared" ref="DU825" si="3036">COLUMN(W823)</f>
        <v>23</v>
      </c>
      <c r="DV825" s="375">
        <f t="shared" ref="DV825" si="3037">SUM(DU825)+DV826+1</f>
        <v>24</v>
      </c>
      <c r="DW825" s="375">
        <f t="shared" ref="DW825" si="3038">SUM(DV825)+DW826+1</f>
        <v>25</v>
      </c>
      <c r="DX825" s="375">
        <f t="shared" ref="DX825" si="3039">SUM(DW825)+DX826+1</f>
        <v>27</v>
      </c>
      <c r="DY825" s="375">
        <f t="shared" ref="DY825" si="3040">SUM(DX825)+DY826+1</f>
        <v>28</v>
      </c>
      <c r="DZ825" s="375">
        <f t="shared" ref="DZ825" si="3041">SUM(DY825)+DZ826+1</f>
        <v>29</v>
      </c>
      <c r="EA825" s="375">
        <f t="shared" ref="EA825" si="3042">SUM(DZ825)+EA826+1</f>
        <v>31</v>
      </c>
      <c r="EB825" s="375">
        <f t="shared" ref="EB825" si="3043">SUM(EA825)+EB826+1</f>
        <v>32</v>
      </c>
      <c r="EC825" s="375">
        <f t="shared" ref="EC825" si="3044">SUM(EB825)+EC826+1</f>
        <v>33</v>
      </c>
      <c r="ED825" s="375">
        <f t="shared" ref="ED825" si="3045">SUM(EC825)+ED826+1</f>
        <v>35</v>
      </c>
      <c r="EE825" s="375">
        <f t="shared" ref="EE825" si="3046">SUM(ED825)+EE826+1</f>
        <v>36</v>
      </c>
      <c r="EF825" s="375">
        <f t="shared" ref="EF825" si="3047">SUM(EE825)+EF826+1</f>
        <v>37</v>
      </c>
      <c r="EG825" s="375">
        <f t="shared" ref="EG825" si="3048">SUM(EF825)+EG826+1</f>
        <v>39</v>
      </c>
      <c r="EH825" s="375">
        <f t="shared" ref="EH825" si="3049">SUM(EG825)+EH826+1</f>
        <v>40</v>
      </c>
      <c r="EI825" s="375">
        <f t="shared" ref="EI825" si="3050">SUM(EH825)+EI826+1</f>
        <v>41</v>
      </c>
      <c r="EJ825" s="375">
        <f t="shared" ref="EJ825" si="3051">SUM(EI825)+EJ826+1</f>
        <v>43</v>
      </c>
      <c r="EK825" s="375">
        <f t="shared" ref="EK825" si="3052">SUM(EJ825)+EK826+1</f>
        <v>44</v>
      </c>
      <c r="EL825" s="375">
        <f t="shared" ref="EL825" si="3053">SUM(EK825)+EL826+1</f>
        <v>45</v>
      </c>
      <c r="EM825" s="375">
        <f t="shared" ref="EM825" si="3054">SUM(EL825)+EM826+1</f>
        <v>47</v>
      </c>
      <c r="EN825" s="375">
        <f t="shared" ref="EN825" si="3055">SUM(EM825)+EN826+1</f>
        <v>48</v>
      </c>
      <c r="EO825" s="375">
        <f t="shared" ref="EO825" si="3056">SUM(EN825)+EO826+1</f>
        <v>49</v>
      </c>
      <c r="EP825" s="375">
        <f t="shared" ref="EP825" si="3057">SUM(EO825)+EP826+1</f>
        <v>51</v>
      </c>
      <c r="EQ825" s="375">
        <f t="shared" ref="EQ825" si="3058">SUM(EP825)+EQ826+1</f>
        <v>52</v>
      </c>
      <c r="ER825" s="375">
        <f t="shared" ref="ER825" si="3059">SUM(EQ825)+ER826+1</f>
        <v>53</v>
      </c>
      <c r="ES825" s="375">
        <f t="shared" ref="ES825" si="3060">SUM(ER825)+ES826+1</f>
        <v>55</v>
      </c>
      <c r="ET825" s="375">
        <f t="shared" ref="ET825" si="3061">SUM(ES825)+ET826+1</f>
        <v>56</v>
      </c>
      <c r="EU825" s="375">
        <f t="shared" ref="EU825" si="3062">SUM(ET825)+EU826+1</f>
        <v>57</v>
      </c>
      <c r="EV825" s="375">
        <f t="shared" ref="EV825" si="3063">SUM(EU825)+EV826+1</f>
        <v>59</v>
      </c>
      <c r="EW825" s="375">
        <f t="shared" ref="EW825" si="3064">SUM(EV825)+EW826+1</f>
        <v>60</v>
      </c>
      <c r="EX825" s="375">
        <f t="shared" ref="EX825" si="3065">SUM(EW825)+EX826+1</f>
        <v>61</v>
      </c>
      <c r="EY825" s="375">
        <f t="shared" ref="EY825" si="3066">SUM(EX825)+EY826+1</f>
        <v>63</v>
      </c>
      <c r="EZ825" s="375">
        <f t="shared" ref="EZ825" si="3067">SUM(EY825)+EZ826+1</f>
        <v>64</v>
      </c>
      <c r="FA825" s="375">
        <f t="shared" ref="FA825" si="3068">SUM(EZ825)+FA826+1</f>
        <v>65</v>
      </c>
      <c r="FB825" s="375">
        <f t="shared" ref="FB825" si="3069">SUM(FA825)+FB826+1</f>
        <v>67</v>
      </c>
      <c r="FC825" s="375">
        <f t="shared" ref="FC825" si="3070">SUM(FB825)+FC826+1</f>
        <v>68</v>
      </c>
      <c r="FD825" s="375">
        <f t="shared" ref="FD825" si="3071">SUM(FC825)+FD826+1</f>
        <v>69</v>
      </c>
      <c r="FE825" s="372"/>
      <c r="FF825" s="372"/>
      <c r="FG825" s="372"/>
      <c r="FH825" s="372"/>
      <c r="FI825" s="372"/>
      <c r="FJ825" s="372"/>
      <c r="FK825" s="372"/>
      <c r="FL825" s="372"/>
      <c r="FM825" s="372"/>
      <c r="FN825" s="372"/>
      <c r="FO825" s="372"/>
      <c r="FP825" s="372"/>
      <c r="FQ825" s="372"/>
      <c r="FR825" s="372"/>
      <c r="FS825" s="372"/>
      <c r="FT825" s="372"/>
      <c r="FU825" s="372"/>
      <c r="FV825" s="372"/>
      <c r="FW825" s="372"/>
      <c r="FX825" s="372"/>
      <c r="FY825" s="372"/>
      <c r="FZ825" s="372"/>
      <c r="GA825" s="372"/>
      <c r="GB825" s="372"/>
      <c r="GC825" s="372"/>
      <c r="GD825" s="372"/>
      <c r="GE825" s="372"/>
      <c r="GF825" s="372"/>
      <c r="GG825" s="372"/>
      <c r="GH825" s="372"/>
      <c r="GI825" s="372"/>
      <c r="GJ825" s="372"/>
      <c r="GK825" s="372"/>
      <c r="GL825" s="372"/>
      <c r="GM825" s="372"/>
      <c r="GN825" s="372"/>
      <c r="GO825" s="372"/>
      <c r="GP825" s="372"/>
      <c r="GQ825" s="372"/>
      <c r="GR825" s="372"/>
      <c r="GS825" s="372"/>
      <c r="GT825" s="372"/>
      <c r="GU825" s="372"/>
      <c r="GV825" s="372"/>
      <c r="GW825" s="372"/>
      <c r="GX825" s="372"/>
      <c r="GY825" s="372"/>
      <c r="GZ825" s="372"/>
    </row>
    <row r="826" spans="1:211" s="373" customFormat="1" ht="15" customHeight="1" thickBot="1" x14ac:dyDescent="0.25">
      <c r="A826" s="192">
        <f>SWDATA!O811</f>
        <v>0</v>
      </c>
      <c r="B826" s="192">
        <f>SWDATA!M811</f>
        <v>0</v>
      </c>
      <c r="C826" s="201">
        <f>IF(AND(SWDATA!M811=1,SWDATA!Q811="promotions"),SWDATA!P811,0)</f>
        <v>0</v>
      </c>
      <c r="D826" s="200">
        <f>ROW(SWDATA!M811)</f>
        <v>811</v>
      </c>
      <c r="E826" s="202">
        <f t="shared" si="3033"/>
        <v>0</v>
      </c>
      <c r="F826" s="203">
        <f t="shared" si="2867"/>
        <v>1</v>
      </c>
      <c r="G826" s="192" t="str">
        <f t="shared" si="2868"/>
        <v/>
      </c>
      <c r="H826" s="204"/>
      <c r="I826" s="390"/>
      <c r="J826" s="238">
        <f t="shared" si="2869"/>
        <v>0</v>
      </c>
      <c r="K826" s="239" t="str">
        <f t="shared" si="2870"/>
        <v/>
      </c>
      <c r="L826" s="342"/>
      <c r="M826" s="346"/>
      <c r="N826" s="340" t="str">
        <f>IF(LEN(SWDATA!F811)=0,"",N825)</f>
        <v/>
      </c>
      <c r="O826" s="296" t="str">
        <f>IF(LEN(SWDATA!G811)=0,"",O825)</f>
        <v/>
      </c>
      <c r="P826" s="297" t="str">
        <f>IF(LEN(SWDATA!C811)=0,"",SWDATA!C811)</f>
        <v/>
      </c>
      <c r="Q826" s="312" t="str">
        <f t="shared" si="2871"/>
        <v/>
      </c>
      <c r="R826" s="223" t="s">
        <v>575</v>
      </c>
      <c r="S826" s="224"/>
      <c r="T826" s="224"/>
      <c r="U826" s="264" t="s">
        <v>620</v>
      </c>
      <c r="V826" s="205" t="s">
        <v>221</v>
      </c>
      <c r="W826" s="266">
        <f>IF(OR(Is_Loading,LEN($A826)=0),"",SWDATA!P811)</f>
        <v>0</v>
      </c>
      <c r="X826" s="267">
        <f>IF(OR(Is_Loading,LEN($A826)=0),"",SWDATA!Q811)</f>
        <v>0</v>
      </c>
      <c r="Y826" s="267">
        <f>IF(OR(Is_Loading,LEN($A826)=0),"",SWDATA!R811)</f>
        <v>0</v>
      </c>
      <c r="Z826" s="266" t="str">
        <f t="shared" si="3035"/>
        <v/>
      </c>
      <c r="AA826" s="266">
        <f>IF(OR(Is_Loading,LEN($A826)=0),"",SWDATA!T811)</f>
        <v>0</v>
      </c>
      <c r="AB826" s="267">
        <f>IF(OR(Is_Loading,LEN($A826)=0),"",SWDATA!U811)</f>
        <v>0</v>
      </c>
      <c r="AC826" s="267">
        <f>IF(OR(Is_Loading,LEN($A826)=0),"",SWDATA!V811)</f>
        <v>0</v>
      </c>
      <c r="AD826" s="266" t="str">
        <f t="shared" si="2872"/>
        <v/>
      </c>
      <c r="AE826" s="266">
        <f>IF(OR(Is_Loading,LEN($A826)=0),"",SWDATA!X811)</f>
        <v>0</v>
      </c>
      <c r="AF826" s="267">
        <f>IF(OR(Is_Loading,LEN($A826)=0),"",SWDATA!Y811)</f>
        <v>0</v>
      </c>
      <c r="AG826" s="267">
        <f>IF(OR(Is_Loading,LEN($A826)=0),"",SWDATA!Z811)</f>
        <v>0</v>
      </c>
      <c r="AH826" s="266" t="str">
        <f t="shared" si="2873"/>
        <v/>
      </c>
      <c r="AI826" s="266">
        <f>IF(OR(Is_Loading,LEN($A826)=0),"",SWDATA!AB811)</f>
        <v>0</v>
      </c>
      <c r="AJ826" s="267">
        <f>IF(OR(Is_Loading,LEN($A826)=0),"",SWDATA!AC811)</f>
        <v>0</v>
      </c>
      <c r="AK826" s="267">
        <f>IF(OR(Is_Loading,LEN($A826)=0),"",SWDATA!AD811)</f>
        <v>0</v>
      </c>
      <c r="AL826" s="266" t="str">
        <f t="shared" si="2874"/>
        <v/>
      </c>
      <c r="AM826" s="266">
        <f>IF(OR(Is_Loading,LEN($A826)=0),"",SWDATA!AF811)</f>
        <v>0</v>
      </c>
      <c r="AN826" s="267">
        <f>IF(OR(Is_Loading,LEN($A826)=0),"",SWDATA!AG811)</f>
        <v>0</v>
      </c>
      <c r="AO826" s="323">
        <f>IF(OR(Is_Loading,LEN($A826)=0),"",SWDATA!AH811)</f>
        <v>0</v>
      </c>
      <c r="AP826" s="320" t="str">
        <f t="shared" si="2875"/>
        <v/>
      </c>
      <c r="AQ826" s="266">
        <f>IF(OR(Is_Loading,LEN($A826)=0),"",SWDATA!AJ811)</f>
        <v>0</v>
      </c>
      <c r="AR826" s="267">
        <f>IF(OR(Is_Loading,LEN($A826)=0),"",SWDATA!AK811)</f>
        <v>0</v>
      </c>
      <c r="AS826" s="267">
        <f>IF(OR(Is_Loading,LEN($A826)=0),"",SWDATA!AL811)</f>
        <v>0</v>
      </c>
      <c r="AT826" s="266" t="str">
        <f t="shared" si="2876"/>
        <v/>
      </c>
      <c r="AU826" s="266">
        <f>IF(OR(Is_Loading,LEN($A826)=0),"",SWDATA!AN811)</f>
        <v>0</v>
      </c>
      <c r="AV826" s="267">
        <f>IF(OR(Is_Loading,LEN($A826)=0),"",SWDATA!AO811)</f>
        <v>0</v>
      </c>
      <c r="AW826" s="267">
        <f>IF(OR(Is_Loading,LEN($A826)=0),"",SWDATA!AP811)</f>
        <v>0</v>
      </c>
      <c r="AX826" s="266" t="str">
        <f t="shared" si="2877"/>
        <v/>
      </c>
      <c r="AY826" s="266">
        <f>IF(OR(Is_Loading,LEN($A826)=0),"",SWDATA!AR811)</f>
        <v>0</v>
      </c>
      <c r="AZ826" s="267">
        <f>IF(OR(Is_Loading,LEN($A826)=0),"",SWDATA!AS811)</f>
        <v>0</v>
      </c>
      <c r="BA826" s="267">
        <f>IF(OR(Is_Loading,LEN($A826)=0),"",SWDATA!AT811)</f>
        <v>0</v>
      </c>
      <c r="BB826" s="266" t="str">
        <f t="shared" si="2878"/>
        <v/>
      </c>
      <c r="BC826" s="266">
        <f>IF(OR(Is_Loading,LEN($A826)=0),"",SWDATA!AV811)</f>
        <v>0</v>
      </c>
      <c r="BD826" s="267">
        <f>IF(OR(Is_Loading,LEN($A826)=0),"",SWDATA!AW811)</f>
        <v>0</v>
      </c>
      <c r="BE826" s="323">
        <f>IF(OR(Is_Loading,LEN($A826)=0),"",SWDATA!AX811)</f>
        <v>0</v>
      </c>
      <c r="BF826" s="320" t="str">
        <f t="shared" si="2879"/>
        <v/>
      </c>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s="201"/>
      <c r="CO826" s="201"/>
      <c r="CP826" s="201"/>
      <c r="CQ826" s="201"/>
      <c r="CR826" s="201"/>
      <c r="CS826" s="201"/>
      <c r="CT826" s="201"/>
      <c r="CU826" s="201"/>
      <c r="CV826" s="201"/>
      <c r="CW826" s="201"/>
      <c r="CX826" s="201"/>
      <c r="CY826" s="201"/>
      <c r="CZ826" s="201"/>
      <c r="DA826" s="201"/>
      <c r="DB826" s="201"/>
      <c r="DC826" s="201"/>
      <c r="DD826" s="201"/>
      <c r="DE826" s="201"/>
      <c r="DF826" s="201"/>
      <c r="DG826" s="201"/>
      <c r="DH826" s="201"/>
      <c r="DI826" s="201"/>
      <c r="DJ826" s="201"/>
      <c r="DK826" s="201"/>
      <c r="DL826" s="201"/>
      <c r="DM826" s="201"/>
      <c r="DN826" s="201"/>
      <c r="DS826" s="372"/>
      <c r="DT826" s="374"/>
      <c r="DU826" s="375"/>
      <c r="DV826" s="375"/>
      <c r="DW826" s="375"/>
      <c r="DX826" s="375">
        <v>1</v>
      </c>
      <c r="DY826" s="375">
        <f t="shared" ref="DY826:DY846" si="3072">DV826</f>
        <v>0</v>
      </c>
      <c r="DZ826" s="375">
        <f t="shared" ref="DZ826:DZ846" si="3073">DW826</f>
        <v>0</v>
      </c>
      <c r="EA826" s="375">
        <f t="shared" ref="EA826:EA846" si="3074">DX826</f>
        <v>1</v>
      </c>
      <c r="EB826" s="375">
        <f t="shared" ref="EB826:EB846" si="3075">DY826</f>
        <v>0</v>
      </c>
      <c r="EC826" s="375">
        <f t="shared" ref="EC826:EC846" si="3076">DZ826</f>
        <v>0</v>
      </c>
      <c r="ED826" s="375">
        <f t="shared" ref="ED826:ED846" si="3077">EA826</f>
        <v>1</v>
      </c>
      <c r="EE826" s="375">
        <f t="shared" ref="EE826:EE846" si="3078">EB826</f>
        <v>0</v>
      </c>
      <c r="EF826" s="375">
        <f t="shared" ref="EF826:EF846" si="3079">EC826</f>
        <v>0</v>
      </c>
      <c r="EG826" s="375">
        <f t="shared" ref="EG826:EG846" si="3080">ED826</f>
        <v>1</v>
      </c>
      <c r="EH826" s="375">
        <f t="shared" ref="EH826:EH846" si="3081">EE826</f>
        <v>0</v>
      </c>
      <c r="EI826" s="375">
        <f t="shared" ref="EI826:EI846" si="3082">EF826</f>
        <v>0</v>
      </c>
      <c r="EJ826" s="375">
        <f t="shared" ref="EJ826:EJ846" si="3083">EG826</f>
        <v>1</v>
      </c>
      <c r="EK826" s="375">
        <f t="shared" ref="EK826:EK846" si="3084">EH826</f>
        <v>0</v>
      </c>
      <c r="EL826" s="375">
        <f t="shared" ref="EL826:EL846" si="3085">EI826</f>
        <v>0</v>
      </c>
      <c r="EM826" s="375">
        <f t="shared" ref="EM826:EM846" si="3086">EJ826</f>
        <v>1</v>
      </c>
      <c r="EN826" s="375">
        <f t="shared" ref="EN826:EN846" si="3087">EK826</f>
        <v>0</v>
      </c>
      <c r="EO826" s="375">
        <f t="shared" ref="EO826:EO846" si="3088">EL826</f>
        <v>0</v>
      </c>
      <c r="EP826" s="375">
        <f t="shared" ref="EP826:EP846" si="3089">EM826</f>
        <v>1</v>
      </c>
      <c r="EQ826" s="375">
        <f t="shared" ref="EQ826:EQ846" si="3090">EN826</f>
        <v>0</v>
      </c>
      <c r="ER826" s="375">
        <f t="shared" ref="ER826:ER846" si="3091">EO826</f>
        <v>0</v>
      </c>
      <c r="ES826" s="375">
        <f t="shared" ref="ES826:ES846" si="3092">EP826</f>
        <v>1</v>
      </c>
      <c r="ET826" s="375">
        <f t="shared" ref="ET826:ET846" si="3093">EQ826</f>
        <v>0</v>
      </c>
      <c r="EU826" s="375">
        <f t="shared" ref="EU826:EU846" si="3094">ER826</f>
        <v>0</v>
      </c>
      <c r="EV826" s="375">
        <f t="shared" ref="EV826:EV846" si="3095">ES826</f>
        <v>1</v>
      </c>
      <c r="EW826" s="375">
        <f t="shared" ref="EW826:EW846" si="3096">ET826</f>
        <v>0</v>
      </c>
      <c r="EX826" s="375">
        <f t="shared" ref="EX826:EX846" si="3097">EU826</f>
        <v>0</v>
      </c>
      <c r="EY826" s="375">
        <f t="shared" ref="EY826:EY846" si="3098">EV826</f>
        <v>1</v>
      </c>
      <c r="EZ826" s="375">
        <f t="shared" ref="EZ826:EZ846" si="3099">EW826</f>
        <v>0</v>
      </c>
      <c r="FA826" s="375">
        <f t="shared" ref="FA826:FA846" si="3100">EX826</f>
        <v>0</v>
      </c>
      <c r="FB826" s="375">
        <f t="shared" ref="FB826:FB846" si="3101">EY826</f>
        <v>1</v>
      </c>
      <c r="FC826" s="375">
        <f t="shared" ref="FC826:FC846" si="3102">EZ826</f>
        <v>0</v>
      </c>
      <c r="FD826" s="375">
        <f t="shared" ref="FD826:FD846" si="3103">FA826</f>
        <v>0</v>
      </c>
      <c r="FE826" s="376"/>
      <c r="FF826" s="372"/>
      <c r="FG826" s="372"/>
      <c r="FH826" s="372"/>
      <c r="FI826" s="372"/>
      <c r="FJ826" s="372"/>
      <c r="FK826" s="372"/>
      <c r="FL826" s="372"/>
      <c r="FM826" s="372"/>
      <c r="FN826" s="372"/>
      <c r="FO826" s="372"/>
      <c r="FP826" s="372"/>
      <c r="FQ826" s="372"/>
      <c r="FR826" s="372"/>
      <c r="FS826" s="372"/>
      <c r="FT826" s="372"/>
      <c r="FU826" s="372"/>
      <c r="FV826" s="372"/>
      <c r="FW826" s="372"/>
      <c r="FX826" s="372"/>
      <c r="FY826" s="372"/>
      <c r="FZ826" s="372"/>
      <c r="GA826" s="372"/>
      <c r="GB826" s="372"/>
      <c r="GC826" s="372"/>
      <c r="GD826" s="372"/>
      <c r="GE826" s="372"/>
      <c r="GF826" s="372"/>
      <c r="GG826" s="372"/>
      <c r="GH826" s="372"/>
      <c r="GI826" s="372"/>
      <c r="GJ826" s="372"/>
      <c r="GK826" s="372"/>
      <c r="GL826" s="372"/>
      <c r="GM826" s="372"/>
      <c r="GN826" s="372"/>
      <c r="GO826" s="372"/>
      <c r="GP826" s="372"/>
      <c r="GQ826" s="372"/>
      <c r="GR826" s="372"/>
      <c r="GS826" s="372"/>
      <c r="GT826" s="372"/>
      <c r="GU826" s="372"/>
      <c r="GV826" s="372"/>
      <c r="GW826" s="372"/>
      <c r="GX826" s="372"/>
      <c r="GY826" s="372"/>
      <c r="GZ826" s="372"/>
      <c r="HA826" s="372"/>
      <c r="HB826" s="372"/>
      <c r="HC826" s="372"/>
    </row>
    <row r="827" spans="1:211" s="373" customFormat="1" ht="15" customHeight="1" thickTop="1" x14ac:dyDescent="0.2">
      <c r="A827" s="192">
        <f>SWDATA!O812</f>
        <v>0</v>
      </c>
      <c r="B827" s="192">
        <f>SWDATA!M812</f>
        <v>0</v>
      </c>
      <c r="C827" s="201">
        <f>IF(AND(SWDATA!M812=1,SWDATA!Q812="promotions"),SWDATA!P812,0)</f>
        <v>0</v>
      </c>
      <c r="D827" s="365">
        <f>ROW(SWDATA!M812)</f>
        <v>812</v>
      </c>
      <c r="E827" s="202">
        <f t="shared" si="3033"/>
        <v>0</v>
      </c>
      <c r="F827" s="203">
        <f t="shared" si="2867"/>
        <v>1</v>
      </c>
      <c r="G827" s="192" t="str">
        <f t="shared" si="2868"/>
        <v/>
      </c>
      <c r="H827" s="204"/>
      <c r="I827" s="390"/>
      <c r="J827" s="238">
        <f t="shared" si="2869"/>
        <v>0</v>
      </c>
      <c r="K827" s="239" t="str">
        <f t="shared" si="2870"/>
        <v/>
      </c>
      <c r="L827" s="342"/>
      <c r="M827" s="345"/>
      <c r="N827" s="340" t="str">
        <f>IF(LEN(SWDATA!F812)=0,"",N826)</f>
        <v/>
      </c>
      <c r="O827" s="296" t="str">
        <f>IF(LEN(SWDATA!G812)=0,"",O826)</f>
        <v/>
      </c>
      <c r="P827" s="297" t="str">
        <f>IF(LEN(SWDATA!C812)=0,"",SWDATA!C812)</f>
        <v/>
      </c>
      <c r="Q827" s="312" t="str">
        <f t="shared" si="2871"/>
        <v/>
      </c>
      <c r="R827" s="223" t="s">
        <v>261</v>
      </c>
      <c r="S827" s="224"/>
      <c r="T827" s="224"/>
      <c r="U827" s="264" t="s">
        <v>601</v>
      </c>
      <c r="V827" s="205" t="s">
        <v>221</v>
      </c>
      <c r="W827" s="266">
        <f>IF(OR(Is_Loading,LEN($A827)=0),"",SWDATA!P812)</f>
        <v>0</v>
      </c>
      <c r="X827" s="267">
        <f>IF(OR(Is_Loading,LEN($A827)=0),"",SWDATA!Q812)</f>
        <v>0</v>
      </c>
      <c r="Y827" s="267">
        <f>IF(OR(Is_Loading,LEN($A827)=0),"",SWDATA!R812)</f>
        <v>0</v>
      </c>
      <c r="Z827" s="266" t="str">
        <f t="shared" ref="Z827:Z841" si="3104">IF($A827=0,"",CHOOSE($F827,SUM(W827:Y827),SUM(W827:Y827)/3,Y827))</f>
        <v/>
      </c>
      <c r="AA827" s="266">
        <f>IF(OR(Is_Loading,LEN($A827)=0),"",SWDATA!T812)</f>
        <v>0</v>
      </c>
      <c r="AB827" s="267">
        <f>IF(OR(Is_Loading,LEN($A827)=0),"",SWDATA!U812)</f>
        <v>0</v>
      </c>
      <c r="AC827" s="267">
        <f>IF(OR(Is_Loading,LEN($A827)=0),"",SWDATA!V812)</f>
        <v>0</v>
      </c>
      <c r="AD827" s="266" t="str">
        <f t="shared" si="2872"/>
        <v/>
      </c>
      <c r="AE827" s="266">
        <f>IF(OR(Is_Loading,LEN($A827)=0),"",SWDATA!X812)</f>
        <v>0</v>
      </c>
      <c r="AF827" s="267">
        <f>IF(OR(Is_Loading,LEN($A827)=0),"",SWDATA!Y812)</f>
        <v>0</v>
      </c>
      <c r="AG827" s="267">
        <f>IF(OR(Is_Loading,LEN($A827)=0),"",SWDATA!Z812)</f>
        <v>0</v>
      </c>
      <c r="AH827" s="266" t="str">
        <f t="shared" si="2873"/>
        <v/>
      </c>
      <c r="AI827" s="266">
        <f>IF(OR(Is_Loading,LEN($A827)=0),"",SWDATA!AB812)</f>
        <v>0</v>
      </c>
      <c r="AJ827" s="267">
        <f>IF(OR(Is_Loading,LEN($A827)=0),"",SWDATA!AC812)</f>
        <v>0</v>
      </c>
      <c r="AK827" s="267">
        <f>IF(OR(Is_Loading,LEN($A827)=0),"",SWDATA!AD812)</f>
        <v>0</v>
      </c>
      <c r="AL827" s="266" t="str">
        <f t="shared" si="2874"/>
        <v/>
      </c>
      <c r="AM827" s="266">
        <f>IF(OR(Is_Loading,LEN($A827)=0),"",SWDATA!AF812)</f>
        <v>0</v>
      </c>
      <c r="AN827" s="267">
        <f>IF(OR(Is_Loading,LEN($A827)=0),"",SWDATA!AG812)</f>
        <v>0</v>
      </c>
      <c r="AO827" s="323">
        <f>IF(OR(Is_Loading,LEN($A827)=0),"",SWDATA!AH812)</f>
        <v>0</v>
      </c>
      <c r="AP827" s="320" t="str">
        <f t="shared" si="2875"/>
        <v/>
      </c>
      <c r="AQ827" s="266">
        <f>IF(OR(Is_Loading,LEN($A827)=0),"",SWDATA!AJ812)</f>
        <v>0</v>
      </c>
      <c r="AR827" s="267">
        <f>IF(OR(Is_Loading,LEN($A827)=0),"",SWDATA!AK812)</f>
        <v>0</v>
      </c>
      <c r="AS827" s="267">
        <f>IF(OR(Is_Loading,LEN($A827)=0),"",SWDATA!AL812)</f>
        <v>0</v>
      </c>
      <c r="AT827" s="266" t="str">
        <f t="shared" si="2876"/>
        <v/>
      </c>
      <c r="AU827" s="266">
        <f>IF(OR(Is_Loading,LEN($A827)=0),"",SWDATA!AN812)</f>
        <v>0</v>
      </c>
      <c r="AV827" s="267">
        <f>IF(OR(Is_Loading,LEN($A827)=0),"",SWDATA!AO812)</f>
        <v>0</v>
      </c>
      <c r="AW827" s="267">
        <f>IF(OR(Is_Loading,LEN($A827)=0),"",SWDATA!AP812)</f>
        <v>0</v>
      </c>
      <c r="AX827" s="266" t="str">
        <f t="shared" si="2877"/>
        <v/>
      </c>
      <c r="AY827" s="266">
        <f>IF(OR(Is_Loading,LEN($A827)=0),"",SWDATA!AR812)</f>
        <v>0</v>
      </c>
      <c r="AZ827" s="267">
        <f>IF(OR(Is_Loading,LEN($A827)=0),"",SWDATA!AS812)</f>
        <v>0</v>
      </c>
      <c r="BA827" s="267">
        <f>IF(OR(Is_Loading,LEN($A827)=0),"",SWDATA!AT812)</f>
        <v>0</v>
      </c>
      <c r="BB827" s="266" t="str">
        <f t="shared" si="2878"/>
        <v/>
      </c>
      <c r="BC827" s="266">
        <f>IF(OR(Is_Loading,LEN($A827)=0),"",SWDATA!AV812)</f>
        <v>0</v>
      </c>
      <c r="BD827" s="267">
        <f>IF(OR(Is_Loading,LEN($A827)=0),"",SWDATA!AW812)</f>
        <v>0</v>
      </c>
      <c r="BE827" s="323">
        <f>IF(OR(Is_Loading,LEN($A827)=0),"",SWDATA!AX812)</f>
        <v>0</v>
      </c>
      <c r="BF827" s="320" t="str">
        <f t="shared" si="2879"/>
        <v/>
      </c>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s="201"/>
      <c r="CO827" s="201"/>
      <c r="CP827" s="201"/>
      <c r="CQ827" s="201"/>
      <c r="CR827" s="201"/>
      <c r="CS827" s="201"/>
      <c r="CT827" s="201"/>
      <c r="CU827" s="201"/>
      <c r="CV827" s="201"/>
      <c r="CW827" s="201"/>
      <c r="CX827" s="201"/>
      <c r="CY827" s="201"/>
      <c r="CZ827" s="201"/>
      <c r="DA827" s="201"/>
      <c r="DB827" s="201"/>
      <c r="DC827" s="201"/>
      <c r="DD827" s="201"/>
      <c r="DE827" s="201"/>
      <c r="DF827" s="201"/>
      <c r="DG827" s="201"/>
      <c r="DH827" s="201"/>
      <c r="DI827" s="201"/>
      <c r="DJ827" s="201"/>
      <c r="DK827" s="201"/>
      <c r="DL827" s="201"/>
      <c r="DM827" s="201"/>
      <c r="DN827" s="201"/>
      <c r="DS827" s="372"/>
      <c r="DT827" s="374"/>
      <c r="DU827" s="375"/>
      <c r="DV827" s="375"/>
      <c r="DW827" s="375"/>
      <c r="DX827" s="375">
        <v>1</v>
      </c>
      <c r="DY827" s="375">
        <f t="shared" si="3072"/>
        <v>0</v>
      </c>
      <c r="DZ827" s="375">
        <f t="shared" si="3073"/>
        <v>0</v>
      </c>
      <c r="EA827" s="375">
        <f t="shared" si="3074"/>
        <v>1</v>
      </c>
      <c r="EB827" s="375">
        <f t="shared" si="3075"/>
        <v>0</v>
      </c>
      <c r="EC827" s="375">
        <f t="shared" si="3076"/>
        <v>0</v>
      </c>
      <c r="ED827" s="375">
        <f t="shared" si="3077"/>
        <v>1</v>
      </c>
      <c r="EE827" s="375">
        <f t="shared" si="3078"/>
        <v>0</v>
      </c>
      <c r="EF827" s="375">
        <f t="shared" si="3079"/>
        <v>0</v>
      </c>
      <c r="EG827" s="375">
        <f t="shared" si="3080"/>
        <v>1</v>
      </c>
      <c r="EH827" s="375">
        <f t="shared" si="3081"/>
        <v>0</v>
      </c>
      <c r="EI827" s="375">
        <f t="shared" si="3082"/>
        <v>0</v>
      </c>
      <c r="EJ827" s="375">
        <f t="shared" si="3083"/>
        <v>1</v>
      </c>
      <c r="EK827" s="375">
        <f t="shared" si="3084"/>
        <v>0</v>
      </c>
      <c r="EL827" s="375">
        <f t="shared" si="3085"/>
        <v>0</v>
      </c>
      <c r="EM827" s="375">
        <f t="shared" si="3086"/>
        <v>1</v>
      </c>
      <c r="EN827" s="375">
        <f t="shared" si="3087"/>
        <v>0</v>
      </c>
      <c r="EO827" s="375">
        <f t="shared" si="3088"/>
        <v>0</v>
      </c>
      <c r="EP827" s="375">
        <f t="shared" si="3089"/>
        <v>1</v>
      </c>
      <c r="EQ827" s="375">
        <f t="shared" si="3090"/>
        <v>0</v>
      </c>
      <c r="ER827" s="375">
        <f t="shared" si="3091"/>
        <v>0</v>
      </c>
      <c r="ES827" s="375">
        <f t="shared" si="3092"/>
        <v>1</v>
      </c>
      <c r="ET827" s="375">
        <f t="shared" si="3093"/>
        <v>0</v>
      </c>
      <c r="EU827" s="375">
        <f t="shared" si="3094"/>
        <v>0</v>
      </c>
      <c r="EV827" s="375">
        <f t="shared" si="3095"/>
        <v>1</v>
      </c>
      <c r="EW827" s="375">
        <f t="shared" si="3096"/>
        <v>0</v>
      </c>
      <c r="EX827" s="375">
        <f t="shared" si="3097"/>
        <v>0</v>
      </c>
      <c r="EY827" s="375">
        <f t="shared" si="3098"/>
        <v>1</v>
      </c>
      <c r="EZ827" s="375">
        <f t="shared" si="3099"/>
        <v>0</v>
      </c>
      <c r="FA827" s="375">
        <f t="shared" si="3100"/>
        <v>0</v>
      </c>
      <c r="FB827" s="375">
        <f t="shared" si="3101"/>
        <v>1</v>
      </c>
      <c r="FC827" s="375">
        <f t="shared" si="3102"/>
        <v>0</v>
      </c>
      <c r="FD827" s="375">
        <f t="shared" si="3103"/>
        <v>0</v>
      </c>
      <c r="FE827" s="376"/>
      <c r="FF827" s="372"/>
      <c r="FG827" s="372"/>
      <c r="FH827" s="372"/>
      <c r="FI827" s="372"/>
      <c r="FJ827" s="372"/>
      <c r="FK827" s="372"/>
      <c r="FL827" s="372"/>
      <c r="FM827" s="372"/>
      <c r="FN827" s="372"/>
      <c r="FO827" s="372"/>
      <c r="FP827" s="372"/>
      <c r="FQ827" s="372"/>
      <c r="FR827" s="372"/>
      <c r="FS827" s="372"/>
      <c r="FT827" s="372"/>
      <c r="FU827" s="372"/>
      <c r="FV827" s="372"/>
      <c r="FW827" s="372"/>
      <c r="FX827" s="372"/>
      <c r="FY827" s="372"/>
      <c r="FZ827" s="372"/>
      <c r="GA827" s="372"/>
      <c r="GB827" s="372"/>
      <c r="GC827" s="372"/>
      <c r="GD827" s="372"/>
      <c r="GE827" s="372"/>
      <c r="GF827" s="372"/>
      <c r="GG827" s="372"/>
      <c r="GH827" s="372"/>
      <c r="GI827" s="372"/>
      <c r="GJ827" s="372"/>
      <c r="GK827" s="372"/>
      <c r="GL827" s="372"/>
      <c r="GM827" s="372"/>
      <c r="GN827" s="372"/>
      <c r="GO827" s="372"/>
      <c r="GP827" s="372"/>
      <c r="GQ827" s="372"/>
      <c r="GR827" s="372"/>
      <c r="GS827" s="372"/>
      <c r="GT827" s="372"/>
      <c r="GU827" s="372"/>
      <c r="GV827" s="372"/>
      <c r="GW827" s="372"/>
      <c r="GX827" s="372"/>
      <c r="GY827" s="372"/>
      <c r="GZ827" s="372"/>
      <c r="HA827" s="372"/>
      <c r="HB827" s="372"/>
      <c r="HC827" s="372"/>
    </row>
    <row r="828" spans="1:211" s="373" customFormat="1" ht="15" customHeight="1" x14ac:dyDescent="0.2">
      <c r="A828" s="366">
        <f>SWDATA!O813</f>
        <v>0</v>
      </c>
      <c r="B828" s="366">
        <f>SWDATA!M813</f>
        <v>0</v>
      </c>
      <c r="C828" s="351">
        <f>IF(AND(SWDATA!M813=1,SWDATA!Q813="promotions"),SWDATA!P813,0)</f>
        <v>0</v>
      </c>
      <c r="D828" s="367">
        <f>ROW(SWDATA!M813)</f>
        <v>813</v>
      </c>
      <c r="E828" s="368">
        <f t="shared" si="3033"/>
        <v>0</v>
      </c>
      <c r="F828" s="369">
        <f t="shared" si="2867"/>
        <v>1</v>
      </c>
      <c r="G828" s="366" t="str">
        <f t="shared" si="2868"/>
        <v/>
      </c>
      <c r="H828" s="370"/>
      <c r="J828" s="238">
        <f t="shared" si="2869"/>
        <v>0</v>
      </c>
      <c r="K828" s="239" t="str">
        <f t="shared" si="2870"/>
        <v/>
      </c>
      <c r="L828" s="342"/>
      <c r="M828" s="345"/>
      <c r="N828" s="340" t="str">
        <f>IF(LEN(SWDATA!F813)=0,"",N827)</f>
        <v/>
      </c>
      <c r="O828" s="296" t="str">
        <f>IF(LEN(SWDATA!G813)=0,"",O827)</f>
        <v/>
      </c>
      <c r="P828" s="297" t="str">
        <f>IF(LEN(SWDATA!C813)=0,"",SWDATA!C813)</f>
        <v/>
      </c>
      <c r="Q828" s="312" t="str">
        <f t="shared" si="2871"/>
        <v/>
      </c>
      <c r="R828" s="223" t="s">
        <v>261</v>
      </c>
      <c r="S828" s="224"/>
      <c r="T828" s="224"/>
      <c r="U828" s="264" t="s">
        <v>611</v>
      </c>
      <c r="V828" s="205" t="s">
        <v>221</v>
      </c>
      <c r="W828" s="266">
        <f>IF(OR(Is_Loading,LEN($A828)=0),"",SWDATA!P813)</f>
        <v>0</v>
      </c>
      <c r="X828" s="267">
        <f>IF(OR(Is_Loading,LEN($A828)=0),"",SWDATA!Q813)</f>
        <v>0</v>
      </c>
      <c r="Y828" s="267">
        <f>IF(OR(Is_Loading,LEN($A828)=0),"",SWDATA!R813)</f>
        <v>0</v>
      </c>
      <c r="Z828" s="266" t="str">
        <f t="shared" si="3104"/>
        <v/>
      </c>
      <c r="AA828" s="266">
        <f>IF(OR(Is_Loading,LEN($A828)=0),"",SWDATA!T813)</f>
        <v>0</v>
      </c>
      <c r="AB828" s="267">
        <f>IF(OR(Is_Loading,LEN($A828)=0),"",SWDATA!U813)</f>
        <v>0</v>
      </c>
      <c r="AC828" s="267">
        <f>IF(OR(Is_Loading,LEN($A828)=0),"",SWDATA!V813)</f>
        <v>0</v>
      </c>
      <c r="AD828" s="266" t="str">
        <f t="shared" si="2872"/>
        <v/>
      </c>
      <c r="AE828" s="266">
        <f>IF(OR(Is_Loading,LEN($A828)=0),"",SWDATA!X813)</f>
        <v>0</v>
      </c>
      <c r="AF828" s="267">
        <f>IF(OR(Is_Loading,LEN($A828)=0),"",SWDATA!Y813)</f>
        <v>0</v>
      </c>
      <c r="AG828" s="267">
        <f>IF(OR(Is_Loading,LEN($A828)=0),"",SWDATA!Z813)</f>
        <v>0</v>
      </c>
      <c r="AH828" s="266" t="str">
        <f t="shared" si="2873"/>
        <v/>
      </c>
      <c r="AI828" s="266">
        <f>IF(OR(Is_Loading,LEN($A828)=0),"",SWDATA!AB813)</f>
        <v>0</v>
      </c>
      <c r="AJ828" s="267">
        <f>IF(OR(Is_Loading,LEN($A828)=0),"",SWDATA!AC813)</f>
        <v>0</v>
      </c>
      <c r="AK828" s="267">
        <f>IF(OR(Is_Loading,LEN($A828)=0),"",SWDATA!AD813)</f>
        <v>0</v>
      </c>
      <c r="AL828" s="266" t="str">
        <f t="shared" si="2874"/>
        <v/>
      </c>
      <c r="AM828" s="266">
        <f>IF(OR(Is_Loading,LEN($A828)=0),"",SWDATA!AF813)</f>
        <v>0</v>
      </c>
      <c r="AN828" s="267">
        <f>IF(OR(Is_Loading,LEN($A828)=0),"",SWDATA!AG813)</f>
        <v>0</v>
      </c>
      <c r="AO828" s="323">
        <f>IF(OR(Is_Loading,LEN($A828)=0),"",SWDATA!AH813)</f>
        <v>0</v>
      </c>
      <c r="AP828" s="320" t="str">
        <f t="shared" si="2875"/>
        <v/>
      </c>
      <c r="AQ828" s="266">
        <f>IF(OR(Is_Loading,LEN($A828)=0),"",SWDATA!AJ813)</f>
        <v>0</v>
      </c>
      <c r="AR828" s="267">
        <f>IF(OR(Is_Loading,LEN($A828)=0),"",SWDATA!AK813)</f>
        <v>0</v>
      </c>
      <c r="AS828" s="267">
        <f>IF(OR(Is_Loading,LEN($A828)=0),"",SWDATA!AL813)</f>
        <v>0</v>
      </c>
      <c r="AT828" s="266" t="str">
        <f t="shared" si="2876"/>
        <v/>
      </c>
      <c r="AU828" s="266">
        <f>IF(OR(Is_Loading,LEN($A828)=0),"",SWDATA!AN813)</f>
        <v>0</v>
      </c>
      <c r="AV828" s="267">
        <f>IF(OR(Is_Loading,LEN($A828)=0),"",SWDATA!AO813)</f>
        <v>0</v>
      </c>
      <c r="AW828" s="267">
        <f>IF(OR(Is_Loading,LEN($A828)=0),"",SWDATA!AP813)</f>
        <v>0</v>
      </c>
      <c r="AX828" s="266" t="str">
        <f t="shared" si="2877"/>
        <v/>
      </c>
      <c r="AY828" s="266">
        <f>IF(OR(Is_Loading,LEN($A828)=0),"",SWDATA!AR813)</f>
        <v>0</v>
      </c>
      <c r="AZ828" s="267">
        <f>IF(OR(Is_Loading,LEN($A828)=0),"",SWDATA!AS813)</f>
        <v>0</v>
      </c>
      <c r="BA828" s="267">
        <f>IF(OR(Is_Loading,LEN($A828)=0),"",SWDATA!AT813)</f>
        <v>0</v>
      </c>
      <c r="BB828" s="266" t="str">
        <f t="shared" si="2878"/>
        <v/>
      </c>
      <c r="BC828" s="266">
        <f>IF(OR(Is_Loading,LEN($A828)=0),"",SWDATA!AV813)</f>
        <v>0</v>
      </c>
      <c r="BD828" s="267">
        <f>IF(OR(Is_Loading,LEN($A828)=0),"",SWDATA!AW813)</f>
        <v>0</v>
      </c>
      <c r="BE828" s="323">
        <f>IF(OR(Is_Loading,LEN($A828)=0),"",SWDATA!AX813)</f>
        <v>0</v>
      </c>
      <c r="BF828" s="320" t="str">
        <f t="shared" si="2879"/>
        <v/>
      </c>
      <c r="BG828" s="11"/>
      <c r="BH828" s="11"/>
      <c r="BI828" s="11"/>
      <c r="BJ828" s="11"/>
      <c r="BK828" s="11"/>
      <c r="BL828" s="11"/>
      <c r="BM828" s="11"/>
      <c r="BN828" s="11"/>
      <c r="BO828" s="11"/>
      <c r="BP828" s="11"/>
      <c r="BQ828" s="11"/>
      <c r="BR828" s="11"/>
      <c r="BS828" s="11"/>
      <c r="BT828" s="11"/>
      <c r="BU828" s="11"/>
      <c r="BV828" s="11"/>
      <c r="BW828" s="11"/>
      <c r="BX828" s="11"/>
      <c r="BY828" s="11"/>
      <c r="BZ828" s="11"/>
      <c r="CA828" s="11"/>
      <c r="CB828" s="11"/>
      <c r="CC828" s="11"/>
      <c r="CD828" s="11"/>
      <c r="CE828" s="11"/>
      <c r="CF828" s="11"/>
      <c r="CG828" s="11"/>
      <c r="CH828" s="11"/>
      <c r="CI828" s="11"/>
      <c r="CJ828" s="11"/>
      <c r="CK828" s="11"/>
      <c r="CL828" s="11"/>
      <c r="CM828" s="11"/>
      <c r="CN828" s="351"/>
      <c r="CO828" s="351"/>
      <c r="CP828" s="351"/>
      <c r="CQ828" s="351"/>
      <c r="CR828" s="351"/>
      <c r="CS828" s="351"/>
      <c r="CT828" s="351"/>
      <c r="CU828" s="351"/>
      <c r="CV828" s="351"/>
      <c r="CW828" s="351"/>
      <c r="CX828" s="351"/>
      <c r="CY828" s="351"/>
      <c r="CZ828" s="351"/>
      <c r="DA828" s="351"/>
      <c r="DB828" s="351"/>
      <c r="DC828" s="351"/>
      <c r="DD828" s="351"/>
      <c r="DE828" s="351"/>
      <c r="DF828" s="351"/>
      <c r="DG828" s="351"/>
      <c r="DH828" s="351"/>
      <c r="DI828" s="351"/>
      <c r="DJ828" s="351"/>
      <c r="DK828" s="351"/>
      <c r="DL828" s="351"/>
      <c r="DM828" s="351"/>
      <c r="DN828" s="351"/>
      <c r="DQ828" s="373" t="e">
        <f t="shared" ref="DQ828" ca="1" si="3105">INDIRECT("'Metrics &amp; Attributes View'!"&amp;IF(ROW()-9=0, "", IF(13+ROW()/23-9&gt;26, CHAR(64+INT((ROW()-9-1)/26)),"")&amp;CHAR(65+MOD(13+ROW()/23-1, 26)))&amp;44)</f>
        <v>#REF!</v>
      </c>
      <c r="DS828" s="372"/>
      <c r="DT828" s="374"/>
      <c r="DU828" s="375"/>
      <c r="DV828" s="375"/>
      <c r="DW828" s="375"/>
      <c r="DX828" s="375">
        <v>1</v>
      </c>
      <c r="DY828" s="375">
        <f t="shared" si="3072"/>
        <v>0</v>
      </c>
      <c r="DZ828" s="375">
        <f t="shared" si="3073"/>
        <v>0</v>
      </c>
      <c r="EA828" s="375">
        <f t="shared" si="3074"/>
        <v>1</v>
      </c>
      <c r="EB828" s="375">
        <f t="shared" si="3075"/>
        <v>0</v>
      </c>
      <c r="EC828" s="375">
        <f t="shared" si="3076"/>
        <v>0</v>
      </c>
      <c r="ED828" s="375">
        <f t="shared" si="3077"/>
        <v>1</v>
      </c>
      <c r="EE828" s="375">
        <f t="shared" si="3078"/>
        <v>0</v>
      </c>
      <c r="EF828" s="375">
        <f t="shared" si="3079"/>
        <v>0</v>
      </c>
      <c r="EG828" s="375">
        <f t="shared" si="3080"/>
        <v>1</v>
      </c>
      <c r="EH828" s="375">
        <f t="shared" si="3081"/>
        <v>0</v>
      </c>
      <c r="EI828" s="375">
        <f t="shared" si="3082"/>
        <v>0</v>
      </c>
      <c r="EJ828" s="375">
        <f t="shared" si="3083"/>
        <v>1</v>
      </c>
      <c r="EK828" s="375">
        <f t="shared" si="3084"/>
        <v>0</v>
      </c>
      <c r="EL828" s="375">
        <f t="shared" si="3085"/>
        <v>0</v>
      </c>
      <c r="EM828" s="375">
        <f t="shared" si="3086"/>
        <v>1</v>
      </c>
      <c r="EN828" s="375">
        <f t="shared" si="3087"/>
        <v>0</v>
      </c>
      <c r="EO828" s="375">
        <f t="shared" si="3088"/>
        <v>0</v>
      </c>
      <c r="EP828" s="375">
        <f t="shared" si="3089"/>
        <v>1</v>
      </c>
      <c r="EQ828" s="375">
        <f t="shared" si="3090"/>
        <v>0</v>
      </c>
      <c r="ER828" s="375">
        <f t="shared" si="3091"/>
        <v>0</v>
      </c>
      <c r="ES828" s="375">
        <f t="shared" si="3092"/>
        <v>1</v>
      </c>
      <c r="ET828" s="375">
        <f t="shared" si="3093"/>
        <v>0</v>
      </c>
      <c r="EU828" s="375">
        <f t="shared" si="3094"/>
        <v>0</v>
      </c>
      <c r="EV828" s="375">
        <f t="shared" si="3095"/>
        <v>1</v>
      </c>
      <c r="EW828" s="375">
        <f t="shared" si="3096"/>
        <v>0</v>
      </c>
      <c r="EX828" s="375">
        <f t="shared" si="3097"/>
        <v>0</v>
      </c>
      <c r="EY828" s="375">
        <f t="shared" si="3098"/>
        <v>1</v>
      </c>
      <c r="EZ828" s="375">
        <f t="shared" si="3099"/>
        <v>0</v>
      </c>
      <c r="FA828" s="375">
        <f t="shared" si="3100"/>
        <v>0</v>
      </c>
      <c r="FB828" s="375">
        <f t="shared" si="3101"/>
        <v>1</v>
      </c>
      <c r="FC828" s="375">
        <f t="shared" si="3102"/>
        <v>0</v>
      </c>
      <c r="FD828" s="375">
        <f t="shared" si="3103"/>
        <v>0</v>
      </c>
      <c r="FE828" s="376"/>
      <c r="FF828" s="372"/>
      <c r="FG828" s="372"/>
      <c r="FH828" s="372"/>
      <c r="FI828" s="372"/>
      <c r="FJ828" s="372"/>
      <c r="FK828" s="372"/>
      <c r="FL828" s="372"/>
      <c r="FM828" s="372"/>
      <c r="FN828" s="372"/>
      <c r="FO828" s="372"/>
      <c r="FP828" s="372"/>
      <c r="FQ828" s="372"/>
      <c r="FR828" s="372"/>
      <c r="FS828" s="372"/>
      <c r="FT828" s="372"/>
      <c r="FU828" s="372"/>
      <c r="FV828" s="372"/>
      <c r="FW828" s="372"/>
      <c r="FX828" s="372"/>
      <c r="FY828" s="372"/>
      <c r="FZ828" s="372"/>
      <c r="GA828" s="372"/>
      <c r="GB828" s="372"/>
      <c r="GC828" s="372"/>
      <c r="GD828" s="372"/>
      <c r="GE828" s="372"/>
      <c r="GF828" s="372"/>
      <c r="GG828" s="372"/>
      <c r="GH828" s="372"/>
      <c r="GI828" s="372"/>
      <c r="GJ828" s="372"/>
      <c r="GK828" s="372"/>
      <c r="GL828" s="372"/>
      <c r="GM828" s="372"/>
      <c r="GN828" s="372"/>
      <c r="GO828" s="372"/>
      <c r="GP828" s="372"/>
      <c r="GQ828" s="372"/>
      <c r="GR828" s="372"/>
      <c r="GS828" s="372"/>
      <c r="GT828" s="372"/>
      <c r="GU828" s="372"/>
      <c r="GV828" s="372"/>
      <c r="GW828" s="372"/>
      <c r="GX828" s="372"/>
      <c r="GY828" s="372"/>
      <c r="GZ828" s="372"/>
      <c r="HA828" s="372"/>
      <c r="HB828" s="372"/>
      <c r="HC828" s="372"/>
    </row>
    <row r="829" spans="1:211" s="373" customFormat="1" ht="15" customHeight="1" x14ac:dyDescent="0.2">
      <c r="A829" s="366">
        <f>SWDATA!O814</f>
        <v>0</v>
      </c>
      <c r="B829" s="366">
        <f>SWDATA!M814</f>
        <v>0</v>
      </c>
      <c r="C829" s="351">
        <f>IF(AND(SWDATA!M814=1,SWDATA!Q814="promotions"),SWDATA!P814,0)</f>
        <v>0</v>
      </c>
      <c r="D829" s="367">
        <f>ROW(SWDATA!M814)</f>
        <v>814</v>
      </c>
      <c r="E829" s="368">
        <f t="shared" si="3033"/>
        <v>0</v>
      </c>
      <c r="F829" s="369">
        <f t="shared" si="2867"/>
        <v>1</v>
      </c>
      <c r="G829" s="366" t="str">
        <f t="shared" si="2868"/>
        <v/>
      </c>
      <c r="H829" s="370"/>
      <c r="J829" s="238">
        <f t="shared" si="2869"/>
        <v>0</v>
      </c>
      <c r="K829" s="239" t="str">
        <f t="shared" si="2870"/>
        <v/>
      </c>
      <c r="L829" s="342"/>
      <c r="M829" s="345"/>
      <c r="N829" s="340" t="str">
        <f>IF(LEN(SWDATA!F814)=0,"",N828)</f>
        <v/>
      </c>
      <c r="O829" s="296" t="str">
        <f>IF(LEN(SWDATA!G814)=0,"",O828)</f>
        <v/>
      </c>
      <c r="P829" s="297" t="str">
        <f>IF(LEN(SWDATA!C814)=0,"",SWDATA!C814)</f>
        <v/>
      </c>
      <c r="Q829" s="312" t="str">
        <f t="shared" si="2871"/>
        <v/>
      </c>
      <c r="R829" s="223" t="s">
        <v>261</v>
      </c>
      <c r="S829" s="224"/>
      <c r="T829" s="224"/>
      <c r="U829" s="264" t="s">
        <v>598</v>
      </c>
      <c r="V829" s="205" t="s">
        <v>221</v>
      </c>
      <c r="W829" s="266">
        <f>IF(OR(Is_Loading,LEN($A829)=0),"",SWDATA!P814)</f>
        <v>0</v>
      </c>
      <c r="X829" s="267">
        <f>IF(OR(Is_Loading,LEN($A829)=0),"",SWDATA!Q814)</f>
        <v>0</v>
      </c>
      <c r="Y829" s="267">
        <f>IF(OR(Is_Loading,LEN($A829)=0),"",SWDATA!R814)</f>
        <v>0</v>
      </c>
      <c r="Z829" s="266" t="str">
        <f t="shared" si="3104"/>
        <v/>
      </c>
      <c r="AA829" s="266">
        <f>IF(OR(Is_Loading,LEN($A829)=0),"",SWDATA!T814)</f>
        <v>0</v>
      </c>
      <c r="AB829" s="267">
        <f>IF(OR(Is_Loading,LEN($A829)=0),"",SWDATA!U814)</f>
        <v>0</v>
      </c>
      <c r="AC829" s="267">
        <f>IF(OR(Is_Loading,LEN($A829)=0),"",SWDATA!V814)</f>
        <v>0</v>
      </c>
      <c r="AD829" s="266" t="str">
        <f t="shared" si="2872"/>
        <v/>
      </c>
      <c r="AE829" s="266">
        <f>IF(OR(Is_Loading,LEN($A829)=0),"",SWDATA!X814)</f>
        <v>0</v>
      </c>
      <c r="AF829" s="267">
        <f>IF(OR(Is_Loading,LEN($A829)=0),"",SWDATA!Y814)</f>
        <v>0</v>
      </c>
      <c r="AG829" s="267">
        <f>IF(OR(Is_Loading,LEN($A829)=0),"",SWDATA!Z814)</f>
        <v>0</v>
      </c>
      <c r="AH829" s="266" t="str">
        <f t="shared" si="2873"/>
        <v/>
      </c>
      <c r="AI829" s="266">
        <f>IF(OR(Is_Loading,LEN($A829)=0),"",SWDATA!AB814)</f>
        <v>0</v>
      </c>
      <c r="AJ829" s="267">
        <f>IF(OR(Is_Loading,LEN($A829)=0),"",SWDATA!AC814)</f>
        <v>0</v>
      </c>
      <c r="AK829" s="267">
        <f>IF(OR(Is_Loading,LEN($A829)=0),"",SWDATA!AD814)</f>
        <v>0</v>
      </c>
      <c r="AL829" s="266" t="str">
        <f t="shared" si="2874"/>
        <v/>
      </c>
      <c r="AM829" s="266">
        <f>IF(OR(Is_Loading,LEN($A829)=0),"",SWDATA!AF814)</f>
        <v>0</v>
      </c>
      <c r="AN829" s="267">
        <f>IF(OR(Is_Loading,LEN($A829)=0),"",SWDATA!AG814)</f>
        <v>0</v>
      </c>
      <c r="AO829" s="323">
        <f>IF(OR(Is_Loading,LEN($A829)=0),"",SWDATA!AH814)</f>
        <v>0</v>
      </c>
      <c r="AP829" s="320" t="str">
        <f t="shared" si="2875"/>
        <v/>
      </c>
      <c r="AQ829" s="266">
        <f>IF(OR(Is_Loading,LEN($A829)=0),"",SWDATA!AJ814)</f>
        <v>0</v>
      </c>
      <c r="AR829" s="267">
        <f>IF(OR(Is_Loading,LEN($A829)=0),"",SWDATA!AK814)</f>
        <v>0</v>
      </c>
      <c r="AS829" s="267">
        <f>IF(OR(Is_Loading,LEN($A829)=0),"",SWDATA!AL814)</f>
        <v>0</v>
      </c>
      <c r="AT829" s="266" t="str">
        <f t="shared" si="2876"/>
        <v/>
      </c>
      <c r="AU829" s="266">
        <f>IF(OR(Is_Loading,LEN($A829)=0),"",SWDATA!AN814)</f>
        <v>0</v>
      </c>
      <c r="AV829" s="267">
        <f>IF(OR(Is_Loading,LEN($A829)=0),"",SWDATA!AO814)</f>
        <v>0</v>
      </c>
      <c r="AW829" s="267">
        <f>IF(OR(Is_Loading,LEN($A829)=0),"",SWDATA!AP814)</f>
        <v>0</v>
      </c>
      <c r="AX829" s="266" t="str">
        <f t="shared" si="2877"/>
        <v/>
      </c>
      <c r="AY829" s="266">
        <f>IF(OR(Is_Loading,LEN($A829)=0),"",SWDATA!AR814)</f>
        <v>0</v>
      </c>
      <c r="AZ829" s="267">
        <f>IF(OR(Is_Loading,LEN($A829)=0),"",SWDATA!AS814)</f>
        <v>0</v>
      </c>
      <c r="BA829" s="267">
        <f>IF(OR(Is_Loading,LEN($A829)=0),"",SWDATA!AT814)</f>
        <v>0</v>
      </c>
      <c r="BB829" s="266" t="str">
        <f t="shared" si="2878"/>
        <v/>
      </c>
      <c r="BC829" s="266">
        <f>IF(OR(Is_Loading,LEN($A829)=0),"",SWDATA!AV814)</f>
        <v>0</v>
      </c>
      <c r="BD829" s="267">
        <f>IF(OR(Is_Loading,LEN($A829)=0),"",SWDATA!AW814)</f>
        <v>0</v>
      </c>
      <c r="BE829" s="323">
        <f>IF(OR(Is_Loading,LEN($A829)=0),"",SWDATA!AX814)</f>
        <v>0</v>
      </c>
      <c r="BF829" s="320" t="str">
        <f t="shared" si="2879"/>
        <v/>
      </c>
      <c r="BG829" s="11"/>
      <c r="BH829" s="11"/>
      <c r="BI829" s="11"/>
      <c r="BJ829" s="11"/>
      <c r="BK829" s="11"/>
      <c r="BL829" s="11"/>
      <c r="BM829" s="11"/>
      <c r="BN829" s="11"/>
      <c r="BO829" s="11"/>
      <c r="BP829" s="11"/>
      <c r="BQ829" s="11"/>
      <c r="BR829" s="11"/>
      <c r="BS829" s="11"/>
      <c r="BT829" s="11"/>
      <c r="BU829" s="11"/>
      <c r="BV829" s="11"/>
      <c r="BW829" s="11"/>
      <c r="BX829" s="11"/>
      <c r="BY829" s="11"/>
      <c r="BZ829" s="11"/>
      <c r="CA829" s="11"/>
      <c r="CB829" s="11"/>
      <c r="CC829" s="11"/>
      <c r="CD829" s="11"/>
      <c r="CE829" s="11"/>
      <c r="CF829" s="11"/>
      <c r="CG829" s="11"/>
      <c r="CH829" s="11"/>
      <c r="CI829" s="11"/>
      <c r="CJ829" s="11"/>
      <c r="CK829" s="11"/>
      <c r="CL829" s="11"/>
      <c r="CM829" s="11"/>
      <c r="CN829" s="351"/>
      <c r="CO829" s="351"/>
      <c r="CP829" s="351"/>
      <c r="CQ829" s="351"/>
      <c r="CR829" s="351"/>
      <c r="CS829" s="351"/>
      <c r="CT829" s="351"/>
      <c r="CU829" s="351"/>
      <c r="CV829" s="351"/>
      <c r="CW829" s="351"/>
      <c r="CX829" s="351"/>
      <c r="CY829" s="351"/>
      <c r="CZ829" s="351"/>
      <c r="DA829" s="351"/>
      <c r="DB829" s="351"/>
      <c r="DC829" s="351"/>
      <c r="DD829" s="351"/>
      <c r="DE829" s="351"/>
      <c r="DF829" s="351"/>
      <c r="DG829" s="351"/>
      <c r="DH829" s="351"/>
      <c r="DI829" s="351"/>
      <c r="DJ829" s="351"/>
      <c r="DK829" s="351"/>
      <c r="DL829" s="351"/>
      <c r="DM829" s="351"/>
      <c r="DN829" s="351"/>
      <c r="DS829" s="372"/>
      <c r="DT829" s="374"/>
      <c r="DU829" s="375"/>
      <c r="DV829" s="375"/>
      <c r="DW829" s="375"/>
      <c r="DX829" s="375">
        <v>1</v>
      </c>
      <c r="DY829" s="375">
        <f t="shared" si="3072"/>
        <v>0</v>
      </c>
      <c r="DZ829" s="375">
        <f t="shared" si="3073"/>
        <v>0</v>
      </c>
      <c r="EA829" s="375">
        <f t="shared" si="3074"/>
        <v>1</v>
      </c>
      <c r="EB829" s="375">
        <f t="shared" si="3075"/>
        <v>0</v>
      </c>
      <c r="EC829" s="375">
        <f t="shared" si="3076"/>
        <v>0</v>
      </c>
      <c r="ED829" s="375">
        <f t="shared" si="3077"/>
        <v>1</v>
      </c>
      <c r="EE829" s="375">
        <f t="shared" si="3078"/>
        <v>0</v>
      </c>
      <c r="EF829" s="375">
        <f t="shared" si="3079"/>
        <v>0</v>
      </c>
      <c r="EG829" s="375">
        <f t="shared" si="3080"/>
        <v>1</v>
      </c>
      <c r="EH829" s="375">
        <f t="shared" si="3081"/>
        <v>0</v>
      </c>
      <c r="EI829" s="375">
        <f t="shared" si="3082"/>
        <v>0</v>
      </c>
      <c r="EJ829" s="375">
        <f t="shared" si="3083"/>
        <v>1</v>
      </c>
      <c r="EK829" s="375">
        <f t="shared" si="3084"/>
        <v>0</v>
      </c>
      <c r="EL829" s="375">
        <f t="shared" si="3085"/>
        <v>0</v>
      </c>
      <c r="EM829" s="375">
        <f t="shared" si="3086"/>
        <v>1</v>
      </c>
      <c r="EN829" s="375">
        <f t="shared" si="3087"/>
        <v>0</v>
      </c>
      <c r="EO829" s="375">
        <f t="shared" si="3088"/>
        <v>0</v>
      </c>
      <c r="EP829" s="375">
        <f t="shared" si="3089"/>
        <v>1</v>
      </c>
      <c r="EQ829" s="375">
        <f t="shared" si="3090"/>
        <v>0</v>
      </c>
      <c r="ER829" s="375">
        <f t="shared" si="3091"/>
        <v>0</v>
      </c>
      <c r="ES829" s="375">
        <f t="shared" si="3092"/>
        <v>1</v>
      </c>
      <c r="ET829" s="375">
        <f t="shared" si="3093"/>
        <v>0</v>
      </c>
      <c r="EU829" s="375">
        <f t="shared" si="3094"/>
        <v>0</v>
      </c>
      <c r="EV829" s="375">
        <f t="shared" si="3095"/>
        <v>1</v>
      </c>
      <c r="EW829" s="375">
        <f t="shared" si="3096"/>
        <v>0</v>
      </c>
      <c r="EX829" s="375">
        <f t="shared" si="3097"/>
        <v>0</v>
      </c>
      <c r="EY829" s="375">
        <f t="shared" si="3098"/>
        <v>1</v>
      </c>
      <c r="EZ829" s="375">
        <f t="shared" si="3099"/>
        <v>0</v>
      </c>
      <c r="FA829" s="375">
        <f t="shared" si="3100"/>
        <v>0</v>
      </c>
      <c r="FB829" s="375">
        <f t="shared" si="3101"/>
        <v>1</v>
      </c>
      <c r="FC829" s="375">
        <f t="shared" si="3102"/>
        <v>0</v>
      </c>
      <c r="FD829" s="375">
        <f t="shared" si="3103"/>
        <v>0</v>
      </c>
      <c r="FE829" s="376"/>
      <c r="FF829" s="372"/>
      <c r="FG829" s="372"/>
      <c r="FH829" s="372"/>
      <c r="FI829" s="372"/>
      <c r="FJ829" s="372"/>
      <c r="FK829" s="372"/>
      <c r="FL829" s="372"/>
      <c r="FM829" s="372"/>
      <c r="FN829" s="372"/>
      <c r="FO829" s="372"/>
      <c r="FP829" s="372"/>
      <c r="FQ829" s="372"/>
      <c r="FR829" s="372"/>
      <c r="FS829" s="372"/>
      <c r="FT829" s="372"/>
      <c r="FU829" s="372"/>
      <c r="FV829" s="372"/>
      <c r="FW829" s="372"/>
      <c r="FX829" s="372"/>
      <c r="FY829" s="372"/>
      <c r="FZ829" s="372"/>
      <c r="GA829" s="372"/>
      <c r="GB829" s="372"/>
      <c r="GC829" s="372"/>
      <c r="GD829" s="372"/>
      <c r="GE829" s="372"/>
      <c r="GF829" s="372"/>
      <c r="GG829" s="372"/>
      <c r="GH829" s="372"/>
      <c r="GI829" s="372"/>
      <c r="GJ829" s="372"/>
      <c r="GK829" s="372"/>
      <c r="GL829" s="372"/>
      <c r="GM829" s="372"/>
      <c r="GN829" s="372"/>
      <c r="GO829" s="372"/>
      <c r="GP829" s="372"/>
      <c r="GQ829" s="372"/>
      <c r="GR829" s="372"/>
      <c r="GS829" s="372"/>
      <c r="GT829" s="372"/>
      <c r="GU829" s="372"/>
      <c r="GV829" s="372"/>
      <c r="GW829" s="372"/>
      <c r="GX829" s="372"/>
      <c r="GY829" s="372"/>
      <c r="GZ829" s="372"/>
      <c r="HA829" s="372"/>
      <c r="HB829" s="372"/>
      <c r="HC829" s="372"/>
    </row>
    <row r="830" spans="1:211" s="373" customFormat="1" ht="15" customHeight="1" x14ac:dyDescent="0.2">
      <c r="A830" s="366">
        <f>SWDATA!O815</f>
        <v>0</v>
      </c>
      <c r="B830" s="366">
        <f>SWDATA!M815</f>
        <v>0</v>
      </c>
      <c r="C830" s="351">
        <f>IF(AND(SWDATA!M815=1,SWDATA!Q815="promotions"),SWDATA!P815,0)</f>
        <v>0</v>
      </c>
      <c r="D830" s="367">
        <f>ROW(SWDATA!M815)</f>
        <v>815</v>
      </c>
      <c r="E830" s="368">
        <f t="shared" si="3033"/>
        <v>0</v>
      </c>
      <c r="F830" s="369">
        <f t="shared" si="2867"/>
        <v>1</v>
      </c>
      <c r="G830" s="366" t="str">
        <f t="shared" si="2868"/>
        <v/>
      </c>
      <c r="H830" s="370"/>
      <c r="J830" s="238">
        <f t="shared" si="2869"/>
        <v>0</v>
      </c>
      <c r="K830" s="239" t="str">
        <f t="shared" si="2870"/>
        <v/>
      </c>
      <c r="L830" s="342"/>
      <c r="M830" s="345"/>
      <c r="N830" s="340" t="str">
        <f>IF(LEN(SWDATA!F815)=0,"",N829)</f>
        <v/>
      </c>
      <c r="O830" s="296" t="str">
        <f>IF(LEN(SWDATA!G815)=0,"",O829)</f>
        <v/>
      </c>
      <c r="P830" s="297" t="str">
        <f>IF(LEN(SWDATA!C815)=0,"",SWDATA!C815)</f>
        <v/>
      </c>
      <c r="Q830" s="312" t="str">
        <f t="shared" si="2871"/>
        <v/>
      </c>
      <c r="R830" s="223" t="s">
        <v>261</v>
      </c>
      <c r="S830" s="224"/>
      <c r="T830" s="224"/>
      <c r="U830" s="264" t="s">
        <v>628</v>
      </c>
      <c r="V830" s="205" t="s">
        <v>221</v>
      </c>
      <c r="W830" s="266">
        <f>IF(OR(Is_Loading,LEN($A830)=0),"",SWDATA!P815)</f>
        <v>0</v>
      </c>
      <c r="X830" s="267">
        <f>IF(OR(Is_Loading,LEN($A830)=0),"",SWDATA!Q815)</f>
        <v>0</v>
      </c>
      <c r="Y830" s="267">
        <f>IF(OR(Is_Loading,LEN($A830)=0),"",SWDATA!R815)</f>
        <v>0</v>
      </c>
      <c r="Z830" s="266" t="str">
        <f t="shared" si="3104"/>
        <v/>
      </c>
      <c r="AA830" s="266">
        <f>IF(OR(Is_Loading,LEN($A830)=0),"",SWDATA!T815)</f>
        <v>0</v>
      </c>
      <c r="AB830" s="267">
        <f>IF(OR(Is_Loading,LEN($A830)=0),"",SWDATA!U815)</f>
        <v>0</v>
      </c>
      <c r="AC830" s="267">
        <f>IF(OR(Is_Loading,LEN($A830)=0),"",SWDATA!V815)</f>
        <v>0</v>
      </c>
      <c r="AD830" s="266" t="str">
        <f t="shared" si="2872"/>
        <v/>
      </c>
      <c r="AE830" s="266">
        <f>IF(OR(Is_Loading,LEN($A830)=0),"",SWDATA!X815)</f>
        <v>0</v>
      </c>
      <c r="AF830" s="267">
        <f>IF(OR(Is_Loading,LEN($A830)=0),"",SWDATA!Y815)</f>
        <v>0</v>
      </c>
      <c r="AG830" s="267">
        <f>IF(OR(Is_Loading,LEN($A830)=0),"",SWDATA!Z815)</f>
        <v>0</v>
      </c>
      <c r="AH830" s="266" t="str">
        <f t="shared" si="2873"/>
        <v/>
      </c>
      <c r="AI830" s="266">
        <f>IF(OR(Is_Loading,LEN($A830)=0),"",SWDATA!AB815)</f>
        <v>0</v>
      </c>
      <c r="AJ830" s="267">
        <f>IF(OR(Is_Loading,LEN($A830)=0),"",SWDATA!AC815)</f>
        <v>0</v>
      </c>
      <c r="AK830" s="267">
        <f>IF(OR(Is_Loading,LEN($A830)=0),"",SWDATA!AD815)</f>
        <v>0</v>
      </c>
      <c r="AL830" s="266" t="str">
        <f t="shared" si="2874"/>
        <v/>
      </c>
      <c r="AM830" s="266">
        <f>IF(OR(Is_Loading,LEN($A830)=0),"",SWDATA!AF815)</f>
        <v>0</v>
      </c>
      <c r="AN830" s="267">
        <f>IF(OR(Is_Loading,LEN($A830)=0),"",SWDATA!AG815)</f>
        <v>0</v>
      </c>
      <c r="AO830" s="323">
        <f>IF(OR(Is_Loading,LEN($A830)=0),"",SWDATA!AH815)</f>
        <v>0</v>
      </c>
      <c r="AP830" s="320" t="str">
        <f t="shared" si="2875"/>
        <v/>
      </c>
      <c r="AQ830" s="266">
        <f>IF(OR(Is_Loading,LEN($A830)=0),"",SWDATA!AJ815)</f>
        <v>0</v>
      </c>
      <c r="AR830" s="267">
        <f>IF(OR(Is_Loading,LEN($A830)=0),"",SWDATA!AK815)</f>
        <v>0</v>
      </c>
      <c r="AS830" s="267">
        <f>IF(OR(Is_Loading,LEN($A830)=0),"",SWDATA!AL815)</f>
        <v>0</v>
      </c>
      <c r="AT830" s="266" t="str">
        <f t="shared" si="2876"/>
        <v/>
      </c>
      <c r="AU830" s="266">
        <f>IF(OR(Is_Loading,LEN($A830)=0),"",SWDATA!AN815)</f>
        <v>0</v>
      </c>
      <c r="AV830" s="267">
        <f>IF(OR(Is_Loading,LEN($A830)=0),"",SWDATA!AO815)</f>
        <v>0</v>
      </c>
      <c r="AW830" s="267">
        <f>IF(OR(Is_Loading,LEN($A830)=0),"",SWDATA!AP815)</f>
        <v>0</v>
      </c>
      <c r="AX830" s="266" t="str">
        <f t="shared" si="2877"/>
        <v/>
      </c>
      <c r="AY830" s="266">
        <f>IF(OR(Is_Loading,LEN($A830)=0),"",SWDATA!AR815)</f>
        <v>0</v>
      </c>
      <c r="AZ830" s="267">
        <f>IF(OR(Is_Loading,LEN($A830)=0),"",SWDATA!AS815)</f>
        <v>0</v>
      </c>
      <c r="BA830" s="267">
        <f>IF(OR(Is_Loading,LEN($A830)=0),"",SWDATA!AT815)</f>
        <v>0</v>
      </c>
      <c r="BB830" s="266" t="str">
        <f t="shared" si="2878"/>
        <v/>
      </c>
      <c r="BC830" s="266">
        <f>IF(OR(Is_Loading,LEN($A830)=0),"",SWDATA!AV815)</f>
        <v>0</v>
      </c>
      <c r="BD830" s="267">
        <f>IF(OR(Is_Loading,LEN($A830)=0),"",SWDATA!AW815)</f>
        <v>0</v>
      </c>
      <c r="BE830" s="323">
        <f>IF(OR(Is_Loading,LEN($A830)=0),"",SWDATA!AX815)</f>
        <v>0</v>
      </c>
      <c r="BF830" s="320" t="str">
        <f t="shared" si="2879"/>
        <v/>
      </c>
      <c r="BG830" s="11"/>
      <c r="BH830" s="11"/>
      <c r="BI830" s="11"/>
      <c r="BJ830" s="11"/>
      <c r="BK830" s="11"/>
      <c r="BL830" s="11"/>
      <c r="BM830" s="11"/>
      <c r="BN830" s="11"/>
      <c r="BO830" s="11"/>
      <c r="BP830" s="11"/>
      <c r="BQ830" s="11"/>
      <c r="BR830" s="11"/>
      <c r="BS830" s="11"/>
      <c r="BT830" s="11"/>
      <c r="BU830" s="11"/>
      <c r="BV830" s="11"/>
      <c r="BW830" s="11"/>
      <c r="BX830" s="11"/>
      <c r="BY830" s="11"/>
      <c r="BZ830" s="11"/>
      <c r="CA830" s="11"/>
      <c r="CB830" s="11"/>
      <c r="CC830" s="11"/>
      <c r="CD830" s="11"/>
      <c r="CE830" s="11"/>
      <c r="CF830" s="11"/>
      <c r="CG830" s="11"/>
      <c r="CH830" s="11"/>
      <c r="CI830" s="11"/>
      <c r="CJ830" s="11"/>
      <c r="CK830" s="11"/>
      <c r="CL830" s="11"/>
      <c r="CM830" s="11"/>
      <c r="CN830" s="351"/>
      <c r="CO830" s="351"/>
      <c r="CP830" s="351"/>
      <c r="CQ830" s="351"/>
      <c r="CR830" s="351"/>
      <c r="CS830" s="351"/>
      <c r="CT830" s="351"/>
      <c r="CU830" s="351"/>
      <c r="CV830" s="351"/>
      <c r="CW830" s="351"/>
      <c r="CX830" s="351"/>
      <c r="CY830" s="351"/>
      <c r="CZ830" s="351"/>
      <c r="DA830" s="351"/>
      <c r="DB830" s="351"/>
      <c r="DC830" s="351"/>
      <c r="DD830" s="351"/>
      <c r="DE830" s="351"/>
      <c r="DF830" s="351"/>
      <c r="DG830" s="351"/>
      <c r="DH830" s="351"/>
      <c r="DI830" s="351"/>
      <c r="DJ830" s="351"/>
      <c r="DK830" s="351"/>
      <c r="DL830" s="351"/>
      <c r="DM830" s="351"/>
      <c r="DN830" s="351"/>
      <c r="DS830" s="372"/>
      <c r="DT830" s="374"/>
      <c r="DU830" s="375"/>
      <c r="DV830" s="375"/>
      <c r="DW830" s="375"/>
      <c r="DX830" s="375">
        <v>1</v>
      </c>
      <c r="DY830" s="375">
        <f t="shared" si="3072"/>
        <v>0</v>
      </c>
      <c r="DZ830" s="375">
        <f t="shared" si="3073"/>
        <v>0</v>
      </c>
      <c r="EA830" s="375">
        <f t="shared" si="3074"/>
        <v>1</v>
      </c>
      <c r="EB830" s="375">
        <f t="shared" si="3075"/>
        <v>0</v>
      </c>
      <c r="EC830" s="375">
        <f t="shared" si="3076"/>
        <v>0</v>
      </c>
      <c r="ED830" s="375">
        <f t="shared" si="3077"/>
        <v>1</v>
      </c>
      <c r="EE830" s="375">
        <f t="shared" si="3078"/>
        <v>0</v>
      </c>
      <c r="EF830" s="375">
        <f t="shared" si="3079"/>
        <v>0</v>
      </c>
      <c r="EG830" s="375">
        <f t="shared" si="3080"/>
        <v>1</v>
      </c>
      <c r="EH830" s="375">
        <f t="shared" si="3081"/>
        <v>0</v>
      </c>
      <c r="EI830" s="375">
        <f t="shared" si="3082"/>
        <v>0</v>
      </c>
      <c r="EJ830" s="375">
        <f t="shared" si="3083"/>
        <v>1</v>
      </c>
      <c r="EK830" s="375">
        <f t="shared" si="3084"/>
        <v>0</v>
      </c>
      <c r="EL830" s="375">
        <f t="shared" si="3085"/>
        <v>0</v>
      </c>
      <c r="EM830" s="375">
        <f t="shared" si="3086"/>
        <v>1</v>
      </c>
      <c r="EN830" s="375">
        <f t="shared" si="3087"/>
        <v>0</v>
      </c>
      <c r="EO830" s="375">
        <f t="shared" si="3088"/>
        <v>0</v>
      </c>
      <c r="EP830" s="375">
        <f t="shared" si="3089"/>
        <v>1</v>
      </c>
      <c r="EQ830" s="375">
        <f t="shared" si="3090"/>
        <v>0</v>
      </c>
      <c r="ER830" s="375">
        <f t="shared" si="3091"/>
        <v>0</v>
      </c>
      <c r="ES830" s="375">
        <f t="shared" si="3092"/>
        <v>1</v>
      </c>
      <c r="ET830" s="375">
        <f t="shared" si="3093"/>
        <v>0</v>
      </c>
      <c r="EU830" s="375">
        <f t="shared" si="3094"/>
        <v>0</v>
      </c>
      <c r="EV830" s="375">
        <f t="shared" si="3095"/>
        <v>1</v>
      </c>
      <c r="EW830" s="375">
        <f t="shared" si="3096"/>
        <v>0</v>
      </c>
      <c r="EX830" s="375">
        <f t="shared" si="3097"/>
        <v>0</v>
      </c>
      <c r="EY830" s="375">
        <f t="shared" si="3098"/>
        <v>1</v>
      </c>
      <c r="EZ830" s="375">
        <f t="shared" si="3099"/>
        <v>0</v>
      </c>
      <c r="FA830" s="375">
        <f t="shared" si="3100"/>
        <v>0</v>
      </c>
      <c r="FB830" s="375">
        <f t="shared" si="3101"/>
        <v>1</v>
      </c>
      <c r="FC830" s="375">
        <f t="shared" si="3102"/>
        <v>0</v>
      </c>
      <c r="FD830" s="375">
        <f t="shared" si="3103"/>
        <v>0</v>
      </c>
      <c r="FE830" s="376"/>
      <c r="FF830" s="372"/>
      <c r="FG830" s="372"/>
      <c r="FH830" s="372"/>
      <c r="FI830" s="372"/>
      <c r="FJ830" s="372"/>
      <c r="FK830" s="372"/>
      <c r="FL830" s="372"/>
      <c r="FM830" s="372"/>
      <c r="FN830" s="372"/>
      <c r="FO830" s="372"/>
      <c r="FP830" s="372"/>
      <c r="FQ830" s="372"/>
      <c r="FR830" s="372"/>
      <c r="FS830" s="372"/>
      <c r="FT830" s="372"/>
      <c r="FU830" s="372"/>
      <c r="FV830" s="372"/>
      <c r="FW830" s="372"/>
      <c r="FX830" s="372"/>
      <c r="FY830" s="372"/>
      <c r="FZ830" s="372"/>
      <c r="GA830" s="372"/>
      <c r="GB830" s="372"/>
      <c r="GC830" s="372"/>
      <c r="GD830" s="372"/>
      <c r="GE830" s="372"/>
      <c r="GF830" s="372"/>
      <c r="GG830" s="372"/>
      <c r="GH830" s="372"/>
      <c r="GI830" s="372"/>
      <c r="GJ830" s="372"/>
      <c r="GK830" s="372"/>
      <c r="GL830" s="372"/>
      <c r="GM830" s="372"/>
      <c r="GN830" s="372"/>
      <c r="GO830" s="372"/>
      <c r="GP830" s="372"/>
      <c r="GQ830" s="372"/>
      <c r="GR830" s="372"/>
      <c r="GS830" s="372"/>
      <c r="GT830" s="372"/>
      <c r="GU830" s="372"/>
      <c r="GV830" s="372"/>
      <c r="GW830" s="372"/>
      <c r="GX830" s="372"/>
      <c r="GY830" s="372"/>
      <c r="GZ830" s="372"/>
      <c r="HA830" s="372"/>
      <c r="HB830" s="372"/>
      <c r="HC830" s="372"/>
    </row>
    <row r="831" spans="1:211" s="373" customFormat="1" ht="15" customHeight="1" x14ac:dyDescent="0.2">
      <c r="A831" s="366">
        <f>SWDATA!O816</f>
        <v>0</v>
      </c>
      <c r="B831" s="366">
        <f>SWDATA!M816</f>
        <v>0</v>
      </c>
      <c r="C831" s="351">
        <f>IF(AND(SWDATA!M816=1,SWDATA!Q816="promotions"),SWDATA!P816,0)</f>
        <v>0</v>
      </c>
      <c r="D831" s="367">
        <f>ROW(SWDATA!M816)</f>
        <v>816</v>
      </c>
      <c r="E831" s="368">
        <f t="shared" si="3033"/>
        <v>0</v>
      </c>
      <c r="F831" s="369">
        <f t="shared" ref="F831:F894" si="3106">IF(NOT(ISERROR(SEARCH("Kg",P831))),3,IF(NOT(ISERROR(SEARCH("/Unit",P831))),2,IF(NOT(ISERROR(SEARCH("Pct",P831))),2,1)))</f>
        <v>1</v>
      </c>
      <c r="G831" s="366" t="str">
        <f t="shared" ref="G831:G894" si="3107">IF(NOT(ISERROR(SEARCH("U",P831))),"U",IF(NOT(ISERROR(SEARCH("Pct",P831))),"Pct",""))</f>
        <v/>
      </c>
      <c r="H831" s="370"/>
      <c r="J831" s="238">
        <f t="shared" ref="J831:J894" si="3108">IF(ISERROR(FIND(":-1",A831)),A831,0)</f>
        <v>0</v>
      </c>
      <c r="K831" s="239" t="str">
        <f t="shared" ref="K831:K894" si="3109">IF(NOT(ISERROR(SEARCH("(Cost)",P831))),"C",IF(NOT(ISERROR(SEARCH("(EURO)",P831))),"R",IF(NOT(ISERROR(SEARCH("marg",P831))),"M",IF(OR(NOT(ISERROR(SEARCH("(Rev/",P831))),NOT(ISERROR(SEARCH("(Pct)",P831)))),"P",IF(NOT(ISERROR(SEARCH("Units",P831))),"U","")))))</f>
        <v/>
      </c>
      <c r="L831" s="342"/>
      <c r="M831" s="345"/>
      <c r="N831" s="340" t="str">
        <f>IF(LEN(SWDATA!F816)=0,"",N830)</f>
        <v/>
      </c>
      <c r="O831" s="296" t="str">
        <f>IF(LEN(SWDATA!G816)=0,"",O830)</f>
        <v/>
      </c>
      <c r="P831" s="297" t="str">
        <f>IF(LEN(SWDATA!C816)=0,"",SWDATA!C816)</f>
        <v/>
      </c>
      <c r="Q831" s="312" t="str">
        <f t="shared" ref="Q831:Q894" si="3110">P831</f>
        <v/>
      </c>
      <c r="R831" s="223" t="s">
        <v>261</v>
      </c>
      <c r="S831" s="224"/>
      <c r="T831" s="224"/>
      <c r="U831" s="264" t="s">
        <v>596</v>
      </c>
      <c r="V831" s="205" t="s">
        <v>221</v>
      </c>
      <c r="W831" s="266">
        <f>IF(OR(Is_Loading,LEN($A831)=0),"",SWDATA!P816)</f>
        <v>0</v>
      </c>
      <c r="X831" s="267">
        <f>IF(OR(Is_Loading,LEN($A831)=0),"",SWDATA!Q816)</f>
        <v>0</v>
      </c>
      <c r="Y831" s="267">
        <f>IF(OR(Is_Loading,LEN($A831)=0),"",SWDATA!R816)</f>
        <v>0</v>
      </c>
      <c r="Z831" s="266" t="str">
        <f t="shared" si="3104"/>
        <v/>
      </c>
      <c r="AA831" s="266">
        <f>IF(OR(Is_Loading,LEN($A831)=0),"",SWDATA!T816)</f>
        <v>0</v>
      </c>
      <c r="AB831" s="267">
        <f>IF(OR(Is_Loading,LEN($A831)=0),"",SWDATA!U816)</f>
        <v>0</v>
      </c>
      <c r="AC831" s="267">
        <f>IF(OR(Is_Loading,LEN($A831)=0),"",SWDATA!V816)</f>
        <v>0</v>
      </c>
      <c r="AD831" s="266" t="str">
        <f t="shared" ref="AD831:AD894" si="3111">IF($A831=0,"",CHOOSE($F831,SUM(AA831:AC831),SUM(AA831:AC831)/3,AC831))</f>
        <v/>
      </c>
      <c r="AE831" s="266">
        <f>IF(OR(Is_Loading,LEN($A831)=0),"",SWDATA!X816)</f>
        <v>0</v>
      </c>
      <c r="AF831" s="267">
        <f>IF(OR(Is_Loading,LEN($A831)=0),"",SWDATA!Y816)</f>
        <v>0</v>
      </c>
      <c r="AG831" s="267">
        <f>IF(OR(Is_Loading,LEN($A831)=0),"",SWDATA!Z816)</f>
        <v>0</v>
      </c>
      <c r="AH831" s="266" t="str">
        <f t="shared" ref="AH831:AH894" si="3112">IF($A831=0,"",CHOOSE($F831,SUM(AE831:AG831),SUM(AE831:AG831)/3,AG831))</f>
        <v/>
      </c>
      <c r="AI831" s="266">
        <f>IF(OR(Is_Loading,LEN($A831)=0),"",SWDATA!AB816)</f>
        <v>0</v>
      </c>
      <c r="AJ831" s="267">
        <f>IF(OR(Is_Loading,LEN($A831)=0),"",SWDATA!AC816)</f>
        <v>0</v>
      </c>
      <c r="AK831" s="267">
        <f>IF(OR(Is_Loading,LEN($A831)=0),"",SWDATA!AD816)</f>
        <v>0</v>
      </c>
      <c r="AL831" s="266" t="str">
        <f t="shared" ref="AL831:AL894" si="3113">IF($A831=0,"",CHOOSE($F831,SUM(AI831:AK831),SUM(AI831:AK831)/3,AK831))</f>
        <v/>
      </c>
      <c r="AM831" s="266">
        <f>IF(OR(Is_Loading,LEN($A831)=0),"",SWDATA!AF816)</f>
        <v>0</v>
      </c>
      <c r="AN831" s="267">
        <f>IF(OR(Is_Loading,LEN($A831)=0),"",SWDATA!AG816)</f>
        <v>0</v>
      </c>
      <c r="AO831" s="323">
        <f>IF(OR(Is_Loading,LEN($A831)=0),"",SWDATA!AH816)</f>
        <v>0</v>
      </c>
      <c r="AP831" s="320" t="str">
        <f t="shared" ref="AP831:AP894" si="3114">IF($A831=0,"",CHOOSE($F831,SUM(AM831:AO831),SUM(AM831:AO831)/3,AO831))</f>
        <v/>
      </c>
      <c r="AQ831" s="266">
        <f>IF(OR(Is_Loading,LEN($A831)=0),"",SWDATA!AJ816)</f>
        <v>0</v>
      </c>
      <c r="AR831" s="267">
        <f>IF(OR(Is_Loading,LEN($A831)=0),"",SWDATA!AK816)</f>
        <v>0</v>
      </c>
      <c r="AS831" s="267">
        <f>IF(OR(Is_Loading,LEN($A831)=0),"",SWDATA!AL816)</f>
        <v>0</v>
      </c>
      <c r="AT831" s="266" t="str">
        <f t="shared" ref="AT831:AT894" si="3115">IF($A831=0,"",CHOOSE($F831,SUM(AQ831:AS831),SUM(AQ831:AS831)/3,AS831))</f>
        <v/>
      </c>
      <c r="AU831" s="266">
        <f>IF(OR(Is_Loading,LEN($A831)=0),"",SWDATA!AN816)</f>
        <v>0</v>
      </c>
      <c r="AV831" s="267">
        <f>IF(OR(Is_Loading,LEN($A831)=0),"",SWDATA!AO816)</f>
        <v>0</v>
      </c>
      <c r="AW831" s="267">
        <f>IF(OR(Is_Loading,LEN($A831)=0),"",SWDATA!AP816)</f>
        <v>0</v>
      </c>
      <c r="AX831" s="266" t="str">
        <f t="shared" ref="AX831:AX894" si="3116">IF($A831=0,"",CHOOSE($F831,SUM(AU831:AW831),SUM(AU831:AW831)/3,AW831))</f>
        <v/>
      </c>
      <c r="AY831" s="266">
        <f>IF(OR(Is_Loading,LEN($A831)=0),"",SWDATA!AR816)</f>
        <v>0</v>
      </c>
      <c r="AZ831" s="267">
        <f>IF(OR(Is_Loading,LEN($A831)=0),"",SWDATA!AS816)</f>
        <v>0</v>
      </c>
      <c r="BA831" s="267">
        <f>IF(OR(Is_Loading,LEN($A831)=0),"",SWDATA!AT816)</f>
        <v>0</v>
      </c>
      <c r="BB831" s="266" t="str">
        <f t="shared" ref="BB831:BB894" si="3117">IF($A831=0,"",CHOOSE($F831,SUM(AY831:BA831),SUM(AY831:BA831)/3,BA831))</f>
        <v/>
      </c>
      <c r="BC831" s="266">
        <f>IF(OR(Is_Loading,LEN($A831)=0),"",SWDATA!AV816)</f>
        <v>0</v>
      </c>
      <c r="BD831" s="267">
        <f>IF(OR(Is_Loading,LEN($A831)=0),"",SWDATA!AW816)</f>
        <v>0</v>
      </c>
      <c r="BE831" s="323">
        <f>IF(OR(Is_Loading,LEN($A831)=0),"",SWDATA!AX816)</f>
        <v>0</v>
      </c>
      <c r="BF831" s="320" t="str">
        <f t="shared" ref="BF831:BF894" si="3118">IF($A831=0,"",CHOOSE($F831,SUM(BC831:BE831),SUM(BC831:BE831)/3,BE831))</f>
        <v/>
      </c>
      <c r="BG831" s="11"/>
      <c r="BH831" s="11"/>
      <c r="BI831" s="11"/>
      <c r="BJ831" s="11"/>
      <c r="BK831" s="11"/>
      <c r="BL831" s="11"/>
      <c r="BM831" s="11"/>
      <c r="BN831" s="11"/>
      <c r="BO831" s="11"/>
      <c r="BP831" s="11"/>
      <c r="BQ831" s="11"/>
      <c r="BR831" s="11"/>
      <c r="BS831" s="11"/>
      <c r="BT831" s="11"/>
      <c r="BU831" s="11"/>
      <c r="BV831" s="11"/>
      <c r="BW831" s="11"/>
      <c r="BX831" s="11"/>
      <c r="BY831" s="11"/>
      <c r="BZ831" s="11"/>
      <c r="CA831" s="11"/>
      <c r="CB831" s="11"/>
      <c r="CC831" s="11"/>
      <c r="CD831" s="11"/>
      <c r="CE831" s="11"/>
      <c r="CF831" s="11"/>
      <c r="CG831" s="11"/>
      <c r="CH831" s="11"/>
      <c r="CI831" s="11"/>
      <c r="CJ831" s="11"/>
      <c r="CK831" s="11"/>
      <c r="CL831" s="11"/>
      <c r="CM831" s="11"/>
      <c r="CN831" s="351"/>
      <c r="CO831" s="351"/>
      <c r="CP831" s="351"/>
      <c r="CQ831" s="351"/>
      <c r="CR831" s="351"/>
      <c r="CS831" s="351"/>
      <c r="CT831" s="351"/>
      <c r="CU831" s="351"/>
      <c r="CV831" s="351"/>
      <c r="CW831" s="351"/>
      <c r="CX831" s="351"/>
      <c r="CY831" s="351"/>
      <c r="CZ831" s="351"/>
      <c r="DA831" s="351"/>
      <c r="DB831" s="351"/>
      <c r="DC831" s="351"/>
      <c r="DD831" s="351"/>
      <c r="DE831" s="351"/>
      <c r="DF831" s="351"/>
      <c r="DG831" s="351"/>
      <c r="DH831" s="351"/>
      <c r="DI831" s="351"/>
      <c r="DJ831" s="351"/>
      <c r="DK831" s="351"/>
      <c r="DL831" s="351"/>
      <c r="DM831" s="351"/>
      <c r="DN831" s="351"/>
      <c r="DS831" s="372"/>
      <c r="DT831" s="374"/>
      <c r="DU831" s="375"/>
      <c r="DV831" s="375"/>
      <c r="DW831" s="375"/>
      <c r="DX831" s="375">
        <v>1</v>
      </c>
      <c r="DY831" s="375">
        <f t="shared" si="3072"/>
        <v>0</v>
      </c>
      <c r="DZ831" s="375">
        <f t="shared" si="3073"/>
        <v>0</v>
      </c>
      <c r="EA831" s="375">
        <f t="shared" si="3074"/>
        <v>1</v>
      </c>
      <c r="EB831" s="375">
        <f t="shared" si="3075"/>
        <v>0</v>
      </c>
      <c r="EC831" s="375">
        <f t="shared" si="3076"/>
        <v>0</v>
      </c>
      <c r="ED831" s="375">
        <f t="shared" si="3077"/>
        <v>1</v>
      </c>
      <c r="EE831" s="375">
        <f t="shared" si="3078"/>
        <v>0</v>
      </c>
      <c r="EF831" s="375">
        <f t="shared" si="3079"/>
        <v>0</v>
      </c>
      <c r="EG831" s="375">
        <f t="shared" si="3080"/>
        <v>1</v>
      </c>
      <c r="EH831" s="375">
        <f t="shared" si="3081"/>
        <v>0</v>
      </c>
      <c r="EI831" s="375">
        <f t="shared" si="3082"/>
        <v>0</v>
      </c>
      <c r="EJ831" s="375">
        <f t="shared" si="3083"/>
        <v>1</v>
      </c>
      <c r="EK831" s="375">
        <f t="shared" si="3084"/>
        <v>0</v>
      </c>
      <c r="EL831" s="375">
        <f t="shared" si="3085"/>
        <v>0</v>
      </c>
      <c r="EM831" s="375">
        <f t="shared" si="3086"/>
        <v>1</v>
      </c>
      <c r="EN831" s="375">
        <f t="shared" si="3087"/>
        <v>0</v>
      </c>
      <c r="EO831" s="375">
        <f t="shared" si="3088"/>
        <v>0</v>
      </c>
      <c r="EP831" s="375">
        <f t="shared" si="3089"/>
        <v>1</v>
      </c>
      <c r="EQ831" s="375">
        <f t="shared" si="3090"/>
        <v>0</v>
      </c>
      <c r="ER831" s="375">
        <f t="shared" si="3091"/>
        <v>0</v>
      </c>
      <c r="ES831" s="375">
        <f t="shared" si="3092"/>
        <v>1</v>
      </c>
      <c r="ET831" s="375">
        <f t="shared" si="3093"/>
        <v>0</v>
      </c>
      <c r="EU831" s="375">
        <f t="shared" si="3094"/>
        <v>0</v>
      </c>
      <c r="EV831" s="375">
        <f t="shared" si="3095"/>
        <v>1</v>
      </c>
      <c r="EW831" s="375">
        <f t="shared" si="3096"/>
        <v>0</v>
      </c>
      <c r="EX831" s="375">
        <f t="shared" si="3097"/>
        <v>0</v>
      </c>
      <c r="EY831" s="375">
        <f t="shared" si="3098"/>
        <v>1</v>
      </c>
      <c r="EZ831" s="375">
        <f t="shared" si="3099"/>
        <v>0</v>
      </c>
      <c r="FA831" s="375">
        <f t="shared" si="3100"/>
        <v>0</v>
      </c>
      <c r="FB831" s="375">
        <f t="shared" si="3101"/>
        <v>1</v>
      </c>
      <c r="FC831" s="375">
        <f t="shared" si="3102"/>
        <v>0</v>
      </c>
      <c r="FD831" s="375">
        <f t="shared" si="3103"/>
        <v>0</v>
      </c>
      <c r="FE831" s="376"/>
      <c r="FF831" s="372"/>
      <c r="FG831" s="372"/>
      <c r="FH831" s="372"/>
      <c r="FI831" s="372"/>
      <c r="FJ831" s="372"/>
      <c r="FK831" s="372"/>
      <c r="FL831" s="372"/>
      <c r="FM831" s="372"/>
      <c r="FN831" s="372"/>
      <c r="FO831" s="372"/>
      <c r="FP831" s="372"/>
      <c r="FQ831" s="372"/>
      <c r="FR831" s="372"/>
      <c r="FS831" s="372"/>
      <c r="FT831" s="372"/>
      <c r="FU831" s="372"/>
      <c r="FV831" s="372"/>
      <c r="FW831" s="372"/>
      <c r="FX831" s="372"/>
      <c r="FY831" s="372"/>
      <c r="FZ831" s="372"/>
      <c r="GA831" s="372"/>
      <c r="GB831" s="372"/>
      <c r="GC831" s="372"/>
      <c r="GD831" s="372"/>
      <c r="GE831" s="372"/>
      <c r="GF831" s="372"/>
      <c r="GG831" s="372"/>
      <c r="GH831" s="372"/>
      <c r="GI831" s="372"/>
      <c r="GJ831" s="372"/>
      <c r="GK831" s="372"/>
      <c r="GL831" s="372"/>
      <c r="GM831" s="372"/>
      <c r="GN831" s="372"/>
      <c r="GO831" s="372"/>
      <c r="GP831" s="372"/>
      <c r="GQ831" s="372"/>
      <c r="GR831" s="372"/>
      <c r="GS831" s="372"/>
      <c r="GT831" s="372"/>
      <c r="GU831" s="372"/>
      <c r="GV831" s="372"/>
      <c r="GW831" s="372"/>
      <c r="GX831" s="372"/>
      <c r="GY831" s="372"/>
      <c r="GZ831" s="372"/>
      <c r="HA831" s="372"/>
      <c r="HB831" s="372"/>
      <c r="HC831" s="372"/>
    </row>
    <row r="832" spans="1:211" s="373" customFormat="1" ht="15" customHeight="1" x14ac:dyDescent="0.2">
      <c r="A832" s="366">
        <f>SWDATA!O817</f>
        <v>0</v>
      </c>
      <c r="B832" s="366">
        <f>SWDATA!M817</f>
        <v>0</v>
      </c>
      <c r="C832" s="351">
        <f>IF(AND(SWDATA!M817=1,SWDATA!Q817="promotions"),SWDATA!P817,0)</f>
        <v>0</v>
      </c>
      <c r="D832" s="367">
        <f>ROW(SWDATA!M817)</f>
        <v>817</v>
      </c>
      <c r="E832" s="368">
        <f ca="1">IF(AND(B832=1,UPPER(HLOOKUP(D832+14,'Metrics &amp; Attributes View'!$13:$31,19,0))&lt;&gt;"SBOM"),1,0)</f>
        <v>0</v>
      </c>
      <c r="F832" s="369">
        <f t="shared" si="3106"/>
        <v>1</v>
      </c>
      <c r="G832" s="366" t="str">
        <f t="shared" si="3107"/>
        <v/>
      </c>
      <c r="H832" s="370"/>
      <c r="J832" s="238">
        <f t="shared" si="3108"/>
        <v>0</v>
      </c>
      <c r="K832" s="239" t="str">
        <f t="shared" si="3109"/>
        <v/>
      </c>
      <c r="L832" s="342"/>
      <c r="M832" s="345"/>
      <c r="N832" s="340" t="str">
        <f>IF(LEN(SWDATA!F817)=0,"",N831)</f>
        <v/>
      </c>
      <c r="O832" s="296" t="str">
        <f>IF(LEN(SWDATA!G817)=0,"",O831)</f>
        <v/>
      </c>
      <c r="P832" s="297" t="str">
        <f>IF(LEN(SWDATA!C817)=0,"",SWDATA!C817)</f>
        <v/>
      </c>
      <c r="Q832" s="312" t="str">
        <f t="shared" si="3110"/>
        <v/>
      </c>
      <c r="R832" s="223" t="s">
        <v>262</v>
      </c>
      <c r="S832" s="224"/>
      <c r="T832" s="224"/>
      <c r="U832" s="264" t="s">
        <v>623</v>
      </c>
      <c r="V832" s="205" t="s">
        <v>221</v>
      </c>
      <c r="W832" s="266">
        <f>IF(OR(Is_Loading,LEN($A832)=0),"",SWDATA!P817)</f>
        <v>0</v>
      </c>
      <c r="X832" s="267">
        <f>IF(OR(Is_Loading,LEN($A832)=0),"",SWDATA!Q817)</f>
        <v>0</v>
      </c>
      <c r="Y832" s="267">
        <f>IF(OR(Is_Loading,LEN($A832)=0),"",SWDATA!R817)</f>
        <v>0</v>
      </c>
      <c r="Z832" s="266" t="str">
        <f t="shared" si="3104"/>
        <v/>
      </c>
      <c r="AA832" s="266">
        <f>IF(OR(Is_Loading,LEN($A832)=0),"",SWDATA!T817)</f>
        <v>0</v>
      </c>
      <c r="AB832" s="267">
        <f>IF(OR(Is_Loading,LEN($A832)=0),"",SWDATA!U817)</f>
        <v>0</v>
      </c>
      <c r="AC832" s="267">
        <f>IF(OR(Is_Loading,LEN($A832)=0),"",SWDATA!V817)</f>
        <v>0</v>
      </c>
      <c r="AD832" s="266" t="str">
        <f t="shared" si="3111"/>
        <v/>
      </c>
      <c r="AE832" s="266">
        <f>IF(OR(Is_Loading,LEN($A832)=0),"",SWDATA!X817)</f>
        <v>0</v>
      </c>
      <c r="AF832" s="267">
        <f>IF(OR(Is_Loading,LEN($A832)=0),"",SWDATA!Y817)</f>
        <v>0</v>
      </c>
      <c r="AG832" s="267">
        <f>IF(OR(Is_Loading,LEN($A832)=0),"",SWDATA!Z817)</f>
        <v>0</v>
      </c>
      <c r="AH832" s="266" t="str">
        <f t="shared" si="3112"/>
        <v/>
      </c>
      <c r="AI832" s="266">
        <f>IF(OR(Is_Loading,LEN($A832)=0),"",SWDATA!AB817)</f>
        <v>0</v>
      </c>
      <c r="AJ832" s="267">
        <f>IF(OR(Is_Loading,LEN($A832)=0),"",SWDATA!AC817)</f>
        <v>0</v>
      </c>
      <c r="AK832" s="267">
        <f>IF(OR(Is_Loading,LEN($A832)=0),"",SWDATA!AD817)</f>
        <v>0</v>
      </c>
      <c r="AL832" s="266" t="str">
        <f t="shared" si="3113"/>
        <v/>
      </c>
      <c r="AM832" s="266">
        <f>IF(OR(Is_Loading,LEN($A832)=0),"",SWDATA!AF817)</f>
        <v>0</v>
      </c>
      <c r="AN832" s="267">
        <f>IF(OR(Is_Loading,LEN($A832)=0),"",SWDATA!AG817)</f>
        <v>0</v>
      </c>
      <c r="AO832" s="323">
        <f>IF(OR(Is_Loading,LEN($A832)=0),"",SWDATA!AH817)</f>
        <v>0</v>
      </c>
      <c r="AP832" s="320" t="str">
        <f t="shared" si="3114"/>
        <v/>
      </c>
      <c r="AQ832" s="266">
        <f>IF(OR(Is_Loading,LEN($A832)=0),"",SWDATA!AJ817)</f>
        <v>0</v>
      </c>
      <c r="AR832" s="267">
        <f>IF(OR(Is_Loading,LEN($A832)=0),"",SWDATA!AK817)</f>
        <v>0</v>
      </c>
      <c r="AS832" s="267">
        <f>IF(OR(Is_Loading,LEN($A832)=0),"",SWDATA!AL817)</f>
        <v>0</v>
      </c>
      <c r="AT832" s="266" t="str">
        <f t="shared" si="3115"/>
        <v/>
      </c>
      <c r="AU832" s="266">
        <f>IF(OR(Is_Loading,LEN($A832)=0),"",SWDATA!AN817)</f>
        <v>0</v>
      </c>
      <c r="AV832" s="267">
        <f>IF(OR(Is_Loading,LEN($A832)=0),"",SWDATA!AO817)</f>
        <v>0</v>
      </c>
      <c r="AW832" s="267">
        <f>IF(OR(Is_Loading,LEN($A832)=0),"",SWDATA!AP817)</f>
        <v>0</v>
      </c>
      <c r="AX832" s="266" t="str">
        <f t="shared" si="3116"/>
        <v/>
      </c>
      <c r="AY832" s="266">
        <f>IF(OR(Is_Loading,LEN($A832)=0),"",SWDATA!AR817)</f>
        <v>0</v>
      </c>
      <c r="AZ832" s="267">
        <f>IF(OR(Is_Loading,LEN($A832)=0),"",SWDATA!AS817)</f>
        <v>0</v>
      </c>
      <c r="BA832" s="267">
        <f>IF(OR(Is_Loading,LEN($A832)=0),"",SWDATA!AT817)</f>
        <v>0</v>
      </c>
      <c r="BB832" s="266" t="str">
        <f t="shared" si="3117"/>
        <v/>
      </c>
      <c r="BC832" s="266">
        <f>IF(OR(Is_Loading,LEN($A832)=0),"",SWDATA!AV817)</f>
        <v>0</v>
      </c>
      <c r="BD832" s="267">
        <f>IF(OR(Is_Loading,LEN($A832)=0),"",SWDATA!AW817)</f>
        <v>0</v>
      </c>
      <c r="BE832" s="323">
        <f>IF(OR(Is_Loading,LEN($A832)=0),"",SWDATA!AX817)</f>
        <v>0</v>
      </c>
      <c r="BF832" s="320" t="str">
        <f t="shared" si="3118"/>
        <v/>
      </c>
      <c r="BG832" s="11"/>
      <c r="BH832" s="11"/>
      <c r="BI832" s="11"/>
      <c r="BJ832" s="11"/>
      <c r="BK832" s="11"/>
      <c r="BL832" s="11"/>
      <c r="BM832" s="11"/>
      <c r="BN832" s="11"/>
      <c r="BO832" s="11"/>
      <c r="BP832" s="11"/>
      <c r="BQ832" s="11"/>
      <c r="BR832" s="11"/>
      <c r="BS832" s="11"/>
      <c r="BT832" s="11"/>
      <c r="BU832" s="11"/>
      <c r="BV832" s="11"/>
      <c r="BW832" s="11"/>
      <c r="BX832" s="11"/>
      <c r="BY832" s="11"/>
      <c r="BZ832" s="11"/>
      <c r="CA832" s="11"/>
      <c r="CB832" s="11"/>
      <c r="CC832" s="11"/>
      <c r="CD832" s="11"/>
      <c r="CE832" s="11"/>
      <c r="CF832" s="11"/>
      <c r="CG832" s="11"/>
      <c r="CH832" s="11"/>
      <c r="CI832" s="11"/>
      <c r="CJ832" s="11"/>
      <c r="CK832" s="11"/>
      <c r="CL832" s="11"/>
      <c r="CM832" s="11"/>
      <c r="CN832" s="351"/>
      <c r="CO832" s="351"/>
      <c r="CP832" s="351"/>
      <c r="CQ832" s="351"/>
      <c r="CR832" s="351"/>
      <c r="CS832" s="351"/>
      <c r="CT832" s="351"/>
      <c r="CU832" s="351"/>
      <c r="CV832" s="351"/>
      <c r="CW832" s="351"/>
      <c r="CX832" s="351"/>
      <c r="CY832" s="351"/>
      <c r="CZ832" s="351"/>
      <c r="DA832" s="351"/>
      <c r="DB832" s="351"/>
      <c r="DC832" s="351"/>
      <c r="DD832" s="351"/>
      <c r="DE832" s="351"/>
      <c r="DF832" s="351"/>
      <c r="DG832" s="351"/>
      <c r="DH832" s="351"/>
      <c r="DI832" s="351"/>
      <c r="DJ832" s="351"/>
      <c r="DK832" s="351"/>
      <c r="DL832" s="351"/>
      <c r="DM832" s="351"/>
      <c r="DN832" s="351"/>
      <c r="DS832" s="372"/>
      <c r="DT832" s="374"/>
      <c r="DU832" s="375"/>
      <c r="DV832" s="375"/>
      <c r="DW832" s="375"/>
      <c r="DX832" s="375">
        <v>1</v>
      </c>
      <c r="DY832" s="375">
        <f t="shared" si="3072"/>
        <v>0</v>
      </c>
      <c r="DZ832" s="375">
        <f t="shared" si="3073"/>
        <v>0</v>
      </c>
      <c r="EA832" s="375">
        <f t="shared" si="3074"/>
        <v>1</v>
      </c>
      <c r="EB832" s="375">
        <f t="shared" si="3075"/>
        <v>0</v>
      </c>
      <c r="EC832" s="375">
        <f t="shared" si="3076"/>
        <v>0</v>
      </c>
      <c r="ED832" s="375">
        <f t="shared" si="3077"/>
        <v>1</v>
      </c>
      <c r="EE832" s="375">
        <f t="shared" si="3078"/>
        <v>0</v>
      </c>
      <c r="EF832" s="375">
        <f t="shared" si="3079"/>
        <v>0</v>
      </c>
      <c r="EG832" s="375">
        <f t="shared" si="3080"/>
        <v>1</v>
      </c>
      <c r="EH832" s="375">
        <f t="shared" si="3081"/>
        <v>0</v>
      </c>
      <c r="EI832" s="375">
        <f t="shared" si="3082"/>
        <v>0</v>
      </c>
      <c r="EJ832" s="375">
        <f t="shared" si="3083"/>
        <v>1</v>
      </c>
      <c r="EK832" s="375">
        <f t="shared" si="3084"/>
        <v>0</v>
      </c>
      <c r="EL832" s="375">
        <f t="shared" si="3085"/>
        <v>0</v>
      </c>
      <c r="EM832" s="375">
        <f t="shared" si="3086"/>
        <v>1</v>
      </c>
      <c r="EN832" s="375">
        <f t="shared" si="3087"/>
        <v>0</v>
      </c>
      <c r="EO832" s="375">
        <f t="shared" si="3088"/>
        <v>0</v>
      </c>
      <c r="EP832" s="375">
        <f t="shared" si="3089"/>
        <v>1</v>
      </c>
      <c r="EQ832" s="375">
        <f t="shared" si="3090"/>
        <v>0</v>
      </c>
      <c r="ER832" s="375">
        <f t="shared" si="3091"/>
        <v>0</v>
      </c>
      <c r="ES832" s="375">
        <f t="shared" si="3092"/>
        <v>1</v>
      </c>
      <c r="ET832" s="375">
        <f t="shared" si="3093"/>
        <v>0</v>
      </c>
      <c r="EU832" s="375">
        <f t="shared" si="3094"/>
        <v>0</v>
      </c>
      <c r="EV832" s="375">
        <f t="shared" si="3095"/>
        <v>1</v>
      </c>
      <c r="EW832" s="375">
        <f t="shared" si="3096"/>
        <v>0</v>
      </c>
      <c r="EX832" s="375">
        <f t="shared" si="3097"/>
        <v>0</v>
      </c>
      <c r="EY832" s="375">
        <f t="shared" si="3098"/>
        <v>1</v>
      </c>
      <c r="EZ832" s="375">
        <f t="shared" si="3099"/>
        <v>0</v>
      </c>
      <c r="FA832" s="375">
        <f t="shared" si="3100"/>
        <v>0</v>
      </c>
      <c r="FB832" s="375">
        <f t="shared" si="3101"/>
        <v>1</v>
      </c>
      <c r="FC832" s="375">
        <f t="shared" si="3102"/>
        <v>0</v>
      </c>
      <c r="FD832" s="375">
        <f t="shared" si="3103"/>
        <v>0</v>
      </c>
      <c r="FE832" s="376"/>
      <c r="FF832" s="372"/>
      <c r="FG832" s="372"/>
      <c r="FH832" s="372"/>
      <c r="FI832" s="372"/>
      <c r="FJ832" s="372"/>
      <c r="FK832" s="372"/>
      <c r="FL832" s="372"/>
      <c r="FM832" s="372"/>
      <c r="FN832" s="372"/>
      <c r="FO832" s="372"/>
      <c r="FP832" s="372"/>
      <c r="FQ832" s="372"/>
      <c r="FR832" s="372"/>
      <c r="FS832" s="372"/>
      <c r="FT832" s="372"/>
      <c r="FU832" s="372"/>
      <c r="FV832" s="372"/>
      <c r="FW832" s="372"/>
      <c r="FX832" s="372"/>
      <c r="FY832" s="372"/>
      <c r="FZ832" s="372"/>
      <c r="GA832" s="372"/>
      <c r="GB832" s="372"/>
      <c r="GC832" s="372"/>
      <c r="GD832" s="372"/>
      <c r="GE832" s="372"/>
      <c r="GF832" s="372"/>
      <c r="GG832" s="372"/>
      <c r="GH832" s="372"/>
      <c r="GI832" s="372"/>
      <c r="GJ832" s="372"/>
      <c r="GK832" s="372"/>
      <c r="GL832" s="372"/>
      <c r="GM832" s="372"/>
      <c r="GN832" s="372"/>
      <c r="GO832" s="372"/>
      <c r="GP832" s="372"/>
      <c r="GQ832" s="372"/>
      <c r="GR832" s="372"/>
      <c r="GS832" s="372"/>
      <c r="GT832" s="372"/>
      <c r="GU832" s="372"/>
      <c r="GV832" s="372"/>
      <c r="GW832" s="372"/>
      <c r="GX832" s="372"/>
      <c r="GY832" s="372"/>
      <c r="GZ832" s="372"/>
      <c r="HA832" s="372"/>
      <c r="HB832" s="372"/>
      <c r="HC832" s="372"/>
    </row>
    <row r="833" spans="1:211" s="373" customFormat="1" ht="15" customHeight="1" x14ac:dyDescent="0.2">
      <c r="A833" s="366">
        <f>SWDATA!O818</f>
        <v>0</v>
      </c>
      <c r="B833" s="366">
        <f>SWDATA!M818</f>
        <v>0</v>
      </c>
      <c r="C833" s="351">
        <f>IF(AND(SWDATA!M818=1,SWDATA!Q818="promotions"),SWDATA!P818,0)</f>
        <v>0</v>
      </c>
      <c r="D833" s="367">
        <f>ROW(SWDATA!M818)</f>
        <v>818</v>
      </c>
      <c r="E833" s="368">
        <f t="shared" ref="E833" si="3119">B833</f>
        <v>0</v>
      </c>
      <c r="F833" s="369">
        <f t="shared" si="3106"/>
        <v>1</v>
      </c>
      <c r="G833" s="366" t="str">
        <f t="shared" si="3107"/>
        <v/>
      </c>
      <c r="H833" s="370"/>
      <c r="J833" s="238">
        <f t="shared" si="3108"/>
        <v>0</v>
      </c>
      <c r="K833" s="239" t="str">
        <f t="shared" si="3109"/>
        <v/>
      </c>
      <c r="L833" s="342"/>
      <c r="M833" s="345"/>
      <c r="N833" s="340" t="str">
        <f>IF(LEN(SWDATA!F818)=0,"",N832)</f>
        <v/>
      </c>
      <c r="O833" s="296" t="str">
        <f>IF(LEN(SWDATA!G818)=0,"",O832)</f>
        <v/>
      </c>
      <c r="P833" s="297" t="str">
        <f>IF(LEN(SWDATA!C818)=0,"",SWDATA!C818)</f>
        <v/>
      </c>
      <c r="Q833" s="312" t="str">
        <f t="shared" si="3110"/>
        <v/>
      </c>
      <c r="R833" s="223" t="s">
        <v>261</v>
      </c>
      <c r="S833" s="224"/>
      <c r="T833" s="224"/>
      <c r="U833" s="264" t="s">
        <v>624</v>
      </c>
      <c r="V833" s="205" t="s">
        <v>221</v>
      </c>
      <c r="W833" s="266">
        <f>IF(OR(Is_Loading,LEN($A833)=0),"",SWDATA!P818)</f>
        <v>0</v>
      </c>
      <c r="X833" s="267">
        <f>IF(OR(Is_Loading,LEN($A833)=0),"",SWDATA!Q818)</f>
        <v>0</v>
      </c>
      <c r="Y833" s="267">
        <f>IF(OR(Is_Loading,LEN($A833)=0),"",SWDATA!R818)</f>
        <v>0</v>
      </c>
      <c r="Z833" s="266" t="str">
        <f t="shared" si="3104"/>
        <v/>
      </c>
      <c r="AA833" s="266">
        <f>IF(OR(Is_Loading,LEN($A833)=0),"",SWDATA!T818)</f>
        <v>0</v>
      </c>
      <c r="AB833" s="267">
        <f>IF(OR(Is_Loading,LEN($A833)=0),"",SWDATA!U818)</f>
        <v>0</v>
      </c>
      <c r="AC833" s="267">
        <f>IF(OR(Is_Loading,LEN($A833)=0),"",SWDATA!V818)</f>
        <v>0</v>
      </c>
      <c r="AD833" s="266" t="str">
        <f t="shared" si="3111"/>
        <v/>
      </c>
      <c r="AE833" s="266">
        <f>IF(OR(Is_Loading,LEN($A833)=0),"",SWDATA!X818)</f>
        <v>0</v>
      </c>
      <c r="AF833" s="267">
        <f>IF(OR(Is_Loading,LEN($A833)=0),"",SWDATA!Y818)</f>
        <v>0</v>
      </c>
      <c r="AG833" s="267">
        <f>IF(OR(Is_Loading,LEN($A833)=0),"",SWDATA!Z818)</f>
        <v>0</v>
      </c>
      <c r="AH833" s="266" t="str">
        <f t="shared" si="3112"/>
        <v/>
      </c>
      <c r="AI833" s="266">
        <f>IF(OR(Is_Loading,LEN($A833)=0),"",SWDATA!AB818)</f>
        <v>0</v>
      </c>
      <c r="AJ833" s="267">
        <f>IF(OR(Is_Loading,LEN($A833)=0),"",SWDATA!AC818)</f>
        <v>0</v>
      </c>
      <c r="AK833" s="267">
        <f>IF(OR(Is_Loading,LEN($A833)=0),"",SWDATA!AD818)</f>
        <v>0</v>
      </c>
      <c r="AL833" s="266" t="str">
        <f t="shared" si="3113"/>
        <v/>
      </c>
      <c r="AM833" s="266">
        <f>IF(OR(Is_Loading,LEN($A833)=0),"",SWDATA!AF818)</f>
        <v>0</v>
      </c>
      <c r="AN833" s="267">
        <f>IF(OR(Is_Loading,LEN($A833)=0),"",SWDATA!AG818)</f>
        <v>0</v>
      </c>
      <c r="AO833" s="323">
        <f>IF(OR(Is_Loading,LEN($A833)=0),"",SWDATA!AH818)</f>
        <v>0</v>
      </c>
      <c r="AP833" s="320" t="str">
        <f t="shared" si="3114"/>
        <v/>
      </c>
      <c r="AQ833" s="266">
        <f>IF(OR(Is_Loading,LEN($A833)=0),"",SWDATA!AJ818)</f>
        <v>0</v>
      </c>
      <c r="AR833" s="267">
        <f>IF(OR(Is_Loading,LEN($A833)=0),"",SWDATA!AK818)</f>
        <v>0</v>
      </c>
      <c r="AS833" s="267">
        <f>IF(OR(Is_Loading,LEN($A833)=0),"",SWDATA!AL818)</f>
        <v>0</v>
      </c>
      <c r="AT833" s="266" t="str">
        <f t="shared" si="3115"/>
        <v/>
      </c>
      <c r="AU833" s="266">
        <f>IF(OR(Is_Loading,LEN($A833)=0),"",SWDATA!AN818)</f>
        <v>0</v>
      </c>
      <c r="AV833" s="267">
        <f>IF(OR(Is_Loading,LEN($A833)=0),"",SWDATA!AO818)</f>
        <v>0</v>
      </c>
      <c r="AW833" s="267">
        <f>IF(OR(Is_Loading,LEN($A833)=0),"",SWDATA!AP818)</f>
        <v>0</v>
      </c>
      <c r="AX833" s="266" t="str">
        <f t="shared" si="3116"/>
        <v/>
      </c>
      <c r="AY833" s="266">
        <f>IF(OR(Is_Loading,LEN($A833)=0),"",SWDATA!AR818)</f>
        <v>0</v>
      </c>
      <c r="AZ833" s="267">
        <f>IF(OR(Is_Loading,LEN($A833)=0),"",SWDATA!AS818)</f>
        <v>0</v>
      </c>
      <c r="BA833" s="267">
        <f>IF(OR(Is_Loading,LEN($A833)=0),"",SWDATA!AT818)</f>
        <v>0</v>
      </c>
      <c r="BB833" s="266" t="str">
        <f t="shared" si="3117"/>
        <v/>
      </c>
      <c r="BC833" s="266">
        <f>IF(OR(Is_Loading,LEN($A833)=0),"",SWDATA!AV818)</f>
        <v>0</v>
      </c>
      <c r="BD833" s="267">
        <f>IF(OR(Is_Loading,LEN($A833)=0),"",SWDATA!AW818)</f>
        <v>0</v>
      </c>
      <c r="BE833" s="323">
        <f>IF(OR(Is_Loading,LEN($A833)=0),"",SWDATA!AX818)</f>
        <v>0</v>
      </c>
      <c r="BF833" s="320" t="str">
        <f t="shared" si="3118"/>
        <v/>
      </c>
      <c r="BG833" s="11"/>
      <c r="BH833" s="11"/>
      <c r="BI833" s="11"/>
      <c r="BJ833" s="11"/>
      <c r="BK833" s="11"/>
      <c r="BL833" s="11"/>
      <c r="BM833" s="11"/>
      <c r="BN833" s="11"/>
      <c r="BO833" s="11"/>
      <c r="BP833" s="11"/>
      <c r="BQ833" s="11"/>
      <c r="BR833" s="11"/>
      <c r="BS833" s="11"/>
      <c r="BT833" s="11"/>
      <c r="BU833" s="11"/>
      <c r="BV833" s="11"/>
      <c r="BW833" s="11"/>
      <c r="BX833" s="11"/>
      <c r="BY833" s="11"/>
      <c r="BZ833" s="11"/>
      <c r="CA833" s="11"/>
      <c r="CB833" s="11"/>
      <c r="CC833" s="11"/>
      <c r="CD833" s="11"/>
      <c r="CE833" s="11"/>
      <c r="CF833" s="11"/>
      <c r="CG833" s="11"/>
      <c r="CH833" s="11"/>
      <c r="CI833" s="11"/>
      <c r="CJ833" s="11"/>
      <c r="CK833" s="11"/>
      <c r="CL833" s="11"/>
      <c r="CM833" s="11"/>
      <c r="CN833" s="351"/>
      <c r="CO833" s="351"/>
      <c r="CP833" s="351"/>
      <c r="CQ833" s="351"/>
      <c r="CR833" s="351"/>
      <c r="CS833" s="351"/>
      <c r="CT833" s="351"/>
      <c r="CU833" s="351"/>
      <c r="CV833" s="351"/>
      <c r="CW833" s="351"/>
      <c r="CX833" s="351"/>
      <c r="CY833" s="351"/>
      <c r="CZ833" s="351"/>
      <c r="DA833" s="351"/>
      <c r="DB833" s="351"/>
      <c r="DC833" s="351"/>
      <c r="DD833" s="351"/>
      <c r="DE833" s="351"/>
      <c r="DF833" s="351"/>
      <c r="DG833" s="351"/>
      <c r="DH833" s="351"/>
      <c r="DI833" s="351"/>
      <c r="DJ833" s="351"/>
      <c r="DK833" s="351"/>
      <c r="DL833" s="351"/>
      <c r="DM833" s="351"/>
      <c r="DN833" s="351"/>
      <c r="DS833" s="372"/>
      <c r="DT833" s="374"/>
      <c r="DU833" s="375"/>
      <c r="DV833" s="375"/>
      <c r="DW833" s="375"/>
      <c r="DX833" s="375">
        <v>1</v>
      </c>
      <c r="DY833" s="375">
        <f t="shared" si="3072"/>
        <v>0</v>
      </c>
      <c r="DZ833" s="375">
        <f t="shared" si="3073"/>
        <v>0</v>
      </c>
      <c r="EA833" s="375">
        <f t="shared" si="3074"/>
        <v>1</v>
      </c>
      <c r="EB833" s="375">
        <f t="shared" si="3075"/>
        <v>0</v>
      </c>
      <c r="EC833" s="375">
        <f t="shared" si="3076"/>
        <v>0</v>
      </c>
      <c r="ED833" s="375">
        <f t="shared" si="3077"/>
        <v>1</v>
      </c>
      <c r="EE833" s="375">
        <f t="shared" si="3078"/>
        <v>0</v>
      </c>
      <c r="EF833" s="375">
        <f t="shared" si="3079"/>
        <v>0</v>
      </c>
      <c r="EG833" s="375">
        <f t="shared" si="3080"/>
        <v>1</v>
      </c>
      <c r="EH833" s="375">
        <f t="shared" si="3081"/>
        <v>0</v>
      </c>
      <c r="EI833" s="375">
        <f t="shared" si="3082"/>
        <v>0</v>
      </c>
      <c r="EJ833" s="375">
        <f t="shared" si="3083"/>
        <v>1</v>
      </c>
      <c r="EK833" s="375">
        <f t="shared" si="3084"/>
        <v>0</v>
      </c>
      <c r="EL833" s="375">
        <f t="shared" si="3085"/>
        <v>0</v>
      </c>
      <c r="EM833" s="375">
        <f t="shared" si="3086"/>
        <v>1</v>
      </c>
      <c r="EN833" s="375">
        <f t="shared" si="3087"/>
        <v>0</v>
      </c>
      <c r="EO833" s="375">
        <f t="shared" si="3088"/>
        <v>0</v>
      </c>
      <c r="EP833" s="375">
        <f t="shared" si="3089"/>
        <v>1</v>
      </c>
      <c r="EQ833" s="375">
        <f t="shared" si="3090"/>
        <v>0</v>
      </c>
      <c r="ER833" s="375">
        <f t="shared" si="3091"/>
        <v>0</v>
      </c>
      <c r="ES833" s="375">
        <f t="shared" si="3092"/>
        <v>1</v>
      </c>
      <c r="ET833" s="375">
        <f t="shared" si="3093"/>
        <v>0</v>
      </c>
      <c r="EU833" s="375">
        <f t="shared" si="3094"/>
        <v>0</v>
      </c>
      <c r="EV833" s="375">
        <f t="shared" si="3095"/>
        <v>1</v>
      </c>
      <c r="EW833" s="375">
        <f t="shared" si="3096"/>
        <v>0</v>
      </c>
      <c r="EX833" s="375">
        <f t="shared" si="3097"/>
        <v>0</v>
      </c>
      <c r="EY833" s="375">
        <f t="shared" si="3098"/>
        <v>1</v>
      </c>
      <c r="EZ833" s="375">
        <f t="shared" si="3099"/>
        <v>0</v>
      </c>
      <c r="FA833" s="375">
        <f t="shared" si="3100"/>
        <v>0</v>
      </c>
      <c r="FB833" s="375">
        <f t="shared" si="3101"/>
        <v>1</v>
      </c>
      <c r="FC833" s="375">
        <f t="shared" si="3102"/>
        <v>0</v>
      </c>
      <c r="FD833" s="375">
        <f t="shared" si="3103"/>
        <v>0</v>
      </c>
      <c r="FE833" s="376"/>
      <c r="FF833" s="372"/>
      <c r="FG833" s="372"/>
      <c r="FH833" s="372"/>
      <c r="FI833" s="372"/>
      <c r="FJ833" s="372"/>
      <c r="FK833" s="372"/>
      <c r="FL833" s="372"/>
      <c r="FM833" s="372"/>
      <c r="FN833" s="372"/>
      <c r="FO833" s="372"/>
      <c r="FP833" s="372"/>
      <c r="FQ833" s="372"/>
      <c r="FR833" s="372"/>
      <c r="FS833" s="372"/>
      <c r="FT833" s="372"/>
      <c r="FU833" s="372"/>
      <c r="FV833" s="372"/>
      <c r="FW833" s="372"/>
      <c r="FX833" s="372"/>
      <c r="FY833" s="372"/>
      <c r="FZ833" s="372"/>
      <c r="GA833" s="372"/>
      <c r="GB833" s="372"/>
      <c r="GC833" s="372"/>
      <c r="GD833" s="372"/>
      <c r="GE833" s="372"/>
      <c r="GF833" s="372"/>
      <c r="GG833" s="372"/>
      <c r="GH833" s="372"/>
      <c r="GI833" s="372"/>
      <c r="GJ833" s="372"/>
      <c r="GK833" s="372"/>
      <c r="GL833" s="372"/>
      <c r="GM833" s="372"/>
      <c r="GN833" s="372"/>
      <c r="GO833" s="372"/>
      <c r="GP833" s="372"/>
      <c r="GQ833" s="372"/>
      <c r="GR833" s="372"/>
      <c r="GS833" s="372"/>
      <c r="GT833" s="372"/>
      <c r="GU833" s="372"/>
      <c r="GV833" s="372"/>
      <c r="GW833" s="372"/>
      <c r="GX833" s="372"/>
      <c r="GY833" s="372"/>
      <c r="GZ833" s="372"/>
      <c r="HA833" s="372"/>
      <c r="HB833" s="372"/>
      <c r="HC833" s="372"/>
    </row>
    <row r="834" spans="1:211" s="373" customFormat="1" ht="15" customHeight="1" thickBot="1" x14ac:dyDescent="0.25">
      <c r="A834" s="366">
        <f>SWDATA!O819</f>
        <v>0</v>
      </c>
      <c r="B834" s="366">
        <f>SWDATA!M819</f>
        <v>0</v>
      </c>
      <c r="C834" s="351">
        <f>IF(AND(SWDATA!M819=1,SWDATA!Q819="promotions"),SWDATA!P819,0)</f>
        <v>0</v>
      </c>
      <c r="D834" s="367">
        <f>ROW(SWDATA!M819)</f>
        <v>819</v>
      </c>
      <c r="E834" s="368">
        <f ca="1">IF(AND(B834=1,UPPER(HLOOKUP(D834+12,'Metrics &amp; Attributes View'!$13:$31,19,0))&lt;&gt;"SBOM"),1,0)</f>
        <v>0</v>
      </c>
      <c r="F834" s="369">
        <f t="shared" si="3106"/>
        <v>1</v>
      </c>
      <c r="G834" s="366" t="str">
        <f t="shared" si="3107"/>
        <v/>
      </c>
      <c r="H834" s="370"/>
      <c r="J834" s="238">
        <f t="shared" si="3108"/>
        <v>0</v>
      </c>
      <c r="K834" s="239" t="str">
        <f t="shared" si="3109"/>
        <v/>
      </c>
      <c r="L834" s="342"/>
      <c r="M834" s="345"/>
      <c r="N834" s="340" t="str">
        <f>IF(LEN(SWDATA!F819)=0,"",N833)</f>
        <v/>
      </c>
      <c r="O834" s="296" t="str">
        <f>IF(LEN(SWDATA!G819)=0,"",O833)</f>
        <v/>
      </c>
      <c r="P834" s="297" t="str">
        <f>IF(LEN(SWDATA!C819)=0,"",SWDATA!C819)</f>
        <v/>
      </c>
      <c r="Q834" s="312" t="str">
        <f t="shared" si="3110"/>
        <v/>
      </c>
      <c r="R834" s="223" t="s">
        <v>262</v>
      </c>
      <c r="S834" s="224"/>
      <c r="T834" s="224"/>
      <c r="U834" s="264" t="s">
        <v>603</v>
      </c>
      <c r="V834" s="205" t="s">
        <v>221</v>
      </c>
      <c r="W834" s="266">
        <f>IF(OR(Is_Loading,LEN($A834)=0),"",SWDATA!P819)</f>
        <v>0</v>
      </c>
      <c r="X834" s="267">
        <f>IF(OR(Is_Loading,LEN($A834)=0),"",SWDATA!Q819)</f>
        <v>0</v>
      </c>
      <c r="Y834" s="267">
        <f>IF(OR(Is_Loading,LEN($A834)=0),"",SWDATA!R819)</f>
        <v>0</v>
      </c>
      <c r="Z834" s="266" t="str">
        <f t="shared" si="3104"/>
        <v/>
      </c>
      <c r="AA834" s="266">
        <f>IF(OR(Is_Loading,LEN($A834)=0),"",SWDATA!T819)</f>
        <v>0</v>
      </c>
      <c r="AB834" s="267">
        <f>IF(OR(Is_Loading,LEN($A834)=0),"",SWDATA!U819)</f>
        <v>0</v>
      </c>
      <c r="AC834" s="267">
        <f>IF(OR(Is_Loading,LEN($A834)=0),"",SWDATA!V819)</f>
        <v>0</v>
      </c>
      <c r="AD834" s="266" t="str">
        <f t="shared" si="3111"/>
        <v/>
      </c>
      <c r="AE834" s="266">
        <f>IF(OR(Is_Loading,LEN($A834)=0),"",SWDATA!X819)</f>
        <v>0</v>
      </c>
      <c r="AF834" s="267">
        <f>IF(OR(Is_Loading,LEN($A834)=0),"",SWDATA!Y819)</f>
        <v>0</v>
      </c>
      <c r="AG834" s="267">
        <f>IF(OR(Is_Loading,LEN($A834)=0),"",SWDATA!Z819)</f>
        <v>0</v>
      </c>
      <c r="AH834" s="266" t="str">
        <f t="shared" si="3112"/>
        <v/>
      </c>
      <c r="AI834" s="266">
        <f>IF(OR(Is_Loading,LEN($A834)=0),"",SWDATA!AB819)</f>
        <v>0</v>
      </c>
      <c r="AJ834" s="267">
        <f>IF(OR(Is_Loading,LEN($A834)=0),"",SWDATA!AC819)</f>
        <v>0</v>
      </c>
      <c r="AK834" s="267">
        <f>IF(OR(Is_Loading,LEN($A834)=0),"",SWDATA!AD819)</f>
        <v>0</v>
      </c>
      <c r="AL834" s="266" t="str">
        <f t="shared" si="3113"/>
        <v/>
      </c>
      <c r="AM834" s="266">
        <f>IF(OR(Is_Loading,LEN($A834)=0),"",SWDATA!AF819)</f>
        <v>0</v>
      </c>
      <c r="AN834" s="267">
        <f>IF(OR(Is_Loading,LEN($A834)=0),"",SWDATA!AG819)</f>
        <v>0</v>
      </c>
      <c r="AO834" s="323">
        <f>IF(OR(Is_Loading,LEN($A834)=0),"",SWDATA!AH819)</f>
        <v>0</v>
      </c>
      <c r="AP834" s="320" t="str">
        <f t="shared" si="3114"/>
        <v/>
      </c>
      <c r="AQ834" s="266">
        <f>IF(OR(Is_Loading,LEN($A834)=0),"",SWDATA!AJ819)</f>
        <v>0</v>
      </c>
      <c r="AR834" s="267">
        <f>IF(OR(Is_Loading,LEN($A834)=0),"",SWDATA!AK819)</f>
        <v>0</v>
      </c>
      <c r="AS834" s="267">
        <f>IF(OR(Is_Loading,LEN($A834)=0),"",SWDATA!AL819)</f>
        <v>0</v>
      </c>
      <c r="AT834" s="266" t="str">
        <f t="shared" si="3115"/>
        <v/>
      </c>
      <c r="AU834" s="266">
        <f>IF(OR(Is_Loading,LEN($A834)=0),"",SWDATA!AN819)</f>
        <v>0</v>
      </c>
      <c r="AV834" s="267">
        <f>IF(OR(Is_Loading,LEN($A834)=0),"",SWDATA!AO819)</f>
        <v>0</v>
      </c>
      <c r="AW834" s="267">
        <f>IF(OR(Is_Loading,LEN($A834)=0),"",SWDATA!AP819)</f>
        <v>0</v>
      </c>
      <c r="AX834" s="266" t="str">
        <f t="shared" si="3116"/>
        <v/>
      </c>
      <c r="AY834" s="266">
        <f>IF(OR(Is_Loading,LEN($A834)=0),"",SWDATA!AR819)</f>
        <v>0</v>
      </c>
      <c r="AZ834" s="267">
        <f>IF(OR(Is_Loading,LEN($A834)=0),"",SWDATA!AS819)</f>
        <v>0</v>
      </c>
      <c r="BA834" s="267">
        <f>IF(OR(Is_Loading,LEN($A834)=0),"",SWDATA!AT819)</f>
        <v>0</v>
      </c>
      <c r="BB834" s="266" t="str">
        <f t="shared" si="3117"/>
        <v/>
      </c>
      <c r="BC834" s="266">
        <f>IF(OR(Is_Loading,LEN($A834)=0),"",SWDATA!AV819)</f>
        <v>0</v>
      </c>
      <c r="BD834" s="267">
        <f>IF(OR(Is_Loading,LEN($A834)=0),"",SWDATA!AW819)</f>
        <v>0</v>
      </c>
      <c r="BE834" s="323">
        <f>IF(OR(Is_Loading,LEN($A834)=0),"",SWDATA!AX819)</f>
        <v>0</v>
      </c>
      <c r="BF834" s="320" t="str">
        <f t="shared" si="3118"/>
        <v/>
      </c>
      <c r="BG834" s="11"/>
      <c r="BH834" s="11"/>
      <c r="BI834" s="11"/>
      <c r="BJ834" s="11"/>
      <c r="BK834" s="11"/>
      <c r="BL834" s="11"/>
      <c r="BM834" s="11"/>
      <c r="BN834" s="11"/>
      <c r="BO834" s="11"/>
      <c r="BP834" s="11"/>
      <c r="BQ834" s="11"/>
      <c r="BR834" s="11"/>
      <c r="BS834" s="11"/>
      <c r="BT834" s="11"/>
      <c r="BU834" s="11"/>
      <c r="BV834" s="11"/>
      <c r="BW834" s="11"/>
      <c r="BX834" s="11"/>
      <c r="BY834" s="11"/>
      <c r="BZ834" s="11"/>
      <c r="CA834" s="11"/>
      <c r="CB834" s="11"/>
      <c r="CC834" s="11"/>
      <c r="CD834" s="11"/>
      <c r="CE834" s="11"/>
      <c r="CF834" s="11"/>
      <c r="CG834" s="11"/>
      <c r="CH834" s="11"/>
      <c r="CI834" s="11"/>
      <c r="CJ834" s="11"/>
      <c r="CK834" s="11"/>
      <c r="CL834" s="11"/>
      <c r="CM834" s="11"/>
      <c r="CN834" s="351"/>
      <c r="CO834" s="351"/>
      <c r="CP834" s="351"/>
      <c r="CQ834" s="351"/>
      <c r="CR834" s="351"/>
      <c r="CS834" s="351"/>
      <c r="CT834" s="351"/>
      <c r="CU834" s="351"/>
      <c r="CV834" s="351"/>
      <c r="CW834" s="351"/>
      <c r="CX834" s="351"/>
      <c r="CY834" s="351"/>
      <c r="CZ834" s="351"/>
      <c r="DA834" s="351"/>
      <c r="DB834" s="351"/>
      <c r="DC834" s="351"/>
      <c r="DD834" s="351"/>
      <c r="DE834" s="351"/>
      <c r="DF834" s="351"/>
      <c r="DG834" s="351"/>
      <c r="DH834" s="351"/>
      <c r="DI834" s="351"/>
      <c r="DJ834" s="351"/>
      <c r="DK834" s="351"/>
      <c r="DL834" s="351"/>
      <c r="DM834" s="351"/>
      <c r="DN834" s="351"/>
      <c r="DS834" s="372"/>
      <c r="DT834" s="374"/>
      <c r="DU834" s="375"/>
      <c r="DV834" s="375"/>
      <c r="DW834" s="375"/>
      <c r="DX834" s="375">
        <v>1</v>
      </c>
      <c r="DY834" s="375">
        <f t="shared" si="3072"/>
        <v>0</v>
      </c>
      <c r="DZ834" s="375">
        <f t="shared" si="3073"/>
        <v>0</v>
      </c>
      <c r="EA834" s="375">
        <f t="shared" si="3074"/>
        <v>1</v>
      </c>
      <c r="EB834" s="375">
        <f t="shared" si="3075"/>
        <v>0</v>
      </c>
      <c r="EC834" s="375">
        <f t="shared" si="3076"/>
        <v>0</v>
      </c>
      <c r="ED834" s="375">
        <f t="shared" si="3077"/>
        <v>1</v>
      </c>
      <c r="EE834" s="375">
        <f t="shared" si="3078"/>
        <v>0</v>
      </c>
      <c r="EF834" s="375">
        <f t="shared" si="3079"/>
        <v>0</v>
      </c>
      <c r="EG834" s="375">
        <f t="shared" si="3080"/>
        <v>1</v>
      </c>
      <c r="EH834" s="375">
        <f t="shared" si="3081"/>
        <v>0</v>
      </c>
      <c r="EI834" s="375">
        <f t="shared" si="3082"/>
        <v>0</v>
      </c>
      <c r="EJ834" s="375">
        <f t="shared" si="3083"/>
        <v>1</v>
      </c>
      <c r="EK834" s="375">
        <f t="shared" si="3084"/>
        <v>0</v>
      </c>
      <c r="EL834" s="375">
        <f t="shared" si="3085"/>
        <v>0</v>
      </c>
      <c r="EM834" s="375">
        <f t="shared" si="3086"/>
        <v>1</v>
      </c>
      <c r="EN834" s="375">
        <f t="shared" si="3087"/>
        <v>0</v>
      </c>
      <c r="EO834" s="375">
        <f t="shared" si="3088"/>
        <v>0</v>
      </c>
      <c r="EP834" s="375">
        <f t="shared" si="3089"/>
        <v>1</v>
      </c>
      <c r="EQ834" s="375">
        <f t="shared" si="3090"/>
        <v>0</v>
      </c>
      <c r="ER834" s="375">
        <f t="shared" si="3091"/>
        <v>0</v>
      </c>
      <c r="ES834" s="375">
        <f t="shared" si="3092"/>
        <v>1</v>
      </c>
      <c r="ET834" s="375">
        <f t="shared" si="3093"/>
        <v>0</v>
      </c>
      <c r="EU834" s="375">
        <f t="shared" si="3094"/>
        <v>0</v>
      </c>
      <c r="EV834" s="375">
        <f t="shared" si="3095"/>
        <v>1</v>
      </c>
      <c r="EW834" s="375">
        <f t="shared" si="3096"/>
        <v>0</v>
      </c>
      <c r="EX834" s="375">
        <f t="shared" si="3097"/>
        <v>0</v>
      </c>
      <c r="EY834" s="375">
        <f t="shared" si="3098"/>
        <v>1</v>
      </c>
      <c r="EZ834" s="375">
        <f t="shared" si="3099"/>
        <v>0</v>
      </c>
      <c r="FA834" s="375">
        <f t="shared" si="3100"/>
        <v>0</v>
      </c>
      <c r="FB834" s="375">
        <f t="shared" si="3101"/>
        <v>1</v>
      </c>
      <c r="FC834" s="375">
        <f t="shared" si="3102"/>
        <v>0</v>
      </c>
      <c r="FD834" s="375">
        <f t="shared" si="3103"/>
        <v>0</v>
      </c>
      <c r="FE834" s="376"/>
      <c r="FF834" s="372"/>
      <c r="FG834" s="372"/>
      <c r="FH834" s="372"/>
      <c r="FI834" s="372"/>
      <c r="FJ834" s="372"/>
      <c r="FK834" s="372"/>
      <c r="FL834" s="372"/>
      <c r="FM834" s="372"/>
      <c r="FN834" s="372"/>
      <c r="FO834" s="372"/>
      <c r="FP834" s="372"/>
      <c r="FQ834" s="372"/>
      <c r="FR834" s="372"/>
      <c r="FS834" s="372"/>
      <c r="FT834" s="372"/>
      <c r="FU834" s="372"/>
      <c r="FV834" s="372"/>
      <c r="FW834" s="372"/>
      <c r="FX834" s="372"/>
      <c r="FY834" s="372"/>
      <c r="FZ834" s="372"/>
      <c r="GA834" s="372"/>
      <c r="GB834" s="372"/>
      <c r="GC834" s="372"/>
      <c r="GD834" s="372"/>
      <c r="GE834" s="372"/>
      <c r="GF834" s="372"/>
      <c r="GG834" s="372"/>
      <c r="GH834" s="372"/>
      <c r="GI834" s="372"/>
      <c r="GJ834" s="372"/>
      <c r="GK834" s="372"/>
      <c r="GL834" s="372"/>
      <c r="GM834" s="372"/>
      <c r="GN834" s="372"/>
      <c r="GO834" s="372"/>
      <c r="GP834" s="372"/>
      <c r="GQ834" s="372"/>
      <c r="GR834" s="372"/>
      <c r="GS834" s="372"/>
      <c r="GT834" s="372"/>
      <c r="GU834" s="372"/>
      <c r="GV834" s="372"/>
      <c r="GW834" s="372"/>
      <c r="GX834" s="372"/>
      <c r="GY834" s="372"/>
      <c r="GZ834" s="372"/>
      <c r="HA834" s="372"/>
      <c r="HB834" s="372"/>
      <c r="HC834" s="372"/>
    </row>
    <row r="835" spans="1:211" s="373" customFormat="1" ht="15" hidden="1" customHeight="1" outlineLevel="1" x14ac:dyDescent="0.2">
      <c r="A835" s="366">
        <f>SWDATA!O820</f>
        <v>0</v>
      </c>
      <c r="B835" s="366">
        <f>SWDATA!M820</f>
        <v>0</v>
      </c>
      <c r="C835" s="351">
        <f>IF(AND(SWDATA!M820=1,SWDATA!Q820="promotions"),SWDATA!P820,0)</f>
        <v>0</v>
      </c>
      <c r="D835" s="367">
        <f>ROW(SWDATA!M820)</f>
        <v>820</v>
      </c>
      <c r="E835" s="368">
        <f t="shared" ref="E835:E845" si="3120">B835</f>
        <v>0</v>
      </c>
      <c r="F835" s="369">
        <f t="shared" si="3106"/>
        <v>1</v>
      </c>
      <c r="G835" s="366" t="str">
        <f t="shared" si="3107"/>
        <v/>
      </c>
      <c r="H835" s="370"/>
      <c r="J835" s="238">
        <f t="shared" si="3108"/>
        <v>0</v>
      </c>
      <c r="K835" s="239" t="str">
        <f t="shared" si="3109"/>
        <v/>
      </c>
      <c r="L835" s="342"/>
      <c r="M835" s="345"/>
      <c r="N835" s="340" t="str">
        <f>IF(LEN(SWDATA!F820)=0,"",N834)</f>
        <v/>
      </c>
      <c r="O835" s="296" t="str">
        <f>IF(LEN(SWDATA!G820)=0,"",O834)</f>
        <v/>
      </c>
      <c r="P835" s="297" t="str">
        <f>IF(LEN(SWDATA!C820)=0,"",SWDATA!C820)</f>
        <v/>
      </c>
      <c r="Q835" s="312" t="str">
        <f t="shared" si="3110"/>
        <v/>
      </c>
      <c r="R835" s="223" t="s">
        <v>261</v>
      </c>
      <c r="S835" s="224"/>
      <c r="T835" s="224"/>
      <c r="U835" s="264" t="s">
        <v>610</v>
      </c>
      <c r="V835" s="205" t="s">
        <v>221</v>
      </c>
      <c r="W835" s="266">
        <f>IF(OR(Is_Loading,LEN($A835)=0),"",SWDATA!P820)</f>
        <v>0</v>
      </c>
      <c r="X835" s="267">
        <f>IF(OR(Is_Loading,LEN($A835)=0),"",SWDATA!Q820)</f>
        <v>0</v>
      </c>
      <c r="Y835" s="267">
        <f>IF(OR(Is_Loading,LEN($A835)=0),"",SWDATA!R820)</f>
        <v>0</v>
      </c>
      <c r="Z835" s="266" t="str">
        <f t="shared" si="3104"/>
        <v/>
      </c>
      <c r="AA835" s="266">
        <f>IF(OR(Is_Loading,LEN($A835)=0),"",SWDATA!T820)</f>
        <v>0</v>
      </c>
      <c r="AB835" s="267">
        <f>IF(OR(Is_Loading,LEN($A835)=0),"",SWDATA!U820)</f>
        <v>0</v>
      </c>
      <c r="AC835" s="267">
        <f>IF(OR(Is_Loading,LEN($A835)=0),"",SWDATA!V820)</f>
        <v>0</v>
      </c>
      <c r="AD835" s="266" t="str">
        <f t="shared" si="3111"/>
        <v/>
      </c>
      <c r="AE835" s="266">
        <f>IF(OR(Is_Loading,LEN($A835)=0),"",SWDATA!X820)</f>
        <v>0</v>
      </c>
      <c r="AF835" s="267">
        <f>IF(OR(Is_Loading,LEN($A835)=0),"",SWDATA!Y820)</f>
        <v>0</v>
      </c>
      <c r="AG835" s="267">
        <f>IF(OR(Is_Loading,LEN($A835)=0),"",SWDATA!Z820)</f>
        <v>0</v>
      </c>
      <c r="AH835" s="266" t="str">
        <f t="shared" si="3112"/>
        <v/>
      </c>
      <c r="AI835" s="266">
        <f>IF(OR(Is_Loading,LEN($A835)=0),"",SWDATA!AB820)</f>
        <v>0</v>
      </c>
      <c r="AJ835" s="267">
        <f>IF(OR(Is_Loading,LEN($A835)=0),"",SWDATA!AC820)</f>
        <v>0</v>
      </c>
      <c r="AK835" s="267">
        <f>IF(OR(Is_Loading,LEN($A835)=0),"",SWDATA!AD820)</f>
        <v>0</v>
      </c>
      <c r="AL835" s="266" t="str">
        <f t="shared" si="3113"/>
        <v/>
      </c>
      <c r="AM835" s="266">
        <f>IF(OR(Is_Loading,LEN($A835)=0),"",SWDATA!AF820)</f>
        <v>0</v>
      </c>
      <c r="AN835" s="267">
        <f>IF(OR(Is_Loading,LEN($A835)=0),"",SWDATA!AG820)</f>
        <v>0</v>
      </c>
      <c r="AO835" s="323">
        <f>IF(OR(Is_Loading,LEN($A835)=0),"",SWDATA!AH820)</f>
        <v>0</v>
      </c>
      <c r="AP835" s="320" t="str">
        <f t="shared" si="3114"/>
        <v/>
      </c>
      <c r="AQ835" s="266">
        <f>IF(OR(Is_Loading,LEN($A835)=0),"",SWDATA!AJ820)</f>
        <v>0</v>
      </c>
      <c r="AR835" s="267">
        <f>IF(OR(Is_Loading,LEN($A835)=0),"",SWDATA!AK820)</f>
        <v>0</v>
      </c>
      <c r="AS835" s="267">
        <f>IF(OR(Is_Loading,LEN($A835)=0),"",SWDATA!AL820)</f>
        <v>0</v>
      </c>
      <c r="AT835" s="266" t="str">
        <f t="shared" si="3115"/>
        <v/>
      </c>
      <c r="AU835" s="266">
        <f>IF(OR(Is_Loading,LEN($A835)=0),"",SWDATA!AN820)</f>
        <v>0</v>
      </c>
      <c r="AV835" s="267">
        <f>IF(OR(Is_Loading,LEN($A835)=0),"",SWDATA!AO820)</f>
        <v>0</v>
      </c>
      <c r="AW835" s="267">
        <f>IF(OR(Is_Loading,LEN($A835)=0),"",SWDATA!AP820)</f>
        <v>0</v>
      </c>
      <c r="AX835" s="266" t="str">
        <f t="shared" si="3116"/>
        <v/>
      </c>
      <c r="AY835" s="266">
        <f>IF(OR(Is_Loading,LEN($A835)=0),"",SWDATA!AR820)</f>
        <v>0</v>
      </c>
      <c r="AZ835" s="267">
        <f>IF(OR(Is_Loading,LEN($A835)=0),"",SWDATA!AS820)</f>
        <v>0</v>
      </c>
      <c r="BA835" s="267">
        <f>IF(OR(Is_Loading,LEN($A835)=0),"",SWDATA!AT820)</f>
        <v>0</v>
      </c>
      <c r="BB835" s="266" t="str">
        <f t="shared" si="3117"/>
        <v/>
      </c>
      <c r="BC835" s="266">
        <f>IF(OR(Is_Loading,LEN($A835)=0),"",SWDATA!AV820)</f>
        <v>0</v>
      </c>
      <c r="BD835" s="267">
        <f>IF(OR(Is_Loading,LEN($A835)=0),"",SWDATA!AW820)</f>
        <v>0</v>
      </c>
      <c r="BE835" s="323">
        <f>IF(OR(Is_Loading,LEN($A835)=0),"",SWDATA!AX820)</f>
        <v>0</v>
      </c>
      <c r="BF835" s="320" t="str">
        <f t="shared" si="3118"/>
        <v/>
      </c>
      <c r="BG835" s="11"/>
      <c r="BH835" s="11"/>
      <c r="BI835" s="11"/>
      <c r="BJ835" s="11"/>
      <c r="BK835" s="11"/>
      <c r="BL835" s="11"/>
      <c r="BM835" s="11"/>
      <c r="BN835" s="11"/>
      <c r="BO835" s="11"/>
      <c r="BP835" s="11"/>
      <c r="BQ835" s="11"/>
      <c r="BR835" s="11"/>
      <c r="BS835" s="11"/>
      <c r="BT835" s="11"/>
      <c r="BU835" s="11"/>
      <c r="BV835" s="11"/>
      <c r="BW835" s="11"/>
      <c r="BX835" s="11"/>
      <c r="BY835" s="11"/>
      <c r="BZ835" s="11"/>
      <c r="CA835" s="11"/>
      <c r="CB835" s="11"/>
      <c r="CC835" s="11"/>
      <c r="CD835" s="11"/>
      <c r="CE835" s="11"/>
      <c r="CF835" s="11"/>
      <c r="CG835" s="11"/>
      <c r="CH835" s="11"/>
      <c r="CI835" s="11"/>
      <c r="CJ835" s="11"/>
      <c r="CK835" s="11"/>
      <c r="CL835" s="11"/>
      <c r="CM835" s="11"/>
      <c r="CN835" s="351"/>
      <c r="CO835" s="351"/>
      <c r="CP835" s="351"/>
      <c r="CQ835" s="351"/>
      <c r="CR835" s="351"/>
      <c r="CS835" s="351"/>
      <c r="CT835" s="351"/>
      <c r="CU835" s="351"/>
      <c r="CV835" s="351"/>
      <c r="CW835" s="351"/>
      <c r="CX835" s="351"/>
      <c r="CY835" s="351"/>
      <c r="CZ835" s="351"/>
      <c r="DA835" s="351"/>
      <c r="DB835" s="351"/>
      <c r="DC835" s="351"/>
      <c r="DD835" s="351"/>
      <c r="DE835" s="351"/>
      <c r="DF835" s="351"/>
      <c r="DG835" s="351"/>
      <c r="DH835" s="351"/>
      <c r="DI835" s="351"/>
      <c r="DJ835" s="351"/>
      <c r="DK835" s="351"/>
      <c r="DL835" s="351"/>
      <c r="DM835" s="351"/>
      <c r="DN835" s="351"/>
      <c r="DS835" s="372"/>
      <c r="DT835" s="374"/>
      <c r="DU835" s="375"/>
      <c r="DV835" s="375"/>
      <c r="DW835" s="375"/>
      <c r="DX835" s="375">
        <v>1</v>
      </c>
      <c r="DY835" s="375">
        <f t="shared" si="3072"/>
        <v>0</v>
      </c>
      <c r="DZ835" s="375">
        <f t="shared" si="3073"/>
        <v>0</v>
      </c>
      <c r="EA835" s="375">
        <f t="shared" si="3074"/>
        <v>1</v>
      </c>
      <c r="EB835" s="375">
        <f t="shared" si="3075"/>
        <v>0</v>
      </c>
      <c r="EC835" s="375">
        <f t="shared" si="3076"/>
        <v>0</v>
      </c>
      <c r="ED835" s="375">
        <f t="shared" si="3077"/>
        <v>1</v>
      </c>
      <c r="EE835" s="375">
        <f t="shared" si="3078"/>
        <v>0</v>
      </c>
      <c r="EF835" s="375">
        <f t="shared" si="3079"/>
        <v>0</v>
      </c>
      <c r="EG835" s="375">
        <f t="shared" si="3080"/>
        <v>1</v>
      </c>
      <c r="EH835" s="375">
        <f t="shared" si="3081"/>
        <v>0</v>
      </c>
      <c r="EI835" s="375">
        <f t="shared" si="3082"/>
        <v>0</v>
      </c>
      <c r="EJ835" s="375">
        <f t="shared" si="3083"/>
        <v>1</v>
      </c>
      <c r="EK835" s="375">
        <f t="shared" si="3084"/>
        <v>0</v>
      </c>
      <c r="EL835" s="375">
        <f t="shared" si="3085"/>
        <v>0</v>
      </c>
      <c r="EM835" s="375">
        <f t="shared" si="3086"/>
        <v>1</v>
      </c>
      <c r="EN835" s="375">
        <f t="shared" si="3087"/>
        <v>0</v>
      </c>
      <c r="EO835" s="375">
        <f t="shared" si="3088"/>
        <v>0</v>
      </c>
      <c r="EP835" s="375">
        <f t="shared" si="3089"/>
        <v>1</v>
      </c>
      <c r="EQ835" s="375">
        <f t="shared" si="3090"/>
        <v>0</v>
      </c>
      <c r="ER835" s="375">
        <f t="shared" si="3091"/>
        <v>0</v>
      </c>
      <c r="ES835" s="375">
        <f t="shared" si="3092"/>
        <v>1</v>
      </c>
      <c r="ET835" s="375">
        <f t="shared" si="3093"/>
        <v>0</v>
      </c>
      <c r="EU835" s="375">
        <f t="shared" si="3094"/>
        <v>0</v>
      </c>
      <c r="EV835" s="375">
        <f t="shared" si="3095"/>
        <v>1</v>
      </c>
      <c r="EW835" s="375">
        <f t="shared" si="3096"/>
        <v>0</v>
      </c>
      <c r="EX835" s="375">
        <f t="shared" si="3097"/>
        <v>0</v>
      </c>
      <c r="EY835" s="375">
        <f t="shared" si="3098"/>
        <v>1</v>
      </c>
      <c r="EZ835" s="375">
        <f t="shared" si="3099"/>
        <v>0</v>
      </c>
      <c r="FA835" s="375">
        <f t="shared" si="3100"/>
        <v>0</v>
      </c>
      <c r="FB835" s="375">
        <f t="shared" si="3101"/>
        <v>1</v>
      </c>
      <c r="FC835" s="375">
        <f t="shared" si="3102"/>
        <v>0</v>
      </c>
      <c r="FD835" s="375">
        <f t="shared" si="3103"/>
        <v>0</v>
      </c>
      <c r="FE835" s="376"/>
      <c r="FF835" s="372"/>
      <c r="FG835" s="372"/>
      <c r="FH835" s="372"/>
      <c r="FI835" s="372"/>
      <c r="FJ835" s="372"/>
      <c r="FK835" s="372"/>
      <c r="FL835" s="372"/>
      <c r="FM835" s="372"/>
      <c r="FN835" s="372"/>
      <c r="FO835" s="372"/>
      <c r="FP835" s="372"/>
      <c r="FQ835" s="372"/>
      <c r="FR835" s="372"/>
      <c r="FS835" s="372"/>
      <c r="FT835" s="372"/>
      <c r="FU835" s="372"/>
      <c r="FV835" s="372"/>
      <c r="FW835" s="372"/>
      <c r="FX835" s="372"/>
      <c r="FY835" s="372"/>
      <c r="FZ835" s="372"/>
      <c r="GA835" s="372"/>
      <c r="GB835" s="372"/>
      <c r="GC835" s="372"/>
      <c r="GD835" s="372"/>
      <c r="GE835" s="372"/>
      <c r="GF835" s="372"/>
      <c r="GG835" s="372"/>
      <c r="GH835" s="372"/>
      <c r="GI835" s="372"/>
      <c r="GJ835" s="372"/>
      <c r="GK835" s="372"/>
      <c r="GL835" s="372"/>
      <c r="GM835" s="372"/>
      <c r="GN835" s="372"/>
      <c r="GO835" s="372"/>
      <c r="GP835" s="372"/>
      <c r="GQ835" s="372"/>
      <c r="GR835" s="372"/>
      <c r="GS835" s="372"/>
      <c r="GT835" s="372"/>
      <c r="GU835" s="372"/>
      <c r="GV835" s="372"/>
      <c r="GW835" s="372"/>
      <c r="GX835" s="372"/>
      <c r="GY835" s="372"/>
      <c r="GZ835" s="372"/>
      <c r="HA835" s="372"/>
      <c r="HB835" s="372"/>
      <c r="HC835" s="372"/>
    </row>
    <row r="836" spans="1:211" s="373" customFormat="1" ht="15" hidden="1" customHeight="1" outlineLevel="1" x14ac:dyDescent="0.2">
      <c r="A836" s="366">
        <f>SWDATA!O821</f>
        <v>0</v>
      </c>
      <c r="B836" s="366">
        <f>SWDATA!M821</f>
        <v>0</v>
      </c>
      <c r="C836" s="351">
        <f>IF(AND(SWDATA!M821=1,SWDATA!Q821="promotions"),SWDATA!P821,0)</f>
        <v>0</v>
      </c>
      <c r="D836" s="367">
        <f>ROW(SWDATA!M821)</f>
        <v>821</v>
      </c>
      <c r="E836" s="368">
        <f t="shared" si="3120"/>
        <v>0</v>
      </c>
      <c r="F836" s="369">
        <f t="shared" si="3106"/>
        <v>1</v>
      </c>
      <c r="G836" s="366" t="str">
        <f t="shared" si="3107"/>
        <v/>
      </c>
      <c r="H836" s="370"/>
      <c r="J836" s="238">
        <f t="shared" si="3108"/>
        <v>0</v>
      </c>
      <c r="K836" s="239" t="str">
        <f t="shared" si="3109"/>
        <v/>
      </c>
      <c r="L836" s="342"/>
      <c r="M836" s="345"/>
      <c r="N836" s="340" t="str">
        <f>IF(LEN(SWDATA!F821)=0,"",N835)</f>
        <v/>
      </c>
      <c r="O836" s="296" t="str">
        <f>IF(LEN(SWDATA!G821)=0,"",O835)</f>
        <v/>
      </c>
      <c r="P836" s="297" t="str">
        <f>IF(LEN(SWDATA!C821)=0,"",SWDATA!C821)</f>
        <v/>
      </c>
      <c r="Q836" s="312" t="str">
        <f t="shared" si="3110"/>
        <v/>
      </c>
      <c r="R836" s="223" t="s">
        <v>261</v>
      </c>
      <c r="S836" s="224"/>
      <c r="T836" s="224"/>
      <c r="U836" s="264" t="s">
        <v>612</v>
      </c>
      <c r="V836" s="205" t="s">
        <v>221</v>
      </c>
      <c r="W836" s="266">
        <f>IF(OR(Is_Loading,LEN($A836)=0),"",SWDATA!P821)</f>
        <v>0</v>
      </c>
      <c r="X836" s="267">
        <f>IF(OR(Is_Loading,LEN($A836)=0),"",SWDATA!Q821)</f>
        <v>0</v>
      </c>
      <c r="Y836" s="267">
        <f>IF(OR(Is_Loading,LEN($A836)=0),"",SWDATA!R821)</f>
        <v>0</v>
      </c>
      <c r="Z836" s="266" t="str">
        <f t="shared" si="3104"/>
        <v/>
      </c>
      <c r="AA836" s="266">
        <f>IF(OR(Is_Loading,LEN($A836)=0),"",SWDATA!T821)</f>
        <v>0</v>
      </c>
      <c r="AB836" s="267">
        <f>IF(OR(Is_Loading,LEN($A836)=0),"",SWDATA!U821)</f>
        <v>0</v>
      </c>
      <c r="AC836" s="267">
        <f>IF(OR(Is_Loading,LEN($A836)=0),"",SWDATA!V821)</f>
        <v>0</v>
      </c>
      <c r="AD836" s="266" t="str">
        <f t="shared" si="3111"/>
        <v/>
      </c>
      <c r="AE836" s="266">
        <f>IF(OR(Is_Loading,LEN($A836)=0),"",SWDATA!X821)</f>
        <v>0</v>
      </c>
      <c r="AF836" s="267">
        <f>IF(OR(Is_Loading,LEN($A836)=0),"",SWDATA!Y821)</f>
        <v>0</v>
      </c>
      <c r="AG836" s="267">
        <f>IF(OR(Is_Loading,LEN($A836)=0),"",SWDATA!Z821)</f>
        <v>0</v>
      </c>
      <c r="AH836" s="266" t="str">
        <f t="shared" si="3112"/>
        <v/>
      </c>
      <c r="AI836" s="266">
        <f>IF(OR(Is_Loading,LEN($A836)=0),"",SWDATA!AB821)</f>
        <v>0</v>
      </c>
      <c r="AJ836" s="267">
        <f>IF(OR(Is_Loading,LEN($A836)=0),"",SWDATA!AC821)</f>
        <v>0</v>
      </c>
      <c r="AK836" s="267">
        <f>IF(OR(Is_Loading,LEN($A836)=0),"",SWDATA!AD821)</f>
        <v>0</v>
      </c>
      <c r="AL836" s="266" t="str">
        <f t="shared" si="3113"/>
        <v/>
      </c>
      <c r="AM836" s="266">
        <f>IF(OR(Is_Loading,LEN($A836)=0),"",SWDATA!AF821)</f>
        <v>0</v>
      </c>
      <c r="AN836" s="267">
        <f>IF(OR(Is_Loading,LEN($A836)=0),"",SWDATA!AG821)</f>
        <v>0</v>
      </c>
      <c r="AO836" s="323">
        <f>IF(OR(Is_Loading,LEN($A836)=0),"",SWDATA!AH821)</f>
        <v>0</v>
      </c>
      <c r="AP836" s="320" t="str">
        <f t="shared" si="3114"/>
        <v/>
      </c>
      <c r="AQ836" s="266">
        <f>IF(OR(Is_Loading,LEN($A836)=0),"",SWDATA!AJ821)</f>
        <v>0</v>
      </c>
      <c r="AR836" s="267">
        <f>IF(OR(Is_Loading,LEN($A836)=0),"",SWDATA!AK821)</f>
        <v>0</v>
      </c>
      <c r="AS836" s="267">
        <f>IF(OR(Is_Loading,LEN($A836)=0),"",SWDATA!AL821)</f>
        <v>0</v>
      </c>
      <c r="AT836" s="266" t="str">
        <f t="shared" si="3115"/>
        <v/>
      </c>
      <c r="AU836" s="266">
        <f>IF(OR(Is_Loading,LEN($A836)=0),"",SWDATA!AN821)</f>
        <v>0</v>
      </c>
      <c r="AV836" s="267">
        <f>IF(OR(Is_Loading,LEN($A836)=0),"",SWDATA!AO821)</f>
        <v>0</v>
      </c>
      <c r="AW836" s="267">
        <f>IF(OR(Is_Loading,LEN($A836)=0),"",SWDATA!AP821)</f>
        <v>0</v>
      </c>
      <c r="AX836" s="266" t="str">
        <f t="shared" si="3116"/>
        <v/>
      </c>
      <c r="AY836" s="266">
        <f>IF(OR(Is_Loading,LEN($A836)=0),"",SWDATA!AR821)</f>
        <v>0</v>
      </c>
      <c r="AZ836" s="267">
        <f>IF(OR(Is_Loading,LEN($A836)=0),"",SWDATA!AS821)</f>
        <v>0</v>
      </c>
      <c r="BA836" s="267">
        <f>IF(OR(Is_Loading,LEN($A836)=0),"",SWDATA!AT821)</f>
        <v>0</v>
      </c>
      <c r="BB836" s="266" t="str">
        <f t="shared" si="3117"/>
        <v/>
      </c>
      <c r="BC836" s="266">
        <f>IF(OR(Is_Loading,LEN($A836)=0),"",SWDATA!AV821)</f>
        <v>0</v>
      </c>
      <c r="BD836" s="267">
        <f>IF(OR(Is_Loading,LEN($A836)=0),"",SWDATA!AW821)</f>
        <v>0</v>
      </c>
      <c r="BE836" s="323">
        <f>IF(OR(Is_Loading,LEN($A836)=0),"",SWDATA!AX821)</f>
        <v>0</v>
      </c>
      <c r="BF836" s="320" t="str">
        <f t="shared" si="3118"/>
        <v/>
      </c>
      <c r="BG836" s="11"/>
      <c r="BH836" s="11"/>
      <c r="BI836" s="11"/>
      <c r="BJ836" s="11"/>
      <c r="BK836" s="11"/>
      <c r="BL836" s="11"/>
      <c r="BM836" s="11"/>
      <c r="BN836" s="11"/>
      <c r="BO836" s="11"/>
      <c r="BP836" s="11"/>
      <c r="BQ836" s="11"/>
      <c r="BR836" s="11"/>
      <c r="BS836" s="11"/>
      <c r="BT836" s="11"/>
      <c r="BU836" s="11"/>
      <c r="BV836" s="11"/>
      <c r="BW836" s="11"/>
      <c r="BX836" s="11"/>
      <c r="BY836" s="11"/>
      <c r="BZ836" s="11"/>
      <c r="CA836" s="11"/>
      <c r="CB836" s="11"/>
      <c r="CC836" s="11"/>
      <c r="CD836" s="11"/>
      <c r="CE836" s="11"/>
      <c r="CF836" s="11"/>
      <c r="CG836" s="11"/>
      <c r="CH836" s="11"/>
      <c r="CI836" s="11"/>
      <c r="CJ836" s="11"/>
      <c r="CK836" s="11"/>
      <c r="CL836" s="11"/>
      <c r="CM836" s="11"/>
      <c r="CN836" s="351"/>
      <c r="CO836" s="351"/>
      <c r="CP836" s="351"/>
      <c r="CQ836" s="351"/>
      <c r="CR836" s="351"/>
      <c r="CS836" s="351"/>
      <c r="CT836" s="351"/>
      <c r="CU836" s="351"/>
      <c r="CV836" s="351"/>
      <c r="CW836" s="351"/>
      <c r="CX836" s="351"/>
      <c r="CY836" s="351"/>
      <c r="CZ836" s="351"/>
      <c r="DA836" s="351"/>
      <c r="DB836" s="351"/>
      <c r="DC836" s="351"/>
      <c r="DD836" s="351"/>
      <c r="DE836" s="351"/>
      <c r="DF836" s="351"/>
      <c r="DG836" s="351"/>
      <c r="DH836" s="351"/>
      <c r="DI836" s="351"/>
      <c r="DJ836" s="351"/>
      <c r="DK836" s="351"/>
      <c r="DL836" s="351"/>
      <c r="DM836" s="351"/>
      <c r="DN836" s="351"/>
      <c r="DS836" s="372"/>
      <c r="DT836" s="374"/>
      <c r="DU836" s="375"/>
      <c r="DV836" s="375"/>
      <c r="DW836" s="375"/>
      <c r="DX836" s="375">
        <v>1</v>
      </c>
      <c r="DY836" s="375">
        <f t="shared" si="3072"/>
        <v>0</v>
      </c>
      <c r="DZ836" s="375">
        <f t="shared" si="3073"/>
        <v>0</v>
      </c>
      <c r="EA836" s="375">
        <f t="shared" si="3074"/>
        <v>1</v>
      </c>
      <c r="EB836" s="375">
        <f t="shared" si="3075"/>
        <v>0</v>
      </c>
      <c r="EC836" s="375">
        <f t="shared" si="3076"/>
        <v>0</v>
      </c>
      <c r="ED836" s="375">
        <f t="shared" si="3077"/>
        <v>1</v>
      </c>
      <c r="EE836" s="375">
        <f t="shared" si="3078"/>
        <v>0</v>
      </c>
      <c r="EF836" s="375">
        <f t="shared" si="3079"/>
        <v>0</v>
      </c>
      <c r="EG836" s="375">
        <f t="shared" si="3080"/>
        <v>1</v>
      </c>
      <c r="EH836" s="375">
        <f t="shared" si="3081"/>
        <v>0</v>
      </c>
      <c r="EI836" s="375">
        <f t="shared" si="3082"/>
        <v>0</v>
      </c>
      <c r="EJ836" s="375">
        <f t="shared" si="3083"/>
        <v>1</v>
      </c>
      <c r="EK836" s="375">
        <f t="shared" si="3084"/>
        <v>0</v>
      </c>
      <c r="EL836" s="375">
        <f t="shared" si="3085"/>
        <v>0</v>
      </c>
      <c r="EM836" s="375">
        <f t="shared" si="3086"/>
        <v>1</v>
      </c>
      <c r="EN836" s="375">
        <f t="shared" si="3087"/>
        <v>0</v>
      </c>
      <c r="EO836" s="375">
        <f t="shared" si="3088"/>
        <v>0</v>
      </c>
      <c r="EP836" s="375">
        <f t="shared" si="3089"/>
        <v>1</v>
      </c>
      <c r="EQ836" s="375">
        <f t="shared" si="3090"/>
        <v>0</v>
      </c>
      <c r="ER836" s="375">
        <f t="shared" si="3091"/>
        <v>0</v>
      </c>
      <c r="ES836" s="375">
        <f t="shared" si="3092"/>
        <v>1</v>
      </c>
      <c r="ET836" s="375">
        <f t="shared" si="3093"/>
        <v>0</v>
      </c>
      <c r="EU836" s="375">
        <f t="shared" si="3094"/>
        <v>0</v>
      </c>
      <c r="EV836" s="375">
        <f t="shared" si="3095"/>
        <v>1</v>
      </c>
      <c r="EW836" s="375">
        <f t="shared" si="3096"/>
        <v>0</v>
      </c>
      <c r="EX836" s="375">
        <f t="shared" si="3097"/>
        <v>0</v>
      </c>
      <c r="EY836" s="375">
        <f t="shared" si="3098"/>
        <v>1</v>
      </c>
      <c r="EZ836" s="375">
        <f t="shared" si="3099"/>
        <v>0</v>
      </c>
      <c r="FA836" s="375">
        <f t="shared" si="3100"/>
        <v>0</v>
      </c>
      <c r="FB836" s="375">
        <f t="shared" si="3101"/>
        <v>1</v>
      </c>
      <c r="FC836" s="375">
        <f t="shared" si="3102"/>
        <v>0</v>
      </c>
      <c r="FD836" s="375">
        <f t="shared" si="3103"/>
        <v>0</v>
      </c>
      <c r="FE836" s="376"/>
      <c r="FF836" s="372"/>
      <c r="FG836" s="372"/>
      <c r="FH836" s="372"/>
      <c r="FI836" s="372"/>
      <c r="FJ836" s="372"/>
      <c r="FK836" s="372"/>
      <c r="FL836" s="372"/>
      <c r="FM836" s="372"/>
      <c r="FN836" s="372"/>
      <c r="FO836" s="372"/>
      <c r="FP836" s="372"/>
      <c r="FQ836" s="372"/>
      <c r="FR836" s="372"/>
      <c r="FS836" s="372"/>
      <c r="FT836" s="372"/>
      <c r="FU836" s="372"/>
      <c r="FV836" s="372"/>
      <c r="FW836" s="372"/>
      <c r="FX836" s="372"/>
      <c r="FY836" s="372"/>
      <c r="FZ836" s="372"/>
      <c r="GA836" s="372"/>
      <c r="GB836" s="372"/>
      <c r="GC836" s="372"/>
      <c r="GD836" s="372"/>
      <c r="GE836" s="372"/>
      <c r="GF836" s="372"/>
      <c r="GG836" s="372"/>
      <c r="GH836" s="372"/>
      <c r="GI836" s="372"/>
      <c r="GJ836" s="372"/>
      <c r="GK836" s="372"/>
      <c r="GL836" s="372"/>
      <c r="GM836" s="372"/>
      <c r="GN836" s="372"/>
      <c r="GO836" s="372"/>
      <c r="GP836" s="372"/>
      <c r="GQ836" s="372"/>
      <c r="GR836" s="372"/>
      <c r="GS836" s="372"/>
      <c r="GT836" s="372"/>
      <c r="GU836" s="372"/>
      <c r="GV836" s="372"/>
      <c r="GW836" s="372"/>
      <c r="GX836" s="372"/>
      <c r="GY836" s="372"/>
      <c r="GZ836" s="372"/>
      <c r="HA836" s="372"/>
      <c r="HB836" s="372"/>
      <c r="HC836" s="372"/>
    </row>
    <row r="837" spans="1:211" s="373" customFormat="1" ht="15" hidden="1" customHeight="1" outlineLevel="1" x14ac:dyDescent="0.2">
      <c r="A837" s="366">
        <f>SWDATA!O822</f>
        <v>0</v>
      </c>
      <c r="B837" s="366">
        <f>SWDATA!M822</f>
        <v>0</v>
      </c>
      <c r="C837" s="351">
        <f>IF(AND(SWDATA!M822=1,SWDATA!Q822="promotions"),SWDATA!P822,0)</f>
        <v>0</v>
      </c>
      <c r="D837" s="367">
        <f>ROW(SWDATA!M822)</f>
        <v>822</v>
      </c>
      <c r="E837" s="368">
        <f t="shared" si="3120"/>
        <v>0</v>
      </c>
      <c r="F837" s="369">
        <f t="shared" si="3106"/>
        <v>1</v>
      </c>
      <c r="G837" s="366" t="str">
        <f t="shared" si="3107"/>
        <v/>
      </c>
      <c r="H837" s="370"/>
      <c r="J837" s="238">
        <f t="shared" si="3108"/>
        <v>0</v>
      </c>
      <c r="K837" s="239" t="str">
        <f t="shared" si="3109"/>
        <v/>
      </c>
      <c r="L837" s="342"/>
      <c r="M837" s="345"/>
      <c r="N837" s="340" t="str">
        <f>IF(LEN(SWDATA!F822)=0,"",N836)</f>
        <v/>
      </c>
      <c r="O837" s="296" t="str">
        <f>IF(LEN(SWDATA!G822)=0,"",O836)</f>
        <v/>
      </c>
      <c r="P837" s="297" t="str">
        <f>IF(LEN(SWDATA!C822)=0,"",SWDATA!C822)</f>
        <v/>
      </c>
      <c r="Q837" s="312" t="str">
        <f t="shared" si="3110"/>
        <v/>
      </c>
      <c r="R837" s="223" t="s">
        <v>261</v>
      </c>
      <c r="S837" s="224"/>
      <c r="T837" s="224"/>
      <c r="U837" s="264" t="s">
        <v>597</v>
      </c>
      <c r="V837" s="205" t="s">
        <v>221</v>
      </c>
      <c r="W837" s="266">
        <f>IF(OR(Is_Loading,LEN($A837)=0),"",SWDATA!P822)</f>
        <v>0</v>
      </c>
      <c r="X837" s="267">
        <f>IF(OR(Is_Loading,LEN($A837)=0),"",SWDATA!Q822)</f>
        <v>0</v>
      </c>
      <c r="Y837" s="267">
        <f>IF(OR(Is_Loading,LEN($A837)=0),"",SWDATA!R822)</f>
        <v>0</v>
      </c>
      <c r="Z837" s="266" t="str">
        <f t="shared" si="3104"/>
        <v/>
      </c>
      <c r="AA837" s="266">
        <f>IF(OR(Is_Loading,LEN($A837)=0),"",SWDATA!T822)</f>
        <v>0</v>
      </c>
      <c r="AB837" s="267">
        <f>IF(OR(Is_Loading,LEN($A837)=0),"",SWDATA!U822)</f>
        <v>0</v>
      </c>
      <c r="AC837" s="267">
        <f>IF(OR(Is_Loading,LEN($A837)=0),"",SWDATA!V822)</f>
        <v>0</v>
      </c>
      <c r="AD837" s="266" t="str">
        <f t="shared" si="3111"/>
        <v/>
      </c>
      <c r="AE837" s="266">
        <f>IF(OR(Is_Loading,LEN($A837)=0),"",SWDATA!X822)</f>
        <v>0</v>
      </c>
      <c r="AF837" s="267">
        <f>IF(OR(Is_Loading,LEN($A837)=0),"",SWDATA!Y822)</f>
        <v>0</v>
      </c>
      <c r="AG837" s="267">
        <f>IF(OR(Is_Loading,LEN($A837)=0),"",SWDATA!Z822)</f>
        <v>0</v>
      </c>
      <c r="AH837" s="266" t="str">
        <f t="shared" si="3112"/>
        <v/>
      </c>
      <c r="AI837" s="266">
        <f>IF(OR(Is_Loading,LEN($A837)=0),"",SWDATA!AB822)</f>
        <v>0</v>
      </c>
      <c r="AJ837" s="267">
        <f>IF(OR(Is_Loading,LEN($A837)=0),"",SWDATA!AC822)</f>
        <v>0</v>
      </c>
      <c r="AK837" s="267">
        <f>IF(OR(Is_Loading,LEN($A837)=0),"",SWDATA!AD822)</f>
        <v>0</v>
      </c>
      <c r="AL837" s="266" t="str">
        <f t="shared" si="3113"/>
        <v/>
      </c>
      <c r="AM837" s="266">
        <f>IF(OR(Is_Loading,LEN($A837)=0),"",SWDATA!AF822)</f>
        <v>0</v>
      </c>
      <c r="AN837" s="267">
        <f>IF(OR(Is_Loading,LEN($A837)=0),"",SWDATA!AG822)</f>
        <v>0</v>
      </c>
      <c r="AO837" s="323">
        <f>IF(OR(Is_Loading,LEN($A837)=0),"",SWDATA!AH822)</f>
        <v>0</v>
      </c>
      <c r="AP837" s="320" t="str">
        <f t="shared" si="3114"/>
        <v/>
      </c>
      <c r="AQ837" s="266">
        <f>IF(OR(Is_Loading,LEN($A837)=0),"",SWDATA!AJ822)</f>
        <v>0</v>
      </c>
      <c r="AR837" s="267">
        <f>IF(OR(Is_Loading,LEN($A837)=0),"",SWDATA!AK822)</f>
        <v>0</v>
      </c>
      <c r="AS837" s="267">
        <f>IF(OR(Is_Loading,LEN($A837)=0),"",SWDATA!AL822)</f>
        <v>0</v>
      </c>
      <c r="AT837" s="266" t="str">
        <f t="shared" si="3115"/>
        <v/>
      </c>
      <c r="AU837" s="266">
        <f>IF(OR(Is_Loading,LEN($A837)=0),"",SWDATA!AN822)</f>
        <v>0</v>
      </c>
      <c r="AV837" s="267">
        <f>IF(OR(Is_Loading,LEN($A837)=0),"",SWDATA!AO822)</f>
        <v>0</v>
      </c>
      <c r="AW837" s="267">
        <f>IF(OR(Is_Loading,LEN($A837)=0),"",SWDATA!AP822)</f>
        <v>0</v>
      </c>
      <c r="AX837" s="266" t="str">
        <f t="shared" si="3116"/>
        <v/>
      </c>
      <c r="AY837" s="266">
        <f>IF(OR(Is_Loading,LEN($A837)=0),"",SWDATA!AR822)</f>
        <v>0</v>
      </c>
      <c r="AZ837" s="267">
        <f>IF(OR(Is_Loading,LEN($A837)=0),"",SWDATA!AS822)</f>
        <v>0</v>
      </c>
      <c r="BA837" s="267">
        <f>IF(OR(Is_Loading,LEN($A837)=0),"",SWDATA!AT822)</f>
        <v>0</v>
      </c>
      <c r="BB837" s="266" t="str">
        <f t="shared" si="3117"/>
        <v/>
      </c>
      <c r="BC837" s="266">
        <f>IF(OR(Is_Loading,LEN($A837)=0),"",SWDATA!AV822)</f>
        <v>0</v>
      </c>
      <c r="BD837" s="267">
        <f>IF(OR(Is_Loading,LEN($A837)=0),"",SWDATA!AW822)</f>
        <v>0</v>
      </c>
      <c r="BE837" s="323">
        <f>IF(OR(Is_Loading,LEN($A837)=0),"",SWDATA!AX822)</f>
        <v>0</v>
      </c>
      <c r="BF837" s="320" t="str">
        <f t="shared" si="3118"/>
        <v/>
      </c>
      <c r="BG837" s="11"/>
      <c r="BH837" s="11"/>
      <c r="BI837" s="11"/>
      <c r="BJ837" s="11"/>
      <c r="BK837" s="11"/>
      <c r="BL837" s="11"/>
      <c r="BM837" s="11"/>
      <c r="BN837" s="11"/>
      <c r="BO837" s="11"/>
      <c r="BP837" s="11"/>
      <c r="BQ837" s="11"/>
      <c r="BR837" s="11"/>
      <c r="BS837" s="11"/>
      <c r="BT837" s="11"/>
      <c r="BU837" s="11"/>
      <c r="BV837" s="11"/>
      <c r="BW837" s="11"/>
      <c r="BX837" s="11"/>
      <c r="BY837" s="11"/>
      <c r="BZ837" s="11"/>
      <c r="CA837" s="11"/>
      <c r="CB837" s="11"/>
      <c r="CC837" s="11"/>
      <c r="CD837" s="11"/>
      <c r="CE837" s="11"/>
      <c r="CF837" s="11"/>
      <c r="CG837" s="11"/>
      <c r="CH837" s="11"/>
      <c r="CI837" s="11"/>
      <c r="CJ837" s="11"/>
      <c r="CK837" s="11"/>
      <c r="CL837" s="11"/>
      <c r="CM837" s="11"/>
      <c r="CN837" s="351"/>
      <c r="CO837" s="351"/>
      <c r="CP837" s="351"/>
      <c r="CQ837" s="351"/>
      <c r="CR837" s="351"/>
      <c r="CS837" s="351"/>
      <c r="CT837" s="351"/>
      <c r="CU837" s="351"/>
      <c r="CV837" s="351"/>
      <c r="CW837" s="351"/>
      <c r="CX837" s="351"/>
      <c r="CY837" s="351"/>
      <c r="CZ837" s="351"/>
      <c r="DA837" s="351"/>
      <c r="DB837" s="351"/>
      <c r="DC837" s="351"/>
      <c r="DD837" s="351"/>
      <c r="DE837" s="351"/>
      <c r="DF837" s="351"/>
      <c r="DG837" s="351"/>
      <c r="DH837" s="351"/>
      <c r="DI837" s="351"/>
      <c r="DJ837" s="351"/>
      <c r="DK837" s="351"/>
      <c r="DL837" s="351"/>
      <c r="DM837" s="351"/>
      <c r="DN837" s="351"/>
      <c r="DS837" s="372"/>
      <c r="DT837" s="374"/>
      <c r="DU837" s="375"/>
      <c r="DV837" s="375"/>
      <c r="DW837" s="375"/>
      <c r="DX837" s="375">
        <v>1</v>
      </c>
      <c r="DY837" s="375">
        <f t="shared" si="3072"/>
        <v>0</v>
      </c>
      <c r="DZ837" s="375">
        <f t="shared" si="3073"/>
        <v>0</v>
      </c>
      <c r="EA837" s="375">
        <f t="shared" si="3074"/>
        <v>1</v>
      </c>
      <c r="EB837" s="375">
        <f t="shared" si="3075"/>
        <v>0</v>
      </c>
      <c r="EC837" s="375">
        <f t="shared" si="3076"/>
        <v>0</v>
      </c>
      <c r="ED837" s="375">
        <f t="shared" si="3077"/>
        <v>1</v>
      </c>
      <c r="EE837" s="375">
        <f t="shared" si="3078"/>
        <v>0</v>
      </c>
      <c r="EF837" s="375">
        <f t="shared" si="3079"/>
        <v>0</v>
      </c>
      <c r="EG837" s="375">
        <f t="shared" si="3080"/>
        <v>1</v>
      </c>
      <c r="EH837" s="375">
        <f t="shared" si="3081"/>
        <v>0</v>
      </c>
      <c r="EI837" s="375">
        <f t="shared" si="3082"/>
        <v>0</v>
      </c>
      <c r="EJ837" s="375">
        <f t="shared" si="3083"/>
        <v>1</v>
      </c>
      <c r="EK837" s="375">
        <f t="shared" si="3084"/>
        <v>0</v>
      </c>
      <c r="EL837" s="375">
        <f t="shared" si="3085"/>
        <v>0</v>
      </c>
      <c r="EM837" s="375">
        <f t="shared" si="3086"/>
        <v>1</v>
      </c>
      <c r="EN837" s="375">
        <f t="shared" si="3087"/>
        <v>0</v>
      </c>
      <c r="EO837" s="375">
        <f t="shared" si="3088"/>
        <v>0</v>
      </c>
      <c r="EP837" s="375">
        <f t="shared" si="3089"/>
        <v>1</v>
      </c>
      <c r="EQ837" s="375">
        <f t="shared" si="3090"/>
        <v>0</v>
      </c>
      <c r="ER837" s="375">
        <f t="shared" si="3091"/>
        <v>0</v>
      </c>
      <c r="ES837" s="375">
        <f t="shared" si="3092"/>
        <v>1</v>
      </c>
      <c r="ET837" s="375">
        <f t="shared" si="3093"/>
        <v>0</v>
      </c>
      <c r="EU837" s="375">
        <f t="shared" si="3094"/>
        <v>0</v>
      </c>
      <c r="EV837" s="375">
        <f t="shared" si="3095"/>
        <v>1</v>
      </c>
      <c r="EW837" s="375">
        <f t="shared" si="3096"/>
        <v>0</v>
      </c>
      <c r="EX837" s="375">
        <f t="shared" si="3097"/>
        <v>0</v>
      </c>
      <c r="EY837" s="375">
        <f t="shared" si="3098"/>
        <v>1</v>
      </c>
      <c r="EZ837" s="375">
        <f t="shared" si="3099"/>
        <v>0</v>
      </c>
      <c r="FA837" s="375">
        <f t="shared" si="3100"/>
        <v>0</v>
      </c>
      <c r="FB837" s="375">
        <f t="shared" si="3101"/>
        <v>1</v>
      </c>
      <c r="FC837" s="375">
        <f t="shared" si="3102"/>
        <v>0</v>
      </c>
      <c r="FD837" s="375">
        <f t="shared" si="3103"/>
        <v>0</v>
      </c>
      <c r="FE837" s="376"/>
      <c r="FF837" s="372"/>
      <c r="FG837" s="372"/>
      <c r="FH837" s="372"/>
      <c r="FI837" s="372"/>
      <c r="FJ837" s="372"/>
      <c r="FK837" s="372"/>
      <c r="FL837" s="372"/>
      <c r="FM837" s="372"/>
      <c r="FN837" s="372"/>
      <c r="FO837" s="372"/>
      <c r="FP837" s="372"/>
      <c r="FQ837" s="372"/>
      <c r="FR837" s="372"/>
      <c r="FS837" s="372"/>
      <c r="FT837" s="372"/>
      <c r="FU837" s="372"/>
      <c r="FV837" s="372"/>
      <c r="FW837" s="372"/>
      <c r="FX837" s="372"/>
      <c r="FY837" s="372"/>
      <c r="FZ837" s="372"/>
      <c r="GA837" s="372"/>
      <c r="GB837" s="372"/>
      <c r="GC837" s="372"/>
      <c r="GD837" s="372"/>
      <c r="GE837" s="372"/>
      <c r="GF837" s="372"/>
      <c r="GG837" s="372"/>
      <c r="GH837" s="372"/>
      <c r="GI837" s="372"/>
      <c r="GJ837" s="372"/>
      <c r="GK837" s="372"/>
      <c r="GL837" s="372"/>
      <c r="GM837" s="372"/>
      <c r="GN837" s="372"/>
      <c r="GO837" s="372"/>
      <c r="GP837" s="372"/>
      <c r="GQ837" s="372"/>
      <c r="GR837" s="372"/>
      <c r="GS837" s="372"/>
      <c r="GT837" s="372"/>
      <c r="GU837" s="372"/>
      <c r="GV837" s="372"/>
      <c r="GW837" s="372"/>
      <c r="GX837" s="372"/>
      <c r="GY837" s="372"/>
      <c r="GZ837" s="372"/>
      <c r="HA837" s="372"/>
      <c r="HB837" s="372"/>
      <c r="HC837" s="372"/>
    </row>
    <row r="838" spans="1:211" s="373" customFormat="1" ht="15" hidden="1" customHeight="1" outlineLevel="1" x14ac:dyDescent="0.2">
      <c r="A838" s="366">
        <f>SWDATA!O823</f>
        <v>0</v>
      </c>
      <c r="B838" s="366">
        <f>SWDATA!M823</f>
        <v>0</v>
      </c>
      <c r="C838" s="351">
        <f>IF(AND(SWDATA!M823=1,SWDATA!Q823="promotions"),SWDATA!P823,0)</f>
        <v>0</v>
      </c>
      <c r="D838" s="367">
        <f>ROW(SWDATA!M823)</f>
        <v>823</v>
      </c>
      <c r="E838" s="368">
        <f t="shared" si="3120"/>
        <v>0</v>
      </c>
      <c r="F838" s="369">
        <f t="shared" si="3106"/>
        <v>1</v>
      </c>
      <c r="G838" s="366" t="str">
        <f t="shared" si="3107"/>
        <v/>
      </c>
      <c r="H838" s="370"/>
      <c r="J838" s="238">
        <f t="shared" si="3108"/>
        <v>0</v>
      </c>
      <c r="K838" s="239" t="str">
        <f t="shared" si="3109"/>
        <v/>
      </c>
      <c r="L838" s="342"/>
      <c r="M838" s="345"/>
      <c r="N838" s="340" t="str">
        <f>IF(LEN(SWDATA!F823)=0,"",N837)</f>
        <v/>
      </c>
      <c r="O838" s="296" t="str">
        <f>IF(LEN(SWDATA!G823)=0,"",O837)</f>
        <v/>
      </c>
      <c r="P838" s="297" t="str">
        <f>IF(LEN(SWDATA!C823)=0,"",SWDATA!C823)</f>
        <v/>
      </c>
      <c r="Q838" s="312" t="str">
        <f t="shared" si="3110"/>
        <v/>
      </c>
      <c r="R838" s="223" t="s">
        <v>261</v>
      </c>
      <c r="S838" s="224"/>
      <c r="T838" s="224"/>
      <c r="U838" s="264" t="s">
        <v>599</v>
      </c>
      <c r="V838" s="205" t="s">
        <v>221</v>
      </c>
      <c r="W838" s="266">
        <f>IF(OR(Is_Loading,LEN($A838)=0),"",SWDATA!P823)</f>
        <v>0</v>
      </c>
      <c r="X838" s="267">
        <f>IF(OR(Is_Loading,LEN($A838)=0),"",SWDATA!Q823)</f>
        <v>0</v>
      </c>
      <c r="Y838" s="267">
        <f>IF(OR(Is_Loading,LEN($A838)=0),"",SWDATA!R823)</f>
        <v>0</v>
      </c>
      <c r="Z838" s="266" t="str">
        <f t="shared" si="3104"/>
        <v/>
      </c>
      <c r="AA838" s="266">
        <f>IF(OR(Is_Loading,LEN($A838)=0),"",SWDATA!T823)</f>
        <v>0</v>
      </c>
      <c r="AB838" s="267">
        <f>IF(OR(Is_Loading,LEN($A838)=0),"",SWDATA!U823)</f>
        <v>0</v>
      </c>
      <c r="AC838" s="267">
        <f>IF(OR(Is_Loading,LEN($A838)=0),"",SWDATA!V823)</f>
        <v>0</v>
      </c>
      <c r="AD838" s="266" t="str">
        <f t="shared" si="3111"/>
        <v/>
      </c>
      <c r="AE838" s="266">
        <f>IF(OR(Is_Loading,LEN($A838)=0),"",SWDATA!X823)</f>
        <v>0</v>
      </c>
      <c r="AF838" s="267">
        <f>IF(OR(Is_Loading,LEN($A838)=0),"",SWDATA!Y823)</f>
        <v>0</v>
      </c>
      <c r="AG838" s="267">
        <f>IF(OR(Is_Loading,LEN($A838)=0),"",SWDATA!Z823)</f>
        <v>0</v>
      </c>
      <c r="AH838" s="266" t="str">
        <f t="shared" si="3112"/>
        <v/>
      </c>
      <c r="AI838" s="266">
        <f>IF(OR(Is_Loading,LEN($A838)=0),"",SWDATA!AB823)</f>
        <v>0</v>
      </c>
      <c r="AJ838" s="267">
        <f>IF(OR(Is_Loading,LEN($A838)=0),"",SWDATA!AC823)</f>
        <v>0</v>
      </c>
      <c r="AK838" s="267">
        <f>IF(OR(Is_Loading,LEN($A838)=0),"",SWDATA!AD823)</f>
        <v>0</v>
      </c>
      <c r="AL838" s="266" t="str">
        <f t="shared" si="3113"/>
        <v/>
      </c>
      <c r="AM838" s="266">
        <f>IF(OR(Is_Loading,LEN($A838)=0),"",SWDATA!AF823)</f>
        <v>0</v>
      </c>
      <c r="AN838" s="267">
        <f>IF(OR(Is_Loading,LEN($A838)=0),"",SWDATA!AG823)</f>
        <v>0</v>
      </c>
      <c r="AO838" s="323">
        <f>IF(OR(Is_Loading,LEN($A838)=0),"",SWDATA!AH823)</f>
        <v>0</v>
      </c>
      <c r="AP838" s="320" t="str">
        <f t="shared" si="3114"/>
        <v/>
      </c>
      <c r="AQ838" s="266">
        <f>IF(OR(Is_Loading,LEN($A838)=0),"",SWDATA!AJ823)</f>
        <v>0</v>
      </c>
      <c r="AR838" s="267">
        <f>IF(OR(Is_Loading,LEN($A838)=0),"",SWDATA!AK823)</f>
        <v>0</v>
      </c>
      <c r="AS838" s="267">
        <f>IF(OR(Is_Loading,LEN($A838)=0),"",SWDATA!AL823)</f>
        <v>0</v>
      </c>
      <c r="AT838" s="266" t="str">
        <f t="shared" si="3115"/>
        <v/>
      </c>
      <c r="AU838" s="266">
        <f>IF(OR(Is_Loading,LEN($A838)=0),"",SWDATA!AN823)</f>
        <v>0</v>
      </c>
      <c r="AV838" s="267">
        <f>IF(OR(Is_Loading,LEN($A838)=0),"",SWDATA!AO823)</f>
        <v>0</v>
      </c>
      <c r="AW838" s="267">
        <f>IF(OR(Is_Loading,LEN($A838)=0),"",SWDATA!AP823)</f>
        <v>0</v>
      </c>
      <c r="AX838" s="266" t="str">
        <f t="shared" si="3116"/>
        <v/>
      </c>
      <c r="AY838" s="266">
        <f>IF(OR(Is_Loading,LEN($A838)=0),"",SWDATA!AR823)</f>
        <v>0</v>
      </c>
      <c r="AZ838" s="267">
        <f>IF(OR(Is_Loading,LEN($A838)=0),"",SWDATA!AS823)</f>
        <v>0</v>
      </c>
      <c r="BA838" s="267">
        <f>IF(OR(Is_Loading,LEN($A838)=0),"",SWDATA!AT823)</f>
        <v>0</v>
      </c>
      <c r="BB838" s="266" t="str">
        <f t="shared" si="3117"/>
        <v/>
      </c>
      <c r="BC838" s="266">
        <f>IF(OR(Is_Loading,LEN($A838)=0),"",SWDATA!AV823)</f>
        <v>0</v>
      </c>
      <c r="BD838" s="267">
        <f>IF(OR(Is_Loading,LEN($A838)=0),"",SWDATA!AW823)</f>
        <v>0</v>
      </c>
      <c r="BE838" s="323">
        <f>IF(OR(Is_Loading,LEN($A838)=0),"",SWDATA!AX823)</f>
        <v>0</v>
      </c>
      <c r="BF838" s="320" t="str">
        <f t="shared" si="3118"/>
        <v/>
      </c>
      <c r="BG838" s="11"/>
      <c r="BH838" s="11"/>
      <c r="BI838" s="11"/>
      <c r="BJ838" s="11"/>
      <c r="BK838" s="11"/>
      <c r="BL838" s="11"/>
      <c r="BM838" s="11"/>
      <c r="BN838" s="11"/>
      <c r="BO838" s="11"/>
      <c r="BP838" s="11"/>
      <c r="BQ838" s="11"/>
      <c r="BR838" s="11"/>
      <c r="BS838" s="11"/>
      <c r="BT838" s="11"/>
      <c r="BU838" s="11"/>
      <c r="BV838" s="11"/>
      <c r="BW838" s="11"/>
      <c r="BX838" s="11"/>
      <c r="BY838" s="11"/>
      <c r="BZ838" s="11"/>
      <c r="CA838" s="11"/>
      <c r="CB838" s="11"/>
      <c r="CC838" s="11"/>
      <c r="CD838" s="11"/>
      <c r="CE838" s="11"/>
      <c r="CF838" s="11"/>
      <c r="CG838" s="11"/>
      <c r="CH838" s="11"/>
      <c r="CI838" s="11"/>
      <c r="CJ838" s="11"/>
      <c r="CK838" s="11"/>
      <c r="CL838" s="11"/>
      <c r="CM838" s="11"/>
      <c r="CN838" s="351"/>
      <c r="CO838" s="351"/>
      <c r="CP838" s="351"/>
      <c r="CQ838" s="351"/>
      <c r="CR838" s="351"/>
      <c r="CS838" s="351"/>
      <c r="CT838" s="351"/>
      <c r="CU838" s="351"/>
      <c r="CV838" s="351"/>
      <c r="CW838" s="351"/>
      <c r="CX838" s="351"/>
      <c r="CY838" s="351"/>
      <c r="CZ838" s="351"/>
      <c r="DA838" s="351"/>
      <c r="DB838" s="351"/>
      <c r="DC838" s="351"/>
      <c r="DD838" s="351"/>
      <c r="DE838" s="351"/>
      <c r="DF838" s="351"/>
      <c r="DG838" s="351"/>
      <c r="DH838" s="351"/>
      <c r="DI838" s="351"/>
      <c r="DJ838" s="351"/>
      <c r="DK838" s="351"/>
      <c r="DL838" s="351"/>
      <c r="DM838" s="351"/>
      <c r="DN838" s="351"/>
      <c r="DS838" s="372"/>
      <c r="DT838" s="374"/>
      <c r="DU838" s="375"/>
      <c r="DV838" s="375"/>
      <c r="DW838" s="375"/>
      <c r="DX838" s="375">
        <v>1</v>
      </c>
      <c r="DY838" s="375">
        <f t="shared" si="3072"/>
        <v>0</v>
      </c>
      <c r="DZ838" s="375">
        <f t="shared" si="3073"/>
        <v>0</v>
      </c>
      <c r="EA838" s="375">
        <f t="shared" si="3074"/>
        <v>1</v>
      </c>
      <c r="EB838" s="375">
        <f t="shared" si="3075"/>
        <v>0</v>
      </c>
      <c r="EC838" s="375">
        <f t="shared" si="3076"/>
        <v>0</v>
      </c>
      <c r="ED838" s="375">
        <f t="shared" si="3077"/>
        <v>1</v>
      </c>
      <c r="EE838" s="375">
        <f t="shared" si="3078"/>
        <v>0</v>
      </c>
      <c r="EF838" s="375">
        <f t="shared" si="3079"/>
        <v>0</v>
      </c>
      <c r="EG838" s="375">
        <f t="shared" si="3080"/>
        <v>1</v>
      </c>
      <c r="EH838" s="375">
        <f t="shared" si="3081"/>
        <v>0</v>
      </c>
      <c r="EI838" s="375">
        <f t="shared" si="3082"/>
        <v>0</v>
      </c>
      <c r="EJ838" s="375">
        <f t="shared" si="3083"/>
        <v>1</v>
      </c>
      <c r="EK838" s="375">
        <f t="shared" si="3084"/>
        <v>0</v>
      </c>
      <c r="EL838" s="375">
        <f t="shared" si="3085"/>
        <v>0</v>
      </c>
      <c r="EM838" s="375">
        <f t="shared" si="3086"/>
        <v>1</v>
      </c>
      <c r="EN838" s="375">
        <f t="shared" si="3087"/>
        <v>0</v>
      </c>
      <c r="EO838" s="375">
        <f t="shared" si="3088"/>
        <v>0</v>
      </c>
      <c r="EP838" s="375">
        <f t="shared" si="3089"/>
        <v>1</v>
      </c>
      <c r="EQ838" s="375">
        <f t="shared" si="3090"/>
        <v>0</v>
      </c>
      <c r="ER838" s="375">
        <f t="shared" si="3091"/>
        <v>0</v>
      </c>
      <c r="ES838" s="375">
        <f t="shared" si="3092"/>
        <v>1</v>
      </c>
      <c r="ET838" s="375">
        <f t="shared" si="3093"/>
        <v>0</v>
      </c>
      <c r="EU838" s="375">
        <f t="shared" si="3094"/>
        <v>0</v>
      </c>
      <c r="EV838" s="375">
        <f t="shared" si="3095"/>
        <v>1</v>
      </c>
      <c r="EW838" s="375">
        <f t="shared" si="3096"/>
        <v>0</v>
      </c>
      <c r="EX838" s="375">
        <f t="shared" si="3097"/>
        <v>0</v>
      </c>
      <c r="EY838" s="375">
        <f t="shared" si="3098"/>
        <v>1</v>
      </c>
      <c r="EZ838" s="375">
        <f t="shared" si="3099"/>
        <v>0</v>
      </c>
      <c r="FA838" s="375">
        <f t="shared" si="3100"/>
        <v>0</v>
      </c>
      <c r="FB838" s="375">
        <f t="shared" si="3101"/>
        <v>1</v>
      </c>
      <c r="FC838" s="375">
        <f t="shared" si="3102"/>
        <v>0</v>
      </c>
      <c r="FD838" s="375">
        <f t="shared" si="3103"/>
        <v>0</v>
      </c>
      <c r="FE838" s="376"/>
      <c r="FF838" s="372"/>
      <c r="FG838" s="372"/>
      <c r="FH838" s="372"/>
      <c r="FI838" s="372"/>
      <c r="FJ838" s="372"/>
      <c r="FK838" s="372"/>
      <c r="FL838" s="372"/>
      <c r="FM838" s="372"/>
      <c r="FN838" s="372"/>
      <c r="FO838" s="372"/>
      <c r="FP838" s="372"/>
      <c r="FQ838" s="372"/>
      <c r="FR838" s="372"/>
      <c r="FS838" s="372"/>
      <c r="FT838" s="372"/>
      <c r="FU838" s="372"/>
      <c r="FV838" s="372"/>
      <c r="FW838" s="372"/>
      <c r="FX838" s="372"/>
      <c r="FY838" s="372"/>
      <c r="FZ838" s="372"/>
      <c r="GA838" s="372"/>
      <c r="GB838" s="372"/>
      <c r="GC838" s="372"/>
      <c r="GD838" s="372"/>
      <c r="GE838" s="372"/>
      <c r="GF838" s="372"/>
      <c r="GG838" s="372"/>
      <c r="GH838" s="372"/>
      <c r="GI838" s="372"/>
      <c r="GJ838" s="372"/>
      <c r="GK838" s="372"/>
      <c r="GL838" s="372"/>
      <c r="GM838" s="372"/>
      <c r="GN838" s="372"/>
      <c r="GO838" s="372"/>
      <c r="GP838" s="372"/>
      <c r="GQ838" s="372"/>
      <c r="GR838" s="372"/>
      <c r="GS838" s="372"/>
      <c r="GT838" s="372"/>
      <c r="GU838" s="372"/>
      <c r="GV838" s="372"/>
      <c r="GW838" s="372"/>
      <c r="GX838" s="372"/>
      <c r="GY838" s="372"/>
      <c r="GZ838" s="372"/>
      <c r="HA838" s="372"/>
      <c r="HB838" s="372"/>
      <c r="HC838" s="372"/>
    </row>
    <row r="839" spans="1:211" s="373" customFormat="1" ht="15" hidden="1" customHeight="1" outlineLevel="1" x14ac:dyDescent="0.2">
      <c r="A839" s="366">
        <f>SWDATA!O824</f>
        <v>0</v>
      </c>
      <c r="B839" s="366">
        <f>SWDATA!M824</f>
        <v>0</v>
      </c>
      <c r="C839" s="351">
        <f>IF(AND(SWDATA!M824=1,SWDATA!Q824="promotions"),SWDATA!P824,0)</f>
        <v>0</v>
      </c>
      <c r="D839" s="367">
        <f>ROW(SWDATA!M824)</f>
        <v>824</v>
      </c>
      <c r="E839" s="368">
        <f t="shared" si="3120"/>
        <v>0</v>
      </c>
      <c r="F839" s="369">
        <f t="shared" si="3106"/>
        <v>1</v>
      </c>
      <c r="G839" s="366" t="str">
        <f t="shared" si="3107"/>
        <v/>
      </c>
      <c r="H839" s="370"/>
      <c r="J839" s="238">
        <f t="shared" si="3108"/>
        <v>0</v>
      </c>
      <c r="K839" s="239" t="str">
        <f t="shared" si="3109"/>
        <v/>
      </c>
      <c r="L839" s="342"/>
      <c r="M839" s="345"/>
      <c r="N839" s="340" t="str">
        <f>IF(LEN(SWDATA!F824)=0,"",N838)</f>
        <v/>
      </c>
      <c r="O839" s="296" t="str">
        <f>IF(LEN(SWDATA!G824)=0,"",O838)</f>
        <v/>
      </c>
      <c r="P839" s="297" t="str">
        <f>IF(LEN(SWDATA!C824)=0,"",SWDATA!C824)</f>
        <v/>
      </c>
      <c r="Q839" s="312" t="str">
        <f t="shared" si="3110"/>
        <v/>
      </c>
      <c r="R839" s="223" t="s">
        <v>261</v>
      </c>
      <c r="S839" s="224"/>
      <c r="T839" s="224"/>
      <c r="U839" s="264" t="s">
        <v>600</v>
      </c>
      <c r="V839" s="205" t="s">
        <v>221</v>
      </c>
      <c r="W839" s="266">
        <f>IF(OR(Is_Loading,LEN($A839)=0),"",SWDATA!P824)</f>
        <v>0</v>
      </c>
      <c r="X839" s="267">
        <f>IF(OR(Is_Loading,LEN($A839)=0),"",SWDATA!Q824)</f>
        <v>0</v>
      </c>
      <c r="Y839" s="267">
        <f>IF(OR(Is_Loading,LEN($A839)=0),"",SWDATA!R824)</f>
        <v>0</v>
      </c>
      <c r="Z839" s="266" t="str">
        <f t="shared" si="3104"/>
        <v/>
      </c>
      <c r="AA839" s="266">
        <f>IF(OR(Is_Loading,LEN($A839)=0),"",SWDATA!T824)</f>
        <v>0</v>
      </c>
      <c r="AB839" s="267">
        <f>IF(OR(Is_Loading,LEN($A839)=0),"",SWDATA!U824)</f>
        <v>0</v>
      </c>
      <c r="AC839" s="267">
        <f>IF(OR(Is_Loading,LEN($A839)=0),"",SWDATA!V824)</f>
        <v>0</v>
      </c>
      <c r="AD839" s="266" t="str">
        <f t="shared" si="3111"/>
        <v/>
      </c>
      <c r="AE839" s="266">
        <f>IF(OR(Is_Loading,LEN($A839)=0),"",SWDATA!X824)</f>
        <v>0</v>
      </c>
      <c r="AF839" s="267">
        <f>IF(OR(Is_Loading,LEN($A839)=0),"",SWDATA!Y824)</f>
        <v>0</v>
      </c>
      <c r="AG839" s="267">
        <f>IF(OR(Is_Loading,LEN($A839)=0),"",SWDATA!Z824)</f>
        <v>0</v>
      </c>
      <c r="AH839" s="266" t="str">
        <f t="shared" si="3112"/>
        <v/>
      </c>
      <c r="AI839" s="266">
        <f>IF(OR(Is_Loading,LEN($A839)=0),"",SWDATA!AB824)</f>
        <v>0</v>
      </c>
      <c r="AJ839" s="267">
        <f>IF(OR(Is_Loading,LEN($A839)=0),"",SWDATA!AC824)</f>
        <v>0</v>
      </c>
      <c r="AK839" s="267">
        <f>IF(OR(Is_Loading,LEN($A839)=0),"",SWDATA!AD824)</f>
        <v>0</v>
      </c>
      <c r="AL839" s="266" t="str">
        <f t="shared" si="3113"/>
        <v/>
      </c>
      <c r="AM839" s="266">
        <f>IF(OR(Is_Loading,LEN($A839)=0),"",SWDATA!AF824)</f>
        <v>0</v>
      </c>
      <c r="AN839" s="267">
        <f>IF(OR(Is_Loading,LEN($A839)=0),"",SWDATA!AG824)</f>
        <v>0</v>
      </c>
      <c r="AO839" s="323">
        <f>IF(OR(Is_Loading,LEN($A839)=0),"",SWDATA!AH824)</f>
        <v>0</v>
      </c>
      <c r="AP839" s="320" t="str">
        <f t="shared" si="3114"/>
        <v/>
      </c>
      <c r="AQ839" s="266">
        <f>IF(OR(Is_Loading,LEN($A839)=0),"",SWDATA!AJ824)</f>
        <v>0</v>
      </c>
      <c r="AR839" s="267">
        <f>IF(OR(Is_Loading,LEN($A839)=0),"",SWDATA!AK824)</f>
        <v>0</v>
      </c>
      <c r="AS839" s="267">
        <f>IF(OR(Is_Loading,LEN($A839)=0),"",SWDATA!AL824)</f>
        <v>0</v>
      </c>
      <c r="AT839" s="266" t="str">
        <f t="shared" si="3115"/>
        <v/>
      </c>
      <c r="AU839" s="266">
        <f>IF(OR(Is_Loading,LEN($A839)=0),"",SWDATA!AN824)</f>
        <v>0</v>
      </c>
      <c r="AV839" s="267">
        <f>IF(OR(Is_Loading,LEN($A839)=0),"",SWDATA!AO824)</f>
        <v>0</v>
      </c>
      <c r="AW839" s="267">
        <f>IF(OR(Is_Loading,LEN($A839)=0),"",SWDATA!AP824)</f>
        <v>0</v>
      </c>
      <c r="AX839" s="266" t="str">
        <f t="shared" si="3116"/>
        <v/>
      </c>
      <c r="AY839" s="266">
        <f>IF(OR(Is_Loading,LEN($A839)=0),"",SWDATA!AR824)</f>
        <v>0</v>
      </c>
      <c r="AZ839" s="267">
        <f>IF(OR(Is_Loading,LEN($A839)=0),"",SWDATA!AS824)</f>
        <v>0</v>
      </c>
      <c r="BA839" s="267">
        <f>IF(OR(Is_Loading,LEN($A839)=0),"",SWDATA!AT824)</f>
        <v>0</v>
      </c>
      <c r="BB839" s="266" t="str">
        <f t="shared" si="3117"/>
        <v/>
      </c>
      <c r="BC839" s="266">
        <f>IF(OR(Is_Loading,LEN($A839)=0),"",SWDATA!AV824)</f>
        <v>0</v>
      </c>
      <c r="BD839" s="267">
        <f>IF(OR(Is_Loading,LEN($A839)=0),"",SWDATA!AW824)</f>
        <v>0</v>
      </c>
      <c r="BE839" s="323">
        <f>IF(OR(Is_Loading,LEN($A839)=0),"",SWDATA!AX824)</f>
        <v>0</v>
      </c>
      <c r="BF839" s="320" t="str">
        <f t="shared" si="3118"/>
        <v/>
      </c>
      <c r="BG839" s="11"/>
      <c r="BH839" s="11"/>
      <c r="BI839" s="11"/>
      <c r="BJ839" s="11"/>
      <c r="BK839" s="11"/>
      <c r="BL839" s="11"/>
      <c r="BM839" s="11"/>
      <c r="BN839" s="11"/>
      <c r="BO839" s="11"/>
      <c r="BP839" s="11"/>
      <c r="BQ839" s="11"/>
      <c r="BR839" s="11"/>
      <c r="BS839" s="11"/>
      <c r="BT839" s="11"/>
      <c r="BU839" s="11"/>
      <c r="BV839" s="11"/>
      <c r="BW839" s="11"/>
      <c r="BX839" s="11"/>
      <c r="BY839" s="11"/>
      <c r="BZ839" s="11"/>
      <c r="CA839" s="11"/>
      <c r="CB839" s="11"/>
      <c r="CC839" s="11"/>
      <c r="CD839" s="11"/>
      <c r="CE839" s="11"/>
      <c r="CF839" s="11"/>
      <c r="CG839" s="11"/>
      <c r="CH839" s="11"/>
      <c r="CI839" s="11"/>
      <c r="CJ839" s="11"/>
      <c r="CK839" s="11"/>
      <c r="CL839" s="11"/>
      <c r="CM839" s="11"/>
      <c r="CN839" s="351"/>
      <c r="CO839" s="351"/>
      <c r="CP839" s="351"/>
      <c r="CQ839" s="351"/>
      <c r="CR839" s="351"/>
      <c r="CS839" s="351"/>
      <c r="CT839" s="351"/>
      <c r="CU839" s="351"/>
      <c r="CV839" s="351"/>
      <c r="CW839" s="351"/>
      <c r="CX839" s="351"/>
      <c r="CY839" s="351"/>
      <c r="CZ839" s="351"/>
      <c r="DA839" s="351"/>
      <c r="DB839" s="351"/>
      <c r="DC839" s="351"/>
      <c r="DD839" s="351"/>
      <c r="DE839" s="351"/>
      <c r="DF839" s="351"/>
      <c r="DG839" s="351"/>
      <c r="DH839" s="351"/>
      <c r="DI839" s="351"/>
      <c r="DJ839" s="351"/>
      <c r="DK839" s="351"/>
      <c r="DL839" s="351"/>
      <c r="DM839" s="351"/>
      <c r="DN839" s="351"/>
      <c r="DS839" s="372"/>
      <c r="DT839" s="374"/>
      <c r="DU839" s="375"/>
      <c r="DV839" s="375"/>
      <c r="DW839" s="375"/>
      <c r="DX839" s="375">
        <v>1</v>
      </c>
      <c r="DY839" s="375">
        <f t="shared" si="3072"/>
        <v>0</v>
      </c>
      <c r="DZ839" s="375">
        <f t="shared" si="3073"/>
        <v>0</v>
      </c>
      <c r="EA839" s="375">
        <f t="shared" si="3074"/>
        <v>1</v>
      </c>
      <c r="EB839" s="375">
        <f t="shared" si="3075"/>
        <v>0</v>
      </c>
      <c r="EC839" s="375">
        <f t="shared" si="3076"/>
        <v>0</v>
      </c>
      <c r="ED839" s="375">
        <f t="shared" si="3077"/>
        <v>1</v>
      </c>
      <c r="EE839" s="375">
        <f t="shared" si="3078"/>
        <v>0</v>
      </c>
      <c r="EF839" s="375">
        <f t="shared" si="3079"/>
        <v>0</v>
      </c>
      <c r="EG839" s="375">
        <f t="shared" si="3080"/>
        <v>1</v>
      </c>
      <c r="EH839" s="375">
        <f t="shared" si="3081"/>
        <v>0</v>
      </c>
      <c r="EI839" s="375">
        <f t="shared" si="3082"/>
        <v>0</v>
      </c>
      <c r="EJ839" s="375">
        <f t="shared" si="3083"/>
        <v>1</v>
      </c>
      <c r="EK839" s="375">
        <f t="shared" si="3084"/>
        <v>0</v>
      </c>
      <c r="EL839" s="375">
        <f t="shared" si="3085"/>
        <v>0</v>
      </c>
      <c r="EM839" s="375">
        <f t="shared" si="3086"/>
        <v>1</v>
      </c>
      <c r="EN839" s="375">
        <f t="shared" si="3087"/>
        <v>0</v>
      </c>
      <c r="EO839" s="375">
        <f t="shared" si="3088"/>
        <v>0</v>
      </c>
      <c r="EP839" s="375">
        <f t="shared" si="3089"/>
        <v>1</v>
      </c>
      <c r="EQ839" s="375">
        <f t="shared" si="3090"/>
        <v>0</v>
      </c>
      <c r="ER839" s="375">
        <f t="shared" si="3091"/>
        <v>0</v>
      </c>
      <c r="ES839" s="375">
        <f t="shared" si="3092"/>
        <v>1</v>
      </c>
      <c r="ET839" s="375">
        <f t="shared" si="3093"/>
        <v>0</v>
      </c>
      <c r="EU839" s="375">
        <f t="shared" si="3094"/>
        <v>0</v>
      </c>
      <c r="EV839" s="375">
        <f t="shared" si="3095"/>
        <v>1</v>
      </c>
      <c r="EW839" s="375">
        <f t="shared" si="3096"/>
        <v>0</v>
      </c>
      <c r="EX839" s="375">
        <f t="shared" si="3097"/>
        <v>0</v>
      </c>
      <c r="EY839" s="375">
        <f t="shared" si="3098"/>
        <v>1</v>
      </c>
      <c r="EZ839" s="375">
        <f t="shared" si="3099"/>
        <v>0</v>
      </c>
      <c r="FA839" s="375">
        <f t="shared" si="3100"/>
        <v>0</v>
      </c>
      <c r="FB839" s="375">
        <f t="shared" si="3101"/>
        <v>1</v>
      </c>
      <c r="FC839" s="375">
        <f t="shared" si="3102"/>
        <v>0</v>
      </c>
      <c r="FD839" s="375">
        <f t="shared" si="3103"/>
        <v>0</v>
      </c>
      <c r="FE839" s="376"/>
      <c r="FF839" s="372"/>
      <c r="FG839" s="372"/>
      <c r="FH839" s="372"/>
      <c r="FI839" s="372"/>
      <c r="FJ839" s="372"/>
      <c r="FK839" s="372"/>
      <c r="FL839" s="372"/>
      <c r="FM839" s="372"/>
      <c r="FN839" s="372"/>
      <c r="FO839" s="372"/>
      <c r="FP839" s="372"/>
      <c r="FQ839" s="372"/>
      <c r="FR839" s="372"/>
      <c r="FS839" s="372"/>
      <c r="FT839" s="372"/>
      <c r="FU839" s="372"/>
      <c r="FV839" s="372"/>
      <c r="FW839" s="372"/>
      <c r="FX839" s="372"/>
      <c r="FY839" s="372"/>
      <c r="FZ839" s="372"/>
      <c r="GA839" s="372"/>
      <c r="GB839" s="372"/>
      <c r="GC839" s="372"/>
      <c r="GD839" s="372"/>
      <c r="GE839" s="372"/>
      <c r="GF839" s="372"/>
      <c r="GG839" s="372"/>
      <c r="GH839" s="372"/>
      <c r="GI839" s="372"/>
      <c r="GJ839" s="372"/>
      <c r="GK839" s="372"/>
      <c r="GL839" s="372"/>
      <c r="GM839" s="372"/>
      <c r="GN839" s="372"/>
      <c r="GO839" s="372"/>
      <c r="GP839" s="372"/>
      <c r="GQ839" s="372"/>
      <c r="GR839" s="372"/>
      <c r="GS839" s="372"/>
      <c r="GT839" s="372"/>
      <c r="GU839" s="372"/>
      <c r="GV839" s="372"/>
      <c r="GW839" s="372"/>
      <c r="GX839" s="372"/>
      <c r="GY839" s="372"/>
      <c r="GZ839" s="372"/>
      <c r="HA839" s="372"/>
      <c r="HB839" s="372"/>
      <c r="HC839" s="372"/>
    </row>
    <row r="840" spans="1:211" s="373" customFormat="1" ht="15" hidden="1" customHeight="1" outlineLevel="1" x14ac:dyDescent="0.2">
      <c r="A840" s="366">
        <f>SWDATA!O825</f>
        <v>0</v>
      </c>
      <c r="B840" s="366">
        <f>SWDATA!M825</f>
        <v>0</v>
      </c>
      <c r="C840" s="351">
        <f>IF(AND(SWDATA!M825=1,SWDATA!Q825="promotions"),SWDATA!P825,0)</f>
        <v>0</v>
      </c>
      <c r="D840" s="367">
        <f>ROW(SWDATA!M825)</f>
        <v>825</v>
      </c>
      <c r="E840" s="368">
        <f t="shared" si="3120"/>
        <v>0</v>
      </c>
      <c r="F840" s="369">
        <f t="shared" si="3106"/>
        <v>1</v>
      </c>
      <c r="G840" s="366" t="str">
        <f t="shared" si="3107"/>
        <v/>
      </c>
      <c r="H840" s="370"/>
      <c r="J840" s="238">
        <f t="shared" si="3108"/>
        <v>0</v>
      </c>
      <c r="K840" s="239" t="str">
        <f t="shared" si="3109"/>
        <v/>
      </c>
      <c r="L840" s="342"/>
      <c r="M840" s="345"/>
      <c r="N840" s="340" t="str">
        <f>IF(LEN(SWDATA!F825)=0,"",N839)</f>
        <v/>
      </c>
      <c r="O840" s="296" t="str">
        <f>IF(LEN(SWDATA!G825)=0,"",O839)</f>
        <v/>
      </c>
      <c r="P840" s="297" t="str">
        <f>IF(LEN(SWDATA!C825)=0,"",SWDATA!C825)</f>
        <v/>
      </c>
      <c r="Q840" s="312" t="str">
        <f t="shared" si="3110"/>
        <v/>
      </c>
      <c r="R840" s="223" t="s">
        <v>261</v>
      </c>
      <c r="S840" s="224"/>
      <c r="T840" s="224"/>
      <c r="U840" s="264" t="s">
        <v>602</v>
      </c>
      <c r="V840" s="205" t="s">
        <v>221</v>
      </c>
      <c r="W840" s="266">
        <f>IF(OR(Is_Loading,LEN($A840)=0),"",SWDATA!P825)</f>
        <v>0</v>
      </c>
      <c r="X840" s="267">
        <f>IF(OR(Is_Loading,LEN($A840)=0),"",SWDATA!Q825)</f>
        <v>0</v>
      </c>
      <c r="Y840" s="267">
        <f>IF(OR(Is_Loading,LEN($A840)=0),"",SWDATA!R825)</f>
        <v>0</v>
      </c>
      <c r="Z840" s="266" t="str">
        <f t="shared" si="3104"/>
        <v/>
      </c>
      <c r="AA840" s="266">
        <f>IF(OR(Is_Loading,LEN($A840)=0),"",SWDATA!T825)</f>
        <v>0</v>
      </c>
      <c r="AB840" s="267">
        <f>IF(OR(Is_Loading,LEN($A840)=0),"",SWDATA!U825)</f>
        <v>0</v>
      </c>
      <c r="AC840" s="267">
        <f>IF(OR(Is_Loading,LEN($A840)=0),"",SWDATA!V825)</f>
        <v>0</v>
      </c>
      <c r="AD840" s="266" t="str">
        <f t="shared" si="3111"/>
        <v/>
      </c>
      <c r="AE840" s="266">
        <f>IF(OR(Is_Loading,LEN($A840)=0),"",SWDATA!X825)</f>
        <v>0</v>
      </c>
      <c r="AF840" s="267">
        <f>IF(OR(Is_Loading,LEN($A840)=0),"",SWDATA!Y825)</f>
        <v>0</v>
      </c>
      <c r="AG840" s="267">
        <f>IF(OR(Is_Loading,LEN($A840)=0),"",SWDATA!Z825)</f>
        <v>0</v>
      </c>
      <c r="AH840" s="266" t="str">
        <f t="shared" si="3112"/>
        <v/>
      </c>
      <c r="AI840" s="266">
        <f>IF(OR(Is_Loading,LEN($A840)=0),"",SWDATA!AB825)</f>
        <v>0</v>
      </c>
      <c r="AJ840" s="267">
        <f>IF(OR(Is_Loading,LEN($A840)=0),"",SWDATA!AC825)</f>
        <v>0</v>
      </c>
      <c r="AK840" s="267">
        <f>IF(OR(Is_Loading,LEN($A840)=0),"",SWDATA!AD825)</f>
        <v>0</v>
      </c>
      <c r="AL840" s="266" t="str">
        <f t="shared" si="3113"/>
        <v/>
      </c>
      <c r="AM840" s="266">
        <f>IF(OR(Is_Loading,LEN($A840)=0),"",SWDATA!AF825)</f>
        <v>0</v>
      </c>
      <c r="AN840" s="267">
        <f>IF(OR(Is_Loading,LEN($A840)=0),"",SWDATA!AG825)</f>
        <v>0</v>
      </c>
      <c r="AO840" s="323">
        <f>IF(OR(Is_Loading,LEN($A840)=0),"",SWDATA!AH825)</f>
        <v>0</v>
      </c>
      <c r="AP840" s="320" t="str">
        <f t="shared" si="3114"/>
        <v/>
      </c>
      <c r="AQ840" s="266">
        <f>IF(OR(Is_Loading,LEN($A840)=0),"",SWDATA!AJ825)</f>
        <v>0</v>
      </c>
      <c r="AR840" s="267">
        <f>IF(OR(Is_Loading,LEN($A840)=0),"",SWDATA!AK825)</f>
        <v>0</v>
      </c>
      <c r="AS840" s="267">
        <f>IF(OR(Is_Loading,LEN($A840)=0),"",SWDATA!AL825)</f>
        <v>0</v>
      </c>
      <c r="AT840" s="266" t="str">
        <f t="shared" si="3115"/>
        <v/>
      </c>
      <c r="AU840" s="266">
        <f>IF(OR(Is_Loading,LEN($A840)=0),"",SWDATA!AN825)</f>
        <v>0</v>
      </c>
      <c r="AV840" s="267">
        <f>IF(OR(Is_Loading,LEN($A840)=0),"",SWDATA!AO825)</f>
        <v>0</v>
      </c>
      <c r="AW840" s="267">
        <f>IF(OR(Is_Loading,LEN($A840)=0),"",SWDATA!AP825)</f>
        <v>0</v>
      </c>
      <c r="AX840" s="266" t="str">
        <f t="shared" si="3116"/>
        <v/>
      </c>
      <c r="AY840" s="266">
        <f>IF(OR(Is_Loading,LEN($A840)=0),"",SWDATA!AR825)</f>
        <v>0</v>
      </c>
      <c r="AZ840" s="267">
        <f>IF(OR(Is_Loading,LEN($A840)=0),"",SWDATA!AS825)</f>
        <v>0</v>
      </c>
      <c r="BA840" s="267">
        <f>IF(OR(Is_Loading,LEN($A840)=0),"",SWDATA!AT825)</f>
        <v>0</v>
      </c>
      <c r="BB840" s="266" t="str">
        <f t="shared" si="3117"/>
        <v/>
      </c>
      <c r="BC840" s="266">
        <f>IF(OR(Is_Loading,LEN($A840)=0),"",SWDATA!AV825)</f>
        <v>0</v>
      </c>
      <c r="BD840" s="267">
        <f>IF(OR(Is_Loading,LEN($A840)=0),"",SWDATA!AW825)</f>
        <v>0</v>
      </c>
      <c r="BE840" s="323">
        <f>IF(OR(Is_Loading,LEN($A840)=0),"",SWDATA!AX825)</f>
        <v>0</v>
      </c>
      <c r="BF840" s="320" t="str">
        <f t="shared" si="3118"/>
        <v/>
      </c>
      <c r="BG840" s="11"/>
      <c r="BH840" s="11"/>
      <c r="BI840" s="11"/>
      <c r="BJ840" s="11"/>
      <c r="BK840" s="11"/>
      <c r="BL840" s="11"/>
      <c r="BM840" s="11"/>
      <c r="BN840" s="11"/>
      <c r="BO840" s="11"/>
      <c r="BP840" s="11"/>
      <c r="BQ840" s="11"/>
      <c r="BR840" s="11"/>
      <c r="BS840" s="11"/>
      <c r="BT840" s="11"/>
      <c r="BU840" s="11"/>
      <c r="BV840" s="11"/>
      <c r="BW840" s="11"/>
      <c r="BX840" s="11"/>
      <c r="BY840" s="11"/>
      <c r="BZ840" s="11"/>
      <c r="CA840" s="11"/>
      <c r="CB840" s="11"/>
      <c r="CC840" s="11"/>
      <c r="CD840" s="11"/>
      <c r="CE840" s="11"/>
      <c r="CF840" s="11"/>
      <c r="CG840" s="11"/>
      <c r="CH840" s="11"/>
      <c r="CI840" s="11"/>
      <c r="CJ840" s="11"/>
      <c r="CK840" s="11"/>
      <c r="CL840" s="11"/>
      <c r="CM840" s="11"/>
      <c r="CN840" s="351"/>
      <c r="CO840" s="351"/>
      <c r="CP840" s="351"/>
      <c r="CQ840" s="351"/>
      <c r="CR840" s="351"/>
      <c r="CS840" s="351"/>
      <c r="CT840" s="351"/>
      <c r="CU840" s="351"/>
      <c r="CV840" s="351"/>
      <c r="CW840" s="351"/>
      <c r="CX840" s="351"/>
      <c r="CY840" s="351"/>
      <c r="CZ840" s="351"/>
      <c r="DA840" s="351"/>
      <c r="DB840" s="351"/>
      <c r="DC840" s="351"/>
      <c r="DD840" s="351"/>
      <c r="DE840" s="351"/>
      <c r="DF840" s="351"/>
      <c r="DG840" s="351"/>
      <c r="DH840" s="351"/>
      <c r="DI840" s="351"/>
      <c r="DJ840" s="351"/>
      <c r="DK840" s="351"/>
      <c r="DL840" s="351"/>
      <c r="DM840" s="351"/>
      <c r="DN840" s="351"/>
      <c r="DS840" s="372"/>
      <c r="DT840" s="374"/>
      <c r="DU840" s="375"/>
      <c r="DV840" s="375"/>
      <c r="DW840" s="375"/>
      <c r="DX840" s="375">
        <v>1</v>
      </c>
      <c r="DY840" s="375">
        <f t="shared" si="3072"/>
        <v>0</v>
      </c>
      <c r="DZ840" s="375">
        <f t="shared" si="3073"/>
        <v>0</v>
      </c>
      <c r="EA840" s="375">
        <f t="shared" si="3074"/>
        <v>1</v>
      </c>
      <c r="EB840" s="375">
        <f t="shared" si="3075"/>
        <v>0</v>
      </c>
      <c r="EC840" s="375">
        <f t="shared" si="3076"/>
        <v>0</v>
      </c>
      <c r="ED840" s="375">
        <f t="shared" si="3077"/>
        <v>1</v>
      </c>
      <c r="EE840" s="375">
        <f t="shared" si="3078"/>
        <v>0</v>
      </c>
      <c r="EF840" s="375">
        <f t="shared" si="3079"/>
        <v>0</v>
      </c>
      <c r="EG840" s="375">
        <f t="shared" si="3080"/>
        <v>1</v>
      </c>
      <c r="EH840" s="375">
        <f t="shared" si="3081"/>
        <v>0</v>
      </c>
      <c r="EI840" s="375">
        <f t="shared" si="3082"/>
        <v>0</v>
      </c>
      <c r="EJ840" s="375">
        <f t="shared" si="3083"/>
        <v>1</v>
      </c>
      <c r="EK840" s="375">
        <f t="shared" si="3084"/>
        <v>0</v>
      </c>
      <c r="EL840" s="375">
        <f t="shared" si="3085"/>
        <v>0</v>
      </c>
      <c r="EM840" s="375">
        <f t="shared" si="3086"/>
        <v>1</v>
      </c>
      <c r="EN840" s="375">
        <f t="shared" si="3087"/>
        <v>0</v>
      </c>
      <c r="EO840" s="375">
        <f t="shared" si="3088"/>
        <v>0</v>
      </c>
      <c r="EP840" s="375">
        <f t="shared" si="3089"/>
        <v>1</v>
      </c>
      <c r="EQ840" s="375">
        <f t="shared" si="3090"/>
        <v>0</v>
      </c>
      <c r="ER840" s="375">
        <f t="shared" si="3091"/>
        <v>0</v>
      </c>
      <c r="ES840" s="375">
        <f t="shared" si="3092"/>
        <v>1</v>
      </c>
      <c r="ET840" s="375">
        <f t="shared" si="3093"/>
        <v>0</v>
      </c>
      <c r="EU840" s="375">
        <f t="shared" si="3094"/>
        <v>0</v>
      </c>
      <c r="EV840" s="375">
        <f t="shared" si="3095"/>
        <v>1</v>
      </c>
      <c r="EW840" s="375">
        <f t="shared" si="3096"/>
        <v>0</v>
      </c>
      <c r="EX840" s="375">
        <f t="shared" si="3097"/>
        <v>0</v>
      </c>
      <c r="EY840" s="375">
        <f t="shared" si="3098"/>
        <v>1</v>
      </c>
      <c r="EZ840" s="375">
        <f t="shared" si="3099"/>
        <v>0</v>
      </c>
      <c r="FA840" s="375">
        <f t="shared" si="3100"/>
        <v>0</v>
      </c>
      <c r="FB840" s="375">
        <f t="shared" si="3101"/>
        <v>1</v>
      </c>
      <c r="FC840" s="375">
        <f t="shared" si="3102"/>
        <v>0</v>
      </c>
      <c r="FD840" s="375">
        <f t="shared" si="3103"/>
        <v>0</v>
      </c>
      <c r="FE840" s="376"/>
      <c r="FF840" s="372"/>
      <c r="FG840" s="372"/>
      <c r="FH840" s="372"/>
      <c r="FI840" s="372"/>
      <c r="FJ840" s="372"/>
      <c r="FK840" s="372"/>
      <c r="FL840" s="372"/>
      <c r="FM840" s="372"/>
      <c r="FN840" s="372"/>
      <c r="FO840" s="372"/>
      <c r="FP840" s="372"/>
      <c r="FQ840" s="372"/>
      <c r="FR840" s="372"/>
      <c r="FS840" s="372"/>
      <c r="FT840" s="372"/>
      <c r="FU840" s="372"/>
      <c r="FV840" s="372"/>
      <c r="FW840" s="372"/>
      <c r="FX840" s="372"/>
      <c r="FY840" s="372"/>
      <c r="FZ840" s="372"/>
      <c r="GA840" s="372"/>
      <c r="GB840" s="372"/>
      <c r="GC840" s="372"/>
      <c r="GD840" s="372"/>
      <c r="GE840" s="372"/>
      <c r="GF840" s="372"/>
      <c r="GG840" s="372"/>
      <c r="GH840" s="372"/>
      <c r="GI840" s="372"/>
      <c r="GJ840" s="372"/>
      <c r="GK840" s="372"/>
      <c r="GL840" s="372"/>
      <c r="GM840" s="372"/>
      <c r="GN840" s="372"/>
      <c r="GO840" s="372"/>
      <c r="GP840" s="372"/>
      <c r="GQ840" s="372"/>
      <c r="GR840" s="372"/>
      <c r="GS840" s="372"/>
      <c r="GT840" s="372"/>
      <c r="GU840" s="372"/>
      <c r="GV840" s="372"/>
      <c r="GW840" s="372"/>
      <c r="GX840" s="372"/>
      <c r="GY840" s="372"/>
      <c r="GZ840" s="372"/>
      <c r="HA840" s="372"/>
      <c r="HB840" s="372"/>
      <c r="HC840" s="372"/>
    </row>
    <row r="841" spans="1:211" s="373" customFormat="1" ht="15" hidden="1" customHeight="1" outlineLevel="1" x14ac:dyDescent="0.2">
      <c r="A841" s="366">
        <f>SWDATA!O826</f>
        <v>0</v>
      </c>
      <c r="B841" s="366">
        <f>SWDATA!M826</f>
        <v>0</v>
      </c>
      <c r="C841" s="351">
        <f>IF(AND(SWDATA!M826=1,SWDATA!Q826="promotions"),SWDATA!P826,0)</f>
        <v>0</v>
      </c>
      <c r="D841" s="367">
        <f>ROW(SWDATA!M826)</f>
        <v>826</v>
      </c>
      <c r="E841" s="368">
        <f t="shared" si="3120"/>
        <v>0</v>
      </c>
      <c r="F841" s="369">
        <f t="shared" si="3106"/>
        <v>1</v>
      </c>
      <c r="G841" s="366" t="str">
        <f t="shared" si="3107"/>
        <v/>
      </c>
      <c r="H841" s="370"/>
      <c r="J841" s="238">
        <f t="shared" si="3108"/>
        <v>0</v>
      </c>
      <c r="K841" s="239" t="str">
        <f t="shared" si="3109"/>
        <v/>
      </c>
      <c r="L841" s="342"/>
      <c r="M841" s="345"/>
      <c r="N841" s="340" t="str">
        <f>IF(LEN(SWDATA!F826)=0,"",N840)</f>
        <v/>
      </c>
      <c r="O841" s="296" t="str">
        <f>IF(LEN(SWDATA!G826)=0,"",O840)</f>
        <v/>
      </c>
      <c r="P841" s="297" t="str">
        <f>IF(LEN(SWDATA!C826)=0,"",SWDATA!C826)</f>
        <v/>
      </c>
      <c r="Q841" s="312" t="str">
        <f t="shared" si="3110"/>
        <v/>
      </c>
      <c r="R841" s="223" t="s">
        <v>261</v>
      </c>
      <c r="S841" s="224"/>
      <c r="T841" s="224"/>
      <c r="U841" s="264" t="s">
        <v>629</v>
      </c>
      <c r="V841" s="205" t="s">
        <v>221</v>
      </c>
      <c r="W841" s="266">
        <f>IF(OR(Is_Loading,LEN($A841)=0),"",SWDATA!P826)</f>
        <v>0</v>
      </c>
      <c r="X841" s="267">
        <f>IF(OR(Is_Loading,LEN($A841)=0),"",SWDATA!Q826)</f>
        <v>0</v>
      </c>
      <c r="Y841" s="267">
        <f>IF(OR(Is_Loading,LEN($A841)=0),"",SWDATA!R826)</f>
        <v>0</v>
      </c>
      <c r="Z841" s="266" t="str">
        <f t="shared" si="3104"/>
        <v/>
      </c>
      <c r="AA841" s="266">
        <f>IF(OR(Is_Loading,LEN($A841)=0),"",SWDATA!T826)</f>
        <v>0</v>
      </c>
      <c r="AB841" s="267">
        <f>IF(OR(Is_Loading,LEN($A841)=0),"",SWDATA!U826)</f>
        <v>0</v>
      </c>
      <c r="AC841" s="267">
        <f>IF(OR(Is_Loading,LEN($A841)=0),"",SWDATA!V826)</f>
        <v>0</v>
      </c>
      <c r="AD841" s="266" t="str">
        <f t="shared" si="3111"/>
        <v/>
      </c>
      <c r="AE841" s="266">
        <f>IF(OR(Is_Loading,LEN($A841)=0),"",SWDATA!X826)</f>
        <v>0</v>
      </c>
      <c r="AF841" s="267">
        <f>IF(OR(Is_Loading,LEN($A841)=0),"",SWDATA!Y826)</f>
        <v>0</v>
      </c>
      <c r="AG841" s="267">
        <f>IF(OR(Is_Loading,LEN($A841)=0),"",SWDATA!Z826)</f>
        <v>0</v>
      </c>
      <c r="AH841" s="266" t="str">
        <f t="shared" si="3112"/>
        <v/>
      </c>
      <c r="AI841" s="266">
        <f>IF(OR(Is_Loading,LEN($A841)=0),"",SWDATA!AB826)</f>
        <v>0</v>
      </c>
      <c r="AJ841" s="267">
        <f>IF(OR(Is_Loading,LEN($A841)=0),"",SWDATA!AC826)</f>
        <v>0</v>
      </c>
      <c r="AK841" s="267">
        <f>IF(OR(Is_Loading,LEN($A841)=0),"",SWDATA!AD826)</f>
        <v>0</v>
      </c>
      <c r="AL841" s="266" t="str">
        <f t="shared" si="3113"/>
        <v/>
      </c>
      <c r="AM841" s="266">
        <f>IF(OR(Is_Loading,LEN($A841)=0),"",SWDATA!AF826)</f>
        <v>0</v>
      </c>
      <c r="AN841" s="267">
        <f>IF(OR(Is_Loading,LEN($A841)=0),"",SWDATA!AG826)</f>
        <v>0</v>
      </c>
      <c r="AO841" s="323">
        <f>IF(OR(Is_Loading,LEN($A841)=0),"",SWDATA!AH826)</f>
        <v>0</v>
      </c>
      <c r="AP841" s="320" t="str">
        <f t="shared" si="3114"/>
        <v/>
      </c>
      <c r="AQ841" s="266">
        <f>IF(OR(Is_Loading,LEN($A841)=0),"",SWDATA!AJ826)</f>
        <v>0</v>
      </c>
      <c r="AR841" s="267">
        <f>IF(OR(Is_Loading,LEN($A841)=0),"",SWDATA!AK826)</f>
        <v>0</v>
      </c>
      <c r="AS841" s="267">
        <f>IF(OR(Is_Loading,LEN($A841)=0),"",SWDATA!AL826)</f>
        <v>0</v>
      </c>
      <c r="AT841" s="266" t="str">
        <f t="shared" si="3115"/>
        <v/>
      </c>
      <c r="AU841" s="266">
        <f>IF(OR(Is_Loading,LEN($A841)=0),"",SWDATA!AN826)</f>
        <v>0</v>
      </c>
      <c r="AV841" s="267">
        <f>IF(OR(Is_Loading,LEN($A841)=0),"",SWDATA!AO826)</f>
        <v>0</v>
      </c>
      <c r="AW841" s="267">
        <f>IF(OR(Is_Loading,LEN($A841)=0),"",SWDATA!AP826)</f>
        <v>0</v>
      </c>
      <c r="AX841" s="266" t="str">
        <f t="shared" si="3116"/>
        <v/>
      </c>
      <c r="AY841" s="266">
        <f>IF(OR(Is_Loading,LEN($A841)=0),"",SWDATA!AR826)</f>
        <v>0</v>
      </c>
      <c r="AZ841" s="267">
        <f>IF(OR(Is_Loading,LEN($A841)=0),"",SWDATA!AS826)</f>
        <v>0</v>
      </c>
      <c r="BA841" s="267">
        <f>IF(OR(Is_Loading,LEN($A841)=0),"",SWDATA!AT826)</f>
        <v>0</v>
      </c>
      <c r="BB841" s="266" t="str">
        <f t="shared" si="3117"/>
        <v/>
      </c>
      <c r="BC841" s="266">
        <f>IF(OR(Is_Loading,LEN($A841)=0),"",SWDATA!AV826)</f>
        <v>0</v>
      </c>
      <c r="BD841" s="267">
        <f>IF(OR(Is_Loading,LEN($A841)=0),"",SWDATA!AW826)</f>
        <v>0</v>
      </c>
      <c r="BE841" s="323">
        <f>IF(OR(Is_Loading,LEN($A841)=0),"",SWDATA!AX826)</f>
        <v>0</v>
      </c>
      <c r="BF841" s="320" t="str">
        <f t="shared" si="3118"/>
        <v/>
      </c>
      <c r="BG841" s="11"/>
      <c r="BH841" s="11"/>
      <c r="BI841" s="11"/>
      <c r="BJ841" s="11"/>
      <c r="BK841" s="11"/>
      <c r="BL841" s="11"/>
      <c r="BM841" s="11"/>
      <c r="BN841" s="11"/>
      <c r="BO841" s="11"/>
      <c r="BP841" s="11"/>
      <c r="BQ841" s="11"/>
      <c r="BR841" s="11"/>
      <c r="BS841" s="11"/>
      <c r="BT841" s="11"/>
      <c r="BU841" s="11"/>
      <c r="BV841" s="11"/>
      <c r="BW841" s="11"/>
      <c r="BX841" s="11"/>
      <c r="BY841" s="11"/>
      <c r="BZ841" s="11"/>
      <c r="CA841" s="11"/>
      <c r="CB841" s="11"/>
      <c r="CC841" s="11"/>
      <c r="CD841" s="11"/>
      <c r="CE841" s="11"/>
      <c r="CF841" s="11"/>
      <c r="CG841" s="11"/>
      <c r="CH841" s="11"/>
      <c r="CI841" s="11"/>
      <c r="CJ841" s="11"/>
      <c r="CK841" s="11"/>
      <c r="CL841" s="11"/>
      <c r="CM841" s="11"/>
      <c r="CN841" s="351"/>
      <c r="CO841" s="351"/>
      <c r="CP841" s="351"/>
      <c r="CQ841" s="351"/>
      <c r="CR841" s="351"/>
      <c r="CS841" s="351"/>
      <c r="CT841" s="351"/>
      <c r="CU841" s="351"/>
      <c r="CV841" s="351"/>
      <c r="CW841" s="351"/>
      <c r="CX841" s="351"/>
      <c r="CY841" s="351"/>
      <c r="CZ841" s="351"/>
      <c r="DA841" s="351"/>
      <c r="DB841" s="351"/>
      <c r="DC841" s="351"/>
      <c r="DD841" s="351"/>
      <c r="DE841" s="351"/>
      <c r="DF841" s="351"/>
      <c r="DG841" s="351"/>
      <c r="DH841" s="351"/>
      <c r="DI841" s="351"/>
      <c r="DJ841" s="351"/>
      <c r="DK841" s="351"/>
      <c r="DL841" s="351"/>
      <c r="DM841" s="351"/>
      <c r="DN841" s="351"/>
      <c r="DS841" s="372"/>
      <c r="DT841" s="374"/>
      <c r="DU841" s="375"/>
      <c r="DV841" s="375"/>
      <c r="DW841" s="375"/>
      <c r="DX841" s="375">
        <v>1</v>
      </c>
      <c r="DY841" s="375">
        <f t="shared" si="3072"/>
        <v>0</v>
      </c>
      <c r="DZ841" s="375">
        <f t="shared" si="3073"/>
        <v>0</v>
      </c>
      <c r="EA841" s="375">
        <f t="shared" si="3074"/>
        <v>1</v>
      </c>
      <c r="EB841" s="375">
        <f t="shared" si="3075"/>
        <v>0</v>
      </c>
      <c r="EC841" s="375">
        <f t="shared" si="3076"/>
        <v>0</v>
      </c>
      <c r="ED841" s="375">
        <f t="shared" si="3077"/>
        <v>1</v>
      </c>
      <c r="EE841" s="375">
        <f t="shared" si="3078"/>
        <v>0</v>
      </c>
      <c r="EF841" s="375">
        <f t="shared" si="3079"/>
        <v>0</v>
      </c>
      <c r="EG841" s="375">
        <f t="shared" si="3080"/>
        <v>1</v>
      </c>
      <c r="EH841" s="375">
        <f t="shared" si="3081"/>
        <v>0</v>
      </c>
      <c r="EI841" s="375">
        <f t="shared" si="3082"/>
        <v>0</v>
      </c>
      <c r="EJ841" s="375">
        <f t="shared" si="3083"/>
        <v>1</v>
      </c>
      <c r="EK841" s="375">
        <f t="shared" si="3084"/>
        <v>0</v>
      </c>
      <c r="EL841" s="375">
        <f t="shared" si="3085"/>
        <v>0</v>
      </c>
      <c r="EM841" s="375">
        <f t="shared" si="3086"/>
        <v>1</v>
      </c>
      <c r="EN841" s="375">
        <f t="shared" si="3087"/>
        <v>0</v>
      </c>
      <c r="EO841" s="375">
        <f t="shared" si="3088"/>
        <v>0</v>
      </c>
      <c r="EP841" s="375">
        <f t="shared" si="3089"/>
        <v>1</v>
      </c>
      <c r="EQ841" s="375">
        <f t="shared" si="3090"/>
        <v>0</v>
      </c>
      <c r="ER841" s="375">
        <f t="shared" si="3091"/>
        <v>0</v>
      </c>
      <c r="ES841" s="375">
        <f t="shared" si="3092"/>
        <v>1</v>
      </c>
      <c r="ET841" s="375">
        <f t="shared" si="3093"/>
        <v>0</v>
      </c>
      <c r="EU841" s="375">
        <f t="shared" si="3094"/>
        <v>0</v>
      </c>
      <c r="EV841" s="375">
        <f t="shared" si="3095"/>
        <v>1</v>
      </c>
      <c r="EW841" s="375">
        <f t="shared" si="3096"/>
        <v>0</v>
      </c>
      <c r="EX841" s="375">
        <f t="shared" si="3097"/>
        <v>0</v>
      </c>
      <c r="EY841" s="375">
        <f t="shared" si="3098"/>
        <v>1</v>
      </c>
      <c r="EZ841" s="375">
        <f t="shared" si="3099"/>
        <v>0</v>
      </c>
      <c r="FA841" s="375">
        <f t="shared" si="3100"/>
        <v>0</v>
      </c>
      <c r="FB841" s="375">
        <f t="shared" si="3101"/>
        <v>1</v>
      </c>
      <c r="FC841" s="375">
        <f t="shared" si="3102"/>
        <v>0</v>
      </c>
      <c r="FD841" s="375">
        <f t="shared" si="3103"/>
        <v>0</v>
      </c>
      <c r="FE841" s="376"/>
      <c r="FF841" s="372"/>
      <c r="FG841" s="372"/>
      <c r="FH841" s="372"/>
      <c r="FI841" s="372"/>
      <c r="FJ841" s="372"/>
      <c r="FK841" s="372"/>
      <c r="FL841" s="372"/>
      <c r="FM841" s="372"/>
      <c r="FN841" s="372"/>
      <c r="FO841" s="372"/>
      <c r="FP841" s="372"/>
      <c r="FQ841" s="372"/>
      <c r="FR841" s="372"/>
      <c r="FS841" s="372"/>
      <c r="FT841" s="372"/>
      <c r="FU841" s="372"/>
      <c r="FV841" s="372"/>
      <c r="FW841" s="372"/>
      <c r="FX841" s="372"/>
      <c r="FY841" s="372"/>
      <c r="FZ841" s="372"/>
      <c r="GA841" s="372"/>
      <c r="GB841" s="372"/>
      <c r="GC841" s="372"/>
      <c r="GD841" s="372"/>
      <c r="GE841" s="372"/>
      <c r="GF841" s="372"/>
      <c r="GG841" s="372"/>
      <c r="GH841" s="372"/>
      <c r="GI841" s="372"/>
      <c r="GJ841" s="372"/>
      <c r="GK841" s="372"/>
      <c r="GL841" s="372"/>
      <c r="GM841" s="372"/>
      <c r="GN841" s="372"/>
      <c r="GO841" s="372"/>
      <c r="GP841" s="372"/>
      <c r="GQ841" s="372"/>
      <c r="GR841" s="372"/>
      <c r="GS841" s="372"/>
      <c r="GT841" s="372"/>
      <c r="GU841" s="372"/>
      <c r="GV841" s="372"/>
      <c r="GW841" s="372"/>
      <c r="GX841" s="372"/>
      <c r="GY841" s="372"/>
      <c r="GZ841" s="372"/>
      <c r="HA841" s="372"/>
      <c r="HB841" s="372"/>
      <c r="HC841" s="372"/>
    </row>
    <row r="842" spans="1:211" s="373" customFormat="1" ht="15" hidden="1" customHeight="1" outlineLevel="1" x14ac:dyDescent="0.2">
      <c r="A842" s="366">
        <f>SWDATA!O827</f>
        <v>0</v>
      </c>
      <c r="B842" s="366">
        <f>SWDATA!M827</f>
        <v>0</v>
      </c>
      <c r="C842" s="351">
        <f>IF(AND(SWDATA!M827=1,SWDATA!Q827="promotions"),SWDATA!P827,0)</f>
        <v>0</v>
      </c>
      <c r="D842" s="367">
        <f>ROW(SWDATA!M827)</f>
        <v>827</v>
      </c>
      <c r="E842" s="368">
        <f t="shared" si="3120"/>
        <v>0</v>
      </c>
      <c r="F842" s="369">
        <f t="shared" si="3106"/>
        <v>1</v>
      </c>
      <c r="G842" s="366" t="str">
        <f t="shared" si="3107"/>
        <v/>
      </c>
      <c r="H842" s="370"/>
      <c r="J842" s="238">
        <f t="shared" si="3108"/>
        <v>0</v>
      </c>
      <c r="K842" s="239" t="str">
        <f t="shared" si="3109"/>
        <v/>
      </c>
      <c r="L842" s="342"/>
      <c r="M842" s="345"/>
      <c r="N842" s="340" t="str">
        <f>IF(LEN(SWDATA!F827)=0,"",N841)</f>
        <v/>
      </c>
      <c r="O842" s="296" t="str">
        <f>IF(LEN(SWDATA!G827)=0,"",O841)</f>
        <v/>
      </c>
      <c r="P842" s="297" t="str">
        <f>IF(LEN(SWDATA!C827)=0,"",SWDATA!C827)</f>
        <v/>
      </c>
      <c r="Q842" s="312" t="str">
        <f t="shared" si="3110"/>
        <v/>
      </c>
      <c r="R842" s="223" t="s">
        <v>261</v>
      </c>
      <c r="S842" s="224"/>
      <c r="T842" s="224"/>
      <c r="U842" s="264" t="s">
        <v>626</v>
      </c>
      <c r="V842" s="205" t="s">
        <v>221</v>
      </c>
      <c r="W842" s="266">
        <f>IF(OR(Is_Loading,LEN($A842)=0),"",SWDATA!P827)</f>
        <v>0</v>
      </c>
      <c r="X842" s="267">
        <f>IF(OR(Is_Loading,LEN($A842)=0),"",SWDATA!Q827)</f>
        <v>0</v>
      </c>
      <c r="Y842" s="267">
        <f>IF(OR(Is_Loading,LEN($A842)=0),"",SWDATA!R827)</f>
        <v>0</v>
      </c>
      <c r="Z842" s="266" t="str">
        <f t="shared" ref="Z842:Z846" si="3121">IF($A842=0,"",CHOOSE($F842,SUM(W842:Y842),SUM(W842:Y842)/3,Y842))</f>
        <v/>
      </c>
      <c r="AA842" s="266">
        <f>IF(OR(Is_Loading,LEN($A842)=0),"",SWDATA!T827)</f>
        <v>0</v>
      </c>
      <c r="AB842" s="267">
        <f>IF(OR(Is_Loading,LEN($A842)=0),"",SWDATA!U827)</f>
        <v>0</v>
      </c>
      <c r="AC842" s="267">
        <f>IF(OR(Is_Loading,LEN($A842)=0),"",SWDATA!V827)</f>
        <v>0</v>
      </c>
      <c r="AD842" s="266" t="str">
        <f t="shared" si="3111"/>
        <v/>
      </c>
      <c r="AE842" s="266">
        <f>IF(OR(Is_Loading,LEN($A842)=0),"",SWDATA!X827)</f>
        <v>0</v>
      </c>
      <c r="AF842" s="267">
        <f>IF(OR(Is_Loading,LEN($A842)=0),"",SWDATA!Y827)</f>
        <v>0</v>
      </c>
      <c r="AG842" s="267">
        <f>IF(OR(Is_Loading,LEN($A842)=0),"",SWDATA!Z827)</f>
        <v>0</v>
      </c>
      <c r="AH842" s="266" t="str">
        <f t="shared" si="3112"/>
        <v/>
      </c>
      <c r="AI842" s="266">
        <f>IF(OR(Is_Loading,LEN($A842)=0),"",SWDATA!AB827)</f>
        <v>0</v>
      </c>
      <c r="AJ842" s="267">
        <f>IF(OR(Is_Loading,LEN($A842)=0),"",SWDATA!AC827)</f>
        <v>0</v>
      </c>
      <c r="AK842" s="267">
        <f>IF(OR(Is_Loading,LEN($A842)=0),"",SWDATA!AD827)</f>
        <v>0</v>
      </c>
      <c r="AL842" s="266" t="str">
        <f t="shared" si="3113"/>
        <v/>
      </c>
      <c r="AM842" s="266">
        <f>IF(OR(Is_Loading,LEN($A842)=0),"",SWDATA!AF827)</f>
        <v>0</v>
      </c>
      <c r="AN842" s="267">
        <f>IF(OR(Is_Loading,LEN($A842)=0),"",SWDATA!AG827)</f>
        <v>0</v>
      </c>
      <c r="AO842" s="323">
        <f>IF(OR(Is_Loading,LEN($A842)=0),"",SWDATA!AH827)</f>
        <v>0</v>
      </c>
      <c r="AP842" s="320" t="str">
        <f t="shared" si="3114"/>
        <v/>
      </c>
      <c r="AQ842" s="266">
        <f>IF(OR(Is_Loading,LEN($A842)=0),"",SWDATA!AJ827)</f>
        <v>0</v>
      </c>
      <c r="AR842" s="267">
        <f>IF(OR(Is_Loading,LEN($A842)=0),"",SWDATA!AK827)</f>
        <v>0</v>
      </c>
      <c r="AS842" s="267">
        <f>IF(OR(Is_Loading,LEN($A842)=0),"",SWDATA!AL827)</f>
        <v>0</v>
      </c>
      <c r="AT842" s="266" t="str">
        <f t="shared" si="3115"/>
        <v/>
      </c>
      <c r="AU842" s="266">
        <f>IF(OR(Is_Loading,LEN($A842)=0),"",SWDATA!AN827)</f>
        <v>0</v>
      </c>
      <c r="AV842" s="267">
        <f>IF(OR(Is_Loading,LEN($A842)=0),"",SWDATA!AO827)</f>
        <v>0</v>
      </c>
      <c r="AW842" s="267">
        <f>IF(OR(Is_Loading,LEN($A842)=0),"",SWDATA!AP827)</f>
        <v>0</v>
      </c>
      <c r="AX842" s="266" t="str">
        <f t="shared" si="3116"/>
        <v/>
      </c>
      <c r="AY842" s="266">
        <f>IF(OR(Is_Loading,LEN($A842)=0),"",SWDATA!AR827)</f>
        <v>0</v>
      </c>
      <c r="AZ842" s="267">
        <f>IF(OR(Is_Loading,LEN($A842)=0),"",SWDATA!AS827)</f>
        <v>0</v>
      </c>
      <c r="BA842" s="267">
        <f>IF(OR(Is_Loading,LEN($A842)=0),"",SWDATA!AT827)</f>
        <v>0</v>
      </c>
      <c r="BB842" s="266" t="str">
        <f t="shared" si="3117"/>
        <v/>
      </c>
      <c r="BC842" s="266">
        <f>IF(OR(Is_Loading,LEN($A842)=0),"",SWDATA!AV827)</f>
        <v>0</v>
      </c>
      <c r="BD842" s="267">
        <f>IF(OR(Is_Loading,LEN($A842)=0),"",SWDATA!AW827)</f>
        <v>0</v>
      </c>
      <c r="BE842" s="323">
        <f>IF(OR(Is_Loading,LEN($A842)=0),"",SWDATA!AX827)</f>
        <v>0</v>
      </c>
      <c r="BF842" s="320" t="str">
        <f t="shared" si="3118"/>
        <v/>
      </c>
      <c r="BG842" s="11"/>
      <c r="BH842" s="11"/>
      <c r="BI842" s="11"/>
      <c r="BJ842" s="11"/>
      <c r="BK842" s="11"/>
      <c r="BL842" s="11"/>
      <c r="BM842" s="11"/>
      <c r="BN842" s="11"/>
      <c r="BO842" s="11"/>
      <c r="BP842" s="11"/>
      <c r="BQ842" s="11"/>
      <c r="BR842" s="11"/>
      <c r="BS842" s="11"/>
      <c r="BT842" s="11"/>
      <c r="BU842" s="11"/>
      <c r="BV842" s="11"/>
      <c r="BW842" s="11"/>
      <c r="BX842" s="11"/>
      <c r="BY842" s="11"/>
      <c r="BZ842" s="11"/>
      <c r="CA842" s="11"/>
      <c r="CB842" s="11"/>
      <c r="CC842" s="11"/>
      <c r="CD842" s="11"/>
      <c r="CE842" s="11"/>
      <c r="CF842" s="11"/>
      <c r="CG842" s="11"/>
      <c r="CH842" s="11"/>
      <c r="CI842" s="11"/>
      <c r="CJ842" s="11"/>
      <c r="CK842" s="11"/>
      <c r="CL842" s="11"/>
      <c r="CM842" s="11"/>
      <c r="CN842" s="351"/>
      <c r="CO842" s="351"/>
      <c r="CP842" s="351"/>
      <c r="CQ842" s="351"/>
      <c r="CR842" s="351"/>
      <c r="CS842" s="351"/>
      <c r="CT842" s="351"/>
      <c r="CU842" s="351"/>
      <c r="CV842" s="351"/>
      <c r="CW842" s="351"/>
      <c r="CX842" s="351"/>
      <c r="CY842" s="351"/>
      <c r="CZ842" s="351"/>
      <c r="DA842" s="351"/>
      <c r="DB842" s="351"/>
      <c r="DC842" s="351"/>
      <c r="DD842" s="351"/>
      <c r="DE842" s="351"/>
      <c r="DF842" s="351"/>
      <c r="DG842" s="351"/>
      <c r="DH842" s="351"/>
      <c r="DI842" s="351"/>
      <c r="DJ842" s="351"/>
      <c r="DK842" s="351"/>
      <c r="DL842" s="351"/>
      <c r="DM842" s="351"/>
      <c r="DN842" s="351"/>
      <c r="DS842" s="372"/>
      <c r="DT842" s="374"/>
      <c r="DU842" s="375"/>
      <c r="DV842" s="375"/>
      <c r="DW842" s="375"/>
      <c r="DX842" s="375">
        <v>1</v>
      </c>
      <c r="DY842" s="375">
        <f t="shared" si="3072"/>
        <v>0</v>
      </c>
      <c r="DZ842" s="375">
        <f t="shared" si="3073"/>
        <v>0</v>
      </c>
      <c r="EA842" s="375">
        <f t="shared" si="3074"/>
        <v>1</v>
      </c>
      <c r="EB842" s="375">
        <f t="shared" si="3075"/>
        <v>0</v>
      </c>
      <c r="EC842" s="375">
        <f t="shared" si="3076"/>
        <v>0</v>
      </c>
      <c r="ED842" s="375">
        <f t="shared" si="3077"/>
        <v>1</v>
      </c>
      <c r="EE842" s="375">
        <f t="shared" si="3078"/>
        <v>0</v>
      </c>
      <c r="EF842" s="375">
        <f t="shared" si="3079"/>
        <v>0</v>
      </c>
      <c r="EG842" s="375">
        <f t="shared" si="3080"/>
        <v>1</v>
      </c>
      <c r="EH842" s="375">
        <f t="shared" si="3081"/>
        <v>0</v>
      </c>
      <c r="EI842" s="375">
        <f t="shared" si="3082"/>
        <v>0</v>
      </c>
      <c r="EJ842" s="375">
        <f t="shared" si="3083"/>
        <v>1</v>
      </c>
      <c r="EK842" s="375">
        <f t="shared" si="3084"/>
        <v>0</v>
      </c>
      <c r="EL842" s="375">
        <f t="shared" si="3085"/>
        <v>0</v>
      </c>
      <c r="EM842" s="375">
        <f t="shared" si="3086"/>
        <v>1</v>
      </c>
      <c r="EN842" s="375">
        <f t="shared" si="3087"/>
        <v>0</v>
      </c>
      <c r="EO842" s="375">
        <f t="shared" si="3088"/>
        <v>0</v>
      </c>
      <c r="EP842" s="375">
        <f t="shared" si="3089"/>
        <v>1</v>
      </c>
      <c r="EQ842" s="375">
        <f t="shared" si="3090"/>
        <v>0</v>
      </c>
      <c r="ER842" s="375">
        <f t="shared" si="3091"/>
        <v>0</v>
      </c>
      <c r="ES842" s="375">
        <f t="shared" si="3092"/>
        <v>1</v>
      </c>
      <c r="ET842" s="375">
        <f t="shared" si="3093"/>
        <v>0</v>
      </c>
      <c r="EU842" s="375">
        <f t="shared" si="3094"/>
        <v>0</v>
      </c>
      <c r="EV842" s="375">
        <f t="shared" si="3095"/>
        <v>1</v>
      </c>
      <c r="EW842" s="375">
        <f t="shared" si="3096"/>
        <v>0</v>
      </c>
      <c r="EX842" s="375">
        <f t="shared" si="3097"/>
        <v>0</v>
      </c>
      <c r="EY842" s="375">
        <f t="shared" si="3098"/>
        <v>1</v>
      </c>
      <c r="EZ842" s="375">
        <f t="shared" si="3099"/>
        <v>0</v>
      </c>
      <c r="FA842" s="375">
        <f t="shared" si="3100"/>
        <v>0</v>
      </c>
      <c r="FB842" s="375">
        <f t="shared" si="3101"/>
        <v>1</v>
      </c>
      <c r="FC842" s="375">
        <f t="shared" si="3102"/>
        <v>0</v>
      </c>
      <c r="FD842" s="375">
        <f t="shared" si="3103"/>
        <v>0</v>
      </c>
      <c r="FE842" s="376"/>
      <c r="FF842" s="372"/>
      <c r="FG842" s="372"/>
      <c r="FH842" s="372"/>
      <c r="FI842" s="372"/>
      <c r="FJ842" s="372"/>
      <c r="FK842" s="372"/>
      <c r="FL842" s="372"/>
      <c r="FM842" s="372"/>
      <c r="FN842" s="372"/>
      <c r="FO842" s="372"/>
      <c r="FP842" s="372"/>
      <c r="FQ842" s="372"/>
      <c r="FR842" s="372"/>
      <c r="FS842" s="372"/>
      <c r="FT842" s="372"/>
      <c r="FU842" s="372"/>
      <c r="FV842" s="372"/>
      <c r="FW842" s="372"/>
      <c r="FX842" s="372"/>
      <c r="FY842" s="372"/>
      <c r="FZ842" s="372"/>
      <c r="GA842" s="372"/>
      <c r="GB842" s="372"/>
      <c r="GC842" s="372"/>
      <c r="GD842" s="372"/>
      <c r="GE842" s="372"/>
      <c r="GF842" s="372"/>
      <c r="GG842" s="372"/>
      <c r="GH842" s="372"/>
      <c r="GI842" s="372"/>
      <c r="GJ842" s="372"/>
      <c r="GK842" s="372"/>
      <c r="GL842" s="372"/>
      <c r="GM842" s="372"/>
      <c r="GN842" s="372"/>
      <c r="GO842" s="372"/>
      <c r="GP842" s="372"/>
      <c r="GQ842" s="372"/>
      <c r="GR842" s="372"/>
      <c r="GS842" s="372"/>
      <c r="GT842" s="372"/>
      <c r="GU842" s="372"/>
      <c r="GV842" s="372"/>
      <c r="GW842" s="372"/>
      <c r="GX842" s="372"/>
      <c r="GY842" s="372"/>
      <c r="GZ842" s="372"/>
      <c r="HA842" s="372"/>
      <c r="HB842" s="372"/>
      <c r="HC842" s="372"/>
    </row>
    <row r="843" spans="1:211" s="373" customFormat="1" ht="15" hidden="1" customHeight="1" outlineLevel="1" x14ac:dyDescent="0.2">
      <c r="A843" s="366">
        <f>SWDATA!O828</f>
        <v>0</v>
      </c>
      <c r="B843" s="366">
        <f>SWDATA!M828</f>
        <v>0</v>
      </c>
      <c r="C843" s="351">
        <f>IF(AND(SWDATA!M828=1,SWDATA!Q828="promotions"),SWDATA!P828,0)</f>
        <v>0</v>
      </c>
      <c r="D843" s="367">
        <f>ROW(SWDATA!M828)</f>
        <v>828</v>
      </c>
      <c r="E843" s="368">
        <f t="shared" si="3120"/>
        <v>0</v>
      </c>
      <c r="F843" s="369">
        <f t="shared" si="3106"/>
        <v>1</v>
      </c>
      <c r="G843" s="366" t="str">
        <f t="shared" si="3107"/>
        <v/>
      </c>
      <c r="H843" s="370"/>
      <c r="J843" s="238">
        <f t="shared" si="3108"/>
        <v>0</v>
      </c>
      <c r="K843" s="239" t="str">
        <f t="shared" si="3109"/>
        <v/>
      </c>
      <c r="L843" s="342"/>
      <c r="M843" s="345"/>
      <c r="N843" s="340" t="str">
        <f>IF(LEN(SWDATA!F828)=0,"",N842)</f>
        <v/>
      </c>
      <c r="O843" s="296" t="str">
        <f>IF(LEN(SWDATA!G828)=0,"",O842)</f>
        <v/>
      </c>
      <c r="P843" s="297" t="str">
        <f>IF(LEN(SWDATA!C828)=0,"",SWDATA!C828)</f>
        <v/>
      </c>
      <c r="Q843" s="312" t="str">
        <f t="shared" si="3110"/>
        <v/>
      </c>
      <c r="R843" s="223" t="s">
        <v>261</v>
      </c>
      <c r="S843" s="319" t="s">
        <v>485</v>
      </c>
      <c r="T843" s="224"/>
      <c r="U843" s="264" t="s">
        <v>608</v>
      </c>
      <c r="V843" s="205" t="s">
        <v>221</v>
      </c>
      <c r="W843" s="266">
        <f>IF(OR(Is_Loading,LEN($A843)=0),"",SWDATA!P828)</f>
        <v>0</v>
      </c>
      <c r="X843" s="267">
        <f>IF(OR(Is_Loading,LEN($A843)=0),"",SWDATA!Q828)</f>
        <v>0</v>
      </c>
      <c r="Y843" s="267">
        <f>IF(OR(Is_Loading,LEN($A843)=0),"",SWDATA!R828)</f>
        <v>0</v>
      </c>
      <c r="Z843" s="266" t="str">
        <f t="shared" si="3121"/>
        <v/>
      </c>
      <c r="AA843" s="266">
        <f>IF(OR(Is_Loading,LEN($A843)=0),"",SWDATA!T828)</f>
        <v>0</v>
      </c>
      <c r="AB843" s="267">
        <f>IF(OR(Is_Loading,LEN($A843)=0),"",SWDATA!U828)</f>
        <v>0</v>
      </c>
      <c r="AC843" s="267">
        <f>IF(OR(Is_Loading,LEN($A843)=0),"",SWDATA!V828)</f>
        <v>0</v>
      </c>
      <c r="AD843" s="266" t="str">
        <f t="shared" si="3111"/>
        <v/>
      </c>
      <c r="AE843" s="266">
        <f>IF(OR(Is_Loading,LEN($A843)=0),"",SWDATA!X828)</f>
        <v>0</v>
      </c>
      <c r="AF843" s="267">
        <f>IF(OR(Is_Loading,LEN($A843)=0),"",SWDATA!Y828)</f>
        <v>0</v>
      </c>
      <c r="AG843" s="267">
        <f>IF(OR(Is_Loading,LEN($A843)=0),"",SWDATA!Z828)</f>
        <v>0</v>
      </c>
      <c r="AH843" s="266" t="str">
        <f t="shared" si="3112"/>
        <v/>
      </c>
      <c r="AI843" s="266">
        <f>IF(OR(Is_Loading,LEN($A843)=0),"",SWDATA!AB828)</f>
        <v>0</v>
      </c>
      <c r="AJ843" s="267">
        <f>IF(OR(Is_Loading,LEN($A843)=0),"",SWDATA!AC828)</f>
        <v>0</v>
      </c>
      <c r="AK843" s="267">
        <f>IF(OR(Is_Loading,LEN($A843)=0),"",SWDATA!AD828)</f>
        <v>0</v>
      </c>
      <c r="AL843" s="266" t="str">
        <f t="shared" si="3113"/>
        <v/>
      </c>
      <c r="AM843" s="266">
        <f>IF(OR(Is_Loading,LEN($A843)=0),"",SWDATA!AF828)</f>
        <v>0</v>
      </c>
      <c r="AN843" s="267">
        <f>IF(OR(Is_Loading,LEN($A843)=0),"",SWDATA!AG828)</f>
        <v>0</v>
      </c>
      <c r="AO843" s="323">
        <f>IF(OR(Is_Loading,LEN($A843)=0),"",SWDATA!AH828)</f>
        <v>0</v>
      </c>
      <c r="AP843" s="320" t="str">
        <f t="shared" si="3114"/>
        <v/>
      </c>
      <c r="AQ843" s="266">
        <f>IF(OR(Is_Loading,LEN($A843)=0),"",SWDATA!AJ828)</f>
        <v>0</v>
      </c>
      <c r="AR843" s="267">
        <f>IF(OR(Is_Loading,LEN($A843)=0),"",SWDATA!AK828)</f>
        <v>0</v>
      </c>
      <c r="AS843" s="267">
        <f>IF(OR(Is_Loading,LEN($A843)=0),"",SWDATA!AL828)</f>
        <v>0</v>
      </c>
      <c r="AT843" s="266" t="str">
        <f t="shared" si="3115"/>
        <v/>
      </c>
      <c r="AU843" s="266">
        <f>IF(OR(Is_Loading,LEN($A843)=0),"",SWDATA!AN828)</f>
        <v>0</v>
      </c>
      <c r="AV843" s="267">
        <f>IF(OR(Is_Loading,LEN($A843)=0),"",SWDATA!AO828)</f>
        <v>0</v>
      </c>
      <c r="AW843" s="267">
        <f>IF(OR(Is_Loading,LEN($A843)=0),"",SWDATA!AP828)</f>
        <v>0</v>
      </c>
      <c r="AX843" s="266" t="str">
        <f t="shared" si="3116"/>
        <v/>
      </c>
      <c r="AY843" s="266">
        <f>IF(OR(Is_Loading,LEN($A843)=0),"",SWDATA!AR828)</f>
        <v>0</v>
      </c>
      <c r="AZ843" s="267">
        <f>IF(OR(Is_Loading,LEN($A843)=0),"",SWDATA!AS828)</f>
        <v>0</v>
      </c>
      <c r="BA843" s="267">
        <f>IF(OR(Is_Loading,LEN($A843)=0),"",SWDATA!AT828)</f>
        <v>0</v>
      </c>
      <c r="BB843" s="266" t="str">
        <f t="shared" si="3117"/>
        <v/>
      </c>
      <c r="BC843" s="266">
        <f>IF(OR(Is_Loading,LEN($A843)=0),"",SWDATA!AV828)</f>
        <v>0</v>
      </c>
      <c r="BD843" s="267">
        <f>IF(OR(Is_Loading,LEN($A843)=0),"",SWDATA!AW828)</f>
        <v>0</v>
      </c>
      <c r="BE843" s="323">
        <f>IF(OR(Is_Loading,LEN($A843)=0),"",SWDATA!AX828)</f>
        <v>0</v>
      </c>
      <c r="BF843" s="320" t="str">
        <f t="shared" si="3118"/>
        <v/>
      </c>
      <c r="BG843" s="11"/>
      <c r="BH843" s="11"/>
      <c r="BI843" s="11"/>
      <c r="BJ843" s="11"/>
      <c r="BK843" s="11"/>
      <c r="BL843" s="11"/>
      <c r="BM843" s="11"/>
      <c r="BN843" s="11"/>
      <c r="BO843" s="11"/>
      <c r="BP843" s="11"/>
      <c r="BQ843" s="11"/>
      <c r="BR843" s="11"/>
      <c r="BS843" s="11"/>
      <c r="BT843" s="11"/>
      <c r="BU843" s="11"/>
      <c r="BV843" s="11"/>
      <c r="BW843" s="11"/>
      <c r="BX843" s="11"/>
      <c r="BY843" s="11"/>
      <c r="BZ843" s="11"/>
      <c r="CA843" s="11"/>
      <c r="CB843" s="11"/>
      <c r="CC843" s="11"/>
      <c r="CD843" s="11"/>
      <c r="CE843" s="11"/>
      <c r="CF843" s="11"/>
      <c r="CG843" s="11"/>
      <c r="CH843" s="11"/>
      <c r="CI843" s="11"/>
      <c r="CJ843" s="11"/>
      <c r="CK843" s="11"/>
      <c r="CL843" s="11"/>
      <c r="CM843" s="11"/>
      <c r="CN843" s="351"/>
      <c r="CO843" s="351"/>
      <c r="CP843" s="351"/>
      <c r="CQ843" s="351"/>
      <c r="CR843" s="351"/>
      <c r="CS843" s="351"/>
      <c r="CT843" s="351"/>
      <c r="CU843" s="351"/>
      <c r="CV843" s="351"/>
      <c r="CW843" s="351"/>
      <c r="CX843" s="351"/>
      <c r="CY843" s="351"/>
      <c r="CZ843" s="351"/>
      <c r="DA843" s="351"/>
      <c r="DB843" s="351"/>
      <c r="DC843" s="351"/>
      <c r="DD843" s="351"/>
      <c r="DE843" s="351"/>
      <c r="DF843" s="351"/>
      <c r="DG843" s="351"/>
      <c r="DH843" s="351"/>
      <c r="DI843" s="351"/>
      <c r="DJ843" s="351"/>
      <c r="DK843" s="351"/>
      <c r="DL843" s="351"/>
      <c r="DM843" s="351"/>
      <c r="DN843" s="351"/>
      <c r="DS843" s="372"/>
      <c r="DT843" s="374"/>
      <c r="DU843" s="375"/>
      <c r="DV843" s="375"/>
      <c r="DW843" s="375"/>
      <c r="DX843" s="375">
        <v>1</v>
      </c>
      <c r="DY843" s="375">
        <f t="shared" si="3072"/>
        <v>0</v>
      </c>
      <c r="DZ843" s="375">
        <f t="shared" si="3073"/>
        <v>0</v>
      </c>
      <c r="EA843" s="375">
        <f t="shared" si="3074"/>
        <v>1</v>
      </c>
      <c r="EB843" s="375">
        <f t="shared" si="3075"/>
        <v>0</v>
      </c>
      <c r="EC843" s="375">
        <f t="shared" si="3076"/>
        <v>0</v>
      </c>
      <c r="ED843" s="375">
        <f t="shared" si="3077"/>
        <v>1</v>
      </c>
      <c r="EE843" s="375">
        <f t="shared" si="3078"/>
        <v>0</v>
      </c>
      <c r="EF843" s="375">
        <f t="shared" si="3079"/>
        <v>0</v>
      </c>
      <c r="EG843" s="375">
        <f t="shared" si="3080"/>
        <v>1</v>
      </c>
      <c r="EH843" s="375">
        <f t="shared" si="3081"/>
        <v>0</v>
      </c>
      <c r="EI843" s="375">
        <f t="shared" si="3082"/>
        <v>0</v>
      </c>
      <c r="EJ843" s="375">
        <f t="shared" si="3083"/>
        <v>1</v>
      </c>
      <c r="EK843" s="375">
        <f t="shared" si="3084"/>
        <v>0</v>
      </c>
      <c r="EL843" s="375">
        <f t="shared" si="3085"/>
        <v>0</v>
      </c>
      <c r="EM843" s="375">
        <f t="shared" si="3086"/>
        <v>1</v>
      </c>
      <c r="EN843" s="375">
        <f t="shared" si="3087"/>
        <v>0</v>
      </c>
      <c r="EO843" s="375">
        <f t="shared" si="3088"/>
        <v>0</v>
      </c>
      <c r="EP843" s="375">
        <f t="shared" si="3089"/>
        <v>1</v>
      </c>
      <c r="EQ843" s="375">
        <f t="shared" si="3090"/>
        <v>0</v>
      </c>
      <c r="ER843" s="375">
        <f t="shared" si="3091"/>
        <v>0</v>
      </c>
      <c r="ES843" s="375">
        <f t="shared" si="3092"/>
        <v>1</v>
      </c>
      <c r="ET843" s="375">
        <f t="shared" si="3093"/>
        <v>0</v>
      </c>
      <c r="EU843" s="375">
        <f t="shared" si="3094"/>
        <v>0</v>
      </c>
      <c r="EV843" s="375">
        <f t="shared" si="3095"/>
        <v>1</v>
      </c>
      <c r="EW843" s="375">
        <f t="shared" si="3096"/>
        <v>0</v>
      </c>
      <c r="EX843" s="375">
        <f t="shared" si="3097"/>
        <v>0</v>
      </c>
      <c r="EY843" s="375">
        <f t="shared" si="3098"/>
        <v>1</v>
      </c>
      <c r="EZ843" s="375">
        <f t="shared" si="3099"/>
        <v>0</v>
      </c>
      <c r="FA843" s="375">
        <f t="shared" si="3100"/>
        <v>0</v>
      </c>
      <c r="FB843" s="375">
        <f t="shared" si="3101"/>
        <v>1</v>
      </c>
      <c r="FC843" s="375">
        <f t="shared" si="3102"/>
        <v>0</v>
      </c>
      <c r="FD843" s="375">
        <f t="shared" si="3103"/>
        <v>0</v>
      </c>
      <c r="FE843" s="376"/>
      <c r="FF843" s="372"/>
      <c r="FG843" s="372"/>
      <c r="FH843" s="372"/>
      <c r="FI843" s="372"/>
      <c r="FJ843" s="372"/>
      <c r="FK843" s="372"/>
      <c r="FL843" s="372"/>
      <c r="FM843" s="372"/>
      <c r="FN843" s="372"/>
      <c r="FO843" s="372"/>
      <c r="FP843" s="372"/>
      <c r="FQ843" s="372"/>
      <c r="FR843" s="372"/>
      <c r="FS843" s="372"/>
      <c r="FT843" s="372"/>
      <c r="FU843" s="372"/>
      <c r="FV843" s="372"/>
      <c r="FW843" s="372"/>
      <c r="FX843" s="372"/>
      <c r="FY843" s="372"/>
      <c r="FZ843" s="372"/>
      <c r="GA843" s="372"/>
      <c r="GB843" s="372"/>
      <c r="GC843" s="372"/>
      <c r="GD843" s="372"/>
      <c r="GE843" s="372"/>
      <c r="GF843" s="372"/>
      <c r="GG843" s="372"/>
      <c r="GH843" s="372"/>
      <c r="GI843" s="372"/>
      <c r="GJ843" s="372"/>
      <c r="GK843" s="372"/>
      <c r="GL843" s="372"/>
      <c r="GM843" s="372"/>
      <c r="GN843" s="372"/>
      <c r="GO843" s="372"/>
      <c r="GP843" s="372"/>
      <c r="GQ843" s="372"/>
      <c r="GR843" s="372"/>
      <c r="GS843" s="372"/>
      <c r="GT843" s="372"/>
      <c r="GU843" s="372"/>
      <c r="GV843" s="372"/>
      <c r="GW843" s="372"/>
      <c r="GX843" s="372"/>
      <c r="GY843" s="372"/>
      <c r="GZ843" s="372"/>
      <c r="HA843" s="372"/>
      <c r="HB843" s="372"/>
      <c r="HC843" s="372"/>
    </row>
    <row r="844" spans="1:211" s="373" customFormat="1" ht="15" hidden="1" customHeight="1" outlineLevel="1" x14ac:dyDescent="0.2">
      <c r="A844" s="366">
        <f>SWDATA!O829</f>
        <v>0</v>
      </c>
      <c r="B844" s="366">
        <f>SWDATA!M829</f>
        <v>0</v>
      </c>
      <c r="C844" s="351">
        <f>IF(AND(SWDATA!M829=1,SWDATA!Q829="promotions"),SWDATA!P829,0)</f>
        <v>0</v>
      </c>
      <c r="D844" s="367">
        <f>ROW(SWDATA!M829)</f>
        <v>829</v>
      </c>
      <c r="E844" s="368">
        <f t="shared" si="3120"/>
        <v>0</v>
      </c>
      <c r="F844" s="369">
        <f t="shared" si="3106"/>
        <v>1</v>
      </c>
      <c r="G844" s="366" t="str">
        <f t="shared" si="3107"/>
        <v/>
      </c>
      <c r="H844" s="370"/>
      <c r="J844" s="238">
        <f t="shared" si="3108"/>
        <v>0</v>
      </c>
      <c r="K844" s="239" t="str">
        <f t="shared" si="3109"/>
        <v/>
      </c>
      <c r="L844" s="342"/>
      <c r="M844" s="345"/>
      <c r="N844" s="340" t="str">
        <f>IF(LEN(SWDATA!F829)=0,"",N843)</f>
        <v/>
      </c>
      <c r="O844" s="296" t="str">
        <f>IF(LEN(SWDATA!G829)=0,"",O843)</f>
        <v/>
      </c>
      <c r="P844" s="297" t="str">
        <f>IF(LEN(SWDATA!C829)=0,"",SWDATA!C829)</f>
        <v/>
      </c>
      <c r="Q844" s="312" t="str">
        <f t="shared" si="3110"/>
        <v/>
      </c>
      <c r="R844" s="223" t="s">
        <v>261</v>
      </c>
      <c r="S844" s="224"/>
      <c r="T844" s="224"/>
      <c r="U844" s="264" t="s">
        <v>613</v>
      </c>
      <c r="V844" s="205" t="s">
        <v>221</v>
      </c>
      <c r="W844" s="266">
        <f>IF(OR(Is_Loading,LEN($A844)=0),"",SWDATA!P829)</f>
        <v>0</v>
      </c>
      <c r="X844" s="267">
        <f>IF(OR(Is_Loading,LEN($A844)=0),"",SWDATA!Q829)</f>
        <v>0</v>
      </c>
      <c r="Y844" s="267">
        <f>IF(OR(Is_Loading,LEN($A844)=0),"",SWDATA!R829)</f>
        <v>0</v>
      </c>
      <c r="Z844" s="266" t="str">
        <f t="shared" si="3121"/>
        <v/>
      </c>
      <c r="AA844" s="266">
        <f>IF(OR(Is_Loading,LEN($A844)=0),"",SWDATA!T829)</f>
        <v>0</v>
      </c>
      <c r="AB844" s="267">
        <f>IF(OR(Is_Loading,LEN($A844)=0),"",SWDATA!U829)</f>
        <v>0</v>
      </c>
      <c r="AC844" s="267">
        <f>IF(OR(Is_Loading,LEN($A844)=0),"",SWDATA!V829)</f>
        <v>0</v>
      </c>
      <c r="AD844" s="266" t="str">
        <f t="shared" si="3111"/>
        <v/>
      </c>
      <c r="AE844" s="266">
        <f>IF(OR(Is_Loading,LEN($A844)=0),"",SWDATA!X829)</f>
        <v>0</v>
      </c>
      <c r="AF844" s="267">
        <f>IF(OR(Is_Loading,LEN($A844)=0),"",SWDATA!Y829)</f>
        <v>0</v>
      </c>
      <c r="AG844" s="267">
        <f>IF(OR(Is_Loading,LEN($A844)=0),"",SWDATA!Z829)</f>
        <v>0</v>
      </c>
      <c r="AH844" s="266" t="str">
        <f t="shared" si="3112"/>
        <v/>
      </c>
      <c r="AI844" s="266">
        <f>IF(OR(Is_Loading,LEN($A844)=0),"",SWDATA!AB829)</f>
        <v>0</v>
      </c>
      <c r="AJ844" s="267">
        <f>IF(OR(Is_Loading,LEN($A844)=0),"",SWDATA!AC829)</f>
        <v>0</v>
      </c>
      <c r="AK844" s="267">
        <f>IF(OR(Is_Loading,LEN($A844)=0),"",SWDATA!AD829)</f>
        <v>0</v>
      </c>
      <c r="AL844" s="266" t="str">
        <f t="shared" si="3113"/>
        <v/>
      </c>
      <c r="AM844" s="266">
        <f>IF(OR(Is_Loading,LEN($A844)=0),"",SWDATA!AF829)</f>
        <v>0</v>
      </c>
      <c r="AN844" s="267">
        <f>IF(OR(Is_Loading,LEN($A844)=0),"",SWDATA!AG829)</f>
        <v>0</v>
      </c>
      <c r="AO844" s="323">
        <f>IF(OR(Is_Loading,LEN($A844)=0),"",SWDATA!AH829)</f>
        <v>0</v>
      </c>
      <c r="AP844" s="320" t="str">
        <f t="shared" si="3114"/>
        <v/>
      </c>
      <c r="AQ844" s="266">
        <f>IF(OR(Is_Loading,LEN($A844)=0),"",SWDATA!AJ829)</f>
        <v>0</v>
      </c>
      <c r="AR844" s="267">
        <f>IF(OR(Is_Loading,LEN($A844)=0),"",SWDATA!AK829)</f>
        <v>0</v>
      </c>
      <c r="AS844" s="267">
        <f>IF(OR(Is_Loading,LEN($A844)=0),"",SWDATA!AL829)</f>
        <v>0</v>
      </c>
      <c r="AT844" s="266" t="str">
        <f t="shared" si="3115"/>
        <v/>
      </c>
      <c r="AU844" s="266">
        <f>IF(OR(Is_Loading,LEN($A844)=0),"",SWDATA!AN829)</f>
        <v>0</v>
      </c>
      <c r="AV844" s="267">
        <f>IF(OR(Is_Loading,LEN($A844)=0),"",SWDATA!AO829)</f>
        <v>0</v>
      </c>
      <c r="AW844" s="267">
        <f>IF(OR(Is_Loading,LEN($A844)=0),"",SWDATA!AP829)</f>
        <v>0</v>
      </c>
      <c r="AX844" s="266" t="str">
        <f t="shared" si="3116"/>
        <v/>
      </c>
      <c r="AY844" s="266">
        <f>IF(OR(Is_Loading,LEN($A844)=0),"",SWDATA!AR829)</f>
        <v>0</v>
      </c>
      <c r="AZ844" s="267">
        <f>IF(OR(Is_Loading,LEN($A844)=0),"",SWDATA!AS829)</f>
        <v>0</v>
      </c>
      <c r="BA844" s="267">
        <f>IF(OR(Is_Loading,LEN($A844)=0),"",SWDATA!AT829)</f>
        <v>0</v>
      </c>
      <c r="BB844" s="266" t="str">
        <f t="shared" si="3117"/>
        <v/>
      </c>
      <c r="BC844" s="266">
        <f>IF(OR(Is_Loading,LEN($A844)=0),"",SWDATA!AV829)</f>
        <v>0</v>
      </c>
      <c r="BD844" s="267">
        <f>IF(OR(Is_Loading,LEN($A844)=0),"",SWDATA!AW829)</f>
        <v>0</v>
      </c>
      <c r="BE844" s="323">
        <f>IF(OR(Is_Loading,LEN($A844)=0),"",SWDATA!AX829)</f>
        <v>0</v>
      </c>
      <c r="BF844" s="320" t="str">
        <f t="shared" si="3118"/>
        <v/>
      </c>
      <c r="BG844" s="11"/>
      <c r="BH844" s="11"/>
      <c r="BI844" s="11"/>
      <c r="BJ844" s="11"/>
      <c r="BK844" s="11"/>
      <c r="BL844" s="11"/>
      <c r="BM844" s="11"/>
      <c r="BN844" s="11"/>
      <c r="BO844" s="11"/>
      <c r="BP844" s="11"/>
      <c r="BQ844" s="11"/>
      <c r="BR844" s="11"/>
      <c r="BS844" s="11"/>
      <c r="BT844" s="11"/>
      <c r="BU844" s="11"/>
      <c r="BV844" s="11"/>
      <c r="BW844" s="11"/>
      <c r="BX844" s="11"/>
      <c r="BY844" s="11"/>
      <c r="BZ844" s="11"/>
      <c r="CA844" s="11"/>
      <c r="CB844" s="11"/>
      <c r="CC844" s="11"/>
      <c r="CD844" s="11"/>
      <c r="CE844" s="11"/>
      <c r="CF844" s="11"/>
      <c r="CG844" s="11"/>
      <c r="CH844" s="11"/>
      <c r="CI844" s="11"/>
      <c r="CJ844" s="11"/>
      <c r="CK844" s="11"/>
      <c r="CL844" s="11"/>
      <c r="CM844" s="11"/>
      <c r="CN844" s="351"/>
      <c r="CO844" s="351"/>
      <c r="CP844" s="351"/>
      <c r="CQ844" s="351"/>
      <c r="CR844" s="351"/>
      <c r="CS844" s="351"/>
      <c r="CT844" s="351"/>
      <c r="CU844" s="351"/>
      <c r="CV844" s="351"/>
      <c r="CW844" s="351"/>
      <c r="CX844" s="351"/>
      <c r="CY844" s="351"/>
      <c r="CZ844" s="351"/>
      <c r="DA844" s="351"/>
      <c r="DB844" s="351"/>
      <c r="DC844" s="351"/>
      <c r="DD844" s="351"/>
      <c r="DE844" s="351"/>
      <c r="DF844" s="351"/>
      <c r="DG844" s="351"/>
      <c r="DH844" s="351"/>
      <c r="DI844" s="351"/>
      <c r="DJ844" s="351"/>
      <c r="DK844" s="351"/>
      <c r="DL844" s="351"/>
      <c r="DM844" s="351"/>
      <c r="DN844" s="351"/>
      <c r="DS844" s="372"/>
      <c r="DT844" s="374"/>
      <c r="DU844" s="375"/>
      <c r="DV844" s="375"/>
      <c r="DW844" s="375"/>
      <c r="DX844" s="375">
        <v>1</v>
      </c>
      <c r="DY844" s="375">
        <f t="shared" si="3072"/>
        <v>0</v>
      </c>
      <c r="DZ844" s="375">
        <f t="shared" si="3073"/>
        <v>0</v>
      </c>
      <c r="EA844" s="375">
        <f t="shared" si="3074"/>
        <v>1</v>
      </c>
      <c r="EB844" s="375">
        <f t="shared" si="3075"/>
        <v>0</v>
      </c>
      <c r="EC844" s="375">
        <f t="shared" si="3076"/>
        <v>0</v>
      </c>
      <c r="ED844" s="375">
        <f t="shared" si="3077"/>
        <v>1</v>
      </c>
      <c r="EE844" s="375">
        <f t="shared" si="3078"/>
        <v>0</v>
      </c>
      <c r="EF844" s="375">
        <f t="shared" si="3079"/>
        <v>0</v>
      </c>
      <c r="EG844" s="375">
        <f t="shared" si="3080"/>
        <v>1</v>
      </c>
      <c r="EH844" s="375">
        <f t="shared" si="3081"/>
        <v>0</v>
      </c>
      <c r="EI844" s="375">
        <f t="shared" si="3082"/>
        <v>0</v>
      </c>
      <c r="EJ844" s="375">
        <f t="shared" si="3083"/>
        <v>1</v>
      </c>
      <c r="EK844" s="375">
        <f t="shared" si="3084"/>
        <v>0</v>
      </c>
      <c r="EL844" s="375">
        <f t="shared" si="3085"/>
        <v>0</v>
      </c>
      <c r="EM844" s="375">
        <f t="shared" si="3086"/>
        <v>1</v>
      </c>
      <c r="EN844" s="375">
        <f t="shared" si="3087"/>
        <v>0</v>
      </c>
      <c r="EO844" s="375">
        <f t="shared" si="3088"/>
        <v>0</v>
      </c>
      <c r="EP844" s="375">
        <f t="shared" si="3089"/>
        <v>1</v>
      </c>
      <c r="EQ844" s="375">
        <f t="shared" si="3090"/>
        <v>0</v>
      </c>
      <c r="ER844" s="375">
        <f t="shared" si="3091"/>
        <v>0</v>
      </c>
      <c r="ES844" s="375">
        <f t="shared" si="3092"/>
        <v>1</v>
      </c>
      <c r="ET844" s="375">
        <f t="shared" si="3093"/>
        <v>0</v>
      </c>
      <c r="EU844" s="375">
        <f t="shared" si="3094"/>
        <v>0</v>
      </c>
      <c r="EV844" s="375">
        <f t="shared" si="3095"/>
        <v>1</v>
      </c>
      <c r="EW844" s="375">
        <f t="shared" si="3096"/>
        <v>0</v>
      </c>
      <c r="EX844" s="375">
        <f t="shared" si="3097"/>
        <v>0</v>
      </c>
      <c r="EY844" s="375">
        <f t="shared" si="3098"/>
        <v>1</v>
      </c>
      <c r="EZ844" s="375">
        <f t="shared" si="3099"/>
        <v>0</v>
      </c>
      <c r="FA844" s="375">
        <f t="shared" si="3100"/>
        <v>0</v>
      </c>
      <c r="FB844" s="375">
        <f t="shared" si="3101"/>
        <v>1</v>
      </c>
      <c r="FC844" s="375">
        <f t="shared" si="3102"/>
        <v>0</v>
      </c>
      <c r="FD844" s="375">
        <f t="shared" si="3103"/>
        <v>0</v>
      </c>
      <c r="FE844" s="376"/>
      <c r="FF844" s="372"/>
      <c r="FG844" s="372"/>
      <c r="FH844" s="372"/>
      <c r="FI844" s="372"/>
      <c r="FJ844" s="372"/>
      <c r="FK844" s="372"/>
      <c r="FL844" s="372"/>
      <c r="FM844" s="372"/>
      <c r="FN844" s="372"/>
      <c r="FO844" s="372"/>
      <c r="FP844" s="372"/>
      <c r="FQ844" s="372"/>
      <c r="FR844" s="372"/>
      <c r="FS844" s="372"/>
      <c r="FT844" s="372"/>
      <c r="FU844" s="372"/>
      <c r="FV844" s="372"/>
      <c r="FW844" s="372"/>
      <c r="FX844" s="372"/>
      <c r="FY844" s="372"/>
      <c r="FZ844" s="372"/>
      <c r="GA844" s="372"/>
      <c r="GB844" s="372"/>
      <c r="GC844" s="372"/>
      <c r="GD844" s="372"/>
      <c r="GE844" s="372"/>
      <c r="GF844" s="372"/>
      <c r="GG844" s="372"/>
      <c r="GH844" s="372"/>
      <c r="GI844" s="372"/>
      <c r="GJ844" s="372"/>
      <c r="GK844" s="372"/>
      <c r="GL844" s="372"/>
      <c r="GM844" s="372"/>
      <c r="GN844" s="372"/>
      <c r="GO844" s="372"/>
      <c r="GP844" s="372"/>
      <c r="GQ844" s="372"/>
      <c r="GR844" s="372"/>
      <c r="GS844" s="372"/>
      <c r="GT844" s="372"/>
      <c r="GU844" s="372"/>
      <c r="GV844" s="372"/>
      <c r="GW844" s="372"/>
      <c r="GX844" s="372"/>
      <c r="GY844" s="372"/>
      <c r="GZ844" s="372"/>
      <c r="HA844" s="372"/>
      <c r="HB844" s="372"/>
      <c r="HC844" s="372"/>
    </row>
    <row r="845" spans="1:211" s="373" customFormat="1" ht="15" hidden="1" customHeight="1" outlineLevel="1" x14ac:dyDescent="0.2">
      <c r="A845" s="366">
        <f>SWDATA!O830</f>
        <v>0</v>
      </c>
      <c r="B845" s="366">
        <f>SWDATA!M830</f>
        <v>0</v>
      </c>
      <c r="C845" s="351">
        <f>IF(AND(SWDATA!M830=1,SWDATA!Q830="promotions"),SWDATA!P830,0)</f>
        <v>0</v>
      </c>
      <c r="D845" s="367">
        <f>ROW(SWDATA!M830)</f>
        <v>830</v>
      </c>
      <c r="E845" s="368">
        <f t="shared" si="3120"/>
        <v>0</v>
      </c>
      <c r="F845" s="369">
        <f t="shared" si="3106"/>
        <v>1</v>
      </c>
      <c r="G845" s="366" t="str">
        <f t="shared" si="3107"/>
        <v/>
      </c>
      <c r="H845" s="370"/>
      <c r="J845" s="238">
        <f t="shared" si="3108"/>
        <v>0</v>
      </c>
      <c r="K845" s="239" t="str">
        <f t="shared" si="3109"/>
        <v/>
      </c>
      <c r="L845" s="342"/>
      <c r="M845" s="345"/>
      <c r="N845" s="340" t="str">
        <f>IF(LEN(SWDATA!F830)=0,"",N844)</f>
        <v/>
      </c>
      <c r="O845" s="296" t="str">
        <f>IF(LEN(SWDATA!G830)=0,"",O844)</f>
        <v/>
      </c>
      <c r="P845" s="297" t="str">
        <f>IF(LEN(SWDATA!C830)=0,"",SWDATA!C830)</f>
        <v/>
      </c>
      <c r="Q845" s="312" t="str">
        <f t="shared" si="3110"/>
        <v/>
      </c>
      <c r="R845" s="223" t="s">
        <v>261</v>
      </c>
      <c r="S845" s="224" t="s">
        <v>485</v>
      </c>
      <c r="T845" s="224"/>
      <c r="U845" s="264" t="s">
        <v>609</v>
      </c>
      <c r="V845" s="205" t="s">
        <v>221</v>
      </c>
      <c r="W845" s="266">
        <f>IF(OR(Is_Loading,LEN($A845)=0),"",SWDATA!P830)</f>
        <v>0</v>
      </c>
      <c r="X845" s="267">
        <f>IF(OR(Is_Loading,LEN($A845)=0),"",SWDATA!Q830)</f>
        <v>0</v>
      </c>
      <c r="Y845" s="267">
        <f>IF(OR(Is_Loading,LEN($A845)=0),"",SWDATA!R830)</f>
        <v>0</v>
      </c>
      <c r="Z845" s="266" t="str">
        <f t="shared" si="3121"/>
        <v/>
      </c>
      <c r="AA845" s="266">
        <f>IF(OR(Is_Loading,LEN($A845)=0),"",SWDATA!T830)</f>
        <v>0</v>
      </c>
      <c r="AB845" s="267">
        <f>IF(OR(Is_Loading,LEN($A845)=0),"",SWDATA!U830)</f>
        <v>0</v>
      </c>
      <c r="AC845" s="267">
        <f>IF(OR(Is_Loading,LEN($A845)=0),"",SWDATA!V830)</f>
        <v>0</v>
      </c>
      <c r="AD845" s="266" t="str">
        <f t="shared" si="3111"/>
        <v/>
      </c>
      <c r="AE845" s="266">
        <f>IF(OR(Is_Loading,LEN($A845)=0),"",SWDATA!X830)</f>
        <v>0</v>
      </c>
      <c r="AF845" s="267">
        <f>IF(OR(Is_Loading,LEN($A845)=0),"",SWDATA!Y830)</f>
        <v>0</v>
      </c>
      <c r="AG845" s="267">
        <f>IF(OR(Is_Loading,LEN($A845)=0),"",SWDATA!Z830)</f>
        <v>0</v>
      </c>
      <c r="AH845" s="266" t="str">
        <f t="shared" si="3112"/>
        <v/>
      </c>
      <c r="AI845" s="266">
        <f>IF(OR(Is_Loading,LEN($A845)=0),"",SWDATA!AB830)</f>
        <v>0</v>
      </c>
      <c r="AJ845" s="267">
        <f>IF(OR(Is_Loading,LEN($A845)=0),"",SWDATA!AC830)</f>
        <v>0</v>
      </c>
      <c r="AK845" s="267">
        <f>IF(OR(Is_Loading,LEN($A845)=0),"",SWDATA!AD830)</f>
        <v>0</v>
      </c>
      <c r="AL845" s="266" t="str">
        <f t="shared" si="3113"/>
        <v/>
      </c>
      <c r="AM845" s="266">
        <f>IF(OR(Is_Loading,LEN($A845)=0),"",SWDATA!AF830)</f>
        <v>0</v>
      </c>
      <c r="AN845" s="267">
        <f>IF(OR(Is_Loading,LEN($A845)=0),"",SWDATA!AG830)</f>
        <v>0</v>
      </c>
      <c r="AO845" s="323">
        <f>IF(OR(Is_Loading,LEN($A845)=0),"",SWDATA!AH830)</f>
        <v>0</v>
      </c>
      <c r="AP845" s="320" t="str">
        <f t="shared" si="3114"/>
        <v/>
      </c>
      <c r="AQ845" s="266">
        <f>IF(OR(Is_Loading,LEN($A845)=0),"",SWDATA!AJ830)</f>
        <v>0</v>
      </c>
      <c r="AR845" s="267">
        <f>IF(OR(Is_Loading,LEN($A845)=0),"",SWDATA!AK830)</f>
        <v>0</v>
      </c>
      <c r="AS845" s="267">
        <f>IF(OR(Is_Loading,LEN($A845)=0),"",SWDATA!AL830)</f>
        <v>0</v>
      </c>
      <c r="AT845" s="266" t="str">
        <f t="shared" si="3115"/>
        <v/>
      </c>
      <c r="AU845" s="266">
        <f>IF(OR(Is_Loading,LEN($A845)=0),"",SWDATA!AN830)</f>
        <v>0</v>
      </c>
      <c r="AV845" s="267">
        <f>IF(OR(Is_Loading,LEN($A845)=0),"",SWDATA!AO830)</f>
        <v>0</v>
      </c>
      <c r="AW845" s="267">
        <f>IF(OR(Is_Loading,LEN($A845)=0),"",SWDATA!AP830)</f>
        <v>0</v>
      </c>
      <c r="AX845" s="266" t="str">
        <f t="shared" si="3116"/>
        <v/>
      </c>
      <c r="AY845" s="266">
        <f>IF(OR(Is_Loading,LEN($A845)=0),"",SWDATA!AR830)</f>
        <v>0</v>
      </c>
      <c r="AZ845" s="267">
        <f>IF(OR(Is_Loading,LEN($A845)=0),"",SWDATA!AS830)</f>
        <v>0</v>
      </c>
      <c r="BA845" s="267">
        <f>IF(OR(Is_Loading,LEN($A845)=0),"",SWDATA!AT830)</f>
        <v>0</v>
      </c>
      <c r="BB845" s="266" t="str">
        <f t="shared" si="3117"/>
        <v/>
      </c>
      <c r="BC845" s="266">
        <f>IF(OR(Is_Loading,LEN($A845)=0),"",SWDATA!AV830)</f>
        <v>0</v>
      </c>
      <c r="BD845" s="267">
        <f>IF(OR(Is_Loading,LEN($A845)=0),"",SWDATA!AW830)</f>
        <v>0</v>
      </c>
      <c r="BE845" s="323">
        <f>IF(OR(Is_Loading,LEN($A845)=0),"",SWDATA!AX830)</f>
        <v>0</v>
      </c>
      <c r="BF845" s="320" t="str">
        <f t="shared" si="3118"/>
        <v/>
      </c>
      <c r="BG845" s="11"/>
      <c r="BH845" s="11"/>
      <c r="BI845" s="11"/>
      <c r="BJ845" s="11"/>
      <c r="BK845" s="11"/>
      <c r="BL845" s="11"/>
      <c r="BM845" s="11"/>
      <c r="BN845" s="11"/>
      <c r="BO845" s="11"/>
      <c r="BP845" s="11"/>
      <c r="BQ845" s="11"/>
      <c r="BR845" s="11"/>
      <c r="BS845" s="11"/>
      <c r="BT845" s="11"/>
      <c r="BU845" s="11"/>
      <c r="BV845" s="11"/>
      <c r="BW845" s="11"/>
      <c r="BX845" s="11"/>
      <c r="BY845" s="11"/>
      <c r="BZ845" s="11"/>
      <c r="CA845" s="11"/>
      <c r="CB845" s="11"/>
      <c r="CC845" s="11"/>
      <c r="CD845" s="11"/>
      <c r="CE845" s="11"/>
      <c r="CF845" s="11"/>
      <c r="CG845" s="11"/>
      <c r="CH845" s="11"/>
      <c r="CI845" s="11"/>
      <c r="CJ845" s="11"/>
      <c r="CK845" s="11"/>
      <c r="CL845" s="11"/>
      <c r="CM845" s="11"/>
      <c r="CN845" s="351"/>
      <c r="CO845" s="351"/>
      <c r="CP845" s="351"/>
      <c r="CQ845" s="351"/>
      <c r="CR845" s="351"/>
      <c r="CS845" s="351"/>
      <c r="CT845" s="351"/>
      <c r="CU845" s="351"/>
      <c r="CV845" s="351"/>
      <c r="CW845" s="351"/>
      <c r="CX845" s="351"/>
      <c r="CY845" s="351"/>
      <c r="CZ845" s="351"/>
      <c r="DA845" s="351"/>
      <c r="DB845" s="351"/>
      <c r="DC845" s="351"/>
      <c r="DD845" s="351"/>
      <c r="DE845" s="351"/>
      <c r="DF845" s="351"/>
      <c r="DG845" s="351"/>
      <c r="DH845" s="351"/>
      <c r="DI845" s="351"/>
      <c r="DJ845" s="351"/>
      <c r="DK845" s="351"/>
      <c r="DL845" s="351"/>
      <c r="DM845" s="351"/>
      <c r="DN845" s="351"/>
      <c r="DS845" s="372"/>
      <c r="DT845" s="374"/>
      <c r="DU845" s="375"/>
      <c r="DV845" s="375"/>
      <c r="DW845" s="375"/>
      <c r="DX845" s="375">
        <v>1</v>
      </c>
      <c r="DY845" s="375">
        <f t="shared" si="3072"/>
        <v>0</v>
      </c>
      <c r="DZ845" s="375">
        <f t="shared" si="3073"/>
        <v>0</v>
      </c>
      <c r="EA845" s="375">
        <f t="shared" si="3074"/>
        <v>1</v>
      </c>
      <c r="EB845" s="375">
        <f t="shared" si="3075"/>
        <v>0</v>
      </c>
      <c r="EC845" s="375">
        <f t="shared" si="3076"/>
        <v>0</v>
      </c>
      <c r="ED845" s="375">
        <f t="shared" si="3077"/>
        <v>1</v>
      </c>
      <c r="EE845" s="375">
        <f t="shared" si="3078"/>
        <v>0</v>
      </c>
      <c r="EF845" s="375">
        <f t="shared" si="3079"/>
        <v>0</v>
      </c>
      <c r="EG845" s="375">
        <f t="shared" si="3080"/>
        <v>1</v>
      </c>
      <c r="EH845" s="375">
        <f t="shared" si="3081"/>
        <v>0</v>
      </c>
      <c r="EI845" s="375">
        <f t="shared" si="3082"/>
        <v>0</v>
      </c>
      <c r="EJ845" s="375">
        <f t="shared" si="3083"/>
        <v>1</v>
      </c>
      <c r="EK845" s="375">
        <f t="shared" si="3084"/>
        <v>0</v>
      </c>
      <c r="EL845" s="375">
        <f t="shared" si="3085"/>
        <v>0</v>
      </c>
      <c r="EM845" s="375">
        <f t="shared" si="3086"/>
        <v>1</v>
      </c>
      <c r="EN845" s="375">
        <f t="shared" si="3087"/>
        <v>0</v>
      </c>
      <c r="EO845" s="375">
        <f t="shared" si="3088"/>
        <v>0</v>
      </c>
      <c r="EP845" s="375">
        <f t="shared" si="3089"/>
        <v>1</v>
      </c>
      <c r="EQ845" s="375">
        <f t="shared" si="3090"/>
        <v>0</v>
      </c>
      <c r="ER845" s="375">
        <f t="shared" si="3091"/>
        <v>0</v>
      </c>
      <c r="ES845" s="375">
        <f t="shared" si="3092"/>
        <v>1</v>
      </c>
      <c r="ET845" s="375">
        <f t="shared" si="3093"/>
        <v>0</v>
      </c>
      <c r="EU845" s="375">
        <f t="shared" si="3094"/>
        <v>0</v>
      </c>
      <c r="EV845" s="375">
        <f t="shared" si="3095"/>
        <v>1</v>
      </c>
      <c r="EW845" s="375">
        <f t="shared" si="3096"/>
        <v>0</v>
      </c>
      <c r="EX845" s="375">
        <f t="shared" si="3097"/>
        <v>0</v>
      </c>
      <c r="EY845" s="375">
        <f t="shared" si="3098"/>
        <v>1</v>
      </c>
      <c r="EZ845" s="375">
        <f t="shared" si="3099"/>
        <v>0</v>
      </c>
      <c r="FA845" s="375">
        <f t="shared" si="3100"/>
        <v>0</v>
      </c>
      <c r="FB845" s="375">
        <f t="shared" si="3101"/>
        <v>1</v>
      </c>
      <c r="FC845" s="375">
        <f t="shared" si="3102"/>
        <v>0</v>
      </c>
      <c r="FD845" s="375">
        <f t="shared" si="3103"/>
        <v>0</v>
      </c>
      <c r="FE845" s="376"/>
      <c r="FF845" s="372"/>
      <c r="FG845" s="372"/>
      <c r="FH845" s="372"/>
      <c r="FI845" s="372"/>
      <c r="FJ845" s="372"/>
      <c r="FK845" s="372"/>
      <c r="FL845" s="372"/>
      <c r="FM845" s="372"/>
      <c r="FN845" s="372"/>
      <c r="FO845" s="372"/>
      <c r="FP845" s="372"/>
      <c r="FQ845" s="372"/>
      <c r="FR845" s="372"/>
      <c r="FS845" s="372"/>
      <c r="FT845" s="372"/>
      <c r="FU845" s="372"/>
      <c r="FV845" s="372"/>
      <c r="FW845" s="372"/>
      <c r="FX845" s="372"/>
      <c r="FY845" s="372"/>
      <c r="FZ845" s="372"/>
      <c r="GA845" s="372"/>
      <c r="GB845" s="372"/>
      <c r="GC845" s="372"/>
      <c r="GD845" s="372"/>
      <c r="GE845" s="372"/>
      <c r="GF845" s="372"/>
      <c r="GG845" s="372"/>
      <c r="GH845" s="372"/>
      <c r="GI845" s="372"/>
      <c r="GJ845" s="372"/>
      <c r="GK845" s="372"/>
      <c r="GL845" s="372"/>
      <c r="GM845" s="372"/>
      <c r="GN845" s="372"/>
      <c r="GO845" s="372"/>
      <c r="GP845" s="372"/>
      <c r="GQ845" s="372"/>
      <c r="GR845" s="372"/>
      <c r="GS845" s="372"/>
      <c r="GT845" s="372"/>
      <c r="GU845" s="372"/>
      <c r="GV845" s="372"/>
      <c r="GW845" s="372"/>
      <c r="GX845" s="372"/>
      <c r="GY845" s="372"/>
      <c r="GZ845" s="372"/>
      <c r="HA845" s="372"/>
      <c r="HB845" s="372"/>
      <c r="HC845" s="372"/>
    </row>
    <row r="846" spans="1:211" s="373" customFormat="1" ht="15" hidden="1" customHeight="1" outlineLevel="1" x14ac:dyDescent="0.2">
      <c r="A846" s="366">
        <f>SWDATA!O831</f>
        <v>0</v>
      </c>
      <c r="B846" s="366">
        <f>SWDATA!M831</f>
        <v>0</v>
      </c>
      <c r="C846" s="351">
        <f>IF(AND(SWDATA!M831=1,SWDATA!Q831="promotions"),SWDATA!P831,0)</f>
        <v>0</v>
      </c>
      <c r="D846" s="371">
        <f>ROW(SWDATA!M831)</f>
        <v>831</v>
      </c>
      <c r="E846" s="368">
        <f ca="1">IF(AND(B846=1,UPPER(HLOOKUP(D846,'Metrics &amp; Attributes View'!$13:$31,19,0))&lt;&gt;"SBOM"),1,0)</f>
        <v>0</v>
      </c>
      <c r="F846" s="369">
        <f t="shared" si="3106"/>
        <v>1</v>
      </c>
      <c r="G846" s="366" t="str">
        <f t="shared" si="3107"/>
        <v/>
      </c>
      <c r="H846" s="370"/>
      <c r="J846" s="238">
        <f t="shared" si="3108"/>
        <v>0</v>
      </c>
      <c r="K846" s="239" t="str">
        <f t="shared" si="3109"/>
        <v/>
      </c>
      <c r="L846" s="342"/>
      <c r="M846" s="345"/>
      <c r="N846" s="340" t="str">
        <f>IF(LEN(SWDATA!F831)=0,"",N845)</f>
        <v/>
      </c>
      <c r="O846" s="296" t="str">
        <f>IF(LEN(SWDATA!G831)=0,"",O845)</f>
        <v/>
      </c>
      <c r="P846" s="297" t="str">
        <f>IF(LEN(SWDATA!C831)=0,"",SWDATA!C831)</f>
        <v/>
      </c>
      <c r="Q846" s="312" t="str">
        <f t="shared" si="3110"/>
        <v/>
      </c>
      <c r="R846" s="223" t="s">
        <v>262</v>
      </c>
      <c r="S846" s="224"/>
      <c r="T846" s="224"/>
      <c r="U846" s="264" t="s">
        <v>627</v>
      </c>
      <c r="V846" s="205" t="s">
        <v>221</v>
      </c>
      <c r="W846" s="266">
        <f>IF(OR(Is_Loading,LEN($A846)=0),"",SWDATA!P831)</f>
        <v>0</v>
      </c>
      <c r="X846" s="267">
        <f>IF(OR(Is_Loading,LEN($A846)=0),"",SWDATA!Q831)</f>
        <v>0</v>
      </c>
      <c r="Y846" s="267">
        <f>IF(OR(Is_Loading,LEN($A846)=0),"",SWDATA!R831)</f>
        <v>0</v>
      </c>
      <c r="Z846" s="266" t="str">
        <f t="shared" si="3121"/>
        <v/>
      </c>
      <c r="AA846" s="266">
        <f>IF(OR(Is_Loading,LEN($A846)=0),"",SWDATA!T831)</f>
        <v>0</v>
      </c>
      <c r="AB846" s="267">
        <f>IF(OR(Is_Loading,LEN($A846)=0),"",SWDATA!U831)</f>
        <v>0</v>
      </c>
      <c r="AC846" s="267">
        <f>IF(OR(Is_Loading,LEN($A846)=0),"",SWDATA!V831)</f>
        <v>0</v>
      </c>
      <c r="AD846" s="266" t="str">
        <f t="shared" si="3111"/>
        <v/>
      </c>
      <c r="AE846" s="266">
        <f>IF(OR(Is_Loading,LEN($A846)=0),"",SWDATA!X831)</f>
        <v>0</v>
      </c>
      <c r="AF846" s="267">
        <f>IF(OR(Is_Loading,LEN($A846)=0),"",SWDATA!Y831)</f>
        <v>0</v>
      </c>
      <c r="AG846" s="267">
        <f>IF(OR(Is_Loading,LEN($A846)=0),"",SWDATA!Z831)</f>
        <v>0</v>
      </c>
      <c r="AH846" s="266" t="str">
        <f t="shared" si="3112"/>
        <v/>
      </c>
      <c r="AI846" s="266">
        <f>IF(OR(Is_Loading,LEN($A846)=0),"",SWDATA!AB831)</f>
        <v>0</v>
      </c>
      <c r="AJ846" s="267">
        <f>IF(OR(Is_Loading,LEN($A846)=0),"",SWDATA!AC831)</f>
        <v>0</v>
      </c>
      <c r="AK846" s="267">
        <f>IF(OR(Is_Loading,LEN($A846)=0),"",SWDATA!AD831)</f>
        <v>0</v>
      </c>
      <c r="AL846" s="266" t="str">
        <f t="shared" si="3113"/>
        <v/>
      </c>
      <c r="AM846" s="266">
        <f>IF(OR(Is_Loading,LEN($A846)=0),"",SWDATA!AF831)</f>
        <v>0</v>
      </c>
      <c r="AN846" s="267">
        <f>IF(OR(Is_Loading,LEN($A846)=0),"",SWDATA!AG831)</f>
        <v>0</v>
      </c>
      <c r="AO846" s="323">
        <f>IF(OR(Is_Loading,LEN($A846)=0),"",SWDATA!AH831)</f>
        <v>0</v>
      </c>
      <c r="AP846" s="320" t="str">
        <f t="shared" si="3114"/>
        <v/>
      </c>
      <c r="AQ846" s="266">
        <f>IF(OR(Is_Loading,LEN($A846)=0),"",SWDATA!AJ831)</f>
        <v>0</v>
      </c>
      <c r="AR846" s="267">
        <f>IF(OR(Is_Loading,LEN($A846)=0),"",SWDATA!AK831)</f>
        <v>0</v>
      </c>
      <c r="AS846" s="267">
        <f>IF(OR(Is_Loading,LEN($A846)=0),"",SWDATA!AL831)</f>
        <v>0</v>
      </c>
      <c r="AT846" s="266" t="str">
        <f t="shared" si="3115"/>
        <v/>
      </c>
      <c r="AU846" s="266">
        <f>IF(OR(Is_Loading,LEN($A846)=0),"",SWDATA!AN831)</f>
        <v>0</v>
      </c>
      <c r="AV846" s="267">
        <f>IF(OR(Is_Loading,LEN($A846)=0),"",SWDATA!AO831)</f>
        <v>0</v>
      </c>
      <c r="AW846" s="267">
        <f>IF(OR(Is_Loading,LEN($A846)=0),"",SWDATA!AP831)</f>
        <v>0</v>
      </c>
      <c r="AX846" s="266" t="str">
        <f t="shared" si="3116"/>
        <v/>
      </c>
      <c r="AY846" s="266">
        <f>IF(OR(Is_Loading,LEN($A846)=0),"",SWDATA!AR831)</f>
        <v>0</v>
      </c>
      <c r="AZ846" s="267">
        <f>IF(OR(Is_Loading,LEN($A846)=0),"",SWDATA!AS831)</f>
        <v>0</v>
      </c>
      <c r="BA846" s="267">
        <f>IF(OR(Is_Loading,LEN($A846)=0),"",SWDATA!AT831)</f>
        <v>0</v>
      </c>
      <c r="BB846" s="266" t="str">
        <f t="shared" si="3117"/>
        <v/>
      </c>
      <c r="BC846" s="266">
        <f>IF(OR(Is_Loading,LEN($A846)=0),"",SWDATA!AV831)</f>
        <v>0</v>
      </c>
      <c r="BD846" s="267">
        <f>IF(OR(Is_Loading,LEN($A846)=0),"",SWDATA!AW831)</f>
        <v>0</v>
      </c>
      <c r="BE846" s="323">
        <f>IF(OR(Is_Loading,LEN($A846)=0),"",SWDATA!AX831)</f>
        <v>0</v>
      </c>
      <c r="BF846" s="332" t="str">
        <f t="shared" si="3118"/>
        <v/>
      </c>
      <c r="BG846" s="11"/>
      <c r="BH846" s="11"/>
      <c r="BI846" s="11"/>
      <c r="BJ846" s="11"/>
      <c r="BK846" s="11"/>
      <c r="BL846" s="11"/>
      <c r="BM846" s="11"/>
      <c r="BN846" s="11"/>
      <c r="BO846" s="11"/>
      <c r="BP846" s="11"/>
      <c r="BQ846" s="11"/>
      <c r="BR846" s="11"/>
      <c r="BS846" s="11"/>
      <c r="BT846" s="11"/>
      <c r="BU846" s="11"/>
      <c r="BV846" s="11"/>
      <c r="BW846" s="11"/>
      <c r="BX846" s="11"/>
      <c r="BY846" s="11"/>
      <c r="BZ846" s="11"/>
      <c r="CA846" s="11"/>
      <c r="CB846" s="11"/>
      <c r="CC846" s="11"/>
      <c r="CD846" s="11"/>
      <c r="CE846" s="11"/>
      <c r="CF846" s="11"/>
      <c r="CG846" s="11"/>
      <c r="CH846" s="11"/>
      <c r="CI846" s="11"/>
      <c r="CJ846" s="11"/>
      <c r="CK846" s="11"/>
      <c r="CL846" s="11"/>
      <c r="CM846" s="11"/>
      <c r="CN846" s="351"/>
      <c r="CO846" s="351"/>
      <c r="CP846" s="351"/>
      <c r="CQ846" s="351"/>
      <c r="CR846" s="351"/>
      <c r="CS846" s="351"/>
      <c r="CT846" s="351"/>
      <c r="CU846" s="351"/>
      <c r="CV846" s="351"/>
      <c r="CW846" s="351"/>
      <c r="CX846" s="351"/>
      <c r="CY846" s="351"/>
      <c r="CZ846" s="351"/>
      <c r="DA846" s="351"/>
      <c r="DB846" s="351"/>
      <c r="DC846" s="351"/>
      <c r="DD846" s="351"/>
      <c r="DE846" s="351"/>
      <c r="DF846" s="351"/>
      <c r="DG846" s="351"/>
      <c r="DH846" s="351"/>
      <c r="DI846" s="351"/>
      <c r="DJ846" s="351"/>
      <c r="DK846" s="351"/>
      <c r="DL846" s="351"/>
      <c r="DM846" s="351"/>
      <c r="DN846" s="351"/>
      <c r="DS846" s="372"/>
      <c r="DT846" s="374"/>
      <c r="DU846" s="375"/>
      <c r="DV846" s="375"/>
      <c r="DW846" s="375"/>
      <c r="DX846" s="375">
        <v>1</v>
      </c>
      <c r="DY846" s="375">
        <f t="shared" si="3072"/>
        <v>0</v>
      </c>
      <c r="DZ846" s="375">
        <f t="shared" si="3073"/>
        <v>0</v>
      </c>
      <c r="EA846" s="375">
        <f t="shared" si="3074"/>
        <v>1</v>
      </c>
      <c r="EB846" s="375">
        <f t="shared" si="3075"/>
        <v>0</v>
      </c>
      <c r="EC846" s="375">
        <f t="shared" si="3076"/>
        <v>0</v>
      </c>
      <c r="ED846" s="375">
        <f t="shared" si="3077"/>
        <v>1</v>
      </c>
      <c r="EE846" s="375">
        <f t="shared" si="3078"/>
        <v>0</v>
      </c>
      <c r="EF846" s="375">
        <f t="shared" si="3079"/>
        <v>0</v>
      </c>
      <c r="EG846" s="375">
        <f t="shared" si="3080"/>
        <v>1</v>
      </c>
      <c r="EH846" s="375">
        <f t="shared" si="3081"/>
        <v>0</v>
      </c>
      <c r="EI846" s="375">
        <f t="shared" si="3082"/>
        <v>0</v>
      </c>
      <c r="EJ846" s="375">
        <f t="shared" si="3083"/>
        <v>1</v>
      </c>
      <c r="EK846" s="375">
        <f t="shared" si="3084"/>
        <v>0</v>
      </c>
      <c r="EL846" s="375">
        <f t="shared" si="3085"/>
        <v>0</v>
      </c>
      <c r="EM846" s="375">
        <f t="shared" si="3086"/>
        <v>1</v>
      </c>
      <c r="EN846" s="375">
        <f t="shared" si="3087"/>
        <v>0</v>
      </c>
      <c r="EO846" s="375">
        <f t="shared" si="3088"/>
        <v>0</v>
      </c>
      <c r="EP846" s="375">
        <f t="shared" si="3089"/>
        <v>1</v>
      </c>
      <c r="EQ846" s="375">
        <f t="shared" si="3090"/>
        <v>0</v>
      </c>
      <c r="ER846" s="375">
        <f t="shared" si="3091"/>
        <v>0</v>
      </c>
      <c r="ES846" s="375">
        <f t="shared" si="3092"/>
        <v>1</v>
      </c>
      <c r="ET846" s="375">
        <f t="shared" si="3093"/>
        <v>0</v>
      </c>
      <c r="EU846" s="375">
        <f t="shared" si="3094"/>
        <v>0</v>
      </c>
      <c r="EV846" s="375">
        <f t="shared" si="3095"/>
        <v>1</v>
      </c>
      <c r="EW846" s="375">
        <f t="shared" si="3096"/>
        <v>0</v>
      </c>
      <c r="EX846" s="375">
        <f t="shared" si="3097"/>
        <v>0</v>
      </c>
      <c r="EY846" s="375">
        <f t="shared" si="3098"/>
        <v>1</v>
      </c>
      <c r="EZ846" s="375">
        <f t="shared" si="3099"/>
        <v>0</v>
      </c>
      <c r="FA846" s="375">
        <f t="shared" si="3100"/>
        <v>0</v>
      </c>
      <c r="FB846" s="375">
        <f t="shared" si="3101"/>
        <v>1</v>
      </c>
      <c r="FC846" s="375">
        <f t="shared" si="3102"/>
        <v>0</v>
      </c>
      <c r="FD846" s="375">
        <f t="shared" si="3103"/>
        <v>0</v>
      </c>
      <c r="FE846" s="376"/>
      <c r="FF846" s="372"/>
      <c r="FG846" s="372"/>
      <c r="FH846" s="372"/>
      <c r="FI846" s="372"/>
      <c r="FJ846" s="372"/>
      <c r="FK846" s="372"/>
      <c r="FL846" s="372"/>
      <c r="FM846" s="372"/>
      <c r="FN846" s="372"/>
      <c r="FO846" s="372"/>
      <c r="FP846" s="372"/>
      <c r="FQ846" s="372"/>
      <c r="FR846" s="372"/>
      <c r="FS846" s="372"/>
      <c r="FT846" s="372"/>
      <c r="FU846" s="372"/>
      <c r="FV846" s="372"/>
      <c r="FW846" s="372"/>
      <c r="FX846" s="372"/>
      <c r="FY846" s="372"/>
      <c r="FZ846" s="372"/>
      <c r="GA846" s="372"/>
      <c r="GB846" s="372"/>
      <c r="GC846" s="372"/>
      <c r="GD846" s="372"/>
      <c r="GE846" s="372"/>
      <c r="GF846" s="372"/>
      <c r="GG846" s="372"/>
      <c r="GH846" s="372"/>
      <c r="GI846" s="372"/>
      <c r="GJ846" s="372"/>
      <c r="GK846" s="372"/>
      <c r="GL846" s="372"/>
      <c r="GM846" s="372"/>
      <c r="GN846" s="372"/>
      <c r="GO846" s="372"/>
      <c r="GP846" s="372"/>
      <c r="GQ846" s="372"/>
      <c r="GR846" s="372"/>
      <c r="GS846" s="372"/>
      <c r="GT846" s="372"/>
      <c r="GU846" s="372"/>
      <c r="GV846" s="372"/>
      <c r="GW846" s="372"/>
      <c r="GX846" s="372"/>
      <c r="GY846" s="372"/>
      <c r="GZ846" s="372"/>
      <c r="HA846" s="372"/>
      <c r="HB846" s="372"/>
      <c r="HC846" s="372"/>
    </row>
    <row r="847" spans="1:211" s="373" customFormat="1" ht="15" customHeight="1" collapsed="1" thickTop="1" x14ac:dyDescent="0.2">
      <c r="A847" s="192">
        <f>SWDATA!O832</f>
        <v>0</v>
      </c>
      <c r="B847" s="192">
        <f>SWDATA!M832</f>
        <v>0</v>
      </c>
      <c r="C847" s="201">
        <f>IF(AND(SWDATA!M832=1,SWDATA!Q832="promotions"),SWDATA!P832,0)</f>
        <v>0</v>
      </c>
      <c r="D847" s="200">
        <f>ROW(SWDATA!M832)</f>
        <v>832</v>
      </c>
      <c r="E847" s="202">
        <f t="shared" ref="E847:E854" si="3122">B847</f>
        <v>0</v>
      </c>
      <c r="F847" s="203">
        <f t="shared" si="3106"/>
        <v>1</v>
      </c>
      <c r="G847" s="192" t="str">
        <f t="shared" si="3107"/>
        <v/>
      </c>
      <c r="H847" s="313"/>
      <c r="I847" s="390"/>
      <c r="J847" s="395">
        <f t="shared" si="3108"/>
        <v>0</v>
      </c>
      <c r="K847" s="396" t="str">
        <f t="shared" si="3109"/>
        <v/>
      </c>
      <c r="L847" s="397"/>
      <c r="M847" s="398"/>
      <c r="N847" s="399" t="str">
        <f>IF(LEN(SWDATA!F832)=0,"",IF(LEN(SWDATA!G832)=0,"",IF($O$12="ID",MID(SWDATA!G832,FIND("|",SWDATA!G832)+1,FIND("~~",SWDATA!G832)-FIND("|",SWDATA!G832)-1),IF($O$12="Desc",RIGHT(SWDATA!G832,LEN(SWDATA!G832)-FIND("~~",SWDATA!G832)-1),RIGHT(SWDATA!G832,LEN(SWDATA!G832)-FIND("|",SWDATA!G832))))))</f>
        <v/>
      </c>
      <c r="O847" s="400" t="str">
        <f>IF(LEN(SWDATA!G832)=0,"",IF(LEN(SWDATA!H832)=0,"",IF($O$12="ID",MID(SWDATA!H832,FIND("|",SWDATA!H832)+1,FIND("~~",SWDATA!H832)-FIND("|",SWDATA!H832)-1),IF($O$12="Desc",RIGHT(SWDATA!H832,LEN(SWDATA!H832)-FIND("~~",SWDATA!H832)-1),RIGHT(SWDATA!H832,LEN(SWDATA!H832)-FIND("|",SWDATA!H832))))))</f>
        <v/>
      </c>
      <c r="P847" s="401" t="str">
        <f>IF(LEN(SWDATA!C832)=0,"",SWDATA!C832)</f>
        <v/>
      </c>
      <c r="Q847" s="402" t="str">
        <f t="shared" si="3110"/>
        <v/>
      </c>
      <c r="R847" s="403" t="s">
        <v>575</v>
      </c>
      <c r="S847" s="404" t="s">
        <v>485</v>
      </c>
      <c r="T847" s="404"/>
      <c r="U847" s="405" t="s">
        <v>595</v>
      </c>
      <c r="V847" s="406" t="s">
        <v>221</v>
      </c>
      <c r="W847" s="407">
        <f>IF(OR(Is_Loading,LEN($A847)=0),"",SWDATA!P832)</f>
        <v>0</v>
      </c>
      <c r="X847" s="408">
        <f>IF(OR(Is_Loading,LEN($A847)=0),"",SWDATA!Q832)</f>
        <v>0</v>
      </c>
      <c r="Y847" s="408">
        <f>IF(OR(Is_Loading,LEN($A847)=0),"",SWDATA!R832)</f>
        <v>0</v>
      </c>
      <c r="Z847" s="407" t="str">
        <f t="shared" ref="Z847" si="3123">IF($A847=0,"",CHOOSE($F847,SUM(W847:Y847),SUM(W847:Y847)/3,Y847))</f>
        <v/>
      </c>
      <c r="AA847" s="407">
        <f>IF(OR(Is_Loading,LEN($A847)=0),"",SWDATA!T832)</f>
        <v>0</v>
      </c>
      <c r="AB847" s="408">
        <f>IF(OR(Is_Loading,LEN($A847)=0),"",SWDATA!U832)</f>
        <v>0</v>
      </c>
      <c r="AC847" s="408">
        <f>IF(OR(Is_Loading,LEN($A847)=0),"",SWDATA!V832)</f>
        <v>0</v>
      </c>
      <c r="AD847" s="407" t="str">
        <f t="shared" si="3111"/>
        <v/>
      </c>
      <c r="AE847" s="407">
        <f>IF(OR(Is_Loading,LEN($A847)=0),"",SWDATA!X832)</f>
        <v>0</v>
      </c>
      <c r="AF847" s="408">
        <f>IF(OR(Is_Loading,LEN($A847)=0),"",SWDATA!Y832)</f>
        <v>0</v>
      </c>
      <c r="AG847" s="408">
        <f>IF(OR(Is_Loading,LEN($A847)=0),"",SWDATA!Z832)</f>
        <v>0</v>
      </c>
      <c r="AH847" s="407" t="str">
        <f t="shared" si="3112"/>
        <v/>
      </c>
      <c r="AI847" s="407">
        <f>IF(OR(Is_Loading,LEN($A847)=0),"",SWDATA!AB832)</f>
        <v>0</v>
      </c>
      <c r="AJ847" s="408">
        <f>IF(OR(Is_Loading,LEN($A847)=0),"",SWDATA!AC832)</f>
        <v>0</v>
      </c>
      <c r="AK847" s="408">
        <f>IF(OR(Is_Loading,LEN($A847)=0),"",SWDATA!AD832)</f>
        <v>0</v>
      </c>
      <c r="AL847" s="407" t="str">
        <f t="shared" si="3113"/>
        <v/>
      </c>
      <c r="AM847" s="407">
        <f>IF(OR(Is_Loading,LEN($A847)=0),"",SWDATA!AF832)</f>
        <v>0</v>
      </c>
      <c r="AN847" s="408">
        <f>IF(OR(Is_Loading,LEN($A847)=0),"",SWDATA!AG832)</f>
        <v>0</v>
      </c>
      <c r="AO847" s="409">
        <f>IF(OR(Is_Loading,LEN($A847)=0),"",SWDATA!AH832)</f>
        <v>0</v>
      </c>
      <c r="AP847" s="410" t="str">
        <f t="shared" si="3114"/>
        <v/>
      </c>
      <c r="AQ847" s="407">
        <f>IF(OR(Is_Loading,LEN($A847)=0),"",SWDATA!AJ832)</f>
        <v>0</v>
      </c>
      <c r="AR847" s="408">
        <f>IF(OR(Is_Loading,LEN($A847)=0),"",SWDATA!AK832)</f>
        <v>0</v>
      </c>
      <c r="AS847" s="408">
        <f>IF(OR(Is_Loading,LEN($A847)=0),"",SWDATA!AL832)</f>
        <v>0</v>
      </c>
      <c r="AT847" s="407" t="str">
        <f t="shared" si="3115"/>
        <v/>
      </c>
      <c r="AU847" s="407">
        <f>IF(OR(Is_Loading,LEN($A847)=0),"",SWDATA!AN832)</f>
        <v>0</v>
      </c>
      <c r="AV847" s="408">
        <f>IF(OR(Is_Loading,LEN($A847)=0),"",SWDATA!AO832)</f>
        <v>0</v>
      </c>
      <c r="AW847" s="408">
        <f>IF(OR(Is_Loading,LEN($A847)=0),"",SWDATA!AP832)</f>
        <v>0</v>
      </c>
      <c r="AX847" s="407" t="str">
        <f t="shared" si="3116"/>
        <v/>
      </c>
      <c r="AY847" s="407">
        <f>IF(OR(Is_Loading,LEN($A847)=0),"",SWDATA!AR832)</f>
        <v>0</v>
      </c>
      <c r="AZ847" s="408">
        <f>IF(OR(Is_Loading,LEN($A847)=0),"",SWDATA!AS832)</f>
        <v>0</v>
      </c>
      <c r="BA847" s="408">
        <f>IF(OR(Is_Loading,LEN($A847)=0),"",SWDATA!AT832)</f>
        <v>0</v>
      </c>
      <c r="BB847" s="407" t="str">
        <f t="shared" si="3117"/>
        <v/>
      </c>
      <c r="BC847" s="407">
        <f>IF(OR(Is_Loading,LEN($A847)=0),"",SWDATA!AV832)</f>
        <v>0</v>
      </c>
      <c r="BD847" s="408">
        <f>IF(OR(Is_Loading,LEN($A847)=0),"",SWDATA!AW832)</f>
        <v>0</v>
      </c>
      <c r="BE847" s="409">
        <f>IF(OR(Is_Loading,LEN($A847)=0),"",SWDATA!AX832)</f>
        <v>0</v>
      </c>
      <c r="BF847" s="320" t="str">
        <f t="shared" si="3118"/>
        <v/>
      </c>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s="201"/>
      <c r="CO847" s="201"/>
      <c r="CP847" s="201"/>
      <c r="CQ847" s="201"/>
      <c r="CR847" s="201"/>
      <c r="CS847" s="201"/>
      <c r="CT847" s="201"/>
      <c r="CU847" s="201"/>
      <c r="CV847" s="201"/>
      <c r="CW847" s="201"/>
      <c r="CX847" s="201"/>
      <c r="CY847" s="201"/>
      <c r="CZ847" s="201"/>
      <c r="DA847" s="201"/>
      <c r="DB847" s="201"/>
      <c r="DC847" s="201"/>
      <c r="DD847" s="201"/>
      <c r="DE847" s="201"/>
      <c r="DF847" s="201"/>
      <c r="DG847" s="201"/>
      <c r="DH847" s="201"/>
      <c r="DI847" s="201"/>
      <c r="DJ847" s="201"/>
      <c r="DK847" s="201"/>
      <c r="DL847" s="201"/>
      <c r="DM847" s="201"/>
      <c r="DN847" s="201"/>
      <c r="DQ847" s="373">
        <f>'Metrics &amp; Attributes View'!N872</f>
        <v>0</v>
      </c>
      <c r="DS847" s="372"/>
      <c r="DT847" s="374"/>
      <c r="DU847" s="375"/>
      <c r="DV847" s="375"/>
      <c r="DW847" s="375"/>
      <c r="DX847" s="375"/>
      <c r="DY847" s="375"/>
      <c r="DZ847" s="375"/>
      <c r="EA847" s="375"/>
      <c r="EB847" s="375"/>
      <c r="EC847" s="375"/>
      <c r="ED847" s="375"/>
      <c r="EE847" s="375"/>
      <c r="EF847" s="375"/>
      <c r="EG847" s="375"/>
      <c r="EH847" s="375"/>
      <c r="EI847" s="375"/>
      <c r="EJ847" s="375"/>
      <c r="EK847" s="375"/>
      <c r="EL847" s="375"/>
      <c r="EM847" s="375"/>
      <c r="EN847" s="375"/>
      <c r="EO847" s="375"/>
      <c r="EP847" s="375"/>
      <c r="EQ847" s="375"/>
      <c r="ER847" s="375"/>
      <c r="ES847" s="375"/>
      <c r="ET847" s="375"/>
      <c r="EU847" s="375"/>
      <c r="EV847" s="375"/>
      <c r="EW847" s="375"/>
      <c r="EX847" s="375"/>
      <c r="EY847" s="375"/>
      <c r="EZ847" s="375"/>
      <c r="FA847" s="375"/>
      <c r="FB847" s="375"/>
      <c r="FC847" s="375"/>
      <c r="FD847" s="375"/>
      <c r="FE847" s="376"/>
      <c r="FF847" s="372"/>
      <c r="FG847" s="372"/>
      <c r="FH847" s="372"/>
      <c r="FI847" s="372"/>
      <c r="FJ847" s="372"/>
      <c r="FK847" s="372"/>
      <c r="FL847" s="372"/>
      <c r="FM847" s="372"/>
      <c r="FN847" s="372"/>
      <c r="FO847" s="372"/>
      <c r="FP847" s="372"/>
      <c r="FQ847" s="372"/>
      <c r="FR847" s="372"/>
      <c r="FS847" s="372"/>
      <c r="FT847" s="372"/>
      <c r="FU847" s="372"/>
      <c r="FV847" s="372"/>
      <c r="FW847" s="372"/>
      <c r="FX847" s="372"/>
      <c r="FY847" s="372"/>
      <c r="FZ847" s="372"/>
      <c r="GA847" s="372"/>
      <c r="GB847" s="372"/>
      <c r="GC847" s="372"/>
      <c r="GD847" s="372"/>
      <c r="GE847" s="372"/>
      <c r="GF847" s="372"/>
      <c r="GG847" s="372"/>
      <c r="GH847" s="372"/>
      <c r="GI847" s="372"/>
      <c r="GJ847" s="372"/>
      <c r="GK847" s="372"/>
      <c r="GL847" s="372"/>
      <c r="GM847" s="372"/>
      <c r="GN847" s="372"/>
      <c r="GO847" s="372"/>
      <c r="GP847" s="372"/>
      <c r="GQ847" s="372"/>
      <c r="GR847" s="372"/>
      <c r="GS847" s="372"/>
      <c r="GT847" s="372"/>
      <c r="GU847" s="372"/>
      <c r="GV847" s="372"/>
      <c r="GW847" s="372"/>
      <c r="GX847" s="372"/>
      <c r="GY847" s="372"/>
      <c r="GZ847" s="372"/>
      <c r="HA847" s="372"/>
      <c r="HB847" s="372"/>
      <c r="HC847" s="372"/>
    </row>
    <row r="848" spans="1:211" s="373" customFormat="1" ht="15" customHeight="1" x14ac:dyDescent="0.2">
      <c r="A848" s="192">
        <f>SWDATA!O833</f>
        <v>0</v>
      </c>
      <c r="B848" s="192">
        <f>SWDATA!M833</f>
        <v>0</v>
      </c>
      <c r="C848" s="201">
        <f>IF(AND(SWDATA!M833=1,SWDATA!Q833="promotions"),SWDATA!P833,0)</f>
        <v>0</v>
      </c>
      <c r="D848" s="200">
        <f>ROW(SWDATA!M833)</f>
        <v>833</v>
      </c>
      <c r="E848" s="202">
        <f t="shared" si="3122"/>
        <v>0</v>
      </c>
      <c r="F848" s="203">
        <f t="shared" si="3106"/>
        <v>1</v>
      </c>
      <c r="G848" s="192" t="str">
        <f t="shared" si="3107"/>
        <v/>
      </c>
      <c r="H848" s="204"/>
      <c r="I848" s="390"/>
      <c r="J848" s="238">
        <f t="shared" si="3108"/>
        <v>0</v>
      </c>
      <c r="K848" s="239" t="str">
        <f t="shared" si="3109"/>
        <v/>
      </c>
      <c r="L848" s="342"/>
      <c r="M848" s="345"/>
      <c r="N848" s="340" t="str">
        <f>IF(LEN(SWDATA!F833)=0,"",N847)</f>
        <v/>
      </c>
      <c r="O848" s="296" t="str">
        <f>IF(LEN(SWDATA!G833)=0,"",O847)</f>
        <v/>
      </c>
      <c r="P848" s="297" t="str">
        <f>IF(LEN(SWDATA!C833)=0,"",SWDATA!C833)</f>
        <v/>
      </c>
      <c r="Q848" s="312" t="str">
        <f t="shared" si="3110"/>
        <v/>
      </c>
      <c r="R848" s="223" t="s">
        <v>575</v>
      </c>
      <c r="S848" s="224"/>
      <c r="T848" s="224"/>
      <c r="U848" s="265" t="s">
        <v>619</v>
      </c>
      <c r="V848" s="205" t="s">
        <v>221</v>
      </c>
      <c r="W848" s="266">
        <f>IF(OR(Is_Loading,LEN($A848)=0),"",SWDATA!P833)</f>
        <v>0</v>
      </c>
      <c r="X848" s="267">
        <f>IF(OR(Is_Loading,LEN($A848)=0),"",SWDATA!Q833)</f>
        <v>0</v>
      </c>
      <c r="Y848" s="267">
        <f>IF(OR(Is_Loading,LEN($A848)=0),"",SWDATA!R833)</f>
        <v>0</v>
      </c>
      <c r="Z848" s="266" t="str">
        <f t="shared" ref="Z848:Z849" si="3124">IF($A848=0,"",CHOOSE($F848,SUM(W848:Y848),SUM(W848:Y848)/3,Y848))</f>
        <v/>
      </c>
      <c r="AA848" s="266">
        <f>IF(OR(Is_Loading,LEN($A848)=0),"",SWDATA!T833)</f>
        <v>0</v>
      </c>
      <c r="AB848" s="267">
        <f>IF(OR(Is_Loading,LEN($A848)=0),"",SWDATA!U833)</f>
        <v>0</v>
      </c>
      <c r="AC848" s="267">
        <f>IF(OR(Is_Loading,LEN($A848)=0),"",SWDATA!V833)</f>
        <v>0</v>
      </c>
      <c r="AD848" s="266" t="str">
        <f t="shared" si="3111"/>
        <v/>
      </c>
      <c r="AE848" s="266">
        <f>IF(OR(Is_Loading,LEN($A848)=0),"",SWDATA!X833)</f>
        <v>0</v>
      </c>
      <c r="AF848" s="267">
        <f>IF(OR(Is_Loading,LEN($A848)=0),"",SWDATA!Y833)</f>
        <v>0</v>
      </c>
      <c r="AG848" s="267">
        <f>IF(OR(Is_Loading,LEN($A848)=0),"",SWDATA!Z833)</f>
        <v>0</v>
      </c>
      <c r="AH848" s="266" t="str">
        <f t="shared" si="3112"/>
        <v/>
      </c>
      <c r="AI848" s="266">
        <f>IF(OR(Is_Loading,LEN($A848)=0),"",SWDATA!AB833)</f>
        <v>0</v>
      </c>
      <c r="AJ848" s="267">
        <f>IF(OR(Is_Loading,LEN($A848)=0),"",SWDATA!AC833)</f>
        <v>0</v>
      </c>
      <c r="AK848" s="267">
        <f>IF(OR(Is_Loading,LEN($A848)=0),"",SWDATA!AD833)</f>
        <v>0</v>
      </c>
      <c r="AL848" s="266" t="str">
        <f t="shared" si="3113"/>
        <v/>
      </c>
      <c r="AM848" s="266">
        <f>IF(OR(Is_Loading,LEN($A848)=0),"",SWDATA!AF833)</f>
        <v>0</v>
      </c>
      <c r="AN848" s="267">
        <f>IF(OR(Is_Loading,LEN($A848)=0),"",SWDATA!AG833)</f>
        <v>0</v>
      </c>
      <c r="AO848" s="323">
        <f>IF(OR(Is_Loading,LEN($A848)=0),"",SWDATA!AH833)</f>
        <v>0</v>
      </c>
      <c r="AP848" s="320" t="str">
        <f t="shared" si="3114"/>
        <v/>
      </c>
      <c r="AQ848" s="266">
        <f>IF(OR(Is_Loading,LEN($A848)=0),"",SWDATA!AJ833)</f>
        <v>0</v>
      </c>
      <c r="AR848" s="267">
        <f>IF(OR(Is_Loading,LEN($A848)=0),"",SWDATA!AK833)</f>
        <v>0</v>
      </c>
      <c r="AS848" s="267">
        <f>IF(OR(Is_Loading,LEN($A848)=0),"",SWDATA!AL833)</f>
        <v>0</v>
      </c>
      <c r="AT848" s="266" t="str">
        <f t="shared" si="3115"/>
        <v/>
      </c>
      <c r="AU848" s="266">
        <f>IF(OR(Is_Loading,LEN($A848)=0),"",SWDATA!AN833)</f>
        <v>0</v>
      </c>
      <c r="AV848" s="267">
        <f>IF(OR(Is_Loading,LEN($A848)=0),"",SWDATA!AO833)</f>
        <v>0</v>
      </c>
      <c r="AW848" s="267">
        <f>IF(OR(Is_Loading,LEN($A848)=0),"",SWDATA!AP833)</f>
        <v>0</v>
      </c>
      <c r="AX848" s="266" t="str">
        <f t="shared" si="3116"/>
        <v/>
      </c>
      <c r="AY848" s="266">
        <f>IF(OR(Is_Loading,LEN($A848)=0),"",SWDATA!AR833)</f>
        <v>0</v>
      </c>
      <c r="AZ848" s="267">
        <f>IF(OR(Is_Loading,LEN($A848)=0),"",SWDATA!AS833)</f>
        <v>0</v>
      </c>
      <c r="BA848" s="267">
        <f>IF(OR(Is_Loading,LEN($A848)=0),"",SWDATA!AT833)</f>
        <v>0</v>
      </c>
      <c r="BB848" s="266" t="str">
        <f t="shared" si="3117"/>
        <v/>
      </c>
      <c r="BC848" s="266">
        <f>IF(OR(Is_Loading,LEN($A848)=0),"",SWDATA!AV833)</f>
        <v>0</v>
      </c>
      <c r="BD848" s="267">
        <f>IF(OR(Is_Loading,LEN($A848)=0),"",SWDATA!AW833)</f>
        <v>0</v>
      </c>
      <c r="BE848" s="323">
        <f>IF(OR(Is_Loading,LEN($A848)=0),"",SWDATA!AX833)</f>
        <v>0</v>
      </c>
      <c r="BF848" s="320" t="str">
        <f t="shared" si="3118"/>
        <v/>
      </c>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s="201"/>
      <c r="CO848" s="201"/>
      <c r="CP848" s="201"/>
      <c r="CQ848" s="201"/>
      <c r="CR848" s="201"/>
      <c r="CS848" s="201"/>
      <c r="CT848" s="201"/>
      <c r="CU848" s="201"/>
      <c r="CV848" s="201"/>
      <c r="CW848" s="201"/>
      <c r="CX848" s="201"/>
      <c r="CY848" s="201"/>
      <c r="CZ848" s="201"/>
      <c r="DA848" s="201"/>
      <c r="DB848" s="201"/>
      <c r="DC848" s="201"/>
      <c r="DD848" s="201"/>
      <c r="DE848" s="201"/>
      <c r="DF848" s="201"/>
      <c r="DG848" s="201"/>
      <c r="DH848" s="201"/>
      <c r="DI848" s="201"/>
      <c r="DJ848" s="201"/>
      <c r="DK848" s="201"/>
      <c r="DL848" s="201"/>
      <c r="DM848" s="201"/>
      <c r="DN848" s="201"/>
      <c r="DS848" s="372"/>
      <c r="DT848" s="372"/>
      <c r="DU848" s="375">
        <f t="shared" ref="DU848" si="3125">COLUMN(W846)</f>
        <v>23</v>
      </c>
      <c r="DV848" s="375">
        <f t="shared" ref="DV848" si="3126">SUM(DU848)+DV849+1</f>
        <v>24</v>
      </c>
      <c r="DW848" s="375">
        <f t="shared" ref="DW848" si="3127">SUM(DV848)+DW849+1</f>
        <v>25</v>
      </c>
      <c r="DX848" s="375">
        <f t="shared" ref="DX848" si="3128">SUM(DW848)+DX849+1</f>
        <v>27</v>
      </c>
      <c r="DY848" s="375">
        <f t="shared" ref="DY848" si="3129">SUM(DX848)+DY849+1</f>
        <v>28</v>
      </c>
      <c r="DZ848" s="375">
        <f t="shared" ref="DZ848" si="3130">SUM(DY848)+DZ849+1</f>
        <v>29</v>
      </c>
      <c r="EA848" s="375">
        <f t="shared" ref="EA848" si="3131">SUM(DZ848)+EA849+1</f>
        <v>31</v>
      </c>
      <c r="EB848" s="375">
        <f t="shared" ref="EB848" si="3132">SUM(EA848)+EB849+1</f>
        <v>32</v>
      </c>
      <c r="EC848" s="375">
        <f t="shared" ref="EC848" si="3133">SUM(EB848)+EC849+1</f>
        <v>33</v>
      </c>
      <c r="ED848" s="375">
        <f t="shared" ref="ED848" si="3134">SUM(EC848)+ED849+1</f>
        <v>35</v>
      </c>
      <c r="EE848" s="375">
        <f t="shared" ref="EE848" si="3135">SUM(ED848)+EE849+1</f>
        <v>36</v>
      </c>
      <c r="EF848" s="375">
        <f t="shared" ref="EF848" si="3136">SUM(EE848)+EF849+1</f>
        <v>37</v>
      </c>
      <c r="EG848" s="375">
        <f t="shared" ref="EG848" si="3137">SUM(EF848)+EG849+1</f>
        <v>39</v>
      </c>
      <c r="EH848" s="375">
        <f t="shared" ref="EH848" si="3138">SUM(EG848)+EH849+1</f>
        <v>40</v>
      </c>
      <c r="EI848" s="375">
        <f t="shared" ref="EI848" si="3139">SUM(EH848)+EI849+1</f>
        <v>41</v>
      </c>
      <c r="EJ848" s="375">
        <f t="shared" ref="EJ848" si="3140">SUM(EI848)+EJ849+1</f>
        <v>43</v>
      </c>
      <c r="EK848" s="375">
        <f t="shared" ref="EK848" si="3141">SUM(EJ848)+EK849+1</f>
        <v>44</v>
      </c>
      <c r="EL848" s="375">
        <f t="shared" ref="EL848" si="3142">SUM(EK848)+EL849+1</f>
        <v>45</v>
      </c>
      <c r="EM848" s="375">
        <f t="shared" ref="EM848" si="3143">SUM(EL848)+EM849+1</f>
        <v>47</v>
      </c>
      <c r="EN848" s="375">
        <f t="shared" ref="EN848" si="3144">SUM(EM848)+EN849+1</f>
        <v>48</v>
      </c>
      <c r="EO848" s="375">
        <f t="shared" ref="EO848" si="3145">SUM(EN848)+EO849+1</f>
        <v>49</v>
      </c>
      <c r="EP848" s="375">
        <f t="shared" ref="EP848" si="3146">SUM(EO848)+EP849+1</f>
        <v>51</v>
      </c>
      <c r="EQ848" s="375">
        <f t="shared" ref="EQ848" si="3147">SUM(EP848)+EQ849+1</f>
        <v>52</v>
      </c>
      <c r="ER848" s="375">
        <f t="shared" ref="ER848" si="3148">SUM(EQ848)+ER849+1</f>
        <v>53</v>
      </c>
      <c r="ES848" s="375">
        <f t="shared" ref="ES848" si="3149">SUM(ER848)+ES849+1</f>
        <v>55</v>
      </c>
      <c r="ET848" s="375">
        <f t="shared" ref="ET848" si="3150">SUM(ES848)+ET849+1</f>
        <v>56</v>
      </c>
      <c r="EU848" s="375">
        <f t="shared" ref="EU848" si="3151">SUM(ET848)+EU849+1</f>
        <v>57</v>
      </c>
      <c r="EV848" s="375">
        <f t="shared" ref="EV848" si="3152">SUM(EU848)+EV849+1</f>
        <v>59</v>
      </c>
      <c r="EW848" s="375">
        <f t="shared" ref="EW848" si="3153">SUM(EV848)+EW849+1</f>
        <v>60</v>
      </c>
      <c r="EX848" s="375">
        <f t="shared" ref="EX848" si="3154">SUM(EW848)+EX849+1</f>
        <v>61</v>
      </c>
      <c r="EY848" s="375">
        <f t="shared" ref="EY848" si="3155">SUM(EX848)+EY849+1</f>
        <v>63</v>
      </c>
      <c r="EZ848" s="375">
        <f t="shared" ref="EZ848" si="3156">SUM(EY848)+EZ849+1</f>
        <v>64</v>
      </c>
      <c r="FA848" s="375">
        <f t="shared" ref="FA848" si="3157">SUM(EZ848)+FA849+1</f>
        <v>65</v>
      </c>
      <c r="FB848" s="375">
        <f t="shared" ref="FB848" si="3158">SUM(FA848)+FB849+1</f>
        <v>67</v>
      </c>
      <c r="FC848" s="375">
        <f t="shared" ref="FC848" si="3159">SUM(FB848)+FC849+1</f>
        <v>68</v>
      </c>
      <c r="FD848" s="375">
        <f t="shared" ref="FD848" si="3160">SUM(FC848)+FD849+1</f>
        <v>69</v>
      </c>
      <c r="FE848" s="372"/>
      <c r="FF848" s="372"/>
      <c r="FG848" s="372"/>
      <c r="FH848" s="372"/>
      <c r="FI848" s="372"/>
      <c r="FJ848" s="372"/>
      <c r="FK848" s="372"/>
      <c r="FL848" s="372"/>
      <c r="FM848" s="372"/>
      <c r="FN848" s="372"/>
      <c r="FO848" s="372"/>
      <c r="FP848" s="372"/>
      <c r="FQ848" s="372"/>
      <c r="FR848" s="372"/>
      <c r="FS848" s="372"/>
      <c r="FT848" s="372"/>
      <c r="FU848" s="372"/>
      <c r="FV848" s="372"/>
      <c r="FW848" s="372"/>
      <c r="FX848" s="372"/>
      <c r="FY848" s="372"/>
      <c r="FZ848" s="372"/>
      <c r="GA848" s="372"/>
      <c r="GB848" s="372"/>
      <c r="GC848" s="372"/>
      <c r="GD848" s="372"/>
      <c r="GE848" s="372"/>
      <c r="GF848" s="372"/>
      <c r="GG848" s="372"/>
      <c r="GH848" s="372"/>
      <c r="GI848" s="372"/>
      <c r="GJ848" s="372"/>
      <c r="GK848" s="372"/>
      <c r="GL848" s="372"/>
      <c r="GM848" s="372"/>
      <c r="GN848" s="372"/>
      <c r="GO848" s="372"/>
      <c r="GP848" s="372"/>
      <c r="GQ848" s="372"/>
      <c r="GR848" s="372"/>
      <c r="GS848" s="372"/>
      <c r="GT848" s="372"/>
      <c r="GU848" s="372"/>
      <c r="GV848" s="372"/>
      <c r="GW848" s="372"/>
      <c r="GX848" s="372"/>
      <c r="GY848" s="372"/>
      <c r="GZ848" s="372"/>
    </row>
    <row r="849" spans="1:211" s="373" customFormat="1" ht="15" customHeight="1" thickBot="1" x14ac:dyDescent="0.25">
      <c r="A849" s="192">
        <f>SWDATA!O834</f>
        <v>0</v>
      </c>
      <c r="B849" s="192">
        <f>SWDATA!M834</f>
        <v>0</v>
      </c>
      <c r="C849" s="201">
        <f>IF(AND(SWDATA!M834=1,SWDATA!Q834="promotions"),SWDATA!P834,0)</f>
        <v>0</v>
      </c>
      <c r="D849" s="200">
        <f>ROW(SWDATA!M834)</f>
        <v>834</v>
      </c>
      <c r="E849" s="202">
        <f t="shared" si="3122"/>
        <v>0</v>
      </c>
      <c r="F849" s="203">
        <f t="shared" si="3106"/>
        <v>1</v>
      </c>
      <c r="G849" s="192" t="str">
        <f t="shared" si="3107"/>
        <v/>
      </c>
      <c r="H849" s="204"/>
      <c r="I849" s="390"/>
      <c r="J849" s="238">
        <f t="shared" si="3108"/>
        <v>0</v>
      </c>
      <c r="K849" s="239" t="str">
        <f t="shared" si="3109"/>
        <v/>
      </c>
      <c r="L849" s="342"/>
      <c r="M849" s="346"/>
      <c r="N849" s="340" t="str">
        <f>IF(LEN(SWDATA!F834)=0,"",N848)</f>
        <v/>
      </c>
      <c r="O849" s="296" t="str">
        <f>IF(LEN(SWDATA!G834)=0,"",O848)</f>
        <v/>
      </c>
      <c r="P849" s="297" t="str">
        <f>IF(LEN(SWDATA!C834)=0,"",SWDATA!C834)</f>
        <v/>
      </c>
      <c r="Q849" s="312" t="str">
        <f t="shared" si="3110"/>
        <v/>
      </c>
      <c r="R849" s="223" t="s">
        <v>575</v>
      </c>
      <c r="S849" s="224"/>
      <c r="T849" s="224"/>
      <c r="U849" s="264" t="s">
        <v>620</v>
      </c>
      <c r="V849" s="205" t="s">
        <v>221</v>
      </c>
      <c r="W849" s="266">
        <f>IF(OR(Is_Loading,LEN($A849)=0),"",SWDATA!P834)</f>
        <v>0</v>
      </c>
      <c r="X849" s="267">
        <f>IF(OR(Is_Loading,LEN($A849)=0),"",SWDATA!Q834)</f>
        <v>0</v>
      </c>
      <c r="Y849" s="267">
        <f>IF(OR(Is_Loading,LEN($A849)=0),"",SWDATA!R834)</f>
        <v>0</v>
      </c>
      <c r="Z849" s="266" t="str">
        <f t="shared" si="3124"/>
        <v/>
      </c>
      <c r="AA849" s="266">
        <f>IF(OR(Is_Loading,LEN($A849)=0),"",SWDATA!T834)</f>
        <v>0</v>
      </c>
      <c r="AB849" s="267">
        <f>IF(OR(Is_Loading,LEN($A849)=0),"",SWDATA!U834)</f>
        <v>0</v>
      </c>
      <c r="AC849" s="267">
        <f>IF(OR(Is_Loading,LEN($A849)=0),"",SWDATA!V834)</f>
        <v>0</v>
      </c>
      <c r="AD849" s="266" t="str">
        <f t="shared" si="3111"/>
        <v/>
      </c>
      <c r="AE849" s="266">
        <f>IF(OR(Is_Loading,LEN($A849)=0),"",SWDATA!X834)</f>
        <v>0</v>
      </c>
      <c r="AF849" s="267">
        <f>IF(OR(Is_Loading,LEN($A849)=0),"",SWDATA!Y834)</f>
        <v>0</v>
      </c>
      <c r="AG849" s="267">
        <f>IF(OR(Is_Loading,LEN($A849)=0),"",SWDATA!Z834)</f>
        <v>0</v>
      </c>
      <c r="AH849" s="266" t="str">
        <f t="shared" si="3112"/>
        <v/>
      </c>
      <c r="AI849" s="266">
        <f>IF(OR(Is_Loading,LEN($A849)=0),"",SWDATA!AB834)</f>
        <v>0</v>
      </c>
      <c r="AJ849" s="267">
        <f>IF(OR(Is_Loading,LEN($A849)=0),"",SWDATA!AC834)</f>
        <v>0</v>
      </c>
      <c r="AK849" s="267">
        <f>IF(OR(Is_Loading,LEN($A849)=0),"",SWDATA!AD834)</f>
        <v>0</v>
      </c>
      <c r="AL849" s="266" t="str">
        <f t="shared" si="3113"/>
        <v/>
      </c>
      <c r="AM849" s="266">
        <f>IF(OR(Is_Loading,LEN($A849)=0),"",SWDATA!AF834)</f>
        <v>0</v>
      </c>
      <c r="AN849" s="267">
        <f>IF(OR(Is_Loading,LEN($A849)=0),"",SWDATA!AG834)</f>
        <v>0</v>
      </c>
      <c r="AO849" s="323">
        <f>IF(OR(Is_Loading,LEN($A849)=0),"",SWDATA!AH834)</f>
        <v>0</v>
      </c>
      <c r="AP849" s="320" t="str">
        <f t="shared" si="3114"/>
        <v/>
      </c>
      <c r="AQ849" s="266">
        <f>IF(OR(Is_Loading,LEN($A849)=0),"",SWDATA!AJ834)</f>
        <v>0</v>
      </c>
      <c r="AR849" s="267">
        <f>IF(OR(Is_Loading,LEN($A849)=0),"",SWDATA!AK834)</f>
        <v>0</v>
      </c>
      <c r="AS849" s="267">
        <f>IF(OR(Is_Loading,LEN($A849)=0),"",SWDATA!AL834)</f>
        <v>0</v>
      </c>
      <c r="AT849" s="266" t="str">
        <f t="shared" si="3115"/>
        <v/>
      </c>
      <c r="AU849" s="266">
        <f>IF(OR(Is_Loading,LEN($A849)=0),"",SWDATA!AN834)</f>
        <v>0</v>
      </c>
      <c r="AV849" s="267">
        <f>IF(OR(Is_Loading,LEN($A849)=0),"",SWDATA!AO834)</f>
        <v>0</v>
      </c>
      <c r="AW849" s="267">
        <f>IF(OR(Is_Loading,LEN($A849)=0),"",SWDATA!AP834)</f>
        <v>0</v>
      </c>
      <c r="AX849" s="266" t="str">
        <f t="shared" si="3116"/>
        <v/>
      </c>
      <c r="AY849" s="266">
        <f>IF(OR(Is_Loading,LEN($A849)=0),"",SWDATA!AR834)</f>
        <v>0</v>
      </c>
      <c r="AZ849" s="267">
        <f>IF(OR(Is_Loading,LEN($A849)=0),"",SWDATA!AS834)</f>
        <v>0</v>
      </c>
      <c r="BA849" s="267">
        <f>IF(OR(Is_Loading,LEN($A849)=0),"",SWDATA!AT834)</f>
        <v>0</v>
      </c>
      <c r="BB849" s="266" t="str">
        <f t="shared" si="3117"/>
        <v/>
      </c>
      <c r="BC849" s="266">
        <f>IF(OR(Is_Loading,LEN($A849)=0),"",SWDATA!AV834)</f>
        <v>0</v>
      </c>
      <c r="BD849" s="267">
        <f>IF(OR(Is_Loading,LEN($A849)=0),"",SWDATA!AW834)</f>
        <v>0</v>
      </c>
      <c r="BE849" s="323">
        <f>IF(OR(Is_Loading,LEN($A849)=0),"",SWDATA!AX834)</f>
        <v>0</v>
      </c>
      <c r="BF849" s="320" t="str">
        <f t="shared" si="3118"/>
        <v/>
      </c>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s="201"/>
      <c r="CO849" s="201"/>
      <c r="CP849" s="201"/>
      <c r="CQ849" s="201"/>
      <c r="CR849" s="201"/>
      <c r="CS849" s="201"/>
      <c r="CT849" s="201"/>
      <c r="CU849" s="201"/>
      <c r="CV849" s="201"/>
      <c r="CW849" s="201"/>
      <c r="CX849" s="201"/>
      <c r="CY849" s="201"/>
      <c r="CZ849" s="201"/>
      <c r="DA849" s="201"/>
      <c r="DB849" s="201"/>
      <c r="DC849" s="201"/>
      <c r="DD849" s="201"/>
      <c r="DE849" s="201"/>
      <c r="DF849" s="201"/>
      <c r="DG849" s="201"/>
      <c r="DH849" s="201"/>
      <c r="DI849" s="201"/>
      <c r="DJ849" s="201"/>
      <c r="DK849" s="201"/>
      <c r="DL849" s="201"/>
      <c r="DM849" s="201"/>
      <c r="DN849" s="201"/>
      <c r="DS849" s="372"/>
      <c r="DT849" s="374"/>
      <c r="DU849" s="375"/>
      <c r="DV849" s="375"/>
      <c r="DW849" s="375"/>
      <c r="DX849" s="375">
        <v>1</v>
      </c>
      <c r="DY849" s="375">
        <f t="shared" ref="DY849:DY869" si="3161">DV849</f>
        <v>0</v>
      </c>
      <c r="DZ849" s="375">
        <f t="shared" ref="DZ849:DZ869" si="3162">DW849</f>
        <v>0</v>
      </c>
      <c r="EA849" s="375">
        <f t="shared" ref="EA849:EA869" si="3163">DX849</f>
        <v>1</v>
      </c>
      <c r="EB849" s="375">
        <f t="shared" ref="EB849:EB869" si="3164">DY849</f>
        <v>0</v>
      </c>
      <c r="EC849" s="375">
        <f t="shared" ref="EC849:EC869" si="3165">DZ849</f>
        <v>0</v>
      </c>
      <c r="ED849" s="375">
        <f t="shared" ref="ED849:ED869" si="3166">EA849</f>
        <v>1</v>
      </c>
      <c r="EE849" s="375">
        <f t="shared" ref="EE849:EE869" si="3167">EB849</f>
        <v>0</v>
      </c>
      <c r="EF849" s="375">
        <f t="shared" ref="EF849:EF869" si="3168">EC849</f>
        <v>0</v>
      </c>
      <c r="EG849" s="375">
        <f t="shared" ref="EG849:EG869" si="3169">ED849</f>
        <v>1</v>
      </c>
      <c r="EH849" s="375">
        <f t="shared" ref="EH849:EH869" si="3170">EE849</f>
        <v>0</v>
      </c>
      <c r="EI849" s="375">
        <f t="shared" ref="EI849:EI869" si="3171">EF849</f>
        <v>0</v>
      </c>
      <c r="EJ849" s="375">
        <f t="shared" ref="EJ849:EJ869" si="3172">EG849</f>
        <v>1</v>
      </c>
      <c r="EK849" s="375">
        <f t="shared" ref="EK849:EK869" si="3173">EH849</f>
        <v>0</v>
      </c>
      <c r="EL849" s="375">
        <f t="shared" ref="EL849:EL869" si="3174">EI849</f>
        <v>0</v>
      </c>
      <c r="EM849" s="375">
        <f t="shared" ref="EM849:EM869" si="3175">EJ849</f>
        <v>1</v>
      </c>
      <c r="EN849" s="375">
        <f t="shared" ref="EN849:EN869" si="3176">EK849</f>
        <v>0</v>
      </c>
      <c r="EO849" s="375">
        <f t="shared" ref="EO849:EO869" si="3177">EL849</f>
        <v>0</v>
      </c>
      <c r="EP849" s="375">
        <f t="shared" ref="EP849:EP869" si="3178">EM849</f>
        <v>1</v>
      </c>
      <c r="EQ849" s="375">
        <f t="shared" ref="EQ849:EQ869" si="3179">EN849</f>
        <v>0</v>
      </c>
      <c r="ER849" s="375">
        <f t="shared" ref="ER849:ER869" si="3180">EO849</f>
        <v>0</v>
      </c>
      <c r="ES849" s="375">
        <f t="shared" ref="ES849:ES869" si="3181">EP849</f>
        <v>1</v>
      </c>
      <c r="ET849" s="375">
        <f t="shared" ref="ET849:ET869" si="3182">EQ849</f>
        <v>0</v>
      </c>
      <c r="EU849" s="375">
        <f t="shared" ref="EU849:EU869" si="3183">ER849</f>
        <v>0</v>
      </c>
      <c r="EV849" s="375">
        <f t="shared" ref="EV849:EV869" si="3184">ES849</f>
        <v>1</v>
      </c>
      <c r="EW849" s="375">
        <f t="shared" ref="EW849:EW869" si="3185">ET849</f>
        <v>0</v>
      </c>
      <c r="EX849" s="375">
        <f t="shared" ref="EX849:EX869" si="3186">EU849</f>
        <v>0</v>
      </c>
      <c r="EY849" s="375">
        <f t="shared" ref="EY849:EY869" si="3187">EV849</f>
        <v>1</v>
      </c>
      <c r="EZ849" s="375">
        <f t="shared" ref="EZ849:EZ869" si="3188">EW849</f>
        <v>0</v>
      </c>
      <c r="FA849" s="375">
        <f t="shared" ref="FA849:FA869" si="3189">EX849</f>
        <v>0</v>
      </c>
      <c r="FB849" s="375">
        <f t="shared" ref="FB849:FB869" si="3190">EY849</f>
        <v>1</v>
      </c>
      <c r="FC849" s="375">
        <f t="shared" ref="FC849:FC869" si="3191">EZ849</f>
        <v>0</v>
      </c>
      <c r="FD849" s="375">
        <f t="shared" ref="FD849:FD869" si="3192">FA849</f>
        <v>0</v>
      </c>
      <c r="FE849" s="376"/>
      <c r="FF849" s="372"/>
      <c r="FG849" s="372"/>
      <c r="FH849" s="372"/>
      <c r="FI849" s="372"/>
      <c r="FJ849" s="372"/>
      <c r="FK849" s="372"/>
      <c r="FL849" s="372"/>
      <c r="FM849" s="372"/>
      <c r="FN849" s="372"/>
      <c r="FO849" s="372"/>
      <c r="FP849" s="372"/>
      <c r="FQ849" s="372"/>
      <c r="FR849" s="372"/>
      <c r="FS849" s="372"/>
      <c r="FT849" s="372"/>
      <c r="FU849" s="372"/>
      <c r="FV849" s="372"/>
      <c r="FW849" s="372"/>
      <c r="FX849" s="372"/>
      <c r="FY849" s="372"/>
      <c r="FZ849" s="372"/>
      <c r="GA849" s="372"/>
      <c r="GB849" s="372"/>
      <c r="GC849" s="372"/>
      <c r="GD849" s="372"/>
      <c r="GE849" s="372"/>
      <c r="GF849" s="372"/>
      <c r="GG849" s="372"/>
      <c r="GH849" s="372"/>
      <c r="GI849" s="372"/>
      <c r="GJ849" s="372"/>
      <c r="GK849" s="372"/>
      <c r="GL849" s="372"/>
      <c r="GM849" s="372"/>
      <c r="GN849" s="372"/>
      <c r="GO849" s="372"/>
      <c r="GP849" s="372"/>
      <c r="GQ849" s="372"/>
      <c r="GR849" s="372"/>
      <c r="GS849" s="372"/>
      <c r="GT849" s="372"/>
      <c r="GU849" s="372"/>
      <c r="GV849" s="372"/>
      <c r="GW849" s="372"/>
      <c r="GX849" s="372"/>
      <c r="GY849" s="372"/>
      <c r="GZ849" s="372"/>
      <c r="HA849" s="372"/>
      <c r="HB849" s="372"/>
      <c r="HC849" s="372"/>
    </row>
    <row r="850" spans="1:211" s="373" customFormat="1" ht="15" customHeight="1" thickTop="1" x14ac:dyDescent="0.2">
      <c r="A850" s="192">
        <f>SWDATA!O835</f>
        <v>0</v>
      </c>
      <c r="B850" s="192">
        <f>SWDATA!M835</f>
        <v>0</v>
      </c>
      <c r="C850" s="201">
        <f>IF(AND(SWDATA!M835=1,SWDATA!Q835="promotions"),SWDATA!P835,0)</f>
        <v>0</v>
      </c>
      <c r="D850" s="365">
        <f>ROW(SWDATA!M835)</f>
        <v>835</v>
      </c>
      <c r="E850" s="202">
        <f t="shared" si="3122"/>
        <v>0</v>
      </c>
      <c r="F850" s="203">
        <f t="shared" si="3106"/>
        <v>1</v>
      </c>
      <c r="G850" s="192" t="str">
        <f t="shared" si="3107"/>
        <v/>
      </c>
      <c r="H850" s="204"/>
      <c r="I850" s="390"/>
      <c r="J850" s="238">
        <f t="shared" si="3108"/>
        <v>0</v>
      </c>
      <c r="K850" s="239" t="str">
        <f t="shared" si="3109"/>
        <v/>
      </c>
      <c r="L850" s="342"/>
      <c r="M850" s="345"/>
      <c r="N850" s="340" t="str">
        <f>IF(LEN(SWDATA!F835)=0,"",N849)</f>
        <v/>
      </c>
      <c r="O850" s="296" t="str">
        <f>IF(LEN(SWDATA!G835)=0,"",O849)</f>
        <v/>
      </c>
      <c r="P850" s="297" t="str">
        <f>IF(LEN(SWDATA!C835)=0,"",SWDATA!C835)</f>
        <v/>
      </c>
      <c r="Q850" s="312" t="str">
        <f t="shared" si="3110"/>
        <v/>
      </c>
      <c r="R850" s="223" t="s">
        <v>261</v>
      </c>
      <c r="S850" s="224"/>
      <c r="T850" s="224"/>
      <c r="U850" s="264" t="s">
        <v>601</v>
      </c>
      <c r="V850" s="205" t="s">
        <v>221</v>
      </c>
      <c r="W850" s="266">
        <f>IF(OR(Is_Loading,LEN($A850)=0),"",SWDATA!P835)</f>
        <v>0</v>
      </c>
      <c r="X850" s="267">
        <f>IF(OR(Is_Loading,LEN($A850)=0),"",SWDATA!Q835)</f>
        <v>0</v>
      </c>
      <c r="Y850" s="267">
        <f>IF(OR(Is_Loading,LEN($A850)=0),"",SWDATA!R835)</f>
        <v>0</v>
      </c>
      <c r="Z850" s="266" t="str">
        <f t="shared" ref="Z850:Z864" si="3193">IF($A850=0,"",CHOOSE($F850,SUM(W850:Y850),SUM(W850:Y850)/3,Y850))</f>
        <v/>
      </c>
      <c r="AA850" s="266">
        <f>IF(OR(Is_Loading,LEN($A850)=0),"",SWDATA!T835)</f>
        <v>0</v>
      </c>
      <c r="AB850" s="267">
        <f>IF(OR(Is_Loading,LEN($A850)=0),"",SWDATA!U835)</f>
        <v>0</v>
      </c>
      <c r="AC850" s="267">
        <f>IF(OR(Is_Loading,LEN($A850)=0),"",SWDATA!V835)</f>
        <v>0</v>
      </c>
      <c r="AD850" s="266" t="str">
        <f t="shared" si="3111"/>
        <v/>
      </c>
      <c r="AE850" s="266">
        <f>IF(OR(Is_Loading,LEN($A850)=0),"",SWDATA!X835)</f>
        <v>0</v>
      </c>
      <c r="AF850" s="267">
        <f>IF(OR(Is_Loading,LEN($A850)=0),"",SWDATA!Y835)</f>
        <v>0</v>
      </c>
      <c r="AG850" s="267">
        <f>IF(OR(Is_Loading,LEN($A850)=0),"",SWDATA!Z835)</f>
        <v>0</v>
      </c>
      <c r="AH850" s="266" t="str">
        <f t="shared" si="3112"/>
        <v/>
      </c>
      <c r="AI850" s="266">
        <f>IF(OR(Is_Loading,LEN($A850)=0),"",SWDATA!AB835)</f>
        <v>0</v>
      </c>
      <c r="AJ850" s="267">
        <f>IF(OR(Is_Loading,LEN($A850)=0),"",SWDATA!AC835)</f>
        <v>0</v>
      </c>
      <c r="AK850" s="267">
        <f>IF(OR(Is_Loading,LEN($A850)=0),"",SWDATA!AD835)</f>
        <v>0</v>
      </c>
      <c r="AL850" s="266" t="str">
        <f t="shared" si="3113"/>
        <v/>
      </c>
      <c r="AM850" s="266">
        <f>IF(OR(Is_Loading,LEN($A850)=0),"",SWDATA!AF835)</f>
        <v>0</v>
      </c>
      <c r="AN850" s="267">
        <f>IF(OR(Is_Loading,LEN($A850)=0),"",SWDATA!AG835)</f>
        <v>0</v>
      </c>
      <c r="AO850" s="323">
        <f>IF(OR(Is_Loading,LEN($A850)=0),"",SWDATA!AH835)</f>
        <v>0</v>
      </c>
      <c r="AP850" s="320" t="str">
        <f t="shared" si="3114"/>
        <v/>
      </c>
      <c r="AQ850" s="266">
        <f>IF(OR(Is_Loading,LEN($A850)=0),"",SWDATA!AJ835)</f>
        <v>0</v>
      </c>
      <c r="AR850" s="267">
        <f>IF(OR(Is_Loading,LEN($A850)=0),"",SWDATA!AK835)</f>
        <v>0</v>
      </c>
      <c r="AS850" s="267">
        <f>IF(OR(Is_Loading,LEN($A850)=0),"",SWDATA!AL835)</f>
        <v>0</v>
      </c>
      <c r="AT850" s="266" t="str">
        <f t="shared" si="3115"/>
        <v/>
      </c>
      <c r="AU850" s="266">
        <f>IF(OR(Is_Loading,LEN($A850)=0),"",SWDATA!AN835)</f>
        <v>0</v>
      </c>
      <c r="AV850" s="267">
        <f>IF(OR(Is_Loading,LEN($A850)=0),"",SWDATA!AO835)</f>
        <v>0</v>
      </c>
      <c r="AW850" s="267">
        <f>IF(OR(Is_Loading,LEN($A850)=0),"",SWDATA!AP835)</f>
        <v>0</v>
      </c>
      <c r="AX850" s="266" t="str">
        <f t="shared" si="3116"/>
        <v/>
      </c>
      <c r="AY850" s="266">
        <f>IF(OR(Is_Loading,LEN($A850)=0),"",SWDATA!AR835)</f>
        <v>0</v>
      </c>
      <c r="AZ850" s="267">
        <f>IF(OR(Is_Loading,LEN($A850)=0),"",SWDATA!AS835)</f>
        <v>0</v>
      </c>
      <c r="BA850" s="267">
        <f>IF(OR(Is_Loading,LEN($A850)=0),"",SWDATA!AT835)</f>
        <v>0</v>
      </c>
      <c r="BB850" s="266" t="str">
        <f t="shared" si="3117"/>
        <v/>
      </c>
      <c r="BC850" s="266">
        <f>IF(OR(Is_Loading,LEN($A850)=0),"",SWDATA!AV835)</f>
        <v>0</v>
      </c>
      <c r="BD850" s="267">
        <f>IF(OR(Is_Loading,LEN($A850)=0),"",SWDATA!AW835)</f>
        <v>0</v>
      </c>
      <c r="BE850" s="323">
        <f>IF(OR(Is_Loading,LEN($A850)=0),"",SWDATA!AX835)</f>
        <v>0</v>
      </c>
      <c r="BF850" s="320" t="str">
        <f t="shared" si="3118"/>
        <v/>
      </c>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s="201"/>
      <c r="CO850" s="201"/>
      <c r="CP850" s="201"/>
      <c r="CQ850" s="201"/>
      <c r="CR850" s="201"/>
      <c r="CS850" s="201"/>
      <c r="CT850" s="201"/>
      <c r="CU850" s="201"/>
      <c r="CV850" s="201"/>
      <c r="CW850" s="201"/>
      <c r="CX850" s="201"/>
      <c r="CY850" s="201"/>
      <c r="CZ850" s="201"/>
      <c r="DA850" s="201"/>
      <c r="DB850" s="201"/>
      <c r="DC850" s="201"/>
      <c r="DD850" s="201"/>
      <c r="DE850" s="201"/>
      <c r="DF850" s="201"/>
      <c r="DG850" s="201"/>
      <c r="DH850" s="201"/>
      <c r="DI850" s="201"/>
      <c r="DJ850" s="201"/>
      <c r="DK850" s="201"/>
      <c r="DL850" s="201"/>
      <c r="DM850" s="201"/>
      <c r="DN850" s="201"/>
      <c r="DS850" s="372"/>
      <c r="DT850" s="374"/>
      <c r="DU850" s="375"/>
      <c r="DV850" s="375"/>
      <c r="DW850" s="375"/>
      <c r="DX850" s="375">
        <v>1</v>
      </c>
      <c r="DY850" s="375">
        <f t="shared" si="3161"/>
        <v>0</v>
      </c>
      <c r="DZ850" s="375">
        <f t="shared" si="3162"/>
        <v>0</v>
      </c>
      <c r="EA850" s="375">
        <f t="shared" si="3163"/>
        <v>1</v>
      </c>
      <c r="EB850" s="375">
        <f t="shared" si="3164"/>
        <v>0</v>
      </c>
      <c r="EC850" s="375">
        <f t="shared" si="3165"/>
        <v>0</v>
      </c>
      <c r="ED850" s="375">
        <f t="shared" si="3166"/>
        <v>1</v>
      </c>
      <c r="EE850" s="375">
        <f t="shared" si="3167"/>
        <v>0</v>
      </c>
      <c r="EF850" s="375">
        <f t="shared" si="3168"/>
        <v>0</v>
      </c>
      <c r="EG850" s="375">
        <f t="shared" si="3169"/>
        <v>1</v>
      </c>
      <c r="EH850" s="375">
        <f t="shared" si="3170"/>
        <v>0</v>
      </c>
      <c r="EI850" s="375">
        <f t="shared" si="3171"/>
        <v>0</v>
      </c>
      <c r="EJ850" s="375">
        <f t="shared" si="3172"/>
        <v>1</v>
      </c>
      <c r="EK850" s="375">
        <f t="shared" si="3173"/>
        <v>0</v>
      </c>
      <c r="EL850" s="375">
        <f t="shared" si="3174"/>
        <v>0</v>
      </c>
      <c r="EM850" s="375">
        <f t="shared" si="3175"/>
        <v>1</v>
      </c>
      <c r="EN850" s="375">
        <f t="shared" si="3176"/>
        <v>0</v>
      </c>
      <c r="EO850" s="375">
        <f t="shared" si="3177"/>
        <v>0</v>
      </c>
      <c r="EP850" s="375">
        <f t="shared" si="3178"/>
        <v>1</v>
      </c>
      <c r="EQ850" s="375">
        <f t="shared" si="3179"/>
        <v>0</v>
      </c>
      <c r="ER850" s="375">
        <f t="shared" si="3180"/>
        <v>0</v>
      </c>
      <c r="ES850" s="375">
        <f t="shared" si="3181"/>
        <v>1</v>
      </c>
      <c r="ET850" s="375">
        <f t="shared" si="3182"/>
        <v>0</v>
      </c>
      <c r="EU850" s="375">
        <f t="shared" si="3183"/>
        <v>0</v>
      </c>
      <c r="EV850" s="375">
        <f t="shared" si="3184"/>
        <v>1</v>
      </c>
      <c r="EW850" s="375">
        <f t="shared" si="3185"/>
        <v>0</v>
      </c>
      <c r="EX850" s="375">
        <f t="shared" si="3186"/>
        <v>0</v>
      </c>
      <c r="EY850" s="375">
        <f t="shared" si="3187"/>
        <v>1</v>
      </c>
      <c r="EZ850" s="375">
        <f t="shared" si="3188"/>
        <v>0</v>
      </c>
      <c r="FA850" s="375">
        <f t="shared" si="3189"/>
        <v>0</v>
      </c>
      <c r="FB850" s="375">
        <f t="shared" si="3190"/>
        <v>1</v>
      </c>
      <c r="FC850" s="375">
        <f t="shared" si="3191"/>
        <v>0</v>
      </c>
      <c r="FD850" s="375">
        <f t="shared" si="3192"/>
        <v>0</v>
      </c>
      <c r="FE850" s="376"/>
      <c r="FF850" s="372"/>
      <c r="FG850" s="372"/>
      <c r="FH850" s="372"/>
      <c r="FI850" s="372"/>
      <c r="FJ850" s="372"/>
      <c r="FK850" s="372"/>
      <c r="FL850" s="372"/>
      <c r="FM850" s="372"/>
      <c r="FN850" s="372"/>
      <c r="FO850" s="372"/>
      <c r="FP850" s="372"/>
      <c r="FQ850" s="372"/>
      <c r="FR850" s="372"/>
      <c r="FS850" s="372"/>
      <c r="FT850" s="372"/>
      <c r="FU850" s="372"/>
      <c r="FV850" s="372"/>
      <c r="FW850" s="372"/>
      <c r="FX850" s="372"/>
      <c r="FY850" s="372"/>
      <c r="FZ850" s="372"/>
      <c r="GA850" s="372"/>
      <c r="GB850" s="372"/>
      <c r="GC850" s="372"/>
      <c r="GD850" s="372"/>
      <c r="GE850" s="372"/>
      <c r="GF850" s="372"/>
      <c r="GG850" s="372"/>
      <c r="GH850" s="372"/>
      <c r="GI850" s="372"/>
      <c r="GJ850" s="372"/>
      <c r="GK850" s="372"/>
      <c r="GL850" s="372"/>
      <c r="GM850" s="372"/>
      <c r="GN850" s="372"/>
      <c r="GO850" s="372"/>
      <c r="GP850" s="372"/>
      <c r="GQ850" s="372"/>
      <c r="GR850" s="372"/>
      <c r="GS850" s="372"/>
      <c r="GT850" s="372"/>
      <c r="GU850" s="372"/>
      <c r="GV850" s="372"/>
      <c r="GW850" s="372"/>
      <c r="GX850" s="372"/>
      <c r="GY850" s="372"/>
      <c r="GZ850" s="372"/>
      <c r="HA850" s="372"/>
      <c r="HB850" s="372"/>
      <c r="HC850" s="372"/>
    </row>
    <row r="851" spans="1:211" s="373" customFormat="1" ht="15" customHeight="1" x14ac:dyDescent="0.2">
      <c r="A851" s="366">
        <f>SWDATA!O836</f>
        <v>0</v>
      </c>
      <c r="B851" s="366">
        <f>SWDATA!M836</f>
        <v>0</v>
      </c>
      <c r="C851" s="351">
        <f>IF(AND(SWDATA!M836=1,SWDATA!Q836="promotions"),SWDATA!P836,0)</f>
        <v>0</v>
      </c>
      <c r="D851" s="367">
        <f>ROW(SWDATA!M836)</f>
        <v>836</v>
      </c>
      <c r="E851" s="368">
        <f t="shared" si="3122"/>
        <v>0</v>
      </c>
      <c r="F851" s="369">
        <f t="shared" si="3106"/>
        <v>1</v>
      </c>
      <c r="G851" s="366" t="str">
        <f t="shared" si="3107"/>
        <v/>
      </c>
      <c r="H851" s="370"/>
      <c r="J851" s="238">
        <f t="shared" si="3108"/>
        <v>0</v>
      </c>
      <c r="K851" s="239" t="str">
        <f t="shared" si="3109"/>
        <v/>
      </c>
      <c r="L851" s="342"/>
      <c r="M851" s="345"/>
      <c r="N851" s="340" t="str">
        <f>IF(LEN(SWDATA!F836)=0,"",N850)</f>
        <v/>
      </c>
      <c r="O851" s="296" t="str">
        <f>IF(LEN(SWDATA!G836)=0,"",O850)</f>
        <v/>
      </c>
      <c r="P851" s="297" t="str">
        <f>IF(LEN(SWDATA!C836)=0,"",SWDATA!C836)</f>
        <v/>
      </c>
      <c r="Q851" s="312" t="str">
        <f t="shared" si="3110"/>
        <v/>
      </c>
      <c r="R851" s="223" t="s">
        <v>261</v>
      </c>
      <c r="S851" s="224"/>
      <c r="T851" s="224"/>
      <c r="U851" s="264" t="s">
        <v>611</v>
      </c>
      <c r="V851" s="205" t="s">
        <v>221</v>
      </c>
      <c r="W851" s="266">
        <f>IF(OR(Is_Loading,LEN($A851)=0),"",SWDATA!P836)</f>
        <v>0</v>
      </c>
      <c r="X851" s="267">
        <f>IF(OR(Is_Loading,LEN($A851)=0),"",SWDATA!Q836)</f>
        <v>0</v>
      </c>
      <c r="Y851" s="267">
        <f>IF(OR(Is_Loading,LEN($A851)=0),"",SWDATA!R836)</f>
        <v>0</v>
      </c>
      <c r="Z851" s="266" t="str">
        <f t="shared" si="3193"/>
        <v/>
      </c>
      <c r="AA851" s="266">
        <f>IF(OR(Is_Loading,LEN($A851)=0),"",SWDATA!T836)</f>
        <v>0</v>
      </c>
      <c r="AB851" s="267">
        <f>IF(OR(Is_Loading,LEN($A851)=0),"",SWDATA!U836)</f>
        <v>0</v>
      </c>
      <c r="AC851" s="267">
        <f>IF(OR(Is_Loading,LEN($A851)=0),"",SWDATA!V836)</f>
        <v>0</v>
      </c>
      <c r="AD851" s="266" t="str">
        <f t="shared" si="3111"/>
        <v/>
      </c>
      <c r="AE851" s="266">
        <f>IF(OR(Is_Loading,LEN($A851)=0),"",SWDATA!X836)</f>
        <v>0</v>
      </c>
      <c r="AF851" s="267">
        <f>IF(OR(Is_Loading,LEN($A851)=0),"",SWDATA!Y836)</f>
        <v>0</v>
      </c>
      <c r="AG851" s="267">
        <f>IF(OR(Is_Loading,LEN($A851)=0),"",SWDATA!Z836)</f>
        <v>0</v>
      </c>
      <c r="AH851" s="266" t="str">
        <f t="shared" si="3112"/>
        <v/>
      </c>
      <c r="AI851" s="266">
        <f>IF(OR(Is_Loading,LEN($A851)=0),"",SWDATA!AB836)</f>
        <v>0</v>
      </c>
      <c r="AJ851" s="267">
        <f>IF(OR(Is_Loading,LEN($A851)=0),"",SWDATA!AC836)</f>
        <v>0</v>
      </c>
      <c r="AK851" s="267">
        <f>IF(OR(Is_Loading,LEN($A851)=0),"",SWDATA!AD836)</f>
        <v>0</v>
      </c>
      <c r="AL851" s="266" t="str">
        <f t="shared" si="3113"/>
        <v/>
      </c>
      <c r="AM851" s="266">
        <f>IF(OR(Is_Loading,LEN($A851)=0),"",SWDATA!AF836)</f>
        <v>0</v>
      </c>
      <c r="AN851" s="267">
        <f>IF(OR(Is_Loading,LEN($A851)=0),"",SWDATA!AG836)</f>
        <v>0</v>
      </c>
      <c r="AO851" s="323">
        <f>IF(OR(Is_Loading,LEN($A851)=0),"",SWDATA!AH836)</f>
        <v>0</v>
      </c>
      <c r="AP851" s="320" t="str">
        <f t="shared" si="3114"/>
        <v/>
      </c>
      <c r="AQ851" s="266">
        <f>IF(OR(Is_Loading,LEN($A851)=0),"",SWDATA!AJ836)</f>
        <v>0</v>
      </c>
      <c r="AR851" s="267">
        <f>IF(OR(Is_Loading,LEN($A851)=0),"",SWDATA!AK836)</f>
        <v>0</v>
      </c>
      <c r="AS851" s="267">
        <f>IF(OR(Is_Loading,LEN($A851)=0),"",SWDATA!AL836)</f>
        <v>0</v>
      </c>
      <c r="AT851" s="266" t="str">
        <f t="shared" si="3115"/>
        <v/>
      </c>
      <c r="AU851" s="266">
        <f>IF(OR(Is_Loading,LEN($A851)=0),"",SWDATA!AN836)</f>
        <v>0</v>
      </c>
      <c r="AV851" s="267">
        <f>IF(OR(Is_Loading,LEN($A851)=0),"",SWDATA!AO836)</f>
        <v>0</v>
      </c>
      <c r="AW851" s="267">
        <f>IF(OR(Is_Loading,LEN($A851)=0),"",SWDATA!AP836)</f>
        <v>0</v>
      </c>
      <c r="AX851" s="266" t="str">
        <f t="shared" si="3116"/>
        <v/>
      </c>
      <c r="AY851" s="266">
        <f>IF(OR(Is_Loading,LEN($A851)=0),"",SWDATA!AR836)</f>
        <v>0</v>
      </c>
      <c r="AZ851" s="267">
        <f>IF(OR(Is_Loading,LEN($A851)=0),"",SWDATA!AS836)</f>
        <v>0</v>
      </c>
      <c r="BA851" s="267">
        <f>IF(OR(Is_Loading,LEN($A851)=0),"",SWDATA!AT836)</f>
        <v>0</v>
      </c>
      <c r="BB851" s="266" t="str">
        <f t="shared" si="3117"/>
        <v/>
      </c>
      <c r="BC851" s="266">
        <f>IF(OR(Is_Loading,LEN($A851)=0),"",SWDATA!AV836)</f>
        <v>0</v>
      </c>
      <c r="BD851" s="267">
        <f>IF(OR(Is_Loading,LEN($A851)=0),"",SWDATA!AW836)</f>
        <v>0</v>
      </c>
      <c r="BE851" s="323">
        <f>IF(OR(Is_Loading,LEN($A851)=0),"",SWDATA!AX836)</f>
        <v>0</v>
      </c>
      <c r="BF851" s="320" t="str">
        <f t="shared" si="3118"/>
        <v/>
      </c>
      <c r="BG851" s="11"/>
      <c r="BH851" s="11"/>
      <c r="BI851" s="11"/>
      <c r="BJ851" s="11"/>
      <c r="BK851" s="11"/>
      <c r="BL851" s="11"/>
      <c r="BM851" s="11"/>
      <c r="BN851" s="11"/>
      <c r="BO851" s="11"/>
      <c r="BP851" s="11"/>
      <c r="BQ851" s="11"/>
      <c r="BR851" s="11"/>
      <c r="BS851" s="11"/>
      <c r="BT851" s="11"/>
      <c r="BU851" s="11"/>
      <c r="BV851" s="11"/>
      <c r="BW851" s="11"/>
      <c r="BX851" s="11"/>
      <c r="BY851" s="11"/>
      <c r="BZ851" s="11"/>
      <c r="CA851" s="11"/>
      <c r="CB851" s="11"/>
      <c r="CC851" s="11"/>
      <c r="CD851" s="11"/>
      <c r="CE851" s="11"/>
      <c r="CF851" s="11"/>
      <c r="CG851" s="11"/>
      <c r="CH851" s="11"/>
      <c r="CI851" s="11"/>
      <c r="CJ851" s="11"/>
      <c r="CK851" s="11"/>
      <c r="CL851" s="11"/>
      <c r="CM851" s="11"/>
      <c r="CN851" s="351"/>
      <c r="CO851" s="351"/>
      <c r="CP851" s="351"/>
      <c r="CQ851" s="351"/>
      <c r="CR851" s="351"/>
      <c r="CS851" s="351"/>
      <c r="CT851" s="351"/>
      <c r="CU851" s="351"/>
      <c r="CV851" s="351"/>
      <c r="CW851" s="351"/>
      <c r="CX851" s="351"/>
      <c r="CY851" s="351"/>
      <c r="CZ851" s="351"/>
      <c r="DA851" s="351"/>
      <c r="DB851" s="351"/>
      <c r="DC851" s="351"/>
      <c r="DD851" s="351"/>
      <c r="DE851" s="351"/>
      <c r="DF851" s="351"/>
      <c r="DG851" s="351"/>
      <c r="DH851" s="351"/>
      <c r="DI851" s="351"/>
      <c r="DJ851" s="351"/>
      <c r="DK851" s="351"/>
      <c r="DL851" s="351"/>
      <c r="DM851" s="351"/>
      <c r="DN851" s="351"/>
      <c r="DQ851" s="373" t="e">
        <f t="shared" ref="DQ851" ca="1" si="3194">INDIRECT("'Metrics &amp; Attributes View'!"&amp;IF(ROW()-9=0, "", IF(13+ROW()/23-9&gt;26, CHAR(64+INT((ROW()-9-1)/26)),"")&amp;CHAR(65+MOD(13+ROW()/23-1, 26)))&amp;44)</f>
        <v>#REF!</v>
      </c>
      <c r="DS851" s="372"/>
      <c r="DT851" s="374"/>
      <c r="DU851" s="375"/>
      <c r="DV851" s="375"/>
      <c r="DW851" s="375"/>
      <c r="DX851" s="375">
        <v>1</v>
      </c>
      <c r="DY851" s="375">
        <f t="shared" si="3161"/>
        <v>0</v>
      </c>
      <c r="DZ851" s="375">
        <f t="shared" si="3162"/>
        <v>0</v>
      </c>
      <c r="EA851" s="375">
        <f t="shared" si="3163"/>
        <v>1</v>
      </c>
      <c r="EB851" s="375">
        <f t="shared" si="3164"/>
        <v>0</v>
      </c>
      <c r="EC851" s="375">
        <f t="shared" si="3165"/>
        <v>0</v>
      </c>
      <c r="ED851" s="375">
        <f t="shared" si="3166"/>
        <v>1</v>
      </c>
      <c r="EE851" s="375">
        <f t="shared" si="3167"/>
        <v>0</v>
      </c>
      <c r="EF851" s="375">
        <f t="shared" si="3168"/>
        <v>0</v>
      </c>
      <c r="EG851" s="375">
        <f t="shared" si="3169"/>
        <v>1</v>
      </c>
      <c r="EH851" s="375">
        <f t="shared" si="3170"/>
        <v>0</v>
      </c>
      <c r="EI851" s="375">
        <f t="shared" si="3171"/>
        <v>0</v>
      </c>
      <c r="EJ851" s="375">
        <f t="shared" si="3172"/>
        <v>1</v>
      </c>
      <c r="EK851" s="375">
        <f t="shared" si="3173"/>
        <v>0</v>
      </c>
      <c r="EL851" s="375">
        <f t="shared" si="3174"/>
        <v>0</v>
      </c>
      <c r="EM851" s="375">
        <f t="shared" si="3175"/>
        <v>1</v>
      </c>
      <c r="EN851" s="375">
        <f t="shared" si="3176"/>
        <v>0</v>
      </c>
      <c r="EO851" s="375">
        <f t="shared" si="3177"/>
        <v>0</v>
      </c>
      <c r="EP851" s="375">
        <f t="shared" si="3178"/>
        <v>1</v>
      </c>
      <c r="EQ851" s="375">
        <f t="shared" si="3179"/>
        <v>0</v>
      </c>
      <c r="ER851" s="375">
        <f t="shared" si="3180"/>
        <v>0</v>
      </c>
      <c r="ES851" s="375">
        <f t="shared" si="3181"/>
        <v>1</v>
      </c>
      <c r="ET851" s="375">
        <f t="shared" si="3182"/>
        <v>0</v>
      </c>
      <c r="EU851" s="375">
        <f t="shared" si="3183"/>
        <v>0</v>
      </c>
      <c r="EV851" s="375">
        <f t="shared" si="3184"/>
        <v>1</v>
      </c>
      <c r="EW851" s="375">
        <f t="shared" si="3185"/>
        <v>0</v>
      </c>
      <c r="EX851" s="375">
        <f t="shared" si="3186"/>
        <v>0</v>
      </c>
      <c r="EY851" s="375">
        <f t="shared" si="3187"/>
        <v>1</v>
      </c>
      <c r="EZ851" s="375">
        <f t="shared" si="3188"/>
        <v>0</v>
      </c>
      <c r="FA851" s="375">
        <f t="shared" si="3189"/>
        <v>0</v>
      </c>
      <c r="FB851" s="375">
        <f t="shared" si="3190"/>
        <v>1</v>
      </c>
      <c r="FC851" s="375">
        <f t="shared" si="3191"/>
        <v>0</v>
      </c>
      <c r="FD851" s="375">
        <f t="shared" si="3192"/>
        <v>0</v>
      </c>
      <c r="FE851" s="376"/>
      <c r="FF851" s="372"/>
      <c r="FG851" s="372"/>
      <c r="FH851" s="372"/>
      <c r="FI851" s="372"/>
      <c r="FJ851" s="372"/>
      <c r="FK851" s="372"/>
      <c r="FL851" s="372"/>
      <c r="FM851" s="372"/>
      <c r="FN851" s="372"/>
      <c r="FO851" s="372"/>
      <c r="FP851" s="372"/>
      <c r="FQ851" s="372"/>
      <c r="FR851" s="372"/>
      <c r="FS851" s="372"/>
      <c r="FT851" s="372"/>
      <c r="FU851" s="372"/>
      <c r="FV851" s="372"/>
      <c r="FW851" s="372"/>
      <c r="FX851" s="372"/>
      <c r="FY851" s="372"/>
      <c r="FZ851" s="372"/>
      <c r="GA851" s="372"/>
      <c r="GB851" s="372"/>
      <c r="GC851" s="372"/>
      <c r="GD851" s="372"/>
      <c r="GE851" s="372"/>
      <c r="GF851" s="372"/>
      <c r="GG851" s="372"/>
      <c r="GH851" s="372"/>
      <c r="GI851" s="372"/>
      <c r="GJ851" s="372"/>
      <c r="GK851" s="372"/>
      <c r="GL851" s="372"/>
      <c r="GM851" s="372"/>
      <c r="GN851" s="372"/>
      <c r="GO851" s="372"/>
      <c r="GP851" s="372"/>
      <c r="GQ851" s="372"/>
      <c r="GR851" s="372"/>
      <c r="GS851" s="372"/>
      <c r="GT851" s="372"/>
      <c r="GU851" s="372"/>
      <c r="GV851" s="372"/>
      <c r="GW851" s="372"/>
      <c r="GX851" s="372"/>
      <c r="GY851" s="372"/>
      <c r="GZ851" s="372"/>
      <c r="HA851" s="372"/>
      <c r="HB851" s="372"/>
      <c r="HC851" s="372"/>
    </row>
    <row r="852" spans="1:211" s="373" customFormat="1" ht="15" customHeight="1" x14ac:dyDescent="0.2">
      <c r="A852" s="366">
        <f>SWDATA!O837</f>
        <v>0</v>
      </c>
      <c r="B852" s="366">
        <f>SWDATA!M837</f>
        <v>0</v>
      </c>
      <c r="C852" s="351">
        <f>IF(AND(SWDATA!M837=1,SWDATA!Q837="promotions"),SWDATA!P837,0)</f>
        <v>0</v>
      </c>
      <c r="D852" s="367">
        <f>ROW(SWDATA!M837)</f>
        <v>837</v>
      </c>
      <c r="E852" s="368">
        <f t="shared" si="3122"/>
        <v>0</v>
      </c>
      <c r="F852" s="369">
        <f t="shared" si="3106"/>
        <v>1</v>
      </c>
      <c r="G852" s="366" t="str">
        <f t="shared" si="3107"/>
        <v/>
      </c>
      <c r="H852" s="370"/>
      <c r="J852" s="238">
        <f t="shared" si="3108"/>
        <v>0</v>
      </c>
      <c r="K852" s="239" t="str">
        <f t="shared" si="3109"/>
        <v/>
      </c>
      <c r="L852" s="342"/>
      <c r="M852" s="345"/>
      <c r="N852" s="340" t="str">
        <f>IF(LEN(SWDATA!F837)=0,"",N851)</f>
        <v/>
      </c>
      <c r="O852" s="296" t="str">
        <f>IF(LEN(SWDATA!G837)=0,"",O851)</f>
        <v/>
      </c>
      <c r="P852" s="297" t="str">
        <f>IF(LEN(SWDATA!C837)=0,"",SWDATA!C837)</f>
        <v/>
      </c>
      <c r="Q852" s="312" t="str">
        <f t="shared" si="3110"/>
        <v/>
      </c>
      <c r="R852" s="223" t="s">
        <v>261</v>
      </c>
      <c r="S852" s="224"/>
      <c r="T852" s="224"/>
      <c r="U852" s="264" t="s">
        <v>598</v>
      </c>
      <c r="V852" s="205" t="s">
        <v>221</v>
      </c>
      <c r="W852" s="266">
        <f>IF(OR(Is_Loading,LEN($A852)=0),"",SWDATA!P837)</f>
        <v>0</v>
      </c>
      <c r="X852" s="267">
        <f>IF(OR(Is_Loading,LEN($A852)=0),"",SWDATA!Q837)</f>
        <v>0</v>
      </c>
      <c r="Y852" s="267">
        <f>IF(OR(Is_Loading,LEN($A852)=0),"",SWDATA!R837)</f>
        <v>0</v>
      </c>
      <c r="Z852" s="266" t="str">
        <f t="shared" si="3193"/>
        <v/>
      </c>
      <c r="AA852" s="266">
        <f>IF(OR(Is_Loading,LEN($A852)=0),"",SWDATA!T837)</f>
        <v>0</v>
      </c>
      <c r="AB852" s="267">
        <f>IF(OR(Is_Loading,LEN($A852)=0),"",SWDATA!U837)</f>
        <v>0</v>
      </c>
      <c r="AC852" s="267">
        <f>IF(OR(Is_Loading,LEN($A852)=0),"",SWDATA!V837)</f>
        <v>0</v>
      </c>
      <c r="AD852" s="266" t="str">
        <f t="shared" si="3111"/>
        <v/>
      </c>
      <c r="AE852" s="266">
        <f>IF(OR(Is_Loading,LEN($A852)=0),"",SWDATA!X837)</f>
        <v>0</v>
      </c>
      <c r="AF852" s="267">
        <f>IF(OR(Is_Loading,LEN($A852)=0),"",SWDATA!Y837)</f>
        <v>0</v>
      </c>
      <c r="AG852" s="267">
        <f>IF(OR(Is_Loading,LEN($A852)=0),"",SWDATA!Z837)</f>
        <v>0</v>
      </c>
      <c r="AH852" s="266" t="str">
        <f t="shared" si="3112"/>
        <v/>
      </c>
      <c r="AI852" s="266">
        <f>IF(OR(Is_Loading,LEN($A852)=0),"",SWDATA!AB837)</f>
        <v>0</v>
      </c>
      <c r="AJ852" s="267">
        <f>IF(OR(Is_Loading,LEN($A852)=0),"",SWDATA!AC837)</f>
        <v>0</v>
      </c>
      <c r="AK852" s="267">
        <f>IF(OR(Is_Loading,LEN($A852)=0),"",SWDATA!AD837)</f>
        <v>0</v>
      </c>
      <c r="AL852" s="266" t="str">
        <f t="shared" si="3113"/>
        <v/>
      </c>
      <c r="AM852" s="266">
        <f>IF(OR(Is_Loading,LEN($A852)=0),"",SWDATA!AF837)</f>
        <v>0</v>
      </c>
      <c r="AN852" s="267">
        <f>IF(OR(Is_Loading,LEN($A852)=0),"",SWDATA!AG837)</f>
        <v>0</v>
      </c>
      <c r="AO852" s="323">
        <f>IF(OR(Is_Loading,LEN($A852)=0),"",SWDATA!AH837)</f>
        <v>0</v>
      </c>
      <c r="AP852" s="320" t="str">
        <f t="shared" si="3114"/>
        <v/>
      </c>
      <c r="AQ852" s="266">
        <f>IF(OR(Is_Loading,LEN($A852)=0),"",SWDATA!AJ837)</f>
        <v>0</v>
      </c>
      <c r="AR852" s="267">
        <f>IF(OR(Is_Loading,LEN($A852)=0),"",SWDATA!AK837)</f>
        <v>0</v>
      </c>
      <c r="AS852" s="267">
        <f>IF(OR(Is_Loading,LEN($A852)=0),"",SWDATA!AL837)</f>
        <v>0</v>
      </c>
      <c r="AT852" s="266" t="str">
        <f t="shared" si="3115"/>
        <v/>
      </c>
      <c r="AU852" s="266">
        <f>IF(OR(Is_Loading,LEN($A852)=0),"",SWDATA!AN837)</f>
        <v>0</v>
      </c>
      <c r="AV852" s="267">
        <f>IF(OR(Is_Loading,LEN($A852)=0),"",SWDATA!AO837)</f>
        <v>0</v>
      </c>
      <c r="AW852" s="267">
        <f>IF(OR(Is_Loading,LEN($A852)=0),"",SWDATA!AP837)</f>
        <v>0</v>
      </c>
      <c r="AX852" s="266" t="str">
        <f t="shared" si="3116"/>
        <v/>
      </c>
      <c r="AY852" s="266">
        <f>IF(OR(Is_Loading,LEN($A852)=0),"",SWDATA!AR837)</f>
        <v>0</v>
      </c>
      <c r="AZ852" s="267">
        <f>IF(OR(Is_Loading,LEN($A852)=0),"",SWDATA!AS837)</f>
        <v>0</v>
      </c>
      <c r="BA852" s="267">
        <f>IF(OR(Is_Loading,LEN($A852)=0),"",SWDATA!AT837)</f>
        <v>0</v>
      </c>
      <c r="BB852" s="266" t="str">
        <f t="shared" si="3117"/>
        <v/>
      </c>
      <c r="BC852" s="266">
        <f>IF(OR(Is_Loading,LEN($A852)=0),"",SWDATA!AV837)</f>
        <v>0</v>
      </c>
      <c r="BD852" s="267">
        <f>IF(OR(Is_Loading,LEN($A852)=0),"",SWDATA!AW837)</f>
        <v>0</v>
      </c>
      <c r="BE852" s="323">
        <f>IF(OR(Is_Loading,LEN($A852)=0),"",SWDATA!AX837)</f>
        <v>0</v>
      </c>
      <c r="BF852" s="320" t="str">
        <f t="shared" si="3118"/>
        <v/>
      </c>
      <c r="BG852" s="11"/>
      <c r="BH852" s="11"/>
      <c r="BI852" s="11"/>
      <c r="BJ852" s="11"/>
      <c r="BK852" s="11"/>
      <c r="BL852" s="11"/>
      <c r="BM852" s="11"/>
      <c r="BN852" s="11"/>
      <c r="BO852" s="11"/>
      <c r="BP852" s="11"/>
      <c r="BQ852" s="11"/>
      <c r="BR852" s="11"/>
      <c r="BS852" s="11"/>
      <c r="BT852" s="11"/>
      <c r="BU852" s="11"/>
      <c r="BV852" s="11"/>
      <c r="BW852" s="11"/>
      <c r="BX852" s="11"/>
      <c r="BY852" s="11"/>
      <c r="BZ852" s="11"/>
      <c r="CA852" s="11"/>
      <c r="CB852" s="11"/>
      <c r="CC852" s="11"/>
      <c r="CD852" s="11"/>
      <c r="CE852" s="11"/>
      <c r="CF852" s="11"/>
      <c r="CG852" s="11"/>
      <c r="CH852" s="11"/>
      <c r="CI852" s="11"/>
      <c r="CJ852" s="11"/>
      <c r="CK852" s="11"/>
      <c r="CL852" s="11"/>
      <c r="CM852" s="11"/>
      <c r="CN852" s="351"/>
      <c r="CO852" s="351"/>
      <c r="CP852" s="351"/>
      <c r="CQ852" s="351"/>
      <c r="CR852" s="351"/>
      <c r="CS852" s="351"/>
      <c r="CT852" s="351"/>
      <c r="CU852" s="351"/>
      <c r="CV852" s="351"/>
      <c r="CW852" s="351"/>
      <c r="CX852" s="351"/>
      <c r="CY852" s="351"/>
      <c r="CZ852" s="351"/>
      <c r="DA852" s="351"/>
      <c r="DB852" s="351"/>
      <c r="DC852" s="351"/>
      <c r="DD852" s="351"/>
      <c r="DE852" s="351"/>
      <c r="DF852" s="351"/>
      <c r="DG852" s="351"/>
      <c r="DH852" s="351"/>
      <c r="DI852" s="351"/>
      <c r="DJ852" s="351"/>
      <c r="DK852" s="351"/>
      <c r="DL852" s="351"/>
      <c r="DM852" s="351"/>
      <c r="DN852" s="351"/>
      <c r="DS852" s="372"/>
      <c r="DT852" s="374"/>
      <c r="DU852" s="375"/>
      <c r="DV852" s="375"/>
      <c r="DW852" s="375"/>
      <c r="DX852" s="375">
        <v>1</v>
      </c>
      <c r="DY852" s="375">
        <f t="shared" si="3161"/>
        <v>0</v>
      </c>
      <c r="DZ852" s="375">
        <f t="shared" si="3162"/>
        <v>0</v>
      </c>
      <c r="EA852" s="375">
        <f t="shared" si="3163"/>
        <v>1</v>
      </c>
      <c r="EB852" s="375">
        <f t="shared" si="3164"/>
        <v>0</v>
      </c>
      <c r="EC852" s="375">
        <f t="shared" si="3165"/>
        <v>0</v>
      </c>
      <c r="ED852" s="375">
        <f t="shared" si="3166"/>
        <v>1</v>
      </c>
      <c r="EE852" s="375">
        <f t="shared" si="3167"/>
        <v>0</v>
      </c>
      <c r="EF852" s="375">
        <f t="shared" si="3168"/>
        <v>0</v>
      </c>
      <c r="EG852" s="375">
        <f t="shared" si="3169"/>
        <v>1</v>
      </c>
      <c r="EH852" s="375">
        <f t="shared" si="3170"/>
        <v>0</v>
      </c>
      <c r="EI852" s="375">
        <f t="shared" si="3171"/>
        <v>0</v>
      </c>
      <c r="EJ852" s="375">
        <f t="shared" si="3172"/>
        <v>1</v>
      </c>
      <c r="EK852" s="375">
        <f t="shared" si="3173"/>
        <v>0</v>
      </c>
      <c r="EL852" s="375">
        <f t="shared" si="3174"/>
        <v>0</v>
      </c>
      <c r="EM852" s="375">
        <f t="shared" si="3175"/>
        <v>1</v>
      </c>
      <c r="EN852" s="375">
        <f t="shared" si="3176"/>
        <v>0</v>
      </c>
      <c r="EO852" s="375">
        <f t="shared" si="3177"/>
        <v>0</v>
      </c>
      <c r="EP852" s="375">
        <f t="shared" si="3178"/>
        <v>1</v>
      </c>
      <c r="EQ852" s="375">
        <f t="shared" si="3179"/>
        <v>0</v>
      </c>
      <c r="ER852" s="375">
        <f t="shared" si="3180"/>
        <v>0</v>
      </c>
      <c r="ES852" s="375">
        <f t="shared" si="3181"/>
        <v>1</v>
      </c>
      <c r="ET852" s="375">
        <f t="shared" si="3182"/>
        <v>0</v>
      </c>
      <c r="EU852" s="375">
        <f t="shared" si="3183"/>
        <v>0</v>
      </c>
      <c r="EV852" s="375">
        <f t="shared" si="3184"/>
        <v>1</v>
      </c>
      <c r="EW852" s="375">
        <f t="shared" si="3185"/>
        <v>0</v>
      </c>
      <c r="EX852" s="375">
        <f t="shared" si="3186"/>
        <v>0</v>
      </c>
      <c r="EY852" s="375">
        <f t="shared" si="3187"/>
        <v>1</v>
      </c>
      <c r="EZ852" s="375">
        <f t="shared" si="3188"/>
        <v>0</v>
      </c>
      <c r="FA852" s="375">
        <f t="shared" si="3189"/>
        <v>0</v>
      </c>
      <c r="FB852" s="375">
        <f t="shared" si="3190"/>
        <v>1</v>
      </c>
      <c r="FC852" s="375">
        <f t="shared" si="3191"/>
        <v>0</v>
      </c>
      <c r="FD852" s="375">
        <f t="shared" si="3192"/>
        <v>0</v>
      </c>
      <c r="FE852" s="376"/>
      <c r="FF852" s="372"/>
      <c r="FG852" s="372"/>
      <c r="FH852" s="372"/>
      <c r="FI852" s="372"/>
      <c r="FJ852" s="372"/>
      <c r="FK852" s="372"/>
      <c r="FL852" s="372"/>
      <c r="FM852" s="372"/>
      <c r="FN852" s="372"/>
      <c r="FO852" s="372"/>
      <c r="FP852" s="372"/>
      <c r="FQ852" s="372"/>
      <c r="FR852" s="372"/>
      <c r="FS852" s="372"/>
      <c r="FT852" s="372"/>
      <c r="FU852" s="372"/>
      <c r="FV852" s="372"/>
      <c r="FW852" s="372"/>
      <c r="FX852" s="372"/>
      <c r="FY852" s="372"/>
      <c r="FZ852" s="372"/>
      <c r="GA852" s="372"/>
      <c r="GB852" s="372"/>
      <c r="GC852" s="372"/>
      <c r="GD852" s="372"/>
      <c r="GE852" s="372"/>
      <c r="GF852" s="372"/>
      <c r="GG852" s="372"/>
      <c r="GH852" s="372"/>
      <c r="GI852" s="372"/>
      <c r="GJ852" s="372"/>
      <c r="GK852" s="372"/>
      <c r="GL852" s="372"/>
      <c r="GM852" s="372"/>
      <c r="GN852" s="372"/>
      <c r="GO852" s="372"/>
      <c r="GP852" s="372"/>
      <c r="GQ852" s="372"/>
      <c r="GR852" s="372"/>
      <c r="GS852" s="372"/>
      <c r="GT852" s="372"/>
      <c r="GU852" s="372"/>
      <c r="GV852" s="372"/>
      <c r="GW852" s="372"/>
      <c r="GX852" s="372"/>
      <c r="GY852" s="372"/>
      <c r="GZ852" s="372"/>
      <c r="HA852" s="372"/>
      <c r="HB852" s="372"/>
      <c r="HC852" s="372"/>
    </row>
    <row r="853" spans="1:211" s="373" customFormat="1" ht="15" customHeight="1" x14ac:dyDescent="0.2">
      <c r="A853" s="366">
        <f>SWDATA!O838</f>
        <v>0</v>
      </c>
      <c r="B853" s="366">
        <f>SWDATA!M838</f>
        <v>0</v>
      </c>
      <c r="C853" s="351">
        <f>IF(AND(SWDATA!M838=1,SWDATA!Q838="promotions"),SWDATA!P838,0)</f>
        <v>0</v>
      </c>
      <c r="D853" s="367">
        <f>ROW(SWDATA!M838)</f>
        <v>838</v>
      </c>
      <c r="E853" s="368">
        <f t="shared" si="3122"/>
        <v>0</v>
      </c>
      <c r="F853" s="369">
        <f t="shared" si="3106"/>
        <v>1</v>
      </c>
      <c r="G853" s="366" t="str">
        <f t="shared" si="3107"/>
        <v/>
      </c>
      <c r="H853" s="370"/>
      <c r="J853" s="238">
        <f t="shared" si="3108"/>
        <v>0</v>
      </c>
      <c r="K853" s="239" t="str">
        <f t="shared" si="3109"/>
        <v/>
      </c>
      <c r="L853" s="342"/>
      <c r="M853" s="345"/>
      <c r="N853" s="340" t="str">
        <f>IF(LEN(SWDATA!F838)=0,"",N852)</f>
        <v/>
      </c>
      <c r="O853" s="296" t="str">
        <f>IF(LEN(SWDATA!G838)=0,"",O852)</f>
        <v/>
      </c>
      <c r="P853" s="297" t="str">
        <f>IF(LEN(SWDATA!C838)=0,"",SWDATA!C838)</f>
        <v/>
      </c>
      <c r="Q853" s="312" t="str">
        <f t="shared" si="3110"/>
        <v/>
      </c>
      <c r="R853" s="223" t="s">
        <v>261</v>
      </c>
      <c r="S853" s="224"/>
      <c r="T853" s="224"/>
      <c r="U853" s="264" t="s">
        <v>628</v>
      </c>
      <c r="V853" s="205" t="s">
        <v>221</v>
      </c>
      <c r="W853" s="266">
        <f>IF(OR(Is_Loading,LEN($A853)=0),"",SWDATA!P838)</f>
        <v>0</v>
      </c>
      <c r="X853" s="267">
        <f>IF(OR(Is_Loading,LEN($A853)=0),"",SWDATA!Q838)</f>
        <v>0</v>
      </c>
      <c r="Y853" s="267">
        <f>IF(OR(Is_Loading,LEN($A853)=0),"",SWDATA!R838)</f>
        <v>0</v>
      </c>
      <c r="Z853" s="266" t="str">
        <f t="shared" si="3193"/>
        <v/>
      </c>
      <c r="AA853" s="266">
        <f>IF(OR(Is_Loading,LEN($A853)=0),"",SWDATA!T838)</f>
        <v>0</v>
      </c>
      <c r="AB853" s="267">
        <f>IF(OR(Is_Loading,LEN($A853)=0),"",SWDATA!U838)</f>
        <v>0</v>
      </c>
      <c r="AC853" s="267">
        <f>IF(OR(Is_Loading,LEN($A853)=0),"",SWDATA!V838)</f>
        <v>0</v>
      </c>
      <c r="AD853" s="266" t="str">
        <f t="shared" si="3111"/>
        <v/>
      </c>
      <c r="AE853" s="266">
        <f>IF(OR(Is_Loading,LEN($A853)=0),"",SWDATA!X838)</f>
        <v>0</v>
      </c>
      <c r="AF853" s="267">
        <f>IF(OR(Is_Loading,LEN($A853)=0),"",SWDATA!Y838)</f>
        <v>0</v>
      </c>
      <c r="AG853" s="267">
        <f>IF(OR(Is_Loading,LEN($A853)=0),"",SWDATA!Z838)</f>
        <v>0</v>
      </c>
      <c r="AH853" s="266" t="str">
        <f t="shared" si="3112"/>
        <v/>
      </c>
      <c r="AI853" s="266">
        <f>IF(OR(Is_Loading,LEN($A853)=0),"",SWDATA!AB838)</f>
        <v>0</v>
      </c>
      <c r="AJ853" s="267">
        <f>IF(OR(Is_Loading,LEN($A853)=0),"",SWDATA!AC838)</f>
        <v>0</v>
      </c>
      <c r="AK853" s="267">
        <f>IF(OR(Is_Loading,LEN($A853)=0),"",SWDATA!AD838)</f>
        <v>0</v>
      </c>
      <c r="AL853" s="266" t="str">
        <f t="shared" si="3113"/>
        <v/>
      </c>
      <c r="AM853" s="266">
        <f>IF(OR(Is_Loading,LEN($A853)=0),"",SWDATA!AF838)</f>
        <v>0</v>
      </c>
      <c r="AN853" s="267">
        <f>IF(OR(Is_Loading,LEN($A853)=0),"",SWDATA!AG838)</f>
        <v>0</v>
      </c>
      <c r="AO853" s="323">
        <f>IF(OR(Is_Loading,LEN($A853)=0),"",SWDATA!AH838)</f>
        <v>0</v>
      </c>
      <c r="AP853" s="320" t="str">
        <f t="shared" si="3114"/>
        <v/>
      </c>
      <c r="AQ853" s="266">
        <f>IF(OR(Is_Loading,LEN($A853)=0),"",SWDATA!AJ838)</f>
        <v>0</v>
      </c>
      <c r="AR853" s="267">
        <f>IF(OR(Is_Loading,LEN($A853)=0),"",SWDATA!AK838)</f>
        <v>0</v>
      </c>
      <c r="AS853" s="267">
        <f>IF(OR(Is_Loading,LEN($A853)=0),"",SWDATA!AL838)</f>
        <v>0</v>
      </c>
      <c r="AT853" s="266" t="str">
        <f t="shared" si="3115"/>
        <v/>
      </c>
      <c r="AU853" s="266">
        <f>IF(OR(Is_Loading,LEN($A853)=0),"",SWDATA!AN838)</f>
        <v>0</v>
      </c>
      <c r="AV853" s="267">
        <f>IF(OR(Is_Loading,LEN($A853)=0),"",SWDATA!AO838)</f>
        <v>0</v>
      </c>
      <c r="AW853" s="267">
        <f>IF(OR(Is_Loading,LEN($A853)=0),"",SWDATA!AP838)</f>
        <v>0</v>
      </c>
      <c r="AX853" s="266" t="str">
        <f t="shared" si="3116"/>
        <v/>
      </c>
      <c r="AY853" s="266">
        <f>IF(OR(Is_Loading,LEN($A853)=0),"",SWDATA!AR838)</f>
        <v>0</v>
      </c>
      <c r="AZ853" s="267">
        <f>IF(OR(Is_Loading,LEN($A853)=0),"",SWDATA!AS838)</f>
        <v>0</v>
      </c>
      <c r="BA853" s="267">
        <f>IF(OR(Is_Loading,LEN($A853)=0),"",SWDATA!AT838)</f>
        <v>0</v>
      </c>
      <c r="BB853" s="266" t="str">
        <f t="shared" si="3117"/>
        <v/>
      </c>
      <c r="BC853" s="266">
        <f>IF(OR(Is_Loading,LEN($A853)=0),"",SWDATA!AV838)</f>
        <v>0</v>
      </c>
      <c r="BD853" s="267">
        <f>IF(OR(Is_Loading,LEN($A853)=0),"",SWDATA!AW838)</f>
        <v>0</v>
      </c>
      <c r="BE853" s="323">
        <f>IF(OR(Is_Loading,LEN($A853)=0),"",SWDATA!AX838)</f>
        <v>0</v>
      </c>
      <c r="BF853" s="320" t="str">
        <f t="shared" si="3118"/>
        <v/>
      </c>
      <c r="BG853" s="11"/>
      <c r="BH853" s="11"/>
      <c r="BI853" s="11"/>
      <c r="BJ853" s="11"/>
      <c r="BK853" s="11"/>
      <c r="BL853" s="11"/>
      <c r="BM853" s="11"/>
      <c r="BN853" s="11"/>
      <c r="BO853" s="11"/>
      <c r="BP853" s="11"/>
      <c r="BQ853" s="11"/>
      <c r="BR853" s="11"/>
      <c r="BS853" s="11"/>
      <c r="BT853" s="11"/>
      <c r="BU853" s="11"/>
      <c r="BV853" s="11"/>
      <c r="BW853" s="11"/>
      <c r="BX853" s="11"/>
      <c r="BY853" s="11"/>
      <c r="BZ853" s="11"/>
      <c r="CA853" s="11"/>
      <c r="CB853" s="11"/>
      <c r="CC853" s="11"/>
      <c r="CD853" s="11"/>
      <c r="CE853" s="11"/>
      <c r="CF853" s="11"/>
      <c r="CG853" s="11"/>
      <c r="CH853" s="11"/>
      <c r="CI853" s="11"/>
      <c r="CJ853" s="11"/>
      <c r="CK853" s="11"/>
      <c r="CL853" s="11"/>
      <c r="CM853" s="11"/>
      <c r="CN853" s="351"/>
      <c r="CO853" s="351"/>
      <c r="CP853" s="351"/>
      <c r="CQ853" s="351"/>
      <c r="CR853" s="351"/>
      <c r="CS853" s="351"/>
      <c r="CT853" s="351"/>
      <c r="CU853" s="351"/>
      <c r="CV853" s="351"/>
      <c r="CW853" s="351"/>
      <c r="CX853" s="351"/>
      <c r="CY853" s="351"/>
      <c r="CZ853" s="351"/>
      <c r="DA853" s="351"/>
      <c r="DB853" s="351"/>
      <c r="DC853" s="351"/>
      <c r="DD853" s="351"/>
      <c r="DE853" s="351"/>
      <c r="DF853" s="351"/>
      <c r="DG853" s="351"/>
      <c r="DH853" s="351"/>
      <c r="DI853" s="351"/>
      <c r="DJ853" s="351"/>
      <c r="DK853" s="351"/>
      <c r="DL853" s="351"/>
      <c r="DM853" s="351"/>
      <c r="DN853" s="351"/>
      <c r="DS853" s="372"/>
      <c r="DT853" s="374"/>
      <c r="DU853" s="375"/>
      <c r="DV853" s="375"/>
      <c r="DW853" s="375"/>
      <c r="DX853" s="375">
        <v>1</v>
      </c>
      <c r="DY853" s="375">
        <f t="shared" si="3161"/>
        <v>0</v>
      </c>
      <c r="DZ853" s="375">
        <f t="shared" si="3162"/>
        <v>0</v>
      </c>
      <c r="EA853" s="375">
        <f t="shared" si="3163"/>
        <v>1</v>
      </c>
      <c r="EB853" s="375">
        <f t="shared" si="3164"/>
        <v>0</v>
      </c>
      <c r="EC853" s="375">
        <f t="shared" si="3165"/>
        <v>0</v>
      </c>
      <c r="ED853" s="375">
        <f t="shared" si="3166"/>
        <v>1</v>
      </c>
      <c r="EE853" s="375">
        <f t="shared" si="3167"/>
        <v>0</v>
      </c>
      <c r="EF853" s="375">
        <f t="shared" si="3168"/>
        <v>0</v>
      </c>
      <c r="EG853" s="375">
        <f t="shared" si="3169"/>
        <v>1</v>
      </c>
      <c r="EH853" s="375">
        <f t="shared" si="3170"/>
        <v>0</v>
      </c>
      <c r="EI853" s="375">
        <f t="shared" si="3171"/>
        <v>0</v>
      </c>
      <c r="EJ853" s="375">
        <f t="shared" si="3172"/>
        <v>1</v>
      </c>
      <c r="EK853" s="375">
        <f t="shared" si="3173"/>
        <v>0</v>
      </c>
      <c r="EL853" s="375">
        <f t="shared" si="3174"/>
        <v>0</v>
      </c>
      <c r="EM853" s="375">
        <f t="shared" si="3175"/>
        <v>1</v>
      </c>
      <c r="EN853" s="375">
        <f t="shared" si="3176"/>
        <v>0</v>
      </c>
      <c r="EO853" s="375">
        <f t="shared" si="3177"/>
        <v>0</v>
      </c>
      <c r="EP853" s="375">
        <f t="shared" si="3178"/>
        <v>1</v>
      </c>
      <c r="EQ853" s="375">
        <f t="shared" si="3179"/>
        <v>0</v>
      </c>
      <c r="ER853" s="375">
        <f t="shared" si="3180"/>
        <v>0</v>
      </c>
      <c r="ES853" s="375">
        <f t="shared" si="3181"/>
        <v>1</v>
      </c>
      <c r="ET853" s="375">
        <f t="shared" si="3182"/>
        <v>0</v>
      </c>
      <c r="EU853" s="375">
        <f t="shared" si="3183"/>
        <v>0</v>
      </c>
      <c r="EV853" s="375">
        <f t="shared" si="3184"/>
        <v>1</v>
      </c>
      <c r="EW853" s="375">
        <f t="shared" si="3185"/>
        <v>0</v>
      </c>
      <c r="EX853" s="375">
        <f t="shared" si="3186"/>
        <v>0</v>
      </c>
      <c r="EY853" s="375">
        <f t="shared" si="3187"/>
        <v>1</v>
      </c>
      <c r="EZ853" s="375">
        <f t="shared" si="3188"/>
        <v>0</v>
      </c>
      <c r="FA853" s="375">
        <f t="shared" si="3189"/>
        <v>0</v>
      </c>
      <c r="FB853" s="375">
        <f t="shared" si="3190"/>
        <v>1</v>
      </c>
      <c r="FC853" s="375">
        <f t="shared" si="3191"/>
        <v>0</v>
      </c>
      <c r="FD853" s="375">
        <f t="shared" si="3192"/>
        <v>0</v>
      </c>
      <c r="FE853" s="376"/>
      <c r="FF853" s="372"/>
      <c r="FG853" s="372"/>
      <c r="FH853" s="372"/>
      <c r="FI853" s="372"/>
      <c r="FJ853" s="372"/>
      <c r="FK853" s="372"/>
      <c r="FL853" s="372"/>
      <c r="FM853" s="372"/>
      <c r="FN853" s="372"/>
      <c r="FO853" s="372"/>
      <c r="FP853" s="372"/>
      <c r="FQ853" s="372"/>
      <c r="FR853" s="372"/>
      <c r="FS853" s="372"/>
      <c r="FT853" s="372"/>
      <c r="FU853" s="372"/>
      <c r="FV853" s="372"/>
      <c r="FW853" s="372"/>
      <c r="FX853" s="372"/>
      <c r="FY853" s="372"/>
      <c r="FZ853" s="372"/>
      <c r="GA853" s="372"/>
      <c r="GB853" s="372"/>
      <c r="GC853" s="372"/>
      <c r="GD853" s="372"/>
      <c r="GE853" s="372"/>
      <c r="GF853" s="372"/>
      <c r="GG853" s="372"/>
      <c r="GH853" s="372"/>
      <c r="GI853" s="372"/>
      <c r="GJ853" s="372"/>
      <c r="GK853" s="372"/>
      <c r="GL853" s="372"/>
      <c r="GM853" s="372"/>
      <c r="GN853" s="372"/>
      <c r="GO853" s="372"/>
      <c r="GP853" s="372"/>
      <c r="GQ853" s="372"/>
      <c r="GR853" s="372"/>
      <c r="GS853" s="372"/>
      <c r="GT853" s="372"/>
      <c r="GU853" s="372"/>
      <c r="GV853" s="372"/>
      <c r="GW853" s="372"/>
      <c r="GX853" s="372"/>
      <c r="GY853" s="372"/>
      <c r="GZ853" s="372"/>
      <c r="HA853" s="372"/>
      <c r="HB853" s="372"/>
      <c r="HC853" s="372"/>
    </row>
    <row r="854" spans="1:211" s="373" customFormat="1" ht="15" customHeight="1" x14ac:dyDescent="0.2">
      <c r="A854" s="366">
        <f>SWDATA!O839</f>
        <v>0</v>
      </c>
      <c r="B854" s="366">
        <f>SWDATA!M839</f>
        <v>0</v>
      </c>
      <c r="C854" s="351">
        <f>IF(AND(SWDATA!M839=1,SWDATA!Q839="promotions"),SWDATA!P839,0)</f>
        <v>0</v>
      </c>
      <c r="D854" s="367">
        <f>ROW(SWDATA!M839)</f>
        <v>839</v>
      </c>
      <c r="E854" s="368">
        <f t="shared" si="3122"/>
        <v>0</v>
      </c>
      <c r="F854" s="369">
        <f t="shared" si="3106"/>
        <v>1</v>
      </c>
      <c r="G854" s="366" t="str">
        <f t="shared" si="3107"/>
        <v/>
      </c>
      <c r="H854" s="370"/>
      <c r="J854" s="238">
        <f t="shared" si="3108"/>
        <v>0</v>
      </c>
      <c r="K854" s="239" t="str">
        <f t="shared" si="3109"/>
        <v/>
      </c>
      <c r="L854" s="342"/>
      <c r="M854" s="345"/>
      <c r="N854" s="340" t="str">
        <f>IF(LEN(SWDATA!F839)=0,"",N853)</f>
        <v/>
      </c>
      <c r="O854" s="296" t="str">
        <f>IF(LEN(SWDATA!G839)=0,"",O853)</f>
        <v/>
      </c>
      <c r="P854" s="297" t="str">
        <f>IF(LEN(SWDATA!C839)=0,"",SWDATA!C839)</f>
        <v/>
      </c>
      <c r="Q854" s="312" t="str">
        <f t="shared" si="3110"/>
        <v/>
      </c>
      <c r="R854" s="223" t="s">
        <v>261</v>
      </c>
      <c r="S854" s="224"/>
      <c r="T854" s="224"/>
      <c r="U854" s="264" t="s">
        <v>596</v>
      </c>
      <c r="V854" s="205" t="s">
        <v>221</v>
      </c>
      <c r="W854" s="266">
        <f>IF(OR(Is_Loading,LEN($A854)=0),"",SWDATA!P839)</f>
        <v>0</v>
      </c>
      <c r="X854" s="267">
        <f>IF(OR(Is_Loading,LEN($A854)=0),"",SWDATA!Q839)</f>
        <v>0</v>
      </c>
      <c r="Y854" s="267">
        <f>IF(OR(Is_Loading,LEN($A854)=0),"",SWDATA!R839)</f>
        <v>0</v>
      </c>
      <c r="Z854" s="266" t="str">
        <f t="shared" si="3193"/>
        <v/>
      </c>
      <c r="AA854" s="266">
        <f>IF(OR(Is_Loading,LEN($A854)=0),"",SWDATA!T839)</f>
        <v>0</v>
      </c>
      <c r="AB854" s="267">
        <f>IF(OR(Is_Loading,LEN($A854)=0),"",SWDATA!U839)</f>
        <v>0</v>
      </c>
      <c r="AC854" s="267">
        <f>IF(OR(Is_Loading,LEN($A854)=0),"",SWDATA!V839)</f>
        <v>0</v>
      </c>
      <c r="AD854" s="266" t="str">
        <f t="shared" si="3111"/>
        <v/>
      </c>
      <c r="AE854" s="266">
        <f>IF(OR(Is_Loading,LEN($A854)=0),"",SWDATA!X839)</f>
        <v>0</v>
      </c>
      <c r="AF854" s="267">
        <f>IF(OR(Is_Loading,LEN($A854)=0),"",SWDATA!Y839)</f>
        <v>0</v>
      </c>
      <c r="AG854" s="267">
        <f>IF(OR(Is_Loading,LEN($A854)=0),"",SWDATA!Z839)</f>
        <v>0</v>
      </c>
      <c r="AH854" s="266" t="str">
        <f t="shared" si="3112"/>
        <v/>
      </c>
      <c r="AI854" s="266">
        <f>IF(OR(Is_Loading,LEN($A854)=0),"",SWDATA!AB839)</f>
        <v>0</v>
      </c>
      <c r="AJ854" s="267">
        <f>IF(OR(Is_Loading,LEN($A854)=0),"",SWDATA!AC839)</f>
        <v>0</v>
      </c>
      <c r="AK854" s="267">
        <f>IF(OR(Is_Loading,LEN($A854)=0),"",SWDATA!AD839)</f>
        <v>0</v>
      </c>
      <c r="AL854" s="266" t="str">
        <f t="shared" si="3113"/>
        <v/>
      </c>
      <c r="AM854" s="266">
        <f>IF(OR(Is_Loading,LEN($A854)=0),"",SWDATA!AF839)</f>
        <v>0</v>
      </c>
      <c r="AN854" s="267">
        <f>IF(OR(Is_Loading,LEN($A854)=0),"",SWDATA!AG839)</f>
        <v>0</v>
      </c>
      <c r="AO854" s="323">
        <f>IF(OR(Is_Loading,LEN($A854)=0),"",SWDATA!AH839)</f>
        <v>0</v>
      </c>
      <c r="AP854" s="320" t="str">
        <f t="shared" si="3114"/>
        <v/>
      </c>
      <c r="AQ854" s="266">
        <f>IF(OR(Is_Loading,LEN($A854)=0),"",SWDATA!AJ839)</f>
        <v>0</v>
      </c>
      <c r="AR854" s="267">
        <f>IF(OR(Is_Loading,LEN($A854)=0),"",SWDATA!AK839)</f>
        <v>0</v>
      </c>
      <c r="AS854" s="267">
        <f>IF(OR(Is_Loading,LEN($A854)=0),"",SWDATA!AL839)</f>
        <v>0</v>
      </c>
      <c r="AT854" s="266" t="str">
        <f t="shared" si="3115"/>
        <v/>
      </c>
      <c r="AU854" s="266">
        <f>IF(OR(Is_Loading,LEN($A854)=0),"",SWDATA!AN839)</f>
        <v>0</v>
      </c>
      <c r="AV854" s="267">
        <f>IF(OR(Is_Loading,LEN($A854)=0),"",SWDATA!AO839)</f>
        <v>0</v>
      </c>
      <c r="AW854" s="267">
        <f>IF(OR(Is_Loading,LEN($A854)=0),"",SWDATA!AP839)</f>
        <v>0</v>
      </c>
      <c r="AX854" s="266" t="str">
        <f t="shared" si="3116"/>
        <v/>
      </c>
      <c r="AY854" s="266">
        <f>IF(OR(Is_Loading,LEN($A854)=0),"",SWDATA!AR839)</f>
        <v>0</v>
      </c>
      <c r="AZ854" s="267">
        <f>IF(OR(Is_Loading,LEN($A854)=0),"",SWDATA!AS839)</f>
        <v>0</v>
      </c>
      <c r="BA854" s="267">
        <f>IF(OR(Is_Loading,LEN($A854)=0),"",SWDATA!AT839)</f>
        <v>0</v>
      </c>
      <c r="BB854" s="266" t="str">
        <f t="shared" si="3117"/>
        <v/>
      </c>
      <c r="BC854" s="266">
        <f>IF(OR(Is_Loading,LEN($A854)=0),"",SWDATA!AV839)</f>
        <v>0</v>
      </c>
      <c r="BD854" s="267">
        <f>IF(OR(Is_Loading,LEN($A854)=0),"",SWDATA!AW839)</f>
        <v>0</v>
      </c>
      <c r="BE854" s="323">
        <f>IF(OR(Is_Loading,LEN($A854)=0),"",SWDATA!AX839)</f>
        <v>0</v>
      </c>
      <c r="BF854" s="320" t="str">
        <f t="shared" si="3118"/>
        <v/>
      </c>
      <c r="BG854" s="11"/>
      <c r="BH854" s="11"/>
      <c r="BI854" s="11"/>
      <c r="BJ854" s="11"/>
      <c r="BK854" s="11"/>
      <c r="BL854" s="11"/>
      <c r="BM854" s="11"/>
      <c r="BN854" s="11"/>
      <c r="BO854" s="11"/>
      <c r="BP854" s="11"/>
      <c r="BQ854" s="11"/>
      <c r="BR854" s="11"/>
      <c r="BS854" s="11"/>
      <c r="BT854" s="11"/>
      <c r="BU854" s="11"/>
      <c r="BV854" s="11"/>
      <c r="BW854" s="11"/>
      <c r="BX854" s="11"/>
      <c r="BY854" s="11"/>
      <c r="BZ854" s="11"/>
      <c r="CA854" s="11"/>
      <c r="CB854" s="11"/>
      <c r="CC854" s="11"/>
      <c r="CD854" s="11"/>
      <c r="CE854" s="11"/>
      <c r="CF854" s="11"/>
      <c r="CG854" s="11"/>
      <c r="CH854" s="11"/>
      <c r="CI854" s="11"/>
      <c r="CJ854" s="11"/>
      <c r="CK854" s="11"/>
      <c r="CL854" s="11"/>
      <c r="CM854" s="11"/>
      <c r="CN854" s="351"/>
      <c r="CO854" s="351"/>
      <c r="CP854" s="351"/>
      <c r="CQ854" s="351"/>
      <c r="CR854" s="351"/>
      <c r="CS854" s="351"/>
      <c r="CT854" s="351"/>
      <c r="CU854" s="351"/>
      <c r="CV854" s="351"/>
      <c r="CW854" s="351"/>
      <c r="CX854" s="351"/>
      <c r="CY854" s="351"/>
      <c r="CZ854" s="351"/>
      <c r="DA854" s="351"/>
      <c r="DB854" s="351"/>
      <c r="DC854" s="351"/>
      <c r="DD854" s="351"/>
      <c r="DE854" s="351"/>
      <c r="DF854" s="351"/>
      <c r="DG854" s="351"/>
      <c r="DH854" s="351"/>
      <c r="DI854" s="351"/>
      <c r="DJ854" s="351"/>
      <c r="DK854" s="351"/>
      <c r="DL854" s="351"/>
      <c r="DM854" s="351"/>
      <c r="DN854" s="351"/>
      <c r="DS854" s="372"/>
      <c r="DT854" s="374"/>
      <c r="DU854" s="375"/>
      <c r="DV854" s="375"/>
      <c r="DW854" s="375"/>
      <c r="DX854" s="375">
        <v>1</v>
      </c>
      <c r="DY854" s="375">
        <f t="shared" si="3161"/>
        <v>0</v>
      </c>
      <c r="DZ854" s="375">
        <f t="shared" si="3162"/>
        <v>0</v>
      </c>
      <c r="EA854" s="375">
        <f t="shared" si="3163"/>
        <v>1</v>
      </c>
      <c r="EB854" s="375">
        <f t="shared" si="3164"/>
        <v>0</v>
      </c>
      <c r="EC854" s="375">
        <f t="shared" si="3165"/>
        <v>0</v>
      </c>
      <c r="ED854" s="375">
        <f t="shared" si="3166"/>
        <v>1</v>
      </c>
      <c r="EE854" s="375">
        <f t="shared" si="3167"/>
        <v>0</v>
      </c>
      <c r="EF854" s="375">
        <f t="shared" si="3168"/>
        <v>0</v>
      </c>
      <c r="EG854" s="375">
        <f t="shared" si="3169"/>
        <v>1</v>
      </c>
      <c r="EH854" s="375">
        <f t="shared" si="3170"/>
        <v>0</v>
      </c>
      <c r="EI854" s="375">
        <f t="shared" si="3171"/>
        <v>0</v>
      </c>
      <c r="EJ854" s="375">
        <f t="shared" si="3172"/>
        <v>1</v>
      </c>
      <c r="EK854" s="375">
        <f t="shared" si="3173"/>
        <v>0</v>
      </c>
      <c r="EL854" s="375">
        <f t="shared" si="3174"/>
        <v>0</v>
      </c>
      <c r="EM854" s="375">
        <f t="shared" si="3175"/>
        <v>1</v>
      </c>
      <c r="EN854" s="375">
        <f t="shared" si="3176"/>
        <v>0</v>
      </c>
      <c r="EO854" s="375">
        <f t="shared" si="3177"/>
        <v>0</v>
      </c>
      <c r="EP854" s="375">
        <f t="shared" si="3178"/>
        <v>1</v>
      </c>
      <c r="EQ854" s="375">
        <f t="shared" si="3179"/>
        <v>0</v>
      </c>
      <c r="ER854" s="375">
        <f t="shared" si="3180"/>
        <v>0</v>
      </c>
      <c r="ES854" s="375">
        <f t="shared" si="3181"/>
        <v>1</v>
      </c>
      <c r="ET854" s="375">
        <f t="shared" si="3182"/>
        <v>0</v>
      </c>
      <c r="EU854" s="375">
        <f t="shared" si="3183"/>
        <v>0</v>
      </c>
      <c r="EV854" s="375">
        <f t="shared" si="3184"/>
        <v>1</v>
      </c>
      <c r="EW854" s="375">
        <f t="shared" si="3185"/>
        <v>0</v>
      </c>
      <c r="EX854" s="375">
        <f t="shared" si="3186"/>
        <v>0</v>
      </c>
      <c r="EY854" s="375">
        <f t="shared" si="3187"/>
        <v>1</v>
      </c>
      <c r="EZ854" s="375">
        <f t="shared" si="3188"/>
        <v>0</v>
      </c>
      <c r="FA854" s="375">
        <f t="shared" si="3189"/>
        <v>0</v>
      </c>
      <c r="FB854" s="375">
        <f t="shared" si="3190"/>
        <v>1</v>
      </c>
      <c r="FC854" s="375">
        <f t="shared" si="3191"/>
        <v>0</v>
      </c>
      <c r="FD854" s="375">
        <f t="shared" si="3192"/>
        <v>0</v>
      </c>
      <c r="FE854" s="376"/>
      <c r="FF854" s="372"/>
      <c r="FG854" s="372"/>
      <c r="FH854" s="372"/>
      <c r="FI854" s="372"/>
      <c r="FJ854" s="372"/>
      <c r="FK854" s="372"/>
      <c r="FL854" s="372"/>
      <c r="FM854" s="372"/>
      <c r="FN854" s="372"/>
      <c r="FO854" s="372"/>
      <c r="FP854" s="372"/>
      <c r="FQ854" s="372"/>
      <c r="FR854" s="372"/>
      <c r="FS854" s="372"/>
      <c r="FT854" s="372"/>
      <c r="FU854" s="372"/>
      <c r="FV854" s="372"/>
      <c r="FW854" s="372"/>
      <c r="FX854" s="372"/>
      <c r="FY854" s="372"/>
      <c r="FZ854" s="372"/>
      <c r="GA854" s="372"/>
      <c r="GB854" s="372"/>
      <c r="GC854" s="372"/>
      <c r="GD854" s="372"/>
      <c r="GE854" s="372"/>
      <c r="GF854" s="372"/>
      <c r="GG854" s="372"/>
      <c r="GH854" s="372"/>
      <c r="GI854" s="372"/>
      <c r="GJ854" s="372"/>
      <c r="GK854" s="372"/>
      <c r="GL854" s="372"/>
      <c r="GM854" s="372"/>
      <c r="GN854" s="372"/>
      <c r="GO854" s="372"/>
      <c r="GP854" s="372"/>
      <c r="GQ854" s="372"/>
      <c r="GR854" s="372"/>
      <c r="GS854" s="372"/>
      <c r="GT854" s="372"/>
      <c r="GU854" s="372"/>
      <c r="GV854" s="372"/>
      <c r="GW854" s="372"/>
      <c r="GX854" s="372"/>
      <c r="GY854" s="372"/>
      <c r="GZ854" s="372"/>
      <c r="HA854" s="372"/>
      <c r="HB854" s="372"/>
      <c r="HC854" s="372"/>
    </row>
    <row r="855" spans="1:211" s="373" customFormat="1" ht="15" customHeight="1" x14ac:dyDescent="0.2">
      <c r="A855" s="366">
        <f>SWDATA!O840</f>
        <v>0</v>
      </c>
      <c r="B855" s="366">
        <f>SWDATA!M840</f>
        <v>0</v>
      </c>
      <c r="C855" s="351">
        <f>IF(AND(SWDATA!M840=1,SWDATA!Q840="promotions"),SWDATA!P840,0)</f>
        <v>0</v>
      </c>
      <c r="D855" s="367">
        <f>ROW(SWDATA!M840)</f>
        <v>840</v>
      </c>
      <c r="E855" s="368">
        <f ca="1">IF(AND(B855=1,UPPER(HLOOKUP(D855+14,'Metrics &amp; Attributes View'!$13:$31,19,0))&lt;&gt;"SBOM"),1,0)</f>
        <v>0</v>
      </c>
      <c r="F855" s="369">
        <f t="shared" si="3106"/>
        <v>1</v>
      </c>
      <c r="G855" s="366" t="str">
        <f t="shared" si="3107"/>
        <v/>
      </c>
      <c r="H855" s="370"/>
      <c r="J855" s="238">
        <f t="shared" si="3108"/>
        <v>0</v>
      </c>
      <c r="K855" s="239" t="str">
        <f t="shared" si="3109"/>
        <v/>
      </c>
      <c r="L855" s="342"/>
      <c r="M855" s="345"/>
      <c r="N855" s="340" t="str">
        <f>IF(LEN(SWDATA!F840)=0,"",N854)</f>
        <v/>
      </c>
      <c r="O855" s="296" t="str">
        <f>IF(LEN(SWDATA!G840)=0,"",O854)</f>
        <v/>
      </c>
      <c r="P855" s="297" t="str">
        <f>IF(LEN(SWDATA!C840)=0,"",SWDATA!C840)</f>
        <v/>
      </c>
      <c r="Q855" s="312" t="str">
        <f t="shared" si="3110"/>
        <v/>
      </c>
      <c r="R855" s="223" t="s">
        <v>262</v>
      </c>
      <c r="S855" s="224"/>
      <c r="T855" s="224"/>
      <c r="U855" s="264" t="s">
        <v>623</v>
      </c>
      <c r="V855" s="205" t="s">
        <v>221</v>
      </c>
      <c r="W855" s="266">
        <f>IF(OR(Is_Loading,LEN($A855)=0),"",SWDATA!P840)</f>
        <v>0</v>
      </c>
      <c r="X855" s="267">
        <f>IF(OR(Is_Loading,LEN($A855)=0),"",SWDATA!Q840)</f>
        <v>0</v>
      </c>
      <c r="Y855" s="267">
        <f>IF(OR(Is_Loading,LEN($A855)=0),"",SWDATA!R840)</f>
        <v>0</v>
      </c>
      <c r="Z855" s="266" t="str">
        <f t="shared" si="3193"/>
        <v/>
      </c>
      <c r="AA855" s="266">
        <f>IF(OR(Is_Loading,LEN($A855)=0),"",SWDATA!T840)</f>
        <v>0</v>
      </c>
      <c r="AB855" s="267">
        <f>IF(OR(Is_Loading,LEN($A855)=0),"",SWDATA!U840)</f>
        <v>0</v>
      </c>
      <c r="AC855" s="267">
        <f>IF(OR(Is_Loading,LEN($A855)=0),"",SWDATA!V840)</f>
        <v>0</v>
      </c>
      <c r="AD855" s="266" t="str">
        <f t="shared" si="3111"/>
        <v/>
      </c>
      <c r="AE855" s="266">
        <f>IF(OR(Is_Loading,LEN($A855)=0),"",SWDATA!X840)</f>
        <v>0</v>
      </c>
      <c r="AF855" s="267">
        <f>IF(OR(Is_Loading,LEN($A855)=0),"",SWDATA!Y840)</f>
        <v>0</v>
      </c>
      <c r="AG855" s="267">
        <f>IF(OR(Is_Loading,LEN($A855)=0),"",SWDATA!Z840)</f>
        <v>0</v>
      </c>
      <c r="AH855" s="266" t="str">
        <f t="shared" si="3112"/>
        <v/>
      </c>
      <c r="AI855" s="266">
        <f>IF(OR(Is_Loading,LEN($A855)=0),"",SWDATA!AB840)</f>
        <v>0</v>
      </c>
      <c r="AJ855" s="267">
        <f>IF(OR(Is_Loading,LEN($A855)=0),"",SWDATA!AC840)</f>
        <v>0</v>
      </c>
      <c r="AK855" s="267">
        <f>IF(OR(Is_Loading,LEN($A855)=0),"",SWDATA!AD840)</f>
        <v>0</v>
      </c>
      <c r="AL855" s="266" t="str">
        <f t="shared" si="3113"/>
        <v/>
      </c>
      <c r="AM855" s="266">
        <f>IF(OR(Is_Loading,LEN($A855)=0),"",SWDATA!AF840)</f>
        <v>0</v>
      </c>
      <c r="AN855" s="267">
        <f>IF(OR(Is_Loading,LEN($A855)=0),"",SWDATA!AG840)</f>
        <v>0</v>
      </c>
      <c r="AO855" s="323">
        <f>IF(OR(Is_Loading,LEN($A855)=0),"",SWDATA!AH840)</f>
        <v>0</v>
      </c>
      <c r="AP855" s="320" t="str">
        <f t="shared" si="3114"/>
        <v/>
      </c>
      <c r="AQ855" s="266">
        <f>IF(OR(Is_Loading,LEN($A855)=0),"",SWDATA!AJ840)</f>
        <v>0</v>
      </c>
      <c r="AR855" s="267">
        <f>IF(OR(Is_Loading,LEN($A855)=0),"",SWDATA!AK840)</f>
        <v>0</v>
      </c>
      <c r="AS855" s="267">
        <f>IF(OR(Is_Loading,LEN($A855)=0),"",SWDATA!AL840)</f>
        <v>0</v>
      </c>
      <c r="AT855" s="266" t="str">
        <f t="shared" si="3115"/>
        <v/>
      </c>
      <c r="AU855" s="266">
        <f>IF(OR(Is_Loading,LEN($A855)=0),"",SWDATA!AN840)</f>
        <v>0</v>
      </c>
      <c r="AV855" s="267">
        <f>IF(OR(Is_Loading,LEN($A855)=0),"",SWDATA!AO840)</f>
        <v>0</v>
      </c>
      <c r="AW855" s="267">
        <f>IF(OR(Is_Loading,LEN($A855)=0),"",SWDATA!AP840)</f>
        <v>0</v>
      </c>
      <c r="AX855" s="266" t="str">
        <f t="shared" si="3116"/>
        <v/>
      </c>
      <c r="AY855" s="266">
        <f>IF(OR(Is_Loading,LEN($A855)=0),"",SWDATA!AR840)</f>
        <v>0</v>
      </c>
      <c r="AZ855" s="267">
        <f>IF(OR(Is_Loading,LEN($A855)=0),"",SWDATA!AS840)</f>
        <v>0</v>
      </c>
      <c r="BA855" s="267">
        <f>IF(OR(Is_Loading,LEN($A855)=0),"",SWDATA!AT840)</f>
        <v>0</v>
      </c>
      <c r="BB855" s="266" t="str">
        <f t="shared" si="3117"/>
        <v/>
      </c>
      <c r="BC855" s="266">
        <f>IF(OR(Is_Loading,LEN($A855)=0),"",SWDATA!AV840)</f>
        <v>0</v>
      </c>
      <c r="BD855" s="267">
        <f>IF(OR(Is_Loading,LEN($A855)=0),"",SWDATA!AW840)</f>
        <v>0</v>
      </c>
      <c r="BE855" s="323">
        <f>IF(OR(Is_Loading,LEN($A855)=0),"",SWDATA!AX840)</f>
        <v>0</v>
      </c>
      <c r="BF855" s="320" t="str">
        <f t="shared" si="3118"/>
        <v/>
      </c>
      <c r="BG855" s="11"/>
      <c r="BH855" s="11"/>
      <c r="BI855" s="11"/>
      <c r="BJ855" s="11"/>
      <c r="BK855" s="11"/>
      <c r="BL855" s="11"/>
      <c r="BM855" s="11"/>
      <c r="BN855" s="11"/>
      <c r="BO855" s="11"/>
      <c r="BP855" s="11"/>
      <c r="BQ855" s="11"/>
      <c r="BR855" s="11"/>
      <c r="BS855" s="11"/>
      <c r="BT855" s="11"/>
      <c r="BU855" s="11"/>
      <c r="BV855" s="11"/>
      <c r="BW855" s="11"/>
      <c r="BX855" s="11"/>
      <c r="BY855" s="11"/>
      <c r="BZ855" s="11"/>
      <c r="CA855" s="11"/>
      <c r="CB855" s="11"/>
      <c r="CC855" s="11"/>
      <c r="CD855" s="11"/>
      <c r="CE855" s="11"/>
      <c r="CF855" s="11"/>
      <c r="CG855" s="11"/>
      <c r="CH855" s="11"/>
      <c r="CI855" s="11"/>
      <c r="CJ855" s="11"/>
      <c r="CK855" s="11"/>
      <c r="CL855" s="11"/>
      <c r="CM855" s="11"/>
      <c r="CN855" s="351"/>
      <c r="CO855" s="351"/>
      <c r="CP855" s="351"/>
      <c r="CQ855" s="351"/>
      <c r="CR855" s="351"/>
      <c r="CS855" s="351"/>
      <c r="CT855" s="351"/>
      <c r="CU855" s="351"/>
      <c r="CV855" s="351"/>
      <c r="CW855" s="351"/>
      <c r="CX855" s="351"/>
      <c r="CY855" s="351"/>
      <c r="CZ855" s="351"/>
      <c r="DA855" s="351"/>
      <c r="DB855" s="351"/>
      <c r="DC855" s="351"/>
      <c r="DD855" s="351"/>
      <c r="DE855" s="351"/>
      <c r="DF855" s="351"/>
      <c r="DG855" s="351"/>
      <c r="DH855" s="351"/>
      <c r="DI855" s="351"/>
      <c r="DJ855" s="351"/>
      <c r="DK855" s="351"/>
      <c r="DL855" s="351"/>
      <c r="DM855" s="351"/>
      <c r="DN855" s="351"/>
      <c r="DS855" s="372"/>
      <c r="DT855" s="374"/>
      <c r="DU855" s="375"/>
      <c r="DV855" s="375"/>
      <c r="DW855" s="375"/>
      <c r="DX855" s="375">
        <v>1</v>
      </c>
      <c r="DY855" s="375">
        <f t="shared" si="3161"/>
        <v>0</v>
      </c>
      <c r="DZ855" s="375">
        <f t="shared" si="3162"/>
        <v>0</v>
      </c>
      <c r="EA855" s="375">
        <f t="shared" si="3163"/>
        <v>1</v>
      </c>
      <c r="EB855" s="375">
        <f t="shared" si="3164"/>
        <v>0</v>
      </c>
      <c r="EC855" s="375">
        <f t="shared" si="3165"/>
        <v>0</v>
      </c>
      <c r="ED855" s="375">
        <f t="shared" si="3166"/>
        <v>1</v>
      </c>
      <c r="EE855" s="375">
        <f t="shared" si="3167"/>
        <v>0</v>
      </c>
      <c r="EF855" s="375">
        <f t="shared" si="3168"/>
        <v>0</v>
      </c>
      <c r="EG855" s="375">
        <f t="shared" si="3169"/>
        <v>1</v>
      </c>
      <c r="EH855" s="375">
        <f t="shared" si="3170"/>
        <v>0</v>
      </c>
      <c r="EI855" s="375">
        <f t="shared" si="3171"/>
        <v>0</v>
      </c>
      <c r="EJ855" s="375">
        <f t="shared" si="3172"/>
        <v>1</v>
      </c>
      <c r="EK855" s="375">
        <f t="shared" si="3173"/>
        <v>0</v>
      </c>
      <c r="EL855" s="375">
        <f t="shared" si="3174"/>
        <v>0</v>
      </c>
      <c r="EM855" s="375">
        <f t="shared" si="3175"/>
        <v>1</v>
      </c>
      <c r="EN855" s="375">
        <f t="shared" si="3176"/>
        <v>0</v>
      </c>
      <c r="EO855" s="375">
        <f t="shared" si="3177"/>
        <v>0</v>
      </c>
      <c r="EP855" s="375">
        <f t="shared" si="3178"/>
        <v>1</v>
      </c>
      <c r="EQ855" s="375">
        <f t="shared" si="3179"/>
        <v>0</v>
      </c>
      <c r="ER855" s="375">
        <f t="shared" si="3180"/>
        <v>0</v>
      </c>
      <c r="ES855" s="375">
        <f t="shared" si="3181"/>
        <v>1</v>
      </c>
      <c r="ET855" s="375">
        <f t="shared" si="3182"/>
        <v>0</v>
      </c>
      <c r="EU855" s="375">
        <f t="shared" si="3183"/>
        <v>0</v>
      </c>
      <c r="EV855" s="375">
        <f t="shared" si="3184"/>
        <v>1</v>
      </c>
      <c r="EW855" s="375">
        <f t="shared" si="3185"/>
        <v>0</v>
      </c>
      <c r="EX855" s="375">
        <f t="shared" si="3186"/>
        <v>0</v>
      </c>
      <c r="EY855" s="375">
        <f t="shared" si="3187"/>
        <v>1</v>
      </c>
      <c r="EZ855" s="375">
        <f t="shared" si="3188"/>
        <v>0</v>
      </c>
      <c r="FA855" s="375">
        <f t="shared" si="3189"/>
        <v>0</v>
      </c>
      <c r="FB855" s="375">
        <f t="shared" si="3190"/>
        <v>1</v>
      </c>
      <c r="FC855" s="375">
        <f t="shared" si="3191"/>
        <v>0</v>
      </c>
      <c r="FD855" s="375">
        <f t="shared" si="3192"/>
        <v>0</v>
      </c>
      <c r="FE855" s="376"/>
      <c r="FF855" s="372"/>
      <c r="FG855" s="372"/>
      <c r="FH855" s="372"/>
      <c r="FI855" s="372"/>
      <c r="FJ855" s="372"/>
      <c r="FK855" s="372"/>
      <c r="FL855" s="372"/>
      <c r="FM855" s="372"/>
      <c r="FN855" s="372"/>
      <c r="FO855" s="372"/>
      <c r="FP855" s="372"/>
      <c r="FQ855" s="372"/>
      <c r="FR855" s="372"/>
      <c r="FS855" s="372"/>
      <c r="FT855" s="372"/>
      <c r="FU855" s="372"/>
      <c r="FV855" s="372"/>
      <c r="FW855" s="372"/>
      <c r="FX855" s="372"/>
      <c r="FY855" s="372"/>
      <c r="FZ855" s="372"/>
      <c r="GA855" s="372"/>
      <c r="GB855" s="372"/>
      <c r="GC855" s="372"/>
      <c r="GD855" s="372"/>
      <c r="GE855" s="372"/>
      <c r="GF855" s="372"/>
      <c r="GG855" s="372"/>
      <c r="GH855" s="372"/>
      <c r="GI855" s="372"/>
      <c r="GJ855" s="372"/>
      <c r="GK855" s="372"/>
      <c r="GL855" s="372"/>
      <c r="GM855" s="372"/>
      <c r="GN855" s="372"/>
      <c r="GO855" s="372"/>
      <c r="GP855" s="372"/>
      <c r="GQ855" s="372"/>
      <c r="GR855" s="372"/>
      <c r="GS855" s="372"/>
      <c r="GT855" s="372"/>
      <c r="GU855" s="372"/>
      <c r="GV855" s="372"/>
      <c r="GW855" s="372"/>
      <c r="GX855" s="372"/>
      <c r="GY855" s="372"/>
      <c r="GZ855" s="372"/>
      <c r="HA855" s="372"/>
      <c r="HB855" s="372"/>
      <c r="HC855" s="372"/>
    </row>
    <row r="856" spans="1:211" s="373" customFormat="1" ht="15" customHeight="1" x14ac:dyDescent="0.2">
      <c r="A856" s="366">
        <f>SWDATA!O841</f>
        <v>0</v>
      </c>
      <c r="B856" s="366">
        <f>SWDATA!M841</f>
        <v>0</v>
      </c>
      <c r="C856" s="351">
        <f>IF(AND(SWDATA!M841=1,SWDATA!Q841="promotions"),SWDATA!P841,0)</f>
        <v>0</v>
      </c>
      <c r="D856" s="367">
        <f>ROW(SWDATA!M841)</f>
        <v>841</v>
      </c>
      <c r="E856" s="368">
        <f t="shared" ref="E856" si="3195">B856</f>
        <v>0</v>
      </c>
      <c r="F856" s="369">
        <f t="shared" si="3106"/>
        <v>1</v>
      </c>
      <c r="G856" s="366" t="str">
        <f t="shared" si="3107"/>
        <v/>
      </c>
      <c r="H856" s="370"/>
      <c r="J856" s="238">
        <f t="shared" si="3108"/>
        <v>0</v>
      </c>
      <c r="K856" s="239" t="str">
        <f t="shared" si="3109"/>
        <v/>
      </c>
      <c r="L856" s="342"/>
      <c r="M856" s="345"/>
      <c r="N856" s="340" t="str">
        <f>IF(LEN(SWDATA!F841)=0,"",N855)</f>
        <v/>
      </c>
      <c r="O856" s="296" t="str">
        <f>IF(LEN(SWDATA!G841)=0,"",O855)</f>
        <v/>
      </c>
      <c r="P856" s="297" t="str">
        <f>IF(LEN(SWDATA!C841)=0,"",SWDATA!C841)</f>
        <v/>
      </c>
      <c r="Q856" s="312" t="str">
        <f t="shared" si="3110"/>
        <v/>
      </c>
      <c r="R856" s="223" t="s">
        <v>261</v>
      </c>
      <c r="S856" s="224"/>
      <c r="T856" s="224"/>
      <c r="U856" s="264" t="s">
        <v>624</v>
      </c>
      <c r="V856" s="205" t="s">
        <v>221</v>
      </c>
      <c r="W856" s="266">
        <f>IF(OR(Is_Loading,LEN($A856)=0),"",SWDATA!P841)</f>
        <v>0</v>
      </c>
      <c r="X856" s="267">
        <f>IF(OR(Is_Loading,LEN($A856)=0),"",SWDATA!Q841)</f>
        <v>0</v>
      </c>
      <c r="Y856" s="267">
        <f>IF(OR(Is_Loading,LEN($A856)=0),"",SWDATA!R841)</f>
        <v>0</v>
      </c>
      <c r="Z856" s="266" t="str">
        <f t="shared" si="3193"/>
        <v/>
      </c>
      <c r="AA856" s="266">
        <f>IF(OR(Is_Loading,LEN($A856)=0),"",SWDATA!T841)</f>
        <v>0</v>
      </c>
      <c r="AB856" s="267">
        <f>IF(OR(Is_Loading,LEN($A856)=0),"",SWDATA!U841)</f>
        <v>0</v>
      </c>
      <c r="AC856" s="267">
        <f>IF(OR(Is_Loading,LEN($A856)=0),"",SWDATA!V841)</f>
        <v>0</v>
      </c>
      <c r="AD856" s="266" t="str">
        <f t="shared" si="3111"/>
        <v/>
      </c>
      <c r="AE856" s="266">
        <f>IF(OR(Is_Loading,LEN($A856)=0),"",SWDATA!X841)</f>
        <v>0</v>
      </c>
      <c r="AF856" s="267">
        <f>IF(OR(Is_Loading,LEN($A856)=0),"",SWDATA!Y841)</f>
        <v>0</v>
      </c>
      <c r="AG856" s="267">
        <f>IF(OR(Is_Loading,LEN($A856)=0),"",SWDATA!Z841)</f>
        <v>0</v>
      </c>
      <c r="AH856" s="266" t="str">
        <f t="shared" si="3112"/>
        <v/>
      </c>
      <c r="AI856" s="266">
        <f>IF(OR(Is_Loading,LEN($A856)=0),"",SWDATA!AB841)</f>
        <v>0</v>
      </c>
      <c r="AJ856" s="267">
        <f>IF(OR(Is_Loading,LEN($A856)=0),"",SWDATA!AC841)</f>
        <v>0</v>
      </c>
      <c r="AK856" s="267">
        <f>IF(OR(Is_Loading,LEN($A856)=0),"",SWDATA!AD841)</f>
        <v>0</v>
      </c>
      <c r="AL856" s="266" t="str">
        <f t="shared" si="3113"/>
        <v/>
      </c>
      <c r="AM856" s="266">
        <f>IF(OR(Is_Loading,LEN($A856)=0),"",SWDATA!AF841)</f>
        <v>0</v>
      </c>
      <c r="AN856" s="267">
        <f>IF(OR(Is_Loading,LEN($A856)=0),"",SWDATA!AG841)</f>
        <v>0</v>
      </c>
      <c r="AO856" s="323">
        <f>IF(OR(Is_Loading,LEN($A856)=0),"",SWDATA!AH841)</f>
        <v>0</v>
      </c>
      <c r="AP856" s="320" t="str">
        <f t="shared" si="3114"/>
        <v/>
      </c>
      <c r="AQ856" s="266">
        <f>IF(OR(Is_Loading,LEN($A856)=0),"",SWDATA!AJ841)</f>
        <v>0</v>
      </c>
      <c r="AR856" s="267">
        <f>IF(OR(Is_Loading,LEN($A856)=0),"",SWDATA!AK841)</f>
        <v>0</v>
      </c>
      <c r="AS856" s="267">
        <f>IF(OR(Is_Loading,LEN($A856)=0),"",SWDATA!AL841)</f>
        <v>0</v>
      </c>
      <c r="AT856" s="266" t="str">
        <f t="shared" si="3115"/>
        <v/>
      </c>
      <c r="AU856" s="266">
        <f>IF(OR(Is_Loading,LEN($A856)=0),"",SWDATA!AN841)</f>
        <v>0</v>
      </c>
      <c r="AV856" s="267">
        <f>IF(OR(Is_Loading,LEN($A856)=0),"",SWDATA!AO841)</f>
        <v>0</v>
      </c>
      <c r="AW856" s="267">
        <f>IF(OR(Is_Loading,LEN($A856)=0),"",SWDATA!AP841)</f>
        <v>0</v>
      </c>
      <c r="AX856" s="266" t="str">
        <f t="shared" si="3116"/>
        <v/>
      </c>
      <c r="AY856" s="266">
        <f>IF(OR(Is_Loading,LEN($A856)=0),"",SWDATA!AR841)</f>
        <v>0</v>
      </c>
      <c r="AZ856" s="267">
        <f>IF(OR(Is_Loading,LEN($A856)=0),"",SWDATA!AS841)</f>
        <v>0</v>
      </c>
      <c r="BA856" s="267">
        <f>IF(OR(Is_Loading,LEN($A856)=0),"",SWDATA!AT841)</f>
        <v>0</v>
      </c>
      <c r="BB856" s="266" t="str">
        <f t="shared" si="3117"/>
        <v/>
      </c>
      <c r="BC856" s="266">
        <f>IF(OR(Is_Loading,LEN($A856)=0),"",SWDATA!AV841)</f>
        <v>0</v>
      </c>
      <c r="BD856" s="267">
        <f>IF(OR(Is_Loading,LEN($A856)=0),"",SWDATA!AW841)</f>
        <v>0</v>
      </c>
      <c r="BE856" s="323">
        <f>IF(OR(Is_Loading,LEN($A856)=0),"",SWDATA!AX841)</f>
        <v>0</v>
      </c>
      <c r="BF856" s="320" t="str">
        <f t="shared" si="3118"/>
        <v/>
      </c>
      <c r="BG856" s="11"/>
      <c r="BH856" s="11"/>
      <c r="BI856" s="11"/>
      <c r="BJ856" s="11"/>
      <c r="BK856" s="11"/>
      <c r="BL856" s="11"/>
      <c r="BM856" s="11"/>
      <c r="BN856" s="11"/>
      <c r="BO856" s="11"/>
      <c r="BP856" s="11"/>
      <c r="BQ856" s="11"/>
      <c r="BR856" s="11"/>
      <c r="BS856" s="11"/>
      <c r="BT856" s="11"/>
      <c r="BU856" s="11"/>
      <c r="BV856" s="11"/>
      <c r="BW856" s="11"/>
      <c r="BX856" s="11"/>
      <c r="BY856" s="11"/>
      <c r="BZ856" s="11"/>
      <c r="CA856" s="11"/>
      <c r="CB856" s="11"/>
      <c r="CC856" s="11"/>
      <c r="CD856" s="11"/>
      <c r="CE856" s="11"/>
      <c r="CF856" s="11"/>
      <c r="CG856" s="11"/>
      <c r="CH856" s="11"/>
      <c r="CI856" s="11"/>
      <c r="CJ856" s="11"/>
      <c r="CK856" s="11"/>
      <c r="CL856" s="11"/>
      <c r="CM856" s="11"/>
      <c r="CN856" s="351"/>
      <c r="CO856" s="351"/>
      <c r="CP856" s="351"/>
      <c r="CQ856" s="351"/>
      <c r="CR856" s="351"/>
      <c r="CS856" s="351"/>
      <c r="CT856" s="351"/>
      <c r="CU856" s="351"/>
      <c r="CV856" s="351"/>
      <c r="CW856" s="351"/>
      <c r="CX856" s="351"/>
      <c r="CY856" s="351"/>
      <c r="CZ856" s="351"/>
      <c r="DA856" s="351"/>
      <c r="DB856" s="351"/>
      <c r="DC856" s="351"/>
      <c r="DD856" s="351"/>
      <c r="DE856" s="351"/>
      <c r="DF856" s="351"/>
      <c r="DG856" s="351"/>
      <c r="DH856" s="351"/>
      <c r="DI856" s="351"/>
      <c r="DJ856" s="351"/>
      <c r="DK856" s="351"/>
      <c r="DL856" s="351"/>
      <c r="DM856" s="351"/>
      <c r="DN856" s="351"/>
      <c r="DS856" s="372"/>
      <c r="DT856" s="374"/>
      <c r="DU856" s="375"/>
      <c r="DV856" s="375"/>
      <c r="DW856" s="375"/>
      <c r="DX856" s="375">
        <v>1</v>
      </c>
      <c r="DY856" s="375">
        <f t="shared" si="3161"/>
        <v>0</v>
      </c>
      <c r="DZ856" s="375">
        <f t="shared" si="3162"/>
        <v>0</v>
      </c>
      <c r="EA856" s="375">
        <f t="shared" si="3163"/>
        <v>1</v>
      </c>
      <c r="EB856" s="375">
        <f t="shared" si="3164"/>
        <v>0</v>
      </c>
      <c r="EC856" s="375">
        <f t="shared" si="3165"/>
        <v>0</v>
      </c>
      <c r="ED856" s="375">
        <f t="shared" si="3166"/>
        <v>1</v>
      </c>
      <c r="EE856" s="375">
        <f t="shared" si="3167"/>
        <v>0</v>
      </c>
      <c r="EF856" s="375">
        <f t="shared" si="3168"/>
        <v>0</v>
      </c>
      <c r="EG856" s="375">
        <f t="shared" si="3169"/>
        <v>1</v>
      </c>
      <c r="EH856" s="375">
        <f t="shared" si="3170"/>
        <v>0</v>
      </c>
      <c r="EI856" s="375">
        <f t="shared" si="3171"/>
        <v>0</v>
      </c>
      <c r="EJ856" s="375">
        <f t="shared" si="3172"/>
        <v>1</v>
      </c>
      <c r="EK856" s="375">
        <f t="shared" si="3173"/>
        <v>0</v>
      </c>
      <c r="EL856" s="375">
        <f t="shared" si="3174"/>
        <v>0</v>
      </c>
      <c r="EM856" s="375">
        <f t="shared" si="3175"/>
        <v>1</v>
      </c>
      <c r="EN856" s="375">
        <f t="shared" si="3176"/>
        <v>0</v>
      </c>
      <c r="EO856" s="375">
        <f t="shared" si="3177"/>
        <v>0</v>
      </c>
      <c r="EP856" s="375">
        <f t="shared" si="3178"/>
        <v>1</v>
      </c>
      <c r="EQ856" s="375">
        <f t="shared" si="3179"/>
        <v>0</v>
      </c>
      <c r="ER856" s="375">
        <f t="shared" si="3180"/>
        <v>0</v>
      </c>
      <c r="ES856" s="375">
        <f t="shared" si="3181"/>
        <v>1</v>
      </c>
      <c r="ET856" s="375">
        <f t="shared" si="3182"/>
        <v>0</v>
      </c>
      <c r="EU856" s="375">
        <f t="shared" si="3183"/>
        <v>0</v>
      </c>
      <c r="EV856" s="375">
        <f t="shared" si="3184"/>
        <v>1</v>
      </c>
      <c r="EW856" s="375">
        <f t="shared" si="3185"/>
        <v>0</v>
      </c>
      <c r="EX856" s="375">
        <f t="shared" si="3186"/>
        <v>0</v>
      </c>
      <c r="EY856" s="375">
        <f t="shared" si="3187"/>
        <v>1</v>
      </c>
      <c r="EZ856" s="375">
        <f t="shared" si="3188"/>
        <v>0</v>
      </c>
      <c r="FA856" s="375">
        <f t="shared" si="3189"/>
        <v>0</v>
      </c>
      <c r="FB856" s="375">
        <f t="shared" si="3190"/>
        <v>1</v>
      </c>
      <c r="FC856" s="375">
        <f t="shared" si="3191"/>
        <v>0</v>
      </c>
      <c r="FD856" s="375">
        <f t="shared" si="3192"/>
        <v>0</v>
      </c>
      <c r="FE856" s="376"/>
      <c r="FF856" s="372"/>
      <c r="FG856" s="372"/>
      <c r="FH856" s="372"/>
      <c r="FI856" s="372"/>
      <c r="FJ856" s="372"/>
      <c r="FK856" s="372"/>
      <c r="FL856" s="372"/>
      <c r="FM856" s="372"/>
      <c r="FN856" s="372"/>
      <c r="FO856" s="372"/>
      <c r="FP856" s="372"/>
      <c r="FQ856" s="372"/>
      <c r="FR856" s="372"/>
      <c r="FS856" s="372"/>
      <c r="FT856" s="372"/>
      <c r="FU856" s="372"/>
      <c r="FV856" s="372"/>
      <c r="FW856" s="372"/>
      <c r="FX856" s="372"/>
      <c r="FY856" s="372"/>
      <c r="FZ856" s="372"/>
      <c r="GA856" s="372"/>
      <c r="GB856" s="372"/>
      <c r="GC856" s="372"/>
      <c r="GD856" s="372"/>
      <c r="GE856" s="372"/>
      <c r="GF856" s="372"/>
      <c r="GG856" s="372"/>
      <c r="GH856" s="372"/>
      <c r="GI856" s="372"/>
      <c r="GJ856" s="372"/>
      <c r="GK856" s="372"/>
      <c r="GL856" s="372"/>
      <c r="GM856" s="372"/>
      <c r="GN856" s="372"/>
      <c r="GO856" s="372"/>
      <c r="GP856" s="372"/>
      <c r="GQ856" s="372"/>
      <c r="GR856" s="372"/>
      <c r="GS856" s="372"/>
      <c r="GT856" s="372"/>
      <c r="GU856" s="372"/>
      <c r="GV856" s="372"/>
      <c r="GW856" s="372"/>
      <c r="GX856" s="372"/>
      <c r="GY856" s="372"/>
      <c r="GZ856" s="372"/>
      <c r="HA856" s="372"/>
      <c r="HB856" s="372"/>
      <c r="HC856" s="372"/>
    </row>
    <row r="857" spans="1:211" s="373" customFormat="1" ht="15" customHeight="1" thickBot="1" x14ac:dyDescent="0.25">
      <c r="A857" s="366">
        <f>SWDATA!O842</f>
        <v>0</v>
      </c>
      <c r="B857" s="366">
        <f>SWDATA!M842</f>
        <v>0</v>
      </c>
      <c r="C857" s="351">
        <f>IF(AND(SWDATA!M842=1,SWDATA!Q842="promotions"),SWDATA!P842,0)</f>
        <v>0</v>
      </c>
      <c r="D857" s="367">
        <f>ROW(SWDATA!M842)</f>
        <v>842</v>
      </c>
      <c r="E857" s="368">
        <f ca="1">IF(AND(B857=1,UPPER(HLOOKUP(D857+12,'Metrics &amp; Attributes View'!$13:$31,19,0))&lt;&gt;"SBOM"),1,0)</f>
        <v>0</v>
      </c>
      <c r="F857" s="369">
        <f t="shared" si="3106"/>
        <v>1</v>
      </c>
      <c r="G857" s="366" t="str">
        <f t="shared" si="3107"/>
        <v/>
      </c>
      <c r="H857" s="370"/>
      <c r="J857" s="238">
        <f t="shared" si="3108"/>
        <v>0</v>
      </c>
      <c r="K857" s="239" t="str">
        <f t="shared" si="3109"/>
        <v/>
      </c>
      <c r="L857" s="342"/>
      <c r="M857" s="345"/>
      <c r="N857" s="340" t="str">
        <f>IF(LEN(SWDATA!F842)=0,"",N856)</f>
        <v/>
      </c>
      <c r="O857" s="296" t="str">
        <f>IF(LEN(SWDATA!G842)=0,"",O856)</f>
        <v/>
      </c>
      <c r="P857" s="297" t="str">
        <f>IF(LEN(SWDATA!C842)=0,"",SWDATA!C842)</f>
        <v/>
      </c>
      <c r="Q857" s="312" t="str">
        <f t="shared" si="3110"/>
        <v/>
      </c>
      <c r="R857" s="223" t="s">
        <v>262</v>
      </c>
      <c r="S857" s="224"/>
      <c r="T857" s="224"/>
      <c r="U857" s="264" t="s">
        <v>603</v>
      </c>
      <c r="V857" s="205" t="s">
        <v>221</v>
      </c>
      <c r="W857" s="266">
        <f>IF(OR(Is_Loading,LEN($A857)=0),"",SWDATA!P842)</f>
        <v>0</v>
      </c>
      <c r="X857" s="267">
        <f>IF(OR(Is_Loading,LEN($A857)=0),"",SWDATA!Q842)</f>
        <v>0</v>
      </c>
      <c r="Y857" s="267">
        <f>IF(OR(Is_Loading,LEN($A857)=0),"",SWDATA!R842)</f>
        <v>0</v>
      </c>
      <c r="Z857" s="266" t="str">
        <f t="shared" si="3193"/>
        <v/>
      </c>
      <c r="AA857" s="266">
        <f>IF(OR(Is_Loading,LEN($A857)=0),"",SWDATA!T842)</f>
        <v>0</v>
      </c>
      <c r="AB857" s="267">
        <f>IF(OR(Is_Loading,LEN($A857)=0),"",SWDATA!U842)</f>
        <v>0</v>
      </c>
      <c r="AC857" s="267">
        <f>IF(OR(Is_Loading,LEN($A857)=0),"",SWDATA!V842)</f>
        <v>0</v>
      </c>
      <c r="AD857" s="266" t="str">
        <f t="shared" si="3111"/>
        <v/>
      </c>
      <c r="AE857" s="266">
        <f>IF(OR(Is_Loading,LEN($A857)=0),"",SWDATA!X842)</f>
        <v>0</v>
      </c>
      <c r="AF857" s="267">
        <f>IF(OR(Is_Loading,LEN($A857)=0),"",SWDATA!Y842)</f>
        <v>0</v>
      </c>
      <c r="AG857" s="267">
        <f>IF(OR(Is_Loading,LEN($A857)=0),"",SWDATA!Z842)</f>
        <v>0</v>
      </c>
      <c r="AH857" s="266" t="str">
        <f t="shared" si="3112"/>
        <v/>
      </c>
      <c r="AI857" s="266">
        <f>IF(OR(Is_Loading,LEN($A857)=0),"",SWDATA!AB842)</f>
        <v>0</v>
      </c>
      <c r="AJ857" s="267">
        <f>IF(OR(Is_Loading,LEN($A857)=0),"",SWDATA!AC842)</f>
        <v>0</v>
      </c>
      <c r="AK857" s="267">
        <f>IF(OR(Is_Loading,LEN($A857)=0),"",SWDATA!AD842)</f>
        <v>0</v>
      </c>
      <c r="AL857" s="266" t="str">
        <f t="shared" si="3113"/>
        <v/>
      </c>
      <c r="AM857" s="266">
        <f>IF(OR(Is_Loading,LEN($A857)=0),"",SWDATA!AF842)</f>
        <v>0</v>
      </c>
      <c r="AN857" s="267">
        <f>IF(OR(Is_Loading,LEN($A857)=0),"",SWDATA!AG842)</f>
        <v>0</v>
      </c>
      <c r="AO857" s="323">
        <f>IF(OR(Is_Loading,LEN($A857)=0),"",SWDATA!AH842)</f>
        <v>0</v>
      </c>
      <c r="AP857" s="320" t="str">
        <f t="shared" si="3114"/>
        <v/>
      </c>
      <c r="AQ857" s="266">
        <f>IF(OR(Is_Loading,LEN($A857)=0),"",SWDATA!AJ842)</f>
        <v>0</v>
      </c>
      <c r="AR857" s="267">
        <f>IF(OR(Is_Loading,LEN($A857)=0),"",SWDATA!AK842)</f>
        <v>0</v>
      </c>
      <c r="AS857" s="267">
        <f>IF(OR(Is_Loading,LEN($A857)=0),"",SWDATA!AL842)</f>
        <v>0</v>
      </c>
      <c r="AT857" s="266" t="str">
        <f t="shared" si="3115"/>
        <v/>
      </c>
      <c r="AU857" s="266">
        <f>IF(OR(Is_Loading,LEN($A857)=0),"",SWDATA!AN842)</f>
        <v>0</v>
      </c>
      <c r="AV857" s="267">
        <f>IF(OR(Is_Loading,LEN($A857)=0),"",SWDATA!AO842)</f>
        <v>0</v>
      </c>
      <c r="AW857" s="267">
        <f>IF(OR(Is_Loading,LEN($A857)=0),"",SWDATA!AP842)</f>
        <v>0</v>
      </c>
      <c r="AX857" s="266" t="str">
        <f t="shared" si="3116"/>
        <v/>
      </c>
      <c r="AY857" s="266">
        <f>IF(OR(Is_Loading,LEN($A857)=0),"",SWDATA!AR842)</f>
        <v>0</v>
      </c>
      <c r="AZ857" s="267">
        <f>IF(OR(Is_Loading,LEN($A857)=0),"",SWDATA!AS842)</f>
        <v>0</v>
      </c>
      <c r="BA857" s="267">
        <f>IF(OR(Is_Loading,LEN($A857)=0),"",SWDATA!AT842)</f>
        <v>0</v>
      </c>
      <c r="BB857" s="266" t="str">
        <f t="shared" si="3117"/>
        <v/>
      </c>
      <c r="BC857" s="266">
        <f>IF(OR(Is_Loading,LEN($A857)=0),"",SWDATA!AV842)</f>
        <v>0</v>
      </c>
      <c r="BD857" s="267">
        <f>IF(OR(Is_Loading,LEN($A857)=0),"",SWDATA!AW842)</f>
        <v>0</v>
      </c>
      <c r="BE857" s="323">
        <f>IF(OR(Is_Loading,LEN($A857)=0),"",SWDATA!AX842)</f>
        <v>0</v>
      </c>
      <c r="BF857" s="320" t="str">
        <f t="shared" si="3118"/>
        <v/>
      </c>
      <c r="BG857" s="11"/>
      <c r="BH857" s="11"/>
      <c r="BI857" s="11"/>
      <c r="BJ857" s="11"/>
      <c r="BK857" s="11"/>
      <c r="BL857" s="11"/>
      <c r="BM857" s="11"/>
      <c r="BN857" s="11"/>
      <c r="BO857" s="11"/>
      <c r="BP857" s="11"/>
      <c r="BQ857" s="11"/>
      <c r="BR857" s="11"/>
      <c r="BS857" s="11"/>
      <c r="BT857" s="11"/>
      <c r="BU857" s="11"/>
      <c r="BV857" s="11"/>
      <c r="BW857" s="11"/>
      <c r="BX857" s="11"/>
      <c r="BY857" s="11"/>
      <c r="BZ857" s="11"/>
      <c r="CA857" s="11"/>
      <c r="CB857" s="11"/>
      <c r="CC857" s="11"/>
      <c r="CD857" s="11"/>
      <c r="CE857" s="11"/>
      <c r="CF857" s="11"/>
      <c r="CG857" s="11"/>
      <c r="CH857" s="11"/>
      <c r="CI857" s="11"/>
      <c r="CJ857" s="11"/>
      <c r="CK857" s="11"/>
      <c r="CL857" s="11"/>
      <c r="CM857" s="11"/>
      <c r="CN857" s="351"/>
      <c r="CO857" s="351"/>
      <c r="CP857" s="351"/>
      <c r="CQ857" s="351"/>
      <c r="CR857" s="351"/>
      <c r="CS857" s="351"/>
      <c r="CT857" s="351"/>
      <c r="CU857" s="351"/>
      <c r="CV857" s="351"/>
      <c r="CW857" s="351"/>
      <c r="CX857" s="351"/>
      <c r="CY857" s="351"/>
      <c r="CZ857" s="351"/>
      <c r="DA857" s="351"/>
      <c r="DB857" s="351"/>
      <c r="DC857" s="351"/>
      <c r="DD857" s="351"/>
      <c r="DE857" s="351"/>
      <c r="DF857" s="351"/>
      <c r="DG857" s="351"/>
      <c r="DH857" s="351"/>
      <c r="DI857" s="351"/>
      <c r="DJ857" s="351"/>
      <c r="DK857" s="351"/>
      <c r="DL857" s="351"/>
      <c r="DM857" s="351"/>
      <c r="DN857" s="351"/>
      <c r="DS857" s="372"/>
      <c r="DT857" s="374"/>
      <c r="DU857" s="375"/>
      <c r="DV857" s="375"/>
      <c r="DW857" s="375"/>
      <c r="DX857" s="375">
        <v>1</v>
      </c>
      <c r="DY857" s="375">
        <f t="shared" si="3161"/>
        <v>0</v>
      </c>
      <c r="DZ857" s="375">
        <f t="shared" si="3162"/>
        <v>0</v>
      </c>
      <c r="EA857" s="375">
        <f t="shared" si="3163"/>
        <v>1</v>
      </c>
      <c r="EB857" s="375">
        <f t="shared" si="3164"/>
        <v>0</v>
      </c>
      <c r="EC857" s="375">
        <f t="shared" si="3165"/>
        <v>0</v>
      </c>
      <c r="ED857" s="375">
        <f t="shared" si="3166"/>
        <v>1</v>
      </c>
      <c r="EE857" s="375">
        <f t="shared" si="3167"/>
        <v>0</v>
      </c>
      <c r="EF857" s="375">
        <f t="shared" si="3168"/>
        <v>0</v>
      </c>
      <c r="EG857" s="375">
        <f t="shared" si="3169"/>
        <v>1</v>
      </c>
      <c r="EH857" s="375">
        <f t="shared" si="3170"/>
        <v>0</v>
      </c>
      <c r="EI857" s="375">
        <f t="shared" si="3171"/>
        <v>0</v>
      </c>
      <c r="EJ857" s="375">
        <f t="shared" si="3172"/>
        <v>1</v>
      </c>
      <c r="EK857" s="375">
        <f t="shared" si="3173"/>
        <v>0</v>
      </c>
      <c r="EL857" s="375">
        <f t="shared" si="3174"/>
        <v>0</v>
      </c>
      <c r="EM857" s="375">
        <f t="shared" si="3175"/>
        <v>1</v>
      </c>
      <c r="EN857" s="375">
        <f t="shared" si="3176"/>
        <v>0</v>
      </c>
      <c r="EO857" s="375">
        <f t="shared" si="3177"/>
        <v>0</v>
      </c>
      <c r="EP857" s="375">
        <f t="shared" si="3178"/>
        <v>1</v>
      </c>
      <c r="EQ857" s="375">
        <f t="shared" si="3179"/>
        <v>0</v>
      </c>
      <c r="ER857" s="375">
        <f t="shared" si="3180"/>
        <v>0</v>
      </c>
      <c r="ES857" s="375">
        <f t="shared" si="3181"/>
        <v>1</v>
      </c>
      <c r="ET857" s="375">
        <f t="shared" si="3182"/>
        <v>0</v>
      </c>
      <c r="EU857" s="375">
        <f t="shared" si="3183"/>
        <v>0</v>
      </c>
      <c r="EV857" s="375">
        <f t="shared" si="3184"/>
        <v>1</v>
      </c>
      <c r="EW857" s="375">
        <f t="shared" si="3185"/>
        <v>0</v>
      </c>
      <c r="EX857" s="375">
        <f t="shared" si="3186"/>
        <v>0</v>
      </c>
      <c r="EY857" s="375">
        <f t="shared" si="3187"/>
        <v>1</v>
      </c>
      <c r="EZ857" s="375">
        <f t="shared" si="3188"/>
        <v>0</v>
      </c>
      <c r="FA857" s="375">
        <f t="shared" si="3189"/>
        <v>0</v>
      </c>
      <c r="FB857" s="375">
        <f t="shared" si="3190"/>
        <v>1</v>
      </c>
      <c r="FC857" s="375">
        <f t="shared" si="3191"/>
        <v>0</v>
      </c>
      <c r="FD857" s="375">
        <f t="shared" si="3192"/>
        <v>0</v>
      </c>
      <c r="FE857" s="376"/>
      <c r="FF857" s="372"/>
      <c r="FG857" s="372"/>
      <c r="FH857" s="372"/>
      <c r="FI857" s="372"/>
      <c r="FJ857" s="372"/>
      <c r="FK857" s="372"/>
      <c r="FL857" s="372"/>
      <c r="FM857" s="372"/>
      <c r="FN857" s="372"/>
      <c r="FO857" s="372"/>
      <c r="FP857" s="372"/>
      <c r="FQ857" s="372"/>
      <c r="FR857" s="372"/>
      <c r="FS857" s="372"/>
      <c r="FT857" s="372"/>
      <c r="FU857" s="372"/>
      <c r="FV857" s="372"/>
      <c r="FW857" s="372"/>
      <c r="FX857" s="372"/>
      <c r="FY857" s="372"/>
      <c r="FZ857" s="372"/>
      <c r="GA857" s="372"/>
      <c r="GB857" s="372"/>
      <c r="GC857" s="372"/>
      <c r="GD857" s="372"/>
      <c r="GE857" s="372"/>
      <c r="GF857" s="372"/>
      <c r="GG857" s="372"/>
      <c r="GH857" s="372"/>
      <c r="GI857" s="372"/>
      <c r="GJ857" s="372"/>
      <c r="GK857" s="372"/>
      <c r="GL857" s="372"/>
      <c r="GM857" s="372"/>
      <c r="GN857" s="372"/>
      <c r="GO857" s="372"/>
      <c r="GP857" s="372"/>
      <c r="GQ857" s="372"/>
      <c r="GR857" s="372"/>
      <c r="GS857" s="372"/>
      <c r="GT857" s="372"/>
      <c r="GU857" s="372"/>
      <c r="GV857" s="372"/>
      <c r="GW857" s="372"/>
      <c r="GX857" s="372"/>
      <c r="GY857" s="372"/>
      <c r="GZ857" s="372"/>
      <c r="HA857" s="372"/>
      <c r="HB857" s="372"/>
      <c r="HC857" s="372"/>
    </row>
    <row r="858" spans="1:211" s="373" customFormat="1" ht="15" hidden="1" customHeight="1" outlineLevel="1" x14ac:dyDescent="0.2">
      <c r="A858" s="366">
        <f>SWDATA!O843</f>
        <v>0</v>
      </c>
      <c r="B858" s="366">
        <f>SWDATA!M843</f>
        <v>0</v>
      </c>
      <c r="C858" s="351">
        <f>IF(AND(SWDATA!M843=1,SWDATA!Q843="promotions"),SWDATA!P843,0)</f>
        <v>0</v>
      </c>
      <c r="D858" s="367">
        <f>ROW(SWDATA!M843)</f>
        <v>843</v>
      </c>
      <c r="E858" s="368">
        <f t="shared" ref="E858:E868" si="3196">B858</f>
        <v>0</v>
      </c>
      <c r="F858" s="369">
        <f t="shared" si="3106"/>
        <v>1</v>
      </c>
      <c r="G858" s="366" t="str">
        <f t="shared" si="3107"/>
        <v/>
      </c>
      <c r="H858" s="370"/>
      <c r="J858" s="238">
        <f t="shared" si="3108"/>
        <v>0</v>
      </c>
      <c r="K858" s="239" t="str">
        <f t="shared" si="3109"/>
        <v/>
      </c>
      <c r="L858" s="342"/>
      <c r="M858" s="345"/>
      <c r="N858" s="340" t="str">
        <f>IF(LEN(SWDATA!F843)=0,"",N857)</f>
        <v/>
      </c>
      <c r="O858" s="296" t="str">
        <f>IF(LEN(SWDATA!G843)=0,"",O857)</f>
        <v/>
      </c>
      <c r="P858" s="297" t="str">
        <f>IF(LEN(SWDATA!C843)=0,"",SWDATA!C843)</f>
        <v/>
      </c>
      <c r="Q858" s="312" t="str">
        <f t="shared" si="3110"/>
        <v/>
      </c>
      <c r="R858" s="223" t="s">
        <v>261</v>
      </c>
      <c r="S858" s="224"/>
      <c r="T858" s="224"/>
      <c r="U858" s="264" t="s">
        <v>610</v>
      </c>
      <c r="V858" s="205" t="s">
        <v>221</v>
      </c>
      <c r="W858" s="266">
        <f>IF(OR(Is_Loading,LEN($A858)=0),"",SWDATA!P843)</f>
        <v>0</v>
      </c>
      <c r="X858" s="267">
        <f>IF(OR(Is_Loading,LEN($A858)=0),"",SWDATA!Q843)</f>
        <v>0</v>
      </c>
      <c r="Y858" s="267">
        <f>IF(OR(Is_Loading,LEN($A858)=0),"",SWDATA!R843)</f>
        <v>0</v>
      </c>
      <c r="Z858" s="266" t="str">
        <f t="shared" si="3193"/>
        <v/>
      </c>
      <c r="AA858" s="266">
        <f>IF(OR(Is_Loading,LEN($A858)=0),"",SWDATA!T843)</f>
        <v>0</v>
      </c>
      <c r="AB858" s="267">
        <f>IF(OR(Is_Loading,LEN($A858)=0),"",SWDATA!U843)</f>
        <v>0</v>
      </c>
      <c r="AC858" s="267">
        <f>IF(OR(Is_Loading,LEN($A858)=0),"",SWDATA!V843)</f>
        <v>0</v>
      </c>
      <c r="AD858" s="266" t="str">
        <f t="shared" si="3111"/>
        <v/>
      </c>
      <c r="AE858" s="266">
        <f>IF(OR(Is_Loading,LEN($A858)=0),"",SWDATA!X843)</f>
        <v>0</v>
      </c>
      <c r="AF858" s="267">
        <f>IF(OR(Is_Loading,LEN($A858)=0),"",SWDATA!Y843)</f>
        <v>0</v>
      </c>
      <c r="AG858" s="267">
        <f>IF(OR(Is_Loading,LEN($A858)=0),"",SWDATA!Z843)</f>
        <v>0</v>
      </c>
      <c r="AH858" s="266" t="str">
        <f t="shared" si="3112"/>
        <v/>
      </c>
      <c r="AI858" s="266">
        <f>IF(OR(Is_Loading,LEN($A858)=0),"",SWDATA!AB843)</f>
        <v>0</v>
      </c>
      <c r="AJ858" s="267">
        <f>IF(OR(Is_Loading,LEN($A858)=0),"",SWDATA!AC843)</f>
        <v>0</v>
      </c>
      <c r="AK858" s="267">
        <f>IF(OR(Is_Loading,LEN($A858)=0),"",SWDATA!AD843)</f>
        <v>0</v>
      </c>
      <c r="AL858" s="266" t="str">
        <f t="shared" si="3113"/>
        <v/>
      </c>
      <c r="AM858" s="266">
        <f>IF(OR(Is_Loading,LEN($A858)=0),"",SWDATA!AF843)</f>
        <v>0</v>
      </c>
      <c r="AN858" s="267">
        <f>IF(OR(Is_Loading,LEN($A858)=0),"",SWDATA!AG843)</f>
        <v>0</v>
      </c>
      <c r="AO858" s="323">
        <f>IF(OR(Is_Loading,LEN($A858)=0),"",SWDATA!AH843)</f>
        <v>0</v>
      </c>
      <c r="AP858" s="320" t="str">
        <f t="shared" si="3114"/>
        <v/>
      </c>
      <c r="AQ858" s="266">
        <f>IF(OR(Is_Loading,LEN($A858)=0),"",SWDATA!AJ843)</f>
        <v>0</v>
      </c>
      <c r="AR858" s="267">
        <f>IF(OR(Is_Loading,LEN($A858)=0),"",SWDATA!AK843)</f>
        <v>0</v>
      </c>
      <c r="AS858" s="267">
        <f>IF(OR(Is_Loading,LEN($A858)=0),"",SWDATA!AL843)</f>
        <v>0</v>
      </c>
      <c r="AT858" s="266" t="str">
        <f t="shared" si="3115"/>
        <v/>
      </c>
      <c r="AU858" s="266">
        <f>IF(OR(Is_Loading,LEN($A858)=0),"",SWDATA!AN843)</f>
        <v>0</v>
      </c>
      <c r="AV858" s="267">
        <f>IF(OR(Is_Loading,LEN($A858)=0),"",SWDATA!AO843)</f>
        <v>0</v>
      </c>
      <c r="AW858" s="267">
        <f>IF(OR(Is_Loading,LEN($A858)=0),"",SWDATA!AP843)</f>
        <v>0</v>
      </c>
      <c r="AX858" s="266" t="str">
        <f t="shared" si="3116"/>
        <v/>
      </c>
      <c r="AY858" s="266">
        <f>IF(OR(Is_Loading,LEN($A858)=0),"",SWDATA!AR843)</f>
        <v>0</v>
      </c>
      <c r="AZ858" s="267">
        <f>IF(OR(Is_Loading,LEN($A858)=0),"",SWDATA!AS843)</f>
        <v>0</v>
      </c>
      <c r="BA858" s="267">
        <f>IF(OR(Is_Loading,LEN($A858)=0),"",SWDATA!AT843)</f>
        <v>0</v>
      </c>
      <c r="BB858" s="266" t="str">
        <f t="shared" si="3117"/>
        <v/>
      </c>
      <c r="BC858" s="266">
        <f>IF(OR(Is_Loading,LEN($A858)=0),"",SWDATA!AV843)</f>
        <v>0</v>
      </c>
      <c r="BD858" s="267">
        <f>IF(OR(Is_Loading,LEN($A858)=0),"",SWDATA!AW843)</f>
        <v>0</v>
      </c>
      <c r="BE858" s="323">
        <f>IF(OR(Is_Loading,LEN($A858)=0),"",SWDATA!AX843)</f>
        <v>0</v>
      </c>
      <c r="BF858" s="320" t="str">
        <f t="shared" si="3118"/>
        <v/>
      </c>
      <c r="BG858" s="11"/>
      <c r="BH858" s="11"/>
      <c r="BI858" s="11"/>
      <c r="BJ858" s="11"/>
      <c r="BK858" s="11"/>
      <c r="BL858" s="11"/>
      <c r="BM858" s="11"/>
      <c r="BN858" s="11"/>
      <c r="BO858" s="11"/>
      <c r="BP858" s="11"/>
      <c r="BQ858" s="11"/>
      <c r="BR858" s="11"/>
      <c r="BS858" s="11"/>
      <c r="BT858" s="11"/>
      <c r="BU858" s="11"/>
      <c r="BV858" s="11"/>
      <c r="BW858" s="11"/>
      <c r="BX858" s="11"/>
      <c r="BY858" s="11"/>
      <c r="BZ858" s="11"/>
      <c r="CA858" s="11"/>
      <c r="CB858" s="11"/>
      <c r="CC858" s="11"/>
      <c r="CD858" s="11"/>
      <c r="CE858" s="11"/>
      <c r="CF858" s="11"/>
      <c r="CG858" s="11"/>
      <c r="CH858" s="11"/>
      <c r="CI858" s="11"/>
      <c r="CJ858" s="11"/>
      <c r="CK858" s="11"/>
      <c r="CL858" s="11"/>
      <c r="CM858" s="11"/>
      <c r="CN858" s="351"/>
      <c r="CO858" s="351"/>
      <c r="CP858" s="351"/>
      <c r="CQ858" s="351"/>
      <c r="CR858" s="351"/>
      <c r="CS858" s="351"/>
      <c r="CT858" s="351"/>
      <c r="CU858" s="351"/>
      <c r="CV858" s="351"/>
      <c r="CW858" s="351"/>
      <c r="CX858" s="351"/>
      <c r="CY858" s="351"/>
      <c r="CZ858" s="351"/>
      <c r="DA858" s="351"/>
      <c r="DB858" s="351"/>
      <c r="DC858" s="351"/>
      <c r="DD858" s="351"/>
      <c r="DE858" s="351"/>
      <c r="DF858" s="351"/>
      <c r="DG858" s="351"/>
      <c r="DH858" s="351"/>
      <c r="DI858" s="351"/>
      <c r="DJ858" s="351"/>
      <c r="DK858" s="351"/>
      <c r="DL858" s="351"/>
      <c r="DM858" s="351"/>
      <c r="DN858" s="351"/>
      <c r="DS858" s="372"/>
      <c r="DT858" s="374"/>
      <c r="DU858" s="375"/>
      <c r="DV858" s="375"/>
      <c r="DW858" s="375"/>
      <c r="DX858" s="375">
        <v>1</v>
      </c>
      <c r="DY858" s="375">
        <f t="shared" si="3161"/>
        <v>0</v>
      </c>
      <c r="DZ858" s="375">
        <f t="shared" si="3162"/>
        <v>0</v>
      </c>
      <c r="EA858" s="375">
        <f t="shared" si="3163"/>
        <v>1</v>
      </c>
      <c r="EB858" s="375">
        <f t="shared" si="3164"/>
        <v>0</v>
      </c>
      <c r="EC858" s="375">
        <f t="shared" si="3165"/>
        <v>0</v>
      </c>
      <c r="ED858" s="375">
        <f t="shared" si="3166"/>
        <v>1</v>
      </c>
      <c r="EE858" s="375">
        <f t="shared" si="3167"/>
        <v>0</v>
      </c>
      <c r="EF858" s="375">
        <f t="shared" si="3168"/>
        <v>0</v>
      </c>
      <c r="EG858" s="375">
        <f t="shared" si="3169"/>
        <v>1</v>
      </c>
      <c r="EH858" s="375">
        <f t="shared" si="3170"/>
        <v>0</v>
      </c>
      <c r="EI858" s="375">
        <f t="shared" si="3171"/>
        <v>0</v>
      </c>
      <c r="EJ858" s="375">
        <f t="shared" si="3172"/>
        <v>1</v>
      </c>
      <c r="EK858" s="375">
        <f t="shared" si="3173"/>
        <v>0</v>
      </c>
      <c r="EL858" s="375">
        <f t="shared" si="3174"/>
        <v>0</v>
      </c>
      <c r="EM858" s="375">
        <f t="shared" si="3175"/>
        <v>1</v>
      </c>
      <c r="EN858" s="375">
        <f t="shared" si="3176"/>
        <v>0</v>
      </c>
      <c r="EO858" s="375">
        <f t="shared" si="3177"/>
        <v>0</v>
      </c>
      <c r="EP858" s="375">
        <f t="shared" si="3178"/>
        <v>1</v>
      </c>
      <c r="EQ858" s="375">
        <f t="shared" si="3179"/>
        <v>0</v>
      </c>
      <c r="ER858" s="375">
        <f t="shared" si="3180"/>
        <v>0</v>
      </c>
      <c r="ES858" s="375">
        <f t="shared" si="3181"/>
        <v>1</v>
      </c>
      <c r="ET858" s="375">
        <f t="shared" si="3182"/>
        <v>0</v>
      </c>
      <c r="EU858" s="375">
        <f t="shared" si="3183"/>
        <v>0</v>
      </c>
      <c r="EV858" s="375">
        <f t="shared" si="3184"/>
        <v>1</v>
      </c>
      <c r="EW858" s="375">
        <f t="shared" si="3185"/>
        <v>0</v>
      </c>
      <c r="EX858" s="375">
        <f t="shared" si="3186"/>
        <v>0</v>
      </c>
      <c r="EY858" s="375">
        <f t="shared" si="3187"/>
        <v>1</v>
      </c>
      <c r="EZ858" s="375">
        <f t="shared" si="3188"/>
        <v>0</v>
      </c>
      <c r="FA858" s="375">
        <f t="shared" si="3189"/>
        <v>0</v>
      </c>
      <c r="FB858" s="375">
        <f t="shared" si="3190"/>
        <v>1</v>
      </c>
      <c r="FC858" s="375">
        <f t="shared" si="3191"/>
        <v>0</v>
      </c>
      <c r="FD858" s="375">
        <f t="shared" si="3192"/>
        <v>0</v>
      </c>
      <c r="FE858" s="376"/>
      <c r="FF858" s="372"/>
      <c r="FG858" s="372"/>
      <c r="FH858" s="372"/>
      <c r="FI858" s="372"/>
      <c r="FJ858" s="372"/>
      <c r="FK858" s="372"/>
      <c r="FL858" s="372"/>
      <c r="FM858" s="372"/>
      <c r="FN858" s="372"/>
      <c r="FO858" s="372"/>
      <c r="FP858" s="372"/>
      <c r="FQ858" s="372"/>
      <c r="FR858" s="372"/>
      <c r="FS858" s="372"/>
      <c r="FT858" s="372"/>
      <c r="FU858" s="372"/>
      <c r="FV858" s="372"/>
      <c r="FW858" s="372"/>
      <c r="FX858" s="372"/>
      <c r="FY858" s="372"/>
      <c r="FZ858" s="372"/>
      <c r="GA858" s="372"/>
      <c r="GB858" s="372"/>
      <c r="GC858" s="372"/>
      <c r="GD858" s="372"/>
      <c r="GE858" s="372"/>
      <c r="GF858" s="372"/>
      <c r="GG858" s="372"/>
      <c r="GH858" s="372"/>
      <c r="GI858" s="372"/>
      <c r="GJ858" s="372"/>
      <c r="GK858" s="372"/>
      <c r="GL858" s="372"/>
      <c r="GM858" s="372"/>
      <c r="GN858" s="372"/>
      <c r="GO858" s="372"/>
      <c r="GP858" s="372"/>
      <c r="GQ858" s="372"/>
      <c r="GR858" s="372"/>
      <c r="GS858" s="372"/>
      <c r="GT858" s="372"/>
      <c r="GU858" s="372"/>
      <c r="GV858" s="372"/>
      <c r="GW858" s="372"/>
      <c r="GX858" s="372"/>
      <c r="GY858" s="372"/>
      <c r="GZ858" s="372"/>
      <c r="HA858" s="372"/>
      <c r="HB858" s="372"/>
      <c r="HC858" s="372"/>
    </row>
    <row r="859" spans="1:211" s="373" customFormat="1" ht="15" hidden="1" customHeight="1" outlineLevel="1" x14ac:dyDescent="0.2">
      <c r="A859" s="366">
        <f>SWDATA!O844</f>
        <v>0</v>
      </c>
      <c r="B859" s="366">
        <f>SWDATA!M844</f>
        <v>0</v>
      </c>
      <c r="C859" s="351">
        <f>IF(AND(SWDATA!M844=1,SWDATA!Q844="promotions"),SWDATA!P844,0)</f>
        <v>0</v>
      </c>
      <c r="D859" s="367">
        <f>ROW(SWDATA!M844)</f>
        <v>844</v>
      </c>
      <c r="E859" s="368">
        <f t="shared" si="3196"/>
        <v>0</v>
      </c>
      <c r="F859" s="369">
        <f t="shared" si="3106"/>
        <v>1</v>
      </c>
      <c r="G859" s="366" t="str">
        <f t="shared" si="3107"/>
        <v/>
      </c>
      <c r="H859" s="370"/>
      <c r="J859" s="238">
        <f t="shared" si="3108"/>
        <v>0</v>
      </c>
      <c r="K859" s="239" t="str">
        <f t="shared" si="3109"/>
        <v/>
      </c>
      <c r="L859" s="342"/>
      <c r="M859" s="345"/>
      <c r="N859" s="340" t="str">
        <f>IF(LEN(SWDATA!F844)=0,"",N858)</f>
        <v/>
      </c>
      <c r="O859" s="296" t="str">
        <f>IF(LEN(SWDATA!G844)=0,"",O858)</f>
        <v/>
      </c>
      <c r="P859" s="297" t="str">
        <f>IF(LEN(SWDATA!C844)=0,"",SWDATA!C844)</f>
        <v/>
      </c>
      <c r="Q859" s="312" t="str">
        <f t="shared" si="3110"/>
        <v/>
      </c>
      <c r="R859" s="223" t="s">
        <v>261</v>
      </c>
      <c r="S859" s="224"/>
      <c r="T859" s="224"/>
      <c r="U859" s="264" t="s">
        <v>612</v>
      </c>
      <c r="V859" s="205" t="s">
        <v>221</v>
      </c>
      <c r="W859" s="266">
        <f>IF(OR(Is_Loading,LEN($A859)=0),"",SWDATA!P844)</f>
        <v>0</v>
      </c>
      <c r="X859" s="267">
        <f>IF(OR(Is_Loading,LEN($A859)=0),"",SWDATA!Q844)</f>
        <v>0</v>
      </c>
      <c r="Y859" s="267">
        <f>IF(OR(Is_Loading,LEN($A859)=0),"",SWDATA!R844)</f>
        <v>0</v>
      </c>
      <c r="Z859" s="266" t="str">
        <f t="shared" si="3193"/>
        <v/>
      </c>
      <c r="AA859" s="266">
        <f>IF(OR(Is_Loading,LEN($A859)=0),"",SWDATA!T844)</f>
        <v>0</v>
      </c>
      <c r="AB859" s="267">
        <f>IF(OR(Is_Loading,LEN($A859)=0),"",SWDATA!U844)</f>
        <v>0</v>
      </c>
      <c r="AC859" s="267">
        <f>IF(OR(Is_Loading,LEN($A859)=0),"",SWDATA!V844)</f>
        <v>0</v>
      </c>
      <c r="AD859" s="266" t="str">
        <f t="shared" si="3111"/>
        <v/>
      </c>
      <c r="AE859" s="266">
        <f>IF(OR(Is_Loading,LEN($A859)=0),"",SWDATA!X844)</f>
        <v>0</v>
      </c>
      <c r="AF859" s="267">
        <f>IF(OR(Is_Loading,LEN($A859)=0),"",SWDATA!Y844)</f>
        <v>0</v>
      </c>
      <c r="AG859" s="267">
        <f>IF(OR(Is_Loading,LEN($A859)=0),"",SWDATA!Z844)</f>
        <v>0</v>
      </c>
      <c r="AH859" s="266" t="str">
        <f t="shared" si="3112"/>
        <v/>
      </c>
      <c r="AI859" s="266">
        <f>IF(OR(Is_Loading,LEN($A859)=0),"",SWDATA!AB844)</f>
        <v>0</v>
      </c>
      <c r="AJ859" s="267">
        <f>IF(OR(Is_Loading,LEN($A859)=0),"",SWDATA!AC844)</f>
        <v>0</v>
      </c>
      <c r="AK859" s="267">
        <f>IF(OR(Is_Loading,LEN($A859)=0),"",SWDATA!AD844)</f>
        <v>0</v>
      </c>
      <c r="AL859" s="266" t="str">
        <f t="shared" si="3113"/>
        <v/>
      </c>
      <c r="AM859" s="266">
        <f>IF(OR(Is_Loading,LEN($A859)=0),"",SWDATA!AF844)</f>
        <v>0</v>
      </c>
      <c r="AN859" s="267">
        <f>IF(OR(Is_Loading,LEN($A859)=0),"",SWDATA!AG844)</f>
        <v>0</v>
      </c>
      <c r="AO859" s="323">
        <f>IF(OR(Is_Loading,LEN($A859)=0),"",SWDATA!AH844)</f>
        <v>0</v>
      </c>
      <c r="AP859" s="320" t="str">
        <f t="shared" si="3114"/>
        <v/>
      </c>
      <c r="AQ859" s="266">
        <f>IF(OR(Is_Loading,LEN($A859)=0),"",SWDATA!AJ844)</f>
        <v>0</v>
      </c>
      <c r="AR859" s="267">
        <f>IF(OR(Is_Loading,LEN($A859)=0),"",SWDATA!AK844)</f>
        <v>0</v>
      </c>
      <c r="AS859" s="267">
        <f>IF(OR(Is_Loading,LEN($A859)=0),"",SWDATA!AL844)</f>
        <v>0</v>
      </c>
      <c r="AT859" s="266" t="str">
        <f t="shared" si="3115"/>
        <v/>
      </c>
      <c r="AU859" s="266">
        <f>IF(OR(Is_Loading,LEN($A859)=0),"",SWDATA!AN844)</f>
        <v>0</v>
      </c>
      <c r="AV859" s="267">
        <f>IF(OR(Is_Loading,LEN($A859)=0),"",SWDATA!AO844)</f>
        <v>0</v>
      </c>
      <c r="AW859" s="267">
        <f>IF(OR(Is_Loading,LEN($A859)=0),"",SWDATA!AP844)</f>
        <v>0</v>
      </c>
      <c r="AX859" s="266" t="str">
        <f t="shared" si="3116"/>
        <v/>
      </c>
      <c r="AY859" s="266">
        <f>IF(OR(Is_Loading,LEN($A859)=0),"",SWDATA!AR844)</f>
        <v>0</v>
      </c>
      <c r="AZ859" s="267">
        <f>IF(OR(Is_Loading,LEN($A859)=0),"",SWDATA!AS844)</f>
        <v>0</v>
      </c>
      <c r="BA859" s="267">
        <f>IF(OR(Is_Loading,LEN($A859)=0),"",SWDATA!AT844)</f>
        <v>0</v>
      </c>
      <c r="BB859" s="266" t="str">
        <f t="shared" si="3117"/>
        <v/>
      </c>
      <c r="BC859" s="266">
        <f>IF(OR(Is_Loading,LEN($A859)=0),"",SWDATA!AV844)</f>
        <v>0</v>
      </c>
      <c r="BD859" s="267">
        <f>IF(OR(Is_Loading,LEN($A859)=0),"",SWDATA!AW844)</f>
        <v>0</v>
      </c>
      <c r="BE859" s="323">
        <f>IF(OR(Is_Loading,LEN($A859)=0),"",SWDATA!AX844)</f>
        <v>0</v>
      </c>
      <c r="BF859" s="320" t="str">
        <f t="shared" si="3118"/>
        <v/>
      </c>
      <c r="BG859" s="11"/>
      <c r="BH859" s="11"/>
      <c r="BI859" s="11"/>
      <c r="BJ859" s="11"/>
      <c r="BK859" s="11"/>
      <c r="BL859" s="11"/>
      <c r="BM859" s="11"/>
      <c r="BN859" s="11"/>
      <c r="BO859" s="11"/>
      <c r="BP859" s="11"/>
      <c r="BQ859" s="11"/>
      <c r="BR859" s="11"/>
      <c r="BS859" s="11"/>
      <c r="BT859" s="11"/>
      <c r="BU859" s="11"/>
      <c r="BV859" s="11"/>
      <c r="BW859" s="11"/>
      <c r="BX859" s="11"/>
      <c r="BY859" s="11"/>
      <c r="BZ859" s="11"/>
      <c r="CA859" s="11"/>
      <c r="CB859" s="11"/>
      <c r="CC859" s="11"/>
      <c r="CD859" s="11"/>
      <c r="CE859" s="11"/>
      <c r="CF859" s="11"/>
      <c r="CG859" s="11"/>
      <c r="CH859" s="11"/>
      <c r="CI859" s="11"/>
      <c r="CJ859" s="11"/>
      <c r="CK859" s="11"/>
      <c r="CL859" s="11"/>
      <c r="CM859" s="11"/>
      <c r="CN859" s="351"/>
      <c r="CO859" s="351"/>
      <c r="CP859" s="351"/>
      <c r="CQ859" s="351"/>
      <c r="CR859" s="351"/>
      <c r="CS859" s="351"/>
      <c r="CT859" s="351"/>
      <c r="CU859" s="351"/>
      <c r="CV859" s="351"/>
      <c r="CW859" s="351"/>
      <c r="CX859" s="351"/>
      <c r="CY859" s="351"/>
      <c r="CZ859" s="351"/>
      <c r="DA859" s="351"/>
      <c r="DB859" s="351"/>
      <c r="DC859" s="351"/>
      <c r="DD859" s="351"/>
      <c r="DE859" s="351"/>
      <c r="DF859" s="351"/>
      <c r="DG859" s="351"/>
      <c r="DH859" s="351"/>
      <c r="DI859" s="351"/>
      <c r="DJ859" s="351"/>
      <c r="DK859" s="351"/>
      <c r="DL859" s="351"/>
      <c r="DM859" s="351"/>
      <c r="DN859" s="351"/>
      <c r="DS859" s="372"/>
      <c r="DT859" s="374"/>
      <c r="DU859" s="375"/>
      <c r="DV859" s="375"/>
      <c r="DW859" s="375"/>
      <c r="DX859" s="375">
        <v>1</v>
      </c>
      <c r="DY859" s="375">
        <f t="shared" si="3161"/>
        <v>0</v>
      </c>
      <c r="DZ859" s="375">
        <f t="shared" si="3162"/>
        <v>0</v>
      </c>
      <c r="EA859" s="375">
        <f t="shared" si="3163"/>
        <v>1</v>
      </c>
      <c r="EB859" s="375">
        <f t="shared" si="3164"/>
        <v>0</v>
      </c>
      <c r="EC859" s="375">
        <f t="shared" si="3165"/>
        <v>0</v>
      </c>
      <c r="ED859" s="375">
        <f t="shared" si="3166"/>
        <v>1</v>
      </c>
      <c r="EE859" s="375">
        <f t="shared" si="3167"/>
        <v>0</v>
      </c>
      <c r="EF859" s="375">
        <f t="shared" si="3168"/>
        <v>0</v>
      </c>
      <c r="EG859" s="375">
        <f t="shared" si="3169"/>
        <v>1</v>
      </c>
      <c r="EH859" s="375">
        <f t="shared" si="3170"/>
        <v>0</v>
      </c>
      <c r="EI859" s="375">
        <f t="shared" si="3171"/>
        <v>0</v>
      </c>
      <c r="EJ859" s="375">
        <f t="shared" si="3172"/>
        <v>1</v>
      </c>
      <c r="EK859" s="375">
        <f t="shared" si="3173"/>
        <v>0</v>
      </c>
      <c r="EL859" s="375">
        <f t="shared" si="3174"/>
        <v>0</v>
      </c>
      <c r="EM859" s="375">
        <f t="shared" si="3175"/>
        <v>1</v>
      </c>
      <c r="EN859" s="375">
        <f t="shared" si="3176"/>
        <v>0</v>
      </c>
      <c r="EO859" s="375">
        <f t="shared" si="3177"/>
        <v>0</v>
      </c>
      <c r="EP859" s="375">
        <f t="shared" si="3178"/>
        <v>1</v>
      </c>
      <c r="EQ859" s="375">
        <f t="shared" si="3179"/>
        <v>0</v>
      </c>
      <c r="ER859" s="375">
        <f t="shared" si="3180"/>
        <v>0</v>
      </c>
      <c r="ES859" s="375">
        <f t="shared" si="3181"/>
        <v>1</v>
      </c>
      <c r="ET859" s="375">
        <f t="shared" si="3182"/>
        <v>0</v>
      </c>
      <c r="EU859" s="375">
        <f t="shared" si="3183"/>
        <v>0</v>
      </c>
      <c r="EV859" s="375">
        <f t="shared" si="3184"/>
        <v>1</v>
      </c>
      <c r="EW859" s="375">
        <f t="shared" si="3185"/>
        <v>0</v>
      </c>
      <c r="EX859" s="375">
        <f t="shared" si="3186"/>
        <v>0</v>
      </c>
      <c r="EY859" s="375">
        <f t="shared" si="3187"/>
        <v>1</v>
      </c>
      <c r="EZ859" s="375">
        <f t="shared" si="3188"/>
        <v>0</v>
      </c>
      <c r="FA859" s="375">
        <f t="shared" si="3189"/>
        <v>0</v>
      </c>
      <c r="FB859" s="375">
        <f t="shared" si="3190"/>
        <v>1</v>
      </c>
      <c r="FC859" s="375">
        <f t="shared" si="3191"/>
        <v>0</v>
      </c>
      <c r="FD859" s="375">
        <f t="shared" si="3192"/>
        <v>0</v>
      </c>
      <c r="FE859" s="376"/>
      <c r="FF859" s="372"/>
      <c r="FG859" s="372"/>
      <c r="FH859" s="372"/>
      <c r="FI859" s="372"/>
      <c r="FJ859" s="372"/>
      <c r="FK859" s="372"/>
      <c r="FL859" s="372"/>
      <c r="FM859" s="372"/>
      <c r="FN859" s="372"/>
      <c r="FO859" s="372"/>
      <c r="FP859" s="372"/>
      <c r="FQ859" s="372"/>
      <c r="FR859" s="372"/>
      <c r="FS859" s="372"/>
      <c r="FT859" s="372"/>
      <c r="FU859" s="372"/>
      <c r="FV859" s="372"/>
      <c r="FW859" s="372"/>
      <c r="FX859" s="372"/>
      <c r="FY859" s="372"/>
      <c r="FZ859" s="372"/>
      <c r="GA859" s="372"/>
      <c r="GB859" s="372"/>
      <c r="GC859" s="372"/>
      <c r="GD859" s="372"/>
      <c r="GE859" s="372"/>
      <c r="GF859" s="372"/>
      <c r="GG859" s="372"/>
      <c r="GH859" s="372"/>
      <c r="GI859" s="372"/>
      <c r="GJ859" s="372"/>
      <c r="GK859" s="372"/>
      <c r="GL859" s="372"/>
      <c r="GM859" s="372"/>
      <c r="GN859" s="372"/>
      <c r="GO859" s="372"/>
      <c r="GP859" s="372"/>
      <c r="GQ859" s="372"/>
      <c r="GR859" s="372"/>
      <c r="GS859" s="372"/>
      <c r="GT859" s="372"/>
      <c r="GU859" s="372"/>
      <c r="GV859" s="372"/>
      <c r="GW859" s="372"/>
      <c r="GX859" s="372"/>
      <c r="GY859" s="372"/>
      <c r="GZ859" s="372"/>
      <c r="HA859" s="372"/>
      <c r="HB859" s="372"/>
      <c r="HC859" s="372"/>
    </row>
    <row r="860" spans="1:211" s="373" customFormat="1" ht="15" hidden="1" customHeight="1" outlineLevel="1" x14ac:dyDescent="0.2">
      <c r="A860" s="366">
        <f>SWDATA!O845</f>
        <v>0</v>
      </c>
      <c r="B860" s="366">
        <f>SWDATA!M845</f>
        <v>0</v>
      </c>
      <c r="C860" s="351">
        <f>IF(AND(SWDATA!M845=1,SWDATA!Q845="promotions"),SWDATA!P845,0)</f>
        <v>0</v>
      </c>
      <c r="D860" s="367">
        <f>ROW(SWDATA!M845)</f>
        <v>845</v>
      </c>
      <c r="E860" s="368">
        <f t="shared" si="3196"/>
        <v>0</v>
      </c>
      <c r="F860" s="369">
        <f t="shared" si="3106"/>
        <v>1</v>
      </c>
      <c r="G860" s="366" t="str">
        <f t="shared" si="3107"/>
        <v/>
      </c>
      <c r="H860" s="370"/>
      <c r="J860" s="238">
        <f t="shared" si="3108"/>
        <v>0</v>
      </c>
      <c r="K860" s="239" t="str">
        <f t="shared" si="3109"/>
        <v/>
      </c>
      <c r="L860" s="342"/>
      <c r="M860" s="345"/>
      <c r="N860" s="340" t="str">
        <f>IF(LEN(SWDATA!F845)=0,"",N859)</f>
        <v/>
      </c>
      <c r="O860" s="296" t="str">
        <f>IF(LEN(SWDATA!G845)=0,"",O859)</f>
        <v/>
      </c>
      <c r="P860" s="297" t="str">
        <f>IF(LEN(SWDATA!C845)=0,"",SWDATA!C845)</f>
        <v/>
      </c>
      <c r="Q860" s="312" t="str">
        <f t="shared" si="3110"/>
        <v/>
      </c>
      <c r="R860" s="223" t="s">
        <v>261</v>
      </c>
      <c r="S860" s="224"/>
      <c r="T860" s="224"/>
      <c r="U860" s="264" t="s">
        <v>597</v>
      </c>
      <c r="V860" s="205" t="s">
        <v>221</v>
      </c>
      <c r="W860" s="266">
        <f>IF(OR(Is_Loading,LEN($A860)=0),"",SWDATA!P845)</f>
        <v>0</v>
      </c>
      <c r="X860" s="267">
        <f>IF(OR(Is_Loading,LEN($A860)=0),"",SWDATA!Q845)</f>
        <v>0</v>
      </c>
      <c r="Y860" s="267">
        <f>IF(OR(Is_Loading,LEN($A860)=0),"",SWDATA!R845)</f>
        <v>0</v>
      </c>
      <c r="Z860" s="266" t="str">
        <f t="shared" si="3193"/>
        <v/>
      </c>
      <c r="AA860" s="266">
        <f>IF(OR(Is_Loading,LEN($A860)=0),"",SWDATA!T845)</f>
        <v>0</v>
      </c>
      <c r="AB860" s="267">
        <f>IF(OR(Is_Loading,LEN($A860)=0),"",SWDATA!U845)</f>
        <v>0</v>
      </c>
      <c r="AC860" s="267">
        <f>IF(OR(Is_Loading,LEN($A860)=0),"",SWDATA!V845)</f>
        <v>0</v>
      </c>
      <c r="AD860" s="266" t="str">
        <f t="shared" si="3111"/>
        <v/>
      </c>
      <c r="AE860" s="266">
        <f>IF(OR(Is_Loading,LEN($A860)=0),"",SWDATA!X845)</f>
        <v>0</v>
      </c>
      <c r="AF860" s="267">
        <f>IF(OR(Is_Loading,LEN($A860)=0),"",SWDATA!Y845)</f>
        <v>0</v>
      </c>
      <c r="AG860" s="267">
        <f>IF(OR(Is_Loading,LEN($A860)=0),"",SWDATA!Z845)</f>
        <v>0</v>
      </c>
      <c r="AH860" s="266" t="str">
        <f t="shared" si="3112"/>
        <v/>
      </c>
      <c r="AI860" s="266">
        <f>IF(OR(Is_Loading,LEN($A860)=0),"",SWDATA!AB845)</f>
        <v>0</v>
      </c>
      <c r="AJ860" s="267">
        <f>IF(OR(Is_Loading,LEN($A860)=0),"",SWDATA!AC845)</f>
        <v>0</v>
      </c>
      <c r="AK860" s="267">
        <f>IF(OR(Is_Loading,LEN($A860)=0),"",SWDATA!AD845)</f>
        <v>0</v>
      </c>
      <c r="AL860" s="266" t="str">
        <f t="shared" si="3113"/>
        <v/>
      </c>
      <c r="AM860" s="266">
        <f>IF(OR(Is_Loading,LEN($A860)=0),"",SWDATA!AF845)</f>
        <v>0</v>
      </c>
      <c r="AN860" s="267">
        <f>IF(OR(Is_Loading,LEN($A860)=0),"",SWDATA!AG845)</f>
        <v>0</v>
      </c>
      <c r="AO860" s="323">
        <f>IF(OR(Is_Loading,LEN($A860)=0),"",SWDATA!AH845)</f>
        <v>0</v>
      </c>
      <c r="AP860" s="320" t="str">
        <f t="shared" si="3114"/>
        <v/>
      </c>
      <c r="AQ860" s="266">
        <f>IF(OR(Is_Loading,LEN($A860)=0),"",SWDATA!AJ845)</f>
        <v>0</v>
      </c>
      <c r="AR860" s="267">
        <f>IF(OR(Is_Loading,LEN($A860)=0),"",SWDATA!AK845)</f>
        <v>0</v>
      </c>
      <c r="AS860" s="267">
        <f>IF(OR(Is_Loading,LEN($A860)=0),"",SWDATA!AL845)</f>
        <v>0</v>
      </c>
      <c r="AT860" s="266" t="str">
        <f t="shared" si="3115"/>
        <v/>
      </c>
      <c r="AU860" s="266">
        <f>IF(OR(Is_Loading,LEN($A860)=0),"",SWDATA!AN845)</f>
        <v>0</v>
      </c>
      <c r="AV860" s="267">
        <f>IF(OR(Is_Loading,LEN($A860)=0),"",SWDATA!AO845)</f>
        <v>0</v>
      </c>
      <c r="AW860" s="267">
        <f>IF(OR(Is_Loading,LEN($A860)=0),"",SWDATA!AP845)</f>
        <v>0</v>
      </c>
      <c r="AX860" s="266" t="str">
        <f t="shared" si="3116"/>
        <v/>
      </c>
      <c r="AY860" s="266">
        <f>IF(OR(Is_Loading,LEN($A860)=0),"",SWDATA!AR845)</f>
        <v>0</v>
      </c>
      <c r="AZ860" s="267">
        <f>IF(OR(Is_Loading,LEN($A860)=0),"",SWDATA!AS845)</f>
        <v>0</v>
      </c>
      <c r="BA860" s="267">
        <f>IF(OR(Is_Loading,LEN($A860)=0),"",SWDATA!AT845)</f>
        <v>0</v>
      </c>
      <c r="BB860" s="266" t="str">
        <f t="shared" si="3117"/>
        <v/>
      </c>
      <c r="BC860" s="266">
        <f>IF(OR(Is_Loading,LEN($A860)=0),"",SWDATA!AV845)</f>
        <v>0</v>
      </c>
      <c r="BD860" s="267">
        <f>IF(OR(Is_Loading,LEN($A860)=0),"",SWDATA!AW845)</f>
        <v>0</v>
      </c>
      <c r="BE860" s="323">
        <f>IF(OR(Is_Loading,LEN($A860)=0),"",SWDATA!AX845)</f>
        <v>0</v>
      </c>
      <c r="BF860" s="320" t="str">
        <f t="shared" si="3118"/>
        <v/>
      </c>
      <c r="BG860" s="11"/>
      <c r="BH860" s="11"/>
      <c r="BI860" s="11"/>
      <c r="BJ860" s="11"/>
      <c r="BK860" s="11"/>
      <c r="BL860" s="11"/>
      <c r="BM860" s="11"/>
      <c r="BN860" s="11"/>
      <c r="BO860" s="11"/>
      <c r="BP860" s="11"/>
      <c r="BQ860" s="11"/>
      <c r="BR860" s="11"/>
      <c r="BS860" s="11"/>
      <c r="BT860" s="11"/>
      <c r="BU860" s="11"/>
      <c r="BV860" s="11"/>
      <c r="BW860" s="11"/>
      <c r="BX860" s="11"/>
      <c r="BY860" s="11"/>
      <c r="BZ860" s="11"/>
      <c r="CA860" s="11"/>
      <c r="CB860" s="11"/>
      <c r="CC860" s="11"/>
      <c r="CD860" s="11"/>
      <c r="CE860" s="11"/>
      <c r="CF860" s="11"/>
      <c r="CG860" s="11"/>
      <c r="CH860" s="11"/>
      <c r="CI860" s="11"/>
      <c r="CJ860" s="11"/>
      <c r="CK860" s="11"/>
      <c r="CL860" s="11"/>
      <c r="CM860" s="11"/>
      <c r="CN860" s="351"/>
      <c r="CO860" s="351"/>
      <c r="CP860" s="351"/>
      <c r="CQ860" s="351"/>
      <c r="CR860" s="351"/>
      <c r="CS860" s="351"/>
      <c r="CT860" s="351"/>
      <c r="CU860" s="351"/>
      <c r="CV860" s="351"/>
      <c r="CW860" s="351"/>
      <c r="CX860" s="351"/>
      <c r="CY860" s="351"/>
      <c r="CZ860" s="351"/>
      <c r="DA860" s="351"/>
      <c r="DB860" s="351"/>
      <c r="DC860" s="351"/>
      <c r="DD860" s="351"/>
      <c r="DE860" s="351"/>
      <c r="DF860" s="351"/>
      <c r="DG860" s="351"/>
      <c r="DH860" s="351"/>
      <c r="DI860" s="351"/>
      <c r="DJ860" s="351"/>
      <c r="DK860" s="351"/>
      <c r="DL860" s="351"/>
      <c r="DM860" s="351"/>
      <c r="DN860" s="351"/>
      <c r="DS860" s="372"/>
      <c r="DT860" s="374"/>
      <c r="DU860" s="375"/>
      <c r="DV860" s="375"/>
      <c r="DW860" s="375"/>
      <c r="DX860" s="375">
        <v>1</v>
      </c>
      <c r="DY860" s="375">
        <f t="shared" si="3161"/>
        <v>0</v>
      </c>
      <c r="DZ860" s="375">
        <f t="shared" si="3162"/>
        <v>0</v>
      </c>
      <c r="EA860" s="375">
        <f t="shared" si="3163"/>
        <v>1</v>
      </c>
      <c r="EB860" s="375">
        <f t="shared" si="3164"/>
        <v>0</v>
      </c>
      <c r="EC860" s="375">
        <f t="shared" si="3165"/>
        <v>0</v>
      </c>
      <c r="ED860" s="375">
        <f t="shared" si="3166"/>
        <v>1</v>
      </c>
      <c r="EE860" s="375">
        <f t="shared" si="3167"/>
        <v>0</v>
      </c>
      <c r="EF860" s="375">
        <f t="shared" si="3168"/>
        <v>0</v>
      </c>
      <c r="EG860" s="375">
        <f t="shared" si="3169"/>
        <v>1</v>
      </c>
      <c r="EH860" s="375">
        <f t="shared" si="3170"/>
        <v>0</v>
      </c>
      <c r="EI860" s="375">
        <f t="shared" si="3171"/>
        <v>0</v>
      </c>
      <c r="EJ860" s="375">
        <f t="shared" si="3172"/>
        <v>1</v>
      </c>
      <c r="EK860" s="375">
        <f t="shared" si="3173"/>
        <v>0</v>
      </c>
      <c r="EL860" s="375">
        <f t="shared" si="3174"/>
        <v>0</v>
      </c>
      <c r="EM860" s="375">
        <f t="shared" si="3175"/>
        <v>1</v>
      </c>
      <c r="EN860" s="375">
        <f t="shared" si="3176"/>
        <v>0</v>
      </c>
      <c r="EO860" s="375">
        <f t="shared" si="3177"/>
        <v>0</v>
      </c>
      <c r="EP860" s="375">
        <f t="shared" si="3178"/>
        <v>1</v>
      </c>
      <c r="EQ860" s="375">
        <f t="shared" si="3179"/>
        <v>0</v>
      </c>
      <c r="ER860" s="375">
        <f t="shared" si="3180"/>
        <v>0</v>
      </c>
      <c r="ES860" s="375">
        <f t="shared" si="3181"/>
        <v>1</v>
      </c>
      <c r="ET860" s="375">
        <f t="shared" si="3182"/>
        <v>0</v>
      </c>
      <c r="EU860" s="375">
        <f t="shared" si="3183"/>
        <v>0</v>
      </c>
      <c r="EV860" s="375">
        <f t="shared" si="3184"/>
        <v>1</v>
      </c>
      <c r="EW860" s="375">
        <f t="shared" si="3185"/>
        <v>0</v>
      </c>
      <c r="EX860" s="375">
        <f t="shared" si="3186"/>
        <v>0</v>
      </c>
      <c r="EY860" s="375">
        <f t="shared" si="3187"/>
        <v>1</v>
      </c>
      <c r="EZ860" s="375">
        <f t="shared" si="3188"/>
        <v>0</v>
      </c>
      <c r="FA860" s="375">
        <f t="shared" si="3189"/>
        <v>0</v>
      </c>
      <c r="FB860" s="375">
        <f t="shared" si="3190"/>
        <v>1</v>
      </c>
      <c r="FC860" s="375">
        <f t="shared" si="3191"/>
        <v>0</v>
      </c>
      <c r="FD860" s="375">
        <f t="shared" si="3192"/>
        <v>0</v>
      </c>
      <c r="FE860" s="376"/>
      <c r="FF860" s="372"/>
      <c r="FG860" s="372"/>
      <c r="FH860" s="372"/>
      <c r="FI860" s="372"/>
      <c r="FJ860" s="372"/>
      <c r="FK860" s="372"/>
      <c r="FL860" s="372"/>
      <c r="FM860" s="372"/>
      <c r="FN860" s="372"/>
      <c r="FO860" s="372"/>
      <c r="FP860" s="372"/>
      <c r="FQ860" s="372"/>
      <c r="FR860" s="372"/>
      <c r="FS860" s="372"/>
      <c r="FT860" s="372"/>
      <c r="FU860" s="372"/>
      <c r="FV860" s="372"/>
      <c r="FW860" s="372"/>
      <c r="FX860" s="372"/>
      <c r="FY860" s="372"/>
      <c r="FZ860" s="372"/>
      <c r="GA860" s="372"/>
      <c r="GB860" s="372"/>
      <c r="GC860" s="372"/>
      <c r="GD860" s="372"/>
      <c r="GE860" s="372"/>
      <c r="GF860" s="372"/>
      <c r="GG860" s="372"/>
      <c r="GH860" s="372"/>
      <c r="GI860" s="372"/>
      <c r="GJ860" s="372"/>
      <c r="GK860" s="372"/>
      <c r="GL860" s="372"/>
      <c r="GM860" s="372"/>
      <c r="GN860" s="372"/>
      <c r="GO860" s="372"/>
      <c r="GP860" s="372"/>
      <c r="GQ860" s="372"/>
      <c r="GR860" s="372"/>
      <c r="GS860" s="372"/>
      <c r="GT860" s="372"/>
      <c r="GU860" s="372"/>
      <c r="GV860" s="372"/>
      <c r="GW860" s="372"/>
      <c r="GX860" s="372"/>
      <c r="GY860" s="372"/>
      <c r="GZ860" s="372"/>
      <c r="HA860" s="372"/>
      <c r="HB860" s="372"/>
      <c r="HC860" s="372"/>
    </row>
    <row r="861" spans="1:211" s="373" customFormat="1" ht="15" hidden="1" customHeight="1" outlineLevel="1" x14ac:dyDescent="0.2">
      <c r="A861" s="366">
        <f>SWDATA!O846</f>
        <v>0</v>
      </c>
      <c r="B861" s="366">
        <f>SWDATA!M846</f>
        <v>0</v>
      </c>
      <c r="C861" s="351">
        <f>IF(AND(SWDATA!M846=1,SWDATA!Q846="promotions"),SWDATA!P846,0)</f>
        <v>0</v>
      </c>
      <c r="D861" s="367">
        <f>ROW(SWDATA!M846)</f>
        <v>846</v>
      </c>
      <c r="E861" s="368">
        <f t="shared" si="3196"/>
        <v>0</v>
      </c>
      <c r="F861" s="369">
        <f t="shared" si="3106"/>
        <v>1</v>
      </c>
      <c r="G861" s="366" t="str">
        <f t="shared" si="3107"/>
        <v/>
      </c>
      <c r="H861" s="370"/>
      <c r="J861" s="238">
        <f t="shared" si="3108"/>
        <v>0</v>
      </c>
      <c r="K861" s="239" t="str">
        <f t="shared" si="3109"/>
        <v/>
      </c>
      <c r="L861" s="342"/>
      <c r="M861" s="345"/>
      <c r="N861" s="340" t="str">
        <f>IF(LEN(SWDATA!F846)=0,"",N860)</f>
        <v/>
      </c>
      <c r="O861" s="296" t="str">
        <f>IF(LEN(SWDATA!G846)=0,"",O860)</f>
        <v/>
      </c>
      <c r="P861" s="297" t="str">
        <f>IF(LEN(SWDATA!C846)=0,"",SWDATA!C846)</f>
        <v/>
      </c>
      <c r="Q861" s="312" t="str">
        <f t="shared" si="3110"/>
        <v/>
      </c>
      <c r="R861" s="223" t="s">
        <v>261</v>
      </c>
      <c r="S861" s="224"/>
      <c r="T861" s="224"/>
      <c r="U861" s="264" t="s">
        <v>599</v>
      </c>
      <c r="V861" s="205" t="s">
        <v>221</v>
      </c>
      <c r="W861" s="266">
        <f>IF(OR(Is_Loading,LEN($A861)=0),"",SWDATA!P846)</f>
        <v>0</v>
      </c>
      <c r="X861" s="267">
        <f>IF(OR(Is_Loading,LEN($A861)=0),"",SWDATA!Q846)</f>
        <v>0</v>
      </c>
      <c r="Y861" s="267">
        <f>IF(OR(Is_Loading,LEN($A861)=0),"",SWDATA!R846)</f>
        <v>0</v>
      </c>
      <c r="Z861" s="266" t="str">
        <f t="shared" si="3193"/>
        <v/>
      </c>
      <c r="AA861" s="266">
        <f>IF(OR(Is_Loading,LEN($A861)=0),"",SWDATA!T846)</f>
        <v>0</v>
      </c>
      <c r="AB861" s="267">
        <f>IF(OR(Is_Loading,LEN($A861)=0),"",SWDATA!U846)</f>
        <v>0</v>
      </c>
      <c r="AC861" s="267">
        <f>IF(OR(Is_Loading,LEN($A861)=0),"",SWDATA!V846)</f>
        <v>0</v>
      </c>
      <c r="AD861" s="266" t="str">
        <f t="shared" si="3111"/>
        <v/>
      </c>
      <c r="AE861" s="266">
        <f>IF(OR(Is_Loading,LEN($A861)=0),"",SWDATA!X846)</f>
        <v>0</v>
      </c>
      <c r="AF861" s="267">
        <f>IF(OR(Is_Loading,LEN($A861)=0),"",SWDATA!Y846)</f>
        <v>0</v>
      </c>
      <c r="AG861" s="267">
        <f>IF(OR(Is_Loading,LEN($A861)=0),"",SWDATA!Z846)</f>
        <v>0</v>
      </c>
      <c r="AH861" s="266" t="str">
        <f t="shared" si="3112"/>
        <v/>
      </c>
      <c r="AI861" s="266">
        <f>IF(OR(Is_Loading,LEN($A861)=0),"",SWDATA!AB846)</f>
        <v>0</v>
      </c>
      <c r="AJ861" s="267">
        <f>IF(OR(Is_Loading,LEN($A861)=0),"",SWDATA!AC846)</f>
        <v>0</v>
      </c>
      <c r="AK861" s="267">
        <f>IF(OR(Is_Loading,LEN($A861)=0),"",SWDATA!AD846)</f>
        <v>0</v>
      </c>
      <c r="AL861" s="266" t="str">
        <f t="shared" si="3113"/>
        <v/>
      </c>
      <c r="AM861" s="266">
        <f>IF(OR(Is_Loading,LEN($A861)=0),"",SWDATA!AF846)</f>
        <v>0</v>
      </c>
      <c r="AN861" s="267">
        <f>IF(OR(Is_Loading,LEN($A861)=0),"",SWDATA!AG846)</f>
        <v>0</v>
      </c>
      <c r="AO861" s="323">
        <f>IF(OR(Is_Loading,LEN($A861)=0),"",SWDATA!AH846)</f>
        <v>0</v>
      </c>
      <c r="AP861" s="320" t="str">
        <f t="shared" si="3114"/>
        <v/>
      </c>
      <c r="AQ861" s="266">
        <f>IF(OR(Is_Loading,LEN($A861)=0),"",SWDATA!AJ846)</f>
        <v>0</v>
      </c>
      <c r="AR861" s="267">
        <f>IF(OR(Is_Loading,LEN($A861)=0),"",SWDATA!AK846)</f>
        <v>0</v>
      </c>
      <c r="AS861" s="267">
        <f>IF(OR(Is_Loading,LEN($A861)=0),"",SWDATA!AL846)</f>
        <v>0</v>
      </c>
      <c r="AT861" s="266" t="str">
        <f t="shared" si="3115"/>
        <v/>
      </c>
      <c r="AU861" s="266">
        <f>IF(OR(Is_Loading,LEN($A861)=0),"",SWDATA!AN846)</f>
        <v>0</v>
      </c>
      <c r="AV861" s="267">
        <f>IF(OR(Is_Loading,LEN($A861)=0),"",SWDATA!AO846)</f>
        <v>0</v>
      </c>
      <c r="AW861" s="267">
        <f>IF(OR(Is_Loading,LEN($A861)=0),"",SWDATA!AP846)</f>
        <v>0</v>
      </c>
      <c r="AX861" s="266" t="str">
        <f t="shared" si="3116"/>
        <v/>
      </c>
      <c r="AY861" s="266">
        <f>IF(OR(Is_Loading,LEN($A861)=0),"",SWDATA!AR846)</f>
        <v>0</v>
      </c>
      <c r="AZ861" s="267">
        <f>IF(OR(Is_Loading,LEN($A861)=0),"",SWDATA!AS846)</f>
        <v>0</v>
      </c>
      <c r="BA861" s="267">
        <f>IF(OR(Is_Loading,LEN($A861)=0),"",SWDATA!AT846)</f>
        <v>0</v>
      </c>
      <c r="BB861" s="266" t="str">
        <f t="shared" si="3117"/>
        <v/>
      </c>
      <c r="BC861" s="266">
        <f>IF(OR(Is_Loading,LEN($A861)=0),"",SWDATA!AV846)</f>
        <v>0</v>
      </c>
      <c r="BD861" s="267">
        <f>IF(OR(Is_Loading,LEN($A861)=0),"",SWDATA!AW846)</f>
        <v>0</v>
      </c>
      <c r="BE861" s="323">
        <f>IF(OR(Is_Loading,LEN($A861)=0),"",SWDATA!AX846)</f>
        <v>0</v>
      </c>
      <c r="BF861" s="320" t="str">
        <f t="shared" si="3118"/>
        <v/>
      </c>
      <c r="BG861" s="11"/>
      <c r="BH861" s="11"/>
      <c r="BI861" s="11"/>
      <c r="BJ861" s="11"/>
      <c r="BK861" s="11"/>
      <c r="BL861" s="11"/>
      <c r="BM861" s="11"/>
      <c r="BN861" s="11"/>
      <c r="BO861" s="11"/>
      <c r="BP861" s="11"/>
      <c r="BQ861" s="11"/>
      <c r="BR861" s="11"/>
      <c r="BS861" s="11"/>
      <c r="BT861" s="11"/>
      <c r="BU861" s="11"/>
      <c r="BV861" s="11"/>
      <c r="BW861" s="11"/>
      <c r="BX861" s="11"/>
      <c r="BY861" s="11"/>
      <c r="BZ861" s="11"/>
      <c r="CA861" s="11"/>
      <c r="CB861" s="11"/>
      <c r="CC861" s="11"/>
      <c r="CD861" s="11"/>
      <c r="CE861" s="11"/>
      <c r="CF861" s="11"/>
      <c r="CG861" s="11"/>
      <c r="CH861" s="11"/>
      <c r="CI861" s="11"/>
      <c r="CJ861" s="11"/>
      <c r="CK861" s="11"/>
      <c r="CL861" s="11"/>
      <c r="CM861" s="11"/>
      <c r="CN861" s="351"/>
      <c r="CO861" s="351"/>
      <c r="CP861" s="351"/>
      <c r="CQ861" s="351"/>
      <c r="CR861" s="351"/>
      <c r="CS861" s="351"/>
      <c r="CT861" s="351"/>
      <c r="CU861" s="351"/>
      <c r="CV861" s="351"/>
      <c r="CW861" s="351"/>
      <c r="CX861" s="351"/>
      <c r="CY861" s="351"/>
      <c r="CZ861" s="351"/>
      <c r="DA861" s="351"/>
      <c r="DB861" s="351"/>
      <c r="DC861" s="351"/>
      <c r="DD861" s="351"/>
      <c r="DE861" s="351"/>
      <c r="DF861" s="351"/>
      <c r="DG861" s="351"/>
      <c r="DH861" s="351"/>
      <c r="DI861" s="351"/>
      <c r="DJ861" s="351"/>
      <c r="DK861" s="351"/>
      <c r="DL861" s="351"/>
      <c r="DM861" s="351"/>
      <c r="DN861" s="351"/>
      <c r="DS861" s="372"/>
      <c r="DT861" s="374"/>
      <c r="DU861" s="375"/>
      <c r="DV861" s="375"/>
      <c r="DW861" s="375"/>
      <c r="DX861" s="375">
        <v>1</v>
      </c>
      <c r="DY861" s="375">
        <f t="shared" si="3161"/>
        <v>0</v>
      </c>
      <c r="DZ861" s="375">
        <f t="shared" si="3162"/>
        <v>0</v>
      </c>
      <c r="EA861" s="375">
        <f t="shared" si="3163"/>
        <v>1</v>
      </c>
      <c r="EB861" s="375">
        <f t="shared" si="3164"/>
        <v>0</v>
      </c>
      <c r="EC861" s="375">
        <f t="shared" si="3165"/>
        <v>0</v>
      </c>
      <c r="ED861" s="375">
        <f t="shared" si="3166"/>
        <v>1</v>
      </c>
      <c r="EE861" s="375">
        <f t="shared" si="3167"/>
        <v>0</v>
      </c>
      <c r="EF861" s="375">
        <f t="shared" si="3168"/>
        <v>0</v>
      </c>
      <c r="EG861" s="375">
        <f t="shared" si="3169"/>
        <v>1</v>
      </c>
      <c r="EH861" s="375">
        <f t="shared" si="3170"/>
        <v>0</v>
      </c>
      <c r="EI861" s="375">
        <f t="shared" si="3171"/>
        <v>0</v>
      </c>
      <c r="EJ861" s="375">
        <f t="shared" si="3172"/>
        <v>1</v>
      </c>
      <c r="EK861" s="375">
        <f t="shared" si="3173"/>
        <v>0</v>
      </c>
      <c r="EL861" s="375">
        <f t="shared" si="3174"/>
        <v>0</v>
      </c>
      <c r="EM861" s="375">
        <f t="shared" si="3175"/>
        <v>1</v>
      </c>
      <c r="EN861" s="375">
        <f t="shared" si="3176"/>
        <v>0</v>
      </c>
      <c r="EO861" s="375">
        <f t="shared" si="3177"/>
        <v>0</v>
      </c>
      <c r="EP861" s="375">
        <f t="shared" si="3178"/>
        <v>1</v>
      </c>
      <c r="EQ861" s="375">
        <f t="shared" si="3179"/>
        <v>0</v>
      </c>
      <c r="ER861" s="375">
        <f t="shared" si="3180"/>
        <v>0</v>
      </c>
      <c r="ES861" s="375">
        <f t="shared" si="3181"/>
        <v>1</v>
      </c>
      <c r="ET861" s="375">
        <f t="shared" si="3182"/>
        <v>0</v>
      </c>
      <c r="EU861" s="375">
        <f t="shared" si="3183"/>
        <v>0</v>
      </c>
      <c r="EV861" s="375">
        <f t="shared" si="3184"/>
        <v>1</v>
      </c>
      <c r="EW861" s="375">
        <f t="shared" si="3185"/>
        <v>0</v>
      </c>
      <c r="EX861" s="375">
        <f t="shared" si="3186"/>
        <v>0</v>
      </c>
      <c r="EY861" s="375">
        <f t="shared" si="3187"/>
        <v>1</v>
      </c>
      <c r="EZ861" s="375">
        <f t="shared" si="3188"/>
        <v>0</v>
      </c>
      <c r="FA861" s="375">
        <f t="shared" si="3189"/>
        <v>0</v>
      </c>
      <c r="FB861" s="375">
        <f t="shared" si="3190"/>
        <v>1</v>
      </c>
      <c r="FC861" s="375">
        <f t="shared" si="3191"/>
        <v>0</v>
      </c>
      <c r="FD861" s="375">
        <f t="shared" si="3192"/>
        <v>0</v>
      </c>
      <c r="FE861" s="376"/>
      <c r="FF861" s="372"/>
      <c r="FG861" s="372"/>
      <c r="FH861" s="372"/>
      <c r="FI861" s="372"/>
      <c r="FJ861" s="372"/>
      <c r="FK861" s="372"/>
      <c r="FL861" s="372"/>
      <c r="FM861" s="372"/>
      <c r="FN861" s="372"/>
      <c r="FO861" s="372"/>
      <c r="FP861" s="372"/>
      <c r="FQ861" s="372"/>
      <c r="FR861" s="372"/>
      <c r="FS861" s="372"/>
      <c r="FT861" s="372"/>
      <c r="FU861" s="372"/>
      <c r="FV861" s="372"/>
      <c r="FW861" s="372"/>
      <c r="FX861" s="372"/>
      <c r="FY861" s="372"/>
      <c r="FZ861" s="372"/>
      <c r="GA861" s="372"/>
      <c r="GB861" s="372"/>
      <c r="GC861" s="372"/>
      <c r="GD861" s="372"/>
      <c r="GE861" s="372"/>
      <c r="GF861" s="372"/>
      <c r="GG861" s="372"/>
      <c r="GH861" s="372"/>
      <c r="GI861" s="372"/>
      <c r="GJ861" s="372"/>
      <c r="GK861" s="372"/>
      <c r="GL861" s="372"/>
      <c r="GM861" s="372"/>
      <c r="GN861" s="372"/>
      <c r="GO861" s="372"/>
      <c r="GP861" s="372"/>
      <c r="GQ861" s="372"/>
      <c r="GR861" s="372"/>
      <c r="GS861" s="372"/>
      <c r="GT861" s="372"/>
      <c r="GU861" s="372"/>
      <c r="GV861" s="372"/>
      <c r="GW861" s="372"/>
      <c r="GX861" s="372"/>
      <c r="GY861" s="372"/>
      <c r="GZ861" s="372"/>
      <c r="HA861" s="372"/>
      <c r="HB861" s="372"/>
      <c r="HC861" s="372"/>
    </row>
    <row r="862" spans="1:211" s="373" customFormat="1" ht="15" hidden="1" customHeight="1" outlineLevel="1" x14ac:dyDescent="0.2">
      <c r="A862" s="366">
        <f>SWDATA!O847</f>
        <v>0</v>
      </c>
      <c r="B862" s="366">
        <f>SWDATA!M847</f>
        <v>0</v>
      </c>
      <c r="C862" s="351">
        <f>IF(AND(SWDATA!M847=1,SWDATA!Q847="promotions"),SWDATA!P847,0)</f>
        <v>0</v>
      </c>
      <c r="D862" s="367">
        <f>ROW(SWDATA!M847)</f>
        <v>847</v>
      </c>
      <c r="E862" s="368">
        <f t="shared" si="3196"/>
        <v>0</v>
      </c>
      <c r="F862" s="369">
        <f t="shared" si="3106"/>
        <v>1</v>
      </c>
      <c r="G862" s="366" t="str">
        <f t="shared" si="3107"/>
        <v/>
      </c>
      <c r="H862" s="370"/>
      <c r="J862" s="238">
        <f t="shared" si="3108"/>
        <v>0</v>
      </c>
      <c r="K862" s="239" t="str">
        <f t="shared" si="3109"/>
        <v/>
      </c>
      <c r="L862" s="342"/>
      <c r="M862" s="345"/>
      <c r="N862" s="340" t="str">
        <f>IF(LEN(SWDATA!F847)=0,"",N861)</f>
        <v/>
      </c>
      <c r="O862" s="296" t="str">
        <f>IF(LEN(SWDATA!G847)=0,"",O861)</f>
        <v/>
      </c>
      <c r="P862" s="297" t="str">
        <f>IF(LEN(SWDATA!C847)=0,"",SWDATA!C847)</f>
        <v/>
      </c>
      <c r="Q862" s="312" t="str">
        <f t="shared" si="3110"/>
        <v/>
      </c>
      <c r="R862" s="223" t="s">
        <v>261</v>
      </c>
      <c r="S862" s="224"/>
      <c r="T862" s="224"/>
      <c r="U862" s="264" t="s">
        <v>600</v>
      </c>
      <c r="V862" s="205" t="s">
        <v>221</v>
      </c>
      <c r="W862" s="266">
        <f>IF(OR(Is_Loading,LEN($A862)=0),"",SWDATA!P847)</f>
        <v>0</v>
      </c>
      <c r="X862" s="267">
        <f>IF(OR(Is_Loading,LEN($A862)=0),"",SWDATA!Q847)</f>
        <v>0</v>
      </c>
      <c r="Y862" s="267">
        <f>IF(OR(Is_Loading,LEN($A862)=0),"",SWDATA!R847)</f>
        <v>0</v>
      </c>
      <c r="Z862" s="266" t="str">
        <f t="shared" si="3193"/>
        <v/>
      </c>
      <c r="AA862" s="266">
        <f>IF(OR(Is_Loading,LEN($A862)=0),"",SWDATA!T847)</f>
        <v>0</v>
      </c>
      <c r="AB862" s="267">
        <f>IF(OR(Is_Loading,LEN($A862)=0),"",SWDATA!U847)</f>
        <v>0</v>
      </c>
      <c r="AC862" s="267">
        <f>IF(OR(Is_Loading,LEN($A862)=0),"",SWDATA!V847)</f>
        <v>0</v>
      </c>
      <c r="AD862" s="266" t="str">
        <f t="shared" si="3111"/>
        <v/>
      </c>
      <c r="AE862" s="266">
        <f>IF(OR(Is_Loading,LEN($A862)=0),"",SWDATA!X847)</f>
        <v>0</v>
      </c>
      <c r="AF862" s="267">
        <f>IF(OR(Is_Loading,LEN($A862)=0),"",SWDATA!Y847)</f>
        <v>0</v>
      </c>
      <c r="AG862" s="267">
        <f>IF(OR(Is_Loading,LEN($A862)=0),"",SWDATA!Z847)</f>
        <v>0</v>
      </c>
      <c r="AH862" s="266" t="str">
        <f t="shared" si="3112"/>
        <v/>
      </c>
      <c r="AI862" s="266">
        <f>IF(OR(Is_Loading,LEN($A862)=0),"",SWDATA!AB847)</f>
        <v>0</v>
      </c>
      <c r="AJ862" s="267">
        <f>IF(OR(Is_Loading,LEN($A862)=0),"",SWDATA!AC847)</f>
        <v>0</v>
      </c>
      <c r="AK862" s="267">
        <f>IF(OR(Is_Loading,LEN($A862)=0),"",SWDATA!AD847)</f>
        <v>0</v>
      </c>
      <c r="AL862" s="266" t="str">
        <f t="shared" si="3113"/>
        <v/>
      </c>
      <c r="AM862" s="266">
        <f>IF(OR(Is_Loading,LEN($A862)=0),"",SWDATA!AF847)</f>
        <v>0</v>
      </c>
      <c r="AN862" s="267">
        <f>IF(OR(Is_Loading,LEN($A862)=0),"",SWDATA!AG847)</f>
        <v>0</v>
      </c>
      <c r="AO862" s="323">
        <f>IF(OR(Is_Loading,LEN($A862)=0),"",SWDATA!AH847)</f>
        <v>0</v>
      </c>
      <c r="AP862" s="320" t="str">
        <f t="shared" si="3114"/>
        <v/>
      </c>
      <c r="AQ862" s="266">
        <f>IF(OR(Is_Loading,LEN($A862)=0),"",SWDATA!AJ847)</f>
        <v>0</v>
      </c>
      <c r="AR862" s="267">
        <f>IF(OR(Is_Loading,LEN($A862)=0),"",SWDATA!AK847)</f>
        <v>0</v>
      </c>
      <c r="AS862" s="267">
        <f>IF(OR(Is_Loading,LEN($A862)=0),"",SWDATA!AL847)</f>
        <v>0</v>
      </c>
      <c r="AT862" s="266" t="str">
        <f t="shared" si="3115"/>
        <v/>
      </c>
      <c r="AU862" s="266">
        <f>IF(OR(Is_Loading,LEN($A862)=0),"",SWDATA!AN847)</f>
        <v>0</v>
      </c>
      <c r="AV862" s="267">
        <f>IF(OR(Is_Loading,LEN($A862)=0),"",SWDATA!AO847)</f>
        <v>0</v>
      </c>
      <c r="AW862" s="267">
        <f>IF(OR(Is_Loading,LEN($A862)=0),"",SWDATA!AP847)</f>
        <v>0</v>
      </c>
      <c r="AX862" s="266" t="str">
        <f t="shared" si="3116"/>
        <v/>
      </c>
      <c r="AY862" s="266">
        <f>IF(OR(Is_Loading,LEN($A862)=0),"",SWDATA!AR847)</f>
        <v>0</v>
      </c>
      <c r="AZ862" s="267">
        <f>IF(OR(Is_Loading,LEN($A862)=0),"",SWDATA!AS847)</f>
        <v>0</v>
      </c>
      <c r="BA862" s="267">
        <f>IF(OR(Is_Loading,LEN($A862)=0),"",SWDATA!AT847)</f>
        <v>0</v>
      </c>
      <c r="BB862" s="266" t="str">
        <f t="shared" si="3117"/>
        <v/>
      </c>
      <c r="BC862" s="266">
        <f>IF(OR(Is_Loading,LEN($A862)=0),"",SWDATA!AV847)</f>
        <v>0</v>
      </c>
      <c r="BD862" s="267">
        <f>IF(OR(Is_Loading,LEN($A862)=0),"",SWDATA!AW847)</f>
        <v>0</v>
      </c>
      <c r="BE862" s="323">
        <f>IF(OR(Is_Loading,LEN($A862)=0),"",SWDATA!AX847)</f>
        <v>0</v>
      </c>
      <c r="BF862" s="320" t="str">
        <f t="shared" si="3118"/>
        <v/>
      </c>
      <c r="BG862" s="11"/>
      <c r="BH862" s="11"/>
      <c r="BI862" s="11"/>
      <c r="BJ862" s="11"/>
      <c r="BK862" s="11"/>
      <c r="BL862" s="11"/>
      <c r="BM862" s="11"/>
      <c r="BN862" s="11"/>
      <c r="BO862" s="11"/>
      <c r="BP862" s="11"/>
      <c r="BQ862" s="11"/>
      <c r="BR862" s="11"/>
      <c r="BS862" s="11"/>
      <c r="BT862" s="11"/>
      <c r="BU862" s="11"/>
      <c r="BV862" s="11"/>
      <c r="BW862" s="11"/>
      <c r="BX862" s="11"/>
      <c r="BY862" s="11"/>
      <c r="BZ862" s="11"/>
      <c r="CA862" s="11"/>
      <c r="CB862" s="11"/>
      <c r="CC862" s="11"/>
      <c r="CD862" s="11"/>
      <c r="CE862" s="11"/>
      <c r="CF862" s="11"/>
      <c r="CG862" s="11"/>
      <c r="CH862" s="11"/>
      <c r="CI862" s="11"/>
      <c r="CJ862" s="11"/>
      <c r="CK862" s="11"/>
      <c r="CL862" s="11"/>
      <c r="CM862" s="11"/>
      <c r="CN862" s="351"/>
      <c r="CO862" s="351"/>
      <c r="CP862" s="351"/>
      <c r="CQ862" s="351"/>
      <c r="CR862" s="351"/>
      <c r="CS862" s="351"/>
      <c r="CT862" s="351"/>
      <c r="CU862" s="351"/>
      <c r="CV862" s="351"/>
      <c r="CW862" s="351"/>
      <c r="CX862" s="351"/>
      <c r="CY862" s="351"/>
      <c r="CZ862" s="351"/>
      <c r="DA862" s="351"/>
      <c r="DB862" s="351"/>
      <c r="DC862" s="351"/>
      <c r="DD862" s="351"/>
      <c r="DE862" s="351"/>
      <c r="DF862" s="351"/>
      <c r="DG862" s="351"/>
      <c r="DH862" s="351"/>
      <c r="DI862" s="351"/>
      <c r="DJ862" s="351"/>
      <c r="DK862" s="351"/>
      <c r="DL862" s="351"/>
      <c r="DM862" s="351"/>
      <c r="DN862" s="351"/>
      <c r="DS862" s="372"/>
      <c r="DT862" s="374"/>
      <c r="DU862" s="375"/>
      <c r="DV862" s="375"/>
      <c r="DW862" s="375"/>
      <c r="DX862" s="375">
        <v>1</v>
      </c>
      <c r="DY862" s="375">
        <f t="shared" si="3161"/>
        <v>0</v>
      </c>
      <c r="DZ862" s="375">
        <f t="shared" si="3162"/>
        <v>0</v>
      </c>
      <c r="EA862" s="375">
        <f t="shared" si="3163"/>
        <v>1</v>
      </c>
      <c r="EB862" s="375">
        <f t="shared" si="3164"/>
        <v>0</v>
      </c>
      <c r="EC862" s="375">
        <f t="shared" si="3165"/>
        <v>0</v>
      </c>
      <c r="ED862" s="375">
        <f t="shared" si="3166"/>
        <v>1</v>
      </c>
      <c r="EE862" s="375">
        <f t="shared" si="3167"/>
        <v>0</v>
      </c>
      <c r="EF862" s="375">
        <f t="shared" si="3168"/>
        <v>0</v>
      </c>
      <c r="EG862" s="375">
        <f t="shared" si="3169"/>
        <v>1</v>
      </c>
      <c r="EH862" s="375">
        <f t="shared" si="3170"/>
        <v>0</v>
      </c>
      <c r="EI862" s="375">
        <f t="shared" si="3171"/>
        <v>0</v>
      </c>
      <c r="EJ862" s="375">
        <f t="shared" si="3172"/>
        <v>1</v>
      </c>
      <c r="EK862" s="375">
        <f t="shared" si="3173"/>
        <v>0</v>
      </c>
      <c r="EL862" s="375">
        <f t="shared" si="3174"/>
        <v>0</v>
      </c>
      <c r="EM862" s="375">
        <f t="shared" si="3175"/>
        <v>1</v>
      </c>
      <c r="EN862" s="375">
        <f t="shared" si="3176"/>
        <v>0</v>
      </c>
      <c r="EO862" s="375">
        <f t="shared" si="3177"/>
        <v>0</v>
      </c>
      <c r="EP862" s="375">
        <f t="shared" si="3178"/>
        <v>1</v>
      </c>
      <c r="EQ862" s="375">
        <f t="shared" si="3179"/>
        <v>0</v>
      </c>
      <c r="ER862" s="375">
        <f t="shared" si="3180"/>
        <v>0</v>
      </c>
      <c r="ES862" s="375">
        <f t="shared" si="3181"/>
        <v>1</v>
      </c>
      <c r="ET862" s="375">
        <f t="shared" si="3182"/>
        <v>0</v>
      </c>
      <c r="EU862" s="375">
        <f t="shared" si="3183"/>
        <v>0</v>
      </c>
      <c r="EV862" s="375">
        <f t="shared" si="3184"/>
        <v>1</v>
      </c>
      <c r="EW862" s="375">
        <f t="shared" si="3185"/>
        <v>0</v>
      </c>
      <c r="EX862" s="375">
        <f t="shared" si="3186"/>
        <v>0</v>
      </c>
      <c r="EY862" s="375">
        <f t="shared" si="3187"/>
        <v>1</v>
      </c>
      <c r="EZ862" s="375">
        <f t="shared" si="3188"/>
        <v>0</v>
      </c>
      <c r="FA862" s="375">
        <f t="shared" si="3189"/>
        <v>0</v>
      </c>
      <c r="FB862" s="375">
        <f t="shared" si="3190"/>
        <v>1</v>
      </c>
      <c r="FC862" s="375">
        <f t="shared" si="3191"/>
        <v>0</v>
      </c>
      <c r="FD862" s="375">
        <f t="shared" si="3192"/>
        <v>0</v>
      </c>
      <c r="FE862" s="376"/>
      <c r="FF862" s="372"/>
      <c r="FG862" s="372"/>
      <c r="FH862" s="372"/>
      <c r="FI862" s="372"/>
      <c r="FJ862" s="372"/>
      <c r="FK862" s="372"/>
      <c r="FL862" s="372"/>
      <c r="FM862" s="372"/>
      <c r="FN862" s="372"/>
      <c r="FO862" s="372"/>
      <c r="FP862" s="372"/>
      <c r="FQ862" s="372"/>
      <c r="FR862" s="372"/>
      <c r="FS862" s="372"/>
      <c r="FT862" s="372"/>
      <c r="FU862" s="372"/>
      <c r="FV862" s="372"/>
      <c r="FW862" s="372"/>
      <c r="FX862" s="372"/>
      <c r="FY862" s="372"/>
      <c r="FZ862" s="372"/>
      <c r="GA862" s="372"/>
      <c r="GB862" s="372"/>
      <c r="GC862" s="372"/>
      <c r="GD862" s="372"/>
      <c r="GE862" s="372"/>
      <c r="GF862" s="372"/>
      <c r="GG862" s="372"/>
      <c r="GH862" s="372"/>
      <c r="GI862" s="372"/>
      <c r="GJ862" s="372"/>
      <c r="GK862" s="372"/>
      <c r="GL862" s="372"/>
      <c r="GM862" s="372"/>
      <c r="GN862" s="372"/>
      <c r="GO862" s="372"/>
      <c r="GP862" s="372"/>
      <c r="GQ862" s="372"/>
      <c r="GR862" s="372"/>
      <c r="GS862" s="372"/>
      <c r="GT862" s="372"/>
      <c r="GU862" s="372"/>
      <c r="GV862" s="372"/>
      <c r="GW862" s="372"/>
      <c r="GX862" s="372"/>
      <c r="GY862" s="372"/>
      <c r="GZ862" s="372"/>
      <c r="HA862" s="372"/>
      <c r="HB862" s="372"/>
      <c r="HC862" s="372"/>
    </row>
    <row r="863" spans="1:211" s="373" customFormat="1" ht="15" hidden="1" customHeight="1" outlineLevel="1" x14ac:dyDescent="0.2">
      <c r="A863" s="366">
        <f>SWDATA!O848</f>
        <v>0</v>
      </c>
      <c r="B863" s="366">
        <f>SWDATA!M848</f>
        <v>0</v>
      </c>
      <c r="C863" s="351">
        <f>IF(AND(SWDATA!M848=1,SWDATA!Q848="promotions"),SWDATA!P848,0)</f>
        <v>0</v>
      </c>
      <c r="D863" s="367">
        <f>ROW(SWDATA!M848)</f>
        <v>848</v>
      </c>
      <c r="E863" s="368">
        <f t="shared" si="3196"/>
        <v>0</v>
      </c>
      <c r="F863" s="369">
        <f t="shared" si="3106"/>
        <v>1</v>
      </c>
      <c r="G863" s="366" t="str">
        <f t="shared" si="3107"/>
        <v/>
      </c>
      <c r="H863" s="370"/>
      <c r="J863" s="238">
        <f t="shared" si="3108"/>
        <v>0</v>
      </c>
      <c r="K863" s="239" t="str">
        <f t="shared" si="3109"/>
        <v/>
      </c>
      <c r="L863" s="342"/>
      <c r="M863" s="345"/>
      <c r="N863" s="340" t="str">
        <f>IF(LEN(SWDATA!F848)=0,"",N862)</f>
        <v/>
      </c>
      <c r="O863" s="296" t="str">
        <f>IF(LEN(SWDATA!G848)=0,"",O862)</f>
        <v/>
      </c>
      <c r="P863" s="297" t="str">
        <f>IF(LEN(SWDATA!C848)=0,"",SWDATA!C848)</f>
        <v/>
      </c>
      <c r="Q863" s="312" t="str">
        <f t="shared" si="3110"/>
        <v/>
      </c>
      <c r="R863" s="223" t="s">
        <v>261</v>
      </c>
      <c r="S863" s="224"/>
      <c r="T863" s="224"/>
      <c r="U863" s="264" t="s">
        <v>602</v>
      </c>
      <c r="V863" s="205" t="s">
        <v>221</v>
      </c>
      <c r="W863" s="266">
        <f>IF(OR(Is_Loading,LEN($A863)=0),"",SWDATA!P848)</f>
        <v>0</v>
      </c>
      <c r="X863" s="267">
        <f>IF(OR(Is_Loading,LEN($A863)=0),"",SWDATA!Q848)</f>
        <v>0</v>
      </c>
      <c r="Y863" s="267">
        <f>IF(OR(Is_Loading,LEN($A863)=0),"",SWDATA!R848)</f>
        <v>0</v>
      </c>
      <c r="Z863" s="266" t="str">
        <f t="shared" si="3193"/>
        <v/>
      </c>
      <c r="AA863" s="266">
        <f>IF(OR(Is_Loading,LEN($A863)=0),"",SWDATA!T848)</f>
        <v>0</v>
      </c>
      <c r="AB863" s="267">
        <f>IF(OR(Is_Loading,LEN($A863)=0),"",SWDATA!U848)</f>
        <v>0</v>
      </c>
      <c r="AC863" s="267">
        <f>IF(OR(Is_Loading,LEN($A863)=0),"",SWDATA!V848)</f>
        <v>0</v>
      </c>
      <c r="AD863" s="266" t="str">
        <f t="shared" si="3111"/>
        <v/>
      </c>
      <c r="AE863" s="266">
        <f>IF(OR(Is_Loading,LEN($A863)=0),"",SWDATA!X848)</f>
        <v>0</v>
      </c>
      <c r="AF863" s="267">
        <f>IF(OR(Is_Loading,LEN($A863)=0),"",SWDATA!Y848)</f>
        <v>0</v>
      </c>
      <c r="AG863" s="267">
        <f>IF(OR(Is_Loading,LEN($A863)=0),"",SWDATA!Z848)</f>
        <v>0</v>
      </c>
      <c r="AH863" s="266" t="str">
        <f t="shared" si="3112"/>
        <v/>
      </c>
      <c r="AI863" s="266">
        <f>IF(OR(Is_Loading,LEN($A863)=0),"",SWDATA!AB848)</f>
        <v>0</v>
      </c>
      <c r="AJ863" s="267">
        <f>IF(OR(Is_Loading,LEN($A863)=0),"",SWDATA!AC848)</f>
        <v>0</v>
      </c>
      <c r="AK863" s="267">
        <f>IF(OR(Is_Loading,LEN($A863)=0),"",SWDATA!AD848)</f>
        <v>0</v>
      </c>
      <c r="AL863" s="266" t="str">
        <f t="shared" si="3113"/>
        <v/>
      </c>
      <c r="AM863" s="266">
        <f>IF(OR(Is_Loading,LEN($A863)=0),"",SWDATA!AF848)</f>
        <v>0</v>
      </c>
      <c r="AN863" s="267">
        <f>IF(OR(Is_Loading,LEN($A863)=0),"",SWDATA!AG848)</f>
        <v>0</v>
      </c>
      <c r="AO863" s="323">
        <f>IF(OR(Is_Loading,LEN($A863)=0),"",SWDATA!AH848)</f>
        <v>0</v>
      </c>
      <c r="AP863" s="320" t="str">
        <f t="shared" si="3114"/>
        <v/>
      </c>
      <c r="AQ863" s="266">
        <f>IF(OR(Is_Loading,LEN($A863)=0),"",SWDATA!AJ848)</f>
        <v>0</v>
      </c>
      <c r="AR863" s="267">
        <f>IF(OR(Is_Loading,LEN($A863)=0),"",SWDATA!AK848)</f>
        <v>0</v>
      </c>
      <c r="AS863" s="267">
        <f>IF(OR(Is_Loading,LEN($A863)=0),"",SWDATA!AL848)</f>
        <v>0</v>
      </c>
      <c r="AT863" s="266" t="str">
        <f t="shared" si="3115"/>
        <v/>
      </c>
      <c r="AU863" s="266">
        <f>IF(OR(Is_Loading,LEN($A863)=0),"",SWDATA!AN848)</f>
        <v>0</v>
      </c>
      <c r="AV863" s="267">
        <f>IF(OR(Is_Loading,LEN($A863)=0),"",SWDATA!AO848)</f>
        <v>0</v>
      </c>
      <c r="AW863" s="267">
        <f>IF(OR(Is_Loading,LEN($A863)=0),"",SWDATA!AP848)</f>
        <v>0</v>
      </c>
      <c r="AX863" s="266" t="str">
        <f t="shared" si="3116"/>
        <v/>
      </c>
      <c r="AY863" s="266">
        <f>IF(OR(Is_Loading,LEN($A863)=0),"",SWDATA!AR848)</f>
        <v>0</v>
      </c>
      <c r="AZ863" s="267">
        <f>IF(OR(Is_Loading,LEN($A863)=0),"",SWDATA!AS848)</f>
        <v>0</v>
      </c>
      <c r="BA863" s="267">
        <f>IF(OR(Is_Loading,LEN($A863)=0),"",SWDATA!AT848)</f>
        <v>0</v>
      </c>
      <c r="BB863" s="266" t="str">
        <f t="shared" si="3117"/>
        <v/>
      </c>
      <c r="BC863" s="266">
        <f>IF(OR(Is_Loading,LEN($A863)=0),"",SWDATA!AV848)</f>
        <v>0</v>
      </c>
      <c r="BD863" s="267">
        <f>IF(OR(Is_Loading,LEN($A863)=0),"",SWDATA!AW848)</f>
        <v>0</v>
      </c>
      <c r="BE863" s="323">
        <f>IF(OR(Is_Loading,LEN($A863)=0),"",SWDATA!AX848)</f>
        <v>0</v>
      </c>
      <c r="BF863" s="320" t="str">
        <f t="shared" si="3118"/>
        <v/>
      </c>
      <c r="BG863" s="11"/>
      <c r="BH863" s="11"/>
      <c r="BI863" s="11"/>
      <c r="BJ863" s="11"/>
      <c r="BK863" s="11"/>
      <c r="BL863" s="11"/>
      <c r="BM863" s="11"/>
      <c r="BN863" s="11"/>
      <c r="BO863" s="11"/>
      <c r="BP863" s="11"/>
      <c r="BQ863" s="11"/>
      <c r="BR863" s="11"/>
      <c r="BS863" s="11"/>
      <c r="BT863" s="11"/>
      <c r="BU863" s="11"/>
      <c r="BV863" s="11"/>
      <c r="BW863" s="11"/>
      <c r="BX863" s="11"/>
      <c r="BY863" s="11"/>
      <c r="BZ863" s="11"/>
      <c r="CA863" s="11"/>
      <c r="CB863" s="11"/>
      <c r="CC863" s="11"/>
      <c r="CD863" s="11"/>
      <c r="CE863" s="11"/>
      <c r="CF863" s="11"/>
      <c r="CG863" s="11"/>
      <c r="CH863" s="11"/>
      <c r="CI863" s="11"/>
      <c r="CJ863" s="11"/>
      <c r="CK863" s="11"/>
      <c r="CL863" s="11"/>
      <c r="CM863" s="11"/>
      <c r="CN863" s="351"/>
      <c r="CO863" s="351"/>
      <c r="CP863" s="351"/>
      <c r="CQ863" s="351"/>
      <c r="CR863" s="351"/>
      <c r="CS863" s="351"/>
      <c r="CT863" s="351"/>
      <c r="CU863" s="351"/>
      <c r="CV863" s="351"/>
      <c r="CW863" s="351"/>
      <c r="CX863" s="351"/>
      <c r="CY863" s="351"/>
      <c r="CZ863" s="351"/>
      <c r="DA863" s="351"/>
      <c r="DB863" s="351"/>
      <c r="DC863" s="351"/>
      <c r="DD863" s="351"/>
      <c r="DE863" s="351"/>
      <c r="DF863" s="351"/>
      <c r="DG863" s="351"/>
      <c r="DH863" s="351"/>
      <c r="DI863" s="351"/>
      <c r="DJ863" s="351"/>
      <c r="DK863" s="351"/>
      <c r="DL863" s="351"/>
      <c r="DM863" s="351"/>
      <c r="DN863" s="351"/>
      <c r="DS863" s="372"/>
      <c r="DT863" s="374"/>
      <c r="DU863" s="375"/>
      <c r="DV863" s="375"/>
      <c r="DW863" s="375"/>
      <c r="DX863" s="375">
        <v>1</v>
      </c>
      <c r="DY863" s="375">
        <f t="shared" si="3161"/>
        <v>0</v>
      </c>
      <c r="DZ863" s="375">
        <f t="shared" si="3162"/>
        <v>0</v>
      </c>
      <c r="EA863" s="375">
        <f t="shared" si="3163"/>
        <v>1</v>
      </c>
      <c r="EB863" s="375">
        <f t="shared" si="3164"/>
        <v>0</v>
      </c>
      <c r="EC863" s="375">
        <f t="shared" si="3165"/>
        <v>0</v>
      </c>
      <c r="ED863" s="375">
        <f t="shared" si="3166"/>
        <v>1</v>
      </c>
      <c r="EE863" s="375">
        <f t="shared" si="3167"/>
        <v>0</v>
      </c>
      <c r="EF863" s="375">
        <f t="shared" si="3168"/>
        <v>0</v>
      </c>
      <c r="EG863" s="375">
        <f t="shared" si="3169"/>
        <v>1</v>
      </c>
      <c r="EH863" s="375">
        <f t="shared" si="3170"/>
        <v>0</v>
      </c>
      <c r="EI863" s="375">
        <f t="shared" si="3171"/>
        <v>0</v>
      </c>
      <c r="EJ863" s="375">
        <f t="shared" si="3172"/>
        <v>1</v>
      </c>
      <c r="EK863" s="375">
        <f t="shared" si="3173"/>
        <v>0</v>
      </c>
      <c r="EL863" s="375">
        <f t="shared" si="3174"/>
        <v>0</v>
      </c>
      <c r="EM863" s="375">
        <f t="shared" si="3175"/>
        <v>1</v>
      </c>
      <c r="EN863" s="375">
        <f t="shared" si="3176"/>
        <v>0</v>
      </c>
      <c r="EO863" s="375">
        <f t="shared" si="3177"/>
        <v>0</v>
      </c>
      <c r="EP863" s="375">
        <f t="shared" si="3178"/>
        <v>1</v>
      </c>
      <c r="EQ863" s="375">
        <f t="shared" si="3179"/>
        <v>0</v>
      </c>
      <c r="ER863" s="375">
        <f t="shared" si="3180"/>
        <v>0</v>
      </c>
      <c r="ES863" s="375">
        <f t="shared" si="3181"/>
        <v>1</v>
      </c>
      <c r="ET863" s="375">
        <f t="shared" si="3182"/>
        <v>0</v>
      </c>
      <c r="EU863" s="375">
        <f t="shared" si="3183"/>
        <v>0</v>
      </c>
      <c r="EV863" s="375">
        <f t="shared" si="3184"/>
        <v>1</v>
      </c>
      <c r="EW863" s="375">
        <f t="shared" si="3185"/>
        <v>0</v>
      </c>
      <c r="EX863" s="375">
        <f t="shared" si="3186"/>
        <v>0</v>
      </c>
      <c r="EY863" s="375">
        <f t="shared" si="3187"/>
        <v>1</v>
      </c>
      <c r="EZ863" s="375">
        <f t="shared" si="3188"/>
        <v>0</v>
      </c>
      <c r="FA863" s="375">
        <f t="shared" si="3189"/>
        <v>0</v>
      </c>
      <c r="FB863" s="375">
        <f t="shared" si="3190"/>
        <v>1</v>
      </c>
      <c r="FC863" s="375">
        <f t="shared" si="3191"/>
        <v>0</v>
      </c>
      <c r="FD863" s="375">
        <f t="shared" si="3192"/>
        <v>0</v>
      </c>
      <c r="FE863" s="376"/>
      <c r="FF863" s="372"/>
      <c r="FG863" s="372"/>
      <c r="FH863" s="372"/>
      <c r="FI863" s="372"/>
      <c r="FJ863" s="372"/>
      <c r="FK863" s="372"/>
      <c r="FL863" s="372"/>
      <c r="FM863" s="372"/>
      <c r="FN863" s="372"/>
      <c r="FO863" s="372"/>
      <c r="FP863" s="372"/>
      <c r="FQ863" s="372"/>
      <c r="FR863" s="372"/>
      <c r="FS863" s="372"/>
      <c r="FT863" s="372"/>
      <c r="FU863" s="372"/>
      <c r="FV863" s="372"/>
      <c r="FW863" s="372"/>
      <c r="FX863" s="372"/>
      <c r="FY863" s="372"/>
      <c r="FZ863" s="372"/>
      <c r="GA863" s="372"/>
      <c r="GB863" s="372"/>
      <c r="GC863" s="372"/>
      <c r="GD863" s="372"/>
      <c r="GE863" s="372"/>
      <c r="GF863" s="372"/>
      <c r="GG863" s="372"/>
      <c r="GH863" s="372"/>
      <c r="GI863" s="372"/>
      <c r="GJ863" s="372"/>
      <c r="GK863" s="372"/>
      <c r="GL863" s="372"/>
      <c r="GM863" s="372"/>
      <c r="GN863" s="372"/>
      <c r="GO863" s="372"/>
      <c r="GP863" s="372"/>
      <c r="GQ863" s="372"/>
      <c r="GR863" s="372"/>
      <c r="GS863" s="372"/>
      <c r="GT863" s="372"/>
      <c r="GU863" s="372"/>
      <c r="GV863" s="372"/>
      <c r="GW863" s="372"/>
      <c r="GX863" s="372"/>
      <c r="GY863" s="372"/>
      <c r="GZ863" s="372"/>
      <c r="HA863" s="372"/>
      <c r="HB863" s="372"/>
      <c r="HC863" s="372"/>
    </row>
    <row r="864" spans="1:211" s="373" customFormat="1" ht="15" hidden="1" customHeight="1" outlineLevel="1" x14ac:dyDescent="0.2">
      <c r="A864" s="366">
        <f>SWDATA!O849</f>
        <v>0</v>
      </c>
      <c r="B864" s="366">
        <f>SWDATA!M849</f>
        <v>0</v>
      </c>
      <c r="C864" s="351">
        <f>IF(AND(SWDATA!M849=1,SWDATA!Q849="promotions"),SWDATA!P849,0)</f>
        <v>0</v>
      </c>
      <c r="D864" s="367">
        <f>ROW(SWDATA!M849)</f>
        <v>849</v>
      </c>
      <c r="E864" s="368">
        <f t="shared" si="3196"/>
        <v>0</v>
      </c>
      <c r="F864" s="369">
        <f t="shared" si="3106"/>
        <v>1</v>
      </c>
      <c r="G864" s="366" t="str">
        <f t="shared" si="3107"/>
        <v/>
      </c>
      <c r="H864" s="370"/>
      <c r="J864" s="238">
        <f t="shared" si="3108"/>
        <v>0</v>
      </c>
      <c r="K864" s="239" t="str">
        <f t="shared" si="3109"/>
        <v/>
      </c>
      <c r="L864" s="342"/>
      <c r="M864" s="345"/>
      <c r="N864" s="340" t="str">
        <f>IF(LEN(SWDATA!F849)=0,"",N863)</f>
        <v/>
      </c>
      <c r="O864" s="296" t="str">
        <f>IF(LEN(SWDATA!G849)=0,"",O863)</f>
        <v/>
      </c>
      <c r="P864" s="297" t="str">
        <f>IF(LEN(SWDATA!C849)=0,"",SWDATA!C849)</f>
        <v/>
      </c>
      <c r="Q864" s="312" t="str">
        <f t="shared" si="3110"/>
        <v/>
      </c>
      <c r="R864" s="223" t="s">
        <v>261</v>
      </c>
      <c r="S864" s="224"/>
      <c r="T864" s="224"/>
      <c r="U864" s="264" t="s">
        <v>629</v>
      </c>
      <c r="V864" s="205" t="s">
        <v>221</v>
      </c>
      <c r="W864" s="266">
        <f>IF(OR(Is_Loading,LEN($A864)=0),"",SWDATA!P849)</f>
        <v>0</v>
      </c>
      <c r="X864" s="267">
        <f>IF(OR(Is_Loading,LEN($A864)=0),"",SWDATA!Q849)</f>
        <v>0</v>
      </c>
      <c r="Y864" s="267">
        <f>IF(OR(Is_Loading,LEN($A864)=0),"",SWDATA!R849)</f>
        <v>0</v>
      </c>
      <c r="Z864" s="266" t="str">
        <f t="shared" si="3193"/>
        <v/>
      </c>
      <c r="AA864" s="266">
        <f>IF(OR(Is_Loading,LEN($A864)=0),"",SWDATA!T849)</f>
        <v>0</v>
      </c>
      <c r="AB864" s="267">
        <f>IF(OR(Is_Loading,LEN($A864)=0),"",SWDATA!U849)</f>
        <v>0</v>
      </c>
      <c r="AC864" s="267">
        <f>IF(OR(Is_Loading,LEN($A864)=0),"",SWDATA!V849)</f>
        <v>0</v>
      </c>
      <c r="AD864" s="266" t="str">
        <f t="shared" si="3111"/>
        <v/>
      </c>
      <c r="AE864" s="266">
        <f>IF(OR(Is_Loading,LEN($A864)=0),"",SWDATA!X849)</f>
        <v>0</v>
      </c>
      <c r="AF864" s="267">
        <f>IF(OR(Is_Loading,LEN($A864)=0),"",SWDATA!Y849)</f>
        <v>0</v>
      </c>
      <c r="AG864" s="267">
        <f>IF(OR(Is_Loading,LEN($A864)=0),"",SWDATA!Z849)</f>
        <v>0</v>
      </c>
      <c r="AH864" s="266" t="str">
        <f t="shared" si="3112"/>
        <v/>
      </c>
      <c r="AI864" s="266">
        <f>IF(OR(Is_Loading,LEN($A864)=0),"",SWDATA!AB849)</f>
        <v>0</v>
      </c>
      <c r="AJ864" s="267">
        <f>IF(OR(Is_Loading,LEN($A864)=0),"",SWDATA!AC849)</f>
        <v>0</v>
      </c>
      <c r="AK864" s="267">
        <f>IF(OR(Is_Loading,LEN($A864)=0),"",SWDATA!AD849)</f>
        <v>0</v>
      </c>
      <c r="AL864" s="266" t="str">
        <f t="shared" si="3113"/>
        <v/>
      </c>
      <c r="AM864" s="266">
        <f>IF(OR(Is_Loading,LEN($A864)=0),"",SWDATA!AF849)</f>
        <v>0</v>
      </c>
      <c r="AN864" s="267">
        <f>IF(OR(Is_Loading,LEN($A864)=0),"",SWDATA!AG849)</f>
        <v>0</v>
      </c>
      <c r="AO864" s="323">
        <f>IF(OR(Is_Loading,LEN($A864)=0),"",SWDATA!AH849)</f>
        <v>0</v>
      </c>
      <c r="AP864" s="320" t="str">
        <f t="shared" si="3114"/>
        <v/>
      </c>
      <c r="AQ864" s="266">
        <f>IF(OR(Is_Loading,LEN($A864)=0),"",SWDATA!AJ849)</f>
        <v>0</v>
      </c>
      <c r="AR864" s="267">
        <f>IF(OR(Is_Loading,LEN($A864)=0),"",SWDATA!AK849)</f>
        <v>0</v>
      </c>
      <c r="AS864" s="267">
        <f>IF(OR(Is_Loading,LEN($A864)=0),"",SWDATA!AL849)</f>
        <v>0</v>
      </c>
      <c r="AT864" s="266" t="str">
        <f t="shared" si="3115"/>
        <v/>
      </c>
      <c r="AU864" s="266">
        <f>IF(OR(Is_Loading,LEN($A864)=0),"",SWDATA!AN849)</f>
        <v>0</v>
      </c>
      <c r="AV864" s="267">
        <f>IF(OR(Is_Loading,LEN($A864)=0),"",SWDATA!AO849)</f>
        <v>0</v>
      </c>
      <c r="AW864" s="267">
        <f>IF(OR(Is_Loading,LEN($A864)=0),"",SWDATA!AP849)</f>
        <v>0</v>
      </c>
      <c r="AX864" s="266" t="str">
        <f t="shared" si="3116"/>
        <v/>
      </c>
      <c r="AY864" s="266">
        <f>IF(OR(Is_Loading,LEN($A864)=0),"",SWDATA!AR849)</f>
        <v>0</v>
      </c>
      <c r="AZ864" s="267">
        <f>IF(OR(Is_Loading,LEN($A864)=0),"",SWDATA!AS849)</f>
        <v>0</v>
      </c>
      <c r="BA864" s="267">
        <f>IF(OR(Is_Loading,LEN($A864)=0),"",SWDATA!AT849)</f>
        <v>0</v>
      </c>
      <c r="BB864" s="266" t="str">
        <f t="shared" si="3117"/>
        <v/>
      </c>
      <c r="BC864" s="266">
        <f>IF(OR(Is_Loading,LEN($A864)=0),"",SWDATA!AV849)</f>
        <v>0</v>
      </c>
      <c r="BD864" s="267">
        <f>IF(OR(Is_Loading,LEN($A864)=0),"",SWDATA!AW849)</f>
        <v>0</v>
      </c>
      <c r="BE864" s="323">
        <f>IF(OR(Is_Loading,LEN($A864)=0),"",SWDATA!AX849)</f>
        <v>0</v>
      </c>
      <c r="BF864" s="320" t="str">
        <f t="shared" si="3118"/>
        <v/>
      </c>
      <c r="BG864" s="11"/>
      <c r="BH864" s="11"/>
      <c r="BI864" s="11"/>
      <c r="BJ864" s="11"/>
      <c r="BK864" s="11"/>
      <c r="BL864" s="11"/>
      <c r="BM864" s="11"/>
      <c r="BN864" s="11"/>
      <c r="BO864" s="11"/>
      <c r="BP864" s="11"/>
      <c r="BQ864" s="11"/>
      <c r="BR864" s="11"/>
      <c r="BS864" s="11"/>
      <c r="BT864" s="11"/>
      <c r="BU864" s="11"/>
      <c r="BV864" s="11"/>
      <c r="BW864" s="11"/>
      <c r="BX864" s="11"/>
      <c r="BY864" s="11"/>
      <c r="BZ864" s="11"/>
      <c r="CA864" s="11"/>
      <c r="CB864" s="11"/>
      <c r="CC864" s="11"/>
      <c r="CD864" s="11"/>
      <c r="CE864" s="11"/>
      <c r="CF864" s="11"/>
      <c r="CG864" s="11"/>
      <c r="CH864" s="11"/>
      <c r="CI864" s="11"/>
      <c r="CJ864" s="11"/>
      <c r="CK864" s="11"/>
      <c r="CL864" s="11"/>
      <c r="CM864" s="11"/>
      <c r="CN864" s="351"/>
      <c r="CO864" s="351"/>
      <c r="CP864" s="351"/>
      <c r="CQ864" s="351"/>
      <c r="CR864" s="351"/>
      <c r="CS864" s="351"/>
      <c r="CT864" s="351"/>
      <c r="CU864" s="351"/>
      <c r="CV864" s="351"/>
      <c r="CW864" s="351"/>
      <c r="CX864" s="351"/>
      <c r="CY864" s="351"/>
      <c r="CZ864" s="351"/>
      <c r="DA864" s="351"/>
      <c r="DB864" s="351"/>
      <c r="DC864" s="351"/>
      <c r="DD864" s="351"/>
      <c r="DE864" s="351"/>
      <c r="DF864" s="351"/>
      <c r="DG864" s="351"/>
      <c r="DH864" s="351"/>
      <c r="DI864" s="351"/>
      <c r="DJ864" s="351"/>
      <c r="DK864" s="351"/>
      <c r="DL864" s="351"/>
      <c r="DM864" s="351"/>
      <c r="DN864" s="351"/>
      <c r="DS864" s="372"/>
      <c r="DT864" s="374"/>
      <c r="DU864" s="375"/>
      <c r="DV864" s="375"/>
      <c r="DW864" s="375"/>
      <c r="DX864" s="375">
        <v>1</v>
      </c>
      <c r="DY864" s="375">
        <f t="shared" si="3161"/>
        <v>0</v>
      </c>
      <c r="DZ864" s="375">
        <f t="shared" si="3162"/>
        <v>0</v>
      </c>
      <c r="EA864" s="375">
        <f t="shared" si="3163"/>
        <v>1</v>
      </c>
      <c r="EB864" s="375">
        <f t="shared" si="3164"/>
        <v>0</v>
      </c>
      <c r="EC864" s="375">
        <f t="shared" si="3165"/>
        <v>0</v>
      </c>
      <c r="ED864" s="375">
        <f t="shared" si="3166"/>
        <v>1</v>
      </c>
      <c r="EE864" s="375">
        <f t="shared" si="3167"/>
        <v>0</v>
      </c>
      <c r="EF864" s="375">
        <f t="shared" si="3168"/>
        <v>0</v>
      </c>
      <c r="EG864" s="375">
        <f t="shared" si="3169"/>
        <v>1</v>
      </c>
      <c r="EH864" s="375">
        <f t="shared" si="3170"/>
        <v>0</v>
      </c>
      <c r="EI864" s="375">
        <f t="shared" si="3171"/>
        <v>0</v>
      </c>
      <c r="EJ864" s="375">
        <f t="shared" si="3172"/>
        <v>1</v>
      </c>
      <c r="EK864" s="375">
        <f t="shared" si="3173"/>
        <v>0</v>
      </c>
      <c r="EL864" s="375">
        <f t="shared" si="3174"/>
        <v>0</v>
      </c>
      <c r="EM864" s="375">
        <f t="shared" si="3175"/>
        <v>1</v>
      </c>
      <c r="EN864" s="375">
        <f t="shared" si="3176"/>
        <v>0</v>
      </c>
      <c r="EO864" s="375">
        <f t="shared" si="3177"/>
        <v>0</v>
      </c>
      <c r="EP864" s="375">
        <f t="shared" si="3178"/>
        <v>1</v>
      </c>
      <c r="EQ864" s="375">
        <f t="shared" si="3179"/>
        <v>0</v>
      </c>
      <c r="ER864" s="375">
        <f t="shared" si="3180"/>
        <v>0</v>
      </c>
      <c r="ES864" s="375">
        <f t="shared" si="3181"/>
        <v>1</v>
      </c>
      <c r="ET864" s="375">
        <f t="shared" si="3182"/>
        <v>0</v>
      </c>
      <c r="EU864" s="375">
        <f t="shared" si="3183"/>
        <v>0</v>
      </c>
      <c r="EV864" s="375">
        <f t="shared" si="3184"/>
        <v>1</v>
      </c>
      <c r="EW864" s="375">
        <f t="shared" si="3185"/>
        <v>0</v>
      </c>
      <c r="EX864" s="375">
        <f t="shared" si="3186"/>
        <v>0</v>
      </c>
      <c r="EY864" s="375">
        <f t="shared" si="3187"/>
        <v>1</v>
      </c>
      <c r="EZ864" s="375">
        <f t="shared" si="3188"/>
        <v>0</v>
      </c>
      <c r="FA864" s="375">
        <f t="shared" si="3189"/>
        <v>0</v>
      </c>
      <c r="FB864" s="375">
        <f t="shared" si="3190"/>
        <v>1</v>
      </c>
      <c r="FC864" s="375">
        <f t="shared" si="3191"/>
        <v>0</v>
      </c>
      <c r="FD864" s="375">
        <f t="shared" si="3192"/>
        <v>0</v>
      </c>
      <c r="FE864" s="376"/>
      <c r="FF864" s="372"/>
      <c r="FG864" s="372"/>
      <c r="FH864" s="372"/>
      <c r="FI864" s="372"/>
      <c r="FJ864" s="372"/>
      <c r="FK864" s="372"/>
      <c r="FL864" s="372"/>
      <c r="FM864" s="372"/>
      <c r="FN864" s="372"/>
      <c r="FO864" s="372"/>
      <c r="FP864" s="372"/>
      <c r="FQ864" s="372"/>
      <c r="FR864" s="372"/>
      <c r="FS864" s="372"/>
      <c r="FT864" s="372"/>
      <c r="FU864" s="372"/>
      <c r="FV864" s="372"/>
      <c r="FW864" s="372"/>
      <c r="FX864" s="372"/>
      <c r="FY864" s="372"/>
      <c r="FZ864" s="372"/>
      <c r="GA864" s="372"/>
      <c r="GB864" s="372"/>
      <c r="GC864" s="372"/>
      <c r="GD864" s="372"/>
      <c r="GE864" s="372"/>
      <c r="GF864" s="372"/>
      <c r="GG864" s="372"/>
      <c r="GH864" s="372"/>
      <c r="GI864" s="372"/>
      <c r="GJ864" s="372"/>
      <c r="GK864" s="372"/>
      <c r="GL864" s="372"/>
      <c r="GM864" s="372"/>
      <c r="GN864" s="372"/>
      <c r="GO864" s="372"/>
      <c r="GP864" s="372"/>
      <c r="GQ864" s="372"/>
      <c r="GR864" s="372"/>
      <c r="GS864" s="372"/>
      <c r="GT864" s="372"/>
      <c r="GU864" s="372"/>
      <c r="GV864" s="372"/>
      <c r="GW864" s="372"/>
      <c r="GX864" s="372"/>
      <c r="GY864" s="372"/>
      <c r="GZ864" s="372"/>
      <c r="HA864" s="372"/>
      <c r="HB864" s="372"/>
      <c r="HC864" s="372"/>
    </row>
    <row r="865" spans="1:211" s="373" customFormat="1" ht="15" hidden="1" customHeight="1" outlineLevel="1" x14ac:dyDescent="0.2">
      <c r="A865" s="366">
        <f>SWDATA!O850</f>
        <v>0</v>
      </c>
      <c r="B865" s="366">
        <f>SWDATA!M850</f>
        <v>0</v>
      </c>
      <c r="C865" s="351">
        <f>IF(AND(SWDATA!M850=1,SWDATA!Q850="promotions"),SWDATA!P850,0)</f>
        <v>0</v>
      </c>
      <c r="D865" s="367">
        <f>ROW(SWDATA!M850)</f>
        <v>850</v>
      </c>
      <c r="E865" s="368">
        <f t="shared" si="3196"/>
        <v>0</v>
      </c>
      <c r="F865" s="369">
        <f t="shared" si="3106"/>
        <v>1</v>
      </c>
      <c r="G865" s="366" t="str">
        <f t="shared" si="3107"/>
        <v/>
      </c>
      <c r="H865" s="370"/>
      <c r="J865" s="238">
        <f t="shared" si="3108"/>
        <v>0</v>
      </c>
      <c r="K865" s="239" t="str">
        <f t="shared" si="3109"/>
        <v/>
      </c>
      <c r="L865" s="342"/>
      <c r="M865" s="345"/>
      <c r="N865" s="340" t="str">
        <f>IF(LEN(SWDATA!F850)=0,"",N864)</f>
        <v/>
      </c>
      <c r="O865" s="296" t="str">
        <f>IF(LEN(SWDATA!G850)=0,"",O864)</f>
        <v/>
      </c>
      <c r="P865" s="297" t="str">
        <f>IF(LEN(SWDATA!C850)=0,"",SWDATA!C850)</f>
        <v/>
      </c>
      <c r="Q865" s="312" t="str">
        <f t="shared" si="3110"/>
        <v/>
      </c>
      <c r="R865" s="223" t="s">
        <v>261</v>
      </c>
      <c r="S865" s="224"/>
      <c r="T865" s="224"/>
      <c r="U865" s="264" t="s">
        <v>626</v>
      </c>
      <c r="V865" s="205" t="s">
        <v>221</v>
      </c>
      <c r="W865" s="266">
        <f>IF(OR(Is_Loading,LEN($A865)=0),"",SWDATA!P850)</f>
        <v>0</v>
      </c>
      <c r="X865" s="267">
        <f>IF(OR(Is_Loading,LEN($A865)=0),"",SWDATA!Q850)</f>
        <v>0</v>
      </c>
      <c r="Y865" s="267">
        <f>IF(OR(Is_Loading,LEN($A865)=0),"",SWDATA!R850)</f>
        <v>0</v>
      </c>
      <c r="Z865" s="266" t="str">
        <f t="shared" ref="Z865:Z869" si="3197">IF($A865=0,"",CHOOSE($F865,SUM(W865:Y865),SUM(W865:Y865)/3,Y865))</f>
        <v/>
      </c>
      <c r="AA865" s="266">
        <f>IF(OR(Is_Loading,LEN($A865)=0),"",SWDATA!T850)</f>
        <v>0</v>
      </c>
      <c r="AB865" s="267">
        <f>IF(OR(Is_Loading,LEN($A865)=0),"",SWDATA!U850)</f>
        <v>0</v>
      </c>
      <c r="AC865" s="267">
        <f>IF(OR(Is_Loading,LEN($A865)=0),"",SWDATA!V850)</f>
        <v>0</v>
      </c>
      <c r="AD865" s="266" t="str">
        <f t="shared" si="3111"/>
        <v/>
      </c>
      <c r="AE865" s="266">
        <f>IF(OR(Is_Loading,LEN($A865)=0),"",SWDATA!X850)</f>
        <v>0</v>
      </c>
      <c r="AF865" s="267">
        <f>IF(OR(Is_Loading,LEN($A865)=0),"",SWDATA!Y850)</f>
        <v>0</v>
      </c>
      <c r="AG865" s="267">
        <f>IF(OR(Is_Loading,LEN($A865)=0),"",SWDATA!Z850)</f>
        <v>0</v>
      </c>
      <c r="AH865" s="266" t="str">
        <f t="shared" si="3112"/>
        <v/>
      </c>
      <c r="AI865" s="266">
        <f>IF(OR(Is_Loading,LEN($A865)=0),"",SWDATA!AB850)</f>
        <v>0</v>
      </c>
      <c r="AJ865" s="267">
        <f>IF(OR(Is_Loading,LEN($A865)=0),"",SWDATA!AC850)</f>
        <v>0</v>
      </c>
      <c r="AK865" s="267">
        <f>IF(OR(Is_Loading,LEN($A865)=0),"",SWDATA!AD850)</f>
        <v>0</v>
      </c>
      <c r="AL865" s="266" t="str">
        <f t="shared" si="3113"/>
        <v/>
      </c>
      <c r="AM865" s="266">
        <f>IF(OR(Is_Loading,LEN($A865)=0),"",SWDATA!AF850)</f>
        <v>0</v>
      </c>
      <c r="AN865" s="267">
        <f>IF(OR(Is_Loading,LEN($A865)=0),"",SWDATA!AG850)</f>
        <v>0</v>
      </c>
      <c r="AO865" s="323">
        <f>IF(OR(Is_Loading,LEN($A865)=0),"",SWDATA!AH850)</f>
        <v>0</v>
      </c>
      <c r="AP865" s="320" t="str">
        <f t="shared" si="3114"/>
        <v/>
      </c>
      <c r="AQ865" s="266">
        <f>IF(OR(Is_Loading,LEN($A865)=0),"",SWDATA!AJ850)</f>
        <v>0</v>
      </c>
      <c r="AR865" s="267">
        <f>IF(OR(Is_Loading,LEN($A865)=0),"",SWDATA!AK850)</f>
        <v>0</v>
      </c>
      <c r="AS865" s="267">
        <f>IF(OR(Is_Loading,LEN($A865)=0),"",SWDATA!AL850)</f>
        <v>0</v>
      </c>
      <c r="AT865" s="266" t="str">
        <f t="shared" si="3115"/>
        <v/>
      </c>
      <c r="AU865" s="266">
        <f>IF(OR(Is_Loading,LEN($A865)=0),"",SWDATA!AN850)</f>
        <v>0</v>
      </c>
      <c r="AV865" s="267">
        <f>IF(OR(Is_Loading,LEN($A865)=0),"",SWDATA!AO850)</f>
        <v>0</v>
      </c>
      <c r="AW865" s="267">
        <f>IF(OR(Is_Loading,LEN($A865)=0),"",SWDATA!AP850)</f>
        <v>0</v>
      </c>
      <c r="AX865" s="266" t="str">
        <f t="shared" si="3116"/>
        <v/>
      </c>
      <c r="AY865" s="266">
        <f>IF(OR(Is_Loading,LEN($A865)=0),"",SWDATA!AR850)</f>
        <v>0</v>
      </c>
      <c r="AZ865" s="267">
        <f>IF(OR(Is_Loading,LEN($A865)=0),"",SWDATA!AS850)</f>
        <v>0</v>
      </c>
      <c r="BA865" s="267">
        <f>IF(OR(Is_Loading,LEN($A865)=0),"",SWDATA!AT850)</f>
        <v>0</v>
      </c>
      <c r="BB865" s="266" t="str">
        <f t="shared" si="3117"/>
        <v/>
      </c>
      <c r="BC865" s="266">
        <f>IF(OR(Is_Loading,LEN($A865)=0),"",SWDATA!AV850)</f>
        <v>0</v>
      </c>
      <c r="BD865" s="267">
        <f>IF(OR(Is_Loading,LEN($A865)=0),"",SWDATA!AW850)</f>
        <v>0</v>
      </c>
      <c r="BE865" s="323">
        <f>IF(OR(Is_Loading,LEN($A865)=0),"",SWDATA!AX850)</f>
        <v>0</v>
      </c>
      <c r="BF865" s="320" t="str">
        <f t="shared" si="3118"/>
        <v/>
      </c>
      <c r="BG865" s="11"/>
      <c r="BH865" s="11"/>
      <c r="BI865" s="11"/>
      <c r="BJ865" s="11"/>
      <c r="BK865" s="11"/>
      <c r="BL865" s="11"/>
      <c r="BM865" s="11"/>
      <c r="BN865" s="11"/>
      <c r="BO865" s="11"/>
      <c r="BP865" s="11"/>
      <c r="BQ865" s="11"/>
      <c r="BR865" s="11"/>
      <c r="BS865" s="11"/>
      <c r="BT865" s="11"/>
      <c r="BU865" s="11"/>
      <c r="BV865" s="11"/>
      <c r="BW865" s="11"/>
      <c r="BX865" s="11"/>
      <c r="BY865" s="11"/>
      <c r="BZ865" s="11"/>
      <c r="CA865" s="11"/>
      <c r="CB865" s="11"/>
      <c r="CC865" s="11"/>
      <c r="CD865" s="11"/>
      <c r="CE865" s="11"/>
      <c r="CF865" s="11"/>
      <c r="CG865" s="11"/>
      <c r="CH865" s="11"/>
      <c r="CI865" s="11"/>
      <c r="CJ865" s="11"/>
      <c r="CK865" s="11"/>
      <c r="CL865" s="11"/>
      <c r="CM865" s="11"/>
      <c r="CN865" s="351"/>
      <c r="CO865" s="351"/>
      <c r="CP865" s="351"/>
      <c r="CQ865" s="351"/>
      <c r="CR865" s="351"/>
      <c r="CS865" s="351"/>
      <c r="CT865" s="351"/>
      <c r="CU865" s="351"/>
      <c r="CV865" s="351"/>
      <c r="CW865" s="351"/>
      <c r="CX865" s="351"/>
      <c r="CY865" s="351"/>
      <c r="CZ865" s="351"/>
      <c r="DA865" s="351"/>
      <c r="DB865" s="351"/>
      <c r="DC865" s="351"/>
      <c r="DD865" s="351"/>
      <c r="DE865" s="351"/>
      <c r="DF865" s="351"/>
      <c r="DG865" s="351"/>
      <c r="DH865" s="351"/>
      <c r="DI865" s="351"/>
      <c r="DJ865" s="351"/>
      <c r="DK865" s="351"/>
      <c r="DL865" s="351"/>
      <c r="DM865" s="351"/>
      <c r="DN865" s="351"/>
      <c r="DS865" s="372"/>
      <c r="DT865" s="374"/>
      <c r="DU865" s="375"/>
      <c r="DV865" s="375"/>
      <c r="DW865" s="375"/>
      <c r="DX865" s="375">
        <v>1</v>
      </c>
      <c r="DY865" s="375">
        <f t="shared" si="3161"/>
        <v>0</v>
      </c>
      <c r="DZ865" s="375">
        <f t="shared" si="3162"/>
        <v>0</v>
      </c>
      <c r="EA865" s="375">
        <f t="shared" si="3163"/>
        <v>1</v>
      </c>
      <c r="EB865" s="375">
        <f t="shared" si="3164"/>
        <v>0</v>
      </c>
      <c r="EC865" s="375">
        <f t="shared" si="3165"/>
        <v>0</v>
      </c>
      <c r="ED865" s="375">
        <f t="shared" si="3166"/>
        <v>1</v>
      </c>
      <c r="EE865" s="375">
        <f t="shared" si="3167"/>
        <v>0</v>
      </c>
      <c r="EF865" s="375">
        <f t="shared" si="3168"/>
        <v>0</v>
      </c>
      <c r="EG865" s="375">
        <f t="shared" si="3169"/>
        <v>1</v>
      </c>
      <c r="EH865" s="375">
        <f t="shared" si="3170"/>
        <v>0</v>
      </c>
      <c r="EI865" s="375">
        <f t="shared" si="3171"/>
        <v>0</v>
      </c>
      <c r="EJ865" s="375">
        <f t="shared" si="3172"/>
        <v>1</v>
      </c>
      <c r="EK865" s="375">
        <f t="shared" si="3173"/>
        <v>0</v>
      </c>
      <c r="EL865" s="375">
        <f t="shared" si="3174"/>
        <v>0</v>
      </c>
      <c r="EM865" s="375">
        <f t="shared" si="3175"/>
        <v>1</v>
      </c>
      <c r="EN865" s="375">
        <f t="shared" si="3176"/>
        <v>0</v>
      </c>
      <c r="EO865" s="375">
        <f t="shared" si="3177"/>
        <v>0</v>
      </c>
      <c r="EP865" s="375">
        <f t="shared" si="3178"/>
        <v>1</v>
      </c>
      <c r="EQ865" s="375">
        <f t="shared" si="3179"/>
        <v>0</v>
      </c>
      <c r="ER865" s="375">
        <f t="shared" si="3180"/>
        <v>0</v>
      </c>
      <c r="ES865" s="375">
        <f t="shared" si="3181"/>
        <v>1</v>
      </c>
      <c r="ET865" s="375">
        <f t="shared" si="3182"/>
        <v>0</v>
      </c>
      <c r="EU865" s="375">
        <f t="shared" si="3183"/>
        <v>0</v>
      </c>
      <c r="EV865" s="375">
        <f t="shared" si="3184"/>
        <v>1</v>
      </c>
      <c r="EW865" s="375">
        <f t="shared" si="3185"/>
        <v>0</v>
      </c>
      <c r="EX865" s="375">
        <f t="shared" si="3186"/>
        <v>0</v>
      </c>
      <c r="EY865" s="375">
        <f t="shared" si="3187"/>
        <v>1</v>
      </c>
      <c r="EZ865" s="375">
        <f t="shared" si="3188"/>
        <v>0</v>
      </c>
      <c r="FA865" s="375">
        <f t="shared" si="3189"/>
        <v>0</v>
      </c>
      <c r="FB865" s="375">
        <f t="shared" si="3190"/>
        <v>1</v>
      </c>
      <c r="FC865" s="375">
        <f t="shared" si="3191"/>
        <v>0</v>
      </c>
      <c r="FD865" s="375">
        <f t="shared" si="3192"/>
        <v>0</v>
      </c>
      <c r="FE865" s="376"/>
      <c r="FF865" s="372"/>
      <c r="FG865" s="372"/>
      <c r="FH865" s="372"/>
      <c r="FI865" s="372"/>
      <c r="FJ865" s="372"/>
      <c r="FK865" s="372"/>
      <c r="FL865" s="372"/>
      <c r="FM865" s="372"/>
      <c r="FN865" s="372"/>
      <c r="FO865" s="372"/>
      <c r="FP865" s="372"/>
      <c r="FQ865" s="372"/>
      <c r="FR865" s="372"/>
      <c r="FS865" s="372"/>
      <c r="FT865" s="372"/>
      <c r="FU865" s="372"/>
      <c r="FV865" s="372"/>
      <c r="FW865" s="372"/>
      <c r="FX865" s="372"/>
      <c r="FY865" s="372"/>
      <c r="FZ865" s="372"/>
      <c r="GA865" s="372"/>
      <c r="GB865" s="372"/>
      <c r="GC865" s="372"/>
      <c r="GD865" s="372"/>
      <c r="GE865" s="372"/>
      <c r="GF865" s="372"/>
      <c r="GG865" s="372"/>
      <c r="GH865" s="372"/>
      <c r="GI865" s="372"/>
      <c r="GJ865" s="372"/>
      <c r="GK865" s="372"/>
      <c r="GL865" s="372"/>
      <c r="GM865" s="372"/>
      <c r="GN865" s="372"/>
      <c r="GO865" s="372"/>
      <c r="GP865" s="372"/>
      <c r="GQ865" s="372"/>
      <c r="GR865" s="372"/>
      <c r="GS865" s="372"/>
      <c r="GT865" s="372"/>
      <c r="GU865" s="372"/>
      <c r="GV865" s="372"/>
      <c r="GW865" s="372"/>
      <c r="GX865" s="372"/>
      <c r="GY865" s="372"/>
      <c r="GZ865" s="372"/>
      <c r="HA865" s="372"/>
      <c r="HB865" s="372"/>
      <c r="HC865" s="372"/>
    </row>
    <row r="866" spans="1:211" s="373" customFormat="1" ht="15" hidden="1" customHeight="1" outlineLevel="1" x14ac:dyDescent="0.2">
      <c r="A866" s="366">
        <f>SWDATA!O851</f>
        <v>0</v>
      </c>
      <c r="B866" s="366">
        <f>SWDATA!M851</f>
        <v>0</v>
      </c>
      <c r="C866" s="351">
        <f>IF(AND(SWDATA!M851=1,SWDATA!Q851="promotions"),SWDATA!P851,0)</f>
        <v>0</v>
      </c>
      <c r="D866" s="367">
        <f>ROW(SWDATA!M851)</f>
        <v>851</v>
      </c>
      <c r="E866" s="368">
        <f t="shared" si="3196"/>
        <v>0</v>
      </c>
      <c r="F866" s="369">
        <f t="shared" si="3106"/>
        <v>1</v>
      </c>
      <c r="G866" s="366" t="str">
        <f t="shared" si="3107"/>
        <v/>
      </c>
      <c r="H866" s="370"/>
      <c r="J866" s="238">
        <f t="shared" si="3108"/>
        <v>0</v>
      </c>
      <c r="K866" s="239" t="str">
        <f t="shared" si="3109"/>
        <v/>
      </c>
      <c r="L866" s="342"/>
      <c r="M866" s="345"/>
      <c r="N866" s="340" t="str">
        <f>IF(LEN(SWDATA!F851)=0,"",N865)</f>
        <v/>
      </c>
      <c r="O866" s="296" t="str">
        <f>IF(LEN(SWDATA!G851)=0,"",O865)</f>
        <v/>
      </c>
      <c r="P866" s="297" t="str">
        <f>IF(LEN(SWDATA!C851)=0,"",SWDATA!C851)</f>
        <v/>
      </c>
      <c r="Q866" s="312" t="str">
        <f t="shared" si="3110"/>
        <v/>
      </c>
      <c r="R866" s="223" t="s">
        <v>261</v>
      </c>
      <c r="S866" s="319" t="s">
        <v>485</v>
      </c>
      <c r="T866" s="224"/>
      <c r="U866" s="264" t="s">
        <v>608</v>
      </c>
      <c r="V866" s="205" t="s">
        <v>221</v>
      </c>
      <c r="W866" s="266">
        <f>IF(OR(Is_Loading,LEN($A866)=0),"",SWDATA!P851)</f>
        <v>0</v>
      </c>
      <c r="X866" s="267">
        <f>IF(OR(Is_Loading,LEN($A866)=0),"",SWDATA!Q851)</f>
        <v>0</v>
      </c>
      <c r="Y866" s="267">
        <f>IF(OR(Is_Loading,LEN($A866)=0),"",SWDATA!R851)</f>
        <v>0</v>
      </c>
      <c r="Z866" s="266" t="str">
        <f t="shared" si="3197"/>
        <v/>
      </c>
      <c r="AA866" s="266">
        <f>IF(OR(Is_Loading,LEN($A866)=0),"",SWDATA!T851)</f>
        <v>0</v>
      </c>
      <c r="AB866" s="267">
        <f>IF(OR(Is_Loading,LEN($A866)=0),"",SWDATA!U851)</f>
        <v>0</v>
      </c>
      <c r="AC866" s="267">
        <f>IF(OR(Is_Loading,LEN($A866)=0),"",SWDATA!V851)</f>
        <v>0</v>
      </c>
      <c r="AD866" s="266" t="str">
        <f t="shared" si="3111"/>
        <v/>
      </c>
      <c r="AE866" s="266">
        <f>IF(OR(Is_Loading,LEN($A866)=0),"",SWDATA!X851)</f>
        <v>0</v>
      </c>
      <c r="AF866" s="267">
        <f>IF(OR(Is_Loading,LEN($A866)=0),"",SWDATA!Y851)</f>
        <v>0</v>
      </c>
      <c r="AG866" s="267">
        <f>IF(OR(Is_Loading,LEN($A866)=0),"",SWDATA!Z851)</f>
        <v>0</v>
      </c>
      <c r="AH866" s="266" t="str">
        <f t="shared" si="3112"/>
        <v/>
      </c>
      <c r="AI866" s="266">
        <f>IF(OR(Is_Loading,LEN($A866)=0),"",SWDATA!AB851)</f>
        <v>0</v>
      </c>
      <c r="AJ866" s="267">
        <f>IF(OR(Is_Loading,LEN($A866)=0),"",SWDATA!AC851)</f>
        <v>0</v>
      </c>
      <c r="AK866" s="267">
        <f>IF(OR(Is_Loading,LEN($A866)=0),"",SWDATA!AD851)</f>
        <v>0</v>
      </c>
      <c r="AL866" s="266" t="str">
        <f t="shared" si="3113"/>
        <v/>
      </c>
      <c r="AM866" s="266">
        <f>IF(OR(Is_Loading,LEN($A866)=0),"",SWDATA!AF851)</f>
        <v>0</v>
      </c>
      <c r="AN866" s="267">
        <f>IF(OR(Is_Loading,LEN($A866)=0),"",SWDATA!AG851)</f>
        <v>0</v>
      </c>
      <c r="AO866" s="323">
        <f>IF(OR(Is_Loading,LEN($A866)=0),"",SWDATA!AH851)</f>
        <v>0</v>
      </c>
      <c r="AP866" s="320" t="str">
        <f t="shared" si="3114"/>
        <v/>
      </c>
      <c r="AQ866" s="266">
        <f>IF(OR(Is_Loading,LEN($A866)=0),"",SWDATA!AJ851)</f>
        <v>0</v>
      </c>
      <c r="AR866" s="267">
        <f>IF(OR(Is_Loading,LEN($A866)=0),"",SWDATA!AK851)</f>
        <v>0</v>
      </c>
      <c r="AS866" s="267">
        <f>IF(OR(Is_Loading,LEN($A866)=0),"",SWDATA!AL851)</f>
        <v>0</v>
      </c>
      <c r="AT866" s="266" t="str">
        <f t="shared" si="3115"/>
        <v/>
      </c>
      <c r="AU866" s="266">
        <f>IF(OR(Is_Loading,LEN($A866)=0),"",SWDATA!AN851)</f>
        <v>0</v>
      </c>
      <c r="AV866" s="267">
        <f>IF(OR(Is_Loading,LEN($A866)=0),"",SWDATA!AO851)</f>
        <v>0</v>
      </c>
      <c r="AW866" s="267">
        <f>IF(OR(Is_Loading,LEN($A866)=0),"",SWDATA!AP851)</f>
        <v>0</v>
      </c>
      <c r="AX866" s="266" t="str">
        <f t="shared" si="3116"/>
        <v/>
      </c>
      <c r="AY866" s="266">
        <f>IF(OR(Is_Loading,LEN($A866)=0),"",SWDATA!AR851)</f>
        <v>0</v>
      </c>
      <c r="AZ866" s="267">
        <f>IF(OR(Is_Loading,LEN($A866)=0),"",SWDATA!AS851)</f>
        <v>0</v>
      </c>
      <c r="BA866" s="267">
        <f>IF(OR(Is_Loading,LEN($A866)=0),"",SWDATA!AT851)</f>
        <v>0</v>
      </c>
      <c r="BB866" s="266" t="str">
        <f t="shared" si="3117"/>
        <v/>
      </c>
      <c r="BC866" s="266">
        <f>IF(OR(Is_Loading,LEN($A866)=0),"",SWDATA!AV851)</f>
        <v>0</v>
      </c>
      <c r="BD866" s="267">
        <f>IF(OR(Is_Loading,LEN($A866)=0),"",SWDATA!AW851)</f>
        <v>0</v>
      </c>
      <c r="BE866" s="323">
        <f>IF(OR(Is_Loading,LEN($A866)=0),"",SWDATA!AX851)</f>
        <v>0</v>
      </c>
      <c r="BF866" s="320" t="str">
        <f t="shared" si="3118"/>
        <v/>
      </c>
      <c r="BG866" s="11"/>
      <c r="BH866" s="11"/>
      <c r="BI866" s="11"/>
      <c r="BJ866" s="11"/>
      <c r="BK866" s="11"/>
      <c r="BL866" s="11"/>
      <c r="BM866" s="11"/>
      <c r="BN866" s="11"/>
      <c r="BO866" s="11"/>
      <c r="BP866" s="11"/>
      <c r="BQ866" s="11"/>
      <c r="BR866" s="11"/>
      <c r="BS866" s="11"/>
      <c r="BT866" s="11"/>
      <c r="BU866" s="11"/>
      <c r="BV866" s="11"/>
      <c r="BW866" s="11"/>
      <c r="BX866" s="11"/>
      <c r="BY866" s="11"/>
      <c r="BZ866" s="11"/>
      <c r="CA866" s="11"/>
      <c r="CB866" s="11"/>
      <c r="CC866" s="11"/>
      <c r="CD866" s="11"/>
      <c r="CE866" s="11"/>
      <c r="CF866" s="11"/>
      <c r="CG866" s="11"/>
      <c r="CH866" s="11"/>
      <c r="CI866" s="11"/>
      <c r="CJ866" s="11"/>
      <c r="CK866" s="11"/>
      <c r="CL866" s="11"/>
      <c r="CM866" s="11"/>
      <c r="CN866" s="351"/>
      <c r="CO866" s="351"/>
      <c r="CP866" s="351"/>
      <c r="CQ866" s="351"/>
      <c r="CR866" s="351"/>
      <c r="CS866" s="351"/>
      <c r="CT866" s="351"/>
      <c r="CU866" s="351"/>
      <c r="CV866" s="351"/>
      <c r="CW866" s="351"/>
      <c r="CX866" s="351"/>
      <c r="CY866" s="351"/>
      <c r="CZ866" s="351"/>
      <c r="DA866" s="351"/>
      <c r="DB866" s="351"/>
      <c r="DC866" s="351"/>
      <c r="DD866" s="351"/>
      <c r="DE866" s="351"/>
      <c r="DF866" s="351"/>
      <c r="DG866" s="351"/>
      <c r="DH866" s="351"/>
      <c r="DI866" s="351"/>
      <c r="DJ866" s="351"/>
      <c r="DK866" s="351"/>
      <c r="DL866" s="351"/>
      <c r="DM866" s="351"/>
      <c r="DN866" s="351"/>
      <c r="DS866" s="372"/>
      <c r="DT866" s="374"/>
      <c r="DU866" s="375"/>
      <c r="DV866" s="375"/>
      <c r="DW866" s="375"/>
      <c r="DX866" s="375">
        <v>1</v>
      </c>
      <c r="DY866" s="375">
        <f t="shared" si="3161"/>
        <v>0</v>
      </c>
      <c r="DZ866" s="375">
        <f t="shared" si="3162"/>
        <v>0</v>
      </c>
      <c r="EA866" s="375">
        <f t="shared" si="3163"/>
        <v>1</v>
      </c>
      <c r="EB866" s="375">
        <f t="shared" si="3164"/>
        <v>0</v>
      </c>
      <c r="EC866" s="375">
        <f t="shared" si="3165"/>
        <v>0</v>
      </c>
      <c r="ED866" s="375">
        <f t="shared" si="3166"/>
        <v>1</v>
      </c>
      <c r="EE866" s="375">
        <f t="shared" si="3167"/>
        <v>0</v>
      </c>
      <c r="EF866" s="375">
        <f t="shared" si="3168"/>
        <v>0</v>
      </c>
      <c r="EG866" s="375">
        <f t="shared" si="3169"/>
        <v>1</v>
      </c>
      <c r="EH866" s="375">
        <f t="shared" si="3170"/>
        <v>0</v>
      </c>
      <c r="EI866" s="375">
        <f t="shared" si="3171"/>
        <v>0</v>
      </c>
      <c r="EJ866" s="375">
        <f t="shared" si="3172"/>
        <v>1</v>
      </c>
      <c r="EK866" s="375">
        <f t="shared" si="3173"/>
        <v>0</v>
      </c>
      <c r="EL866" s="375">
        <f t="shared" si="3174"/>
        <v>0</v>
      </c>
      <c r="EM866" s="375">
        <f t="shared" si="3175"/>
        <v>1</v>
      </c>
      <c r="EN866" s="375">
        <f t="shared" si="3176"/>
        <v>0</v>
      </c>
      <c r="EO866" s="375">
        <f t="shared" si="3177"/>
        <v>0</v>
      </c>
      <c r="EP866" s="375">
        <f t="shared" si="3178"/>
        <v>1</v>
      </c>
      <c r="EQ866" s="375">
        <f t="shared" si="3179"/>
        <v>0</v>
      </c>
      <c r="ER866" s="375">
        <f t="shared" si="3180"/>
        <v>0</v>
      </c>
      <c r="ES866" s="375">
        <f t="shared" si="3181"/>
        <v>1</v>
      </c>
      <c r="ET866" s="375">
        <f t="shared" si="3182"/>
        <v>0</v>
      </c>
      <c r="EU866" s="375">
        <f t="shared" si="3183"/>
        <v>0</v>
      </c>
      <c r="EV866" s="375">
        <f t="shared" si="3184"/>
        <v>1</v>
      </c>
      <c r="EW866" s="375">
        <f t="shared" si="3185"/>
        <v>0</v>
      </c>
      <c r="EX866" s="375">
        <f t="shared" si="3186"/>
        <v>0</v>
      </c>
      <c r="EY866" s="375">
        <f t="shared" si="3187"/>
        <v>1</v>
      </c>
      <c r="EZ866" s="375">
        <f t="shared" si="3188"/>
        <v>0</v>
      </c>
      <c r="FA866" s="375">
        <f t="shared" si="3189"/>
        <v>0</v>
      </c>
      <c r="FB866" s="375">
        <f t="shared" si="3190"/>
        <v>1</v>
      </c>
      <c r="FC866" s="375">
        <f t="shared" si="3191"/>
        <v>0</v>
      </c>
      <c r="FD866" s="375">
        <f t="shared" si="3192"/>
        <v>0</v>
      </c>
      <c r="FE866" s="376"/>
      <c r="FF866" s="372"/>
      <c r="FG866" s="372"/>
      <c r="FH866" s="372"/>
      <c r="FI866" s="372"/>
      <c r="FJ866" s="372"/>
      <c r="FK866" s="372"/>
      <c r="FL866" s="372"/>
      <c r="FM866" s="372"/>
      <c r="FN866" s="372"/>
      <c r="FO866" s="372"/>
      <c r="FP866" s="372"/>
      <c r="FQ866" s="372"/>
      <c r="FR866" s="372"/>
      <c r="FS866" s="372"/>
      <c r="FT866" s="372"/>
      <c r="FU866" s="372"/>
      <c r="FV866" s="372"/>
      <c r="FW866" s="372"/>
      <c r="FX866" s="372"/>
      <c r="FY866" s="372"/>
      <c r="FZ866" s="372"/>
      <c r="GA866" s="372"/>
      <c r="GB866" s="372"/>
      <c r="GC866" s="372"/>
      <c r="GD866" s="372"/>
      <c r="GE866" s="372"/>
      <c r="GF866" s="372"/>
      <c r="GG866" s="372"/>
      <c r="GH866" s="372"/>
      <c r="GI866" s="372"/>
      <c r="GJ866" s="372"/>
      <c r="GK866" s="372"/>
      <c r="GL866" s="372"/>
      <c r="GM866" s="372"/>
      <c r="GN866" s="372"/>
      <c r="GO866" s="372"/>
      <c r="GP866" s="372"/>
      <c r="GQ866" s="372"/>
      <c r="GR866" s="372"/>
      <c r="GS866" s="372"/>
      <c r="GT866" s="372"/>
      <c r="GU866" s="372"/>
      <c r="GV866" s="372"/>
      <c r="GW866" s="372"/>
      <c r="GX866" s="372"/>
      <c r="GY866" s="372"/>
      <c r="GZ866" s="372"/>
      <c r="HA866" s="372"/>
      <c r="HB866" s="372"/>
      <c r="HC866" s="372"/>
    </row>
    <row r="867" spans="1:211" s="373" customFormat="1" ht="15" hidden="1" customHeight="1" outlineLevel="1" x14ac:dyDescent="0.2">
      <c r="A867" s="366">
        <f>SWDATA!O852</f>
        <v>0</v>
      </c>
      <c r="B867" s="366">
        <f>SWDATA!M852</f>
        <v>0</v>
      </c>
      <c r="C867" s="351">
        <f>IF(AND(SWDATA!M852=1,SWDATA!Q852="promotions"),SWDATA!P852,0)</f>
        <v>0</v>
      </c>
      <c r="D867" s="367">
        <f>ROW(SWDATA!M852)</f>
        <v>852</v>
      </c>
      <c r="E867" s="368">
        <f t="shared" si="3196"/>
        <v>0</v>
      </c>
      <c r="F867" s="369">
        <f t="shared" si="3106"/>
        <v>1</v>
      </c>
      <c r="G867" s="366" t="str">
        <f t="shared" si="3107"/>
        <v/>
      </c>
      <c r="H867" s="370"/>
      <c r="J867" s="238">
        <f t="shared" si="3108"/>
        <v>0</v>
      </c>
      <c r="K867" s="239" t="str">
        <f t="shared" si="3109"/>
        <v/>
      </c>
      <c r="L867" s="342"/>
      <c r="M867" s="345"/>
      <c r="N867" s="340" t="str">
        <f>IF(LEN(SWDATA!F852)=0,"",N866)</f>
        <v/>
      </c>
      <c r="O867" s="296" t="str">
        <f>IF(LEN(SWDATA!G852)=0,"",O866)</f>
        <v/>
      </c>
      <c r="P867" s="297" t="str">
        <f>IF(LEN(SWDATA!C852)=0,"",SWDATA!C852)</f>
        <v/>
      </c>
      <c r="Q867" s="312" t="str">
        <f t="shared" si="3110"/>
        <v/>
      </c>
      <c r="R867" s="223" t="s">
        <v>261</v>
      </c>
      <c r="S867" s="224"/>
      <c r="T867" s="224"/>
      <c r="U867" s="264" t="s">
        <v>613</v>
      </c>
      <c r="V867" s="205" t="s">
        <v>221</v>
      </c>
      <c r="W867" s="266">
        <f>IF(OR(Is_Loading,LEN($A867)=0),"",SWDATA!P852)</f>
        <v>0</v>
      </c>
      <c r="X867" s="267">
        <f>IF(OR(Is_Loading,LEN($A867)=0),"",SWDATA!Q852)</f>
        <v>0</v>
      </c>
      <c r="Y867" s="267">
        <f>IF(OR(Is_Loading,LEN($A867)=0),"",SWDATA!R852)</f>
        <v>0</v>
      </c>
      <c r="Z867" s="266" t="str">
        <f t="shared" si="3197"/>
        <v/>
      </c>
      <c r="AA867" s="266">
        <f>IF(OR(Is_Loading,LEN($A867)=0),"",SWDATA!T852)</f>
        <v>0</v>
      </c>
      <c r="AB867" s="267">
        <f>IF(OR(Is_Loading,LEN($A867)=0),"",SWDATA!U852)</f>
        <v>0</v>
      </c>
      <c r="AC867" s="267">
        <f>IF(OR(Is_Loading,LEN($A867)=0),"",SWDATA!V852)</f>
        <v>0</v>
      </c>
      <c r="AD867" s="266" t="str">
        <f t="shared" si="3111"/>
        <v/>
      </c>
      <c r="AE867" s="266">
        <f>IF(OR(Is_Loading,LEN($A867)=0),"",SWDATA!X852)</f>
        <v>0</v>
      </c>
      <c r="AF867" s="267">
        <f>IF(OR(Is_Loading,LEN($A867)=0),"",SWDATA!Y852)</f>
        <v>0</v>
      </c>
      <c r="AG867" s="267">
        <f>IF(OR(Is_Loading,LEN($A867)=0),"",SWDATA!Z852)</f>
        <v>0</v>
      </c>
      <c r="AH867" s="266" t="str">
        <f t="shared" si="3112"/>
        <v/>
      </c>
      <c r="AI867" s="266">
        <f>IF(OR(Is_Loading,LEN($A867)=0),"",SWDATA!AB852)</f>
        <v>0</v>
      </c>
      <c r="AJ867" s="267">
        <f>IF(OR(Is_Loading,LEN($A867)=0),"",SWDATA!AC852)</f>
        <v>0</v>
      </c>
      <c r="AK867" s="267">
        <f>IF(OR(Is_Loading,LEN($A867)=0),"",SWDATA!AD852)</f>
        <v>0</v>
      </c>
      <c r="AL867" s="266" t="str">
        <f t="shared" si="3113"/>
        <v/>
      </c>
      <c r="AM867" s="266">
        <f>IF(OR(Is_Loading,LEN($A867)=0),"",SWDATA!AF852)</f>
        <v>0</v>
      </c>
      <c r="AN867" s="267">
        <f>IF(OR(Is_Loading,LEN($A867)=0),"",SWDATA!AG852)</f>
        <v>0</v>
      </c>
      <c r="AO867" s="323">
        <f>IF(OR(Is_Loading,LEN($A867)=0),"",SWDATA!AH852)</f>
        <v>0</v>
      </c>
      <c r="AP867" s="320" t="str">
        <f t="shared" si="3114"/>
        <v/>
      </c>
      <c r="AQ867" s="266">
        <f>IF(OR(Is_Loading,LEN($A867)=0),"",SWDATA!AJ852)</f>
        <v>0</v>
      </c>
      <c r="AR867" s="267">
        <f>IF(OR(Is_Loading,LEN($A867)=0),"",SWDATA!AK852)</f>
        <v>0</v>
      </c>
      <c r="AS867" s="267">
        <f>IF(OR(Is_Loading,LEN($A867)=0),"",SWDATA!AL852)</f>
        <v>0</v>
      </c>
      <c r="AT867" s="266" t="str">
        <f t="shared" si="3115"/>
        <v/>
      </c>
      <c r="AU867" s="266">
        <f>IF(OR(Is_Loading,LEN($A867)=0),"",SWDATA!AN852)</f>
        <v>0</v>
      </c>
      <c r="AV867" s="267">
        <f>IF(OR(Is_Loading,LEN($A867)=0),"",SWDATA!AO852)</f>
        <v>0</v>
      </c>
      <c r="AW867" s="267">
        <f>IF(OR(Is_Loading,LEN($A867)=0),"",SWDATA!AP852)</f>
        <v>0</v>
      </c>
      <c r="AX867" s="266" t="str">
        <f t="shared" si="3116"/>
        <v/>
      </c>
      <c r="AY867" s="266">
        <f>IF(OR(Is_Loading,LEN($A867)=0),"",SWDATA!AR852)</f>
        <v>0</v>
      </c>
      <c r="AZ867" s="267">
        <f>IF(OR(Is_Loading,LEN($A867)=0),"",SWDATA!AS852)</f>
        <v>0</v>
      </c>
      <c r="BA867" s="267">
        <f>IF(OR(Is_Loading,LEN($A867)=0),"",SWDATA!AT852)</f>
        <v>0</v>
      </c>
      <c r="BB867" s="266" t="str">
        <f t="shared" si="3117"/>
        <v/>
      </c>
      <c r="BC867" s="266">
        <f>IF(OR(Is_Loading,LEN($A867)=0),"",SWDATA!AV852)</f>
        <v>0</v>
      </c>
      <c r="BD867" s="267">
        <f>IF(OR(Is_Loading,LEN($A867)=0),"",SWDATA!AW852)</f>
        <v>0</v>
      </c>
      <c r="BE867" s="323">
        <f>IF(OR(Is_Loading,LEN($A867)=0),"",SWDATA!AX852)</f>
        <v>0</v>
      </c>
      <c r="BF867" s="320" t="str">
        <f t="shared" si="3118"/>
        <v/>
      </c>
      <c r="BG867" s="11"/>
      <c r="BH867" s="11"/>
      <c r="BI867" s="11"/>
      <c r="BJ867" s="11"/>
      <c r="BK867" s="11"/>
      <c r="BL867" s="11"/>
      <c r="BM867" s="11"/>
      <c r="BN867" s="11"/>
      <c r="BO867" s="11"/>
      <c r="BP867" s="11"/>
      <c r="BQ867" s="11"/>
      <c r="BR867" s="11"/>
      <c r="BS867" s="11"/>
      <c r="BT867" s="11"/>
      <c r="BU867" s="11"/>
      <c r="BV867" s="11"/>
      <c r="BW867" s="11"/>
      <c r="BX867" s="11"/>
      <c r="BY867" s="11"/>
      <c r="BZ867" s="11"/>
      <c r="CA867" s="11"/>
      <c r="CB867" s="11"/>
      <c r="CC867" s="11"/>
      <c r="CD867" s="11"/>
      <c r="CE867" s="11"/>
      <c r="CF867" s="11"/>
      <c r="CG867" s="11"/>
      <c r="CH867" s="11"/>
      <c r="CI867" s="11"/>
      <c r="CJ867" s="11"/>
      <c r="CK867" s="11"/>
      <c r="CL867" s="11"/>
      <c r="CM867" s="11"/>
      <c r="CN867" s="351"/>
      <c r="CO867" s="351"/>
      <c r="CP867" s="351"/>
      <c r="CQ867" s="351"/>
      <c r="CR867" s="351"/>
      <c r="CS867" s="351"/>
      <c r="CT867" s="351"/>
      <c r="CU867" s="351"/>
      <c r="CV867" s="351"/>
      <c r="CW867" s="351"/>
      <c r="CX867" s="351"/>
      <c r="CY867" s="351"/>
      <c r="CZ867" s="351"/>
      <c r="DA867" s="351"/>
      <c r="DB867" s="351"/>
      <c r="DC867" s="351"/>
      <c r="DD867" s="351"/>
      <c r="DE867" s="351"/>
      <c r="DF867" s="351"/>
      <c r="DG867" s="351"/>
      <c r="DH867" s="351"/>
      <c r="DI867" s="351"/>
      <c r="DJ867" s="351"/>
      <c r="DK867" s="351"/>
      <c r="DL867" s="351"/>
      <c r="DM867" s="351"/>
      <c r="DN867" s="351"/>
      <c r="DS867" s="372"/>
      <c r="DT867" s="374"/>
      <c r="DU867" s="375"/>
      <c r="DV867" s="375"/>
      <c r="DW867" s="375"/>
      <c r="DX867" s="375">
        <v>1</v>
      </c>
      <c r="DY867" s="375">
        <f t="shared" si="3161"/>
        <v>0</v>
      </c>
      <c r="DZ867" s="375">
        <f t="shared" si="3162"/>
        <v>0</v>
      </c>
      <c r="EA867" s="375">
        <f t="shared" si="3163"/>
        <v>1</v>
      </c>
      <c r="EB867" s="375">
        <f t="shared" si="3164"/>
        <v>0</v>
      </c>
      <c r="EC867" s="375">
        <f t="shared" si="3165"/>
        <v>0</v>
      </c>
      <c r="ED867" s="375">
        <f t="shared" si="3166"/>
        <v>1</v>
      </c>
      <c r="EE867" s="375">
        <f t="shared" si="3167"/>
        <v>0</v>
      </c>
      <c r="EF867" s="375">
        <f t="shared" si="3168"/>
        <v>0</v>
      </c>
      <c r="EG867" s="375">
        <f t="shared" si="3169"/>
        <v>1</v>
      </c>
      <c r="EH867" s="375">
        <f t="shared" si="3170"/>
        <v>0</v>
      </c>
      <c r="EI867" s="375">
        <f t="shared" si="3171"/>
        <v>0</v>
      </c>
      <c r="EJ867" s="375">
        <f t="shared" si="3172"/>
        <v>1</v>
      </c>
      <c r="EK867" s="375">
        <f t="shared" si="3173"/>
        <v>0</v>
      </c>
      <c r="EL867" s="375">
        <f t="shared" si="3174"/>
        <v>0</v>
      </c>
      <c r="EM867" s="375">
        <f t="shared" si="3175"/>
        <v>1</v>
      </c>
      <c r="EN867" s="375">
        <f t="shared" si="3176"/>
        <v>0</v>
      </c>
      <c r="EO867" s="375">
        <f t="shared" si="3177"/>
        <v>0</v>
      </c>
      <c r="EP867" s="375">
        <f t="shared" si="3178"/>
        <v>1</v>
      </c>
      <c r="EQ867" s="375">
        <f t="shared" si="3179"/>
        <v>0</v>
      </c>
      <c r="ER867" s="375">
        <f t="shared" si="3180"/>
        <v>0</v>
      </c>
      <c r="ES867" s="375">
        <f t="shared" si="3181"/>
        <v>1</v>
      </c>
      <c r="ET867" s="375">
        <f t="shared" si="3182"/>
        <v>0</v>
      </c>
      <c r="EU867" s="375">
        <f t="shared" si="3183"/>
        <v>0</v>
      </c>
      <c r="EV867" s="375">
        <f t="shared" si="3184"/>
        <v>1</v>
      </c>
      <c r="EW867" s="375">
        <f t="shared" si="3185"/>
        <v>0</v>
      </c>
      <c r="EX867" s="375">
        <f t="shared" si="3186"/>
        <v>0</v>
      </c>
      <c r="EY867" s="375">
        <f t="shared" si="3187"/>
        <v>1</v>
      </c>
      <c r="EZ867" s="375">
        <f t="shared" si="3188"/>
        <v>0</v>
      </c>
      <c r="FA867" s="375">
        <f t="shared" si="3189"/>
        <v>0</v>
      </c>
      <c r="FB867" s="375">
        <f t="shared" si="3190"/>
        <v>1</v>
      </c>
      <c r="FC867" s="375">
        <f t="shared" si="3191"/>
        <v>0</v>
      </c>
      <c r="FD867" s="375">
        <f t="shared" si="3192"/>
        <v>0</v>
      </c>
      <c r="FE867" s="376"/>
      <c r="FF867" s="372"/>
      <c r="FG867" s="372"/>
      <c r="FH867" s="372"/>
      <c r="FI867" s="372"/>
      <c r="FJ867" s="372"/>
      <c r="FK867" s="372"/>
      <c r="FL867" s="372"/>
      <c r="FM867" s="372"/>
      <c r="FN867" s="372"/>
      <c r="FO867" s="372"/>
      <c r="FP867" s="372"/>
      <c r="FQ867" s="372"/>
      <c r="FR867" s="372"/>
      <c r="FS867" s="372"/>
      <c r="FT867" s="372"/>
      <c r="FU867" s="372"/>
      <c r="FV867" s="372"/>
      <c r="FW867" s="372"/>
      <c r="FX867" s="372"/>
      <c r="FY867" s="372"/>
      <c r="FZ867" s="372"/>
      <c r="GA867" s="372"/>
      <c r="GB867" s="372"/>
      <c r="GC867" s="372"/>
      <c r="GD867" s="372"/>
      <c r="GE867" s="372"/>
      <c r="GF867" s="372"/>
      <c r="GG867" s="372"/>
      <c r="GH867" s="372"/>
      <c r="GI867" s="372"/>
      <c r="GJ867" s="372"/>
      <c r="GK867" s="372"/>
      <c r="GL867" s="372"/>
      <c r="GM867" s="372"/>
      <c r="GN867" s="372"/>
      <c r="GO867" s="372"/>
      <c r="GP867" s="372"/>
      <c r="GQ867" s="372"/>
      <c r="GR867" s="372"/>
      <c r="GS867" s="372"/>
      <c r="GT867" s="372"/>
      <c r="GU867" s="372"/>
      <c r="GV867" s="372"/>
      <c r="GW867" s="372"/>
      <c r="GX867" s="372"/>
      <c r="GY867" s="372"/>
      <c r="GZ867" s="372"/>
      <c r="HA867" s="372"/>
      <c r="HB867" s="372"/>
      <c r="HC867" s="372"/>
    </row>
    <row r="868" spans="1:211" s="373" customFormat="1" ht="15" hidden="1" customHeight="1" outlineLevel="1" x14ac:dyDescent="0.2">
      <c r="A868" s="366">
        <f>SWDATA!O853</f>
        <v>0</v>
      </c>
      <c r="B868" s="366">
        <f>SWDATA!M853</f>
        <v>0</v>
      </c>
      <c r="C868" s="351">
        <f>IF(AND(SWDATA!M853=1,SWDATA!Q853="promotions"),SWDATA!P853,0)</f>
        <v>0</v>
      </c>
      <c r="D868" s="367">
        <f>ROW(SWDATA!M853)</f>
        <v>853</v>
      </c>
      <c r="E868" s="368">
        <f t="shared" si="3196"/>
        <v>0</v>
      </c>
      <c r="F868" s="369">
        <f t="shared" si="3106"/>
        <v>1</v>
      </c>
      <c r="G868" s="366" t="str">
        <f t="shared" si="3107"/>
        <v/>
      </c>
      <c r="H868" s="370"/>
      <c r="J868" s="238">
        <f t="shared" si="3108"/>
        <v>0</v>
      </c>
      <c r="K868" s="239" t="str">
        <f t="shared" si="3109"/>
        <v/>
      </c>
      <c r="L868" s="342"/>
      <c r="M868" s="345"/>
      <c r="N868" s="340" t="str">
        <f>IF(LEN(SWDATA!F853)=0,"",N867)</f>
        <v/>
      </c>
      <c r="O868" s="296" t="str">
        <f>IF(LEN(SWDATA!G853)=0,"",O867)</f>
        <v/>
      </c>
      <c r="P868" s="297" t="str">
        <f>IF(LEN(SWDATA!C853)=0,"",SWDATA!C853)</f>
        <v/>
      </c>
      <c r="Q868" s="312" t="str">
        <f t="shared" si="3110"/>
        <v/>
      </c>
      <c r="R868" s="223" t="s">
        <v>261</v>
      </c>
      <c r="S868" s="224" t="s">
        <v>485</v>
      </c>
      <c r="T868" s="224"/>
      <c r="U868" s="264" t="s">
        <v>609</v>
      </c>
      <c r="V868" s="205" t="s">
        <v>221</v>
      </c>
      <c r="W868" s="266">
        <f>IF(OR(Is_Loading,LEN($A868)=0),"",SWDATA!P853)</f>
        <v>0</v>
      </c>
      <c r="X868" s="267">
        <f>IF(OR(Is_Loading,LEN($A868)=0),"",SWDATA!Q853)</f>
        <v>0</v>
      </c>
      <c r="Y868" s="267">
        <f>IF(OR(Is_Loading,LEN($A868)=0),"",SWDATA!R853)</f>
        <v>0</v>
      </c>
      <c r="Z868" s="266" t="str">
        <f t="shared" si="3197"/>
        <v/>
      </c>
      <c r="AA868" s="266">
        <f>IF(OR(Is_Loading,LEN($A868)=0),"",SWDATA!T853)</f>
        <v>0</v>
      </c>
      <c r="AB868" s="267">
        <f>IF(OR(Is_Loading,LEN($A868)=0),"",SWDATA!U853)</f>
        <v>0</v>
      </c>
      <c r="AC868" s="267">
        <f>IF(OR(Is_Loading,LEN($A868)=0),"",SWDATA!V853)</f>
        <v>0</v>
      </c>
      <c r="AD868" s="266" t="str">
        <f t="shared" si="3111"/>
        <v/>
      </c>
      <c r="AE868" s="266">
        <f>IF(OR(Is_Loading,LEN($A868)=0),"",SWDATA!X853)</f>
        <v>0</v>
      </c>
      <c r="AF868" s="267">
        <f>IF(OR(Is_Loading,LEN($A868)=0),"",SWDATA!Y853)</f>
        <v>0</v>
      </c>
      <c r="AG868" s="267">
        <f>IF(OR(Is_Loading,LEN($A868)=0),"",SWDATA!Z853)</f>
        <v>0</v>
      </c>
      <c r="AH868" s="266" t="str">
        <f t="shared" si="3112"/>
        <v/>
      </c>
      <c r="AI868" s="266">
        <f>IF(OR(Is_Loading,LEN($A868)=0),"",SWDATA!AB853)</f>
        <v>0</v>
      </c>
      <c r="AJ868" s="267">
        <f>IF(OR(Is_Loading,LEN($A868)=0),"",SWDATA!AC853)</f>
        <v>0</v>
      </c>
      <c r="AK868" s="267">
        <f>IF(OR(Is_Loading,LEN($A868)=0),"",SWDATA!AD853)</f>
        <v>0</v>
      </c>
      <c r="AL868" s="266" t="str">
        <f t="shared" si="3113"/>
        <v/>
      </c>
      <c r="AM868" s="266">
        <f>IF(OR(Is_Loading,LEN($A868)=0),"",SWDATA!AF853)</f>
        <v>0</v>
      </c>
      <c r="AN868" s="267">
        <f>IF(OR(Is_Loading,LEN($A868)=0),"",SWDATA!AG853)</f>
        <v>0</v>
      </c>
      <c r="AO868" s="323">
        <f>IF(OR(Is_Loading,LEN($A868)=0),"",SWDATA!AH853)</f>
        <v>0</v>
      </c>
      <c r="AP868" s="320" t="str">
        <f t="shared" si="3114"/>
        <v/>
      </c>
      <c r="AQ868" s="266">
        <f>IF(OR(Is_Loading,LEN($A868)=0),"",SWDATA!AJ853)</f>
        <v>0</v>
      </c>
      <c r="AR868" s="267">
        <f>IF(OR(Is_Loading,LEN($A868)=0),"",SWDATA!AK853)</f>
        <v>0</v>
      </c>
      <c r="AS868" s="267">
        <f>IF(OR(Is_Loading,LEN($A868)=0),"",SWDATA!AL853)</f>
        <v>0</v>
      </c>
      <c r="AT868" s="266" t="str">
        <f t="shared" si="3115"/>
        <v/>
      </c>
      <c r="AU868" s="266">
        <f>IF(OR(Is_Loading,LEN($A868)=0),"",SWDATA!AN853)</f>
        <v>0</v>
      </c>
      <c r="AV868" s="267">
        <f>IF(OR(Is_Loading,LEN($A868)=0),"",SWDATA!AO853)</f>
        <v>0</v>
      </c>
      <c r="AW868" s="267">
        <f>IF(OR(Is_Loading,LEN($A868)=0),"",SWDATA!AP853)</f>
        <v>0</v>
      </c>
      <c r="AX868" s="266" t="str">
        <f t="shared" si="3116"/>
        <v/>
      </c>
      <c r="AY868" s="266">
        <f>IF(OR(Is_Loading,LEN($A868)=0),"",SWDATA!AR853)</f>
        <v>0</v>
      </c>
      <c r="AZ868" s="267">
        <f>IF(OR(Is_Loading,LEN($A868)=0),"",SWDATA!AS853)</f>
        <v>0</v>
      </c>
      <c r="BA868" s="267">
        <f>IF(OR(Is_Loading,LEN($A868)=0),"",SWDATA!AT853)</f>
        <v>0</v>
      </c>
      <c r="BB868" s="266" t="str">
        <f t="shared" si="3117"/>
        <v/>
      </c>
      <c r="BC868" s="266">
        <f>IF(OR(Is_Loading,LEN($A868)=0),"",SWDATA!AV853)</f>
        <v>0</v>
      </c>
      <c r="BD868" s="267">
        <f>IF(OR(Is_Loading,LEN($A868)=0),"",SWDATA!AW853)</f>
        <v>0</v>
      </c>
      <c r="BE868" s="323">
        <f>IF(OR(Is_Loading,LEN($A868)=0),"",SWDATA!AX853)</f>
        <v>0</v>
      </c>
      <c r="BF868" s="320" t="str">
        <f t="shared" si="3118"/>
        <v/>
      </c>
      <c r="BG868" s="11"/>
      <c r="BH868" s="11"/>
      <c r="BI868" s="11"/>
      <c r="BJ868" s="11"/>
      <c r="BK868" s="11"/>
      <c r="BL868" s="11"/>
      <c r="BM868" s="11"/>
      <c r="BN868" s="11"/>
      <c r="BO868" s="11"/>
      <c r="BP868" s="11"/>
      <c r="BQ868" s="11"/>
      <c r="BR868" s="11"/>
      <c r="BS868" s="11"/>
      <c r="BT868" s="11"/>
      <c r="BU868" s="11"/>
      <c r="BV868" s="11"/>
      <c r="BW868" s="11"/>
      <c r="BX868" s="11"/>
      <c r="BY868" s="11"/>
      <c r="BZ868" s="11"/>
      <c r="CA868" s="11"/>
      <c r="CB868" s="11"/>
      <c r="CC868" s="11"/>
      <c r="CD868" s="11"/>
      <c r="CE868" s="11"/>
      <c r="CF868" s="11"/>
      <c r="CG868" s="11"/>
      <c r="CH868" s="11"/>
      <c r="CI868" s="11"/>
      <c r="CJ868" s="11"/>
      <c r="CK868" s="11"/>
      <c r="CL868" s="11"/>
      <c r="CM868" s="11"/>
      <c r="CN868" s="351"/>
      <c r="CO868" s="351"/>
      <c r="CP868" s="351"/>
      <c r="CQ868" s="351"/>
      <c r="CR868" s="351"/>
      <c r="CS868" s="351"/>
      <c r="CT868" s="351"/>
      <c r="CU868" s="351"/>
      <c r="CV868" s="351"/>
      <c r="CW868" s="351"/>
      <c r="CX868" s="351"/>
      <c r="CY868" s="351"/>
      <c r="CZ868" s="351"/>
      <c r="DA868" s="351"/>
      <c r="DB868" s="351"/>
      <c r="DC868" s="351"/>
      <c r="DD868" s="351"/>
      <c r="DE868" s="351"/>
      <c r="DF868" s="351"/>
      <c r="DG868" s="351"/>
      <c r="DH868" s="351"/>
      <c r="DI868" s="351"/>
      <c r="DJ868" s="351"/>
      <c r="DK868" s="351"/>
      <c r="DL868" s="351"/>
      <c r="DM868" s="351"/>
      <c r="DN868" s="351"/>
      <c r="DS868" s="372"/>
      <c r="DT868" s="374"/>
      <c r="DU868" s="375"/>
      <c r="DV868" s="375"/>
      <c r="DW868" s="375"/>
      <c r="DX868" s="375">
        <v>1</v>
      </c>
      <c r="DY868" s="375">
        <f t="shared" si="3161"/>
        <v>0</v>
      </c>
      <c r="DZ868" s="375">
        <f t="shared" si="3162"/>
        <v>0</v>
      </c>
      <c r="EA868" s="375">
        <f t="shared" si="3163"/>
        <v>1</v>
      </c>
      <c r="EB868" s="375">
        <f t="shared" si="3164"/>
        <v>0</v>
      </c>
      <c r="EC868" s="375">
        <f t="shared" si="3165"/>
        <v>0</v>
      </c>
      <c r="ED868" s="375">
        <f t="shared" si="3166"/>
        <v>1</v>
      </c>
      <c r="EE868" s="375">
        <f t="shared" si="3167"/>
        <v>0</v>
      </c>
      <c r="EF868" s="375">
        <f t="shared" si="3168"/>
        <v>0</v>
      </c>
      <c r="EG868" s="375">
        <f t="shared" si="3169"/>
        <v>1</v>
      </c>
      <c r="EH868" s="375">
        <f t="shared" si="3170"/>
        <v>0</v>
      </c>
      <c r="EI868" s="375">
        <f t="shared" si="3171"/>
        <v>0</v>
      </c>
      <c r="EJ868" s="375">
        <f t="shared" si="3172"/>
        <v>1</v>
      </c>
      <c r="EK868" s="375">
        <f t="shared" si="3173"/>
        <v>0</v>
      </c>
      <c r="EL868" s="375">
        <f t="shared" si="3174"/>
        <v>0</v>
      </c>
      <c r="EM868" s="375">
        <f t="shared" si="3175"/>
        <v>1</v>
      </c>
      <c r="EN868" s="375">
        <f t="shared" si="3176"/>
        <v>0</v>
      </c>
      <c r="EO868" s="375">
        <f t="shared" si="3177"/>
        <v>0</v>
      </c>
      <c r="EP868" s="375">
        <f t="shared" si="3178"/>
        <v>1</v>
      </c>
      <c r="EQ868" s="375">
        <f t="shared" si="3179"/>
        <v>0</v>
      </c>
      <c r="ER868" s="375">
        <f t="shared" si="3180"/>
        <v>0</v>
      </c>
      <c r="ES868" s="375">
        <f t="shared" si="3181"/>
        <v>1</v>
      </c>
      <c r="ET868" s="375">
        <f t="shared" si="3182"/>
        <v>0</v>
      </c>
      <c r="EU868" s="375">
        <f t="shared" si="3183"/>
        <v>0</v>
      </c>
      <c r="EV868" s="375">
        <f t="shared" si="3184"/>
        <v>1</v>
      </c>
      <c r="EW868" s="375">
        <f t="shared" si="3185"/>
        <v>0</v>
      </c>
      <c r="EX868" s="375">
        <f t="shared" si="3186"/>
        <v>0</v>
      </c>
      <c r="EY868" s="375">
        <f t="shared" si="3187"/>
        <v>1</v>
      </c>
      <c r="EZ868" s="375">
        <f t="shared" si="3188"/>
        <v>0</v>
      </c>
      <c r="FA868" s="375">
        <f t="shared" si="3189"/>
        <v>0</v>
      </c>
      <c r="FB868" s="375">
        <f t="shared" si="3190"/>
        <v>1</v>
      </c>
      <c r="FC868" s="375">
        <f t="shared" si="3191"/>
        <v>0</v>
      </c>
      <c r="FD868" s="375">
        <f t="shared" si="3192"/>
        <v>0</v>
      </c>
      <c r="FE868" s="376"/>
      <c r="FF868" s="372"/>
      <c r="FG868" s="372"/>
      <c r="FH868" s="372"/>
      <c r="FI868" s="372"/>
      <c r="FJ868" s="372"/>
      <c r="FK868" s="372"/>
      <c r="FL868" s="372"/>
      <c r="FM868" s="372"/>
      <c r="FN868" s="372"/>
      <c r="FO868" s="372"/>
      <c r="FP868" s="372"/>
      <c r="FQ868" s="372"/>
      <c r="FR868" s="372"/>
      <c r="FS868" s="372"/>
      <c r="FT868" s="372"/>
      <c r="FU868" s="372"/>
      <c r="FV868" s="372"/>
      <c r="FW868" s="372"/>
      <c r="FX868" s="372"/>
      <c r="FY868" s="372"/>
      <c r="FZ868" s="372"/>
      <c r="GA868" s="372"/>
      <c r="GB868" s="372"/>
      <c r="GC868" s="372"/>
      <c r="GD868" s="372"/>
      <c r="GE868" s="372"/>
      <c r="GF868" s="372"/>
      <c r="GG868" s="372"/>
      <c r="GH868" s="372"/>
      <c r="GI868" s="372"/>
      <c r="GJ868" s="372"/>
      <c r="GK868" s="372"/>
      <c r="GL868" s="372"/>
      <c r="GM868" s="372"/>
      <c r="GN868" s="372"/>
      <c r="GO868" s="372"/>
      <c r="GP868" s="372"/>
      <c r="GQ868" s="372"/>
      <c r="GR868" s="372"/>
      <c r="GS868" s="372"/>
      <c r="GT868" s="372"/>
      <c r="GU868" s="372"/>
      <c r="GV868" s="372"/>
      <c r="GW868" s="372"/>
      <c r="GX868" s="372"/>
      <c r="GY868" s="372"/>
      <c r="GZ868" s="372"/>
      <c r="HA868" s="372"/>
      <c r="HB868" s="372"/>
      <c r="HC868" s="372"/>
    </row>
    <row r="869" spans="1:211" s="373" customFormat="1" ht="15" hidden="1" customHeight="1" outlineLevel="1" x14ac:dyDescent="0.2">
      <c r="A869" s="366">
        <f>SWDATA!O854</f>
        <v>0</v>
      </c>
      <c r="B869" s="366">
        <f>SWDATA!M854</f>
        <v>0</v>
      </c>
      <c r="C869" s="351">
        <f>IF(AND(SWDATA!M854=1,SWDATA!Q854="promotions"),SWDATA!P854,0)</f>
        <v>0</v>
      </c>
      <c r="D869" s="371">
        <f>ROW(SWDATA!M854)</f>
        <v>854</v>
      </c>
      <c r="E869" s="368">
        <f ca="1">IF(AND(B869=1,UPPER(HLOOKUP(D869,'Metrics &amp; Attributes View'!$13:$31,19,0))&lt;&gt;"SBOM"),1,0)</f>
        <v>0</v>
      </c>
      <c r="F869" s="369">
        <f t="shared" si="3106"/>
        <v>1</v>
      </c>
      <c r="G869" s="366" t="str">
        <f t="shared" si="3107"/>
        <v/>
      </c>
      <c r="H869" s="370"/>
      <c r="J869" s="238">
        <f t="shared" si="3108"/>
        <v>0</v>
      </c>
      <c r="K869" s="239" t="str">
        <f t="shared" si="3109"/>
        <v/>
      </c>
      <c r="L869" s="342"/>
      <c r="M869" s="345"/>
      <c r="N869" s="340" t="str">
        <f>IF(LEN(SWDATA!F854)=0,"",N868)</f>
        <v/>
      </c>
      <c r="O869" s="296" t="str">
        <f>IF(LEN(SWDATA!G854)=0,"",O868)</f>
        <v/>
      </c>
      <c r="P869" s="297" t="str">
        <f>IF(LEN(SWDATA!C854)=0,"",SWDATA!C854)</f>
        <v/>
      </c>
      <c r="Q869" s="312" t="str">
        <f t="shared" si="3110"/>
        <v/>
      </c>
      <c r="R869" s="223" t="s">
        <v>262</v>
      </c>
      <c r="S869" s="224"/>
      <c r="T869" s="224"/>
      <c r="U869" s="264" t="s">
        <v>627</v>
      </c>
      <c r="V869" s="205" t="s">
        <v>221</v>
      </c>
      <c r="W869" s="266">
        <f>IF(OR(Is_Loading,LEN($A869)=0),"",SWDATA!P854)</f>
        <v>0</v>
      </c>
      <c r="X869" s="267">
        <f>IF(OR(Is_Loading,LEN($A869)=0),"",SWDATA!Q854)</f>
        <v>0</v>
      </c>
      <c r="Y869" s="267">
        <f>IF(OR(Is_Loading,LEN($A869)=0),"",SWDATA!R854)</f>
        <v>0</v>
      </c>
      <c r="Z869" s="266" t="str">
        <f t="shared" si="3197"/>
        <v/>
      </c>
      <c r="AA869" s="266">
        <f>IF(OR(Is_Loading,LEN($A869)=0),"",SWDATA!T854)</f>
        <v>0</v>
      </c>
      <c r="AB869" s="267">
        <f>IF(OR(Is_Loading,LEN($A869)=0),"",SWDATA!U854)</f>
        <v>0</v>
      </c>
      <c r="AC869" s="267">
        <f>IF(OR(Is_Loading,LEN($A869)=0),"",SWDATA!V854)</f>
        <v>0</v>
      </c>
      <c r="AD869" s="266" t="str">
        <f t="shared" si="3111"/>
        <v/>
      </c>
      <c r="AE869" s="266">
        <f>IF(OR(Is_Loading,LEN($A869)=0),"",SWDATA!X854)</f>
        <v>0</v>
      </c>
      <c r="AF869" s="267">
        <f>IF(OR(Is_Loading,LEN($A869)=0),"",SWDATA!Y854)</f>
        <v>0</v>
      </c>
      <c r="AG869" s="267">
        <f>IF(OR(Is_Loading,LEN($A869)=0),"",SWDATA!Z854)</f>
        <v>0</v>
      </c>
      <c r="AH869" s="266" t="str">
        <f t="shared" si="3112"/>
        <v/>
      </c>
      <c r="AI869" s="266">
        <f>IF(OR(Is_Loading,LEN($A869)=0),"",SWDATA!AB854)</f>
        <v>0</v>
      </c>
      <c r="AJ869" s="267">
        <f>IF(OR(Is_Loading,LEN($A869)=0),"",SWDATA!AC854)</f>
        <v>0</v>
      </c>
      <c r="AK869" s="267">
        <f>IF(OR(Is_Loading,LEN($A869)=0),"",SWDATA!AD854)</f>
        <v>0</v>
      </c>
      <c r="AL869" s="266" t="str">
        <f t="shared" si="3113"/>
        <v/>
      </c>
      <c r="AM869" s="266">
        <f>IF(OR(Is_Loading,LEN($A869)=0),"",SWDATA!AF854)</f>
        <v>0</v>
      </c>
      <c r="AN869" s="267">
        <f>IF(OR(Is_Loading,LEN($A869)=0),"",SWDATA!AG854)</f>
        <v>0</v>
      </c>
      <c r="AO869" s="323">
        <f>IF(OR(Is_Loading,LEN($A869)=0),"",SWDATA!AH854)</f>
        <v>0</v>
      </c>
      <c r="AP869" s="320" t="str">
        <f t="shared" si="3114"/>
        <v/>
      </c>
      <c r="AQ869" s="266">
        <f>IF(OR(Is_Loading,LEN($A869)=0),"",SWDATA!AJ854)</f>
        <v>0</v>
      </c>
      <c r="AR869" s="267">
        <f>IF(OR(Is_Loading,LEN($A869)=0),"",SWDATA!AK854)</f>
        <v>0</v>
      </c>
      <c r="AS869" s="267">
        <f>IF(OR(Is_Loading,LEN($A869)=0),"",SWDATA!AL854)</f>
        <v>0</v>
      </c>
      <c r="AT869" s="266" t="str">
        <f t="shared" si="3115"/>
        <v/>
      </c>
      <c r="AU869" s="266">
        <f>IF(OR(Is_Loading,LEN($A869)=0),"",SWDATA!AN854)</f>
        <v>0</v>
      </c>
      <c r="AV869" s="267">
        <f>IF(OR(Is_Loading,LEN($A869)=0),"",SWDATA!AO854)</f>
        <v>0</v>
      </c>
      <c r="AW869" s="267">
        <f>IF(OR(Is_Loading,LEN($A869)=0),"",SWDATA!AP854)</f>
        <v>0</v>
      </c>
      <c r="AX869" s="266" t="str">
        <f t="shared" si="3116"/>
        <v/>
      </c>
      <c r="AY869" s="266">
        <f>IF(OR(Is_Loading,LEN($A869)=0),"",SWDATA!AR854)</f>
        <v>0</v>
      </c>
      <c r="AZ869" s="267">
        <f>IF(OR(Is_Loading,LEN($A869)=0),"",SWDATA!AS854)</f>
        <v>0</v>
      </c>
      <c r="BA869" s="267">
        <f>IF(OR(Is_Loading,LEN($A869)=0),"",SWDATA!AT854)</f>
        <v>0</v>
      </c>
      <c r="BB869" s="266" t="str">
        <f t="shared" si="3117"/>
        <v/>
      </c>
      <c r="BC869" s="266">
        <f>IF(OR(Is_Loading,LEN($A869)=0),"",SWDATA!AV854)</f>
        <v>0</v>
      </c>
      <c r="BD869" s="267">
        <f>IF(OR(Is_Loading,LEN($A869)=0),"",SWDATA!AW854)</f>
        <v>0</v>
      </c>
      <c r="BE869" s="323">
        <f>IF(OR(Is_Loading,LEN($A869)=0),"",SWDATA!AX854)</f>
        <v>0</v>
      </c>
      <c r="BF869" s="332" t="str">
        <f t="shared" si="3118"/>
        <v/>
      </c>
      <c r="BG869" s="11"/>
      <c r="BH869" s="11"/>
      <c r="BI869" s="11"/>
      <c r="BJ869" s="11"/>
      <c r="BK869" s="11"/>
      <c r="BL869" s="11"/>
      <c r="BM869" s="11"/>
      <c r="BN869" s="11"/>
      <c r="BO869" s="11"/>
      <c r="BP869" s="11"/>
      <c r="BQ869" s="11"/>
      <c r="BR869" s="11"/>
      <c r="BS869" s="11"/>
      <c r="BT869" s="11"/>
      <c r="BU869" s="11"/>
      <c r="BV869" s="11"/>
      <c r="BW869" s="11"/>
      <c r="BX869" s="11"/>
      <c r="BY869" s="11"/>
      <c r="BZ869" s="11"/>
      <c r="CA869" s="11"/>
      <c r="CB869" s="11"/>
      <c r="CC869" s="11"/>
      <c r="CD869" s="11"/>
      <c r="CE869" s="11"/>
      <c r="CF869" s="11"/>
      <c r="CG869" s="11"/>
      <c r="CH869" s="11"/>
      <c r="CI869" s="11"/>
      <c r="CJ869" s="11"/>
      <c r="CK869" s="11"/>
      <c r="CL869" s="11"/>
      <c r="CM869" s="11"/>
      <c r="CN869" s="351"/>
      <c r="CO869" s="351"/>
      <c r="CP869" s="351"/>
      <c r="CQ869" s="351"/>
      <c r="CR869" s="351"/>
      <c r="CS869" s="351"/>
      <c r="CT869" s="351"/>
      <c r="CU869" s="351"/>
      <c r="CV869" s="351"/>
      <c r="CW869" s="351"/>
      <c r="CX869" s="351"/>
      <c r="CY869" s="351"/>
      <c r="CZ869" s="351"/>
      <c r="DA869" s="351"/>
      <c r="DB869" s="351"/>
      <c r="DC869" s="351"/>
      <c r="DD869" s="351"/>
      <c r="DE869" s="351"/>
      <c r="DF869" s="351"/>
      <c r="DG869" s="351"/>
      <c r="DH869" s="351"/>
      <c r="DI869" s="351"/>
      <c r="DJ869" s="351"/>
      <c r="DK869" s="351"/>
      <c r="DL869" s="351"/>
      <c r="DM869" s="351"/>
      <c r="DN869" s="351"/>
      <c r="DS869" s="372"/>
      <c r="DT869" s="374"/>
      <c r="DU869" s="375"/>
      <c r="DV869" s="375"/>
      <c r="DW869" s="375"/>
      <c r="DX869" s="375">
        <v>1</v>
      </c>
      <c r="DY869" s="375">
        <f t="shared" si="3161"/>
        <v>0</v>
      </c>
      <c r="DZ869" s="375">
        <f t="shared" si="3162"/>
        <v>0</v>
      </c>
      <c r="EA869" s="375">
        <f t="shared" si="3163"/>
        <v>1</v>
      </c>
      <c r="EB869" s="375">
        <f t="shared" si="3164"/>
        <v>0</v>
      </c>
      <c r="EC869" s="375">
        <f t="shared" si="3165"/>
        <v>0</v>
      </c>
      <c r="ED869" s="375">
        <f t="shared" si="3166"/>
        <v>1</v>
      </c>
      <c r="EE869" s="375">
        <f t="shared" si="3167"/>
        <v>0</v>
      </c>
      <c r="EF869" s="375">
        <f t="shared" si="3168"/>
        <v>0</v>
      </c>
      <c r="EG869" s="375">
        <f t="shared" si="3169"/>
        <v>1</v>
      </c>
      <c r="EH869" s="375">
        <f t="shared" si="3170"/>
        <v>0</v>
      </c>
      <c r="EI869" s="375">
        <f t="shared" si="3171"/>
        <v>0</v>
      </c>
      <c r="EJ869" s="375">
        <f t="shared" si="3172"/>
        <v>1</v>
      </c>
      <c r="EK869" s="375">
        <f t="shared" si="3173"/>
        <v>0</v>
      </c>
      <c r="EL869" s="375">
        <f t="shared" si="3174"/>
        <v>0</v>
      </c>
      <c r="EM869" s="375">
        <f t="shared" si="3175"/>
        <v>1</v>
      </c>
      <c r="EN869" s="375">
        <f t="shared" si="3176"/>
        <v>0</v>
      </c>
      <c r="EO869" s="375">
        <f t="shared" si="3177"/>
        <v>0</v>
      </c>
      <c r="EP869" s="375">
        <f t="shared" si="3178"/>
        <v>1</v>
      </c>
      <c r="EQ869" s="375">
        <f t="shared" si="3179"/>
        <v>0</v>
      </c>
      <c r="ER869" s="375">
        <f t="shared" si="3180"/>
        <v>0</v>
      </c>
      <c r="ES869" s="375">
        <f t="shared" si="3181"/>
        <v>1</v>
      </c>
      <c r="ET869" s="375">
        <f t="shared" si="3182"/>
        <v>0</v>
      </c>
      <c r="EU869" s="375">
        <f t="shared" si="3183"/>
        <v>0</v>
      </c>
      <c r="EV869" s="375">
        <f t="shared" si="3184"/>
        <v>1</v>
      </c>
      <c r="EW869" s="375">
        <f t="shared" si="3185"/>
        <v>0</v>
      </c>
      <c r="EX869" s="375">
        <f t="shared" si="3186"/>
        <v>0</v>
      </c>
      <c r="EY869" s="375">
        <f t="shared" si="3187"/>
        <v>1</v>
      </c>
      <c r="EZ869" s="375">
        <f t="shared" si="3188"/>
        <v>0</v>
      </c>
      <c r="FA869" s="375">
        <f t="shared" si="3189"/>
        <v>0</v>
      </c>
      <c r="FB869" s="375">
        <f t="shared" si="3190"/>
        <v>1</v>
      </c>
      <c r="FC869" s="375">
        <f t="shared" si="3191"/>
        <v>0</v>
      </c>
      <c r="FD869" s="375">
        <f t="shared" si="3192"/>
        <v>0</v>
      </c>
      <c r="FE869" s="376"/>
      <c r="FF869" s="372"/>
      <c r="FG869" s="372"/>
      <c r="FH869" s="372"/>
      <c r="FI869" s="372"/>
      <c r="FJ869" s="372"/>
      <c r="FK869" s="372"/>
      <c r="FL869" s="372"/>
      <c r="FM869" s="372"/>
      <c r="FN869" s="372"/>
      <c r="FO869" s="372"/>
      <c r="FP869" s="372"/>
      <c r="FQ869" s="372"/>
      <c r="FR869" s="372"/>
      <c r="FS869" s="372"/>
      <c r="FT869" s="372"/>
      <c r="FU869" s="372"/>
      <c r="FV869" s="372"/>
      <c r="FW869" s="372"/>
      <c r="FX869" s="372"/>
      <c r="FY869" s="372"/>
      <c r="FZ869" s="372"/>
      <c r="GA869" s="372"/>
      <c r="GB869" s="372"/>
      <c r="GC869" s="372"/>
      <c r="GD869" s="372"/>
      <c r="GE869" s="372"/>
      <c r="GF869" s="372"/>
      <c r="GG869" s="372"/>
      <c r="GH869" s="372"/>
      <c r="GI869" s="372"/>
      <c r="GJ869" s="372"/>
      <c r="GK869" s="372"/>
      <c r="GL869" s="372"/>
      <c r="GM869" s="372"/>
      <c r="GN869" s="372"/>
      <c r="GO869" s="372"/>
      <c r="GP869" s="372"/>
      <c r="GQ869" s="372"/>
      <c r="GR869" s="372"/>
      <c r="GS869" s="372"/>
      <c r="GT869" s="372"/>
      <c r="GU869" s="372"/>
      <c r="GV869" s="372"/>
      <c r="GW869" s="372"/>
      <c r="GX869" s="372"/>
      <c r="GY869" s="372"/>
      <c r="GZ869" s="372"/>
      <c r="HA869" s="372"/>
      <c r="HB869" s="372"/>
      <c r="HC869" s="372"/>
    </row>
    <row r="870" spans="1:211" s="373" customFormat="1" ht="15" customHeight="1" collapsed="1" thickTop="1" x14ac:dyDescent="0.2">
      <c r="A870" s="192">
        <f>SWDATA!O855</f>
        <v>0</v>
      </c>
      <c r="B870" s="192">
        <f>SWDATA!M855</f>
        <v>0</v>
      </c>
      <c r="C870" s="201">
        <f>IF(AND(SWDATA!M855=1,SWDATA!Q855="promotions"),SWDATA!P855,0)</f>
        <v>0</v>
      </c>
      <c r="D870" s="200">
        <f>ROW(SWDATA!M855)</f>
        <v>855</v>
      </c>
      <c r="E870" s="202">
        <f t="shared" ref="E870:E877" si="3198">B870</f>
        <v>0</v>
      </c>
      <c r="F870" s="203">
        <f t="shared" si="3106"/>
        <v>1</v>
      </c>
      <c r="G870" s="192" t="str">
        <f t="shared" si="3107"/>
        <v/>
      </c>
      <c r="H870" s="313"/>
      <c r="I870" s="390"/>
      <c r="J870" s="395">
        <f t="shared" si="3108"/>
        <v>0</v>
      </c>
      <c r="K870" s="396" t="str">
        <f t="shared" si="3109"/>
        <v/>
      </c>
      <c r="L870" s="397"/>
      <c r="M870" s="398"/>
      <c r="N870" s="399" t="str">
        <f>IF(LEN(SWDATA!F855)=0,"",IF(LEN(SWDATA!G855)=0,"",IF($O$12="ID",MID(SWDATA!G855,FIND("|",SWDATA!G855)+1,FIND("~~",SWDATA!G855)-FIND("|",SWDATA!G855)-1),IF($O$12="Desc",RIGHT(SWDATA!G855,LEN(SWDATA!G855)-FIND("~~",SWDATA!G855)-1),RIGHT(SWDATA!G855,LEN(SWDATA!G855)-FIND("|",SWDATA!G855))))))</f>
        <v/>
      </c>
      <c r="O870" s="400" t="str">
        <f>IF(LEN(SWDATA!G855)=0,"",IF(LEN(SWDATA!H855)=0,"",IF($O$12="ID",MID(SWDATA!H855,FIND("|",SWDATA!H855)+1,FIND("~~",SWDATA!H855)-FIND("|",SWDATA!H855)-1),IF($O$12="Desc",RIGHT(SWDATA!H855,LEN(SWDATA!H855)-FIND("~~",SWDATA!H855)-1),RIGHT(SWDATA!H855,LEN(SWDATA!H855)-FIND("|",SWDATA!H855))))))</f>
        <v/>
      </c>
      <c r="P870" s="401" t="str">
        <f>IF(LEN(SWDATA!C855)=0,"",SWDATA!C855)</f>
        <v/>
      </c>
      <c r="Q870" s="402" t="str">
        <f t="shared" si="3110"/>
        <v/>
      </c>
      <c r="R870" s="403" t="s">
        <v>575</v>
      </c>
      <c r="S870" s="404" t="s">
        <v>485</v>
      </c>
      <c r="T870" s="404"/>
      <c r="U870" s="405" t="s">
        <v>595</v>
      </c>
      <c r="V870" s="406" t="s">
        <v>221</v>
      </c>
      <c r="W870" s="407">
        <f>IF(OR(Is_Loading,LEN($A870)=0),"",SWDATA!P855)</f>
        <v>0</v>
      </c>
      <c r="X870" s="408">
        <f>IF(OR(Is_Loading,LEN($A870)=0),"",SWDATA!Q855)</f>
        <v>0</v>
      </c>
      <c r="Y870" s="408">
        <f>IF(OR(Is_Loading,LEN($A870)=0),"",SWDATA!R855)</f>
        <v>0</v>
      </c>
      <c r="Z870" s="407" t="str">
        <f t="shared" ref="Z870" si="3199">IF($A870=0,"",CHOOSE($F870,SUM(W870:Y870),SUM(W870:Y870)/3,Y870))</f>
        <v/>
      </c>
      <c r="AA870" s="407">
        <f>IF(OR(Is_Loading,LEN($A870)=0),"",SWDATA!T855)</f>
        <v>0</v>
      </c>
      <c r="AB870" s="408">
        <f>IF(OR(Is_Loading,LEN($A870)=0),"",SWDATA!U855)</f>
        <v>0</v>
      </c>
      <c r="AC870" s="408">
        <f>IF(OR(Is_Loading,LEN($A870)=0),"",SWDATA!V855)</f>
        <v>0</v>
      </c>
      <c r="AD870" s="407" t="str">
        <f t="shared" si="3111"/>
        <v/>
      </c>
      <c r="AE870" s="407">
        <f>IF(OR(Is_Loading,LEN($A870)=0),"",SWDATA!X855)</f>
        <v>0</v>
      </c>
      <c r="AF870" s="408">
        <f>IF(OR(Is_Loading,LEN($A870)=0),"",SWDATA!Y855)</f>
        <v>0</v>
      </c>
      <c r="AG870" s="408">
        <f>IF(OR(Is_Loading,LEN($A870)=0),"",SWDATA!Z855)</f>
        <v>0</v>
      </c>
      <c r="AH870" s="407" t="str">
        <f t="shared" si="3112"/>
        <v/>
      </c>
      <c r="AI870" s="407">
        <f>IF(OR(Is_Loading,LEN($A870)=0),"",SWDATA!AB855)</f>
        <v>0</v>
      </c>
      <c r="AJ870" s="408">
        <f>IF(OR(Is_Loading,LEN($A870)=0),"",SWDATA!AC855)</f>
        <v>0</v>
      </c>
      <c r="AK870" s="408">
        <f>IF(OR(Is_Loading,LEN($A870)=0),"",SWDATA!AD855)</f>
        <v>0</v>
      </c>
      <c r="AL870" s="407" t="str">
        <f t="shared" si="3113"/>
        <v/>
      </c>
      <c r="AM870" s="407">
        <f>IF(OR(Is_Loading,LEN($A870)=0),"",SWDATA!AF855)</f>
        <v>0</v>
      </c>
      <c r="AN870" s="408">
        <f>IF(OR(Is_Loading,LEN($A870)=0),"",SWDATA!AG855)</f>
        <v>0</v>
      </c>
      <c r="AO870" s="409">
        <f>IF(OR(Is_Loading,LEN($A870)=0),"",SWDATA!AH855)</f>
        <v>0</v>
      </c>
      <c r="AP870" s="410" t="str">
        <f t="shared" si="3114"/>
        <v/>
      </c>
      <c r="AQ870" s="407">
        <f>IF(OR(Is_Loading,LEN($A870)=0),"",SWDATA!AJ855)</f>
        <v>0</v>
      </c>
      <c r="AR870" s="408">
        <f>IF(OR(Is_Loading,LEN($A870)=0),"",SWDATA!AK855)</f>
        <v>0</v>
      </c>
      <c r="AS870" s="408">
        <f>IF(OR(Is_Loading,LEN($A870)=0),"",SWDATA!AL855)</f>
        <v>0</v>
      </c>
      <c r="AT870" s="407" t="str">
        <f t="shared" si="3115"/>
        <v/>
      </c>
      <c r="AU870" s="407">
        <f>IF(OR(Is_Loading,LEN($A870)=0),"",SWDATA!AN855)</f>
        <v>0</v>
      </c>
      <c r="AV870" s="408">
        <f>IF(OR(Is_Loading,LEN($A870)=0),"",SWDATA!AO855)</f>
        <v>0</v>
      </c>
      <c r="AW870" s="408">
        <f>IF(OR(Is_Loading,LEN($A870)=0),"",SWDATA!AP855)</f>
        <v>0</v>
      </c>
      <c r="AX870" s="407" t="str">
        <f t="shared" si="3116"/>
        <v/>
      </c>
      <c r="AY870" s="407">
        <f>IF(OR(Is_Loading,LEN($A870)=0),"",SWDATA!AR855)</f>
        <v>0</v>
      </c>
      <c r="AZ870" s="408">
        <f>IF(OR(Is_Loading,LEN($A870)=0),"",SWDATA!AS855)</f>
        <v>0</v>
      </c>
      <c r="BA870" s="408">
        <f>IF(OR(Is_Loading,LEN($A870)=0),"",SWDATA!AT855)</f>
        <v>0</v>
      </c>
      <c r="BB870" s="407" t="str">
        <f t="shared" si="3117"/>
        <v/>
      </c>
      <c r="BC870" s="407">
        <f>IF(OR(Is_Loading,LEN($A870)=0),"",SWDATA!AV855)</f>
        <v>0</v>
      </c>
      <c r="BD870" s="408">
        <f>IF(OR(Is_Loading,LEN($A870)=0),"",SWDATA!AW855)</f>
        <v>0</v>
      </c>
      <c r="BE870" s="409">
        <f>IF(OR(Is_Loading,LEN($A870)=0),"",SWDATA!AX855)</f>
        <v>0</v>
      </c>
      <c r="BF870" s="320" t="str">
        <f t="shared" si="3118"/>
        <v/>
      </c>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s="201"/>
      <c r="CO870" s="201"/>
      <c r="CP870" s="201"/>
      <c r="CQ870" s="201"/>
      <c r="CR870" s="201"/>
      <c r="CS870" s="201"/>
      <c r="CT870" s="201"/>
      <c r="CU870" s="201"/>
      <c r="CV870" s="201"/>
      <c r="CW870" s="201"/>
      <c r="CX870" s="201"/>
      <c r="CY870" s="201"/>
      <c r="CZ870" s="201"/>
      <c r="DA870" s="201"/>
      <c r="DB870" s="201"/>
      <c r="DC870" s="201"/>
      <c r="DD870" s="201"/>
      <c r="DE870" s="201"/>
      <c r="DF870" s="201"/>
      <c r="DG870" s="201"/>
      <c r="DH870" s="201"/>
      <c r="DI870" s="201"/>
      <c r="DJ870" s="201"/>
      <c r="DK870" s="201"/>
      <c r="DL870" s="201"/>
      <c r="DM870" s="201"/>
      <c r="DN870" s="201"/>
      <c r="DQ870" s="373">
        <f>'Metrics &amp; Attributes View'!N895</f>
        <v>0</v>
      </c>
      <c r="DS870" s="372"/>
      <c r="DT870" s="374"/>
      <c r="DU870" s="375"/>
      <c r="DV870" s="375"/>
      <c r="DW870" s="375"/>
      <c r="DX870" s="375"/>
      <c r="DY870" s="375"/>
      <c r="DZ870" s="375"/>
      <c r="EA870" s="375"/>
      <c r="EB870" s="375"/>
      <c r="EC870" s="375"/>
      <c r="ED870" s="375"/>
      <c r="EE870" s="375"/>
      <c r="EF870" s="375"/>
      <c r="EG870" s="375"/>
      <c r="EH870" s="375"/>
      <c r="EI870" s="375"/>
      <c r="EJ870" s="375"/>
      <c r="EK870" s="375"/>
      <c r="EL870" s="375"/>
      <c r="EM870" s="375"/>
      <c r="EN870" s="375"/>
      <c r="EO870" s="375"/>
      <c r="EP870" s="375"/>
      <c r="EQ870" s="375"/>
      <c r="ER870" s="375"/>
      <c r="ES870" s="375"/>
      <c r="ET870" s="375"/>
      <c r="EU870" s="375"/>
      <c r="EV870" s="375"/>
      <c r="EW870" s="375"/>
      <c r="EX870" s="375"/>
      <c r="EY870" s="375"/>
      <c r="EZ870" s="375"/>
      <c r="FA870" s="375"/>
      <c r="FB870" s="375"/>
      <c r="FC870" s="375"/>
      <c r="FD870" s="375"/>
      <c r="FE870" s="376"/>
      <c r="FF870" s="372"/>
      <c r="FG870" s="372"/>
      <c r="FH870" s="372"/>
      <c r="FI870" s="372"/>
      <c r="FJ870" s="372"/>
      <c r="FK870" s="372"/>
      <c r="FL870" s="372"/>
      <c r="FM870" s="372"/>
      <c r="FN870" s="372"/>
      <c r="FO870" s="372"/>
      <c r="FP870" s="372"/>
      <c r="FQ870" s="372"/>
      <c r="FR870" s="372"/>
      <c r="FS870" s="372"/>
      <c r="FT870" s="372"/>
      <c r="FU870" s="372"/>
      <c r="FV870" s="372"/>
      <c r="FW870" s="372"/>
      <c r="FX870" s="372"/>
      <c r="FY870" s="372"/>
      <c r="FZ870" s="372"/>
      <c r="GA870" s="372"/>
      <c r="GB870" s="372"/>
      <c r="GC870" s="372"/>
      <c r="GD870" s="372"/>
      <c r="GE870" s="372"/>
      <c r="GF870" s="372"/>
      <c r="GG870" s="372"/>
      <c r="GH870" s="372"/>
      <c r="GI870" s="372"/>
      <c r="GJ870" s="372"/>
      <c r="GK870" s="372"/>
      <c r="GL870" s="372"/>
      <c r="GM870" s="372"/>
      <c r="GN870" s="372"/>
      <c r="GO870" s="372"/>
      <c r="GP870" s="372"/>
      <c r="GQ870" s="372"/>
      <c r="GR870" s="372"/>
      <c r="GS870" s="372"/>
      <c r="GT870" s="372"/>
      <c r="GU870" s="372"/>
      <c r="GV870" s="372"/>
      <c r="GW870" s="372"/>
      <c r="GX870" s="372"/>
      <c r="GY870" s="372"/>
      <c r="GZ870" s="372"/>
      <c r="HA870" s="372"/>
      <c r="HB870" s="372"/>
      <c r="HC870" s="372"/>
    </row>
    <row r="871" spans="1:211" s="373" customFormat="1" ht="15" customHeight="1" x14ac:dyDescent="0.2">
      <c r="A871" s="192">
        <f>SWDATA!O856</f>
        <v>0</v>
      </c>
      <c r="B871" s="192">
        <f>SWDATA!M856</f>
        <v>0</v>
      </c>
      <c r="C871" s="201">
        <f>IF(AND(SWDATA!M856=1,SWDATA!Q856="promotions"),SWDATA!P856,0)</f>
        <v>0</v>
      </c>
      <c r="D871" s="200">
        <f>ROW(SWDATA!M856)</f>
        <v>856</v>
      </c>
      <c r="E871" s="202">
        <f t="shared" si="3198"/>
        <v>0</v>
      </c>
      <c r="F871" s="203">
        <f t="shared" si="3106"/>
        <v>1</v>
      </c>
      <c r="G871" s="192" t="str">
        <f t="shared" si="3107"/>
        <v/>
      </c>
      <c r="H871" s="204"/>
      <c r="I871" s="390"/>
      <c r="J871" s="238">
        <f t="shared" si="3108"/>
        <v>0</v>
      </c>
      <c r="K871" s="239" t="str">
        <f t="shared" si="3109"/>
        <v/>
      </c>
      <c r="L871" s="342"/>
      <c r="M871" s="345"/>
      <c r="N871" s="340" t="str">
        <f>IF(LEN(SWDATA!F856)=0,"",N870)</f>
        <v/>
      </c>
      <c r="O871" s="296" t="str">
        <f>IF(LEN(SWDATA!G856)=0,"",O870)</f>
        <v/>
      </c>
      <c r="P871" s="297" t="str">
        <f>IF(LEN(SWDATA!C856)=0,"",SWDATA!C856)</f>
        <v/>
      </c>
      <c r="Q871" s="312" t="str">
        <f t="shared" si="3110"/>
        <v/>
      </c>
      <c r="R871" s="223" t="s">
        <v>575</v>
      </c>
      <c r="S871" s="224"/>
      <c r="T871" s="224"/>
      <c r="U871" s="265" t="s">
        <v>619</v>
      </c>
      <c r="V871" s="205" t="s">
        <v>221</v>
      </c>
      <c r="W871" s="266">
        <f>IF(OR(Is_Loading,LEN($A871)=0),"",SWDATA!P856)</f>
        <v>0</v>
      </c>
      <c r="X871" s="267">
        <f>IF(OR(Is_Loading,LEN($A871)=0),"",SWDATA!Q856)</f>
        <v>0</v>
      </c>
      <c r="Y871" s="267">
        <f>IF(OR(Is_Loading,LEN($A871)=0),"",SWDATA!R856)</f>
        <v>0</v>
      </c>
      <c r="Z871" s="266" t="str">
        <f t="shared" ref="Z871:Z872" si="3200">IF($A871=0,"",CHOOSE($F871,SUM(W871:Y871),SUM(W871:Y871)/3,Y871))</f>
        <v/>
      </c>
      <c r="AA871" s="266">
        <f>IF(OR(Is_Loading,LEN($A871)=0),"",SWDATA!T856)</f>
        <v>0</v>
      </c>
      <c r="AB871" s="267">
        <f>IF(OR(Is_Loading,LEN($A871)=0),"",SWDATA!U856)</f>
        <v>0</v>
      </c>
      <c r="AC871" s="267">
        <f>IF(OR(Is_Loading,LEN($A871)=0),"",SWDATA!V856)</f>
        <v>0</v>
      </c>
      <c r="AD871" s="266" t="str">
        <f t="shared" si="3111"/>
        <v/>
      </c>
      <c r="AE871" s="266">
        <f>IF(OR(Is_Loading,LEN($A871)=0),"",SWDATA!X856)</f>
        <v>0</v>
      </c>
      <c r="AF871" s="267">
        <f>IF(OR(Is_Loading,LEN($A871)=0),"",SWDATA!Y856)</f>
        <v>0</v>
      </c>
      <c r="AG871" s="267">
        <f>IF(OR(Is_Loading,LEN($A871)=0),"",SWDATA!Z856)</f>
        <v>0</v>
      </c>
      <c r="AH871" s="266" t="str">
        <f t="shared" si="3112"/>
        <v/>
      </c>
      <c r="AI871" s="266">
        <f>IF(OR(Is_Loading,LEN($A871)=0),"",SWDATA!AB856)</f>
        <v>0</v>
      </c>
      <c r="AJ871" s="267">
        <f>IF(OR(Is_Loading,LEN($A871)=0),"",SWDATA!AC856)</f>
        <v>0</v>
      </c>
      <c r="AK871" s="267">
        <f>IF(OR(Is_Loading,LEN($A871)=0),"",SWDATA!AD856)</f>
        <v>0</v>
      </c>
      <c r="AL871" s="266" t="str">
        <f t="shared" si="3113"/>
        <v/>
      </c>
      <c r="AM871" s="266">
        <f>IF(OR(Is_Loading,LEN($A871)=0),"",SWDATA!AF856)</f>
        <v>0</v>
      </c>
      <c r="AN871" s="267">
        <f>IF(OR(Is_Loading,LEN($A871)=0),"",SWDATA!AG856)</f>
        <v>0</v>
      </c>
      <c r="AO871" s="323">
        <f>IF(OR(Is_Loading,LEN($A871)=0),"",SWDATA!AH856)</f>
        <v>0</v>
      </c>
      <c r="AP871" s="320" t="str">
        <f t="shared" si="3114"/>
        <v/>
      </c>
      <c r="AQ871" s="266">
        <f>IF(OR(Is_Loading,LEN($A871)=0),"",SWDATA!AJ856)</f>
        <v>0</v>
      </c>
      <c r="AR871" s="267">
        <f>IF(OR(Is_Loading,LEN($A871)=0),"",SWDATA!AK856)</f>
        <v>0</v>
      </c>
      <c r="AS871" s="267">
        <f>IF(OR(Is_Loading,LEN($A871)=0),"",SWDATA!AL856)</f>
        <v>0</v>
      </c>
      <c r="AT871" s="266" t="str">
        <f t="shared" si="3115"/>
        <v/>
      </c>
      <c r="AU871" s="266">
        <f>IF(OR(Is_Loading,LEN($A871)=0),"",SWDATA!AN856)</f>
        <v>0</v>
      </c>
      <c r="AV871" s="267">
        <f>IF(OR(Is_Loading,LEN($A871)=0),"",SWDATA!AO856)</f>
        <v>0</v>
      </c>
      <c r="AW871" s="267">
        <f>IF(OR(Is_Loading,LEN($A871)=0),"",SWDATA!AP856)</f>
        <v>0</v>
      </c>
      <c r="AX871" s="266" t="str">
        <f t="shared" si="3116"/>
        <v/>
      </c>
      <c r="AY871" s="266">
        <f>IF(OR(Is_Loading,LEN($A871)=0),"",SWDATA!AR856)</f>
        <v>0</v>
      </c>
      <c r="AZ871" s="267">
        <f>IF(OR(Is_Loading,LEN($A871)=0),"",SWDATA!AS856)</f>
        <v>0</v>
      </c>
      <c r="BA871" s="267">
        <f>IF(OR(Is_Loading,LEN($A871)=0),"",SWDATA!AT856)</f>
        <v>0</v>
      </c>
      <c r="BB871" s="266" t="str">
        <f t="shared" si="3117"/>
        <v/>
      </c>
      <c r="BC871" s="266">
        <f>IF(OR(Is_Loading,LEN($A871)=0),"",SWDATA!AV856)</f>
        <v>0</v>
      </c>
      <c r="BD871" s="267">
        <f>IF(OR(Is_Loading,LEN($A871)=0),"",SWDATA!AW856)</f>
        <v>0</v>
      </c>
      <c r="BE871" s="323">
        <f>IF(OR(Is_Loading,LEN($A871)=0),"",SWDATA!AX856)</f>
        <v>0</v>
      </c>
      <c r="BF871" s="320" t="str">
        <f t="shared" si="3118"/>
        <v/>
      </c>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s="201"/>
      <c r="CO871" s="201"/>
      <c r="CP871" s="201"/>
      <c r="CQ871" s="201"/>
      <c r="CR871" s="201"/>
      <c r="CS871" s="201"/>
      <c r="CT871" s="201"/>
      <c r="CU871" s="201"/>
      <c r="CV871" s="201"/>
      <c r="CW871" s="201"/>
      <c r="CX871" s="201"/>
      <c r="CY871" s="201"/>
      <c r="CZ871" s="201"/>
      <c r="DA871" s="201"/>
      <c r="DB871" s="201"/>
      <c r="DC871" s="201"/>
      <c r="DD871" s="201"/>
      <c r="DE871" s="201"/>
      <c r="DF871" s="201"/>
      <c r="DG871" s="201"/>
      <c r="DH871" s="201"/>
      <c r="DI871" s="201"/>
      <c r="DJ871" s="201"/>
      <c r="DK871" s="201"/>
      <c r="DL871" s="201"/>
      <c r="DM871" s="201"/>
      <c r="DN871" s="201"/>
      <c r="DS871" s="372"/>
      <c r="DT871" s="372"/>
      <c r="DU871" s="375">
        <f t="shared" ref="DU871" si="3201">COLUMN(W869)</f>
        <v>23</v>
      </c>
      <c r="DV871" s="375">
        <f t="shared" ref="DV871" si="3202">SUM(DU871)+DV872+1</f>
        <v>24</v>
      </c>
      <c r="DW871" s="375">
        <f t="shared" ref="DW871" si="3203">SUM(DV871)+DW872+1</f>
        <v>25</v>
      </c>
      <c r="DX871" s="375">
        <f t="shared" ref="DX871" si="3204">SUM(DW871)+DX872+1</f>
        <v>27</v>
      </c>
      <c r="DY871" s="375">
        <f t="shared" ref="DY871" si="3205">SUM(DX871)+DY872+1</f>
        <v>28</v>
      </c>
      <c r="DZ871" s="375">
        <f t="shared" ref="DZ871" si="3206">SUM(DY871)+DZ872+1</f>
        <v>29</v>
      </c>
      <c r="EA871" s="375">
        <f t="shared" ref="EA871" si="3207">SUM(DZ871)+EA872+1</f>
        <v>31</v>
      </c>
      <c r="EB871" s="375">
        <f t="shared" ref="EB871" si="3208">SUM(EA871)+EB872+1</f>
        <v>32</v>
      </c>
      <c r="EC871" s="375">
        <f t="shared" ref="EC871" si="3209">SUM(EB871)+EC872+1</f>
        <v>33</v>
      </c>
      <c r="ED871" s="375">
        <f t="shared" ref="ED871" si="3210">SUM(EC871)+ED872+1</f>
        <v>35</v>
      </c>
      <c r="EE871" s="375">
        <f t="shared" ref="EE871" si="3211">SUM(ED871)+EE872+1</f>
        <v>36</v>
      </c>
      <c r="EF871" s="375">
        <f t="shared" ref="EF871" si="3212">SUM(EE871)+EF872+1</f>
        <v>37</v>
      </c>
      <c r="EG871" s="375">
        <f t="shared" ref="EG871" si="3213">SUM(EF871)+EG872+1</f>
        <v>39</v>
      </c>
      <c r="EH871" s="375">
        <f t="shared" ref="EH871" si="3214">SUM(EG871)+EH872+1</f>
        <v>40</v>
      </c>
      <c r="EI871" s="375">
        <f t="shared" ref="EI871" si="3215">SUM(EH871)+EI872+1</f>
        <v>41</v>
      </c>
      <c r="EJ871" s="375">
        <f t="shared" ref="EJ871" si="3216">SUM(EI871)+EJ872+1</f>
        <v>43</v>
      </c>
      <c r="EK871" s="375">
        <f t="shared" ref="EK871" si="3217">SUM(EJ871)+EK872+1</f>
        <v>44</v>
      </c>
      <c r="EL871" s="375">
        <f t="shared" ref="EL871" si="3218">SUM(EK871)+EL872+1</f>
        <v>45</v>
      </c>
      <c r="EM871" s="375">
        <f t="shared" ref="EM871" si="3219">SUM(EL871)+EM872+1</f>
        <v>47</v>
      </c>
      <c r="EN871" s="375">
        <f t="shared" ref="EN871" si="3220">SUM(EM871)+EN872+1</f>
        <v>48</v>
      </c>
      <c r="EO871" s="375">
        <f t="shared" ref="EO871" si="3221">SUM(EN871)+EO872+1</f>
        <v>49</v>
      </c>
      <c r="EP871" s="375">
        <f t="shared" ref="EP871" si="3222">SUM(EO871)+EP872+1</f>
        <v>51</v>
      </c>
      <c r="EQ871" s="375">
        <f t="shared" ref="EQ871" si="3223">SUM(EP871)+EQ872+1</f>
        <v>52</v>
      </c>
      <c r="ER871" s="375">
        <f t="shared" ref="ER871" si="3224">SUM(EQ871)+ER872+1</f>
        <v>53</v>
      </c>
      <c r="ES871" s="375">
        <f t="shared" ref="ES871" si="3225">SUM(ER871)+ES872+1</f>
        <v>55</v>
      </c>
      <c r="ET871" s="375">
        <f t="shared" ref="ET871" si="3226">SUM(ES871)+ET872+1</f>
        <v>56</v>
      </c>
      <c r="EU871" s="375">
        <f t="shared" ref="EU871" si="3227">SUM(ET871)+EU872+1</f>
        <v>57</v>
      </c>
      <c r="EV871" s="375">
        <f t="shared" ref="EV871" si="3228">SUM(EU871)+EV872+1</f>
        <v>59</v>
      </c>
      <c r="EW871" s="375">
        <f t="shared" ref="EW871" si="3229">SUM(EV871)+EW872+1</f>
        <v>60</v>
      </c>
      <c r="EX871" s="375">
        <f t="shared" ref="EX871" si="3230">SUM(EW871)+EX872+1</f>
        <v>61</v>
      </c>
      <c r="EY871" s="375">
        <f t="shared" ref="EY871" si="3231">SUM(EX871)+EY872+1</f>
        <v>63</v>
      </c>
      <c r="EZ871" s="375">
        <f t="shared" ref="EZ871" si="3232">SUM(EY871)+EZ872+1</f>
        <v>64</v>
      </c>
      <c r="FA871" s="375">
        <f t="shared" ref="FA871" si="3233">SUM(EZ871)+FA872+1</f>
        <v>65</v>
      </c>
      <c r="FB871" s="375">
        <f t="shared" ref="FB871" si="3234">SUM(FA871)+FB872+1</f>
        <v>67</v>
      </c>
      <c r="FC871" s="375">
        <f t="shared" ref="FC871" si="3235">SUM(FB871)+FC872+1</f>
        <v>68</v>
      </c>
      <c r="FD871" s="375">
        <f t="shared" ref="FD871" si="3236">SUM(FC871)+FD872+1</f>
        <v>69</v>
      </c>
      <c r="FE871" s="372"/>
      <c r="FF871" s="372"/>
      <c r="FG871" s="372"/>
      <c r="FH871" s="372"/>
      <c r="FI871" s="372"/>
      <c r="FJ871" s="372"/>
      <c r="FK871" s="372"/>
      <c r="FL871" s="372"/>
      <c r="FM871" s="372"/>
      <c r="FN871" s="372"/>
      <c r="FO871" s="372"/>
      <c r="FP871" s="372"/>
      <c r="FQ871" s="372"/>
      <c r="FR871" s="372"/>
      <c r="FS871" s="372"/>
      <c r="FT871" s="372"/>
      <c r="FU871" s="372"/>
      <c r="FV871" s="372"/>
      <c r="FW871" s="372"/>
      <c r="FX871" s="372"/>
      <c r="FY871" s="372"/>
      <c r="FZ871" s="372"/>
      <c r="GA871" s="372"/>
      <c r="GB871" s="372"/>
      <c r="GC871" s="372"/>
      <c r="GD871" s="372"/>
      <c r="GE871" s="372"/>
      <c r="GF871" s="372"/>
      <c r="GG871" s="372"/>
      <c r="GH871" s="372"/>
      <c r="GI871" s="372"/>
      <c r="GJ871" s="372"/>
      <c r="GK871" s="372"/>
      <c r="GL871" s="372"/>
      <c r="GM871" s="372"/>
      <c r="GN871" s="372"/>
      <c r="GO871" s="372"/>
      <c r="GP871" s="372"/>
      <c r="GQ871" s="372"/>
      <c r="GR871" s="372"/>
      <c r="GS871" s="372"/>
      <c r="GT871" s="372"/>
      <c r="GU871" s="372"/>
      <c r="GV871" s="372"/>
      <c r="GW871" s="372"/>
      <c r="GX871" s="372"/>
      <c r="GY871" s="372"/>
      <c r="GZ871" s="372"/>
    </row>
    <row r="872" spans="1:211" s="373" customFormat="1" ht="15" customHeight="1" thickBot="1" x14ac:dyDescent="0.25">
      <c r="A872" s="192">
        <f>SWDATA!O857</f>
        <v>0</v>
      </c>
      <c r="B872" s="192">
        <f>SWDATA!M857</f>
        <v>0</v>
      </c>
      <c r="C872" s="201">
        <f>IF(AND(SWDATA!M857=1,SWDATA!Q857="promotions"),SWDATA!P857,0)</f>
        <v>0</v>
      </c>
      <c r="D872" s="200">
        <f>ROW(SWDATA!M857)</f>
        <v>857</v>
      </c>
      <c r="E872" s="202">
        <f t="shared" si="3198"/>
        <v>0</v>
      </c>
      <c r="F872" s="203">
        <f t="shared" si="3106"/>
        <v>1</v>
      </c>
      <c r="G872" s="192" t="str">
        <f t="shared" si="3107"/>
        <v/>
      </c>
      <c r="H872" s="204"/>
      <c r="I872" s="390"/>
      <c r="J872" s="238">
        <f t="shared" si="3108"/>
        <v>0</v>
      </c>
      <c r="K872" s="239" t="str">
        <f t="shared" si="3109"/>
        <v/>
      </c>
      <c r="L872" s="342"/>
      <c r="M872" s="346"/>
      <c r="N872" s="340" t="str">
        <f>IF(LEN(SWDATA!F857)=0,"",N871)</f>
        <v/>
      </c>
      <c r="O872" s="296" t="str">
        <f>IF(LEN(SWDATA!G857)=0,"",O871)</f>
        <v/>
      </c>
      <c r="P872" s="297" t="str">
        <f>IF(LEN(SWDATA!C857)=0,"",SWDATA!C857)</f>
        <v/>
      </c>
      <c r="Q872" s="312" t="str">
        <f t="shared" si="3110"/>
        <v/>
      </c>
      <c r="R872" s="223" t="s">
        <v>575</v>
      </c>
      <c r="S872" s="224"/>
      <c r="T872" s="224"/>
      <c r="U872" s="264" t="s">
        <v>620</v>
      </c>
      <c r="V872" s="205" t="s">
        <v>221</v>
      </c>
      <c r="W872" s="266">
        <f>IF(OR(Is_Loading,LEN($A872)=0),"",SWDATA!P857)</f>
        <v>0</v>
      </c>
      <c r="X872" s="267">
        <f>IF(OR(Is_Loading,LEN($A872)=0),"",SWDATA!Q857)</f>
        <v>0</v>
      </c>
      <c r="Y872" s="267">
        <f>IF(OR(Is_Loading,LEN($A872)=0),"",SWDATA!R857)</f>
        <v>0</v>
      </c>
      <c r="Z872" s="266" t="str">
        <f t="shared" si="3200"/>
        <v/>
      </c>
      <c r="AA872" s="266">
        <f>IF(OR(Is_Loading,LEN($A872)=0),"",SWDATA!T857)</f>
        <v>0</v>
      </c>
      <c r="AB872" s="267">
        <f>IF(OR(Is_Loading,LEN($A872)=0),"",SWDATA!U857)</f>
        <v>0</v>
      </c>
      <c r="AC872" s="267">
        <f>IF(OR(Is_Loading,LEN($A872)=0),"",SWDATA!V857)</f>
        <v>0</v>
      </c>
      <c r="AD872" s="266" t="str">
        <f t="shared" si="3111"/>
        <v/>
      </c>
      <c r="AE872" s="266">
        <f>IF(OR(Is_Loading,LEN($A872)=0),"",SWDATA!X857)</f>
        <v>0</v>
      </c>
      <c r="AF872" s="267">
        <f>IF(OR(Is_Loading,LEN($A872)=0),"",SWDATA!Y857)</f>
        <v>0</v>
      </c>
      <c r="AG872" s="267">
        <f>IF(OR(Is_Loading,LEN($A872)=0),"",SWDATA!Z857)</f>
        <v>0</v>
      </c>
      <c r="AH872" s="266" t="str">
        <f t="shared" si="3112"/>
        <v/>
      </c>
      <c r="AI872" s="266">
        <f>IF(OR(Is_Loading,LEN($A872)=0),"",SWDATA!AB857)</f>
        <v>0</v>
      </c>
      <c r="AJ872" s="267">
        <f>IF(OR(Is_Loading,LEN($A872)=0),"",SWDATA!AC857)</f>
        <v>0</v>
      </c>
      <c r="AK872" s="267">
        <f>IF(OR(Is_Loading,LEN($A872)=0),"",SWDATA!AD857)</f>
        <v>0</v>
      </c>
      <c r="AL872" s="266" t="str">
        <f t="shared" si="3113"/>
        <v/>
      </c>
      <c r="AM872" s="266">
        <f>IF(OR(Is_Loading,LEN($A872)=0),"",SWDATA!AF857)</f>
        <v>0</v>
      </c>
      <c r="AN872" s="267">
        <f>IF(OR(Is_Loading,LEN($A872)=0),"",SWDATA!AG857)</f>
        <v>0</v>
      </c>
      <c r="AO872" s="323">
        <f>IF(OR(Is_Loading,LEN($A872)=0),"",SWDATA!AH857)</f>
        <v>0</v>
      </c>
      <c r="AP872" s="320" t="str">
        <f t="shared" si="3114"/>
        <v/>
      </c>
      <c r="AQ872" s="266">
        <f>IF(OR(Is_Loading,LEN($A872)=0),"",SWDATA!AJ857)</f>
        <v>0</v>
      </c>
      <c r="AR872" s="267">
        <f>IF(OR(Is_Loading,LEN($A872)=0),"",SWDATA!AK857)</f>
        <v>0</v>
      </c>
      <c r="AS872" s="267">
        <f>IF(OR(Is_Loading,LEN($A872)=0),"",SWDATA!AL857)</f>
        <v>0</v>
      </c>
      <c r="AT872" s="266" t="str">
        <f t="shared" si="3115"/>
        <v/>
      </c>
      <c r="AU872" s="266">
        <f>IF(OR(Is_Loading,LEN($A872)=0),"",SWDATA!AN857)</f>
        <v>0</v>
      </c>
      <c r="AV872" s="267">
        <f>IF(OR(Is_Loading,LEN($A872)=0),"",SWDATA!AO857)</f>
        <v>0</v>
      </c>
      <c r="AW872" s="267">
        <f>IF(OR(Is_Loading,LEN($A872)=0),"",SWDATA!AP857)</f>
        <v>0</v>
      </c>
      <c r="AX872" s="266" t="str">
        <f t="shared" si="3116"/>
        <v/>
      </c>
      <c r="AY872" s="266">
        <f>IF(OR(Is_Loading,LEN($A872)=0),"",SWDATA!AR857)</f>
        <v>0</v>
      </c>
      <c r="AZ872" s="267">
        <f>IF(OR(Is_Loading,LEN($A872)=0),"",SWDATA!AS857)</f>
        <v>0</v>
      </c>
      <c r="BA872" s="267">
        <f>IF(OR(Is_Loading,LEN($A872)=0),"",SWDATA!AT857)</f>
        <v>0</v>
      </c>
      <c r="BB872" s="266" t="str">
        <f t="shared" si="3117"/>
        <v/>
      </c>
      <c r="BC872" s="266">
        <f>IF(OR(Is_Loading,LEN($A872)=0),"",SWDATA!AV857)</f>
        <v>0</v>
      </c>
      <c r="BD872" s="267">
        <f>IF(OR(Is_Loading,LEN($A872)=0),"",SWDATA!AW857)</f>
        <v>0</v>
      </c>
      <c r="BE872" s="323">
        <f>IF(OR(Is_Loading,LEN($A872)=0),"",SWDATA!AX857)</f>
        <v>0</v>
      </c>
      <c r="BF872" s="320" t="str">
        <f t="shared" si="3118"/>
        <v/>
      </c>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s="201"/>
      <c r="CO872" s="201"/>
      <c r="CP872" s="201"/>
      <c r="CQ872" s="201"/>
      <c r="CR872" s="201"/>
      <c r="CS872" s="201"/>
      <c r="CT872" s="201"/>
      <c r="CU872" s="201"/>
      <c r="CV872" s="201"/>
      <c r="CW872" s="201"/>
      <c r="CX872" s="201"/>
      <c r="CY872" s="201"/>
      <c r="CZ872" s="201"/>
      <c r="DA872" s="201"/>
      <c r="DB872" s="201"/>
      <c r="DC872" s="201"/>
      <c r="DD872" s="201"/>
      <c r="DE872" s="201"/>
      <c r="DF872" s="201"/>
      <c r="DG872" s="201"/>
      <c r="DH872" s="201"/>
      <c r="DI872" s="201"/>
      <c r="DJ872" s="201"/>
      <c r="DK872" s="201"/>
      <c r="DL872" s="201"/>
      <c r="DM872" s="201"/>
      <c r="DN872" s="201"/>
      <c r="DS872" s="372"/>
      <c r="DT872" s="374"/>
      <c r="DU872" s="375"/>
      <c r="DV872" s="375"/>
      <c r="DW872" s="375"/>
      <c r="DX872" s="375">
        <v>1</v>
      </c>
      <c r="DY872" s="375">
        <f t="shared" ref="DY872:DY892" si="3237">DV872</f>
        <v>0</v>
      </c>
      <c r="DZ872" s="375">
        <f t="shared" ref="DZ872:DZ892" si="3238">DW872</f>
        <v>0</v>
      </c>
      <c r="EA872" s="375">
        <f t="shared" ref="EA872:EA892" si="3239">DX872</f>
        <v>1</v>
      </c>
      <c r="EB872" s="375">
        <f t="shared" ref="EB872:EB892" si="3240">DY872</f>
        <v>0</v>
      </c>
      <c r="EC872" s="375">
        <f t="shared" ref="EC872:EC892" si="3241">DZ872</f>
        <v>0</v>
      </c>
      <c r="ED872" s="375">
        <f t="shared" ref="ED872:ED892" si="3242">EA872</f>
        <v>1</v>
      </c>
      <c r="EE872" s="375">
        <f t="shared" ref="EE872:EE892" si="3243">EB872</f>
        <v>0</v>
      </c>
      <c r="EF872" s="375">
        <f t="shared" ref="EF872:EF892" si="3244">EC872</f>
        <v>0</v>
      </c>
      <c r="EG872" s="375">
        <f t="shared" ref="EG872:EG892" si="3245">ED872</f>
        <v>1</v>
      </c>
      <c r="EH872" s="375">
        <f t="shared" ref="EH872:EH892" si="3246">EE872</f>
        <v>0</v>
      </c>
      <c r="EI872" s="375">
        <f t="shared" ref="EI872:EI892" si="3247">EF872</f>
        <v>0</v>
      </c>
      <c r="EJ872" s="375">
        <f t="shared" ref="EJ872:EJ892" si="3248">EG872</f>
        <v>1</v>
      </c>
      <c r="EK872" s="375">
        <f t="shared" ref="EK872:EK892" si="3249">EH872</f>
        <v>0</v>
      </c>
      <c r="EL872" s="375">
        <f t="shared" ref="EL872:EL892" si="3250">EI872</f>
        <v>0</v>
      </c>
      <c r="EM872" s="375">
        <f t="shared" ref="EM872:EM892" si="3251">EJ872</f>
        <v>1</v>
      </c>
      <c r="EN872" s="375">
        <f t="shared" ref="EN872:EN892" si="3252">EK872</f>
        <v>0</v>
      </c>
      <c r="EO872" s="375">
        <f t="shared" ref="EO872:EO892" si="3253">EL872</f>
        <v>0</v>
      </c>
      <c r="EP872" s="375">
        <f t="shared" ref="EP872:EP892" si="3254">EM872</f>
        <v>1</v>
      </c>
      <c r="EQ872" s="375">
        <f t="shared" ref="EQ872:EQ892" si="3255">EN872</f>
        <v>0</v>
      </c>
      <c r="ER872" s="375">
        <f t="shared" ref="ER872:ER892" si="3256">EO872</f>
        <v>0</v>
      </c>
      <c r="ES872" s="375">
        <f t="shared" ref="ES872:ES892" si="3257">EP872</f>
        <v>1</v>
      </c>
      <c r="ET872" s="375">
        <f t="shared" ref="ET872:ET892" si="3258">EQ872</f>
        <v>0</v>
      </c>
      <c r="EU872" s="375">
        <f t="shared" ref="EU872:EU892" si="3259">ER872</f>
        <v>0</v>
      </c>
      <c r="EV872" s="375">
        <f t="shared" ref="EV872:EV892" si="3260">ES872</f>
        <v>1</v>
      </c>
      <c r="EW872" s="375">
        <f t="shared" ref="EW872:EW892" si="3261">ET872</f>
        <v>0</v>
      </c>
      <c r="EX872" s="375">
        <f t="shared" ref="EX872:EX892" si="3262">EU872</f>
        <v>0</v>
      </c>
      <c r="EY872" s="375">
        <f t="shared" ref="EY872:EY892" si="3263">EV872</f>
        <v>1</v>
      </c>
      <c r="EZ872" s="375">
        <f t="shared" ref="EZ872:EZ892" si="3264">EW872</f>
        <v>0</v>
      </c>
      <c r="FA872" s="375">
        <f t="shared" ref="FA872:FA892" si="3265">EX872</f>
        <v>0</v>
      </c>
      <c r="FB872" s="375">
        <f t="shared" ref="FB872:FB892" si="3266">EY872</f>
        <v>1</v>
      </c>
      <c r="FC872" s="375">
        <f t="shared" ref="FC872:FC892" si="3267">EZ872</f>
        <v>0</v>
      </c>
      <c r="FD872" s="375">
        <f t="shared" ref="FD872:FD892" si="3268">FA872</f>
        <v>0</v>
      </c>
      <c r="FE872" s="376"/>
      <c r="FF872" s="372"/>
      <c r="FG872" s="372"/>
      <c r="FH872" s="372"/>
      <c r="FI872" s="372"/>
      <c r="FJ872" s="372"/>
      <c r="FK872" s="372"/>
      <c r="FL872" s="372"/>
      <c r="FM872" s="372"/>
      <c r="FN872" s="372"/>
      <c r="FO872" s="372"/>
      <c r="FP872" s="372"/>
      <c r="FQ872" s="372"/>
      <c r="FR872" s="372"/>
      <c r="FS872" s="372"/>
      <c r="FT872" s="372"/>
      <c r="FU872" s="372"/>
      <c r="FV872" s="372"/>
      <c r="FW872" s="372"/>
      <c r="FX872" s="372"/>
      <c r="FY872" s="372"/>
      <c r="FZ872" s="372"/>
      <c r="GA872" s="372"/>
      <c r="GB872" s="372"/>
      <c r="GC872" s="372"/>
      <c r="GD872" s="372"/>
      <c r="GE872" s="372"/>
      <c r="GF872" s="372"/>
      <c r="GG872" s="372"/>
      <c r="GH872" s="372"/>
      <c r="GI872" s="372"/>
      <c r="GJ872" s="372"/>
      <c r="GK872" s="372"/>
      <c r="GL872" s="372"/>
      <c r="GM872" s="372"/>
      <c r="GN872" s="372"/>
      <c r="GO872" s="372"/>
      <c r="GP872" s="372"/>
      <c r="GQ872" s="372"/>
      <c r="GR872" s="372"/>
      <c r="GS872" s="372"/>
      <c r="GT872" s="372"/>
      <c r="GU872" s="372"/>
      <c r="GV872" s="372"/>
      <c r="GW872" s="372"/>
      <c r="GX872" s="372"/>
      <c r="GY872" s="372"/>
      <c r="GZ872" s="372"/>
      <c r="HA872" s="372"/>
      <c r="HB872" s="372"/>
      <c r="HC872" s="372"/>
    </row>
    <row r="873" spans="1:211" s="373" customFormat="1" ht="15" customHeight="1" thickTop="1" x14ac:dyDescent="0.2">
      <c r="A873" s="192">
        <f>SWDATA!O858</f>
        <v>0</v>
      </c>
      <c r="B873" s="192">
        <f>SWDATA!M858</f>
        <v>0</v>
      </c>
      <c r="C873" s="201">
        <f>IF(AND(SWDATA!M858=1,SWDATA!Q858="promotions"),SWDATA!P858,0)</f>
        <v>0</v>
      </c>
      <c r="D873" s="365">
        <f>ROW(SWDATA!M858)</f>
        <v>858</v>
      </c>
      <c r="E873" s="202">
        <f t="shared" si="3198"/>
        <v>0</v>
      </c>
      <c r="F873" s="203">
        <f t="shared" si="3106"/>
        <v>1</v>
      </c>
      <c r="G873" s="192" t="str">
        <f t="shared" si="3107"/>
        <v/>
      </c>
      <c r="H873" s="204"/>
      <c r="I873" s="390"/>
      <c r="J873" s="238">
        <f t="shared" si="3108"/>
        <v>0</v>
      </c>
      <c r="K873" s="239" t="str">
        <f t="shared" si="3109"/>
        <v/>
      </c>
      <c r="L873" s="342"/>
      <c r="M873" s="345"/>
      <c r="N873" s="340" t="str">
        <f>IF(LEN(SWDATA!F858)=0,"",N872)</f>
        <v/>
      </c>
      <c r="O873" s="296" t="str">
        <f>IF(LEN(SWDATA!G858)=0,"",O872)</f>
        <v/>
      </c>
      <c r="P873" s="297" t="str">
        <f>IF(LEN(SWDATA!C858)=0,"",SWDATA!C858)</f>
        <v/>
      </c>
      <c r="Q873" s="312" t="str">
        <f t="shared" si="3110"/>
        <v/>
      </c>
      <c r="R873" s="223" t="s">
        <v>261</v>
      </c>
      <c r="S873" s="224"/>
      <c r="T873" s="224"/>
      <c r="U873" s="264" t="s">
        <v>601</v>
      </c>
      <c r="V873" s="205" t="s">
        <v>221</v>
      </c>
      <c r="W873" s="266">
        <f>IF(OR(Is_Loading,LEN($A873)=0),"",SWDATA!P858)</f>
        <v>0</v>
      </c>
      <c r="X873" s="267">
        <f>IF(OR(Is_Loading,LEN($A873)=0),"",SWDATA!Q858)</f>
        <v>0</v>
      </c>
      <c r="Y873" s="267">
        <f>IF(OR(Is_Loading,LEN($A873)=0),"",SWDATA!R858)</f>
        <v>0</v>
      </c>
      <c r="Z873" s="266" t="str">
        <f t="shared" ref="Z873:Z887" si="3269">IF($A873=0,"",CHOOSE($F873,SUM(W873:Y873),SUM(W873:Y873)/3,Y873))</f>
        <v/>
      </c>
      <c r="AA873" s="266">
        <f>IF(OR(Is_Loading,LEN($A873)=0),"",SWDATA!T858)</f>
        <v>0</v>
      </c>
      <c r="AB873" s="267">
        <f>IF(OR(Is_Loading,LEN($A873)=0),"",SWDATA!U858)</f>
        <v>0</v>
      </c>
      <c r="AC873" s="267">
        <f>IF(OR(Is_Loading,LEN($A873)=0),"",SWDATA!V858)</f>
        <v>0</v>
      </c>
      <c r="AD873" s="266" t="str">
        <f t="shared" si="3111"/>
        <v/>
      </c>
      <c r="AE873" s="266">
        <f>IF(OR(Is_Loading,LEN($A873)=0),"",SWDATA!X858)</f>
        <v>0</v>
      </c>
      <c r="AF873" s="267">
        <f>IF(OR(Is_Loading,LEN($A873)=0),"",SWDATA!Y858)</f>
        <v>0</v>
      </c>
      <c r="AG873" s="267">
        <f>IF(OR(Is_Loading,LEN($A873)=0),"",SWDATA!Z858)</f>
        <v>0</v>
      </c>
      <c r="AH873" s="266" t="str">
        <f t="shared" si="3112"/>
        <v/>
      </c>
      <c r="AI873" s="266">
        <f>IF(OR(Is_Loading,LEN($A873)=0),"",SWDATA!AB858)</f>
        <v>0</v>
      </c>
      <c r="AJ873" s="267">
        <f>IF(OR(Is_Loading,LEN($A873)=0),"",SWDATA!AC858)</f>
        <v>0</v>
      </c>
      <c r="AK873" s="267">
        <f>IF(OR(Is_Loading,LEN($A873)=0),"",SWDATA!AD858)</f>
        <v>0</v>
      </c>
      <c r="AL873" s="266" t="str">
        <f t="shared" si="3113"/>
        <v/>
      </c>
      <c r="AM873" s="266">
        <f>IF(OR(Is_Loading,LEN($A873)=0),"",SWDATA!AF858)</f>
        <v>0</v>
      </c>
      <c r="AN873" s="267">
        <f>IF(OR(Is_Loading,LEN($A873)=0),"",SWDATA!AG858)</f>
        <v>0</v>
      </c>
      <c r="AO873" s="323">
        <f>IF(OR(Is_Loading,LEN($A873)=0),"",SWDATA!AH858)</f>
        <v>0</v>
      </c>
      <c r="AP873" s="320" t="str">
        <f t="shared" si="3114"/>
        <v/>
      </c>
      <c r="AQ873" s="266">
        <f>IF(OR(Is_Loading,LEN($A873)=0),"",SWDATA!AJ858)</f>
        <v>0</v>
      </c>
      <c r="AR873" s="267">
        <f>IF(OR(Is_Loading,LEN($A873)=0),"",SWDATA!AK858)</f>
        <v>0</v>
      </c>
      <c r="AS873" s="267">
        <f>IF(OR(Is_Loading,LEN($A873)=0),"",SWDATA!AL858)</f>
        <v>0</v>
      </c>
      <c r="AT873" s="266" t="str">
        <f t="shared" si="3115"/>
        <v/>
      </c>
      <c r="AU873" s="266">
        <f>IF(OR(Is_Loading,LEN($A873)=0),"",SWDATA!AN858)</f>
        <v>0</v>
      </c>
      <c r="AV873" s="267">
        <f>IF(OR(Is_Loading,LEN($A873)=0),"",SWDATA!AO858)</f>
        <v>0</v>
      </c>
      <c r="AW873" s="267">
        <f>IF(OR(Is_Loading,LEN($A873)=0),"",SWDATA!AP858)</f>
        <v>0</v>
      </c>
      <c r="AX873" s="266" t="str">
        <f t="shared" si="3116"/>
        <v/>
      </c>
      <c r="AY873" s="266">
        <f>IF(OR(Is_Loading,LEN($A873)=0),"",SWDATA!AR858)</f>
        <v>0</v>
      </c>
      <c r="AZ873" s="267">
        <f>IF(OR(Is_Loading,LEN($A873)=0),"",SWDATA!AS858)</f>
        <v>0</v>
      </c>
      <c r="BA873" s="267">
        <f>IF(OR(Is_Loading,LEN($A873)=0),"",SWDATA!AT858)</f>
        <v>0</v>
      </c>
      <c r="BB873" s="266" t="str">
        <f t="shared" si="3117"/>
        <v/>
      </c>
      <c r="BC873" s="266">
        <f>IF(OR(Is_Loading,LEN($A873)=0),"",SWDATA!AV858)</f>
        <v>0</v>
      </c>
      <c r="BD873" s="267">
        <f>IF(OR(Is_Loading,LEN($A873)=0),"",SWDATA!AW858)</f>
        <v>0</v>
      </c>
      <c r="BE873" s="323">
        <f>IF(OR(Is_Loading,LEN($A873)=0),"",SWDATA!AX858)</f>
        <v>0</v>
      </c>
      <c r="BF873" s="320" t="str">
        <f t="shared" si="3118"/>
        <v/>
      </c>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s="201"/>
      <c r="CO873" s="201"/>
      <c r="CP873" s="201"/>
      <c r="CQ873" s="201"/>
      <c r="CR873" s="201"/>
      <c r="CS873" s="201"/>
      <c r="CT873" s="201"/>
      <c r="CU873" s="201"/>
      <c r="CV873" s="201"/>
      <c r="CW873" s="201"/>
      <c r="CX873" s="201"/>
      <c r="CY873" s="201"/>
      <c r="CZ873" s="201"/>
      <c r="DA873" s="201"/>
      <c r="DB873" s="201"/>
      <c r="DC873" s="201"/>
      <c r="DD873" s="201"/>
      <c r="DE873" s="201"/>
      <c r="DF873" s="201"/>
      <c r="DG873" s="201"/>
      <c r="DH873" s="201"/>
      <c r="DI873" s="201"/>
      <c r="DJ873" s="201"/>
      <c r="DK873" s="201"/>
      <c r="DL873" s="201"/>
      <c r="DM873" s="201"/>
      <c r="DN873" s="201"/>
      <c r="DS873" s="372"/>
      <c r="DT873" s="374"/>
      <c r="DU873" s="375"/>
      <c r="DV873" s="375"/>
      <c r="DW873" s="375"/>
      <c r="DX873" s="375">
        <v>1</v>
      </c>
      <c r="DY873" s="375">
        <f t="shared" si="3237"/>
        <v>0</v>
      </c>
      <c r="DZ873" s="375">
        <f t="shared" si="3238"/>
        <v>0</v>
      </c>
      <c r="EA873" s="375">
        <f t="shared" si="3239"/>
        <v>1</v>
      </c>
      <c r="EB873" s="375">
        <f t="shared" si="3240"/>
        <v>0</v>
      </c>
      <c r="EC873" s="375">
        <f t="shared" si="3241"/>
        <v>0</v>
      </c>
      <c r="ED873" s="375">
        <f t="shared" si="3242"/>
        <v>1</v>
      </c>
      <c r="EE873" s="375">
        <f t="shared" si="3243"/>
        <v>0</v>
      </c>
      <c r="EF873" s="375">
        <f t="shared" si="3244"/>
        <v>0</v>
      </c>
      <c r="EG873" s="375">
        <f t="shared" si="3245"/>
        <v>1</v>
      </c>
      <c r="EH873" s="375">
        <f t="shared" si="3246"/>
        <v>0</v>
      </c>
      <c r="EI873" s="375">
        <f t="shared" si="3247"/>
        <v>0</v>
      </c>
      <c r="EJ873" s="375">
        <f t="shared" si="3248"/>
        <v>1</v>
      </c>
      <c r="EK873" s="375">
        <f t="shared" si="3249"/>
        <v>0</v>
      </c>
      <c r="EL873" s="375">
        <f t="shared" si="3250"/>
        <v>0</v>
      </c>
      <c r="EM873" s="375">
        <f t="shared" si="3251"/>
        <v>1</v>
      </c>
      <c r="EN873" s="375">
        <f t="shared" si="3252"/>
        <v>0</v>
      </c>
      <c r="EO873" s="375">
        <f t="shared" si="3253"/>
        <v>0</v>
      </c>
      <c r="EP873" s="375">
        <f t="shared" si="3254"/>
        <v>1</v>
      </c>
      <c r="EQ873" s="375">
        <f t="shared" si="3255"/>
        <v>0</v>
      </c>
      <c r="ER873" s="375">
        <f t="shared" si="3256"/>
        <v>0</v>
      </c>
      <c r="ES873" s="375">
        <f t="shared" si="3257"/>
        <v>1</v>
      </c>
      <c r="ET873" s="375">
        <f t="shared" si="3258"/>
        <v>0</v>
      </c>
      <c r="EU873" s="375">
        <f t="shared" si="3259"/>
        <v>0</v>
      </c>
      <c r="EV873" s="375">
        <f t="shared" si="3260"/>
        <v>1</v>
      </c>
      <c r="EW873" s="375">
        <f t="shared" si="3261"/>
        <v>0</v>
      </c>
      <c r="EX873" s="375">
        <f t="shared" si="3262"/>
        <v>0</v>
      </c>
      <c r="EY873" s="375">
        <f t="shared" si="3263"/>
        <v>1</v>
      </c>
      <c r="EZ873" s="375">
        <f t="shared" si="3264"/>
        <v>0</v>
      </c>
      <c r="FA873" s="375">
        <f t="shared" si="3265"/>
        <v>0</v>
      </c>
      <c r="FB873" s="375">
        <f t="shared" si="3266"/>
        <v>1</v>
      </c>
      <c r="FC873" s="375">
        <f t="shared" si="3267"/>
        <v>0</v>
      </c>
      <c r="FD873" s="375">
        <f t="shared" si="3268"/>
        <v>0</v>
      </c>
      <c r="FE873" s="376"/>
      <c r="FF873" s="372"/>
      <c r="FG873" s="372"/>
      <c r="FH873" s="372"/>
      <c r="FI873" s="372"/>
      <c r="FJ873" s="372"/>
      <c r="FK873" s="372"/>
      <c r="FL873" s="372"/>
      <c r="FM873" s="372"/>
      <c r="FN873" s="372"/>
      <c r="FO873" s="372"/>
      <c r="FP873" s="372"/>
      <c r="FQ873" s="372"/>
      <c r="FR873" s="372"/>
      <c r="FS873" s="372"/>
      <c r="FT873" s="372"/>
      <c r="FU873" s="372"/>
      <c r="FV873" s="372"/>
      <c r="FW873" s="372"/>
      <c r="FX873" s="372"/>
      <c r="FY873" s="372"/>
      <c r="FZ873" s="372"/>
      <c r="GA873" s="372"/>
      <c r="GB873" s="372"/>
      <c r="GC873" s="372"/>
      <c r="GD873" s="372"/>
      <c r="GE873" s="372"/>
      <c r="GF873" s="372"/>
      <c r="GG873" s="372"/>
      <c r="GH873" s="372"/>
      <c r="GI873" s="372"/>
      <c r="GJ873" s="372"/>
      <c r="GK873" s="372"/>
      <c r="GL873" s="372"/>
      <c r="GM873" s="372"/>
      <c r="GN873" s="372"/>
      <c r="GO873" s="372"/>
      <c r="GP873" s="372"/>
      <c r="GQ873" s="372"/>
      <c r="GR873" s="372"/>
      <c r="GS873" s="372"/>
      <c r="GT873" s="372"/>
      <c r="GU873" s="372"/>
      <c r="GV873" s="372"/>
      <c r="GW873" s="372"/>
      <c r="GX873" s="372"/>
      <c r="GY873" s="372"/>
      <c r="GZ873" s="372"/>
      <c r="HA873" s="372"/>
      <c r="HB873" s="372"/>
      <c r="HC873" s="372"/>
    </row>
    <row r="874" spans="1:211" s="373" customFormat="1" ht="15" customHeight="1" x14ac:dyDescent="0.2">
      <c r="A874" s="366">
        <f>SWDATA!O859</f>
        <v>0</v>
      </c>
      <c r="B874" s="366">
        <f>SWDATA!M859</f>
        <v>0</v>
      </c>
      <c r="C874" s="351">
        <f>IF(AND(SWDATA!M859=1,SWDATA!Q859="promotions"),SWDATA!P859,0)</f>
        <v>0</v>
      </c>
      <c r="D874" s="367">
        <f>ROW(SWDATA!M859)</f>
        <v>859</v>
      </c>
      <c r="E874" s="368">
        <f t="shared" si="3198"/>
        <v>0</v>
      </c>
      <c r="F874" s="369">
        <f t="shared" si="3106"/>
        <v>1</v>
      </c>
      <c r="G874" s="366" t="str">
        <f t="shared" si="3107"/>
        <v/>
      </c>
      <c r="H874" s="370"/>
      <c r="J874" s="238">
        <f t="shared" si="3108"/>
        <v>0</v>
      </c>
      <c r="K874" s="239" t="str">
        <f t="shared" si="3109"/>
        <v/>
      </c>
      <c r="L874" s="342"/>
      <c r="M874" s="345"/>
      <c r="N874" s="340" t="str">
        <f>IF(LEN(SWDATA!F859)=0,"",N873)</f>
        <v/>
      </c>
      <c r="O874" s="296" t="str">
        <f>IF(LEN(SWDATA!G859)=0,"",O873)</f>
        <v/>
      </c>
      <c r="P874" s="297" t="str">
        <f>IF(LEN(SWDATA!C859)=0,"",SWDATA!C859)</f>
        <v/>
      </c>
      <c r="Q874" s="312" t="str">
        <f t="shared" si="3110"/>
        <v/>
      </c>
      <c r="R874" s="223" t="s">
        <v>261</v>
      </c>
      <c r="S874" s="224"/>
      <c r="T874" s="224"/>
      <c r="U874" s="264" t="s">
        <v>611</v>
      </c>
      <c r="V874" s="205" t="s">
        <v>221</v>
      </c>
      <c r="W874" s="266">
        <f>IF(OR(Is_Loading,LEN($A874)=0),"",SWDATA!P859)</f>
        <v>0</v>
      </c>
      <c r="X874" s="267">
        <f>IF(OR(Is_Loading,LEN($A874)=0),"",SWDATA!Q859)</f>
        <v>0</v>
      </c>
      <c r="Y874" s="267">
        <f>IF(OR(Is_Loading,LEN($A874)=0),"",SWDATA!R859)</f>
        <v>0</v>
      </c>
      <c r="Z874" s="266" t="str">
        <f t="shared" si="3269"/>
        <v/>
      </c>
      <c r="AA874" s="266">
        <f>IF(OR(Is_Loading,LEN($A874)=0),"",SWDATA!T859)</f>
        <v>0</v>
      </c>
      <c r="AB874" s="267">
        <f>IF(OR(Is_Loading,LEN($A874)=0),"",SWDATA!U859)</f>
        <v>0</v>
      </c>
      <c r="AC874" s="267">
        <f>IF(OR(Is_Loading,LEN($A874)=0),"",SWDATA!V859)</f>
        <v>0</v>
      </c>
      <c r="AD874" s="266" t="str">
        <f t="shared" si="3111"/>
        <v/>
      </c>
      <c r="AE874" s="266">
        <f>IF(OR(Is_Loading,LEN($A874)=0),"",SWDATA!X859)</f>
        <v>0</v>
      </c>
      <c r="AF874" s="267">
        <f>IF(OR(Is_Loading,LEN($A874)=0),"",SWDATA!Y859)</f>
        <v>0</v>
      </c>
      <c r="AG874" s="267">
        <f>IF(OR(Is_Loading,LEN($A874)=0),"",SWDATA!Z859)</f>
        <v>0</v>
      </c>
      <c r="AH874" s="266" t="str">
        <f t="shared" si="3112"/>
        <v/>
      </c>
      <c r="AI874" s="266">
        <f>IF(OR(Is_Loading,LEN($A874)=0),"",SWDATA!AB859)</f>
        <v>0</v>
      </c>
      <c r="AJ874" s="267">
        <f>IF(OR(Is_Loading,LEN($A874)=0),"",SWDATA!AC859)</f>
        <v>0</v>
      </c>
      <c r="AK874" s="267">
        <f>IF(OR(Is_Loading,LEN($A874)=0),"",SWDATA!AD859)</f>
        <v>0</v>
      </c>
      <c r="AL874" s="266" t="str">
        <f t="shared" si="3113"/>
        <v/>
      </c>
      <c r="AM874" s="266">
        <f>IF(OR(Is_Loading,LEN($A874)=0),"",SWDATA!AF859)</f>
        <v>0</v>
      </c>
      <c r="AN874" s="267">
        <f>IF(OR(Is_Loading,LEN($A874)=0),"",SWDATA!AG859)</f>
        <v>0</v>
      </c>
      <c r="AO874" s="323">
        <f>IF(OR(Is_Loading,LEN($A874)=0),"",SWDATA!AH859)</f>
        <v>0</v>
      </c>
      <c r="AP874" s="320" t="str">
        <f t="shared" si="3114"/>
        <v/>
      </c>
      <c r="AQ874" s="266">
        <f>IF(OR(Is_Loading,LEN($A874)=0),"",SWDATA!AJ859)</f>
        <v>0</v>
      </c>
      <c r="AR874" s="267">
        <f>IF(OR(Is_Loading,LEN($A874)=0),"",SWDATA!AK859)</f>
        <v>0</v>
      </c>
      <c r="AS874" s="267">
        <f>IF(OR(Is_Loading,LEN($A874)=0),"",SWDATA!AL859)</f>
        <v>0</v>
      </c>
      <c r="AT874" s="266" t="str">
        <f t="shared" si="3115"/>
        <v/>
      </c>
      <c r="AU874" s="266">
        <f>IF(OR(Is_Loading,LEN($A874)=0),"",SWDATA!AN859)</f>
        <v>0</v>
      </c>
      <c r="AV874" s="267">
        <f>IF(OR(Is_Loading,LEN($A874)=0),"",SWDATA!AO859)</f>
        <v>0</v>
      </c>
      <c r="AW874" s="267">
        <f>IF(OR(Is_Loading,LEN($A874)=0),"",SWDATA!AP859)</f>
        <v>0</v>
      </c>
      <c r="AX874" s="266" t="str">
        <f t="shared" si="3116"/>
        <v/>
      </c>
      <c r="AY874" s="266">
        <f>IF(OR(Is_Loading,LEN($A874)=0),"",SWDATA!AR859)</f>
        <v>0</v>
      </c>
      <c r="AZ874" s="267">
        <f>IF(OR(Is_Loading,LEN($A874)=0),"",SWDATA!AS859)</f>
        <v>0</v>
      </c>
      <c r="BA874" s="267">
        <f>IF(OR(Is_Loading,LEN($A874)=0),"",SWDATA!AT859)</f>
        <v>0</v>
      </c>
      <c r="BB874" s="266" t="str">
        <f t="shared" si="3117"/>
        <v/>
      </c>
      <c r="BC874" s="266">
        <f>IF(OR(Is_Loading,LEN($A874)=0),"",SWDATA!AV859)</f>
        <v>0</v>
      </c>
      <c r="BD874" s="267">
        <f>IF(OR(Is_Loading,LEN($A874)=0),"",SWDATA!AW859)</f>
        <v>0</v>
      </c>
      <c r="BE874" s="323">
        <f>IF(OR(Is_Loading,LEN($A874)=0),"",SWDATA!AX859)</f>
        <v>0</v>
      </c>
      <c r="BF874" s="320" t="str">
        <f t="shared" si="3118"/>
        <v/>
      </c>
      <c r="BG874" s="11"/>
      <c r="BH874" s="11"/>
      <c r="BI874" s="11"/>
      <c r="BJ874" s="11"/>
      <c r="BK874" s="11"/>
      <c r="BL874" s="11"/>
      <c r="BM874" s="11"/>
      <c r="BN874" s="11"/>
      <c r="BO874" s="11"/>
      <c r="BP874" s="11"/>
      <c r="BQ874" s="11"/>
      <c r="BR874" s="11"/>
      <c r="BS874" s="11"/>
      <c r="BT874" s="11"/>
      <c r="BU874" s="11"/>
      <c r="BV874" s="11"/>
      <c r="BW874" s="11"/>
      <c r="BX874" s="11"/>
      <c r="BY874" s="11"/>
      <c r="BZ874" s="11"/>
      <c r="CA874" s="11"/>
      <c r="CB874" s="11"/>
      <c r="CC874" s="11"/>
      <c r="CD874" s="11"/>
      <c r="CE874" s="11"/>
      <c r="CF874" s="11"/>
      <c r="CG874" s="11"/>
      <c r="CH874" s="11"/>
      <c r="CI874" s="11"/>
      <c r="CJ874" s="11"/>
      <c r="CK874" s="11"/>
      <c r="CL874" s="11"/>
      <c r="CM874" s="11"/>
      <c r="CN874" s="351"/>
      <c r="CO874" s="351"/>
      <c r="CP874" s="351"/>
      <c r="CQ874" s="351"/>
      <c r="CR874" s="351"/>
      <c r="CS874" s="351"/>
      <c r="CT874" s="351"/>
      <c r="CU874" s="351"/>
      <c r="CV874" s="351"/>
      <c r="CW874" s="351"/>
      <c r="CX874" s="351"/>
      <c r="CY874" s="351"/>
      <c r="CZ874" s="351"/>
      <c r="DA874" s="351"/>
      <c r="DB874" s="351"/>
      <c r="DC874" s="351"/>
      <c r="DD874" s="351"/>
      <c r="DE874" s="351"/>
      <c r="DF874" s="351"/>
      <c r="DG874" s="351"/>
      <c r="DH874" s="351"/>
      <c r="DI874" s="351"/>
      <c r="DJ874" s="351"/>
      <c r="DK874" s="351"/>
      <c r="DL874" s="351"/>
      <c r="DM874" s="351"/>
      <c r="DN874" s="351"/>
      <c r="DQ874" s="373" t="str">
        <f t="shared" ref="DQ874" ca="1" si="3270">INDIRECT("'Metrics &amp; Attributes View'!"&amp;IF(ROW()-9=0, "", IF(13+ROW()/23-9&gt;26, CHAR(64+INT((ROW()-9-1)/26)),"")&amp;CHAR(65+MOD(13+ROW()/23-1, 26)))&amp;44)</f>
        <v/>
      </c>
      <c r="DS874" s="372"/>
      <c r="DT874" s="374"/>
      <c r="DU874" s="375"/>
      <c r="DV874" s="375"/>
      <c r="DW874" s="375"/>
      <c r="DX874" s="375">
        <v>1</v>
      </c>
      <c r="DY874" s="375">
        <f t="shared" si="3237"/>
        <v>0</v>
      </c>
      <c r="DZ874" s="375">
        <f t="shared" si="3238"/>
        <v>0</v>
      </c>
      <c r="EA874" s="375">
        <f t="shared" si="3239"/>
        <v>1</v>
      </c>
      <c r="EB874" s="375">
        <f t="shared" si="3240"/>
        <v>0</v>
      </c>
      <c r="EC874" s="375">
        <f t="shared" si="3241"/>
        <v>0</v>
      </c>
      <c r="ED874" s="375">
        <f t="shared" si="3242"/>
        <v>1</v>
      </c>
      <c r="EE874" s="375">
        <f t="shared" si="3243"/>
        <v>0</v>
      </c>
      <c r="EF874" s="375">
        <f t="shared" si="3244"/>
        <v>0</v>
      </c>
      <c r="EG874" s="375">
        <f t="shared" si="3245"/>
        <v>1</v>
      </c>
      <c r="EH874" s="375">
        <f t="shared" si="3246"/>
        <v>0</v>
      </c>
      <c r="EI874" s="375">
        <f t="shared" si="3247"/>
        <v>0</v>
      </c>
      <c r="EJ874" s="375">
        <f t="shared" si="3248"/>
        <v>1</v>
      </c>
      <c r="EK874" s="375">
        <f t="shared" si="3249"/>
        <v>0</v>
      </c>
      <c r="EL874" s="375">
        <f t="shared" si="3250"/>
        <v>0</v>
      </c>
      <c r="EM874" s="375">
        <f t="shared" si="3251"/>
        <v>1</v>
      </c>
      <c r="EN874" s="375">
        <f t="shared" si="3252"/>
        <v>0</v>
      </c>
      <c r="EO874" s="375">
        <f t="shared" si="3253"/>
        <v>0</v>
      </c>
      <c r="EP874" s="375">
        <f t="shared" si="3254"/>
        <v>1</v>
      </c>
      <c r="EQ874" s="375">
        <f t="shared" si="3255"/>
        <v>0</v>
      </c>
      <c r="ER874" s="375">
        <f t="shared" si="3256"/>
        <v>0</v>
      </c>
      <c r="ES874" s="375">
        <f t="shared" si="3257"/>
        <v>1</v>
      </c>
      <c r="ET874" s="375">
        <f t="shared" si="3258"/>
        <v>0</v>
      </c>
      <c r="EU874" s="375">
        <f t="shared" si="3259"/>
        <v>0</v>
      </c>
      <c r="EV874" s="375">
        <f t="shared" si="3260"/>
        <v>1</v>
      </c>
      <c r="EW874" s="375">
        <f t="shared" si="3261"/>
        <v>0</v>
      </c>
      <c r="EX874" s="375">
        <f t="shared" si="3262"/>
        <v>0</v>
      </c>
      <c r="EY874" s="375">
        <f t="shared" si="3263"/>
        <v>1</v>
      </c>
      <c r="EZ874" s="375">
        <f t="shared" si="3264"/>
        <v>0</v>
      </c>
      <c r="FA874" s="375">
        <f t="shared" si="3265"/>
        <v>0</v>
      </c>
      <c r="FB874" s="375">
        <f t="shared" si="3266"/>
        <v>1</v>
      </c>
      <c r="FC874" s="375">
        <f t="shared" si="3267"/>
        <v>0</v>
      </c>
      <c r="FD874" s="375">
        <f t="shared" si="3268"/>
        <v>0</v>
      </c>
      <c r="FE874" s="376"/>
      <c r="FF874" s="372"/>
      <c r="FG874" s="372"/>
      <c r="FH874" s="372"/>
      <c r="FI874" s="372"/>
      <c r="FJ874" s="372"/>
      <c r="FK874" s="372"/>
      <c r="FL874" s="372"/>
      <c r="FM874" s="372"/>
      <c r="FN874" s="372"/>
      <c r="FO874" s="372"/>
      <c r="FP874" s="372"/>
      <c r="FQ874" s="372"/>
      <c r="FR874" s="372"/>
      <c r="FS874" s="372"/>
      <c r="FT874" s="372"/>
      <c r="FU874" s="372"/>
      <c r="FV874" s="372"/>
      <c r="FW874" s="372"/>
      <c r="FX874" s="372"/>
      <c r="FY874" s="372"/>
      <c r="FZ874" s="372"/>
      <c r="GA874" s="372"/>
      <c r="GB874" s="372"/>
      <c r="GC874" s="372"/>
      <c r="GD874" s="372"/>
      <c r="GE874" s="372"/>
      <c r="GF874" s="372"/>
      <c r="GG874" s="372"/>
      <c r="GH874" s="372"/>
      <c r="GI874" s="372"/>
      <c r="GJ874" s="372"/>
      <c r="GK874" s="372"/>
      <c r="GL874" s="372"/>
      <c r="GM874" s="372"/>
      <c r="GN874" s="372"/>
      <c r="GO874" s="372"/>
      <c r="GP874" s="372"/>
      <c r="GQ874" s="372"/>
      <c r="GR874" s="372"/>
      <c r="GS874" s="372"/>
      <c r="GT874" s="372"/>
      <c r="GU874" s="372"/>
      <c r="GV874" s="372"/>
      <c r="GW874" s="372"/>
      <c r="GX874" s="372"/>
      <c r="GY874" s="372"/>
      <c r="GZ874" s="372"/>
      <c r="HA874" s="372"/>
      <c r="HB874" s="372"/>
      <c r="HC874" s="372"/>
    </row>
    <row r="875" spans="1:211" s="373" customFormat="1" ht="15" customHeight="1" x14ac:dyDescent="0.2">
      <c r="A875" s="366">
        <f>SWDATA!O860</f>
        <v>0</v>
      </c>
      <c r="B875" s="366">
        <f>SWDATA!M860</f>
        <v>0</v>
      </c>
      <c r="C875" s="351">
        <f>IF(AND(SWDATA!M860=1,SWDATA!Q860="promotions"),SWDATA!P860,0)</f>
        <v>0</v>
      </c>
      <c r="D875" s="367">
        <f>ROW(SWDATA!M860)</f>
        <v>860</v>
      </c>
      <c r="E875" s="368">
        <f t="shared" si="3198"/>
        <v>0</v>
      </c>
      <c r="F875" s="369">
        <f t="shared" si="3106"/>
        <v>1</v>
      </c>
      <c r="G875" s="366" t="str">
        <f t="shared" si="3107"/>
        <v/>
      </c>
      <c r="H875" s="370"/>
      <c r="J875" s="238">
        <f t="shared" si="3108"/>
        <v>0</v>
      </c>
      <c r="K875" s="239" t="str">
        <f t="shared" si="3109"/>
        <v/>
      </c>
      <c r="L875" s="342"/>
      <c r="M875" s="345"/>
      <c r="N875" s="340" t="str">
        <f>IF(LEN(SWDATA!F860)=0,"",N874)</f>
        <v/>
      </c>
      <c r="O875" s="296" t="str">
        <f>IF(LEN(SWDATA!G860)=0,"",O874)</f>
        <v/>
      </c>
      <c r="P875" s="297" t="str">
        <f>IF(LEN(SWDATA!C860)=0,"",SWDATA!C860)</f>
        <v/>
      </c>
      <c r="Q875" s="312" t="str">
        <f t="shared" si="3110"/>
        <v/>
      </c>
      <c r="R875" s="223" t="s">
        <v>261</v>
      </c>
      <c r="S875" s="224"/>
      <c r="T875" s="224"/>
      <c r="U875" s="264" t="s">
        <v>598</v>
      </c>
      <c r="V875" s="205" t="s">
        <v>221</v>
      </c>
      <c r="W875" s="266">
        <f>IF(OR(Is_Loading,LEN($A875)=0),"",SWDATA!P860)</f>
        <v>0</v>
      </c>
      <c r="X875" s="267">
        <f>IF(OR(Is_Loading,LEN($A875)=0),"",SWDATA!Q860)</f>
        <v>0</v>
      </c>
      <c r="Y875" s="267">
        <f>IF(OR(Is_Loading,LEN($A875)=0),"",SWDATA!R860)</f>
        <v>0</v>
      </c>
      <c r="Z875" s="266" t="str">
        <f t="shared" si="3269"/>
        <v/>
      </c>
      <c r="AA875" s="266">
        <f>IF(OR(Is_Loading,LEN($A875)=0),"",SWDATA!T860)</f>
        <v>0</v>
      </c>
      <c r="AB875" s="267">
        <f>IF(OR(Is_Loading,LEN($A875)=0),"",SWDATA!U860)</f>
        <v>0</v>
      </c>
      <c r="AC875" s="267">
        <f>IF(OR(Is_Loading,LEN($A875)=0),"",SWDATA!V860)</f>
        <v>0</v>
      </c>
      <c r="AD875" s="266" t="str">
        <f t="shared" si="3111"/>
        <v/>
      </c>
      <c r="AE875" s="266">
        <f>IF(OR(Is_Loading,LEN($A875)=0),"",SWDATA!X860)</f>
        <v>0</v>
      </c>
      <c r="AF875" s="267">
        <f>IF(OR(Is_Loading,LEN($A875)=0),"",SWDATA!Y860)</f>
        <v>0</v>
      </c>
      <c r="AG875" s="267">
        <f>IF(OR(Is_Loading,LEN($A875)=0),"",SWDATA!Z860)</f>
        <v>0</v>
      </c>
      <c r="AH875" s="266" t="str">
        <f t="shared" si="3112"/>
        <v/>
      </c>
      <c r="AI875" s="266">
        <f>IF(OR(Is_Loading,LEN($A875)=0),"",SWDATA!AB860)</f>
        <v>0</v>
      </c>
      <c r="AJ875" s="267">
        <f>IF(OR(Is_Loading,LEN($A875)=0),"",SWDATA!AC860)</f>
        <v>0</v>
      </c>
      <c r="AK875" s="267">
        <f>IF(OR(Is_Loading,LEN($A875)=0),"",SWDATA!AD860)</f>
        <v>0</v>
      </c>
      <c r="AL875" s="266" t="str">
        <f t="shared" si="3113"/>
        <v/>
      </c>
      <c r="AM875" s="266">
        <f>IF(OR(Is_Loading,LEN($A875)=0),"",SWDATA!AF860)</f>
        <v>0</v>
      </c>
      <c r="AN875" s="267">
        <f>IF(OR(Is_Loading,LEN($A875)=0),"",SWDATA!AG860)</f>
        <v>0</v>
      </c>
      <c r="AO875" s="323">
        <f>IF(OR(Is_Loading,LEN($A875)=0),"",SWDATA!AH860)</f>
        <v>0</v>
      </c>
      <c r="AP875" s="320" t="str">
        <f t="shared" si="3114"/>
        <v/>
      </c>
      <c r="AQ875" s="266">
        <f>IF(OR(Is_Loading,LEN($A875)=0),"",SWDATA!AJ860)</f>
        <v>0</v>
      </c>
      <c r="AR875" s="267">
        <f>IF(OR(Is_Loading,LEN($A875)=0),"",SWDATA!AK860)</f>
        <v>0</v>
      </c>
      <c r="AS875" s="267">
        <f>IF(OR(Is_Loading,LEN($A875)=0),"",SWDATA!AL860)</f>
        <v>0</v>
      </c>
      <c r="AT875" s="266" t="str">
        <f t="shared" si="3115"/>
        <v/>
      </c>
      <c r="AU875" s="266">
        <f>IF(OR(Is_Loading,LEN($A875)=0),"",SWDATA!AN860)</f>
        <v>0</v>
      </c>
      <c r="AV875" s="267">
        <f>IF(OR(Is_Loading,LEN($A875)=0),"",SWDATA!AO860)</f>
        <v>0</v>
      </c>
      <c r="AW875" s="267">
        <f>IF(OR(Is_Loading,LEN($A875)=0),"",SWDATA!AP860)</f>
        <v>0</v>
      </c>
      <c r="AX875" s="266" t="str">
        <f t="shared" si="3116"/>
        <v/>
      </c>
      <c r="AY875" s="266">
        <f>IF(OR(Is_Loading,LEN($A875)=0),"",SWDATA!AR860)</f>
        <v>0</v>
      </c>
      <c r="AZ875" s="267">
        <f>IF(OR(Is_Loading,LEN($A875)=0),"",SWDATA!AS860)</f>
        <v>0</v>
      </c>
      <c r="BA875" s="267">
        <f>IF(OR(Is_Loading,LEN($A875)=0),"",SWDATA!AT860)</f>
        <v>0</v>
      </c>
      <c r="BB875" s="266" t="str">
        <f t="shared" si="3117"/>
        <v/>
      </c>
      <c r="BC875" s="266">
        <f>IF(OR(Is_Loading,LEN($A875)=0),"",SWDATA!AV860)</f>
        <v>0</v>
      </c>
      <c r="BD875" s="267">
        <f>IF(OR(Is_Loading,LEN($A875)=0),"",SWDATA!AW860)</f>
        <v>0</v>
      </c>
      <c r="BE875" s="323">
        <f>IF(OR(Is_Loading,LEN($A875)=0),"",SWDATA!AX860)</f>
        <v>0</v>
      </c>
      <c r="BF875" s="320" t="str">
        <f t="shared" si="3118"/>
        <v/>
      </c>
      <c r="BG875" s="11"/>
      <c r="BH875" s="11"/>
      <c r="BI875" s="11"/>
      <c r="BJ875" s="11"/>
      <c r="BK875" s="11"/>
      <c r="BL875" s="11"/>
      <c r="BM875" s="11"/>
      <c r="BN875" s="11"/>
      <c r="BO875" s="11"/>
      <c r="BP875" s="11"/>
      <c r="BQ875" s="11"/>
      <c r="BR875" s="11"/>
      <c r="BS875" s="11"/>
      <c r="BT875" s="11"/>
      <c r="BU875" s="11"/>
      <c r="BV875" s="11"/>
      <c r="BW875" s="11"/>
      <c r="BX875" s="11"/>
      <c r="BY875" s="11"/>
      <c r="BZ875" s="11"/>
      <c r="CA875" s="11"/>
      <c r="CB875" s="11"/>
      <c r="CC875" s="11"/>
      <c r="CD875" s="11"/>
      <c r="CE875" s="11"/>
      <c r="CF875" s="11"/>
      <c r="CG875" s="11"/>
      <c r="CH875" s="11"/>
      <c r="CI875" s="11"/>
      <c r="CJ875" s="11"/>
      <c r="CK875" s="11"/>
      <c r="CL875" s="11"/>
      <c r="CM875" s="11"/>
      <c r="CN875" s="351"/>
      <c r="CO875" s="351"/>
      <c r="CP875" s="351"/>
      <c r="CQ875" s="351"/>
      <c r="CR875" s="351"/>
      <c r="CS875" s="351"/>
      <c r="CT875" s="351"/>
      <c r="CU875" s="351"/>
      <c r="CV875" s="351"/>
      <c r="CW875" s="351"/>
      <c r="CX875" s="351"/>
      <c r="CY875" s="351"/>
      <c r="CZ875" s="351"/>
      <c r="DA875" s="351"/>
      <c r="DB875" s="351"/>
      <c r="DC875" s="351"/>
      <c r="DD875" s="351"/>
      <c r="DE875" s="351"/>
      <c r="DF875" s="351"/>
      <c r="DG875" s="351"/>
      <c r="DH875" s="351"/>
      <c r="DI875" s="351"/>
      <c r="DJ875" s="351"/>
      <c r="DK875" s="351"/>
      <c r="DL875" s="351"/>
      <c r="DM875" s="351"/>
      <c r="DN875" s="351"/>
      <c r="DS875" s="372"/>
      <c r="DT875" s="374"/>
      <c r="DU875" s="375"/>
      <c r="DV875" s="375"/>
      <c r="DW875" s="375"/>
      <c r="DX875" s="375">
        <v>1</v>
      </c>
      <c r="DY875" s="375">
        <f t="shared" si="3237"/>
        <v>0</v>
      </c>
      <c r="DZ875" s="375">
        <f t="shared" si="3238"/>
        <v>0</v>
      </c>
      <c r="EA875" s="375">
        <f t="shared" si="3239"/>
        <v>1</v>
      </c>
      <c r="EB875" s="375">
        <f t="shared" si="3240"/>
        <v>0</v>
      </c>
      <c r="EC875" s="375">
        <f t="shared" si="3241"/>
        <v>0</v>
      </c>
      <c r="ED875" s="375">
        <f t="shared" si="3242"/>
        <v>1</v>
      </c>
      <c r="EE875" s="375">
        <f t="shared" si="3243"/>
        <v>0</v>
      </c>
      <c r="EF875" s="375">
        <f t="shared" si="3244"/>
        <v>0</v>
      </c>
      <c r="EG875" s="375">
        <f t="shared" si="3245"/>
        <v>1</v>
      </c>
      <c r="EH875" s="375">
        <f t="shared" si="3246"/>
        <v>0</v>
      </c>
      <c r="EI875" s="375">
        <f t="shared" si="3247"/>
        <v>0</v>
      </c>
      <c r="EJ875" s="375">
        <f t="shared" si="3248"/>
        <v>1</v>
      </c>
      <c r="EK875" s="375">
        <f t="shared" si="3249"/>
        <v>0</v>
      </c>
      <c r="EL875" s="375">
        <f t="shared" si="3250"/>
        <v>0</v>
      </c>
      <c r="EM875" s="375">
        <f t="shared" si="3251"/>
        <v>1</v>
      </c>
      <c r="EN875" s="375">
        <f t="shared" si="3252"/>
        <v>0</v>
      </c>
      <c r="EO875" s="375">
        <f t="shared" si="3253"/>
        <v>0</v>
      </c>
      <c r="EP875" s="375">
        <f t="shared" si="3254"/>
        <v>1</v>
      </c>
      <c r="EQ875" s="375">
        <f t="shared" si="3255"/>
        <v>0</v>
      </c>
      <c r="ER875" s="375">
        <f t="shared" si="3256"/>
        <v>0</v>
      </c>
      <c r="ES875" s="375">
        <f t="shared" si="3257"/>
        <v>1</v>
      </c>
      <c r="ET875" s="375">
        <f t="shared" si="3258"/>
        <v>0</v>
      </c>
      <c r="EU875" s="375">
        <f t="shared" si="3259"/>
        <v>0</v>
      </c>
      <c r="EV875" s="375">
        <f t="shared" si="3260"/>
        <v>1</v>
      </c>
      <c r="EW875" s="375">
        <f t="shared" si="3261"/>
        <v>0</v>
      </c>
      <c r="EX875" s="375">
        <f t="shared" si="3262"/>
        <v>0</v>
      </c>
      <c r="EY875" s="375">
        <f t="shared" si="3263"/>
        <v>1</v>
      </c>
      <c r="EZ875" s="375">
        <f t="shared" si="3264"/>
        <v>0</v>
      </c>
      <c r="FA875" s="375">
        <f t="shared" si="3265"/>
        <v>0</v>
      </c>
      <c r="FB875" s="375">
        <f t="shared" si="3266"/>
        <v>1</v>
      </c>
      <c r="FC875" s="375">
        <f t="shared" si="3267"/>
        <v>0</v>
      </c>
      <c r="FD875" s="375">
        <f t="shared" si="3268"/>
        <v>0</v>
      </c>
      <c r="FE875" s="376"/>
      <c r="FF875" s="372"/>
      <c r="FG875" s="372"/>
      <c r="FH875" s="372"/>
      <c r="FI875" s="372"/>
      <c r="FJ875" s="372"/>
      <c r="FK875" s="372"/>
      <c r="FL875" s="372"/>
      <c r="FM875" s="372"/>
      <c r="FN875" s="372"/>
      <c r="FO875" s="372"/>
      <c r="FP875" s="372"/>
      <c r="FQ875" s="372"/>
      <c r="FR875" s="372"/>
      <c r="FS875" s="372"/>
      <c r="FT875" s="372"/>
      <c r="FU875" s="372"/>
      <c r="FV875" s="372"/>
      <c r="FW875" s="372"/>
      <c r="FX875" s="372"/>
      <c r="FY875" s="372"/>
      <c r="FZ875" s="372"/>
      <c r="GA875" s="372"/>
      <c r="GB875" s="372"/>
      <c r="GC875" s="372"/>
      <c r="GD875" s="372"/>
      <c r="GE875" s="372"/>
      <c r="GF875" s="372"/>
      <c r="GG875" s="372"/>
      <c r="GH875" s="372"/>
      <c r="GI875" s="372"/>
      <c r="GJ875" s="372"/>
      <c r="GK875" s="372"/>
      <c r="GL875" s="372"/>
      <c r="GM875" s="372"/>
      <c r="GN875" s="372"/>
      <c r="GO875" s="372"/>
      <c r="GP875" s="372"/>
      <c r="GQ875" s="372"/>
      <c r="GR875" s="372"/>
      <c r="GS875" s="372"/>
      <c r="GT875" s="372"/>
      <c r="GU875" s="372"/>
      <c r="GV875" s="372"/>
      <c r="GW875" s="372"/>
      <c r="GX875" s="372"/>
      <c r="GY875" s="372"/>
      <c r="GZ875" s="372"/>
      <c r="HA875" s="372"/>
      <c r="HB875" s="372"/>
      <c r="HC875" s="372"/>
    </row>
    <row r="876" spans="1:211" s="373" customFormat="1" ht="15" customHeight="1" x14ac:dyDescent="0.2">
      <c r="A876" s="366">
        <f>SWDATA!O861</f>
        <v>0</v>
      </c>
      <c r="B876" s="366">
        <f>SWDATA!M861</f>
        <v>0</v>
      </c>
      <c r="C876" s="351">
        <f>IF(AND(SWDATA!M861=1,SWDATA!Q861="promotions"),SWDATA!P861,0)</f>
        <v>0</v>
      </c>
      <c r="D876" s="367">
        <f>ROW(SWDATA!M861)</f>
        <v>861</v>
      </c>
      <c r="E876" s="368">
        <f t="shared" si="3198"/>
        <v>0</v>
      </c>
      <c r="F876" s="369">
        <f t="shared" si="3106"/>
        <v>1</v>
      </c>
      <c r="G876" s="366" t="str">
        <f t="shared" si="3107"/>
        <v/>
      </c>
      <c r="H876" s="370"/>
      <c r="J876" s="238">
        <f t="shared" si="3108"/>
        <v>0</v>
      </c>
      <c r="K876" s="239" t="str">
        <f t="shared" si="3109"/>
        <v/>
      </c>
      <c r="L876" s="342"/>
      <c r="M876" s="345"/>
      <c r="N876" s="340" t="str">
        <f>IF(LEN(SWDATA!F861)=0,"",N875)</f>
        <v/>
      </c>
      <c r="O876" s="296" t="str">
        <f>IF(LEN(SWDATA!G861)=0,"",O875)</f>
        <v/>
      </c>
      <c r="P876" s="297" t="str">
        <f>IF(LEN(SWDATA!C861)=0,"",SWDATA!C861)</f>
        <v/>
      </c>
      <c r="Q876" s="312" t="str">
        <f t="shared" si="3110"/>
        <v/>
      </c>
      <c r="R876" s="223" t="s">
        <v>261</v>
      </c>
      <c r="S876" s="224"/>
      <c r="T876" s="224"/>
      <c r="U876" s="264" t="s">
        <v>628</v>
      </c>
      <c r="V876" s="205" t="s">
        <v>221</v>
      </c>
      <c r="W876" s="266">
        <f>IF(OR(Is_Loading,LEN($A876)=0),"",SWDATA!P861)</f>
        <v>0</v>
      </c>
      <c r="X876" s="267">
        <f>IF(OR(Is_Loading,LEN($A876)=0),"",SWDATA!Q861)</f>
        <v>0</v>
      </c>
      <c r="Y876" s="267">
        <f>IF(OR(Is_Loading,LEN($A876)=0),"",SWDATA!R861)</f>
        <v>0</v>
      </c>
      <c r="Z876" s="266" t="str">
        <f t="shared" si="3269"/>
        <v/>
      </c>
      <c r="AA876" s="266">
        <f>IF(OR(Is_Loading,LEN($A876)=0),"",SWDATA!T861)</f>
        <v>0</v>
      </c>
      <c r="AB876" s="267">
        <f>IF(OR(Is_Loading,LEN($A876)=0),"",SWDATA!U861)</f>
        <v>0</v>
      </c>
      <c r="AC876" s="267">
        <f>IF(OR(Is_Loading,LEN($A876)=0),"",SWDATA!V861)</f>
        <v>0</v>
      </c>
      <c r="AD876" s="266" t="str">
        <f t="shared" si="3111"/>
        <v/>
      </c>
      <c r="AE876" s="266">
        <f>IF(OR(Is_Loading,LEN($A876)=0),"",SWDATA!X861)</f>
        <v>0</v>
      </c>
      <c r="AF876" s="267">
        <f>IF(OR(Is_Loading,LEN($A876)=0),"",SWDATA!Y861)</f>
        <v>0</v>
      </c>
      <c r="AG876" s="267">
        <f>IF(OR(Is_Loading,LEN($A876)=0),"",SWDATA!Z861)</f>
        <v>0</v>
      </c>
      <c r="AH876" s="266" t="str">
        <f t="shared" si="3112"/>
        <v/>
      </c>
      <c r="AI876" s="266">
        <f>IF(OR(Is_Loading,LEN($A876)=0),"",SWDATA!AB861)</f>
        <v>0</v>
      </c>
      <c r="AJ876" s="267">
        <f>IF(OR(Is_Loading,LEN($A876)=0),"",SWDATA!AC861)</f>
        <v>0</v>
      </c>
      <c r="AK876" s="267">
        <f>IF(OR(Is_Loading,LEN($A876)=0),"",SWDATA!AD861)</f>
        <v>0</v>
      </c>
      <c r="AL876" s="266" t="str">
        <f t="shared" si="3113"/>
        <v/>
      </c>
      <c r="AM876" s="266">
        <f>IF(OR(Is_Loading,LEN($A876)=0),"",SWDATA!AF861)</f>
        <v>0</v>
      </c>
      <c r="AN876" s="267">
        <f>IF(OR(Is_Loading,LEN($A876)=0),"",SWDATA!AG861)</f>
        <v>0</v>
      </c>
      <c r="AO876" s="323">
        <f>IF(OR(Is_Loading,LEN($A876)=0),"",SWDATA!AH861)</f>
        <v>0</v>
      </c>
      <c r="AP876" s="320" t="str">
        <f t="shared" si="3114"/>
        <v/>
      </c>
      <c r="AQ876" s="266">
        <f>IF(OR(Is_Loading,LEN($A876)=0),"",SWDATA!AJ861)</f>
        <v>0</v>
      </c>
      <c r="AR876" s="267">
        <f>IF(OR(Is_Loading,LEN($A876)=0),"",SWDATA!AK861)</f>
        <v>0</v>
      </c>
      <c r="AS876" s="267">
        <f>IF(OR(Is_Loading,LEN($A876)=0),"",SWDATA!AL861)</f>
        <v>0</v>
      </c>
      <c r="AT876" s="266" t="str">
        <f t="shared" si="3115"/>
        <v/>
      </c>
      <c r="AU876" s="266">
        <f>IF(OR(Is_Loading,LEN($A876)=0),"",SWDATA!AN861)</f>
        <v>0</v>
      </c>
      <c r="AV876" s="267">
        <f>IF(OR(Is_Loading,LEN($A876)=0),"",SWDATA!AO861)</f>
        <v>0</v>
      </c>
      <c r="AW876" s="267">
        <f>IF(OR(Is_Loading,LEN($A876)=0),"",SWDATA!AP861)</f>
        <v>0</v>
      </c>
      <c r="AX876" s="266" t="str">
        <f t="shared" si="3116"/>
        <v/>
      </c>
      <c r="AY876" s="266">
        <f>IF(OR(Is_Loading,LEN($A876)=0),"",SWDATA!AR861)</f>
        <v>0</v>
      </c>
      <c r="AZ876" s="267">
        <f>IF(OR(Is_Loading,LEN($A876)=0),"",SWDATA!AS861)</f>
        <v>0</v>
      </c>
      <c r="BA876" s="267">
        <f>IF(OR(Is_Loading,LEN($A876)=0),"",SWDATA!AT861)</f>
        <v>0</v>
      </c>
      <c r="BB876" s="266" t="str">
        <f t="shared" si="3117"/>
        <v/>
      </c>
      <c r="BC876" s="266">
        <f>IF(OR(Is_Loading,LEN($A876)=0),"",SWDATA!AV861)</f>
        <v>0</v>
      </c>
      <c r="BD876" s="267">
        <f>IF(OR(Is_Loading,LEN($A876)=0),"",SWDATA!AW861)</f>
        <v>0</v>
      </c>
      <c r="BE876" s="323">
        <f>IF(OR(Is_Loading,LEN($A876)=0),"",SWDATA!AX861)</f>
        <v>0</v>
      </c>
      <c r="BF876" s="320" t="str">
        <f t="shared" si="3118"/>
        <v/>
      </c>
      <c r="BG876" s="11"/>
      <c r="BH876" s="11"/>
      <c r="BI876" s="11"/>
      <c r="BJ876" s="11"/>
      <c r="BK876" s="11"/>
      <c r="BL876" s="11"/>
      <c r="BM876" s="11"/>
      <c r="BN876" s="11"/>
      <c r="BO876" s="11"/>
      <c r="BP876" s="11"/>
      <c r="BQ876" s="11"/>
      <c r="BR876" s="11"/>
      <c r="BS876" s="11"/>
      <c r="BT876" s="11"/>
      <c r="BU876" s="11"/>
      <c r="BV876" s="11"/>
      <c r="BW876" s="11"/>
      <c r="BX876" s="11"/>
      <c r="BY876" s="11"/>
      <c r="BZ876" s="11"/>
      <c r="CA876" s="11"/>
      <c r="CB876" s="11"/>
      <c r="CC876" s="11"/>
      <c r="CD876" s="11"/>
      <c r="CE876" s="11"/>
      <c r="CF876" s="11"/>
      <c r="CG876" s="11"/>
      <c r="CH876" s="11"/>
      <c r="CI876" s="11"/>
      <c r="CJ876" s="11"/>
      <c r="CK876" s="11"/>
      <c r="CL876" s="11"/>
      <c r="CM876" s="11"/>
      <c r="CN876" s="351"/>
      <c r="CO876" s="351"/>
      <c r="CP876" s="351"/>
      <c r="CQ876" s="351"/>
      <c r="CR876" s="351"/>
      <c r="CS876" s="351"/>
      <c r="CT876" s="351"/>
      <c r="CU876" s="351"/>
      <c r="CV876" s="351"/>
      <c r="CW876" s="351"/>
      <c r="CX876" s="351"/>
      <c r="CY876" s="351"/>
      <c r="CZ876" s="351"/>
      <c r="DA876" s="351"/>
      <c r="DB876" s="351"/>
      <c r="DC876" s="351"/>
      <c r="DD876" s="351"/>
      <c r="DE876" s="351"/>
      <c r="DF876" s="351"/>
      <c r="DG876" s="351"/>
      <c r="DH876" s="351"/>
      <c r="DI876" s="351"/>
      <c r="DJ876" s="351"/>
      <c r="DK876" s="351"/>
      <c r="DL876" s="351"/>
      <c r="DM876" s="351"/>
      <c r="DN876" s="351"/>
      <c r="DS876" s="372"/>
      <c r="DT876" s="374"/>
      <c r="DU876" s="375"/>
      <c r="DV876" s="375"/>
      <c r="DW876" s="375"/>
      <c r="DX876" s="375">
        <v>1</v>
      </c>
      <c r="DY876" s="375">
        <f t="shared" si="3237"/>
        <v>0</v>
      </c>
      <c r="DZ876" s="375">
        <f t="shared" si="3238"/>
        <v>0</v>
      </c>
      <c r="EA876" s="375">
        <f t="shared" si="3239"/>
        <v>1</v>
      </c>
      <c r="EB876" s="375">
        <f t="shared" si="3240"/>
        <v>0</v>
      </c>
      <c r="EC876" s="375">
        <f t="shared" si="3241"/>
        <v>0</v>
      </c>
      <c r="ED876" s="375">
        <f t="shared" si="3242"/>
        <v>1</v>
      </c>
      <c r="EE876" s="375">
        <f t="shared" si="3243"/>
        <v>0</v>
      </c>
      <c r="EF876" s="375">
        <f t="shared" si="3244"/>
        <v>0</v>
      </c>
      <c r="EG876" s="375">
        <f t="shared" si="3245"/>
        <v>1</v>
      </c>
      <c r="EH876" s="375">
        <f t="shared" si="3246"/>
        <v>0</v>
      </c>
      <c r="EI876" s="375">
        <f t="shared" si="3247"/>
        <v>0</v>
      </c>
      <c r="EJ876" s="375">
        <f t="shared" si="3248"/>
        <v>1</v>
      </c>
      <c r="EK876" s="375">
        <f t="shared" si="3249"/>
        <v>0</v>
      </c>
      <c r="EL876" s="375">
        <f t="shared" si="3250"/>
        <v>0</v>
      </c>
      <c r="EM876" s="375">
        <f t="shared" si="3251"/>
        <v>1</v>
      </c>
      <c r="EN876" s="375">
        <f t="shared" si="3252"/>
        <v>0</v>
      </c>
      <c r="EO876" s="375">
        <f t="shared" si="3253"/>
        <v>0</v>
      </c>
      <c r="EP876" s="375">
        <f t="shared" si="3254"/>
        <v>1</v>
      </c>
      <c r="EQ876" s="375">
        <f t="shared" si="3255"/>
        <v>0</v>
      </c>
      <c r="ER876" s="375">
        <f t="shared" si="3256"/>
        <v>0</v>
      </c>
      <c r="ES876" s="375">
        <f t="shared" si="3257"/>
        <v>1</v>
      </c>
      <c r="ET876" s="375">
        <f t="shared" si="3258"/>
        <v>0</v>
      </c>
      <c r="EU876" s="375">
        <f t="shared" si="3259"/>
        <v>0</v>
      </c>
      <c r="EV876" s="375">
        <f t="shared" si="3260"/>
        <v>1</v>
      </c>
      <c r="EW876" s="375">
        <f t="shared" si="3261"/>
        <v>0</v>
      </c>
      <c r="EX876" s="375">
        <f t="shared" si="3262"/>
        <v>0</v>
      </c>
      <c r="EY876" s="375">
        <f t="shared" si="3263"/>
        <v>1</v>
      </c>
      <c r="EZ876" s="375">
        <f t="shared" si="3264"/>
        <v>0</v>
      </c>
      <c r="FA876" s="375">
        <f t="shared" si="3265"/>
        <v>0</v>
      </c>
      <c r="FB876" s="375">
        <f t="shared" si="3266"/>
        <v>1</v>
      </c>
      <c r="FC876" s="375">
        <f t="shared" si="3267"/>
        <v>0</v>
      </c>
      <c r="FD876" s="375">
        <f t="shared" si="3268"/>
        <v>0</v>
      </c>
      <c r="FE876" s="376"/>
      <c r="FF876" s="372"/>
      <c r="FG876" s="372"/>
      <c r="FH876" s="372"/>
      <c r="FI876" s="372"/>
      <c r="FJ876" s="372"/>
      <c r="FK876" s="372"/>
      <c r="FL876" s="372"/>
      <c r="FM876" s="372"/>
      <c r="FN876" s="372"/>
      <c r="FO876" s="372"/>
      <c r="FP876" s="372"/>
      <c r="FQ876" s="372"/>
      <c r="FR876" s="372"/>
      <c r="FS876" s="372"/>
      <c r="FT876" s="372"/>
      <c r="FU876" s="372"/>
      <c r="FV876" s="372"/>
      <c r="FW876" s="372"/>
      <c r="FX876" s="372"/>
      <c r="FY876" s="372"/>
      <c r="FZ876" s="372"/>
      <c r="GA876" s="372"/>
      <c r="GB876" s="372"/>
      <c r="GC876" s="372"/>
      <c r="GD876" s="372"/>
      <c r="GE876" s="372"/>
      <c r="GF876" s="372"/>
      <c r="GG876" s="372"/>
      <c r="GH876" s="372"/>
      <c r="GI876" s="372"/>
      <c r="GJ876" s="372"/>
      <c r="GK876" s="372"/>
      <c r="GL876" s="372"/>
      <c r="GM876" s="372"/>
      <c r="GN876" s="372"/>
      <c r="GO876" s="372"/>
      <c r="GP876" s="372"/>
      <c r="GQ876" s="372"/>
      <c r="GR876" s="372"/>
      <c r="GS876" s="372"/>
      <c r="GT876" s="372"/>
      <c r="GU876" s="372"/>
      <c r="GV876" s="372"/>
      <c r="GW876" s="372"/>
      <c r="GX876" s="372"/>
      <c r="GY876" s="372"/>
      <c r="GZ876" s="372"/>
      <c r="HA876" s="372"/>
      <c r="HB876" s="372"/>
      <c r="HC876" s="372"/>
    </row>
    <row r="877" spans="1:211" s="373" customFormat="1" ht="15" customHeight="1" x14ac:dyDescent="0.2">
      <c r="A877" s="366">
        <f>SWDATA!O862</f>
        <v>0</v>
      </c>
      <c r="B877" s="366">
        <f>SWDATA!M862</f>
        <v>0</v>
      </c>
      <c r="C877" s="351">
        <f>IF(AND(SWDATA!M862=1,SWDATA!Q862="promotions"),SWDATA!P862,0)</f>
        <v>0</v>
      </c>
      <c r="D877" s="367">
        <f>ROW(SWDATA!M862)</f>
        <v>862</v>
      </c>
      <c r="E877" s="368">
        <f t="shared" si="3198"/>
        <v>0</v>
      </c>
      <c r="F877" s="369">
        <f t="shared" si="3106"/>
        <v>1</v>
      </c>
      <c r="G877" s="366" t="str">
        <f t="shared" si="3107"/>
        <v/>
      </c>
      <c r="H877" s="370"/>
      <c r="J877" s="238">
        <f t="shared" si="3108"/>
        <v>0</v>
      </c>
      <c r="K877" s="239" t="str">
        <f t="shared" si="3109"/>
        <v/>
      </c>
      <c r="L877" s="342"/>
      <c r="M877" s="345"/>
      <c r="N877" s="340" t="str">
        <f>IF(LEN(SWDATA!F862)=0,"",N876)</f>
        <v/>
      </c>
      <c r="O877" s="296" t="str">
        <f>IF(LEN(SWDATA!G862)=0,"",O876)</f>
        <v/>
      </c>
      <c r="P877" s="297" t="str">
        <f>IF(LEN(SWDATA!C862)=0,"",SWDATA!C862)</f>
        <v/>
      </c>
      <c r="Q877" s="312" t="str">
        <f t="shared" si="3110"/>
        <v/>
      </c>
      <c r="R877" s="223" t="s">
        <v>261</v>
      </c>
      <c r="S877" s="224"/>
      <c r="T877" s="224"/>
      <c r="U877" s="264" t="s">
        <v>596</v>
      </c>
      <c r="V877" s="205" t="s">
        <v>221</v>
      </c>
      <c r="W877" s="266">
        <f>IF(OR(Is_Loading,LEN($A877)=0),"",SWDATA!P862)</f>
        <v>0</v>
      </c>
      <c r="X877" s="267">
        <f>IF(OR(Is_Loading,LEN($A877)=0),"",SWDATA!Q862)</f>
        <v>0</v>
      </c>
      <c r="Y877" s="267">
        <f>IF(OR(Is_Loading,LEN($A877)=0),"",SWDATA!R862)</f>
        <v>0</v>
      </c>
      <c r="Z877" s="266" t="str">
        <f t="shared" si="3269"/>
        <v/>
      </c>
      <c r="AA877" s="266">
        <f>IF(OR(Is_Loading,LEN($A877)=0),"",SWDATA!T862)</f>
        <v>0</v>
      </c>
      <c r="AB877" s="267">
        <f>IF(OR(Is_Loading,LEN($A877)=0),"",SWDATA!U862)</f>
        <v>0</v>
      </c>
      <c r="AC877" s="267">
        <f>IF(OR(Is_Loading,LEN($A877)=0),"",SWDATA!V862)</f>
        <v>0</v>
      </c>
      <c r="AD877" s="266" t="str">
        <f t="shared" si="3111"/>
        <v/>
      </c>
      <c r="AE877" s="266">
        <f>IF(OR(Is_Loading,LEN($A877)=0),"",SWDATA!X862)</f>
        <v>0</v>
      </c>
      <c r="AF877" s="267">
        <f>IF(OR(Is_Loading,LEN($A877)=0),"",SWDATA!Y862)</f>
        <v>0</v>
      </c>
      <c r="AG877" s="267">
        <f>IF(OR(Is_Loading,LEN($A877)=0),"",SWDATA!Z862)</f>
        <v>0</v>
      </c>
      <c r="AH877" s="266" t="str">
        <f t="shared" si="3112"/>
        <v/>
      </c>
      <c r="AI877" s="266">
        <f>IF(OR(Is_Loading,LEN($A877)=0),"",SWDATA!AB862)</f>
        <v>0</v>
      </c>
      <c r="AJ877" s="267">
        <f>IF(OR(Is_Loading,LEN($A877)=0),"",SWDATA!AC862)</f>
        <v>0</v>
      </c>
      <c r="AK877" s="267">
        <f>IF(OR(Is_Loading,LEN($A877)=0),"",SWDATA!AD862)</f>
        <v>0</v>
      </c>
      <c r="AL877" s="266" t="str">
        <f t="shared" si="3113"/>
        <v/>
      </c>
      <c r="AM877" s="266">
        <f>IF(OR(Is_Loading,LEN($A877)=0),"",SWDATA!AF862)</f>
        <v>0</v>
      </c>
      <c r="AN877" s="267">
        <f>IF(OR(Is_Loading,LEN($A877)=0),"",SWDATA!AG862)</f>
        <v>0</v>
      </c>
      <c r="AO877" s="323">
        <f>IF(OR(Is_Loading,LEN($A877)=0),"",SWDATA!AH862)</f>
        <v>0</v>
      </c>
      <c r="AP877" s="320" t="str">
        <f t="shared" si="3114"/>
        <v/>
      </c>
      <c r="AQ877" s="266">
        <f>IF(OR(Is_Loading,LEN($A877)=0),"",SWDATA!AJ862)</f>
        <v>0</v>
      </c>
      <c r="AR877" s="267">
        <f>IF(OR(Is_Loading,LEN($A877)=0),"",SWDATA!AK862)</f>
        <v>0</v>
      </c>
      <c r="AS877" s="267">
        <f>IF(OR(Is_Loading,LEN($A877)=0),"",SWDATA!AL862)</f>
        <v>0</v>
      </c>
      <c r="AT877" s="266" t="str">
        <f t="shared" si="3115"/>
        <v/>
      </c>
      <c r="AU877" s="266">
        <f>IF(OR(Is_Loading,LEN($A877)=0),"",SWDATA!AN862)</f>
        <v>0</v>
      </c>
      <c r="AV877" s="267">
        <f>IF(OR(Is_Loading,LEN($A877)=0),"",SWDATA!AO862)</f>
        <v>0</v>
      </c>
      <c r="AW877" s="267">
        <f>IF(OR(Is_Loading,LEN($A877)=0),"",SWDATA!AP862)</f>
        <v>0</v>
      </c>
      <c r="AX877" s="266" t="str">
        <f t="shared" si="3116"/>
        <v/>
      </c>
      <c r="AY877" s="266">
        <f>IF(OR(Is_Loading,LEN($A877)=0),"",SWDATA!AR862)</f>
        <v>0</v>
      </c>
      <c r="AZ877" s="267">
        <f>IF(OR(Is_Loading,LEN($A877)=0),"",SWDATA!AS862)</f>
        <v>0</v>
      </c>
      <c r="BA877" s="267">
        <f>IF(OR(Is_Loading,LEN($A877)=0),"",SWDATA!AT862)</f>
        <v>0</v>
      </c>
      <c r="BB877" s="266" t="str">
        <f t="shared" si="3117"/>
        <v/>
      </c>
      <c r="BC877" s="266">
        <f>IF(OR(Is_Loading,LEN($A877)=0),"",SWDATA!AV862)</f>
        <v>0</v>
      </c>
      <c r="BD877" s="267">
        <f>IF(OR(Is_Loading,LEN($A877)=0),"",SWDATA!AW862)</f>
        <v>0</v>
      </c>
      <c r="BE877" s="323">
        <f>IF(OR(Is_Loading,LEN($A877)=0),"",SWDATA!AX862)</f>
        <v>0</v>
      </c>
      <c r="BF877" s="320" t="str">
        <f t="shared" si="3118"/>
        <v/>
      </c>
      <c r="BG877" s="11"/>
      <c r="BH877" s="11"/>
      <c r="BI877" s="11"/>
      <c r="BJ877" s="11"/>
      <c r="BK877" s="11"/>
      <c r="BL877" s="11"/>
      <c r="BM877" s="11"/>
      <c r="BN877" s="11"/>
      <c r="BO877" s="11"/>
      <c r="BP877" s="11"/>
      <c r="BQ877" s="11"/>
      <c r="BR877" s="11"/>
      <c r="BS877" s="11"/>
      <c r="BT877" s="11"/>
      <c r="BU877" s="11"/>
      <c r="BV877" s="11"/>
      <c r="BW877" s="11"/>
      <c r="BX877" s="11"/>
      <c r="BY877" s="11"/>
      <c r="BZ877" s="11"/>
      <c r="CA877" s="11"/>
      <c r="CB877" s="11"/>
      <c r="CC877" s="11"/>
      <c r="CD877" s="11"/>
      <c r="CE877" s="11"/>
      <c r="CF877" s="11"/>
      <c r="CG877" s="11"/>
      <c r="CH877" s="11"/>
      <c r="CI877" s="11"/>
      <c r="CJ877" s="11"/>
      <c r="CK877" s="11"/>
      <c r="CL877" s="11"/>
      <c r="CM877" s="11"/>
      <c r="CN877" s="351"/>
      <c r="CO877" s="351"/>
      <c r="CP877" s="351"/>
      <c r="CQ877" s="351"/>
      <c r="CR877" s="351"/>
      <c r="CS877" s="351"/>
      <c r="CT877" s="351"/>
      <c r="CU877" s="351"/>
      <c r="CV877" s="351"/>
      <c r="CW877" s="351"/>
      <c r="CX877" s="351"/>
      <c r="CY877" s="351"/>
      <c r="CZ877" s="351"/>
      <c r="DA877" s="351"/>
      <c r="DB877" s="351"/>
      <c r="DC877" s="351"/>
      <c r="DD877" s="351"/>
      <c r="DE877" s="351"/>
      <c r="DF877" s="351"/>
      <c r="DG877" s="351"/>
      <c r="DH877" s="351"/>
      <c r="DI877" s="351"/>
      <c r="DJ877" s="351"/>
      <c r="DK877" s="351"/>
      <c r="DL877" s="351"/>
      <c r="DM877" s="351"/>
      <c r="DN877" s="351"/>
      <c r="DS877" s="372"/>
      <c r="DT877" s="374"/>
      <c r="DU877" s="375"/>
      <c r="DV877" s="375"/>
      <c r="DW877" s="375"/>
      <c r="DX877" s="375">
        <v>1</v>
      </c>
      <c r="DY877" s="375">
        <f t="shared" si="3237"/>
        <v>0</v>
      </c>
      <c r="DZ877" s="375">
        <f t="shared" si="3238"/>
        <v>0</v>
      </c>
      <c r="EA877" s="375">
        <f t="shared" si="3239"/>
        <v>1</v>
      </c>
      <c r="EB877" s="375">
        <f t="shared" si="3240"/>
        <v>0</v>
      </c>
      <c r="EC877" s="375">
        <f t="shared" si="3241"/>
        <v>0</v>
      </c>
      <c r="ED877" s="375">
        <f t="shared" si="3242"/>
        <v>1</v>
      </c>
      <c r="EE877" s="375">
        <f t="shared" si="3243"/>
        <v>0</v>
      </c>
      <c r="EF877" s="375">
        <f t="shared" si="3244"/>
        <v>0</v>
      </c>
      <c r="EG877" s="375">
        <f t="shared" si="3245"/>
        <v>1</v>
      </c>
      <c r="EH877" s="375">
        <f t="shared" si="3246"/>
        <v>0</v>
      </c>
      <c r="EI877" s="375">
        <f t="shared" si="3247"/>
        <v>0</v>
      </c>
      <c r="EJ877" s="375">
        <f t="shared" si="3248"/>
        <v>1</v>
      </c>
      <c r="EK877" s="375">
        <f t="shared" si="3249"/>
        <v>0</v>
      </c>
      <c r="EL877" s="375">
        <f t="shared" si="3250"/>
        <v>0</v>
      </c>
      <c r="EM877" s="375">
        <f t="shared" si="3251"/>
        <v>1</v>
      </c>
      <c r="EN877" s="375">
        <f t="shared" si="3252"/>
        <v>0</v>
      </c>
      <c r="EO877" s="375">
        <f t="shared" si="3253"/>
        <v>0</v>
      </c>
      <c r="EP877" s="375">
        <f t="shared" si="3254"/>
        <v>1</v>
      </c>
      <c r="EQ877" s="375">
        <f t="shared" si="3255"/>
        <v>0</v>
      </c>
      <c r="ER877" s="375">
        <f t="shared" si="3256"/>
        <v>0</v>
      </c>
      <c r="ES877" s="375">
        <f t="shared" si="3257"/>
        <v>1</v>
      </c>
      <c r="ET877" s="375">
        <f t="shared" si="3258"/>
        <v>0</v>
      </c>
      <c r="EU877" s="375">
        <f t="shared" si="3259"/>
        <v>0</v>
      </c>
      <c r="EV877" s="375">
        <f t="shared" si="3260"/>
        <v>1</v>
      </c>
      <c r="EW877" s="375">
        <f t="shared" si="3261"/>
        <v>0</v>
      </c>
      <c r="EX877" s="375">
        <f t="shared" si="3262"/>
        <v>0</v>
      </c>
      <c r="EY877" s="375">
        <f t="shared" si="3263"/>
        <v>1</v>
      </c>
      <c r="EZ877" s="375">
        <f t="shared" si="3264"/>
        <v>0</v>
      </c>
      <c r="FA877" s="375">
        <f t="shared" si="3265"/>
        <v>0</v>
      </c>
      <c r="FB877" s="375">
        <f t="shared" si="3266"/>
        <v>1</v>
      </c>
      <c r="FC877" s="375">
        <f t="shared" si="3267"/>
        <v>0</v>
      </c>
      <c r="FD877" s="375">
        <f t="shared" si="3268"/>
        <v>0</v>
      </c>
      <c r="FE877" s="376"/>
      <c r="FF877" s="372"/>
      <c r="FG877" s="372"/>
      <c r="FH877" s="372"/>
      <c r="FI877" s="372"/>
      <c r="FJ877" s="372"/>
      <c r="FK877" s="372"/>
      <c r="FL877" s="372"/>
      <c r="FM877" s="372"/>
      <c r="FN877" s="372"/>
      <c r="FO877" s="372"/>
      <c r="FP877" s="372"/>
      <c r="FQ877" s="372"/>
      <c r="FR877" s="372"/>
      <c r="FS877" s="372"/>
      <c r="FT877" s="372"/>
      <c r="FU877" s="372"/>
      <c r="FV877" s="372"/>
      <c r="FW877" s="372"/>
      <c r="FX877" s="372"/>
      <c r="FY877" s="372"/>
      <c r="FZ877" s="372"/>
      <c r="GA877" s="372"/>
      <c r="GB877" s="372"/>
      <c r="GC877" s="372"/>
      <c r="GD877" s="372"/>
      <c r="GE877" s="372"/>
      <c r="GF877" s="372"/>
      <c r="GG877" s="372"/>
      <c r="GH877" s="372"/>
      <c r="GI877" s="372"/>
      <c r="GJ877" s="372"/>
      <c r="GK877" s="372"/>
      <c r="GL877" s="372"/>
      <c r="GM877" s="372"/>
      <c r="GN877" s="372"/>
      <c r="GO877" s="372"/>
      <c r="GP877" s="372"/>
      <c r="GQ877" s="372"/>
      <c r="GR877" s="372"/>
      <c r="GS877" s="372"/>
      <c r="GT877" s="372"/>
      <c r="GU877" s="372"/>
      <c r="GV877" s="372"/>
      <c r="GW877" s="372"/>
      <c r="GX877" s="372"/>
      <c r="GY877" s="372"/>
      <c r="GZ877" s="372"/>
      <c r="HA877" s="372"/>
      <c r="HB877" s="372"/>
      <c r="HC877" s="372"/>
    </row>
    <row r="878" spans="1:211" s="373" customFormat="1" ht="15" customHeight="1" x14ac:dyDescent="0.2">
      <c r="A878" s="366">
        <f>SWDATA!O863</f>
        <v>0</v>
      </c>
      <c r="B878" s="366">
        <f>SWDATA!M863</f>
        <v>0</v>
      </c>
      <c r="C878" s="351">
        <f>IF(AND(SWDATA!M863=1,SWDATA!Q863="promotions"),SWDATA!P863,0)</f>
        <v>0</v>
      </c>
      <c r="D878" s="367">
        <f>ROW(SWDATA!M863)</f>
        <v>863</v>
      </c>
      <c r="E878" s="368">
        <f ca="1">IF(AND(B878=1,UPPER(HLOOKUP(D878+14,'Metrics &amp; Attributes View'!$13:$31,19,0))&lt;&gt;"SBOM"),1,0)</f>
        <v>0</v>
      </c>
      <c r="F878" s="369">
        <f t="shared" si="3106"/>
        <v>1</v>
      </c>
      <c r="G878" s="366" t="str">
        <f t="shared" si="3107"/>
        <v/>
      </c>
      <c r="H878" s="370"/>
      <c r="J878" s="238">
        <f t="shared" si="3108"/>
        <v>0</v>
      </c>
      <c r="K878" s="239" t="str">
        <f t="shared" si="3109"/>
        <v/>
      </c>
      <c r="L878" s="342"/>
      <c r="M878" s="345"/>
      <c r="N878" s="340" t="str">
        <f>IF(LEN(SWDATA!F863)=0,"",N877)</f>
        <v/>
      </c>
      <c r="O878" s="296" t="str">
        <f>IF(LEN(SWDATA!G863)=0,"",O877)</f>
        <v/>
      </c>
      <c r="P878" s="297" t="str">
        <f>IF(LEN(SWDATA!C863)=0,"",SWDATA!C863)</f>
        <v/>
      </c>
      <c r="Q878" s="312" t="str">
        <f t="shared" si="3110"/>
        <v/>
      </c>
      <c r="R878" s="223" t="s">
        <v>262</v>
      </c>
      <c r="S878" s="224"/>
      <c r="T878" s="224"/>
      <c r="U878" s="264" t="s">
        <v>623</v>
      </c>
      <c r="V878" s="205" t="s">
        <v>221</v>
      </c>
      <c r="W878" s="266">
        <f>IF(OR(Is_Loading,LEN($A878)=0),"",SWDATA!P863)</f>
        <v>0</v>
      </c>
      <c r="X878" s="267">
        <f>IF(OR(Is_Loading,LEN($A878)=0),"",SWDATA!Q863)</f>
        <v>0</v>
      </c>
      <c r="Y878" s="267">
        <f>IF(OR(Is_Loading,LEN($A878)=0),"",SWDATA!R863)</f>
        <v>0</v>
      </c>
      <c r="Z878" s="266" t="str">
        <f t="shared" si="3269"/>
        <v/>
      </c>
      <c r="AA878" s="266">
        <f>IF(OR(Is_Loading,LEN($A878)=0),"",SWDATA!T863)</f>
        <v>0</v>
      </c>
      <c r="AB878" s="267">
        <f>IF(OR(Is_Loading,LEN($A878)=0),"",SWDATA!U863)</f>
        <v>0</v>
      </c>
      <c r="AC878" s="267">
        <f>IF(OR(Is_Loading,LEN($A878)=0),"",SWDATA!V863)</f>
        <v>0</v>
      </c>
      <c r="AD878" s="266" t="str">
        <f t="shared" si="3111"/>
        <v/>
      </c>
      <c r="AE878" s="266">
        <f>IF(OR(Is_Loading,LEN($A878)=0),"",SWDATA!X863)</f>
        <v>0</v>
      </c>
      <c r="AF878" s="267">
        <f>IF(OR(Is_Loading,LEN($A878)=0),"",SWDATA!Y863)</f>
        <v>0</v>
      </c>
      <c r="AG878" s="267">
        <f>IF(OR(Is_Loading,LEN($A878)=0),"",SWDATA!Z863)</f>
        <v>0</v>
      </c>
      <c r="AH878" s="266" t="str">
        <f t="shared" si="3112"/>
        <v/>
      </c>
      <c r="AI878" s="266">
        <f>IF(OR(Is_Loading,LEN($A878)=0),"",SWDATA!AB863)</f>
        <v>0</v>
      </c>
      <c r="AJ878" s="267">
        <f>IF(OR(Is_Loading,LEN($A878)=0),"",SWDATA!AC863)</f>
        <v>0</v>
      </c>
      <c r="AK878" s="267">
        <f>IF(OR(Is_Loading,LEN($A878)=0),"",SWDATA!AD863)</f>
        <v>0</v>
      </c>
      <c r="AL878" s="266" t="str">
        <f t="shared" si="3113"/>
        <v/>
      </c>
      <c r="AM878" s="266">
        <f>IF(OR(Is_Loading,LEN($A878)=0),"",SWDATA!AF863)</f>
        <v>0</v>
      </c>
      <c r="AN878" s="267">
        <f>IF(OR(Is_Loading,LEN($A878)=0),"",SWDATA!AG863)</f>
        <v>0</v>
      </c>
      <c r="AO878" s="323">
        <f>IF(OR(Is_Loading,LEN($A878)=0),"",SWDATA!AH863)</f>
        <v>0</v>
      </c>
      <c r="AP878" s="320" t="str">
        <f t="shared" si="3114"/>
        <v/>
      </c>
      <c r="AQ878" s="266">
        <f>IF(OR(Is_Loading,LEN($A878)=0),"",SWDATA!AJ863)</f>
        <v>0</v>
      </c>
      <c r="AR878" s="267">
        <f>IF(OR(Is_Loading,LEN($A878)=0),"",SWDATA!AK863)</f>
        <v>0</v>
      </c>
      <c r="AS878" s="267">
        <f>IF(OR(Is_Loading,LEN($A878)=0),"",SWDATA!AL863)</f>
        <v>0</v>
      </c>
      <c r="AT878" s="266" t="str">
        <f t="shared" si="3115"/>
        <v/>
      </c>
      <c r="AU878" s="266">
        <f>IF(OR(Is_Loading,LEN($A878)=0),"",SWDATA!AN863)</f>
        <v>0</v>
      </c>
      <c r="AV878" s="267">
        <f>IF(OR(Is_Loading,LEN($A878)=0),"",SWDATA!AO863)</f>
        <v>0</v>
      </c>
      <c r="AW878" s="267">
        <f>IF(OR(Is_Loading,LEN($A878)=0),"",SWDATA!AP863)</f>
        <v>0</v>
      </c>
      <c r="AX878" s="266" t="str">
        <f t="shared" si="3116"/>
        <v/>
      </c>
      <c r="AY878" s="266">
        <f>IF(OR(Is_Loading,LEN($A878)=0),"",SWDATA!AR863)</f>
        <v>0</v>
      </c>
      <c r="AZ878" s="267">
        <f>IF(OR(Is_Loading,LEN($A878)=0),"",SWDATA!AS863)</f>
        <v>0</v>
      </c>
      <c r="BA878" s="267">
        <f>IF(OR(Is_Loading,LEN($A878)=0),"",SWDATA!AT863)</f>
        <v>0</v>
      </c>
      <c r="BB878" s="266" t="str">
        <f t="shared" si="3117"/>
        <v/>
      </c>
      <c r="BC878" s="266">
        <f>IF(OR(Is_Loading,LEN($A878)=0),"",SWDATA!AV863)</f>
        <v>0</v>
      </c>
      <c r="BD878" s="267">
        <f>IF(OR(Is_Loading,LEN($A878)=0),"",SWDATA!AW863)</f>
        <v>0</v>
      </c>
      <c r="BE878" s="323">
        <f>IF(OR(Is_Loading,LEN($A878)=0),"",SWDATA!AX863)</f>
        <v>0</v>
      </c>
      <c r="BF878" s="320" t="str">
        <f t="shared" si="3118"/>
        <v/>
      </c>
      <c r="BG878" s="11"/>
      <c r="BH878" s="11"/>
      <c r="BI878" s="11"/>
      <c r="BJ878" s="11"/>
      <c r="BK878" s="11"/>
      <c r="BL878" s="11"/>
      <c r="BM878" s="11"/>
      <c r="BN878" s="11"/>
      <c r="BO878" s="11"/>
      <c r="BP878" s="11"/>
      <c r="BQ878" s="11"/>
      <c r="BR878" s="11"/>
      <c r="BS878" s="11"/>
      <c r="BT878" s="11"/>
      <c r="BU878" s="11"/>
      <c r="BV878" s="11"/>
      <c r="BW878" s="11"/>
      <c r="BX878" s="11"/>
      <c r="BY878" s="11"/>
      <c r="BZ878" s="11"/>
      <c r="CA878" s="11"/>
      <c r="CB878" s="11"/>
      <c r="CC878" s="11"/>
      <c r="CD878" s="11"/>
      <c r="CE878" s="11"/>
      <c r="CF878" s="11"/>
      <c r="CG878" s="11"/>
      <c r="CH878" s="11"/>
      <c r="CI878" s="11"/>
      <c r="CJ878" s="11"/>
      <c r="CK878" s="11"/>
      <c r="CL878" s="11"/>
      <c r="CM878" s="11"/>
      <c r="CN878" s="351"/>
      <c r="CO878" s="351"/>
      <c r="CP878" s="351"/>
      <c r="CQ878" s="351"/>
      <c r="CR878" s="351"/>
      <c r="CS878" s="351"/>
      <c r="CT878" s="351"/>
      <c r="CU878" s="351"/>
      <c r="CV878" s="351"/>
      <c r="CW878" s="351"/>
      <c r="CX878" s="351"/>
      <c r="CY878" s="351"/>
      <c r="CZ878" s="351"/>
      <c r="DA878" s="351"/>
      <c r="DB878" s="351"/>
      <c r="DC878" s="351"/>
      <c r="DD878" s="351"/>
      <c r="DE878" s="351"/>
      <c r="DF878" s="351"/>
      <c r="DG878" s="351"/>
      <c r="DH878" s="351"/>
      <c r="DI878" s="351"/>
      <c r="DJ878" s="351"/>
      <c r="DK878" s="351"/>
      <c r="DL878" s="351"/>
      <c r="DM878" s="351"/>
      <c r="DN878" s="351"/>
      <c r="DS878" s="372"/>
      <c r="DT878" s="374"/>
      <c r="DU878" s="375"/>
      <c r="DV878" s="375"/>
      <c r="DW878" s="375"/>
      <c r="DX878" s="375">
        <v>1</v>
      </c>
      <c r="DY878" s="375">
        <f t="shared" si="3237"/>
        <v>0</v>
      </c>
      <c r="DZ878" s="375">
        <f t="shared" si="3238"/>
        <v>0</v>
      </c>
      <c r="EA878" s="375">
        <f t="shared" si="3239"/>
        <v>1</v>
      </c>
      <c r="EB878" s="375">
        <f t="shared" si="3240"/>
        <v>0</v>
      </c>
      <c r="EC878" s="375">
        <f t="shared" si="3241"/>
        <v>0</v>
      </c>
      <c r="ED878" s="375">
        <f t="shared" si="3242"/>
        <v>1</v>
      </c>
      <c r="EE878" s="375">
        <f t="shared" si="3243"/>
        <v>0</v>
      </c>
      <c r="EF878" s="375">
        <f t="shared" si="3244"/>
        <v>0</v>
      </c>
      <c r="EG878" s="375">
        <f t="shared" si="3245"/>
        <v>1</v>
      </c>
      <c r="EH878" s="375">
        <f t="shared" si="3246"/>
        <v>0</v>
      </c>
      <c r="EI878" s="375">
        <f t="shared" si="3247"/>
        <v>0</v>
      </c>
      <c r="EJ878" s="375">
        <f t="shared" si="3248"/>
        <v>1</v>
      </c>
      <c r="EK878" s="375">
        <f t="shared" si="3249"/>
        <v>0</v>
      </c>
      <c r="EL878" s="375">
        <f t="shared" si="3250"/>
        <v>0</v>
      </c>
      <c r="EM878" s="375">
        <f t="shared" si="3251"/>
        <v>1</v>
      </c>
      <c r="EN878" s="375">
        <f t="shared" si="3252"/>
        <v>0</v>
      </c>
      <c r="EO878" s="375">
        <f t="shared" si="3253"/>
        <v>0</v>
      </c>
      <c r="EP878" s="375">
        <f t="shared" si="3254"/>
        <v>1</v>
      </c>
      <c r="EQ878" s="375">
        <f t="shared" si="3255"/>
        <v>0</v>
      </c>
      <c r="ER878" s="375">
        <f t="shared" si="3256"/>
        <v>0</v>
      </c>
      <c r="ES878" s="375">
        <f t="shared" si="3257"/>
        <v>1</v>
      </c>
      <c r="ET878" s="375">
        <f t="shared" si="3258"/>
        <v>0</v>
      </c>
      <c r="EU878" s="375">
        <f t="shared" si="3259"/>
        <v>0</v>
      </c>
      <c r="EV878" s="375">
        <f t="shared" si="3260"/>
        <v>1</v>
      </c>
      <c r="EW878" s="375">
        <f t="shared" si="3261"/>
        <v>0</v>
      </c>
      <c r="EX878" s="375">
        <f t="shared" si="3262"/>
        <v>0</v>
      </c>
      <c r="EY878" s="375">
        <f t="shared" si="3263"/>
        <v>1</v>
      </c>
      <c r="EZ878" s="375">
        <f t="shared" si="3264"/>
        <v>0</v>
      </c>
      <c r="FA878" s="375">
        <f t="shared" si="3265"/>
        <v>0</v>
      </c>
      <c r="FB878" s="375">
        <f t="shared" si="3266"/>
        <v>1</v>
      </c>
      <c r="FC878" s="375">
        <f t="shared" si="3267"/>
        <v>0</v>
      </c>
      <c r="FD878" s="375">
        <f t="shared" si="3268"/>
        <v>0</v>
      </c>
      <c r="FE878" s="376"/>
      <c r="FF878" s="372"/>
      <c r="FG878" s="372"/>
      <c r="FH878" s="372"/>
      <c r="FI878" s="372"/>
      <c r="FJ878" s="372"/>
      <c r="FK878" s="372"/>
      <c r="FL878" s="372"/>
      <c r="FM878" s="372"/>
      <c r="FN878" s="372"/>
      <c r="FO878" s="372"/>
      <c r="FP878" s="372"/>
      <c r="FQ878" s="372"/>
      <c r="FR878" s="372"/>
      <c r="FS878" s="372"/>
      <c r="FT878" s="372"/>
      <c r="FU878" s="372"/>
      <c r="FV878" s="372"/>
      <c r="FW878" s="372"/>
      <c r="FX878" s="372"/>
      <c r="FY878" s="372"/>
      <c r="FZ878" s="372"/>
      <c r="GA878" s="372"/>
      <c r="GB878" s="372"/>
      <c r="GC878" s="372"/>
      <c r="GD878" s="372"/>
      <c r="GE878" s="372"/>
      <c r="GF878" s="372"/>
      <c r="GG878" s="372"/>
      <c r="GH878" s="372"/>
      <c r="GI878" s="372"/>
      <c r="GJ878" s="372"/>
      <c r="GK878" s="372"/>
      <c r="GL878" s="372"/>
      <c r="GM878" s="372"/>
      <c r="GN878" s="372"/>
      <c r="GO878" s="372"/>
      <c r="GP878" s="372"/>
      <c r="GQ878" s="372"/>
      <c r="GR878" s="372"/>
      <c r="GS878" s="372"/>
      <c r="GT878" s="372"/>
      <c r="GU878" s="372"/>
      <c r="GV878" s="372"/>
      <c r="GW878" s="372"/>
      <c r="GX878" s="372"/>
      <c r="GY878" s="372"/>
      <c r="GZ878" s="372"/>
      <c r="HA878" s="372"/>
      <c r="HB878" s="372"/>
      <c r="HC878" s="372"/>
    </row>
    <row r="879" spans="1:211" s="373" customFormat="1" ht="15" customHeight="1" x14ac:dyDescent="0.2">
      <c r="A879" s="366">
        <f>SWDATA!O864</f>
        <v>0</v>
      </c>
      <c r="B879" s="366">
        <f>SWDATA!M864</f>
        <v>0</v>
      </c>
      <c r="C879" s="351">
        <f>IF(AND(SWDATA!M864=1,SWDATA!Q864="promotions"),SWDATA!P864,0)</f>
        <v>0</v>
      </c>
      <c r="D879" s="367">
        <f>ROW(SWDATA!M864)</f>
        <v>864</v>
      </c>
      <c r="E879" s="368">
        <f t="shared" ref="E879" si="3271">B879</f>
        <v>0</v>
      </c>
      <c r="F879" s="369">
        <f t="shared" si="3106"/>
        <v>1</v>
      </c>
      <c r="G879" s="366" t="str">
        <f t="shared" si="3107"/>
        <v/>
      </c>
      <c r="H879" s="370"/>
      <c r="J879" s="238">
        <f t="shared" si="3108"/>
        <v>0</v>
      </c>
      <c r="K879" s="239" t="str">
        <f t="shared" si="3109"/>
        <v/>
      </c>
      <c r="L879" s="342"/>
      <c r="M879" s="345"/>
      <c r="N879" s="340" t="str">
        <f>IF(LEN(SWDATA!F864)=0,"",N878)</f>
        <v/>
      </c>
      <c r="O879" s="296" t="str">
        <f>IF(LEN(SWDATA!G864)=0,"",O878)</f>
        <v/>
      </c>
      <c r="P879" s="297" t="str">
        <f>IF(LEN(SWDATA!C864)=0,"",SWDATA!C864)</f>
        <v/>
      </c>
      <c r="Q879" s="312" t="str">
        <f t="shared" si="3110"/>
        <v/>
      </c>
      <c r="R879" s="223" t="s">
        <v>261</v>
      </c>
      <c r="S879" s="224"/>
      <c r="T879" s="224"/>
      <c r="U879" s="264" t="s">
        <v>624</v>
      </c>
      <c r="V879" s="205" t="s">
        <v>221</v>
      </c>
      <c r="W879" s="266">
        <f>IF(OR(Is_Loading,LEN($A879)=0),"",SWDATA!P864)</f>
        <v>0</v>
      </c>
      <c r="X879" s="267">
        <f>IF(OR(Is_Loading,LEN($A879)=0),"",SWDATA!Q864)</f>
        <v>0</v>
      </c>
      <c r="Y879" s="267">
        <f>IF(OR(Is_Loading,LEN($A879)=0),"",SWDATA!R864)</f>
        <v>0</v>
      </c>
      <c r="Z879" s="266" t="str">
        <f t="shared" si="3269"/>
        <v/>
      </c>
      <c r="AA879" s="266">
        <f>IF(OR(Is_Loading,LEN($A879)=0),"",SWDATA!T864)</f>
        <v>0</v>
      </c>
      <c r="AB879" s="267">
        <f>IF(OR(Is_Loading,LEN($A879)=0),"",SWDATA!U864)</f>
        <v>0</v>
      </c>
      <c r="AC879" s="267">
        <f>IF(OR(Is_Loading,LEN($A879)=0),"",SWDATA!V864)</f>
        <v>0</v>
      </c>
      <c r="AD879" s="266" t="str">
        <f t="shared" si="3111"/>
        <v/>
      </c>
      <c r="AE879" s="266">
        <f>IF(OR(Is_Loading,LEN($A879)=0),"",SWDATA!X864)</f>
        <v>0</v>
      </c>
      <c r="AF879" s="267">
        <f>IF(OR(Is_Loading,LEN($A879)=0),"",SWDATA!Y864)</f>
        <v>0</v>
      </c>
      <c r="AG879" s="267">
        <f>IF(OR(Is_Loading,LEN($A879)=0),"",SWDATA!Z864)</f>
        <v>0</v>
      </c>
      <c r="AH879" s="266" t="str">
        <f t="shared" si="3112"/>
        <v/>
      </c>
      <c r="AI879" s="266">
        <f>IF(OR(Is_Loading,LEN($A879)=0),"",SWDATA!AB864)</f>
        <v>0</v>
      </c>
      <c r="AJ879" s="267">
        <f>IF(OR(Is_Loading,LEN($A879)=0),"",SWDATA!AC864)</f>
        <v>0</v>
      </c>
      <c r="AK879" s="267">
        <f>IF(OR(Is_Loading,LEN($A879)=0),"",SWDATA!AD864)</f>
        <v>0</v>
      </c>
      <c r="AL879" s="266" t="str">
        <f t="shared" si="3113"/>
        <v/>
      </c>
      <c r="AM879" s="266">
        <f>IF(OR(Is_Loading,LEN($A879)=0),"",SWDATA!AF864)</f>
        <v>0</v>
      </c>
      <c r="AN879" s="267">
        <f>IF(OR(Is_Loading,LEN($A879)=0),"",SWDATA!AG864)</f>
        <v>0</v>
      </c>
      <c r="AO879" s="323">
        <f>IF(OR(Is_Loading,LEN($A879)=0),"",SWDATA!AH864)</f>
        <v>0</v>
      </c>
      <c r="AP879" s="320" t="str">
        <f t="shared" si="3114"/>
        <v/>
      </c>
      <c r="AQ879" s="266">
        <f>IF(OR(Is_Loading,LEN($A879)=0),"",SWDATA!AJ864)</f>
        <v>0</v>
      </c>
      <c r="AR879" s="267">
        <f>IF(OR(Is_Loading,LEN($A879)=0),"",SWDATA!AK864)</f>
        <v>0</v>
      </c>
      <c r="AS879" s="267">
        <f>IF(OR(Is_Loading,LEN($A879)=0),"",SWDATA!AL864)</f>
        <v>0</v>
      </c>
      <c r="AT879" s="266" t="str">
        <f t="shared" si="3115"/>
        <v/>
      </c>
      <c r="AU879" s="266">
        <f>IF(OR(Is_Loading,LEN($A879)=0),"",SWDATA!AN864)</f>
        <v>0</v>
      </c>
      <c r="AV879" s="267">
        <f>IF(OR(Is_Loading,LEN($A879)=0),"",SWDATA!AO864)</f>
        <v>0</v>
      </c>
      <c r="AW879" s="267">
        <f>IF(OR(Is_Loading,LEN($A879)=0),"",SWDATA!AP864)</f>
        <v>0</v>
      </c>
      <c r="AX879" s="266" t="str">
        <f t="shared" si="3116"/>
        <v/>
      </c>
      <c r="AY879" s="266">
        <f>IF(OR(Is_Loading,LEN($A879)=0),"",SWDATA!AR864)</f>
        <v>0</v>
      </c>
      <c r="AZ879" s="267">
        <f>IF(OR(Is_Loading,LEN($A879)=0),"",SWDATA!AS864)</f>
        <v>0</v>
      </c>
      <c r="BA879" s="267">
        <f>IF(OR(Is_Loading,LEN($A879)=0),"",SWDATA!AT864)</f>
        <v>0</v>
      </c>
      <c r="BB879" s="266" t="str">
        <f t="shared" si="3117"/>
        <v/>
      </c>
      <c r="BC879" s="266">
        <f>IF(OR(Is_Loading,LEN($A879)=0),"",SWDATA!AV864)</f>
        <v>0</v>
      </c>
      <c r="BD879" s="267">
        <f>IF(OR(Is_Loading,LEN($A879)=0),"",SWDATA!AW864)</f>
        <v>0</v>
      </c>
      <c r="BE879" s="323">
        <f>IF(OR(Is_Loading,LEN($A879)=0),"",SWDATA!AX864)</f>
        <v>0</v>
      </c>
      <c r="BF879" s="320" t="str">
        <f t="shared" si="3118"/>
        <v/>
      </c>
      <c r="BG879" s="11"/>
      <c r="BH879" s="11"/>
      <c r="BI879" s="11"/>
      <c r="BJ879" s="11"/>
      <c r="BK879" s="11"/>
      <c r="BL879" s="11"/>
      <c r="BM879" s="11"/>
      <c r="BN879" s="11"/>
      <c r="BO879" s="11"/>
      <c r="BP879" s="11"/>
      <c r="BQ879" s="11"/>
      <c r="BR879" s="11"/>
      <c r="BS879" s="11"/>
      <c r="BT879" s="11"/>
      <c r="BU879" s="11"/>
      <c r="BV879" s="11"/>
      <c r="BW879" s="11"/>
      <c r="BX879" s="11"/>
      <c r="BY879" s="11"/>
      <c r="BZ879" s="11"/>
      <c r="CA879" s="11"/>
      <c r="CB879" s="11"/>
      <c r="CC879" s="11"/>
      <c r="CD879" s="11"/>
      <c r="CE879" s="11"/>
      <c r="CF879" s="11"/>
      <c r="CG879" s="11"/>
      <c r="CH879" s="11"/>
      <c r="CI879" s="11"/>
      <c r="CJ879" s="11"/>
      <c r="CK879" s="11"/>
      <c r="CL879" s="11"/>
      <c r="CM879" s="11"/>
      <c r="CN879" s="351"/>
      <c r="CO879" s="351"/>
      <c r="CP879" s="351"/>
      <c r="CQ879" s="351"/>
      <c r="CR879" s="351"/>
      <c r="CS879" s="351"/>
      <c r="CT879" s="351"/>
      <c r="CU879" s="351"/>
      <c r="CV879" s="351"/>
      <c r="CW879" s="351"/>
      <c r="CX879" s="351"/>
      <c r="CY879" s="351"/>
      <c r="CZ879" s="351"/>
      <c r="DA879" s="351"/>
      <c r="DB879" s="351"/>
      <c r="DC879" s="351"/>
      <c r="DD879" s="351"/>
      <c r="DE879" s="351"/>
      <c r="DF879" s="351"/>
      <c r="DG879" s="351"/>
      <c r="DH879" s="351"/>
      <c r="DI879" s="351"/>
      <c r="DJ879" s="351"/>
      <c r="DK879" s="351"/>
      <c r="DL879" s="351"/>
      <c r="DM879" s="351"/>
      <c r="DN879" s="351"/>
      <c r="DS879" s="372"/>
      <c r="DT879" s="374"/>
      <c r="DU879" s="375"/>
      <c r="DV879" s="375"/>
      <c r="DW879" s="375"/>
      <c r="DX879" s="375">
        <v>1</v>
      </c>
      <c r="DY879" s="375">
        <f t="shared" si="3237"/>
        <v>0</v>
      </c>
      <c r="DZ879" s="375">
        <f t="shared" si="3238"/>
        <v>0</v>
      </c>
      <c r="EA879" s="375">
        <f t="shared" si="3239"/>
        <v>1</v>
      </c>
      <c r="EB879" s="375">
        <f t="shared" si="3240"/>
        <v>0</v>
      </c>
      <c r="EC879" s="375">
        <f t="shared" si="3241"/>
        <v>0</v>
      </c>
      <c r="ED879" s="375">
        <f t="shared" si="3242"/>
        <v>1</v>
      </c>
      <c r="EE879" s="375">
        <f t="shared" si="3243"/>
        <v>0</v>
      </c>
      <c r="EF879" s="375">
        <f t="shared" si="3244"/>
        <v>0</v>
      </c>
      <c r="EG879" s="375">
        <f t="shared" si="3245"/>
        <v>1</v>
      </c>
      <c r="EH879" s="375">
        <f t="shared" si="3246"/>
        <v>0</v>
      </c>
      <c r="EI879" s="375">
        <f t="shared" si="3247"/>
        <v>0</v>
      </c>
      <c r="EJ879" s="375">
        <f t="shared" si="3248"/>
        <v>1</v>
      </c>
      <c r="EK879" s="375">
        <f t="shared" si="3249"/>
        <v>0</v>
      </c>
      <c r="EL879" s="375">
        <f t="shared" si="3250"/>
        <v>0</v>
      </c>
      <c r="EM879" s="375">
        <f t="shared" si="3251"/>
        <v>1</v>
      </c>
      <c r="EN879" s="375">
        <f t="shared" si="3252"/>
        <v>0</v>
      </c>
      <c r="EO879" s="375">
        <f t="shared" si="3253"/>
        <v>0</v>
      </c>
      <c r="EP879" s="375">
        <f t="shared" si="3254"/>
        <v>1</v>
      </c>
      <c r="EQ879" s="375">
        <f t="shared" si="3255"/>
        <v>0</v>
      </c>
      <c r="ER879" s="375">
        <f t="shared" si="3256"/>
        <v>0</v>
      </c>
      <c r="ES879" s="375">
        <f t="shared" si="3257"/>
        <v>1</v>
      </c>
      <c r="ET879" s="375">
        <f t="shared" si="3258"/>
        <v>0</v>
      </c>
      <c r="EU879" s="375">
        <f t="shared" si="3259"/>
        <v>0</v>
      </c>
      <c r="EV879" s="375">
        <f t="shared" si="3260"/>
        <v>1</v>
      </c>
      <c r="EW879" s="375">
        <f t="shared" si="3261"/>
        <v>0</v>
      </c>
      <c r="EX879" s="375">
        <f t="shared" si="3262"/>
        <v>0</v>
      </c>
      <c r="EY879" s="375">
        <f t="shared" si="3263"/>
        <v>1</v>
      </c>
      <c r="EZ879" s="375">
        <f t="shared" si="3264"/>
        <v>0</v>
      </c>
      <c r="FA879" s="375">
        <f t="shared" si="3265"/>
        <v>0</v>
      </c>
      <c r="FB879" s="375">
        <f t="shared" si="3266"/>
        <v>1</v>
      </c>
      <c r="FC879" s="375">
        <f t="shared" si="3267"/>
        <v>0</v>
      </c>
      <c r="FD879" s="375">
        <f t="shared" si="3268"/>
        <v>0</v>
      </c>
      <c r="FE879" s="376"/>
      <c r="FF879" s="372"/>
      <c r="FG879" s="372"/>
      <c r="FH879" s="372"/>
      <c r="FI879" s="372"/>
      <c r="FJ879" s="372"/>
      <c r="FK879" s="372"/>
      <c r="FL879" s="372"/>
      <c r="FM879" s="372"/>
      <c r="FN879" s="372"/>
      <c r="FO879" s="372"/>
      <c r="FP879" s="372"/>
      <c r="FQ879" s="372"/>
      <c r="FR879" s="372"/>
      <c r="FS879" s="372"/>
      <c r="FT879" s="372"/>
      <c r="FU879" s="372"/>
      <c r="FV879" s="372"/>
      <c r="FW879" s="372"/>
      <c r="FX879" s="372"/>
      <c r="FY879" s="372"/>
      <c r="FZ879" s="372"/>
      <c r="GA879" s="372"/>
      <c r="GB879" s="372"/>
      <c r="GC879" s="372"/>
      <c r="GD879" s="372"/>
      <c r="GE879" s="372"/>
      <c r="GF879" s="372"/>
      <c r="GG879" s="372"/>
      <c r="GH879" s="372"/>
      <c r="GI879" s="372"/>
      <c r="GJ879" s="372"/>
      <c r="GK879" s="372"/>
      <c r="GL879" s="372"/>
      <c r="GM879" s="372"/>
      <c r="GN879" s="372"/>
      <c r="GO879" s="372"/>
      <c r="GP879" s="372"/>
      <c r="GQ879" s="372"/>
      <c r="GR879" s="372"/>
      <c r="GS879" s="372"/>
      <c r="GT879" s="372"/>
      <c r="GU879" s="372"/>
      <c r="GV879" s="372"/>
      <c r="GW879" s="372"/>
      <c r="GX879" s="372"/>
      <c r="GY879" s="372"/>
      <c r="GZ879" s="372"/>
      <c r="HA879" s="372"/>
      <c r="HB879" s="372"/>
      <c r="HC879" s="372"/>
    </row>
    <row r="880" spans="1:211" s="373" customFormat="1" ht="15" customHeight="1" thickBot="1" x14ac:dyDescent="0.25">
      <c r="A880" s="366">
        <f>SWDATA!O865</f>
        <v>0</v>
      </c>
      <c r="B880" s="366">
        <f>SWDATA!M865</f>
        <v>0</v>
      </c>
      <c r="C880" s="351">
        <f>IF(AND(SWDATA!M865=1,SWDATA!Q865="promotions"),SWDATA!P865,0)</f>
        <v>0</v>
      </c>
      <c r="D880" s="367">
        <f>ROW(SWDATA!M865)</f>
        <v>865</v>
      </c>
      <c r="E880" s="368">
        <f ca="1">IF(AND(B880=1,UPPER(HLOOKUP(D880+12,'Metrics &amp; Attributes View'!$13:$31,19,0))&lt;&gt;"SBOM"),1,0)</f>
        <v>0</v>
      </c>
      <c r="F880" s="369">
        <f t="shared" si="3106"/>
        <v>1</v>
      </c>
      <c r="G880" s="366" t="str">
        <f t="shared" si="3107"/>
        <v/>
      </c>
      <c r="H880" s="370"/>
      <c r="J880" s="238">
        <f t="shared" si="3108"/>
        <v>0</v>
      </c>
      <c r="K880" s="239" t="str">
        <f t="shared" si="3109"/>
        <v/>
      </c>
      <c r="L880" s="342"/>
      <c r="M880" s="345"/>
      <c r="N880" s="340" t="str">
        <f>IF(LEN(SWDATA!F865)=0,"",N879)</f>
        <v/>
      </c>
      <c r="O880" s="296" t="str">
        <f>IF(LEN(SWDATA!G865)=0,"",O879)</f>
        <v/>
      </c>
      <c r="P880" s="297" t="str">
        <f>IF(LEN(SWDATA!C865)=0,"",SWDATA!C865)</f>
        <v/>
      </c>
      <c r="Q880" s="312" t="str">
        <f t="shared" si="3110"/>
        <v/>
      </c>
      <c r="R880" s="223" t="s">
        <v>262</v>
      </c>
      <c r="S880" s="224"/>
      <c r="T880" s="224"/>
      <c r="U880" s="264" t="s">
        <v>603</v>
      </c>
      <c r="V880" s="205" t="s">
        <v>221</v>
      </c>
      <c r="W880" s="266">
        <f>IF(OR(Is_Loading,LEN($A880)=0),"",SWDATA!P865)</f>
        <v>0</v>
      </c>
      <c r="X880" s="267">
        <f>IF(OR(Is_Loading,LEN($A880)=0),"",SWDATA!Q865)</f>
        <v>0</v>
      </c>
      <c r="Y880" s="267">
        <f>IF(OR(Is_Loading,LEN($A880)=0),"",SWDATA!R865)</f>
        <v>0</v>
      </c>
      <c r="Z880" s="266" t="str">
        <f t="shared" si="3269"/>
        <v/>
      </c>
      <c r="AA880" s="266">
        <f>IF(OR(Is_Loading,LEN($A880)=0),"",SWDATA!T865)</f>
        <v>0</v>
      </c>
      <c r="AB880" s="267">
        <f>IF(OR(Is_Loading,LEN($A880)=0),"",SWDATA!U865)</f>
        <v>0</v>
      </c>
      <c r="AC880" s="267">
        <f>IF(OR(Is_Loading,LEN($A880)=0),"",SWDATA!V865)</f>
        <v>0</v>
      </c>
      <c r="AD880" s="266" t="str">
        <f t="shared" si="3111"/>
        <v/>
      </c>
      <c r="AE880" s="266">
        <f>IF(OR(Is_Loading,LEN($A880)=0),"",SWDATA!X865)</f>
        <v>0</v>
      </c>
      <c r="AF880" s="267">
        <f>IF(OR(Is_Loading,LEN($A880)=0),"",SWDATA!Y865)</f>
        <v>0</v>
      </c>
      <c r="AG880" s="267">
        <f>IF(OR(Is_Loading,LEN($A880)=0),"",SWDATA!Z865)</f>
        <v>0</v>
      </c>
      <c r="AH880" s="266" t="str">
        <f t="shared" si="3112"/>
        <v/>
      </c>
      <c r="AI880" s="266">
        <f>IF(OR(Is_Loading,LEN($A880)=0),"",SWDATA!AB865)</f>
        <v>0</v>
      </c>
      <c r="AJ880" s="267">
        <f>IF(OR(Is_Loading,LEN($A880)=0),"",SWDATA!AC865)</f>
        <v>0</v>
      </c>
      <c r="AK880" s="267">
        <f>IF(OR(Is_Loading,LEN($A880)=0),"",SWDATA!AD865)</f>
        <v>0</v>
      </c>
      <c r="AL880" s="266" t="str">
        <f t="shared" si="3113"/>
        <v/>
      </c>
      <c r="AM880" s="266">
        <f>IF(OR(Is_Loading,LEN($A880)=0),"",SWDATA!AF865)</f>
        <v>0</v>
      </c>
      <c r="AN880" s="267">
        <f>IF(OR(Is_Loading,LEN($A880)=0),"",SWDATA!AG865)</f>
        <v>0</v>
      </c>
      <c r="AO880" s="323">
        <f>IF(OR(Is_Loading,LEN($A880)=0),"",SWDATA!AH865)</f>
        <v>0</v>
      </c>
      <c r="AP880" s="320" t="str">
        <f t="shared" si="3114"/>
        <v/>
      </c>
      <c r="AQ880" s="266">
        <f>IF(OR(Is_Loading,LEN($A880)=0),"",SWDATA!AJ865)</f>
        <v>0</v>
      </c>
      <c r="AR880" s="267">
        <f>IF(OR(Is_Loading,LEN($A880)=0),"",SWDATA!AK865)</f>
        <v>0</v>
      </c>
      <c r="AS880" s="267">
        <f>IF(OR(Is_Loading,LEN($A880)=0),"",SWDATA!AL865)</f>
        <v>0</v>
      </c>
      <c r="AT880" s="266" t="str">
        <f t="shared" si="3115"/>
        <v/>
      </c>
      <c r="AU880" s="266">
        <f>IF(OR(Is_Loading,LEN($A880)=0),"",SWDATA!AN865)</f>
        <v>0</v>
      </c>
      <c r="AV880" s="267">
        <f>IF(OR(Is_Loading,LEN($A880)=0),"",SWDATA!AO865)</f>
        <v>0</v>
      </c>
      <c r="AW880" s="267">
        <f>IF(OR(Is_Loading,LEN($A880)=0),"",SWDATA!AP865)</f>
        <v>0</v>
      </c>
      <c r="AX880" s="266" t="str">
        <f t="shared" si="3116"/>
        <v/>
      </c>
      <c r="AY880" s="266">
        <f>IF(OR(Is_Loading,LEN($A880)=0),"",SWDATA!AR865)</f>
        <v>0</v>
      </c>
      <c r="AZ880" s="267">
        <f>IF(OR(Is_Loading,LEN($A880)=0),"",SWDATA!AS865)</f>
        <v>0</v>
      </c>
      <c r="BA880" s="267">
        <f>IF(OR(Is_Loading,LEN($A880)=0),"",SWDATA!AT865)</f>
        <v>0</v>
      </c>
      <c r="BB880" s="266" t="str">
        <f t="shared" si="3117"/>
        <v/>
      </c>
      <c r="BC880" s="266">
        <f>IF(OR(Is_Loading,LEN($A880)=0),"",SWDATA!AV865)</f>
        <v>0</v>
      </c>
      <c r="BD880" s="267">
        <f>IF(OR(Is_Loading,LEN($A880)=0),"",SWDATA!AW865)</f>
        <v>0</v>
      </c>
      <c r="BE880" s="323">
        <f>IF(OR(Is_Loading,LEN($A880)=0),"",SWDATA!AX865)</f>
        <v>0</v>
      </c>
      <c r="BF880" s="320" t="str">
        <f t="shared" si="3118"/>
        <v/>
      </c>
      <c r="BG880" s="11"/>
      <c r="BH880" s="11"/>
      <c r="BI880" s="11"/>
      <c r="BJ880" s="11"/>
      <c r="BK880" s="11"/>
      <c r="BL880" s="11"/>
      <c r="BM880" s="11"/>
      <c r="BN880" s="11"/>
      <c r="BO880" s="11"/>
      <c r="BP880" s="11"/>
      <c r="BQ880" s="11"/>
      <c r="BR880" s="11"/>
      <c r="BS880" s="11"/>
      <c r="BT880" s="11"/>
      <c r="BU880" s="11"/>
      <c r="BV880" s="11"/>
      <c r="BW880" s="11"/>
      <c r="BX880" s="11"/>
      <c r="BY880" s="11"/>
      <c r="BZ880" s="11"/>
      <c r="CA880" s="11"/>
      <c r="CB880" s="11"/>
      <c r="CC880" s="11"/>
      <c r="CD880" s="11"/>
      <c r="CE880" s="11"/>
      <c r="CF880" s="11"/>
      <c r="CG880" s="11"/>
      <c r="CH880" s="11"/>
      <c r="CI880" s="11"/>
      <c r="CJ880" s="11"/>
      <c r="CK880" s="11"/>
      <c r="CL880" s="11"/>
      <c r="CM880" s="11"/>
      <c r="CN880" s="351"/>
      <c r="CO880" s="351"/>
      <c r="CP880" s="351"/>
      <c r="CQ880" s="351"/>
      <c r="CR880" s="351"/>
      <c r="CS880" s="351"/>
      <c r="CT880" s="351"/>
      <c r="CU880" s="351"/>
      <c r="CV880" s="351"/>
      <c r="CW880" s="351"/>
      <c r="CX880" s="351"/>
      <c r="CY880" s="351"/>
      <c r="CZ880" s="351"/>
      <c r="DA880" s="351"/>
      <c r="DB880" s="351"/>
      <c r="DC880" s="351"/>
      <c r="DD880" s="351"/>
      <c r="DE880" s="351"/>
      <c r="DF880" s="351"/>
      <c r="DG880" s="351"/>
      <c r="DH880" s="351"/>
      <c r="DI880" s="351"/>
      <c r="DJ880" s="351"/>
      <c r="DK880" s="351"/>
      <c r="DL880" s="351"/>
      <c r="DM880" s="351"/>
      <c r="DN880" s="351"/>
      <c r="DS880" s="372"/>
      <c r="DT880" s="374"/>
      <c r="DU880" s="375"/>
      <c r="DV880" s="375"/>
      <c r="DW880" s="375"/>
      <c r="DX880" s="375">
        <v>1</v>
      </c>
      <c r="DY880" s="375">
        <f t="shared" si="3237"/>
        <v>0</v>
      </c>
      <c r="DZ880" s="375">
        <f t="shared" si="3238"/>
        <v>0</v>
      </c>
      <c r="EA880" s="375">
        <f t="shared" si="3239"/>
        <v>1</v>
      </c>
      <c r="EB880" s="375">
        <f t="shared" si="3240"/>
        <v>0</v>
      </c>
      <c r="EC880" s="375">
        <f t="shared" si="3241"/>
        <v>0</v>
      </c>
      <c r="ED880" s="375">
        <f t="shared" si="3242"/>
        <v>1</v>
      </c>
      <c r="EE880" s="375">
        <f t="shared" si="3243"/>
        <v>0</v>
      </c>
      <c r="EF880" s="375">
        <f t="shared" si="3244"/>
        <v>0</v>
      </c>
      <c r="EG880" s="375">
        <f t="shared" si="3245"/>
        <v>1</v>
      </c>
      <c r="EH880" s="375">
        <f t="shared" si="3246"/>
        <v>0</v>
      </c>
      <c r="EI880" s="375">
        <f t="shared" si="3247"/>
        <v>0</v>
      </c>
      <c r="EJ880" s="375">
        <f t="shared" si="3248"/>
        <v>1</v>
      </c>
      <c r="EK880" s="375">
        <f t="shared" si="3249"/>
        <v>0</v>
      </c>
      <c r="EL880" s="375">
        <f t="shared" si="3250"/>
        <v>0</v>
      </c>
      <c r="EM880" s="375">
        <f t="shared" si="3251"/>
        <v>1</v>
      </c>
      <c r="EN880" s="375">
        <f t="shared" si="3252"/>
        <v>0</v>
      </c>
      <c r="EO880" s="375">
        <f t="shared" si="3253"/>
        <v>0</v>
      </c>
      <c r="EP880" s="375">
        <f t="shared" si="3254"/>
        <v>1</v>
      </c>
      <c r="EQ880" s="375">
        <f t="shared" si="3255"/>
        <v>0</v>
      </c>
      <c r="ER880" s="375">
        <f t="shared" si="3256"/>
        <v>0</v>
      </c>
      <c r="ES880" s="375">
        <f t="shared" si="3257"/>
        <v>1</v>
      </c>
      <c r="ET880" s="375">
        <f t="shared" si="3258"/>
        <v>0</v>
      </c>
      <c r="EU880" s="375">
        <f t="shared" si="3259"/>
        <v>0</v>
      </c>
      <c r="EV880" s="375">
        <f t="shared" si="3260"/>
        <v>1</v>
      </c>
      <c r="EW880" s="375">
        <f t="shared" si="3261"/>
        <v>0</v>
      </c>
      <c r="EX880" s="375">
        <f t="shared" si="3262"/>
        <v>0</v>
      </c>
      <c r="EY880" s="375">
        <f t="shared" si="3263"/>
        <v>1</v>
      </c>
      <c r="EZ880" s="375">
        <f t="shared" si="3264"/>
        <v>0</v>
      </c>
      <c r="FA880" s="375">
        <f t="shared" si="3265"/>
        <v>0</v>
      </c>
      <c r="FB880" s="375">
        <f t="shared" si="3266"/>
        <v>1</v>
      </c>
      <c r="FC880" s="375">
        <f t="shared" si="3267"/>
        <v>0</v>
      </c>
      <c r="FD880" s="375">
        <f t="shared" si="3268"/>
        <v>0</v>
      </c>
      <c r="FE880" s="376"/>
      <c r="FF880" s="372"/>
      <c r="FG880" s="372"/>
      <c r="FH880" s="372"/>
      <c r="FI880" s="372"/>
      <c r="FJ880" s="372"/>
      <c r="FK880" s="372"/>
      <c r="FL880" s="372"/>
      <c r="FM880" s="372"/>
      <c r="FN880" s="372"/>
      <c r="FO880" s="372"/>
      <c r="FP880" s="372"/>
      <c r="FQ880" s="372"/>
      <c r="FR880" s="372"/>
      <c r="FS880" s="372"/>
      <c r="FT880" s="372"/>
      <c r="FU880" s="372"/>
      <c r="FV880" s="372"/>
      <c r="FW880" s="372"/>
      <c r="FX880" s="372"/>
      <c r="FY880" s="372"/>
      <c r="FZ880" s="372"/>
      <c r="GA880" s="372"/>
      <c r="GB880" s="372"/>
      <c r="GC880" s="372"/>
      <c r="GD880" s="372"/>
      <c r="GE880" s="372"/>
      <c r="GF880" s="372"/>
      <c r="GG880" s="372"/>
      <c r="GH880" s="372"/>
      <c r="GI880" s="372"/>
      <c r="GJ880" s="372"/>
      <c r="GK880" s="372"/>
      <c r="GL880" s="372"/>
      <c r="GM880" s="372"/>
      <c r="GN880" s="372"/>
      <c r="GO880" s="372"/>
      <c r="GP880" s="372"/>
      <c r="GQ880" s="372"/>
      <c r="GR880" s="372"/>
      <c r="GS880" s="372"/>
      <c r="GT880" s="372"/>
      <c r="GU880" s="372"/>
      <c r="GV880" s="372"/>
      <c r="GW880" s="372"/>
      <c r="GX880" s="372"/>
      <c r="GY880" s="372"/>
      <c r="GZ880" s="372"/>
      <c r="HA880" s="372"/>
      <c r="HB880" s="372"/>
      <c r="HC880" s="372"/>
    </row>
    <row r="881" spans="1:211" s="373" customFormat="1" ht="15" hidden="1" customHeight="1" outlineLevel="1" x14ac:dyDescent="0.2">
      <c r="A881" s="366">
        <f>SWDATA!O866</f>
        <v>0</v>
      </c>
      <c r="B881" s="366">
        <f>SWDATA!M866</f>
        <v>0</v>
      </c>
      <c r="C881" s="351">
        <f>IF(AND(SWDATA!M866=1,SWDATA!Q866="promotions"),SWDATA!P866,0)</f>
        <v>0</v>
      </c>
      <c r="D881" s="367">
        <f>ROW(SWDATA!M866)</f>
        <v>866</v>
      </c>
      <c r="E881" s="368">
        <f t="shared" ref="E881:E891" si="3272">B881</f>
        <v>0</v>
      </c>
      <c r="F881" s="369">
        <f t="shared" si="3106"/>
        <v>1</v>
      </c>
      <c r="G881" s="366" t="str">
        <f t="shared" si="3107"/>
        <v/>
      </c>
      <c r="H881" s="370"/>
      <c r="J881" s="238">
        <f t="shared" si="3108"/>
        <v>0</v>
      </c>
      <c r="K881" s="239" t="str">
        <f t="shared" si="3109"/>
        <v/>
      </c>
      <c r="L881" s="342"/>
      <c r="M881" s="345"/>
      <c r="N881" s="340" t="str">
        <f>IF(LEN(SWDATA!F866)=0,"",N880)</f>
        <v/>
      </c>
      <c r="O881" s="296" t="str">
        <f>IF(LEN(SWDATA!G866)=0,"",O880)</f>
        <v/>
      </c>
      <c r="P881" s="297" t="str">
        <f>IF(LEN(SWDATA!C866)=0,"",SWDATA!C866)</f>
        <v/>
      </c>
      <c r="Q881" s="312" t="str">
        <f t="shared" si="3110"/>
        <v/>
      </c>
      <c r="R881" s="223" t="s">
        <v>261</v>
      </c>
      <c r="S881" s="224"/>
      <c r="T881" s="224"/>
      <c r="U881" s="264" t="s">
        <v>610</v>
      </c>
      <c r="V881" s="205" t="s">
        <v>221</v>
      </c>
      <c r="W881" s="266">
        <f>IF(OR(Is_Loading,LEN($A881)=0),"",SWDATA!P866)</f>
        <v>0</v>
      </c>
      <c r="X881" s="267">
        <f>IF(OR(Is_Loading,LEN($A881)=0),"",SWDATA!Q866)</f>
        <v>0</v>
      </c>
      <c r="Y881" s="267">
        <f>IF(OR(Is_Loading,LEN($A881)=0),"",SWDATA!R866)</f>
        <v>0</v>
      </c>
      <c r="Z881" s="266" t="str">
        <f t="shared" si="3269"/>
        <v/>
      </c>
      <c r="AA881" s="266">
        <f>IF(OR(Is_Loading,LEN($A881)=0),"",SWDATA!T866)</f>
        <v>0</v>
      </c>
      <c r="AB881" s="267">
        <f>IF(OR(Is_Loading,LEN($A881)=0),"",SWDATA!U866)</f>
        <v>0</v>
      </c>
      <c r="AC881" s="267">
        <f>IF(OR(Is_Loading,LEN($A881)=0),"",SWDATA!V866)</f>
        <v>0</v>
      </c>
      <c r="AD881" s="266" t="str">
        <f t="shared" si="3111"/>
        <v/>
      </c>
      <c r="AE881" s="266">
        <f>IF(OR(Is_Loading,LEN($A881)=0),"",SWDATA!X866)</f>
        <v>0</v>
      </c>
      <c r="AF881" s="267">
        <f>IF(OR(Is_Loading,LEN($A881)=0),"",SWDATA!Y866)</f>
        <v>0</v>
      </c>
      <c r="AG881" s="267">
        <f>IF(OR(Is_Loading,LEN($A881)=0),"",SWDATA!Z866)</f>
        <v>0</v>
      </c>
      <c r="AH881" s="266" t="str">
        <f t="shared" si="3112"/>
        <v/>
      </c>
      <c r="AI881" s="266">
        <f>IF(OR(Is_Loading,LEN($A881)=0),"",SWDATA!AB866)</f>
        <v>0</v>
      </c>
      <c r="AJ881" s="267">
        <f>IF(OR(Is_Loading,LEN($A881)=0),"",SWDATA!AC866)</f>
        <v>0</v>
      </c>
      <c r="AK881" s="267">
        <f>IF(OR(Is_Loading,LEN($A881)=0),"",SWDATA!AD866)</f>
        <v>0</v>
      </c>
      <c r="AL881" s="266" t="str">
        <f t="shared" si="3113"/>
        <v/>
      </c>
      <c r="AM881" s="266">
        <f>IF(OR(Is_Loading,LEN($A881)=0),"",SWDATA!AF866)</f>
        <v>0</v>
      </c>
      <c r="AN881" s="267">
        <f>IF(OR(Is_Loading,LEN($A881)=0),"",SWDATA!AG866)</f>
        <v>0</v>
      </c>
      <c r="AO881" s="323">
        <f>IF(OR(Is_Loading,LEN($A881)=0),"",SWDATA!AH866)</f>
        <v>0</v>
      </c>
      <c r="AP881" s="320" t="str">
        <f t="shared" si="3114"/>
        <v/>
      </c>
      <c r="AQ881" s="266">
        <f>IF(OR(Is_Loading,LEN($A881)=0),"",SWDATA!AJ866)</f>
        <v>0</v>
      </c>
      <c r="AR881" s="267">
        <f>IF(OR(Is_Loading,LEN($A881)=0),"",SWDATA!AK866)</f>
        <v>0</v>
      </c>
      <c r="AS881" s="267">
        <f>IF(OR(Is_Loading,LEN($A881)=0),"",SWDATA!AL866)</f>
        <v>0</v>
      </c>
      <c r="AT881" s="266" t="str">
        <f t="shared" si="3115"/>
        <v/>
      </c>
      <c r="AU881" s="266">
        <f>IF(OR(Is_Loading,LEN($A881)=0),"",SWDATA!AN866)</f>
        <v>0</v>
      </c>
      <c r="AV881" s="267">
        <f>IF(OR(Is_Loading,LEN($A881)=0),"",SWDATA!AO866)</f>
        <v>0</v>
      </c>
      <c r="AW881" s="267">
        <f>IF(OR(Is_Loading,LEN($A881)=0),"",SWDATA!AP866)</f>
        <v>0</v>
      </c>
      <c r="AX881" s="266" t="str">
        <f t="shared" si="3116"/>
        <v/>
      </c>
      <c r="AY881" s="266">
        <f>IF(OR(Is_Loading,LEN($A881)=0),"",SWDATA!AR866)</f>
        <v>0</v>
      </c>
      <c r="AZ881" s="267">
        <f>IF(OR(Is_Loading,LEN($A881)=0),"",SWDATA!AS866)</f>
        <v>0</v>
      </c>
      <c r="BA881" s="267">
        <f>IF(OR(Is_Loading,LEN($A881)=0),"",SWDATA!AT866)</f>
        <v>0</v>
      </c>
      <c r="BB881" s="266" t="str">
        <f t="shared" si="3117"/>
        <v/>
      </c>
      <c r="BC881" s="266">
        <f>IF(OR(Is_Loading,LEN($A881)=0),"",SWDATA!AV866)</f>
        <v>0</v>
      </c>
      <c r="BD881" s="267">
        <f>IF(OR(Is_Loading,LEN($A881)=0),"",SWDATA!AW866)</f>
        <v>0</v>
      </c>
      <c r="BE881" s="323">
        <f>IF(OR(Is_Loading,LEN($A881)=0),"",SWDATA!AX866)</f>
        <v>0</v>
      </c>
      <c r="BF881" s="320" t="str">
        <f t="shared" si="3118"/>
        <v/>
      </c>
      <c r="BG881" s="11"/>
      <c r="BH881" s="11"/>
      <c r="BI881" s="11"/>
      <c r="BJ881" s="11"/>
      <c r="BK881" s="11"/>
      <c r="BL881" s="11"/>
      <c r="BM881" s="11"/>
      <c r="BN881" s="11"/>
      <c r="BO881" s="11"/>
      <c r="BP881" s="11"/>
      <c r="BQ881" s="11"/>
      <c r="BR881" s="11"/>
      <c r="BS881" s="11"/>
      <c r="BT881" s="11"/>
      <c r="BU881" s="11"/>
      <c r="BV881" s="11"/>
      <c r="BW881" s="11"/>
      <c r="BX881" s="11"/>
      <c r="BY881" s="11"/>
      <c r="BZ881" s="11"/>
      <c r="CA881" s="11"/>
      <c r="CB881" s="11"/>
      <c r="CC881" s="11"/>
      <c r="CD881" s="11"/>
      <c r="CE881" s="11"/>
      <c r="CF881" s="11"/>
      <c r="CG881" s="11"/>
      <c r="CH881" s="11"/>
      <c r="CI881" s="11"/>
      <c r="CJ881" s="11"/>
      <c r="CK881" s="11"/>
      <c r="CL881" s="11"/>
      <c r="CM881" s="11"/>
      <c r="CN881" s="351"/>
      <c r="CO881" s="351"/>
      <c r="CP881" s="351"/>
      <c r="CQ881" s="351"/>
      <c r="CR881" s="351"/>
      <c r="CS881" s="351"/>
      <c r="CT881" s="351"/>
      <c r="CU881" s="351"/>
      <c r="CV881" s="351"/>
      <c r="CW881" s="351"/>
      <c r="CX881" s="351"/>
      <c r="CY881" s="351"/>
      <c r="CZ881" s="351"/>
      <c r="DA881" s="351"/>
      <c r="DB881" s="351"/>
      <c r="DC881" s="351"/>
      <c r="DD881" s="351"/>
      <c r="DE881" s="351"/>
      <c r="DF881" s="351"/>
      <c r="DG881" s="351"/>
      <c r="DH881" s="351"/>
      <c r="DI881" s="351"/>
      <c r="DJ881" s="351"/>
      <c r="DK881" s="351"/>
      <c r="DL881" s="351"/>
      <c r="DM881" s="351"/>
      <c r="DN881" s="351"/>
      <c r="DS881" s="372"/>
      <c r="DT881" s="374"/>
      <c r="DU881" s="375"/>
      <c r="DV881" s="375"/>
      <c r="DW881" s="375"/>
      <c r="DX881" s="375">
        <v>1</v>
      </c>
      <c r="DY881" s="375">
        <f t="shared" si="3237"/>
        <v>0</v>
      </c>
      <c r="DZ881" s="375">
        <f t="shared" si="3238"/>
        <v>0</v>
      </c>
      <c r="EA881" s="375">
        <f t="shared" si="3239"/>
        <v>1</v>
      </c>
      <c r="EB881" s="375">
        <f t="shared" si="3240"/>
        <v>0</v>
      </c>
      <c r="EC881" s="375">
        <f t="shared" si="3241"/>
        <v>0</v>
      </c>
      <c r="ED881" s="375">
        <f t="shared" si="3242"/>
        <v>1</v>
      </c>
      <c r="EE881" s="375">
        <f t="shared" si="3243"/>
        <v>0</v>
      </c>
      <c r="EF881" s="375">
        <f t="shared" si="3244"/>
        <v>0</v>
      </c>
      <c r="EG881" s="375">
        <f t="shared" si="3245"/>
        <v>1</v>
      </c>
      <c r="EH881" s="375">
        <f t="shared" si="3246"/>
        <v>0</v>
      </c>
      <c r="EI881" s="375">
        <f t="shared" si="3247"/>
        <v>0</v>
      </c>
      <c r="EJ881" s="375">
        <f t="shared" si="3248"/>
        <v>1</v>
      </c>
      <c r="EK881" s="375">
        <f t="shared" si="3249"/>
        <v>0</v>
      </c>
      <c r="EL881" s="375">
        <f t="shared" si="3250"/>
        <v>0</v>
      </c>
      <c r="EM881" s="375">
        <f t="shared" si="3251"/>
        <v>1</v>
      </c>
      <c r="EN881" s="375">
        <f t="shared" si="3252"/>
        <v>0</v>
      </c>
      <c r="EO881" s="375">
        <f t="shared" si="3253"/>
        <v>0</v>
      </c>
      <c r="EP881" s="375">
        <f t="shared" si="3254"/>
        <v>1</v>
      </c>
      <c r="EQ881" s="375">
        <f t="shared" si="3255"/>
        <v>0</v>
      </c>
      <c r="ER881" s="375">
        <f t="shared" si="3256"/>
        <v>0</v>
      </c>
      <c r="ES881" s="375">
        <f t="shared" si="3257"/>
        <v>1</v>
      </c>
      <c r="ET881" s="375">
        <f t="shared" si="3258"/>
        <v>0</v>
      </c>
      <c r="EU881" s="375">
        <f t="shared" si="3259"/>
        <v>0</v>
      </c>
      <c r="EV881" s="375">
        <f t="shared" si="3260"/>
        <v>1</v>
      </c>
      <c r="EW881" s="375">
        <f t="shared" si="3261"/>
        <v>0</v>
      </c>
      <c r="EX881" s="375">
        <f t="shared" si="3262"/>
        <v>0</v>
      </c>
      <c r="EY881" s="375">
        <f t="shared" si="3263"/>
        <v>1</v>
      </c>
      <c r="EZ881" s="375">
        <f t="shared" si="3264"/>
        <v>0</v>
      </c>
      <c r="FA881" s="375">
        <f t="shared" si="3265"/>
        <v>0</v>
      </c>
      <c r="FB881" s="375">
        <f t="shared" si="3266"/>
        <v>1</v>
      </c>
      <c r="FC881" s="375">
        <f t="shared" si="3267"/>
        <v>0</v>
      </c>
      <c r="FD881" s="375">
        <f t="shared" si="3268"/>
        <v>0</v>
      </c>
      <c r="FE881" s="376"/>
      <c r="FF881" s="372"/>
      <c r="FG881" s="372"/>
      <c r="FH881" s="372"/>
      <c r="FI881" s="372"/>
      <c r="FJ881" s="372"/>
      <c r="FK881" s="372"/>
      <c r="FL881" s="372"/>
      <c r="FM881" s="372"/>
      <c r="FN881" s="372"/>
      <c r="FO881" s="372"/>
      <c r="FP881" s="372"/>
      <c r="FQ881" s="372"/>
      <c r="FR881" s="372"/>
      <c r="FS881" s="372"/>
      <c r="FT881" s="372"/>
      <c r="FU881" s="372"/>
      <c r="FV881" s="372"/>
      <c r="FW881" s="372"/>
      <c r="FX881" s="372"/>
      <c r="FY881" s="372"/>
      <c r="FZ881" s="372"/>
      <c r="GA881" s="372"/>
      <c r="GB881" s="372"/>
      <c r="GC881" s="372"/>
      <c r="GD881" s="372"/>
      <c r="GE881" s="372"/>
      <c r="GF881" s="372"/>
      <c r="GG881" s="372"/>
      <c r="GH881" s="372"/>
      <c r="GI881" s="372"/>
      <c r="GJ881" s="372"/>
      <c r="GK881" s="372"/>
      <c r="GL881" s="372"/>
      <c r="GM881" s="372"/>
      <c r="GN881" s="372"/>
      <c r="GO881" s="372"/>
      <c r="GP881" s="372"/>
      <c r="GQ881" s="372"/>
      <c r="GR881" s="372"/>
      <c r="GS881" s="372"/>
      <c r="GT881" s="372"/>
      <c r="GU881" s="372"/>
      <c r="GV881" s="372"/>
      <c r="GW881" s="372"/>
      <c r="GX881" s="372"/>
      <c r="GY881" s="372"/>
      <c r="GZ881" s="372"/>
      <c r="HA881" s="372"/>
      <c r="HB881" s="372"/>
      <c r="HC881" s="372"/>
    </row>
    <row r="882" spans="1:211" s="373" customFormat="1" ht="15" hidden="1" customHeight="1" outlineLevel="1" x14ac:dyDescent="0.2">
      <c r="A882" s="366">
        <f>SWDATA!O867</f>
        <v>0</v>
      </c>
      <c r="B882" s="366">
        <f>SWDATA!M867</f>
        <v>0</v>
      </c>
      <c r="C882" s="351">
        <f>IF(AND(SWDATA!M867=1,SWDATA!Q867="promotions"),SWDATA!P867,0)</f>
        <v>0</v>
      </c>
      <c r="D882" s="367">
        <f>ROW(SWDATA!M867)</f>
        <v>867</v>
      </c>
      <c r="E882" s="368">
        <f t="shared" si="3272"/>
        <v>0</v>
      </c>
      <c r="F882" s="369">
        <f t="shared" si="3106"/>
        <v>1</v>
      </c>
      <c r="G882" s="366" t="str">
        <f t="shared" si="3107"/>
        <v/>
      </c>
      <c r="H882" s="370"/>
      <c r="J882" s="238">
        <f t="shared" si="3108"/>
        <v>0</v>
      </c>
      <c r="K882" s="239" t="str">
        <f t="shared" si="3109"/>
        <v/>
      </c>
      <c r="L882" s="342"/>
      <c r="M882" s="345"/>
      <c r="N882" s="340" t="str">
        <f>IF(LEN(SWDATA!F867)=0,"",N881)</f>
        <v/>
      </c>
      <c r="O882" s="296" t="str">
        <f>IF(LEN(SWDATA!G867)=0,"",O881)</f>
        <v/>
      </c>
      <c r="P882" s="297" t="str">
        <f>IF(LEN(SWDATA!C867)=0,"",SWDATA!C867)</f>
        <v/>
      </c>
      <c r="Q882" s="312" t="str">
        <f t="shared" si="3110"/>
        <v/>
      </c>
      <c r="R882" s="223" t="s">
        <v>261</v>
      </c>
      <c r="S882" s="224"/>
      <c r="T882" s="224"/>
      <c r="U882" s="264" t="s">
        <v>612</v>
      </c>
      <c r="V882" s="205" t="s">
        <v>221</v>
      </c>
      <c r="W882" s="266">
        <f>IF(OR(Is_Loading,LEN($A882)=0),"",SWDATA!P867)</f>
        <v>0</v>
      </c>
      <c r="X882" s="267">
        <f>IF(OR(Is_Loading,LEN($A882)=0),"",SWDATA!Q867)</f>
        <v>0</v>
      </c>
      <c r="Y882" s="267">
        <f>IF(OR(Is_Loading,LEN($A882)=0),"",SWDATA!R867)</f>
        <v>0</v>
      </c>
      <c r="Z882" s="266" t="str">
        <f t="shared" si="3269"/>
        <v/>
      </c>
      <c r="AA882" s="266">
        <f>IF(OR(Is_Loading,LEN($A882)=0),"",SWDATA!T867)</f>
        <v>0</v>
      </c>
      <c r="AB882" s="267">
        <f>IF(OR(Is_Loading,LEN($A882)=0),"",SWDATA!U867)</f>
        <v>0</v>
      </c>
      <c r="AC882" s="267">
        <f>IF(OR(Is_Loading,LEN($A882)=0),"",SWDATA!V867)</f>
        <v>0</v>
      </c>
      <c r="AD882" s="266" t="str">
        <f t="shared" si="3111"/>
        <v/>
      </c>
      <c r="AE882" s="266">
        <f>IF(OR(Is_Loading,LEN($A882)=0),"",SWDATA!X867)</f>
        <v>0</v>
      </c>
      <c r="AF882" s="267">
        <f>IF(OR(Is_Loading,LEN($A882)=0),"",SWDATA!Y867)</f>
        <v>0</v>
      </c>
      <c r="AG882" s="267">
        <f>IF(OR(Is_Loading,LEN($A882)=0),"",SWDATA!Z867)</f>
        <v>0</v>
      </c>
      <c r="AH882" s="266" t="str">
        <f t="shared" si="3112"/>
        <v/>
      </c>
      <c r="AI882" s="266">
        <f>IF(OR(Is_Loading,LEN($A882)=0),"",SWDATA!AB867)</f>
        <v>0</v>
      </c>
      <c r="AJ882" s="267">
        <f>IF(OR(Is_Loading,LEN($A882)=0),"",SWDATA!AC867)</f>
        <v>0</v>
      </c>
      <c r="AK882" s="267">
        <f>IF(OR(Is_Loading,LEN($A882)=0),"",SWDATA!AD867)</f>
        <v>0</v>
      </c>
      <c r="AL882" s="266" t="str">
        <f t="shared" si="3113"/>
        <v/>
      </c>
      <c r="AM882" s="266">
        <f>IF(OR(Is_Loading,LEN($A882)=0),"",SWDATA!AF867)</f>
        <v>0</v>
      </c>
      <c r="AN882" s="267">
        <f>IF(OR(Is_Loading,LEN($A882)=0),"",SWDATA!AG867)</f>
        <v>0</v>
      </c>
      <c r="AO882" s="323">
        <f>IF(OR(Is_Loading,LEN($A882)=0),"",SWDATA!AH867)</f>
        <v>0</v>
      </c>
      <c r="AP882" s="320" t="str">
        <f t="shared" si="3114"/>
        <v/>
      </c>
      <c r="AQ882" s="266">
        <f>IF(OR(Is_Loading,LEN($A882)=0),"",SWDATA!AJ867)</f>
        <v>0</v>
      </c>
      <c r="AR882" s="267">
        <f>IF(OR(Is_Loading,LEN($A882)=0),"",SWDATA!AK867)</f>
        <v>0</v>
      </c>
      <c r="AS882" s="267">
        <f>IF(OR(Is_Loading,LEN($A882)=0),"",SWDATA!AL867)</f>
        <v>0</v>
      </c>
      <c r="AT882" s="266" t="str">
        <f t="shared" si="3115"/>
        <v/>
      </c>
      <c r="AU882" s="266">
        <f>IF(OR(Is_Loading,LEN($A882)=0),"",SWDATA!AN867)</f>
        <v>0</v>
      </c>
      <c r="AV882" s="267">
        <f>IF(OR(Is_Loading,LEN($A882)=0),"",SWDATA!AO867)</f>
        <v>0</v>
      </c>
      <c r="AW882" s="267">
        <f>IF(OR(Is_Loading,LEN($A882)=0),"",SWDATA!AP867)</f>
        <v>0</v>
      </c>
      <c r="AX882" s="266" t="str">
        <f t="shared" si="3116"/>
        <v/>
      </c>
      <c r="AY882" s="266">
        <f>IF(OR(Is_Loading,LEN($A882)=0),"",SWDATA!AR867)</f>
        <v>0</v>
      </c>
      <c r="AZ882" s="267">
        <f>IF(OR(Is_Loading,LEN($A882)=0),"",SWDATA!AS867)</f>
        <v>0</v>
      </c>
      <c r="BA882" s="267">
        <f>IF(OR(Is_Loading,LEN($A882)=0),"",SWDATA!AT867)</f>
        <v>0</v>
      </c>
      <c r="BB882" s="266" t="str">
        <f t="shared" si="3117"/>
        <v/>
      </c>
      <c r="BC882" s="266">
        <f>IF(OR(Is_Loading,LEN($A882)=0),"",SWDATA!AV867)</f>
        <v>0</v>
      </c>
      <c r="BD882" s="267">
        <f>IF(OR(Is_Loading,LEN($A882)=0),"",SWDATA!AW867)</f>
        <v>0</v>
      </c>
      <c r="BE882" s="323">
        <f>IF(OR(Is_Loading,LEN($A882)=0),"",SWDATA!AX867)</f>
        <v>0</v>
      </c>
      <c r="BF882" s="320" t="str">
        <f t="shared" si="3118"/>
        <v/>
      </c>
      <c r="BG882" s="11"/>
      <c r="BH882" s="11"/>
      <c r="BI882" s="11"/>
      <c r="BJ882" s="11"/>
      <c r="BK882" s="11"/>
      <c r="BL882" s="11"/>
      <c r="BM882" s="11"/>
      <c r="BN882" s="11"/>
      <c r="BO882" s="11"/>
      <c r="BP882" s="11"/>
      <c r="BQ882" s="11"/>
      <c r="BR882" s="11"/>
      <c r="BS882" s="11"/>
      <c r="BT882" s="11"/>
      <c r="BU882" s="11"/>
      <c r="BV882" s="11"/>
      <c r="BW882" s="11"/>
      <c r="BX882" s="11"/>
      <c r="BY882" s="11"/>
      <c r="BZ882" s="11"/>
      <c r="CA882" s="11"/>
      <c r="CB882" s="11"/>
      <c r="CC882" s="11"/>
      <c r="CD882" s="11"/>
      <c r="CE882" s="11"/>
      <c r="CF882" s="11"/>
      <c r="CG882" s="11"/>
      <c r="CH882" s="11"/>
      <c r="CI882" s="11"/>
      <c r="CJ882" s="11"/>
      <c r="CK882" s="11"/>
      <c r="CL882" s="11"/>
      <c r="CM882" s="11"/>
      <c r="CN882" s="351"/>
      <c r="CO882" s="351"/>
      <c r="CP882" s="351"/>
      <c r="CQ882" s="351"/>
      <c r="CR882" s="351"/>
      <c r="CS882" s="351"/>
      <c r="CT882" s="351"/>
      <c r="CU882" s="351"/>
      <c r="CV882" s="351"/>
      <c r="CW882" s="351"/>
      <c r="CX882" s="351"/>
      <c r="CY882" s="351"/>
      <c r="CZ882" s="351"/>
      <c r="DA882" s="351"/>
      <c r="DB882" s="351"/>
      <c r="DC882" s="351"/>
      <c r="DD882" s="351"/>
      <c r="DE882" s="351"/>
      <c r="DF882" s="351"/>
      <c r="DG882" s="351"/>
      <c r="DH882" s="351"/>
      <c r="DI882" s="351"/>
      <c r="DJ882" s="351"/>
      <c r="DK882" s="351"/>
      <c r="DL882" s="351"/>
      <c r="DM882" s="351"/>
      <c r="DN882" s="351"/>
      <c r="DS882" s="372"/>
      <c r="DT882" s="374"/>
      <c r="DU882" s="375"/>
      <c r="DV882" s="375"/>
      <c r="DW882" s="375"/>
      <c r="DX882" s="375">
        <v>1</v>
      </c>
      <c r="DY882" s="375">
        <f t="shared" si="3237"/>
        <v>0</v>
      </c>
      <c r="DZ882" s="375">
        <f t="shared" si="3238"/>
        <v>0</v>
      </c>
      <c r="EA882" s="375">
        <f t="shared" si="3239"/>
        <v>1</v>
      </c>
      <c r="EB882" s="375">
        <f t="shared" si="3240"/>
        <v>0</v>
      </c>
      <c r="EC882" s="375">
        <f t="shared" si="3241"/>
        <v>0</v>
      </c>
      <c r="ED882" s="375">
        <f t="shared" si="3242"/>
        <v>1</v>
      </c>
      <c r="EE882" s="375">
        <f t="shared" si="3243"/>
        <v>0</v>
      </c>
      <c r="EF882" s="375">
        <f t="shared" si="3244"/>
        <v>0</v>
      </c>
      <c r="EG882" s="375">
        <f t="shared" si="3245"/>
        <v>1</v>
      </c>
      <c r="EH882" s="375">
        <f t="shared" si="3246"/>
        <v>0</v>
      </c>
      <c r="EI882" s="375">
        <f t="shared" si="3247"/>
        <v>0</v>
      </c>
      <c r="EJ882" s="375">
        <f t="shared" si="3248"/>
        <v>1</v>
      </c>
      <c r="EK882" s="375">
        <f t="shared" si="3249"/>
        <v>0</v>
      </c>
      <c r="EL882" s="375">
        <f t="shared" si="3250"/>
        <v>0</v>
      </c>
      <c r="EM882" s="375">
        <f t="shared" si="3251"/>
        <v>1</v>
      </c>
      <c r="EN882" s="375">
        <f t="shared" si="3252"/>
        <v>0</v>
      </c>
      <c r="EO882" s="375">
        <f t="shared" si="3253"/>
        <v>0</v>
      </c>
      <c r="EP882" s="375">
        <f t="shared" si="3254"/>
        <v>1</v>
      </c>
      <c r="EQ882" s="375">
        <f t="shared" si="3255"/>
        <v>0</v>
      </c>
      <c r="ER882" s="375">
        <f t="shared" si="3256"/>
        <v>0</v>
      </c>
      <c r="ES882" s="375">
        <f t="shared" si="3257"/>
        <v>1</v>
      </c>
      <c r="ET882" s="375">
        <f t="shared" si="3258"/>
        <v>0</v>
      </c>
      <c r="EU882" s="375">
        <f t="shared" si="3259"/>
        <v>0</v>
      </c>
      <c r="EV882" s="375">
        <f t="shared" si="3260"/>
        <v>1</v>
      </c>
      <c r="EW882" s="375">
        <f t="shared" si="3261"/>
        <v>0</v>
      </c>
      <c r="EX882" s="375">
        <f t="shared" si="3262"/>
        <v>0</v>
      </c>
      <c r="EY882" s="375">
        <f t="shared" si="3263"/>
        <v>1</v>
      </c>
      <c r="EZ882" s="375">
        <f t="shared" si="3264"/>
        <v>0</v>
      </c>
      <c r="FA882" s="375">
        <f t="shared" si="3265"/>
        <v>0</v>
      </c>
      <c r="FB882" s="375">
        <f t="shared" si="3266"/>
        <v>1</v>
      </c>
      <c r="FC882" s="375">
        <f t="shared" si="3267"/>
        <v>0</v>
      </c>
      <c r="FD882" s="375">
        <f t="shared" si="3268"/>
        <v>0</v>
      </c>
      <c r="FE882" s="376"/>
      <c r="FF882" s="372"/>
      <c r="FG882" s="372"/>
      <c r="FH882" s="372"/>
      <c r="FI882" s="372"/>
      <c r="FJ882" s="372"/>
      <c r="FK882" s="372"/>
      <c r="FL882" s="372"/>
      <c r="FM882" s="372"/>
      <c r="FN882" s="372"/>
      <c r="FO882" s="372"/>
      <c r="FP882" s="372"/>
      <c r="FQ882" s="372"/>
      <c r="FR882" s="372"/>
      <c r="FS882" s="372"/>
      <c r="FT882" s="372"/>
      <c r="FU882" s="372"/>
      <c r="FV882" s="372"/>
      <c r="FW882" s="372"/>
      <c r="FX882" s="372"/>
      <c r="FY882" s="372"/>
      <c r="FZ882" s="372"/>
      <c r="GA882" s="372"/>
      <c r="GB882" s="372"/>
      <c r="GC882" s="372"/>
      <c r="GD882" s="372"/>
      <c r="GE882" s="372"/>
      <c r="GF882" s="372"/>
      <c r="GG882" s="372"/>
      <c r="GH882" s="372"/>
      <c r="GI882" s="372"/>
      <c r="GJ882" s="372"/>
      <c r="GK882" s="372"/>
      <c r="GL882" s="372"/>
      <c r="GM882" s="372"/>
      <c r="GN882" s="372"/>
      <c r="GO882" s="372"/>
      <c r="GP882" s="372"/>
      <c r="GQ882" s="372"/>
      <c r="GR882" s="372"/>
      <c r="GS882" s="372"/>
      <c r="GT882" s="372"/>
      <c r="GU882" s="372"/>
      <c r="GV882" s="372"/>
      <c r="GW882" s="372"/>
      <c r="GX882" s="372"/>
      <c r="GY882" s="372"/>
      <c r="GZ882" s="372"/>
      <c r="HA882" s="372"/>
      <c r="HB882" s="372"/>
      <c r="HC882" s="372"/>
    </row>
    <row r="883" spans="1:211" s="373" customFormat="1" ht="15" hidden="1" customHeight="1" outlineLevel="1" x14ac:dyDescent="0.2">
      <c r="A883" s="366">
        <f>SWDATA!O868</f>
        <v>0</v>
      </c>
      <c r="B883" s="366">
        <f>SWDATA!M868</f>
        <v>0</v>
      </c>
      <c r="C883" s="351">
        <f>IF(AND(SWDATA!M868=1,SWDATA!Q868="promotions"),SWDATA!P868,0)</f>
        <v>0</v>
      </c>
      <c r="D883" s="367">
        <f>ROW(SWDATA!M868)</f>
        <v>868</v>
      </c>
      <c r="E883" s="368">
        <f t="shared" si="3272"/>
        <v>0</v>
      </c>
      <c r="F883" s="369">
        <f t="shared" si="3106"/>
        <v>1</v>
      </c>
      <c r="G883" s="366" t="str">
        <f t="shared" si="3107"/>
        <v/>
      </c>
      <c r="H883" s="370"/>
      <c r="J883" s="238">
        <f t="shared" si="3108"/>
        <v>0</v>
      </c>
      <c r="K883" s="239" t="str">
        <f t="shared" si="3109"/>
        <v/>
      </c>
      <c r="L883" s="342"/>
      <c r="M883" s="345"/>
      <c r="N883" s="340" t="str">
        <f>IF(LEN(SWDATA!F868)=0,"",N882)</f>
        <v/>
      </c>
      <c r="O883" s="296" t="str">
        <f>IF(LEN(SWDATA!G868)=0,"",O882)</f>
        <v/>
      </c>
      <c r="P883" s="297" t="str">
        <f>IF(LEN(SWDATA!C868)=0,"",SWDATA!C868)</f>
        <v/>
      </c>
      <c r="Q883" s="312" t="str">
        <f t="shared" si="3110"/>
        <v/>
      </c>
      <c r="R883" s="223" t="s">
        <v>261</v>
      </c>
      <c r="S883" s="224"/>
      <c r="T883" s="224"/>
      <c r="U883" s="264" t="s">
        <v>597</v>
      </c>
      <c r="V883" s="205" t="s">
        <v>221</v>
      </c>
      <c r="W883" s="266">
        <f>IF(OR(Is_Loading,LEN($A883)=0),"",SWDATA!P868)</f>
        <v>0</v>
      </c>
      <c r="X883" s="267">
        <f>IF(OR(Is_Loading,LEN($A883)=0),"",SWDATA!Q868)</f>
        <v>0</v>
      </c>
      <c r="Y883" s="267">
        <f>IF(OR(Is_Loading,LEN($A883)=0),"",SWDATA!R868)</f>
        <v>0</v>
      </c>
      <c r="Z883" s="266" t="str">
        <f t="shared" si="3269"/>
        <v/>
      </c>
      <c r="AA883" s="266">
        <f>IF(OR(Is_Loading,LEN($A883)=0),"",SWDATA!T868)</f>
        <v>0</v>
      </c>
      <c r="AB883" s="267">
        <f>IF(OR(Is_Loading,LEN($A883)=0),"",SWDATA!U868)</f>
        <v>0</v>
      </c>
      <c r="AC883" s="267">
        <f>IF(OR(Is_Loading,LEN($A883)=0),"",SWDATA!V868)</f>
        <v>0</v>
      </c>
      <c r="AD883" s="266" t="str">
        <f t="shared" si="3111"/>
        <v/>
      </c>
      <c r="AE883" s="266">
        <f>IF(OR(Is_Loading,LEN($A883)=0),"",SWDATA!X868)</f>
        <v>0</v>
      </c>
      <c r="AF883" s="267">
        <f>IF(OR(Is_Loading,LEN($A883)=0),"",SWDATA!Y868)</f>
        <v>0</v>
      </c>
      <c r="AG883" s="267">
        <f>IF(OR(Is_Loading,LEN($A883)=0),"",SWDATA!Z868)</f>
        <v>0</v>
      </c>
      <c r="AH883" s="266" t="str">
        <f t="shared" si="3112"/>
        <v/>
      </c>
      <c r="AI883" s="266">
        <f>IF(OR(Is_Loading,LEN($A883)=0),"",SWDATA!AB868)</f>
        <v>0</v>
      </c>
      <c r="AJ883" s="267">
        <f>IF(OR(Is_Loading,LEN($A883)=0),"",SWDATA!AC868)</f>
        <v>0</v>
      </c>
      <c r="AK883" s="267">
        <f>IF(OR(Is_Loading,LEN($A883)=0),"",SWDATA!AD868)</f>
        <v>0</v>
      </c>
      <c r="AL883" s="266" t="str">
        <f t="shared" si="3113"/>
        <v/>
      </c>
      <c r="AM883" s="266">
        <f>IF(OR(Is_Loading,LEN($A883)=0),"",SWDATA!AF868)</f>
        <v>0</v>
      </c>
      <c r="AN883" s="267">
        <f>IF(OR(Is_Loading,LEN($A883)=0),"",SWDATA!AG868)</f>
        <v>0</v>
      </c>
      <c r="AO883" s="323">
        <f>IF(OR(Is_Loading,LEN($A883)=0),"",SWDATA!AH868)</f>
        <v>0</v>
      </c>
      <c r="AP883" s="320" t="str">
        <f t="shared" si="3114"/>
        <v/>
      </c>
      <c r="AQ883" s="266">
        <f>IF(OR(Is_Loading,LEN($A883)=0),"",SWDATA!AJ868)</f>
        <v>0</v>
      </c>
      <c r="AR883" s="267">
        <f>IF(OR(Is_Loading,LEN($A883)=0),"",SWDATA!AK868)</f>
        <v>0</v>
      </c>
      <c r="AS883" s="267">
        <f>IF(OR(Is_Loading,LEN($A883)=0),"",SWDATA!AL868)</f>
        <v>0</v>
      </c>
      <c r="AT883" s="266" t="str">
        <f t="shared" si="3115"/>
        <v/>
      </c>
      <c r="AU883" s="266">
        <f>IF(OR(Is_Loading,LEN($A883)=0),"",SWDATA!AN868)</f>
        <v>0</v>
      </c>
      <c r="AV883" s="267">
        <f>IF(OR(Is_Loading,LEN($A883)=0),"",SWDATA!AO868)</f>
        <v>0</v>
      </c>
      <c r="AW883" s="267">
        <f>IF(OR(Is_Loading,LEN($A883)=0),"",SWDATA!AP868)</f>
        <v>0</v>
      </c>
      <c r="AX883" s="266" t="str">
        <f t="shared" si="3116"/>
        <v/>
      </c>
      <c r="AY883" s="266">
        <f>IF(OR(Is_Loading,LEN($A883)=0),"",SWDATA!AR868)</f>
        <v>0</v>
      </c>
      <c r="AZ883" s="267">
        <f>IF(OR(Is_Loading,LEN($A883)=0),"",SWDATA!AS868)</f>
        <v>0</v>
      </c>
      <c r="BA883" s="267">
        <f>IF(OR(Is_Loading,LEN($A883)=0),"",SWDATA!AT868)</f>
        <v>0</v>
      </c>
      <c r="BB883" s="266" t="str">
        <f t="shared" si="3117"/>
        <v/>
      </c>
      <c r="BC883" s="266">
        <f>IF(OR(Is_Loading,LEN($A883)=0),"",SWDATA!AV868)</f>
        <v>0</v>
      </c>
      <c r="BD883" s="267">
        <f>IF(OR(Is_Loading,LEN($A883)=0),"",SWDATA!AW868)</f>
        <v>0</v>
      </c>
      <c r="BE883" s="323">
        <f>IF(OR(Is_Loading,LEN($A883)=0),"",SWDATA!AX868)</f>
        <v>0</v>
      </c>
      <c r="BF883" s="320" t="str">
        <f t="shared" si="3118"/>
        <v/>
      </c>
      <c r="BG883" s="11"/>
      <c r="BH883" s="11"/>
      <c r="BI883" s="11"/>
      <c r="BJ883" s="11"/>
      <c r="BK883" s="11"/>
      <c r="BL883" s="11"/>
      <c r="BM883" s="11"/>
      <c r="BN883" s="11"/>
      <c r="BO883" s="11"/>
      <c r="BP883" s="11"/>
      <c r="BQ883" s="11"/>
      <c r="BR883" s="11"/>
      <c r="BS883" s="11"/>
      <c r="BT883" s="11"/>
      <c r="BU883" s="11"/>
      <c r="BV883" s="11"/>
      <c r="BW883" s="11"/>
      <c r="BX883" s="11"/>
      <c r="BY883" s="11"/>
      <c r="BZ883" s="11"/>
      <c r="CA883" s="11"/>
      <c r="CB883" s="11"/>
      <c r="CC883" s="11"/>
      <c r="CD883" s="11"/>
      <c r="CE883" s="11"/>
      <c r="CF883" s="11"/>
      <c r="CG883" s="11"/>
      <c r="CH883" s="11"/>
      <c r="CI883" s="11"/>
      <c r="CJ883" s="11"/>
      <c r="CK883" s="11"/>
      <c r="CL883" s="11"/>
      <c r="CM883" s="11"/>
      <c r="CN883" s="351"/>
      <c r="CO883" s="351"/>
      <c r="CP883" s="351"/>
      <c r="CQ883" s="351"/>
      <c r="CR883" s="351"/>
      <c r="CS883" s="351"/>
      <c r="CT883" s="351"/>
      <c r="CU883" s="351"/>
      <c r="CV883" s="351"/>
      <c r="CW883" s="351"/>
      <c r="CX883" s="351"/>
      <c r="CY883" s="351"/>
      <c r="CZ883" s="351"/>
      <c r="DA883" s="351"/>
      <c r="DB883" s="351"/>
      <c r="DC883" s="351"/>
      <c r="DD883" s="351"/>
      <c r="DE883" s="351"/>
      <c r="DF883" s="351"/>
      <c r="DG883" s="351"/>
      <c r="DH883" s="351"/>
      <c r="DI883" s="351"/>
      <c r="DJ883" s="351"/>
      <c r="DK883" s="351"/>
      <c r="DL883" s="351"/>
      <c r="DM883" s="351"/>
      <c r="DN883" s="351"/>
      <c r="DS883" s="372"/>
      <c r="DT883" s="374"/>
      <c r="DU883" s="375"/>
      <c r="DV883" s="375"/>
      <c r="DW883" s="375"/>
      <c r="DX883" s="375">
        <v>1</v>
      </c>
      <c r="DY883" s="375">
        <f t="shared" si="3237"/>
        <v>0</v>
      </c>
      <c r="DZ883" s="375">
        <f t="shared" si="3238"/>
        <v>0</v>
      </c>
      <c r="EA883" s="375">
        <f t="shared" si="3239"/>
        <v>1</v>
      </c>
      <c r="EB883" s="375">
        <f t="shared" si="3240"/>
        <v>0</v>
      </c>
      <c r="EC883" s="375">
        <f t="shared" si="3241"/>
        <v>0</v>
      </c>
      <c r="ED883" s="375">
        <f t="shared" si="3242"/>
        <v>1</v>
      </c>
      <c r="EE883" s="375">
        <f t="shared" si="3243"/>
        <v>0</v>
      </c>
      <c r="EF883" s="375">
        <f t="shared" si="3244"/>
        <v>0</v>
      </c>
      <c r="EG883" s="375">
        <f t="shared" si="3245"/>
        <v>1</v>
      </c>
      <c r="EH883" s="375">
        <f t="shared" si="3246"/>
        <v>0</v>
      </c>
      <c r="EI883" s="375">
        <f t="shared" si="3247"/>
        <v>0</v>
      </c>
      <c r="EJ883" s="375">
        <f t="shared" si="3248"/>
        <v>1</v>
      </c>
      <c r="EK883" s="375">
        <f t="shared" si="3249"/>
        <v>0</v>
      </c>
      <c r="EL883" s="375">
        <f t="shared" si="3250"/>
        <v>0</v>
      </c>
      <c r="EM883" s="375">
        <f t="shared" si="3251"/>
        <v>1</v>
      </c>
      <c r="EN883" s="375">
        <f t="shared" si="3252"/>
        <v>0</v>
      </c>
      <c r="EO883" s="375">
        <f t="shared" si="3253"/>
        <v>0</v>
      </c>
      <c r="EP883" s="375">
        <f t="shared" si="3254"/>
        <v>1</v>
      </c>
      <c r="EQ883" s="375">
        <f t="shared" si="3255"/>
        <v>0</v>
      </c>
      <c r="ER883" s="375">
        <f t="shared" si="3256"/>
        <v>0</v>
      </c>
      <c r="ES883" s="375">
        <f t="shared" si="3257"/>
        <v>1</v>
      </c>
      <c r="ET883" s="375">
        <f t="shared" si="3258"/>
        <v>0</v>
      </c>
      <c r="EU883" s="375">
        <f t="shared" si="3259"/>
        <v>0</v>
      </c>
      <c r="EV883" s="375">
        <f t="shared" si="3260"/>
        <v>1</v>
      </c>
      <c r="EW883" s="375">
        <f t="shared" si="3261"/>
        <v>0</v>
      </c>
      <c r="EX883" s="375">
        <f t="shared" si="3262"/>
        <v>0</v>
      </c>
      <c r="EY883" s="375">
        <f t="shared" si="3263"/>
        <v>1</v>
      </c>
      <c r="EZ883" s="375">
        <f t="shared" si="3264"/>
        <v>0</v>
      </c>
      <c r="FA883" s="375">
        <f t="shared" si="3265"/>
        <v>0</v>
      </c>
      <c r="FB883" s="375">
        <f t="shared" si="3266"/>
        <v>1</v>
      </c>
      <c r="FC883" s="375">
        <f t="shared" si="3267"/>
        <v>0</v>
      </c>
      <c r="FD883" s="375">
        <f t="shared" si="3268"/>
        <v>0</v>
      </c>
      <c r="FE883" s="376"/>
      <c r="FF883" s="372"/>
      <c r="FG883" s="372"/>
      <c r="FH883" s="372"/>
      <c r="FI883" s="372"/>
      <c r="FJ883" s="372"/>
      <c r="FK883" s="372"/>
      <c r="FL883" s="372"/>
      <c r="FM883" s="372"/>
      <c r="FN883" s="372"/>
      <c r="FO883" s="372"/>
      <c r="FP883" s="372"/>
      <c r="FQ883" s="372"/>
      <c r="FR883" s="372"/>
      <c r="FS883" s="372"/>
      <c r="FT883" s="372"/>
      <c r="FU883" s="372"/>
      <c r="FV883" s="372"/>
      <c r="FW883" s="372"/>
      <c r="FX883" s="372"/>
      <c r="FY883" s="372"/>
      <c r="FZ883" s="372"/>
      <c r="GA883" s="372"/>
      <c r="GB883" s="372"/>
      <c r="GC883" s="372"/>
      <c r="GD883" s="372"/>
      <c r="GE883" s="372"/>
      <c r="GF883" s="372"/>
      <c r="GG883" s="372"/>
      <c r="GH883" s="372"/>
      <c r="GI883" s="372"/>
      <c r="GJ883" s="372"/>
      <c r="GK883" s="372"/>
      <c r="GL883" s="372"/>
      <c r="GM883" s="372"/>
      <c r="GN883" s="372"/>
      <c r="GO883" s="372"/>
      <c r="GP883" s="372"/>
      <c r="GQ883" s="372"/>
      <c r="GR883" s="372"/>
      <c r="GS883" s="372"/>
      <c r="GT883" s="372"/>
      <c r="GU883" s="372"/>
      <c r="GV883" s="372"/>
      <c r="GW883" s="372"/>
      <c r="GX883" s="372"/>
      <c r="GY883" s="372"/>
      <c r="GZ883" s="372"/>
      <c r="HA883" s="372"/>
      <c r="HB883" s="372"/>
      <c r="HC883" s="372"/>
    </row>
    <row r="884" spans="1:211" s="373" customFormat="1" ht="15" hidden="1" customHeight="1" outlineLevel="1" x14ac:dyDescent="0.2">
      <c r="A884" s="366">
        <f>SWDATA!O869</f>
        <v>0</v>
      </c>
      <c r="B884" s="366">
        <f>SWDATA!M869</f>
        <v>0</v>
      </c>
      <c r="C884" s="351">
        <f>IF(AND(SWDATA!M869=1,SWDATA!Q869="promotions"),SWDATA!P869,0)</f>
        <v>0</v>
      </c>
      <c r="D884" s="367">
        <f>ROW(SWDATA!M869)</f>
        <v>869</v>
      </c>
      <c r="E884" s="368">
        <f t="shared" si="3272"/>
        <v>0</v>
      </c>
      <c r="F884" s="369">
        <f t="shared" si="3106"/>
        <v>1</v>
      </c>
      <c r="G884" s="366" t="str">
        <f t="shared" si="3107"/>
        <v/>
      </c>
      <c r="H884" s="370"/>
      <c r="J884" s="238">
        <f t="shared" si="3108"/>
        <v>0</v>
      </c>
      <c r="K884" s="239" t="str">
        <f t="shared" si="3109"/>
        <v/>
      </c>
      <c r="L884" s="342"/>
      <c r="M884" s="345"/>
      <c r="N884" s="340" t="str">
        <f>IF(LEN(SWDATA!F869)=0,"",N883)</f>
        <v/>
      </c>
      <c r="O884" s="296" t="str">
        <f>IF(LEN(SWDATA!G869)=0,"",O883)</f>
        <v/>
      </c>
      <c r="P884" s="297" t="str">
        <f>IF(LEN(SWDATA!C869)=0,"",SWDATA!C869)</f>
        <v/>
      </c>
      <c r="Q884" s="312" t="str">
        <f t="shared" si="3110"/>
        <v/>
      </c>
      <c r="R884" s="223" t="s">
        <v>261</v>
      </c>
      <c r="S884" s="224"/>
      <c r="T884" s="224"/>
      <c r="U884" s="264" t="s">
        <v>599</v>
      </c>
      <c r="V884" s="205" t="s">
        <v>221</v>
      </c>
      <c r="W884" s="266">
        <f>IF(OR(Is_Loading,LEN($A884)=0),"",SWDATA!P869)</f>
        <v>0</v>
      </c>
      <c r="X884" s="267">
        <f>IF(OR(Is_Loading,LEN($A884)=0),"",SWDATA!Q869)</f>
        <v>0</v>
      </c>
      <c r="Y884" s="267">
        <f>IF(OR(Is_Loading,LEN($A884)=0),"",SWDATA!R869)</f>
        <v>0</v>
      </c>
      <c r="Z884" s="266" t="str">
        <f t="shared" si="3269"/>
        <v/>
      </c>
      <c r="AA884" s="266">
        <f>IF(OR(Is_Loading,LEN($A884)=0),"",SWDATA!T869)</f>
        <v>0</v>
      </c>
      <c r="AB884" s="267">
        <f>IF(OR(Is_Loading,LEN($A884)=0),"",SWDATA!U869)</f>
        <v>0</v>
      </c>
      <c r="AC884" s="267">
        <f>IF(OR(Is_Loading,LEN($A884)=0),"",SWDATA!V869)</f>
        <v>0</v>
      </c>
      <c r="AD884" s="266" t="str">
        <f t="shared" si="3111"/>
        <v/>
      </c>
      <c r="AE884" s="266">
        <f>IF(OR(Is_Loading,LEN($A884)=0),"",SWDATA!X869)</f>
        <v>0</v>
      </c>
      <c r="AF884" s="267">
        <f>IF(OR(Is_Loading,LEN($A884)=0),"",SWDATA!Y869)</f>
        <v>0</v>
      </c>
      <c r="AG884" s="267">
        <f>IF(OR(Is_Loading,LEN($A884)=0),"",SWDATA!Z869)</f>
        <v>0</v>
      </c>
      <c r="AH884" s="266" t="str">
        <f t="shared" si="3112"/>
        <v/>
      </c>
      <c r="AI884" s="266">
        <f>IF(OR(Is_Loading,LEN($A884)=0),"",SWDATA!AB869)</f>
        <v>0</v>
      </c>
      <c r="AJ884" s="267">
        <f>IF(OR(Is_Loading,LEN($A884)=0),"",SWDATA!AC869)</f>
        <v>0</v>
      </c>
      <c r="AK884" s="267">
        <f>IF(OR(Is_Loading,LEN($A884)=0),"",SWDATA!AD869)</f>
        <v>0</v>
      </c>
      <c r="AL884" s="266" t="str">
        <f t="shared" si="3113"/>
        <v/>
      </c>
      <c r="AM884" s="266">
        <f>IF(OR(Is_Loading,LEN($A884)=0),"",SWDATA!AF869)</f>
        <v>0</v>
      </c>
      <c r="AN884" s="267">
        <f>IF(OR(Is_Loading,LEN($A884)=0),"",SWDATA!AG869)</f>
        <v>0</v>
      </c>
      <c r="AO884" s="323">
        <f>IF(OR(Is_Loading,LEN($A884)=0),"",SWDATA!AH869)</f>
        <v>0</v>
      </c>
      <c r="AP884" s="320" t="str">
        <f t="shared" si="3114"/>
        <v/>
      </c>
      <c r="AQ884" s="266">
        <f>IF(OR(Is_Loading,LEN($A884)=0),"",SWDATA!AJ869)</f>
        <v>0</v>
      </c>
      <c r="AR884" s="267">
        <f>IF(OR(Is_Loading,LEN($A884)=0),"",SWDATA!AK869)</f>
        <v>0</v>
      </c>
      <c r="AS884" s="267">
        <f>IF(OR(Is_Loading,LEN($A884)=0),"",SWDATA!AL869)</f>
        <v>0</v>
      </c>
      <c r="AT884" s="266" t="str">
        <f t="shared" si="3115"/>
        <v/>
      </c>
      <c r="AU884" s="266">
        <f>IF(OR(Is_Loading,LEN($A884)=0),"",SWDATA!AN869)</f>
        <v>0</v>
      </c>
      <c r="AV884" s="267">
        <f>IF(OR(Is_Loading,LEN($A884)=0),"",SWDATA!AO869)</f>
        <v>0</v>
      </c>
      <c r="AW884" s="267">
        <f>IF(OR(Is_Loading,LEN($A884)=0),"",SWDATA!AP869)</f>
        <v>0</v>
      </c>
      <c r="AX884" s="266" t="str">
        <f t="shared" si="3116"/>
        <v/>
      </c>
      <c r="AY884" s="266">
        <f>IF(OR(Is_Loading,LEN($A884)=0),"",SWDATA!AR869)</f>
        <v>0</v>
      </c>
      <c r="AZ884" s="267">
        <f>IF(OR(Is_Loading,LEN($A884)=0),"",SWDATA!AS869)</f>
        <v>0</v>
      </c>
      <c r="BA884" s="267">
        <f>IF(OR(Is_Loading,LEN($A884)=0),"",SWDATA!AT869)</f>
        <v>0</v>
      </c>
      <c r="BB884" s="266" t="str">
        <f t="shared" si="3117"/>
        <v/>
      </c>
      <c r="BC884" s="266">
        <f>IF(OR(Is_Loading,LEN($A884)=0),"",SWDATA!AV869)</f>
        <v>0</v>
      </c>
      <c r="BD884" s="267">
        <f>IF(OR(Is_Loading,LEN($A884)=0),"",SWDATA!AW869)</f>
        <v>0</v>
      </c>
      <c r="BE884" s="323">
        <f>IF(OR(Is_Loading,LEN($A884)=0),"",SWDATA!AX869)</f>
        <v>0</v>
      </c>
      <c r="BF884" s="320" t="str">
        <f t="shared" si="3118"/>
        <v/>
      </c>
      <c r="BG884" s="11"/>
      <c r="BH884" s="11"/>
      <c r="BI884" s="11"/>
      <c r="BJ884" s="11"/>
      <c r="BK884" s="11"/>
      <c r="BL884" s="11"/>
      <c r="BM884" s="11"/>
      <c r="BN884" s="11"/>
      <c r="BO884" s="11"/>
      <c r="BP884" s="11"/>
      <c r="BQ884" s="11"/>
      <c r="BR884" s="11"/>
      <c r="BS884" s="11"/>
      <c r="BT884" s="11"/>
      <c r="BU884" s="11"/>
      <c r="BV884" s="11"/>
      <c r="BW884" s="11"/>
      <c r="BX884" s="11"/>
      <c r="BY884" s="11"/>
      <c r="BZ884" s="11"/>
      <c r="CA884" s="11"/>
      <c r="CB884" s="11"/>
      <c r="CC884" s="11"/>
      <c r="CD884" s="11"/>
      <c r="CE884" s="11"/>
      <c r="CF884" s="11"/>
      <c r="CG884" s="11"/>
      <c r="CH884" s="11"/>
      <c r="CI884" s="11"/>
      <c r="CJ884" s="11"/>
      <c r="CK884" s="11"/>
      <c r="CL884" s="11"/>
      <c r="CM884" s="11"/>
      <c r="CN884" s="351"/>
      <c r="CO884" s="351"/>
      <c r="CP884" s="351"/>
      <c r="CQ884" s="351"/>
      <c r="CR884" s="351"/>
      <c r="CS884" s="351"/>
      <c r="CT884" s="351"/>
      <c r="CU884" s="351"/>
      <c r="CV884" s="351"/>
      <c r="CW884" s="351"/>
      <c r="CX884" s="351"/>
      <c r="CY884" s="351"/>
      <c r="CZ884" s="351"/>
      <c r="DA884" s="351"/>
      <c r="DB884" s="351"/>
      <c r="DC884" s="351"/>
      <c r="DD884" s="351"/>
      <c r="DE884" s="351"/>
      <c r="DF884" s="351"/>
      <c r="DG884" s="351"/>
      <c r="DH884" s="351"/>
      <c r="DI884" s="351"/>
      <c r="DJ884" s="351"/>
      <c r="DK884" s="351"/>
      <c r="DL884" s="351"/>
      <c r="DM884" s="351"/>
      <c r="DN884" s="351"/>
      <c r="DS884" s="372"/>
      <c r="DT884" s="374"/>
      <c r="DU884" s="375"/>
      <c r="DV884" s="375"/>
      <c r="DW884" s="375"/>
      <c r="DX884" s="375">
        <v>1</v>
      </c>
      <c r="DY884" s="375">
        <f t="shared" si="3237"/>
        <v>0</v>
      </c>
      <c r="DZ884" s="375">
        <f t="shared" si="3238"/>
        <v>0</v>
      </c>
      <c r="EA884" s="375">
        <f t="shared" si="3239"/>
        <v>1</v>
      </c>
      <c r="EB884" s="375">
        <f t="shared" si="3240"/>
        <v>0</v>
      </c>
      <c r="EC884" s="375">
        <f t="shared" si="3241"/>
        <v>0</v>
      </c>
      <c r="ED884" s="375">
        <f t="shared" si="3242"/>
        <v>1</v>
      </c>
      <c r="EE884" s="375">
        <f t="shared" si="3243"/>
        <v>0</v>
      </c>
      <c r="EF884" s="375">
        <f t="shared" si="3244"/>
        <v>0</v>
      </c>
      <c r="EG884" s="375">
        <f t="shared" si="3245"/>
        <v>1</v>
      </c>
      <c r="EH884" s="375">
        <f t="shared" si="3246"/>
        <v>0</v>
      </c>
      <c r="EI884" s="375">
        <f t="shared" si="3247"/>
        <v>0</v>
      </c>
      <c r="EJ884" s="375">
        <f t="shared" si="3248"/>
        <v>1</v>
      </c>
      <c r="EK884" s="375">
        <f t="shared" si="3249"/>
        <v>0</v>
      </c>
      <c r="EL884" s="375">
        <f t="shared" si="3250"/>
        <v>0</v>
      </c>
      <c r="EM884" s="375">
        <f t="shared" si="3251"/>
        <v>1</v>
      </c>
      <c r="EN884" s="375">
        <f t="shared" si="3252"/>
        <v>0</v>
      </c>
      <c r="EO884" s="375">
        <f t="shared" si="3253"/>
        <v>0</v>
      </c>
      <c r="EP884" s="375">
        <f t="shared" si="3254"/>
        <v>1</v>
      </c>
      <c r="EQ884" s="375">
        <f t="shared" si="3255"/>
        <v>0</v>
      </c>
      <c r="ER884" s="375">
        <f t="shared" si="3256"/>
        <v>0</v>
      </c>
      <c r="ES884" s="375">
        <f t="shared" si="3257"/>
        <v>1</v>
      </c>
      <c r="ET884" s="375">
        <f t="shared" si="3258"/>
        <v>0</v>
      </c>
      <c r="EU884" s="375">
        <f t="shared" si="3259"/>
        <v>0</v>
      </c>
      <c r="EV884" s="375">
        <f t="shared" si="3260"/>
        <v>1</v>
      </c>
      <c r="EW884" s="375">
        <f t="shared" si="3261"/>
        <v>0</v>
      </c>
      <c r="EX884" s="375">
        <f t="shared" si="3262"/>
        <v>0</v>
      </c>
      <c r="EY884" s="375">
        <f t="shared" si="3263"/>
        <v>1</v>
      </c>
      <c r="EZ884" s="375">
        <f t="shared" si="3264"/>
        <v>0</v>
      </c>
      <c r="FA884" s="375">
        <f t="shared" si="3265"/>
        <v>0</v>
      </c>
      <c r="FB884" s="375">
        <f t="shared" si="3266"/>
        <v>1</v>
      </c>
      <c r="FC884" s="375">
        <f t="shared" si="3267"/>
        <v>0</v>
      </c>
      <c r="FD884" s="375">
        <f t="shared" si="3268"/>
        <v>0</v>
      </c>
      <c r="FE884" s="376"/>
      <c r="FF884" s="372"/>
      <c r="FG884" s="372"/>
      <c r="FH884" s="372"/>
      <c r="FI884" s="372"/>
      <c r="FJ884" s="372"/>
      <c r="FK884" s="372"/>
      <c r="FL884" s="372"/>
      <c r="FM884" s="372"/>
      <c r="FN884" s="372"/>
      <c r="FO884" s="372"/>
      <c r="FP884" s="372"/>
      <c r="FQ884" s="372"/>
      <c r="FR884" s="372"/>
      <c r="FS884" s="372"/>
      <c r="FT884" s="372"/>
      <c r="FU884" s="372"/>
      <c r="FV884" s="372"/>
      <c r="FW884" s="372"/>
      <c r="FX884" s="372"/>
      <c r="FY884" s="372"/>
      <c r="FZ884" s="372"/>
      <c r="GA884" s="372"/>
      <c r="GB884" s="372"/>
      <c r="GC884" s="372"/>
      <c r="GD884" s="372"/>
      <c r="GE884" s="372"/>
      <c r="GF884" s="372"/>
      <c r="GG884" s="372"/>
      <c r="GH884" s="372"/>
      <c r="GI884" s="372"/>
      <c r="GJ884" s="372"/>
      <c r="GK884" s="372"/>
      <c r="GL884" s="372"/>
      <c r="GM884" s="372"/>
      <c r="GN884" s="372"/>
      <c r="GO884" s="372"/>
      <c r="GP884" s="372"/>
      <c r="GQ884" s="372"/>
      <c r="GR884" s="372"/>
      <c r="GS884" s="372"/>
      <c r="GT884" s="372"/>
      <c r="GU884" s="372"/>
      <c r="GV884" s="372"/>
      <c r="GW884" s="372"/>
      <c r="GX884" s="372"/>
      <c r="GY884" s="372"/>
      <c r="GZ884" s="372"/>
      <c r="HA884" s="372"/>
      <c r="HB884" s="372"/>
      <c r="HC884" s="372"/>
    </row>
    <row r="885" spans="1:211" s="373" customFormat="1" ht="15" hidden="1" customHeight="1" outlineLevel="1" x14ac:dyDescent="0.2">
      <c r="A885" s="366">
        <f>SWDATA!O870</f>
        <v>0</v>
      </c>
      <c r="B885" s="366">
        <f>SWDATA!M870</f>
        <v>0</v>
      </c>
      <c r="C885" s="351">
        <f>IF(AND(SWDATA!M870=1,SWDATA!Q870="promotions"),SWDATA!P870,0)</f>
        <v>0</v>
      </c>
      <c r="D885" s="367">
        <f>ROW(SWDATA!M870)</f>
        <v>870</v>
      </c>
      <c r="E885" s="368">
        <f t="shared" si="3272"/>
        <v>0</v>
      </c>
      <c r="F885" s="369">
        <f t="shared" si="3106"/>
        <v>1</v>
      </c>
      <c r="G885" s="366" t="str">
        <f t="shared" si="3107"/>
        <v/>
      </c>
      <c r="H885" s="370"/>
      <c r="J885" s="238">
        <f t="shared" si="3108"/>
        <v>0</v>
      </c>
      <c r="K885" s="239" t="str">
        <f t="shared" si="3109"/>
        <v/>
      </c>
      <c r="L885" s="342"/>
      <c r="M885" s="345"/>
      <c r="N885" s="340" t="str">
        <f>IF(LEN(SWDATA!F870)=0,"",N884)</f>
        <v/>
      </c>
      <c r="O885" s="296" t="str">
        <f>IF(LEN(SWDATA!G870)=0,"",O884)</f>
        <v/>
      </c>
      <c r="P885" s="297" t="str">
        <f>IF(LEN(SWDATA!C870)=0,"",SWDATA!C870)</f>
        <v/>
      </c>
      <c r="Q885" s="312" t="str">
        <f t="shared" si="3110"/>
        <v/>
      </c>
      <c r="R885" s="223" t="s">
        <v>261</v>
      </c>
      <c r="S885" s="224"/>
      <c r="T885" s="224"/>
      <c r="U885" s="264" t="s">
        <v>600</v>
      </c>
      <c r="V885" s="205" t="s">
        <v>221</v>
      </c>
      <c r="W885" s="266">
        <f>IF(OR(Is_Loading,LEN($A885)=0),"",SWDATA!P870)</f>
        <v>0</v>
      </c>
      <c r="X885" s="267">
        <f>IF(OR(Is_Loading,LEN($A885)=0),"",SWDATA!Q870)</f>
        <v>0</v>
      </c>
      <c r="Y885" s="267">
        <f>IF(OR(Is_Loading,LEN($A885)=0),"",SWDATA!R870)</f>
        <v>0</v>
      </c>
      <c r="Z885" s="266" t="str">
        <f t="shared" si="3269"/>
        <v/>
      </c>
      <c r="AA885" s="266">
        <f>IF(OR(Is_Loading,LEN($A885)=0),"",SWDATA!T870)</f>
        <v>0</v>
      </c>
      <c r="AB885" s="267">
        <f>IF(OR(Is_Loading,LEN($A885)=0),"",SWDATA!U870)</f>
        <v>0</v>
      </c>
      <c r="AC885" s="267">
        <f>IF(OR(Is_Loading,LEN($A885)=0),"",SWDATA!V870)</f>
        <v>0</v>
      </c>
      <c r="AD885" s="266" t="str">
        <f t="shared" si="3111"/>
        <v/>
      </c>
      <c r="AE885" s="266">
        <f>IF(OR(Is_Loading,LEN($A885)=0),"",SWDATA!X870)</f>
        <v>0</v>
      </c>
      <c r="AF885" s="267">
        <f>IF(OR(Is_Loading,LEN($A885)=0),"",SWDATA!Y870)</f>
        <v>0</v>
      </c>
      <c r="AG885" s="267">
        <f>IF(OR(Is_Loading,LEN($A885)=0),"",SWDATA!Z870)</f>
        <v>0</v>
      </c>
      <c r="AH885" s="266" t="str">
        <f t="shared" si="3112"/>
        <v/>
      </c>
      <c r="AI885" s="266">
        <f>IF(OR(Is_Loading,LEN($A885)=0),"",SWDATA!AB870)</f>
        <v>0</v>
      </c>
      <c r="AJ885" s="267">
        <f>IF(OR(Is_Loading,LEN($A885)=0),"",SWDATA!AC870)</f>
        <v>0</v>
      </c>
      <c r="AK885" s="267">
        <f>IF(OR(Is_Loading,LEN($A885)=0),"",SWDATA!AD870)</f>
        <v>0</v>
      </c>
      <c r="AL885" s="266" t="str">
        <f t="shared" si="3113"/>
        <v/>
      </c>
      <c r="AM885" s="266">
        <f>IF(OR(Is_Loading,LEN($A885)=0),"",SWDATA!AF870)</f>
        <v>0</v>
      </c>
      <c r="AN885" s="267">
        <f>IF(OR(Is_Loading,LEN($A885)=0),"",SWDATA!AG870)</f>
        <v>0</v>
      </c>
      <c r="AO885" s="323">
        <f>IF(OR(Is_Loading,LEN($A885)=0),"",SWDATA!AH870)</f>
        <v>0</v>
      </c>
      <c r="AP885" s="320" t="str">
        <f t="shared" si="3114"/>
        <v/>
      </c>
      <c r="AQ885" s="266">
        <f>IF(OR(Is_Loading,LEN($A885)=0),"",SWDATA!AJ870)</f>
        <v>0</v>
      </c>
      <c r="AR885" s="267">
        <f>IF(OR(Is_Loading,LEN($A885)=0),"",SWDATA!AK870)</f>
        <v>0</v>
      </c>
      <c r="AS885" s="267">
        <f>IF(OR(Is_Loading,LEN($A885)=0),"",SWDATA!AL870)</f>
        <v>0</v>
      </c>
      <c r="AT885" s="266" t="str">
        <f t="shared" si="3115"/>
        <v/>
      </c>
      <c r="AU885" s="266">
        <f>IF(OR(Is_Loading,LEN($A885)=0),"",SWDATA!AN870)</f>
        <v>0</v>
      </c>
      <c r="AV885" s="267">
        <f>IF(OR(Is_Loading,LEN($A885)=0),"",SWDATA!AO870)</f>
        <v>0</v>
      </c>
      <c r="AW885" s="267">
        <f>IF(OR(Is_Loading,LEN($A885)=0),"",SWDATA!AP870)</f>
        <v>0</v>
      </c>
      <c r="AX885" s="266" t="str">
        <f t="shared" si="3116"/>
        <v/>
      </c>
      <c r="AY885" s="266">
        <f>IF(OR(Is_Loading,LEN($A885)=0),"",SWDATA!AR870)</f>
        <v>0</v>
      </c>
      <c r="AZ885" s="267">
        <f>IF(OR(Is_Loading,LEN($A885)=0),"",SWDATA!AS870)</f>
        <v>0</v>
      </c>
      <c r="BA885" s="267">
        <f>IF(OR(Is_Loading,LEN($A885)=0),"",SWDATA!AT870)</f>
        <v>0</v>
      </c>
      <c r="BB885" s="266" t="str">
        <f t="shared" si="3117"/>
        <v/>
      </c>
      <c r="BC885" s="266">
        <f>IF(OR(Is_Loading,LEN($A885)=0),"",SWDATA!AV870)</f>
        <v>0</v>
      </c>
      <c r="BD885" s="267">
        <f>IF(OR(Is_Loading,LEN($A885)=0),"",SWDATA!AW870)</f>
        <v>0</v>
      </c>
      <c r="BE885" s="323">
        <f>IF(OR(Is_Loading,LEN($A885)=0),"",SWDATA!AX870)</f>
        <v>0</v>
      </c>
      <c r="BF885" s="320" t="str">
        <f t="shared" si="3118"/>
        <v/>
      </c>
      <c r="BG885" s="11"/>
      <c r="BH885" s="11"/>
      <c r="BI885" s="11"/>
      <c r="BJ885" s="11"/>
      <c r="BK885" s="11"/>
      <c r="BL885" s="11"/>
      <c r="BM885" s="11"/>
      <c r="BN885" s="11"/>
      <c r="BO885" s="11"/>
      <c r="BP885" s="11"/>
      <c r="BQ885" s="11"/>
      <c r="BR885" s="11"/>
      <c r="BS885" s="11"/>
      <c r="BT885" s="11"/>
      <c r="BU885" s="11"/>
      <c r="BV885" s="11"/>
      <c r="BW885" s="11"/>
      <c r="BX885" s="11"/>
      <c r="BY885" s="11"/>
      <c r="BZ885" s="11"/>
      <c r="CA885" s="11"/>
      <c r="CB885" s="11"/>
      <c r="CC885" s="11"/>
      <c r="CD885" s="11"/>
      <c r="CE885" s="11"/>
      <c r="CF885" s="11"/>
      <c r="CG885" s="11"/>
      <c r="CH885" s="11"/>
      <c r="CI885" s="11"/>
      <c r="CJ885" s="11"/>
      <c r="CK885" s="11"/>
      <c r="CL885" s="11"/>
      <c r="CM885" s="11"/>
      <c r="CN885" s="351"/>
      <c r="CO885" s="351"/>
      <c r="CP885" s="351"/>
      <c r="CQ885" s="351"/>
      <c r="CR885" s="351"/>
      <c r="CS885" s="351"/>
      <c r="CT885" s="351"/>
      <c r="CU885" s="351"/>
      <c r="CV885" s="351"/>
      <c r="CW885" s="351"/>
      <c r="CX885" s="351"/>
      <c r="CY885" s="351"/>
      <c r="CZ885" s="351"/>
      <c r="DA885" s="351"/>
      <c r="DB885" s="351"/>
      <c r="DC885" s="351"/>
      <c r="DD885" s="351"/>
      <c r="DE885" s="351"/>
      <c r="DF885" s="351"/>
      <c r="DG885" s="351"/>
      <c r="DH885" s="351"/>
      <c r="DI885" s="351"/>
      <c r="DJ885" s="351"/>
      <c r="DK885" s="351"/>
      <c r="DL885" s="351"/>
      <c r="DM885" s="351"/>
      <c r="DN885" s="351"/>
      <c r="DS885" s="372"/>
      <c r="DT885" s="374"/>
      <c r="DU885" s="375"/>
      <c r="DV885" s="375"/>
      <c r="DW885" s="375"/>
      <c r="DX885" s="375">
        <v>1</v>
      </c>
      <c r="DY885" s="375">
        <f t="shared" si="3237"/>
        <v>0</v>
      </c>
      <c r="DZ885" s="375">
        <f t="shared" si="3238"/>
        <v>0</v>
      </c>
      <c r="EA885" s="375">
        <f t="shared" si="3239"/>
        <v>1</v>
      </c>
      <c r="EB885" s="375">
        <f t="shared" si="3240"/>
        <v>0</v>
      </c>
      <c r="EC885" s="375">
        <f t="shared" si="3241"/>
        <v>0</v>
      </c>
      <c r="ED885" s="375">
        <f t="shared" si="3242"/>
        <v>1</v>
      </c>
      <c r="EE885" s="375">
        <f t="shared" si="3243"/>
        <v>0</v>
      </c>
      <c r="EF885" s="375">
        <f t="shared" si="3244"/>
        <v>0</v>
      </c>
      <c r="EG885" s="375">
        <f t="shared" si="3245"/>
        <v>1</v>
      </c>
      <c r="EH885" s="375">
        <f t="shared" si="3246"/>
        <v>0</v>
      </c>
      <c r="EI885" s="375">
        <f t="shared" si="3247"/>
        <v>0</v>
      </c>
      <c r="EJ885" s="375">
        <f t="shared" si="3248"/>
        <v>1</v>
      </c>
      <c r="EK885" s="375">
        <f t="shared" si="3249"/>
        <v>0</v>
      </c>
      <c r="EL885" s="375">
        <f t="shared" si="3250"/>
        <v>0</v>
      </c>
      <c r="EM885" s="375">
        <f t="shared" si="3251"/>
        <v>1</v>
      </c>
      <c r="EN885" s="375">
        <f t="shared" si="3252"/>
        <v>0</v>
      </c>
      <c r="EO885" s="375">
        <f t="shared" si="3253"/>
        <v>0</v>
      </c>
      <c r="EP885" s="375">
        <f t="shared" si="3254"/>
        <v>1</v>
      </c>
      <c r="EQ885" s="375">
        <f t="shared" si="3255"/>
        <v>0</v>
      </c>
      <c r="ER885" s="375">
        <f t="shared" si="3256"/>
        <v>0</v>
      </c>
      <c r="ES885" s="375">
        <f t="shared" si="3257"/>
        <v>1</v>
      </c>
      <c r="ET885" s="375">
        <f t="shared" si="3258"/>
        <v>0</v>
      </c>
      <c r="EU885" s="375">
        <f t="shared" si="3259"/>
        <v>0</v>
      </c>
      <c r="EV885" s="375">
        <f t="shared" si="3260"/>
        <v>1</v>
      </c>
      <c r="EW885" s="375">
        <f t="shared" si="3261"/>
        <v>0</v>
      </c>
      <c r="EX885" s="375">
        <f t="shared" si="3262"/>
        <v>0</v>
      </c>
      <c r="EY885" s="375">
        <f t="shared" si="3263"/>
        <v>1</v>
      </c>
      <c r="EZ885" s="375">
        <f t="shared" si="3264"/>
        <v>0</v>
      </c>
      <c r="FA885" s="375">
        <f t="shared" si="3265"/>
        <v>0</v>
      </c>
      <c r="FB885" s="375">
        <f t="shared" si="3266"/>
        <v>1</v>
      </c>
      <c r="FC885" s="375">
        <f t="shared" si="3267"/>
        <v>0</v>
      </c>
      <c r="FD885" s="375">
        <f t="shared" si="3268"/>
        <v>0</v>
      </c>
      <c r="FE885" s="376"/>
      <c r="FF885" s="372"/>
      <c r="FG885" s="372"/>
      <c r="FH885" s="372"/>
      <c r="FI885" s="372"/>
      <c r="FJ885" s="372"/>
      <c r="FK885" s="372"/>
      <c r="FL885" s="372"/>
      <c r="FM885" s="372"/>
      <c r="FN885" s="372"/>
      <c r="FO885" s="372"/>
      <c r="FP885" s="372"/>
      <c r="FQ885" s="372"/>
      <c r="FR885" s="372"/>
      <c r="FS885" s="372"/>
      <c r="FT885" s="372"/>
      <c r="FU885" s="372"/>
      <c r="FV885" s="372"/>
      <c r="FW885" s="372"/>
      <c r="FX885" s="372"/>
      <c r="FY885" s="372"/>
      <c r="FZ885" s="372"/>
      <c r="GA885" s="372"/>
      <c r="GB885" s="372"/>
      <c r="GC885" s="372"/>
      <c r="GD885" s="372"/>
      <c r="GE885" s="372"/>
      <c r="GF885" s="372"/>
      <c r="GG885" s="372"/>
      <c r="GH885" s="372"/>
      <c r="GI885" s="372"/>
      <c r="GJ885" s="372"/>
      <c r="GK885" s="372"/>
      <c r="GL885" s="372"/>
      <c r="GM885" s="372"/>
      <c r="GN885" s="372"/>
      <c r="GO885" s="372"/>
      <c r="GP885" s="372"/>
      <c r="GQ885" s="372"/>
      <c r="GR885" s="372"/>
      <c r="GS885" s="372"/>
      <c r="GT885" s="372"/>
      <c r="GU885" s="372"/>
      <c r="GV885" s="372"/>
      <c r="GW885" s="372"/>
      <c r="GX885" s="372"/>
      <c r="GY885" s="372"/>
      <c r="GZ885" s="372"/>
      <c r="HA885" s="372"/>
      <c r="HB885" s="372"/>
      <c r="HC885" s="372"/>
    </row>
    <row r="886" spans="1:211" s="373" customFormat="1" ht="15" hidden="1" customHeight="1" outlineLevel="1" x14ac:dyDescent="0.2">
      <c r="A886" s="366">
        <f>SWDATA!O871</f>
        <v>0</v>
      </c>
      <c r="B886" s="366">
        <f>SWDATA!M871</f>
        <v>0</v>
      </c>
      <c r="C886" s="351">
        <f>IF(AND(SWDATA!M871=1,SWDATA!Q871="promotions"),SWDATA!P871,0)</f>
        <v>0</v>
      </c>
      <c r="D886" s="367">
        <f>ROW(SWDATA!M871)</f>
        <v>871</v>
      </c>
      <c r="E886" s="368">
        <f t="shared" si="3272"/>
        <v>0</v>
      </c>
      <c r="F886" s="369">
        <f t="shared" si="3106"/>
        <v>1</v>
      </c>
      <c r="G886" s="366" t="str">
        <f t="shared" si="3107"/>
        <v/>
      </c>
      <c r="H886" s="370"/>
      <c r="J886" s="238">
        <f t="shared" si="3108"/>
        <v>0</v>
      </c>
      <c r="K886" s="239" t="str">
        <f t="shared" si="3109"/>
        <v/>
      </c>
      <c r="L886" s="342"/>
      <c r="M886" s="345"/>
      <c r="N886" s="340" t="str">
        <f>IF(LEN(SWDATA!F871)=0,"",N885)</f>
        <v/>
      </c>
      <c r="O886" s="296" t="str">
        <f>IF(LEN(SWDATA!G871)=0,"",O885)</f>
        <v/>
      </c>
      <c r="P886" s="297" t="str">
        <f>IF(LEN(SWDATA!C871)=0,"",SWDATA!C871)</f>
        <v/>
      </c>
      <c r="Q886" s="312" t="str">
        <f t="shared" si="3110"/>
        <v/>
      </c>
      <c r="R886" s="223" t="s">
        <v>261</v>
      </c>
      <c r="S886" s="224"/>
      <c r="T886" s="224"/>
      <c r="U886" s="264" t="s">
        <v>602</v>
      </c>
      <c r="V886" s="205" t="s">
        <v>221</v>
      </c>
      <c r="W886" s="266">
        <f>IF(OR(Is_Loading,LEN($A886)=0),"",SWDATA!P871)</f>
        <v>0</v>
      </c>
      <c r="X886" s="267">
        <f>IF(OR(Is_Loading,LEN($A886)=0),"",SWDATA!Q871)</f>
        <v>0</v>
      </c>
      <c r="Y886" s="267">
        <f>IF(OR(Is_Loading,LEN($A886)=0),"",SWDATA!R871)</f>
        <v>0</v>
      </c>
      <c r="Z886" s="266" t="str">
        <f t="shared" si="3269"/>
        <v/>
      </c>
      <c r="AA886" s="266">
        <f>IF(OR(Is_Loading,LEN($A886)=0),"",SWDATA!T871)</f>
        <v>0</v>
      </c>
      <c r="AB886" s="267">
        <f>IF(OR(Is_Loading,LEN($A886)=0),"",SWDATA!U871)</f>
        <v>0</v>
      </c>
      <c r="AC886" s="267">
        <f>IF(OR(Is_Loading,LEN($A886)=0),"",SWDATA!V871)</f>
        <v>0</v>
      </c>
      <c r="AD886" s="266" t="str">
        <f t="shared" si="3111"/>
        <v/>
      </c>
      <c r="AE886" s="266">
        <f>IF(OR(Is_Loading,LEN($A886)=0),"",SWDATA!X871)</f>
        <v>0</v>
      </c>
      <c r="AF886" s="267">
        <f>IF(OR(Is_Loading,LEN($A886)=0),"",SWDATA!Y871)</f>
        <v>0</v>
      </c>
      <c r="AG886" s="267">
        <f>IF(OR(Is_Loading,LEN($A886)=0),"",SWDATA!Z871)</f>
        <v>0</v>
      </c>
      <c r="AH886" s="266" t="str">
        <f t="shared" si="3112"/>
        <v/>
      </c>
      <c r="AI886" s="266">
        <f>IF(OR(Is_Loading,LEN($A886)=0),"",SWDATA!AB871)</f>
        <v>0</v>
      </c>
      <c r="AJ886" s="267">
        <f>IF(OR(Is_Loading,LEN($A886)=0),"",SWDATA!AC871)</f>
        <v>0</v>
      </c>
      <c r="AK886" s="267">
        <f>IF(OR(Is_Loading,LEN($A886)=0),"",SWDATA!AD871)</f>
        <v>0</v>
      </c>
      <c r="AL886" s="266" t="str">
        <f t="shared" si="3113"/>
        <v/>
      </c>
      <c r="AM886" s="266">
        <f>IF(OR(Is_Loading,LEN($A886)=0),"",SWDATA!AF871)</f>
        <v>0</v>
      </c>
      <c r="AN886" s="267">
        <f>IF(OR(Is_Loading,LEN($A886)=0),"",SWDATA!AG871)</f>
        <v>0</v>
      </c>
      <c r="AO886" s="323">
        <f>IF(OR(Is_Loading,LEN($A886)=0),"",SWDATA!AH871)</f>
        <v>0</v>
      </c>
      <c r="AP886" s="320" t="str">
        <f t="shared" si="3114"/>
        <v/>
      </c>
      <c r="AQ886" s="266">
        <f>IF(OR(Is_Loading,LEN($A886)=0),"",SWDATA!AJ871)</f>
        <v>0</v>
      </c>
      <c r="AR886" s="267">
        <f>IF(OR(Is_Loading,LEN($A886)=0),"",SWDATA!AK871)</f>
        <v>0</v>
      </c>
      <c r="AS886" s="267">
        <f>IF(OR(Is_Loading,LEN($A886)=0),"",SWDATA!AL871)</f>
        <v>0</v>
      </c>
      <c r="AT886" s="266" t="str">
        <f t="shared" si="3115"/>
        <v/>
      </c>
      <c r="AU886" s="266">
        <f>IF(OR(Is_Loading,LEN($A886)=0),"",SWDATA!AN871)</f>
        <v>0</v>
      </c>
      <c r="AV886" s="267">
        <f>IF(OR(Is_Loading,LEN($A886)=0),"",SWDATA!AO871)</f>
        <v>0</v>
      </c>
      <c r="AW886" s="267">
        <f>IF(OR(Is_Loading,LEN($A886)=0),"",SWDATA!AP871)</f>
        <v>0</v>
      </c>
      <c r="AX886" s="266" t="str">
        <f t="shared" si="3116"/>
        <v/>
      </c>
      <c r="AY886" s="266">
        <f>IF(OR(Is_Loading,LEN($A886)=0),"",SWDATA!AR871)</f>
        <v>0</v>
      </c>
      <c r="AZ886" s="267">
        <f>IF(OR(Is_Loading,LEN($A886)=0),"",SWDATA!AS871)</f>
        <v>0</v>
      </c>
      <c r="BA886" s="267">
        <f>IF(OR(Is_Loading,LEN($A886)=0),"",SWDATA!AT871)</f>
        <v>0</v>
      </c>
      <c r="BB886" s="266" t="str">
        <f t="shared" si="3117"/>
        <v/>
      </c>
      <c r="BC886" s="266">
        <f>IF(OR(Is_Loading,LEN($A886)=0),"",SWDATA!AV871)</f>
        <v>0</v>
      </c>
      <c r="BD886" s="267">
        <f>IF(OR(Is_Loading,LEN($A886)=0),"",SWDATA!AW871)</f>
        <v>0</v>
      </c>
      <c r="BE886" s="323">
        <f>IF(OR(Is_Loading,LEN($A886)=0),"",SWDATA!AX871)</f>
        <v>0</v>
      </c>
      <c r="BF886" s="320" t="str">
        <f t="shared" si="3118"/>
        <v/>
      </c>
      <c r="BG886" s="11"/>
      <c r="BH886" s="11"/>
      <c r="BI886" s="11"/>
      <c r="BJ886" s="11"/>
      <c r="BK886" s="11"/>
      <c r="BL886" s="11"/>
      <c r="BM886" s="11"/>
      <c r="BN886" s="11"/>
      <c r="BO886" s="11"/>
      <c r="BP886" s="11"/>
      <c r="BQ886" s="11"/>
      <c r="BR886" s="11"/>
      <c r="BS886" s="11"/>
      <c r="BT886" s="11"/>
      <c r="BU886" s="11"/>
      <c r="BV886" s="11"/>
      <c r="BW886" s="11"/>
      <c r="BX886" s="11"/>
      <c r="BY886" s="11"/>
      <c r="BZ886" s="11"/>
      <c r="CA886" s="11"/>
      <c r="CB886" s="11"/>
      <c r="CC886" s="11"/>
      <c r="CD886" s="11"/>
      <c r="CE886" s="11"/>
      <c r="CF886" s="11"/>
      <c r="CG886" s="11"/>
      <c r="CH886" s="11"/>
      <c r="CI886" s="11"/>
      <c r="CJ886" s="11"/>
      <c r="CK886" s="11"/>
      <c r="CL886" s="11"/>
      <c r="CM886" s="11"/>
      <c r="CN886" s="351"/>
      <c r="CO886" s="351"/>
      <c r="CP886" s="351"/>
      <c r="CQ886" s="351"/>
      <c r="CR886" s="351"/>
      <c r="CS886" s="351"/>
      <c r="CT886" s="351"/>
      <c r="CU886" s="351"/>
      <c r="CV886" s="351"/>
      <c r="CW886" s="351"/>
      <c r="CX886" s="351"/>
      <c r="CY886" s="351"/>
      <c r="CZ886" s="351"/>
      <c r="DA886" s="351"/>
      <c r="DB886" s="351"/>
      <c r="DC886" s="351"/>
      <c r="DD886" s="351"/>
      <c r="DE886" s="351"/>
      <c r="DF886" s="351"/>
      <c r="DG886" s="351"/>
      <c r="DH886" s="351"/>
      <c r="DI886" s="351"/>
      <c r="DJ886" s="351"/>
      <c r="DK886" s="351"/>
      <c r="DL886" s="351"/>
      <c r="DM886" s="351"/>
      <c r="DN886" s="351"/>
      <c r="DS886" s="372"/>
      <c r="DT886" s="374"/>
      <c r="DU886" s="375"/>
      <c r="DV886" s="375"/>
      <c r="DW886" s="375"/>
      <c r="DX886" s="375">
        <v>1</v>
      </c>
      <c r="DY886" s="375">
        <f t="shared" si="3237"/>
        <v>0</v>
      </c>
      <c r="DZ886" s="375">
        <f t="shared" si="3238"/>
        <v>0</v>
      </c>
      <c r="EA886" s="375">
        <f t="shared" si="3239"/>
        <v>1</v>
      </c>
      <c r="EB886" s="375">
        <f t="shared" si="3240"/>
        <v>0</v>
      </c>
      <c r="EC886" s="375">
        <f t="shared" si="3241"/>
        <v>0</v>
      </c>
      <c r="ED886" s="375">
        <f t="shared" si="3242"/>
        <v>1</v>
      </c>
      <c r="EE886" s="375">
        <f t="shared" si="3243"/>
        <v>0</v>
      </c>
      <c r="EF886" s="375">
        <f t="shared" si="3244"/>
        <v>0</v>
      </c>
      <c r="EG886" s="375">
        <f t="shared" si="3245"/>
        <v>1</v>
      </c>
      <c r="EH886" s="375">
        <f t="shared" si="3246"/>
        <v>0</v>
      </c>
      <c r="EI886" s="375">
        <f t="shared" si="3247"/>
        <v>0</v>
      </c>
      <c r="EJ886" s="375">
        <f t="shared" si="3248"/>
        <v>1</v>
      </c>
      <c r="EK886" s="375">
        <f t="shared" si="3249"/>
        <v>0</v>
      </c>
      <c r="EL886" s="375">
        <f t="shared" si="3250"/>
        <v>0</v>
      </c>
      <c r="EM886" s="375">
        <f t="shared" si="3251"/>
        <v>1</v>
      </c>
      <c r="EN886" s="375">
        <f t="shared" si="3252"/>
        <v>0</v>
      </c>
      <c r="EO886" s="375">
        <f t="shared" si="3253"/>
        <v>0</v>
      </c>
      <c r="EP886" s="375">
        <f t="shared" si="3254"/>
        <v>1</v>
      </c>
      <c r="EQ886" s="375">
        <f t="shared" si="3255"/>
        <v>0</v>
      </c>
      <c r="ER886" s="375">
        <f t="shared" si="3256"/>
        <v>0</v>
      </c>
      <c r="ES886" s="375">
        <f t="shared" si="3257"/>
        <v>1</v>
      </c>
      <c r="ET886" s="375">
        <f t="shared" si="3258"/>
        <v>0</v>
      </c>
      <c r="EU886" s="375">
        <f t="shared" si="3259"/>
        <v>0</v>
      </c>
      <c r="EV886" s="375">
        <f t="shared" si="3260"/>
        <v>1</v>
      </c>
      <c r="EW886" s="375">
        <f t="shared" si="3261"/>
        <v>0</v>
      </c>
      <c r="EX886" s="375">
        <f t="shared" si="3262"/>
        <v>0</v>
      </c>
      <c r="EY886" s="375">
        <f t="shared" si="3263"/>
        <v>1</v>
      </c>
      <c r="EZ886" s="375">
        <f t="shared" si="3264"/>
        <v>0</v>
      </c>
      <c r="FA886" s="375">
        <f t="shared" si="3265"/>
        <v>0</v>
      </c>
      <c r="FB886" s="375">
        <f t="shared" si="3266"/>
        <v>1</v>
      </c>
      <c r="FC886" s="375">
        <f t="shared" si="3267"/>
        <v>0</v>
      </c>
      <c r="FD886" s="375">
        <f t="shared" si="3268"/>
        <v>0</v>
      </c>
      <c r="FE886" s="376"/>
      <c r="FF886" s="372"/>
      <c r="FG886" s="372"/>
      <c r="FH886" s="372"/>
      <c r="FI886" s="372"/>
      <c r="FJ886" s="372"/>
      <c r="FK886" s="372"/>
      <c r="FL886" s="372"/>
      <c r="FM886" s="372"/>
      <c r="FN886" s="372"/>
      <c r="FO886" s="372"/>
      <c r="FP886" s="372"/>
      <c r="FQ886" s="372"/>
      <c r="FR886" s="372"/>
      <c r="FS886" s="372"/>
      <c r="FT886" s="372"/>
      <c r="FU886" s="372"/>
      <c r="FV886" s="372"/>
      <c r="FW886" s="372"/>
      <c r="FX886" s="372"/>
      <c r="FY886" s="372"/>
      <c r="FZ886" s="372"/>
      <c r="GA886" s="372"/>
      <c r="GB886" s="372"/>
      <c r="GC886" s="372"/>
      <c r="GD886" s="372"/>
      <c r="GE886" s="372"/>
      <c r="GF886" s="372"/>
      <c r="GG886" s="372"/>
      <c r="GH886" s="372"/>
      <c r="GI886" s="372"/>
      <c r="GJ886" s="372"/>
      <c r="GK886" s="372"/>
      <c r="GL886" s="372"/>
      <c r="GM886" s="372"/>
      <c r="GN886" s="372"/>
      <c r="GO886" s="372"/>
      <c r="GP886" s="372"/>
      <c r="GQ886" s="372"/>
      <c r="GR886" s="372"/>
      <c r="GS886" s="372"/>
      <c r="GT886" s="372"/>
      <c r="GU886" s="372"/>
      <c r="GV886" s="372"/>
      <c r="GW886" s="372"/>
      <c r="GX886" s="372"/>
      <c r="GY886" s="372"/>
      <c r="GZ886" s="372"/>
      <c r="HA886" s="372"/>
      <c r="HB886" s="372"/>
      <c r="HC886" s="372"/>
    </row>
    <row r="887" spans="1:211" s="373" customFormat="1" ht="15" hidden="1" customHeight="1" outlineLevel="1" x14ac:dyDescent="0.2">
      <c r="A887" s="366">
        <f>SWDATA!O872</f>
        <v>0</v>
      </c>
      <c r="B887" s="366">
        <f>SWDATA!M872</f>
        <v>0</v>
      </c>
      <c r="C887" s="351">
        <f>IF(AND(SWDATA!M872=1,SWDATA!Q872="promotions"),SWDATA!P872,0)</f>
        <v>0</v>
      </c>
      <c r="D887" s="367">
        <f>ROW(SWDATA!M872)</f>
        <v>872</v>
      </c>
      <c r="E887" s="368">
        <f t="shared" si="3272"/>
        <v>0</v>
      </c>
      <c r="F887" s="369">
        <f t="shared" si="3106"/>
        <v>1</v>
      </c>
      <c r="G887" s="366" t="str">
        <f t="shared" si="3107"/>
        <v/>
      </c>
      <c r="H887" s="370"/>
      <c r="J887" s="238">
        <f t="shared" si="3108"/>
        <v>0</v>
      </c>
      <c r="K887" s="239" t="str">
        <f t="shared" si="3109"/>
        <v/>
      </c>
      <c r="L887" s="342"/>
      <c r="M887" s="345"/>
      <c r="N887" s="340" t="str">
        <f>IF(LEN(SWDATA!F872)=0,"",N886)</f>
        <v/>
      </c>
      <c r="O887" s="296" t="str">
        <f>IF(LEN(SWDATA!G872)=0,"",O886)</f>
        <v/>
      </c>
      <c r="P887" s="297" t="str">
        <f>IF(LEN(SWDATA!C872)=0,"",SWDATA!C872)</f>
        <v/>
      </c>
      <c r="Q887" s="312" t="str">
        <f t="shared" si="3110"/>
        <v/>
      </c>
      <c r="R887" s="223" t="s">
        <v>261</v>
      </c>
      <c r="S887" s="224"/>
      <c r="T887" s="224"/>
      <c r="U887" s="264" t="s">
        <v>629</v>
      </c>
      <c r="V887" s="205" t="s">
        <v>221</v>
      </c>
      <c r="W887" s="266">
        <f>IF(OR(Is_Loading,LEN($A887)=0),"",SWDATA!P872)</f>
        <v>0</v>
      </c>
      <c r="X887" s="267">
        <f>IF(OR(Is_Loading,LEN($A887)=0),"",SWDATA!Q872)</f>
        <v>0</v>
      </c>
      <c r="Y887" s="267">
        <f>IF(OR(Is_Loading,LEN($A887)=0),"",SWDATA!R872)</f>
        <v>0</v>
      </c>
      <c r="Z887" s="266" t="str">
        <f t="shared" si="3269"/>
        <v/>
      </c>
      <c r="AA887" s="266">
        <f>IF(OR(Is_Loading,LEN($A887)=0),"",SWDATA!T872)</f>
        <v>0</v>
      </c>
      <c r="AB887" s="267">
        <f>IF(OR(Is_Loading,LEN($A887)=0),"",SWDATA!U872)</f>
        <v>0</v>
      </c>
      <c r="AC887" s="267">
        <f>IF(OR(Is_Loading,LEN($A887)=0),"",SWDATA!V872)</f>
        <v>0</v>
      </c>
      <c r="AD887" s="266" t="str">
        <f t="shared" si="3111"/>
        <v/>
      </c>
      <c r="AE887" s="266">
        <f>IF(OR(Is_Loading,LEN($A887)=0),"",SWDATA!X872)</f>
        <v>0</v>
      </c>
      <c r="AF887" s="267">
        <f>IF(OR(Is_Loading,LEN($A887)=0),"",SWDATA!Y872)</f>
        <v>0</v>
      </c>
      <c r="AG887" s="267">
        <f>IF(OR(Is_Loading,LEN($A887)=0),"",SWDATA!Z872)</f>
        <v>0</v>
      </c>
      <c r="AH887" s="266" t="str">
        <f t="shared" si="3112"/>
        <v/>
      </c>
      <c r="AI887" s="266">
        <f>IF(OR(Is_Loading,LEN($A887)=0),"",SWDATA!AB872)</f>
        <v>0</v>
      </c>
      <c r="AJ887" s="267">
        <f>IF(OR(Is_Loading,LEN($A887)=0),"",SWDATA!AC872)</f>
        <v>0</v>
      </c>
      <c r="AK887" s="267">
        <f>IF(OR(Is_Loading,LEN($A887)=0),"",SWDATA!AD872)</f>
        <v>0</v>
      </c>
      <c r="AL887" s="266" t="str">
        <f t="shared" si="3113"/>
        <v/>
      </c>
      <c r="AM887" s="266">
        <f>IF(OR(Is_Loading,LEN($A887)=0),"",SWDATA!AF872)</f>
        <v>0</v>
      </c>
      <c r="AN887" s="267">
        <f>IF(OR(Is_Loading,LEN($A887)=0),"",SWDATA!AG872)</f>
        <v>0</v>
      </c>
      <c r="AO887" s="323">
        <f>IF(OR(Is_Loading,LEN($A887)=0),"",SWDATA!AH872)</f>
        <v>0</v>
      </c>
      <c r="AP887" s="320" t="str">
        <f t="shared" si="3114"/>
        <v/>
      </c>
      <c r="AQ887" s="266">
        <f>IF(OR(Is_Loading,LEN($A887)=0),"",SWDATA!AJ872)</f>
        <v>0</v>
      </c>
      <c r="AR887" s="267">
        <f>IF(OR(Is_Loading,LEN($A887)=0),"",SWDATA!AK872)</f>
        <v>0</v>
      </c>
      <c r="AS887" s="267">
        <f>IF(OR(Is_Loading,LEN($A887)=0),"",SWDATA!AL872)</f>
        <v>0</v>
      </c>
      <c r="AT887" s="266" t="str">
        <f t="shared" si="3115"/>
        <v/>
      </c>
      <c r="AU887" s="266">
        <f>IF(OR(Is_Loading,LEN($A887)=0),"",SWDATA!AN872)</f>
        <v>0</v>
      </c>
      <c r="AV887" s="267">
        <f>IF(OR(Is_Loading,LEN($A887)=0),"",SWDATA!AO872)</f>
        <v>0</v>
      </c>
      <c r="AW887" s="267">
        <f>IF(OR(Is_Loading,LEN($A887)=0),"",SWDATA!AP872)</f>
        <v>0</v>
      </c>
      <c r="AX887" s="266" t="str">
        <f t="shared" si="3116"/>
        <v/>
      </c>
      <c r="AY887" s="266">
        <f>IF(OR(Is_Loading,LEN($A887)=0),"",SWDATA!AR872)</f>
        <v>0</v>
      </c>
      <c r="AZ887" s="267">
        <f>IF(OR(Is_Loading,LEN($A887)=0),"",SWDATA!AS872)</f>
        <v>0</v>
      </c>
      <c r="BA887" s="267">
        <f>IF(OR(Is_Loading,LEN($A887)=0),"",SWDATA!AT872)</f>
        <v>0</v>
      </c>
      <c r="BB887" s="266" t="str">
        <f t="shared" si="3117"/>
        <v/>
      </c>
      <c r="BC887" s="266">
        <f>IF(OR(Is_Loading,LEN($A887)=0),"",SWDATA!AV872)</f>
        <v>0</v>
      </c>
      <c r="BD887" s="267">
        <f>IF(OR(Is_Loading,LEN($A887)=0),"",SWDATA!AW872)</f>
        <v>0</v>
      </c>
      <c r="BE887" s="323">
        <f>IF(OR(Is_Loading,LEN($A887)=0),"",SWDATA!AX872)</f>
        <v>0</v>
      </c>
      <c r="BF887" s="320" t="str">
        <f t="shared" si="3118"/>
        <v/>
      </c>
      <c r="BG887" s="11"/>
      <c r="BH887" s="11"/>
      <c r="BI887" s="11"/>
      <c r="BJ887" s="11"/>
      <c r="BK887" s="11"/>
      <c r="BL887" s="11"/>
      <c r="BM887" s="11"/>
      <c r="BN887" s="11"/>
      <c r="BO887" s="11"/>
      <c r="BP887" s="11"/>
      <c r="BQ887" s="11"/>
      <c r="BR887" s="11"/>
      <c r="BS887" s="11"/>
      <c r="BT887" s="11"/>
      <c r="BU887" s="11"/>
      <c r="BV887" s="11"/>
      <c r="BW887" s="11"/>
      <c r="BX887" s="11"/>
      <c r="BY887" s="11"/>
      <c r="BZ887" s="11"/>
      <c r="CA887" s="11"/>
      <c r="CB887" s="11"/>
      <c r="CC887" s="11"/>
      <c r="CD887" s="11"/>
      <c r="CE887" s="11"/>
      <c r="CF887" s="11"/>
      <c r="CG887" s="11"/>
      <c r="CH887" s="11"/>
      <c r="CI887" s="11"/>
      <c r="CJ887" s="11"/>
      <c r="CK887" s="11"/>
      <c r="CL887" s="11"/>
      <c r="CM887" s="11"/>
      <c r="CN887" s="351"/>
      <c r="CO887" s="351"/>
      <c r="CP887" s="351"/>
      <c r="CQ887" s="351"/>
      <c r="CR887" s="351"/>
      <c r="CS887" s="351"/>
      <c r="CT887" s="351"/>
      <c r="CU887" s="351"/>
      <c r="CV887" s="351"/>
      <c r="CW887" s="351"/>
      <c r="CX887" s="351"/>
      <c r="CY887" s="351"/>
      <c r="CZ887" s="351"/>
      <c r="DA887" s="351"/>
      <c r="DB887" s="351"/>
      <c r="DC887" s="351"/>
      <c r="DD887" s="351"/>
      <c r="DE887" s="351"/>
      <c r="DF887" s="351"/>
      <c r="DG887" s="351"/>
      <c r="DH887" s="351"/>
      <c r="DI887" s="351"/>
      <c r="DJ887" s="351"/>
      <c r="DK887" s="351"/>
      <c r="DL887" s="351"/>
      <c r="DM887" s="351"/>
      <c r="DN887" s="351"/>
      <c r="DS887" s="372"/>
      <c r="DT887" s="374"/>
      <c r="DU887" s="375"/>
      <c r="DV887" s="375"/>
      <c r="DW887" s="375"/>
      <c r="DX887" s="375">
        <v>1</v>
      </c>
      <c r="DY887" s="375">
        <f t="shared" si="3237"/>
        <v>0</v>
      </c>
      <c r="DZ887" s="375">
        <f t="shared" si="3238"/>
        <v>0</v>
      </c>
      <c r="EA887" s="375">
        <f t="shared" si="3239"/>
        <v>1</v>
      </c>
      <c r="EB887" s="375">
        <f t="shared" si="3240"/>
        <v>0</v>
      </c>
      <c r="EC887" s="375">
        <f t="shared" si="3241"/>
        <v>0</v>
      </c>
      <c r="ED887" s="375">
        <f t="shared" si="3242"/>
        <v>1</v>
      </c>
      <c r="EE887" s="375">
        <f t="shared" si="3243"/>
        <v>0</v>
      </c>
      <c r="EF887" s="375">
        <f t="shared" si="3244"/>
        <v>0</v>
      </c>
      <c r="EG887" s="375">
        <f t="shared" si="3245"/>
        <v>1</v>
      </c>
      <c r="EH887" s="375">
        <f t="shared" si="3246"/>
        <v>0</v>
      </c>
      <c r="EI887" s="375">
        <f t="shared" si="3247"/>
        <v>0</v>
      </c>
      <c r="EJ887" s="375">
        <f t="shared" si="3248"/>
        <v>1</v>
      </c>
      <c r="EK887" s="375">
        <f t="shared" si="3249"/>
        <v>0</v>
      </c>
      <c r="EL887" s="375">
        <f t="shared" si="3250"/>
        <v>0</v>
      </c>
      <c r="EM887" s="375">
        <f t="shared" si="3251"/>
        <v>1</v>
      </c>
      <c r="EN887" s="375">
        <f t="shared" si="3252"/>
        <v>0</v>
      </c>
      <c r="EO887" s="375">
        <f t="shared" si="3253"/>
        <v>0</v>
      </c>
      <c r="EP887" s="375">
        <f t="shared" si="3254"/>
        <v>1</v>
      </c>
      <c r="EQ887" s="375">
        <f t="shared" si="3255"/>
        <v>0</v>
      </c>
      <c r="ER887" s="375">
        <f t="shared" si="3256"/>
        <v>0</v>
      </c>
      <c r="ES887" s="375">
        <f t="shared" si="3257"/>
        <v>1</v>
      </c>
      <c r="ET887" s="375">
        <f t="shared" si="3258"/>
        <v>0</v>
      </c>
      <c r="EU887" s="375">
        <f t="shared" si="3259"/>
        <v>0</v>
      </c>
      <c r="EV887" s="375">
        <f t="shared" si="3260"/>
        <v>1</v>
      </c>
      <c r="EW887" s="375">
        <f t="shared" si="3261"/>
        <v>0</v>
      </c>
      <c r="EX887" s="375">
        <f t="shared" si="3262"/>
        <v>0</v>
      </c>
      <c r="EY887" s="375">
        <f t="shared" si="3263"/>
        <v>1</v>
      </c>
      <c r="EZ887" s="375">
        <f t="shared" si="3264"/>
        <v>0</v>
      </c>
      <c r="FA887" s="375">
        <f t="shared" si="3265"/>
        <v>0</v>
      </c>
      <c r="FB887" s="375">
        <f t="shared" si="3266"/>
        <v>1</v>
      </c>
      <c r="FC887" s="375">
        <f t="shared" si="3267"/>
        <v>0</v>
      </c>
      <c r="FD887" s="375">
        <f t="shared" si="3268"/>
        <v>0</v>
      </c>
      <c r="FE887" s="376"/>
      <c r="FF887" s="372"/>
      <c r="FG887" s="372"/>
      <c r="FH887" s="372"/>
      <c r="FI887" s="372"/>
      <c r="FJ887" s="372"/>
      <c r="FK887" s="372"/>
      <c r="FL887" s="372"/>
      <c r="FM887" s="372"/>
      <c r="FN887" s="372"/>
      <c r="FO887" s="372"/>
      <c r="FP887" s="372"/>
      <c r="FQ887" s="372"/>
      <c r="FR887" s="372"/>
      <c r="FS887" s="372"/>
      <c r="FT887" s="372"/>
      <c r="FU887" s="372"/>
      <c r="FV887" s="372"/>
      <c r="FW887" s="372"/>
      <c r="FX887" s="372"/>
      <c r="FY887" s="372"/>
      <c r="FZ887" s="372"/>
      <c r="GA887" s="372"/>
      <c r="GB887" s="372"/>
      <c r="GC887" s="372"/>
      <c r="GD887" s="372"/>
      <c r="GE887" s="372"/>
      <c r="GF887" s="372"/>
      <c r="GG887" s="372"/>
      <c r="GH887" s="372"/>
      <c r="GI887" s="372"/>
      <c r="GJ887" s="372"/>
      <c r="GK887" s="372"/>
      <c r="GL887" s="372"/>
      <c r="GM887" s="372"/>
      <c r="GN887" s="372"/>
      <c r="GO887" s="372"/>
      <c r="GP887" s="372"/>
      <c r="GQ887" s="372"/>
      <c r="GR887" s="372"/>
      <c r="GS887" s="372"/>
      <c r="GT887" s="372"/>
      <c r="GU887" s="372"/>
      <c r="GV887" s="372"/>
      <c r="GW887" s="372"/>
      <c r="GX887" s="372"/>
      <c r="GY887" s="372"/>
      <c r="GZ887" s="372"/>
      <c r="HA887" s="372"/>
      <c r="HB887" s="372"/>
      <c r="HC887" s="372"/>
    </row>
    <row r="888" spans="1:211" s="373" customFormat="1" ht="15" hidden="1" customHeight="1" outlineLevel="1" x14ac:dyDescent="0.2">
      <c r="A888" s="366">
        <f>SWDATA!O873</f>
        <v>0</v>
      </c>
      <c r="B888" s="366">
        <f>SWDATA!M873</f>
        <v>0</v>
      </c>
      <c r="C888" s="351">
        <f>IF(AND(SWDATA!M873=1,SWDATA!Q873="promotions"),SWDATA!P873,0)</f>
        <v>0</v>
      </c>
      <c r="D888" s="367">
        <f>ROW(SWDATA!M873)</f>
        <v>873</v>
      </c>
      <c r="E888" s="368">
        <f t="shared" si="3272"/>
        <v>0</v>
      </c>
      <c r="F888" s="369">
        <f t="shared" si="3106"/>
        <v>1</v>
      </c>
      <c r="G888" s="366" t="str">
        <f t="shared" si="3107"/>
        <v/>
      </c>
      <c r="H888" s="370"/>
      <c r="J888" s="238">
        <f t="shared" si="3108"/>
        <v>0</v>
      </c>
      <c r="K888" s="239" t="str">
        <f t="shared" si="3109"/>
        <v/>
      </c>
      <c r="L888" s="342"/>
      <c r="M888" s="345"/>
      <c r="N888" s="340" t="str">
        <f>IF(LEN(SWDATA!F873)=0,"",N887)</f>
        <v/>
      </c>
      <c r="O888" s="296" t="str">
        <f>IF(LEN(SWDATA!G873)=0,"",O887)</f>
        <v/>
      </c>
      <c r="P888" s="297" t="str">
        <f>IF(LEN(SWDATA!C873)=0,"",SWDATA!C873)</f>
        <v/>
      </c>
      <c r="Q888" s="312" t="str">
        <f t="shared" si="3110"/>
        <v/>
      </c>
      <c r="R888" s="223" t="s">
        <v>261</v>
      </c>
      <c r="S888" s="224"/>
      <c r="T888" s="224"/>
      <c r="U888" s="264" t="s">
        <v>626</v>
      </c>
      <c r="V888" s="205" t="s">
        <v>221</v>
      </c>
      <c r="W888" s="266">
        <f>IF(OR(Is_Loading,LEN($A888)=0),"",SWDATA!P873)</f>
        <v>0</v>
      </c>
      <c r="X888" s="267">
        <f>IF(OR(Is_Loading,LEN($A888)=0),"",SWDATA!Q873)</f>
        <v>0</v>
      </c>
      <c r="Y888" s="267">
        <f>IF(OR(Is_Loading,LEN($A888)=0),"",SWDATA!R873)</f>
        <v>0</v>
      </c>
      <c r="Z888" s="266" t="str">
        <f t="shared" ref="Z888:Z892" si="3273">IF($A888=0,"",CHOOSE($F888,SUM(W888:Y888),SUM(W888:Y888)/3,Y888))</f>
        <v/>
      </c>
      <c r="AA888" s="266">
        <f>IF(OR(Is_Loading,LEN($A888)=0),"",SWDATA!T873)</f>
        <v>0</v>
      </c>
      <c r="AB888" s="267">
        <f>IF(OR(Is_Loading,LEN($A888)=0),"",SWDATA!U873)</f>
        <v>0</v>
      </c>
      <c r="AC888" s="267">
        <f>IF(OR(Is_Loading,LEN($A888)=0),"",SWDATA!V873)</f>
        <v>0</v>
      </c>
      <c r="AD888" s="266" t="str">
        <f t="shared" si="3111"/>
        <v/>
      </c>
      <c r="AE888" s="266">
        <f>IF(OR(Is_Loading,LEN($A888)=0),"",SWDATA!X873)</f>
        <v>0</v>
      </c>
      <c r="AF888" s="267">
        <f>IF(OR(Is_Loading,LEN($A888)=0),"",SWDATA!Y873)</f>
        <v>0</v>
      </c>
      <c r="AG888" s="267">
        <f>IF(OR(Is_Loading,LEN($A888)=0),"",SWDATA!Z873)</f>
        <v>0</v>
      </c>
      <c r="AH888" s="266" t="str">
        <f t="shared" si="3112"/>
        <v/>
      </c>
      <c r="AI888" s="266">
        <f>IF(OR(Is_Loading,LEN($A888)=0),"",SWDATA!AB873)</f>
        <v>0</v>
      </c>
      <c r="AJ888" s="267">
        <f>IF(OR(Is_Loading,LEN($A888)=0),"",SWDATA!AC873)</f>
        <v>0</v>
      </c>
      <c r="AK888" s="267">
        <f>IF(OR(Is_Loading,LEN($A888)=0),"",SWDATA!AD873)</f>
        <v>0</v>
      </c>
      <c r="AL888" s="266" t="str">
        <f t="shared" si="3113"/>
        <v/>
      </c>
      <c r="AM888" s="266">
        <f>IF(OR(Is_Loading,LEN($A888)=0),"",SWDATA!AF873)</f>
        <v>0</v>
      </c>
      <c r="AN888" s="267">
        <f>IF(OR(Is_Loading,LEN($A888)=0),"",SWDATA!AG873)</f>
        <v>0</v>
      </c>
      <c r="AO888" s="323">
        <f>IF(OR(Is_Loading,LEN($A888)=0),"",SWDATA!AH873)</f>
        <v>0</v>
      </c>
      <c r="AP888" s="320" t="str">
        <f t="shared" si="3114"/>
        <v/>
      </c>
      <c r="AQ888" s="266">
        <f>IF(OR(Is_Loading,LEN($A888)=0),"",SWDATA!AJ873)</f>
        <v>0</v>
      </c>
      <c r="AR888" s="267">
        <f>IF(OR(Is_Loading,LEN($A888)=0),"",SWDATA!AK873)</f>
        <v>0</v>
      </c>
      <c r="AS888" s="267">
        <f>IF(OR(Is_Loading,LEN($A888)=0),"",SWDATA!AL873)</f>
        <v>0</v>
      </c>
      <c r="AT888" s="266" t="str">
        <f t="shared" si="3115"/>
        <v/>
      </c>
      <c r="AU888" s="266">
        <f>IF(OR(Is_Loading,LEN($A888)=0),"",SWDATA!AN873)</f>
        <v>0</v>
      </c>
      <c r="AV888" s="267">
        <f>IF(OR(Is_Loading,LEN($A888)=0),"",SWDATA!AO873)</f>
        <v>0</v>
      </c>
      <c r="AW888" s="267">
        <f>IF(OR(Is_Loading,LEN($A888)=0),"",SWDATA!AP873)</f>
        <v>0</v>
      </c>
      <c r="AX888" s="266" t="str">
        <f t="shared" si="3116"/>
        <v/>
      </c>
      <c r="AY888" s="266">
        <f>IF(OR(Is_Loading,LEN($A888)=0),"",SWDATA!AR873)</f>
        <v>0</v>
      </c>
      <c r="AZ888" s="267">
        <f>IF(OR(Is_Loading,LEN($A888)=0),"",SWDATA!AS873)</f>
        <v>0</v>
      </c>
      <c r="BA888" s="267">
        <f>IF(OR(Is_Loading,LEN($A888)=0),"",SWDATA!AT873)</f>
        <v>0</v>
      </c>
      <c r="BB888" s="266" t="str">
        <f t="shared" si="3117"/>
        <v/>
      </c>
      <c r="BC888" s="266">
        <f>IF(OR(Is_Loading,LEN($A888)=0),"",SWDATA!AV873)</f>
        <v>0</v>
      </c>
      <c r="BD888" s="267">
        <f>IF(OR(Is_Loading,LEN($A888)=0),"",SWDATA!AW873)</f>
        <v>0</v>
      </c>
      <c r="BE888" s="323">
        <f>IF(OR(Is_Loading,LEN($A888)=0),"",SWDATA!AX873)</f>
        <v>0</v>
      </c>
      <c r="BF888" s="320" t="str">
        <f t="shared" si="3118"/>
        <v/>
      </c>
      <c r="BG888" s="11"/>
      <c r="BH888" s="11"/>
      <c r="BI888" s="11"/>
      <c r="BJ888" s="11"/>
      <c r="BK888" s="11"/>
      <c r="BL888" s="11"/>
      <c r="BM888" s="11"/>
      <c r="BN888" s="11"/>
      <c r="BO888" s="11"/>
      <c r="BP888" s="11"/>
      <c r="BQ888" s="11"/>
      <c r="BR888" s="11"/>
      <c r="BS888" s="11"/>
      <c r="BT888" s="11"/>
      <c r="BU888" s="11"/>
      <c r="BV888" s="11"/>
      <c r="BW888" s="11"/>
      <c r="BX888" s="11"/>
      <c r="BY888" s="11"/>
      <c r="BZ888" s="11"/>
      <c r="CA888" s="11"/>
      <c r="CB888" s="11"/>
      <c r="CC888" s="11"/>
      <c r="CD888" s="11"/>
      <c r="CE888" s="11"/>
      <c r="CF888" s="11"/>
      <c r="CG888" s="11"/>
      <c r="CH888" s="11"/>
      <c r="CI888" s="11"/>
      <c r="CJ888" s="11"/>
      <c r="CK888" s="11"/>
      <c r="CL888" s="11"/>
      <c r="CM888" s="11"/>
      <c r="CN888" s="351"/>
      <c r="CO888" s="351"/>
      <c r="CP888" s="351"/>
      <c r="CQ888" s="351"/>
      <c r="CR888" s="351"/>
      <c r="CS888" s="351"/>
      <c r="CT888" s="351"/>
      <c r="CU888" s="351"/>
      <c r="CV888" s="351"/>
      <c r="CW888" s="351"/>
      <c r="CX888" s="351"/>
      <c r="CY888" s="351"/>
      <c r="CZ888" s="351"/>
      <c r="DA888" s="351"/>
      <c r="DB888" s="351"/>
      <c r="DC888" s="351"/>
      <c r="DD888" s="351"/>
      <c r="DE888" s="351"/>
      <c r="DF888" s="351"/>
      <c r="DG888" s="351"/>
      <c r="DH888" s="351"/>
      <c r="DI888" s="351"/>
      <c r="DJ888" s="351"/>
      <c r="DK888" s="351"/>
      <c r="DL888" s="351"/>
      <c r="DM888" s="351"/>
      <c r="DN888" s="351"/>
      <c r="DS888" s="372"/>
      <c r="DT888" s="374"/>
      <c r="DU888" s="375"/>
      <c r="DV888" s="375"/>
      <c r="DW888" s="375"/>
      <c r="DX888" s="375">
        <v>1</v>
      </c>
      <c r="DY888" s="375">
        <f t="shared" si="3237"/>
        <v>0</v>
      </c>
      <c r="DZ888" s="375">
        <f t="shared" si="3238"/>
        <v>0</v>
      </c>
      <c r="EA888" s="375">
        <f t="shared" si="3239"/>
        <v>1</v>
      </c>
      <c r="EB888" s="375">
        <f t="shared" si="3240"/>
        <v>0</v>
      </c>
      <c r="EC888" s="375">
        <f t="shared" si="3241"/>
        <v>0</v>
      </c>
      <c r="ED888" s="375">
        <f t="shared" si="3242"/>
        <v>1</v>
      </c>
      <c r="EE888" s="375">
        <f t="shared" si="3243"/>
        <v>0</v>
      </c>
      <c r="EF888" s="375">
        <f t="shared" si="3244"/>
        <v>0</v>
      </c>
      <c r="EG888" s="375">
        <f t="shared" si="3245"/>
        <v>1</v>
      </c>
      <c r="EH888" s="375">
        <f t="shared" si="3246"/>
        <v>0</v>
      </c>
      <c r="EI888" s="375">
        <f t="shared" si="3247"/>
        <v>0</v>
      </c>
      <c r="EJ888" s="375">
        <f t="shared" si="3248"/>
        <v>1</v>
      </c>
      <c r="EK888" s="375">
        <f t="shared" si="3249"/>
        <v>0</v>
      </c>
      <c r="EL888" s="375">
        <f t="shared" si="3250"/>
        <v>0</v>
      </c>
      <c r="EM888" s="375">
        <f t="shared" si="3251"/>
        <v>1</v>
      </c>
      <c r="EN888" s="375">
        <f t="shared" si="3252"/>
        <v>0</v>
      </c>
      <c r="EO888" s="375">
        <f t="shared" si="3253"/>
        <v>0</v>
      </c>
      <c r="EP888" s="375">
        <f t="shared" si="3254"/>
        <v>1</v>
      </c>
      <c r="EQ888" s="375">
        <f t="shared" si="3255"/>
        <v>0</v>
      </c>
      <c r="ER888" s="375">
        <f t="shared" si="3256"/>
        <v>0</v>
      </c>
      <c r="ES888" s="375">
        <f t="shared" si="3257"/>
        <v>1</v>
      </c>
      <c r="ET888" s="375">
        <f t="shared" si="3258"/>
        <v>0</v>
      </c>
      <c r="EU888" s="375">
        <f t="shared" si="3259"/>
        <v>0</v>
      </c>
      <c r="EV888" s="375">
        <f t="shared" si="3260"/>
        <v>1</v>
      </c>
      <c r="EW888" s="375">
        <f t="shared" si="3261"/>
        <v>0</v>
      </c>
      <c r="EX888" s="375">
        <f t="shared" si="3262"/>
        <v>0</v>
      </c>
      <c r="EY888" s="375">
        <f t="shared" si="3263"/>
        <v>1</v>
      </c>
      <c r="EZ888" s="375">
        <f t="shared" si="3264"/>
        <v>0</v>
      </c>
      <c r="FA888" s="375">
        <f t="shared" si="3265"/>
        <v>0</v>
      </c>
      <c r="FB888" s="375">
        <f t="shared" si="3266"/>
        <v>1</v>
      </c>
      <c r="FC888" s="375">
        <f t="shared" si="3267"/>
        <v>0</v>
      </c>
      <c r="FD888" s="375">
        <f t="shared" si="3268"/>
        <v>0</v>
      </c>
      <c r="FE888" s="376"/>
      <c r="FF888" s="372"/>
      <c r="FG888" s="372"/>
      <c r="FH888" s="372"/>
      <c r="FI888" s="372"/>
      <c r="FJ888" s="372"/>
      <c r="FK888" s="372"/>
      <c r="FL888" s="372"/>
      <c r="FM888" s="372"/>
      <c r="FN888" s="372"/>
      <c r="FO888" s="372"/>
      <c r="FP888" s="372"/>
      <c r="FQ888" s="372"/>
      <c r="FR888" s="372"/>
      <c r="FS888" s="372"/>
      <c r="FT888" s="372"/>
      <c r="FU888" s="372"/>
      <c r="FV888" s="372"/>
      <c r="FW888" s="372"/>
      <c r="FX888" s="372"/>
      <c r="FY888" s="372"/>
      <c r="FZ888" s="372"/>
      <c r="GA888" s="372"/>
      <c r="GB888" s="372"/>
      <c r="GC888" s="372"/>
      <c r="GD888" s="372"/>
      <c r="GE888" s="372"/>
      <c r="GF888" s="372"/>
      <c r="GG888" s="372"/>
      <c r="GH888" s="372"/>
      <c r="GI888" s="372"/>
      <c r="GJ888" s="372"/>
      <c r="GK888" s="372"/>
      <c r="GL888" s="372"/>
      <c r="GM888" s="372"/>
      <c r="GN888" s="372"/>
      <c r="GO888" s="372"/>
      <c r="GP888" s="372"/>
      <c r="GQ888" s="372"/>
      <c r="GR888" s="372"/>
      <c r="GS888" s="372"/>
      <c r="GT888" s="372"/>
      <c r="GU888" s="372"/>
      <c r="GV888" s="372"/>
      <c r="GW888" s="372"/>
      <c r="GX888" s="372"/>
      <c r="GY888" s="372"/>
      <c r="GZ888" s="372"/>
      <c r="HA888" s="372"/>
      <c r="HB888" s="372"/>
      <c r="HC888" s="372"/>
    </row>
    <row r="889" spans="1:211" s="373" customFormat="1" ht="15" hidden="1" customHeight="1" outlineLevel="1" x14ac:dyDescent="0.2">
      <c r="A889" s="366">
        <f>SWDATA!O874</f>
        <v>0</v>
      </c>
      <c r="B889" s="366">
        <f>SWDATA!M874</f>
        <v>0</v>
      </c>
      <c r="C889" s="351">
        <f>IF(AND(SWDATA!M874=1,SWDATA!Q874="promotions"),SWDATA!P874,0)</f>
        <v>0</v>
      </c>
      <c r="D889" s="367">
        <f>ROW(SWDATA!M874)</f>
        <v>874</v>
      </c>
      <c r="E889" s="368">
        <f t="shared" si="3272"/>
        <v>0</v>
      </c>
      <c r="F889" s="369">
        <f t="shared" si="3106"/>
        <v>1</v>
      </c>
      <c r="G889" s="366" t="str">
        <f t="shared" si="3107"/>
        <v/>
      </c>
      <c r="H889" s="370"/>
      <c r="J889" s="238">
        <f t="shared" si="3108"/>
        <v>0</v>
      </c>
      <c r="K889" s="239" t="str">
        <f t="shared" si="3109"/>
        <v/>
      </c>
      <c r="L889" s="342"/>
      <c r="M889" s="345"/>
      <c r="N889" s="340" t="str">
        <f>IF(LEN(SWDATA!F874)=0,"",N888)</f>
        <v/>
      </c>
      <c r="O889" s="296" t="str">
        <f>IF(LEN(SWDATA!G874)=0,"",O888)</f>
        <v/>
      </c>
      <c r="P889" s="297" t="str">
        <f>IF(LEN(SWDATA!C874)=0,"",SWDATA!C874)</f>
        <v/>
      </c>
      <c r="Q889" s="312" t="str">
        <f t="shared" si="3110"/>
        <v/>
      </c>
      <c r="R889" s="223" t="s">
        <v>261</v>
      </c>
      <c r="S889" s="319" t="s">
        <v>485</v>
      </c>
      <c r="T889" s="224"/>
      <c r="U889" s="264" t="s">
        <v>608</v>
      </c>
      <c r="V889" s="205" t="s">
        <v>221</v>
      </c>
      <c r="W889" s="266">
        <f>IF(OR(Is_Loading,LEN($A889)=0),"",SWDATA!P874)</f>
        <v>0</v>
      </c>
      <c r="X889" s="267">
        <f>IF(OR(Is_Loading,LEN($A889)=0),"",SWDATA!Q874)</f>
        <v>0</v>
      </c>
      <c r="Y889" s="267">
        <f>IF(OR(Is_Loading,LEN($A889)=0),"",SWDATA!R874)</f>
        <v>0</v>
      </c>
      <c r="Z889" s="266" t="str">
        <f t="shared" si="3273"/>
        <v/>
      </c>
      <c r="AA889" s="266">
        <f>IF(OR(Is_Loading,LEN($A889)=0),"",SWDATA!T874)</f>
        <v>0</v>
      </c>
      <c r="AB889" s="267">
        <f>IF(OR(Is_Loading,LEN($A889)=0),"",SWDATA!U874)</f>
        <v>0</v>
      </c>
      <c r="AC889" s="267">
        <f>IF(OR(Is_Loading,LEN($A889)=0),"",SWDATA!V874)</f>
        <v>0</v>
      </c>
      <c r="AD889" s="266" t="str">
        <f t="shared" si="3111"/>
        <v/>
      </c>
      <c r="AE889" s="266">
        <f>IF(OR(Is_Loading,LEN($A889)=0),"",SWDATA!X874)</f>
        <v>0</v>
      </c>
      <c r="AF889" s="267">
        <f>IF(OR(Is_Loading,LEN($A889)=0),"",SWDATA!Y874)</f>
        <v>0</v>
      </c>
      <c r="AG889" s="267">
        <f>IF(OR(Is_Loading,LEN($A889)=0),"",SWDATA!Z874)</f>
        <v>0</v>
      </c>
      <c r="AH889" s="266" t="str">
        <f t="shared" si="3112"/>
        <v/>
      </c>
      <c r="AI889" s="266">
        <f>IF(OR(Is_Loading,LEN($A889)=0),"",SWDATA!AB874)</f>
        <v>0</v>
      </c>
      <c r="AJ889" s="267">
        <f>IF(OR(Is_Loading,LEN($A889)=0),"",SWDATA!AC874)</f>
        <v>0</v>
      </c>
      <c r="AK889" s="267">
        <f>IF(OR(Is_Loading,LEN($A889)=0),"",SWDATA!AD874)</f>
        <v>0</v>
      </c>
      <c r="AL889" s="266" t="str">
        <f t="shared" si="3113"/>
        <v/>
      </c>
      <c r="AM889" s="266">
        <f>IF(OR(Is_Loading,LEN($A889)=0),"",SWDATA!AF874)</f>
        <v>0</v>
      </c>
      <c r="AN889" s="267">
        <f>IF(OR(Is_Loading,LEN($A889)=0),"",SWDATA!AG874)</f>
        <v>0</v>
      </c>
      <c r="AO889" s="323">
        <f>IF(OR(Is_Loading,LEN($A889)=0),"",SWDATA!AH874)</f>
        <v>0</v>
      </c>
      <c r="AP889" s="320" t="str">
        <f t="shared" si="3114"/>
        <v/>
      </c>
      <c r="AQ889" s="266">
        <f>IF(OR(Is_Loading,LEN($A889)=0),"",SWDATA!AJ874)</f>
        <v>0</v>
      </c>
      <c r="AR889" s="267">
        <f>IF(OR(Is_Loading,LEN($A889)=0),"",SWDATA!AK874)</f>
        <v>0</v>
      </c>
      <c r="AS889" s="267">
        <f>IF(OR(Is_Loading,LEN($A889)=0),"",SWDATA!AL874)</f>
        <v>0</v>
      </c>
      <c r="AT889" s="266" t="str">
        <f t="shared" si="3115"/>
        <v/>
      </c>
      <c r="AU889" s="266">
        <f>IF(OR(Is_Loading,LEN($A889)=0),"",SWDATA!AN874)</f>
        <v>0</v>
      </c>
      <c r="AV889" s="267">
        <f>IF(OR(Is_Loading,LEN($A889)=0),"",SWDATA!AO874)</f>
        <v>0</v>
      </c>
      <c r="AW889" s="267">
        <f>IF(OR(Is_Loading,LEN($A889)=0),"",SWDATA!AP874)</f>
        <v>0</v>
      </c>
      <c r="AX889" s="266" t="str">
        <f t="shared" si="3116"/>
        <v/>
      </c>
      <c r="AY889" s="266">
        <f>IF(OR(Is_Loading,LEN($A889)=0),"",SWDATA!AR874)</f>
        <v>0</v>
      </c>
      <c r="AZ889" s="267">
        <f>IF(OR(Is_Loading,LEN($A889)=0),"",SWDATA!AS874)</f>
        <v>0</v>
      </c>
      <c r="BA889" s="267">
        <f>IF(OR(Is_Loading,LEN($A889)=0),"",SWDATA!AT874)</f>
        <v>0</v>
      </c>
      <c r="BB889" s="266" t="str">
        <f t="shared" si="3117"/>
        <v/>
      </c>
      <c r="BC889" s="266">
        <f>IF(OR(Is_Loading,LEN($A889)=0),"",SWDATA!AV874)</f>
        <v>0</v>
      </c>
      <c r="BD889" s="267">
        <f>IF(OR(Is_Loading,LEN($A889)=0),"",SWDATA!AW874)</f>
        <v>0</v>
      </c>
      <c r="BE889" s="323">
        <f>IF(OR(Is_Loading,LEN($A889)=0),"",SWDATA!AX874)</f>
        <v>0</v>
      </c>
      <c r="BF889" s="320" t="str">
        <f t="shared" si="3118"/>
        <v/>
      </c>
      <c r="BG889" s="11"/>
      <c r="BH889" s="11"/>
      <c r="BI889" s="11"/>
      <c r="BJ889" s="11"/>
      <c r="BK889" s="11"/>
      <c r="BL889" s="11"/>
      <c r="BM889" s="11"/>
      <c r="BN889" s="11"/>
      <c r="BO889" s="11"/>
      <c r="BP889" s="11"/>
      <c r="BQ889" s="11"/>
      <c r="BR889" s="11"/>
      <c r="BS889" s="11"/>
      <c r="BT889" s="11"/>
      <c r="BU889" s="11"/>
      <c r="BV889" s="11"/>
      <c r="BW889" s="11"/>
      <c r="BX889" s="11"/>
      <c r="BY889" s="11"/>
      <c r="BZ889" s="11"/>
      <c r="CA889" s="11"/>
      <c r="CB889" s="11"/>
      <c r="CC889" s="11"/>
      <c r="CD889" s="11"/>
      <c r="CE889" s="11"/>
      <c r="CF889" s="11"/>
      <c r="CG889" s="11"/>
      <c r="CH889" s="11"/>
      <c r="CI889" s="11"/>
      <c r="CJ889" s="11"/>
      <c r="CK889" s="11"/>
      <c r="CL889" s="11"/>
      <c r="CM889" s="11"/>
      <c r="CN889" s="351"/>
      <c r="CO889" s="351"/>
      <c r="CP889" s="351"/>
      <c r="CQ889" s="351"/>
      <c r="CR889" s="351"/>
      <c r="CS889" s="351"/>
      <c r="CT889" s="351"/>
      <c r="CU889" s="351"/>
      <c r="CV889" s="351"/>
      <c r="CW889" s="351"/>
      <c r="CX889" s="351"/>
      <c r="CY889" s="351"/>
      <c r="CZ889" s="351"/>
      <c r="DA889" s="351"/>
      <c r="DB889" s="351"/>
      <c r="DC889" s="351"/>
      <c r="DD889" s="351"/>
      <c r="DE889" s="351"/>
      <c r="DF889" s="351"/>
      <c r="DG889" s="351"/>
      <c r="DH889" s="351"/>
      <c r="DI889" s="351"/>
      <c r="DJ889" s="351"/>
      <c r="DK889" s="351"/>
      <c r="DL889" s="351"/>
      <c r="DM889" s="351"/>
      <c r="DN889" s="351"/>
      <c r="DS889" s="372"/>
      <c r="DT889" s="374"/>
      <c r="DU889" s="375"/>
      <c r="DV889" s="375"/>
      <c r="DW889" s="375"/>
      <c r="DX889" s="375">
        <v>1</v>
      </c>
      <c r="DY889" s="375">
        <f t="shared" si="3237"/>
        <v>0</v>
      </c>
      <c r="DZ889" s="375">
        <f t="shared" si="3238"/>
        <v>0</v>
      </c>
      <c r="EA889" s="375">
        <f t="shared" si="3239"/>
        <v>1</v>
      </c>
      <c r="EB889" s="375">
        <f t="shared" si="3240"/>
        <v>0</v>
      </c>
      <c r="EC889" s="375">
        <f t="shared" si="3241"/>
        <v>0</v>
      </c>
      <c r="ED889" s="375">
        <f t="shared" si="3242"/>
        <v>1</v>
      </c>
      <c r="EE889" s="375">
        <f t="shared" si="3243"/>
        <v>0</v>
      </c>
      <c r="EF889" s="375">
        <f t="shared" si="3244"/>
        <v>0</v>
      </c>
      <c r="EG889" s="375">
        <f t="shared" si="3245"/>
        <v>1</v>
      </c>
      <c r="EH889" s="375">
        <f t="shared" si="3246"/>
        <v>0</v>
      </c>
      <c r="EI889" s="375">
        <f t="shared" si="3247"/>
        <v>0</v>
      </c>
      <c r="EJ889" s="375">
        <f t="shared" si="3248"/>
        <v>1</v>
      </c>
      <c r="EK889" s="375">
        <f t="shared" si="3249"/>
        <v>0</v>
      </c>
      <c r="EL889" s="375">
        <f t="shared" si="3250"/>
        <v>0</v>
      </c>
      <c r="EM889" s="375">
        <f t="shared" si="3251"/>
        <v>1</v>
      </c>
      <c r="EN889" s="375">
        <f t="shared" si="3252"/>
        <v>0</v>
      </c>
      <c r="EO889" s="375">
        <f t="shared" si="3253"/>
        <v>0</v>
      </c>
      <c r="EP889" s="375">
        <f t="shared" si="3254"/>
        <v>1</v>
      </c>
      <c r="EQ889" s="375">
        <f t="shared" si="3255"/>
        <v>0</v>
      </c>
      <c r="ER889" s="375">
        <f t="shared" si="3256"/>
        <v>0</v>
      </c>
      <c r="ES889" s="375">
        <f t="shared" si="3257"/>
        <v>1</v>
      </c>
      <c r="ET889" s="375">
        <f t="shared" si="3258"/>
        <v>0</v>
      </c>
      <c r="EU889" s="375">
        <f t="shared" si="3259"/>
        <v>0</v>
      </c>
      <c r="EV889" s="375">
        <f t="shared" si="3260"/>
        <v>1</v>
      </c>
      <c r="EW889" s="375">
        <f t="shared" si="3261"/>
        <v>0</v>
      </c>
      <c r="EX889" s="375">
        <f t="shared" si="3262"/>
        <v>0</v>
      </c>
      <c r="EY889" s="375">
        <f t="shared" si="3263"/>
        <v>1</v>
      </c>
      <c r="EZ889" s="375">
        <f t="shared" si="3264"/>
        <v>0</v>
      </c>
      <c r="FA889" s="375">
        <f t="shared" si="3265"/>
        <v>0</v>
      </c>
      <c r="FB889" s="375">
        <f t="shared" si="3266"/>
        <v>1</v>
      </c>
      <c r="FC889" s="375">
        <f t="shared" si="3267"/>
        <v>0</v>
      </c>
      <c r="FD889" s="375">
        <f t="shared" si="3268"/>
        <v>0</v>
      </c>
      <c r="FE889" s="376"/>
      <c r="FF889" s="372"/>
      <c r="FG889" s="372"/>
      <c r="FH889" s="372"/>
      <c r="FI889" s="372"/>
      <c r="FJ889" s="372"/>
      <c r="FK889" s="372"/>
      <c r="FL889" s="372"/>
      <c r="FM889" s="372"/>
      <c r="FN889" s="372"/>
      <c r="FO889" s="372"/>
      <c r="FP889" s="372"/>
      <c r="FQ889" s="372"/>
      <c r="FR889" s="372"/>
      <c r="FS889" s="372"/>
      <c r="FT889" s="372"/>
      <c r="FU889" s="372"/>
      <c r="FV889" s="372"/>
      <c r="FW889" s="372"/>
      <c r="FX889" s="372"/>
      <c r="FY889" s="372"/>
      <c r="FZ889" s="372"/>
      <c r="GA889" s="372"/>
      <c r="GB889" s="372"/>
      <c r="GC889" s="372"/>
      <c r="GD889" s="372"/>
      <c r="GE889" s="372"/>
      <c r="GF889" s="372"/>
      <c r="GG889" s="372"/>
      <c r="GH889" s="372"/>
      <c r="GI889" s="372"/>
      <c r="GJ889" s="372"/>
      <c r="GK889" s="372"/>
      <c r="GL889" s="372"/>
      <c r="GM889" s="372"/>
      <c r="GN889" s="372"/>
      <c r="GO889" s="372"/>
      <c r="GP889" s="372"/>
      <c r="GQ889" s="372"/>
      <c r="GR889" s="372"/>
      <c r="GS889" s="372"/>
      <c r="GT889" s="372"/>
      <c r="GU889" s="372"/>
      <c r="GV889" s="372"/>
      <c r="GW889" s="372"/>
      <c r="GX889" s="372"/>
      <c r="GY889" s="372"/>
      <c r="GZ889" s="372"/>
      <c r="HA889" s="372"/>
      <c r="HB889" s="372"/>
      <c r="HC889" s="372"/>
    </row>
    <row r="890" spans="1:211" s="373" customFormat="1" ht="15" hidden="1" customHeight="1" outlineLevel="1" x14ac:dyDescent="0.2">
      <c r="A890" s="366">
        <f>SWDATA!O875</f>
        <v>0</v>
      </c>
      <c r="B890" s="366">
        <f>SWDATA!M875</f>
        <v>0</v>
      </c>
      <c r="C890" s="351">
        <f>IF(AND(SWDATA!M875=1,SWDATA!Q875="promotions"),SWDATA!P875,0)</f>
        <v>0</v>
      </c>
      <c r="D890" s="367">
        <f>ROW(SWDATA!M875)</f>
        <v>875</v>
      </c>
      <c r="E890" s="368">
        <f t="shared" si="3272"/>
        <v>0</v>
      </c>
      <c r="F890" s="369">
        <f t="shared" si="3106"/>
        <v>1</v>
      </c>
      <c r="G890" s="366" t="str">
        <f t="shared" si="3107"/>
        <v/>
      </c>
      <c r="H890" s="370"/>
      <c r="J890" s="238">
        <f t="shared" si="3108"/>
        <v>0</v>
      </c>
      <c r="K890" s="239" t="str">
        <f t="shared" si="3109"/>
        <v/>
      </c>
      <c r="L890" s="342"/>
      <c r="M890" s="345"/>
      <c r="N890" s="340" t="str">
        <f>IF(LEN(SWDATA!F875)=0,"",N889)</f>
        <v/>
      </c>
      <c r="O890" s="296" t="str">
        <f>IF(LEN(SWDATA!G875)=0,"",O889)</f>
        <v/>
      </c>
      <c r="P890" s="297" t="str">
        <f>IF(LEN(SWDATA!C875)=0,"",SWDATA!C875)</f>
        <v/>
      </c>
      <c r="Q890" s="312" t="str">
        <f t="shared" si="3110"/>
        <v/>
      </c>
      <c r="R890" s="223" t="s">
        <v>261</v>
      </c>
      <c r="S890" s="224"/>
      <c r="T890" s="224"/>
      <c r="U890" s="264" t="s">
        <v>613</v>
      </c>
      <c r="V890" s="205" t="s">
        <v>221</v>
      </c>
      <c r="W890" s="266">
        <f>IF(OR(Is_Loading,LEN($A890)=0),"",SWDATA!P875)</f>
        <v>0</v>
      </c>
      <c r="X890" s="267">
        <f>IF(OR(Is_Loading,LEN($A890)=0),"",SWDATA!Q875)</f>
        <v>0</v>
      </c>
      <c r="Y890" s="267">
        <f>IF(OR(Is_Loading,LEN($A890)=0),"",SWDATA!R875)</f>
        <v>0</v>
      </c>
      <c r="Z890" s="266" t="str">
        <f t="shared" si="3273"/>
        <v/>
      </c>
      <c r="AA890" s="266">
        <f>IF(OR(Is_Loading,LEN($A890)=0),"",SWDATA!T875)</f>
        <v>0</v>
      </c>
      <c r="AB890" s="267">
        <f>IF(OR(Is_Loading,LEN($A890)=0),"",SWDATA!U875)</f>
        <v>0</v>
      </c>
      <c r="AC890" s="267">
        <f>IF(OR(Is_Loading,LEN($A890)=0),"",SWDATA!V875)</f>
        <v>0</v>
      </c>
      <c r="AD890" s="266" t="str">
        <f t="shared" si="3111"/>
        <v/>
      </c>
      <c r="AE890" s="266">
        <f>IF(OR(Is_Loading,LEN($A890)=0),"",SWDATA!X875)</f>
        <v>0</v>
      </c>
      <c r="AF890" s="267">
        <f>IF(OR(Is_Loading,LEN($A890)=0),"",SWDATA!Y875)</f>
        <v>0</v>
      </c>
      <c r="AG890" s="267">
        <f>IF(OR(Is_Loading,LEN($A890)=0),"",SWDATA!Z875)</f>
        <v>0</v>
      </c>
      <c r="AH890" s="266" t="str">
        <f t="shared" si="3112"/>
        <v/>
      </c>
      <c r="AI890" s="266">
        <f>IF(OR(Is_Loading,LEN($A890)=0),"",SWDATA!AB875)</f>
        <v>0</v>
      </c>
      <c r="AJ890" s="267">
        <f>IF(OR(Is_Loading,LEN($A890)=0),"",SWDATA!AC875)</f>
        <v>0</v>
      </c>
      <c r="AK890" s="267">
        <f>IF(OR(Is_Loading,LEN($A890)=0),"",SWDATA!AD875)</f>
        <v>0</v>
      </c>
      <c r="AL890" s="266" t="str">
        <f t="shared" si="3113"/>
        <v/>
      </c>
      <c r="AM890" s="266">
        <f>IF(OR(Is_Loading,LEN($A890)=0),"",SWDATA!AF875)</f>
        <v>0</v>
      </c>
      <c r="AN890" s="267">
        <f>IF(OR(Is_Loading,LEN($A890)=0),"",SWDATA!AG875)</f>
        <v>0</v>
      </c>
      <c r="AO890" s="323">
        <f>IF(OR(Is_Loading,LEN($A890)=0),"",SWDATA!AH875)</f>
        <v>0</v>
      </c>
      <c r="AP890" s="320" t="str">
        <f t="shared" si="3114"/>
        <v/>
      </c>
      <c r="AQ890" s="266">
        <f>IF(OR(Is_Loading,LEN($A890)=0),"",SWDATA!AJ875)</f>
        <v>0</v>
      </c>
      <c r="AR890" s="267">
        <f>IF(OR(Is_Loading,LEN($A890)=0),"",SWDATA!AK875)</f>
        <v>0</v>
      </c>
      <c r="AS890" s="267">
        <f>IF(OR(Is_Loading,LEN($A890)=0),"",SWDATA!AL875)</f>
        <v>0</v>
      </c>
      <c r="AT890" s="266" t="str">
        <f t="shared" si="3115"/>
        <v/>
      </c>
      <c r="AU890" s="266">
        <f>IF(OR(Is_Loading,LEN($A890)=0),"",SWDATA!AN875)</f>
        <v>0</v>
      </c>
      <c r="AV890" s="267">
        <f>IF(OR(Is_Loading,LEN($A890)=0),"",SWDATA!AO875)</f>
        <v>0</v>
      </c>
      <c r="AW890" s="267">
        <f>IF(OR(Is_Loading,LEN($A890)=0),"",SWDATA!AP875)</f>
        <v>0</v>
      </c>
      <c r="AX890" s="266" t="str">
        <f t="shared" si="3116"/>
        <v/>
      </c>
      <c r="AY890" s="266">
        <f>IF(OR(Is_Loading,LEN($A890)=0),"",SWDATA!AR875)</f>
        <v>0</v>
      </c>
      <c r="AZ890" s="267">
        <f>IF(OR(Is_Loading,LEN($A890)=0),"",SWDATA!AS875)</f>
        <v>0</v>
      </c>
      <c r="BA890" s="267">
        <f>IF(OR(Is_Loading,LEN($A890)=0),"",SWDATA!AT875)</f>
        <v>0</v>
      </c>
      <c r="BB890" s="266" t="str">
        <f t="shared" si="3117"/>
        <v/>
      </c>
      <c r="BC890" s="266">
        <f>IF(OR(Is_Loading,LEN($A890)=0),"",SWDATA!AV875)</f>
        <v>0</v>
      </c>
      <c r="BD890" s="267">
        <f>IF(OR(Is_Loading,LEN($A890)=0),"",SWDATA!AW875)</f>
        <v>0</v>
      </c>
      <c r="BE890" s="323">
        <f>IF(OR(Is_Loading,LEN($A890)=0),"",SWDATA!AX875)</f>
        <v>0</v>
      </c>
      <c r="BF890" s="320" t="str">
        <f t="shared" si="3118"/>
        <v/>
      </c>
      <c r="BG890" s="11"/>
      <c r="BH890" s="11"/>
      <c r="BI890" s="11"/>
      <c r="BJ890" s="11"/>
      <c r="BK890" s="11"/>
      <c r="BL890" s="11"/>
      <c r="BM890" s="11"/>
      <c r="BN890" s="11"/>
      <c r="BO890" s="11"/>
      <c r="BP890" s="11"/>
      <c r="BQ890" s="11"/>
      <c r="BR890" s="11"/>
      <c r="BS890" s="11"/>
      <c r="BT890" s="11"/>
      <c r="BU890" s="11"/>
      <c r="BV890" s="11"/>
      <c r="BW890" s="11"/>
      <c r="BX890" s="11"/>
      <c r="BY890" s="11"/>
      <c r="BZ890" s="11"/>
      <c r="CA890" s="11"/>
      <c r="CB890" s="11"/>
      <c r="CC890" s="11"/>
      <c r="CD890" s="11"/>
      <c r="CE890" s="11"/>
      <c r="CF890" s="11"/>
      <c r="CG890" s="11"/>
      <c r="CH890" s="11"/>
      <c r="CI890" s="11"/>
      <c r="CJ890" s="11"/>
      <c r="CK890" s="11"/>
      <c r="CL890" s="11"/>
      <c r="CM890" s="11"/>
      <c r="CN890" s="351"/>
      <c r="CO890" s="351"/>
      <c r="CP890" s="351"/>
      <c r="CQ890" s="351"/>
      <c r="CR890" s="351"/>
      <c r="CS890" s="351"/>
      <c r="CT890" s="351"/>
      <c r="CU890" s="351"/>
      <c r="CV890" s="351"/>
      <c r="CW890" s="351"/>
      <c r="CX890" s="351"/>
      <c r="CY890" s="351"/>
      <c r="CZ890" s="351"/>
      <c r="DA890" s="351"/>
      <c r="DB890" s="351"/>
      <c r="DC890" s="351"/>
      <c r="DD890" s="351"/>
      <c r="DE890" s="351"/>
      <c r="DF890" s="351"/>
      <c r="DG890" s="351"/>
      <c r="DH890" s="351"/>
      <c r="DI890" s="351"/>
      <c r="DJ890" s="351"/>
      <c r="DK890" s="351"/>
      <c r="DL890" s="351"/>
      <c r="DM890" s="351"/>
      <c r="DN890" s="351"/>
      <c r="DS890" s="372"/>
      <c r="DT890" s="374"/>
      <c r="DU890" s="375"/>
      <c r="DV890" s="375"/>
      <c r="DW890" s="375"/>
      <c r="DX890" s="375">
        <v>1</v>
      </c>
      <c r="DY890" s="375">
        <f t="shared" si="3237"/>
        <v>0</v>
      </c>
      <c r="DZ890" s="375">
        <f t="shared" si="3238"/>
        <v>0</v>
      </c>
      <c r="EA890" s="375">
        <f t="shared" si="3239"/>
        <v>1</v>
      </c>
      <c r="EB890" s="375">
        <f t="shared" si="3240"/>
        <v>0</v>
      </c>
      <c r="EC890" s="375">
        <f t="shared" si="3241"/>
        <v>0</v>
      </c>
      <c r="ED890" s="375">
        <f t="shared" si="3242"/>
        <v>1</v>
      </c>
      <c r="EE890" s="375">
        <f t="shared" si="3243"/>
        <v>0</v>
      </c>
      <c r="EF890" s="375">
        <f t="shared" si="3244"/>
        <v>0</v>
      </c>
      <c r="EG890" s="375">
        <f t="shared" si="3245"/>
        <v>1</v>
      </c>
      <c r="EH890" s="375">
        <f t="shared" si="3246"/>
        <v>0</v>
      </c>
      <c r="EI890" s="375">
        <f t="shared" si="3247"/>
        <v>0</v>
      </c>
      <c r="EJ890" s="375">
        <f t="shared" si="3248"/>
        <v>1</v>
      </c>
      <c r="EK890" s="375">
        <f t="shared" si="3249"/>
        <v>0</v>
      </c>
      <c r="EL890" s="375">
        <f t="shared" si="3250"/>
        <v>0</v>
      </c>
      <c r="EM890" s="375">
        <f t="shared" si="3251"/>
        <v>1</v>
      </c>
      <c r="EN890" s="375">
        <f t="shared" si="3252"/>
        <v>0</v>
      </c>
      <c r="EO890" s="375">
        <f t="shared" si="3253"/>
        <v>0</v>
      </c>
      <c r="EP890" s="375">
        <f t="shared" si="3254"/>
        <v>1</v>
      </c>
      <c r="EQ890" s="375">
        <f t="shared" si="3255"/>
        <v>0</v>
      </c>
      <c r="ER890" s="375">
        <f t="shared" si="3256"/>
        <v>0</v>
      </c>
      <c r="ES890" s="375">
        <f t="shared" si="3257"/>
        <v>1</v>
      </c>
      <c r="ET890" s="375">
        <f t="shared" si="3258"/>
        <v>0</v>
      </c>
      <c r="EU890" s="375">
        <f t="shared" si="3259"/>
        <v>0</v>
      </c>
      <c r="EV890" s="375">
        <f t="shared" si="3260"/>
        <v>1</v>
      </c>
      <c r="EW890" s="375">
        <f t="shared" si="3261"/>
        <v>0</v>
      </c>
      <c r="EX890" s="375">
        <f t="shared" si="3262"/>
        <v>0</v>
      </c>
      <c r="EY890" s="375">
        <f t="shared" si="3263"/>
        <v>1</v>
      </c>
      <c r="EZ890" s="375">
        <f t="shared" si="3264"/>
        <v>0</v>
      </c>
      <c r="FA890" s="375">
        <f t="shared" si="3265"/>
        <v>0</v>
      </c>
      <c r="FB890" s="375">
        <f t="shared" si="3266"/>
        <v>1</v>
      </c>
      <c r="FC890" s="375">
        <f t="shared" si="3267"/>
        <v>0</v>
      </c>
      <c r="FD890" s="375">
        <f t="shared" si="3268"/>
        <v>0</v>
      </c>
      <c r="FE890" s="376"/>
      <c r="FF890" s="372"/>
      <c r="FG890" s="372"/>
      <c r="FH890" s="372"/>
      <c r="FI890" s="372"/>
      <c r="FJ890" s="372"/>
      <c r="FK890" s="372"/>
      <c r="FL890" s="372"/>
      <c r="FM890" s="372"/>
      <c r="FN890" s="372"/>
      <c r="FO890" s="372"/>
      <c r="FP890" s="372"/>
      <c r="FQ890" s="372"/>
      <c r="FR890" s="372"/>
      <c r="FS890" s="372"/>
      <c r="FT890" s="372"/>
      <c r="FU890" s="372"/>
      <c r="FV890" s="372"/>
      <c r="FW890" s="372"/>
      <c r="FX890" s="372"/>
      <c r="FY890" s="372"/>
      <c r="FZ890" s="372"/>
      <c r="GA890" s="372"/>
      <c r="GB890" s="372"/>
      <c r="GC890" s="372"/>
      <c r="GD890" s="372"/>
      <c r="GE890" s="372"/>
      <c r="GF890" s="372"/>
      <c r="GG890" s="372"/>
      <c r="GH890" s="372"/>
      <c r="GI890" s="372"/>
      <c r="GJ890" s="372"/>
      <c r="GK890" s="372"/>
      <c r="GL890" s="372"/>
      <c r="GM890" s="372"/>
      <c r="GN890" s="372"/>
      <c r="GO890" s="372"/>
      <c r="GP890" s="372"/>
      <c r="GQ890" s="372"/>
      <c r="GR890" s="372"/>
      <c r="GS890" s="372"/>
      <c r="GT890" s="372"/>
      <c r="GU890" s="372"/>
      <c r="GV890" s="372"/>
      <c r="GW890" s="372"/>
      <c r="GX890" s="372"/>
      <c r="GY890" s="372"/>
      <c r="GZ890" s="372"/>
      <c r="HA890" s="372"/>
      <c r="HB890" s="372"/>
      <c r="HC890" s="372"/>
    </row>
    <row r="891" spans="1:211" s="373" customFormat="1" ht="15" hidden="1" customHeight="1" outlineLevel="1" x14ac:dyDescent="0.2">
      <c r="A891" s="366">
        <f>SWDATA!O876</f>
        <v>0</v>
      </c>
      <c r="B891" s="366">
        <f>SWDATA!M876</f>
        <v>0</v>
      </c>
      <c r="C891" s="351">
        <f>IF(AND(SWDATA!M876=1,SWDATA!Q876="promotions"),SWDATA!P876,0)</f>
        <v>0</v>
      </c>
      <c r="D891" s="367">
        <f>ROW(SWDATA!M876)</f>
        <v>876</v>
      </c>
      <c r="E891" s="368">
        <f t="shared" si="3272"/>
        <v>0</v>
      </c>
      <c r="F891" s="369">
        <f t="shared" si="3106"/>
        <v>1</v>
      </c>
      <c r="G891" s="366" t="str">
        <f t="shared" si="3107"/>
        <v/>
      </c>
      <c r="H891" s="370"/>
      <c r="J891" s="238">
        <f t="shared" si="3108"/>
        <v>0</v>
      </c>
      <c r="K891" s="239" t="str">
        <f t="shared" si="3109"/>
        <v/>
      </c>
      <c r="L891" s="342"/>
      <c r="M891" s="345"/>
      <c r="N891" s="340" t="str">
        <f>IF(LEN(SWDATA!F876)=0,"",N890)</f>
        <v/>
      </c>
      <c r="O891" s="296" t="str">
        <f>IF(LEN(SWDATA!G876)=0,"",O890)</f>
        <v/>
      </c>
      <c r="P891" s="297" t="str">
        <f>IF(LEN(SWDATA!C876)=0,"",SWDATA!C876)</f>
        <v/>
      </c>
      <c r="Q891" s="312" t="str">
        <f t="shared" si="3110"/>
        <v/>
      </c>
      <c r="R891" s="223" t="s">
        <v>261</v>
      </c>
      <c r="S891" s="224" t="s">
        <v>485</v>
      </c>
      <c r="T891" s="224"/>
      <c r="U891" s="264" t="s">
        <v>609</v>
      </c>
      <c r="V891" s="205" t="s">
        <v>221</v>
      </c>
      <c r="W891" s="266">
        <f>IF(OR(Is_Loading,LEN($A891)=0),"",SWDATA!P876)</f>
        <v>0</v>
      </c>
      <c r="X891" s="267">
        <f>IF(OR(Is_Loading,LEN($A891)=0),"",SWDATA!Q876)</f>
        <v>0</v>
      </c>
      <c r="Y891" s="267">
        <f>IF(OR(Is_Loading,LEN($A891)=0),"",SWDATA!R876)</f>
        <v>0</v>
      </c>
      <c r="Z891" s="266" t="str">
        <f t="shared" si="3273"/>
        <v/>
      </c>
      <c r="AA891" s="266">
        <f>IF(OR(Is_Loading,LEN($A891)=0),"",SWDATA!T876)</f>
        <v>0</v>
      </c>
      <c r="AB891" s="267">
        <f>IF(OR(Is_Loading,LEN($A891)=0),"",SWDATA!U876)</f>
        <v>0</v>
      </c>
      <c r="AC891" s="267">
        <f>IF(OR(Is_Loading,LEN($A891)=0),"",SWDATA!V876)</f>
        <v>0</v>
      </c>
      <c r="AD891" s="266" t="str">
        <f t="shared" si="3111"/>
        <v/>
      </c>
      <c r="AE891" s="266">
        <f>IF(OR(Is_Loading,LEN($A891)=0),"",SWDATA!X876)</f>
        <v>0</v>
      </c>
      <c r="AF891" s="267">
        <f>IF(OR(Is_Loading,LEN($A891)=0),"",SWDATA!Y876)</f>
        <v>0</v>
      </c>
      <c r="AG891" s="267">
        <f>IF(OR(Is_Loading,LEN($A891)=0),"",SWDATA!Z876)</f>
        <v>0</v>
      </c>
      <c r="AH891" s="266" t="str">
        <f t="shared" si="3112"/>
        <v/>
      </c>
      <c r="AI891" s="266">
        <f>IF(OR(Is_Loading,LEN($A891)=0),"",SWDATA!AB876)</f>
        <v>0</v>
      </c>
      <c r="AJ891" s="267">
        <f>IF(OR(Is_Loading,LEN($A891)=0),"",SWDATA!AC876)</f>
        <v>0</v>
      </c>
      <c r="AK891" s="267">
        <f>IF(OR(Is_Loading,LEN($A891)=0),"",SWDATA!AD876)</f>
        <v>0</v>
      </c>
      <c r="AL891" s="266" t="str">
        <f t="shared" si="3113"/>
        <v/>
      </c>
      <c r="AM891" s="266">
        <f>IF(OR(Is_Loading,LEN($A891)=0),"",SWDATA!AF876)</f>
        <v>0</v>
      </c>
      <c r="AN891" s="267">
        <f>IF(OR(Is_Loading,LEN($A891)=0),"",SWDATA!AG876)</f>
        <v>0</v>
      </c>
      <c r="AO891" s="323">
        <f>IF(OR(Is_Loading,LEN($A891)=0),"",SWDATA!AH876)</f>
        <v>0</v>
      </c>
      <c r="AP891" s="320" t="str">
        <f t="shared" si="3114"/>
        <v/>
      </c>
      <c r="AQ891" s="266">
        <f>IF(OR(Is_Loading,LEN($A891)=0),"",SWDATA!AJ876)</f>
        <v>0</v>
      </c>
      <c r="AR891" s="267">
        <f>IF(OR(Is_Loading,LEN($A891)=0),"",SWDATA!AK876)</f>
        <v>0</v>
      </c>
      <c r="AS891" s="267">
        <f>IF(OR(Is_Loading,LEN($A891)=0),"",SWDATA!AL876)</f>
        <v>0</v>
      </c>
      <c r="AT891" s="266" t="str">
        <f t="shared" si="3115"/>
        <v/>
      </c>
      <c r="AU891" s="266">
        <f>IF(OR(Is_Loading,LEN($A891)=0),"",SWDATA!AN876)</f>
        <v>0</v>
      </c>
      <c r="AV891" s="267">
        <f>IF(OR(Is_Loading,LEN($A891)=0),"",SWDATA!AO876)</f>
        <v>0</v>
      </c>
      <c r="AW891" s="267">
        <f>IF(OR(Is_Loading,LEN($A891)=0),"",SWDATA!AP876)</f>
        <v>0</v>
      </c>
      <c r="AX891" s="266" t="str">
        <f t="shared" si="3116"/>
        <v/>
      </c>
      <c r="AY891" s="266">
        <f>IF(OR(Is_Loading,LEN($A891)=0),"",SWDATA!AR876)</f>
        <v>0</v>
      </c>
      <c r="AZ891" s="267">
        <f>IF(OR(Is_Loading,LEN($A891)=0),"",SWDATA!AS876)</f>
        <v>0</v>
      </c>
      <c r="BA891" s="267">
        <f>IF(OR(Is_Loading,LEN($A891)=0),"",SWDATA!AT876)</f>
        <v>0</v>
      </c>
      <c r="BB891" s="266" t="str">
        <f t="shared" si="3117"/>
        <v/>
      </c>
      <c r="BC891" s="266">
        <f>IF(OR(Is_Loading,LEN($A891)=0),"",SWDATA!AV876)</f>
        <v>0</v>
      </c>
      <c r="BD891" s="267">
        <f>IF(OR(Is_Loading,LEN($A891)=0),"",SWDATA!AW876)</f>
        <v>0</v>
      </c>
      <c r="BE891" s="323">
        <f>IF(OR(Is_Loading,LEN($A891)=0),"",SWDATA!AX876)</f>
        <v>0</v>
      </c>
      <c r="BF891" s="320" t="str">
        <f t="shared" si="3118"/>
        <v/>
      </c>
      <c r="BG891" s="11"/>
      <c r="BH891" s="11"/>
      <c r="BI891" s="11"/>
      <c r="BJ891" s="11"/>
      <c r="BK891" s="11"/>
      <c r="BL891" s="11"/>
      <c r="BM891" s="11"/>
      <c r="BN891" s="11"/>
      <c r="BO891" s="11"/>
      <c r="BP891" s="11"/>
      <c r="BQ891" s="11"/>
      <c r="BR891" s="11"/>
      <c r="BS891" s="11"/>
      <c r="BT891" s="11"/>
      <c r="BU891" s="11"/>
      <c r="BV891" s="11"/>
      <c r="BW891" s="11"/>
      <c r="BX891" s="11"/>
      <c r="BY891" s="11"/>
      <c r="BZ891" s="11"/>
      <c r="CA891" s="11"/>
      <c r="CB891" s="11"/>
      <c r="CC891" s="11"/>
      <c r="CD891" s="11"/>
      <c r="CE891" s="11"/>
      <c r="CF891" s="11"/>
      <c r="CG891" s="11"/>
      <c r="CH891" s="11"/>
      <c r="CI891" s="11"/>
      <c r="CJ891" s="11"/>
      <c r="CK891" s="11"/>
      <c r="CL891" s="11"/>
      <c r="CM891" s="11"/>
      <c r="CN891" s="351"/>
      <c r="CO891" s="351"/>
      <c r="CP891" s="351"/>
      <c r="CQ891" s="351"/>
      <c r="CR891" s="351"/>
      <c r="CS891" s="351"/>
      <c r="CT891" s="351"/>
      <c r="CU891" s="351"/>
      <c r="CV891" s="351"/>
      <c r="CW891" s="351"/>
      <c r="CX891" s="351"/>
      <c r="CY891" s="351"/>
      <c r="CZ891" s="351"/>
      <c r="DA891" s="351"/>
      <c r="DB891" s="351"/>
      <c r="DC891" s="351"/>
      <c r="DD891" s="351"/>
      <c r="DE891" s="351"/>
      <c r="DF891" s="351"/>
      <c r="DG891" s="351"/>
      <c r="DH891" s="351"/>
      <c r="DI891" s="351"/>
      <c r="DJ891" s="351"/>
      <c r="DK891" s="351"/>
      <c r="DL891" s="351"/>
      <c r="DM891" s="351"/>
      <c r="DN891" s="351"/>
      <c r="DS891" s="372"/>
      <c r="DT891" s="374"/>
      <c r="DU891" s="375"/>
      <c r="DV891" s="375"/>
      <c r="DW891" s="375"/>
      <c r="DX891" s="375">
        <v>1</v>
      </c>
      <c r="DY891" s="375">
        <f t="shared" si="3237"/>
        <v>0</v>
      </c>
      <c r="DZ891" s="375">
        <f t="shared" si="3238"/>
        <v>0</v>
      </c>
      <c r="EA891" s="375">
        <f t="shared" si="3239"/>
        <v>1</v>
      </c>
      <c r="EB891" s="375">
        <f t="shared" si="3240"/>
        <v>0</v>
      </c>
      <c r="EC891" s="375">
        <f t="shared" si="3241"/>
        <v>0</v>
      </c>
      <c r="ED891" s="375">
        <f t="shared" si="3242"/>
        <v>1</v>
      </c>
      <c r="EE891" s="375">
        <f t="shared" si="3243"/>
        <v>0</v>
      </c>
      <c r="EF891" s="375">
        <f t="shared" si="3244"/>
        <v>0</v>
      </c>
      <c r="EG891" s="375">
        <f t="shared" si="3245"/>
        <v>1</v>
      </c>
      <c r="EH891" s="375">
        <f t="shared" si="3246"/>
        <v>0</v>
      </c>
      <c r="EI891" s="375">
        <f t="shared" si="3247"/>
        <v>0</v>
      </c>
      <c r="EJ891" s="375">
        <f t="shared" si="3248"/>
        <v>1</v>
      </c>
      <c r="EK891" s="375">
        <f t="shared" si="3249"/>
        <v>0</v>
      </c>
      <c r="EL891" s="375">
        <f t="shared" si="3250"/>
        <v>0</v>
      </c>
      <c r="EM891" s="375">
        <f t="shared" si="3251"/>
        <v>1</v>
      </c>
      <c r="EN891" s="375">
        <f t="shared" si="3252"/>
        <v>0</v>
      </c>
      <c r="EO891" s="375">
        <f t="shared" si="3253"/>
        <v>0</v>
      </c>
      <c r="EP891" s="375">
        <f t="shared" si="3254"/>
        <v>1</v>
      </c>
      <c r="EQ891" s="375">
        <f t="shared" si="3255"/>
        <v>0</v>
      </c>
      <c r="ER891" s="375">
        <f t="shared" si="3256"/>
        <v>0</v>
      </c>
      <c r="ES891" s="375">
        <f t="shared" si="3257"/>
        <v>1</v>
      </c>
      <c r="ET891" s="375">
        <f t="shared" si="3258"/>
        <v>0</v>
      </c>
      <c r="EU891" s="375">
        <f t="shared" si="3259"/>
        <v>0</v>
      </c>
      <c r="EV891" s="375">
        <f t="shared" si="3260"/>
        <v>1</v>
      </c>
      <c r="EW891" s="375">
        <f t="shared" si="3261"/>
        <v>0</v>
      </c>
      <c r="EX891" s="375">
        <f t="shared" si="3262"/>
        <v>0</v>
      </c>
      <c r="EY891" s="375">
        <f t="shared" si="3263"/>
        <v>1</v>
      </c>
      <c r="EZ891" s="375">
        <f t="shared" si="3264"/>
        <v>0</v>
      </c>
      <c r="FA891" s="375">
        <f t="shared" si="3265"/>
        <v>0</v>
      </c>
      <c r="FB891" s="375">
        <f t="shared" si="3266"/>
        <v>1</v>
      </c>
      <c r="FC891" s="375">
        <f t="shared" si="3267"/>
        <v>0</v>
      </c>
      <c r="FD891" s="375">
        <f t="shared" si="3268"/>
        <v>0</v>
      </c>
      <c r="FE891" s="376"/>
      <c r="FF891" s="372"/>
      <c r="FG891" s="372"/>
      <c r="FH891" s="372"/>
      <c r="FI891" s="372"/>
      <c r="FJ891" s="372"/>
      <c r="FK891" s="372"/>
      <c r="FL891" s="372"/>
      <c r="FM891" s="372"/>
      <c r="FN891" s="372"/>
      <c r="FO891" s="372"/>
      <c r="FP891" s="372"/>
      <c r="FQ891" s="372"/>
      <c r="FR891" s="372"/>
      <c r="FS891" s="372"/>
      <c r="FT891" s="372"/>
      <c r="FU891" s="372"/>
      <c r="FV891" s="372"/>
      <c r="FW891" s="372"/>
      <c r="FX891" s="372"/>
      <c r="FY891" s="372"/>
      <c r="FZ891" s="372"/>
      <c r="GA891" s="372"/>
      <c r="GB891" s="372"/>
      <c r="GC891" s="372"/>
      <c r="GD891" s="372"/>
      <c r="GE891" s="372"/>
      <c r="GF891" s="372"/>
      <c r="GG891" s="372"/>
      <c r="GH891" s="372"/>
      <c r="GI891" s="372"/>
      <c r="GJ891" s="372"/>
      <c r="GK891" s="372"/>
      <c r="GL891" s="372"/>
      <c r="GM891" s="372"/>
      <c r="GN891" s="372"/>
      <c r="GO891" s="372"/>
      <c r="GP891" s="372"/>
      <c r="GQ891" s="372"/>
      <c r="GR891" s="372"/>
      <c r="GS891" s="372"/>
      <c r="GT891" s="372"/>
      <c r="GU891" s="372"/>
      <c r="GV891" s="372"/>
      <c r="GW891" s="372"/>
      <c r="GX891" s="372"/>
      <c r="GY891" s="372"/>
      <c r="GZ891" s="372"/>
      <c r="HA891" s="372"/>
      <c r="HB891" s="372"/>
      <c r="HC891" s="372"/>
    </row>
    <row r="892" spans="1:211" s="373" customFormat="1" ht="15" hidden="1" customHeight="1" outlineLevel="1" x14ac:dyDescent="0.2">
      <c r="A892" s="366">
        <f>SWDATA!O877</f>
        <v>0</v>
      </c>
      <c r="B892" s="366">
        <f>SWDATA!M877</f>
        <v>0</v>
      </c>
      <c r="C892" s="351">
        <f>IF(AND(SWDATA!M877=1,SWDATA!Q877="promotions"),SWDATA!P877,0)</f>
        <v>0</v>
      </c>
      <c r="D892" s="371">
        <f>ROW(SWDATA!M877)</f>
        <v>877</v>
      </c>
      <c r="E892" s="368">
        <f ca="1">IF(AND(B892=1,UPPER(HLOOKUP(D892,'Metrics &amp; Attributes View'!$13:$31,19,0))&lt;&gt;"SBOM"),1,0)</f>
        <v>0</v>
      </c>
      <c r="F892" s="369">
        <f t="shared" si="3106"/>
        <v>1</v>
      </c>
      <c r="G892" s="366" t="str">
        <f t="shared" si="3107"/>
        <v/>
      </c>
      <c r="H892" s="370"/>
      <c r="J892" s="238">
        <f t="shared" si="3108"/>
        <v>0</v>
      </c>
      <c r="K892" s="239" t="str">
        <f t="shared" si="3109"/>
        <v/>
      </c>
      <c r="L892" s="342"/>
      <c r="M892" s="345"/>
      <c r="N892" s="340" t="str">
        <f>IF(LEN(SWDATA!F877)=0,"",N891)</f>
        <v/>
      </c>
      <c r="O892" s="296" t="str">
        <f>IF(LEN(SWDATA!G877)=0,"",O891)</f>
        <v/>
      </c>
      <c r="P892" s="297" t="str">
        <f>IF(LEN(SWDATA!C877)=0,"",SWDATA!C877)</f>
        <v/>
      </c>
      <c r="Q892" s="312" t="str">
        <f t="shared" si="3110"/>
        <v/>
      </c>
      <c r="R892" s="223" t="s">
        <v>262</v>
      </c>
      <c r="S892" s="224"/>
      <c r="T892" s="224"/>
      <c r="U892" s="264" t="s">
        <v>627</v>
      </c>
      <c r="V892" s="205" t="s">
        <v>221</v>
      </c>
      <c r="W892" s="266">
        <f>IF(OR(Is_Loading,LEN($A892)=0),"",SWDATA!P877)</f>
        <v>0</v>
      </c>
      <c r="X892" s="267">
        <f>IF(OR(Is_Loading,LEN($A892)=0),"",SWDATA!Q877)</f>
        <v>0</v>
      </c>
      <c r="Y892" s="267">
        <f>IF(OR(Is_Loading,LEN($A892)=0),"",SWDATA!R877)</f>
        <v>0</v>
      </c>
      <c r="Z892" s="266" t="str">
        <f t="shared" si="3273"/>
        <v/>
      </c>
      <c r="AA892" s="266">
        <f>IF(OR(Is_Loading,LEN($A892)=0),"",SWDATA!T877)</f>
        <v>0</v>
      </c>
      <c r="AB892" s="267">
        <f>IF(OR(Is_Loading,LEN($A892)=0),"",SWDATA!U877)</f>
        <v>0</v>
      </c>
      <c r="AC892" s="267">
        <f>IF(OR(Is_Loading,LEN($A892)=0),"",SWDATA!V877)</f>
        <v>0</v>
      </c>
      <c r="AD892" s="266" t="str">
        <f t="shared" si="3111"/>
        <v/>
      </c>
      <c r="AE892" s="266">
        <f>IF(OR(Is_Loading,LEN($A892)=0),"",SWDATA!X877)</f>
        <v>0</v>
      </c>
      <c r="AF892" s="267">
        <f>IF(OR(Is_Loading,LEN($A892)=0),"",SWDATA!Y877)</f>
        <v>0</v>
      </c>
      <c r="AG892" s="267">
        <f>IF(OR(Is_Loading,LEN($A892)=0),"",SWDATA!Z877)</f>
        <v>0</v>
      </c>
      <c r="AH892" s="266" t="str">
        <f t="shared" si="3112"/>
        <v/>
      </c>
      <c r="AI892" s="266">
        <f>IF(OR(Is_Loading,LEN($A892)=0),"",SWDATA!AB877)</f>
        <v>0</v>
      </c>
      <c r="AJ892" s="267">
        <f>IF(OR(Is_Loading,LEN($A892)=0),"",SWDATA!AC877)</f>
        <v>0</v>
      </c>
      <c r="AK892" s="267">
        <f>IF(OR(Is_Loading,LEN($A892)=0),"",SWDATA!AD877)</f>
        <v>0</v>
      </c>
      <c r="AL892" s="266" t="str">
        <f t="shared" si="3113"/>
        <v/>
      </c>
      <c r="AM892" s="266">
        <f>IF(OR(Is_Loading,LEN($A892)=0),"",SWDATA!AF877)</f>
        <v>0</v>
      </c>
      <c r="AN892" s="267">
        <f>IF(OR(Is_Loading,LEN($A892)=0),"",SWDATA!AG877)</f>
        <v>0</v>
      </c>
      <c r="AO892" s="323">
        <f>IF(OR(Is_Loading,LEN($A892)=0),"",SWDATA!AH877)</f>
        <v>0</v>
      </c>
      <c r="AP892" s="320" t="str">
        <f t="shared" si="3114"/>
        <v/>
      </c>
      <c r="AQ892" s="266">
        <f>IF(OR(Is_Loading,LEN($A892)=0),"",SWDATA!AJ877)</f>
        <v>0</v>
      </c>
      <c r="AR892" s="267">
        <f>IF(OR(Is_Loading,LEN($A892)=0),"",SWDATA!AK877)</f>
        <v>0</v>
      </c>
      <c r="AS892" s="267">
        <f>IF(OR(Is_Loading,LEN($A892)=0),"",SWDATA!AL877)</f>
        <v>0</v>
      </c>
      <c r="AT892" s="266" t="str">
        <f t="shared" si="3115"/>
        <v/>
      </c>
      <c r="AU892" s="266">
        <f>IF(OR(Is_Loading,LEN($A892)=0),"",SWDATA!AN877)</f>
        <v>0</v>
      </c>
      <c r="AV892" s="267">
        <f>IF(OR(Is_Loading,LEN($A892)=0),"",SWDATA!AO877)</f>
        <v>0</v>
      </c>
      <c r="AW892" s="267">
        <f>IF(OR(Is_Loading,LEN($A892)=0),"",SWDATA!AP877)</f>
        <v>0</v>
      </c>
      <c r="AX892" s="266" t="str">
        <f t="shared" si="3116"/>
        <v/>
      </c>
      <c r="AY892" s="266">
        <f>IF(OR(Is_Loading,LEN($A892)=0),"",SWDATA!AR877)</f>
        <v>0</v>
      </c>
      <c r="AZ892" s="267">
        <f>IF(OR(Is_Loading,LEN($A892)=0),"",SWDATA!AS877)</f>
        <v>0</v>
      </c>
      <c r="BA892" s="267">
        <f>IF(OR(Is_Loading,LEN($A892)=0),"",SWDATA!AT877)</f>
        <v>0</v>
      </c>
      <c r="BB892" s="266" t="str">
        <f t="shared" si="3117"/>
        <v/>
      </c>
      <c r="BC892" s="266">
        <f>IF(OR(Is_Loading,LEN($A892)=0),"",SWDATA!AV877)</f>
        <v>0</v>
      </c>
      <c r="BD892" s="267">
        <f>IF(OR(Is_Loading,LEN($A892)=0),"",SWDATA!AW877)</f>
        <v>0</v>
      </c>
      <c r="BE892" s="323">
        <f>IF(OR(Is_Loading,LEN($A892)=0),"",SWDATA!AX877)</f>
        <v>0</v>
      </c>
      <c r="BF892" s="332" t="str">
        <f t="shared" si="3118"/>
        <v/>
      </c>
      <c r="BG892" s="11"/>
      <c r="BH892" s="11"/>
      <c r="BI892" s="11"/>
      <c r="BJ892" s="11"/>
      <c r="BK892" s="11"/>
      <c r="BL892" s="11"/>
      <c r="BM892" s="11"/>
      <c r="BN892" s="11"/>
      <c r="BO892" s="11"/>
      <c r="BP892" s="11"/>
      <c r="BQ892" s="11"/>
      <c r="BR892" s="11"/>
      <c r="BS892" s="11"/>
      <c r="BT892" s="11"/>
      <c r="BU892" s="11"/>
      <c r="BV892" s="11"/>
      <c r="BW892" s="11"/>
      <c r="BX892" s="11"/>
      <c r="BY892" s="11"/>
      <c r="BZ892" s="11"/>
      <c r="CA892" s="11"/>
      <c r="CB892" s="11"/>
      <c r="CC892" s="11"/>
      <c r="CD892" s="11"/>
      <c r="CE892" s="11"/>
      <c r="CF892" s="11"/>
      <c r="CG892" s="11"/>
      <c r="CH892" s="11"/>
      <c r="CI892" s="11"/>
      <c r="CJ892" s="11"/>
      <c r="CK892" s="11"/>
      <c r="CL892" s="11"/>
      <c r="CM892" s="11"/>
      <c r="CN892" s="351"/>
      <c r="CO892" s="351"/>
      <c r="CP892" s="351"/>
      <c r="CQ892" s="351"/>
      <c r="CR892" s="351"/>
      <c r="CS892" s="351"/>
      <c r="CT892" s="351"/>
      <c r="CU892" s="351"/>
      <c r="CV892" s="351"/>
      <c r="CW892" s="351"/>
      <c r="CX892" s="351"/>
      <c r="CY892" s="351"/>
      <c r="CZ892" s="351"/>
      <c r="DA892" s="351"/>
      <c r="DB892" s="351"/>
      <c r="DC892" s="351"/>
      <c r="DD892" s="351"/>
      <c r="DE892" s="351"/>
      <c r="DF892" s="351"/>
      <c r="DG892" s="351"/>
      <c r="DH892" s="351"/>
      <c r="DI892" s="351"/>
      <c r="DJ892" s="351"/>
      <c r="DK892" s="351"/>
      <c r="DL892" s="351"/>
      <c r="DM892" s="351"/>
      <c r="DN892" s="351"/>
      <c r="DS892" s="372"/>
      <c r="DT892" s="374"/>
      <c r="DU892" s="375"/>
      <c r="DV892" s="375"/>
      <c r="DW892" s="375"/>
      <c r="DX892" s="375">
        <v>1</v>
      </c>
      <c r="DY892" s="375">
        <f t="shared" si="3237"/>
        <v>0</v>
      </c>
      <c r="DZ892" s="375">
        <f t="shared" si="3238"/>
        <v>0</v>
      </c>
      <c r="EA892" s="375">
        <f t="shared" si="3239"/>
        <v>1</v>
      </c>
      <c r="EB892" s="375">
        <f t="shared" si="3240"/>
        <v>0</v>
      </c>
      <c r="EC892" s="375">
        <f t="shared" si="3241"/>
        <v>0</v>
      </c>
      <c r="ED892" s="375">
        <f t="shared" si="3242"/>
        <v>1</v>
      </c>
      <c r="EE892" s="375">
        <f t="shared" si="3243"/>
        <v>0</v>
      </c>
      <c r="EF892" s="375">
        <f t="shared" si="3244"/>
        <v>0</v>
      </c>
      <c r="EG892" s="375">
        <f t="shared" si="3245"/>
        <v>1</v>
      </c>
      <c r="EH892" s="375">
        <f t="shared" si="3246"/>
        <v>0</v>
      </c>
      <c r="EI892" s="375">
        <f t="shared" si="3247"/>
        <v>0</v>
      </c>
      <c r="EJ892" s="375">
        <f t="shared" si="3248"/>
        <v>1</v>
      </c>
      <c r="EK892" s="375">
        <f t="shared" si="3249"/>
        <v>0</v>
      </c>
      <c r="EL892" s="375">
        <f t="shared" si="3250"/>
        <v>0</v>
      </c>
      <c r="EM892" s="375">
        <f t="shared" si="3251"/>
        <v>1</v>
      </c>
      <c r="EN892" s="375">
        <f t="shared" si="3252"/>
        <v>0</v>
      </c>
      <c r="EO892" s="375">
        <f t="shared" si="3253"/>
        <v>0</v>
      </c>
      <c r="EP892" s="375">
        <f t="shared" si="3254"/>
        <v>1</v>
      </c>
      <c r="EQ892" s="375">
        <f t="shared" si="3255"/>
        <v>0</v>
      </c>
      <c r="ER892" s="375">
        <f t="shared" si="3256"/>
        <v>0</v>
      </c>
      <c r="ES892" s="375">
        <f t="shared" si="3257"/>
        <v>1</v>
      </c>
      <c r="ET892" s="375">
        <f t="shared" si="3258"/>
        <v>0</v>
      </c>
      <c r="EU892" s="375">
        <f t="shared" si="3259"/>
        <v>0</v>
      </c>
      <c r="EV892" s="375">
        <f t="shared" si="3260"/>
        <v>1</v>
      </c>
      <c r="EW892" s="375">
        <f t="shared" si="3261"/>
        <v>0</v>
      </c>
      <c r="EX892" s="375">
        <f t="shared" si="3262"/>
        <v>0</v>
      </c>
      <c r="EY892" s="375">
        <f t="shared" si="3263"/>
        <v>1</v>
      </c>
      <c r="EZ892" s="375">
        <f t="shared" si="3264"/>
        <v>0</v>
      </c>
      <c r="FA892" s="375">
        <f t="shared" si="3265"/>
        <v>0</v>
      </c>
      <c r="FB892" s="375">
        <f t="shared" si="3266"/>
        <v>1</v>
      </c>
      <c r="FC892" s="375">
        <f t="shared" si="3267"/>
        <v>0</v>
      </c>
      <c r="FD892" s="375">
        <f t="shared" si="3268"/>
        <v>0</v>
      </c>
      <c r="FE892" s="376"/>
      <c r="FF892" s="372"/>
      <c r="FG892" s="372"/>
      <c r="FH892" s="372"/>
      <c r="FI892" s="372"/>
      <c r="FJ892" s="372"/>
      <c r="FK892" s="372"/>
      <c r="FL892" s="372"/>
      <c r="FM892" s="372"/>
      <c r="FN892" s="372"/>
      <c r="FO892" s="372"/>
      <c r="FP892" s="372"/>
      <c r="FQ892" s="372"/>
      <c r="FR892" s="372"/>
      <c r="FS892" s="372"/>
      <c r="FT892" s="372"/>
      <c r="FU892" s="372"/>
      <c r="FV892" s="372"/>
      <c r="FW892" s="372"/>
      <c r="FX892" s="372"/>
      <c r="FY892" s="372"/>
      <c r="FZ892" s="372"/>
      <c r="GA892" s="372"/>
      <c r="GB892" s="372"/>
      <c r="GC892" s="372"/>
      <c r="GD892" s="372"/>
      <c r="GE892" s="372"/>
      <c r="GF892" s="372"/>
      <c r="GG892" s="372"/>
      <c r="GH892" s="372"/>
      <c r="GI892" s="372"/>
      <c r="GJ892" s="372"/>
      <c r="GK892" s="372"/>
      <c r="GL892" s="372"/>
      <c r="GM892" s="372"/>
      <c r="GN892" s="372"/>
      <c r="GO892" s="372"/>
      <c r="GP892" s="372"/>
      <c r="GQ892" s="372"/>
      <c r="GR892" s="372"/>
      <c r="GS892" s="372"/>
      <c r="GT892" s="372"/>
      <c r="GU892" s="372"/>
      <c r="GV892" s="372"/>
      <c r="GW892" s="372"/>
      <c r="GX892" s="372"/>
      <c r="GY892" s="372"/>
      <c r="GZ892" s="372"/>
      <c r="HA892" s="372"/>
      <c r="HB892" s="372"/>
      <c r="HC892" s="372"/>
    </row>
    <row r="893" spans="1:211" s="373" customFormat="1" ht="15" customHeight="1" collapsed="1" thickTop="1" x14ac:dyDescent="0.2">
      <c r="A893" s="192">
        <f>SWDATA!O878</f>
        <v>0</v>
      </c>
      <c r="B893" s="192">
        <f>SWDATA!M878</f>
        <v>0</v>
      </c>
      <c r="C893" s="201">
        <f>IF(AND(SWDATA!M878=1,SWDATA!Q878="promotions"),SWDATA!P878,0)</f>
        <v>0</v>
      </c>
      <c r="D893" s="200">
        <f>ROW(SWDATA!M878)</f>
        <v>878</v>
      </c>
      <c r="E893" s="202">
        <f t="shared" ref="E893:E900" si="3274">B893</f>
        <v>0</v>
      </c>
      <c r="F893" s="203">
        <f t="shared" si="3106"/>
        <v>1</v>
      </c>
      <c r="G893" s="192" t="str">
        <f t="shared" si="3107"/>
        <v/>
      </c>
      <c r="H893" s="313"/>
      <c r="I893" s="390"/>
      <c r="J893" s="395">
        <f t="shared" si="3108"/>
        <v>0</v>
      </c>
      <c r="K893" s="396" t="str">
        <f t="shared" si="3109"/>
        <v/>
      </c>
      <c r="L893" s="397"/>
      <c r="M893" s="398"/>
      <c r="N893" s="399" t="str">
        <f>IF(LEN(SWDATA!F878)=0,"",IF(LEN(SWDATA!G878)=0,"",IF($O$12="ID",MID(SWDATA!G878,FIND("|",SWDATA!G878)+1,FIND("~~",SWDATA!G878)-FIND("|",SWDATA!G878)-1),IF($O$12="Desc",RIGHT(SWDATA!G878,LEN(SWDATA!G878)-FIND("~~",SWDATA!G878)-1),RIGHT(SWDATA!G878,LEN(SWDATA!G878)-FIND("|",SWDATA!G878))))))</f>
        <v/>
      </c>
      <c r="O893" s="400" t="str">
        <f>IF(LEN(SWDATA!G878)=0,"",IF(LEN(SWDATA!H878)=0,"",IF($O$12="ID",MID(SWDATA!H878,FIND("|",SWDATA!H878)+1,FIND("~~",SWDATA!H878)-FIND("|",SWDATA!H878)-1),IF($O$12="Desc",RIGHT(SWDATA!H878,LEN(SWDATA!H878)-FIND("~~",SWDATA!H878)-1),RIGHT(SWDATA!H878,LEN(SWDATA!H878)-FIND("|",SWDATA!H878))))))</f>
        <v/>
      </c>
      <c r="P893" s="401" t="str">
        <f>IF(LEN(SWDATA!C878)=0,"",SWDATA!C878)</f>
        <v/>
      </c>
      <c r="Q893" s="402" t="str">
        <f t="shared" si="3110"/>
        <v/>
      </c>
      <c r="R893" s="403" t="s">
        <v>575</v>
      </c>
      <c r="S893" s="404" t="s">
        <v>485</v>
      </c>
      <c r="T893" s="404"/>
      <c r="U893" s="405" t="s">
        <v>595</v>
      </c>
      <c r="V893" s="406" t="s">
        <v>221</v>
      </c>
      <c r="W893" s="407">
        <f>IF(OR(Is_Loading,LEN($A893)=0),"",SWDATA!P878)</f>
        <v>0</v>
      </c>
      <c r="X893" s="408">
        <f>IF(OR(Is_Loading,LEN($A893)=0),"",SWDATA!Q878)</f>
        <v>0</v>
      </c>
      <c r="Y893" s="408">
        <f>IF(OR(Is_Loading,LEN($A893)=0),"",SWDATA!R878)</f>
        <v>0</v>
      </c>
      <c r="Z893" s="407" t="str">
        <f t="shared" ref="Z893" si="3275">IF($A893=0,"",CHOOSE($F893,SUM(W893:Y893),SUM(W893:Y893)/3,Y893))</f>
        <v/>
      </c>
      <c r="AA893" s="407">
        <f>IF(OR(Is_Loading,LEN($A893)=0),"",SWDATA!T878)</f>
        <v>0</v>
      </c>
      <c r="AB893" s="408">
        <f>IF(OR(Is_Loading,LEN($A893)=0),"",SWDATA!U878)</f>
        <v>0</v>
      </c>
      <c r="AC893" s="408">
        <f>IF(OR(Is_Loading,LEN($A893)=0),"",SWDATA!V878)</f>
        <v>0</v>
      </c>
      <c r="AD893" s="407" t="str">
        <f t="shared" si="3111"/>
        <v/>
      </c>
      <c r="AE893" s="407">
        <f>IF(OR(Is_Loading,LEN($A893)=0),"",SWDATA!X878)</f>
        <v>0</v>
      </c>
      <c r="AF893" s="408">
        <f>IF(OR(Is_Loading,LEN($A893)=0),"",SWDATA!Y878)</f>
        <v>0</v>
      </c>
      <c r="AG893" s="408">
        <f>IF(OR(Is_Loading,LEN($A893)=0),"",SWDATA!Z878)</f>
        <v>0</v>
      </c>
      <c r="AH893" s="407" t="str">
        <f t="shared" si="3112"/>
        <v/>
      </c>
      <c r="AI893" s="407">
        <f>IF(OR(Is_Loading,LEN($A893)=0),"",SWDATA!AB878)</f>
        <v>0</v>
      </c>
      <c r="AJ893" s="408">
        <f>IF(OR(Is_Loading,LEN($A893)=0),"",SWDATA!AC878)</f>
        <v>0</v>
      </c>
      <c r="AK893" s="408">
        <f>IF(OR(Is_Loading,LEN($A893)=0),"",SWDATA!AD878)</f>
        <v>0</v>
      </c>
      <c r="AL893" s="407" t="str">
        <f t="shared" si="3113"/>
        <v/>
      </c>
      <c r="AM893" s="407">
        <f>IF(OR(Is_Loading,LEN($A893)=0),"",SWDATA!AF878)</f>
        <v>0</v>
      </c>
      <c r="AN893" s="408">
        <f>IF(OR(Is_Loading,LEN($A893)=0),"",SWDATA!AG878)</f>
        <v>0</v>
      </c>
      <c r="AO893" s="409">
        <f>IF(OR(Is_Loading,LEN($A893)=0),"",SWDATA!AH878)</f>
        <v>0</v>
      </c>
      <c r="AP893" s="410" t="str">
        <f t="shared" si="3114"/>
        <v/>
      </c>
      <c r="AQ893" s="407">
        <f>IF(OR(Is_Loading,LEN($A893)=0),"",SWDATA!AJ878)</f>
        <v>0</v>
      </c>
      <c r="AR893" s="408">
        <f>IF(OR(Is_Loading,LEN($A893)=0),"",SWDATA!AK878)</f>
        <v>0</v>
      </c>
      <c r="AS893" s="408">
        <f>IF(OR(Is_Loading,LEN($A893)=0),"",SWDATA!AL878)</f>
        <v>0</v>
      </c>
      <c r="AT893" s="407" t="str">
        <f t="shared" si="3115"/>
        <v/>
      </c>
      <c r="AU893" s="407">
        <f>IF(OR(Is_Loading,LEN($A893)=0),"",SWDATA!AN878)</f>
        <v>0</v>
      </c>
      <c r="AV893" s="408">
        <f>IF(OR(Is_Loading,LEN($A893)=0),"",SWDATA!AO878)</f>
        <v>0</v>
      </c>
      <c r="AW893" s="408">
        <f>IF(OR(Is_Loading,LEN($A893)=0),"",SWDATA!AP878)</f>
        <v>0</v>
      </c>
      <c r="AX893" s="407" t="str">
        <f t="shared" si="3116"/>
        <v/>
      </c>
      <c r="AY893" s="407">
        <f>IF(OR(Is_Loading,LEN($A893)=0),"",SWDATA!AR878)</f>
        <v>0</v>
      </c>
      <c r="AZ893" s="408">
        <f>IF(OR(Is_Loading,LEN($A893)=0),"",SWDATA!AS878)</f>
        <v>0</v>
      </c>
      <c r="BA893" s="408">
        <f>IF(OR(Is_Loading,LEN($A893)=0),"",SWDATA!AT878)</f>
        <v>0</v>
      </c>
      <c r="BB893" s="407" t="str">
        <f t="shared" si="3117"/>
        <v/>
      </c>
      <c r="BC893" s="407">
        <f>IF(OR(Is_Loading,LEN($A893)=0),"",SWDATA!AV878)</f>
        <v>0</v>
      </c>
      <c r="BD893" s="408">
        <f>IF(OR(Is_Loading,LEN($A893)=0),"",SWDATA!AW878)</f>
        <v>0</v>
      </c>
      <c r="BE893" s="409">
        <f>IF(OR(Is_Loading,LEN($A893)=0),"",SWDATA!AX878)</f>
        <v>0</v>
      </c>
      <c r="BF893" s="320" t="str">
        <f t="shared" si="3118"/>
        <v/>
      </c>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s="201"/>
      <c r="CO893" s="201"/>
      <c r="CP893" s="201"/>
      <c r="CQ893" s="201"/>
      <c r="CR893" s="201"/>
      <c r="CS893" s="201"/>
      <c r="CT893" s="201"/>
      <c r="CU893" s="201"/>
      <c r="CV893" s="201"/>
      <c r="CW893" s="201"/>
      <c r="CX893" s="201"/>
      <c r="CY893" s="201"/>
      <c r="CZ893" s="201"/>
      <c r="DA893" s="201"/>
      <c r="DB893" s="201"/>
      <c r="DC893" s="201"/>
      <c r="DD893" s="201"/>
      <c r="DE893" s="201"/>
      <c r="DF893" s="201"/>
      <c r="DG893" s="201"/>
      <c r="DH893" s="201"/>
      <c r="DI893" s="201"/>
      <c r="DJ893" s="201"/>
      <c r="DK893" s="201"/>
      <c r="DL893" s="201"/>
      <c r="DM893" s="201"/>
      <c r="DN893" s="201"/>
      <c r="DQ893" s="373">
        <f>'Metrics &amp; Attributes View'!N918</f>
        <v>0</v>
      </c>
      <c r="DS893" s="372"/>
      <c r="DT893" s="374"/>
      <c r="DU893" s="375"/>
      <c r="DV893" s="375"/>
      <c r="DW893" s="375"/>
      <c r="DX893" s="375"/>
      <c r="DY893" s="375"/>
      <c r="DZ893" s="375"/>
      <c r="EA893" s="375"/>
      <c r="EB893" s="375"/>
      <c r="EC893" s="375"/>
      <c r="ED893" s="375"/>
      <c r="EE893" s="375"/>
      <c r="EF893" s="375"/>
      <c r="EG893" s="375"/>
      <c r="EH893" s="375"/>
      <c r="EI893" s="375"/>
      <c r="EJ893" s="375"/>
      <c r="EK893" s="375"/>
      <c r="EL893" s="375"/>
      <c r="EM893" s="375"/>
      <c r="EN893" s="375"/>
      <c r="EO893" s="375"/>
      <c r="EP893" s="375"/>
      <c r="EQ893" s="375"/>
      <c r="ER893" s="375"/>
      <c r="ES893" s="375"/>
      <c r="ET893" s="375"/>
      <c r="EU893" s="375"/>
      <c r="EV893" s="375"/>
      <c r="EW893" s="375"/>
      <c r="EX893" s="375"/>
      <c r="EY893" s="375"/>
      <c r="EZ893" s="375"/>
      <c r="FA893" s="375"/>
      <c r="FB893" s="375"/>
      <c r="FC893" s="375"/>
      <c r="FD893" s="375"/>
      <c r="FE893" s="376"/>
      <c r="FF893" s="372"/>
      <c r="FG893" s="372"/>
      <c r="FH893" s="372"/>
      <c r="FI893" s="372"/>
      <c r="FJ893" s="372"/>
      <c r="FK893" s="372"/>
      <c r="FL893" s="372"/>
      <c r="FM893" s="372"/>
      <c r="FN893" s="372"/>
      <c r="FO893" s="372"/>
      <c r="FP893" s="372"/>
      <c r="FQ893" s="372"/>
      <c r="FR893" s="372"/>
      <c r="FS893" s="372"/>
      <c r="FT893" s="372"/>
      <c r="FU893" s="372"/>
      <c r="FV893" s="372"/>
      <c r="FW893" s="372"/>
      <c r="FX893" s="372"/>
      <c r="FY893" s="372"/>
      <c r="FZ893" s="372"/>
      <c r="GA893" s="372"/>
      <c r="GB893" s="372"/>
      <c r="GC893" s="372"/>
      <c r="GD893" s="372"/>
      <c r="GE893" s="372"/>
      <c r="GF893" s="372"/>
      <c r="GG893" s="372"/>
      <c r="GH893" s="372"/>
      <c r="GI893" s="372"/>
      <c r="GJ893" s="372"/>
      <c r="GK893" s="372"/>
      <c r="GL893" s="372"/>
      <c r="GM893" s="372"/>
      <c r="GN893" s="372"/>
      <c r="GO893" s="372"/>
      <c r="GP893" s="372"/>
      <c r="GQ893" s="372"/>
      <c r="GR893" s="372"/>
      <c r="GS893" s="372"/>
      <c r="GT893" s="372"/>
      <c r="GU893" s="372"/>
      <c r="GV893" s="372"/>
      <c r="GW893" s="372"/>
      <c r="GX893" s="372"/>
      <c r="GY893" s="372"/>
      <c r="GZ893" s="372"/>
      <c r="HA893" s="372"/>
      <c r="HB893" s="372"/>
      <c r="HC893" s="372"/>
    </row>
    <row r="894" spans="1:211" s="373" customFormat="1" ht="15" customHeight="1" x14ac:dyDescent="0.2">
      <c r="A894" s="192">
        <f>SWDATA!O879</f>
        <v>0</v>
      </c>
      <c r="B894" s="192">
        <f>SWDATA!M879</f>
        <v>0</v>
      </c>
      <c r="C894" s="201">
        <f>IF(AND(SWDATA!M879=1,SWDATA!Q879="promotions"),SWDATA!P879,0)</f>
        <v>0</v>
      </c>
      <c r="D894" s="200">
        <f>ROW(SWDATA!M879)</f>
        <v>879</v>
      </c>
      <c r="E894" s="202">
        <f t="shared" si="3274"/>
        <v>0</v>
      </c>
      <c r="F894" s="203">
        <f t="shared" si="3106"/>
        <v>1</v>
      </c>
      <c r="G894" s="192" t="str">
        <f t="shared" si="3107"/>
        <v/>
      </c>
      <c r="H894" s="204"/>
      <c r="I894" s="390"/>
      <c r="J894" s="238">
        <f t="shared" si="3108"/>
        <v>0</v>
      </c>
      <c r="K894" s="239" t="str">
        <f t="shared" si="3109"/>
        <v/>
      </c>
      <c r="L894" s="342"/>
      <c r="M894" s="345"/>
      <c r="N894" s="340" t="str">
        <f>IF(LEN(SWDATA!F879)=0,"",N893)</f>
        <v/>
      </c>
      <c r="O894" s="296" t="str">
        <f>IF(LEN(SWDATA!G879)=0,"",O893)</f>
        <v/>
      </c>
      <c r="P894" s="297" t="str">
        <f>IF(LEN(SWDATA!C879)=0,"",SWDATA!C879)</f>
        <v/>
      </c>
      <c r="Q894" s="312" t="str">
        <f t="shared" si="3110"/>
        <v/>
      </c>
      <c r="R894" s="223" t="s">
        <v>575</v>
      </c>
      <c r="S894" s="224"/>
      <c r="T894" s="224"/>
      <c r="U894" s="265" t="s">
        <v>619</v>
      </c>
      <c r="V894" s="205" t="s">
        <v>221</v>
      </c>
      <c r="W894" s="266">
        <f>IF(OR(Is_Loading,LEN($A894)=0),"",SWDATA!P879)</f>
        <v>0</v>
      </c>
      <c r="X894" s="267">
        <f>IF(OR(Is_Loading,LEN($A894)=0),"",SWDATA!Q879)</f>
        <v>0</v>
      </c>
      <c r="Y894" s="267">
        <f>IF(OR(Is_Loading,LEN($A894)=0),"",SWDATA!R879)</f>
        <v>0</v>
      </c>
      <c r="Z894" s="266" t="str">
        <f t="shared" ref="Z894:Z895" si="3276">IF($A894=0,"",CHOOSE($F894,SUM(W894:Y894),SUM(W894:Y894)/3,Y894))</f>
        <v/>
      </c>
      <c r="AA894" s="266">
        <f>IF(OR(Is_Loading,LEN($A894)=0),"",SWDATA!T879)</f>
        <v>0</v>
      </c>
      <c r="AB894" s="267">
        <f>IF(OR(Is_Loading,LEN($A894)=0),"",SWDATA!U879)</f>
        <v>0</v>
      </c>
      <c r="AC894" s="267">
        <f>IF(OR(Is_Loading,LEN($A894)=0),"",SWDATA!V879)</f>
        <v>0</v>
      </c>
      <c r="AD894" s="266" t="str">
        <f t="shared" si="3111"/>
        <v/>
      </c>
      <c r="AE894" s="266">
        <f>IF(OR(Is_Loading,LEN($A894)=0),"",SWDATA!X879)</f>
        <v>0</v>
      </c>
      <c r="AF894" s="267">
        <f>IF(OR(Is_Loading,LEN($A894)=0),"",SWDATA!Y879)</f>
        <v>0</v>
      </c>
      <c r="AG894" s="267">
        <f>IF(OR(Is_Loading,LEN($A894)=0),"",SWDATA!Z879)</f>
        <v>0</v>
      </c>
      <c r="AH894" s="266" t="str">
        <f t="shared" si="3112"/>
        <v/>
      </c>
      <c r="AI894" s="266">
        <f>IF(OR(Is_Loading,LEN($A894)=0),"",SWDATA!AB879)</f>
        <v>0</v>
      </c>
      <c r="AJ894" s="267">
        <f>IF(OR(Is_Loading,LEN($A894)=0),"",SWDATA!AC879)</f>
        <v>0</v>
      </c>
      <c r="AK894" s="267">
        <f>IF(OR(Is_Loading,LEN($A894)=0),"",SWDATA!AD879)</f>
        <v>0</v>
      </c>
      <c r="AL894" s="266" t="str">
        <f t="shared" si="3113"/>
        <v/>
      </c>
      <c r="AM894" s="266">
        <f>IF(OR(Is_Loading,LEN($A894)=0),"",SWDATA!AF879)</f>
        <v>0</v>
      </c>
      <c r="AN894" s="267">
        <f>IF(OR(Is_Loading,LEN($A894)=0),"",SWDATA!AG879)</f>
        <v>0</v>
      </c>
      <c r="AO894" s="323">
        <f>IF(OR(Is_Loading,LEN($A894)=0),"",SWDATA!AH879)</f>
        <v>0</v>
      </c>
      <c r="AP894" s="320" t="str">
        <f t="shared" si="3114"/>
        <v/>
      </c>
      <c r="AQ894" s="266">
        <f>IF(OR(Is_Loading,LEN($A894)=0),"",SWDATA!AJ879)</f>
        <v>0</v>
      </c>
      <c r="AR894" s="267">
        <f>IF(OR(Is_Loading,LEN($A894)=0),"",SWDATA!AK879)</f>
        <v>0</v>
      </c>
      <c r="AS894" s="267">
        <f>IF(OR(Is_Loading,LEN($A894)=0),"",SWDATA!AL879)</f>
        <v>0</v>
      </c>
      <c r="AT894" s="266" t="str">
        <f t="shared" si="3115"/>
        <v/>
      </c>
      <c r="AU894" s="266">
        <f>IF(OR(Is_Loading,LEN($A894)=0),"",SWDATA!AN879)</f>
        <v>0</v>
      </c>
      <c r="AV894" s="267">
        <f>IF(OR(Is_Loading,LEN($A894)=0),"",SWDATA!AO879)</f>
        <v>0</v>
      </c>
      <c r="AW894" s="267">
        <f>IF(OR(Is_Loading,LEN($A894)=0),"",SWDATA!AP879)</f>
        <v>0</v>
      </c>
      <c r="AX894" s="266" t="str">
        <f t="shared" si="3116"/>
        <v/>
      </c>
      <c r="AY894" s="266">
        <f>IF(OR(Is_Loading,LEN($A894)=0),"",SWDATA!AR879)</f>
        <v>0</v>
      </c>
      <c r="AZ894" s="267">
        <f>IF(OR(Is_Loading,LEN($A894)=0),"",SWDATA!AS879)</f>
        <v>0</v>
      </c>
      <c r="BA894" s="267">
        <f>IF(OR(Is_Loading,LEN($A894)=0),"",SWDATA!AT879)</f>
        <v>0</v>
      </c>
      <c r="BB894" s="266" t="str">
        <f t="shared" si="3117"/>
        <v/>
      </c>
      <c r="BC894" s="266">
        <f>IF(OR(Is_Loading,LEN($A894)=0),"",SWDATA!AV879)</f>
        <v>0</v>
      </c>
      <c r="BD894" s="267">
        <f>IF(OR(Is_Loading,LEN($A894)=0),"",SWDATA!AW879)</f>
        <v>0</v>
      </c>
      <c r="BE894" s="323">
        <f>IF(OR(Is_Loading,LEN($A894)=0),"",SWDATA!AX879)</f>
        <v>0</v>
      </c>
      <c r="BF894" s="320" t="str">
        <f t="shared" si="3118"/>
        <v/>
      </c>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s="201"/>
      <c r="CO894" s="201"/>
      <c r="CP894" s="201"/>
      <c r="CQ894" s="201"/>
      <c r="CR894" s="201"/>
      <c r="CS894" s="201"/>
      <c r="CT894" s="201"/>
      <c r="CU894" s="201"/>
      <c r="CV894" s="201"/>
      <c r="CW894" s="201"/>
      <c r="CX894" s="201"/>
      <c r="CY894" s="201"/>
      <c r="CZ894" s="201"/>
      <c r="DA894" s="201"/>
      <c r="DB894" s="201"/>
      <c r="DC894" s="201"/>
      <c r="DD894" s="201"/>
      <c r="DE894" s="201"/>
      <c r="DF894" s="201"/>
      <c r="DG894" s="201"/>
      <c r="DH894" s="201"/>
      <c r="DI894" s="201"/>
      <c r="DJ894" s="201"/>
      <c r="DK894" s="201"/>
      <c r="DL894" s="201"/>
      <c r="DM894" s="201"/>
      <c r="DN894" s="201"/>
      <c r="DS894" s="372"/>
      <c r="DT894" s="372"/>
      <c r="DU894" s="375">
        <f t="shared" ref="DU894" si="3277">COLUMN(W892)</f>
        <v>23</v>
      </c>
      <c r="DV894" s="375">
        <f t="shared" ref="DV894" si="3278">SUM(DU894)+DV895+1</f>
        <v>24</v>
      </c>
      <c r="DW894" s="375">
        <f t="shared" ref="DW894" si="3279">SUM(DV894)+DW895+1</f>
        <v>25</v>
      </c>
      <c r="DX894" s="375">
        <f t="shared" ref="DX894" si="3280">SUM(DW894)+DX895+1</f>
        <v>27</v>
      </c>
      <c r="DY894" s="375">
        <f t="shared" ref="DY894" si="3281">SUM(DX894)+DY895+1</f>
        <v>28</v>
      </c>
      <c r="DZ894" s="375">
        <f t="shared" ref="DZ894" si="3282">SUM(DY894)+DZ895+1</f>
        <v>29</v>
      </c>
      <c r="EA894" s="375">
        <f t="shared" ref="EA894" si="3283">SUM(DZ894)+EA895+1</f>
        <v>31</v>
      </c>
      <c r="EB894" s="375">
        <f t="shared" ref="EB894" si="3284">SUM(EA894)+EB895+1</f>
        <v>32</v>
      </c>
      <c r="EC894" s="375">
        <f t="shared" ref="EC894" si="3285">SUM(EB894)+EC895+1</f>
        <v>33</v>
      </c>
      <c r="ED894" s="375">
        <f t="shared" ref="ED894" si="3286">SUM(EC894)+ED895+1</f>
        <v>35</v>
      </c>
      <c r="EE894" s="375">
        <f t="shared" ref="EE894" si="3287">SUM(ED894)+EE895+1</f>
        <v>36</v>
      </c>
      <c r="EF894" s="375">
        <f t="shared" ref="EF894" si="3288">SUM(EE894)+EF895+1</f>
        <v>37</v>
      </c>
      <c r="EG894" s="375">
        <f t="shared" ref="EG894" si="3289">SUM(EF894)+EG895+1</f>
        <v>39</v>
      </c>
      <c r="EH894" s="375">
        <f t="shared" ref="EH894" si="3290">SUM(EG894)+EH895+1</f>
        <v>40</v>
      </c>
      <c r="EI894" s="375">
        <f t="shared" ref="EI894" si="3291">SUM(EH894)+EI895+1</f>
        <v>41</v>
      </c>
      <c r="EJ894" s="375">
        <f t="shared" ref="EJ894" si="3292">SUM(EI894)+EJ895+1</f>
        <v>43</v>
      </c>
      <c r="EK894" s="375">
        <f t="shared" ref="EK894" si="3293">SUM(EJ894)+EK895+1</f>
        <v>44</v>
      </c>
      <c r="EL894" s="375">
        <f t="shared" ref="EL894" si="3294">SUM(EK894)+EL895+1</f>
        <v>45</v>
      </c>
      <c r="EM894" s="375">
        <f t="shared" ref="EM894" si="3295">SUM(EL894)+EM895+1</f>
        <v>47</v>
      </c>
      <c r="EN894" s="375">
        <f t="shared" ref="EN894" si="3296">SUM(EM894)+EN895+1</f>
        <v>48</v>
      </c>
      <c r="EO894" s="375">
        <f t="shared" ref="EO894" si="3297">SUM(EN894)+EO895+1</f>
        <v>49</v>
      </c>
      <c r="EP894" s="375">
        <f t="shared" ref="EP894" si="3298">SUM(EO894)+EP895+1</f>
        <v>51</v>
      </c>
      <c r="EQ894" s="375">
        <f t="shared" ref="EQ894" si="3299">SUM(EP894)+EQ895+1</f>
        <v>52</v>
      </c>
      <c r="ER894" s="375">
        <f t="shared" ref="ER894" si="3300">SUM(EQ894)+ER895+1</f>
        <v>53</v>
      </c>
      <c r="ES894" s="375">
        <f t="shared" ref="ES894" si="3301">SUM(ER894)+ES895+1</f>
        <v>55</v>
      </c>
      <c r="ET894" s="375">
        <f t="shared" ref="ET894" si="3302">SUM(ES894)+ET895+1</f>
        <v>56</v>
      </c>
      <c r="EU894" s="375">
        <f t="shared" ref="EU894" si="3303">SUM(ET894)+EU895+1</f>
        <v>57</v>
      </c>
      <c r="EV894" s="375">
        <f t="shared" ref="EV894" si="3304">SUM(EU894)+EV895+1</f>
        <v>59</v>
      </c>
      <c r="EW894" s="375">
        <f t="shared" ref="EW894" si="3305">SUM(EV894)+EW895+1</f>
        <v>60</v>
      </c>
      <c r="EX894" s="375">
        <f t="shared" ref="EX894" si="3306">SUM(EW894)+EX895+1</f>
        <v>61</v>
      </c>
      <c r="EY894" s="375">
        <f t="shared" ref="EY894" si="3307">SUM(EX894)+EY895+1</f>
        <v>63</v>
      </c>
      <c r="EZ894" s="375">
        <f t="shared" ref="EZ894" si="3308">SUM(EY894)+EZ895+1</f>
        <v>64</v>
      </c>
      <c r="FA894" s="375">
        <f t="shared" ref="FA894" si="3309">SUM(EZ894)+FA895+1</f>
        <v>65</v>
      </c>
      <c r="FB894" s="375">
        <f t="shared" ref="FB894" si="3310">SUM(FA894)+FB895+1</f>
        <v>67</v>
      </c>
      <c r="FC894" s="375">
        <f t="shared" ref="FC894" si="3311">SUM(FB894)+FC895+1</f>
        <v>68</v>
      </c>
      <c r="FD894" s="375">
        <f t="shared" ref="FD894" si="3312">SUM(FC894)+FD895+1</f>
        <v>69</v>
      </c>
      <c r="FE894" s="372"/>
      <c r="FF894" s="372"/>
      <c r="FG894" s="372"/>
      <c r="FH894" s="372"/>
      <c r="FI894" s="372"/>
      <c r="FJ894" s="372"/>
      <c r="FK894" s="372"/>
      <c r="FL894" s="372"/>
      <c r="FM894" s="372"/>
      <c r="FN894" s="372"/>
      <c r="FO894" s="372"/>
      <c r="FP894" s="372"/>
      <c r="FQ894" s="372"/>
      <c r="FR894" s="372"/>
      <c r="FS894" s="372"/>
      <c r="FT894" s="372"/>
      <c r="FU894" s="372"/>
      <c r="FV894" s="372"/>
      <c r="FW894" s="372"/>
      <c r="FX894" s="372"/>
      <c r="FY894" s="372"/>
      <c r="FZ894" s="372"/>
      <c r="GA894" s="372"/>
      <c r="GB894" s="372"/>
      <c r="GC894" s="372"/>
      <c r="GD894" s="372"/>
      <c r="GE894" s="372"/>
      <c r="GF894" s="372"/>
      <c r="GG894" s="372"/>
      <c r="GH894" s="372"/>
      <c r="GI894" s="372"/>
      <c r="GJ894" s="372"/>
      <c r="GK894" s="372"/>
      <c r="GL894" s="372"/>
      <c r="GM894" s="372"/>
      <c r="GN894" s="372"/>
      <c r="GO894" s="372"/>
      <c r="GP894" s="372"/>
      <c r="GQ894" s="372"/>
      <c r="GR894" s="372"/>
      <c r="GS894" s="372"/>
      <c r="GT894" s="372"/>
      <c r="GU894" s="372"/>
      <c r="GV894" s="372"/>
      <c r="GW894" s="372"/>
      <c r="GX894" s="372"/>
      <c r="GY894" s="372"/>
      <c r="GZ894" s="372"/>
    </row>
    <row r="895" spans="1:211" s="373" customFormat="1" ht="15" customHeight="1" thickBot="1" x14ac:dyDescent="0.25">
      <c r="A895" s="192">
        <f>SWDATA!O880</f>
        <v>0</v>
      </c>
      <c r="B895" s="192">
        <f>SWDATA!M880</f>
        <v>0</v>
      </c>
      <c r="C895" s="201">
        <f>IF(AND(SWDATA!M880=1,SWDATA!Q880="promotions"),SWDATA!P880,0)</f>
        <v>0</v>
      </c>
      <c r="D895" s="200">
        <f>ROW(SWDATA!M880)</f>
        <v>880</v>
      </c>
      <c r="E895" s="202">
        <f t="shared" si="3274"/>
        <v>0</v>
      </c>
      <c r="F895" s="203">
        <f t="shared" ref="F895:F958" si="3313">IF(NOT(ISERROR(SEARCH("Kg",P895))),3,IF(NOT(ISERROR(SEARCH("/Unit",P895))),2,IF(NOT(ISERROR(SEARCH("Pct",P895))),2,1)))</f>
        <v>1</v>
      </c>
      <c r="G895" s="192" t="str">
        <f t="shared" ref="G895:G958" si="3314">IF(NOT(ISERROR(SEARCH("U",P895))),"U",IF(NOT(ISERROR(SEARCH("Pct",P895))),"Pct",""))</f>
        <v/>
      </c>
      <c r="H895" s="204"/>
      <c r="I895" s="390"/>
      <c r="J895" s="238">
        <f t="shared" ref="J895:J958" si="3315">IF(ISERROR(FIND(":-1",A895)),A895,0)</f>
        <v>0</v>
      </c>
      <c r="K895" s="239" t="str">
        <f t="shared" ref="K895:K958" si="3316">IF(NOT(ISERROR(SEARCH("(Cost)",P895))),"C",IF(NOT(ISERROR(SEARCH("(EURO)",P895))),"R",IF(NOT(ISERROR(SEARCH("marg",P895))),"M",IF(OR(NOT(ISERROR(SEARCH("(Rev/",P895))),NOT(ISERROR(SEARCH("(Pct)",P895)))),"P",IF(NOT(ISERROR(SEARCH("Units",P895))),"U","")))))</f>
        <v/>
      </c>
      <c r="L895" s="342"/>
      <c r="M895" s="346"/>
      <c r="N895" s="340" t="str">
        <f>IF(LEN(SWDATA!F880)=0,"",N894)</f>
        <v/>
      </c>
      <c r="O895" s="296" t="str">
        <f>IF(LEN(SWDATA!G880)=0,"",O894)</f>
        <v/>
      </c>
      <c r="P895" s="297" t="str">
        <f>IF(LEN(SWDATA!C880)=0,"",SWDATA!C880)</f>
        <v/>
      </c>
      <c r="Q895" s="312" t="str">
        <f t="shared" ref="Q895:Q958" si="3317">P895</f>
        <v/>
      </c>
      <c r="R895" s="223" t="s">
        <v>575</v>
      </c>
      <c r="S895" s="224"/>
      <c r="T895" s="224"/>
      <c r="U895" s="264" t="s">
        <v>620</v>
      </c>
      <c r="V895" s="205" t="s">
        <v>221</v>
      </c>
      <c r="W895" s="266">
        <f>IF(OR(Is_Loading,LEN($A895)=0),"",SWDATA!P880)</f>
        <v>0</v>
      </c>
      <c r="X895" s="267">
        <f>IF(OR(Is_Loading,LEN($A895)=0),"",SWDATA!Q880)</f>
        <v>0</v>
      </c>
      <c r="Y895" s="267">
        <f>IF(OR(Is_Loading,LEN($A895)=0),"",SWDATA!R880)</f>
        <v>0</v>
      </c>
      <c r="Z895" s="266" t="str">
        <f t="shared" si="3276"/>
        <v/>
      </c>
      <c r="AA895" s="266">
        <f>IF(OR(Is_Loading,LEN($A895)=0),"",SWDATA!T880)</f>
        <v>0</v>
      </c>
      <c r="AB895" s="267">
        <f>IF(OR(Is_Loading,LEN($A895)=0),"",SWDATA!U880)</f>
        <v>0</v>
      </c>
      <c r="AC895" s="267">
        <f>IF(OR(Is_Loading,LEN($A895)=0),"",SWDATA!V880)</f>
        <v>0</v>
      </c>
      <c r="AD895" s="266" t="str">
        <f t="shared" ref="AD895:AD958" si="3318">IF($A895=0,"",CHOOSE($F895,SUM(AA895:AC895),SUM(AA895:AC895)/3,AC895))</f>
        <v/>
      </c>
      <c r="AE895" s="266">
        <f>IF(OR(Is_Loading,LEN($A895)=0),"",SWDATA!X880)</f>
        <v>0</v>
      </c>
      <c r="AF895" s="267">
        <f>IF(OR(Is_Loading,LEN($A895)=0),"",SWDATA!Y880)</f>
        <v>0</v>
      </c>
      <c r="AG895" s="267">
        <f>IF(OR(Is_Loading,LEN($A895)=0),"",SWDATA!Z880)</f>
        <v>0</v>
      </c>
      <c r="AH895" s="266" t="str">
        <f t="shared" ref="AH895:AH958" si="3319">IF($A895=0,"",CHOOSE($F895,SUM(AE895:AG895),SUM(AE895:AG895)/3,AG895))</f>
        <v/>
      </c>
      <c r="AI895" s="266">
        <f>IF(OR(Is_Loading,LEN($A895)=0),"",SWDATA!AB880)</f>
        <v>0</v>
      </c>
      <c r="AJ895" s="267">
        <f>IF(OR(Is_Loading,LEN($A895)=0),"",SWDATA!AC880)</f>
        <v>0</v>
      </c>
      <c r="AK895" s="267">
        <f>IF(OR(Is_Loading,LEN($A895)=0),"",SWDATA!AD880)</f>
        <v>0</v>
      </c>
      <c r="AL895" s="266" t="str">
        <f t="shared" ref="AL895:AL958" si="3320">IF($A895=0,"",CHOOSE($F895,SUM(AI895:AK895),SUM(AI895:AK895)/3,AK895))</f>
        <v/>
      </c>
      <c r="AM895" s="266">
        <f>IF(OR(Is_Loading,LEN($A895)=0),"",SWDATA!AF880)</f>
        <v>0</v>
      </c>
      <c r="AN895" s="267">
        <f>IF(OR(Is_Loading,LEN($A895)=0),"",SWDATA!AG880)</f>
        <v>0</v>
      </c>
      <c r="AO895" s="323">
        <f>IF(OR(Is_Loading,LEN($A895)=0),"",SWDATA!AH880)</f>
        <v>0</v>
      </c>
      <c r="AP895" s="320" t="str">
        <f t="shared" ref="AP895:AP958" si="3321">IF($A895=0,"",CHOOSE($F895,SUM(AM895:AO895),SUM(AM895:AO895)/3,AO895))</f>
        <v/>
      </c>
      <c r="AQ895" s="266">
        <f>IF(OR(Is_Loading,LEN($A895)=0),"",SWDATA!AJ880)</f>
        <v>0</v>
      </c>
      <c r="AR895" s="267">
        <f>IF(OR(Is_Loading,LEN($A895)=0),"",SWDATA!AK880)</f>
        <v>0</v>
      </c>
      <c r="AS895" s="267">
        <f>IF(OR(Is_Loading,LEN($A895)=0),"",SWDATA!AL880)</f>
        <v>0</v>
      </c>
      <c r="AT895" s="266" t="str">
        <f t="shared" ref="AT895:AT958" si="3322">IF($A895=0,"",CHOOSE($F895,SUM(AQ895:AS895),SUM(AQ895:AS895)/3,AS895))</f>
        <v/>
      </c>
      <c r="AU895" s="266">
        <f>IF(OR(Is_Loading,LEN($A895)=0),"",SWDATA!AN880)</f>
        <v>0</v>
      </c>
      <c r="AV895" s="267">
        <f>IF(OR(Is_Loading,LEN($A895)=0),"",SWDATA!AO880)</f>
        <v>0</v>
      </c>
      <c r="AW895" s="267">
        <f>IF(OR(Is_Loading,LEN($A895)=0),"",SWDATA!AP880)</f>
        <v>0</v>
      </c>
      <c r="AX895" s="266" t="str">
        <f t="shared" ref="AX895:AX958" si="3323">IF($A895=0,"",CHOOSE($F895,SUM(AU895:AW895),SUM(AU895:AW895)/3,AW895))</f>
        <v/>
      </c>
      <c r="AY895" s="266">
        <f>IF(OR(Is_Loading,LEN($A895)=0),"",SWDATA!AR880)</f>
        <v>0</v>
      </c>
      <c r="AZ895" s="267">
        <f>IF(OR(Is_Loading,LEN($A895)=0),"",SWDATA!AS880)</f>
        <v>0</v>
      </c>
      <c r="BA895" s="267">
        <f>IF(OR(Is_Loading,LEN($A895)=0),"",SWDATA!AT880)</f>
        <v>0</v>
      </c>
      <c r="BB895" s="266" t="str">
        <f t="shared" ref="BB895:BB958" si="3324">IF($A895=0,"",CHOOSE($F895,SUM(AY895:BA895),SUM(AY895:BA895)/3,BA895))</f>
        <v/>
      </c>
      <c r="BC895" s="266">
        <f>IF(OR(Is_Loading,LEN($A895)=0),"",SWDATA!AV880)</f>
        <v>0</v>
      </c>
      <c r="BD895" s="267">
        <f>IF(OR(Is_Loading,LEN($A895)=0),"",SWDATA!AW880)</f>
        <v>0</v>
      </c>
      <c r="BE895" s="323">
        <f>IF(OR(Is_Loading,LEN($A895)=0),"",SWDATA!AX880)</f>
        <v>0</v>
      </c>
      <c r="BF895" s="320" t="str">
        <f t="shared" ref="BF895:BF958" si="3325">IF($A895=0,"",CHOOSE($F895,SUM(BC895:BE895),SUM(BC895:BE895)/3,BE895))</f>
        <v/>
      </c>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s="201"/>
      <c r="CO895" s="201"/>
      <c r="CP895" s="201"/>
      <c r="CQ895" s="201"/>
      <c r="CR895" s="201"/>
      <c r="CS895" s="201"/>
      <c r="CT895" s="201"/>
      <c r="CU895" s="201"/>
      <c r="CV895" s="201"/>
      <c r="CW895" s="201"/>
      <c r="CX895" s="201"/>
      <c r="CY895" s="201"/>
      <c r="CZ895" s="201"/>
      <c r="DA895" s="201"/>
      <c r="DB895" s="201"/>
      <c r="DC895" s="201"/>
      <c r="DD895" s="201"/>
      <c r="DE895" s="201"/>
      <c r="DF895" s="201"/>
      <c r="DG895" s="201"/>
      <c r="DH895" s="201"/>
      <c r="DI895" s="201"/>
      <c r="DJ895" s="201"/>
      <c r="DK895" s="201"/>
      <c r="DL895" s="201"/>
      <c r="DM895" s="201"/>
      <c r="DN895" s="201"/>
      <c r="DS895" s="372"/>
      <c r="DT895" s="374"/>
      <c r="DU895" s="375"/>
      <c r="DV895" s="375"/>
      <c r="DW895" s="375"/>
      <c r="DX895" s="375">
        <v>1</v>
      </c>
      <c r="DY895" s="375">
        <f t="shared" ref="DY895:DY915" si="3326">DV895</f>
        <v>0</v>
      </c>
      <c r="DZ895" s="375">
        <f t="shared" ref="DZ895:DZ915" si="3327">DW895</f>
        <v>0</v>
      </c>
      <c r="EA895" s="375">
        <f t="shared" ref="EA895:EA915" si="3328">DX895</f>
        <v>1</v>
      </c>
      <c r="EB895" s="375">
        <f t="shared" ref="EB895:EB915" si="3329">DY895</f>
        <v>0</v>
      </c>
      <c r="EC895" s="375">
        <f t="shared" ref="EC895:EC915" si="3330">DZ895</f>
        <v>0</v>
      </c>
      <c r="ED895" s="375">
        <f t="shared" ref="ED895:ED915" si="3331">EA895</f>
        <v>1</v>
      </c>
      <c r="EE895" s="375">
        <f t="shared" ref="EE895:EE915" si="3332">EB895</f>
        <v>0</v>
      </c>
      <c r="EF895" s="375">
        <f t="shared" ref="EF895:EF915" si="3333">EC895</f>
        <v>0</v>
      </c>
      <c r="EG895" s="375">
        <f t="shared" ref="EG895:EG915" si="3334">ED895</f>
        <v>1</v>
      </c>
      <c r="EH895" s="375">
        <f t="shared" ref="EH895:EH915" si="3335">EE895</f>
        <v>0</v>
      </c>
      <c r="EI895" s="375">
        <f t="shared" ref="EI895:EI915" si="3336">EF895</f>
        <v>0</v>
      </c>
      <c r="EJ895" s="375">
        <f t="shared" ref="EJ895:EJ915" si="3337">EG895</f>
        <v>1</v>
      </c>
      <c r="EK895" s="375">
        <f t="shared" ref="EK895:EK915" si="3338">EH895</f>
        <v>0</v>
      </c>
      <c r="EL895" s="375">
        <f t="shared" ref="EL895:EL915" si="3339">EI895</f>
        <v>0</v>
      </c>
      <c r="EM895" s="375">
        <f t="shared" ref="EM895:EM915" si="3340">EJ895</f>
        <v>1</v>
      </c>
      <c r="EN895" s="375">
        <f t="shared" ref="EN895:EN915" si="3341">EK895</f>
        <v>0</v>
      </c>
      <c r="EO895" s="375">
        <f t="shared" ref="EO895:EO915" si="3342">EL895</f>
        <v>0</v>
      </c>
      <c r="EP895" s="375">
        <f t="shared" ref="EP895:EP915" si="3343">EM895</f>
        <v>1</v>
      </c>
      <c r="EQ895" s="375">
        <f t="shared" ref="EQ895:EQ915" si="3344">EN895</f>
        <v>0</v>
      </c>
      <c r="ER895" s="375">
        <f t="shared" ref="ER895:ER915" si="3345">EO895</f>
        <v>0</v>
      </c>
      <c r="ES895" s="375">
        <f t="shared" ref="ES895:ES915" si="3346">EP895</f>
        <v>1</v>
      </c>
      <c r="ET895" s="375">
        <f t="shared" ref="ET895:ET915" si="3347">EQ895</f>
        <v>0</v>
      </c>
      <c r="EU895" s="375">
        <f t="shared" ref="EU895:EU915" si="3348">ER895</f>
        <v>0</v>
      </c>
      <c r="EV895" s="375">
        <f t="shared" ref="EV895:EV915" si="3349">ES895</f>
        <v>1</v>
      </c>
      <c r="EW895" s="375">
        <f t="shared" ref="EW895:EW915" si="3350">ET895</f>
        <v>0</v>
      </c>
      <c r="EX895" s="375">
        <f t="shared" ref="EX895:EX915" si="3351">EU895</f>
        <v>0</v>
      </c>
      <c r="EY895" s="375">
        <f t="shared" ref="EY895:EY915" si="3352">EV895</f>
        <v>1</v>
      </c>
      <c r="EZ895" s="375">
        <f t="shared" ref="EZ895:EZ915" si="3353">EW895</f>
        <v>0</v>
      </c>
      <c r="FA895" s="375">
        <f t="shared" ref="FA895:FA915" si="3354">EX895</f>
        <v>0</v>
      </c>
      <c r="FB895" s="375">
        <f t="shared" ref="FB895:FB915" si="3355">EY895</f>
        <v>1</v>
      </c>
      <c r="FC895" s="375">
        <f t="shared" ref="FC895:FC915" si="3356">EZ895</f>
        <v>0</v>
      </c>
      <c r="FD895" s="375">
        <f t="shared" ref="FD895:FD915" si="3357">FA895</f>
        <v>0</v>
      </c>
      <c r="FE895" s="376"/>
      <c r="FF895" s="372"/>
      <c r="FG895" s="372"/>
      <c r="FH895" s="372"/>
      <c r="FI895" s="372"/>
      <c r="FJ895" s="372"/>
      <c r="FK895" s="372"/>
      <c r="FL895" s="372"/>
      <c r="FM895" s="372"/>
      <c r="FN895" s="372"/>
      <c r="FO895" s="372"/>
      <c r="FP895" s="372"/>
      <c r="FQ895" s="372"/>
      <c r="FR895" s="372"/>
      <c r="FS895" s="372"/>
      <c r="FT895" s="372"/>
      <c r="FU895" s="372"/>
      <c r="FV895" s="372"/>
      <c r="FW895" s="372"/>
      <c r="FX895" s="372"/>
      <c r="FY895" s="372"/>
      <c r="FZ895" s="372"/>
      <c r="GA895" s="372"/>
      <c r="GB895" s="372"/>
      <c r="GC895" s="372"/>
      <c r="GD895" s="372"/>
      <c r="GE895" s="372"/>
      <c r="GF895" s="372"/>
      <c r="GG895" s="372"/>
      <c r="GH895" s="372"/>
      <c r="GI895" s="372"/>
      <c r="GJ895" s="372"/>
      <c r="GK895" s="372"/>
      <c r="GL895" s="372"/>
      <c r="GM895" s="372"/>
      <c r="GN895" s="372"/>
      <c r="GO895" s="372"/>
      <c r="GP895" s="372"/>
      <c r="GQ895" s="372"/>
      <c r="GR895" s="372"/>
      <c r="GS895" s="372"/>
      <c r="GT895" s="372"/>
      <c r="GU895" s="372"/>
      <c r="GV895" s="372"/>
      <c r="GW895" s="372"/>
      <c r="GX895" s="372"/>
      <c r="GY895" s="372"/>
      <c r="GZ895" s="372"/>
      <c r="HA895" s="372"/>
      <c r="HB895" s="372"/>
      <c r="HC895" s="372"/>
    </row>
    <row r="896" spans="1:211" s="373" customFormat="1" ht="15" customHeight="1" thickTop="1" x14ac:dyDescent="0.2">
      <c r="A896" s="192">
        <f>SWDATA!O881</f>
        <v>0</v>
      </c>
      <c r="B896" s="192">
        <f>SWDATA!M881</f>
        <v>0</v>
      </c>
      <c r="C896" s="201">
        <f>IF(AND(SWDATA!M881=1,SWDATA!Q881="promotions"),SWDATA!P881,0)</f>
        <v>0</v>
      </c>
      <c r="D896" s="365">
        <f>ROW(SWDATA!M881)</f>
        <v>881</v>
      </c>
      <c r="E896" s="202">
        <f t="shared" si="3274"/>
        <v>0</v>
      </c>
      <c r="F896" s="203">
        <f t="shared" si="3313"/>
        <v>1</v>
      </c>
      <c r="G896" s="192" t="str">
        <f t="shared" si="3314"/>
        <v/>
      </c>
      <c r="H896" s="204"/>
      <c r="I896" s="390"/>
      <c r="J896" s="238">
        <f t="shared" si="3315"/>
        <v>0</v>
      </c>
      <c r="K896" s="239" t="str">
        <f t="shared" si="3316"/>
        <v/>
      </c>
      <c r="L896" s="342"/>
      <c r="M896" s="345"/>
      <c r="N896" s="340" t="str">
        <f>IF(LEN(SWDATA!F881)=0,"",N895)</f>
        <v/>
      </c>
      <c r="O896" s="296" t="str">
        <f>IF(LEN(SWDATA!G881)=0,"",O895)</f>
        <v/>
      </c>
      <c r="P896" s="297" t="str">
        <f>IF(LEN(SWDATA!C881)=0,"",SWDATA!C881)</f>
        <v/>
      </c>
      <c r="Q896" s="312" t="str">
        <f t="shared" si="3317"/>
        <v/>
      </c>
      <c r="R896" s="223" t="s">
        <v>261</v>
      </c>
      <c r="S896" s="224"/>
      <c r="T896" s="224"/>
      <c r="U896" s="264" t="s">
        <v>601</v>
      </c>
      <c r="V896" s="205" t="s">
        <v>221</v>
      </c>
      <c r="W896" s="266">
        <f>IF(OR(Is_Loading,LEN($A896)=0),"",SWDATA!P881)</f>
        <v>0</v>
      </c>
      <c r="X896" s="267">
        <f>IF(OR(Is_Loading,LEN($A896)=0),"",SWDATA!Q881)</f>
        <v>0</v>
      </c>
      <c r="Y896" s="267">
        <f>IF(OR(Is_Loading,LEN($A896)=0),"",SWDATA!R881)</f>
        <v>0</v>
      </c>
      <c r="Z896" s="266" t="str">
        <f t="shared" ref="Z896:Z910" si="3358">IF($A896=0,"",CHOOSE($F896,SUM(W896:Y896),SUM(W896:Y896)/3,Y896))</f>
        <v/>
      </c>
      <c r="AA896" s="266">
        <f>IF(OR(Is_Loading,LEN($A896)=0),"",SWDATA!T881)</f>
        <v>0</v>
      </c>
      <c r="AB896" s="267">
        <f>IF(OR(Is_Loading,LEN($A896)=0),"",SWDATA!U881)</f>
        <v>0</v>
      </c>
      <c r="AC896" s="267">
        <f>IF(OR(Is_Loading,LEN($A896)=0),"",SWDATA!V881)</f>
        <v>0</v>
      </c>
      <c r="AD896" s="266" t="str">
        <f t="shared" si="3318"/>
        <v/>
      </c>
      <c r="AE896" s="266">
        <f>IF(OR(Is_Loading,LEN($A896)=0),"",SWDATA!X881)</f>
        <v>0</v>
      </c>
      <c r="AF896" s="267">
        <f>IF(OR(Is_Loading,LEN($A896)=0),"",SWDATA!Y881)</f>
        <v>0</v>
      </c>
      <c r="AG896" s="267">
        <f>IF(OR(Is_Loading,LEN($A896)=0),"",SWDATA!Z881)</f>
        <v>0</v>
      </c>
      <c r="AH896" s="266" t="str">
        <f t="shared" si="3319"/>
        <v/>
      </c>
      <c r="AI896" s="266">
        <f>IF(OR(Is_Loading,LEN($A896)=0),"",SWDATA!AB881)</f>
        <v>0</v>
      </c>
      <c r="AJ896" s="267">
        <f>IF(OR(Is_Loading,LEN($A896)=0),"",SWDATA!AC881)</f>
        <v>0</v>
      </c>
      <c r="AK896" s="267">
        <f>IF(OR(Is_Loading,LEN($A896)=0),"",SWDATA!AD881)</f>
        <v>0</v>
      </c>
      <c r="AL896" s="266" t="str">
        <f t="shared" si="3320"/>
        <v/>
      </c>
      <c r="AM896" s="266">
        <f>IF(OR(Is_Loading,LEN($A896)=0),"",SWDATA!AF881)</f>
        <v>0</v>
      </c>
      <c r="AN896" s="267">
        <f>IF(OR(Is_Loading,LEN($A896)=0),"",SWDATA!AG881)</f>
        <v>0</v>
      </c>
      <c r="AO896" s="323">
        <f>IF(OR(Is_Loading,LEN($A896)=0),"",SWDATA!AH881)</f>
        <v>0</v>
      </c>
      <c r="AP896" s="320" t="str">
        <f t="shared" si="3321"/>
        <v/>
      </c>
      <c r="AQ896" s="266">
        <f>IF(OR(Is_Loading,LEN($A896)=0),"",SWDATA!AJ881)</f>
        <v>0</v>
      </c>
      <c r="AR896" s="267">
        <f>IF(OR(Is_Loading,LEN($A896)=0),"",SWDATA!AK881)</f>
        <v>0</v>
      </c>
      <c r="AS896" s="267">
        <f>IF(OR(Is_Loading,LEN($A896)=0),"",SWDATA!AL881)</f>
        <v>0</v>
      </c>
      <c r="AT896" s="266" t="str">
        <f t="shared" si="3322"/>
        <v/>
      </c>
      <c r="AU896" s="266">
        <f>IF(OR(Is_Loading,LEN($A896)=0),"",SWDATA!AN881)</f>
        <v>0</v>
      </c>
      <c r="AV896" s="267">
        <f>IF(OR(Is_Loading,LEN($A896)=0),"",SWDATA!AO881)</f>
        <v>0</v>
      </c>
      <c r="AW896" s="267">
        <f>IF(OR(Is_Loading,LEN($A896)=0),"",SWDATA!AP881)</f>
        <v>0</v>
      </c>
      <c r="AX896" s="266" t="str">
        <f t="shared" si="3323"/>
        <v/>
      </c>
      <c r="AY896" s="266">
        <f>IF(OR(Is_Loading,LEN($A896)=0),"",SWDATA!AR881)</f>
        <v>0</v>
      </c>
      <c r="AZ896" s="267">
        <f>IF(OR(Is_Loading,LEN($A896)=0),"",SWDATA!AS881)</f>
        <v>0</v>
      </c>
      <c r="BA896" s="267">
        <f>IF(OR(Is_Loading,LEN($A896)=0),"",SWDATA!AT881)</f>
        <v>0</v>
      </c>
      <c r="BB896" s="266" t="str">
        <f t="shared" si="3324"/>
        <v/>
      </c>
      <c r="BC896" s="266">
        <f>IF(OR(Is_Loading,LEN($A896)=0),"",SWDATA!AV881)</f>
        <v>0</v>
      </c>
      <c r="BD896" s="267">
        <f>IF(OR(Is_Loading,LEN($A896)=0),"",SWDATA!AW881)</f>
        <v>0</v>
      </c>
      <c r="BE896" s="323">
        <f>IF(OR(Is_Loading,LEN($A896)=0),"",SWDATA!AX881)</f>
        <v>0</v>
      </c>
      <c r="BF896" s="320" t="str">
        <f t="shared" si="3325"/>
        <v/>
      </c>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s="201"/>
      <c r="CO896" s="201"/>
      <c r="CP896" s="201"/>
      <c r="CQ896" s="201"/>
      <c r="CR896" s="201"/>
      <c r="CS896" s="201"/>
      <c r="CT896" s="201"/>
      <c r="CU896" s="201"/>
      <c r="CV896" s="201"/>
      <c r="CW896" s="201"/>
      <c r="CX896" s="201"/>
      <c r="CY896" s="201"/>
      <c r="CZ896" s="201"/>
      <c r="DA896" s="201"/>
      <c r="DB896" s="201"/>
      <c r="DC896" s="201"/>
      <c r="DD896" s="201"/>
      <c r="DE896" s="201"/>
      <c r="DF896" s="201"/>
      <c r="DG896" s="201"/>
      <c r="DH896" s="201"/>
      <c r="DI896" s="201"/>
      <c r="DJ896" s="201"/>
      <c r="DK896" s="201"/>
      <c r="DL896" s="201"/>
      <c r="DM896" s="201"/>
      <c r="DN896" s="201"/>
      <c r="DS896" s="372"/>
      <c r="DT896" s="374"/>
      <c r="DU896" s="375"/>
      <c r="DV896" s="375"/>
      <c r="DW896" s="375"/>
      <c r="DX896" s="375">
        <v>1</v>
      </c>
      <c r="DY896" s="375">
        <f t="shared" si="3326"/>
        <v>0</v>
      </c>
      <c r="DZ896" s="375">
        <f t="shared" si="3327"/>
        <v>0</v>
      </c>
      <c r="EA896" s="375">
        <f t="shared" si="3328"/>
        <v>1</v>
      </c>
      <c r="EB896" s="375">
        <f t="shared" si="3329"/>
        <v>0</v>
      </c>
      <c r="EC896" s="375">
        <f t="shared" si="3330"/>
        <v>0</v>
      </c>
      <c r="ED896" s="375">
        <f t="shared" si="3331"/>
        <v>1</v>
      </c>
      <c r="EE896" s="375">
        <f t="shared" si="3332"/>
        <v>0</v>
      </c>
      <c r="EF896" s="375">
        <f t="shared" si="3333"/>
        <v>0</v>
      </c>
      <c r="EG896" s="375">
        <f t="shared" si="3334"/>
        <v>1</v>
      </c>
      <c r="EH896" s="375">
        <f t="shared" si="3335"/>
        <v>0</v>
      </c>
      <c r="EI896" s="375">
        <f t="shared" si="3336"/>
        <v>0</v>
      </c>
      <c r="EJ896" s="375">
        <f t="shared" si="3337"/>
        <v>1</v>
      </c>
      <c r="EK896" s="375">
        <f t="shared" si="3338"/>
        <v>0</v>
      </c>
      <c r="EL896" s="375">
        <f t="shared" si="3339"/>
        <v>0</v>
      </c>
      <c r="EM896" s="375">
        <f t="shared" si="3340"/>
        <v>1</v>
      </c>
      <c r="EN896" s="375">
        <f t="shared" si="3341"/>
        <v>0</v>
      </c>
      <c r="EO896" s="375">
        <f t="shared" si="3342"/>
        <v>0</v>
      </c>
      <c r="EP896" s="375">
        <f t="shared" si="3343"/>
        <v>1</v>
      </c>
      <c r="EQ896" s="375">
        <f t="shared" si="3344"/>
        <v>0</v>
      </c>
      <c r="ER896" s="375">
        <f t="shared" si="3345"/>
        <v>0</v>
      </c>
      <c r="ES896" s="375">
        <f t="shared" si="3346"/>
        <v>1</v>
      </c>
      <c r="ET896" s="375">
        <f t="shared" si="3347"/>
        <v>0</v>
      </c>
      <c r="EU896" s="375">
        <f t="shared" si="3348"/>
        <v>0</v>
      </c>
      <c r="EV896" s="375">
        <f t="shared" si="3349"/>
        <v>1</v>
      </c>
      <c r="EW896" s="375">
        <f t="shared" si="3350"/>
        <v>0</v>
      </c>
      <c r="EX896" s="375">
        <f t="shared" si="3351"/>
        <v>0</v>
      </c>
      <c r="EY896" s="375">
        <f t="shared" si="3352"/>
        <v>1</v>
      </c>
      <c r="EZ896" s="375">
        <f t="shared" si="3353"/>
        <v>0</v>
      </c>
      <c r="FA896" s="375">
        <f t="shared" si="3354"/>
        <v>0</v>
      </c>
      <c r="FB896" s="375">
        <f t="shared" si="3355"/>
        <v>1</v>
      </c>
      <c r="FC896" s="375">
        <f t="shared" si="3356"/>
        <v>0</v>
      </c>
      <c r="FD896" s="375">
        <f t="shared" si="3357"/>
        <v>0</v>
      </c>
      <c r="FE896" s="376"/>
      <c r="FF896" s="372"/>
      <c r="FG896" s="372"/>
      <c r="FH896" s="372"/>
      <c r="FI896" s="372"/>
      <c r="FJ896" s="372"/>
      <c r="FK896" s="372"/>
      <c r="FL896" s="372"/>
      <c r="FM896" s="372"/>
      <c r="FN896" s="372"/>
      <c r="FO896" s="372"/>
      <c r="FP896" s="372"/>
      <c r="FQ896" s="372"/>
      <c r="FR896" s="372"/>
      <c r="FS896" s="372"/>
      <c r="FT896" s="372"/>
      <c r="FU896" s="372"/>
      <c r="FV896" s="372"/>
      <c r="FW896" s="372"/>
      <c r="FX896" s="372"/>
      <c r="FY896" s="372"/>
      <c r="FZ896" s="372"/>
      <c r="GA896" s="372"/>
      <c r="GB896" s="372"/>
      <c r="GC896" s="372"/>
      <c r="GD896" s="372"/>
      <c r="GE896" s="372"/>
      <c r="GF896" s="372"/>
      <c r="GG896" s="372"/>
      <c r="GH896" s="372"/>
      <c r="GI896" s="372"/>
      <c r="GJ896" s="372"/>
      <c r="GK896" s="372"/>
      <c r="GL896" s="372"/>
      <c r="GM896" s="372"/>
      <c r="GN896" s="372"/>
      <c r="GO896" s="372"/>
      <c r="GP896" s="372"/>
      <c r="GQ896" s="372"/>
      <c r="GR896" s="372"/>
      <c r="GS896" s="372"/>
      <c r="GT896" s="372"/>
      <c r="GU896" s="372"/>
      <c r="GV896" s="372"/>
      <c r="GW896" s="372"/>
      <c r="GX896" s="372"/>
      <c r="GY896" s="372"/>
      <c r="GZ896" s="372"/>
      <c r="HA896" s="372"/>
      <c r="HB896" s="372"/>
      <c r="HC896" s="372"/>
    </row>
    <row r="897" spans="1:211" s="373" customFormat="1" ht="15" customHeight="1" x14ac:dyDescent="0.2">
      <c r="A897" s="366">
        <f>SWDATA!O882</f>
        <v>0</v>
      </c>
      <c r="B897" s="366">
        <f>SWDATA!M882</f>
        <v>0</v>
      </c>
      <c r="C897" s="351">
        <f>IF(AND(SWDATA!M882=1,SWDATA!Q882="promotions"),SWDATA!P882,0)</f>
        <v>0</v>
      </c>
      <c r="D897" s="367">
        <f>ROW(SWDATA!M882)</f>
        <v>882</v>
      </c>
      <c r="E897" s="368">
        <f t="shared" si="3274"/>
        <v>0</v>
      </c>
      <c r="F897" s="369">
        <f t="shared" si="3313"/>
        <v>1</v>
      </c>
      <c r="G897" s="366" t="str">
        <f t="shared" si="3314"/>
        <v/>
      </c>
      <c r="H897" s="370"/>
      <c r="J897" s="238">
        <f t="shared" si="3315"/>
        <v>0</v>
      </c>
      <c r="K897" s="239" t="str">
        <f t="shared" si="3316"/>
        <v/>
      </c>
      <c r="L897" s="342"/>
      <c r="M897" s="345"/>
      <c r="N897" s="340" t="str">
        <f>IF(LEN(SWDATA!F882)=0,"",N896)</f>
        <v/>
      </c>
      <c r="O897" s="296" t="str">
        <f>IF(LEN(SWDATA!G882)=0,"",O896)</f>
        <v/>
      </c>
      <c r="P897" s="297" t="str">
        <f>IF(LEN(SWDATA!C882)=0,"",SWDATA!C882)</f>
        <v/>
      </c>
      <c r="Q897" s="312" t="str">
        <f t="shared" si="3317"/>
        <v/>
      </c>
      <c r="R897" s="223" t="s">
        <v>261</v>
      </c>
      <c r="S897" s="224"/>
      <c r="T897" s="224"/>
      <c r="U897" s="264" t="s">
        <v>611</v>
      </c>
      <c r="V897" s="205" t="s">
        <v>221</v>
      </c>
      <c r="W897" s="266">
        <f>IF(OR(Is_Loading,LEN($A897)=0),"",SWDATA!P882)</f>
        <v>0</v>
      </c>
      <c r="X897" s="267">
        <f>IF(OR(Is_Loading,LEN($A897)=0),"",SWDATA!Q882)</f>
        <v>0</v>
      </c>
      <c r="Y897" s="267">
        <f>IF(OR(Is_Loading,LEN($A897)=0),"",SWDATA!R882)</f>
        <v>0</v>
      </c>
      <c r="Z897" s="266" t="str">
        <f t="shared" si="3358"/>
        <v/>
      </c>
      <c r="AA897" s="266">
        <f>IF(OR(Is_Loading,LEN($A897)=0),"",SWDATA!T882)</f>
        <v>0</v>
      </c>
      <c r="AB897" s="267">
        <f>IF(OR(Is_Loading,LEN($A897)=0),"",SWDATA!U882)</f>
        <v>0</v>
      </c>
      <c r="AC897" s="267">
        <f>IF(OR(Is_Loading,LEN($A897)=0),"",SWDATA!V882)</f>
        <v>0</v>
      </c>
      <c r="AD897" s="266" t="str">
        <f t="shared" si="3318"/>
        <v/>
      </c>
      <c r="AE897" s="266">
        <f>IF(OR(Is_Loading,LEN($A897)=0),"",SWDATA!X882)</f>
        <v>0</v>
      </c>
      <c r="AF897" s="267">
        <f>IF(OR(Is_Loading,LEN($A897)=0),"",SWDATA!Y882)</f>
        <v>0</v>
      </c>
      <c r="AG897" s="267">
        <f>IF(OR(Is_Loading,LEN($A897)=0),"",SWDATA!Z882)</f>
        <v>0</v>
      </c>
      <c r="AH897" s="266" t="str">
        <f t="shared" si="3319"/>
        <v/>
      </c>
      <c r="AI897" s="266">
        <f>IF(OR(Is_Loading,LEN($A897)=0),"",SWDATA!AB882)</f>
        <v>0</v>
      </c>
      <c r="AJ897" s="267">
        <f>IF(OR(Is_Loading,LEN($A897)=0),"",SWDATA!AC882)</f>
        <v>0</v>
      </c>
      <c r="AK897" s="267">
        <f>IF(OR(Is_Loading,LEN($A897)=0),"",SWDATA!AD882)</f>
        <v>0</v>
      </c>
      <c r="AL897" s="266" t="str">
        <f t="shared" si="3320"/>
        <v/>
      </c>
      <c r="AM897" s="266">
        <f>IF(OR(Is_Loading,LEN($A897)=0),"",SWDATA!AF882)</f>
        <v>0</v>
      </c>
      <c r="AN897" s="267">
        <f>IF(OR(Is_Loading,LEN($A897)=0),"",SWDATA!AG882)</f>
        <v>0</v>
      </c>
      <c r="AO897" s="323">
        <f>IF(OR(Is_Loading,LEN($A897)=0),"",SWDATA!AH882)</f>
        <v>0</v>
      </c>
      <c r="AP897" s="320" t="str">
        <f t="shared" si="3321"/>
        <v/>
      </c>
      <c r="AQ897" s="266">
        <f>IF(OR(Is_Loading,LEN($A897)=0),"",SWDATA!AJ882)</f>
        <v>0</v>
      </c>
      <c r="AR897" s="267">
        <f>IF(OR(Is_Loading,LEN($A897)=0),"",SWDATA!AK882)</f>
        <v>0</v>
      </c>
      <c r="AS897" s="267">
        <f>IF(OR(Is_Loading,LEN($A897)=0),"",SWDATA!AL882)</f>
        <v>0</v>
      </c>
      <c r="AT897" s="266" t="str">
        <f t="shared" si="3322"/>
        <v/>
      </c>
      <c r="AU897" s="266">
        <f>IF(OR(Is_Loading,LEN($A897)=0),"",SWDATA!AN882)</f>
        <v>0</v>
      </c>
      <c r="AV897" s="267">
        <f>IF(OR(Is_Loading,LEN($A897)=0),"",SWDATA!AO882)</f>
        <v>0</v>
      </c>
      <c r="AW897" s="267">
        <f>IF(OR(Is_Loading,LEN($A897)=0),"",SWDATA!AP882)</f>
        <v>0</v>
      </c>
      <c r="AX897" s="266" t="str">
        <f t="shared" si="3323"/>
        <v/>
      </c>
      <c r="AY897" s="266">
        <f>IF(OR(Is_Loading,LEN($A897)=0),"",SWDATA!AR882)</f>
        <v>0</v>
      </c>
      <c r="AZ897" s="267">
        <f>IF(OR(Is_Loading,LEN($A897)=0),"",SWDATA!AS882)</f>
        <v>0</v>
      </c>
      <c r="BA897" s="267">
        <f>IF(OR(Is_Loading,LEN($A897)=0),"",SWDATA!AT882)</f>
        <v>0</v>
      </c>
      <c r="BB897" s="266" t="str">
        <f t="shared" si="3324"/>
        <v/>
      </c>
      <c r="BC897" s="266">
        <f>IF(OR(Is_Loading,LEN($A897)=0),"",SWDATA!AV882)</f>
        <v>0</v>
      </c>
      <c r="BD897" s="267">
        <f>IF(OR(Is_Loading,LEN($A897)=0),"",SWDATA!AW882)</f>
        <v>0</v>
      </c>
      <c r="BE897" s="323">
        <f>IF(OR(Is_Loading,LEN($A897)=0),"",SWDATA!AX882)</f>
        <v>0</v>
      </c>
      <c r="BF897" s="320" t="str">
        <f t="shared" si="3325"/>
        <v/>
      </c>
      <c r="BG897" s="11"/>
      <c r="BH897" s="11"/>
      <c r="BI897" s="11"/>
      <c r="BJ897" s="11"/>
      <c r="BK897" s="11"/>
      <c r="BL897" s="11"/>
      <c r="BM897" s="11"/>
      <c r="BN897" s="11"/>
      <c r="BO897" s="11"/>
      <c r="BP897" s="11"/>
      <c r="BQ897" s="11"/>
      <c r="BR897" s="11"/>
      <c r="BS897" s="11"/>
      <c r="BT897" s="11"/>
      <c r="BU897" s="11"/>
      <c r="BV897" s="11"/>
      <c r="BW897" s="11"/>
      <c r="BX897" s="11"/>
      <c r="BY897" s="11"/>
      <c r="BZ897" s="11"/>
      <c r="CA897" s="11"/>
      <c r="CB897" s="11"/>
      <c r="CC897" s="11"/>
      <c r="CD897" s="11"/>
      <c r="CE897" s="11"/>
      <c r="CF897" s="11"/>
      <c r="CG897" s="11"/>
      <c r="CH897" s="11"/>
      <c r="CI897" s="11"/>
      <c r="CJ897" s="11"/>
      <c r="CK897" s="11"/>
      <c r="CL897" s="11"/>
      <c r="CM897" s="11"/>
      <c r="CN897" s="351"/>
      <c r="CO897" s="351"/>
      <c r="CP897" s="351"/>
      <c r="CQ897" s="351"/>
      <c r="CR897" s="351"/>
      <c r="CS897" s="351"/>
      <c r="CT897" s="351"/>
      <c r="CU897" s="351"/>
      <c r="CV897" s="351"/>
      <c r="CW897" s="351"/>
      <c r="CX897" s="351"/>
      <c r="CY897" s="351"/>
      <c r="CZ897" s="351"/>
      <c r="DA897" s="351"/>
      <c r="DB897" s="351"/>
      <c r="DC897" s="351"/>
      <c r="DD897" s="351"/>
      <c r="DE897" s="351"/>
      <c r="DF897" s="351"/>
      <c r="DG897" s="351"/>
      <c r="DH897" s="351"/>
      <c r="DI897" s="351"/>
      <c r="DJ897" s="351"/>
      <c r="DK897" s="351"/>
      <c r="DL897" s="351"/>
      <c r="DM897" s="351"/>
      <c r="DN897" s="351"/>
      <c r="DQ897" s="373">
        <f t="shared" ref="DQ897" ca="1" si="3359">INDIRECT("'Metrics &amp; Attributes View'!"&amp;IF(ROW()-9=0, "", IF(13+ROW()/23-9&gt;26, CHAR(64+INT((ROW()-9-1)/26)),"")&amp;CHAR(65+MOD(13+ROW()/23-1, 26)))&amp;44)</f>
        <v>0</v>
      </c>
      <c r="DS897" s="372"/>
      <c r="DT897" s="374"/>
      <c r="DU897" s="375"/>
      <c r="DV897" s="375"/>
      <c r="DW897" s="375"/>
      <c r="DX897" s="375">
        <v>1</v>
      </c>
      <c r="DY897" s="375">
        <f t="shared" si="3326"/>
        <v>0</v>
      </c>
      <c r="DZ897" s="375">
        <f t="shared" si="3327"/>
        <v>0</v>
      </c>
      <c r="EA897" s="375">
        <f t="shared" si="3328"/>
        <v>1</v>
      </c>
      <c r="EB897" s="375">
        <f t="shared" si="3329"/>
        <v>0</v>
      </c>
      <c r="EC897" s="375">
        <f t="shared" si="3330"/>
        <v>0</v>
      </c>
      <c r="ED897" s="375">
        <f t="shared" si="3331"/>
        <v>1</v>
      </c>
      <c r="EE897" s="375">
        <f t="shared" si="3332"/>
        <v>0</v>
      </c>
      <c r="EF897" s="375">
        <f t="shared" si="3333"/>
        <v>0</v>
      </c>
      <c r="EG897" s="375">
        <f t="shared" si="3334"/>
        <v>1</v>
      </c>
      <c r="EH897" s="375">
        <f t="shared" si="3335"/>
        <v>0</v>
      </c>
      <c r="EI897" s="375">
        <f t="shared" si="3336"/>
        <v>0</v>
      </c>
      <c r="EJ897" s="375">
        <f t="shared" si="3337"/>
        <v>1</v>
      </c>
      <c r="EK897" s="375">
        <f t="shared" si="3338"/>
        <v>0</v>
      </c>
      <c r="EL897" s="375">
        <f t="shared" si="3339"/>
        <v>0</v>
      </c>
      <c r="EM897" s="375">
        <f t="shared" si="3340"/>
        <v>1</v>
      </c>
      <c r="EN897" s="375">
        <f t="shared" si="3341"/>
        <v>0</v>
      </c>
      <c r="EO897" s="375">
        <f t="shared" si="3342"/>
        <v>0</v>
      </c>
      <c r="EP897" s="375">
        <f t="shared" si="3343"/>
        <v>1</v>
      </c>
      <c r="EQ897" s="375">
        <f t="shared" si="3344"/>
        <v>0</v>
      </c>
      <c r="ER897" s="375">
        <f t="shared" si="3345"/>
        <v>0</v>
      </c>
      <c r="ES897" s="375">
        <f t="shared" si="3346"/>
        <v>1</v>
      </c>
      <c r="ET897" s="375">
        <f t="shared" si="3347"/>
        <v>0</v>
      </c>
      <c r="EU897" s="375">
        <f t="shared" si="3348"/>
        <v>0</v>
      </c>
      <c r="EV897" s="375">
        <f t="shared" si="3349"/>
        <v>1</v>
      </c>
      <c r="EW897" s="375">
        <f t="shared" si="3350"/>
        <v>0</v>
      </c>
      <c r="EX897" s="375">
        <f t="shared" si="3351"/>
        <v>0</v>
      </c>
      <c r="EY897" s="375">
        <f t="shared" si="3352"/>
        <v>1</v>
      </c>
      <c r="EZ897" s="375">
        <f t="shared" si="3353"/>
        <v>0</v>
      </c>
      <c r="FA897" s="375">
        <f t="shared" si="3354"/>
        <v>0</v>
      </c>
      <c r="FB897" s="375">
        <f t="shared" si="3355"/>
        <v>1</v>
      </c>
      <c r="FC897" s="375">
        <f t="shared" si="3356"/>
        <v>0</v>
      </c>
      <c r="FD897" s="375">
        <f t="shared" si="3357"/>
        <v>0</v>
      </c>
      <c r="FE897" s="376"/>
      <c r="FF897" s="372"/>
      <c r="FG897" s="372"/>
      <c r="FH897" s="372"/>
      <c r="FI897" s="372"/>
      <c r="FJ897" s="372"/>
      <c r="FK897" s="372"/>
      <c r="FL897" s="372"/>
      <c r="FM897" s="372"/>
      <c r="FN897" s="372"/>
      <c r="FO897" s="372"/>
      <c r="FP897" s="372"/>
      <c r="FQ897" s="372"/>
      <c r="FR897" s="372"/>
      <c r="FS897" s="372"/>
      <c r="FT897" s="372"/>
      <c r="FU897" s="372"/>
      <c r="FV897" s="372"/>
      <c r="FW897" s="372"/>
      <c r="FX897" s="372"/>
      <c r="FY897" s="372"/>
      <c r="FZ897" s="372"/>
      <c r="GA897" s="372"/>
      <c r="GB897" s="372"/>
      <c r="GC897" s="372"/>
      <c r="GD897" s="372"/>
      <c r="GE897" s="372"/>
      <c r="GF897" s="372"/>
      <c r="GG897" s="372"/>
      <c r="GH897" s="372"/>
      <c r="GI897" s="372"/>
      <c r="GJ897" s="372"/>
      <c r="GK897" s="372"/>
      <c r="GL897" s="372"/>
      <c r="GM897" s="372"/>
      <c r="GN897" s="372"/>
      <c r="GO897" s="372"/>
      <c r="GP897" s="372"/>
      <c r="GQ897" s="372"/>
      <c r="GR897" s="372"/>
      <c r="GS897" s="372"/>
      <c r="GT897" s="372"/>
      <c r="GU897" s="372"/>
      <c r="GV897" s="372"/>
      <c r="GW897" s="372"/>
      <c r="GX897" s="372"/>
      <c r="GY897" s="372"/>
      <c r="GZ897" s="372"/>
      <c r="HA897" s="372"/>
      <c r="HB897" s="372"/>
      <c r="HC897" s="372"/>
    </row>
    <row r="898" spans="1:211" s="373" customFormat="1" ht="15" customHeight="1" x14ac:dyDescent="0.2">
      <c r="A898" s="366">
        <f>SWDATA!O883</f>
        <v>0</v>
      </c>
      <c r="B898" s="366">
        <f>SWDATA!M883</f>
        <v>0</v>
      </c>
      <c r="C898" s="351">
        <f>IF(AND(SWDATA!M883=1,SWDATA!Q883="promotions"),SWDATA!P883,0)</f>
        <v>0</v>
      </c>
      <c r="D898" s="367">
        <f>ROW(SWDATA!M883)</f>
        <v>883</v>
      </c>
      <c r="E898" s="368">
        <f t="shared" si="3274"/>
        <v>0</v>
      </c>
      <c r="F898" s="369">
        <f t="shared" si="3313"/>
        <v>1</v>
      </c>
      <c r="G898" s="366" t="str">
        <f t="shared" si="3314"/>
        <v/>
      </c>
      <c r="H898" s="370"/>
      <c r="J898" s="238">
        <f t="shared" si="3315"/>
        <v>0</v>
      </c>
      <c r="K898" s="239" t="str">
        <f t="shared" si="3316"/>
        <v/>
      </c>
      <c r="L898" s="342"/>
      <c r="M898" s="345"/>
      <c r="N898" s="340" t="str">
        <f>IF(LEN(SWDATA!F883)=0,"",N897)</f>
        <v/>
      </c>
      <c r="O898" s="296" t="str">
        <f>IF(LEN(SWDATA!G883)=0,"",O897)</f>
        <v/>
      </c>
      <c r="P898" s="297" t="str">
        <f>IF(LEN(SWDATA!C883)=0,"",SWDATA!C883)</f>
        <v/>
      </c>
      <c r="Q898" s="312" t="str">
        <f t="shared" si="3317"/>
        <v/>
      </c>
      <c r="R898" s="223" t="s">
        <v>261</v>
      </c>
      <c r="S898" s="224"/>
      <c r="T898" s="224"/>
      <c r="U898" s="264" t="s">
        <v>598</v>
      </c>
      <c r="V898" s="205" t="s">
        <v>221</v>
      </c>
      <c r="W898" s="266">
        <f>IF(OR(Is_Loading,LEN($A898)=0),"",SWDATA!P883)</f>
        <v>0</v>
      </c>
      <c r="X898" s="267">
        <f>IF(OR(Is_Loading,LEN($A898)=0),"",SWDATA!Q883)</f>
        <v>0</v>
      </c>
      <c r="Y898" s="267">
        <f>IF(OR(Is_Loading,LEN($A898)=0),"",SWDATA!R883)</f>
        <v>0</v>
      </c>
      <c r="Z898" s="266" t="str">
        <f t="shared" si="3358"/>
        <v/>
      </c>
      <c r="AA898" s="266">
        <f>IF(OR(Is_Loading,LEN($A898)=0),"",SWDATA!T883)</f>
        <v>0</v>
      </c>
      <c r="AB898" s="267">
        <f>IF(OR(Is_Loading,LEN($A898)=0),"",SWDATA!U883)</f>
        <v>0</v>
      </c>
      <c r="AC898" s="267">
        <f>IF(OR(Is_Loading,LEN($A898)=0),"",SWDATA!V883)</f>
        <v>0</v>
      </c>
      <c r="AD898" s="266" t="str">
        <f t="shared" si="3318"/>
        <v/>
      </c>
      <c r="AE898" s="266">
        <f>IF(OR(Is_Loading,LEN($A898)=0),"",SWDATA!X883)</f>
        <v>0</v>
      </c>
      <c r="AF898" s="267">
        <f>IF(OR(Is_Loading,LEN($A898)=0),"",SWDATA!Y883)</f>
        <v>0</v>
      </c>
      <c r="AG898" s="267">
        <f>IF(OR(Is_Loading,LEN($A898)=0),"",SWDATA!Z883)</f>
        <v>0</v>
      </c>
      <c r="AH898" s="266" t="str">
        <f t="shared" si="3319"/>
        <v/>
      </c>
      <c r="AI898" s="266">
        <f>IF(OR(Is_Loading,LEN($A898)=0),"",SWDATA!AB883)</f>
        <v>0</v>
      </c>
      <c r="AJ898" s="267">
        <f>IF(OR(Is_Loading,LEN($A898)=0),"",SWDATA!AC883)</f>
        <v>0</v>
      </c>
      <c r="AK898" s="267">
        <f>IF(OR(Is_Loading,LEN($A898)=0),"",SWDATA!AD883)</f>
        <v>0</v>
      </c>
      <c r="AL898" s="266" t="str">
        <f t="shared" si="3320"/>
        <v/>
      </c>
      <c r="AM898" s="266">
        <f>IF(OR(Is_Loading,LEN($A898)=0),"",SWDATA!AF883)</f>
        <v>0</v>
      </c>
      <c r="AN898" s="267">
        <f>IF(OR(Is_Loading,LEN($A898)=0),"",SWDATA!AG883)</f>
        <v>0</v>
      </c>
      <c r="AO898" s="323">
        <f>IF(OR(Is_Loading,LEN($A898)=0),"",SWDATA!AH883)</f>
        <v>0</v>
      </c>
      <c r="AP898" s="320" t="str">
        <f t="shared" si="3321"/>
        <v/>
      </c>
      <c r="AQ898" s="266">
        <f>IF(OR(Is_Loading,LEN($A898)=0),"",SWDATA!AJ883)</f>
        <v>0</v>
      </c>
      <c r="AR898" s="267">
        <f>IF(OR(Is_Loading,LEN($A898)=0),"",SWDATA!AK883)</f>
        <v>0</v>
      </c>
      <c r="AS898" s="267">
        <f>IF(OR(Is_Loading,LEN($A898)=0),"",SWDATA!AL883)</f>
        <v>0</v>
      </c>
      <c r="AT898" s="266" t="str">
        <f t="shared" si="3322"/>
        <v/>
      </c>
      <c r="AU898" s="266">
        <f>IF(OR(Is_Loading,LEN($A898)=0),"",SWDATA!AN883)</f>
        <v>0</v>
      </c>
      <c r="AV898" s="267">
        <f>IF(OR(Is_Loading,LEN($A898)=0),"",SWDATA!AO883)</f>
        <v>0</v>
      </c>
      <c r="AW898" s="267">
        <f>IF(OR(Is_Loading,LEN($A898)=0),"",SWDATA!AP883)</f>
        <v>0</v>
      </c>
      <c r="AX898" s="266" t="str">
        <f t="shared" si="3323"/>
        <v/>
      </c>
      <c r="AY898" s="266">
        <f>IF(OR(Is_Loading,LEN($A898)=0),"",SWDATA!AR883)</f>
        <v>0</v>
      </c>
      <c r="AZ898" s="267">
        <f>IF(OR(Is_Loading,LEN($A898)=0),"",SWDATA!AS883)</f>
        <v>0</v>
      </c>
      <c r="BA898" s="267">
        <f>IF(OR(Is_Loading,LEN($A898)=0),"",SWDATA!AT883)</f>
        <v>0</v>
      </c>
      <c r="BB898" s="266" t="str">
        <f t="shared" si="3324"/>
        <v/>
      </c>
      <c r="BC898" s="266">
        <f>IF(OR(Is_Loading,LEN($A898)=0),"",SWDATA!AV883)</f>
        <v>0</v>
      </c>
      <c r="BD898" s="267">
        <f>IF(OR(Is_Loading,LEN($A898)=0),"",SWDATA!AW883)</f>
        <v>0</v>
      </c>
      <c r="BE898" s="323">
        <f>IF(OR(Is_Loading,LEN($A898)=0),"",SWDATA!AX883)</f>
        <v>0</v>
      </c>
      <c r="BF898" s="320" t="str">
        <f t="shared" si="3325"/>
        <v/>
      </c>
      <c r="BG898" s="11"/>
      <c r="BH898" s="11"/>
      <c r="BI898" s="11"/>
      <c r="BJ898" s="11"/>
      <c r="BK898" s="11"/>
      <c r="BL898" s="11"/>
      <c r="BM898" s="11"/>
      <c r="BN898" s="11"/>
      <c r="BO898" s="11"/>
      <c r="BP898" s="11"/>
      <c r="BQ898" s="11"/>
      <c r="BR898" s="11"/>
      <c r="BS898" s="11"/>
      <c r="BT898" s="11"/>
      <c r="BU898" s="11"/>
      <c r="BV898" s="11"/>
      <c r="BW898" s="11"/>
      <c r="BX898" s="11"/>
      <c r="BY898" s="11"/>
      <c r="BZ898" s="11"/>
      <c r="CA898" s="11"/>
      <c r="CB898" s="11"/>
      <c r="CC898" s="11"/>
      <c r="CD898" s="11"/>
      <c r="CE898" s="11"/>
      <c r="CF898" s="11"/>
      <c r="CG898" s="11"/>
      <c r="CH898" s="11"/>
      <c r="CI898" s="11"/>
      <c r="CJ898" s="11"/>
      <c r="CK898" s="11"/>
      <c r="CL898" s="11"/>
      <c r="CM898" s="11"/>
      <c r="CN898" s="351"/>
      <c r="CO898" s="351"/>
      <c r="CP898" s="351"/>
      <c r="CQ898" s="351"/>
      <c r="CR898" s="351"/>
      <c r="CS898" s="351"/>
      <c r="CT898" s="351"/>
      <c r="CU898" s="351"/>
      <c r="CV898" s="351"/>
      <c r="CW898" s="351"/>
      <c r="CX898" s="351"/>
      <c r="CY898" s="351"/>
      <c r="CZ898" s="351"/>
      <c r="DA898" s="351"/>
      <c r="DB898" s="351"/>
      <c r="DC898" s="351"/>
      <c r="DD898" s="351"/>
      <c r="DE898" s="351"/>
      <c r="DF898" s="351"/>
      <c r="DG898" s="351"/>
      <c r="DH898" s="351"/>
      <c r="DI898" s="351"/>
      <c r="DJ898" s="351"/>
      <c r="DK898" s="351"/>
      <c r="DL898" s="351"/>
      <c r="DM898" s="351"/>
      <c r="DN898" s="351"/>
      <c r="DS898" s="372"/>
      <c r="DT898" s="374"/>
      <c r="DU898" s="375"/>
      <c r="DV898" s="375"/>
      <c r="DW898" s="375"/>
      <c r="DX898" s="375">
        <v>1</v>
      </c>
      <c r="DY898" s="375">
        <f t="shared" si="3326"/>
        <v>0</v>
      </c>
      <c r="DZ898" s="375">
        <f t="shared" si="3327"/>
        <v>0</v>
      </c>
      <c r="EA898" s="375">
        <f t="shared" si="3328"/>
        <v>1</v>
      </c>
      <c r="EB898" s="375">
        <f t="shared" si="3329"/>
        <v>0</v>
      </c>
      <c r="EC898" s="375">
        <f t="shared" si="3330"/>
        <v>0</v>
      </c>
      <c r="ED898" s="375">
        <f t="shared" si="3331"/>
        <v>1</v>
      </c>
      <c r="EE898" s="375">
        <f t="shared" si="3332"/>
        <v>0</v>
      </c>
      <c r="EF898" s="375">
        <f t="shared" si="3333"/>
        <v>0</v>
      </c>
      <c r="EG898" s="375">
        <f t="shared" si="3334"/>
        <v>1</v>
      </c>
      <c r="EH898" s="375">
        <f t="shared" si="3335"/>
        <v>0</v>
      </c>
      <c r="EI898" s="375">
        <f t="shared" si="3336"/>
        <v>0</v>
      </c>
      <c r="EJ898" s="375">
        <f t="shared" si="3337"/>
        <v>1</v>
      </c>
      <c r="EK898" s="375">
        <f t="shared" si="3338"/>
        <v>0</v>
      </c>
      <c r="EL898" s="375">
        <f t="shared" si="3339"/>
        <v>0</v>
      </c>
      <c r="EM898" s="375">
        <f t="shared" si="3340"/>
        <v>1</v>
      </c>
      <c r="EN898" s="375">
        <f t="shared" si="3341"/>
        <v>0</v>
      </c>
      <c r="EO898" s="375">
        <f t="shared" si="3342"/>
        <v>0</v>
      </c>
      <c r="EP898" s="375">
        <f t="shared" si="3343"/>
        <v>1</v>
      </c>
      <c r="EQ898" s="375">
        <f t="shared" si="3344"/>
        <v>0</v>
      </c>
      <c r="ER898" s="375">
        <f t="shared" si="3345"/>
        <v>0</v>
      </c>
      <c r="ES898" s="375">
        <f t="shared" si="3346"/>
        <v>1</v>
      </c>
      <c r="ET898" s="375">
        <f t="shared" si="3347"/>
        <v>0</v>
      </c>
      <c r="EU898" s="375">
        <f t="shared" si="3348"/>
        <v>0</v>
      </c>
      <c r="EV898" s="375">
        <f t="shared" si="3349"/>
        <v>1</v>
      </c>
      <c r="EW898" s="375">
        <f t="shared" si="3350"/>
        <v>0</v>
      </c>
      <c r="EX898" s="375">
        <f t="shared" si="3351"/>
        <v>0</v>
      </c>
      <c r="EY898" s="375">
        <f t="shared" si="3352"/>
        <v>1</v>
      </c>
      <c r="EZ898" s="375">
        <f t="shared" si="3353"/>
        <v>0</v>
      </c>
      <c r="FA898" s="375">
        <f t="shared" si="3354"/>
        <v>0</v>
      </c>
      <c r="FB898" s="375">
        <f t="shared" si="3355"/>
        <v>1</v>
      </c>
      <c r="FC898" s="375">
        <f t="shared" si="3356"/>
        <v>0</v>
      </c>
      <c r="FD898" s="375">
        <f t="shared" si="3357"/>
        <v>0</v>
      </c>
      <c r="FE898" s="376"/>
      <c r="FF898" s="372"/>
      <c r="FG898" s="372"/>
      <c r="FH898" s="372"/>
      <c r="FI898" s="372"/>
      <c r="FJ898" s="372"/>
      <c r="FK898" s="372"/>
      <c r="FL898" s="372"/>
      <c r="FM898" s="372"/>
      <c r="FN898" s="372"/>
      <c r="FO898" s="372"/>
      <c r="FP898" s="372"/>
      <c r="FQ898" s="372"/>
      <c r="FR898" s="372"/>
      <c r="FS898" s="372"/>
      <c r="FT898" s="372"/>
      <c r="FU898" s="372"/>
      <c r="FV898" s="372"/>
      <c r="FW898" s="372"/>
      <c r="FX898" s="372"/>
      <c r="FY898" s="372"/>
      <c r="FZ898" s="372"/>
      <c r="GA898" s="372"/>
      <c r="GB898" s="372"/>
      <c r="GC898" s="372"/>
      <c r="GD898" s="372"/>
      <c r="GE898" s="372"/>
      <c r="GF898" s="372"/>
      <c r="GG898" s="372"/>
      <c r="GH898" s="372"/>
      <c r="GI898" s="372"/>
      <c r="GJ898" s="372"/>
      <c r="GK898" s="372"/>
      <c r="GL898" s="372"/>
      <c r="GM898" s="372"/>
      <c r="GN898" s="372"/>
      <c r="GO898" s="372"/>
      <c r="GP898" s="372"/>
      <c r="GQ898" s="372"/>
      <c r="GR898" s="372"/>
      <c r="GS898" s="372"/>
      <c r="GT898" s="372"/>
      <c r="GU898" s="372"/>
      <c r="GV898" s="372"/>
      <c r="GW898" s="372"/>
      <c r="GX898" s="372"/>
      <c r="GY898" s="372"/>
      <c r="GZ898" s="372"/>
      <c r="HA898" s="372"/>
      <c r="HB898" s="372"/>
      <c r="HC898" s="372"/>
    </row>
    <row r="899" spans="1:211" s="373" customFormat="1" ht="15" customHeight="1" x14ac:dyDescent="0.2">
      <c r="A899" s="366">
        <f>SWDATA!O884</f>
        <v>0</v>
      </c>
      <c r="B899" s="366">
        <f>SWDATA!M884</f>
        <v>0</v>
      </c>
      <c r="C899" s="351">
        <f>IF(AND(SWDATA!M884=1,SWDATA!Q884="promotions"),SWDATA!P884,0)</f>
        <v>0</v>
      </c>
      <c r="D899" s="367">
        <f>ROW(SWDATA!M884)</f>
        <v>884</v>
      </c>
      <c r="E899" s="368">
        <f t="shared" si="3274"/>
        <v>0</v>
      </c>
      <c r="F899" s="369">
        <f t="shared" si="3313"/>
        <v>1</v>
      </c>
      <c r="G899" s="366" t="str">
        <f t="shared" si="3314"/>
        <v/>
      </c>
      <c r="H899" s="370"/>
      <c r="J899" s="238">
        <f t="shared" si="3315"/>
        <v>0</v>
      </c>
      <c r="K899" s="239" t="str">
        <f t="shared" si="3316"/>
        <v/>
      </c>
      <c r="L899" s="342"/>
      <c r="M899" s="345"/>
      <c r="N899" s="340" t="str">
        <f>IF(LEN(SWDATA!F884)=0,"",N898)</f>
        <v/>
      </c>
      <c r="O899" s="296" t="str">
        <f>IF(LEN(SWDATA!G884)=0,"",O898)</f>
        <v/>
      </c>
      <c r="P899" s="297" t="str">
        <f>IF(LEN(SWDATA!C884)=0,"",SWDATA!C884)</f>
        <v/>
      </c>
      <c r="Q899" s="312" t="str">
        <f t="shared" si="3317"/>
        <v/>
      </c>
      <c r="R899" s="223" t="s">
        <v>261</v>
      </c>
      <c r="S899" s="224"/>
      <c r="T899" s="224"/>
      <c r="U899" s="264" t="s">
        <v>628</v>
      </c>
      <c r="V899" s="205" t="s">
        <v>221</v>
      </c>
      <c r="W899" s="266">
        <f>IF(OR(Is_Loading,LEN($A899)=0),"",SWDATA!P884)</f>
        <v>0</v>
      </c>
      <c r="X899" s="267">
        <f>IF(OR(Is_Loading,LEN($A899)=0),"",SWDATA!Q884)</f>
        <v>0</v>
      </c>
      <c r="Y899" s="267">
        <f>IF(OR(Is_Loading,LEN($A899)=0),"",SWDATA!R884)</f>
        <v>0</v>
      </c>
      <c r="Z899" s="266" t="str">
        <f t="shared" si="3358"/>
        <v/>
      </c>
      <c r="AA899" s="266">
        <f>IF(OR(Is_Loading,LEN($A899)=0),"",SWDATA!T884)</f>
        <v>0</v>
      </c>
      <c r="AB899" s="267">
        <f>IF(OR(Is_Loading,LEN($A899)=0),"",SWDATA!U884)</f>
        <v>0</v>
      </c>
      <c r="AC899" s="267">
        <f>IF(OR(Is_Loading,LEN($A899)=0),"",SWDATA!V884)</f>
        <v>0</v>
      </c>
      <c r="AD899" s="266" t="str">
        <f t="shared" si="3318"/>
        <v/>
      </c>
      <c r="AE899" s="266">
        <f>IF(OR(Is_Loading,LEN($A899)=0),"",SWDATA!X884)</f>
        <v>0</v>
      </c>
      <c r="AF899" s="267">
        <f>IF(OR(Is_Loading,LEN($A899)=0),"",SWDATA!Y884)</f>
        <v>0</v>
      </c>
      <c r="AG899" s="267">
        <f>IF(OR(Is_Loading,LEN($A899)=0),"",SWDATA!Z884)</f>
        <v>0</v>
      </c>
      <c r="AH899" s="266" t="str">
        <f t="shared" si="3319"/>
        <v/>
      </c>
      <c r="AI899" s="266">
        <f>IF(OR(Is_Loading,LEN($A899)=0),"",SWDATA!AB884)</f>
        <v>0</v>
      </c>
      <c r="AJ899" s="267">
        <f>IF(OR(Is_Loading,LEN($A899)=0),"",SWDATA!AC884)</f>
        <v>0</v>
      </c>
      <c r="AK899" s="267">
        <f>IF(OR(Is_Loading,LEN($A899)=0),"",SWDATA!AD884)</f>
        <v>0</v>
      </c>
      <c r="AL899" s="266" t="str">
        <f t="shared" si="3320"/>
        <v/>
      </c>
      <c r="AM899" s="266">
        <f>IF(OR(Is_Loading,LEN($A899)=0),"",SWDATA!AF884)</f>
        <v>0</v>
      </c>
      <c r="AN899" s="267">
        <f>IF(OR(Is_Loading,LEN($A899)=0),"",SWDATA!AG884)</f>
        <v>0</v>
      </c>
      <c r="AO899" s="323">
        <f>IF(OR(Is_Loading,LEN($A899)=0),"",SWDATA!AH884)</f>
        <v>0</v>
      </c>
      <c r="AP899" s="320" t="str">
        <f t="shared" si="3321"/>
        <v/>
      </c>
      <c r="AQ899" s="266">
        <f>IF(OR(Is_Loading,LEN($A899)=0),"",SWDATA!AJ884)</f>
        <v>0</v>
      </c>
      <c r="AR899" s="267">
        <f>IF(OR(Is_Loading,LEN($A899)=0),"",SWDATA!AK884)</f>
        <v>0</v>
      </c>
      <c r="AS899" s="267">
        <f>IF(OR(Is_Loading,LEN($A899)=0),"",SWDATA!AL884)</f>
        <v>0</v>
      </c>
      <c r="AT899" s="266" t="str">
        <f t="shared" si="3322"/>
        <v/>
      </c>
      <c r="AU899" s="266">
        <f>IF(OR(Is_Loading,LEN($A899)=0),"",SWDATA!AN884)</f>
        <v>0</v>
      </c>
      <c r="AV899" s="267">
        <f>IF(OR(Is_Loading,LEN($A899)=0),"",SWDATA!AO884)</f>
        <v>0</v>
      </c>
      <c r="AW899" s="267">
        <f>IF(OR(Is_Loading,LEN($A899)=0),"",SWDATA!AP884)</f>
        <v>0</v>
      </c>
      <c r="AX899" s="266" t="str">
        <f t="shared" si="3323"/>
        <v/>
      </c>
      <c r="AY899" s="266">
        <f>IF(OR(Is_Loading,LEN($A899)=0),"",SWDATA!AR884)</f>
        <v>0</v>
      </c>
      <c r="AZ899" s="267">
        <f>IF(OR(Is_Loading,LEN($A899)=0),"",SWDATA!AS884)</f>
        <v>0</v>
      </c>
      <c r="BA899" s="267">
        <f>IF(OR(Is_Loading,LEN($A899)=0),"",SWDATA!AT884)</f>
        <v>0</v>
      </c>
      <c r="BB899" s="266" t="str">
        <f t="shared" si="3324"/>
        <v/>
      </c>
      <c r="BC899" s="266">
        <f>IF(OR(Is_Loading,LEN($A899)=0),"",SWDATA!AV884)</f>
        <v>0</v>
      </c>
      <c r="BD899" s="267">
        <f>IF(OR(Is_Loading,LEN($A899)=0),"",SWDATA!AW884)</f>
        <v>0</v>
      </c>
      <c r="BE899" s="323">
        <f>IF(OR(Is_Loading,LEN($A899)=0),"",SWDATA!AX884)</f>
        <v>0</v>
      </c>
      <c r="BF899" s="320" t="str">
        <f t="shared" si="3325"/>
        <v/>
      </c>
      <c r="BG899" s="11"/>
      <c r="BH899" s="11"/>
      <c r="BI899" s="11"/>
      <c r="BJ899" s="11"/>
      <c r="BK899" s="11"/>
      <c r="BL899" s="11"/>
      <c r="BM899" s="11"/>
      <c r="BN899" s="11"/>
      <c r="BO899" s="11"/>
      <c r="BP899" s="11"/>
      <c r="BQ899" s="11"/>
      <c r="BR899" s="11"/>
      <c r="BS899" s="11"/>
      <c r="BT899" s="11"/>
      <c r="BU899" s="11"/>
      <c r="BV899" s="11"/>
      <c r="BW899" s="11"/>
      <c r="BX899" s="11"/>
      <c r="BY899" s="11"/>
      <c r="BZ899" s="11"/>
      <c r="CA899" s="11"/>
      <c r="CB899" s="11"/>
      <c r="CC899" s="11"/>
      <c r="CD899" s="11"/>
      <c r="CE899" s="11"/>
      <c r="CF899" s="11"/>
      <c r="CG899" s="11"/>
      <c r="CH899" s="11"/>
      <c r="CI899" s="11"/>
      <c r="CJ899" s="11"/>
      <c r="CK899" s="11"/>
      <c r="CL899" s="11"/>
      <c r="CM899" s="11"/>
      <c r="CN899" s="351"/>
      <c r="CO899" s="351"/>
      <c r="CP899" s="351"/>
      <c r="CQ899" s="351"/>
      <c r="CR899" s="351"/>
      <c r="CS899" s="351"/>
      <c r="CT899" s="351"/>
      <c r="CU899" s="351"/>
      <c r="CV899" s="351"/>
      <c r="CW899" s="351"/>
      <c r="CX899" s="351"/>
      <c r="CY899" s="351"/>
      <c r="CZ899" s="351"/>
      <c r="DA899" s="351"/>
      <c r="DB899" s="351"/>
      <c r="DC899" s="351"/>
      <c r="DD899" s="351"/>
      <c r="DE899" s="351"/>
      <c r="DF899" s="351"/>
      <c r="DG899" s="351"/>
      <c r="DH899" s="351"/>
      <c r="DI899" s="351"/>
      <c r="DJ899" s="351"/>
      <c r="DK899" s="351"/>
      <c r="DL899" s="351"/>
      <c r="DM899" s="351"/>
      <c r="DN899" s="351"/>
      <c r="DS899" s="372"/>
      <c r="DT899" s="374"/>
      <c r="DU899" s="375"/>
      <c r="DV899" s="375"/>
      <c r="DW899" s="375"/>
      <c r="DX899" s="375">
        <v>1</v>
      </c>
      <c r="DY899" s="375">
        <f t="shared" si="3326"/>
        <v>0</v>
      </c>
      <c r="DZ899" s="375">
        <f t="shared" si="3327"/>
        <v>0</v>
      </c>
      <c r="EA899" s="375">
        <f t="shared" si="3328"/>
        <v>1</v>
      </c>
      <c r="EB899" s="375">
        <f t="shared" si="3329"/>
        <v>0</v>
      </c>
      <c r="EC899" s="375">
        <f t="shared" si="3330"/>
        <v>0</v>
      </c>
      <c r="ED899" s="375">
        <f t="shared" si="3331"/>
        <v>1</v>
      </c>
      <c r="EE899" s="375">
        <f t="shared" si="3332"/>
        <v>0</v>
      </c>
      <c r="EF899" s="375">
        <f t="shared" si="3333"/>
        <v>0</v>
      </c>
      <c r="EG899" s="375">
        <f t="shared" si="3334"/>
        <v>1</v>
      </c>
      <c r="EH899" s="375">
        <f t="shared" si="3335"/>
        <v>0</v>
      </c>
      <c r="EI899" s="375">
        <f t="shared" si="3336"/>
        <v>0</v>
      </c>
      <c r="EJ899" s="375">
        <f t="shared" si="3337"/>
        <v>1</v>
      </c>
      <c r="EK899" s="375">
        <f t="shared" si="3338"/>
        <v>0</v>
      </c>
      <c r="EL899" s="375">
        <f t="shared" si="3339"/>
        <v>0</v>
      </c>
      <c r="EM899" s="375">
        <f t="shared" si="3340"/>
        <v>1</v>
      </c>
      <c r="EN899" s="375">
        <f t="shared" si="3341"/>
        <v>0</v>
      </c>
      <c r="EO899" s="375">
        <f t="shared" si="3342"/>
        <v>0</v>
      </c>
      <c r="EP899" s="375">
        <f t="shared" si="3343"/>
        <v>1</v>
      </c>
      <c r="EQ899" s="375">
        <f t="shared" si="3344"/>
        <v>0</v>
      </c>
      <c r="ER899" s="375">
        <f t="shared" si="3345"/>
        <v>0</v>
      </c>
      <c r="ES899" s="375">
        <f t="shared" si="3346"/>
        <v>1</v>
      </c>
      <c r="ET899" s="375">
        <f t="shared" si="3347"/>
        <v>0</v>
      </c>
      <c r="EU899" s="375">
        <f t="shared" si="3348"/>
        <v>0</v>
      </c>
      <c r="EV899" s="375">
        <f t="shared" si="3349"/>
        <v>1</v>
      </c>
      <c r="EW899" s="375">
        <f t="shared" si="3350"/>
        <v>0</v>
      </c>
      <c r="EX899" s="375">
        <f t="shared" si="3351"/>
        <v>0</v>
      </c>
      <c r="EY899" s="375">
        <f t="shared" si="3352"/>
        <v>1</v>
      </c>
      <c r="EZ899" s="375">
        <f t="shared" si="3353"/>
        <v>0</v>
      </c>
      <c r="FA899" s="375">
        <f t="shared" si="3354"/>
        <v>0</v>
      </c>
      <c r="FB899" s="375">
        <f t="shared" si="3355"/>
        <v>1</v>
      </c>
      <c r="FC899" s="375">
        <f t="shared" si="3356"/>
        <v>0</v>
      </c>
      <c r="FD899" s="375">
        <f t="shared" si="3357"/>
        <v>0</v>
      </c>
      <c r="FE899" s="376"/>
      <c r="FF899" s="372"/>
      <c r="FG899" s="372"/>
      <c r="FH899" s="372"/>
      <c r="FI899" s="372"/>
      <c r="FJ899" s="372"/>
      <c r="FK899" s="372"/>
      <c r="FL899" s="372"/>
      <c r="FM899" s="372"/>
      <c r="FN899" s="372"/>
      <c r="FO899" s="372"/>
      <c r="FP899" s="372"/>
      <c r="FQ899" s="372"/>
      <c r="FR899" s="372"/>
      <c r="FS899" s="372"/>
      <c r="FT899" s="372"/>
      <c r="FU899" s="372"/>
      <c r="FV899" s="372"/>
      <c r="FW899" s="372"/>
      <c r="FX899" s="372"/>
      <c r="FY899" s="372"/>
      <c r="FZ899" s="372"/>
      <c r="GA899" s="372"/>
      <c r="GB899" s="372"/>
      <c r="GC899" s="372"/>
      <c r="GD899" s="372"/>
      <c r="GE899" s="372"/>
      <c r="GF899" s="372"/>
      <c r="GG899" s="372"/>
      <c r="GH899" s="372"/>
      <c r="GI899" s="372"/>
      <c r="GJ899" s="372"/>
      <c r="GK899" s="372"/>
      <c r="GL899" s="372"/>
      <c r="GM899" s="372"/>
      <c r="GN899" s="372"/>
      <c r="GO899" s="372"/>
      <c r="GP899" s="372"/>
      <c r="GQ899" s="372"/>
      <c r="GR899" s="372"/>
      <c r="GS899" s="372"/>
      <c r="GT899" s="372"/>
      <c r="GU899" s="372"/>
      <c r="GV899" s="372"/>
      <c r="GW899" s="372"/>
      <c r="GX899" s="372"/>
      <c r="GY899" s="372"/>
      <c r="GZ899" s="372"/>
      <c r="HA899" s="372"/>
      <c r="HB899" s="372"/>
      <c r="HC899" s="372"/>
    </row>
    <row r="900" spans="1:211" s="373" customFormat="1" ht="15" customHeight="1" x14ac:dyDescent="0.2">
      <c r="A900" s="366">
        <f>SWDATA!O885</f>
        <v>0</v>
      </c>
      <c r="B900" s="366">
        <f>SWDATA!M885</f>
        <v>0</v>
      </c>
      <c r="C900" s="351">
        <f>IF(AND(SWDATA!M885=1,SWDATA!Q885="promotions"),SWDATA!P885,0)</f>
        <v>0</v>
      </c>
      <c r="D900" s="367">
        <f>ROW(SWDATA!M885)</f>
        <v>885</v>
      </c>
      <c r="E900" s="368">
        <f t="shared" si="3274"/>
        <v>0</v>
      </c>
      <c r="F900" s="369">
        <f t="shared" si="3313"/>
        <v>1</v>
      </c>
      <c r="G900" s="366" t="str">
        <f t="shared" si="3314"/>
        <v/>
      </c>
      <c r="H900" s="370"/>
      <c r="J900" s="238">
        <f t="shared" si="3315"/>
        <v>0</v>
      </c>
      <c r="K900" s="239" t="str">
        <f t="shared" si="3316"/>
        <v/>
      </c>
      <c r="L900" s="342"/>
      <c r="M900" s="345"/>
      <c r="N900" s="340" t="str">
        <f>IF(LEN(SWDATA!F885)=0,"",N899)</f>
        <v/>
      </c>
      <c r="O900" s="296" t="str">
        <f>IF(LEN(SWDATA!G885)=0,"",O899)</f>
        <v/>
      </c>
      <c r="P900" s="297" t="str">
        <f>IF(LEN(SWDATA!C885)=0,"",SWDATA!C885)</f>
        <v/>
      </c>
      <c r="Q900" s="312" t="str">
        <f t="shared" si="3317"/>
        <v/>
      </c>
      <c r="R900" s="223" t="s">
        <v>261</v>
      </c>
      <c r="S900" s="224"/>
      <c r="T900" s="224"/>
      <c r="U900" s="264" t="s">
        <v>596</v>
      </c>
      <c r="V900" s="205" t="s">
        <v>221</v>
      </c>
      <c r="W900" s="266">
        <f>IF(OR(Is_Loading,LEN($A900)=0),"",SWDATA!P885)</f>
        <v>0</v>
      </c>
      <c r="X900" s="267">
        <f>IF(OR(Is_Loading,LEN($A900)=0),"",SWDATA!Q885)</f>
        <v>0</v>
      </c>
      <c r="Y900" s="267">
        <f>IF(OR(Is_Loading,LEN($A900)=0),"",SWDATA!R885)</f>
        <v>0</v>
      </c>
      <c r="Z900" s="266" t="str">
        <f t="shared" si="3358"/>
        <v/>
      </c>
      <c r="AA900" s="266">
        <f>IF(OR(Is_Loading,LEN($A900)=0),"",SWDATA!T885)</f>
        <v>0</v>
      </c>
      <c r="AB900" s="267">
        <f>IF(OR(Is_Loading,LEN($A900)=0),"",SWDATA!U885)</f>
        <v>0</v>
      </c>
      <c r="AC900" s="267">
        <f>IF(OR(Is_Loading,LEN($A900)=0),"",SWDATA!V885)</f>
        <v>0</v>
      </c>
      <c r="AD900" s="266" t="str">
        <f t="shared" si="3318"/>
        <v/>
      </c>
      <c r="AE900" s="266">
        <f>IF(OR(Is_Loading,LEN($A900)=0),"",SWDATA!X885)</f>
        <v>0</v>
      </c>
      <c r="AF900" s="267">
        <f>IF(OR(Is_Loading,LEN($A900)=0),"",SWDATA!Y885)</f>
        <v>0</v>
      </c>
      <c r="AG900" s="267">
        <f>IF(OR(Is_Loading,LEN($A900)=0),"",SWDATA!Z885)</f>
        <v>0</v>
      </c>
      <c r="AH900" s="266" t="str">
        <f t="shared" si="3319"/>
        <v/>
      </c>
      <c r="AI900" s="266">
        <f>IF(OR(Is_Loading,LEN($A900)=0),"",SWDATA!AB885)</f>
        <v>0</v>
      </c>
      <c r="AJ900" s="267">
        <f>IF(OR(Is_Loading,LEN($A900)=0),"",SWDATA!AC885)</f>
        <v>0</v>
      </c>
      <c r="AK900" s="267">
        <f>IF(OR(Is_Loading,LEN($A900)=0),"",SWDATA!AD885)</f>
        <v>0</v>
      </c>
      <c r="AL900" s="266" t="str">
        <f t="shared" si="3320"/>
        <v/>
      </c>
      <c r="AM900" s="266">
        <f>IF(OR(Is_Loading,LEN($A900)=0),"",SWDATA!AF885)</f>
        <v>0</v>
      </c>
      <c r="AN900" s="267">
        <f>IF(OR(Is_Loading,LEN($A900)=0),"",SWDATA!AG885)</f>
        <v>0</v>
      </c>
      <c r="AO900" s="323">
        <f>IF(OR(Is_Loading,LEN($A900)=0),"",SWDATA!AH885)</f>
        <v>0</v>
      </c>
      <c r="AP900" s="320" t="str">
        <f t="shared" si="3321"/>
        <v/>
      </c>
      <c r="AQ900" s="266">
        <f>IF(OR(Is_Loading,LEN($A900)=0),"",SWDATA!AJ885)</f>
        <v>0</v>
      </c>
      <c r="AR900" s="267">
        <f>IF(OR(Is_Loading,LEN($A900)=0),"",SWDATA!AK885)</f>
        <v>0</v>
      </c>
      <c r="AS900" s="267">
        <f>IF(OR(Is_Loading,LEN($A900)=0),"",SWDATA!AL885)</f>
        <v>0</v>
      </c>
      <c r="AT900" s="266" t="str">
        <f t="shared" si="3322"/>
        <v/>
      </c>
      <c r="AU900" s="266">
        <f>IF(OR(Is_Loading,LEN($A900)=0),"",SWDATA!AN885)</f>
        <v>0</v>
      </c>
      <c r="AV900" s="267">
        <f>IF(OR(Is_Loading,LEN($A900)=0),"",SWDATA!AO885)</f>
        <v>0</v>
      </c>
      <c r="AW900" s="267">
        <f>IF(OR(Is_Loading,LEN($A900)=0),"",SWDATA!AP885)</f>
        <v>0</v>
      </c>
      <c r="AX900" s="266" t="str">
        <f t="shared" si="3323"/>
        <v/>
      </c>
      <c r="AY900" s="266">
        <f>IF(OR(Is_Loading,LEN($A900)=0),"",SWDATA!AR885)</f>
        <v>0</v>
      </c>
      <c r="AZ900" s="267">
        <f>IF(OR(Is_Loading,LEN($A900)=0),"",SWDATA!AS885)</f>
        <v>0</v>
      </c>
      <c r="BA900" s="267">
        <f>IF(OR(Is_Loading,LEN($A900)=0),"",SWDATA!AT885)</f>
        <v>0</v>
      </c>
      <c r="BB900" s="266" t="str">
        <f t="shared" si="3324"/>
        <v/>
      </c>
      <c r="BC900" s="266">
        <f>IF(OR(Is_Loading,LEN($A900)=0),"",SWDATA!AV885)</f>
        <v>0</v>
      </c>
      <c r="BD900" s="267">
        <f>IF(OR(Is_Loading,LEN($A900)=0),"",SWDATA!AW885)</f>
        <v>0</v>
      </c>
      <c r="BE900" s="323">
        <f>IF(OR(Is_Loading,LEN($A900)=0),"",SWDATA!AX885)</f>
        <v>0</v>
      </c>
      <c r="BF900" s="320" t="str">
        <f t="shared" si="3325"/>
        <v/>
      </c>
      <c r="BG900" s="11"/>
      <c r="BH900" s="11"/>
      <c r="BI900" s="11"/>
      <c r="BJ900" s="11"/>
      <c r="BK900" s="11"/>
      <c r="BL900" s="11"/>
      <c r="BM900" s="11"/>
      <c r="BN900" s="11"/>
      <c r="BO900" s="11"/>
      <c r="BP900" s="11"/>
      <c r="BQ900" s="11"/>
      <c r="BR900" s="11"/>
      <c r="BS900" s="11"/>
      <c r="BT900" s="11"/>
      <c r="BU900" s="11"/>
      <c r="BV900" s="11"/>
      <c r="BW900" s="11"/>
      <c r="BX900" s="11"/>
      <c r="BY900" s="11"/>
      <c r="BZ900" s="11"/>
      <c r="CA900" s="11"/>
      <c r="CB900" s="11"/>
      <c r="CC900" s="11"/>
      <c r="CD900" s="11"/>
      <c r="CE900" s="11"/>
      <c r="CF900" s="11"/>
      <c r="CG900" s="11"/>
      <c r="CH900" s="11"/>
      <c r="CI900" s="11"/>
      <c r="CJ900" s="11"/>
      <c r="CK900" s="11"/>
      <c r="CL900" s="11"/>
      <c r="CM900" s="11"/>
      <c r="CN900" s="351"/>
      <c r="CO900" s="351"/>
      <c r="CP900" s="351"/>
      <c r="CQ900" s="351"/>
      <c r="CR900" s="351"/>
      <c r="CS900" s="351"/>
      <c r="CT900" s="351"/>
      <c r="CU900" s="351"/>
      <c r="CV900" s="351"/>
      <c r="CW900" s="351"/>
      <c r="CX900" s="351"/>
      <c r="CY900" s="351"/>
      <c r="CZ900" s="351"/>
      <c r="DA900" s="351"/>
      <c r="DB900" s="351"/>
      <c r="DC900" s="351"/>
      <c r="DD900" s="351"/>
      <c r="DE900" s="351"/>
      <c r="DF900" s="351"/>
      <c r="DG900" s="351"/>
      <c r="DH900" s="351"/>
      <c r="DI900" s="351"/>
      <c r="DJ900" s="351"/>
      <c r="DK900" s="351"/>
      <c r="DL900" s="351"/>
      <c r="DM900" s="351"/>
      <c r="DN900" s="351"/>
      <c r="DS900" s="372"/>
      <c r="DT900" s="374"/>
      <c r="DU900" s="375"/>
      <c r="DV900" s="375"/>
      <c r="DW900" s="375"/>
      <c r="DX900" s="375">
        <v>1</v>
      </c>
      <c r="DY900" s="375">
        <f t="shared" si="3326"/>
        <v>0</v>
      </c>
      <c r="DZ900" s="375">
        <f t="shared" si="3327"/>
        <v>0</v>
      </c>
      <c r="EA900" s="375">
        <f t="shared" si="3328"/>
        <v>1</v>
      </c>
      <c r="EB900" s="375">
        <f t="shared" si="3329"/>
        <v>0</v>
      </c>
      <c r="EC900" s="375">
        <f t="shared" si="3330"/>
        <v>0</v>
      </c>
      <c r="ED900" s="375">
        <f t="shared" si="3331"/>
        <v>1</v>
      </c>
      <c r="EE900" s="375">
        <f t="shared" si="3332"/>
        <v>0</v>
      </c>
      <c r="EF900" s="375">
        <f t="shared" si="3333"/>
        <v>0</v>
      </c>
      <c r="EG900" s="375">
        <f t="shared" si="3334"/>
        <v>1</v>
      </c>
      <c r="EH900" s="375">
        <f t="shared" si="3335"/>
        <v>0</v>
      </c>
      <c r="EI900" s="375">
        <f t="shared" si="3336"/>
        <v>0</v>
      </c>
      <c r="EJ900" s="375">
        <f t="shared" si="3337"/>
        <v>1</v>
      </c>
      <c r="EK900" s="375">
        <f t="shared" si="3338"/>
        <v>0</v>
      </c>
      <c r="EL900" s="375">
        <f t="shared" si="3339"/>
        <v>0</v>
      </c>
      <c r="EM900" s="375">
        <f t="shared" si="3340"/>
        <v>1</v>
      </c>
      <c r="EN900" s="375">
        <f t="shared" si="3341"/>
        <v>0</v>
      </c>
      <c r="EO900" s="375">
        <f t="shared" si="3342"/>
        <v>0</v>
      </c>
      <c r="EP900" s="375">
        <f t="shared" si="3343"/>
        <v>1</v>
      </c>
      <c r="EQ900" s="375">
        <f t="shared" si="3344"/>
        <v>0</v>
      </c>
      <c r="ER900" s="375">
        <f t="shared" si="3345"/>
        <v>0</v>
      </c>
      <c r="ES900" s="375">
        <f t="shared" si="3346"/>
        <v>1</v>
      </c>
      <c r="ET900" s="375">
        <f t="shared" si="3347"/>
        <v>0</v>
      </c>
      <c r="EU900" s="375">
        <f t="shared" si="3348"/>
        <v>0</v>
      </c>
      <c r="EV900" s="375">
        <f t="shared" si="3349"/>
        <v>1</v>
      </c>
      <c r="EW900" s="375">
        <f t="shared" si="3350"/>
        <v>0</v>
      </c>
      <c r="EX900" s="375">
        <f t="shared" si="3351"/>
        <v>0</v>
      </c>
      <c r="EY900" s="375">
        <f t="shared" si="3352"/>
        <v>1</v>
      </c>
      <c r="EZ900" s="375">
        <f t="shared" si="3353"/>
        <v>0</v>
      </c>
      <c r="FA900" s="375">
        <f t="shared" si="3354"/>
        <v>0</v>
      </c>
      <c r="FB900" s="375">
        <f t="shared" si="3355"/>
        <v>1</v>
      </c>
      <c r="FC900" s="375">
        <f t="shared" si="3356"/>
        <v>0</v>
      </c>
      <c r="FD900" s="375">
        <f t="shared" si="3357"/>
        <v>0</v>
      </c>
      <c r="FE900" s="376"/>
      <c r="FF900" s="372"/>
      <c r="FG900" s="372"/>
      <c r="FH900" s="372"/>
      <c r="FI900" s="372"/>
      <c r="FJ900" s="372"/>
      <c r="FK900" s="372"/>
      <c r="FL900" s="372"/>
      <c r="FM900" s="372"/>
      <c r="FN900" s="372"/>
      <c r="FO900" s="372"/>
      <c r="FP900" s="372"/>
      <c r="FQ900" s="372"/>
      <c r="FR900" s="372"/>
      <c r="FS900" s="372"/>
      <c r="FT900" s="372"/>
      <c r="FU900" s="372"/>
      <c r="FV900" s="372"/>
      <c r="FW900" s="372"/>
      <c r="FX900" s="372"/>
      <c r="FY900" s="372"/>
      <c r="FZ900" s="372"/>
      <c r="GA900" s="372"/>
      <c r="GB900" s="372"/>
      <c r="GC900" s="372"/>
      <c r="GD900" s="372"/>
      <c r="GE900" s="372"/>
      <c r="GF900" s="372"/>
      <c r="GG900" s="372"/>
      <c r="GH900" s="372"/>
      <c r="GI900" s="372"/>
      <c r="GJ900" s="372"/>
      <c r="GK900" s="372"/>
      <c r="GL900" s="372"/>
      <c r="GM900" s="372"/>
      <c r="GN900" s="372"/>
      <c r="GO900" s="372"/>
      <c r="GP900" s="372"/>
      <c r="GQ900" s="372"/>
      <c r="GR900" s="372"/>
      <c r="GS900" s="372"/>
      <c r="GT900" s="372"/>
      <c r="GU900" s="372"/>
      <c r="GV900" s="372"/>
      <c r="GW900" s="372"/>
      <c r="GX900" s="372"/>
      <c r="GY900" s="372"/>
      <c r="GZ900" s="372"/>
      <c r="HA900" s="372"/>
      <c r="HB900" s="372"/>
      <c r="HC900" s="372"/>
    </row>
    <row r="901" spans="1:211" s="373" customFormat="1" ht="15" customHeight="1" x14ac:dyDescent="0.2">
      <c r="A901" s="366">
        <f>SWDATA!O886</f>
        <v>0</v>
      </c>
      <c r="B901" s="366">
        <f>SWDATA!M886</f>
        <v>0</v>
      </c>
      <c r="C901" s="351">
        <f>IF(AND(SWDATA!M886=1,SWDATA!Q886="promotions"),SWDATA!P886,0)</f>
        <v>0</v>
      </c>
      <c r="D901" s="367">
        <f>ROW(SWDATA!M886)</f>
        <v>886</v>
      </c>
      <c r="E901" s="368">
        <f ca="1">IF(AND(B901=1,UPPER(HLOOKUP(D901+14,'Metrics &amp; Attributes View'!$13:$31,19,0))&lt;&gt;"SBOM"),1,0)</f>
        <v>0</v>
      </c>
      <c r="F901" s="369">
        <f t="shared" si="3313"/>
        <v>1</v>
      </c>
      <c r="G901" s="366" t="str">
        <f t="shared" si="3314"/>
        <v/>
      </c>
      <c r="H901" s="370"/>
      <c r="J901" s="238">
        <f t="shared" si="3315"/>
        <v>0</v>
      </c>
      <c r="K901" s="239" t="str">
        <f t="shared" si="3316"/>
        <v/>
      </c>
      <c r="L901" s="342"/>
      <c r="M901" s="345"/>
      <c r="N901" s="340" t="str">
        <f>IF(LEN(SWDATA!F886)=0,"",N900)</f>
        <v/>
      </c>
      <c r="O901" s="296" t="str">
        <f>IF(LEN(SWDATA!G886)=0,"",O900)</f>
        <v/>
      </c>
      <c r="P901" s="297" t="str">
        <f>IF(LEN(SWDATA!C886)=0,"",SWDATA!C886)</f>
        <v/>
      </c>
      <c r="Q901" s="312" t="str">
        <f t="shared" si="3317"/>
        <v/>
      </c>
      <c r="R901" s="223" t="s">
        <v>262</v>
      </c>
      <c r="S901" s="224"/>
      <c r="T901" s="224"/>
      <c r="U901" s="264" t="s">
        <v>623</v>
      </c>
      <c r="V901" s="205" t="s">
        <v>221</v>
      </c>
      <c r="W901" s="266">
        <f>IF(OR(Is_Loading,LEN($A901)=0),"",SWDATA!P886)</f>
        <v>0</v>
      </c>
      <c r="X901" s="267">
        <f>IF(OR(Is_Loading,LEN($A901)=0),"",SWDATA!Q886)</f>
        <v>0</v>
      </c>
      <c r="Y901" s="267">
        <f>IF(OR(Is_Loading,LEN($A901)=0),"",SWDATA!R886)</f>
        <v>0</v>
      </c>
      <c r="Z901" s="266" t="str">
        <f t="shared" si="3358"/>
        <v/>
      </c>
      <c r="AA901" s="266">
        <f>IF(OR(Is_Loading,LEN($A901)=0),"",SWDATA!T886)</f>
        <v>0</v>
      </c>
      <c r="AB901" s="267">
        <f>IF(OR(Is_Loading,LEN($A901)=0),"",SWDATA!U886)</f>
        <v>0</v>
      </c>
      <c r="AC901" s="267">
        <f>IF(OR(Is_Loading,LEN($A901)=0),"",SWDATA!V886)</f>
        <v>0</v>
      </c>
      <c r="AD901" s="266" t="str">
        <f t="shared" si="3318"/>
        <v/>
      </c>
      <c r="AE901" s="266">
        <f>IF(OR(Is_Loading,LEN($A901)=0),"",SWDATA!X886)</f>
        <v>0</v>
      </c>
      <c r="AF901" s="267">
        <f>IF(OR(Is_Loading,LEN($A901)=0),"",SWDATA!Y886)</f>
        <v>0</v>
      </c>
      <c r="AG901" s="267">
        <f>IF(OR(Is_Loading,LEN($A901)=0),"",SWDATA!Z886)</f>
        <v>0</v>
      </c>
      <c r="AH901" s="266" t="str">
        <f t="shared" si="3319"/>
        <v/>
      </c>
      <c r="AI901" s="266">
        <f>IF(OR(Is_Loading,LEN($A901)=0),"",SWDATA!AB886)</f>
        <v>0</v>
      </c>
      <c r="AJ901" s="267">
        <f>IF(OR(Is_Loading,LEN($A901)=0),"",SWDATA!AC886)</f>
        <v>0</v>
      </c>
      <c r="AK901" s="267">
        <f>IF(OR(Is_Loading,LEN($A901)=0),"",SWDATA!AD886)</f>
        <v>0</v>
      </c>
      <c r="AL901" s="266" t="str">
        <f t="shared" si="3320"/>
        <v/>
      </c>
      <c r="AM901" s="266">
        <f>IF(OR(Is_Loading,LEN($A901)=0),"",SWDATA!AF886)</f>
        <v>0</v>
      </c>
      <c r="AN901" s="267">
        <f>IF(OR(Is_Loading,LEN($A901)=0),"",SWDATA!AG886)</f>
        <v>0</v>
      </c>
      <c r="AO901" s="323">
        <f>IF(OR(Is_Loading,LEN($A901)=0),"",SWDATA!AH886)</f>
        <v>0</v>
      </c>
      <c r="AP901" s="320" t="str">
        <f t="shared" si="3321"/>
        <v/>
      </c>
      <c r="AQ901" s="266">
        <f>IF(OR(Is_Loading,LEN($A901)=0),"",SWDATA!AJ886)</f>
        <v>0</v>
      </c>
      <c r="AR901" s="267">
        <f>IF(OR(Is_Loading,LEN($A901)=0),"",SWDATA!AK886)</f>
        <v>0</v>
      </c>
      <c r="AS901" s="267">
        <f>IF(OR(Is_Loading,LEN($A901)=0),"",SWDATA!AL886)</f>
        <v>0</v>
      </c>
      <c r="AT901" s="266" t="str">
        <f t="shared" si="3322"/>
        <v/>
      </c>
      <c r="AU901" s="266">
        <f>IF(OR(Is_Loading,LEN($A901)=0),"",SWDATA!AN886)</f>
        <v>0</v>
      </c>
      <c r="AV901" s="267">
        <f>IF(OR(Is_Loading,LEN($A901)=0),"",SWDATA!AO886)</f>
        <v>0</v>
      </c>
      <c r="AW901" s="267">
        <f>IF(OR(Is_Loading,LEN($A901)=0),"",SWDATA!AP886)</f>
        <v>0</v>
      </c>
      <c r="AX901" s="266" t="str">
        <f t="shared" si="3323"/>
        <v/>
      </c>
      <c r="AY901" s="266">
        <f>IF(OR(Is_Loading,LEN($A901)=0),"",SWDATA!AR886)</f>
        <v>0</v>
      </c>
      <c r="AZ901" s="267">
        <f>IF(OR(Is_Loading,LEN($A901)=0),"",SWDATA!AS886)</f>
        <v>0</v>
      </c>
      <c r="BA901" s="267">
        <f>IF(OR(Is_Loading,LEN($A901)=0),"",SWDATA!AT886)</f>
        <v>0</v>
      </c>
      <c r="BB901" s="266" t="str">
        <f t="shared" si="3324"/>
        <v/>
      </c>
      <c r="BC901" s="266">
        <f>IF(OR(Is_Loading,LEN($A901)=0),"",SWDATA!AV886)</f>
        <v>0</v>
      </c>
      <c r="BD901" s="267">
        <f>IF(OR(Is_Loading,LEN($A901)=0),"",SWDATA!AW886)</f>
        <v>0</v>
      </c>
      <c r="BE901" s="323">
        <f>IF(OR(Is_Loading,LEN($A901)=0),"",SWDATA!AX886)</f>
        <v>0</v>
      </c>
      <c r="BF901" s="320" t="str">
        <f t="shared" si="3325"/>
        <v/>
      </c>
      <c r="BG901" s="11"/>
      <c r="BH901" s="11"/>
      <c r="BI901" s="11"/>
      <c r="BJ901" s="11"/>
      <c r="BK901" s="11"/>
      <c r="BL901" s="11"/>
      <c r="BM901" s="11"/>
      <c r="BN901" s="11"/>
      <c r="BO901" s="11"/>
      <c r="BP901" s="11"/>
      <c r="BQ901" s="11"/>
      <c r="BR901" s="11"/>
      <c r="BS901" s="11"/>
      <c r="BT901" s="11"/>
      <c r="BU901" s="11"/>
      <c r="BV901" s="11"/>
      <c r="BW901" s="11"/>
      <c r="BX901" s="11"/>
      <c r="BY901" s="11"/>
      <c r="BZ901" s="11"/>
      <c r="CA901" s="11"/>
      <c r="CB901" s="11"/>
      <c r="CC901" s="11"/>
      <c r="CD901" s="11"/>
      <c r="CE901" s="11"/>
      <c r="CF901" s="11"/>
      <c r="CG901" s="11"/>
      <c r="CH901" s="11"/>
      <c r="CI901" s="11"/>
      <c r="CJ901" s="11"/>
      <c r="CK901" s="11"/>
      <c r="CL901" s="11"/>
      <c r="CM901" s="11"/>
      <c r="CN901" s="351"/>
      <c r="CO901" s="351"/>
      <c r="CP901" s="351"/>
      <c r="CQ901" s="351"/>
      <c r="CR901" s="351"/>
      <c r="CS901" s="351"/>
      <c r="CT901" s="351"/>
      <c r="CU901" s="351"/>
      <c r="CV901" s="351"/>
      <c r="CW901" s="351"/>
      <c r="CX901" s="351"/>
      <c r="CY901" s="351"/>
      <c r="CZ901" s="351"/>
      <c r="DA901" s="351"/>
      <c r="DB901" s="351"/>
      <c r="DC901" s="351"/>
      <c r="DD901" s="351"/>
      <c r="DE901" s="351"/>
      <c r="DF901" s="351"/>
      <c r="DG901" s="351"/>
      <c r="DH901" s="351"/>
      <c r="DI901" s="351"/>
      <c r="DJ901" s="351"/>
      <c r="DK901" s="351"/>
      <c r="DL901" s="351"/>
      <c r="DM901" s="351"/>
      <c r="DN901" s="351"/>
      <c r="DS901" s="372"/>
      <c r="DT901" s="374"/>
      <c r="DU901" s="375"/>
      <c r="DV901" s="375"/>
      <c r="DW901" s="375"/>
      <c r="DX901" s="375">
        <v>1</v>
      </c>
      <c r="DY901" s="375">
        <f t="shared" si="3326"/>
        <v>0</v>
      </c>
      <c r="DZ901" s="375">
        <f t="shared" si="3327"/>
        <v>0</v>
      </c>
      <c r="EA901" s="375">
        <f t="shared" si="3328"/>
        <v>1</v>
      </c>
      <c r="EB901" s="375">
        <f t="shared" si="3329"/>
        <v>0</v>
      </c>
      <c r="EC901" s="375">
        <f t="shared" si="3330"/>
        <v>0</v>
      </c>
      <c r="ED901" s="375">
        <f t="shared" si="3331"/>
        <v>1</v>
      </c>
      <c r="EE901" s="375">
        <f t="shared" si="3332"/>
        <v>0</v>
      </c>
      <c r="EF901" s="375">
        <f t="shared" si="3333"/>
        <v>0</v>
      </c>
      <c r="EG901" s="375">
        <f t="shared" si="3334"/>
        <v>1</v>
      </c>
      <c r="EH901" s="375">
        <f t="shared" si="3335"/>
        <v>0</v>
      </c>
      <c r="EI901" s="375">
        <f t="shared" si="3336"/>
        <v>0</v>
      </c>
      <c r="EJ901" s="375">
        <f t="shared" si="3337"/>
        <v>1</v>
      </c>
      <c r="EK901" s="375">
        <f t="shared" si="3338"/>
        <v>0</v>
      </c>
      <c r="EL901" s="375">
        <f t="shared" si="3339"/>
        <v>0</v>
      </c>
      <c r="EM901" s="375">
        <f t="shared" si="3340"/>
        <v>1</v>
      </c>
      <c r="EN901" s="375">
        <f t="shared" si="3341"/>
        <v>0</v>
      </c>
      <c r="EO901" s="375">
        <f t="shared" si="3342"/>
        <v>0</v>
      </c>
      <c r="EP901" s="375">
        <f t="shared" si="3343"/>
        <v>1</v>
      </c>
      <c r="EQ901" s="375">
        <f t="shared" si="3344"/>
        <v>0</v>
      </c>
      <c r="ER901" s="375">
        <f t="shared" si="3345"/>
        <v>0</v>
      </c>
      <c r="ES901" s="375">
        <f t="shared" si="3346"/>
        <v>1</v>
      </c>
      <c r="ET901" s="375">
        <f t="shared" si="3347"/>
        <v>0</v>
      </c>
      <c r="EU901" s="375">
        <f t="shared" si="3348"/>
        <v>0</v>
      </c>
      <c r="EV901" s="375">
        <f t="shared" si="3349"/>
        <v>1</v>
      </c>
      <c r="EW901" s="375">
        <f t="shared" si="3350"/>
        <v>0</v>
      </c>
      <c r="EX901" s="375">
        <f t="shared" si="3351"/>
        <v>0</v>
      </c>
      <c r="EY901" s="375">
        <f t="shared" si="3352"/>
        <v>1</v>
      </c>
      <c r="EZ901" s="375">
        <f t="shared" si="3353"/>
        <v>0</v>
      </c>
      <c r="FA901" s="375">
        <f t="shared" si="3354"/>
        <v>0</v>
      </c>
      <c r="FB901" s="375">
        <f t="shared" si="3355"/>
        <v>1</v>
      </c>
      <c r="FC901" s="375">
        <f t="shared" si="3356"/>
        <v>0</v>
      </c>
      <c r="FD901" s="375">
        <f t="shared" si="3357"/>
        <v>0</v>
      </c>
      <c r="FE901" s="376"/>
      <c r="FF901" s="372"/>
      <c r="FG901" s="372"/>
      <c r="FH901" s="372"/>
      <c r="FI901" s="372"/>
      <c r="FJ901" s="372"/>
      <c r="FK901" s="372"/>
      <c r="FL901" s="372"/>
      <c r="FM901" s="372"/>
      <c r="FN901" s="372"/>
      <c r="FO901" s="372"/>
      <c r="FP901" s="372"/>
      <c r="FQ901" s="372"/>
      <c r="FR901" s="372"/>
      <c r="FS901" s="372"/>
      <c r="FT901" s="372"/>
      <c r="FU901" s="372"/>
      <c r="FV901" s="372"/>
      <c r="FW901" s="372"/>
      <c r="FX901" s="372"/>
      <c r="FY901" s="372"/>
      <c r="FZ901" s="372"/>
      <c r="GA901" s="372"/>
      <c r="GB901" s="372"/>
      <c r="GC901" s="372"/>
      <c r="GD901" s="372"/>
      <c r="GE901" s="372"/>
      <c r="GF901" s="372"/>
      <c r="GG901" s="372"/>
      <c r="GH901" s="372"/>
      <c r="GI901" s="372"/>
      <c r="GJ901" s="372"/>
      <c r="GK901" s="372"/>
      <c r="GL901" s="372"/>
      <c r="GM901" s="372"/>
      <c r="GN901" s="372"/>
      <c r="GO901" s="372"/>
      <c r="GP901" s="372"/>
      <c r="GQ901" s="372"/>
      <c r="GR901" s="372"/>
      <c r="GS901" s="372"/>
      <c r="GT901" s="372"/>
      <c r="GU901" s="372"/>
      <c r="GV901" s="372"/>
      <c r="GW901" s="372"/>
      <c r="GX901" s="372"/>
      <c r="GY901" s="372"/>
      <c r="GZ901" s="372"/>
      <c r="HA901" s="372"/>
      <c r="HB901" s="372"/>
      <c r="HC901" s="372"/>
    </row>
    <row r="902" spans="1:211" s="373" customFormat="1" ht="15" customHeight="1" x14ac:dyDescent="0.2">
      <c r="A902" s="366">
        <f>SWDATA!O887</f>
        <v>0</v>
      </c>
      <c r="B902" s="366">
        <f>SWDATA!M887</f>
        <v>0</v>
      </c>
      <c r="C902" s="351">
        <f>IF(AND(SWDATA!M887=1,SWDATA!Q887="promotions"),SWDATA!P887,0)</f>
        <v>0</v>
      </c>
      <c r="D902" s="367">
        <f>ROW(SWDATA!M887)</f>
        <v>887</v>
      </c>
      <c r="E902" s="368">
        <f t="shared" ref="E902" si="3360">B902</f>
        <v>0</v>
      </c>
      <c r="F902" s="369">
        <f t="shared" si="3313"/>
        <v>1</v>
      </c>
      <c r="G902" s="366" t="str">
        <f t="shared" si="3314"/>
        <v/>
      </c>
      <c r="H902" s="370"/>
      <c r="J902" s="238">
        <f t="shared" si="3315"/>
        <v>0</v>
      </c>
      <c r="K902" s="239" t="str">
        <f t="shared" si="3316"/>
        <v/>
      </c>
      <c r="L902" s="342"/>
      <c r="M902" s="345"/>
      <c r="N902" s="340" t="str">
        <f>IF(LEN(SWDATA!F887)=0,"",N901)</f>
        <v/>
      </c>
      <c r="O902" s="296" t="str">
        <f>IF(LEN(SWDATA!G887)=0,"",O901)</f>
        <v/>
      </c>
      <c r="P902" s="297" t="str">
        <f>IF(LEN(SWDATA!C887)=0,"",SWDATA!C887)</f>
        <v/>
      </c>
      <c r="Q902" s="312" t="str">
        <f t="shared" si="3317"/>
        <v/>
      </c>
      <c r="R902" s="223" t="s">
        <v>261</v>
      </c>
      <c r="S902" s="224"/>
      <c r="T902" s="224"/>
      <c r="U902" s="264" t="s">
        <v>624</v>
      </c>
      <c r="V902" s="205" t="s">
        <v>221</v>
      </c>
      <c r="W902" s="266">
        <f>IF(OR(Is_Loading,LEN($A902)=0),"",SWDATA!P887)</f>
        <v>0</v>
      </c>
      <c r="X902" s="267">
        <f>IF(OR(Is_Loading,LEN($A902)=0),"",SWDATA!Q887)</f>
        <v>0</v>
      </c>
      <c r="Y902" s="267">
        <f>IF(OR(Is_Loading,LEN($A902)=0),"",SWDATA!R887)</f>
        <v>0</v>
      </c>
      <c r="Z902" s="266" t="str">
        <f t="shared" si="3358"/>
        <v/>
      </c>
      <c r="AA902" s="266">
        <f>IF(OR(Is_Loading,LEN($A902)=0),"",SWDATA!T887)</f>
        <v>0</v>
      </c>
      <c r="AB902" s="267">
        <f>IF(OR(Is_Loading,LEN($A902)=0),"",SWDATA!U887)</f>
        <v>0</v>
      </c>
      <c r="AC902" s="267">
        <f>IF(OR(Is_Loading,LEN($A902)=0),"",SWDATA!V887)</f>
        <v>0</v>
      </c>
      <c r="AD902" s="266" t="str">
        <f t="shared" si="3318"/>
        <v/>
      </c>
      <c r="AE902" s="266">
        <f>IF(OR(Is_Loading,LEN($A902)=0),"",SWDATA!X887)</f>
        <v>0</v>
      </c>
      <c r="AF902" s="267">
        <f>IF(OR(Is_Loading,LEN($A902)=0),"",SWDATA!Y887)</f>
        <v>0</v>
      </c>
      <c r="AG902" s="267">
        <f>IF(OR(Is_Loading,LEN($A902)=0),"",SWDATA!Z887)</f>
        <v>0</v>
      </c>
      <c r="AH902" s="266" t="str">
        <f t="shared" si="3319"/>
        <v/>
      </c>
      <c r="AI902" s="266">
        <f>IF(OR(Is_Loading,LEN($A902)=0),"",SWDATA!AB887)</f>
        <v>0</v>
      </c>
      <c r="AJ902" s="267">
        <f>IF(OR(Is_Loading,LEN($A902)=0),"",SWDATA!AC887)</f>
        <v>0</v>
      </c>
      <c r="AK902" s="267">
        <f>IF(OR(Is_Loading,LEN($A902)=0),"",SWDATA!AD887)</f>
        <v>0</v>
      </c>
      <c r="AL902" s="266" t="str">
        <f t="shared" si="3320"/>
        <v/>
      </c>
      <c r="AM902" s="266">
        <f>IF(OR(Is_Loading,LEN($A902)=0),"",SWDATA!AF887)</f>
        <v>0</v>
      </c>
      <c r="AN902" s="267">
        <f>IF(OR(Is_Loading,LEN($A902)=0),"",SWDATA!AG887)</f>
        <v>0</v>
      </c>
      <c r="AO902" s="323">
        <f>IF(OR(Is_Loading,LEN($A902)=0),"",SWDATA!AH887)</f>
        <v>0</v>
      </c>
      <c r="AP902" s="320" t="str">
        <f t="shared" si="3321"/>
        <v/>
      </c>
      <c r="AQ902" s="266">
        <f>IF(OR(Is_Loading,LEN($A902)=0),"",SWDATA!AJ887)</f>
        <v>0</v>
      </c>
      <c r="AR902" s="267">
        <f>IF(OR(Is_Loading,LEN($A902)=0),"",SWDATA!AK887)</f>
        <v>0</v>
      </c>
      <c r="AS902" s="267">
        <f>IF(OR(Is_Loading,LEN($A902)=0),"",SWDATA!AL887)</f>
        <v>0</v>
      </c>
      <c r="AT902" s="266" t="str">
        <f t="shared" si="3322"/>
        <v/>
      </c>
      <c r="AU902" s="266">
        <f>IF(OR(Is_Loading,LEN($A902)=0),"",SWDATA!AN887)</f>
        <v>0</v>
      </c>
      <c r="AV902" s="267">
        <f>IF(OR(Is_Loading,LEN($A902)=0),"",SWDATA!AO887)</f>
        <v>0</v>
      </c>
      <c r="AW902" s="267">
        <f>IF(OR(Is_Loading,LEN($A902)=0),"",SWDATA!AP887)</f>
        <v>0</v>
      </c>
      <c r="AX902" s="266" t="str">
        <f t="shared" si="3323"/>
        <v/>
      </c>
      <c r="AY902" s="266">
        <f>IF(OR(Is_Loading,LEN($A902)=0),"",SWDATA!AR887)</f>
        <v>0</v>
      </c>
      <c r="AZ902" s="267">
        <f>IF(OR(Is_Loading,LEN($A902)=0),"",SWDATA!AS887)</f>
        <v>0</v>
      </c>
      <c r="BA902" s="267">
        <f>IF(OR(Is_Loading,LEN($A902)=0),"",SWDATA!AT887)</f>
        <v>0</v>
      </c>
      <c r="BB902" s="266" t="str">
        <f t="shared" si="3324"/>
        <v/>
      </c>
      <c r="BC902" s="266">
        <f>IF(OR(Is_Loading,LEN($A902)=0),"",SWDATA!AV887)</f>
        <v>0</v>
      </c>
      <c r="BD902" s="267">
        <f>IF(OR(Is_Loading,LEN($A902)=0),"",SWDATA!AW887)</f>
        <v>0</v>
      </c>
      <c r="BE902" s="323">
        <f>IF(OR(Is_Loading,LEN($A902)=0),"",SWDATA!AX887)</f>
        <v>0</v>
      </c>
      <c r="BF902" s="320" t="str">
        <f t="shared" si="3325"/>
        <v/>
      </c>
      <c r="BG902" s="11"/>
      <c r="BH902" s="11"/>
      <c r="BI902" s="11"/>
      <c r="BJ902" s="11"/>
      <c r="BK902" s="11"/>
      <c r="BL902" s="11"/>
      <c r="BM902" s="11"/>
      <c r="BN902" s="11"/>
      <c r="BO902" s="11"/>
      <c r="BP902" s="11"/>
      <c r="BQ902" s="11"/>
      <c r="BR902" s="11"/>
      <c r="BS902" s="11"/>
      <c r="BT902" s="11"/>
      <c r="BU902" s="11"/>
      <c r="BV902" s="11"/>
      <c r="BW902" s="11"/>
      <c r="BX902" s="11"/>
      <c r="BY902" s="11"/>
      <c r="BZ902" s="11"/>
      <c r="CA902" s="11"/>
      <c r="CB902" s="11"/>
      <c r="CC902" s="11"/>
      <c r="CD902" s="11"/>
      <c r="CE902" s="11"/>
      <c r="CF902" s="11"/>
      <c r="CG902" s="11"/>
      <c r="CH902" s="11"/>
      <c r="CI902" s="11"/>
      <c r="CJ902" s="11"/>
      <c r="CK902" s="11"/>
      <c r="CL902" s="11"/>
      <c r="CM902" s="11"/>
      <c r="CN902" s="351"/>
      <c r="CO902" s="351"/>
      <c r="CP902" s="351"/>
      <c r="CQ902" s="351"/>
      <c r="CR902" s="351"/>
      <c r="CS902" s="351"/>
      <c r="CT902" s="351"/>
      <c r="CU902" s="351"/>
      <c r="CV902" s="351"/>
      <c r="CW902" s="351"/>
      <c r="CX902" s="351"/>
      <c r="CY902" s="351"/>
      <c r="CZ902" s="351"/>
      <c r="DA902" s="351"/>
      <c r="DB902" s="351"/>
      <c r="DC902" s="351"/>
      <c r="DD902" s="351"/>
      <c r="DE902" s="351"/>
      <c r="DF902" s="351"/>
      <c r="DG902" s="351"/>
      <c r="DH902" s="351"/>
      <c r="DI902" s="351"/>
      <c r="DJ902" s="351"/>
      <c r="DK902" s="351"/>
      <c r="DL902" s="351"/>
      <c r="DM902" s="351"/>
      <c r="DN902" s="351"/>
      <c r="DS902" s="372"/>
      <c r="DT902" s="374"/>
      <c r="DU902" s="375"/>
      <c r="DV902" s="375"/>
      <c r="DW902" s="375"/>
      <c r="DX902" s="375">
        <v>1</v>
      </c>
      <c r="DY902" s="375">
        <f t="shared" si="3326"/>
        <v>0</v>
      </c>
      <c r="DZ902" s="375">
        <f t="shared" si="3327"/>
        <v>0</v>
      </c>
      <c r="EA902" s="375">
        <f t="shared" si="3328"/>
        <v>1</v>
      </c>
      <c r="EB902" s="375">
        <f t="shared" si="3329"/>
        <v>0</v>
      </c>
      <c r="EC902" s="375">
        <f t="shared" si="3330"/>
        <v>0</v>
      </c>
      <c r="ED902" s="375">
        <f t="shared" si="3331"/>
        <v>1</v>
      </c>
      <c r="EE902" s="375">
        <f t="shared" si="3332"/>
        <v>0</v>
      </c>
      <c r="EF902" s="375">
        <f t="shared" si="3333"/>
        <v>0</v>
      </c>
      <c r="EG902" s="375">
        <f t="shared" si="3334"/>
        <v>1</v>
      </c>
      <c r="EH902" s="375">
        <f t="shared" si="3335"/>
        <v>0</v>
      </c>
      <c r="EI902" s="375">
        <f t="shared" si="3336"/>
        <v>0</v>
      </c>
      <c r="EJ902" s="375">
        <f t="shared" si="3337"/>
        <v>1</v>
      </c>
      <c r="EK902" s="375">
        <f t="shared" si="3338"/>
        <v>0</v>
      </c>
      <c r="EL902" s="375">
        <f t="shared" si="3339"/>
        <v>0</v>
      </c>
      <c r="EM902" s="375">
        <f t="shared" si="3340"/>
        <v>1</v>
      </c>
      <c r="EN902" s="375">
        <f t="shared" si="3341"/>
        <v>0</v>
      </c>
      <c r="EO902" s="375">
        <f t="shared" si="3342"/>
        <v>0</v>
      </c>
      <c r="EP902" s="375">
        <f t="shared" si="3343"/>
        <v>1</v>
      </c>
      <c r="EQ902" s="375">
        <f t="shared" si="3344"/>
        <v>0</v>
      </c>
      <c r="ER902" s="375">
        <f t="shared" si="3345"/>
        <v>0</v>
      </c>
      <c r="ES902" s="375">
        <f t="shared" si="3346"/>
        <v>1</v>
      </c>
      <c r="ET902" s="375">
        <f t="shared" si="3347"/>
        <v>0</v>
      </c>
      <c r="EU902" s="375">
        <f t="shared" si="3348"/>
        <v>0</v>
      </c>
      <c r="EV902" s="375">
        <f t="shared" si="3349"/>
        <v>1</v>
      </c>
      <c r="EW902" s="375">
        <f t="shared" si="3350"/>
        <v>0</v>
      </c>
      <c r="EX902" s="375">
        <f t="shared" si="3351"/>
        <v>0</v>
      </c>
      <c r="EY902" s="375">
        <f t="shared" si="3352"/>
        <v>1</v>
      </c>
      <c r="EZ902" s="375">
        <f t="shared" si="3353"/>
        <v>0</v>
      </c>
      <c r="FA902" s="375">
        <f t="shared" si="3354"/>
        <v>0</v>
      </c>
      <c r="FB902" s="375">
        <f t="shared" si="3355"/>
        <v>1</v>
      </c>
      <c r="FC902" s="375">
        <f t="shared" si="3356"/>
        <v>0</v>
      </c>
      <c r="FD902" s="375">
        <f t="shared" si="3357"/>
        <v>0</v>
      </c>
      <c r="FE902" s="376"/>
      <c r="FF902" s="372"/>
      <c r="FG902" s="372"/>
      <c r="FH902" s="372"/>
      <c r="FI902" s="372"/>
      <c r="FJ902" s="372"/>
      <c r="FK902" s="372"/>
      <c r="FL902" s="372"/>
      <c r="FM902" s="372"/>
      <c r="FN902" s="372"/>
      <c r="FO902" s="372"/>
      <c r="FP902" s="372"/>
      <c r="FQ902" s="372"/>
      <c r="FR902" s="372"/>
      <c r="FS902" s="372"/>
      <c r="FT902" s="372"/>
      <c r="FU902" s="372"/>
      <c r="FV902" s="372"/>
      <c r="FW902" s="372"/>
      <c r="FX902" s="372"/>
      <c r="FY902" s="372"/>
      <c r="FZ902" s="372"/>
      <c r="GA902" s="372"/>
      <c r="GB902" s="372"/>
      <c r="GC902" s="372"/>
      <c r="GD902" s="372"/>
      <c r="GE902" s="372"/>
      <c r="GF902" s="372"/>
      <c r="GG902" s="372"/>
      <c r="GH902" s="372"/>
      <c r="GI902" s="372"/>
      <c r="GJ902" s="372"/>
      <c r="GK902" s="372"/>
      <c r="GL902" s="372"/>
      <c r="GM902" s="372"/>
      <c r="GN902" s="372"/>
      <c r="GO902" s="372"/>
      <c r="GP902" s="372"/>
      <c r="GQ902" s="372"/>
      <c r="GR902" s="372"/>
      <c r="GS902" s="372"/>
      <c r="GT902" s="372"/>
      <c r="GU902" s="372"/>
      <c r="GV902" s="372"/>
      <c r="GW902" s="372"/>
      <c r="GX902" s="372"/>
      <c r="GY902" s="372"/>
      <c r="GZ902" s="372"/>
      <c r="HA902" s="372"/>
      <c r="HB902" s="372"/>
      <c r="HC902" s="372"/>
    </row>
    <row r="903" spans="1:211" s="373" customFormat="1" ht="15" customHeight="1" thickBot="1" x14ac:dyDescent="0.25">
      <c r="A903" s="366">
        <f>SWDATA!O888</f>
        <v>0</v>
      </c>
      <c r="B903" s="366">
        <f>SWDATA!M888</f>
        <v>0</v>
      </c>
      <c r="C903" s="351">
        <f>IF(AND(SWDATA!M888=1,SWDATA!Q888="promotions"),SWDATA!P888,0)</f>
        <v>0</v>
      </c>
      <c r="D903" s="367">
        <f>ROW(SWDATA!M888)</f>
        <v>888</v>
      </c>
      <c r="E903" s="368">
        <f ca="1">IF(AND(B903=1,UPPER(HLOOKUP(D903+12,'Metrics &amp; Attributes View'!$13:$31,19,0))&lt;&gt;"SBOM"),1,0)</f>
        <v>0</v>
      </c>
      <c r="F903" s="369">
        <f t="shared" si="3313"/>
        <v>1</v>
      </c>
      <c r="G903" s="366" t="str">
        <f t="shared" si="3314"/>
        <v/>
      </c>
      <c r="H903" s="370"/>
      <c r="J903" s="238">
        <f t="shared" si="3315"/>
        <v>0</v>
      </c>
      <c r="K903" s="239" t="str">
        <f t="shared" si="3316"/>
        <v/>
      </c>
      <c r="L903" s="342"/>
      <c r="M903" s="345"/>
      <c r="N903" s="340" t="str">
        <f>IF(LEN(SWDATA!F888)=0,"",N902)</f>
        <v/>
      </c>
      <c r="O903" s="296" t="str">
        <f>IF(LEN(SWDATA!G888)=0,"",O902)</f>
        <v/>
      </c>
      <c r="P903" s="297" t="str">
        <f>IF(LEN(SWDATA!C888)=0,"",SWDATA!C888)</f>
        <v/>
      </c>
      <c r="Q903" s="312" t="str">
        <f t="shared" si="3317"/>
        <v/>
      </c>
      <c r="R903" s="223" t="s">
        <v>262</v>
      </c>
      <c r="S903" s="224"/>
      <c r="T903" s="224"/>
      <c r="U903" s="264" t="s">
        <v>603</v>
      </c>
      <c r="V903" s="205" t="s">
        <v>221</v>
      </c>
      <c r="W903" s="266">
        <f>IF(OR(Is_Loading,LEN($A903)=0),"",SWDATA!P888)</f>
        <v>0</v>
      </c>
      <c r="X903" s="267">
        <f>IF(OR(Is_Loading,LEN($A903)=0),"",SWDATA!Q888)</f>
        <v>0</v>
      </c>
      <c r="Y903" s="267">
        <f>IF(OR(Is_Loading,LEN($A903)=0),"",SWDATA!R888)</f>
        <v>0</v>
      </c>
      <c r="Z903" s="266" t="str">
        <f t="shared" si="3358"/>
        <v/>
      </c>
      <c r="AA903" s="266">
        <f>IF(OR(Is_Loading,LEN($A903)=0),"",SWDATA!T888)</f>
        <v>0</v>
      </c>
      <c r="AB903" s="267">
        <f>IF(OR(Is_Loading,LEN($A903)=0),"",SWDATA!U888)</f>
        <v>0</v>
      </c>
      <c r="AC903" s="267">
        <f>IF(OR(Is_Loading,LEN($A903)=0),"",SWDATA!V888)</f>
        <v>0</v>
      </c>
      <c r="AD903" s="266" t="str">
        <f t="shared" si="3318"/>
        <v/>
      </c>
      <c r="AE903" s="266">
        <f>IF(OR(Is_Loading,LEN($A903)=0),"",SWDATA!X888)</f>
        <v>0</v>
      </c>
      <c r="AF903" s="267">
        <f>IF(OR(Is_Loading,LEN($A903)=0),"",SWDATA!Y888)</f>
        <v>0</v>
      </c>
      <c r="AG903" s="267">
        <f>IF(OR(Is_Loading,LEN($A903)=0),"",SWDATA!Z888)</f>
        <v>0</v>
      </c>
      <c r="AH903" s="266" t="str">
        <f t="shared" si="3319"/>
        <v/>
      </c>
      <c r="AI903" s="266">
        <f>IF(OR(Is_Loading,LEN($A903)=0),"",SWDATA!AB888)</f>
        <v>0</v>
      </c>
      <c r="AJ903" s="267">
        <f>IF(OR(Is_Loading,LEN($A903)=0),"",SWDATA!AC888)</f>
        <v>0</v>
      </c>
      <c r="AK903" s="267">
        <f>IF(OR(Is_Loading,LEN($A903)=0),"",SWDATA!AD888)</f>
        <v>0</v>
      </c>
      <c r="AL903" s="266" t="str">
        <f t="shared" si="3320"/>
        <v/>
      </c>
      <c r="AM903" s="266">
        <f>IF(OR(Is_Loading,LEN($A903)=0),"",SWDATA!AF888)</f>
        <v>0</v>
      </c>
      <c r="AN903" s="267">
        <f>IF(OR(Is_Loading,LEN($A903)=0),"",SWDATA!AG888)</f>
        <v>0</v>
      </c>
      <c r="AO903" s="323">
        <f>IF(OR(Is_Loading,LEN($A903)=0),"",SWDATA!AH888)</f>
        <v>0</v>
      </c>
      <c r="AP903" s="320" t="str">
        <f t="shared" si="3321"/>
        <v/>
      </c>
      <c r="AQ903" s="266">
        <f>IF(OR(Is_Loading,LEN($A903)=0),"",SWDATA!AJ888)</f>
        <v>0</v>
      </c>
      <c r="AR903" s="267">
        <f>IF(OR(Is_Loading,LEN($A903)=0),"",SWDATA!AK888)</f>
        <v>0</v>
      </c>
      <c r="AS903" s="267">
        <f>IF(OR(Is_Loading,LEN($A903)=0),"",SWDATA!AL888)</f>
        <v>0</v>
      </c>
      <c r="AT903" s="266" t="str">
        <f t="shared" si="3322"/>
        <v/>
      </c>
      <c r="AU903" s="266">
        <f>IF(OR(Is_Loading,LEN($A903)=0),"",SWDATA!AN888)</f>
        <v>0</v>
      </c>
      <c r="AV903" s="267">
        <f>IF(OR(Is_Loading,LEN($A903)=0),"",SWDATA!AO888)</f>
        <v>0</v>
      </c>
      <c r="AW903" s="267">
        <f>IF(OR(Is_Loading,LEN($A903)=0),"",SWDATA!AP888)</f>
        <v>0</v>
      </c>
      <c r="AX903" s="266" t="str">
        <f t="shared" si="3323"/>
        <v/>
      </c>
      <c r="AY903" s="266">
        <f>IF(OR(Is_Loading,LEN($A903)=0),"",SWDATA!AR888)</f>
        <v>0</v>
      </c>
      <c r="AZ903" s="267">
        <f>IF(OR(Is_Loading,LEN($A903)=0),"",SWDATA!AS888)</f>
        <v>0</v>
      </c>
      <c r="BA903" s="267">
        <f>IF(OR(Is_Loading,LEN($A903)=0),"",SWDATA!AT888)</f>
        <v>0</v>
      </c>
      <c r="BB903" s="266" t="str">
        <f t="shared" si="3324"/>
        <v/>
      </c>
      <c r="BC903" s="266">
        <f>IF(OR(Is_Loading,LEN($A903)=0),"",SWDATA!AV888)</f>
        <v>0</v>
      </c>
      <c r="BD903" s="267">
        <f>IF(OR(Is_Loading,LEN($A903)=0),"",SWDATA!AW888)</f>
        <v>0</v>
      </c>
      <c r="BE903" s="323">
        <f>IF(OR(Is_Loading,LEN($A903)=0),"",SWDATA!AX888)</f>
        <v>0</v>
      </c>
      <c r="BF903" s="320" t="str">
        <f t="shared" si="3325"/>
        <v/>
      </c>
      <c r="BG903" s="11"/>
      <c r="BH903" s="11"/>
      <c r="BI903" s="11"/>
      <c r="BJ903" s="11"/>
      <c r="BK903" s="11"/>
      <c r="BL903" s="11"/>
      <c r="BM903" s="11"/>
      <c r="BN903" s="11"/>
      <c r="BO903" s="11"/>
      <c r="BP903" s="11"/>
      <c r="BQ903" s="11"/>
      <c r="BR903" s="11"/>
      <c r="BS903" s="11"/>
      <c r="BT903" s="11"/>
      <c r="BU903" s="11"/>
      <c r="BV903" s="11"/>
      <c r="BW903" s="11"/>
      <c r="BX903" s="11"/>
      <c r="BY903" s="11"/>
      <c r="BZ903" s="11"/>
      <c r="CA903" s="11"/>
      <c r="CB903" s="11"/>
      <c r="CC903" s="11"/>
      <c r="CD903" s="11"/>
      <c r="CE903" s="11"/>
      <c r="CF903" s="11"/>
      <c r="CG903" s="11"/>
      <c r="CH903" s="11"/>
      <c r="CI903" s="11"/>
      <c r="CJ903" s="11"/>
      <c r="CK903" s="11"/>
      <c r="CL903" s="11"/>
      <c r="CM903" s="11"/>
      <c r="CN903" s="351"/>
      <c r="CO903" s="351"/>
      <c r="CP903" s="351"/>
      <c r="CQ903" s="351"/>
      <c r="CR903" s="351"/>
      <c r="CS903" s="351"/>
      <c r="CT903" s="351"/>
      <c r="CU903" s="351"/>
      <c r="CV903" s="351"/>
      <c r="CW903" s="351"/>
      <c r="CX903" s="351"/>
      <c r="CY903" s="351"/>
      <c r="CZ903" s="351"/>
      <c r="DA903" s="351"/>
      <c r="DB903" s="351"/>
      <c r="DC903" s="351"/>
      <c r="DD903" s="351"/>
      <c r="DE903" s="351"/>
      <c r="DF903" s="351"/>
      <c r="DG903" s="351"/>
      <c r="DH903" s="351"/>
      <c r="DI903" s="351"/>
      <c r="DJ903" s="351"/>
      <c r="DK903" s="351"/>
      <c r="DL903" s="351"/>
      <c r="DM903" s="351"/>
      <c r="DN903" s="351"/>
      <c r="DS903" s="372"/>
      <c r="DT903" s="374"/>
      <c r="DU903" s="375"/>
      <c r="DV903" s="375"/>
      <c r="DW903" s="375"/>
      <c r="DX903" s="375">
        <v>1</v>
      </c>
      <c r="DY903" s="375">
        <f t="shared" si="3326"/>
        <v>0</v>
      </c>
      <c r="DZ903" s="375">
        <f t="shared" si="3327"/>
        <v>0</v>
      </c>
      <c r="EA903" s="375">
        <f t="shared" si="3328"/>
        <v>1</v>
      </c>
      <c r="EB903" s="375">
        <f t="shared" si="3329"/>
        <v>0</v>
      </c>
      <c r="EC903" s="375">
        <f t="shared" si="3330"/>
        <v>0</v>
      </c>
      <c r="ED903" s="375">
        <f t="shared" si="3331"/>
        <v>1</v>
      </c>
      <c r="EE903" s="375">
        <f t="shared" si="3332"/>
        <v>0</v>
      </c>
      <c r="EF903" s="375">
        <f t="shared" si="3333"/>
        <v>0</v>
      </c>
      <c r="EG903" s="375">
        <f t="shared" si="3334"/>
        <v>1</v>
      </c>
      <c r="EH903" s="375">
        <f t="shared" si="3335"/>
        <v>0</v>
      </c>
      <c r="EI903" s="375">
        <f t="shared" si="3336"/>
        <v>0</v>
      </c>
      <c r="EJ903" s="375">
        <f t="shared" si="3337"/>
        <v>1</v>
      </c>
      <c r="EK903" s="375">
        <f t="shared" si="3338"/>
        <v>0</v>
      </c>
      <c r="EL903" s="375">
        <f t="shared" si="3339"/>
        <v>0</v>
      </c>
      <c r="EM903" s="375">
        <f t="shared" si="3340"/>
        <v>1</v>
      </c>
      <c r="EN903" s="375">
        <f t="shared" si="3341"/>
        <v>0</v>
      </c>
      <c r="EO903" s="375">
        <f t="shared" si="3342"/>
        <v>0</v>
      </c>
      <c r="EP903" s="375">
        <f t="shared" si="3343"/>
        <v>1</v>
      </c>
      <c r="EQ903" s="375">
        <f t="shared" si="3344"/>
        <v>0</v>
      </c>
      <c r="ER903" s="375">
        <f t="shared" si="3345"/>
        <v>0</v>
      </c>
      <c r="ES903" s="375">
        <f t="shared" si="3346"/>
        <v>1</v>
      </c>
      <c r="ET903" s="375">
        <f t="shared" si="3347"/>
        <v>0</v>
      </c>
      <c r="EU903" s="375">
        <f t="shared" si="3348"/>
        <v>0</v>
      </c>
      <c r="EV903" s="375">
        <f t="shared" si="3349"/>
        <v>1</v>
      </c>
      <c r="EW903" s="375">
        <f t="shared" si="3350"/>
        <v>0</v>
      </c>
      <c r="EX903" s="375">
        <f t="shared" si="3351"/>
        <v>0</v>
      </c>
      <c r="EY903" s="375">
        <f t="shared" si="3352"/>
        <v>1</v>
      </c>
      <c r="EZ903" s="375">
        <f t="shared" si="3353"/>
        <v>0</v>
      </c>
      <c r="FA903" s="375">
        <f t="shared" si="3354"/>
        <v>0</v>
      </c>
      <c r="FB903" s="375">
        <f t="shared" si="3355"/>
        <v>1</v>
      </c>
      <c r="FC903" s="375">
        <f t="shared" si="3356"/>
        <v>0</v>
      </c>
      <c r="FD903" s="375">
        <f t="shared" si="3357"/>
        <v>0</v>
      </c>
      <c r="FE903" s="376"/>
      <c r="FF903" s="372"/>
      <c r="FG903" s="372"/>
      <c r="FH903" s="372"/>
      <c r="FI903" s="372"/>
      <c r="FJ903" s="372"/>
      <c r="FK903" s="372"/>
      <c r="FL903" s="372"/>
      <c r="FM903" s="372"/>
      <c r="FN903" s="372"/>
      <c r="FO903" s="372"/>
      <c r="FP903" s="372"/>
      <c r="FQ903" s="372"/>
      <c r="FR903" s="372"/>
      <c r="FS903" s="372"/>
      <c r="FT903" s="372"/>
      <c r="FU903" s="372"/>
      <c r="FV903" s="372"/>
      <c r="FW903" s="372"/>
      <c r="FX903" s="372"/>
      <c r="FY903" s="372"/>
      <c r="FZ903" s="372"/>
      <c r="GA903" s="372"/>
      <c r="GB903" s="372"/>
      <c r="GC903" s="372"/>
      <c r="GD903" s="372"/>
      <c r="GE903" s="372"/>
      <c r="GF903" s="372"/>
      <c r="GG903" s="372"/>
      <c r="GH903" s="372"/>
      <c r="GI903" s="372"/>
      <c r="GJ903" s="372"/>
      <c r="GK903" s="372"/>
      <c r="GL903" s="372"/>
      <c r="GM903" s="372"/>
      <c r="GN903" s="372"/>
      <c r="GO903" s="372"/>
      <c r="GP903" s="372"/>
      <c r="GQ903" s="372"/>
      <c r="GR903" s="372"/>
      <c r="GS903" s="372"/>
      <c r="GT903" s="372"/>
      <c r="GU903" s="372"/>
      <c r="GV903" s="372"/>
      <c r="GW903" s="372"/>
      <c r="GX903" s="372"/>
      <c r="GY903" s="372"/>
      <c r="GZ903" s="372"/>
      <c r="HA903" s="372"/>
      <c r="HB903" s="372"/>
      <c r="HC903" s="372"/>
    </row>
    <row r="904" spans="1:211" s="373" customFormat="1" ht="15" hidden="1" customHeight="1" outlineLevel="1" x14ac:dyDescent="0.2">
      <c r="A904" s="366">
        <f>SWDATA!O889</f>
        <v>0</v>
      </c>
      <c r="B904" s="366">
        <f>SWDATA!M889</f>
        <v>0</v>
      </c>
      <c r="C904" s="351">
        <f>IF(AND(SWDATA!M889=1,SWDATA!Q889="promotions"),SWDATA!P889,0)</f>
        <v>0</v>
      </c>
      <c r="D904" s="367">
        <f>ROW(SWDATA!M889)</f>
        <v>889</v>
      </c>
      <c r="E904" s="368">
        <f t="shared" ref="E904:E914" si="3361">B904</f>
        <v>0</v>
      </c>
      <c r="F904" s="369">
        <f t="shared" si="3313"/>
        <v>1</v>
      </c>
      <c r="G904" s="366" t="str">
        <f t="shared" si="3314"/>
        <v/>
      </c>
      <c r="H904" s="370"/>
      <c r="J904" s="238">
        <f t="shared" si="3315"/>
        <v>0</v>
      </c>
      <c r="K904" s="239" t="str">
        <f t="shared" si="3316"/>
        <v/>
      </c>
      <c r="L904" s="342"/>
      <c r="M904" s="345"/>
      <c r="N904" s="340" t="str">
        <f>IF(LEN(SWDATA!F889)=0,"",N903)</f>
        <v/>
      </c>
      <c r="O904" s="296" t="str">
        <f>IF(LEN(SWDATA!G889)=0,"",O903)</f>
        <v/>
      </c>
      <c r="P904" s="297" t="str">
        <f>IF(LEN(SWDATA!C889)=0,"",SWDATA!C889)</f>
        <v/>
      </c>
      <c r="Q904" s="312" t="str">
        <f t="shared" si="3317"/>
        <v/>
      </c>
      <c r="R904" s="223" t="s">
        <v>261</v>
      </c>
      <c r="S904" s="224"/>
      <c r="T904" s="224"/>
      <c r="U904" s="264" t="s">
        <v>610</v>
      </c>
      <c r="V904" s="205" t="s">
        <v>221</v>
      </c>
      <c r="W904" s="266">
        <f>IF(OR(Is_Loading,LEN($A904)=0),"",SWDATA!P889)</f>
        <v>0</v>
      </c>
      <c r="X904" s="267">
        <f>IF(OR(Is_Loading,LEN($A904)=0),"",SWDATA!Q889)</f>
        <v>0</v>
      </c>
      <c r="Y904" s="267">
        <f>IF(OR(Is_Loading,LEN($A904)=0),"",SWDATA!R889)</f>
        <v>0</v>
      </c>
      <c r="Z904" s="266" t="str">
        <f t="shared" si="3358"/>
        <v/>
      </c>
      <c r="AA904" s="266">
        <f>IF(OR(Is_Loading,LEN($A904)=0),"",SWDATA!T889)</f>
        <v>0</v>
      </c>
      <c r="AB904" s="267">
        <f>IF(OR(Is_Loading,LEN($A904)=0),"",SWDATA!U889)</f>
        <v>0</v>
      </c>
      <c r="AC904" s="267">
        <f>IF(OR(Is_Loading,LEN($A904)=0),"",SWDATA!V889)</f>
        <v>0</v>
      </c>
      <c r="AD904" s="266" t="str">
        <f t="shared" si="3318"/>
        <v/>
      </c>
      <c r="AE904" s="266">
        <f>IF(OR(Is_Loading,LEN($A904)=0),"",SWDATA!X889)</f>
        <v>0</v>
      </c>
      <c r="AF904" s="267">
        <f>IF(OR(Is_Loading,LEN($A904)=0),"",SWDATA!Y889)</f>
        <v>0</v>
      </c>
      <c r="AG904" s="267">
        <f>IF(OR(Is_Loading,LEN($A904)=0),"",SWDATA!Z889)</f>
        <v>0</v>
      </c>
      <c r="AH904" s="266" t="str">
        <f t="shared" si="3319"/>
        <v/>
      </c>
      <c r="AI904" s="266">
        <f>IF(OR(Is_Loading,LEN($A904)=0),"",SWDATA!AB889)</f>
        <v>0</v>
      </c>
      <c r="AJ904" s="267">
        <f>IF(OR(Is_Loading,LEN($A904)=0),"",SWDATA!AC889)</f>
        <v>0</v>
      </c>
      <c r="AK904" s="267">
        <f>IF(OR(Is_Loading,LEN($A904)=0),"",SWDATA!AD889)</f>
        <v>0</v>
      </c>
      <c r="AL904" s="266" t="str">
        <f t="shared" si="3320"/>
        <v/>
      </c>
      <c r="AM904" s="266">
        <f>IF(OR(Is_Loading,LEN($A904)=0),"",SWDATA!AF889)</f>
        <v>0</v>
      </c>
      <c r="AN904" s="267">
        <f>IF(OR(Is_Loading,LEN($A904)=0),"",SWDATA!AG889)</f>
        <v>0</v>
      </c>
      <c r="AO904" s="323">
        <f>IF(OR(Is_Loading,LEN($A904)=0),"",SWDATA!AH889)</f>
        <v>0</v>
      </c>
      <c r="AP904" s="320" t="str">
        <f t="shared" si="3321"/>
        <v/>
      </c>
      <c r="AQ904" s="266">
        <f>IF(OR(Is_Loading,LEN($A904)=0),"",SWDATA!AJ889)</f>
        <v>0</v>
      </c>
      <c r="AR904" s="267">
        <f>IF(OR(Is_Loading,LEN($A904)=0),"",SWDATA!AK889)</f>
        <v>0</v>
      </c>
      <c r="AS904" s="267">
        <f>IF(OR(Is_Loading,LEN($A904)=0),"",SWDATA!AL889)</f>
        <v>0</v>
      </c>
      <c r="AT904" s="266" t="str">
        <f t="shared" si="3322"/>
        <v/>
      </c>
      <c r="AU904" s="266">
        <f>IF(OR(Is_Loading,LEN($A904)=0),"",SWDATA!AN889)</f>
        <v>0</v>
      </c>
      <c r="AV904" s="267">
        <f>IF(OR(Is_Loading,LEN($A904)=0),"",SWDATA!AO889)</f>
        <v>0</v>
      </c>
      <c r="AW904" s="267">
        <f>IF(OR(Is_Loading,LEN($A904)=0),"",SWDATA!AP889)</f>
        <v>0</v>
      </c>
      <c r="AX904" s="266" t="str">
        <f t="shared" si="3323"/>
        <v/>
      </c>
      <c r="AY904" s="266">
        <f>IF(OR(Is_Loading,LEN($A904)=0),"",SWDATA!AR889)</f>
        <v>0</v>
      </c>
      <c r="AZ904" s="267">
        <f>IF(OR(Is_Loading,LEN($A904)=0),"",SWDATA!AS889)</f>
        <v>0</v>
      </c>
      <c r="BA904" s="267">
        <f>IF(OR(Is_Loading,LEN($A904)=0),"",SWDATA!AT889)</f>
        <v>0</v>
      </c>
      <c r="BB904" s="266" t="str">
        <f t="shared" si="3324"/>
        <v/>
      </c>
      <c r="BC904" s="266">
        <f>IF(OR(Is_Loading,LEN($A904)=0),"",SWDATA!AV889)</f>
        <v>0</v>
      </c>
      <c r="BD904" s="267">
        <f>IF(OR(Is_Loading,LEN($A904)=0),"",SWDATA!AW889)</f>
        <v>0</v>
      </c>
      <c r="BE904" s="323">
        <f>IF(OR(Is_Loading,LEN($A904)=0),"",SWDATA!AX889)</f>
        <v>0</v>
      </c>
      <c r="BF904" s="320" t="str">
        <f t="shared" si="3325"/>
        <v/>
      </c>
      <c r="BG904" s="11"/>
      <c r="BH904" s="11"/>
      <c r="BI904" s="11"/>
      <c r="BJ904" s="11"/>
      <c r="BK904" s="11"/>
      <c r="BL904" s="11"/>
      <c r="BM904" s="11"/>
      <c r="BN904" s="11"/>
      <c r="BO904" s="11"/>
      <c r="BP904" s="11"/>
      <c r="BQ904" s="11"/>
      <c r="BR904" s="11"/>
      <c r="BS904" s="11"/>
      <c r="BT904" s="11"/>
      <c r="BU904" s="11"/>
      <c r="BV904" s="11"/>
      <c r="BW904" s="11"/>
      <c r="BX904" s="11"/>
      <c r="BY904" s="11"/>
      <c r="BZ904" s="11"/>
      <c r="CA904" s="11"/>
      <c r="CB904" s="11"/>
      <c r="CC904" s="11"/>
      <c r="CD904" s="11"/>
      <c r="CE904" s="11"/>
      <c r="CF904" s="11"/>
      <c r="CG904" s="11"/>
      <c r="CH904" s="11"/>
      <c r="CI904" s="11"/>
      <c r="CJ904" s="11"/>
      <c r="CK904" s="11"/>
      <c r="CL904" s="11"/>
      <c r="CM904" s="11"/>
      <c r="CN904" s="351"/>
      <c r="CO904" s="351"/>
      <c r="CP904" s="351"/>
      <c r="CQ904" s="351"/>
      <c r="CR904" s="351"/>
      <c r="CS904" s="351"/>
      <c r="CT904" s="351"/>
      <c r="CU904" s="351"/>
      <c r="CV904" s="351"/>
      <c r="CW904" s="351"/>
      <c r="CX904" s="351"/>
      <c r="CY904" s="351"/>
      <c r="CZ904" s="351"/>
      <c r="DA904" s="351"/>
      <c r="DB904" s="351"/>
      <c r="DC904" s="351"/>
      <c r="DD904" s="351"/>
      <c r="DE904" s="351"/>
      <c r="DF904" s="351"/>
      <c r="DG904" s="351"/>
      <c r="DH904" s="351"/>
      <c r="DI904" s="351"/>
      <c r="DJ904" s="351"/>
      <c r="DK904" s="351"/>
      <c r="DL904" s="351"/>
      <c r="DM904" s="351"/>
      <c r="DN904" s="351"/>
      <c r="DS904" s="372"/>
      <c r="DT904" s="374"/>
      <c r="DU904" s="375"/>
      <c r="DV904" s="375"/>
      <c r="DW904" s="375"/>
      <c r="DX904" s="375">
        <v>1</v>
      </c>
      <c r="DY904" s="375">
        <f t="shared" si="3326"/>
        <v>0</v>
      </c>
      <c r="DZ904" s="375">
        <f t="shared" si="3327"/>
        <v>0</v>
      </c>
      <c r="EA904" s="375">
        <f t="shared" si="3328"/>
        <v>1</v>
      </c>
      <c r="EB904" s="375">
        <f t="shared" si="3329"/>
        <v>0</v>
      </c>
      <c r="EC904" s="375">
        <f t="shared" si="3330"/>
        <v>0</v>
      </c>
      <c r="ED904" s="375">
        <f t="shared" si="3331"/>
        <v>1</v>
      </c>
      <c r="EE904" s="375">
        <f t="shared" si="3332"/>
        <v>0</v>
      </c>
      <c r="EF904" s="375">
        <f t="shared" si="3333"/>
        <v>0</v>
      </c>
      <c r="EG904" s="375">
        <f t="shared" si="3334"/>
        <v>1</v>
      </c>
      <c r="EH904" s="375">
        <f t="shared" si="3335"/>
        <v>0</v>
      </c>
      <c r="EI904" s="375">
        <f t="shared" si="3336"/>
        <v>0</v>
      </c>
      <c r="EJ904" s="375">
        <f t="shared" si="3337"/>
        <v>1</v>
      </c>
      <c r="EK904" s="375">
        <f t="shared" si="3338"/>
        <v>0</v>
      </c>
      <c r="EL904" s="375">
        <f t="shared" si="3339"/>
        <v>0</v>
      </c>
      <c r="EM904" s="375">
        <f t="shared" si="3340"/>
        <v>1</v>
      </c>
      <c r="EN904" s="375">
        <f t="shared" si="3341"/>
        <v>0</v>
      </c>
      <c r="EO904" s="375">
        <f t="shared" si="3342"/>
        <v>0</v>
      </c>
      <c r="EP904" s="375">
        <f t="shared" si="3343"/>
        <v>1</v>
      </c>
      <c r="EQ904" s="375">
        <f t="shared" si="3344"/>
        <v>0</v>
      </c>
      <c r="ER904" s="375">
        <f t="shared" si="3345"/>
        <v>0</v>
      </c>
      <c r="ES904" s="375">
        <f t="shared" si="3346"/>
        <v>1</v>
      </c>
      <c r="ET904" s="375">
        <f t="shared" si="3347"/>
        <v>0</v>
      </c>
      <c r="EU904" s="375">
        <f t="shared" si="3348"/>
        <v>0</v>
      </c>
      <c r="EV904" s="375">
        <f t="shared" si="3349"/>
        <v>1</v>
      </c>
      <c r="EW904" s="375">
        <f t="shared" si="3350"/>
        <v>0</v>
      </c>
      <c r="EX904" s="375">
        <f t="shared" si="3351"/>
        <v>0</v>
      </c>
      <c r="EY904" s="375">
        <f t="shared" si="3352"/>
        <v>1</v>
      </c>
      <c r="EZ904" s="375">
        <f t="shared" si="3353"/>
        <v>0</v>
      </c>
      <c r="FA904" s="375">
        <f t="shared" si="3354"/>
        <v>0</v>
      </c>
      <c r="FB904" s="375">
        <f t="shared" si="3355"/>
        <v>1</v>
      </c>
      <c r="FC904" s="375">
        <f t="shared" si="3356"/>
        <v>0</v>
      </c>
      <c r="FD904" s="375">
        <f t="shared" si="3357"/>
        <v>0</v>
      </c>
      <c r="FE904" s="376"/>
      <c r="FF904" s="372"/>
      <c r="FG904" s="372"/>
      <c r="FH904" s="372"/>
      <c r="FI904" s="372"/>
      <c r="FJ904" s="372"/>
      <c r="FK904" s="372"/>
      <c r="FL904" s="372"/>
      <c r="FM904" s="372"/>
      <c r="FN904" s="372"/>
      <c r="FO904" s="372"/>
      <c r="FP904" s="372"/>
      <c r="FQ904" s="372"/>
      <c r="FR904" s="372"/>
      <c r="FS904" s="372"/>
      <c r="FT904" s="372"/>
      <c r="FU904" s="372"/>
      <c r="FV904" s="372"/>
      <c r="FW904" s="372"/>
      <c r="FX904" s="372"/>
      <c r="FY904" s="372"/>
      <c r="FZ904" s="372"/>
      <c r="GA904" s="372"/>
      <c r="GB904" s="372"/>
      <c r="GC904" s="372"/>
      <c r="GD904" s="372"/>
      <c r="GE904" s="372"/>
      <c r="GF904" s="372"/>
      <c r="GG904" s="372"/>
      <c r="GH904" s="372"/>
      <c r="GI904" s="372"/>
      <c r="GJ904" s="372"/>
      <c r="GK904" s="372"/>
      <c r="GL904" s="372"/>
      <c r="GM904" s="372"/>
      <c r="GN904" s="372"/>
      <c r="GO904" s="372"/>
      <c r="GP904" s="372"/>
      <c r="GQ904" s="372"/>
      <c r="GR904" s="372"/>
      <c r="GS904" s="372"/>
      <c r="GT904" s="372"/>
      <c r="GU904" s="372"/>
      <c r="GV904" s="372"/>
      <c r="GW904" s="372"/>
      <c r="GX904" s="372"/>
      <c r="GY904" s="372"/>
      <c r="GZ904" s="372"/>
      <c r="HA904" s="372"/>
      <c r="HB904" s="372"/>
      <c r="HC904" s="372"/>
    </row>
    <row r="905" spans="1:211" s="373" customFormat="1" ht="15" hidden="1" customHeight="1" outlineLevel="1" x14ac:dyDescent="0.2">
      <c r="A905" s="366">
        <f>SWDATA!O890</f>
        <v>0</v>
      </c>
      <c r="B905" s="366">
        <f>SWDATA!M890</f>
        <v>0</v>
      </c>
      <c r="C905" s="351">
        <f>IF(AND(SWDATA!M890=1,SWDATA!Q890="promotions"),SWDATA!P890,0)</f>
        <v>0</v>
      </c>
      <c r="D905" s="367">
        <f>ROW(SWDATA!M890)</f>
        <v>890</v>
      </c>
      <c r="E905" s="368">
        <f t="shared" si="3361"/>
        <v>0</v>
      </c>
      <c r="F905" s="369">
        <f t="shared" si="3313"/>
        <v>1</v>
      </c>
      <c r="G905" s="366" t="str">
        <f t="shared" si="3314"/>
        <v/>
      </c>
      <c r="H905" s="370"/>
      <c r="J905" s="238">
        <f t="shared" si="3315"/>
        <v>0</v>
      </c>
      <c r="K905" s="239" t="str">
        <f t="shared" si="3316"/>
        <v/>
      </c>
      <c r="L905" s="342"/>
      <c r="M905" s="345"/>
      <c r="N905" s="340" t="str">
        <f>IF(LEN(SWDATA!F890)=0,"",N904)</f>
        <v/>
      </c>
      <c r="O905" s="296" t="str">
        <f>IF(LEN(SWDATA!G890)=0,"",O904)</f>
        <v/>
      </c>
      <c r="P905" s="297" t="str">
        <f>IF(LEN(SWDATA!C890)=0,"",SWDATA!C890)</f>
        <v/>
      </c>
      <c r="Q905" s="312" t="str">
        <f t="shared" si="3317"/>
        <v/>
      </c>
      <c r="R905" s="223" t="s">
        <v>261</v>
      </c>
      <c r="S905" s="224"/>
      <c r="T905" s="224"/>
      <c r="U905" s="264" t="s">
        <v>612</v>
      </c>
      <c r="V905" s="205" t="s">
        <v>221</v>
      </c>
      <c r="W905" s="266">
        <f>IF(OR(Is_Loading,LEN($A905)=0),"",SWDATA!P890)</f>
        <v>0</v>
      </c>
      <c r="X905" s="267">
        <f>IF(OR(Is_Loading,LEN($A905)=0),"",SWDATA!Q890)</f>
        <v>0</v>
      </c>
      <c r="Y905" s="267">
        <f>IF(OR(Is_Loading,LEN($A905)=0),"",SWDATA!R890)</f>
        <v>0</v>
      </c>
      <c r="Z905" s="266" t="str">
        <f t="shared" si="3358"/>
        <v/>
      </c>
      <c r="AA905" s="266">
        <f>IF(OR(Is_Loading,LEN($A905)=0),"",SWDATA!T890)</f>
        <v>0</v>
      </c>
      <c r="AB905" s="267">
        <f>IF(OR(Is_Loading,LEN($A905)=0),"",SWDATA!U890)</f>
        <v>0</v>
      </c>
      <c r="AC905" s="267">
        <f>IF(OR(Is_Loading,LEN($A905)=0),"",SWDATA!V890)</f>
        <v>0</v>
      </c>
      <c r="AD905" s="266" t="str">
        <f t="shared" si="3318"/>
        <v/>
      </c>
      <c r="AE905" s="266">
        <f>IF(OR(Is_Loading,LEN($A905)=0),"",SWDATA!X890)</f>
        <v>0</v>
      </c>
      <c r="AF905" s="267">
        <f>IF(OR(Is_Loading,LEN($A905)=0),"",SWDATA!Y890)</f>
        <v>0</v>
      </c>
      <c r="AG905" s="267">
        <f>IF(OR(Is_Loading,LEN($A905)=0),"",SWDATA!Z890)</f>
        <v>0</v>
      </c>
      <c r="AH905" s="266" t="str">
        <f t="shared" si="3319"/>
        <v/>
      </c>
      <c r="AI905" s="266">
        <f>IF(OR(Is_Loading,LEN($A905)=0),"",SWDATA!AB890)</f>
        <v>0</v>
      </c>
      <c r="AJ905" s="267">
        <f>IF(OR(Is_Loading,LEN($A905)=0),"",SWDATA!AC890)</f>
        <v>0</v>
      </c>
      <c r="AK905" s="267">
        <f>IF(OR(Is_Loading,LEN($A905)=0),"",SWDATA!AD890)</f>
        <v>0</v>
      </c>
      <c r="AL905" s="266" t="str">
        <f t="shared" si="3320"/>
        <v/>
      </c>
      <c r="AM905" s="266">
        <f>IF(OR(Is_Loading,LEN($A905)=0),"",SWDATA!AF890)</f>
        <v>0</v>
      </c>
      <c r="AN905" s="267">
        <f>IF(OR(Is_Loading,LEN($A905)=0),"",SWDATA!AG890)</f>
        <v>0</v>
      </c>
      <c r="AO905" s="323">
        <f>IF(OR(Is_Loading,LEN($A905)=0),"",SWDATA!AH890)</f>
        <v>0</v>
      </c>
      <c r="AP905" s="320" t="str">
        <f t="shared" si="3321"/>
        <v/>
      </c>
      <c r="AQ905" s="266">
        <f>IF(OR(Is_Loading,LEN($A905)=0),"",SWDATA!AJ890)</f>
        <v>0</v>
      </c>
      <c r="AR905" s="267">
        <f>IF(OR(Is_Loading,LEN($A905)=0),"",SWDATA!AK890)</f>
        <v>0</v>
      </c>
      <c r="AS905" s="267">
        <f>IF(OR(Is_Loading,LEN($A905)=0),"",SWDATA!AL890)</f>
        <v>0</v>
      </c>
      <c r="AT905" s="266" t="str">
        <f t="shared" si="3322"/>
        <v/>
      </c>
      <c r="AU905" s="266">
        <f>IF(OR(Is_Loading,LEN($A905)=0),"",SWDATA!AN890)</f>
        <v>0</v>
      </c>
      <c r="AV905" s="267">
        <f>IF(OR(Is_Loading,LEN($A905)=0),"",SWDATA!AO890)</f>
        <v>0</v>
      </c>
      <c r="AW905" s="267">
        <f>IF(OR(Is_Loading,LEN($A905)=0),"",SWDATA!AP890)</f>
        <v>0</v>
      </c>
      <c r="AX905" s="266" t="str">
        <f t="shared" si="3323"/>
        <v/>
      </c>
      <c r="AY905" s="266">
        <f>IF(OR(Is_Loading,LEN($A905)=0),"",SWDATA!AR890)</f>
        <v>0</v>
      </c>
      <c r="AZ905" s="267">
        <f>IF(OR(Is_Loading,LEN($A905)=0),"",SWDATA!AS890)</f>
        <v>0</v>
      </c>
      <c r="BA905" s="267">
        <f>IF(OR(Is_Loading,LEN($A905)=0),"",SWDATA!AT890)</f>
        <v>0</v>
      </c>
      <c r="BB905" s="266" t="str">
        <f t="shared" si="3324"/>
        <v/>
      </c>
      <c r="BC905" s="266">
        <f>IF(OR(Is_Loading,LEN($A905)=0),"",SWDATA!AV890)</f>
        <v>0</v>
      </c>
      <c r="BD905" s="267">
        <f>IF(OR(Is_Loading,LEN($A905)=0),"",SWDATA!AW890)</f>
        <v>0</v>
      </c>
      <c r="BE905" s="323">
        <f>IF(OR(Is_Loading,LEN($A905)=0),"",SWDATA!AX890)</f>
        <v>0</v>
      </c>
      <c r="BF905" s="320" t="str">
        <f t="shared" si="3325"/>
        <v/>
      </c>
      <c r="BG905" s="11"/>
      <c r="BH905" s="11"/>
      <c r="BI905" s="11"/>
      <c r="BJ905" s="11"/>
      <c r="BK905" s="11"/>
      <c r="BL905" s="11"/>
      <c r="BM905" s="11"/>
      <c r="BN905" s="11"/>
      <c r="BO905" s="11"/>
      <c r="BP905" s="11"/>
      <c r="BQ905" s="11"/>
      <c r="BR905" s="11"/>
      <c r="BS905" s="11"/>
      <c r="BT905" s="11"/>
      <c r="BU905" s="11"/>
      <c r="BV905" s="11"/>
      <c r="BW905" s="11"/>
      <c r="BX905" s="11"/>
      <c r="BY905" s="11"/>
      <c r="BZ905" s="11"/>
      <c r="CA905" s="11"/>
      <c r="CB905" s="11"/>
      <c r="CC905" s="11"/>
      <c r="CD905" s="11"/>
      <c r="CE905" s="11"/>
      <c r="CF905" s="11"/>
      <c r="CG905" s="11"/>
      <c r="CH905" s="11"/>
      <c r="CI905" s="11"/>
      <c r="CJ905" s="11"/>
      <c r="CK905" s="11"/>
      <c r="CL905" s="11"/>
      <c r="CM905" s="11"/>
      <c r="CN905" s="351"/>
      <c r="CO905" s="351"/>
      <c r="CP905" s="351"/>
      <c r="CQ905" s="351"/>
      <c r="CR905" s="351"/>
      <c r="CS905" s="351"/>
      <c r="CT905" s="351"/>
      <c r="CU905" s="351"/>
      <c r="CV905" s="351"/>
      <c r="CW905" s="351"/>
      <c r="CX905" s="351"/>
      <c r="CY905" s="351"/>
      <c r="CZ905" s="351"/>
      <c r="DA905" s="351"/>
      <c r="DB905" s="351"/>
      <c r="DC905" s="351"/>
      <c r="DD905" s="351"/>
      <c r="DE905" s="351"/>
      <c r="DF905" s="351"/>
      <c r="DG905" s="351"/>
      <c r="DH905" s="351"/>
      <c r="DI905" s="351"/>
      <c r="DJ905" s="351"/>
      <c r="DK905" s="351"/>
      <c r="DL905" s="351"/>
      <c r="DM905" s="351"/>
      <c r="DN905" s="351"/>
      <c r="DS905" s="372"/>
      <c r="DT905" s="374"/>
      <c r="DU905" s="375"/>
      <c r="DV905" s="375"/>
      <c r="DW905" s="375"/>
      <c r="DX905" s="375">
        <v>1</v>
      </c>
      <c r="DY905" s="375">
        <f t="shared" si="3326"/>
        <v>0</v>
      </c>
      <c r="DZ905" s="375">
        <f t="shared" si="3327"/>
        <v>0</v>
      </c>
      <c r="EA905" s="375">
        <f t="shared" si="3328"/>
        <v>1</v>
      </c>
      <c r="EB905" s="375">
        <f t="shared" si="3329"/>
        <v>0</v>
      </c>
      <c r="EC905" s="375">
        <f t="shared" si="3330"/>
        <v>0</v>
      </c>
      <c r="ED905" s="375">
        <f t="shared" si="3331"/>
        <v>1</v>
      </c>
      <c r="EE905" s="375">
        <f t="shared" si="3332"/>
        <v>0</v>
      </c>
      <c r="EF905" s="375">
        <f t="shared" si="3333"/>
        <v>0</v>
      </c>
      <c r="EG905" s="375">
        <f t="shared" si="3334"/>
        <v>1</v>
      </c>
      <c r="EH905" s="375">
        <f t="shared" si="3335"/>
        <v>0</v>
      </c>
      <c r="EI905" s="375">
        <f t="shared" si="3336"/>
        <v>0</v>
      </c>
      <c r="EJ905" s="375">
        <f t="shared" si="3337"/>
        <v>1</v>
      </c>
      <c r="EK905" s="375">
        <f t="shared" si="3338"/>
        <v>0</v>
      </c>
      <c r="EL905" s="375">
        <f t="shared" si="3339"/>
        <v>0</v>
      </c>
      <c r="EM905" s="375">
        <f t="shared" si="3340"/>
        <v>1</v>
      </c>
      <c r="EN905" s="375">
        <f t="shared" si="3341"/>
        <v>0</v>
      </c>
      <c r="EO905" s="375">
        <f t="shared" si="3342"/>
        <v>0</v>
      </c>
      <c r="EP905" s="375">
        <f t="shared" si="3343"/>
        <v>1</v>
      </c>
      <c r="EQ905" s="375">
        <f t="shared" si="3344"/>
        <v>0</v>
      </c>
      <c r="ER905" s="375">
        <f t="shared" si="3345"/>
        <v>0</v>
      </c>
      <c r="ES905" s="375">
        <f t="shared" si="3346"/>
        <v>1</v>
      </c>
      <c r="ET905" s="375">
        <f t="shared" si="3347"/>
        <v>0</v>
      </c>
      <c r="EU905" s="375">
        <f t="shared" si="3348"/>
        <v>0</v>
      </c>
      <c r="EV905" s="375">
        <f t="shared" si="3349"/>
        <v>1</v>
      </c>
      <c r="EW905" s="375">
        <f t="shared" si="3350"/>
        <v>0</v>
      </c>
      <c r="EX905" s="375">
        <f t="shared" si="3351"/>
        <v>0</v>
      </c>
      <c r="EY905" s="375">
        <f t="shared" si="3352"/>
        <v>1</v>
      </c>
      <c r="EZ905" s="375">
        <f t="shared" si="3353"/>
        <v>0</v>
      </c>
      <c r="FA905" s="375">
        <f t="shared" si="3354"/>
        <v>0</v>
      </c>
      <c r="FB905" s="375">
        <f t="shared" si="3355"/>
        <v>1</v>
      </c>
      <c r="FC905" s="375">
        <f t="shared" si="3356"/>
        <v>0</v>
      </c>
      <c r="FD905" s="375">
        <f t="shared" si="3357"/>
        <v>0</v>
      </c>
      <c r="FE905" s="376"/>
      <c r="FF905" s="372"/>
      <c r="FG905" s="372"/>
      <c r="FH905" s="372"/>
      <c r="FI905" s="372"/>
      <c r="FJ905" s="372"/>
      <c r="FK905" s="372"/>
      <c r="FL905" s="372"/>
      <c r="FM905" s="372"/>
      <c r="FN905" s="372"/>
      <c r="FO905" s="372"/>
      <c r="FP905" s="372"/>
      <c r="FQ905" s="372"/>
      <c r="FR905" s="372"/>
      <c r="FS905" s="372"/>
      <c r="FT905" s="372"/>
      <c r="FU905" s="372"/>
      <c r="FV905" s="372"/>
      <c r="FW905" s="372"/>
      <c r="FX905" s="372"/>
      <c r="FY905" s="372"/>
      <c r="FZ905" s="372"/>
      <c r="GA905" s="372"/>
      <c r="GB905" s="372"/>
      <c r="GC905" s="372"/>
      <c r="GD905" s="372"/>
      <c r="GE905" s="372"/>
      <c r="GF905" s="372"/>
      <c r="GG905" s="372"/>
      <c r="GH905" s="372"/>
      <c r="GI905" s="372"/>
      <c r="GJ905" s="372"/>
      <c r="GK905" s="372"/>
      <c r="GL905" s="372"/>
      <c r="GM905" s="372"/>
      <c r="GN905" s="372"/>
      <c r="GO905" s="372"/>
      <c r="GP905" s="372"/>
      <c r="GQ905" s="372"/>
      <c r="GR905" s="372"/>
      <c r="GS905" s="372"/>
      <c r="GT905" s="372"/>
      <c r="GU905" s="372"/>
      <c r="GV905" s="372"/>
      <c r="GW905" s="372"/>
      <c r="GX905" s="372"/>
      <c r="GY905" s="372"/>
      <c r="GZ905" s="372"/>
      <c r="HA905" s="372"/>
      <c r="HB905" s="372"/>
      <c r="HC905" s="372"/>
    </row>
    <row r="906" spans="1:211" s="373" customFormat="1" ht="15" hidden="1" customHeight="1" outlineLevel="1" x14ac:dyDescent="0.2">
      <c r="A906" s="366">
        <f>SWDATA!O891</f>
        <v>0</v>
      </c>
      <c r="B906" s="366">
        <f>SWDATA!M891</f>
        <v>0</v>
      </c>
      <c r="C906" s="351">
        <f>IF(AND(SWDATA!M891=1,SWDATA!Q891="promotions"),SWDATA!P891,0)</f>
        <v>0</v>
      </c>
      <c r="D906" s="367">
        <f>ROW(SWDATA!M891)</f>
        <v>891</v>
      </c>
      <c r="E906" s="368">
        <f t="shared" si="3361"/>
        <v>0</v>
      </c>
      <c r="F906" s="369">
        <f t="shared" si="3313"/>
        <v>1</v>
      </c>
      <c r="G906" s="366" t="str">
        <f t="shared" si="3314"/>
        <v/>
      </c>
      <c r="H906" s="370"/>
      <c r="J906" s="238">
        <f t="shared" si="3315"/>
        <v>0</v>
      </c>
      <c r="K906" s="239" t="str">
        <f t="shared" si="3316"/>
        <v/>
      </c>
      <c r="L906" s="342"/>
      <c r="M906" s="345"/>
      <c r="N906" s="340" t="str">
        <f>IF(LEN(SWDATA!F891)=0,"",N905)</f>
        <v/>
      </c>
      <c r="O906" s="296" t="str">
        <f>IF(LEN(SWDATA!G891)=0,"",O905)</f>
        <v/>
      </c>
      <c r="P906" s="297" t="str">
        <f>IF(LEN(SWDATA!C891)=0,"",SWDATA!C891)</f>
        <v/>
      </c>
      <c r="Q906" s="312" t="str">
        <f t="shared" si="3317"/>
        <v/>
      </c>
      <c r="R906" s="223" t="s">
        <v>261</v>
      </c>
      <c r="S906" s="224"/>
      <c r="T906" s="224"/>
      <c r="U906" s="264" t="s">
        <v>597</v>
      </c>
      <c r="V906" s="205" t="s">
        <v>221</v>
      </c>
      <c r="W906" s="266">
        <f>IF(OR(Is_Loading,LEN($A906)=0),"",SWDATA!P891)</f>
        <v>0</v>
      </c>
      <c r="X906" s="267">
        <f>IF(OR(Is_Loading,LEN($A906)=0),"",SWDATA!Q891)</f>
        <v>0</v>
      </c>
      <c r="Y906" s="267">
        <f>IF(OR(Is_Loading,LEN($A906)=0),"",SWDATA!R891)</f>
        <v>0</v>
      </c>
      <c r="Z906" s="266" t="str">
        <f t="shared" si="3358"/>
        <v/>
      </c>
      <c r="AA906" s="266">
        <f>IF(OR(Is_Loading,LEN($A906)=0),"",SWDATA!T891)</f>
        <v>0</v>
      </c>
      <c r="AB906" s="267">
        <f>IF(OR(Is_Loading,LEN($A906)=0),"",SWDATA!U891)</f>
        <v>0</v>
      </c>
      <c r="AC906" s="267">
        <f>IF(OR(Is_Loading,LEN($A906)=0),"",SWDATA!V891)</f>
        <v>0</v>
      </c>
      <c r="AD906" s="266" t="str">
        <f t="shared" si="3318"/>
        <v/>
      </c>
      <c r="AE906" s="266">
        <f>IF(OR(Is_Loading,LEN($A906)=0),"",SWDATA!X891)</f>
        <v>0</v>
      </c>
      <c r="AF906" s="267">
        <f>IF(OR(Is_Loading,LEN($A906)=0),"",SWDATA!Y891)</f>
        <v>0</v>
      </c>
      <c r="AG906" s="267">
        <f>IF(OR(Is_Loading,LEN($A906)=0),"",SWDATA!Z891)</f>
        <v>0</v>
      </c>
      <c r="AH906" s="266" t="str">
        <f t="shared" si="3319"/>
        <v/>
      </c>
      <c r="AI906" s="266">
        <f>IF(OR(Is_Loading,LEN($A906)=0),"",SWDATA!AB891)</f>
        <v>0</v>
      </c>
      <c r="AJ906" s="267">
        <f>IF(OR(Is_Loading,LEN($A906)=0),"",SWDATA!AC891)</f>
        <v>0</v>
      </c>
      <c r="AK906" s="267">
        <f>IF(OR(Is_Loading,LEN($A906)=0),"",SWDATA!AD891)</f>
        <v>0</v>
      </c>
      <c r="AL906" s="266" t="str">
        <f t="shared" si="3320"/>
        <v/>
      </c>
      <c r="AM906" s="266">
        <f>IF(OR(Is_Loading,LEN($A906)=0),"",SWDATA!AF891)</f>
        <v>0</v>
      </c>
      <c r="AN906" s="267">
        <f>IF(OR(Is_Loading,LEN($A906)=0),"",SWDATA!AG891)</f>
        <v>0</v>
      </c>
      <c r="AO906" s="323">
        <f>IF(OR(Is_Loading,LEN($A906)=0),"",SWDATA!AH891)</f>
        <v>0</v>
      </c>
      <c r="AP906" s="320" t="str">
        <f t="shared" si="3321"/>
        <v/>
      </c>
      <c r="AQ906" s="266">
        <f>IF(OR(Is_Loading,LEN($A906)=0),"",SWDATA!AJ891)</f>
        <v>0</v>
      </c>
      <c r="AR906" s="267">
        <f>IF(OR(Is_Loading,LEN($A906)=0),"",SWDATA!AK891)</f>
        <v>0</v>
      </c>
      <c r="AS906" s="267">
        <f>IF(OR(Is_Loading,LEN($A906)=0),"",SWDATA!AL891)</f>
        <v>0</v>
      </c>
      <c r="AT906" s="266" t="str">
        <f t="shared" si="3322"/>
        <v/>
      </c>
      <c r="AU906" s="266">
        <f>IF(OR(Is_Loading,LEN($A906)=0),"",SWDATA!AN891)</f>
        <v>0</v>
      </c>
      <c r="AV906" s="267">
        <f>IF(OR(Is_Loading,LEN($A906)=0),"",SWDATA!AO891)</f>
        <v>0</v>
      </c>
      <c r="AW906" s="267">
        <f>IF(OR(Is_Loading,LEN($A906)=0),"",SWDATA!AP891)</f>
        <v>0</v>
      </c>
      <c r="AX906" s="266" t="str">
        <f t="shared" si="3323"/>
        <v/>
      </c>
      <c r="AY906" s="266">
        <f>IF(OR(Is_Loading,LEN($A906)=0),"",SWDATA!AR891)</f>
        <v>0</v>
      </c>
      <c r="AZ906" s="267">
        <f>IF(OR(Is_Loading,LEN($A906)=0),"",SWDATA!AS891)</f>
        <v>0</v>
      </c>
      <c r="BA906" s="267">
        <f>IF(OR(Is_Loading,LEN($A906)=0),"",SWDATA!AT891)</f>
        <v>0</v>
      </c>
      <c r="BB906" s="266" t="str">
        <f t="shared" si="3324"/>
        <v/>
      </c>
      <c r="BC906" s="266">
        <f>IF(OR(Is_Loading,LEN($A906)=0),"",SWDATA!AV891)</f>
        <v>0</v>
      </c>
      <c r="BD906" s="267">
        <f>IF(OR(Is_Loading,LEN($A906)=0),"",SWDATA!AW891)</f>
        <v>0</v>
      </c>
      <c r="BE906" s="323">
        <f>IF(OR(Is_Loading,LEN($A906)=0),"",SWDATA!AX891)</f>
        <v>0</v>
      </c>
      <c r="BF906" s="320" t="str">
        <f t="shared" si="3325"/>
        <v/>
      </c>
      <c r="BG906" s="11"/>
      <c r="BH906" s="11"/>
      <c r="BI906" s="11"/>
      <c r="BJ906" s="11"/>
      <c r="BK906" s="11"/>
      <c r="BL906" s="11"/>
      <c r="BM906" s="11"/>
      <c r="BN906" s="11"/>
      <c r="BO906" s="11"/>
      <c r="BP906" s="11"/>
      <c r="BQ906" s="11"/>
      <c r="BR906" s="11"/>
      <c r="BS906" s="11"/>
      <c r="BT906" s="11"/>
      <c r="BU906" s="11"/>
      <c r="BV906" s="11"/>
      <c r="BW906" s="11"/>
      <c r="BX906" s="11"/>
      <c r="BY906" s="11"/>
      <c r="BZ906" s="11"/>
      <c r="CA906" s="11"/>
      <c r="CB906" s="11"/>
      <c r="CC906" s="11"/>
      <c r="CD906" s="11"/>
      <c r="CE906" s="11"/>
      <c r="CF906" s="11"/>
      <c r="CG906" s="11"/>
      <c r="CH906" s="11"/>
      <c r="CI906" s="11"/>
      <c r="CJ906" s="11"/>
      <c r="CK906" s="11"/>
      <c r="CL906" s="11"/>
      <c r="CM906" s="11"/>
      <c r="CN906" s="351"/>
      <c r="CO906" s="351"/>
      <c r="CP906" s="351"/>
      <c r="CQ906" s="351"/>
      <c r="CR906" s="351"/>
      <c r="CS906" s="351"/>
      <c r="CT906" s="351"/>
      <c r="CU906" s="351"/>
      <c r="CV906" s="351"/>
      <c r="CW906" s="351"/>
      <c r="CX906" s="351"/>
      <c r="CY906" s="351"/>
      <c r="CZ906" s="351"/>
      <c r="DA906" s="351"/>
      <c r="DB906" s="351"/>
      <c r="DC906" s="351"/>
      <c r="DD906" s="351"/>
      <c r="DE906" s="351"/>
      <c r="DF906" s="351"/>
      <c r="DG906" s="351"/>
      <c r="DH906" s="351"/>
      <c r="DI906" s="351"/>
      <c r="DJ906" s="351"/>
      <c r="DK906" s="351"/>
      <c r="DL906" s="351"/>
      <c r="DM906" s="351"/>
      <c r="DN906" s="351"/>
      <c r="DS906" s="372"/>
      <c r="DT906" s="374"/>
      <c r="DU906" s="375"/>
      <c r="DV906" s="375"/>
      <c r="DW906" s="375"/>
      <c r="DX906" s="375">
        <v>1</v>
      </c>
      <c r="DY906" s="375">
        <f t="shared" si="3326"/>
        <v>0</v>
      </c>
      <c r="DZ906" s="375">
        <f t="shared" si="3327"/>
        <v>0</v>
      </c>
      <c r="EA906" s="375">
        <f t="shared" si="3328"/>
        <v>1</v>
      </c>
      <c r="EB906" s="375">
        <f t="shared" si="3329"/>
        <v>0</v>
      </c>
      <c r="EC906" s="375">
        <f t="shared" si="3330"/>
        <v>0</v>
      </c>
      <c r="ED906" s="375">
        <f t="shared" si="3331"/>
        <v>1</v>
      </c>
      <c r="EE906" s="375">
        <f t="shared" si="3332"/>
        <v>0</v>
      </c>
      <c r="EF906" s="375">
        <f t="shared" si="3333"/>
        <v>0</v>
      </c>
      <c r="EG906" s="375">
        <f t="shared" si="3334"/>
        <v>1</v>
      </c>
      <c r="EH906" s="375">
        <f t="shared" si="3335"/>
        <v>0</v>
      </c>
      <c r="EI906" s="375">
        <f t="shared" si="3336"/>
        <v>0</v>
      </c>
      <c r="EJ906" s="375">
        <f t="shared" si="3337"/>
        <v>1</v>
      </c>
      <c r="EK906" s="375">
        <f t="shared" si="3338"/>
        <v>0</v>
      </c>
      <c r="EL906" s="375">
        <f t="shared" si="3339"/>
        <v>0</v>
      </c>
      <c r="EM906" s="375">
        <f t="shared" si="3340"/>
        <v>1</v>
      </c>
      <c r="EN906" s="375">
        <f t="shared" si="3341"/>
        <v>0</v>
      </c>
      <c r="EO906" s="375">
        <f t="shared" si="3342"/>
        <v>0</v>
      </c>
      <c r="EP906" s="375">
        <f t="shared" si="3343"/>
        <v>1</v>
      </c>
      <c r="EQ906" s="375">
        <f t="shared" si="3344"/>
        <v>0</v>
      </c>
      <c r="ER906" s="375">
        <f t="shared" si="3345"/>
        <v>0</v>
      </c>
      <c r="ES906" s="375">
        <f t="shared" si="3346"/>
        <v>1</v>
      </c>
      <c r="ET906" s="375">
        <f t="shared" si="3347"/>
        <v>0</v>
      </c>
      <c r="EU906" s="375">
        <f t="shared" si="3348"/>
        <v>0</v>
      </c>
      <c r="EV906" s="375">
        <f t="shared" si="3349"/>
        <v>1</v>
      </c>
      <c r="EW906" s="375">
        <f t="shared" si="3350"/>
        <v>0</v>
      </c>
      <c r="EX906" s="375">
        <f t="shared" si="3351"/>
        <v>0</v>
      </c>
      <c r="EY906" s="375">
        <f t="shared" si="3352"/>
        <v>1</v>
      </c>
      <c r="EZ906" s="375">
        <f t="shared" si="3353"/>
        <v>0</v>
      </c>
      <c r="FA906" s="375">
        <f t="shared" si="3354"/>
        <v>0</v>
      </c>
      <c r="FB906" s="375">
        <f t="shared" si="3355"/>
        <v>1</v>
      </c>
      <c r="FC906" s="375">
        <f t="shared" si="3356"/>
        <v>0</v>
      </c>
      <c r="FD906" s="375">
        <f t="shared" si="3357"/>
        <v>0</v>
      </c>
      <c r="FE906" s="376"/>
      <c r="FF906" s="372"/>
      <c r="FG906" s="372"/>
      <c r="FH906" s="372"/>
      <c r="FI906" s="372"/>
      <c r="FJ906" s="372"/>
      <c r="FK906" s="372"/>
      <c r="FL906" s="372"/>
      <c r="FM906" s="372"/>
      <c r="FN906" s="372"/>
      <c r="FO906" s="372"/>
      <c r="FP906" s="372"/>
      <c r="FQ906" s="372"/>
      <c r="FR906" s="372"/>
      <c r="FS906" s="372"/>
      <c r="FT906" s="372"/>
      <c r="FU906" s="372"/>
      <c r="FV906" s="372"/>
      <c r="FW906" s="372"/>
      <c r="FX906" s="372"/>
      <c r="FY906" s="372"/>
      <c r="FZ906" s="372"/>
      <c r="GA906" s="372"/>
      <c r="GB906" s="372"/>
      <c r="GC906" s="372"/>
      <c r="GD906" s="372"/>
      <c r="GE906" s="372"/>
      <c r="GF906" s="372"/>
      <c r="GG906" s="372"/>
      <c r="GH906" s="372"/>
      <c r="GI906" s="372"/>
      <c r="GJ906" s="372"/>
      <c r="GK906" s="372"/>
      <c r="GL906" s="372"/>
      <c r="GM906" s="372"/>
      <c r="GN906" s="372"/>
      <c r="GO906" s="372"/>
      <c r="GP906" s="372"/>
      <c r="GQ906" s="372"/>
      <c r="GR906" s="372"/>
      <c r="GS906" s="372"/>
      <c r="GT906" s="372"/>
      <c r="GU906" s="372"/>
      <c r="GV906" s="372"/>
      <c r="GW906" s="372"/>
      <c r="GX906" s="372"/>
      <c r="GY906" s="372"/>
      <c r="GZ906" s="372"/>
      <c r="HA906" s="372"/>
      <c r="HB906" s="372"/>
      <c r="HC906" s="372"/>
    </row>
    <row r="907" spans="1:211" s="373" customFormat="1" ht="15" hidden="1" customHeight="1" outlineLevel="1" x14ac:dyDescent="0.2">
      <c r="A907" s="366">
        <f>SWDATA!O892</f>
        <v>0</v>
      </c>
      <c r="B907" s="366">
        <f>SWDATA!M892</f>
        <v>0</v>
      </c>
      <c r="C907" s="351">
        <f>IF(AND(SWDATA!M892=1,SWDATA!Q892="promotions"),SWDATA!P892,0)</f>
        <v>0</v>
      </c>
      <c r="D907" s="367">
        <f>ROW(SWDATA!M892)</f>
        <v>892</v>
      </c>
      <c r="E907" s="368">
        <f t="shared" si="3361"/>
        <v>0</v>
      </c>
      <c r="F907" s="369">
        <f t="shared" si="3313"/>
        <v>1</v>
      </c>
      <c r="G907" s="366" t="str">
        <f t="shared" si="3314"/>
        <v/>
      </c>
      <c r="H907" s="370"/>
      <c r="J907" s="238">
        <f t="shared" si="3315"/>
        <v>0</v>
      </c>
      <c r="K907" s="239" t="str">
        <f t="shared" si="3316"/>
        <v/>
      </c>
      <c r="L907" s="342"/>
      <c r="M907" s="345"/>
      <c r="N907" s="340" t="str">
        <f>IF(LEN(SWDATA!F892)=0,"",N906)</f>
        <v/>
      </c>
      <c r="O907" s="296" t="str">
        <f>IF(LEN(SWDATA!G892)=0,"",O906)</f>
        <v/>
      </c>
      <c r="P907" s="297" t="str">
        <f>IF(LEN(SWDATA!C892)=0,"",SWDATA!C892)</f>
        <v/>
      </c>
      <c r="Q907" s="312" t="str">
        <f t="shared" si="3317"/>
        <v/>
      </c>
      <c r="R907" s="223" t="s">
        <v>261</v>
      </c>
      <c r="S907" s="224"/>
      <c r="T907" s="224"/>
      <c r="U907" s="264" t="s">
        <v>599</v>
      </c>
      <c r="V907" s="205" t="s">
        <v>221</v>
      </c>
      <c r="W907" s="266">
        <f>IF(OR(Is_Loading,LEN($A907)=0),"",SWDATA!P892)</f>
        <v>0</v>
      </c>
      <c r="X907" s="267">
        <f>IF(OR(Is_Loading,LEN($A907)=0),"",SWDATA!Q892)</f>
        <v>0</v>
      </c>
      <c r="Y907" s="267">
        <f>IF(OR(Is_Loading,LEN($A907)=0),"",SWDATA!R892)</f>
        <v>0</v>
      </c>
      <c r="Z907" s="266" t="str">
        <f t="shared" si="3358"/>
        <v/>
      </c>
      <c r="AA907" s="266">
        <f>IF(OR(Is_Loading,LEN($A907)=0),"",SWDATA!T892)</f>
        <v>0</v>
      </c>
      <c r="AB907" s="267">
        <f>IF(OR(Is_Loading,LEN($A907)=0),"",SWDATA!U892)</f>
        <v>0</v>
      </c>
      <c r="AC907" s="267">
        <f>IF(OR(Is_Loading,LEN($A907)=0),"",SWDATA!V892)</f>
        <v>0</v>
      </c>
      <c r="AD907" s="266" t="str">
        <f t="shared" si="3318"/>
        <v/>
      </c>
      <c r="AE907" s="266">
        <f>IF(OR(Is_Loading,LEN($A907)=0),"",SWDATA!X892)</f>
        <v>0</v>
      </c>
      <c r="AF907" s="267">
        <f>IF(OR(Is_Loading,LEN($A907)=0),"",SWDATA!Y892)</f>
        <v>0</v>
      </c>
      <c r="AG907" s="267">
        <f>IF(OR(Is_Loading,LEN($A907)=0),"",SWDATA!Z892)</f>
        <v>0</v>
      </c>
      <c r="AH907" s="266" t="str">
        <f t="shared" si="3319"/>
        <v/>
      </c>
      <c r="AI907" s="266">
        <f>IF(OR(Is_Loading,LEN($A907)=0),"",SWDATA!AB892)</f>
        <v>0</v>
      </c>
      <c r="AJ907" s="267">
        <f>IF(OR(Is_Loading,LEN($A907)=0),"",SWDATA!AC892)</f>
        <v>0</v>
      </c>
      <c r="AK907" s="267">
        <f>IF(OR(Is_Loading,LEN($A907)=0),"",SWDATA!AD892)</f>
        <v>0</v>
      </c>
      <c r="AL907" s="266" t="str">
        <f t="shared" si="3320"/>
        <v/>
      </c>
      <c r="AM907" s="266">
        <f>IF(OR(Is_Loading,LEN($A907)=0),"",SWDATA!AF892)</f>
        <v>0</v>
      </c>
      <c r="AN907" s="267">
        <f>IF(OR(Is_Loading,LEN($A907)=0),"",SWDATA!AG892)</f>
        <v>0</v>
      </c>
      <c r="AO907" s="323">
        <f>IF(OR(Is_Loading,LEN($A907)=0),"",SWDATA!AH892)</f>
        <v>0</v>
      </c>
      <c r="AP907" s="320" t="str">
        <f t="shared" si="3321"/>
        <v/>
      </c>
      <c r="AQ907" s="266">
        <f>IF(OR(Is_Loading,LEN($A907)=0),"",SWDATA!AJ892)</f>
        <v>0</v>
      </c>
      <c r="AR907" s="267">
        <f>IF(OR(Is_Loading,LEN($A907)=0),"",SWDATA!AK892)</f>
        <v>0</v>
      </c>
      <c r="AS907" s="267">
        <f>IF(OR(Is_Loading,LEN($A907)=0),"",SWDATA!AL892)</f>
        <v>0</v>
      </c>
      <c r="AT907" s="266" t="str">
        <f t="shared" si="3322"/>
        <v/>
      </c>
      <c r="AU907" s="266">
        <f>IF(OR(Is_Loading,LEN($A907)=0),"",SWDATA!AN892)</f>
        <v>0</v>
      </c>
      <c r="AV907" s="267">
        <f>IF(OR(Is_Loading,LEN($A907)=0),"",SWDATA!AO892)</f>
        <v>0</v>
      </c>
      <c r="AW907" s="267">
        <f>IF(OR(Is_Loading,LEN($A907)=0),"",SWDATA!AP892)</f>
        <v>0</v>
      </c>
      <c r="AX907" s="266" t="str">
        <f t="shared" si="3323"/>
        <v/>
      </c>
      <c r="AY907" s="266">
        <f>IF(OR(Is_Loading,LEN($A907)=0),"",SWDATA!AR892)</f>
        <v>0</v>
      </c>
      <c r="AZ907" s="267">
        <f>IF(OR(Is_Loading,LEN($A907)=0),"",SWDATA!AS892)</f>
        <v>0</v>
      </c>
      <c r="BA907" s="267">
        <f>IF(OR(Is_Loading,LEN($A907)=0),"",SWDATA!AT892)</f>
        <v>0</v>
      </c>
      <c r="BB907" s="266" t="str">
        <f t="shared" si="3324"/>
        <v/>
      </c>
      <c r="BC907" s="266">
        <f>IF(OR(Is_Loading,LEN($A907)=0),"",SWDATA!AV892)</f>
        <v>0</v>
      </c>
      <c r="BD907" s="267">
        <f>IF(OR(Is_Loading,LEN($A907)=0),"",SWDATA!AW892)</f>
        <v>0</v>
      </c>
      <c r="BE907" s="323">
        <f>IF(OR(Is_Loading,LEN($A907)=0),"",SWDATA!AX892)</f>
        <v>0</v>
      </c>
      <c r="BF907" s="320" t="str">
        <f t="shared" si="3325"/>
        <v/>
      </c>
      <c r="BG907" s="11"/>
      <c r="BH907" s="11"/>
      <c r="BI907" s="11"/>
      <c r="BJ907" s="11"/>
      <c r="BK907" s="11"/>
      <c r="BL907" s="11"/>
      <c r="BM907" s="11"/>
      <c r="BN907" s="11"/>
      <c r="BO907" s="11"/>
      <c r="BP907" s="11"/>
      <c r="BQ907" s="11"/>
      <c r="BR907" s="11"/>
      <c r="BS907" s="11"/>
      <c r="BT907" s="11"/>
      <c r="BU907" s="11"/>
      <c r="BV907" s="11"/>
      <c r="BW907" s="11"/>
      <c r="BX907" s="11"/>
      <c r="BY907" s="11"/>
      <c r="BZ907" s="11"/>
      <c r="CA907" s="11"/>
      <c r="CB907" s="11"/>
      <c r="CC907" s="11"/>
      <c r="CD907" s="11"/>
      <c r="CE907" s="11"/>
      <c r="CF907" s="11"/>
      <c r="CG907" s="11"/>
      <c r="CH907" s="11"/>
      <c r="CI907" s="11"/>
      <c r="CJ907" s="11"/>
      <c r="CK907" s="11"/>
      <c r="CL907" s="11"/>
      <c r="CM907" s="11"/>
      <c r="CN907" s="351"/>
      <c r="CO907" s="351"/>
      <c r="CP907" s="351"/>
      <c r="CQ907" s="351"/>
      <c r="CR907" s="351"/>
      <c r="CS907" s="351"/>
      <c r="CT907" s="351"/>
      <c r="CU907" s="351"/>
      <c r="CV907" s="351"/>
      <c r="CW907" s="351"/>
      <c r="CX907" s="351"/>
      <c r="CY907" s="351"/>
      <c r="CZ907" s="351"/>
      <c r="DA907" s="351"/>
      <c r="DB907" s="351"/>
      <c r="DC907" s="351"/>
      <c r="DD907" s="351"/>
      <c r="DE907" s="351"/>
      <c r="DF907" s="351"/>
      <c r="DG907" s="351"/>
      <c r="DH907" s="351"/>
      <c r="DI907" s="351"/>
      <c r="DJ907" s="351"/>
      <c r="DK907" s="351"/>
      <c r="DL907" s="351"/>
      <c r="DM907" s="351"/>
      <c r="DN907" s="351"/>
      <c r="DS907" s="372"/>
      <c r="DT907" s="374"/>
      <c r="DU907" s="375"/>
      <c r="DV907" s="375"/>
      <c r="DW907" s="375"/>
      <c r="DX907" s="375">
        <v>1</v>
      </c>
      <c r="DY907" s="375">
        <f t="shared" si="3326"/>
        <v>0</v>
      </c>
      <c r="DZ907" s="375">
        <f t="shared" si="3327"/>
        <v>0</v>
      </c>
      <c r="EA907" s="375">
        <f t="shared" si="3328"/>
        <v>1</v>
      </c>
      <c r="EB907" s="375">
        <f t="shared" si="3329"/>
        <v>0</v>
      </c>
      <c r="EC907" s="375">
        <f t="shared" si="3330"/>
        <v>0</v>
      </c>
      <c r="ED907" s="375">
        <f t="shared" si="3331"/>
        <v>1</v>
      </c>
      <c r="EE907" s="375">
        <f t="shared" si="3332"/>
        <v>0</v>
      </c>
      <c r="EF907" s="375">
        <f t="shared" si="3333"/>
        <v>0</v>
      </c>
      <c r="EG907" s="375">
        <f t="shared" si="3334"/>
        <v>1</v>
      </c>
      <c r="EH907" s="375">
        <f t="shared" si="3335"/>
        <v>0</v>
      </c>
      <c r="EI907" s="375">
        <f t="shared" si="3336"/>
        <v>0</v>
      </c>
      <c r="EJ907" s="375">
        <f t="shared" si="3337"/>
        <v>1</v>
      </c>
      <c r="EK907" s="375">
        <f t="shared" si="3338"/>
        <v>0</v>
      </c>
      <c r="EL907" s="375">
        <f t="shared" si="3339"/>
        <v>0</v>
      </c>
      <c r="EM907" s="375">
        <f t="shared" si="3340"/>
        <v>1</v>
      </c>
      <c r="EN907" s="375">
        <f t="shared" si="3341"/>
        <v>0</v>
      </c>
      <c r="EO907" s="375">
        <f t="shared" si="3342"/>
        <v>0</v>
      </c>
      <c r="EP907" s="375">
        <f t="shared" si="3343"/>
        <v>1</v>
      </c>
      <c r="EQ907" s="375">
        <f t="shared" si="3344"/>
        <v>0</v>
      </c>
      <c r="ER907" s="375">
        <f t="shared" si="3345"/>
        <v>0</v>
      </c>
      <c r="ES907" s="375">
        <f t="shared" si="3346"/>
        <v>1</v>
      </c>
      <c r="ET907" s="375">
        <f t="shared" si="3347"/>
        <v>0</v>
      </c>
      <c r="EU907" s="375">
        <f t="shared" si="3348"/>
        <v>0</v>
      </c>
      <c r="EV907" s="375">
        <f t="shared" si="3349"/>
        <v>1</v>
      </c>
      <c r="EW907" s="375">
        <f t="shared" si="3350"/>
        <v>0</v>
      </c>
      <c r="EX907" s="375">
        <f t="shared" si="3351"/>
        <v>0</v>
      </c>
      <c r="EY907" s="375">
        <f t="shared" si="3352"/>
        <v>1</v>
      </c>
      <c r="EZ907" s="375">
        <f t="shared" si="3353"/>
        <v>0</v>
      </c>
      <c r="FA907" s="375">
        <f t="shared" si="3354"/>
        <v>0</v>
      </c>
      <c r="FB907" s="375">
        <f t="shared" si="3355"/>
        <v>1</v>
      </c>
      <c r="FC907" s="375">
        <f t="shared" si="3356"/>
        <v>0</v>
      </c>
      <c r="FD907" s="375">
        <f t="shared" si="3357"/>
        <v>0</v>
      </c>
      <c r="FE907" s="376"/>
      <c r="FF907" s="372"/>
      <c r="FG907" s="372"/>
      <c r="FH907" s="372"/>
      <c r="FI907" s="372"/>
      <c r="FJ907" s="372"/>
      <c r="FK907" s="372"/>
      <c r="FL907" s="372"/>
      <c r="FM907" s="372"/>
      <c r="FN907" s="372"/>
      <c r="FO907" s="372"/>
      <c r="FP907" s="372"/>
      <c r="FQ907" s="372"/>
      <c r="FR907" s="372"/>
      <c r="FS907" s="372"/>
      <c r="FT907" s="372"/>
      <c r="FU907" s="372"/>
      <c r="FV907" s="372"/>
      <c r="FW907" s="372"/>
      <c r="FX907" s="372"/>
      <c r="FY907" s="372"/>
      <c r="FZ907" s="372"/>
      <c r="GA907" s="372"/>
      <c r="GB907" s="372"/>
      <c r="GC907" s="372"/>
      <c r="GD907" s="372"/>
      <c r="GE907" s="372"/>
      <c r="GF907" s="372"/>
      <c r="GG907" s="372"/>
      <c r="GH907" s="372"/>
      <c r="GI907" s="372"/>
      <c r="GJ907" s="372"/>
      <c r="GK907" s="372"/>
      <c r="GL907" s="372"/>
      <c r="GM907" s="372"/>
      <c r="GN907" s="372"/>
      <c r="GO907" s="372"/>
      <c r="GP907" s="372"/>
      <c r="GQ907" s="372"/>
      <c r="GR907" s="372"/>
      <c r="GS907" s="372"/>
      <c r="GT907" s="372"/>
      <c r="GU907" s="372"/>
      <c r="GV907" s="372"/>
      <c r="GW907" s="372"/>
      <c r="GX907" s="372"/>
      <c r="GY907" s="372"/>
      <c r="GZ907" s="372"/>
      <c r="HA907" s="372"/>
      <c r="HB907" s="372"/>
      <c r="HC907" s="372"/>
    </row>
    <row r="908" spans="1:211" s="373" customFormat="1" ht="15" hidden="1" customHeight="1" outlineLevel="1" x14ac:dyDescent="0.2">
      <c r="A908" s="366">
        <f>SWDATA!O893</f>
        <v>0</v>
      </c>
      <c r="B908" s="366">
        <f>SWDATA!M893</f>
        <v>0</v>
      </c>
      <c r="C908" s="351">
        <f>IF(AND(SWDATA!M893=1,SWDATA!Q893="promotions"),SWDATA!P893,0)</f>
        <v>0</v>
      </c>
      <c r="D908" s="367">
        <f>ROW(SWDATA!M893)</f>
        <v>893</v>
      </c>
      <c r="E908" s="368">
        <f t="shared" si="3361"/>
        <v>0</v>
      </c>
      <c r="F908" s="369">
        <f t="shared" si="3313"/>
        <v>1</v>
      </c>
      <c r="G908" s="366" t="str">
        <f t="shared" si="3314"/>
        <v/>
      </c>
      <c r="H908" s="370"/>
      <c r="J908" s="238">
        <f t="shared" si="3315"/>
        <v>0</v>
      </c>
      <c r="K908" s="239" t="str">
        <f t="shared" si="3316"/>
        <v/>
      </c>
      <c r="L908" s="342"/>
      <c r="M908" s="345"/>
      <c r="N908" s="340" t="str">
        <f>IF(LEN(SWDATA!F893)=0,"",N907)</f>
        <v/>
      </c>
      <c r="O908" s="296" t="str">
        <f>IF(LEN(SWDATA!G893)=0,"",O907)</f>
        <v/>
      </c>
      <c r="P908" s="297" t="str">
        <f>IF(LEN(SWDATA!C893)=0,"",SWDATA!C893)</f>
        <v/>
      </c>
      <c r="Q908" s="312" t="str">
        <f t="shared" si="3317"/>
        <v/>
      </c>
      <c r="R908" s="223" t="s">
        <v>261</v>
      </c>
      <c r="S908" s="224"/>
      <c r="T908" s="224"/>
      <c r="U908" s="264" t="s">
        <v>600</v>
      </c>
      <c r="V908" s="205" t="s">
        <v>221</v>
      </c>
      <c r="W908" s="266">
        <f>IF(OR(Is_Loading,LEN($A908)=0),"",SWDATA!P893)</f>
        <v>0</v>
      </c>
      <c r="X908" s="267">
        <f>IF(OR(Is_Loading,LEN($A908)=0),"",SWDATA!Q893)</f>
        <v>0</v>
      </c>
      <c r="Y908" s="267">
        <f>IF(OR(Is_Loading,LEN($A908)=0),"",SWDATA!R893)</f>
        <v>0</v>
      </c>
      <c r="Z908" s="266" t="str">
        <f t="shared" si="3358"/>
        <v/>
      </c>
      <c r="AA908" s="266">
        <f>IF(OR(Is_Loading,LEN($A908)=0),"",SWDATA!T893)</f>
        <v>0</v>
      </c>
      <c r="AB908" s="267">
        <f>IF(OR(Is_Loading,LEN($A908)=0),"",SWDATA!U893)</f>
        <v>0</v>
      </c>
      <c r="AC908" s="267">
        <f>IF(OR(Is_Loading,LEN($A908)=0),"",SWDATA!V893)</f>
        <v>0</v>
      </c>
      <c r="AD908" s="266" t="str">
        <f t="shared" si="3318"/>
        <v/>
      </c>
      <c r="AE908" s="266">
        <f>IF(OR(Is_Loading,LEN($A908)=0),"",SWDATA!X893)</f>
        <v>0</v>
      </c>
      <c r="AF908" s="267">
        <f>IF(OR(Is_Loading,LEN($A908)=0),"",SWDATA!Y893)</f>
        <v>0</v>
      </c>
      <c r="AG908" s="267">
        <f>IF(OR(Is_Loading,LEN($A908)=0),"",SWDATA!Z893)</f>
        <v>0</v>
      </c>
      <c r="AH908" s="266" t="str">
        <f t="shared" si="3319"/>
        <v/>
      </c>
      <c r="AI908" s="266">
        <f>IF(OR(Is_Loading,LEN($A908)=0),"",SWDATA!AB893)</f>
        <v>0</v>
      </c>
      <c r="AJ908" s="267">
        <f>IF(OR(Is_Loading,LEN($A908)=0),"",SWDATA!AC893)</f>
        <v>0</v>
      </c>
      <c r="AK908" s="267">
        <f>IF(OR(Is_Loading,LEN($A908)=0),"",SWDATA!AD893)</f>
        <v>0</v>
      </c>
      <c r="AL908" s="266" t="str">
        <f t="shared" si="3320"/>
        <v/>
      </c>
      <c r="AM908" s="266">
        <f>IF(OR(Is_Loading,LEN($A908)=0),"",SWDATA!AF893)</f>
        <v>0</v>
      </c>
      <c r="AN908" s="267">
        <f>IF(OR(Is_Loading,LEN($A908)=0),"",SWDATA!AG893)</f>
        <v>0</v>
      </c>
      <c r="AO908" s="323">
        <f>IF(OR(Is_Loading,LEN($A908)=0),"",SWDATA!AH893)</f>
        <v>0</v>
      </c>
      <c r="AP908" s="320" t="str">
        <f t="shared" si="3321"/>
        <v/>
      </c>
      <c r="AQ908" s="266">
        <f>IF(OR(Is_Loading,LEN($A908)=0),"",SWDATA!AJ893)</f>
        <v>0</v>
      </c>
      <c r="AR908" s="267">
        <f>IF(OR(Is_Loading,LEN($A908)=0),"",SWDATA!AK893)</f>
        <v>0</v>
      </c>
      <c r="AS908" s="267">
        <f>IF(OR(Is_Loading,LEN($A908)=0),"",SWDATA!AL893)</f>
        <v>0</v>
      </c>
      <c r="AT908" s="266" t="str">
        <f t="shared" si="3322"/>
        <v/>
      </c>
      <c r="AU908" s="266">
        <f>IF(OR(Is_Loading,LEN($A908)=0),"",SWDATA!AN893)</f>
        <v>0</v>
      </c>
      <c r="AV908" s="267">
        <f>IF(OR(Is_Loading,LEN($A908)=0),"",SWDATA!AO893)</f>
        <v>0</v>
      </c>
      <c r="AW908" s="267">
        <f>IF(OR(Is_Loading,LEN($A908)=0),"",SWDATA!AP893)</f>
        <v>0</v>
      </c>
      <c r="AX908" s="266" t="str">
        <f t="shared" si="3323"/>
        <v/>
      </c>
      <c r="AY908" s="266">
        <f>IF(OR(Is_Loading,LEN($A908)=0),"",SWDATA!AR893)</f>
        <v>0</v>
      </c>
      <c r="AZ908" s="267">
        <f>IF(OR(Is_Loading,LEN($A908)=0),"",SWDATA!AS893)</f>
        <v>0</v>
      </c>
      <c r="BA908" s="267">
        <f>IF(OR(Is_Loading,LEN($A908)=0),"",SWDATA!AT893)</f>
        <v>0</v>
      </c>
      <c r="BB908" s="266" t="str">
        <f t="shared" si="3324"/>
        <v/>
      </c>
      <c r="BC908" s="266">
        <f>IF(OR(Is_Loading,LEN($A908)=0),"",SWDATA!AV893)</f>
        <v>0</v>
      </c>
      <c r="BD908" s="267">
        <f>IF(OR(Is_Loading,LEN($A908)=0),"",SWDATA!AW893)</f>
        <v>0</v>
      </c>
      <c r="BE908" s="323">
        <f>IF(OR(Is_Loading,LEN($A908)=0),"",SWDATA!AX893)</f>
        <v>0</v>
      </c>
      <c r="BF908" s="320" t="str">
        <f t="shared" si="3325"/>
        <v/>
      </c>
      <c r="BG908" s="11"/>
      <c r="BH908" s="11"/>
      <c r="BI908" s="11"/>
      <c r="BJ908" s="11"/>
      <c r="BK908" s="11"/>
      <c r="BL908" s="11"/>
      <c r="BM908" s="11"/>
      <c r="BN908" s="11"/>
      <c r="BO908" s="11"/>
      <c r="BP908" s="11"/>
      <c r="BQ908" s="11"/>
      <c r="BR908" s="11"/>
      <c r="BS908" s="11"/>
      <c r="BT908" s="11"/>
      <c r="BU908" s="11"/>
      <c r="BV908" s="11"/>
      <c r="BW908" s="11"/>
      <c r="BX908" s="11"/>
      <c r="BY908" s="11"/>
      <c r="BZ908" s="11"/>
      <c r="CA908" s="11"/>
      <c r="CB908" s="11"/>
      <c r="CC908" s="11"/>
      <c r="CD908" s="11"/>
      <c r="CE908" s="11"/>
      <c r="CF908" s="11"/>
      <c r="CG908" s="11"/>
      <c r="CH908" s="11"/>
      <c r="CI908" s="11"/>
      <c r="CJ908" s="11"/>
      <c r="CK908" s="11"/>
      <c r="CL908" s="11"/>
      <c r="CM908" s="11"/>
      <c r="CN908" s="351"/>
      <c r="CO908" s="351"/>
      <c r="CP908" s="351"/>
      <c r="CQ908" s="351"/>
      <c r="CR908" s="351"/>
      <c r="CS908" s="351"/>
      <c r="CT908" s="351"/>
      <c r="CU908" s="351"/>
      <c r="CV908" s="351"/>
      <c r="CW908" s="351"/>
      <c r="CX908" s="351"/>
      <c r="CY908" s="351"/>
      <c r="CZ908" s="351"/>
      <c r="DA908" s="351"/>
      <c r="DB908" s="351"/>
      <c r="DC908" s="351"/>
      <c r="DD908" s="351"/>
      <c r="DE908" s="351"/>
      <c r="DF908" s="351"/>
      <c r="DG908" s="351"/>
      <c r="DH908" s="351"/>
      <c r="DI908" s="351"/>
      <c r="DJ908" s="351"/>
      <c r="DK908" s="351"/>
      <c r="DL908" s="351"/>
      <c r="DM908" s="351"/>
      <c r="DN908" s="351"/>
      <c r="DS908" s="372"/>
      <c r="DT908" s="374"/>
      <c r="DU908" s="375"/>
      <c r="DV908" s="375"/>
      <c r="DW908" s="375"/>
      <c r="DX908" s="375">
        <v>1</v>
      </c>
      <c r="DY908" s="375">
        <f t="shared" si="3326"/>
        <v>0</v>
      </c>
      <c r="DZ908" s="375">
        <f t="shared" si="3327"/>
        <v>0</v>
      </c>
      <c r="EA908" s="375">
        <f t="shared" si="3328"/>
        <v>1</v>
      </c>
      <c r="EB908" s="375">
        <f t="shared" si="3329"/>
        <v>0</v>
      </c>
      <c r="EC908" s="375">
        <f t="shared" si="3330"/>
        <v>0</v>
      </c>
      <c r="ED908" s="375">
        <f t="shared" si="3331"/>
        <v>1</v>
      </c>
      <c r="EE908" s="375">
        <f t="shared" si="3332"/>
        <v>0</v>
      </c>
      <c r="EF908" s="375">
        <f t="shared" si="3333"/>
        <v>0</v>
      </c>
      <c r="EG908" s="375">
        <f t="shared" si="3334"/>
        <v>1</v>
      </c>
      <c r="EH908" s="375">
        <f t="shared" si="3335"/>
        <v>0</v>
      </c>
      <c r="EI908" s="375">
        <f t="shared" si="3336"/>
        <v>0</v>
      </c>
      <c r="EJ908" s="375">
        <f t="shared" si="3337"/>
        <v>1</v>
      </c>
      <c r="EK908" s="375">
        <f t="shared" si="3338"/>
        <v>0</v>
      </c>
      <c r="EL908" s="375">
        <f t="shared" si="3339"/>
        <v>0</v>
      </c>
      <c r="EM908" s="375">
        <f t="shared" si="3340"/>
        <v>1</v>
      </c>
      <c r="EN908" s="375">
        <f t="shared" si="3341"/>
        <v>0</v>
      </c>
      <c r="EO908" s="375">
        <f t="shared" si="3342"/>
        <v>0</v>
      </c>
      <c r="EP908" s="375">
        <f t="shared" si="3343"/>
        <v>1</v>
      </c>
      <c r="EQ908" s="375">
        <f t="shared" si="3344"/>
        <v>0</v>
      </c>
      <c r="ER908" s="375">
        <f t="shared" si="3345"/>
        <v>0</v>
      </c>
      <c r="ES908" s="375">
        <f t="shared" si="3346"/>
        <v>1</v>
      </c>
      <c r="ET908" s="375">
        <f t="shared" si="3347"/>
        <v>0</v>
      </c>
      <c r="EU908" s="375">
        <f t="shared" si="3348"/>
        <v>0</v>
      </c>
      <c r="EV908" s="375">
        <f t="shared" si="3349"/>
        <v>1</v>
      </c>
      <c r="EW908" s="375">
        <f t="shared" si="3350"/>
        <v>0</v>
      </c>
      <c r="EX908" s="375">
        <f t="shared" si="3351"/>
        <v>0</v>
      </c>
      <c r="EY908" s="375">
        <f t="shared" si="3352"/>
        <v>1</v>
      </c>
      <c r="EZ908" s="375">
        <f t="shared" si="3353"/>
        <v>0</v>
      </c>
      <c r="FA908" s="375">
        <f t="shared" si="3354"/>
        <v>0</v>
      </c>
      <c r="FB908" s="375">
        <f t="shared" si="3355"/>
        <v>1</v>
      </c>
      <c r="FC908" s="375">
        <f t="shared" si="3356"/>
        <v>0</v>
      </c>
      <c r="FD908" s="375">
        <f t="shared" si="3357"/>
        <v>0</v>
      </c>
      <c r="FE908" s="376"/>
      <c r="FF908" s="372"/>
      <c r="FG908" s="372"/>
      <c r="FH908" s="372"/>
      <c r="FI908" s="372"/>
      <c r="FJ908" s="372"/>
      <c r="FK908" s="372"/>
      <c r="FL908" s="372"/>
      <c r="FM908" s="372"/>
      <c r="FN908" s="372"/>
      <c r="FO908" s="372"/>
      <c r="FP908" s="372"/>
      <c r="FQ908" s="372"/>
      <c r="FR908" s="372"/>
      <c r="FS908" s="372"/>
      <c r="FT908" s="372"/>
      <c r="FU908" s="372"/>
      <c r="FV908" s="372"/>
      <c r="FW908" s="372"/>
      <c r="FX908" s="372"/>
      <c r="FY908" s="372"/>
      <c r="FZ908" s="372"/>
      <c r="GA908" s="372"/>
      <c r="GB908" s="372"/>
      <c r="GC908" s="372"/>
      <c r="GD908" s="372"/>
      <c r="GE908" s="372"/>
      <c r="GF908" s="372"/>
      <c r="GG908" s="372"/>
      <c r="GH908" s="372"/>
      <c r="GI908" s="372"/>
      <c r="GJ908" s="372"/>
      <c r="GK908" s="372"/>
      <c r="GL908" s="372"/>
      <c r="GM908" s="372"/>
      <c r="GN908" s="372"/>
      <c r="GO908" s="372"/>
      <c r="GP908" s="372"/>
      <c r="GQ908" s="372"/>
      <c r="GR908" s="372"/>
      <c r="GS908" s="372"/>
      <c r="GT908" s="372"/>
      <c r="GU908" s="372"/>
      <c r="GV908" s="372"/>
      <c r="GW908" s="372"/>
      <c r="GX908" s="372"/>
      <c r="GY908" s="372"/>
      <c r="GZ908" s="372"/>
      <c r="HA908" s="372"/>
      <c r="HB908" s="372"/>
      <c r="HC908" s="372"/>
    </row>
    <row r="909" spans="1:211" s="373" customFormat="1" ht="15" hidden="1" customHeight="1" outlineLevel="1" x14ac:dyDescent="0.2">
      <c r="A909" s="366">
        <f>SWDATA!O894</f>
        <v>0</v>
      </c>
      <c r="B909" s="366">
        <f>SWDATA!M894</f>
        <v>0</v>
      </c>
      <c r="C909" s="351">
        <f>IF(AND(SWDATA!M894=1,SWDATA!Q894="promotions"),SWDATA!P894,0)</f>
        <v>0</v>
      </c>
      <c r="D909" s="367">
        <f>ROW(SWDATA!M894)</f>
        <v>894</v>
      </c>
      <c r="E909" s="368">
        <f t="shared" si="3361"/>
        <v>0</v>
      </c>
      <c r="F909" s="369">
        <f t="shared" si="3313"/>
        <v>1</v>
      </c>
      <c r="G909" s="366" t="str">
        <f t="shared" si="3314"/>
        <v/>
      </c>
      <c r="H909" s="370"/>
      <c r="J909" s="238">
        <f t="shared" si="3315"/>
        <v>0</v>
      </c>
      <c r="K909" s="239" t="str">
        <f t="shared" si="3316"/>
        <v/>
      </c>
      <c r="L909" s="342"/>
      <c r="M909" s="345"/>
      <c r="N909" s="340" t="str">
        <f>IF(LEN(SWDATA!F894)=0,"",N908)</f>
        <v/>
      </c>
      <c r="O909" s="296" t="str">
        <f>IF(LEN(SWDATA!G894)=0,"",O908)</f>
        <v/>
      </c>
      <c r="P909" s="297" t="str">
        <f>IF(LEN(SWDATA!C894)=0,"",SWDATA!C894)</f>
        <v/>
      </c>
      <c r="Q909" s="312" t="str">
        <f t="shared" si="3317"/>
        <v/>
      </c>
      <c r="R909" s="223" t="s">
        <v>261</v>
      </c>
      <c r="S909" s="224"/>
      <c r="T909" s="224"/>
      <c r="U909" s="264" t="s">
        <v>602</v>
      </c>
      <c r="V909" s="205" t="s">
        <v>221</v>
      </c>
      <c r="W909" s="266">
        <f>IF(OR(Is_Loading,LEN($A909)=0),"",SWDATA!P894)</f>
        <v>0</v>
      </c>
      <c r="X909" s="267">
        <f>IF(OR(Is_Loading,LEN($A909)=0),"",SWDATA!Q894)</f>
        <v>0</v>
      </c>
      <c r="Y909" s="267">
        <f>IF(OR(Is_Loading,LEN($A909)=0),"",SWDATA!R894)</f>
        <v>0</v>
      </c>
      <c r="Z909" s="266" t="str">
        <f t="shared" si="3358"/>
        <v/>
      </c>
      <c r="AA909" s="266">
        <f>IF(OR(Is_Loading,LEN($A909)=0),"",SWDATA!T894)</f>
        <v>0</v>
      </c>
      <c r="AB909" s="267">
        <f>IF(OR(Is_Loading,LEN($A909)=0),"",SWDATA!U894)</f>
        <v>0</v>
      </c>
      <c r="AC909" s="267">
        <f>IF(OR(Is_Loading,LEN($A909)=0),"",SWDATA!V894)</f>
        <v>0</v>
      </c>
      <c r="AD909" s="266" t="str">
        <f t="shared" si="3318"/>
        <v/>
      </c>
      <c r="AE909" s="266">
        <f>IF(OR(Is_Loading,LEN($A909)=0),"",SWDATA!X894)</f>
        <v>0</v>
      </c>
      <c r="AF909" s="267">
        <f>IF(OR(Is_Loading,LEN($A909)=0),"",SWDATA!Y894)</f>
        <v>0</v>
      </c>
      <c r="AG909" s="267">
        <f>IF(OR(Is_Loading,LEN($A909)=0),"",SWDATA!Z894)</f>
        <v>0</v>
      </c>
      <c r="AH909" s="266" t="str">
        <f t="shared" si="3319"/>
        <v/>
      </c>
      <c r="AI909" s="266">
        <f>IF(OR(Is_Loading,LEN($A909)=0),"",SWDATA!AB894)</f>
        <v>0</v>
      </c>
      <c r="AJ909" s="267">
        <f>IF(OR(Is_Loading,LEN($A909)=0),"",SWDATA!AC894)</f>
        <v>0</v>
      </c>
      <c r="AK909" s="267">
        <f>IF(OR(Is_Loading,LEN($A909)=0),"",SWDATA!AD894)</f>
        <v>0</v>
      </c>
      <c r="AL909" s="266" t="str">
        <f t="shared" si="3320"/>
        <v/>
      </c>
      <c r="AM909" s="266">
        <f>IF(OR(Is_Loading,LEN($A909)=0),"",SWDATA!AF894)</f>
        <v>0</v>
      </c>
      <c r="AN909" s="267">
        <f>IF(OR(Is_Loading,LEN($A909)=0),"",SWDATA!AG894)</f>
        <v>0</v>
      </c>
      <c r="AO909" s="323">
        <f>IF(OR(Is_Loading,LEN($A909)=0),"",SWDATA!AH894)</f>
        <v>0</v>
      </c>
      <c r="AP909" s="320" t="str">
        <f t="shared" si="3321"/>
        <v/>
      </c>
      <c r="AQ909" s="266">
        <f>IF(OR(Is_Loading,LEN($A909)=0),"",SWDATA!AJ894)</f>
        <v>0</v>
      </c>
      <c r="AR909" s="267">
        <f>IF(OR(Is_Loading,LEN($A909)=0),"",SWDATA!AK894)</f>
        <v>0</v>
      </c>
      <c r="AS909" s="267">
        <f>IF(OR(Is_Loading,LEN($A909)=0),"",SWDATA!AL894)</f>
        <v>0</v>
      </c>
      <c r="AT909" s="266" t="str">
        <f t="shared" si="3322"/>
        <v/>
      </c>
      <c r="AU909" s="266">
        <f>IF(OR(Is_Loading,LEN($A909)=0),"",SWDATA!AN894)</f>
        <v>0</v>
      </c>
      <c r="AV909" s="267">
        <f>IF(OR(Is_Loading,LEN($A909)=0),"",SWDATA!AO894)</f>
        <v>0</v>
      </c>
      <c r="AW909" s="267">
        <f>IF(OR(Is_Loading,LEN($A909)=0),"",SWDATA!AP894)</f>
        <v>0</v>
      </c>
      <c r="AX909" s="266" t="str">
        <f t="shared" si="3323"/>
        <v/>
      </c>
      <c r="AY909" s="266">
        <f>IF(OR(Is_Loading,LEN($A909)=0),"",SWDATA!AR894)</f>
        <v>0</v>
      </c>
      <c r="AZ909" s="267">
        <f>IF(OR(Is_Loading,LEN($A909)=0),"",SWDATA!AS894)</f>
        <v>0</v>
      </c>
      <c r="BA909" s="267">
        <f>IF(OR(Is_Loading,LEN($A909)=0),"",SWDATA!AT894)</f>
        <v>0</v>
      </c>
      <c r="BB909" s="266" t="str">
        <f t="shared" si="3324"/>
        <v/>
      </c>
      <c r="BC909" s="266">
        <f>IF(OR(Is_Loading,LEN($A909)=0),"",SWDATA!AV894)</f>
        <v>0</v>
      </c>
      <c r="BD909" s="267">
        <f>IF(OR(Is_Loading,LEN($A909)=0),"",SWDATA!AW894)</f>
        <v>0</v>
      </c>
      <c r="BE909" s="323">
        <f>IF(OR(Is_Loading,LEN($A909)=0),"",SWDATA!AX894)</f>
        <v>0</v>
      </c>
      <c r="BF909" s="320" t="str">
        <f t="shared" si="3325"/>
        <v/>
      </c>
      <c r="BG909" s="11"/>
      <c r="BH909" s="11"/>
      <c r="BI909" s="11"/>
      <c r="BJ909" s="11"/>
      <c r="BK909" s="11"/>
      <c r="BL909" s="11"/>
      <c r="BM909" s="11"/>
      <c r="BN909" s="11"/>
      <c r="BO909" s="11"/>
      <c r="BP909" s="11"/>
      <c r="BQ909" s="11"/>
      <c r="BR909" s="11"/>
      <c r="BS909" s="11"/>
      <c r="BT909" s="11"/>
      <c r="BU909" s="11"/>
      <c r="BV909" s="11"/>
      <c r="BW909" s="11"/>
      <c r="BX909" s="11"/>
      <c r="BY909" s="11"/>
      <c r="BZ909" s="11"/>
      <c r="CA909" s="11"/>
      <c r="CB909" s="11"/>
      <c r="CC909" s="11"/>
      <c r="CD909" s="11"/>
      <c r="CE909" s="11"/>
      <c r="CF909" s="11"/>
      <c r="CG909" s="11"/>
      <c r="CH909" s="11"/>
      <c r="CI909" s="11"/>
      <c r="CJ909" s="11"/>
      <c r="CK909" s="11"/>
      <c r="CL909" s="11"/>
      <c r="CM909" s="11"/>
      <c r="CN909" s="351"/>
      <c r="CO909" s="351"/>
      <c r="CP909" s="351"/>
      <c r="CQ909" s="351"/>
      <c r="CR909" s="351"/>
      <c r="CS909" s="351"/>
      <c r="CT909" s="351"/>
      <c r="CU909" s="351"/>
      <c r="CV909" s="351"/>
      <c r="CW909" s="351"/>
      <c r="CX909" s="351"/>
      <c r="CY909" s="351"/>
      <c r="CZ909" s="351"/>
      <c r="DA909" s="351"/>
      <c r="DB909" s="351"/>
      <c r="DC909" s="351"/>
      <c r="DD909" s="351"/>
      <c r="DE909" s="351"/>
      <c r="DF909" s="351"/>
      <c r="DG909" s="351"/>
      <c r="DH909" s="351"/>
      <c r="DI909" s="351"/>
      <c r="DJ909" s="351"/>
      <c r="DK909" s="351"/>
      <c r="DL909" s="351"/>
      <c r="DM909" s="351"/>
      <c r="DN909" s="351"/>
      <c r="DS909" s="372"/>
      <c r="DT909" s="374"/>
      <c r="DU909" s="375"/>
      <c r="DV909" s="375"/>
      <c r="DW909" s="375"/>
      <c r="DX909" s="375">
        <v>1</v>
      </c>
      <c r="DY909" s="375">
        <f t="shared" si="3326"/>
        <v>0</v>
      </c>
      <c r="DZ909" s="375">
        <f t="shared" si="3327"/>
        <v>0</v>
      </c>
      <c r="EA909" s="375">
        <f t="shared" si="3328"/>
        <v>1</v>
      </c>
      <c r="EB909" s="375">
        <f t="shared" si="3329"/>
        <v>0</v>
      </c>
      <c r="EC909" s="375">
        <f t="shared" si="3330"/>
        <v>0</v>
      </c>
      <c r="ED909" s="375">
        <f t="shared" si="3331"/>
        <v>1</v>
      </c>
      <c r="EE909" s="375">
        <f t="shared" si="3332"/>
        <v>0</v>
      </c>
      <c r="EF909" s="375">
        <f t="shared" si="3333"/>
        <v>0</v>
      </c>
      <c r="EG909" s="375">
        <f t="shared" si="3334"/>
        <v>1</v>
      </c>
      <c r="EH909" s="375">
        <f t="shared" si="3335"/>
        <v>0</v>
      </c>
      <c r="EI909" s="375">
        <f t="shared" si="3336"/>
        <v>0</v>
      </c>
      <c r="EJ909" s="375">
        <f t="shared" si="3337"/>
        <v>1</v>
      </c>
      <c r="EK909" s="375">
        <f t="shared" si="3338"/>
        <v>0</v>
      </c>
      <c r="EL909" s="375">
        <f t="shared" si="3339"/>
        <v>0</v>
      </c>
      <c r="EM909" s="375">
        <f t="shared" si="3340"/>
        <v>1</v>
      </c>
      <c r="EN909" s="375">
        <f t="shared" si="3341"/>
        <v>0</v>
      </c>
      <c r="EO909" s="375">
        <f t="shared" si="3342"/>
        <v>0</v>
      </c>
      <c r="EP909" s="375">
        <f t="shared" si="3343"/>
        <v>1</v>
      </c>
      <c r="EQ909" s="375">
        <f t="shared" si="3344"/>
        <v>0</v>
      </c>
      <c r="ER909" s="375">
        <f t="shared" si="3345"/>
        <v>0</v>
      </c>
      <c r="ES909" s="375">
        <f t="shared" si="3346"/>
        <v>1</v>
      </c>
      <c r="ET909" s="375">
        <f t="shared" si="3347"/>
        <v>0</v>
      </c>
      <c r="EU909" s="375">
        <f t="shared" si="3348"/>
        <v>0</v>
      </c>
      <c r="EV909" s="375">
        <f t="shared" si="3349"/>
        <v>1</v>
      </c>
      <c r="EW909" s="375">
        <f t="shared" si="3350"/>
        <v>0</v>
      </c>
      <c r="EX909" s="375">
        <f t="shared" si="3351"/>
        <v>0</v>
      </c>
      <c r="EY909" s="375">
        <f t="shared" si="3352"/>
        <v>1</v>
      </c>
      <c r="EZ909" s="375">
        <f t="shared" si="3353"/>
        <v>0</v>
      </c>
      <c r="FA909" s="375">
        <f t="shared" si="3354"/>
        <v>0</v>
      </c>
      <c r="FB909" s="375">
        <f t="shared" si="3355"/>
        <v>1</v>
      </c>
      <c r="FC909" s="375">
        <f t="shared" si="3356"/>
        <v>0</v>
      </c>
      <c r="FD909" s="375">
        <f t="shared" si="3357"/>
        <v>0</v>
      </c>
      <c r="FE909" s="376"/>
      <c r="FF909" s="372"/>
      <c r="FG909" s="372"/>
      <c r="FH909" s="372"/>
      <c r="FI909" s="372"/>
      <c r="FJ909" s="372"/>
      <c r="FK909" s="372"/>
      <c r="FL909" s="372"/>
      <c r="FM909" s="372"/>
      <c r="FN909" s="372"/>
      <c r="FO909" s="372"/>
      <c r="FP909" s="372"/>
      <c r="FQ909" s="372"/>
      <c r="FR909" s="372"/>
      <c r="FS909" s="372"/>
      <c r="FT909" s="372"/>
      <c r="FU909" s="372"/>
      <c r="FV909" s="372"/>
      <c r="FW909" s="372"/>
      <c r="FX909" s="372"/>
      <c r="FY909" s="372"/>
      <c r="FZ909" s="372"/>
      <c r="GA909" s="372"/>
      <c r="GB909" s="372"/>
      <c r="GC909" s="372"/>
      <c r="GD909" s="372"/>
      <c r="GE909" s="372"/>
      <c r="GF909" s="372"/>
      <c r="GG909" s="372"/>
      <c r="GH909" s="372"/>
      <c r="GI909" s="372"/>
      <c r="GJ909" s="372"/>
      <c r="GK909" s="372"/>
      <c r="GL909" s="372"/>
      <c r="GM909" s="372"/>
      <c r="GN909" s="372"/>
      <c r="GO909" s="372"/>
      <c r="GP909" s="372"/>
      <c r="GQ909" s="372"/>
      <c r="GR909" s="372"/>
      <c r="GS909" s="372"/>
      <c r="GT909" s="372"/>
      <c r="GU909" s="372"/>
      <c r="GV909" s="372"/>
      <c r="GW909" s="372"/>
      <c r="GX909" s="372"/>
      <c r="GY909" s="372"/>
      <c r="GZ909" s="372"/>
      <c r="HA909" s="372"/>
      <c r="HB909" s="372"/>
      <c r="HC909" s="372"/>
    </row>
    <row r="910" spans="1:211" s="373" customFormat="1" ht="15" hidden="1" customHeight="1" outlineLevel="1" x14ac:dyDescent="0.2">
      <c r="A910" s="366">
        <f>SWDATA!O895</f>
        <v>0</v>
      </c>
      <c r="B910" s="366">
        <f>SWDATA!M895</f>
        <v>0</v>
      </c>
      <c r="C910" s="351">
        <f>IF(AND(SWDATA!M895=1,SWDATA!Q895="promotions"),SWDATA!P895,0)</f>
        <v>0</v>
      </c>
      <c r="D910" s="367">
        <f>ROW(SWDATA!M895)</f>
        <v>895</v>
      </c>
      <c r="E910" s="368">
        <f t="shared" si="3361"/>
        <v>0</v>
      </c>
      <c r="F910" s="369">
        <f t="shared" si="3313"/>
        <v>1</v>
      </c>
      <c r="G910" s="366" t="str">
        <f t="shared" si="3314"/>
        <v/>
      </c>
      <c r="H910" s="370"/>
      <c r="J910" s="238">
        <f t="shared" si="3315"/>
        <v>0</v>
      </c>
      <c r="K910" s="239" t="str">
        <f t="shared" si="3316"/>
        <v/>
      </c>
      <c r="L910" s="342"/>
      <c r="M910" s="345"/>
      <c r="N910" s="340" t="str">
        <f>IF(LEN(SWDATA!F895)=0,"",N909)</f>
        <v/>
      </c>
      <c r="O910" s="296" t="str">
        <f>IF(LEN(SWDATA!G895)=0,"",O909)</f>
        <v/>
      </c>
      <c r="P910" s="297" t="str">
        <f>IF(LEN(SWDATA!C895)=0,"",SWDATA!C895)</f>
        <v/>
      </c>
      <c r="Q910" s="312" t="str">
        <f t="shared" si="3317"/>
        <v/>
      </c>
      <c r="R910" s="223" t="s">
        <v>261</v>
      </c>
      <c r="S910" s="224"/>
      <c r="T910" s="224"/>
      <c r="U910" s="264" t="s">
        <v>629</v>
      </c>
      <c r="V910" s="205" t="s">
        <v>221</v>
      </c>
      <c r="W910" s="266">
        <f>IF(OR(Is_Loading,LEN($A910)=0),"",SWDATA!P895)</f>
        <v>0</v>
      </c>
      <c r="X910" s="267">
        <f>IF(OR(Is_Loading,LEN($A910)=0),"",SWDATA!Q895)</f>
        <v>0</v>
      </c>
      <c r="Y910" s="267">
        <f>IF(OR(Is_Loading,LEN($A910)=0),"",SWDATA!R895)</f>
        <v>0</v>
      </c>
      <c r="Z910" s="266" t="str">
        <f t="shared" si="3358"/>
        <v/>
      </c>
      <c r="AA910" s="266">
        <f>IF(OR(Is_Loading,LEN($A910)=0),"",SWDATA!T895)</f>
        <v>0</v>
      </c>
      <c r="AB910" s="267">
        <f>IF(OR(Is_Loading,LEN($A910)=0),"",SWDATA!U895)</f>
        <v>0</v>
      </c>
      <c r="AC910" s="267">
        <f>IF(OR(Is_Loading,LEN($A910)=0),"",SWDATA!V895)</f>
        <v>0</v>
      </c>
      <c r="AD910" s="266" t="str">
        <f t="shared" si="3318"/>
        <v/>
      </c>
      <c r="AE910" s="266">
        <f>IF(OR(Is_Loading,LEN($A910)=0),"",SWDATA!X895)</f>
        <v>0</v>
      </c>
      <c r="AF910" s="267">
        <f>IF(OR(Is_Loading,LEN($A910)=0),"",SWDATA!Y895)</f>
        <v>0</v>
      </c>
      <c r="AG910" s="267">
        <f>IF(OR(Is_Loading,LEN($A910)=0),"",SWDATA!Z895)</f>
        <v>0</v>
      </c>
      <c r="AH910" s="266" t="str">
        <f t="shared" si="3319"/>
        <v/>
      </c>
      <c r="AI910" s="266">
        <f>IF(OR(Is_Loading,LEN($A910)=0),"",SWDATA!AB895)</f>
        <v>0</v>
      </c>
      <c r="AJ910" s="267">
        <f>IF(OR(Is_Loading,LEN($A910)=0),"",SWDATA!AC895)</f>
        <v>0</v>
      </c>
      <c r="AK910" s="267">
        <f>IF(OR(Is_Loading,LEN($A910)=0),"",SWDATA!AD895)</f>
        <v>0</v>
      </c>
      <c r="AL910" s="266" t="str">
        <f t="shared" si="3320"/>
        <v/>
      </c>
      <c r="AM910" s="266">
        <f>IF(OR(Is_Loading,LEN($A910)=0),"",SWDATA!AF895)</f>
        <v>0</v>
      </c>
      <c r="AN910" s="267">
        <f>IF(OR(Is_Loading,LEN($A910)=0),"",SWDATA!AG895)</f>
        <v>0</v>
      </c>
      <c r="AO910" s="323">
        <f>IF(OR(Is_Loading,LEN($A910)=0),"",SWDATA!AH895)</f>
        <v>0</v>
      </c>
      <c r="AP910" s="320" t="str">
        <f t="shared" si="3321"/>
        <v/>
      </c>
      <c r="AQ910" s="266">
        <f>IF(OR(Is_Loading,LEN($A910)=0),"",SWDATA!AJ895)</f>
        <v>0</v>
      </c>
      <c r="AR910" s="267">
        <f>IF(OR(Is_Loading,LEN($A910)=0),"",SWDATA!AK895)</f>
        <v>0</v>
      </c>
      <c r="AS910" s="267">
        <f>IF(OR(Is_Loading,LEN($A910)=0),"",SWDATA!AL895)</f>
        <v>0</v>
      </c>
      <c r="AT910" s="266" t="str">
        <f t="shared" si="3322"/>
        <v/>
      </c>
      <c r="AU910" s="266">
        <f>IF(OR(Is_Loading,LEN($A910)=0),"",SWDATA!AN895)</f>
        <v>0</v>
      </c>
      <c r="AV910" s="267">
        <f>IF(OR(Is_Loading,LEN($A910)=0),"",SWDATA!AO895)</f>
        <v>0</v>
      </c>
      <c r="AW910" s="267">
        <f>IF(OR(Is_Loading,LEN($A910)=0),"",SWDATA!AP895)</f>
        <v>0</v>
      </c>
      <c r="AX910" s="266" t="str">
        <f t="shared" si="3323"/>
        <v/>
      </c>
      <c r="AY910" s="266">
        <f>IF(OR(Is_Loading,LEN($A910)=0),"",SWDATA!AR895)</f>
        <v>0</v>
      </c>
      <c r="AZ910" s="267">
        <f>IF(OR(Is_Loading,LEN($A910)=0),"",SWDATA!AS895)</f>
        <v>0</v>
      </c>
      <c r="BA910" s="267">
        <f>IF(OR(Is_Loading,LEN($A910)=0),"",SWDATA!AT895)</f>
        <v>0</v>
      </c>
      <c r="BB910" s="266" t="str">
        <f t="shared" si="3324"/>
        <v/>
      </c>
      <c r="BC910" s="266">
        <f>IF(OR(Is_Loading,LEN($A910)=0),"",SWDATA!AV895)</f>
        <v>0</v>
      </c>
      <c r="BD910" s="267">
        <f>IF(OR(Is_Loading,LEN($A910)=0),"",SWDATA!AW895)</f>
        <v>0</v>
      </c>
      <c r="BE910" s="323">
        <f>IF(OR(Is_Loading,LEN($A910)=0),"",SWDATA!AX895)</f>
        <v>0</v>
      </c>
      <c r="BF910" s="320" t="str">
        <f t="shared" si="3325"/>
        <v/>
      </c>
      <c r="BG910" s="11"/>
      <c r="BH910" s="11"/>
      <c r="BI910" s="11"/>
      <c r="BJ910" s="11"/>
      <c r="BK910" s="11"/>
      <c r="BL910" s="11"/>
      <c r="BM910" s="11"/>
      <c r="BN910" s="11"/>
      <c r="BO910" s="11"/>
      <c r="BP910" s="11"/>
      <c r="BQ910" s="11"/>
      <c r="BR910" s="11"/>
      <c r="BS910" s="11"/>
      <c r="BT910" s="11"/>
      <c r="BU910" s="11"/>
      <c r="BV910" s="11"/>
      <c r="BW910" s="11"/>
      <c r="BX910" s="11"/>
      <c r="BY910" s="11"/>
      <c r="BZ910" s="11"/>
      <c r="CA910" s="11"/>
      <c r="CB910" s="11"/>
      <c r="CC910" s="11"/>
      <c r="CD910" s="11"/>
      <c r="CE910" s="11"/>
      <c r="CF910" s="11"/>
      <c r="CG910" s="11"/>
      <c r="CH910" s="11"/>
      <c r="CI910" s="11"/>
      <c r="CJ910" s="11"/>
      <c r="CK910" s="11"/>
      <c r="CL910" s="11"/>
      <c r="CM910" s="11"/>
      <c r="CN910" s="351"/>
      <c r="CO910" s="351"/>
      <c r="CP910" s="351"/>
      <c r="CQ910" s="351"/>
      <c r="CR910" s="351"/>
      <c r="CS910" s="351"/>
      <c r="CT910" s="351"/>
      <c r="CU910" s="351"/>
      <c r="CV910" s="351"/>
      <c r="CW910" s="351"/>
      <c r="CX910" s="351"/>
      <c r="CY910" s="351"/>
      <c r="CZ910" s="351"/>
      <c r="DA910" s="351"/>
      <c r="DB910" s="351"/>
      <c r="DC910" s="351"/>
      <c r="DD910" s="351"/>
      <c r="DE910" s="351"/>
      <c r="DF910" s="351"/>
      <c r="DG910" s="351"/>
      <c r="DH910" s="351"/>
      <c r="DI910" s="351"/>
      <c r="DJ910" s="351"/>
      <c r="DK910" s="351"/>
      <c r="DL910" s="351"/>
      <c r="DM910" s="351"/>
      <c r="DN910" s="351"/>
      <c r="DS910" s="372"/>
      <c r="DT910" s="374"/>
      <c r="DU910" s="375"/>
      <c r="DV910" s="375"/>
      <c r="DW910" s="375"/>
      <c r="DX910" s="375">
        <v>1</v>
      </c>
      <c r="DY910" s="375">
        <f t="shared" si="3326"/>
        <v>0</v>
      </c>
      <c r="DZ910" s="375">
        <f t="shared" si="3327"/>
        <v>0</v>
      </c>
      <c r="EA910" s="375">
        <f t="shared" si="3328"/>
        <v>1</v>
      </c>
      <c r="EB910" s="375">
        <f t="shared" si="3329"/>
        <v>0</v>
      </c>
      <c r="EC910" s="375">
        <f t="shared" si="3330"/>
        <v>0</v>
      </c>
      <c r="ED910" s="375">
        <f t="shared" si="3331"/>
        <v>1</v>
      </c>
      <c r="EE910" s="375">
        <f t="shared" si="3332"/>
        <v>0</v>
      </c>
      <c r="EF910" s="375">
        <f t="shared" si="3333"/>
        <v>0</v>
      </c>
      <c r="EG910" s="375">
        <f t="shared" si="3334"/>
        <v>1</v>
      </c>
      <c r="EH910" s="375">
        <f t="shared" si="3335"/>
        <v>0</v>
      </c>
      <c r="EI910" s="375">
        <f t="shared" si="3336"/>
        <v>0</v>
      </c>
      <c r="EJ910" s="375">
        <f t="shared" si="3337"/>
        <v>1</v>
      </c>
      <c r="EK910" s="375">
        <f t="shared" si="3338"/>
        <v>0</v>
      </c>
      <c r="EL910" s="375">
        <f t="shared" si="3339"/>
        <v>0</v>
      </c>
      <c r="EM910" s="375">
        <f t="shared" si="3340"/>
        <v>1</v>
      </c>
      <c r="EN910" s="375">
        <f t="shared" si="3341"/>
        <v>0</v>
      </c>
      <c r="EO910" s="375">
        <f t="shared" si="3342"/>
        <v>0</v>
      </c>
      <c r="EP910" s="375">
        <f t="shared" si="3343"/>
        <v>1</v>
      </c>
      <c r="EQ910" s="375">
        <f t="shared" si="3344"/>
        <v>0</v>
      </c>
      <c r="ER910" s="375">
        <f t="shared" si="3345"/>
        <v>0</v>
      </c>
      <c r="ES910" s="375">
        <f t="shared" si="3346"/>
        <v>1</v>
      </c>
      <c r="ET910" s="375">
        <f t="shared" si="3347"/>
        <v>0</v>
      </c>
      <c r="EU910" s="375">
        <f t="shared" si="3348"/>
        <v>0</v>
      </c>
      <c r="EV910" s="375">
        <f t="shared" si="3349"/>
        <v>1</v>
      </c>
      <c r="EW910" s="375">
        <f t="shared" si="3350"/>
        <v>0</v>
      </c>
      <c r="EX910" s="375">
        <f t="shared" si="3351"/>
        <v>0</v>
      </c>
      <c r="EY910" s="375">
        <f t="shared" si="3352"/>
        <v>1</v>
      </c>
      <c r="EZ910" s="375">
        <f t="shared" si="3353"/>
        <v>0</v>
      </c>
      <c r="FA910" s="375">
        <f t="shared" si="3354"/>
        <v>0</v>
      </c>
      <c r="FB910" s="375">
        <f t="shared" si="3355"/>
        <v>1</v>
      </c>
      <c r="FC910" s="375">
        <f t="shared" si="3356"/>
        <v>0</v>
      </c>
      <c r="FD910" s="375">
        <f t="shared" si="3357"/>
        <v>0</v>
      </c>
      <c r="FE910" s="376"/>
      <c r="FF910" s="372"/>
      <c r="FG910" s="372"/>
      <c r="FH910" s="372"/>
      <c r="FI910" s="372"/>
      <c r="FJ910" s="372"/>
      <c r="FK910" s="372"/>
      <c r="FL910" s="372"/>
      <c r="FM910" s="372"/>
      <c r="FN910" s="372"/>
      <c r="FO910" s="372"/>
      <c r="FP910" s="372"/>
      <c r="FQ910" s="372"/>
      <c r="FR910" s="372"/>
      <c r="FS910" s="372"/>
      <c r="FT910" s="372"/>
      <c r="FU910" s="372"/>
      <c r="FV910" s="372"/>
      <c r="FW910" s="372"/>
      <c r="FX910" s="372"/>
      <c r="FY910" s="372"/>
      <c r="FZ910" s="372"/>
      <c r="GA910" s="372"/>
      <c r="GB910" s="372"/>
      <c r="GC910" s="372"/>
      <c r="GD910" s="372"/>
      <c r="GE910" s="372"/>
      <c r="GF910" s="372"/>
      <c r="GG910" s="372"/>
      <c r="GH910" s="372"/>
      <c r="GI910" s="372"/>
      <c r="GJ910" s="372"/>
      <c r="GK910" s="372"/>
      <c r="GL910" s="372"/>
      <c r="GM910" s="372"/>
      <c r="GN910" s="372"/>
      <c r="GO910" s="372"/>
      <c r="GP910" s="372"/>
      <c r="GQ910" s="372"/>
      <c r="GR910" s="372"/>
      <c r="GS910" s="372"/>
      <c r="GT910" s="372"/>
      <c r="GU910" s="372"/>
      <c r="GV910" s="372"/>
      <c r="GW910" s="372"/>
      <c r="GX910" s="372"/>
      <c r="GY910" s="372"/>
      <c r="GZ910" s="372"/>
      <c r="HA910" s="372"/>
      <c r="HB910" s="372"/>
      <c r="HC910" s="372"/>
    </row>
    <row r="911" spans="1:211" s="373" customFormat="1" ht="15" hidden="1" customHeight="1" outlineLevel="1" x14ac:dyDescent="0.2">
      <c r="A911" s="366">
        <f>SWDATA!O896</f>
        <v>0</v>
      </c>
      <c r="B911" s="366">
        <f>SWDATA!M896</f>
        <v>0</v>
      </c>
      <c r="C911" s="351">
        <f>IF(AND(SWDATA!M896=1,SWDATA!Q896="promotions"),SWDATA!P896,0)</f>
        <v>0</v>
      </c>
      <c r="D911" s="367">
        <f>ROW(SWDATA!M896)</f>
        <v>896</v>
      </c>
      <c r="E911" s="368">
        <f t="shared" si="3361"/>
        <v>0</v>
      </c>
      <c r="F911" s="369">
        <f t="shared" si="3313"/>
        <v>1</v>
      </c>
      <c r="G911" s="366" t="str">
        <f t="shared" si="3314"/>
        <v/>
      </c>
      <c r="H911" s="370"/>
      <c r="J911" s="238">
        <f t="shared" si="3315"/>
        <v>0</v>
      </c>
      <c r="K911" s="239" t="str">
        <f t="shared" si="3316"/>
        <v/>
      </c>
      <c r="L911" s="342"/>
      <c r="M911" s="345"/>
      <c r="N911" s="340" t="str">
        <f>IF(LEN(SWDATA!F896)=0,"",N910)</f>
        <v/>
      </c>
      <c r="O911" s="296" t="str">
        <f>IF(LEN(SWDATA!G896)=0,"",O910)</f>
        <v/>
      </c>
      <c r="P911" s="297" t="str">
        <f>IF(LEN(SWDATA!C896)=0,"",SWDATA!C896)</f>
        <v/>
      </c>
      <c r="Q911" s="312" t="str">
        <f t="shared" si="3317"/>
        <v/>
      </c>
      <c r="R911" s="223" t="s">
        <v>261</v>
      </c>
      <c r="S911" s="224"/>
      <c r="T911" s="224"/>
      <c r="U911" s="264" t="s">
        <v>626</v>
      </c>
      <c r="V911" s="205" t="s">
        <v>221</v>
      </c>
      <c r="W911" s="266">
        <f>IF(OR(Is_Loading,LEN($A911)=0),"",SWDATA!P896)</f>
        <v>0</v>
      </c>
      <c r="X911" s="267">
        <f>IF(OR(Is_Loading,LEN($A911)=0),"",SWDATA!Q896)</f>
        <v>0</v>
      </c>
      <c r="Y911" s="267">
        <f>IF(OR(Is_Loading,LEN($A911)=0),"",SWDATA!R896)</f>
        <v>0</v>
      </c>
      <c r="Z911" s="266" t="str">
        <f t="shared" ref="Z911:Z915" si="3362">IF($A911=0,"",CHOOSE($F911,SUM(W911:Y911),SUM(W911:Y911)/3,Y911))</f>
        <v/>
      </c>
      <c r="AA911" s="266">
        <f>IF(OR(Is_Loading,LEN($A911)=0),"",SWDATA!T896)</f>
        <v>0</v>
      </c>
      <c r="AB911" s="267">
        <f>IF(OR(Is_Loading,LEN($A911)=0),"",SWDATA!U896)</f>
        <v>0</v>
      </c>
      <c r="AC911" s="267">
        <f>IF(OR(Is_Loading,LEN($A911)=0),"",SWDATA!V896)</f>
        <v>0</v>
      </c>
      <c r="AD911" s="266" t="str">
        <f t="shared" si="3318"/>
        <v/>
      </c>
      <c r="AE911" s="266">
        <f>IF(OR(Is_Loading,LEN($A911)=0),"",SWDATA!X896)</f>
        <v>0</v>
      </c>
      <c r="AF911" s="267">
        <f>IF(OR(Is_Loading,LEN($A911)=0),"",SWDATA!Y896)</f>
        <v>0</v>
      </c>
      <c r="AG911" s="267">
        <f>IF(OR(Is_Loading,LEN($A911)=0),"",SWDATA!Z896)</f>
        <v>0</v>
      </c>
      <c r="AH911" s="266" t="str">
        <f t="shared" si="3319"/>
        <v/>
      </c>
      <c r="AI911" s="266">
        <f>IF(OR(Is_Loading,LEN($A911)=0),"",SWDATA!AB896)</f>
        <v>0</v>
      </c>
      <c r="AJ911" s="267">
        <f>IF(OR(Is_Loading,LEN($A911)=0),"",SWDATA!AC896)</f>
        <v>0</v>
      </c>
      <c r="AK911" s="267">
        <f>IF(OR(Is_Loading,LEN($A911)=0),"",SWDATA!AD896)</f>
        <v>0</v>
      </c>
      <c r="AL911" s="266" t="str">
        <f t="shared" si="3320"/>
        <v/>
      </c>
      <c r="AM911" s="266">
        <f>IF(OR(Is_Loading,LEN($A911)=0),"",SWDATA!AF896)</f>
        <v>0</v>
      </c>
      <c r="AN911" s="267">
        <f>IF(OR(Is_Loading,LEN($A911)=0),"",SWDATA!AG896)</f>
        <v>0</v>
      </c>
      <c r="AO911" s="323">
        <f>IF(OR(Is_Loading,LEN($A911)=0),"",SWDATA!AH896)</f>
        <v>0</v>
      </c>
      <c r="AP911" s="320" t="str">
        <f t="shared" si="3321"/>
        <v/>
      </c>
      <c r="AQ911" s="266">
        <f>IF(OR(Is_Loading,LEN($A911)=0),"",SWDATA!AJ896)</f>
        <v>0</v>
      </c>
      <c r="AR911" s="267">
        <f>IF(OR(Is_Loading,LEN($A911)=0),"",SWDATA!AK896)</f>
        <v>0</v>
      </c>
      <c r="AS911" s="267">
        <f>IF(OR(Is_Loading,LEN($A911)=0),"",SWDATA!AL896)</f>
        <v>0</v>
      </c>
      <c r="AT911" s="266" t="str">
        <f t="shared" si="3322"/>
        <v/>
      </c>
      <c r="AU911" s="266">
        <f>IF(OR(Is_Loading,LEN($A911)=0),"",SWDATA!AN896)</f>
        <v>0</v>
      </c>
      <c r="AV911" s="267">
        <f>IF(OR(Is_Loading,LEN($A911)=0),"",SWDATA!AO896)</f>
        <v>0</v>
      </c>
      <c r="AW911" s="267">
        <f>IF(OR(Is_Loading,LEN($A911)=0),"",SWDATA!AP896)</f>
        <v>0</v>
      </c>
      <c r="AX911" s="266" t="str">
        <f t="shared" si="3323"/>
        <v/>
      </c>
      <c r="AY911" s="266">
        <f>IF(OR(Is_Loading,LEN($A911)=0),"",SWDATA!AR896)</f>
        <v>0</v>
      </c>
      <c r="AZ911" s="267">
        <f>IF(OR(Is_Loading,LEN($A911)=0),"",SWDATA!AS896)</f>
        <v>0</v>
      </c>
      <c r="BA911" s="267">
        <f>IF(OR(Is_Loading,LEN($A911)=0),"",SWDATA!AT896)</f>
        <v>0</v>
      </c>
      <c r="BB911" s="266" t="str">
        <f t="shared" si="3324"/>
        <v/>
      </c>
      <c r="BC911" s="266">
        <f>IF(OR(Is_Loading,LEN($A911)=0),"",SWDATA!AV896)</f>
        <v>0</v>
      </c>
      <c r="BD911" s="267">
        <f>IF(OR(Is_Loading,LEN($A911)=0),"",SWDATA!AW896)</f>
        <v>0</v>
      </c>
      <c r="BE911" s="323">
        <f>IF(OR(Is_Loading,LEN($A911)=0),"",SWDATA!AX896)</f>
        <v>0</v>
      </c>
      <c r="BF911" s="320" t="str">
        <f t="shared" si="3325"/>
        <v/>
      </c>
      <c r="BG911" s="11"/>
      <c r="BH911" s="11"/>
      <c r="BI911" s="11"/>
      <c r="BJ911" s="11"/>
      <c r="BK911" s="11"/>
      <c r="BL911" s="11"/>
      <c r="BM911" s="11"/>
      <c r="BN911" s="11"/>
      <c r="BO911" s="11"/>
      <c r="BP911" s="11"/>
      <c r="BQ911" s="11"/>
      <c r="BR911" s="11"/>
      <c r="BS911" s="11"/>
      <c r="BT911" s="11"/>
      <c r="BU911" s="11"/>
      <c r="BV911" s="11"/>
      <c r="BW911" s="11"/>
      <c r="BX911" s="11"/>
      <c r="BY911" s="11"/>
      <c r="BZ911" s="11"/>
      <c r="CA911" s="11"/>
      <c r="CB911" s="11"/>
      <c r="CC911" s="11"/>
      <c r="CD911" s="11"/>
      <c r="CE911" s="11"/>
      <c r="CF911" s="11"/>
      <c r="CG911" s="11"/>
      <c r="CH911" s="11"/>
      <c r="CI911" s="11"/>
      <c r="CJ911" s="11"/>
      <c r="CK911" s="11"/>
      <c r="CL911" s="11"/>
      <c r="CM911" s="11"/>
      <c r="CN911" s="351"/>
      <c r="CO911" s="351"/>
      <c r="CP911" s="351"/>
      <c r="CQ911" s="351"/>
      <c r="CR911" s="351"/>
      <c r="CS911" s="351"/>
      <c r="CT911" s="351"/>
      <c r="CU911" s="351"/>
      <c r="CV911" s="351"/>
      <c r="CW911" s="351"/>
      <c r="CX911" s="351"/>
      <c r="CY911" s="351"/>
      <c r="CZ911" s="351"/>
      <c r="DA911" s="351"/>
      <c r="DB911" s="351"/>
      <c r="DC911" s="351"/>
      <c r="DD911" s="351"/>
      <c r="DE911" s="351"/>
      <c r="DF911" s="351"/>
      <c r="DG911" s="351"/>
      <c r="DH911" s="351"/>
      <c r="DI911" s="351"/>
      <c r="DJ911" s="351"/>
      <c r="DK911" s="351"/>
      <c r="DL911" s="351"/>
      <c r="DM911" s="351"/>
      <c r="DN911" s="351"/>
      <c r="DS911" s="372"/>
      <c r="DT911" s="374"/>
      <c r="DU911" s="375"/>
      <c r="DV911" s="375"/>
      <c r="DW911" s="375"/>
      <c r="DX911" s="375">
        <v>1</v>
      </c>
      <c r="DY911" s="375">
        <f t="shared" si="3326"/>
        <v>0</v>
      </c>
      <c r="DZ911" s="375">
        <f t="shared" si="3327"/>
        <v>0</v>
      </c>
      <c r="EA911" s="375">
        <f t="shared" si="3328"/>
        <v>1</v>
      </c>
      <c r="EB911" s="375">
        <f t="shared" si="3329"/>
        <v>0</v>
      </c>
      <c r="EC911" s="375">
        <f t="shared" si="3330"/>
        <v>0</v>
      </c>
      <c r="ED911" s="375">
        <f t="shared" si="3331"/>
        <v>1</v>
      </c>
      <c r="EE911" s="375">
        <f t="shared" si="3332"/>
        <v>0</v>
      </c>
      <c r="EF911" s="375">
        <f t="shared" si="3333"/>
        <v>0</v>
      </c>
      <c r="EG911" s="375">
        <f t="shared" si="3334"/>
        <v>1</v>
      </c>
      <c r="EH911" s="375">
        <f t="shared" si="3335"/>
        <v>0</v>
      </c>
      <c r="EI911" s="375">
        <f t="shared" si="3336"/>
        <v>0</v>
      </c>
      <c r="EJ911" s="375">
        <f t="shared" si="3337"/>
        <v>1</v>
      </c>
      <c r="EK911" s="375">
        <f t="shared" si="3338"/>
        <v>0</v>
      </c>
      <c r="EL911" s="375">
        <f t="shared" si="3339"/>
        <v>0</v>
      </c>
      <c r="EM911" s="375">
        <f t="shared" si="3340"/>
        <v>1</v>
      </c>
      <c r="EN911" s="375">
        <f t="shared" si="3341"/>
        <v>0</v>
      </c>
      <c r="EO911" s="375">
        <f t="shared" si="3342"/>
        <v>0</v>
      </c>
      <c r="EP911" s="375">
        <f t="shared" si="3343"/>
        <v>1</v>
      </c>
      <c r="EQ911" s="375">
        <f t="shared" si="3344"/>
        <v>0</v>
      </c>
      <c r="ER911" s="375">
        <f t="shared" si="3345"/>
        <v>0</v>
      </c>
      <c r="ES911" s="375">
        <f t="shared" si="3346"/>
        <v>1</v>
      </c>
      <c r="ET911" s="375">
        <f t="shared" si="3347"/>
        <v>0</v>
      </c>
      <c r="EU911" s="375">
        <f t="shared" si="3348"/>
        <v>0</v>
      </c>
      <c r="EV911" s="375">
        <f t="shared" si="3349"/>
        <v>1</v>
      </c>
      <c r="EW911" s="375">
        <f t="shared" si="3350"/>
        <v>0</v>
      </c>
      <c r="EX911" s="375">
        <f t="shared" si="3351"/>
        <v>0</v>
      </c>
      <c r="EY911" s="375">
        <f t="shared" si="3352"/>
        <v>1</v>
      </c>
      <c r="EZ911" s="375">
        <f t="shared" si="3353"/>
        <v>0</v>
      </c>
      <c r="FA911" s="375">
        <f t="shared" si="3354"/>
        <v>0</v>
      </c>
      <c r="FB911" s="375">
        <f t="shared" si="3355"/>
        <v>1</v>
      </c>
      <c r="FC911" s="375">
        <f t="shared" si="3356"/>
        <v>0</v>
      </c>
      <c r="FD911" s="375">
        <f t="shared" si="3357"/>
        <v>0</v>
      </c>
      <c r="FE911" s="376"/>
      <c r="FF911" s="372"/>
      <c r="FG911" s="372"/>
      <c r="FH911" s="372"/>
      <c r="FI911" s="372"/>
      <c r="FJ911" s="372"/>
      <c r="FK911" s="372"/>
      <c r="FL911" s="372"/>
      <c r="FM911" s="372"/>
      <c r="FN911" s="372"/>
      <c r="FO911" s="372"/>
      <c r="FP911" s="372"/>
      <c r="FQ911" s="372"/>
      <c r="FR911" s="372"/>
      <c r="FS911" s="372"/>
      <c r="FT911" s="372"/>
      <c r="FU911" s="372"/>
      <c r="FV911" s="372"/>
      <c r="FW911" s="372"/>
      <c r="FX911" s="372"/>
      <c r="FY911" s="372"/>
      <c r="FZ911" s="372"/>
      <c r="GA911" s="372"/>
      <c r="GB911" s="372"/>
      <c r="GC911" s="372"/>
      <c r="GD911" s="372"/>
      <c r="GE911" s="372"/>
      <c r="GF911" s="372"/>
      <c r="GG911" s="372"/>
      <c r="GH911" s="372"/>
      <c r="GI911" s="372"/>
      <c r="GJ911" s="372"/>
      <c r="GK911" s="372"/>
      <c r="GL911" s="372"/>
      <c r="GM911" s="372"/>
      <c r="GN911" s="372"/>
      <c r="GO911" s="372"/>
      <c r="GP911" s="372"/>
      <c r="GQ911" s="372"/>
      <c r="GR911" s="372"/>
      <c r="GS911" s="372"/>
      <c r="GT911" s="372"/>
      <c r="GU911" s="372"/>
      <c r="GV911" s="372"/>
      <c r="GW911" s="372"/>
      <c r="GX911" s="372"/>
      <c r="GY911" s="372"/>
      <c r="GZ911" s="372"/>
      <c r="HA911" s="372"/>
      <c r="HB911" s="372"/>
      <c r="HC911" s="372"/>
    </row>
    <row r="912" spans="1:211" s="373" customFormat="1" ht="15" hidden="1" customHeight="1" outlineLevel="1" x14ac:dyDescent="0.2">
      <c r="A912" s="366">
        <f>SWDATA!O897</f>
        <v>0</v>
      </c>
      <c r="B912" s="366">
        <f>SWDATA!M897</f>
        <v>0</v>
      </c>
      <c r="C912" s="351">
        <f>IF(AND(SWDATA!M897=1,SWDATA!Q897="promotions"),SWDATA!P897,0)</f>
        <v>0</v>
      </c>
      <c r="D912" s="367">
        <f>ROW(SWDATA!M897)</f>
        <v>897</v>
      </c>
      <c r="E912" s="368">
        <f t="shared" si="3361"/>
        <v>0</v>
      </c>
      <c r="F912" s="369">
        <f t="shared" si="3313"/>
        <v>1</v>
      </c>
      <c r="G912" s="366" t="str">
        <f t="shared" si="3314"/>
        <v/>
      </c>
      <c r="H912" s="370"/>
      <c r="J912" s="238">
        <f t="shared" si="3315"/>
        <v>0</v>
      </c>
      <c r="K912" s="239" t="str">
        <f t="shared" si="3316"/>
        <v/>
      </c>
      <c r="L912" s="342"/>
      <c r="M912" s="345"/>
      <c r="N912" s="340" t="str">
        <f>IF(LEN(SWDATA!F897)=0,"",N911)</f>
        <v/>
      </c>
      <c r="O912" s="296" t="str">
        <f>IF(LEN(SWDATA!G897)=0,"",O911)</f>
        <v/>
      </c>
      <c r="P912" s="297" t="str">
        <f>IF(LEN(SWDATA!C897)=0,"",SWDATA!C897)</f>
        <v/>
      </c>
      <c r="Q912" s="312" t="str">
        <f t="shared" si="3317"/>
        <v/>
      </c>
      <c r="R912" s="223" t="s">
        <v>261</v>
      </c>
      <c r="S912" s="319" t="s">
        <v>485</v>
      </c>
      <c r="T912" s="224"/>
      <c r="U912" s="264" t="s">
        <v>608</v>
      </c>
      <c r="V912" s="205" t="s">
        <v>221</v>
      </c>
      <c r="W912" s="266">
        <f>IF(OR(Is_Loading,LEN($A912)=0),"",SWDATA!P897)</f>
        <v>0</v>
      </c>
      <c r="X912" s="267">
        <f>IF(OR(Is_Loading,LEN($A912)=0),"",SWDATA!Q897)</f>
        <v>0</v>
      </c>
      <c r="Y912" s="267">
        <f>IF(OR(Is_Loading,LEN($A912)=0),"",SWDATA!R897)</f>
        <v>0</v>
      </c>
      <c r="Z912" s="266" t="str">
        <f t="shared" si="3362"/>
        <v/>
      </c>
      <c r="AA912" s="266">
        <f>IF(OR(Is_Loading,LEN($A912)=0),"",SWDATA!T897)</f>
        <v>0</v>
      </c>
      <c r="AB912" s="267">
        <f>IF(OR(Is_Loading,LEN($A912)=0),"",SWDATA!U897)</f>
        <v>0</v>
      </c>
      <c r="AC912" s="267">
        <f>IF(OR(Is_Loading,LEN($A912)=0),"",SWDATA!V897)</f>
        <v>0</v>
      </c>
      <c r="AD912" s="266" t="str">
        <f t="shared" si="3318"/>
        <v/>
      </c>
      <c r="AE912" s="266">
        <f>IF(OR(Is_Loading,LEN($A912)=0),"",SWDATA!X897)</f>
        <v>0</v>
      </c>
      <c r="AF912" s="267">
        <f>IF(OR(Is_Loading,LEN($A912)=0),"",SWDATA!Y897)</f>
        <v>0</v>
      </c>
      <c r="AG912" s="267">
        <f>IF(OR(Is_Loading,LEN($A912)=0),"",SWDATA!Z897)</f>
        <v>0</v>
      </c>
      <c r="AH912" s="266" t="str">
        <f t="shared" si="3319"/>
        <v/>
      </c>
      <c r="AI912" s="266">
        <f>IF(OR(Is_Loading,LEN($A912)=0),"",SWDATA!AB897)</f>
        <v>0</v>
      </c>
      <c r="AJ912" s="267">
        <f>IF(OR(Is_Loading,LEN($A912)=0),"",SWDATA!AC897)</f>
        <v>0</v>
      </c>
      <c r="AK912" s="267">
        <f>IF(OR(Is_Loading,LEN($A912)=0),"",SWDATA!AD897)</f>
        <v>0</v>
      </c>
      <c r="AL912" s="266" t="str">
        <f t="shared" si="3320"/>
        <v/>
      </c>
      <c r="AM912" s="266">
        <f>IF(OR(Is_Loading,LEN($A912)=0),"",SWDATA!AF897)</f>
        <v>0</v>
      </c>
      <c r="AN912" s="267">
        <f>IF(OR(Is_Loading,LEN($A912)=0),"",SWDATA!AG897)</f>
        <v>0</v>
      </c>
      <c r="AO912" s="323">
        <f>IF(OR(Is_Loading,LEN($A912)=0),"",SWDATA!AH897)</f>
        <v>0</v>
      </c>
      <c r="AP912" s="320" t="str">
        <f t="shared" si="3321"/>
        <v/>
      </c>
      <c r="AQ912" s="266">
        <f>IF(OR(Is_Loading,LEN($A912)=0),"",SWDATA!AJ897)</f>
        <v>0</v>
      </c>
      <c r="AR912" s="267">
        <f>IF(OR(Is_Loading,LEN($A912)=0),"",SWDATA!AK897)</f>
        <v>0</v>
      </c>
      <c r="AS912" s="267">
        <f>IF(OR(Is_Loading,LEN($A912)=0),"",SWDATA!AL897)</f>
        <v>0</v>
      </c>
      <c r="AT912" s="266" t="str">
        <f t="shared" si="3322"/>
        <v/>
      </c>
      <c r="AU912" s="266">
        <f>IF(OR(Is_Loading,LEN($A912)=0),"",SWDATA!AN897)</f>
        <v>0</v>
      </c>
      <c r="AV912" s="267">
        <f>IF(OR(Is_Loading,LEN($A912)=0),"",SWDATA!AO897)</f>
        <v>0</v>
      </c>
      <c r="AW912" s="267">
        <f>IF(OR(Is_Loading,LEN($A912)=0),"",SWDATA!AP897)</f>
        <v>0</v>
      </c>
      <c r="AX912" s="266" t="str">
        <f t="shared" si="3323"/>
        <v/>
      </c>
      <c r="AY912" s="266">
        <f>IF(OR(Is_Loading,LEN($A912)=0),"",SWDATA!AR897)</f>
        <v>0</v>
      </c>
      <c r="AZ912" s="267">
        <f>IF(OR(Is_Loading,LEN($A912)=0),"",SWDATA!AS897)</f>
        <v>0</v>
      </c>
      <c r="BA912" s="267">
        <f>IF(OR(Is_Loading,LEN($A912)=0),"",SWDATA!AT897)</f>
        <v>0</v>
      </c>
      <c r="BB912" s="266" t="str">
        <f t="shared" si="3324"/>
        <v/>
      </c>
      <c r="BC912" s="266">
        <f>IF(OR(Is_Loading,LEN($A912)=0),"",SWDATA!AV897)</f>
        <v>0</v>
      </c>
      <c r="BD912" s="267">
        <f>IF(OR(Is_Loading,LEN($A912)=0),"",SWDATA!AW897)</f>
        <v>0</v>
      </c>
      <c r="BE912" s="323">
        <f>IF(OR(Is_Loading,LEN($A912)=0),"",SWDATA!AX897)</f>
        <v>0</v>
      </c>
      <c r="BF912" s="320" t="str">
        <f t="shared" si="3325"/>
        <v/>
      </c>
      <c r="BG912" s="11"/>
      <c r="BH912" s="11"/>
      <c r="BI912" s="11"/>
      <c r="BJ912" s="11"/>
      <c r="BK912" s="11"/>
      <c r="BL912" s="11"/>
      <c r="BM912" s="11"/>
      <c r="BN912" s="11"/>
      <c r="BO912" s="11"/>
      <c r="BP912" s="11"/>
      <c r="BQ912" s="11"/>
      <c r="BR912" s="11"/>
      <c r="BS912" s="11"/>
      <c r="BT912" s="11"/>
      <c r="BU912" s="11"/>
      <c r="BV912" s="11"/>
      <c r="BW912" s="11"/>
      <c r="BX912" s="11"/>
      <c r="BY912" s="11"/>
      <c r="BZ912" s="11"/>
      <c r="CA912" s="11"/>
      <c r="CB912" s="11"/>
      <c r="CC912" s="11"/>
      <c r="CD912" s="11"/>
      <c r="CE912" s="11"/>
      <c r="CF912" s="11"/>
      <c r="CG912" s="11"/>
      <c r="CH912" s="11"/>
      <c r="CI912" s="11"/>
      <c r="CJ912" s="11"/>
      <c r="CK912" s="11"/>
      <c r="CL912" s="11"/>
      <c r="CM912" s="11"/>
      <c r="CN912" s="351"/>
      <c r="CO912" s="351"/>
      <c r="CP912" s="351"/>
      <c r="CQ912" s="351"/>
      <c r="CR912" s="351"/>
      <c r="CS912" s="351"/>
      <c r="CT912" s="351"/>
      <c r="CU912" s="351"/>
      <c r="CV912" s="351"/>
      <c r="CW912" s="351"/>
      <c r="CX912" s="351"/>
      <c r="CY912" s="351"/>
      <c r="CZ912" s="351"/>
      <c r="DA912" s="351"/>
      <c r="DB912" s="351"/>
      <c r="DC912" s="351"/>
      <c r="DD912" s="351"/>
      <c r="DE912" s="351"/>
      <c r="DF912" s="351"/>
      <c r="DG912" s="351"/>
      <c r="DH912" s="351"/>
      <c r="DI912" s="351"/>
      <c r="DJ912" s="351"/>
      <c r="DK912" s="351"/>
      <c r="DL912" s="351"/>
      <c r="DM912" s="351"/>
      <c r="DN912" s="351"/>
      <c r="DS912" s="372"/>
      <c r="DT912" s="374"/>
      <c r="DU912" s="375"/>
      <c r="DV912" s="375"/>
      <c r="DW912" s="375"/>
      <c r="DX912" s="375">
        <v>1</v>
      </c>
      <c r="DY912" s="375">
        <f t="shared" si="3326"/>
        <v>0</v>
      </c>
      <c r="DZ912" s="375">
        <f t="shared" si="3327"/>
        <v>0</v>
      </c>
      <c r="EA912" s="375">
        <f t="shared" si="3328"/>
        <v>1</v>
      </c>
      <c r="EB912" s="375">
        <f t="shared" si="3329"/>
        <v>0</v>
      </c>
      <c r="EC912" s="375">
        <f t="shared" si="3330"/>
        <v>0</v>
      </c>
      <c r="ED912" s="375">
        <f t="shared" si="3331"/>
        <v>1</v>
      </c>
      <c r="EE912" s="375">
        <f t="shared" si="3332"/>
        <v>0</v>
      </c>
      <c r="EF912" s="375">
        <f t="shared" si="3333"/>
        <v>0</v>
      </c>
      <c r="EG912" s="375">
        <f t="shared" si="3334"/>
        <v>1</v>
      </c>
      <c r="EH912" s="375">
        <f t="shared" si="3335"/>
        <v>0</v>
      </c>
      <c r="EI912" s="375">
        <f t="shared" si="3336"/>
        <v>0</v>
      </c>
      <c r="EJ912" s="375">
        <f t="shared" si="3337"/>
        <v>1</v>
      </c>
      <c r="EK912" s="375">
        <f t="shared" si="3338"/>
        <v>0</v>
      </c>
      <c r="EL912" s="375">
        <f t="shared" si="3339"/>
        <v>0</v>
      </c>
      <c r="EM912" s="375">
        <f t="shared" si="3340"/>
        <v>1</v>
      </c>
      <c r="EN912" s="375">
        <f t="shared" si="3341"/>
        <v>0</v>
      </c>
      <c r="EO912" s="375">
        <f t="shared" si="3342"/>
        <v>0</v>
      </c>
      <c r="EP912" s="375">
        <f t="shared" si="3343"/>
        <v>1</v>
      </c>
      <c r="EQ912" s="375">
        <f t="shared" si="3344"/>
        <v>0</v>
      </c>
      <c r="ER912" s="375">
        <f t="shared" si="3345"/>
        <v>0</v>
      </c>
      <c r="ES912" s="375">
        <f t="shared" si="3346"/>
        <v>1</v>
      </c>
      <c r="ET912" s="375">
        <f t="shared" si="3347"/>
        <v>0</v>
      </c>
      <c r="EU912" s="375">
        <f t="shared" si="3348"/>
        <v>0</v>
      </c>
      <c r="EV912" s="375">
        <f t="shared" si="3349"/>
        <v>1</v>
      </c>
      <c r="EW912" s="375">
        <f t="shared" si="3350"/>
        <v>0</v>
      </c>
      <c r="EX912" s="375">
        <f t="shared" si="3351"/>
        <v>0</v>
      </c>
      <c r="EY912" s="375">
        <f t="shared" si="3352"/>
        <v>1</v>
      </c>
      <c r="EZ912" s="375">
        <f t="shared" si="3353"/>
        <v>0</v>
      </c>
      <c r="FA912" s="375">
        <f t="shared" si="3354"/>
        <v>0</v>
      </c>
      <c r="FB912" s="375">
        <f t="shared" si="3355"/>
        <v>1</v>
      </c>
      <c r="FC912" s="375">
        <f t="shared" si="3356"/>
        <v>0</v>
      </c>
      <c r="FD912" s="375">
        <f t="shared" si="3357"/>
        <v>0</v>
      </c>
      <c r="FE912" s="376"/>
      <c r="FF912" s="372"/>
      <c r="FG912" s="372"/>
      <c r="FH912" s="372"/>
      <c r="FI912" s="372"/>
      <c r="FJ912" s="372"/>
      <c r="FK912" s="372"/>
      <c r="FL912" s="372"/>
      <c r="FM912" s="372"/>
      <c r="FN912" s="372"/>
      <c r="FO912" s="372"/>
      <c r="FP912" s="372"/>
      <c r="FQ912" s="372"/>
      <c r="FR912" s="372"/>
      <c r="FS912" s="372"/>
      <c r="FT912" s="372"/>
      <c r="FU912" s="372"/>
      <c r="FV912" s="372"/>
      <c r="FW912" s="372"/>
      <c r="FX912" s="372"/>
      <c r="FY912" s="372"/>
      <c r="FZ912" s="372"/>
      <c r="GA912" s="372"/>
      <c r="GB912" s="372"/>
      <c r="GC912" s="372"/>
      <c r="GD912" s="372"/>
      <c r="GE912" s="372"/>
      <c r="GF912" s="372"/>
      <c r="GG912" s="372"/>
      <c r="GH912" s="372"/>
      <c r="GI912" s="372"/>
      <c r="GJ912" s="372"/>
      <c r="GK912" s="372"/>
      <c r="GL912" s="372"/>
      <c r="GM912" s="372"/>
      <c r="GN912" s="372"/>
      <c r="GO912" s="372"/>
      <c r="GP912" s="372"/>
      <c r="GQ912" s="372"/>
      <c r="GR912" s="372"/>
      <c r="GS912" s="372"/>
      <c r="GT912" s="372"/>
      <c r="GU912" s="372"/>
      <c r="GV912" s="372"/>
      <c r="GW912" s="372"/>
      <c r="GX912" s="372"/>
      <c r="GY912" s="372"/>
      <c r="GZ912" s="372"/>
      <c r="HA912" s="372"/>
      <c r="HB912" s="372"/>
      <c r="HC912" s="372"/>
    </row>
    <row r="913" spans="1:211" s="373" customFormat="1" ht="15" hidden="1" customHeight="1" outlineLevel="1" x14ac:dyDescent="0.2">
      <c r="A913" s="366">
        <f>SWDATA!O898</f>
        <v>0</v>
      </c>
      <c r="B913" s="366">
        <f>SWDATA!M898</f>
        <v>0</v>
      </c>
      <c r="C913" s="351">
        <f>IF(AND(SWDATA!M898=1,SWDATA!Q898="promotions"),SWDATA!P898,0)</f>
        <v>0</v>
      </c>
      <c r="D913" s="367">
        <f>ROW(SWDATA!M898)</f>
        <v>898</v>
      </c>
      <c r="E913" s="368">
        <f t="shared" si="3361"/>
        <v>0</v>
      </c>
      <c r="F913" s="369">
        <f t="shared" si="3313"/>
        <v>1</v>
      </c>
      <c r="G913" s="366" t="str">
        <f t="shared" si="3314"/>
        <v/>
      </c>
      <c r="H913" s="370"/>
      <c r="J913" s="238">
        <f t="shared" si="3315"/>
        <v>0</v>
      </c>
      <c r="K913" s="239" t="str">
        <f t="shared" si="3316"/>
        <v/>
      </c>
      <c r="L913" s="342"/>
      <c r="M913" s="345"/>
      <c r="N913" s="340" t="str">
        <f>IF(LEN(SWDATA!F898)=0,"",N912)</f>
        <v/>
      </c>
      <c r="O913" s="296" t="str">
        <f>IF(LEN(SWDATA!G898)=0,"",O912)</f>
        <v/>
      </c>
      <c r="P913" s="297" t="str">
        <f>IF(LEN(SWDATA!C898)=0,"",SWDATA!C898)</f>
        <v/>
      </c>
      <c r="Q913" s="312" t="str">
        <f t="shared" si="3317"/>
        <v/>
      </c>
      <c r="R913" s="223" t="s">
        <v>261</v>
      </c>
      <c r="S913" s="224"/>
      <c r="T913" s="224"/>
      <c r="U913" s="264" t="s">
        <v>613</v>
      </c>
      <c r="V913" s="205" t="s">
        <v>221</v>
      </c>
      <c r="W913" s="266">
        <f>IF(OR(Is_Loading,LEN($A913)=0),"",SWDATA!P898)</f>
        <v>0</v>
      </c>
      <c r="X913" s="267">
        <f>IF(OR(Is_Loading,LEN($A913)=0),"",SWDATA!Q898)</f>
        <v>0</v>
      </c>
      <c r="Y913" s="267">
        <f>IF(OR(Is_Loading,LEN($A913)=0),"",SWDATA!R898)</f>
        <v>0</v>
      </c>
      <c r="Z913" s="266" t="str">
        <f t="shared" si="3362"/>
        <v/>
      </c>
      <c r="AA913" s="266">
        <f>IF(OR(Is_Loading,LEN($A913)=0),"",SWDATA!T898)</f>
        <v>0</v>
      </c>
      <c r="AB913" s="267">
        <f>IF(OR(Is_Loading,LEN($A913)=0),"",SWDATA!U898)</f>
        <v>0</v>
      </c>
      <c r="AC913" s="267">
        <f>IF(OR(Is_Loading,LEN($A913)=0),"",SWDATA!V898)</f>
        <v>0</v>
      </c>
      <c r="AD913" s="266" t="str">
        <f t="shared" si="3318"/>
        <v/>
      </c>
      <c r="AE913" s="266">
        <f>IF(OR(Is_Loading,LEN($A913)=0),"",SWDATA!X898)</f>
        <v>0</v>
      </c>
      <c r="AF913" s="267">
        <f>IF(OR(Is_Loading,LEN($A913)=0),"",SWDATA!Y898)</f>
        <v>0</v>
      </c>
      <c r="AG913" s="267">
        <f>IF(OR(Is_Loading,LEN($A913)=0),"",SWDATA!Z898)</f>
        <v>0</v>
      </c>
      <c r="AH913" s="266" t="str">
        <f t="shared" si="3319"/>
        <v/>
      </c>
      <c r="AI913" s="266">
        <f>IF(OR(Is_Loading,LEN($A913)=0),"",SWDATA!AB898)</f>
        <v>0</v>
      </c>
      <c r="AJ913" s="267">
        <f>IF(OR(Is_Loading,LEN($A913)=0),"",SWDATA!AC898)</f>
        <v>0</v>
      </c>
      <c r="AK913" s="267">
        <f>IF(OR(Is_Loading,LEN($A913)=0),"",SWDATA!AD898)</f>
        <v>0</v>
      </c>
      <c r="AL913" s="266" t="str">
        <f t="shared" si="3320"/>
        <v/>
      </c>
      <c r="AM913" s="266">
        <f>IF(OR(Is_Loading,LEN($A913)=0),"",SWDATA!AF898)</f>
        <v>0</v>
      </c>
      <c r="AN913" s="267">
        <f>IF(OR(Is_Loading,LEN($A913)=0),"",SWDATA!AG898)</f>
        <v>0</v>
      </c>
      <c r="AO913" s="323">
        <f>IF(OR(Is_Loading,LEN($A913)=0),"",SWDATA!AH898)</f>
        <v>0</v>
      </c>
      <c r="AP913" s="320" t="str">
        <f t="shared" si="3321"/>
        <v/>
      </c>
      <c r="AQ913" s="266">
        <f>IF(OR(Is_Loading,LEN($A913)=0),"",SWDATA!AJ898)</f>
        <v>0</v>
      </c>
      <c r="AR913" s="267">
        <f>IF(OR(Is_Loading,LEN($A913)=0),"",SWDATA!AK898)</f>
        <v>0</v>
      </c>
      <c r="AS913" s="267">
        <f>IF(OR(Is_Loading,LEN($A913)=0),"",SWDATA!AL898)</f>
        <v>0</v>
      </c>
      <c r="AT913" s="266" t="str">
        <f t="shared" si="3322"/>
        <v/>
      </c>
      <c r="AU913" s="266">
        <f>IF(OR(Is_Loading,LEN($A913)=0),"",SWDATA!AN898)</f>
        <v>0</v>
      </c>
      <c r="AV913" s="267">
        <f>IF(OR(Is_Loading,LEN($A913)=0),"",SWDATA!AO898)</f>
        <v>0</v>
      </c>
      <c r="AW913" s="267">
        <f>IF(OR(Is_Loading,LEN($A913)=0),"",SWDATA!AP898)</f>
        <v>0</v>
      </c>
      <c r="AX913" s="266" t="str">
        <f t="shared" si="3323"/>
        <v/>
      </c>
      <c r="AY913" s="266">
        <f>IF(OR(Is_Loading,LEN($A913)=0),"",SWDATA!AR898)</f>
        <v>0</v>
      </c>
      <c r="AZ913" s="267">
        <f>IF(OR(Is_Loading,LEN($A913)=0),"",SWDATA!AS898)</f>
        <v>0</v>
      </c>
      <c r="BA913" s="267">
        <f>IF(OR(Is_Loading,LEN($A913)=0),"",SWDATA!AT898)</f>
        <v>0</v>
      </c>
      <c r="BB913" s="266" t="str">
        <f t="shared" si="3324"/>
        <v/>
      </c>
      <c r="BC913" s="266">
        <f>IF(OR(Is_Loading,LEN($A913)=0),"",SWDATA!AV898)</f>
        <v>0</v>
      </c>
      <c r="BD913" s="267">
        <f>IF(OR(Is_Loading,LEN($A913)=0),"",SWDATA!AW898)</f>
        <v>0</v>
      </c>
      <c r="BE913" s="323">
        <f>IF(OR(Is_Loading,LEN($A913)=0),"",SWDATA!AX898)</f>
        <v>0</v>
      </c>
      <c r="BF913" s="320" t="str">
        <f t="shared" si="3325"/>
        <v/>
      </c>
      <c r="BG913" s="11"/>
      <c r="BH913" s="11"/>
      <c r="BI913" s="11"/>
      <c r="BJ913" s="11"/>
      <c r="BK913" s="11"/>
      <c r="BL913" s="11"/>
      <c r="BM913" s="11"/>
      <c r="BN913" s="11"/>
      <c r="BO913" s="11"/>
      <c r="BP913" s="11"/>
      <c r="BQ913" s="11"/>
      <c r="BR913" s="11"/>
      <c r="BS913" s="11"/>
      <c r="BT913" s="11"/>
      <c r="BU913" s="11"/>
      <c r="BV913" s="11"/>
      <c r="BW913" s="11"/>
      <c r="BX913" s="11"/>
      <c r="BY913" s="11"/>
      <c r="BZ913" s="11"/>
      <c r="CA913" s="11"/>
      <c r="CB913" s="11"/>
      <c r="CC913" s="11"/>
      <c r="CD913" s="11"/>
      <c r="CE913" s="11"/>
      <c r="CF913" s="11"/>
      <c r="CG913" s="11"/>
      <c r="CH913" s="11"/>
      <c r="CI913" s="11"/>
      <c r="CJ913" s="11"/>
      <c r="CK913" s="11"/>
      <c r="CL913" s="11"/>
      <c r="CM913" s="11"/>
      <c r="CN913" s="351"/>
      <c r="CO913" s="351"/>
      <c r="CP913" s="351"/>
      <c r="CQ913" s="351"/>
      <c r="CR913" s="351"/>
      <c r="CS913" s="351"/>
      <c r="CT913" s="351"/>
      <c r="CU913" s="351"/>
      <c r="CV913" s="351"/>
      <c r="CW913" s="351"/>
      <c r="CX913" s="351"/>
      <c r="CY913" s="351"/>
      <c r="CZ913" s="351"/>
      <c r="DA913" s="351"/>
      <c r="DB913" s="351"/>
      <c r="DC913" s="351"/>
      <c r="DD913" s="351"/>
      <c r="DE913" s="351"/>
      <c r="DF913" s="351"/>
      <c r="DG913" s="351"/>
      <c r="DH913" s="351"/>
      <c r="DI913" s="351"/>
      <c r="DJ913" s="351"/>
      <c r="DK913" s="351"/>
      <c r="DL913" s="351"/>
      <c r="DM913" s="351"/>
      <c r="DN913" s="351"/>
      <c r="DS913" s="372"/>
      <c r="DT913" s="374"/>
      <c r="DU913" s="375"/>
      <c r="DV913" s="375"/>
      <c r="DW913" s="375"/>
      <c r="DX913" s="375">
        <v>1</v>
      </c>
      <c r="DY913" s="375">
        <f t="shared" si="3326"/>
        <v>0</v>
      </c>
      <c r="DZ913" s="375">
        <f t="shared" si="3327"/>
        <v>0</v>
      </c>
      <c r="EA913" s="375">
        <f t="shared" si="3328"/>
        <v>1</v>
      </c>
      <c r="EB913" s="375">
        <f t="shared" si="3329"/>
        <v>0</v>
      </c>
      <c r="EC913" s="375">
        <f t="shared" si="3330"/>
        <v>0</v>
      </c>
      <c r="ED913" s="375">
        <f t="shared" si="3331"/>
        <v>1</v>
      </c>
      <c r="EE913" s="375">
        <f t="shared" si="3332"/>
        <v>0</v>
      </c>
      <c r="EF913" s="375">
        <f t="shared" si="3333"/>
        <v>0</v>
      </c>
      <c r="EG913" s="375">
        <f t="shared" si="3334"/>
        <v>1</v>
      </c>
      <c r="EH913" s="375">
        <f t="shared" si="3335"/>
        <v>0</v>
      </c>
      <c r="EI913" s="375">
        <f t="shared" si="3336"/>
        <v>0</v>
      </c>
      <c r="EJ913" s="375">
        <f t="shared" si="3337"/>
        <v>1</v>
      </c>
      <c r="EK913" s="375">
        <f t="shared" si="3338"/>
        <v>0</v>
      </c>
      <c r="EL913" s="375">
        <f t="shared" si="3339"/>
        <v>0</v>
      </c>
      <c r="EM913" s="375">
        <f t="shared" si="3340"/>
        <v>1</v>
      </c>
      <c r="EN913" s="375">
        <f t="shared" si="3341"/>
        <v>0</v>
      </c>
      <c r="EO913" s="375">
        <f t="shared" si="3342"/>
        <v>0</v>
      </c>
      <c r="EP913" s="375">
        <f t="shared" si="3343"/>
        <v>1</v>
      </c>
      <c r="EQ913" s="375">
        <f t="shared" si="3344"/>
        <v>0</v>
      </c>
      <c r="ER913" s="375">
        <f t="shared" si="3345"/>
        <v>0</v>
      </c>
      <c r="ES913" s="375">
        <f t="shared" si="3346"/>
        <v>1</v>
      </c>
      <c r="ET913" s="375">
        <f t="shared" si="3347"/>
        <v>0</v>
      </c>
      <c r="EU913" s="375">
        <f t="shared" si="3348"/>
        <v>0</v>
      </c>
      <c r="EV913" s="375">
        <f t="shared" si="3349"/>
        <v>1</v>
      </c>
      <c r="EW913" s="375">
        <f t="shared" si="3350"/>
        <v>0</v>
      </c>
      <c r="EX913" s="375">
        <f t="shared" si="3351"/>
        <v>0</v>
      </c>
      <c r="EY913" s="375">
        <f t="shared" si="3352"/>
        <v>1</v>
      </c>
      <c r="EZ913" s="375">
        <f t="shared" si="3353"/>
        <v>0</v>
      </c>
      <c r="FA913" s="375">
        <f t="shared" si="3354"/>
        <v>0</v>
      </c>
      <c r="FB913" s="375">
        <f t="shared" si="3355"/>
        <v>1</v>
      </c>
      <c r="FC913" s="375">
        <f t="shared" si="3356"/>
        <v>0</v>
      </c>
      <c r="FD913" s="375">
        <f t="shared" si="3357"/>
        <v>0</v>
      </c>
      <c r="FE913" s="376"/>
      <c r="FF913" s="372"/>
      <c r="FG913" s="372"/>
      <c r="FH913" s="372"/>
      <c r="FI913" s="372"/>
      <c r="FJ913" s="372"/>
      <c r="FK913" s="372"/>
      <c r="FL913" s="372"/>
      <c r="FM913" s="372"/>
      <c r="FN913" s="372"/>
      <c r="FO913" s="372"/>
      <c r="FP913" s="372"/>
      <c r="FQ913" s="372"/>
      <c r="FR913" s="372"/>
      <c r="FS913" s="372"/>
      <c r="FT913" s="372"/>
      <c r="FU913" s="372"/>
      <c r="FV913" s="372"/>
      <c r="FW913" s="372"/>
      <c r="FX913" s="372"/>
      <c r="FY913" s="372"/>
      <c r="FZ913" s="372"/>
      <c r="GA913" s="372"/>
      <c r="GB913" s="372"/>
      <c r="GC913" s="372"/>
      <c r="GD913" s="372"/>
      <c r="GE913" s="372"/>
      <c r="GF913" s="372"/>
      <c r="GG913" s="372"/>
      <c r="GH913" s="372"/>
      <c r="GI913" s="372"/>
      <c r="GJ913" s="372"/>
      <c r="GK913" s="372"/>
      <c r="GL913" s="372"/>
      <c r="GM913" s="372"/>
      <c r="GN913" s="372"/>
      <c r="GO913" s="372"/>
      <c r="GP913" s="372"/>
      <c r="GQ913" s="372"/>
      <c r="GR913" s="372"/>
      <c r="GS913" s="372"/>
      <c r="GT913" s="372"/>
      <c r="GU913" s="372"/>
      <c r="GV913" s="372"/>
      <c r="GW913" s="372"/>
      <c r="GX913" s="372"/>
      <c r="GY913" s="372"/>
      <c r="GZ913" s="372"/>
      <c r="HA913" s="372"/>
      <c r="HB913" s="372"/>
      <c r="HC913" s="372"/>
    </row>
    <row r="914" spans="1:211" s="373" customFormat="1" ht="15" hidden="1" customHeight="1" outlineLevel="1" x14ac:dyDescent="0.2">
      <c r="A914" s="366">
        <f>SWDATA!O899</f>
        <v>0</v>
      </c>
      <c r="B914" s="366">
        <f>SWDATA!M899</f>
        <v>0</v>
      </c>
      <c r="C914" s="351">
        <f>IF(AND(SWDATA!M899=1,SWDATA!Q899="promotions"),SWDATA!P899,0)</f>
        <v>0</v>
      </c>
      <c r="D914" s="367">
        <f>ROW(SWDATA!M899)</f>
        <v>899</v>
      </c>
      <c r="E914" s="368">
        <f t="shared" si="3361"/>
        <v>0</v>
      </c>
      <c r="F914" s="369">
        <f t="shared" si="3313"/>
        <v>1</v>
      </c>
      <c r="G914" s="366" t="str">
        <f t="shared" si="3314"/>
        <v/>
      </c>
      <c r="H914" s="370"/>
      <c r="J914" s="238">
        <f t="shared" si="3315"/>
        <v>0</v>
      </c>
      <c r="K914" s="239" t="str">
        <f t="shared" si="3316"/>
        <v/>
      </c>
      <c r="L914" s="342"/>
      <c r="M914" s="345"/>
      <c r="N914" s="340" t="str">
        <f>IF(LEN(SWDATA!F899)=0,"",N913)</f>
        <v/>
      </c>
      <c r="O914" s="296" t="str">
        <f>IF(LEN(SWDATA!G899)=0,"",O913)</f>
        <v/>
      </c>
      <c r="P914" s="297" t="str">
        <f>IF(LEN(SWDATA!C899)=0,"",SWDATA!C899)</f>
        <v/>
      </c>
      <c r="Q914" s="312" t="str">
        <f t="shared" si="3317"/>
        <v/>
      </c>
      <c r="R914" s="223" t="s">
        <v>261</v>
      </c>
      <c r="S914" s="224" t="s">
        <v>485</v>
      </c>
      <c r="T914" s="224"/>
      <c r="U914" s="264" t="s">
        <v>609</v>
      </c>
      <c r="V914" s="205" t="s">
        <v>221</v>
      </c>
      <c r="W914" s="266">
        <f>IF(OR(Is_Loading,LEN($A914)=0),"",SWDATA!P899)</f>
        <v>0</v>
      </c>
      <c r="X914" s="267">
        <f>IF(OR(Is_Loading,LEN($A914)=0),"",SWDATA!Q899)</f>
        <v>0</v>
      </c>
      <c r="Y914" s="267">
        <f>IF(OR(Is_Loading,LEN($A914)=0),"",SWDATA!R899)</f>
        <v>0</v>
      </c>
      <c r="Z914" s="266" t="str">
        <f t="shared" si="3362"/>
        <v/>
      </c>
      <c r="AA914" s="266">
        <f>IF(OR(Is_Loading,LEN($A914)=0),"",SWDATA!T899)</f>
        <v>0</v>
      </c>
      <c r="AB914" s="267">
        <f>IF(OR(Is_Loading,LEN($A914)=0),"",SWDATA!U899)</f>
        <v>0</v>
      </c>
      <c r="AC914" s="267">
        <f>IF(OR(Is_Loading,LEN($A914)=0),"",SWDATA!V899)</f>
        <v>0</v>
      </c>
      <c r="AD914" s="266" t="str">
        <f t="shared" si="3318"/>
        <v/>
      </c>
      <c r="AE914" s="266">
        <f>IF(OR(Is_Loading,LEN($A914)=0),"",SWDATA!X899)</f>
        <v>0</v>
      </c>
      <c r="AF914" s="267">
        <f>IF(OR(Is_Loading,LEN($A914)=0),"",SWDATA!Y899)</f>
        <v>0</v>
      </c>
      <c r="AG914" s="267">
        <f>IF(OR(Is_Loading,LEN($A914)=0),"",SWDATA!Z899)</f>
        <v>0</v>
      </c>
      <c r="AH914" s="266" t="str">
        <f t="shared" si="3319"/>
        <v/>
      </c>
      <c r="AI914" s="266">
        <f>IF(OR(Is_Loading,LEN($A914)=0),"",SWDATA!AB899)</f>
        <v>0</v>
      </c>
      <c r="AJ914" s="267">
        <f>IF(OR(Is_Loading,LEN($A914)=0),"",SWDATA!AC899)</f>
        <v>0</v>
      </c>
      <c r="AK914" s="267">
        <f>IF(OR(Is_Loading,LEN($A914)=0),"",SWDATA!AD899)</f>
        <v>0</v>
      </c>
      <c r="AL914" s="266" t="str">
        <f t="shared" si="3320"/>
        <v/>
      </c>
      <c r="AM914" s="266">
        <f>IF(OR(Is_Loading,LEN($A914)=0),"",SWDATA!AF899)</f>
        <v>0</v>
      </c>
      <c r="AN914" s="267">
        <f>IF(OR(Is_Loading,LEN($A914)=0),"",SWDATA!AG899)</f>
        <v>0</v>
      </c>
      <c r="AO914" s="323">
        <f>IF(OR(Is_Loading,LEN($A914)=0),"",SWDATA!AH899)</f>
        <v>0</v>
      </c>
      <c r="AP914" s="320" t="str">
        <f t="shared" si="3321"/>
        <v/>
      </c>
      <c r="AQ914" s="266">
        <f>IF(OR(Is_Loading,LEN($A914)=0),"",SWDATA!AJ899)</f>
        <v>0</v>
      </c>
      <c r="AR914" s="267">
        <f>IF(OR(Is_Loading,LEN($A914)=0),"",SWDATA!AK899)</f>
        <v>0</v>
      </c>
      <c r="AS914" s="267">
        <f>IF(OR(Is_Loading,LEN($A914)=0),"",SWDATA!AL899)</f>
        <v>0</v>
      </c>
      <c r="AT914" s="266" t="str">
        <f t="shared" si="3322"/>
        <v/>
      </c>
      <c r="AU914" s="266">
        <f>IF(OR(Is_Loading,LEN($A914)=0),"",SWDATA!AN899)</f>
        <v>0</v>
      </c>
      <c r="AV914" s="267">
        <f>IF(OR(Is_Loading,LEN($A914)=0),"",SWDATA!AO899)</f>
        <v>0</v>
      </c>
      <c r="AW914" s="267">
        <f>IF(OR(Is_Loading,LEN($A914)=0),"",SWDATA!AP899)</f>
        <v>0</v>
      </c>
      <c r="AX914" s="266" t="str">
        <f t="shared" si="3323"/>
        <v/>
      </c>
      <c r="AY914" s="266">
        <f>IF(OR(Is_Loading,LEN($A914)=0),"",SWDATA!AR899)</f>
        <v>0</v>
      </c>
      <c r="AZ914" s="267">
        <f>IF(OR(Is_Loading,LEN($A914)=0),"",SWDATA!AS899)</f>
        <v>0</v>
      </c>
      <c r="BA914" s="267">
        <f>IF(OR(Is_Loading,LEN($A914)=0),"",SWDATA!AT899)</f>
        <v>0</v>
      </c>
      <c r="BB914" s="266" t="str">
        <f t="shared" si="3324"/>
        <v/>
      </c>
      <c r="BC914" s="266">
        <f>IF(OR(Is_Loading,LEN($A914)=0),"",SWDATA!AV899)</f>
        <v>0</v>
      </c>
      <c r="BD914" s="267">
        <f>IF(OR(Is_Loading,LEN($A914)=0),"",SWDATA!AW899)</f>
        <v>0</v>
      </c>
      <c r="BE914" s="323">
        <f>IF(OR(Is_Loading,LEN($A914)=0),"",SWDATA!AX899)</f>
        <v>0</v>
      </c>
      <c r="BF914" s="320" t="str">
        <f t="shared" si="3325"/>
        <v/>
      </c>
      <c r="BG914" s="11"/>
      <c r="BH914" s="11"/>
      <c r="BI914" s="11"/>
      <c r="BJ914" s="11"/>
      <c r="BK914" s="11"/>
      <c r="BL914" s="11"/>
      <c r="BM914" s="11"/>
      <c r="BN914" s="11"/>
      <c r="BO914" s="11"/>
      <c r="BP914" s="11"/>
      <c r="BQ914" s="11"/>
      <c r="BR914" s="11"/>
      <c r="BS914" s="11"/>
      <c r="BT914" s="11"/>
      <c r="BU914" s="11"/>
      <c r="BV914" s="11"/>
      <c r="BW914" s="11"/>
      <c r="BX914" s="11"/>
      <c r="BY914" s="11"/>
      <c r="BZ914" s="11"/>
      <c r="CA914" s="11"/>
      <c r="CB914" s="11"/>
      <c r="CC914" s="11"/>
      <c r="CD914" s="11"/>
      <c r="CE914" s="11"/>
      <c r="CF914" s="11"/>
      <c r="CG914" s="11"/>
      <c r="CH914" s="11"/>
      <c r="CI914" s="11"/>
      <c r="CJ914" s="11"/>
      <c r="CK914" s="11"/>
      <c r="CL914" s="11"/>
      <c r="CM914" s="11"/>
      <c r="CN914" s="351"/>
      <c r="CO914" s="351"/>
      <c r="CP914" s="351"/>
      <c r="CQ914" s="351"/>
      <c r="CR914" s="351"/>
      <c r="CS914" s="351"/>
      <c r="CT914" s="351"/>
      <c r="CU914" s="351"/>
      <c r="CV914" s="351"/>
      <c r="CW914" s="351"/>
      <c r="CX914" s="351"/>
      <c r="CY914" s="351"/>
      <c r="CZ914" s="351"/>
      <c r="DA914" s="351"/>
      <c r="DB914" s="351"/>
      <c r="DC914" s="351"/>
      <c r="DD914" s="351"/>
      <c r="DE914" s="351"/>
      <c r="DF914" s="351"/>
      <c r="DG914" s="351"/>
      <c r="DH914" s="351"/>
      <c r="DI914" s="351"/>
      <c r="DJ914" s="351"/>
      <c r="DK914" s="351"/>
      <c r="DL914" s="351"/>
      <c r="DM914" s="351"/>
      <c r="DN914" s="351"/>
      <c r="DS914" s="372"/>
      <c r="DT914" s="374"/>
      <c r="DU914" s="375"/>
      <c r="DV914" s="375"/>
      <c r="DW914" s="375"/>
      <c r="DX914" s="375">
        <v>1</v>
      </c>
      <c r="DY914" s="375">
        <f t="shared" si="3326"/>
        <v>0</v>
      </c>
      <c r="DZ914" s="375">
        <f t="shared" si="3327"/>
        <v>0</v>
      </c>
      <c r="EA914" s="375">
        <f t="shared" si="3328"/>
        <v>1</v>
      </c>
      <c r="EB914" s="375">
        <f t="shared" si="3329"/>
        <v>0</v>
      </c>
      <c r="EC914" s="375">
        <f t="shared" si="3330"/>
        <v>0</v>
      </c>
      <c r="ED914" s="375">
        <f t="shared" si="3331"/>
        <v>1</v>
      </c>
      <c r="EE914" s="375">
        <f t="shared" si="3332"/>
        <v>0</v>
      </c>
      <c r="EF914" s="375">
        <f t="shared" si="3333"/>
        <v>0</v>
      </c>
      <c r="EG914" s="375">
        <f t="shared" si="3334"/>
        <v>1</v>
      </c>
      <c r="EH914" s="375">
        <f t="shared" si="3335"/>
        <v>0</v>
      </c>
      <c r="EI914" s="375">
        <f t="shared" si="3336"/>
        <v>0</v>
      </c>
      <c r="EJ914" s="375">
        <f t="shared" si="3337"/>
        <v>1</v>
      </c>
      <c r="EK914" s="375">
        <f t="shared" si="3338"/>
        <v>0</v>
      </c>
      <c r="EL914" s="375">
        <f t="shared" si="3339"/>
        <v>0</v>
      </c>
      <c r="EM914" s="375">
        <f t="shared" si="3340"/>
        <v>1</v>
      </c>
      <c r="EN914" s="375">
        <f t="shared" si="3341"/>
        <v>0</v>
      </c>
      <c r="EO914" s="375">
        <f t="shared" si="3342"/>
        <v>0</v>
      </c>
      <c r="EP914" s="375">
        <f t="shared" si="3343"/>
        <v>1</v>
      </c>
      <c r="EQ914" s="375">
        <f t="shared" si="3344"/>
        <v>0</v>
      </c>
      <c r="ER914" s="375">
        <f t="shared" si="3345"/>
        <v>0</v>
      </c>
      <c r="ES914" s="375">
        <f t="shared" si="3346"/>
        <v>1</v>
      </c>
      <c r="ET914" s="375">
        <f t="shared" si="3347"/>
        <v>0</v>
      </c>
      <c r="EU914" s="375">
        <f t="shared" si="3348"/>
        <v>0</v>
      </c>
      <c r="EV914" s="375">
        <f t="shared" si="3349"/>
        <v>1</v>
      </c>
      <c r="EW914" s="375">
        <f t="shared" si="3350"/>
        <v>0</v>
      </c>
      <c r="EX914" s="375">
        <f t="shared" si="3351"/>
        <v>0</v>
      </c>
      <c r="EY914" s="375">
        <f t="shared" si="3352"/>
        <v>1</v>
      </c>
      <c r="EZ914" s="375">
        <f t="shared" si="3353"/>
        <v>0</v>
      </c>
      <c r="FA914" s="375">
        <f t="shared" si="3354"/>
        <v>0</v>
      </c>
      <c r="FB914" s="375">
        <f t="shared" si="3355"/>
        <v>1</v>
      </c>
      <c r="FC914" s="375">
        <f t="shared" si="3356"/>
        <v>0</v>
      </c>
      <c r="FD914" s="375">
        <f t="shared" si="3357"/>
        <v>0</v>
      </c>
      <c r="FE914" s="376"/>
      <c r="FF914" s="372"/>
      <c r="FG914" s="372"/>
      <c r="FH914" s="372"/>
      <c r="FI914" s="372"/>
      <c r="FJ914" s="372"/>
      <c r="FK914" s="372"/>
      <c r="FL914" s="372"/>
      <c r="FM914" s="372"/>
      <c r="FN914" s="372"/>
      <c r="FO914" s="372"/>
      <c r="FP914" s="372"/>
      <c r="FQ914" s="372"/>
      <c r="FR914" s="372"/>
      <c r="FS914" s="372"/>
      <c r="FT914" s="372"/>
      <c r="FU914" s="372"/>
      <c r="FV914" s="372"/>
      <c r="FW914" s="372"/>
      <c r="FX914" s="372"/>
      <c r="FY914" s="372"/>
      <c r="FZ914" s="372"/>
      <c r="GA914" s="372"/>
      <c r="GB914" s="372"/>
      <c r="GC914" s="372"/>
      <c r="GD914" s="372"/>
      <c r="GE914" s="372"/>
      <c r="GF914" s="372"/>
      <c r="GG914" s="372"/>
      <c r="GH914" s="372"/>
      <c r="GI914" s="372"/>
      <c r="GJ914" s="372"/>
      <c r="GK914" s="372"/>
      <c r="GL914" s="372"/>
      <c r="GM914" s="372"/>
      <c r="GN914" s="372"/>
      <c r="GO914" s="372"/>
      <c r="GP914" s="372"/>
      <c r="GQ914" s="372"/>
      <c r="GR914" s="372"/>
      <c r="GS914" s="372"/>
      <c r="GT914" s="372"/>
      <c r="GU914" s="372"/>
      <c r="GV914" s="372"/>
      <c r="GW914" s="372"/>
      <c r="GX914" s="372"/>
      <c r="GY914" s="372"/>
      <c r="GZ914" s="372"/>
      <c r="HA914" s="372"/>
      <c r="HB914" s="372"/>
      <c r="HC914" s="372"/>
    </row>
    <row r="915" spans="1:211" s="373" customFormat="1" ht="15" hidden="1" customHeight="1" outlineLevel="1" x14ac:dyDescent="0.2">
      <c r="A915" s="366">
        <f>SWDATA!O900</f>
        <v>0</v>
      </c>
      <c r="B915" s="366">
        <f>SWDATA!M900</f>
        <v>0</v>
      </c>
      <c r="C915" s="351">
        <f>IF(AND(SWDATA!M900=1,SWDATA!Q900="promotions"),SWDATA!P900,0)</f>
        <v>0</v>
      </c>
      <c r="D915" s="371">
        <f>ROW(SWDATA!M900)</f>
        <v>900</v>
      </c>
      <c r="E915" s="368">
        <f ca="1">IF(AND(B915=1,UPPER(HLOOKUP(D915,'Metrics &amp; Attributes View'!$13:$31,19,0))&lt;&gt;"SBOM"),1,0)</f>
        <v>0</v>
      </c>
      <c r="F915" s="369">
        <f t="shared" si="3313"/>
        <v>1</v>
      </c>
      <c r="G915" s="366" t="str">
        <f t="shared" si="3314"/>
        <v/>
      </c>
      <c r="H915" s="370"/>
      <c r="J915" s="238">
        <f t="shared" si="3315"/>
        <v>0</v>
      </c>
      <c r="K915" s="239" t="str">
        <f t="shared" si="3316"/>
        <v/>
      </c>
      <c r="L915" s="342"/>
      <c r="M915" s="345"/>
      <c r="N915" s="340" t="str">
        <f>IF(LEN(SWDATA!F900)=0,"",N914)</f>
        <v/>
      </c>
      <c r="O915" s="296" t="str">
        <f>IF(LEN(SWDATA!G900)=0,"",O914)</f>
        <v/>
      </c>
      <c r="P915" s="297" t="str">
        <f>IF(LEN(SWDATA!C900)=0,"",SWDATA!C900)</f>
        <v/>
      </c>
      <c r="Q915" s="312" t="str">
        <f t="shared" si="3317"/>
        <v/>
      </c>
      <c r="R915" s="223" t="s">
        <v>262</v>
      </c>
      <c r="S915" s="224"/>
      <c r="T915" s="224"/>
      <c r="U915" s="264" t="s">
        <v>627</v>
      </c>
      <c r="V915" s="205" t="s">
        <v>221</v>
      </c>
      <c r="W915" s="266">
        <f>IF(OR(Is_Loading,LEN($A915)=0),"",SWDATA!P900)</f>
        <v>0</v>
      </c>
      <c r="X915" s="267">
        <f>IF(OR(Is_Loading,LEN($A915)=0),"",SWDATA!Q900)</f>
        <v>0</v>
      </c>
      <c r="Y915" s="267">
        <f>IF(OR(Is_Loading,LEN($A915)=0),"",SWDATA!R900)</f>
        <v>0</v>
      </c>
      <c r="Z915" s="266" t="str">
        <f t="shared" si="3362"/>
        <v/>
      </c>
      <c r="AA915" s="266">
        <f>IF(OR(Is_Loading,LEN($A915)=0),"",SWDATA!T900)</f>
        <v>0</v>
      </c>
      <c r="AB915" s="267">
        <f>IF(OR(Is_Loading,LEN($A915)=0),"",SWDATA!U900)</f>
        <v>0</v>
      </c>
      <c r="AC915" s="267">
        <f>IF(OR(Is_Loading,LEN($A915)=0),"",SWDATA!V900)</f>
        <v>0</v>
      </c>
      <c r="AD915" s="266" t="str">
        <f t="shared" si="3318"/>
        <v/>
      </c>
      <c r="AE915" s="266">
        <f>IF(OR(Is_Loading,LEN($A915)=0),"",SWDATA!X900)</f>
        <v>0</v>
      </c>
      <c r="AF915" s="267">
        <f>IF(OR(Is_Loading,LEN($A915)=0),"",SWDATA!Y900)</f>
        <v>0</v>
      </c>
      <c r="AG915" s="267">
        <f>IF(OR(Is_Loading,LEN($A915)=0),"",SWDATA!Z900)</f>
        <v>0</v>
      </c>
      <c r="AH915" s="266" t="str">
        <f t="shared" si="3319"/>
        <v/>
      </c>
      <c r="AI915" s="266">
        <f>IF(OR(Is_Loading,LEN($A915)=0),"",SWDATA!AB900)</f>
        <v>0</v>
      </c>
      <c r="AJ915" s="267">
        <f>IF(OR(Is_Loading,LEN($A915)=0),"",SWDATA!AC900)</f>
        <v>0</v>
      </c>
      <c r="AK915" s="267">
        <f>IF(OR(Is_Loading,LEN($A915)=0),"",SWDATA!AD900)</f>
        <v>0</v>
      </c>
      <c r="AL915" s="266" t="str">
        <f t="shared" si="3320"/>
        <v/>
      </c>
      <c r="AM915" s="266">
        <f>IF(OR(Is_Loading,LEN($A915)=0),"",SWDATA!AF900)</f>
        <v>0</v>
      </c>
      <c r="AN915" s="267">
        <f>IF(OR(Is_Loading,LEN($A915)=0),"",SWDATA!AG900)</f>
        <v>0</v>
      </c>
      <c r="AO915" s="323">
        <f>IF(OR(Is_Loading,LEN($A915)=0),"",SWDATA!AH900)</f>
        <v>0</v>
      </c>
      <c r="AP915" s="320" t="str">
        <f t="shared" si="3321"/>
        <v/>
      </c>
      <c r="AQ915" s="266">
        <f>IF(OR(Is_Loading,LEN($A915)=0),"",SWDATA!AJ900)</f>
        <v>0</v>
      </c>
      <c r="AR915" s="267">
        <f>IF(OR(Is_Loading,LEN($A915)=0),"",SWDATA!AK900)</f>
        <v>0</v>
      </c>
      <c r="AS915" s="267">
        <f>IF(OR(Is_Loading,LEN($A915)=0),"",SWDATA!AL900)</f>
        <v>0</v>
      </c>
      <c r="AT915" s="266" t="str">
        <f t="shared" si="3322"/>
        <v/>
      </c>
      <c r="AU915" s="266">
        <f>IF(OR(Is_Loading,LEN($A915)=0),"",SWDATA!AN900)</f>
        <v>0</v>
      </c>
      <c r="AV915" s="267">
        <f>IF(OR(Is_Loading,LEN($A915)=0),"",SWDATA!AO900)</f>
        <v>0</v>
      </c>
      <c r="AW915" s="267">
        <f>IF(OR(Is_Loading,LEN($A915)=0),"",SWDATA!AP900)</f>
        <v>0</v>
      </c>
      <c r="AX915" s="266" t="str">
        <f t="shared" si="3323"/>
        <v/>
      </c>
      <c r="AY915" s="266">
        <f>IF(OR(Is_Loading,LEN($A915)=0),"",SWDATA!AR900)</f>
        <v>0</v>
      </c>
      <c r="AZ915" s="267">
        <f>IF(OR(Is_Loading,LEN($A915)=0),"",SWDATA!AS900)</f>
        <v>0</v>
      </c>
      <c r="BA915" s="267">
        <f>IF(OR(Is_Loading,LEN($A915)=0),"",SWDATA!AT900)</f>
        <v>0</v>
      </c>
      <c r="BB915" s="266" t="str">
        <f t="shared" si="3324"/>
        <v/>
      </c>
      <c r="BC915" s="266">
        <f>IF(OR(Is_Loading,LEN($A915)=0),"",SWDATA!AV900)</f>
        <v>0</v>
      </c>
      <c r="BD915" s="267">
        <f>IF(OR(Is_Loading,LEN($A915)=0),"",SWDATA!AW900)</f>
        <v>0</v>
      </c>
      <c r="BE915" s="323">
        <f>IF(OR(Is_Loading,LEN($A915)=0),"",SWDATA!AX900)</f>
        <v>0</v>
      </c>
      <c r="BF915" s="332" t="str">
        <f t="shared" si="3325"/>
        <v/>
      </c>
      <c r="BG915" s="11"/>
      <c r="BH915" s="11"/>
      <c r="BI915" s="11"/>
      <c r="BJ915" s="11"/>
      <c r="BK915" s="11"/>
      <c r="BL915" s="11"/>
      <c r="BM915" s="11"/>
      <c r="BN915" s="11"/>
      <c r="BO915" s="11"/>
      <c r="BP915" s="11"/>
      <c r="BQ915" s="11"/>
      <c r="BR915" s="11"/>
      <c r="BS915" s="11"/>
      <c r="BT915" s="11"/>
      <c r="BU915" s="11"/>
      <c r="BV915" s="11"/>
      <c r="BW915" s="11"/>
      <c r="BX915" s="11"/>
      <c r="BY915" s="11"/>
      <c r="BZ915" s="11"/>
      <c r="CA915" s="11"/>
      <c r="CB915" s="11"/>
      <c r="CC915" s="11"/>
      <c r="CD915" s="11"/>
      <c r="CE915" s="11"/>
      <c r="CF915" s="11"/>
      <c r="CG915" s="11"/>
      <c r="CH915" s="11"/>
      <c r="CI915" s="11"/>
      <c r="CJ915" s="11"/>
      <c r="CK915" s="11"/>
      <c r="CL915" s="11"/>
      <c r="CM915" s="11"/>
      <c r="CN915" s="351"/>
      <c r="CO915" s="351"/>
      <c r="CP915" s="351"/>
      <c r="CQ915" s="351"/>
      <c r="CR915" s="351"/>
      <c r="CS915" s="351"/>
      <c r="CT915" s="351"/>
      <c r="CU915" s="351"/>
      <c r="CV915" s="351"/>
      <c r="CW915" s="351"/>
      <c r="CX915" s="351"/>
      <c r="CY915" s="351"/>
      <c r="CZ915" s="351"/>
      <c r="DA915" s="351"/>
      <c r="DB915" s="351"/>
      <c r="DC915" s="351"/>
      <c r="DD915" s="351"/>
      <c r="DE915" s="351"/>
      <c r="DF915" s="351"/>
      <c r="DG915" s="351"/>
      <c r="DH915" s="351"/>
      <c r="DI915" s="351"/>
      <c r="DJ915" s="351"/>
      <c r="DK915" s="351"/>
      <c r="DL915" s="351"/>
      <c r="DM915" s="351"/>
      <c r="DN915" s="351"/>
      <c r="DS915" s="372"/>
      <c r="DT915" s="374"/>
      <c r="DU915" s="375"/>
      <c r="DV915" s="375"/>
      <c r="DW915" s="375"/>
      <c r="DX915" s="375">
        <v>1</v>
      </c>
      <c r="DY915" s="375">
        <f t="shared" si="3326"/>
        <v>0</v>
      </c>
      <c r="DZ915" s="375">
        <f t="shared" si="3327"/>
        <v>0</v>
      </c>
      <c r="EA915" s="375">
        <f t="shared" si="3328"/>
        <v>1</v>
      </c>
      <c r="EB915" s="375">
        <f t="shared" si="3329"/>
        <v>0</v>
      </c>
      <c r="EC915" s="375">
        <f t="shared" si="3330"/>
        <v>0</v>
      </c>
      <c r="ED915" s="375">
        <f t="shared" si="3331"/>
        <v>1</v>
      </c>
      <c r="EE915" s="375">
        <f t="shared" si="3332"/>
        <v>0</v>
      </c>
      <c r="EF915" s="375">
        <f t="shared" si="3333"/>
        <v>0</v>
      </c>
      <c r="EG915" s="375">
        <f t="shared" si="3334"/>
        <v>1</v>
      </c>
      <c r="EH915" s="375">
        <f t="shared" si="3335"/>
        <v>0</v>
      </c>
      <c r="EI915" s="375">
        <f t="shared" si="3336"/>
        <v>0</v>
      </c>
      <c r="EJ915" s="375">
        <f t="shared" si="3337"/>
        <v>1</v>
      </c>
      <c r="EK915" s="375">
        <f t="shared" si="3338"/>
        <v>0</v>
      </c>
      <c r="EL915" s="375">
        <f t="shared" si="3339"/>
        <v>0</v>
      </c>
      <c r="EM915" s="375">
        <f t="shared" si="3340"/>
        <v>1</v>
      </c>
      <c r="EN915" s="375">
        <f t="shared" si="3341"/>
        <v>0</v>
      </c>
      <c r="EO915" s="375">
        <f t="shared" si="3342"/>
        <v>0</v>
      </c>
      <c r="EP915" s="375">
        <f t="shared" si="3343"/>
        <v>1</v>
      </c>
      <c r="EQ915" s="375">
        <f t="shared" si="3344"/>
        <v>0</v>
      </c>
      <c r="ER915" s="375">
        <f t="shared" si="3345"/>
        <v>0</v>
      </c>
      <c r="ES915" s="375">
        <f t="shared" si="3346"/>
        <v>1</v>
      </c>
      <c r="ET915" s="375">
        <f t="shared" si="3347"/>
        <v>0</v>
      </c>
      <c r="EU915" s="375">
        <f t="shared" si="3348"/>
        <v>0</v>
      </c>
      <c r="EV915" s="375">
        <f t="shared" si="3349"/>
        <v>1</v>
      </c>
      <c r="EW915" s="375">
        <f t="shared" si="3350"/>
        <v>0</v>
      </c>
      <c r="EX915" s="375">
        <f t="shared" si="3351"/>
        <v>0</v>
      </c>
      <c r="EY915" s="375">
        <f t="shared" si="3352"/>
        <v>1</v>
      </c>
      <c r="EZ915" s="375">
        <f t="shared" si="3353"/>
        <v>0</v>
      </c>
      <c r="FA915" s="375">
        <f t="shared" si="3354"/>
        <v>0</v>
      </c>
      <c r="FB915" s="375">
        <f t="shared" si="3355"/>
        <v>1</v>
      </c>
      <c r="FC915" s="375">
        <f t="shared" si="3356"/>
        <v>0</v>
      </c>
      <c r="FD915" s="375">
        <f t="shared" si="3357"/>
        <v>0</v>
      </c>
      <c r="FE915" s="376"/>
      <c r="FF915" s="372"/>
      <c r="FG915" s="372"/>
      <c r="FH915" s="372"/>
      <c r="FI915" s="372"/>
      <c r="FJ915" s="372"/>
      <c r="FK915" s="372"/>
      <c r="FL915" s="372"/>
      <c r="FM915" s="372"/>
      <c r="FN915" s="372"/>
      <c r="FO915" s="372"/>
      <c r="FP915" s="372"/>
      <c r="FQ915" s="372"/>
      <c r="FR915" s="372"/>
      <c r="FS915" s="372"/>
      <c r="FT915" s="372"/>
      <c r="FU915" s="372"/>
      <c r="FV915" s="372"/>
      <c r="FW915" s="372"/>
      <c r="FX915" s="372"/>
      <c r="FY915" s="372"/>
      <c r="FZ915" s="372"/>
      <c r="GA915" s="372"/>
      <c r="GB915" s="372"/>
      <c r="GC915" s="372"/>
      <c r="GD915" s="372"/>
      <c r="GE915" s="372"/>
      <c r="GF915" s="372"/>
      <c r="GG915" s="372"/>
      <c r="GH915" s="372"/>
      <c r="GI915" s="372"/>
      <c r="GJ915" s="372"/>
      <c r="GK915" s="372"/>
      <c r="GL915" s="372"/>
      <c r="GM915" s="372"/>
      <c r="GN915" s="372"/>
      <c r="GO915" s="372"/>
      <c r="GP915" s="372"/>
      <c r="GQ915" s="372"/>
      <c r="GR915" s="372"/>
      <c r="GS915" s="372"/>
      <c r="GT915" s="372"/>
      <c r="GU915" s="372"/>
      <c r="GV915" s="372"/>
      <c r="GW915" s="372"/>
      <c r="GX915" s="372"/>
      <c r="GY915" s="372"/>
      <c r="GZ915" s="372"/>
      <c r="HA915" s="372"/>
      <c r="HB915" s="372"/>
      <c r="HC915" s="372"/>
    </row>
    <row r="916" spans="1:211" s="373" customFormat="1" ht="15" customHeight="1" collapsed="1" thickTop="1" x14ac:dyDescent="0.2">
      <c r="A916" s="192">
        <f>SWDATA!O901</f>
        <v>0</v>
      </c>
      <c r="B916" s="192">
        <f>SWDATA!M901</f>
        <v>0</v>
      </c>
      <c r="C916" s="201">
        <f>IF(AND(SWDATA!M901=1,SWDATA!Q901="promotions"),SWDATA!P901,0)</f>
        <v>0</v>
      </c>
      <c r="D916" s="200">
        <f>ROW(SWDATA!M901)</f>
        <v>901</v>
      </c>
      <c r="E916" s="202">
        <f t="shared" ref="E916:E923" si="3363">B916</f>
        <v>0</v>
      </c>
      <c r="F916" s="203">
        <f t="shared" si="3313"/>
        <v>1</v>
      </c>
      <c r="G916" s="192" t="str">
        <f t="shared" si="3314"/>
        <v/>
      </c>
      <c r="H916" s="313"/>
      <c r="I916" s="390"/>
      <c r="J916" s="395">
        <f t="shared" si="3315"/>
        <v>0</v>
      </c>
      <c r="K916" s="396" t="str">
        <f t="shared" si="3316"/>
        <v/>
      </c>
      <c r="L916" s="397"/>
      <c r="M916" s="398"/>
      <c r="N916" s="399" t="str">
        <f>IF(LEN(SWDATA!F901)=0,"",IF(LEN(SWDATA!G901)=0,"",IF($O$12="ID",MID(SWDATA!G901,FIND("|",SWDATA!G901)+1,FIND("~~",SWDATA!G901)-FIND("|",SWDATA!G901)-1),IF($O$12="Desc",RIGHT(SWDATA!G901,LEN(SWDATA!G901)-FIND("~~",SWDATA!G901)-1),RIGHT(SWDATA!G901,LEN(SWDATA!G901)-FIND("|",SWDATA!G901))))))</f>
        <v/>
      </c>
      <c r="O916" s="400" t="str">
        <f>IF(LEN(SWDATA!G901)=0,"",IF(LEN(SWDATA!H901)=0,"",IF($O$12="ID",MID(SWDATA!H901,FIND("|",SWDATA!H901)+1,FIND("~~",SWDATA!H901)-FIND("|",SWDATA!H901)-1),IF($O$12="Desc",RIGHT(SWDATA!H901,LEN(SWDATA!H901)-FIND("~~",SWDATA!H901)-1),RIGHT(SWDATA!H901,LEN(SWDATA!H901)-FIND("|",SWDATA!H901))))))</f>
        <v/>
      </c>
      <c r="P916" s="401" t="str">
        <f>IF(LEN(SWDATA!C901)=0,"",SWDATA!C901)</f>
        <v/>
      </c>
      <c r="Q916" s="402" t="str">
        <f t="shared" si="3317"/>
        <v/>
      </c>
      <c r="R916" s="403" t="s">
        <v>575</v>
      </c>
      <c r="S916" s="404" t="s">
        <v>485</v>
      </c>
      <c r="T916" s="404"/>
      <c r="U916" s="405" t="s">
        <v>595</v>
      </c>
      <c r="V916" s="406" t="s">
        <v>221</v>
      </c>
      <c r="W916" s="407">
        <f>IF(OR(Is_Loading,LEN($A916)=0),"",SWDATA!P901)</f>
        <v>0</v>
      </c>
      <c r="X916" s="408">
        <f>IF(OR(Is_Loading,LEN($A916)=0),"",SWDATA!Q901)</f>
        <v>0</v>
      </c>
      <c r="Y916" s="408">
        <f>IF(OR(Is_Loading,LEN($A916)=0),"",SWDATA!R901)</f>
        <v>0</v>
      </c>
      <c r="Z916" s="407" t="str">
        <f t="shared" ref="Z916" si="3364">IF($A916=0,"",CHOOSE($F916,SUM(W916:Y916),SUM(W916:Y916)/3,Y916))</f>
        <v/>
      </c>
      <c r="AA916" s="407">
        <f>IF(OR(Is_Loading,LEN($A916)=0),"",SWDATA!T901)</f>
        <v>0</v>
      </c>
      <c r="AB916" s="408">
        <f>IF(OR(Is_Loading,LEN($A916)=0),"",SWDATA!U901)</f>
        <v>0</v>
      </c>
      <c r="AC916" s="408">
        <f>IF(OR(Is_Loading,LEN($A916)=0),"",SWDATA!V901)</f>
        <v>0</v>
      </c>
      <c r="AD916" s="407" t="str">
        <f t="shared" si="3318"/>
        <v/>
      </c>
      <c r="AE916" s="407">
        <f>IF(OR(Is_Loading,LEN($A916)=0),"",SWDATA!X901)</f>
        <v>0</v>
      </c>
      <c r="AF916" s="408">
        <f>IF(OR(Is_Loading,LEN($A916)=0),"",SWDATA!Y901)</f>
        <v>0</v>
      </c>
      <c r="AG916" s="408">
        <f>IF(OR(Is_Loading,LEN($A916)=0),"",SWDATA!Z901)</f>
        <v>0</v>
      </c>
      <c r="AH916" s="407" t="str">
        <f t="shared" si="3319"/>
        <v/>
      </c>
      <c r="AI916" s="407">
        <f>IF(OR(Is_Loading,LEN($A916)=0),"",SWDATA!AB901)</f>
        <v>0</v>
      </c>
      <c r="AJ916" s="408">
        <f>IF(OR(Is_Loading,LEN($A916)=0),"",SWDATA!AC901)</f>
        <v>0</v>
      </c>
      <c r="AK916" s="408">
        <f>IF(OR(Is_Loading,LEN($A916)=0),"",SWDATA!AD901)</f>
        <v>0</v>
      </c>
      <c r="AL916" s="407" t="str">
        <f t="shared" si="3320"/>
        <v/>
      </c>
      <c r="AM916" s="407">
        <f>IF(OR(Is_Loading,LEN($A916)=0),"",SWDATA!AF901)</f>
        <v>0</v>
      </c>
      <c r="AN916" s="408">
        <f>IF(OR(Is_Loading,LEN($A916)=0),"",SWDATA!AG901)</f>
        <v>0</v>
      </c>
      <c r="AO916" s="409">
        <f>IF(OR(Is_Loading,LEN($A916)=0),"",SWDATA!AH901)</f>
        <v>0</v>
      </c>
      <c r="AP916" s="410" t="str">
        <f t="shared" si="3321"/>
        <v/>
      </c>
      <c r="AQ916" s="407">
        <f>IF(OR(Is_Loading,LEN($A916)=0),"",SWDATA!AJ901)</f>
        <v>0</v>
      </c>
      <c r="AR916" s="408">
        <f>IF(OR(Is_Loading,LEN($A916)=0),"",SWDATA!AK901)</f>
        <v>0</v>
      </c>
      <c r="AS916" s="408">
        <f>IF(OR(Is_Loading,LEN($A916)=0),"",SWDATA!AL901)</f>
        <v>0</v>
      </c>
      <c r="AT916" s="407" t="str">
        <f t="shared" si="3322"/>
        <v/>
      </c>
      <c r="AU916" s="407">
        <f>IF(OR(Is_Loading,LEN($A916)=0),"",SWDATA!AN901)</f>
        <v>0</v>
      </c>
      <c r="AV916" s="408">
        <f>IF(OR(Is_Loading,LEN($A916)=0),"",SWDATA!AO901)</f>
        <v>0</v>
      </c>
      <c r="AW916" s="408">
        <f>IF(OR(Is_Loading,LEN($A916)=0),"",SWDATA!AP901)</f>
        <v>0</v>
      </c>
      <c r="AX916" s="407" t="str">
        <f t="shared" si="3323"/>
        <v/>
      </c>
      <c r="AY916" s="407">
        <f>IF(OR(Is_Loading,LEN($A916)=0),"",SWDATA!AR901)</f>
        <v>0</v>
      </c>
      <c r="AZ916" s="408">
        <f>IF(OR(Is_Loading,LEN($A916)=0),"",SWDATA!AS901)</f>
        <v>0</v>
      </c>
      <c r="BA916" s="408">
        <f>IF(OR(Is_Loading,LEN($A916)=0),"",SWDATA!AT901)</f>
        <v>0</v>
      </c>
      <c r="BB916" s="407" t="str">
        <f t="shared" si="3324"/>
        <v/>
      </c>
      <c r="BC916" s="407">
        <f>IF(OR(Is_Loading,LEN($A916)=0),"",SWDATA!AV901)</f>
        <v>0</v>
      </c>
      <c r="BD916" s="408">
        <f>IF(OR(Is_Loading,LEN($A916)=0),"",SWDATA!AW901)</f>
        <v>0</v>
      </c>
      <c r="BE916" s="409">
        <f>IF(OR(Is_Loading,LEN($A916)=0),"",SWDATA!AX901)</f>
        <v>0</v>
      </c>
      <c r="BF916" s="320" t="str">
        <f t="shared" si="3325"/>
        <v/>
      </c>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s="201"/>
      <c r="CO916" s="201"/>
      <c r="CP916" s="201"/>
      <c r="CQ916" s="201"/>
      <c r="CR916" s="201"/>
      <c r="CS916" s="201"/>
      <c r="CT916" s="201"/>
      <c r="CU916" s="201"/>
      <c r="CV916" s="201"/>
      <c r="CW916" s="201"/>
      <c r="CX916" s="201"/>
      <c r="CY916" s="201"/>
      <c r="CZ916" s="201"/>
      <c r="DA916" s="201"/>
      <c r="DB916" s="201"/>
      <c r="DC916" s="201"/>
      <c r="DD916" s="201"/>
      <c r="DE916" s="201"/>
      <c r="DF916" s="201"/>
      <c r="DG916" s="201"/>
      <c r="DH916" s="201"/>
      <c r="DI916" s="201"/>
      <c r="DJ916" s="201"/>
      <c r="DK916" s="201"/>
      <c r="DL916" s="201"/>
      <c r="DM916" s="201"/>
      <c r="DN916" s="201"/>
      <c r="DQ916" s="373">
        <f>'Metrics &amp; Attributes View'!N941</f>
        <v>0</v>
      </c>
      <c r="DS916" s="372"/>
      <c r="DT916" s="374"/>
      <c r="DU916" s="375"/>
      <c r="DV916" s="375"/>
      <c r="DW916" s="375"/>
      <c r="DX916" s="375"/>
      <c r="DY916" s="375"/>
      <c r="DZ916" s="375"/>
      <c r="EA916" s="375"/>
      <c r="EB916" s="375"/>
      <c r="EC916" s="375"/>
      <c r="ED916" s="375"/>
      <c r="EE916" s="375"/>
      <c r="EF916" s="375"/>
      <c r="EG916" s="375"/>
      <c r="EH916" s="375"/>
      <c r="EI916" s="375"/>
      <c r="EJ916" s="375"/>
      <c r="EK916" s="375"/>
      <c r="EL916" s="375"/>
      <c r="EM916" s="375"/>
      <c r="EN916" s="375"/>
      <c r="EO916" s="375"/>
      <c r="EP916" s="375"/>
      <c r="EQ916" s="375"/>
      <c r="ER916" s="375"/>
      <c r="ES916" s="375"/>
      <c r="ET916" s="375"/>
      <c r="EU916" s="375"/>
      <c r="EV916" s="375"/>
      <c r="EW916" s="375"/>
      <c r="EX916" s="375"/>
      <c r="EY916" s="375"/>
      <c r="EZ916" s="375"/>
      <c r="FA916" s="375"/>
      <c r="FB916" s="375"/>
      <c r="FC916" s="375"/>
      <c r="FD916" s="375"/>
      <c r="FE916" s="376"/>
      <c r="FF916" s="372"/>
      <c r="FG916" s="372"/>
      <c r="FH916" s="372"/>
      <c r="FI916" s="372"/>
      <c r="FJ916" s="372"/>
      <c r="FK916" s="372"/>
      <c r="FL916" s="372"/>
      <c r="FM916" s="372"/>
      <c r="FN916" s="372"/>
      <c r="FO916" s="372"/>
      <c r="FP916" s="372"/>
      <c r="FQ916" s="372"/>
      <c r="FR916" s="372"/>
      <c r="FS916" s="372"/>
      <c r="FT916" s="372"/>
      <c r="FU916" s="372"/>
      <c r="FV916" s="372"/>
      <c r="FW916" s="372"/>
      <c r="FX916" s="372"/>
      <c r="FY916" s="372"/>
      <c r="FZ916" s="372"/>
      <c r="GA916" s="372"/>
      <c r="GB916" s="372"/>
      <c r="GC916" s="372"/>
      <c r="GD916" s="372"/>
      <c r="GE916" s="372"/>
      <c r="GF916" s="372"/>
      <c r="GG916" s="372"/>
      <c r="GH916" s="372"/>
      <c r="GI916" s="372"/>
      <c r="GJ916" s="372"/>
      <c r="GK916" s="372"/>
      <c r="GL916" s="372"/>
      <c r="GM916" s="372"/>
      <c r="GN916" s="372"/>
      <c r="GO916" s="372"/>
      <c r="GP916" s="372"/>
      <c r="GQ916" s="372"/>
      <c r="GR916" s="372"/>
      <c r="GS916" s="372"/>
      <c r="GT916" s="372"/>
      <c r="GU916" s="372"/>
      <c r="GV916" s="372"/>
      <c r="GW916" s="372"/>
      <c r="GX916" s="372"/>
      <c r="GY916" s="372"/>
      <c r="GZ916" s="372"/>
      <c r="HA916" s="372"/>
      <c r="HB916" s="372"/>
      <c r="HC916" s="372"/>
    </row>
    <row r="917" spans="1:211" s="373" customFormat="1" ht="15" customHeight="1" x14ac:dyDescent="0.2">
      <c r="A917" s="192">
        <f>SWDATA!O902</f>
        <v>0</v>
      </c>
      <c r="B917" s="192">
        <f>SWDATA!M902</f>
        <v>0</v>
      </c>
      <c r="C917" s="201">
        <f>IF(AND(SWDATA!M902=1,SWDATA!Q902="promotions"),SWDATA!P902,0)</f>
        <v>0</v>
      </c>
      <c r="D917" s="200">
        <f>ROW(SWDATA!M902)</f>
        <v>902</v>
      </c>
      <c r="E917" s="202">
        <f t="shared" si="3363"/>
        <v>0</v>
      </c>
      <c r="F917" s="203">
        <f t="shared" si="3313"/>
        <v>1</v>
      </c>
      <c r="G917" s="192" t="str">
        <f t="shared" si="3314"/>
        <v/>
      </c>
      <c r="H917" s="204"/>
      <c r="I917" s="390"/>
      <c r="J917" s="238">
        <f t="shared" si="3315"/>
        <v>0</v>
      </c>
      <c r="K917" s="239" t="str">
        <f t="shared" si="3316"/>
        <v/>
      </c>
      <c r="L917" s="342"/>
      <c r="M917" s="345"/>
      <c r="N917" s="340" t="str">
        <f>IF(LEN(SWDATA!F902)=0,"",N916)</f>
        <v/>
      </c>
      <c r="O917" s="296" t="str">
        <f>IF(LEN(SWDATA!G902)=0,"",O916)</f>
        <v/>
      </c>
      <c r="P917" s="297" t="str">
        <f>IF(LEN(SWDATA!C902)=0,"",SWDATA!C902)</f>
        <v/>
      </c>
      <c r="Q917" s="312" t="str">
        <f t="shared" si="3317"/>
        <v/>
      </c>
      <c r="R917" s="223" t="s">
        <v>575</v>
      </c>
      <c r="S917" s="224"/>
      <c r="T917" s="224"/>
      <c r="U917" s="265" t="s">
        <v>619</v>
      </c>
      <c r="V917" s="205" t="s">
        <v>221</v>
      </c>
      <c r="W917" s="266">
        <f>IF(OR(Is_Loading,LEN($A917)=0),"",SWDATA!P902)</f>
        <v>0</v>
      </c>
      <c r="X917" s="267">
        <f>IF(OR(Is_Loading,LEN($A917)=0),"",SWDATA!Q902)</f>
        <v>0</v>
      </c>
      <c r="Y917" s="267">
        <f>IF(OR(Is_Loading,LEN($A917)=0),"",SWDATA!R902)</f>
        <v>0</v>
      </c>
      <c r="Z917" s="266" t="str">
        <f t="shared" ref="Z917:Z918" si="3365">IF($A917=0,"",CHOOSE($F917,SUM(W917:Y917),SUM(W917:Y917)/3,Y917))</f>
        <v/>
      </c>
      <c r="AA917" s="266">
        <f>IF(OR(Is_Loading,LEN($A917)=0),"",SWDATA!T902)</f>
        <v>0</v>
      </c>
      <c r="AB917" s="267">
        <f>IF(OR(Is_Loading,LEN($A917)=0),"",SWDATA!U902)</f>
        <v>0</v>
      </c>
      <c r="AC917" s="267">
        <f>IF(OR(Is_Loading,LEN($A917)=0),"",SWDATA!V902)</f>
        <v>0</v>
      </c>
      <c r="AD917" s="266" t="str">
        <f t="shared" si="3318"/>
        <v/>
      </c>
      <c r="AE917" s="266">
        <f>IF(OR(Is_Loading,LEN($A917)=0),"",SWDATA!X902)</f>
        <v>0</v>
      </c>
      <c r="AF917" s="267">
        <f>IF(OR(Is_Loading,LEN($A917)=0),"",SWDATA!Y902)</f>
        <v>0</v>
      </c>
      <c r="AG917" s="267">
        <f>IF(OR(Is_Loading,LEN($A917)=0),"",SWDATA!Z902)</f>
        <v>0</v>
      </c>
      <c r="AH917" s="266" t="str">
        <f t="shared" si="3319"/>
        <v/>
      </c>
      <c r="AI917" s="266">
        <f>IF(OR(Is_Loading,LEN($A917)=0),"",SWDATA!AB902)</f>
        <v>0</v>
      </c>
      <c r="AJ917" s="267">
        <f>IF(OR(Is_Loading,LEN($A917)=0),"",SWDATA!AC902)</f>
        <v>0</v>
      </c>
      <c r="AK917" s="267">
        <f>IF(OR(Is_Loading,LEN($A917)=0),"",SWDATA!AD902)</f>
        <v>0</v>
      </c>
      <c r="AL917" s="266" t="str">
        <f t="shared" si="3320"/>
        <v/>
      </c>
      <c r="AM917" s="266">
        <f>IF(OR(Is_Loading,LEN($A917)=0),"",SWDATA!AF902)</f>
        <v>0</v>
      </c>
      <c r="AN917" s="267">
        <f>IF(OR(Is_Loading,LEN($A917)=0),"",SWDATA!AG902)</f>
        <v>0</v>
      </c>
      <c r="AO917" s="323">
        <f>IF(OR(Is_Loading,LEN($A917)=0),"",SWDATA!AH902)</f>
        <v>0</v>
      </c>
      <c r="AP917" s="320" t="str">
        <f t="shared" si="3321"/>
        <v/>
      </c>
      <c r="AQ917" s="266">
        <f>IF(OR(Is_Loading,LEN($A917)=0),"",SWDATA!AJ902)</f>
        <v>0</v>
      </c>
      <c r="AR917" s="267">
        <f>IF(OR(Is_Loading,LEN($A917)=0),"",SWDATA!AK902)</f>
        <v>0</v>
      </c>
      <c r="AS917" s="267">
        <f>IF(OR(Is_Loading,LEN($A917)=0),"",SWDATA!AL902)</f>
        <v>0</v>
      </c>
      <c r="AT917" s="266" t="str">
        <f t="shared" si="3322"/>
        <v/>
      </c>
      <c r="AU917" s="266">
        <f>IF(OR(Is_Loading,LEN($A917)=0),"",SWDATA!AN902)</f>
        <v>0</v>
      </c>
      <c r="AV917" s="267">
        <f>IF(OR(Is_Loading,LEN($A917)=0),"",SWDATA!AO902)</f>
        <v>0</v>
      </c>
      <c r="AW917" s="267">
        <f>IF(OR(Is_Loading,LEN($A917)=0),"",SWDATA!AP902)</f>
        <v>0</v>
      </c>
      <c r="AX917" s="266" t="str">
        <f t="shared" si="3323"/>
        <v/>
      </c>
      <c r="AY917" s="266">
        <f>IF(OR(Is_Loading,LEN($A917)=0),"",SWDATA!AR902)</f>
        <v>0</v>
      </c>
      <c r="AZ917" s="267">
        <f>IF(OR(Is_Loading,LEN($A917)=0),"",SWDATA!AS902)</f>
        <v>0</v>
      </c>
      <c r="BA917" s="267">
        <f>IF(OR(Is_Loading,LEN($A917)=0),"",SWDATA!AT902)</f>
        <v>0</v>
      </c>
      <c r="BB917" s="266" t="str">
        <f t="shared" si="3324"/>
        <v/>
      </c>
      <c r="BC917" s="266">
        <f>IF(OR(Is_Loading,LEN($A917)=0),"",SWDATA!AV902)</f>
        <v>0</v>
      </c>
      <c r="BD917" s="267">
        <f>IF(OR(Is_Loading,LEN($A917)=0),"",SWDATA!AW902)</f>
        <v>0</v>
      </c>
      <c r="BE917" s="323">
        <f>IF(OR(Is_Loading,LEN($A917)=0),"",SWDATA!AX902)</f>
        <v>0</v>
      </c>
      <c r="BF917" s="320" t="str">
        <f t="shared" si="3325"/>
        <v/>
      </c>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s="201"/>
      <c r="CO917" s="201"/>
      <c r="CP917" s="201"/>
      <c r="CQ917" s="201"/>
      <c r="CR917" s="201"/>
      <c r="CS917" s="201"/>
      <c r="CT917" s="201"/>
      <c r="CU917" s="201"/>
      <c r="CV917" s="201"/>
      <c r="CW917" s="201"/>
      <c r="CX917" s="201"/>
      <c r="CY917" s="201"/>
      <c r="CZ917" s="201"/>
      <c r="DA917" s="201"/>
      <c r="DB917" s="201"/>
      <c r="DC917" s="201"/>
      <c r="DD917" s="201"/>
      <c r="DE917" s="201"/>
      <c r="DF917" s="201"/>
      <c r="DG917" s="201"/>
      <c r="DH917" s="201"/>
      <c r="DI917" s="201"/>
      <c r="DJ917" s="201"/>
      <c r="DK917" s="201"/>
      <c r="DL917" s="201"/>
      <c r="DM917" s="201"/>
      <c r="DN917" s="201"/>
      <c r="DS917" s="372"/>
      <c r="DT917" s="372"/>
      <c r="DU917" s="375">
        <f t="shared" ref="DU917" si="3366">COLUMN(W915)</f>
        <v>23</v>
      </c>
      <c r="DV917" s="375">
        <f t="shared" ref="DV917" si="3367">SUM(DU917)+DV918+1</f>
        <v>24</v>
      </c>
      <c r="DW917" s="375">
        <f t="shared" ref="DW917" si="3368">SUM(DV917)+DW918+1</f>
        <v>25</v>
      </c>
      <c r="DX917" s="375">
        <f t="shared" ref="DX917" si="3369">SUM(DW917)+DX918+1</f>
        <v>27</v>
      </c>
      <c r="DY917" s="375">
        <f t="shared" ref="DY917" si="3370">SUM(DX917)+DY918+1</f>
        <v>28</v>
      </c>
      <c r="DZ917" s="375">
        <f t="shared" ref="DZ917" si="3371">SUM(DY917)+DZ918+1</f>
        <v>29</v>
      </c>
      <c r="EA917" s="375">
        <f t="shared" ref="EA917" si="3372">SUM(DZ917)+EA918+1</f>
        <v>31</v>
      </c>
      <c r="EB917" s="375">
        <f t="shared" ref="EB917" si="3373">SUM(EA917)+EB918+1</f>
        <v>32</v>
      </c>
      <c r="EC917" s="375">
        <f t="shared" ref="EC917" si="3374">SUM(EB917)+EC918+1</f>
        <v>33</v>
      </c>
      <c r="ED917" s="375">
        <f t="shared" ref="ED917" si="3375">SUM(EC917)+ED918+1</f>
        <v>35</v>
      </c>
      <c r="EE917" s="375">
        <f t="shared" ref="EE917" si="3376">SUM(ED917)+EE918+1</f>
        <v>36</v>
      </c>
      <c r="EF917" s="375">
        <f t="shared" ref="EF917" si="3377">SUM(EE917)+EF918+1</f>
        <v>37</v>
      </c>
      <c r="EG917" s="375">
        <f t="shared" ref="EG917" si="3378">SUM(EF917)+EG918+1</f>
        <v>39</v>
      </c>
      <c r="EH917" s="375">
        <f t="shared" ref="EH917" si="3379">SUM(EG917)+EH918+1</f>
        <v>40</v>
      </c>
      <c r="EI917" s="375">
        <f t="shared" ref="EI917" si="3380">SUM(EH917)+EI918+1</f>
        <v>41</v>
      </c>
      <c r="EJ917" s="375">
        <f t="shared" ref="EJ917" si="3381">SUM(EI917)+EJ918+1</f>
        <v>43</v>
      </c>
      <c r="EK917" s="375">
        <f t="shared" ref="EK917" si="3382">SUM(EJ917)+EK918+1</f>
        <v>44</v>
      </c>
      <c r="EL917" s="375">
        <f t="shared" ref="EL917" si="3383">SUM(EK917)+EL918+1</f>
        <v>45</v>
      </c>
      <c r="EM917" s="375">
        <f t="shared" ref="EM917" si="3384">SUM(EL917)+EM918+1</f>
        <v>47</v>
      </c>
      <c r="EN917" s="375">
        <f t="shared" ref="EN917" si="3385">SUM(EM917)+EN918+1</f>
        <v>48</v>
      </c>
      <c r="EO917" s="375">
        <f t="shared" ref="EO917" si="3386">SUM(EN917)+EO918+1</f>
        <v>49</v>
      </c>
      <c r="EP917" s="375">
        <f t="shared" ref="EP917" si="3387">SUM(EO917)+EP918+1</f>
        <v>51</v>
      </c>
      <c r="EQ917" s="375">
        <f t="shared" ref="EQ917" si="3388">SUM(EP917)+EQ918+1</f>
        <v>52</v>
      </c>
      <c r="ER917" s="375">
        <f t="shared" ref="ER917" si="3389">SUM(EQ917)+ER918+1</f>
        <v>53</v>
      </c>
      <c r="ES917" s="375">
        <f t="shared" ref="ES917" si="3390">SUM(ER917)+ES918+1</f>
        <v>55</v>
      </c>
      <c r="ET917" s="375">
        <f t="shared" ref="ET917" si="3391">SUM(ES917)+ET918+1</f>
        <v>56</v>
      </c>
      <c r="EU917" s="375">
        <f t="shared" ref="EU917" si="3392">SUM(ET917)+EU918+1</f>
        <v>57</v>
      </c>
      <c r="EV917" s="375">
        <f t="shared" ref="EV917" si="3393">SUM(EU917)+EV918+1</f>
        <v>59</v>
      </c>
      <c r="EW917" s="375">
        <f t="shared" ref="EW917" si="3394">SUM(EV917)+EW918+1</f>
        <v>60</v>
      </c>
      <c r="EX917" s="375">
        <f t="shared" ref="EX917" si="3395">SUM(EW917)+EX918+1</f>
        <v>61</v>
      </c>
      <c r="EY917" s="375">
        <f t="shared" ref="EY917" si="3396">SUM(EX917)+EY918+1</f>
        <v>63</v>
      </c>
      <c r="EZ917" s="375">
        <f t="shared" ref="EZ917" si="3397">SUM(EY917)+EZ918+1</f>
        <v>64</v>
      </c>
      <c r="FA917" s="375">
        <f t="shared" ref="FA917" si="3398">SUM(EZ917)+FA918+1</f>
        <v>65</v>
      </c>
      <c r="FB917" s="375">
        <f t="shared" ref="FB917" si="3399">SUM(FA917)+FB918+1</f>
        <v>67</v>
      </c>
      <c r="FC917" s="375">
        <f t="shared" ref="FC917" si="3400">SUM(FB917)+FC918+1</f>
        <v>68</v>
      </c>
      <c r="FD917" s="375">
        <f t="shared" ref="FD917" si="3401">SUM(FC917)+FD918+1</f>
        <v>69</v>
      </c>
      <c r="FE917" s="372"/>
      <c r="FF917" s="372"/>
      <c r="FG917" s="372"/>
      <c r="FH917" s="372"/>
      <c r="FI917" s="372"/>
      <c r="FJ917" s="372"/>
      <c r="FK917" s="372"/>
      <c r="FL917" s="372"/>
      <c r="FM917" s="372"/>
      <c r="FN917" s="372"/>
      <c r="FO917" s="372"/>
      <c r="FP917" s="372"/>
      <c r="FQ917" s="372"/>
      <c r="FR917" s="372"/>
      <c r="FS917" s="372"/>
      <c r="FT917" s="372"/>
      <c r="FU917" s="372"/>
      <c r="FV917" s="372"/>
      <c r="FW917" s="372"/>
      <c r="FX917" s="372"/>
      <c r="FY917" s="372"/>
      <c r="FZ917" s="372"/>
      <c r="GA917" s="372"/>
      <c r="GB917" s="372"/>
      <c r="GC917" s="372"/>
      <c r="GD917" s="372"/>
      <c r="GE917" s="372"/>
      <c r="GF917" s="372"/>
      <c r="GG917" s="372"/>
      <c r="GH917" s="372"/>
      <c r="GI917" s="372"/>
      <c r="GJ917" s="372"/>
      <c r="GK917" s="372"/>
      <c r="GL917" s="372"/>
      <c r="GM917" s="372"/>
      <c r="GN917" s="372"/>
      <c r="GO917" s="372"/>
      <c r="GP917" s="372"/>
      <c r="GQ917" s="372"/>
      <c r="GR917" s="372"/>
      <c r="GS917" s="372"/>
      <c r="GT917" s="372"/>
      <c r="GU917" s="372"/>
      <c r="GV917" s="372"/>
      <c r="GW917" s="372"/>
      <c r="GX917" s="372"/>
      <c r="GY917" s="372"/>
      <c r="GZ917" s="372"/>
    </row>
    <row r="918" spans="1:211" s="373" customFormat="1" ht="15" customHeight="1" thickBot="1" x14ac:dyDescent="0.25">
      <c r="A918" s="192">
        <f>SWDATA!O903</f>
        <v>0</v>
      </c>
      <c r="B918" s="192">
        <f>SWDATA!M903</f>
        <v>0</v>
      </c>
      <c r="C918" s="201">
        <f>IF(AND(SWDATA!M903=1,SWDATA!Q903="promotions"),SWDATA!P903,0)</f>
        <v>0</v>
      </c>
      <c r="D918" s="200">
        <f>ROW(SWDATA!M903)</f>
        <v>903</v>
      </c>
      <c r="E918" s="202">
        <f t="shared" si="3363"/>
        <v>0</v>
      </c>
      <c r="F918" s="203">
        <f t="shared" si="3313"/>
        <v>1</v>
      </c>
      <c r="G918" s="192" t="str">
        <f t="shared" si="3314"/>
        <v/>
      </c>
      <c r="H918" s="204"/>
      <c r="I918" s="390"/>
      <c r="J918" s="238">
        <f t="shared" si="3315"/>
        <v>0</v>
      </c>
      <c r="K918" s="239" t="str">
        <f t="shared" si="3316"/>
        <v/>
      </c>
      <c r="L918" s="342"/>
      <c r="M918" s="346"/>
      <c r="N918" s="340" t="str">
        <f>IF(LEN(SWDATA!F903)=0,"",N917)</f>
        <v/>
      </c>
      <c r="O918" s="296" t="str">
        <f>IF(LEN(SWDATA!G903)=0,"",O917)</f>
        <v/>
      </c>
      <c r="P918" s="297" t="str">
        <f>IF(LEN(SWDATA!C903)=0,"",SWDATA!C903)</f>
        <v/>
      </c>
      <c r="Q918" s="312" t="str">
        <f t="shared" si="3317"/>
        <v/>
      </c>
      <c r="R918" s="223" t="s">
        <v>575</v>
      </c>
      <c r="S918" s="224"/>
      <c r="T918" s="224"/>
      <c r="U918" s="264" t="s">
        <v>620</v>
      </c>
      <c r="V918" s="205" t="s">
        <v>221</v>
      </c>
      <c r="W918" s="266">
        <f>IF(OR(Is_Loading,LEN($A918)=0),"",SWDATA!P903)</f>
        <v>0</v>
      </c>
      <c r="X918" s="267">
        <f>IF(OR(Is_Loading,LEN($A918)=0),"",SWDATA!Q903)</f>
        <v>0</v>
      </c>
      <c r="Y918" s="267">
        <f>IF(OR(Is_Loading,LEN($A918)=0),"",SWDATA!R903)</f>
        <v>0</v>
      </c>
      <c r="Z918" s="266" t="str">
        <f t="shared" si="3365"/>
        <v/>
      </c>
      <c r="AA918" s="266">
        <f>IF(OR(Is_Loading,LEN($A918)=0),"",SWDATA!T903)</f>
        <v>0</v>
      </c>
      <c r="AB918" s="267">
        <f>IF(OR(Is_Loading,LEN($A918)=0),"",SWDATA!U903)</f>
        <v>0</v>
      </c>
      <c r="AC918" s="267">
        <f>IF(OR(Is_Loading,LEN($A918)=0),"",SWDATA!V903)</f>
        <v>0</v>
      </c>
      <c r="AD918" s="266" t="str">
        <f t="shared" si="3318"/>
        <v/>
      </c>
      <c r="AE918" s="266">
        <f>IF(OR(Is_Loading,LEN($A918)=0),"",SWDATA!X903)</f>
        <v>0</v>
      </c>
      <c r="AF918" s="267">
        <f>IF(OR(Is_Loading,LEN($A918)=0),"",SWDATA!Y903)</f>
        <v>0</v>
      </c>
      <c r="AG918" s="267">
        <f>IF(OR(Is_Loading,LEN($A918)=0),"",SWDATA!Z903)</f>
        <v>0</v>
      </c>
      <c r="AH918" s="266" t="str">
        <f t="shared" si="3319"/>
        <v/>
      </c>
      <c r="AI918" s="266">
        <f>IF(OR(Is_Loading,LEN($A918)=0),"",SWDATA!AB903)</f>
        <v>0</v>
      </c>
      <c r="AJ918" s="267">
        <f>IF(OR(Is_Loading,LEN($A918)=0),"",SWDATA!AC903)</f>
        <v>0</v>
      </c>
      <c r="AK918" s="267">
        <f>IF(OR(Is_Loading,LEN($A918)=0),"",SWDATA!AD903)</f>
        <v>0</v>
      </c>
      <c r="AL918" s="266" t="str">
        <f t="shared" si="3320"/>
        <v/>
      </c>
      <c r="AM918" s="266">
        <f>IF(OR(Is_Loading,LEN($A918)=0),"",SWDATA!AF903)</f>
        <v>0</v>
      </c>
      <c r="AN918" s="267">
        <f>IF(OR(Is_Loading,LEN($A918)=0),"",SWDATA!AG903)</f>
        <v>0</v>
      </c>
      <c r="AO918" s="323">
        <f>IF(OR(Is_Loading,LEN($A918)=0),"",SWDATA!AH903)</f>
        <v>0</v>
      </c>
      <c r="AP918" s="320" t="str">
        <f t="shared" si="3321"/>
        <v/>
      </c>
      <c r="AQ918" s="266">
        <f>IF(OR(Is_Loading,LEN($A918)=0),"",SWDATA!AJ903)</f>
        <v>0</v>
      </c>
      <c r="AR918" s="267">
        <f>IF(OR(Is_Loading,LEN($A918)=0),"",SWDATA!AK903)</f>
        <v>0</v>
      </c>
      <c r="AS918" s="267">
        <f>IF(OR(Is_Loading,LEN($A918)=0),"",SWDATA!AL903)</f>
        <v>0</v>
      </c>
      <c r="AT918" s="266" t="str">
        <f t="shared" si="3322"/>
        <v/>
      </c>
      <c r="AU918" s="266">
        <f>IF(OR(Is_Loading,LEN($A918)=0),"",SWDATA!AN903)</f>
        <v>0</v>
      </c>
      <c r="AV918" s="267">
        <f>IF(OR(Is_Loading,LEN($A918)=0),"",SWDATA!AO903)</f>
        <v>0</v>
      </c>
      <c r="AW918" s="267">
        <f>IF(OR(Is_Loading,LEN($A918)=0),"",SWDATA!AP903)</f>
        <v>0</v>
      </c>
      <c r="AX918" s="266" t="str">
        <f t="shared" si="3323"/>
        <v/>
      </c>
      <c r="AY918" s="266">
        <f>IF(OR(Is_Loading,LEN($A918)=0),"",SWDATA!AR903)</f>
        <v>0</v>
      </c>
      <c r="AZ918" s="267">
        <f>IF(OR(Is_Loading,LEN($A918)=0),"",SWDATA!AS903)</f>
        <v>0</v>
      </c>
      <c r="BA918" s="267">
        <f>IF(OR(Is_Loading,LEN($A918)=0),"",SWDATA!AT903)</f>
        <v>0</v>
      </c>
      <c r="BB918" s="266" t="str">
        <f t="shared" si="3324"/>
        <v/>
      </c>
      <c r="BC918" s="266">
        <f>IF(OR(Is_Loading,LEN($A918)=0),"",SWDATA!AV903)</f>
        <v>0</v>
      </c>
      <c r="BD918" s="267">
        <f>IF(OR(Is_Loading,LEN($A918)=0),"",SWDATA!AW903)</f>
        <v>0</v>
      </c>
      <c r="BE918" s="323">
        <f>IF(OR(Is_Loading,LEN($A918)=0),"",SWDATA!AX903)</f>
        <v>0</v>
      </c>
      <c r="BF918" s="320" t="str">
        <f t="shared" si="3325"/>
        <v/>
      </c>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s="201"/>
      <c r="CO918" s="201"/>
      <c r="CP918" s="201"/>
      <c r="CQ918" s="201"/>
      <c r="CR918" s="201"/>
      <c r="CS918" s="201"/>
      <c r="CT918" s="201"/>
      <c r="CU918" s="201"/>
      <c r="CV918" s="201"/>
      <c r="CW918" s="201"/>
      <c r="CX918" s="201"/>
      <c r="CY918" s="201"/>
      <c r="CZ918" s="201"/>
      <c r="DA918" s="201"/>
      <c r="DB918" s="201"/>
      <c r="DC918" s="201"/>
      <c r="DD918" s="201"/>
      <c r="DE918" s="201"/>
      <c r="DF918" s="201"/>
      <c r="DG918" s="201"/>
      <c r="DH918" s="201"/>
      <c r="DI918" s="201"/>
      <c r="DJ918" s="201"/>
      <c r="DK918" s="201"/>
      <c r="DL918" s="201"/>
      <c r="DM918" s="201"/>
      <c r="DN918" s="201"/>
      <c r="DS918" s="372"/>
      <c r="DT918" s="374"/>
      <c r="DU918" s="375"/>
      <c r="DV918" s="375"/>
      <c r="DW918" s="375"/>
      <c r="DX918" s="375">
        <v>1</v>
      </c>
      <c r="DY918" s="375">
        <f t="shared" ref="DY918:DY938" si="3402">DV918</f>
        <v>0</v>
      </c>
      <c r="DZ918" s="375">
        <f t="shared" ref="DZ918:DZ938" si="3403">DW918</f>
        <v>0</v>
      </c>
      <c r="EA918" s="375">
        <f t="shared" ref="EA918:EA938" si="3404">DX918</f>
        <v>1</v>
      </c>
      <c r="EB918" s="375">
        <f t="shared" ref="EB918:EB938" si="3405">DY918</f>
        <v>0</v>
      </c>
      <c r="EC918" s="375">
        <f t="shared" ref="EC918:EC938" si="3406">DZ918</f>
        <v>0</v>
      </c>
      <c r="ED918" s="375">
        <f t="shared" ref="ED918:ED938" si="3407">EA918</f>
        <v>1</v>
      </c>
      <c r="EE918" s="375">
        <f t="shared" ref="EE918:EE938" si="3408">EB918</f>
        <v>0</v>
      </c>
      <c r="EF918" s="375">
        <f t="shared" ref="EF918:EF938" si="3409">EC918</f>
        <v>0</v>
      </c>
      <c r="EG918" s="375">
        <f t="shared" ref="EG918:EG938" si="3410">ED918</f>
        <v>1</v>
      </c>
      <c r="EH918" s="375">
        <f t="shared" ref="EH918:EH938" si="3411">EE918</f>
        <v>0</v>
      </c>
      <c r="EI918" s="375">
        <f t="shared" ref="EI918:EI938" si="3412">EF918</f>
        <v>0</v>
      </c>
      <c r="EJ918" s="375">
        <f t="shared" ref="EJ918:EJ938" si="3413">EG918</f>
        <v>1</v>
      </c>
      <c r="EK918" s="375">
        <f t="shared" ref="EK918:EK938" si="3414">EH918</f>
        <v>0</v>
      </c>
      <c r="EL918" s="375">
        <f t="shared" ref="EL918:EL938" si="3415">EI918</f>
        <v>0</v>
      </c>
      <c r="EM918" s="375">
        <f t="shared" ref="EM918:EM938" si="3416">EJ918</f>
        <v>1</v>
      </c>
      <c r="EN918" s="375">
        <f t="shared" ref="EN918:EN938" si="3417">EK918</f>
        <v>0</v>
      </c>
      <c r="EO918" s="375">
        <f t="shared" ref="EO918:EO938" si="3418">EL918</f>
        <v>0</v>
      </c>
      <c r="EP918" s="375">
        <f t="shared" ref="EP918:EP938" si="3419">EM918</f>
        <v>1</v>
      </c>
      <c r="EQ918" s="375">
        <f t="shared" ref="EQ918:EQ938" si="3420">EN918</f>
        <v>0</v>
      </c>
      <c r="ER918" s="375">
        <f t="shared" ref="ER918:ER938" si="3421">EO918</f>
        <v>0</v>
      </c>
      <c r="ES918" s="375">
        <f t="shared" ref="ES918:ES938" si="3422">EP918</f>
        <v>1</v>
      </c>
      <c r="ET918" s="375">
        <f t="shared" ref="ET918:ET938" si="3423">EQ918</f>
        <v>0</v>
      </c>
      <c r="EU918" s="375">
        <f t="shared" ref="EU918:EU938" si="3424">ER918</f>
        <v>0</v>
      </c>
      <c r="EV918" s="375">
        <f t="shared" ref="EV918:EV938" si="3425">ES918</f>
        <v>1</v>
      </c>
      <c r="EW918" s="375">
        <f t="shared" ref="EW918:EW938" si="3426">ET918</f>
        <v>0</v>
      </c>
      <c r="EX918" s="375">
        <f t="shared" ref="EX918:EX938" si="3427">EU918</f>
        <v>0</v>
      </c>
      <c r="EY918" s="375">
        <f t="shared" ref="EY918:EY938" si="3428">EV918</f>
        <v>1</v>
      </c>
      <c r="EZ918" s="375">
        <f t="shared" ref="EZ918:EZ938" si="3429">EW918</f>
        <v>0</v>
      </c>
      <c r="FA918" s="375">
        <f t="shared" ref="FA918:FA938" si="3430">EX918</f>
        <v>0</v>
      </c>
      <c r="FB918" s="375">
        <f t="shared" ref="FB918:FB938" si="3431">EY918</f>
        <v>1</v>
      </c>
      <c r="FC918" s="375">
        <f t="shared" ref="FC918:FC938" si="3432">EZ918</f>
        <v>0</v>
      </c>
      <c r="FD918" s="375">
        <f t="shared" ref="FD918:FD938" si="3433">FA918</f>
        <v>0</v>
      </c>
      <c r="FE918" s="376"/>
      <c r="FF918" s="372"/>
      <c r="FG918" s="372"/>
      <c r="FH918" s="372"/>
      <c r="FI918" s="372"/>
      <c r="FJ918" s="372"/>
      <c r="FK918" s="372"/>
      <c r="FL918" s="372"/>
      <c r="FM918" s="372"/>
      <c r="FN918" s="372"/>
      <c r="FO918" s="372"/>
      <c r="FP918" s="372"/>
      <c r="FQ918" s="372"/>
      <c r="FR918" s="372"/>
      <c r="FS918" s="372"/>
      <c r="FT918" s="372"/>
      <c r="FU918" s="372"/>
      <c r="FV918" s="372"/>
      <c r="FW918" s="372"/>
      <c r="FX918" s="372"/>
      <c r="FY918" s="372"/>
      <c r="FZ918" s="372"/>
      <c r="GA918" s="372"/>
      <c r="GB918" s="372"/>
      <c r="GC918" s="372"/>
      <c r="GD918" s="372"/>
      <c r="GE918" s="372"/>
      <c r="GF918" s="372"/>
      <c r="GG918" s="372"/>
      <c r="GH918" s="372"/>
      <c r="GI918" s="372"/>
      <c r="GJ918" s="372"/>
      <c r="GK918" s="372"/>
      <c r="GL918" s="372"/>
      <c r="GM918" s="372"/>
      <c r="GN918" s="372"/>
      <c r="GO918" s="372"/>
      <c r="GP918" s="372"/>
      <c r="GQ918" s="372"/>
      <c r="GR918" s="372"/>
      <c r="GS918" s="372"/>
      <c r="GT918" s="372"/>
      <c r="GU918" s="372"/>
      <c r="GV918" s="372"/>
      <c r="GW918" s="372"/>
      <c r="GX918" s="372"/>
      <c r="GY918" s="372"/>
      <c r="GZ918" s="372"/>
      <c r="HA918" s="372"/>
      <c r="HB918" s="372"/>
      <c r="HC918" s="372"/>
    </row>
    <row r="919" spans="1:211" s="373" customFormat="1" ht="15" customHeight="1" thickTop="1" x14ac:dyDescent="0.2">
      <c r="A919" s="192">
        <f>SWDATA!O904</f>
        <v>0</v>
      </c>
      <c r="B919" s="192">
        <f>SWDATA!M904</f>
        <v>0</v>
      </c>
      <c r="C919" s="201">
        <f>IF(AND(SWDATA!M904=1,SWDATA!Q904="promotions"),SWDATA!P904,0)</f>
        <v>0</v>
      </c>
      <c r="D919" s="365">
        <f>ROW(SWDATA!M904)</f>
        <v>904</v>
      </c>
      <c r="E919" s="202">
        <f t="shared" si="3363"/>
        <v>0</v>
      </c>
      <c r="F919" s="203">
        <f t="shared" si="3313"/>
        <v>1</v>
      </c>
      <c r="G919" s="192" t="str">
        <f t="shared" si="3314"/>
        <v/>
      </c>
      <c r="H919" s="204"/>
      <c r="I919" s="390"/>
      <c r="J919" s="238">
        <f t="shared" si="3315"/>
        <v>0</v>
      </c>
      <c r="K919" s="239" t="str">
        <f t="shared" si="3316"/>
        <v/>
      </c>
      <c r="L919" s="342"/>
      <c r="M919" s="345"/>
      <c r="N919" s="340" t="str">
        <f>IF(LEN(SWDATA!F904)=0,"",N918)</f>
        <v/>
      </c>
      <c r="O919" s="296" t="str">
        <f>IF(LEN(SWDATA!G904)=0,"",O918)</f>
        <v/>
      </c>
      <c r="P919" s="297" t="str">
        <f>IF(LEN(SWDATA!C904)=0,"",SWDATA!C904)</f>
        <v/>
      </c>
      <c r="Q919" s="312" t="str">
        <f t="shared" si="3317"/>
        <v/>
      </c>
      <c r="R919" s="223" t="s">
        <v>261</v>
      </c>
      <c r="S919" s="224"/>
      <c r="T919" s="224"/>
      <c r="U919" s="264" t="s">
        <v>601</v>
      </c>
      <c r="V919" s="205" t="s">
        <v>221</v>
      </c>
      <c r="W919" s="266">
        <f>IF(OR(Is_Loading,LEN($A919)=0),"",SWDATA!P904)</f>
        <v>0</v>
      </c>
      <c r="X919" s="267">
        <f>IF(OR(Is_Loading,LEN($A919)=0),"",SWDATA!Q904)</f>
        <v>0</v>
      </c>
      <c r="Y919" s="267">
        <f>IF(OR(Is_Loading,LEN($A919)=0),"",SWDATA!R904)</f>
        <v>0</v>
      </c>
      <c r="Z919" s="266" t="str">
        <f t="shared" ref="Z919:Z933" si="3434">IF($A919=0,"",CHOOSE($F919,SUM(W919:Y919),SUM(W919:Y919)/3,Y919))</f>
        <v/>
      </c>
      <c r="AA919" s="266">
        <f>IF(OR(Is_Loading,LEN($A919)=0),"",SWDATA!T904)</f>
        <v>0</v>
      </c>
      <c r="AB919" s="267">
        <f>IF(OR(Is_Loading,LEN($A919)=0),"",SWDATA!U904)</f>
        <v>0</v>
      </c>
      <c r="AC919" s="267">
        <f>IF(OR(Is_Loading,LEN($A919)=0),"",SWDATA!V904)</f>
        <v>0</v>
      </c>
      <c r="AD919" s="266" t="str">
        <f t="shared" si="3318"/>
        <v/>
      </c>
      <c r="AE919" s="266">
        <f>IF(OR(Is_Loading,LEN($A919)=0),"",SWDATA!X904)</f>
        <v>0</v>
      </c>
      <c r="AF919" s="267">
        <f>IF(OR(Is_Loading,LEN($A919)=0),"",SWDATA!Y904)</f>
        <v>0</v>
      </c>
      <c r="AG919" s="267">
        <f>IF(OR(Is_Loading,LEN($A919)=0),"",SWDATA!Z904)</f>
        <v>0</v>
      </c>
      <c r="AH919" s="266" t="str">
        <f t="shared" si="3319"/>
        <v/>
      </c>
      <c r="AI919" s="266">
        <f>IF(OR(Is_Loading,LEN($A919)=0),"",SWDATA!AB904)</f>
        <v>0</v>
      </c>
      <c r="AJ919" s="267">
        <f>IF(OR(Is_Loading,LEN($A919)=0),"",SWDATA!AC904)</f>
        <v>0</v>
      </c>
      <c r="AK919" s="267">
        <f>IF(OR(Is_Loading,LEN($A919)=0),"",SWDATA!AD904)</f>
        <v>0</v>
      </c>
      <c r="AL919" s="266" t="str">
        <f t="shared" si="3320"/>
        <v/>
      </c>
      <c r="AM919" s="266">
        <f>IF(OR(Is_Loading,LEN($A919)=0),"",SWDATA!AF904)</f>
        <v>0</v>
      </c>
      <c r="AN919" s="267">
        <f>IF(OR(Is_Loading,LEN($A919)=0),"",SWDATA!AG904)</f>
        <v>0</v>
      </c>
      <c r="AO919" s="323">
        <f>IF(OR(Is_Loading,LEN($A919)=0),"",SWDATA!AH904)</f>
        <v>0</v>
      </c>
      <c r="AP919" s="320" t="str">
        <f t="shared" si="3321"/>
        <v/>
      </c>
      <c r="AQ919" s="266">
        <f>IF(OR(Is_Loading,LEN($A919)=0),"",SWDATA!AJ904)</f>
        <v>0</v>
      </c>
      <c r="AR919" s="267">
        <f>IF(OR(Is_Loading,LEN($A919)=0),"",SWDATA!AK904)</f>
        <v>0</v>
      </c>
      <c r="AS919" s="267">
        <f>IF(OR(Is_Loading,LEN($A919)=0),"",SWDATA!AL904)</f>
        <v>0</v>
      </c>
      <c r="AT919" s="266" t="str">
        <f t="shared" si="3322"/>
        <v/>
      </c>
      <c r="AU919" s="266">
        <f>IF(OR(Is_Loading,LEN($A919)=0),"",SWDATA!AN904)</f>
        <v>0</v>
      </c>
      <c r="AV919" s="267">
        <f>IF(OR(Is_Loading,LEN($A919)=0),"",SWDATA!AO904)</f>
        <v>0</v>
      </c>
      <c r="AW919" s="267">
        <f>IF(OR(Is_Loading,LEN($A919)=0),"",SWDATA!AP904)</f>
        <v>0</v>
      </c>
      <c r="AX919" s="266" t="str">
        <f t="shared" si="3323"/>
        <v/>
      </c>
      <c r="AY919" s="266">
        <f>IF(OR(Is_Loading,LEN($A919)=0),"",SWDATA!AR904)</f>
        <v>0</v>
      </c>
      <c r="AZ919" s="267">
        <f>IF(OR(Is_Loading,LEN($A919)=0),"",SWDATA!AS904)</f>
        <v>0</v>
      </c>
      <c r="BA919" s="267">
        <f>IF(OR(Is_Loading,LEN($A919)=0),"",SWDATA!AT904)</f>
        <v>0</v>
      </c>
      <c r="BB919" s="266" t="str">
        <f t="shared" si="3324"/>
        <v/>
      </c>
      <c r="BC919" s="266">
        <f>IF(OR(Is_Loading,LEN($A919)=0),"",SWDATA!AV904)</f>
        <v>0</v>
      </c>
      <c r="BD919" s="267">
        <f>IF(OR(Is_Loading,LEN($A919)=0),"",SWDATA!AW904)</f>
        <v>0</v>
      </c>
      <c r="BE919" s="323">
        <f>IF(OR(Is_Loading,LEN($A919)=0),"",SWDATA!AX904)</f>
        <v>0</v>
      </c>
      <c r="BF919" s="320" t="str">
        <f t="shared" si="3325"/>
        <v/>
      </c>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s="201"/>
      <c r="CO919" s="201"/>
      <c r="CP919" s="201"/>
      <c r="CQ919" s="201"/>
      <c r="CR919" s="201"/>
      <c r="CS919" s="201"/>
      <c r="CT919" s="201"/>
      <c r="CU919" s="201"/>
      <c r="CV919" s="201"/>
      <c r="CW919" s="201"/>
      <c r="CX919" s="201"/>
      <c r="CY919" s="201"/>
      <c r="CZ919" s="201"/>
      <c r="DA919" s="201"/>
      <c r="DB919" s="201"/>
      <c r="DC919" s="201"/>
      <c r="DD919" s="201"/>
      <c r="DE919" s="201"/>
      <c r="DF919" s="201"/>
      <c r="DG919" s="201"/>
      <c r="DH919" s="201"/>
      <c r="DI919" s="201"/>
      <c r="DJ919" s="201"/>
      <c r="DK919" s="201"/>
      <c r="DL919" s="201"/>
      <c r="DM919" s="201"/>
      <c r="DN919" s="201"/>
      <c r="DS919" s="372"/>
      <c r="DT919" s="374"/>
      <c r="DU919" s="375"/>
      <c r="DV919" s="375"/>
      <c r="DW919" s="375"/>
      <c r="DX919" s="375">
        <v>1</v>
      </c>
      <c r="DY919" s="375">
        <f t="shared" si="3402"/>
        <v>0</v>
      </c>
      <c r="DZ919" s="375">
        <f t="shared" si="3403"/>
        <v>0</v>
      </c>
      <c r="EA919" s="375">
        <f t="shared" si="3404"/>
        <v>1</v>
      </c>
      <c r="EB919" s="375">
        <f t="shared" si="3405"/>
        <v>0</v>
      </c>
      <c r="EC919" s="375">
        <f t="shared" si="3406"/>
        <v>0</v>
      </c>
      <c r="ED919" s="375">
        <f t="shared" si="3407"/>
        <v>1</v>
      </c>
      <c r="EE919" s="375">
        <f t="shared" si="3408"/>
        <v>0</v>
      </c>
      <c r="EF919" s="375">
        <f t="shared" si="3409"/>
        <v>0</v>
      </c>
      <c r="EG919" s="375">
        <f t="shared" si="3410"/>
        <v>1</v>
      </c>
      <c r="EH919" s="375">
        <f t="shared" si="3411"/>
        <v>0</v>
      </c>
      <c r="EI919" s="375">
        <f t="shared" si="3412"/>
        <v>0</v>
      </c>
      <c r="EJ919" s="375">
        <f t="shared" si="3413"/>
        <v>1</v>
      </c>
      <c r="EK919" s="375">
        <f t="shared" si="3414"/>
        <v>0</v>
      </c>
      <c r="EL919" s="375">
        <f t="shared" si="3415"/>
        <v>0</v>
      </c>
      <c r="EM919" s="375">
        <f t="shared" si="3416"/>
        <v>1</v>
      </c>
      <c r="EN919" s="375">
        <f t="shared" si="3417"/>
        <v>0</v>
      </c>
      <c r="EO919" s="375">
        <f t="shared" si="3418"/>
        <v>0</v>
      </c>
      <c r="EP919" s="375">
        <f t="shared" si="3419"/>
        <v>1</v>
      </c>
      <c r="EQ919" s="375">
        <f t="shared" si="3420"/>
        <v>0</v>
      </c>
      <c r="ER919" s="375">
        <f t="shared" si="3421"/>
        <v>0</v>
      </c>
      <c r="ES919" s="375">
        <f t="shared" si="3422"/>
        <v>1</v>
      </c>
      <c r="ET919" s="375">
        <f t="shared" si="3423"/>
        <v>0</v>
      </c>
      <c r="EU919" s="375">
        <f t="shared" si="3424"/>
        <v>0</v>
      </c>
      <c r="EV919" s="375">
        <f t="shared" si="3425"/>
        <v>1</v>
      </c>
      <c r="EW919" s="375">
        <f t="shared" si="3426"/>
        <v>0</v>
      </c>
      <c r="EX919" s="375">
        <f t="shared" si="3427"/>
        <v>0</v>
      </c>
      <c r="EY919" s="375">
        <f t="shared" si="3428"/>
        <v>1</v>
      </c>
      <c r="EZ919" s="375">
        <f t="shared" si="3429"/>
        <v>0</v>
      </c>
      <c r="FA919" s="375">
        <f t="shared" si="3430"/>
        <v>0</v>
      </c>
      <c r="FB919" s="375">
        <f t="shared" si="3431"/>
        <v>1</v>
      </c>
      <c r="FC919" s="375">
        <f t="shared" si="3432"/>
        <v>0</v>
      </c>
      <c r="FD919" s="375">
        <f t="shared" si="3433"/>
        <v>0</v>
      </c>
      <c r="FE919" s="376"/>
      <c r="FF919" s="372"/>
      <c r="FG919" s="372"/>
      <c r="FH919" s="372"/>
      <c r="FI919" s="372"/>
      <c r="FJ919" s="372"/>
      <c r="FK919" s="372"/>
      <c r="FL919" s="372"/>
      <c r="FM919" s="372"/>
      <c r="FN919" s="372"/>
      <c r="FO919" s="372"/>
      <c r="FP919" s="372"/>
      <c r="FQ919" s="372"/>
      <c r="FR919" s="372"/>
      <c r="FS919" s="372"/>
      <c r="FT919" s="372"/>
      <c r="FU919" s="372"/>
      <c r="FV919" s="372"/>
      <c r="FW919" s="372"/>
      <c r="FX919" s="372"/>
      <c r="FY919" s="372"/>
      <c r="FZ919" s="372"/>
      <c r="GA919" s="372"/>
      <c r="GB919" s="372"/>
      <c r="GC919" s="372"/>
      <c r="GD919" s="372"/>
      <c r="GE919" s="372"/>
      <c r="GF919" s="372"/>
      <c r="GG919" s="372"/>
      <c r="GH919" s="372"/>
      <c r="GI919" s="372"/>
      <c r="GJ919" s="372"/>
      <c r="GK919" s="372"/>
      <c r="GL919" s="372"/>
      <c r="GM919" s="372"/>
      <c r="GN919" s="372"/>
      <c r="GO919" s="372"/>
      <c r="GP919" s="372"/>
      <c r="GQ919" s="372"/>
      <c r="GR919" s="372"/>
      <c r="GS919" s="372"/>
      <c r="GT919" s="372"/>
      <c r="GU919" s="372"/>
      <c r="GV919" s="372"/>
      <c r="GW919" s="372"/>
      <c r="GX919" s="372"/>
      <c r="GY919" s="372"/>
      <c r="GZ919" s="372"/>
      <c r="HA919" s="372"/>
      <c r="HB919" s="372"/>
      <c r="HC919" s="372"/>
    </row>
    <row r="920" spans="1:211" s="373" customFormat="1" ht="15" customHeight="1" x14ac:dyDescent="0.2">
      <c r="A920" s="366">
        <f>SWDATA!O905</f>
        <v>0</v>
      </c>
      <c r="B920" s="366">
        <f>SWDATA!M905</f>
        <v>0</v>
      </c>
      <c r="C920" s="351">
        <f>IF(AND(SWDATA!M905=1,SWDATA!Q905="promotions"),SWDATA!P905,0)</f>
        <v>0</v>
      </c>
      <c r="D920" s="367">
        <f>ROW(SWDATA!M905)</f>
        <v>905</v>
      </c>
      <c r="E920" s="368">
        <f t="shared" si="3363"/>
        <v>0</v>
      </c>
      <c r="F920" s="369">
        <f t="shared" si="3313"/>
        <v>1</v>
      </c>
      <c r="G920" s="366" t="str">
        <f t="shared" si="3314"/>
        <v/>
      </c>
      <c r="H920" s="370"/>
      <c r="J920" s="238">
        <f t="shared" si="3315"/>
        <v>0</v>
      </c>
      <c r="K920" s="239" t="str">
        <f t="shared" si="3316"/>
        <v/>
      </c>
      <c r="L920" s="342"/>
      <c r="M920" s="345"/>
      <c r="N920" s="340" t="str">
        <f>IF(LEN(SWDATA!F905)=0,"",N919)</f>
        <v/>
      </c>
      <c r="O920" s="296" t="str">
        <f>IF(LEN(SWDATA!G905)=0,"",O919)</f>
        <v/>
      </c>
      <c r="P920" s="297" t="str">
        <f>IF(LEN(SWDATA!C905)=0,"",SWDATA!C905)</f>
        <v/>
      </c>
      <c r="Q920" s="312" t="str">
        <f t="shared" si="3317"/>
        <v/>
      </c>
      <c r="R920" s="223" t="s">
        <v>261</v>
      </c>
      <c r="S920" s="224"/>
      <c r="T920" s="224"/>
      <c r="U920" s="264" t="s">
        <v>611</v>
      </c>
      <c r="V920" s="205" t="s">
        <v>221</v>
      </c>
      <c r="W920" s="266">
        <f>IF(OR(Is_Loading,LEN($A920)=0),"",SWDATA!P905)</f>
        <v>0</v>
      </c>
      <c r="X920" s="267">
        <f>IF(OR(Is_Loading,LEN($A920)=0),"",SWDATA!Q905)</f>
        <v>0</v>
      </c>
      <c r="Y920" s="267">
        <f>IF(OR(Is_Loading,LEN($A920)=0),"",SWDATA!R905)</f>
        <v>0</v>
      </c>
      <c r="Z920" s="266" t="str">
        <f t="shared" si="3434"/>
        <v/>
      </c>
      <c r="AA920" s="266">
        <f>IF(OR(Is_Loading,LEN($A920)=0),"",SWDATA!T905)</f>
        <v>0</v>
      </c>
      <c r="AB920" s="267">
        <f>IF(OR(Is_Loading,LEN($A920)=0),"",SWDATA!U905)</f>
        <v>0</v>
      </c>
      <c r="AC920" s="267">
        <f>IF(OR(Is_Loading,LEN($A920)=0),"",SWDATA!V905)</f>
        <v>0</v>
      </c>
      <c r="AD920" s="266" t="str">
        <f t="shared" si="3318"/>
        <v/>
      </c>
      <c r="AE920" s="266">
        <f>IF(OR(Is_Loading,LEN($A920)=0),"",SWDATA!X905)</f>
        <v>0</v>
      </c>
      <c r="AF920" s="267">
        <f>IF(OR(Is_Loading,LEN($A920)=0),"",SWDATA!Y905)</f>
        <v>0</v>
      </c>
      <c r="AG920" s="267">
        <f>IF(OR(Is_Loading,LEN($A920)=0),"",SWDATA!Z905)</f>
        <v>0</v>
      </c>
      <c r="AH920" s="266" t="str">
        <f t="shared" si="3319"/>
        <v/>
      </c>
      <c r="AI920" s="266">
        <f>IF(OR(Is_Loading,LEN($A920)=0),"",SWDATA!AB905)</f>
        <v>0</v>
      </c>
      <c r="AJ920" s="267">
        <f>IF(OR(Is_Loading,LEN($A920)=0),"",SWDATA!AC905)</f>
        <v>0</v>
      </c>
      <c r="AK920" s="267">
        <f>IF(OR(Is_Loading,LEN($A920)=0),"",SWDATA!AD905)</f>
        <v>0</v>
      </c>
      <c r="AL920" s="266" t="str">
        <f t="shared" si="3320"/>
        <v/>
      </c>
      <c r="AM920" s="266">
        <f>IF(OR(Is_Loading,LEN($A920)=0),"",SWDATA!AF905)</f>
        <v>0</v>
      </c>
      <c r="AN920" s="267">
        <f>IF(OR(Is_Loading,LEN($A920)=0),"",SWDATA!AG905)</f>
        <v>0</v>
      </c>
      <c r="AO920" s="323">
        <f>IF(OR(Is_Loading,LEN($A920)=0),"",SWDATA!AH905)</f>
        <v>0</v>
      </c>
      <c r="AP920" s="320" t="str">
        <f t="shared" si="3321"/>
        <v/>
      </c>
      <c r="AQ920" s="266">
        <f>IF(OR(Is_Loading,LEN($A920)=0),"",SWDATA!AJ905)</f>
        <v>0</v>
      </c>
      <c r="AR920" s="267">
        <f>IF(OR(Is_Loading,LEN($A920)=0),"",SWDATA!AK905)</f>
        <v>0</v>
      </c>
      <c r="AS920" s="267">
        <f>IF(OR(Is_Loading,LEN($A920)=0),"",SWDATA!AL905)</f>
        <v>0</v>
      </c>
      <c r="AT920" s="266" t="str">
        <f t="shared" si="3322"/>
        <v/>
      </c>
      <c r="AU920" s="266">
        <f>IF(OR(Is_Loading,LEN($A920)=0),"",SWDATA!AN905)</f>
        <v>0</v>
      </c>
      <c r="AV920" s="267">
        <f>IF(OR(Is_Loading,LEN($A920)=0),"",SWDATA!AO905)</f>
        <v>0</v>
      </c>
      <c r="AW920" s="267">
        <f>IF(OR(Is_Loading,LEN($A920)=0),"",SWDATA!AP905)</f>
        <v>0</v>
      </c>
      <c r="AX920" s="266" t="str">
        <f t="shared" si="3323"/>
        <v/>
      </c>
      <c r="AY920" s="266">
        <f>IF(OR(Is_Loading,LEN($A920)=0),"",SWDATA!AR905)</f>
        <v>0</v>
      </c>
      <c r="AZ920" s="267">
        <f>IF(OR(Is_Loading,LEN($A920)=0),"",SWDATA!AS905)</f>
        <v>0</v>
      </c>
      <c r="BA920" s="267">
        <f>IF(OR(Is_Loading,LEN($A920)=0),"",SWDATA!AT905)</f>
        <v>0</v>
      </c>
      <c r="BB920" s="266" t="str">
        <f t="shared" si="3324"/>
        <v/>
      </c>
      <c r="BC920" s="266">
        <f>IF(OR(Is_Loading,LEN($A920)=0),"",SWDATA!AV905)</f>
        <v>0</v>
      </c>
      <c r="BD920" s="267">
        <f>IF(OR(Is_Loading,LEN($A920)=0),"",SWDATA!AW905)</f>
        <v>0</v>
      </c>
      <c r="BE920" s="323">
        <f>IF(OR(Is_Loading,LEN($A920)=0),"",SWDATA!AX905)</f>
        <v>0</v>
      </c>
      <c r="BF920" s="320" t="str">
        <f t="shared" si="3325"/>
        <v/>
      </c>
      <c r="BG920" s="11"/>
      <c r="BH920" s="11"/>
      <c r="BI920" s="11"/>
      <c r="BJ920" s="11"/>
      <c r="BK920" s="11"/>
      <c r="BL920" s="11"/>
      <c r="BM920" s="11"/>
      <c r="BN920" s="11"/>
      <c r="BO920" s="11"/>
      <c r="BP920" s="11"/>
      <c r="BQ920" s="11"/>
      <c r="BR920" s="11"/>
      <c r="BS920" s="11"/>
      <c r="BT920" s="11"/>
      <c r="BU920" s="11"/>
      <c r="BV920" s="11"/>
      <c r="BW920" s="11"/>
      <c r="BX920" s="11"/>
      <c r="BY920" s="11"/>
      <c r="BZ920" s="11"/>
      <c r="CA920" s="11"/>
      <c r="CB920" s="11"/>
      <c r="CC920" s="11"/>
      <c r="CD920" s="11"/>
      <c r="CE920" s="11"/>
      <c r="CF920" s="11"/>
      <c r="CG920" s="11"/>
      <c r="CH920" s="11"/>
      <c r="CI920" s="11"/>
      <c r="CJ920" s="11"/>
      <c r="CK920" s="11"/>
      <c r="CL920" s="11"/>
      <c r="CM920" s="11"/>
      <c r="CN920" s="351"/>
      <c r="CO920" s="351"/>
      <c r="CP920" s="351"/>
      <c r="CQ920" s="351"/>
      <c r="CR920" s="351"/>
      <c r="CS920" s="351"/>
      <c r="CT920" s="351"/>
      <c r="CU920" s="351"/>
      <c r="CV920" s="351"/>
      <c r="CW920" s="351"/>
      <c r="CX920" s="351"/>
      <c r="CY920" s="351"/>
      <c r="CZ920" s="351"/>
      <c r="DA920" s="351"/>
      <c r="DB920" s="351"/>
      <c r="DC920" s="351"/>
      <c r="DD920" s="351"/>
      <c r="DE920" s="351"/>
      <c r="DF920" s="351"/>
      <c r="DG920" s="351"/>
      <c r="DH920" s="351"/>
      <c r="DI920" s="351"/>
      <c r="DJ920" s="351"/>
      <c r="DK920" s="351"/>
      <c r="DL920" s="351"/>
      <c r="DM920" s="351"/>
      <c r="DN920" s="351"/>
      <c r="DQ920" s="373">
        <f t="shared" ref="DQ920" ca="1" si="3435">INDIRECT("'Metrics &amp; Attributes View'!"&amp;IF(ROW()-9=0, "", IF(13+ROW()/23-9&gt;26, CHAR(64+INT((ROW()-9-1)/26)),"")&amp;CHAR(65+MOD(13+ROW()/23-1, 26)))&amp;44)</f>
        <v>0</v>
      </c>
      <c r="DS920" s="372"/>
      <c r="DT920" s="374"/>
      <c r="DU920" s="375"/>
      <c r="DV920" s="375"/>
      <c r="DW920" s="375"/>
      <c r="DX920" s="375">
        <v>1</v>
      </c>
      <c r="DY920" s="375">
        <f t="shared" si="3402"/>
        <v>0</v>
      </c>
      <c r="DZ920" s="375">
        <f t="shared" si="3403"/>
        <v>0</v>
      </c>
      <c r="EA920" s="375">
        <f t="shared" si="3404"/>
        <v>1</v>
      </c>
      <c r="EB920" s="375">
        <f t="shared" si="3405"/>
        <v>0</v>
      </c>
      <c r="EC920" s="375">
        <f t="shared" si="3406"/>
        <v>0</v>
      </c>
      <c r="ED920" s="375">
        <f t="shared" si="3407"/>
        <v>1</v>
      </c>
      <c r="EE920" s="375">
        <f t="shared" si="3408"/>
        <v>0</v>
      </c>
      <c r="EF920" s="375">
        <f t="shared" si="3409"/>
        <v>0</v>
      </c>
      <c r="EG920" s="375">
        <f t="shared" si="3410"/>
        <v>1</v>
      </c>
      <c r="EH920" s="375">
        <f t="shared" si="3411"/>
        <v>0</v>
      </c>
      <c r="EI920" s="375">
        <f t="shared" si="3412"/>
        <v>0</v>
      </c>
      <c r="EJ920" s="375">
        <f t="shared" si="3413"/>
        <v>1</v>
      </c>
      <c r="EK920" s="375">
        <f t="shared" si="3414"/>
        <v>0</v>
      </c>
      <c r="EL920" s="375">
        <f t="shared" si="3415"/>
        <v>0</v>
      </c>
      <c r="EM920" s="375">
        <f t="shared" si="3416"/>
        <v>1</v>
      </c>
      <c r="EN920" s="375">
        <f t="shared" si="3417"/>
        <v>0</v>
      </c>
      <c r="EO920" s="375">
        <f t="shared" si="3418"/>
        <v>0</v>
      </c>
      <c r="EP920" s="375">
        <f t="shared" si="3419"/>
        <v>1</v>
      </c>
      <c r="EQ920" s="375">
        <f t="shared" si="3420"/>
        <v>0</v>
      </c>
      <c r="ER920" s="375">
        <f t="shared" si="3421"/>
        <v>0</v>
      </c>
      <c r="ES920" s="375">
        <f t="shared" si="3422"/>
        <v>1</v>
      </c>
      <c r="ET920" s="375">
        <f t="shared" si="3423"/>
        <v>0</v>
      </c>
      <c r="EU920" s="375">
        <f t="shared" si="3424"/>
        <v>0</v>
      </c>
      <c r="EV920" s="375">
        <f t="shared" si="3425"/>
        <v>1</v>
      </c>
      <c r="EW920" s="375">
        <f t="shared" si="3426"/>
        <v>0</v>
      </c>
      <c r="EX920" s="375">
        <f t="shared" si="3427"/>
        <v>0</v>
      </c>
      <c r="EY920" s="375">
        <f t="shared" si="3428"/>
        <v>1</v>
      </c>
      <c r="EZ920" s="375">
        <f t="shared" si="3429"/>
        <v>0</v>
      </c>
      <c r="FA920" s="375">
        <f t="shared" si="3430"/>
        <v>0</v>
      </c>
      <c r="FB920" s="375">
        <f t="shared" si="3431"/>
        <v>1</v>
      </c>
      <c r="FC920" s="375">
        <f t="shared" si="3432"/>
        <v>0</v>
      </c>
      <c r="FD920" s="375">
        <f t="shared" si="3433"/>
        <v>0</v>
      </c>
      <c r="FE920" s="376"/>
      <c r="FF920" s="372"/>
      <c r="FG920" s="372"/>
      <c r="FH920" s="372"/>
      <c r="FI920" s="372"/>
      <c r="FJ920" s="372"/>
      <c r="FK920" s="372"/>
      <c r="FL920" s="372"/>
      <c r="FM920" s="372"/>
      <c r="FN920" s="372"/>
      <c r="FO920" s="372"/>
      <c r="FP920" s="372"/>
      <c r="FQ920" s="372"/>
      <c r="FR920" s="372"/>
      <c r="FS920" s="372"/>
      <c r="FT920" s="372"/>
      <c r="FU920" s="372"/>
      <c r="FV920" s="372"/>
      <c r="FW920" s="372"/>
      <c r="FX920" s="372"/>
      <c r="FY920" s="372"/>
      <c r="FZ920" s="372"/>
      <c r="GA920" s="372"/>
      <c r="GB920" s="372"/>
      <c r="GC920" s="372"/>
      <c r="GD920" s="372"/>
      <c r="GE920" s="372"/>
      <c r="GF920" s="372"/>
      <c r="GG920" s="372"/>
      <c r="GH920" s="372"/>
      <c r="GI920" s="372"/>
      <c r="GJ920" s="372"/>
      <c r="GK920" s="372"/>
      <c r="GL920" s="372"/>
      <c r="GM920" s="372"/>
      <c r="GN920" s="372"/>
      <c r="GO920" s="372"/>
      <c r="GP920" s="372"/>
      <c r="GQ920" s="372"/>
      <c r="GR920" s="372"/>
      <c r="GS920" s="372"/>
      <c r="GT920" s="372"/>
      <c r="GU920" s="372"/>
      <c r="GV920" s="372"/>
      <c r="GW920" s="372"/>
      <c r="GX920" s="372"/>
      <c r="GY920" s="372"/>
      <c r="GZ920" s="372"/>
      <c r="HA920" s="372"/>
      <c r="HB920" s="372"/>
      <c r="HC920" s="372"/>
    </row>
    <row r="921" spans="1:211" s="373" customFormat="1" ht="15" customHeight="1" x14ac:dyDescent="0.2">
      <c r="A921" s="366">
        <f>SWDATA!O906</f>
        <v>0</v>
      </c>
      <c r="B921" s="366">
        <f>SWDATA!M906</f>
        <v>0</v>
      </c>
      <c r="C921" s="351">
        <f>IF(AND(SWDATA!M906=1,SWDATA!Q906="promotions"),SWDATA!P906,0)</f>
        <v>0</v>
      </c>
      <c r="D921" s="367">
        <f>ROW(SWDATA!M906)</f>
        <v>906</v>
      </c>
      <c r="E921" s="368">
        <f t="shared" si="3363"/>
        <v>0</v>
      </c>
      <c r="F921" s="369">
        <f t="shared" si="3313"/>
        <v>1</v>
      </c>
      <c r="G921" s="366" t="str">
        <f t="shared" si="3314"/>
        <v/>
      </c>
      <c r="H921" s="370"/>
      <c r="J921" s="238">
        <f t="shared" si="3315"/>
        <v>0</v>
      </c>
      <c r="K921" s="239" t="str">
        <f t="shared" si="3316"/>
        <v/>
      </c>
      <c r="L921" s="342"/>
      <c r="M921" s="345"/>
      <c r="N921" s="340" t="str">
        <f>IF(LEN(SWDATA!F906)=0,"",N920)</f>
        <v/>
      </c>
      <c r="O921" s="296" t="str">
        <f>IF(LEN(SWDATA!G906)=0,"",O920)</f>
        <v/>
      </c>
      <c r="P921" s="297" t="str">
        <f>IF(LEN(SWDATA!C906)=0,"",SWDATA!C906)</f>
        <v/>
      </c>
      <c r="Q921" s="312" t="str">
        <f t="shared" si="3317"/>
        <v/>
      </c>
      <c r="R921" s="223" t="s">
        <v>261</v>
      </c>
      <c r="S921" s="224"/>
      <c r="T921" s="224"/>
      <c r="U921" s="264" t="s">
        <v>598</v>
      </c>
      <c r="V921" s="205" t="s">
        <v>221</v>
      </c>
      <c r="W921" s="266">
        <f>IF(OR(Is_Loading,LEN($A921)=0),"",SWDATA!P906)</f>
        <v>0</v>
      </c>
      <c r="X921" s="267">
        <f>IF(OR(Is_Loading,LEN($A921)=0),"",SWDATA!Q906)</f>
        <v>0</v>
      </c>
      <c r="Y921" s="267">
        <f>IF(OR(Is_Loading,LEN($A921)=0),"",SWDATA!R906)</f>
        <v>0</v>
      </c>
      <c r="Z921" s="266" t="str">
        <f t="shared" si="3434"/>
        <v/>
      </c>
      <c r="AA921" s="266">
        <f>IF(OR(Is_Loading,LEN($A921)=0),"",SWDATA!T906)</f>
        <v>0</v>
      </c>
      <c r="AB921" s="267">
        <f>IF(OR(Is_Loading,LEN($A921)=0),"",SWDATA!U906)</f>
        <v>0</v>
      </c>
      <c r="AC921" s="267">
        <f>IF(OR(Is_Loading,LEN($A921)=0),"",SWDATA!V906)</f>
        <v>0</v>
      </c>
      <c r="AD921" s="266" t="str">
        <f t="shared" si="3318"/>
        <v/>
      </c>
      <c r="AE921" s="266">
        <f>IF(OR(Is_Loading,LEN($A921)=0),"",SWDATA!X906)</f>
        <v>0</v>
      </c>
      <c r="AF921" s="267">
        <f>IF(OR(Is_Loading,LEN($A921)=0),"",SWDATA!Y906)</f>
        <v>0</v>
      </c>
      <c r="AG921" s="267">
        <f>IF(OR(Is_Loading,LEN($A921)=0),"",SWDATA!Z906)</f>
        <v>0</v>
      </c>
      <c r="AH921" s="266" t="str">
        <f t="shared" si="3319"/>
        <v/>
      </c>
      <c r="AI921" s="266">
        <f>IF(OR(Is_Loading,LEN($A921)=0),"",SWDATA!AB906)</f>
        <v>0</v>
      </c>
      <c r="AJ921" s="267">
        <f>IF(OR(Is_Loading,LEN($A921)=0),"",SWDATA!AC906)</f>
        <v>0</v>
      </c>
      <c r="AK921" s="267">
        <f>IF(OR(Is_Loading,LEN($A921)=0),"",SWDATA!AD906)</f>
        <v>0</v>
      </c>
      <c r="AL921" s="266" t="str">
        <f t="shared" si="3320"/>
        <v/>
      </c>
      <c r="AM921" s="266">
        <f>IF(OR(Is_Loading,LEN($A921)=0),"",SWDATA!AF906)</f>
        <v>0</v>
      </c>
      <c r="AN921" s="267">
        <f>IF(OR(Is_Loading,LEN($A921)=0),"",SWDATA!AG906)</f>
        <v>0</v>
      </c>
      <c r="AO921" s="323">
        <f>IF(OR(Is_Loading,LEN($A921)=0),"",SWDATA!AH906)</f>
        <v>0</v>
      </c>
      <c r="AP921" s="320" t="str">
        <f t="shared" si="3321"/>
        <v/>
      </c>
      <c r="AQ921" s="266">
        <f>IF(OR(Is_Loading,LEN($A921)=0),"",SWDATA!AJ906)</f>
        <v>0</v>
      </c>
      <c r="AR921" s="267">
        <f>IF(OR(Is_Loading,LEN($A921)=0),"",SWDATA!AK906)</f>
        <v>0</v>
      </c>
      <c r="AS921" s="267">
        <f>IF(OR(Is_Loading,LEN($A921)=0),"",SWDATA!AL906)</f>
        <v>0</v>
      </c>
      <c r="AT921" s="266" t="str">
        <f t="shared" si="3322"/>
        <v/>
      </c>
      <c r="AU921" s="266">
        <f>IF(OR(Is_Loading,LEN($A921)=0),"",SWDATA!AN906)</f>
        <v>0</v>
      </c>
      <c r="AV921" s="267">
        <f>IF(OR(Is_Loading,LEN($A921)=0),"",SWDATA!AO906)</f>
        <v>0</v>
      </c>
      <c r="AW921" s="267">
        <f>IF(OR(Is_Loading,LEN($A921)=0),"",SWDATA!AP906)</f>
        <v>0</v>
      </c>
      <c r="AX921" s="266" t="str">
        <f t="shared" si="3323"/>
        <v/>
      </c>
      <c r="AY921" s="266">
        <f>IF(OR(Is_Loading,LEN($A921)=0),"",SWDATA!AR906)</f>
        <v>0</v>
      </c>
      <c r="AZ921" s="267">
        <f>IF(OR(Is_Loading,LEN($A921)=0),"",SWDATA!AS906)</f>
        <v>0</v>
      </c>
      <c r="BA921" s="267">
        <f>IF(OR(Is_Loading,LEN($A921)=0),"",SWDATA!AT906)</f>
        <v>0</v>
      </c>
      <c r="BB921" s="266" t="str">
        <f t="shared" si="3324"/>
        <v/>
      </c>
      <c r="BC921" s="266">
        <f>IF(OR(Is_Loading,LEN($A921)=0),"",SWDATA!AV906)</f>
        <v>0</v>
      </c>
      <c r="BD921" s="267">
        <f>IF(OR(Is_Loading,LEN($A921)=0),"",SWDATA!AW906)</f>
        <v>0</v>
      </c>
      <c r="BE921" s="323">
        <f>IF(OR(Is_Loading,LEN($A921)=0),"",SWDATA!AX906)</f>
        <v>0</v>
      </c>
      <c r="BF921" s="320" t="str">
        <f t="shared" si="3325"/>
        <v/>
      </c>
      <c r="BG921" s="11"/>
      <c r="BH921" s="11"/>
      <c r="BI921" s="11"/>
      <c r="BJ921" s="11"/>
      <c r="BK921" s="11"/>
      <c r="BL921" s="11"/>
      <c r="BM921" s="11"/>
      <c r="BN921" s="11"/>
      <c r="BO921" s="11"/>
      <c r="BP921" s="11"/>
      <c r="BQ921" s="11"/>
      <c r="BR921" s="11"/>
      <c r="BS921" s="11"/>
      <c r="BT921" s="11"/>
      <c r="BU921" s="11"/>
      <c r="BV921" s="11"/>
      <c r="BW921" s="11"/>
      <c r="BX921" s="11"/>
      <c r="BY921" s="11"/>
      <c r="BZ921" s="11"/>
      <c r="CA921" s="11"/>
      <c r="CB921" s="11"/>
      <c r="CC921" s="11"/>
      <c r="CD921" s="11"/>
      <c r="CE921" s="11"/>
      <c r="CF921" s="11"/>
      <c r="CG921" s="11"/>
      <c r="CH921" s="11"/>
      <c r="CI921" s="11"/>
      <c r="CJ921" s="11"/>
      <c r="CK921" s="11"/>
      <c r="CL921" s="11"/>
      <c r="CM921" s="11"/>
      <c r="CN921" s="351"/>
      <c r="CO921" s="351"/>
      <c r="CP921" s="351"/>
      <c r="CQ921" s="351"/>
      <c r="CR921" s="351"/>
      <c r="CS921" s="351"/>
      <c r="CT921" s="351"/>
      <c r="CU921" s="351"/>
      <c r="CV921" s="351"/>
      <c r="CW921" s="351"/>
      <c r="CX921" s="351"/>
      <c r="CY921" s="351"/>
      <c r="CZ921" s="351"/>
      <c r="DA921" s="351"/>
      <c r="DB921" s="351"/>
      <c r="DC921" s="351"/>
      <c r="DD921" s="351"/>
      <c r="DE921" s="351"/>
      <c r="DF921" s="351"/>
      <c r="DG921" s="351"/>
      <c r="DH921" s="351"/>
      <c r="DI921" s="351"/>
      <c r="DJ921" s="351"/>
      <c r="DK921" s="351"/>
      <c r="DL921" s="351"/>
      <c r="DM921" s="351"/>
      <c r="DN921" s="351"/>
      <c r="DS921" s="372"/>
      <c r="DT921" s="374"/>
      <c r="DU921" s="375"/>
      <c r="DV921" s="375"/>
      <c r="DW921" s="375"/>
      <c r="DX921" s="375">
        <v>1</v>
      </c>
      <c r="DY921" s="375">
        <f t="shared" si="3402"/>
        <v>0</v>
      </c>
      <c r="DZ921" s="375">
        <f t="shared" si="3403"/>
        <v>0</v>
      </c>
      <c r="EA921" s="375">
        <f t="shared" si="3404"/>
        <v>1</v>
      </c>
      <c r="EB921" s="375">
        <f t="shared" si="3405"/>
        <v>0</v>
      </c>
      <c r="EC921" s="375">
        <f t="shared" si="3406"/>
        <v>0</v>
      </c>
      <c r="ED921" s="375">
        <f t="shared" si="3407"/>
        <v>1</v>
      </c>
      <c r="EE921" s="375">
        <f t="shared" si="3408"/>
        <v>0</v>
      </c>
      <c r="EF921" s="375">
        <f t="shared" si="3409"/>
        <v>0</v>
      </c>
      <c r="EG921" s="375">
        <f t="shared" si="3410"/>
        <v>1</v>
      </c>
      <c r="EH921" s="375">
        <f t="shared" si="3411"/>
        <v>0</v>
      </c>
      <c r="EI921" s="375">
        <f t="shared" si="3412"/>
        <v>0</v>
      </c>
      <c r="EJ921" s="375">
        <f t="shared" si="3413"/>
        <v>1</v>
      </c>
      <c r="EK921" s="375">
        <f t="shared" si="3414"/>
        <v>0</v>
      </c>
      <c r="EL921" s="375">
        <f t="shared" si="3415"/>
        <v>0</v>
      </c>
      <c r="EM921" s="375">
        <f t="shared" si="3416"/>
        <v>1</v>
      </c>
      <c r="EN921" s="375">
        <f t="shared" si="3417"/>
        <v>0</v>
      </c>
      <c r="EO921" s="375">
        <f t="shared" si="3418"/>
        <v>0</v>
      </c>
      <c r="EP921" s="375">
        <f t="shared" si="3419"/>
        <v>1</v>
      </c>
      <c r="EQ921" s="375">
        <f t="shared" si="3420"/>
        <v>0</v>
      </c>
      <c r="ER921" s="375">
        <f t="shared" si="3421"/>
        <v>0</v>
      </c>
      <c r="ES921" s="375">
        <f t="shared" si="3422"/>
        <v>1</v>
      </c>
      <c r="ET921" s="375">
        <f t="shared" si="3423"/>
        <v>0</v>
      </c>
      <c r="EU921" s="375">
        <f t="shared" si="3424"/>
        <v>0</v>
      </c>
      <c r="EV921" s="375">
        <f t="shared" si="3425"/>
        <v>1</v>
      </c>
      <c r="EW921" s="375">
        <f t="shared" si="3426"/>
        <v>0</v>
      </c>
      <c r="EX921" s="375">
        <f t="shared" si="3427"/>
        <v>0</v>
      </c>
      <c r="EY921" s="375">
        <f t="shared" si="3428"/>
        <v>1</v>
      </c>
      <c r="EZ921" s="375">
        <f t="shared" si="3429"/>
        <v>0</v>
      </c>
      <c r="FA921" s="375">
        <f t="shared" si="3430"/>
        <v>0</v>
      </c>
      <c r="FB921" s="375">
        <f t="shared" si="3431"/>
        <v>1</v>
      </c>
      <c r="FC921" s="375">
        <f t="shared" si="3432"/>
        <v>0</v>
      </c>
      <c r="FD921" s="375">
        <f t="shared" si="3433"/>
        <v>0</v>
      </c>
      <c r="FE921" s="376"/>
      <c r="FF921" s="372"/>
      <c r="FG921" s="372"/>
      <c r="FH921" s="372"/>
      <c r="FI921" s="372"/>
      <c r="FJ921" s="372"/>
      <c r="FK921" s="372"/>
      <c r="FL921" s="372"/>
      <c r="FM921" s="372"/>
      <c r="FN921" s="372"/>
      <c r="FO921" s="372"/>
      <c r="FP921" s="372"/>
      <c r="FQ921" s="372"/>
      <c r="FR921" s="372"/>
      <c r="FS921" s="372"/>
      <c r="FT921" s="372"/>
      <c r="FU921" s="372"/>
      <c r="FV921" s="372"/>
      <c r="FW921" s="372"/>
      <c r="FX921" s="372"/>
      <c r="FY921" s="372"/>
      <c r="FZ921" s="372"/>
      <c r="GA921" s="372"/>
      <c r="GB921" s="372"/>
      <c r="GC921" s="372"/>
      <c r="GD921" s="372"/>
      <c r="GE921" s="372"/>
      <c r="GF921" s="372"/>
      <c r="GG921" s="372"/>
      <c r="GH921" s="372"/>
      <c r="GI921" s="372"/>
      <c r="GJ921" s="372"/>
      <c r="GK921" s="372"/>
      <c r="GL921" s="372"/>
      <c r="GM921" s="372"/>
      <c r="GN921" s="372"/>
      <c r="GO921" s="372"/>
      <c r="GP921" s="372"/>
      <c r="GQ921" s="372"/>
      <c r="GR921" s="372"/>
      <c r="GS921" s="372"/>
      <c r="GT921" s="372"/>
      <c r="GU921" s="372"/>
      <c r="GV921" s="372"/>
      <c r="GW921" s="372"/>
      <c r="GX921" s="372"/>
      <c r="GY921" s="372"/>
      <c r="GZ921" s="372"/>
      <c r="HA921" s="372"/>
      <c r="HB921" s="372"/>
      <c r="HC921" s="372"/>
    </row>
    <row r="922" spans="1:211" s="373" customFormat="1" ht="15" customHeight="1" x14ac:dyDescent="0.2">
      <c r="A922" s="366">
        <f>SWDATA!O907</f>
        <v>0</v>
      </c>
      <c r="B922" s="366">
        <f>SWDATA!M907</f>
        <v>0</v>
      </c>
      <c r="C922" s="351">
        <f>IF(AND(SWDATA!M907=1,SWDATA!Q907="promotions"),SWDATA!P907,0)</f>
        <v>0</v>
      </c>
      <c r="D922" s="367">
        <f>ROW(SWDATA!M907)</f>
        <v>907</v>
      </c>
      <c r="E922" s="368">
        <f t="shared" si="3363"/>
        <v>0</v>
      </c>
      <c r="F922" s="369">
        <f t="shared" si="3313"/>
        <v>1</v>
      </c>
      <c r="G922" s="366" t="str">
        <f t="shared" si="3314"/>
        <v/>
      </c>
      <c r="H922" s="370"/>
      <c r="J922" s="238">
        <f t="shared" si="3315"/>
        <v>0</v>
      </c>
      <c r="K922" s="239" t="str">
        <f t="shared" si="3316"/>
        <v/>
      </c>
      <c r="L922" s="342"/>
      <c r="M922" s="345"/>
      <c r="N922" s="340" t="str">
        <f>IF(LEN(SWDATA!F907)=0,"",N921)</f>
        <v/>
      </c>
      <c r="O922" s="296" t="str">
        <f>IF(LEN(SWDATA!G907)=0,"",O921)</f>
        <v/>
      </c>
      <c r="P922" s="297" t="str">
        <f>IF(LEN(SWDATA!C907)=0,"",SWDATA!C907)</f>
        <v/>
      </c>
      <c r="Q922" s="312" t="str">
        <f t="shared" si="3317"/>
        <v/>
      </c>
      <c r="R922" s="223" t="s">
        <v>261</v>
      </c>
      <c r="S922" s="224"/>
      <c r="T922" s="224"/>
      <c r="U922" s="264" t="s">
        <v>628</v>
      </c>
      <c r="V922" s="205" t="s">
        <v>221</v>
      </c>
      <c r="W922" s="266">
        <f>IF(OR(Is_Loading,LEN($A922)=0),"",SWDATA!P907)</f>
        <v>0</v>
      </c>
      <c r="X922" s="267">
        <f>IF(OR(Is_Loading,LEN($A922)=0),"",SWDATA!Q907)</f>
        <v>0</v>
      </c>
      <c r="Y922" s="267">
        <f>IF(OR(Is_Loading,LEN($A922)=0),"",SWDATA!R907)</f>
        <v>0</v>
      </c>
      <c r="Z922" s="266" t="str">
        <f t="shared" si="3434"/>
        <v/>
      </c>
      <c r="AA922" s="266">
        <f>IF(OR(Is_Loading,LEN($A922)=0),"",SWDATA!T907)</f>
        <v>0</v>
      </c>
      <c r="AB922" s="267">
        <f>IF(OR(Is_Loading,LEN($A922)=0),"",SWDATA!U907)</f>
        <v>0</v>
      </c>
      <c r="AC922" s="267">
        <f>IF(OR(Is_Loading,LEN($A922)=0),"",SWDATA!V907)</f>
        <v>0</v>
      </c>
      <c r="AD922" s="266" t="str">
        <f t="shared" si="3318"/>
        <v/>
      </c>
      <c r="AE922" s="266">
        <f>IF(OR(Is_Loading,LEN($A922)=0),"",SWDATA!X907)</f>
        <v>0</v>
      </c>
      <c r="AF922" s="267">
        <f>IF(OR(Is_Loading,LEN($A922)=0),"",SWDATA!Y907)</f>
        <v>0</v>
      </c>
      <c r="AG922" s="267">
        <f>IF(OR(Is_Loading,LEN($A922)=0),"",SWDATA!Z907)</f>
        <v>0</v>
      </c>
      <c r="AH922" s="266" t="str">
        <f t="shared" si="3319"/>
        <v/>
      </c>
      <c r="AI922" s="266">
        <f>IF(OR(Is_Loading,LEN($A922)=0),"",SWDATA!AB907)</f>
        <v>0</v>
      </c>
      <c r="AJ922" s="267">
        <f>IF(OR(Is_Loading,LEN($A922)=0),"",SWDATA!AC907)</f>
        <v>0</v>
      </c>
      <c r="AK922" s="267">
        <f>IF(OR(Is_Loading,LEN($A922)=0),"",SWDATA!AD907)</f>
        <v>0</v>
      </c>
      <c r="AL922" s="266" t="str">
        <f t="shared" si="3320"/>
        <v/>
      </c>
      <c r="AM922" s="266">
        <f>IF(OR(Is_Loading,LEN($A922)=0),"",SWDATA!AF907)</f>
        <v>0</v>
      </c>
      <c r="AN922" s="267">
        <f>IF(OR(Is_Loading,LEN($A922)=0),"",SWDATA!AG907)</f>
        <v>0</v>
      </c>
      <c r="AO922" s="323">
        <f>IF(OR(Is_Loading,LEN($A922)=0),"",SWDATA!AH907)</f>
        <v>0</v>
      </c>
      <c r="AP922" s="320" t="str">
        <f t="shared" si="3321"/>
        <v/>
      </c>
      <c r="AQ922" s="266">
        <f>IF(OR(Is_Loading,LEN($A922)=0),"",SWDATA!AJ907)</f>
        <v>0</v>
      </c>
      <c r="AR922" s="267">
        <f>IF(OR(Is_Loading,LEN($A922)=0),"",SWDATA!AK907)</f>
        <v>0</v>
      </c>
      <c r="AS922" s="267">
        <f>IF(OR(Is_Loading,LEN($A922)=0),"",SWDATA!AL907)</f>
        <v>0</v>
      </c>
      <c r="AT922" s="266" t="str">
        <f t="shared" si="3322"/>
        <v/>
      </c>
      <c r="AU922" s="266">
        <f>IF(OR(Is_Loading,LEN($A922)=0),"",SWDATA!AN907)</f>
        <v>0</v>
      </c>
      <c r="AV922" s="267">
        <f>IF(OR(Is_Loading,LEN($A922)=0),"",SWDATA!AO907)</f>
        <v>0</v>
      </c>
      <c r="AW922" s="267">
        <f>IF(OR(Is_Loading,LEN($A922)=0),"",SWDATA!AP907)</f>
        <v>0</v>
      </c>
      <c r="AX922" s="266" t="str">
        <f t="shared" si="3323"/>
        <v/>
      </c>
      <c r="AY922" s="266">
        <f>IF(OR(Is_Loading,LEN($A922)=0),"",SWDATA!AR907)</f>
        <v>0</v>
      </c>
      <c r="AZ922" s="267">
        <f>IF(OR(Is_Loading,LEN($A922)=0),"",SWDATA!AS907)</f>
        <v>0</v>
      </c>
      <c r="BA922" s="267">
        <f>IF(OR(Is_Loading,LEN($A922)=0),"",SWDATA!AT907)</f>
        <v>0</v>
      </c>
      <c r="BB922" s="266" t="str">
        <f t="shared" si="3324"/>
        <v/>
      </c>
      <c r="BC922" s="266">
        <f>IF(OR(Is_Loading,LEN($A922)=0),"",SWDATA!AV907)</f>
        <v>0</v>
      </c>
      <c r="BD922" s="267">
        <f>IF(OR(Is_Loading,LEN($A922)=0),"",SWDATA!AW907)</f>
        <v>0</v>
      </c>
      <c r="BE922" s="323">
        <f>IF(OR(Is_Loading,LEN($A922)=0),"",SWDATA!AX907)</f>
        <v>0</v>
      </c>
      <c r="BF922" s="320" t="str">
        <f t="shared" si="3325"/>
        <v/>
      </c>
      <c r="BG922" s="11"/>
      <c r="BH922" s="11"/>
      <c r="BI922" s="11"/>
      <c r="BJ922" s="11"/>
      <c r="BK922" s="11"/>
      <c r="BL922" s="11"/>
      <c r="BM922" s="11"/>
      <c r="BN922" s="11"/>
      <c r="BO922" s="11"/>
      <c r="BP922" s="11"/>
      <c r="BQ922" s="11"/>
      <c r="BR922" s="11"/>
      <c r="BS922" s="11"/>
      <c r="BT922" s="11"/>
      <c r="BU922" s="11"/>
      <c r="BV922" s="11"/>
      <c r="BW922" s="11"/>
      <c r="BX922" s="11"/>
      <c r="BY922" s="11"/>
      <c r="BZ922" s="11"/>
      <c r="CA922" s="11"/>
      <c r="CB922" s="11"/>
      <c r="CC922" s="11"/>
      <c r="CD922" s="11"/>
      <c r="CE922" s="11"/>
      <c r="CF922" s="11"/>
      <c r="CG922" s="11"/>
      <c r="CH922" s="11"/>
      <c r="CI922" s="11"/>
      <c r="CJ922" s="11"/>
      <c r="CK922" s="11"/>
      <c r="CL922" s="11"/>
      <c r="CM922" s="11"/>
      <c r="CN922" s="351"/>
      <c r="CO922" s="351"/>
      <c r="CP922" s="351"/>
      <c r="CQ922" s="351"/>
      <c r="CR922" s="351"/>
      <c r="CS922" s="351"/>
      <c r="CT922" s="351"/>
      <c r="CU922" s="351"/>
      <c r="CV922" s="351"/>
      <c r="CW922" s="351"/>
      <c r="CX922" s="351"/>
      <c r="CY922" s="351"/>
      <c r="CZ922" s="351"/>
      <c r="DA922" s="351"/>
      <c r="DB922" s="351"/>
      <c r="DC922" s="351"/>
      <c r="DD922" s="351"/>
      <c r="DE922" s="351"/>
      <c r="DF922" s="351"/>
      <c r="DG922" s="351"/>
      <c r="DH922" s="351"/>
      <c r="DI922" s="351"/>
      <c r="DJ922" s="351"/>
      <c r="DK922" s="351"/>
      <c r="DL922" s="351"/>
      <c r="DM922" s="351"/>
      <c r="DN922" s="351"/>
      <c r="DS922" s="372"/>
      <c r="DT922" s="374"/>
      <c r="DU922" s="375"/>
      <c r="DV922" s="375"/>
      <c r="DW922" s="375"/>
      <c r="DX922" s="375">
        <v>1</v>
      </c>
      <c r="DY922" s="375">
        <f t="shared" si="3402"/>
        <v>0</v>
      </c>
      <c r="DZ922" s="375">
        <f t="shared" si="3403"/>
        <v>0</v>
      </c>
      <c r="EA922" s="375">
        <f t="shared" si="3404"/>
        <v>1</v>
      </c>
      <c r="EB922" s="375">
        <f t="shared" si="3405"/>
        <v>0</v>
      </c>
      <c r="EC922" s="375">
        <f t="shared" si="3406"/>
        <v>0</v>
      </c>
      <c r="ED922" s="375">
        <f t="shared" si="3407"/>
        <v>1</v>
      </c>
      <c r="EE922" s="375">
        <f t="shared" si="3408"/>
        <v>0</v>
      </c>
      <c r="EF922" s="375">
        <f t="shared" si="3409"/>
        <v>0</v>
      </c>
      <c r="EG922" s="375">
        <f t="shared" si="3410"/>
        <v>1</v>
      </c>
      <c r="EH922" s="375">
        <f t="shared" si="3411"/>
        <v>0</v>
      </c>
      <c r="EI922" s="375">
        <f t="shared" si="3412"/>
        <v>0</v>
      </c>
      <c r="EJ922" s="375">
        <f t="shared" si="3413"/>
        <v>1</v>
      </c>
      <c r="EK922" s="375">
        <f t="shared" si="3414"/>
        <v>0</v>
      </c>
      <c r="EL922" s="375">
        <f t="shared" si="3415"/>
        <v>0</v>
      </c>
      <c r="EM922" s="375">
        <f t="shared" si="3416"/>
        <v>1</v>
      </c>
      <c r="EN922" s="375">
        <f t="shared" si="3417"/>
        <v>0</v>
      </c>
      <c r="EO922" s="375">
        <f t="shared" si="3418"/>
        <v>0</v>
      </c>
      <c r="EP922" s="375">
        <f t="shared" si="3419"/>
        <v>1</v>
      </c>
      <c r="EQ922" s="375">
        <f t="shared" si="3420"/>
        <v>0</v>
      </c>
      <c r="ER922" s="375">
        <f t="shared" si="3421"/>
        <v>0</v>
      </c>
      <c r="ES922" s="375">
        <f t="shared" si="3422"/>
        <v>1</v>
      </c>
      <c r="ET922" s="375">
        <f t="shared" si="3423"/>
        <v>0</v>
      </c>
      <c r="EU922" s="375">
        <f t="shared" si="3424"/>
        <v>0</v>
      </c>
      <c r="EV922" s="375">
        <f t="shared" si="3425"/>
        <v>1</v>
      </c>
      <c r="EW922" s="375">
        <f t="shared" si="3426"/>
        <v>0</v>
      </c>
      <c r="EX922" s="375">
        <f t="shared" si="3427"/>
        <v>0</v>
      </c>
      <c r="EY922" s="375">
        <f t="shared" si="3428"/>
        <v>1</v>
      </c>
      <c r="EZ922" s="375">
        <f t="shared" si="3429"/>
        <v>0</v>
      </c>
      <c r="FA922" s="375">
        <f t="shared" si="3430"/>
        <v>0</v>
      </c>
      <c r="FB922" s="375">
        <f t="shared" si="3431"/>
        <v>1</v>
      </c>
      <c r="FC922" s="375">
        <f t="shared" si="3432"/>
        <v>0</v>
      </c>
      <c r="FD922" s="375">
        <f t="shared" si="3433"/>
        <v>0</v>
      </c>
      <c r="FE922" s="376"/>
      <c r="FF922" s="372"/>
      <c r="FG922" s="372"/>
      <c r="FH922" s="372"/>
      <c r="FI922" s="372"/>
      <c r="FJ922" s="372"/>
      <c r="FK922" s="372"/>
      <c r="FL922" s="372"/>
      <c r="FM922" s="372"/>
      <c r="FN922" s="372"/>
      <c r="FO922" s="372"/>
      <c r="FP922" s="372"/>
      <c r="FQ922" s="372"/>
      <c r="FR922" s="372"/>
      <c r="FS922" s="372"/>
      <c r="FT922" s="372"/>
      <c r="FU922" s="372"/>
      <c r="FV922" s="372"/>
      <c r="FW922" s="372"/>
      <c r="FX922" s="372"/>
      <c r="FY922" s="372"/>
      <c r="FZ922" s="372"/>
      <c r="GA922" s="372"/>
      <c r="GB922" s="372"/>
      <c r="GC922" s="372"/>
      <c r="GD922" s="372"/>
      <c r="GE922" s="372"/>
      <c r="GF922" s="372"/>
      <c r="GG922" s="372"/>
      <c r="GH922" s="372"/>
      <c r="GI922" s="372"/>
      <c r="GJ922" s="372"/>
      <c r="GK922" s="372"/>
      <c r="GL922" s="372"/>
      <c r="GM922" s="372"/>
      <c r="GN922" s="372"/>
      <c r="GO922" s="372"/>
      <c r="GP922" s="372"/>
      <c r="GQ922" s="372"/>
      <c r="GR922" s="372"/>
      <c r="GS922" s="372"/>
      <c r="GT922" s="372"/>
      <c r="GU922" s="372"/>
      <c r="GV922" s="372"/>
      <c r="GW922" s="372"/>
      <c r="GX922" s="372"/>
      <c r="GY922" s="372"/>
      <c r="GZ922" s="372"/>
      <c r="HA922" s="372"/>
      <c r="HB922" s="372"/>
      <c r="HC922" s="372"/>
    </row>
    <row r="923" spans="1:211" s="373" customFormat="1" ht="15" customHeight="1" x14ac:dyDescent="0.2">
      <c r="A923" s="366">
        <f>SWDATA!O908</f>
        <v>0</v>
      </c>
      <c r="B923" s="366">
        <f>SWDATA!M908</f>
        <v>0</v>
      </c>
      <c r="C923" s="351">
        <f>IF(AND(SWDATA!M908=1,SWDATA!Q908="promotions"),SWDATA!P908,0)</f>
        <v>0</v>
      </c>
      <c r="D923" s="367">
        <f>ROW(SWDATA!M908)</f>
        <v>908</v>
      </c>
      <c r="E923" s="368">
        <f t="shared" si="3363"/>
        <v>0</v>
      </c>
      <c r="F923" s="369">
        <f t="shared" si="3313"/>
        <v>1</v>
      </c>
      <c r="G923" s="366" t="str">
        <f t="shared" si="3314"/>
        <v/>
      </c>
      <c r="H923" s="370"/>
      <c r="J923" s="238">
        <f t="shared" si="3315"/>
        <v>0</v>
      </c>
      <c r="K923" s="239" t="str">
        <f t="shared" si="3316"/>
        <v/>
      </c>
      <c r="L923" s="342"/>
      <c r="M923" s="345"/>
      <c r="N923" s="340" t="str">
        <f>IF(LEN(SWDATA!F908)=0,"",N922)</f>
        <v/>
      </c>
      <c r="O923" s="296" t="str">
        <f>IF(LEN(SWDATA!G908)=0,"",O922)</f>
        <v/>
      </c>
      <c r="P923" s="297" t="str">
        <f>IF(LEN(SWDATA!C908)=0,"",SWDATA!C908)</f>
        <v/>
      </c>
      <c r="Q923" s="312" t="str">
        <f t="shared" si="3317"/>
        <v/>
      </c>
      <c r="R923" s="223" t="s">
        <v>261</v>
      </c>
      <c r="S923" s="224"/>
      <c r="T923" s="224"/>
      <c r="U923" s="264" t="s">
        <v>596</v>
      </c>
      <c r="V923" s="205" t="s">
        <v>221</v>
      </c>
      <c r="W923" s="266">
        <f>IF(OR(Is_Loading,LEN($A923)=0),"",SWDATA!P908)</f>
        <v>0</v>
      </c>
      <c r="X923" s="267">
        <f>IF(OR(Is_Loading,LEN($A923)=0),"",SWDATA!Q908)</f>
        <v>0</v>
      </c>
      <c r="Y923" s="267">
        <f>IF(OR(Is_Loading,LEN($A923)=0),"",SWDATA!R908)</f>
        <v>0</v>
      </c>
      <c r="Z923" s="266" t="str">
        <f t="shared" si="3434"/>
        <v/>
      </c>
      <c r="AA923" s="266">
        <f>IF(OR(Is_Loading,LEN($A923)=0),"",SWDATA!T908)</f>
        <v>0</v>
      </c>
      <c r="AB923" s="267">
        <f>IF(OR(Is_Loading,LEN($A923)=0),"",SWDATA!U908)</f>
        <v>0</v>
      </c>
      <c r="AC923" s="267">
        <f>IF(OR(Is_Loading,LEN($A923)=0),"",SWDATA!V908)</f>
        <v>0</v>
      </c>
      <c r="AD923" s="266" t="str">
        <f t="shared" si="3318"/>
        <v/>
      </c>
      <c r="AE923" s="266">
        <f>IF(OR(Is_Loading,LEN($A923)=0),"",SWDATA!X908)</f>
        <v>0</v>
      </c>
      <c r="AF923" s="267">
        <f>IF(OR(Is_Loading,LEN($A923)=0),"",SWDATA!Y908)</f>
        <v>0</v>
      </c>
      <c r="AG923" s="267">
        <f>IF(OR(Is_Loading,LEN($A923)=0),"",SWDATA!Z908)</f>
        <v>0</v>
      </c>
      <c r="AH923" s="266" t="str">
        <f t="shared" si="3319"/>
        <v/>
      </c>
      <c r="AI923" s="266">
        <f>IF(OR(Is_Loading,LEN($A923)=0),"",SWDATA!AB908)</f>
        <v>0</v>
      </c>
      <c r="AJ923" s="267">
        <f>IF(OR(Is_Loading,LEN($A923)=0),"",SWDATA!AC908)</f>
        <v>0</v>
      </c>
      <c r="AK923" s="267">
        <f>IF(OR(Is_Loading,LEN($A923)=0),"",SWDATA!AD908)</f>
        <v>0</v>
      </c>
      <c r="AL923" s="266" t="str">
        <f t="shared" si="3320"/>
        <v/>
      </c>
      <c r="AM923" s="266">
        <f>IF(OR(Is_Loading,LEN($A923)=0),"",SWDATA!AF908)</f>
        <v>0</v>
      </c>
      <c r="AN923" s="267">
        <f>IF(OR(Is_Loading,LEN($A923)=0),"",SWDATA!AG908)</f>
        <v>0</v>
      </c>
      <c r="AO923" s="323">
        <f>IF(OR(Is_Loading,LEN($A923)=0),"",SWDATA!AH908)</f>
        <v>0</v>
      </c>
      <c r="AP923" s="320" t="str">
        <f t="shared" si="3321"/>
        <v/>
      </c>
      <c r="AQ923" s="266">
        <f>IF(OR(Is_Loading,LEN($A923)=0),"",SWDATA!AJ908)</f>
        <v>0</v>
      </c>
      <c r="AR923" s="267">
        <f>IF(OR(Is_Loading,LEN($A923)=0),"",SWDATA!AK908)</f>
        <v>0</v>
      </c>
      <c r="AS923" s="267">
        <f>IF(OR(Is_Loading,LEN($A923)=0),"",SWDATA!AL908)</f>
        <v>0</v>
      </c>
      <c r="AT923" s="266" t="str">
        <f t="shared" si="3322"/>
        <v/>
      </c>
      <c r="AU923" s="266">
        <f>IF(OR(Is_Loading,LEN($A923)=0),"",SWDATA!AN908)</f>
        <v>0</v>
      </c>
      <c r="AV923" s="267">
        <f>IF(OR(Is_Loading,LEN($A923)=0),"",SWDATA!AO908)</f>
        <v>0</v>
      </c>
      <c r="AW923" s="267">
        <f>IF(OR(Is_Loading,LEN($A923)=0),"",SWDATA!AP908)</f>
        <v>0</v>
      </c>
      <c r="AX923" s="266" t="str">
        <f t="shared" si="3323"/>
        <v/>
      </c>
      <c r="AY923" s="266">
        <f>IF(OR(Is_Loading,LEN($A923)=0),"",SWDATA!AR908)</f>
        <v>0</v>
      </c>
      <c r="AZ923" s="267">
        <f>IF(OR(Is_Loading,LEN($A923)=0),"",SWDATA!AS908)</f>
        <v>0</v>
      </c>
      <c r="BA923" s="267">
        <f>IF(OR(Is_Loading,LEN($A923)=0),"",SWDATA!AT908)</f>
        <v>0</v>
      </c>
      <c r="BB923" s="266" t="str">
        <f t="shared" si="3324"/>
        <v/>
      </c>
      <c r="BC923" s="266">
        <f>IF(OR(Is_Loading,LEN($A923)=0),"",SWDATA!AV908)</f>
        <v>0</v>
      </c>
      <c r="BD923" s="267">
        <f>IF(OR(Is_Loading,LEN($A923)=0),"",SWDATA!AW908)</f>
        <v>0</v>
      </c>
      <c r="BE923" s="323">
        <f>IF(OR(Is_Loading,LEN($A923)=0),"",SWDATA!AX908)</f>
        <v>0</v>
      </c>
      <c r="BF923" s="320" t="str">
        <f t="shared" si="3325"/>
        <v/>
      </c>
      <c r="BG923" s="11"/>
      <c r="BH923" s="11"/>
      <c r="BI923" s="11"/>
      <c r="BJ923" s="11"/>
      <c r="BK923" s="11"/>
      <c r="BL923" s="11"/>
      <c r="BM923" s="11"/>
      <c r="BN923" s="11"/>
      <c r="BO923" s="11"/>
      <c r="BP923" s="11"/>
      <c r="BQ923" s="11"/>
      <c r="BR923" s="11"/>
      <c r="BS923" s="11"/>
      <c r="BT923" s="11"/>
      <c r="BU923" s="11"/>
      <c r="BV923" s="11"/>
      <c r="BW923" s="11"/>
      <c r="BX923" s="11"/>
      <c r="BY923" s="11"/>
      <c r="BZ923" s="11"/>
      <c r="CA923" s="11"/>
      <c r="CB923" s="11"/>
      <c r="CC923" s="11"/>
      <c r="CD923" s="11"/>
      <c r="CE923" s="11"/>
      <c r="CF923" s="11"/>
      <c r="CG923" s="11"/>
      <c r="CH923" s="11"/>
      <c r="CI923" s="11"/>
      <c r="CJ923" s="11"/>
      <c r="CK923" s="11"/>
      <c r="CL923" s="11"/>
      <c r="CM923" s="11"/>
      <c r="CN923" s="351"/>
      <c r="CO923" s="351"/>
      <c r="CP923" s="351"/>
      <c r="CQ923" s="351"/>
      <c r="CR923" s="351"/>
      <c r="CS923" s="351"/>
      <c r="CT923" s="351"/>
      <c r="CU923" s="351"/>
      <c r="CV923" s="351"/>
      <c r="CW923" s="351"/>
      <c r="CX923" s="351"/>
      <c r="CY923" s="351"/>
      <c r="CZ923" s="351"/>
      <c r="DA923" s="351"/>
      <c r="DB923" s="351"/>
      <c r="DC923" s="351"/>
      <c r="DD923" s="351"/>
      <c r="DE923" s="351"/>
      <c r="DF923" s="351"/>
      <c r="DG923" s="351"/>
      <c r="DH923" s="351"/>
      <c r="DI923" s="351"/>
      <c r="DJ923" s="351"/>
      <c r="DK923" s="351"/>
      <c r="DL923" s="351"/>
      <c r="DM923" s="351"/>
      <c r="DN923" s="351"/>
      <c r="DS923" s="372"/>
      <c r="DT923" s="374"/>
      <c r="DU923" s="375"/>
      <c r="DV923" s="375"/>
      <c r="DW923" s="375"/>
      <c r="DX923" s="375">
        <v>1</v>
      </c>
      <c r="DY923" s="375">
        <f t="shared" si="3402"/>
        <v>0</v>
      </c>
      <c r="DZ923" s="375">
        <f t="shared" si="3403"/>
        <v>0</v>
      </c>
      <c r="EA923" s="375">
        <f t="shared" si="3404"/>
        <v>1</v>
      </c>
      <c r="EB923" s="375">
        <f t="shared" si="3405"/>
        <v>0</v>
      </c>
      <c r="EC923" s="375">
        <f t="shared" si="3406"/>
        <v>0</v>
      </c>
      <c r="ED923" s="375">
        <f t="shared" si="3407"/>
        <v>1</v>
      </c>
      <c r="EE923" s="375">
        <f t="shared" si="3408"/>
        <v>0</v>
      </c>
      <c r="EF923" s="375">
        <f t="shared" si="3409"/>
        <v>0</v>
      </c>
      <c r="EG923" s="375">
        <f t="shared" si="3410"/>
        <v>1</v>
      </c>
      <c r="EH923" s="375">
        <f t="shared" si="3411"/>
        <v>0</v>
      </c>
      <c r="EI923" s="375">
        <f t="shared" si="3412"/>
        <v>0</v>
      </c>
      <c r="EJ923" s="375">
        <f t="shared" si="3413"/>
        <v>1</v>
      </c>
      <c r="EK923" s="375">
        <f t="shared" si="3414"/>
        <v>0</v>
      </c>
      <c r="EL923" s="375">
        <f t="shared" si="3415"/>
        <v>0</v>
      </c>
      <c r="EM923" s="375">
        <f t="shared" si="3416"/>
        <v>1</v>
      </c>
      <c r="EN923" s="375">
        <f t="shared" si="3417"/>
        <v>0</v>
      </c>
      <c r="EO923" s="375">
        <f t="shared" si="3418"/>
        <v>0</v>
      </c>
      <c r="EP923" s="375">
        <f t="shared" si="3419"/>
        <v>1</v>
      </c>
      <c r="EQ923" s="375">
        <f t="shared" si="3420"/>
        <v>0</v>
      </c>
      <c r="ER923" s="375">
        <f t="shared" si="3421"/>
        <v>0</v>
      </c>
      <c r="ES923" s="375">
        <f t="shared" si="3422"/>
        <v>1</v>
      </c>
      <c r="ET923" s="375">
        <f t="shared" si="3423"/>
        <v>0</v>
      </c>
      <c r="EU923" s="375">
        <f t="shared" si="3424"/>
        <v>0</v>
      </c>
      <c r="EV923" s="375">
        <f t="shared" si="3425"/>
        <v>1</v>
      </c>
      <c r="EW923" s="375">
        <f t="shared" si="3426"/>
        <v>0</v>
      </c>
      <c r="EX923" s="375">
        <f t="shared" si="3427"/>
        <v>0</v>
      </c>
      <c r="EY923" s="375">
        <f t="shared" si="3428"/>
        <v>1</v>
      </c>
      <c r="EZ923" s="375">
        <f t="shared" si="3429"/>
        <v>0</v>
      </c>
      <c r="FA923" s="375">
        <f t="shared" si="3430"/>
        <v>0</v>
      </c>
      <c r="FB923" s="375">
        <f t="shared" si="3431"/>
        <v>1</v>
      </c>
      <c r="FC923" s="375">
        <f t="shared" si="3432"/>
        <v>0</v>
      </c>
      <c r="FD923" s="375">
        <f t="shared" si="3433"/>
        <v>0</v>
      </c>
      <c r="FE923" s="376"/>
      <c r="FF923" s="372"/>
      <c r="FG923" s="372"/>
      <c r="FH923" s="372"/>
      <c r="FI923" s="372"/>
      <c r="FJ923" s="372"/>
      <c r="FK923" s="372"/>
      <c r="FL923" s="372"/>
      <c r="FM923" s="372"/>
      <c r="FN923" s="372"/>
      <c r="FO923" s="372"/>
      <c r="FP923" s="372"/>
      <c r="FQ923" s="372"/>
      <c r="FR923" s="372"/>
      <c r="FS923" s="372"/>
      <c r="FT923" s="372"/>
      <c r="FU923" s="372"/>
      <c r="FV923" s="372"/>
      <c r="FW923" s="372"/>
      <c r="FX923" s="372"/>
      <c r="FY923" s="372"/>
      <c r="FZ923" s="372"/>
      <c r="GA923" s="372"/>
      <c r="GB923" s="372"/>
      <c r="GC923" s="372"/>
      <c r="GD923" s="372"/>
      <c r="GE923" s="372"/>
      <c r="GF923" s="372"/>
      <c r="GG923" s="372"/>
      <c r="GH923" s="372"/>
      <c r="GI923" s="372"/>
      <c r="GJ923" s="372"/>
      <c r="GK923" s="372"/>
      <c r="GL923" s="372"/>
      <c r="GM923" s="372"/>
      <c r="GN923" s="372"/>
      <c r="GO923" s="372"/>
      <c r="GP923" s="372"/>
      <c r="GQ923" s="372"/>
      <c r="GR923" s="372"/>
      <c r="GS923" s="372"/>
      <c r="GT923" s="372"/>
      <c r="GU923" s="372"/>
      <c r="GV923" s="372"/>
      <c r="GW923" s="372"/>
      <c r="GX923" s="372"/>
      <c r="GY923" s="372"/>
      <c r="GZ923" s="372"/>
      <c r="HA923" s="372"/>
      <c r="HB923" s="372"/>
      <c r="HC923" s="372"/>
    </row>
    <row r="924" spans="1:211" s="373" customFormat="1" ht="15" customHeight="1" x14ac:dyDescent="0.2">
      <c r="A924" s="366">
        <f>SWDATA!O909</f>
        <v>0</v>
      </c>
      <c r="B924" s="366">
        <f>SWDATA!M909</f>
        <v>0</v>
      </c>
      <c r="C924" s="351">
        <f>IF(AND(SWDATA!M909=1,SWDATA!Q909="promotions"),SWDATA!P909,0)</f>
        <v>0</v>
      </c>
      <c r="D924" s="367">
        <f>ROW(SWDATA!M909)</f>
        <v>909</v>
      </c>
      <c r="E924" s="368">
        <f ca="1">IF(AND(B924=1,UPPER(HLOOKUP(D924+14,'Metrics &amp; Attributes View'!$13:$31,19,0))&lt;&gt;"SBOM"),1,0)</f>
        <v>0</v>
      </c>
      <c r="F924" s="369">
        <f t="shared" si="3313"/>
        <v>1</v>
      </c>
      <c r="G924" s="366" t="str">
        <f t="shared" si="3314"/>
        <v/>
      </c>
      <c r="H924" s="370"/>
      <c r="J924" s="238">
        <f t="shared" si="3315"/>
        <v>0</v>
      </c>
      <c r="K924" s="239" t="str">
        <f t="shared" si="3316"/>
        <v/>
      </c>
      <c r="L924" s="342"/>
      <c r="M924" s="345"/>
      <c r="N924" s="340" t="str">
        <f>IF(LEN(SWDATA!F909)=0,"",N923)</f>
        <v/>
      </c>
      <c r="O924" s="296" t="str">
        <f>IF(LEN(SWDATA!G909)=0,"",O923)</f>
        <v/>
      </c>
      <c r="P924" s="297" t="str">
        <f>IF(LEN(SWDATA!C909)=0,"",SWDATA!C909)</f>
        <v/>
      </c>
      <c r="Q924" s="312" t="str">
        <f t="shared" si="3317"/>
        <v/>
      </c>
      <c r="R924" s="223" t="s">
        <v>262</v>
      </c>
      <c r="S924" s="224"/>
      <c r="T924" s="224"/>
      <c r="U924" s="264" t="s">
        <v>623</v>
      </c>
      <c r="V924" s="205" t="s">
        <v>221</v>
      </c>
      <c r="W924" s="266">
        <f>IF(OR(Is_Loading,LEN($A924)=0),"",SWDATA!P909)</f>
        <v>0</v>
      </c>
      <c r="X924" s="267">
        <f>IF(OR(Is_Loading,LEN($A924)=0),"",SWDATA!Q909)</f>
        <v>0</v>
      </c>
      <c r="Y924" s="267">
        <f>IF(OR(Is_Loading,LEN($A924)=0),"",SWDATA!R909)</f>
        <v>0</v>
      </c>
      <c r="Z924" s="266" t="str">
        <f t="shared" si="3434"/>
        <v/>
      </c>
      <c r="AA924" s="266">
        <f>IF(OR(Is_Loading,LEN($A924)=0),"",SWDATA!T909)</f>
        <v>0</v>
      </c>
      <c r="AB924" s="267">
        <f>IF(OR(Is_Loading,LEN($A924)=0),"",SWDATA!U909)</f>
        <v>0</v>
      </c>
      <c r="AC924" s="267">
        <f>IF(OR(Is_Loading,LEN($A924)=0),"",SWDATA!V909)</f>
        <v>0</v>
      </c>
      <c r="AD924" s="266" t="str">
        <f t="shared" si="3318"/>
        <v/>
      </c>
      <c r="AE924" s="266">
        <f>IF(OR(Is_Loading,LEN($A924)=0),"",SWDATA!X909)</f>
        <v>0</v>
      </c>
      <c r="AF924" s="267">
        <f>IF(OR(Is_Loading,LEN($A924)=0),"",SWDATA!Y909)</f>
        <v>0</v>
      </c>
      <c r="AG924" s="267">
        <f>IF(OR(Is_Loading,LEN($A924)=0),"",SWDATA!Z909)</f>
        <v>0</v>
      </c>
      <c r="AH924" s="266" t="str">
        <f t="shared" si="3319"/>
        <v/>
      </c>
      <c r="AI924" s="266">
        <f>IF(OR(Is_Loading,LEN($A924)=0),"",SWDATA!AB909)</f>
        <v>0</v>
      </c>
      <c r="AJ924" s="267">
        <f>IF(OR(Is_Loading,LEN($A924)=0),"",SWDATA!AC909)</f>
        <v>0</v>
      </c>
      <c r="AK924" s="267">
        <f>IF(OR(Is_Loading,LEN($A924)=0),"",SWDATA!AD909)</f>
        <v>0</v>
      </c>
      <c r="AL924" s="266" t="str">
        <f t="shared" si="3320"/>
        <v/>
      </c>
      <c r="AM924" s="266">
        <f>IF(OR(Is_Loading,LEN($A924)=0),"",SWDATA!AF909)</f>
        <v>0</v>
      </c>
      <c r="AN924" s="267">
        <f>IF(OR(Is_Loading,LEN($A924)=0),"",SWDATA!AG909)</f>
        <v>0</v>
      </c>
      <c r="AO924" s="323">
        <f>IF(OR(Is_Loading,LEN($A924)=0),"",SWDATA!AH909)</f>
        <v>0</v>
      </c>
      <c r="AP924" s="320" t="str">
        <f t="shared" si="3321"/>
        <v/>
      </c>
      <c r="AQ924" s="266">
        <f>IF(OR(Is_Loading,LEN($A924)=0),"",SWDATA!AJ909)</f>
        <v>0</v>
      </c>
      <c r="AR924" s="267">
        <f>IF(OR(Is_Loading,LEN($A924)=0),"",SWDATA!AK909)</f>
        <v>0</v>
      </c>
      <c r="AS924" s="267">
        <f>IF(OR(Is_Loading,LEN($A924)=0),"",SWDATA!AL909)</f>
        <v>0</v>
      </c>
      <c r="AT924" s="266" t="str">
        <f t="shared" si="3322"/>
        <v/>
      </c>
      <c r="AU924" s="266">
        <f>IF(OR(Is_Loading,LEN($A924)=0),"",SWDATA!AN909)</f>
        <v>0</v>
      </c>
      <c r="AV924" s="267">
        <f>IF(OR(Is_Loading,LEN($A924)=0),"",SWDATA!AO909)</f>
        <v>0</v>
      </c>
      <c r="AW924" s="267">
        <f>IF(OR(Is_Loading,LEN($A924)=0),"",SWDATA!AP909)</f>
        <v>0</v>
      </c>
      <c r="AX924" s="266" t="str">
        <f t="shared" si="3323"/>
        <v/>
      </c>
      <c r="AY924" s="266">
        <f>IF(OR(Is_Loading,LEN($A924)=0),"",SWDATA!AR909)</f>
        <v>0</v>
      </c>
      <c r="AZ924" s="267">
        <f>IF(OR(Is_Loading,LEN($A924)=0),"",SWDATA!AS909)</f>
        <v>0</v>
      </c>
      <c r="BA924" s="267">
        <f>IF(OR(Is_Loading,LEN($A924)=0),"",SWDATA!AT909)</f>
        <v>0</v>
      </c>
      <c r="BB924" s="266" t="str">
        <f t="shared" si="3324"/>
        <v/>
      </c>
      <c r="BC924" s="266">
        <f>IF(OR(Is_Loading,LEN($A924)=0),"",SWDATA!AV909)</f>
        <v>0</v>
      </c>
      <c r="BD924" s="267">
        <f>IF(OR(Is_Loading,LEN($A924)=0),"",SWDATA!AW909)</f>
        <v>0</v>
      </c>
      <c r="BE924" s="323">
        <f>IF(OR(Is_Loading,LEN($A924)=0),"",SWDATA!AX909)</f>
        <v>0</v>
      </c>
      <c r="BF924" s="320" t="str">
        <f t="shared" si="3325"/>
        <v/>
      </c>
      <c r="BG924" s="11"/>
      <c r="BH924" s="11"/>
      <c r="BI924" s="11"/>
      <c r="BJ924" s="11"/>
      <c r="BK924" s="11"/>
      <c r="BL924" s="11"/>
      <c r="BM924" s="11"/>
      <c r="BN924" s="11"/>
      <c r="BO924" s="11"/>
      <c r="BP924" s="11"/>
      <c r="BQ924" s="11"/>
      <c r="BR924" s="11"/>
      <c r="BS924" s="11"/>
      <c r="BT924" s="11"/>
      <c r="BU924" s="11"/>
      <c r="BV924" s="11"/>
      <c r="BW924" s="11"/>
      <c r="BX924" s="11"/>
      <c r="BY924" s="11"/>
      <c r="BZ924" s="11"/>
      <c r="CA924" s="11"/>
      <c r="CB924" s="11"/>
      <c r="CC924" s="11"/>
      <c r="CD924" s="11"/>
      <c r="CE924" s="11"/>
      <c r="CF924" s="11"/>
      <c r="CG924" s="11"/>
      <c r="CH924" s="11"/>
      <c r="CI924" s="11"/>
      <c r="CJ924" s="11"/>
      <c r="CK924" s="11"/>
      <c r="CL924" s="11"/>
      <c r="CM924" s="11"/>
      <c r="CN924" s="351"/>
      <c r="CO924" s="351"/>
      <c r="CP924" s="351"/>
      <c r="CQ924" s="351"/>
      <c r="CR924" s="351"/>
      <c r="CS924" s="351"/>
      <c r="CT924" s="351"/>
      <c r="CU924" s="351"/>
      <c r="CV924" s="351"/>
      <c r="CW924" s="351"/>
      <c r="CX924" s="351"/>
      <c r="CY924" s="351"/>
      <c r="CZ924" s="351"/>
      <c r="DA924" s="351"/>
      <c r="DB924" s="351"/>
      <c r="DC924" s="351"/>
      <c r="DD924" s="351"/>
      <c r="DE924" s="351"/>
      <c r="DF924" s="351"/>
      <c r="DG924" s="351"/>
      <c r="DH924" s="351"/>
      <c r="DI924" s="351"/>
      <c r="DJ924" s="351"/>
      <c r="DK924" s="351"/>
      <c r="DL924" s="351"/>
      <c r="DM924" s="351"/>
      <c r="DN924" s="351"/>
      <c r="DS924" s="372"/>
      <c r="DT924" s="374"/>
      <c r="DU924" s="375"/>
      <c r="DV924" s="375"/>
      <c r="DW924" s="375"/>
      <c r="DX924" s="375">
        <v>1</v>
      </c>
      <c r="DY924" s="375">
        <f t="shared" si="3402"/>
        <v>0</v>
      </c>
      <c r="DZ924" s="375">
        <f t="shared" si="3403"/>
        <v>0</v>
      </c>
      <c r="EA924" s="375">
        <f t="shared" si="3404"/>
        <v>1</v>
      </c>
      <c r="EB924" s="375">
        <f t="shared" si="3405"/>
        <v>0</v>
      </c>
      <c r="EC924" s="375">
        <f t="shared" si="3406"/>
        <v>0</v>
      </c>
      <c r="ED924" s="375">
        <f t="shared" si="3407"/>
        <v>1</v>
      </c>
      <c r="EE924" s="375">
        <f t="shared" si="3408"/>
        <v>0</v>
      </c>
      <c r="EF924" s="375">
        <f t="shared" si="3409"/>
        <v>0</v>
      </c>
      <c r="EG924" s="375">
        <f t="shared" si="3410"/>
        <v>1</v>
      </c>
      <c r="EH924" s="375">
        <f t="shared" si="3411"/>
        <v>0</v>
      </c>
      <c r="EI924" s="375">
        <f t="shared" si="3412"/>
        <v>0</v>
      </c>
      <c r="EJ924" s="375">
        <f t="shared" si="3413"/>
        <v>1</v>
      </c>
      <c r="EK924" s="375">
        <f t="shared" si="3414"/>
        <v>0</v>
      </c>
      <c r="EL924" s="375">
        <f t="shared" si="3415"/>
        <v>0</v>
      </c>
      <c r="EM924" s="375">
        <f t="shared" si="3416"/>
        <v>1</v>
      </c>
      <c r="EN924" s="375">
        <f t="shared" si="3417"/>
        <v>0</v>
      </c>
      <c r="EO924" s="375">
        <f t="shared" si="3418"/>
        <v>0</v>
      </c>
      <c r="EP924" s="375">
        <f t="shared" si="3419"/>
        <v>1</v>
      </c>
      <c r="EQ924" s="375">
        <f t="shared" si="3420"/>
        <v>0</v>
      </c>
      <c r="ER924" s="375">
        <f t="shared" si="3421"/>
        <v>0</v>
      </c>
      <c r="ES924" s="375">
        <f t="shared" si="3422"/>
        <v>1</v>
      </c>
      <c r="ET924" s="375">
        <f t="shared" si="3423"/>
        <v>0</v>
      </c>
      <c r="EU924" s="375">
        <f t="shared" si="3424"/>
        <v>0</v>
      </c>
      <c r="EV924" s="375">
        <f t="shared" si="3425"/>
        <v>1</v>
      </c>
      <c r="EW924" s="375">
        <f t="shared" si="3426"/>
        <v>0</v>
      </c>
      <c r="EX924" s="375">
        <f t="shared" si="3427"/>
        <v>0</v>
      </c>
      <c r="EY924" s="375">
        <f t="shared" si="3428"/>
        <v>1</v>
      </c>
      <c r="EZ924" s="375">
        <f t="shared" si="3429"/>
        <v>0</v>
      </c>
      <c r="FA924" s="375">
        <f t="shared" si="3430"/>
        <v>0</v>
      </c>
      <c r="FB924" s="375">
        <f t="shared" si="3431"/>
        <v>1</v>
      </c>
      <c r="FC924" s="375">
        <f t="shared" si="3432"/>
        <v>0</v>
      </c>
      <c r="FD924" s="375">
        <f t="shared" si="3433"/>
        <v>0</v>
      </c>
      <c r="FE924" s="376"/>
      <c r="FF924" s="372"/>
      <c r="FG924" s="372"/>
      <c r="FH924" s="372"/>
      <c r="FI924" s="372"/>
      <c r="FJ924" s="372"/>
      <c r="FK924" s="372"/>
      <c r="FL924" s="372"/>
      <c r="FM924" s="372"/>
      <c r="FN924" s="372"/>
      <c r="FO924" s="372"/>
      <c r="FP924" s="372"/>
      <c r="FQ924" s="372"/>
      <c r="FR924" s="372"/>
      <c r="FS924" s="372"/>
      <c r="FT924" s="372"/>
      <c r="FU924" s="372"/>
      <c r="FV924" s="372"/>
      <c r="FW924" s="372"/>
      <c r="FX924" s="372"/>
      <c r="FY924" s="372"/>
      <c r="FZ924" s="372"/>
      <c r="GA924" s="372"/>
      <c r="GB924" s="372"/>
      <c r="GC924" s="372"/>
      <c r="GD924" s="372"/>
      <c r="GE924" s="372"/>
      <c r="GF924" s="372"/>
      <c r="GG924" s="372"/>
      <c r="GH924" s="372"/>
      <c r="GI924" s="372"/>
      <c r="GJ924" s="372"/>
      <c r="GK924" s="372"/>
      <c r="GL924" s="372"/>
      <c r="GM924" s="372"/>
      <c r="GN924" s="372"/>
      <c r="GO924" s="372"/>
      <c r="GP924" s="372"/>
      <c r="GQ924" s="372"/>
      <c r="GR924" s="372"/>
      <c r="GS924" s="372"/>
      <c r="GT924" s="372"/>
      <c r="GU924" s="372"/>
      <c r="GV924" s="372"/>
      <c r="GW924" s="372"/>
      <c r="GX924" s="372"/>
      <c r="GY924" s="372"/>
      <c r="GZ924" s="372"/>
      <c r="HA924" s="372"/>
      <c r="HB924" s="372"/>
      <c r="HC924" s="372"/>
    </row>
    <row r="925" spans="1:211" s="373" customFormat="1" ht="15" customHeight="1" x14ac:dyDescent="0.2">
      <c r="A925" s="366">
        <f>SWDATA!O910</f>
        <v>0</v>
      </c>
      <c r="B925" s="366">
        <f>SWDATA!M910</f>
        <v>0</v>
      </c>
      <c r="C925" s="351">
        <f>IF(AND(SWDATA!M910=1,SWDATA!Q910="promotions"),SWDATA!P910,0)</f>
        <v>0</v>
      </c>
      <c r="D925" s="367">
        <f>ROW(SWDATA!M910)</f>
        <v>910</v>
      </c>
      <c r="E925" s="368">
        <f t="shared" ref="E925" si="3436">B925</f>
        <v>0</v>
      </c>
      <c r="F925" s="369">
        <f t="shared" si="3313"/>
        <v>1</v>
      </c>
      <c r="G925" s="366" t="str">
        <f t="shared" si="3314"/>
        <v/>
      </c>
      <c r="H925" s="370"/>
      <c r="J925" s="238">
        <f t="shared" si="3315"/>
        <v>0</v>
      </c>
      <c r="K925" s="239" t="str">
        <f t="shared" si="3316"/>
        <v/>
      </c>
      <c r="L925" s="342"/>
      <c r="M925" s="345"/>
      <c r="N925" s="340" t="str">
        <f>IF(LEN(SWDATA!F910)=0,"",N924)</f>
        <v/>
      </c>
      <c r="O925" s="296" t="str">
        <f>IF(LEN(SWDATA!G910)=0,"",O924)</f>
        <v/>
      </c>
      <c r="P925" s="297" t="str">
        <f>IF(LEN(SWDATA!C910)=0,"",SWDATA!C910)</f>
        <v/>
      </c>
      <c r="Q925" s="312" t="str">
        <f t="shared" si="3317"/>
        <v/>
      </c>
      <c r="R925" s="223" t="s">
        <v>261</v>
      </c>
      <c r="S925" s="224"/>
      <c r="T925" s="224"/>
      <c r="U925" s="264" t="s">
        <v>624</v>
      </c>
      <c r="V925" s="205" t="s">
        <v>221</v>
      </c>
      <c r="W925" s="266">
        <f>IF(OR(Is_Loading,LEN($A925)=0),"",SWDATA!P910)</f>
        <v>0</v>
      </c>
      <c r="X925" s="267">
        <f>IF(OR(Is_Loading,LEN($A925)=0),"",SWDATA!Q910)</f>
        <v>0</v>
      </c>
      <c r="Y925" s="267">
        <f>IF(OR(Is_Loading,LEN($A925)=0),"",SWDATA!R910)</f>
        <v>0</v>
      </c>
      <c r="Z925" s="266" t="str">
        <f t="shared" si="3434"/>
        <v/>
      </c>
      <c r="AA925" s="266">
        <f>IF(OR(Is_Loading,LEN($A925)=0),"",SWDATA!T910)</f>
        <v>0</v>
      </c>
      <c r="AB925" s="267">
        <f>IF(OR(Is_Loading,LEN($A925)=0),"",SWDATA!U910)</f>
        <v>0</v>
      </c>
      <c r="AC925" s="267">
        <f>IF(OR(Is_Loading,LEN($A925)=0),"",SWDATA!V910)</f>
        <v>0</v>
      </c>
      <c r="AD925" s="266" t="str">
        <f t="shared" si="3318"/>
        <v/>
      </c>
      <c r="AE925" s="266">
        <f>IF(OR(Is_Loading,LEN($A925)=0),"",SWDATA!X910)</f>
        <v>0</v>
      </c>
      <c r="AF925" s="267">
        <f>IF(OR(Is_Loading,LEN($A925)=0),"",SWDATA!Y910)</f>
        <v>0</v>
      </c>
      <c r="AG925" s="267">
        <f>IF(OR(Is_Loading,LEN($A925)=0),"",SWDATA!Z910)</f>
        <v>0</v>
      </c>
      <c r="AH925" s="266" t="str">
        <f t="shared" si="3319"/>
        <v/>
      </c>
      <c r="AI925" s="266">
        <f>IF(OR(Is_Loading,LEN($A925)=0),"",SWDATA!AB910)</f>
        <v>0</v>
      </c>
      <c r="AJ925" s="267">
        <f>IF(OR(Is_Loading,LEN($A925)=0),"",SWDATA!AC910)</f>
        <v>0</v>
      </c>
      <c r="AK925" s="267">
        <f>IF(OR(Is_Loading,LEN($A925)=0),"",SWDATA!AD910)</f>
        <v>0</v>
      </c>
      <c r="AL925" s="266" t="str">
        <f t="shared" si="3320"/>
        <v/>
      </c>
      <c r="AM925" s="266">
        <f>IF(OR(Is_Loading,LEN($A925)=0),"",SWDATA!AF910)</f>
        <v>0</v>
      </c>
      <c r="AN925" s="267">
        <f>IF(OR(Is_Loading,LEN($A925)=0),"",SWDATA!AG910)</f>
        <v>0</v>
      </c>
      <c r="AO925" s="323">
        <f>IF(OR(Is_Loading,LEN($A925)=0),"",SWDATA!AH910)</f>
        <v>0</v>
      </c>
      <c r="AP925" s="320" t="str">
        <f t="shared" si="3321"/>
        <v/>
      </c>
      <c r="AQ925" s="266">
        <f>IF(OR(Is_Loading,LEN($A925)=0),"",SWDATA!AJ910)</f>
        <v>0</v>
      </c>
      <c r="AR925" s="267">
        <f>IF(OR(Is_Loading,LEN($A925)=0),"",SWDATA!AK910)</f>
        <v>0</v>
      </c>
      <c r="AS925" s="267">
        <f>IF(OR(Is_Loading,LEN($A925)=0),"",SWDATA!AL910)</f>
        <v>0</v>
      </c>
      <c r="AT925" s="266" t="str">
        <f t="shared" si="3322"/>
        <v/>
      </c>
      <c r="AU925" s="266">
        <f>IF(OR(Is_Loading,LEN($A925)=0),"",SWDATA!AN910)</f>
        <v>0</v>
      </c>
      <c r="AV925" s="267">
        <f>IF(OR(Is_Loading,LEN($A925)=0),"",SWDATA!AO910)</f>
        <v>0</v>
      </c>
      <c r="AW925" s="267">
        <f>IF(OR(Is_Loading,LEN($A925)=0),"",SWDATA!AP910)</f>
        <v>0</v>
      </c>
      <c r="AX925" s="266" t="str">
        <f t="shared" si="3323"/>
        <v/>
      </c>
      <c r="AY925" s="266">
        <f>IF(OR(Is_Loading,LEN($A925)=0),"",SWDATA!AR910)</f>
        <v>0</v>
      </c>
      <c r="AZ925" s="267">
        <f>IF(OR(Is_Loading,LEN($A925)=0),"",SWDATA!AS910)</f>
        <v>0</v>
      </c>
      <c r="BA925" s="267">
        <f>IF(OR(Is_Loading,LEN($A925)=0),"",SWDATA!AT910)</f>
        <v>0</v>
      </c>
      <c r="BB925" s="266" t="str">
        <f t="shared" si="3324"/>
        <v/>
      </c>
      <c r="BC925" s="266">
        <f>IF(OR(Is_Loading,LEN($A925)=0),"",SWDATA!AV910)</f>
        <v>0</v>
      </c>
      <c r="BD925" s="267">
        <f>IF(OR(Is_Loading,LEN($A925)=0),"",SWDATA!AW910)</f>
        <v>0</v>
      </c>
      <c r="BE925" s="323">
        <f>IF(OR(Is_Loading,LEN($A925)=0),"",SWDATA!AX910)</f>
        <v>0</v>
      </c>
      <c r="BF925" s="320" t="str">
        <f t="shared" si="3325"/>
        <v/>
      </c>
      <c r="BG925" s="11"/>
      <c r="BH925" s="11"/>
      <c r="BI925" s="11"/>
      <c r="BJ925" s="11"/>
      <c r="BK925" s="11"/>
      <c r="BL925" s="11"/>
      <c r="BM925" s="11"/>
      <c r="BN925" s="11"/>
      <c r="BO925" s="11"/>
      <c r="BP925" s="11"/>
      <c r="BQ925" s="11"/>
      <c r="BR925" s="11"/>
      <c r="BS925" s="11"/>
      <c r="BT925" s="11"/>
      <c r="BU925" s="11"/>
      <c r="BV925" s="11"/>
      <c r="BW925" s="11"/>
      <c r="BX925" s="11"/>
      <c r="BY925" s="11"/>
      <c r="BZ925" s="11"/>
      <c r="CA925" s="11"/>
      <c r="CB925" s="11"/>
      <c r="CC925" s="11"/>
      <c r="CD925" s="11"/>
      <c r="CE925" s="11"/>
      <c r="CF925" s="11"/>
      <c r="CG925" s="11"/>
      <c r="CH925" s="11"/>
      <c r="CI925" s="11"/>
      <c r="CJ925" s="11"/>
      <c r="CK925" s="11"/>
      <c r="CL925" s="11"/>
      <c r="CM925" s="11"/>
      <c r="CN925" s="351"/>
      <c r="CO925" s="351"/>
      <c r="CP925" s="351"/>
      <c r="CQ925" s="351"/>
      <c r="CR925" s="351"/>
      <c r="CS925" s="351"/>
      <c r="CT925" s="351"/>
      <c r="CU925" s="351"/>
      <c r="CV925" s="351"/>
      <c r="CW925" s="351"/>
      <c r="CX925" s="351"/>
      <c r="CY925" s="351"/>
      <c r="CZ925" s="351"/>
      <c r="DA925" s="351"/>
      <c r="DB925" s="351"/>
      <c r="DC925" s="351"/>
      <c r="DD925" s="351"/>
      <c r="DE925" s="351"/>
      <c r="DF925" s="351"/>
      <c r="DG925" s="351"/>
      <c r="DH925" s="351"/>
      <c r="DI925" s="351"/>
      <c r="DJ925" s="351"/>
      <c r="DK925" s="351"/>
      <c r="DL925" s="351"/>
      <c r="DM925" s="351"/>
      <c r="DN925" s="351"/>
      <c r="DS925" s="372"/>
      <c r="DT925" s="374"/>
      <c r="DU925" s="375"/>
      <c r="DV925" s="375"/>
      <c r="DW925" s="375"/>
      <c r="DX925" s="375">
        <v>1</v>
      </c>
      <c r="DY925" s="375">
        <f t="shared" si="3402"/>
        <v>0</v>
      </c>
      <c r="DZ925" s="375">
        <f t="shared" si="3403"/>
        <v>0</v>
      </c>
      <c r="EA925" s="375">
        <f t="shared" si="3404"/>
        <v>1</v>
      </c>
      <c r="EB925" s="375">
        <f t="shared" si="3405"/>
        <v>0</v>
      </c>
      <c r="EC925" s="375">
        <f t="shared" si="3406"/>
        <v>0</v>
      </c>
      <c r="ED925" s="375">
        <f t="shared" si="3407"/>
        <v>1</v>
      </c>
      <c r="EE925" s="375">
        <f t="shared" si="3408"/>
        <v>0</v>
      </c>
      <c r="EF925" s="375">
        <f t="shared" si="3409"/>
        <v>0</v>
      </c>
      <c r="EG925" s="375">
        <f t="shared" si="3410"/>
        <v>1</v>
      </c>
      <c r="EH925" s="375">
        <f t="shared" si="3411"/>
        <v>0</v>
      </c>
      <c r="EI925" s="375">
        <f t="shared" si="3412"/>
        <v>0</v>
      </c>
      <c r="EJ925" s="375">
        <f t="shared" si="3413"/>
        <v>1</v>
      </c>
      <c r="EK925" s="375">
        <f t="shared" si="3414"/>
        <v>0</v>
      </c>
      <c r="EL925" s="375">
        <f t="shared" si="3415"/>
        <v>0</v>
      </c>
      <c r="EM925" s="375">
        <f t="shared" si="3416"/>
        <v>1</v>
      </c>
      <c r="EN925" s="375">
        <f t="shared" si="3417"/>
        <v>0</v>
      </c>
      <c r="EO925" s="375">
        <f t="shared" si="3418"/>
        <v>0</v>
      </c>
      <c r="EP925" s="375">
        <f t="shared" si="3419"/>
        <v>1</v>
      </c>
      <c r="EQ925" s="375">
        <f t="shared" si="3420"/>
        <v>0</v>
      </c>
      <c r="ER925" s="375">
        <f t="shared" si="3421"/>
        <v>0</v>
      </c>
      <c r="ES925" s="375">
        <f t="shared" si="3422"/>
        <v>1</v>
      </c>
      <c r="ET925" s="375">
        <f t="shared" si="3423"/>
        <v>0</v>
      </c>
      <c r="EU925" s="375">
        <f t="shared" si="3424"/>
        <v>0</v>
      </c>
      <c r="EV925" s="375">
        <f t="shared" si="3425"/>
        <v>1</v>
      </c>
      <c r="EW925" s="375">
        <f t="shared" si="3426"/>
        <v>0</v>
      </c>
      <c r="EX925" s="375">
        <f t="shared" si="3427"/>
        <v>0</v>
      </c>
      <c r="EY925" s="375">
        <f t="shared" si="3428"/>
        <v>1</v>
      </c>
      <c r="EZ925" s="375">
        <f t="shared" si="3429"/>
        <v>0</v>
      </c>
      <c r="FA925" s="375">
        <f t="shared" si="3430"/>
        <v>0</v>
      </c>
      <c r="FB925" s="375">
        <f t="shared" si="3431"/>
        <v>1</v>
      </c>
      <c r="FC925" s="375">
        <f t="shared" si="3432"/>
        <v>0</v>
      </c>
      <c r="FD925" s="375">
        <f t="shared" si="3433"/>
        <v>0</v>
      </c>
      <c r="FE925" s="376"/>
      <c r="FF925" s="372"/>
      <c r="FG925" s="372"/>
      <c r="FH925" s="372"/>
      <c r="FI925" s="372"/>
      <c r="FJ925" s="372"/>
      <c r="FK925" s="372"/>
      <c r="FL925" s="372"/>
      <c r="FM925" s="372"/>
      <c r="FN925" s="372"/>
      <c r="FO925" s="372"/>
      <c r="FP925" s="372"/>
      <c r="FQ925" s="372"/>
      <c r="FR925" s="372"/>
      <c r="FS925" s="372"/>
      <c r="FT925" s="372"/>
      <c r="FU925" s="372"/>
      <c r="FV925" s="372"/>
      <c r="FW925" s="372"/>
      <c r="FX925" s="372"/>
      <c r="FY925" s="372"/>
      <c r="FZ925" s="372"/>
      <c r="GA925" s="372"/>
      <c r="GB925" s="372"/>
      <c r="GC925" s="372"/>
      <c r="GD925" s="372"/>
      <c r="GE925" s="372"/>
      <c r="GF925" s="372"/>
      <c r="GG925" s="372"/>
      <c r="GH925" s="372"/>
      <c r="GI925" s="372"/>
      <c r="GJ925" s="372"/>
      <c r="GK925" s="372"/>
      <c r="GL925" s="372"/>
      <c r="GM925" s="372"/>
      <c r="GN925" s="372"/>
      <c r="GO925" s="372"/>
      <c r="GP925" s="372"/>
      <c r="GQ925" s="372"/>
      <c r="GR925" s="372"/>
      <c r="GS925" s="372"/>
      <c r="GT925" s="372"/>
      <c r="GU925" s="372"/>
      <c r="GV925" s="372"/>
      <c r="GW925" s="372"/>
      <c r="GX925" s="372"/>
      <c r="GY925" s="372"/>
      <c r="GZ925" s="372"/>
      <c r="HA925" s="372"/>
      <c r="HB925" s="372"/>
      <c r="HC925" s="372"/>
    </row>
    <row r="926" spans="1:211" s="373" customFormat="1" ht="15" customHeight="1" thickBot="1" x14ac:dyDescent="0.25">
      <c r="A926" s="366">
        <f>SWDATA!O911</f>
        <v>0</v>
      </c>
      <c r="B926" s="366">
        <f>SWDATA!M911</f>
        <v>0</v>
      </c>
      <c r="C926" s="351">
        <f>IF(AND(SWDATA!M911=1,SWDATA!Q911="promotions"),SWDATA!P911,0)</f>
        <v>0</v>
      </c>
      <c r="D926" s="367">
        <f>ROW(SWDATA!M911)</f>
        <v>911</v>
      </c>
      <c r="E926" s="368">
        <f ca="1">IF(AND(B926=1,UPPER(HLOOKUP(D926+12,'Metrics &amp; Attributes View'!$13:$31,19,0))&lt;&gt;"SBOM"),1,0)</f>
        <v>0</v>
      </c>
      <c r="F926" s="369">
        <f t="shared" si="3313"/>
        <v>1</v>
      </c>
      <c r="G926" s="366" t="str">
        <f t="shared" si="3314"/>
        <v/>
      </c>
      <c r="H926" s="370"/>
      <c r="J926" s="238">
        <f t="shared" si="3315"/>
        <v>0</v>
      </c>
      <c r="K926" s="239" t="str">
        <f t="shared" si="3316"/>
        <v/>
      </c>
      <c r="L926" s="342"/>
      <c r="M926" s="345"/>
      <c r="N926" s="340" t="str">
        <f>IF(LEN(SWDATA!F911)=0,"",N925)</f>
        <v/>
      </c>
      <c r="O926" s="296" t="str">
        <f>IF(LEN(SWDATA!G911)=0,"",O925)</f>
        <v/>
      </c>
      <c r="P926" s="297" t="str">
        <f>IF(LEN(SWDATA!C911)=0,"",SWDATA!C911)</f>
        <v/>
      </c>
      <c r="Q926" s="312" t="str">
        <f t="shared" si="3317"/>
        <v/>
      </c>
      <c r="R926" s="223" t="s">
        <v>262</v>
      </c>
      <c r="S926" s="224"/>
      <c r="T926" s="224"/>
      <c r="U926" s="264" t="s">
        <v>603</v>
      </c>
      <c r="V926" s="205" t="s">
        <v>221</v>
      </c>
      <c r="W926" s="266">
        <f>IF(OR(Is_Loading,LEN($A926)=0),"",SWDATA!P911)</f>
        <v>0</v>
      </c>
      <c r="X926" s="267">
        <f>IF(OR(Is_Loading,LEN($A926)=0),"",SWDATA!Q911)</f>
        <v>0</v>
      </c>
      <c r="Y926" s="267">
        <f>IF(OR(Is_Loading,LEN($A926)=0),"",SWDATA!R911)</f>
        <v>0</v>
      </c>
      <c r="Z926" s="266" t="str">
        <f t="shared" si="3434"/>
        <v/>
      </c>
      <c r="AA926" s="266">
        <f>IF(OR(Is_Loading,LEN($A926)=0),"",SWDATA!T911)</f>
        <v>0</v>
      </c>
      <c r="AB926" s="267">
        <f>IF(OR(Is_Loading,LEN($A926)=0),"",SWDATA!U911)</f>
        <v>0</v>
      </c>
      <c r="AC926" s="267">
        <f>IF(OR(Is_Loading,LEN($A926)=0),"",SWDATA!V911)</f>
        <v>0</v>
      </c>
      <c r="AD926" s="266" t="str">
        <f t="shared" si="3318"/>
        <v/>
      </c>
      <c r="AE926" s="266">
        <f>IF(OR(Is_Loading,LEN($A926)=0),"",SWDATA!X911)</f>
        <v>0</v>
      </c>
      <c r="AF926" s="267">
        <f>IF(OR(Is_Loading,LEN($A926)=0),"",SWDATA!Y911)</f>
        <v>0</v>
      </c>
      <c r="AG926" s="267">
        <f>IF(OR(Is_Loading,LEN($A926)=0),"",SWDATA!Z911)</f>
        <v>0</v>
      </c>
      <c r="AH926" s="266" t="str">
        <f t="shared" si="3319"/>
        <v/>
      </c>
      <c r="AI926" s="266">
        <f>IF(OR(Is_Loading,LEN($A926)=0),"",SWDATA!AB911)</f>
        <v>0</v>
      </c>
      <c r="AJ926" s="267">
        <f>IF(OR(Is_Loading,LEN($A926)=0),"",SWDATA!AC911)</f>
        <v>0</v>
      </c>
      <c r="AK926" s="267">
        <f>IF(OR(Is_Loading,LEN($A926)=0),"",SWDATA!AD911)</f>
        <v>0</v>
      </c>
      <c r="AL926" s="266" t="str">
        <f t="shared" si="3320"/>
        <v/>
      </c>
      <c r="AM926" s="266">
        <f>IF(OR(Is_Loading,LEN($A926)=0),"",SWDATA!AF911)</f>
        <v>0</v>
      </c>
      <c r="AN926" s="267">
        <f>IF(OR(Is_Loading,LEN($A926)=0),"",SWDATA!AG911)</f>
        <v>0</v>
      </c>
      <c r="AO926" s="323">
        <f>IF(OR(Is_Loading,LEN($A926)=0),"",SWDATA!AH911)</f>
        <v>0</v>
      </c>
      <c r="AP926" s="320" t="str">
        <f t="shared" si="3321"/>
        <v/>
      </c>
      <c r="AQ926" s="266">
        <f>IF(OR(Is_Loading,LEN($A926)=0),"",SWDATA!AJ911)</f>
        <v>0</v>
      </c>
      <c r="AR926" s="267">
        <f>IF(OR(Is_Loading,LEN($A926)=0),"",SWDATA!AK911)</f>
        <v>0</v>
      </c>
      <c r="AS926" s="267">
        <f>IF(OR(Is_Loading,LEN($A926)=0),"",SWDATA!AL911)</f>
        <v>0</v>
      </c>
      <c r="AT926" s="266" t="str">
        <f t="shared" si="3322"/>
        <v/>
      </c>
      <c r="AU926" s="266">
        <f>IF(OR(Is_Loading,LEN($A926)=0),"",SWDATA!AN911)</f>
        <v>0</v>
      </c>
      <c r="AV926" s="267">
        <f>IF(OR(Is_Loading,LEN($A926)=0),"",SWDATA!AO911)</f>
        <v>0</v>
      </c>
      <c r="AW926" s="267">
        <f>IF(OR(Is_Loading,LEN($A926)=0),"",SWDATA!AP911)</f>
        <v>0</v>
      </c>
      <c r="AX926" s="266" t="str">
        <f t="shared" si="3323"/>
        <v/>
      </c>
      <c r="AY926" s="266">
        <f>IF(OR(Is_Loading,LEN($A926)=0),"",SWDATA!AR911)</f>
        <v>0</v>
      </c>
      <c r="AZ926" s="267">
        <f>IF(OR(Is_Loading,LEN($A926)=0),"",SWDATA!AS911)</f>
        <v>0</v>
      </c>
      <c r="BA926" s="267">
        <f>IF(OR(Is_Loading,LEN($A926)=0),"",SWDATA!AT911)</f>
        <v>0</v>
      </c>
      <c r="BB926" s="266" t="str">
        <f t="shared" si="3324"/>
        <v/>
      </c>
      <c r="BC926" s="266">
        <f>IF(OR(Is_Loading,LEN($A926)=0),"",SWDATA!AV911)</f>
        <v>0</v>
      </c>
      <c r="BD926" s="267">
        <f>IF(OR(Is_Loading,LEN($A926)=0),"",SWDATA!AW911)</f>
        <v>0</v>
      </c>
      <c r="BE926" s="323">
        <f>IF(OR(Is_Loading,LEN($A926)=0),"",SWDATA!AX911)</f>
        <v>0</v>
      </c>
      <c r="BF926" s="320" t="str">
        <f t="shared" si="3325"/>
        <v/>
      </c>
      <c r="BG926" s="11"/>
      <c r="BH926" s="11"/>
      <c r="BI926" s="11"/>
      <c r="BJ926" s="11"/>
      <c r="BK926" s="11"/>
      <c r="BL926" s="11"/>
      <c r="BM926" s="11"/>
      <c r="BN926" s="11"/>
      <c r="BO926" s="11"/>
      <c r="BP926" s="11"/>
      <c r="BQ926" s="11"/>
      <c r="BR926" s="11"/>
      <c r="BS926" s="11"/>
      <c r="BT926" s="11"/>
      <c r="BU926" s="11"/>
      <c r="BV926" s="11"/>
      <c r="BW926" s="11"/>
      <c r="BX926" s="11"/>
      <c r="BY926" s="11"/>
      <c r="BZ926" s="11"/>
      <c r="CA926" s="11"/>
      <c r="CB926" s="11"/>
      <c r="CC926" s="11"/>
      <c r="CD926" s="11"/>
      <c r="CE926" s="11"/>
      <c r="CF926" s="11"/>
      <c r="CG926" s="11"/>
      <c r="CH926" s="11"/>
      <c r="CI926" s="11"/>
      <c r="CJ926" s="11"/>
      <c r="CK926" s="11"/>
      <c r="CL926" s="11"/>
      <c r="CM926" s="11"/>
      <c r="CN926" s="351"/>
      <c r="CO926" s="351"/>
      <c r="CP926" s="351"/>
      <c r="CQ926" s="351"/>
      <c r="CR926" s="351"/>
      <c r="CS926" s="351"/>
      <c r="CT926" s="351"/>
      <c r="CU926" s="351"/>
      <c r="CV926" s="351"/>
      <c r="CW926" s="351"/>
      <c r="CX926" s="351"/>
      <c r="CY926" s="351"/>
      <c r="CZ926" s="351"/>
      <c r="DA926" s="351"/>
      <c r="DB926" s="351"/>
      <c r="DC926" s="351"/>
      <c r="DD926" s="351"/>
      <c r="DE926" s="351"/>
      <c r="DF926" s="351"/>
      <c r="DG926" s="351"/>
      <c r="DH926" s="351"/>
      <c r="DI926" s="351"/>
      <c r="DJ926" s="351"/>
      <c r="DK926" s="351"/>
      <c r="DL926" s="351"/>
      <c r="DM926" s="351"/>
      <c r="DN926" s="351"/>
      <c r="DS926" s="372"/>
      <c r="DT926" s="374"/>
      <c r="DU926" s="375"/>
      <c r="DV926" s="375"/>
      <c r="DW926" s="375"/>
      <c r="DX926" s="375">
        <v>1</v>
      </c>
      <c r="DY926" s="375">
        <f t="shared" si="3402"/>
        <v>0</v>
      </c>
      <c r="DZ926" s="375">
        <f t="shared" si="3403"/>
        <v>0</v>
      </c>
      <c r="EA926" s="375">
        <f t="shared" si="3404"/>
        <v>1</v>
      </c>
      <c r="EB926" s="375">
        <f t="shared" si="3405"/>
        <v>0</v>
      </c>
      <c r="EC926" s="375">
        <f t="shared" si="3406"/>
        <v>0</v>
      </c>
      <c r="ED926" s="375">
        <f t="shared" si="3407"/>
        <v>1</v>
      </c>
      <c r="EE926" s="375">
        <f t="shared" si="3408"/>
        <v>0</v>
      </c>
      <c r="EF926" s="375">
        <f t="shared" si="3409"/>
        <v>0</v>
      </c>
      <c r="EG926" s="375">
        <f t="shared" si="3410"/>
        <v>1</v>
      </c>
      <c r="EH926" s="375">
        <f t="shared" si="3411"/>
        <v>0</v>
      </c>
      <c r="EI926" s="375">
        <f t="shared" si="3412"/>
        <v>0</v>
      </c>
      <c r="EJ926" s="375">
        <f t="shared" si="3413"/>
        <v>1</v>
      </c>
      <c r="EK926" s="375">
        <f t="shared" si="3414"/>
        <v>0</v>
      </c>
      <c r="EL926" s="375">
        <f t="shared" si="3415"/>
        <v>0</v>
      </c>
      <c r="EM926" s="375">
        <f t="shared" si="3416"/>
        <v>1</v>
      </c>
      <c r="EN926" s="375">
        <f t="shared" si="3417"/>
        <v>0</v>
      </c>
      <c r="EO926" s="375">
        <f t="shared" si="3418"/>
        <v>0</v>
      </c>
      <c r="EP926" s="375">
        <f t="shared" si="3419"/>
        <v>1</v>
      </c>
      <c r="EQ926" s="375">
        <f t="shared" si="3420"/>
        <v>0</v>
      </c>
      <c r="ER926" s="375">
        <f t="shared" si="3421"/>
        <v>0</v>
      </c>
      <c r="ES926" s="375">
        <f t="shared" si="3422"/>
        <v>1</v>
      </c>
      <c r="ET926" s="375">
        <f t="shared" si="3423"/>
        <v>0</v>
      </c>
      <c r="EU926" s="375">
        <f t="shared" si="3424"/>
        <v>0</v>
      </c>
      <c r="EV926" s="375">
        <f t="shared" si="3425"/>
        <v>1</v>
      </c>
      <c r="EW926" s="375">
        <f t="shared" si="3426"/>
        <v>0</v>
      </c>
      <c r="EX926" s="375">
        <f t="shared" si="3427"/>
        <v>0</v>
      </c>
      <c r="EY926" s="375">
        <f t="shared" si="3428"/>
        <v>1</v>
      </c>
      <c r="EZ926" s="375">
        <f t="shared" si="3429"/>
        <v>0</v>
      </c>
      <c r="FA926" s="375">
        <f t="shared" si="3430"/>
        <v>0</v>
      </c>
      <c r="FB926" s="375">
        <f t="shared" si="3431"/>
        <v>1</v>
      </c>
      <c r="FC926" s="375">
        <f t="shared" si="3432"/>
        <v>0</v>
      </c>
      <c r="FD926" s="375">
        <f t="shared" si="3433"/>
        <v>0</v>
      </c>
      <c r="FE926" s="376"/>
      <c r="FF926" s="372"/>
      <c r="FG926" s="372"/>
      <c r="FH926" s="372"/>
      <c r="FI926" s="372"/>
      <c r="FJ926" s="372"/>
      <c r="FK926" s="372"/>
      <c r="FL926" s="372"/>
      <c r="FM926" s="372"/>
      <c r="FN926" s="372"/>
      <c r="FO926" s="372"/>
      <c r="FP926" s="372"/>
      <c r="FQ926" s="372"/>
      <c r="FR926" s="372"/>
      <c r="FS926" s="372"/>
      <c r="FT926" s="372"/>
      <c r="FU926" s="372"/>
      <c r="FV926" s="372"/>
      <c r="FW926" s="372"/>
      <c r="FX926" s="372"/>
      <c r="FY926" s="372"/>
      <c r="FZ926" s="372"/>
      <c r="GA926" s="372"/>
      <c r="GB926" s="372"/>
      <c r="GC926" s="372"/>
      <c r="GD926" s="372"/>
      <c r="GE926" s="372"/>
      <c r="GF926" s="372"/>
      <c r="GG926" s="372"/>
      <c r="GH926" s="372"/>
      <c r="GI926" s="372"/>
      <c r="GJ926" s="372"/>
      <c r="GK926" s="372"/>
      <c r="GL926" s="372"/>
      <c r="GM926" s="372"/>
      <c r="GN926" s="372"/>
      <c r="GO926" s="372"/>
      <c r="GP926" s="372"/>
      <c r="GQ926" s="372"/>
      <c r="GR926" s="372"/>
      <c r="GS926" s="372"/>
      <c r="GT926" s="372"/>
      <c r="GU926" s="372"/>
      <c r="GV926" s="372"/>
      <c r="GW926" s="372"/>
      <c r="GX926" s="372"/>
      <c r="GY926" s="372"/>
      <c r="GZ926" s="372"/>
      <c r="HA926" s="372"/>
      <c r="HB926" s="372"/>
      <c r="HC926" s="372"/>
    </row>
    <row r="927" spans="1:211" s="373" customFormat="1" ht="15" hidden="1" customHeight="1" outlineLevel="1" x14ac:dyDescent="0.2">
      <c r="A927" s="366">
        <f>SWDATA!O912</f>
        <v>0</v>
      </c>
      <c r="B927" s="366">
        <f>SWDATA!M912</f>
        <v>0</v>
      </c>
      <c r="C927" s="351">
        <f>IF(AND(SWDATA!M912=1,SWDATA!Q912="promotions"),SWDATA!P912,0)</f>
        <v>0</v>
      </c>
      <c r="D927" s="367">
        <f>ROW(SWDATA!M912)</f>
        <v>912</v>
      </c>
      <c r="E927" s="368">
        <f t="shared" ref="E927:E937" si="3437">B927</f>
        <v>0</v>
      </c>
      <c r="F927" s="369">
        <f t="shared" si="3313"/>
        <v>1</v>
      </c>
      <c r="G927" s="366" t="str">
        <f t="shared" si="3314"/>
        <v/>
      </c>
      <c r="H927" s="370"/>
      <c r="J927" s="238">
        <f t="shared" si="3315"/>
        <v>0</v>
      </c>
      <c r="K927" s="239" t="str">
        <f t="shared" si="3316"/>
        <v/>
      </c>
      <c r="L927" s="342"/>
      <c r="M927" s="345"/>
      <c r="N927" s="340" t="str">
        <f>IF(LEN(SWDATA!F912)=0,"",N926)</f>
        <v/>
      </c>
      <c r="O927" s="296" t="str">
        <f>IF(LEN(SWDATA!G912)=0,"",O926)</f>
        <v/>
      </c>
      <c r="P927" s="297" t="str">
        <f>IF(LEN(SWDATA!C912)=0,"",SWDATA!C912)</f>
        <v/>
      </c>
      <c r="Q927" s="312" t="str">
        <f t="shared" si="3317"/>
        <v/>
      </c>
      <c r="R927" s="223" t="s">
        <v>261</v>
      </c>
      <c r="S927" s="224"/>
      <c r="T927" s="224"/>
      <c r="U927" s="264" t="s">
        <v>610</v>
      </c>
      <c r="V927" s="205" t="s">
        <v>221</v>
      </c>
      <c r="W927" s="266">
        <f>IF(OR(Is_Loading,LEN($A927)=0),"",SWDATA!P912)</f>
        <v>0</v>
      </c>
      <c r="X927" s="267">
        <f>IF(OR(Is_Loading,LEN($A927)=0),"",SWDATA!Q912)</f>
        <v>0</v>
      </c>
      <c r="Y927" s="267">
        <f>IF(OR(Is_Loading,LEN($A927)=0),"",SWDATA!R912)</f>
        <v>0</v>
      </c>
      <c r="Z927" s="266" t="str">
        <f t="shared" si="3434"/>
        <v/>
      </c>
      <c r="AA927" s="266">
        <f>IF(OR(Is_Loading,LEN($A927)=0),"",SWDATA!T912)</f>
        <v>0</v>
      </c>
      <c r="AB927" s="267">
        <f>IF(OR(Is_Loading,LEN($A927)=0),"",SWDATA!U912)</f>
        <v>0</v>
      </c>
      <c r="AC927" s="267">
        <f>IF(OR(Is_Loading,LEN($A927)=0),"",SWDATA!V912)</f>
        <v>0</v>
      </c>
      <c r="AD927" s="266" t="str">
        <f t="shared" si="3318"/>
        <v/>
      </c>
      <c r="AE927" s="266">
        <f>IF(OR(Is_Loading,LEN($A927)=0),"",SWDATA!X912)</f>
        <v>0</v>
      </c>
      <c r="AF927" s="267">
        <f>IF(OR(Is_Loading,LEN($A927)=0),"",SWDATA!Y912)</f>
        <v>0</v>
      </c>
      <c r="AG927" s="267">
        <f>IF(OR(Is_Loading,LEN($A927)=0),"",SWDATA!Z912)</f>
        <v>0</v>
      </c>
      <c r="AH927" s="266" t="str">
        <f t="shared" si="3319"/>
        <v/>
      </c>
      <c r="AI927" s="266">
        <f>IF(OR(Is_Loading,LEN($A927)=0),"",SWDATA!AB912)</f>
        <v>0</v>
      </c>
      <c r="AJ927" s="267">
        <f>IF(OR(Is_Loading,LEN($A927)=0),"",SWDATA!AC912)</f>
        <v>0</v>
      </c>
      <c r="AK927" s="267">
        <f>IF(OR(Is_Loading,LEN($A927)=0),"",SWDATA!AD912)</f>
        <v>0</v>
      </c>
      <c r="AL927" s="266" t="str">
        <f t="shared" si="3320"/>
        <v/>
      </c>
      <c r="AM927" s="266">
        <f>IF(OR(Is_Loading,LEN($A927)=0),"",SWDATA!AF912)</f>
        <v>0</v>
      </c>
      <c r="AN927" s="267">
        <f>IF(OR(Is_Loading,LEN($A927)=0),"",SWDATA!AG912)</f>
        <v>0</v>
      </c>
      <c r="AO927" s="323">
        <f>IF(OR(Is_Loading,LEN($A927)=0),"",SWDATA!AH912)</f>
        <v>0</v>
      </c>
      <c r="AP927" s="320" t="str">
        <f t="shared" si="3321"/>
        <v/>
      </c>
      <c r="AQ927" s="266">
        <f>IF(OR(Is_Loading,LEN($A927)=0),"",SWDATA!AJ912)</f>
        <v>0</v>
      </c>
      <c r="AR927" s="267">
        <f>IF(OR(Is_Loading,LEN($A927)=0),"",SWDATA!AK912)</f>
        <v>0</v>
      </c>
      <c r="AS927" s="267">
        <f>IF(OR(Is_Loading,LEN($A927)=0),"",SWDATA!AL912)</f>
        <v>0</v>
      </c>
      <c r="AT927" s="266" t="str">
        <f t="shared" si="3322"/>
        <v/>
      </c>
      <c r="AU927" s="266">
        <f>IF(OR(Is_Loading,LEN($A927)=0),"",SWDATA!AN912)</f>
        <v>0</v>
      </c>
      <c r="AV927" s="267">
        <f>IF(OR(Is_Loading,LEN($A927)=0),"",SWDATA!AO912)</f>
        <v>0</v>
      </c>
      <c r="AW927" s="267">
        <f>IF(OR(Is_Loading,LEN($A927)=0),"",SWDATA!AP912)</f>
        <v>0</v>
      </c>
      <c r="AX927" s="266" t="str">
        <f t="shared" si="3323"/>
        <v/>
      </c>
      <c r="AY927" s="266">
        <f>IF(OR(Is_Loading,LEN($A927)=0),"",SWDATA!AR912)</f>
        <v>0</v>
      </c>
      <c r="AZ927" s="267">
        <f>IF(OR(Is_Loading,LEN($A927)=0),"",SWDATA!AS912)</f>
        <v>0</v>
      </c>
      <c r="BA927" s="267">
        <f>IF(OR(Is_Loading,LEN($A927)=0),"",SWDATA!AT912)</f>
        <v>0</v>
      </c>
      <c r="BB927" s="266" t="str">
        <f t="shared" si="3324"/>
        <v/>
      </c>
      <c r="BC927" s="266">
        <f>IF(OR(Is_Loading,LEN($A927)=0),"",SWDATA!AV912)</f>
        <v>0</v>
      </c>
      <c r="BD927" s="267">
        <f>IF(OR(Is_Loading,LEN($A927)=0),"",SWDATA!AW912)</f>
        <v>0</v>
      </c>
      <c r="BE927" s="323">
        <f>IF(OR(Is_Loading,LEN($A927)=0),"",SWDATA!AX912)</f>
        <v>0</v>
      </c>
      <c r="BF927" s="320" t="str">
        <f t="shared" si="3325"/>
        <v/>
      </c>
      <c r="BG927" s="11"/>
      <c r="BH927" s="11"/>
      <c r="BI927" s="11"/>
      <c r="BJ927" s="11"/>
      <c r="BK927" s="11"/>
      <c r="BL927" s="11"/>
      <c r="BM927" s="11"/>
      <c r="BN927" s="11"/>
      <c r="BO927" s="11"/>
      <c r="BP927" s="11"/>
      <c r="BQ927" s="11"/>
      <c r="BR927" s="11"/>
      <c r="BS927" s="11"/>
      <c r="BT927" s="11"/>
      <c r="BU927" s="11"/>
      <c r="BV927" s="11"/>
      <c r="BW927" s="11"/>
      <c r="BX927" s="11"/>
      <c r="BY927" s="11"/>
      <c r="BZ927" s="11"/>
      <c r="CA927" s="11"/>
      <c r="CB927" s="11"/>
      <c r="CC927" s="11"/>
      <c r="CD927" s="11"/>
      <c r="CE927" s="11"/>
      <c r="CF927" s="11"/>
      <c r="CG927" s="11"/>
      <c r="CH927" s="11"/>
      <c r="CI927" s="11"/>
      <c r="CJ927" s="11"/>
      <c r="CK927" s="11"/>
      <c r="CL927" s="11"/>
      <c r="CM927" s="11"/>
      <c r="CN927" s="351"/>
      <c r="CO927" s="351"/>
      <c r="CP927" s="351"/>
      <c r="CQ927" s="351"/>
      <c r="CR927" s="351"/>
      <c r="CS927" s="351"/>
      <c r="CT927" s="351"/>
      <c r="CU927" s="351"/>
      <c r="CV927" s="351"/>
      <c r="CW927" s="351"/>
      <c r="CX927" s="351"/>
      <c r="CY927" s="351"/>
      <c r="CZ927" s="351"/>
      <c r="DA927" s="351"/>
      <c r="DB927" s="351"/>
      <c r="DC927" s="351"/>
      <c r="DD927" s="351"/>
      <c r="DE927" s="351"/>
      <c r="DF927" s="351"/>
      <c r="DG927" s="351"/>
      <c r="DH927" s="351"/>
      <c r="DI927" s="351"/>
      <c r="DJ927" s="351"/>
      <c r="DK927" s="351"/>
      <c r="DL927" s="351"/>
      <c r="DM927" s="351"/>
      <c r="DN927" s="351"/>
      <c r="DS927" s="372"/>
      <c r="DT927" s="374"/>
      <c r="DU927" s="375"/>
      <c r="DV927" s="375"/>
      <c r="DW927" s="375"/>
      <c r="DX927" s="375">
        <v>1</v>
      </c>
      <c r="DY927" s="375">
        <f t="shared" si="3402"/>
        <v>0</v>
      </c>
      <c r="DZ927" s="375">
        <f t="shared" si="3403"/>
        <v>0</v>
      </c>
      <c r="EA927" s="375">
        <f t="shared" si="3404"/>
        <v>1</v>
      </c>
      <c r="EB927" s="375">
        <f t="shared" si="3405"/>
        <v>0</v>
      </c>
      <c r="EC927" s="375">
        <f t="shared" si="3406"/>
        <v>0</v>
      </c>
      <c r="ED927" s="375">
        <f t="shared" si="3407"/>
        <v>1</v>
      </c>
      <c r="EE927" s="375">
        <f t="shared" si="3408"/>
        <v>0</v>
      </c>
      <c r="EF927" s="375">
        <f t="shared" si="3409"/>
        <v>0</v>
      </c>
      <c r="EG927" s="375">
        <f t="shared" si="3410"/>
        <v>1</v>
      </c>
      <c r="EH927" s="375">
        <f t="shared" si="3411"/>
        <v>0</v>
      </c>
      <c r="EI927" s="375">
        <f t="shared" si="3412"/>
        <v>0</v>
      </c>
      <c r="EJ927" s="375">
        <f t="shared" si="3413"/>
        <v>1</v>
      </c>
      <c r="EK927" s="375">
        <f t="shared" si="3414"/>
        <v>0</v>
      </c>
      <c r="EL927" s="375">
        <f t="shared" si="3415"/>
        <v>0</v>
      </c>
      <c r="EM927" s="375">
        <f t="shared" si="3416"/>
        <v>1</v>
      </c>
      <c r="EN927" s="375">
        <f t="shared" si="3417"/>
        <v>0</v>
      </c>
      <c r="EO927" s="375">
        <f t="shared" si="3418"/>
        <v>0</v>
      </c>
      <c r="EP927" s="375">
        <f t="shared" si="3419"/>
        <v>1</v>
      </c>
      <c r="EQ927" s="375">
        <f t="shared" si="3420"/>
        <v>0</v>
      </c>
      <c r="ER927" s="375">
        <f t="shared" si="3421"/>
        <v>0</v>
      </c>
      <c r="ES927" s="375">
        <f t="shared" si="3422"/>
        <v>1</v>
      </c>
      <c r="ET927" s="375">
        <f t="shared" si="3423"/>
        <v>0</v>
      </c>
      <c r="EU927" s="375">
        <f t="shared" si="3424"/>
        <v>0</v>
      </c>
      <c r="EV927" s="375">
        <f t="shared" si="3425"/>
        <v>1</v>
      </c>
      <c r="EW927" s="375">
        <f t="shared" si="3426"/>
        <v>0</v>
      </c>
      <c r="EX927" s="375">
        <f t="shared" si="3427"/>
        <v>0</v>
      </c>
      <c r="EY927" s="375">
        <f t="shared" si="3428"/>
        <v>1</v>
      </c>
      <c r="EZ927" s="375">
        <f t="shared" si="3429"/>
        <v>0</v>
      </c>
      <c r="FA927" s="375">
        <f t="shared" si="3430"/>
        <v>0</v>
      </c>
      <c r="FB927" s="375">
        <f t="shared" si="3431"/>
        <v>1</v>
      </c>
      <c r="FC927" s="375">
        <f t="shared" si="3432"/>
        <v>0</v>
      </c>
      <c r="FD927" s="375">
        <f t="shared" si="3433"/>
        <v>0</v>
      </c>
      <c r="FE927" s="376"/>
      <c r="FF927" s="372"/>
      <c r="FG927" s="372"/>
      <c r="FH927" s="372"/>
      <c r="FI927" s="372"/>
      <c r="FJ927" s="372"/>
      <c r="FK927" s="372"/>
      <c r="FL927" s="372"/>
      <c r="FM927" s="372"/>
      <c r="FN927" s="372"/>
      <c r="FO927" s="372"/>
      <c r="FP927" s="372"/>
      <c r="FQ927" s="372"/>
      <c r="FR927" s="372"/>
      <c r="FS927" s="372"/>
      <c r="FT927" s="372"/>
      <c r="FU927" s="372"/>
      <c r="FV927" s="372"/>
      <c r="FW927" s="372"/>
      <c r="FX927" s="372"/>
      <c r="FY927" s="372"/>
      <c r="FZ927" s="372"/>
      <c r="GA927" s="372"/>
      <c r="GB927" s="372"/>
      <c r="GC927" s="372"/>
      <c r="GD927" s="372"/>
      <c r="GE927" s="372"/>
      <c r="GF927" s="372"/>
      <c r="GG927" s="372"/>
      <c r="GH927" s="372"/>
      <c r="GI927" s="372"/>
      <c r="GJ927" s="372"/>
      <c r="GK927" s="372"/>
      <c r="GL927" s="372"/>
      <c r="GM927" s="372"/>
      <c r="GN927" s="372"/>
      <c r="GO927" s="372"/>
      <c r="GP927" s="372"/>
      <c r="GQ927" s="372"/>
      <c r="GR927" s="372"/>
      <c r="GS927" s="372"/>
      <c r="GT927" s="372"/>
      <c r="GU927" s="372"/>
      <c r="GV927" s="372"/>
      <c r="GW927" s="372"/>
      <c r="GX927" s="372"/>
      <c r="GY927" s="372"/>
      <c r="GZ927" s="372"/>
      <c r="HA927" s="372"/>
      <c r="HB927" s="372"/>
      <c r="HC927" s="372"/>
    </row>
    <row r="928" spans="1:211" s="373" customFormat="1" ht="15" hidden="1" customHeight="1" outlineLevel="1" x14ac:dyDescent="0.2">
      <c r="A928" s="366">
        <f>SWDATA!O913</f>
        <v>0</v>
      </c>
      <c r="B928" s="366">
        <f>SWDATA!M913</f>
        <v>0</v>
      </c>
      <c r="C928" s="351">
        <f>IF(AND(SWDATA!M913=1,SWDATA!Q913="promotions"),SWDATA!P913,0)</f>
        <v>0</v>
      </c>
      <c r="D928" s="367">
        <f>ROW(SWDATA!M913)</f>
        <v>913</v>
      </c>
      <c r="E928" s="368">
        <f t="shared" si="3437"/>
        <v>0</v>
      </c>
      <c r="F928" s="369">
        <f t="shared" si="3313"/>
        <v>1</v>
      </c>
      <c r="G928" s="366" t="str">
        <f t="shared" si="3314"/>
        <v/>
      </c>
      <c r="H928" s="370"/>
      <c r="J928" s="238">
        <f t="shared" si="3315"/>
        <v>0</v>
      </c>
      <c r="K928" s="239" t="str">
        <f t="shared" si="3316"/>
        <v/>
      </c>
      <c r="L928" s="342"/>
      <c r="M928" s="345"/>
      <c r="N928" s="340" t="str">
        <f>IF(LEN(SWDATA!F913)=0,"",N927)</f>
        <v/>
      </c>
      <c r="O928" s="296" t="str">
        <f>IF(LEN(SWDATA!G913)=0,"",O927)</f>
        <v/>
      </c>
      <c r="P928" s="297" t="str">
        <f>IF(LEN(SWDATA!C913)=0,"",SWDATA!C913)</f>
        <v/>
      </c>
      <c r="Q928" s="312" t="str">
        <f t="shared" si="3317"/>
        <v/>
      </c>
      <c r="R928" s="223" t="s">
        <v>261</v>
      </c>
      <c r="S928" s="224"/>
      <c r="T928" s="224"/>
      <c r="U928" s="264" t="s">
        <v>612</v>
      </c>
      <c r="V928" s="205" t="s">
        <v>221</v>
      </c>
      <c r="W928" s="266">
        <f>IF(OR(Is_Loading,LEN($A928)=0),"",SWDATA!P913)</f>
        <v>0</v>
      </c>
      <c r="X928" s="267">
        <f>IF(OR(Is_Loading,LEN($A928)=0),"",SWDATA!Q913)</f>
        <v>0</v>
      </c>
      <c r="Y928" s="267">
        <f>IF(OR(Is_Loading,LEN($A928)=0),"",SWDATA!R913)</f>
        <v>0</v>
      </c>
      <c r="Z928" s="266" t="str">
        <f t="shared" si="3434"/>
        <v/>
      </c>
      <c r="AA928" s="266">
        <f>IF(OR(Is_Loading,LEN($A928)=0),"",SWDATA!T913)</f>
        <v>0</v>
      </c>
      <c r="AB928" s="267">
        <f>IF(OR(Is_Loading,LEN($A928)=0),"",SWDATA!U913)</f>
        <v>0</v>
      </c>
      <c r="AC928" s="267">
        <f>IF(OR(Is_Loading,LEN($A928)=0),"",SWDATA!V913)</f>
        <v>0</v>
      </c>
      <c r="AD928" s="266" t="str">
        <f t="shared" si="3318"/>
        <v/>
      </c>
      <c r="AE928" s="266">
        <f>IF(OR(Is_Loading,LEN($A928)=0),"",SWDATA!X913)</f>
        <v>0</v>
      </c>
      <c r="AF928" s="267">
        <f>IF(OR(Is_Loading,LEN($A928)=0),"",SWDATA!Y913)</f>
        <v>0</v>
      </c>
      <c r="AG928" s="267">
        <f>IF(OR(Is_Loading,LEN($A928)=0),"",SWDATA!Z913)</f>
        <v>0</v>
      </c>
      <c r="AH928" s="266" t="str">
        <f t="shared" si="3319"/>
        <v/>
      </c>
      <c r="AI928" s="266">
        <f>IF(OR(Is_Loading,LEN($A928)=0),"",SWDATA!AB913)</f>
        <v>0</v>
      </c>
      <c r="AJ928" s="267">
        <f>IF(OR(Is_Loading,LEN($A928)=0),"",SWDATA!AC913)</f>
        <v>0</v>
      </c>
      <c r="AK928" s="267">
        <f>IF(OR(Is_Loading,LEN($A928)=0),"",SWDATA!AD913)</f>
        <v>0</v>
      </c>
      <c r="AL928" s="266" t="str">
        <f t="shared" si="3320"/>
        <v/>
      </c>
      <c r="AM928" s="266">
        <f>IF(OR(Is_Loading,LEN($A928)=0),"",SWDATA!AF913)</f>
        <v>0</v>
      </c>
      <c r="AN928" s="267">
        <f>IF(OR(Is_Loading,LEN($A928)=0),"",SWDATA!AG913)</f>
        <v>0</v>
      </c>
      <c r="AO928" s="323">
        <f>IF(OR(Is_Loading,LEN($A928)=0),"",SWDATA!AH913)</f>
        <v>0</v>
      </c>
      <c r="AP928" s="320" t="str">
        <f t="shared" si="3321"/>
        <v/>
      </c>
      <c r="AQ928" s="266">
        <f>IF(OR(Is_Loading,LEN($A928)=0),"",SWDATA!AJ913)</f>
        <v>0</v>
      </c>
      <c r="AR928" s="267">
        <f>IF(OR(Is_Loading,LEN($A928)=0),"",SWDATA!AK913)</f>
        <v>0</v>
      </c>
      <c r="AS928" s="267">
        <f>IF(OR(Is_Loading,LEN($A928)=0),"",SWDATA!AL913)</f>
        <v>0</v>
      </c>
      <c r="AT928" s="266" t="str">
        <f t="shared" si="3322"/>
        <v/>
      </c>
      <c r="AU928" s="266">
        <f>IF(OR(Is_Loading,LEN($A928)=0),"",SWDATA!AN913)</f>
        <v>0</v>
      </c>
      <c r="AV928" s="267">
        <f>IF(OR(Is_Loading,LEN($A928)=0),"",SWDATA!AO913)</f>
        <v>0</v>
      </c>
      <c r="AW928" s="267">
        <f>IF(OR(Is_Loading,LEN($A928)=0),"",SWDATA!AP913)</f>
        <v>0</v>
      </c>
      <c r="AX928" s="266" t="str">
        <f t="shared" si="3323"/>
        <v/>
      </c>
      <c r="AY928" s="266">
        <f>IF(OR(Is_Loading,LEN($A928)=0),"",SWDATA!AR913)</f>
        <v>0</v>
      </c>
      <c r="AZ928" s="267">
        <f>IF(OR(Is_Loading,LEN($A928)=0),"",SWDATA!AS913)</f>
        <v>0</v>
      </c>
      <c r="BA928" s="267">
        <f>IF(OR(Is_Loading,LEN($A928)=0),"",SWDATA!AT913)</f>
        <v>0</v>
      </c>
      <c r="BB928" s="266" t="str">
        <f t="shared" si="3324"/>
        <v/>
      </c>
      <c r="BC928" s="266">
        <f>IF(OR(Is_Loading,LEN($A928)=0),"",SWDATA!AV913)</f>
        <v>0</v>
      </c>
      <c r="BD928" s="267">
        <f>IF(OR(Is_Loading,LEN($A928)=0),"",SWDATA!AW913)</f>
        <v>0</v>
      </c>
      <c r="BE928" s="323">
        <f>IF(OR(Is_Loading,LEN($A928)=0),"",SWDATA!AX913)</f>
        <v>0</v>
      </c>
      <c r="BF928" s="320" t="str">
        <f t="shared" si="3325"/>
        <v/>
      </c>
      <c r="BG928" s="11"/>
      <c r="BH928" s="11"/>
      <c r="BI928" s="11"/>
      <c r="BJ928" s="11"/>
      <c r="BK928" s="11"/>
      <c r="BL928" s="11"/>
      <c r="BM928" s="11"/>
      <c r="BN928" s="11"/>
      <c r="BO928" s="11"/>
      <c r="BP928" s="11"/>
      <c r="BQ928" s="11"/>
      <c r="BR928" s="11"/>
      <c r="BS928" s="11"/>
      <c r="BT928" s="11"/>
      <c r="BU928" s="11"/>
      <c r="BV928" s="11"/>
      <c r="BW928" s="11"/>
      <c r="BX928" s="11"/>
      <c r="BY928" s="11"/>
      <c r="BZ928" s="11"/>
      <c r="CA928" s="11"/>
      <c r="CB928" s="11"/>
      <c r="CC928" s="11"/>
      <c r="CD928" s="11"/>
      <c r="CE928" s="11"/>
      <c r="CF928" s="11"/>
      <c r="CG928" s="11"/>
      <c r="CH928" s="11"/>
      <c r="CI928" s="11"/>
      <c r="CJ928" s="11"/>
      <c r="CK928" s="11"/>
      <c r="CL928" s="11"/>
      <c r="CM928" s="11"/>
      <c r="CN928" s="351"/>
      <c r="CO928" s="351"/>
      <c r="CP928" s="351"/>
      <c r="CQ928" s="351"/>
      <c r="CR928" s="351"/>
      <c r="CS928" s="351"/>
      <c r="CT928" s="351"/>
      <c r="CU928" s="351"/>
      <c r="CV928" s="351"/>
      <c r="CW928" s="351"/>
      <c r="CX928" s="351"/>
      <c r="CY928" s="351"/>
      <c r="CZ928" s="351"/>
      <c r="DA928" s="351"/>
      <c r="DB928" s="351"/>
      <c r="DC928" s="351"/>
      <c r="DD928" s="351"/>
      <c r="DE928" s="351"/>
      <c r="DF928" s="351"/>
      <c r="DG928" s="351"/>
      <c r="DH928" s="351"/>
      <c r="DI928" s="351"/>
      <c r="DJ928" s="351"/>
      <c r="DK928" s="351"/>
      <c r="DL928" s="351"/>
      <c r="DM928" s="351"/>
      <c r="DN928" s="351"/>
      <c r="DS928" s="372"/>
      <c r="DT928" s="374"/>
      <c r="DU928" s="375"/>
      <c r="DV928" s="375"/>
      <c r="DW928" s="375"/>
      <c r="DX928" s="375">
        <v>1</v>
      </c>
      <c r="DY928" s="375">
        <f t="shared" si="3402"/>
        <v>0</v>
      </c>
      <c r="DZ928" s="375">
        <f t="shared" si="3403"/>
        <v>0</v>
      </c>
      <c r="EA928" s="375">
        <f t="shared" si="3404"/>
        <v>1</v>
      </c>
      <c r="EB928" s="375">
        <f t="shared" si="3405"/>
        <v>0</v>
      </c>
      <c r="EC928" s="375">
        <f t="shared" si="3406"/>
        <v>0</v>
      </c>
      <c r="ED928" s="375">
        <f t="shared" si="3407"/>
        <v>1</v>
      </c>
      <c r="EE928" s="375">
        <f t="shared" si="3408"/>
        <v>0</v>
      </c>
      <c r="EF928" s="375">
        <f t="shared" si="3409"/>
        <v>0</v>
      </c>
      <c r="EG928" s="375">
        <f t="shared" si="3410"/>
        <v>1</v>
      </c>
      <c r="EH928" s="375">
        <f t="shared" si="3411"/>
        <v>0</v>
      </c>
      <c r="EI928" s="375">
        <f t="shared" si="3412"/>
        <v>0</v>
      </c>
      <c r="EJ928" s="375">
        <f t="shared" si="3413"/>
        <v>1</v>
      </c>
      <c r="EK928" s="375">
        <f t="shared" si="3414"/>
        <v>0</v>
      </c>
      <c r="EL928" s="375">
        <f t="shared" si="3415"/>
        <v>0</v>
      </c>
      <c r="EM928" s="375">
        <f t="shared" si="3416"/>
        <v>1</v>
      </c>
      <c r="EN928" s="375">
        <f t="shared" si="3417"/>
        <v>0</v>
      </c>
      <c r="EO928" s="375">
        <f t="shared" si="3418"/>
        <v>0</v>
      </c>
      <c r="EP928" s="375">
        <f t="shared" si="3419"/>
        <v>1</v>
      </c>
      <c r="EQ928" s="375">
        <f t="shared" si="3420"/>
        <v>0</v>
      </c>
      <c r="ER928" s="375">
        <f t="shared" si="3421"/>
        <v>0</v>
      </c>
      <c r="ES928" s="375">
        <f t="shared" si="3422"/>
        <v>1</v>
      </c>
      <c r="ET928" s="375">
        <f t="shared" si="3423"/>
        <v>0</v>
      </c>
      <c r="EU928" s="375">
        <f t="shared" si="3424"/>
        <v>0</v>
      </c>
      <c r="EV928" s="375">
        <f t="shared" si="3425"/>
        <v>1</v>
      </c>
      <c r="EW928" s="375">
        <f t="shared" si="3426"/>
        <v>0</v>
      </c>
      <c r="EX928" s="375">
        <f t="shared" si="3427"/>
        <v>0</v>
      </c>
      <c r="EY928" s="375">
        <f t="shared" si="3428"/>
        <v>1</v>
      </c>
      <c r="EZ928" s="375">
        <f t="shared" si="3429"/>
        <v>0</v>
      </c>
      <c r="FA928" s="375">
        <f t="shared" si="3430"/>
        <v>0</v>
      </c>
      <c r="FB928" s="375">
        <f t="shared" si="3431"/>
        <v>1</v>
      </c>
      <c r="FC928" s="375">
        <f t="shared" si="3432"/>
        <v>0</v>
      </c>
      <c r="FD928" s="375">
        <f t="shared" si="3433"/>
        <v>0</v>
      </c>
      <c r="FE928" s="376"/>
      <c r="FF928" s="372"/>
      <c r="FG928" s="372"/>
      <c r="FH928" s="372"/>
      <c r="FI928" s="372"/>
      <c r="FJ928" s="372"/>
      <c r="FK928" s="372"/>
      <c r="FL928" s="372"/>
      <c r="FM928" s="372"/>
      <c r="FN928" s="372"/>
      <c r="FO928" s="372"/>
      <c r="FP928" s="372"/>
      <c r="FQ928" s="372"/>
      <c r="FR928" s="372"/>
      <c r="FS928" s="372"/>
      <c r="FT928" s="372"/>
      <c r="FU928" s="372"/>
      <c r="FV928" s="372"/>
      <c r="FW928" s="372"/>
      <c r="FX928" s="372"/>
      <c r="FY928" s="372"/>
      <c r="FZ928" s="372"/>
      <c r="GA928" s="372"/>
      <c r="GB928" s="372"/>
      <c r="GC928" s="372"/>
      <c r="GD928" s="372"/>
      <c r="GE928" s="372"/>
      <c r="GF928" s="372"/>
      <c r="GG928" s="372"/>
      <c r="GH928" s="372"/>
      <c r="GI928" s="372"/>
      <c r="GJ928" s="372"/>
      <c r="GK928" s="372"/>
      <c r="GL928" s="372"/>
      <c r="GM928" s="372"/>
      <c r="GN928" s="372"/>
      <c r="GO928" s="372"/>
      <c r="GP928" s="372"/>
      <c r="GQ928" s="372"/>
      <c r="GR928" s="372"/>
      <c r="GS928" s="372"/>
      <c r="GT928" s="372"/>
      <c r="GU928" s="372"/>
      <c r="GV928" s="372"/>
      <c r="GW928" s="372"/>
      <c r="GX928" s="372"/>
      <c r="GY928" s="372"/>
      <c r="GZ928" s="372"/>
      <c r="HA928" s="372"/>
      <c r="HB928" s="372"/>
      <c r="HC928" s="372"/>
    </row>
    <row r="929" spans="1:211" s="373" customFormat="1" ht="15" hidden="1" customHeight="1" outlineLevel="1" x14ac:dyDescent="0.2">
      <c r="A929" s="366">
        <f>SWDATA!O914</f>
        <v>0</v>
      </c>
      <c r="B929" s="366">
        <f>SWDATA!M914</f>
        <v>0</v>
      </c>
      <c r="C929" s="351">
        <f>IF(AND(SWDATA!M914=1,SWDATA!Q914="promotions"),SWDATA!P914,0)</f>
        <v>0</v>
      </c>
      <c r="D929" s="367">
        <f>ROW(SWDATA!M914)</f>
        <v>914</v>
      </c>
      <c r="E929" s="368">
        <f t="shared" si="3437"/>
        <v>0</v>
      </c>
      <c r="F929" s="369">
        <f t="shared" si="3313"/>
        <v>1</v>
      </c>
      <c r="G929" s="366" t="str">
        <f t="shared" si="3314"/>
        <v/>
      </c>
      <c r="H929" s="370"/>
      <c r="J929" s="238">
        <f t="shared" si="3315"/>
        <v>0</v>
      </c>
      <c r="K929" s="239" t="str">
        <f t="shared" si="3316"/>
        <v/>
      </c>
      <c r="L929" s="342"/>
      <c r="M929" s="345"/>
      <c r="N929" s="340" t="str">
        <f>IF(LEN(SWDATA!F914)=0,"",N928)</f>
        <v/>
      </c>
      <c r="O929" s="296" t="str">
        <f>IF(LEN(SWDATA!G914)=0,"",O928)</f>
        <v/>
      </c>
      <c r="P929" s="297" t="str">
        <f>IF(LEN(SWDATA!C914)=0,"",SWDATA!C914)</f>
        <v/>
      </c>
      <c r="Q929" s="312" t="str">
        <f t="shared" si="3317"/>
        <v/>
      </c>
      <c r="R929" s="223" t="s">
        <v>261</v>
      </c>
      <c r="S929" s="224"/>
      <c r="T929" s="224"/>
      <c r="U929" s="264" t="s">
        <v>597</v>
      </c>
      <c r="V929" s="205" t="s">
        <v>221</v>
      </c>
      <c r="W929" s="266">
        <f>IF(OR(Is_Loading,LEN($A929)=0),"",SWDATA!P914)</f>
        <v>0</v>
      </c>
      <c r="X929" s="267">
        <f>IF(OR(Is_Loading,LEN($A929)=0),"",SWDATA!Q914)</f>
        <v>0</v>
      </c>
      <c r="Y929" s="267">
        <f>IF(OR(Is_Loading,LEN($A929)=0),"",SWDATA!R914)</f>
        <v>0</v>
      </c>
      <c r="Z929" s="266" t="str">
        <f t="shared" si="3434"/>
        <v/>
      </c>
      <c r="AA929" s="266">
        <f>IF(OR(Is_Loading,LEN($A929)=0),"",SWDATA!T914)</f>
        <v>0</v>
      </c>
      <c r="AB929" s="267">
        <f>IF(OR(Is_Loading,LEN($A929)=0),"",SWDATA!U914)</f>
        <v>0</v>
      </c>
      <c r="AC929" s="267">
        <f>IF(OR(Is_Loading,LEN($A929)=0),"",SWDATA!V914)</f>
        <v>0</v>
      </c>
      <c r="AD929" s="266" t="str">
        <f t="shared" si="3318"/>
        <v/>
      </c>
      <c r="AE929" s="266">
        <f>IF(OR(Is_Loading,LEN($A929)=0),"",SWDATA!X914)</f>
        <v>0</v>
      </c>
      <c r="AF929" s="267">
        <f>IF(OR(Is_Loading,LEN($A929)=0),"",SWDATA!Y914)</f>
        <v>0</v>
      </c>
      <c r="AG929" s="267">
        <f>IF(OR(Is_Loading,LEN($A929)=0),"",SWDATA!Z914)</f>
        <v>0</v>
      </c>
      <c r="AH929" s="266" t="str">
        <f t="shared" si="3319"/>
        <v/>
      </c>
      <c r="AI929" s="266">
        <f>IF(OR(Is_Loading,LEN($A929)=0),"",SWDATA!AB914)</f>
        <v>0</v>
      </c>
      <c r="AJ929" s="267">
        <f>IF(OR(Is_Loading,LEN($A929)=0),"",SWDATA!AC914)</f>
        <v>0</v>
      </c>
      <c r="AK929" s="267">
        <f>IF(OR(Is_Loading,LEN($A929)=0),"",SWDATA!AD914)</f>
        <v>0</v>
      </c>
      <c r="AL929" s="266" t="str">
        <f t="shared" si="3320"/>
        <v/>
      </c>
      <c r="AM929" s="266">
        <f>IF(OR(Is_Loading,LEN($A929)=0),"",SWDATA!AF914)</f>
        <v>0</v>
      </c>
      <c r="AN929" s="267">
        <f>IF(OR(Is_Loading,LEN($A929)=0),"",SWDATA!AG914)</f>
        <v>0</v>
      </c>
      <c r="AO929" s="323">
        <f>IF(OR(Is_Loading,LEN($A929)=0),"",SWDATA!AH914)</f>
        <v>0</v>
      </c>
      <c r="AP929" s="320" t="str">
        <f t="shared" si="3321"/>
        <v/>
      </c>
      <c r="AQ929" s="266">
        <f>IF(OR(Is_Loading,LEN($A929)=0),"",SWDATA!AJ914)</f>
        <v>0</v>
      </c>
      <c r="AR929" s="267">
        <f>IF(OR(Is_Loading,LEN($A929)=0),"",SWDATA!AK914)</f>
        <v>0</v>
      </c>
      <c r="AS929" s="267">
        <f>IF(OR(Is_Loading,LEN($A929)=0),"",SWDATA!AL914)</f>
        <v>0</v>
      </c>
      <c r="AT929" s="266" t="str">
        <f t="shared" si="3322"/>
        <v/>
      </c>
      <c r="AU929" s="266">
        <f>IF(OR(Is_Loading,LEN($A929)=0),"",SWDATA!AN914)</f>
        <v>0</v>
      </c>
      <c r="AV929" s="267">
        <f>IF(OR(Is_Loading,LEN($A929)=0),"",SWDATA!AO914)</f>
        <v>0</v>
      </c>
      <c r="AW929" s="267">
        <f>IF(OR(Is_Loading,LEN($A929)=0),"",SWDATA!AP914)</f>
        <v>0</v>
      </c>
      <c r="AX929" s="266" t="str">
        <f t="shared" si="3323"/>
        <v/>
      </c>
      <c r="AY929" s="266">
        <f>IF(OR(Is_Loading,LEN($A929)=0),"",SWDATA!AR914)</f>
        <v>0</v>
      </c>
      <c r="AZ929" s="267">
        <f>IF(OR(Is_Loading,LEN($A929)=0),"",SWDATA!AS914)</f>
        <v>0</v>
      </c>
      <c r="BA929" s="267">
        <f>IF(OR(Is_Loading,LEN($A929)=0),"",SWDATA!AT914)</f>
        <v>0</v>
      </c>
      <c r="BB929" s="266" t="str">
        <f t="shared" si="3324"/>
        <v/>
      </c>
      <c r="BC929" s="266">
        <f>IF(OR(Is_Loading,LEN($A929)=0),"",SWDATA!AV914)</f>
        <v>0</v>
      </c>
      <c r="BD929" s="267">
        <f>IF(OR(Is_Loading,LEN($A929)=0),"",SWDATA!AW914)</f>
        <v>0</v>
      </c>
      <c r="BE929" s="323">
        <f>IF(OR(Is_Loading,LEN($A929)=0),"",SWDATA!AX914)</f>
        <v>0</v>
      </c>
      <c r="BF929" s="320" t="str">
        <f t="shared" si="3325"/>
        <v/>
      </c>
      <c r="BG929" s="11"/>
      <c r="BH929" s="11"/>
      <c r="BI929" s="11"/>
      <c r="BJ929" s="11"/>
      <c r="BK929" s="11"/>
      <c r="BL929" s="11"/>
      <c r="BM929" s="11"/>
      <c r="BN929" s="11"/>
      <c r="BO929" s="11"/>
      <c r="BP929" s="11"/>
      <c r="BQ929" s="11"/>
      <c r="BR929" s="11"/>
      <c r="BS929" s="11"/>
      <c r="BT929" s="11"/>
      <c r="BU929" s="11"/>
      <c r="BV929" s="11"/>
      <c r="BW929" s="11"/>
      <c r="BX929" s="11"/>
      <c r="BY929" s="11"/>
      <c r="BZ929" s="11"/>
      <c r="CA929" s="11"/>
      <c r="CB929" s="11"/>
      <c r="CC929" s="11"/>
      <c r="CD929" s="11"/>
      <c r="CE929" s="11"/>
      <c r="CF929" s="11"/>
      <c r="CG929" s="11"/>
      <c r="CH929" s="11"/>
      <c r="CI929" s="11"/>
      <c r="CJ929" s="11"/>
      <c r="CK929" s="11"/>
      <c r="CL929" s="11"/>
      <c r="CM929" s="11"/>
      <c r="CN929" s="351"/>
      <c r="CO929" s="351"/>
      <c r="CP929" s="351"/>
      <c r="CQ929" s="351"/>
      <c r="CR929" s="351"/>
      <c r="CS929" s="351"/>
      <c r="CT929" s="351"/>
      <c r="CU929" s="351"/>
      <c r="CV929" s="351"/>
      <c r="CW929" s="351"/>
      <c r="CX929" s="351"/>
      <c r="CY929" s="351"/>
      <c r="CZ929" s="351"/>
      <c r="DA929" s="351"/>
      <c r="DB929" s="351"/>
      <c r="DC929" s="351"/>
      <c r="DD929" s="351"/>
      <c r="DE929" s="351"/>
      <c r="DF929" s="351"/>
      <c r="DG929" s="351"/>
      <c r="DH929" s="351"/>
      <c r="DI929" s="351"/>
      <c r="DJ929" s="351"/>
      <c r="DK929" s="351"/>
      <c r="DL929" s="351"/>
      <c r="DM929" s="351"/>
      <c r="DN929" s="351"/>
      <c r="DS929" s="372"/>
      <c r="DT929" s="374"/>
      <c r="DU929" s="375"/>
      <c r="DV929" s="375"/>
      <c r="DW929" s="375"/>
      <c r="DX929" s="375">
        <v>1</v>
      </c>
      <c r="DY929" s="375">
        <f t="shared" si="3402"/>
        <v>0</v>
      </c>
      <c r="DZ929" s="375">
        <f t="shared" si="3403"/>
        <v>0</v>
      </c>
      <c r="EA929" s="375">
        <f t="shared" si="3404"/>
        <v>1</v>
      </c>
      <c r="EB929" s="375">
        <f t="shared" si="3405"/>
        <v>0</v>
      </c>
      <c r="EC929" s="375">
        <f t="shared" si="3406"/>
        <v>0</v>
      </c>
      <c r="ED929" s="375">
        <f t="shared" si="3407"/>
        <v>1</v>
      </c>
      <c r="EE929" s="375">
        <f t="shared" si="3408"/>
        <v>0</v>
      </c>
      <c r="EF929" s="375">
        <f t="shared" si="3409"/>
        <v>0</v>
      </c>
      <c r="EG929" s="375">
        <f t="shared" si="3410"/>
        <v>1</v>
      </c>
      <c r="EH929" s="375">
        <f t="shared" si="3411"/>
        <v>0</v>
      </c>
      <c r="EI929" s="375">
        <f t="shared" si="3412"/>
        <v>0</v>
      </c>
      <c r="EJ929" s="375">
        <f t="shared" si="3413"/>
        <v>1</v>
      </c>
      <c r="EK929" s="375">
        <f t="shared" si="3414"/>
        <v>0</v>
      </c>
      <c r="EL929" s="375">
        <f t="shared" si="3415"/>
        <v>0</v>
      </c>
      <c r="EM929" s="375">
        <f t="shared" si="3416"/>
        <v>1</v>
      </c>
      <c r="EN929" s="375">
        <f t="shared" si="3417"/>
        <v>0</v>
      </c>
      <c r="EO929" s="375">
        <f t="shared" si="3418"/>
        <v>0</v>
      </c>
      <c r="EP929" s="375">
        <f t="shared" si="3419"/>
        <v>1</v>
      </c>
      <c r="EQ929" s="375">
        <f t="shared" si="3420"/>
        <v>0</v>
      </c>
      <c r="ER929" s="375">
        <f t="shared" si="3421"/>
        <v>0</v>
      </c>
      <c r="ES929" s="375">
        <f t="shared" si="3422"/>
        <v>1</v>
      </c>
      <c r="ET929" s="375">
        <f t="shared" si="3423"/>
        <v>0</v>
      </c>
      <c r="EU929" s="375">
        <f t="shared" si="3424"/>
        <v>0</v>
      </c>
      <c r="EV929" s="375">
        <f t="shared" si="3425"/>
        <v>1</v>
      </c>
      <c r="EW929" s="375">
        <f t="shared" si="3426"/>
        <v>0</v>
      </c>
      <c r="EX929" s="375">
        <f t="shared" si="3427"/>
        <v>0</v>
      </c>
      <c r="EY929" s="375">
        <f t="shared" si="3428"/>
        <v>1</v>
      </c>
      <c r="EZ929" s="375">
        <f t="shared" si="3429"/>
        <v>0</v>
      </c>
      <c r="FA929" s="375">
        <f t="shared" si="3430"/>
        <v>0</v>
      </c>
      <c r="FB929" s="375">
        <f t="shared" si="3431"/>
        <v>1</v>
      </c>
      <c r="FC929" s="375">
        <f t="shared" si="3432"/>
        <v>0</v>
      </c>
      <c r="FD929" s="375">
        <f t="shared" si="3433"/>
        <v>0</v>
      </c>
      <c r="FE929" s="376"/>
      <c r="FF929" s="372"/>
      <c r="FG929" s="372"/>
      <c r="FH929" s="372"/>
      <c r="FI929" s="372"/>
      <c r="FJ929" s="372"/>
      <c r="FK929" s="372"/>
      <c r="FL929" s="372"/>
      <c r="FM929" s="372"/>
      <c r="FN929" s="372"/>
      <c r="FO929" s="372"/>
      <c r="FP929" s="372"/>
      <c r="FQ929" s="372"/>
      <c r="FR929" s="372"/>
      <c r="FS929" s="372"/>
      <c r="FT929" s="372"/>
      <c r="FU929" s="372"/>
      <c r="FV929" s="372"/>
      <c r="FW929" s="372"/>
      <c r="FX929" s="372"/>
      <c r="FY929" s="372"/>
      <c r="FZ929" s="372"/>
      <c r="GA929" s="372"/>
      <c r="GB929" s="372"/>
      <c r="GC929" s="372"/>
      <c r="GD929" s="372"/>
      <c r="GE929" s="372"/>
      <c r="GF929" s="372"/>
      <c r="GG929" s="372"/>
      <c r="GH929" s="372"/>
      <c r="GI929" s="372"/>
      <c r="GJ929" s="372"/>
      <c r="GK929" s="372"/>
      <c r="GL929" s="372"/>
      <c r="GM929" s="372"/>
      <c r="GN929" s="372"/>
      <c r="GO929" s="372"/>
      <c r="GP929" s="372"/>
      <c r="GQ929" s="372"/>
      <c r="GR929" s="372"/>
      <c r="GS929" s="372"/>
      <c r="GT929" s="372"/>
      <c r="GU929" s="372"/>
      <c r="GV929" s="372"/>
      <c r="GW929" s="372"/>
      <c r="GX929" s="372"/>
      <c r="GY929" s="372"/>
      <c r="GZ929" s="372"/>
      <c r="HA929" s="372"/>
      <c r="HB929" s="372"/>
      <c r="HC929" s="372"/>
    </row>
    <row r="930" spans="1:211" s="373" customFormat="1" ht="15" hidden="1" customHeight="1" outlineLevel="1" x14ac:dyDescent="0.2">
      <c r="A930" s="366">
        <f>SWDATA!O915</f>
        <v>0</v>
      </c>
      <c r="B930" s="366">
        <f>SWDATA!M915</f>
        <v>0</v>
      </c>
      <c r="C930" s="351">
        <f>IF(AND(SWDATA!M915=1,SWDATA!Q915="promotions"),SWDATA!P915,0)</f>
        <v>0</v>
      </c>
      <c r="D930" s="367">
        <f>ROW(SWDATA!M915)</f>
        <v>915</v>
      </c>
      <c r="E930" s="368">
        <f t="shared" si="3437"/>
        <v>0</v>
      </c>
      <c r="F930" s="369">
        <f t="shared" si="3313"/>
        <v>1</v>
      </c>
      <c r="G930" s="366" t="str">
        <f t="shared" si="3314"/>
        <v/>
      </c>
      <c r="H930" s="370"/>
      <c r="J930" s="238">
        <f t="shared" si="3315"/>
        <v>0</v>
      </c>
      <c r="K930" s="239" t="str">
        <f t="shared" si="3316"/>
        <v/>
      </c>
      <c r="L930" s="342"/>
      <c r="M930" s="345"/>
      <c r="N930" s="340" t="str">
        <f>IF(LEN(SWDATA!F915)=0,"",N929)</f>
        <v/>
      </c>
      <c r="O930" s="296" t="str">
        <f>IF(LEN(SWDATA!G915)=0,"",O929)</f>
        <v/>
      </c>
      <c r="P930" s="297" t="str">
        <f>IF(LEN(SWDATA!C915)=0,"",SWDATA!C915)</f>
        <v/>
      </c>
      <c r="Q930" s="312" t="str">
        <f t="shared" si="3317"/>
        <v/>
      </c>
      <c r="R930" s="223" t="s">
        <v>261</v>
      </c>
      <c r="S930" s="224"/>
      <c r="T930" s="224"/>
      <c r="U930" s="264" t="s">
        <v>599</v>
      </c>
      <c r="V930" s="205" t="s">
        <v>221</v>
      </c>
      <c r="W930" s="266">
        <f>IF(OR(Is_Loading,LEN($A930)=0),"",SWDATA!P915)</f>
        <v>0</v>
      </c>
      <c r="X930" s="267">
        <f>IF(OR(Is_Loading,LEN($A930)=0),"",SWDATA!Q915)</f>
        <v>0</v>
      </c>
      <c r="Y930" s="267">
        <f>IF(OR(Is_Loading,LEN($A930)=0),"",SWDATA!R915)</f>
        <v>0</v>
      </c>
      <c r="Z930" s="266" t="str">
        <f t="shared" si="3434"/>
        <v/>
      </c>
      <c r="AA930" s="266">
        <f>IF(OR(Is_Loading,LEN($A930)=0),"",SWDATA!T915)</f>
        <v>0</v>
      </c>
      <c r="AB930" s="267">
        <f>IF(OR(Is_Loading,LEN($A930)=0),"",SWDATA!U915)</f>
        <v>0</v>
      </c>
      <c r="AC930" s="267">
        <f>IF(OR(Is_Loading,LEN($A930)=0),"",SWDATA!V915)</f>
        <v>0</v>
      </c>
      <c r="AD930" s="266" t="str">
        <f t="shared" si="3318"/>
        <v/>
      </c>
      <c r="AE930" s="266">
        <f>IF(OR(Is_Loading,LEN($A930)=0),"",SWDATA!X915)</f>
        <v>0</v>
      </c>
      <c r="AF930" s="267">
        <f>IF(OR(Is_Loading,LEN($A930)=0),"",SWDATA!Y915)</f>
        <v>0</v>
      </c>
      <c r="AG930" s="267">
        <f>IF(OR(Is_Loading,LEN($A930)=0),"",SWDATA!Z915)</f>
        <v>0</v>
      </c>
      <c r="AH930" s="266" t="str">
        <f t="shared" si="3319"/>
        <v/>
      </c>
      <c r="AI930" s="266">
        <f>IF(OR(Is_Loading,LEN($A930)=0),"",SWDATA!AB915)</f>
        <v>0</v>
      </c>
      <c r="AJ930" s="267">
        <f>IF(OR(Is_Loading,LEN($A930)=0),"",SWDATA!AC915)</f>
        <v>0</v>
      </c>
      <c r="AK930" s="267">
        <f>IF(OR(Is_Loading,LEN($A930)=0),"",SWDATA!AD915)</f>
        <v>0</v>
      </c>
      <c r="AL930" s="266" t="str">
        <f t="shared" si="3320"/>
        <v/>
      </c>
      <c r="AM930" s="266">
        <f>IF(OR(Is_Loading,LEN($A930)=0),"",SWDATA!AF915)</f>
        <v>0</v>
      </c>
      <c r="AN930" s="267">
        <f>IF(OR(Is_Loading,LEN($A930)=0),"",SWDATA!AG915)</f>
        <v>0</v>
      </c>
      <c r="AO930" s="323">
        <f>IF(OR(Is_Loading,LEN($A930)=0),"",SWDATA!AH915)</f>
        <v>0</v>
      </c>
      <c r="AP930" s="320" t="str">
        <f t="shared" si="3321"/>
        <v/>
      </c>
      <c r="AQ930" s="266">
        <f>IF(OR(Is_Loading,LEN($A930)=0),"",SWDATA!AJ915)</f>
        <v>0</v>
      </c>
      <c r="AR930" s="267">
        <f>IF(OR(Is_Loading,LEN($A930)=0),"",SWDATA!AK915)</f>
        <v>0</v>
      </c>
      <c r="AS930" s="267">
        <f>IF(OR(Is_Loading,LEN($A930)=0),"",SWDATA!AL915)</f>
        <v>0</v>
      </c>
      <c r="AT930" s="266" t="str">
        <f t="shared" si="3322"/>
        <v/>
      </c>
      <c r="AU930" s="266">
        <f>IF(OR(Is_Loading,LEN($A930)=0),"",SWDATA!AN915)</f>
        <v>0</v>
      </c>
      <c r="AV930" s="267">
        <f>IF(OR(Is_Loading,LEN($A930)=0),"",SWDATA!AO915)</f>
        <v>0</v>
      </c>
      <c r="AW930" s="267">
        <f>IF(OR(Is_Loading,LEN($A930)=0),"",SWDATA!AP915)</f>
        <v>0</v>
      </c>
      <c r="AX930" s="266" t="str">
        <f t="shared" si="3323"/>
        <v/>
      </c>
      <c r="AY930" s="266">
        <f>IF(OR(Is_Loading,LEN($A930)=0),"",SWDATA!AR915)</f>
        <v>0</v>
      </c>
      <c r="AZ930" s="267">
        <f>IF(OR(Is_Loading,LEN($A930)=0),"",SWDATA!AS915)</f>
        <v>0</v>
      </c>
      <c r="BA930" s="267">
        <f>IF(OR(Is_Loading,LEN($A930)=0),"",SWDATA!AT915)</f>
        <v>0</v>
      </c>
      <c r="BB930" s="266" t="str">
        <f t="shared" si="3324"/>
        <v/>
      </c>
      <c r="BC930" s="266">
        <f>IF(OR(Is_Loading,LEN($A930)=0),"",SWDATA!AV915)</f>
        <v>0</v>
      </c>
      <c r="BD930" s="267">
        <f>IF(OR(Is_Loading,LEN($A930)=0),"",SWDATA!AW915)</f>
        <v>0</v>
      </c>
      <c r="BE930" s="323">
        <f>IF(OR(Is_Loading,LEN($A930)=0),"",SWDATA!AX915)</f>
        <v>0</v>
      </c>
      <c r="BF930" s="320" t="str">
        <f t="shared" si="3325"/>
        <v/>
      </c>
      <c r="BG930" s="11"/>
      <c r="BH930" s="11"/>
      <c r="BI930" s="11"/>
      <c r="BJ930" s="11"/>
      <c r="BK930" s="11"/>
      <c r="BL930" s="11"/>
      <c r="BM930" s="11"/>
      <c r="BN930" s="11"/>
      <c r="BO930" s="11"/>
      <c r="BP930" s="11"/>
      <c r="BQ930" s="11"/>
      <c r="BR930" s="11"/>
      <c r="BS930" s="11"/>
      <c r="BT930" s="11"/>
      <c r="BU930" s="11"/>
      <c r="BV930" s="11"/>
      <c r="BW930" s="11"/>
      <c r="BX930" s="11"/>
      <c r="BY930" s="11"/>
      <c r="BZ930" s="11"/>
      <c r="CA930" s="11"/>
      <c r="CB930" s="11"/>
      <c r="CC930" s="11"/>
      <c r="CD930" s="11"/>
      <c r="CE930" s="11"/>
      <c r="CF930" s="11"/>
      <c r="CG930" s="11"/>
      <c r="CH930" s="11"/>
      <c r="CI930" s="11"/>
      <c r="CJ930" s="11"/>
      <c r="CK930" s="11"/>
      <c r="CL930" s="11"/>
      <c r="CM930" s="11"/>
      <c r="CN930" s="351"/>
      <c r="CO930" s="351"/>
      <c r="CP930" s="351"/>
      <c r="CQ930" s="351"/>
      <c r="CR930" s="351"/>
      <c r="CS930" s="351"/>
      <c r="CT930" s="351"/>
      <c r="CU930" s="351"/>
      <c r="CV930" s="351"/>
      <c r="CW930" s="351"/>
      <c r="CX930" s="351"/>
      <c r="CY930" s="351"/>
      <c r="CZ930" s="351"/>
      <c r="DA930" s="351"/>
      <c r="DB930" s="351"/>
      <c r="DC930" s="351"/>
      <c r="DD930" s="351"/>
      <c r="DE930" s="351"/>
      <c r="DF930" s="351"/>
      <c r="DG930" s="351"/>
      <c r="DH930" s="351"/>
      <c r="DI930" s="351"/>
      <c r="DJ930" s="351"/>
      <c r="DK930" s="351"/>
      <c r="DL930" s="351"/>
      <c r="DM930" s="351"/>
      <c r="DN930" s="351"/>
      <c r="DS930" s="372"/>
      <c r="DT930" s="374"/>
      <c r="DU930" s="375"/>
      <c r="DV930" s="375"/>
      <c r="DW930" s="375"/>
      <c r="DX930" s="375">
        <v>1</v>
      </c>
      <c r="DY930" s="375">
        <f t="shared" si="3402"/>
        <v>0</v>
      </c>
      <c r="DZ930" s="375">
        <f t="shared" si="3403"/>
        <v>0</v>
      </c>
      <c r="EA930" s="375">
        <f t="shared" si="3404"/>
        <v>1</v>
      </c>
      <c r="EB930" s="375">
        <f t="shared" si="3405"/>
        <v>0</v>
      </c>
      <c r="EC930" s="375">
        <f t="shared" si="3406"/>
        <v>0</v>
      </c>
      <c r="ED930" s="375">
        <f t="shared" si="3407"/>
        <v>1</v>
      </c>
      <c r="EE930" s="375">
        <f t="shared" si="3408"/>
        <v>0</v>
      </c>
      <c r="EF930" s="375">
        <f t="shared" si="3409"/>
        <v>0</v>
      </c>
      <c r="EG930" s="375">
        <f t="shared" si="3410"/>
        <v>1</v>
      </c>
      <c r="EH930" s="375">
        <f t="shared" si="3411"/>
        <v>0</v>
      </c>
      <c r="EI930" s="375">
        <f t="shared" si="3412"/>
        <v>0</v>
      </c>
      <c r="EJ930" s="375">
        <f t="shared" si="3413"/>
        <v>1</v>
      </c>
      <c r="EK930" s="375">
        <f t="shared" si="3414"/>
        <v>0</v>
      </c>
      <c r="EL930" s="375">
        <f t="shared" si="3415"/>
        <v>0</v>
      </c>
      <c r="EM930" s="375">
        <f t="shared" si="3416"/>
        <v>1</v>
      </c>
      <c r="EN930" s="375">
        <f t="shared" si="3417"/>
        <v>0</v>
      </c>
      <c r="EO930" s="375">
        <f t="shared" si="3418"/>
        <v>0</v>
      </c>
      <c r="EP930" s="375">
        <f t="shared" si="3419"/>
        <v>1</v>
      </c>
      <c r="EQ930" s="375">
        <f t="shared" si="3420"/>
        <v>0</v>
      </c>
      <c r="ER930" s="375">
        <f t="shared" si="3421"/>
        <v>0</v>
      </c>
      <c r="ES930" s="375">
        <f t="shared" si="3422"/>
        <v>1</v>
      </c>
      <c r="ET930" s="375">
        <f t="shared" si="3423"/>
        <v>0</v>
      </c>
      <c r="EU930" s="375">
        <f t="shared" si="3424"/>
        <v>0</v>
      </c>
      <c r="EV930" s="375">
        <f t="shared" si="3425"/>
        <v>1</v>
      </c>
      <c r="EW930" s="375">
        <f t="shared" si="3426"/>
        <v>0</v>
      </c>
      <c r="EX930" s="375">
        <f t="shared" si="3427"/>
        <v>0</v>
      </c>
      <c r="EY930" s="375">
        <f t="shared" si="3428"/>
        <v>1</v>
      </c>
      <c r="EZ930" s="375">
        <f t="shared" si="3429"/>
        <v>0</v>
      </c>
      <c r="FA930" s="375">
        <f t="shared" si="3430"/>
        <v>0</v>
      </c>
      <c r="FB930" s="375">
        <f t="shared" si="3431"/>
        <v>1</v>
      </c>
      <c r="FC930" s="375">
        <f t="shared" si="3432"/>
        <v>0</v>
      </c>
      <c r="FD930" s="375">
        <f t="shared" si="3433"/>
        <v>0</v>
      </c>
      <c r="FE930" s="376"/>
      <c r="FF930" s="372"/>
      <c r="FG930" s="372"/>
      <c r="FH930" s="372"/>
      <c r="FI930" s="372"/>
      <c r="FJ930" s="372"/>
      <c r="FK930" s="372"/>
      <c r="FL930" s="372"/>
      <c r="FM930" s="372"/>
      <c r="FN930" s="372"/>
      <c r="FO930" s="372"/>
      <c r="FP930" s="372"/>
      <c r="FQ930" s="372"/>
      <c r="FR930" s="372"/>
      <c r="FS930" s="372"/>
      <c r="FT930" s="372"/>
      <c r="FU930" s="372"/>
      <c r="FV930" s="372"/>
      <c r="FW930" s="372"/>
      <c r="FX930" s="372"/>
      <c r="FY930" s="372"/>
      <c r="FZ930" s="372"/>
      <c r="GA930" s="372"/>
      <c r="GB930" s="372"/>
      <c r="GC930" s="372"/>
      <c r="GD930" s="372"/>
      <c r="GE930" s="372"/>
      <c r="GF930" s="372"/>
      <c r="GG930" s="372"/>
      <c r="GH930" s="372"/>
      <c r="GI930" s="372"/>
      <c r="GJ930" s="372"/>
      <c r="GK930" s="372"/>
      <c r="GL930" s="372"/>
      <c r="GM930" s="372"/>
      <c r="GN930" s="372"/>
      <c r="GO930" s="372"/>
      <c r="GP930" s="372"/>
      <c r="GQ930" s="372"/>
      <c r="GR930" s="372"/>
      <c r="GS930" s="372"/>
      <c r="GT930" s="372"/>
      <c r="GU930" s="372"/>
      <c r="GV930" s="372"/>
      <c r="GW930" s="372"/>
      <c r="GX930" s="372"/>
      <c r="GY930" s="372"/>
      <c r="GZ930" s="372"/>
      <c r="HA930" s="372"/>
      <c r="HB930" s="372"/>
      <c r="HC930" s="372"/>
    </row>
    <row r="931" spans="1:211" s="373" customFormat="1" ht="15" hidden="1" customHeight="1" outlineLevel="1" x14ac:dyDescent="0.2">
      <c r="A931" s="366">
        <f>SWDATA!O916</f>
        <v>0</v>
      </c>
      <c r="B931" s="366">
        <f>SWDATA!M916</f>
        <v>0</v>
      </c>
      <c r="C931" s="351">
        <f>IF(AND(SWDATA!M916=1,SWDATA!Q916="promotions"),SWDATA!P916,0)</f>
        <v>0</v>
      </c>
      <c r="D931" s="367">
        <f>ROW(SWDATA!M916)</f>
        <v>916</v>
      </c>
      <c r="E931" s="368">
        <f t="shared" si="3437"/>
        <v>0</v>
      </c>
      <c r="F931" s="369">
        <f t="shared" si="3313"/>
        <v>1</v>
      </c>
      <c r="G931" s="366" t="str">
        <f t="shared" si="3314"/>
        <v/>
      </c>
      <c r="H931" s="370"/>
      <c r="J931" s="238">
        <f t="shared" si="3315"/>
        <v>0</v>
      </c>
      <c r="K931" s="239" t="str">
        <f t="shared" si="3316"/>
        <v/>
      </c>
      <c r="L931" s="342"/>
      <c r="M931" s="345"/>
      <c r="N931" s="340" t="str">
        <f>IF(LEN(SWDATA!F916)=0,"",N930)</f>
        <v/>
      </c>
      <c r="O931" s="296" t="str">
        <f>IF(LEN(SWDATA!G916)=0,"",O930)</f>
        <v/>
      </c>
      <c r="P931" s="297" t="str">
        <f>IF(LEN(SWDATA!C916)=0,"",SWDATA!C916)</f>
        <v/>
      </c>
      <c r="Q931" s="312" t="str">
        <f t="shared" si="3317"/>
        <v/>
      </c>
      <c r="R931" s="223" t="s">
        <v>261</v>
      </c>
      <c r="S931" s="224"/>
      <c r="T931" s="224"/>
      <c r="U931" s="264" t="s">
        <v>600</v>
      </c>
      <c r="V931" s="205" t="s">
        <v>221</v>
      </c>
      <c r="W931" s="266">
        <f>IF(OR(Is_Loading,LEN($A931)=0),"",SWDATA!P916)</f>
        <v>0</v>
      </c>
      <c r="X931" s="267">
        <f>IF(OR(Is_Loading,LEN($A931)=0),"",SWDATA!Q916)</f>
        <v>0</v>
      </c>
      <c r="Y931" s="267">
        <f>IF(OR(Is_Loading,LEN($A931)=0),"",SWDATA!R916)</f>
        <v>0</v>
      </c>
      <c r="Z931" s="266" t="str">
        <f t="shared" si="3434"/>
        <v/>
      </c>
      <c r="AA931" s="266">
        <f>IF(OR(Is_Loading,LEN($A931)=0),"",SWDATA!T916)</f>
        <v>0</v>
      </c>
      <c r="AB931" s="267">
        <f>IF(OR(Is_Loading,LEN($A931)=0),"",SWDATA!U916)</f>
        <v>0</v>
      </c>
      <c r="AC931" s="267">
        <f>IF(OR(Is_Loading,LEN($A931)=0),"",SWDATA!V916)</f>
        <v>0</v>
      </c>
      <c r="AD931" s="266" t="str">
        <f t="shared" si="3318"/>
        <v/>
      </c>
      <c r="AE931" s="266">
        <f>IF(OR(Is_Loading,LEN($A931)=0),"",SWDATA!X916)</f>
        <v>0</v>
      </c>
      <c r="AF931" s="267">
        <f>IF(OR(Is_Loading,LEN($A931)=0),"",SWDATA!Y916)</f>
        <v>0</v>
      </c>
      <c r="AG931" s="267">
        <f>IF(OR(Is_Loading,LEN($A931)=0),"",SWDATA!Z916)</f>
        <v>0</v>
      </c>
      <c r="AH931" s="266" t="str">
        <f t="shared" si="3319"/>
        <v/>
      </c>
      <c r="AI931" s="266">
        <f>IF(OR(Is_Loading,LEN($A931)=0),"",SWDATA!AB916)</f>
        <v>0</v>
      </c>
      <c r="AJ931" s="267">
        <f>IF(OR(Is_Loading,LEN($A931)=0),"",SWDATA!AC916)</f>
        <v>0</v>
      </c>
      <c r="AK931" s="267">
        <f>IF(OR(Is_Loading,LEN($A931)=0),"",SWDATA!AD916)</f>
        <v>0</v>
      </c>
      <c r="AL931" s="266" t="str">
        <f t="shared" si="3320"/>
        <v/>
      </c>
      <c r="AM931" s="266">
        <f>IF(OR(Is_Loading,LEN($A931)=0),"",SWDATA!AF916)</f>
        <v>0</v>
      </c>
      <c r="AN931" s="267">
        <f>IF(OR(Is_Loading,LEN($A931)=0),"",SWDATA!AG916)</f>
        <v>0</v>
      </c>
      <c r="AO931" s="323">
        <f>IF(OR(Is_Loading,LEN($A931)=0),"",SWDATA!AH916)</f>
        <v>0</v>
      </c>
      <c r="AP931" s="320" t="str">
        <f t="shared" si="3321"/>
        <v/>
      </c>
      <c r="AQ931" s="266">
        <f>IF(OR(Is_Loading,LEN($A931)=0),"",SWDATA!AJ916)</f>
        <v>0</v>
      </c>
      <c r="AR931" s="267">
        <f>IF(OR(Is_Loading,LEN($A931)=0),"",SWDATA!AK916)</f>
        <v>0</v>
      </c>
      <c r="AS931" s="267">
        <f>IF(OR(Is_Loading,LEN($A931)=0),"",SWDATA!AL916)</f>
        <v>0</v>
      </c>
      <c r="AT931" s="266" t="str">
        <f t="shared" si="3322"/>
        <v/>
      </c>
      <c r="AU931" s="266">
        <f>IF(OR(Is_Loading,LEN($A931)=0),"",SWDATA!AN916)</f>
        <v>0</v>
      </c>
      <c r="AV931" s="267">
        <f>IF(OR(Is_Loading,LEN($A931)=0),"",SWDATA!AO916)</f>
        <v>0</v>
      </c>
      <c r="AW931" s="267">
        <f>IF(OR(Is_Loading,LEN($A931)=0),"",SWDATA!AP916)</f>
        <v>0</v>
      </c>
      <c r="AX931" s="266" t="str">
        <f t="shared" si="3323"/>
        <v/>
      </c>
      <c r="AY931" s="266">
        <f>IF(OR(Is_Loading,LEN($A931)=0),"",SWDATA!AR916)</f>
        <v>0</v>
      </c>
      <c r="AZ931" s="267">
        <f>IF(OR(Is_Loading,LEN($A931)=0),"",SWDATA!AS916)</f>
        <v>0</v>
      </c>
      <c r="BA931" s="267">
        <f>IF(OR(Is_Loading,LEN($A931)=0),"",SWDATA!AT916)</f>
        <v>0</v>
      </c>
      <c r="BB931" s="266" t="str">
        <f t="shared" si="3324"/>
        <v/>
      </c>
      <c r="BC931" s="266">
        <f>IF(OR(Is_Loading,LEN($A931)=0),"",SWDATA!AV916)</f>
        <v>0</v>
      </c>
      <c r="BD931" s="267">
        <f>IF(OR(Is_Loading,LEN($A931)=0),"",SWDATA!AW916)</f>
        <v>0</v>
      </c>
      <c r="BE931" s="323">
        <f>IF(OR(Is_Loading,LEN($A931)=0),"",SWDATA!AX916)</f>
        <v>0</v>
      </c>
      <c r="BF931" s="320" t="str">
        <f t="shared" si="3325"/>
        <v/>
      </c>
      <c r="BG931" s="11"/>
      <c r="BH931" s="11"/>
      <c r="BI931" s="11"/>
      <c r="BJ931" s="11"/>
      <c r="BK931" s="11"/>
      <c r="BL931" s="11"/>
      <c r="BM931" s="11"/>
      <c r="BN931" s="11"/>
      <c r="BO931" s="11"/>
      <c r="BP931" s="11"/>
      <c r="BQ931" s="11"/>
      <c r="BR931" s="11"/>
      <c r="BS931" s="11"/>
      <c r="BT931" s="11"/>
      <c r="BU931" s="11"/>
      <c r="BV931" s="11"/>
      <c r="BW931" s="11"/>
      <c r="BX931" s="11"/>
      <c r="BY931" s="11"/>
      <c r="BZ931" s="11"/>
      <c r="CA931" s="11"/>
      <c r="CB931" s="11"/>
      <c r="CC931" s="11"/>
      <c r="CD931" s="11"/>
      <c r="CE931" s="11"/>
      <c r="CF931" s="11"/>
      <c r="CG931" s="11"/>
      <c r="CH931" s="11"/>
      <c r="CI931" s="11"/>
      <c r="CJ931" s="11"/>
      <c r="CK931" s="11"/>
      <c r="CL931" s="11"/>
      <c r="CM931" s="11"/>
      <c r="CN931" s="351"/>
      <c r="CO931" s="351"/>
      <c r="CP931" s="351"/>
      <c r="CQ931" s="351"/>
      <c r="CR931" s="351"/>
      <c r="CS931" s="351"/>
      <c r="CT931" s="351"/>
      <c r="CU931" s="351"/>
      <c r="CV931" s="351"/>
      <c r="CW931" s="351"/>
      <c r="CX931" s="351"/>
      <c r="CY931" s="351"/>
      <c r="CZ931" s="351"/>
      <c r="DA931" s="351"/>
      <c r="DB931" s="351"/>
      <c r="DC931" s="351"/>
      <c r="DD931" s="351"/>
      <c r="DE931" s="351"/>
      <c r="DF931" s="351"/>
      <c r="DG931" s="351"/>
      <c r="DH931" s="351"/>
      <c r="DI931" s="351"/>
      <c r="DJ931" s="351"/>
      <c r="DK931" s="351"/>
      <c r="DL931" s="351"/>
      <c r="DM931" s="351"/>
      <c r="DN931" s="351"/>
      <c r="DS931" s="372"/>
      <c r="DT931" s="374"/>
      <c r="DU931" s="375"/>
      <c r="DV931" s="375"/>
      <c r="DW931" s="375"/>
      <c r="DX931" s="375">
        <v>1</v>
      </c>
      <c r="DY931" s="375">
        <f t="shared" si="3402"/>
        <v>0</v>
      </c>
      <c r="DZ931" s="375">
        <f t="shared" si="3403"/>
        <v>0</v>
      </c>
      <c r="EA931" s="375">
        <f t="shared" si="3404"/>
        <v>1</v>
      </c>
      <c r="EB931" s="375">
        <f t="shared" si="3405"/>
        <v>0</v>
      </c>
      <c r="EC931" s="375">
        <f t="shared" si="3406"/>
        <v>0</v>
      </c>
      <c r="ED931" s="375">
        <f t="shared" si="3407"/>
        <v>1</v>
      </c>
      <c r="EE931" s="375">
        <f t="shared" si="3408"/>
        <v>0</v>
      </c>
      <c r="EF931" s="375">
        <f t="shared" si="3409"/>
        <v>0</v>
      </c>
      <c r="EG931" s="375">
        <f t="shared" si="3410"/>
        <v>1</v>
      </c>
      <c r="EH931" s="375">
        <f t="shared" si="3411"/>
        <v>0</v>
      </c>
      <c r="EI931" s="375">
        <f t="shared" si="3412"/>
        <v>0</v>
      </c>
      <c r="EJ931" s="375">
        <f t="shared" si="3413"/>
        <v>1</v>
      </c>
      <c r="EK931" s="375">
        <f t="shared" si="3414"/>
        <v>0</v>
      </c>
      <c r="EL931" s="375">
        <f t="shared" si="3415"/>
        <v>0</v>
      </c>
      <c r="EM931" s="375">
        <f t="shared" si="3416"/>
        <v>1</v>
      </c>
      <c r="EN931" s="375">
        <f t="shared" si="3417"/>
        <v>0</v>
      </c>
      <c r="EO931" s="375">
        <f t="shared" si="3418"/>
        <v>0</v>
      </c>
      <c r="EP931" s="375">
        <f t="shared" si="3419"/>
        <v>1</v>
      </c>
      <c r="EQ931" s="375">
        <f t="shared" si="3420"/>
        <v>0</v>
      </c>
      <c r="ER931" s="375">
        <f t="shared" si="3421"/>
        <v>0</v>
      </c>
      <c r="ES931" s="375">
        <f t="shared" si="3422"/>
        <v>1</v>
      </c>
      <c r="ET931" s="375">
        <f t="shared" si="3423"/>
        <v>0</v>
      </c>
      <c r="EU931" s="375">
        <f t="shared" si="3424"/>
        <v>0</v>
      </c>
      <c r="EV931" s="375">
        <f t="shared" si="3425"/>
        <v>1</v>
      </c>
      <c r="EW931" s="375">
        <f t="shared" si="3426"/>
        <v>0</v>
      </c>
      <c r="EX931" s="375">
        <f t="shared" si="3427"/>
        <v>0</v>
      </c>
      <c r="EY931" s="375">
        <f t="shared" si="3428"/>
        <v>1</v>
      </c>
      <c r="EZ931" s="375">
        <f t="shared" si="3429"/>
        <v>0</v>
      </c>
      <c r="FA931" s="375">
        <f t="shared" si="3430"/>
        <v>0</v>
      </c>
      <c r="FB931" s="375">
        <f t="shared" si="3431"/>
        <v>1</v>
      </c>
      <c r="FC931" s="375">
        <f t="shared" si="3432"/>
        <v>0</v>
      </c>
      <c r="FD931" s="375">
        <f t="shared" si="3433"/>
        <v>0</v>
      </c>
      <c r="FE931" s="376"/>
      <c r="FF931" s="372"/>
      <c r="FG931" s="372"/>
      <c r="FH931" s="372"/>
      <c r="FI931" s="372"/>
      <c r="FJ931" s="372"/>
      <c r="FK931" s="372"/>
      <c r="FL931" s="372"/>
      <c r="FM931" s="372"/>
      <c r="FN931" s="372"/>
      <c r="FO931" s="372"/>
      <c r="FP931" s="372"/>
      <c r="FQ931" s="372"/>
      <c r="FR931" s="372"/>
      <c r="FS931" s="372"/>
      <c r="FT931" s="372"/>
      <c r="FU931" s="372"/>
      <c r="FV931" s="372"/>
      <c r="FW931" s="372"/>
      <c r="FX931" s="372"/>
      <c r="FY931" s="372"/>
      <c r="FZ931" s="372"/>
      <c r="GA931" s="372"/>
      <c r="GB931" s="372"/>
      <c r="GC931" s="372"/>
      <c r="GD931" s="372"/>
      <c r="GE931" s="372"/>
      <c r="GF931" s="372"/>
      <c r="GG931" s="372"/>
      <c r="GH931" s="372"/>
      <c r="GI931" s="372"/>
      <c r="GJ931" s="372"/>
      <c r="GK931" s="372"/>
      <c r="GL931" s="372"/>
      <c r="GM931" s="372"/>
      <c r="GN931" s="372"/>
      <c r="GO931" s="372"/>
      <c r="GP931" s="372"/>
      <c r="GQ931" s="372"/>
      <c r="GR931" s="372"/>
      <c r="GS931" s="372"/>
      <c r="GT931" s="372"/>
      <c r="GU931" s="372"/>
      <c r="GV931" s="372"/>
      <c r="GW931" s="372"/>
      <c r="GX931" s="372"/>
      <c r="GY931" s="372"/>
      <c r="GZ931" s="372"/>
      <c r="HA931" s="372"/>
      <c r="HB931" s="372"/>
      <c r="HC931" s="372"/>
    </row>
    <row r="932" spans="1:211" s="373" customFormat="1" ht="15" hidden="1" customHeight="1" outlineLevel="1" x14ac:dyDescent="0.2">
      <c r="A932" s="366">
        <f>SWDATA!O917</f>
        <v>0</v>
      </c>
      <c r="B932" s="366">
        <f>SWDATA!M917</f>
        <v>0</v>
      </c>
      <c r="C932" s="351">
        <f>IF(AND(SWDATA!M917=1,SWDATA!Q917="promotions"),SWDATA!P917,0)</f>
        <v>0</v>
      </c>
      <c r="D932" s="367">
        <f>ROW(SWDATA!M917)</f>
        <v>917</v>
      </c>
      <c r="E932" s="368">
        <f t="shared" si="3437"/>
        <v>0</v>
      </c>
      <c r="F932" s="369">
        <f t="shared" si="3313"/>
        <v>1</v>
      </c>
      <c r="G932" s="366" t="str">
        <f t="shared" si="3314"/>
        <v/>
      </c>
      <c r="H932" s="370"/>
      <c r="J932" s="238">
        <f t="shared" si="3315"/>
        <v>0</v>
      </c>
      <c r="K932" s="239" t="str">
        <f t="shared" si="3316"/>
        <v/>
      </c>
      <c r="L932" s="342"/>
      <c r="M932" s="345"/>
      <c r="N932" s="340" t="str">
        <f>IF(LEN(SWDATA!F917)=0,"",N931)</f>
        <v/>
      </c>
      <c r="O932" s="296" t="str">
        <f>IF(LEN(SWDATA!G917)=0,"",O931)</f>
        <v/>
      </c>
      <c r="P932" s="297" t="str">
        <f>IF(LEN(SWDATA!C917)=0,"",SWDATA!C917)</f>
        <v/>
      </c>
      <c r="Q932" s="312" t="str">
        <f t="shared" si="3317"/>
        <v/>
      </c>
      <c r="R932" s="223" t="s">
        <v>261</v>
      </c>
      <c r="S932" s="224"/>
      <c r="T932" s="224"/>
      <c r="U932" s="264" t="s">
        <v>602</v>
      </c>
      <c r="V932" s="205" t="s">
        <v>221</v>
      </c>
      <c r="W932" s="266">
        <f>IF(OR(Is_Loading,LEN($A932)=0),"",SWDATA!P917)</f>
        <v>0</v>
      </c>
      <c r="X932" s="267">
        <f>IF(OR(Is_Loading,LEN($A932)=0),"",SWDATA!Q917)</f>
        <v>0</v>
      </c>
      <c r="Y932" s="267">
        <f>IF(OR(Is_Loading,LEN($A932)=0),"",SWDATA!R917)</f>
        <v>0</v>
      </c>
      <c r="Z932" s="266" t="str">
        <f t="shared" si="3434"/>
        <v/>
      </c>
      <c r="AA932" s="266">
        <f>IF(OR(Is_Loading,LEN($A932)=0),"",SWDATA!T917)</f>
        <v>0</v>
      </c>
      <c r="AB932" s="267">
        <f>IF(OR(Is_Loading,LEN($A932)=0),"",SWDATA!U917)</f>
        <v>0</v>
      </c>
      <c r="AC932" s="267">
        <f>IF(OR(Is_Loading,LEN($A932)=0),"",SWDATA!V917)</f>
        <v>0</v>
      </c>
      <c r="AD932" s="266" t="str">
        <f t="shared" si="3318"/>
        <v/>
      </c>
      <c r="AE932" s="266">
        <f>IF(OR(Is_Loading,LEN($A932)=0),"",SWDATA!X917)</f>
        <v>0</v>
      </c>
      <c r="AF932" s="267">
        <f>IF(OR(Is_Loading,LEN($A932)=0),"",SWDATA!Y917)</f>
        <v>0</v>
      </c>
      <c r="AG932" s="267">
        <f>IF(OR(Is_Loading,LEN($A932)=0),"",SWDATA!Z917)</f>
        <v>0</v>
      </c>
      <c r="AH932" s="266" t="str">
        <f t="shared" si="3319"/>
        <v/>
      </c>
      <c r="AI932" s="266">
        <f>IF(OR(Is_Loading,LEN($A932)=0),"",SWDATA!AB917)</f>
        <v>0</v>
      </c>
      <c r="AJ932" s="267">
        <f>IF(OR(Is_Loading,LEN($A932)=0),"",SWDATA!AC917)</f>
        <v>0</v>
      </c>
      <c r="AK932" s="267">
        <f>IF(OR(Is_Loading,LEN($A932)=0),"",SWDATA!AD917)</f>
        <v>0</v>
      </c>
      <c r="AL932" s="266" t="str">
        <f t="shared" si="3320"/>
        <v/>
      </c>
      <c r="AM932" s="266">
        <f>IF(OR(Is_Loading,LEN($A932)=0),"",SWDATA!AF917)</f>
        <v>0</v>
      </c>
      <c r="AN932" s="267">
        <f>IF(OR(Is_Loading,LEN($A932)=0),"",SWDATA!AG917)</f>
        <v>0</v>
      </c>
      <c r="AO932" s="323">
        <f>IF(OR(Is_Loading,LEN($A932)=0),"",SWDATA!AH917)</f>
        <v>0</v>
      </c>
      <c r="AP932" s="320" t="str">
        <f t="shared" si="3321"/>
        <v/>
      </c>
      <c r="AQ932" s="266">
        <f>IF(OR(Is_Loading,LEN($A932)=0),"",SWDATA!AJ917)</f>
        <v>0</v>
      </c>
      <c r="AR932" s="267">
        <f>IF(OR(Is_Loading,LEN($A932)=0),"",SWDATA!AK917)</f>
        <v>0</v>
      </c>
      <c r="AS932" s="267">
        <f>IF(OR(Is_Loading,LEN($A932)=0),"",SWDATA!AL917)</f>
        <v>0</v>
      </c>
      <c r="AT932" s="266" t="str">
        <f t="shared" si="3322"/>
        <v/>
      </c>
      <c r="AU932" s="266">
        <f>IF(OR(Is_Loading,LEN($A932)=0),"",SWDATA!AN917)</f>
        <v>0</v>
      </c>
      <c r="AV932" s="267">
        <f>IF(OR(Is_Loading,LEN($A932)=0),"",SWDATA!AO917)</f>
        <v>0</v>
      </c>
      <c r="AW932" s="267">
        <f>IF(OR(Is_Loading,LEN($A932)=0),"",SWDATA!AP917)</f>
        <v>0</v>
      </c>
      <c r="AX932" s="266" t="str">
        <f t="shared" si="3323"/>
        <v/>
      </c>
      <c r="AY932" s="266">
        <f>IF(OR(Is_Loading,LEN($A932)=0),"",SWDATA!AR917)</f>
        <v>0</v>
      </c>
      <c r="AZ932" s="267">
        <f>IF(OR(Is_Loading,LEN($A932)=0),"",SWDATA!AS917)</f>
        <v>0</v>
      </c>
      <c r="BA932" s="267">
        <f>IF(OR(Is_Loading,LEN($A932)=0),"",SWDATA!AT917)</f>
        <v>0</v>
      </c>
      <c r="BB932" s="266" t="str">
        <f t="shared" si="3324"/>
        <v/>
      </c>
      <c r="BC932" s="266">
        <f>IF(OR(Is_Loading,LEN($A932)=0),"",SWDATA!AV917)</f>
        <v>0</v>
      </c>
      <c r="BD932" s="267">
        <f>IF(OR(Is_Loading,LEN($A932)=0),"",SWDATA!AW917)</f>
        <v>0</v>
      </c>
      <c r="BE932" s="323">
        <f>IF(OR(Is_Loading,LEN($A932)=0),"",SWDATA!AX917)</f>
        <v>0</v>
      </c>
      <c r="BF932" s="320" t="str">
        <f t="shared" si="3325"/>
        <v/>
      </c>
      <c r="BG932" s="11"/>
      <c r="BH932" s="11"/>
      <c r="BI932" s="11"/>
      <c r="BJ932" s="11"/>
      <c r="BK932" s="11"/>
      <c r="BL932" s="11"/>
      <c r="BM932" s="11"/>
      <c r="BN932" s="11"/>
      <c r="BO932" s="11"/>
      <c r="BP932" s="11"/>
      <c r="BQ932" s="11"/>
      <c r="BR932" s="11"/>
      <c r="BS932" s="11"/>
      <c r="BT932" s="11"/>
      <c r="BU932" s="11"/>
      <c r="BV932" s="11"/>
      <c r="BW932" s="11"/>
      <c r="BX932" s="11"/>
      <c r="BY932" s="11"/>
      <c r="BZ932" s="11"/>
      <c r="CA932" s="11"/>
      <c r="CB932" s="11"/>
      <c r="CC932" s="11"/>
      <c r="CD932" s="11"/>
      <c r="CE932" s="11"/>
      <c r="CF932" s="11"/>
      <c r="CG932" s="11"/>
      <c r="CH932" s="11"/>
      <c r="CI932" s="11"/>
      <c r="CJ932" s="11"/>
      <c r="CK932" s="11"/>
      <c r="CL932" s="11"/>
      <c r="CM932" s="11"/>
      <c r="CN932" s="351"/>
      <c r="CO932" s="351"/>
      <c r="CP932" s="351"/>
      <c r="CQ932" s="351"/>
      <c r="CR932" s="351"/>
      <c r="CS932" s="351"/>
      <c r="CT932" s="351"/>
      <c r="CU932" s="351"/>
      <c r="CV932" s="351"/>
      <c r="CW932" s="351"/>
      <c r="CX932" s="351"/>
      <c r="CY932" s="351"/>
      <c r="CZ932" s="351"/>
      <c r="DA932" s="351"/>
      <c r="DB932" s="351"/>
      <c r="DC932" s="351"/>
      <c r="DD932" s="351"/>
      <c r="DE932" s="351"/>
      <c r="DF932" s="351"/>
      <c r="DG932" s="351"/>
      <c r="DH932" s="351"/>
      <c r="DI932" s="351"/>
      <c r="DJ932" s="351"/>
      <c r="DK932" s="351"/>
      <c r="DL932" s="351"/>
      <c r="DM932" s="351"/>
      <c r="DN932" s="351"/>
      <c r="DS932" s="372"/>
      <c r="DT932" s="374"/>
      <c r="DU932" s="375"/>
      <c r="DV932" s="375"/>
      <c r="DW932" s="375"/>
      <c r="DX932" s="375">
        <v>1</v>
      </c>
      <c r="DY932" s="375">
        <f t="shared" si="3402"/>
        <v>0</v>
      </c>
      <c r="DZ932" s="375">
        <f t="shared" si="3403"/>
        <v>0</v>
      </c>
      <c r="EA932" s="375">
        <f t="shared" si="3404"/>
        <v>1</v>
      </c>
      <c r="EB932" s="375">
        <f t="shared" si="3405"/>
        <v>0</v>
      </c>
      <c r="EC932" s="375">
        <f t="shared" si="3406"/>
        <v>0</v>
      </c>
      <c r="ED932" s="375">
        <f t="shared" si="3407"/>
        <v>1</v>
      </c>
      <c r="EE932" s="375">
        <f t="shared" si="3408"/>
        <v>0</v>
      </c>
      <c r="EF932" s="375">
        <f t="shared" si="3409"/>
        <v>0</v>
      </c>
      <c r="EG932" s="375">
        <f t="shared" si="3410"/>
        <v>1</v>
      </c>
      <c r="EH932" s="375">
        <f t="shared" si="3411"/>
        <v>0</v>
      </c>
      <c r="EI932" s="375">
        <f t="shared" si="3412"/>
        <v>0</v>
      </c>
      <c r="EJ932" s="375">
        <f t="shared" si="3413"/>
        <v>1</v>
      </c>
      <c r="EK932" s="375">
        <f t="shared" si="3414"/>
        <v>0</v>
      </c>
      <c r="EL932" s="375">
        <f t="shared" si="3415"/>
        <v>0</v>
      </c>
      <c r="EM932" s="375">
        <f t="shared" si="3416"/>
        <v>1</v>
      </c>
      <c r="EN932" s="375">
        <f t="shared" si="3417"/>
        <v>0</v>
      </c>
      <c r="EO932" s="375">
        <f t="shared" si="3418"/>
        <v>0</v>
      </c>
      <c r="EP932" s="375">
        <f t="shared" si="3419"/>
        <v>1</v>
      </c>
      <c r="EQ932" s="375">
        <f t="shared" si="3420"/>
        <v>0</v>
      </c>
      <c r="ER932" s="375">
        <f t="shared" si="3421"/>
        <v>0</v>
      </c>
      <c r="ES932" s="375">
        <f t="shared" si="3422"/>
        <v>1</v>
      </c>
      <c r="ET932" s="375">
        <f t="shared" si="3423"/>
        <v>0</v>
      </c>
      <c r="EU932" s="375">
        <f t="shared" si="3424"/>
        <v>0</v>
      </c>
      <c r="EV932" s="375">
        <f t="shared" si="3425"/>
        <v>1</v>
      </c>
      <c r="EW932" s="375">
        <f t="shared" si="3426"/>
        <v>0</v>
      </c>
      <c r="EX932" s="375">
        <f t="shared" si="3427"/>
        <v>0</v>
      </c>
      <c r="EY932" s="375">
        <f t="shared" si="3428"/>
        <v>1</v>
      </c>
      <c r="EZ932" s="375">
        <f t="shared" si="3429"/>
        <v>0</v>
      </c>
      <c r="FA932" s="375">
        <f t="shared" si="3430"/>
        <v>0</v>
      </c>
      <c r="FB932" s="375">
        <f t="shared" si="3431"/>
        <v>1</v>
      </c>
      <c r="FC932" s="375">
        <f t="shared" si="3432"/>
        <v>0</v>
      </c>
      <c r="FD932" s="375">
        <f t="shared" si="3433"/>
        <v>0</v>
      </c>
      <c r="FE932" s="376"/>
      <c r="FF932" s="372"/>
      <c r="FG932" s="372"/>
      <c r="FH932" s="372"/>
      <c r="FI932" s="372"/>
      <c r="FJ932" s="372"/>
      <c r="FK932" s="372"/>
      <c r="FL932" s="372"/>
      <c r="FM932" s="372"/>
      <c r="FN932" s="372"/>
      <c r="FO932" s="372"/>
      <c r="FP932" s="372"/>
      <c r="FQ932" s="372"/>
      <c r="FR932" s="372"/>
      <c r="FS932" s="372"/>
      <c r="FT932" s="372"/>
      <c r="FU932" s="372"/>
      <c r="FV932" s="372"/>
      <c r="FW932" s="372"/>
      <c r="FX932" s="372"/>
      <c r="FY932" s="372"/>
      <c r="FZ932" s="372"/>
      <c r="GA932" s="372"/>
      <c r="GB932" s="372"/>
      <c r="GC932" s="372"/>
      <c r="GD932" s="372"/>
      <c r="GE932" s="372"/>
      <c r="GF932" s="372"/>
      <c r="GG932" s="372"/>
      <c r="GH932" s="372"/>
      <c r="GI932" s="372"/>
      <c r="GJ932" s="372"/>
      <c r="GK932" s="372"/>
      <c r="GL932" s="372"/>
      <c r="GM932" s="372"/>
      <c r="GN932" s="372"/>
      <c r="GO932" s="372"/>
      <c r="GP932" s="372"/>
      <c r="GQ932" s="372"/>
      <c r="GR932" s="372"/>
      <c r="GS932" s="372"/>
      <c r="GT932" s="372"/>
      <c r="GU932" s="372"/>
      <c r="GV932" s="372"/>
      <c r="GW932" s="372"/>
      <c r="GX932" s="372"/>
      <c r="GY932" s="372"/>
      <c r="GZ932" s="372"/>
      <c r="HA932" s="372"/>
      <c r="HB932" s="372"/>
      <c r="HC932" s="372"/>
    </row>
    <row r="933" spans="1:211" s="373" customFormat="1" ht="15" hidden="1" customHeight="1" outlineLevel="1" x14ac:dyDescent="0.2">
      <c r="A933" s="366">
        <f>SWDATA!O918</f>
        <v>0</v>
      </c>
      <c r="B933" s="366">
        <f>SWDATA!M918</f>
        <v>0</v>
      </c>
      <c r="C933" s="351">
        <f>IF(AND(SWDATA!M918=1,SWDATA!Q918="promotions"),SWDATA!P918,0)</f>
        <v>0</v>
      </c>
      <c r="D933" s="367">
        <f>ROW(SWDATA!M918)</f>
        <v>918</v>
      </c>
      <c r="E933" s="368">
        <f t="shared" si="3437"/>
        <v>0</v>
      </c>
      <c r="F933" s="369">
        <f t="shared" si="3313"/>
        <v>1</v>
      </c>
      <c r="G933" s="366" t="str">
        <f t="shared" si="3314"/>
        <v/>
      </c>
      <c r="H933" s="370"/>
      <c r="J933" s="238">
        <f t="shared" si="3315"/>
        <v>0</v>
      </c>
      <c r="K933" s="239" t="str">
        <f t="shared" si="3316"/>
        <v/>
      </c>
      <c r="L933" s="342"/>
      <c r="M933" s="345"/>
      <c r="N933" s="340" t="str">
        <f>IF(LEN(SWDATA!F918)=0,"",N932)</f>
        <v/>
      </c>
      <c r="O933" s="296" t="str">
        <f>IF(LEN(SWDATA!G918)=0,"",O932)</f>
        <v/>
      </c>
      <c r="P933" s="297" t="str">
        <f>IF(LEN(SWDATA!C918)=0,"",SWDATA!C918)</f>
        <v/>
      </c>
      <c r="Q933" s="312" t="str">
        <f t="shared" si="3317"/>
        <v/>
      </c>
      <c r="R933" s="223" t="s">
        <v>261</v>
      </c>
      <c r="S933" s="224"/>
      <c r="T933" s="224"/>
      <c r="U933" s="264" t="s">
        <v>629</v>
      </c>
      <c r="V933" s="205" t="s">
        <v>221</v>
      </c>
      <c r="W933" s="266">
        <f>IF(OR(Is_Loading,LEN($A933)=0),"",SWDATA!P918)</f>
        <v>0</v>
      </c>
      <c r="X933" s="267">
        <f>IF(OR(Is_Loading,LEN($A933)=0),"",SWDATA!Q918)</f>
        <v>0</v>
      </c>
      <c r="Y933" s="267">
        <f>IF(OR(Is_Loading,LEN($A933)=0),"",SWDATA!R918)</f>
        <v>0</v>
      </c>
      <c r="Z933" s="266" t="str">
        <f t="shared" si="3434"/>
        <v/>
      </c>
      <c r="AA933" s="266">
        <f>IF(OR(Is_Loading,LEN($A933)=0),"",SWDATA!T918)</f>
        <v>0</v>
      </c>
      <c r="AB933" s="267">
        <f>IF(OR(Is_Loading,LEN($A933)=0),"",SWDATA!U918)</f>
        <v>0</v>
      </c>
      <c r="AC933" s="267">
        <f>IF(OR(Is_Loading,LEN($A933)=0),"",SWDATA!V918)</f>
        <v>0</v>
      </c>
      <c r="AD933" s="266" t="str">
        <f t="shared" si="3318"/>
        <v/>
      </c>
      <c r="AE933" s="266">
        <f>IF(OR(Is_Loading,LEN($A933)=0),"",SWDATA!X918)</f>
        <v>0</v>
      </c>
      <c r="AF933" s="267">
        <f>IF(OR(Is_Loading,LEN($A933)=0),"",SWDATA!Y918)</f>
        <v>0</v>
      </c>
      <c r="AG933" s="267">
        <f>IF(OR(Is_Loading,LEN($A933)=0),"",SWDATA!Z918)</f>
        <v>0</v>
      </c>
      <c r="AH933" s="266" t="str">
        <f t="shared" si="3319"/>
        <v/>
      </c>
      <c r="AI933" s="266">
        <f>IF(OR(Is_Loading,LEN($A933)=0),"",SWDATA!AB918)</f>
        <v>0</v>
      </c>
      <c r="AJ933" s="267">
        <f>IF(OR(Is_Loading,LEN($A933)=0),"",SWDATA!AC918)</f>
        <v>0</v>
      </c>
      <c r="AK933" s="267">
        <f>IF(OR(Is_Loading,LEN($A933)=0),"",SWDATA!AD918)</f>
        <v>0</v>
      </c>
      <c r="AL933" s="266" t="str">
        <f t="shared" si="3320"/>
        <v/>
      </c>
      <c r="AM933" s="266">
        <f>IF(OR(Is_Loading,LEN($A933)=0),"",SWDATA!AF918)</f>
        <v>0</v>
      </c>
      <c r="AN933" s="267">
        <f>IF(OR(Is_Loading,LEN($A933)=0),"",SWDATA!AG918)</f>
        <v>0</v>
      </c>
      <c r="AO933" s="323">
        <f>IF(OR(Is_Loading,LEN($A933)=0),"",SWDATA!AH918)</f>
        <v>0</v>
      </c>
      <c r="AP933" s="320" t="str">
        <f t="shared" si="3321"/>
        <v/>
      </c>
      <c r="AQ933" s="266">
        <f>IF(OR(Is_Loading,LEN($A933)=0),"",SWDATA!AJ918)</f>
        <v>0</v>
      </c>
      <c r="AR933" s="267">
        <f>IF(OR(Is_Loading,LEN($A933)=0),"",SWDATA!AK918)</f>
        <v>0</v>
      </c>
      <c r="AS933" s="267">
        <f>IF(OR(Is_Loading,LEN($A933)=0),"",SWDATA!AL918)</f>
        <v>0</v>
      </c>
      <c r="AT933" s="266" t="str">
        <f t="shared" si="3322"/>
        <v/>
      </c>
      <c r="AU933" s="266">
        <f>IF(OR(Is_Loading,LEN($A933)=0),"",SWDATA!AN918)</f>
        <v>0</v>
      </c>
      <c r="AV933" s="267">
        <f>IF(OR(Is_Loading,LEN($A933)=0),"",SWDATA!AO918)</f>
        <v>0</v>
      </c>
      <c r="AW933" s="267">
        <f>IF(OR(Is_Loading,LEN($A933)=0),"",SWDATA!AP918)</f>
        <v>0</v>
      </c>
      <c r="AX933" s="266" t="str">
        <f t="shared" si="3323"/>
        <v/>
      </c>
      <c r="AY933" s="266">
        <f>IF(OR(Is_Loading,LEN($A933)=0),"",SWDATA!AR918)</f>
        <v>0</v>
      </c>
      <c r="AZ933" s="267">
        <f>IF(OR(Is_Loading,LEN($A933)=0),"",SWDATA!AS918)</f>
        <v>0</v>
      </c>
      <c r="BA933" s="267">
        <f>IF(OR(Is_Loading,LEN($A933)=0),"",SWDATA!AT918)</f>
        <v>0</v>
      </c>
      <c r="BB933" s="266" t="str">
        <f t="shared" si="3324"/>
        <v/>
      </c>
      <c r="BC933" s="266">
        <f>IF(OR(Is_Loading,LEN($A933)=0),"",SWDATA!AV918)</f>
        <v>0</v>
      </c>
      <c r="BD933" s="267">
        <f>IF(OR(Is_Loading,LEN($A933)=0),"",SWDATA!AW918)</f>
        <v>0</v>
      </c>
      <c r="BE933" s="323">
        <f>IF(OR(Is_Loading,LEN($A933)=0),"",SWDATA!AX918)</f>
        <v>0</v>
      </c>
      <c r="BF933" s="320" t="str">
        <f t="shared" si="3325"/>
        <v/>
      </c>
      <c r="BG933" s="11"/>
      <c r="BH933" s="11"/>
      <c r="BI933" s="11"/>
      <c r="BJ933" s="11"/>
      <c r="BK933" s="11"/>
      <c r="BL933" s="11"/>
      <c r="BM933" s="11"/>
      <c r="BN933" s="11"/>
      <c r="BO933" s="11"/>
      <c r="BP933" s="11"/>
      <c r="BQ933" s="11"/>
      <c r="BR933" s="11"/>
      <c r="BS933" s="11"/>
      <c r="BT933" s="11"/>
      <c r="BU933" s="11"/>
      <c r="BV933" s="11"/>
      <c r="BW933" s="11"/>
      <c r="BX933" s="11"/>
      <c r="BY933" s="11"/>
      <c r="BZ933" s="11"/>
      <c r="CA933" s="11"/>
      <c r="CB933" s="11"/>
      <c r="CC933" s="11"/>
      <c r="CD933" s="11"/>
      <c r="CE933" s="11"/>
      <c r="CF933" s="11"/>
      <c r="CG933" s="11"/>
      <c r="CH933" s="11"/>
      <c r="CI933" s="11"/>
      <c r="CJ933" s="11"/>
      <c r="CK933" s="11"/>
      <c r="CL933" s="11"/>
      <c r="CM933" s="11"/>
      <c r="CN933" s="351"/>
      <c r="CO933" s="351"/>
      <c r="CP933" s="351"/>
      <c r="CQ933" s="351"/>
      <c r="CR933" s="351"/>
      <c r="CS933" s="351"/>
      <c r="CT933" s="351"/>
      <c r="CU933" s="351"/>
      <c r="CV933" s="351"/>
      <c r="CW933" s="351"/>
      <c r="CX933" s="351"/>
      <c r="CY933" s="351"/>
      <c r="CZ933" s="351"/>
      <c r="DA933" s="351"/>
      <c r="DB933" s="351"/>
      <c r="DC933" s="351"/>
      <c r="DD933" s="351"/>
      <c r="DE933" s="351"/>
      <c r="DF933" s="351"/>
      <c r="DG933" s="351"/>
      <c r="DH933" s="351"/>
      <c r="DI933" s="351"/>
      <c r="DJ933" s="351"/>
      <c r="DK933" s="351"/>
      <c r="DL933" s="351"/>
      <c r="DM933" s="351"/>
      <c r="DN933" s="351"/>
      <c r="DS933" s="372"/>
      <c r="DT933" s="374"/>
      <c r="DU933" s="375"/>
      <c r="DV933" s="375"/>
      <c r="DW933" s="375"/>
      <c r="DX933" s="375">
        <v>1</v>
      </c>
      <c r="DY933" s="375">
        <f t="shared" si="3402"/>
        <v>0</v>
      </c>
      <c r="DZ933" s="375">
        <f t="shared" si="3403"/>
        <v>0</v>
      </c>
      <c r="EA933" s="375">
        <f t="shared" si="3404"/>
        <v>1</v>
      </c>
      <c r="EB933" s="375">
        <f t="shared" si="3405"/>
        <v>0</v>
      </c>
      <c r="EC933" s="375">
        <f t="shared" si="3406"/>
        <v>0</v>
      </c>
      <c r="ED933" s="375">
        <f t="shared" si="3407"/>
        <v>1</v>
      </c>
      <c r="EE933" s="375">
        <f t="shared" si="3408"/>
        <v>0</v>
      </c>
      <c r="EF933" s="375">
        <f t="shared" si="3409"/>
        <v>0</v>
      </c>
      <c r="EG933" s="375">
        <f t="shared" si="3410"/>
        <v>1</v>
      </c>
      <c r="EH933" s="375">
        <f t="shared" si="3411"/>
        <v>0</v>
      </c>
      <c r="EI933" s="375">
        <f t="shared" si="3412"/>
        <v>0</v>
      </c>
      <c r="EJ933" s="375">
        <f t="shared" si="3413"/>
        <v>1</v>
      </c>
      <c r="EK933" s="375">
        <f t="shared" si="3414"/>
        <v>0</v>
      </c>
      <c r="EL933" s="375">
        <f t="shared" si="3415"/>
        <v>0</v>
      </c>
      <c r="EM933" s="375">
        <f t="shared" si="3416"/>
        <v>1</v>
      </c>
      <c r="EN933" s="375">
        <f t="shared" si="3417"/>
        <v>0</v>
      </c>
      <c r="EO933" s="375">
        <f t="shared" si="3418"/>
        <v>0</v>
      </c>
      <c r="EP933" s="375">
        <f t="shared" si="3419"/>
        <v>1</v>
      </c>
      <c r="EQ933" s="375">
        <f t="shared" si="3420"/>
        <v>0</v>
      </c>
      <c r="ER933" s="375">
        <f t="shared" si="3421"/>
        <v>0</v>
      </c>
      <c r="ES933" s="375">
        <f t="shared" si="3422"/>
        <v>1</v>
      </c>
      <c r="ET933" s="375">
        <f t="shared" si="3423"/>
        <v>0</v>
      </c>
      <c r="EU933" s="375">
        <f t="shared" si="3424"/>
        <v>0</v>
      </c>
      <c r="EV933" s="375">
        <f t="shared" si="3425"/>
        <v>1</v>
      </c>
      <c r="EW933" s="375">
        <f t="shared" si="3426"/>
        <v>0</v>
      </c>
      <c r="EX933" s="375">
        <f t="shared" si="3427"/>
        <v>0</v>
      </c>
      <c r="EY933" s="375">
        <f t="shared" si="3428"/>
        <v>1</v>
      </c>
      <c r="EZ933" s="375">
        <f t="shared" si="3429"/>
        <v>0</v>
      </c>
      <c r="FA933" s="375">
        <f t="shared" si="3430"/>
        <v>0</v>
      </c>
      <c r="FB933" s="375">
        <f t="shared" si="3431"/>
        <v>1</v>
      </c>
      <c r="FC933" s="375">
        <f t="shared" si="3432"/>
        <v>0</v>
      </c>
      <c r="FD933" s="375">
        <f t="shared" si="3433"/>
        <v>0</v>
      </c>
      <c r="FE933" s="376"/>
      <c r="FF933" s="372"/>
      <c r="FG933" s="372"/>
      <c r="FH933" s="372"/>
      <c r="FI933" s="372"/>
      <c r="FJ933" s="372"/>
      <c r="FK933" s="372"/>
      <c r="FL933" s="372"/>
      <c r="FM933" s="372"/>
      <c r="FN933" s="372"/>
      <c r="FO933" s="372"/>
      <c r="FP933" s="372"/>
      <c r="FQ933" s="372"/>
      <c r="FR933" s="372"/>
      <c r="FS933" s="372"/>
      <c r="FT933" s="372"/>
      <c r="FU933" s="372"/>
      <c r="FV933" s="372"/>
      <c r="FW933" s="372"/>
      <c r="FX933" s="372"/>
      <c r="FY933" s="372"/>
      <c r="FZ933" s="372"/>
      <c r="GA933" s="372"/>
      <c r="GB933" s="372"/>
      <c r="GC933" s="372"/>
      <c r="GD933" s="372"/>
      <c r="GE933" s="372"/>
      <c r="GF933" s="372"/>
      <c r="GG933" s="372"/>
      <c r="GH933" s="372"/>
      <c r="GI933" s="372"/>
      <c r="GJ933" s="372"/>
      <c r="GK933" s="372"/>
      <c r="GL933" s="372"/>
      <c r="GM933" s="372"/>
      <c r="GN933" s="372"/>
      <c r="GO933" s="372"/>
      <c r="GP933" s="372"/>
      <c r="GQ933" s="372"/>
      <c r="GR933" s="372"/>
      <c r="GS933" s="372"/>
      <c r="GT933" s="372"/>
      <c r="GU933" s="372"/>
      <c r="GV933" s="372"/>
      <c r="GW933" s="372"/>
      <c r="GX933" s="372"/>
      <c r="GY933" s="372"/>
      <c r="GZ933" s="372"/>
      <c r="HA933" s="372"/>
      <c r="HB933" s="372"/>
      <c r="HC933" s="372"/>
    </row>
    <row r="934" spans="1:211" s="373" customFormat="1" ht="15" hidden="1" customHeight="1" outlineLevel="1" x14ac:dyDescent="0.2">
      <c r="A934" s="366">
        <f>SWDATA!O919</f>
        <v>0</v>
      </c>
      <c r="B934" s="366">
        <f>SWDATA!M919</f>
        <v>0</v>
      </c>
      <c r="C934" s="351">
        <f>IF(AND(SWDATA!M919=1,SWDATA!Q919="promotions"),SWDATA!P919,0)</f>
        <v>0</v>
      </c>
      <c r="D934" s="367">
        <f>ROW(SWDATA!M919)</f>
        <v>919</v>
      </c>
      <c r="E934" s="368">
        <f t="shared" si="3437"/>
        <v>0</v>
      </c>
      <c r="F934" s="369">
        <f t="shared" si="3313"/>
        <v>1</v>
      </c>
      <c r="G934" s="366" t="str">
        <f t="shared" si="3314"/>
        <v/>
      </c>
      <c r="H934" s="370"/>
      <c r="J934" s="238">
        <f t="shared" si="3315"/>
        <v>0</v>
      </c>
      <c r="K934" s="239" t="str">
        <f t="shared" si="3316"/>
        <v/>
      </c>
      <c r="L934" s="342"/>
      <c r="M934" s="345"/>
      <c r="N934" s="340" t="str">
        <f>IF(LEN(SWDATA!F919)=0,"",N933)</f>
        <v/>
      </c>
      <c r="O934" s="296" t="str">
        <f>IF(LEN(SWDATA!G919)=0,"",O933)</f>
        <v/>
      </c>
      <c r="P934" s="297" t="str">
        <f>IF(LEN(SWDATA!C919)=0,"",SWDATA!C919)</f>
        <v/>
      </c>
      <c r="Q934" s="312" t="str">
        <f t="shared" si="3317"/>
        <v/>
      </c>
      <c r="R934" s="223" t="s">
        <v>261</v>
      </c>
      <c r="S934" s="224"/>
      <c r="T934" s="224"/>
      <c r="U934" s="264" t="s">
        <v>626</v>
      </c>
      <c r="V934" s="205" t="s">
        <v>221</v>
      </c>
      <c r="W934" s="266">
        <f>IF(OR(Is_Loading,LEN($A934)=0),"",SWDATA!P919)</f>
        <v>0</v>
      </c>
      <c r="X934" s="267">
        <f>IF(OR(Is_Loading,LEN($A934)=0),"",SWDATA!Q919)</f>
        <v>0</v>
      </c>
      <c r="Y934" s="267">
        <f>IF(OR(Is_Loading,LEN($A934)=0),"",SWDATA!R919)</f>
        <v>0</v>
      </c>
      <c r="Z934" s="266" t="str">
        <f t="shared" ref="Z934:Z938" si="3438">IF($A934=0,"",CHOOSE($F934,SUM(W934:Y934),SUM(W934:Y934)/3,Y934))</f>
        <v/>
      </c>
      <c r="AA934" s="266">
        <f>IF(OR(Is_Loading,LEN($A934)=0),"",SWDATA!T919)</f>
        <v>0</v>
      </c>
      <c r="AB934" s="267">
        <f>IF(OR(Is_Loading,LEN($A934)=0),"",SWDATA!U919)</f>
        <v>0</v>
      </c>
      <c r="AC934" s="267">
        <f>IF(OR(Is_Loading,LEN($A934)=0),"",SWDATA!V919)</f>
        <v>0</v>
      </c>
      <c r="AD934" s="266" t="str">
        <f t="shared" si="3318"/>
        <v/>
      </c>
      <c r="AE934" s="266">
        <f>IF(OR(Is_Loading,LEN($A934)=0),"",SWDATA!X919)</f>
        <v>0</v>
      </c>
      <c r="AF934" s="267">
        <f>IF(OR(Is_Loading,LEN($A934)=0),"",SWDATA!Y919)</f>
        <v>0</v>
      </c>
      <c r="AG934" s="267">
        <f>IF(OR(Is_Loading,LEN($A934)=0),"",SWDATA!Z919)</f>
        <v>0</v>
      </c>
      <c r="AH934" s="266" t="str">
        <f t="shared" si="3319"/>
        <v/>
      </c>
      <c r="AI934" s="266">
        <f>IF(OR(Is_Loading,LEN($A934)=0),"",SWDATA!AB919)</f>
        <v>0</v>
      </c>
      <c r="AJ934" s="267">
        <f>IF(OR(Is_Loading,LEN($A934)=0),"",SWDATA!AC919)</f>
        <v>0</v>
      </c>
      <c r="AK934" s="267">
        <f>IF(OR(Is_Loading,LEN($A934)=0),"",SWDATA!AD919)</f>
        <v>0</v>
      </c>
      <c r="AL934" s="266" t="str">
        <f t="shared" si="3320"/>
        <v/>
      </c>
      <c r="AM934" s="266">
        <f>IF(OR(Is_Loading,LEN($A934)=0),"",SWDATA!AF919)</f>
        <v>0</v>
      </c>
      <c r="AN934" s="267">
        <f>IF(OR(Is_Loading,LEN($A934)=0),"",SWDATA!AG919)</f>
        <v>0</v>
      </c>
      <c r="AO934" s="323">
        <f>IF(OR(Is_Loading,LEN($A934)=0),"",SWDATA!AH919)</f>
        <v>0</v>
      </c>
      <c r="AP934" s="320" t="str">
        <f t="shared" si="3321"/>
        <v/>
      </c>
      <c r="AQ934" s="266">
        <f>IF(OR(Is_Loading,LEN($A934)=0),"",SWDATA!AJ919)</f>
        <v>0</v>
      </c>
      <c r="AR934" s="267">
        <f>IF(OR(Is_Loading,LEN($A934)=0),"",SWDATA!AK919)</f>
        <v>0</v>
      </c>
      <c r="AS934" s="267">
        <f>IF(OR(Is_Loading,LEN($A934)=0),"",SWDATA!AL919)</f>
        <v>0</v>
      </c>
      <c r="AT934" s="266" t="str">
        <f t="shared" si="3322"/>
        <v/>
      </c>
      <c r="AU934" s="266">
        <f>IF(OR(Is_Loading,LEN($A934)=0),"",SWDATA!AN919)</f>
        <v>0</v>
      </c>
      <c r="AV934" s="267">
        <f>IF(OR(Is_Loading,LEN($A934)=0),"",SWDATA!AO919)</f>
        <v>0</v>
      </c>
      <c r="AW934" s="267">
        <f>IF(OR(Is_Loading,LEN($A934)=0),"",SWDATA!AP919)</f>
        <v>0</v>
      </c>
      <c r="AX934" s="266" t="str">
        <f t="shared" si="3323"/>
        <v/>
      </c>
      <c r="AY934" s="266">
        <f>IF(OR(Is_Loading,LEN($A934)=0),"",SWDATA!AR919)</f>
        <v>0</v>
      </c>
      <c r="AZ934" s="267">
        <f>IF(OR(Is_Loading,LEN($A934)=0),"",SWDATA!AS919)</f>
        <v>0</v>
      </c>
      <c r="BA934" s="267">
        <f>IF(OR(Is_Loading,LEN($A934)=0),"",SWDATA!AT919)</f>
        <v>0</v>
      </c>
      <c r="BB934" s="266" t="str">
        <f t="shared" si="3324"/>
        <v/>
      </c>
      <c r="BC934" s="266">
        <f>IF(OR(Is_Loading,LEN($A934)=0),"",SWDATA!AV919)</f>
        <v>0</v>
      </c>
      <c r="BD934" s="267">
        <f>IF(OR(Is_Loading,LEN($A934)=0),"",SWDATA!AW919)</f>
        <v>0</v>
      </c>
      <c r="BE934" s="323">
        <f>IF(OR(Is_Loading,LEN($A934)=0),"",SWDATA!AX919)</f>
        <v>0</v>
      </c>
      <c r="BF934" s="320" t="str">
        <f t="shared" si="3325"/>
        <v/>
      </c>
      <c r="BG934" s="11"/>
      <c r="BH934" s="11"/>
      <c r="BI934" s="11"/>
      <c r="BJ934" s="11"/>
      <c r="BK934" s="11"/>
      <c r="BL934" s="11"/>
      <c r="BM934" s="11"/>
      <c r="BN934" s="11"/>
      <c r="BO934" s="11"/>
      <c r="BP934" s="11"/>
      <c r="BQ934" s="11"/>
      <c r="BR934" s="11"/>
      <c r="BS934" s="11"/>
      <c r="BT934" s="11"/>
      <c r="BU934" s="11"/>
      <c r="BV934" s="11"/>
      <c r="BW934" s="11"/>
      <c r="BX934" s="11"/>
      <c r="BY934" s="11"/>
      <c r="BZ934" s="11"/>
      <c r="CA934" s="11"/>
      <c r="CB934" s="11"/>
      <c r="CC934" s="11"/>
      <c r="CD934" s="11"/>
      <c r="CE934" s="11"/>
      <c r="CF934" s="11"/>
      <c r="CG934" s="11"/>
      <c r="CH934" s="11"/>
      <c r="CI934" s="11"/>
      <c r="CJ934" s="11"/>
      <c r="CK934" s="11"/>
      <c r="CL934" s="11"/>
      <c r="CM934" s="11"/>
      <c r="CN934" s="351"/>
      <c r="CO934" s="351"/>
      <c r="CP934" s="351"/>
      <c r="CQ934" s="351"/>
      <c r="CR934" s="351"/>
      <c r="CS934" s="351"/>
      <c r="CT934" s="351"/>
      <c r="CU934" s="351"/>
      <c r="CV934" s="351"/>
      <c r="CW934" s="351"/>
      <c r="CX934" s="351"/>
      <c r="CY934" s="351"/>
      <c r="CZ934" s="351"/>
      <c r="DA934" s="351"/>
      <c r="DB934" s="351"/>
      <c r="DC934" s="351"/>
      <c r="DD934" s="351"/>
      <c r="DE934" s="351"/>
      <c r="DF934" s="351"/>
      <c r="DG934" s="351"/>
      <c r="DH934" s="351"/>
      <c r="DI934" s="351"/>
      <c r="DJ934" s="351"/>
      <c r="DK934" s="351"/>
      <c r="DL934" s="351"/>
      <c r="DM934" s="351"/>
      <c r="DN934" s="351"/>
      <c r="DS934" s="372"/>
      <c r="DT934" s="374"/>
      <c r="DU934" s="375"/>
      <c r="DV934" s="375"/>
      <c r="DW934" s="375"/>
      <c r="DX934" s="375">
        <v>1</v>
      </c>
      <c r="DY934" s="375">
        <f t="shared" si="3402"/>
        <v>0</v>
      </c>
      <c r="DZ934" s="375">
        <f t="shared" si="3403"/>
        <v>0</v>
      </c>
      <c r="EA934" s="375">
        <f t="shared" si="3404"/>
        <v>1</v>
      </c>
      <c r="EB934" s="375">
        <f t="shared" si="3405"/>
        <v>0</v>
      </c>
      <c r="EC934" s="375">
        <f t="shared" si="3406"/>
        <v>0</v>
      </c>
      <c r="ED934" s="375">
        <f t="shared" si="3407"/>
        <v>1</v>
      </c>
      <c r="EE934" s="375">
        <f t="shared" si="3408"/>
        <v>0</v>
      </c>
      <c r="EF934" s="375">
        <f t="shared" si="3409"/>
        <v>0</v>
      </c>
      <c r="EG934" s="375">
        <f t="shared" si="3410"/>
        <v>1</v>
      </c>
      <c r="EH934" s="375">
        <f t="shared" si="3411"/>
        <v>0</v>
      </c>
      <c r="EI934" s="375">
        <f t="shared" si="3412"/>
        <v>0</v>
      </c>
      <c r="EJ934" s="375">
        <f t="shared" si="3413"/>
        <v>1</v>
      </c>
      <c r="EK934" s="375">
        <f t="shared" si="3414"/>
        <v>0</v>
      </c>
      <c r="EL934" s="375">
        <f t="shared" si="3415"/>
        <v>0</v>
      </c>
      <c r="EM934" s="375">
        <f t="shared" si="3416"/>
        <v>1</v>
      </c>
      <c r="EN934" s="375">
        <f t="shared" si="3417"/>
        <v>0</v>
      </c>
      <c r="EO934" s="375">
        <f t="shared" si="3418"/>
        <v>0</v>
      </c>
      <c r="EP934" s="375">
        <f t="shared" si="3419"/>
        <v>1</v>
      </c>
      <c r="EQ934" s="375">
        <f t="shared" si="3420"/>
        <v>0</v>
      </c>
      <c r="ER934" s="375">
        <f t="shared" si="3421"/>
        <v>0</v>
      </c>
      <c r="ES934" s="375">
        <f t="shared" si="3422"/>
        <v>1</v>
      </c>
      <c r="ET934" s="375">
        <f t="shared" si="3423"/>
        <v>0</v>
      </c>
      <c r="EU934" s="375">
        <f t="shared" si="3424"/>
        <v>0</v>
      </c>
      <c r="EV934" s="375">
        <f t="shared" si="3425"/>
        <v>1</v>
      </c>
      <c r="EW934" s="375">
        <f t="shared" si="3426"/>
        <v>0</v>
      </c>
      <c r="EX934" s="375">
        <f t="shared" si="3427"/>
        <v>0</v>
      </c>
      <c r="EY934" s="375">
        <f t="shared" si="3428"/>
        <v>1</v>
      </c>
      <c r="EZ934" s="375">
        <f t="shared" si="3429"/>
        <v>0</v>
      </c>
      <c r="FA934" s="375">
        <f t="shared" si="3430"/>
        <v>0</v>
      </c>
      <c r="FB934" s="375">
        <f t="shared" si="3431"/>
        <v>1</v>
      </c>
      <c r="FC934" s="375">
        <f t="shared" si="3432"/>
        <v>0</v>
      </c>
      <c r="FD934" s="375">
        <f t="shared" si="3433"/>
        <v>0</v>
      </c>
      <c r="FE934" s="376"/>
      <c r="FF934" s="372"/>
      <c r="FG934" s="372"/>
      <c r="FH934" s="372"/>
      <c r="FI934" s="372"/>
      <c r="FJ934" s="372"/>
      <c r="FK934" s="372"/>
      <c r="FL934" s="372"/>
      <c r="FM934" s="372"/>
      <c r="FN934" s="372"/>
      <c r="FO934" s="372"/>
      <c r="FP934" s="372"/>
      <c r="FQ934" s="372"/>
      <c r="FR934" s="372"/>
      <c r="FS934" s="372"/>
      <c r="FT934" s="372"/>
      <c r="FU934" s="372"/>
      <c r="FV934" s="372"/>
      <c r="FW934" s="372"/>
      <c r="FX934" s="372"/>
      <c r="FY934" s="372"/>
      <c r="FZ934" s="372"/>
      <c r="GA934" s="372"/>
      <c r="GB934" s="372"/>
      <c r="GC934" s="372"/>
      <c r="GD934" s="372"/>
      <c r="GE934" s="372"/>
      <c r="GF934" s="372"/>
      <c r="GG934" s="372"/>
      <c r="GH934" s="372"/>
      <c r="GI934" s="372"/>
      <c r="GJ934" s="372"/>
      <c r="GK934" s="372"/>
      <c r="GL934" s="372"/>
      <c r="GM934" s="372"/>
      <c r="GN934" s="372"/>
      <c r="GO934" s="372"/>
      <c r="GP934" s="372"/>
      <c r="GQ934" s="372"/>
      <c r="GR934" s="372"/>
      <c r="GS934" s="372"/>
      <c r="GT934" s="372"/>
      <c r="GU934" s="372"/>
      <c r="GV934" s="372"/>
      <c r="GW934" s="372"/>
      <c r="GX934" s="372"/>
      <c r="GY934" s="372"/>
      <c r="GZ934" s="372"/>
      <c r="HA934" s="372"/>
      <c r="HB934" s="372"/>
      <c r="HC934" s="372"/>
    </row>
    <row r="935" spans="1:211" s="373" customFormat="1" ht="15" hidden="1" customHeight="1" outlineLevel="1" x14ac:dyDescent="0.2">
      <c r="A935" s="366">
        <f>SWDATA!O920</f>
        <v>0</v>
      </c>
      <c r="B935" s="366">
        <f>SWDATA!M920</f>
        <v>0</v>
      </c>
      <c r="C935" s="351">
        <f>IF(AND(SWDATA!M920=1,SWDATA!Q920="promotions"),SWDATA!P920,0)</f>
        <v>0</v>
      </c>
      <c r="D935" s="367">
        <f>ROW(SWDATA!M920)</f>
        <v>920</v>
      </c>
      <c r="E935" s="368">
        <f t="shared" si="3437"/>
        <v>0</v>
      </c>
      <c r="F935" s="369">
        <f t="shared" si="3313"/>
        <v>1</v>
      </c>
      <c r="G935" s="366" t="str">
        <f t="shared" si="3314"/>
        <v/>
      </c>
      <c r="H935" s="370"/>
      <c r="J935" s="238">
        <f t="shared" si="3315"/>
        <v>0</v>
      </c>
      <c r="K935" s="239" t="str">
        <f t="shared" si="3316"/>
        <v/>
      </c>
      <c r="L935" s="342"/>
      <c r="M935" s="345"/>
      <c r="N935" s="340" t="str">
        <f>IF(LEN(SWDATA!F920)=0,"",N934)</f>
        <v/>
      </c>
      <c r="O935" s="296" t="str">
        <f>IF(LEN(SWDATA!G920)=0,"",O934)</f>
        <v/>
      </c>
      <c r="P935" s="297" t="str">
        <f>IF(LEN(SWDATA!C920)=0,"",SWDATA!C920)</f>
        <v/>
      </c>
      <c r="Q935" s="312" t="str">
        <f t="shared" si="3317"/>
        <v/>
      </c>
      <c r="R935" s="223" t="s">
        <v>261</v>
      </c>
      <c r="S935" s="319" t="s">
        <v>485</v>
      </c>
      <c r="T935" s="224"/>
      <c r="U935" s="264" t="s">
        <v>608</v>
      </c>
      <c r="V935" s="205" t="s">
        <v>221</v>
      </c>
      <c r="W935" s="266">
        <f>IF(OR(Is_Loading,LEN($A935)=0),"",SWDATA!P920)</f>
        <v>0</v>
      </c>
      <c r="X935" s="267">
        <f>IF(OR(Is_Loading,LEN($A935)=0),"",SWDATA!Q920)</f>
        <v>0</v>
      </c>
      <c r="Y935" s="267">
        <f>IF(OR(Is_Loading,LEN($A935)=0),"",SWDATA!R920)</f>
        <v>0</v>
      </c>
      <c r="Z935" s="266" t="str">
        <f t="shared" si="3438"/>
        <v/>
      </c>
      <c r="AA935" s="266">
        <f>IF(OR(Is_Loading,LEN($A935)=0),"",SWDATA!T920)</f>
        <v>0</v>
      </c>
      <c r="AB935" s="267">
        <f>IF(OR(Is_Loading,LEN($A935)=0),"",SWDATA!U920)</f>
        <v>0</v>
      </c>
      <c r="AC935" s="267">
        <f>IF(OR(Is_Loading,LEN($A935)=0),"",SWDATA!V920)</f>
        <v>0</v>
      </c>
      <c r="AD935" s="266" t="str">
        <f t="shared" si="3318"/>
        <v/>
      </c>
      <c r="AE935" s="266">
        <f>IF(OR(Is_Loading,LEN($A935)=0),"",SWDATA!X920)</f>
        <v>0</v>
      </c>
      <c r="AF935" s="267">
        <f>IF(OR(Is_Loading,LEN($A935)=0),"",SWDATA!Y920)</f>
        <v>0</v>
      </c>
      <c r="AG935" s="267">
        <f>IF(OR(Is_Loading,LEN($A935)=0),"",SWDATA!Z920)</f>
        <v>0</v>
      </c>
      <c r="AH935" s="266" t="str">
        <f t="shared" si="3319"/>
        <v/>
      </c>
      <c r="AI935" s="266">
        <f>IF(OR(Is_Loading,LEN($A935)=0),"",SWDATA!AB920)</f>
        <v>0</v>
      </c>
      <c r="AJ935" s="267">
        <f>IF(OR(Is_Loading,LEN($A935)=0),"",SWDATA!AC920)</f>
        <v>0</v>
      </c>
      <c r="AK935" s="267">
        <f>IF(OR(Is_Loading,LEN($A935)=0),"",SWDATA!AD920)</f>
        <v>0</v>
      </c>
      <c r="AL935" s="266" t="str">
        <f t="shared" si="3320"/>
        <v/>
      </c>
      <c r="AM935" s="266">
        <f>IF(OR(Is_Loading,LEN($A935)=0),"",SWDATA!AF920)</f>
        <v>0</v>
      </c>
      <c r="AN935" s="267">
        <f>IF(OR(Is_Loading,LEN($A935)=0),"",SWDATA!AG920)</f>
        <v>0</v>
      </c>
      <c r="AO935" s="323">
        <f>IF(OR(Is_Loading,LEN($A935)=0),"",SWDATA!AH920)</f>
        <v>0</v>
      </c>
      <c r="AP935" s="320" t="str">
        <f t="shared" si="3321"/>
        <v/>
      </c>
      <c r="AQ935" s="266">
        <f>IF(OR(Is_Loading,LEN($A935)=0),"",SWDATA!AJ920)</f>
        <v>0</v>
      </c>
      <c r="AR935" s="267">
        <f>IF(OR(Is_Loading,LEN($A935)=0),"",SWDATA!AK920)</f>
        <v>0</v>
      </c>
      <c r="AS935" s="267">
        <f>IF(OR(Is_Loading,LEN($A935)=0),"",SWDATA!AL920)</f>
        <v>0</v>
      </c>
      <c r="AT935" s="266" t="str">
        <f t="shared" si="3322"/>
        <v/>
      </c>
      <c r="AU935" s="266">
        <f>IF(OR(Is_Loading,LEN($A935)=0),"",SWDATA!AN920)</f>
        <v>0</v>
      </c>
      <c r="AV935" s="267">
        <f>IF(OR(Is_Loading,LEN($A935)=0),"",SWDATA!AO920)</f>
        <v>0</v>
      </c>
      <c r="AW935" s="267">
        <f>IF(OR(Is_Loading,LEN($A935)=0),"",SWDATA!AP920)</f>
        <v>0</v>
      </c>
      <c r="AX935" s="266" t="str">
        <f t="shared" si="3323"/>
        <v/>
      </c>
      <c r="AY935" s="266">
        <f>IF(OR(Is_Loading,LEN($A935)=0),"",SWDATA!AR920)</f>
        <v>0</v>
      </c>
      <c r="AZ935" s="267">
        <f>IF(OR(Is_Loading,LEN($A935)=0),"",SWDATA!AS920)</f>
        <v>0</v>
      </c>
      <c r="BA935" s="267">
        <f>IF(OR(Is_Loading,LEN($A935)=0),"",SWDATA!AT920)</f>
        <v>0</v>
      </c>
      <c r="BB935" s="266" t="str">
        <f t="shared" si="3324"/>
        <v/>
      </c>
      <c r="BC935" s="266">
        <f>IF(OR(Is_Loading,LEN($A935)=0),"",SWDATA!AV920)</f>
        <v>0</v>
      </c>
      <c r="BD935" s="267">
        <f>IF(OR(Is_Loading,LEN($A935)=0),"",SWDATA!AW920)</f>
        <v>0</v>
      </c>
      <c r="BE935" s="323">
        <f>IF(OR(Is_Loading,LEN($A935)=0),"",SWDATA!AX920)</f>
        <v>0</v>
      </c>
      <c r="BF935" s="320" t="str">
        <f t="shared" si="3325"/>
        <v/>
      </c>
      <c r="BG935" s="11"/>
      <c r="BH935" s="11"/>
      <c r="BI935" s="11"/>
      <c r="BJ935" s="11"/>
      <c r="BK935" s="11"/>
      <c r="BL935" s="11"/>
      <c r="BM935" s="11"/>
      <c r="BN935" s="11"/>
      <c r="BO935" s="11"/>
      <c r="BP935" s="11"/>
      <c r="BQ935" s="11"/>
      <c r="BR935" s="11"/>
      <c r="BS935" s="11"/>
      <c r="BT935" s="11"/>
      <c r="BU935" s="11"/>
      <c r="BV935" s="11"/>
      <c r="BW935" s="11"/>
      <c r="BX935" s="11"/>
      <c r="BY935" s="11"/>
      <c r="BZ935" s="11"/>
      <c r="CA935" s="11"/>
      <c r="CB935" s="11"/>
      <c r="CC935" s="11"/>
      <c r="CD935" s="11"/>
      <c r="CE935" s="11"/>
      <c r="CF935" s="11"/>
      <c r="CG935" s="11"/>
      <c r="CH935" s="11"/>
      <c r="CI935" s="11"/>
      <c r="CJ935" s="11"/>
      <c r="CK935" s="11"/>
      <c r="CL935" s="11"/>
      <c r="CM935" s="11"/>
      <c r="CN935" s="351"/>
      <c r="CO935" s="351"/>
      <c r="CP935" s="351"/>
      <c r="CQ935" s="351"/>
      <c r="CR935" s="351"/>
      <c r="CS935" s="351"/>
      <c r="CT935" s="351"/>
      <c r="CU935" s="351"/>
      <c r="CV935" s="351"/>
      <c r="CW935" s="351"/>
      <c r="CX935" s="351"/>
      <c r="CY935" s="351"/>
      <c r="CZ935" s="351"/>
      <c r="DA935" s="351"/>
      <c r="DB935" s="351"/>
      <c r="DC935" s="351"/>
      <c r="DD935" s="351"/>
      <c r="DE935" s="351"/>
      <c r="DF935" s="351"/>
      <c r="DG935" s="351"/>
      <c r="DH935" s="351"/>
      <c r="DI935" s="351"/>
      <c r="DJ935" s="351"/>
      <c r="DK935" s="351"/>
      <c r="DL935" s="351"/>
      <c r="DM935" s="351"/>
      <c r="DN935" s="351"/>
      <c r="DS935" s="372"/>
      <c r="DT935" s="374"/>
      <c r="DU935" s="375"/>
      <c r="DV935" s="375"/>
      <c r="DW935" s="375"/>
      <c r="DX935" s="375">
        <v>1</v>
      </c>
      <c r="DY935" s="375">
        <f t="shared" si="3402"/>
        <v>0</v>
      </c>
      <c r="DZ935" s="375">
        <f t="shared" si="3403"/>
        <v>0</v>
      </c>
      <c r="EA935" s="375">
        <f t="shared" si="3404"/>
        <v>1</v>
      </c>
      <c r="EB935" s="375">
        <f t="shared" si="3405"/>
        <v>0</v>
      </c>
      <c r="EC935" s="375">
        <f t="shared" si="3406"/>
        <v>0</v>
      </c>
      <c r="ED935" s="375">
        <f t="shared" si="3407"/>
        <v>1</v>
      </c>
      <c r="EE935" s="375">
        <f t="shared" si="3408"/>
        <v>0</v>
      </c>
      <c r="EF935" s="375">
        <f t="shared" si="3409"/>
        <v>0</v>
      </c>
      <c r="EG935" s="375">
        <f t="shared" si="3410"/>
        <v>1</v>
      </c>
      <c r="EH935" s="375">
        <f t="shared" si="3411"/>
        <v>0</v>
      </c>
      <c r="EI935" s="375">
        <f t="shared" si="3412"/>
        <v>0</v>
      </c>
      <c r="EJ935" s="375">
        <f t="shared" si="3413"/>
        <v>1</v>
      </c>
      <c r="EK935" s="375">
        <f t="shared" si="3414"/>
        <v>0</v>
      </c>
      <c r="EL935" s="375">
        <f t="shared" si="3415"/>
        <v>0</v>
      </c>
      <c r="EM935" s="375">
        <f t="shared" si="3416"/>
        <v>1</v>
      </c>
      <c r="EN935" s="375">
        <f t="shared" si="3417"/>
        <v>0</v>
      </c>
      <c r="EO935" s="375">
        <f t="shared" si="3418"/>
        <v>0</v>
      </c>
      <c r="EP935" s="375">
        <f t="shared" si="3419"/>
        <v>1</v>
      </c>
      <c r="EQ935" s="375">
        <f t="shared" si="3420"/>
        <v>0</v>
      </c>
      <c r="ER935" s="375">
        <f t="shared" si="3421"/>
        <v>0</v>
      </c>
      <c r="ES935" s="375">
        <f t="shared" si="3422"/>
        <v>1</v>
      </c>
      <c r="ET935" s="375">
        <f t="shared" si="3423"/>
        <v>0</v>
      </c>
      <c r="EU935" s="375">
        <f t="shared" si="3424"/>
        <v>0</v>
      </c>
      <c r="EV935" s="375">
        <f t="shared" si="3425"/>
        <v>1</v>
      </c>
      <c r="EW935" s="375">
        <f t="shared" si="3426"/>
        <v>0</v>
      </c>
      <c r="EX935" s="375">
        <f t="shared" si="3427"/>
        <v>0</v>
      </c>
      <c r="EY935" s="375">
        <f t="shared" si="3428"/>
        <v>1</v>
      </c>
      <c r="EZ935" s="375">
        <f t="shared" si="3429"/>
        <v>0</v>
      </c>
      <c r="FA935" s="375">
        <f t="shared" si="3430"/>
        <v>0</v>
      </c>
      <c r="FB935" s="375">
        <f t="shared" si="3431"/>
        <v>1</v>
      </c>
      <c r="FC935" s="375">
        <f t="shared" si="3432"/>
        <v>0</v>
      </c>
      <c r="FD935" s="375">
        <f t="shared" si="3433"/>
        <v>0</v>
      </c>
      <c r="FE935" s="376"/>
      <c r="FF935" s="372"/>
      <c r="FG935" s="372"/>
      <c r="FH935" s="372"/>
      <c r="FI935" s="372"/>
      <c r="FJ935" s="372"/>
      <c r="FK935" s="372"/>
      <c r="FL935" s="372"/>
      <c r="FM935" s="372"/>
      <c r="FN935" s="372"/>
      <c r="FO935" s="372"/>
      <c r="FP935" s="372"/>
      <c r="FQ935" s="372"/>
      <c r="FR935" s="372"/>
      <c r="FS935" s="372"/>
      <c r="FT935" s="372"/>
      <c r="FU935" s="372"/>
      <c r="FV935" s="372"/>
      <c r="FW935" s="372"/>
      <c r="FX935" s="372"/>
      <c r="FY935" s="372"/>
      <c r="FZ935" s="372"/>
      <c r="GA935" s="372"/>
      <c r="GB935" s="372"/>
      <c r="GC935" s="372"/>
      <c r="GD935" s="372"/>
      <c r="GE935" s="372"/>
      <c r="GF935" s="372"/>
      <c r="GG935" s="372"/>
      <c r="GH935" s="372"/>
      <c r="GI935" s="372"/>
      <c r="GJ935" s="372"/>
      <c r="GK935" s="372"/>
      <c r="GL935" s="372"/>
      <c r="GM935" s="372"/>
      <c r="GN935" s="372"/>
      <c r="GO935" s="372"/>
      <c r="GP935" s="372"/>
      <c r="GQ935" s="372"/>
      <c r="GR935" s="372"/>
      <c r="GS935" s="372"/>
      <c r="GT935" s="372"/>
      <c r="GU935" s="372"/>
      <c r="GV935" s="372"/>
      <c r="GW935" s="372"/>
      <c r="GX935" s="372"/>
      <c r="GY935" s="372"/>
      <c r="GZ935" s="372"/>
      <c r="HA935" s="372"/>
      <c r="HB935" s="372"/>
      <c r="HC935" s="372"/>
    </row>
    <row r="936" spans="1:211" s="373" customFormat="1" ht="15" hidden="1" customHeight="1" outlineLevel="1" x14ac:dyDescent="0.2">
      <c r="A936" s="366">
        <f>SWDATA!O921</f>
        <v>0</v>
      </c>
      <c r="B936" s="366">
        <f>SWDATA!M921</f>
        <v>0</v>
      </c>
      <c r="C936" s="351">
        <f>IF(AND(SWDATA!M921=1,SWDATA!Q921="promotions"),SWDATA!P921,0)</f>
        <v>0</v>
      </c>
      <c r="D936" s="367">
        <f>ROW(SWDATA!M921)</f>
        <v>921</v>
      </c>
      <c r="E936" s="368">
        <f t="shared" si="3437"/>
        <v>0</v>
      </c>
      <c r="F936" s="369">
        <f t="shared" si="3313"/>
        <v>1</v>
      </c>
      <c r="G936" s="366" t="str">
        <f t="shared" si="3314"/>
        <v/>
      </c>
      <c r="H936" s="370"/>
      <c r="J936" s="238">
        <f t="shared" si="3315"/>
        <v>0</v>
      </c>
      <c r="K936" s="239" t="str">
        <f t="shared" si="3316"/>
        <v/>
      </c>
      <c r="L936" s="342"/>
      <c r="M936" s="345"/>
      <c r="N936" s="340" t="str">
        <f>IF(LEN(SWDATA!F921)=0,"",N935)</f>
        <v/>
      </c>
      <c r="O936" s="296" t="str">
        <f>IF(LEN(SWDATA!G921)=0,"",O935)</f>
        <v/>
      </c>
      <c r="P936" s="297" t="str">
        <f>IF(LEN(SWDATA!C921)=0,"",SWDATA!C921)</f>
        <v/>
      </c>
      <c r="Q936" s="312" t="str">
        <f t="shared" si="3317"/>
        <v/>
      </c>
      <c r="R936" s="223" t="s">
        <v>261</v>
      </c>
      <c r="S936" s="224"/>
      <c r="T936" s="224"/>
      <c r="U936" s="264" t="s">
        <v>613</v>
      </c>
      <c r="V936" s="205" t="s">
        <v>221</v>
      </c>
      <c r="W936" s="266">
        <f>IF(OR(Is_Loading,LEN($A936)=0),"",SWDATA!P921)</f>
        <v>0</v>
      </c>
      <c r="X936" s="267">
        <f>IF(OR(Is_Loading,LEN($A936)=0),"",SWDATA!Q921)</f>
        <v>0</v>
      </c>
      <c r="Y936" s="267">
        <f>IF(OR(Is_Loading,LEN($A936)=0),"",SWDATA!R921)</f>
        <v>0</v>
      </c>
      <c r="Z936" s="266" t="str">
        <f t="shared" si="3438"/>
        <v/>
      </c>
      <c r="AA936" s="266">
        <f>IF(OR(Is_Loading,LEN($A936)=0),"",SWDATA!T921)</f>
        <v>0</v>
      </c>
      <c r="AB936" s="267">
        <f>IF(OR(Is_Loading,LEN($A936)=0),"",SWDATA!U921)</f>
        <v>0</v>
      </c>
      <c r="AC936" s="267">
        <f>IF(OR(Is_Loading,LEN($A936)=0),"",SWDATA!V921)</f>
        <v>0</v>
      </c>
      <c r="AD936" s="266" t="str">
        <f t="shared" si="3318"/>
        <v/>
      </c>
      <c r="AE936" s="266">
        <f>IF(OR(Is_Loading,LEN($A936)=0),"",SWDATA!X921)</f>
        <v>0</v>
      </c>
      <c r="AF936" s="267">
        <f>IF(OR(Is_Loading,LEN($A936)=0),"",SWDATA!Y921)</f>
        <v>0</v>
      </c>
      <c r="AG936" s="267">
        <f>IF(OR(Is_Loading,LEN($A936)=0),"",SWDATA!Z921)</f>
        <v>0</v>
      </c>
      <c r="AH936" s="266" t="str">
        <f t="shared" si="3319"/>
        <v/>
      </c>
      <c r="AI936" s="266">
        <f>IF(OR(Is_Loading,LEN($A936)=0),"",SWDATA!AB921)</f>
        <v>0</v>
      </c>
      <c r="AJ936" s="267">
        <f>IF(OR(Is_Loading,LEN($A936)=0),"",SWDATA!AC921)</f>
        <v>0</v>
      </c>
      <c r="AK936" s="267">
        <f>IF(OR(Is_Loading,LEN($A936)=0),"",SWDATA!AD921)</f>
        <v>0</v>
      </c>
      <c r="AL936" s="266" t="str">
        <f t="shared" si="3320"/>
        <v/>
      </c>
      <c r="AM936" s="266">
        <f>IF(OR(Is_Loading,LEN($A936)=0),"",SWDATA!AF921)</f>
        <v>0</v>
      </c>
      <c r="AN936" s="267">
        <f>IF(OR(Is_Loading,LEN($A936)=0),"",SWDATA!AG921)</f>
        <v>0</v>
      </c>
      <c r="AO936" s="323">
        <f>IF(OR(Is_Loading,LEN($A936)=0),"",SWDATA!AH921)</f>
        <v>0</v>
      </c>
      <c r="AP936" s="320" t="str">
        <f t="shared" si="3321"/>
        <v/>
      </c>
      <c r="AQ936" s="266">
        <f>IF(OR(Is_Loading,LEN($A936)=0),"",SWDATA!AJ921)</f>
        <v>0</v>
      </c>
      <c r="AR936" s="267">
        <f>IF(OR(Is_Loading,LEN($A936)=0),"",SWDATA!AK921)</f>
        <v>0</v>
      </c>
      <c r="AS936" s="267">
        <f>IF(OR(Is_Loading,LEN($A936)=0),"",SWDATA!AL921)</f>
        <v>0</v>
      </c>
      <c r="AT936" s="266" t="str">
        <f t="shared" si="3322"/>
        <v/>
      </c>
      <c r="AU936" s="266">
        <f>IF(OR(Is_Loading,LEN($A936)=0),"",SWDATA!AN921)</f>
        <v>0</v>
      </c>
      <c r="AV936" s="267">
        <f>IF(OR(Is_Loading,LEN($A936)=0),"",SWDATA!AO921)</f>
        <v>0</v>
      </c>
      <c r="AW936" s="267">
        <f>IF(OR(Is_Loading,LEN($A936)=0),"",SWDATA!AP921)</f>
        <v>0</v>
      </c>
      <c r="AX936" s="266" t="str">
        <f t="shared" si="3323"/>
        <v/>
      </c>
      <c r="AY936" s="266">
        <f>IF(OR(Is_Loading,LEN($A936)=0),"",SWDATA!AR921)</f>
        <v>0</v>
      </c>
      <c r="AZ936" s="267">
        <f>IF(OR(Is_Loading,LEN($A936)=0),"",SWDATA!AS921)</f>
        <v>0</v>
      </c>
      <c r="BA936" s="267">
        <f>IF(OR(Is_Loading,LEN($A936)=0),"",SWDATA!AT921)</f>
        <v>0</v>
      </c>
      <c r="BB936" s="266" t="str">
        <f t="shared" si="3324"/>
        <v/>
      </c>
      <c r="BC936" s="266">
        <f>IF(OR(Is_Loading,LEN($A936)=0),"",SWDATA!AV921)</f>
        <v>0</v>
      </c>
      <c r="BD936" s="267">
        <f>IF(OR(Is_Loading,LEN($A936)=0),"",SWDATA!AW921)</f>
        <v>0</v>
      </c>
      <c r="BE936" s="323">
        <f>IF(OR(Is_Loading,LEN($A936)=0),"",SWDATA!AX921)</f>
        <v>0</v>
      </c>
      <c r="BF936" s="320" t="str">
        <f t="shared" si="3325"/>
        <v/>
      </c>
      <c r="BG936" s="11"/>
      <c r="BH936" s="11"/>
      <c r="BI936" s="11"/>
      <c r="BJ936" s="11"/>
      <c r="BK936" s="11"/>
      <c r="BL936" s="11"/>
      <c r="BM936" s="11"/>
      <c r="BN936" s="11"/>
      <c r="BO936" s="11"/>
      <c r="BP936" s="11"/>
      <c r="BQ936" s="11"/>
      <c r="BR936" s="11"/>
      <c r="BS936" s="11"/>
      <c r="BT936" s="11"/>
      <c r="BU936" s="11"/>
      <c r="BV936" s="11"/>
      <c r="BW936" s="11"/>
      <c r="BX936" s="11"/>
      <c r="BY936" s="11"/>
      <c r="BZ936" s="11"/>
      <c r="CA936" s="11"/>
      <c r="CB936" s="11"/>
      <c r="CC936" s="11"/>
      <c r="CD936" s="11"/>
      <c r="CE936" s="11"/>
      <c r="CF936" s="11"/>
      <c r="CG936" s="11"/>
      <c r="CH936" s="11"/>
      <c r="CI936" s="11"/>
      <c r="CJ936" s="11"/>
      <c r="CK936" s="11"/>
      <c r="CL936" s="11"/>
      <c r="CM936" s="11"/>
      <c r="CN936" s="351"/>
      <c r="CO936" s="351"/>
      <c r="CP936" s="351"/>
      <c r="CQ936" s="351"/>
      <c r="CR936" s="351"/>
      <c r="CS936" s="351"/>
      <c r="CT936" s="351"/>
      <c r="CU936" s="351"/>
      <c r="CV936" s="351"/>
      <c r="CW936" s="351"/>
      <c r="CX936" s="351"/>
      <c r="CY936" s="351"/>
      <c r="CZ936" s="351"/>
      <c r="DA936" s="351"/>
      <c r="DB936" s="351"/>
      <c r="DC936" s="351"/>
      <c r="DD936" s="351"/>
      <c r="DE936" s="351"/>
      <c r="DF936" s="351"/>
      <c r="DG936" s="351"/>
      <c r="DH936" s="351"/>
      <c r="DI936" s="351"/>
      <c r="DJ936" s="351"/>
      <c r="DK936" s="351"/>
      <c r="DL936" s="351"/>
      <c r="DM936" s="351"/>
      <c r="DN936" s="351"/>
      <c r="DS936" s="372"/>
      <c r="DT936" s="374"/>
      <c r="DU936" s="375"/>
      <c r="DV936" s="375"/>
      <c r="DW936" s="375"/>
      <c r="DX936" s="375">
        <v>1</v>
      </c>
      <c r="DY936" s="375">
        <f t="shared" si="3402"/>
        <v>0</v>
      </c>
      <c r="DZ936" s="375">
        <f t="shared" si="3403"/>
        <v>0</v>
      </c>
      <c r="EA936" s="375">
        <f t="shared" si="3404"/>
        <v>1</v>
      </c>
      <c r="EB936" s="375">
        <f t="shared" si="3405"/>
        <v>0</v>
      </c>
      <c r="EC936" s="375">
        <f t="shared" si="3406"/>
        <v>0</v>
      </c>
      <c r="ED936" s="375">
        <f t="shared" si="3407"/>
        <v>1</v>
      </c>
      <c r="EE936" s="375">
        <f t="shared" si="3408"/>
        <v>0</v>
      </c>
      <c r="EF936" s="375">
        <f t="shared" si="3409"/>
        <v>0</v>
      </c>
      <c r="EG936" s="375">
        <f t="shared" si="3410"/>
        <v>1</v>
      </c>
      <c r="EH936" s="375">
        <f t="shared" si="3411"/>
        <v>0</v>
      </c>
      <c r="EI936" s="375">
        <f t="shared" si="3412"/>
        <v>0</v>
      </c>
      <c r="EJ936" s="375">
        <f t="shared" si="3413"/>
        <v>1</v>
      </c>
      <c r="EK936" s="375">
        <f t="shared" si="3414"/>
        <v>0</v>
      </c>
      <c r="EL936" s="375">
        <f t="shared" si="3415"/>
        <v>0</v>
      </c>
      <c r="EM936" s="375">
        <f t="shared" si="3416"/>
        <v>1</v>
      </c>
      <c r="EN936" s="375">
        <f t="shared" si="3417"/>
        <v>0</v>
      </c>
      <c r="EO936" s="375">
        <f t="shared" si="3418"/>
        <v>0</v>
      </c>
      <c r="EP936" s="375">
        <f t="shared" si="3419"/>
        <v>1</v>
      </c>
      <c r="EQ936" s="375">
        <f t="shared" si="3420"/>
        <v>0</v>
      </c>
      <c r="ER936" s="375">
        <f t="shared" si="3421"/>
        <v>0</v>
      </c>
      <c r="ES936" s="375">
        <f t="shared" si="3422"/>
        <v>1</v>
      </c>
      <c r="ET936" s="375">
        <f t="shared" si="3423"/>
        <v>0</v>
      </c>
      <c r="EU936" s="375">
        <f t="shared" si="3424"/>
        <v>0</v>
      </c>
      <c r="EV936" s="375">
        <f t="shared" si="3425"/>
        <v>1</v>
      </c>
      <c r="EW936" s="375">
        <f t="shared" si="3426"/>
        <v>0</v>
      </c>
      <c r="EX936" s="375">
        <f t="shared" si="3427"/>
        <v>0</v>
      </c>
      <c r="EY936" s="375">
        <f t="shared" si="3428"/>
        <v>1</v>
      </c>
      <c r="EZ936" s="375">
        <f t="shared" si="3429"/>
        <v>0</v>
      </c>
      <c r="FA936" s="375">
        <f t="shared" si="3430"/>
        <v>0</v>
      </c>
      <c r="FB936" s="375">
        <f t="shared" si="3431"/>
        <v>1</v>
      </c>
      <c r="FC936" s="375">
        <f t="shared" si="3432"/>
        <v>0</v>
      </c>
      <c r="FD936" s="375">
        <f t="shared" si="3433"/>
        <v>0</v>
      </c>
      <c r="FE936" s="376"/>
      <c r="FF936" s="372"/>
      <c r="FG936" s="372"/>
      <c r="FH936" s="372"/>
      <c r="FI936" s="372"/>
      <c r="FJ936" s="372"/>
      <c r="FK936" s="372"/>
      <c r="FL936" s="372"/>
      <c r="FM936" s="372"/>
      <c r="FN936" s="372"/>
      <c r="FO936" s="372"/>
      <c r="FP936" s="372"/>
      <c r="FQ936" s="372"/>
      <c r="FR936" s="372"/>
      <c r="FS936" s="372"/>
      <c r="FT936" s="372"/>
      <c r="FU936" s="372"/>
      <c r="FV936" s="372"/>
      <c r="FW936" s="372"/>
      <c r="FX936" s="372"/>
      <c r="FY936" s="372"/>
      <c r="FZ936" s="372"/>
      <c r="GA936" s="372"/>
      <c r="GB936" s="372"/>
      <c r="GC936" s="372"/>
      <c r="GD936" s="372"/>
      <c r="GE936" s="372"/>
      <c r="GF936" s="372"/>
      <c r="GG936" s="372"/>
      <c r="GH936" s="372"/>
      <c r="GI936" s="372"/>
      <c r="GJ936" s="372"/>
      <c r="GK936" s="372"/>
      <c r="GL936" s="372"/>
      <c r="GM936" s="372"/>
      <c r="GN936" s="372"/>
      <c r="GO936" s="372"/>
      <c r="GP936" s="372"/>
      <c r="GQ936" s="372"/>
      <c r="GR936" s="372"/>
      <c r="GS936" s="372"/>
      <c r="GT936" s="372"/>
      <c r="GU936" s="372"/>
      <c r="GV936" s="372"/>
      <c r="GW936" s="372"/>
      <c r="GX936" s="372"/>
      <c r="GY936" s="372"/>
      <c r="GZ936" s="372"/>
      <c r="HA936" s="372"/>
      <c r="HB936" s="372"/>
      <c r="HC936" s="372"/>
    </row>
    <row r="937" spans="1:211" s="373" customFormat="1" ht="15" hidden="1" customHeight="1" outlineLevel="1" x14ac:dyDescent="0.2">
      <c r="A937" s="366">
        <f>SWDATA!O922</f>
        <v>0</v>
      </c>
      <c r="B937" s="366">
        <f>SWDATA!M922</f>
        <v>0</v>
      </c>
      <c r="C937" s="351">
        <f>IF(AND(SWDATA!M922=1,SWDATA!Q922="promotions"),SWDATA!P922,0)</f>
        <v>0</v>
      </c>
      <c r="D937" s="367">
        <f>ROW(SWDATA!M922)</f>
        <v>922</v>
      </c>
      <c r="E937" s="368">
        <f t="shared" si="3437"/>
        <v>0</v>
      </c>
      <c r="F937" s="369">
        <f t="shared" si="3313"/>
        <v>1</v>
      </c>
      <c r="G937" s="366" t="str">
        <f t="shared" si="3314"/>
        <v/>
      </c>
      <c r="H937" s="370"/>
      <c r="J937" s="238">
        <f t="shared" si="3315"/>
        <v>0</v>
      </c>
      <c r="K937" s="239" t="str">
        <f t="shared" si="3316"/>
        <v/>
      </c>
      <c r="L937" s="342"/>
      <c r="M937" s="345"/>
      <c r="N937" s="340" t="str">
        <f>IF(LEN(SWDATA!F922)=0,"",N936)</f>
        <v/>
      </c>
      <c r="O937" s="296" t="str">
        <f>IF(LEN(SWDATA!G922)=0,"",O936)</f>
        <v/>
      </c>
      <c r="P937" s="297" t="str">
        <f>IF(LEN(SWDATA!C922)=0,"",SWDATA!C922)</f>
        <v/>
      </c>
      <c r="Q937" s="312" t="str">
        <f t="shared" si="3317"/>
        <v/>
      </c>
      <c r="R937" s="223" t="s">
        <v>261</v>
      </c>
      <c r="S937" s="224" t="s">
        <v>485</v>
      </c>
      <c r="T937" s="224"/>
      <c r="U937" s="264" t="s">
        <v>609</v>
      </c>
      <c r="V937" s="205" t="s">
        <v>221</v>
      </c>
      <c r="W937" s="266">
        <f>IF(OR(Is_Loading,LEN($A937)=0),"",SWDATA!P922)</f>
        <v>0</v>
      </c>
      <c r="X937" s="267">
        <f>IF(OR(Is_Loading,LEN($A937)=0),"",SWDATA!Q922)</f>
        <v>0</v>
      </c>
      <c r="Y937" s="267">
        <f>IF(OR(Is_Loading,LEN($A937)=0),"",SWDATA!R922)</f>
        <v>0</v>
      </c>
      <c r="Z937" s="266" t="str">
        <f t="shared" si="3438"/>
        <v/>
      </c>
      <c r="AA937" s="266">
        <f>IF(OR(Is_Loading,LEN($A937)=0),"",SWDATA!T922)</f>
        <v>0</v>
      </c>
      <c r="AB937" s="267">
        <f>IF(OR(Is_Loading,LEN($A937)=0),"",SWDATA!U922)</f>
        <v>0</v>
      </c>
      <c r="AC937" s="267">
        <f>IF(OR(Is_Loading,LEN($A937)=0),"",SWDATA!V922)</f>
        <v>0</v>
      </c>
      <c r="AD937" s="266" t="str">
        <f t="shared" si="3318"/>
        <v/>
      </c>
      <c r="AE937" s="266">
        <f>IF(OR(Is_Loading,LEN($A937)=0),"",SWDATA!X922)</f>
        <v>0</v>
      </c>
      <c r="AF937" s="267">
        <f>IF(OR(Is_Loading,LEN($A937)=0),"",SWDATA!Y922)</f>
        <v>0</v>
      </c>
      <c r="AG937" s="267">
        <f>IF(OR(Is_Loading,LEN($A937)=0),"",SWDATA!Z922)</f>
        <v>0</v>
      </c>
      <c r="AH937" s="266" t="str">
        <f t="shared" si="3319"/>
        <v/>
      </c>
      <c r="AI937" s="266">
        <f>IF(OR(Is_Loading,LEN($A937)=0),"",SWDATA!AB922)</f>
        <v>0</v>
      </c>
      <c r="AJ937" s="267">
        <f>IF(OR(Is_Loading,LEN($A937)=0),"",SWDATA!AC922)</f>
        <v>0</v>
      </c>
      <c r="AK937" s="267">
        <f>IF(OR(Is_Loading,LEN($A937)=0),"",SWDATA!AD922)</f>
        <v>0</v>
      </c>
      <c r="AL937" s="266" t="str">
        <f t="shared" si="3320"/>
        <v/>
      </c>
      <c r="AM937" s="266">
        <f>IF(OR(Is_Loading,LEN($A937)=0),"",SWDATA!AF922)</f>
        <v>0</v>
      </c>
      <c r="AN937" s="267">
        <f>IF(OR(Is_Loading,LEN($A937)=0),"",SWDATA!AG922)</f>
        <v>0</v>
      </c>
      <c r="AO937" s="323">
        <f>IF(OR(Is_Loading,LEN($A937)=0),"",SWDATA!AH922)</f>
        <v>0</v>
      </c>
      <c r="AP937" s="320" t="str">
        <f t="shared" si="3321"/>
        <v/>
      </c>
      <c r="AQ937" s="266">
        <f>IF(OR(Is_Loading,LEN($A937)=0),"",SWDATA!AJ922)</f>
        <v>0</v>
      </c>
      <c r="AR937" s="267">
        <f>IF(OR(Is_Loading,LEN($A937)=0),"",SWDATA!AK922)</f>
        <v>0</v>
      </c>
      <c r="AS937" s="267">
        <f>IF(OR(Is_Loading,LEN($A937)=0),"",SWDATA!AL922)</f>
        <v>0</v>
      </c>
      <c r="AT937" s="266" t="str">
        <f t="shared" si="3322"/>
        <v/>
      </c>
      <c r="AU937" s="266">
        <f>IF(OR(Is_Loading,LEN($A937)=0),"",SWDATA!AN922)</f>
        <v>0</v>
      </c>
      <c r="AV937" s="267">
        <f>IF(OR(Is_Loading,LEN($A937)=0),"",SWDATA!AO922)</f>
        <v>0</v>
      </c>
      <c r="AW937" s="267">
        <f>IF(OR(Is_Loading,LEN($A937)=0),"",SWDATA!AP922)</f>
        <v>0</v>
      </c>
      <c r="AX937" s="266" t="str">
        <f t="shared" si="3323"/>
        <v/>
      </c>
      <c r="AY937" s="266">
        <f>IF(OR(Is_Loading,LEN($A937)=0),"",SWDATA!AR922)</f>
        <v>0</v>
      </c>
      <c r="AZ937" s="267">
        <f>IF(OR(Is_Loading,LEN($A937)=0),"",SWDATA!AS922)</f>
        <v>0</v>
      </c>
      <c r="BA937" s="267">
        <f>IF(OR(Is_Loading,LEN($A937)=0),"",SWDATA!AT922)</f>
        <v>0</v>
      </c>
      <c r="BB937" s="266" t="str">
        <f t="shared" si="3324"/>
        <v/>
      </c>
      <c r="BC937" s="266">
        <f>IF(OR(Is_Loading,LEN($A937)=0),"",SWDATA!AV922)</f>
        <v>0</v>
      </c>
      <c r="BD937" s="267">
        <f>IF(OR(Is_Loading,LEN($A937)=0),"",SWDATA!AW922)</f>
        <v>0</v>
      </c>
      <c r="BE937" s="323">
        <f>IF(OR(Is_Loading,LEN($A937)=0),"",SWDATA!AX922)</f>
        <v>0</v>
      </c>
      <c r="BF937" s="320" t="str">
        <f t="shared" si="3325"/>
        <v/>
      </c>
      <c r="BG937" s="11"/>
      <c r="BH937" s="11"/>
      <c r="BI937" s="11"/>
      <c r="BJ937" s="11"/>
      <c r="BK937" s="11"/>
      <c r="BL937" s="11"/>
      <c r="BM937" s="11"/>
      <c r="BN937" s="11"/>
      <c r="BO937" s="11"/>
      <c r="BP937" s="11"/>
      <c r="BQ937" s="11"/>
      <c r="BR937" s="11"/>
      <c r="BS937" s="11"/>
      <c r="BT937" s="11"/>
      <c r="BU937" s="11"/>
      <c r="BV937" s="11"/>
      <c r="BW937" s="11"/>
      <c r="BX937" s="11"/>
      <c r="BY937" s="11"/>
      <c r="BZ937" s="11"/>
      <c r="CA937" s="11"/>
      <c r="CB937" s="11"/>
      <c r="CC937" s="11"/>
      <c r="CD937" s="11"/>
      <c r="CE937" s="11"/>
      <c r="CF937" s="11"/>
      <c r="CG937" s="11"/>
      <c r="CH937" s="11"/>
      <c r="CI937" s="11"/>
      <c r="CJ937" s="11"/>
      <c r="CK937" s="11"/>
      <c r="CL937" s="11"/>
      <c r="CM937" s="11"/>
      <c r="CN937" s="351"/>
      <c r="CO937" s="351"/>
      <c r="CP937" s="351"/>
      <c r="CQ937" s="351"/>
      <c r="CR937" s="351"/>
      <c r="CS937" s="351"/>
      <c r="CT937" s="351"/>
      <c r="CU937" s="351"/>
      <c r="CV937" s="351"/>
      <c r="CW937" s="351"/>
      <c r="CX937" s="351"/>
      <c r="CY937" s="351"/>
      <c r="CZ937" s="351"/>
      <c r="DA937" s="351"/>
      <c r="DB937" s="351"/>
      <c r="DC937" s="351"/>
      <c r="DD937" s="351"/>
      <c r="DE937" s="351"/>
      <c r="DF937" s="351"/>
      <c r="DG937" s="351"/>
      <c r="DH937" s="351"/>
      <c r="DI937" s="351"/>
      <c r="DJ937" s="351"/>
      <c r="DK937" s="351"/>
      <c r="DL937" s="351"/>
      <c r="DM937" s="351"/>
      <c r="DN937" s="351"/>
      <c r="DS937" s="372"/>
      <c r="DT937" s="374"/>
      <c r="DU937" s="375"/>
      <c r="DV937" s="375"/>
      <c r="DW937" s="375"/>
      <c r="DX937" s="375">
        <v>1</v>
      </c>
      <c r="DY937" s="375">
        <f t="shared" si="3402"/>
        <v>0</v>
      </c>
      <c r="DZ937" s="375">
        <f t="shared" si="3403"/>
        <v>0</v>
      </c>
      <c r="EA937" s="375">
        <f t="shared" si="3404"/>
        <v>1</v>
      </c>
      <c r="EB937" s="375">
        <f t="shared" si="3405"/>
        <v>0</v>
      </c>
      <c r="EC937" s="375">
        <f t="shared" si="3406"/>
        <v>0</v>
      </c>
      <c r="ED937" s="375">
        <f t="shared" si="3407"/>
        <v>1</v>
      </c>
      <c r="EE937" s="375">
        <f t="shared" si="3408"/>
        <v>0</v>
      </c>
      <c r="EF937" s="375">
        <f t="shared" si="3409"/>
        <v>0</v>
      </c>
      <c r="EG937" s="375">
        <f t="shared" si="3410"/>
        <v>1</v>
      </c>
      <c r="EH937" s="375">
        <f t="shared" si="3411"/>
        <v>0</v>
      </c>
      <c r="EI937" s="375">
        <f t="shared" si="3412"/>
        <v>0</v>
      </c>
      <c r="EJ937" s="375">
        <f t="shared" si="3413"/>
        <v>1</v>
      </c>
      <c r="EK937" s="375">
        <f t="shared" si="3414"/>
        <v>0</v>
      </c>
      <c r="EL937" s="375">
        <f t="shared" si="3415"/>
        <v>0</v>
      </c>
      <c r="EM937" s="375">
        <f t="shared" si="3416"/>
        <v>1</v>
      </c>
      <c r="EN937" s="375">
        <f t="shared" si="3417"/>
        <v>0</v>
      </c>
      <c r="EO937" s="375">
        <f t="shared" si="3418"/>
        <v>0</v>
      </c>
      <c r="EP937" s="375">
        <f t="shared" si="3419"/>
        <v>1</v>
      </c>
      <c r="EQ937" s="375">
        <f t="shared" si="3420"/>
        <v>0</v>
      </c>
      <c r="ER937" s="375">
        <f t="shared" si="3421"/>
        <v>0</v>
      </c>
      <c r="ES937" s="375">
        <f t="shared" si="3422"/>
        <v>1</v>
      </c>
      <c r="ET937" s="375">
        <f t="shared" si="3423"/>
        <v>0</v>
      </c>
      <c r="EU937" s="375">
        <f t="shared" si="3424"/>
        <v>0</v>
      </c>
      <c r="EV937" s="375">
        <f t="shared" si="3425"/>
        <v>1</v>
      </c>
      <c r="EW937" s="375">
        <f t="shared" si="3426"/>
        <v>0</v>
      </c>
      <c r="EX937" s="375">
        <f t="shared" si="3427"/>
        <v>0</v>
      </c>
      <c r="EY937" s="375">
        <f t="shared" si="3428"/>
        <v>1</v>
      </c>
      <c r="EZ937" s="375">
        <f t="shared" si="3429"/>
        <v>0</v>
      </c>
      <c r="FA937" s="375">
        <f t="shared" si="3430"/>
        <v>0</v>
      </c>
      <c r="FB937" s="375">
        <f t="shared" si="3431"/>
        <v>1</v>
      </c>
      <c r="FC937" s="375">
        <f t="shared" si="3432"/>
        <v>0</v>
      </c>
      <c r="FD937" s="375">
        <f t="shared" si="3433"/>
        <v>0</v>
      </c>
      <c r="FE937" s="376"/>
      <c r="FF937" s="372"/>
      <c r="FG937" s="372"/>
      <c r="FH937" s="372"/>
      <c r="FI937" s="372"/>
      <c r="FJ937" s="372"/>
      <c r="FK937" s="372"/>
      <c r="FL937" s="372"/>
      <c r="FM937" s="372"/>
      <c r="FN937" s="372"/>
      <c r="FO937" s="372"/>
      <c r="FP937" s="372"/>
      <c r="FQ937" s="372"/>
      <c r="FR937" s="372"/>
      <c r="FS937" s="372"/>
      <c r="FT937" s="372"/>
      <c r="FU937" s="372"/>
      <c r="FV937" s="372"/>
      <c r="FW937" s="372"/>
      <c r="FX937" s="372"/>
      <c r="FY937" s="372"/>
      <c r="FZ937" s="372"/>
      <c r="GA937" s="372"/>
      <c r="GB937" s="372"/>
      <c r="GC937" s="372"/>
      <c r="GD937" s="372"/>
      <c r="GE937" s="372"/>
      <c r="GF937" s="372"/>
      <c r="GG937" s="372"/>
      <c r="GH937" s="372"/>
      <c r="GI937" s="372"/>
      <c r="GJ937" s="372"/>
      <c r="GK937" s="372"/>
      <c r="GL937" s="372"/>
      <c r="GM937" s="372"/>
      <c r="GN937" s="372"/>
      <c r="GO937" s="372"/>
      <c r="GP937" s="372"/>
      <c r="GQ937" s="372"/>
      <c r="GR937" s="372"/>
      <c r="GS937" s="372"/>
      <c r="GT937" s="372"/>
      <c r="GU937" s="372"/>
      <c r="GV937" s="372"/>
      <c r="GW937" s="372"/>
      <c r="GX937" s="372"/>
      <c r="GY937" s="372"/>
      <c r="GZ937" s="372"/>
      <c r="HA937" s="372"/>
      <c r="HB937" s="372"/>
      <c r="HC937" s="372"/>
    </row>
    <row r="938" spans="1:211" s="373" customFormat="1" ht="15" hidden="1" customHeight="1" outlineLevel="1" x14ac:dyDescent="0.2">
      <c r="A938" s="366">
        <f>SWDATA!O923</f>
        <v>0</v>
      </c>
      <c r="B938" s="366">
        <f>SWDATA!M923</f>
        <v>0</v>
      </c>
      <c r="C938" s="351">
        <f>IF(AND(SWDATA!M923=1,SWDATA!Q923="promotions"),SWDATA!P923,0)</f>
        <v>0</v>
      </c>
      <c r="D938" s="371">
        <f>ROW(SWDATA!M923)</f>
        <v>923</v>
      </c>
      <c r="E938" s="368">
        <f ca="1">IF(AND(B938=1,UPPER(HLOOKUP(D938,'Metrics &amp; Attributes View'!$13:$31,19,0))&lt;&gt;"SBOM"),1,0)</f>
        <v>0</v>
      </c>
      <c r="F938" s="369">
        <f t="shared" si="3313"/>
        <v>1</v>
      </c>
      <c r="G938" s="366" t="str">
        <f t="shared" si="3314"/>
        <v/>
      </c>
      <c r="H938" s="370"/>
      <c r="J938" s="238">
        <f t="shared" si="3315"/>
        <v>0</v>
      </c>
      <c r="K938" s="239" t="str">
        <f t="shared" si="3316"/>
        <v/>
      </c>
      <c r="L938" s="342"/>
      <c r="M938" s="345"/>
      <c r="N938" s="340" t="str">
        <f>IF(LEN(SWDATA!F923)=0,"",N937)</f>
        <v/>
      </c>
      <c r="O938" s="296" t="str">
        <f>IF(LEN(SWDATA!G923)=0,"",O937)</f>
        <v/>
      </c>
      <c r="P938" s="297" t="str">
        <f>IF(LEN(SWDATA!C923)=0,"",SWDATA!C923)</f>
        <v/>
      </c>
      <c r="Q938" s="312" t="str">
        <f t="shared" si="3317"/>
        <v/>
      </c>
      <c r="R938" s="223" t="s">
        <v>262</v>
      </c>
      <c r="S938" s="224"/>
      <c r="T938" s="224"/>
      <c r="U938" s="264" t="s">
        <v>627</v>
      </c>
      <c r="V938" s="205" t="s">
        <v>221</v>
      </c>
      <c r="W938" s="266">
        <f>IF(OR(Is_Loading,LEN($A938)=0),"",SWDATA!P923)</f>
        <v>0</v>
      </c>
      <c r="X938" s="267">
        <f>IF(OR(Is_Loading,LEN($A938)=0),"",SWDATA!Q923)</f>
        <v>0</v>
      </c>
      <c r="Y938" s="267">
        <f>IF(OR(Is_Loading,LEN($A938)=0),"",SWDATA!R923)</f>
        <v>0</v>
      </c>
      <c r="Z938" s="266" t="str">
        <f t="shared" si="3438"/>
        <v/>
      </c>
      <c r="AA938" s="266">
        <f>IF(OR(Is_Loading,LEN($A938)=0),"",SWDATA!T923)</f>
        <v>0</v>
      </c>
      <c r="AB938" s="267">
        <f>IF(OR(Is_Loading,LEN($A938)=0),"",SWDATA!U923)</f>
        <v>0</v>
      </c>
      <c r="AC938" s="267">
        <f>IF(OR(Is_Loading,LEN($A938)=0),"",SWDATA!V923)</f>
        <v>0</v>
      </c>
      <c r="AD938" s="266" t="str">
        <f t="shared" si="3318"/>
        <v/>
      </c>
      <c r="AE938" s="266">
        <f>IF(OR(Is_Loading,LEN($A938)=0),"",SWDATA!X923)</f>
        <v>0</v>
      </c>
      <c r="AF938" s="267">
        <f>IF(OR(Is_Loading,LEN($A938)=0),"",SWDATA!Y923)</f>
        <v>0</v>
      </c>
      <c r="AG938" s="267">
        <f>IF(OR(Is_Loading,LEN($A938)=0),"",SWDATA!Z923)</f>
        <v>0</v>
      </c>
      <c r="AH938" s="266" t="str">
        <f t="shared" si="3319"/>
        <v/>
      </c>
      <c r="AI938" s="266">
        <f>IF(OR(Is_Loading,LEN($A938)=0),"",SWDATA!AB923)</f>
        <v>0</v>
      </c>
      <c r="AJ938" s="267">
        <f>IF(OR(Is_Loading,LEN($A938)=0),"",SWDATA!AC923)</f>
        <v>0</v>
      </c>
      <c r="AK938" s="267">
        <f>IF(OR(Is_Loading,LEN($A938)=0),"",SWDATA!AD923)</f>
        <v>0</v>
      </c>
      <c r="AL938" s="266" t="str">
        <f t="shared" si="3320"/>
        <v/>
      </c>
      <c r="AM938" s="266">
        <f>IF(OR(Is_Loading,LEN($A938)=0),"",SWDATA!AF923)</f>
        <v>0</v>
      </c>
      <c r="AN938" s="267">
        <f>IF(OR(Is_Loading,LEN($A938)=0),"",SWDATA!AG923)</f>
        <v>0</v>
      </c>
      <c r="AO938" s="323">
        <f>IF(OR(Is_Loading,LEN($A938)=0),"",SWDATA!AH923)</f>
        <v>0</v>
      </c>
      <c r="AP938" s="320" t="str">
        <f t="shared" si="3321"/>
        <v/>
      </c>
      <c r="AQ938" s="266">
        <f>IF(OR(Is_Loading,LEN($A938)=0),"",SWDATA!AJ923)</f>
        <v>0</v>
      </c>
      <c r="AR938" s="267">
        <f>IF(OR(Is_Loading,LEN($A938)=0),"",SWDATA!AK923)</f>
        <v>0</v>
      </c>
      <c r="AS938" s="267">
        <f>IF(OR(Is_Loading,LEN($A938)=0),"",SWDATA!AL923)</f>
        <v>0</v>
      </c>
      <c r="AT938" s="266" t="str">
        <f t="shared" si="3322"/>
        <v/>
      </c>
      <c r="AU938" s="266">
        <f>IF(OR(Is_Loading,LEN($A938)=0),"",SWDATA!AN923)</f>
        <v>0</v>
      </c>
      <c r="AV938" s="267">
        <f>IF(OR(Is_Loading,LEN($A938)=0),"",SWDATA!AO923)</f>
        <v>0</v>
      </c>
      <c r="AW938" s="267">
        <f>IF(OR(Is_Loading,LEN($A938)=0),"",SWDATA!AP923)</f>
        <v>0</v>
      </c>
      <c r="AX938" s="266" t="str">
        <f t="shared" si="3323"/>
        <v/>
      </c>
      <c r="AY938" s="266">
        <f>IF(OR(Is_Loading,LEN($A938)=0),"",SWDATA!AR923)</f>
        <v>0</v>
      </c>
      <c r="AZ938" s="267">
        <f>IF(OR(Is_Loading,LEN($A938)=0),"",SWDATA!AS923)</f>
        <v>0</v>
      </c>
      <c r="BA938" s="267">
        <f>IF(OR(Is_Loading,LEN($A938)=0),"",SWDATA!AT923)</f>
        <v>0</v>
      </c>
      <c r="BB938" s="266" t="str">
        <f t="shared" si="3324"/>
        <v/>
      </c>
      <c r="BC938" s="266">
        <f>IF(OR(Is_Loading,LEN($A938)=0),"",SWDATA!AV923)</f>
        <v>0</v>
      </c>
      <c r="BD938" s="267">
        <f>IF(OR(Is_Loading,LEN($A938)=0),"",SWDATA!AW923)</f>
        <v>0</v>
      </c>
      <c r="BE938" s="323">
        <f>IF(OR(Is_Loading,LEN($A938)=0),"",SWDATA!AX923)</f>
        <v>0</v>
      </c>
      <c r="BF938" s="332" t="str">
        <f t="shared" si="3325"/>
        <v/>
      </c>
      <c r="BG938" s="11"/>
      <c r="BH938" s="11"/>
      <c r="BI938" s="11"/>
      <c r="BJ938" s="11"/>
      <c r="BK938" s="11"/>
      <c r="BL938" s="11"/>
      <c r="BM938" s="11"/>
      <c r="BN938" s="11"/>
      <c r="BO938" s="11"/>
      <c r="BP938" s="11"/>
      <c r="BQ938" s="11"/>
      <c r="BR938" s="11"/>
      <c r="BS938" s="11"/>
      <c r="BT938" s="11"/>
      <c r="BU938" s="11"/>
      <c r="BV938" s="11"/>
      <c r="BW938" s="11"/>
      <c r="BX938" s="11"/>
      <c r="BY938" s="11"/>
      <c r="BZ938" s="11"/>
      <c r="CA938" s="11"/>
      <c r="CB938" s="11"/>
      <c r="CC938" s="11"/>
      <c r="CD938" s="11"/>
      <c r="CE938" s="11"/>
      <c r="CF938" s="11"/>
      <c r="CG938" s="11"/>
      <c r="CH938" s="11"/>
      <c r="CI938" s="11"/>
      <c r="CJ938" s="11"/>
      <c r="CK938" s="11"/>
      <c r="CL938" s="11"/>
      <c r="CM938" s="11"/>
      <c r="CN938" s="351"/>
      <c r="CO938" s="351"/>
      <c r="CP938" s="351"/>
      <c r="CQ938" s="351"/>
      <c r="CR938" s="351"/>
      <c r="CS938" s="351"/>
      <c r="CT938" s="351"/>
      <c r="CU938" s="351"/>
      <c r="CV938" s="351"/>
      <c r="CW938" s="351"/>
      <c r="CX938" s="351"/>
      <c r="CY938" s="351"/>
      <c r="CZ938" s="351"/>
      <c r="DA938" s="351"/>
      <c r="DB938" s="351"/>
      <c r="DC938" s="351"/>
      <c r="DD938" s="351"/>
      <c r="DE938" s="351"/>
      <c r="DF938" s="351"/>
      <c r="DG938" s="351"/>
      <c r="DH938" s="351"/>
      <c r="DI938" s="351"/>
      <c r="DJ938" s="351"/>
      <c r="DK938" s="351"/>
      <c r="DL938" s="351"/>
      <c r="DM938" s="351"/>
      <c r="DN938" s="351"/>
      <c r="DS938" s="372"/>
      <c r="DT938" s="374"/>
      <c r="DU938" s="375"/>
      <c r="DV938" s="375"/>
      <c r="DW938" s="375"/>
      <c r="DX938" s="375">
        <v>1</v>
      </c>
      <c r="DY938" s="375">
        <f t="shared" si="3402"/>
        <v>0</v>
      </c>
      <c r="DZ938" s="375">
        <f t="shared" si="3403"/>
        <v>0</v>
      </c>
      <c r="EA938" s="375">
        <f t="shared" si="3404"/>
        <v>1</v>
      </c>
      <c r="EB938" s="375">
        <f t="shared" si="3405"/>
        <v>0</v>
      </c>
      <c r="EC938" s="375">
        <f t="shared" si="3406"/>
        <v>0</v>
      </c>
      <c r="ED938" s="375">
        <f t="shared" si="3407"/>
        <v>1</v>
      </c>
      <c r="EE938" s="375">
        <f t="shared" si="3408"/>
        <v>0</v>
      </c>
      <c r="EF938" s="375">
        <f t="shared" si="3409"/>
        <v>0</v>
      </c>
      <c r="EG938" s="375">
        <f t="shared" si="3410"/>
        <v>1</v>
      </c>
      <c r="EH938" s="375">
        <f t="shared" si="3411"/>
        <v>0</v>
      </c>
      <c r="EI938" s="375">
        <f t="shared" si="3412"/>
        <v>0</v>
      </c>
      <c r="EJ938" s="375">
        <f t="shared" si="3413"/>
        <v>1</v>
      </c>
      <c r="EK938" s="375">
        <f t="shared" si="3414"/>
        <v>0</v>
      </c>
      <c r="EL938" s="375">
        <f t="shared" si="3415"/>
        <v>0</v>
      </c>
      <c r="EM938" s="375">
        <f t="shared" si="3416"/>
        <v>1</v>
      </c>
      <c r="EN938" s="375">
        <f t="shared" si="3417"/>
        <v>0</v>
      </c>
      <c r="EO938" s="375">
        <f t="shared" si="3418"/>
        <v>0</v>
      </c>
      <c r="EP938" s="375">
        <f t="shared" si="3419"/>
        <v>1</v>
      </c>
      <c r="EQ938" s="375">
        <f t="shared" si="3420"/>
        <v>0</v>
      </c>
      <c r="ER938" s="375">
        <f t="shared" si="3421"/>
        <v>0</v>
      </c>
      <c r="ES938" s="375">
        <f t="shared" si="3422"/>
        <v>1</v>
      </c>
      <c r="ET938" s="375">
        <f t="shared" si="3423"/>
        <v>0</v>
      </c>
      <c r="EU938" s="375">
        <f t="shared" si="3424"/>
        <v>0</v>
      </c>
      <c r="EV938" s="375">
        <f t="shared" si="3425"/>
        <v>1</v>
      </c>
      <c r="EW938" s="375">
        <f t="shared" si="3426"/>
        <v>0</v>
      </c>
      <c r="EX938" s="375">
        <f t="shared" si="3427"/>
        <v>0</v>
      </c>
      <c r="EY938" s="375">
        <f t="shared" si="3428"/>
        <v>1</v>
      </c>
      <c r="EZ938" s="375">
        <f t="shared" si="3429"/>
        <v>0</v>
      </c>
      <c r="FA938" s="375">
        <f t="shared" si="3430"/>
        <v>0</v>
      </c>
      <c r="FB938" s="375">
        <f t="shared" si="3431"/>
        <v>1</v>
      </c>
      <c r="FC938" s="375">
        <f t="shared" si="3432"/>
        <v>0</v>
      </c>
      <c r="FD938" s="375">
        <f t="shared" si="3433"/>
        <v>0</v>
      </c>
      <c r="FE938" s="376"/>
      <c r="FF938" s="372"/>
      <c r="FG938" s="372"/>
      <c r="FH938" s="372"/>
      <c r="FI938" s="372"/>
      <c r="FJ938" s="372"/>
      <c r="FK938" s="372"/>
      <c r="FL938" s="372"/>
      <c r="FM938" s="372"/>
      <c r="FN938" s="372"/>
      <c r="FO938" s="372"/>
      <c r="FP938" s="372"/>
      <c r="FQ938" s="372"/>
      <c r="FR938" s="372"/>
      <c r="FS938" s="372"/>
      <c r="FT938" s="372"/>
      <c r="FU938" s="372"/>
      <c r="FV938" s="372"/>
      <c r="FW938" s="372"/>
      <c r="FX938" s="372"/>
      <c r="FY938" s="372"/>
      <c r="FZ938" s="372"/>
      <c r="GA938" s="372"/>
      <c r="GB938" s="372"/>
      <c r="GC938" s="372"/>
      <c r="GD938" s="372"/>
      <c r="GE938" s="372"/>
      <c r="GF938" s="372"/>
      <c r="GG938" s="372"/>
      <c r="GH938" s="372"/>
      <c r="GI938" s="372"/>
      <c r="GJ938" s="372"/>
      <c r="GK938" s="372"/>
      <c r="GL938" s="372"/>
      <c r="GM938" s="372"/>
      <c r="GN938" s="372"/>
      <c r="GO938" s="372"/>
      <c r="GP938" s="372"/>
      <c r="GQ938" s="372"/>
      <c r="GR938" s="372"/>
      <c r="GS938" s="372"/>
      <c r="GT938" s="372"/>
      <c r="GU938" s="372"/>
      <c r="GV938" s="372"/>
      <c r="GW938" s="372"/>
      <c r="GX938" s="372"/>
      <c r="GY938" s="372"/>
      <c r="GZ938" s="372"/>
      <c r="HA938" s="372"/>
      <c r="HB938" s="372"/>
      <c r="HC938" s="372"/>
    </row>
    <row r="939" spans="1:211" s="373" customFormat="1" ht="15" customHeight="1" collapsed="1" thickTop="1" x14ac:dyDescent="0.2">
      <c r="A939" s="192">
        <f>SWDATA!O924</f>
        <v>0</v>
      </c>
      <c r="B939" s="192">
        <f>SWDATA!M924</f>
        <v>0</v>
      </c>
      <c r="C939" s="201">
        <f>IF(AND(SWDATA!M924=1,SWDATA!Q924="promotions"),SWDATA!P924,0)</f>
        <v>0</v>
      </c>
      <c r="D939" s="200">
        <f>ROW(SWDATA!M924)</f>
        <v>924</v>
      </c>
      <c r="E939" s="202">
        <f t="shared" ref="E939:E946" si="3439">B939</f>
        <v>0</v>
      </c>
      <c r="F939" s="203">
        <f t="shared" si="3313"/>
        <v>1</v>
      </c>
      <c r="G939" s="192" t="str">
        <f t="shared" si="3314"/>
        <v/>
      </c>
      <c r="H939" s="313"/>
      <c r="I939" s="390"/>
      <c r="J939" s="395">
        <f t="shared" si="3315"/>
        <v>0</v>
      </c>
      <c r="K939" s="396" t="str">
        <f t="shared" si="3316"/>
        <v/>
      </c>
      <c r="L939" s="397"/>
      <c r="M939" s="398"/>
      <c r="N939" s="399" t="str">
        <f>IF(LEN(SWDATA!F924)=0,"",IF(LEN(SWDATA!G924)=0,"",IF($O$12="ID",MID(SWDATA!G924,FIND("|",SWDATA!G924)+1,FIND("~~",SWDATA!G924)-FIND("|",SWDATA!G924)-1),IF($O$12="Desc",RIGHT(SWDATA!G924,LEN(SWDATA!G924)-FIND("~~",SWDATA!G924)-1),RIGHT(SWDATA!G924,LEN(SWDATA!G924)-FIND("|",SWDATA!G924))))))</f>
        <v/>
      </c>
      <c r="O939" s="400" t="str">
        <f>IF(LEN(SWDATA!G924)=0,"",IF(LEN(SWDATA!H924)=0,"",IF($O$12="ID",MID(SWDATA!H924,FIND("|",SWDATA!H924)+1,FIND("~~",SWDATA!H924)-FIND("|",SWDATA!H924)-1),IF($O$12="Desc",RIGHT(SWDATA!H924,LEN(SWDATA!H924)-FIND("~~",SWDATA!H924)-1),RIGHT(SWDATA!H924,LEN(SWDATA!H924)-FIND("|",SWDATA!H924))))))</f>
        <v/>
      </c>
      <c r="P939" s="401" t="str">
        <f>IF(LEN(SWDATA!C924)=0,"",SWDATA!C924)</f>
        <v/>
      </c>
      <c r="Q939" s="402" t="str">
        <f t="shared" si="3317"/>
        <v/>
      </c>
      <c r="R939" s="403" t="s">
        <v>575</v>
      </c>
      <c r="S939" s="404" t="s">
        <v>485</v>
      </c>
      <c r="T939" s="404"/>
      <c r="U939" s="405" t="s">
        <v>595</v>
      </c>
      <c r="V939" s="406" t="s">
        <v>221</v>
      </c>
      <c r="W939" s="407">
        <f>IF(OR(Is_Loading,LEN($A939)=0),"",SWDATA!P924)</f>
        <v>0</v>
      </c>
      <c r="X939" s="408">
        <f>IF(OR(Is_Loading,LEN($A939)=0),"",SWDATA!Q924)</f>
        <v>0</v>
      </c>
      <c r="Y939" s="408">
        <f>IF(OR(Is_Loading,LEN($A939)=0),"",SWDATA!R924)</f>
        <v>0</v>
      </c>
      <c r="Z939" s="407" t="str">
        <f t="shared" ref="Z939" si="3440">IF($A939=0,"",CHOOSE($F939,SUM(W939:Y939),SUM(W939:Y939)/3,Y939))</f>
        <v/>
      </c>
      <c r="AA939" s="407">
        <f>IF(OR(Is_Loading,LEN($A939)=0),"",SWDATA!T924)</f>
        <v>0</v>
      </c>
      <c r="AB939" s="408">
        <f>IF(OR(Is_Loading,LEN($A939)=0),"",SWDATA!U924)</f>
        <v>0</v>
      </c>
      <c r="AC939" s="408">
        <f>IF(OR(Is_Loading,LEN($A939)=0),"",SWDATA!V924)</f>
        <v>0</v>
      </c>
      <c r="AD939" s="407" t="str">
        <f t="shared" si="3318"/>
        <v/>
      </c>
      <c r="AE939" s="407">
        <f>IF(OR(Is_Loading,LEN($A939)=0),"",SWDATA!X924)</f>
        <v>0</v>
      </c>
      <c r="AF939" s="408">
        <f>IF(OR(Is_Loading,LEN($A939)=0),"",SWDATA!Y924)</f>
        <v>0</v>
      </c>
      <c r="AG939" s="408">
        <f>IF(OR(Is_Loading,LEN($A939)=0),"",SWDATA!Z924)</f>
        <v>0</v>
      </c>
      <c r="AH939" s="407" t="str">
        <f t="shared" si="3319"/>
        <v/>
      </c>
      <c r="AI939" s="407">
        <f>IF(OR(Is_Loading,LEN($A939)=0),"",SWDATA!AB924)</f>
        <v>0</v>
      </c>
      <c r="AJ939" s="408">
        <f>IF(OR(Is_Loading,LEN($A939)=0),"",SWDATA!AC924)</f>
        <v>0</v>
      </c>
      <c r="AK939" s="408">
        <f>IF(OR(Is_Loading,LEN($A939)=0),"",SWDATA!AD924)</f>
        <v>0</v>
      </c>
      <c r="AL939" s="407" t="str">
        <f t="shared" si="3320"/>
        <v/>
      </c>
      <c r="AM939" s="407">
        <f>IF(OR(Is_Loading,LEN($A939)=0),"",SWDATA!AF924)</f>
        <v>0</v>
      </c>
      <c r="AN939" s="408">
        <f>IF(OR(Is_Loading,LEN($A939)=0),"",SWDATA!AG924)</f>
        <v>0</v>
      </c>
      <c r="AO939" s="409">
        <f>IF(OR(Is_Loading,LEN($A939)=0),"",SWDATA!AH924)</f>
        <v>0</v>
      </c>
      <c r="AP939" s="410" t="str">
        <f t="shared" si="3321"/>
        <v/>
      </c>
      <c r="AQ939" s="407">
        <f>IF(OR(Is_Loading,LEN($A939)=0),"",SWDATA!AJ924)</f>
        <v>0</v>
      </c>
      <c r="AR939" s="408">
        <f>IF(OR(Is_Loading,LEN($A939)=0),"",SWDATA!AK924)</f>
        <v>0</v>
      </c>
      <c r="AS939" s="408">
        <f>IF(OR(Is_Loading,LEN($A939)=0),"",SWDATA!AL924)</f>
        <v>0</v>
      </c>
      <c r="AT939" s="407" t="str">
        <f t="shared" si="3322"/>
        <v/>
      </c>
      <c r="AU939" s="407">
        <f>IF(OR(Is_Loading,LEN($A939)=0),"",SWDATA!AN924)</f>
        <v>0</v>
      </c>
      <c r="AV939" s="408">
        <f>IF(OR(Is_Loading,LEN($A939)=0),"",SWDATA!AO924)</f>
        <v>0</v>
      </c>
      <c r="AW939" s="408">
        <f>IF(OR(Is_Loading,LEN($A939)=0),"",SWDATA!AP924)</f>
        <v>0</v>
      </c>
      <c r="AX939" s="407" t="str">
        <f t="shared" si="3323"/>
        <v/>
      </c>
      <c r="AY939" s="407">
        <f>IF(OR(Is_Loading,LEN($A939)=0),"",SWDATA!AR924)</f>
        <v>0</v>
      </c>
      <c r="AZ939" s="408">
        <f>IF(OR(Is_Loading,LEN($A939)=0),"",SWDATA!AS924)</f>
        <v>0</v>
      </c>
      <c r="BA939" s="408">
        <f>IF(OR(Is_Loading,LEN($A939)=0),"",SWDATA!AT924)</f>
        <v>0</v>
      </c>
      <c r="BB939" s="407" t="str">
        <f t="shared" si="3324"/>
        <v/>
      </c>
      <c r="BC939" s="407">
        <f>IF(OR(Is_Loading,LEN($A939)=0),"",SWDATA!AV924)</f>
        <v>0</v>
      </c>
      <c r="BD939" s="408">
        <f>IF(OR(Is_Loading,LEN($A939)=0),"",SWDATA!AW924)</f>
        <v>0</v>
      </c>
      <c r="BE939" s="409">
        <f>IF(OR(Is_Loading,LEN($A939)=0),"",SWDATA!AX924)</f>
        <v>0</v>
      </c>
      <c r="BF939" s="320" t="str">
        <f t="shared" si="3325"/>
        <v/>
      </c>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s="201"/>
      <c r="CO939" s="201"/>
      <c r="CP939" s="201"/>
      <c r="CQ939" s="201"/>
      <c r="CR939" s="201"/>
      <c r="CS939" s="201"/>
      <c r="CT939" s="201"/>
      <c r="CU939" s="201"/>
      <c r="CV939" s="201"/>
      <c r="CW939" s="201"/>
      <c r="CX939" s="201"/>
      <c r="CY939" s="201"/>
      <c r="CZ939" s="201"/>
      <c r="DA939" s="201"/>
      <c r="DB939" s="201"/>
      <c r="DC939" s="201"/>
      <c r="DD939" s="201"/>
      <c r="DE939" s="201"/>
      <c r="DF939" s="201"/>
      <c r="DG939" s="201"/>
      <c r="DH939" s="201"/>
      <c r="DI939" s="201"/>
      <c r="DJ939" s="201"/>
      <c r="DK939" s="201"/>
      <c r="DL939" s="201"/>
      <c r="DM939" s="201"/>
      <c r="DN939" s="201"/>
      <c r="DQ939" s="373">
        <f>'Metrics &amp; Attributes View'!N964</f>
        <v>0</v>
      </c>
      <c r="DS939" s="372"/>
      <c r="DT939" s="374"/>
      <c r="DU939" s="375"/>
      <c r="DV939" s="375"/>
      <c r="DW939" s="375"/>
      <c r="DX939" s="375"/>
      <c r="DY939" s="375"/>
      <c r="DZ939" s="375"/>
      <c r="EA939" s="375"/>
      <c r="EB939" s="375"/>
      <c r="EC939" s="375"/>
      <c r="ED939" s="375"/>
      <c r="EE939" s="375"/>
      <c r="EF939" s="375"/>
      <c r="EG939" s="375"/>
      <c r="EH939" s="375"/>
      <c r="EI939" s="375"/>
      <c r="EJ939" s="375"/>
      <c r="EK939" s="375"/>
      <c r="EL939" s="375"/>
      <c r="EM939" s="375"/>
      <c r="EN939" s="375"/>
      <c r="EO939" s="375"/>
      <c r="EP939" s="375"/>
      <c r="EQ939" s="375"/>
      <c r="ER939" s="375"/>
      <c r="ES939" s="375"/>
      <c r="ET939" s="375"/>
      <c r="EU939" s="375"/>
      <c r="EV939" s="375"/>
      <c r="EW939" s="375"/>
      <c r="EX939" s="375"/>
      <c r="EY939" s="375"/>
      <c r="EZ939" s="375"/>
      <c r="FA939" s="375"/>
      <c r="FB939" s="375"/>
      <c r="FC939" s="375"/>
      <c r="FD939" s="375"/>
      <c r="FE939" s="376"/>
      <c r="FF939" s="372"/>
      <c r="FG939" s="372"/>
      <c r="FH939" s="372"/>
      <c r="FI939" s="372"/>
      <c r="FJ939" s="372"/>
      <c r="FK939" s="372"/>
      <c r="FL939" s="372"/>
      <c r="FM939" s="372"/>
      <c r="FN939" s="372"/>
      <c r="FO939" s="372"/>
      <c r="FP939" s="372"/>
      <c r="FQ939" s="372"/>
      <c r="FR939" s="372"/>
      <c r="FS939" s="372"/>
      <c r="FT939" s="372"/>
      <c r="FU939" s="372"/>
      <c r="FV939" s="372"/>
      <c r="FW939" s="372"/>
      <c r="FX939" s="372"/>
      <c r="FY939" s="372"/>
      <c r="FZ939" s="372"/>
      <c r="GA939" s="372"/>
      <c r="GB939" s="372"/>
      <c r="GC939" s="372"/>
      <c r="GD939" s="372"/>
      <c r="GE939" s="372"/>
      <c r="GF939" s="372"/>
      <c r="GG939" s="372"/>
      <c r="GH939" s="372"/>
      <c r="GI939" s="372"/>
      <c r="GJ939" s="372"/>
      <c r="GK939" s="372"/>
      <c r="GL939" s="372"/>
      <c r="GM939" s="372"/>
      <c r="GN939" s="372"/>
      <c r="GO939" s="372"/>
      <c r="GP939" s="372"/>
      <c r="GQ939" s="372"/>
      <c r="GR939" s="372"/>
      <c r="GS939" s="372"/>
      <c r="GT939" s="372"/>
      <c r="GU939" s="372"/>
      <c r="GV939" s="372"/>
      <c r="GW939" s="372"/>
      <c r="GX939" s="372"/>
      <c r="GY939" s="372"/>
      <c r="GZ939" s="372"/>
      <c r="HA939" s="372"/>
      <c r="HB939" s="372"/>
      <c r="HC939" s="372"/>
    </row>
    <row r="940" spans="1:211" s="373" customFormat="1" ht="15" customHeight="1" x14ac:dyDescent="0.2">
      <c r="A940" s="192">
        <f>SWDATA!O925</f>
        <v>0</v>
      </c>
      <c r="B940" s="192">
        <f>SWDATA!M925</f>
        <v>0</v>
      </c>
      <c r="C940" s="201">
        <f>IF(AND(SWDATA!M925=1,SWDATA!Q925="promotions"),SWDATA!P925,0)</f>
        <v>0</v>
      </c>
      <c r="D940" s="200">
        <f>ROW(SWDATA!M925)</f>
        <v>925</v>
      </c>
      <c r="E940" s="202">
        <f t="shared" si="3439"/>
        <v>0</v>
      </c>
      <c r="F940" s="203">
        <f t="shared" si="3313"/>
        <v>1</v>
      </c>
      <c r="G940" s="192" t="str">
        <f t="shared" si="3314"/>
        <v/>
      </c>
      <c r="H940" s="204"/>
      <c r="I940" s="390"/>
      <c r="J940" s="238">
        <f t="shared" si="3315"/>
        <v>0</v>
      </c>
      <c r="K940" s="239" t="str">
        <f t="shared" si="3316"/>
        <v/>
      </c>
      <c r="L940" s="342"/>
      <c r="M940" s="345"/>
      <c r="N940" s="340" t="str">
        <f>IF(LEN(SWDATA!F925)=0,"",N939)</f>
        <v/>
      </c>
      <c r="O940" s="296" t="str">
        <f>IF(LEN(SWDATA!G925)=0,"",O939)</f>
        <v/>
      </c>
      <c r="P940" s="297" t="str">
        <f>IF(LEN(SWDATA!C925)=0,"",SWDATA!C925)</f>
        <v/>
      </c>
      <c r="Q940" s="312" t="str">
        <f t="shared" si="3317"/>
        <v/>
      </c>
      <c r="R940" s="223" t="s">
        <v>575</v>
      </c>
      <c r="S940" s="224"/>
      <c r="T940" s="224"/>
      <c r="U940" s="265" t="s">
        <v>619</v>
      </c>
      <c r="V940" s="205" t="s">
        <v>221</v>
      </c>
      <c r="W940" s="266">
        <f>IF(OR(Is_Loading,LEN($A940)=0),"",SWDATA!P925)</f>
        <v>0</v>
      </c>
      <c r="X940" s="267">
        <f>IF(OR(Is_Loading,LEN($A940)=0),"",SWDATA!Q925)</f>
        <v>0</v>
      </c>
      <c r="Y940" s="267">
        <f>IF(OR(Is_Loading,LEN($A940)=0),"",SWDATA!R925)</f>
        <v>0</v>
      </c>
      <c r="Z940" s="266" t="str">
        <f t="shared" ref="Z940:Z941" si="3441">IF($A940=0,"",CHOOSE($F940,SUM(W940:Y940),SUM(W940:Y940)/3,Y940))</f>
        <v/>
      </c>
      <c r="AA940" s="266">
        <f>IF(OR(Is_Loading,LEN($A940)=0),"",SWDATA!T925)</f>
        <v>0</v>
      </c>
      <c r="AB940" s="267">
        <f>IF(OR(Is_Loading,LEN($A940)=0),"",SWDATA!U925)</f>
        <v>0</v>
      </c>
      <c r="AC940" s="267">
        <f>IF(OR(Is_Loading,LEN($A940)=0),"",SWDATA!V925)</f>
        <v>0</v>
      </c>
      <c r="AD940" s="266" t="str">
        <f t="shared" si="3318"/>
        <v/>
      </c>
      <c r="AE940" s="266">
        <f>IF(OR(Is_Loading,LEN($A940)=0),"",SWDATA!X925)</f>
        <v>0</v>
      </c>
      <c r="AF940" s="267">
        <f>IF(OR(Is_Loading,LEN($A940)=0),"",SWDATA!Y925)</f>
        <v>0</v>
      </c>
      <c r="AG940" s="267">
        <f>IF(OR(Is_Loading,LEN($A940)=0),"",SWDATA!Z925)</f>
        <v>0</v>
      </c>
      <c r="AH940" s="266" t="str">
        <f t="shared" si="3319"/>
        <v/>
      </c>
      <c r="AI940" s="266">
        <f>IF(OR(Is_Loading,LEN($A940)=0),"",SWDATA!AB925)</f>
        <v>0</v>
      </c>
      <c r="AJ940" s="267">
        <f>IF(OR(Is_Loading,LEN($A940)=0),"",SWDATA!AC925)</f>
        <v>0</v>
      </c>
      <c r="AK940" s="267">
        <f>IF(OR(Is_Loading,LEN($A940)=0),"",SWDATA!AD925)</f>
        <v>0</v>
      </c>
      <c r="AL940" s="266" t="str">
        <f t="shared" si="3320"/>
        <v/>
      </c>
      <c r="AM940" s="266">
        <f>IF(OR(Is_Loading,LEN($A940)=0),"",SWDATA!AF925)</f>
        <v>0</v>
      </c>
      <c r="AN940" s="267">
        <f>IF(OR(Is_Loading,LEN($A940)=0),"",SWDATA!AG925)</f>
        <v>0</v>
      </c>
      <c r="AO940" s="323">
        <f>IF(OR(Is_Loading,LEN($A940)=0),"",SWDATA!AH925)</f>
        <v>0</v>
      </c>
      <c r="AP940" s="320" t="str">
        <f t="shared" si="3321"/>
        <v/>
      </c>
      <c r="AQ940" s="266">
        <f>IF(OR(Is_Loading,LEN($A940)=0),"",SWDATA!AJ925)</f>
        <v>0</v>
      </c>
      <c r="AR940" s="267">
        <f>IF(OR(Is_Loading,LEN($A940)=0),"",SWDATA!AK925)</f>
        <v>0</v>
      </c>
      <c r="AS940" s="267">
        <f>IF(OR(Is_Loading,LEN($A940)=0),"",SWDATA!AL925)</f>
        <v>0</v>
      </c>
      <c r="AT940" s="266" t="str">
        <f t="shared" si="3322"/>
        <v/>
      </c>
      <c r="AU940" s="266">
        <f>IF(OR(Is_Loading,LEN($A940)=0),"",SWDATA!AN925)</f>
        <v>0</v>
      </c>
      <c r="AV940" s="267">
        <f>IF(OR(Is_Loading,LEN($A940)=0),"",SWDATA!AO925)</f>
        <v>0</v>
      </c>
      <c r="AW940" s="267">
        <f>IF(OR(Is_Loading,LEN($A940)=0),"",SWDATA!AP925)</f>
        <v>0</v>
      </c>
      <c r="AX940" s="266" t="str">
        <f t="shared" si="3323"/>
        <v/>
      </c>
      <c r="AY940" s="266">
        <f>IF(OR(Is_Loading,LEN($A940)=0),"",SWDATA!AR925)</f>
        <v>0</v>
      </c>
      <c r="AZ940" s="267">
        <f>IF(OR(Is_Loading,LEN($A940)=0),"",SWDATA!AS925)</f>
        <v>0</v>
      </c>
      <c r="BA940" s="267">
        <f>IF(OR(Is_Loading,LEN($A940)=0),"",SWDATA!AT925)</f>
        <v>0</v>
      </c>
      <c r="BB940" s="266" t="str">
        <f t="shared" si="3324"/>
        <v/>
      </c>
      <c r="BC940" s="266">
        <f>IF(OR(Is_Loading,LEN($A940)=0),"",SWDATA!AV925)</f>
        <v>0</v>
      </c>
      <c r="BD940" s="267">
        <f>IF(OR(Is_Loading,LEN($A940)=0),"",SWDATA!AW925)</f>
        <v>0</v>
      </c>
      <c r="BE940" s="323">
        <f>IF(OR(Is_Loading,LEN($A940)=0),"",SWDATA!AX925)</f>
        <v>0</v>
      </c>
      <c r="BF940" s="320" t="str">
        <f t="shared" si="3325"/>
        <v/>
      </c>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s="201"/>
      <c r="CO940" s="201"/>
      <c r="CP940" s="201"/>
      <c r="CQ940" s="201"/>
      <c r="CR940" s="201"/>
      <c r="CS940" s="201"/>
      <c r="CT940" s="201"/>
      <c r="CU940" s="201"/>
      <c r="CV940" s="201"/>
      <c r="CW940" s="201"/>
      <c r="CX940" s="201"/>
      <c r="CY940" s="201"/>
      <c r="CZ940" s="201"/>
      <c r="DA940" s="201"/>
      <c r="DB940" s="201"/>
      <c r="DC940" s="201"/>
      <c r="DD940" s="201"/>
      <c r="DE940" s="201"/>
      <c r="DF940" s="201"/>
      <c r="DG940" s="201"/>
      <c r="DH940" s="201"/>
      <c r="DI940" s="201"/>
      <c r="DJ940" s="201"/>
      <c r="DK940" s="201"/>
      <c r="DL940" s="201"/>
      <c r="DM940" s="201"/>
      <c r="DN940" s="201"/>
      <c r="DS940" s="372"/>
      <c r="DT940" s="372"/>
      <c r="DU940" s="375">
        <f t="shared" ref="DU940" si="3442">COLUMN(W938)</f>
        <v>23</v>
      </c>
      <c r="DV940" s="375">
        <f t="shared" ref="DV940" si="3443">SUM(DU940)+DV941+1</f>
        <v>24</v>
      </c>
      <c r="DW940" s="375">
        <f t="shared" ref="DW940" si="3444">SUM(DV940)+DW941+1</f>
        <v>25</v>
      </c>
      <c r="DX940" s="375">
        <f t="shared" ref="DX940" si="3445">SUM(DW940)+DX941+1</f>
        <v>27</v>
      </c>
      <c r="DY940" s="375">
        <f t="shared" ref="DY940" si="3446">SUM(DX940)+DY941+1</f>
        <v>28</v>
      </c>
      <c r="DZ940" s="375">
        <f t="shared" ref="DZ940" si="3447">SUM(DY940)+DZ941+1</f>
        <v>29</v>
      </c>
      <c r="EA940" s="375">
        <f t="shared" ref="EA940" si="3448">SUM(DZ940)+EA941+1</f>
        <v>31</v>
      </c>
      <c r="EB940" s="375">
        <f t="shared" ref="EB940" si="3449">SUM(EA940)+EB941+1</f>
        <v>32</v>
      </c>
      <c r="EC940" s="375">
        <f t="shared" ref="EC940" si="3450">SUM(EB940)+EC941+1</f>
        <v>33</v>
      </c>
      <c r="ED940" s="375">
        <f t="shared" ref="ED940" si="3451">SUM(EC940)+ED941+1</f>
        <v>35</v>
      </c>
      <c r="EE940" s="375">
        <f t="shared" ref="EE940" si="3452">SUM(ED940)+EE941+1</f>
        <v>36</v>
      </c>
      <c r="EF940" s="375">
        <f t="shared" ref="EF940" si="3453">SUM(EE940)+EF941+1</f>
        <v>37</v>
      </c>
      <c r="EG940" s="375">
        <f t="shared" ref="EG940" si="3454">SUM(EF940)+EG941+1</f>
        <v>39</v>
      </c>
      <c r="EH940" s="375">
        <f t="shared" ref="EH940" si="3455">SUM(EG940)+EH941+1</f>
        <v>40</v>
      </c>
      <c r="EI940" s="375">
        <f t="shared" ref="EI940" si="3456">SUM(EH940)+EI941+1</f>
        <v>41</v>
      </c>
      <c r="EJ940" s="375">
        <f t="shared" ref="EJ940" si="3457">SUM(EI940)+EJ941+1</f>
        <v>43</v>
      </c>
      <c r="EK940" s="375">
        <f t="shared" ref="EK940" si="3458">SUM(EJ940)+EK941+1</f>
        <v>44</v>
      </c>
      <c r="EL940" s="375">
        <f t="shared" ref="EL940" si="3459">SUM(EK940)+EL941+1</f>
        <v>45</v>
      </c>
      <c r="EM940" s="375">
        <f t="shared" ref="EM940" si="3460">SUM(EL940)+EM941+1</f>
        <v>47</v>
      </c>
      <c r="EN940" s="375">
        <f t="shared" ref="EN940" si="3461">SUM(EM940)+EN941+1</f>
        <v>48</v>
      </c>
      <c r="EO940" s="375">
        <f t="shared" ref="EO940" si="3462">SUM(EN940)+EO941+1</f>
        <v>49</v>
      </c>
      <c r="EP940" s="375">
        <f t="shared" ref="EP940" si="3463">SUM(EO940)+EP941+1</f>
        <v>51</v>
      </c>
      <c r="EQ940" s="375">
        <f t="shared" ref="EQ940" si="3464">SUM(EP940)+EQ941+1</f>
        <v>52</v>
      </c>
      <c r="ER940" s="375">
        <f t="shared" ref="ER940" si="3465">SUM(EQ940)+ER941+1</f>
        <v>53</v>
      </c>
      <c r="ES940" s="375">
        <f t="shared" ref="ES940" si="3466">SUM(ER940)+ES941+1</f>
        <v>55</v>
      </c>
      <c r="ET940" s="375">
        <f t="shared" ref="ET940" si="3467">SUM(ES940)+ET941+1</f>
        <v>56</v>
      </c>
      <c r="EU940" s="375">
        <f t="shared" ref="EU940" si="3468">SUM(ET940)+EU941+1</f>
        <v>57</v>
      </c>
      <c r="EV940" s="375">
        <f t="shared" ref="EV940" si="3469">SUM(EU940)+EV941+1</f>
        <v>59</v>
      </c>
      <c r="EW940" s="375">
        <f t="shared" ref="EW940" si="3470">SUM(EV940)+EW941+1</f>
        <v>60</v>
      </c>
      <c r="EX940" s="375">
        <f t="shared" ref="EX940" si="3471">SUM(EW940)+EX941+1</f>
        <v>61</v>
      </c>
      <c r="EY940" s="375">
        <f t="shared" ref="EY940" si="3472">SUM(EX940)+EY941+1</f>
        <v>63</v>
      </c>
      <c r="EZ940" s="375">
        <f t="shared" ref="EZ940" si="3473">SUM(EY940)+EZ941+1</f>
        <v>64</v>
      </c>
      <c r="FA940" s="375">
        <f t="shared" ref="FA940" si="3474">SUM(EZ940)+FA941+1</f>
        <v>65</v>
      </c>
      <c r="FB940" s="375">
        <f t="shared" ref="FB940" si="3475">SUM(FA940)+FB941+1</f>
        <v>67</v>
      </c>
      <c r="FC940" s="375">
        <f t="shared" ref="FC940" si="3476">SUM(FB940)+FC941+1</f>
        <v>68</v>
      </c>
      <c r="FD940" s="375">
        <f t="shared" ref="FD940" si="3477">SUM(FC940)+FD941+1</f>
        <v>69</v>
      </c>
      <c r="FE940" s="372"/>
      <c r="FF940" s="372"/>
      <c r="FG940" s="372"/>
      <c r="FH940" s="372"/>
      <c r="FI940" s="372"/>
      <c r="FJ940" s="372"/>
      <c r="FK940" s="372"/>
      <c r="FL940" s="372"/>
      <c r="FM940" s="372"/>
      <c r="FN940" s="372"/>
      <c r="FO940" s="372"/>
      <c r="FP940" s="372"/>
      <c r="FQ940" s="372"/>
      <c r="FR940" s="372"/>
      <c r="FS940" s="372"/>
      <c r="FT940" s="372"/>
      <c r="FU940" s="372"/>
      <c r="FV940" s="372"/>
      <c r="FW940" s="372"/>
      <c r="FX940" s="372"/>
      <c r="FY940" s="372"/>
      <c r="FZ940" s="372"/>
      <c r="GA940" s="372"/>
      <c r="GB940" s="372"/>
      <c r="GC940" s="372"/>
      <c r="GD940" s="372"/>
      <c r="GE940" s="372"/>
      <c r="GF940" s="372"/>
      <c r="GG940" s="372"/>
      <c r="GH940" s="372"/>
      <c r="GI940" s="372"/>
      <c r="GJ940" s="372"/>
      <c r="GK940" s="372"/>
      <c r="GL940" s="372"/>
      <c r="GM940" s="372"/>
      <c r="GN940" s="372"/>
      <c r="GO940" s="372"/>
      <c r="GP940" s="372"/>
      <c r="GQ940" s="372"/>
      <c r="GR940" s="372"/>
      <c r="GS940" s="372"/>
      <c r="GT940" s="372"/>
      <c r="GU940" s="372"/>
      <c r="GV940" s="372"/>
      <c r="GW940" s="372"/>
      <c r="GX940" s="372"/>
      <c r="GY940" s="372"/>
      <c r="GZ940" s="372"/>
    </row>
    <row r="941" spans="1:211" s="373" customFormat="1" ht="15" customHeight="1" thickBot="1" x14ac:dyDescent="0.25">
      <c r="A941" s="192">
        <f>SWDATA!O926</f>
        <v>0</v>
      </c>
      <c r="B941" s="192">
        <f>SWDATA!M926</f>
        <v>0</v>
      </c>
      <c r="C941" s="201">
        <f>IF(AND(SWDATA!M926=1,SWDATA!Q926="promotions"),SWDATA!P926,0)</f>
        <v>0</v>
      </c>
      <c r="D941" s="200">
        <f>ROW(SWDATA!M926)</f>
        <v>926</v>
      </c>
      <c r="E941" s="202">
        <f t="shared" si="3439"/>
        <v>0</v>
      </c>
      <c r="F941" s="203">
        <f t="shared" si="3313"/>
        <v>1</v>
      </c>
      <c r="G941" s="192" t="str">
        <f t="shared" si="3314"/>
        <v/>
      </c>
      <c r="H941" s="204"/>
      <c r="I941" s="390"/>
      <c r="J941" s="238">
        <f t="shared" si="3315"/>
        <v>0</v>
      </c>
      <c r="K941" s="239" t="str">
        <f t="shared" si="3316"/>
        <v/>
      </c>
      <c r="L941" s="342"/>
      <c r="M941" s="346"/>
      <c r="N941" s="340" t="str">
        <f>IF(LEN(SWDATA!F926)=0,"",N940)</f>
        <v/>
      </c>
      <c r="O941" s="296" t="str">
        <f>IF(LEN(SWDATA!G926)=0,"",O940)</f>
        <v/>
      </c>
      <c r="P941" s="297" t="str">
        <f>IF(LEN(SWDATA!C926)=0,"",SWDATA!C926)</f>
        <v/>
      </c>
      <c r="Q941" s="312" t="str">
        <f t="shared" si="3317"/>
        <v/>
      </c>
      <c r="R941" s="223" t="s">
        <v>575</v>
      </c>
      <c r="S941" s="224"/>
      <c r="T941" s="224"/>
      <c r="U941" s="264" t="s">
        <v>620</v>
      </c>
      <c r="V941" s="205" t="s">
        <v>221</v>
      </c>
      <c r="W941" s="266">
        <f>IF(OR(Is_Loading,LEN($A941)=0),"",SWDATA!P926)</f>
        <v>0</v>
      </c>
      <c r="X941" s="267">
        <f>IF(OR(Is_Loading,LEN($A941)=0),"",SWDATA!Q926)</f>
        <v>0</v>
      </c>
      <c r="Y941" s="267">
        <f>IF(OR(Is_Loading,LEN($A941)=0),"",SWDATA!R926)</f>
        <v>0</v>
      </c>
      <c r="Z941" s="266" t="str">
        <f t="shared" si="3441"/>
        <v/>
      </c>
      <c r="AA941" s="266">
        <f>IF(OR(Is_Loading,LEN($A941)=0),"",SWDATA!T926)</f>
        <v>0</v>
      </c>
      <c r="AB941" s="267">
        <f>IF(OR(Is_Loading,LEN($A941)=0),"",SWDATA!U926)</f>
        <v>0</v>
      </c>
      <c r="AC941" s="267">
        <f>IF(OR(Is_Loading,LEN($A941)=0),"",SWDATA!V926)</f>
        <v>0</v>
      </c>
      <c r="AD941" s="266" t="str">
        <f t="shared" si="3318"/>
        <v/>
      </c>
      <c r="AE941" s="266">
        <f>IF(OR(Is_Loading,LEN($A941)=0),"",SWDATA!X926)</f>
        <v>0</v>
      </c>
      <c r="AF941" s="267">
        <f>IF(OR(Is_Loading,LEN($A941)=0),"",SWDATA!Y926)</f>
        <v>0</v>
      </c>
      <c r="AG941" s="267">
        <f>IF(OR(Is_Loading,LEN($A941)=0),"",SWDATA!Z926)</f>
        <v>0</v>
      </c>
      <c r="AH941" s="266" t="str">
        <f t="shared" si="3319"/>
        <v/>
      </c>
      <c r="AI941" s="266">
        <f>IF(OR(Is_Loading,LEN($A941)=0),"",SWDATA!AB926)</f>
        <v>0</v>
      </c>
      <c r="AJ941" s="267">
        <f>IF(OR(Is_Loading,LEN($A941)=0),"",SWDATA!AC926)</f>
        <v>0</v>
      </c>
      <c r="AK941" s="267">
        <f>IF(OR(Is_Loading,LEN($A941)=0),"",SWDATA!AD926)</f>
        <v>0</v>
      </c>
      <c r="AL941" s="266" t="str">
        <f t="shared" si="3320"/>
        <v/>
      </c>
      <c r="AM941" s="266">
        <f>IF(OR(Is_Loading,LEN($A941)=0),"",SWDATA!AF926)</f>
        <v>0</v>
      </c>
      <c r="AN941" s="267">
        <f>IF(OR(Is_Loading,LEN($A941)=0),"",SWDATA!AG926)</f>
        <v>0</v>
      </c>
      <c r="AO941" s="323">
        <f>IF(OR(Is_Loading,LEN($A941)=0),"",SWDATA!AH926)</f>
        <v>0</v>
      </c>
      <c r="AP941" s="320" t="str">
        <f t="shared" si="3321"/>
        <v/>
      </c>
      <c r="AQ941" s="266">
        <f>IF(OR(Is_Loading,LEN($A941)=0),"",SWDATA!AJ926)</f>
        <v>0</v>
      </c>
      <c r="AR941" s="267">
        <f>IF(OR(Is_Loading,LEN($A941)=0),"",SWDATA!AK926)</f>
        <v>0</v>
      </c>
      <c r="AS941" s="267">
        <f>IF(OR(Is_Loading,LEN($A941)=0),"",SWDATA!AL926)</f>
        <v>0</v>
      </c>
      <c r="AT941" s="266" t="str">
        <f t="shared" si="3322"/>
        <v/>
      </c>
      <c r="AU941" s="266">
        <f>IF(OR(Is_Loading,LEN($A941)=0),"",SWDATA!AN926)</f>
        <v>0</v>
      </c>
      <c r="AV941" s="267">
        <f>IF(OR(Is_Loading,LEN($A941)=0),"",SWDATA!AO926)</f>
        <v>0</v>
      </c>
      <c r="AW941" s="267">
        <f>IF(OR(Is_Loading,LEN($A941)=0),"",SWDATA!AP926)</f>
        <v>0</v>
      </c>
      <c r="AX941" s="266" t="str">
        <f t="shared" si="3323"/>
        <v/>
      </c>
      <c r="AY941" s="266">
        <f>IF(OR(Is_Loading,LEN($A941)=0),"",SWDATA!AR926)</f>
        <v>0</v>
      </c>
      <c r="AZ941" s="267">
        <f>IF(OR(Is_Loading,LEN($A941)=0),"",SWDATA!AS926)</f>
        <v>0</v>
      </c>
      <c r="BA941" s="267">
        <f>IF(OR(Is_Loading,LEN($A941)=0),"",SWDATA!AT926)</f>
        <v>0</v>
      </c>
      <c r="BB941" s="266" t="str">
        <f t="shared" si="3324"/>
        <v/>
      </c>
      <c r="BC941" s="266">
        <f>IF(OR(Is_Loading,LEN($A941)=0),"",SWDATA!AV926)</f>
        <v>0</v>
      </c>
      <c r="BD941" s="267">
        <f>IF(OR(Is_Loading,LEN($A941)=0),"",SWDATA!AW926)</f>
        <v>0</v>
      </c>
      <c r="BE941" s="323">
        <f>IF(OR(Is_Loading,LEN($A941)=0),"",SWDATA!AX926)</f>
        <v>0</v>
      </c>
      <c r="BF941" s="320" t="str">
        <f t="shared" si="3325"/>
        <v/>
      </c>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s="201"/>
      <c r="CO941" s="201"/>
      <c r="CP941" s="201"/>
      <c r="CQ941" s="201"/>
      <c r="CR941" s="201"/>
      <c r="CS941" s="201"/>
      <c r="CT941" s="201"/>
      <c r="CU941" s="201"/>
      <c r="CV941" s="201"/>
      <c r="CW941" s="201"/>
      <c r="CX941" s="201"/>
      <c r="CY941" s="201"/>
      <c r="CZ941" s="201"/>
      <c r="DA941" s="201"/>
      <c r="DB941" s="201"/>
      <c r="DC941" s="201"/>
      <c r="DD941" s="201"/>
      <c r="DE941" s="201"/>
      <c r="DF941" s="201"/>
      <c r="DG941" s="201"/>
      <c r="DH941" s="201"/>
      <c r="DI941" s="201"/>
      <c r="DJ941" s="201"/>
      <c r="DK941" s="201"/>
      <c r="DL941" s="201"/>
      <c r="DM941" s="201"/>
      <c r="DN941" s="201"/>
      <c r="DS941" s="372"/>
      <c r="DT941" s="374"/>
      <c r="DU941" s="375"/>
      <c r="DV941" s="375"/>
      <c r="DW941" s="375"/>
      <c r="DX941" s="375">
        <v>1</v>
      </c>
      <c r="DY941" s="375">
        <f t="shared" ref="DY941:DY961" si="3478">DV941</f>
        <v>0</v>
      </c>
      <c r="DZ941" s="375">
        <f t="shared" ref="DZ941:DZ961" si="3479">DW941</f>
        <v>0</v>
      </c>
      <c r="EA941" s="375">
        <f t="shared" ref="EA941:EA961" si="3480">DX941</f>
        <v>1</v>
      </c>
      <c r="EB941" s="375">
        <f t="shared" ref="EB941:EB961" si="3481">DY941</f>
        <v>0</v>
      </c>
      <c r="EC941" s="375">
        <f t="shared" ref="EC941:EC961" si="3482">DZ941</f>
        <v>0</v>
      </c>
      <c r="ED941" s="375">
        <f t="shared" ref="ED941:ED961" si="3483">EA941</f>
        <v>1</v>
      </c>
      <c r="EE941" s="375">
        <f t="shared" ref="EE941:EE961" si="3484">EB941</f>
        <v>0</v>
      </c>
      <c r="EF941" s="375">
        <f t="shared" ref="EF941:EF961" si="3485">EC941</f>
        <v>0</v>
      </c>
      <c r="EG941" s="375">
        <f t="shared" ref="EG941:EG961" si="3486">ED941</f>
        <v>1</v>
      </c>
      <c r="EH941" s="375">
        <f t="shared" ref="EH941:EH961" si="3487">EE941</f>
        <v>0</v>
      </c>
      <c r="EI941" s="375">
        <f t="shared" ref="EI941:EI961" si="3488">EF941</f>
        <v>0</v>
      </c>
      <c r="EJ941" s="375">
        <f t="shared" ref="EJ941:EJ961" si="3489">EG941</f>
        <v>1</v>
      </c>
      <c r="EK941" s="375">
        <f t="shared" ref="EK941:EK961" si="3490">EH941</f>
        <v>0</v>
      </c>
      <c r="EL941" s="375">
        <f t="shared" ref="EL941:EL961" si="3491">EI941</f>
        <v>0</v>
      </c>
      <c r="EM941" s="375">
        <f t="shared" ref="EM941:EM961" si="3492">EJ941</f>
        <v>1</v>
      </c>
      <c r="EN941" s="375">
        <f t="shared" ref="EN941:EN961" si="3493">EK941</f>
        <v>0</v>
      </c>
      <c r="EO941" s="375">
        <f t="shared" ref="EO941:EO961" si="3494">EL941</f>
        <v>0</v>
      </c>
      <c r="EP941" s="375">
        <f t="shared" ref="EP941:EP961" si="3495">EM941</f>
        <v>1</v>
      </c>
      <c r="EQ941" s="375">
        <f t="shared" ref="EQ941:EQ961" si="3496">EN941</f>
        <v>0</v>
      </c>
      <c r="ER941" s="375">
        <f t="shared" ref="ER941:ER961" si="3497">EO941</f>
        <v>0</v>
      </c>
      <c r="ES941" s="375">
        <f t="shared" ref="ES941:ES961" si="3498">EP941</f>
        <v>1</v>
      </c>
      <c r="ET941" s="375">
        <f t="shared" ref="ET941:ET961" si="3499">EQ941</f>
        <v>0</v>
      </c>
      <c r="EU941" s="375">
        <f t="shared" ref="EU941:EU961" si="3500">ER941</f>
        <v>0</v>
      </c>
      <c r="EV941" s="375">
        <f t="shared" ref="EV941:EV961" si="3501">ES941</f>
        <v>1</v>
      </c>
      <c r="EW941" s="375">
        <f t="shared" ref="EW941:EW961" si="3502">ET941</f>
        <v>0</v>
      </c>
      <c r="EX941" s="375">
        <f t="shared" ref="EX941:EX961" si="3503">EU941</f>
        <v>0</v>
      </c>
      <c r="EY941" s="375">
        <f t="shared" ref="EY941:EY961" si="3504">EV941</f>
        <v>1</v>
      </c>
      <c r="EZ941" s="375">
        <f t="shared" ref="EZ941:EZ961" si="3505">EW941</f>
        <v>0</v>
      </c>
      <c r="FA941" s="375">
        <f t="shared" ref="FA941:FA961" si="3506">EX941</f>
        <v>0</v>
      </c>
      <c r="FB941" s="375">
        <f t="shared" ref="FB941:FB961" si="3507">EY941</f>
        <v>1</v>
      </c>
      <c r="FC941" s="375">
        <f t="shared" ref="FC941:FC961" si="3508">EZ941</f>
        <v>0</v>
      </c>
      <c r="FD941" s="375">
        <f t="shared" ref="FD941:FD961" si="3509">FA941</f>
        <v>0</v>
      </c>
      <c r="FE941" s="376"/>
      <c r="FF941" s="372"/>
      <c r="FG941" s="372"/>
      <c r="FH941" s="372"/>
      <c r="FI941" s="372"/>
      <c r="FJ941" s="372"/>
      <c r="FK941" s="372"/>
      <c r="FL941" s="372"/>
      <c r="FM941" s="372"/>
      <c r="FN941" s="372"/>
      <c r="FO941" s="372"/>
      <c r="FP941" s="372"/>
      <c r="FQ941" s="372"/>
      <c r="FR941" s="372"/>
      <c r="FS941" s="372"/>
      <c r="FT941" s="372"/>
      <c r="FU941" s="372"/>
      <c r="FV941" s="372"/>
      <c r="FW941" s="372"/>
      <c r="FX941" s="372"/>
      <c r="FY941" s="372"/>
      <c r="FZ941" s="372"/>
      <c r="GA941" s="372"/>
      <c r="GB941" s="372"/>
      <c r="GC941" s="372"/>
      <c r="GD941" s="372"/>
      <c r="GE941" s="372"/>
      <c r="GF941" s="372"/>
      <c r="GG941" s="372"/>
      <c r="GH941" s="372"/>
      <c r="GI941" s="372"/>
      <c r="GJ941" s="372"/>
      <c r="GK941" s="372"/>
      <c r="GL941" s="372"/>
      <c r="GM941" s="372"/>
      <c r="GN941" s="372"/>
      <c r="GO941" s="372"/>
      <c r="GP941" s="372"/>
      <c r="GQ941" s="372"/>
      <c r="GR941" s="372"/>
      <c r="GS941" s="372"/>
      <c r="GT941" s="372"/>
      <c r="GU941" s="372"/>
      <c r="GV941" s="372"/>
      <c r="GW941" s="372"/>
      <c r="GX941" s="372"/>
      <c r="GY941" s="372"/>
      <c r="GZ941" s="372"/>
      <c r="HA941" s="372"/>
      <c r="HB941" s="372"/>
      <c r="HC941" s="372"/>
    </row>
    <row r="942" spans="1:211" s="373" customFormat="1" ht="15" customHeight="1" thickTop="1" x14ac:dyDescent="0.2">
      <c r="A942" s="192">
        <f>SWDATA!O927</f>
        <v>0</v>
      </c>
      <c r="B942" s="192">
        <f>SWDATA!M927</f>
        <v>0</v>
      </c>
      <c r="C942" s="201">
        <f>IF(AND(SWDATA!M927=1,SWDATA!Q927="promotions"),SWDATA!P927,0)</f>
        <v>0</v>
      </c>
      <c r="D942" s="365">
        <f>ROW(SWDATA!M927)</f>
        <v>927</v>
      </c>
      <c r="E942" s="202">
        <f t="shared" si="3439"/>
        <v>0</v>
      </c>
      <c r="F942" s="203">
        <f t="shared" si="3313"/>
        <v>1</v>
      </c>
      <c r="G942" s="192" t="str">
        <f t="shared" si="3314"/>
        <v/>
      </c>
      <c r="H942" s="204"/>
      <c r="I942" s="390"/>
      <c r="J942" s="238">
        <f t="shared" si="3315"/>
        <v>0</v>
      </c>
      <c r="K942" s="239" t="str">
        <f t="shared" si="3316"/>
        <v/>
      </c>
      <c r="L942" s="342"/>
      <c r="M942" s="345"/>
      <c r="N942" s="340" t="str">
        <f>IF(LEN(SWDATA!F927)=0,"",N941)</f>
        <v/>
      </c>
      <c r="O942" s="296" t="str">
        <f>IF(LEN(SWDATA!G927)=0,"",O941)</f>
        <v/>
      </c>
      <c r="P942" s="297" t="str">
        <f>IF(LEN(SWDATA!C927)=0,"",SWDATA!C927)</f>
        <v/>
      </c>
      <c r="Q942" s="312" t="str">
        <f t="shared" si="3317"/>
        <v/>
      </c>
      <c r="R942" s="223" t="s">
        <v>261</v>
      </c>
      <c r="S942" s="224"/>
      <c r="T942" s="224"/>
      <c r="U942" s="264" t="s">
        <v>601</v>
      </c>
      <c r="V942" s="205" t="s">
        <v>221</v>
      </c>
      <c r="W942" s="266">
        <f>IF(OR(Is_Loading,LEN($A942)=0),"",SWDATA!P927)</f>
        <v>0</v>
      </c>
      <c r="X942" s="267">
        <f>IF(OR(Is_Loading,LEN($A942)=0),"",SWDATA!Q927)</f>
        <v>0</v>
      </c>
      <c r="Y942" s="267">
        <f>IF(OR(Is_Loading,LEN($A942)=0),"",SWDATA!R927)</f>
        <v>0</v>
      </c>
      <c r="Z942" s="266" t="str">
        <f t="shared" ref="Z942:Z956" si="3510">IF($A942=0,"",CHOOSE($F942,SUM(W942:Y942),SUM(W942:Y942)/3,Y942))</f>
        <v/>
      </c>
      <c r="AA942" s="266">
        <f>IF(OR(Is_Loading,LEN($A942)=0),"",SWDATA!T927)</f>
        <v>0</v>
      </c>
      <c r="AB942" s="267">
        <f>IF(OR(Is_Loading,LEN($A942)=0),"",SWDATA!U927)</f>
        <v>0</v>
      </c>
      <c r="AC942" s="267">
        <f>IF(OR(Is_Loading,LEN($A942)=0),"",SWDATA!V927)</f>
        <v>0</v>
      </c>
      <c r="AD942" s="266" t="str">
        <f t="shared" si="3318"/>
        <v/>
      </c>
      <c r="AE942" s="266">
        <f>IF(OR(Is_Loading,LEN($A942)=0),"",SWDATA!X927)</f>
        <v>0</v>
      </c>
      <c r="AF942" s="267">
        <f>IF(OR(Is_Loading,LEN($A942)=0),"",SWDATA!Y927)</f>
        <v>0</v>
      </c>
      <c r="AG942" s="267">
        <f>IF(OR(Is_Loading,LEN($A942)=0),"",SWDATA!Z927)</f>
        <v>0</v>
      </c>
      <c r="AH942" s="266" t="str">
        <f t="shared" si="3319"/>
        <v/>
      </c>
      <c r="AI942" s="266">
        <f>IF(OR(Is_Loading,LEN($A942)=0),"",SWDATA!AB927)</f>
        <v>0</v>
      </c>
      <c r="AJ942" s="267">
        <f>IF(OR(Is_Loading,LEN($A942)=0),"",SWDATA!AC927)</f>
        <v>0</v>
      </c>
      <c r="AK942" s="267">
        <f>IF(OR(Is_Loading,LEN($A942)=0),"",SWDATA!AD927)</f>
        <v>0</v>
      </c>
      <c r="AL942" s="266" t="str">
        <f t="shared" si="3320"/>
        <v/>
      </c>
      <c r="AM942" s="266">
        <f>IF(OR(Is_Loading,LEN($A942)=0),"",SWDATA!AF927)</f>
        <v>0</v>
      </c>
      <c r="AN942" s="267">
        <f>IF(OR(Is_Loading,LEN($A942)=0),"",SWDATA!AG927)</f>
        <v>0</v>
      </c>
      <c r="AO942" s="323">
        <f>IF(OR(Is_Loading,LEN($A942)=0),"",SWDATA!AH927)</f>
        <v>0</v>
      </c>
      <c r="AP942" s="320" t="str">
        <f t="shared" si="3321"/>
        <v/>
      </c>
      <c r="AQ942" s="266">
        <f>IF(OR(Is_Loading,LEN($A942)=0),"",SWDATA!AJ927)</f>
        <v>0</v>
      </c>
      <c r="AR942" s="267">
        <f>IF(OR(Is_Loading,LEN($A942)=0),"",SWDATA!AK927)</f>
        <v>0</v>
      </c>
      <c r="AS942" s="267">
        <f>IF(OR(Is_Loading,LEN($A942)=0),"",SWDATA!AL927)</f>
        <v>0</v>
      </c>
      <c r="AT942" s="266" t="str">
        <f t="shared" si="3322"/>
        <v/>
      </c>
      <c r="AU942" s="266">
        <f>IF(OR(Is_Loading,LEN($A942)=0),"",SWDATA!AN927)</f>
        <v>0</v>
      </c>
      <c r="AV942" s="267">
        <f>IF(OR(Is_Loading,LEN($A942)=0),"",SWDATA!AO927)</f>
        <v>0</v>
      </c>
      <c r="AW942" s="267">
        <f>IF(OR(Is_Loading,LEN($A942)=0),"",SWDATA!AP927)</f>
        <v>0</v>
      </c>
      <c r="AX942" s="266" t="str">
        <f t="shared" si="3323"/>
        <v/>
      </c>
      <c r="AY942" s="266">
        <f>IF(OR(Is_Loading,LEN($A942)=0),"",SWDATA!AR927)</f>
        <v>0</v>
      </c>
      <c r="AZ942" s="267">
        <f>IF(OR(Is_Loading,LEN($A942)=0),"",SWDATA!AS927)</f>
        <v>0</v>
      </c>
      <c r="BA942" s="267">
        <f>IF(OR(Is_Loading,LEN($A942)=0),"",SWDATA!AT927)</f>
        <v>0</v>
      </c>
      <c r="BB942" s="266" t="str">
        <f t="shared" si="3324"/>
        <v/>
      </c>
      <c r="BC942" s="266">
        <f>IF(OR(Is_Loading,LEN($A942)=0),"",SWDATA!AV927)</f>
        <v>0</v>
      </c>
      <c r="BD942" s="267">
        <f>IF(OR(Is_Loading,LEN($A942)=0),"",SWDATA!AW927)</f>
        <v>0</v>
      </c>
      <c r="BE942" s="323">
        <f>IF(OR(Is_Loading,LEN($A942)=0),"",SWDATA!AX927)</f>
        <v>0</v>
      </c>
      <c r="BF942" s="320" t="str">
        <f t="shared" si="3325"/>
        <v/>
      </c>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s="201"/>
      <c r="CO942" s="201"/>
      <c r="CP942" s="201"/>
      <c r="CQ942" s="201"/>
      <c r="CR942" s="201"/>
      <c r="CS942" s="201"/>
      <c r="CT942" s="201"/>
      <c r="CU942" s="201"/>
      <c r="CV942" s="201"/>
      <c r="CW942" s="201"/>
      <c r="CX942" s="201"/>
      <c r="CY942" s="201"/>
      <c r="CZ942" s="201"/>
      <c r="DA942" s="201"/>
      <c r="DB942" s="201"/>
      <c r="DC942" s="201"/>
      <c r="DD942" s="201"/>
      <c r="DE942" s="201"/>
      <c r="DF942" s="201"/>
      <c r="DG942" s="201"/>
      <c r="DH942" s="201"/>
      <c r="DI942" s="201"/>
      <c r="DJ942" s="201"/>
      <c r="DK942" s="201"/>
      <c r="DL942" s="201"/>
      <c r="DM942" s="201"/>
      <c r="DN942" s="201"/>
      <c r="DS942" s="372"/>
      <c r="DT942" s="374"/>
      <c r="DU942" s="375"/>
      <c r="DV942" s="375"/>
      <c r="DW942" s="375"/>
      <c r="DX942" s="375">
        <v>1</v>
      </c>
      <c r="DY942" s="375">
        <f t="shared" si="3478"/>
        <v>0</v>
      </c>
      <c r="DZ942" s="375">
        <f t="shared" si="3479"/>
        <v>0</v>
      </c>
      <c r="EA942" s="375">
        <f t="shared" si="3480"/>
        <v>1</v>
      </c>
      <c r="EB942" s="375">
        <f t="shared" si="3481"/>
        <v>0</v>
      </c>
      <c r="EC942" s="375">
        <f t="shared" si="3482"/>
        <v>0</v>
      </c>
      <c r="ED942" s="375">
        <f t="shared" si="3483"/>
        <v>1</v>
      </c>
      <c r="EE942" s="375">
        <f t="shared" si="3484"/>
        <v>0</v>
      </c>
      <c r="EF942" s="375">
        <f t="shared" si="3485"/>
        <v>0</v>
      </c>
      <c r="EG942" s="375">
        <f t="shared" si="3486"/>
        <v>1</v>
      </c>
      <c r="EH942" s="375">
        <f t="shared" si="3487"/>
        <v>0</v>
      </c>
      <c r="EI942" s="375">
        <f t="shared" si="3488"/>
        <v>0</v>
      </c>
      <c r="EJ942" s="375">
        <f t="shared" si="3489"/>
        <v>1</v>
      </c>
      <c r="EK942" s="375">
        <f t="shared" si="3490"/>
        <v>0</v>
      </c>
      <c r="EL942" s="375">
        <f t="shared" si="3491"/>
        <v>0</v>
      </c>
      <c r="EM942" s="375">
        <f t="shared" si="3492"/>
        <v>1</v>
      </c>
      <c r="EN942" s="375">
        <f t="shared" si="3493"/>
        <v>0</v>
      </c>
      <c r="EO942" s="375">
        <f t="shared" si="3494"/>
        <v>0</v>
      </c>
      <c r="EP942" s="375">
        <f t="shared" si="3495"/>
        <v>1</v>
      </c>
      <c r="EQ942" s="375">
        <f t="shared" si="3496"/>
        <v>0</v>
      </c>
      <c r="ER942" s="375">
        <f t="shared" si="3497"/>
        <v>0</v>
      </c>
      <c r="ES942" s="375">
        <f t="shared" si="3498"/>
        <v>1</v>
      </c>
      <c r="ET942" s="375">
        <f t="shared" si="3499"/>
        <v>0</v>
      </c>
      <c r="EU942" s="375">
        <f t="shared" si="3500"/>
        <v>0</v>
      </c>
      <c r="EV942" s="375">
        <f t="shared" si="3501"/>
        <v>1</v>
      </c>
      <c r="EW942" s="375">
        <f t="shared" si="3502"/>
        <v>0</v>
      </c>
      <c r="EX942" s="375">
        <f t="shared" si="3503"/>
        <v>0</v>
      </c>
      <c r="EY942" s="375">
        <f t="shared" si="3504"/>
        <v>1</v>
      </c>
      <c r="EZ942" s="375">
        <f t="shared" si="3505"/>
        <v>0</v>
      </c>
      <c r="FA942" s="375">
        <f t="shared" si="3506"/>
        <v>0</v>
      </c>
      <c r="FB942" s="375">
        <f t="shared" si="3507"/>
        <v>1</v>
      </c>
      <c r="FC942" s="375">
        <f t="shared" si="3508"/>
        <v>0</v>
      </c>
      <c r="FD942" s="375">
        <f t="shared" si="3509"/>
        <v>0</v>
      </c>
      <c r="FE942" s="376"/>
      <c r="FF942" s="372"/>
      <c r="FG942" s="372"/>
      <c r="FH942" s="372"/>
      <c r="FI942" s="372"/>
      <c r="FJ942" s="372"/>
      <c r="FK942" s="372"/>
      <c r="FL942" s="372"/>
      <c r="FM942" s="372"/>
      <c r="FN942" s="372"/>
      <c r="FO942" s="372"/>
      <c r="FP942" s="372"/>
      <c r="FQ942" s="372"/>
      <c r="FR942" s="372"/>
      <c r="FS942" s="372"/>
      <c r="FT942" s="372"/>
      <c r="FU942" s="372"/>
      <c r="FV942" s="372"/>
      <c r="FW942" s="372"/>
      <c r="FX942" s="372"/>
      <c r="FY942" s="372"/>
      <c r="FZ942" s="372"/>
      <c r="GA942" s="372"/>
      <c r="GB942" s="372"/>
      <c r="GC942" s="372"/>
      <c r="GD942" s="372"/>
      <c r="GE942" s="372"/>
      <c r="GF942" s="372"/>
      <c r="GG942" s="372"/>
      <c r="GH942" s="372"/>
      <c r="GI942" s="372"/>
      <c r="GJ942" s="372"/>
      <c r="GK942" s="372"/>
      <c r="GL942" s="372"/>
      <c r="GM942" s="372"/>
      <c r="GN942" s="372"/>
      <c r="GO942" s="372"/>
      <c r="GP942" s="372"/>
      <c r="GQ942" s="372"/>
      <c r="GR942" s="372"/>
      <c r="GS942" s="372"/>
      <c r="GT942" s="372"/>
      <c r="GU942" s="372"/>
      <c r="GV942" s="372"/>
      <c r="GW942" s="372"/>
      <c r="GX942" s="372"/>
      <c r="GY942" s="372"/>
      <c r="GZ942" s="372"/>
      <c r="HA942" s="372"/>
      <c r="HB942" s="372"/>
      <c r="HC942" s="372"/>
    </row>
    <row r="943" spans="1:211" s="373" customFormat="1" ht="15" customHeight="1" x14ac:dyDescent="0.2">
      <c r="A943" s="366">
        <f>SWDATA!O928</f>
        <v>0</v>
      </c>
      <c r="B943" s="366">
        <f>SWDATA!M928</f>
        <v>0</v>
      </c>
      <c r="C943" s="351">
        <f>IF(AND(SWDATA!M928=1,SWDATA!Q928="promotions"),SWDATA!P928,0)</f>
        <v>0</v>
      </c>
      <c r="D943" s="367">
        <f>ROW(SWDATA!M928)</f>
        <v>928</v>
      </c>
      <c r="E943" s="368">
        <f t="shared" si="3439"/>
        <v>0</v>
      </c>
      <c r="F943" s="369">
        <f t="shared" si="3313"/>
        <v>1</v>
      </c>
      <c r="G943" s="366" t="str">
        <f t="shared" si="3314"/>
        <v/>
      </c>
      <c r="H943" s="370"/>
      <c r="J943" s="238">
        <f t="shared" si="3315"/>
        <v>0</v>
      </c>
      <c r="K943" s="239" t="str">
        <f t="shared" si="3316"/>
        <v/>
      </c>
      <c r="L943" s="342"/>
      <c r="M943" s="345"/>
      <c r="N943" s="340" t="str">
        <f>IF(LEN(SWDATA!F928)=0,"",N942)</f>
        <v/>
      </c>
      <c r="O943" s="296" t="str">
        <f>IF(LEN(SWDATA!G928)=0,"",O942)</f>
        <v/>
      </c>
      <c r="P943" s="297" t="str">
        <f>IF(LEN(SWDATA!C928)=0,"",SWDATA!C928)</f>
        <v/>
      </c>
      <c r="Q943" s="312" t="str">
        <f t="shared" si="3317"/>
        <v/>
      </c>
      <c r="R943" s="223" t="s">
        <v>261</v>
      </c>
      <c r="S943" s="224"/>
      <c r="T943" s="224"/>
      <c r="U943" s="264" t="s">
        <v>611</v>
      </c>
      <c r="V943" s="205" t="s">
        <v>221</v>
      </c>
      <c r="W943" s="266">
        <f>IF(OR(Is_Loading,LEN($A943)=0),"",SWDATA!P928)</f>
        <v>0</v>
      </c>
      <c r="X943" s="267">
        <f>IF(OR(Is_Loading,LEN($A943)=0),"",SWDATA!Q928)</f>
        <v>0</v>
      </c>
      <c r="Y943" s="267">
        <f>IF(OR(Is_Loading,LEN($A943)=0),"",SWDATA!R928)</f>
        <v>0</v>
      </c>
      <c r="Z943" s="266" t="str">
        <f t="shared" si="3510"/>
        <v/>
      </c>
      <c r="AA943" s="266">
        <f>IF(OR(Is_Loading,LEN($A943)=0),"",SWDATA!T928)</f>
        <v>0</v>
      </c>
      <c r="AB943" s="267">
        <f>IF(OR(Is_Loading,LEN($A943)=0),"",SWDATA!U928)</f>
        <v>0</v>
      </c>
      <c r="AC943" s="267">
        <f>IF(OR(Is_Loading,LEN($A943)=0),"",SWDATA!V928)</f>
        <v>0</v>
      </c>
      <c r="AD943" s="266" t="str">
        <f t="shared" si="3318"/>
        <v/>
      </c>
      <c r="AE943" s="266">
        <f>IF(OR(Is_Loading,LEN($A943)=0),"",SWDATA!X928)</f>
        <v>0</v>
      </c>
      <c r="AF943" s="267">
        <f>IF(OR(Is_Loading,LEN($A943)=0),"",SWDATA!Y928)</f>
        <v>0</v>
      </c>
      <c r="AG943" s="267">
        <f>IF(OR(Is_Loading,LEN($A943)=0),"",SWDATA!Z928)</f>
        <v>0</v>
      </c>
      <c r="AH943" s="266" t="str">
        <f t="shared" si="3319"/>
        <v/>
      </c>
      <c r="AI943" s="266">
        <f>IF(OR(Is_Loading,LEN($A943)=0),"",SWDATA!AB928)</f>
        <v>0</v>
      </c>
      <c r="AJ943" s="267">
        <f>IF(OR(Is_Loading,LEN($A943)=0),"",SWDATA!AC928)</f>
        <v>0</v>
      </c>
      <c r="AK943" s="267">
        <f>IF(OR(Is_Loading,LEN($A943)=0),"",SWDATA!AD928)</f>
        <v>0</v>
      </c>
      <c r="AL943" s="266" t="str">
        <f t="shared" si="3320"/>
        <v/>
      </c>
      <c r="AM943" s="266">
        <f>IF(OR(Is_Loading,LEN($A943)=0),"",SWDATA!AF928)</f>
        <v>0</v>
      </c>
      <c r="AN943" s="267">
        <f>IF(OR(Is_Loading,LEN($A943)=0),"",SWDATA!AG928)</f>
        <v>0</v>
      </c>
      <c r="AO943" s="323">
        <f>IF(OR(Is_Loading,LEN($A943)=0),"",SWDATA!AH928)</f>
        <v>0</v>
      </c>
      <c r="AP943" s="320" t="str">
        <f t="shared" si="3321"/>
        <v/>
      </c>
      <c r="AQ943" s="266">
        <f>IF(OR(Is_Loading,LEN($A943)=0),"",SWDATA!AJ928)</f>
        <v>0</v>
      </c>
      <c r="AR943" s="267">
        <f>IF(OR(Is_Loading,LEN($A943)=0),"",SWDATA!AK928)</f>
        <v>0</v>
      </c>
      <c r="AS943" s="267">
        <f>IF(OR(Is_Loading,LEN($A943)=0),"",SWDATA!AL928)</f>
        <v>0</v>
      </c>
      <c r="AT943" s="266" t="str">
        <f t="shared" si="3322"/>
        <v/>
      </c>
      <c r="AU943" s="266">
        <f>IF(OR(Is_Loading,LEN($A943)=0),"",SWDATA!AN928)</f>
        <v>0</v>
      </c>
      <c r="AV943" s="267">
        <f>IF(OR(Is_Loading,LEN($A943)=0),"",SWDATA!AO928)</f>
        <v>0</v>
      </c>
      <c r="AW943" s="267">
        <f>IF(OR(Is_Loading,LEN($A943)=0),"",SWDATA!AP928)</f>
        <v>0</v>
      </c>
      <c r="AX943" s="266" t="str">
        <f t="shared" si="3323"/>
        <v/>
      </c>
      <c r="AY943" s="266">
        <f>IF(OR(Is_Loading,LEN($A943)=0),"",SWDATA!AR928)</f>
        <v>0</v>
      </c>
      <c r="AZ943" s="267">
        <f>IF(OR(Is_Loading,LEN($A943)=0),"",SWDATA!AS928)</f>
        <v>0</v>
      </c>
      <c r="BA943" s="267">
        <f>IF(OR(Is_Loading,LEN($A943)=0),"",SWDATA!AT928)</f>
        <v>0</v>
      </c>
      <c r="BB943" s="266" t="str">
        <f t="shared" si="3324"/>
        <v/>
      </c>
      <c r="BC943" s="266">
        <f>IF(OR(Is_Loading,LEN($A943)=0),"",SWDATA!AV928)</f>
        <v>0</v>
      </c>
      <c r="BD943" s="267">
        <f>IF(OR(Is_Loading,LEN($A943)=0),"",SWDATA!AW928)</f>
        <v>0</v>
      </c>
      <c r="BE943" s="323">
        <f>IF(OR(Is_Loading,LEN($A943)=0),"",SWDATA!AX928)</f>
        <v>0</v>
      </c>
      <c r="BF943" s="320" t="str">
        <f t="shared" si="3325"/>
        <v/>
      </c>
      <c r="BG943" s="11"/>
      <c r="BH943" s="11"/>
      <c r="BI943" s="11"/>
      <c r="BJ943" s="11"/>
      <c r="BK943" s="11"/>
      <c r="BL943" s="11"/>
      <c r="BM943" s="11"/>
      <c r="BN943" s="11"/>
      <c r="BO943" s="11"/>
      <c r="BP943" s="11"/>
      <c r="BQ943" s="11"/>
      <c r="BR943" s="11"/>
      <c r="BS943" s="11"/>
      <c r="BT943" s="11"/>
      <c r="BU943" s="11"/>
      <c r="BV943" s="11"/>
      <c r="BW943" s="11"/>
      <c r="BX943" s="11"/>
      <c r="BY943" s="11"/>
      <c r="BZ943" s="11"/>
      <c r="CA943" s="11"/>
      <c r="CB943" s="11"/>
      <c r="CC943" s="11"/>
      <c r="CD943" s="11"/>
      <c r="CE943" s="11"/>
      <c r="CF943" s="11"/>
      <c r="CG943" s="11"/>
      <c r="CH943" s="11"/>
      <c r="CI943" s="11"/>
      <c r="CJ943" s="11"/>
      <c r="CK943" s="11"/>
      <c r="CL943" s="11"/>
      <c r="CM943" s="11"/>
      <c r="CN943" s="351"/>
      <c r="CO943" s="351"/>
      <c r="CP943" s="351"/>
      <c r="CQ943" s="351"/>
      <c r="CR943" s="351"/>
      <c r="CS943" s="351"/>
      <c r="CT943" s="351"/>
      <c r="CU943" s="351"/>
      <c r="CV943" s="351"/>
      <c r="CW943" s="351"/>
      <c r="CX943" s="351"/>
      <c r="CY943" s="351"/>
      <c r="CZ943" s="351"/>
      <c r="DA943" s="351"/>
      <c r="DB943" s="351"/>
      <c r="DC943" s="351"/>
      <c r="DD943" s="351"/>
      <c r="DE943" s="351"/>
      <c r="DF943" s="351"/>
      <c r="DG943" s="351"/>
      <c r="DH943" s="351"/>
      <c r="DI943" s="351"/>
      <c r="DJ943" s="351"/>
      <c r="DK943" s="351"/>
      <c r="DL943" s="351"/>
      <c r="DM943" s="351"/>
      <c r="DN943" s="351"/>
      <c r="DQ943" s="373">
        <f t="shared" ref="DQ943" ca="1" si="3511">INDIRECT("'Metrics &amp; Attributes View'!"&amp;IF(ROW()-9=0, "", IF(13+ROW()/23-9&gt;26, CHAR(64+INT((ROW()-9-1)/26)),"")&amp;CHAR(65+MOD(13+ROW()/23-1, 26)))&amp;44)</f>
        <v>0</v>
      </c>
      <c r="DS943" s="372"/>
      <c r="DT943" s="374"/>
      <c r="DU943" s="375"/>
      <c r="DV943" s="375"/>
      <c r="DW943" s="375"/>
      <c r="DX943" s="375">
        <v>1</v>
      </c>
      <c r="DY943" s="375">
        <f t="shared" si="3478"/>
        <v>0</v>
      </c>
      <c r="DZ943" s="375">
        <f t="shared" si="3479"/>
        <v>0</v>
      </c>
      <c r="EA943" s="375">
        <f t="shared" si="3480"/>
        <v>1</v>
      </c>
      <c r="EB943" s="375">
        <f t="shared" si="3481"/>
        <v>0</v>
      </c>
      <c r="EC943" s="375">
        <f t="shared" si="3482"/>
        <v>0</v>
      </c>
      <c r="ED943" s="375">
        <f t="shared" si="3483"/>
        <v>1</v>
      </c>
      <c r="EE943" s="375">
        <f t="shared" si="3484"/>
        <v>0</v>
      </c>
      <c r="EF943" s="375">
        <f t="shared" si="3485"/>
        <v>0</v>
      </c>
      <c r="EG943" s="375">
        <f t="shared" si="3486"/>
        <v>1</v>
      </c>
      <c r="EH943" s="375">
        <f t="shared" si="3487"/>
        <v>0</v>
      </c>
      <c r="EI943" s="375">
        <f t="shared" si="3488"/>
        <v>0</v>
      </c>
      <c r="EJ943" s="375">
        <f t="shared" si="3489"/>
        <v>1</v>
      </c>
      <c r="EK943" s="375">
        <f t="shared" si="3490"/>
        <v>0</v>
      </c>
      <c r="EL943" s="375">
        <f t="shared" si="3491"/>
        <v>0</v>
      </c>
      <c r="EM943" s="375">
        <f t="shared" si="3492"/>
        <v>1</v>
      </c>
      <c r="EN943" s="375">
        <f t="shared" si="3493"/>
        <v>0</v>
      </c>
      <c r="EO943" s="375">
        <f t="shared" si="3494"/>
        <v>0</v>
      </c>
      <c r="EP943" s="375">
        <f t="shared" si="3495"/>
        <v>1</v>
      </c>
      <c r="EQ943" s="375">
        <f t="shared" si="3496"/>
        <v>0</v>
      </c>
      <c r="ER943" s="375">
        <f t="shared" si="3497"/>
        <v>0</v>
      </c>
      <c r="ES943" s="375">
        <f t="shared" si="3498"/>
        <v>1</v>
      </c>
      <c r="ET943" s="375">
        <f t="shared" si="3499"/>
        <v>0</v>
      </c>
      <c r="EU943" s="375">
        <f t="shared" si="3500"/>
        <v>0</v>
      </c>
      <c r="EV943" s="375">
        <f t="shared" si="3501"/>
        <v>1</v>
      </c>
      <c r="EW943" s="375">
        <f t="shared" si="3502"/>
        <v>0</v>
      </c>
      <c r="EX943" s="375">
        <f t="shared" si="3503"/>
        <v>0</v>
      </c>
      <c r="EY943" s="375">
        <f t="shared" si="3504"/>
        <v>1</v>
      </c>
      <c r="EZ943" s="375">
        <f t="shared" si="3505"/>
        <v>0</v>
      </c>
      <c r="FA943" s="375">
        <f t="shared" si="3506"/>
        <v>0</v>
      </c>
      <c r="FB943" s="375">
        <f t="shared" si="3507"/>
        <v>1</v>
      </c>
      <c r="FC943" s="375">
        <f t="shared" si="3508"/>
        <v>0</v>
      </c>
      <c r="FD943" s="375">
        <f t="shared" si="3509"/>
        <v>0</v>
      </c>
      <c r="FE943" s="376"/>
      <c r="FF943" s="372"/>
      <c r="FG943" s="372"/>
      <c r="FH943" s="372"/>
      <c r="FI943" s="372"/>
      <c r="FJ943" s="372"/>
      <c r="FK943" s="372"/>
      <c r="FL943" s="372"/>
      <c r="FM943" s="372"/>
      <c r="FN943" s="372"/>
      <c r="FO943" s="372"/>
      <c r="FP943" s="372"/>
      <c r="FQ943" s="372"/>
      <c r="FR943" s="372"/>
      <c r="FS943" s="372"/>
      <c r="FT943" s="372"/>
      <c r="FU943" s="372"/>
      <c r="FV943" s="372"/>
      <c r="FW943" s="372"/>
      <c r="FX943" s="372"/>
      <c r="FY943" s="372"/>
      <c r="FZ943" s="372"/>
      <c r="GA943" s="372"/>
      <c r="GB943" s="372"/>
      <c r="GC943" s="372"/>
      <c r="GD943" s="372"/>
      <c r="GE943" s="372"/>
      <c r="GF943" s="372"/>
      <c r="GG943" s="372"/>
      <c r="GH943" s="372"/>
      <c r="GI943" s="372"/>
      <c r="GJ943" s="372"/>
      <c r="GK943" s="372"/>
      <c r="GL943" s="372"/>
      <c r="GM943" s="372"/>
      <c r="GN943" s="372"/>
      <c r="GO943" s="372"/>
      <c r="GP943" s="372"/>
      <c r="GQ943" s="372"/>
      <c r="GR943" s="372"/>
      <c r="GS943" s="372"/>
      <c r="GT943" s="372"/>
      <c r="GU943" s="372"/>
      <c r="GV943" s="372"/>
      <c r="GW943" s="372"/>
      <c r="GX943" s="372"/>
      <c r="GY943" s="372"/>
      <c r="GZ943" s="372"/>
      <c r="HA943" s="372"/>
      <c r="HB943" s="372"/>
      <c r="HC943" s="372"/>
    </row>
    <row r="944" spans="1:211" s="373" customFormat="1" ht="15" customHeight="1" x14ac:dyDescent="0.2">
      <c r="A944" s="366">
        <f>SWDATA!O929</f>
        <v>0</v>
      </c>
      <c r="B944" s="366">
        <f>SWDATA!M929</f>
        <v>0</v>
      </c>
      <c r="C944" s="351">
        <f>IF(AND(SWDATA!M929=1,SWDATA!Q929="promotions"),SWDATA!P929,0)</f>
        <v>0</v>
      </c>
      <c r="D944" s="367">
        <f>ROW(SWDATA!M929)</f>
        <v>929</v>
      </c>
      <c r="E944" s="368">
        <f t="shared" si="3439"/>
        <v>0</v>
      </c>
      <c r="F944" s="369">
        <f t="shared" si="3313"/>
        <v>1</v>
      </c>
      <c r="G944" s="366" t="str">
        <f t="shared" si="3314"/>
        <v/>
      </c>
      <c r="H944" s="370"/>
      <c r="J944" s="238">
        <f t="shared" si="3315"/>
        <v>0</v>
      </c>
      <c r="K944" s="239" t="str">
        <f t="shared" si="3316"/>
        <v/>
      </c>
      <c r="L944" s="342"/>
      <c r="M944" s="345"/>
      <c r="N944" s="340" t="str">
        <f>IF(LEN(SWDATA!F929)=0,"",N943)</f>
        <v/>
      </c>
      <c r="O944" s="296" t="str">
        <f>IF(LEN(SWDATA!G929)=0,"",O943)</f>
        <v/>
      </c>
      <c r="P944" s="297" t="str">
        <f>IF(LEN(SWDATA!C929)=0,"",SWDATA!C929)</f>
        <v/>
      </c>
      <c r="Q944" s="312" t="str">
        <f t="shared" si="3317"/>
        <v/>
      </c>
      <c r="R944" s="223" t="s">
        <v>261</v>
      </c>
      <c r="S944" s="224"/>
      <c r="T944" s="224"/>
      <c r="U944" s="264" t="s">
        <v>598</v>
      </c>
      <c r="V944" s="205" t="s">
        <v>221</v>
      </c>
      <c r="W944" s="266">
        <f>IF(OR(Is_Loading,LEN($A944)=0),"",SWDATA!P929)</f>
        <v>0</v>
      </c>
      <c r="X944" s="267">
        <f>IF(OR(Is_Loading,LEN($A944)=0),"",SWDATA!Q929)</f>
        <v>0</v>
      </c>
      <c r="Y944" s="267">
        <f>IF(OR(Is_Loading,LEN($A944)=0),"",SWDATA!R929)</f>
        <v>0</v>
      </c>
      <c r="Z944" s="266" t="str">
        <f t="shared" si="3510"/>
        <v/>
      </c>
      <c r="AA944" s="266">
        <f>IF(OR(Is_Loading,LEN($A944)=0),"",SWDATA!T929)</f>
        <v>0</v>
      </c>
      <c r="AB944" s="267">
        <f>IF(OR(Is_Loading,LEN($A944)=0),"",SWDATA!U929)</f>
        <v>0</v>
      </c>
      <c r="AC944" s="267">
        <f>IF(OR(Is_Loading,LEN($A944)=0),"",SWDATA!V929)</f>
        <v>0</v>
      </c>
      <c r="AD944" s="266" t="str">
        <f t="shared" si="3318"/>
        <v/>
      </c>
      <c r="AE944" s="266">
        <f>IF(OR(Is_Loading,LEN($A944)=0),"",SWDATA!X929)</f>
        <v>0</v>
      </c>
      <c r="AF944" s="267">
        <f>IF(OR(Is_Loading,LEN($A944)=0),"",SWDATA!Y929)</f>
        <v>0</v>
      </c>
      <c r="AG944" s="267">
        <f>IF(OR(Is_Loading,LEN($A944)=0),"",SWDATA!Z929)</f>
        <v>0</v>
      </c>
      <c r="AH944" s="266" t="str">
        <f t="shared" si="3319"/>
        <v/>
      </c>
      <c r="AI944" s="266">
        <f>IF(OR(Is_Loading,LEN($A944)=0),"",SWDATA!AB929)</f>
        <v>0</v>
      </c>
      <c r="AJ944" s="267">
        <f>IF(OR(Is_Loading,LEN($A944)=0),"",SWDATA!AC929)</f>
        <v>0</v>
      </c>
      <c r="AK944" s="267">
        <f>IF(OR(Is_Loading,LEN($A944)=0),"",SWDATA!AD929)</f>
        <v>0</v>
      </c>
      <c r="AL944" s="266" t="str">
        <f t="shared" si="3320"/>
        <v/>
      </c>
      <c r="AM944" s="266">
        <f>IF(OR(Is_Loading,LEN($A944)=0),"",SWDATA!AF929)</f>
        <v>0</v>
      </c>
      <c r="AN944" s="267">
        <f>IF(OR(Is_Loading,LEN($A944)=0),"",SWDATA!AG929)</f>
        <v>0</v>
      </c>
      <c r="AO944" s="323">
        <f>IF(OR(Is_Loading,LEN($A944)=0),"",SWDATA!AH929)</f>
        <v>0</v>
      </c>
      <c r="AP944" s="320" t="str">
        <f t="shared" si="3321"/>
        <v/>
      </c>
      <c r="AQ944" s="266">
        <f>IF(OR(Is_Loading,LEN($A944)=0),"",SWDATA!AJ929)</f>
        <v>0</v>
      </c>
      <c r="AR944" s="267">
        <f>IF(OR(Is_Loading,LEN($A944)=0),"",SWDATA!AK929)</f>
        <v>0</v>
      </c>
      <c r="AS944" s="267">
        <f>IF(OR(Is_Loading,LEN($A944)=0),"",SWDATA!AL929)</f>
        <v>0</v>
      </c>
      <c r="AT944" s="266" t="str">
        <f t="shared" si="3322"/>
        <v/>
      </c>
      <c r="AU944" s="266">
        <f>IF(OR(Is_Loading,LEN($A944)=0),"",SWDATA!AN929)</f>
        <v>0</v>
      </c>
      <c r="AV944" s="267">
        <f>IF(OR(Is_Loading,LEN($A944)=0),"",SWDATA!AO929)</f>
        <v>0</v>
      </c>
      <c r="AW944" s="267">
        <f>IF(OR(Is_Loading,LEN($A944)=0),"",SWDATA!AP929)</f>
        <v>0</v>
      </c>
      <c r="AX944" s="266" t="str">
        <f t="shared" si="3323"/>
        <v/>
      </c>
      <c r="AY944" s="266">
        <f>IF(OR(Is_Loading,LEN($A944)=0),"",SWDATA!AR929)</f>
        <v>0</v>
      </c>
      <c r="AZ944" s="267">
        <f>IF(OR(Is_Loading,LEN($A944)=0),"",SWDATA!AS929)</f>
        <v>0</v>
      </c>
      <c r="BA944" s="267">
        <f>IF(OR(Is_Loading,LEN($A944)=0),"",SWDATA!AT929)</f>
        <v>0</v>
      </c>
      <c r="BB944" s="266" t="str">
        <f t="shared" si="3324"/>
        <v/>
      </c>
      <c r="BC944" s="266">
        <f>IF(OR(Is_Loading,LEN($A944)=0),"",SWDATA!AV929)</f>
        <v>0</v>
      </c>
      <c r="BD944" s="267">
        <f>IF(OR(Is_Loading,LEN($A944)=0),"",SWDATA!AW929)</f>
        <v>0</v>
      </c>
      <c r="BE944" s="323">
        <f>IF(OR(Is_Loading,LEN($A944)=0),"",SWDATA!AX929)</f>
        <v>0</v>
      </c>
      <c r="BF944" s="320" t="str">
        <f t="shared" si="3325"/>
        <v/>
      </c>
      <c r="BG944" s="11"/>
      <c r="BH944" s="11"/>
      <c r="BI944" s="11"/>
      <c r="BJ944" s="11"/>
      <c r="BK944" s="11"/>
      <c r="BL944" s="11"/>
      <c r="BM944" s="11"/>
      <c r="BN944" s="11"/>
      <c r="BO944" s="11"/>
      <c r="BP944" s="11"/>
      <c r="BQ944" s="11"/>
      <c r="BR944" s="11"/>
      <c r="BS944" s="11"/>
      <c r="BT944" s="11"/>
      <c r="BU944" s="11"/>
      <c r="BV944" s="11"/>
      <c r="BW944" s="11"/>
      <c r="BX944" s="11"/>
      <c r="BY944" s="11"/>
      <c r="BZ944" s="11"/>
      <c r="CA944" s="11"/>
      <c r="CB944" s="11"/>
      <c r="CC944" s="11"/>
      <c r="CD944" s="11"/>
      <c r="CE944" s="11"/>
      <c r="CF944" s="11"/>
      <c r="CG944" s="11"/>
      <c r="CH944" s="11"/>
      <c r="CI944" s="11"/>
      <c r="CJ944" s="11"/>
      <c r="CK944" s="11"/>
      <c r="CL944" s="11"/>
      <c r="CM944" s="11"/>
      <c r="CN944" s="351"/>
      <c r="CO944" s="351"/>
      <c r="CP944" s="351"/>
      <c r="CQ944" s="351"/>
      <c r="CR944" s="351"/>
      <c r="CS944" s="351"/>
      <c r="CT944" s="351"/>
      <c r="CU944" s="351"/>
      <c r="CV944" s="351"/>
      <c r="CW944" s="351"/>
      <c r="CX944" s="351"/>
      <c r="CY944" s="351"/>
      <c r="CZ944" s="351"/>
      <c r="DA944" s="351"/>
      <c r="DB944" s="351"/>
      <c r="DC944" s="351"/>
      <c r="DD944" s="351"/>
      <c r="DE944" s="351"/>
      <c r="DF944" s="351"/>
      <c r="DG944" s="351"/>
      <c r="DH944" s="351"/>
      <c r="DI944" s="351"/>
      <c r="DJ944" s="351"/>
      <c r="DK944" s="351"/>
      <c r="DL944" s="351"/>
      <c r="DM944" s="351"/>
      <c r="DN944" s="351"/>
      <c r="DS944" s="372"/>
      <c r="DT944" s="374"/>
      <c r="DU944" s="375"/>
      <c r="DV944" s="375"/>
      <c r="DW944" s="375"/>
      <c r="DX944" s="375">
        <v>1</v>
      </c>
      <c r="DY944" s="375">
        <f t="shared" si="3478"/>
        <v>0</v>
      </c>
      <c r="DZ944" s="375">
        <f t="shared" si="3479"/>
        <v>0</v>
      </c>
      <c r="EA944" s="375">
        <f t="shared" si="3480"/>
        <v>1</v>
      </c>
      <c r="EB944" s="375">
        <f t="shared" si="3481"/>
        <v>0</v>
      </c>
      <c r="EC944" s="375">
        <f t="shared" si="3482"/>
        <v>0</v>
      </c>
      <c r="ED944" s="375">
        <f t="shared" si="3483"/>
        <v>1</v>
      </c>
      <c r="EE944" s="375">
        <f t="shared" si="3484"/>
        <v>0</v>
      </c>
      <c r="EF944" s="375">
        <f t="shared" si="3485"/>
        <v>0</v>
      </c>
      <c r="EG944" s="375">
        <f t="shared" si="3486"/>
        <v>1</v>
      </c>
      <c r="EH944" s="375">
        <f t="shared" si="3487"/>
        <v>0</v>
      </c>
      <c r="EI944" s="375">
        <f t="shared" si="3488"/>
        <v>0</v>
      </c>
      <c r="EJ944" s="375">
        <f t="shared" si="3489"/>
        <v>1</v>
      </c>
      <c r="EK944" s="375">
        <f t="shared" si="3490"/>
        <v>0</v>
      </c>
      <c r="EL944" s="375">
        <f t="shared" si="3491"/>
        <v>0</v>
      </c>
      <c r="EM944" s="375">
        <f t="shared" si="3492"/>
        <v>1</v>
      </c>
      <c r="EN944" s="375">
        <f t="shared" si="3493"/>
        <v>0</v>
      </c>
      <c r="EO944" s="375">
        <f t="shared" si="3494"/>
        <v>0</v>
      </c>
      <c r="EP944" s="375">
        <f t="shared" si="3495"/>
        <v>1</v>
      </c>
      <c r="EQ944" s="375">
        <f t="shared" si="3496"/>
        <v>0</v>
      </c>
      <c r="ER944" s="375">
        <f t="shared" si="3497"/>
        <v>0</v>
      </c>
      <c r="ES944" s="375">
        <f t="shared" si="3498"/>
        <v>1</v>
      </c>
      <c r="ET944" s="375">
        <f t="shared" si="3499"/>
        <v>0</v>
      </c>
      <c r="EU944" s="375">
        <f t="shared" si="3500"/>
        <v>0</v>
      </c>
      <c r="EV944" s="375">
        <f t="shared" si="3501"/>
        <v>1</v>
      </c>
      <c r="EW944" s="375">
        <f t="shared" si="3502"/>
        <v>0</v>
      </c>
      <c r="EX944" s="375">
        <f t="shared" si="3503"/>
        <v>0</v>
      </c>
      <c r="EY944" s="375">
        <f t="shared" si="3504"/>
        <v>1</v>
      </c>
      <c r="EZ944" s="375">
        <f t="shared" si="3505"/>
        <v>0</v>
      </c>
      <c r="FA944" s="375">
        <f t="shared" si="3506"/>
        <v>0</v>
      </c>
      <c r="FB944" s="375">
        <f t="shared" si="3507"/>
        <v>1</v>
      </c>
      <c r="FC944" s="375">
        <f t="shared" si="3508"/>
        <v>0</v>
      </c>
      <c r="FD944" s="375">
        <f t="shared" si="3509"/>
        <v>0</v>
      </c>
      <c r="FE944" s="376"/>
      <c r="FF944" s="372"/>
      <c r="FG944" s="372"/>
      <c r="FH944" s="372"/>
      <c r="FI944" s="372"/>
      <c r="FJ944" s="372"/>
      <c r="FK944" s="372"/>
      <c r="FL944" s="372"/>
      <c r="FM944" s="372"/>
      <c r="FN944" s="372"/>
      <c r="FO944" s="372"/>
      <c r="FP944" s="372"/>
      <c r="FQ944" s="372"/>
      <c r="FR944" s="372"/>
      <c r="FS944" s="372"/>
      <c r="FT944" s="372"/>
      <c r="FU944" s="372"/>
      <c r="FV944" s="372"/>
      <c r="FW944" s="372"/>
      <c r="FX944" s="372"/>
      <c r="FY944" s="372"/>
      <c r="FZ944" s="372"/>
      <c r="GA944" s="372"/>
      <c r="GB944" s="372"/>
      <c r="GC944" s="372"/>
      <c r="GD944" s="372"/>
      <c r="GE944" s="372"/>
      <c r="GF944" s="372"/>
      <c r="GG944" s="372"/>
      <c r="GH944" s="372"/>
      <c r="GI944" s="372"/>
      <c r="GJ944" s="372"/>
      <c r="GK944" s="372"/>
      <c r="GL944" s="372"/>
      <c r="GM944" s="372"/>
      <c r="GN944" s="372"/>
      <c r="GO944" s="372"/>
      <c r="GP944" s="372"/>
      <c r="GQ944" s="372"/>
      <c r="GR944" s="372"/>
      <c r="GS944" s="372"/>
      <c r="GT944" s="372"/>
      <c r="GU944" s="372"/>
      <c r="GV944" s="372"/>
      <c r="GW944" s="372"/>
      <c r="GX944" s="372"/>
      <c r="GY944" s="372"/>
      <c r="GZ944" s="372"/>
      <c r="HA944" s="372"/>
      <c r="HB944" s="372"/>
      <c r="HC944" s="372"/>
    </row>
    <row r="945" spans="1:211" s="373" customFormat="1" ht="15" customHeight="1" x14ac:dyDescent="0.2">
      <c r="A945" s="366">
        <f>SWDATA!O930</f>
        <v>0</v>
      </c>
      <c r="B945" s="366">
        <f>SWDATA!M930</f>
        <v>0</v>
      </c>
      <c r="C945" s="351">
        <f>IF(AND(SWDATA!M930=1,SWDATA!Q930="promotions"),SWDATA!P930,0)</f>
        <v>0</v>
      </c>
      <c r="D945" s="367">
        <f>ROW(SWDATA!M930)</f>
        <v>930</v>
      </c>
      <c r="E945" s="368">
        <f t="shared" si="3439"/>
        <v>0</v>
      </c>
      <c r="F945" s="369">
        <f t="shared" si="3313"/>
        <v>1</v>
      </c>
      <c r="G945" s="366" t="str">
        <f t="shared" si="3314"/>
        <v/>
      </c>
      <c r="H945" s="370"/>
      <c r="J945" s="238">
        <f t="shared" si="3315"/>
        <v>0</v>
      </c>
      <c r="K945" s="239" t="str">
        <f t="shared" si="3316"/>
        <v/>
      </c>
      <c r="L945" s="342"/>
      <c r="M945" s="345"/>
      <c r="N945" s="340" t="str">
        <f>IF(LEN(SWDATA!F930)=0,"",N944)</f>
        <v/>
      </c>
      <c r="O945" s="296" t="str">
        <f>IF(LEN(SWDATA!G930)=0,"",O944)</f>
        <v/>
      </c>
      <c r="P945" s="297" t="str">
        <f>IF(LEN(SWDATA!C930)=0,"",SWDATA!C930)</f>
        <v/>
      </c>
      <c r="Q945" s="312" t="str">
        <f t="shared" si="3317"/>
        <v/>
      </c>
      <c r="R945" s="223" t="s">
        <v>261</v>
      </c>
      <c r="S945" s="224"/>
      <c r="T945" s="224"/>
      <c r="U945" s="264" t="s">
        <v>628</v>
      </c>
      <c r="V945" s="205" t="s">
        <v>221</v>
      </c>
      <c r="W945" s="266">
        <f>IF(OR(Is_Loading,LEN($A945)=0),"",SWDATA!P930)</f>
        <v>0</v>
      </c>
      <c r="X945" s="267">
        <f>IF(OR(Is_Loading,LEN($A945)=0),"",SWDATA!Q930)</f>
        <v>0</v>
      </c>
      <c r="Y945" s="267">
        <f>IF(OR(Is_Loading,LEN($A945)=0),"",SWDATA!R930)</f>
        <v>0</v>
      </c>
      <c r="Z945" s="266" t="str">
        <f t="shared" si="3510"/>
        <v/>
      </c>
      <c r="AA945" s="266">
        <f>IF(OR(Is_Loading,LEN($A945)=0),"",SWDATA!T930)</f>
        <v>0</v>
      </c>
      <c r="AB945" s="267">
        <f>IF(OR(Is_Loading,LEN($A945)=0),"",SWDATA!U930)</f>
        <v>0</v>
      </c>
      <c r="AC945" s="267">
        <f>IF(OR(Is_Loading,LEN($A945)=0),"",SWDATA!V930)</f>
        <v>0</v>
      </c>
      <c r="AD945" s="266" t="str">
        <f t="shared" si="3318"/>
        <v/>
      </c>
      <c r="AE945" s="266">
        <f>IF(OR(Is_Loading,LEN($A945)=0),"",SWDATA!X930)</f>
        <v>0</v>
      </c>
      <c r="AF945" s="267">
        <f>IF(OR(Is_Loading,LEN($A945)=0),"",SWDATA!Y930)</f>
        <v>0</v>
      </c>
      <c r="AG945" s="267">
        <f>IF(OR(Is_Loading,LEN($A945)=0),"",SWDATA!Z930)</f>
        <v>0</v>
      </c>
      <c r="AH945" s="266" t="str">
        <f t="shared" si="3319"/>
        <v/>
      </c>
      <c r="AI945" s="266">
        <f>IF(OR(Is_Loading,LEN($A945)=0),"",SWDATA!AB930)</f>
        <v>0</v>
      </c>
      <c r="AJ945" s="267">
        <f>IF(OR(Is_Loading,LEN($A945)=0),"",SWDATA!AC930)</f>
        <v>0</v>
      </c>
      <c r="AK945" s="267">
        <f>IF(OR(Is_Loading,LEN($A945)=0),"",SWDATA!AD930)</f>
        <v>0</v>
      </c>
      <c r="AL945" s="266" t="str">
        <f t="shared" si="3320"/>
        <v/>
      </c>
      <c r="AM945" s="266">
        <f>IF(OR(Is_Loading,LEN($A945)=0),"",SWDATA!AF930)</f>
        <v>0</v>
      </c>
      <c r="AN945" s="267">
        <f>IF(OR(Is_Loading,LEN($A945)=0),"",SWDATA!AG930)</f>
        <v>0</v>
      </c>
      <c r="AO945" s="323">
        <f>IF(OR(Is_Loading,LEN($A945)=0),"",SWDATA!AH930)</f>
        <v>0</v>
      </c>
      <c r="AP945" s="320" t="str">
        <f t="shared" si="3321"/>
        <v/>
      </c>
      <c r="AQ945" s="266">
        <f>IF(OR(Is_Loading,LEN($A945)=0),"",SWDATA!AJ930)</f>
        <v>0</v>
      </c>
      <c r="AR945" s="267">
        <f>IF(OR(Is_Loading,LEN($A945)=0),"",SWDATA!AK930)</f>
        <v>0</v>
      </c>
      <c r="AS945" s="267">
        <f>IF(OR(Is_Loading,LEN($A945)=0),"",SWDATA!AL930)</f>
        <v>0</v>
      </c>
      <c r="AT945" s="266" t="str">
        <f t="shared" si="3322"/>
        <v/>
      </c>
      <c r="AU945" s="266">
        <f>IF(OR(Is_Loading,LEN($A945)=0),"",SWDATA!AN930)</f>
        <v>0</v>
      </c>
      <c r="AV945" s="267">
        <f>IF(OR(Is_Loading,LEN($A945)=0),"",SWDATA!AO930)</f>
        <v>0</v>
      </c>
      <c r="AW945" s="267">
        <f>IF(OR(Is_Loading,LEN($A945)=0),"",SWDATA!AP930)</f>
        <v>0</v>
      </c>
      <c r="AX945" s="266" t="str">
        <f t="shared" si="3323"/>
        <v/>
      </c>
      <c r="AY945" s="266">
        <f>IF(OR(Is_Loading,LEN($A945)=0),"",SWDATA!AR930)</f>
        <v>0</v>
      </c>
      <c r="AZ945" s="267">
        <f>IF(OR(Is_Loading,LEN($A945)=0),"",SWDATA!AS930)</f>
        <v>0</v>
      </c>
      <c r="BA945" s="267">
        <f>IF(OR(Is_Loading,LEN($A945)=0),"",SWDATA!AT930)</f>
        <v>0</v>
      </c>
      <c r="BB945" s="266" t="str">
        <f t="shared" si="3324"/>
        <v/>
      </c>
      <c r="BC945" s="266">
        <f>IF(OR(Is_Loading,LEN($A945)=0),"",SWDATA!AV930)</f>
        <v>0</v>
      </c>
      <c r="BD945" s="267">
        <f>IF(OR(Is_Loading,LEN($A945)=0),"",SWDATA!AW930)</f>
        <v>0</v>
      </c>
      <c r="BE945" s="323">
        <f>IF(OR(Is_Loading,LEN($A945)=0),"",SWDATA!AX930)</f>
        <v>0</v>
      </c>
      <c r="BF945" s="320" t="str">
        <f t="shared" si="3325"/>
        <v/>
      </c>
      <c r="BG945" s="11"/>
      <c r="BH945" s="11"/>
      <c r="BI945" s="11"/>
      <c r="BJ945" s="11"/>
      <c r="BK945" s="11"/>
      <c r="BL945" s="11"/>
      <c r="BM945" s="11"/>
      <c r="BN945" s="11"/>
      <c r="BO945" s="11"/>
      <c r="BP945" s="11"/>
      <c r="BQ945" s="11"/>
      <c r="BR945" s="11"/>
      <c r="BS945" s="11"/>
      <c r="BT945" s="11"/>
      <c r="BU945" s="11"/>
      <c r="BV945" s="11"/>
      <c r="BW945" s="11"/>
      <c r="BX945" s="11"/>
      <c r="BY945" s="11"/>
      <c r="BZ945" s="11"/>
      <c r="CA945" s="11"/>
      <c r="CB945" s="11"/>
      <c r="CC945" s="11"/>
      <c r="CD945" s="11"/>
      <c r="CE945" s="11"/>
      <c r="CF945" s="11"/>
      <c r="CG945" s="11"/>
      <c r="CH945" s="11"/>
      <c r="CI945" s="11"/>
      <c r="CJ945" s="11"/>
      <c r="CK945" s="11"/>
      <c r="CL945" s="11"/>
      <c r="CM945" s="11"/>
      <c r="CN945" s="351"/>
      <c r="CO945" s="351"/>
      <c r="CP945" s="351"/>
      <c r="CQ945" s="351"/>
      <c r="CR945" s="351"/>
      <c r="CS945" s="351"/>
      <c r="CT945" s="351"/>
      <c r="CU945" s="351"/>
      <c r="CV945" s="351"/>
      <c r="CW945" s="351"/>
      <c r="CX945" s="351"/>
      <c r="CY945" s="351"/>
      <c r="CZ945" s="351"/>
      <c r="DA945" s="351"/>
      <c r="DB945" s="351"/>
      <c r="DC945" s="351"/>
      <c r="DD945" s="351"/>
      <c r="DE945" s="351"/>
      <c r="DF945" s="351"/>
      <c r="DG945" s="351"/>
      <c r="DH945" s="351"/>
      <c r="DI945" s="351"/>
      <c r="DJ945" s="351"/>
      <c r="DK945" s="351"/>
      <c r="DL945" s="351"/>
      <c r="DM945" s="351"/>
      <c r="DN945" s="351"/>
      <c r="DS945" s="372"/>
      <c r="DT945" s="374"/>
      <c r="DU945" s="375"/>
      <c r="DV945" s="375"/>
      <c r="DW945" s="375"/>
      <c r="DX945" s="375">
        <v>1</v>
      </c>
      <c r="DY945" s="375">
        <f t="shared" si="3478"/>
        <v>0</v>
      </c>
      <c r="DZ945" s="375">
        <f t="shared" si="3479"/>
        <v>0</v>
      </c>
      <c r="EA945" s="375">
        <f t="shared" si="3480"/>
        <v>1</v>
      </c>
      <c r="EB945" s="375">
        <f t="shared" si="3481"/>
        <v>0</v>
      </c>
      <c r="EC945" s="375">
        <f t="shared" si="3482"/>
        <v>0</v>
      </c>
      <c r="ED945" s="375">
        <f t="shared" si="3483"/>
        <v>1</v>
      </c>
      <c r="EE945" s="375">
        <f t="shared" si="3484"/>
        <v>0</v>
      </c>
      <c r="EF945" s="375">
        <f t="shared" si="3485"/>
        <v>0</v>
      </c>
      <c r="EG945" s="375">
        <f t="shared" si="3486"/>
        <v>1</v>
      </c>
      <c r="EH945" s="375">
        <f t="shared" si="3487"/>
        <v>0</v>
      </c>
      <c r="EI945" s="375">
        <f t="shared" si="3488"/>
        <v>0</v>
      </c>
      <c r="EJ945" s="375">
        <f t="shared" si="3489"/>
        <v>1</v>
      </c>
      <c r="EK945" s="375">
        <f t="shared" si="3490"/>
        <v>0</v>
      </c>
      <c r="EL945" s="375">
        <f t="shared" si="3491"/>
        <v>0</v>
      </c>
      <c r="EM945" s="375">
        <f t="shared" si="3492"/>
        <v>1</v>
      </c>
      <c r="EN945" s="375">
        <f t="shared" si="3493"/>
        <v>0</v>
      </c>
      <c r="EO945" s="375">
        <f t="shared" si="3494"/>
        <v>0</v>
      </c>
      <c r="EP945" s="375">
        <f t="shared" si="3495"/>
        <v>1</v>
      </c>
      <c r="EQ945" s="375">
        <f t="shared" si="3496"/>
        <v>0</v>
      </c>
      <c r="ER945" s="375">
        <f t="shared" si="3497"/>
        <v>0</v>
      </c>
      <c r="ES945" s="375">
        <f t="shared" si="3498"/>
        <v>1</v>
      </c>
      <c r="ET945" s="375">
        <f t="shared" si="3499"/>
        <v>0</v>
      </c>
      <c r="EU945" s="375">
        <f t="shared" si="3500"/>
        <v>0</v>
      </c>
      <c r="EV945" s="375">
        <f t="shared" si="3501"/>
        <v>1</v>
      </c>
      <c r="EW945" s="375">
        <f t="shared" si="3502"/>
        <v>0</v>
      </c>
      <c r="EX945" s="375">
        <f t="shared" si="3503"/>
        <v>0</v>
      </c>
      <c r="EY945" s="375">
        <f t="shared" si="3504"/>
        <v>1</v>
      </c>
      <c r="EZ945" s="375">
        <f t="shared" si="3505"/>
        <v>0</v>
      </c>
      <c r="FA945" s="375">
        <f t="shared" si="3506"/>
        <v>0</v>
      </c>
      <c r="FB945" s="375">
        <f t="shared" si="3507"/>
        <v>1</v>
      </c>
      <c r="FC945" s="375">
        <f t="shared" si="3508"/>
        <v>0</v>
      </c>
      <c r="FD945" s="375">
        <f t="shared" si="3509"/>
        <v>0</v>
      </c>
      <c r="FE945" s="376"/>
      <c r="FF945" s="372"/>
      <c r="FG945" s="372"/>
      <c r="FH945" s="372"/>
      <c r="FI945" s="372"/>
      <c r="FJ945" s="372"/>
      <c r="FK945" s="372"/>
      <c r="FL945" s="372"/>
      <c r="FM945" s="372"/>
      <c r="FN945" s="372"/>
      <c r="FO945" s="372"/>
      <c r="FP945" s="372"/>
      <c r="FQ945" s="372"/>
      <c r="FR945" s="372"/>
      <c r="FS945" s="372"/>
      <c r="FT945" s="372"/>
      <c r="FU945" s="372"/>
      <c r="FV945" s="372"/>
      <c r="FW945" s="372"/>
      <c r="FX945" s="372"/>
      <c r="FY945" s="372"/>
      <c r="FZ945" s="372"/>
      <c r="GA945" s="372"/>
      <c r="GB945" s="372"/>
      <c r="GC945" s="372"/>
      <c r="GD945" s="372"/>
      <c r="GE945" s="372"/>
      <c r="GF945" s="372"/>
      <c r="GG945" s="372"/>
      <c r="GH945" s="372"/>
      <c r="GI945" s="372"/>
      <c r="GJ945" s="372"/>
      <c r="GK945" s="372"/>
      <c r="GL945" s="372"/>
      <c r="GM945" s="372"/>
      <c r="GN945" s="372"/>
      <c r="GO945" s="372"/>
      <c r="GP945" s="372"/>
      <c r="GQ945" s="372"/>
      <c r="GR945" s="372"/>
      <c r="GS945" s="372"/>
      <c r="GT945" s="372"/>
      <c r="GU945" s="372"/>
      <c r="GV945" s="372"/>
      <c r="GW945" s="372"/>
      <c r="GX945" s="372"/>
      <c r="GY945" s="372"/>
      <c r="GZ945" s="372"/>
      <c r="HA945" s="372"/>
      <c r="HB945" s="372"/>
      <c r="HC945" s="372"/>
    </row>
    <row r="946" spans="1:211" s="373" customFormat="1" ht="15" customHeight="1" x14ac:dyDescent="0.2">
      <c r="A946" s="366">
        <f>SWDATA!O931</f>
        <v>0</v>
      </c>
      <c r="B946" s="366">
        <f>SWDATA!M931</f>
        <v>0</v>
      </c>
      <c r="C946" s="351">
        <f>IF(AND(SWDATA!M931=1,SWDATA!Q931="promotions"),SWDATA!P931,0)</f>
        <v>0</v>
      </c>
      <c r="D946" s="367">
        <f>ROW(SWDATA!M931)</f>
        <v>931</v>
      </c>
      <c r="E946" s="368">
        <f t="shared" si="3439"/>
        <v>0</v>
      </c>
      <c r="F946" s="369">
        <f t="shared" si="3313"/>
        <v>1</v>
      </c>
      <c r="G946" s="366" t="str">
        <f t="shared" si="3314"/>
        <v/>
      </c>
      <c r="H946" s="370"/>
      <c r="J946" s="238">
        <f t="shared" si="3315"/>
        <v>0</v>
      </c>
      <c r="K946" s="239" t="str">
        <f t="shared" si="3316"/>
        <v/>
      </c>
      <c r="L946" s="342"/>
      <c r="M946" s="345"/>
      <c r="N946" s="340" t="str">
        <f>IF(LEN(SWDATA!F931)=0,"",N945)</f>
        <v/>
      </c>
      <c r="O946" s="296" t="str">
        <f>IF(LEN(SWDATA!G931)=0,"",O945)</f>
        <v/>
      </c>
      <c r="P946" s="297" t="str">
        <f>IF(LEN(SWDATA!C931)=0,"",SWDATA!C931)</f>
        <v/>
      </c>
      <c r="Q946" s="312" t="str">
        <f t="shared" si="3317"/>
        <v/>
      </c>
      <c r="R946" s="223" t="s">
        <v>261</v>
      </c>
      <c r="S946" s="224"/>
      <c r="T946" s="224"/>
      <c r="U946" s="264" t="s">
        <v>596</v>
      </c>
      <c r="V946" s="205" t="s">
        <v>221</v>
      </c>
      <c r="W946" s="266">
        <f>IF(OR(Is_Loading,LEN($A946)=0),"",SWDATA!P931)</f>
        <v>0</v>
      </c>
      <c r="X946" s="267">
        <f>IF(OR(Is_Loading,LEN($A946)=0),"",SWDATA!Q931)</f>
        <v>0</v>
      </c>
      <c r="Y946" s="267">
        <f>IF(OR(Is_Loading,LEN($A946)=0),"",SWDATA!R931)</f>
        <v>0</v>
      </c>
      <c r="Z946" s="266" t="str">
        <f t="shared" si="3510"/>
        <v/>
      </c>
      <c r="AA946" s="266">
        <f>IF(OR(Is_Loading,LEN($A946)=0),"",SWDATA!T931)</f>
        <v>0</v>
      </c>
      <c r="AB946" s="267">
        <f>IF(OR(Is_Loading,LEN($A946)=0),"",SWDATA!U931)</f>
        <v>0</v>
      </c>
      <c r="AC946" s="267">
        <f>IF(OR(Is_Loading,LEN($A946)=0),"",SWDATA!V931)</f>
        <v>0</v>
      </c>
      <c r="AD946" s="266" t="str">
        <f t="shared" si="3318"/>
        <v/>
      </c>
      <c r="AE946" s="266">
        <f>IF(OR(Is_Loading,LEN($A946)=0),"",SWDATA!X931)</f>
        <v>0</v>
      </c>
      <c r="AF946" s="267">
        <f>IF(OR(Is_Loading,LEN($A946)=0),"",SWDATA!Y931)</f>
        <v>0</v>
      </c>
      <c r="AG946" s="267">
        <f>IF(OR(Is_Loading,LEN($A946)=0),"",SWDATA!Z931)</f>
        <v>0</v>
      </c>
      <c r="AH946" s="266" t="str">
        <f t="shared" si="3319"/>
        <v/>
      </c>
      <c r="AI946" s="266">
        <f>IF(OR(Is_Loading,LEN($A946)=0),"",SWDATA!AB931)</f>
        <v>0</v>
      </c>
      <c r="AJ946" s="267">
        <f>IF(OR(Is_Loading,LEN($A946)=0),"",SWDATA!AC931)</f>
        <v>0</v>
      </c>
      <c r="AK946" s="267">
        <f>IF(OR(Is_Loading,LEN($A946)=0),"",SWDATA!AD931)</f>
        <v>0</v>
      </c>
      <c r="AL946" s="266" t="str">
        <f t="shared" si="3320"/>
        <v/>
      </c>
      <c r="AM946" s="266">
        <f>IF(OR(Is_Loading,LEN($A946)=0),"",SWDATA!AF931)</f>
        <v>0</v>
      </c>
      <c r="AN946" s="267">
        <f>IF(OR(Is_Loading,LEN($A946)=0),"",SWDATA!AG931)</f>
        <v>0</v>
      </c>
      <c r="AO946" s="323">
        <f>IF(OR(Is_Loading,LEN($A946)=0),"",SWDATA!AH931)</f>
        <v>0</v>
      </c>
      <c r="AP946" s="320" t="str">
        <f t="shared" si="3321"/>
        <v/>
      </c>
      <c r="AQ946" s="266">
        <f>IF(OR(Is_Loading,LEN($A946)=0),"",SWDATA!AJ931)</f>
        <v>0</v>
      </c>
      <c r="AR946" s="267">
        <f>IF(OR(Is_Loading,LEN($A946)=0),"",SWDATA!AK931)</f>
        <v>0</v>
      </c>
      <c r="AS946" s="267">
        <f>IF(OR(Is_Loading,LEN($A946)=0),"",SWDATA!AL931)</f>
        <v>0</v>
      </c>
      <c r="AT946" s="266" t="str">
        <f t="shared" si="3322"/>
        <v/>
      </c>
      <c r="AU946" s="266">
        <f>IF(OR(Is_Loading,LEN($A946)=0),"",SWDATA!AN931)</f>
        <v>0</v>
      </c>
      <c r="AV946" s="267">
        <f>IF(OR(Is_Loading,LEN($A946)=0),"",SWDATA!AO931)</f>
        <v>0</v>
      </c>
      <c r="AW946" s="267">
        <f>IF(OR(Is_Loading,LEN($A946)=0),"",SWDATA!AP931)</f>
        <v>0</v>
      </c>
      <c r="AX946" s="266" t="str">
        <f t="shared" si="3323"/>
        <v/>
      </c>
      <c r="AY946" s="266">
        <f>IF(OR(Is_Loading,LEN($A946)=0),"",SWDATA!AR931)</f>
        <v>0</v>
      </c>
      <c r="AZ946" s="267">
        <f>IF(OR(Is_Loading,LEN($A946)=0),"",SWDATA!AS931)</f>
        <v>0</v>
      </c>
      <c r="BA946" s="267">
        <f>IF(OR(Is_Loading,LEN($A946)=0),"",SWDATA!AT931)</f>
        <v>0</v>
      </c>
      <c r="BB946" s="266" t="str">
        <f t="shared" si="3324"/>
        <v/>
      </c>
      <c r="BC946" s="266">
        <f>IF(OR(Is_Loading,LEN($A946)=0),"",SWDATA!AV931)</f>
        <v>0</v>
      </c>
      <c r="BD946" s="267">
        <f>IF(OR(Is_Loading,LEN($A946)=0),"",SWDATA!AW931)</f>
        <v>0</v>
      </c>
      <c r="BE946" s="323">
        <f>IF(OR(Is_Loading,LEN($A946)=0),"",SWDATA!AX931)</f>
        <v>0</v>
      </c>
      <c r="BF946" s="320" t="str">
        <f t="shared" si="3325"/>
        <v/>
      </c>
      <c r="BG946" s="11"/>
      <c r="BH946" s="11"/>
      <c r="BI946" s="11"/>
      <c r="BJ946" s="11"/>
      <c r="BK946" s="11"/>
      <c r="BL946" s="11"/>
      <c r="BM946" s="11"/>
      <c r="BN946" s="11"/>
      <c r="BO946" s="11"/>
      <c r="BP946" s="11"/>
      <c r="BQ946" s="11"/>
      <c r="BR946" s="11"/>
      <c r="BS946" s="11"/>
      <c r="BT946" s="11"/>
      <c r="BU946" s="11"/>
      <c r="BV946" s="11"/>
      <c r="BW946" s="11"/>
      <c r="BX946" s="11"/>
      <c r="BY946" s="11"/>
      <c r="BZ946" s="11"/>
      <c r="CA946" s="11"/>
      <c r="CB946" s="11"/>
      <c r="CC946" s="11"/>
      <c r="CD946" s="11"/>
      <c r="CE946" s="11"/>
      <c r="CF946" s="11"/>
      <c r="CG946" s="11"/>
      <c r="CH946" s="11"/>
      <c r="CI946" s="11"/>
      <c r="CJ946" s="11"/>
      <c r="CK946" s="11"/>
      <c r="CL946" s="11"/>
      <c r="CM946" s="11"/>
      <c r="CN946" s="351"/>
      <c r="CO946" s="351"/>
      <c r="CP946" s="351"/>
      <c r="CQ946" s="351"/>
      <c r="CR946" s="351"/>
      <c r="CS946" s="351"/>
      <c r="CT946" s="351"/>
      <c r="CU946" s="351"/>
      <c r="CV946" s="351"/>
      <c r="CW946" s="351"/>
      <c r="CX946" s="351"/>
      <c r="CY946" s="351"/>
      <c r="CZ946" s="351"/>
      <c r="DA946" s="351"/>
      <c r="DB946" s="351"/>
      <c r="DC946" s="351"/>
      <c r="DD946" s="351"/>
      <c r="DE946" s="351"/>
      <c r="DF946" s="351"/>
      <c r="DG946" s="351"/>
      <c r="DH946" s="351"/>
      <c r="DI946" s="351"/>
      <c r="DJ946" s="351"/>
      <c r="DK946" s="351"/>
      <c r="DL946" s="351"/>
      <c r="DM946" s="351"/>
      <c r="DN946" s="351"/>
      <c r="DS946" s="372"/>
      <c r="DT946" s="374"/>
      <c r="DU946" s="375"/>
      <c r="DV946" s="375"/>
      <c r="DW946" s="375"/>
      <c r="DX946" s="375">
        <v>1</v>
      </c>
      <c r="DY946" s="375">
        <f t="shared" si="3478"/>
        <v>0</v>
      </c>
      <c r="DZ946" s="375">
        <f t="shared" si="3479"/>
        <v>0</v>
      </c>
      <c r="EA946" s="375">
        <f t="shared" si="3480"/>
        <v>1</v>
      </c>
      <c r="EB946" s="375">
        <f t="shared" si="3481"/>
        <v>0</v>
      </c>
      <c r="EC946" s="375">
        <f t="shared" si="3482"/>
        <v>0</v>
      </c>
      <c r="ED946" s="375">
        <f t="shared" si="3483"/>
        <v>1</v>
      </c>
      <c r="EE946" s="375">
        <f t="shared" si="3484"/>
        <v>0</v>
      </c>
      <c r="EF946" s="375">
        <f t="shared" si="3485"/>
        <v>0</v>
      </c>
      <c r="EG946" s="375">
        <f t="shared" si="3486"/>
        <v>1</v>
      </c>
      <c r="EH946" s="375">
        <f t="shared" si="3487"/>
        <v>0</v>
      </c>
      <c r="EI946" s="375">
        <f t="shared" si="3488"/>
        <v>0</v>
      </c>
      <c r="EJ946" s="375">
        <f t="shared" si="3489"/>
        <v>1</v>
      </c>
      <c r="EK946" s="375">
        <f t="shared" si="3490"/>
        <v>0</v>
      </c>
      <c r="EL946" s="375">
        <f t="shared" si="3491"/>
        <v>0</v>
      </c>
      <c r="EM946" s="375">
        <f t="shared" si="3492"/>
        <v>1</v>
      </c>
      <c r="EN946" s="375">
        <f t="shared" si="3493"/>
        <v>0</v>
      </c>
      <c r="EO946" s="375">
        <f t="shared" si="3494"/>
        <v>0</v>
      </c>
      <c r="EP946" s="375">
        <f t="shared" si="3495"/>
        <v>1</v>
      </c>
      <c r="EQ946" s="375">
        <f t="shared" si="3496"/>
        <v>0</v>
      </c>
      <c r="ER946" s="375">
        <f t="shared" si="3497"/>
        <v>0</v>
      </c>
      <c r="ES946" s="375">
        <f t="shared" si="3498"/>
        <v>1</v>
      </c>
      <c r="ET946" s="375">
        <f t="shared" si="3499"/>
        <v>0</v>
      </c>
      <c r="EU946" s="375">
        <f t="shared" si="3500"/>
        <v>0</v>
      </c>
      <c r="EV946" s="375">
        <f t="shared" si="3501"/>
        <v>1</v>
      </c>
      <c r="EW946" s="375">
        <f t="shared" si="3502"/>
        <v>0</v>
      </c>
      <c r="EX946" s="375">
        <f t="shared" si="3503"/>
        <v>0</v>
      </c>
      <c r="EY946" s="375">
        <f t="shared" si="3504"/>
        <v>1</v>
      </c>
      <c r="EZ946" s="375">
        <f t="shared" si="3505"/>
        <v>0</v>
      </c>
      <c r="FA946" s="375">
        <f t="shared" si="3506"/>
        <v>0</v>
      </c>
      <c r="FB946" s="375">
        <f t="shared" si="3507"/>
        <v>1</v>
      </c>
      <c r="FC946" s="375">
        <f t="shared" si="3508"/>
        <v>0</v>
      </c>
      <c r="FD946" s="375">
        <f t="shared" si="3509"/>
        <v>0</v>
      </c>
      <c r="FE946" s="376"/>
      <c r="FF946" s="372"/>
      <c r="FG946" s="372"/>
      <c r="FH946" s="372"/>
      <c r="FI946" s="372"/>
      <c r="FJ946" s="372"/>
      <c r="FK946" s="372"/>
      <c r="FL946" s="372"/>
      <c r="FM946" s="372"/>
      <c r="FN946" s="372"/>
      <c r="FO946" s="372"/>
      <c r="FP946" s="372"/>
      <c r="FQ946" s="372"/>
      <c r="FR946" s="372"/>
      <c r="FS946" s="372"/>
      <c r="FT946" s="372"/>
      <c r="FU946" s="372"/>
      <c r="FV946" s="372"/>
      <c r="FW946" s="372"/>
      <c r="FX946" s="372"/>
      <c r="FY946" s="372"/>
      <c r="FZ946" s="372"/>
      <c r="GA946" s="372"/>
      <c r="GB946" s="372"/>
      <c r="GC946" s="372"/>
      <c r="GD946" s="372"/>
      <c r="GE946" s="372"/>
      <c r="GF946" s="372"/>
      <c r="GG946" s="372"/>
      <c r="GH946" s="372"/>
      <c r="GI946" s="372"/>
      <c r="GJ946" s="372"/>
      <c r="GK946" s="372"/>
      <c r="GL946" s="372"/>
      <c r="GM946" s="372"/>
      <c r="GN946" s="372"/>
      <c r="GO946" s="372"/>
      <c r="GP946" s="372"/>
      <c r="GQ946" s="372"/>
      <c r="GR946" s="372"/>
      <c r="GS946" s="372"/>
      <c r="GT946" s="372"/>
      <c r="GU946" s="372"/>
      <c r="GV946" s="372"/>
      <c r="GW946" s="372"/>
      <c r="GX946" s="372"/>
      <c r="GY946" s="372"/>
      <c r="GZ946" s="372"/>
      <c r="HA946" s="372"/>
      <c r="HB946" s="372"/>
      <c r="HC946" s="372"/>
    </row>
    <row r="947" spans="1:211" s="373" customFormat="1" ht="15" customHeight="1" x14ac:dyDescent="0.2">
      <c r="A947" s="366">
        <f>SWDATA!O932</f>
        <v>0</v>
      </c>
      <c r="B947" s="366">
        <f>SWDATA!M932</f>
        <v>0</v>
      </c>
      <c r="C947" s="351">
        <f>IF(AND(SWDATA!M932=1,SWDATA!Q932="promotions"),SWDATA!P932,0)</f>
        <v>0</v>
      </c>
      <c r="D947" s="367">
        <f>ROW(SWDATA!M932)</f>
        <v>932</v>
      </c>
      <c r="E947" s="368">
        <f ca="1">IF(AND(B947=1,UPPER(HLOOKUP(D947+14,'Metrics &amp; Attributes View'!$13:$31,19,0))&lt;&gt;"SBOM"),1,0)</f>
        <v>0</v>
      </c>
      <c r="F947" s="369">
        <f t="shared" si="3313"/>
        <v>1</v>
      </c>
      <c r="G947" s="366" t="str">
        <f t="shared" si="3314"/>
        <v/>
      </c>
      <c r="H947" s="370"/>
      <c r="J947" s="238">
        <f t="shared" si="3315"/>
        <v>0</v>
      </c>
      <c r="K947" s="239" t="str">
        <f t="shared" si="3316"/>
        <v/>
      </c>
      <c r="L947" s="342"/>
      <c r="M947" s="345"/>
      <c r="N947" s="340" t="str">
        <f>IF(LEN(SWDATA!F932)=0,"",N946)</f>
        <v/>
      </c>
      <c r="O947" s="296" t="str">
        <f>IF(LEN(SWDATA!G932)=0,"",O946)</f>
        <v/>
      </c>
      <c r="P947" s="297" t="str">
        <f>IF(LEN(SWDATA!C932)=0,"",SWDATA!C932)</f>
        <v/>
      </c>
      <c r="Q947" s="312" t="str">
        <f t="shared" si="3317"/>
        <v/>
      </c>
      <c r="R947" s="223" t="s">
        <v>262</v>
      </c>
      <c r="S947" s="224"/>
      <c r="T947" s="224"/>
      <c r="U947" s="264" t="s">
        <v>623</v>
      </c>
      <c r="V947" s="205" t="s">
        <v>221</v>
      </c>
      <c r="W947" s="266">
        <f>IF(OR(Is_Loading,LEN($A947)=0),"",SWDATA!P932)</f>
        <v>0</v>
      </c>
      <c r="X947" s="267">
        <f>IF(OR(Is_Loading,LEN($A947)=0),"",SWDATA!Q932)</f>
        <v>0</v>
      </c>
      <c r="Y947" s="267">
        <f>IF(OR(Is_Loading,LEN($A947)=0),"",SWDATA!R932)</f>
        <v>0</v>
      </c>
      <c r="Z947" s="266" t="str">
        <f t="shared" si="3510"/>
        <v/>
      </c>
      <c r="AA947" s="266">
        <f>IF(OR(Is_Loading,LEN($A947)=0),"",SWDATA!T932)</f>
        <v>0</v>
      </c>
      <c r="AB947" s="267">
        <f>IF(OR(Is_Loading,LEN($A947)=0),"",SWDATA!U932)</f>
        <v>0</v>
      </c>
      <c r="AC947" s="267">
        <f>IF(OR(Is_Loading,LEN($A947)=0),"",SWDATA!V932)</f>
        <v>0</v>
      </c>
      <c r="AD947" s="266" t="str">
        <f t="shared" si="3318"/>
        <v/>
      </c>
      <c r="AE947" s="266">
        <f>IF(OR(Is_Loading,LEN($A947)=0),"",SWDATA!X932)</f>
        <v>0</v>
      </c>
      <c r="AF947" s="267">
        <f>IF(OR(Is_Loading,LEN($A947)=0),"",SWDATA!Y932)</f>
        <v>0</v>
      </c>
      <c r="AG947" s="267">
        <f>IF(OR(Is_Loading,LEN($A947)=0),"",SWDATA!Z932)</f>
        <v>0</v>
      </c>
      <c r="AH947" s="266" t="str">
        <f t="shared" si="3319"/>
        <v/>
      </c>
      <c r="AI947" s="266">
        <f>IF(OR(Is_Loading,LEN($A947)=0),"",SWDATA!AB932)</f>
        <v>0</v>
      </c>
      <c r="AJ947" s="267">
        <f>IF(OR(Is_Loading,LEN($A947)=0),"",SWDATA!AC932)</f>
        <v>0</v>
      </c>
      <c r="AK947" s="267">
        <f>IF(OR(Is_Loading,LEN($A947)=0),"",SWDATA!AD932)</f>
        <v>0</v>
      </c>
      <c r="AL947" s="266" t="str">
        <f t="shared" si="3320"/>
        <v/>
      </c>
      <c r="AM947" s="266">
        <f>IF(OR(Is_Loading,LEN($A947)=0),"",SWDATA!AF932)</f>
        <v>0</v>
      </c>
      <c r="AN947" s="267">
        <f>IF(OR(Is_Loading,LEN($A947)=0),"",SWDATA!AG932)</f>
        <v>0</v>
      </c>
      <c r="AO947" s="323">
        <f>IF(OR(Is_Loading,LEN($A947)=0),"",SWDATA!AH932)</f>
        <v>0</v>
      </c>
      <c r="AP947" s="320" t="str">
        <f t="shared" si="3321"/>
        <v/>
      </c>
      <c r="AQ947" s="266">
        <f>IF(OR(Is_Loading,LEN($A947)=0),"",SWDATA!AJ932)</f>
        <v>0</v>
      </c>
      <c r="AR947" s="267">
        <f>IF(OR(Is_Loading,LEN($A947)=0),"",SWDATA!AK932)</f>
        <v>0</v>
      </c>
      <c r="AS947" s="267">
        <f>IF(OR(Is_Loading,LEN($A947)=0),"",SWDATA!AL932)</f>
        <v>0</v>
      </c>
      <c r="AT947" s="266" t="str">
        <f t="shared" si="3322"/>
        <v/>
      </c>
      <c r="AU947" s="266">
        <f>IF(OR(Is_Loading,LEN($A947)=0),"",SWDATA!AN932)</f>
        <v>0</v>
      </c>
      <c r="AV947" s="267">
        <f>IF(OR(Is_Loading,LEN($A947)=0),"",SWDATA!AO932)</f>
        <v>0</v>
      </c>
      <c r="AW947" s="267">
        <f>IF(OR(Is_Loading,LEN($A947)=0),"",SWDATA!AP932)</f>
        <v>0</v>
      </c>
      <c r="AX947" s="266" t="str">
        <f t="shared" si="3323"/>
        <v/>
      </c>
      <c r="AY947" s="266">
        <f>IF(OR(Is_Loading,LEN($A947)=0),"",SWDATA!AR932)</f>
        <v>0</v>
      </c>
      <c r="AZ947" s="267">
        <f>IF(OR(Is_Loading,LEN($A947)=0),"",SWDATA!AS932)</f>
        <v>0</v>
      </c>
      <c r="BA947" s="267">
        <f>IF(OR(Is_Loading,LEN($A947)=0),"",SWDATA!AT932)</f>
        <v>0</v>
      </c>
      <c r="BB947" s="266" t="str">
        <f t="shared" si="3324"/>
        <v/>
      </c>
      <c r="BC947" s="266">
        <f>IF(OR(Is_Loading,LEN($A947)=0),"",SWDATA!AV932)</f>
        <v>0</v>
      </c>
      <c r="BD947" s="267">
        <f>IF(OR(Is_Loading,LEN($A947)=0),"",SWDATA!AW932)</f>
        <v>0</v>
      </c>
      <c r="BE947" s="323">
        <f>IF(OR(Is_Loading,LEN($A947)=0),"",SWDATA!AX932)</f>
        <v>0</v>
      </c>
      <c r="BF947" s="320" t="str">
        <f t="shared" si="3325"/>
        <v/>
      </c>
      <c r="BG947" s="11"/>
      <c r="BH947" s="11"/>
      <c r="BI947" s="11"/>
      <c r="BJ947" s="11"/>
      <c r="BK947" s="11"/>
      <c r="BL947" s="11"/>
      <c r="BM947" s="11"/>
      <c r="BN947" s="11"/>
      <c r="BO947" s="11"/>
      <c r="BP947" s="11"/>
      <c r="BQ947" s="11"/>
      <c r="BR947" s="11"/>
      <c r="BS947" s="11"/>
      <c r="BT947" s="11"/>
      <c r="BU947" s="11"/>
      <c r="BV947" s="11"/>
      <c r="BW947" s="11"/>
      <c r="BX947" s="11"/>
      <c r="BY947" s="11"/>
      <c r="BZ947" s="11"/>
      <c r="CA947" s="11"/>
      <c r="CB947" s="11"/>
      <c r="CC947" s="11"/>
      <c r="CD947" s="11"/>
      <c r="CE947" s="11"/>
      <c r="CF947" s="11"/>
      <c r="CG947" s="11"/>
      <c r="CH947" s="11"/>
      <c r="CI947" s="11"/>
      <c r="CJ947" s="11"/>
      <c r="CK947" s="11"/>
      <c r="CL947" s="11"/>
      <c r="CM947" s="11"/>
      <c r="CN947" s="351"/>
      <c r="CO947" s="351"/>
      <c r="CP947" s="351"/>
      <c r="CQ947" s="351"/>
      <c r="CR947" s="351"/>
      <c r="CS947" s="351"/>
      <c r="CT947" s="351"/>
      <c r="CU947" s="351"/>
      <c r="CV947" s="351"/>
      <c r="CW947" s="351"/>
      <c r="CX947" s="351"/>
      <c r="CY947" s="351"/>
      <c r="CZ947" s="351"/>
      <c r="DA947" s="351"/>
      <c r="DB947" s="351"/>
      <c r="DC947" s="351"/>
      <c r="DD947" s="351"/>
      <c r="DE947" s="351"/>
      <c r="DF947" s="351"/>
      <c r="DG947" s="351"/>
      <c r="DH947" s="351"/>
      <c r="DI947" s="351"/>
      <c r="DJ947" s="351"/>
      <c r="DK947" s="351"/>
      <c r="DL947" s="351"/>
      <c r="DM947" s="351"/>
      <c r="DN947" s="351"/>
      <c r="DS947" s="372"/>
      <c r="DT947" s="374"/>
      <c r="DU947" s="375"/>
      <c r="DV947" s="375"/>
      <c r="DW947" s="375"/>
      <c r="DX947" s="375">
        <v>1</v>
      </c>
      <c r="DY947" s="375">
        <f t="shared" si="3478"/>
        <v>0</v>
      </c>
      <c r="DZ947" s="375">
        <f t="shared" si="3479"/>
        <v>0</v>
      </c>
      <c r="EA947" s="375">
        <f t="shared" si="3480"/>
        <v>1</v>
      </c>
      <c r="EB947" s="375">
        <f t="shared" si="3481"/>
        <v>0</v>
      </c>
      <c r="EC947" s="375">
        <f t="shared" si="3482"/>
        <v>0</v>
      </c>
      <c r="ED947" s="375">
        <f t="shared" si="3483"/>
        <v>1</v>
      </c>
      <c r="EE947" s="375">
        <f t="shared" si="3484"/>
        <v>0</v>
      </c>
      <c r="EF947" s="375">
        <f t="shared" si="3485"/>
        <v>0</v>
      </c>
      <c r="EG947" s="375">
        <f t="shared" si="3486"/>
        <v>1</v>
      </c>
      <c r="EH947" s="375">
        <f t="shared" si="3487"/>
        <v>0</v>
      </c>
      <c r="EI947" s="375">
        <f t="shared" si="3488"/>
        <v>0</v>
      </c>
      <c r="EJ947" s="375">
        <f t="shared" si="3489"/>
        <v>1</v>
      </c>
      <c r="EK947" s="375">
        <f t="shared" si="3490"/>
        <v>0</v>
      </c>
      <c r="EL947" s="375">
        <f t="shared" si="3491"/>
        <v>0</v>
      </c>
      <c r="EM947" s="375">
        <f t="shared" si="3492"/>
        <v>1</v>
      </c>
      <c r="EN947" s="375">
        <f t="shared" si="3493"/>
        <v>0</v>
      </c>
      <c r="EO947" s="375">
        <f t="shared" si="3494"/>
        <v>0</v>
      </c>
      <c r="EP947" s="375">
        <f t="shared" si="3495"/>
        <v>1</v>
      </c>
      <c r="EQ947" s="375">
        <f t="shared" si="3496"/>
        <v>0</v>
      </c>
      <c r="ER947" s="375">
        <f t="shared" si="3497"/>
        <v>0</v>
      </c>
      <c r="ES947" s="375">
        <f t="shared" si="3498"/>
        <v>1</v>
      </c>
      <c r="ET947" s="375">
        <f t="shared" si="3499"/>
        <v>0</v>
      </c>
      <c r="EU947" s="375">
        <f t="shared" si="3500"/>
        <v>0</v>
      </c>
      <c r="EV947" s="375">
        <f t="shared" si="3501"/>
        <v>1</v>
      </c>
      <c r="EW947" s="375">
        <f t="shared" si="3502"/>
        <v>0</v>
      </c>
      <c r="EX947" s="375">
        <f t="shared" si="3503"/>
        <v>0</v>
      </c>
      <c r="EY947" s="375">
        <f t="shared" si="3504"/>
        <v>1</v>
      </c>
      <c r="EZ947" s="375">
        <f t="shared" si="3505"/>
        <v>0</v>
      </c>
      <c r="FA947" s="375">
        <f t="shared" si="3506"/>
        <v>0</v>
      </c>
      <c r="FB947" s="375">
        <f t="shared" si="3507"/>
        <v>1</v>
      </c>
      <c r="FC947" s="375">
        <f t="shared" si="3508"/>
        <v>0</v>
      </c>
      <c r="FD947" s="375">
        <f t="shared" si="3509"/>
        <v>0</v>
      </c>
      <c r="FE947" s="376"/>
      <c r="FF947" s="372"/>
      <c r="FG947" s="372"/>
      <c r="FH947" s="372"/>
      <c r="FI947" s="372"/>
      <c r="FJ947" s="372"/>
      <c r="FK947" s="372"/>
      <c r="FL947" s="372"/>
      <c r="FM947" s="372"/>
      <c r="FN947" s="372"/>
      <c r="FO947" s="372"/>
      <c r="FP947" s="372"/>
      <c r="FQ947" s="372"/>
      <c r="FR947" s="372"/>
      <c r="FS947" s="372"/>
      <c r="FT947" s="372"/>
      <c r="FU947" s="372"/>
      <c r="FV947" s="372"/>
      <c r="FW947" s="372"/>
      <c r="FX947" s="372"/>
      <c r="FY947" s="372"/>
      <c r="FZ947" s="372"/>
      <c r="GA947" s="372"/>
      <c r="GB947" s="372"/>
      <c r="GC947" s="372"/>
      <c r="GD947" s="372"/>
      <c r="GE947" s="372"/>
      <c r="GF947" s="372"/>
      <c r="GG947" s="372"/>
      <c r="GH947" s="372"/>
      <c r="GI947" s="372"/>
      <c r="GJ947" s="372"/>
      <c r="GK947" s="372"/>
      <c r="GL947" s="372"/>
      <c r="GM947" s="372"/>
      <c r="GN947" s="372"/>
      <c r="GO947" s="372"/>
      <c r="GP947" s="372"/>
      <c r="GQ947" s="372"/>
      <c r="GR947" s="372"/>
      <c r="GS947" s="372"/>
      <c r="GT947" s="372"/>
      <c r="GU947" s="372"/>
      <c r="GV947" s="372"/>
      <c r="GW947" s="372"/>
      <c r="GX947" s="372"/>
      <c r="GY947" s="372"/>
      <c r="GZ947" s="372"/>
      <c r="HA947" s="372"/>
      <c r="HB947" s="372"/>
      <c r="HC947" s="372"/>
    </row>
    <row r="948" spans="1:211" s="373" customFormat="1" ht="15" customHeight="1" x14ac:dyDescent="0.2">
      <c r="A948" s="366">
        <f>SWDATA!O933</f>
        <v>0</v>
      </c>
      <c r="B948" s="366">
        <f>SWDATA!M933</f>
        <v>0</v>
      </c>
      <c r="C948" s="351">
        <f>IF(AND(SWDATA!M933=1,SWDATA!Q933="promotions"),SWDATA!P933,0)</f>
        <v>0</v>
      </c>
      <c r="D948" s="367">
        <f>ROW(SWDATA!M933)</f>
        <v>933</v>
      </c>
      <c r="E948" s="368">
        <f t="shared" ref="E948" si="3512">B948</f>
        <v>0</v>
      </c>
      <c r="F948" s="369">
        <f t="shared" si="3313"/>
        <v>1</v>
      </c>
      <c r="G948" s="366" t="str">
        <f t="shared" si="3314"/>
        <v/>
      </c>
      <c r="H948" s="370"/>
      <c r="J948" s="238">
        <f t="shared" si="3315"/>
        <v>0</v>
      </c>
      <c r="K948" s="239" t="str">
        <f t="shared" si="3316"/>
        <v/>
      </c>
      <c r="L948" s="342"/>
      <c r="M948" s="345"/>
      <c r="N948" s="340" t="str">
        <f>IF(LEN(SWDATA!F933)=0,"",N947)</f>
        <v/>
      </c>
      <c r="O948" s="296" t="str">
        <f>IF(LEN(SWDATA!G933)=0,"",O947)</f>
        <v/>
      </c>
      <c r="P948" s="297" t="str">
        <f>IF(LEN(SWDATA!C933)=0,"",SWDATA!C933)</f>
        <v/>
      </c>
      <c r="Q948" s="312" t="str">
        <f t="shared" si="3317"/>
        <v/>
      </c>
      <c r="R948" s="223" t="s">
        <v>261</v>
      </c>
      <c r="S948" s="224"/>
      <c r="T948" s="224"/>
      <c r="U948" s="264" t="s">
        <v>624</v>
      </c>
      <c r="V948" s="205" t="s">
        <v>221</v>
      </c>
      <c r="W948" s="266">
        <f>IF(OR(Is_Loading,LEN($A948)=0),"",SWDATA!P933)</f>
        <v>0</v>
      </c>
      <c r="X948" s="267">
        <f>IF(OR(Is_Loading,LEN($A948)=0),"",SWDATA!Q933)</f>
        <v>0</v>
      </c>
      <c r="Y948" s="267">
        <f>IF(OR(Is_Loading,LEN($A948)=0),"",SWDATA!R933)</f>
        <v>0</v>
      </c>
      <c r="Z948" s="266" t="str">
        <f t="shared" si="3510"/>
        <v/>
      </c>
      <c r="AA948" s="266">
        <f>IF(OR(Is_Loading,LEN($A948)=0),"",SWDATA!T933)</f>
        <v>0</v>
      </c>
      <c r="AB948" s="267">
        <f>IF(OR(Is_Loading,LEN($A948)=0),"",SWDATA!U933)</f>
        <v>0</v>
      </c>
      <c r="AC948" s="267">
        <f>IF(OR(Is_Loading,LEN($A948)=0),"",SWDATA!V933)</f>
        <v>0</v>
      </c>
      <c r="AD948" s="266" t="str">
        <f t="shared" si="3318"/>
        <v/>
      </c>
      <c r="AE948" s="266">
        <f>IF(OR(Is_Loading,LEN($A948)=0),"",SWDATA!X933)</f>
        <v>0</v>
      </c>
      <c r="AF948" s="267">
        <f>IF(OR(Is_Loading,LEN($A948)=0),"",SWDATA!Y933)</f>
        <v>0</v>
      </c>
      <c r="AG948" s="267">
        <f>IF(OR(Is_Loading,LEN($A948)=0),"",SWDATA!Z933)</f>
        <v>0</v>
      </c>
      <c r="AH948" s="266" t="str">
        <f t="shared" si="3319"/>
        <v/>
      </c>
      <c r="AI948" s="266">
        <f>IF(OR(Is_Loading,LEN($A948)=0),"",SWDATA!AB933)</f>
        <v>0</v>
      </c>
      <c r="AJ948" s="267">
        <f>IF(OR(Is_Loading,LEN($A948)=0),"",SWDATA!AC933)</f>
        <v>0</v>
      </c>
      <c r="AK948" s="267">
        <f>IF(OR(Is_Loading,LEN($A948)=0),"",SWDATA!AD933)</f>
        <v>0</v>
      </c>
      <c r="AL948" s="266" t="str">
        <f t="shared" si="3320"/>
        <v/>
      </c>
      <c r="AM948" s="266">
        <f>IF(OR(Is_Loading,LEN($A948)=0),"",SWDATA!AF933)</f>
        <v>0</v>
      </c>
      <c r="AN948" s="267">
        <f>IF(OR(Is_Loading,LEN($A948)=0),"",SWDATA!AG933)</f>
        <v>0</v>
      </c>
      <c r="AO948" s="323">
        <f>IF(OR(Is_Loading,LEN($A948)=0),"",SWDATA!AH933)</f>
        <v>0</v>
      </c>
      <c r="AP948" s="320" t="str">
        <f t="shared" si="3321"/>
        <v/>
      </c>
      <c r="AQ948" s="266">
        <f>IF(OR(Is_Loading,LEN($A948)=0),"",SWDATA!AJ933)</f>
        <v>0</v>
      </c>
      <c r="AR948" s="267">
        <f>IF(OR(Is_Loading,LEN($A948)=0),"",SWDATA!AK933)</f>
        <v>0</v>
      </c>
      <c r="AS948" s="267">
        <f>IF(OR(Is_Loading,LEN($A948)=0),"",SWDATA!AL933)</f>
        <v>0</v>
      </c>
      <c r="AT948" s="266" t="str">
        <f t="shared" si="3322"/>
        <v/>
      </c>
      <c r="AU948" s="266">
        <f>IF(OR(Is_Loading,LEN($A948)=0),"",SWDATA!AN933)</f>
        <v>0</v>
      </c>
      <c r="AV948" s="267">
        <f>IF(OR(Is_Loading,LEN($A948)=0),"",SWDATA!AO933)</f>
        <v>0</v>
      </c>
      <c r="AW948" s="267">
        <f>IF(OR(Is_Loading,LEN($A948)=0),"",SWDATA!AP933)</f>
        <v>0</v>
      </c>
      <c r="AX948" s="266" t="str">
        <f t="shared" si="3323"/>
        <v/>
      </c>
      <c r="AY948" s="266">
        <f>IF(OR(Is_Loading,LEN($A948)=0),"",SWDATA!AR933)</f>
        <v>0</v>
      </c>
      <c r="AZ948" s="267">
        <f>IF(OR(Is_Loading,LEN($A948)=0),"",SWDATA!AS933)</f>
        <v>0</v>
      </c>
      <c r="BA948" s="267">
        <f>IF(OR(Is_Loading,LEN($A948)=0),"",SWDATA!AT933)</f>
        <v>0</v>
      </c>
      <c r="BB948" s="266" t="str">
        <f t="shared" si="3324"/>
        <v/>
      </c>
      <c r="BC948" s="266">
        <f>IF(OR(Is_Loading,LEN($A948)=0),"",SWDATA!AV933)</f>
        <v>0</v>
      </c>
      <c r="BD948" s="267">
        <f>IF(OR(Is_Loading,LEN($A948)=0),"",SWDATA!AW933)</f>
        <v>0</v>
      </c>
      <c r="BE948" s="323">
        <f>IF(OR(Is_Loading,LEN($A948)=0),"",SWDATA!AX933)</f>
        <v>0</v>
      </c>
      <c r="BF948" s="320" t="str">
        <f t="shared" si="3325"/>
        <v/>
      </c>
      <c r="BG948" s="11"/>
      <c r="BH948" s="11"/>
      <c r="BI948" s="11"/>
      <c r="BJ948" s="11"/>
      <c r="BK948" s="11"/>
      <c r="BL948" s="11"/>
      <c r="BM948" s="11"/>
      <c r="BN948" s="11"/>
      <c r="BO948" s="11"/>
      <c r="BP948" s="11"/>
      <c r="BQ948" s="11"/>
      <c r="BR948" s="11"/>
      <c r="BS948" s="11"/>
      <c r="BT948" s="11"/>
      <c r="BU948" s="11"/>
      <c r="BV948" s="11"/>
      <c r="BW948" s="11"/>
      <c r="BX948" s="11"/>
      <c r="BY948" s="11"/>
      <c r="BZ948" s="11"/>
      <c r="CA948" s="11"/>
      <c r="CB948" s="11"/>
      <c r="CC948" s="11"/>
      <c r="CD948" s="11"/>
      <c r="CE948" s="11"/>
      <c r="CF948" s="11"/>
      <c r="CG948" s="11"/>
      <c r="CH948" s="11"/>
      <c r="CI948" s="11"/>
      <c r="CJ948" s="11"/>
      <c r="CK948" s="11"/>
      <c r="CL948" s="11"/>
      <c r="CM948" s="11"/>
      <c r="CN948" s="351"/>
      <c r="CO948" s="351"/>
      <c r="CP948" s="351"/>
      <c r="CQ948" s="351"/>
      <c r="CR948" s="351"/>
      <c r="CS948" s="351"/>
      <c r="CT948" s="351"/>
      <c r="CU948" s="351"/>
      <c r="CV948" s="351"/>
      <c r="CW948" s="351"/>
      <c r="CX948" s="351"/>
      <c r="CY948" s="351"/>
      <c r="CZ948" s="351"/>
      <c r="DA948" s="351"/>
      <c r="DB948" s="351"/>
      <c r="DC948" s="351"/>
      <c r="DD948" s="351"/>
      <c r="DE948" s="351"/>
      <c r="DF948" s="351"/>
      <c r="DG948" s="351"/>
      <c r="DH948" s="351"/>
      <c r="DI948" s="351"/>
      <c r="DJ948" s="351"/>
      <c r="DK948" s="351"/>
      <c r="DL948" s="351"/>
      <c r="DM948" s="351"/>
      <c r="DN948" s="351"/>
      <c r="DS948" s="372"/>
      <c r="DT948" s="374"/>
      <c r="DU948" s="375"/>
      <c r="DV948" s="375"/>
      <c r="DW948" s="375"/>
      <c r="DX948" s="375">
        <v>1</v>
      </c>
      <c r="DY948" s="375">
        <f t="shared" si="3478"/>
        <v>0</v>
      </c>
      <c r="DZ948" s="375">
        <f t="shared" si="3479"/>
        <v>0</v>
      </c>
      <c r="EA948" s="375">
        <f t="shared" si="3480"/>
        <v>1</v>
      </c>
      <c r="EB948" s="375">
        <f t="shared" si="3481"/>
        <v>0</v>
      </c>
      <c r="EC948" s="375">
        <f t="shared" si="3482"/>
        <v>0</v>
      </c>
      <c r="ED948" s="375">
        <f t="shared" si="3483"/>
        <v>1</v>
      </c>
      <c r="EE948" s="375">
        <f t="shared" si="3484"/>
        <v>0</v>
      </c>
      <c r="EF948" s="375">
        <f t="shared" si="3485"/>
        <v>0</v>
      </c>
      <c r="EG948" s="375">
        <f t="shared" si="3486"/>
        <v>1</v>
      </c>
      <c r="EH948" s="375">
        <f t="shared" si="3487"/>
        <v>0</v>
      </c>
      <c r="EI948" s="375">
        <f t="shared" si="3488"/>
        <v>0</v>
      </c>
      <c r="EJ948" s="375">
        <f t="shared" si="3489"/>
        <v>1</v>
      </c>
      <c r="EK948" s="375">
        <f t="shared" si="3490"/>
        <v>0</v>
      </c>
      <c r="EL948" s="375">
        <f t="shared" si="3491"/>
        <v>0</v>
      </c>
      <c r="EM948" s="375">
        <f t="shared" si="3492"/>
        <v>1</v>
      </c>
      <c r="EN948" s="375">
        <f t="shared" si="3493"/>
        <v>0</v>
      </c>
      <c r="EO948" s="375">
        <f t="shared" si="3494"/>
        <v>0</v>
      </c>
      <c r="EP948" s="375">
        <f t="shared" si="3495"/>
        <v>1</v>
      </c>
      <c r="EQ948" s="375">
        <f t="shared" si="3496"/>
        <v>0</v>
      </c>
      <c r="ER948" s="375">
        <f t="shared" si="3497"/>
        <v>0</v>
      </c>
      <c r="ES948" s="375">
        <f t="shared" si="3498"/>
        <v>1</v>
      </c>
      <c r="ET948" s="375">
        <f t="shared" si="3499"/>
        <v>0</v>
      </c>
      <c r="EU948" s="375">
        <f t="shared" si="3500"/>
        <v>0</v>
      </c>
      <c r="EV948" s="375">
        <f t="shared" si="3501"/>
        <v>1</v>
      </c>
      <c r="EW948" s="375">
        <f t="shared" si="3502"/>
        <v>0</v>
      </c>
      <c r="EX948" s="375">
        <f t="shared" si="3503"/>
        <v>0</v>
      </c>
      <c r="EY948" s="375">
        <f t="shared" si="3504"/>
        <v>1</v>
      </c>
      <c r="EZ948" s="375">
        <f t="shared" si="3505"/>
        <v>0</v>
      </c>
      <c r="FA948" s="375">
        <f t="shared" si="3506"/>
        <v>0</v>
      </c>
      <c r="FB948" s="375">
        <f t="shared" si="3507"/>
        <v>1</v>
      </c>
      <c r="FC948" s="375">
        <f t="shared" si="3508"/>
        <v>0</v>
      </c>
      <c r="FD948" s="375">
        <f t="shared" si="3509"/>
        <v>0</v>
      </c>
      <c r="FE948" s="376"/>
      <c r="FF948" s="372"/>
      <c r="FG948" s="372"/>
      <c r="FH948" s="372"/>
      <c r="FI948" s="372"/>
      <c r="FJ948" s="372"/>
      <c r="FK948" s="372"/>
      <c r="FL948" s="372"/>
      <c r="FM948" s="372"/>
      <c r="FN948" s="372"/>
      <c r="FO948" s="372"/>
      <c r="FP948" s="372"/>
      <c r="FQ948" s="372"/>
      <c r="FR948" s="372"/>
      <c r="FS948" s="372"/>
      <c r="FT948" s="372"/>
      <c r="FU948" s="372"/>
      <c r="FV948" s="372"/>
      <c r="FW948" s="372"/>
      <c r="FX948" s="372"/>
      <c r="FY948" s="372"/>
      <c r="FZ948" s="372"/>
      <c r="GA948" s="372"/>
      <c r="GB948" s="372"/>
      <c r="GC948" s="372"/>
      <c r="GD948" s="372"/>
      <c r="GE948" s="372"/>
      <c r="GF948" s="372"/>
      <c r="GG948" s="372"/>
      <c r="GH948" s="372"/>
      <c r="GI948" s="372"/>
      <c r="GJ948" s="372"/>
      <c r="GK948" s="372"/>
      <c r="GL948" s="372"/>
      <c r="GM948" s="372"/>
      <c r="GN948" s="372"/>
      <c r="GO948" s="372"/>
      <c r="GP948" s="372"/>
      <c r="GQ948" s="372"/>
      <c r="GR948" s="372"/>
      <c r="GS948" s="372"/>
      <c r="GT948" s="372"/>
      <c r="GU948" s="372"/>
      <c r="GV948" s="372"/>
      <c r="GW948" s="372"/>
      <c r="GX948" s="372"/>
      <c r="GY948" s="372"/>
      <c r="GZ948" s="372"/>
      <c r="HA948" s="372"/>
      <c r="HB948" s="372"/>
      <c r="HC948" s="372"/>
    </row>
    <row r="949" spans="1:211" s="373" customFormat="1" ht="15" customHeight="1" thickBot="1" x14ac:dyDescent="0.25">
      <c r="A949" s="366">
        <f>SWDATA!O934</f>
        <v>0</v>
      </c>
      <c r="B949" s="366">
        <f>SWDATA!M934</f>
        <v>0</v>
      </c>
      <c r="C949" s="351">
        <f>IF(AND(SWDATA!M934=1,SWDATA!Q934="promotions"),SWDATA!P934,0)</f>
        <v>0</v>
      </c>
      <c r="D949" s="367">
        <f>ROW(SWDATA!M934)</f>
        <v>934</v>
      </c>
      <c r="E949" s="368">
        <f ca="1">IF(AND(B949=1,UPPER(HLOOKUP(D949+12,'Metrics &amp; Attributes View'!$13:$31,19,0))&lt;&gt;"SBOM"),1,0)</f>
        <v>0</v>
      </c>
      <c r="F949" s="369">
        <f t="shared" si="3313"/>
        <v>1</v>
      </c>
      <c r="G949" s="366" t="str">
        <f t="shared" si="3314"/>
        <v/>
      </c>
      <c r="H949" s="370"/>
      <c r="J949" s="238">
        <f t="shared" si="3315"/>
        <v>0</v>
      </c>
      <c r="K949" s="239" t="str">
        <f t="shared" si="3316"/>
        <v/>
      </c>
      <c r="L949" s="342"/>
      <c r="M949" s="345"/>
      <c r="N949" s="340" t="str">
        <f>IF(LEN(SWDATA!F934)=0,"",N948)</f>
        <v/>
      </c>
      <c r="O949" s="296" t="str">
        <f>IF(LEN(SWDATA!G934)=0,"",O948)</f>
        <v/>
      </c>
      <c r="P949" s="297" t="str">
        <f>IF(LEN(SWDATA!C934)=0,"",SWDATA!C934)</f>
        <v/>
      </c>
      <c r="Q949" s="312" t="str">
        <f t="shared" si="3317"/>
        <v/>
      </c>
      <c r="R949" s="223" t="s">
        <v>262</v>
      </c>
      <c r="S949" s="224"/>
      <c r="T949" s="224"/>
      <c r="U949" s="264" t="s">
        <v>603</v>
      </c>
      <c r="V949" s="205" t="s">
        <v>221</v>
      </c>
      <c r="W949" s="266">
        <f>IF(OR(Is_Loading,LEN($A949)=0),"",SWDATA!P934)</f>
        <v>0</v>
      </c>
      <c r="X949" s="267">
        <f>IF(OR(Is_Loading,LEN($A949)=0),"",SWDATA!Q934)</f>
        <v>0</v>
      </c>
      <c r="Y949" s="267">
        <f>IF(OR(Is_Loading,LEN($A949)=0),"",SWDATA!R934)</f>
        <v>0</v>
      </c>
      <c r="Z949" s="266" t="str">
        <f t="shared" si="3510"/>
        <v/>
      </c>
      <c r="AA949" s="266">
        <f>IF(OR(Is_Loading,LEN($A949)=0),"",SWDATA!T934)</f>
        <v>0</v>
      </c>
      <c r="AB949" s="267">
        <f>IF(OR(Is_Loading,LEN($A949)=0),"",SWDATA!U934)</f>
        <v>0</v>
      </c>
      <c r="AC949" s="267">
        <f>IF(OR(Is_Loading,LEN($A949)=0),"",SWDATA!V934)</f>
        <v>0</v>
      </c>
      <c r="AD949" s="266" t="str">
        <f t="shared" si="3318"/>
        <v/>
      </c>
      <c r="AE949" s="266">
        <f>IF(OR(Is_Loading,LEN($A949)=0),"",SWDATA!X934)</f>
        <v>0</v>
      </c>
      <c r="AF949" s="267">
        <f>IF(OR(Is_Loading,LEN($A949)=0),"",SWDATA!Y934)</f>
        <v>0</v>
      </c>
      <c r="AG949" s="267">
        <f>IF(OR(Is_Loading,LEN($A949)=0),"",SWDATA!Z934)</f>
        <v>0</v>
      </c>
      <c r="AH949" s="266" t="str">
        <f t="shared" si="3319"/>
        <v/>
      </c>
      <c r="AI949" s="266">
        <f>IF(OR(Is_Loading,LEN($A949)=0),"",SWDATA!AB934)</f>
        <v>0</v>
      </c>
      <c r="AJ949" s="267">
        <f>IF(OR(Is_Loading,LEN($A949)=0),"",SWDATA!AC934)</f>
        <v>0</v>
      </c>
      <c r="AK949" s="267">
        <f>IF(OR(Is_Loading,LEN($A949)=0),"",SWDATA!AD934)</f>
        <v>0</v>
      </c>
      <c r="AL949" s="266" t="str">
        <f t="shared" si="3320"/>
        <v/>
      </c>
      <c r="AM949" s="266">
        <f>IF(OR(Is_Loading,LEN($A949)=0),"",SWDATA!AF934)</f>
        <v>0</v>
      </c>
      <c r="AN949" s="267">
        <f>IF(OR(Is_Loading,LEN($A949)=0),"",SWDATA!AG934)</f>
        <v>0</v>
      </c>
      <c r="AO949" s="323">
        <f>IF(OR(Is_Loading,LEN($A949)=0),"",SWDATA!AH934)</f>
        <v>0</v>
      </c>
      <c r="AP949" s="320" t="str">
        <f t="shared" si="3321"/>
        <v/>
      </c>
      <c r="AQ949" s="266">
        <f>IF(OR(Is_Loading,LEN($A949)=0),"",SWDATA!AJ934)</f>
        <v>0</v>
      </c>
      <c r="AR949" s="267">
        <f>IF(OR(Is_Loading,LEN($A949)=0),"",SWDATA!AK934)</f>
        <v>0</v>
      </c>
      <c r="AS949" s="267">
        <f>IF(OR(Is_Loading,LEN($A949)=0),"",SWDATA!AL934)</f>
        <v>0</v>
      </c>
      <c r="AT949" s="266" t="str">
        <f t="shared" si="3322"/>
        <v/>
      </c>
      <c r="AU949" s="266">
        <f>IF(OR(Is_Loading,LEN($A949)=0),"",SWDATA!AN934)</f>
        <v>0</v>
      </c>
      <c r="AV949" s="267">
        <f>IF(OR(Is_Loading,LEN($A949)=0),"",SWDATA!AO934)</f>
        <v>0</v>
      </c>
      <c r="AW949" s="267">
        <f>IF(OR(Is_Loading,LEN($A949)=0),"",SWDATA!AP934)</f>
        <v>0</v>
      </c>
      <c r="AX949" s="266" t="str">
        <f t="shared" si="3323"/>
        <v/>
      </c>
      <c r="AY949" s="266">
        <f>IF(OR(Is_Loading,LEN($A949)=0),"",SWDATA!AR934)</f>
        <v>0</v>
      </c>
      <c r="AZ949" s="267">
        <f>IF(OR(Is_Loading,LEN($A949)=0),"",SWDATA!AS934)</f>
        <v>0</v>
      </c>
      <c r="BA949" s="267">
        <f>IF(OR(Is_Loading,LEN($A949)=0),"",SWDATA!AT934)</f>
        <v>0</v>
      </c>
      <c r="BB949" s="266" t="str">
        <f t="shared" si="3324"/>
        <v/>
      </c>
      <c r="BC949" s="266">
        <f>IF(OR(Is_Loading,LEN($A949)=0),"",SWDATA!AV934)</f>
        <v>0</v>
      </c>
      <c r="BD949" s="267">
        <f>IF(OR(Is_Loading,LEN($A949)=0),"",SWDATA!AW934)</f>
        <v>0</v>
      </c>
      <c r="BE949" s="323">
        <f>IF(OR(Is_Loading,LEN($A949)=0),"",SWDATA!AX934)</f>
        <v>0</v>
      </c>
      <c r="BF949" s="320" t="str">
        <f t="shared" si="3325"/>
        <v/>
      </c>
      <c r="BG949" s="11"/>
      <c r="BH949" s="11"/>
      <c r="BI949" s="11"/>
      <c r="BJ949" s="11"/>
      <c r="BK949" s="11"/>
      <c r="BL949" s="11"/>
      <c r="BM949" s="11"/>
      <c r="BN949" s="11"/>
      <c r="BO949" s="11"/>
      <c r="BP949" s="11"/>
      <c r="BQ949" s="11"/>
      <c r="BR949" s="11"/>
      <c r="BS949" s="11"/>
      <c r="BT949" s="11"/>
      <c r="BU949" s="11"/>
      <c r="BV949" s="11"/>
      <c r="BW949" s="11"/>
      <c r="BX949" s="11"/>
      <c r="BY949" s="11"/>
      <c r="BZ949" s="11"/>
      <c r="CA949" s="11"/>
      <c r="CB949" s="11"/>
      <c r="CC949" s="11"/>
      <c r="CD949" s="11"/>
      <c r="CE949" s="11"/>
      <c r="CF949" s="11"/>
      <c r="CG949" s="11"/>
      <c r="CH949" s="11"/>
      <c r="CI949" s="11"/>
      <c r="CJ949" s="11"/>
      <c r="CK949" s="11"/>
      <c r="CL949" s="11"/>
      <c r="CM949" s="11"/>
      <c r="CN949" s="351"/>
      <c r="CO949" s="351"/>
      <c r="CP949" s="351"/>
      <c r="CQ949" s="351"/>
      <c r="CR949" s="351"/>
      <c r="CS949" s="351"/>
      <c r="CT949" s="351"/>
      <c r="CU949" s="351"/>
      <c r="CV949" s="351"/>
      <c r="CW949" s="351"/>
      <c r="CX949" s="351"/>
      <c r="CY949" s="351"/>
      <c r="CZ949" s="351"/>
      <c r="DA949" s="351"/>
      <c r="DB949" s="351"/>
      <c r="DC949" s="351"/>
      <c r="DD949" s="351"/>
      <c r="DE949" s="351"/>
      <c r="DF949" s="351"/>
      <c r="DG949" s="351"/>
      <c r="DH949" s="351"/>
      <c r="DI949" s="351"/>
      <c r="DJ949" s="351"/>
      <c r="DK949" s="351"/>
      <c r="DL949" s="351"/>
      <c r="DM949" s="351"/>
      <c r="DN949" s="351"/>
      <c r="DS949" s="372"/>
      <c r="DT949" s="374"/>
      <c r="DU949" s="375"/>
      <c r="DV949" s="375"/>
      <c r="DW949" s="375"/>
      <c r="DX949" s="375">
        <v>1</v>
      </c>
      <c r="DY949" s="375">
        <f t="shared" si="3478"/>
        <v>0</v>
      </c>
      <c r="DZ949" s="375">
        <f t="shared" si="3479"/>
        <v>0</v>
      </c>
      <c r="EA949" s="375">
        <f t="shared" si="3480"/>
        <v>1</v>
      </c>
      <c r="EB949" s="375">
        <f t="shared" si="3481"/>
        <v>0</v>
      </c>
      <c r="EC949" s="375">
        <f t="shared" si="3482"/>
        <v>0</v>
      </c>
      <c r="ED949" s="375">
        <f t="shared" si="3483"/>
        <v>1</v>
      </c>
      <c r="EE949" s="375">
        <f t="shared" si="3484"/>
        <v>0</v>
      </c>
      <c r="EF949" s="375">
        <f t="shared" si="3485"/>
        <v>0</v>
      </c>
      <c r="EG949" s="375">
        <f t="shared" si="3486"/>
        <v>1</v>
      </c>
      <c r="EH949" s="375">
        <f t="shared" si="3487"/>
        <v>0</v>
      </c>
      <c r="EI949" s="375">
        <f t="shared" si="3488"/>
        <v>0</v>
      </c>
      <c r="EJ949" s="375">
        <f t="shared" si="3489"/>
        <v>1</v>
      </c>
      <c r="EK949" s="375">
        <f t="shared" si="3490"/>
        <v>0</v>
      </c>
      <c r="EL949" s="375">
        <f t="shared" si="3491"/>
        <v>0</v>
      </c>
      <c r="EM949" s="375">
        <f t="shared" si="3492"/>
        <v>1</v>
      </c>
      <c r="EN949" s="375">
        <f t="shared" si="3493"/>
        <v>0</v>
      </c>
      <c r="EO949" s="375">
        <f t="shared" si="3494"/>
        <v>0</v>
      </c>
      <c r="EP949" s="375">
        <f t="shared" si="3495"/>
        <v>1</v>
      </c>
      <c r="EQ949" s="375">
        <f t="shared" si="3496"/>
        <v>0</v>
      </c>
      <c r="ER949" s="375">
        <f t="shared" si="3497"/>
        <v>0</v>
      </c>
      <c r="ES949" s="375">
        <f t="shared" si="3498"/>
        <v>1</v>
      </c>
      <c r="ET949" s="375">
        <f t="shared" si="3499"/>
        <v>0</v>
      </c>
      <c r="EU949" s="375">
        <f t="shared" si="3500"/>
        <v>0</v>
      </c>
      <c r="EV949" s="375">
        <f t="shared" si="3501"/>
        <v>1</v>
      </c>
      <c r="EW949" s="375">
        <f t="shared" si="3502"/>
        <v>0</v>
      </c>
      <c r="EX949" s="375">
        <f t="shared" si="3503"/>
        <v>0</v>
      </c>
      <c r="EY949" s="375">
        <f t="shared" si="3504"/>
        <v>1</v>
      </c>
      <c r="EZ949" s="375">
        <f t="shared" si="3505"/>
        <v>0</v>
      </c>
      <c r="FA949" s="375">
        <f t="shared" si="3506"/>
        <v>0</v>
      </c>
      <c r="FB949" s="375">
        <f t="shared" si="3507"/>
        <v>1</v>
      </c>
      <c r="FC949" s="375">
        <f t="shared" si="3508"/>
        <v>0</v>
      </c>
      <c r="FD949" s="375">
        <f t="shared" si="3509"/>
        <v>0</v>
      </c>
      <c r="FE949" s="376"/>
      <c r="FF949" s="372"/>
      <c r="FG949" s="372"/>
      <c r="FH949" s="372"/>
      <c r="FI949" s="372"/>
      <c r="FJ949" s="372"/>
      <c r="FK949" s="372"/>
      <c r="FL949" s="372"/>
      <c r="FM949" s="372"/>
      <c r="FN949" s="372"/>
      <c r="FO949" s="372"/>
      <c r="FP949" s="372"/>
      <c r="FQ949" s="372"/>
      <c r="FR949" s="372"/>
      <c r="FS949" s="372"/>
      <c r="FT949" s="372"/>
      <c r="FU949" s="372"/>
      <c r="FV949" s="372"/>
      <c r="FW949" s="372"/>
      <c r="FX949" s="372"/>
      <c r="FY949" s="372"/>
      <c r="FZ949" s="372"/>
      <c r="GA949" s="372"/>
      <c r="GB949" s="372"/>
      <c r="GC949" s="372"/>
      <c r="GD949" s="372"/>
      <c r="GE949" s="372"/>
      <c r="GF949" s="372"/>
      <c r="GG949" s="372"/>
      <c r="GH949" s="372"/>
      <c r="GI949" s="372"/>
      <c r="GJ949" s="372"/>
      <c r="GK949" s="372"/>
      <c r="GL949" s="372"/>
      <c r="GM949" s="372"/>
      <c r="GN949" s="372"/>
      <c r="GO949" s="372"/>
      <c r="GP949" s="372"/>
      <c r="GQ949" s="372"/>
      <c r="GR949" s="372"/>
      <c r="GS949" s="372"/>
      <c r="GT949" s="372"/>
      <c r="GU949" s="372"/>
      <c r="GV949" s="372"/>
      <c r="GW949" s="372"/>
      <c r="GX949" s="372"/>
      <c r="GY949" s="372"/>
      <c r="GZ949" s="372"/>
      <c r="HA949" s="372"/>
      <c r="HB949" s="372"/>
      <c r="HC949" s="372"/>
    </row>
    <row r="950" spans="1:211" s="373" customFormat="1" ht="15" hidden="1" customHeight="1" outlineLevel="1" x14ac:dyDescent="0.2">
      <c r="A950" s="366">
        <f>SWDATA!O935</f>
        <v>0</v>
      </c>
      <c r="B950" s="366">
        <f>SWDATA!M935</f>
        <v>0</v>
      </c>
      <c r="C950" s="351">
        <f>IF(AND(SWDATA!M935=1,SWDATA!Q935="promotions"),SWDATA!P935,0)</f>
        <v>0</v>
      </c>
      <c r="D950" s="367">
        <f>ROW(SWDATA!M935)</f>
        <v>935</v>
      </c>
      <c r="E950" s="368">
        <f t="shared" ref="E950:E960" si="3513">B950</f>
        <v>0</v>
      </c>
      <c r="F950" s="369">
        <f t="shared" si="3313"/>
        <v>1</v>
      </c>
      <c r="G950" s="366" t="str">
        <f t="shared" si="3314"/>
        <v/>
      </c>
      <c r="H950" s="370"/>
      <c r="J950" s="238">
        <f t="shared" si="3315"/>
        <v>0</v>
      </c>
      <c r="K950" s="239" t="str">
        <f t="shared" si="3316"/>
        <v/>
      </c>
      <c r="L950" s="342"/>
      <c r="M950" s="345"/>
      <c r="N950" s="340" t="str">
        <f>IF(LEN(SWDATA!F935)=0,"",N949)</f>
        <v/>
      </c>
      <c r="O950" s="296" t="str">
        <f>IF(LEN(SWDATA!G935)=0,"",O949)</f>
        <v/>
      </c>
      <c r="P950" s="297" t="str">
        <f>IF(LEN(SWDATA!C935)=0,"",SWDATA!C935)</f>
        <v/>
      </c>
      <c r="Q950" s="312" t="str">
        <f t="shared" si="3317"/>
        <v/>
      </c>
      <c r="R950" s="223" t="s">
        <v>261</v>
      </c>
      <c r="S950" s="224"/>
      <c r="T950" s="224"/>
      <c r="U950" s="264" t="s">
        <v>610</v>
      </c>
      <c r="V950" s="205" t="s">
        <v>221</v>
      </c>
      <c r="W950" s="266">
        <f>IF(OR(Is_Loading,LEN($A950)=0),"",SWDATA!P935)</f>
        <v>0</v>
      </c>
      <c r="X950" s="267">
        <f>IF(OR(Is_Loading,LEN($A950)=0),"",SWDATA!Q935)</f>
        <v>0</v>
      </c>
      <c r="Y950" s="267">
        <f>IF(OR(Is_Loading,LEN($A950)=0),"",SWDATA!R935)</f>
        <v>0</v>
      </c>
      <c r="Z950" s="266" t="str">
        <f t="shared" si="3510"/>
        <v/>
      </c>
      <c r="AA950" s="266">
        <f>IF(OR(Is_Loading,LEN($A950)=0),"",SWDATA!T935)</f>
        <v>0</v>
      </c>
      <c r="AB950" s="267">
        <f>IF(OR(Is_Loading,LEN($A950)=0),"",SWDATA!U935)</f>
        <v>0</v>
      </c>
      <c r="AC950" s="267">
        <f>IF(OR(Is_Loading,LEN($A950)=0),"",SWDATA!V935)</f>
        <v>0</v>
      </c>
      <c r="AD950" s="266" t="str">
        <f t="shared" si="3318"/>
        <v/>
      </c>
      <c r="AE950" s="266">
        <f>IF(OR(Is_Loading,LEN($A950)=0),"",SWDATA!X935)</f>
        <v>0</v>
      </c>
      <c r="AF950" s="267">
        <f>IF(OR(Is_Loading,LEN($A950)=0),"",SWDATA!Y935)</f>
        <v>0</v>
      </c>
      <c r="AG950" s="267">
        <f>IF(OR(Is_Loading,LEN($A950)=0),"",SWDATA!Z935)</f>
        <v>0</v>
      </c>
      <c r="AH950" s="266" t="str">
        <f t="shared" si="3319"/>
        <v/>
      </c>
      <c r="AI950" s="266">
        <f>IF(OR(Is_Loading,LEN($A950)=0),"",SWDATA!AB935)</f>
        <v>0</v>
      </c>
      <c r="AJ950" s="267">
        <f>IF(OR(Is_Loading,LEN($A950)=0),"",SWDATA!AC935)</f>
        <v>0</v>
      </c>
      <c r="AK950" s="267">
        <f>IF(OR(Is_Loading,LEN($A950)=0),"",SWDATA!AD935)</f>
        <v>0</v>
      </c>
      <c r="AL950" s="266" t="str">
        <f t="shared" si="3320"/>
        <v/>
      </c>
      <c r="AM950" s="266">
        <f>IF(OR(Is_Loading,LEN($A950)=0),"",SWDATA!AF935)</f>
        <v>0</v>
      </c>
      <c r="AN950" s="267">
        <f>IF(OR(Is_Loading,LEN($A950)=0),"",SWDATA!AG935)</f>
        <v>0</v>
      </c>
      <c r="AO950" s="323">
        <f>IF(OR(Is_Loading,LEN($A950)=0),"",SWDATA!AH935)</f>
        <v>0</v>
      </c>
      <c r="AP950" s="320" t="str">
        <f t="shared" si="3321"/>
        <v/>
      </c>
      <c r="AQ950" s="266">
        <f>IF(OR(Is_Loading,LEN($A950)=0),"",SWDATA!AJ935)</f>
        <v>0</v>
      </c>
      <c r="AR950" s="267">
        <f>IF(OR(Is_Loading,LEN($A950)=0),"",SWDATA!AK935)</f>
        <v>0</v>
      </c>
      <c r="AS950" s="267">
        <f>IF(OR(Is_Loading,LEN($A950)=0),"",SWDATA!AL935)</f>
        <v>0</v>
      </c>
      <c r="AT950" s="266" t="str">
        <f t="shared" si="3322"/>
        <v/>
      </c>
      <c r="AU950" s="266">
        <f>IF(OR(Is_Loading,LEN($A950)=0),"",SWDATA!AN935)</f>
        <v>0</v>
      </c>
      <c r="AV950" s="267">
        <f>IF(OR(Is_Loading,LEN($A950)=0),"",SWDATA!AO935)</f>
        <v>0</v>
      </c>
      <c r="AW950" s="267">
        <f>IF(OR(Is_Loading,LEN($A950)=0),"",SWDATA!AP935)</f>
        <v>0</v>
      </c>
      <c r="AX950" s="266" t="str">
        <f t="shared" si="3323"/>
        <v/>
      </c>
      <c r="AY950" s="266">
        <f>IF(OR(Is_Loading,LEN($A950)=0),"",SWDATA!AR935)</f>
        <v>0</v>
      </c>
      <c r="AZ950" s="267">
        <f>IF(OR(Is_Loading,LEN($A950)=0),"",SWDATA!AS935)</f>
        <v>0</v>
      </c>
      <c r="BA950" s="267">
        <f>IF(OR(Is_Loading,LEN($A950)=0),"",SWDATA!AT935)</f>
        <v>0</v>
      </c>
      <c r="BB950" s="266" t="str">
        <f t="shared" si="3324"/>
        <v/>
      </c>
      <c r="BC950" s="266">
        <f>IF(OR(Is_Loading,LEN($A950)=0),"",SWDATA!AV935)</f>
        <v>0</v>
      </c>
      <c r="BD950" s="267">
        <f>IF(OR(Is_Loading,LEN($A950)=0),"",SWDATA!AW935)</f>
        <v>0</v>
      </c>
      <c r="BE950" s="323">
        <f>IF(OR(Is_Loading,LEN($A950)=0),"",SWDATA!AX935)</f>
        <v>0</v>
      </c>
      <c r="BF950" s="320" t="str">
        <f t="shared" si="3325"/>
        <v/>
      </c>
      <c r="BG950" s="11"/>
      <c r="BH950" s="11"/>
      <c r="BI950" s="11"/>
      <c r="BJ950" s="11"/>
      <c r="BK950" s="11"/>
      <c r="BL950" s="11"/>
      <c r="BM950" s="11"/>
      <c r="BN950" s="11"/>
      <c r="BO950" s="11"/>
      <c r="BP950" s="11"/>
      <c r="BQ950" s="11"/>
      <c r="BR950" s="11"/>
      <c r="BS950" s="11"/>
      <c r="BT950" s="11"/>
      <c r="BU950" s="11"/>
      <c r="BV950" s="11"/>
      <c r="BW950" s="11"/>
      <c r="BX950" s="11"/>
      <c r="BY950" s="11"/>
      <c r="BZ950" s="11"/>
      <c r="CA950" s="11"/>
      <c r="CB950" s="11"/>
      <c r="CC950" s="11"/>
      <c r="CD950" s="11"/>
      <c r="CE950" s="11"/>
      <c r="CF950" s="11"/>
      <c r="CG950" s="11"/>
      <c r="CH950" s="11"/>
      <c r="CI950" s="11"/>
      <c r="CJ950" s="11"/>
      <c r="CK950" s="11"/>
      <c r="CL950" s="11"/>
      <c r="CM950" s="11"/>
      <c r="CN950" s="351"/>
      <c r="CO950" s="351"/>
      <c r="CP950" s="351"/>
      <c r="CQ950" s="351"/>
      <c r="CR950" s="351"/>
      <c r="CS950" s="351"/>
      <c r="CT950" s="351"/>
      <c r="CU950" s="351"/>
      <c r="CV950" s="351"/>
      <c r="CW950" s="351"/>
      <c r="CX950" s="351"/>
      <c r="CY950" s="351"/>
      <c r="CZ950" s="351"/>
      <c r="DA950" s="351"/>
      <c r="DB950" s="351"/>
      <c r="DC950" s="351"/>
      <c r="DD950" s="351"/>
      <c r="DE950" s="351"/>
      <c r="DF950" s="351"/>
      <c r="DG950" s="351"/>
      <c r="DH950" s="351"/>
      <c r="DI950" s="351"/>
      <c r="DJ950" s="351"/>
      <c r="DK950" s="351"/>
      <c r="DL950" s="351"/>
      <c r="DM950" s="351"/>
      <c r="DN950" s="351"/>
      <c r="DS950" s="372"/>
      <c r="DT950" s="374"/>
      <c r="DU950" s="375"/>
      <c r="DV950" s="375"/>
      <c r="DW950" s="375"/>
      <c r="DX950" s="375">
        <v>1</v>
      </c>
      <c r="DY950" s="375">
        <f t="shared" si="3478"/>
        <v>0</v>
      </c>
      <c r="DZ950" s="375">
        <f t="shared" si="3479"/>
        <v>0</v>
      </c>
      <c r="EA950" s="375">
        <f t="shared" si="3480"/>
        <v>1</v>
      </c>
      <c r="EB950" s="375">
        <f t="shared" si="3481"/>
        <v>0</v>
      </c>
      <c r="EC950" s="375">
        <f t="shared" si="3482"/>
        <v>0</v>
      </c>
      <c r="ED950" s="375">
        <f t="shared" si="3483"/>
        <v>1</v>
      </c>
      <c r="EE950" s="375">
        <f t="shared" si="3484"/>
        <v>0</v>
      </c>
      <c r="EF950" s="375">
        <f t="shared" si="3485"/>
        <v>0</v>
      </c>
      <c r="EG950" s="375">
        <f t="shared" si="3486"/>
        <v>1</v>
      </c>
      <c r="EH950" s="375">
        <f t="shared" si="3487"/>
        <v>0</v>
      </c>
      <c r="EI950" s="375">
        <f t="shared" si="3488"/>
        <v>0</v>
      </c>
      <c r="EJ950" s="375">
        <f t="shared" si="3489"/>
        <v>1</v>
      </c>
      <c r="EK950" s="375">
        <f t="shared" si="3490"/>
        <v>0</v>
      </c>
      <c r="EL950" s="375">
        <f t="shared" si="3491"/>
        <v>0</v>
      </c>
      <c r="EM950" s="375">
        <f t="shared" si="3492"/>
        <v>1</v>
      </c>
      <c r="EN950" s="375">
        <f t="shared" si="3493"/>
        <v>0</v>
      </c>
      <c r="EO950" s="375">
        <f t="shared" si="3494"/>
        <v>0</v>
      </c>
      <c r="EP950" s="375">
        <f t="shared" si="3495"/>
        <v>1</v>
      </c>
      <c r="EQ950" s="375">
        <f t="shared" si="3496"/>
        <v>0</v>
      </c>
      <c r="ER950" s="375">
        <f t="shared" si="3497"/>
        <v>0</v>
      </c>
      <c r="ES950" s="375">
        <f t="shared" si="3498"/>
        <v>1</v>
      </c>
      <c r="ET950" s="375">
        <f t="shared" si="3499"/>
        <v>0</v>
      </c>
      <c r="EU950" s="375">
        <f t="shared" si="3500"/>
        <v>0</v>
      </c>
      <c r="EV950" s="375">
        <f t="shared" si="3501"/>
        <v>1</v>
      </c>
      <c r="EW950" s="375">
        <f t="shared" si="3502"/>
        <v>0</v>
      </c>
      <c r="EX950" s="375">
        <f t="shared" si="3503"/>
        <v>0</v>
      </c>
      <c r="EY950" s="375">
        <f t="shared" si="3504"/>
        <v>1</v>
      </c>
      <c r="EZ950" s="375">
        <f t="shared" si="3505"/>
        <v>0</v>
      </c>
      <c r="FA950" s="375">
        <f t="shared" si="3506"/>
        <v>0</v>
      </c>
      <c r="FB950" s="375">
        <f t="shared" si="3507"/>
        <v>1</v>
      </c>
      <c r="FC950" s="375">
        <f t="shared" si="3508"/>
        <v>0</v>
      </c>
      <c r="FD950" s="375">
        <f t="shared" si="3509"/>
        <v>0</v>
      </c>
      <c r="FE950" s="376"/>
      <c r="FF950" s="372"/>
      <c r="FG950" s="372"/>
      <c r="FH950" s="372"/>
      <c r="FI950" s="372"/>
      <c r="FJ950" s="372"/>
      <c r="FK950" s="372"/>
      <c r="FL950" s="372"/>
      <c r="FM950" s="372"/>
      <c r="FN950" s="372"/>
      <c r="FO950" s="372"/>
      <c r="FP950" s="372"/>
      <c r="FQ950" s="372"/>
      <c r="FR950" s="372"/>
      <c r="FS950" s="372"/>
      <c r="FT950" s="372"/>
      <c r="FU950" s="372"/>
      <c r="FV950" s="372"/>
      <c r="FW950" s="372"/>
      <c r="FX950" s="372"/>
      <c r="FY950" s="372"/>
      <c r="FZ950" s="372"/>
      <c r="GA950" s="372"/>
      <c r="GB950" s="372"/>
      <c r="GC950" s="372"/>
      <c r="GD950" s="372"/>
      <c r="GE950" s="372"/>
      <c r="GF950" s="372"/>
      <c r="GG950" s="372"/>
      <c r="GH950" s="372"/>
      <c r="GI950" s="372"/>
      <c r="GJ950" s="372"/>
      <c r="GK950" s="372"/>
      <c r="GL950" s="372"/>
      <c r="GM950" s="372"/>
      <c r="GN950" s="372"/>
      <c r="GO950" s="372"/>
      <c r="GP950" s="372"/>
      <c r="GQ950" s="372"/>
      <c r="GR950" s="372"/>
      <c r="GS950" s="372"/>
      <c r="GT950" s="372"/>
      <c r="GU950" s="372"/>
      <c r="GV950" s="372"/>
      <c r="GW950" s="372"/>
      <c r="GX950" s="372"/>
      <c r="GY950" s="372"/>
      <c r="GZ950" s="372"/>
      <c r="HA950" s="372"/>
      <c r="HB950" s="372"/>
      <c r="HC950" s="372"/>
    </row>
    <row r="951" spans="1:211" s="373" customFormat="1" ht="15" hidden="1" customHeight="1" outlineLevel="1" x14ac:dyDescent="0.2">
      <c r="A951" s="366">
        <f>SWDATA!O936</f>
        <v>0</v>
      </c>
      <c r="B951" s="366">
        <f>SWDATA!M936</f>
        <v>0</v>
      </c>
      <c r="C951" s="351">
        <f>IF(AND(SWDATA!M936=1,SWDATA!Q936="promotions"),SWDATA!P936,0)</f>
        <v>0</v>
      </c>
      <c r="D951" s="367">
        <f>ROW(SWDATA!M936)</f>
        <v>936</v>
      </c>
      <c r="E951" s="368">
        <f t="shared" si="3513"/>
        <v>0</v>
      </c>
      <c r="F951" s="369">
        <f t="shared" si="3313"/>
        <v>1</v>
      </c>
      <c r="G951" s="366" t="str">
        <f t="shared" si="3314"/>
        <v/>
      </c>
      <c r="H951" s="370"/>
      <c r="J951" s="238">
        <f t="shared" si="3315"/>
        <v>0</v>
      </c>
      <c r="K951" s="239" t="str">
        <f t="shared" si="3316"/>
        <v/>
      </c>
      <c r="L951" s="342"/>
      <c r="M951" s="345"/>
      <c r="N951" s="340" t="str">
        <f>IF(LEN(SWDATA!F936)=0,"",N950)</f>
        <v/>
      </c>
      <c r="O951" s="296" t="str">
        <f>IF(LEN(SWDATA!G936)=0,"",O950)</f>
        <v/>
      </c>
      <c r="P951" s="297" t="str">
        <f>IF(LEN(SWDATA!C936)=0,"",SWDATA!C936)</f>
        <v/>
      </c>
      <c r="Q951" s="312" t="str">
        <f t="shared" si="3317"/>
        <v/>
      </c>
      <c r="R951" s="223" t="s">
        <v>261</v>
      </c>
      <c r="S951" s="224"/>
      <c r="T951" s="224"/>
      <c r="U951" s="264" t="s">
        <v>612</v>
      </c>
      <c r="V951" s="205" t="s">
        <v>221</v>
      </c>
      <c r="W951" s="266">
        <f>IF(OR(Is_Loading,LEN($A951)=0),"",SWDATA!P936)</f>
        <v>0</v>
      </c>
      <c r="X951" s="267">
        <f>IF(OR(Is_Loading,LEN($A951)=0),"",SWDATA!Q936)</f>
        <v>0</v>
      </c>
      <c r="Y951" s="267">
        <f>IF(OR(Is_Loading,LEN($A951)=0),"",SWDATA!R936)</f>
        <v>0</v>
      </c>
      <c r="Z951" s="266" t="str">
        <f t="shared" si="3510"/>
        <v/>
      </c>
      <c r="AA951" s="266">
        <f>IF(OR(Is_Loading,LEN($A951)=0),"",SWDATA!T936)</f>
        <v>0</v>
      </c>
      <c r="AB951" s="267">
        <f>IF(OR(Is_Loading,LEN($A951)=0),"",SWDATA!U936)</f>
        <v>0</v>
      </c>
      <c r="AC951" s="267">
        <f>IF(OR(Is_Loading,LEN($A951)=0),"",SWDATA!V936)</f>
        <v>0</v>
      </c>
      <c r="AD951" s="266" t="str">
        <f t="shared" si="3318"/>
        <v/>
      </c>
      <c r="AE951" s="266">
        <f>IF(OR(Is_Loading,LEN($A951)=0),"",SWDATA!X936)</f>
        <v>0</v>
      </c>
      <c r="AF951" s="267">
        <f>IF(OR(Is_Loading,LEN($A951)=0),"",SWDATA!Y936)</f>
        <v>0</v>
      </c>
      <c r="AG951" s="267">
        <f>IF(OR(Is_Loading,LEN($A951)=0),"",SWDATA!Z936)</f>
        <v>0</v>
      </c>
      <c r="AH951" s="266" t="str">
        <f t="shared" si="3319"/>
        <v/>
      </c>
      <c r="AI951" s="266">
        <f>IF(OR(Is_Loading,LEN($A951)=0),"",SWDATA!AB936)</f>
        <v>0</v>
      </c>
      <c r="AJ951" s="267">
        <f>IF(OR(Is_Loading,LEN($A951)=0),"",SWDATA!AC936)</f>
        <v>0</v>
      </c>
      <c r="AK951" s="267">
        <f>IF(OR(Is_Loading,LEN($A951)=0),"",SWDATA!AD936)</f>
        <v>0</v>
      </c>
      <c r="AL951" s="266" t="str">
        <f t="shared" si="3320"/>
        <v/>
      </c>
      <c r="AM951" s="266">
        <f>IF(OR(Is_Loading,LEN($A951)=0),"",SWDATA!AF936)</f>
        <v>0</v>
      </c>
      <c r="AN951" s="267">
        <f>IF(OR(Is_Loading,LEN($A951)=0),"",SWDATA!AG936)</f>
        <v>0</v>
      </c>
      <c r="AO951" s="323">
        <f>IF(OR(Is_Loading,LEN($A951)=0),"",SWDATA!AH936)</f>
        <v>0</v>
      </c>
      <c r="AP951" s="320" t="str">
        <f t="shared" si="3321"/>
        <v/>
      </c>
      <c r="AQ951" s="266">
        <f>IF(OR(Is_Loading,LEN($A951)=0),"",SWDATA!AJ936)</f>
        <v>0</v>
      </c>
      <c r="AR951" s="267">
        <f>IF(OR(Is_Loading,LEN($A951)=0),"",SWDATA!AK936)</f>
        <v>0</v>
      </c>
      <c r="AS951" s="267">
        <f>IF(OR(Is_Loading,LEN($A951)=0),"",SWDATA!AL936)</f>
        <v>0</v>
      </c>
      <c r="AT951" s="266" t="str">
        <f t="shared" si="3322"/>
        <v/>
      </c>
      <c r="AU951" s="266">
        <f>IF(OR(Is_Loading,LEN($A951)=0),"",SWDATA!AN936)</f>
        <v>0</v>
      </c>
      <c r="AV951" s="267">
        <f>IF(OR(Is_Loading,LEN($A951)=0),"",SWDATA!AO936)</f>
        <v>0</v>
      </c>
      <c r="AW951" s="267">
        <f>IF(OR(Is_Loading,LEN($A951)=0),"",SWDATA!AP936)</f>
        <v>0</v>
      </c>
      <c r="AX951" s="266" t="str">
        <f t="shared" si="3323"/>
        <v/>
      </c>
      <c r="AY951" s="266">
        <f>IF(OR(Is_Loading,LEN($A951)=0),"",SWDATA!AR936)</f>
        <v>0</v>
      </c>
      <c r="AZ951" s="267">
        <f>IF(OR(Is_Loading,LEN($A951)=0),"",SWDATA!AS936)</f>
        <v>0</v>
      </c>
      <c r="BA951" s="267">
        <f>IF(OR(Is_Loading,LEN($A951)=0),"",SWDATA!AT936)</f>
        <v>0</v>
      </c>
      <c r="BB951" s="266" t="str">
        <f t="shared" si="3324"/>
        <v/>
      </c>
      <c r="BC951" s="266">
        <f>IF(OR(Is_Loading,LEN($A951)=0),"",SWDATA!AV936)</f>
        <v>0</v>
      </c>
      <c r="BD951" s="267">
        <f>IF(OR(Is_Loading,LEN($A951)=0),"",SWDATA!AW936)</f>
        <v>0</v>
      </c>
      <c r="BE951" s="323">
        <f>IF(OR(Is_Loading,LEN($A951)=0),"",SWDATA!AX936)</f>
        <v>0</v>
      </c>
      <c r="BF951" s="320" t="str">
        <f t="shared" si="3325"/>
        <v/>
      </c>
      <c r="BG951" s="11"/>
      <c r="BH951" s="11"/>
      <c r="BI951" s="11"/>
      <c r="BJ951" s="11"/>
      <c r="BK951" s="11"/>
      <c r="BL951" s="11"/>
      <c r="BM951" s="11"/>
      <c r="BN951" s="11"/>
      <c r="BO951" s="11"/>
      <c r="BP951" s="11"/>
      <c r="BQ951" s="11"/>
      <c r="BR951" s="11"/>
      <c r="BS951" s="11"/>
      <c r="BT951" s="11"/>
      <c r="BU951" s="11"/>
      <c r="BV951" s="11"/>
      <c r="BW951" s="11"/>
      <c r="BX951" s="11"/>
      <c r="BY951" s="11"/>
      <c r="BZ951" s="11"/>
      <c r="CA951" s="11"/>
      <c r="CB951" s="11"/>
      <c r="CC951" s="11"/>
      <c r="CD951" s="11"/>
      <c r="CE951" s="11"/>
      <c r="CF951" s="11"/>
      <c r="CG951" s="11"/>
      <c r="CH951" s="11"/>
      <c r="CI951" s="11"/>
      <c r="CJ951" s="11"/>
      <c r="CK951" s="11"/>
      <c r="CL951" s="11"/>
      <c r="CM951" s="11"/>
      <c r="CN951" s="351"/>
      <c r="CO951" s="351"/>
      <c r="CP951" s="351"/>
      <c r="CQ951" s="351"/>
      <c r="CR951" s="351"/>
      <c r="CS951" s="351"/>
      <c r="CT951" s="351"/>
      <c r="CU951" s="351"/>
      <c r="CV951" s="351"/>
      <c r="CW951" s="351"/>
      <c r="CX951" s="351"/>
      <c r="CY951" s="351"/>
      <c r="CZ951" s="351"/>
      <c r="DA951" s="351"/>
      <c r="DB951" s="351"/>
      <c r="DC951" s="351"/>
      <c r="DD951" s="351"/>
      <c r="DE951" s="351"/>
      <c r="DF951" s="351"/>
      <c r="DG951" s="351"/>
      <c r="DH951" s="351"/>
      <c r="DI951" s="351"/>
      <c r="DJ951" s="351"/>
      <c r="DK951" s="351"/>
      <c r="DL951" s="351"/>
      <c r="DM951" s="351"/>
      <c r="DN951" s="351"/>
      <c r="DS951" s="372"/>
      <c r="DT951" s="374"/>
      <c r="DU951" s="375"/>
      <c r="DV951" s="375"/>
      <c r="DW951" s="375"/>
      <c r="DX951" s="375">
        <v>1</v>
      </c>
      <c r="DY951" s="375">
        <f t="shared" si="3478"/>
        <v>0</v>
      </c>
      <c r="DZ951" s="375">
        <f t="shared" si="3479"/>
        <v>0</v>
      </c>
      <c r="EA951" s="375">
        <f t="shared" si="3480"/>
        <v>1</v>
      </c>
      <c r="EB951" s="375">
        <f t="shared" si="3481"/>
        <v>0</v>
      </c>
      <c r="EC951" s="375">
        <f t="shared" si="3482"/>
        <v>0</v>
      </c>
      <c r="ED951" s="375">
        <f t="shared" si="3483"/>
        <v>1</v>
      </c>
      <c r="EE951" s="375">
        <f t="shared" si="3484"/>
        <v>0</v>
      </c>
      <c r="EF951" s="375">
        <f t="shared" si="3485"/>
        <v>0</v>
      </c>
      <c r="EG951" s="375">
        <f t="shared" si="3486"/>
        <v>1</v>
      </c>
      <c r="EH951" s="375">
        <f t="shared" si="3487"/>
        <v>0</v>
      </c>
      <c r="EI951" s="375">
        <f t="shared" si="3488"/>
        <v>0</v>
      </c>
      <c r="EJ951" s="375">
        <f t="shared" si="3489"/>
        <v>1</v>
      </c>
      <c r="EK951" s="375">
        <f t="shared" si="3490"/>
        <v>0</v>
      </c>
      <c r="EL951" s="375">
        <f t="shared" si="3491"/>
        <v>0</v>
      </c>
      <c r="EM951" s="375">
        <f t="shared" si="3492"/>
        <v>1</v>
      </c>
      <c r="EN951" s="375">
        <f t="shared" si="3493"/>
        <v>0</v>
      </c>
      <c r="EO951" s="375">
        <f t="shared" si="3494"/>
        <v>0</v>
      </c>
      <c r="EP951" s="375">
        <f t="shared" si="3495"/>
        <v>1</v>
      </c>
      <c r="EQ951" s="375">
        <f t="shared" si="3496"/>
        <v>0</v>
      </c>
      <c r="ER951" s="375">
        <f t="shared" si="3497"/>
        <v>0</v>
      </c>
      <c r="ES951" s="375">
        <f t="shared" si="3498"/>
        <v>1</v>
      </c>
      <c r="ET951" s="375">
        <f t="shared" si="3499"/>
        <v>0</v>
      </c>
      <c r="EU951" s="375">
        <f t="shared" si="3500"/>
        <v>0</v>
      </c>
      <c r="EV951" s="375">
        <f t="shared" si="3501"/>
        <v>1</v>
      </c>
      <c r="EW951" s="375">
        <f t="shared" si="3502"/>
        <v>0</v>
      </c>
      <c r="EX951" s="375">
        <f t="shared" si="3503"/>
        <v>0</v>
      </c>
      <c r="EY951" s="375">
        <f t="shared" si="3504"/>
        <v>1</v>
      </c>
      <c r="EZ951" s="375">
        <f t="shared" si="3505"/>
        <v>0</v>
      </c>
      <c r="FA951" s="375">
        <f t="shared" si="3506"/>
        <v>0</v>
      </c>
      <c r="FB951" s="375">
        <f t="shared" si="3507"/>
        <v>1</v>
      </c>
      <c r="FC951" s="375">
        <f t="shared" si="3508"/>
        <v>0</v>
      </c>
      <c r="FD951" s="375">
        <f t="shared" si="3509"/>
        <v>0</v>
      </c>
      <c r="FE951" s="376"/>
      <c r="FF951" s="372"/>
      <c r="FG951" s="372"/>
      <c r="FH951" s="372"/>
      <c r="FI951" s="372"/>
      <c r="FJ951" s="372"/>
      <c r="FK951" s="372"/>
      <c r="FL951" s="372"/>
      <c r="FM951" s="372"/>
      <c r="FN951" s="372"/>
      <c r="FO951" s="372"/>
      <c r="FP951" s="372"/>
      <c r="FQ951" s="372"/>
      <c r="FR951" s="372"/>
      <c r="FS951" s="372"/>
      <c r="FT951" s="372"/>
      <c r="FU951" s="372"/>
      <c r="FV951" s="372"/>
      <c r="FW951" s="372"/>
      <c r="FX951" s="372"/>
      <c r="FY951" s="372"/>
      <c r="FZ951" s="372"/>
      <c r="GA951" s="372"/>
      <c r="GB951" s="372"/>
      <c r="GC951" s="372"/>
      <c r="GD951" s="372"/>
      <c r="GE951" s="372"/>
      <c r="GF951" s="372"/>
      <c r="GG951" s="372"/>
      <c r="GH951" s="372"/>
      <c r="GI951" s="372"/>
      <c r="GJ951" s="372"/>
      <c r="GK951" s="372"/>
      <c r="GL951" s="372"/>
      <c r="GM951" s="372"/>
      <c r="GN951" s="372"/>
      <c r="GO951" s="372"/>
      <c r="GP951" s="372"/>
      <c r="GQ951" s="372"/>
      <c r="GR951" s="372"/>
      <c r="GS951" s="372"/>
      <c r="GT951" s="372"/>
      <c r="GU951" s="372"/>
      <c r="GV951" s="372"/>
      <c r="GW951" s="372"/>
      <c r="GX951" s="372"/>
      <c r="GY951" s="372"/>
      <c r="GZ951" s="372"/>
      <c r="HA951" s="372"/>
      <c r="HB951" s="372"/>
      <c r="HC951" s="372"/>
    </row>
    <row r="952" spans="1:211" s="373" customFormat="1" ht="15" hidden="1" customHeight="1" outlineLevel="1" x14ac:dyDescent="0.2">
      <c r="A952" s="366">
        <f>SWDATA!O937</f>
        <v>0</v>
      </c>
      <c r="B952" s="366">
        <f>SWDATA!M937</f>
        <v>0</v>
      </c>
      <c r="C952" s="351">
        <f>IF(AND(SWDATA!M937=1,SWDATA!Q937="promotions"),SWDATA!P937,0)</f>
        <v>0</v>
      </c>
      <c r="D952" s="367">
        <f>ROW(SWDATA!M937)</f>
        <v>937</v>
      </c>
      <c r="E952" s="368">
        <f t="shared" si="3513"/>
        <v>0</v>
      </c>
      <c r="F952" s="369">
        <f t="shared" si="3313"/>
        <v>1</v>
      </c>
      <c r="G952" s="366" t="str">
        <f t="shared" si="3314"/>
        <v/>
      </c>
      <c r="H952" s="370"/>
      <c r="J952" s="238">
        <f t="shared" si="3315"/>
        <v>0</v>
      </c>
      <c r="K952" s="239" t="str">
        <f t="shared" si="3316"/>
        <v/>
      </c>
      <c r="L952" s="342"/>
      <c r="M952" s="345"/>
      <c r="N952" s="340" t="str">
        <f>IF(LEN(SWDATA!F937)=0,"",N951)</f>
        <v/>
      </c>
      <c r="O952" s="296" t="str">
        <f>IF(LEN(SWDATA!G937)=0,"",O951)</f>
        <v/>
      </c>
      <c r="P952" s="297" t="str">
        <f>IF(LEN(SWDATA!C937)=0,"",SWDATA!C937)</f>
        <v/>
      </c>
      <c r="Q952" s="312" t="str">
        <f t="shared" si="3317"/>
        <v/>
      </c>
      <c r="R952" s="223" t="s">
        <v>261</v>
      </c>
      <c r="S952" s="224"/>
      <c r="T952" s="224"/>
      <c r="U952" s="264" t="s">
        <v>597</v>
      </c>
      <c r="V952" s="205" t="s">
        <v>221</v>
      </c>
      <c r="W952" s="266">
        <f>IF(OR(Is_Loading,LEN($A952)=0),"",SWDATA!P937)</f>
        <v>0</v>
      </c>
      <c r="X952" s="267">
        <f>IF(OR(Is_Loading,LEN($A952)=0),"",SWDATA!Q937)</f>
        <v>0</v>
      </c>
      <c r="Y952" s="267">
        <f>IF(OR(Is_Loading,LEN($A952)=0),"",SWDATA!R937)</f>
        <v>0</v>
      </c>
      <c r="Z952" s="266" t="str">
        <f t="shared" si="3510"/>
        <v/>
      </c>
      <c r="AA952" s="266">
        <f>IF(OR(Is_Loading,LEN($A952)=0),"",SWDATA!T937)</f>
        <v>0</v>
      </c>
      <c r="AB952" s="267">
        <f>IF(OR(Is_Loading,LEN($A952)=0),"",SWDATA!U937)</f>
        <v>0</v>
      </c>
      <c r="AC952" s="267">
        <f>IF(OR(Is_Loading,LEN($A952)=0),"",SWDATA!V937)</f>
        <v>0</v>
      </c>
      <c r="AD952" s="266" t="str">
        <f t="shared" si="3318"/>
        <v/>
      </c>
      <c r="AE952" s="266">
        <f>IF(OR(Is_Loading,LEN($A952)=0),"",SWDATA!X937)</f>
        <v>0</v>
      </c>
      <c r="AF952" s="267">
        <f>IF(OR(Is_Loading,LEN($A952)=0),"",SWDATA!Y937)</f>
        <v>0</v>
      </c>
      <c r="AG952" s="267">
        <f>IF(OR(Is_Loading,LEN($A952)=0),"",SWDATA!Z937)</f>
        <v>0</v>
      </c>
      <c r="AH952" s="266" t="str">
        <f t="shared" si="3319"/>
        <v/>
      </c>
      <c r="AI952" s="266">
        <f>IF(OR(Is_Loading,LEN($A952)=0),"",SWDATA!AB937)</f>
        <v>0</v>
      </c>
      <c r="AJ952" s="267">
        <f>IF(OR(Is_Loading,LEN($A952)=0),"",SWDATA!AC937)</f>
        <v>0</v>
      </c>
      <c r="AK952" s="267">
        <f>IF(OR(Is_Loading,LEN($A952)=0),"",SWDATA!AD937)</f>
        <v>0</v>
      </c>
      <c r="AL952" s="266" t="str">
        <f t="shared" si="3320"/>
        <v/>
      </c>
      <c r="AM952" s="266">
        <f>IF(OR(Is_Loading,LEN($A952)=0),"",SWDATA!AF937)</f>
        <v>0</v>
      </c>
      <c r="AN952" s="267">
        <f>IF(OR(Is_Loading,LEN($A952)=0),"",SWDATA!AG937)</f>
        <v>0</v>
      </c>
      <c r="AO952" s="323">
        <f>IF(OR(Is_Loading,LEN($A952)=0),"",SWDATA!AH937)</f>
        <v>0</v>
      </c>
      <c r="AP952" s="320" t="str">
        <f t="shared" si="3321"/>
        <v/>
      </c>
      <c r="AQ952" s="266">
        <f>IF(OR(Is_Loading,LEN($A952)=0),"",SWDATA!AJ937)</f>
        <v>0</v>
      </c>
      <c r="AR952" s="267">
        <f>IF(OR(Is_Loading,LEN($A952)=0),"",SWDATA!AK937)</f>
        <v>0</v>
      </c>
      <c r="AS952" s="267">
        <f>IF(OR(Is_Loading,LEN($A952)=0),"",SWDATA!AL937)</f>
        <v>0</v>
      </c>
      <c r="AT952" s="266" t="str">
        <f t="shared" si="3322"/>
        <v/>
      </c>
      <c r="AU952" s="266">
        <f>IF(OR(Is_Loading,LEN($A952)=0),"",SWDATA!AN937)</f>
        <v>0</v>
      </c>
      <c r="AV952" s="267">
        <f>IF(OR(Is_Loading,LEN($A952)=0),"",SWDATA!AO937)</f>
        <v>0</v>
      </c>
      <c r="AW952" s="267">
        <f>IF(OR(Is_Loading,LEN($A952)=0),"",SWDATA!AP937)</f>
        <v>0</v>
      </c>
      <c r="AX952" s="266" t="str">
        <f t="shared" si="3323"/>
        <v/>
      </c>
      <c r="AY952" s="266">
        <f>IF(OR(Is_Loading,LEN($A952)=0),"",SWDATA!AR937)</f>
        <v>0</v>
      </c>
      <c r="AZ952" s="267">
        <f>IF(OR(Is_Loading,LEN($A952)=0),"",SWDATA!AS937)</f>
        <v>0</v>
      </c>
      <c r="BA952" s="267">
        <f>IF(OR(Is_Loading,LEN($A952)=0),"",SWDATA!AT937)</f>
        <v>0</v>
      </c>
      <c r="BB952" s="266" t="str">
        <f t="shared" si="3324"/>
        <v/>
      </c>
      <c r="BC952" s="266">
        <f>IF(OR(Is_Loading,LEN($A952)=0),"",SWDATA!AV937)</f>
        <v>0</v>
      </c>
      <c r="BD952" s="267">
        <f>IF(OR(Is_Loading,LEN($A952)=0),"",SWDATA!AW937)</f>
        <v>0</v>
      </c>
      <c r="BE952" s="323">
        <f>IF(OR(Is_Loading,LEN($A952)=0),"",SWDATA!AX937)</f>
        <v>0</v>
      </c>
      <c r="BF952" s="320" t="str">
        <f t="shared" si="3325"/>
        <v/>
      </c>
      <c r="BG952" s="11"/>
      <c r="BH952" s="11"/>
      <c r="BI952" s="11"/>
      <c r="BJ952" s="11"/>
      <c r="BK952" s="11"/>
      <c r="BL952" s="11"/>
      <c r="BM952" s="11"/>
      <c r="BN952" s="11"/>
      <c r="BO952" s="11"/>
      <c r="BP952" s="11"/>
      <c r="BQ952" s="11"/>
      <c r="BR952" s="11"/>
      <c r="BS952" s="11"/>
      <c r="BT952" s="11"/>
      <c r="BU952" s="11"/>
      <c r="BV952" s="11"/>
      <c r="BW952" s="11"/>
      <c r="BX952" s="11"/>
      <c r="BY952" s="11"/>
      <c r="BZ952" s="11"/>
      <c r="CA952" s="11"/>
      <c r="CB952" s="11"/>
      <c r="CC952" s="11"/>
      <c r="CD952" s="11"/>
      <c r="CE952" s="11"/>
      <c r="CF952" s="11"/>
      <c r="CG952" s="11"/>
      <c r="CH952" s="11"/>
      <c r="CI952" s="11"/>
      <c r="CJ952" s="11"/>
      <c r="CK952" s="11"/>
      <c r="CL952" s="11"/>
      <c r="CM952" s="11"/>
      <c r="CN952" s="351"/>
      <c r="CO952" s="351"/>
      <c r="CP952" s="351"/>
      <c r="CQ952" s="351"/>
      <c r="CR952" s="351"/>
      <c r="CS952" s="351"/>
      <c r="CT952" s="351"/>
      <c r="CU952" s="351"/>
      <c r="CV952" s="351"/>
      <c r="CW952" s="351"/>
      <c r="CX952" s="351"/>
      <c r="CY952" s="351"/>
      <c r="CZ952" s="351"/>
      <c r="DA952" s="351"/>
      <c r="DB952" s="351"/>
      <c r="DC952" s="351"/>
      <c r="DD952" s="351"/>
      <c r="DE952" s="351"/>
      <c r="DF952" s="351"/>
      <c r="DG952" s="351"/>
      <c r="DH952" s="351"/>
      <c r="DI952" s="351"/>
      <c r="DJ952" s="351"/>
      <c r="DK952" s="351"/>
      <c r="DL952" s="351"/>
      <c r="DM952" s="351"/>
      <c r="DN952" s="351"/>
      <c r="DS952" s="372"/>
      <c r="DT952" s="374"/>
      <c r="DU952" s="375"/>
      <c r="DV952" s="375"/>
      <c r="DW952" s="375"/>
      <c r="DX952" s="375">
        <v>1</v>
      </c>
      <c r="DY952" s="375">
        <f t="shared" si="3478"/>
        <v>0</v>
      </c>
      <c r="DZ952" s="375">
        <f t="shared" si="3479"/>
        <v>0</v>
      </c>
      <c r="EA952" s="375">
        <f t="shared" si="3480"/>
        <v>1</v>
      </c>
      <c r="EB952" s="375">
        <f t="shared" si="3481"/>
        <v>0</v>
      </c>
      <c r="EC952" s="375">
        <f t="shared" si="3482"/>
        <v>0</v>
      </c>
      <c r="ED952" s="375">
        <f t="shared" si="3483"/>
        <v>1</v>
      </c>
      <c r="EE952" s="375">
        <f t="shared" si="3484"/>
        <v>0</v>
      </c>
      <c r="EF952" s="375">
        <f t="shared" si="3485"/>
        <v>0</v>
      </c>
      <c r="EG952" s="375">
        <f t="shared" si="3486"/>
        <v>1</v>
      </c>
      <c r="EH952" s="375">
        <f t="shared" si="3487"/>
        <v>0</v>
      </c>
      <c r="EI952" s="375">
        <f t="shared" si="3488"/>
        <v>0</v>
      </c>
      <c r="EJ952" s="375">
        <f t="shared" si="3489"/>
        <v>1</v>
      </c>
      <c r="EK952" s="375">
        <f t="shared" si="3490"/>
        <v>0</v>
      </c>
      <c r="EL952" s="375">
        <f t="shared" si="3491"/>
        <v>0</v>
      </c>
      <c r="EM952" s="375">
        <f t="shared" si="3492"/>
        <v>1</v>
      </c>
      <c r="EN952" s="375">
        <f t="shared" si="3493"/>
        <v>0</v>
      </c>
      <c r="EO952" s="375">
        <f t="shared" si="3494"/>
        <v>0</v>
      </c>
      <c r="EP952" s="375">
        <f t="shared" si="3495"/>
        <v>1</v>
      </c>
      <c r="EQ952" s="375">
        <f t="shared" si="3496"/>
        <v>0</v>
      </c>
      <c r="ER952" s="375">
        <f t="shared" si="3497"/>
        <v>0</v>
      </c>
      <c r="ES952" s="375">
        <f t="shared" si="3498"/>
        <v>1</v>
      </c>
      <c r="ET952" s="375">
        <f t="shared" si="3499"/>
        <v>0</v>
      </c>
      <c r="EU952" s="375">
        <f t="shared" si="3500"/>
        <v>0</v>
      </c>
      <c r="EV952" s="375">
        <f t="shared" si="3501"/>
        <v>1</v>
      </c>
      <c r="EW952" s="375">
        <f t="shared" si="3502"/>
        <v>0</v>
      </c>
      <c r="EX952" s="375">
        <f t="shared" si="3503"/>
        <v>0</v>
      </c>
      <c r="EY952" s="375">
        <f t="shared" si="3504"/>
        <v>1</v>
      </c>
      <c r="EZ952" s="375">
        <f t="shared" si="3505"/>
        <v>0</v>
      </c>
      <c r="FA952" s="375">
        <f t="shared" si="3506"/>
        <v>0</v>
      </c>
      <c r="FB952" s="375">
        <f t="shared" si="3507"/>
        <v>1</v>
      </c>
      <c r="FC952" s="375">
        <f t="shared" si="3508"/>
        <v>0</v>
      </c>
      <c r="FD952" s="375">
        <f t="shared" si="3509"/>
        <v>0</v>
      </c>
      <c r="FE952" s="376"/>
      <c r="FF952" s="372"/>
      <c r="FG952" s="372"/>
      <c r="FH952" s="372"/>
      <c r="FI952" s="372"/>
      <c r="FJ952" s="372"/>
      <c r="FK952" s="372"/>
      <c r="FL952" s="372"/>
      <c r="FM952" s="372"/>
      <c r="FN952" s="372"/>
      <c r="FO952" s="372"/>
      <c r="FP952" s="372"/>
      <c r="FQ952" s="372"/>
      <c r="FR952" s="372"/>
      <c r="FS952" s="372"/>
      <c r="FT952" s="372"/>
      <c r="FU952" s="372"/>
      <c r="FV952" s="372"/>
      <c r="FW952" s="372"/>
      <c r="FX952" s="372"/>
      <c r="FY952" s="372"/>
      <c r="FZ952" s="372"/>
      <c r="GA952" s="372"/>
      <c r="GB952" s="372"/>
      <c r="GC952" s="372"/>
      <c r="GD952" s="372"/>
      <c r="GE952" s="372"/>
      <c r="GF952" s="372"/>
      <c r="GG952" s="372"/>
      <c r="GH952" s="372"/>
      <c r="GI952" s="372"/>
      <c r="GJ952" s="372"/>
      <c r="GK952" s="372"/>
      <c r="GL952" s="372"/>
      <c r="GM952" s="372"/>
      <c r="GN952" s="372"/>
      <c r="GO952" s="372"/>
      <c r="GP952" s="372"/>
      <c r="GQ952" s="372"/>
      <c r="GR952" s="372"/>
      <c r="GS952" s="372"/>
      <c r="GT952" s="372"/>
      <c r="GU952" s="372"/>
      <c r="GV952" s="372"/>
      <c r="GW952" s="372"/>
      <c r="GX952" s="372"/>
      <c r="GY952" s="372"/>
      <c r="GZ952" s="372"/>
      <c r="HA952" s="372"/>
      <c r="HB952" s="372"/>
      <c r="HC952" s="372"/>
    </row>
    <row r="953" spans="1:211" s="373" customFormat="1" ht="15" hidden="1" customHeight="1" outlineLevel="1" x14ac:dyDescent="0.2">
      <c r="A953" s="366">
        <f>SWDATA!O938</f>
        <v>0</v>
      </c>
      <c r="B953" s="366">
        <f>SWDATA!M938</f>
        <v>0</v>
      </c>
      <c r="C953" s="351">
        <f>IF(AND(SWDATA!M938=1,SWDATA!Q938="promotions"),SWDATA!P938,0)</f>
        <v>0</v>
      </c>
      <c r="D953" s="367">
        <f>ROW(SWDATA!M938)</f>
        <v>938</v>
      </c>
      <c r="E953" s="368">
        <f t="shared" si="3513"/>
        <v>0</v>
      </c>
      <c r="F953" s="369">
        <f t="shared" si="3313"/>
        <v>1</v>
      </c>
      <c r="G953" s="366" t="str">
        <f t="shared" si="3314"/>
        <v/>
      </c>
      <c r="H953" s="370"/>
      <c r="J953" s="238">
        <f t="shared" si="3315"/>
        <v>0</v>
      </c>
      <c r="K953" s="239" t="str">
        <f t="shared" si="3316"/>
        <v/>
      </c>
      <c r="L953" s="342"/>
      <c r="M953" s="345"/>
      <c r="N953" s="340" t="str">
        <f>IF(LEN(SWDATA!F938)=0,"",N952)</f>
        <v/>
      </c>
      <c r="O953" s="296" t="str">
        <f>IF(LEN(SWDATA!G938)=0,"",O952)</f>
        <v/>
      </c>
      <c r="P953" s="297" t="str">
        <f>IF(LEN(SWDATA!C938)=0,"",SWDATA!C938)</f>
        <v/>
      </c>
      <c r="Q953" s="312" t="str">
        <f t="shared" si="3317"/>
        <v/>
      </c>
      <c r="R953" s="223" t="s">
        <v>261</v>
      </c>
      <c r="S953" s="224"/>
      <c r="T953" s="224"/>
      <c r="U953" s="264" t="s">
        <v>599</v>
      </c>
      <c r="V953" s="205" t="s">
        <v>221</v>
      </c>
      <c r="W953" s="266">
        <f>IF(OR(Is_Loading,LEN($A953)=0),"",SWDATA!P938)</f>
        <v>0</v>
      </c>
      <c r="X953" s="267">
        <f>IF(OR(Is_Loading,LEN($A953)=0),"",SWDATA!Q938)</f>
        <v>0</v>
      </c>
      <c r="Y953" s="267">
        <f>IF(OR(Is_Loading,LEN($A953)=0),"",SWDATA!R938)</f>
        <v>0</v>
      </c>
      <c r="Z953" s="266" t="str">
        <f t="shared" si="3510"/>
        <v/>
      </c>
      <c r="AA953" s="266">
        <f>IF(OR(Is_Loading,LEN($A953)=0),"",SWDATA!T938)</f>
        <v>0</v>
      </c>
      <c r="AB953" s="267">
        <f>IF(OR(Is_Loading,LEN($A953)=0),"",SWDATA!U938)</f>
        <v>0</v>
      </c>
      <c r="AC953" s="267">
        <f>IF(OR(Is_Loading,LEN($A953)=0),"",SWDATA!V938)</f>
        <v>0</v>
      </c>
      <c r="AD953" s="266" t="str">
        <f t="shared" si="3318"/>
        <v/>
      </c>
      <c r="AE953" s="266">
        <f>IF(OR(Is_Loading,LEN($A953)=0),"",SWDATA!X938)</f>
        <v>0</v>
      </c>
      <c r="AF953" s="267">
        <f>IF(OR(Is_Loading,LEN($A953)=0),"",SWDATA!Y938)</f>
        <v>0</v>
      </c>
      <c r="AG953" s="267">
        <f>IF(OR(Is_Loading,LEN($A953)=0),"",SWDATA!Z938)</f>
        <v>0</v>
      </c>
      <c r="AH953" s="266" t="str">
        <f t="shared" si="3319"/>
        <v/>
      </c>
      <c r="AI953" s="266">
        <f>IF(OR(Is_Loading,LEN($A953)=0),"",SWDATA!AB938)</f>
        <v>0</v>
      </c>
      <c r="AJ953" s="267">
        <f>IF(OR(Is_Loading,LEN($A953)=0),"",SWDATA!AC938)</f>
        <v>0</v>
      </c>
      <c r="AK953" s="267">
        <f>IF(OR(Is_Loading,LEN($A953)=0),"",SWDATA!AD938)</f>
        <v>0</v>
      </c>
      <c r="AL953" s="266" t="str">
        <f t="shared" si="3320"/>
        <v/>
      </c>
      <c r="AM953" s="266">
        <f>IF(OR(Is_Loading,LEN($A953)=0),"",SWDATA!AF938)</f>
        <v>0</v>
      </c>
      <c r="AN953" s="267">
        <f>IF(OR(Is_Loading,LEN($A953)=0),"",SWDATA!AG938)</f>
        <v>0</v>
      </c>
      <c r="AO953" s="323">
        <f>IF(OR(Is_Loading,LEN($A953)=0),"",SWDATA!AH938)</f>
        <v>0</v>
      </c>
      <c r="AP953" s="320" t="str">
        <f t="shared" si="3321"/>
        <v/>
      </c>
      <c r="AQ953" s="266">
        <f>IF(OR(Is_Loading,LEN($A953)=0),"",SWDATA!AJ938)</f>
        <v>0</v>
      </c>
      <c r="AR953" s="267">
        <f>IF(OR(Is_Loading,LEN($A953)=0),"",SWDATA!AK938)</f>
        <v>0</v>
      </c>
      <c r="AS953" s="267">
        <f>IF(OR(Is_Loading,LEN($A953)=0),"",SWDATA!AL938)</f>
        <v>0</v>
      </c>
      <c r="AT953" s="266" t="str">
        <f t="shared" si="3322"/>
        <v/>
      </c>
      <c r="AU953" s="266">
        <f>IF(OR(Is_Loading,LEN($A953)=0),"",SWDATA!AN938)</f>
        <v>0</v>
      </c>
      <c r="AV953" s="267">
        <f>IF(OR(Is_Loading,LEN($A953)=0),"",SWDATA!AO938)</f>
        <v>0</v>
      </c>
      <c r="AW953" s="267">
        <f>IF(OR(Is_Loading,LEN($A953)=0),"",SWDATA!AP938)</f>
        <v>0</v>
      </c>
      <c r="AX953" s="266" t="str">
        <f t="shared" si="3323"/>
        <v/>
      </c>
      <c r="AY953" s="266">
        <f>IF(OR(Is_Loading,LEN($A953)=0),"",SWDATA!AR938)</f>
        <v>0</v>
      </c>
      <c r="AZ953" s="267">
        <f>IF(OR(Is_Loading,LEN($A953)=0),"",SWDATA!AS938)</f>
        <v>0</v>
      </c>
      <c r="BA953" s="267">
        <f>IF(OR(Is_Loading,LEN($A953)=0),"",SWDATA!AT938)</f>
        <v>0</v>
      </c>
      <c r="BB953" s="266" t="str">
        <f t="shared" si="3324"/>
        <v/>
      </c>
      <c r="BC953" s="266">
        <f>IF(OR(Is_Loading,LEN($A953)=0),"",SWDATA!AV938)</f>
        <v>0</v>
      </c>
      <c r="BD953" s="267">
        <f>IF(OR(Is_Loading,LEN($A953)=0),"",SWDATA!AW938)</f>
        <v>0</v>
      </c>
      <c r="BE953" s="323">
        <f>IF(OR(Is_Loading,LEN($A953)=0),"",SWDATA!AX938)</f>
        <v>0</v>
      </c>
      <c r="BF953" s="320" t="str">
        <f t="shared" si="3325"/>
        <v/>
      </c>
      <c r="BG953" s="11"/>
      <c r="BH953" s="11"/>
      <c r="BI953" s="11"/>
      <c r="BJ953" s="11"/>
      <c r="BK953" s="11"/>
      <c r="BL953" s="11"/>
      <c r="BM953" s="11"/>
      <c r="BN953" s="11"/>
      <c r="BO953" s="11"/>
      <c r="BP953" s="11"/>
      <c r="BQ953" s="11"/>
      <c r="BR953" s="11"/>
      <c r="BS953" s="11"/>
      <c r="BT953" s="11"/>
      <c r="BU953" s="11"/>
      <c r="BV953" s="11"/>
      <c r="BW953" s="11"/>
      <c r="BX953" s="11"/>
      <c r="BY953" s="11"/>
      <c r="BZ953" s="11"/>
      <c r="CA953" s="11"/>
      <c r="CB953" s="11"/>
      <c r="CC953" s="11"/>
      <c r="CD953" s="11"/>
      <c r="CE953" s="11"/>
      <c r="CF953" s="11"/>
      <c r="CG953" s="11"/>
      <c r="CH953" s="11"/>
      <c r="CI953" s="11"/>
      <c r="CJ953" s="11"/>
      <c r="CK953" s="11"/>
      <c r="CL953" s="11"/>
      <c r="CM953" s="11"/>
      <c r="CN953" s="351"/>
      <c r="CO953" s="351"/>
      <c r="CP953" s="351"/>
      <c r="CQ953" s="351"/>
      <c r="CR953" s="351"/>
      <c r="CS953" s="351"/>
      <c r="CT953" s="351"/>
      <c r="CU953" s="351"/>
      <c r="CV953" s="351"/>
      <c r="CW953" s="351"/>
      <c r="CX953" s="351"/>
      <c r="CY953" s="351"/>
      <c r="CZ953" s="351"/>
      <c r="DA953" s="351"/>
      <c r="DB953" s="351"/>
      <c r="DC953" s="351"/>
      <c r="DD953" s="351"/>
      <c r="DE953" s="351"/>
      <c r="DF953" s="351"/>
      <c r="DG953" s="351"/>
      <c r="DH953" s="351"/>
      <c r="DI953" s="351"/>
      <c r="DJ953" s="351"/>
      <c r="DK953" s="351"/>
      <c r="DL953" s="351"/>
      <c r="DM953" s="351"/>
      <c r="DN953" s="351"/>
      <c r="DS953" s="372"/>
      <c r="DT953" s="374"/>
      <c r="DU953" s="375"/>
      <c r="DV953" s="375"/>
      <c r="DW953" s="375"/>
      <c r="DX953" s="375">
        <v>1</v>
      </c>
      <c r="DY953" s="375">
        <f t="shared" si="3478"/>
        <v>0</v>
      </c>
      <c r="DZ953" s="375">
        <f t="shared" si="3479"/>
        <v>0</v>
      </c>
      <c r="EA953" s="375">
        <f t="shared" si="3480"/>
        <v>1</v>
      </c>
      <c r="EB953" s="375">
        <f t="shared" si="3481"/>
        <v>0</v>
      </c>
      <c r="EC953" s="375">
        <f t="shared" si="3482"/>
        <v>0</v>
      </c>
      <c r="ED953" s="375">
        <f t="shared" si="3483"/>
        <v>1</v>
      </c>
      <c r="EE953" s="375">
        <f t="shared" si="3484"/>
        <v>0</v>
      </c>
      <c r="EF953" s="375">
        <f t="shared" si="3485"/>
        <v>0</v>
      </c>
      <c r="EG953" s="375">
        <f t="shared" si="3486"/>
        <v>1</v>
      </c>
      <c r="EH953" s="375">
        <f t="shared" si="3487"/>
        <v>0</v>
      </c>
      <c r="EI953" s="375">
        <f t="shared" si="3488"/>
        <v>0</v>
      </c>
      <c r="EJ953" s="375">
        <f t="shared" si="3489"/>
        <v>1</v>
      </c>
      <c r="EK953" s="375">
        <f t="shared" si="3490"/>
        <v>0</v>
      </c>
      <c r="EL953" s="375">
        <f t="shared" si="3491"/>
        <v>0</v>
      </c>
      <c r="EM953" s="375">
        <f t="shared" si="3492"/>
        <v>1</v>
      </c>
      <c r="EN953" s="375">
        <f t="shared" si="3493"/>
        <v>0</v>
      </c>
      <c r="EO953" s="375">
        <f t="shared" si="3494"/>
        <v>0</v>
      </c>
      <c r="EP953" s="375">
        <f t="shared" si="3495"/>
        <v>1</v>
      </c>
      <c r="EQ953" s="375">
        <f t="shared" si="3496"/>
        <v>0</v>
      </c>
      <c r="ER953" s="375">
        <f t="shared" si="3497"/>
        <v>0</v>
      </c>
      <c r="ES953" s="375">
        <f t="shared" si="3498"/>
        <v>1</v>
      </c>
      <c r="ET953" s="375">
        <f t="shared" si="3499"/>
        <v>0</v>
      </c>
      <c r="EU953" s="375">
        <f t="shared" si="3500"/>
        <v>0</v>
      </c>
      <c r="EV953" s="375">
        <f t="shared" si="3501"/>
        <v>1</v>
      </c>
      <c r="EW953" s="375">
        <f t="shared" si="3502"/>
        <v>0</v>
      </c>
      <c r="EX953" s="375">
        <f t="shared" si="3503"/>
        <v>0</v>
      </c>
      <c r="EY953" s="375">
        <f t="shared" si="3504"/>
        <v>1</v>
      </c>
      <c r="EZ953" s="375">
        <f t="shared" si="3505"/>
        <v>0</v>
      </c>
      <c r="FA953" s="375">
        <f t="shared" si="3506"/>
        <v>0</v>
      </c>
      <c r="FB953" s="375">
        <f t="shared" si="3507"/>
        <v>1</v>
      </c>
      <c r="FC953" s="375">
        <f t="shared" si="3508"/>
        <v>0</v>
      </c>
      <c r="FD953" s="375">
        <f t="shared" si="3509"/>
        <v>0</v>
      </c>
      <c r="FE953" s="376"/>
      <c r="FF953" s="372"/>
      <c r="FG953" s="372"/>
      <c r="FH953" s="372"/>
      <c r="FI953" s="372"/>
      <c r="FJ953" s="372"/>
      <c r="FK953" s="372"/>
      <c r="FL953" s="372"/>
      <c r="FM953" s="372"/>
      <c r="FN953" s="372"/>
      <c r="FO953" s="372"/>
      <c r="FP953" s="372"/>
      <c r="FQ953" s="372"/>
      <c r="FR953" s="372"/>
      <c r="FS953" s="372"/>
      <c r="FT953" s="372"/>
      <c r="FU953" s="372"/>
      <c r="FV953" s="372"/>
      <c r="FW953" s="372"/>
      <c r="FX953" s="372"/>
      <c r="FY953" s="372"/>
      <c r="FZ953" s="372"/>
      <c r="GA953" s="372"/>
      <c r="GB953" s="372"/>
      <c r="GC953" s="372"/>
      <c r="GD953" s="372"/>
      <c r="GE953" s="372"/>
      <c r="GF953" s="372"/>
      <c r="GG953" s="372"/>
      <c r="GH953" s="372"/>
      <c r="GI953" s="372"/>
      <c r="GJ953" s="372"/>
      <c r="GK953" s="372"/>
      <c r="GL953" s="372"/>
      <c r="GM953" s="372"/>
      <c r="GN953" s="372"/>
      <c r="GO953" s="372"/>
      <c r="GP953" s="372"/>
      <c r="GQ953" s="372"/>
      <c r="GR953" s="372"/>
      <c r="GS953" s="372"/>
      <c r="GT953" s="372"/>
      <c r="GU953" s="372"/>
      <c r="GV953" s="372"/>
      <c r="GW953" s="372"/>
      <c r="GX953" s="372"/>
      <c r="GY953" s="372"/>
      <c r="GZ953" s="372"/>
      <c r="HA953" s="372"/>
      <c r="HB953" s="372"/>
      <c r="HC953" s="372"/>
    </row>
    <row r="954" spans="1:211" s="373" customFormat="1" ht="15" hidden="1" customHeight="1" outlineLevel="1" x14ac:dyDescent="0.2">
      <c r="A954" s="366">
        <f>SWDATA!O939</f>
        <v>0</v>
      </c>
      <c r="B954" s="366">
        <f>SWDATA!M939</f>
        <v>0</v>
      </c>
      <c r="C954" s="351">
        <f>IF(AND(SWDATA!M939=1,SWDATA!Q939="promotions"),SWDATA!P939,0)</f>
        <v>0</v>
      </c>
      <c r="D954" s="367">
        <f>ROW(SWDATA!M939)</f>
        <v>939</v>
      </c>
      <c r="E954" s="368">
        <f t="shared" si="3513"/>
        <v>0</v>
      </c>
      <c r="F954" s="369">
        <f t="shared" si="3313"/>
        <v>1</v>
      </c>
      <c r="G954" s="366" t="str">
        <f t="shared" si="3314"/>
        <v/>
      </c>
      <c r="H954" s="370"/>
      <c r="J954" s="238">
        <f t="shared" si="3315"/>
        <v>0</v>
      </c>
      <c r="K954" s="239" t="str">
        <f t="shared" si="3316"/>
        <v/>
      </c>
      <c r="L954" s="342"/>
      <c r="M954" s="345"/>
      <c r="N954" s="340" t="str">
        <f>IF(LEN(SWDATA!F939)=0,"",N953)</f>
        <v/>
      </c>
      <c r="O954" s="296" t="str">
        <f>IF(LEN(SWDATA!G939)=0,"",O953)</f>
        <v/>
      </c>
      <c r="P954" s="297" t="str">
        <f>IF(LEN(SWDATA!C939)=0,"",SWDATA!C939)</f>
        <v/>
      </c>
      <c r="Q954" s="312" t="str">
        <f t="shared" si="3317"/>
        <v/>
      </c>
      <c r="R954" s="223" t="s">
        <v>261</v>
      </c>
      <c r="S954" s="224"/>
      <c r="T954" s="224"/>
      <c r="U954" s="264" t="s">
        <v>600</v>
      </c>
      <c r="V954" s="205" t="s">
        <v>221</v>
      </c>
      <c r="W954" s="266">
        <f>IF(OR(Is_Loading,LEN($A954)=0),"",SWDATA!P939)</f>
        <v>0</v>
      </c>
      <c r="X954" s="267">
        <f>IF(OR(Is_Loading,LEN($A954)=0),"",SWDATA!Q939)</f>
        <v>0</v>
      </c>
      <c r="Y954" s="267">
        <f>IF(OR(Is_Loading,LEN($A954)=0),"",SWDATA!R939)</f>
        <v>0</v>
      </c>
      <c r="Z954" s="266" t="str">
        <f t="shared" si="3510"/>
        <v/>
      </c>
      <c r="AA954" s="266">
        <f>IF(OR(Is_Loading,LEN($A954)=0),"",SWDATA!T939)</f>
        <v>0</v>
      </c>
      <c r="AB954" s="267">
        <f>IF(OR(Is_Loading,LEN($A954)=0),"",SWDATA!U939)</f>
        <v>0</v>
      </c>
      <c r="AC954" s="267">
        <f>IF(OR(Is_Loading,LEN($A954)=0),"",SWDATA!V939)</f>
        <v>0</v>
      </c>
      <c r="AD954" s="266" t="str">
        <f t="shared" si="3318"/>
        <v/>
      </c>
      <c r="AE954" s="266">
        <f>IF(OR(Is_Loading,LEN($A954)=0),"",SWDATA!X939)</f>
        <v>0</v>
      </c>
      <c r="AF954" s="267">
        <f>IF(OR(Is_Loading,LEN($A954)=0),"",SWDATA!Y939)</f>
        <v>0</v>
      </c>
      <c r="AG954" s="267">
        <f>IF(OR(Is_Loading,LEN($A954)=0),"",SWDATA!Z939)</f>
        <v>0</v>
      </c>
      <c r="AH954" s="266" t="str">
        <f t="shared" si="3319"/>
        <v/>
      </c>
      <c r="AI954" s="266">
        <f>IF(OR(Is_Loading,LEN($A954)=0),"",SWDATA!AB939)</f>
        <v>0</v>
      </c>
      <c r="AJ954" s="267">
        <f>IF(OR(Is_Loading,LEN($A954)=0),"",SWDATA!AC939)</f>
        <v>0</v>
      </c>
      <c r="AK954" s="267">
        <f>IF(OR(Is_Loading,LEN($A954)=0),"",SWDATA!AD939)</f>
        <v>0</v>
      </c>
      <c r="AL954" s="266" t="str">
        <f t="shared" si="3320"/>
        <v/>
      </c>
      <c r="AM954" s="266">
        <f>IF(OR(Is_Loading,LEN($A954)=0),"",SWDATA!AF939)</f>
        <v>0</v>
      </c>
      <c r="AN954" s="267">
        <f>IF(OR(Is_Loading,LEN($A954)=0),"",SWDATA!AG939)</f>
        <v>0</v>
      </c>
      <c r="AO954" s="323">
        <f>IF(OR(Is_Loading,LEN($A954)=0),"",SWDATA!AH939)</f>
        <v>0</v>
      </c>
      <c r="AP954" s="320" t="str">
        <f t="shared" si="3321"/>
        <v/>
      </c>
      <c r="AQ954" s="266">
        <f>IF(OR(Is_Loading,LEN($A954)=0),"",SWDATA!AJ939)</f>
        <v>0</v>
      </c>
      <c r="AR954" s="267">
        <f>IF(OR(Is_Loading,LEN($A954)=0),"",SWDATA!AK939)</f>
        <v>0</v>
      </c>
      <c r="AS954" s="267">
        <f>IF(OR(Is_Loading,LEN($A954)=0),"",SWDATA!AL939)</f>
        <v>0</v>
      </c>
      <c r="AT954" s="266" t="str">
        <f t="shared" si="3322"/>
        <v/>
      </c>
      <c r="AU954" s="266">
        <f>IF(OR(Is_Loading,LEN($A954)=0),"",SWDATA!AN939)</f>
        <v>0</v>
      </c>
      <c r="AV954" s="267">
        <f>IF(OR(Is_Loading,LEN($A954)=0),"",SWDATA!AO939)</f>
        <v>0</v>
      </c>
      <c r="AW954" s="267">
        <f>IF(OR(Is_Loading,LEN($A954)=0),"",SWDATA!AP939)</f>
        <v>0</v>
      </c>
      <c r="AX954" s="266" t="str">
        <f t="shared" si="3323"/>
        <v/>
      </c>
      <c r="AY954" s="266">
        <f>IF(OR(Is_Loading,LEN($A954)=0),"",SWDATA!AR939)</f>
        <v>0</v>
      </c>
      <c r="AZ954" s="267">
        <f>IF(OR(Is_Loading,LEN($A954)=0),"",SWDATA!AS939)</f>
        <v>0</v>
      </c>
      <c r="BA954" s="267">
        <f>IF(OR(Is_Loading,LEN($A954)=0),"",SWDATA!AT939)</f>
        <v>0</v>
      </c>
      <c r="BB954" s="266" t="str">
        <f t="shared" si="3324"/>
        <v/>
      </c>
      <c r="BC954" s="266">
        <f>IF(OR(Is_Loading,LEN($A954)=0),"",SWDATA!AV939)</f>
        <v>0</v>
      </c>
      <c r="BD954" s="267">
        <f>IF(OR(Is_Loading,LEN($A954)=0),"",SWDATA!AW939)</f>
        <v>0</v>
      </c>
      <c r="BE954" s="323">
        <f>IF(OR(Is_Loading,LEN($A954)=0),"",SWDATA!AX939)</f>
        <v>0</v>
      </c>
      <c r="BF954" s="320" t="str">
        <f t="shared" si="3325"/>
        <v/>
      </c>
      <c r="BG954" s="11"/>
      <c r="BH954" s="11"/>
      <c r="BI954" s="11"/>
      <c r="BJ954" s="11"/>
      <c r="BK954" s="11"/>
      <c r="BL954" s="11"/>
      <c r="BM954" s="11"/>
      <c r="BN954" s="11"/>
      <c r="BO954" s="11"/>
      <c r="BP954" s="11"/>
      <c r="BQ954" s="11"/>
      <c r="BR954" s="11"/>
      <c r="BS954" s="11"/>
      <c r="BT954" s="11"/>
      <c r="BU954" s="11"/>
      <c r="BV954" s="11"/>
      <c r="BW954" s="11"/>
      <c r="BX954" s="11"/>
      <c r="BY954" s="11"/>
      <c r="BZ954" s="11"/>
      <c r="CA954" s="11"/>
      <c r="CB954" s="11"/>
      <c r="CC954" s="11"/>
      <c r="CD954" s="11"/>
      <c r="CE954" s="11"/>
      <c r="CF954" s="11"/>
      <c r="CG954" s="11"/>
      <c r="CH954" s="11"/>
      <c r="CI954" s="11"/>
      <c r="CJ954" s="11"/>
      <c r="CK954" s="11"/>
      <c r="CL954" s="11"/>
      <c r="CM954" s="11"/>
      <c r="CN954" s="351"/>
      <c r="CO954" s="351"/>
      <c r="CP954" s="351"/>
      <c r="CQ954" s="351"/>
      <c r="CR954" s="351"/>
      <c r="CS954" s="351"/>
      <c r="CT954" s="351"/>
      <c r="CU954" s="351"/>
      <c r="CV954" s="351"/>
      <c r="CW954" s="351"/>
      <c r="CX954" s="351"/>
      <c r="CY954" s="351"/>
      <c r="CZ954" s="351"/>
      <c r="DA954" s="351"/>
      <c r="DB954" s="351"/>
      <c r="DC954" s="351"/>
      <c r="DD954" s="351"/>
      <c r="DE954" s="351"/>
      <c r="DF954" s="351"/>
      <c r="DG954" s="351"/>
      <c r="DH954" s="351"/>
      <c r="DI954" s="351"/>
      <c r="DJ954" s="351"/>
      <c r="DK954" s="351"/>
      <c r="DL954" s="351"/>
      <c r="DM954" s="351"/>
      <c r="DN954" s="351"/>
      <c r="DS954" s="372"/>
      <c r="DT954" s="374"/>
      <c r="DU954" s="375"/>
      <c r="DV954" s="375"/>
      <c r="DW954" s="375"/>
      <c r="DX954" s="375">
        <v>1</v>
      </c>
      <c r="DY954" s="375">
        <f t="shared" si="3478"/>
        <v>0</v>
      </c>
      <c r="DZ954" s="375">
        <f t="shared" si="3479"/>
        <v>0</v>
      </c>
      <c r="EA954" s="375">
        <f t="shared" si="3480"/>
        <v>1</v>
      </c>
      <c r="EB954" s="375">
        <f t="shared" si="3481"/>
        <v>0</v>
      </c>
      <c r="EC954" s="375">
        <f t="shared" si="3482"/>
        <v>0</v>
      </c>
      <c r="ED954" s="375">
        <f t="shared" si="3483"/>
        <v>1</v>
      </c>
      <c r="EE954" s="375">
        <f t="shared" si="3484"/>
        <v>0</v>
      </c>
      <c r="EF954" s="375">
        <f t="shared" si="3485"/>
        <v>0</v>
      </c>
      <c r="EG954" s="375">
        <f t="shared" si="3486"/>
        <v>1</v>
      </c>
      <c r="EH954" s="375">
        <f t="shared" si="3487"/>
        <v>0</v>
      </c>
      <c r="EI954" s="375">
        <f t="shared" si="3488"/>
        <v>0</v>
      </c>
      <c r="EJ954" s="375">
        <f t="shared" si="3489"/>
        <v>1</v>
      </c>
      <c r="EK954" s="375">
        <f t="shared" si="3490"/>
        <v>0</v>
      </c>
      <c r="EL954" s="375">
        <f t="shared" si="3491"/>
        <v>0</v>
      </c>
      <c r="EM954" s="375">
        <f t="shared" si="3492"/>
        <v>1</v>
      </c>
      <c r="EN954" s="375">
        <f t="shared" si="3493"/>
        <v>0</v>
      </c>
      <c r="EO954" s="375">
        <f t="shared" si="3494"/>
        <v>0</v>
      </c>
      <c r="EP954" s="375">
        <f t="shared" si="3495"/>
        <v>1</v>
      </c>
      <c r="EQ954" s="375">
        <f t="shared" si="3496"/>
        <v>0</v>
      </c>
      <c r="ER954" s="375">
        <f t="shared" si="3497"/>
        <v>0</v>
      </c>
      <c r="ES954" s="375">
        <f t="shared" si="3498"/>
        <v>1</v>
      </c>
      <c r="ET954" s="375">
        <f t="shared" si="3499"/>
        <v>0</v>
      </c>
      <c r="EU954" s="375">
        <f t="shared" si="3500"/>
        <v>0</v>
      </c>
      <c r="EV954" s="375">
        <f t="shared" si="3501"/>
        <v>1</v>
      </c>
      <c r="EW954" s="375">
        <f t="shared" si="3502"/>
        <v>0</v>
      </c>
      <c r="EX954" s="375">
        <f t="shared" si="3503"/>
        <v>0</v>
      </c>
      <c r="EY954" s="375">
        <f t="shared" si="3504"/>
        <v>1</v>
      </c>
      <c r="EZ954" s="375">
        <f t="shared" si="3505"/>
        <v>0</v>
      </c>
      <c r="FA954" s="375">
        <f t="shared" si="3506"/>
        <v>0</v>
      </c>
      <c r="FB954" s="375">
        <f t="shared" si="3507"/>
        <v>1</v>
      </c>
      <c r="FC954" s="375">
        <f t="shared" si="3508"/>
        <v>0</v>
      </c>
      <c r="FD954" s="375">
        <f t="shared" si="3509"/>
        <v>0</v>
      </c>
      <c r="FE954" s="376"/>
      <c r="FF954" s="372"/>
      <c r="FG954" s="372"/>
      <c r="FH954" s="372"/>
      <c r="FI954" s="372"/>
      <c r="FJ954" s="372"/>
      <c r="FK954" s="372"/>
      <c r="FL954" s="372"/>
      <c r="FM954" s="372"/>
      <c r="FN954" s="372"/>
      <c r="FO954" s="372"/>
      <c r="FP954" s="372"/>
      <c r="FQ954" s="372"/>
      <c r="FR954" s="372"/>
      <c r="FS954" s="372"/>
      <c r="FT954" s="372"/>
      <c r="FU954" s="372"/>
      <c r="FV954" s="372"/>
      <c r="FW954" s="372"/>
      <c r="FX954" s="372"/>
      <c r="FY954" s="372"/>
      <c r="FZ954" s="372"/>
      <c r="GA954" s="372"/>
      <c r="GB954" s="372"/>
      <c r="GC954" s="372"/>
      <c r="GD954" s="372"/>
      <c r="GE954" s="372"/>
      <c r="GF954" s="372"/>
      <c r="GG954" s="372"/>
      <c r="GH954" s="372"/>
      <c r="GI954" s="372"/>
      <c r="GJ954" s="372"/>
      <c r="GK954" s="372"/>
      <c r="GL954" s="372"/>
      <c r="GM954" s="372"/>
      <c r="GN954" s="372"/>
      <c r="GO954" s="372"/>
      <c r="GP954" s="372"/>
      <c r="GQ954" s="372"/>
      <c r="GR954" s="372"/>
      <c r="GS954" s="372"/>
      <c r="GT954" s="372"/>
      <c r="GU954" s="372"/>
      <c r="GV954" s="372"/>
      <c r="GW954" s="372"/>
      <c r="GX954" s="372"/>
      <c r="GY954" s="372"/>
      <c r="GZ954" s="372"/>
      <c r="HA954" s="372"/>
      <c r="HB954" s="372"/>
      <c r="HC954" s="372"/>
    </row>
    <row r="955" spans="1:211" s="373" customFormat="1" ht="15" hidden="1" customHeight="1" outlineLevel="1" x14ac:dyDescent="0.2">
      <c r="A955" s="366">
        <f>SWDATA!O940</f>
        <v>0</v>
      </c>
      <c r="B955" s="366">
        <f>SWDATA!M940</f>
        <v>0</v>
      </c>
      <c r="C955" s="351">
        <f>IF(AND(SWDATA!M940=1,SWDATA!Q940="promotions"),SWDATA!P940,0)</f>
        <v>0</v>
      </c>
      <c r="D955" s="367">
        <f>ROW(SWDATA!M940)</f>
        <v>940</v>
      </c>
      <c r="E955" s="368">
        <f t="shared" si="3513"/>
        <v>0</v>
      </c>
      <c r="F955" s="369">
        <f t="shared" si="3313"/>
        <v>1</v>
      </c>
      <c r="G955" s="366" t="str">
        <f t="shared" si="3314"/>
        <v/>
      </c>
      <c r="H955" s="370"/>
      <c r="J955" s="238">
        <f t="shared" si="3315"/>
        <v>0</v>
      </c>
      <c r="K955" s="239" t="str">
        <f t="shared" si="3316"/>
        <v/>
      </c>
      <c r="L955" s="342"/>
      <c r="M955" s="345"/>
      <c r="N955" s="340" t="str">
        <f>IF(LEN(SWDATA!F940)=0,"",N954)</f>
        <v/>
      </c>
      <c r="O955" s="296" t="str">
        <f>IF(LEN(SWDATA!G940)=0,"",O954)</f>
        <v/>
      </c>
      <c r="P955" s="297" t="str">
        <f>IF(LEN(SWDATA!C940)=0,"",SWDATA!C940)</f>
        <v/>
      </c>
      <c r="Q955" s="312" t="str">
        <f t="shared" si="3317"/>
        <v/>
      </c>
      <c r="R955" s="223" t="s">
        <v>261</v>
      </c>
      <c r="S955" s="224"/>
      <c r="T955" s="224"/>
      <c r="U955" s="264" t="s">
        <v>602</v>
      </c>
      <c r="V955" s="205" t="s">
        <v>221</v>
      </c>
      <c r="W955" s="266">
        <f>IF(OR(Is_Loading,LEN($A955)=0),"",SWDATA!P940)</f>
        <v>0</v>
      </c>
      <c r="X955" s="267">
        <f>IF(OR(Is_Loading,LEN($A955)=0),"",SWDATA!Q940)</f>
        <v>0</v>
      </c>
      <c r="Y955" s="267">
        <f>IF(OR(Is_Loading,LEN($A955)=0),"",SWDATA!R940)</f>
        <v>0</v>
      </c>
      <c r="Z955" s="266" t="str">
        <f t="shared" si="3510"/>
        <v/>
      </c>
      <c r="AA955" s="266">
        <f>IF(OR(Is_Loading,LEN($A955)=0),"",SWDATA!T940)</f>
        <v>0</v>
      </c>
      <c r="AB955" s="267">
        <f>IF(OR(Is_Loading,LEN($A955)=0),"",SWDATA!U940)</f>
        <v>0</v>
      </c>
      <c r="AC955" s="267">
        <f>IF(OR(Is_Loading,LEN($A955)=0),"",SWDATA!V940)</f>
        <v>0</v>
      </c>
      <c r="AD955" s="266" t="str">
        <f t="shared" si="3318"/>
        <v/>
      </c>
      <c r="AE955" s="266">
        <f>IF(OR(Is_Loading,LEN($A955)=0),"",SWDATA!X940)</f>
        <v>0</v>
      </c>
      <c r="AF955" s="267">
        <f>IF(OR(Is_Loading,LEN($A955)=0),"",SWDATA!Y940)</f>
        <v>0</v>
      </c>
      <c r="AG955" s="267">
        <f>IF(OR(Is_Loading,LEN($A955)=0),"",SWDATA!Z940)</f>
        <v>0</v>
      </c>
      <c r="AH955" s="266" t="str">
        <f t="shared" si="3319"/>
        <v/>
      </c>
      <c r="AI955" s="266">
        <f>IF(OR(Is_Loading,LEN($A955)=0),"",SWDATA!AB940)</f>
        <v>0</v>
      </c>
      <c r="AJ955" s="267">
        <f>IF(OR(Is_Loading,LEN($A955)=0),"",SWDATA!AC940)</f>
        <v>0</v>
      </c>
      <c r="AK955" s="267">
        <f>IF(OR(Is_Loading,LEN($A955)=0),"",SWDATA!AD940)</f>
        <v>0</v>
      </c>
      <c r="AL955" s="266" t="str">
        <f t="shared" si="3320"/>
        <v/>
      </c>
      <c r="AM955" s="266">
        <f>IF(OR(Is_Loading,LEN($A955)=0),"",SWDATA!AF940)</f>
        <v>0</v>
      </c>
      <c r="AN955" s="267">
        <f>IF(OR(Is_Loading,LEN($A955)=0),"",SWDATA!AG940)</f>
        <v>0</v>
      </c>
      <c r="AO955" s="323">
        <f>IF(OR(Is_Loading,LEN($A955)=0),"",SWDATA!AH940)</f>
        <v>0</v>
      </c>
      <c r="AP955" s="320" t="str">
        <f t="shared" si="3321"/>
        <v/>
      </c>
      <c r="AQ955" s="266">
        <f>IF(OR(Is_Loading,LEN($A955)=0),"",SWDATA!AJ940)</f>
        <v>0</v>
      </c>
      <c r="AR955" s="267">
        <f>IF(OR(Is_Loading,LEN($A955)=0),"",SWDATA!AK940)</f>
        <v>0</v>
      </c>
      <c r="AS955" s="267">
        <f>IF(OR(Is_Loading,LEN($A955)=0),"",SWDATA!AL940)</f>
        <v>0</v>
      </c>
      <c r="AT955" s="266" t="str">
        <f t="shared" si="3322"/>
        <v/>
      </c>
      <c r="AU955" s="266">
        <f>IF(OR(Is_Loading,LEN($A955)=0),"",SWDATA!AN940)</f>
        <v>0</v>
      </c>
      <c r="AV955" s="267">
        <f>IF(OR(Is_Loading,LEN($A955)=0),"",SWDATA!AO940)</f>
        <v>0</v>
      </c>
      <c r="AW955" s="267">
        <f>IF(OR(Is_Loading,LEN($A955)=0),"",SWDATA!AP940)</f>
        <v>0</v>
      </c>
      <c r="AX955" s="266" t="str">
        <f t="shared" si="3323"/>
        <v/>
      </c>
      <c r="AY955" s="266">
        <f>IF(OR(Is_Loading,LEN($A955)=0),"",SWDATA!AR940)</f>
        <v>0</v>
      </c>
      <c r="AZ955" s="267">
        <f>IF(OR(Is_Loading,LEN($A955)=0),"",SWDATA!AS940)</f>
        <v>0</v>
      </c>
      <c r="BA955" s="267">
        <f>IF(OR(Is_Loading,LEN($A955)=0),"",SWDATA!AT940)</f>
        <v>0</v>
      </c>
      <c r="BB955" s="266" t="str">
        <f t="shared" si="3324"/>
        <v/>
      </c>
      <c r="BC955" s="266">
        <f>IF(OR(Is_Loading,LEN($A955)=0),"",SWDATA!AV940)</f>
        <v>0</v>
      </c>
      <c r="BD955" s="267">
        <f>IF(OR(Is_Loading,LEN($A955)=0),"",SWDATA!AW940)</f>
        <v>0</v>
      </c>
      <c r="BE955" s="323">
        <f>IF(OR(Is_Loading,LEN($A955)=0),"",SWDATA!AX940)</f>
        <v>0</v>
      </c>
      <c r="BF955" s="320" t="str">
        <f t="shared" si="3325"/>
        <v/>
      </c>
      <c r="BG955" s="11"/>
      <c r="BH955" s="11"/>
      <c r="BI955" s="11"/>
      <c r="BJ955" s="11"/>
      <c r="BK955" s="11"/>
      <c r="BL955" s="11"/>
      <c r="BM955" s="11"/>
      <c r="BN955" s="11"/>
      <c r="BO955" s="11"/>
      <c r="BP955" s="11"/>
      <c r="BQ955" s="11"/>
      <c r="BR955" s="11"/>
      <c r="BS955" s="11"/>
      <c r="BT955" s="11"/>
      <c r="BU955" s="11"/>
      <c r="BV955" s="11"/>
      <c r="BW955" s="11"/>
      <c r="BX955" s="11"/>
      <c r="BY955" s="11"/>
      <c r="BZ955" s="11"/>
      <c r="CA955" s="11"/>
      <c r="CB955" s="11"/>
      <c r="CC955" s="11"/>
      <c r="CD955" s="11"/>
      <c r="CE955" s="11"/>
      <c r="CF955" s="11"/>
      <c r="CG955" s="11"/>
      <c r="CH955" s="11"/>
      <c r="CI955" s="11"/>
      <c r="CJ955" s="11"/>
      <c r="CK955" s="11"/>
      <c r="CL955" s="11"/>
      <c r="CM955" s="11"/>
      <c r="CN955" s="351"/>
      <c r="CO955" s="351"/>
      <c r="CP955" s="351"/>
      <c r="CQ955" s="351"/>
      <c r="CR955" s="351"/>
      <c r="CS955" s="351"/>
      <c r="CT955" s="351"/>
      <c r="CU955" s="351"/>
      <c r="CV955" s="351"/>
      <c r="CW955" s="351"/>
      <c r="CX955" s="351"/>
      <c r="CY955" s="351"/>
      <c r="CZ955" s="351"/>
      <c r="DA955" s="351"/>
      <c r="DB955" s="351"/>
      <c r="DC955" s="351"/>
      <c r="DD955" s="351"/>
      <c r="DE955" s="351"/>
      <c r="DF955" s="351"/>
      <c r="DG955" s="351"/>
      <c r="DH955" s="351"/>
      <c r="DI955" s="351"/>
      <c r="DJ955" s="351"/>
      <c r="DK955" s="351"/>
      <c r="DL955" s="351"/>
      <c r="DM955" s="351"/>
      <c r="DN955" s="351"/>
      <c r="DS955" s="372"/>
      <c r="DT955" s="374"/>
      <c r="DU955" s="375"/>
      <c r="DV955" s="375"/>
      <c r="DW955" s="375"/>
      <c r="DX955" s="375">
        <v>1</v>
      </c>
      <c r="DY955" s="375">
        <f t="shared" si="3478"/>
        <v>0</v>
      </c>
      <c r="DZ955" s="375">
        <f t="shared" si="3479"/>
        <v>0</v>
      </c>
      <c r="EA955" s="375">
        <f t="shared" si="3480"/>
        <v>1</v>
      </c>
      <c r="EB955" s="375">
        <f t="shared" si="3481"/>
        <v>0</v>
      </c>
      <c r="EC955" s="375">
        <f t="shared" si="3482"/>
        <v>0</v>
      </c>
      <c r="ED955" s="375">
        <f t="shared" si="3483"/>
        <v>1</v>
      </c>
      <c r="EE955" s="375">
        <f t="shared" si="3484"/>
        <v>0</v>
      </c>
      <c r="EF955" s="375">
        <f t="shared" si="3485"/>
        <v>0</v>
      </c>
      <c r="EG955" s="375">
        <f t="shared" si="3486"/>
        <v>1</v>
      </c>
      <c r="EH955" s="375">
        <f t="shared" si="3487"/>
        <v>0</v>
      </c>
      <c r="EI955" s="375">
        <f t="shared" si="3488"/>
        <v>0</v>
      </c>
      <c r="EJ955" s="375">
        <f t="shared" si="3489"/>
        <v>1</v>
      </c>
      <c r="EK955" s="375">
        <f t="shared" si="3490"/>
        <v>0</v>
      </c>
      <c r="EL955" s="375">
        <f t="shared" si="3491"/>
        <v>0</v>
      </c>
      <c r="EM955" s="375">
        <f t="shared" si="3492"/>
        <v>1</v>
      </c>
      <c r="EN955" s="375">
        <f t="shared" si="3493"/>
        <v>0</v>
      </c>
      <c r="EO955" s="375">
        <f t="shared" si="3494"/>
        <v>0</v>
      </c>
      <c r="EP955" s="375">
        <f t="shared" si="3495"/>
        <v>1</v>
      </c>
      <c r="EQ955" s="375">
        <f t="shared" si="3496"/>
        <v>0</v>
      </c>
      <c r="ER955" s="375">
        <f t="shared" si="3497"/>
        <v>0</v>
      </c>
      <c r="ES955" s="375">
        <f t="shared" si="3498"/>
        <v>1</v>
      </c>
      <c r="ET955" s="375">
        <f t="shared" si="3499"/>
        <v>0</v>
      </c>
      <c r="EU955" s="375">
        <f t="shared" si="3500"/>
        <v>0</v>
      </c>
      <c r="EV955" s="375">
        <f t="shared" si="3501"/>
        <v>1</v>
      </c>
      <c r="EW955" s="375">
        <f t="shared" si="3502"/>
        <v>0</v>
      </c>
      <c r="EX955" s="375">
        <f t="shared" si="3503"/>
        <v>0</v>
      </c>
      <c r="EY955" s="375">
        <f t="shared" si="3504"/>
        <v>1</v>
      </c>
      <c r="EZ955" s="375">
        <f t="shared" si="3505"/>
        <v>0</v>
      </c>
      <c r="FA955" s="375">
        <f t="shared" si="3506"/>
        <v>0</v>
      </c>
      <c r="FB955" s="375">
        <f t="shared" si="3507"/>
        <v>1</v>
      </c>
      <c r="FC955" s="375">
        <f t="shared" si="3508"/>
        <v>0</v>
      </c>
      <c r="FD955" s="375">
        <f t="shared" si="3509"/>
        <v>0</v>
      </c>
      <c r="FE955" s="376"/>
      <c r="FF955" s="372"/>
      <c r="FG955" s="372"/>
      <c r="FH955" s="372"/>
      <c r="FI955" s="372"/>
      <c r="FJ955" s="372"/>
      <c r="FK955" s="372"/>
      <c r="FL955" s="372"/>
      <c r="FM955" s="372"/>
      <c r="FN955" s="372"/>
      <c r="FO955" s="372"/>
      <c r="FP955" s="372"/>
      <c r="FQ955" s="372"/>
      <c r="FR955" s="372"/>
      <c r="FS955" s="372"/>
      <c r="FT955" s="372"/>
      <c r="FU955" s="372"/>
      <c r="FV955" s="372"/>
      <c r="FW955" s="372"/>
      <c r="FX955" s="372"/>
      <c r="FY955" s="372"/>
      <c r="FZ955" s="372"/>
      <c r="GA955" s="372"/>
      <c r="GB955" s="372"/>
      <c r="GC955" s="372"/>
      <c r="GD955" s="372"/>
      <c r="GE955" s="372"/>
      <c r="GF955" s="372"/>
      <c r="GG955" s="372"/>
      <c r="GH955" s="372"/>
      <c r="GI955" s="372"/>
      <c r="GJ955" s="372"/>
      <c r="GK955" s="372"/>
      <c r="GL955" s="372"/>
      <c r="GM955" s="372"/>
      <c r="GN955" s="372"/>
      <c r="GO955" s="372"/>
      <c r="GP955" s="372"/>
      <c r="GQ955" s="372"/>
      <c r="GR955" s="372"/>
      <c r="GS955" s="372"/>
      <c r="GT955" s="372"/>
      <c r="GU955" s="372"/>
      <c r="GV955" s="372"/>
      <c r="GW955" s="372"/>
      <c r="GX955" s="372"/>
      <c r="GY955" s="372"/>
      <c r="GZ955" s="372"/>
      <c r="HA955" s="372"/>
      <c r="HB955" s="372"/>
      <c r="HC955" s="372"/>
    </row>
    <row r="956" spans="1:211" s="373" customFormat="1" ht="15" hidden="1" customHeight="1" outlineLevel="1" x14ac:dyDescent="0.2">
      <c r="A956" s="366">
        <f>SWDATA!O941</f>
        <v>0</v>
      </c>
      <c r="B956" s="366">
        <f>SWDATA!M941</f>
        <v>0</v>
      </c>
      <c r="C956" s="351">
        <f>IF(AND(SWDATA!M941=1,SWDATA!Q941="promotions"),SWDATA!P941,0)</f>
        <v>0</v>
      </c>
      <c r="D956" s="367">
        <f>ROW(SWDATA!M941)</f>
        <v>941</v>
      </c>
      <c r="E956" s="368">
        <f t="shared" si="3513"/>
        <v>0</v>
      </c>
      <c r="F956" s="369">
        <f t="shared" si="3313"/>
        <v>1</v>
      </c>
      <c r="G956" s="366" t="str">
        <f t="shared" si="3314"/>
        <v/>
      </c>
      <c r="H956" s="370"/>
      <c r="J956" s="238">
        <f t="shared" si="3315"/>
        <v>0</v>
      </c>
      <c r="K956" s="239" t="str">
        <f t="shared" si="3316"/>
        <v/>
      </c>
      <c r="L956" s="342"/>
      <c r="M956" s="345"/>
      <c r="N956" s="340" t="str">
        <f>IF(LEN(SWDATA!F941)=0,"",N955)</f>
        <v/>
      </c>
      <c r="O956" s="296" t="str">
        <f>IF(LEN(SWDATA!G941)=0,"",O955)</f>
        <v/>
      </c>
      <c r="P956" s="297" t="str">
        <f>IF(LEN(SWDATA!C941)=0,"",SWDATA!C941)</f>
        <v/>
      </c>
      <c r="Q956" s="312" t="str">
        <f t="shared" si="3317"/>
        <v/>
      </c>
      <c r="R956" s="223" t="s">
        <v>261</v>
      </c>
      <c r="S956" s="224"/>
      <c r="T956" s="224"/>
      <c r="U956" s="264" t="s">
        <v>629</v>
      </c>
      <c r="V956" s="205" t="s">
        <v>221</v>
      </c>
      <c r="W956" s="266">
        <f>IF(OR(Is_Loading,LEN($A956)=0),"",SWDATA!P941)</f>
        <v>0</v>
      </c>
      <c r="X956" s="267">
        <f>IF(OR(Is_Loading,LEN($A956)=0),"",SWDATA!Q941)</f>
        <v>0</v>
      </c>
      <c r="Y956" s="267">
        <f>IF(OR(Is_Loading,LEN($A956)=0),"",SWDATA!R941)</f>
        <v>0</v>
      </c>
      <c r="Z956" s="266" t="str">
        <f t="shared" si="3510"/>
        <v/>
      </c>
      <c r="AA956" s="266">
        <f>IF(OR(Is_Loading,LEN($A956)=0),"",SWDATA!T941)</f>
        <v>0</v>
      </c>
      <c r="AB956" s="267">
        <f>IF(OR(Is_Loading,LEN($A956)=0),"",SWDATA!U941)</f>
        <v>0</v>
      </c>
      <c r="AC956" s="267">
        <f>IF(OR(Is_Loading,LEN($A956)=0),"",SWDATA!V941)</f>
        <v>0</v>
      </c>
      <c r="AD956" s="266" t="str">
        <f t="shared" si="3318"/>
        <v/>
      </c>
      <c r="AE956" s="266">
        <f>IF(OR(Is_Loading,LEN($A956)=0),"",SWDATA!X941)</f>
        <v>0</v>
      </c>
      <c r="AF956" s="267">
        <f>IF(OR(Is_Loading,LEN($A956)=0),"",SWDATA!Y941)</f>
        <v>0</v>
      </c>
      <c r="AG956" s="267">
        <f>IF(OR(Is_Loading,LEN($A956)=0),"",SWDATA!Z941)</f>
        <v>0</v>
      </c>
      <c r="AH956" s="266" t="str">
        <f t="shared" si="3319"/>
        <v/>
      </c>
      <c r="AI956" s="266">
        <f>IF(OR(Is_Loading,LEN($A956)=0),"",SWDATA!AB941)</f>
        <v>0</v>
      </c>
      <c r="AJ956" s="267">
        <f>IF(OR(Is_Loading,LEN($A956)=0),"",SWDATA!AC941)</f>
        <v>0</v>
      </c>
      <c r="AK956" s="267">
        <f>IF(OR(Is_Loading,LEN($A956)=0),"",SWDATA!AD941)</f>
        <v>0</v>
      </c>
      <c r="AL956" s="266" t="str">
        <f t="shared" si="3320"/>
        <v/>
      </c>
      <c r="AM956" s="266">
        <f>IF(OR(Is_Loading,LEN($A956)=0),"",SWDATA!AF941)</f>
        <v>0</v>
      </c>
      <c r="AN956" s="267">
        <f>IF(OR(Is_Loading,LEN($A956)=0),"",SWDATA!AG941)</f>
        <v>0</v>
      </c>
      <c r="AO956" s="323">
        <f>IF(OR(Is_Loading,LEN($A956)=0),"",SWDATA!AH941)</f>
        <v>0</v>
      </c>
      <c r="AP956" s="320" t="str">
        <f t="shared" si="3321"/>
        <v/>
      </c>
      <c r="AQ956" s="266">
        <f>IF(OR(Is_Loading,LEN($A956)=0),"",SWDATA!AJ941)</f>
        <v>0</v>
      </c>
      <c r="AR956" s="267">
        <f>IF(OR(Is_Loading,LEN($A956)=0),"",SWDATA!AK941)</f>
        <v>0</v>
      </c>
      <c r="AS956" s="267">
        <f>IF(OR(Is_Loading,LEN($A956)=0),"",SWDATA!AL941)</f>
        <v>0</v>
      </c>
      <c r="AT956" s="266" t="str">
        <f t="shared" si="3322"/>
        <v/>
      </c>
      <c r="AU956" s="266">
        <f>IF(OR(Is_Loading,LEN($A956)=0),"",SWDATA!AN941)</f>
        <v>0</v>
      </c>
      <c r="AV956" s="267">
        <f>IF(OR(Is_Loading,LEN($A956)=0),"",SWDATA!AO941)</f>
        <v>0</v>
      </c>
      <c r="AW956" s="267">
        <f>IF(OR(Is_Loading,LEN($A956)=0),"",SWDATA!AP941)</f>
        <v>0</v>
      </c>
      <c r="AX956" s="266" t="str">
        <f t="shared" si="3323"/>
        <v/>
      </c>
      <c r="AY956" s="266">
        <f>IF(OR(Is_Loading,LEN($A956)=0),"",SWDATA!AR941)</f>
        <v>0</v>
      </c>
      <c r="AZ956" s="267">
        <f>IF(OR(Is_Loading,LEN($A956)=0),"",SWDATA!AS941)</f>
        <v>0</v>
      </c>
      <c r="BA956" s="267">
        <f>IF(OR(Is_Loading,LEN($A956)=0),"",SWDATA!AT941)</f>
        <v>0</v>
      </c>
      <c r="BB956" s="266" t="str">
        <f t="shared" si="3324"/>
        <v/>
      </c>
      <c r="BC956" s="266">
        <f>IF(OR(Is_Loading,LEN($A956)=0),"",SWDATA!AV941)</f>
        <v>0</v>
      </c>
      <c r="BD956" s="267">
        <f>IF(OR(Is_Loading,LEN($A956)=0),"",SWDATA!AW941)</f>
        <v>0</v>
      </c>
      <c r="BE956" s="323">
        <f>IF(OR(Is_Loading,LEN($A956)=0),"",SWDATA!AX941)</f>
        <v>0</v>
      </c>
      <c r="BF956" s="320" t="str">
        <f t="shared" si="3325"/>
        <v/>
      </c>
      <c r="BG956" s="11"/>
      <c r="BH956" s="11"/>
      <c r="BI956" s="11"/>
      <c r="BJ956" s="11"/>
      <c r="BK956" s="11"/>
      <c r="BL956" s="11"/>
      <c r="BM956" s="11"/>
      <c r="BN956" s="11"/>
      <c r="BO956" s="11"/>
      <c r="BP956" s="11"/>
      <c r="BQ956" s="11"/>
      <c r="BR956" s="11"/>
      <c r="BS956" s="11"/>
      <c r="BT956" s="11"/>
      <c r="BU956" s="11"/>
      <c r="BV956" s="11"/>
      <c r="BW956" s="11"/>
      <c r="BX956" s="11"/>
      <c r="BY956" s="11"/>
      <c r="BZ956" s="11"/>
      <c r="CA956" s="11"/>
      <c r="CB956" s="11"/>
      <c r="CC956" s="11"/>
      <c r="CD956" s="11"/>
      <c r="CE956" s="11"/>
      <c r="CF956" s="11"/>
      <c r="CG956" s="11"/>
      <c r="CH956" s="11"/>
      <c r="CI956" s="11"/>
      <c r="CJ956" s="11"/>
      <c r="CK956" s="11"/>
      <c r="CL956" s="11"/>
      <c r="CM956" s="11"/>
      <c r="CN956" s="351"/>
      <c r="CO956" s="351"/>
      <c r="CP956" s="351"/>
      <c r="CQ956" s="351"/>
      <c r="CR956" s="351"/>
      <c r="CS956" s="351"/>
      <c r="CT956" s="351"/>
      <c r="CU956" s="351"/>
      <c r="CV956" s="351"/>
      <c r="CW956" s="351"/>
      <c r="CX956" s="351"/>
      <c r="CY956" s="351"/>
      <c r="CZ956" s="351"/>
      <c r="DA956" s="351"/>
      <c r="DB956" s="351"/>
      <c r="DC956" s="351"/>
      <c r="DD956" s="351"/>
      <c r="DE956" s="351"/>
      <c r="DF956" s="351"/>
      <c r="DG956" s="351"/>
      <c r="DH956" s="351"/>
      <c r="DI956" s="351"/>
      <c r="DJ956" s="351"/>
      <c r="DK956" s="351"/>
      <c r="DL956" s="351"/>
      <c r="DM956" s="351"/>
      <c r="DN956" s="351"/>
      <c r="DS956" s="372"/>
      <c r="DT956" s="374"/>
      <c r="DU956" s="375"/>
      <c r="DV956" s="375"/>
      <c r="DW956" s="375"/>
      <c r="DX956" s="375">
        <v>1</v>
      </c>
      <c r="DY956" s="375">
        <f t="shared" si="3478"/>
        <v>0</v>
      </c>
      <c r="DZ956" s="375">
        <f t="shared" si="3479"/>
        <v>0</v>
      </c>
      <c r="EA956" s="375">
        <f t="shared" si="3480"/>
        <v>1</v>
      </c>
      <c r="EB956" s="375">
        <f t="shared" si="3481"/>
        <v>0</v>
      </c>
      <c r="EC956" s="375">
        <f t="shared" si="3482"/>
        <v>0</v>
      </c>
      <c r="ED956" s="375">
        <f t="shared" si="3483"/>
        <v>1</v>
      </c>
      <c r="EE956" s="375">
        <f t="shared" si="3484"/>
        <v>0</v>
      </c>
      <c r="EF956" s="375">
        <f t="shared" si="3485"/>
        <v>0</v>
      </c>
      <c r="EG956" s="375">
        <f t="shared" si="3486"/>
        <v>1</v>
      </c>
      <c r="EH956" s="375">
        <f t="shared" si="3487"/>
        <v>0</v>
      </c>
      <c r="EI956" s="375">
        <f t="shared" si="3488"/>
        <v>0</v>
      </c>
      <c r="EJ956" s="375">
        <f t="shared" si="3489"/>
        <v>1</v>
      </c>
      <c r="EK956" s="375">
        <f t="shared" si="3490"/>
        <v>0</v>
      </c>
      <c r="EL956" s="375">
        <f t="shared" si="3491"/>
        <v>0</v>
      </c>
      <c r="EM956" s="375">
        <f t="shared" si="3492"/>
        <v>1</v>
      </c>
      <c r="EN956" s="375">
        <f t="shared" si="3493"/>
        <v>0</v>
      </c>
      <c r="EO956" s="375">
        <f t="shared" si="3494"/>
        <v>0</v>
      </c>
      <c r="EP956" s="375">
        <f t="shared" si="3495"/>
        <v>1</v>
      </c>
      <c r="EQ956" s="375">
        <f t="shared" si="3496"/>
        <v>0</v>
      </c>
      <c r="ER956" s="375">
        <f t="shared" si="3497"/>
        <v>0</v>
      </c>
      <c r="ES956" s="375">
        <f t="shared" si="3498"/>
        <v>1</v>
      </c>
      <c r="ET956" s="375">
        <f t="shared" si="3499"/>
        <v>0</v>
      </c>
      <c r="EU956" s="375">
        <f t="shared" si="3500"/>
        <v>0</v>
      </c>
      <c r="EV956" s="375">
        <f t="shared" si="3501"/>
        <v>1</v>
      </c>
      <c r="EW956" s="375">
        <f t="shared" si="3502"/>
        <v>0</v>
      </c>
      <c r="EX956" s="375">
        <f t="shared" si="3503"/>
        <v>0</v>
      </c>
      <c r="EY956" s="375">
        <f t="shared" si="3504"/>
        <v>1</v>
      </c>
      <c r="EZ956" s="375">
        <f t="shared" si="3505"/>
        <v>0</v>
      </c>
      <c r="FA956" s="375">
        <f t="shared" si="3506"/>
        <v>0</v>
      </c>
      <c r="FB956" s="375">
        <f t="shared" si="3507"/>
        <v>1</v>
      </c>
      <c r="FC956" s="375">
        <f t="shared" si="3508"/>
        <v>0</v>
      </c>
      <c r="FD956" s="375">
        <f t="shared" si="3509"/>
        <v>0</v>
      </c>
      <c r="FE956" s="376"/>
      <c r="FF956" s="372"/>
      <c r="FG956" s="372"/>
      <c r="FH956" s="372"/>
      <c r="FI956" s="372"/>
      <c r="FJ956" s="372"/>
      <c r="FK956" s="372"/>
      <c r="FL956" s="372"/>
      <c r="FM956" s="372"/>
      <c r="FN956" s="372"/>
      <c r="FO956" s="372"/>
      <c r="FP956" s="372"/>
      <c r="FQ956" s="372"/>
      <c r="FR956" s="372"/>
      <c r="FS956" s="372"/>
      <c r="FT956" s="372"/>
      <c r="FU956" s="372"/>
      <c r="FV956" s="372"/>
      <c r="FW956" s="372"/>
      <c r="FX956" s="372"/>
      <c r="FY956" s="372"/>
      <c r="FZ956" s="372"/>
      <c r="GA956" s="372"/>
      <c r="GB956" s="372"/>
      <c r="GC956" s="372"/>
      <c r="GD956" s="372"/>
      <c r="GE956" s="372"/>
      <c r="GF956" s="372"/>
      <c r="GG956" s="372"/>
      <c r="GH956" s="372"/>
      <c r="GI956" s="372"/>
      <c r="GJ956" s="372"/>
      <c r="GK956" s="372"/>
      <c r="GL956" s="372"/>
      <c r="GM956" s="372"/>
      <c r="GN956" s="372"/>
      <c r="GO956" s="372"/>
      <c r="GP956" s="372"/>
      <c r="GQ956" s="372"/>
      <c r="GR956" s="372"/>
      <c r="GS956" s="372"/>
      <c r="GT956" s="372"/>
      <c r="GU956" s="372"/>
      <c r="GV956" s="372"/>
      <c r="GW956" s="372"/>
      <c r="GX956" s="372"/>
      <c r="GY956" s="372"/>
      <c r="GZ956" s="372"/>
      <c r="HA956" s="372"/>
      <c r="HB956" s="372"/>
      <c r="HC956" s="372"/>
    </row>
    <row r="957" spans="1:211" s="373" customFormat="1" ht="15" hidden="1" customHeight="1" outlineLevel="1" x14ac:dyDescent="0.2">
      <c r="A957" s="366">
        <f>SWDATA!O942</f>
        <v>0</v>
      </c>
      <c r="B957" s="366">
        <f>SWDATA!M942</f>
        <v>0</v>
      </c>
      <c r="C957" s="351">
        <f>IF(AND(SWDATA!M942=1,SWDATA!Q942="promotions"),SWDATA!P942,0)</f>
        <v>0</v>
      </c>
      <c r="D957" s="367">
        <f>ROW(SWDATA!M942)</f>
        <v>942</v>
      </c>
      <c r="E957" s="368">
        <f t="shared" si="3513"/>
        <v>0</v>
      </c>
      <c r="F957" s="369">
        <f t="shared" si="3313"/>
        <v>1</v>
      </c>
      <c r="G957" s="366" t="str">
        <f t="shared" si="3314"/>
        <v/>
      </c>
      <c r="H957" s="370"/>
      <c r="J957" s="238">
        <f t="shared" si="3315"/>
        <v>0</v>
      </c>
      <c r="K957" s="239" t="str">
        <f t="shared" si="3316"/>
        <v/>
      </c>
      <c r="L957" s="342"/>
      <c r="M957" s="345"/>
      <c r="N957" s="340" t="str">
        <f>IF(LEN(SWDATA!F942)=0,"",N956)</f>
        <v/>
      </c>
      <c r="O957" s="296" t="str">
        <f>IF(LEN(SWDATA!G942)=0,"",O956)</f>
        <v/>
      </c>
      <c r="P957" s="297" t="str">
        <f>IF(LEN(SWDATA!C942)=0,"",SWDATA!C942)</f>
        <v/>
      </c>
      <c r="Q957" s="312" t="str">
        <f t="shared" si="3317"/>
        <v/>
      </c>
      <c r="R957" s="223" t="s">
        <v>261</v>
      </c>
      <c r="S957" s="224"/>
      <c r="T957" s="224"/>
      <c r="U957" s="264" t="s">
        <v>626</v>
      </c>
      <c r="V957" s="205" t="s">
        <v>221</v>
      </c>
      <c r="W957" s="266">
        <f>IF(OR(Is_Loading,LEN($A957)=0),"",SWDATA!P942)</f>
        <v>0</v>
      </c>
      <c r="X957" s="267">
        <f>IF(OR(Is_Loading,LEN($A957)=0),"",SWDATA!Q942)</f>
        <v>0</v>
      </c>
      <c r="Y957" s="267">
        <f>IF(OR(Is_Loading,LEN($A957)=0),"",SWDATA!R942)</f>
        <v>0</v>
      </c>
      <c r="Z957" s="266" t="str">
        <f t="shared" ref="Z957:Z961" si="3514">IF($A957=0,"",CHOOSE($F957,SUM(W957:Y957),SUM(W957:Y957)/3,Y957))</f>
        <v/>
      </c>
      <c r="AA957" s="266">
        <f>IF(OR(Is_Loading,LEN($A957)=0),"",SWDATA!T942)</f>
        <v>0</v>
      </c>
      <c r="AB957" s="267">
        <f>IF(OR(Is_Loading,LEN($A957)=0),"",SWDATA!U942)</f>
        <v>0</v>
      </c>
      <c r="AC957" s="267">
        <f>IF(OR(Is_Loading,LEN($A957)=0),"",SWDATA!V942)</f>
        <v>0</v>
      </c>
      <c r="AD957" s="266" t="str">
        <f t="shared" si="3318"/>
        <v/>
      </c>
      <c r="AE957" s="266">
        <f>IF(OR(Is_Loading,LEN($A957)=0),"",SWDATA!X942)</f>
        <v>0</v>
      </c>
      <c r="AF957" s="267">
        <f>IF(OR(Is_Loading,LEN($A957)=0),"",SWDATA!Y942)</f>
        <v>0</v>
      </c>
      <c r="AG957" s="267">
        <f>IF(OR(Is_Loading,LEN($A957)=0),"",SWDATA!Z942)</f>
        <v>0</v>
      </c>
      <c r="AH957" s="266" t="str">
        <f t="shared" si="3319"/>
        <v/>
      </c>
      <c r="AI957" s="266">
        <f>IF(OR(Is_Loading,LEN($A957)=0),"",SWDATA!AB942)</f>
        <v>0</v>
      </c>
      <c r="AJ957" s="267">
        <f>IF(OR(Is_Loading,LEN($A957)=0),"",SWDATA!AC942)</f>
        <v>0</v>
      </c>
      <c r="AK957" s="267">
        <f>IF(OR(Is_Loading,LEN($A957)=0),"",SWDATA!AD942)</f>
        <v>0</v>
      </c>
      <c r="AL957" s="266" t="str">
        <f t="shared" si="3320"/>
        <v/>
      </c>
      <c r="AM957" s="266">
        <f>IF(OR(Is_Loading,LEN($A957)=0),"",SWDATA!AF942)</f>
        <v>0</v>
      </c>
      <c r="AN957" s="267">
        <f>IF(OR(Is_Loading,LEN($A957)=0),"",SWDATA!AG942)</f>
        <v>0</v>
      </c>
      <c r="AO957" s="323">
        <f>IF(OR(Is_Loading,LEN($A957)=0),"",SWDATA!AH942)</f>
        <v>0</v>
      </c>
      <c r="AP957" s="320" t="str">
        <f t="shared" si="3321"/>
        <v/>
      </c>
      <c r="AQ957" s="266">
        <f>IF(OR(Is_Loading,LEN($A957)=0),"",SWDATA!AJ942)</f>
        <v>0</v>
      </c>
      <c r="AR957" s="267">
        <f>IF(OR(Is_Loading,LEN($A957)=0),"",SWDATA!AK942)</f>
        <v>0</v>
      </c>
      <c r="AS957" s="267">
        <f>IF(OR(Is_Loading,LEN($A957)=0),"",SWDATA!AL942)</f>
        <v>0</v>
      </c>
      <c r="AT957" s="266" t="str">
        <f t="shared" si="3322"/>
        <v/>
      </c>
      <c r="AU957" s="266">
        <f>IF(OR(Is_Loading,LEN($A957)=0),"",SWDATA!AN942)</f>
        <v>0</v>
      </c>
      <c r="AV957" s="267">
        <f>IF(OR(Is_Loading,LEN($A957)=0),"",SWDATA!AO942)</f>
        <v>0</v>
      </c>
      <c r="AW957" s="267">
        <f>IF(OR(Is_Loading,LEN($A957)=0),"",SWDATA!AP942)</f>
        <v>0</v>
      </c>
      <c r="AX957" s="266" t="str">
        <f t="shared" si="3323"/>
        <v/>
      </c>
      <c r="AY957" s="266">
        <f>IF(OR(Is_Loading,LEN($A957)=0),"",SWDATA!AR942)</f>
        <v>0</v>
      </c>
      <c r="AZ957" s="267">
        <f>IF(OR(Is_Loading,LEN($A957)=0),"",SWDATA!AS942)</f>
        <v>0</v>
      </c>
      <c r="BA957" s="267">
        <f>IF(OR(Is_Loading,LEN($A957)=0),"",SWDATA!AT942)</f>
        <v>0</v>
      </c>
      <c r="BB957" s="266" t="str">
        <f t="shared" si="3324"/>
        <v/>
      </c>
      <c r="BC957" s="266">
        <f>IF(OR(Is_Loading,LEN($A957)=0),"",SWDATA!AV942)</f>
        <v>0</v>
      </c>
      <c r="BD957" s="267">
        <f>IF(OR(Is_Loading,LEN($A957)=0),"",SWDATA!AW942)</f>
        <v>0</v>
      </c>
      <c r="BE957" s="323">
        <f>IF(OR(Is_Loading,LEN($A957)=0),"",SWDATA!AX942)</f>
        <v>0</v>
      </c>
      <c r="BF957" s="320" t="str">
        <f t="shared" si="3325"/>
        <v/>
      </c>
      <c r="BG957" s="11"/>
      <c r="BH957" s="11"/>
      <c r="BI957" s="11"/>
      <c r="BJ957" s="11"/>
      <c r="BK957" s="11"/>
      <c r="BL957" s="11"/>
      <c r="BM957" s="11"/>
      <c r="BN957" s="11"/>
      <c r="BO957" s="11"/>
      <c r="BP957" s="11"/>
      <c r="BQ957" s="11"/>
      <c r="BR957" s="11"/>
      <c r="BS957" s="11"/>
      <c r="BT957" s="11"/>
      <c r="BU957" s="11"/>
      <c r="BV957" s="11"/>
      <c r="BW957" s="11"/>
      <c r="BX957" s="11"/>
      <c r="BY957" s="11"/>
      <c r="BZ957" s="11"/>
      <c r="CA957" s="11"/>
      <c r="CB957" s="11"/>
      <c r="CC957" s="11"/>
      <c r="CD957" s="11"/>
      <c r="CE957" s="11"/>
      <c r="CF957" s="11"/>
      <c r="CG957" s="11"/>
      <c r="CH957" s="11"/>
      <c r="CI957" s="11"/>
      <c r="CJ957" s="11"/>
      <c r="CK957" s="11"/>
      <c r="CL957" s="11"/>
      <c r="CM957" s="11"/>
      <c r="CN957" s="351"/>
      <c r="CO957" s="351"/>
      <c r="CP957" s="351"/>
      <c r="CQ957" s="351"/>
      <c r="CR957" s="351"/>
      <c r="CS957" s="351"/>
      <c r="CT957" s="351"/>
      <c r="CU957" s="351"/>
      <c r="CV957" s="351"/>
      <c r="CW957" s="351"/>
      <c r="CX957" s="351"/>
      <c r="CY957" s="351"/>
      <c r="CZ957" s="351"/>
      <c r="DA957" s="351"/>
      <c r="DB957" s="351"/>
      <c r="DC957" s="351"/>
      <c r="DD957" s="351"/>
      <c r="DE957" s="351"/>
      <c r="DF957" s="351"/>
      <c r="DG957" s="351"/>
      <c r="DH957" s="351"/>
      <c r="DI957" s="351"/>
      <c r="DJ957" s="351"/>
      <c r="DK957" s="351"/>
      <c r="DL957" s="351"/>
      <c r="DM957" s="351"/>
      <c r="DN957" s="351"/>
      <c r="DS957" s="372"/>
      <c r="DT957" s="374"/>
      <c r="DU957" s="375"/>
      <c r="DV957" s="375"/>
      <c r="DW957" s="375"/>
      <c r="DX957" s="375">
        <v>1</v>
      </c>
      <c r="DY957" s="375">
        <f t="shared" si="3478"/>
        <v>0</v>
      </c>
      <c r="DZ957" s="375">
        <f t="shared" si="3479"/>
        <v>0</v>
      </c>
      <c r="EA957" s="375">
        <f t="shared" si="3480"/>
        <v>1</v>
      </c>
      <c r="EB957" s="375">
        <f t="shared" si="3481"/>
        <v>0</v>
      </c>
      <c r="EC957" s="375">
        <f t="shared" si="3482"/>
        <v>0</v>
      </c>
      <c r="ED957" s="375">
        <f t="shared" si="3483"/>
        <v>1</v>
      </c>
      <c r="EE957" s="375">
        <f t="shared" si="3484"/>
        <v>0</v>
      </c>
      <c r="EF957" s="375">
        <f t="shared" si="3485"/>
        <v>0</v>
      </c>
      <c r="EG957" s="375">
        <f t="shared" si="3486"/>
        <v>1</v>
      </c>
      <c r="EH957" s="375">
        <f t="shared" si="3487"/>
        <v>0</v>
      </c>
      <c r="EI957" s="375">
        <f t="shared" si="3488"/>
        <v>0</v>
      </c>
      <c r="EJ957" s="375">
        <f t="shared" si="3489"/>
        <v>1</v>
      </c>
      <c r="EK957" s="375">
        <f t="shared" si="3490"/>
        <v>0</v>
      </c>
      <c r="EL957" s="375">
        <f t="shared" si="3491"/>
        <v>0</v>
      </c>
      <c r="EM957" s="375">
        <f t="shared" si="3492"/>
        <v>1</v>
      </c>
      <c r="EN957" s="375">
        <f t="shared" si="3493"/>
        <v>0</v>
      </c>
      <c r="EO957" s="375">
        <f t="shared" si="3494"/>
        <v>0</v>
      </c>
      <c r="EP957" s="375">
        <f t="shared" si="3495"/>
        <v>1</v>
      </c>
      <c r="EQ957" s="375">
        <f t="shared" si="3496"/>
        <v>0</v>
      </c>
      <c r="ER957" s="375">
        <f t="shared" si="3497"/>
        <v>0</v>
      </c>
      <c r="ES957" s="375">
        <f t="shared" si="3498"/>
        <v>1</v>
      </c>
      <c r="ET957" s="375">
        <f t="shared" si="3499"/>
        <v>0</v>
      </c>
      <c r="EU957" s="375">
        <f t="shared" si="3500"/>
        <v>0</v>
      </c>
      <c r="EV957" s="375">
        <f t="shared" si="3501"/>
        <v>1</v>
      </c>
      <c r="EW957" s="375">
        <f t="shared" si="3502"/>
        <v>0</v>
      </c>
      <c r="EX957" s="375">
        <f t="shared" si="3503"/>
        <v>0</v>
      </c>
      <c r="EY957" s="375">
        <f t="shared" si="3504"/>
        <v>1</v>
      </c>
      <c r="EZ957" s="375">
        <f t="shared" si="3505"/>
        <v>0</v>
      </c>
      <c r="FA957" s="375">
        <f t="shared" si="3506"/>
        <v>0</v>
      </c>
      <c r="FB957" s="375">
        <f t="shared" si="3507"/>
        <v>1</v>
      </c>
      <c r="FC957" s="375">
        <f t="shared" si="3508"/>
        <v>0</v>
      </c>
      <c r="FD957" s="375">
        <f t="shared" si="3509"/>
        <v>0</v>
      </c>
      <c r="FE957" s="376"/>
      <c r="FF957" s="372"/>
      <c r="FG957" s="372"/>
      <c r="FH957" s="372"/>
      <c r="FI957" s="372"/>
      <c r="FJ957" s="372"/>
      <c r="FK957" s="372"/>
      <c r="FL957" s="372"/>
      <c r="FM957" s="372"/>
      <c r="FN957" s="372"/>
      <c r="FO957" s="372"/>
      <c r="FP957" s="372"/>
      <c r="FQ957" s="372"/>
      <c r="FR957" s="372"/>
      <c r="FS957" s="372"/>
      <c r="FT957" s="372"/>
      <c r="FU957" s="372"/>
      <c r="FV957" s="372"/>
      <c r="FW957" s="372"/>
      <c r="FX957" s="372"/>
      <c r="FY957" s="372"/>
      <c r="FZ957" s="372"/>
      <c r="GA957" s="372"/>
      <c r="GB957" s="372"/>
      <c r="GC957" s="372"/>
      <c r="GD957" s="372"/>
      <c r="GE957" s="372"/>
      <c r="GF957" s="372"/>
      <c r="GG957" s="372"/>
      <c r="GH957" s="372"/>
      <c r="GI957" s="372"/>
      <c r="GJ957" s="372"/>
      <c r="GK957" s="372"/>
      <c r="GL957" s="372"/>
      <c r="GM957" s="372"/>
      <c r="GN957" s="372"/>
      <c r="GO957" s="372"/>
      <c r="GP957" s="372"/>
      <c r="GQ957" s="372"/>
      <c r="GR957" s="372"/>
      <c r="GS957" s="372"/>
      <c r="GT957" s="372"/>
      <c r="GU957" s="372"/>
      <c r="GV957" s="372"/>
      <c r="GW957" s="372"/>
      <c r="GX957" s="372"/>
      <c r="GY957" s="372"/>
      <c r="GZ957" s="372"/>
      <c r="HA957" s="372"/>
      <c r="HB957" s="372"/>
      <c r="HC957" s="372"/>
    </row>
    <row r="958" spans="1:211" s="373" customFormat="1" ht="15" hidden="1" customHeight="1" outlineLevel="1" x14ac:dyDescent="0.2">
      <c r="A958" s="366">
        <f>SWDATA!O943</f>
        <v>0</v>
      </c>
      <c r="B958" s="366">
        <f>SWDATA!M943</f>
        <v>0</v>
      </c>
      <c r="C958" s="351">
        <f>IF(AND(SWDATA!M943=1,SWDATA!Q943="promotions"),SWDATA!P943,0)</f>
        <v>0</v>
      </c>
      <c r="D958" s="367">
        <f>ROW(SWDATA!M943)</f>
        <v>943</v>
      </c>
      <c r="E958" s="368">
        <f t="shared" si="3513"/>
        <v>0</v>
      </c>
      <c r="F958" s="369">
        <f t="shared" si="3313"/>
        <v>1</v>
      </c>
      <c r="G958" s="366" t="str">
        <f t="shared" si="3314"/>
        <v/>
      </c>
      <c r="H958" s="370"/>
      <c r="J958" s="238">
        <f t="shared" si="3315"/>
        <v>0</v>
      </c>
      <c r="K958" s="239" t="str">
        <f t="shared" si="3316"/>
        <v/>
      </c>
      <c r="L958" s="342"/>
      <c r="M958" s="345"/>
      <c r="N958" s="340" t="str">
        <f>IF(LEN(SWDATA!F943)=0,"",N957)</f>
        <v/>
      </c>
      <c r="O958" s="296" t="str">
        <f>IF(LEN(SWDATA!G943)=0,"",O957)</f>
        <v/>
      </c>
      <c r="P958" s="297" t="str">
        <f>IF(LEN(SWDATA!C943)=0,"",SWDATA!C943)</f>
        <v/>
      </c>
      <c r="Q958" s="312" t="str">
        <f t="shared" si="3317"/>
        <v/>
      </c>
      <c r="R958" s="223" t="s">
        <v>261</v>
      </c>
      <c r="S958" s="319" t="s">
        <v>485</v>
      </c>
      <c r="T958" s="224"/>
      <c r="U958" s="264" t="s">
        <v>608</v>
      </c>
      <c r="V958" s="205" t="s">
        <v>221</v>
      </c>
      <c r="W958" s="266">
        <f>IF(OR(Is_Loading,LEN($A958)=0),"",SWDATA!P943)</f>
        <v>0</v>
      </c>
      <c r="X958" s="267">
        <f>IF(OR(Is_Loading,LEN($A958)=0),"",SWDATA!Q943)</f>
        <v>0</v>
      </c>
      <c r="Y958" s="267">
        <f>IF(OR(Is_Loading,LEN($A958)=0),"",SWDATA!R943)</f>
        <v>0</v>
      </c>
      <c r="Z958" s="266" t="str">
        <f t="shared" si="3514"/>
        <v/>
      </c>
      <c r="AA958" s="266">
        <f>IF(OR(Is_Loading,LEN($A958)=0),"",SWDATA!T943)</f>
        <v>0</v>
      </c>
      <c r="AB958" s="267">
        <f>IF(OR(Is_Loading,LEN($A958)=0),"",SWDATA!U943)</f>
        <v>0</v>
      </c>
      <c r="AC958" s="267">
        <f>IF(OR(Is_Loading,LEN($A958)=0),"",SWDATA!V943)</f>
        <v>0</v>
      </c>
      <c r="AD958" s="266" t="str">
        <f t="shared" si="3318"/>
        <v/>
      </c>
      <c r="AE958" s="266">
        <f>IF(OR(Is_Loading,LEN($A958)=0),"",SWDATA!X943)</f>
        <v>0</v>
      </c>
      <c r="AF958" s="267">
        <f>IF(OR(Is_Loading,LEN($A958)=0),"",SWDATA!Y943)</f>
        <v>0</v>
      </c>
      <c r="AG958" s="267">
        <f>IF(OR(Is_Loading,LEN($A958)=0),"",SWDATA!Z943)</f>
        <v>0</v>
      </c>
      <c r="AH958" s="266" t="str">
        <f t="shared" si="3319"/>
        <v/>
      </c>
      <c r="AI958" s="266">
        <f>IF(OR(Is_Loading,LEN($A958)=0),"",SWDATA!AB943)</f>
        <v>0</v>
      </c>
      <c r="AJ958" s="267">
        <f>IF(OR(Is_Loading,LEN($A958)=0),"",SWDATA!AC943)</f>
        <v>0</v>
      </c>
      <c r="AK958" s="267">
        <f>IF(OR(Is_Loading,LEN($A958)=0),"",SWDATA!AD943)</f>
        <v>0</v>
      </c>
      <c r="AL958" s="266" t="str">
        <f t="shared" si="3320"/>
        <v/>
      </c>
      <c r="AM958" s="266">
        <f>IF(OR(Is_Loading,LEN($A958)=0),"",SWDATA!AF943)</f>
        <v>0</v>
      </c>
      <c r="AN958" s="267">
        <f>IF(OR(Is_Loading,LEN($A958)=0),"",SWDATA!AG943)</f>
        <v>0</v>
      </c>
      <c r="AO958" s="323">
        <f>IF(OR(Is_Loading,LEN($A958)=0),"",SWDATA!AH943)</f>
        <v>0</v>
      </c>
      <c r="AP958" s="320" t="str">
        <f t="shared" si="3321"/>
        <v/>
      </c>
      <c r="AQ958" s="266">
        <f>IF(OR(Is_Loading,LEN($A958)=0),"",SWDATA!AJ943)</f>
        <v>0</v>
      </c>
      <c r="AR958" s="267">
        <f>IF(OR(Is_Loading,LEN($A958)=0),"",SWDATA!AK943)</f>
        <v>0</v>
      </c>
      <c r="AS958" s="267">
        <f>IF(OR(Is_Loading,LEN($A958)=0),"",SWDATA!AL943)</f>
        <v>0</v>
      </c>
      <c r="AT958" s="266" t="str">
        <f t="shared" si="3322"/>
        <v/>
      </c>
      <c r="AU958" s="266">
        <f>IF(OR(Is_Loading,LEN($A958)=0),"",SWDATA!AN943)</f>
        <v>0</v>
      </c>
      <c r="AV958" s="267">
        <f>IF(OR(Is_Loading,LEN($A958)=0),"",SWDATA!AO943)</f>
        <v>0</v>
      </c>
      <c r="AW958" s="267">
        <f>IF(OR(Is_Loading,LEN($A958)=0),"",SWDATA!AP943)</f>
        <v>0</v>
      </c>
      <c r="AX958" s="266" t="str">
        <f t="shared" si="3323"/>
        <v/>
      </c>
      <c r="AY958" s="266">
        <f>IF(OR(Is_Loading,LEN($A958)=0),"",SWDATA!AR943)</f>
        <v>0</v>
      </c>
      <c r="AZ958" s="267">
        <f>IF(OR(Is_Loading,LEN($A958)=0),"",SWDATA!AS943)</f>
        <v>0</v>
      </c>
      <c r="BA958" s="267">
        <f>IF(OR(Is_Loading,LEN($A958)=0),"",SWDATA!AT943)</f>
        <v>0</v>
      </c>
      <c r="BB958" s="266" t="str">
        <f t="shared" si="3324"/>
        <v/>
      </c>
      <c r="BC958" s="266">
        <f>IF(OR(Is_Loading,LEN($A958)=0),"",SWDATA!AV943)</f>
        <v>0</v>
      </c>
      <c r="BD958" s="267">
        <f>IF(OR(Is_Loading,LEN($A958)=0),"",SWDATA!AW943)</f>
        <v>0</v>
      </c>
      <c r="BE958" s="323">
        <f>IF(OR(Is_Loading,LEN($A958)=0),"",SWDATA!AX943)</f>
        <v>0</v>
      </c>
      <c r="BF958" s="320" t="str">
        <f t="shared" si="3325"/>
        <v/>
      </c>
      <c r="BG958" s="11"/>
      <c r="BH958" s="11"/>
      <c r="BI958" s="11"/>
      <c r="BJ958" s="11"/>
      <c r="BK958" s="11"/>
      <c r="BL958" s="11"/>
      <c r="BM958" s="11"/>
      <c r="BN958" s="11"/>
      <c r="BO958" s="11"/>
      <c r="BP958" s="11"/>
      <c r="BQ958" s="11"/>
      <c r="BR958" s="11"/>
      <c r="BS958" s="11"/>
      <c r="BT958" s="11"/>
      <c r="BU958" s="11"/>
      <c r="BV958" s="11"/>
      <c r="BW958" s="11"/>
      <c r="BX958" s="11"/>
      <c r="BY958" s="11"/>
      <c r="BZ958" s="11"/>
      <c r="CA958" s="11"/>
      <c r="CB958" s="11"/>
      <c r="CC958" s="11"/>
      <c r="CD958" s="11"/>
      <c r="CE958" s="11"/>
      <c r="CF958" s="11"/>
      <c r="CG958" s="11"/>
      <c r="CH958" s="11"/>
      <c r="CI958" s="11"/>
      <c r="CJ958" s="11"/>
      <c r="CK958" s="11"/>
      <c r="CL958" s="11"/>
      <c r="CM958" s="11"/>
      <c r="CN958" s="351"/>
      <c r="CO958" s="351"/>
      <c r="CP958" s="351"/>
      <c r="CQ958" s="351"/>
      <c r="CR958" s="351"/>
      <c r="CS958" s="351"/>
      <c r="CT958" s="351"/>
      <c r="CU958" s="351"/>
      <c r="CV958" s="351"/>
      <c r="CW958" s="351"/>
      <c r="CX958" s="351"/>
      <c r="CY958" s="351"/>
      <c r="CZ958" s="351"/>
      <c r="DA958" s="351"/>
      <c r="DB958" s="351"/>
      <c r="DC958" s="351"/>
      <c r="DD958" s="351"/>
      <c r="DE958" s="351"/>
      <c r="DF958" s="351"/>
      <c r="DG958" s="351"/>
      <c r="DH958" s="351"/>
      <c r="DI958" s="351"/>
      <c r="DJ958" s="351"/>
      <c r="DK958" s="351"/>
      <c r="DL958" s="351"/>
      <c r="DM958" s="351"/>
      <c r="DN958" s="351"/>
      <c r="DS958" s="372"/>
      <c r="DT958" s="374"/>
      <c r="DU958" s="375"/>
      <c r="DV958" s="375"/>
      <c r="DW958" s="375"/>
      <c r="DX958" s="375">
        <v>1</v>
      </c>
      <c r="DY958" s="375">
        <f t="shared" si="3478"/>
        <v>0</v>
      </c>
      <c r="DZ958" s="375">
        <f t="shared" si="3479"/>
        <v>0</v>
      </c>
      <c r="EA958" s="375">
        <f t="shared" si="3480"/>
        <v>1</v>
      </c>
      <c r="EB958" s="375">
        <f t="shared" si="3481"/>
        <v>0</v>
      </c>
      <c r="EC958" s="375">
        <f t="shared" si="3482"/>
        <v>0</v>
      </c>
      <c r="ED958" s="375">
        <f t="shared" si="3483"/>
        <v>1</v>
      </c>
      <c r="EE958" s="375">
        <f t="shared" si="3484"/>
        <v>0</v>
      </c>
      <c r="EF958" s="375">
        <f t="shared" si="3485"/>
        <v>0</v>
      </c>
      <c r="EG958" s="375">
        <f t="shared" si="3486"/>
        <v>1</v>
      </c>
      <c r="EH958" s="375">
        <f t="shared" si="3487"/>
        <v>0</v>
      </c>
      <c r="EI958" s="375">
        <f t="shared" si="3488"/>
        <v>0</v>
      </c>
      <c r="EJ958" s="375">
        <f t="shared" si="3489"/>
        <v>1</v>
      </c>
      <c r="EK958" s="375">
        <f t="shared" si="3490"/>
        <v>0</v>
      </c>
      <c r="EL958" s="375">
        <f t="shared" si="3491"/>
        <v>0</v>
      </c>
      <c r="EM958" s="375">
        <f t="shared" si="3492"/>
        <v>1</v>
      </c>
      <c r="EN958" s="375">
        <f t="shared" si="3493"/>
        <v>0</v>
      </c>
      <c r="EO958" s="375">
        <f t="shared" si="3494"/>
        <v>0</v>
      </c>
      <c r="EP958" s="375">
        <f t="shared" si="3495"/>
        <v>1</v>
      </c>
      <c r="EQ958" s="375">
        <f t="shared" si="3496"/>
        <v>0</v>
      </c>
      <c r="ER958" s="375">
        <f t="shared" si="3497"/>
        <v>0</v>
      </c>
      <c r="ES958" s="375">
        <f t="shared" si="3498"/>
        <v>1</v>
      </c>
      <c r="ET958" s="375">
        <f t="shared" si="3499"/>
        <v>0</v>
      </c>
      <c r="EU958" s="375">
        <f t="shared" si="3500"/>
        <v>0</v>
      </c>
      <c r="EV958" s="375">
        <f t="shared" si="3501"/>
        <v>1</v>
      </c>
      <c r="EW958" s="375">
        <f t="shared" si="3502"/>
        <v>0</v>
      </c>
      <c r="EX958" s="375">
        <f t="shared" si="3503"/>
        <v>0</v>
      </c>
      <c r="EY958" s="375">
        <f t="shared" si="3504"/>
        <v>1</v>
      </c>
      <c r="EZ958" s="375">
        <f t="shared" si="3505"/>
        <v>0</v>
      </c>
      <c r="FA958" s="375">
        <f t="shared" si="3506"/>
        <v>0</v>
      </c>
      <c r="FB958" s="375">
        <f t="shared" si="3507"/>
        <v>1</v>
      </c>
      <c r="FC958" s="375">
        <f t="shared" si="3508"/>
        <v>0</v>
      </c>
      <c r="FD958" s="375">
        <f t="shared" si="3509"/>
        <v>0</v>
      </c>
      <c r="FE958" s="376"/>
      <c r="FF958" s="372"/>
      <c r="FG958" s="372"/>
      <c r="FH958" s="372"/>
      <c r="FI958" s="372"/>
      <c r="FJ958" s="372"/>
      <c r="FK958" s="372"/>
      <c r="FL958" s="372"/>
      <c r="FM958" s="372"/>
      <c r="FN958" s="372"/>
      <c r="FO958" s="372"/>
      <c r="FP958" s="372"/>
      <c r="FQ958" s="372"/>
      <c r="FR958" s="372"/>
      <c r="FS958" s="372"/>
      <c r="FT958" s="372"/>
      <c r="FU958" s="372"/>
      <c r="FV958" s="372"/>
      <c r="FW958" s="372"/>
      <c r="FX958" s="372"/>
      <c r="FY958" s="372"/>
      <c r="FZ958" s="372"/>
      <c r="GA958" s="372"/>
      <c r="GB958" s="372"/>
      <c r="GC958" s="372"/>
      <c r="GD958" s="372"/>
      <c r="GE958" s="372"/>
      <c r="GF958" s="372"/>
      <c r="GG958" s="372"/>
      <c r="GH958" s="372"/>
      <c r="GI958" s="372"/>
      <c r="GJ958" s="372"/>
      <c r="GK958" s="372"/>
      <c r="GL958" s="372"/>
      <c r="GM958" s="372"/>
      <c r="GN958" s="372"/>
      <c r="GO958" s="372"/>
      <c r="GP958" s="372"/>
      <c r="GQ958" s="372"/>
      <c r="GR958" s="372"/>
      <c r="GS958" s="372"/>
      <c r="GT958" s="372"/>
      <c r="GU958" s="372"/>
      <c r="GV958" s="372"/>
      <c r="GW958" s="372"/>
      <c r="GX958" s="372"/>
      <c r="GY958" s="372"/>
      <c r="GZ958" s="372"/>
      <c r="HA958" s="372"/>
      <c r="HB958" s="372"/>
      <c r="HC958" s="372"/>
    </row>
    <row r="959" spans="1:211" s="373" customFormat="1" ht="15" hidden="1" customHeight="1" outlineLevel="1" x14ac:dyDescent="0.2">
      <c r="A959" s="366">
        <f>SWDATA!O944</f>
        <v>0</v>
      </c>
      <c r="B959" s="366">
        <f>SWDATA!M944</f>
        <v>0</v>
      </c>
      <c r="C959" s="351">
        <f>IF(AND(SWDATA!M944=1,SWDATA!Q944="promotions"),SWDATA!P944,0)</f>
        <v>0</v>
      </c>
      <c r="D959" s="367">
        <f>ROW(SWDATA!M944)</f>
        <v>944</v>
      </c>
      <c r="E959" s="368">
        <f t="shared" si="3513"/>
        <v>0</v>
      </c>
      <c r="F959" s="369">
        <f t="shared" ref="F959:F1022" si="3515">IF(NOT(ISERROR(SEARCH("Kg",P959))),3,IF(NOT(ISERROR(SEARCH("/Unit",P959))),2,IF(NOT(ISERROR(SEARCH("Pct",P959))),2,1)))</f>
        <v>1</v>
      </c>
      <c r="G959" s="366" t="str">
        <f t="shared" ref="G959:G1022" si="3516">IF(NOT(ISERROR(SEARCH("U",P959))),"U",IF(NOT(ISERROR(SEARCH("Pct",P959))),"Pct",""))</f>
        <v/>
      </c>
      <c r="H959" s="370"/>
      <c r="J959" s="238">
        <f t="shared" ref="J959:J1022" si="3517">IF(ISERROR(FIND(":-1",A959)),A959,0)</f>
        <v>0</v>
      </c>
      <c r="K959" s="239" t="str">
        <f t="shared" ref="K959:K1022" si="3518">IF(NOT(ISERROR(SEARCH("(Cost)",P959))),"C",IF(NOT(ISERROR(SEARCH("(EURO)",P959))),"R",IF(NOT(ISERROR(SEARCH("marg",P959))),"M",IF(OR(NOT(ISERROR(SEARCH("(Rev/",P959))),NOT(ISERROR(SEARCH("(Pct)",P959)))),"P",IF(NOT(ISERROR(SEARCH("Units",P959))),"U","")))))</f>
        <v/>
      </c>
      <c r="L959" s="342"/>
      <c r="M959" s="345"/>
      <c r="N959" s="340" t="str">
        <f>IF(LEN(SWDATA!F944)=0,"",N958)</f>
        <v/>
      </c>
      <c r="O959" s="296" t="str">
        <f>IF(LEN(SWDATA!G944)=0,"",O958)</f>
        <v/>
      </c>
      <c r="P959" s="297" t="str">
        <f>IF(LEN(SWDATA!C944)=0,"",SWDATA!C944)</f>
        <v/>
      </c>
      <c r="Q959" s="312" t="str">
        <f t="shared" ref="Q959:Q1022" si="3519">P959</f>
        <v/>
      </c>
      <c r="R959" s="223" t="s">
        <v>261</v>
      </c>
      <c r="S959" s="224"/>
      <c r="T959" s="224"/>
      <c r="U959" s="264" t="s">
        <v>613</v>
      </c>
      <c r="V959" s="205" t="s">
        <v>221</v>
      </c>
      <c r="W959" s="266">
        <f>IF(OR(Is_Loading,LEN($A959)=0),"",SWDATA!P944)</f>
        <v>0</v>
      </c>
      <c r="X959" s="267">
        <f>IF(OR(Is_Loading,LEN($A959)=0),"",SWDATA!Q944)</f>
        <v>0</v>
      </c>
      <c r="Y959" s="267">
        <f>IF(OR(Is_Loading,LEN($A959)=0),"",SWDATA!R944)</f>
        <v>0</v>
      </c>
      <c r="Z959" s="266" t="str">
        <f t="shared" si="3514"/>
        <v/>
      </c>
      <c r="AA959" s="266">
        <f>IF(OR(Is_Loading,LEN($A959)=0),"",SWDATA!T944)</f>
        <v>0</v>
      </c>
      <c r="AB959" s="267">
        <f>IF(OR(Is_Loading,LEN($A959)=0),"",SWDATA!U944)</f>
        <v>0</v>
      </c>
      <c r="AC959" s="267">
        <f>IF(OR(Is_Loading,LEN($A959)=0),"",SWDATA!V944)</f>
        <v>0</v>
      </c>
      <c r="AD959" s="266" t="str">
        <f t="shared" ref="AD959:AD1022" si="3520">IF($A959=0,"",CHOOSE($F959,SUM(AA959:AC959),SUM(AA959:AC959)/3,AC959))</f>
        <v/>
      </c>
      <c r="AE959" s="266">
        <f>IF(OR(Is_Loading,LEN($A959)=0),"",SWDATA!X944)</f>
        <v>0</v>
      </c>
      <c r="AF959" s="267">
        <f>IF(OR(Is_Loading,LEN($A959)=0),"",SWDATA!Y944)</f>
        <v>0</v>
      </c>
      <c r="AG959" s="267">
        <f>IF(OR(Is_Loading,LEN($A959)=0),"",SWDATA!Z944)</f>
        <v>0</v>
      </c>
      <c r="AH959" s="266" t="str">
        <f t="shared" ref="AH959:AH1022" si="3521">IF($A959=0,"",CHOOSE($F959,SUM(AE959:AG959),SUM(AE959:AG959)/3,AG959))</f>
        <v/>
      </c>
      <c r="AI959" s="266">
        <f>IF(OR(Is_Loading,LEN($A959)=0),"",SWDATA!AB944)</f>
        <v>0</v>
      </c>
      <c r="AJ959" s="267">
        <f>IF(OR(Is_Loading,LEN($A959)=0),"",SWDATA!AC944)</f>
        <v>0</v>
      </c>
      <c r="AK959" s="267">
        <f>IF(OR(Is_Loading,LEN($A959)=0),"",SWDATA!AD944)</f>
        <v>0</v>
      </c>
      <c r="AL959" s="266" t="str">
        <f t="shared" ref="AL959:AL1022" si="3522">IF($A959=0,"",CHOOSE($F959,SUM(AI959:AK959),SUM(AI959:AK959)/3,AK959))</f>
        <v/>
      </c>
      <c r="AM959" s="266">
        <f>IF(OR(Is_Loading,LEN($A959)=0),"",SWDATA!AF944)</f>
        <v>0</v>
      </c>
      <c r="AN959" s="267">
        <f>IF(OR(Is_Loading,LEN($A959)=0),"",SWDATA!AG944)</f>
        <v>0</v>
      </c>
      <c r="AO959" s="323">
        <f>IF(OR(Is_Loading,LEN($A959)=0),"",SWDATA!AH944)</f>
        <v>0</v>
      </c>
      <c r="AP959" s="320" t="str">
        <f t="shared" ref="AP959:AP1022" si="3523">IF($A959=0,"",CHOOSE($F959,SUM(AM959:AO959),SUM(AM959:AO959)/3,AO959))</f>
        <v/>
      </c>
      <c r="AQ959" s="266">
        <f>IF(OR(Is_Loading,LEN($A959)=0),"",SWDATA!AJ944)</f>
        <v>0</v>
      </c>
      <c r="AR959" s="267">
        <f>IF(OR(Is_Loading,LEN($A959)=0),"",SWDATA!AK944)</f>
        <v>0</v>
      </c>
      <c r="AS959" s="267">
        <f>IF(OR(Is_Loading,LEN($A959)=0),"",SWDATA!AL944)</f>
        <v>0</v>
      </c>
      <c r="AT959" s="266" t="str">
        <f t="shared" ref="AT959:AT1022" si="3524">IF($A959=0,"",CHOOSE($F959,SUM(AQ959:AS959),SUM(AQ959:AS959)/3,AS959))</f>
        <v/>
      </c>
      <c r="AU959" s="266">
        <f>IF(OR(Is_Loading,LEN($A959)=0),"",SWDATA!AN944)</f>
        <v>0</v>
      </c>
      <c r="AV959" s="267">
        <f>IF(OR(Is_Loading,LEN($A959)=0),"",SWDATA!AO944)</f>
        <v>0</v>
      </c>
      <c r="AW959" s="267">
        <f>IF(OR(Is_Loading,LEN($A959)=0),"",SWDATA!AP944)</f>
        <v>0</v>
      </c>
      <c r="AX959" s="266" t="str">
        <f t="shared" ref="AX959:AX1022" si="3525">IF($A959=0,"",CHOOSE($F959,SUM(AU959:AW959),SUM(AU959:AW959)/3,AW959))</f>
        <v/>
      </c>
      <c r="AY959" s="266">
        <f>IF(OR(Is_Loading,LEN($A959)=0),"",SWDATA!AR944)</f>
        <v>0</v>
      </c>
      <c r="AZ959" s="267">
        <f>IF(OR(Is_Loading,LEN($A959)=0),"",SWDATA!AS944)</f>
        <v>0</v>
      </c>
      <c r="BA959" s="267">
        <f>IF(OR(Is_Loading,LEN($A959)=0),"",SWDATA!AT944)</f>
        <v>0</v>
      </c>
      <c r="BB959" s="266" t="str">
        <f t="shared" ref="BB959:BB1022" si="3526">IF($A959=0,"",CHOOSE($F959,SUM(AY959:BA959),SUM(AY959:BA959)/3,BA959))</f>
        <v/>
      </c>
      <c r="BC959" s="266">
        <f>IF(OR(Is_Loading,LEN($A959)=0),"",SWDATA!AV944)</f>
        <v>0</v>
      </c>
      <c r="BD959" s="267">
        <f>IF(OR(Is_Loading,LEN($A959)=0),"",SWDATA!AW944)</f>
        <v>0</v>
      </c>
      <c r="BE959" s="323">
        <f>IF(OR(Is_Loading,LEN($A959)=0),"",SWDATA!AX944)</f>
        <v>0</v>
      </c>
      <c r="BF959" s="320" t="str">
        <f t="shared" ref="BF959:BF1022" si="3527">IF($A959=0,"",CHOOSE($F959,SUM(BC959:BE959),SUM(BC959:BE959)/3,BE959))</f>
        <v/>
      </c>
      <c r="BG959" s="11"/>
      <c r="BH959" s="11"/>
      <c r="BI959" s="11"/>
      <c r="BJ959" s="11"/>
      <c r="BK959" s="11"/>
      <c r="BL959" s="11"/>
      <c r="BM959" s="11"/>
      <c r="BN959" s="11"/>
      <c r="BO959" s="11"/>
      <c r="BP959" s="11"/>
      <c r="BQ959" s="11"/>
      <c r="BR959" s="11"/>
      <c r="BS959" s="11"/>
      <c r="BT959" s="11"/>
      <c r="BU959" s="11"/>
      <c r="BV959" s="11"/>
      <c r="BW959" s="11"/>
      <c r="BX959" s="11"/>
      <c r="BY959" s="11"/>
      <c r="BZ959" s="11"/>
      <c r="CA959" s="11"/>
      <c r="CB959" s="11"/>
      <c r="CC959" s="11"/>
      <c r="CD959" s="11"/>
      <c r="CE959" s="11"/>
      <c r="CF959" s="11"/>
      <c r="CG959" s="11"/>
      <c r="CH959" s="11"/>
      <c r="CI959" s="11"/>
      <c r="CJ959" s="11"/>
      <c r="CK959" s="11"/>
      <c r="CL959" s="11"/>
      <c r="CM959" s="11"/>
      <c r="CN959" s="351"/>
      <c r="CO959" s="351"/>
      <c r="CP959" s="351"/>
      <c r="CQ959" s="351"/>
      <c r="CR959" s="351"/>
      <c r="CS959" s="351"/>
      <c r="CT959" s="351"/>
      <c r="CU959" s="351"/>
      <c r="CV959" s="351"/>
      <c r="CW959" s="351"/>
      <c r="CX959" s="351"/>
      <c r="CY959" s="351"/>
      <c r="CZ959" s="351"/>
      <c r="DA959" s="351"/>
      <c r="DB959" s="351"/>
      <c r="DC959" s="351"/>
      <c r="DD959" s="351"/>
      <c r="DE959" s="351"/>
      <c r="DF959" s="351"/>
      <c r="DG959" s="351"/>
      <c r="DH959" s="351"/>
      <c r="DI959" s="351"/>
      <c r="DJ959" s="351"/>
      <c r="DK959" s="351"/>
      <c r="DL959" s="351"/>
      <c r="DM959" s="351"/>
      <c r="DN959" s="351"/>
      <c r="DS959" s="372"/>
      <c r="DT959" s="374"/>
      <c r="DU959" s="375"/>
      <c r="DV959" s="375"/>
      <c r="DW959" s="375"/>
      <c r="DX959" s="375">
        <v>1</v>
      </c>
      <c r="DY959" s="375">
        <f t="shared" si="3478"/>
        <v>0</v>
      </c>
      <c r="DZ959" s="375">
        <f t="shared" si="3479"/>
        <v>0</v>
      </c>
      <c r="EA959" s="375">
        <f t="shared" si="3480"/>
        <v>1</v>
      </c>
      <c r="EB959" s="375">
        <f t="shared" si="3481"/>
        <v>0</v>
      </c>
      <c r="EC959" s="375">
        <f t="shared" si="3482"/>
        <v>0</v>
      </c>
      <c r="ED959" s="375">
        <f t="shared" si="3483"/>
        <v>1</v>
      </c>
      <c r="EE959" s="375">
        <f t="shared" si="3484"/>
        <v>0</v>
      </c>
      <c r="EF959" s="375">
        <f t="shared" si="3485"/>
        <v>0</v>
      </c>
      <c r="EG959" s="375">
        <f t="shared" si="3486"/>
        <v>1</v>
      </c>
      <c r="EH959" s="375">
        <f t="shared" si="3487"/>
        <v>0</v>
      </c>
      <c r="EI959" s="375">
        <f t="shared" si="3488"/>
        <v>0</v>
      </c>
      <c r="EJ959" s="375">
        <f t="shared" si="3489"/>
        <v>1</v>
      </c>
      <c r="EK959" s="375">
        <f t="shared" si="3490"/>
        <v>0</v>
      </c>
      <c r="EL959" s="375">
        <f t="shared" si="3491"/>
        <v>0</v>
      </c>
      <c r="EM959" s="375">
        <f t="shared" si="3492"/>
        <v>1</v>
      </c>
      <c r="EN959" s="375">
        <f t="shared" si="3493"/>
        <v>0</v>
      </c>
      <c r="EO959" s="375">
        <f t="shared" si="3494"/>
        <v>0</v>
      </c>
      <c r="EP959" s="375">
        <f t="shared" si="3495"/>
        <v>1</v>
      </c>
      <c r="EQ959" s="375">
        <f t="shared" si="3496"/>
        <v>0</v>
      </c>
      <c r="ER959" s="375">
        <f t="shared" si="3497"/>
        <v>0</v>
      </c>
      <c r="ES959" s="375">
        <f t="shared" si="3498"/>
        <v>1</v>
      </c>
      <c r="ET959" s="375">
        <f t="shared" si="3499"/>
        <v>0</v>
      </c>
      <c r="EU959" s="375">
        <f t="shared" si="3500"/>
        <v>0</v>
      </c>
      <c r="EV959" s="375">
        <f t="shared" si="3501"/>
        <v>1</v>
      </c>
      <c r="EW959" s="375">
        <f t="shared" si="3502"/>
        <v>0</v>
      </c>
      <c r="EX959" s="375">
        <f t="shared" si="3503"/>
        <v>0</v>
      </c>
      <c r="EY959" s="375">
        <f t="shared" si="3504"/>
        <v>1</v>
      </c>
      <c r="EZ959" s="375">
        <f t="shared" si="3505"/>
        <v>0</v>
      </c>
      <c r="FA959" s="375">
        <f t="shared" si="3506"/>
        <v>0</v>
      </c>
      <c r="FB959" s="375">
        <f t="shared" si="3507"/>
        <v>1</v>
      </c>
      <c r="FC959" s="375">
        <f t="shared" si="3508"/>
        <v>0</v>
      </c>
      <c r="FD959" s="375">
        <f t="shared" si="3509"/>
        <v>0</v>
      </c>
      <c r="FE959" s="376"/>
      <c r="FF959" s="372"/>
      <c r="FG959" s="372"/>
      <c r="FH959" s="372"/>
      <c r="FI959" s="372"/>
      <c r="FJ959" s="372"/>
      <c r="FK959" s="372"/>
      <c r="FL959" s="372"/>
      <c r="FM959" s="372"/>
      <c r="FN959" s="372"/>
      <c r="FO959" s="372"/>
      <c r="FP959" s="372"/>
      <c r="FQ959" s="372"/>
      <c r="FR959" s="372"/>
      <c r="FS959" s="372"/>
      <c r="FT959" s="372"/>
      <c r="FU959" s="372"/>
      <c r="FV959" s="372"/>
      <c r="FW959" s="372"/>
      <c r="FX959" s="372"/>
      <c r="FY959" s="372"/>
      <c r="FZ959" s="372"/>
      <c r="GA959" s="372"/>
      <c r="GB959" s="372"/>
      <c r="GC959" s="372"/>
      <c r="GD959" s="372"/>
      <c r="GE959" s="372"/>
      <c r="GF959" s="372"/>
      <c r="GG959" s="372"/>
      <c r="GH959" s="372"/>
      <c r="GI959" s="372"/>
      <c r="GJ959" s="372"/>
      <c r="GK959" s="372"/>
      <c r="GL959" s="372"/>
      <c r="GM959" s="372"/>
      <c r="GN959" s="372"/>
      <c r="GO959" s="372"/>
      <c r="GP959" s="372"/>
      <c r="GQ959" s="372"/>
      <c r="GR959" s="372"/>
      <c r="GS959" s="372"/>
      <c r="GT959" s="372"/>
      <c r="GU959" s="372"/>
      <c r="GV959" s="372"/>
      <c r="GW959" s="372"/>
      <c r="GX959" s="372"/>
      <c r="GY959" s="372"/>
      <c r="GZ959" s="372"/>
      <c r="HA959" s="372"/>
      <c r="HB959" s="372"/>
      <c r="HC959" s="372"/>
    </row>
    <row r="960" spans="1:211" s="373" customFormat="1" ht="15" hidden="1" customHeight="1" outlineLevel="1" x14ac:dyDescent="0.2">
      <c r="A960" s="366">
        <f>SWDATA!O945</f>
        <v>0</v>
      </c>
      <c r="B960" s="366">
        <f>SWDATA!M945</f>
        <v>0</v>
      </c>
      <c r="C960" s="351">
        <f>IF(AND(SWDATA!M945=1,SWDATA!Q945="promotions"),SWDATA!P945,0)</f>
        <v>0</v>
      </c>
      <c r="D960" s="367">
        <f>ROW(SWDATA!M945)</f>
        <v>945</v>
      </c>
      <c r="E960" s="368">
        <f t="shared" si="3513"/>
        <v>0</v>
      </c>
      <c r="F960" s="369">
        <f t="shared" si="3515"/>
        <v>1</v>
      </c>
      <c r="G960" s="366" t="str">
        <f t="shared" si="3516"/>
        <v/>
      </c>
      <c r="H960" s="370"/>
      <c r="J960" s="238">
        <f t="shared" si="3517"/>
        <v>0</v>
      </c>
      <c r="K960" s="239" t="str">
        <f t="shared" si="3518"/>
        <v/>
      </c>
      <c r="L960" s="342"/>
      <c r="M960" s="345"/>
      <c r="N960" s="340" t="str">
        <f>IF(LEN(SWDATA!F945)=0,"",N959)</f>
        <v/>
      </c>
      <c r="O960" s="296" t="str">
        <f>IF(LEN(SWDATA!G945)=0,"",O959)</f>
        <v/>
      </c>
      <c r="P960" s="297" t="str">
        <f>IF(LEN(SWDATA!C945)=0,"",SWDATA!C945)</f>
        <v/>
      </c>
      <c r="Q960" s="312" t="str">
        <f t="shared" si="3519"/>
        <v/>
      </c>
      <c r="R960" s="223" t="s">
        <v>261</v>
      </c>
      <c r="S960" s="224" t="s">
        <v>485</v>
      </c>
      <c r="T960" s="224"/>
      <c r="U960" s="264" t="s">
        <v>609</v>
      </c>
      <c r="V960" s="205" t="s">
        <v>221</v>
      </c>
      <c r="W960" s="266">
        <f>IF(OR(Is_Loading,LEN($A960)=0),"",SWDATA!P945)</f>
        <v>0</v>
      </c>
      <c r="X960" s="267">
        <f>IF(OR(Is_Loading,LEN($A960)=0),"",SWDATA!Q945)</f>
        <v>0</v>
      </c>
      <c r="Y960" s="267">
        <f>IF(OR(Is_Loading,LEN($A960)=0),"",SWDATA!R945)</f>
        <v>0</v>
      </c>
      <c r="Z960" s="266" t="str">
        <f t="shared" si="3514"/>
        <v/>
      </c>
      <c r="AA960" s="266">
        <f>IF(OR(Is_Loading,LEN($A960)=0),"",SWDATA!T945)</f>
        <v>0</v>
      </c>
      <c r="AB960" s="267">
        <f>IF(OR(Is_Loading,LEN($A960)=0),"",SWDATA!U945)</f>
        <v>0</v>
      </c>
      <c r="AC960" s="267">
        <f>IF(OR(Is_Loading,LEN($A960)=0),"",SWDATA!V945)</f>
        <v>0</v>
      </c>
      <c r="AD960" s="266" t="str">
        <f t="shared" si="3520"/>
        <v/>
      </c>
      <c r="AE960" s="266">
        <f>IF(OR(Is_Loading,LEN($A960)=0),"",SWDATA!X945)</f>
        <v>0</v>
      </c>
      <c r="AF960" s="267">
        <f>IF(OR(Is_Loading,LEN($A960)=0),"",SWDATA!Y945)</f>
        <v>0</v>
      </c>
      <c r="AG960" s="267">
        <f>IF(OR(Is_Loading,LEN($A960)=0),"",SWDATA!Z945)</f>
        <v>0</v>
      </c>
      <c r="AH960" s="266" t="str">
        <f t="shared" si="3521"/>
        <v/>
      </c>
      <c r="AI960" s="266">
        <f>IF(OR(Is_Loading,LEN($A960)=0),"",SWDATA!AB945)</f>
        <v>0</v>
      </c>
      <c r="AJ960" s="267">
        <f>IF(OR(Is_Loading,LEN($A960)=0),"",SWDATA!AC945)</f>
        <v>0</v>
      </c>
      <c r="AK960" s="267">
        <f>IF(OR(Is_Loading,LEN($A960)=0),"",SWDATA!AD945)</f>
        <v>0</v>
      </c>
      <c r="AL960" s="266" t="str">
        <f t="shared" si="3522"/>
        <v/>
      </c>
      <c r="AM960" s="266">
        <f>IF(OR(Is_Loading,LEN($A960)=0),"",SWDATA!AF945)</f>
        <v>0</v>
      </c>
      <c r="AN960" s="267">
        <f>IF(OR(Is_Loading,LEN($A960)=0),"",SWDATA!AG945)</f>
        <v>0</v>
      </c>
      <c r="AO960" s="323">
        <f>IF(OR(Is_Loading,LEN($A960)=0),"",SWDATA!AH945)</f>
        <v>0</v>
      </c>
      <c r="AP960" s="320" t="str">
        <f t="shared" si="3523"/>
        <v/>
      </c>
      <c r="AQ960" s="266">
        <f>IF(OR(Is_Loading,LEN($A960)=0),"",SWDATA!AJ945)</f>
        <v>0</v>
      </c>
      <c r="AR960" s="267">
        <f>IF(OR(Is_Loading,LEN($A960)=0),"",SWDATA!AK945)</f>
        <v>0</v>
      </c>
      <c r="AS960" s="267">
        <f>IF(OR(Is_Loading,LEN($A960)=0),"",SWDATA!AL945)</f>
        <v>0</v>
      </c>
      <c r="AT960" s="266" t="str">
        <f t="shared" si="3524"/>
        <v/>
      </c>
      <c r="AU960" s="266">
        <f>IF(OR(Is_Loading,LEN($A960)=0),"",SWDATA!AN945)</f>
        <v>0</v>
      </c>
      <c r="AV960" s="267">
        <f>IF(OR(Is_Loading,LEN($A960)=0),"",SWDATA!AO945)</f>
        <v>0</v>
      </c>
      <c r="AW960" s="267">
        <f>IF(OR(Is_Loading,LEN($A960)=0),"",SWDATA!AP945)</f>
        <v>0</v>
      </c>
      <c r="AX960" s="266" t="str">
        <f t="shared" si="3525"/>
        <v/>
      </c>
      <c r="AY960" s="266">
        <f>IF(OR(Is_Loading,LEN($A960)=0),"",SWDATA!AR945)</f>
        <v>0</v>
      </c>
      <c r="AZ960" s="267">
        <f>IF(OR(Is_Loading,LEN($A960)=0),"",SWDATA!AS945)</f>
        <v>0</v>
      </c>
      <c r="BA960" s="267">
        <f>IF(OR(Is_Loading,LEN($A960)=0),"",SWDATA!AT945)</f>
        <v>0</v>
      </c>
      <c r="BB960" s="266" t="str">
        <f t="shared" si="3526"/>
        <v/>
      </c>
      <c r="BC960" s="266">
        <f>IF(OR(Is_Loading,LEN($A960)=0),"",SWDATA!AV945)</f>
        <v>0</v>
      </c>
      <c r="BD960" s="267">
        <f>IF(OR(Is_Loading,LEN($A960)=0),"",SWDATA!AW945)</f>
        <v>0</v>
      </c>
      <c r="BE960" s="323">
        <f>IF(OR(Is_Loading,LEN($A960)=0),"",SWDATA!AX945)</f>
        <v>0</v>
      </c>
      <c r="BF960" s="320" t="str">
        <f t="shared" si="3527"/>
        <v/>
      </c>
      <c r="BG960" s="11"/>
      <c r="BH960" s="11"/>
      <c r="BI960" s="11"/>
      <c r="BJ960" s="11"/>
      <c r="BK960" s="11"/>
      <c r="BL960" s="11"/>
      <c r="BM960" s="11"/>
      <c r="BN960" s="11"/>
      <c r="BO960" s="11"/>
      <c r="BP960" s="11"/>
      <c r="BQ960" s="11"/>
      <c r="BR960" s="11"/>
      <c r="BS960" s="11"/>
      <c r="BT960" s="11"/>
      <c r="BU960" s="11"/>
      <c r="BV960" s="11"/>
      <c r="BW960" s="11"/>
      <c r="BX960" s="11"/>
      <c r="BY960" s="11"/>
      <c r="BZ960" s="11"/>
      <c r="CA960" s="11"/>
      <c r="CB960" s="11"/>
      <c r="CC960" s="11"/>
      <c r="CD960" s="11"/>
      <c r="CE960" s="11"/>
      <c r="CF960" s="11"/>
      <c r="CG960" s="11"/>
      <c r="CH960" s="11"/>
      <c r="CI960" s="11"/>
      <c r="CJ960" s="11"/>
      <c r="CK960" s="11"/>
      <c r="CL960" s="11"/>
      <c r="CM960" s="11"/>
      <c r="CN960" s="351"/>
      <c r="CO960" s="351"/>
      <c r="CP960" s="351"/>
      <c r="CQ960" s="351"/>
      <c r="CR960" s="351"/>
      <c r="CS960" s="351"/>
      <c r="CT960" s="351"/>
      <c r="CU960" s="351"/>
      <c r="CV960" s="351"/>
      <c r="CW960" s="351"/>
      <c r="CX960" s="351"/>
      <c r="CY960" s="351"/>
      <c r="CZ960" s="351"/>
      <c r="DA960" s="351"/>
      <c r="DB960" s="351"/>
      <c r="DC960" s="351"/>
      <c r="DD960" s="351"/>
      <c r="DE960" s="351"/>
      <c r="DF960" s="351"/>
      <c r="DG960" s="351"/>
      <c r="DH960" s="351"/>
      <c r="DI960" s="351"/>
      <c r="DJ960" s="351"/>
      <c r="DK960" s="351"/>
      <c r="DL960" s="351"/>
      <c r="DM960" s="351"/>
      <c r="DN960" s="351"/>
      <c r="DS960" s="372"/>
      <c r="DT960" s="374"/>
      <c r="DU960" s="375"/>
      <c r="DV960" s="375"/>
      <c r="DW960" s="375"/>
      <c r="DX960" s="375">
        <v>1</v>
      </c>
      <c r="DY960" s="375">
        <f t="shared" si="3478"/>
        <v>0</v>
      </c>
      <c r="DZ960" s="375">
        <f t="shared" si="3479"/>
        <v>0</v>
      </c>
      <c r="EA960" s="375">
        <f t="shared" si="3480"/>
        <v>1</v>
      </c>
      <c r="EB960" s="375">
        <f t="shared" si="3481"/>
        <v>0</v>
      </c>
      <c r="EC960" s="375">
        <f t="shared" si="3482"/>
        <v>0</v>
      </c>
      <c r="ED960" s="375">
        <f t="shared" si="3483"/>
        <v>1</v>
      </c>
      <c r="EE960" s="375">
        <f t="shared" si="3484"/>
        <v>0</v>
      </c>
      <c r="EF960" s="375">
        <f t="shared" si="3485"/>
        <v>0</v>
      </c>
      <c r="EG960" s="375">
        <f t="shared" si="3486"/>
        <v>1</v>
      </c>
      <c r="EH960" s="375">
        <f t="shared" si="3487"/>
        <v>0</v>
      </c>
      <c r="EI960" s="375">
        <f t="shared" si="3488"/>
        <v>0</v>
      </c>
      <c r="EJ960" s="375">
        <f t="shared" si="3489"/>
        <v>1</v>
      </c>
      <c r="EK960" s="375">
        <f t="shared" si="3490"/>
        <v>0</v>
      </c>
      <c r="EL960" s="375">
        <f t="shared" si="3491"/>
        <v>0</v>
      </c>
      <c r="EM960" s="375">
        <f t="shared" si="3492"/>
        <v>1</v>
      </c>
      <c r="EN960" s="375">
        <f t="shared" si="3493"/>
        <v>0</v>
      </c>
      <c r="EO960" s="375">
        <f t="shared" si="3494"/>
        <v>0</v>
      </c>
      <c r="EP960" s="375">
        <f t="shared" si="3495"/>
        <v>1</v>
      </c>
      <c r="EQ960" s="375">
        <f t="shared" si="3496"/>
        <v>0</v>
      </c>
      <c r="ER960" s="375">
        <f t="shared" si="3497"/>
        <v>0</v>
      </c>
      <c r="ES960" s="375">
        <f t="shared" si="3498"/>
        <v>1</v>
      </c>
      <c r="ET960" s="375">
        <f t="shared" si="3499"/>
        <v>0</v>
      </c>
      <c r="EU960" s="375">
        <f t="shared" si="3500"/>
        <v>0</v>
      </c>
      <c r="EV960" s="375">
        <f t="shared" si="3501"/>
        <v>1</v>
      </c>
      <c r="EW960" s="375">
        <f t="shared" si="3502"/>
        <v>0</v>
      </c>
      <c r="EX960" s="375">
        <f t="shared" si="3503"/>
        <v>0</v>
      </c>
      <c r="EY960" s="375">
        <f t="shared" si="3504"/>
        <v>1</v>
      </c>
      <c r="EZ960" s="375">
        <f t="shared" si="3505"/>
        <v>0</v>
      </c>
      <c r="FA960" s="375">
        <f t="shared" si="3506"/>
        <v>0</v>
      </c>
      <c r="FB960" s="375">
        <f t="shared" si="3507"/>
        <v>1</v>
      </c>
      <c r="FC960" s="375">
        <f t="shared" si="3508"/>
        <v>0</v>
      </c>
      <c r="FD960" s="375">
        <f t="shared" si="3509"/>
        <v>0</v>
      </c>
      <c r="FE960" s="376"/>
      <c r="FF960" s="372"/>
      <c r="FG960" s="372"/>
      <c r="FH960" s="372"/>
      <c r="FI960" s="372"/>
      <c r="FJ960" s="372"/>
      <c r="FK960" s="372"/>
      <c r="FL960" s="372"/>
      <c r="FM960" s="372"/>
      <c r="FN960" s="372"/>
      <c r="FO960" s="372"/>
      <c r="FP960" s="372"/>
      <c r="FQ960" s="372"/>
      <c r="FR960" s="372"/>
      <c r="FS960" s="372"/>
      <c r="FT960" s="372"/>
      <c r="FU960" s="372"/>
      <c r="FV960" s="372"/>
      <c r="FW960" s="372"/>
      <c r="FX960" s="372"/>
      <c r="FY960" s="372"/>
      <c r="FZ960" s="372"/>
      <c r="GA960" s="372"/>
      <c r="GB960" s="372"/>
      <c r="GC960" s="372"/>
      <c r="GD960" s="372"/>
      <c r="GE960" s="372"/>
      <c r="GF960" s="372"/>
      <c r="GG960" s="372"/>
      <c r="GH960" s="372"/>
      <c r="GI960" s="372"/>
      <c r="GJ960" s="372"/>
      <c r="GK960" s="372"/>
      <c r="GL960" s="372"/>
      <c r="GM960" s="372"/>
      <c r="GN960" s="372"/>
      <c r="GO960" s="372"/>
      <c r="GP960" s="372"/>
      <c r="GQ960" s="372"/>
      <c r="GR960" s="372"/>
      <c r="GS960" s="372"/>
      <c r="GT960" s="372"/>
      <c r="GU960" s="372"/>
      <c r="GV960" s="372"/>
      <c r="GW960" s="372"/>
      <c r="GX960" s="372"/>
      <c r="GY960" s="372"/>
      <c r="GZ960" s="372"/>
      <c r="HA960" s="372"/>
      <c r="HB960" s="372"/>
      <c r="HC960" s="372"/>
    </row>
    <row r="961" spans="1:211" s="373" customFormat="1" ht="15" hidden="1" customHeight="1" outlineLevel="1" x14ac:dyDescent="0.2">
      <c r="A961" s="366">
        <f>SWDATA!O946</f>
        <v>0</v>
      </c>
      <c r="B961" s="366">
        <f>SWDATA!M946</f>
        <v>0</v>
      </c>
      <c r="C961" s="351">
        <f>IF(AND(SWDATA!M946=1,SWDATA!Q946="promotions"),SWDATA!P946,0)</f>
        <v>0</v>
      </c>
      <c r="D961" s="371">
        <f>ROW(SWDATA!M946)</f>
        <v>946</v>
      </c>
      <c r="E961" s="368">
        <f ca="1">IF(AND(B961=1,UPPER(HLOOKUP(D961,'Metrics &amp; Attributes View'!$13:$31,19,0))&lt;&gt;"SBOM"),1,0)</f>
        <v>0</v>
      </c>
      <c r="F961" s="369">
        <f t="shared" si="3515"/>
        <v>1</v>
      </c>
      <c r="G961" s="366" t="str">
        <f t="shared" si="3516"/>
        <v/>
      </c>
      <c r="H961" s="370"/>
      <c r="J961" s="238">
        <f t="shared" si="3517"/>
        <v>0</v>
      </c>
      <c r="K961" s="239" t="str">
        <f t="shared" si="3518"/>
        <v/>
      </c>
      <c r="L961" s="342"/>
      <c r="M961" s="345"/>
      <c r="N961" s="340" t="str">
        <f>IF(LEN(SWDATA!F946)=0,"",N960)</f>
        <v/>
      </c>
      <c r="O961" s="296" t="str">
        <f>IF(LEN(SWDATA!G946)=0,"",O960)</f>
        <v/>
      </c>
      <c r="P961" s="297" t="str">
        <f>IF(LEN(SWDATA!C946)=0,"",SWDATA!C946)</f>
        <v/>
      </c>
      <c r="Q961" s="312" t="str">
        <f t="shared" si="3519"/>
        <v/>
      </c>
      <c r="R961" s="223" t="s">
        <v>262</v>
      </c>
      <c r="S961" s="224"/>
      <c r="T961" s="224"/>
      <c r="U961" s="264" t="s">
        <v>627</v>
      </c>
      <c r="V961" s="205" t="s">
        <v>221</v>
      </c>
      <c r="W961" s="266">
        <f>IF(OR(Is_Loading,LEN($A961)=0),"",SWDATA!P946)</f>
        <v>0</v>
      </c>
      <c r="X961" s="267">
        <f>IF(OR(Is_Loading,LEN($A961)=0),"",SWDATA!Q946)</f>
        <v>0</v>
      </c>
      <c r="Y961" s="267">
        <f>IF(OR(Is_Loading,LEN($A961)=0),"",SWDATA!R946)</f>
        <v>0</v>
      </c>
      <c r="Z961" s="266" t="str">
        <f t="shared" si="3514"/>
        <v/>
      </c>
      <c r="AA961" s="266">
        <f>IF(OR(Is_Loading,LEN($A961)=0),"",SWDATA!T946)</f>
        <v>0</v>
      </c>
      <c r="AB961" s="267">
        <f>IF(OR(Is_Loading,LEN($A961)=0),"",SWDATA!U946)</f>
        <v>0</v>
      </c>
      <c r="AC961" s="267">
        <f>IF(OR(Is_Loading,LEN($A961)=0),"",SWDATA!V946)</f>
        <v>0</v>
      </c>
      <c r="AD961" s="266" t="str">
        <f t="shared" si="3520"/>
        <v/>
      </c>
      <c r="AE961" s="266">
        <f>IF(OR(Is_Loading,LEN($A961)=0),"",SWDATA!X946)</f>
        <v>0</v>
      </c>
      <c r="AF961" s="267">
        <f>IF(OR(Is_Loading,LEN($A961)=0),"",SWDATA!Y946)</f>
        <v>0</v>
      </c>
      <c r="AG961" s="267">
        <f>IF(OR(Is_Loading,LEN($A961)=0),"",SWDATA!Z946)</f>
        <v>0</v>
      </c>
      <c r="AH961" s="266" t="str">
        <f t="shared" si="3521"/>
        <v/>
      </c>
      <c r="AI961" s="266">
        <f>IF(OR(Is_Loading,LEN($A961)=0),"",SWDATA!AB946)</f>
        <v>0</v>
      </c>
      <c r="AJ961" s="267">
        <f>IF(OR(Is_Loading,LEN($A961)=0),"",SWDATA!AC946)</f>
        <v>0</v>
      </c>
      <c r="AK961" s="267">
        <f>IF(OR(Is_Loading,LEN($A961)=0),"",SWDATA!AD946)</f>
        <v>0</v>
      </c>
      <c r="AL961" s="266" t="str">
        <f t="shared" si="3522"/>
        <v/>
      </c>
      <c r="AM961" s="266">
        <f>IF(OR(Is_Loading,LEN($A961)=0),"",SWDATA!AF946)</f>
        <v>0</v>
      </c>
      <c r="AN961" s="267">
        <f>IF(OR(Is_Loading,LEN($A961)=0),"",SWDATA!AG946)</f>
        <v>0</v>
      </c>
      <c r="AO961" s="323">
        <f>IF(OR(Is_Loading,LEN($A961)=0),"",SWDATA!AH946)</f>
        <v>0</v>
      </c>
      <c r="AP961" s="320" t="str">
        <f t="shared" si="3523"/>
        <v/>
      </c>
      <c r="AQ961" s="266">
        <f>IF(OR(Is_Loading,LEN($A961)=0),"",SWDATA!AJ946)</f>
        <v>0</v>
      </c>
      <c r="AR961" s="267">
        <f>IF(OR(Is_Loading,LEN($A961)=0),"",SWDATA!AK946)</f>
        <v>0</v>
      </c>
      <c r="AS961" s="267">
        <f>IF(OR(Is_Loading,LEN($A961)=0),"",SWDATA!AL946)</f>
        <v>0</v>
      </c>
      <c r="AT961" s="266" t="str">
        <f t="shared" si="3524"/>
        <v/>
      </c>
      <c r="AU961" s="266">
        <f>IF(OR(Is_Loading,LEN($A961)=0),"",SWDATA!AN946)</f>
        <v>0</v>
      </c>
      <c r="AV961" s="267">
        <f>IF(OR(Is_Loading,LEN($A961)=0),"",SWDATA!AO946)</f>
        <v>0</v>
      </c>
      <c r="AW961" s="267">
        <f>IF(OR(Is_Loading,LEN($A961)=0),"",SWDATA!AP946)</f>
        <v>0</v>
      </c>
      <c r="AX961" s="266" t="str">
        <f t="shared" si="3525"/>
        <v/>
      </c>
      <c r="AY961" s="266">
        <f>IF(OR(Is_Loading,LEN($A961)=0),"",SWDATA!AR946)</f>
        <v>0</v>
      </c>
      <c r="AZ961" s="267">
        <f>IF(OR(Is_Loading,LEN($A961)=0),"",SWDATA!AS946)</f>
        <v>0</v>
      </c>
      <c r="BA961" s="267">
        <f>IF(OR(Is_Loading,LEN($A961)=0),"",SWDATA!AT946)</f>
        <v>0</v>
      </c>
      <c r="BB961" s="266" t="str">
        <f t="shared" si="3526"/>
        <v/>
      </c>
      <c r="BC961" s="266">
        <f>IF(OR(Is_Loading,LEN($A961)=0),"",SWDATA!AV946)</f>
        <v>0</v>
      </c>
      <c r="BD961" s="267">
        <f>IF(OR(Is_Loading,LEN($A961)=0),"",SWDATA!AW946)</f>
        <v>0</v>
      </c>
      <c r="BE961" s="323">
        <f>IF(OR(Is_Loading,LEN($A961)=0),"",SWDATA!AX946)</f>
        <v>0</v>
      </c>
      <c r="BF961" s="332" t="str">
        <f t="shared" si="3527"/>
        <v/>
      </c>
      <c r="BG961" s="11"/>
      <c r="BH961" s="11"/>
      <c r="BI961" s="11"/>
      <c r="BJ961" s="11"/>
      <c r="BK961" s="11"/>
      <c r="BL961" s="11"/>
      <c r="BM961" s="11"/>
      <c r="BN961" s="11"/>
      <c r="BO961" s="11"/>
      <c r="BP961" s="11"/>
      <c r="BQ961" s="11"/>
      <c r="BR961" s="11"/>
      <c r="BS961" s="11"/>
      <c r="BT961" s="11"/>
      <c r="BU961" s="11"/>
      <c r="BV961" s="11"/>
      <c r="BW961" s="11"/>
      <c r="BX961" s="11"/>
      <c r="BY961" s="11"/>
      <c r="BZ961" s="11"/>
      <c r="CA961" s="11"/>
      <c r="CB961" s="11"/>
      <c r="CC961" s="11"/>
      <c r="CD961" s="11"/>
      <c r="CE961" s="11"/>
      <c r="CF961" s="11"/>
      <c r="CG961" s="11"/>
      <c r="CH961" s="11"/>
      <c r="CI961" s="11"/>
      <c r="CJ961" s="11"/>
      <c r="CK961" s="11"/>
      <c r="CL961" s="11"/>
      <c r="CM961" s="11"/>
      <c r="CN961" s="351"/>
      <c r="CO961" s="351"/>
      <c r="CP961" s="351"/>
      <c r="CQ961" s="351"/>
      <c r="CR961" s="351"/>
      <c r="CS961" s="351"/>
      <c r="CT961" s="351"/>
      <c r="CU961" s="351"/>
      <c r="CV961" s="351"/>
      <c r="CW961" s="351"/>
      <c r="CX961" s="351"/>
      <c r="CY961" s="351"/>
      <c r="CZ961" s="351"/>
      <c r="DA961" s="351"/>
      <c r="DB961" s="351"/>
      <c r="DC961" s="351"/>
      <c r="DD961" s="351"/>
      <c r="DE961" s="351"/>
      <c r="DF961" s="351"/>
      <c r="DG961" s="351"/>
      <c r="DH961" s="351"/>
      <c r="DI961" s="351"/>
      <c r="DJ961" s="351"/>
      <c r="DK961" s="351"/>
      <c r="DL961" s="351"/>
      <c r="DM961" s="351"/>
      <c r="DN961" s="351"/>
      <c r="DS961" s="372"/>
      <c r="DT961" s="374"/>
      <c r="DU961" s="375"/>
      <c r="DV961" s="375"/>
      <c r="DW961" s="375"/>
      <c r="DX961" s="375">
        <v>1</v>
      </c>
      <c r="DY961" s="375">
        <f t="shared" si="3478"/>
        <v>0</v>
      </c>
      <c r="DZ961" s="375">
        <f t="shared" si="3479"/>
        <v>0</v>
      </c>
      <c r="EA961" s="375">
        <f t="shared" si="3480"/>
        <v>1</v>
      </c>
      <c r="EB961" s="375">
        <f t="shared" si="3481"/>
        <v>0</v>
      </c>
      <c r="EC961" s="375">
        <f t="shared" si="3482"/>
        <v>0</v>
      </c>
      <c r="ED961" s="375">
        <f t="shared" si="3483"/>
        <v>1</v>
      </c>
      <c r="EE961" s="375">
        <f t="shared" si="3484"/>
        <v>0</v>
      </c>
      <c r="EF961" s="375">
        <f t="shared" si="3485"/>
        <v>0</v>
      </c>
      <c r="EG961" s="375">
        <f t="shared" si="3486"/>
        <v>1</v>
      </c>
      <c r="EH961" s="375">
        <f t="shared" si="3487"/>
        <v>0</v>
      </c>
      <c r="EI961" s="375">
        <f t="shared" si="3488"/>
        <v>0</v>
      </c>
      <c r="EJ961" s="375">
        <f t="shared" si="3489"/>
        <v>1</v>
      </c>
      <c r="EK961" s="375">
        <f t="shared" si="3490"/>
        <v>0</v>
      </c>
      <c r="EL961" s="375">
        <f t="shared" si="3491"/>
        <v>0</v>
      </c>
      <c r="EM961" s="375">
        <f t="shared" si="3492"/>
        <v>1</v>
      </c>
      <c r="EN961" s="375">
        <f t="shared" si="3493"/>
        <v>0</v>
      </c>
      <c r="EO961" s="375">
        <f t="shared" si="3494"/>
        <v>0</v>
      </c>
      <c r="EP961" s="375">
        <f t="shared" si="3495"/>
        <v>1</v>
      </c>
      <c r="EQ961" s="375">
        <f t="shared" si="3496"/>
        <v>0</v>
      </c>
      <c r="ER961" s="375">
        <f t="shared" si="3497"/>
        <v>0</v>
      </c>
      <c r="ES961" s="375">
        <f t="shared" si="3498"/>
        <v>1</v>
      </c>
      <c r="ET961" s="375">
        <f t="shared" si="3499"/>
        <v>0</v>
      </c>
      <c r="EU961" s="375">
        <f t="shared" si="3500"/>
        <v>0</v>
      </c>
      <c r="EV961" s="375">
        <f t="shared" si="3501"/>
        <v>1</v>
      </c>
      <c r="EW961" s="375">
        <f t="shared" si="3502"/>
        <v>0</v>
      </c>
      <c r="EX961" s="375">
        <f t="shared" si="3503"/>
        <v>0</v>
      </c>
      <c r="EY961" s="375">
        <f t="shared" si="3504"/>
        <v>1</v>
      </c>
      <c r="EZ961" s="375">
        <f t="shared" si="3505"/>
        <v>0</v>
      </c>
      <c r="FA961" s="375">
        <f t="shared" si="3506"/>
        <v>0</v>
      </c>
      <c r="FB961" s="375">
        <f t="shared" si="3507"/>
        <v>1</v>
      </c>
      <c r="FC961" s="375">
        <f t="shared" si="3508"/>
        <v>0</v>
      </c>
      <c r="FD961" s="375">
        <f t="shared" si="3509"/>
        <v>0</v>
      </c>
      <c r="FE961" s="376"/>
      <c r="FF961" s="372"/>
      <c r="FG961" s="372"/>
      <c r="FH961" s="372"/>
      <c r="FI961" s="372"/>
      <c r="FJ961" s="372"/>
      <c r="FK961" s="372"/>
      <c r="FL961" s="372"/>
      <c r="FM961" s="372"/>
      <c r="FN961" s="372"/>
      <c r="FO961" s="372"/>
      <c r="FP961" s="372"/>
      <c r="FQ961" s="372"/>
      <c r="FR961" s="372"/>
      <c r="FS961" s="372"/>
      <c r="FT961" s="372"/>
      <c r="FU961" s="372"/>
      <c r="FV961" s="372"/>
      <c r="FW961" s="372"/>
      <c r="FX961" s="372"/>
      <c r="FY961" s="372"/>
      <c r="FZ961" s="372"/>
      <c r="GA961" s="372"/>
      <c r="GB961" s="372"/>
      <c r="GC961" s="372"/>
      <c r="GD961" s="372"/>
      <c r="GE961" s="372"/>
      <c r="GF961" s="372"/>
      <c r="GG961" s="372"/>
      <c r="GH961" s="372"/>
      <c r="GI961" s="372"/>
      <c r="GJ961" s="372"/>
      <c r="GK961" s="372"/>
      <c r="GL961" s="372"/>
      <c r="GM961" s="372"/>
      <c r="GN961" s="372"/>
      <c r="GO961" s="372"/>
      <c r="GP961" s="372"/>
      <c r="GQ961" s="372"/>
      <c r="GR961" s="372"/>
      <c r="GS961" s="372"/>
      <c r="GT961" s="372"/>
      <c r="GU961" s="372"/>
      <c r="GV961" s="372"/>
      <c r="GW961" s="372"/>
      <c r="GX961" s="372"/>
      <c r="GY961" s="372"/>
      <c r="GZ961" s="372"/>
      <c r="HA961" s="372"/>
      <c r="HB961" s="372"/>
      <c r="HC961" s="372"/>
    </row>
    <row r="962" spans="1:211" s="373" customFormat="1" ht="15" customHeight="1" collapsed="1" thickTop="1" x14ac:dyDescent="0.2">
      <c r="A962" s="192">
        <f>SWDATA!O947</f>
        <v>0</v>
      </c>
      <c r="B962" s="192">
        <f>SWDATA!M947</f>
        <v>0</v>
      </c>
      <c r="C962" s="201">
        <f>IF(AND(SWDATA!M947=1,SWDATA!Q947="promotions"),SWDATA!P947,0)</f>
        <v>0</v>
      </c>
      <c r="D962" s="200">
        <f>ROW(SWDATA!M947)</f>
        <v>947</v>
      </c>
      <c r="E962" s="202">
        <f t="shared" ref="E962:E969" si="3528">B962</f>
        <v>0</v>
      </c>
      <c r="F962" s="203">
        <f t="shared" si="3515"/>
        <v>1</v>
      </c>
      <c r="G962" s="192" t="str">
        <f t="shared" si="3516"/>
        <v/>
      </c>
      <c r="H962" s="313"/>
      <c r="I962" s="390"/>
      <c r="J962" s="395">
        <f t="shared" si="3517"/>
        <v>0</v>
      </c>
      <c r="K962" s="396" t="str">
        <f t="shared" si="3518"/>
        <v/>
      </c>
      <c r="L962" s="397"/>
      <c r="M962" s="398"/>
      <c r="N962" s="399" t="str">
        <f>IF(LEN(SWDATA!F947)=0,"",IF(LEN(SWDATA!G947)=0,"",IF($O$12="ID",MID(SWDATA!G947,FIND("|",SWDATA!G947)+1,FIND("~~",SWDATA!G947)-FIND("|",SWDATA!G947)-1),IF($O$12="Desc",RIGHT(SWDATA!G947,LEN(SWDATA!G947)-FIND("~~",SWDATA!G947)-1),RIGHT(SWDATA!G947,LEN(SWDATA!G947)-FIND("|",SWDATA!G947))))))</f>
        <v/>
      </c>
      <c r="O962" s="400" t="str">
        <f>IF(LEN(SWDATA!G947)=0,"",IF(LEN(SWDATA!H947)=0,"",IF($O$12="ID",MID(SWDATA!H947,FIND("|",SWDATA!H947)+1,FIND("~~",SWDATA!H947)-FIND("|",SWDATA!H947)-1),IF($O$12="Desc",RIGHT(SWDATA!H947,LEN(SWDATA!H947)-FIND("~~",SWDATA!H947)-1),RIGHT(SWDATA!H947,LEN(SWDATA!H947)-FIND("|",SWDATA!H947))))))</f>
        <v/>
      </c>
      <c r="P962" s="401" t="str">
        <f>IF(LEN(SWDATA!C947)=0,"",SWDATA!C947)</f>
        <v/>
      </c>
      <c r="Q962" s="402" t="str">
        <f t="shared" si="3519"/>
        <v/>
      </c>
      <c r="R962" s="403" t="s">
        <v>575</v>
      </c>
      <c r="S962" s="404" t="s">
        <v>485</v>
      </c>
      <c r="T962" s="404"/>
      <c r="U962" s="405" t="s">
        <v>595</v>
      </c>
      <c r="V962" s="406" t="s">
        <v>221</v>
      </c>
      <c r="W962" s="407">
        <f>IF(OR(Is_Loading,LEN($A962)=0),"",SWDATA!P947)</f>
        <v>0</v>
      </c>
      <c r="X962" s="408">
        <f>IF(OR(Is_Loading,LEN($A962)=0),"",SWDATA!Q947)</f>
        <v>0</v>
      </c>
      <c r="Y962" s="408">
        <f>IF(OR(Is_Loading,LEN($A962)=0),"",SWDATA!R947)</f>
        <v>0</v>
      </c>
      <c r="Z962" s="407" t="str">
        <f t="shared" ref="Z962" si="3529">IF($A962=0,"",CHOOSE($F962,SUM(W962:Y962),SUM(W962:Y962)/3,Y962))</f>
        <v/>
      </c>
      <c r="AA962" s="407">
        <f>IF(OR(Is_Loading,LEN($A962)=0),"",SWDATA!T947)</f>
        <v>0</v>
      </c>
      <c r="AB962" s="408">
        <f>IF(OR(Is_Loading,LEN($A962)=0),"",SWDATA!U947)</f>
        <v>0</v>
      </c>
      <c r="AC962" s="408">
        <f>IF(OR(Is_Loading,LEN($A962)=0),"",SWDATA!V947)</f>
        <v>0</v>
      </c>
      <c r="AD962" s="407" t="str">
        <f t="shared" si="3520"/>
        <v/>
      </c>
      <c r="AE962" s="407">
        <f>IF(OR(Is_Loading,LEN($A962)=0),"",SWDATA!X947)</f>
        <v>0</v>
      </c>
      <c r="AF962" s="408">
        <f>IF(OR(Is_Loading,LEN($A962)=0),"",SWDATA!Y947)</f>
        <v>0</v>
      </c>
      <c r="AG962" s="408">
        <f>IF(OR(Is_Loading,LEN($A962)=0),"",SWDATA!Z947)</f>
        <v>0</v>
      </c>
      <c r="AH962" s="407" t="str">
        <f t="shared" si="3521"/>
        <v/>
      </c>
      <c r="AI962" s="407">
        <f>IF(OR(Is_Loading,LEN($A962)=0),"",SWDATA!AB947)</f>
        <v>0</v>
      </c>
      <c r="AJ962" s="408">
        <f>IF(OR(Is_Loading,LEN($A962)=0),"",SWDATA!AC947)</f>
        <v>0</v>
      </c>
      <c r="AK962" s="408">
        <f>IF(OR(Is_Loading,LEN($A962)=0),"",SWDATA!AD947)</f>
        <v>0</v>
      </c>
      <c r="AL962" s="407" t="str">
        <f t="shared" si="3522"/>
        <v/>
      </c>
      <c r="AM962" s="407">
        <f>IF(OR(Is_Loading,LEN($A962)=0),"",SWDATA!AF947)</f>
        <v>0</v>
      </c>
      <c r="AN962" s="408">
        <f>IF(OR(Is_Loading,LEN($A962)=0),"",SWDATA!AG947)</f>
        <v>0</v>
      </c>
      <c r="AO962" s="409">
        <f>IF(OR(Is_Loading,LEN($A962)=0),"",SWDATA!AH947)</f>
        <v>0</v>
      </c>
      <c r="AP962" s="410" t="str">
        <f t="shared" si="3523"/>
        <v/>
      </c>
      <c r="AQ962" s="407">
        <f>IF(OR(Is_Loading,LEN($A962)=0),"",SWDATA!AJ947)</f>
        <v>0</v>
      </c>
      <c r="AR962" s="408">
        <f>IF(OR(Is_Loading,LEN($A962)=0),"",SWDATA!AK947)</f>
        <v>0</v>
      </c>
      <c r="AS962" s="408">
        <f>IF(OR(Is_Loading,LEN($A962)=0),"",SWDATA!AL947)</f>
        <v>0</v>
      </c>
      <c r="AT962" s="407" t="str">
        <f t="shared" si="3524"/>
        <v/>
      </c>
      <c r="AU962" s="407">
        <f>IF(OR(Is_Loading,LEN($A962)=0),"",SWDATA!AN947)</f>
        <v>0</v>
      </c>
      <c r="AV962" s="408">
        <f>IF(OR(Is_Loading,LEN($A962)=0),"",SWDATA!AO947)</f>
        <v>0</v>
      </c>
      <c r="AW962" s="408">
        <f>IF(OR(Is_Loading,LEN($A962)=0),"",SWDATA!AP947)</f>
        <v>0</v>
      </c>
      <c r="AX962" s="407" t="str">
        <f t="shared" si="3525"/>
        <v/>
      </c>
      <c r="AY962" s="407">
        <f>IF(OR(Is_Loading,LEN($A962)=0),"",SWDATA!AR947)</f>
        <v>0</v>
      </c>
      <c r="AZ962" s="408">
        <f>IF(OR(Is_Loading,LEN($A962)=0),"",SWDATA!AS947)</f>
        <v>0</v>
      </c>
      <c r="BA962" s="408">
        <f>IF(OR(Is_Loading,LEN($A962)=0),"",SWDATA!AT947)</f>
        <v>0</v>
      </c>
      <c r="BB962" s="407" t="str">
        <f t="shared" si="3526"/>
        <v/>
      </c>
      <c r="BC962" s="407">
        <f>IF(OR(Is_Loading,LEN($A962)=0),"",SWDATA!AV947)</f>
        <v>0</v>
      </c>
      <c r="BD962" s="408">
        <f>IF(OR(Is_Loading,LEN($A962)=0),"",SWDATA!AW947)</f>
        <v>0</v>
      </c>
      <c r="BE962" s="409">
        <f>IF(OR(Is_Loading,LEN($A962)=0),"",SWDATA!AX947)</f>
        <v>0</v>
      </c>
      <c r="BF962" s="320" t="str">
        <f t="shared" si="3527"/>
        <v/>
      </c>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s="201"/>
      <c r="CO962" s="201"/>
      <c r="CP962" s="201"/>
      <c r="CQ962" s="201"/>
      <c r="CR962" s="201"/>
      <c r="CS962" s="201"/>
      <c r="CT962" s="201"/>
      <c r="CU962" s="201"/>
      <c r="CV962" s="201"/>
      <c r="CW962" s="201"/>
      <c r="CX962" s="201"/>
      <c r="CY962" s="201"/>
      <c r="CZ962" s="201"/>
      <c r="DA962" s="201"/>
      <c r="DB962" s="201"/>
      <c r="DC962" s="201"/>
      <c r="DD962" s="201"/>
      <c r="DE962" s="201"/>
      <c r="DF962" s="201"/>
      <c r="DG962" s="201"/>
      <c r="DH962" s="201"/>
      <c r="DI962" s="201"/>
      <c r="DJ962" s="201"/>
      <c r="DK962" s="201"/>
      <c r="DL962" s="201"/>
      <c r="DM962" s="201"/>
      <c r="DN962" s="201"/>
      <c r="DQ962" s="373">
        <f>'Metrics &amp; Attributes View'!N987</f>
        <v>0</v>
      </c>
      <c r="DS962" s="372"/>
      <c r="DT962" s="374"/>
      <c r="DU962" s="375"/>
      <c r="DV962" s="375"/>
      <c r="DW962" s="375"/>
      <c r="DX962" s="375"/>
      <c r="DY962" s="375"/>
      <c r="DZ962" s="375"/>
      <c r="EA962" s="375"/>
      <c r="EB962" s="375"/>
      <c r="EC962" s="375"/>
      <c r="ED962" s="375"/>
      <c r="EE962" s="375"/>
      <c r="EF962" s="375"/>
      <c r="EG962" s="375"/>
      <c r="EH962" s="375"/>
      <c r="EI962" s="375"/>
      <c r="EJ962" s="375"/>
      <c r="EK962" s="375"/>
      <c r="EL962" s="375"/>
      <c r="EM962" s="375"/>
      <c r="EN962" s="375"/>
      <c r="EO962" s="375"/>
      <c r="EP962" s="375"/>
      <c r="EQ962" s="375"/>
      <c r="ER962" s="375"/>
      <c r="ES962" s="375"/>
      <c r="ET962" s="375"/>
      <c r="EU962" s="375"/>
      <c r="EV962" s="375"/>
      <c r="EW962" s="375"/>
      <c r="EX962" s="375"/>
      <c r="EY962" s="375"/>
      <c r="EZ962" s="375"/>
      <c r="FA962" s="375"/>
      <c r="FB962" s="375"/>
      <c r="FC962" s="375"/>
      <c r="FD962" s="375"/>
      <c r="FE962" s="376"/>
      <c r="FF962" s="372"/>
      <c r="FG962" s="372"/>
      <c r="FH962" s="372"/>
      <c r="FI962" s="372"/>
      <c r="FJ962" s="372"/>
      <c r="FK962" s="372"/>
      <c r="FL962" s="372"/>
      <c r="FM962" s="372"/>
      <c r="FN962" s="372"/>
      <c r="FO962" s="372"/>
      <c r="FP962" s="372"/>
      <c r="FQ962" s="372"/>
      <c r="FR962" s="372"/>
      <c r="FS962" s="372"/>
      <c r="FT962" s="372"/>
      <c r="FU962" s="372"/>
      <c r="FV962" s="372"/>
      <c r="FW962" s="372"/>
      <c r="FX962" s="372"/>
      <c r="FY962" s="372"/>
      <c r="FZ962" s="372"/>
      <c r="GA962" s="372"/>
      <c r="GB962" s="372"/>
      <c r="GC962" s="372"/>
      <c r="GD962" s="372"/>
      <c r="GE962" s="372"/>
      <c r="GF962" s="372"/>
      <c r="GG962" s="372"/>
      <c r="GH962" s="372"/>
      <c r="GI962" s="372"/>
      <c r="GJ962" s="372"/>
      <c r="GK962" s="372"/>
      <c r="GL962" s="372"/>
      <c r="GM962" s="372"/>
      <c r="GN962" s="372"/>
      <c r="GO962" s="372"/>
      <c r="GP962" s="372"/>
      <c r="GQ962" s="372"/>
      <c r="GR962" s="372"/>
      <c r="GS962" s="372"/>
      <c r="GT962" s="372"/>
      <c r="GU962" s="372"/>
      <c r="GV962" s="372"/>
      <c r="GW962" s="372"/>
      <c r="GX962" s="372"/>
      <c r="GY962" s="372"/>
      <c r="GZ962" s="372"/>
      <c r="HA962" s="372"/>
      <c r="HB962" s="372"/>
      <c r="HC962" s="372"/>
    </row>
    <row r="963" spans="1:211" s="373" customFormat="1" ht="15" customHeight="1" x14ac:dyDescent="0.2">
      <c r="A963" s="192">
        <f>SWDATA!O948</f>
        <v>0</v>
      </c>
      <c r="B963" s="192">
        <f>SWDATA!M948</f>
        <v>0</v>
      </c>
      <c r="C963" s="201">
        <f>IF(AND(SWDATA!M948=1,SWDATA!Q948="promotions"),SWDATA!P948,0)</f>
        <v>0</v>
      </c>
      <c r="D963" s="200">
        <f>ROW(SWDATA!M948)</f>
        <v>948</v>
      </c>
      <c r="E963" s="202">
        <f t="shared" si="3528"/>
        <v>0</v>
      </c>
      <c r="F963" s="203">
        <f t="shared" si="3515"/>
        <v>1</v>
      </c>
      <c r="G963" s="192" t="str">
        <f t="shared" si="3516"/>
        <v/>
      </c>
      <c r="H963" s="204"/>
      <c r="I963" s="390"/>
      <c r="J963" s="238">
        <f t="shared" si="3517"/>
        <v>0</v>
      </c>
      <c r="K963" s="239" t="str">
        <f t="shared" si="3518"/>
        <v/>
      </c>
      <c r="L963" s="342"/>
      <c r="M963" s="345"/>
      <c r="N963" s="340" t="str">
        <f>IF(LEN(SWDATA!F948)=0,"",N962)</f>
        <v/>
      </c>
      <c r="O963" s="296" t="str">
        <f>IF(LEN(SWDATA!G948)=0,"",O962)</f>
        <v/>
      </c>
      <c r="P963" s="297" t="str">
        <f>IF(LEN(SWDATA!C948)=0,"",SWDATA!C948)</f>
        <v/>
      </c>
      <c r="Q963" s="312" t="str">
        <f t="shared" si="3519"/>
        <v/>
      </c>
      <c r="R963" s="223" t="s">
        <v>575</v>
      </c>
      <c r="S963" s="224"/>
      <c r="T963" s="224"/>
      <c r="U963" s="265" t="s">
        <v>619</v>
      </c>
      <c r="V963" s="205" t="s">
        <v>221</v>
      </c>
      <c r="W963" s="266">
        <f>IF(OR(Is_Loading,LEN($A963)=0),"",SWDATA!P948)</f>
        <v>0</v>
      </c>
      <c r="X963" s="267">
        <f>IF(OR(Is_Loading,LEN($A963)=0),"",SWDATA!Q948)</f>
        <v>0</v>
      </c>
      <c r="Y963" s="267">
        <f>IF(OR(Is_Loading,LEN($A963)=0),"",SWDATA!R948)</f>
        <v>0</v>
      </c>
      <c r="Z963" s="266" t="str">
        <f t="shared" ref="Z963:Z964" si="3530">IF($A963=0,"",CHOOSE($F963,SUM(W963:Y963),SUM(W963:Y963)/3,Y963))</f>
        <v/>
      </c>
      <c r="AA963" s="266">
        <f>IF(OR(Is_Loading,LEN($A963)=0),"",SWDATA!T948)</f>
        <v>0</v>
      </c>
      <c r="AB963" s="267">
        <f>IF(OR(Is_Loading,LEN($A963)=0),"",SWDATA!U948)</f>
        <v>0</v>
      </c>
      <c r="AC963" s="267">
        <f>IF(OR(Is_Loading,LEN($A963)=0),"",SWDATA!V948)</f>
        <v>0</v>
      </c>
      <c r="AD963" s="266" t="str">
        <f t="shared" si="3520"/>
        <v/>
      </c>
      <c r="AE963" s="266">
        <f>IF(OR(Is_Loading,LEN($A963)=0),"",SWDATA!X948)</f>
        <v>0</v>
      </c>
      <c r="AF963" s="267">
        <f>IF(OR(Is_Loading,LEN($A963)=0),"",SWDATA!Y948)</f>
        <v>0</v>
      </c>
      <c r="AG963" s="267">
        <f>IF(OR(Is_Loading,LEN($A963)=0),"",SWDATA!Z948)</f>
        <v>0</v>
      </c>
      <c r="AH963" s="266" t="str">
        <f t="shared" si="3521"/>
        <v/>
      </c>
      <c r="AI963" s="266">
        <f>IF(OR(Is_Loading,LEN($A963)=0),"",SWDATA!AB948)</f>
        <v>0</v>
      </c>
      <c r="AJ963" s="267">
        <f>IF(OR(Is_Loading,LEN($A963)=0),"",SWDATA!AC948)</f>
        <v>0</v>
      </c>
      <c r="AK963" s="267">
        <f>IF(OR(Is_Loading,LEN($A963)=0),"",SWDATA!AD948)</f>
        <v>0</v>
      </c>
      <c r="AL963" s="266" t="str">
        <f t="shared" si="3522"/>
        <v/>
      </c>
      <c r="AM963" s="266">
        <f>IF(OR(Is_Loading,LEN($A963)=0),"",SWDATA!AF948)</f>
        <v>0</v>
      </c>
      <c r="AN963" s="267">
        <f>IF(OR(Is_Loading,LEN($A963)=0),"",SWDATA!AG948)</f>
        <v>0</v>
      </c>
      <c r="AO963" s="323">
        <f>IF(OR(Is_Loading,LEN($A963)=0),"",SWDATA!AH948)</f>
        <v>0</v>
      </c>
      <c r="AP963" s="320" t="str">
        <f t="shared" si="3523"/>
        <v/>
      </c>
      <c r="AQ963" s="266">
        <f>IF(OR(Is_Loading,LEN($A963)=0),"",SWDATA!AJ948)</f>
        <v>0</v>
      </c>
      <c r="AR963" s="267">
        <f>IF(OR(Is_Loading,LEN($A963)=0),"",SWDATA!AK948)</f>
        <v>0</v>
      </c>
      <c r="AS963" s="267">
        <f>IF(OR(Is_Loading,LEN($A963)=0),"",SWDATA!AL948)</f>
        <v>0</v>
      </c>
      <c r="AT963" s="266" t="str">
        <f t="shared" si="3524"/>
        <v/>
      </c>
      <c r="AU963" s="266">
        <f>IF(OR(Is_Loading,LEN($A963)=0),"",SWDATA!AN948)</f>
        <v>0</v>
      </c>
      <c r="AV963" s="267">
        <f>IF(OR(Is_Loading,LEN($A963)=0),"",SWDATA!AO948)</f>
        <v>0</v>
      </c>
      <c r="AW963" s="267">
        <f>IF(OR(Is_Loading,LEN($A963)=0),"",SWDATA!AP948)</f>
        <v>0</v>
      </c>
      <c r="AX963" s="266" t="str">
        <f t="shared" si="3525"/>
        <v/>
      </c>
      <c r="AY963" s="266">
        <f>IF(OR(Is_Loading,LEN($A963)=0),"",SWDATA!AR948)</f>
        <v>0</v>
      </c>
      <c r="AZ963" s="267">
        <f>IF(OR(Is_Loading,LEN($A963)=0),"",SWDATA!AS948)</f>
        <v>0</v>
      </c>
      <c r="BA963" s="267">
        <f>IF(OR(Is_Loading,LEN($A963)=0),"",SWDATA!AT948)</f>
        <v>0</v>
      </c>
      <c r="BB963" s="266" t="str">
        <f t="shared" si="3526"/>
        <v/>
      </c>
      <c r="BC963" s="266">
        <f>IF(OR(Is_Loading,LEN($A963)=0),"",SWDATA!AV948)</f>
        <v>0</v>
      </c>
      <c r="BD963" s="267">
        <f>IF(OR(Is_Loading,LEN($A963)=0),"",SWDATA!AW948)</f>
        <v>0</v>
      </c>
      <c r="BE963" s="323">
        <f>IF(OR(Is_Loading,LEN($A963)=0),"",SWDATA!AX948)</f>
        <v>0</v>
      </c>
      <c r="BF963" s="320" t="str">
        <f t="shared" si="3527"/>
        <v/>
      </c>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s="201"/>
      <c r="CO963" s="201"/>
      <c r="CP963" s="201"/>
      <c r="CQ963" s="201"/>
      <c r="CR963" s="201"/>
      <c r="CS963" s="201"/>
      <c r="CT963" s="201"/>
      <c r="CU963" s="201"/>
      <c r="CV963" s="201"/>
      <c r="CW963" s="201"/>
      <c r="CX963" s="201"/>
      <c r="CY963" s="201"/>
      <c r="CZ963" s="201"/>
      <c r="DA963" s="201"/>
      <c r="DB963" s="201"/>
      <c r="DC963" s="201"/>
      <c r="DD963" s="201"/>
      <c r="DE963" s="201"/>
      <c r="DF963" s="201"/>
      <c r="DG963" s="201"/>
      <c r="DH963" s="201"/>
      <c r="DI963" s="201"/>
      <c r="DJ963" s="201"/>
      <c r="DK963" s="201"/>
      <c r="DL963" s="201"/>
      <c r="DM963" s="201"/>
      <c r="DN963" s="201"/>
      <c r="DS963" s="372"/>
      <c r="DT963" s="372"/>
      <c r="DU963" s="375">
        <f t="shared" ref="DU963" si="3531">COLUMN(W961)</f>
        <v>23</v>
      </c>
      <c r="DV963" s="375">
        <f t="shared" ref="DV963" si="3532">SUM(DU963)+DV964+1</f>
        <v>24</v>
      </c>
      <c r="DW963" s="375">
        <f t="shared" ref="DW963" si="3533">SUM(DV963)+DW964+1</f>
        <v>25</v>
      </c>
      <c r="DX963" s="375">
        <f t="shared" ref="DX963" si="3534">SUM(DW963)+DX964+1</f>
        <v>27</v>
      </c>
      <c r="DY963" s="375">
        <f t="shared" ref="DY963" si="3535">SUM(DX963)+DY964+1</f>
        <v>28</v>
      </c>
      <c r="DZ963" s="375">
        <f t="shared" ref="DZ963" si="3536">SUM(DY963)+DZ964+1</f>
        <v>29</v>
      </c>
      <c r="EA963" s="375">
        <f t="shared" ref="EA963" si="3537">SUM(DZ963)+EA964+1</f>
        <v>31</v>
      </c>
      <c r="EB963" s="375">
        <f t="shared" ref="EB963" si="3538">SUM(EA963)+EB964+1</f>
        <v>32</v>
      </c>
      <c r="EC963" s="375">
        <f t="shared" ref="EC963" si="3539">SUM(EB963)+EC964+1</f>
        <v>33</v>
      </c>
      <c r="ED963" s="375">
        <f t="shared" ref="ED963" si="3540">SUM(EC963)+ED964+1</f>
        <v>35</v>
      </c>
      <c r="EE963" s="375">
        <f t="shared" ref="EE963" si="3541">SUM(ED963)+EE964+1</f>
        <v>36</v>
      </c>
      <c r="EF963" s="375">
        <f t="shared" ref="EF963" si="3542">SUM(EE963)+EF964+1</f>
        <v>37</v>
      </c>
      <c r="EG963" s="375">
        <f t="shared" ref="EG963" si="3543">SUM(EF963)+EG964+1</f>
        <v>39</v>
      </c>
      <c r="EH963" s="375">
        <f t="shared" ref="EH963" si="3544">SUM(EG963)+EH964+1</f>
        <v>40</v>
      </c>
      <c r="EI963" s="375">
        <f t="shared" ref="EI963" si="3545">SUM(EH963)+EI964+1</f>
        <v>41</v>
      </c>
      <c r="EJ963" s="375">
        <f t="shared" ref="EJ963" si="3546">SUM(EI963)+EJ964+1</f>
        <v>43</v>
      </c>
      <c r="EK963" s="375">
        <f t="shared" ref="EK963" si="3547">SUM(EJ963)+EK964+1</f>
        <v>44</v>
      </c>
      <c r="EL963" s="375">
        <f t="shared" ref="EL963" si="3548">SUM(EK963)+EL964+1</f>
        <v>45</v>
      </c>
      <c r="EM963" s="375">
        <f t="shared" ref="EM963" si="3549">SUM(EL963)+EM964+1</f>
        <v>47</v>
      </c>
      <c r="EN963" s="375">
        <f t="shared" ref="EN963" si="3550">SUM(EM963)+EN964+1</f>
        <v>48</v>
      </c>
      <c r="EO963" s="375">
        <f t="shared" ref="EO963" si="3551">SUM(EN963)+EO964+1</f>
        <v>49</v>
      </c>
      <c r="EP963" s="375">
        <f t="shared" ref="EP963" si="3552">SUM(EO963)+EP964+1</f>
        <v>51</v>
      </c>
      <c r="EQ963" s="375">
        <f t="shared" ref="EQ963" si="3553">SUM(EP963)+EQ964+1</f>
        <v>52</v>
      </c>
      <c r="ER963" s="375">
        <f t="shared" ref="ER963" si="3554">SUM(EQ963)+ER964+1</f>
        <v>53</v>
      </c>
      <c r="ES963" s="375">
        <f t="shared" ref="ES963" si="3555">SUM(ER963)+ES964+1</f>
        <v>55</v>
      </c>
      <c r="ET963" s="375">
        <f t="shared" ref="ET963" si="3556">SUM(ES963)+ET964+1</f>
        <v>56</v>
      </c>
      <c r="EU963" s="375">
        <f t="shared" ref="EU963" si="3557">SUM(ET963)+EU964+1</f>
        <v>57</v>
      </c>
      <c r="EV963" s="375">
        <f t="shared" ref="EV963" si="3558">SUM(EU963)+EV964+1</f>
        <v>59</v>
      </c>
      <c r="EW963" s="375">
        <f t="shared" ref="EW963" si="3559">SUM(EV963)+EW964+1</f>
        <v>60</v>
      </c>
      <c r="EX963" s="375">
        <f t="shared" ref="EX963" si="3560">SUM(EW963)+EX964+1</f>
        <v>61</v>
      </c>
      <c r="EY963" s="375">
        <f t="shared" ref="EY963" si="3561">SUM(EX963)+EY964+1</f>
        <v>63</v>
      </c>
      <c r="EZ963" s="375">
        <f t="shared" ref="EZ963" si="3562">SUM(EY963)+EZ964+1</f>
        <v>64</v>
      </c>
      <c r="FA963" s="375">
        <f t="shared" ref="FA963" si="3563">SUM(EZ963)+FA964+1</f>
        <v>65</v>
      </c>
      <c r="FB963" s="375">
        <f t="shared" ref="FB963" si="3564">SUM(FA963)+FB964+1</f>
        <v>67</v>
      </c>
      <c r="FC963" s="375">
        <f t="shared" ref="FC963" si="3565">SUM(FB963)+FC964+1</f>
        <v>68</v>
      </c>
      <c r="FD963" s="375">
        <f t="shared" ref="FD963" si="3566">SUM(FC963)+FD964+1</f>
        <v>69</v>
      </c>
      <c r="FE963" s="372"/>
      <c r="FF963" s="372"/>
      <c r="FG963" s="372"/>
      <c r="FH963" s="372"/>
      <c r="FI963" s="372"/>
      <c r="FJ963" s="372"/>
      <c r="FK963" s="372"/>
      <c r="FL963" s="372"/>
      <c r="FM963" s="372"/>
      <c r="FN963" s="372"/>
      <c r="FO963" s="372"/>
      <c r="FP963" s="372"/>
      <c r="FQ963" s="372"/>
      <c r="FR963" s="372"/>
      <c r="FS963" s="372"/>
      <c r="FT963" s="372"/>
      <c r="FU963" s="372"/>
      <c r="FV963" s="372"/>
      <c r="FW963" s="372"/>
      <c r="FX963" s="372"/>
      <c r="FY963" s="372"/>
      <c r="FZ963" s="372"/>
      <c r="GA963" s="372"/>
      <c r="GB963" s="372"/>
      <c r="GC963" s="372"/>
      <c r="GD963" s="372"/>
      <c r="GE963" s="372"/>
      <c r="GF963" s="372"/>
      <c r="GG963" s="372"/>
      <c r="GH963" s="372"/>
      <c r="GI963" s="372"/>
      <c r="GJ963" s="372"/>
      <c r="GK963" s="372"/>
      <c r="GL963" s="372"/>
      <c r="GM963" s="372"/>
      <c r="GN963" s="372"/>
      <c r="GO963" s="372"/>
      <c r="GP963" s="372"/>
      <c r="GQ963" s="372"/>
      <c r="GR963" s="372"/>
      <c r="GS963" s="372"/>
      <c r="GT963" s="372"/>
      <c r="GU963" s="372"/>
      <c r="GV963" s="372"/>
      <c r="GW963" s="372"/>
      <c r="GX963" s="372"/>
      <c r="GY963" s="372"/>
      <c r="GZ963" s="372"/>
    </row>
    <row r="964" spans="1:211" s="373" customFormat="1" ht="15" customHeight="1" thickBot="1" x14ac:dyDescent="0.25">
      <c r="A964" s="192">
        <f>SWDATA!O949</f>
        <v>0</v>
      </c>
      <c r="B964" s="192">
        <f>SWDATA!M949</f>
        <v>0</v>
      </c>
      <c r="C964" s="201">
        <f>IF(AND(SWDATA!M949=1,SWDATA!Q949="promotions"),SWDATA!P949,0)</f>
        <v>0</v>
      </c>
      <c r="D964" s="200">
        <f>ROW(SWDATA!M949)</f>
        <v>949</v>
      </c>
      <c r="E964" s="202">
        <f t="shared" si="3528"/>
        <v>0</v>
      </c>
      <c r="F964" s="203">
        <f t="shared" si="3515"/>
        <v>1</v>
      </c>
      <c r="G964" s="192" t="str">
        <f t="shared" si="3516"/>
        <v/>
      </c>
      <c r="H964" s="204"/>
      <c r="I964" s="390"/>
      <c r="J964" s="238">
        <f t="shared" si="3517"/>
        <v>0</v>
      </c>
      <c r="K964" s="239" t="str">
        <f t="shared" si="3518"/>
        <v/>
      </c>
      <c r="L964" s="342"/>
      <c r="M964" s="346"/>
      <c r="N964" s="340" t="str">
        <f>IF(LEN(SWDATA!F949)=0,"",N963)</f>
        <v/>
      </c>
      <c r="O964" s="296" t="str">
        <f>IF(LEN(SWDATA!G949)=0,"",O963)</f>
        <v/>
      </c>
      <c r="P964" s="297" t="str">
        <f>IF(LEN(SWDATA!C949)=0,"",SWDATA!C949)</f>
        <v/>
      </c>
      <c r="Q964" s="312" t="str">
        <f t="shared" si="3519"/>
        <v/>
      </c>
      <c r="R964" s="223" t="s">
        <v>575</v>
      </c>
      <c r="S964" s="224"/>
      <c r="T964" s="224"/>
      <c r="U964" s="264" t="s">
        <v>620</v>
      </c>
      <c r="V964" s="205" t="s">
        <v>221</v>
      </c>
      <c r="W964" s="266">
        <f>IF(OR(Is_Loading,LEN($A964)=0),"",SWDATA!P949)</f>
        <v>0</v>
      </c>
      <c r="X964" s="267">
        <f>IF(OR(Is_Loading,LEN($A964)=0),"",SWDATA!Q949)</f>
        <v>0</v>
      </c>
      <c r="Y964" s="267">
        <f>IF(OR(Is_Loading,LEN($A964)=0),"",SWDATA!R949)</f>
        <v>0</v>
      </c>
      <c r="Z964" s="266" t="str">
        <f t="shared" si="3530"/>
        <v/>
      </c>
      <c r="AA964" s="266">
        <f>IF(OR(Is_Loading,LEN($A964)=0),"",SWDATA!T949)</f>
        <v>0</v>
      </c>
      <c r="AB964" s="267">
        <f>IF(OR(Is_Loading,LEN($A964)=0),"",SWDATA!U949)</f>
        <v>0</v>
      </c>
      <c r="AC964" s="267">
        <f>IF(OR(Is_Loading,LEN($A964)=0),"",SWDATA!V949)</f>
        <v>0</v>
      </c>
      <c r="AD964" s="266" t="str">
        <f t="shared" si="3520"/>
        <v/>
      </c>
      <c r="AE964" s="266">
        <f>IF(OR(Is_Loading,LEN($A964)=0),"",SWDATA!X949)</f>
        <v>0</v>
      </c>
      <c r="AF964" s="267">
        <f>IF(OR(Is_Loading,LEN($A964)=0),"",SWDATA!Y949)</f>
        <v>0</v>
      </c>
      <c r="AG964" s="267">
        <f>IF(OR(Is_Loading,LEN($A964)=0),"",SWDATA!Z949)</f>
        <v>0</v>
      </c>
      <c r="AH964" s="266" t="str">
        <f t="shared" si="3521"/>
        <v/>
      </c>
      <c r="AI964" s="266">
        <f>IF(OR(Is_Loading,LEN($A964)=0),"",SWDATA!AB949)</f>
        <v>0</v>
      </c>
      <c r="AJ964" s="267">
        <f>IF(OR(Is_Loading,LEN($A964)=0),"",SWDATA!AC949)</f>
        <v>0</v>
      </c>
      <c r="AK964" s="267">
        <f>IF(OR(Is_Loading,LEN($A964)=0),"",SWDATA!AD949)</f>
        <v>0</v>
      </c>
      <c r="AL964" s="266" t="str">
        <f t="shared" si="3522"/>
        <v/>
      </c>
      <c r="AM964" s="266">
        <f>IF(OR(Is_Loading,LEN($A964)=0),"",SWDATA!AF949)</f>
        <v>0</v>
      </c>
      <c r="AN964" s="267">
        <f>IF(OR(Is_Loading,LEN($A964)=0),"",SWDATA!AG949)</f>
        <v>0</v>
      </c>
      <c r="AO964" s="323">
        <f>IF(OR(Is_Loading,LEN($A964)=0),"",SWDATA!AH949)</f>
        <v>0</v>
      </c>
      <c r="AP964" s="320" t="str">
        <f t="shared" si="3523"/>
        <v/>
      </c>
      <c r="AQ964" s="266">
        <f>IF(OR(Is_Loading,LEN($A964)=0),"",SWDATA!AJ949)</f>
        <v>0</v>
      </c>
      <c r="AR964" s="267">
        <f>IF(OR(Is_Loading,LEN($A964)=0),"",SWDATA!AK949)</f>
        <v>0</v>
      </c>
      <c r="AS964" s="267">
        <f>IF(OR(Is_Loading,LEN($A964)=0),"",SWDATA!AL949)</f>
        <v>0</v>
      </c>
      <c r="AT964" s="266" t="str">
        <f t="shared" si="3524"/>
        <v/>
      </c>
      <c r="AU964" s="266">
        <f>IF(OR(Is_Loading,LEN($A964)=0),"",SWDATA!AN949)</f>
        <v>0</v>
      </c>
      <c r="AV964" s="267">
        <f>IF(OR(Is_Loading,LEN($A964)=0),"",SWDATA!AO949)</f>
        <v>0</v>
      </c>
      <c r="AW964" s="267">
        <f>IF(OR(Is_Loading,LEN($A964)=0),"",SWDATA!AP949)</f>
        <v>0</v>
      </c>
      <c r="AX964" s="266" t="str">
        <f t="shared" si="3525"/>
        <v/>
      </c>
      <c r="AY964" s="266">
        <f>IF(OR(Is_Loading,LEN($A964)=0),"",SWDATA!AR949)</f>
        <v>0</v>
      </c>
      <c r="AZ964" s="267">
        <f>IF(OR(Is_Loading,LEN($A964)=0),"",SWDATA!AS949)</f>
        <v>0</v>
      </c>
      <c r="BA964" s="267">
        <f>IF(OR(Is_Loading,LEN($A964)=0),"",SWDATA!AT949)</f>
        <v>0</v>
      </c>
      <c r="BB964" s="266" t="str">
        <f t="shared" si="3526"/>
        <v/>
      </c>
      <c r="BC964" s="266">
        <f>IF(OR(Is_Loading,LEN($A964)=0),"",SWDATA!AV949)</f>
        <v>0</v>
      </c>
      <c r="BD964" s="267">
        <f>IF(OR(Is_Loading,LEN($A964)=0),"",SWDATA!AW949)</f>
        <v>0</v>
      </c>
      <c r="BE964" s="323">
        <f>IF(OR(Is_Loading,LEN($A964)=0),"",SWDATA!AX949)</f>
        <v>0</v>
      </c>
      <c r="BF964" s="320" t="str">
        <f t="shared" si="3527"/>
        <v/>
      </c>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s="201"/>
      <c r="CO964" s="201"/>
      <c r="CP964" s="201"/>
      <c r="CQ964" s="201"/>
      <c r="CR964" s="201"/>
      <c r="CS964" s="201"/>
      <c r="CT964" s="201"/>
      <c r="CU964" s="201"/>
      <c r="CV964" s="201"/>
      <c r="CW964" s="201"/>
      <c r="CX964" s="201"/>
      <c r="CY964" s="201"/>
      <c r="CZ964" s="201"/>
      <c r="DA964" s="201"/>
      <c r="DB964" s="201"/>
      <c r="DC964" s="201"/>
      <c r="DD964" s="201"/>
      <c r="DE964" s="201"/>
      <c r="DF964" s="201"/>
      <c r="DG964" s="201"/>
      <c r="DH964" s="201"/>
      <c r="DI964" s="201"/>
      <c r="DJ964" s="201"/>
      <c r="DK964" s="201"/>
      <c r="DL964" s="201"/>
      <c r="DM964" s="201"/>
      <c r="DN964" s="201"/>
      <c r="DS964" s="372"/>
      <c r="DT964" s="374"/>
      <c r="DU964" s="375"/>
      <c r="DV964" s="375"/>
      <c r="DW964" s="375"/>
      <c r="DX964" s="375">
        <v>1</v>
      </c>
      <c r="DY964" s="375">
        <f t="shared" ref="DY964:DY984" si="3567">DV964</f>
        <v>0</v>
      </c>
      <c r="DZ964" s="375">
        <f t="shared" ref="DZ964:DZ984" si="3568">DW964</f>
        <v>0</v>
      </c>
      <c r="EA964" s="375">
        <f t="shared" ref="EA964:EA984" si="3569">DX964</f>
        <v>1</v>
      </c>
      <c r="EB964" s="375">
        <f t="shared" ref="EB964:EB984" si="3570">DY964</f>
        <v>0</v>
      </c>
      <c r="EC964" s="375">
        <f t="shared" ref="EC964:EC984" si="3571">DZ964</f>
        <v>0</v>
      </c>
      <c r="ED964" s="375">
        <f t="shared" ref="ED964:ED984" si="3572">EA964</f>
        <v>1</v>
      </c>
      <c r="EE964" s="375">
        <f t="shared" ref="EE964:EE984" si="3573">EB964</f>
        <v>0</v>
      </c>
      <c r="EF964" s="375">
        <f t="shared" ref="EF964:EF984" si="3574">EC964</f>
        <v>0</v>
      </c>
      <c r="EG964" s="375">
        <f t="shared" ref="EG964:EG984" si="3575">ED964</f>
        <v>1</v>
      </c>
      <c r="EH964" s="375">
        <f t="shared" ref="EH964:EH984" si="3576">EE964</f>
        <v>0</v>
      </c>
      <c r="EI964" s="375">
        <f t="shared" ref="EI964:EI984" si="3577">EF964</f>
        <v>0</v>
      </c>
      <c r="EJ964" s="375">
        <f t="shared" ref="EJ964:EJ984" si="3578">EG964</f>
        <v>1</v>
      </c>
      <c r="EK964" s="375">
        <f t="shared" ref="EK964:EK984" si="3579">EH964</f>
        <v>0</v>
      </c>
      <c r="EL964" s="375">
        <f t="shared" ref="EL964:EL984" si="3580">EI964</f>
        <v>0</v>
      </c>
      <c r="EM964" s="375">
        <f t="shared" ref="EM964:EM984" si="3581">EJ964</f>
        <v>1</v>
      </c>
      <c r="EN964" s="375">
        <f t="shared" ref="EN964:EN984" si="3582">EK964</f>
        <v>0</v>
      </c>
      <c r="EO964" s="375">
        <f t="shared" ref="EO964:EO984" si="3583">EL964</f>
        <v>0</v>
      </c>
      <c r="EP964" s="375">
        <f t="shared" ref="EP964:EP984" si="3584">EM964</f>
        <v>1</v>
      </c>
      <c r="EQ964" s="375">
        <f t="shared" ref="EQ964:EQ984" si="3585">EN964</f>
        <v>0</v>
      </c>
      <c r="ER964" s="375">
        <f t="shared" ref="ER964:ER984" si="3586">EO964</f>
        <v>0</v>
      </c>
      <c r="ES964" s="375">
        <f t="shared" ref="ES964:ES984" si="3587">EP964</f>
        <v>1</v>
      </c>
      <c r="ET964" s="375">
        <f t="shared" ref="ET964:ET984" si="3588">EQ964</f>
        <v>0</v>
      </c>
      <c r="EU964" s="375">
        <f t="shared" ref="EU964:EU984" si="3589">ER964</f>
        <v>0</v>
      </c>
      <c r="EV964" s="375">
        <f t="shared" ref="EV964:EV984" si="3590">ES964</f>
        <v>1</v>
      </c>
      <c r="EW964" s="375">
        <f t="shared" ref="EW964:EW984" si="3591">ET964</f>
        <v>0</v>
      </c>
      <c r="EX964" s="375">
        <f t="shared" ref="EX964:EX984" si="3592">EU964</f>
        <v>0</v>
      </c>
      <c r="EY964" s="375">
        <f t="shared" ref="EY964:EY984" si="3593">EV964</f>
        <v>1</v>
      </c>
      <c r="EZ964" s="375">
        <f t="shared" ref="EZ964:EZ984" si="3594">EW964</f>
        <v>0</v>
      </c>
      <c r="FA964" s="375">
        <f t="shared" ref="FA964:FA984" si="3595">EX964</f>
        <v>0</v>
      </c>
      <c r="FB964" s="375">
        <f t="shared" ref="FB964:FB984" si="3596">EY964</f>
        <v>1</v>
      </c>
      <c r="FC964" s="375">
        <f t="shared" ref="FC964:FC984" si="3597">EZ964</f>
        <v>0</v>
      </c>
      <c r="FD964" s="375">
        <f t="shared" ref="FD964:FD984" si="3598">FA964</f>
        <v>0</v>
      </c>
      <c r="FE964" s="376"/>
      <c r="FF964" s="372"/>
      <c r="FG964" s="372"/>
      <c r="FH964" s="372"/>
      <c r="FI964" s="372"/>
      <c r="FJ964" s="372"/>
      <c r="FK964" s="372"/>
      <c r="FL964" s="372"/>
      <c r="FM964" s="372"/>
      <c r="FN964" s="372"/>
      <c r="FO964" s="372"/>
      <c r="FP964" s="372"/>
      <c r="FQ964" s="372"/>
      <c r="FR964" s="372"/>
      <c r="FS964" s="372"/>
      <c r="FT964" s="372"/>
      <c r="FU964" s="372"/>
      <c r="FV964" s="372"/>
      <c r="FW964" s="372"/>
      <c r="FX964" s="372"/>
      <c r="FY964" s="372"/>
      <c r="FZ964" s="372"/>
      <c r="GA964" s="372"/>
      <c r="GB964" s="372"/>
      <c r="GC964" s="372"/>
      <c r="GD964" s="372"/>
      <c r="GE964" s="372"/>
      <c r="GF964" s="372"/>
      <c r="GG964" s="372"/>
      <c r="GH964" s="372"/>
      <c r="GI964" s="372"/>
      <c r="GJ964" s="372"/>
      <c r="GK964" s="372"/>
      <c r="GL964" s="372"/>
      <c r="GM964" s="372"/>
      <c r="GN964" s="372"/>
      <c r="GO964" s="372"/>
      <c r="GP964" s="372"/>
      <c r="GQ964" s="372"/>
      <c r="GR964" s="372"/>
      <c r="GS964" s="372"/>
      <c r="GT964" s="372"/>
      <c r="GU964" s="372"/>
      <c r="GV964" s="372"/>
      <c r="GW964" s="372"/>
      <c r="GX964" s="372"/>
      <c r="GY964" s="372"/>
      <c r="GZ964" s="372"/>
      <c r="HA964" s="372"/>
      <c r="HB964" s="372"/>
      <c r="HC964" s="372"/>
    </row>
    <row r="965" spans="1:211" s="373" customFormat="1" ht="15" customHeight="1" thickTop="1" x14ac:dyDescent="0.2">
      <c r="A965" s="192">
        <f>SWDATA!O950</f>
        <v>0</v>
      </c>
      <c r="B965" s="192">
        <f>SWDATA!M950</f>
        <v>0</v>
      </c>
      <c r="C965" s="201">
        <f>IF(AND(SWDATA!M950=1,SWDATA!Q950="promotions"),SWDATA!P950,0)</f>
        <v>0</v>
      </c>
      <c r="D965" s="365">
        <f>ROW(SWDATA!M950)</f>
        <v>950</v>
      </c>
      <c r="E965" s="202">
        <f t="shared" si="3528"/>
        <v>0</v>
      </c>
      <c r="F965" s="203">
        <f t="shared" si="3515"/>
        <v>1</v>
      </c>
      <c r="G965" s="192" t="str">
        <f t="shared" si="3516"/>
        <v/>
      </c>
      <c r="H965" s="204"/>
      <c r="I965" s="390"/>
      <c r="J965" s="238">
        <f t="shared" si="3517"/>
        <v>0</v>
      </c>
      <c r="K965" s="239" t="str">
        <f t="shared" si="3518"/>
        <v/>
      </c>
      <c r="L965" s="342"/>
      <c r="M965" s="345"/>
      <c r="N965" s="340" t="str">
        <f>IF(LEN(SWDATA!F950)=0,"",N964)</f>
        <v/>
      </c>
      <c r="O965" s="296" t="str">
        <f>IF(LEN(SWDATA!G950)=0,"",O964)</f>
        <v/>
      </c>
      <c r="P965" s="297" t="str">
        <f>IF(LEN(SWDATA!C950)=0,"",SWDATA!C950)</f>
        <v/>
      </c>
      <c r="Q965" s="312" t="str">
        <f t="shared" si="3519"/>
        <v/>
      </c>
      <c r="R965" s="223" t="s">
        <v>261</v>
      </c>
      <c r="S965" s="224"/>
      <c r="T965" s="224"/>
      <c r="U965" s="264" t="s">
        <v>601</v>
      </c>
      <c r="V965" s="205" t="s">
        <v>221</v>
      </c>
      <c r="W965" s="266">
        <f>IF(OR(Is_Loading,LEN($A965)=0),"",SWDATA!P950)</f>
        <v>0</v>
      </c>
      <c r="X965" s="267">
        <f>IF(OR(Is_Loading,LEN($A965)=0),"",SWDATA!Q950)</f>
        <v>0</v>
      </c>
      <c r="Y965" s="267">
        <f>IF(OR(Is_Loading,LEN($A965)=0),"",SWDATA!R950)</f>
        <v>0</v>
      </c>
      <c r="Z965" s="266" t="str">
        <f t="shared" ref="Z965:Z979" si="3599">IF($A965=0,"",CHOOSE($F965,SUM(W965:Y965),SUM(W965:Y965)/3,Y965))</f>
        <v/>
      </c>
      <c r="AA965" s="266">
        <f>IF(OR(Is_Loading,LEN($A965)=0),"",SWDATA!T950)</f>
        <v>0</v>
      </c>
      <c r="AB965" s="267">
        <f>IF(OR(Is_Loading,LEN($A965)=0),"",SWDATA!U950)</f>
        <v>0</v>
      </c>
      <c r="AC965" s="267">
        <f>IF(OR(Is_Loading,LEN($A965)=0),"",SWDATA!V950)</f>
        <v>0</v>
      </c>
      <c r="AD965" s="266" t="str">
        <f t="shared" si="3520"/>
        <v/>
      </c>
      <c r="AE965" s="266">
        <f>IF(OR(Is_Loading,LEN($A965)=0),"",SWDATA!X950)</f>
        <v>0</v>
      </c>
      <c r="AF965" s="267">
        <f>IF(OR(Is_Loading,LEN($A965)=0),"",SWDATA!Y950)</f>
        <v>0</v>
      </c>
      <c r="AG965" s="267">
        <f>IF(OR(Is_Loading,LEN($A965)=0),"",SWDATA!Z950)</f>
        <v>0</v>
      </c>
      <c r="AH965" s="266" t="str">
        <f t="shared" si="3521"/>
        <v/>
      </c>
      <c r="AI965" s="266">
        <f>IF(OR(Is_Loading,LEN($A965)=0),"",SWDATA!AB950)</f>
        <v>0</v>
      </c>
      <c r="AJ965" s="267">
        <f>IF(OR(Is_Loading,LEN($A965)=0),"",SWDATA!AC950)</f>
        <v>0</v>
      </c>
      <c r="AK965" s="267">
        <f>IF(OR(Is_Loading,LEN($A965)=0),"",SWDATA!AD950)</f>
        <v>0</v>
      </c>
      <c r="AL965" s="266" t="str">
        <f t="shared" si="3522"/>
        <v/>
      </c>
      <c r="AM965" s="266">
        <f>IF(OR(Is_Loading,LEN($A965)=0),"",SWDATA!AF950)</f>
        <v>0</v>
      </c>
      <c r="AN965" s="267">
        <f>IF(OR(Is_Loading,LEN($A965)=0),"",SWDATA!AG950)</f>
        <v>0</v>
      </c>
      <c r="AO965" s="323">
        <f>IF(OR(Is_Loading,LEN($A965)=0),"",SWDATA!AH950)</f>
        <v>0</v>
      </c>
      <c r="AP965" s="320" t="str">
        <f t="shared" si="3523"/>
        <v/>
      </c>
      <c r="AQ965" s="266">
        <f>IF(OR(Is_Loading,LEN($A965)=0),"",SWDATA!AJ950)</f>
        <v>0</v>
      </c>
      <c r="AR965" s="267">
        <f>IF(OR(Is_Loading,LEN($A965)=0),"",SWDATA!AK950)</f>
        <v>0</v>
      </c>
      <c r="AS965" s="267">
        <f>IF(OR(Is_Loading,LEN($A965)=0),"",SWDATA!AL950)</f>
        <v>0</v>
      </c>
      <c r="AT965" s="266" t="str">
        <f t="shared" si="3524"/>
        <v/>
      </c>
      <c r="AU965" s="266">
        <f>IF(OR(Is_Loading,LEN($A965)=0),"",SWDATA!AN950)</f>
        <v>0</v>
      </c>
      <c r="AV965" s="267">
        <f>IF(OR(Is_Loading,LEN($A965)=0),"",SWDATA!AO950)</f>
        <v>0</v>
      </c>
      <c r="AW965" s="267">
        <f>IF(OR(Is_Loading,LEN($A965)=0),"",SWDATA!AP950)</f>
        <v>0</v>
      </c>
      <c r="AX965" s="266" t="str">
        <f t="shared" si="3525"/>
        <v/>
      </c>
      <c r="AY965" s="266">
        <f>IF(OR(Is_Loading,LEN($A965)=0),"",SWDATA!AR950)</f>
        <v>0</v>
      </c>
      <c r="AZ965" s="267">
        <f>IF(OR(Is_Loading,LEN($A965)=0),"",SWDATA!AS950)</f>
        <v>0</v>
      </c>
      <c r="BA965" s="267">
        <f>IF(OR(Is_Loading,LEN($A965)=0),"",SWDATA!AT950)</f>
        <v>0</v>
      </c>
      <c r="BB965" s="266" t="str">
        <f t="shared" si="3526"/>
        <v/>
      </c>
      <c r="BC965" s="266">
        <f>IF(OR(Is_Loading,LEN($A965)=0),"",SWDATA!AV950)</f>
        <v>0</v>
      </c>
      <c r="BD965" s="267">
        <f>IF(OR(Is_Loading,LEN($A965)=0),"",SWDATA!AW950)</f>
        <v>0</v>
      </c>
      <c r="BE965" s="323">
        <f>IF(OR(Is_Loading,LEN($A965)=0),"",SWDATA!AX950)</f>
        <v>0</v>
      </c>
      <c r="BF965" s="320" t="str">
        <f t="shared" si="3527"/>
        <v/>
      </c>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s="201"/>
      <c r="CO965" s="201"/>
      <c r="CP965" s="201"/>
      <c r="CQ965" s="201"/>
      <c r="CR965" s="201"/>
      <c r="CS965" s="201"/>
      <c r="CT965" s="201"/>
      <c r="CU965" s="201"/>
      <c r="CV965" s="201"/>
      <c r="CW965" s="201"/>
      <c r="CX965" s="201"/>
      <c r="CY965" s="201"/>
      <c r="CZ965" s="201"/>
      <c r="DA965" s="201"/>
      <c r="DB965" s="201"/>
      <c r="DC965" s="201"/>
      <c r="DD965" s="201"/>
      <c r="DE965" s="201"/>
      <c r="DF965" s="201"/>
      <c r="DG965" s="201"/>
      <c r="DH965" s="201"/>
      <c r="DI965" s="201"/>
      <c r="DJ965" s="201"/>
      <c r="DK965" s="201"/>
      <c r="DL965" s="201"/>
      <c r="DM965" s="201"/>
      <c r="DN965" s="201"/>
      <c r="DS965" s="372"/>
      <c r="DT965" s="374"/>
      <c r="DU965" s="375"/>
      <c r="DV965" s="375"/>
      <c r="DW965" s="375"/>
      <c r="DX965" s="375">
        <v>1</v>
      </c>
      <c r="DY965" s="375">
        <f t="shared" si="3567"/>
        <v>0</v>
      </c>
      <c r="DZ965" s="375">
        <f t="shared" si="3568"/>
        <v>0</v>
      </c>
      <c r="EA965" s="375">
        <f t="shared" si="3569"/>
        <v>1</v>
      </c>
      <c r="EB965" s="375">
        <f t="shared" si="3570"/>
        <v>0</v>
      </c>
      <c r="EC965" s="375">
        <f t="shared" si="3571"/>
        <v>0</v>
      </c>
      <c r="ED965" s="375">
        <f t="shared" si="3572"/>
        <v>1</v>
      </c>
      <c r="EE965" s="375">
        <f t="shared" si="3573"/>
        <v>0</v>
      </c>
      <c r="EF965" s="375">
        <f t="shared" si="3574"/>
        <v>0</v>
      </c>
      <c r="EG965" s="375">
        <f t="shared" si="3575"/>
        <v>1</v>
      </c>
      <c r="EH965" s="375">
        <f t="shared" si="3576"/>
        <v>0</v>
      </c>
      <c r="EI965" s="375">
        <f t="shared" si="3577"/>
        <v>0</v>
      </c>
      <c r="EJ965" s="375">
        <f t="shared" si="3578"/>
        <v>1</v>
      </c>
      <c r="EK965" s="375">
        <f t="shared" si="3579"/>
        <v>0</v>
      </c>
      <c r="EL965" s="375">
        <f t="shared" si="3580"/>
        <v>0</v>
      </c>
      <c r="EM965" s="375">
        <f t="shared" si="3581"/>
        <v>1</v>
      </c>
      <c r="EN965" s="375">
        <f t="shared" si="3582"/>
        <v>0</v>
      </c>
      <c r="EO965" s="375">
        <f t="shared" si="3583"/>
        <v>0</v>
      </c>
      <c r="EP965" s="375">
        <f t="shared" si="3584"/>
        <v>1</v>
      </c>
      <c r="EQ965" s="375">
        <f t="shared" si="3585"/>
        <v>0</v>
      </c>
      <c r="ER965" s="375">
        <f t="shared" si="3586"/>
        <v>0</v>
      </c>
      <c r="ES965" s="375">
        <f t="shared" si="3587"/>
        <v>1</v>
      </c>
      <c r="ET965" s="375">
        <f t="shared" si="3588"/>
        <v>0</v>
      </c>
      <c r="EU965" s="375">
        <f t="shared" si="3589"/>
        <v>0</v>
      </c>
      <c r="EV965" s="375">
        <f t="shared" si="3590"/>
        <v>1</v>
      </c>
      <c r="EW965" s="375">
        <f t="shared" si="3591"/>
        <v>0</v>
      </c>
      <c r="EX965" s="375">
        <f t="shared" si="3592"/>
        <v>0</v>
      </c>
      <c r="EY965" s="375">
        <f t="shared" si="3593"/>
        <v>1</v>
      </c>
      <c r="EZ965" s="375">
        <f t="shared" si="3594"/>
        <v>0</v>
      </c>
      <c r="FA965" s="375">
        <f t="shared" si="3595"/>
        <v>0</v>
      </c>
      <c r="FB965" s="375">
        <f t="shared" si="3596"/>
        <v>1</v>
      </c>
      <c r="FC965" s="375">
        <f t="shared" si="3597"/>
        <v>0</v>
      </c>
      <c r="FD965" s="375">
        <f t="shared" si="3598"/>
        <v>0</v>
      </c>
      <c r="FE965" s="376"/>
      <c r="FF965" s="372"/>
      <c r="FG965" s="372"/>
      <c r="FH965" s="372"/>
      <c r="FI965" s="372"/>
      <c r="FJ965" s="372"/>
      <c r="FK965" s="372"/>
      <c r="FL965" s="372"/>
      <c r="FM965" s="372"/>
      <c r="FN965" s="372"/>
      <c r="FO965" s="372"/>
      <c r="FP965" s="372"/>
      <c r="FQ965" s="372"/>
      <c r="FR965" s="372"/>
      <c r="FS965" s="372"/>
      <c r="FT965" s="372"/>
      <c r="FU965" s="372"/>
      <c r="FV965" s="372"/>
      <c r="FW965" s="372"/>
      <c r="FX965" s="372"/>
      <c r="FY965" s="372"/>
      <c r="FZ965" s="372"/>
      <c r="GA965" s="372"/>
      <c r="GB965" s="372"/>
      <c r="GC965" s="372"/>
      <c r="GD965" s="372"/>
      <c r="GE965" s="372"/>
      <c r="GF965" s="372"/>
      <c r="GG965" s="372"/>
      <c r="GH965" s="372"/>
      <c r="GI965" s="372"/>
      <c r="GJ965" s="372"/>
      <c r="GK965" s="372"/>
      <c r="GL965" s="372"/>
      <c r="GM965" s="372"/>
      <c r="GN965" s="372"/>
      <c r="GO965" s="372"/>
      <c r="GP965" s="372"/>
      <c r="GQ965" s="372"/>
      <c r="GR965" s="372"/>
      <c r="GS965" s="372"/>
      <c r="GT965" s="372"/>
      <c r="GU965" s="372"/>
      <c r="GV965" s="372"/>
      <c r="GW965" s="372"/>
      <c r="GX965" s="372"/>
      <c r="GY965" s="372"/>
      <c r="GZ965" s="372"/>
      <c r="HA965" s="372"/>
      <c r="HB965" s="372"/>
      <c r="HC965" s="372"/>
    </row>
    <row r="966" spans="1:211" s="373" customFormat="1" ht="15" customHeight="1" x14ac:dyDescent="0.2">
      <c r="A966" s="366">
        <f>SWDATA!O951</f>
        <v>0</v>
      </c>
      <c r="B966" s="366">
        <f>SWDATA!M951</f>
        <v>0</v>
      </c>
      <c r="C966" s="351">
        <f>IF(AND(SWDATA!M951=1,SWDATA!Q951="promotions"),SWDATA!P951,0)</f>
        <v>0</v>
      </c>
      <c r="D966" s="367">
        <f>ROW(SWDATA!M951)</f>
        <v>951</v>
      </c>
      <c r="E966" s="368">
        <f t="shared" si="3528"/>
        <v>0</v>
      </c>
      <c r="F966" s="369">
        <f t="shared" si="3515"/>
        <v>1</v>
      </c>
      <c r="G966" s="366" t="str">
        <f t="shared" si="3516"/>
        <v/>
      </c>
      <c r="H966" s="370"/>
      <c r="J966" s="238">
        <f t="shared" si="3517"/>
        <v>0</v>
      </c>
      <c r="K966" s="239" t="str">
        <f t="shared" si="3518"/>
        <v/>
      </c>
      <c r="L966" s="342"/>
      <c r="M966" s="345"/>
      <c r="N966" s="340" t="str">
        <f>IF(LEN(SWDATA!F951)=0,"",N965)</f>
        <v/>
      </c>
      <c r="O966" s="296" t="str">
        <f>IF(LEN(SWDATA!G951)=0,"",O965)</f>
        <v/>
      </c>
      <c r="P966" s="297" t="str">
        <f>IF(LEN(SWDATA!C951)=0,"",SWDATA!C951)</f>
        <v/>
      </c>
      <c r="Q966" s="312" t="str">
        <f t="shared" si="3519"/>
        <v/>
      </c>
      <c r="R966" s="223" t="s">
        <v>261</v>
      </c>
      <c r="S966" s="224"/>
      <c r="T966" s="224"/>
      <c r="U966" s="264" t="s">
        <v>611</v>
      </c>
      <c r="V966" s="205" t="s">
        <v>221</v>
      </c>
      <c r="W966" s="266">
        <f>IF(OR(Is_Loading,LEN($A966)=0),"",SWDATA!P951)</f>
        <v>0</v>
      </c>
      <c r="X966" s="267">
        <f>IF(OR(Is_Loading,LEN($A966)=0),"",SWDATA!Q951)</f>
        <v>0</v>
      </c>
      <c r="Y966" s="267">
        <f>IF(OR(Is_Loading,LEN($A966)=0),"",SWDATA!R951)</f>
        <v>0</v>
      </c>
      <c r="Z966" s="266" t="str">
        <f t="shared" si="3599"/>
        <v/>
      </c>
      <c r="AA966" s="266">
        <f>IF(OR(Is_Loading,LEN($A966)=0),"",SWDATA!T951)</f>
        <v>0</v>
      </c>
      <c r="AB966" s="267">
        <f>IF(OR(Is_Loading,LEN($A966)=0),"",SWDATA!U951)</f>
        <v>0</v>
      </c>
      <c r="AC966" s="267">
        <f>IF(OR(Is_Loading,LEN($A966)=0),"",SWDATA!V951)</f>
        <v>0</v>
      </c>
      <c r="AD966" s="266" t="str">
        <f t="shared" si="3520"/>
        <v/>
      </c>
      <c r="AE966" s="266">
        <f>IF(OR(Is_Loading,LEN($A966)=0),"",SWDATA!X951)</f>
        <v>0</v>
      </c>
      <c r="AF966" s="267">
        <f>IF(OR(Is_Loading,LEN($A966)=0),"",SWDATA!Y951)</f>
        <v>0</v>
      </c>
      <c r="AG966" s="267">
        <f>IF(OR(Is_Loading,LEN($A966)=0),"",SWDATA!Z951)</f>
        <v>0</v>
      </c>
      <c r="AH966" s="266" t="str">
        <f t="shared" si="3521"/>
        <v/>
      </c>
      <c r="AI966" s="266">
        <f>IF(OR(Is_Loading,LEN($A966)=0),"",SWDATA!AB951)</f>
        <v>0</v>
      </c>
      <c r="AJ966" s="267">
        <f>IF(OR(Is_Loading,LEN($A966)=0),"",SWDATA!AC951)</f>
        <v>0</v>
      </c>
      <c r="AK966" s="267">
        <f>IF(OR(Is_Loading,LEN($A966)=0),"",SWDATA!AD951)</f>
        <v>0</v>
      </c>
      <c r="AL966" s="266" t="str">
        <f t="shared" si="3522"/>
        <v/>
      </c>
      <c r="AM966" s="266">
        <f>IF(OR(Is_Loading,LEN($A966)=0),"",SWDATA!AF951)</f>
        <v>0</v>
      </c>
      <c r="AN966" s="267">
        <f>IF(OR(Is_Loading,LEN($A966)=0),"",SWDATA!AG951)</f>
        <v>0</v>
      </c>
      <c r="AO966" s="323">
        <f>IF(OR(Is_Loading,LEN($A966)=0),"",SWDATA!AH951)</f>
        <v>0</v>
      </c>
      <c r="AP966" s="320" t="str">
        <f t="shared" si="3523"/>
        <v/>
      </c>
      <c r="AQ966" s="266">
        <f>IF(OR(Is_Loading,LEN($A966)=0),"",SWDATA!AJ951)</f>
        <v>0</v>
      </c>
      <c r="AR966" s="267">
        <f>IF(OR(Is_Loading,LEN($A966)=0),"",SWDATA!AK951)</f>
        <v>0</v>
      </c>
      <c r="AS966" s="267">
        <f>IF(OR(Is_Loading,LEN($A966)=0),"",SWDATA!AL951)</f>
        <v>0</v>
      </c>
      <c r="AT966" s="266" t="str">
        <f t="shared" si="3524"/>
        <v/>
      </c>
      <c r="AU966" s="266">
        <f>IF(OR(Is_Loading,LEN($A966)=0),"",SWDATA!AN951)</f>
        <v>0</v>
      </c>
      <c r="AV966" s="267">
        <f>IF(OR(Is_Loading,LEN($A966)=0),"",SWDATA!AO951)</f>
        <v>0</v>
      </c>
      <c r="AW966" s="267">
        <f>IF(OR(Is_Loading,LEN($A966)=0),"",SWDATA!AP951)</f>
        <v>0</v>
      </c>
      <c r="AX966" s="266" t="str">
        <f t="shared" si="3525"/>
        <v/>
      </c>
      <c r="AY966" s="266">
        <f>IF(OR(Is_Loading,LEN($A966)=0),"",SWDATA!AR951)</f>
        <v>0</v>
      </c>
      <c r="AZ966" s="267">
        <f>IF(OR(Is_Loading,LEN($A966)=0),"",SWDATA!AS951)</f>
        <v>0</v>
      </c>
      <c r="BA966" s="267">
        <f>IF(OR(Is_Loading,LEN($A966)=0),"",SWDATA!AT951)</f>
        <v>0</v>
      </c>
      <c r="BB966" s="266" t="str">
        <f t="shared" si="3526"/>
        <v/>
      </c>
      <c r="BC966" s="266">
        <f>IF(OR(Is_Loading,LEN($A966)=0),"",SWDATA!AV951)</f>
        <v>0</v>
      </c>
      <c r="BD966" s="267">
        <f>IF(OR(Is_Loading,LEN($A966)=0),"",SWDATA!AW951)</f>
        <v>0</v>
      </c>
      <c r="BE966" s="323">
        <f>IF(OR(Is_Loading,LEN($A966)=0),"",SWDATA!AX951)</f>
        <v>0</v>
      </c>
      <c r="BF966" s="320" t="str">
        <f t="shared" si="3527"/>
        <v/>
      </c>
      <c r="BG966" s="11"/>
      <c r="BH966" s="11"/>
      <c r="BI966" s="11"/>
      <c r="BJ966" s="11"/>
      <c r="BK966" s="11"/>
      <c r="BL966" s="11"/>
      <c r="BM966" s="11"/>
      <c r="BN966" s="11"/>
      <c r="BO966" s="11"/>
      <c r="BP966" s="11"/>
      <c r="BQ966" s="11"/>
      <c r="BR966" s="11"/>
      <c r="BS966" s="11"/>
      <c r="BT966" s="11"/>
      <c r="BU966" s="11"/>
      <c r="BV966" s="11"/>
      <c r="BW966" s="11"/>
      <c r="BX966" s="11"/>
      <c r="BY966" s="11"/>
      <c r="BZ966" s="11"/>
      <c r="CA966" s="11"/>
      <c r="CB966" s="11"/>
      <c r="CC966" s="11"/>
      <c r="CD966" s="11"/>
      <c r="CE966" s="11"/>
      <c r="CF966" s="11"/>
      <c r="CG966" s="11"/>
      <c r="CH966" s="11"/>
      <c r="CI966" s="11"/>
      <c r="CJ966" s="11"/>
      <c r="CK966" s="11"/>
      <c r="CL966" s="11"/>
      <c r="CM966" s="11"/>
      <c r="CN966" s="351"/>
      <c r="CO966" s="351"/>
      <c r="CP966" s="351"/>
      <c r="CQ966" s="351"/>
      <c r="CR966" s="351"/>
      <c r="CS966" s="351"/>
      <c r="CT966" s="351"/>
      <c r="CU966" s="351"/>
      <c r="CV966" s="351"/>
      <c r="CW966" s="351"/>
      <c r="CX966" s="351"/>
      <c r="CY966" s="351"/>
      <c r="CZ966" s="351"/>
      <c r="DA966" s="351"/>
      <c r="DB966" s="351"/>
      <c r="DC966" s="351"/>
      <c r="DD966" s="351"/>
      <c r="DE966" s="351"/>
      <c r="DF966" s="351"/>
      <c r="DG966" s="351"/>
      <c r="DH966" s="351"/>
      <c r="DI966" s="351"/>
      <c r="DJ966" s="351"/>
      <c r="DK966" s="351"/>
      <c r="DL966" s="351"/>
      <c r="DM966" s="351"/>
      <c r="DN966" s="351"/>
      <c r="DQ966" s="373">
        <f t="shared" ref="DQ966" ca="1" si="3600">INDIRECT("'Metrics &amp; Attributes View'!"&amp;IF(ROW()-9=0, "", IF(13+ROW()/23-9&gt;26, CHAR(64+INT((ROW()-9-1)/26)),"")&amp;CHAR(65+MOD(13+ROW()/23-1, 26)))&amp;44)</f>
        <v>0</v>
      </c>
      <c r="DS966" s="372"/>
      <c r="DT966" s="374"/>
      <c r="DU966" s="375"/>
      <c r="DV966" s="375"/>
      <c r="DW966" s="375"/>
      <c r="DX966" s="375">
        <v>1</v>
      </c>
      <c r="DY966" s="375">
        <f t="shared" si="3567"/>
        <v>0</v>
      </c>
      <c r="DZ966" s="375">
        <f t="shared" si="3568"/>
        <v>0</v>
      </c>
      <c r="EA966" s="375">
        <f t="shared" si="3569"/>
        <v>1</v>
      </c>
      <c r="EB966" s="375">
        <f t="shared" si="3570"/>
        <v>0</v>
      </c>
      <c r="EC966" s="375">
        <f t="shared" si="3571"/>
        <v>0</v>
      </c>
      <c r="ED966" s="375">
        <f t="shared" si="3572"/>
        <v>1</v>
      </c>
      <c r="EE966" s="375">
        <f t="shared" si="3573"/>
        <v>0</v>
      </c>
      <c r="EF966" s="375">
        <f t="shared" si="3574"/>
        <v>0</v>
      </c>
      <c r="EG966" s="375">
        <f t="shared" si="3575"/>
        <v>1</v>
      </c>
      <c r="EH966" s="375">
        <f t="shared" si="3576"/>
        <v>0</v>
      </c>
      <c r="EI966" s="375">
        <f t="shared" si="3577"/>
        <v>0</v>
      </c>
      <c r="EJ966" s="375">
        <f t="shared" si="3578"/>
        <v>1</v>
      </c>
      <c r="EK966" s="375">
        <f t="shared" si="3579"/>
        <v>0</v>
      </c>
      <c r="EL966" s="375">
        <f t="shared" si="3580"/>
        <v>0</v>
      </c>
      <c r="EM966" s="375">
        <f t="shared" si="3581"/>
        <v>1</v>
      </c>
      <c r="EN966" s="375">
        <f t="shared" si="3582"/>
        <v>0</v>
      </c>
      <c r="EO966" s="375">
        <f t="shared" si="3583"/>
        <v>0</v>
      </c>
      <c r="EP966" s="375">
        <f t="shared" si="3584"/>
        <v>1</v>
      </c>
      <c r="EQ966" s="375">
        <f t="shared" si="3585"/>
        <v>0</v>
      </c>
      <c r="ER966" s="375">
        <f t="shared" si="3586"/>
        <v>0</v>
      </c>
      <c r="ES966" s="375">
        <f t="shared" si="3587"/>
        <v>1</v>
      </c>
      <c r="ET966" s="375">
        <f t="shared" si="3588"/>
        <v>0</v>
      </c>
      <c r="EU966" s="375">
        <f t="shared" si="3589"/>
        <v>0</v>
      </c>
      <c r="EV966" s="375">
        <f t="shared" si="3590"/>
        <v>1</v>
      </c>
      <c r="EW966" s="375">
        <f t="shared" si="3591"/>
        <v>0</v>
      </c>
      <c r="EX966" s="375">
        <f t="shared" si="3592"/>
        <v>0</v>
      </c>
      <c r="EY966" s="375">
        <f t="shared" si="3593"/>
        <v>1</v>
      </c>
      <c r="EZ966" s="375">
        <f t="shared" si="3594"/>
        <v>0</v>
      </c>
      <c r="FA966" s="375">
        <f t="shared" si="3595"/>
        <v>0</v>
      </c>
      <c r="FB966" s="375">
        <f t="shared" si="3596"/>
        <v>1</v>
      </c>
      <c r="FC966" s="375">
        <f t="shared" si="3597"/>
        <v>0</v>
      </c>
      <c r="FD966" s="375">
        <f t="shared" si="3598"/>
        <v>0</v>
      </c>
      <c r="FE966" s="376"/>
      <c r="FF966" s="372"/>
      <c r="FG966" s="372"/>
      <c r="FH966" s="372"/>
      <c r="FI966" s="372"/>
      <c r="FJ966" s="372"/>
      <c r="FK966" s="372"/>
      <c r="FL966" s="372"/>
      <c r="FM966" s="372"/>
      <c r="FN966" s="372"/>
      <c r="FO966" s="372"/>
      <c r="FP966" s="372"/>
      <c r="FQ966" s="372"/>
      <c r="FR966" s="372"/>
      <c r="FS966" s="372"/>
      <c r="FT966" s="372"/>
      <c r="FU966" s="372"/>
      <c r="FV966" s="372"/>
      <c r="FW966" s="372"/>
      <c r="FX966" s="372"/>
      <c r="FY966" s="372"/>
      <c r="FZ966" s="372"/>
      <c r="GA966" s="372"/>
      <c r="GB966" s="372"/>
      <c r="GC966" s="372"/>
      <c r="GD966" s="372"/>
      <c r="GE966" s="372"/>
      <c r="GF966" s="372"/>
      <c r="GG966" s="372"/>
      <c r="GH966" s="372"/>
      <c r="GI966" s="372"/>
      <c r="GJ966" s="372"/>
      <c r="GK966" s="372"/>
      <c r="GL966" s="372"/>
      <c r="GM966" s="372"/>
      <c r="GN966" s="372"/>
      <c r="GO966" s="372"/>
      <c r="GP966" s="372"/>
      <c r="GQ966" s="372"/>
      <c r="GR966" s="372"/>
      <c r="GS966" s="372"/>
      <c r="GT966" s="372"/>
      <c r="GU966" s="372"/>
      <c r="GV966" s="372"/>
      <c r="GW966" s="372"/>
      <c r="GX966" s="372"/>
      <c r="GY966" s="372"/>
      <c r="GZ966" s="372"/>
      <c r="HA966" s="372"/>
      <c r="HB966" s="372"/>
      <c r="HC966" s="372"/>
    </row>
    <row r="967" spans="1:211" s="373" customFormat="1" ht="15" customHeight="1" x14ac:dyDescent="0.2">
      <c r="A967" s="366">
        <f>SWDATA!O952</f>
        <v>0</v>
      </c>
      <c r="B967" s="366">
        <f>SWDATA!M952</f>
        <v>0</v>
      </c>
      <c r="C967" s="351">
        <f>IF(AND(SWDATA!M952=1,SWDATA!Q952="promotions"),SWDATA!P952,0)</f>
        <v>0</v>
      </c>
      <c r="D967" s="367">
        <f>ROW(SWDATA!M952)</f>
        <v>952</v>
      </c>
      <c r="E967" s="368">
        <f t="shared" si="3528"/>
        <v>0</v>
      </c>
      <c r="F967" s="369">
        <f t="shared" si="3515"/>
        <v>1</v>
      </c>
      <c r="G967" s="366" t="str">
        <f t="shared" si="3516"/>
        <v/>
      </c>
      <c r="H967" s="370"/>
      <c r="J967" s="238">
        <f t="shared" si="3517"/>
        <v>0</v>
      </c>
      <c r="K967" s="239" t="str">
        <f t="shared" si="3518"/>
        <v/>
      </c>
      <c r="L967" s="342"/>
      <c r="M967" s="345"/>
      <c r="N967" s="340" t="str">
        <f>IF(LEN(SWDATA!F952)=0,"",N966)</f>
        <v/>
      </c>
      <c r="O967" s="296" t="str">
        <f>IF(LEN(SWDATA!G952)=0,"",O966)</f>
        <v/>
      </c>
      <c r="P967" s="297" t="str">
        <f>IF(LEN(SWDATA!C952)=0,"",SWDATA!C952)</f>
        <v/>
      </c>
      <c r="Q967" s="312" t="str">
        <f t="shared" si="3519"/>
        <v/>
      </c>
      <c r="R967" s="223" t="s">
        <v>261</v>
      </c>
      <c r="S967" s="224"/>
      <c r="T967" s="224"/>
      <c r="U967" s="264" t="s">
        <v>598</v>
      </c>
      <c r="V967" s="205" t="s">
        <v>221</v>
      </c>
      <c r="W967" s="266">
        <f>IF(OR(Is_Loading,LEN($A967)=0),"",SWDATA!P952)</f>
        <v>0</v>
      </c>
      <c r="X967" s="267">
        <f>IF(OR(Is_Loading,LEN($A967)=0),"",SWDATA!Q952)</f>
        <v>0</v>
      </c>
      <c r="Y967" s="267">
        <f>IF(OR(Is_Loading,LEN($A967)=0),"",SWDATA!R952)</f>
        <v>0</v>
      </c>
      <c r="Z967" s="266" t="str">
        <f t="shared" si="3599"/>
        <v/>
      </c>
      <c r="AA967" s="266">
        <f>IF(OR(Is_Loading,LEN($A967)=0),"",SWDATA!T952)</f>
        <v>0</v>
      </c>
      <c r="AB967" s="267">
        <f>IF(OR(Is_Loading,LEN($A967)=0),"",SWDATA!U952)</f>
        <v>0</v>
      </c>
      <c r="AC967" s="267">
        <f>IF(OR(Is_Loading,LEN($A967)=0),"",SWDATA!V952)</f>
        <v>0</v>
      </c>
      <c r="AD967" s="266" t="str">
        <f t="shared" si="3520"/>
        <v/>
      </c>
      <c r="AE967" s="266">
        <f>IF(OR(Is_Loading,LEN($A967)=0),"",SWDATA!X952)</f>
        <v>0</v>
      </c>
      <c r="AF967" s="267">
        <f>IF(OR(Is_Loading,LEN($A967)=0),"",SWDATA!Y952)</f>
        <v>0</v>
      </c>
      <c r="AG967" s="267">
        <f>IF(OR(Is_Loading,LEN($A967)=0),"",SWDATA!Z952)</f>
        <v>0</v>
      </c>
      <c r="AH967" s="266" t="str">
        <f t="shared" si="3521"/>
        <v/>
      </c>
      <c r="AI967" s="266">
        <f>IF(OR(Is_Loading,LEN($A967)=0),"",SWDATA!AB952)</f>
        <v>0</v>
      </c>
      <c r="AJ967" s="267">
        <f>IF(OR(Is_Loading,LEN($A967)=0),"",SWDATA!AC952)</f>
        <v>0</v>
      </c>
      <c r="AK967" s="267">
        <f>IF(OR(Is_Loading,LEN($A967)=0),"",SWDATA!AD952)</f>
        <v>0</v>
      </c>
      <c r="AL967" s="266" t="str">
        <f t="shared" si="3522"/>
        <v/>
      </c>
      <c r="AM967" s="266">
        <f>IF(OR(Is_Loading,LEN($A967)=0),"",SWDATA!AF952)</f>
        <v>0</v>
      </c>
      <c r="AN967" s="267">
        <f>IF(OR(Is_Loading,LEN($A967)=0),"",SWDATA!AG952)</f>
        <v>0</v>
      </c>
      <c r="AO967" s="323">
        <f>IF(OR(Is_Loading,LEN($A967)=0),"",SWDATA!AH952)</f>
        <v>0</v>
      </c>
      <c r="AP967" s="320" t="str">
        <f t="shared" si="3523"/>
        <v/>
      </c>
      <c r="AQ967" s="266">
        <f>IF(OR(Is_Loading,LEN($A967)=0),"",SWDATA!AJ952)</f>
        <v>0</v>
      </c>
      <c r="AR967" s="267">
        <f>IF(OR(Is_Loading,LEN($A967)=0),"",SWDATA!AK952)</f>
        <v>0</v>
      </c>
      <c r="AS967" s="267">
        <f>IF(OR(Is_Loading,LEN($A967)=0),"",SWDATA!AL952)</f>
        <v>0</v>
      </c>
      <c r="AT967" s="266" t="str">
        <f t="shared" si="3524"/>
        <v/>
      </c>
      <c r="AU967" s="266">
        <f>IF(OR(Is_Loading,LEN($A967)=0),"",SWDATA!AN952)</f>
        <v>0</v>
      </c>
      <c r="AV967" s="267">
        <f>IF(OR(Is_Loading,LEN($A967)=0),"",SWDATA!AO952)</f>
        <v>0</v>
      </c>
      <c r="AW967" s="267">
        <f>IF(OR(Is_Loading,LEN($A967)=0),"",SWDATA!AP952)</f>
        <v>0</v>
      </c>
      <c r="AX967" s="266" t="str">
        <f t="shared" si="3525"/>
        <v/>
      </c>
      <c r="AY967" s="266">
        <f>IF(OR(Is_Loading,LEN($A967)=0),"",SWDATA!AR952)</f>
        <v>0</v>
      </c>
      <c r="AZ967" s="267">
        <f>IF(OR(Is_Loading,LEN($A967)=0),"",SWDATA!AS952)</f>
        <v>0</v>
      </c>
      <c r="BA967" s="267">
        <f>IF(OR(Is_Loading,LEN($A967)=0),"",SWDATA!AT952)</f>
        <v>0</v>
      </c>
      <c r="BB967" s="266" t="str">
        <f t="shared" si="3526"/>
        <v/>
      </c>
      <c r="BC967" s="266">
        <f>IF(OR(Is_Loading,LEN($A967)=0),"",SWDATA!AV952)</f>
        <v>0</v>
      </c>
      <c r="BD967" s="267">
        <f>IF(OR(Is_Loading,LEN($A967)=0),"",SWDATA!AW952)</f>
        <v>0</v>
      </c>
      <c r="BE967" s="323">
        <f>IF(OR(Is_Loading,LEN($A967)=0),"",SWDATA!AX952)</f>
        <v>0</v>
      </c>
      <c r="BF967" s="320" t="str">
        <f t="shared" si="3527"/>
        <v/>
      </c>
      <c r="BG967" s="11"/>
      <c r="BH967" s="11"/>
      <c r="BI967" s="11"/>
      <c r="BJ967" s="11"/>
      <c r="BK967" s="11"/>
      <c r="BL967" s="11"/>
      <c r="BM967" s="11"/>
      <c r="BN967" s="11"/>
      <c r="BO967" s="11"/>
      <c r="BP967" s="11"/>
      <c r="BQ967" s="11"/>
      <c r="BR967" s="11"/>
      <c r="BS967" s="11"/>
      <c r="BT967" s="11"/>
      <c r="BU967" s="11"/>
      <c r="BV967" s="11"/>
      <c r="BW967" s="11"/>
      <c r="BX967" s="11"/>
      <c r="BY967" s="11"/>
      <c r="BZ967" s="11"/>
      <c r="CA967" s="11"/>
      <c r="CB967" s="11"/>
      <c r="CC967" s="11"/>
      <c r="CD967" s="11"/>
      <c r="CE967" s="11"/>
      <c r="CF967" s="11"/>
      <c r="CG967" s="11"/>
      <c r="CH967" s="11"/>
      <c r="CI967" s="11"/>
      <c r="CJ967" s="11"/>
      <c r="CK967" s="11"/>
      <c r="CL967" s="11"/>
      <c r="CM967" s="11"/>
      <c r="CN967" s="351"/>
      <c r="CO967" s="351"/>
      <c r="CP967" s="351"/>
      <c r="CQ967" s="351"/>
      <c r="CR967" s="351"/>
      <c r="CS967" s="351"/>
      <c r="CT967" s="351"/>
      <c r="CU967" s="351"/>
      <c r="CV967" s="351"/>
      <c r="CW967" s="351"/>
      <c r="CX967" s="351"/>
      <c r="CY967" s="351"/>
      <c r="CZ967" s="351"/>
      <c r="DA967" s="351"/>
      <c r="DB967" s="351"/>
      <c r="DC967" s="351"/>
      <c r="DD967" s="351"/>
      <c r="DE967" s="351"/>
      <c r="DF967" s="351"/>
      <c r="DG967" s="351"/>
      <c r="DH967" s="351"/>
      <c r="DI967" s="351"/>
      <c r="DJ967" s="351"/>
      <c r="DK967" s="351"/>
      <c r="DL967" s="351"/>
      <c r="DM967" s="351"/>
      <c r="DN967" s="351"/>
      <c r="DS967" s="372"/>
      <c r="DT967" s="374"/>
      <c r="DU967" s="375"/>
      <c r="DV967" s="375"/>
      <c r="DW967" s="375"/>
      <c r="DX967" s="375">
        <v>1</v>
      </c>
      <c r="DY967" s="375">
        <f t="shared" si="3567"/>
        <v>0</v>
      </c>
      <c r="DZ967" s="375">
        <f t="shared" si="3568"/>
        <v>0</v>
      </c>
      <c r="EA967" s="375">
        <f t="shared" si="3569"/>
        <v>1</v>
      </c>
      <c r="EB967" s="375">
        <f t="shared" si="3570"/>
        <v>0</v>
      </c>
      <c r="EC967" s="375">
        <f t="shared" si="3571"/>
        <v>0</v>
      </c>
      <c r="ED967" s="375">
        <f t="shared" si="3572"/>
        <v>1</v>
      </c>
      <c r="EE967" s="375">
        <f t="shared" si="3573"/>
        <v>0</v>
      </c>
      <c r="EF967" s="375">
        <f t="shared" si="3574"/>
        <v>0</v>
      </c>
      <c r="EG967" s="375">
        <f t="shared" si="3575"/>
        <v>1</v>
      </c>
      <c r="EH967" s="375">
        <f t="shared" si="3576"/>
        <v>0</v>
      </c>
      <c r="EI967" s="375">
        <f t="shared" si="3577"/>
        <v>0</v>
      </c>
      <c r="EJ967" s="375">
        <f t="shared" si="3578"/>
        <v>1</v>
      </c>
      <c r="EK967" s="375">
        <f t="shared" si="3579"/>
        <v>0</v>
      </c>
      <c r="EL967" s="375">
        <f t="shared" si="3580"/>
        <v>0</v>
      </c>
      <c r="EM967" s="375">
        <f t="shared" si="3581"/>
        <v>1</v>
      </c>
      <c r="EN967" s="375">
        <f t="shared" si="3582"/>
        <v>0</v>
      </c>
      <c r="EO967" s="375">
        <f t="shared" si="3583"/>
        <v>0</v>
      </c>
      <c r="EP967" s="375">
        <f t="shared" si="3584"/>
        <v>1</v>
      </c>
      <c r="EQ967" s="375">
        <f t="shared" si="3585"/>
        <v>0</v>
      </c>
      <c r="ER967" s="375">
        <f t="shared" si="3586"/>
        <v>0</v>
      </c>
      <c r="ES967" s="375">
        <f t="shared" si="3587"/>
        <v>1</v>
      </c>
      <c r="ET967" s="375">
        <f t="shared" si="3588"/>
        <v>0</v>
      </c>
      <c r="EU967" s="375">
        <f t="shared" si="3589"/>
        <v>0</v>
      </c>
      <c r="EV967" s="375">
        <f t="shared" si="3590"/>
        <v>1</v>
      </c>
      <c r="EW967" s="375">
        <f t="shared" si="3591"/>
        <v>0</v>
      </c>
      <c r="EX967" s="375">
        <f t="shared" si="3592"/>
        <v>0</v>
      </c>
      <c r="EY967" s="375">
        <f t="shared" si="3593"/>
        <v>1</v>
      </c>
      <c r="EZ967" s="375">
        <f t="shared" si="3594"/>
        <v>0</v>
      </c>
      <c r="FA967" s="375">
        <f t="shared" si="3595"/>
        <v>0</v>
      </c>
      <c r="FB967" s="375">
        <f t="shared" si="3596"/>
        <v>1</v>
      </c>
      <c r="FC967" s="375">
        <f t="shared" si="3597"/>
        <v>0</v>
      </c>
      <c r="FD967" s="375">
        <f t="shared" si="3598"/>
        <v>0</v>
      </c>
      <c r="FE967" s="376"/>
      <c r="FF967" s="372"/>
      <c r="FG967" s="372"/>
      <c r="FH967" s="372"/>
      <c r="FI967" s="372"/>
      <c r="FJ967" s="372"/>
      <c r="FK967" s="372"/>
      <c r="FL967" s="372"/>
      <c r="FM967" s="372"/>
      <c r="FN967" s="372"/>
      <c r="FO967" s="372"/>
      <c r="FP967" s="372"/>
      <c r="FQ967" s="372"/>
      <c r="FR967" s="372"/>
      <c r="FS967" s="372"/>
      <c r="FT967" s="372"/>
      <c r="FU967" s="372"/>
      <c r="FV967" s="372"/>
      <c r="FW967" s="372"/>
      <c r="FX967" s="372"/>
      <c r="FY967" s="372"/>
      <c r="FZ967" s="372"/>
      <c r="GA967" s="372"/>
      <c r="GB967" s="372"/>
      <c r="GC967" s="372"/>
      <c r="GD967" s="372"/>
      <c r="GE967" s="372"/>
      <c r="GF967" s="372"/>
      <c r="GG967" s="372"/>
      <c r="GH967" s="372"/>
      <c r="GI967" s="372"/>
      <c r="GJ967" s="372"/>
      <c r="GK967" s="372"/>
      <c r="GL967" s="372"/>
      <c r="GM967" s="372"/>
      <c r="GN967" s="372"/>
      <c r="GO967" s="372"/>
      <c r="GP967" s="372"/>
      <c r="GQ967" s="372"/>
      <c r="GR967" s="372"/>
      <c r="GS967" s="372"/>
      <c r="GT967" s="372"/>
      <c r="GU967" s="372"/>
      <c r="GV967" s="372"/>
      <c r="GW967" s="372"/>
      <c r="GX967" s="372"/>
      <c r="GY967" s="372"/>
      <c r="GZ967" s="372"/>
      <c r="HA967" s="372"/>
      <c r="HB967" s="372"/>
      <c r="HC967" s="372"/>
    </row>
    <row r="968" spans="1:211" s="373" customFormat="1" ht="15" customHeight="1" x14ac:dyDescent="0.2">
      <c r="A968" s="366">
        <f>SWDATA!O953</f>
        <v>0</v>
      </c>
      <c r="B968" s="366">
        <f>SWDATA!M953</f>
        <v>0</v>
      </c>
      <c r="C968" s="351">
        <f>IF(AND(SWDATA!M953=1,SWDATA!Q953="promotions"),SWDATA!P953,0)</f>
        <v>0</v>
      </c>
      <c r="D968" s="367">
        <f>ROW(SWDATA!M953)</f>
        <v>953</v>
      </c>
      <c r="E968" s="368">
        <f t="shared" si="3528"/>
        <v>0</v>
      </c>
      <c r="F968" s="369">
        <f t="shared" si="3515"/>
        <v>1</v>
      </c>
      <c r="G968" s="366" t="str">
        <f t="shared" si="3516"/>
        <v/>
      </c>
      <c r="H968" s="370"/>
      <c r="J968" s="238">
        <f t="shared" si="3517"/>
        <v>0</v>
      </c>
      <c r="K968" s="239" t="str">
        <f t="shared" si="3518"/>
        <v/>
      </c>
      <c r="L968" s="342"/>
      <c r="M968" s="345"/>
      <c r="N968" s="340" t="str">
        <f>IF(LEN(SWDATA!F953)=0,"",N967)</f>
        <v/>
      </c>
      <c r="O968" s="296" t="str">
        <f>IF(LEN(SWDATA!G953)=0,"",O967)</f>
        <v/>
      </c>
      <c r="P968" s="297" t="str">
        <f>IF(LEN(SWDATA!C953)=0,"",SWDATA!C953)</f>
        <v/>
      </c>
      <c r="Q968" s="312" t="str">
        <f t="shared" si="3519"/>
        <v/>
      </c>
      <c r="R968" s="223" t="s">
        <v>261</v>
      </c>
      <c r="S968" s="224"/>
      <c r="T968" s="224"/>
      <c r="U968" s="264" t="s">
        <v>628</v>
      </c>
      <c r="V968" s="205" t="s">
        <v>221</v>
      </c>
      <c r="W968" s="266">
        <f>IF(OR(Is_Loading,LEN($A968)=0),"",SWDATA!P953)</f>
        <v>0</v>
      </c>
      <c r="X968" s="267">
        <f>IF(OR(Is_Loading,LEN($A968)=0),"",SWDATA!Q953)</f>
        <v>0</v>
      </c>
      <c r="Y968" s="267">
        <f>IF(OR(Is_Loading,LEN($A968)=0),"",SWDATA!R953)</f>
        <v>0</v>
      </c>
      <c r="Z968" s="266" t="str">
        <f t="shared" si="3599"/>
        <v/>
      </c>
      <c r="AA968" s="266">
        <f>IF(OR(Is_Loading,LEN($A968)=0),"",SWDATA!T953)</f>
        <v>0</v>
      </c>
      <c r="AB968" s="267">
        <f>IF(OR(Is_Loading,LEN($A968)=0),"",SWDATA!U953)</f>
        <v>0</v>
      </c>
      <c r="AC968" s="267">
        <f>IF(OR(Is_Loading,LEN($A968)=0),"",SWDATA!V953)</f>
        <v>0</v>
      </c>
      <c r="AD968" s="266" t="str">
        <f t="shared" si="3520"/>
        <v/>
      </c>
      <c r="AE968" s="266">
        <f>IF(OR(Is_Loading,LEN($A968)=0),"",SWDATA!X953)</f>
        <v>0</v>
      </c>
      <c r="AF968" s="267">
        <f>IF(OR(Is_Loading,LEN($A968)=0),"",SWDATA!Y953)</f>
        <v>0</v>
      </c>
      <c r="AG968" s="267">
        <f>IF(OR(Is_Loading,LEN($A968)=0),"",SWDATA!Z953)</f>
        <v>0</v>
      </c>
      <c r="AH968" s="266" t="str">
        <f t="shared" si="3521"/>
        <v/>
      </c>
      <c r="AI968" s="266">
        <f>IF(OR(Is_Loading,LEN($A968)=0),"",SWDATA!AB953)</f>
        <v>0</v>
      </c>
      <c r="AJ968" s="267">
        <f>IF(OR(Is_Loading,LEN($A968)=0),"",SWDATA!AC953)</f>
        <v>0</v>
      </c>
      <c r="AK968" s="267">
        <f>IF(OR(Is_Loading,LEN($A968)=0),"",SWDATA!AD953)</f>
        <v>0</v>
      </c>
      <c r="AL968" s="266" t="str">
        <f t="shared" si="3522"/>
        <v/>
      </c>
      <c r="AM968" s="266">
        <f>IF(OR(Is_Loading,LEN($A968)=0),"",SWDATA!AF953)</f>
        <v>0</v>
      </c>
      <c r="AN968" s="267">
        <f>IF(OR(Is_Loading,LEN($A968)=0),"",SWDATA!AG953)</f>
        <v>0</v>
      </c>
      <c r="AO968" s="323">
        <f>IF(OR(Is_Loading,LEN($A968)=0),"",SWDATA!AH953)</f>
        <v>0</v>
      </c>
      <c r="AP968" s="320" t="str">
        <f t="shared" si="3523"/>
        <v/>
      </c>
      <c r="AQ968" s="266">
        <f>IF(OR(Is_Loading,LEN($A968)=0),"",SWDATA!AJ953)</f>
        <v>0</v>
      </c>
      <c r="AR968" s="267">
        <f>IF(OR(Is_Loading,LEN($A968)=0),"",SWDATA!AK953)</f>
        <v>0</v>
      </c>
      <c r="AS968" s="267">
        <f>IF(OR(Is_Loading,LEN($A968)=0),"",SWDATA!AL953)</f>
        <v>0</v>
      </c>
      <c r="AT968" s="266" t="str">
        <f t="shared" si="3524"/>
        <v/>
      </c>
      <c r="AU968" s="266">
        <f>IF(OR(Is_Loading,LEN($A968)=0),"",SWDATA!AN953)</f>
        <v>0</v>
      </c>
      <c r="AV968" s="267">
        <f>IF(OR(Is_Loading,LEN($A968)=0),"",SWDATA!AO953)</f>
        <v>0</v>
      </c>
      <c r="AW968" s="267">
        <f>IF(OR(Is_Loading,LEN($A968)=0),"",SWDATA!AP953)</f>
        <v>0</v>
      </c>
      <c r="AX968" s="266" t="str">
        <f t="shared" si="3525"/>
        <v/>
      </c>
      <c r="AY968" s="266">
        <f>IF(OR(Is_Loading,LEN($A968)=0),"",SWDATA!AR953)</f>
        <v>0</v>
      </c>
      <c r="AZ968" s="267">
        <f>IF(OR(Is_Loading,LEN($A968)=0),"",SWDATA!AS953)</f>
        <v>0</v>
      </c>
      <c r="BA968" s="267">
        <f>IF(OR(Is_Loading,LEN($A968)=0),"",SWDATA!AT953)</f>
        <v>0</v>
      </c>
      <c r="BB968" s="266" t="str">
        <f t="shared" si="3526"/>
        <v/>
      </c>
      <c r="BC968" s="266">
        <f>IF(OR(Is_Loading,LEN($A968)=0),"",SWDATA!AV953)</f>
        <v>0</v>
      </c>
      <c r="BD968" s="267">
        <f>IF(OR(Is_Loading,LEN($A968)=0),"",SWDATA!AW953)</f>
        <v>0</v>
      </c>
      <c r="BE968" s="323">
        <f>IF(OR(Is_Loading,LEN($A968)=0),"",SWDATA!AX953)</f>
        <v>0</v>
      </c>
      <c r="BF968" s="320" t="str">
        <f t="shared" si="3527"/>
        <v/>
      </c>
      <c r="BG968" s="11"/>
      <c r="BH968" s="11"/>
      <c r="BI968" s="11"/>
      <c r="BJ968" s="11"/>
      <c r="BK968" s="11"/>
      <c r="BL968" s="11"/>
      <c r="BM968" s="11"/>
      <c r="BN968" s="11"/>
      <c r="BO968" s="11"/>
      <c r="BP968" s="11"/>
      <c r="BQ968" s="11"/>
      <c r="BR968" s="11"/>
      <c r="BS968" s="11"/>
      <c r="BT968" s="11"/>
      <c r="BU968" s="11"/>
      <c r="BV968" s="11"/>
      <c r="BW968" s="11"/>
      <c r="BX968" s="11"/>
      <c r="BY968" s="11"/>
      <c r="BZ968" s="11"/>
      <c r="CA968" s="11"/>
      <c r="CB968" s="11"/>
      <c r="CC968" s="11"/>
      <c r="CD968" s="11"/>
      <c r="CE968" s="11"/>
      <c r="CF968" s="11"/>
      <c r="CG968" s="11"/>
      <c r="CH968" s="11"/>
      <c r="CI968" s="11"/>
      <c r="CJ968" s="11"/>
      <c r="CK968" s="11"/>
      <c r="CL968" s="11"/>
      <c r="CM968" s="11"/>
      <c r="CN968" s="351"/>
      <c r="CO968" s="351"/>
      <c r="CP968" s="351"/>
      <c r="CQ968" s="351"/>
      <c r="CR968" s="351"/>
      <c r="CS968" s="351"/>
      <c r="CT968" s="351"/>
      <c r="CU968" s="351"/>
      <c r="CV968" s="351"/>
      <c r="CW968" s="351"/>
      <c r="CX968" s="351"/>
      <c r="CY968" s="351"/>
      <c r="CZ968" s="351"/>
      <c r="DA968" s="351"/>
      <c r="DB968" s="351"/>
      <c r="DC968" s="351"/>
      <c r="DD968" s="351"/>
      <c r="DE968" s="351"/>
      <c r="DF968" s="351"/>
      <c r="DG968" s="351"/>
      <c r="DH968" s="351"/>
      <c r="DI968" s="351"/>
      <c r="DJ968" s="351"/>
      <c r="DK968" s="351"/>
      <c r="DL968" s="351"/>
      <c r="DM968" s="351"/>
      <c r="DN968" s="351"/>
      <c r="DS968" s="372"/>
      <c r="DT968" s="374"/>
      <c r="DU968" s="375"/>
      <c r="DV968" s="375"/>
      <c r="DW968" s="375"/>
      <c r="DX968" s="375">
        <v>1</v>
      </c>
      <c r="DY968" s="375">
        <f t="shared" si="3567"/>
        <v>0</v>
      </c>
      <c r="DZ968" s="375">
        <f t="shared" si="3568"/>
        <v>0</v>
      </c>
      <c r="EA968" s="375">
        <f t="shared" si="3569"/>
        <v>1</v>
      </c>
      <c r="EB968" s="375">
        <f t="shared" si="3570"/>
        <v>0</v>
      </c>
      <c r="EC968" s="375">
        <f t="shared" si="3571"/>
        <v>0</v>
      </c>
      <c r="ED968" s="375">
        <f t="shared" si="3572"/>
        <v>1</v>
      </c>
      <c r="EE968" s="375">
        <f t="shared" si="3573"/>
        <v>0</v>
      </c>
      <c r="EF968" s="375">
        <f t="shared" si="3574"/>
        <v>0</v>
      </c>
      <c r="EG968" s="375">
        <f t="shared" si="3575"/>
        <v>1</v>
      </c>
      <c r="EH968" s="375">
        <f t="shared" si="3576"/>
        <v>0</v>
      </c>
      <c r="EI968" s="375">
        <f t="shared" si="3577"/>
        <v>0</v>
      </c>
      <c r="EJ968" s="375">
        <f t="shared" si="3578"/>
        <v>1</v>
      </c>
      <c r="EK968" s="375">
        <f t="shared" si="3579"/>
        <v>0</v>
      </c>
      <c r="EL968" s="375">
        <f t="shared" si="3580"/>
        <v>0</v>
      </c>
      <c r="EM968" s="375">
        <f t="shared" si="3581"/>
        <v>1</v>
      </c>
      <c r="EN968" s="375">
        <f t="shared" si="3582"/>
        <v>0</v>
      </c>
      <c r="EO968" s="375">
        <f t="shared" si="3583"/>
        <v>0</v>
      </c>
      <c r="EP968" s="375">
        <f t="shared" si="3584"/>
        <v>1</v>
      </c>
      <c r="EQ968" s="375">
        <f t="shared" si="3585"/>
        <v>0</v>
      </c>
      <c r="ER968" s="375">
        <f t="shared" si="3586"/>
        <v>0</v>
      </c>
      <c r="ES968" s="375">
        <f t="shared" si="3587"/>
        <v>1</v>
      </c>
      <c r="ET968" s="375">
        <f t="shared" si="3588"/>
        <v>0</v>
      </c>
      <c r="EU968" s="375">
        <f t="shared" si="3589"/>
        <v>0</v>
      </c>
      <c r="EV968" s="375">
        <f t="shared" si="3590"/>
        <v>1</v>
      </c>
      <c r="EW968" s="375">
        <f t="shared" si="3591"/>
        <v>0</v>
      </c>
      <c r="EX968" s="375">
        <f t="shared" si="3592"/>
        <v>0</v>
      </c>
      <c r="EY968" s="375">
        <f t="shared" si="3593"/>
        <v>1</v>
      </c>
      <c r="EZ968" s="375">
        <f t="shared" si="3594"/>
        <v>0</v>
      </c>
      <c r="FA968" s="375">
        <f t="shared" si="3595"/>
        <v>0</v>
      </c>
      <c r="FB968" s="375">
        <f t="shared" si="3596"/>
        <v>1</v>
      </c>
      <c r="FC968" s="375">
        <f t="shared" si="3597"/>
        <v>0</v>
      </c>
      <c r="FD968" s="375">
        <f t="shared" si="3598"/>
        <v>0</v>
      </c>
      <c r="FE968" s="376"/>
      <c r="FF968" s="372"/>
      <c r="FG968" s="372"/>
      <c r="FH968" s="372"/>
      <c r="FI968" s="372"/>
      <c r="FJ968" s="372"/>
      <c r="FK968" s="372"/>
      <c r="FL968" s="372"/>
      <c r="FM968" s="372"/>
      <c r="FN968" s="372"/>
      <c r="FO968" s="372"/>
      <c r="FP968" s="372"/>
      <c r="FQ968" s="372"/>
      <c r="FR968" s="372"/>
      <c r="FS968" s="372"/>
      <c r="FT968" s="372"/>
      <c r="FU968" s="372"/>
      <c r="FV968" s="372"/>
      <c r="FW968" s="372"/>
      <c r="FX968" s="372"/>
      <c r="FY968" s="372"/>
      <c r="FZ968" s="372"/>
      <c r="GA968" s="372"/>
      <c r="GB968" s="372"/>
      <c r="GC968" s="372"/>
      <c r="GD968" s="372"/>
      <c r="GE968" s="372"/>
      <c r="GF968" s="372"/>
      <c r="GG968" s="372"/>
      <c r="GH968" s="372"/>
      <c r="GI968" s="372"/>
      <c r="GJ968" s="372"/>
      <c r="GK968" s="372"/>
      <c r="GL968" s="372"/>
      <c r="GM968" s="372"/>
      <c r="GN968" s="372"/>
      <c r="GO968" s="372"/>
      <c r="GP968" s="372"/>
      <c r="GQ968" s="372"/>
      <c r="GR968" s="372"/>
      <c r="GS968" s="372"/>
      <c r="GT968" s="372"/>
      <c r="GU968" s="372"/>
      <c r="GV968" s="372"/>
      <c r="GW968" s="372"/>
      <c r="GX968" s="372"/>
      <c r="GY968" s="372"/>
      <c r="GZ968" s="372"/>
      <c r="HA968" s="372"/>
      <c r="HB968" s="372"/>
      <c r="HC968" s="372"/>
    </row>
    <row r="969" spans="1:211" s="373" customFormat="1" ht="15" customHeight="1" x14ac:dyDescent="0.2">
      <c r="A969" s="366">
        <f>SWDATA!O954</f>
        <v>0</v>
      </c>
      <c r="B969" s="366">
        <f>SWDATA!M954</f>
        <v>0</v>
      </c>
      <c r="C969" s="351">
        <f>IF(AND(SWDATA!M954=1,SWDATA!Q954="promotions"),SWDATA!P954,0)</f>
        <v>0</v>
      </c>
      <c r="D969" s="367">
        <f>ROW(SWDATA!M954)</f>
        <v>954</v>
      </c>
      <c r="E969" s="368">
        <f t="shared" si="3528"/>
        <v>0</v>
      </c>
      <c r="F969" s="369">
        <f t="shared" si="3515"/>
        <v>1</v>
      </c>
      <c r="G969" s="366" t="str">
        <f t="shared" si="3516"/>
        <v/>
      </c>
      <c r="H969" s="370"/>
      <c r="J969" s="238">
        <f t="shared" si="3517"/>
        <v>0</v>
      </c>
      <c r="K969" s="239" t="str">
        <f t="shared" si="3518"/>
        <v/>
      </c>
      <c r="L969" s="342"/>
      <c r="M969" s="345"/>
      <c r="N969" s="340" t="str">
        <f>IF(LEN(SWDATA!F954)=0,"",N968)</f>
        <v/>
      </c>
      <c r="O969" s="296" t="str">
        <f>IF(LEN(SWDATA!G954)=0,"",O968)</f>
        <v/>
      </c>
      <c r="P969" s="297" t="str">
        <f>IF(LEN(SWDATA!C954)=0,"",SWDATA!C954)</f>
        <v/>
      </c>
      <c r="Q969" s="312" t="str">
        <f t="shared" si="3519"/>
        <v/>
      </c>
      <c r="R969" s="223" t="s">
        <v>261</v>
      </c>
      <c r="S969" s="224"/>
      <c r="T969" s="224"/>
      <c r="U969" s="264" t="s">
        <v>596</v>
      </c>
      <c r="V969" s="205" t="s">
        <v>221</v>
      </c>
      <c r="W969" s="266">
        <f>IF(OR(Is_Loading,LEN($A969)=0),"",SWDATA!P954)</f>
        <v>0</v>
      </c>
      <c r="X969" s="267">
        <f>IF(OR(Is_Loading,LEN($A969)=0),"",SWDATA!Q954)</f>
        <v>0</v>
      </c>
      <c r="Y969" s="267">
        <f>IF(OR(Is_Loading,LEN($A969)=0),"",SWDATA!R954)</f>
        <v>0</v>
      </c>
      <c r="Z969" s="266" t="str">
        <f t="shared" si="3599"/>
        <v/>
      </c>
      <c r="AA969" s="266">
        <f>IF(OR(Is_Loading,LEN($A969)=0),"",SWDATA!T954)</f>
        <v>0</v>
      </c>
      <c r="AB969" s="267">
        <f>IF(OR(Is_Loading,LEN($A969)=0),"",SWDATA!U954)</f>
        <v>0</v>
      </c>
      <c r="AC969" s="267">
        <f>IF(OR(Is_Loading,LEN($A969)=0),"",SWDATA!V954)</f>
        <v>0</v>
      </c>
      <c r="AD969" s="266" t="str">
        <f t="shared" si="3520"/>
        <v/>
      </c>
      <c r="AE969" s="266">
        <f>IF(OR(Is_Loading,LEN($A969)=0),"",SWDATA!X954)</f>
        <v>0</v>
      </c>
      <c r="AF969" s="267">
        <f>IF(OR(Is_Loading,LEN($A969)=0),"",SWDATA!Y954)</f>
        <v>0</v>
      </c>
      <c r="AG969" s="267">
        <f>IF(OR(Is_Loading,LEN($A969)=0),"",SWDATA!Z954)</f>
        <v>0</v>
      </c>
      <c r="AH969" s="266" t="str">
        <f t="shared" si="3521"/>
        <v/>
      </c>
      <c r="AI969" s="266">
        <f>IF(OR(Is_Loading,LEN($A969)=0),"",SWDATA!AB954)</f>
        <v>0</v>
      </c>
      <c r="AJ969" s="267">
        <f>IF(OR(Is_Loading,LEN($A969)=0),"",SWDATA!AC954)</f>
        <v>0</v>
      </c>
      <c r="AK969" s="267">
        <f>IF(OR(Is_Loading,LEN($A969)=0),"",SWDATA!AD954)</f>
        <v>0</v>
      </c>
      <c r="AL969" s="266" t="str">
        <f t="shared" si="3522"/>
        <v/>
      </c>
      <c r="AM969" s="266">
        <f>IF(OR(Is_Loading,LEN($A969)=0),"",SWDATA!AF954)</f>
        <v>0</v>
      </c>
      <c r="AN969" s="267">
        <f>IF(OR(Is_Loading,LEN($A969)=0),"",SWDATA!AG954)</f>
        <v>0</v>
      </c>
      <c r="AO969" s="323">
        <f>IF(OR(Is_Loading,LEN($A969)=0),"",SWDATA!AH954)</f>
        <v>0</v>
      </c>
      <c r="AP969" s="320" t="str">
        <f t="shared" si="3523"/>
        <v/>
      </c>
      <c r="AQ969" s="266">
        <f>IF(OR(Is_Loading,LEN($A969)=0),"",SWDATA!AJ954)</f>
        <v>0</v>
      </c>
      <c r="AR969" s="267">
        <f>IF(OR(Is_Loading,LEN($A969)=0),"",SWDATA!AK954)</f>
        <v>0</v>
      </c>
      <c r="AS969" s="267">
        <f>IF(OR(Is_Loading,LEN($A969)=0),"",SWDATA!AL954)</f>
        <v>0</v>
      </c>
      <c r="AT969" s="266" t="str">
        <f t="shared" si="3524"/>
        <v/>
      </c>
      <c r="AU969" s="266">
        <f>IF(OR(Is_Loading,LEN($A969)=0),"",SWDATA!AN954)</f>
        <v>0</v>
      </c>
      <c r="AV969" s="267">
        <f>IF(OR(Is_Loading,LEN($A969)=0),"",SWDATA!AO954)</f>
        <v>0</v>
      </c>
      <c r="AW969" s="267">
        <f>IF(OR(Is_Loading,LEN($A969)=0),"",SWDATA!AP954)</f>
        <v>0</v>
      </c>
      <c r="AX969" s="266" t="str">
        <f t="shared" si="3525"/>
        <v/>
      </c>
      <c r="AY969" s="266">
        <f>IF(OR(Is_Loading,LEN($A969)=0),"",SWDATA!AR954)</f>
        <v>0</v>
      </c>
      <c r="AZ969" s="267">
        <f>IF(OR(Is_Loading,LEN($A969)=0),"",SWDATA!AS954)</f>
        <v>0</v>
      </c>
      <c r="BA969" s="267">
        <f>IF(OR(Is_Loading,LEN($A969)=0),"",SWDATA!AT954)</f>
        <v>0</v>
      </c>
      <c r="BB969" s="266" t="str">
        <f t="shared" si="3526"/>
        <v/>
      </c>
      <c r="BC969" s="266">
        <f>IF(OR(Is_Loading,LEN($A969)=0),"",SWDATA!AV954)</f>
        <v>0</v>
      </c>
      <c r="BD969" s="267">
        <f>IF(OR(Is_Loading,LEN($A969)=0),"",SWDATA!AW954)</f>
        <v>0</v>
      </c>
      <c r="BE969" s="323">
        <f>IF(OR(Is_Loading,LEN($A969)=0),"",SWDATA!AX954)</f>
        <v>0</v>
      </c>
      <c r="BF969" s="320" t="str">
        <f t="shared" si="3527"/>
        <v/>
      </c>
      <c r="BG969" s="11"/>
      <c r="BH969" s="11"/>
      <c r="BI969" s="11"/>
      <c r="BJ969" s="11"/>
      <c r="BK969" s="11"/>
      <c r="BL969" s="11"/>
      <c r="BM969" s="11"/>
      <c r="BN969" s="11"/>
      <c r="BO969" s="11"/>
      <c r="BP969" s="11"/>
      <c r="BQ969" s="11"/>
      <c r="BR969" s="11"/>
      <c r="BS969" s="11"/>
      <c r="BT969" s="11"/>
      <c r="BU969" s="11"/>
      <c r="BV969" s="11"/>
      <c r="BW969" s="11"/>
      <c r="BX969" s="11"/>
      <c r="BY969" s="11"/>
      <c r="BZ969" s="11"/>
      <c r="CA969" s="11"/>
      <c r="CB969" s="11"/>
      <c r="CC969" s="11"/>
      <c r="CD969" s="11"/>
      <c r="CE969" s="11"/>
      <c r="CF969" s="11"/>
      <c r="CG969" s="11"/>
      <c r="CH969" s="11"/>
      <c r="CI969" s="11"/>
      <c r="CJ969" s="11"/>
      <c r="CK969" s="11"/>
      <c r="CL969" s="11"/>
      <c r="CM969" s="11"/>
      <c r="CN969" s="351"/>
      <c r="CO969" s="351"/>
      <c r="CP969" s="351"/>
      <c r="CQ969" s="351"/>
      <c r="CR969" s="351"/>
      <c r="CS969" s="351"/>
      <c r="CT969" s="351"/>
      <c r="CU969" s="351"/>
      <c r="CV969" s="351"/>
      <c r="CW969" s="351"/>
      <c r="CX969" s="351"/>
      <c r="CY969" s="351"/>
      <c r="CZ969" s="351"/>
      <c r="DA969" s="351"/>
      <c r="DB969" s="351"/>
      <c r="DC969" s="351"/>
      <c r="DD969" s="351"/>
      <c r="DE969" s="351"/>
      <c r="DF969" s="351"/>
      <c r="DG969" s="351"/>
      <c r="DH969" s="351"/>
      <c r="DI969" s="351"/>
      <c r="DJ969" s="351"/>
      <c r="DK969" s="351"/>
      <c r="DL969" s="351"/>
      <c r="DM969" s="351"/>
      <c r="DN969" s="351"/>
      <c r="DS969" s="372"/>
      <c r="DT969" s="374"/>
      <c r="DU969" s="375"/>
      <c r="DV969" s="375"/>
      <c r="DW969" s="375"/>
      <c r="DX969" s="375">
        <v>1</v>
      </c>
      <c r="DY969" s="375">
        <f t="shared" si="3567"/>
        <v>0</v>
      </c>
      <c r="DZ969" s="375">
        <f t="shared" si="3568"/>
        <v>0</v>
      </c>
      <c r="EA969" s="375">
        <f t="shared" si="3569"/>
        <v>1</v>
      </c>
      <c r="EB969" s="375">
        <f t="shared" si="3570"/>
        <v>0</v>
      </c>
      <c r="EC969" s="375">
        <f t="shared" si="3571"/>
        <v>0</v>
      </c>
      <c r="ED969" s="375">
        <f t="shared" si="3572"/>
        <v>1</v>
      </c>
      <c r="EE969" s="375">
        <f t="shared" si="3573"/>
        <v>0</v>
      </c>
      <c r="EF969" s="375">
        <f t="shared" si="3574"/>
        <v>0</v>
      </c>
      <c r="EG969" s="375">
        <f t="shared" si="3575"/>
        <v>1</v>
      </c>
      <c r="EH969" s="375">
        <f t="shared" si="3576"/>
        <v>0</v>
      </c>
      <c r="EI969" s="375">
        <f t="shared" si="3577"/>
        <v>0</v>
      </c>
      <c r="EJ969" s="375">
        <f t="shared" si="3578"/>
        <v>1</v>
      </c>
      <c r="EK969" s="375">
        <f t="shared" si="3579"/>
        <v>0</v>
      </c>
      <c r="EL969" s="375">
        <f t="shared" si="3580"/>
        <v>0</v>
      </c>
      <c r="EM969" s="375">
        <f t="shared" si="3581"/>
        <v>1</v>
      </c>
      <c r="EN969" s="375">
        <f t="shared" si="3582"/>
        <v>0</v>
      </c>
      <c r="EO969" s="375">
        <f t="shared" si="3583"/>
        <v>0</v>
      </c>
      <c r="EP969" s="375">
        <f t="shared" si="3584"/>
        <v>1</v>
      </c>
      <c r="EQ969" s="375">
        <f t="shared" si="3585"/>
        <v>0</v>
      </c>
      <c r="ER969" s="375">
        <f t="shared" si="3586"/>
        <v>0</v>
      </c>
      <c r="ES969" s="375">
        <f t="shared" si="3587"/>
        <v>1</v>
      </c>
      <c r="ET969" s="375">
        <f t="shared" si="3588"/>
        <v>0</v>
      </c>
      <c r="EU969" s="375">
        <f t="shared" si="3589"/>
        <v>0</v>
      </c>
      <c r="EV969" s="375">
        <f t="shared" si="3590"/>
        <v>1</v>
      </c>
      <c r="EW969" s="375">
        <f t="shared" si="3591"/>
        <v>0</v>
      </c>
      <c r="EX969" s="375">
        <f t="shared" si="3592"/>
        <v>0</v>
      </c>
      <c r="EY969" s="375">
        <f t="shared" si="3593"/>
        <v>1</v>
      </c>
      <c r="EZ969" s="375">
        <f t="shared" si="3594"/>
        <v>0</v>
      </c>
      <c r="FA969" s="375">
        <f t="shared" si="3595"/>
        <v>0</v>
      </c>
      <c r="FB969" s="375">
        <f t="shared" si="3596"/>
        <v>1</v>
      </c>
      <c r="FC969" s="375">
        <f t="shared" si="3597"/>
        <v>0</v>
      </c>
      <c r="FD969" s="375">
        <f t="shared" si="3598"/>
        <v>0</v>
      </c>
      <c r="FE969" s="376"/>
      <c r="FF969" s="372"/>
      <c r="FG969" s="372"/>
      <c r="FH969" s="372"/>
      <c r="FI969" s="372"/>
      <c r="FJ969" s="372"/>
      <c r="FK969" s="372"/>
      <c r="FL969" s="372"/>
      <c r="FM969" s="372"/>
      <c r="FN969" s="372"/>
      <c r="FO969" s="372"/>
      <c r="FP969" s="372"/>
      <c r="FQ969" s="372"/>
      <c r="FR969" s="372"/>
      <c r="FS969" s="372"/>
      <c r="FT969" s="372"/>
      <c r="FU969" s="372"/>
      <c r="FV969" s="372"/>
      <c r="FW969" s="372"/>
      <c r="FX969" s="372"/>
      <c r="FY969" s="372"/>
      <c r="FZ969" s="372"/>
      <c r="GA969" s="372"/>
      <c r="GB969" s="372"/>
      <c r="GC969" s="372"/>
      <c r="GD969" s="372"/>
      <c r="GE969" s="372"/>
      <c r="GF969" s="372"/>
      <c r="GG969" s="372"/>
      <c r="GH969" s="372"/>
      <c r="GI969" s="372"/>
      <c r="GJ969" s="372"/>
      <c r="GK969" s="372"/>
      <c r="GL969" s="372"/>
      <c r="GM969" s="372"/>
      <c r="GN969" s="372"/>
      <c r="GO969" s="372"/>
      <c r="GP969" s="372"/>
      <c r="GQ969" s="372"/>
      <c r="GR969" s="372"/>
      <c r="GS969" s="372"/>
      <c r="GT969" s="372"/>
      <c r="GU969" s="372"/>
      <c r="GV969" s="372"/>
      <c r="GW969" s="372"/>
      <c r="GX969" s="372"/>
      <c r="GY969" s="372"/>
      <c r="GZ969" s="372"/>
      <c r="HA969" s="372"/>
      <c r="HB969" s="372"/>
      <c r="HC969" s="372"/>
    </row>
    <row r="970" spans="1:211" s="373" customFormat="1" ht="15" customHeight="1" x14ac:dyDescent="0.2">
      <c r="A970" s="366">
        <f>SWDATA!O955</f>
        <v>0</v>
      </c>
      <c r="B970" s="366">
        <f>SWDATA!M955</f>
        <v>0</v>
      </c>
      <c r="C970" s="351">
        <f>IF(AND(SWDATA!M955=1,SWDATA!Q955="promotions"),SWDATA!P955,0)</f>
        <v>0</v>
      </c>
      <c r="D970" s="367">
        <f>ROW(SWDATA!M955)</f>
        <v>955</v>
      </c>
      <c r="E970" s="368">
        <f ca="1">IF(AND(B970=1,UPPER(HLOOKUP(D970+14,'Metrics &amp; Attributes View'!$13:$31,19,0))&lt;&gt;"SBOM"),1,0)</f>
        <v>0</v>
      </c>
      <c r="F970" s="369">
        <f t="shared" si="3515"/>
        <v>1</v>
      </c>
      <c r="G970" s="366" t="str">
        <f t="shared" si="3516"/>
        <v/>
      </c>
      <c r="H970" s="370"/>
      <c r="J970" s="238">
        <f t="shared" si="3517"/>
        <v>0</v>
      </c>
      <c r="K970" s="239" t="str">
        <f t="shared" si="3518"/>
        <v/>
      </c>
      <c r="L970" s="342"/>
      <c r="M970" s="345"/>
      <c r="N970" s="340" t="str">
        <f>IF(LEN(SWDATA!F955)=0,"",N969)</f>
        <v/>
      </c>
      <c r="O970" s="296" t="str">
        <f>IF(LEN(SWDATA!G955)=0,"",O969)</f>
        <v/>
      </c>
      <c r="P970" s="297" t="str">
        <f>IF(LEN(SWDATA!C955)=0,"",SWDATA!C955)</f>
        <v/>
      </c>
      <c r="Q970" s="312" t="str">
        <f t="shared" si="3519"/>
        <v/>
      </c>
      <c r="R970" s="223" t="s">
        <v>262</v>
      </c>
      <c r="S970" s="224"/>
      <c r="T970" s="224"/>
      <c r="U970" s="264" t="s">
        <v>623</v>
      </c>
      <c r="V970" s="205" t="s">
        <v>221</v>
      </c>
      <c r="W970" s="266">
        <f>IF(OR(Is_Loading,LEN($A970)=0),"",SWDATA!P955)</f>
        <v>0</v>
      </c>
      <c r="X970" s="267">
        <f>IF(OR(Is_Loading,LEN($A970)=0),"",SWDATA!Q955)</f>
        <v>0</v>
      </c>
      <c r="Y970" s="267">
        <f>IF(OR(Is_Loading,LEN($A970)=0),"",SWDATA!R955)</f>
        <v>0</v>
      </c>
      <c r="Z970" s="266" t="str">
        <f t="shared" si="3599"/>
        <v/>
      </c>
      <c r="AA970" s="266">
        <f>IF(OR(Is_Loading,LEN($A970)=0),"",SWDATA!T955)</f>
        <v>0</v>
      </c>
      <c r="AB970" s="267">
        <f>IF(OR(Is_Loading,LEN($A970)=0),"",SWDATA!U955)</f>
        <v>0</v>
      </c>
      <c r="AC970" s="267">
        <f>IF(OR(Is_Loading,LEN($A970)=0),"",SWDATA!V955)</f>
        <v>0</v>
      </c>
      <c r="AD970" s="266" t="str">
        <f t="shared" si="3520"/>
        <v/>
      </c>
      <c r="AE970" s="266">
        <f>IF(OR(Is_Loading,LEN($A970)=0),"",SWDATA!X955)</f>
        <v>0</v>
      </c>
      <c r="AF970" s="267">
        <f>IF(OR(Is_Loading,LEN($A970)=0),"",SWDATA!Y955)</f>
        <v>0</v>
      </c>
      <c r="AG970" s="267">
        <f>IF(OR(Is_Loading,LEN($A970)=0),"",SWDATA!Z955)</f>
        <v>0</v>
      </c>
      <c r="AH970" s="266" t="str">
        <f t="shared" si="3521"/>
        <v/>
      </c>
      <c r="AI970" s="266">
        <f>IF(OR(Is_Loading,LEN($A970)=0),"",SWDATA!AB955)</f>
        <v>0</v>
      </c>
      <c r="AJ970" s="267">
        <f>IF(OR(Is_Loading,LEN($A970)=0),"",SWDATA!AC955)</f>
        <v>0</v>
      </c>
      <c r="AK970" s="267">
        <f>IF(OR(Is_Loading,LEN($A970)=0),"",SWDATA!AD955)</f>
        <v>0</v>
      </c>
      <c r="AL970" s="266" t="str">
        <f t="shared" si="3522"/>
        <v/>
      </c>
      <c r="AM970" s="266">
        <f>IF(OR(Is_Loading,LEN($A970)=0),"",SWDATA!AF955)</f>
        <v>0</v>
      </c>
      <c r="AN970" s="267">
        <f>IF(OR(Is_Loading,LEN($A970)=0),"",SWDATA!AG955)</f>
        <v>0</v>
      </c>
      <c r="AO970" s="323">
        <f>IF(OR(Is_Loading,LEN($A970)=0),"",SWDATA!AH955)</f>
        <v>0</v>
      </c>
      <c r="AP970" s="320" t="str">
        <f t="shared" si="3523"/>
        <v/>
      </c>
      <c r="AQ970" s="266">
        <f>IF(OR(Is_Loading,LEN($A970)=0),"",SWDATA!AJ955)</f>
        <v>0</v>
      </c>
      <c r="AR970" s="267">
        <f>IF(OR(Is_Loading,LEN($A970)=0),"",SWDATA!AK955)</f>
        <v>0</v>
      </c>
      <c r="AS970" s="267">
        <f>IF(OR(Is_Loading,LEN($A970)=0),"",SWDATA!AL955)</f>
        <v>0</v>
      </c>
      <c r="AT970" s="266" t="str">
        <f t="shared" si="3524"/>
        <v/>
      </c>
      <c r="AU970" s="266">
        <f>IF(OR(Is_Loading,LEN($A970)=0),"",SWDATA!AN955)</f>
        <v>0</v>
      </c>
      <c r="AV970" s="267">
        <f>IF(OR(Is_Loading,LEN($A970)=0),"",SWDATA!AO955)</f>
        <v>0</v>
      </c>
      <c r="AW970" s="267">
        <f>IF(OR(Is_Loading,LEN($A970)=0),"",SWDATA!AP955)</f>
        <v>0</v>
      </c>
      <c r="AX970" s="266" t="str">
        <f t="shared" si="3525"/>
        <v/>
      </c>
      <c r="AY970" s="266">
        <f>IF(OR(Is_Loading,LEN($A970)=0),"",SWDATA!AR955)</f>
        <v>0</v>
      </c>
      <c r="AZ970" s="267">
        <f>IF(OR(Is_Loading,LEN($A970)=0),"",SWDATA!AS955)</f>
        <v>0</v>
      </c>
      <c r="BA970" s="267">
        <f>IF(OR(Is_Loading,LEN($A970)=0),"",SWDATA!AT955)</f>
        <v>0</v>
      </c>
      <c r="BB970" s="266" t="str">
        <f t="shared" si="3526"/>
        <v/>
      </c>
      <c r="BC970" s="266">
        <f>IF(OR(Is_Loading,LEN($A970)=0),"",SWDATA!AV955)</f>
        <v>0</v>
      </c>
      <c r="BD970" s="267">
        <f>IF(OR(Is_Loading,LEN($A970)=0),"",SWDATA!AW955)</f>
        <v>0</v>
      </c>
      <c r="BE970" s="323">
        <f>IF(OR(Is_Loading,LEN($A970)=0),"",SWDATA!AX955)</f>
        <v>0</v>
      </c>
      <c r="BF970" s="320" t="str">
        <f t="shared" si="3527"/>
        <v/>
      </c>
      <c r="BG970" s="11"/>
      <c r="BH970" s="11"/>
      <c r="BI970" s="11"/>
      <c r="BJ970" s="11"/>
      <c r="BK970" s="11"/>
      <c r="BL970" s="11"/>
      <c r="BM970" s="11"/>
      <c r="BN970" s="11"/>
      <c r="BO970" s="11"/>
      <c r="BP970" s="11"/>
      <c r="BQ970" s="11"/>
      <c r="BR970" s="11"/>
      <c r="BS970" s="11"/>
      <c r="BT970" s="11"/>
      <c r="BU970" s="11"/>
      <c r="BV970" s="11"/>
      <c r="BW970" s="11"/>
      <c r="BX970" s="11"/>
      <c r="BY970" s="11"/>
      <c r="BZ970" s="11"/>
      <c r="CA970" s="11"/>
      <c r="CB970" s="11"/>
      <c r="CC970" s="11"/>
      <c r="CD970" s="11"/>
      <c r="CE970" s="11"/>
      <c r="CF970" s="11"/>
      <c r="CG970" s="11"/>
      <c r="CH970" s="11"/>
      <c r="CI970" s="11"/>
      <c r="CJ970" s="11"/>
      <c r="CK970" s="11"/>
      <c r="CL970" s="11"/>
      <c r="CM970" s="11"/>
      <c r="CN970" s="351"/>
      <c r="CO970" s="351"/>
      <c r="CP970" s="351"/>
      <c r="CQ970" s="351"/>
      <c r="CR970" s="351"/>
      <c r="CS970" s="351"/>
      <c r="CT970" s="351"/>
      <c r="CU970" s="351"/>
      <c r="CV970" s="351"/>
      <c r="CW970" s="351"/>
      <c r="CX970" s="351"/>
      <c r="CY970" s="351"/>
      <c r="CZ970" s="351"/>
      <c r="DA970" s="351"/>
      <c r="DB970" s="351"/>
      <c r="DC970" s="351"/>
      <c r="DD970" s="351"/>
      <c r="DE970" s="351"/>
      <c r="DF970" s="351"/>
      <c r="DG970" s="351"/>
      <c r="DH970" s="351"/>
      <c r="DI970" s="351"/>
      <c r="DJ970" s="351"/>
      <c r="DK970" s="351"/>
      <c r="DL970" s="351"/>
      <c r="DM970" s="351"/>
      <c r="DN970" s="351"/>
      <c r="DS970" s="372"/>
      <c r="DT970" s="374"/>
      <c r="DU970" s="375"/>
      <c r="DV970" s="375"/>
      <c r="DW970" s="375"/>
      <c r="DX970" s="375">
        <v>1</v>
      </c>
      <c r="DY970" s="375">
        <f t="shared" si="3567"/>
        <v>0</v>
      </c>
      <c r="DZ970" s="375">
        <f t="shared" si="3568"/>
        <v>0</v>
      </c>
      <c r="EA970" s="375">
        <f t="shared" si="3569"/>
        <v>1</v>
      </c>
      <c r="EB970" s="375">
        <f t="shared" si="3570"/>
        <v>0</v>
      </c>
      <c r="EC970" s="375">
        <f t="shared" si="3571"/>
        <v>0</v>
      </c>
      <c r="ED970" s="375">
        <f t="shared" si="3572"/>
        <v>1</v>
      </c>
      <c r="EE970" s="375">
        <f t="shared" si="3573"/>
        <v>0</v>
      </c>
      <c r="EF970" s="375">
        <f t="shared" si="3574"/>
        <v>0</v>
      </c>
      <c r="EG970" s="375">
        <f t="shared" si="3575"/>
        <v>1</v>
      </c>
      <c r="EH970" s="375">
        <f t="shared" si="3576"/>
        <v>0</v>
      </c>
      <c r="EI970" s="375">
        <f t="shared" si="3577"/>
        <v>0</v>
      </c>
      <c r="EJ970" s="375">
        <f t="shared" si="3578"/>
        <v>1</v>
      </c>
      <c r="EK970" s="375">
        <f t="shared" si="3579"/>
        <v>0</v>
      </c>
      <c r="EL970" s="375">
        <f t="shared" si="3580"/>
        <v>0</v>
      </c>
      <c r="EM970" s="375">
        <f t="shared" si="3581"/>
        <v>1</v>
      </c>
      <c r="EN970" s="375">
        <f t="shared" si="3582"/>
        <v>0</v>
      </c>
      <c r="EO970" s="375">
        <f t="shared" si="3583"/>
        <v>0</v>
      </c>
      <c r="EP970" s="375">
        <f t="shared" si="3584"/>
        <v>1</v>
      </c>
      <c r="EQ970" s="375">
        <f t="shared" si="3585"/>
        <v>0</v>
      </c>
      <c r="ER970" s="375">
        <f t="shared" si="3586"/>
        <v>0</v>
      </c>
      <c r="ES970" s="375">
        <f t="shared" si="3587"/>
        <v>1</v>
      </c>
      <c r="ET970" s="375">
        <f t="shared" si="3588"/>
        <v>0</v>
      </c>
      <c r="EU970" s="375">
        <f t="shared" si="3589"/>
        <v>0</v>
      </c>
      <c r="EV970" s="375">
        <f t="shared" si="3590"/>
        <v>1</v>
      </c>
      <c r="EW970" s="375">
        <f t="shared" si="3591"/>
        <v>0</v>
      </c>
      <c r="EX970" s="375">
        <f t="shared" si="3592"/>
        <v>0</v>
      </c>
      <c r="EY970" s="375">
        <f t="shared" si="3593"/>
        <v>1</v>
      </c>
      <c r="EZ970" s="375">
        <f t="shared" si="3594"/>
        <v>0</v>
      </c>
      <c r="FA970" s="375">
        <f t="shared" si="3595"/>
        <v>0</v>
      </c>
      <c r="FB970" s="375">
        <f t="shared" si="3596"/>
        <v>1</v>
      </c>
      <c r="FC970" s="375">
        <f t="shared" si="3597"/>
        <v>0</v>
      </c>
      <c r="FD970" s="375">
        <f t="shared" si="3598"/>
        <v>0</v>
      </c>
      <c r="FE970" s="376"/>
      <c r="FF970" s="372"/>
      <c r="FG970" s="372"/>
      <c r="FH970" s="372"/>
      <c r="FI970" s="372"/>
      <c r="FJ970" s="372"/>
      <c r="FK970" s="372"/>
      <c r="FL970" s="372"/>
      <c r="FM970" s="372"/>
      <c r="FN970" s="372"/>
      <c r="FO970" s="372"/>
      <c r="FP970" s="372"/>
      <c r="FQ970" s="372"/>
      <c r="FR970" s="372"/>
      <c r="FS970" s="372"/>
      <c r="FT970" s="372"/>
      <c r="FU970" s="372"/>
      <c r="FV970" s="372"/>
      <c r="FW970" s="372"/>
      <c r="FX970" s="372"/>
      <c r="FY970" s="372"/>
      <c r="FZ970" s="372"/>
      <c r="GA970" s="372"/>
      <c r="GB970" s="372"/>
      <c r="GC970" s="372"/>
      <c r="GD970" s="372"/>
      <c r="GE970" s="372"/>
      <c r="GF970" s="372"/>
      <c r="GG970" s="372"/>
      <c r="GH970" s="372"/>
      <c r="GI970" s="372"/>
      <c r="GJ970" s="372"/>
      <c r="GK970" s="372"/>
      <c r="GL970" s="372"/>
      <c r="GM970" s="372"/>
      <c r="GN970" s="372"/>
      <c r="GO970" s="372"/>
      <c r="GP970" s="372"/>
      <c r="GQ970" s="372"/>
      <c r="GR970" s="372"/>
      <c r="GS970" s="372"/>
      <c r="GT970" s="372"/>
      <c r="GU970" s="372"/>
      <c r="GV970" s="372"/>
      <c r="GW970" s="372"/>
      <c r="GX970" s="372"/>
      <c r="GY970" s="372"/>
      <c r="GZ970" s="372"/>
      <c r="HA970" s="372"/>
      <c r="HB970" s="372"/>
      <c r="HC970" s="372"/>
    </row>
    <row r="971" spans="1:211" s="373" customFormat="1" ht="15" customHeight="1" x14ac:dyDescent="0.2">
      <c r="A971" s="366">
        <f>SWDATA!O956</f>
        <v>0</v>
      </c>
      <c r="B971" s="366">
        <f>SWDATA!M956</f>
        <v>0</v>
      </c>
      <c r="C971" s="351">
        <f>IF(AND(SWDATA!M956=1,SWDATA!Q956="promotions"),SWDATA!P956,0)</f>
        <v>0</v>
      </c>
      <c r="D971" s="367">
        <f>ROW(SWDATA!M956)</f>
        <v>956</v>
      </c>
      <c r="E971" s="368">
        <f t="shared" ref="E971" si="3601">B971</f>
        <v>0</v>
      </c>
      <c r="F971" s="369">
        <f t="shared" si="3515"/>
        <v>1</v>
      </c>
      <c r="G971" s="366" t="str">
        <f t="shared" si="3516"/>
        <v/>
      </c>
      <c r="H971" s="370"/>
      <c r="J971" s="238">
        <f t="shared" si="3517"/>
        <v>0</v>
      </c>
      <c r="K971" s="239" t="str">
        <f t="shared" si="3518"/>
        <v/>
      </c>
      <c r="L971" s="342"/>
      <c r="M971" s="345"/>
      <c r="N971" s="340" t="str">
        <f>IF(LEN(SWDATA!F956)=0,"",N970)</f>
        <v/>
      </c>
      <c r="O971" s="296" t="str">
        <f>IF(LEN(SWDATA!G956)=0,"",O970)</f>
        <v/>
      </c>
      <c r="P971" s="297" t="str">
        <f>IF(LEN(SWDATA!C956)=0,"",SWDATA!C956)</f>
        <v/>
      </c>
      <c r="Q971" s="312" t="str">
        <f t="shared" si="3519"/>
        <v/>
      </c>
      <c r="R971" s="223" t="s">
        <v>261</v>
      </c>
      <c r="S971" s="224"/>
      <c r="T971" s="224"/>
      <c r="U971" s="264" t="s">
        <v>624</v>
      </c>
      <c r="V971" s="205" t="s">
        <v>221</v>
      </c>
      <c r="W971" s="266">
        <f>IF(OR(Is_Loading,LEN($A971)=0),"",SWDATA!P956)</f>
        <v>0</v>
      </c>
      <c r="X971" s="267">
        <f>IF(OR(Is_Loading,LEN($A971)=0),"",SWDATA!Q956)</f>
        <v>0</v>
      </c>
      <c r="Y971" s="267">
        <f>IF(OR(Is_Loading,LEN($A971)=0),"",SWDATA!R956)</f>
        <v>0</v>
      </c>
      <c r="Z971" s="266" t="str">
        <f t="shared" si="3599"/>
        <v/>
      </c>
      <c r="AA971" s="266">
        <f>IF(OR(Is_Loading,LEN($A971)=0),"",SWDATA!T956)</f>
        <v>0</v>
      </c>
      <c r="AB971" s="267">
        <f>IF(OR(Is_Loading,LEN($A971)=0),"",SWDATA!U956)</f>
        <v>0</v>
      </c>
      <c r="AC971" s="267">
        <f>IF(OR(Is_Loading,LEN($A971)=0),"",SWDATA!V956)</f>
        <v>0</v>
      </c>
      <c r="AD971" s="266" t="str">
        <f t="shared" si="3520"/>
        <v/>
      </c>
      <c r="AE971" s="266">
        <f>IF(OR(Is_Loading,LEN($A971)=0),"",SWDATA!X956)</f>
        <v>0</v>
      </c>
      <c r="AF971" s="267">
        <f>IF(OR(Is_Loading,LEN($A971)=0),"",SWDATA!Y956)</f>
        <v>0</v>
      </c>
      <c r="AG971" s="267">
        <f>IF(OR(Is_Loading,LEN($A971)=0),"",SWDATA!Z956)</f>
        <v>0</v>
      </c>
      <c r="AH971" s="266" t="str">
        <f t="shared" si="3521"/>
        <v/>
      </c>
      <c r="AI971" s="266">
        <f>IF(OR(Is_Loading,LEN($A971)=0),"",SWDATA!AB956)</f>
        <v>0</v>
      </c>
      <c r="AJ971" s="267">
        <f>IF(OR(Is_Loading,LEN($A971)=0),"",SWDATA!AC956)</f>
        <v>0</v>
      </c>
      <c r="AK971" s="267">
        <f>IF(OR(Is_Loading,LEN($A971)=0),"",SWDATA!AD956)</f>
        <v>0</v>
      </c>
      <c r="AL971" s="266" t="str">
        <f t="shared" si="3522"/>
        <v/>
      </c>
      <c r="AM971" s="266">
        <f>IF(OR(Is_Loading,LEN($A971)=0),"",SWDATA!AF956)</f>
        <v>0</v>
      </c>
      <c r="AN971" s="267">
        <f>IF(OR(Is_Loading,LEN($A971)=0),"",SWDATA!AG956)</f>
        <v>0</v>
      </c>
      <c r="AO971" s="323">
        <f>IF(OR(Is_Loading,LEN($A971)=0),"",SWDATA!AH956)</f>
        <v>0</v>
      </c>
      <c r="AP971" s="320" t="str">
        <f t="shared" si="3523"/>
        <v/>
      </c>
      <c r="AQ971" s="266">
        <f>IF(OR(Is_Loading,LEN($A971)=0),"",SWDATA!AJ956)</f>
        <v>0</v>
      </c>
      <c r="AR971" s="267">
        <f>IF(OR(Is_Loading,LEN($A971)=0),"",SWDATA!AK956)</f>
        <v>0</v>
      </c>
      <c r="AS971" s="267">
        <f>IF(OR(Is_Loading,LEN($A971)=0),"",SWDATA!AL956)</f>
        <v>0</v>
      </c>
      <c r="AT971" s="266" t="str">
        <f t="shared" si="3524"/>
        <v/>
      </c>
      <c r="AU971" s="266">
        <f>IF(OR(Is_Loading,LEN($A971)=0),"",SWDATA!AN956)</f>
        <v>0</v>
      </c>
      <c r="AV971" s="267">
        <f>IF(OR(Is_Loading,LEN($A971)=0),"",SWDATA!AO956)</f>
        <v>0</v>
      </c>
      <c r="AW971" s="267">
        <f>IF(OR(Is_Loading,LEN($A971)=0),"",SWDATA!AP956)</f>
        <v>0</v>
      </c>
      <c r="AX971" s="266" t="str">
        <f t="shared" si="3525"/>
        <v/>
      </c>
      <c r="AY971" s="266">
        <f>IF(OR(Is_Loading,LEN($A971)=0),"",SWDATA!AR956)</f>
        <v>0</v>
      </c>
      <c r="AZ971" s="267">
        <f>IF(OR(Is_Loading,LEN($A971)=0),"",SWDATA!AS956)</f>
        <v>0</v>
      </c>
      <c r="BA971" s="267">
        <f>IF(OR(Is_Loading,LEN($A971)=0),"",SWDATA!AT956)</f>
        <v>0</v>
      </c>
      <c r="BB971" s="266" t="str">
        <f t="shared" si="3526"/>
        <v/>
      </c>
      <c r="BC971" s="266">
        <f>IF(OR(Is_Loading,LEN($A971)=0),"",SWDATA!AV956)</f>
        <v>0</v>
      </c>
      <c r="BD971" s="267">
        <f>IF(OR(Is_Loading,LEN($A971)=0),"",SWDATA!AW956)</f>
        <v>0</v>
      </c>
      <c r="BE971" s="323">
        <f>IF(OR(Is_Loading,LEN($A971)=0),"",SWDATA!AX956)</f>
        <v>0</v>
      </c>
      <c r="BF971" s="320" t="str">
        <f t="shared" si="3527"/>
        <v/>
      </c>
      <c r="BG971" s="11"/>
      <c r="BH971" s="11"/>
      <c r="BI971" s="11"/>
      <c r="BJ971" s="11"/>
      <c r="BK971" s="11"/>
      <c r="BL971" s="11"/>
      <c r="BM971" s="11"/>
      <c r="BN971" s="11"/>
      <c r="BO971" s="11"/>
      <c r="BP971" s="11"/>
      <c r="BQ971" s="11"/>
      <c r="BR971" s="11"/>
      <c r="BS971" s="11"/>
      <c r="BT971" s="11"/>
      <c r="BU971" s="11"/>
      <c r="BV971" s="11"/>
      <c r="BW971" s="11"/>
      <c r="BX971" s="11"/>
      <c r="BY971" s="11"/>
      <c r="BZ971" s="11"/>
      <c r="CA971" s="11"/>
      <c r="CB971" s="11"/>
      <c r="CC971" s="11"/>
      <c r="CD971" s="11"/>
      <c r="CE971" s="11"/>
      <c r="CF971" s="11"/>
      <c r="CG971" s="11"/>
      <c r="CH971" s="11"/>
      <c r="CI971" s="11"/>
      <c r="CJ971" s="11"/>
      <c r="CK971" s="11"/>
      <c r="CL971" s="11"/>
      <c r="CM971" s="11"/>
      <c r="CN971" s="351"/>
      <c r="CO971" s="351"/>
      <c r="CP971" s="351"/>
      <c r="CQ971" s="351"/>
      <c r="CR971" s="351"/>
      <c r="CS971" s="351"/>
      <c r="CT971" s="351"/>
      <c r="CU971" s="351"/>
      <c r="CV971" s="351"/>
      <c r="CW971" s="351"/>
      <c r="CX971" s="351"/>
      <c r="CY971" s="351"/>
      <c r="CZ971" s="351"/>
      <c r="DA971" s="351"/>
      <c r="DB971" s="351"/>
      <c r="DC971" s="351"/>
      <c r="DD971" s="351"/>
      <c r="DE971" s="351"/>
      <c r="DF971" s="351"/>
      <c r="DG971" s="351"/>
      <c r="DH971" s="351"/>
      <c r="DI971" s="351"/>
      <c r="DJ971" s="351"/>
      <c r="DK971" s="351"/>
      <c r="DL971" s="351"/>
      <c r="DM971" s="351"/>
      <c r="DN971" s="351"/>
      <c r="DS971" s="372"/>
      <c r="DT971" s="374"/>
      <c r="DU971" s="375"/>
      <c r="DV971" s="375"/>
      <c r="DW971" s="375"/>
      <c r="DX971" s="375">
        <v>1</v>
      </c>
      <c r="DY971" s="375">
        <f t="shared" si="3567"/>
        <v>0</v>
      </c>
      <c r="DZ971" s="375">
        <f t="shared" si="3568"/>
        <v>0</v>
      </c>
      <c r="EA971" s="375">
        <f t="shared" si="3569"/>
        <v>1</v>
      </c>
      <c r="EB971" s="375">
        <f t="shared" si="3570"/>
        <v>0</v>
      </c>
      <c r="EC971" s="375">
        <f t="shared" si="3571"/>
        <v>0</v>
      </c>
      <c r="ED971" s="375">
        <f t="shared" si="3572"/>
        <v>1</v>
      </c>
      <c r="EE971" s="375">
        <f t="shared" si="3573"/>
        <v>0</v>
      </c>
      <c r="EF971" s="375">
        <f t="shared" si="3574"/>
        <v>0</v>
      </c>
      <c r="EG971" s="375">
        <f t="shared" si="3575"/>
        <v>1</v>
      </c>
      <c r="EH971" s="375">
        <f t="shared" si="3576"/>
        <v>0</v>
      </c>
      <c r="EI971" s="375">
        <f t="shared" si="3577"/>
        <v>0</v>
      </c>
      <c r="EJ971" s="375">
        <f t="shared" si="3578"/>
        <v>1</v>
      </c>
      <c r="EK971" s="375">
        <f t="shared" si="3579"/>
        <v>0</v>
      </c>
      <c r="EL971" s="375">
        <f t="shared" si="3580"/>
        <v>0</v>
      </c>
      <c r="EM971" s="375">
        <f t="shared" si="3581"/>
        <v>1</v>
      </c>
      <c r="EN971" s="375">
        <f t="shared" si="3582"/>
        <v>0</v>
      </c>
      <c r="EO971" s="375">
        <f t="shared" si="3583"/>
        <v>0</v>
      </c>
      <c r="EP971" s="375">
        <f t="shared" si="3584"/>
        <v>1</v>
      </c>
      <c r="EQ971" s="375">
        <f t="shared" si="3585"/>
        <v>0</v>
      </c>
      <c r="ER971" s="375">
        <f t="shared" si="3586"/>
        <v>0</v>
      </c>
      <c r="ES971" s="375">
        <f t="shared" si="3587"/>
        <v>1</v>
      </c>
      <c r="ET971" s="375">
        <f t="shared" si="3588"/>
        <v>0</v>
      </c>
      <c r="EU971" s="375">
        <f t="shared" si="3589"/>
        <v>0</v>
      </c>
      <c r="EV971" s="375">
        <f t="shared" si="3590"/>
        <v>1</v>
      </c>
      <c r="EW971" s="375">
        <f t="shared" si="3591"/>
        <v>0</v>
      </c>
      <c r="EX971" s="375">
        <f t="shared" si="3592"/>
        <v>0</v>
      </c>
      <c r="EY971" s="375">
        <f t="shared" si="3593"/>
        <v>1</v>
      </c>
      <c r="EZ971" s="375">
        <f t="shared" si="3594"/>
        <v>0</v>
      </c>
      <c r="FA971" s="375">
        <f t="shared" si="3595"/>
        <v>0</v>
      </c>
      <c r="FB971" s="375">
        <f t="shared" si="3596"/>
        <v>1</v>
      </c>
      <c r="FC971" s="375">
        <f t="shared" si="3597"/>
        <v>0</v>
      </c>
      <c r="FD971" s="375">
        <f t="shared" si="3598"/>
        <v>0</v>
      </c>
      <c r="FE971" s="376"/>
      <c r="FF971" s="372"/>
      <c r="FG971" s="372"/>
      <c r="FH971" s="372"/>
      <c r="FI971" s="372"/>
      <c r="FJ971" s="372"/>
      <c r="FK971" s="372"/>
      <c r="FL971" s="372"/>
      <c r="FM971" s="372"/>
      <c r="FN971" s="372"/>
      <c r="FO971" s="372"/>
      <c r="FP971" s="372"/>
      <c r="FQ971" s="372"/>
      <c r="FR971" s="372"/>
      <c r="FS971" s="372"/>
      <c r="FT971" s="372"/>
      <c r="FU971" s="372"/>
      <c r="FV971" s="372"/>
      <c r="FW971" s="372"/>
      <c r="FX971" s="372"/>
      <c r="FY971" s="372"/>
      <c r="FZ971" s="372"/>
      <c r="GA971" s="372"/>
      <c r="GB971" s="372"/>
      <c r="GC971" s="372"/>
      <c r="GD971" s="372"/>
      <c r="GE971" s="372"/>
      <c r="GF971" s="372"/>
      <c r="GG971" s="372"/>
      <c r="GH971" s="372"/>
      <c r="GI971" s="372"/>
      <c r="GJ971" s="372"/>
      <c r="GK971" s="372"/>
      <c r="GL971" s="372"/>
      <c r="GM971" s="372"/>
      <c r="GN971" s="372"/>
      <c r="GO971" s="372"/>
      <c r="GP971" s="372"/>
      <c r="GQ971" s="372"/>
      <c r="GR971" s="372"/>
      <c r="GS971" s="372"/>
      <c r="GT971" s="372"/>
      <c r="GU971" s="372"/>
      <c r="GV971" s="372"/>
      <c r="GW971" s="372"/>
      <c r="GX971" s="372"/>
      <c r="GY971" s="372"/>
      <c r="GZ971" s="372"/>
      <c r="HA971" s="372"/>
      <c r="HB971" s="372"/>
      <c r="HC971" s="372"/>
    </row>
    <row r="972" spans="1:211" s="373" customFormat="1" ht="15" customHeight="1" thickBot="1" x14ac:dyDescent="0.25">
      <c r="A972" s="366">
        <f>SWDATA!O957</f>
        <v>0</v>
      </c>
      <c r="B972" s="366">
        <f>SWDATA!M957</f>
        <v>0</v>
      </c>
      <c r="C972" s="351">
        <f>IF(AND(SWDATA!M957=1,SWDATA!Q957="promotions"),SWDATA!P957,0)</f>
        <v>0</v>
      </c>
      <c r="D972" s="367">
        <f>ROW(SWDATA!M957)</f>
        <v>957</v>
      </c>
      <c r="E972" s="368">
        <f ca="1">IF(AND(B972=1,UPPER(HLOOKUP(D972+12,'Metrics &amp; Attributes View'!$13:$31,19,0))&lt;&gt;"SBOM"),1,0)</f>
        <v>0</v>
      </c>
      <c r="F972" s="369">
        <f t="shared" si="3515"/>
        <v>1</v>
      </c>
      <c r="G972" s="366" t="str">
        <f t="shared" si="3516"/>
        <v/>
      </c>
      <c r="H972" s="370"/>
      <c r="J972" s="238">
        <f t="shared" si="3517"/>
        <v>0</v>
      </c>
      <c r="K972" s="239" t="str">
        <f t="shared" si="3518"/>
        <v/>
      </c>
      <c r="L972" s="342"/>
      <c r="M972" s="345"/>
      <c r="N972" s="340" t="str">
        <f>IF(LEN(SWDATA!F957)=0,"",N971)</f>
        <v/>
      </c>
      <c r="O972" s="296" t="str">
        <f>IF(LEN(SWDATA!G957)=0,"",O971)</f>
        <v/>
      </c>
      <c r="P972" s="297" t="str">
        <f>IF(LEN(SWDATA!C957)=0,"",SWDATA!C957)</f>
        <v/>
      </c>
      <c r="Q972" s="312" t="str">
        <f t="shared" si="3519"/>
        <v/>
      </c>
      <c r="R972" s="223" t="s">
        <v>262</v>
      </c>
      <c r="S972" s="224"/>
      <c r="T972" s="224"/>
      <c r="U972" s="264" t="s">
        <v>603</v>
      </c>
      <c r="V972" s="205" t="s">
        <v>221</v>
      </c>
      <c r="W972" s="266">
        <f>IF(OR(Is_Loading,LEN($A972)=0),"",SWDATA!P957)</f>
        <v>0</v>
      </c>
      <c r="X972" s="267">
        <f>IF(OR(Is_Loading,LEN($A972)=0),"",SWDATA!Q957)</f>
        <v>0</v>
      </c>
      <c r="Y972" s="267">
        <f>IF(OR(Is_Loading,LEN($A972)=0),"",SWDATA!R957)</f>
        <v>0</v>
      </c>
      <c r="Z972" s="266" t="str">
        <f t="shared" si="3599"/>
        <v/>
      </c>
      <c r="AA972" s="266">
        <f>IF(OR(Is_Loading,LEN($A972)=0),"",SWDATA!T957)</f>
        <v>0</v>
      </c>
      <c r="AB972" s="267">
        <f>IF(OR(Is_Loading,LEN($A972)=0),"",SWDATA!U957)</f>
        <v>0</v>
      </c>
      <c r="AC972" s="267">
        <f>IF(OR(Is_Loading,LEN($A972)=0),"",SWDATA!V957)</f>
        <v>0</v>
      </c>
      <c r="AD972" s="266" t="str">
        <f t="shared" si="3520"/>
        <v/>
      </c>
      <c r="AE972" s="266">
        <f>IF(OR(Is_Loading,LEN($A972)=0),"",SWDATA!X957)</f>
        <v>0</v>
      </c>
      <c r="AF972" s="267">
        <f>IF(OR(Is_Loading,LEN($A972)=0),"",SWDATA!Y957)</f>
        <v>0</v>
      </c>
      <c r="AG972" s="267">
        <f>IF(OR(Is_Loading,LEN($A972)=0),"",SWDATA!Z957)</f>
        <v>0</v>
      </c>
      <c r="AH972" s="266" t="str">
        <f t="shared" si="3521"/>
        <v/>
      </c>
      <c r="AI972" s="266">
        <f>IF(OR(Is_Loading,LEN($A972)=0),"",SWDATA!AB957)</f>
        <v>0</v>
      </c>
      <c r="AJ972" s="267">
        <f>IF(OR(Is_Loading,LEN($A972)=0),"",SWDATA!AC957)</f>
        <v>0</v>
      </c>
      <c r="AK972" s="267">
        <f>IF(OR(Is_Loading,LEN($A972)=0),"",SWDATA!AD957)</f>
        <v>0</v>
      </c>
      <c r="AL972" s="266" t="str">
        <f t="shared" si="3522"/>
        <v/>
      </c>
      <c r="AM972" s="266">
        <f>IF(OR(Is_Loading,LEN($A972)=0),"",SWDATA!AF957)</f>
        <v>0</v>
      </c>
      <c r="AN972" s="267">
        <f>IF(OR(Is_Loading,LEN($A972)=0),"",SWDATA!AG957)</f>
        <v>0</v>
      </c>
      <c r="AO972" s="323">
        <f>IF(OR(Is_Loading,LEN($A972)=0),"",SWDATA!AH957)</f>
        <v>0</v>
      </c>
      <c r="AP972" s="320" t="str">
        <f t="shared" si="3523"/>
        <v/>
      </c>
      <c r="AQ972" s="266">
        <f>IF(OR(Is_Loading,LEN($A972)=0),"",SWDATA!AJ957)</f>
        <v>0</v>
      </c>
      <c r="AR972" s="267">
        <f>IF(OR(Is_Loading,LEN($A972)=0),"",SWDATA!AK957)</f>
        <v>0</v>
      </c>
      <c r="AS972" s="267">
        <f>IF(OR(Is_Loading,LEN($A972)=0),"",SWDATA!AL957)</f>
        <v>0</v>
      </c>
      <c r="AT972" s="266" t="str">
        <f t="shared" si="3524"/>
        <v/>
      </c>
      <c r="AU972" s="266">
        <f>IF(OR(Is_Loading,LEN($A972)=0),"",SWDATA!AN957)</f>
        <v>0</v>
      </c>
      <c r="AV972" s="267">
        <f>IF(OR(Is_Loading,LEN($A972)=0),"",SWDATA!AO957)</f>
        <v>0</v>
      </c>
      <c r="AW972" s="267">
        <f>IF(OR(Is_Loading,LEN($A972)=0),"",SWDATA!AP957)</f>
        <v>0</v>
      </c>
      <c r="AX972" s="266" t="str">
        <f t="shared" si="3525"/>
        <v/>
      </c>
      <c r="AY972" s="266">
        <f>IF(OR(Is_Loading,LEN($A972)=0),"",SWDATA!AR957)</f>
        <v>0</v>
      </c>
      <c r="AZ972" s="267">
        <f>IF(OR(Is_Loading,LEN($A972)=0),"",SWDATA!AS957)</f>
        <v>0</v>
      </c>
      <c r="BA972" s="267">
        <f>IF(OR(Is_Loading,LEN($A972)=0),"",SWDATA!AT957)</f>
        <v>0</v>
      </c>
      <c r="BB972" s="266" t="str">
        <f t="shared" si="3526"/>
        <v/>
      </c>
      <c r="BC972" s="266">
        <f>IF(OR(Is_Loading,LEN($A972)=0),"",SWDATA!AV957)</f>
        <v>0</v>
      </c>
      <c r="BD972" s="267">
        <f>IF(OR(Is_Loading,LEN($A972)=0),"",SWDATA!AW957)</f>
        <v>0</v>
      </c>
      <c r="BE972" s="323">
        <f>IF(OR(Is_Loading,LEN($A972)=0),"",SWDATA!AX957)</f>
        <v>0</v>
      </c>
      <c r="BF972" s="320" t="str">
        <f t="shared" si="3527"/>
        <v/>
      </c>
      <c r="BG972" s="11"/>
      <c r="BH972" s="11"/>
      <c r="BI972" s="11"/>
      <c r="BJ972" s="11"/>
      <c r="BK972" s="11"/>
      <c r="BL972" s="11"/>
      <c r="BM972" s="11"/>
      <c r="BN972" s="11"/>
      <c r="BO972" s="11"/>
      <c r="BP972" s="11"/>
      <c r="BQ972" s="11"/>
      <c r="BR972" s="11"/>
      <c r="BS972" s="11"/>
      <c r="BT972" s="11"/>
      <c r="BU972" s="11"/>
      <c r="BV972" s="11"/>
      <c r="BW972" s="11"/>
      <c r="BX972" s="11"/>
      <c r="BY972" s="11"/>
      <c r="BZ972" s="11"/>
      <c r="CA972" s="11"/>
      <c r="CB972" s="11"/>
      <c r="CC972" s="11"/>
      <c r="CD972" s="11"/>
      <c r="CE972" s="11"/>
      <c r="CF972" s="11"/>
      <c r="CG972" s="11"/>
      <c r="CH972" s="11"/>
      <c r="CI972" s="11"/>
      <c r="CJ972" s="11"/>
      <c r="CK972" s="11"/>
      <c r="CL972" s="11"/>
      <c r="CM972" s="11"/>
      <c r="CN972" s="351"/>
      <c r="CO972" s="351"/>
      <c r="CP972" s="351"/>
      <c r="CQ972" s="351"/>
      <c r="CR972" s="351"/>
      <c r="CS972" s="351"/>
      <c r="CT972" s="351"/>
      <c r="CU972" s="351"/>
      <c r="CV972" s="351"/>
      <c r="CW972" s="351"/>
      <c r="CX972" s="351"/>
      <c r="CY972" s="351"/>
      <c r="CZ972" s="351"/>
      <c r="DA972" s="351"/>
      <c r="DB972" s="351"/>
      <c r="DC972" s="351"/>
      <c r="DD972" s="351"/>
      <c r="DE972" s="351"/>
      <c r="DF972" s="351"/>
      <c r="DG972" s="351"/>
      <c r="DH972" s="351"/>
      <c r="DI972" s="351"/>
      <c r="DJ972" s="351"/>
      <c r="DK972" s="351"/>
      <c r="DL972" s="351"/>
      <c r="DM972" s="351"/>
      <c r="DN972" s="351"/>
      <c r="DS972" s="372"/>
      <c r="DT972" s="374"/>
      <c r="DU972" s="375"/>
      <c r="DV972" s="375"/>
      <c r="DW972" s="375"/>
      <c r="DX972" s="375">
        <v>1</v>
      </c>
      <c r="DY972" s="375">
        <f t="shared" si="3567"/>
        <v>0</v>
      </c>
      <c r="DZ972" s="375">
        <f t="shared" si="3568"/>
        <v>0</v>
      </c>
      <c r="EA972" s="375">
        <f t="shared" si="3569"/>
        <v>1</v>
      </c>
      <c r="EB972" s="375">
        <f t="shared" si="3570"/>
        <v>0</v>
      </c>
      <c r="EC972" s="375">
        <f t="shared" si="3571"/>
        <v>0</v>
      </c>
      <c r="ED972" s="375">
        <f t="shared" si="3572"/>
        <v>1</v>
      </c>
      <c r="EE972" s="375">
        <f t="shared" si="3573"/>
        <v>0</v>
      </c>
      <c r="EF972" s="375">
        <f t="shared" si="3574"/>
        <v>0</v>
      </c>
      <c r="EG972" s="375">
        <f t="shared" si="3575"/>
        <v>1</v>
      </c>
      <c r="EH972" s="375">
        <f t="shared" si="3576"/>
        <v>0</v>
      </c>
      <c r="EI972" s="375">
        <f t="shared" si="3577"/>
        <v>0</v>
      </c>
      <c r="EJ972" s="375">
        <f t="shared" si="3578"/>
        <v>1</v>
      </c>
      <c r="EK972" s="375">
        <f t="shared" si="3579"/>
        <v>0</v>
      </c>
      <c r="EL972" s="375">
        <f t="shared" si="3580"/>
        <v>0</v>
      </c>
      <c r="EM972" s="375">
        <f t="shared" si="3581"/>
        <v>1</v>
      </c>
      <c r="EN972" s="375">
        <f t="shared" si="3582"/>
        <v>0</v>
      </c>
      <c r="EO972" s="375">
        <f t="shared" si="3583"/>
        <v>0</v>
      </c>
      <c r="EP972" s="375">
        <f t="shared" si="3584"/>
        <v>1</v>
      </c>
      <c r="EQ972" s="375">
        <f t="shared" si="3585"/>
        <v>0</v>
      </c>
      <c r="ER972" s="375">
        <f t="shared" si="3586"/>
        <v>0</v>
      </c>
      <c r="ES972" s="375">
        <f t="shared" si="3587"/>
        <v>1</v>
      </c>
      <c r="ET972" s="375">
        <f t="shared" si="3588"/>
        <v>0</v>
      </c>
      <c r="EU972" s="375">
        <f t="shared" si="3589"/>
        <v>0</v>
      </c>
      <c r="EV972" s="375">
        <f t="shared" si="3590"/>
        <v>1</v>
      </c>
      <c r="EW972" s="375">
        <f t="shared" si="3591"/>
        <v>0</v>
      </c>
      <c r="EX972" s="375">
        <f t="shared" si="3592"/>
        <v>0</v>
      </c>
      <c r="EY972" s="375">
        <f t="shared" si="3593"/>
        <v>1</v>
      </c>
      <c r="EZ972" s="375">
        <f t="shared" si="3594"/>
        <v>0</v>
      </c>
      <c r="FA972" s="375">
        <f t="shared" si="3595"/>
        <v>0</v>
      </c>
      <c r="FB972" s="375">
        <f t="shared" si="3596"/>
        <v>1</v>
      </c>
      <c r="FC972" s="375">
        <f t="shared" si="3597"/>
        <v>0</v>
      </c>
      <c r="FD972" s="375">
        <f t="shared" si="3598"/>
        <v>0</v>
      </c>
      <c r="FE972" s="376"/>
      <c r="FF972" s="372"/>
      <c r="FG972" s="372"/>
      <c r="FH972" s="372"/>
      <c r="FI972" s="372"/>
      <c r="FJ972" s="372"/>
      <c r="FK972" s="372"/>
      <c r="FL972" s="372"/>
      <c r="FM972" s="372"/>
      <c r="FN972" s="372"/>
      <c r="FO972" s="372"/>
      <c r="FP972" s="372"/>
      <c r="FQ972" s="372"/>
      <c r="FR972" s="372"/>
      <c r="FS972" s="372"/>
      <c r="FT972" s="372"/>
      <c r="FU972" s="372"/>
      <c r="FV972" s="372"/>
      <c r="FW972" s="372"/>
      <c r="FX972" s="372"/>
      <c r="FY972" s="372"/>
      <c r="FZ972" s="372"/>
      <c r="GA972" s="372"/>
      <c r="GB972" s="372"/>
      <c r="GC972" s="372"/>
      <c r="GD972" s="372"/>
      <c r="GE972" s="372"/>
      <c r="GF972" s="372"/>
      <c r="GG972" s="372"/>
      <c r="GH972" s="372"/>
      <c r="GI972" s="372"/>
      <c r="GJ972" s="372"/>
      <c r="GK972" s="372"/>
      <c r="GL972" s="372"/>
      <c r="GM972" s="372"/>
      <c r="GN972" s="372"/>
      <c r="GO972" s="372"/>
      <c r="GP972" s="372"/>
      <c r="GQ972" s="372"/>
      <c r="GR972" s="372"/>
      <c r="GS972" s="372"/>
      <c r="GT972" s="372"/>
      <c r="GU972" s="372"/>
      <c r="GV972" s="372"/>
      <c r="GW972" s="372"/>
      <c r="GX972" s="372"/>
      <c r="GY972" s="372"/>
      <c r="GZ972" s="372"/>
      <c r="HA972" s="372"/>
      <c r="HB972" s="372"/>
      <c r="HC972" s="372"/>
    </row>
    <row r="973" spans="1:211" s="373" customFormat="1" ht="15" hidden="1" customHeight="1" outlineLevel="1" x14ac:dyDescent="0.2">
      <c r="A973" s="366">
        <f>SWDATA!O958</f>
        <v>0</v>
      </c>
      <c r="B973" s="366">
        <f>SWDATA!M958</f>
        <v>0</v>
      </c>
      <c r="C973" s="351">
        <f>IF(AND(SWDATA!M958=1,SWDATA!Q958="promotions"),SWDATA!P958,0)</f>
        <v>0</v>
      </c>
      <c r="D973" s="367">
        <f>ROW(SWDATA!M958)</f>
        <v>958</v>
      </c>
      <c r="E973" s="368">
        <f t="shared" ref="E973:E983" si="3602">B973</f>
        <v>0</v>
      </c>
      <c r="F973" s="369">
        <f t="shared" si="3515"/>
        <v>1</v>
      </c>
      <c r="G973" s="366" t="str">
        <f t="shared" si="3516"/>
        <v/>
      </c>
      <c r="H973" s="370"/>
      <c r="J973" s="238">
        <f t="shared" si="3517"/>
        <v>0</v>
      </c>
      <c r="K973" s="239" t="str">
        <f t="shared" si="3518"/>
        <v/>
      </c>
      <c r="L973" s="342"/>
      <c r="M973" s="345"/>
      <c r="N973" s="340" t="str">
        <f>IF(LEN(SWDATA!F958)=0,"",N972)</f>
        <v/>
      </c>
      <c r="O973" s="296" t="str">
        <f>IF(LEN(SWDATA!G958)=0,"",O972)</f>
        <v/>
      </c>
      <c r="P973" s="297" t="str">
        <f>IF(LEN(SWDATA!C958)=0,"",SWDATA!C958)</f>
        <v/>
      </c>
      <c r="Q973" s="312" t="str">
        <f t="shared" si="3519"/>
        <v/>
      </c>
      <c r="R973" s="223" t="s">
        <v>261</v>
      </c>
      <c r="S973" s="224"/>
      <c r="T973" s="224"/>
      <c r="U973" s="264" t="s">
        <v>610</v>
      </c>
      <c r="V973" s="205" t="s">
        <v>221</v>
      </c>
      <c r="W973" s="266">
        <f>IF(OR(Is_Loading,LEN($A973)=0),"",SWDATA!P958)</f>
        <v>0</v>
      </c>
      <c r="X973" s="267">
        <f>IF(OR(Is_Loading,LEN($A973)=0),"",SWDATA!Q958)</f>
        <v>0</v>
      </c>
      <c r="Y973" s="267">
        <f>IF(OR(Is_Loading,LEN($A973)=0),"",SWDATA!R958)</f>
        <v>0</v>
      </c>
      <c r="Z973" s="266" t="str">
        <f t="shared" si="3599"/>
        <v/>
      </c>
      <c r="AA973" s="266">
        <f>IF(OR(Is_Loading,LEN($A973)=0),"",SWDATA!T958)</f>
        <v>0</v>
      </c>
      <c r="AB973" s="267">
        <f>IF(OR(Is_Loading,LEN($A973)=0),"",SWDATA!U958)</f>
        <v>0</v>
      </c>
      <c r="AC973" s="267">
        <f>IF(OR(Is_Loading,LEN($A973)=0),"",SWDATA!V958)</f>
        <v>0</v>
      </c>
      <c r="AD973" s="266" t="str">
        <f t="shared" si="3520"/>
        <v/>
      </c>
      <c r="AE973" s="266">
        <f>IF(OR(Is_Loading,LEN($A973)=0),"",SWDATA!X958)</f>
        <v>0</v>
      </c>
      <c r="AF973" s="267">
        <f>IF(OR(Is_Loading,LEN($A973)=0),"",SWDATA!Y958)</f>
        <v>0</v>
      </c>
      <c r="AG973" s="267">
        <f>IF(OR(Is_Loading,LEN($A973)=0),"",SWDATA!Z958)</f>
        <v>0</v>
      </c>
      <c r="AH973" s="266" t="str">
        <f t="shared" si="3521"/>
        <v/>
      </c>
      <c r="AI973" s="266">
        <f>IF(OR(Is_Loading,LEN($A973)=0),"",SWDATA!AB958)</f>
        <v>0</v>
      </c>
      <c r="AJ973" s="267">
        <f>IF(OR(Is_Loading,LEN($A973)=0),"",SWDATA!AC958)</f>
        <v>0</v>
      </c>
      <c r="AK973" s="267">
        <f>IF(OR(Is_Loading,LEN($A973)=0),"",SWDATA!AD958)</f>
        <v>0</v>
      </c>
      <c r="AL973" s="266" t="str">
        <f t="shared" si="3522"/>
        <v/>
      </c>
      <c r="AM973" s="266">
        <f>IF(OR(Is_Loading,LEN($A973)=0),"",SWDATA!AF958)</f>
        <v>0</v>
      </c>
      <c r="AN973" s="267">
        <f>IF(OR(Is_Loading,LEN($A973)=0),"",SWDATA!AG958)</f>
        <v>0</v>
      </c>
      <c r="AO973" s="323">
        <f>IF(OR(Is_Loading,LEN($A973)=0),"",SWDATA!AH958)</f>
        <v>0</v>
      </c>
      <c r="AP973" s="320" t="str">
        <f t="shared" si="3523"/>
        <v/>
      </c>
      <c r="AQ973" s="266">
        <f>IF(OR(Is_Loading,LEN($A973)=0),"",SWDATA!AJ958)</f>
        <v>0</v>
      </c>
      <c r="AR973" s="267">
        <f>IF(OR(Is_Loading,LEN($A973)=0),"",SWDATA!AK958)</f>
        <v>0</v>
      </c>
      <c r="AS973" s="267">
        <f>IF(OR(Is_Loading,LEN($A973)=0),"",SWDATA!AL958)</f>
        <v>0</v>
      </c>
      <c r="AT973" s="266" t="str">
        <f t="shared" si="3524"/>
        <v/>
      </c>
      <c r="AU973" s="266">
        <f>IF(OR(Is_Loading,LEN($A973)=0),"",SWDATA!AN958)</f>
        <v>0</v>
      </c>
      <c r="AV973" s="267">
        <f>IF(OR(Is_Loading,LEN($A973)=0),"",SWDATA!AO958)</f>
        <v>0</v>
      </c>
      <c r="AW973" s="267">
        <f>IF(OR(Is_Loading,LEN($A973)=0),"",SWDATA!AP958)</f>
        <v>0</v>
      </c>
      <c r="AX973" s="266" t="str">
        <f t="shared" si="3525"/>
        <v/>
      </c>
      <c r="AY973" s="266">
        <f>IF(OR(Is_Loading,LEN($A973)=0),"",SWDATA!AR958)</f>
        <v>0</v>
      </c>
      <c r="AZ973" s="267">
        <f>IF(OR(Is_Loading,LEN($A973)=0),"",SWDATA!AS958)</f>
        <v>0</v>
      </c>
      <c r="BA973" s="267">
        <f>IF(OR(Is_Loading,LEN($A973)=0),"",SWDATA!AT958)</f>
        <v>0</v>
      </c>
      <c r="BB973" s="266" t="str">
        <f t="shared" si="3526"/>
        <v/>
      </c>
      <c r="BC973" s="266">
        <f>IF(OR(Is_Loading,LEN($A973)=0),"",SWDATA!AV958)</f>
        <v>0</v>
      </c>
      <c r="BD973" s="267">
        <f>IF(OR(Is_Loading,LEN($A973)=0),"",SWDATA!AW958)</f>
        <v>0</v>
      </c>
      <c r="BE973" s="323">
        <f>IF(OR(Is_Loading,LEN($A973)=0),"",SWDATA!AX958)</f>
        <v>0</v>
      </c>
      <c r="BF973" s="320" t="str">
        <f t="shared" si="3527"/>
        <v/>
      </c>
      <c r="BG973" s="11"/>
      <c r="BH973" s="11"/>
      <c r="BI973" s="11"/>
      <c r="BJ973" s="11"/>
      <c r="BK973" s="11"/>
      <c r="BL973" s="11"/>
      <c r="BM973" s="11"/>
      <c r="BN973" s="11"/>
      <c r="BO973" s="11"/>
      <c r="BP973" s="11"/>
      <c r="BQ973" s="11"/>
      <c r="BR973" s="11"/>
      <c r="BS973" s="11"/>
      <c r="BT973" s="11"/>
      <c r="BU973" s="11"/>
      <c r="BV973" s="11"/>
      <c r="BW973" s="11"/>
      <c r="BX973" s="11"/>
      <c r="BY973" s="11"/>
      <c r="BZ973" s="11"/>
      <c r="CA973" s="11"/>
      <c r="CB973" s="11"/>
      <c r="CC973" s="11"/>
      <c r="CD973" s="11"/>
      <c r="CE973" s="11"/>
      <c r="CF973" s="11"/>
      <c r="CG973" s="11"/>
      <c r="CH973" s="11"/>
      <c r="CI973" s="11"/>
      <c r="CJ973" s="11"/>
      <c r="CK973" s="11"/>
      <c r="CL973" s="11"/>
      <c r="CM973" s="11"/>
      <c r="CN973" s="351"/>
      <c r="CO973" s="351"/>
      <c r="CP973" s="351"/>
      <c r="CQ973" s="351"/>
      <c r="CR973" s="351"/>
      <c r="CS973" s="351"/>
      <c r="CT973" s="351"/>
      <c r="CU973" s="351"/>
      <c r="CV973" s="351"/>
      <c r="CW973" s="351"/>
      <c r="CX973" s="351"/>
      <c r="CY973" s="351"/>
      <c r="CZ973" s="351"/>
      <c r="DA973" s="351"/>
      <c r="DB973" s="351"/>
      <c r="DC973" s="351"/>
      <c r="DD973" s="351"/>
      <c r="DE973" s="351"/>
      <c r="DF973" s="351"/>
      <c r="DG973" s="351"/>
      <c r="DH973" s="351"/>
      <c r="DI973" s="351"/>
      <c r="DJ973" s="351"/>
      <c r="DK973" s="351"/>
      <c r="DL973" s="351"/>
      <c r="DM973" s="351"/>
      <c r="DN973" s="351"/>
      <c r="DS973" s="372"/>
      <c r="DT973" s="374"/>
      <c r="DU973" s="375"/>
      <c r="DV973" s="375"/>
      <c r="DW973" s="375"/>
      <c r="DX973" s="375">
        <v>1</v>
      </c>
      <c r="DY973" s="375">
        <f t="shared" si="3567"/>
        <v>0</v>
      </c>
      <c r="DZ973" s="375">
        <f t="shared" si="3568"/>
        <v>0</v>
      </c>
      <c r="EA973" s="375">
        <f t="shared" si="3569"/>
        <v>1</v>
      </c>
      <c r="EB973" s="375">
        <f t="shared" si="3570"/>
        <v>0</v>
      </c>
      <c r="EC973" s="375">
        <f t="shared" si="3571"/>
        <v>0</v>
      </c>
      <c r="ED973" s="375">
        <f t="shared" si="3572"/>
        <v>1</v>
      </c>
      <c r="EE973" s="375">
        <f t="shared" si="3573"/>
        <v>0</v>
      </c>
      <c r="EF973" s="375">
        <f t="shared" si="3574"/>
        <v>0</v>
      </c>
      <c r="EG973" s="375">
        <f t="shared" si="3575"/>
        <v>1</v>
      </c>
      <c r="EH973" s="375">
        <f t="shared" si="3576"/>
        <v>0</v>
      </c>
      <c r="EI973" s="375">
        <f t="shared" si="3577"/>
        <v>0</v>
      </c>
      <c r="EJ973" s="375">
        <f t="shared" si="3578"/>
        <v>1</v>
      </c>
      <c r="EK973" s="375">
        <f t="shared" si="3579"/>
        <v>0</v>
      </c>
      <c r="EL973" s="375">
        <f t="shared" si="3580"/>
        <v>0</v>
      </c>
      <c r="EM973" s="375">
        <f t="shared" si="3581"/>
        <v>1</v>
      </c>
      <c r="EN973" s="375">
        <f t="shared" si="3582"/>
        <v>0</v>
      </c>
      <c r="EO973" s="375">
        <f t="shared" si="3583"/>
        <v>0</v>
      </c>
      <c r="EP973" s="375">
        <f t="shared" si="3584"/>
        <v>1</v>
      </c>
      <c r="EQ973" s="375">
        <f t="shared" si="3585"/>
        <v>0</v>
      </c>
      <c r="ER973" s="375">
        <f t="shared" si="3586"/>
        <v>0</v>
      </c>
      <c r="ES973" s="375">
        <f t="shared" si="3587"/>
        <v>1</v>
      </c>
      <c r="ET973" s="375">
        <f t="shared" si="3588"/>
        <v>0</v>
      </c>
      <c r="EU973" s="375">
        <f t="shared" si="3589"/>
        <v>0</v>
      </c>
      <c r="EV973" s="375">
        <f t="shared" si="3590"/>
        <v>1</v>
      </c>
      <c r="EW973" s="375">
        <f t="shared" si="3591"/>
        <v>0</v>
      </c>
      <c r="EX973" s="375">
        <f t="shared" si="3592"/>
        <v>0</v>
      </c>
      <c r="EY973" s="375">
        <f t="shared" si="3593"/>
        <v>1</v>
      </c>
      <c r="EZ973" s="375">
        <f t="shared" si="3594"/>
        <v>0</v>
      </c>
      <c r="FA973" s="375">
        <f t="shared" si="3595"/>
        <v>0</v>
      </c>
      <c r="FB973" s="375">
        <f t="shared" si="3596"/>
        <v>1</v>
      </c>
      <c r="FC973" s="375">
        <f t="shared" si="3597"/>
        <v>0</v>
      </c>
      <c r="FD973" s="375">
        <f t="shared" si="3598"/>
        <v>0</v>
      </c>
      <c r="FE973" s="376"/>
      <c r="FF973" s="372"/>
      <c r="FG973" s="372"/>
      <c r="FH973" s="372"/>
      <c r="FI973" s="372"/>
      <c r="FJ973" s="372"/>
      <c r="FK973" s="372"/>
      <c r="FL973" s="372"/>
      <c r="FM973" s="372"/>
      <c r="FN973" s="372"/>
      <c r="FO973" s="372"/>
      <c r="FP973" s="372"/>
      <c r="FQ973" s="372"/>
      <c r="FR973" s="372"/>
      <c r="FS973" s="372"/>
      <c r="FT973" s="372"/>
      <c r="FU973" s="372"/>
      <c r="FV973" s="372"/>
      <c r="FW973" s="372"/>
      <c r="FX973" s="372"/>
      <c r="FY973" s="372"/>
      <c r="FZ973" s="372"/>
      <c r="GA973" s="372"/>
      <c r="GB973" s="372"/>
      <c r="GC973" s="372"/>
      <c r="GD973" s="372"/>
      <c r="GE973" s="372"/>
      <c r="GF973" s="372"/>
      <c r="GG973" s="372"/>
      <c r="GH973" s="372"/>
      <c r="GI973" s="372"/>
      <c r="GJ973" s="372"/>
      <c r="GK973" s="372"/>
      <c r="GL973" s="372"/>
      <c r="GM973" s="372"/>
      <c r="GN973" s="372"/>
      <c r="GO973" s="372"/>
      <c r="GP973" s="372"/>
      <c r="GQ973" s="372"/>
      <c r="GR973" s="372"/>
      <c r="GS973" s="372"/>
      <c r="GT973" s="372"/>
      <c r="GU973" s="372"/>
      <c r="GV973" s="372"/>
      <c r="GW973" s="372"/>
      <c r="GX973" s="372"/>
      <c r="GY973" s="372"/>
      <c r="GZ973" s="372"/>
      <c r="HA973" s="372"/>
      <c r="HB973" s="372"/>
      <c r="HC973" s="372"/>
    </row>
    <row r="974" spans="1:211" s="373" customFormat="1" ht="15" hidden="1" customHeight="1" outlineLevel="1" x14ac:dyDescent="0.2">
      <c r="A974" s="366">
        <f>SWDATA!O959</f>
        <v>0</v>
      </c>
      <c r="B974" s="366">
        <f>SWDATA!M959</f>
        <v>0</v>
      </c>
      <c r="C974" s="351">
        <f>IF(AND(SWDATA!M959=1,SWDATA!Q959="promotions"),SWDATA!P959,0)</f>
        <v>0</v>
      </c>
      <c r="D974" s="367">
        <f>ROW(SWDATA!M959)</f>
        <v>959</v>
      </c>
      <c r="E974" s="368">
        <f t="shared" si="3602"/>
        <v>0</v>
      </c>
      <c r="F974" s="369">
        <f t="shared" si="3515"/>
        <v>1</v>
      </c>
      <c r="G974" s="366" t="str">
        <f t="shared" si="3516"/>
        <v/>
      </c>
      <c r="H974" s="370"/>
      <c r="J974" s="238">
        <f t="shared" si="3517"/>
        <v>0</v>
      </c>
      <c r="K974" s="239" t="str">
        <f t="shared" si="3518"/>
        <v/>
      </c>
      <c r="L974" s="342"/>
      <c r="M974" s="345"/>
      <c r="N974" s="340" t="str">
        <f>IF(LEN(SWDATA!F959)=0,"",N973)</f>
        <v/>
      </c>
      <c r="O974" s="296" t="str">
        <f>IF(LEN(SWDATA!G959)=0,"",O973)</f>
        <v/>
      </c>
      <c r="P974" s="297" t="str">
        <f>IF(LEN(SWDATA!C959)=0,"",SWDATA!C959)</f>
        <v/>
      </c>
      <c r="Q974" s="312" t="str">
        <f t="shared" si="3519"/>
        <v/>
      </c>
      <c r="R974" s="223" t="s">
        <v>261</v>
      </c>
      <c r="S974" s="224"/>
      <c r="T974" s="224"/>
      <c r="U974" s="264" t="s">
        <v>612</v>
      </c>
      <c r="V974" s="205" t="s">
        <v>221</v>
      </c>
      <c r="W974" s="266">
        <f>IF(OR(Is_Loading,LEN($A974)=0),"",SWDATA!P959)</f>
        <v>0</v>
      </c>
      <c r="X974" s="267">
        <f>IF(OR(Is_Loading,LEN($A974)=0),"",SWDATA!Q959)</f>
        <v>0</v>
      </c>
      <c r="Y974" s="267">
        <f>IF(OR(Is_Loading,LEN($A974)=0),"",SWDATA!R959)</f>
        <v>0</v>
      </c>
      <c r="Z974" s="266" t="str">
        <f t="shared" si="3599"/>
        <v/>
      </c>
      <c r="AA974" s="266">
        <f>IF(OR(Is_Loading,LEN($A974)=0),"",SWDATA!T959)</f>
        <v>0</v>
      </c>
      <c r="AB974" s="267">
        <f>IF(OR(Is_Loading,LEN($A974)=0),"",SWDATA!U959)</f>
        <v>0</v>
      </c>
      <c r="AC974" s="267">
        <f>IF(OR(Is_Loading,LEN($A974)=0),"",SWDATA!V959)</f>
        <v>0</v>
      </c>
      <c r="AD974" s="266" t="str">
        <f t="shared" si="3520"/>
        <v/>
      </c>
      <c r="AE974" s="266">
        <f>IF(OR(Is_Loading,LEN($A974)=0),"",SWDATA!X959)</f>
        <v>0</v>
      </c>
      <c r="AF974" s="267">
        <f>IF(OR(Is_Loading,LEN($A974)=0),"",SWDATA!Y959)</f>
        <v>0</v>
      </c>
      <c r="AG974" s="267">
        <f>IF(OR(Is_Loading,LEN($A974)=0),"",SWDATA!Z959)</f>
        <v>0</v>
      </c>
      <c r="AH974" s="266" t="str">
        <f t="shared" si="3521"/>
        <v/>
      </c>
      <c r="AI974" s="266">
        <f>IF(OR(Is_Loading,LEN($A974)=0),"",SWDATA!AB959)</f>
        <v>0</v>
      </c>
      <c r="AJ974" s="267">
        <f>IF(OR(Is_Loading,LEN($A974)=0),"",SWDATA!AC959)</f>
        <v>0</v>
      </c>
      <c r="AK974" s="267">
        <f>IF(OR(Is_Loading,LEN($A974)=0),"",SWDATA!AD959)</f>
        <v>0</v>
      </c>
      <c r="AL974" s="266" t="str">
        <f t="shared" si="3522"/>
        <v/>
      </c>
      <c r="AM974" s="266">
        <f>IF(OR(Is_Loading,LEN($A974)=0),"",SWDATA!AF959)</f>
        <v>0</v>
      </c>
      <c r="AN974" s="267">
        <f>IF(OR(Is_Loading,LEN($A974)=0),"",SWDATA!AG959)</f>
        <v>0</v>
      </c>
      <c r="AO974" s="323">
        <f>IF(OR(Is_Loading,LEN($A974)=0),"",SWDATA!AH959)</f>
        <v>0</v>
      </c>
      <c r="AP974" s="320" t="str">
        <f t="shared" si="3523"/>
        <v/>
      </c>
      <c r="AQ974" s="266">
        <f>IF(OR(Is_Loading,LEN($A974)=0),"",SWDATA!AJ959)</f>
        <v>0</v>
      </c>
      <c r="AR974" s="267">
        <f>IF(OR(Is_Loading,LEN($A974)=0),"",SWDATA!AK959)</f>
        <v>0</v>
      </c>
      <c r="AS974" s="267">
        <f>IF(OR(Is_Loading,LEN($A974)=0),"",SWDATA!AL959)</f>
        <v>0</v>
      </c>
      <c r="AT974" s="266" t="str">
        <f t="shared" si="3524"/>
        <v/>
      </c>
      <c r="AU974" s="266">
        <f>IF(OR(Is_Loading,LEN($A974)=0),"",SWDATA!AN959)</f>
        <v>0</v>
      </c>
      <c r="AV974" s="267">
        <f>IF(OR(Is_Loading,LEN($A974)=0),"",SWDATA!AO959)</f>
        <v>0</v>
      </c>
      <c r="AW974" s="267">
        <f>IF(OR(Is_Loading,LEN($A974)=0),"",SWDATA!AP959)</f>
        <v>0</v>
      </c>
      <c r="AX974" s="266" t="str">
        <f t="shared" si="3525"/>
        <v/>
      </c>
      <c r="AY974" s="266">
        <f>IF(OR(Is_Loading,LEN($A974)=0),"",SWDATA!AR959)</f>
        <v>0</v>
      </c>
      <c r="AZ974" s="267">
        <f>IF(OR(Is_Loading,LEN($A974)=0),"",SWDATA!AS959)</f>
        <v>0</v>
      </c>
      <c r="BA974" s="267">
        <f>IF(OR(Is_Loading,LEN($A974)=0),"",SWDATA!AT959)</f>
        <v>0</v>
      </c>
      <c r="BB974" s="266" t="str">
        <f t="shared" si="3526"/>
        <v/>
      </c>
      <c r="BC974" s="266">
        <f>IF(OR(Is_Loading,LEN($A974)=0),"",SWDATA!AV959)</f>
        <v>0</v>
      </c>
      <c r="BD974" s="267">
        <f>IF(OR(Is_Loading,LEN($A974)=0),"",SWDATA!AW959)</f>
        <v>0</v>
      </c>
      <c r="BE974" s="323">
        <f>IF(OR(Is_Loading,LEN($A974)=0),"",SWDATA!AX959)</f>
        <v>0</v>
      </c>
      <c r="BF974" s="320" t="str">
        <f t="shared" si="3527"/>
        <v/>
      </c>
      <c r="BG974" s="11"/>
      <c r="BH974" s="11"/>
      <c r="BI974" s="11"/>
      <c r="BJ974" s="11"/>
      <c r="BK974" s="11"/>
      <c r="BL974" s="11"/>
      <c r="BM974" s="11"/>
      <c r="BN974" s="11"/>
      <c r="BO974" s="11"/>
      <c r="BP974" s="11"/>
      <c r="BQ974" s="11"/>
      <c r="BR974" s="11"/>
      <c r="BS974" s="11"/>
      <c r="BT974" s="11"/>
      <c r="BU974" s="11"/>
      <c r="BV974" s="11"/>
      <c r="BW974" s="11"/>
      <c r="BX974" s="11"/>
      <c r="BY974" s="11"/>
      <c r="BZ974" s="11"/>
      <c r="CA974" s="11"/>
      <c r="CB974" s="11"/>
      <c r="CC974" s="11"/>
      <c r="CD974" s="11"/>
      <c r="CE974" s="11"/>
      <c r="CF974" s="11"/>
      <c r="CG974" s="11"/>
      <c r="CH974" s="11"/>
      <c r="CI974" s="11"/>
      <c r="CJ974" s="11"/>
      <c r="CK974" s="11"/>
      <c r="CL974" s="11"/>
      <c r="CM974" s="11"/>
      <c r="CN974" s="351"/>
      <c r="CO974" s="351"/>
      <c r="CP974" s="351"/>
      <c r="CQ974" s="351"/>
      <c r="CR974" s="351"/>
      <c r="CS974" s="351"/>
      <c r="CT974" s="351"/>
      <c r="CU974" s="351"/>
      <c r="CV974" s="351"/>
      <c r="CW974" s="351"/>
      <c r="CX974" s="351"/>
      <c r="CY974" s="351"/>
      <c r="CZ974" s="351"/>
      <c r="DA974" s="351"/>
      <c r="DB974" s="351"/>
      <c r="DC974" s="351"/>
      <c r="DD974" s="351"/>
      <c r="DE974" s="351"/>
      <c r="DF974" s="351"/>
      <c r="DG974" s="351"/>
      <c r="DH974" s="351"/>
      <c r="DI974" s="351"/>
      <c r="DJ974" s="351"/>
      <c r="DK974" s="351"/>
      <c r="DL974" s="351"/>
      <c r="DM974" s="351"/>
      <c r="DN974" s="351"/>
      <c r="DS974" s="372"/>
      <c r="DT974" s="374"/>
      <c r="DU974" s="375"/>
      <c r="DV974" s="375"/>
      <c r="DW974" s="375"/>
      <c r="DX974" s="375">
        <v>1</v>
      </c>
      <c r="DY974" s="375">
        <f t="shared" si="3567"/>
        <v>0</v>
      </c>
      <c r="DZ974" s="375">
        <f t="shared" si="3568"/>
        <v>0</v>
      </c>
      <c r="EA974" s="375">
        <f t="shared" si="3569"/>
        <v>1</v>
      </c>
      <c r="EB974" s="375">
        <f t="shared" si="3570"/>
        <v>0</v>
      </c>
      <c r="EC974" s="375">
        <f t="shared" si="3571"/>
        <v>0</v>
      </c>
      <c r="ED974" s="375">
        <f t="shared" si="3572"/>
        <v>1</v>
      </c>
      <c r="EE974" s="375">
        <f t="shared" si="3573"/>
        <v>0</v>
      </c>
      <c r="EF974" s="375">
        <f t="shared" si="3574"/>
        <v>0</v>
      </c>
      <c r="EG974" s="375">
        <f t="shared" si="3575"/>
        <v>1</v>
      </c>
      <c r="EH974" s="375">
        <f t="shared" si="3576"/>
        <v>0</v>
      </c>
      <c r="EI974" s="375">
        <f t="shared" si="3577"/>
        <v>0</v>
      </c>
      <c r="EJ974" s="375">
        <f t="shared" si="3578"/>
        <v>1</v>
      </c>
      <c r="EK974" s="375">
        <f t="shared" si="3579"/>
        <v>0</v>
      </c>
      <c r="EL974" s="375">
        <f t="shared" si="3580"/>
        <v>0</v>
      </c>
      <c r="EM974" s="375">
        <f t="shared" si="3581"/>
        <v>1</v>
      </c>
      <c r="EN974" s="375">
        <f t="shared" si="3582"/>
        <v>0</v>
      </c>
      <c r="EO974" s="375">
        <f t="shared" si="3583"/>
        <v>0</v>
      </c>
      <c r="EP974" s="375">
        <f t="shared" si="3584"/>
        <v>1</v>
      </c>
      <c r="EQ974" s="375">
        <f t="shared" si="3585"/>
        <v>0</v>
      </c>
      <c r="ER974" s="375">
        <f t="shared" si="3586"/>
        <v>0</v>
      </c>
      <c r="ES974" s="375">
        <f t="shared" si="3587"/>
        <v>1</v>
      </c>
      <c r="ET974" s="375">
        <f t="shared" si="3588"/>
        <v>0</v>
      </c>
      <c r="EU974" s="375">
        <f t="shared" si="3589"/>
        <v>0</v>
      </c>
      <c r="EV974" s="375">
        <f t="shared" si="3590"/>
        <v>1</v>
      </c>
      <c r="EW974" s="375">
        <f t="shared" si="3591"/>
        <v>0</v>
      </c>
      <c r="EX974" s="375">
        <f t="shared" si="3592"/>
        <v>0</v>
      </c>
      <c r="EY974" s="375">
        <f t="shared" si="3593"/>
        <v>1</v>
      </c>
      <c r="EZ974" s="375">
        <f t="shared" si="3594"/>
        <v>0</v>
      </c>
      <c r="FA974" s="375">
        <f t="shared" si="3595"/>
        <v>0</v>
      </c>
      <c r="FB974" s="375">
        <f t="shared" si="3596"/>
        <v>1</v>
      </c>
      <c r="FC974" s="375">
        <f t="shared" si="3597"/>
        <v>0</v>
      </c>
      <c r="FD974" s="375">
        <f t="shared" si="3598"/>
        <v>0</v>
      </c>
      <c r="FE974" s="376"/>
      <c r="FF974" s="372"/>
      <c r="FG974" s="372"/>
      <c r="FH974" s="372"/>
      <c r="FI974" s="372"/>
      <c r="FJ974" s="372"/>
      <c r="FK974" s="372"/>
      <c r="FL974" s="372"/>
      <c r="FM974" s="372"/>
      <c r="FN974" s="372"/>
      <c r="FO974" s="372"/>
      <c r="FP974" s="372"/>
      <c r="FQ974" s="372"/>
      <c r="FR974" s="372"/>
      <c r="FS974" s="372"/>
      <c r="FT974" s="372"/>
      <c r="FU974" s="372"/>
      <c r="FV974" s="372"/>
      <c r="FW974" s="372"/>
      <c r="FX974" s="372"/>
      <c r="FY974" s="372"/>
      <c r="FZ974" s="372"/>
      <c r="GA974" s="372"/>
      <c r="GB974" s="372"/>
      <c r="GC974" s="372"/>
      <c r="GD974" s="372"/>
      <c r="GE974" s="372"/>
      <c r="GF974" s="372"/>
      <c r="GG974" s="372"/>
      <c r="GH974" s="372"/>
      <c r="GI974" s="372"/>
      <c r="GJ974" s="372"/>
      <c r="GK974" s="372"/>
      <c r="GL974" s="372"/>
      <c r="GM974" s="372"/>
      <c r="GN974" s="372"/>
      <c r="GO974" s="372"/>
      <c r="GP974" s="372"/>
      <c r="GQ974" s="372"/>
      <c r="GR974" s="372"/>
      <c r="GS974" s="372"/>
      <c r="GT974" s="372"/>
      <c r="GU974" s="372"/>
      <c r="GV974" s="372"/>
      <c r="GW974" s="372"/>
      <c r="GX974" s="372"/>
      <c r="GY974" s="372"/>
      <c r="GZ974" s="372"/>
      <c r="HA974" s="372"/>
      <c r="HB974" s="372"/>
      <c r="HC974" s="372"/>
    </row>
    <row r="975" spans="1:211" s="373" customFormat="1" ht="15" hidden="1" customHeight="1" outlineLevel="1" x14ac:dyDescent="0.2">
      <c r="A975" s="366">
        <f>SWDATA!O960</f>
        <v>0</v>
      </c>
      <c r="B975" s="366">
        <f>SWDATA!M960</f>
        <v>0</v>
      </c>
      <c r="C975" s="351">
        <f>IF(AND(SWDATA!M960=1,SWDATA!Q960="promotions"),SWDATA!P960,0)</f>
        <v>0</v>
      </c>
      <c r="D975" s="367">
        <f>ROW(SWDATA!M960)</f>
        <v>960</v>
      </c>
      <c r="E975" s="368">
        <f t="shared" si="3602"/>
        <v>0</v>
      </c>
      <c r="F975" s="369">
        <f t="shared" si="3515"/>
        <v>1</v>
      </c>
      <c r="G975" s="366" t="str">
        <f t="shared" si="3516"/>
        <v/>
      </c>
      <c r="H975" s="370"/>
      <c r="J975" s="238">
        <f t="shared" si="3517"/>
        <v>0</v>
      </c>
      <c r="K975" s="239" t="str">
        <f t="shared" si="3518"/>
        <v/>
      </c>
      <c r="L975" s="342"/>
      <c r="M975" s="345"/>
      <c r="N975" s="340" t="str">
        <f>IF(LEN(SWDATA!F960)=0,"",N974)</f>
        <v/>
      </c>
      <c r="O975" s="296" t="str">
        <f>IF(LEN(SWDATA!G960)=0,"",O974)</f>
        <v/>
      </c>
      <c r="P975" s="297" t="str">
        <f>IF(LEN(SWDATA!C960)=0,"",SWDATA!C960)</f>
        <v/>
      </c>
      <c r="Q975" s="312" t="str">
        <f t="shared" si="3519"/>
        <v/>
      </c>
      <c r="R975" s="223" t="s">
        <v>261</v>
      </c>
      <c r="S975" s="224"/>
      <c r="T975" s="224"/>
      <c r="U975" s="264" t="s">
        <v>597</v>
      </c>
      <c r="V975" s="205" t="s">
        <v>221</v>
      </c>
      <c r="W975" s="266">
        <f>IF(OR(Is_Loading,LEN($A975)=0),"",SWDATA!P960)</f>
        <v>0</v>
      </c>
      <c r="X975" s="267">
        <f>IF(OR(Is_Loading,LEN($A975)=0),"",SWDATA!Q960)</f>
        <v>0</v>
      </c>
      <c r="Y975" s="267">
        <f>IF(OR(Is_Loading,LEN($A975)=0),"",SWDATA!R960)</f>
        <v>0</v>
      </c>
      <c r="Z975" s="266" t="str">
        <f t="shared" si="3599"/>
        <v/>
      </c>
      <c r="AA975" s="266">
        <f>IF(OR(Is_Loading,LEN($A975)=0),"",SWDATA!T960)</f>
        <v>0</v>
      </c>
      <c r="AB975" s="267">
        <f>IF(OR(Is_Loading,LEN($A975)=0),"",SWDATA!U960)</f>
        <v>0</v>
      </c>
      <c r="AC975" s="267">
        <f>IF(OR(Is_Loading,LEN($A975)=0),"",SWDATA!V960)</f>
        <v>0</v>
      </c>
      <c r="AD975" s="266" t="str">
        <f t="shared" si="3520"/>
        <v/>
      </c>
      <c r="AE975" s="266">
        <f>IF(OR(Is_Loading,LEN($A975)=0),"",SWDATA!X960)</f>
        <v>0</v>
      </c>
      <c r="AF975" s="267">
        <f>IF(OR(Is_Loading,LEN($A975)=0),"",SWDATA!Y960)</f>
        <v>0</v>
      </c>
      <c r="AG975" s="267">
        <f>IF(OR(Is_Loading,LEN($A975)=0),"",SWDATA!Z960)</f>
        <v>0</v>
      </c>
      <c r="AH975" s="266" t="str">
        <f t="shared" si="3521"/>
        <v/>
      </c>
      <c r="AI975" s="266">
        <f>IF(OR(Is_Loading,LEN($A975)=0),"",SWDATA!AB960)</f>
        <v>0</v>
      </c>
      <c r="AJ975" s="267">
        <f>IF(OR(Is_Loading,LEN($A975)=0),"",SWDATA!AC960)</f>
        <v>0</v>
      </c>
      <c r="AK975" s="267">
        <f>IF(OR(Is_Loading,LEN($A975)=0),"",SWDATA!AD960)</f>
        <v>0</v>
      </c>
      <c r="AL975" s="266" t="str">
        <f t="shared" si="3522"/>
        <v/>
      </c>
      <c r="AM975" s="266">
        <f>IF(OR(Is_Loading,LEN($A975)=0),"",SWDATA!AF960)</f>
        <v>0</v>
      </c>
      <c r="AN975" s="267">
        <f>IF(OR(Is_Loading,LEN($A975)=0),"",SWDATA!AG960)</f>
        <v>0</v>
      </c>
      <c r="AO975" s="323">
        <f>IF(OR(Is_Loading,LEN($A975)=0),"",SWDATA!AH960)</f>
        <v>0</v>
      </c>
      <c r="AP975" s="320" t="str">
        <f t="shared" si="3523"/>
        <v/>
      </c>
      <c r="AQ975" s="266">
        <f>IF(OR(Is_Loading,LEN($A975)=0),"",SWDATA!AJ960)</f>
        <v>0</v>
      </c>
      <c r="AR975" s="267">
        <f>IF(OR(Is_Loading,LEN($A975)=0),"",SWDATA!AK960)</f>
        <v>0</v>
      </c>
      <c r="AS975" s="267">
        <f>IF(OR(Is_Loading,LEN($A975)=0),"",SWDATA!AL960)</f>
        <v>0</v>
      </c>
      <c r="AT975" s="266" t="str">
        <f t="shared" si="3524"/>
        <v/>
      </c>
      <c r="AU975" s="266">
        <f>IF(OR(Is_Loading,LEN($A975)=0),"",SWDATA!AN960)</f>
        <v>0</v>
      </c>
      <c r="AV975" s="267">
        <f>IF(OR(Is_Loading,LEN($A975)=0),"",SWDATA!AO960)</f>
        <v>0</v>
      </c>
      <c r="AW975" s="267">
        <f>IF(OR(Is_Loading,LEN($A975)=0),"",SWDATA!AP960)</f>
        <v>0</v>
      </c>
      <c r="AX975" s="266" t="str">
        <f t="shared" si="3525"/>
        <v/>
      </c>
      <c r="AY975" s="266">
        <f>IF(OR(Is_Loading,LEN($A975)=0),"",SWDATA!AR960)</f>
        <v>0</v>
      </c>
      <c r="AZ975" s="267">
        <f>IF(OR(Is_Loading,LEN($A975)=0),"",SWDATA!AS960)</f>
        <v>0</v>
      </c>
      <c r="BA975" s="267">
        <f>IF(OR(Is_Loading,LEN($A975)=0),"",SWDATA!AT960)</f>
        <v>0</v>
      </c>
      <c r="BB975" s="266" t="str">
        <f t="shared" si="3526"/>
        <v/>
      </c>
      <c r="BC975" s="266">
        <f>IF(OR(Is_Loading,LEN($A975)=0),"",SWDATA!AV960)</f>
        <v>0</v>
      </c>
      <c r="BD975" s="267">
        <f>IF(OR(Is_Loading,LEN($A975)=0),"",SWDATA!AW960)</f>
        <v>0</v>
      </c>
      <c r="BE975" s="323">
        <f>IF(OR(Is_Loading,LEN($A975)=0),"",SWDATA!AX960)</f>
        <v>0</v>
      </c>
      <c r="BF975" s="320" t="str">
        <f t="shared" si="3527"/>
        <v/>
      </c>
      <c r="BG975" s="11"/>
      <c r="BH975" s="11"/>
      <c r="BI975" s="11"/>
      <c r="BJ975" s="11"/>
      <c r="BK975" s="11"/>
      <c r="BL975" s="11"/>
      <c r="BM975" s="11"/>
      <c r="BN975" s="11"/>
      <c r="BO975" s="11"/>
      <c r="BP975" s="11"/>
      <c r="BQ975" s="11"/>
      <c r="BR975" s="11"/>
      <c r="BS975" s="11"/>
      <c r="BT975" s="11"/>
      <c r="BU975" s="11"/>
      <c r="BV975" s="11"/>
      <c r="BW975" s="11"/>
      <c r="BX975" s="11"/>
      <c r="BY975" s="11"/>
      <c r="BZ975" s="11"/>
      <c r="CA975" s="11"/>
      <c r="CB975" s="11"/>
      <c r="CC975" s="11"/>
      <c r="CD975" s="11"/>
      <c r="CE975" s="11"/>
      <c r="CF975" s="11"/>
      <c r="CG975" s="11"/>
      <c r="CH975" s="11"/>
      <c r="CI975" s="11"/>
      <c r="CJ975" s="11"/>
      <c r="CK975" s="11"/>
      <c r="CL975" s="11"/>
      <c r="CM975" s="11"/>
      <c r="CN975" s="351"/>
      <c r="CO975" s="351"/>
      <c r="CP975" s="351"/>
      <c r="CQ975" s="351"/>
      <c r="CR975" s="351"/>
      <c r="CS975" s="351"/>
      <c r="CT975" s="351"/>
      <c r="CU975" s="351"/>
      <c r="CV975" s="351"/>
      <c r="CW975" s="351"/>
      <c r="CX975" s="351"/>
      <c r="CY975" s="351"/>
      <c r="CZ975" s="351"/>
      <c r="DA975" s="351"/>
      <c r="DB975" s="351"/>
      <c r="DC975" s="351"/>
      <c r="DD975" s="351"/>
      <c r="DE975" s="351"/>
      <c r="DF975" s="351"/>
      <c r="DG975" s="351"/>
      <c r="DH975" s="351"/>
      <c r="DI975" s="351"/>
      <c r="DJ975" s="351"/>
      <c r="DK975" s="351"/>
      <c r="DL975" s="351"/>
      <c r="DM975" s="351"/>
      <c r="DN975" s="351"/>
      <c r="DS975" s="372"/>
      <c r="DT975" s="374"/>
      <c r="DU975" s="375"/>
      <c r="DV975" s="375"/>
      <c r="DW975" s="375"/>
      <c r="DX975" s="375">
        <v>1</v>
      </c>
      <c r="DY975" s="375">
        <f t="shared" si="3567"/>
        <v>0</v>
      </c>
      <c r="DZ975" s="375">
        <f t="shared" si="3568"/>
        <v>0</v>
      </c>
      <c r="EA975" s="375">
        <f t="shared" si="3569"/>
        <v>1</v>
      </c>
      <c r="EB975" s="375">
        <f t="shared" si="3570"/>
        <v>0</v>
      </c>
      <c r="EC975" s="375">
        <f t="shared" si="3571"/>
        <v>0</v>
      </c>
      <c r="ED975" s="375">
        <f t="shared" si="3572"/>
        <v>1</v>
      </c>
      <c r="EE975" s="375">
        <f t="shared" si="3573"/>
        <v>0</v>
      </c>
      <c r="EF975" s="375">
        <f t="shared" si="3574"/>
        <v>0</v>
      </c>
      <c r="EG975" s="375">
        <f t="shared" si="3575"/>
        <v>1</v>
      </c>
      <c r="EH975" s="375">
        <f t="shared" si="3576"/>
        <v>0</v>
      </c>
      <c r="EI975" s="375">
        <f t="shared" si="3577"/>
        <v>0</v>
      </c>
      <c r="EJ975" s="375">
        <f t="shared" si="3578"/>
        <v>1</v>
      </c>
      <c r="EK975" s="375">
        <f t="shared" si="3579"/>
        <v>0</v>
      </c>
      <c r="EL975" s="375">
        <f t="shared" si="3580"/>
        <v>0</v>
      </c>
      <c r="EM975" s="375">
        <f t="shared" si="3581"/>
        <v>1</v>
      </c>
      <c r="EN975" s="375">
        <f t="shared" si="3582"/>
        <v>0</v>
      </c>
      <c r="EO975" s="375">
        <f t="shared" si="3583"/>
        <v>0</v>
      </c>
      <c r="EP975" s="375">
        <f t="shared" si="3584"/>
        <v>1</v>
      </c>
      <c r="EQ975" s="375">
        <f t="shared" si="3585"/>
        <v>0</v>
      </c>
      <c r="ER975" s="375">
        <f t="shared" si="3586"/>
        <v>0</v>
      </c>
      <c r="ES975" s="375">
        <f t="shared" si="3587"/>
        <v>1</v>
      </c>
      <c r="ET975" s="375">
        <f t="shared" si="3588"/>
        <v>0</v>
      </c>
      <c r="EU975" s="375">
        <f t="shared" si="3589"/>
        <v>0</v>
      </c>
      <c r="EV975" s="375">
        <f t="shared" si="3590"/>
        <v>1</v>
      </c>
      <c r="EW975" s="375">
        <f t="shared" si="3591"/>
        <v>0</v>
      </c>
      <c r="EX975" s="375">
        <f t="shared" si="3592"/>
        <v>0</v>
      </c>
      <c r="EY975" s="375">
        <f t="shared" si="3593"/>
        <v>1</v>
      </c>
      <c r="EZ975" s="375">
        <f t="shared" si="3594"/>
        <v>0</v>
      </c>
      <c r="FA975" s="375">
        <f t="shared" si="3595"/>
        <v>0</v>
      </c>
      <c r="FB975" s="375">
        <f t="shared" si="3596"/>
        <v>1</v>
      </c>
      <c r="FC975" s="375">
        <f t="shared" si="3597"/>
        <v>0</v>
      </c>
      <c r="FD975" s="375">
        <f t="shared" si="3598"/>
        <v>0</v>
      </c>
      <c r="FE975" s="376"/>
      <c r="FF975" s="372"/>
      <c r="FG975" s="372"/>
      <c r="FH975" s="372"/>
      <c r="FI975" s="372"/>
      <c r="FJ975" s="372"/>
      <c r="FK975" s="372"/>
      <c r="FL975" s="372"/>
      <c r="FM975" s="372"/>
      <c r="FN975" s="372"/>
      <c r="FO975" s="372"/>
      <c r="FP975" s="372"/>
      <c r="FQ975" s="372"/>
      <c r="FR975" s="372"/>
      <c r="FS975" s="372"/>
      <c r="FT975" s="372"/>
      <c r="FU975" s="372"/>
      <c r="FV975" s="372"/>
      <c r="FW975" s="372"/>
      <c r="FX975" s="372"/>
      <c r="FY975" s="372"/>
      <c r="FZ975" s="372"/>
      <c r="GA975" s="372"/>
      <c r="GB975" s="372"/>
      <c r="GC975" s="372"/>
      <c r="GD975" s="372"/>
      <c r="GE975" s="372"/>
      <c r="GF975" s="372"/>
      <c r="GG975" s="372"/>
      <c r="GH975" s="372"/>
      <c r="GI975" s="372"/>
      <c r="GJ975" s="372"/>
      <c r="GK975" s="372"/>
      <c r="GL975" s="372"/>
      <c r="GM975" s="372"/>
      <c r="GN975" s="372"/>
      <c r="GO975" s="372"/>
      <c r="GP975" s="372"/>
      <c r="GQ975" s="372"/>
      <c r="GR975" s="372"/>
      <c r="GS975" s="372"/>
      <c r="GT975" s="372"/>
      <c r="GU975" s="372"/>
      <c r="GV975" s="372"/>
      <c r="GW975" s="372"/>
      <c r="GX975" s="372"/>
      <c r="GY975" s="372"/>
      <c r="GZ975" s="372"/>
      <c r="HA975" s="372"/>
      <c r="HB975" s="372"/>
      <c r="HC975" s="372"/>
    </row>
    <row r="976" spans="1:211" s="373" customFormat="1" ht="15" hidden="1" customHeight="1" outlineLevel="1" x14ac:dyDescent="0.2">
      <c r="A976" s="366">
        <f>SWDATA!O961</f>
        <v>0</v>
      </c>
      <c r="B976" s="366">
        <f>SWDATA!M961</f>
        <v>0</v>
      </c>
      <c r="C976" s="351">
        <f>IF(AND(SWDATA!M961=1,SWDATA!Q961="promotions"),SWDATA!P961,0)</f>
        <v>0</v>
      </c>
      <c r="D976" s="367">
        <f>ROW(SWDATA!M961)</f>
        <v>961</v>
      </c>
      <c r="E976" s="368">
        <f t="shared" si="3602"/>
        <v>0</v>
      </c>
      <c r="F976" s="369">
        <f t="shared" si="3515"/>
        <v>1</v>
      </c>
      <c r="G976" s="366" t="str">
        <f t="shared" si="3516"/>
        <v/>
      </c>
      <c r="H976" s="370"/>
      <c r="J976" s="238">
        <f t="shared" si="3517"/>
        <v>0</v>
      </c>
      <c r="K976" s="239" t="str">
        <f t="shared" si="3518"/>
        <v/>
      </c>
      <c r="L976" s="342"/>
      <c r="M976" s="345"/>
      <c r="N976" s="340" t="str">
        <f>IF(LEN(SWDATA!F961)=0,"",N975)</f>
        <v/>
      </c>
      <c r="O976" s="296" t="str">
        <f>IF(LEN(SWDATA!G961)=0,"",O975)</f>
        <v/>
      </c>
      <c r="P976" s="297" t="str">
        <f>IF(LEN(SWDATA!C961)=0,"",SWDATA!C961)</f>
        <v/>
      </c>
      <c r="Q976" s="312" t="str">
        <f t="shared" si="3519"/>
        <v/>
      </c>
      <c r="R976" s="223" t="s">
        <v>261</v>
      </c>
      <c r="S976" s="224"/>
      <c r="T976" s="224"/>
      <c r="U976" s="264" t="s">
        <v>599</v>
      </c>
      <c r="V976" s="205" t="s">
        <v>221</v>
      </c>
      <c r="W976" s="266">
        <f>IF(OR(Is_Loading,LEN($A976)=0),"",SWDATA!P961)</f>
        <v>0</v>
      </c>
      <c r="X976" s="267">
        <f>IF(OR(Is_Loading,LEN($A976)=0),"",SWDATA!Q961)</f>
        <v>0</v>
      </c>
      <c r="Y976" s="267">
        <f>IF(OR(Is_Loading,LEN($A976)=0),"",SWDATA!R961)</f>
        <v>0</v>
      </c>
      <c r="Z976" s="266" t="str">
        <f t="shared" si="3599"/>
        <v/>
      </c>
      <c r="AA976" s="266">
        <f>IF(OR(Is_Loading,LEN($A976)=0),"",SWDATA!T961)</f>
        <v>0</v>
      </c>
      <c r="AB976" s="267">
        <f>IF(OR(Is_Loading,LEN($A976)=0),"",SWDATA!U961)</f>
        <v>0</v>
      </c>
      <c r="AC976" s="267">
        <f>IF(OR(Is_Loading,LEN($A976)=0),"",SWDATA!V961)</f>
        <v>0</v>
      </c>
      <c r="AD976" s="266" t="str">
        <f t="shared" si="3520"/>
        <v/>
      </c>
      <c r="AE976" s="266">
        <f>IF(OR(Is_Loading,LEN($A976)=0),"",SWDATA!X961)</f>
        <v>0</v>
      </c>
      <c r="AF976" s="267">
        <f>IF(OR(Is_Loading,LEN($A976)=0),"",SWDATA!Y961)</f>
        <v>0</v>
      </c>
      <c r="AG976" s="267">
        <f>IF(OR(Is_Loading,LEN($A976)=0),"",SWDATA!Z961)</f>
        <v>0</v>
      </c>
      <c r="AH976" s="266" t="str">
        <f t="shared" si="3521"/>
        <v/>
      </c>
      <c r="AI976" s="266">
        <f>IF(OR(Is_Loading,LEN($A976)=0),"",SWDATA!AB961)</f>
        <v>0</v>
      </c>
      <c r="AJ976" s="267">
        <f>IF(OR(Is_Loading,LEN($A976)=0),"",SWDATA!AC961)</f>
        <v>0</v>
      </c>
      <c r="AK976" s="267">
        <f>IF(OR(Is_Loading,LEN($A976)=0),"",SWDATA!AD961)</f>
        <v>0</v>
      </c>
      <c r="AL976" s="266" t="str">
        <f t="shared" si="3522"/>
        <v/>
      </c>
      <c r="AM976" s="266">
        <f>IF(OR(Is_Loading,LEN($A976)=0),"",SWDATA!AF961)</f>
        <v>0</v>
      </c>
      <c r="AN976" s="267">
        <f>IF(OR(Is_Loading,LEN($A976)=0),"",SWDATA!AG961)</f>
        <v>0</v>
      </c>
      <c r="AO976" s="323">
        <f>IF(OR(Is_Loading,LEN($A976)=0),"",SWDATA!AH961)</f>
        <v>0</v>
      </c>
      <c r="AP976" s="320" t="str">
        <f t="shared" si="3523"/>
        <v/>
      </c>
      <c r="AQ976" s="266">
        <f>IF(OR(Is_Loading,LEN($A976)=0),"",SWDATA!AJ961)</f>
        <v>0</v>
      </c>
      <c r="AR976" s="267">
        <f>IF(OR(Is_Loading,LEN($A976)=0),"",SWDATA!AK961)</f>
        <v>0</v>
      </c>
      <c r="AS976" s="267">
        <f>IF(OR(Is_Loading,LEN($A976)=0),"",SWDATA!AL961)</f>
        <v>0</v>
      </c>
      <c r="AT976" s="266" t="str">
        <f t="shared" si="3524"/>
        <v/>
      </c>
      <c r="AU976" s="266">
        <f>IF(OR(Is_Loading,LEN($A976)=0),"",SWDATA!AN961)</f>
        <v>0</v>
      </c>
      <c r="AV976" s="267">
        <f>IF(OR(Is_Loading,LEN($A976)=0),"",SWDATA!AO961)</f>
        <v>0</v>
      </c>
      <c r="AW976" s="267">
        <f>IF(OR(Is_Loading,LEN($A976)=0),"",SWDATA!AP961)</f>
        <v>0</v>
      </c>
      <c r="AX976" s="266" t="str">
        <f t="shared" si="3525"/>
        <v/>
      </c>
      <c r="AY976" s="266">
        <f>IF(OR(Is_Loading,LEN($A976)=0),"",SWDATA!AR961)</f>
        <v>0</v>
      </c>
      <c r="AZ976" s="267">
        <f>IF(OR(Is_Loading,LEN($A976)=0),"",SWDATA!AS961)</f>
        <v>0</v>
      </c>
      <c r="BA976" s="267">
        <f>IF(OR(Is_Loading,LEN($A976)=0),"",SWDATA!AT961)</f>
        <v>0</v>
      </c>
      <c r="BB976" s="266" t="str">
        <f t="shared" si="3526"/>
        <v/>
      </c>
      <c r="BC976" s="266">
        <f>IF(OR(Is_Loading,LEN($A976)=0),"",SWDATA!AV961)</f>
        <v>0</v>
      </c>
      <c r="BD976" s="267">
        <f>IF(OR(Is_Loading,LEN($A976)=0),"",SWDATA!AW961)</f>
        <v>0</v>
      </c>
      <c r="BE976" s="323">
        <f>IF(OR(Is_Loading,LEN($A976)=0),"",SWDATA!AX961)</f>
        <v>0</v>
      </c>
      <c r="BF976" s="320" t="str">
        <f t="shared" si="3527"/>
        <v/>
      </c>
      <c r="BG976" s="11"/>
      <c r="BH976" s="11"/>
      <c r="BI976" s="11"/>
      <c r="BJ976" s="11"/>
      <c r="BK976" s="11"/>
      <c r="BL976" s="11"/>
      <c r="BM976" s="11"/>
      <c r="BN976" s="11"/>
      <c r="BO976" s="11"/>
      <c r="BP976" s="11"/>
      <c r="BQ976" s="11"/>
      <c r="BR976" s="11"/>
      <c r="BS976" s="11"/>
      <c r="BT976" s="11"/>
      <c r="BU976" s="11"/>
      <c r="BV976" s="11"/>
      <c r="BW976" s="11"/>
      <c r="BX976" s="11"/>
      <c r="BY976" s="11"/>
      <c r="BZ976" s="11"/>
      <c r="CA976" s="11"/>
      <c r="CB976" s="11"/>
      <c r="CC976" s="11"/>
      <c r="CD976" s="11"/>
      <c r="CE976" s="11"/>
      <c r="CF976" s="11"/>
      <c r="CG976" s="11"/>
      <c r="CH976" s="11"/>
      <c r="CI976" s="11"/>
      <c r="CJ976" s="11"/>
      <c r="CK976" s="11"/>
      <c r="CL976" s="11"/>
      <c r="CM976" s="11"/>
      <c r="CN976" s="351"/>
      <c r="CO976" s="351"/>
      <c r="CP976" s="351"/>
      <c r="CQ976" s="351"/>
      <c r="CR976" s="351"/>
      <c r="CS976" s="351"/>
      <c r="CT976" s="351"/>
      <c r="CU976" s="351"/>
      <c r="CV976" s="351"/>
      <c r="CW976" s="351"/>
      <c r="CX976" s="351"/>
      <c r="CY976" s="351"/>
      <c r="CZ976" s="351"/>
      <c r="DA976" s="351"/>
      <c r="DB976" s="351"/>
      <c r="DC976" s="351"/>
      <c r="DD976" s="351"/>
      <c r="DE976" s="351"/>
      <c r="DF976" s="351"/>
      <c r="DG976" s="351"/>
      <c r="DH976" s="351"/>
      <c r="DI976" s="351"/>
      <c r="DJ976" s="351"/>
      <c r="DK976" s="351"/>
      <c r="DL976" s="351"/>
      <c r="DM976" s="351"/>
      <c r="DN976" s="351"/>
      <c r="DS976" s="372"/>
      <c r="DT976" s="374"/>
      <c r="DU976" s="375"/>
      <c r="DV976" s="375"/>
      <c r="DW976" s="375"/>
      <c r="DX976" s="375">
        <v>1</v>
      </c>
      <c r="DY976" s="375">
        <f t="shared" si="3567"/>
        <v>0</v>
      </c>
      <c r="DZ976" s="375">
        <f t="shared" si="3568"/>
        <v>0</v>
      </c>
      <c r="EA976" s="375">
        <f t="shared" si="3569"/>
        <v>1</v>
      </c>
      <c r="EB976" s="375">
        <f t="shared" si="3570"/>
        <v>0</v>
      </c>
      <c r="EC976" s="375">
        <f t="shared" si="3571"/>
        <v>0</v>
      </c>
      <c r="ED976" s="375">
        <f t="shared" si="3572"/>
        <v>1</v>
      </c>
      <c r="EE976" s="375">
        <f t="shared" si="3573"/>
        <v>0</v>
      </c>
      <c r="EF976" s="375">
        <f t="shared" si="3574"/>
        <v>0</v>
      </c>
      <c r="EG976" s="375">
        <f t="shared" si="3575"/>
        <v>1</v>
      </c>
      <c r="EH976" s="375">
        <f t="shared" si="3576"/>
        <v>0</v>
      </c>
      <c r="EI976" s="375">
        <f t="shared" si="3577"/>
        <v>0</v>
      </c>
      <c r="EJ976" s="375">
        <f t="shared" si="3578"/>
        <v>1</v>
      </c>
      <c r="EK976" s="375">
        <f t="shared" si="3579"/>
        <v>0</v>
      </c>
      <c r="EL976" s="375">
        <f t="shared" si="3580"/>
        <v>0</v>
      </c>
      <c r="EM976" s="375">
        <f t="shared" si="3581"/>
        <v>1</v>
      </c>
      <c r="EN976" s="375">
        <f t="shared" si="3582"/>
        <v>0</v>
      </c>
      <c r="EO976" s="375">
        <f t="shared" si="3583"/>
        <v>0</v>
      </c>
      <c r="EP976" s="375">
        <f t="shared" si="3584"/>
        <v>1</v>
      </c>
      <c r="EQ976" s="375">
        <f t="shared" si="3585"/>
        <v>0</v>
      </c>
      <c r="ER976" s="375">
        <f t="shared" si="3586"/>
        <v>0</v>
      </c>
      <c r="ES976" s="375">
        <f t="shared" si="3587"/>
        <v>1</v>
      </c>
      <c r="ET976" s="375">
        <f t="shared" si="3588"/>
        <v>0</v>
      </c>
      <c r="EU976" s="375">
        <f t="shared" si="3589"/>
        <v>0</v>
      </c>
      <c r="EV976" s="375">
        <f t="shared" si="3590"/>
        <v>1</v>
      </c>
      <c r="EW976" s="375">
        <f t="shared" si="3591"/>
        <v>0</v>
      </c>
      <c r="EX976" s="375">
        <f t="shared" si="3592"/>
        <v>0</v>
      </c>
      <c r="EY976" s="375">
        <f t="shared" si="3593"/>
        <v>1</v>
      </c>
      <c r="EZ976" s="375">
        <f t="shared" si="3594"/>
        <v>0</v>
      </c>
      <c r="FA976" s="375">
        <f t="shared" si="3595"/>
        <v>0</v>
      </c>
      <c r="FB976" s="375">
        <f t="shared" si="3596"/>
        <v>1</v>
      </c>
      <c r="FC976" s="375">
        <f t="shared" si="3597"/>
        <v>0</v>
      </c>
      <c r="FD976" s="375">
        <f t="shared" si="3598"/>
        <v>0</v>
      </c>
      <c r="FE976" s="376"/>
      <c r="FF976" s="372"/>
      <c r="FG976" s="372"/>
      <c r="FH976" s="372"/>
      <c r="FI976" s="372"/>
      <c r="FJ976" s="372"/>
      <c r="FK976" s="372"/>
      <c r="FL976" s="372"/>
      <c r="FM976" s="372"/>
      <c r="FN976" s="372"/>
      <c r="FO976" s="372"/>
      <c r="FP976" s="372"/>
      <c r="FQ976" s="372"/>
      <c r="FR976" s="372"/>
      <c r="FS976" s="372"/>
      <c r="FT976" s="372"/>
      <c r="FU976" s="372"/>
      <c r="FV976" s="372"/>
      <c r="FW976" s="372"/>
      <c r="FX976" s="372"/>
      <c r="FY976" s="372"/>
      <c r="FZ976" s="372"/>
      <c r="GA976" s="372"/>
      <c r="GB976" s="372"/>
      <c r="GC976" s="372"/>
      <c r="GD976" s="372"/>
      <c r="GE976" s="372"/>
      <c r="GF976" s="372"/>
      <c r="GG976" s="372"/>
      <c r="GH976" s="372"/>
      <c r="GI976" s="372"/>
      <c r="GJ976" s="372"/>
      <c r="GK976" s="372"/>
      <c r="GL976" s="372"/>
      <c r="GM976" s="372"/>
      <c r="GN976" s="372"/>
      <c r="GO976" s="372"/>
      <c r="GP976" s="372"/>
      <c r="GQ976" s="372"/>
      <c r="GR976" s="372"/>
      <c r="GS976" s="372"/>
      <c r="GT976" s="372"/>
      <c r="GU976" s="372"/>
      <c r="GV976" s="372"/>
      <c r="GW976" s="372"/>
      <c r="GX976" s="372"/>
      <c r="GY976" s="372"/>
      <c r="GZ976" s="372"/>
      <c r="HA976" s="372"/>
      <c r="HB976" s="372"/>
      <c r="HC976" s="372"/>
    </row>
    <row r="977" spans="1:211" s="373" customFormat="1" ht="15" hidden="1" customHeight="1" outlineLevel="1" x14ac:dyDescent="0.2">
      <c r="A977" s="366">
        <f>SWDATA!O962</f>
        <v>0</v>
      </c>
      <c r="B977" s="366">
        <f>SWDATA!M962</f>
        <v>0</v>
      </c>
      <c r="C977" s="351">
        <f>IF(AND(SWDATA!M962=1,SWDATA!Q962="promotions"),SWDATA!P962,0)</f>
        <v>0</v>
      </c>
      <c r="D977" s="367">
        <f>ROW(SWDATA!M962)</f>
        <v>962</v>
      </c>
      <c r="E977" s="368">
        <f t="shared" si="3602"/>
        <v>0</v>
      </c>
      <c r="F977" s="369">
        <f t="shared" si="3515"/>
        <v>1</v>
      </c>
      <c r="G977" s="366" t="str">
        <f t="shared" si="3516"/>
        <v/>
      </c>
      <c r="H977" s="370"/>
      <c r="J977" s="238">
        <f t="shared" si="3517"/>
        <v>0</v>
      </c>
      <c r="K977" s="239" t="str">
        <f t="shared" si="3518"/>
        <v/>
      </c>
      <c r="L977" s="342"/>
      <c r="M977" s="345"/>
      <c r="N977" s="340" t="str">
        <f>IF(LEN(SWDATA!F962)=0,"",N976)</f>
        <v/>
      </c>
      <c r="O977" s="296" t="str">
        <f>IF(LEN(SWDATA!G962)=0,"",O976)</f>
        <v/>
      </c>
      <c r="P977" s="297" t="str">
        <f>IF(LEN(SWDATA!C962)=0,"",SWDATA!C962)</f>
        <v/>
      </c>
      <c r="Q977" s="312" t="str">
        <f t="shared" si="3519"/>
        <v/>
      </c>
      <c r="R977" s="223" t="s">
        <v>261</v>
      </c>
      <c r="S977" s="224"/>
      <c r="T977" s="224"/>
      <c r="U977" s="264" t="s">
        <v>600</v>
      </c>
      <c r="V977" s="205" t="s">
        <v>221</v>
      </c>
      <c r="W977" s="266">
        <f>IF(OR(Is_Loading,LEN($A977)=0),"",SWDATA!P962)</f>
        <v>0</v>
      </c>
      <c r="X977" s="267">
        <f>IF(OR(Is_Loading,LEN($A977)=0),"",SWDATA!Q962)</f>
        <v>0</v>
      </c>
      <c r="Y977" s="267">
        <f>IF(OR(Is_Loading,LEN($A977)=0),"",SWDATA!R962)</f>
        <v>0</v>
      </c>
      <c r="Z977" s="266" t="str">
        <f t="shared" si="3599"/>
        <v/>
      </c>
      <c r="AA977" s="266">
        <f>IF(OR(Is_Loading,LEN($A977)=0),"",SWDATA!T962)</f>
        <v>0</v>
      </c>
      <c r="AB977" s="267">
        <f>IF(OR(Is_Loading,LEN($A977)=0),"",SWDATA!U962)</f>
        <v>0</v>
      </c>
      <c r="AC977" s="267">
        <f>IF(OR(Is_Loading,LEN($A977)=0),"",SWDATA!V962)</f>
        <v>0</v>
      </c>
      <c r="AD977" s="266" t="str">
        <f t="shared" si="3520"/>
        <v/>
      </c>
      <c r="AE977" s="266">
        <f>IF(OR(Is_Loading,LEN($A977)=0),"",SWDATA!X962)</f>
        <v>0</v>
      </c>
      <c r="AF977" s="267">
        <f>IF(OR(Is_Loading,LEN($A977)=0),"",SWDATA!Y962)</f>
        <v>0</v>
      </c>
      <c r="AG977" s="267">
        <f>IF(OR(Is_Loading,LEN($A977)=0),"",SWDATA!Z962)</f>
        <v>0</v>
      </c>
      <c r="AH977" s="266" t="str">
        <f t="shared" si="3521"/>
        <v/>
      </c>
      <c r="AI977" s="266">
        <f>IF(OR(Is_Loading,LEN($A977)=0),"",SWDATA!AB962)</f>
        <v>0</v>
      </c>
      <c r="AJ977" s="267">
        <f>IF(OR(Is_Loading,LEN($A977)=0),"",SWDATA!AC962)</f>
        <v>0</v>
      </c>
      <c r="AK977" s="267">
        <f>IF(OR(Is_Loading,LEN($A977)=0),"",SWDATA!AD962)</f>
        <v>0</v>
      </c>
      <c r="AL977" s="266" t="str">
        <f t="shared" si="3522"/>
        <v/>
      </c>
      <c r="AM977" s="266">
        <f>IF(OR(Is_Loading,LEN($A977)=0),"",SWDATA!AF962)</f>
        <v>0</v>
      </c>
      <c r="AN977" s="267">
        <f>IF(OR(Is_Loading,LEN($A977)=0),"",SWDATA!AG962)</f>
        <v>0</v>
      </c>
      <c r="AO977" s="323">
        <f>IF(OR(Is_Loading,LEN($A977)=0),"",SWDATA!AH962)</f>
        <v>0</v>
      </c>
      <c r="AP977" s="320" t="str">
        <f t="shared" si="3523"/>
        <v/>
      </c>
      <c r="AQ977" s="266">
        <f>IF(OR(Is_Loading,LEN($A977)=0),"",SWDATA!AJ962)</f>
        <v>0</v>
      </c>
      <c r="AR977" s="267">
        <f>IF(OR(Is_Loading,LEN($A977)=0),"",SWDATA!AK962)</f>
        <v>0</v>
      </c>
      <c r="AS977" s="267">
        <f>IF(OR(Is_Loading,LEN($A977)=0),"",SWDATA!AL962)</f>
        <v>0</v>
      </c>
      <c r="AT977" s="266" t="str">
        <f t="shared" si="3524"/>
        <v/>
      </c>
      <c r="AU977" s="266">
        <f>IF(OR(Is_Loading,LEN($A977)=0),"",SWDATA!AN962)</f>
        <v>0</v>
      </c>
      <c r="AV977" s="267">
        <f>IF(OR(Is_Loading,LEN($A977)=0),"",SWDATA!AO962)</f>
        <v>0</v>
      </c>
      <c r="AW977" s="267">
        <f>IF(OR(Is_Loading,LEN($A977)=0),"",SWDATA!AP962)</f>
        <v>0</v>
      </c>
      <c r="AX977" s="266" t="str">
        <f t="shared" si="3525"/>
        <v/>
      </c>
      <c r="AY977" s="266">
        <f>IF(OR(Is_Loading,LEN($A977)=0),"",SWDATA!AR962)</f>
        <v>0</v>
      </c>
      <c r="AZ977" s="267">
        <f>IF(OR(Is_Loading,LEN($A977)=0),"",SWDATA!AS962)</f>
        <v>0</v>
      </c>
      <c r="BA977" s="267">
        <f>IF(OR(Is_Loading,LEN($A977)=0),"",SWDATA!AT962)</f>
        <v>0</v>
      </c>
      <c r="BB977" s="266" t="str">
        <f t="shared" si="3526"/>
        <v/>
      </c>
      <c r="BC977" s="266">
        <f>IF(OR(Is_Loading,LEN($A977)=0),"",SWDATA!AV962)</f>
        <v>0</v>
      </c>
      <c r="BD977" s="267">
        <f>IF(OR(Is_Loading,LEN($A977)=0),"",SWDATA!AW962)</f>
        <v>0</v>
      </c>
      <c r="BE977" s="323">
        <f>IF(OR(Is_Loading,LEN($A977)=0),"",SWDATA!AX962)</f>
        <v>0</v>
      </c>
      <c r="BF977" s="320" t="str">
        <f t="shared" si="3527"/>
        <v/>
      </c>
      <c r="BG977" s="11"/>
      <c r="BH977" s="11"/>
      <c r="BI977" s="11"/>
      <c r="BJ977" s="11"/>
      <c r="BK977" s="11"/>
      <c r="BL977" s="11"/>
      <c r="BM977" s="11"/>
      <c r="BN977" s="11"/>
      <c r="BO977" s="11"/>
      <c r="BP977" s="11"/>
      <c r="BQ977" s="11"/>
      <c r="BR977" s="11"/>
      <c r="BS977" s="11"/>
      <c r="BT977" s="11"/>
      <c r="BU977" s="11"/>
      <c r="BV977" s="11"/>
      <c r="BW977" s="11"/>
      <c r="BX977" s="11"/>
      <c r="BY977" s="11"/>
      <c r="BZ977" s="11"/>
      <c r="CA977" s="11"/>
      <c r="CB977" s="11"/>
      <c r="CC977" s="11"/>
      <c r="CD977" s="11"/>
      <c r="CE977" s="11"/>
      <c r="CF977" s="11"/>
      <c r="CG977" s="11"/>
      <c r="CH977" s="11"/>
      <c r="CI977" s="11"/>
      <c r="CJ977" s="11"/>
      <c r="CK977" s="11"/>
      <c r="CL977" s="11"/>
      <c r="CM977" s="11"/>
      <c r="CN977" s="351"/>
      <c r="CO977" s="351"/>
      <c r="CP977" s="351"/>
      <c r="CQ977" s="351"/>
      <c r="CR977" s="351"/>
      <c r="CS977" s="351"/>
      <c r="CT977" s="351"/>
      <c r="CU977" s="351"/>
      <c r="CV977" s="351"/>
      <c r="CW977" s="351"/>
      <c r="CX977" s="351"/>
      <c r="CY977" s="351"/>
      <c r="CZ977" s="351"/>
      <c r="DA977" s="351"/>
      <c r="DB977" s="351"/>
      <c r="DC977" s="351"/>
      <c r="DD977" s="351"/>
      <c r="DE977" s="351"/>
      <c r="DF977" s="351"/>
      <c r="DG977" s="351"/>
      <c r="DH977" s="351"/>
      <c r="DI977" s="351"/>
      <c r="DJ977" s="351"/>
      <c r="DK977" s="351"/>
      <c r="DL977" s="351"/>
      <c r="DM977" s="351"/>
      <c r="DN977" s="351"/>
      <c r="DS977" s="372"/>
      <c r="DT977" s="374"/>
      <c r="DU977" s="375"/>
      <c r="DV977" s="375"/>
      <c r="DW977" s="375"/>
      <c r="DX977" s="375">
        <v>1</v>
      </c>
      <c r="DY977" s="375">
        <f t="shared" si="3567"/>
        <v>0</v>
      </c>
      <c r="DZ977" s="375">
        <f t="shared" si="3568"/>
        <v>0</v>
      </c>
      <c r="EA977" s="375">
        <f t="shared" si="3569"/>
        <v>1</v>
      </c>
      <c r="EB977" s="375">
        <f t="shared" si="3570"/>
        <v>0</v>
      </c>
      <c r="EC977" s="375">
        <f t="shared" si="3571"/>
        <v>0</v>
      </c>
      <c r="ED977" s="375">
        <f t="shared" si="3572"/>
        <v>1</v>
      </c>
      <c r="EE977" s="375">
        <f t="shared" si="3573"/>
        <v>0</v>
      </c>
      <c r="EF977" s="375">
        <f t="shared" si="3574"/>
        <v>0</v>
      </c>
      <c r="EG977" s="375">
        <f t="shared" si="3575"/>
        <v>1</v>
      </c>
      <c r="EH977" s="375">
        <f t="shared" si="3576"/>
        <v>0</v>
      </c>
      <c r="EI977" s="375">
        <f t="shared" si="3577"/>
        <v>0</v>
      </c>
      <c r="EJ977" s="375">
        <f t="shared" si="3578"/>
        <v>1</v>
      </c>
      <c r="EK977" s="375">
        <f t="shared" si="3579"/>
        <v>0</v>
      </c>
      <c r="EL977" s="375">
        <f t="shared" si="3580"/>
        <v>0</v>
      </c>
      <c r="EM977" s="375">
        <f t="shared" si="3581"/>
        <v>1</v>
      </c>
      <c r="EN977" s="375">
        <f t="shared" si="3582"/>
        <v>0</v>
      </c>
      <c r="EO977" s="375">
        <f t="shared" si="3583"/>
        <v>0</v>
      </c>
      <c r="EP977" s="375">
        <f t="shared" si="3584"/>
        <v>1</v>
      </c>
      <c r="EQ977" s="375">
        <f t="shared" si="3585"/>
        <v>0</v>
      </c>
      <c r="ER977" s="375">
        <f t="shared" si="3586"/>
        <v>0</v>
      </c>
      <c r="ES977" s="375">
        <f t="shared" si="3587"/>
        <v>1</v>
      </c>
      <c r="ET977" s="375">
        <f t="shared" si="3588"/>
        <v>0</v>
      </c>
      <c r="EU977" s="375">
        <f t="shared" si="3589"/>
        <v>0</v>
      </c>
      <c r="EV977" s="375">
        <f t="shared" si="3590"/>
        <v>1</v>
      </c>
      <c r="EW977" s="375">
        <f t="shared" si="3591"/>
        <v>0</v>
      </c>
      <c r="EX977" s="375">
        <f t="shared" si="3592"/>
        <v>0</v>
      </c>
      <c r="EY977" s="375">
        <f t="shared" si="3593"/>
        <v>1</v>
      </c>
      <c r="EZ977" s="375">
        <f t="shared" si="3594"/>
        <v>0</v>
      </c>
      <c r="FA977" s="375">
        <f t="shared" si="3595"/>
        <v>0</v>
      </c>
      <c r="FB977" s="375">
        <f t="shared" si="3596"/>
        <v>1</v>
      </c>
      <c r="FC977" s="375">
        <f t="shared" si="3597"/>
        <v>0</v>
      </c>
      <c r="FD977" s="375">
        <f t="shared" si="3598"/>
        <v>0</v>
      </c>
      <c r="FE977" s="376"/>
      <c r="FF977" s="372"/>
      <c r="FG977" s="372"/>
      <c r="FH977" s="372"/>
      <c r="FI977" s="372"/>
      <c r="FJ977" s="372"/>
      <c r="FK977" s="372"/>
      <c r="FL977" s="372"/>
      <c r="FM977" s="372"/>
      <c r="FN977" s="372"/>
      <c r="FO977" s="372"/>
      <c r="FP977" s="372"/>
      <c r="FQ977" s="372"/>
      <c r="FR977" s="372"/>
      <c r="FS977" s="372"/>
      <c r="FT977" s="372"/>
      <c r="FU977" s="372"/>
      <c r="FV977" s="372"/>
      <c r="FW977" s="372"/>
      <c r="FX977" s="372"/>
      <c r="FY977" s="372"/>
      <c r="FZ977" s="372"/>
      <c r="GA977" s="372"/>
      <c r="GB977" s="372"/>
      <c r="GC977" s="372"/>
      <c r="GD977" s="372"/>
      <c r="GE977" s="372"/>
      <c r="GF977" s="372"/>
      <c r="GG977" s="372"/>
      <c r="GH977" s="372"/>
      <c r="GI977" s="372"/>
      <c r="GJ977" s="372"/>
      <c r="GK977" s="372"/>
      <c r="GL977" s="372"/>
      <c r="GM977" s="372"/>
      <c r="GN977" s="372"/>
      <c r="GO977" s="372"/>
      <c r="GP977" s="372"/>
      <c r="GQ977" s="372"/>
      <c r="GR977" s="372"/>
      <c r="GS977" s="372"/>
      <c r="GT977" s="372"/>
      <c r="GU977" s="372"/>
      <c r="GV977" s="372"/>
      <c r="GW977" s="372"/>
      <c r="GX977" s="372"/>
      <c r="GY977" s="372"/>
      <c r="GZ977" s="372"/>
      <c r="HA977" s="372"/>
      <c r="HB977" s="372"/>
      <c r="HC977" s="372"/>
    </row>
    <row r="978" spans="1:211" s="373" customFormat="1" ht="15" hidden="1" customHeight="1" outlineLevel="1" x14ac:dyDescent="0.2">
      <c r="A978" s="366">
        <f>SWDATA!O963</f>
        <v>0</v>
      </c>
      <c r="B978" s="366">
        <f>SWDATA!M963</f>
        <v>0</v>
      </c>
      <c r="C978" s="351">
        <f>IF(AND(SWDATA!M963=1,SWDATA!Q963="promotions"),SWDATA!P963,0)</f>
        <v>0</v>
      </c>
      <c r="D978" s="367">
        <f>ROW(SWDATA!M963)</f>
        <v>963</v>
      </c>
      <c r="E978" s="368">
        <f t="shared" si="3602"/>
        <v>0</v>
      </c>
      <c r="F978" s="369">
        <f t="shared" si="3515"/>
        <v>1</v>
      </c>
      <c r="G978" s="366" t="str">
        <f t="shared" si="3516"/>
        <v/>
      </c>
      <c r="H978" s="370"/>
      <c r="J978" s="238">
        <f t="shared" si="3517"/>
        <v>0</v>
      </c>
      <c r="K978" s="239" t="str">
        <f t="shared" si="3518"/>
        <v/>
      </c>
      <c r="L978" s="342"/>
      <c r="M978" s="345"/>
      <c r="N978" s="340" t="str">
        <f>IF(LEN(SWDATA!F963)=0,"",N977)</f>
        <v/>
      </c>
      <c r="O978" s="296" t="str">
        <f>IF(LEN(SWDATA!G963)=0,"",O977)</f>
        <v/>
      </c>
      <c r="P978" s="297" t="str">
        <f>IF(LEN(SWDATA!C963)=0,"",SWDATA!C963)</f>
        <v/>
      </c>
      <c r="Q978" s="312" t="str">
        <f t="shared" si="3519"/>
        <v/>
      </c>
      <c r="R978" s="223" t="s">
        <v>261</v>
      </c>
      <c r="S978" s="224"/>
      <c r="T978" s="224"/>
      <c r="U978" s="264" t="s">
        <v>602</v>
      </c>
      <c r="V978" s="205" t="s">
        <v>221</v>
      </c>
      <c r="W978" s="266">
        <f>IF(OR(Is_Loading,LEN($A978)=0),"",SWDATA!P963)</f>
        <v>0</v>
      </c>
      <c r="X978" s="267">
        <f>IF(OR(Is_Loading,LEN($A978)=0),"",SWDATA!Q963)</f>
        <v>0</v>
      </c>
      <c r="Y978" s="267">
        <f>IF(OR(Is_Loading,LEN($A978)=0),"",SWDATA!R963)</f>
        <v>0</v>
      </c>
      <c r="Z978" s="266" t="str">
        <f t="shared" si="3599"/>
        <v/>
      </c>
      <c r="AA978" s="266">
        <f>IF(OR(Is_Loading,LEN($A978)=0),"",SWDATA!T963)</f>
        <v>0</v>
      </c>
      <c r="AB978" s="267">
        <f>IF(OR(Is_Loading,LEN($A978)=0),"",SWDATA!U963)</f>
        <v>0</v>
      </c>
      <c r="AC978" s="267">
        <f>IF(OR(Is_Loading,LEN($A978)=0),"",SWDATA!V963)</f>
        <v>0</v>
      </c>
      <c r="AD978" s="266" t="str">
        <f t="shared" si="3520"/>
        <v/>
      </c>
      <c r="AE978" s="266">
        <f>IF(OR(Is_Loading,LEN($A978)=0),"",SWDATA!X963)</f>
        <v>0</v>
      </c>
      <c r="AF978" s="267">
        <f>IF(OR(Is_Loading,LEN($A978)=0),"",SWDATA!Y963)</f>
        <v>0</v>
      </c>
      <c r="AG978" s="267">
        <f>IF(OR(Is_Loading,LEN($A978)=0),"",SWDATA!Z963)</f>
        <v>0</v>
      </c>
      <c r="AH978" s="266" t="str">
        <f t="shared" si="3521"/>
        <v/>
      </c>
      <c r="AI978" s="266">
        <f>IF(OR(Is_Loading,LEN($A978)=0),"",SWDATA!AB963)</f>
        <v>0</v>
      </c>
      <c r="AJ978" s="267">
        <f>IF(OR(Is_Loading,LEN($A978)=0),"",SWDATA!AC963)</f>
        <v>0</v>
      </c>
      <c r="AK978" s="267">
        <f>IF(OR(Is_Loading,LEN($A978)=0),"",SWDATA!AD963)</f>
        <v>0</v>
      </c>
      <c r="AL978" s="266" t="str">
        <f t="shared" si="3522"/>
        <v/>
      </c>
      <c r="AM978" s="266">
        <f>IF(OR(Is_Loading,LEN($A978)=0),"",SWDATA!AF963)</f>
        <v>0</v>
      </c>
      <c r="AN978" s="267">
        <f>IF(OR(Is_Loading,LEN($A978)=0),"",SWDATA!AG963)</f>
        <v>0</v>
      </c>
      <c r="AO978" s="323">
        <f>IF(OR(Is_Loading,LEN($A978)=0),"",SWDATA!AH963)</f>
        <v>0</v>
      </c>
      <c r="AP978" s="320" t="str">
        <f t="shared" si="3523"/>
        <v/>
      </c>
      <c r="AQ978" s="266">
        <f>IF(OR(Is_Loading,LEN($A978)=0),"",SWDATA!AJ963)</f>
        <v>0</v>
      </c>
      <c r="AR978" s="267">
        <f>IF(OR(Is_Loading,LEN($A978)=0),"",SWDATA!AK963)</f>
        <v>0</v>
      </c>
      <c r="AS978" s="267">
        <f>IF(OR(Is_Loading,LEN($A978)=0),"",SWDATA!AL963)</f>
        <v>0</v>
      </c>
      <c r="AT978" s="266" t="str">
        <f t="shared" si="3524"/>
        <v/>
      </c>
      <c r="AU978" s="266">
        <f>IF(OR(Is_Loading,LEN($A978)=0),"",SWDATA!AN963)</f>
        <v>0</v>
      </c>
      <c r="AV978" s="267">
        <f>IF(OR(Is_Loading,LEN($A978)=0),"",SWDATA!AO963)</f>
        <v>0</v>
      </c>
      <c r="AW978" s="267">
        <f>IF(OR(Is_Loading,LEN($A978)=0),"",SWDATA!AP963)</f>
        <v>0</v>
      </c>
      <c r="AX978" s="266" t="str">
        <f t="shared" si="3525"/>
        <v/>
      </c>
      <c r="AY978" s="266">
        <f>IF(OR(Is_Loading,LEN($A978)=0),"",SWDATA!AR963)</f>
        <v>0</v>
      </c>
      <c r="AZ978" s="267">
        <f>IF(OR(Is_Loading,LEN($A978)=0),"",SWDATA!AS963)</f>
        <v>0</v>
      </c>
      <c r="BA978" s="267">
        <f>IF(OR(Is_Loading,LEN($A978)=0),"",SWDATA!AT963)</f>
        <v>0</v>
      </c>
      <c r="BB978" s="266" t="str">
        <f t="shared" si="3526"/>
        <v/>
      </c>
      <c r="BC978" s="266">
        <f>IF(OR(Is_Loading,LEN($A978)=0),"",SWDATA!AV963)</f>
        <v>0</v>
      </c>
      <c r="BD978" s="267">
        <f>IF(OR(Is_Loading,LEN($A978)=0),"",SWDATA!AW963)</f>
        <v>0</v>
      </c>
      <c r="BE978" s="323">
        <f>IF(OR(Is_Loading,LEN($A978)=0),"",SWDATA!AX963)</f>
        <v>0</v>
      </c>
      <c r="BF978" s="320" t="str">
        <f t="shared" si="3527"/>
        <v/>
      </c>
      <c r="BG978" s="11"/>
      <c r="BH978" s="11"/>
      <c r="BI978" s="11"/>
      <c r="BJ978" s="11"/>
      <c r="BK978" s="11"/>
      <c r="BL978" s="11"/>
      <c r="BM978" s="11"/>
      <c r="BN978" s="11"/>
      <c r="BO978" s="11"/>
      <c r="BP978" s="11"/>
      <c r="BQ978" s="11"/>
      <c r="BR978" s="11"/>
      <c r="BS978" s="11"/>
      <c r="BT978" s="11"/>
      <c r="BU978" s="11"/>
      <c r="BV978" s="11"/>
      <c r="BW978" s="11"/>
      <c r="BX978" s="11"/>
      <c r="BY978" s="11"/>
      <c r="BZ978" s="11"/>
      <c r="CA978" s="11"/>
      <c r="CB978" s="11"/>
      <c r="CC978" s="11"/>
      <c r="CD978" s="11"/>
      <c r="CE978" s="11"/>
      <c r="CF978" s="11"/>
      <c r="CG978" s="11"/>
      <c r="CH978" s="11"/>
      <c r="CI978" s="11"/>
      <c r="CJ978" s="11"/>
      <c r="CK978" s="11"/>
      <c r="CL978" s="11"/>
      <c r="CM978" s="11"/>
      <c r="CN978" s="351"/>
      <c r="CO978" s="351"/>
      <c r="CP978" s="351"/>
      <c r="CQ978" s="351"/>
      <c r="CR978" s="351"/>
      <c r="CS978" s="351"/>
      <c r="CT978" s="351"/>
      <c r="CU978" s="351"/>
      <c r="CV978" s="351"/>
      <c r="CW978" s="351"/>
      <c r="CX978" s="351"/>
      <c r="CY978" s="351"/>
      <c r="CZ978" s="351"/>
      <c r="DA978" s="351"/>
      <c r="DB978" s="351"/>
      <c r="DC978" s="351"/>
      <c r="DD978" s="351"/>
      <c r="DE978" s="351"/>
      <c r="DF978" s="351"/>
      <c r="DG978" s="351"/>
      <c r="DH978" s="351"/>
      <c r="DI978" s="351"/>
      <c r="DJ978" s="351"/>
      <c r="DK978" s="351"/>
      <c r="DL978" s="351"/>
      <c r="DM978" s="351"/>
      <c r="DN978" s="351"/>
      <c r="DS978" s="372"/>
      <c r="DT978" s="374"/>
      <c r="DU978" s="375"/>
      <c r="DV978" s="375"/>
      <c r="DW978" s="375"/>
      <c r="DX978" s="375">
        <v>1</v>
      </c>
      <c r="DY978" s="375">
        <f t="shared" si="3567"/>
        <v>0</v>
      </c>
      <c r="DZ978" s="375">
        <f t="shared" si="3568"/>
        <v>0</v>
      </c>
      <c r="EA978" s="375">
        <f t="shared" si="3569"/>
        <v>1</v>
      </c>
      <c r="EB978" s="375">
        <f t="shared" si="3570"/>
        <v>0</v>
      </c>
      <c r="EC978" s="375">
        <f t="shared" si="3571"/>
        <v>0</v>
      </c>
      <c r="ED978" s="375">
        <f t="shared" si="3572"/>
        <v>1</v>
      </c>
      <c r="EE978" s="375">
        <f t="shared" si="3573"/>
        <v>0</v>
      </c>
      <c r="EF978" s="375">
        <f t="shared" si="3574"/>
        <v>0</v>
      </c>
      <c r="EG978" s="375">
        <f t="shared" si="3575"/>
        <v>1</v>
      </c>
      <c r="EH978" s="375">
        <f t="shared" si="3576"/>
        <v>0</v>
      </c>
      <c r="EI978" s="375">
        <f t="shared" si="3577"/>
        <v>0</v>
      </c>
      <c r="EJ978" s="375">
        <f t="shared" si="3578"/>
        <v>1</v>
      </c>
      <c r="EK978" s="375">
        <f t="shared" si="3579"/>
        <v>0</v>
      </c>
      <c r="EL978" s="375">
        <f t="shared" si="3580"/>
        <v>0</v>
      </c>
      <c r="EM978" s="375">
        <f t="shared" si="3581"/>
        <v>1</v>
      </c>
      <c r="EN978" s="375">
        <f t="shared" si="3582"/>
        <v>0</v>
      </c>
      <c r="EO978" s="375">
        <f t="shared" si="3583"/>
        <v>0</v>
      </c>
      <c r="EP978" s="375">
        <f t="shared" si="3584"/>
        <v>1</v>
      </c>
      <c r="EQ978" s="375">
        <f t="shared" si="3585"/>
        <v>0</v>
      </c>
      <c r="ER978" s="375">
        <f t="shared" si="3586"/>
        <v>0</v>
      </c>
      <c r="ES978" s="375">
        <f t="shared" si="3587"/>
        <v>1</v>
      </c>
      <c r="ET978" s="375">
        <f t="shared" si="3588"/>
        <v>0</v>
      </c>
      <c r="EU978" s="375">
        <f t="shared" si="3589"/>
        <v>0</v>
      </c>
      <c r="EV978" s="375">
        <f t="shared" si="3590"/>
        <v>1</v>
      </c>
      <c r="EW978" s="375">
        <f t="shared" si="3591"/>
        <v>0</v>
      </c>
      <c r="EX978" s="375">
        <f t="shared" si="3592"/>
        <v>0</v>
      </c>
      <c r="EY978" s="375">
        <f t="shared" si="3593"/>
        <v>1</v>
      </c>
      <c r="EZ978" s="375">
        <f t="shared" si="3594"/>
        <v>0</v>
      </c>
      <c r="FA978" s="375">
        <f t="shared" si="3595"/>
        <v>0</v>
      </c>
      <c r="FB978" s="375">
        <f t="shared" si="3596"/>
        <v>1</v>
      </c>
      <c r="FC978" s="375">
        <f t="shared" si="3597"/>
        <v>0</v>
      </c>
      <c r="FD978" s="375">
        <f t="shared" si="3598"/>
        <v>0</v>
      </c>
      <c r="FE978" s="376"/>
      <c r="FF978" s="372"/>
      <c r="FG978" s="372"/>
      <c r="FH978" s="372"/>
      <c r="FI978" s="372"/>
      <c r="FJ978" s="372"/>
      <c r="FK978" s="372"/>
      <c r="FL978" s="372"/>
      <c r="FM978" s="372"/>
      <c r="FN978" s="372"/>
      <c r="FO978" s="372"/>
      <c r="FP978" s="372"/>
      <c r="FQ978" s="372"/>
      <c r="FR978" s="372"/>
      <c r="FS978" s="372"/>
      <c r="FT978" s="372"/>
      <c r="FU978" s="372"/>
      <c r="FV978" s="372"/>
      <c r="FW978" s="372"/>
      <c r="FX978" s="372"/>
      <c r="FY978" s="372"/>
      <c r="FZ978" s="372"/>
      <c r="GA978" s="372"/>
      <c r="GB978" s="372"/>
      <c r="GC978" s="372"/>
      <c r="GD978" s="372"/>
      <c r="GE978" s="372"/>
      <c r="GF978" s="372"/>
      <c r="GG978" s="372"/>
      <c r="GH978" s="372"/>
      <c r="GI978" s="372"/>
      <c r="GJ978" s="372"/>
      <c r="GK978" s="372"/>
      <c r="GL978" s="372"/>
      <c r="GM978" s="372"/>
      <c r="GN978" s="372"/>
      <c r="GO978" s="372"/>
      <c r="GP978" s="372"/>
      <c r="GQ978" s="372"/>
      <c r="GR978" s="372"/>
      <c r="GS978" s="372"/>
      <c r="GT978" s="372"/>
      <c r="GU978" s="372"/>
      <c r="GV978" s="372"/>
      <c r="GW978" s="372"/>
      <c r="GX978" s="372"/>
      <c r="GY978" s="372"/>
      <c r="GZ978" s="372"/>
      <c r="HA978" s="372"/>
      <c r="HB978" s="372"/>
      <c r="HC978" s="372"/>
    </row>
    <row r="979" spans="1:211" s="373" customFormat="1" ht="15" hidden="1" customHeight="1" outlineLevel="1" x14ac:dyDescent="0.2">
      <c r="A979" s="366">
        <f>SWDATA!O964</f>
        <v>0</v>
      </c>
      <c r="B979" s="366">
        <f>SWDATA!M964</f>
        <v>0</v>
      </c>
      <c r="C979" s="351">
        <f>IF(AND(SWDATA!M964=1,SWDATA!Q964="promotions"),SWDATA!P964,0)</f>
        <v>0</v>
      </c>
      <c r="D979" s="367">
        <f>ROW(SWDATA!M964)</f>
        <v>964</v>
      </c>
      <c r="E979" s="368">
        <f t="shared" si="3602"/>
        <v>0</v>
      </c>
      <c r="F979" s="369">
        <f t="shared" si="3515"/>
        <v>1</v>
      </c>
      <c r="G979" s="366" t="str">
        <f t="shared" si="3516"/>
        <v/>
      </c>
      <c r="H979" s="370"/>
      <c r="J979" s="238">
        <f t="shared" si="3517"/>
        <v>0</v>
      </c>
      <c r="K979" s="239" t="str">
        <f t="shared" si="3518"/>
        <v/>
      </c>
      <c r="L979" s="342"/>
      <c r="M979" s="345"/>
      <c r="N979" s="340" t="str">
        <f>IF(LEN(SWDATA!F964)=0,"",N978)</f>
        <v/>
      </c>
      <c r="O979" s="296" t="str">
        <f>IF(LEN(SWDATA!G964)=0,"",O978)</f>
        <v/>
      </c>
      <c r="P979" s="297" t="str">
        <f>IF(LEN(SWDATA!C964)=0,"",SWDATA!C964)</f>
        <v/>
      </c>
      <c r="Q979" s="312" t="str">
        <f t="shared" si="3519"/>
        <v/>
      </c>
      <c r="R979" s="223" t="s">
        <v>261</v>
      </c>
      <c r="S979" s="224"/>
      <c r="T979" s="224"/>
      <c r="U979" s="264" t="s">
        <v>629</v>
      </c>
      <c r="V979" s="205" t="s">
        <v>221</v>
      </c>
      <c r="W979" s="266">
        <f>IF(OR(Is_Loading,LEN($A979)=0),"",SWDATA!P964)</f>
        <v>0</v>
      </c>
      <c r="X979" s="267">
        <f>IF(OR(Is_Loading,LEN($A979)=0),"",SWDATA!Q964)</f>
        <v>0</v>
      </c>
      <c r="Y979" s="267">
        <f>IF(OR(Is_Loading,LEN($A979)=0),"",SWDATA!R964)</f>
        <v>0</v>
      </c>
      <c r="Z979" s="266" t="str">
        <f t="shared" si="3599"/>
        <v/>
      </c>
      <c r="AA979" s="266">
        <f>IF(OR(Is_Loading,LEN($A979)=0),"",SWDATA!T964)</f>
        <v>0</v>
      </c>
      <c r="AB979" s="267">
        <f>IF(OR(Is_Loading,LEN($A979)=0),"",SWDATA!U964)</f>
        <v>0</v>
      </c>
      <c r="AC979" s="267">
        <f>IF(OR(Is_Loading,LEN($A979)=0),"",SWDATA!V964)</f>
        <v>0</v>
      </c>
      <c r="AD979" s="266" t="str">
        <f t="shared" si="3520"/>
        <v/>
      </c>
      <c r="AE979" s="266">
        <f>IF(OR(Is_Loading,LEN($A979)=0),"",SWDATA!X964)</f>
        <v>0</v>
      </c>
      <c r="AF979" s="267">
        <f>IF(OR(Is_Loading,LEN($A979)=0),"",SWDATA!Y964)</f>
        <v>0</v>
      </c>
      <c r="AG979" s="267">
        <f>IF(OR(Is_Loading,LEN($A979)=0),"",SWDATA!Z964)</f>
        <v>0</v>
      </c>
      <c r="AH979" s="266" t="str">
        <f t="shared" si="3521"/>
        <v/>
      </c>
      <c r="AI979" s="266">
        <f>IF(OR(Is_Loading,LEN($A979)=0),"",SWDATA!AB964)</f>
        <v>0</v>
      </c>
      <c r="AJ979" s="267">
        <f>IF(OR(Is_Loading,LEN($A979)=0),"",SWDATA!AC964)</f>
        <v>0</v>
      </c>
      <c r="AK979" s="267">
        <f>IF(OR(Is_Loading,LEN($A979)=0),"",SWDATA!AD964)</f>
        <v>0</v>
      </c>
      <c r="AL979" s="266" t="str">
        <f t="shared" si="3522"/>
        <v/>
      </c>
      <c r="AM979" s="266">
        <f>IF(OR(Is_Loading,LEN($A979)=0),"",SWDATA!AF964)</f>
        <v>0</v>
      </c>
      <c r="AN979" s="267">
        <f>IF(OR(Is_Loading,LEN($A979)=0),"",SWDATA!AG964)</f>
        <v>0</v>
      </c>
      <c r="AO979" s="323">
        <f>IF(OR(Is_Loading,LEN($A979)=0),"",SWDATA!AH964)</f>
        <v>0</v>
      </c>
      <c r="AP979" s="320" t="str">
        <f t="shared" si="3523"/>
        <v/>
      </c>
      <c r="AQ979" s="266">
        <f>IF(OR(Is_Loading,LEN($A979)=0),"",SWDATA!AJ964)</f>
        <v>0</v>
      </c>
      <c r="AR979" s="267">
        <f>IF(OR(Is_Loading,LEN($A979)=0),"",SWDATA!AK964)</f>
        <v>0</v>
      </c>
      <c r="AS979" s="267">
        <f>IF(OR(Is_Loading,LEN($A979)=0),"",SWDATA!AL964)</f>
        <v>0</v>
      </c>
      <c r="AT979" s="266" t="str">
        <f t="shared" si="3524"/>
        <v/>
      </c>
      <c r="AU979" s="266">
        <f>IF(OR(Is_Loading,LEN($A979)=0),"",SWDATA!AN964)</f>
        <v>0</v>
      </c>
      <c r="AV979" s="267">
        <f>IF(OR(Is_Loading,LEN($A979)=0),"",SWDATA!AO964)</f>
        <v>0</v>
      </c>
      <c r="AW979" s="267">
        <f>IF(OR(Is_Loading,LEN($A979)=0),"",SWDATA!AP964)</f>
        <v>0</v>
      </c>
      <c r="AX979" s="266" t="str">
        <f t="shared" si="3525"/>
        <v/>
      </c>
      <c r="AY979" s="266">
        <f>IF(OR(Is_Loading,LEN($A979)=0),"",SWDATA!AR964)</f>
        <v>0</v>
      </c>
      <c r="AZ979" s="267">
        <f>IF(OR(Is_Loading,LEN($A979)=0),"",SWDATA!AS964)</f>
        <v>0</v>
      </c>
      <c r="BA979" s="267">
        <f>IF(OR(Is_Loading,LEN($A979)=0),"",SWDATA!AT964)</f>
        <v>0</v>
      </c>
      <c r="BB979" s="266" t="str">
        <f t="shared" si="3526"/>
        <v/>
      </c>
      <c r="BC979" s="266">
        <f>IF(OR(Is_Loading,LEN($A979)=0),"",SWDATA!AV964)</f>
        <v>0</v>
      </c>
      <c r="BD979" s="267">
        <f>IF(OR(Is_Loading,LEN($A979)=0),"",SWDATA!AW964)</f>
        <v>0</v>
      </c>
      <c r="BE979" s="323">
        <f>IF(OR(Is_Loading,LEN($A979)=0),"",SWDATA!AX964)</f>
        <v>0</v>
      </c>
      <c r="BF979" s="320" t="str">
        <f t="shared" si="3527"/>
        <v/>
      </c>
      <c r="BG979" s="11"/>
      <c r="BH979" s="11"/>
      <c r="BI979" s="11"/>
      <c r="BJ979" s="11"/>
      <c r="BK979" s="11"/>
      <c r="BL979" s="11"/>
      <c r="BM979" s="11"/>
      <c r="BN979" s="11"/>
      <c r="BO979" s="11"/>
      <c r="BP979" s="11"/>
      <c r="BQ979" s="11"/>
      <c r="BR979" s="11"/>
      <c r="BS979" s="11"/>
      <c r="BT979" s="11"/>
      <c r="BU979" s="11"/>
      <c r="BV979" s="11"/>
      <c r="BW979" s="11"/>
      <c r="BX979" s="11"/>
      <c r="BY979" s="11"/>
      <c r="BZ979" s="11"/>
      <c r="CA979" s="11"/>
      <c r="CB979" s="11"/>
      <c r="CC979" s="11"/>
      <c r="CD979" s="11"/>
      <c r="CE979" s="11"/>
      <c r="CF979" s="11"/>
      <c r="CG979" s="11"/>
      <c r="CH979" s="11"/>
      <c r="CI979" s="11"/>
      <c r="CJ979" s="11"/>
      <c r="CK979" s="11"/>
      <c r="CL979" s="11"/>
      <c r="CM979" s="11"/>
      <c r="CN979" s="351"/>
      <c r="CO979" s="351"/>
      <c r="CP979" s="351"/>
      <c r="CQ979" s="351"/>
      <c r="CR979" s="351"/>
      <c r="CS979" s="351"/>
      <c r="CT979" s="351"/>
      <c r="CU979" s="351"/>
      <c r="CV979" s="351"/>
      <c r="CW979" s="351"/>
      <c r="CX979" s="351"/>
      <c r="CY979" s="351"/>
      <c r="CZ979" s="351"/>
      <c r="DA979" s="351"/>
      <c r="DB979" s="351"/>
      <c r="DC979" s="351"/>
      <c r="DD979" s="351"/>
      <c r="DE979" s="351"/>
      <c r="DF979" s="351"/>
      <c r="DG979" s="351"/>
      <c r="DH979" s="351"/>
      <c r="DI979" s="351"/>
      <c r="DJ979" s="351"/>
      <c r="DK979" s="351"/>
      <c r="DL979" s="351"/>
      <c r="DM979" s="351"/>
      <c r="DN979" s="351"/>
      <c r="DS979" s="372"/>
      <c r="DT979" s="374"/>
      <c r="DU979" s="375"/>
      <c r="DV979" s="375"/>
      <c r="DW979" s="375"/>
      <c r="DX979" s="375">
        <v>1</v>
      </c>
      <c r="DY979" s="375">
        <f t="shared" si="3567"/>
        <v>0</v>
      </c>
      <c r="DZ979" s="375">
        <f t="shared" si="3568"/>
        <v>0</v>
      </c>
      <c r="EA979" s="375">
        <f t="shared" si="3569"/>
        <v>1</v>
      </c>
      <c r="EB979" s="375">
        <f t="shared" si="3570"/>
        <v>0</v>
      </c>
      <c r="EC979" s="375">
        <f t="shared" si="3571"/>
        <v>0</v>
      </c>
      <c r="ED979" s="375">
        <f t="shared" si="3572"/>
        <v>1</v>
      </c>
      <c r="EE979" s="375">
        <f t="shared" si="3573"/>
        <v>0</v>
      </c>
      <c r="EF979" s="375">
        <f t="shared" si="3574"/>
        <v>0</v>
      </c>
      <c r="EG979" s="375">
        <f t="shared" si="3575"/>
        <v>1</v>
      </c>
      <c r="EH979" s="375">
        <f t="shared" si="3576"/>
        <v>0</v>
      </c>
      <c r="EI979" s="375">
        <f t="shared" si="3577"/>
        <v>0</v>
      </c>
      <c r="EJ979" s="375">
        <f t="shared" si="3578"/>
        <v>1</v>
      </c>
      <c r="EK979" s="375">
        <f t="shared" si="3579"/>
        <v>0</v>
      </c>
      <c r="EL979" s="375">
        <f t="shared" si="3580"/>
        <v>0</v>
      </c>
      <c r="EM979" s="375">
        <f t="shared" si="3581"/>
        <v>1</v>
      </c>
      <c r="EN979" s="375">
        <f t="shared" si="3582"/>
        <v>0</v>
      </c>
      <c r="EO979" s="375">
        <f t="shared" si="3583"/>
        <v>0</v>
      </c>
      <c r="EP979" s="375">
        <f t="shared" si="3584"/>
        <v>1</v>
      </c>
      <c r="EQ979" s="375">
        <f t="shared" si="3585"/>
        <v>0</v>
      </c>
      <c r="ER979" s="375">
        <f t="shared" si="3586"/>
        <v>0</v>
      </c>
      <c r="ES979" s="375">
        <f t="shared" si="3587"/>
        <v>1</v>
      </c>
      <c r="ET979" s="375">
        <f t="shared" si="3588"/>
        <v>0</v>
      </c>
      <c r="EU979" s="375">
        <f t="shared" si="3589"/>
        <v>0</v>
      </c>
      <c r="EV979" s="375">
        <f t="shared" si="3590"/>
        <v>1</v>
      </c>
      <c r="EW979" s="375">
        <f t="shared" si="3591"/>
        <v>0</v>
      </c>
      <c r="EX979" s="375">
        <f t="shared" si="3592"/>
        <v>0</v>
      </c>
      <c r="EY979" s="375">
        <f t="shared" si="3593"/>
        <v>1</v>
      </c>
      <c r="EZ979" s="375">
        <f t="shared" si="3594"/>
        <v>0</v>
      </c>
      <c r="FA979" s="375">
        <f t="shared" si="3595"/>
        <v>0</v>
      </c>
      <c r="FB979" s="375">
        <f t="shared" si="3596"/>
        <v>1</v>
      </c>
      <c r="FC979" s="375">
        <f t="shared" si="3597"/>
        <v>0</v>
      </c>
      <c r="FD979" s="375">
        <f t="shared" si="3598"/>
        <v>0</v>
      </c>
      <c r="FE979" s="376"/>
      <c r="FF979" s="372"/>
      <c r="FG979" s="372"/>
      <c r="FH979" s="372"/>
      <c r="FI979" s="372"/>
      <c r="FJ979" s="372"/>
      <c r="FK979" s="372"/>
      <c r="FL979" s="372"/>
      <c r="FM979" s="372"/>
      <c r="FN979" s="372"/>
      <c r="FO979" s="372"/>
      <c r="FP979" s="372"/>
      <c r="FQ979" s="372"/>
      <c r="FR979" s="372"/>
      <c r="FS979" s="372"/>
      <c r="FT979" s="372"/>
      <c r="FU979" s="372"/>
      <c r="FV979" s="372"/>
      <c r="FW979" s="372"/>
      <c r="FX979" s="372"/>
      <c r="FY979" s="372"/>
      <c r="FZ979" s="372"/>
      <c r="GA979" s="372"/>
      <c r="GB979" s="372"/>
      <c r="GC979" s="372"/>
      <c r="GD979" s="372"/>
      <c r="GE979" s="372"/>
      <c r="GF979" s="372"/>
      <c r="GG979" s="372"/>
      <c r="GH979" s="372"/>
      <c r="GI979" s="372"/>
      <c r="GJ979" s="372"/>
      <c r="GK979" s="372"/>
      <c r="GL979" s="372"/>
      <c r="GM979" s="372"/>
      <c r="GN979" s="372"/>
      <c r="GO979" s="372"/>
      <c r="GP979" s="372"/>
      <c r="GQ979" s="372"/>
      <c r="GR979" s="372"/>
      <c r="GS979" s="372"/>
      <c r="GT979" s="372"/>
      <c r="GU979" s="372"/>
      <c r="GV979" s="372"/>
      <c r="GW979" s="372"/>
      <c r="GX979" s="372"/>
      <c r="GY979" s="372"/>
      <c r="GZ979" s="372"/>
      <c r="HA979" s="372"/>
      <c r="HB979" s="372"/>
      <c r="HC979" s="372"/>
    </row>
    <row r="980" spans="1:211" s="373" customFormat="1" ht="15" hidden="1" customHeight="1" outlineLevel="1" x14ac:dyDescent="0.2">
      <c r="A980" s="366">
        <f>SWDATA!O965</f>
        <v>0</v>
      </c>
      <c r="B980" s="366">
        <f>SWDATA!M965</f>
        <v>0</v>
      </c>
      <c r="C980" s="351">
        <f>IF(AND(SWDATA!M965=1,SWDATA!Q965="promotions"),SWDATA!P965,0)</f>
        <v>0</v>
      </c>
      <c r="D980" s="367">
        <f>ROW(SWDATA!M965)</f>
        <v>965</v>
      </c>
      <c r="E980" s="368">
        <f t="shared" si="3602"/>
        <v>0</v>
      </c>
      <c r="F980" s="369">
        <f t="shared" si="3515"/>
        <v>1</v>
      </c>
      <c r="G980" s="366" t="str">
        <f t="shared" si="3516"/>
        <v/>
      </c>
      <c r="H980" s="370"/>
      <c r="J980" s="238">
        <f t="shared" si="3517"/>
        <v>0</v>
      </c>
      <c r="K980" s="239" t="str">
        <f t="shared" si="3518"/>
        <v/>
      </c>
      <c r="L980" s="342"/>
      <c r="M980" s="345"/>
      <c r="N980" s="340" t="str">
        <f>IF(LEN(SWDATA!F965)=0,"",N979)</f>
        <v/>
      </c>
      <c r="O980" s="296" t="str">
        <f>IF(LEN(SWDATA!G965)=0,"",O979)</f>
        <v/>
      </c>
      <c r="P980" s="297" t="str">
        <f>IF(LEN(SWDATA!C965)=0,"",SWDATA!C965)</f>
        <v/>
      </c>
      <c r="Q980" s="312" t="str">
        <f t="shared" si="3519"/>
        <v/>
      </c>
      <c r="R980" s="223" t="s">
        <v>261</v>
      </c>
      <c r="S980" s="224"/>
      <c r="T980" s="224"/>
      <c r="U980" s="264" t="s">
        <v>626</v>
      </c>
      <c r="V980" s="205" t="s">
        <v>221</v>
      </c>
      <c r="W980" s="266">
        <f>IF(OR(Is_Loading,LEN($A980)=0),"",SWDATA!P965)</f>
        <v>0</v>
      </c>
      <c r="X980" s="267">
        <f>IF(OR(Is_Loading,LEN($A980)=0),"",SWDATA!Q965)</f>
        <v>0</v>
      </c>
      <c r="Y980" s="267">
        <f>IF(OR(Is_Loading,LEN($A980)=0),"",SWDATA!R965)</f>
        <v>0</v>
      </c>
      <c r="Z980" s="266" t="str">
        <f t="shared" ref="Z980:Z984" si="3603">IF($A980=0,"",CHOOSE($F980,SUM(W980:Y980),SUM(W980:Y980)/3,Y980))</f>
        <v/>
      </c>
      <c r="AA980" s="266">
        <f>IF(OR(Is_Loading,LEN($A980)=0),"",SWDATA!T965)</f>
        <v>0</v>
      </c>
      <c r="AB980" s="267">
        <f>IF(OR(Is_Loading,LEN($A980)=0),"",SWDATA!U965)</f>
        <v>0</v>
      </c>
      <c r="AC980" s="267">
        <f>IF(OR(Is_Loading,LEN($A980)=0),"",SWDATA!V965)</f>
        <v>0</v>
      </c>
      <c r="AD980" s="266" t="str">
        <f t="shared" si="3520"/>
        <v/>
      </c>
      <c r="AE980" s="266">
        <f>IF(OR(Is_Loading,LEN($A980)=0),"",SWDATA!X965)</f>
        <v>0</v>
      </c>
      <c r="AF980" s="267">
        <f>IF(OR(Is_Loading,LEN($A980)=0),"",SWDATA!Y965)</f>
        <v>0</v>
      </c>
      <c r="AG980" s="267">
        <f>IF(OR(Is_Loading,LEN($A980)=0),"",SWDATA!Z965)</f>
        <v>0</v>
      </c>
      <c r="AH980" s="266" t="str">
        <f t="shared" si="3521"/>
        <v/>
      </c>
      <c r="AI980" s="266">
        <f>IF(OR(Is_Loading,LEN($A980)=0),"",SWDATA!AB965)</f>
        <v>0</v>
      </c>
      <c r="AJ980" s="267">
        <f>IF(OR(Is_Loading,LEN($A980)=0),"",SWDATA!AC965)</f>
        <v>0</v>
      </c>
      <c r="AK980" s="267">
        <f>IF(OR(Is_Loading,LEN($A980)=0),"",SWDATA!AD965)</f>
        <v>0</v>
      </c>
      <c r="AL980" s="266" t="str">
        <f t="shared" si="3522"/>
        <v/>
      </c>
      <c r="AM980" s="266">
        <f>IF(OR(Is_Loading,LEN($A980)=0),"",SWDATA!AF965)</f>
        <v>0</v>
      </c>
      <c r="AN980" s="267">
        <f>IF(OR(Is_Loading,LEN($A980)=0),"",SWDATA!AG965)</f>
        <v>0</v>
      </c>
      <c r="AO980" s="323">
        <f>IF(OR(Is_Loading,LEN($A980)=0),"",SWDATA!AH965)</f>
        <v>0</v>
      </c>
      <c r="AP980" s="320" t="str">
        <f t="shared" si="3523"/>
        <v/>
      </c>
      <c r="AQ980" s="266">
        <f>IF(OR(Is_Loading,LEN($A980)=0),"",SWDATA!AJ965)</f>
        <v>0</v>
      </c>
      <c r="AR980" s="267">
        <f>IF(OR(Is_Loading,LEN($A980)=0),"",SWDATA!AK965)</f>
        <v>0</v>
      </c>
      <c r="AS980" s="267">
        <f>IF(OR(Is_Loading,LEN($A980)=0),"",SWDATA!AL965)</f>
        <v>0</v>
      </c>
      <c r="AT980" s="266" t="str">
        <f t="shared" si="3524"/>
        <v/>
      </c>
      <c r="AU980" s="266">
        <f>IF(OR(Is_Loading,LEN($A980)=0),"",SWDATA!AN965)</f>
        <v>0</v>
      </c>
      <c r="AV980" s="267">
        <f>IF(OR(Is_Loading,LEN($A980)=0),"",SWDATA!AO965)</f>
        <v>0</v>
      </c>
      <c r="AW980" s="267">
        <f>IF(OR(Is_Loading,LEN($A980)=0),"",SWDATA!AP965)</f>
        <v>0</v>
      </c>
      <c r="AX980" s="266" t="str">
        <f t="shared" si="3525"/>
        <v/>
      </c>
      <c r="AY980" s="266">
        <f>IF(OR(Is_Loading,LEN($A980)=0),"",SWDATA!AR965)</f>
        <v>0</v>
      </c>
      <c r="AZ980" s="267">
        <f>IF(OR(Is_Loading,LEN($A980)=0),"",SWDATA!AS965)</f>
        <v>0</v>
      </c>
      <c r="BA980" s="267">
        <f>IF(OR(Is_Loading,LEN($A980)=0),"",SWDATA!AT965)</f>
        <v>0</v>
      </c>
      <c r="BB980" s="266" t="str">
        <f t="shared" si="3526"/>
        <v/>
      </c>
      <c r="BC980" s="266">
        <f>IF(OR(Is_Loading,LEN($A980)=0),"",SWDATA!AV965)</f>
        <v>0</v>
      </c>
      <c r="BD980" s="267">
        <f>IF(OR(Is_Loading,LEN($A980)=0),"",SWDATA!AW965)</f>
        <v>0</v>
      </c>
      <c r="BE980" s="323">
        <f>IF(OR(Is_Loading,LEN($A980)=0),"",SWDATA!AX965)</f>
        <v>0</v>
      </c>
      <c r="BF980" s="320" t="str">
        <f t="shared" si="3527"/>
        <v/>
      </c>
      <c r="BG980" s="11"/>
      <c r="BH980" s="11"/>
      <c r="BI980" s="11"/>
      <c r="BJ980" s="11"/>
      <c r="BK980" s="11"/>
      <c r="BL980" s="11"/>
      <c r="BM980" s="11"/>
      <c r="BN980" s="11"/>
      <c r="BO980" s="11"/>
      <c r="BP980" s="11"/>
      <c r="BQ980" s="11"/>
      <c r="BR980" s="11"/>
      <c r="BS980" s="11"/>
      <c r="BT980" s="11"/>
      <c r="BU980" s="11"/>
      <c r="BV980" s="11"/>
      <c r="BW980" s="11"/>
      <c r="BX980" s="11"/>
      <c r="BY980" s="11"/>
      <c r="BZ980" s="11"/>
      <c r="CA980" s="11"/>
      <c r="CB980" s="11"/>
      <c r="CC980" s="11"/>
      <c r="CD980" s="11"/>
      <c r="CE980" s="11"/>
      <c r="CF980" s="11"/>
      <c r="CG980" s="11"/>
      <c r="CH980" s="11"/>
      <c r="CI980" s="11"/>
      <c r="CJ980" s="11"/>
      <c r="CK980" s="11"/>
      <c r="CL980" s="11"/>
      <c r="CM980" s="11"/>
      <c r="CN980" s="351"/>
      <c r="CO980" s="351"/>
      <c r="CP980" s="351"/>
      <c r="CQ980" s="351"/>
      <c r="CR980" s="351"/>
      <c r="CS980" s="351"/>
      <c r="CT980" s="351"/>
      <c r="CU980" s="351"/>
      <c r="CV980" s="351"/>
      <c r="CW980" s="351"/>
      <c r="CX980" s="351"/>
      <c r="CY980" s="351"/>
      <c r="CZ980" s="351"/>
      <c r="DA980" s="351"/>
      <c r="DB980" s="351"/>
      <c r="DC980" s="351"/>
      <c r="DD980" s="351"/>
      <c r="DE980" s="351"/>
      <c r="DF980" s="351"/>
      <c r="DG980" s="351"/>
      <c r="DH980" s="351"/>
      <c r="DI980" s="351"/>
      <c r="DJ980" s="351"/>
      <c r="DK980" s="351"/>
      <c r="DL980" s="351"/>
      <c r="DM980" s="351"/>
      <c r="DN980" s="351"/>
      <c r="DS980" s="372"/>
      <c r="DT980" s="374"/>
      <c r="DU980" s="375"/>
      <c r="DV980" s="375"/>
      <c r="DW980" s="375"/>
      <c r="DX980" s="375">
        <v>1</v>
      </c>
      <c r="DY980" s="375">
        <f t="shared" si="3567"/>
        <v>0</v>
      </c>
      <c r="DZ980" s="375">
        <f t="shared" si="3568"/>
        <v>0</v>
      </c>
      <c r="EA980" s="375">
        <f t="shared" si="3569"/>
        <v>1</v>
      </c>
      <c r="EB980" s="375">
        <f t="shared" si="3570"/>
        <v>0</v>
      </c>
      <c r="EC980" s="375">
        <f t="shared" si="3571"/>
        <v>0</v>
      </c>
      <c r="ED980" s="375">
        <f t="shared" si="3572"/>
        <v>1</v>
      </c>
      <c r="EE980" s="375">
        <f t="shared" si="3573"/>
        <v>0</v>
      </c>
      <c r="EF980" s="375">
        <f t="shared" si="3574"/>
        <v>0</v>
      </c>
      <c r="EG980" s="375">
        <f t="shared" si="3575"/>
        <v>1</v>
      </c>
      <c r="EH980" s="375">
        <f t="shared" si="3576"/>
        <v>0</v>
      </c>
      <c r="EI980" s="375">
        <f t="shared" si="3577"/>
        <v>0</v>
      </c>
      <c r="EJ980" s="375">
        <f t="shared" si="3578"/>
        <v>1</v>
      </c>
      <c r="EK980" s="375">
        <f t="shared" si="3579"/>
        <v>0</v>
      </c>
      <c r="EL980" s="375">
        <f t="shared" si="3580"/>
        <v>0</v>
      </c>
      <c r="EM980" s="375">
        <f t="shared" si="3581"/>
        <v>1</v>
      </c>
      <c r="EN980" s="375">
        <f t="shared" si="3582"/>
        <v>0</v>
      </c>
      <c r="EO980" s="375">
        <f t="shared" si="3583"/>
        <v>0</v>
      </c>
      <c r="EP980" s="375">
        <f t="shared" si="3584"/>
        <v>1</v>
      </c>
      <c r="EQ980" s="375">
        <f t="shared" si="3585"/>
        <v>0</v>
      </c>
      <c r="ER980" s="375">
        <f t="shared" si="3586"/>
        <v>0</v>
      </c>
      <c r="ES980" s="375">
        <f t="shared" si="3587"/>
        <v>1</v>
      </c>
      <c r="ET980" s="375">
        <f t="shared" si="3588"/>
        <v>0</v>
      </c>
      <c r="EU980" s="375">
        <f t="shared" si="3589"/>
        <v>0</v>
      </c>
      <c r="EV980" s="375">
        <f t="shared" si="3590"/>
        <v>1</v>
      </c>
      <c r="EW980" s="375">
        <f t="shared" si="3591"/>
        <v>0</v>
      </c>
      <c r="EX980" s="375">
        <f t="shared" si="3592"/>
        <v>0</v>
      </c>
      <c r="EY980" s="375">
        <f t="shared" si="3593"/>
        <v>1</v>
      </c>
      <c r="EZ980" s="375">
        <f t="shared" si="3594"/>
        <v>0</v>
      </c>
      <c r="FA980" s="375">
        <f t="shared" si="3595"/>
        <v>0</v>
      </c>
      <c r="FB980" s="375">
        <f t="shared" si="3596"/>
        <v>1</v>
      </c>
      <c r="FC980" s="375">
        <f t="shared" si="3597"/>
        <v>0</v>
      </c>
      <c r="FD980" s="375">
        <f t="shared" si="3598"/>
        <v>0</v>
      </c>
      <c r="FE980" s="376"/>
      <c r="FF980" s="372"/>
      <c r="FG980" s="372"/>
      <c r="FH980" s="372"/>
      <c r="FI980" s="372"/>
      <c r="FJ980" s="372"/>
      <c r="FK980" s="372"/>
      <c r="FL980" s="372"/>
      <c r="FM980" s="372"/>
      <c r="FN980" s="372"/>
      <c r="FO980" s="372"/>
      <c r="FP980" s="372"/>
      <c r="FQ980" s="372"/>
      <c r="FR980" s="372"/>
      <c r="FS980" s="372"/>
      <c r="FT980" s="372"/>
      <c r="FU980" s="372"/>
      <c r="FV980" s="372"/>
      <c r="FW980" s="372"/>
      <c r="FX980" s="372"/>
      <c r="FY980" s="372"/>
      <c r="FZ980" s="372"/>
      <c r="GA980" s="372"/>
      <c r="GB980" s="372"/>
      <c r="GC980" s="372"/>
      <c r="GD980" s="372"/>
      <c r="GE980" s="372"/>
      <c r="GF980" s="372"/>
      <c r="GG980" s="372"/>
      <c r="GH980" s="372"/>
      <c r="GI980" s="372"/>
      <c r="GJ980" s="372"/>
      <c r="GK980" s="372"/>
      <c r="GL980" s="372"/>
      <c r="GM980" s="372"/>
      <c r="GN980" s="372"/>
      <c r="GO980" s="372"/>
      <c r="GP980" s="372"/>
      <c r="GQ980" s="372"/>
      <c r="GR980" s="372"/>
      <c r="GS980" s="372"/>
      <c r="GT980" s="372"/>
      <c r="GU980" s="372"/>
      <c r="GV980" s="372"/>
      <c r="GW980" s="372"/>
      <c r="GX980" s="372"/>
      <c r="GY980" s="372"/>
      <c r="GZ980" s="372"/>
      <c r="HA980" s="372"/>
      <c r="HB980" s="372"/>
      <c r="HC980" s="372"/>
    </row>
    <row r="981" spans="1:211" s="373" customFormat="1" ht="15" hidden="1" customHeight="1" outlineLevel="1" x14ac:dyDescent="0.2">
      <c r="A981" s="366">
        <f>SWDATA!O966</f>
        <v>0</v>
      </c>
      <c r="B981" s="366">
        <f>SWDATA!M966</f>
        <v>0</v>
      </c>
      <c r="C981" s="351">
        <f>IF(AND(SWDATA!M966=1,SWDATA!Q966="promotions"),SWDATA!P966,0)</f>
        <v>0</v>
      </c>
      <c r="D981" s="367">
        <f>ROW(SWDATA!M966)</f>
        <v>966</v>
      </c>
      <c r="E981" s="368">
        <f t="shared" si="3602"/>
        <v>0</v>
      </c>
      <c r="F981" s="369">
        <f t="shared" si="3515"/>
        <v>1</v>
      </c>
      <c r="G981" s="366" t="str">
        <f t="shared" si="3516"/>
        <v/>
      </c>
      <c r="H981" s="370"/>
      <c r="J981" s="238">
        <f t="shared" si="3517"/>
        <v>0</v>
      </c>
      <c r="K981" s="239" t="str">
        <f t="shared" si="3518"/>
        <v/>
      </c>
      <c r="L981" s="342"/>
      <c r="M981" s="345"/>
      <c r="N981" s="340" t="str">
        <f>IF(LEN(SWDATA!F966)=0,"",N980)</f>
        <v/>
      </c>
      <c r="O981" s="296" t="str">
        <f>IF(LEN(SWDATA!G966)=0,"",O980)</f>
        <v/>
      </c>
      <c r="P981" s="297" t="str">
        <f>IF(LEN(SWDATA!C966)=0,"",SWDATA!C966)</f>
        <v/>
      </c>
      <c r="Q981" s="312" t="str">
        <f t="shared" si="3519"/>
        <v/>
      </c>
      <c r="R981" s="223" t="s">
        <v>261</v>
      </c>
      <c r="S981" s="319" t="s">
        <v>485</v>
      </c>
      <c r="T981" s="224"/>
      <c r="U981" s="264" t="s">
        <v>608</v>
      </c>
      <c r="V981" s="205" t="s">
        <v>221</v>
      </c>
      <c r="W981" s="266">
        <f>IF(OR(Is_Loading,LEN($A981)=0),"",SWDATA!P966)</f>
        <v>0</v>
      </c>
      <c r="X981" s="267">
        <f>IF(OR(Is_Loading,LEN($A981)=0),"",SWDATA!Q966)</f>
        <v>0</v>
      </c>
      <c r="Y981" s="267">
        <f>IF(OR(Is_Loading,LEN($A981)=0),"",SWDATA!R966)</f>
        <v>0</v>
      </c>
      <c r="Z981" s="266" t="str">
        <f t="shared" si="3603"/>
        <v/>
      </c>
      <c r="AA981" s="266">
        <f>IF(OR(Is_Loading,LEN($A981)=0),"",SWDATA!T966)</f>
        <v>0</v>
      </c>
      <c r="AB981" s="267">
        <f>IF(OR(Is_Loading,LEN($A981)=0),"",SWDATA!U966)</f>
        <v>0</v>
      </c>
      <c r="AC981" s="267">
        <f>IF(OR(Is_Loading,LEN($A981)=0),"",SWDATA!V966)</f>
        <v>0</v>
      </c>
      <c r="AD981" s="266" t="str">
        <f t="shared" si="3520"/>
        <v/>
      </c>
      <c r="AE981" s="266">
        <f>IF(OR(Is_Loading,LEN($A981)=0),"",SWDATA!X966)</f>
        <v>0</v>
      </c>
      <c r="AF981" s="267">
        <f>IF(OR(Is_Loading,LEN($A981)=0),"",SWDATA!Y966)</f>
        <v>0</v>
      </c>
      <c r="AG981" s="267">
        <f>IF(OR(Is_Loading,LEN($A981)=0),"",SWDATA!Z966)</f>
        <v>0</v>
      </c>
      <c r="AH981" s="266" t="str">
        <f t="shared" si="3521"/>
        <v/>
      </c>
      <c r="AI981" s="266">
        <f>IF(OR(Is_Loading,LEN($A981)=0),"",SWDATA!AB966)</f>
        <v>0</v>
      </c>
      <c r="AJ981" s="267">
        <f>IF(OR(Is_Loading,LEN($A981)=0),"",SWDATA!AC966)</f>
        <v>0</v>
      </c>
      <c r="AK981" s="267">
        <f>IF(OR(Is_Loading,LEN($A981)=0),"",SWDATA!AD966)</f>
        <v>0</v>
      </c>
      <c r="AL981" s="266" t="str">
        <f t="shared" si="3522"/>
        <v/>
      </c>
      <c r="AM981" s="266">
        <f>IF(OR(Is_Loading,LEN($A981)=0),"",SWDATA!AF966)</f>
        <v>0</v>
      </c>
      <c r="AN981" s="267">
        <f>IF(OR(Is_Loading,LEN($A981)=0),"",SWDATA!AG966)</f>
        <v>0</v>
      </c>
      <c r="AO981" s="323">
        <f>IF(OR(Is_Loading,LEN($A981)=0),"",SWDATA!AH966)</f>
        <v>0</v>
      </c>
      <c r="AP981" s="320" t="str">
        <f t="shared" si="3523"/>
        <v/>
      </c>
      <c r="AQ981" s="266">
        <f>IF(OR(Is_Loading,LEN($A981)=0),"",SWDATA!AJ966)</f>
        <v>0</v>
      </c>
      <c r="AR981" s="267">
        <f>IF(OR(Is_Loading,LEN($A981)=0),"",SWDATA!AK966)</f>
        <v>0</v>
      </c>
      <c r="AS981" s="267">
        <f>IF(OR(Is_Loading,LEN($A981)=0),"",SWDATA!AL966)</f>
        <v>0</v>
      </c>
      <c r="AT981" s="266" t="str">
        <f t="shared" si="3524"/>
        <v/>
      </c>
      <c r="AU981" s="266">
        <f>IF(OR(Is_Loading,LEN($A981)=0),"",SWDATA!AN966)</f>
        <v>0</v>
      </c>
      <c r="AV981" s="267">
        <f>IF(OR(Is_Loading,LEN($A981)=0),"",SWDATA!AO966)</f>
        <v>0</v>
      </c>
      <c r="AW981" s="267">
        <f>IF(OR(Is_Loading,LEN($A981)=0),"",SWDATA!AP966)</f>
        <v>0</v>
      </c>
      <c r="AX981" s="266" t="str">
        <f t="shared" si="3525"/>
        <v/>
      </c>
      <c r="AY981" s="266">
        <f>IF(OR(Is_Loading,LEN($A981)=0),"",SWDATA!AR966)</f>
        <v>0</v>
      </c>
      <c r="AZ981" s="267">
        <f>IF(OR(Is_Loading,LEN($A981)=0),"",SWDATA!AS966)</f>
        <v>0</v>
      </c>
      <c r="BA981" s="267">
        <f>IF(OR(Is_Loading,LEN($A981)=0),"",SWDATA!AT966)</f>
        <v>0</v>
      </c>
      <c r="BB981" s="266" t="str">
        <f t="shared" si="3526"/>
        <v/>
      </c>
      <c r="BC981" s="266">
        <f>IF(OR(Is_Loading,LEN($A981)=0),"",SWDATA!AV966)</f>
        <v>0</v>
      </c>
      <c r="BD981" s="267">
        <f>IF(OR(Is_Loading,LEN($A981)=0),"",SWDATA!AW966)</f>
        <v>0</v>
      </c>
      <c r="BE981" s="323">
        <f>IF(OR(Is_Loading,LEN($A981)=0),"",SWDATA!AX966)</f>
        <v>0</v>
      </c>
      <c r="BF981" s="320" t="str">
        <f t="shared" si="3527"/>
        <v/>
      </c>
      <c r="BG981" s="11"/>
      <c r="BH981" s="11"/>
      <c r="BI981" s="11"/>
      <c r="BJ981" s="11"/>
      <c r="BK981" s="11"/>
      <c r="BL981" s="11"/>
      <c r="BM981" s="11"/>
      <c r="BN981" s="11"/>
      <c r="BO981" s="11"/>
      <c r="BP981" s="11"/>
      <c r="BQ981" s="11"/>
      <c r="BR981" s="11"/>
      <c r="BS981" s="11"/>
      <c r="BT981" s="11"/>
      <c r="BU981" s="11"/>
      <c r="BV981" s="11"/>
      <c r="BW981" s="11"/>
      <c r="BX981" s="11"/>
      <c r="BY981" s="11"/>
      <c r="BZ981" s="11"/>
      <c r="CA981" s="11"/>
      <c r="CB981" s="11"/>
      <c r="CC981" s="11"/>
      <c r="CD981" s="11"/>
      <c r="CE981" s="11"/>
      <c r="CF981" s="11"/>
      <c r="CG981" s="11"/>
      <c r="CH981" s="11"/>
      <c r="CI981" s="11"/>
      <c r="CJ981" s="11"/>
      <c r="CK981" s="11"/>
      <c r="CL981" s="11"/>
      <c r="CM981" s="11"/>
      <c r="CN981" s="351"/>
      <c r="CO981" s="351"/>
      <c r="CP981" s="351"/>
      <c r="CQ981" s="351"/>
      <c r="CR981" s="351"/>
      <c r="CS981" s="351"/>
      <c r="CT981" s="351"/>
      <c r="CU981" s="351"/>
      <c r="CV981" s="351"/>
      <c r="CW981" s="351"/>
      <c r="CX981" s="351"/>
      <c r="CY981" s="351"/>
      <c r="CZ981" s="351"/>
      <c r="DA981" s="351"/>
      <c r="DB981" s="351"/>
      <c r="DC981" s="351"/>
      <c r="DD981" s="351"/>
      <c r="DE981" s="351"/>
      <c r="DF981" s="351"/>
      <c r="DG981" s="351"/>
      <c r="DH981" s="351"/>
      <c r="DI981" s="351"/>
      <c r="DJ981" s="351"/>
      <c r="DK981" s="351"/>
      <c r="DL981" s="351"/>
      <c r="DM981" s="351"/>
      <c r="DN981" s="351"/>
      <c r="DS981" s="372"/>
      <c r="DT981" s="374"/>
      <c r="DU981" s="375"/>
      <c r="DV981" s="375"/>
      <c r="DW981" s="375"/>
      <c r="DX981" s="375">
        <v>1</v>
      </c>
      <c r="DY981" s="375">
        <f t="shared" si="3567"/>
        <v>0</v>
      </c>
      <c r="DZ981" s="375">
        <f t="shared" si="3568"/>
        <v>0</v>
      </c>
      <c r="EA981" s="375">
        <f t="shared" si="3569"/>
        <v>1</v>
      </c>
      <c r="EB981" s="375">
        <f t="shared" si="3570"/>
        <v>0</v>
      </c>
      <c r="EC981" s="375">
        <f t="shared" si="3571"/>
        <v>0</v>
      </c>
      <c r="ED981" s="375">
        <f t="shared" si="3572"/>
        <v>1</v>
      </c>
      <c r="EE981" s="375">
        <f t="shared" si="3573"/>
        <v>0</v>
      </c>
      <c r="EF981" s="375">
        <f t="shared" si="3574"/>
        <v>0</v>
      </c>
      <c r="EG981" s="375">
        <f t="shared" si="3575"/>
        <v>1</v>
      </c>
      <c r="EH981" s="375">
        <f t="shared" si="3576"/>
        <v>0</v>
      </c>
      <c r="EI981" s="375">
        <f t="shared" si="3577"/>
        <v>0</v>
      </c>
      <c r="EJ981" s="375">
        <f t="shared" si="3578"/>
        <v>1</v>
      </c>
      <c r="EK981" s="375">
        <f t="shared" si="3579"/>
        <v>0</v>
      </c>
      <c r="EL981" s="375">
        <f t="shared" si="3580"/>
        <v>0</v>
      </c>
      <c r="EM981" s="375">
        <f t="shared" si="3581"/>
        <v>1</v>
      </c>
      <c r="EN981" s="375">
        <f t="shared" si="3582"/>
        <v>0</v>
      </c>
      <c r="EO981" s="375">
        <f t="shared" si="3583"/>
        <v>0</v>
      </c>
      <c r="EP981" s="375">
        <f t="shared" si="3584"/>
        <v>1</v>
      </c>
      <c r="EQ981" s="375">
        <f t="shared" si="3585"/>
        <v>0</v>
      </c>
      <c r="ER981" s="375">
        <f t="shared" si="3586"/>
        <v>0</v>
      </c>
      <c r="ES981" s="375">
        <f t="shared" si="3587"/>
        <v>1</v>
      </c>
      <c r="ET981" s="375">
        <f t="shared" si="3588"/>
        <v>0</v>
      </c>
      <c r="EU981" s="375">
        <f t="shared" si="3589"/>
        <v>0</v>
      </c>
      <c r="EV981" s="375">
        <f t="shared" si="3590"/>
        <v>1</v>
      </c>
      <c r="EW981" s="375">
        <f t="shared" si="3591"/>
        <v>0</v>
      </c>
      <c r="EX981" s="375">
        <f t="shared" si="3592"/>
        <v>0</v>
      </c>
      <c r="EY981" s="375">
        <f t="shared" si="3593"/>
        <v>1</v>
      </c>
      <c r="EZ981" s="375">
        <f t="shared" si="3594"/>
        <v>0</v>
      </c>
      <c r="FA981" s="375">
        <f t="shared" si="3595"/>
        <v>0</v>
      </c>
      <c r="FB981" s="375">
        <f t="shared" si="3596"/>
        <v>1</v>
      </c>
      <c r="FC981" s="375">
        <f t="shared" si="3597"/>
        <v>0</v>
      </c>
      <c r="FD981" s="375">
        <f t="shared" si="3598"/>
        <v>0</v>
      </c>
      <c r="FE981" s="376"/>
      <c r="FF981" s="372"/>
      <c r="FG981" s="372"/>
      <c r="FH981" s="372"/>
      <c r="FI981" s="372"/>
      <c r="FJ981" s="372"/>
      <c r="FK981" s="372"/>
      <c r="FL981" s="372"/>
      <c r="FM981" s="372"/>
      <c r="FN981" s="372"/>
      <c r="FO981" s="372"/>
      <c r="FP981" s="372"/>
      <c r="FQ981" s="372"/>
      <c r="FR981" s="372"/>
      <c r="FS981" s="372"/>
      <c r="FT981" s="372"/>
      <c r="FU981" s="372"/>
      <c r="FV981" s="372"/>
      <c r="FW981" s="372"/>
      <c r="FX981" s="372"/>
      <c r="FY981" s="372"/>
      <c r="FZ981" s="372"/>
      <c r="GA981" s="372"/>
      <c r="GB981" s="372"/>
      <c r="GC981" s="372"/>
      <c r="GD981" s="372"/>
      <c r="GE981" s="372"/>
      <c r="GF981" s="372"/>
      <c r="GG981" s="372"/>
      <c r="GH981" s="372"/>
      <c r="GI981" s="372"/>
      <c r="GJ981" s="372"/>
      <c r="GK981" s="372"/>
      <c r="GL981" s="372"/>
      <c r="GM981" s="372"/>
      <c r="GN981" s="372"/>
      <c r="GO981" s="372"/>
      <c r="GP981" s="372"/>
      <c r="GQ981" s="372"/>
      <c r="GR981" s="372"/>
      <c r="GS981" s="372"/>
      <c r="GT981" s="372"/>
      <c r="GU981" s="372"/>
      <c r="GV981" s="372"/>
      <c r="GW981" s="372"/>
      <c r="GX981" s="372"/>
      <c r="GY981" s="372"/>
      <c r="GZ981" s="372"/>
      <c r="HA981" s="372"/>
      <c r="HB981" s="372"/>
      <c r="HC981" s="372"/>
    </row>
    <row r="982" spans="1:211" s="373" customFormat="1" ht="15" hidden="1" customHeight="1" outlineLevel="1" x14ac:dyDescent="0.2">
      <c r="A982" s="366">
        <f>SWDATA!O967</f>
        <v>0</v>
      </c>
      <c r="B982" s="366">
        <f>SWDATA!M967</f>
        <v>0</v>
      </c>
      <c r="C982" s="351">
        <f>IF(AND(SWDATA!M967=1,SWDATA!Q967="promotions"),SWDATA!P967,0)</f>
        <v>0</v>
      </c>
      <c r="D982" s="367">
        <f>ROW(SWDATA!M967)</f>
        <v>967</v>
      </c>
      <c r="E982" s="368">
        <f t="shared" si="3602"/>
        <v>0</v>
      </c>
      <c r="F982" s="369">
        <f t="shared" si="3515"/>
        <v>1</v>
      </c>
      <c r="G982" s="366" t="str">
        <f t="shared" si="3516"/>
        <v/>
      </c>
      <c r="H982" s="370"/>
      <c r="J982" s="238">
        <f t="shared" si="3517"/>
        <v>0</v>
      </c>
      <c r="K982" s="239" t="str">
        <f t="shared" si="3518"/>
        <v/>
      </c>
      <c r="L982" s="342"/>
      <c r="M982" s="345"/>
      <c r="N982" s="340" t="str">
        <f>IF(LEN(SWDATA!F967)=0,"",N981)</f>
        <v/>
      </c>
      <c r="O982" s="296" t="str">
        <f>IF(LEN(SWDATA!G967)=0,"",O981)</f>
        <v/>
      </c>
      <c r="P982" s="297" t="str">
        <f>IF(LEN(SWDATA!C967)=0,"",SWDATA!C967)</f>
        <v/>
      </c>
      <c r="Q982" s="312" t="str">
        <f t="shared" si="3519"/>
        <v/>
      </c>
      <c r="R982" s="223" t="s">
        <v>261</v>
      </c>
      <c r="S982" s="224"/>
      <c r="T982" s="224"/>
      <c r="U982" s="264" t="s">
        <v>613</v>
      </c>
      <c r="V982" s="205" t="s">
        <v>221</v>
      </c>
      <c r="W982" s="266">
        <f>IF(OR(Is_Loading,LEN($A982)=0),"",SWDATA!P967)</f>
        <v>0</v>
      </c>
      <c r="X982" s="267">
        <f>IF(OR(Is_Loading,LEN($A982)=0),"",SWDATA!Q967)</f>
        <v>0</v>
      </c>
      <c r="Y982" s="267">
        <f>IF(OR(Is_Loading,LEN($A982)=0),"",SWDATA!R967)</f>
        <v>0</v>
      </c>
      <c r="Z982" s="266" t="str">
        <f t="shared" si="3603"/>
        <v/>
      </c>
      <c r="AA982" s="266">
        <f>IF(OR(Is_Loading,LEN($A982)=0),"",SWDATA!T967)</f>
        <v>0</v>
      </c>
      <c r="AB982" s="267">
        <f>IF(OR(Is_Loading,LEN($A982)=0),"",SWDATA!U967)</f>
        <v>0</v>
      </c>
      <c r="AC982" s="267">
        <f>IF(OR(Is_Loading,LEN($A982)=0),"",SWDATA!V967)</f>
        <v>0</v>
      </c>
      <c r="AD982" s="266" t="str">
        <f t="shared" si="3520"/>
        <v/>
      </c>
      <c r="AE982" s="266">
        <f>IF(OR(Is_Loading,LEN($A982)=0),"",SWDATA!X967)</f>
        <v>0</v>
      </c>
      <c r="AF982" s="267">
        <f>IF(OR(Is_Loading,LEN($A982)=0),"",SWDATA!Y967)</f>
        <v>0</v>
      </c>
      <c r="AG982" s="267">
        <f>IF(OR(Is_Loading,LEN($A982)=0),"",SWDATA!Z967)</f>
        <v>0</v>
      </c>
      <c r="AH982" s="266" t="str">
        <f t="shared" si="3521"/>
        <v/>
      </c>
      <c r="AI982" s="266">
        <f>IF(OR(Is_Loading,LEN($A982)=0),"",SWDATA!AB967)</f>
        <v>0</v>
      </c>
      <c r="AJ982" s="267">
        <f>IF(OR(Is_Loading,LEN($A982)=0),"",SWDATA!AC967)</f>
        <v>0</v>
      </c>
      <c r="AK982" s="267">
        <f>IF(OR(Is_Loading,LEN($A982)=0),"",SWDATA!AD967)</f>
        <v>0</v>
      </c>
      <c r="AL982" s="266" t="str">
        <f t="shared" si="3522"/>
        <v/>
      </c>
      <c r="AM982" s="266">
        <f>IF(OR(Is_Loading,LEN($A982)=0),"",SWDATA!AF967)</f>
        <v>0</v>
      </c>
      <c r="AN982" s="267">
        <f>IF(OR(Is_Loading,LEN($A982)=0),"",SWDATA!AG967)</f>
        <v>0</v>
      </c>
      <c r="AO982" s="323">
        <f>IF(OR(Is_Loading,LEN($A982)=0),"",SWDATA!AH967)</f>
        <v>0</v>
      </c>
      <c r="AP982" s="320" t="str">
        <f t="shared" si="3523"/>
        <v/>
      </c>
      <c r="AQ982" s="266">
        <f>IF(OR(Is_Loading,LEN($A982)=0),"",SWDATA!AJ967)</f>
        <v>0</v>
      </c>
      <c r="AR982" s="267">
        <f>IF(OR(Is_Loading,LEN($A982)=0),"",SWDATA!AK967)</f>
        <v>0</v>
      </c>
      <c r="AS982" s="267">
        <f>IF(OR(Is_Loading,LEN($A982)=0),"",SWDATA!AL967)</f>
        <v>0</v>
      </c>
      <c r="AT982" s="266" t="str">
        <f t="shared" si="3524"/>
        <v/>
      </c>
      <c r="AU982" s="266">
        <f>IF(OR(Is_Loading,LEN($A982)=0),"",SWDATA!AN967)</f>
        <v>0</v>
      </c>
      <c r="AV982" s="267">
        <f>IF(OR(Is_Loading,LEN($A982)=0),"",SWDATA!AO967)</f>
        <v>0</v>
      </c>
      <c r="AW982" s="267">
        <f>IF(OR(Is_Loading,LEN($A982)=0),"",SWDATA!AP967)</f>
        <v>0</v>
      </c>
      <c r="AX982" s="266" t="str">
        <f t="shared" si="3525"/>
        <v/>
      </c>
      <c r="AY982" s="266">
        <f>IF(OR(Is_Loading,LEN($A982)=0),"",SWDATA!AR967)</f>
        <v>0</v>
      </c>
      <c r="AZ982" s="267">
        <f>IF(OR(Is_Loading,LEN($A982)=0),"",SWDATA!AS967)</f>
        <v>0</v>
      </c>
      <c r="BA982" s="267">
        <f>IF(OR(Is_Loading,LEN($A982)=0),"",SWDATA!AT967)</f>
        <v>0</v>
      </c>
      <c r="BB982" s="266" t="str">
        <f t="shared" si="3526"/>
        <v/>
      </c>
      <c r="BC982" s="266">
        <f>IF(OR(Is_Loading,LEN($A982)=0),"",SWDATA!AV967)</f>
        <v>0</v>
      </c>
      <c r="BD982" s="267">
        <f>IF(OR(Is_Loading,LEN($A982)=0),"",SWDATA!AW967)</f>
        <v>0</v>
      </c>
      <c r="BE982" s="323">
        <f>IF(OR(Is_Loading,LEN($A982)=0),"",SWDATA!AX967)</f>
        <v>0</v>
      </c>
      <c r="BF982" s="320" t="str">
        <f t="shared" si="3527"/>
        <v/>
      </c>
      <c r="BG982" s="11"/>
      <c r="BH982" s="11"/>
      <c r="BI982" s="11"/>
      <c r="BJ982" s="11"/>
      <c r="BK982" s="11"/>
      <c r="BL982" s="11"/>
      <c r="BM982" s="11"/>
      <c r="BN982" s="11"/>
      <c r="BO982" s="11"/>
      <c r="BP982" s="11"/>
      <c r="BQ982" s="11"/>
      <c r="BR982" s="11"/>
      <c r="BS982" s="11"/>
      <c r="BT982" s="11"/>
      <c r="BU982" s="11"/>
      <c r="BV982" s="11"/>
      <c r="BW982" s="11"/>
      <c r="BX982" s="11"/>
      <c r="BY982" s="11"/>
      <c r="BZ982" s="11"/>
      <c r="CA982" s="11"/>
      <c r="CB982" s="11"/>
      <c r="CC982" s="11"/>
      <c r="CD982" s="11"/>
      <c r="CE982" s="11"/>
      <c r="CF982" s="11"/>
      <c r="CG982" s="11"/>
      <c r="CH982" s="11"/>
      <c r="CI982" s="11"/>
      <c r="CJ982" s="11"/>
      <c r="CK982" s="11"/>
      <c r="CL982" s="11"/>
      <c r="CM982" s="11"/>
      <c r="CN982" s="351"/>
      <c r="CO982" s="351"/>
      <c r="CP982" s="351"/>
      <c r="CQ982" s="351"/>
      <c r="CR982" s="351"/>
      <c r="CS982" s="351"/>
      <c r="CT982" s="351"/>
      <c r="CU982" s="351"/>
      <c r="CV982" s="351"/>
      <c r="CW982" s="351"/>
      <c r="CX982" s="351"/>
      <c r="CY982" s="351"/>
      <c r="CZ982" s="351"/>
      <c r="DA982" s="351"/>
      <c r="DB982" s="351"/>
      <c r="DC982" s="351"/>
      <c r="DD982" s="351"/>
      <c r="DE982" s="351"/>
      <c r="DF982" s="351"/>
      <c r="DG982" s="351"/>
      <c r="DH982" s="351"/>
      <c r="DI982" s="351"/>
      <c r="DJ982" s="351"/>
      <c r="DK982" s="351"/>
      <c r="DL982" s="351"/>
      <c r="DM982" s="351"/>
      <c r="DN982" s="351"/>
      <c r="DS982" s="372"/>
      <c r="DT982" s="374"/>
      <c r="DU982" s="375"/>
      <c r="DV982" s="375"/>
      <c r="DW982" s="375"/>
      <c r="DX982" s="375">
        <v>1</v>
      </c>
      <c r="DY982" s="375">
        <f t="shared" si="3567"/>
        <v>0</v>
      </c>
      <c r="DZ982" s="375">
        <f t="shared" si="3568"/>
        <v>0</v>
      </c>
      <c r="EA982" s="375">
        <f t="shared" si="3569"/>
        <v>1</v>
      </c>
      <c r="EB982" s="375">
        <f t="shared" si="3570"/>
        <v>0</v>
      </c>
      <c r="EC982" s="375">
        <f t="shared" si="3571"/>
        <v>0</v>
      </c>
      <c r="ED982" s="375">
        <f t="shared" si="3572"/>
        <v>1</v>
      </c>
      <c r="EE982" s="375">
        <f t="shared" si="3573"/>
        <v>0</v>
      </c>
      <c r="EF982" s="375">
        <f t="shared" si="3574"/>
        <v>0</v>
      </c>
      <c r="EG982" s="375">
        <f t="shared" si="3575"/>
        <v>1</v>
      </c>
      <c r="EH982" s="375">
        <f t="shared" si="3576"/>
        <v>0</v>
      </c>
      <c r="EI982" s="375">
        <f t="shared" si="3577"/>
        <v>0</v>
      </c>
      <c r="EJ982" s="375">
        <f t="shared" si="3578"/>
        <v>1</v>
      </c>
      <c r="EK982" s="375">
        <f t="shared" si="3579"/>
        <v>0</v>
      </c>
      <c r="EL982" s="375">
        <f t="shared" si="3580"/>
        <v>0</v>
      </c>
      <c r="EM982" s="375">
        <f t="shared" si="3581"/>
        <v>1</v>
      </c>
      <c r="EN982" s="375">
        <f t="shared" si="3582"/>
        <v>0</v>
      </c>
      <c r="EO982" s="375">
        <f t="shared" si="3583"/>
        <v>0</v>
      </c>
      <c r="EP982" s="375">
        <f t="shared" si="3584"/>
        <v>1</v>
      </c>
      <c r="EQ982" s="375">
        <f t="shared" si="3585"/>
        <v>0</v>
      </c>
      <c r="ER982" s="375">
        <f t="shared" si="3586"/>
        <v>0</v>
      </c>
      <c r="ES982" s="375">
        <f t="shared" si="3587"/>
        <v>1</v>
      </c>
      <c r="ET982" s="375">
        <f t="shared" si="3588"/>
        <v>0</v>
      </c>
      <c r="EU982" s="375">
        <f t="shared" si="3589"/>
        <v>0</v>
      </c>
      <c r="EV982" s="375">
        <f t="shared" si="3590"/>
        <v>1</v>
      </c>
      <c r="EW982" s="375">
        <f t="shared" si="3591"/>
        <v>0</v>
      </c>
      <c r="EX982" s="375">
        <f t="shared" si="3592"/>
        <v>0</v>
      </c>
      <c r="EY982" s="375">
        <f t="shared" si="3593"/>
        <v>1</v>
      </c>
      <c r="EZ982" s="375">
        <f t="shared" si="3594"/>
        <v>0</v>
      </c>
      <c r="FA982" s="375">
        <f t="shared" si="3595"/>
        <v>0</v>
      </c>
      <c r="FB982" s="375">
        <f t="shared" si="3596"/>
        <v>1</v>
      </c>
      <c r="FC982" s="375">
        <f t="shared" si="3597"/>
        <v>0</v>
      </c>
      <c r="FD982" s="375">
        <f t="shared" si="3598"/>
        <v>0</v>
      </c>
      <c r="FE982" s="376"/>
      <c r="FF982" s="372"/>
      <c r="FG982" s="372"/>
      <c r="FH982" s="372"/>
      <c r="FI982" s="372"/>
      <c r="FJ982" s="372"/>
      <c r="FK982" s="372"/>
      <c r="FL982" s="372"/>
      <c r="FM982" s="372"/>
      <c r="FN982" s="372"/>
      <c r="FO982" s="372"/>
      <c r="FP982" s="372"/>
      <c r="FQ982" s="372"/>
      <c r="FR982" s="372"/>
      <c r="FS982" s="372"/>
      <c r="FT982" s="372"/>
      <c r="FU982" s="372"/>
      <c r="FV982" s="372"/>
      <c r="FW982" s="372"/>
      <c r="FX982" s="372"/>
      <c r="FY982" s="372"/>
      <c r="FZ982" s="372"/>
      <c r="GA982" s="372"/>
      <c r="GB982" s="372"/>
      <c r="GC982" s="372"/>
      <c r="GD982" s="372"/>
      <c r="GE982" s="372"/>
      <c r="GF982" s="372"/>
      <c r="GG982" s="372"/>
      <c r="GH982" s="372"/>
      <c r="GI982" s="372"/>
      <c r="GJ982" s="372"/>
      <c r="GK982" s="372"/>
      <c r="GL982" s="372"/>
      <c r="GM982" s="372"/>
      <c r="GN982" s="372"/>
      <c r="GO982" s="372"/>
      <c r="GP982" s="372"/>
      <c r="GQ982" s="372"/>
      <c r="GR982" s="372"/>
      <c r="GS982" s="372"/>
      <c r="GT982" s="372"/>
      <c r="GU982" s="372"/>
      <c r="GV982" s="372"/>
      <c r="GW982" s="372"/>
      <c r="GX982" s="372"/>
      <c r="GY982" s="372"/>
      <c r="GZ982" s="372"/>
      <c r="HA982" s="372"/>
      <c r="HB982" s="372"/>
      <c r="HC982" s="372"/>
    </row>
    <row r="983" spans="1:211" s="373" customFormat="1" ht="15" hidden="1" customHeight="1" outlineLevel="1" x14ac:dyDescent="0.2">
      <c r="A983" s="366">
        <f>SWDATA!O968</f>
        <v>0</v>
      </c>
      <c r="B983" s="366">
        <f>SWDATA!M968</f>
        <v>0</v>
      </c>
      <c r="C983" s="351">
        <f>IF(AND(SWDATA!M968=1,SWDATA!Q968="promotions"),SWDATA!P968,0)</f>
        <v>0</v>
      </c>
      <c r="D983" s="367">
        <f>ROW(SWDATA!M968)</f>
        <v>968</v>
      </c>
      <c r="E983" s="368">
        <f t="shared" si="3602"/>
        <v>0</v>
      </c>
      <c r="F983" s="369">
        <f t="shared" si="3515"/>
        <v>1</v>
      </c>
      <c r="G983" s="366" t="str">
        <f t="shared" si="3516"/>
        <v/>
      </c>
      <c r="H983" s="370"/>
      <c r="J983" s="238">
        <f t="shared" si="3517"/>
        <v>0</v>
      </c>
      <c r="K983" s="239" t="str">
        <f t="shared" si="3518"/>
        <v/>
      </c>
      <c r="L983" s="342"/>
      <c r="M983" s="345"/>
      <c r="N983" s="340" t="str">
        <f>IF(LEN(SWDATA!F968)=0,"",N982)</f>
        <v/>
      </c>
      <c r="O983" s="296" t="str">
        <f>IF(LEN(SWDATA!G968)=0,"",O982)</f>
        <v/>
      </c>
      <c r="P983" s="297" t="str">
        <f>IF(LEN(SWDATA!C968)=0,"",SWDATA!C968)</f>
        <v/>
      </c>
      <c r="Q983" s="312" t="str">
        <f t="shared" si="3519"/>
        <v/>
      </c>
      <c r="R983" s="223" t="s">
        <v>261</v>
      </c>
      <c r="S983" s="224" t="s">
        <v>485</v>
      </c>
      <c r="T983" s="224"/>
      <c r="U983" s="264" t="s">
        <v>609</v>
      </c>
      <c r="V983" s="205" t="s">
        <v>221</v>
      </c>
      <c r="W983" s="266">
        <f>IF(OR(Is_Loading,LEN($A983)=0),"",SWDATA!P968)</f>
        <v>0</v>
      </c>
      <c r="X983" s="267">
        <f>IF(OR(Is_Loading,LEN($A983)=0),"",SWDATA!Q968)</f>
        <v>0</v>
      </c>
      <c r="Y983" s="267">
        <f>IF(OR(Is_Loading,LEN($A983)=0),"",SWDATA!R968)</f>
        <v>0</v>
      </c>
      <c r="Z983" s="266" t="str">
        <f t="shared" si="3603"/>
        <v/>
      </c>
      <c r="AA983" s="266">
        <f>IF(OR(Is_Loading,LEN($A983)=0),"",SWDATA!T968)</f>
        <v>0</v>
      </c>
      <c r="AB983" s="267">
        <f>IF(OR(Is_Loading,LEN($A983)=0),"",SWDATA!U968)</f>
        <v>0</v>
      </c>
      <c r="AC983" s="267">
        <f>IF(OR(Is_Loading,LEN($A983)=0),"",SWDATA!V968)</f>
        <v>0</v>
      </c>
      <c r="AD983" s="266" t="str">
        <f t="shared" si="3520"/>
        <v/>
      </c>
      <c r="AE983" s="266">
        <f>IF(OR(Is_Loading,LEN($A983)=0),"",SWDATA!X968)</f>
        <v>0</v>
      </c>
      <c r="AF983" s="267">
        <f>IF(OR(Is_Loading,LEN($A983)=0),"",SWDATA!Y968)</f>
        <v>0</v>
      </c>
      <c r="AG983" s="267">
        <f>IF(OR(Is_Loading,LEN($A983)=0),"",SWDATA!Z968)</f>
        <v>0</v>
      </c>
      <c r="AH983" s="266" t="str">
        <f t="shared" si="3521"/>
        <v/>
      </c>
      <c r="AI983" s="266">
        <f>IF(OR(Is_Loading,LEN($A983)=0),"",SWDATA!AB968)</f>
        <v>0</v>
      </c>
      <c r="AJ983" s="267">
        <f>IF(OR(Is_Loading,LEN($A983)=0),"",SWDATA!AC968)</f>
        <v>0</v>
      </c>
      <c r="AK983" s="267">
        <f>IF(OR(Is_Loading,LEN($A983)=0),"",SWDATA!AD968)</f>
        <v>0</v>
      </c>
      <c r="AL983" s="266" t="str">
        <f t="shared" si="3522"/>
        <v/>
      </c>
      <c r="AM983" s="266">
        <f>IF(OR(Is_Loading,LEN($A983)=0),"",SWDATA!AF968)</f>
        <v>0</v>
      </c>
      <c r="AN983" s="267">
        <f>IF(OR(Is_Loading,LEN($A983)=0),"",SWDATA!AG968)</f>
        <v>0</v>
      </c>
      <c r="AO983" s="323">
        <f>IF(OR(Is_Loading,LEN($A983)=0),"",SWDATA!AH968)</f>
        <v>0</v>
      </c>
      <c r="AP983" s="320" t="str">
        <f t="shared" si="3523"/>
        <v/>
      </c>
      <c r="AQ983" s="266">
        <f>IF(OR(Is_Loading,LEN($A983)=0),"",SWDATA!AJ968)</f>
        <v>0</v>
      </c>
      <c r="AR983" s="267">
        <f>IF(OR(Is_Loading,LEN($A983)=0),"",SWDATA!AK968)</f>
        <v>0</v>
      </c>
      <c r="AS983" s="267">
        <f>IF(OR(Is_Loading,LEN($A983)=0),"",SWDATA!AL968)</f>
        <v>0</v>
      </c>
      <c r="AT983" s="266" t="str">
        <f t="shared" si="3524"/>
        <v/>
      </c>
      <c r="AU983" s="266">
        <f>IF(OR(Is_Loading,LEN($A983)=0),"",SWDATA!AN968)</f>
        <v>0</v>
      </c>
      <c r="AV983" s="267">
        <f>IF(OR(Is_Loading,LEN($A983)=0),"",SWDATA!AO968)</f>
        <v>0</v>
      </c>
      <c r="AW983" s="267">
        <f>IF(OR(Is_Loading,LEN($A983)=0),"",SWDATA!AP968)</f>
        <v>0</v>
      </c>
      <c r="AX983" s="266" t="str">
        <f t="shared" si="3525"/>
        <v/>
      </c>
      <c r="AY983" s="266">
        <f>IF(OR(Is_Loading,LEN($A983)=0),"",SWDATA!AR968)</f>
        <v>0</v>
      </c>
      <c r="AZ983" s="267">
        <f>IF(OR(Is_Loading,LEN($A983)=0),"",SWDATA!AS968)</f>
        <v>0</v>
      </c>
      <c r="BA983" s="267">
        <f>IF(OR(Is_Loading,LEN($A983)=0),"",SWDATA!AT968)</f>
        <v>0</v>
      </c>
      <c r="BB983" s="266" t="str">
        <f t="shared" si="3526"/>
        <v/>
      </c>
      <c r="BC983" s="266">
        <f>IF(OR(Is_Loading,LEN($A983)=0),"",SWDATA!AV968)</f>
        <v>0</v>
      </c>
      <c r="BD983" s="267">
        <f>IF(OR(Is_Loading,LEN($A983)=0),"",SWDATA!AW968)</f>
        <v>0</v>
      </c>
      <c r="BE983" s="323">
        <f>IF(OR(Is_Loading,LEN($A983)=0),"",SWDATA!AX968)</f>
        <v>0</v>
      </c>
      <c r="BF983" s="320" t="str">
        <f t="shared" si="3527"/>
        <v/>
      </c>
      <c r="BG983" s="11"/>
      <c r="BH983" s="11"/>
      <c r="BI983" s="11"/>
      <c r="BJ983" s="11"/>
      <c r="BK983" s="11"/>
      <c r="BL983" s="11"/>
      <c r="BM983" s="11"/>
      <c r="BN983" s="11"/>
      <c r="BO983" s="11"/>
      <c r="BP983" s="11"/>
      <c r="BQ983" s="11"/>
      <c r="BR983" s="11"/>
      <c r="BS983" s="11"/>
      <c r="BT983" s="11"/>
      <c r="BU983" s="11"/>
      <c r="BV983" s="11"/>
      <c r="BW983" s="11"/>
      <c r="BX983" s="11"/>
      <c r="BY983" s="11"/>
      <c r="BZ983" s="11"/>
      <c r="CA983" s="11"/>
      <c r="CB983" s="11"/>
      <c r="CC983" s="11"/>
      <c r="CD983" s="11"/>
      <c r="CE983" s="11"/>
      <c r="CF983" s="11"/>
      <c r="CG983" s="11"/>
      <c r="CH983" s="11"/>
      <c r="CI983" s="11"/>
      <c r="CJ983" s="11"/>
      <c r="CK983" s="11"/>
      <c r="CL983" s="11"/>
      <c r="CM983" s="11"/>
      <c r="CN983" s="351"/>
      <c r="CO983" s="351"/>
      <c r="CP983" s="351"/>
      <c r="CQ983" s="351"/>
      <c r="CR983" s="351"/>
      <c r="CS983" s="351"/>
      <c r="CT983" s="351"/>
      <c r="CU983" s="351"/>
      <c r="CV983" s="351"/>
      <c r="CW983" s="351"/>
      <c r="CX983" s="351"/>
      <c r="CY983" s="351"/>
      <c r="CZ983" s="351"/>
      <c r="DA983" s="351"/>
      <c r="DB983" s="351"/>
      <c r="DC983" s="351"/>
      <c r="DD983" s="351"/>
      <c r="DE983" s="351"/>
      <c r="DF983" s="351"/>
      <c r="DG983" s="351"/>
      <c r="DH983" s="351"/>
      <c r="DI983" s="351"/>
      <c r="DJ983" s="351"/>
      <c r="DK983" s="351"/>
      <c r="DL983" s="351"/>
      <c r="DM983" s="351"/>
      <c r="DN983" s="351"/>
      <c r="DS983" s="372"/>
      <c r="DT983" s="374"/>
      <c r="DU983" s="375"/>
      <c r="DV983" s="375"/>
      <c r="DW983" s="375"/>
      <c r="DX983" s="375">
        <v>1</v>
      </c>
      <c r="DY983" s="375">
        <f t="shared" si="3567"/>
        <v>0</v>
      </c>
      <c r="DZ983" s="375">
        <f t="shared" si="3568"/>
        <v>0</v>
      </c>
      <c r="EA983" s="375">
        <f t="shared" si="3569"/>
        <v>1</v>
      </c>
      <c r="EB983" s="375">
        <f t="shared" si="3570"/>
        <v>0</v>
      </c>
      <c r="EC983" s="375">
        <f t="shared" si="3571"/>
        <v>0</v>
      </c>
      <c r="ED983" s="375">
        <f t="shared" si="3572"/>
        <v>1</v>
      </c>
      <c r="EE983" s="375">
        <f t="shared" si="3573"/>
        <v>0</v>
      </c>
      <c r="EF983" s="375">
        <f t="shared" si="3574"/>
        <v>0</v>
      </c>
      <c r="EG983" s="375">
        <f t="shared" si="3575"/>
        <v>1</v>
      </c>
      <c r="EH983" s="375">
        <f t="shared" si="3576"/>
        <v>0</v>
      </c>
      <c r="EI983" s="375">
        <f t="shared" si="3577"/>
        <v>0</v>
      </c>
      <c r="EJ983" s="375">
        <f t="shared" si="3578"/>
        <v>1</v>
      </c>
      <c r="EK983" s="375">
        <f t="shared" si="3579"/>
        <v>0</v>
      </c>
      <c r="EL983" s="375">
        <f t="shared" si="3580"/>
        <v>0</v>
      </c>
      <c r="EM983" s="375">
        <f t="shared" si="3581"/>
        <v>1</v>
      </c>
      <c r="EN983" s="375">
        <f t="shared" si="3582"/>
        <v>0</v>
      </c>
      <c r="EO983" s="375">
        <f t="shared" si="3583"/>
        <v>0</v>
      </c>
      <c r="EP983" s="375">
        <f t="shared" si="3584"/>
        <v>1</v>
      </c>
      <c r="EQ983" s="375">
        <f t="shared" si="3585"/>
        <v>0</v>
      </c>
      <c r="ER983" s="375">
        <f t="shared" si="3586"/>
        <v>0</v>
      </c>
      <c r="ES983" s="375">
        <f t="shared" si="3587"/>
        <v>1</v>
      </c>
      <c r="ET983" s="375">
        <f t="shared" si="3588"/>
        <v>0</v>
      </c>
      <c r="EU983" s="375">
        <f t="shared" si="3589"/>
        <v>0</v>
      </c>
      <c r="EV983" s="375">
        <f t="shared" si="3590"/>
        <v>1</v>
      </c>
      <c r="EW983" s="375">
        <f t="shared" si="3591"/>
        <v>0</v>
      </c>
      <c r="EX983" s="375">
        <f t="shared" si="3592"/>
        <v>0</v>
      </c>
      <c r="EY983" s="375">
        <f t="shared" si="3593"/>
        <v>1</v>
      </c>
      <c r="EZ983" s="375">
        <f t="shared" si="3594"/>
        <v>0</v>
      </c>
      <c r="FA983" s="375">
        <f t="shared" si="3595"/>
        <v>0</v>
      </c>
      <c r="FB983" s="375">
        <f t="shared" si="3596"/>
        <v>1</v>
      </c>
      <c r="FC983" s="375">
        <f t="shared" si="3597"/>
        <v>0</v>
      </c>
      <c r="FD983" s="375">
        <f t="shared" si="3598"/>
        <v>0</v>
      </c>
      <c r="FE983" s="376"/>
      <c r="FF983" s="372"/>
      <c r="FG983" s="372"/>
      <c r="FH983" s="372"/>
      <c r="FI983" s="372"/>
      <c r="FJ983" s="372"/>
      <c r="FK983" s="372"/>
      <c r="FL983" s="372"/>
      <c r="FM983" s="372"/>
      <c r="FN983" s="372"/>
      <c r="FO983" s="372"/>
      <c r="FP983" s="372"/>
      <c r="FQ983" s="372"/>
      <c r="FR983" s="372"/>
      <c r="FS983" s="372"/>
      <c r="FT983" s="372"/>
      <c r="FU983" s="372"/>
      <c r="FV983" s="372"/>
      <c r="FW983" s="372"/>
      <c r="FX983" s="372"/>
      <c r="FY983" s="372"/>
      <c r="FZ983" s="372"/>
      <c r="GA983" s="372"/>
      <c r="GB983" s="372"/>
      <c r="GC983" s="372"/>
      <c r="GD983" s="372"/>
      <c r="GE983" s="372"/>
      <c r="GF983" s="372"/>
      <c r="GG983" s="372"/>
      <c r="GH983" s="372"/>
      <c r="GI983" s="372"/>
      <c r="GJ983" s="372"/>
      <c r="GK983" s="372"/>
      <c r="GL983" s="372"/>
      <c r="GM983" s="372"/>
      <c r="GN983" s="372"/>
      <c r="GO983" s="372"/>
      <c r="GP983" s="372"/>
      <c r="GQ983" s="372"/>
      <c r="GR983" s="372"/>
      <c r="GS983" s="372"/>
      <c r="GT983" s="372"/>
      <c r="GU983" s="372"/>
      <c r="GV983" s="372"/>
      <c r="GW983" s="372"/>
      <c r="GX983" s="372"/>
      <c r="GY983" s="372"/>
      <c r="GZ983" s="372"/>
      <c r="HA983" s="372"/>
      <c r="HB983" s="372"/>
      <c r="HC983" s="372"/>
    </row>
    <row r="984" spans="1:211" s="373" customFormat="1" ht="15" hidden="1" customHeight="1" outlineLevel="1" x14ac:dyDescent="0.2">
      <c r="A984" s="366">
        <f>SWDATA!O969</f>
        <v>0</v>
      </c>
      <c r="B984" s="366">
        <f>SWDATA!M969</f>
        <v>0</v>
      </c>
      <c r="C984" s="351">
        <f>IF(AND(SWDATA!M969=1,SWDATA!Q969="promotions"),SWDATA!P969,0)</f>
        <v>0</v>
      </c>
      <c r="D984" s="371">
        <f>ROW(SWDATA!M969)</f>
        <v>969</v>
      </c>
      <c r="E984" s="368">
        <f ca="1">IF(AND(B984=1,UPPER(HLOOKUP(D984,'Metrics &amp; Attributes View'!$13:$31,19,0))&lt;&gt;"SBOM"),1,0)</f>
        <v>0</v>
      </c>
      <c r="F984" s="369">
        <f t="shared" si="3515"/>
        <v>1</v>
      </c>
      <c r="G984" s="366" t="str">
        <f t="shared" si="3516"/>
        <v/>
      </c>
      <c r="H984" s="370"/>
      <c r="J984" s="238">
        <f t="shared" si="3517"/>
        <v>0</v>
      </c>
      <c r="K984" s="239" t="str">
        <f t="shared" si="3518"/>
        <v/>
      </c>
      <c r="L984" s="342"/>
      <c r="M984" s="345"/>
      <c r="N984" s="340" t="str">
        <f>IF(LEN(SWDATA!F969)=0,"",N983)</f>
        <v/>
      </c>
      <c r="O984" s="296" t="str">
        <f>IF(LEN(SWDATA!G969)=0,"",O983)</f>
        <v/>
      </c>
      <c r="P984" s="297" t="str">
        <f>IF(LEN(SWDATA!C969)=0,"",SWDATA!C969)</f>
        <v/>
      </c>
      <c r="Q984" s="312" t="str">
        <f t="shared" si="3519"/>
        <v/>
      </c>
      <c r="R984" s="223" t="s">
        <v>262</v>
      </c>
      <c r="S984" s="224"/>
      <c r="T984" s="224"/>
      <c r="U984" s="264" t="s">
        <v>627</v>
      </c>
      <c r="V984" s="205" t="s">
        <v>221</v>
      </c>
      <c r="W984" s="266">
        <f>IF(OR(Is_Loading,LEN($A984)=0),"",SWDATA!P969)</f>
        <v>0</v>
      </c>
      <c r="X984" s="267">
        <f>IF(OR(Is_Loading,LEN($A984)=0),"",SWDATA!Q969)</f>
        <v>0</v>
      </c>
      <c r="Y984" s="267">
        <f>IF(OR(Is_Loading,LEN($A984)=0),"",SWDATA!R969)</f>
        <v>0</v>
      </c>
      <c r="Z984" s="266" t="str">
        <f t="shared" si="3603"/>
        <v/>
      </c>
      <c r="AA984" s="266">
        <f>IF(OR(Is_Loading,LEN($A984)=0),"",SWDATA!T969)</f>
        <v>0</v>
      </c>
      <c r="AB984" s="267">
        <f>IF(OR(Is_Loading,LEN($A984)=0),"",SWDATA!U969)</f>
        <v>0</v>
      </c>
      <c r="AC984" s="267">
        <f>IF(OR(Is_Loading,LEN($A984)=0),"",SWDATA!V969)</f>
        <v>0</v>
      </c>
      <c r="AD984" s="266" t="str">
        <f t="shared" si="3520"/>
        <v/>
      </c>
      <c r="AE984" s="266">
        <f>IF(OR(Is_Loading,LEN($A984)=0),"",SWDATA!X969)</f>
        <v>0</v>
      </c>
      <c r="AF984" s="267">
        <f>IF(OR(Is_Loading,LEN($A984)=0),"",SWDATA!Y969)</f>
        <v>0</v>
      </c>
      <c r="AG984" s="267">
        <f>IF(OR(Is_Loading,LEN($A984)=0),"",SWDATA!Z969)</f>
        <v>0</v>
      </c>
      <c r="AH984" s="266" t="str">
        <f t="shared" si="3521"/>
        <v/>
      </c>
      <c r="AI984" s="266">
        <f>IF(OR(Is_Loading,LEN($A984)=0),"",SWDATA!AB969)</f>
        <v>0</v>
      </c>
      <c r="AJ984" s="267">
        <f>IF(OR(Is_Loading,LEN($A984)=0),"",SWDATA!AC969)</f>
        <v>0</v>
      </c>
      <c r="AK984" s="267">
        <f>IF(OR(Is_Loading,LEN($A984)=0),"",SWDATA!AD969)</f>
        <v>0</v>
      </c>
      <c r="AL984" s="266" t="str">
        <f t="shared" si="3522"/>
        <v/>
      </c>
      <c r="AM984" s="266">
        <f>IF(OR(Is_Loading,LEN($A984)=0),"",SWDATA!AF969)</f>
        <v>0</v>
      </c>
      <c r="AN984" s="267">
        <f>IF(OR(Is_Loading,LEN($A984)=0),"",SWDATA!AG969)</f>
        <v>0</v>
      </c>
      <c r="AO984" s="323">
        <f>IF(OR(Is_Loading,LEN($A984)=0),"",SWDATA!AH969)</f>
        <v>0</v>
      </c>
      <c r="AP984" s="320" t="str">
        <f t="shared" si="3523"/>
        <v/>
      </c>
      <c r="AQ984" s="266">
        <f>IF(OR(Is_Loading,LEN($A984)=0),"",SWDATA!AJ969)</f>
        <v>0</v>
      </c>
      <c r="AR984" s="267">
        <f>IF(OR(Is_Loading,LEN($A984)=0),"",SWDATA!AK969)</f>
        <v>0</v>
      </c>
      <c r="AS984" s="267">
        <f>IF(OR(Is_Loading,LEN($A984)=0),"",SWDATA!AL969)</f>
        <v>0</v>
      </c>
      <c r="AT984" s="266" t="str">
        <f t="shared" si="3524"/>
        <v/>
      </c>
      <c r="AU984" s="266">
        <f>IF(OR(Is_Loading,LEN($A984)=0),"",SWDATA!AN969)</f>
        <v>0</v>
      </c>
      <c r="AV984" s="267">
        <f>IF(OR(Is_Loading,LEN($A984)=0),"",SWDATA!AO969)</f>
        <v>0</v>
      </c>
      <c r="AW984" s="267">
        <f>IF(OR(Is_Loading,LEN($A984)=0),"",SWDATA!AP969)</f>
        <v>0</v>
      </c>
      <c r="AX984" s="266" t="str">
        <f t="shared" si="3525"/>
        <v/>
      </c>
      <c r="AY984" s="266">
        <f>IF(OR(Is_Loading,LEN($A984)=0),"",SWDATA!AR969)</f>
        <v>0</v>
      </c>
      <c r="AZ984" s="267">
        <f>IF(OR(Is_Loading,LEN($A984)=0),"",SWDATA!AS969)</f>
        <v>0</v>
      </c>
      <c r="BA984" s="267">
        <f>IF(OR(Is_Loading,LEN($A984)=0),"",SWDATA!AT969)</f>
        <v>0</v>
      </c>
      <c r="BB984" s="266" t="str">
        <f t="shared" si="3526"/>
        <v/>
      </c>
      <c r="BC984" s="266">
        <f>IF(OR(Is_Loading,LEN($A984)=0),"",SWDATA!AV969)</f>
        <v>0</v>
      </c>
      <c r="BD984" s="267">
        <f>IF(OR(Is_Loading,LEN($A984)=0),"",SWDATA!AW969)</f>
        <v>0</v>
      </c>
      <c r="BE984" s="323">
        <f>IF(OR(Is_Loading,LEN($A984)=0),"",SWDATA!AX969)</f>
        <v>0</v>
      </c>
      <c r="BF984" s="332" t="str">
        <f t="shared" si="3527"/>
        <v/>
      </c>
      <c r="BG984" s="11"/>
      <c r="BH984" s="11"/>
      <c r="BI984" s="11"/>
      <c r="BJ984" s="11"/>
      <c r="BK984" s="11"/>
      <c r="BL984" s="11"/>
      <c r="BM984" s="11"/>
      <c r="BN984" s="11"/>
      <c r="BO984" s="11"/>
      <c r="BP984" s="11"/>
      <c r="BQ984" s="11"/>
      <c r="BR984" s="11"/>
      <c r="BS984" s="11"/>
      <c r="BT984" s="11"/>
      <c r="BU984" s="11"/>
      <c r="BV984" s="11"/>
      <c r="BW984" s="11"/>
      <c r="BX984" s="11"/>
      <c r="BY984" s="11"/>
      <c r="BZ984" s="11"/>
      <c r="CA984" s="11"/>
      <c r="CB984" s="11"/>
      <c r="CC984" s="11"/>
      <c r="CD984" s="11"/>
      <c r="CE984" s="11"/>
      <c r="CF984" s="11"/>
      <c r="CG984" s="11"/>
      <c r="CH984" s="11"/>
      <c r="CI984" s="11"/>
      <c r="CJ984" s="11"/>
      <c r="CK984" s="11"/>
      <c r="CL984" s="11"/>
      <c r="CM984" s="11"/>
      <c r="CN984" s="351"/>
      <c r="CO984" s="351"/>
      <c r="CP984" s="351"/>
      <c r="CQ984" s="351"/>
      <c r="CR984" s="351"/>
      <c r="CS984" s="351"/>
      <c r="CT984" s="351"/>
      <c r="CU984" s="351"/>
      <c r="CV984" s="351"/>
      <c r="CW984" s="351"/>
      <c r="CX984" s="351"/>
      <c r="CY984" s="351"/>
      <c r="CZ984" s="351"/>
      <c r="DA984" s="351"/>
      <c r="DB984" s="351"/>
      <c r="DC984" s="351"/>
      <c r="DD984" s="351"/>
      <c r="DE984" s="351"/>
      <c r="DF984" s="351"/>
      <c r="DG984" s="351"/>
      <c r="DH984" s="351"/>
      <c r="DI984" s="351"/>
      <c r="DJ984" s="351"/>
      <c r="DK984" s="351"/>
      <c r="DL984" s="351"/>
      <c r="DM984" s="351"/>
      <c r="DN984" s="351"/>
      <c r="DS984" s="372"/>
      <c r="DT984" s="374"/>
      <c r="DU984" s="375"/>
      <c r="DV984" s="375"/>
      <c r="DW984" s="375"/>
      <c r="DX984" s="375">
        <v>1</v>
      </c>
      <c r="DY984" s="375">
        <f t="shared" si="3567"/>
        <v>0</v>
      </c>
      <c r="DZ984" s="375">
        <f t="shared" si="3568"/>
        <v>0</v>
      </c>
      <c r="EA984" s="375">
        <f t="shared" si="3569"/>
        <v>1</v>
      </c>
      <c r="EB984" s="375">
        <f t="shared" si="3570"/>
        <v>0</v>
      </c>
      <c r="EC984" s="375">
        <f t="shared" si="3571"/>
        <v>0</v>
      </c>
      <c r="ED984" s="375">
        <f t="shared" si="3572"/>
        <v>1</v>
      </c>
      <c r="EE984" s="375">
        <f t="shared" si="3573"/>
        <v>0</v>
      </c>
      <c r="EF984" s="375">
        <f t="shared" si="3574"/>
        <v>0</v>
      </c>
      <c r="EG984" s="375">
        <f t="shared" si="3575"/>
        <v>1</v>
      </c>
      <c r="EH984" s="375">
        <f t="shared" si="3576"/>
        <v>0</v>
      </c>
      <c r="EI984" s="375">
        <f t="shared" si="3577"/>
        <v>0</v>
      </c>
      <c r="EJ984" s="375">
        <f t="shared" si="3578"/>
        <v>1</v>
      </c>
      <c r="EK984" s="375">
        <f t="shared" si="3579"/>
        <v>0</v>
      </c>
      <c r="EL984" s="375">
        <f t="shared" si="3580"/>
        <v>0</v>
      </c>
      <c r="EM984" s="375">
        <f t="shared" si="3581"/>
        <v>1</v>
      </c>
      <c r="EN984" s="375">
        <f t="shared" si="3582"/>
        <v>0</v>
      </c>
      <c r="EO984" s="375">
        <f t="shared" si="3583"/>
        <v>0</v>
      </c>
      <c r="EP984" s="375">
        <f t="shared" si="3584"/>
        <v>1</v>
      </c>
      <c r="EQ984" s="375">
        <f t="shared" si="3585"/>
        <v>0</v>
      </c>
      <c r="ER984" s="375">
        <f t="shared" si="3586"/>
        <v>0</v>
      </c>
      <c r="ES984" s="375">
        <f t="shared" si="3587"/>
        <v>1</v>
      </c>
      <c r="ET984" s="375">
        <f t="shared" si="3588"/>
        <v>0</v>
      </c>
      <c r="EU984" s="375">
        <f t="shared" si="3589"/>
        <v>0</v>
      </c>
      <c r="EV984" s="375">
        <f t="shared" si="3590"/>
        <v>1</v>
      </c>
      <c r="EW984" s="375">
        <f t="shared" si="3591"/>
        <v>0</v>
      </c>
      <c r="EX984" s="375">
        <f t="shared" si="3592"/>
        <v>0</v>
      </c>
      <c r="EY984" s="375">
        <f t="shared" si="3593"/>
        <v>1</v>
      </c>
      <c r="EZ984" s="375">
        <f t="shared" si="3594"/>
        <v>0</v>
      </c>
      <c r="FA984" s="375">
        <f t="shared" si="3595"/>
        <v>0</v>
      </c>
      <c r="FB984" s="375">
        <f t="shared" si="3596"/>
        <v>1</v>
      </c>
      <c r="FC984" s="375">
        <f t="shared" si="3597"/>
        <v>0</v>
      </c>
      <c r="FD984" s="375">
        <f t="shared" si="3598"/>
        <v>0</v>
      </c>
      <c r="FE984" s="376"/>
      <c r="FF984" s="372"/>
      <c r="FG984" s="372"/>
      <c r="FH984" s="372"/>
      <c r="FI984" s="372"/>
      <c r="FJ984" s="372"/>
      <c r="FK984" s="372"/>
      <c r="FL984" s="372"/>
      <c r="FM984" s="372"/>
      <c r="FN984" s="372"/>
      <c r="FO984" s="372"/>
      <c r="FP984" s="372"/>
      <c r="FQ984" s="372"/>
      <c r="FR984" s="372"/>
      <c r="FS984" s="372"/>
      <c r="FT984" s="372"/>
      <c r="FU984" s="372"/>
      <c r="FV984" s="372"/>
      <c r="FW984" s="372"/>
      <c r="FX984" s="372"/>
      <c r="FY984" s="372"/>
      <c r="FZ984" s="372"/>
      <c r="GA984" s="372"/>
      <c r="GB984" s="372"/>
      <c r="GC984" s="372"/>
      <c r="GD984" s="372"/>
      <c r="GE984" s="372"/>
      <c r="GF984" s="372"/>
      <c r="GG984" s="372"/>
      <c r="GH984" s="372"/>
      <c r="GI984" s="372"/>
      <c r="GJ984" s="372"/>
      <c r="GK984" s="372"/>
      <c r="GL984" s="372"/>
      <c r="GM984" s="372"/>
      <c r="GN984" s="372"/>
      <c r="GO984" s="372"/>
      <c r="GP984" s="372"/>
      <c r="GQ984" s="372"/>
      <c r="GR984" s="372"/>
      <c r="GS984" s="372"/>
      <c r="GT984" s="372"/>
      <c r="GU984" s="372"/>
      <c r="GV984" s="372"/>
      <c r="GW984" s="372"/>
      <c r="GX984" s="372"/>
      <c r="GY984" s="372"/>
      <c r="GZ984" s="372"/>
      <c r="HA984" s="372"/>
      <c r="HB984" s="372"/>
      <c r="HC984" s="372"/>
    </row>
    <row r="985" spans="1:211" s="373" customFormat="1" ht="15" customHeight="1" collapsed="1" thickTop="1" x14ac:dyDescent="0.2">
      <c r="A985" s="192">
        <f>SWDATA!O970</f>
        <v>0</v>
      </c>
      <c r="B985" s="192">
        <f>SWDATA!M970</f>
        <v>0</v>
      </c>
      <c r="C985" s="201">
        <f>IF(AND(SWDATA!M970=1,SWDATA!Q970="promotions"),SWDATA!P970,0)</f>
        <v>0</v>
      </c>
      <c r="D985" s="200">
        <f>ROW(SWDATA!M970)</f>
        <v>970</v>
      </c>
      <c r="E985" s="202">
        <f t="shared" ref="E985:E992" si="3604">B985</f>
        <v>0</v>
      </c>
      <c r="F985" s="203">
        <f t="shared" si="3515"/>
        <v>1</v>
      </c>
      <c r="G985" s="192" t="str">
        <f t="shared" si="3516"/>
        <v/>
      </c>
      <c r="H985" s="313"/>
      <c r="I985" s="390"/>
      <c r="J985" s="395">
        <f t="shared" si="3517"/>
        <v>0</v>
      </c>
      <c r="K985" s="396" t="str">
        <f t="shared" si="3518"/>
        <v/>
      </c>
      <c r="L985" s="397"/>
      <c r="M985" s="398"/>
      <c r="N985" s="399" t="str">
        <f>IF(LEN(SWDATA!F970)=0,"",IF(LEN(SWDATA!G970)=0,"",IF($O$12="ID",MID(SWDATA!G970,FIND("|",SWDATA!G970)+1,FIND("~~",SWDATA!G970)-FIND("|",SWDATA!G970)-1),IF($O$12="Desc",RIGHT(SWDATA!G970,LEN(SWDATA!G970)-FIND("~~",SWDATA!G970)-1),RIGHT(SWDATA!G970,LEN(SWDATA!G970)-FIND("|",SWDATA!G970))))))</f>
        <v/>
      </c>
      <c r="O985" s="400" t="str">
        <f>IF(LEN(SWDATA!G970)=0,"",IF(LEN(SWDATA!H970)=0,"",IF($O$12="ID",MID(SWDATA!H970,FIND("|",SWDATA!H970)+1,FIND("~~",SWDATA!H970)-FIND("|",SWDATA!H970)-1),IF($O$12="Desc",RIGHT(SWDATA!H970,LEN(SWDATA!H970)-FIND("~~",SWDATA!H970)-1),RIGHT(SWDATA!H970,LEN(SWDATA!H970)-FIND("|",SWDATA!H970))))))</f>
        <v/>
      </c>
      <c r="P985" s="401" t="str">
        <f>IF(LEN(SWDATA!C970)=0,"",SWDATA!C970)</f>
        <v/>
      </c>
      <c r="Q985" s="402" t="str">
        <f t="shared" si="3519"/>
        <v/>
      </c>
      <c r="R985" s="403" t="s">
        <v>575</v>
      </c>
      <c r="S985" s="404" t="s">
        <v>485</v>
      </c>
      <c r="T985" s="404"/>
      <c r="U985" s="405" t="s">
        <v>595</v>
      </c>
      <c r="V985" s="406" t="s">
        <v>221</v>
      </c>
      <c r="W985" s="407">
        <f>IF(OR(Is_Loading,LEN($A985)=0),"",SWDATA!P970)</f>
        <v>0</v>
      </c>
      <c r="X985" s="408">
        <f>IF(OR(Is_Loading,LEN($A985)=0),"",SWDATA!Q970)</f>
        <v>0</v>
      </c>
      <c r="Y985" s="408">
        <f>IF(OR(Is_Loading,LEN($A985)=0),"",SWDATA!R970)</f>
        <v>0</v>
      </c>
      <c r="Z985" s="407" t="str">
        <f t="shared" ref="Z985" si="3605">IF($A985=0,"",CHOOSE($F985,SUM(W985:Y985),SUM(W985:Y985)/3,Y985))</f>
        <v/>
      </c>
      <c r="AA985" s="407">
        <f>IF(OR(Is_Loading,LEN($A985)=0),"",SWDATA!T970)</f>
        <v>0</v>
      </c>
      <c r="AB985" s="408">
        <f>IF(OR(Is_Loading,LEN($A985)=0),"",SWDATA!U970)</f>
        <v>0</v>
      </c>
      <c r="AC985" s="408">
        <f>IF(OR(Is_Loading,LEN($A985)=0),"",SWDATA!V970)</f>
        <v>0</v>
      </c>
      <c r="AD985" s="407" t="str">
        <f t="shared" si="3520"/>
        <v/>
      </c>
      <c r="AE985" s="407">
        <f>IF(OR(Is_Loading,LEN($A985)=0),"",SWDATA!X970)</f>
        <v>0</v>
      </c>
      <c r="AF985" s="408">
        <f>IF(OR(Is_Loading,LEN($A985)=0),"",SWDATA!Y970)</f>
        <v>0</v>
      </c>
      <c r="AG985" s="408">
        <f>IF(OR(Is_Loading,LEN($A985)=0),"",SWDATA!Z970)</f>
        <v>0</v>
      </c>
      <c r="AH985" s="407" t="str">
        <f t="shared" si="3521"/>
        <v/>
      </c>
      <c r="AI985" s="407">
        <f>IF(OR(Is_Loading,LEN($A985)=0),"",SWDATA!AB970)</f>
        <v>0</v>
      </c>
      <c r="AJ985" s="408">
        <f>IF(OR(Is_Loading,LEN($A985)=0),"",SWDATA!AC970)</f>
        <v>0</v>
      </c>
      <c r="AK985" s="408">
        <f>IF(OR(Is_Loading,LEN($A985)=0),"",SWDATA!AD970)</f>
        <v>0</v>
      </c>
      <c r="AL985" s="407" t="str">
        <f t="shared" si="3522"/>
        <v/>
      </c>
      <c r="AM985" s="407">
        <f>IF(OR(Is_Loading,LEN($A985)=0),"",SWDATA!AF970)</f>
        <v>0</v>
      </c>
      <c r="AN985" s="408">
        <f>IF(OR(Is_Loading,LEN($A985)=0),"",SWDATA!AG970)</f>
        <v>0</v>
      </c>
      <c r="AO985" s="409">
        <f>IF(OR(Is_Loading,LEN($A985)=0),"",SWDATA!AH970)</f>
        <v>0</v>
      </c>
      <c r="AP985" s="410" t="str">
        <f t="shared" si="3523"/>
        <v/>
      </c>
      <c r="AQ985" s="407">
        <f>IF(OR(Is_Loading,LEN($A985)=0),"",SWDATA!AJ970)</f>
        <v>0</v>
      </c>
      <c r="AR985" s="408">
        <f>IF(OR(Is_Loading,LEN($A985)=0),"",SWDATA!AK970)</f>
        <v>0</v>
      </c>
      <c r="AS985" s="408">
        <f>IF(OR(Is_Loading,LEN($A985)=0),"",SWDATA!AL970)</f>
        <v>0</v>
      </c>
      <c r="AT985" s="407" t="str">
        <f t="shared" si="3524"/>
        <v/>
      </c>
      <c r="AU985" s="407">
        <f>IF(OR(Is_Loading,LEN($A985)=0),"",SWDATA!AN970)</f>
        <v>0</v>
      </c>
      <c r="AV985" s="408">
        <f>IF(OR(Is_Loading,LEN($A985)=0),"",SWDATA!AO970)</f>
        <v>0</v>
      </c>
      <c r="AW985" s="408">
        <f>IF(OR(Is_Loading,LEN($A985)=0),"",SWDATA!AP970)</f>
        <v>0</v>
      </c>
      <c r="AX985" s="407" t="str">
        <f t="shared" si="3525"/>
        <v/>
      </c>
      <c r="AY985" s="407">
        <f>IF(OR(Is_Loading,LEN($A985)=0),"",SWDATA!AR970)</f>
        <v>0</v>
      </c>
      <c r="AZ985" s="408">
        <f>IF(OR(Is_Loading,LEN($A985)=0),"",SWDATA!AS970)</f>
        <v>0</v>
      </c>
      <c r="BA985" s="408">
        <f>IF(OR(Is_Loading,LEN($A985)=0),"",SWDATA!AT970)</f>
        <v>0</v>
      </c>
      <c r="BB985" s="407" t="str">
        <f t="shared" si="3526"/>
        <v/>
      </c>
      <c r="BC985" s="407">
        <f>IF(OR(Is_Loading,LEN($A985)=0),"",SWDATA!AV970)</f>
        <v>0</v>
      </c>
      <c r="BD985" s="408">
        <f>IF(OR(Is_Loading,LEN($A985)=0),"",SWDATA!AW970)</f>
        <v>0</v>
      </c>
      <c r="BE985" s="409">
        <f>IF(OR(Is_Loading,LEN($A985)=0),"",SWDATA!AX970)</f>
        <v>0</v>
      </c>
      <c r="BF985" s="320" t="str">
        <f t="shared" si="3527"/>
        <v/>
      </c>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s="201"/>
      <c r="CO985" s="201"/>
      <c r="CP985" s="201"/>
      <c r="CQ985" s="201"/>
      <c r="CR985" s="201"/>
      <c r="CS985" s="201"/>
      <c r="CT985" s="201"/>
      <c r="CU985" s="201"/>
      <c r="CV985" s="201"/>
      <c r="CW985" s="201"/>
      <c r="CX985" s="201"/>
      <c r="CY985" s="201"/>
      <c r="CZ985" s="201"/>
      <c r="DA985" s="201"/>
      <c r="DB985" s="201"/>
      <c r="DC985" s="201"/>
      <c r="DD985" s="201"/>
      <c r="DE985" s="201"/>
      <c r="DF985" s="201"/>
      <c r="DG985" s="201"/>
      <c r="DH985" s="201"/>
      <c r="DI985" s="201"/>
      <c r="DJ985" s="201"/>
      <c r="DK985" s="201"/>
      <c r="DL985" s="201"/>
      <c r="DM985" s="201"/>
      <c r="DN985" s="201"/>
      <c r="DQ985" s="373">
        <f>'Metrics &amp; Attributes View'!N1010</f>
        <v>0</v>
      </c>
      <c r="DS985" s="372"/>
      <c r="DT985" s="374"/>
      <c r="DU985" s="375"/>
      <c r="DV985" s="375"/>
      <c r="DW985" s="375"/>
      <c r="DX985" s="375"/>
      <c r="DY985" s="375"/>
      <c r="DZ985" s="375"/>
      <c r="EA985" s="375"/>
      <c r="EB985" s="375"/>
      <c r="EC985" s="375"/>
      <c r="ED985" s="375"/>
      <c r="EE985" s="375"/>
      <c r="EF985" s="375"/>
      <c r="EG985" s="375"/>
      <c r="EH985" s="375"/>
      <c r="EI985" s="375"/>
      <c r="EJ985" s="375"/>
      <c r="EK985" s="375"/>
      <c r="EL985" s="375"/>
      <c r="EM985" s="375"/>
      <c r="EN985" s="375"/>
      <c r="EO985" s="375"/>
      <c r="EP985" s="375"/>
      <c r="EQ985" s="375"/>
      <c r="ER985" s="375"/>
      <c r="ES985" s="375"/>
      <c r="ET985" s="375"/>
      <c r="EU985" s="375"/>
      <c r="EV985" s="375"/>
      <c r="EW985" s="375"/>
      <c r="EX985" s="375"/>
      <c r="EY985" s="375"/>
      <c r="EZ985" s="375"/>
      <c r="FA985" s="375"/>
      <c r="FB985" s="375"/>
      <c r="FC985" s="375"/>
      <c r="FD985" s="375"/>
      <c r="FE985" s="376"/>
      <c r="FF985" s="372"/>
      <c r="FG985" s="372"/>
      <c r="FH985" s="372"/>
      <c r="FI985" s="372"/>
      <c r="FJ985" s="372"/>
      <c r="FK985" s="372"/>
      <c r="FL985" s="372"/>
      <c r="FM985" s="372"/>
      <c r="FN985" s="372"/>
      <c r="FO985" s="372"/>
      <c r="FP985" s="372"/>
      <c r="FQ985" s="372"/>
      <c r="FR985" s="372"/>
      <c r="FS985" s="372"/>
      <c r="FT985" s="372"/>
      <c r="FU985" s="372"/>
      <c r="FV985" s="372"/>
      <c r="FW985" s="372"/>
      <c r="FX985" s="372"/>
      <c r="FY985" s="372"/>
      <c r="FZ985" s="372"/>
      <c r="GA985" s="372"/>
      <c r="GB985" s="372"/>
      <c r="GC985" s="372"/>
      <c r="GD985" s="372"/>
      <c r="GE985" s="372"/>
      <c r="GF985" s="372"/>
      <c r="GG985" s="372"/>
      <c r="GH985" s="372"/>
      <c r="GI985" s="372"/>
      <c r="GJ985" s="372"/>
      <c r="GK985" s="372"/>
      <c r="GL985" s="372"/>
      <c r="GM985" s="372"/>
      <c r="GN985" s="372"/>
      <c r="GO985" s="372"/>
      <c r="GP985" s="372"/>
      <c r="GQ985" s="372"/>
      <c r="GR985" s="372"/>
      <c r="GS985" s="372"/>
      <c r="GT985" s="372"/>
      <c r="GU985" s="372"/>
      <c r="GV985" s="372"/>
      <c r="GW985" s="372"/>
      <c r="GX985" s="372"/>
      <c r="GY985" s="372"/>
      <c r="GZ985" s="372"/>
      <c r="HA985" s="372"/>
      <c r="HB985" s="372"/>
      <c r="HC985" s="372"/>
    </row>
    <row r="986" spans="1:211" s="373" customFormat="1" ht="15" customHeight="1" x14ac:dyDescent="0.2">
      <c r="A986" s="192">
        <f>SWDATA!O971</f>
        <v>0</v>
      </c>
      <c r="B986" s="192">
        <f>SWDATA!M971</f>
        <v>0</v>
      </c>
      <c r="C986" s="201">
        <f>IF(AND(SWDATA!M971=1,SWDATA!Q971="promotions"),SWDATA!P971,0)</f>
        <v>0</v>
      </c>
      <c r="D986" s="200">
        <f>ROW(SWDATA!M971)</f>
        <v>971</v>
      </c>
      <c r="E986" s="202">
        <f t="shared" si="3604"/>
        <v>0</v>
      </c>
      <c r="F986" s="203">
        <f t="shared" si="3515"/>
        <v>1</v>
      </c>
      <c r="G986" s="192" t="str">
        <f t="shared" si="3516"/>
        <v/>
      </c>
      <c r="H986" s="204"/>
      <c r="I986" s="390"/>
      <c r="J986" s="238">
        <f t="shared" si="3517"/>
        <v>0</v>
      </c>
      <c r="K986" s="239" t="str">
        <f t="shared" si="3518"/>
        <v/>
      </c>
      <c r="L986" s="342"/>
      <c r="M986" s="345"/>
      <c r="N986" s="340" t="str">
        <f>IF(LEN(SWDATA!F971)=0,"",N985)</f>
        <v/>
      </c>
      <c r="O986" s="296" t="str">
        <f>IF(LEN(SWDATA!G971)=0,"",O985)</f>
        <v/>
      </c>
      <c r="P986" s="297" t="str">
        <f>IF(LEN(SWDATA!C971)=0,"",SWDATA!C971)</f>
        <v/>
      </c>
      <c r="Q986" s="312" t="str">
        <f t="shared" si="3519"/>
        <v/>
      </c>
      <c r="R986" s="223" t="s">
        <v>575</v>
      </c>
      <c r="S986" s="224"/>
      <c r="T986" s="224"/>
      <c r="U986" s="265" t="s">
        <v>619</v>
      </c>
      <c r="V986" s="205" t="s">
        <v>221</v>
      </c>
      <c r="W986" s="266">
        <f>IF(OR(Is_Loading,LEN($A986)=0),"",SWDATA!P971)</f>
        <v>0</v>
      </c>
      <c r="X986" s="267">
        <f>IF(OR(Is_Loading,LEN($A986)=0),"",SWDATA!Q971)</f>
        <v>0</v>
      </c>
      <c r="Y986" s="267">
        <f>IF(OR(Is_Loading,LEN($A986)=0),"",SWDATA!R971)</f>
        <v>0</v>
      </c>
      <c r="Z986" s="266" t="str">
        <f t="shared" ref="Z986:Z987" si="3606">IF($A986=0,"",CHOOSE($F986,SUM(W986:Y986),SUM(W986:Y986)/3,Y986))</f>
        <v/>
      </c>
      <c r="AA986" s="266">
        <f>IF(OR(Is_Loading,LEN($A986)=0),"",SWDATA!T971)</f>
        <v>0</v>
      </c>
      <c r="AB986" s="267">
        <f>IF(OR(Is_Loading,LEN($A986)=0),"",SWDATA!U971)</f>
        <v>0</v>
      </c>
      <c r="AC986" s="267">
        <f>IF(OR(Is_Loading,LEN($A986)=0),"",SWDATA!V971)</f>
        <v>0</v>
      </c>
      <c r="AD986" s="266" t="str">
        <f t="shared" si="3520"/>
        <v/>
      </c>
      <c r="AE986" s="266">
        <f>IF(OR(Is_Loading,LEN($A986)=0),"",SWDATA!X971)</f>
        <v>0</v>
      </c>
      <c r="AF986" s="267">
        <f>IF(OR(Is_Loading,LEN($A986)=0),"",SWDATA!Y971)</f>
        <v>0</v>
      </c>
      <c r="AG986" s="267">
        <f>IF(OR(Is_Loading,LEN($A986)=0),"",SWDATA!Z971)</f>
        <v>0</v>
      </c>
      <c r="AH986" s="266" t="str">
        <f t="shared" si="3521"/>
        <v/>
      </c>
      <c r="AI986" s="266">
        <f>IF(OR(Is_Loading,LEN($A986)=0),"",SWDATA!AB971)</f>
        <v>0</v>
      </c>
      <c r="AJ986" s="267">
        <f>IF(OR(Is_Loading,LEN($A986)=0),"",SWDATA!AC971)</f>
        <v>0</v>
      </c>
      <c r="AK986" s="267">
        <f>IF(OR(Is_Loading,LEN($A986)=0),"",SWDATA!AD971)</f>
        <v>0</v>
      </c>
      <c r="AL986" s="266" t="str">
        <f t="shared" si="3522"/>
        <v/>
      </c>
      <c r="AM986" s="266">
        <f>IF(OR(Is_Loading,LEN($A986)=0),"",SWDATA!AF971)</f>
        <v>0</v>
      </c>
      <c r="AN986" s="267">
        <f>IF(OR(Is_Loading,LEN($A986)=0),"",SWDATA!AG971)</f>
        <v>0</v>
      </c>
      <c r="AO986" s="323">
        <f>IF(OR(Is_Loading,LEN($A986)=0),"",SWDATA!AH971)</f>
        <v>0</v>
      </c>
      <c r="AP986" s="320" t="str">
        <f t="shared" si="3523"/>
        <v/>
      </c>
      <c r="AQ986" s="266">
        <f>IF(OR(Is_Loading,LEN($A986)=0),"",SWDATA!AJ971)</f>
        <v>0</v>
      </c>
      <c r="AR986" s="267">
        <f>IF(OR(Is_Loading,LEN($A986)=0),"",SWDATA!AK971)</f>
        <v>0</v>
      </c>
      <c r="AS986" s="267">
        <f>IF(OR(Is_Loading,LEN($A986)=0),"",SWDATA!AL971)</f>
        <v>0</v>
      </c>
      <c r="AT986" s="266" t="str">
        <f t="shared" si="3524"/>
        <v/>
      </c>
      <c r="AU986" s="266">
        <f>IF(OR(Is_Loading,LEN($A986)=0),"",SWDATA!AN971)</f>
        <v>0</v>
      </c>
      <c r="AV986" s="267">
        <f>IF(OR(Is_Loading,LEN($A986)=0),"",SWDATA!AO971)</f>
        <v>0</v>
      </c>
      <c r="AW986" s="267">
        <f>IF(OR(Is_Loading,LEN($A986)=0),"",SWDATA!AP971)</f>
        <v>0</v>
      </c>
      <c r="AX986" s="266" t="str">
        <f t="shared" si="3525"/>
        <v/>
      </c>
      <c r="AY986" s="266">
        <f>IF(OR(Is_Loading,LEN($A986)=0),"",SWDATA!AR971)</f>
        <v>0</v>
      </c>
      <c r="AZ986" s="267">
        <f>IF(OR(Is_Loading,LEN($A986)=0),"",SWDATA!AS971)</f>
        <v>0</v>
      </c>
      <c r="BA986" s="267">
        <f>IF(OR(Is_Loading,LEN($A986)=0),"",SWDATA!AT971)</f>
        <v>0</v>
      </c>
      <c r="BB986" s="266" t="str">
        <f t="shared" si="3526"/>
        <v/>
      </c>
      <c r="BC986" s="266">
        <f>IF(OR(Is_Loading,LEN($A986)=0),"",SWDATA!AV971)</f>
        <v>0</v>
      </c>
      <c r="BD986" s="267">
        <f>IF(OR(Is_Loading,LEN($A986)=0),"",SWDATA!AW971)</f>
        <v>0</v>
      </c>
      <c r="BE986" s="323">
        <f>IF(OR(Is_Loading,LEN($A986)=0),"",SWDATA!AX971)</f>
        <v>0</v>
      </c>
      <c r="BF986" s="320" t="str">
        <f t="shared" si="3527"/>
        <v/>
      </c>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s="201"/>
      <c r="CO986" s="201"/>
      <c r="CP986" s="201"/>
      <c r="CQ986" s="201"/>
      <c r="CR986" s="201"/>
      <c r="CS986" s="201"/>
      <c r="CT986" s="201"/>
      <c r="CU986" s="201"/>
      <c r="CV986" s="201"/>
      <c r="CW986" s="201"/>
      <c r="CX986" s="201"/>
      <c r="CY986" s="201"/>
      <c r="CZ986" s="201"/>
      <c r="DA986" s="201"/>
      <c r="DB986" s="201"/>
      <c r="DC986" s="201"/>
      <c r="DD986" s="201"/>
      <c r="DE986" s="201"/>
      <c r="DF986" s="201"/>
      <c r="DG986" s="201"/>
      <c r="DH986" s="201"/>
      <c r="DI986" s="201"/>
      <c r="DJ986" s="201"/>
      <c r="DK986" s="201"/>
      <c r="DL986" s="201"/>
      <c r="DM986" s="201"/>
      <c r="DN986" s="201"/>
      <c r="DS986" s="372"/>
      <c r="DT986" s="372"/>
      <c r="DU986" s="375">
        <f t="shared" ref="DU986" si="3607">COLUMN(W984)</f>
        <v>23</v>
      </c>
      <c r="DV986" s="375">
        <f t="shared" ref="DV986" si="3608">SUM(DU986)+DV987+1</f>
        <v>24</v>
      </c>
      <c r="DW986" s="375">
        <f t="shared" ref="DW986" si="3609">SUM(DV986)+DW987+1</f>
        <v>25</v>
      </c>
      <c r="DX986" s="375">
        <f t="shared" ref="DX986" si="3610">SUM(DW986)+DX987+1</f>
        <v>27</v>
      </c>
      <c r="DY986" s="375">
        <f t="shared" ref="DY986" si="3611">SUM(DX986)+DY987+1</f>
        <v>28</v>
      </c>
      <c r="DZ986" s="375">
        <f t="shared" ref="DZ986" si="3612">SUM(DY986)+DZ987+1</f>
        <v>29</v>
      </c>
      <c r="EA986" s="375">
        <f t="shared" ref="EA986" si="3613">SUM(DZ986)+EA987+1</f>
        <v>31</v>
      </c>
      <c r="EB986" s="375">
        <f t="shared" ref="EB986" si="3614">SUM(EA986)+EB987+1</f>
        <v>32</v>
      </c>
      <c r="EC986" s="375">
        <f t="shared" ref="EC986" si="3615">SUM(EB986)+EC987+1</f>
        <v>33</v>
      </c>
      <c r="ED986" s="375">
        <f t="shared" ref="ED986" si="3616">SUM(EC986)+ED987+1</f>
        <v>35</v>
      </c>
      <c r="EE986" s="375">
        <f t="shared" ref="EE986" si="3617">SUM(ED986)+EE987+1</f>
        <v>36</v>
      </c>
      <c r="EF986" s="375">
        <f t="shared" ref="EF986" si="3618">SUM(EE986)+EF987+1</f>
        <v>37</v>
      </c>
      <c r="EG986" s="375">
        <f t="shared" ref="EG986" si="3619">SUM(EF986)+EG987+1</f>
        <v>39</v>
      </c>
      <c r="EH986" s="375">
        <f t="shared" ref="EH986" si="3620">SUM(EG986)+EH987+1</f>
        <v>40</v>
      </c>
      <c r="EI986" s="375">
        <f t="shared" ref="EI986" si="3621">SUM(EH986)+EI987+1</f>
        <v>41</v>
      </c>
      <c r="EJ986" s="375">
        <f t="shared" ref="EJ986" si="3622">SUM(EI986)+EJ987+1</f>
        <v>43</v>
      </c>
      <c r="EK986" s="375">
        <f t="shared" ref="EK986" si="3623">SUM(EJ986)+EK987+1</f>
        <v>44</v>
      </c>
      <c r="EL986" s="375">
        <f t="shared" ref="EL986" si="3624">SUM(EK986)+EL987+1</f>
        <v>45</v>
      </c>
      <c r="EM986" s="375">
        <f t="shared" ref="EM986" si="3625">SUM(EL986)+EM987+1</f>
        <v>47</v>
      </c>
      <c r="EN986" s="375">
        <f t="shared" ref="EN986" si="3626">SUM(EM986)+EN987+1</f>
        <v>48</v>
      </c>
      <c r="EO986" s="375">
        <f t="shared" ref="EO986" si="3627">SUM(EN986)+EO987+1</f>
        <v>49</v>
      </c>
      <c r="EP986" s="375">
        <f t="shared" ref="EP986" si="3628">SUM(EO986)+EP987+1</f>
        <v>51</v>
      </c>
      <c r="EQ986" s="375">
        <f t="shared" ref="EQ986" si="3629">SUM(EP986)+EQ987+1</f>
        <v>52</v>
      </c>
      <c r="ER986" s="375">
        <f t="shared" ref="ER986" si="3630">SUM(EQ986)+ER987+1</f>
        <v>53</v>
      </c>
      <c r="ES986" s="375">
        <f t="shared" ref="ES986" si="3631">SUM(ER986)+ES987+1</f>
        <v>55</v>
      </c>
      <c r="ET986" s="375">
        <f t="shared" ref="ET986" si="3632">SUM(ES986)+ET987+1</f>
        <v>56</v>
      </c>
      <c r="EU986" s="375">
        <f t="shared" ref="EU986" si="3633">SUM(ET986)+EU987+1</f>
        <v>57</v>
      </c>
      <c r="EV986" s="375">
        <f t="shared" ref="EV986" si="3634">SUM(EU986)+EV987+1</f>
        <v>59</v>
      </c>
      <c r="EW986" s="375">
        <f t="shared" ref="EW986" si="3635">SUM(EV986)+EW987+1</f>
        <v>60</v>
      </c>
      <c r="EX986" s="375">
        <f t="shared" ref="EX986" si="3636">SUM(EW986)+EX987+1</f>
        <v>61</v>
      </c>
      <c r="EY986" s="375">
        <f t="shared" ref="EY986" si="3637">SUM(EX986)+EY987+1</f>
        <v>63</v>
      </c>
      <c r="EZ986" s="375">
        <f t="shared" ref="EZ986" si="3638">SUM(EY986)+EZ987+1</f>
        <v>64</v>
      </c>
      <c r="FA986" s="375">
        <f t="shared" ref="FA986" si="3639">SUM(EZ986)+FA987+1</f>
        <v>65</v>
      </c>
      <c r="FB986" s="375">
        <f t="shared" ref="FB986" si="3640">SUM(FA986)+FB987+1</f>
        <v>67</v>
      </c>
      <c r="FC986" s="375">
        <f t="shared" ref="FC986" si="3641">SUM(FB986)+FC987+1</f>
        <v>68</v>
      </c>
      <c r="FD986" s="375">
        <f t="shared" ref="FD986" si="3642">SUM(FC986)+FD987+1</f>
        <v>69</v>
      </c>
      <c r="FE986" s="372"/>
      <c r="FF986" s="372"/>
      <c r="FG986" s="372"/>
      <c r="FH986" s="372"/>
      <c r="FI986" s="372"/>
      <c r="FJ986" s="372"/>
      <c r="FK986" s="372"/>
      <c r="FL986" s="372"/>
      <c r="FM986" s="372"/>
      <c r="FN986" s="372"/>
      <c r="FO986" s="372"/>
      <c r="FP986" s="372"/>
      <c r="FQ986" s="372"/>
      <c r="FR986" s="372"/>
      <c r="FS986" s="372"/>
      <c r="FT986" s="372"/>
      <c r="FU986" s="372"/>
      <c r="FV986" s="372"/>
      <c r="FW986" s="372"/>
      <c r="FX986" s="372"/>
      <c r="FY986" s="372"/>
      <c r="FZ986" s="372"/>
      <c r="GA986" s="372"/>
      <c r="GB986" s="372"/>
      <c r="GC986" s="372"/>
      <c r="GD986" s="372"/>
      <c r="GE986" s="372"/>
      <c r="GF986" s="372"/>
      <c r="GG986" s="372"/>
      <c r="GH986" s="372"/>
      <c r="GI986" s="372"/>
      <c r="GJ986" s="372"/>
      <c r="GK986" s="372"/>
      <c r="GL986" s="372"/>
      <c r="GM986" s="372"/>
      <c r="GN986" s="372"/>
      <c r="GO986" s="372"/>
      <c r="GP986" s="372"/>
      <c r="GQ986" s="372"/>
      <c r="GR986" s="372"/>
      <c r="GS986" s="372"/>
      <c r="GT986" s="372"/>
      <c r="GU986" s="372"/>
      <c r="GV986" s="372"/>
      <c r="GW986" s="372"/>
      <c r="GX986" s="372"/>
      <c r="GY986" s="372"/>
      <c r="GZ986" s="372"/>
    </row>
    <row r="987" spans="1:211" s="373" customFormat="1" ht="15" customHeight="1" thickBot="1" x14ac:dyDescent="0.25">
      <c r="A987" s="192">
        <f>SWDATA!O972</f>
        <v>0</v>
      </c>
      <c r="B987" s="192">
        <f>SWDATA!M972</f>
        <v>0</v>
      </c>
      <c r="C987" s="201">
        <f>IF(AND(SWDATA!M972=1,SWDATA!Q972="promotions"),SWDATA!P972,0)</f>
        <v>0</v>
      </c>
      <c r="D987" s="200">
        <f>ROW(SWDATA!M972)</f>
        <v>972</v>
      </c>
      <c r="E987" s="202">
        <f t="shared" si="3604"/>
        <v>0</v>
      </c>
      <c r="F987" s="203">
        <f t="shared" si="3515"/>
        <v>1</v>
      </c>
      <c r="G987" s="192" t="str">
        <f t="shared" si="3516"/>
        <v/>
      </c>
      <c r="H987" s="204"/>
      <c r="I987" s="390"/>
      <c r="J987" s="238">
        <f t="shared" si="3517"/>
        <v>0</v>
      </c>
      <c r="K987" s="239" t="str">
        <f t="shared" si="3518"/>
        <v/>
      </c>
      <c r="L987" s="342"/>
      <c r="M987" s="346"/>
      <c r="N987" s="340" t="str">
        <f>IF(LEN(SWDATA!F972)=0,"",N986)</f>
        <v/>
      </c>
      <c r="O987" s="296" t="str">
        <f>IF(LEN(SWDATA!G972)=0,"",O986)</f>
        <v/>
      </c>
      <c r="P987" s="297" t="str">
        <f>IF(LEN(SWDATA!C972)=0,"",SWDATA!C972)</f>
        <v/>
      </c>
      <c r="Q987" s="312" t="str">
        <f t="shared" si="3519"/>
        <v/>
      </c>
      <c r="R987" s="223" t="s">
        <v>575</v>
      </c>
      <c r="S987" s="224"/>
      <c r="T987" s="224"/>
      <c r="U987" s="264" t="s">
        <v>620</v>
      </c>
      <c r="V987" s="205" t="s">
        <v>221</v>
      </c>
      <c r="W987" s="266">
        <f>IF(OR(Is_Loading,LEN($A987)=0),"",SWDATA!P972)</f>
        <v>0</v>
      </c>
      <c r="X987" s="267">
        <f>IF(OR(Is_Loading,LEN($A987)=0),"",SWDATA!Q972)</f>
        <v>0</v>
      </c>
      <c r="Y987" s="267">
        <f>IF(OR(Is_Loading,LEN($A987)=0),"",SWDATA!R972)</f>
        <v>0</v>
      </c>
      <c r="Z987" s="266" t="str">
        <f t="shared" si="3606"/>
        <v/>
      </c>
      <c r="AA987" s="266">
        <f>IF(OR(Is_Loading,LEN($A987)=0),"",SWDATA!T972)</f>
        <v>0</v>
      </c>
      <c r="AB987" s="267">
        <f>IF(OR(Is_Loading,LEN($A987)=0),"",SWDATA!U972)</f>
        <v>0</v>
      </c>
      <c r="AC987" s="267">
        <f>IF(OR(Is_Loading,LEN($A987)=0),"",SWDATA!V972)</f>
        <v>0</v>
      </c>
      <c r="AD987" s="266" t="str">
        <f t="shared" si="3520"/>
        <v/>
      </c>
      <c r="AE987" s="266">
        <f>IF(OR(Is_Loading,LEN($A987)=0),"",SWDATA!X972)</f>
        <v>0</v>
      </c>
      <c r="AF987" s="267">
        <f>IF(OR(Is_Loading,LEN($A987)=0),"",SWDATA!Y972)</f>
        <v>0</v>
      </c>
      <c r="AG987" s="267">
        <f>IF(OR(Is_Loading,LEN($A987)=0),"",SWDATA!Z972)</f>
        <v>0</v>
      </c>
      <c r="AH987" s="266" t="str">
        <f t="shared" si="3521"/>
        <v/>
      </c>
      <c r="AI987" s="266">
        <f>IF(OR(Is_Loading,LEN($A987)=0),"",SWDATA!AB972)</f>
        <v>0</v>
      </c>
      <c r="AJ987" s="267">
        <f>IF(OR(Is_Loading,LEN($A987)=0),"",SWDATA!AC972)</f>
        <v>0</v>
      </c>
      <c r="AK987" s="267">
        <f>IF(OR(Is_Loading,LEN($A987)=0),"",SWDATA!AD972)</f>
        <v>0</v>
      </c>
      <c r="AL987" s="266" t="str">
        <f t="shared" si="3522"/>
        <v/>
      </c>
      <c r="AM987" s="266">
        <f>IF(OR(Is_Loading,LEN($A987)=0),"",SWDATA!AF972)</f>
        <v>0</v>
      </c>
      <c r="AN987" s="267">
        <f>IF(OR(Is_Loading,LEN($A987)=0),"",SWDATA!AG972)</f>
        <v>0</v>
      </c>
      <c r="AO987" s="323">
        <f>IF(OR(Is_Loading,LEN($A987)=0),"",SWDATA!AH972)</f>
        <v>0</v>
      </c>
      <c r="AP987" s="320" t="str">
        <f t="shared" si="3523"/>
        <v/>
      </c>
      <c r="AQ987" s="266">
        <f>IF(OR(Is_Loading,LEN($A987)=0),"",SWDATA!AJ972)</f>
        <v>0</v>
      </c>
      <c r="AR987" s="267">
        <f>IF(OR(Is_Loading,LEN($A987)=0),"",SWDATA!AK972)</f>
        <v>0</v>
      </c>
      <c r="AS987" s="267">
        <f>IF(OR(Is_Loading,LEN($A987)=0),"",SWDATA!AL972)</f>
        <v>0</v>
      </c>
      <c r="AT987" s="266" t="str">
        <f t="shared" si="3524"/>
        <v/>
      </c>
      <c r="AU987" s="266">
        <f>IF(OR(Is_Loading,LEN($A987)=0),"",SWDATA!AN972)</f>
        <v>0</v>
      </c>
      <c r="AV987" s="267">
        <f>IF(OR(Is_Loading,LEN($A987)=0),"",SWDATA!AO972)</f>
        <v>0</v>
      </c>
      <c r="AW987" s="267">
        <f>IF(OR(Is_Loading,LEN($A987)=0),"",SWDATA!AP972)</f>
        <v>0</v>
      </c>
      <c r="AX987" s="266" t="str">
        <f t="shared" si="3525"/>
        <v/>
      </c>
      <c r="AY987" s="266">
        <f>IF(OR(Is_Loading,LEN($A987)=0),"",SWDATA!AR972)</f>
        <v>0</v>
      </c>
      <c r="AZ987" s="267">
        <f>IF(OR(Is_Loading,LEN($A987)=0),"",SWDATA!AS972)</f>
        <v>0</v>
      </c>
      <c r="BA987" s="267">
        <f>IF(OR(Is_Loading,LEN($A987)=0),"",SWDATA!AT972)</f>
        <v>0</v>
      </c>
      <c r="BB987" s="266" t="str">
        <f t="shared" si="3526"/>
        <v/>
      </c>
      <c r="BC987" s="266">
        <f>IF(OR(Is_Loading,LEN($A987)=0),"",SWDATA!AV972)</f>
        <v>0</v>
      </c>
      <c r="BD987" s="267">
        <f>IF(OR(Is_Loading,LEN($A987)=0),"",SWDATA!AW972)</f>
        <v>0</v>
      </c>
      <c r="BE987" s="323">
        <f>IF(OR(Is_Loading,LEN($A987)=0),"",SWDATA!AX972)</f>
        <v>0</v>
      </c>
      <c r="BF987" s="320" t="str">
        <f t="shared" si="3527"/>
        <v/>
      </c>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s="201"/>
      <c r="CO987" s="201"/>
      <c r="CP987" s="201"/>
      <c r="CQ987" s="201"/>
      <c r="CR987" s="201"/>
      <c r="CS987" s="201"/>
      <c r="CT987" s="201"/>
      <c r="CU987" s="201"/>
      <c r="CV987" s="201"/>
      <c r="CW987" s="201"/>
      <c r="CX987" s="201"/>
      <c r="CY987" s="201"/>
      <c r="CZ987" s="201"/>
      <c r="DA987" s="201"/>
      <c r="DB987" s="201"/>
      <c r="DC987" s="201"/>
      <c r="DD987" s="201"/>
      <c r="DE987" s="201"/>
      <c r="DF987" s="201"/>
      <c r="DG987" s="201"/>
      <c r="DH987" s="201"/>
      <c r="DI987" s="201"/>
      <c r="DJ987" s="201"/>
      <c r="DK987" s="201"/>
      <c r="DL987" s="201"/>
      <c r="DM987" s="201"/>
      <c r="DN987" s="201"/>
      <c r="DS987" s="372"/>
      <c r="DT987" s="374"/>
      <c r="DU987" s="375"/>
      <c r="DV987" s="375"/>
      <c r="DW987" s="375"/>
      <c r="DX987" s="375">
        <v>1</v>
      </c>
      <c r="DY987" s="375">
        <f t="shared" ref="DY987:DY1007" si="3643">DV987</f>
        <v>0</v>
      </c>
      <c r="DZ987" s="375">
        <f t="shared" ref="DZ987:DZ1007" si="3644">DW987</f>
        <v>0</v>
      </c>
      <c r="EA987" s="375">
        <f t="shared" ref="EA987:EA1007" si="3645">DX987</f>
        <v>1</v>
      </c>
      <c r="EB987" s="375">
        <f t="shared" ref="EB987:EB1007" si="3646">DY987</f>
        <v>0</v>
      </c>
      <c r="EC987" s="375">
        <f t="shared" ref="EC987:EC1007" si="3647">DZ987</f>
        <v>0</v>
      </c>
      <c r="ED987" s="375">
        <f t="shared" ref="ED987:ED1007" si="3648">EA987</f>
        <v>1</v>
      </c>
      <c r="EE987" s="375">
        <f t="shared" ref="EE987:EE1007" si="3649">EB987</f>
        <v>0</v>
      </c>
      <c r="EF987" s="375">
        <f t="shared" ref="EF987:EF1007" si="3650">EC987</f>
        <v>0</v>
      </c>
      <c r="EG987" s="375">
        <f t="shared" ref="EG987:EG1007" si="3651">ED987</f>
        <v>1</v>
      </c>
      <c r="EH987" s="375">
        <f t="shared" ref="EH987:EH1007" si="3652">EE987</f>
        <v>0</v>
      </c>
      <c r="EI987" s="375">
        <f t="shared" ref="EI987:EI1007" si="3653">EF987</f>
        <v>0</v>
      </c>
      <c r="EJ987" s="375">
        <f t="shared" ref="EJ987:EJ1007" si="3654">EG987</f>
        <v>1</v>
      </c>
      <c r="EK987" s="375">
        <f t="shared" ref="EK987:EK1007" si="3655">EH987</f>
        <v>0</v>
      </c>
      <c r="EL987" s="375">
        <f t="shared" ref="EL987:EL1007" si="3656">EI987</f>
        <v>0</v>
      </c>
      <c r="EM987" s="375">
        <f t="shared" ref="EM987:EM1007" si="3657">EJ987</f>
        <v>1</v>
      </c>
      <c r="EN987" s="375">
        <f t="shared" ref="EN987:EN1007" si="3658">EK987</f>
        <v>0</v>
      </c>
      <c r="EO987" s="375">
        <f t="shared" ref="EO987:EO1007" si="3659">EL987</f>
        <v>0</v>
      </c>
      <c r="EP987" s="375">
        <f t="shared" ref="EP987:EP1007" si="3660">EM987</f>
        <v>1</v>
      </c>
      <c r="EQ987" s="375">
        <f t="shared" ref="EQ987:EQ1007" si="3661">EN987</f>
        <v>0</v>
      </c>
      <c r="ER987" s="375">
        <f t="shared" ref="ER987:ER1007" si="3662">EO987</f>
        <v>0</v>
      </c>
      <c r="ES987" s="375">
        <f t="shared" ref="ES987:ES1007" si="3663">EP987</f>
        <v>1</v>
      </c>
      <c r="ET987" s="375">
        <f t="shared" ref="ET987:ET1007" si="3664">EQ987</f>
        <v>0</v>
      </c>
      <c r="EU987" s="375">
        <f t="shared" ref="EU987:EU1007" si="3665">ER987</f>
        <v>0</v>
      </c>
      <c r="EV987" s="375">
        <f t="shared" ref="EV987:EV1007" si="3666">ES987</f>
        <v>1</v>
      </c>
      <c r="EW987" s="375">
        <f t="shared" ref="EW987:EW1007" si="3667">ET987</f>
        <v>0</v>
      </c>
      <c r="EX987" s="375">
        <f t="shared" ref="EX987:EX1007" si="3668">EU987</f>
        <v>0</v>
      </c>
      <c r="EY987" s="375">
        <f t="shared" ref="EY987:EY1007" si="3669">EV987</f>
        <v>1</v>
      </c>
      <c r="EZ987" s="375">
        <f t="shared" ref="EZ987:EZ1007" si="3670">EW987</f>
        <v>0</v>
      </c>
      <c r="FA987" s="375">
        <f t="shared" ref="FA987:FA1007" si="3671">EX987</f>
        <v>0</v>
      </c>
      <c r="FB987" s="375">
        <f t="shared" ref="FB987:FB1007" si="3672">EY987</f>
        <v>1</v>
      </c>
      <c r="FC987" s="375">
        <f t="shared" ref="FC987:FC1007" si="3673">EZ987</f>
        <v>0</v>
      </c>
      <c r="FD987" s="375">
        <f t="shared" ref="FD987:FD1007" si="3674">FA987</f>
        <v>0</v>
      </c>
      <c r="FE987" s="376"/>
      <c r="FF987" s="372"/>
      <c r="FG987" s="372"/>
      <c r="FH987" s="372"/>
      <c r="FI987" s="372"/>
      <c r="FJ987" s="372"/>
      <c r="FK987" s="372"/>
      <c r="FL987" s="372"/>
      <c r="FM987" s="372"/>
      <c r="FN987" s="372"/>
      <c r="FO987" s="372"/>
      <c r="FP987" s="372"/>
      <c r="FQ987" s="372"/>
      <c r="FR987" s="372"/>
      <c r="FS987" s="372"/>
      <c r="FT987" s="372"/>
      <c r="FU987" s="372"/>
      <c r="FV987" s="372"/>
      <c r="FW987" s="372"/>
      <c r="FX987" s="372"/>
      <c r="FY987" s="372"/>
      <c r="FZ987" s="372"/>
      <c r="GA987" s="372"/>
      <c r="GB987" s="372"/>
      <c r="GC987" s="372"/>
      <c r="GD987" s="372"/>
      <c r="GE987" s="372"/>
      <c r="GF987" s="372"/>
      <c r="GG987" s="372"/>
      <c r="GH987" s="372"/>
      <c r="GI987" s="372"/>
      <c r="GJ987" s="372"/>
      <c r="GK987" s="372"/>
      <c r="GL987" s="372"/>
      <c r="GM987" s="372"/>
      <c r="GN987" s="372"/>
      <c r="GO987" s="372"/>
      <c r="GP987" s="372"/>
      <c r="GQ987" s="372"/>
      <c r="GR987" s="372"/>
      <c r="GS987" s="372"/>
      <c r="GT987" s="372"/>
      <c r="GU987" s="372"/>
      <c r="GV987" s="372"/>
      <c r="GW987" s="372"/>
      <c r="GX987" s="372"/>
      <c r="GY987" s="372"/>
      <c r="GZ987" s="372"/>
      <c r="HA987" s="372"/>
      <c r="HB987" s="372"/>
      <c r="HC987" s="372"/>
    </row>
    <row r="988" spans="1:211" s="373" customFormat="1" ht="15" customHeight="1" thickTop="1" x14ac:dyDescent="0.2">
      <c r="A988" s="192">
        <f>SWDATA!O973</f>
        <v>0</v>
      </c>
      <c r="B988" s="192">
        <f>SWDATA!M973</f>
        <v>0</v>
      </c>
      <c r="C988" s="201">
        <f>IF(AND(SWDATA!M973=1,SWDATA!Q973="promotions"),SWDATA!P973,0)</f>
        <v>0</v>
      </c>
      <c r="D988" s="365">
        <f>ROW(SWDATA!M973)</f>
        <v>973</v>
      </c>
      <c r="E988" s="202">
        <f t="shared" si="3604"/>
        <v>0</v>
      </c>
      <c r="F988" s="203">
        <f t="shared" si="3515"/>
        <v>1</v>
      </c>
      <c r="G988" s="192" t="str">
        <f t="shared" si="3516"/>
        <v/>
      </c>
      <c r="H988" s="204"/>
      <c r="I988" s="390"/>
      <c r="J988" s="238">
        <f t="shared" si="3517"/>
        <v>0</v>
      </c>
      <c r="K988" s="239" t="str">
        <f t="shared" si="3518"/>
        <v/>
      </c>
      <c r="L988" s="342"/>
      <c r="M988" s="345"/>
      <c r="N988" s="340" t="str">
        <f>IF(LEN(SWDATA!F973)=0,"",N987)</f>
        <v/>
      </c>
      <c r="O988" s="296" t="str">
        <f>IF(LEN(SWDATA!G973)=0,"",O987)</f>
        <v/>
      </c>
      <c r="P988" s="297" t="str">
        <f>IF(LEN(SWDATA!C973)=0,"",SWDATA!C973)</f>
        <v/>
      </c>
      <c r="Q988" s="312" t="str">
        <f t="shared" si="3519"/>
        <v/>
      </c>
      <c r="R988" s="223" t="s">
        <v>261</v>
      </c>
      <c r="S988" s="224"/>
      <c r="T988" s="224"/>
      <c r="U988" s="264" t="s">
        <v>601</v>
      </c>
      <c r="V988" s="205" t="s">
        <v>221</v>
      </c>
      <c r="W988" s="266">
        <f>IF(OR(Is_Loading,LEN($A988)=0),"",SWDATA!P973)</f>
        <v>0</v>
      </c>
      <c r="X988" s="267">
        <f>IF(OR(Is_Loading,LEN($A988)=0),"",SWDATA!Q973)</f>
        <v>0</v>
      </c>
      <c r="Y988" s="267">
        <f>IF(OR(Is_Loading,LEN($A988)=0),"",SWDATA!R973)</f>
        <v>0</v>
      </c>
      <c r="Z988" s="266" t="str">
        <f t="shared" ref="Z988:Z1002" si="3675">IF($A988=0,"",CHOOSE($F988,SUM(W988:Y988),SUM(W988:Y988)/3,Y988))</f>
        <v/>
      </c>
      <c r="AA988" s="266">
        <f>IF(OR(Is_Loading,LEN($A988)=0),"",SWDATA!T973)</f>
        <v>0</v>
      </c>
      <c r="AB988" s="267">
        <f>IF(OR(Is_Loading,LEN($A988)=0),"",SWDATA!U973)</f>
        <v>0</v>
      </c>
      <c r="AC988" s="267">
        <f>IF(OR(Is_Loading,LEN($A988)=0),"",SWDATA!V973)</f>
        <v>0</v>
      </c>
      <c r="AD988" s="266" t="str">
        <f t="shared" si="3520"/>
        <v/>
      </c>
      <c r="AE988" s="266">
        <f>IF(OR(Is_Loading,LEN($A988)=0),"",SWDATA!X973)</f>
        <v>0</v>
      </c>
      <c r="AF988" s="267">
        <f>IF(OR(Is_Loading,LEN($A988)=0),"",SWDATA!Y973)</f>
        <v>0</v>
      </c>
      <c r="AG988" s="267">
        <f>IF(OR(Is_Loading,LEN($A988)=0),"",SWDATA!Z973)</f>
        <v>0</v>
      </c>
      <c r="AH988" s="266" t="str">
        <f t="shared" si="3521"/>
        <v/>
      </c>
      <c r="AI988" s="266">
        <f>IF(OR(Is_Loading,LEN($A988)=0),"",SWDATA!AB973)</f>
        <v>0</v>
      </c>
      <c r="AJ988" s="267">
        <f>IF(OR(Is_Loading,LEN($A988)=0),"",SWDATA!AC973)</f>
        <v>0</v>
      </c>
      <c r="AK988" s="267">
        <f>IF(OR(Is_Loading,LEN($A988)=0),"",SWDATA!AD973)</f>
        <v>0</v>
      </c>
      <c r="AL988" s="266" t="str">
        <f t="shared" si="3522"/>
        <v/>
      </c>
      <c r="AM988" s="266">
        <f>IF(OR(Is_Loading,LEN($A988)=0),"",SWDATA!AF973)</f>
        <v>0</v>
      </c>
      <c r="AN988" s="267">
        <f>IF(OR(Is_Loading,LEN($A988)=0),"",SWDATA!AG973)</f>
        <v>0</v>
      </c>
      <c r="AO988" s="323">
        <f>IF(OR(Is_Loading,LEN($A988)=0),"",SWDATA!AH973)</f>
        <v>0</v>
      </c>
      <c r="AP988" s="320" t="str">
        <f t="shared" si="3523"/>
        <v/>
      </c>
      <c r="AQ988" s="266">
        <f>IF(OR(Is_Loading,LEN($A988)=0),"",SWDATA!AJ973)</f>
        <v>0</v>
      </c>
      <c r="AR988" s="267">
        <f>IF(OR(Is_Loading,LEN($A988)=0),"",SWDATA!AK973)</f>
        <v>0</v>
      </c>
      <c r="AS988" s="267">
        <f>IF(OR(Is_Loading,LEN($A988)=0),"",SWDATA!AL973)</f>
        <v>0</v>
      </c>
      <c r="AT988" s="266" t="str">
        <f t="shared" si="3524"/>
        <v/>
      </c>
      <c r="AU988" s="266">
        <f>IF(OR(Is_Loading,LEN($A988)=0),"",SWDATA!AN973)</f>
        <v>0</v>
      </c>
      <c r="AV988" s="267">
        <f>IF(OR(Is_Loading,LEN($A988)=0),"",SWDATA!AO973)</f>
        <v>0</v>
      </c>
      <c r="AW988" s="267">
        <f>IF(OR(Is_Loading,LEN($A988)=0),"",SWDATA!AP973)</f>
        <v>0</v>
      </c>
      <c r="AX988" s="266" t="str">
        <f t="shared" si="3525"/>
        <v/>
      </c>
      <c r="AY988" s="266">
        <f>IF(OR(Is_Loading,LEN($A988)=0),"",SWDATA!AR973)</f>
        <v>0</v>
      </c>
      <c r="AZ988" s="267">
        <f>IF(OR(Is_Loading,LEN($A988)=0),"",SWDATA!AS973)</f>
        <v>0</v>
      </c>
      <c r="BA988" s="267">
        <f>IF(OR(Is_Loading,LEN($A988)=0),"",SWDATA!AT973)</f>
        <v>0</v>
      </c>
      <c r="BB988" s="266" t="str">
        <f t="shared" si="3526"/>
        <v/>
      </c>
      <c r="BC988" s="266">
        <f>IF(OR(Is_Loading,LEN($A988)=0),"",SWDATA!AV973)</f>
        <v>0</v>
      </c>
      <c r="BD988" s="267">
        <f>IF(OR(Is_Loading,LEN($A988)=0),"",SWDATA!AW973)</f>
        <v>0</v>
      </c>
      <c r="BE988" s="323">
        <f>IF(OR(Is_Loading,LEN($A988)=0),"",SWDATA!AX973)</f>
        <v>0</v>
      </c>
      <c r="BF988" s="320" t="str">
        <f t="shared" si="3527"/>
        <v/>
      </c>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s="201"/>
      <c r="CO988" s="201"/>
      <c r="CP988" s="201"/>
      <c r="CQ988" s="201"/>
      <c r="CR988" s="201"/>
      <c r="CS988" s="201"/>
      <c r="CT988" s="201"/>
      <c r="CU988" s="201"/>
      <c r="CV988" s="201"/>
      <c r="CW988" s="201"/>
      <c r="CX988" s="201"/>
      <c r="CY988" s="201"/>
      <c r="CZ988" s="201"/>
      <c r="DA988" s="201"/>
      <c r="DB988" s="201"/>
      <c r="DC988" s="201"/>
      <c r="DD988" s="201"/>
      <c r="DE988" s="201"/>
      <c r="DF988" s="201"/>
      <c r="DG988" s="201"/>
      <c r="DH988" s="201"/>
      <c r="DI988" s="201"/>
      <c r="DJ988" s="201"/>
      <c r="DK988" s="201"/>
      <c r="DL988" s="201"/>
      <c r="DM988" s="201"/>
      <c r="DN988" s="201"/>
      <c r="DS988" s="372"/>
      <c r="DT988" s="374"/>
      <c r="DU988" s="375"/>
      <c r="DV988" s="375"/>
      <c r="DW988" s="375"/>
      <c r="DX988" s="375">
        <v>1</v>
      </c>
      <c r="DY988" s="375">
        <f t="shared" si="3643"/>
        <v>0</v>
      </c>
      <c r="DZ988" s="375">
        <f t="shared" si="3644"/>
        <v>0</v>
      </c>
      <c r="EA988" s="375">
        <f t="shared" si="3645"/>
        <v>1</v>
      </c>
      <c r="EB988" s="375">
        <f t="shared" si="3646"/>
        <v>0</v>
      </c>
      <c r="EC988" s="375">
        <f t="shared" si="3647"/>
        <v>0</v>
      </c>
      <c r="ED988" s="375">
        <f t="shared" si="3648"/>
        <v>1</v>
      </c>
      <c r="EE988" s="375">
        <f t="shared" si="3649"/>
        <v>0</v>
      </c>
      <c r="EF988" s="375">
        <f t="shared" si="3650"/>
        <v>0</v>
      </c>
      <c r="EG988" s="375">
        <f t="shared" si="3651"/>
        <v>1</v>
      </c>
      <c r="EH988" s="375">
        <f t="shared" si="3652"/>
        <v>0</v>
      </c>
      <c r="EI988" s="375">
        <f t="shared" si="3653"/>
        <v>0</v>
      </c>
      <c r="EJ988" s="375">
        <f t="shared" si="3654"/>
        <v>1</v>
      </c>
      <c r="EK988" s="375">
        <f t="shared" si="3655"/>
        <v>0</v>
      </c>
      <c r="EL988" s="375">
        <f t="shared" si="3656"/>
        <v>0</v>
      </c>
      <c r="EM988" s="375">
        <f t="shared" si="3657"/>
        <v>1</v>
      </c>
      <c r="EN988" s="375">
        <f t="shared" si="3658"/>
        <v>0</v>
      </c>
      <c r="EO988" s="375">
        <f t="shared" si="3659"/>
        <v>0</v>
      </c>
      <c r="EP988" s="375">
        <f t="shared" si="3660"/>
        <v>1</v>
      </c>
      <c r="EQ988" s="375">
        <f t="shared" si="3661"/>
        <v>0</v>
      </c>
      <c r="ER988" s="375">
        <f t="shared" si="3662"/>
        <v>0</v>
      </c>
      <c r="ES988" s="375">
        <f t="shared" si="3663"/>
        <v>1</v>
      </c>
      <c r="ET988" s="375">
        <f t="shared" si="3664"/>
        <v>0</v>
      </c>
      <c r="EU988" s="375">
        <f t="shared" si="3665"/>
        <v>0</v>
      </c>
      <c r="EV988" s="375">
        <f t="shared" si="3666"/>
        <v>1</v>
      </c>
      <c r="EW988" s="375">
        <f t="shared" si="3667"/>
        <v>0</v>
      </c>
      <c r="EX988" s="375">
        <f t="shared" si="3668"/>
        <v>0</v>
      </c>
      <c r="EY988" s="375">
        <f t="shared" si="3669"/>
        <v>1</v>
      </c>
      <c r="EZ988" s="375">
        <f t="shared" si="3670"/>
        <v>0</v>
      </c>
      <c r="FA988" s="375">
        <f t="shared" si="3671"/>
        <v>0</v>
      </c>
      <c r="FB988" s="375">
        <f t="shared" si="3672"/>
        <v>1</v>
      </c>
      <c r="FC988" s="375">
        <f t="shared" si="3673"/>
        <v>0</v>
      </c>
      <c r="FD988" s="375">
        <f t="shared" si="3674"/>
        <v>0</v>
      </c>
      <c r="FE988" s="376"/>
      <c r="FF988" s="372"/>
      <c r="FG988" s="372"/>
      <c r="FH988" s="372"/>
      <c r="FI988" s="372"/>
      <c r="FJ988" s="372"/>
      <c r="FK988" s="372"/>
      <c r="FL988" s="372"/>
      <c r="FM988" s="372"/>
      <c r="FN988" s="372"/>
      <c r="FO988" s="372"/>
      <c r="FP988" s="372"/>
      <c r="FQ988" s="372"/>
      <c r="FR988" s="372"/>
      <c r="FS988" s="372"/>
      <c r="FT988" s="372"/>
      <c r="FU988" s="372"/>
      <c r="FV988" s="372"/>
      <c r="FW988" s="372"/>
      <c r="FX988" s="372"/>
      <c r="FY988" s="372"/>
      <c r="FZ988" s="372"/>
      <c r="GA988" s="372"/>
      <c r="GB988" s="372"/>
      <c r="GC988" s="372"/>
      <c r="GD988" s="372"/>
      <c r="GE988" s="372"/>
      <c r="GF988" s="372"/>
      <c r="GG988" s="372"/>
      <c r="GH988" s="372"/>
      <c r="GI988" s="372"/>
      <c r="GJ988" s="372"/>
      <c r="GK988" s="372"/>
      <c r="GL988" s="372"/>
      <c r="GM988" s="372"/>
      <c r="GN988" s="372"/>
      <c r="GO988" s="372"/>
      <c r="GP988" s="372"/>
      <c r="GQ988" s="372"/>
      <c r="GR988" s="372"/>
      <c r="GS988" s="372"/>
      <c r="GT988" s="372"/>
      <c r="GU988" s="372"/>
      <c r="GV988" s="372"/>
      <c r="GW988" s="372"/>
      <c r="GX988" s="372"/>
      <c r="GY988" s="372"/>
      <c r="GZ988" s="372"/>
      <c r="HA988" s="372"/>
      <c r="HB988" s="372"/>
      <c r="HC988" s="372"/>
    </row>
    <row r="989" spans="1:211" s="373" customFormat="1" ht="15" customHeight="1" x14ac:dyDescent="0.2">
      <c r="A989" s="366">
        <f>SWDATA!O974</f>
        <v>0</v>
      </c>
      <c r="B989" s="366">
        <f>SWDATA!M974</f>
        <v>0</v>
      </c>
      <c r="C989" s="351">
        <f>IF(AND(SWDATA!M974=1,SWDATA!Q974="promotions"),SWDATA!P974,0)</f>
        <v>0</v>
      </c>
      <c r="D989" s="367">
        <f>ROW(SWDATA!M974)</f>
        <v>974</v>
      </c>
      <c r="E989" s="368">
        <f t="shared" si="3604"/>
        <v>0</v>
      </c>
      <c r="F989" s="369">
        <f t="shared" si="3515"/>
        <v>1</v>
      </c>
      <c r="G989" s="366" t="str">
        <f t="shared" si="3516"/>
        <v/>
      </c>
      <c r="H989" s="370"/>
      <c r="J989" s="238">
        <f t="shared" si="3517"/>
        <v>0</v>
      </c>
      <c r="K989" s="239" t="str">
        <f t="shared" si="3518"/>
        <v/>
      </c>
      <c r="L989" s="342"/>
      <c r="M989" s="345"/>
      <c r="N989" s="340" t="str">
        <f>IF(LEN(SWDATA!F974)=0,"",N988)</f>
        <v/>
      </c>
      <c r="O989" s="296" t="str">
        <f>IF(LEN(SWDATA!G974)=0,"",O988)</f>
        <v/>
      </c>
      <c r="P989" s="297" t="str">
        <f>IF(LEN(SWDATA!C974)=0,"",SWDATA!C974)</f>
        <v/>
      </c>
      <c r="Q989" s="312" t="str">
        <f t="shared" si="3519"/>
        <v/>
      </c>
      <c r="R989" s="223" t="s">
        <v>261</v>
      </c>
      <c r="S989" s="224"/>
      <c r="T989" s="224"/>
      <c r="U989" s="264" t="s">
        <v>611</v>
      </c>
      <c r="V989" s="205" t="s">
        <v>221</v>
      </c>
      <c r="W989" s="266">
        <f>IF(OR(Is_Loading,LEN($A989)=0),"",SWDATA!P974)</f>
        <v>0</v>
      </c>
      <c r="X989" s="267">
        <f>IF(OR(Is_Loading,LEN($A989)=0),"",SWDATA!Q974)</f>
        <v>0</v>
      </c>
      <c r="Y989" s="267">
        <f>IF(OR(Is_Loading,LEN($A989)=0),"",SWDATA!R974)</f>
        <v>0</v>
      </c>
      <c r="Z989" s="266" t="str">
        <f t="shared" si="3675"/>
        <v/>
      </c>
      <c r="AA989" s="266">
        <f>IF(OR(Is_Loading,LEN($A989)=0),"",SWDATA!T974)</f>
        <v>0</v>
      </c>
      <c r="AB989" s="267">
        <f>IF(OR(Is_Loading,LEN($A989)=0),"",SWDATA!U974)</f>
        <v>0</v>
      </c>
      <c r="AC989" s="267">
        <f>IF(OR(Is_Loading,LEN($A989)=0),"",SWDATA!V974)</f>
        <v>0</v>
      </c>
      <c r="AD989" s="266" t="str">
        <f t="shared" si="3520"/>
        <v/>
      </c>
      <c r="AE989" s="266">
        <f>IF(OR(Is_Loading,LEN($A989)=0),"",SWDATA!X974)</f>
        <v>0</v>
      </c>
      <c r="AF989" s="267">
        <f>IF(OR(Is_Loading,LEN($A989)=0),"",SWDATA!Y974)</f>
        <v>0</v>
      </c>
      <c r="AG989" s="267">
        <f>IF(OR(Is_Loading,LEN($A989)=0),"",SWDATA!Z974)</f>
        <v>0</v>
      </c>
      <c r="AH989" s="266" t="str">
        <f t="shared" si="3521"/>
        <v/>
      </c>
      <c r="AI989" s="266">
        <f>IF(OR(Is_Loading,LEN($A989)=0),"",SWDATA!AB974)</f>
        <v>0</v>
      </c>
      <c r="AJ989" s="267">
        <f>IF(OR(Is_Loading,LEN($A989)=0),"",SWDATA!AC974)</f>
        <v>0</v>
      </c>
      <c r="AK989" s="267">
        <f>IF(OR(Is_Loading,LEN($A989)=0),"",SWDATA!AD974)</f>
        <v>0</v>
      </c>
      <c r="AL989" s="266" t="str">
        <f t="shared" si="3522"/>
        <v/>
      </c>
      <c r="AM989" s="266">
        <f>IF(OR(Is_Loading,LEN($A989)=0),"",SWDATA!AF974)</f>
        <v>0</v>
      </c>
      <c r="AN989" s="267">
        <f>IF(OR(Is_Loading,LEN($A989)=0),"",SWDATA!AG974)</f>
        <v>0</v>
      </c>
      <c r="AO989" s="323">
        <f>IF(OR(Is_Loading,LEN($A989)=0),"",SWDATA!AH974)</f>
        <v>0</v>
      </c>
      <c r="AP989" s="320" t="str">
        <f t="shared" si="3523"/>
        <v/>
      </c>
      <c r="AQ989" s="266">
        <f>IF(OR(Is_Loading,LEN($A989)=0),"",SWDATA!AJ974)</f>
        <v>0</v>
      </c>
      <c r="AR989" s="267">
        <f>IF(OR(Is_Loading,LEN($A989)=0),"",SWDATA!AK974)</f>
        <v>0</v>
      </c>
      <c r="AS989" s="267">
        <f>IF(OR(Is_Loading,LEN($A989)=0),"",SWDATA!AL974)</f>
        <v>0</v>
      </c>
      <c r="AT989" s="266" t="str">
        <f t="shared" si="3524"/>
        <v/>
      </c>
      <c r="AU989" s="266">
        <f>IF(OR(Is_Loading,LEN($A989)=0),"",SWDATA!AN974)</f>
        <v>0</v>
      </c>
      <c r="AV989" s="267">
        <f>IF(OR(Is_Loading,LEN($A989)=0),"",SWDATA!AO974)</f>
        <v>0</v>
      </c>
      <c r="AW989" s="267">
        <f>IF(OR(Is_Loading,LEN($A989)=0),"",SWDATA!AP974)</f>
        <v>0</v>
      </c>
      <c r="AX989" s="266" t="str">
        <f t="shared" si="3525"/>
        <v/>
      </c>
      <c r="AY989" s="266">
        <f>IF(OR(Is_Loading,LEN($A989)=0),"",SWDATA!AR974)</f>
        <v>0</v>
      </c>
      <c r="AZ989" s="267">
        <f>IF(OR(Is_Loading,LEN($A989)=0),"",SWDATA!AS974)</f>
        <v>0</v>
      </c>
      <c r="BA989" s="267">
        <f>IF(OR(Is_Loading,LEN($A989)=0),"",SWDATA!AT974)</f>
        <v>0</v>
      </c>
      <c r="BB989" s="266" t="str">
        <f t="shared" si="3526"/>
        <v/>
      </c>
      <c r="BC989" s="266">
        <f>IF(OR(Is_Loading,LEN($A989)=0),"",SWDATA!AV974)</f>
        <v>0</v>
      </c>
      <c r="BD989" s="267">
        <f>IF(OR(Is_Loading,LEN($A989)=0),"",SWDATA!AW974)</f>
        <v>0</v>
      </c>
      <c r="BE989" s="323">
        <f>IF(OR(Is_Loading,LEN($A989)=0),"",SWDATA!AX974)</f>
        <v>0</v>
      </c>
      <c r="BF989" s="320" t="str">
        <f t="shared" si="3527"/>
        <v/>
      </c>
      <c r="BG989" s="11"/>
      <c r="BH989" s="11"/>
      <c r="BI989" s="11"/>
      <c r="BJ989" s="11"/>
      <c r="BK989" s="11"/>
      <c r="BL989" s="11"/>
      <c r="BM989" s="11"/>
      <c r="BN989" s="11"/>
      <c r="BO989" s="11"/>
      <c r="BP989" s="11"/>
      <c r="BQ989" s="11"/>
      <c r="BR989" s="11"/>
      <c r="BS989" s="11"/>
      <c r="BT989" s="11"/>
      <c r="BU989" s="11"/>
      <c r="BV989" s="11"/>
      <c r="BW989" s="11"/>
      <c r="BX989" s="11"/>
      <c r="BY989" s="11"/>
      <c r="BZ989" s="11"/>
      <c r="CA989" s="11"/>
      <c r="CB989" s="11"/>
      <c r="CC989" s="11"/>
      <c r="CD989" s="11"/>
      <c r="CE989" s="11"/>
      <c r="CF989" s="11"/>
      <c r="CG989" s="11"/>
      <c r="CH989" s="11"/>
      <c r="CI989" s="11"/>
      <c r="CJ989" s="11"/>
      <c r="CK989" s="11"/>
      <c r="CL989" s="11"/>
      <c r="CM989" s="11"/>
      <c r="CN989" s="351"/>
      <c r="CO989" s="351"/>
      <c r="CP989" s="351"/>
      <c r="CQ989" s="351"/>
      <c r="CR989" s="351"/>
      <c r="CS989" s="351"/>
      <c r="CT989" s="351"/>
      <c r="CU989" s="351"/>
      <c r="CV989" s="351"/>
      <c r="CW989" s="351"/>
      <c r="CX989" s="351"/>
      <c r="CY989" s="351"/>
      <c r="CZ989" s="351"/>
      <c r="DA989" s="351"/>
      <c r="DB989" s="351"/>
      <c r="DC989" s="351"/>
      <c r="DD989" s="351"/>
      <c r="DE989" s="351"/>
      <c r="DF989" s="351"/>
      <c r="DG989" s="351"/>
      <c r="DH989" s="351"/>
      <c r="DI989" s="351"/>
      <c r="DJ989" s="351"/>
      <c r="DK989" s="351"/>
      <c r="DL989" s="351"/>
      <c r="DM989" s="351"/>
      <c r="DN989" s="351"/>
      <c r="DQ989" s="373">
        <f t="shared" ref="DQ989" ca="1" si="3676">INDIRECT("'Metrics &amp; Attributes View'!"&amp;IF(ROW()-9=0, "", IF(13+ROW()/23-9&gt;26, CHAR(64+INT((ROW()-9-1)/26)),"")&amp;CHAR(65+MOD(13+ROW()/23-1, 26)))&amp;44)</f>
        <v>0</v>
      </c>
      <c r="DS989" s="372"/>
      <c r="DT989" s="374"/>
      <c r="DU989" s="375"/>
      <c r="DV989" s="375"/>
      <c r="DW989" s="375"/>
      <c r="DX989" s="375">
        <v>1</v>
      </c>
      <c r="DY989" s="375">
        <f t="shared" si="3643"/>
        <v>0</v>
      </c>
      <c r="DZ989" s="375">
        <f t="shared" si="3644"/>
        <v>0</v>
      </c>
      <c r="EA989" s="375">
        <f t="shared" si="3645"/>
        <v>1</v>
      </c>
      <c r="EB989" s="375">
        <f t="shared" si="3646"/>
        <v>0</v>
      </c>
      <c r="EC989" s="375">
        <f t="shared" si="3647"/>
        <v>0</v>
      </c>
      <c r="ED989" s="375">
        <f t="shared" si="3648"/>
        <v>1</v>
      </c>
      <c r="EE989" s="375">
        <f t="shared" si="3649"/>
        <v>0</v>
      </c>
      <c r="EF989" s="375">
        <f t="shared" si="3650"/>
        <v>0</v>
      </c>
      <c r="EG989" s="375">
        <f t="shared" si="3651"/>
        <v>1</v>
      </c>
      <c r="EH989" s="375">
        <f t="shared" si="3652"/>
        <v>0</v>
      </c>
      <c r="EI989" s="375">
        <f t="shared" si="3653"/>
        <v>0</v>
      </c>
      <c r="EJ989" s="375">
        <f t="shared" si="3654"/>
        <v>1</v>
      </c>
      <c r="EK989" s="375">
        <f t="shared" si="3655"/>
        <v>0</v>
      </c>
      <c r="EL989" s="375">
        <f t="shared" si="3656"/>
        <v>0</v>
      </c>
      <c r="EM989" s="375">
        <f t="shared" si="3657"/>
        <v>1</v>
      </c>
      <c r="EN989" s="375">
        <f t="shared" si="3658"/>
        <v>0</v>
      </c>
      <c r="EO989" s="375">
        <f t="shared" si="3659"/>
        <v>0</v>
      </c>
      <c r="EP989" s="375">
        <f t="shared" si="3660"/>
        <v>1</v>
      </c>
      <c r="EQ989" s="375">
        <f t="shared" si="3661"/>
        <v>0</v>
      </c>
      <c r="ER989" s="375">
        <f t="shared" si="3662"/>
        <v>0</v>
      </c>
      <c r="ES989" s="375">
        <f t="shared" si="3663"/>
        <v>1</v>
      </c>
      <c r="ET989" s="375">
        <f t="shared" si="3664"/>
        <v>0</v>
      </c>
      <c r="EU989" s="375">
        <f t="shared" si="3665"/>
        <v>0</v>
      </c>
      <c r="EV989" s="375">
        <f t="shared" si="3666"/>
        <v>1</v>
      </c>
      <c r="EW989" s="375">
        <f t="shared" si="3667"/>
        <v>0</v>
      </c>
      <c r="EX989" s="375">
        <f t="shared" si="3668"/>
        <v>0</v>
      </c>
      <c r="EY989" s="375">
        <f t="shared" si="3669"/>
        <v>1</v>
      </c>
      <c r="EZ989" s="375">
        <f t="shared" si="3670"/>
        <v>0</v>
      </c>
      <c r="FA989" s="375">
        <f t="shared" si="3671"/>
        <v>0</v>
      </c>
      <c r="FB989" s="375">
        <f t="shared" si="3672"/>
        <v>1</v>
      </c>
      <c r="FC989" s="375">
        <f t="shared" si="3673"/>
        <v>0</v>
      </c>
      <c r="FD989" s="375">
        <f t="shared" si="3674"/>
        <v>0</v>
      </c>
      <c r="FE989" s="376"/>
      <c r="FF989" s="372"/>
      <c r="FG989" s="372"/>
      <c r="FH989" s="372"/>
      <c r="FI989" s="372"/>
      <c r="FJ989" s="372"/>
      <c r="FK989" s="372"/>
      <c r="FL989" s="372"/>
      <c r="FM989" s="372"/>
      <c r="FN989" s="372"/>
      <c r="FO989" s="372"/>
      <c r="FP989" s="372"/>
      <c r="FQ989" s="372"/>
      <c r="FR989" s="372"/>
      <c r="FS989" s="372"/>
      <c r="FT989" s="372"/>
      <c r="FU989" s="372"/>
      <c r="FV989" s="372"/>
      <c r="FW989" s="372"/>
      <c r="FX989" s="372"/>
      <c r="FY989" s="372"/>
      <c r="FZ989" s="372"/>
      <c r="GA989" s="372"/>
      <c r="GB989" s="372"/>
      <c r="GC989" s="372"/>
      <c r="GD989" s="372"/>
      <c r="GE989" s="372"/>
      <c r="GF989" s="372"/>
      <c r="GG989" s="372"/>
      <c r="GH989" s="372"/>
      <c r="GI989" s="372"/>
      <c r="GJ989" s="372"/>
      <c r="GK989" s="372"/>
      <c r="GL989" s="372"/>
      <c r="GM989" s="372"/>
      <c r="GN989" s="372"/>
      <c r="GO989" s="372"/>
      <c r="GP989" s="372"/>
      <c r="GQ989" s="372"/>
      <c r="GR989" s="372"/>
      <c r="GS989" s="372"/>
      <c r="GT989" s="372"/>
      <c r="GU989" s="372"/>
      <c r="GV989" s="372"/>
      <c r="GW989" s="372"/>
      <c r="GX989" s="372"/>
      <c r="GY989" s="372"/>
      <c r="GZ989" s="372"/>
      <c r="HA989" s="372"/>
      <c r="HB989" s="372"/>
      <c r="HC989" s="372"/>
    </row>
    <row r="990" spans="1:211" s="373" customFormat="1" ht="15" customHeight="1" x14ac:dyDescent="0.2">
      <c r="A990" s="366">
        <f>SWDATA!O975</f>
        <v>0</v>
      </c>
      <c r="B990" s="366">
        <f>SWDATA!M975</f>
        <v>0</v>
      </c>
      <c r="C990" s="351">
        <f>IF(AND(SWDATA!M975=1,SWDATA!Q975="promotions"),SWDATA!P975,0)</f>
        <v>0</v>
      </c>
      <c r="D990" s="367">
        <f>ROW(SWDATA!M975)</f>
        <v>975</v>
      </c>
      <c r="E990" s="368">
        <f t="shared" si="3604"/>
        <v>0</v>
      </c>
      <c r="F990" s="369">
        <f t="shared" si="3515"/>
        <v>1</v>
      </c>
      <c r="G990" s="366" t="str">
        <f t="shared" si="3516"/>
        <v/>
      </c>
      <c r="H990" s="370"/>
      <c r="J990" s="238">
        <f t="shared" si="3517"/>
        <v>0</v>
      </c>
      <c r="K990" s="239" t="str">
        <f t="shared" si="3518"/>
        <v/>
      </c>
      <c r="L990" s="342"/>
      <c r="M990" s="345"/>
      <c r="N990" s="340" t="str">
        <f>IF(LEN(SWDATA!F975)=0,"",N989)</f>
        <v/>
      </c>
      <c r="O990" s="296" t="str">
        <f>IF(LEN(SWDATA!G975)=0,"",O989)</f>
        <v/>
      </c>
      <c r="P990" s="297" t="str">
        <f>IF(LEN(SWDATA!C975)=0,"",SWDATA!C975)</f>
        <v/>
      </c>
      <c r="Q990" s="312" t="str">
        <f t="shared" si="3519"/>
        <v/>
      </c>
      <c r="R990" s="223" t="s">
        <v>261</v>
      </c>
      <c r="S990" s="224"/>
      <c r="T990" s="224"/>
      <c r="U990" s="264" t="s">
        <v>598</v>
      </c>
      <c r="V990" s="205" t="s">
        <v>221</v>
      </c>
      <c r="W990" s="266">
        <f>IF(OR(Is_Loading,LEN($A990)=0),"",SWDATA!P975)</f>
        <v>0</v>
      </c>
      <c r="X990" s="267">
        <f>IF(OR(Is_Loading,LEN($A990)=0),"",SWDATA!Q975)</f>
        <v>0</v>
      </c>
      <c r="Y990" s="267">
        <f>IF(OR(Is_Loading,LEN($A990)=0),"",SWDATA!R975)</f>
        <v>0</v>
      </c>
      <c r="Z990" s="266" t="str">
        <f t="shared" si="3675"/>
        <v/>
      </c>
      <c r="AA990" s="266">
        <f>IF(OR(Is_Loading,LEN($A990)=0),"",SWDATA!T975)</f>
        <v>0</v>
      </c>
      <c r="AB990" s="267">
        <f>IF(OR(Is_Loading,LEN($A990)=0),"",SWDATA!U975)</f>
        <v>0</v>
      </c>
      <c r="AC990" s="267">
        <f>IF(OR(Is_Loading,LEN($A990)=0),"",SWDATA!V975)</f>
        <v>0</v>
      </c>
      <c r="AD990" s="266" t="str">
        <f t="shared" si="3520"/>
        <v/>
      </c>
      <c r="AE990" s="266">
        <f>IF(OR(Is_Loading,LEN($A990)=0),"",SWDATA!X975)</f>
        <v>0</v>
      </c>
      <c r="AF990" s="267">
        <f>IF(OR(Is_Loading,LEN($A990)=0),"",SWDATA!Y975)</f>
        <v>0</v>
      </c>
      <c r="AG990" s="267">
        <f>IF(OR(Is_Loading,LEN($A990)=0),"",SWDATA!Z975)</f>
        <v>0</v>
      </c>
      <c r="AH990" s="266" t="str">
        <f t="shared" si="3521"/>
        <v/>
      </c>
      <c r="AI990" s="266">
        <f>IF(OR(Is_Loading,LEN($A990)=0),"",SWDATA!AB975)</f>
        <v>0</v>
      </c>
      <c r="AJ990" s="267">
        <f>IF(OR(Is_Loading,LEN($A990)=0),"",SWDATA!AC975)</f>
        <v>0</v>
      </c>
      <c r="AK990" s="267">
        <f>IF(OR(Is_Loading,LEN($A990)=0),"",SWDATA!AD975)</f>
        <v>0</v>
      </c>
      <c r="AL990" s="266" t="str">
        <f t="shared" si="3522"/>
        <v/>
      </c>
      <c r="AM990" s="266">
        <f>IF(OR(Is_Loading,LEN($A990)=0),"",SWDATA!AF975)</f>
        <v>0</v>
      </c>
      <c r="AN990" s="267">
        <f>IF(OR(Is_Loading,LEN($A990)=0),"",SWDATA!AG975)</f>
        <v>0</v>
      </c>
      <c r="AO990" s="323">
        <f>IF(OR(Is_Loading,LEN($A990)=0),"",SWDATA!AH975)</f>
        <v>0</v>
      </c>
      <c r="AP990" s="320" t="str">
        <f t="shared" si="3523"/>
        <v/>
      </c>
      <c r="AQ990" s="266">
        <f>IF(OR(Is_Loading,LEN($A990)=0),"",SWDATA!AJ975)</f>
        <v>0</v>
      </c>
      <c r="AR990" s="267">
        <f>IF(OR(Is_Loading,LEN($A990)=0),"",SWDATA!AK975)</f>
        <v>0</v>
      </c>
      <c r="AS990" s="267">
        <f>IF(OR(Is_Loading,LEN($A990)=0),"",SWDATA!AL975)</f>
        <v>0</v>
      </c>
      <c r="AT990" s="266" t="str">
        <f t="shared" si="3524"/>
        <v/>
      </c>
      <c r="AU990" s="266">
        <f>IF(OR(Is_Loading,LEN($A990)=0),"",SWDATA!AN975)</f>
        <v>0</v>
      </c>
      <c r="AV990" s="267">
        <f>IF(OR(Is_Loading,LEN($A990)=0),"",SWDATA!AO975)</f>
        <v>0</v>
      </c>
      <c r="AW990" s="267">
        <f>IF(OR(Is_Loading,LEN($A990)=0),"",SWDATA!AP975)</f>
        <v>0</v>
      </c>
      <c r="AX990" s="266" t="str">
        <f t="shared" si="3525"/>
        <v/>
      </c>
      <c r="AY990" s="266">
        <f>IF(OR(Is_Loading,LEN($A990)=0),"",SWDATA!AR975)</f>
        <v>0</v>
      </c>
      <c r="AZ990" s="267">
        <f>IF(OR(Is_Loading,LEN($A990)=0),"",SWDATA!AS975)</f>
        <v>0</v>
      </c>
      <c r="BA990" s="267">
        <f>IF(OR(Is_Loading,LEN($A990)=0),"",SWDATA!AT975)</f>
        <v>0</v>
      </c>
      <c r="BB990" s="266" t="str">
        <f t="shared" si="3526"/>
        <v/>
      </c>
      <c r="BC990" s="266">
        <f>IF(OR(Is_Loading,LEN($A990)=0),"",SWDATA!AV975)</f>
        <v>0</v>
      </c>
      <c r="BD990" s="267">
        <f>IF(OR(Is_Loading,LEN($A990)=0),"",SWDATA!AW975)</f>
        <v>0</v>
      </c>
      <c r="BE990" s="323">
        <f>IF(OR(Is_Loading,LEN($A990)=0),"",SWDATA!AX975)</f>
        <v>0</v>
      </c>
      <c r="BF990" s="320" t="str">
        <f t="shared" si="3527"/>
        <v/>
      </c>
      <c r="BG990" s="11"/>
      <c r="BH990" s="11"/>
      <c r="BI990" s="11"/>
      <c r="BJ990" s="11"/>
      <c r="BK990" s="11"/>
      <c r="BL990" s="11"/>
      <c r="BM990" s="11"/>
      <c r="BN990" s="11"/>
      <c r="BO990" s="11"/>
      <c r="BP990" s="11"/>
      <c r="BQ990" s="11"/>
      <c r="BR990" s="11"/>
      <c r="BS990" s="11"/>
      <c r="BT990" s="11"/>
      <c r="BU990" s="11"/>
      <c r="BV990" s="11"/>
      <c r="BW990" s="11"/>
      <c r="BX990" s="11"/>
      <c r="BY990" s="11"/>
      <c r="BZ990" s="11"/>
      <c r="CA990" s="11"/>
      <c r="CB990" s="11"/>
      <c r="CC990" s="11"/>
      <c r="CD990" s="11"/>
      <c r="CE990" s="11"/>
      <c r="CF990" s="11"/>
      <c r="CG990" s="11"/>
      <c r="CH990" s="11"/>
      <c r="CI990" s="11"/>
      <c r="CJ990" s="11"/>
      <c r="CK990" s="11"/>
      <c r="CL990" s="11"/>
      <c r="CM990" s="11"/>
      <c r="CN990" s="351"/>
      <c r="CO990" s="351"/>
      <c r="CP990" s="351"/>
      <c r="CQ990" s="351"/>
      <c r="CR990" s="351"/>
      <c r="CS990" s="351"/>
      <c r="CT990" s="351"/>
      <c r="CU990" s="351"/>
      <c r="CV990" s="351"/>
      <c r="CW990" s="351"/>
      <c r="CX990" s="351"/>
      <c r="CY990" s="351"/>
      <c r="CZ990" s="351"/>
      <c r="DA990" s="351"/>
      <c r="DB990" s="351"/>
      <c r="DC990" s="351"/>
      <c r="DD990" s="351"/>
      <c r="DE990" s="351"/>
      <c r="DF990" s="351"/>
      <c r="DG990" s="351"/>
      <c r="DH990" s="351"/>
      <c r="DI990" s="351"/>
      <c r="DJ990" s="351"/>
      <c r="DK990" s="351"/>
      <c r="DL990" s="351"/>
      <c r="DM990" s="351"/>
      <c r="DN990" s="351"/>
      <c r="DS990" s="372"/>
      <c r="DT990" s="374"/>
      <c r="DU990" s="375"/>
      <c r="DV990" s="375"/>
      <c r="DW990" s="375"/>
      <c r="DX990" s="375">
        <v>1</v>
      </c>
      <c r="DY990" s="375">
        <f t="shared" si="3643"/>
        <v>0</v>
      </c>
      <c r="DZ990" s="375">
        <f t="shared" si="3644"/>
        <v>0</v>
      </c>
      <c r="EA990" s="375">
        <f t="shared" si="3645"/>
        <v>1</v>
      </c>
      <c r="EB990" s="375">
        <f t="shared" si="3646"/>
        <v>0</v>
      </c>
      <c r="EC990" s="375">
        <f t="shared" si="3647"/>
        <v>0</v>
      </c>
      <c r="ED990" s="375">
        <f t="shared" si="3648"/>
        <v>1</v>
      </c>
      <c r="EE990" s="375">
        <f t="shared" si="3649"/>
        <v>0</v>
      </c>
      <c r="EF990" s="375">
        <f t="shared" si="3650"/>
        <v>0</v>
      </c>
      <c r="EG990" s="375">
        <f t="shared" si="3651"/>
        <v>1</v>
      </c>
      <c r="EH990" s="375">
        <f t="shared" si="3652"/>
        <v>0</v>
      </c>
      <c r="EI990" s="375">
        <f t="shared" si="3653"/>
        <v>0</v>
      </c>
      <c r="EJ990" s="375">
        <f t="shared" si="3654"/>
        <v>1</v>
      </c>
      <c r="EK990" s="375">
        <f t="shared" si="3655"/>
        <v>0</v>
      </c>
      <c r="EL990" s="375">
        <f t="shared" si="3656"/>
        <v>0</v>
      </c>
      <c r="EM990" s="375">
        <f t="shared" si="3657"/>
        <v>1</v>
      </c>
      <c r="EN990" s="375">
        <f t="shared" si="3658"/>
        <v>0</v>
      </c>
      <c r="EO990" s="375">
        <f t="shared" si="3659"/>
        <v>0</v>
      </c>
      <c r="EP990" s="375">
        <f t="shared" si="3660"/>
        <v>1</v>
      </c>
      <c r="EQ990" s="375">
        <f t="shared" si="3661"/>
        <v>0</v>
      </c>
      <c r="ER990" s="375">
        <f t="shared" si="3662"/>
        <v>0</v>
      </c>
      <c r="ES990" s="375">
        <f t="shared" si="3663"/>
        <v>1</v>
      </c>
      <c r="ET990" s="375">
        <f t="shared" si="3664"/>
        <v>0</v>
      </c>
      <c r="EU990" s="375">
        <f t="shared" si="3665"/>
        <v>0</v>
      </c>
      <c r="EV990" s="375">
        <f t="shared" si="3666"/>
        <v>1</v>
      </c>
      <c r="EW990" s="375">
        <f t="shared" si="3667"/>
        <v>0</v>
      </c>
      <c r="EX990" s="375">
        <f t="shared" si="3668"/>
        <v>0</v>
      </c>
      <c r="EY990" s="375">
        <f t="shared" si="3669"/>
        <v>1</v>
      </c>
      <c r="EZ990" s="375">
        <f t="shared" si="3670"/>
        <v>0</v>
      </c>
      <c r="FA990" s="375">
        <f t="shared" si="3671"/>
        <v>0</v>
      </c>
      <c r="FB990" s="375">
        <f t="shared" si="3672"/>
        <v>1</v>
      </c>
      <c r="FC990" s="375">
        <f t="shared" si="3673"/>
        <v>0</v>
      </c>
      <c r="FD990" s="375">
        <f t="shared" si="3674"/>
        <v>0</v>
      </c>
      <c r="FE990" s="376"/>
      <c r="FF990" s="372"/>
      <c r="FG990" s="372"/>
      <c r="FH990" s="372"/>
      <c r="FI990" s="372"/>
      <c r="FJ990" s="372"/>
      <c r="FK990" s="372"/>
      <c r="FL990" s="372"/>
      <c r="FM990" s="372"/>
      <c r="FN990" s="372"/>
      <c r="FO990" s="372"/>
      <c r="FP990" s="372"/>
      <c r="FQ990" s="372"/>
      <c r="FR990" s="372"/>
      <c r="FS990" s="372"/>
      <c r="FT990" s="372"/>
      <c r="FU990" s="372"/>
      <c r="FV990" s="372"/>
      <c r="FW990" s="372"/>
      <c r="FX990" s="372"/>
      <c r="FY990" s="372"/>
      <c r="FZ990" s="372"/>
      <c r="GA990" s="372"/>
      <c r="GB990" s="372"/>
      <c r="GC990" s="372"/>
      <c r="GD990" s="372"/>
      <c r="GE990" s="372"/>
      <c r="GF990" s="372"/>
      <c r="GG990" s="372"/>
      <c r="GH990" s="372"/>
      <c r="GI990" s="372"/>
      <c r="GJ990" s="372"/>
      <c r="GK990" s="372"/>
      <c r="GL990" s="372"/>
      <c r="GM990" s="372"/>
      <c r="GN990" s="372"/>
      <c r="GO990" s="372"/>
      <c r="GP990" s="372"/>
      <c r="GQ990" s="372"/>
      <c r="GR990" s="372"/>
      <c r="GS990" s="372"/>
      <c r="GT990" s="372"/>
      <c r="GU990" s="372"/>
      <c r="GV990" s="372"/>
      <c r="GW990" s="372"/>
      <c r="GX990" s="372"/>
      <c r="GY990" s="372"/>
      <c r="GZ990" s="372"/>
      <c r="HA990" s="372"/>
      <c r="HB990" s="372"/>
      <c r="HC990" s="372"/>
    </row>
    <row r="991" spans="1:211" s="373" customFormat="1" ht="15" customHeight="1" x14ac:dyDescent="0.2">
      <c r="A991" s="366">
        <f>SWDATA!O976</f>
        <v>0</v>
      </c>
      <c r="B991" s="366">
        <f>SWDATA!M976</f>
        <v>0</v>
      </c>
      <c r="C991" s="351">
        <f>IF(AND(SWDATA!M976=1,SWDATA!Q976="promotions"),SWDATA!P976,0)</f>
        <v>0</v>
      </c>
      <c r="D991" s="367">
        <f>ROW(SWDATA!M976)</f>
        <v>976</v>
      </c>
      <c r="E991" s="368">
        <f t="shared" si="3604"/>
        <v>0</v>
      </c>
      <c r="F991" s="369">
        <f t="shared" si="3515"/>
        <v>1</v>
      </c>
      <c r="G991" s="366" t="str">
        <f t="shared" si="3516"/>
        <v/>
      </c>
      <c r="H991" s="370"/>
      <c r="J991" s="238">
        <f t="shared" si="3517"/>
        <v>0</v>
      </c>
      <c r="K991" s="239" t="str">
        <f t="shared" si="3518"/>
        <v/>
      </c>
      <c r="L991" s="342"/>
      <c r="M991" s="345"/>
      <c r="N991" s="340" t="str">
        <f>IF(LEN(SWDATA!F976)=0,"",N990)</f>
        <v/>
      </c>
      <c r="O991" s="296" t="str">
        <f>IF(LEN(SWDATA!G976)=0,"",O990)</f>
        <v/>
      </c>
      <c r="P991" s="297" t="str">
        <f>IF(LEN(SWDATA!C976)=0,"",SWDATA!C976)</f>
        <v/>
      </c>
      <c r="Q991" s="312" t="str">
        <f t="shared" si="3519"/>
        <v/>
      </c>
      <c r="R991" s="223" t="s">
        <v>261</v>
      </c>
      <c r="S991" s="224"/>
      <c r="T991" s="224"/>
      <c r="U991" s="264" t="s">
        <v>628</v>
      </c>
      <c r="V991" s="205" t="s">
        <v>221</v>
      </c>
      <c r="W991" s="266">
        <f>IF(OR(Is_Loading,LEN($A991)=0),"",SWDATA!P976)</f>
        <v>0</v>
      </c>
      <c r="X991" s="267">
        <f>IF(OR(Is_Loading,LEN($A991)=0),"",SWDATA!Q976)</f>
        <v>0</v>
      </c>
      <c r="Y991" s="267">
        <f>IF(OR(Is_Loading,LEN($A991)=0),"",SWDATA!R976)</f>
        <v>0</v>
      </c>
      <c r="Z991" s="266" t="str">
        <f t="shared" si="3675"/>
        <v/>
      </c>
      <c r="AA991" s="266">
        <f>IF(OR(Is_Loading,LEN($A991)=0),"",SWDATA!T976)</f>
        <v>0</v>
      </c>
      <c r="AB991" s="267">
        <f>IF(OR(Is_Loading,LEN($A991)=0),"",SWDATA!U976)</f>
        <v>0</v>
      </c>
      <c r="AC991" s="267">
        <f>IF(OR(Is_Loading,LEN($A991)=0),"",SWDATA!V976)</f>
        <v>0</v>
      </c>
      <c r="AD991" s="266" t="str">
        <f t="shared" si="3520"/>
        <v/>
      </c>
      <c r="AE991" s="266">
        <f>IF(OR(Is_Loading,LEN($A991)=0),"",SWDATA!X976)</f>
        <v>0</v>
      </c>
      <c r="AF991" s="267">
        <f>IF(OR(Is_Loading,LEN($A991)=0),"",SWDATA!Y976)</f>
        <v>0</v>
      </c>
      <c r="AG991" s="267">
        <f>IF(OR(Is_Loading,LEN($A991)=0),"",SWDATA!Z976)</f>
        <v>0</v>
      </c>
      <c r="AH991" s="266" t="str">
        <f t="shared" si="3521"/>
        <v/>
      </c>
      <c r="AI991" s="266">
        <f>IF(OR(Is_Loading,LEN($A991)=0),"",SWDATA!AB976)</f>
        <v>0</v>
      </c>
      <c r="AJ991" s="267">
        <f>IF(OR(Is_Loading,LEN($A991)=0),"",SWDATA!AC976)</f>
        <v>0</v>
      </c>
      <c r="AK991" s="267">
        <f>IF(OR(Is_Loading,LEN($A991)=0),"",SWDATA!AD976)</f>
        <v>0</v>
      </c>
      <c r="AL991" s="266" t="str">
        <f t="shared" si="3522"/>
        <v/>
      </c>
      <c r="AM991" s="266">
        <f>IF(OR(Is_Loading,LEN($A991)=0),"",SWDATA!AF976)</f>
        <v>0</v>
      </c>
      <c r="AN991" s="267">
        <f>IF(OR(Is_Loading,LEN($A991)=0),"",SWDATA!AG976)</f>
        <v>0</v>
      </c>
      <c r="AO991" s="323">
        <f>IF(OR(Is_Loading,LEN($A991)=0),"",SWDATA!AH976)</f>
        <v>0</v>
      </c>
      <c r="AP991" s="320" t="str">
        <f t="shared" si="3523"/>
        <v/>
      </c>
      <c r="AQ991" s="266">
        <f>IF(OR(Is_Loading,LEN($A991)=0),"",SWDATA!AJ976)</f>
        <v>0</v>
      </c>
      <c r="AR991" s="267">
        <f>IF(OR(Is_Loading,LEN($A991)=0),"",SWDATA!AK976)</f>
        <v>0</v>
      </c>
      <c r="AS991" s="267">
        <f>IF(OR(Is_Loading,LEN($A991)=0),"",SWDATA!AL976)</f>
        <v>0</v>
      </c>
      <c r="AT991" s="266" t="str">
        <f t="shared" si="3524"/>
        <v/>
      </c>
      <c r="AU991" s="266">
        <f>IF(OR(Is_Loading,LEN($A991)=0),"",SWDATA!AN976)</f>
        <v>0</v>
      </c>
      <c r="AV991" s="267">
        <f>IF(OR(Is_Loading,LEN($A991)=0),"",SWDATA!AO976)</f>
        <v>0</v>
      </c>
      <c r="AW991" s="267">
        <f>IF(OR(Is_Loading,LEN($A991)=0),"",SWDATA!AP976)</f>
        <v>0</v>
      </c>
      <c r="AX991" s="266" t="str">
        <f t="shared" si="3525"/>
        <v/>
      </c>
      <c r="AY991" s="266">
        <f>IF(OR(Is_Loading,LEN($A991)=0),"",SWDATA!AR976)</f>
        <v>0</v>
      </c>
      <c r="AZ991" s="267">
        <f>IF(OR(Is_Loading,LEN($A991)=0),"",SWDATA!AS976)</f>
        <v>0</v>
      </c>
      <c r="BA991" s="267">
        <f>IF(OR(Is_Loading,LEN($A991)=0),"",SWDATA!AT976)</f>
        <v>0</v>
      </c>
      <c r="BB991" s="266" t="str">
        <f t="shared" si="3526"/>
        <v/>
      </c>
      <c r="BC991" s="266">
        <f>IF(OR(Is_Loading,LEN($A991)=0),"",SWDATA!AV976)</f>
        <v>0</v>
      </c>
      <c r="BD991" s="267">
        <f>IF(OR(Is_Loading,LEN($A991)=0),"",SWDATA!AW976)</f>
        <v>0</v>
      </c>
      <c r="BE991" s="323">
        <f>IF(OR(Is_Loading,LEN($A991)=0),"",SWDATA!AX976)</f>
        <v>0</v>
      </c>
      <c r="BF991" s="320" t="str">
        <f t="shared" si="3527"/>
        <v/>
      </c>
      <c r="BG991" s="11"/>
      <c r="BH991" s="11"/>
      <c r="BI991" s="11"/>
      <c r="BJ991" s="11"/>
      <c r="BK991" s="11"/>
      <c r="BL991" s="11"/>
      <c r="BM991" s="11"/>
      <c r="BN991" s="11"/>
      <c r="BO991" s="11"/>
      <c r="BP991" s="11"/>
      <c r="BQ991" s="11"/>
      <c r="BR991" s="11"/>
      <c r="BS991" s="11"/>
      <c r="BT991" s="11"/>
      <c r="BU991" s="11"/>
      <c r="BV991" s="11"/>
      <c r="BW991" s="11"/>
      <c r="BX991" s="11"/>
      <c r="BY991" s="11"/>
      <c r="BZ991" s="11"/>
      <c r="CA991" s="11"/>
      <c r="CB991" s="11"/>
      <c r="CC991" s="11"/>
      <c r="CD991" s="11"/>
      <c r="CE991" s="11"/>
      <c r="CF991" s="11"/>
      <c r="CG991" s="11"/>
      <c r="CH991" s="11"/>
      <c r="CI991" s="11"/>
      <c r="CJ991" s="11"/>
      <c r="CK991" s="11"/>
      <c r="CL991" s="11"/>
      <c r="CM991" s="11"/>
      <c r="CN991" s="351"/>
      <c r="CO991" s="351"/>
      <c r="CP991" s="351"/>
      <c r="CQ991" s="351"/>
      <c r="CR991" s="351"/>
      <c r="CS991" s="351"/>
      <c r="CT991" s="351"/>
      <c r="CU991" s="351"/>
      <c r="CV991" s="351"/>
      <c r="CW991" s="351"/>
      <c r="CX991" s="351"/>
      <c r="CY991" s="351"/>
      <c r="CZ991" s="351"/>
      <c r="DA991" s="351"/>
      <c r="DB991" s="351"/>
      <c r="DC991" s="351"/>
      <c r="DD991" s="351"/>
      <c r="DE991" s="351"/>
      <c r="DF991" s="351"/>
      <c r="DG991" s="351"/>
      <c r="DH991" s="351"/>
      <c r="DI991" s="351"/>
      <c r="DJ991" s="351"/>
      <c r="DK991" s="351"/>
      <c r="DL991" s="351"/>
      <c r="DM991" s="351"/>
      <c r="DN991" s="351"/>
      <c r="DS991" s="372"/>
      <c r="DT991" s="374"/>
      <c r="DU991" s="375"/>
      <c r="DV991" s="375"/>
      <c r="DW991" s="375"/>
      <c r="DX991" s="375">
        <v>1</v>
      </c>
      <c r="DY991" s="375">
        <f t="shared" si="3643"/>
        <v>0</v>
      </c>
      <c r="DZ991" s="375">
        <f t="shared" si="3644"/>
        <v>0</v>
      </c>
      <c r="EA991" s="375">
        <f t="shared" si="3645"/>
        <v>1</v>
      </c>
      <c r="EB991" s="375">
        <f t="shared" si="3646"/>
        <v>0</v>
      </c>
      <c r="EC991" s="375">
        <f t="shared" si="3647"/>
        <v>0</v>
      </c>
      <c r="ED991" s="375">
        <f t="shared" si="3648"/>
        <v>1</v>
      </c>
      <c r="EE991" s="375">
        <f t="shared" si="3649"/>
        <v>0</v>
      </c>
      <c r="EF991" s="375">
        <f t="shared" si="3650"/>
        <v>0</v>
      </c>
      <c r="EG991" s="375">
        <f t="shared" si="3651"/>
        <v>1</v>
      </c>
      <c r="EH991" s="375">
        <f t="shared" si="3652"/>
        <v>0</v>
      </c>
      <c r="EI991" s="375">
        <f t="shared" si="3653"/>
        <v>0</v>
      </c>
      <c r="EJ991" s="375">
        <f t="shared" si="3654"/>
        <v>1</v>
      </c>
      <c r="EK991" s="375">
        <f t="shared" si="3655"/>
        <v>0</v>
      </c>
      <c r="EL991" s="375">
        <f t="shared" si="3656"/>
        <v>0</v>
      </c>
      <c r="EM991" s="375">
        <f t="shared" si="3657"/>
        <v>1</v>
      </c>
      <c r="EN991" s="375">
        <f t="shared" si="3658"/>
        <v>0</v>
      </c>
      <c r="EO991" s="375">
        <f t="shared" si="3659"/>
        <v>0</v>
      </c>
      <c r="EP991" s="375">
        <f t="shared" si="3660"/>
        <v>1</v>
      </c>
      <c r="EQ991" s="375">
        <f t="shared" si="3661"/>
        <v>0</v>
      </c>
      <c r="ER991" s="375">
        <f t="shared" si="3662"/>
        <v>0</v>
      </c>
      <c r="ES991" s="375">
        <f t="shared" si="3663"/>
        <v>1</v>
      </c>
      <c r="ET991" s="375">
        <f t="shared" si="3664"/>
        <v>0</v>
      </c>
      <c r="EU991" s="375">
        <f t="shared" si="3665"/>
        <v>0</v>
      </c>
      <c r="EV991" s="375">
        <f t="shared" si="3666"/>
        <v>1</v>
      </c>
      <c r="EW991" s="375">
        <f t="shared" si="3667"/>
        <v>0</v>
      </c>
      <c r="EX991" s="375">
        <f t="shared" si="3668"/>
        <v>0</v>
      </c>
      <c r="EY991" s="375">
        <f t="shared" si="3669"/>
        <v>1</v>
      </c>
      <c r="EZ991" s="375">
        <f t="shared" si="3670"/>
        <v>0</v>
      </c>
      <c r="FA991" s="375">
        <f t="shared" si="3671"/>
        <v>0</v>
      </c>
      <c r="FB991" s="375">
        <f t="shared" si="3672"/>
        <v>1</v>
      </c>
      <c r="FC991" s="375">
        <f t="shared" si="3673"/>
        <v>0</v>
      </c>
      <c r="FD991" s="375">
        <f t="shared" si="3674"/>
        <v>0</v>
      </c>
      <c r="FE991" s="376"/>
      <c r="FF991" s="372"/>
      <c r="FG991" s="372"/>
      <c r="FH991" s="372"/>
      <c r="FI991" s="372"/>
      <c r="FJ991" s="372"/>
      <c r="FK991" s="372"/>
      <c r="FL991" s="372"/>
      <c r="FM991" s="372"/>
      <c r="FN991" s="372"/>
      <c r="FO991" s="372"/>
      <c r="FP991" s="372"/>
      <c r="FQ991" s="372"/>
      <c r="FR991" s="372"/>
      <c r="FS991" s="372"/>
      <c r="FT991" s="372"/>
      <c r="FU991" s="372"/>
      <c r="FV991" s="372"/>
      <c r="FW991" s="372"/>
      <c r="FX991" s="372"/>
      <c r="FY991" s="372"/>
      <c r="FZ991" s="372"/>
      <c r="GA991" s="372"/>
      <c r="GB991" s="372"/>
      <c r="GC991" s="372"/>
      <c r="GD991" s="372"/>
      <c r="GE991" s="372"/>
      <c r="GF991" s="372"/>
      <c r="GG991" s="372"/>
      <c r="GH991" s="372"/>
      <c r="GI991" s="372"/>
      <c r="GJ991" s="372"/>
      <c r="GK991" s="372"/>
      <c r="GL991" s="372"/>
      <c r="GM991" s="372"/>
      <c r="GN991" s="372"/>
      <c r="GO991" s="372"/>
      <c r="GP991" s="372"/>
      <c r="GQ991" s="372"/>
      <c r="GR991" s="372"/>
      <c r="GS991" s="372"/>
      <c r="GT991" s="372"/>
      <c r="GU991" s="372"/>
      <c r="GV991" s="372"/>
      <c r="GW991" s="372"/>
      <c r="GX991" s="372"/>
      <c r="GY991" s="372"/>
      <c r="GZ991" s="372"/>
      <c r="HA991" s="372"/>
      <c r="HB991" s="372"/>
      <c r="HC991" s="372"/>
    </row>
    <row r="992" spans="1:211" s="373" customFormat="1" ht="15" customHeight="1" x14ac:dyDescent="0.2">
      <c r="A992" s="366">
        <f>SWDATA!O977</f>
        <v>0</v>
      </c>
      <c r="B992" s="366">
        <f>SWDATA!M977</f>
        <v>0</v>
      </c>
      <c r="C992" s="351">
        <f>IF(AND(SWDATA!M977=1,SWDATA!Q977="promotions"),SWDATA!P977,0)</f>
        <v>0</v>
      </c>
      <c r="D992" s="367">
        <f>ROW(SWDATA!M977)</f>
        <v>977</v>
      </c>
      <c r="E992" s="368">
        <f t="shared" si="3604"/>
        <v>0</v>
      </c>
      <c r="F992" s="369">
        <f t="shared" si="3515"/>
        <v>1</v>
      </c>
      <c r="G992" s="366" t="str">
        <f t="shared" si="3516"/>
        <v/>
      </c>
      <c r="H992" s="370"/>
      <c r="J992" s="238">
        <f t="shared" si="3517"/>
        <v>0</v>
      </c>
      <c r="K992" s="239" t="str">
        <f t="shared" si="3518"/>
        <v/>
      </c>
      <c r="L992" s="342"/>
      <c r="M992" s="345"/>
      <c r="N992" s="340" t="str">
        <f>IF(LEN(SWDATA!F977)=0,"",N991)</f>
        <v/>
      </c>
      <c r="O992" s="296" t="str">
        <f>IF(LEN(SWDATA!G977)=0,"",O991)</f>
        <v/>
      </c>
      <c r="P992" s="297" t="str">
        <f>IF(LEN(SWDATA!C977)=0,"",SWDATA!C977)</f>
        <v/>
      </c>
      <c r="Q992" s="312" t="str">
        <f t="shared" si="3519"/>
        <v/>
      </c>
      <c r="R992" s="223" t="s">
        <v>261</v>
      </c>
      <c r="S992" s="224"/>
      <c r="T992" s="224"/>
      <c r="U992" s="264" t="s">
        <v>596</v>
      </c>
      <c r="V992" s="205" t="s">
        <v>221</v>
      </c>
      <c r="W992" s="266">
        <f>IF(OR(Is_Loading,LEN($A992)=0),"",SWDATA!P977)</f>
        <v>0</v>
      </c>
      <c r="X992" s="267">
        <f>IF(OR(Is_Loading,LEN($A992)=0),"",SWDATA!Q977)</f>
        <v>0</v>
      </c>
      <c r="Y992" s="267">
        <f>IF(OR(Is_Loading,LEN($A992)=0),"",SWDATA!R977)</f>
        <v>0</v>
      </c>
      <c r="Z992" s="266" t="str">
        <f t="shared" si="3675"/>
        <v/>
      </c>
      <c r="AA992" s="266">
        <f>IF(OR(Is_Loading,LEN($A992)=0),"",SWDATA!T977)</f>
        <v>0</v>
      </c>
      <c r="AB992" s="267">
        <f>IF(OR(Is_Loading,LEN($A992)=0),"",SWDATA!U977)</f>
        <v>0</v>
      </c>
      <c r="AC992" s="267">
        <f>IF(OR(Is_Loading,LEN($A992)=0),"",SWDATA!V977)</f>
        <v>0</v>
      </c>
      <c r="AD992" s="266" t="str">
        <f t="shared" si="3520"/>
        <v/>
      </c>
      <c r="AE992" s="266">
        <f>IF(OR(Is_Loading,LEN($A992)=0),"",SWDATA!X977)</f>
        <v>0</v>
      </c>
      <c r="AF992" s="267">
        <f>IF(OR(Is_Loading,LEN($A992)=0),"",SWDATA!Y977)</f>
        <v>0</v>
      </c>
      <c r="AG992" s="267">
        <f>IF(OR(Is_Loading,LEN($A992)=0),"",SWDATA!Z977)</f>
        <v>0</v>
      </c>
      <c r="AH992" s="266" t="str">
        <f t="shared" si="3521"/>
        <v/>
      </c>
      <c r="AI992" s="266">
        <f>IF(OR(Is_Loading,LEN($A992)=0),"",SWDATA!AB977)</f>
        <v>0</v>
      </c>
      <c r="AJ992" s="267">
        <f>IF(OR(Is_Loading,LEN($A992)=0),"",SWDATA!AC977)</f>
        <v>0</v>
      </c>
      <c r="AK992" s="267">
        <f>IF(OR(Is_Loading,LEN($A992)=0),"",SWDATA!AD977)</f>
        <v>0</v>
      </c>
      <c r="AL992" s="266" t="str">
        <f t="shared" si="3522"/>
        <v/>
      </c>
      <c r="AM992" s="266">
        <f>IF(OR(Is_Loading,LEN($A992)=0),"",SWDATA!AF977)</f>
        <v>0</v>
      </c>
      <c r="AN992" s="267">
        <f>IF(OR(Is_Loading,LEN($A992)=0),"",SWDATA!AG977)</f>
        <v>0</v>
      </c>
      <c r="AO992" s="323">
        <f>IF(OR(Is_Loading,LEN($A992)=0),"",SWDATA!AH977)</f>
        <v>0</v>
      </c>
      <c r="AP992" s="320" t="str">
        <f t="shared" si="3523"/>
        <v/>
      </c>
      <c r="AQ992" s="266">
        <f>IF(OR(Is_Loading,LEN($A992)=0),"",SWDATA!AJ977)</f>
        <v>0</v>
      </c>
      <c r="AR992" s="267">
        <f>IF(OR(Is_Loading,LEN($A992)=0),"",SWDATA!AK977)</f>
        <v>0</v>
      </c>
      <c r="AS992" s="267">
        <f>IF(OR(Is_Loading,LEN($A992)=0),"",SWDATA!AL977)</f>
        <v>0</v>
      </c>
      <c r="AT992" s="266" t="str">
        <f t="shared" si="3524"/>
        <v/>
      </c>
      <c r="AU992" s="266">
        <f>IF(OR(Is_Loading,LEN($A992)=0),"",SWDATA!AN977)</f>
        <v>0</v>
      </c>
      <c r="AV992" s="267">
        <f>IF(OR(Is_Loading,LEN($A992)=0),"",SWDATA!AO977)</f>
        <v>0</v>
      </c>
      <c r="AW992" s="267">
        <f>IF(OR(Is_Loading,LEN($A992)=0),"",SWDATA!AP977)</f>
        <v>0</v>
      </c>
      <c r="AX992" s="266" t="str">
        <f t="shared" si="3525"/>
        <v/>
      </c>
      <c r="AY992" s="266">
        <f>IF(OR(Is_Loading,LEN($A992)=0),"",SWDATA!AR977)</f>
        <v>0</v>
      </c>
      <c r="AZ992" s="267">
        <f>IF(OR(Is_Loading,LEN($A992)=0),"",SWDATA!AS977)</f>
        <v>0</v>
      </c>
      <c r="BA992" s="267">
        <f>IF(OR(Is_Loading,LEN($A992)=0),"",SWDATA!AT977)</f>
        <v>0</v>
      </c>
      <c r="BB992" s="266" t="str">
        <f t="shared" si="3526"/>
        <v/>
      </c>
      <c r="BC992" s="266">
        <f>IF(OR(Is_Loading,LEN($A992)=0),"",SWDATA!AV977)</f>
        <v>0</v>
      </c>
      <c r="BD992" s="267">
        <f>IF(OR(Is_Loading,LEN($A992)=0),"",SWDATA!AW977)</f>
        <v>0</v>
      </c>
      <c r="BE992" s="323">
        <f>IF(OR(Is_Loading,LEN($A992)=0),"",SWDATA!AX977)</f>
        <v>0</v>
      </c>
      <c r="BF992" s="320" t="str">
        <f t="shared" si="3527"/>
        <v/>
      </c>
      <c r="BG992" s="11"/>
      <c r="BH992" s="11"/>
      <c r="BI992" s="11"/>
      <c r="BJ992" s="11"/>
      <c r="BK992" s="11"/>
      <c r="BL992" s="11"/>
      <c r="BM992" s="11"/>
      <c r="BN992" s="11"/>
      <c r="BO992" s="11"/>
      <c r="BP992" s="11"/>
      <c r="BQ992" s="11"/>
      <c r="BR992" s="11"/>
      <c r="BS992" s="11"/>
      <c r="BT992" s="11"/>
      <c r="BU992" s="11"/>
      <c r="BV992" s="11"/>
      <c r="BW992" s="11"/>
      <c r="BX992" s="11"/>
      <c r="BY992" s="11"/>
      <c r="BZ992" s="11"/>
      <c r="CA992" s="11"/>
      <c r="CB992" s="11"/>
      <c r="CC992" s="11"/>
      <c r="CD992" s="11"/>
      <c r="CE992" s="11"/>
      <c r="CF992" s="11"/>
      <c r="CG992" s="11"/>
      <c r="CH992" s="11"/>
      <c r="CI992" s="11"/>
      <c r="CJ992" s="11"/>
      <c r="CK992" s="11"/>
      <c r="CL992" s="11"/>
      <c r="CM992" s="11"/>
      <c r="CN992" s="351"/>
      <c r="CO992" s="351"/>
      <c r="CP992" s="351"/>
      <c r="CQ992" s="351"/>
      <c r="CR992" s="351"/>
      <c r="CS992" s="351"/>
      <c r="CT992" s="351"/>
      <c r="CU992" s="351"/>
      <c r="CV992" s="351"/>
      <c r="CW992" s="351"/>
      <c r="CX992" s="351"/>
      <c r="CY992" s="351"/>
      <c r="CZ992" s="351"/>
      <c r="DA992" s="351"/>
      <c r="DB992" s="351"/>
      <c r="DC992" s="351"/>
      <c r="DD992" s="351"/>
      <c r="DE992" s="351"/>
      <c r="DF992" s="351"/>
      <c r="DG992" s="351"/>
      <c r="DH992" s="351"/>
      <c r="DI992" s="351"/>
      <c r="DJ992" s="351"/>
      <c r="DK992" s="351"/>
      <c r="DL992" s="351"/>
      <c r="DM992" s="351"/>
      <c r="DN992" s="351"/>
      <c r="DS992" s="372"/>
      <c r="DT992" s="374"/>
      <c r="DU992" s="375"/>
      <c r="DV992" s="375"/>
      <c r="DW992" s="375"/>
      <c r="DX992" s="375">
        <v>1</v>
      </c>
      <c r="DY992" s="375">
        <f t="shared" si="3643"/>
        <v>0</v>
      </c>
      <c r="DZ992" s="375">
        <f t="shared" si="3644"/>
        <v>0</v>
      </c>
      <c r="EA992" s="375">
        <f t="shared" si="3645"/>
        <v>1</v>
      </c>
      <c r="EB992" s="375">
        <f t="shared" si="3646"/>
        <v>0</v>
      </c>
      <c r="EC992" s="375">
        <f t="shared" si="3647"/>
        <v>0</v>
      </c>
      <c r="ED992" s="375">
        <f t="shared" si="3648"/>
        <v>1</v>
      </c>
      <c r="EE992" s="375">
        <f t="shared" si="3649"/>
        <v>0</v>
      </c>
      <c r="EF992" s="375">
        <f t="shared" si="3650"/>
        <v>0</v>
      </c>
      <c r="EG992" s="375">
        <f t="shared" si="3651"/>
        <v>1</v>
      </c>
      <c r="EH992" s="375">
        <f t="shared" si="3652"/>
        <v>0</v>
      </c>
      <c r="EI992" s="375">
        <f t="shared" si="3653"/>
        <v>0</v>
      </c>
      <c r="EJ992" s="375">
        <f t="shared" si="3654"/>
        <v>1</v>
      </c>
      <c r="EK992" s="375">
        <f t="shared" si="3655"/>
        <v>0</v>
      </c>
      <c r="EL992" s="375">
        <f t="shared" si="3656"/>
        <v>0</v>
      </c>
      <c r="EM992" s="375">
        <f t="shared" si="3657"/>
        <v>1</v>
      </c>
      <c r="EN992" s="375">
        <f t="shared" si="3658"/>
        <v>0</v>
      </c>
      <c r="EO992" s="375">
        <f t="shared" si="3659"/>
        <v>0</v>
      </c>
      <c r="EP992" s="375">
        <f t="shared" si="3660"/>
        <v>1</v>
      </c>
      <c r="EQ992" s="375">
        <f t="shared" si="3661"/>
        <v>0</v>
      </c>
      <c r="ER992" s="375">
        <f t="shared" si="3662"/>
        <v>0</v>
      </c>
      <c r="ES992" s="375">
        <f t="shared" si="3663"/>
        <v>1</v>
      </c>
      <c r="ET992" s="375">
        <f t="shared" si="3664"/>
        <v>0</v>
      </c>
      <c r="EU992" s="375">
        <f t="shared" si="3665"/>
        <v>0</v>
      </c>
      <c r="EV992" s="375">
        <f t="shared" si="3666"/>
        <v>1</v>
      </c>
      <c r="EW992" s="375">
        <f t="shared" si="3667"/>
        <v>0</v>
      </c>
      <c r="EX992" s="375">
        <f t="shared" si="3668"/>
        <v>0</v>
      </c>
      <c r="EY992" s="375">
        <f t="shared" si="3669"/>
        <v>1</v>
      </c>
      <c r="EZ992" s="375">
        <f t="shared" si="3670"/>
        <v>0</v>
      </c>
      <c r="FA992" s="375">
        <f t="shared" si="3671"/>
        <v>0</v>
      </c>
      <c r="FB992" s="375">
        <f t="shared" si="3672"/>
        <v>1</v>
      </c>
      <c r="FC992" s="375">
        <f t="shared" si="3673"/>
        <v>0</v>
      </c>
      <c r="FD992" s="375">
        <f t="shared" si="3674"/>
        <v>0</v>
      </c>
      <c r="FE992" s="376"/>
      <c r="FF992" s="372"/>
      <c r="FG992" s="372"/>
      <c r="FH992" s="372"/>
      <c r="FI992" s="372"/>
      <c r="FJ992" s="372"/>
      <c r="FK992" s="372"/>
      <c r="FL992" s="372"/>
      <c r="FM992" s="372"/>
      <c r="FN992" s="372"/>
      <c r="FO992" s="372"/>
      <c r="FP992" s="372"/>
      <c r="FQ992" s="372"/>
      <c r="FR992" s="372"/>
      <c r="FS992" s="372"/>
      <c r="FT992" s="372"/>
      <c r="FU992" s="372"/>
      <c r="FV992" s="372"/>
      <c r="FW992" s="372"/>
      <c r="FX992" s="372"/>
      <c r="FY992" s="372"/>
      <c r="FZ992" s="372"/>
      <c r="GA992" s="372"/>
      <c r="GB992" s="372"/>
      <c r="GC992" s="372"/>
      <c r="GD992" s="372"/>
      <c r="GE992" s="372"/>
      <c r="GF992" s="372"/>
      <c r="GG992" s="372"/>
      <c r="GH992" s="372"/>
      <c r="GI992" s="372"/>
      <c r="GJ992" s="372"/>
      <c r="GK992" s="372"/>
      <c r="GL992" s="372"/>
      <c r="GM992" s="372"/>
      <c r="GN992" s="372"/>
      <c r="GO992" s="372"/>
      <c r="GP992" s="372"/>
      <c r="GQ992" s="372"/>
      <c r="GR992" s="372"/>
      <c r="GS992" s="372"/>
      <c r="GT992" s="372"/>
      <c r="GU992" s="372"/>
      <c r="GV992" s="372"/>
      <c r="GW992" s="372"/>
      <c r="GX992" s="372"/>
      <c r="GY992" s="372"/>
      <c r="GZ992" s="372"/>
      <c r="HA992" s="372"/>
      <c r="HB992" s="372"/>
      <c r="HC992" s="372"/>
    </row>
    <row r="993" spans="1:211" s="373" customFormat="1" ht="15" customHeight="1" x14ac:dyDescent="0.2">
      <c r="A993" s="366">
        <f>SWDATA!O978</f>
        <v>0</v>
      </c>
      <c r="B993" s="366">
        <f>SWDATA!M978</f>
        <v>0</v>
      </c>
      <c r="C993" s="351">
        <f>IF(AND(SWDATA!M978=1,SWDATA!Q978="promotions"),SWDATA!P978,0)</f>
        <v>0</v>
      </c>
      <c r="D993" s="367">
        <f>ROW(SWDATA!M978)</f>
        <v>978</v>
      </c>
      <c r="E993" s="368">
        <f ca="1">IF(AND(B993=1,UPPER(HLOOKUP(D993+14,'Metrics &amp; Attributes View'!$13:$31,19,0))&lt;&gt;"SBOM"),1,0)</f>
        <v>0</v>
      </c>
      <c r="F993" s="369">
        <f t="shared" si="3515"/>
        <v>1</v>
      </c>
      <c r="G993" s="366" t="str">
        <f t="shared" si="3516"/>
        <v/>
      </c>
      <c r="H993" s="370"/>
      <c r="J993" s="238">
        <f t="shared" si="3517"/>
        <v>0</v>
      </c>
      <c r="K993" s="239" t="str">
        <f t="shared" si="3518"/>
        <v/>
      </c>
      <c r="L993" s="342"/>
      <c r="M993" s="345"/>
      <c r="N993" s="340" t="str">
        <f>IF(LEN(SWDATA!F978)=0,"",N992)</f>
        <v/>
      </c>
      <c r="O993" s="296" t="str">
        <f>IF(LEN(SWDATA!G978)=0,"",O992)</f>
        <v/>
      </c>
      <c r="P993" s="297" t="str">
        <f>IF(LEN(SWDATA!C978)=0,"",SWDATA!C978)</f>
        <v/>
      </c>
      <c r="Q993" s="312" t="str">
        <f t="shared" si="3519"/>
        <v/>
      </c>
      <c r="R993" s="223" t="s">
        <v>262</v>
      </c>
      <c r="S993" s="224"/>
      <c r="T993" s="224"/>
      <c r="U993" s="264" t="s">
        <v>623</v>
      </c>
      <c r="V993" s="205" t="s">
        <v>221</v>
      </c>
      <c r="W993" s="266">
        <f>IF(OR(Is_Loading,LEN($A993)=0),"",SWDATA!P978)</f>
        <v>0</v>
      </c>
      <c r="X993" s="267">
        <f>IF(OR(Is_Loading,LEN($A993)=0),"",SWDATA!Q978)</f>
        <v>0</v>
      </c>
      <c r="Y993" s="267">
        <f>IF(OR(Is_Loading,LEN($A993)=0),"",SWDATA!R978)</f>
        <v>0</v>
      </c>
      <c r="Z993" s="266" t="str">
        <f t="shared" si="3675"/>
        <v/>
      </c>
      <c r="AA993" s="266">
        <f>IF(OR(Is_Loading,LEN($A993)=0),"",SWDATA!T978)</f>
        <v>0</v>
      </c>
      <c r="AB993" s="267">
        <f>IF(OR(Is_Loading,LEN($A993)=0),"",SWDATA!U978)</f>
        <v>0</v>
      </c>
      <c r="AC993" s="267">
        <f>IF(OR(Is_Loading,LEN($A993)=0),"",SWDATA!V978)</f>
        <v>0</v>
      </c>
      <c r="AD993" s="266" t="str">
        <f t="shared" si="3520"/>
        <v/>
      </c>
      <c r="AE993" s="266">
        <f>IF(OR(Is_Loading,LEN($A993)=0),"",SWDATA!X978)</f>
        <v>0</v>
      </c>
      <c r="AF993" s="267">
        <f>IF(OR(Is_Loading,LEN($A993)=0),"",SWDATA!Y978)</f>
        <v>0</v>
      </c>
      <c r="AG993" s="267">
        <f>IF(OR(Is_Loading,LEN($A993)=0),"",SWDATA!Z978)</f>
        <v>0</v>
      </c>
      <c r="AH993" s="266" t="str">
        <f t="shared" si="3521"/>
        <v/>
      </c>
      <c r="AI993" s="266">
        <f>IF(OR(Is_Loading,LEN($A993)=0),"",SWDATA!AB978)</f>
        <v>0</v>
      </c>
      <c r="AJ993" s="267">
        <f>IF(OR(Is_Loading,LEN($A993)=0),"",SWDATA!AC978)</f>
        <v>0</v>
      </c>
      <c r="AK993" s="267">
        <f>IF(OR(Is_Loading,LEN($A993)=0),"",SWDATA!AD978)</f>
        <v>0</v>
      </c>
      <c r="AL993" s="266" t="str">
        <f t="shared" si="3522"/>
        <v/>
      </c>
      <c r="AM993" s="266">
        <f>IF(OR(Is_Loading,LEN($A993)=0),"",SWDATA!AF978)</f>
        <v>0</v>
      </c>
      <c r="AN993" s="267">
        <f>IF(OR(Is_Loading,LEN($A993)=0),"",SWDATA!AG978)</f>
        <v>0</v>
      </c>
      <c r="AO993" s="323">
        <f>IF(OR(Is_Loading,LEN($A993)=0),"",SWDATA!AH978)</f>
        <v>0</v>
      </c>
      <c r="AP993" s="320" t="str">
        <f t="shared" si="3523"/>
        <v/>
      </c>
      <c r="AQ993" s="266">
        <f>IF(OR(Is_Loading,LEN($A993)=0),"",SWDATA!AJ978)</f>
        <v>0</v>
      </c>
      <c r="AR993" s="267">
        <f>IF(OR(Is_Loading,LEN($A993)=0),"",SWDATA!AK978)</f>
        <v>0</v>
      </c>
      <c r="AS993" s="267">
        <f>IF(OR(Is_Loading,LEN($A993)=0),"",SWDATA!AL978)</f>
        <v>0</v>
      </c>
      <c r="AT993" s="266" t="str">
        <f t="shared" si="3524"/>
        <v/>
      </c>
      <c r="AU993" s="266">
        <f>IF(OR(Is_Loading,LEN($A993)=0),"",SWDATA!AN978)</f>
        <v>0</v>
      </c>
      <c r="AV993" s="267">
        <f>IF(OR(Is_Loading,LEN($A993)=0),"",SWDATA!AO978)</f>
        <v>0</v>
      </c>
      <c r="AW993" s="267">
        <f>IF(OR(Is_Loading,LEN($A993)=0),"",SWDATA!AP978)</f>
        <v>0</v>
      </c>
      <c r="AX993" s="266" t="str">
        <f t="shared" si="3525"/>
        <v/>
      </c>
      <c r="AY993" s="266">
        <f>IF(OR(Is_Loading,LEN($A993)=0),"",SWDATA!AR978)</f>
        <v>0</v>
      </c>
      <c r="AZ993" s="267">
        <f>IF(OR(Is_Loading,LEN($A993)=0),"",SWDATA!AS978)</f>
        <v>0</v>
      </c>
      <c r="BA993" s="267">
        <f>IF(OR(Is_Loading,LEN($A993)=0),"",SWDATA!AT978)</f>
        <v>0</v>
      </c>
      <c r="BB993" s="266" t="str">
        <f t="shared" si="3526"/>
        <v/>
      </c>
      <c r="BC993" s="266">
        <f>IF(OR(Is_Loading,LEN($A993)=0),"",SWDATA!AV978)</f>
        <v>0</v>
      </c>
      <c r="BD993" s="267">
        <f>IF(OR(Is_Loading,LEN($A993)=0),"",SWDATA!AW978)</f>
        <v>0</v>
      </c>
      <c r="BE993" s="323">
        <f>IF(OR(Is_Loading,LEN($A993)=0),"",SWDATA!AX978)</f>
        <v>0</v>
      </c>
      <c r="BF993" s="320" t="str">
        <f t="shared" si="3527"/>
        <v/>
      </c>
      <c r="BG993" s="11"/>
      <c r="BH993" s="11"/>
      <c r="BI993" s="11"/>
      <c r="BJ993" s="11"/>
      <c r="BK993" s="11"/>
      <c r="BL993" s="11"/>
      <c r="BM993" s="11"/>
      <c r="BN993" s="11"/>
      <c r="BO993" s="11"/>
      <c r="BP993" s="11"/>
      <c r="BQ993" s="11"/>
      <c r="BR993" s="11"/>
      <c r="BS993" s="11"/>
      <c r="BT993" s="11"/>
      <c r="BU993" s="11"/>
      <c r="BV993" s="11"/>
      <c r="BW993" s="11"/>
      <c r="BX993" s="11"/>
      <c r="BY993" s="11"/>
      <c r="BZ993" s="11"/>
      <c r="CA993" s="11"/>
      <c r="CB993" s="11"/>
      <c r="CC993" s="11"/>
      <c r="CD993" s="11"/>
      <c r="CE993" s="11"/>
      <c r="CF993" s="11"/>
      <c r="CG993" s="11"/>
      <c r="CH993" s="11"/>
      <c r="CI993" s="11"/>
      <c r="CJ993" s="11"/>
      <c r="CK993" s="11"/>
      <c r="CL993" s="11"/>
      <c r="CM993" s="11"/>
      <c r="CN993" s="351"/>
      <c r="CO993" s="351"/>
      <c r="CP993" s="351"/>
      <c r="CQ993" s="351"/>
      <c r="CR993" s="351"/>
      <c r="CS993" s="351"/>
      <c r="CT993" s="351"/>
      <c r="CU993" s="351"/>
      <c r="CV993" s="351"/>
      <c r="CW993" s="351"/>
      <c r="CX993" s="351"/>
      <c r="CY993" s="351"/>
      <c r="CZ993" s="351"/>
      <c r="DA993" s="351"/>
      <c r="DB993" s="351"/>
      <c r="DC993" s="351"/>
      <c r="DD993" s="351"/>
      <c r="DE993" s="351"/>
      <c r="DF993" s="351"/>
      <c r="DG993" s="351"/>
      <c r="DH993" s="351"/>
      <c r="DI993" s="351"/>
      <c r="DJ993" s="351"/>
      <c r="DK993" s="351"/>
      <c r="DL993" s="351"/>
      <c r="DM993" s="351"/>
      <c r="DN993" s="351"/>
      <c r="DS993" s="372"/>
      <c r="DT993" s="374"/>
      <c r="DU993" s="375"/>
      <c r="DV993" s="375"/>
      <c r="DW993" s="375"/>
      <c r="DX993" s="375">
        <v>1</v>
      </c>
      <c r="DY993" s="375">
        <f t="shared" si="3643"/>
        <v>0</v>
      </c>
      <c r="DZ993" s="375">
        <f t="shared" si="3644"/>
        <v>0</v>
      </c>
      <c r="EA993" s="375">
        <f t="shared" si="3645"/>
        <v>1</v>
      </c>
      <c r="EB993" s="375">
        <f t="shared" si="3646"/>
        <v>0</v>
      </c>
      <c r="EC993" s="375">
        <f t="shared" si="3647"/>
        <v>0</v>
      </c>
      <c r="ED993" s="375">
        <f t="shared" si="3648"/>
        <v>1</v>
      </c>
      <c r="EE993" s="375">
        <f t="shared" si="3649"/>
        <v>0</v>
      </c>
      <c r="EF993" s="375">
        <f t="shared" si="3650"/>
        <v>0</v>
      </c>
      <c r="EG993" s="375">
        <f t="shared" si="3651"/>
        <v>1</v>
      </c>
      <c r="EH993" s="375">
        <f t="shared" si="3652"/>
        <v>0</v>
      </c>
      <c r="EI993" s="375">
        <f t="shared" si="3653"/>
        <v>0</v>
      </c>
      <c r="EJ993" s="375">
        <f t="shared" si="3654"/>
        <v>1</v>
      </c>
      <c r="EK993" s="375">
        <f t="shared" si="3655"/>
        <v>0</v>
      </c>
      <c r="EL993" s="375">
        <f t="shared" si="3656"/>
        <v>0</v>
      </c>
      <c r="EM993" s="375">
        <f t="shared" si="3657"/>
        <v>1</v>
      </c>
      <c r="EN993" s="375">
        <f t="shared" si="3658"/>
        <v>0</v>
      </c>
      <c r="EO993" s="375">
        <f t="shared" si="3659"/>
        <v>0</v>
      </c>
      <c r="EP993" s="375">
        <f t="shared" si="3660"/>
        <v>1</v>
      </c>
      <c r="EQ993" s="375">
        <f t="shared" si="3661"/>
        <v>0</v>
      </c>
      <c r="ER993" s="375">
        <f t="shared" si="3662"/>
        <v>0</v>
      </c>
      <c r="ES993" s="375">
        <f t="shared" si="3663"/>
        <v>1</v>
      </c>
      <c r="ET993" s="375">
        <f t="shared" si="3664"/>
        <v>0</v>
      </c>
      <c r="EU993" s="375">
        <f t="shared" si="3665"/>
        <v>0</v>
      </c>
      <c r="EV993" s="375">
        <f t="shared" si="3666"/>
        <v>1</v>
      </c>
      <c r="EW993" s="375">
        <f t="shared" si="3667"/>
        <v>0</v>
      </c>
      <c r="EX993" s="375">
        <f t="shared" si="3668"/>
        <v>0</v>
      </c>
      <c r="EY993" s="375">
        <f t="shared" si="3669"/>
        <v>1</v>
      </c>
      <c r="EZ993" s="375">
        <f t="shared" si="3670"/>
        <v>0</v>
      </c>
      <c r="FA993" s="375">
        <f t="shared" si="3671"/>
        <v>0</v>
      </c>
      <c r="FB993" s="375">
        <f t="shared" si="3672"/>
        <v>1</v>
      </c>
      <c r="FC993" s="375">
        <f t="shared" si="3673"/>
        <v>0</v>
      </c>
      <c r="FD993" s="375">
        <f t="shared" si="3674"/>
        <v>0</v>
      </c>
      <c r="FE993" s="376"/>
      <c r="FF993" s="372"/>
      <c r="FG993" s="372"/>
      <c r="FH993" s="372"/>
      <c r="FI993" s="372"/>
      <c r="FJ993" s="372"/>
      <c r="FK993" s="372"/>
      <c r="FL993" s="372"/>
      <c r="FM993" s="372"/>
      <c r="FN993" s="372"/>
      <c r="FO993" s="372"/>
      <c r="FP993" s="372"/>
      <c r="FQ993" s="372"/>
      <c r="FR993" s="372"/>
      <c r="FS993" s="372"/>
      <c r="FT993" s="372"/>
      <c r="FU993" s="372"/>
      <c r="FV993" s="372"/>
      <c r="FW993" s="372"/>
      <c r="FX993" s="372"/>
      <c r="FY993" s="372"/>
      <c r="FZ993" s="372"/>
      <c r="GA993" s="372"/>
      <c r="GB993" s="372"/>
      <c r="GC993" s="372"/>
      <c r="GD993" s="372"/>
      <c r="GE993" s="372"/>
      <c r="GF993" s="372"/>
      <c r="GG993" s="372"/>
      <c r="GH993" s="372"/>
      <c r="GI993" s="372"/>
      <c r="GJ993" s="372"/>
      <c r="GK993" s="372"/>
      <c r="GL993" s="372"/>
      <c r="GM993" s="372"/>
      <c r="GN993" s="372"/>
      <c r="GO993" s="372"/>
      <c r="GP993" s="372"/>
      <c r="GQ993" s="372"/>
      <c r="GR993" s="372"/>
      <c r="GS993" s="372"/>
      <c r="GT993" s="372"/>
      <c r="GU993" s="372"/>
      <c r="GV993" s="372"/>
      <c r="GW993" s="372"/>
      <c r="GX993" s="372"/>
      <c r="GY993" s="372"/>
      <c r="GZ993" s="372"/>
      <c r="HA993" s="372"/>
      <c r="HB993" s="372"/>
      <c r="HC993" s="372"/>
    </row>
    <row r="994" spans="1:211" s="373" customFormat="1" ht="15" customHeight="1" x14ac:dyDescent="0.2">
      <c r="A994" s="366">
        <f>SWDATA!O979</f>
        <v>0</v>
      </c>
      <c r="B994" s="366">
        <f>SWDATA!M979</f>
        <v>0</v>
      </c>
      <c r="C994" s="351">
        <f>IF(AND(SWDATA!M979=1,SWDATA!Q979="promotions"),SWDATA!P979,0)</f>
        <v>0</v>
      </c>
      <c r="D994" s="367">
        <f>ROW(SWDATA!M979)</f>
        <v>979</v>
      </c>
      <c r="E994" s="368">
        <f t="shared" ref="E994" si="3677">B994</f>
        <v>0</v>
      </c>
      <c r="F994" s="369">
        <f t="shared" si="3515"/>
        <v>1</v>
      </c>
      <c r="G994" s="366" t="str">
        <f t="shared" si="3516"/>
        <v/>
      </c>
      <c r="H994" s="370"/>
      <c r="J994" s="238">
        <f t="shared" si="3517"/>
        <v>0</v>
      </c>
      <c r="K994" s="239" t="str">
        <f t="shared" si="3518"/>
        <v/>
      </c>
      <c r="L994" s="342"/>
      <c r="M994" s="345"/>
      <c r="N994" s="340" t="str">
        <f>IF(LEN(SWDATA!F979)=0,"",N993)</f>
        <v/>
      </c>
      <c r="O994" s="296" t="str">
        <f>IF(LEN(SWDATA!G979)=0,"",O993)</f>
        <v/>
      </c>
      <c r="P994" s="297" t="str">
        <f>IF(LEN(SWDATA!C979)=0,"",SWDATA!C979)</f>
        <v/>
      </c>
      <c r="Q994" s="312" t="str">
        <f t="shared" si="3519"/>
        <v/>
      </c>
      <c r="R994" s="223" t="s">
        <v>261</v>
      </c>
      <c r="S994" s="224"/>
      <c r="T994" s="224"/>
      <c r="U994" s="264" t="s">
        <v>624</v>
      </c>
      <c r="V994" s="205" t="s">
        <v>221</v>
      </c>
      <c r="W994" s="266">
        <f>IF(OR(Is_Loading,LEN($A994)=0),"",SWDATA!P979)</f>
        <v>0</v>
      </c>
      <c r="X994" s="267">
        <f>IF(OR(Is_Loading,LEN($A994)=0),"",SWDATA!Q979)</f>
        <v>0</v>
      </c>
      <c r="Y994" s="267">
        <f>IF(OR(Is_Loading,LEN($A994)=0),"",SWDATA!R979)</f>
        <v>0</v>
      </c>
      <c r="Z994" s="266" t="str">
        <f t="shared" si="3675"/>
        <v/>
      </c>
      <c r="AA994" s="266">
        <f>IF(OR(Is_Loading,LEN($A994)=0),"",SWDATA!T979)</f>
        <v>0</v>
      </c>
      <c r="AB994" s="267">
        <f>IF(OR(Is_Loading,LEN($A994)=0),"",SWDATA!U979)</f>
        <v>0</v>
      </c>
      <c r="AC994" s="267">
        <f>IF(OR(Is_Loading,LEN($A994)=0),"",SWDATA!V979)</f>
        <v>0</v>
      </c>
      <c r="AD994" s="266" t="str">
        <f t="shared" si="3520"/>
        <v/>
      </c>
      <c r="AE994" s="266">
        <f>IF(OR(Is_Loading,LEN($A994)=0),"",SWDATA!X979)</f>
        <v>0</v>
      </c>
      <c r="AF994" s="267">
        <f>IF(OR(Is_Loading,LEN($A994)=0),"",SWDATA!Y979)</f>
        <v>0</v>
      </c>
      <c r="AG994" s="267">
        <f>IF(OR(Is_Loading,LEN($A994)=0),"",SWDATA!Z979)</f>
        <v>0</v>
      </c>
      <c r="AH994" s="266" t="str">
        <f t="shared" si="3521"/>
        <v/>
      </c>
      <c r="AI994" s="266">
        <f>IF(OR(Is_Loading,LEN($A994)=0),"",SWDATA!AB979)</f>
        <v>0</v>
      </c>
      <c r="AJ994" s="267">
        <f>IF(OR(Is_Loading,LEN($A994)=0),"",SWDATA!AC979)</f>
        <v>0</v>
      </c>
      <c r="AK994" s="267">
        <f>IF(OR(Is_Loading,LEN($A994)=0),"",SWDATA!AD979)</f>
        <v>0</v>
      </c>
      <c r="AL994" s="266" t="str">
        <f t="shared" si="3522"/>
        <v/>
      </c>
      <c r="AM994" s="266">
        <f>IF(OR(Is_Loading,LEN($A994)=0),"",SWDATA!AF979)</f>
        <v>0</v>
      </c>
      <c r="AN994" s="267">
        <f>IF(OR(Is_Loading,LEN($A994)=0),"",SWDATA!AG979)</f>
        <v>0</v>
      </c>
      <c r="AO994" s="323">
        <f>IF(OR(Is_Loading,LEN($A994)=0),"",SWDATA!AH979)</f>
        <v>0</v>
      </c>
      <c r="AP994" s="320" t="str">
        <f t="shared" si="3523"/>
        <v/>
      </c>
      <c r="AQ994" s="266">
        <f>IF(OR(Is_Loading,LEN($A994)=0),"",SWDATA!AJ979)</f>
        <v>0</v>
      </c>
      <c r="AR994" s="267">
        <f>IF(OR(Is_Loading,LEN($A994)=0),"",SWDATA!AK979)</f>
        <v>0</v>
      </c>
      <c r="AS994" s="267">
        <f>IF(OR(Is_Loading,LEN($A994)=0),"",SWDATA!AL979)</f>
        <v>0</v>
      </c>
      <c r="AT994" s="266" t="str">
        <f t="shared" si="3524"/>
        <v/>
      </c>
      <c r="AU994" s="266">
        <f>IF(OR(Is_Loading,LEN($A994)=0),"",SWDATA!AN979)</f>
        <v>0</v>
      </c>
      <c r="AV994" s="267">
        <f>IF(OR(Is_Loading,LEN($A994)=0),"",SWDATA!AO979)</f>
        <v>0</v>
      </c>
      <c r="AW994" s="267">
        <f>IF(OR(Is_Loading,LEN($A994)=0),"",SWDATA!AP979)</f>
        <v>0</v>
      </c>
      <c r="AX994" s="266" t="str">
        <f t="shared" si="3525"/>
        <v/>
      </c>
      <c r="AY994" s="266">
        <f>IF(OR(Is_Loading,LEN($A994)=0),"",SWDATA!AR979)</f>
        <v>0</v>
      </c>
      <c r="AZ994" s="267">
        <f>IF(OR(Is_Loading,LEN($A994)=0),"",SWDATA!AS979)</f>
        <v>0</v>
      </c>
      <c r="BA994" s="267">
        <f>IF(OR(Is_Loading,LEN($A994)=0),"",SWDATA!AT979)</f>
        <v>0</v>
      </c>
      <c r="BB994" s="266" t="str">
        <f t="shared" si="3526"/>
        <v/>
      </c>
      <c r="BC994" s="266">
        <f>IF(OR(Is_Loading,LEN($A994)=0),"",SWDATA!AV979)</f>
        <v>0</v>
      </c>
      <c r="BD994" s="267">
        <f>IF(OR(Is_Loading,LEN($A994)=0),"",SWDATA!AW979)</f>
        <v>0</v>
      </c>
      <c r="BE994" s="323">
        <f>IF(OR(Is_Loading,LEN($A994)=0),"",SWDATA!AX979)</f>
        <v>0</v>
      </c>
      <c r="BF994" s="320" t="str">
        <f t="shared" si="3527"/>
        <v/>
      </c>
      <c r="BG994" s="11"/>
      <c r="BH994" s="11"/>
      <c r="BI994" s="11"/>
      <c r="BJ994" s="11"/>
      <c r="BK994" s="11"/>
      <c r="BL994" s="11"/>
      <c r="BM994" s="11"/>
      <c r="BN994" s="11"/>
      <c r="BO994" s="11"/>
      <c r="BP994" s="11"/>
      <c r="BQ994" s="11"/>
      <c r="BR994" s="11"/>
      <c r="BS994" s="11"/>
      <c r="BT994" s="11"/>
      <c r="BU994" s="11"/>
      <c r="BV994" s="11"/>
      <c r="BW994" s="11"/>
      <c r="BX994" s="11"/>
      <c r="BY994" s="11"/>
      <c r="BZ994" s="11"/>
      <c r="CA994" s="11"/>
      <c r="CB994" s="11"/>
      <c r="CC994" s="11"/>
      <c r="CD994" s="11"/>
      <c r="CE994" s="11"/>
      <c r="CF994" s="11"/>
      <c r="CG994" s="11"/>
      <c r="CH994" s="11"/>
      <c r="CI994" s="11"/>
      <c r="CJ994" s="11"/>
      <c r="CK994" s="11"/>
      <c r="CL994" s="11"/>
      <c r="CM994" s="11"/>
      <c r="CN994" s="351"/>
      <c r="CO994" s="351"/>
      <c r="CP994" s="351"/>
      <c r="CQ994" s="351"/>
      <c r="CR994" s="351"/>
      <c r="CS994" s="351"/>
      <c r="CT994" s="351"/>
      <c r="CU994" s="351"/>
      <c r="CV994" s="351"/>
      <c r="CW994" s="351"/>
      <c r="CX994" s="351"/>
      <c r="CY994" s="351"/>
      <c r="CZ994" s="351"/>
      <c r="DA994" s="351"/>
      <c r="DB994" s="351"/>
      <c r="DC994" s="351"/>
      <c r="DD994" s="351"/>
      <c r="DE994" s="351"/>
      <c r="DF994" s="351"/>
      <c r="DG994" s="351"/>
      <c r="DH994" s="351"/>
      <c r="DI994" s="351"/>
      <c r="DJ994" s="351"/>
      <c r="DK994" s="351"/>
      <c r="DL994" s="351"/>
      <c r="DM994" s="351"/>
      <c r="DN994" s="351"/>
      <c r="DS994" s="372"/>
      <c r="DT994" s="374"/>
      <c r="DU994" s="375"/>
      <c r="DV994" s="375"/>
      <c r="DW994" s="375"/>
      <c r="DX994" s="375">
        <v>1</v>
      </c>
      <c r="DY994" s="375">
        <f t="shared" si="3643"/>
        <v>0</v>
      </c>
      <c r="DZ994" s="375">
        <f t="shared" si="3644"/>
        <v>0</v>
      </c>
      <c r="EA994" s="375">
        <f t="shared" si="3645"/>
        <v>1</v>
      </c>
      <c r="EB994" s="375">
        <f t="shared" si="3646"/>
        <v>0</v>
      </c>
      <c r="EC994" s="375">
        <f t="shared" si="3647"/>
        <v>0</v>
      </c>
      <c r="ED994" s="375">
        <f t="shared" si="3648"/>
        <v>1</v>
      </c>
      <c r="EE994" s="375">
        <f t="shared" si="3649"/>
        <v>0</v>
      </c>
      <c r="EF994" s="375">
        <f t="shared" si="3650"/>
        <v>0</v>
      </c>
      <c r="EG994" s="375">
        <f t="shared" si="3651"/>
        <v>1</v>
      </c>
      <c r="EH994" s="375">
        <f t="shared" si="3652"/>
        <v>0</v>
      </c>
      <c r="EI994" s="375">
        <f t="shared" si="3653"/>
        <v>0</v>
      </c>
      <c r="EJ994" s="375">
        <f t="shared" si="3654"/>
        <v>1</v>
      </c>
      <c r="EK994" s="375">
        <f t="shared" si="3655"/>
        <v>0</v>
      </c>
      <c r="EL994" s="375">
        <f t="shared" si="3656"/>
        <v>0</v>
      </c>
      <c r="EM994" s="375">
        <f t="shared" si="3657"/>
        <v>1</v>
      </c>
      <c r="EN994" s="375">
        <f t="shared" si="3658"/>
        <v>0</v>
      </c>
      <c r="EO994" s="375">
        <f t="shared" si="3659"/>
        <v>0</v>
      </c>
      <c r="EP994" s="375">
        <f t="shared" si="3660"/>
        <v>1</v>
      </c>
      <c r="EQ994" s="375">
        <f t="shared" si="3661"/>
        <v>0</v>
      </c>
      <c r="ER994" s="375">
        <f t="shared" si="3662"/>
        <v>0</v>
      </c>
      <c r="ES994" s="375">
        <f t="shared" si="3663"/>
        <v>1</v>
      </c>
      <c r="ET994" s="375">
        <f t="shared" si="3664"/>
        <v>0</v>
      </c>
      <c r="EU994" s="375">
        <f t="shared" si="3665"/>
        <v>0</v>
      </c>
      <c r="EV994" s="375">
        <f t="shared" si="3666"/>
        <v>1</v>
      </c>
      <c r="EW994" s="375">
        <f t="shared" si="3667"/>
        <v>0</v>
      </c>
      <c r="EX994" s="375">
        <f t="shared" si="3668"/>
        <v>0</v>
      </c>
      <c r="EY994" s="375">
        <f t="shared" si="3669"/>
        <v>1</v>
      </c>
      <c r="EZ994" s="375">
        <f t="shared" si="3670"/>
        <v>0</v>
      </c>
      <c r="FA994" s="375">
        <f t="shared" si="3671"/>
        <v>0</v>
      </c>
      <c r="FB994" s="375">
        <f t="shared" si="3672"/>
        <v>1</v>
      </c>
      <c r="FC994" s="375">
        <f t="shared" si="3673"/>
        <v>0</v>
      </c>
      <c r="FD994" s="375">
        <f t="shared" si="3674"/>
        <v>0</v>
      </c>
      <c r="FE994" s="376"/>
      <c r="FF994" s="372"/>
      <c r="FG994" s="372"/>
      <c r="FH994" s="372"/>
      <c r="FI994" s="372"/>
      <c r="FJ994" s="372"/>
      <c r="FK994" s="372"/>
      <c r="FL994" s="372"/>
      <c r="FM994" s="372"/>
      <c r="FN994" s="372"/>
      <c r="FO994" s="372"/>
      <c r="FP994" s="372"/>
      <c r="FQ994" s="372"/>
      <c r="FR994" s="372"/>
      <c r="FS994" s="372"/>
      <c r="FT994" s="372"/>
      <c r="FU994" s="372"/>
      <c r="FV994" s="372"/>
      <c r="FW994" s="372"/>
      <c r="FX994" s="372"/>
      <c r="FY994" s="372"/>
      <c r="FZ994" s="372"/>
      <c r="GA994" s="372"/>
      <c r="GB994" s="372"/>
      <c r="GC994" s="372"/>
      <c r="GD994" s="372"/>
      <c r="GE994" s="372"/>
      <c r="GF994" s="372"/>
      <c r="GG994" s="372"/>
      <c r="GH994" s="372"/>
      <c r="GI994" s="372"/>
      <c r="GJ994" s="372"/>
      <c r="GK994" s="372"/>
      <c r="GL994" s="372"/>
      <c r="GM994" s="372"/>
      <c r="GN994" s="372"/>
      <c r="GO994" s="372"/>
      <c r="GP994" s="372"/>
      <c r="GQ994" s="372"/>
      <c r="GR994" s="372"/>
      <c r="GS994" s="372"/>
      <c r="GT994" s="372"/>
      <c r="GU994" s="372"/>
      <c r="GV994" s="372"/>
      <c r="GW994" s="372"/>
      <c r="GX994" s="372"/>
      <c r="GY994" s="372"/>
      <c r="GZ994" s="372"/>
      <c r="HA994" s="372"/>
      <c r="HB994" s="372"/>
      <c r="HC994" s="372"/>
    </row>
    <row r="995" spans="1:211" s="373" customFormat="1" ht="15" customHeight="1" thickBot="1" x14ac:dyDescent="0.25">
      <c r="A995" s="366">
        <f>SWDATA!O980</f>
        <v>0</v>
      </c>
      <c r="B995" s="366">
        <f>SWDATA!M980</f>
        <v>0</v>
      </c>
      <c r="C995" s="351">
        <f>IF(AND(SWDATA!M980=1,SWDATA!Q980="promotions"),SWDATA!P980,0)</f>
        <v>0</v>
      </c>
      <c r="D995" s="367">
        <f>ROW(SWDATA!M980)</f>
        <v>980</v>
      </c>
      <c r="E995" s="368">
        <f ca="1">IF(AND(B995=1,UPPER(HLOOKUP(D995+12,'Metrics &amp; Attributes View'!$13:$31,19,0))&lt;&gt;"SBOM"),1,0)</f>
        <v>0</v>
      </c>
      <c r="F995" s="369">
        <f t="shared" si="3515"/>
        <v>1</v>
      </c>
      <c r="G995" s="366" t="str">
        <f t="shared" si="3516"/>
        <v/>
      </c>
      <c r="H995" s="370"/>
      <c r="J995" s="238">
        <f t="shared" si="3517"/>
        <v>0</v>
      </c>
      <c r="K995" s="239" t="str">
        <f t="shared" si="3518"/>
        <v/>
      </c>
      <c r="L995" s="342"/>
      <c r="M995" s="345"/>
      <c r="N995" s="340" t="str">
        <f>IF(LEN(SWDATA!F980)=0,"",N994)</f>
        <v/>
      </c>
      <c r="O995" s="296" t="str">
        <f>IF(LEN(SWDATA!G980)=0,"",O994)</f>
        <v/>
      </c>
      <c r="P995" s="297" t="str">
        <f>IF(LEN(SWDATA!C980)=0,"",SWDATA!C980)</f>
        <v/>
      </c>
      <c r="Q995" s="312" t="str">
        <f t="shared" si="3519"/>
        <v/>
      </c>
      <c r="R995" s="223" t="s">
        <v>262</v>
      </c>
      <c r="S995" s="224"/>
      <c r="T995" s="224"/>
      <c r="U995" s="264" t="s">
        <v>603</v>
      </c>
      <c r="V995" s="205" t="s">
        <v>221</v>
      </c>
      <c r="W995" s="266">
        <f>IF(OR(Is_Loading,LEN($A995)=0),"",SWDATA!P980)</f>
        <v>0</v>
      </c>
      <c r="X995" s="267">
        <f>IF(OR(Is_Loading,LEN($A995)=0),"",SWDATA!Q980)</f>
        <v>0</v>
      </c>
      <c r="Y995" s="267">
        <f>IF(OR(Is_Loading,LEN($A995)=0),"",SWDATA!R980)</f>
        <v>0</v>
      </c>
      <c r="Z995" s="266" t="str">
        <f t="shared" si="3675"/>
        <v/>
      </c>
      <c r="AA995" s="266">
        <f>IF(OR(Is_Loading,LEN($A995)=0),"",SWDATA!T980)</f>
        <v>0</v>
      </c>
      <c r="AB995" s="267">
        <f>IF(OR(Is_Loading,LEN($A995)=0),"",SWDATA!U980)</f>
        <v>0</v>
      </c>
      <c r="AC995" s="267">
        <f>IF(OR(Is_Loading,LEN($A995)=0),"",SWDATA!V980)</f>
        <v>0</v>
      </c>
      <c r="AD995" s="266" t="str">
        <f t="shared" si="3520"/>
        <v/>
      </c>
      <c r="AE995" s="266">
        <f>IF(OR(Is_Loading,LEN($A995)=0),"",SWDATA!X980)</f>
        <v>0</v>
      </c>
      <c r="AF995" s="267">
        <f>IF(OR(Is_Loading,LEN($A995)=0),"",SWDATA!Y980)</f>
        <v>0</v>
      </c>
      <c r="AG995" s="267">
        <f>IF(OR(Is_Loading,LEN($A995)=0),"",SWDATA!Z980)</f>
        <v>0</v>
      </c>
      <c r="AH995" s="266" t="str">
        <f t="shared" si="3521"/>
        <v/>
      </c>
      <c r="AI995" s="266">
        <f>IF(OR(Is_Loading,LEN($A995)=0),"",SWDATA!AB980)</f>
        <v>0</v>
      </c>
      <c r="AJ995" s="267">
        <f>IF(OR(Is_Loading,LEN($A995)=0),"",SWDATA!AC980)</f>
        <v>0</v>
      </c>
      <c r="AK995" s="267">
        <f>IF(OR(Is_Loading,LEN($A995)=0),"",SWDATA!AD980)</f>
        <v>0</v>
      </c>
      <c r="AL995" s="266" t="str">
        <f t="shared" si="3522"/>
        <v/>
      </c>
      <c r="AM995" s="266">
        <f>IF(OR(Is_Loading,LEN($A995)=0),"",SWDATA!AF980)</f>
        <v>0</v>
      </c>
      <c r="AN995" s="267">
        <f>IF(OR(Is_Loading,LEN($A995)=0),"",SWDATA!AG980)</f>
        <v>0</v>
      </c>
      <c r="AO995" s="323">
        <f>IF(OR(Is_Loading,LEN($A995)=0),"",SWDATA!AH980)</f>
        <v>0</v>
      </c>
      <c r="AP995" s="320" t="str">
        <f t="shared" si="3523"/>
        <v/>
      </c>
      <c r="AQ995" s="266">
        <f>IF(OR(Is_Loading,LEN($A995)=0),"",SWDATA!AJ980)</f>
        <v>0</v>
      </c>
      <c r="AR995" s="267">
        <f>IF(OR(Is_Loading,LEN($A995)=0),"",SWDATA!AK980)</f>
        <v>0</v>
      </c>
      <c r="AS995" s="267">
        <f>IF(OR(Is_Loading,LEN($A995)=0),"",SWDATA!AL980)</f>
        <v>0</v>
      </c>
      <c r="AT995" s="266" t="str">
        <f t="shared" si="3524"/>
        <v/>
      </c>
      <c r="AU995" s="266">
        <f>IF(OR(Is_Loading,LEN($A995)=0),"",SWDATA!AN980)</f>
        <v>0</v>
      </c>
      <c r="AV995" s="267">
        <f>IF(OR(Is_Loading,LEN($A995)=0),"",SWDATA!AO980)</f>
        <v>0</v>
      </c>
      <c r="AW995" s="267">
        <f>IF(OR(Is_Loading,LEN($A995)=0),"",SWDATA!AP980)</f>
        <v>0</v>
      </c>
      <c r="AX995" s="266" t="str">
        <f t="shared" si="3525"/>
        <v/>
      </c>
      <c r="AY995" s="266">
        <f>IF(OR(Is_Loading,LEN($A995)=0),"",SWDATA!AR980)</f>
        <v>0</v>
      </c>
      <c r="AZ995" s="267">
        <f>IF(OR(Is_Loading,LEN($A995)=0),"",SWDATA!AS980)</f>
        <v>0</v>
      </c>
      <c r="BA995" s="267">
        <f>IF(OR(Is_Loading,LEN($A995)=0),"",SWDATA!AT980)</f>
        <v>0</v>
      </c>
      <c r="BB995" s="266" t="str">
        <f t="shared" si="3526"/>
        <v/>
      </c>
      <c r="BC995" s="266">
        <f>IF(OR(Is_Loading,LEN($A995)=0),"",SWDATA!AV980)</f>
        <v>0</v>
      </c>
      <c r="BD995" s="267">
        <f>IF(OR(Is_Loading,LEN($A995)=0),"",SWDATA!AW980)</f>
        <v>0</v>
      </c>
      <c r="BE995" s="323">
        <f>IF(OR(Is_Loading,LEN($A995)=0),"",SWDATA!AX980)</f>
        <v>0</v>
      </c>
      <c r="BF995" s="320" t="str">
        <f t="shared" si="3527"/>
        <v/>
      </c>
      <c r="BG995" s="11"/>
      <c r="BH995" s="11"/>
      <c r="BI995" s="11"/>
      <c r="BJ995" s="11"/>
      <c r="BK995" s="11"/>
      <c r="BL995" s="11"/>
      <c r="BM995" s="11"/>
      <c r="BN995" s="11"/>
      <c r="BO995" s="11"/>
      <c r="BP995" s="11"/>
      <c r="BQ995" s="11"/>
      <c r="BR995" s="11"/>
      <c r="BS995" s="11"/>
      <c r="BT995" s="11"/>
      <c r="BU995" s="11"/>
      <c r="BV995" s="11"/>
      <c r="BW995" s="11"/>
      <c r="BX995" s="11"/>
      <c r="BY995" s="11"/>
      <c r="BZ995" s="11"/>
      <c r="CA995" s="11"/>
      <c r="CB995" s="11"/>
      <c r="CC995" s="11"/>
      <c r="CD995" s="11"/>
      <c r="CE995" s="11"/>
      <c r="CF995" s="11"/>
      <c r="CG995" s="11"/>
      <c r="CH995" s="11"/>
      <c r="CI995" s="11"/>
      <c r="CJ995" s="11"/>
      <c r="CK995" s="11"/>
      <c r="CL995" s="11"/>
      <c r="CM995" s="11"/>
      <c r="CN995" s="351"/>
      <c r="CO995" s="351"/>
      <c r="CP995" s="351"/>
      <c r="CQ995" s="351"/>
      <c r="CR995" s="351"/>
      <c r="CS995" s="351"/>
      <c r="CT995" s="351"/>
      <c r="CU995" s="351"/>
      <c r="CV995" s="351"/>
      <c r="CW995" s="351"/>
      <c r="CX995" s="351"/>
      <c r="CY995" s="351"/>
      <c r="CZ995" s="351"/>
      <c r="DA995" s="351"/>
      <c r="DB995" s="351"/>
      <c r="DC995" s="351"/>
      <c r="DD995" s="351"/>
      <c r="DE995" s="351"/>
      <c r="DF995" s="351"/>
      <c r="DG995" s="351"/>
      <c r="DH995" s="351"/>
      <c r="DI995" s="351"/>
      <c r="DJ995" s="351"/>
      <c r="DK995" s="351"/>
      <c r="DL995" s="351"/>
      <c r="DM995" s="351"/>
      <c r="DN995" s="351"/>
      <c r="DS995" s="372"/>
      <c r="DT995" s="374"/>
      <c r="DU995" s="375"/>
      <c r="DV995" s="375"/>
      <c r="DW995" s="375"/>
      <c r="DX995" s="375">
        <v>1</v>
      </c>
      <c r="DY995" s="375">
        <f t="shared" si="3643"/>
        <v>0</v>
      </c>
      <c r="DZ995" s="375">
        <f t="shared" si="3644"/>
        <v>0</v>
      </c>
      <c r="EA995" s="375">
        <f t="shared" si="3645"/>
        <v>1</v>
      </c>
      <c r="EB995" s="375">
        <f t="shared" si="3646"/>
        <v>0</v>
      </c>
      <c r="EC995" s="375">
        <f t="shared" si="3647"/>
        <v>0</v>
      </c>
      <c r="ED995" s="375">
        <f t="shared" si="3648"/>
        <v>1</v>
      </c>
      <c r="EE995" s="375">
        <f t="shared" si="3649"/>
        <v>0</v>
      </c>
      <c r="EF995" s="375">
        <f t="shared" si="3650"/>
        <v>0</v>
      </c>
      <c r="EG995" s="375">
        <f t="shared" si="3651"/>
        <v>1</v>
      </c>
      <c r="EH995" s="375">
        <f t="shared" si="3652"/>
        <v>0</v>
      </c>
      <c r="EI995" s="375">
        <f t="shared" si="3653"/>
        <v>0</v>
      </c>
      <c r="EJ995" s="375">
        <f t="shared" si="3654"/>
        <v>1</v>
      </c>
      <c r="EK995" s="375">
        <f t="shared" si="3655"/>
        <v>0</v>
      </c>
      <c r="EL995" s="375">
        <f t="shared" si="3656"/>
        <v>0</v>
      </c>
      <c r="EM995" s="375">
        <f t="shared" si="3657"/>
        <v>1</v>
      </c>
      <c r="EN995" s="375">
        <f t="shared" si="3658"/>
        <v>0</v>
      </c>
      <c r="EO995" s="375">
        <f t="shared" si="3659"/>
        <v>0</v>
      </c>
      <c r="EP995" s="375">
        <f t="shared" si="3660"/>
        <v>1</v>
      </c>
      <c r="EQ995" s="375">
        <f t="shared" si="3661"/>
        <v>0</v>
      </c>
      <c r="ER995" s="375">
        <f t="shared" si="3662"/>
        <v>0</v>
      </c>
      <c r="ES995" s="375">
        <f t="shared" si="3663"/>
        <v>1</v>
      </c>
      <c r="ET995" s="375">
        <f t="shared" si="3664"/>
        <v>0</v>
      </c>
      <c r="EU995" s="375">
        <f t="shared" si="3665"/>
        <v>0</v>
      </c>
      <c r="EV995" s="375">
        <f t="shared" si="3666"/>
        <v>1</v>
      </c>
      <c r="EW995" s="375">
        <f t="shared" si="3667"/>
        <v>0</v>
      </c>
      <c r="EX995" s="375">
        <f t="shared" si="3668"/>
        <v>0</v>
      </c>
      <c r="EY995" s="375">
        <f t="shared" si="3669"/>
        <v>1</v>
      </c>
      <c r="EZ995" s="375">
        <f t="shared" si="3670"/>
        <v>0</v>
      </c>
      <c r="FA995" s="375">
        <f t="shared" si="3671"/>
        <v>0</v>
      </c>
      <c r="FB995" s="375">
        <f t="shared" si="3672"/>
        <v>1</v>
      </c>
      <c r="FC995" s="375">
        <f t="shared" si="3673"/>
        <v>0</v>
      </c>
      <c r="FD995" s="375">
        <f t="shared" si="3674"/>
        <v>0</v>
      </c>
      <c r="FE995" s="376"/>
      <c r="FF995" s="372"/>
      <c r="FG995" s="372"/>
      <c r="FH995" s="372"/>
      <c r="FI995" s="372"/>
      <c r="FJ995" s="372"/>
      <c r="FK995" s="372"/>
      <c r="FL995" s="372"/>
      <c r="FM995" s="372"/>
      <c r="FN995" s="372"/>
      <c r="FO995" s="372"/>
      <c r="FP995" s="372"/>
      <c r="FQ995" s="372"/>
      <c r="FR995" s="372"/>
      <c r="FS995" s="372"/>
      <c r="FT995" s="372"/>
      <c r="FU995" s="372"/>
      <c r="FV995" s="372"/>
      <c r="FW995" s="372"/>
      <c r="FX995" s="372"/>
      <c r="FY995" s="372"/>
      <c r="FZ995" s="372"/>
      <c r="GA995" s="372"/>
      <c r="GB995" s="372"/>
      <c r="GC995" s="372"/>
      <c r="GD995" s="372"/>
      <c r="GE995" s="372"/>
      <c r="GF995" s="372"/>
      <c r="GG995" s="372"/>
      <c r="GH995" s="372"/>
      <c r="GI995" s="372"/>
      <c r="GJ995" s="372"/>
      <c r="GK995" s="372"/>
      <c r="GL995" s="372"/>
      <c r="GM995" s="372"/>
      <c r="GN995" s="372"/>
      <c r="GO995" s="372"/>
      <c r="GP995" s="372"/>
      <c r="GQ995" s="372"/>
      <c r="GR995" s="372"/>
      <c r="GS995" s="372"/>
      <c r="GT995" s="372"/>
      <c r="GU995" s="372"/>
      <c r="GV995" s="372"/>
      <c r="GW995" s="372"/>
      <c r="GX995" s="372"/>
      <c r="GY995" s="372"/>
      <c r="GZ995" s="372"/>
      <c r="HA995" s="372"/>
      <c r="HB995" s="372"/>
      <c r="HC995" s="372"/>
    </row>
    <row r="996" spans="1:211" s="373" customFormat="1" ht="15" hidden="1" customHeight="1" outlineLevel="1" x14ac:dyDescent="0.2">
      <c r="A996" s="366">
        <f>SWDATA!O981</f>
        <v>0</v>
      </c>
      <c r="B996" s="366">
        <f>SWDATA!M981</f>
        <v>0</v>
      </c>
      <c r="C996" s="351">
        <f>IF(AND(SWDATA!M981=1,SWDATA!Q981="promotions"),SWDATA!P981,0)</f>
        <v>0</v>
      </c>
      <c r="D996" s="367">
        <f>ROW(SWDATA!M981)</f>
        <v>981</v>
      </c>
      <c r="E996" s="368">
        <f t="shared" ref="E996:E1006" si="3678">B996</f>
        <v>0</v>
      </c>
      <c r="F996" s="369">
        <f t="shared" si="3515"/>
        <v>1</v>
      </c>
      <c r="G996" s="366" t="str">
        <f t="shared" si="3516"/>
        <v/>
      </c>
      <c r="H996" s="370"/>
      <c r="J996" s="238">
        <f t="shared" si="3517"/>
        <v>0</v>
      </c>
      <c r="K996" s="239" t="str">
        <f t="shared" si="3518"/>
        <v/>
      </c>
      <c r="L996" s="342"/>
      <c r="M996" s="345"/>
      <c r="N996" s="340" t="str">
        <f>IF(LEN(SWDATA!F981)=0,"",N995)</f>
        <v/>
      </c>
      <c r="O996" s="296" t="str">
        <f>IF(LEN(SWDATA!G981)=0,"",O995)</f>
        <v/>
      </c>
      <c r="P996" s="297" t="str">
        <f>IF(LEN(SWDATA!C981)=0,"",SWDATA!C981)</f>
        <v/>
      </c>
      <c r="Q996" s="312" t="str">
        <f t="shared" si="3519"/>
        <v/>
      </c>
      <c r="R996" s="223" t="s">
        <v>261</v>
      </c>
      <c r="S996" s="224"/>
      <c r="T996" s="224"/>
      <c r="U996" s="264" t="s">
        <v>610</v>
      </c>
      <c r="V996" s="205" t="s">
        <v>221</v>
      </c>
      <c r="W996" s="266">
        <f>IF(OR(Is_Loading,LEN($A996)=0),"",SWDATA!P981)</f>
        <v>0</v>
      </c>
      <c r="X996" s="267">
        <f>IF(OR(Is_Loading,LEN($A996)=0),"",SWDATA!Q981)</f>
        <v>0</v>
      </c>
      <c r="Y996" s="267">
        <f>IF(OR(Is_Loading,LEN($A996)=0),"",SWDATA!R981)</f>
        <v>0</v>
      </c>
      <c r="Z996" s="266" t="str">
        <f t="shared" si="3675"/>
        <v/>
      </c>
      <c r="AA996" s="266">
        <f>IF(OR(Is_Loading,LEN($A996)=0),"",SWDATA!T981)</f>
        <v>0</v>
      </c>
      <c r="AB996" s="267">
        <f>IF(OR(Is_Loading,LEN($A996)=0),"",SWDATA!U981)</f>
        <v>0</v>
      </c>
      <c r="AC996" s="267">
        <f>IF(OR(Is_Loading,LEN($A996)=0),"",SWDATA!V981)</f>
        <v>0</v>
      </c>
      <c r="AD996" s="266" t="str">
        <f t="shared" si="3520"/>
        <v/>
      </c>
      <c r="AE996" s="266">
        <f>IF(OR(Is_Loading,LEN($A996)=0),"",SWDATA!X981)</f>
        <v>0</v>
      </c>
      <c r="AF996" s="267">
        <f>IF(OR(Is_Loading,LEN($A996)=0),"",SWDATA!Y981)</f>
        <v>0</v>
      </c>
      <c r="AG996" s="267">
        <f>IF(OR(Is_Loading,LEN($A996)=0),"",SWDATA!Z981)</f>
        <v>0</v>
      </c>
      <c r="AH996" s="266" t="str">
        <f t="shared" si="3521"/>
        <v/>
      </c>
      <c r="AI996" s="266">
        <f>IF(OR(Is_Loading,LEN($A996)=0),"",SWDATA!AB981)</f>
        <v>0</v>
      </c>
      <c r="AJ996" s="267">
        <f>IF(OR(Is_Loading,LEN($A996)=0),"",SWDATA!AC981)</f>
        <v>0</v>
      </c>
      <c r="AK996" s="267">
        <f>IF(OR(Is_Loading,LEN($A996)=0),"",SWDATA!AD981)</f>
        <v>0</v>
      </c>
      <c r="AL996" s="266" t="str">
        <f t="shared" si="3522"/>
        <v/>
      </c>
      <c r="AM996" s="266">
        <f>IF(OR(Is_Loading,LEN($A996)=0),"",SWDATA!AF981)</f>
        <v>0</v>
      </c>
      <c r="AN996" s="267">
        <f>IF(OR(Is_Loading,LEN($A996)=0),"",SWDATA!AG981)</f>
        <v>0</v>
      </c>
      <c r="AO996" s="323">
        <f>IF(OR(Is_Loading,LEN($A996)=0),"",SWDATA!AH981)</f>
        <v>0</v>
      </c>
      <c r="AP996" s="320" t="str">
        <f t="shared" si="3523"/>
        <v/>
      </c>
      <c r="AQ996" s="266">
        <f>IF(OR(Is_Loading,LEN($A996)=0),"",SWDATA!AJ981)</f>
        <v>0</v>
      </c>
      <c r="AR996" s="267">
        <f>IF(OR(Is_Loading,LEN($A996)=0),"",SWDATA!AK981)</f>
        <v>0</v>
      </c>
      <c r="AS996" s="267">
        <f>IF(OR(Is_Loading,LEN($A996)=0),"",SWDATA!AL981)</f>
        <v>0</v>
      </c>
      <c r="AT996" s="266" t="str">
        <f t="shared" si="3524"/>
        <v/>
      </c>
      <c r="AU996" s="266">
        <f>IF(OR(Is_Loading,LEN($A996)=0),"",SWDATA!AN981)</f>
        <v>0</v>
      </c>
      <c r="AV996" s="267">
        <f>IF(OR(Is_Loading,LEN($A996)=0),"",SWDATA!AO981)</f>
        <v>0</v>
      </c>
      <c r="AW996" s="267">
        <f>IF(OR(Is_Loading,LEN($A996)=0),"",SWDATA!AP981)</f>
        <v>0</v>
      </c>
      <c r="AX996" s="266" t="str">
        <f t="shared" si="3525"/>
        <v/>
      </c>
      <c r="AY996" s="266">
        <f>IF(OR(Is_Loading,LEN($A996)=0),"",SWDATA!AR981)</f>
        <v>0</v>
      </c>
      <c r="AZ996" s="267">
        <f>IF(OR(Is_Loading,LEN($A996)=0),"",SWDATA!AS981)</f>
        <v>0</v>
      </c>
      <c r="BA996" s="267">
        <f>IF(OR(Is_Loading,LEN($A996)=0),"",SWDATA!AT981)</f>
        <v>0</v>
      </c>
      <c r="BB996" s="266" t="str">
        <f t="shared" si="3526"/>
        <v/>
      </c>
      <c r="BC996" s="266">
        <f>IF(OR(Is_Loading,LEN($A996)=0),"",SWDATA!AV981)</f>
        <v>0</v>
      </c>
      <c r="BD996" s="267">
        <f>IF(OR(Is_Loading,LEN($A996)=0),"",SWDATA!AW981)</f>
        <v>0</v>
      </c>
      <c r="BE996" s="323">
        <f>IF(OR(Is_Loading,LEN($A996)=0),"",SWDATA!AX981)</f>
        <v>0</v>
      </c>
      <c r="BF996" s="320" t="str">
        <f t="shared" si="3527"/>
        <v/>
      </c>
      <c r="BG996" s="11"/>
      <c r="BH996" s="11"/>
      <c r="BI996" s="11"/>
      <c r="BJ996" s="11"/>
      <c r="BK996" s="11"/>
      <c r="BL996" s="11"/>
      <c r="BM996" s="11"/>
      <c r="BN996" s="11"/>
      <c r="BO996" s="11"/>
      <c r="BP996" s="11"/>
      <c r="BQ996" s="11"/>
      <c r="BR996" s="11"/>
      <c r="BS996" s="11"/>
      <c r="BT996" s="11"/>
      <c r="BU996" s="11"/>
      <c r="BV996" s="11"/>
      <c r="BW996" s="11"/>
      <c r="BX996" s="11"/>
      <c r="BY996" s="11"/>
      <c r="BZ996" s="11"/>
      <c r="CA996" s="11"/>
      <c r="CB996" s="11"/>
      <c r="CC996" s="11"/>
      <c r="CD996" s="11"/>
      <c r="CE996" s="11"/>
      <c r="CF996" s="11"/>
      <c r="CG996" s="11"/>
      <c r="CH996" s="11"/>
      <c r="CI996" s="11"/>
      <c r="CJ996" s="11"/>
      <c r="CK996" s="11"/>
      <c r="CL996" s="11"/>
      <c r="CM996" s="11"/>
      <c r="CN996" s="351"/>
      <c r="CO996" s="351"/>
      <c r="CP996" s="351"/>
      <c r="CQ996" s="351"/>
      <c r="CR996" s="351"/>
      <c r="CS996" s="351"/>
      <c r="CT996" s="351"/>
      <c r="CU996" s="351"/>
      <c r="CV996" s="351"/>
      <c r="CW996" s="351"/>
      <c r="CX996" s="351"/>
      <c r="CY996" s="351"/>
      <c r="CZ996" s="351"/>
      <c r="DA996" s="351"/>
      <c r="DB996" s="351"/>
      <c r="DC996" s="351"/>
      <c r="DD996" s="351"/>
      <c r="DE996" s="351"/>
      <c r="DF996" s="351"/>
      <c r="DG996" s="351"/>
      <c r="DH996" s="351"/>
      <c r="DI996" s="351"/>
      <c r="DJ996" s="351"/>
      <c r="DK996" s="351"/>
      <c r="DL996" s="351"/>
      <c r="DM996" s="351"/>
      <c r="DN996" s="351"/>
      <c r="DS996" s="372"/>
      <c r="DT996" s="374"/>
      <c r="DU996" s="375"/>
      <c r="DV996" s="375"/>
      <c r="DW996" s="375"/>
      <c r="DX996" s="375">
        <v>1</v>
      </c>
      <c r="DY996" s="375">
        <f t="shared" si="3643"/>
        <v>0</v>
      </c>
      <c r="DZ996" s="375">
        <f t="shared" si="3644"/>
        <v>0</v>
      </c>
      <c r="EA996" s="375">
        <f t="shared" si="3645"/>
        <v>1</v>
      </c>
      <c r="EB996" s="375">
        <f t="shared" si="3646"/>
        <v>0</v>
      </c>
      <c r="EC996" s="375">
        <f t="shared" si="3647"/>
        <v>0</v>
      </c>
      <c r="ED996" s="375">
        <f t="shared" si="3648"/>
        <v>1</v>
      </c>
      <c r="EE996" s="375">
        <f t="shared" si="3649"/>
        <v>0</v>
      </c>
      <c r="EF996" s="375">
        <f t="shared" si="3650"/>
        <v>0</v>
      </c>
      <c r="EG996" s="375">
        <f t="shared" si="3651"/>
        <v>1</v>
      </c>
      <c r="EH996" s="375">
        <f t="shared" si="3652"/>
        <v>0</v>
      </c>
      <c r="EI996" s="375">
        <f t="shared" si="3653"/>
        <v>0</v>
      </c>
      <c r="EJ996" s="375">
        <f t="shared" si="3654"/>
        <v>1</v>
      </c>
      <c r="EK996" s="375">
        <f t="shared" si="3655"/>
        <v>0</v>
      </c>
      <c r="EL996" s="375">
        <f t="shared" si="3656"/>
        <v>0</v>
      </c>
      <c r="EM996" s="375">
        <f t="shared" si="3657"/>
        <v>1</v>
      </c>
      <c r="EN996" s="375">
        <f t="shared" si="3658"/>
        <v>0</v>
      </c>
      <c r="EO996" s="375">
        <f t="shared" si="3659"/>
        <v>0</v>
      </c>
      <c r="EP996" s="375">
        <f t="shared" si="3660"/>
        <v>1</v>
      </c>
      <c r="EQ996" s="375">
        <f t="shared" si="3661"/>
        <v>0</v>
      </c>
      <c r="ER996" s="375">
        <f t="shared" si="3662"/>
        <v>0</v>
      </c>
      <c r="ES996" s="375">
        <f t="shared" si="3663"/>
        <v>1</v>
      </c>
      <c r="ET996" s="375">
        <f t="shared" si="3664"/>
        <v>0</v>
      </c>
      <c r="EU996" s="375">
        <f t="shared" si="3665"/>
        <v>0</v>
      </c>
      <c r="EV996" s="375">
        <f t="shared" si="3666"/>
        <v>1</v>
      </c>
      <c r="EW996" s="375">
        <f t="shared" si="3667"/>
        <v>0</v>
      </c>
      <c r="EX996" s="375">
        <f t="shared" si="3668"/>
        <v>0</v>
      </c>
      <c r="EY996" s="375">
        <f t="shared" si="3669"/>
        <v>1</v>
      </c>
      <c r="EZ996" s="375">
        <f t="shared" si="3670"/>
        <v>0</v>
      </c>
      <c r="FA996" s="375">
        <f t="shared" si="3671"/>
        <v>0</v>
      </c>
      <c r="FB996" s="375">
        <f t="shared" si="3672"/>
        <v>1</v>
      </c>
      <c r="FC996" s="375">
        <f t="shared" si="3673"/>
        <v>0</v>
      </c>
      <c r="FD996" s="375">
        <f t="shared" si="3674"/>
        <v>0</v>
      </c>
      <c r="FE996" s="376"/>
      <c r="FF996" s="372"/>
      <c r="FG996" s="372"/>
      <c r="FH996" s="372"/>
      <c r="FI996" s="372"/>
      <c r="FJ996" s="372"/>
      <c r="FK996" s="372"/>
      <c r="FL996" s="372"/>
      <c r="FM996" s="372"/>
      <c r="FN996" s="372"/>
      <c r="FO996" s="372"/>
      <c r="FP996" s="372"/>
      <c r="FQ996" s="372"/>
      <c r="FR996" s="372"/>
      <c r="FS996" s="372"/>
      <c r="FT996" s="372"/>
      <c r="FU996" s="372"/>
      <c r="FV996" s="372"/>
      <c r="FW996" s="372"/>
      <c r="FX996" s="372"/>
      <c r="FY996" s="372"/>
      <c r="FZ996" s="372"/>
      <c r="GA996" s="372"/>
      <c r="GB996" s="372"/>
      <c r="GC996" s="372"/>
      <c r="GD996" s="372"/>
      <c r="GE996" s="372"/>
      <c r="GF996" s="372"/>
      <c r="GG996" s="372"/>
      <c r="GH996" s="372"/>
      <c r="GI996" s="372"/>
      <c r="GJ996" s="372"/>
      <c r="GK996" s="372"/>
      <c r="GL996" s="372"/>
      <c r="GM996" s="372"/>
      <c r="GN996" s="372"/>
      <c r="GO996" s="372"/>
      <c r="GP996" s="372"/>
      <c r="GQ996" s="372"/>
      <c r="GR996" s="372"/>
      <c r="GS996" s="372"/>
      <c r="GT996" s="372"/>
      <c r="GU996" s="372"/>
      <c r="GV996" s="372"/>
      <c r="GW996" s="372"/>
      <c r="GX996" s="372"/>
      <c r="GY996" s="372"/>
      <c r="GZ996" s="372"/>
      <c r="HA996" s="372"/>
      <c r="HB996" s="372"/>
      <c r="HC996" s="372"/>
    </row>
    <row r="997" spans="1:211" s="373" customFormat="1" ht="15" hidden="1" customHeight="1" outlineLevel="1" x14ac:dyDescent="0.2">
      <c r="A997" s="366">
        <f>SWDATA!O982</f>
        <v>0</v>
      </c>
      <c r="B997" s="366">
        <f>SWDATA!M982</f>
        <v>0</v>
      </c>
      <c r="C997" s="351">
        <f>IF(AND(SWDATA!M982=1,SWDATA!Q982="promotions"),SWDATA!P982,0)</f>
        <v>0</v>
      </c>
      <c r="D997" s="367">
        <f>ROW(SWDATA!M982)</f>
        <v>982</v>
      </c>
      <c r="E997" s="368">
        <f t="shared" si="3678"/>
        <v>0</v>
      </c>
      <c r="F997" s="369">
        <f t="shared" si="3515"/>
        <v>1</v>
      </c>
      <c r="G997" s="366" t="str">
        <f t="shared" si="3516"/>
        <v/>
      </c>
      <c r="H997" s="370"/>
      <c r="J997" s="238">
        <f t="shared" si="3517"/>
        <v>0</v>
      </c>
      <c r="K997" s="239" t="str">
        <f t="shared" si="3518"/>
        <v/>
      </c>
      <c r="L997" s="342"/>
      <c r="M997" s="345"/>
      <c r="N997" s="340" t="str">
        <f>IF(LEN(SWDATA!F982)=0,"",N996)</f>
        <v/>
      </c>
      <c r="O997" s="296" t="str">
        <f>IF(LEN(SWDATA!G982)=0,"",O996)</f>
        <v/>
      </c>
      <c r="P997" s="297" t="str">
        <f>IF(LEN(SWDATA!C982)=0,"",SWDATA!C982)</f>
        <v/>
      </c>
      <c r="Q997" s="312" t="str">
        <f t="shared" si="3519"/>
        <v/>
      </c>
      <c r="R997" s="223" t="s">
        <v>261</v>
      </c>
      <c r="S997" s="224"/>
      <c r="T997" s="224"/>
      <c r="U997" s="264" t="s">
        <v>612</v>
      </c>
      <c r="V997" s="205" t="s">
        <v>221</v>
      </c>
      <c r="W997" s="266">
        <f>IF(OR(Is_Loading,LEN($A997)=0),"",SWDATA!P982)</f>
        <v>0</v>
      </c>
      <c r="X997" s="267">
        <f>IF(OR(Is_Loading,LEN($A997)=0),"",SWDATA!Q982)</f>
        <v>0</v>
      </c>
      <c r="Y997" s="267">
        <f>IF(OR(Is_Loading,LEN($A997)=0),"",SWDATA!R982)</f>
        <v>0</v>
      </c>
      <c r="Z997" s="266" t="str">
        <f t="shared" si="3675"/>
        <v/>
      </c>
      <c r="AA997" s="266">
        <f>IF(OR(Is_Loading,LEN($A997)=0),"",SWDATA!T982)</f>
        <v>0</v>
      </c>
      <c r="AB997" s="267">
        <f>IF(OR(Is_Loading,LEN($A997)=0),"",SWDATA!U982)</f>
        <v>0</v>
      </c>
      <c r="AC997" s="267">
        <f>IF(OR(Is_Loading,LEN($A997)=0),"",SWDATA!V982)</f>
        <v>0</v>
      </c>
      <c r="AD997" s="266" t="str">
        <f t="shared" si="3520"/>
        <v/>
      </c>
      <c r="AE997" s="266">
        <f>IF(OR(Is_Loading,LEN($A997)=0),"",SWDATA!X982)</f>
        <v>0</v>
      </c>
      <c r="AF997" s="267">
        <f>IF(OR(Is_Loading,LEN($A997)=0),"",SWDATA!Y982)</f>
        <v>0</v>
      </c>
      <c r="AG997" s="267">
        <f>IF(OR(Is_Loading,LEN($A997)=0),"",SWDATA!Z982)</f>
        <v>0</v>
      </c>
      <c r="AH997" s="266" t="str">
        <f t="shared" si="3521"/>
        <v/>
      </c>
      <c r="AI997" s="266">
        <f>IF(OR(Is_Loading,LEN($A997)=0),"",SWDATA!AB982)</f>
        <v>0</v>
      </c>
      <c r="AJ997" s="267">
        <f>IF(OR(Is_Loading,LEN($A997)=0),"",SWDATA!AC982)</f>
        <v>0</v>
      </c>
      <c r="AK997" s="267">
        <f>IF(OR(Is_Loading,LEN($A997)=0),"",SWDATA!AD982)</f>
        <v>0</v>
      </c>
      <c r="AL997" s="266" t="str">
        <f t="shared" si="3522"/>
        <v/>
      </c>
      <c r="AM997" s="266">
        <f>IF(OR(Is_Loading,LEN($A997)=0),"",SWDATA!AF982)</f>
        <v>0</v>
      </c>
      <c r="AN997" s="267">
        <f>IF(OR(Is_Loading,LEN($A997)=0),"",SWDATA!AG982)</f>
        <v>0</v>
      </c>
      <c r="AO997" s="323">
        <f>IF(OR(Is_Loading,LEN($A997)=0),"",SWDATA!AH982)</f>
        <v>0</v>
      </c>
      <c r="AP997" s="320" t="str">
        <f t="shared" si="3523"/>
        <v/>
      </c>
      <c r="AQ997" s="266">
        <f>IF(OR(Is_Loading,LEN($A997)=0),"",SWDATA!AJ982)</f>
        <v>0</v>
      </c>
      <c r="AR997" s="267">
        <f>IF(OR(Is_Loading,LEN($A997)=0),"",SWDATA!AK982)</f>
        <v>0</v>
      </c>
      <c r="AS997" s="267">
        <f>IF(OR(Is_Loading,LEN($A997)=0),"",SWDATA!AL982)</f>
        <v>0</v>
      </c>
      <c r="AT997" s="266" t="str">
        <f t="shared" si="3524"/>
        <v/>
      </c>
      <c r="AU997" s="266">
        <f>IF(OR(Is_Loading,LEN($A997)=0),"",SWDATA!AN982)</f>
        <v>0</v>
      </c>
      <c r="AV997" s="267">
        <f>IF(OR(Is_Loading,LEN($A997)=0),"",SWDATA!AO982)</f>
        <v>0</v>
      </c>
      <c r="AW997" s="267">
        <f>IF(OR(Is_Loading,LEN($A997)=0),"",SWDATA!AP982)</f>
        <v>0</v>
      </c>
      <c r="AX997" s="266" t="str">
        <f t="shared" si="3525"/>
        <v/>
      </c>
      <c r="AY997" s="266">
        <f>IF(OR(Is_Loading,LEN($A997)=0),"",SWDATA!AR982)</f>
        <v>0</v>
      </c>
      <c r="AZ997" s="267">
        <f>IF(OR(Is_Loading,LEN($A997)=0),"",SWDATA!AS982)</f>
        <v>0</v>
      </c>
      <c r="BA997" s="267">
        <f>IF(OR(Is_Loading,LEN($A997)=0),"",SWDATA!AT982)</f>
        <v>0</v>
      </c>
      <c r="BB997" s="266" t="str">
        <f t="shared" si="3526"/>
        <v/>
      </c>
      <c r="BC997" s="266">
        <f>IF(OR(Is_Loading,LEN($A997)=0),"",SWDATA!AV982)</f>
        <v>0</v>
      </c>
      <c r="BD997" s="267">
        <f>IF(OR(Is_Loading,LEN($A997)=0),"",SWDATA!AW982)</f>
        <v>0</v>
      </c>
      <c r="BE997" s="323">
        <f>IF(OR(Is_Loading,LEN($A997)=0),"",SWDATA!AX982)</f>
        <v>0</v>
      </c>
      <c r="BF997" s="320" t="str">
        <f t="shared" si="3527"/>
        <v/>
      </c>
      <c r="BG997" s="11"/>
      <c r="BH997" s="11"/>
      <c r="BI997" s="11"/>
      <c r="BJ997" s="11"/>
      <c r="BK997" s="11"/>
      <c r="BL997" s="11"/>
      <c r="BM997" s="11"/>
      <c r="BN997" s="11"/>
      <c r="BO997" s="11"/>
      <c r="BP997" s="11"/>
      <c r="BQ997" s="11"/>
      <c r="BR997" s="11"/>
      <c r="BS997" s="11"/>
      <c r="BT997" s="11"/>
      <c r="BU997" s="11"/>
      <c r="BV997" s="11"/>
      <c r="BW997" s="11"/>
      <c r="BX997" s="11"/>
      <c r="BY997" s="11"/>
      <c r="BZ997" s="11"/>
      <c r="CA997" s="11"/>
      <c r="CB997" s="11"/>
      <c r="CC997" s="11"/>
      <c r="CD997" s="11"/>
      <c r="CE997" s="11"/>
      <c r="CF997" s="11"/>
      <c r="CG997" s="11"/>
      <c r="CH997" s="11"/>
      <c r="CI997" s="11"/>
      <c r="CJ997" s="11"/>
      <c r="CK997" s="11"/>
      <c r="CL997" s="11"/>
      <c r="CM997" s="11"/>
      <c r="CN997" s="351"/>
      <c r="CO997" s="351"/>
      <c r="CP997" s="351"/>
      <c r="CQ997" s="351"/>
      <c r="CR997" s="351"/>
      <c r="CS997" s="351"/>
      <c r="CT997" s="351"/>
      <c r="CU997" s="351"/>
      <c r="CV997" s="351"/>
      <c r="CW997" s="351"/>
      <c r="CX997" s="351"/>
      <c r="CY997" s="351"/>
      <c r="CZ997" s="351"/>
      <c r="DA997" s="351"/>
      <c r="DB997" s="351"/>
      <c r="DC997" s="351"/>
      <c r="DD997" s="351"/>
      <c r="DE997" s="351"/>
      <c r="DF997" s="351"/>
      <c r="DG997" s="351"/>
      <c r="DH997" s="351"/>
      <c r="DI997" s="351"/>
      <c r="DJ997" s="351"/>
      <c r="DK997" s="351"/>
      <c r="DL997" s="351"/>
      <c r="DM997" s="351"/>
      <c r="DN997" s="351"/>
      <c r="DS997" s="372"/>
      <c r="DT997" s="374"/>
      <c r="DU997" s="375"/>
      <c r="DV997" s="375"/>
      <c r="DW997" s="375"/>
      <c r="DX997" s="375">
        <v>1</v>
      </c>
      <c r="DY997" s="375">
        <f t="shared" si="3643"/>
        <v>0</v>
      </c>
      <c r="DZ997" s="375">
        <f t="shared" si="3644"/>
        <v>0</v>
      </c>
      <c r="EA997" s="375">
        <f t="shared" si="3645"/>
        <v>1</v>
      </c>
      <c r="EB997" s="375">
        <f t="shared" si="3646"/>
        <v>0</v>
      </c>
      <c r="EC997" s="375">
        <f t="shared" si="3647"/>
        <v>0</v>
      </c>
      <c r="ED997" s="375">
        <f t="shared" si="3648"/>
        <v>1</v>
      </c>
      <c r="EE997" s="375">
        <f t="shared" si="3649"/>
        <v>0</v>
      </c>
      <c r="EF997" s="375">
        <f t="shared" si="3650"/>
        <v>0</v>
      </c>
      <c r="EG997" s="375">
        <f t="shared" si="3651"/>
        <v>1</v>
      </c>
      <c r="EH997" s="375">
        <f t="shared" si="3652"/>
        <v>0</v>
      </c>
      <c r="EI997" s="375">
        <f t="shared" si="3653"/>
        <v>0</v>
      </c>
      <c r="EJ997" s="375">
        <f t="shared" si="3654"/>
        <v>1</v>
      </c>
      <c r="EK997" s="375">
        <f t="shared" si="3655"/>
        <v>0</v>
      </c>
      <c r="EL997" s="375">
        <f t="shared" si="3656"/>
        <v>0</v>
      </c>
      <c r="EM997" s="375">
        <f t="shared" si="3657"/>
        <v>1</v>
      </c>
      <c r="EN997" s="375">
        <f t="shared" si="3658"/>
        <v>0</v>
      </c>
      <c r="EO997" s="375">
        <f t="shared" si="3659"/>
        <v>0</v>
      </c>
      <c r="EP997" s="375">
        <f t="shared" si="3660"/>
        <v>1</v>
      </c>
      <c r="EQ997" s="375">
        <f t="shared" si="3661"/>
        <v>0</v>
      </c>
      <c r="ER997" s="375">
        <f t="shared" si="3662"/>
        <v>0</v>
      </c>
      <c r="ES997" s="375">
        <f t="shared" si="3663"/>
        <v>1</v>
      </c>
      <c r="ET997" s="375">
        <f t="shared" si="3664"/>
        <v>0</v>
      </c>
      <c r="EU997" s="375">
        <f t="shared" si="3665"/>
        <v>0</v>
      </c>
      <c r="EV997" s="375">
        <f t="shared" si="3666"/>
        <v>1</v>
      </c>
      <c r="EW997" s="375">
        <f t="shared" si="3667"/>
        <v>0</v>
      </c>
      <c r="EX997" s="375">
        <f t="shared" si="3668"/>
        <v>0</v>
      </c>
      <c r="EY997" s="375">
        <f t="shared" si="3669"/>
        <v>1</v>
      </c>
      <c r="EZ997" s="375">
        <f t="shared" si="3670"/>
        <v>0</v>
      </c>
      <c r="FA997" s="375">
        <f t="shared" si="3671"/>
        <v>0</v>
      </c>
      <c r="FB997" s="375">
        <f t="shared" si="3672"/>
        <v>1</v>
      </c>
      <c r="FC997" s="375">
        <f t="shared" si="3673"/>
        <v>0</v>
      </c>
      <c r="FD997" s="375">
        <f t="shared" si="3674"/>
        <v>0</v>
      </c>
      <c r="FE997" s="376"/>
      <c r="FF997" s="372"/>
      <c r="FG997" s="372"/>
      <c r="FH997" s="372"/>
      <c r="FI997" s="372"/>
      <c r="FJ997" s="372"/>
      <c r="FK997" s="372"/>
      <c r="FL997" s="372"/>
      <c r="FM997" s="372"/>
      <c r="FN997" s="372"/>
      <c r="FO997" s="372"/>
      <c r="FP997" s="372"/>
      <c r="FQ997" s="372"/>
      <c r="FR997" s="372"/>
      <c r="FS997" s="372"/>
      <c r="FT997" s="372"/>
      <c r="FU997" s="372"/>
      <c r="FV997" s="372"/>
      <c r="FW997" s="372"/>
      <c r="FX997" s="372"/>
      <c r="FY997" s="372"/>
      <c r="FZ997" s="372"/>
      <c r="GA997" s="372"/>
      <c r="GB997" s="372"/>
      <c r="GC997" s="372"/>
      <c r="GD997" s="372"/>
      <c r="GE997" s="372"/>
      <c r="GF997" s="372"/>
      <c r="GG997" s="372"/>
      <c r="GH997" s="372"/>
      <c r="GI997" s="372"/>
      <c r="GJ997" s="372"/>
      <c r="GK997" s="372"/>
      <c r="GL997" s="372"/>
      <c r="GM997" s="372"/>
      <c r="GN997" s="372"/>
      <c r="GO997" s="372"/>
      <c r="GP997" s="372"/>
      <c r="GQ997" s="372"/>
      <c r="GR997" s="372"/>
      <c r="GS997" s="372"/>
      <c r="GT997" s="372"/>
      <c r="GU997" s="372"/>
      <c r="GV997" s="372"/>
      <c r="GW997" s="372"/>
      <c r="GX997" s="372"/>
      <c r="GY997" s="372"/>
      <c r="GZ997" s="372"/>
      <c r="HA997" s="372"/>
      <c r="HB997" s="372"/>
      <c r="HC997" s="372"/>
    </row>
    <row r="998" spans="1:211" s="373" customFormat="1" ht="15" hidden="1" customHeight="1" outlineLevel="1" x14ac:dyDescent="0.2">
      <c r="A998" s="366">
        <f>SWDATA!O983</f>
        <v>0</v>
      </c>
      <c r="B998" s="366">
        <f>SWDATA!M983</f>
        <v>0</v>
      </c>
      <c r="C998" s="351">
        <f>IF(AND(SWDATA!M983=1,SWDATA!Q983="promotions"),SWDATA!P983,0)</f>
        <v>0</v>
      </c>
      <c r="D998" s="367">
        <f>ROW(SWDATA!M983)</f>
        <v>983</v>
      </c>
      <c r="E998" s="368">
        <f t="shared" si="3678"/>
        <v>0</v>
      </c>
      <c r="F998" s="369">
        <f t="shared" si="3515"/>
        <v>1</v>
      </c>
      <c r="G998" s="366" t="str">
        <f t="shared" si="3516"/>
        <v/>
      </c>
      <c r="H998" s="370"/>
      <c r="J998" s="238">
        <f t="shared" si="3517"/>
        <v>0</v>
      </c>
      <c r="K998" s="239" t="str">
        <f t="shared" si="3518"/>
        <v/>
      </c>
      <c r="L998" s="342"/>
      <c r="M998" s="345"/>
      <c r="N998" s="340" t="str">
        <f>IF(LEN(SWDATA!F983)=0,"",N997)</f>
        <v/>
      </c>
      <c r="O998" s="296" t="str">
        <f>IF(LEN(SWDATA!G983)=0,"",O997)</f>
        <v/>
      </c>
      <c r="P998" s="297" t="str">
        <f>IF(LEN(SWDATA!C983)=0,"",SWDATA!C983)</f>
        <v/>
      </c>
      <c r="Q998" s="312" t="str">
        <f t="shared" si="3519"/>
        <v/>
      </c>
      <c r="R998" s="223" t="s">
        <v>261</v>
      </c>
      <c r="S998" s="224"/>
      <c r="T998" s="224"/>
      <c r="U998" s="264" t="s">
        <v>597</v>
      </c>
      <c r="V998" s="205" t="s">
        <v>221</v>
      </c>
      <c r="W998" s="266">
        <f>IF(OR(Is_Loading,LEN($A998)=0),"",SWDATA!P983)</f>
        <v>0</v>
      </c>
      <c r="X998" s="267">
        <f>IF(OR(Is_Loading,LEN($A998)=0),"",SWDATA!Q983)</f>
        <v>0</v>
      </c>
      <c r="Y998" s="267">
        <f>IF(OR(Is_Loading,LEN($A998)=0),"",SWDATA!R983)</f>
        <v>0</v>
      </c>
      <c r="Z998" s="266" t="str">
        <f t="shared" si="3675"/>
        <v/>
      </c>
      <c r="AA998" s="266">
        <f>IF(OR(Is_Loading,LEN($A998)=0),"",SWDATA!T983)</f>
        <v>0</v>
      </c>
      <c r="AB998" s="267">
        <f>IF(OR(Is_Loading,LEN($A998)=0),"",SWDATA!U983)</f>
        <v>0</v>
      </c>
      <c r="AC998" s="267">
        <f>IF(OR(Is_Loading,LEN($A998)=0),"",SWDATA!V983)</f>
        <v>0</v>
      </c>
      <c r="AD998" s="266" t="str">
        <f t="shared" si="3520"/>
        <v/>
      </c>
      <c r="AE998" s="266">
        <f>IF(OR(Is_Loading,LEN($A998)=0),"",SWDATA!X983)</f>
        <v>0</v>
      </c>
      <c r="AF998" s="267">
        <f>IF(OR(Is_Loading,LEN($A998)=0),"",SWDATA!Y983)</f>
        <v>0</v>
      </c>
      <c r="AG998" s="267">
        <f>IF(OR(Is_Loading,LEN($A998)=0),"",SWDATA!Z983)</f>
        <v>0</v>
      </c>
      <c r="AH998" s="266" t="str">
        <f t="shared" si="3521"/>
        <v/>
      </c>
      <c r="AI998" s="266">
        <f>IF(OR(Is_Loading,LEN($A998)=0),"",SWDATA!AB983)</f>
        <v>0</v>
      </c>
      <c r="AJ998" s="267">
        <f>IF(OR(Is_Loading,LEN($A998)=0),"",SWDATA!AC983)</f>
        <v>0</v>
      </c>
      <c r="AK998" s="267">
        <f>IF(OR(Is_Loading,LEN($A998)=0),"",SWDATA!AD983)</f>
        <v>0</v>
      </c>
      <c r="AL998" s="266" t="str">
        <f t="shared" si="3522"/>
        <v/>
      </c>
      <c r="AM998" s="266">
        <f>IF(OR(Is_Loading,LEN($A998)=0),"",SWDATA!AF983)</f>
        <v>0</v>
      </c>
      <c r="AN998" s="267">
        <f>IF(OR(Is_Loading,LEN($A998)=0),"",SWDATA!AG983)</f>
        <v>0</v>
      </c>
      <c r="AO998" s="323">
        <f>IF(OR(Is_Loading,LEN($A998)=0),"",SWDATA!AH983)</f>
        <v>0</v>
      </c>
      <c r="AP998" s="320" t="str">
        <f t="shared" si="3523"/>
        <v/>
      </c>
      <c r="AQ998" s="266">
        <f>IF(OR(Is_Loading,LEN($A998)=0),"",SWDATA!AJ983)</f>
        <v>0</v>
      </c>
      <c r="AR998" s="267">
        <f>IF(OR(Is_Loading,LEN($A998)=0),"",SWDATA!AK983)</f>
        <v>0</v>
      </c>
      <c r="AS998" s="267">
        <f>IF(OR(Is_Loading,LEN($A998)=0),"",SWDATA!AL983)</f>
        <v>0</v>
      </c>
      <c r="AT998" s="266" t="str">
        <f t="shared" si="3524"/>
        <v/>
      </c>
      <c r="AU998" s="266">
        <f>IF(OR(Is_Loading,LEN($A998)=0),"",SWDATA!AN983)</f>
        <v>0</v>
      </c>
      <c r="AV998" s="267">
        <f>IF(OR(Is_Loading,LEN($A998)=0),"",SWDATA!AO983)</f>
        <v>0</v>
      </c>
      <c r="AW998" s="267">
        <f>IF(OR(Is_Loading,LEN($A998)=0),"",SWDATA!AP983)</f>
        <v>0</v>
      </c>
      <c r="AX998" s="266" t="str">
        <f t="shared" si="3525"/>
        <v/>
      </c>
      <c r="AY998" s="266">
        <f>IF(OR(Is_Loading,LEN($A998)=0),"",SWDATA!AR983)</f>
        <v>0</v>
      </c>
      <c r="AZ998" s="267">
        <f>IF(OR(Is_Loading,LEN($A998)=0),"",SWDATA!AS983)</f>
        <v>0</v>
      </c>
      <c r="BA998" s="267">
        <f>IF(OR(Is_Loading,LEN($A998)=0),"",SWDATA!AT983)</f>
        <v>0</v>
      </c>
      <c r="BB998" s="266" t="str">
        <f t="shared" si="3526"/>
        <v/>
      </c>
      <c r="BC998" s="266">
        <f>IF(OR(Is_Loading,LEN($A998)=0),"",SWDATA!AV983)</f>
        <v>0</v>
      </c>
      <c r="BD998" s="267">
        <f>IF(OR(Is_Loading,LEN($A998)=0),"",SWDATA!AW983)</f>
        <v>0</v>
      </c>
      <c r="BE998" s="323">
        <f>IF(OR(Is_Loading,LEN($A998)=0),"",SWDATA!AX983)</f>
        <v>0</v>
      </c>
      <c r="BF998" s="320" t="str">
        <f t="shared" si="3527"/>
        <v/>
      </c>
      <c r="BG998" s="11"/>
      <c r="BH998" s="11"/>
      <c r="BI998" s="11"/>
      <c r="BJ998" s="11"/>
      <c r="BK998" s="11"/>
      <c r="BL998" s="11"/>
      <c r="BM998" s="11"/>
      <c r="BN998" s="11"/>
      <c r="BO998" s="11"/>
      <c r="BP998" s="11"/>
      <c r="BQ998" s="11"/>
      <c r="BR998" s="11"/>
      <c r="BS998" s="11"/>
      <c r="BT998" s="11"/>
      <c r="BU998" s="11"/>
      <c r="BV998" s="11"/>
      <c r="BW998" s="11"/>
      <c r="BX998" s="11"/>
      <c r="BY998" s="11"/>
      <c r="BZ998" s="11"/>
      <c r="CA998" s="11"/>
      <c r="CB998" s="11"/>
      <c r="CC998" s="11"/>
      <c r="CD998" s="11"/>
      <c r="CE998" s="11"/>
      <c r="CF998" s="11"/>
      <c r="CG998" s="11"/>
      <c r="CH998" s="11"/>
      <c r="CI998" s="11"/>
      <c r="CJ998" s="11"/>
      <c r="CK998" s="11"/>
      <c r="CL998" s="11"/>
      <c r="CM998" s="11"/>
      <c r="CN998" s="351"/>
      <c r="CO998" s="351"/>
      <c r="CP998" s="351"/>
      <c r="CQ998" s="351"/>
      <c r="CR998" s="351"/>
      <c r="CS998" s="351"/>
      <c r="CT998" s="351"/>
      <c r="CU998" s="351"/>
      <c r="CV998" s="351"/>
      <c r="CW998" s="351"/>
      <c r="CX998" s="351"/>
      <c r="CY998" s="351"/>
      <c r="CZ998" s="351"/>
      <c r="DA998" s="351"/>
      <c r="DB998" s="351"/>
      <c r="DC998" s="351"/>
      <c r="DD998" s="351"/>
      <c r="DE998" s="351"/>
      <c r="DF998" s="351"/>
      <c r="DG998" s="351"/>
      <c r="DH998" s="351"/>
      <c r="DI998" s="351"/>
      <c r="DJ998" s="351"/>
      <c r="DK998" s="351"/>
      <c r="DL998" s="351"/>
      <c r="DM998" s="351"/>
      <c r="DN998" s="351"/>
      <c r="DS998" s="372"/>
      <c r="DT998" s="374"/>
      <c r="DU998" s="375"/>
      <c r="DV998" s="375"/>
      <c r="DW998" s="375"/>
      <c r="DX998" s="375">
        <v>1</v>
      </c>
      <c r="DY998" s="375">
        <f t="shared" si="3643"/>
        <v>0</v>
      </c>
      <c r="DZ998" s="375">
        <f t="shared" si="3644"/>
        <v>0</v>
      </c>
      <c r="EA998" s="375">
        <f t="shared" si="3645"/>
        <v>1</v>
      </c>
      <c r="EB998" s="375">
        <f t="shared" si="3646"/>
        <v>0</v>
      </c>
      <c r="EC998" s="375">
        <f t="shared" si="3647"/>
        <v>0</v>
      </c>
      <c r="ED998" s="375">
        <f t="shared" si="3648"/>
        <v>1</v>
      </c>
      <c r="EE998" s="375">
        <f t="shared" si="3649"/>
        <v>0</v>
      </c>
      <c r="EF998" s="375">
        <f t="shared" si="3650"/>
        <v>0</v>
      </c>
      <c r="EG998" s="375">
        <f t="shared" si="3651"/>
        <v>1</v>
      </c>
      <c r="EH998" s="375">
        <f t="shared" si="3652"/>
        <v>0</v>
      </c>
      <c r="EI998" s="375">
        <f t="shared" si="3653"/>
        <v>0</v>
      </c>
      <c r="EJ998" s="375">
        <f t="shared" si="3654"/>
        <v>1</v>
      </c>
      <c r="EK998" s="375">
        <f t="shared" si="3655"/>
        <v>0</v>
      </c>
      <c r="EL998" s="375">
        <f t="shared" si="3656"/>
        <v>0</v>
      </c>
      <c r="EM998" s="375">
        <f t="shared" si="3657"/>
        <v>1</v>
      </c>
      <c r="EN998" s="375">
        <f t="shared" si="3658"/>
        <v>0</v>
      </c>
      <c r="EO998" s="375">
        <f t="shared" si="3659"/>
        <v>0</v>
      </c>
      <c r="EP998" s="375">
        <f t="shared" si="3660"/>
        <v>1</v>
      </c>
      <c r="EQ998" s="375">
        <f t="shared" si="3661"/>
        <v>0</v>
      </c>
      <c r="ER998" s="375">
        <f t="shared" si="3662"/>
        <v>0</v>
      </c>
      <c r="ES998" s="375">
        <f t="shared" si="3663"/>
        <v>1</v>
      </c>
      <c r="ET998" s="375">
        <f t="shared" si="3664"/>
        <v>0</v>
      </c>
      <c r="EU998" s="375">
        <f t="shared" si="3665"/>
        <v>0</v>
      </c>
      <c r="EV998" s="375">
        <f t="shared" si="3666"/>
        <v>1</v>
      </c>
      <c r="EW998" s="375">
        <f t="shared" si="3667"/>
        <v>0</v>
      </c>
      <c r="EX998" s="375">
        <f t="shared" si="3668"/>
        <v>0</v>
      </c>
      <c r="EY998" s="375">
        <f t="shared" si="3669"/>
        <v>1</v>
      </c>
      <c r="EZ998" s="375">
        <f t="shared" si="3670"/>
        <v>0</v>
      </c>
      <c r="FA998" s="375">
        <f t="shared" si="3671"/>
        <v>0</v>
      </c>
      <c r="FB998" s="375">
        <f t="shared" si="3672"/>
        <v>1</v>
      </c>
      <c r="FC998" s="375">
        <f t="shared" si="3673"/>
        <v>0</v>
      </c>
      <c r="FD998" s="375">
        <f t="shared" si="3674"/>
        <v>0</v>
      </c>
      <c r="FE998" s="376"/>
      <c r="FF998" s="372"/>
      <c r="FG998" s="372"/>
      <c r="FH998" s="372"/>
      <c r="FI998" s="372"/>
      <c r="FJ998" s="372"/>
      <c r="FK998" s="372"/>
      <c r="FL998" s="372"/>
      <c r="FM998" s="372"/>
      <c r="FN998" s="372"/>
      <c r="FO998" s="372"/>
      <c r="FP998" s="372"/>
      <c r="FQ998" s="372"/>
      <c r="FR998" s="372"/>
      <c r="FS998" s="372"/>
      <c r="FT998" s="372"/>
      <c r="FU998" s="372"/>
      <c r="FV998" s="372"/>
      <c r="FW998" s="372"/>
      <c r="FX998" s="372"/>
      <c r="FY998" s="372"/>
      <c r="FZ998" s="372"/>
      <c r="GA998" s="372"/>
      <c r="GB998" s="372"/>
      <c r="GC998" s="372"/>
      <c r="GD998" s="372"/>
      <c r="GE998" s="372"/>
      <c r="GF998" s="372"/>
      <c r="GG998" s="372"/>
      <c r="GH998" s="372"/>
      <c r="GI998" s="372"/>
      <c r="GJ998" s="372"/>
      <c r="GK998" s="372"/>
      <c r="GL998" s="372"/>
      <c r="GM998" s="372"/>
      <c r="GN998" s="372"/>
      <c r="GO998" s="372"/>
      <c r="GP998" s="372"/>
      <c r="GQ998" s="372"/>
      <c r="GR998" s="372"/>
      <c r="GS998" s="372"/>
      <c r="GT998" s="372"/>
      <c r="GU998" s="372"/>
      <c r="GV998" s="372"/>
      <c r="GW998" s="372"/>
      <c r="GX998" s="372"/>
      <c r="GY998" s="372"/>
      <c r="GZ998" s="372"/>
      <c r="HA998" s="372"/>
      <c r="HB998" s="372"/>
      <c r="HC998" s="372"/>
    </row>
    <row r="999" spans="1:211" s="373" customFormat="1" ht="15" hidden="1" customHeight="1" outlineLevel="1" x14ac:dyDescent="0.2">
      <c r="A999" s="366">
        <f>SWDATA!O984</f>
        <v>0</v>
      </c>
      <c r="B999" s="366">
        <f>SWDATA!M984</f>
        <v>0</v>
      </c>
      <c r="C999" s="351">
        <f>IF(AND(SWDATA!M984=1,SWDATA!Q984="promotions"),SWDATA!P984,0)</f>
        <v>0</v>
      </c>
      <c r="D999" s="367">
        <f>ROW(SWDATA!M984)</f>
        <v>984</v>
      </c>
      <c r="E999" s="368">
        <f t="shared" si="3678"/>
        <v>0</v>
      </c>
      <c r="F999" s="369">
        <f t="shared" si="3515"/>
        <v>1</v>
      </c>
      <c r="G999" s="366" t="str">
        <f t="shared" si="3516"/>
        <v/>
      </c>
      <c r="H999" s="370"/>
      <c r="J999" s="238">
        <f t="shared" si="3517"/>
        <v>0</v>
      </c>
      <c r="K999" s="239" t="str">
        <f t="shared" si="3518"/>
        <v/>
      </c>
      <c r="L999" s="342"/>
      <c r="M999" s="345"/>
      <c r="N999" s="340" t="str">
        <f>IF(LEN(SWDATA!F984)=0,"",N998)</f>
        <v/>
      </c>
      <c r="O999" s="296" t="str">
        <f>IF(LEN(SWDATA!G984)=0,"",O998)</f>
        <v/>
      </c>
      <c r="P999" s="297" t="str">
        <f>IF(LEN(SWDATA!C984)=0,"",SWDATA!C984)</f>
        <v/>
      </c>
      <c r="Q999" s="312" t="str">
        <f t="shared" si="3519"/>
        <v/>
      </c>
      <c r="R999" s="223" t="s">
        <v>261</v>
      </c>
      <c r="S999" s="224"/>
      <c r="T999" s="224"/>
      <c r="U999" s="264" t="s">
        <v>599</v>
      </c>
      <c r="V999" s="205" t="s">
        <v>221</v>
      </c>
      <c r="W999" s="266">
        <f>IF(OR(Is_Loading,LEN($A999)=0),"",SWDATA!P984)</f>
        <v>0</v>
      </c>
      <c r="X999" s="267">
        <f>IF(OR(Is_Loading,LEN($A999)=0),"",SWDATA!Q984)</f>
        <v>0</v>
      </c>
      <c r="Y999" s="267">
        <f>IF(OR(Is_Loading,LEN($A999)=0),"",SWDATA!R984)</f>
        <v>0</v>
      </c>
      <c r="Z999" s="266" t="str">
        <f t="shared" si="3675"/>
        <v/>
      </c>
      <c r="AA999" s="266">
        <f>IF(OR(Is_Loading,LEN($A999)=0),"",SWDATA!T984)</f>
        <v>0</v>
      </c>
      <c r="AB999" s="267">
        <f>IF(OR(Is_Loading,LEN($A999)=0),"",SWDATA!U984)</f>
        <v>0</v>
      </c>
      <c r="AC999" s="267">
        <f>IF(OR(Is_Loading,LEN($A999)=0),"",SWDATA!V984)</f>
        <v>0</v>
      </c>
      <c r="AD999" s="266" t="str">
        <f t="shared" si="3520"/>
        <v/>
      </c>
      <c r="AE999" s="266">
        <f>IF(OR(Is_Loading,LEN($A999)=0),"",SWDATA!X984)</f>
        <v>0</v>
      </c>
      <c r="AF999" s="267">
        <f>IF(OR(Is_Loading,LEN($A999)=0),"",SWDATA!Y984)</f>
        <v>0</v>
      </c>
      <c r="AG999" s="267">
        <f>IF(OR(Is_Loading,LEN($A999)=0),"",SWDATA!Z984)</f>
        <v>0</v>
      </c>
      <c r="AH999" s="266" t="str">
        <f t="shared" si="3521"/>
        <v/>
      </c>
      <c r="AI999" s="266">
        <f>IF(OR(Is_Loading,LEN($A999)=0),"",SWDATA!AB984)</f>
        <v>0</v>
      </c>
      <c r="AJ999" s="267">
        <f>IF(OR(Is_Loading,LEN($A999)=0),"",SWDATA!AC984)</f>
        <v>0</v>
      </c>
      <c r="AK999" s="267">
        <f>IF(OR(Is_Loading,LEN($A999)=0),"",SWDATA!AD984)</f>
        <v>0</v>
      </c>
      <c r="AL999" s="266" t="str">
        <f t="shared" si="3522"/>
        <v/>
      </c>
      <c r="AM999" s="266">
        <f>IF(OR(Is_Loading,LEN($A999)=0),"",SWDATA!AF984)</f>
        <v>0</v>
      </c>
      <c r="AN999" s="267">
        <f>IF(OR(Is_Loading,LEN($A999)=0),"",SWDATA!AG984)</f>
        <v>0</v>
      </c>
      <c r="AO999" s="323">
        <f>IF(OR(Is_Loading,LEN($A999)=0),"",SWDATA!AH984)</f>
        <v>0</v>
      </c>
      <c r="AP999" s="320" t="str">
        <f t="shared" si="3523"/>
        <v/>
      </c>
      <c r="AQ999" s="266">
        <f>IF(OR(Is_Loading,LEN($A999)=0),"",SWDATA!AJ984)</f>
        <v>0</v>
      </c>
      <c r="AR999" s="267">
        <f>IF(OR(Is_Loading,LEN($A999)=0),"",SWDATA!AK984)</f>
        <v>0</v>
      </c>
      <c r="AS999" s="267">
        <f>IF(OR(Is_Loading,LEN($A999)=0),"",SWDATA!AL984)</f>
        <v>0</v>
      </c>
      <c r="AT999" s="266" t="str">
        <f t="shared" si="3524"/>
        <v/>
      </c>
      <c r="AU999" s="266">
        <f>IF(OR(Is_Loading,LEN($A999)=0),"",SWDATA!AN984)</f>
        <v>0</v>
      </c>
      <c r="AV999" s="267">
        <f>IF(OR(Is_Loading,LEN($A999)=0),"",SWDATA!AO984)</f>
        <v>0</v>
      </c>
      <c r="AW999" s="267">
        <f>IF(OR(Is_Loading,LEN($A999)=0),"",SWDATA!AP984)</f>
        <v>0</v>
      </c>
      <c r="AX999" s="266" t="str">
        <f t="shared" si="3525"/>
        <v/>
      </c>
      <c r="AY999" s="266">
        <f>IF(OR(Is_Loading,LEN($A999)=0),"",SWDATA!AR984)</f>
        <v>0</v>
      </c>
      <c r="AZ999" s="267">
        <f>IF(OR(Is_Loading,LEN($A999)=0),"",SWDATA!AS984)</f>
        <v>0</v>
      </c>
      <c r="BA999" s="267">
        <f>IF(OR(Is_Loading,LEN($A999)=0),"",SWDATA!AT984)</f>
        <v>0</v>
      </c>
      <c r="BB999" s="266" t="str">
        <f t="shared" si="3526"/>
        <v/>
      </c>
      <c r="BC999" s="266">
        <f>IF(OR(Is_Loading,LEN($A999)=0),"",SWDATA!AV984)</f>
        <v>0</v>
      </c>
      <c r="BD999" s="267">
        <f>IF(OR(Is_Loading,LEN($A999)=0),"",SWDATA!AW984)</f>
        <v>0</v>
      </c>
      <c r="BE999" s="323">
        <f>IF(OR(Is_Loading,LEN($A999)=0),"",SWDATA!AX984)</f>
        <v>0</v>
      </c>
      <c r="BF999" s="320" t="str">
        <f t="shared" si="3527"/>
        <v/>
      </c>
      <c r="BG999" s="11"/>
      <c r="BH999" s="11"/>
      <c r="BI999" s="11"/>
      <c r="BJ999" s="11"/>
      <c r="BK999" s="11"/>
      <c r="BL999" s="11"/>
      <c r="BM999" s="11"/>
      <c r="BN999" s="11"/>
      <c r="BO999" s="11"/>
      <c r="BP999" s="11"/>
      <c r="BQ999" s="11"/>
      <c r="BR999" s="11"/>
      <c r="BS999" s="11"/>
      <c r="BT999" s="11"/>
      <c r="BU999" s="11"/>
      <c r="BV999" s="11"/>
      <c r="BW999" s="11"/>
      <c r="BX999" s="11"/>
      <c r="BY999" s="11"/>
      <c r="BZ999" s="11"/>
      <c r="CA999" s="11"/>
      <c r="CB999" s="11"/>
      <c r="CC999" s="11"/>
      <c r="CD999" s="11"/>
      <c r="CE999" s="11"/>
      <c r="CF999" s="11"/>
      <c r="CG999" s="11"/>
      <c r="CH999" s="11"/>
      <c r="CI999" s="11"/>
      <c r="CJ999" s="11"/>
      <c r="CK999" s="11"/>
      <c r="CL999" s="11"/>
      <c r="CM999" s="11"/>
      <c r="CN999" s="351"/>
      <c r="CO999" s="351"/>
      <c r="CP999" s="351"/>
      <c r="CQ999" s="351"/>
      <c r="CR999" s="351"/>
      <c r="CS999" s="351"/>
      <c r="CT999" s="351"/>
      <c r="CU999" s="351"/>
      <c r="CV999" s="351"/>
      <c r="CW999" s="351"/>
      <c r="CX999" s="351"/>
      <c r="CY999" s="351"/>
      <c r="CZ999" s="351"/>
      <c r="DA999" s="351"/>
      <c r="DB999" s="351"/>
      <c r="DC999" s="351"/>
      <c r="DD999" s="351"/>
      <c r="DE999" s="351"/>
      <c r="DF999" s="351"/>
      <c r="DG999" s="351"/>
      <c r="DH999" s="351"/>
      <c r="DI999" s="351"/>
      <c r="DJ999" s="351"/>
      <c r="DK999" s="351"/>
      <c r="DL999" s="351"/>
      <c r="DM999" s="351"/>
      <c r="DN999" s="351"/>
      <c r="DS999" s="372"/>
      <c r="DT999" s="374"/>
      <c r="DU999" s="375"/>
      <c r="DV999" s="375"/>
      <c r="DW999" s="375"/>
      <c r="DX999" s="375">
        <v>1</v>
      </c>
      <c r="DY999" s="375">
        <f t="shared" si="3643"/>
        <v>0</v>
      </c>
      <c r="DZ999" s="375">
        <f t="shared" si="3644"/>
        <v>0</v>
      </c>
      <c r="EA999" s="375">
        <f t="shared" si="3645"/>
        <v>1</v>
      </c>
      <c r="EB999" s="375">
        <f t="shared" si="3646"/>
        <v>0</v>
      </c>
      <c r="EC999" s="375">
        <f t="shared" si="3647"/>
        <v>0</v>
      </c>
      <c r="ED999" s="375">
        <f t="shared" si="3648"/>
        <v>1</v>
      </c>
      <c r="EE999" s="375">
        <f t="shared" si="3649"/>
        <v>0</v>
      </c>
      <c r="EF999" s="375">
        <f t="shared" si="3650"/>
        <v>0</v>
      </c>
      <c r="EG999" s="375">
        <f t="shared" si="3651"/>
        <v>1</v>
      </c>
      <c r="EH999" s="375">
        <f t="shared" si="3652"/>
        <v>0</v>
      </c>
      <c r="EI999" s="375">
        <f t="shared" si="3653"/>
        <v>0</v>
      </c>
      <c r="EJ999" s="375">
        <f t="shared" si="3654"/>
        <v>1</v>
      </c>
      <c r="EK999" s="375">
        <f t="shared" si="3655"/>
        <v>0</v>
      </c>
      <c r="EL999" s="375">
        <f t="shared" si="3656"/>
        <v>0</v>
      </c>
      <c r="EM999" s="375">
        <f t="shared" si="3657"/>
        <v>1</v>
      </c>
      <c r="EN999" s="375">
        <f t="shared" si="3658"/>
        <v>0</v>
      </c>
      <c r="EO999" s="375">
        <f t="shared" si="3659"/>
        <v>0</v>
      </c>
      <c r="EP999" s="375">
        <f t="shared" si="3660"/>
        <v>1</v>
      </c>
      <c r="EQ999" s="375">
        <f t="shared" si="3661"/>
        <v>0</v>
      </c>
      <c r="ER999" s="375">
        <f t="shared" si="3662"/>
        <v>0</v>
      </c>
      <c r="ES999" s="375">
        <f t="shared" si="3663"/>
        <v>1</v>
      </c>
      <c r="ET999" s="375">
        <f t="shared" si="3664"/>
        <v>0</v>
      </c>
      <c r="EU999" s="375">
        <f t="shared" si="3665"/>
        <v>0</v>
      </c>
      <c r="EV999" s="375">
        <f t="shared" si="3666"/>
        <v>1</v>
      </c>
      <c r="EW999" s="375">
        <f t="shared" si="3667"/>
        <v>0</v>
      </c>
      <c r="EX999" s="375">
        <f t="shared" si="3668"/>
        <v>0</v>
      </c>
      <c r="EY999" s="375">
        <f t="shared" si="3669"/>
        <v>1</v>
      </c>
      <c r="EZ999" s="375">
        <f t="shared" si="3670"/>
        <v>0</v>
      </c>
      <c r="FA999" s="375">
        <f t="shared" si="3671"/>
        <v>0</v>
      </c>
      <c r="FB999" s="375">
        <f t="shared" si="3672"/>
        <v>1</v>
      </c>
      <c r="FC999" s="375">
        <f t="shared" si="3673"/>
        <v>0</v>
      </c>
      <c r="FD999" s="375">
        <f t="shared" si="3674"/>
        <v>0</v>
      </c>
      <c r="FE999" s="376"/>
      <c r="FF999" s="372"/>
      <c r="FG999" s="372"/>
      <c r="FH999" s="372"/>
      <c r="FI999" s="372"/>
      <c r="FJ999" s="372"/>
      <c r="FK999" s="372"/>
      <c r="FL999" s="372"/>
      <c r="FM999" s="372"/>
      <c r="FN999" s="372"/>
      <c r="FO999" s="372"/>
      <c r="FP999" s="372"/>
      <c r="FQ999" s="372"/>
      <c r="FR999" s="372"/>
      <c r="FS999" s="372"/>
      <c r="FT999" s="372"/>
      <c r="FU999" s="372"/>
      <c r="FV999" s="372"/>
      <c r="FW999" s="372"/>
      <c r="FX999" s="372"/>
      <c r="FY999" s="372"/>
      <c r="FZ999" s="372"/>
      <c r="GA999" s="372"/>
      <c r="GB999" s="372"/>
      <c r="GC999" s="372"/>
      <c r="GD999" s="372"/>
      <c r="GE999" s="372"/>
      <c r="GF999" s="372"/>
      <c r="GG999" s="372"/>
      <c r="GH999" s="372"/>
      <c r="GI999" s="372"/>
      <c r="GJ999" s="372"/>
      <c r="GK999" s="372"/>
      <c r="GL999" s="372"/>
      <c r="GM999" s="372"/>
      <c r="GN999" s="372"/>
      <c r="GO999" s="372"/>
      <c r="GP999" s="372"/>
      <c r="GQ999" s="372"/>
      <c r="GR999" s="372"/>
      <c r="GS999" s="372"/>
      <c r="GT999" s="372"/>
      <c r="GU999" s="372"/>
      <c r="GV999" s="372"/>
      <c r="GW999" s="372"/>
      <c r="GX999" s="372"/>
      <c r="GY999" s="372"/>
      <c r="GZ999" s="372"/>
      <c r="HA999" s="372"/>
      <c r="HB999" s="372"/>
      <c r="HC999" s="372"/>
    </row>
    <row r="1000" spans="1:211" s="373" customFormat="1" ht="15" hidden="1" customHeight="1" outlineLevel="1" x14ac:dyDescent="0.2">
      <c r="A1000" s="366">
        <f>SWDATA!O985</f>
        <v>0</v>
      </c>
      <c r="B1000" s="366">
        <f>SWDATA!M985</f>
        <v>0</v>
      </c>
      <c r="C1000" s="351">
        <f>IF(AND(SWDATA!M985=1,SWDATA!Q985="promotions"),SWDATA!P985,0)</f>
        <v>0</v>
      </c>
      <c r="D1000" s="367">
        <f>ROW(SWDATA!M985)</f>
        <v>985</v>
      </c>
      <c r="E1000" s="368">
        <f t="shared" si="3678"/>
        <v>0</v>
      </c>
      <c r="F1000" s="369">
        <f t="shared" si="3515"/>
        <v>1</v>
      </c>
      <c r="G1000" s="366" t="str">
        <f t="shared" si="3516"/>
        <v/>
      </c>
      <c r="H1000" s="370"/>
      <c r="J1000" s="238">
        <f t="shared" si="3517"/>
        <v>0</v>
      </c>
      <c r="K1000" s="239" t="str">
        <f t="shared" si="3518"/>
        <v/>
      </c>
      <c r="L1000" s="342"/>
      <c r="M1000" s="345"/>
      <c r="N1000" s="340" t="str">
        <f>IF(LEN(SWDATA!F985)=0,"",N999)</f>
        <v/>
      </c>
      <c r="O1000" s="296" t="str">
        <f>IF(LEN(SWDATA!G985)=0,"",O999)</f>
        <v/>
      </c>
      <c r="P1000" s="297" t="str">
        <f>IF(LEN(SWDATA!C985)=0,"",SWDATA!C985)</f>
        <v/>
      </c>
      <c r="Q1000" s="312" t="str">
        <f t="shared" si="3519"/>
        <v/>
      </c>
      <c r="R1000" s="223" t="s">
        <v>261</v>
      </c>
      <c r="S1000" s="224"/>
      <c r="T1000" s="224"/>
      <c r="U1000" s="264" t="s">
        <v>600</v>
      </c>
      <c r="V1000" s="205" t="s">
        <v>221</v>
      </c>
      <c r="W1000" s="266">
        <f>IF(OR(Is_Loading,LEN($A1000)=0),"",SWDATA!P985)</f>
        <v>0</v>
      </c>
      <c r="X1000" s="267">
        <f>IF(OR(Is_Loading,LEN($A1000)=0),"",SWDATA!Q985)</f>
        <v>0</v>
      </c>
      <c r="Y1000" s="267">
        <f>IF(OR(Is_Loading,LEN($A1000)=0),"",SWDATA!R985)</f>
        <v>0</v>
      </c>
      <c r="Z1000" s="266" t="str">
        <f t="shared" si="3675"/>
        <v/>
      </c>
      <c r="AA1000" s="266">
        <f>IF(OR(Is_Loading,LEN($A1000)=0),"",SWDATA!T985)</f>
        <v>0</v>
      </c>
      <c r="AB1000" s="267">
        <f>IF(OR(Is_Loading,LEN($A1000)=0),"",SWDATA!U985)</f>
        <v>0</v>
      </c>
      <c r="AC1000" s="267">
        <f>IF(OR(Is_Loading,LEN($A1000)=0),"",SWDATA!V985)</f>
        <v>0</v>
      </c>
      <c r="AD1000" s="266" t="str">
        <f t="shared" si="3520"/>
        <v/>
      </c>
      <c r="AE1000" s="266">
        <f>IF(OR(Is_Loading,LEN($A1000)=0),"",SWDATA!X985)</f>
        <v>0</v>
      </c>
      <c r="AF1000" s="267">
        <f>IF(OR(Is_Loading,LEN($A1000)=0),"",SWDATA!Y985)</f>
        <v>0</v>
      </c>
      <c r="AG1000" s="267">
        <f>IF(OR(Is_Loading,LEN($A1000)=0),"",SWDATA!Z985)</f>
        <v>0</v>
      </c>
      <c r="AH1000" s="266" t="str">
        <f t="shared" si="3521"/>
        <v/>
      </c>
      <c r="AI1000" s="266">
        <f>IF(OR(Is_Loading,LEN($A1000)=0),"",SWDATA!AB985)</f>
        <v>0</v>
      </c>
      <c r="AJ1000" s="267">
        <f>IF(OR(Is_Loading,LEN($A1000)=0),"",SWDATA!AC985)</f>
        <v>0</v>
      </c>
      <c r="AK1000" s="267">
        <f>IF(OR(Is_Loading,LEN($A1000)=0),"",SWDATA!AD985)</f>
        <v>0</v>
      </c>
      <c r="AL1000" s="266" t="str">
        <f t="shared" si="3522"/>
        <v/>
      </c>
      <c r="AM1000" s="266">
        <f>IF(OR(Is_Loading,LEN($A1000)=0),"",SWDATA!AF985)</f>
        <v>0</v>
      </c>
      <c r="AN1000" s="267">
        <f>IF(OR(Is_Loading,LEN($A1000)=0),"",SWDATA!AG985)</f>
        <v>0</v>
      </c>
      <c r="AO1000" s="323">
        <f>IF(OR(Is_Loading,LEN($A1000)=0),"",SWDATA!AH985)</f>
        <v>0</v>
      </c>
      <c r="AP1000" s="320" t="str">
        <f t="shared" si="3523"/>
        <v/>
      </c>
      <c r="AQ1000" s="266">
        <f>IF(OR(Is_Loading,LEN($A1000)=0),"",SWDATA!AJ985)</f>
        <v>0</v>
      </c>
      <c r="AR1000" s="267">
        <f>IF(OR(Is_Loading,LEN($A1000)=0),"",SWDATA!AK985)</f>
        <v>0</v>
      </c>
      <c r="AS1000" s="267">
        <f>IF(OR(Is_Loading,LEN($A1000)=0),"",SWDATA!AL985)</f>
        <v>0</v>
      </c>
      <c r="AT1000" s="266" t="str">
        <f t="shared" si="3524"/>
        <v/>
      </c>
      <c r="AU1000" s="266">
        <f>IF(OR(Is_Loading,LEN($A1000)=0),"",SWDATA!AN985)</f>
        <v>0</v>
      </c>
      <c r="AV1000" s="267">
        <f>IF(OR(Is_Loading,LEN($A1000)=0),"",SWDATA!AO985)</f>
        <v>0</v>
      </c>
      <c r="AW1000" s="267">
        <f>IF(OR(Is_Loading,LEN($A1000)=0),"",SWDATA!AP985)</f>
        <v>0</v>
      </c>
      <c r="AX1000" s="266" t="str">
        <f t="shared" si="3525"/>
        <v/>
      </c>
      <c r="AY1000" s="266">
        <f>IF(OR(Is_Loading,LEN($A1000)=0),"",SWDATA!AR985)</f>
        <v>0</v>
      </c>
      <c r="AZ1000" s="267">
        <f>IF(OR(Is_Loading,LEN($A1000)=0),"",SWDATA!AS985)</f>
        <v>0</v>
      </c>
      <c r="BA1000" s="267">
        <f>IF(OR(Is_Loading,LEN($A1000)=0),"",SWDATA!AT985)</f>
        <v>0</v>
      </c>
      <c r="BB1000" s="266" t="str">
        <f t="shared" si="3526"/>
        <v/>
      </c>
      <c r="BC1000" s="266">
        <f>IF(OR(Is_Loading,LEN($A1000)=0),"",SWDATA!AV985)</f>
        <v>0</v>
      </c>
      <c r="BD1000" s="267">
        <f>IF(OR(Is_Loading,LEN($A1000)=0),"",SWDATA!AW985)</f>
        <v>0</v>
      </c>
      <c r="BE1000" s="323">
        <f>IF(OR(Is_Loading,LEN($A1000)=0),"",SWDATA!AX985)</f>
        <v>0</v>
      </c>
      <c r="BF1000" s="320" t="str">
        <f t="shared" si="3527"/>
        <v/>
      </c>
      <c r="BG1000" s="11"/>
      <c r="BH1000" s="11"/>
      <c r="BI1000" s="11"/>
      <c r="BJ1000" s="11"/>
      <c r="BK1000" s="11"/>
      <c r="BL1000" s="11"/>
      <c r="BM1000" s="11"/>
      <c r="BN1000" s="11"/>
      <c r="BO1000" s="11"/>
      <c r="BP1000" s="11"/>
      <c r="BQ1000" s="11"/>
      <c r="BR1000" s="11"/>
      <c r="BS1000" s="11"/>
      <c r="BT1000" s="11"/>
      <c r="BU1000" s="11"/>
      <c r="BV1000" s="11"/>
      <c r="BW1000" s="11"/>
      <c r="BX1000" s="11"/>
      <c r="BY1000" s="11"/>
      <c r="BZ1000" s="11"/>
      <c r="CA1000" s="11"/>
      <c r="CB1000" s="11"/>
      <c r="CC1000" s="11"/>
      <c r="CD1000" s="11"/>
      <c r="CE1000" s="11"/>
      <c r="CF1000" s="11"/>
      <c r="CG1000" s="11"/>
      <c r="CH1000" s="11"/>
      <c r="CI1000" s="11"/>
      <c r="CJ1000" s="11"/>
      <c r="CK1000" s="11"/>
      <c r="CL1000" s="11"/>
      <c r="CM1000" s="11"/>
      <c r="CN1000" s="351"/>
      <c r="CO1000" s="351"/>
      <c r="CP1000" s="351"/>
      <c r="CQ1000" s="351"/>
      <c r="CR1000" s="351"/>
      <c r="CS1000" s="351"/>
      <c r="CT1000" s="351"/>
      <c r="CU1000" s="351"/>
      <c r="CV1000" s="351"/>
      <c r="CW1000" s="351"/>
      <c r="CX1000" s="351"/>
      <c r="CY1000" s="351"/>
      <c r="CZ1000" s="351"/>
      <c r="DA1000" s="351"/>
      <c r="DB1000" s="351"/>
      <c r="DC1000" s="351"/>
      <c r="DD1000" s="351"/>
      <c r="DE1000" s="351"/>
      <c r="DF1000" s="351"/>
      <c r="DG1000" s="351"/>
      <c r="DH1000" s="351"/>
      <c r="DI1000" s="351"/>
      <c r="DJ1000" s="351"/>
      <c r="DK1000" s="351"/>
      <c r="DL1000" s="351"/>
      <c r="DM1000" s="351"/>
      <c r="DN1000" s="351"/>
      <c r="DS1000" s="372"/>
      <c r="DT1000" s="374"/>
      <c r="DU1000" s="375"/>
      <c r="DV1000" s="375"/>
      <c r="DW1000" s="375"/>
      <c r="DX1000" s="375">
        <v>1</v>
      </c>
      <c r="DY1000" s="375">
        <f t="shared" si="3643"/>
        <v>0</v>
      </c>
      <c r="DZ1000" s="375">
        <f t="shared" si="3644"/>
        <v>0</v>
      </c>
      <c r="EA1000" s="375">
        <f t="shared" si="3645"/>
        <v>1</v>
      </c>
      <c r="EB1000" s="375">
        <f t="shared" si="3646"/>
        <v>0</v>
      </c>
      <c r="EC1000" s="375">
        <f t="shared" si="3647"/>
        <v>0</v>
      </c>
      <c r="ED1000" s="375">
        <f t="shared" si="3648"/>
        <v>1</v>
      </c>
      <c r="EE1000" s="375">
        <f t="shared" si="3649"/>
        <v>0</v>
      </c>
      <c r="EF1000" s="375">
        <f t="shared" si="3650"/>
        <v>0</v>
      </c>
      <c r="EG1000" s="375">
        <f t="shared" si="3651"/>
        <v>1</v>
      </c>
      <c r="EH1000" s="375">
        <f t="shared" si="3652"/>
        <v>0</v>
      </c>
      <c r="EI1000" s="375">
        <f t="shared" si="3653"/>
        <v>0</v>
      </c>
      <c r="EJ1000" s="375">
        <f t="shared" si="3654"/>
        <v>1</v>
      </c>
      <c r="EK1000" s="375">
        <f t="shared" si="3655"/>
        <v>0</v>
      </c>
      <c r="EL1000" s="375">
        <f t="shared" si="3656"/>
        <v>0</v>
      </c>
      <c r="EM1000" s="375">
        <f t="shared" si="3657"/>
        <v>1</v>
      </c>
      <c r="EN1000" s="375">
        <f t="shared" si="3658"/>
        <v>0</v>
      </c>
      <c r="EO1000" s="375">
        <f t="shared" si="3659"/>
        <v>0</v>
      </c>
      <c r="EP1000" s="375">
        <f t="shared" si="3660"/>
        <v>1</v>
      </c>
      <c r="EQ1000" s="375">
        <f t="shared" si="3661"/>
        <v>0</v>
      </c>
      <c r="ER1000" s="375">
        <f t="shared" si="3662"/>
        <v>0</v>
      </c>
      <c r="ES1000" s="375">
        <f t="shared" si="3663"/>
        <v>1</v>
      </c>
      <c r="ET1000" s="375">
        <f t="shared" si="3664"/>
        <v>0</v>
      </c>
      <c r="EU1000" s="375">
        <f t="shared" si="3665"/>
        <v>0</v>
      </c>
      <c r="EV1000" s="375">
        <f t="shared" si="3666"/>
        <v>1</v>
      </c>
      <c r="EW1000" s="375">
        <f t="shared" si="3667"/>
        <v>0</v>
      </c>
      <c r="EX1000" s="375">
        <f t="shared" si="3668"/>
        <v>0</v>
      </c>
      <c r="EY1000" s="375">
        <f t="shared" si="3669"/>
        <v>1</v>
      </c>
      <c r="EZ1000" s="375">
        <f t="shared" si="3670"/>
        <v>0</v>
      </c>
      <c r="FA1000" s="375">
        <f t="shared" si="3671"/>
        <v>0</v>
      </c>
      <c r="FB1000" s="375">
        <f t="shared" si="3672"/>
        <v>1</v>
      </c>
      <c r="FC1000" s="375">
        <f t="shared" si="3673"/>
        <v>0</v>
      </c>
      <c r="FD1000" s="375">
        <f t="shared" si="3674"/>
        <v>0</v>
      </c>
      <c r="FE1000" s="376"/>
      <c r="FF1000" s="372"/>
      <c r="FG1000" s="372"/>
      <c r="FH1000" s="372"/>
      <c r="FI1000" s="372"/>
      <c r="FJ1000" s="372"/>
      <c r="FK1000" s="372"/>
      <c r="FL1000" s="372"/>
      <c r="FM1000" s="372"/>
      <c r="FN1000" s="372"/>
      <c r="FO1000" s="372"/>
      <c r="FP1000" s="372"/>
      <c r="FQ1000" s="372"/>
      <c r="FR1000" s="372"/>
      <c r="FS1000" s="372"/>
      <c r="FT1000" s="372"/>
      <c r="FU1000" s="372"/>
      <c r="FV1000" s="372"/>
      <c r="FW1000" s="372"/>
      <c r="FX1000" s="372"/>
      <c r="FY1000" s="372"/>
      <c r="FZ1000" s="372"/>
      <c r="GA1000" s="372"/>
      <c r="GB1000" s="372"/>
      <c r="GC1000" s="372"/>
      <c r="GD1000" s="372"/>
      <c r="GE1000" s="372"/>
      <c r="GF1000" s="372"/>
      <c r="GG1000" s="372"/>
      <c r="GH1000" s="372"/>
      <c r="GI1000" s="372"/>
      <c r="GJ1000" s="372"/>
      <c r="GK1000" s="372"/>
      <c r="GL1000" s="372"/>
      <c r="GM1000" s="372"/>
      <c r="GN1000" s="372"/>
      <c r="GO1000" s="372"/>
      <c r="GP1000" s="372"/>
      <c r="GQ1000" s="372"/>
      <c r="GR1000" s="372"/>
      <c r="GS1000" s="372"/>
      <c r="GT1000" s="372"/>
      <c r="GU1000" s="372"/>
      <c r="GV1000" s="372"/>
      <c r="GW1000" s="372"/>
      <c r="GX1000" s="372"/>
      <c r="GY1000" s="372"/>
      <c r="GZ1000" s="372"/>
      <c r="HA1000" s="372"/>
      <c r="HB1000" s="372"/>
      <c r="HC1000" s="372"/>
    </row>
    <row r="1001" spans="1:211" s="373" customFormat="1" ht="15" hidden="1" customHeight="1" outlineLevel="1" x14ac:dyDescent="0.2">
      <c r="A1001" s="366">
        <f>SWDATA!O986</f>
        <v>0</v>
      </c>
      <c r="B1001" s="366">
        <f>SWDATA!M986</f>
        <v>0</v>
      </c>
      <c r="C1001" s="351">
        <f>IF(AND(SWDATA!M986=1,SWDATA!Q986="promotions"),SWDATA!P986,0)</f>
        <v>0</v>
      </c>
      <c r="D1001" s="367">
        <f>ROW(SWDATA!M986)</f>
        <v>986</v>
      </c>
      <c r="E1001" s="368">
        <f t="shared" si="3678"/>
        <v>0</v>
      </c>
      <c r="F1001" s="369">
        <f t="shared" si="3515"/>
        <v>1</v>
      </c>
      <c r="G1001" s="366" t="str">
        <f t="shared" si="3516"/>
        <v/>
      </c>
      <c r="H1001" s="370"/>
      <c r="J1001" s="238">
        <f t="shared" si="3517"/>
        <v>0</v>
      </c>
      <c r="K1001" s="239" t="str">
        <f t="shared" si="3518"/>
        <v/>
      </c>
      <c r="L1001" s="342"/>
      <c r="M1001" s="345"/>
      <c r="N1001" s="340" t="str">
        <f>IF(LEN(SWDATA!F986)=0,"",N1000)</f>
        <v/>
      </c>
      <c r="O1001" s="296" t="str">
        <f>IF(LEN(SWDATA!G986)=0,"",O1000)</f>
        <v/>
      </c>
      <c r="P1001" s="297" t="str">
        <f>IF(LEN(SWDATA!C986)=0,"",SWDATA!C986)</f>
        <v/>
      </c>
      <c r="Q1001" s="312" t="str">
        <f t="shared" si="3519"/>
        <v/>
      </c>
      <c r="R1001" s="223" t="s">
        <v>261</v>
      </c>
      <c r="S1001" s="224"/>
      <c r="T1001" s="224"/>
      <c r="U1001" s="264" t="s">
        <v>602</v>
      </c>
      <c r="V1001" s="205" t="s">
        <v>221</v>
      </c>
      <c r="W1001" s="266">
        <f>IF(OR(Is_Loading,LEN($A1001)=0),"",SWDATA!P986)</f>
        <v>0</v>
      </c>
      <c r="X1001" s="267">
        <f>IF(OR(Is_Loading,LEN($A1001)=0),"",SWDATA!Q986)</f>
        <v>0</v>
      </c>
      <c r="Y1001" s="267">
        <f>IF(OR(Is_Loading,LEN($A1001)=0),"",SWDATA!R986)</f>
        <v>0</v>
      </c>
      <c r="Z1001" s="266" t="str">
        <f t="shared" si="3675"/>
        <v/>
      </c>
      <c r="AA1001" s="266">
        <f>IF(OR(Is_Loading,LEN($A1001)=0),"",SWDATA!T986)</f>
        <v>0</v>
      </c>
      <c r="AB1001" s="267">
        <f>IF(OR(Is_Loading,LEN($A1001)=0),"",SWDATA!U986)</f>
        <v>0</v>
      </c>
      <c r="AC1001" s="267">
        <f>IF(OR(Is_Loading,LEN($A1001)=0),"",SWDATA!V986)</f>
        <v>0</v>
      </c>
      <c r="AD1001" s="266" t="str">
        <f t="shared" si="3520"/>
        <v/>
      </c>
      <c r="AE1001" s="266">
        <f>IF(OR(Is_Loading,LEN($A1001)=0),"",SWDATA!X986)</f>
        <v>0</v>
      </c>
      <c r="AF1001" s="267">
        <f>IF(OR(Is_Loading,LEN($A1001)=0),"",SWDATA!Y986)</f>
        <v>0</v>
      </c>
      <c r="AG1001" s="267">
        <f>IF(OR(Is_Loading,LEN($A1001)=0),"",SWDATA!Z986)</f>
        <v>0</v>
      </c>
      <c r="AH1001" s="266" t="str">
        <f t="shared" si="3521"/>
        <v/>
      </c>
      <c r="AI1001" s="266">
        <f>IF(OR(Is_Loading,LEN($A1001)=0),"",SWDATA!AB986)</f>
        <v>0</v>
      </c>
      <c r="AJ1001" s="267">
        <f>IF(OR(Is_Loading,LEN($A1001)=0),"",SWDATA!AC986)</f>
        <v>0</v>
      </c>
      <c r="AK1001" s="267">
        <f>IF(OR(Is_Loading,LEN($A1001)=0),"",SWDATA!AD986)</f>
        <v>0</v>
      </c>
      <c r="AL1001" s="266" t="str">
        <f t="shared" si="3522"/>
        <v/>
      </c>
      <c r="AM1001" s="266">
        <f>IF(OR(Is_Loading,LEN($A1001)=0),"",SWDATA!AF986)</f>
        <v>0</v>
      </c>
      <c r="AN1001" s="267">
        <f>IF(OR(Is_Loading,LEN($A1001)=0),"",SWDATA!AG986)</f>
        <v>0</v>
      </c>
      <c r="AO1001" s="323">
        <f>IF(OR(Is_Loading,LEN($A1001)=0),"",SWDATA!AH986)</f>
        <v>0</v>
      </c>
      <c r="AP1001" s="320" t="str">
        <f t="shared" si="3523"/>
        <v/>
      </c>
      <c r="AQ1001" s="266">
        <f>IF(OR(Is_Loading,LEN($A1001)=0),"",SWDATA!AJ986)</f>
        <v>0</v>
      </c>
      <c r="AR1001" s="267">
        <f>IF(OR(Is_Loading,LEN($A1001)=0),"",SWDATA!AK986)</f>
        <v>0</v>
      </c>
      <c r="AS1001" s="267">
        <f>IF(OR(Is_Loading,LEN($A1001)=0),"",SWDATA!AL986)</f>
        <v>0</v>
      </c>
      <c r="AT1001" s="266" t="str">
        <f t="shared" si="3524"/>
        <v/>
      </c>
      <c r="AU1001" s="266">
        <f>IF(OR(Is_Loading,LEN($A1001)=0),"",SWDATA!AN986)</f>
        <v>0</v>
      </c>
      <c r="AV1001" s="267">
        <f>IF(OR(Is_Loading,LEN($A1001)=0),"",SWDATA!AO986)</f>
        <v>0</v>
      </c>
      <c r="AW1001" s="267">
        <f>IF(OR(Is_Loading,LEN($A1001)=0),"",SWDATA!AP986)</f>
        <v>0</v>
      </c>
      <c r="AX1001" s="266" t="str">
        <f t="shared" si="3525"/>
        <v/>
      </c>
      <c r="AY1001" s="266">
        <f>IF(OR(Is_Loading,LEN($A1001)=0),"",SWDATA!AR986)</f>
        <v>0</v>
      </c>
      <c r="AZ1001" s="267">
        <f>IF(OR(Is_Loading,LEN($A1001)=0),"",SWDATA!AS986)</f>
        <v>0</v>
      </c>
      <c r="BA1001" s="267">
        <f>IF(OR(Is_Loading,LEN($A1001)=0),"",SWDATA!AT986)</f>
        <v>0</v>
      </c>
      <c r="BB1001" s="266" t="str">
        <f t="shared" si="3526"/>
        <v/>
      </c>
      <c r="BC1001" s="266">
        <f>IF(OR(Is_Loading,LEN($A1001)=0),"",SWDATA!AV986)</f>
        <v>0</v>
      </c>
      <c r="BD1001" s="267">
        <f>IF(OR(Is_Loading,LEN($A1001)=0),"",SWDATA!AW986)</f>
        <v>0</v>
      </c>
      <c r="BE1001" s="323">
        <f>IF(OR(Is_Loading,LEN($A1001)=0),"",SWDATA!AX986)</f>
        <v>0</v>
      </c>
      <c r="BF1001" s="320" t="str">
        <f t="shared" si="3527"/>
        <v/>
      </c>
      <c r="BG1001" s="11"/>
      <c r="BH1001" s="11"/>
      <c r="BI1001" s="11"/>
      <c r="BJ1001" s="11"/>
      <c r="BK1001" s="11"/>
      <c r="BL1001" s="11"/>
      <c r="BM1001" s="11"/>
      <c r="BN1001" s="11"/>
      <c r="BO1001" s="11"/>
      <c r="BP1001" s="11"/>
      <c r="BQ1001" s="11"/>
      <c r="BR1001" s="11"/>
      <c r="BS1001" s="11"/>
      <c r="BT1001" s="11"/>
      <c r="BU1001" s="11"/>
      <c r="BV1001" s="11"/>
      <c r="BW1001" s="11"/>
      <c r="BX1001" s="11"/>
      <c r="BY1001" s="11"/>
      <c r="BZ1001" s="11"/>
      <c r="CA1001" s="11"/>
      <c r="CB1001" s="11"/>
      <c r="CC1001" s="11"/>
      <c r="CD1001" s="11"/>
      <c r="CE1001" s="11"/>
      <c r="CF1001" s="11"/>
      <c r="CG1001" s="11"/>
      <c r="CH1001" s="11"/>
      <c r="CI1001" s="11"/>
      <c r="CJ1001" s="11"/>
      <c r="CK1001" s="11"/>
      <c r="CL1001" s="11"/>
      <c r="CM1001" s="11"/>
      <c r="CN1001" s="351"/>
      <c r="CO1001" s="351"/>
      <c r="CP1001" s="351"/>
      <c r="CQ1001" s="351"/>
      <c r="CR1001" s="351"/>
      <c r="CS1001" s="351"/>
      <c r="CT1001" s="351"/>
      <c r="CU1001" s="351"/>
      <c r="CV1001" s="351"/>
      <c r="CW1001" s="351"/>
      <c r="CX1001" s="351"/>
      <c r="CY1001" s="351"/>
      <c r="CZ1001" s="351"/>
      <c r="DA1001" s="351"/>
      <c r="DB1001" s="351"/>
      <c r="DC1001" s="351"/>
      <c r="DD1001" s="351"/>
      <c r="DE1001" s="351"/>
      <c r="DF1001" s="351"/>
      <c r="DG1001" s="351"/>
      <c r="DH1001" s="351"/>
      <c r="DI1001" s="351"/>
      <c r="DJ1001" s="351"/>
      <c r="DK1001" s="351"/>
      <c r="DL1001" s="351"/>
      <c r="DM1001" s="351"/>
      <c r="DN1001" s="351"/>
      <c r="DS1001" s="372"/>
      <c r="DT1001" s="374"/>
      <c r="DU1001" s="375"/>
      <c r="DV1001" s="375"/>
      <c r="DW1001" s="375"/>
      <c r="DX1001" s="375">
        <v>1</v>
      </c>
      <c r="DY1001" s="375">
        <f t="shared" si="3643"/>
        <v>0</v>
      </c>
      <c r="DZ1001" s="375">
        <f t="shared" si="3644"/>
        <v>0</v>
      </c>
      <c r="EA1001" s="375">
        <f t="shared" si="3645"/>
        <v>1</v>
      </c>
      <c r="EB1001" s="375">
        <f t="shared" si="3646"/>
        <v>0</v>
      </c>
      <c r="EC1001" s="375">
        <f t="shared" si="3647"/>
        <v>0</v>
      </c>
      <c r="ED1001" s="375">
        <f t="shared" si="3648"/>
        <v>1</v>
      </c>
      <c r="EE1001" s="375">
        <f t="shared" si="3649"/>
        <v>0</v>
      </c>
      <c r="EF1001" s="375">
        <f t="shared" si="3650"/>
        <v>0</v>
      </c>
      <c r="EG1001" s="375">
        <f t="shared" si="3651"/>
        <v>1</v>
      </c>
      <c r="EH1001" s="375">
        <f t="shared" si="3652"/>
        <v>0</v>
      </c>
      <c r="EI1001" s="375">
        <f t="shared" si="3653"/>
        <v>0</v>
      </c>
      <c r="EJ1001" s="375">
        <f t="shared" si="3654"/>
        <v>1</v>
      </c>
      <c r="EK1001" s="375">
        <f t="shared" si="3655"/>
        <v>0</v>
      </c>
      <c r="EL1001" s="375">
        <f t="shared" si="3656"/>
        <v>0</v>
      </c>
      <c r="EM1001" s="375">
        <f t="shared" si="3657"/>
        <v>1</v>
      </c>
      <c r="EN1001" s="375">
        <f t="shared" si="3658"/>
        <v>0</v>
      </c>
      <c r="EO1001" s="375">
        <f t="shared" si="3659"/>
        <v>0</v>
      </c>
      <c r="EP1001" s="375">
        <f t="shared" si="3660"/>
        <v>1</v>
      </c>
      <c r="EQ1001" s="375">
        <f t="shared" si="3661"/>
        <v>0</v>
      </c>
      <c r="ER1001" s="375">
        <f t="shared" si="3662"/>
        <v>0</v>
      </c>
      <c r="ES1001" s="375">
        <f t="shared" si="3663"/>
        <v>1</v>
      </c>
      <c r="ET1001" s="375">
        <f t="shared" si="3664"/>
        <v>0</v>
      </c>
      <c r="EU1001" s="375">
        <f t="shared" si="3665"/>
        <v>0</v>
      </c>
      <c r="EV1001" s="375">
        <f t="shared" si="3666"/>
        <v>1</v>
      </c>
      <c r="EW1001" s="375">
        <f t="shared" si="3667"/>
        <v>0</v>
      </c>
      <c r="EX1001" s="375">
        <f t="shared" si="3668"/>
        <v>0</v>
      </c>
      <c r="EY1001" s="375">
        <f t="shared" si="3669"/>
        <v>1</v>
      </c>
      <c r="EZ1001" s="375">
        <f t="shared" si="3670"/>
        <v>0</v>
      </c>
      <c r="FA1001" s="375">
        <f t="shared" si="3671"/>
        <v>0</v>
      </c>
      <c r="FB1001" s="375">
        <f t="shared" si="3672"/>
        <v>1</v>
      </c>
      <c r="FC1001" s="375">
        <f t="shared" si="3673"/>
        <v>0</v>
      </c>
      <c r="FD1001" s="375">
        <f t="shared" si="3674"/>
        <v>0</v>
      </c>
      <c r="FE1001" s="376"/>
      <c r="FF1001" s="372"/>
      <c r="FG1001" s="372"/>
      <c r="FH1001" s="372"/>
      <c r="FI1001" s="372"/>
      <c r="FJ1001" s="372"/>
      <c r="FK1001" s="372"/>
      <c r="FL1001" s="372"/>
      <c r="FM1001" s="372"/>
      <c r="FN1001" s="372"/>
      <c r="FO1001" s="372"/>
      <c r="FP1001" s="372"/>
      <c r="FQ1001" s="372"/>
      <c r="FR1001" s="372"/>
      <c r="FS1001" s="372"/>
      <c r="FT1001" s="372"/>
      <c r="FU1001" s="372"/>
      <c r="FV1001" s="372"/>
      <c r="FW1001" s="372"/>
      <c r="FX1001" s="372"/>
      <c r="FY1001" s="372"/>
      <c r="FZ1001" s="372"/>
      <c r="GA1001" s="372"/>
      <c r="GB1001" s="372"/>
      <c r="GC1001" s="372"/>
      <c r="GD1001" s="372"/>
      <c r="GE1001" s="372"/>
      <c r="GF1001" s="372"/>
      <c r="GG1001" s="372"/>
      <c r="GH1001" s="372"/>
      <c r="GI1001" s="372"/>
      <c r="GJ1001" s="372"/>
      <c r="GK1001" s="372"/>
      <c r="GL1001" s="372"/>
      <c r="GM1001" s="372"/>
      <c r="GN1001" s="372"/>
      <c r="GO1001" s="372"/>
      <c r="GP1001" s="372"/>
      <c r="GQ1001" s="372"/>
      <c r="GR1001" s="372"/>
      <c r="GS1001" s="372"/>
      <c r="GT1001" s="372"/>
      <c r="GU1001" s="372"/>
      <c r="GV1001" s="372"/>
      <c r="GW1001" s="372"/>
      <c r="GX1001" s="372"/>
      <c r="GY1001" s="372"/>
      <c r="GZ1001" s="372"/>
      <c r="HA1001" s="372"/>
      <c r="HB1001" s="372"/>
      <c r="HC1001" s="372"/>
    </row>
    <row r="1002" spans="1:211" s="373" customFormat="1" ht="15" hidden="1" customHeight="1" outlineLevel="1" x14ac:dyDescent="0.2">
      <c r="A1002" s="366">
        <f>SWDATA!O987</f>
        <v>0</v>
      </c>
      <c r="B1002" s="366">
        <f>SWDATA!M987</f>
        <v>0</v>
      </c>
      <c r="C1002" s="351">
        <f>IF(AND(SWDATA!M987=1,SWDATA!Q987="promotions"),SWDATA!P987,0)</f>
        <v>0</v>
      </c>
      <c r="D1002" s="367">
        <f>ROW(SWDATA!M987)</f>
        <v>987</v>
      </c>
      <c r="E1002" s="368">
        <f t="shared" si="3678"/>
        <v>0</v>
      </c>
      <c r="F1002" s="369">
        <f t="shared" si="3515"/>
        <v>1</v>
      </c>
      <c r="G1002" s="366" t="str">
        <f t="shared" si="3516"/>
        <v/>
      </c>
      <c r="H1002" s="370"/>
      <c r="J1002" s="238">
        <f t="shared" si="3517"/>
        <v>0</v>
      </c>
      <c r="K1002" s="239" t="str">
        <f t="shared" si="3518"/>
        <v/>
      </c>
      <c r="L1002" s="342"/>
      <c r="M1002" s="345"/>
      <c r="N1002" s="340" t="str">
        <f>IF(LEN(SWDATA!F987)=0,"",N1001)</f>
        <v/>
      </c>
      <c r="O1002" s="296" t="str">
        <f>IF(LEN(SWDATA!G987)=0,"",O1001)</f>
        <v/>
      </c>
      <c r="P1002" s="297" t="str">
        <f>IF(LEN(SWDATA!C987)=0,"",SWDATA!C987)</f>
        <v/>
      </c>
      <c r="Q1002" s="312" t="str">
        <f t="shared" si="3519"/>
        <v/>
      </c>
      <c r="R1002" s="223" t="s">
        <v>261</v>
      </c>
      <c r="S1002" s="224"/>
      <c r="T1002" s="224"/>
      <c r="U1002" s="264" t="s">
        <v>629</v>
      </c>
      <c r="V1002" s="205" t="s">
        <v>221</v>
      </c>
      <c r="W1002" s="266">
        <f>IF(OR(Is_Loading,LEN($A1002)=0),"",SWDATA!P987)</f>
        <v>0</v>
      </c>
      <c r="X1002" s="267">
        <f>IF(OR(Is_Loading,LEN($A1002)=0),"",SWDATA!Q987)</f>
        <v>0</v>
      </c>
      <c r="Y1002" s="267">
        <f>IF(OR(Is_Loading,LEN($A1002)=0),"",SWDATA!R987)</f>
        <v>0</v>
      </c>
      <c r="Z1002" s="266" t="str">
        <f t="shared" si="3675"/>
        <v/>
      </c>
      <c r="AA1002" s="266">
        <f>IF(OR(Is_Loading,LEN($A1002)=0),"",SWDATA!T987)</f>
        <v>0</v>
      </c>
      <c r="AB1002" s="267">
        <f>IF(OR(Is_Loading,LEN($A1002)=0),"",SWDATA!U987)</f>
        <v>0</v>
      </c>
      <c r="AC1002" s="267">
        <f>IF(OR(Is_Loading,LEN($A1002)=0),"",SWDATA!V987)</f>
        <v>0</v>
      </c>
      <c r="AD1002" s="266" t="str">
        <f t="shared" si="3520"/>
        <v/>
      </c>
      <c r="AE1002" s="266">
        <f>IF(OR(Is_Loading,LEN($A1002)=0),"",SWDATA!X987)</f>
        <v>0</v>
      </c>
      <c r="AF1002" s="267">
        <f>IF(OR(Is_Loading,LEN($A1002)=0),"",SWDATA!Y987)</f>
        <v>0</v>
      </c>
      <c r="AG1002" s="267">
        <f>IF(OR(Is_Loading,LEN($A1002)=0),"",SWDATA!Z987)</f>
        <v>0</v>
      </c>
      <c r="AH1002" s="266" t="str">
        <f t="shared" si="3521"/>
        <v/>
      </c>
      <c r="AI1002" s="266">
        <f>IF(OR(Is_Loading,LEN($A1002)=0),"",SWDATA!AB987)</f>
        <v>0</v>
      </c>
      <c r="AJ1002" s="267">
        <f>IF(OR(Is_Loading,LEN($A1002)=0),"",SWDATA!AC987)</f>
        <v>0</v>
      </c>
      <c r="AK1002" s="267">
        <f>IF(OR(Is_Loading,LEN($A1002)=0),"",SWDATA!AD987)</f>
        <v>0</v>
      </c>
      <c r="AL1002" s="266" t="str">
        <f t="shared" si="3522"/>
        <v/>
      </c>
      <c r="AM1002" s="266">
        <f>IF(OR(Is_Loading,LEN($A1002)=0),"",SWDATA!AF987)</f>
        <v>0</v>
      </c>
      <c r="AN1002" s="267">
        <f>IF(OR(Is_Loading,LEN($A1002)=0),"",SWDATA!AG987)</f>
        <v>0</v>
      </c>
      <c r="AO1002" s="323">
        <f>IF(OR(Is_Loading,LEN($A1002)=0),"",SWDATA!AH987)</f>
        <v>0</v>
      </c>
      <c r="AP1002" s="320" t="str">
        <f t="shared" si="3523"/>
        <v/>
      </c>
      <c r="AQ1002" s="266">
        <f>IF(OR(Is_Loading,LEN($A1002)=0),"",SWDATA!AJ987)</f>
        <v>0</v>
      </c>
      <c r="AR1002" s="267">
        <f>IF(OR(Is_Loading,LEN($A1002)=0),"",SWDATA!AK987)</f>
        <v>0</v>
      </c>
      <c r="AS1002" s="267">
        <f>IF(OR(Is_Loading,LEN($A1002)=0),"",SWDATA!AL987)</f>
        <v>0</v>
      </c>
      <c r="AT1002" s="266" t="str">
        <f t="shared" si="3524"/>
        <v/>
      </c>
      <c r="AU1002" s="266">
        <f>IF(OR(Is_Loading,LEN($A1002)=0),"",SWDATA!AN987)</f>
        <v>0</v>
      </c>
      <c r="AV1002" s="267">
        <f>IF(OR(Is_Loading,LEN($A1002)=0),"",SWDATA!AO987)</f>
        <v>0</v>
      </c>
      <c r="AW1002" s="267">
        <f>IF(OR(Is_Loading,LEN($A1002)=0),"",SWDATA!AP987)</f>
        <v>0</v>
      </c>
      <c r="AX1002" s="266" t="str">
        <f t="shared" si="3525"/>
        <v/>
      </c>
      <c r="AY1002" s="266">
        <f>IF(OR(Is_Loading,LEN($A1002)=0),"",SWDATA!AR987)</f>
        <v>0</v>
      </c>
      <c r="AZ1002" s="267">
        <f>IF(OR(Is_Loading,LEN($A1002)=0),"",SWDATA!AS987)</f>
        <v>0</v>
      </c>
      <c r="BA1002" s="267">
        <f>IF(OR(Is_Loading,LEN($A1002)=0),"",SWDATA!AT987)</f>
        <v>0</v>
      </c>
      <c r="BB1002" s="266" t="str">
        <f t="shared" si="3526"/>
        <v/>
      </c>
      <c r="BC1002" s="266">
        <f>IF(OR(Is_Loading,LEN($A1002)=0),"",SWDATA!AV987)</f>
        <v>0</v>
      </c>
      <c r="BD1002" s="267">
        <f>IF(OR(Is_Loading,LEN($A1002)=0),"",SWDATA!AW987)</f>
        <v>0</v>
      </c>
      <c r="BE1002" s="323">
        <f>IF(OR(Is_Loading,LEN($A1002)=0),"",SWDATA!AX987)</f>
        <v>0</v>
      </c>
      <c r="BF1002" s="320" t="str">
        <f t="shared" si="3527"/>
        <v/>
      </c>
      <c r="BG1002" s="11"/>
      <c r="BH1002" s="11"/>
      <c r="BI1002" s="11"/>
      <c r="BJ1002" s="11"/>
      <c r="BK1002" s="11"/>
      <c r="BL1002" s="11"/>
      <c r="BM1002" s="11"/>
      <c r="BN1002" s="11"/>
      <c r="BO1002" s="11"/>
      <c r="BP1002" s="11"/>
      <c r="BQ1002" s="11"/>
      <c r="BR1002" s="11"/>
      <c r="BS1002" s="11"/>
      <c r="BT1002" s="11"/>
      <c r="BU1002" s="11"/>
      <c r="BV1002" s="11"/>
      <c r="BW1002" s="11"/>
      <c r="BX1002" s="11"/>
      <c r="BY1002" s="11"/>
      <c r="BZ1002" s="11"/>
      <c r="CA1002" s="11"/>
      <c r="CB1002" s="11"/>
      <c r="CC1002" s="11"/>
      <c r="CD1002" s="11"/>
      <c r="CE1002" s="11"/>
      <c r="CF1002" s="11"/>
      <c r="CG1002" s="11"/>
      <c r="CH1002" s="11"/>
      <c r="CI1002" s="11"/>
      <c r="CJ1002" s="11"/>
      <c r="CK1002" s="11"/>
      <c r="CL1002" s="11"/>
      <c r="CM1002" s="11"/>
      <c r="CN1002" s="351"/>
      <c r="CO1002" s="351"/>
      <c r="CP1002" s="351"/>
      <c r="CQ1002" s="351"/>
      <c r="CR1002" s="351"/>
      <c r="CS1002" s="351"/>
      <c r="CT1002" s="351"/>
      <c r="CU1002" s="351"/>
      <c r="CV1002" s="351"/>
      <c r="CW1002" s="351"/>
      <c r="CX1002" s="351"/>
      <c r="CY1002" s="351"/>
      <c r="CZ1002" s="351"/>
      <c r="DA1002" s="351"/>
      <c r="DB1002" s="351"/>
      <c r="DC1002" s="351"/>
      <c r="DD1002" s="351"/>
      <c r="DE1002" s="351"/>
      <c r="DF1002" s="351"/>
      <c r="DG1002" s="351"/>
      <c r="DH1002" s="351"/>
      <c r="DI1002" s="351"/>
      <c r="DJ1002" s="351"/>
      <c r="DK1002" s="351"/>
      <c r="DL1002" s="351"/>
      <c r="DM1002" s="351"/>
      <c r="DN1002" s="351"/>
      <c r="DS1002" s="372"/>
      <c r="DT1002" s="374"/>
      <c r="DU1002" s="375"/>
      <c r="DV1002" s="375"/>
      <c r="DW1002" s="375"/>
      <c r="DX1002" s="375">
        <v>1</v>
      </c>
      <c r="DY1002" s="375">
        <f t="shared" si="3643"/>
        <v>0</v>
      </c>
      <c r="DZ1002" s="375">
        <f t="shared" si="3644"/>
        <v>0</v>
      </c>
      <c r="EA1002" s="375">
        <f t="shared" si="3645"/>
        <v>1</v>
      </c>
      <c r="EB1002" s="375">
        <f t="shared" si="3646"/>
        <v>0</v>
      </c>
      <c r="EC1002" s="375">
        <f t="shared" si="3647"/>
        <v>0</v>
      </c>
      <c r="ED1002" s="375">
        <f t="shared" si="3648"/>
        <v>1</v>
      </c>
      <c r="EE1002" s="375">
        <f t="shared" si="3649"/>
        <v>0</v>
      </c>
      <c r="EF1002" s="375">
        <f t="shared" si="3650"/>
        <v>0</v>
      </c>
      <c r="EG1002" s="375">
        <f t="shared" si="3651"/>
        <v>1</v>
      </c>
      <c r="EH1002" s="375">
        <f t="shared" si="3652"/>
        <v>0</v>
      </c>
      <c r="EI1002" s="375">
        <f t="shared" si="3653"/>
        <v>0</v>
      </c>
      <c r="EJ1002" s="375">
        <f t="shared" si="3654"/>
        <v>1</v>
      </c>
      <c r="EK1002" s="375">
        <f t="shared" si="3655"/>
        <v>0</v>
      </c>
      <c r="EL1002" s="375">
        <f t="shared" si="3656"/>
        <v>0</v>
      </c>
      <c r="EM1002" s="375">
        <f t="shared" si="3657"/>
        <v>1</v>
      </c>
      <c r="EN1002" s="375">
        <f t="shared" si="3658"/>
        <v>0</v>
      </c>
      <c r="EO1002" s="375">
        <f t="shared" si="3659"/>
        <v>0</v>
      </c>
      <c r="EP1002" s="375">
        <f t="shared" si="3660"/>
        <v>1</v>
      </c>
      <c r="EQ1002" s="375">
        <f t="shared" si="3661"/>
        <v>0</v>
      </c>
      <c r="ER1002" s="375">
        <f t="shared" si="3662"/>
        <v>0</v>
      </c>
      <c r="ES1002" s="375">
        <f t="shared" si="3663"/>
        <v>1</v>
      </c>
      <c r="ET1002" s="375">
        <f t="shared" si="3664"/>
        <v>0</v>
      </c>
      <c r="EU1002" s="375">
        <f t="shared" si="3665"/>
        <v>0</v>
      </c>
      <c r="EV1002" s="375">
        <f t="shared" si="3666"/>
        <v>1</v>
      </c>
      <c r="EW1002" s="375">
        <f t="shared" si="3667"/>
        <v>0</v>
      </c>
      <c r="EX1002" s="375">
        <f t="shared" si="3668"/>
        <v>0</v>
      </c>
      <c r="EY1002" s="375">
        <f t="shared" si="3669"/>
        <v>1</v>
      </c>
      <c r="EZ1002" s="375">
        <f t="shared" si="3670"/>
        <v>0</v>
      </c>
      <c r="FA1002" s="375">
        <f t="shared" si="3671"/>
        <v>0</v>
      </c>
      <c r="FB1002" s="375">
        <f t="shared" si="3672"/>
        <v>1</v>
      </c>
      <c r="FC1002" s="375">
        <f t="shared" si="3673"/>
        <v>0</v>
      </c>
      <c r="FD1002" s="375">
        <f t="shared" si="3674"/>
        <v>0</v>
      </c>
      <c r="FE1002" s="376"/>
      <c r="FF1002" s="372"/>
      <c r="FG1002" s="372"/>
      <c r="FH1002" s="372"/>
      <c r="FI1002" s="372"/>
      <c r="FJ1002" s="372"/>
      <c r="FK1002" s="372"/>
      <c r="FL1002" s="372"/>
      <c r="FM1002" s="372"/>
      <c r="FN1002" s="372"/>
      <c r="FO1002" s="372"/>
      <c r="FP1002" s="372"/>
      <c r="FQ1002" s="372"/>
      <c r="FR1002" s="372"/>
      <c r="FS1002" s="372"/>
      <c r="FT1002" s="372"/>
      <c r="FU1002" s="372"/>
      <c r="FV1002" s="372"/>
      <c r="FW1002" s="372"/>
      <c r="FX1002" s="372"/>
      <c r="FY1002" s="372"/>
      <c r="FZ1002" s="372"/>
      <c r="GA1002" s="372"/>
      <c r="GB1002" s="372"/>
      <c r="GC1002" s="372"/>
      <c r="GD1002" s="372"/>
      <c r="GE1002" s="372"/>
      <c r="GF1002" s="372"/>
      <c r="GG1002" s="372"/>
      <c r="GH1002" s="372"/>
      <c r="GI1002" s="372"/>
      <c r="GJ1002" s="372"/>
      <c r="GK1002" s="372"/>
      <c r="GL1002" s="372"/>
      <c r="GM1002" s="372"/>
      <c r="GN1002" s="372"/>
      <c r="GO1002" s="372"/>
      <c r="GP1002" s="372"/>
      <c r="GQ1002" s="372"/>
      <c r="GR1002" s="372"/>
      <c r="GS1002" s="372"/>
      <c r="GT1002" s="372"/>
      <c r="GU1002" s="372"/>
      <c r="GV1002" s="372"/>
      <c r="GW1002" s="372"/>
      <c r="GX1002" s="372"/>
      <c r="GY1002" s="372"/>
      <c r="GZ1002" s="372"/>
      <c r="HA1002" s="372"/>
      <c r="HB1002" s="372"/>
      <c r="HC1002" s="372"/>
    </row>
    <row r="1003" spans="1:211" s="373" customFormat="1" ht="15" hidden="1" customHeight="1" outlineLevel="1" x14ac:dyDescent="0.2">
      <c r="A1003" s="366">
        <f>SWDATA!O988</f>
        <v>0</v>
      </c>
      <c r="B1003" s="366">
        <f>SWDATA!M988</f>
        <v>0</v>
      </c>
      <c r="C1003" s="351">
        <f>IF(AND(SWDATA!M988=1,SWDATA!Q988="promotions"),SWDATA!P988,0)</f>
        <v>0</v>
      </c>
      <c r="D1003" s="367">
        <f>ROW(SWDATA!M988)</f>
        <v>988</v>
      </c>
      <c r="E1003" s="368">
        <f t="shared" si="3678"/>
        <v>0</v>
      </c>
      <c r="F1003" s="369">
        <f t="shared" si="3515"/>
        <v>1</v>
      </c>
      <c r="G1003" s="366" t="str">
        <f t="shared" si="3516"/>
        <v/>
      </c>
      <c r="H1003" s="370"/>
      <c r="J1003" s="238">
        <f t="shared" si="3517"/>
        <v>0</v>
      </c>
      <c r="K1003" s="239" t="str">
        <f t="shared" si="3518"/>
        <v/>
      </c>
      <c r="L1003" s="342"/>
      <c r="M1003" s="345"/>
      <c r="N1003" s="340" t="str">
        <f>IF(LEN(SWDATA!F988)=0,"",N1002)</f>
        <v/>
      </c>
      <c r="O1003" s="296" t="str">
        <f>IF(LEN(SWDATA!G988)=0,"",O1002)</f>
        <v/>
      </c>
      <c r="P1003" s="297" t="str">
        <f>IF(LEN(SWDATA!C988)=0,"",SWDATA!C988)</f>
        <v/>
      </c>
      <c r="Q1003" s="312" t="str">
        <f t="shared" si="3519"/>
        <v/>
      </c>
      <c r="R1003" s="223" t="s">
        <v>261</v>
      </c>
      <c r="S1003" s="224"/>
      <c r="T1003" s="224"/>
      <c r="U1003" s="264" t="s">
        <v>626</v>
      </c>
      <c r="V1003" s="205" t="s">
        <v>221</v>
      </c>
      <c r="W1003" s="266">
        <f>IF(OR(Is_Loading,LEN($A1003)=0),"",SWDATA!P988)</f>
        <v>0</v>
      </c>
      <c r="X1003" s="267">
        <f>IF(OR(Is_Loading,LEN($A1003)=0),"",SWDATA!Q988)</f>
        <v>0</v>
      </c>
      <c r="Y1003" s="267">
        <f>IF(OR(Is_Loading,LEN($A1003)=0),"",SWDATA!R988)</f>
        <v>0</v>
      </c>
      <c r="Z1003" s="266" t="str">
        <f t="shared" ref="Z1003:Z1007" si="3679">IF($A1003=0,"",CHOOSE($F1003,SUM(W1003:Y1003),SUM(W1003:Y1003)/3,Y1003))</f>
        <v/>
      </c>
      <c r="AA1003" s="266">
        <f>IF(OR(Is_Loading,LEN($A1003)=0),"",SWDATA!T988)</f>
        <v>0</v>
      </c>
      <c r="AB1003" s="267">
        <f>IF(OR(Is_Loading,LEN($A1003)=0),"",SWDATA!U988)</f>
        <v>0</v>
      </c>
      <c r="AC1003" s="267">
        <f>IF(OR(Is_Loading,LEN($A1003)=0),"",SWDATA!V988)</f>
        <v>0</v>
      </c>
      <c r="AD1003" s="266" t="str">
        <f t="shared" si="3520"/>
        <v/>
      </c>
      <c r="AE1003" s="266">
        <f>IF(OR(Is_Loading,LEN($A1003)=0),"",SWDATA!X988)</f>
        <v>0</v>
      </c>
      <c r="AF1003" s="267">
        <f>IF(OR(Is_Loading,LEN($A1003)=0),"",SWDATA!Y988)</f>
        <v>0</v>
      </c>
      <c r="AG1003" s="267">
        <f>IF(OR(Is_Loading,LEN($A1003)=0),"",SWDATA!Z988)</f>
        <v>0</v>
      </c>
      <c r="AH1003" s="266" t="str">
        <f t="shared" si="3521"/>
        <v/>
      </c>
      <c r="AI1003" s="266">
        <f>IF(OR(Is_Loading,LEN($A1003)=0),"",SWDATA!AB988)</f>
        <v>0</v>
      </c>
      <c r="AJ1003" s="267">
        <f>IF(OR(Is_Loading,LEN($A1003)=0),"",SWDATA!AC988)</f>
        <v>0</v>
      </c>
      <c r="AK1003" s="267">
        <f>IF(OR(Is_Loading,LEN($A1003)=0),"",SWDATA!AD988)</f>
        <v>0</v>
      </c>
      <c r="AL1003" s="266" t="str">
        <f t="shared" si="3522"/>
        <v/>
      </c>
      <c r="AM1003" s="266">
        <f>IF(OR(Is_Loading,LEN($A1003)=0),"",SWDATA!AF988)</f>
        <v>0</v>
      </c>
      <c r="AN1003" s="267">
        <f>IF(OR(Is_Loading,LEN($A1003)=0),"",SWDATA!AG988)</f>
        <v>0</v>
      </c>
      <c r="AO1003" s="323">
        <f>IF(OR(Is_Loading,LEN($A1003)=0),"",SWDATA!AH988)</f>
        <v>0</v>
      </c>
      <c r="AP1003" s="320" t="str">
        <f t="shared" si="3523"/>
        <v/>
      </c>
      <c r="AQ1003" s="266">
        <f>IF(OR(Is_Loading,LEN($A1003)=0),"",SWDATA!AJ988)</f>
        <v>0</v>
      </c>
      <c r="AR1003" s="267">
        <f>IF(OR(Is_Loading,LEN($A1003)=0),"",SWDATA!AK988)</f>
        <v>0</v>
      </c>
      <c r="AS1003" s="267">
        <f>IF(OR(Is_Loading,LEN($A1003)=0),"",SWDATA!AL988)</f>
        <v>0</v>
      </c>
      <c r="AT1003" s="266" t="str">
        <f t="shared" si="3524"/>
        <v/>
      </c>
      <c r="AU1003" s="266">
        <f>IF(OR(Is_Loading,LEN($A1003)=0),"",SWDATA!AN988)</f>
        <v>0</v>
      </c>
      <c r="AV1003" s="267">
        <f>IF(OR(Is_Loading,LEN($A1003)=0),"",SWDATA!AO988)</f>
        <v>0</v>
      </c>
      <c r="AW1003" s="267">
        <f>IF(OR(Is_Loading,LEN($A1003)=0),"",SWDATA!AP988)</f>
        <v>0</v>
      </c>
      <c r="AX1003" s="266" t="str">
        <f t="shared" si="3525"/>
        <v/>
      </c>
      <c r="AY1003" s="266">
        <f>IF(OR(Is_Loading,LEN($A1003)=0),"",SWDATA!AR988)</f>
        <v>0</v>
      </c>
      <c r="AZ1003" s="267">
        <f>IF(OR(Is_Loading,LEN($A1003)=0),"",SWDATA!AS988)</f>
        <v>0</v>
      </c>
      <c r="BA1003" s="267">
        <f>IF(OR(Is_Loading,LEN($A1003)=0),"",SWDATA!AT988)</f>
        <v>0</v>
      </c>
      <c r="BB1003" s="266" t="str">
        <f t="shared" si="3526"/>
        <v/>
      </c>
      <c r="BC1003" s="266">
        <f>IF(OR(Is_Loading,LEN($A1003)=0),"",SWDATA!AV988)</f>
        <v>0</v>
      </c>
      <c r="BD1003" s="267">
        <f>IF(OR(Is_Loading,LEN($A1003)=0),"",SWDATA!AW988)</f>
        <v>0</v>
      </c>
      <c r="BE1003" s="323">
        <f>IF(OR(Is_Loading,LEN($A1003)=0),"",SWDATA!AX988)</f>
        <v>0</v>
      </c>
      <c r="BF1003" s="320" t="str">
        <f t="shared" si="3527"/>
        <v/>
      </c>
      <c r="BG1003" s="11"/>
      <c r="BH1003" s="11"/>
      <c r="BI1003" s="11"/>
      <c r="BJ1003" s="11"/>
      <c r="BK1003" s="11"/>
      <c r="BL1003" s="11"/>
      <c r="BM1003" s="11"/>
      <c r="BN1003" s="11"/>
      <c r="BO1003" s="11"/>
      <c r="BP1003" s="11"/>
      <c r="BQ1003" s="11"/>
      <c r="BR1003" s="11"/>
      <c r="BS1003" s="11"/>
      <c r="BT1003" s="11"/>
      <c r="BU1003" s="11"/>
      <c r="BV1003" s="11"/>
      <c r="BW1003" s="11"/>
      <c r="BX1003" s="11"/>
      <c r="BY1003" s="11"/>
      <c r="BZ1003" s="11"/>
      <c r="CA1003" s="11"/>
      <c r="CB1003" s="11"/>
      <c r="CC1003" s="11"/>
      <c r="CD1003" s="11"/>
      <c r="CE1003" s="11"/>
      <c r="CF1003" s="11"/>
      <c r="CG1003" s="11"/>
      <c r="CH1003" s="11"/>
      <c r="CI1003" s="11"/>
      <c r="CJ1003" s="11"/>
      <c r="CK1003" s="11"/>
      <c r="CL1003" s="11"/>
      <c r="CM1003" s="11"/>
      <c r="CN1003" s="351"/>
      <c r="CO1003" s="351"/>
      <c r="CP1003" s="351"/>
      <c r="CQ1003" s="351"/>
      <c r="CR1003" s="351"/>
      <c r="CS1003" s="351"/>
      <c r="CT1003" s="351"/>
      <c r="CU1003" s="351"/>
      <c r="CV1003" s="351"/>
      <c r="CW1003" s="351"/>
      <c r="CX1003" s="351"/>
      <c r="CY1003" s="351"/>
      <c r="CZ1003" s="351"/>
      <c r="DA1003" s="351"/>
      <c r="DB1003" s="351"/>
      <c r="DC1003" s="351"/>
      <c r="DD1003" s="351"/>
      <c r="DE1003" s="351"/>
      <c r="DF1003" s="351"/>
      <c r="DG1003" s="351"/>
      <c r="DH1003" s="351"/>
      <c r="DI1003" s="351"/>
      <c r="DJ1003" s="351"/>
      <c r="DK1003" s="351"/>
      <c r="DL1003" s="351"/>
      <c r="DM1003" s="351"/>
      <c r="DN1003" s="351"/>
      <c r="DS1003" s="372"/>
      <c r="DT1003" s="374"/>
      <c r="DU1003" s="375"/>
      <c r="DV1003" s="375"/>
      <c r="DW1003" s="375"/>
      <c r="DX1003" s="375">
        <v>1</v>
      </c>
      <c r="DY1003" s="375">
        <f t="shared" si="3643"/>
        <v>0</v>
      </c>
      <c r="DZ1003" s="375">
        <f t="shared" si="3644"/>
        <v>0</v>
      </c>
      <c r="EA1003" s="375">
        <f t="shared" si="3645"/>
        <v>1</v>
      </c>
      <c r="EB1003" s="375">
        <f t="shared" si="3646"/>
        <v>0</v>
      </c>
      <c r="EC1003" s="375">
        <f t="shared" si="3647"/>
        <v>0</v>
      </c>
      <c r="ED1003" s="375">
        <f t="shared" si="3648"/>
        <v>1</v>
      </c>
      <c r="EE1003" s="375">
        <f t="shared" si="3649"/>
        <v>0</v>
      </c>
      <c r="EF1003" s="375">
        <f t="shared" si="3650"/>
        <v>0</v>
      </c>
      <c r="EG1003" s="375">
        <f t="shared" si="3651"/>
        <v>1</v>
      </c>
      <c r="EH1003" s="375">
        <f t="shared" si="3652"/>
        <v>0</v>
      </c>
      <c r="EI1003" s="375">
        <f t="shared" si="3653"/>
        <v>0</v>
      </c>
      <c r="EJ1003" s="375">
        <f t="shared" si="3654"/>
        <v>1</v>
      </c>
      <c r="EK1003" s="375">
        <f t="shared" si="3655"/>
        <v>0</v>
      </c>
      <c r="EL1003" s="375">
        <f t="shared" si="3656"/>
        <v>0</v>
      </c>
      <c r="EM1003" s="375">
        <f t="shared" si="3657"/>
        <v>1</v>
      </c>
      <c r="EN1003" s="375">
        <f t="shared" si="3658"/>
        <v>0</v>
      </c>
      <c r="EO1003" s="375">
        <f t="shared" si="3659"/>
        <v>0</v>
      </c>
      <c r="EP1003" s="375">
        <f t="shared" si="3660"/>
        <v>1</v>
      </c>
      <c r="EQ1003" s="375">
        <f t="shared" si="3661"/>
        <v>0</v>
      </c>
      <c r="ER1003" s="375">
        <f t="shared" si="3662"/>
        <v>0</v>
      </c>
      <c r="ES1003" s="375">
        <f t="shared" si="3663"/>
        <v>1</v>
      </c>
      <c r="ET1003" s="375">
        <f t="shared" si="3664"/>
        <v>0</v>
      </c>
      <c r="EU1003" s="375">
        <f t="shared" si="3665"/>
        <v>0</v>
      </c>
      <c r="EV1003" s="375">
        <f t="shared" si="3666"/>
        <v>1</v>
      </c>
      <c r="EW1003" s="375">
        <f t="shared" si="3667"/>
        <v>0</v>
      </c>
      <c r="EX1003" s="375">
        <f t="shared" si="3668"/>
        <v>0</v>
      </c>
      <c r="EY1003" s="375">
        <f t="shared" si="3669"/>
        <v>1</v>
      </c>
      <c r="EZ1003" s="375">
        <f t="shared" si="3670"/>
        <v>0</v>
      </c>
      <c r="FA1003" s="375">
        <f t="shared" si="3671"/>
        <v>0</v>
      </c>
      <c r="FB1003" s="375">
        <f t="shared" si="3672"/>
        <v>1</v>
      </c>
      <c r="FC1003" s="375">
        <f t="shared" si="3673"/>
        <v>0</v>
      </c>
      <c r="FD1003" s="375">
        <f t="shared" si="3674"/>
        <v>0</v>
      </c>
      <c r="FE1003" s="376"/>
      <c r="FF1003" s="372"/>
      <c r="FG1003" s="372"/>
      <c r="FH1003" s="372"/>
      <c r="FI1003" s="372"/>
      <c r="FJ1003" s="372"/>
      <c r="FK1003" s="372"/>
      <c r="FL1003" s="372"/>
      <c r="FM1003" s="372"/>
      <c r="FN1003" s="372"/>
      <c r="FO1003" s="372"/>
      <c r="FP1003" s="372"/>
      <c r="FQ1003" s="372"/>
      <c r="FR1003" s="372"/>
      <c r="FS1003" s="372"/>
      <c r="FT1003" s="372"/>
      <c r="FU1003" s="372"/>
      <c r="FV1003" s="372"/>
      <c r="FW1003" s="372"/>
      <c r="FX1003" s="372"/>
      <c r="FY1003" s="372"/>
      <c r="FZ1003" s="372"/>
      <c r="GA1003" s="372"/>
      <c r="GB1003" s="372"/>
      <c r="GC1003" s="372"/>
      <c r="GD1003" s="372"/>
      <c r="GE1003" s="372"/>
      <c r="GF1003" s="372"/>
      <c r="GG1003" s="372"/>
      <c r="GH1003" s="372"/>
      <c r="GI1003" s="372"/>
      <c r="GJ1003" s="372"/>
      <c r="GK1003" s="372"/>
      <c r="GL1003" s="372"/>
      <c r="GM1003" s="372"/>
      <c r="GN1003" s="372"/>
      <c r="GO1003" s="372"/>
      <c r="GP1003" s="372"/>
      <c r="GQ1003" s="372"/>
      <c r="GR1003" s="372"/>
      <c r="GS1003" s="372"/>
      <c r="GT1003" s="372"/>
      <c r="GU1003" s="372"/>
      <c r="GV1003" s="372"/>
      <c r="GW1003" s="372"/>
      <c r="GX1003" s="372"/>
      <c r="GY1003" s="372"/>
      <c r="GZ1003" s="372"/>
      <c r="HA1003" s="372"/>
      <c r="HB1003" s="372"/>
      <c r="HC1003" s="372"/>
    </row>
    <row r="1004" spans="1:211" s="373" customFormat="1" ht="15" hidden="1" customHeight="1" outlineLevel="1" x14ac:dyDescent="0.2">
      <c r="A1004" s="366">
        <f>SWDATA!O989</f>
        <v>0</v>
      </c>
      <c r="B1004" s="366">
        <f>SWDATA!M989</f>
        <v>0</v>
      </c>
      <c r="C1004" s="351">
        <f>IF(AND(SWDATA!M989=1,SWDATA!Q989="promotions"),SWDATA!P989,0)</f>
        <v>0</v>
      </c>
      <c r="D1004" s="367">
        <f>ROW(SWDATA!M989)</f>
        <v>989</v>
      </c>
      <c r="E1004" s="368">
        <f t="shared" si="3678"/>
        <v>0</v>
      </c>
      <c r="F1004" s="369">
        <f t="shared" si="3515"/>
        <v>1</v>
      </c>
      <c r="G1004" s="366" t="str">
        <f t="shared" si="3516"/>
        <v/>
      </c>
      <c r="H1004" s="370"/>
      <c r="J1004" s="238">
        <f t="shared" si="3517"/>
        <v>0</v>
      </c>
      <c r="K1004" s="239" t="str">
        <f t="shared" si="3518"/>
        <v/>
      </c>
      <c r="L1004" s="342"/>
      <c r="M1004" s="345"/>
      <c r="N1004" s="340" t="str">
        <f>IF(LEN(SWDATA!F989)=0,"",N1003)</f>
        <v/>
      </c>
      <c r="O1004" s="296" t="str">
        <f>IF(LEN(SWDATA!G989)=0,"",O1003)</f>
        <v/>
      </c>
      <c r="P1004" s="297" t="str">
        <f>IF(LEN(SWDATA!C989)=0,"",SWDATA!C989)</f>
        <v/>
      </c>
      <c r="Q1004" s="312" t="str">
        <f t="shared" si="3519"/>
        <v/>
      </c>
      <c r="R1004" s="223" t="s">
        <v>261</v>
      </c>
      <c r="S1004" s="319" t="s">
        <v>485</v>
      </c>
      <c r="T1004" s="224"/>
      <c r="U1004" s="264" t="s">
        <v>608</v>
      </c>
      <c r="V1004" s="205" t="s">
        <v>221</v>
      </c>
      <c r="W1004" s="266">
        <f>IF(OR(Is_Loading,LEN($A1004)=0),"",SWDATA!P989)</f>
        <v>0</v>
      </c>
      <c r="X1004" s="267">
        <f>IF(OR(Is_Loading,LEN($A1004)=0),"",SWDATA!Q989)</f>
        <v>0</v>
      </c>
      <c r="Y1004" s="267">
        <f>IF(OR(Is_Loading,LEN($A1004)=0),"",SWDATA!R989)</f>
        <v>0</v>
      </c>
      <c r="Z1004" s="266" t="str">
        <f t="shared" si="3679"/>
        <v/>
      </c>
      <c r="AA1004" s="266">
        <f>IF(OR(Is_Loading,LEN($A1004)=0),"",SWDATA!T989)</f>
        <v>0</v>
      </c>
      <c r="AB1004" s="267">
        <f>IF(OR(Is_Loading,LEN($A1004)=0),"",SWDATA!U989)</f>
        <v>0</v>
      </c>
      <c r="AC1004" s="267">
        <f>IF(OR(Is_Loading,LEN($A1004)=0),"",SWDATA!V989)</f>
        <v>0</v>
      </c>
      <c r="AD1004" s="266" t="str">
        <f t="shared" si="3520"/>
        <v/>
      </c>
      <c r="AE1004" s="266">
        <f>IF(OR(Is_Loading,LEN($A1004)=0),"",SWDATA!X989)</f>
        <v>0</v>
      </c>
      <c r="AF1004" s="267">
        <f>IF(OR(Is_Loading,LEN($A1004)=0),"",SWDATA!Y989)</f>
        <v>0</v>
      </c>
      <c r="AG1004" s="267">
        <f>IF(OR(Is_Loading,LEN($A1004)=0),"",SWDATA!Z989)</f>
        <v>0</v>
      </c>
      <c r="AH1004" s="266" t="str">
        <f t="shared" si="3521"/>
        <v/>
      </c>
      <c r="AI1004" s="266">
        <f>IF(OR(Is_Loading,LEN($A1004)=0),"",SWDATA!AB989)</f>
        <v>0</v>
      </c>
      <c r="AJ1004" s="267">
        <f>IF(OR(Is_Loading,LEN($A1004)=0),"",SWDATA!AC989)</f>
        <v>0</v>
      </c>
      <c r="AK1004" s="267">
        <f>IF(OR(Is_Loading,LEN($A1004)=0),"",SWDATA!AD989)</f>
        <v>0</v>
      </c>
      <c r="AL1004" s="266" t="str">
        <f t="shared" si="3522"/>
        <v/>
      </c>
      <c r="AM1004" s="266">
        <f>IF(OR(Is_Loading,LEN($A1004)=0),"",SWDATA!AF989)</f>
        <v>0</v>
      </c>
      <c r="AN1004" s="267">
        <f>IF(OR(Is_Loading,LEN($A1004)=0),"",SWDATA!AG989)</f>
        <v>0</v>
      </c>
      <c r="AO1004" s="323">
        <f>IF(OR(Is_Loading,LEN($A1004)=0),"",SWDATA!AH989)</f>
        <v>0</v>
      </c>
      <c r="AP1004" s="320" t="str">
        <f t="shared" si="3523"/>
        <v/>
      </c>
      <c r="AQ1004" s="266">
        <f>IF(OR(Is_Loading,LEN($A1004)=0),"",SWDATA!AJ989)</f>
        <v>0</v>
      </c>
      <c r="AR1004" s="267">
        <f>IF(OR(Is_Loading,LEN($A1004)=0),"",SWDATA!AK989)</f>
        <v>0</v>
      </c>
      <c r="AS1004" s="267">
        <f>IF(OR(Is_Loading,LEN($A1004)=0),"",SWDATA!AL989)</f>
        <v>0</v>
      </c>
      <c r="AT1004" s="266" t="str">
        <f t="shared" si="3524"/>
        <v/>
      </c>
      <c r="AU1004" s="266">
        <f>IF(OR(Is_Loading,LEN($A1004)=0),"",SWDATA!AN989)</f>
        <v>0</v>
      </c>
      <c r="AV1004" s="267">
        <f>IF(OR(Is_Loading,LEN($A1004)=0),"",SWDATA!AO989)</f>
        <v>0</v>
      </c>
      <c r="AW1004" s="267">
        <f>IF(OR(Is_Loading,LEN($A1004)=0),"",SWDATA!AP989)</f>
        <v>0</v>
      </c>
      <c r="AX1004" s="266" t="str">
        <f t="shared" si="3525"/>
        <v/>
      </c>
      <c r="AY1004" s="266">
        <f>IF(OR(Is_Loading,LEN($A1004)=0),"",SWDATA!AR989)</f>
        <v>0</v>
      </c>
      <c r="AZ1004" s="267">
        <f>IF(OR(Is_Loading,LEN($A1004)=0),"",SWDATA!AS989)</f>
        <v>0</v>
      </c>
      <c r="BA1004" s="267">
        <f>IF(OR(Is_Loading,LEN($A1004)=0),"",SWDATA!AT989)</f>
        <v>0</v>
      </c>
      <c r="BB1004" s="266" t="str">
        <f t="shared" si="3526"/>
        <v/>
      </c>
      <c r="BC1004" s="266">
        <f>IF(OR(Is_Loading,LEN($A1004)=0),"",SWDATA!AV989)</f>
        <v>0</v>
      </c>
      <c r="BD1004" s="267">
        <f>IF(OR(Is_Loading,LEN($A1004)=0),"",SWDATA!AW989)</f>
        <v>0</v>
      </c>
      <c r="BE1004" s="323">
        <f>IF(OR(Is_Loading,LEN($A1004)=0),"",SWDATA!AX989)</f>
        <v>0</v>
      </c>
      <c r="BF1004" s="320" t="str">
        <f t="shared" si="3527"/>
        <v/>
      </c>
      <c r="BG1004" s="11"/>
      <c r="BH1004" s="11"/>
      <c r="BI1004" s="11"/>
      <c r="BJ1004" s="11"/>
      <c r="BK1004" s="11"/>
      <c r="BL1004" s="11"/>
      <c r="BM1004" s="11"/>
      <c r="BN1004" s="11"/>
      <c r="BO1004" s="11"/>
      <c r="BP1004" s="11"/>
      <c r="BQ1004" s="11"/>
      <c r="BR1004" s="11"/>
      <c r="BS1004" s="11"/>
      <c r="BT1004" s="11"/>
      <c r="BU1004" s="11"/>
      <c r="BV1004" s="11"/>
      <c r="BW1004" s="11"/>
      <c r="BX1004" s="11"/>
      <c r="BY1004" s="11"/>
      <c r="BZ1004" s="11"/>
      <c r="CA1004" s="11"/>
      <c r="CB1004" s="11"/>
      <c r="CC1004" s="11"/>
      <c r="CD1004" s="11"/>
      <c r="CE1004" s="11"/>
      <c r="CF1004" s="11"/>
      <c r="CG1004" s="11"/>
      <c r="CH1004" s="11"/>
      <c r="CI1004" s="11"/>
      <c r="CJ1004" s="11"/>
      <c r="CK1004" s="11"/>
      <c r="CL1004" s="11"/>
      <c r="CM1004" s="11"/>
      <c r="CN1004" s="351"/>
      <c r="CO1004" s="351"/>
      <c r="CP1004" s="351"/>
      <c r="CQ1004" s="351"/>
      <c r="CR1004" s="351"/>
      <c r="CS1004" s="351"/>
      <c r="CT1004" s="351"/>
      <c r="CU1004" s="351"/>
      <c r="CV1004" s="351"/>
      <c r="CW1004" s="351"/>
      <c r="CX1004" s="351"/>
      <c r="CY1004" s="351"/>
      <c r="CZ1004" s="351"/>
      <c r="DA1004" s="351"/>
      <c r="DB1004" s="351"/>
      <c r="DC1004" s="351"/>
      <c r="DD1004" s="351"/>
      <c r="DE1004" s="351"/>
      <c r="DF1004" s="351"/>
      <c r="DG1004" s="351"/>
      <c r="DH1004" s="351"/>
      <c r="DI1004" s="351"/>
      <c r="DJ1004" s="351"/>
      <c r="DK1004" s="351"/>
      <c r="DL1004" s="351"/>
      <c r="DM1004" s="351"/>
      <c r="DN1004" s="351"/>
      <c r="DS1004" s="372"/>
      <c r="DT1004" s="374"/>
      <c r="DU1004" s="375"/>
      <c r="DV1004" s="375"/>
      <c r="DW1004" s="375"/>
      <c r="DX1004" s="375">
        <v>1</v>
      </c>
      <c r="DY1004" s="375">
        <f t="shared" si="3643"/>
        <v>0</v>
      </c>
      <c r="DZ1004" s="375">
        <f t="shared" si="3644"/>
        <v>0</v>
      </c>
      <c r="EA1004" s="375">
        <f t="shared" si="3645"/>
        <v>1</v>
      </c>
      <c r="EB1004" s="375">
        <f t="shared" si="3646"/>
        <v>0</v>
      </c>
      <c r="EC1004" s="375">
        <f t="shared" si="3647"/>
        <v>0</v>
      </c>
      <c r="ED1004" s="375">
        <f t="shared" si="3648"/>
        <v>1</v>
      </c>
      <c r="EE1004" s="375">
        <f t="shared" si="3649"/>
        <v>0</v>
      </c>
      <c r="EF1004" s="375">
        <f t="shared" si="3650"/>
        <v>0</v>
      </c>
      <c r="EG1004" s="375">
        <f t="shared" si="3651"/>
        <v>1</v>
      </c>
      <c r="EH1004" s="375">
        <f t="shared" si="3652"/>
        <v>0</v>
      </c>
      <c r="EI1004" s="375">
        <f t="shared" si="3653"/>
        <v>0</v>
      </c>
      <c r="EJ1004" s="375">
        <f t="shared" si="3654"/>
        <v>1</v>
      </c>
      <c r="EK1004" s="375">
        <f t="shared" si="3655"/>
        <v>0</v>
      </c>
      <c r="EL1004" s="375">
        <f t="shared" si="3656"/>
        <v>0</v>
      </c>
      <c r="EM1004" s="375">
        <f t="shared" si="3657"/>
        <v>1</v>
      </c>
      <c r="EN1004" s="375">
        <f t="shared" si="3658"/>
        <v>0</v>
      </c>
      <c r="EO1004" s="375">
        <f t="shared" si="3659"/>
        <v>0</v>
      </c>
      <c r="EP1004" s="375">
        <f t="shared" si="3660"/>
        <v>1</v>
      </c>
      <c r="EQ1004" s="375">
        <f t="shared" si="3661"/>
        <v>0</v>
      </c>
      <c r="ER1004" s="375">
        <f t="shared" si="3662"/>
        <v>0</v>
      </c>
      <c r="ES1004" s="375">
        <f t="shared" si="3663"/>
        <v>1</v>
      </c>
      <c r="ET1004" s="375">
        <f t="shared" si="3664"/>
        <v>0</v>
      </c>
      <c r="EU1004" s="375">
        <f t="shared" si="3665"/>
        <v>0</v>
      </c>
      <c r="EV1004" s="375">
        <f t="shared" si="3666"/>
        <v>1</v>
      </c>
      <c r="EW1004" s="375">
        <f t="shared" si="3667"/>
        <v>0</v>
      </c>
      <c r="EX1004" s="375">
        <f t="shared" si="3668"/>
        <v>0</v>
      </c>
      <c r="EY1004" s="375">
        <f t="shared" si="3669"/>
        <v>1</v>
      </c>
      <c r="EZ1004" s="375">
        <f t="shared" si="3670"/>
        <v>0</v>
      </c>
      <c r="FA1004" s="375">
        <f t="shared" si="3671"/>
        <v>0</v>
      </c>
      <c r="FB1004" s="375">
        <f t="shared" si="3672"/>
        <v>1</v>
      </c>
      <c r="FC1004" s="375">
        <f t="shared" si="3673"/>
        <v>0</v>
      </c>
      <c r="FD1004" s="375">
        <f t="shared" si="3674"/>
        <v>0</v>
      </c>
      <c r="FE1004" s="376"/>
      <c r="FF1004" s="372"/>
      <c r="FG1004" s="372"/>
      <c r="FH1004" s="372"/>
      <c r="FI1004" s="372"/>
      <c r="FJ1004" s="372"/>
      <c r="FK1004" s="372"/>
      <c r="FL1004" s="372"/>
      <c r="FM1004" s="372"/>
      <c r="FN1004" s="372"/>
      <c r="FO1004" s="372"/>
      <c r="FP1004" s="372"/>
      <c r="FQ1004" s="372"/>
      <c r="FR1004" s="372"/>
      <c r="FS1004" s="372"/>
      <c r="FT1004" s="372"/>
      <c r="FU1004" s="372"/>
      <c r="FV1004" s="372"/>
      <c r="FW1004" s="372"/>
      <c r="FX1004" s="372"/>
      <c r="FY1004" s="372"/>
      <c r="FZ1004" s="372"/>
      <c r="GA1004" s="372"/>
      <c r="GB1004" s="372"/>
      <c r="GC1004" s="372"/>
      <c r="GD1004" s="372"/>
      <c r="GE1004" s="372"/>
      <c r="GF1004" s="372"/>
      <c r="GG1004" s="372"/>
      <c r="GH1004" s="372"/>
      <c r="GI1004" s="372"/>
      <c r="GJ1004" s="372"/>
      <c r="GK1004" s="372"/>
      <c r="GL1004" s="372"/>
      <c r="GM1004" s="372"/>
      <c r="GN1004" s="372"/>
      <c r="GO1004" s="372"/>
      <c r="GP1004" s="372"/>
      <c r="GQ1004" s="372"/>
      <c r="GR1004" s="372"/>
      <c r="GS1004" s="372"/>
      <c r="GT1004" s="372"/>
      <c r="GU1004" s="372"/>
      <c r="GV1004" s="372"/>
      <c r="GW1004" s="372"/>
      <c r="GX1004" s="372"/>
      <c r="GY1004" s="372"/>
      <c r="GZ1004" s="372"/>
      <c r="HA1004" s="372"/>
      <c r="HB1004" s="372"/>
      <c r="HC1004" s="372"/>
    </row>
    <row r="1005" spans="1:211" s="373" customFormat="1" ht="15" hidden="1" customHeight="1" outlineLevel="1" x14ac:dyDescent="0.2">
      <c r="A1005" s="366">
        <f>SWDATA!O990</f>
        <v>0</v>
      </c>
      <c r="B1005" s="366">
        <f>SWDATA!M990</f>
        <v>0</v>
      </c>
      <c r="C1005" s="351">
        <f>IF(AND(SWDATA!M990=1,SWDATA!Q990="promotions"),SWDATA!P990,0)</f>
        <v>0</v>
      </c>
      <c r="D1005" s="367">
        <f>ROW(SWDATA!M990)</f>
        <v>990</v>
      </c>
      <c r="E1005" s="368">
        <f t="shared" si="3678"/>
        <v>0</v>
      </c>
      <c r="F1005" s="369">
        <f t="shared" si="3515"/>
        <v>1</v>
      </c>
      <c r="G1005" s="366" t="str">
        <f t="shared" si="3516"/>
        <v/>
      </c>
      <c r="H1005" s="370"/>
      <c r="J1005" s="238">
        <f t="shared" si="3517"/>
        <v>0</v>
      </c>
      <c r="K1005" s="239" t="str">
        <f t="shared" si="3518"/>
        <v/>
      </c>
      <c r="L1005" s="342"/>
      <c r="M1005" s="345"/>
      <c r="N1005" s="340" t="str">
        <f>IF(LEN(SWDATA!F990)=0,"",N1004)</f>
        <v/>
      </c>
      <c r="O1005" s="296" t="str">
        <f>IF(LEN(SWDATA!G990)=0,"",O1004)</f>
        <v/>
      </c>
      <c r="P1005" s="297" t="str">
        <f>IF(LEN(SWDATA!C990)=0,"",SWDATA!C990)</f>
        <v/>
      </c>
      <c r="Q1005" s="312" t="str">
        <f t="shared" si="3519"/>
        <v/>
      </c>
      <c r="R1005" s="223" t="s">
        <v>261</v>
      </c>
      <c r="S1005" s="224"/>
      <c r="T1005" s="224"/>
      <c r="U1005" s="264" t="s">
        <v>613</v>
      </c>
      <c r="V1005" s="205" t="s">
        <v>221</v>
      </c>
      <c r="W1005" s="266">
        <f>IF(OR(Is_Loading,LEN($A1005)=0),"",SWDATA!P990)</f>
        <v>0</v>
      </c>
      <c r="X1005" s="267">
        <f>IF(OR(Is_Loading,LEN($A1005)=0),"",SWDATA!Q990)</f>
        <v>0</v>
      </c>
      <c r="Y1005" s="267">
        <f>IF(OR(Is_Loading,LEN($A1005)=0),"",SWDATA!R990)</f>
        <v>0</v>
      </c>
      <c r="Z1005" s="266" t="str">
        <f t="shared" si="3679"/>
        <v/>
      </c>
      <c r="AA1005" s="266">
        <f>IF(OR(Is_Loading,LEN($A1005)=0),"",SWDATA!T990)</f>
        <v>0</v>
      </c>
      <c r="AB1005" s="267">
        <f>IF(OR(Is_Loading,LEN($A1005)=0),"",SWDATA!U990)</f>
        <v>0</v>
      </c>
      <c r="AC1005" s="267">
        <f>IF(OR(Is_Loading,LEN($A1005)=0),"",SWDATA!V990)</f>
        <v>0</v>
      </c>
      <c r="AD1005" s="266" t="str">
        <f t="shared" si="3520"/>
        <v/>
      </c>
      <c r="AE1005" s="266">
        <f>IF(OR(Is_Loading,LEN($A1005)=0),"",SWDATA!X990)</f>
        <v>0</v>
      </c>
      <c r="AF1005" s="267">
        <f>IF(OR(Is_Loading,LEN($A1005)=0),"",SWDATA!Y990)</f>
        <v>0</v>
      </c>
      <c r="AG1005" s="267">
        <f>IF(OR(Is_Loading,LEN($A1005)=0),"",SWDATA!Z990)</f>
        <v>0</v>
      </c>
      <c r="AH1005" s="266" t="str">
        <f t="shared" si="3521"/>
        <v/>
      </c>
      <c r="AI1005" s="266">
        <f>IF(OR(Is_Loading,LEN($A1005)=0),"",SWDATA!AB990)</f>
        <v>0</v>
      </c>
      <c r="AJ1005" s="267">
        <f>IF(OR(Is_Loading,LEN($A1005)=0),"",SWDATA!AC990)</f>
        <v>0</v>
      </c>
      <c r="AK1005" s="267">
        <f>IF(OR(Is_Loading,LEN($A1005)=0),"",SWDATA!AD990)</f>
        <v>0</v>
      </c>
      <c r="AL1005" s="266" t="str">
        <f t="shared" si="3522"/>
        <v/>
      </c>
      <c r="AM1005" s="266">
        <f>IF(OR(Is_Loading,LEN($A1005)=0),"",SWDATA!AF990)</f>
        <v>0</v>
      </c>
      <c r="AN1005" s="267">
        <f>IF(OR(Is_Loading,LEN($A1005)=0),"",SWDATA!AG990)</f>
        <v>0</v>
      </c>
      <c r="AO1005" s="323">
        <f>IF(OR(Is_Loading,LEN($A1005)=0),"",SWDATA!AH990)</f>
        <v>0</v>
      </c>
      <c r="AP1005" s="320" t="str">
        <f t="shared" si="3523"/>
        <v/>
      </c>
      <c r="AQ1005" s="266">
        <f>IF(OR(Is_Loading,LEN($A1005)=0),"",SWDATA!AJ990)</f>
        <v>0</v>
      </c>
      <c r="AR1005" s="267">
        <f>IF(OR(Is_Loading,LEN($A1005)=0),"",SWDATA!AK990)</f>
        <v>0</v>
      </c>
      <c r="AS1005" s="267">
        <f>IF(OR(Is_Loading,LEN($A1005)=0),"",SWDATA!AL990)</f>
        <v>0</v>
      </c>
      <c r="AT1005" s="266" t="str">
        <f t="shared" si="3524"/>
        <v/>
      </c>
      <c r="AU1005" s="266">
        <f>IF(OR(Is_Loading,LEN($A1005)=0),"",SWDATA!AN990)</f>
        <v>0</v>
      </c>
      <c r="AV1005" s="267">
        <f>IF(OR(Is_Loading,LEN($A1005)=0),"",SWDATA!AO990)</f>
        <v>0</v>
      </c>
      <c r="AW1005" s="267">
        <f>IF(OR(Is_Loading,LEN($A1005)=0),"",SWDATA!AP990)</f>
        <v>0</v>
      </c>
      <c r="AX1005" s="266" t="str">
        <f t="shared" si="3525"/>
        <v/>
      </c>
      <c r="AY1005" s="266">
        <f>IF(OR(Is_Loading,LEN($A1005)=0),"",SWDATA!AR990)</f>
        <v>0</v>
      </c>
      <c r="AZ1005" s="267">
        <f>IF(OR(Is_Loading,LEN($A1005)=0),"",SWDATA!AS990)</f>
        <v>0</v>
      </c>
      <c r="BA1005" s="267">
        <f>IF(OR(Is_Loading,LEN($A1005)=0),"",SWDATA!AT990)</f>
        <v>0</v>
      </c>
      <c r="BB1005" s="266" t="str">
        <f t="shared" si="3526"/>
        <v/>
      </c>
      <c r="BC1005" s="266">
        <f>IF(OR(Is_Loading,LEN($A1005)=0),"",SWDATA!AV990)</f>
        <v>0</v>
      </c>
      <c r="BD1005" s="267">
        <f>IF(OR(Is_Loading,LEN($A1005)=0),"",SWDATA!AW990)</f>
        <v>0</v>
      </c>
      <c r="BE1005" s="323">
        <f>IF(OR(Is_Loading,LEN($A1005)=0),"",SWDATA!AX990)</f>
        <v>0</v>
      </c>
      <c r="BF1005" s="320" t="str">
        <f t="shared" si="3527"/>
        <v/>
      </c>
      <c r="BG1005" s="11"/>
      <c r="BH1005" s="11"/>
      <c r="BI1005" s="11"/>
      <c r="BJ1005" s="11"/>
      <c r="BK1005" s="11"/>
      <c r="BL1005" s="11"/>
      <c r="BM1005" s="11"/>
      <c r="BN1005" s="11"/>
      <c r="BO1005" s="11"/>
      <c r="BP1005" s="11"/>
      <c r="BQ1005" s="11"/>
      <c r="BR1005" s="11"/>
      <c r="BS1005" s="11"/>
      <c r="BT1005" s="11"/>
      <c r="BU1005" s="11"/>
      <c r="BV1005" s="11"/>
      <c r="BW1005" s="11"/>
      <c r="BX1005" s="11"/>
      <c r="BY1005" s="11"/>
      <c r="BZ1005" s="11"/>
      <c r="CA1005" s="11"/>
      <c r="CB1005" s="11"/>
      <c r="CC1005" s="11"/>
      <c r="CD1005" s="11"/>
      <c r="CE1005" s="11"/>
      <c r="CF1005" s="11"/>
      <c r="CG1005" s="11"/>
      <c r="CH1005" s="11"/>
      <c r="CI1005" s="11"/>
      <c r="CJ1005" s="11"/>
      <c r="CK1005" s="11"/>
      <c r="CL1005" s="11"/>
      <c r="CM1005" s="11"/>
      <c r="CN1005" s="351"/>
      <c r="CO1005" s="351"/>
      <c r="CP1005" s="351"/>
      <c r="CQ1005" s="351"/>
      <c r="CR1005" s="351"/>
      <c r="CS1005" s="351"/>
      <c r="CT1005" s="351"/>
      <c r="CU1005" s="351"/>
      <c r="CV1005" s="351"/>
      <c r="CW1005" s="351"/>
      <c r="CX1005" s="351"/>
      <c r="CY1005" s="351"/>
      <c r="CZ1005" s="351"/>
      <c r="DA1005" s="351"/>
      <c r="DB1005" s="351"/>
      <c r="DC1005" s="351"/>
      <c r="DD1005" s="351"/>
      <c r="DE1005" s="351"/>
      <c r="DF1005" s="351"/>
      <c r="DG1005" s="351"/>
      <c r="DH1005" s="351"/>
      <c r="DI1005" s="351"/>
      <c r="DJ1005" s="351"/>
      <c r="DK1005" s="351"/>
      <c r="DL1005" s="351"/>
      <c r="DM1005" s="351"/>
      <c r="DN1005" s="351"/>
      <c r="DS1005" s="372"/>
      <c r="DT1005" s="374"/>
      <c r="DU1005" s="375"/>
      <c r="DV1005" s="375"/>
      <c r="DW1005" s="375"/>
      <c r="DX1005" s="375">
        <v>1</v>
      </c>
      <c r="DY1005" s="375">
        <f t="shared" si="3643"/>
        <v>0</v>
      </c>
      <c r="DZ1005" s="375">
        <f t="shared" si="3644"/>
        <v>0</v>
      </c>
      <c r="EA1005" s="375">
        <f t="shared" si="3645"/>
        <v>1</v>
      </c>
      <c r="EB1005" s="375">
        <f t="shared" si="3646"/>
        <v>0</v>
      </c>
      <c r="EC1005" s="375">
        <f t="shared" si="3647"/>
        <v>0</v>
      </c>
      <c r="ED1005" s="375">
        <f t="shared" si="3648"/>
        <v>1</v>
      </c>
      <c r="EE1005" s="375">
        <f t="shared" si="3649"/>
        <v>0</v>
      </c>
      <c r="EF1005" s="375">
        <f t="shared" si="3650"/>
        <v>0</v>
      </c>
      <c r="EG1005" s="375">
        <f t="shared" si="3651"/>
        <v>1</v>
      </c>
      <c r="EH1005" s="375">
        <f t="shared" si="3652"/>
        <v>0</v>
      </c>
      <c r="EI1005" s="375">
        <f t="shared" si="3653"/>
        <v>0</v>
      </c>
      <c r="EJ1005" s="375">
        <f t="shared" si="3654"/>
        <v>1</v>
      </c>
      <c r="EK1005" s="375">
        <f t="shared" si="3655"/>
        <v>0</v>
      </c>
      <c r="EL1005" s="375">
        <f t="shared" si="3656"/>
        <v>0</v>
      </c>
      <c r="EM1005" s="375">
        <f t="shared" si="3657"/>
        <v>1</v>
      </c>
      <c r="EN1005" s="375">
        <f t="shared" si="3658"/>
        <v>0</v>
      </c>
      <c r="EO1005" s="375">
        <f t="shared" si="3659"/>
        <v>0</v>
      </c>
      <c r="EP1005" s="375">
        <f t="shared" si="3660"/>
        <v>1</v>
      </c>
      <c r="EQ1005" s="375">
        <f t="shared" si="3661"/>
        <v>0</v>
      </c>
      <c r="ER1005" s="375">
        <f t="shared" si="3662"/>
        <v>0</v>
      </c>
      <c r="ES1005" s="375">
        <f t="shared" si="3663"/>
        <v>1</v>
      </c>
      <c r="ET1005" s="375">
        <f t="shared" si="3664"/>
        <v>0</v>
      </c>
      <c r="EU1005" s="375">
        <f t="shared" si="3665"/>
        <v>0</v>
      </c>
      <c r="EV1005" s="375">
        <f t="shared" si="3666"/>
        <v>1</v>
      </c>
      <c r="EW1005" s="375">
        <f t="shared" si="3667"/>
        <v>0</v>
      </c>
      <c r="EX1005" s="375">
        <f t="shared" si="3668"/>
        <v>0</v>
      </c>
      <c r="EY1005" s="375">
        <f t="shared" si="3669"/>
        <v>1</v>
      </c>
      <c r="EZ1005" s="375">
        <f t="shared" si="3670"/>
        <v>0</v>
      </c>
      <c r="FA1005" s="375">
        <f t="shared" si="3671"/>
        <v>0</v>
      </c>
      <c r="FB1005" s="375">
        <f t="shared" si="3672"/>
        <v>1</v>
      </c>
      <c r="FC1005" s="375">
        <f t="shared" si="3673"/>
        <v>0</v>
      </c>
      <c r="FD1005" s="375">
        <f t="shared" si="3674"/>
        <v>0</v>
      </c>
      <c r="FE1005" s="376"/>
      <c r="FF1005" s="372"/>
      <c r="FG1005" s="372"/>
      <c r="FH1005" s="372"/>
      <c r="FI1005" s="372"/>
      <c r="FJ1005" s="372"/>
      <c r="FK1005" s="372"/>
      <c r="FL1005" s="372"/>
      <c r="FM1005" s="372"/>
      <c r="FN1005" s="372"/>
      <c r="FO1005" s="372"/>
      <c r="FP1005" s="372"/>
      <c r="FQ1005" s="372"/>
      <c r="FR1005" s="372"/>
      <c r="FS1005" s="372"/>
      <c r="FT1005" s="372"/>
      <c r="FU1005" s="372"/>
      <c r="FV1005" s="372"/>
      <c r="FW1005" s="372"/>
      <c r="FX1005" s="372"/>
      <c r="FY1005" s="372"/>
      <c r="FZ1005" s="372"/>
      <c r="GA1005" s="372"/>
      <c r="GB1005" s="372"/>
      <c r="GC1005" s="372"/>
      <c r="GD1005" s="372"/>
      <c r="GE1005" s="372"/>
      <c r="GF1005" s="372"/>
      <c r="GG1005" s="372"/>
      <c r="GH1005" s="372"/>
      <c r="GI1005" s="372"/>
      <c r="GJ1005" s="372"/>
      <c r="GK1005" s="372"/>
      <c r="GL1005" s="372"/>
      <c r="GM1005" s="372"/>
      <c r="GN1005" s="372"/>
      <c r="GO1005" s="372"/>
      <c r="GP1005" s="372"/>
      <c r="GQ1005" s="372"/>
      <c r="GR1005" s="372"/>
      <c r="GS1005" s="372"/>
      <c r="GT1005" s="372"/>
      <c r="GU1005" s="372"/>
      <c r="GV1005" s="372"/>
      <c r="GW1005" s="372"/>
      <c r="GX1005" s="372"/>
      <c r="GY1005" s="372"/>
      <c r="GZ1005" s="372"/>
      <c r="HA1005" s="372"/>
      <c r="HB1005" s="372"/>
      <c r="HC1005" s="372"/>
    </row>
    <row r="1006" spans="1:211" s="373" customFormat="1" ht="15" hidden="1" customHeight="1" outlineLevel="1" x14ac:dyDescent="0.2">
      <c r="A1006" s="366">
        <f>SWDATA!O991</f>
        <v>0</v>
      </c>
      <c r="B1006" s="366">
        <f>SWDATA!M991</f>
        <v>0</v>
      </c>
      <c r="C1006" s="351">
        <f>IF(AND(SWDATA!M991=1,SWDATA!Q991="promotions"),SWDATA!P991,0)</f>
        <v>0</v>
      </c>
      <c r="D1006" s="367">
        <f>ROW(SWDATA!M991)</f>
        <v>991</v>
      </c>
      <c r="E1006" s="368">
        <f t="shared" si="3678"/>
        <v>0</v>
      </c>
      <c r="F1006" s="369">
        <f t="shared" si="3515"/>
        <v>1</v>
      </c>
      <c r="G1006" s="366" t="str">
        <f t="shared" si="3516"/>
        <v/>
      </c>
      <c r="H1006" s="370"/>
      <c r="J1006" s="238">
        <f t="shared" si="3517"/>
        <v>0</v>
      </c>
      <c r="K1006" s="239" t="str">
        <f t="shared" si="3518"/>
        <v/>
      </c>
      <c r="L1006" s="342"/>
      <c r="M1006" s="345"/>
      <c r="N1006" s="340" t="str">
        <f>IF(LEN(SWDATA!F991)=0,"",N1005)</f>
        <v/>
      </c>
      <c r="O1006" s="296" t="str">
        <f>IF(LEN(SWDATA!G991)=0,"",O1005)</f>
        <v/>
      </c>
      <c r="P1006" s="297" t="str">
        <f>IF(LEN(SWDATA!C991)=0,"",SWDATA!C991)</f>
        <v/>
      </c>
      <c r="Q1006" s="312" t="str">
        <f t="shared" si="3519"/>
        <v/>
      </c>
      <c r="R1006" s="223" t="s">
        <v>261</v>
      </c>
      <c r="S1006" s="224" t="s">
        <v>485</v>
      </c>
      <c r="T1006" s="224"/>
      <c r="U1006" s="264" t="s">
        <v>609</v>
      </c>
      <c r="V1006" s="205" t="s">
        <v>221</v>
      </c>
      <c r="W1006" s="266">
        <f>IF(OR(Is_Loading,LEN($A1006)=0),"",SWDATA!P991)</f>
        <v>0</v>
      </c>
      <c r="X1006" s="267">
        <f>IF(OR(Is_Loading,LEN($A1006)=0),"",SWDATA!Q991)</f>
        <v>0</v>
      </c>
      <c r="Y1006" s="267">
        <f>IF(OR(Is_Loading,LEN($A1006)=0),"",SWDATA!R991)</f>
        <v>0</v>
      </c>
      <c r="Z1006" s="266" t="str">
        <f t="shared" si="3679"/>
        <v/>
      </c>
      <c r="AA1006" s="266">
        <f>IF(OR(Is_Loading,LEN($A1006)=0),"",SWDATA!T991)</f>
        <v>0</v>
      </c>
      <c r="AB1006" s="267">
        <f>IF(OR(Is_Loading,LEN($A1006)=0),"",SWDATA!U991)</f>
        <v>0</v>
      </c>
      <c r="AC1006" s="267">
        <f>IF(OR(Is_Loading,LEN($A1006)=0),"",SWDATA!V991)</f>
        <v>0</v>
      </c>
      <c r="AD1006" s="266" t="str">
        <f t="shared" si="3520"/>
        <v/>
      </c>
      <c r="AE1006" s="266">
        <f>IF(OR(Is_Loading,LEN($A1006)=0),"",SWDATA!X991)</f>
        <v>0</v>
      </c>
      <c r="AF1006" s="267">
        <f>IF(OR(Is_Loading,LEN($A1006)=0),"",SWDATA!Y991)</f>
        <v>0</v>
      </c>
      <c r="AG1006" s="267">
        <f>IF(OR(Is_Loading,LEN($A1006)=0),"",SWDATA!Z991)</f>
        <v>0</v>
      </c>
      <c r="AH1006" s="266" t="str">
        <f t="shared" si="3521"/>
        <v/>
      </c>
      <c r="AI1006" s="266">
        <f>IF(OR(Is_Loading,LEN($A1006)=0),"",SWDATA!AB991)</f>
        <v>0</v>
      </c>
      <c r="AJ1006" s="267">
        <f>IF(OR(Is_Loading,LEN($A1006)=0),"",SWDATA!AC991)</f>
        <v>0</v>
      </c>
      <c r="AK1006" s="267">
        <f>IF(OR(Is_Loading,LEN($A1006)=0),"",SWDATA!AD991)</f>
        <v>0</v>
      </c>
      <c r="AL1006" s="266" t="str">
        <f t="shared" si="3522"/>
        <v/>
      </c>
      <c r="AM1006" s="266">
        <f>IF(OR(Is_Loading,LEN($A1006)=0),"",SWDATA!AF991)</f>
        <v>0</v>
      </c>
      <c r="AN1006" s="267">
        <f>IF(OR(Is_Loading,LEN($A1006)=0),"",SWDATA!AG991)</f>
        <v>0</v>
      </c>
      <c r="AO1006" s="323">
        <f>IF(OR(Is_Loading,LEN($A1006)=0),"",SWDATA!AH991)</f>
        <v>0</v>
      </c>
      <c r="AP1006" s="320" t="str">
        <f t="shared" si="3523"/>
        <v/>
      </c>
      <c r="AQ1006" s="266">
        <f>IF(OR(Is_Loading,LEN($A1006)=0),"",SWDATA!AJ991)</f>
        <v>0</v>
      </c>
      <c r="AR1006" s="267">
        <f>IF(OR(Is_Loading,LEN($A1006)=0),"",SWDATA!AK991)</f>
        <v>0</v>
      </c>
      <c r="AS1006" s="267">
        <f>IF(OR(Is_Loading,LEN($A1006)=0),"",SWDATA!AL991)</f>
        <v>0</v>
      </c>
      <c r="AT1006" s="266" t="str">
        <f t="shared" si="3524"/>
        <v/>
      </c>
      <c r="AU1006" s="266">
        <f>IF(OR(Is_Loading,LEN($A1006)=0),"",SWDATA!AN991)</f>
        <v>0</v>
      </c>
      <c r="AV1006" s="267">
        <f>IF(OR(Is_Loading,LEN($A1006)=0),"",SWDATA!AO991)</f>
        <v>0</v>
      </c>
      <c r="AW1006" s="267">
        <f>IF(OR(Is_Loading,LEN($A1006)=0),"",SWDATA!AP991)</f>
        <v>0</v>
      </c>
      <c r="AX1006" s="266" t="str">
        <f t="shared" si="3525"/>
        <v/>
      </c>
      <c r="AY1006" s="266">
        <f>IF(OR(Is_Loading,LEN($A1006)=0),"",SWDATA!AR991)</f>
        <v>0</v>
      </c>
      <c r="AZ1006" s="267">
        <f>IF(OR(Is_Loading,LEN($A1006)=0),"",SWDATA!AS991)</f>
        <v>0</v>
      </c>
      <c r="BA1006" s="267">
        <f>IF(OR(Is_Loading,LEN($A1006)=0),"",SWDATA!AT991)</f>
        <v>0</v>
      </c>
      <c r="BB1006" s="266" t="str">
        <f t="shared" si="3526"/>
        <v/>
      </c>
      <c r="BC1006" s="266">
        <f>IF(OR(Is_Loading,LEN($A1006)=0),"",SWDATA!AV991)</f>
        <v>0</v>
      </c>
      <c r="BD1006" s="267">
        <f>IF(OR(Is_Loading,LEN($A1006)=0),"",SWDATA!AW991)</f>
        <v>0</v>
      </c>
      <c r="BE1006" s="323">
        <f>IF(OR(Is_Loading,LEN($A1006)=0),"",SWDATA!AX991)</f>
        <v>0</v>
      </c>
      <c r="BF1006" s="320" t="str">
        <f t="shared" si="3527"/>
        <v/>
      </c>
      <c r="BG1006" s="11"/>
      <c r="BH1006" s="11"/>
      <c r="BI1006" s="11"/>
      <c r="BJ1006" s="11"/>
      <c r="BK1006" s="11"/>
      <c r="BL1006" s="11"/>
      <c r="BM1006" s="11"/>
      <c r="BN1006" s="11"/>
      <c r="BO1006" s="11"/>
      <c r="BP1006" s="11"/>
      <c r="BQ1006" s="11"/>
      <c r="BR1006" s="11"/>
      <c r="BS1006" s="11"/>
      <c r="BT1006" s="11"/>
      <c r="BU1006" s="11"/>
      <c r="BV1006" s="11"/>
      <c r="BW1006" s="11"/>
      <c r="BX1006" s="11"/>
      <c r="BY1006" s="11"/>
      <c r="BZ1006" s="11"/>
      <c r="CA1006" s="11"/>
      <c r="CB1006" s="11"/>
      <c r="CC1006" s="11"/>
      <c r="CD1006" s="11"/>
      <c r="CE1006" s="11"/>
      <c r="CF1006" s="11"/>
      <c r="CG1006" s="11"/>
      <c r="CH1006" s="11"/>
      <c r="CI1006" s="11"/>
      <c r="CJ1006" s="11"/>
      <c r="CK1006" s="11"/>
      <c r="CL1006" s="11"/>
      <c r="CM1006" s="11"/>
      <c r="CN1006" s="351"/>
      <c r="CO1006" s="351"/>
      <c r="CP1006" s="351"/>
      <c r="CQ1006" s="351"/>
      <c r="CR1006" s="351"/>
      <c r="CS1006" s="351"/>
      <c r="CT1006" s="351"/>
      <c r="CU1006" s="351"/>
      <c r="CV1006" s="351"/>
      <c r="CW1006" s="351"/>
      <c r="CX1006" s="351"/>
      <c r="CY1006" s="351"/>
      <c r="CZ1006" s="351"/>
      <c r="DA1006" s="351"/>
      <c r="DB1006" s="351"/>
      <c r="DC1006" s="351"/>
      <c r="DD1006" s="351"/>
      <c r="DE1006" s="351"/>
      <c r="DF1006" s="351"/>
      <c r="DG1006" s="351"/>
      <c r="DH1006" s="351"/>
      <c r="DI1006" s="351"/>
      <c r="DJ1006" s="351"/>
      <c r="DK1006" s="351"/>
      <c r="DL1006" s="351"/>
      <c r="DM1006" s="351"/>
      <c r="DN1006" s="351"/>
      <c r="DS1006" s="372"/>
      <c r="DT1006" s="374"/>
      <c r="DU1006" s="375"/>
      <c r="DV1006" s="375"/>
      <c r="DW1006" s="375"/>
      <c r="DX1006" s="375">
        <v>1</v>
      </c>
      <c r="DY1006" s="375">
        <f t="shared" si="3643"/>
        <v>0</v>
      </c>
      <c r="DZ1006" s="375">
        <f t="shared" si="3644"/>
        <v>0</v>
      </c>
      <c r="EA1006" s="375">
        <f t="shared" si="3645"/>
        <v>1</v>
      </c>
      <c r="EB1006" s="375">
        <f t="shared" si="3646"/>
        <v>0</v>
      </c>
      <c r="EC1006" s="375">
        <f t="shared" si="3647"/>
        <v>0</v>
      </c>
      <c r="ED1006" s="375">
        <f t="shared" si="3648"/>
        <v>1</v>
      </c>
      <c r="EE1006" s="375">
        <f t="shared" si="3649"/>
        <v>0</v>
      </c>
      <c r="EF1006" s="375">
        <f t="shared" si="3650"/>
        <v>0</v>
      </c>
      <c r="EG1006" s="375">
        <f t="shared" si="3651"/>
        <v>1</v>
      </c>
      <c r="EH1006" s="375">
        <f t="shared" si="3652"/>
        <v>0</v>
      </c>
      <c r="EI1006" s="375">
        <f t="shared" si="3653"/>
        <v>0</v>
      </c>
      <c r="EJ1006" s="375">
        <f t="shared" si="3654"/>
        <v>1</v>
      </c>
      <c r="EK1006" s="375">
        <f t="shared" si="3655"/>
        <v>0</v>
      </c>
      <c r="EL1006" s="375">
        <f t="shared" si="3656"/>
        <v>0</v>
      </c>
      <c r="EM1006" s="375">
        <f t="shared" si="3657"/>
        <v>1</v>
      </c>
      <c r="EN1006" s="375">
        <f t="shared" si="3658"/>
        <v>0</v>
      </c>
      <c r="EO1006" s="375">
        <f t="shared" si="3659"/>
        <v>0</v>
      </c>
      <c r="EP1006" s="375">
        <f t="shared" si="3660"/>
        <v>1</v>
      </c>
      <c r="EQ1006" s="375">
        <f t="shared" si="3661"/>
        <v>0</v>
      </c>
      <c r="ER1006" s="375">
        <f t="shared" si="3662"/>
        <v>0</v>
      </c>
      <c r="ES1006" s="375">
        <f t="shared" si="3663"/>
        <v>1</v>
      </c>
      <c r="ET1006" s="375">
        <f t="shared" si="3664"/>
        <v>0</v>
      </c>
      <c r="EU1006" s="375">
        <f t="shared" si="3665"/>
        <v>0</v>
      </c>
      <c r="EV1006" s="375">
        <f t="shared" si="3666"/>
        <v>1</v>
      </c>
      <c r="EW1006" s="375">
        <f t="shared" si="3667"/>
        <v>0</v>
      </c>
      <c r="EX1006" s="375">
        <f t="shared" si="3668"/>
        <v>0</v>
      </c>
      <c r="EY1006" s="375">
        <f t="shared" si="3669"/>
        <v>1</v>
      </c>
      <c r="EZ1006" s="375">
        <f t="shared" si="3670"/>
        <v>0</v>
      </c>
      <c r="FA1006" s="375">
        <f t="shared" si="3671"/>
        <v>0</v>
      </c>
      <c r="FB1006" s="375">
        <f t="shared" si="3672"/>
        <v>1</v>
      </c>
      <c r="FC1006" s="375">
        <f t="shared" si="3673"/>
        <v>0</v>
      </c>
      <c r="FD1006" s="375">
        <f t="shared" si="3674"/>
        <v>0</v>
      </c>
      <c r="FE1006" s="376"/>
      <c r="FF1006" s="372"/>
      <c r="FG1006" s="372"/>
      <c r="FH1006" s="372"/>
      <c r="FI1006" s="372"/>
      <c r="FJ1006" s="372"/>
      <c r="FK1006" s="372"/>
      <c r="FL1006" s="372"/>
      <c r="FM1006" s="372"/>
      <c r="FN1006" s="372"/>
      <c r="FO1006" s="372"/>
      <c r="FP1006" s="372"/>
      <c r="FQ1006" s="372"/>
      <c r="FR1006" s="372"/>
      <c r="FS1006" s="372"/>
      <c r="FT1006" s="372"/>
      <c r="FU1006" s="372"/>
      <c r="FV1006" s="372"/>
      <c r="FW1006" s="372"/>
      <c r="FX1006" s="372"/>
      <c r="FY1006" s="372"/>
      <c r="FZ1006" s="372"/>
      <c r="GA1006" s="372"/>
      <c r="GB1006" s="372"/>
      <c r="GC1006" s="372"/>
      <c r="GD1006" s="372"/>
      <c r="GE1006" s="372"/>
      <c r="GF1006" s="372"/>
      <c r="GG1006" s="372"/>
      <c r="GH1006" s="372"/>
      <c r="GI1006" s="372"/>
      <c r="GJ1006" s="372"/>
      <c r="GK1006" s="372"/>
      <c r="GL1006" s="372"/>
      <c r="GM1006" s="372"/>
      <c r="GN1006" s="372"/>
      <c r="GO1006" s="372"/>
      <c r="GP1006" s="372"/>
      <c r="GQ1006" s="372"/>
      <c r="GR1006" s="372"/>
      <c r="GS1006" s="372"/>
      <c r="GT1006" s="372"/>
      <c r="GU1006" s="372"/>
      <c r="GV1006" s="372"/>
      <c r="GW1006" s="372"/>
      <c r="GX1006" s="372"/>
      <c r="GY1006" s="372"/>
      <c r="GZ1006" s="372"/>
      <c r="HA1006" s="372"/>
      <c r="HB1006" s="372"/>
      <c r="HC1006" s="372"/>
    </row>
    <row r="1007" spans="1:211" s="373" customFormat="1" ht="15" hidden="1" customHeight="1" outlineLevel="1" x14ac:dyDescent="0.2">
      <c r="A1007" s="366">
        <f>SWDATA!O992</f>
        <v>0</v>
      </c>
      <c r="B1007" s="366">
        <f>SWDATA!M992</f>
        <v>0</v>
      </c>
      <c r="C1007" s="351">
        <f>IF(AND(SWDATA!M992=1,SWDATA!Q992="promotions"),SWDATA!P992,0)</f>
        <v>0</v>
      </c>
      <c r="D1007" s="371">
        <f>ROW(SWDATA!M992)</f>
        <v>992</v>
      </c>
      <c r="E1007" s="368">
        <f ca="1">IF(AND(B1007=1,UPPER(HLOOKUP(D1007,'Metrics &amp; Attributes View'!$13:$31,19,0))&lt;&gt;"SBOM"),1,0)</f>
        <v>0</v>
      </c>
      <c r="F1007" s="369">
        <f t="shared" si="3515"/>
        <v>1</v>
      </c>
      <c r="G1007" s="366" t="str">
        <f t="shared" si="3516"/>
        <v/>
      </c>
      <c r="H1007" s="370"/>
      <c r="J1007" s="238">
        <f t="shared" si="3517"/>
        <v>0</v>
      </c>
      <c r="K1007" s="239" t="str">
        <f t="shared" si="3518"/>
        <v/>
      </c>
      <c r="L1007" s="342"/>
      <c r="M1007" s="345"/>
      <c r="N1007" s="340" t="str">
        <f>IF(LEN(SWDATA!F992)=0,"",N1006)</f>
        <v/>
      </c>
      <c r="O1007" s="296" t="str">
        <f>IF(LEN(SWDATA!G992)=0,"",O1006)</f>
        <v/>
      </c>
      <c r="P1007" s="297" t="str">
        <f>IF(LEN(SWDATA!C992)=0,"",SWDATA!C992)</f>
        <v/>
      </c>
      <c r="Q1007" s="312" t="str">
        <f t="shared" si="3519"/>
        <v/>
      </c>
      <c r="R1007" s="223" t="s">
        <v>262</v>
      </c>
      <c r="S1007" s="224"/>
      <c r="T1007" s="224"/>
      <c r="U1007" s="264" t="s">
        <v>627</v>
      </c>
      <c r="V1007" s="205" t="s">
        <v>221</v>
      </c>
      <c r="W1007" s="266">
        <f>IF(OR(Is_Loading,LEN($A1007)=0),"",SWDATA!P992)</f>
        <v>0</v>
      </c>
      <c r="X1007" s="267">
        <f>IF(OR(Is_Loading,LEN($A1007)=0),"",SWDATA!Q992)</f>
        <v>0</v>
      </c>
      <c r="Y1007" s="267">
        <f>IF(OR(Is_Loading,LEN($A1007)=0),"",SWDATA!R992)</f>
        <v>0</v>
      </c>
      <c r="Z1007" s="266" t="str">
        <f t="shared" si="3679"/>
        <v/>
      </c>
      <c r="AA1007" s="266">
        <f>IF(OR(Is_Loading,LEN($A1007)=0),"",SWDATA!T992)</f>
        <v>0</v>
      </c>
      <c r="AB1007" s="267">
        <f>IF(OR(Is_Loading,LEN($A1007)=0),"",SWDATA!U992)</f>
        <v>0</v>
      </c>
      <c r="AC1007" s="267">
        <f>IF(OR(Is_Loading,LEN($A1007)=0),"",SWDATA!V992)</f>
        <v>0</v>
      </c>
      <c r="AD1007" s="266" t="str">
        <f t="shared" si="3520"/>
        <v/>
      </c>
      <c r="AE1007" s="266">
        <f>IF(OR(Is_Loading,LEN($A1007)=0),"",SWDATA!X992)</f>
        <v>0</v>
      </c>
      <c r="AF1007" s="267">
        <f>IF(OR(Is_Loading,LEN($A1007)=0),"",SWDATA!Y992)</f>
        <v>0</v>
      </c>
      <c r="AG1007" s="267">
        <f>IF(OR(Is_Loading,LEN($A1007)=0),"",SWDATA!Z992)</f>
        <v>0</v>
      </c>
      <c r="AH1007" s="266" t="str">
        <f t="shared" si="3521"/>
        <v/>
      </c>
      <c r="AI1007" s="266">
        <f>IF(OR(Is_Loading,LEN($A1007)=0),"",SWDATA!AB992)</f>
        <v>0</v>
      </c>
      <c r="AJ1007" s="267">
        <f>IF(OR(Is_Loading,LEN($A1007)=0),"",SWDATA!AC992)</f>
        <v>0</v>
      </c>
      <c r="AK1007" s="267">
        <f>IF(OR(Is_Loading,LEN($A1007)=0),"",SWDATA!AD992)</f>
        <v>0</v>
      </c>
      <c r="AL1007" s="266" t="str">
        <f t="shared" si="3522"/>
        <v/>
      </c>
      <c r="AM1007" s="266">
        <f>IF(OR(Is_Loading,LEN($A1007)=0),"",SWDATA!AF992)</f>
        <v>0</v>
      </c>
      <c r="AN1007" s="267">
        <f>IF(OR(Is_Loading,LEN($A1007)=0),"",SWDATA!AG992)</f>
        <v>0</v>
      </c>
      <c r="AO1007" s="323">
        <f>IF(OR(Is_Loading,LEN($A1007)=0),"",SWDATA!AH992)</f>
        <v>0</v>
      </c>
      <c r="AP1007" s="320" t="str">
        <f t="shared" si="3523"/>
        <v/>
      </c>
      <c r="AQ1007" s="266">
        <f>IF(OR(Is_Loading,LEN($A1007)=0),"",SWDATA!AJ992)</f>
        <v>0</v>
      </c>
      <c r="AR1007" s="267">
        <f>IF(OR(Is_Loading,LEN($A1007)=0),"",SWDATA!AK992)</f>
        <v>0</v>
      </c>
      <c r="AS1007" s="267">
        <f>IF(OR(Is_Loading,LEN($A1007)=0),"",SWDATA!AL992)</f>
        <v>0</v>
      </c>
      <c r="AT1007" s="266" t="str">
        <f t="shared" si="3524"/>
        <v/>
      </c>
      <c r="AU1007" s="266">
        <f>IF(OR(Is_Loading,LEN($A1007)=0),"",SWDATA!AN992)</f>
        <v>0</v>
      </c>
      <c r="AV1007" s="267">
        <f>IF(OR(Is_Loading,LEN($A1007)=0),"",SWDATA!AO992)</f>
        <v>0</v>
      </c>
      <c r="AW1007" s="267">
        <f>IF(OR(Is_Loading,LEN($A1007)=0),"",SWDATA!AP992)</f>
        <v>0</v>
      </c>
      <c r="AX1007" s="266" t="str">
        <f t="shared" si="3525"/>
        <v/>
      </c>
      <c r="AY1007" s="266">
        <f>IF(OR(Is_Loading,LEN($A1007)=0),"",SWDATA!AR992)</f>
        <v>0</v>
      </c>
      <c r="AZ1007" s="267">
        <f>IF(OR(Is_Loading,LEN($A1007)=0),"",SWDATA!AS992)</f>
        <v>0</v>
      </c>
      <c r="BA1007" s="267">
        <f>IF(OR(Is_Loading,LEN($A1007)=0),"",SWDATA!AT992)</f>
        <v>0</v>
      </c>
      <c r="BB1007" s="266" t="str">
        <f t="shared" si="3526"/>
        <v/>
      </c>
      <c r="BC1007" s="266">
        <f>IF(OR(Is_Loading,LEN($A1007)=0),"",SWDATA!AV992)</f>
        <v>0</v>
      </c>
      <c r="BD1007" s="267">
        <f>IF(OR(Is_Loading,LEN($A1007)=0),"",SWDATA!AW992)</f>
        <v>0</v>
      </c>
      <c r="BE1007" s="323">
        <f>IF(OR(Is_Loading,LEN($A1007)=0),"",SWDATA!AX992)</f>
        <v>0</v>
      </c>
      <c r="BF1007" s="332" t="str">
        <f t="shared" si="3527"/>
        <v/>
      </c>
      <c r="BG1007" s="11"/>
      <c r="BH1007" s="11"/>
      <c r="BI1007" s="11"/>
      <c r="BJ1007" s="11"/>
      <c r="BK1007" s="11"/>
      <c r="BL1007" s="11"/>
      <c r="BM1007" s="11"/>
      <c r="BN1007" s="11"/>
      <c r="BO1007" s="11"/>
      <c r="BP1007" s="11"/>
      <c r="BQ1007" s="11"/>
      <c r="BR1007" s="11"/>
      <c r="BS1007" s="11"/>
      <c r="BT1007" s="11"/>
      <c r="BU1007" s="11"/>
      <c r="BV1007" s="11"/>
      <c r="BW1007" s="11"/>
      <c r="BX1007" s="11"/>
      <c r="BY1007" s="11"/>
      <c r="BZ1007" s="11"/>
      <c r="CA1007" s="11"/>
      <c r="CB1007" s="11"/>
      <c r="CC1007" s="11"/>
      <c r="CD1007" s="11"/>
      <c r="CE1007" s="11"/>
      <c r="CF1007" s="11"/>
      <c r="CG1007" s="11"/>
      <c r="CH1007" s="11"/>
      <c r="CI1007" s="11"/>
      <c r="CJ1007" s="11"/>
      <c r="CK1007" s="11"/>
      <c r="CL1007" s="11"/>
      <c r="CM1007" s="11"/>
      <c r="CN1007" s="351"/>
      <c r="CO1007" s="351"/>
      <c r="CP1007" s="351"/>
      <c r="CQ1007" s="351"/>
      <c r="CR1007" s="351"/>
      <c r="CS1007" s="351"/>
      <c r="CT1007" s="351"/>
      <c r="CU1007" s="351"/>
      <c r="CV1007" s="351"/>
      <c r="CW1007" s="351"/>
      <c r="CX1007" s="351"/>
      <c r="CY1007" s="351"/>
      <c r="CZ1007" s="351"/>
      <c r="DA1007" s="351"/>
      <c r="DB1007" s="351"/>
      <c r="DC1007" s="351"/>
      <c r="DD1007" s="351"/>
      <c r="DE1007" s="351"/>
      <c r="DF1007" s="351"/>
      <c r="DG1007" s="351"/>
      <c r="DH1007" s="351"/>
      <c r="DI1007" s="351"/>
      <c r="DJ1007" s="351"/>
      <c r="DK1007" s="351"/>
      <c r="DL1007" s="351"/>
      <c r="DM1007" s="351"/>
      <c r="DN1007" s="351"/>
      <c r="DS1007" s="372"/>
      <c r="DT1007" s="374"/>
      <c r="DU1007" s="375"/>
      <c r="DV1007" s="375"/>
      <c r="DW1007" s="375"/>
      <c r="DX1007" s="375">
        <v>1</v>
      </c>
      <c r="DY1007" s="375">
        <f t="shared" si="3643"/>
        <v>0</v>
      </c>
      <c r="DZ1007" s="375">
        <f t="shared" si="3644"/>
        <v>0</v>
      </c>
      <c r="EA1007" s="375">
        <f t="shared" si="3645"/>
        <v>1</v>
      </c>
      <c r="EB1007" s="375">
        <f t="shared" si="3646"/>
        <v>0</v>
      </c>
      <c r="EC1007" s="375">
        <f t="shared" si="3647"/>
        <v>0</v>
      </c>
      <c r="ED1007" s="375">
        <f t="shared" si="3648"/>
        <v>1</v>
      </c>
      <c r="EE1007" s="375">
        <f t="shared" si="3649"/>
        <v>0</v>
      </c>
      <c r="EF1007" s="375">
        <f t="shared" si="3650"/>
        <v>0</v>
      </c>
      <c r="EG1007" s="375">
        <f t="shared" si="3651"/>
        <v>1</v>
      </c>
      <c r="EH1007" s="375">
        <f t="shared" si="3652"/>
        <v>0</v>
      </c>
      <c r="EI1007" s="375">
        <f t="shared" si="3653"/>
        <v>0</v>
      </c>
      <c r="EJ1007" s="375">
        <f t="shared" si="3654"/>
        <v>1</v>
      </c>
      <c r="EK1007" s="375">
        <f t="shared" si="3655"/>
        <v>0</v>
      </c>
      <c r="EL1007" s="375">
        <f t="shared" si="3656"/>
        <v>0</v>
      </c>
      <c r="EM1007" s="375">
        <f t="shared" si="3657"/>
        <v>1</v>
      </c>
      <c r="EN1007" s="375">
        <f t="shared" si="3658"/>
        <v>0</v>
      </c>
      <c r="EO1007" s="375">
        <f t="shared" si="3659"/>
        <v>0</v>
      </c>
      <c r="EP1007" s="375">
        <f t="shared" si="3660"/>
        <v>1</v>
      </c>
      <c r="EQ1007" s="375">
        <f t="shared" si="3661"/>
        <v>0</v>
      </c>
      <c r="ER1007" s="375">
        <f t="shared" si="3662"/>
        <v>0</v>
      </c>
      <c r="ES1007" s="375">
        <f t="shared" si="3663"/>
        <v>1</v>
      </c>
      <c r="ET1007" s="375">
        <f t="shared" si="3664"/>
        <v>0</v>
      </c>
      <c r="EU1007" s="375">
        <f t="shared" si="3665"/>
        <v>0</v>
      </c>
      <c r="EV1007" s="375">
        <f t="shared" si="3666"/>
        <v>1</v>
      </c>
      <c r="EW1007" s="375">
        <f t="shared" si="3667"/>
        <v>0</v>
      </c>
      <c r="EX1007" s="375">
        <f t="shared" si="3668"/>
        <v>0</v>
      </c>
      <c r="EY1007" s="375">
        <f t="shared" si="3669"/>
        <v>1</v>
      </c>
      <c r="EZ1007" s="375">
        <f t="shared" si="3670"/>
        <v>0</v>
      </c>
      <c r="FA1007" s="375">
        <f t="shared" si="3671"/>
        <v>0</v>
      </c>
      <c r="FB1007" s="375">
        <f t="shared" si="3672"/>
        <v>1</v>
      </c>
      <c r="FC1007" s="375">
        <f t="shared" si="3673"/>
        <v>0</v>
      </c>
      <c r="FD1007" s="375">
        <f t="shared" si="3674"/>
        <v>0</v>
      </c>
      <c r="FE1007" s="376"/>
      <c r="FF1007" s="372"/>
      <c r="FG1007" s="372"/>
      <c r="FH1007" s="372"/>
      <c r="FI1007" s="372"/>
      <c r="FJ1007" s="372"/>
      <c r="FK1007" s="372"/>
      <c r="FL1007" s="372"/>
      <c r="FM1007" s="372"/>
      <c r="FN1007" s="372"/>
      <c r="FO1007" s="372"/>
      <c r="FP1007" s="372"/>
      <c r="FQ1007" s="372"/>
      <c r="FR1007" s="372"/>
      <c r="FS1007" s="372"/>
      <c r="FT1007" s="372"/>
      <c r="FU1007" s="372"/>
      <c r="FV1007" s="372"/>
      <c r="FW1007" s="372"/>
      <c r="FX1007" s="372"/>
      <c r="FY1007" s="372"/>
      <c r="FZ1007" s="372"/>
      <c r="GA1007" s="372"/>
      <c r="GB1007" s="372"/>
      <c r="GC1007" s="372"/>
      <c r="GD1007" s="372"/>
      <c r="GE1007" s="372"/>
      <c r="GF1007" s="372"/>
      <c r="GG1007" s="372"/>
      <c r="GH1007" s="372"/>
      <c r="GI1007" s="372"/>
      <c r="GJ1007" s="372"/>
      <c r="GK1007" s="372"/>
      <c r="GL1007" s="372"/>
      <c r="GM1007" s="372"/>
      <c r="GN1007" s="372"/>
      <c r="GO1007" s="372"/>
      <c r="GP1007" s="372"/>
      <c r="GQ1007" s="372"/>
      <c r="GR1007" s="372"/>
      <c r="GS1007" s="372"/>
      <c r="GT1007" s="372"/>
      <c r="GU1007" s="372"/>
      <c r="GV1007" s="372"/>
      <c r="GW1007" s="372"/>
      <c r="GX1007" s="372"/>
      <c r="GY1007" s="372"/>
      <c r="GZ1007" s="372"/>
      <c r="HA1007" s="372"/>
      <c r="HB1007" s="372"/>
      <c r="HC1007" s="372"/>
    </row>
    <row r="1008" spans="1:211" s="373" customFormat="1" ht="15" customHeight="1" collapsed="1" thickTop="1" x14ac:dyDescent="0.2">
      <c r="A1008" s="192">
        <f>SWDATA!O993</f>
        <v>0</v>
      </c>
      <c r="B1008" s="192">
        <f>SWDATA!M993</f>
        <v>0</v>
      </c>
      <c r="C1008" s="201">
        <f>IF(AND(SWDATA!M993=1,SWDATA!Q993="promotions"),SWDATA!P993,0)</f>
        <v>0</v>
      </c>
      <c r="D1008" s="200">
        <f>ROW(SWDATA!M993)</f>
        <v>993</v>
      </c>
      <c r="E1008" s="202">
        <f t="shared" ref="E1008:E1015" si="3680">B1008</f>
        <v>0</v>
      </c>
      <c r="F1008" s="203">
        <f t="shared" si="3515"/>
        <v>1</v>
      </c>
      <c r="G1008" s="192" t="str">
        <f t="shared" si="3516"/>
        <v/>
      </c>
      <c r="H1008" s="313"/>
      <c r="I1008" s="390"/>
      <c r="J1008" s="395">
        <f t="shared" si="3517"/>
        <v>0</v>
      </c>
      <c r="K1008" s="396" t="str">
        <f t="shared" si="3518"/>
        <v/>
      </c>
      <c r="L1008" s="397"/>
      <c r="M1008" s="398"/>
      <c r="N1008" s="399" t="str">
        <f>IF(LEN(SWDATA!F993)=0,"",IF(LEN(SWDATA!G993)=0,"",IF($O$12="ID",MID(SWDATA!G993,FIND("|",SWDATA!G993)+1,FIND("~~",SWDATA!G993)-FIND("|",SWDATA!G993)-1),IF($O$12="Desc",RIGHT(SWDATA!G993,LEN(SWDATA!G993)-FIND("~~",SWDATA!G993)-1),RIGHT(SWDATA!G993,LEN(SWDATA!G993)-FIND("|",SWDATA!G993))))))</f>
        <v/>
      </c>
      <c r="O1008" s="400" t="str">
        <f>IF(LEN(SWDATA!G993)=0,"",IF(LEN(SWDATA!H993)=0,"",IF($O$12="ID",MID(SWDATA!H993,FIND("|",SWDATA!H993)+1,FIND("~~",SWDATA!H993)-FIND("|",SWDATA!H993)-1),IF($O$12="Desc",RIGHT(SWDATA!H993,LEN(SWDATA!H993)-FIND("~~",SWDATA!H993)-1),RIGHT(SWDATA!H993,LEN(SWDATA!H993)-FIND("|",SWDATA!H993))))))</f>
        <v/>
      </c>
      <c r="P1008" s="401" t="str">
        <f>IF(LEN(SWDATA!C993)=0,"",SWDATA!C993)</f>
        <v/>
      </c>
      <c r="Q1008" s="402" t="str">
        <f t="shared" si="3519"/>
        <v/>
      </c>
      <c r="R1008" s="403" t="s">
        <v>575</v>
      </c>
      <c r="S1008" s="404" t="s">
        <v>485</v>
      </c>
      <c r="T1008" s="404"/>
      <c r="U1008" s="405" t="s">
        <v>595</v>
      </c>
      <c r="V1008" s="406" t="s">
        <v>221</v>
      </c>
      <c r="W1008" s="407">
        <f>IF(OR(Is_Loading,LEN($A1008)=0),"",SWDATA!P993)</f>
        <v>0</v>
      </c>
      <c r="X1008" s="408">
        <f>IF(OR(Is_Loading,LEN($A1008)=0),"",SWDATA!Q993)</f>
        <v>0</v>
      </c>
      <c r="Y1008" s="408">
        <f>IF(OR(Is_Loading,LEN($A1008)=0),"",SWDATA!R993)</f>
        <v>0</v>
      </c>
      <c r="Z1008" s="407" t="str">
        <f t="shared" ref="Z1008" si="3681">IF($A1008=0,"",CHOOSE($F1008,SUM(W1008:Y1008),SUM(W1008:Y1008)/3,Y1008))</f>
        <v/>
      </c>
      <c r="AA1008" s="407">
        <f>IF(OR(Is_Loading,LEN($A1008)=0),"",SWDATA!T993)</f>
        <v>0</v>
      </c>
      <c r="AB1008" s="408">
        <f>IF(OR(Is_Loading,LEN($A1008)=0),"",SWDATA!U993)</f>
        <v>0</v>
      </c>
      <c r="AC1008" s="408">
        <f>IF(OR(Is_Loading,LEN($A1008)=0),"",SWDATA!V993)</f>
        <v>0</v>
      </c>
      <c r="AD1008" s="407" t="str">
        <f t="shared" si="3520"/>
        <v/>
      </c>
      <c r="AE1008" s="407">
        <f>IF(OR(Is_Loading,LEN($A1008)=0),"",SWDATA!X993)</f>
        <v>0</v>
      </c>
      <c r="AF1008" s="408">
        <f>IF(OR(Is_Loading,LEN($A1008)=0),"",SWDATA!Y993)</f>
        <v>0</v>
      </c>
      <c r="AG1008" s="408">
        <f>IF(OR(Is_Loading,LEN($A1008)=0),"",SWDATA!Z993)</f>
        <v>0</v>
      </c>
      <c r="AH1008" s="407" t="str">
        <f t="shared" si="3521"/>
        <v/>
      </c>
      <c r="AI1008" s="407">
        <f>IF(OR(Is_Loading,LEN($A1008)=0),"",SWDATA!AB993)</f>
        <v>0</v>
      </c>
      <c r="AJ1008" s="408">
        <f>IF(OR(Is_Loading,LEN($A1008)=0),"",SWDATA!AC993)</f>
        <v>0</v>
      </c>
      <c r="AK1008" s="408">
        <f>IF(OR(Is_Loading,LEN($A1008)=0),"",SWDATA!AD993)</f>
        <v>0</v>
      </c>
      <c r="AL1008" s="407" t="str">
        <f t="shared" si="3522"/>
        <v/>
      </c>
      <c r="AM1008" s="407">
        <f>IF(OR(Is_Loading,LEN($A1008)=0),"",SWDATA!AF993)</f>
        <v>0</v>
      </c>
      <c r="AN1008" s="408">
        <f>IF(OR(Is_Loading,LEN($A1008)=0),"",SWDATA!AG993)</f>
        <v>0</v>
      </c>
      <c r="AO1008" s="409">
        <f>IF(OR(Is_Loading,LEN($A1008)=0),"",SWDATA!AH993)</f>
        <v>0</v>
      </c>
      <c r="AP1008" s="410" t="str">
        <f t="shared" si="3523"/>
        <v/>
      </c>
      <c r="AQ1008" s="407">
        <f>IF(OR(Is_Loading,LEN($A1008)=0),"",SWDATA!AJ993)</f>
        <v>0</v>
      </c>
      <c r="AR1008" s="408">
        <f>IF(OR(Is_Loading,LEN($A1008)=0),"",SWDATA!AK993)</f>
        <v>0</v>
      </c>
      <c r="AS1008" s="408">
        <f>IF(OR(Is_Loading,LEN($A1008)=0),"",SWDATA!AL993)</f>
        <v>0</v>
      </c>
      <c r="AT1008" s="407" t="str">
        <f t="shared" si="3524"/>
        <v/>
      </c>
      <c r="AU1008" s="407">
        <f>IF(OR(Is_Loading,LEN($A1008)=0),"",SWDATA!AN993)</f>
        <v>0</v>
      </c>
      <c r="AV1008" s="408">
        <f>IF(OR(Is_Loading,LEN($A1008)=0),"",SWDATA!AO993)</f>
        <v>0</v>
      </c>
      <c r="AW1008" s="408">
        <f>IF(OR(Is_Loading,LEN($A1008)=0),"",SWDATA!AP993)</f>
        <v>0</v>
      </c>
      <c r="AX1008" s="407" t="str">
        <f t="shared" si="3525"/>
        <v/>
      </c>
      <c r="AY1008" s="407">
        <f>IF(OR(Is_Loading,LEN($A1008)=0),"",SWDATA!AR993)</f>
        <v>0</v>
      </c>
      <c r="AZ1008" s="408">
        <f>IF(OR(Is_Loading,LEN($A1008)=0),"",SWDATA!AS993)</f>
        <v>0</v>
      </c>
      <c r="BA1008" s="408">
        <f>IF(OR(Is_Loading,LEN($A1008)=0),"",SWDATA!AT993)</f>
        <v>0</v>
      </c>
      <c r="BB1008" s="407" t="str">
        <f t="shared" si="3526"/>
        <v/>
      </c>
      <c r="BC1008" s="407">
        <f>IF(OR(Is_Loading,LEN($A1008)=0),"",SWDATA!AV993)</f>
        <v>0</v>
      </c>
      <c r="BD1008" s="408">
        <f>IF(OR(Is_Loading,LEN($A1008)=0),"",SWDATA!AW993)</f>
        <v>0</v>
      </c>
      <c r="BE1008" s="409">
        <f>IF(OR(Is_Loading,LEN($A1008)=0),"",SWDATA!AX993)</f>
        <v>0</v>
      </c>
      <c r="BF1008" s="320" t="str">
        <f t="shared" si="3527"/>
        <v/>
      </c>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s="201"/>
      <c r="CO1008" s="201"/>
      <c r="CP1008" s="201"/>
      <c r="CQ1008" s="201"/>
      <c r="CR1008" s="201"/>
      <c r="CS1008" s="201"/>
      <c r="CT1008" s="201"/>
      <c r="CU1008" s="201"/>
      <c r="CV1008" s="201"/>
      <c r="CW1008" s="201"/>
      <c r="CX1008" s="201"/>
      <c r="CY1008" s="201"/>
      <c r="CZ1008" s="201"/>
      <c r="DA1008" s="201"/>
      <c r="DB1008" s="201"/>
      <c r="DC1008" s="201"/>
      <c r="DD1008" s="201"/>
      <c r="DE1008" s="201"/>
      <c r="DF1008" s="201"/>
      <c r="DG1008" s="201"/>
      <c r="DH1008" s="201"/>
      <c r="DI1008" s="201"/>
      <c r="DJ1008" s="201"/>
      <c r="DK1008" s="201"/>
      <c r="DL1008" s="201"/>
      <c r="DM1008" s="201"/>
      <c r="DN1008" s="201"/>
      <c r="DQ1008" s="373">
        <f>'Metrics &amp; Attributes View'!N1033</f>
        <v>0</v>
      </c>
      <c r="DS1008" s="372"/>
      <c r="DT1008" s="374"/>
      <c r="DU1008" s="375"/>
      <c r="DV1008" s="375"/>
      <c r="DW1008" s="375"/>
      <c r="DX1008" s="375"/>
      <c r="DY1008" s="375"/>
      <c r="DZ1008" s="375"/>
      <c r="EA1008" s="375"/>
      <c r="EB1008" s="375"/>
      <c r="EC1008" s="375"/>
      <c r="ED1008" s="375"/>
      <c r="EE1008" s="375"/>
      <c r="EF1008" s="375"/>
      <c r="EG1008" s="375"/>
      <c r="EH1008" s="375"/>
      <c r="EI1008" s="375"/>
      <c r="EJ1008" s="375"/>
      <c r="EK1008" s="375"/>
      <c r="EL1008" s="375"/>
      <c r="EM1008" s="375"/>
      <c r="EN1008" s="375"/>
      <c r="EO1008" s="375"/>
      <c r="EP1008" s="375"/>
      <c r="EQ1008" s="375"/>
      <c r="ER1008" s="375"/>
      <c r="ES1008" s="375"/>
      <c r="ET1008" s="375"/>
      <c r="EU1008" s="375"/>
      <c r="EV1008" s="375"/>
      <c r="EW1008" s="375"/>
      <c r="EX1008" s="375"/>
      <c r="EY1008" s="375"/>
      <c r="EZ1008" s="375"/>
      <c r="FA1008" s="375"/>
      <c r="FB1008" s="375"/>
      <c r="FC1008" s="375"/>
      <c r="FD1008" s="375"/>
      <c r="FE1008" s="376"/>
      <c r="FF1008" s="372"/>
      <c r="FG1008" s="372"/>
      <c r="FH1008" s="372"/>
      <c r="FI1008" s="372"/>
      <c r="FJ1008" s="372"/>
      <c r="FK1008" s="372"/>
      <c r="FL1008" s="372"/>
      <c r="FM1008" s="372"/>
      <c r="FN1008" s="372"/>
      <c r="FO1008" s="372"/>
      <c r="FP1008" s="372"/>
      <c r="FQ1008" s="372"/>
      <c r="FR1008" s="372"/>
      <c r="FS1008" s="372"/>
      <c r="FT1008" s="372"/>
      <c r="FU1008" s="372"/>
      <c r="FV1008" s="372"/>
      <c r="FW1008" s="372"/>
      <c r="FX1008" s="372"/>
      <c r="FY1008" s="372"/>
      <c r="FZ1008" s="372"/>
      <c r="GA1008" s="372"/>
      <c r="GB1008" s="372"/>
      <c r="GC1008" s="372"/>
      <c r="GD1008" s="372"/>
      <c r="GE1008" s="372"/>
      <c r="GF1008" s="372"/>
      <c r="GG1008" s="372"/>
      <c r="GH1008" s="372"/>
      <c r="GI1008" s="372"/>
      <c r="GJ1008" s="372"/>
      <c r="GK1008" s="372"/>
      <c r="GL1008" s="372"/>
      <c r="GM1008" s="372"/>
      <c r="GN1008" s="372"/>
      <c r="GO1008" s="372"/>
      <c r="GP1008" s="372"/>
      <c r="GQ1008" s="372"/>
      <c r="GR1008" s="372"/>
      <c r="GS1008" s="372"/>
      <c r="GT1008" s="372"/>
      <c r="GU1008" s="372"/>
      <c r="GV1008" s="372"/>
      <c r="GW1008" s="372"/>
      <c r="GX1008" s="372"/>
      <c r="GY1008" s="372"/>
      <c r="GZ1008" s="372"/>
      <c r="HA1008" s="372"/>
      <c r="HB1008" s="372"/>
      <c r="HC1008" s="372"/>
    </row>
    <row r="1009" spans="1:211" s="373" customFormat="1" ht="15" customHeight="1" x14ac:dyDescent="0.2">
      <c r="A1009" s="192">
        <f>SWDATA!O994</f>
        <v>0</v>
      </c>
      <c r="B1009" s="192">
        <f>SWDATA!M994</f>
        <v>0</v>
      </c>
      <c r="C1009" s="201">
        <f>IF(AND(SWDATA!M994=1,SWDATA!Q994="promotions"),SWDATA!P994,0)</f>
        <v>0</v>
      </c>
      <c r="D1009" s="200">
        <f>ROW(SWDATA!M994)</f>
        <v>994</v>
      </c>
      <c r="E1009" s="202">
        <f t="shared" si="3680"/>
        <v>0</v>
      </c>
      <c r="F1009" s="203">
        <f t="shared" si="3515"/>
        <v>1</v>
      </c>
      <c r="G1009" s="192" t="str">
        <f t="shared" si="3516"/>
        <v/>
      </c>
      <c r="H1009" s="204"/>
      <c r="I1009" s="390"/>
      <c r="J1009" s="238">
        <f t="shared" si="3517"/>
        <v>0</v>
      </c>
      <c r="K1009" s="239" t="str">
        <f t="shared" si="3518"/>
        <v/>
      </c>
      <c r="L1009" s="342"/>
      <c r="M1009" s="345"/>
      <c r="N1009" s="340" t="str">
        <f>IF(LEN(SWDATA!F994)=0,"",N1008)</f>
        <v/>
      </c>
      <c r="O1009" s="296" t="str">
        <f>IF(LEN(SWDATA!G994)=0,"",O1008)</f>
        <v/>
      </c>
      <c r="P1009" s="297" t="str">
        <f>IF(LEN(SWDATA!C994)=0,"",SWDATA!C994)</f>
        <v/>
      </c>
      <c r="Q1009" s="312" t="str">
        <f t="shared" si="3519"/>
        <v/>
      </c>
      <c r="R1009" s="223" t="s">
        <v>575</v>
      </c>
      <c r="S1009" s="224"/>
      <c r="T1009" s="224"/>
      <c r="U1009" s="265" t="s">
        <v>619</v>
      </c>
      <c r="V1009" s="205" t="s">
        <v>221</v>
      </c>
      <c r="W1009" s="266">
        <f>IF(OR(Is_Loading,LEN($A1009)=0),"",SWDATA!P994)</f>
        <v>0</v>
      </c>
      <c r="X1009" s="267">
        <f>IF(OR(Is_Loading,LEN($A1009)=0),"",SWDATA!Q994)</f>
        <v>0</v>
      </c>
      <c r="Y1009" s="267">
        <f>IF(OR(Is_Loading,LEN($A1009)=0),"",SWDATA!R994)</f>
        <v>0</v>
      </c>
      <c r="Z1009" s="266" t="str">
        <f t="shared" ref="Z1009:Z1010" si="3682">IF($A1009=0,"",CHOOSE($F1009,SUM(W1009:Y1009),SUM(W1009:Y1009)/3,Y1009))</f>
        <v/>
      </c>
      <c r="AA1009" s="266">
        <f>IF(OR(Is_Loading,LEN($A1009)=0),"",SWDATA!T994)</f>
        <v>0</v>
      </c>
      <c r="AB1009" s="267">
        <f>IF(OR(Is_Loading,LEN($A1009)=0),"",SWDATA!U994)</f>
        <v>0</v>
      </c>
      <c r="AC1009" s="267">
        <f>IF(OR(Is_Loading,LEN($A1009)=0),"",SWDATA!V994)</f>
        <v>0</v>
      </c>
      <c r="AD1009" s="266" t="str">
        <f t="shared" si="3520"/>
        <v/>
      </c>
      <c r="AE1009" s="266">
        <f>IF(OR(Is_Loading,LEN($A1009)=0),"",SWDATA!X994)</f>
        <v>0</v>
      </c>
      <c r="AF1009" s="267">
        <f>IF(OR(Is_Loading,LEN($A1009)=0),"",SWDATA!Y994)</f>
        <v>0</v>
      </c>
      <c r="AG1009" s="267">
        <f>IF(OR(Is_Loading,LEN($A1009)=0),"",SWDATA!Z994)</f>
        <v>0</v>
      </c>
      <c r="AH1009" s="266" t="str">
        <f t="shared" si="3521"/>
        <v/>
      </c>
      <c r="AI1009" s="266">
        <f>IF(OR(Is_Loading,LEN($A1009)=0),"",SWDATA!AB994)</f>
        <v>0</v>
      </c>
      <c r="AJ1009" s="267">
        <f>IF(OR(Is_Loading,LEN($A1009)=0),"",SWDATA!AC994)</f>
        <v>0</v>
      </c>
      <c r="AK1009" s="267">
        <f>IF(OR(Is_Loading,LEN($A1009)=0),"",SWDATA!AD994)</f>
        <v>0</v>
      </c>
      <c r="AL1009" s="266" t="str">
        <f t="shared" si="3522"/>
        <v/>
      </c>
      <c r="AM1009" s="266">
        <f>IF(OR(Is_Loading,LEN($A1009)=0),"",SWDATA!AF994)</f>
        <v>0</v>
      </c>
      <c r="AN1009" s="267">
        <f>IF(OR(Is_Loading,LEN($A1009)=0),"",SWDATA!AG994)</f>
        <v>0</v>
      </c>
      <c r="AO1009" s="323">
        <f>IF(OR(Is_Loading,LEN($A1009)=0),"",SWDATA!AH994)</f>
        <v>0</v>
      </c>
      <c r="AP1009" s="320" t="str">
        <f t="shared" si="3523"/>
        <v/>
      </c>
      <c r="AQ1009" s="266">
        <f>IF(OR(Is_Loading,LEN($A1009)=0),"",SWDATA!AJ994)</f>
        <v>0</v>
      </c>
      <c r="AR1009" s="267">
        <f>IF(OR(Is_Loading,LEN($A1009)=0),"",SWDATA!AK994)</f>
        <v>0</v>
      </c>
      <c r="AS1009" s="267">
        <f>IF(OR(Is_Loading,LEN($A1009)=0),"",SWDATA!AL994)</f>
        <v>0</v>
      </c>
      <c r="AT1009" s="266" t="str">
        <f t="shared" si="3524"/>
        <v/>
      </c>
      <c r="AU1009" s="266">
        <f>IF(OR(Is_Loading,LEN($A1009)=0),"",SWDATA!AN994)</f>
        <v>0</v>
      </c>
      <c r="AV1009" s="267">
        <f>IF(OR(Is_Loading,LEN($A1009)=0),"",SWDATA!AO994)</f>
        <v>0</v>
      </c>
      <c r="AW1009" s="267">
        <f>IF(OR(Is_Loading,LEN($A1009)=0),"",SWDATA!AP994)</f>
        <v>0</v>
      </c>
      <c r="AX1009" s="266" t="str">
        <f t="shared" si="3525"/>
        <v/>
      </c>
      <c r="AY1009" s="266">
        <f>IF(OR(Is_Loading,LEN($A1009)=0),"",SWDATA!AR994)</f>
        <v>0</v>
      </c>
      <c r="AZ1009" s="267">
        <f>IF(OR(Is_Loading,LEN($A1009)=0),"",SWDATA!AS994)</f>
        <v>0</v>
      </c>
      <c r="BA1009" s="267">
        <f>IF(OR(Is_Loading,LEN($A1009)=0),"",SWDATA!AT994)</f>
        <v>0</v>
      </c>
      <c r="BB1009" s="266" t="str">
        <f t="shared" si="3526"/>
        <v/>
      </c>
      <c r="BC1009" s="266">
        <f>IF(OR(Is_Loading,LEN($A1009)=0),"",SWDATA!AV994)</f>
        <v>0</v>
      </c>
      <c r="BD1009" s="267">
        <f>IF(OR(Is_Loading,LEN($A1009)=0),"",SWDATA!AW994)</f>
        <v>0</v>
      </c>
      <c r="BE1009" s="323">
        <f>IF(OR(Is_Loading,LEN($A1009)=0),"",SWDATA!AX994)</f>
        <v>0</v>
      </c>
      <c r="BF1009" s="320" t="str">
        <f t="shared" si="3527"/>
        <v/>
      </c>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s="201"/>
      <c r="CO1009" s="201"/>
      <c r="CP1009" s="201"/>
      <c r="CQ1009" s="201"/>
      <c r="CR1009" s="201"/>
      <c r="CS1009" s="201"/>
      <c r="CT1009" s="201"/>
      <c r="CU1009" s="201"/>
      <c r="CV1009" s="201"/>
      <c r="CW1009" s="201"/>
      <c r="CX1009" s="201"/>
      <c r="CY1009" s="201"/>
      <c r="CZ1009" s="201"/>
      <c r="DA1009" s="201"/>
      <c r="DB1009" s="201"/>
      <c r="DC1009" s="201"/>
      <c r="DD1009" s="201"/>
      <c r="DE1009" s="201"/>
      <c r="DF1009" s="201"/>
      <c r="DG1009" s="201"/>
      <c r="DH1009" s="201"/>
      <c r="DI1009" s="201"/>
      <c r="DJ1009" s="201"/>
      <c r="DK1009" s="201"/>
      <c r="DL1009" s="201"/>
      <c r="DM1009" s="201"/>
      <c r="DN1009" s="201"/>
      <c r="DS1009" s="372"/>
      <c r="DT1009" s="372"/>
      <c r="DU1009" s="375">
        <f t="shared" ref="DU1009" si="3683">COLUMN(W1007)</f>
        <v>23</v>
      </c>
      <c r="DV1009" s="375">
        <f t="shared" ref="DV1009" si="3684">SUM(DU1009)+DV1010+1</f>
        <v>24</v>
      </c>
      <c r="DW1009" s="375">
        <f t="shared" ref="DW1009" si="3685">SUM(DV1009)+DW1010+1</f>
        <v>25</v>
      </c>
      <c r="DX1009" s="375">
        <f t="shared" ref="DX1009" si="3686">SUM(DW1009)+DX1010+1</f>
        <v>27</v>
      </c>
      <c r="DY1009" s="375">
        <f t="shared" ref="DY1009" si="3687">SUM(DX1009)+DY1010+1</f>
        <v>28</v>
      </c>
      <c r="DZ1009" s="375">
        <f t="shared" ref="DZ1009" si="3688">SUM(DY1009)+DZ1010+1</f>
        <v>29</v>
      </c>
      <c r="EA1009" s="375">
        <f t="shared" ref="EA1009" si="3689">SUM(DZ1009)+EA1010+1</f>
        <v>31</v>
      </c>
      <c r="EB1009" s="375">
        <f t="shared" ref="EB1009" si="3690">SUM(EA1009)+EB1010+1</f>
        <v>32</v>
      </c>
      <c r="EC1009" s="375">
        <f t="shared" ref="EC1009" si="3691">SUM(EB1009)+EC1010+1</f>
        <v>33</v>
      </c>
      <c r="ED1009" s="375">
        <f t="shared" ref="ED1009" si="3692">SUM(EC1009)+ED1010+1</f>
        <v>35</v>
      </c>
      <c r="EE1009" s="375">
        <f t="shared" ref="EE1009" si="3693">SUM(ED1009)+EE1010+1</f>
        <v>36</v>
      </c>
      <c r="EF1009" s="375">
        <f t="shared" ref="EF1009" si="3694">SUM(EE1009)+EF1010+1</f>
        <v>37</v>
      </c>
      <c r="EG1009" s="375">
        <f t="shared" ref="EG1009" si="3695">SUM(EF1009)+EG1010+1</f>
        <v>39</v>
      </c>
      <c r="EH1009" s="375">
        <f t="shared" ref="EH1009" si="3696">SUM(EG1009)+EH1010+1</f>
        <v>40</v>
      </c>
      <c r="EI1009" s="375">
        <f t="shared" ref="EI1009" si="3697">SUM(EH1009)+EI1010+1</f>
        <v>41</v>
      </c>
      <c r="EJ1009" s="375">
        <f t="shared" ref="EJ1009" si="3698">SUM(EI1009)+EJ1010+1</f>
        <v>43</v>
      </c>
      <c r="EK1009" s="375">
        <f t="shared" ref="EK1009" si="3699">SUM(EJ1009)+EK1010+1</f>
        <v>44</v>
      </c>
      <c r="EL1009" s="375">
        <f t="shared" ref="EL1009" si="3700">SUM(EK1009)+EL1010+1</f>
        <v>45</v>
      </c>
      <c r="EM1009" s="375">
        <f t="shared" ref="EM1009" si="3701">SUM(EL1009)+EM1010+1</f>
        <v>47</v>
      </c>
      <c r="EN1009" s="375">
        <f t="shared" ref="EN1009" si="3702">SUM(EM1009)+EN1010+1</f>
        <v>48</v>
      </c>
      <c r="EO1009" s="375">
        <f t="shared" ref="EO1009" si="3703">SUM(EN1009)+EO1010+1</f>
        <v>49</v>
      </c>
      <c r="EP1009" s="375">
        <f t="shared" ref="EP1009" si="3704">SUM(EO1009)+EP1010+1</f>
        <v>51</v>
      </c>
      <c r="EQ1009" s="375">
        <f t="shared" ref="EQ1009" si="3705">SUM(EP1009)+EQ1010+1</f>
        <v>52</v>
      </c>
      <c r="ER1009" s="375">
        <f t="shared" ref="ER1009" si="3706">SUM(EQ1009)+ER1010+1</f>
        <v>53</v>
      </c>
      <c r="ES1009" s="375">
        <f t="shared" ref="ES1009" si="3707">SUM(ER1009)+ES1010+1</f>
        <v>55</v>
      </c>
      <c r="ET1009" s="375">
        <f t="shared" ref="ET1009" si="3708">SUM(ES1009)+ET1010+1</f>
        <v>56</v>
      </c>
      <c r="EU1009" s="375">
        <f t="shared" ref="EU1009" si="3709">SUM(ET1009)+EU1010+1</f>
        <v>57</v>
      </c>
      <c r="EV1009" s="375">
        <f t="shared" ref="EV1009" si="3710">SUM(EU1009)+EV1010+1</f>
        <v>59</v>
      </c>
      <c r="EW1009" s="375">
        <f t="shared" ref="EW1009" si="3711">SUM(EV1009)+EW1010+1</f>
        <v>60</v>
      </c>
      <c r="EX1009" s="375">
        <f t="shared" ref="EX1009" si="3712">SUM(EW1009)+EX1010+1</f>
        <v>61</v>
      </c>
      <c r="EY1009" s="375">
        <f t="shared" ref="EY1009" si="3713">SUM(EX1009)+EY1010+1</f>
        <v>63</v>
      </c>
      <c r="EZ1009" s="375">
        <f t="shared" ref="EZ1009" si="3714">SUM(EY1009)+EZ1010+1</f>
        <v>64</v>
      </c>
      <c r="FA1009" s="375">
        <f t="shared" ref="FA1009" si="3715">SUM(EZ1009)+FA1010+1</f>
        <v>65</v>
      </c>
      <c r="FB1009" s="375">
        <f t="shared" ref="FB1009" si="3716">SUM(FA1009)+FB1010+1</f>
        <v>67</v>
      </c>
      <c r="FC1009" s="375">
        <f t="shared" ref="FC1009" si="3717">SUM(FB1009)+FC1010+1</f>
        <v>68</v>
      </c>
      <c r="FD1009" s="375">
        <f t="shared" ref="FD1009" si="3718">SUM(FC1009)+FD1010+1</f>
        <v>69</v>
      </c>
      <c r="FE1009" s="372"/>
      <c r="FF1009" s="372"/>
      <c r="FG1009" s="372"/>
      <c r="FH1009" s="372"/>
      <c r="FI1009" s="372"/>
      <c r="FJ1009" s="372"/>
      <c r="FK1009" s="372"/>
      <c r="FL1009" s="372"/>
      <c r="FM1009" s="372"/>
      <c r="FN1009" s="372"/>
      <c r="FO1009" s="372"/>
      <c r="FP1009" s="372"/>
      <c r="FQ1009" s="372"/>
      <c r="FR1009" s="372"/>
      <c r="FS1009" s="372"/>
      <c r="FT1009" s="372"/>
      <c r="FU1009" s="372"/>
      <c r="FV1009" s="372"/>
      <c r="FW1009" s="372"/>
      <c r="FX1009" s="372"/>
      <c r="FY1009" s="372"/>
      <c r="FZ1009" s="372"/>
      <c r="GA1009" s="372"/>
      <c r="GB1009" s="372"/>
      <c r="GC1009" s="372"/>
      <c r="GD1009" s="372"/>
      <c r="GE1009" s="372"/>
      <c r="GF1009" s="372"/>
      <c r="GG1009" s="372"/>
      <c r="GH1009" s="372"/>
      <c r="GI1009" s="372"/>
      <c r="GJ1009" s="372"/>
      <c r="GK1009" s="372"/>
      <c r="GL1009" s="372"/>
      <c r="GM1009" s="372"/>
      <c r="GN1009" s="372"/>
      <c r="GO1009" s="372"/>
      <c r="GP1009" s="372"/>
      <c r="GQ1009" s="372"/>
      <c r="GR1009" s="372"/>
      <c r="GS1009" s="372"/>
      <c r="GT1009" s="372"/>
      <c r="GU1009" s="372"/>
      <c r="GV1009" s="372"/>
      <c r="GW1009" s="372"/>
      <c r="GX1009" s="372"/>
      <c r="GY1009" s="372"/>
      <c r="GZ1009" s="372"/>
    </row>
    <row r="1010" spans="1:211" s="373" customFormat="1" ht="15" customHeight="1" thickBot="1" x14ac:dyDescent="0.25">
      <c r="A1010" s="192">
        <f>SWDATA!O995</f>
        <v>0</v>
      </c>
      <c r="B1010" s="192">
        <f>SWDATA!M995</f>
        <v>0</v>
      </c>
      <c r="C1010" s="201">
        <f>IF(AND(SWDATA!M995=1,SWDATA!Q995="promotions"),SWDATA!P995,0)</f>
        <v>0</v>
      </c>
      <c r="D1010" s="200">
        <f>ROW(SWDATA!M995)</f>
        <v>995</v>
      </c>
      <c r="E1010" s="202">
        <f t="shared" si="3680"/>
        <v>0</v>
      </c>
      <c r="F1010" s="203">
        <f t="shared" si="3515"/>
        <v>1</v>
      </c>
      <c r="G1010" s="192" t="str">
        <f t="shared" si="3516"/>
        <v/>
      </c>
      <c r="H1010" s="204"/>
      <c r="I1010" s="390"/>
      <c r="J1010" s="238">
        <f t="shared" si="3517"/>
        <v>0</v>
      </c>
      <c r="K1010" s="239" t="str">
        <f t="shared" si="3518"/>
        <v/>
      </c>
      <c r="L1010" s="342"/>
      <c r="M1010" s="346"/>
      <c r="N1010" s="340" t="str">
        <f>IF(LEN(SWDATA!F995)=0,"",N1009)</f>
        <v/>
      </c>
      <c r="O1010" s="296" t="str">
        <f>IF(LEN(SWDATA!G995)=0,"",O1009)</f>
        <v/>
      </c>
      <c r="P1010" s="297" t="str">
        <f>IF(LEN(SWDATA!C995)=0,"",SWDATA!C995)</f>
        <v/>
      </c>
      <c r="Q1010" s="312" t="str">
        <f t="shared" si="3519"/>
        <v/>
      </c>
      <c r="R1010" s="223" t="s">
        <v>575</v>
      </c>
      <c r="S1010" s="224"/>
      <c r="T1010" s="224"/>
      <c r="U1010" s="264" t="s">
        <v>620</v>
      </c>
      <c r="V1010" s="205" t="s">
        <v>221</v>
      </c>
      <c r="W1010" s="266">
        <f>IF(OR(Is_Loading,LEN($A1010)=0),"",SWDATA!P995)</f>
        <v>0</v>
      </c>
      <c r="X1010" s="267">
        <f>IF(OR(Is_Loading,LEN($A1010)=0),"",SWDATA!Q995)</f>
        <v>0</v>
      </c>
      <c r="Y1010" s="267">
        <f>IF(OR(Is_Loading,LEN($A1010)=0),"",SWDATA!R995)</f>
        <v>0</v>
      </c>
      <c r="Z1010" s="266" t="str">
        <f t="shared" si="3682"/>
        <v/>
      </c>
      <c r="AA1010" s="266">
        <f>IF(OR(Is_Loading,LEN($A1010)=0),"",SWDATA!T995)</f>
        <v>0</v>
      </c>
      <c r="AB1010" s="267">
        <f>IF(OR(Is_Loading,LEN($A1010)=0),"",SWDATA!U995)</f>
        <v>0</v>
      </c>
      <c r="AC1010" s="267">
        <f>IF(OR(Is_Loading,LEN($A1010)=0),"",SWDATA!V995)</f>
        <v>0</v>
      </c>
      <c r="AD1010" s="266" t="str">
        <f t="shared" si="3520"/>
        <v/>
      </c>
      <c r="AE1010" s="266">
        <f>IF(OR(Is_Loading,LEN($A1010)=0),"",SWDATA!X995)</f>
        <v>0</v>
      </c>
      <c r="AF1010" s="267">
        <f>IF(OR(Is_Loading,LEN($A1010)=0),"",SWDATA!Y995)</f>
        <v>0</v>
      </c>
      <c r="AG1010" s="267">
        <f>IF(OR(Is_Loading,LEN($A1010)=0),"",SWDATA!Z995)</f>
        <v>0</v>
      </c>
      <c r="AH1010" s="266" t="str">
        <f t="shared" si="3521"/>
        <v/>
      </c>
      <c r="AI1010" s="266">
        <f>IF(OR(Is_Loading,LEN($A1010)=0),"",SWDATA!AB995)</f>
        <v>0</v>
      </c>
      <c r="AJ1010" s="267">
        <f>IF(OR(Is_Loading,LEN($A1010)=0),"",SWDATA!AC995)</f>
        <v>0</v>
      </c>
      <c r="AK1010" s="267">
        <f>IF(OR(Is_Loading,LEN($A1010)=0),"",SWDATA!AD995)</f>
        <v>0</v>
      </c>
      <c r="AL1010" s="266" t="str">
        <f t="shared" si="3522"/>
        <v/>
      </c>
      <c r="AM1010" s="266">
        <f>IF(OR(Is_Loading,LEN($A1010)=0),"",SWDATA!AF995)</f>
        <v>0</v>
      </c>
      <c r="AN1010" s="267">
        <f>IF(OR(Is_Loading,LEN($A1010)=0),"",SWDATA!AG995)</f>
        <v>0</v>
      </c>
      <c r="AO1010" s="323">
        <f>IF(OR(Is_Loading,LEN($A1010)=0),"",SWDATA!AH995)</f>
        <v>0</v>
      </c>
      <c r="AP1010" s="320" t="str">
        <f t="shared" si="3523"/>
        <v/>
      </c>
      <c r="AQ1010" s="266">
        <f>IF(OR(Is_Loading,LEN($A1010)=0),"",SWDATA!AJ995)</f>
        <v>0</v>
      </c>
      <c r="AR1010" s="267">
        <f>IF(OR(Is_Loading,LEN($A1010)=0),"",SWDATA!AK995)</f>
        <v>0</v>
      </c>
      <c r="AS1010" s="267">
        <f>IF(OR(Is_Loading,LEN($A1010)=0),"",SWDATA!AL995)</f>
        <v>0</v>
      </c>
      <c r="AT1010" s="266" t="str">
        <f t="shared" si="3524"/>
        <v/>
      </c>
      <c r="AU1010" s="266">
        <f>IF(OR(Is_Loading,LEN($A1010)=0),"",SWDATA!AN995)</f>
        <v>0</v>
      </c>
      <c r="AV1010" s="267">
        <f>IF(OR(Is_Loading,LEN($A1010)=0),"",SWDATA!AO995)</f>
        <v>0</v>
      </c>
      <c r="AW1010" s="267">
        <f>IF(OR(Is_Loading,LEN($A1010)=0),"",SWDATA!AP995)</f>
        <v>0</v>
      </c>
      <c r="AX1010" s="266" t="str">
        <f t="shared" si="3525"/>
        <v/>
      </c>
      <c r="AY1010" s="266">
        <f>IF(OR(Is_Loading,LEN($A1010)=0),"",SWDATA!AR995)</f>
        <v>0</v>
      </c>
      <c r="AZ1010" s="267">
        <f>IF(OR(Is_Loading,LEN($A1010)=0),"",SWDATA!AS995)</f>
        <v>0</v>
      </c>
      <c r="BA1010" s="267">
        <f>IF(OR(Is_Loading,LEN($A1010)=0),"",SWDATA!AT995)</f>
        <v>0</v>
      </c>
      <c r="BB1010" s="266" t="str">
        <f t="shared" si="3526"/>
        <v/>
      </c>
      <c r="BC1010" s="266">
        <f>IF(OR(Is_Loading,LEN($A1010)=0),"",SWDATA!AV995)</f>
        <v>0</v>
      </c>
      <c r="BD1010" s="267">
        <f>IF(OR(Is_Loading,LEN($A1010)=0),"",SWDATA!AW995)</f>
        <v>0</v>
      </c>
      <c r="BE1010" s="323">
        <f>IF(OR(Is_Loading,LEN($A1010)=0),"",SWDATA!AX995)</f>
        <v>0</v>
      </c>
      <c r="BF1010" s="320" t="str">
        <f t="shared" si="3527"/>
        <v/>
      </c>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s="201"/>
      <c r="CO1010" s="201"/>
      <c r="CP1010" s="201"/>
      <c r="CQ1010" s="201"/>
      <c r="CR1010" s="201"/>
      <c r="CS1010" s="201"/>
      <c r="CT1010" s="201"/>
      <c r="CU1010" s="201"/>
      <c r="CV1010" s="201"/>
      <c r="CW1010" s="201"/>
      <c r="CX1010" s="201"/>
      <c r="CY1010" s="201"/>
      <c r="CZ1010" s="201"/>
      <c r="DA1010" s="201"/>
      <c r="DB1010" s="201"/>
      <c r="DC1010" s="201"/>
      <c r="DD1010" s="201"/>
      <c r="DE1010" s="201"/>
      <c r="DF1010" s="201"/>
      <c r="DG1010" s="201"/>
      <c r="DH1010" s="201"/>
      <c r="DI1010" s="201"/>
      <c r="DJ1010" s="201"/>
      <c r="DK1010" s="201"/>
      <c r="DL1010" s="201"/>
      <c r="DM1010" s="201"/>
      <c r="DN1010" s="201"/>
      <c r="DS1010" s="372"/>
      <c r="DT1010" s="374"/>
      <c r="DU1010" s="375"/>
      <c r="DV1010" s="375"/>
      <c r="DW1010" s="375"/>
      <c r="DX1010" s="375">
        <v>1</v>
      </c>
      <c r="DY1010" s="375">
        <f t="shared" ref="DY1010:DY1030" si="3719">DV1010</f>
        <v>0</v>
      </c>
      <c r="DZ1010" s="375">
        <f t="shared" ref="DZ1010:DZ1030" si="3720">DW1010</f>
        <v>0</v>
      </c>
      <c r="EA1010" s="375">
        <f t="shared" ref="EA1010:EA1030" si="3721">DX1010</f>
        <v>1</v>
      </c>
      <c r="EB1010" s="375">
        <f t="shared" ref="EB1010:EB1030" si="3722">DY1010</f>
        <v>0</v>
      </c>
      <c r="EC1010" s="375">
        <f t="shared" ref="EC1010:EC1030" si="3723">DZ1010</f>
        <v>0</v>
      </c>
      <c r="ED1010" s="375">
        <f t="shared" ref="ED1010:ED1030" si="3724">EA1010</f>
        <v>1</v>
      </c>
      <c r="EE1010" s="375">
        <f t="shared" ref="EE1010:EE1030" si="3725">EB1010</f>
        <v>0</v>
      </c>
      <c r="EF1010" s="375">
        <f t="shared" ref="EF1010:EF1030" si="3726">EC1010</f>
        <v>0</v>
      </c>
      <c r="EG1010" s="375">
        <f t="shared" ref="EG1010:EG1030" si="3727">ED1010</f>
        <v>1</v>
      </c>
      <c r="EH1010" s="375">
        <f t="shared" ref="EH1010:EH1030" si="3728">EE1010</f>
        <v>0</v>
      </c>
      <c r="EI1010" s="375">
        <f t="shared" ref="EI1010:EI1030" si="3729">EF1010</f>
        <v>0</v>
      </c>
      <c r="EJ1010" s="375">
        <f t="shared" ref="EJ1010:EJ1030" si="3730">EG1010</f>
        <v>1</v>
      </c>
      <c r="EK1010" s="375">
        <f t="shared" ref="EK1010:EK1030" si="3731">EH1010</f>
        <v>0</v>
      </c>
      <c r="EL1010" s="375">
        <f t="shared" ref="EL1010:EL1030" si="3732">EI1010</f>
        <v>0</v>
      </c>
      <c r="EM1010" s="375">
        <f t="shared" ref="EM1010:EM1030" si="3733">EJ1010</f>
        <v>1</v>
      </c>
      <c r="EN1010" s="375">
        <f t="shared" ref="EN1010:EN1030" si="3734">EK1010</f>
        <v>0</v>
      </c>
      <c r="EO1010" s="375">
        <f t="shared" ref="EO1010:EO1030" si="3735">EL1010</f>
        <v>0</v>
      </c>
      <c r="EP1010" s="375">
        <f t="shared" ref="EP1010:EP1030" si="3736">EM1010</f>
        <v>1</v>
      </c>
      <c r="EQ1010" s="375">
        <f t="shared" ref="EQ1010:EQ1030" si="3737">EN1010</f>
        <v>0</v>
      </c>
      <c r="ER1010" s="375">
        <f t="shared" ref="ER1010:ER1030" si="3738">EO1010</f>
        <v>0</v>
      </c>
      <c r="ES1010" s="375">
        <f t="shared" ref="ES1010:ES1030" si="3739">EP1010</f>
        <v>1</v>
      </c>
      <c r="ET1010" s="375">
        <f t="shared" ref="ET1010:ET1030" si="3740">EQ1010</f>
        <v>0</v>
      </c>
      <c r="EU1010" s="375">
        <f t="shared" ref="EU1010:EU1030" si="3741">ER1010</f>
        <v>0</v>
      </c>
      <c r="EV1010" s="375">
        <f t="shared" ref="EV1010:EV1030" si="3742">ES1010</f>
        <v>1</v>
      </c>
      <c r="EW1010" s="375">
        <f t="shared" ref="EW1010:EW1030" si="3743">ET1010</f>
        <v>0</v>
      </c>
      <c r="EX1010" s="375">
        <f t="shared" ref="EX1010:EX1030" si="3744">EU1010</f>
        <v>0</v>
      </c>
      <c r="EY1010" s="375">
        <f t="shared" ref="EY1010:EY1030" si="3745">EV1010</f>
        <v>1</v>
      </c>
      <c r="EZ1010" s="375">
        <f t="shared" ref="EZ1010:EZ1030" si="3746">EW1010</f>
        <v>0</v>
      </c>
      <c r="FA1010" s="375">
        <f t="shared" ref="FA1010:FA1030" si="3747">EX1010</f>
        <v>0</v>
      </c>
      <c r="FB1010" s="375">
        <f t="shared" ref="FB1010:FB1030" si="3748">EY1010</f>
        <v>1</v>
      </c>
      <c r="FC1010" s="375">
        <f t="shared" ref="FC1010:FC1030" si="3749">EZ1010</f>
        <v>0</v>
      </c>
      <c r="FD1010" s="375">
        <f t="shared" ref="FD1010:FD1030" si="3750">FA1010</f>
        <v>0</v>
      </c>
      <c r="FE1010" s="376"/>
      <c r="FF1010" s="372"/>
      <c r="FG1010" s="372"/>
      <c r="FH1010" s="372"/>
      <c r="FI1010" s="372"/>
      <c r="FJ1010" s="372"/>
      <c r="FK1010" s="372"/>
      <c r="FL1010" s="372"/>
      <c r="FM1010" s="372"/>
      <c r="FN1010" s="372"/>
      <c r="FO1010" s="372"/>
      <c r="FP1010" s="372"/>
      <c r="FQ1010" s="372"/>
      <c r="FR1010" s="372"/>
      <c r="FS1010" s="372"/>
      <c r="FT1010" s="372"/>
      <c r="FU1010" s="372"/>
      <c r="FV1010" s="372"/>
      <c r="FW1010" s="372"/>
      <c r="FX1010" s="372"/>
      <c r="FY1010" s="372"/>
      <c r="FZ1010" s="372"/>
      <c r="GA1010" s="372"/>
      <c r="GB1010" s="372"/>
      <c r="GC1010" s="372"/>
      <c r="GD1010" s="372"/>
      <c r="GE1010" s="372"/>
      <c r="GF1010" s="372"/>
      <c r="GG1010" s="372"/>
      <c r="GH1010" s="372"/>
      <c r="GI1010" s="372"/>
      <c r="GJ1010" s="372"/>
      <c r="GK1010" s="372"/>
      <c r="GL1010" s="372"/>
      <c r="GM1010" s="372"/>
      <c r="GN1010" s="372"/>
      <c r="GO1010" s="372"/>
      <c r="GP1010" s="372"/>
      <c r="GQ1010" s="372"/>
      <c r="GR1010" s="372"/>
      <c r="GS1010" s="372"/>
      <c r="GT1010" s="372"/>
      <c r="GU1010" s="372"/>
      <c r="GV1010" s="372"/>
      <c r="GW1010" s="372"/>
      <c r="GX1010" s="372"/>
      <c r="GY1010" s="372"/>
      <c r="GZ1010" s="372"/>
      <c r="HA1010" s="372"/>
      <c r="HB1010" s="372"/>
      <c r="HC1010" s="372"/>
    </row>
    <row r="1011" spans="1:211" s="373" customFormat="1" ht="15" customHeight="1" thickTop="1" x14ac:dyDescent="0.2">
      <c r="A1011" s="192">
        <f>SWDATA!O996</f>
        <v>0</v>
      </c>
      <c r="B1011" s="192">
        <f>SWDATA!M996</f>
        <v>0</v>
      </c>
      <c r="C1011" s="201">
        <f>IF(AND(SWDATA!M996=1,SWDATA!Q996="promotions"),SWDATA!P996,0)</f>
        <v>0</v>
      </c>
      <c r="D1011" s="365">
        <f>ROW(SWDATA!M996)</f>
        <v>996</v>
      </c>
      <c r="E1011" s="202">
        <f t="shared" si="3680"/>
        <v>0</v>
      </c>
      <c r="F1011" s="203">
        <f t="shared" si="3515"/>
        <v>1</v>
      </c>
      <c r="G1011" s="192" t="str">
        <f t="shared" si="3516"/>
        <v/>
      </c>
      <c r="H1011" s="204"/>
      <c r="I1011" s="390"/>
      <c r="J1011" s="238">
        <f t="shared" si="3517"/>
        <v>0</v>
      </c>
      <c r="K1011" s="239" t="str">
        <f t="shared" si="3518"/>
        <v/>
      </c>
      <c r="L1011" s="342"/>
      <c r="M1011" s="345"/>
      <c r="N1011" s="340" t="str">
        <f>IF(LEN(SWDATA!F996)=0,"",N1010)</f>
        <v/>
      </c>
      <c r="O1011" s="296" t="str">
        <f>IF(LEN(SWDATA!G996)=0,"",O1010)</f>
        <v/>
      </c>
      <c r="P1011" s="297" t="str">
        <f>IF(LEN(SWDATA!C996)=0,"",SWDATA!C996)</f>
        <v/>
      </c>
      <c r="Q1011" s="312" t="str">
        <f t="shared" si="3519"/>
        <v/>
      </c>
      <c r="R1011" s="223" t="s">
        <v>261</v>
      </c>
      <c r="S1011" s="224"/>
      <c r="T1011" s="224"/>
      <c r="U1011" s="264" t="s">
        <v>601</v>
      </c>
      <c r="V1011" s="205" t="s">
        <v>221</v>
      </c>
      <c r="W1011" s="266">
        <f>IF(OR(Is_Loading,LEN($A1011)=0),"",SWDATA!P996)</f>
        <v>0</v>
      </c>
      <c r="X1011" s="267">
        <f>IF(OR(Is_Loading,LEN($A1011)=0),"",SWDATA!Q996)</f>
        <v>0</v>
      </c>
      <c r="Y1011" s="267">
        <f>IF(OR(Is_Loading,LEN($A1011)=0),"",SWDATA!R996)</f>
        <v>0</v>
      </c>
      <c r="Z1011" s="266" t="str">
        <f t="shared" ref="Z1011:Z1025" si="3751">IF($A1011=0,"",CHOOSE($F1011,SUM(W1011:Y1011),SUM(W1011:Y1011)/3,Y1011))</f>
        <v/>
      </c>
      <c r="AA1011" s="266">
        <f>IF(OR(Is_Loading,LEN($A1011)=0),"",SWDATA!T996)</f>
        <v>0</v>
      </c>
      <c r="AB1011" s="267">
        <f>IF(OR(Is_Loading,LEN($A1011)=0),"",SWDATA!U996)</f>
        <v>0</v>
      </c>
      <c r="AC1011" s="267">
        <f>IF(OR(Is_Loading,LEN($A1011)=0),"",SWDATA!V996)</f>
        <v>0</v>
      </c>
      <c r="AD1011" s="266" t="str">
        <f t="shared" si="3520"/>
        <v/>
      </c>
      <c r="AE1011" s="266">
        <f>IF(OR(Is_Loading,LEN($A1011)=0),"",SWDATA!X996)</f>
        <v>0</v>
      </c>
      <c r="AF1011" s="267">
        <f>IF(OR(Is_Loading,LEN($A1011)=0),"",SWDATA!Y996)</f>
        <v>0</v>
      </c>
      <c r="AG1011" s="267">
        <f>IF(OR(Is_Loading,LEN($A1011)=0),"",SWDATA!Z996)</f>
        <v>0</v>
      </c>
      <c r="AH1011" s="266" t="str">
        <f t="shared" si="3521"/>
        <v/>
      </c>
      <c r="AI1011" s="266">
        <f>IF(OR(Is_Loading,LEN($A1011)=0),"",SWDATA!AB996)</f>
        <v>0</v>
      </c>
      <c r="AJ1011" s="267">
        <f>IF(OR(Is_Loading,LEN($A1011)=0),"",SWDATA!AC996)</f>
        <v>0</v>
      </c>
      <c r="AK1011" s="267">
        <f>IF(OR(Is_Loading,LEN($A1011)=0),"",SWDATA!AD996)</f>
        <v>0</v>
      </c>
      <c r="AL1011" s="266" t="str">
        <f t="shared" si="3522"/>
        <v/>
      </c>
      <c r="AM1011" s="266">
        <f>IF(OR(Is_Loading,LEN($A1011)=0),"",SWDATA!AF996)</f>
        <v>0</v>
      </c>
      <c r="AN1011" s="267">
        <f>IF(OR(Is_Loading,LEN($A1011)=0),"",SWDATA!AG996)</f>
        <v>0</v>
      </c>
      <c r="AO1011" s="323">
        <f>IF(OR(Is_Loading,LEN($A1011)=0),"",SWDATA!AH996)</f>
        <v>0</v>
      </c>
      <c r="AP1011" s="320" t="str">
        <f t="shared" si="3523"/>
        <v/>
      </c>
      <c r="AQ1011" s="266">
        <f>IF(OR(Is_Loading,LEN($A1011)=0),"",SWDATA!AJ996)</f>
        <v>0</v>
      </c>
      <c r="AR1011" s="267">
        <f>IF(OR(Is_Loading,LEN($A1011)=0),"",SWDATA!AK996)</f>
        <v>0</v>
      </c>
      <c r="AS1011" s="267">
        <f>IF(OR(Is_Loading,LEN($A1011)=0),"",SWDATA!AL996)</f>
        <v>0</v>
      </c>
      <c r="AT1011" s="266" t="str">
        <f t="shared" si="3524"/>
        <v/>
      </c>
      <c r="AU1011" s="266">
        <f>IF(OR(Is_Loading,LEN($A1011)=0),"",SWDATA!AN996)</f>
        <v>0</v>
      </c>
      <c r="AV1011" s="267">
        <f>IF(OR(Is_Loading,LEN($A1011)=0),"",SWDATA!AO996)</f>
        <v>0</v>
      </c>
      <c r="AW1011" s="267">
        <f>IF(OR(Is_Loading,LEN($A1011)=0),"",SWDATA!AP996)</f>
        <v>0</v>
      </c>
      <c r="AX1011" s="266" t="str">
        <f t="shared" si="3525"/>
        <v/>
      </c>
      <c r="AY1011" s="266">
        <f>IF(OR(Is_Loading,LEN($A1011)=0),"",SWDATA!AR996)</f>
        <v>0</v>
      </c>
      <c r="AZ1011" s="267">
        <f>IF(OR(Is_Loading,LEN($A1011)=0),"",SWDATA!AS996)</f>
        <v>0</v>
      </c>
      <c r="BA1011" s="267">
        <f>IF(OR(Is_Loading,LEN($A1011)=0),"",SWDATA!AT996)</f>
        <v>0</v>
      </c>
      <c r="BB1011" s="266" t="str">
        <f t="shared" si="3526"/>
        <v/>
      </c>
      <c r="BC1011" s="266">
        <f>IF(OR(Is_Loading,LEN($A1011)=0),"",SWDATA!AV996)</f>
        <v>0</v>
      </c>
      <c r="BD1011" s="267">
        <f>IF(OR(Is_Loading,LEN($A1011)=0),"",SWDATA!AW996)</f>
        <v>0</v>
      </c>
      <c r="BE1011" s="323">
        <f>IF(OR(Is_Loading,LEN($A1011)=0),"",SWDATA!AX996)</f>
        <v>0</v>
      </c>
      <c r="BF1011" s="320" t="str">
        <f t="shared" si="3527"/>
        <v/>
      </c>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s="201"/>
      <c r="CO1011" s="201"/>
      <c r="CP1011" s="201"/>
      <c r="CQ1011" s="201"/>
      <c r="CR1011" s="201"/>
      <c r="CS1011" s="201"/>
      <c r="CT1011" s="201"/>
      <c r="CU1011" s="201"/>
      <c r="CV1011" s="201"/>
      <c r="CW1011" s="201"/>
      <c r="CX1011" s="201"/>
      <c r="CY1011" s="201"/>
      <c r="CZ1011" s="201"/>
      <c r="DA1011" s="201"/>
      <c r="DB1011" s="201"/>
      <c r="DC1011" s="201"/>
      <c r="DD1011" s="201"/>
      <c r="DE1011" s="201"/>
      <c r="DF1011" s="201"/>
      <c r="DG1011" s="201"/>
      <c r="DH1011" s="201"/>
      <c r="DI1011" s="201"/>
      <c r="DJ1011" s="201"/>
      <c r="DK1011" s="201"/>
      <c r="DL1011" s="201"/>
      <c r="DM1011" s="201"/>
      <c r="DN1011" s="201"/>
      <c r="DS1011" s="372"/>
      <c r="DT1011" s="374"/>
      <c r="DU1011" s="375"/>
      <c r="DV1011" s="375"/>
      <c r="DW1011" s="375"/>
      <c r="DX1011" s="375">
        <v>1</v>
      </c>
      <c r="DY1011" s="375">
        <f t="shared" si="3719"/>
        <v>0</v>
      </c>
      <c r="DZ1011" s="375">
        <f t="shared" si="3720"/>
        <v>0</v>
      </c>
      <c r="EA1011" s="375">
        <f t="shared" si="3721"/>
        <v>1</v>
      </c>
      <c r="EB1011" s="375">
        <f t="shared" si="3722"/>
        <v>0</v>
      </c>
      <c r="EC1011" s="375">
        <f t="shared" si="3723"/>
        <v>0</v>
      </c>
      <c r="ED1011" s="375">
        <f t="shared" si="3724"/>
        <v>1</v>
      </c>
      <c r="EE1011" s="375">
        <f t="shared" si="3725"/>
        <v>0</v>
      </c>
      <c r="EF1011" s="375">
        <f t="shared" si="3726"/>
        <v>0</v>
      </c>
      <c r="EG1011" s="375">
        <f t="shared" si="3727"/>
        <v>1</v>
      </c>
      <c r="EH1011" s="375">
        <f t="shared" si="3728"/>
        <v>0</v>
      </c>
      <c r="EI1011" s="375">
        <f t="shared" si="3729"/>
        <v>0</v>
      </c>
      <c r="EJ1011" s="375">
        <f t="shared" si="3730"/>
        <v>1</v>
      </c>
      <c r="EK1011" s="375">
        <f t="shared" si="3731"/>
        <v>0</v>
      </c>
      <c r="EL1011" s="375">
        <f t="shared" si="3732"/>
        <v>0</v>
      </c>
      <c r="EM1011" s="375">
        <f t="shared" si="3733"/>
        <v>1</v>
      </c>
      <c r="EN1011" s="375">
        <f t="shared" si="3734"/>
        <v>0</v>
      </c>
      <c r="EO1011" s="375">
        <f t="shared" si="3735"/>
        <v>0</v>
      </c>
      <c r="EP1011" s="375">
        <f t="shared" si="3736"/>
        <v>1</v>
      </c>
      <c r="EQ1011" s="375">
        <f t="shared" si="3737"/>
        <v>0</v>
      </c>
      <c r="ER1011" s="375">
        <f t="shared" si="3738"/>
        <v>0</v>
      </c>
      <c r="ES1011" s="375">
        <f t="shared" si="3739"/>
        <v>1</v>
      </c>
      <c r="ET1011" s="375">
        <f t="shared" si="3740"/>
        <v>0</v>
      </c>
      <c r="EU1011" s="375">
        <f t="shared" si="3741"/>
        <v>0</v>
      </c>
      <c r="EV1011" s="375">
        <f t="shared" si="3742"/>
        <v>1</v>
      </c>
      <c r="EW1011" s="375">
        <f t="shared" si="3743"/>
        <v>0</v>
      </c>
      <c r="EX1011" s="375">
        <f t="shared" si="3744"/>
        <v>0</v>
      </c>
      <c r="EY1011" s="375">
        <f t="shared" si="3745"/>
        <v>1</v>
      </c>
      <c r="EZ1011" s="375">
        <f t="shared" si="3746"/>
        <v>0</v>
      </c>
      <c r="FA1011" s="375">
        <f t="shared" si="3747"/>
        <v>0</v>
      </c>
      <c r="FB1011" s="375">
        <f t="shared" si="3748"/>
        <v>1</v>
      </c>
      <c r="FC1011" s="375">
        <f t="shared" si="3749"/>
        <v>0</v>
      </c>
      <c r="FD1011" s="375">
        <f t="shared" si="3750"/>
        <v>0</v>
      </c>
      <c r="FE1011" s="376"/>
      <c r="FF1011" s="372"/>
      <c r="FG1011" s="372"/>
      <c r="FH1011" s="372"/>
      <c r="FI1011" s="372"/>
      <c r="FJ1011" s="372"/>
      <c r="FK1011" s="372"/>
      <c r="FL1011" s="372"/>
      <c r="FM1011" s="372"/>
      <c r="FN1011" s="372"/>
      <c r="FO1011" s="372"/>
      <c r="FP1011" s="372"/>
      <c r="FQ1011" s="372"/>
      <c r="FR1011" s="372"/>
      <c r="FS1011" s="372"/>
      <c r="FT1011" s="372"/>
      <c r="FU1011" s="372"/>
      <c r="FV1011" s="372"/>
      <c r="FW1011" s="372"/>
      <c r="FX1011" s="372"/>
      <c r="FY1011" s="372"/>
      <c r="FZ1011" s="372"/>
      <c r="GA1011" s="372"/>
      <c r="GB1011" s="372"/>
      <c r="GC1011" s="372"/>
      <c r="GD1011" s="372"/>
      <c r="GE1011" s="372"/>
      <c r="GF1011" s="372"/>
      <c r="GG1011" s="372"/>
      <c r="GH1011" s="372"/>
      <c r="GI1011" s="372"/>
      <c r="GJ1011" s="372"/>
      <c r="GK1011" s="372"/>
      <c r="GL1011" s="372"/>
      <c r="GM1011" s="372"/>
      <c r="GN1011" s="372"/>
      <c r="GO1011" s="372"/>
      <c r="GP1011" s="372"/>
      <c r="GQ1011" s="372"/>
      <c r="GR1011" s="372"/>
      <c r="GS1011" s="372"/>
      <c r="GT1011" s="372"/>
      <c r="GU1011" s="372"/>
      <c r="GV1011" s="372"/>
      <c r="GW1011" s="372"/>
      <c r="GX1011" s="372"/>
      <c r="GY1011" s="372"/>
      <c r="GZ1011" s="372"/>
      <c r="HA1011" s="372"/>
      <c r="HB1011" s="372"/>
      <c r="HC1011" s="372"/>
    </row>
    <row r="1012" spans="1:211" s="373" customFormat="1" ht="15" customHeight="1" x14ac:dyDescent="0.2">
      <c r="A1012" s="366">
        <f>SWDATA!O997</f>
        <v>0</v>
      </c>
      <c r="B1012" s="366">
        <f>SWDATA!M997</f>
        <v>0</v>
      </c>
      <c r="C1012" s="351">
        <f>IF(AND(SWDATA!M997=1,SWDATA!Q997="promotions"),SWDATA!P997,0)</f>
        <v>0</v>
      </c>
      <c r="D1012" s="367">
        <f>ROW(SWDATA!M997)</f>
        <v>997</v>
      </c>
      <c r="E1012" s="368">
        <f t="shared" si="3680"/>
        <v>0</v>
      </c>
      <c r="F1012" s="369">
        <f t="shared" si="3515"/>
        <v>1</v>
      </c>
      <c r="G1012" s="366" t="str">
        <f t="shared" si="3516"/>
        <v/>
      </c>
      <c r="H1012" s="370"/>
      <c r="J1012" s="238">
        <f t="shared" si="3517"/>
        <v>0</v>
      </c>
      <c r="K1012" s="239" t="str">
        <f t="shared" si="3518"/>
        <v/>
      </c>
      <c r="L1012" s="342"/>
      <c r="M1012" s="345"/>
      <c r="N1012" s="340" t="str">
        <f>IF(LEN(SWDATA!F997)=0,"",N1011)</f>
        <v/>
      </c>
      <c r="O1012" s="296" t="str">
        <f>IF(LEN(SWDATA!G997)=0,"",O1011)</f>
        <v/>
      </c>
      <c r="P1012" s="297" t="str">
        <f>IF(LEN(SWDATA!C997)=0,"",SWDATA!C997)</f>
        <v/>
      </c>
      <c r="Q1012" s="312" t="str">
        <f t="shared" si="3519"/>
        <v/>
      </c>
      <c r="R1012" s="223" t="s">
        <v>261</v>
      </c>
      <c r="S1012" s="224"/>
      <c r="T1012" s="224"/>
      <c r="U1012" s="264" t="s">
        <v>611</v>
      </c>
      <c r="V1012" s="205" t="s">
        <v>221</v>
      </c>
      <c r="W1012" s="266">
        <f>IF(OR(Is_Loading,LEN($A1012)=0),"",SWDATA!P997)</f>
        <v>0</v>
      </c>
      <c r="X1012" s="267">
        <f>IF(OR(Is_Loading,LEN($A1012)=0),"",SWDATA!Q997)</f>
        <v>0</v>
      </c>
      <c r="Y1012" s="267">
        <f>IF(OR(Is_Loading,LEN($A1012)=0),"",SWDATA!R997)</f>
        <v>0</v>
      </c>
      <c r="Z1012" s="266" t="str">
        <f t="shared" si="3751"/>
        <v/>
      </c>
      <c r="AA1012" s="266">
        <f>IF(OR(Is_Loading,LEN($A1012)=0),"",SWDATA!T997)</f>
        <v>0</v>
      </c>
      <c r="AB1012" s="267">
        <f>IF(OR(Is_Loading,LEN($A1012)=0),"",SWDATA!U997)</f>
        <v>0</v>
      </c>
      <c r="AC1012" s="267">
        <f>IF(OR(Is_Loading,LEN($A1012)=0),"",SWDATA!V997)</f>
        <v>0</v>
      </c>
      <c r="AD1012" s="266" t="str">
        <f t="shared" si="3520"/>
        <v/>
      </c>
      <c r="AE1012" s="266">
        <f>IF(OR(Is_Loading,LEN($A1012)=0),"",SWDATA!X997)</f>
        <v>0</v>
      </c>
      <c r="AF1012" s="267">
        <f>IF(OR(Is_Loading,LEN($A1012)=0),"",SWDATA!Y997)</f>
        <v>0</v>
      </c>
      <c r="AG1012" s="267">
        <f>IF(OR(Is_Loading,LEN($A1012)=0),"",SWDATA!Z997)</f>
        <v>0</v>
      </c>
      <c r="AH1012" s="266" t="str">
        <f t="shared" si="3521"/>
        <v/>
      </c>
      <c r="AI1012" s="266">
        <f>IF(OR(Is_Loading,LEN($A1012)=0),"",SWDATA!AB997)</f>
        <v>0</v>
      </c>
      <c r="AJ1012" s="267">
        <f>IF(OR(Is_Loading,LEN($A1012)=0),"",SWDATA!AC997)</f>
        <v>0</v>
      </c>
      <c r="AK1012" s="267">
        <f>IF(OR(Is_Loading,LEN($A1012)=0),"",SWDATA!AD997)</f>
        <v>0</v>
      </c>
      <c r="AL1012" s="266" t="str">
        <f t="shared" si="3522"/>
        <v/>
      </c>
      <c r="AM1012" s="266">
        <f>IF(OR(Is_Loading,LEN($A1012)=0),"",SWDATA!AF997)</f>
        <v>0</v>
      </c>
      <c r="AN1012" s="267">
        <f>IF(OR(Is_Loading,LEN($A1012)=0),"",SWDATA!AG997)</f>
        <v>0</v>
      </c>
      <c r="AO1012" s="323">
        <f>IF(OR(Is_Loading,LEN($A1012)=0),"",SWDATA!AH997)</f>
        <v>0</v>
      </c>
      <c r="AP1012" s="320" t="str">
        <f t="shared" si="3523"/>
        <v/>
      </c>
      <c r="AQ1012" s="266">
        <f>IF(OR(Is_Loading,LEN($A1012)=0),"",SWDATA!AJ997)</f>
        <v>0</v>
      </c>
      <c r="AR1012" s="267">
        <f>IF(OR(Is_Loading,LEN($A1012)=0),"",SWDATA!AK997)</f>
        <v>0</v>
      </c>
      <c r="AS1012" s="267">
        <f>IF(OR(Is_Loading,LEN($A1012)=0),"",SWDATA!AL997)</f>
        <v>0</v>
      </c>
      <c r="AT1012" s="266" t="str">
        <f t="shared" si="3524"/>
        <v/>
      </c>
      <c r="AU1012" s="266">
        <f>IF(OR(Is_Loading,LEN($A1012)=0),"",SWDATA!AN997)</f>
        <v>0</v>
      </c>
      <c r="AV1012" s="267">
        <f>IF(OR(Is_Loading,LEN($A1012)=0),"",SWDATA!AO997)</f>
        <v>0</v>
      </c>
      <c r="AW1012" s="267">
        <f>IF(OR(Is_Loading,LEN($A1012)=0),"",SWDATA!AP997)</f>
        <v>0</v>
      </c>
      <c r="AX1012" s="266" t="str">
        <f t="shared" si="3525"/>
        <v/>
      </c>
      <c r="AY1012" s="266">
        <f>IF(OR(Is_Loading,LEN($A1012)=0),"",SWDATA!AR997)</f>
        <v>0</v>
      </c>
      <c r="AZ1012" s="267">
        <f>IF(OR(Is_Loading,LEN($A1012)=0),"",SWDATA!AS997)</f>
        <v>0</v>
      </c>
      <c r="BA1012" s="267">
        <f>IF(OR(Is_Loading,LEN($A1012)=0),"",SWDATA!AT997)</f>
        <v>0</v>
      </c>
      <c r="BB1012" s="266" t="str">
        <f t="shared" si="3526"/>
        <v/>
      </c>
      <c r="BC1012" s="266">
        <f>IF(OR(Is_Loading,LEN($A1012)=0),"",SWDATA!AV997)</f>
        <v>0</v>
      </c>
      <c r="BD1012" s="267">
        <f>IF(OR(Is_Loading,LEN($A1012)=0),"",SWDATA!AW997)</f>
        <v>0</v>
      </c>
      <c r="BE1012" s="323">
        <f>IF(OR(Is_Loading,LEN($A1012)=0),"",SWDATA!AX997)</f>
        <v>0</v>
      </c>
      <c r="BF1012" s="320" t="str">
        <f t="shared" si="3527"/>
        <v/>
      </c>
      <c r="BG1012" s="11"/>
      <c r="BH1012" s="11"/>
      <c r="BI1012" s="11"/>
      <c r="BJ1012" s="11"/>
      <c r="BK1012" s="11"/>
      <c r="BL1012" s="11"/>
      <c r="BM1012" s="11"/>
      <c r="BN1012" s="11"/>
      <c r="BO1012" s="11"/>
      <c r="BP1012" s="11"/>
      <c r="BQ1012" s="11"/>
      <c r="BR1012" s="11"/>
      <c r="BS1012" s="11"/>
      <c r="BT1012" s="11"/>
      <c r="BU1012" s="11"/>
      <c r="BV1012" s="11"/>
      <c r="BW1012" s="11"/>
      <c r="BX1012" s="11"/>
      <c r="BY1012" s="11"/>
      <c r="BZ1012" s="11"/>
      <c r="CA1012" s="11"/>
      <c r="CB1012" s="11"/>
      <c r="CC1012" s="11"/>
      <c r="CD1012" s="11"/>
      <c r="CE1012" s="11"/>
      <c r="CF1012" s="11"/>
      <c r="CG1012" s="11"/>
      <c r="CH1012" s="11"/>
      <c r="CI1012" s="11"/>
      <c r="CJ1012" s="11"/>
      <c r="CK1012" s="11"/>
      <c r="CL1012" s="11"/>
      <c r="CM1012" s="11"/>
      <c r="CN1012" s="351"/>
      <c r="CO1012" s="351"/>
      <c r="CP1012" s="351"/>
      <c r="CQ1012" s="351"/>
      <c r="CR1012" s="351"/>
      <c r="CS1012" s="351"/>
      <c r="CT1012" s="351"/>
      <c r="CU1012" s="351"/>
      <c r="CV1012" s="351"/>
      <c r="CW1012" s="351"/>
      <c r="CX1012" s="351"/>
      <c r="CY1012" s="351"/>
      <c r="CZ1012" s="351"/>
      <c r="DA1012" s="351"/>
      <c r="DB1012" s="351"/>
      <c r="DC1012" s="351"/>
      <c r="DD1012" s="351"/>
      <c r="DE1012" s="351"/>
      <c r="DF1012" s="351"/>
      <c r="DG1012" s="351"/>
      <c r="DH1012" s="351"/>
      <c r="DI1012" s="351"/>
      <c r="DJ1012" s="351"/>
      <c r="DK1012" s="351"/>
      <c r="DL1012" s="351"/>
      <c r="DM1012" s="351"/>
      <c r="DN1012" s="351"/>
      <c r="DQ1012" s="373">
        <f t="shared" ref="DQ1012" ca="1" si="3752">INDIRECT("'Metrics &amp; Attributes View'!"&amp;IF(ROW()-9=0, "", IF(13+ROW()/23-9&gt;26, CHAR(64+INT((ROW()-9-1)/26)),"")&amp;CHAR(65+MOD(13+ROW()/23-1, 26)))&amp;44)</f>
        <v>0</v>
      </c>
      <c r="DS1012" s="372"/>
      <c r="DT1012" s="374"/>
      <c r="DU1012" s="375"/>
      <c r="DV1012" s="375"/>
      <c r="DW1012" s="375"/>
      <c r="DX1012" s="375">
        <v>1</v>
      </c>
      <c r="DY1012" s="375">
        <f t="shared" si="3719"/>
        <v>0</v>
      </c>
      <c r="DZ1012" s="375">
        <f t="shared" si="3720"/>
        <v>0</v>
      </c>
      <c r="EA1012" s="375">
        <f t="shared" si="3721"/>
        <v>1</v>
      </c>
      <c r="EB1012" s="375">
        <f t="shared" si="3722"/>
        <v>0</v>
      </c>
      <c r="EC1012" s="375">
        <f t="shared" si="3723"/>
        <v>0</v>
      </c>
      <c r="ED1012" s="375">
        <f t="shared" si="3724"/>
        <v>1</v>
      </c>
      <c r="EE1012" s="375">
        <f t="shared" si="3725"/>
        <v>0</v>
      </c>
      <c r="EF1012" s="375">
        <f t="shared" si="3726"/>
        <v>0</v>
      </c>
      <c r="EG1012" s="375">
        <f t="shared" si="3727"/>
        <v>1</v>
      </c>
      <c r="EH1012" s="375">
        <f t="shared" si="3728"/>
        <v>0</v>
      </c>
      <c r="EI1012" s="375">
        <f t="shared" si="3729"/>
        <v>0</v>
      </c>
      <c r="EJ1012" s="375">
        <f t="shared" si="3730"/>
        <v>1</v>
      </c>
      <c r="EK1012" s="375">
        <f t="shared" si="3731"/>
        <v>0</v>
      </c>
      <c r="EL1012" s="375">
        <f t="shared" si="3732"/>
        <v>0</v>
      </c>
      <c r="EM1012" s="375">
        <f t="shared" si="3733"/>
        <v>1</v>
      </c>
      <c r="EN1012" s="375">
        <f t="shared" si="3734"/>
        <v>0</v>
      </c>
      <c r="EO1012" s="375">
        <f t="shared" si="3735"/>
        <v>0</v>
      </c>
      <c r="EP1012" s="375">
        <f t="shared" si="3736"/>
        <v>1</v>
      </c>
      <c r="EQ1012" s="375">
        <f t="shared" si="3737"/>
        <v>0</v>
      </c>
      <c r="ER1012" s="375">
        <f t="shared" si="3738"/>
        <v>0</v>
      </c>
      <c r="ES1012" s="375">
        <f t="shared" si="3739"/>
        <v>1</v>
      </c>
      <c r="ET1012" s="375">
        <f t="shared" si="3740"/>
        <v>0</v>
      </c>
      <c r="EU1012" s="375">
        <f t="shared" si="3741"/>
        <v>0</v>
      </c>
      <c r="EV1012" s="375">
        <f t="shared" si="3742"/>
        <v>1</v>
      </c>
      <c r="EW1012" s="375">
        <f t="shared" si="3743"/>
        <v>0</v>
      </c>
      <c r="EX1012" s="375">
        <f t="shared" si="3744"/>
        <v>0</v>
      </c>
      <c r="EY1012" s="375">
        <f t="shared" si="3745"/>
        <v>1</v>
      </c>
      <c r="EZ1012" s="375">
        <f t="shared" si="3746"/>
        <v>0</v>
      </c>
      <c r="FA1012" s="375">
        <f t="shared" si="3747"/>
        <v>0</v>
      </c>
      <c r="FB1012" s="375">
        <f t="shared" si="3748"/>
        <v>1</v>
      </c>
      <c r="FC1012" s="375">
        <f t="shared" si="3749"/>
        <v>0</v>
      </c>
      <c r="FD1012" s="375">
        <f t="shared" si="3750"/>
        <v>0</v>
      </c>
      <c r="FE1012" s="376"/>
      <c r="FF1012" s="372"/>
      <c r="FG1012" s="372"/>
      <c r="FH1012" s="372"/>
      <c r="FI1012" s="372"/>
      <c r="FJ1012" s="372"/>
      <c r="FK1012" s="372"/>
      <c r="FL1012" s="372"/>
      <c r="FM1012" s="372"/>
      <c r="FN1012" s="372"/>
      <c r="FO1012" s="372"/>
      <c r="FP1012" s="372"/>
      <c r="FQ1012" s="372"/>
      <c r="FR1012" s="372"/>
      <c r="FS1012" s="372"/>
      <c r="FT1012" s="372"/>
      <c r="FU1012" s="372"/>
      <c r="FV1012" s="372"/>
      <c r="FW1012" s="372"/>
      <c r="FX1012" s="372"/>
      <c r="FY1012" s="372"/>
      <c r="FZ1012" s="372"/>
      <c r="GA1012" s="372"/>
      <c r="GB1012" s="372"/>
      <c r="GC1012" s="372"/>
      <c r="GD1012" s="372"/>
      <c r="GE1012" s="372"/>
      <c r="GF1012" s="372"/>
      <c r="GG1012" s="372"/>
      <c r="GH1012" s="372"/>
      <c r="GI1012" s="372"/>
      <c r="GJ1012" s="372"/>
      <c r="GK1012" s="372"/>
      <c r="GL1012" s="372"/>
      <c r="GM1012" s="372"/>
      <c r="GN1012" s="372"/>
      <c r="GO1012" s="372"/>
      <c r="GP1012" s="372"/>
      <c r="GQ1012" s="372"/>
      <c r="GR1012" s="372"/>
      <c r="GS1012" s="372"/>
      <c r="GT1012" s="372"/>
      <c r="GU1012" s="372"/>
      <c r="GV1012" s="372"/>
      <c r="GW1012" s="372"/>
      <c r="GX1012" s="372"/>
      <c r="GY1012" s="372"/>
      <c r="GZ1012" s="372"/>
      <c r="HA1012" s="372"/>
      <c r="HB1012" s="372"/>
      <c r="HC1012" s="372"/>
    </row>
    <row r="1013" spans="1:211" s="373" customFormat="1" ht="15" customHeight="1" x14ac:dyDescent="0.2">
      <c r="A1013" s="366">
        <f>SWDATA!O998</f>
        <v>0</v>
      </c>
      <c r="B1013" s="366">
        <f>SWDATA!M998</f>
        <v>0</v>
      </c>
      <c r="C1013" s="351">
        <f>IF(AND(SWDATA!M998=1,SWDATA!Q998="promotions"),SWDATA!P998,0)</f>
        <v>0</v>
      </c>
      <c r="D1013" s="367">
        <f>ROW(SWDATA!M998)</f>
        <v>998</v>
      </c>
      <c r="E1013" s="368">
        <f t="shared" si="3680"/>
        <v>0</v>
      </c>
      <c r="F1013" s="369">
        <f t="shared" si="3515"/>
        <v>1</v>
      </c>
      <c r="G1013" s="366" t="str">
        <f t="shared" si="3516"/>
        <v/>
      </c>
      <c r="H1013" s="370"/>
      <c r="J1013" s="238">
        <f t="shared" si="3517"/>
        <v>0</v>
      </c>
      <c r="K1013" s="239" t="str">
        <f t="shared" si="3518"/>
        <v/>
      </c>
      <c r="L1013" s="342"/>
      <c r="M1013" s="345"/>
      <c r="N1013" s="340" t="str">
        <f>IF(LEN(SWDATA!F998)=0,"",N1012)</f>
        <v/>
      </c>
      <c r="O1013" s="296" t="str">
        <f>IF(LEN(SWDATA!G998)=0,"",O1012)</f>
        <v/>
      </c>
      <c r="P1013" s="297" t="str">
        <f>IF(LEN(SWDATA!C998)=0,"",SWDATA!C998)</f>
        <v/>
      </c>
      <c r="Q1013" s="312" t="str">
        <f t="shared" si="3519"/>
        <v/>
      </c>
      <c r="R1013" s="223" t="s">
        <v>261</v>
      </c>
      <c r="S1013" s="224"/>
      <c r="T1013" s="224"/>
      <c r="U1013" s="264" t="s">
        <v>598</v>
      </c>
      <c r="V1013" s="205" t="s">
        <v>221</v>
      </c>
      <c r="W1013" s="266">
        <f>IF(OR(Is_Loading,LEN($A1013)=0),"",SWDATA!P998)</f>
        <v>0</v>
      </c>
      <c r="X1013" s="267">
        <f>IF(OR(Is_Loading,LEN($A1013)=0),"",SWDATA!Q998)</f>
        <v>0</v>
      </c>
      <c r="Y1013" s="267">
        <f>IF(OR(Is_Loading,LEN($A1013)=0),"",SWDATA!R998)</f>
        <v>0</v>
      </c>
      <c r="Z1013" s="266" t="str">
        <f t="shared" si="3751"/>
        <v/>
      </c>
      <c r="AA1013" s="266">
        <f>IF(OR(Is_Loading,LEN($A1013)=0),"",SWDATA!T998)</f>
        <v>0</v>
      </c>
      <c r="AB1013" s="267">
        <f>IF(OR(Is_Loading,LEN($A1013)=0),"",SWDATA!U998)</f>
        <v>0</v>
      </c>
      <c r="AC1013" s="267">
        <f>IF(OR(Is_Loading,LEN($A1013)=0),"",SWDATA!V998)</f>
        <v>0</v>
      </c>
      <c r="AD1013" s="266" t="str">
        <f t="shared" si="3520"/>
        <v/>
      </c>
      <c r="AE1013" s="266">
        <f>IF(OR(Is_Loading,LEN($A1013)=0),"",SWDATA!X998)</f>
        <v>0</v>
      </c>
      <c r="AF1013" s="267">
        <f>IF(OR(Is_Loading,LEN($A1013)=0),"",SWDATA!Y998)</f>
        <v>0</v>
      </c>
      <c r="AG1013" s="267">
        <f>IF(OR(Is_Loading,LEN($A1013)=0),"",SWDATA!Z998)</f>
        <v>0</v>
      </c>
      <c r="AH1013" s="266" t="str">
        <f t="shared" si="3521"/>
        <v/>
      </c>
      <c r="AI1013" s="266">
        <f>IF(OR(Is_Loading,LEN($A1013)=0),"",SWDATA!AB998)</f>
        <v>0</v>
      </c>
      <c r="AJ1013" s="267">
        <f>IF(OR(Is_Loading,LEN($A1013)=0),"",SWDATA!AC998)</f>
        <v>0</v>
      </c>
      <c r="AK1013" s="267">
        <f>IF(OR(Is_Loading,LEN($A1013)=0),"",SWDATA!AD998)</f>
        <v>0</v>
      </c>
      <c r="AL1013" s="266" t="str">
        <f t="shared" si="3522"/>
        <v/>
      </c>
      <c r="AM1013" s="266">
        <f>IF(OR(Is_Loading,LEN($A1013)=0),"",SWDATA!AF998)</f>
        <v>0</v>
      </c>
      <c r="AN1013" s="267">
        <f>IF(OR(Is_Loading,LEN($A1013)=0),"",SWDATA!AG998)</f>
        <v>0</v>
      </c>
      <c r="AO1013" s="323">
        <f>IF(OR(Is_Loading,LEN($A1013)=0),"",SWDATA!AH998)</f>
        <v>0</v>
      </c>
      <c r="AP1013" s="320" t="str">
        <f t="shared" si="3523"/>
        <v/>
      </c>
      <c r="AQ1013" s="266">
        <f>IF(OR(Is_Loading,LEN($A1013)=0),"",SWDATA!AJ998)</f>
        <v>0</v>
      </c>
      <c r="AR1013" s="267">
        <f>IF(OR(Is_Loading,LEN($A1013)=0),"",SWDATA!AK998)</f>
        <v>0</v>
      </c>
      <c r="AS1013" s="267">
        <f>IF(OR(Is_Loading,LEN($A1013)=0),"",SWDATA!AL998)</f>
        <v>0</v>
      </c>
      <c r="AT1013" s="266" t="str">
        <f t="shared" si="3524"/>
        <v/>
      </c>
      <c r="AU1013" s="266">
        <f>IF(OR(Is_Loading,LEN($A1013)=0),"",SWDATA!AN998)</f>
        <v>0</v>
      </c>
      <c r="AV1013" s="267">
        <f>IF(OR(Is_Loading,LEN($A1013)=0),"",SWDATA!AO998)</f>
        <v>0</v>
      </c>
      <c r="AW1013" s="267">
        <f>IF(OR(Is_Loading,LEN($A1013)=0),"",SWDATA!AP998)</f>
        <v>0</v>
      </c>
      <c r="AX1013" s="266" t="str">
        <f t="shared" si="3525"/>
        <v/>
      </c>
      <c r="AY1013" s="266">
        <f>IF(OR(Is_Loading,LEN($A1013)=0),"",SWDATA!AR998)</f>
        <v>0</v>
      </c>
      <c r="AZ1013" s="267">
        <f>IF(OR(Is_Loading,LEN($A1013)=0),"",SWDATA!AS998)</f>
        <v>0</v>
      </c>
      <c r="BA1013" s="267">
        <f>IF(OR(Is_Loading,LEN($A1013)=0),"",SWDATA!AT998)</f>
        <v>0</v>
      </c>
      <c r="BB1013" s="266" t="str">
        <f t="shared" si="3526"/>
        <v/>
      </c>
      <c r="BC1013" s="266">
        <f>IF(OR(Is_Loading,LEN($A1013)=0),"",SWDATA!AV998)</f>
        <v>0</v>
      </c>
      <c r="BD1013" s="267">
        <f>IF(OR(Is_Loading,LEN($A1013)=0),"",SWDATA!AW998)</f>
        <v>0</v>
      </c>
      <c r="BE1013" s="323">
        <f>IF(OR(Is_Loading,LEN($A1013)=0),"",SWDATA!AX998)</f>
        <v>0</v>
      </c>
      <c r="BF1013" s="320" t="str">
        <f t="shared" si="3527"/>
        <v/>
      </c>
      <c r="BG1013" s="11"/>
      <c r="BH1013" s="11"/>
      <c r="BI1013" s="11"/>
      <c r="BJ1013" s="11"/>
      <c r="BK1013" s="11"/>
      <c r="BL1013" s="11"/>
      <c r="BM1013" s="11"/>
      <c r="BN1013" s="11"/>
      <c r="BO1013" s="11"/>
      <c r="BP1013" s="11"/>
      <c r="BQ1013" s="11"/>
      <c r="BR1013" s="11"/>
      <c r="BS1013" s="11"/>
      <c r="BT1013" s="11"/>
      <c r="BU1013" s="11"/>
      <c r="BV1013" s="11"/>
      <c r="BW1013" s="11"/>
      <c r="BX1013" s="11"/>
      <c r="BY1013" s="11"/>
      <c r="BZ1013" s="11"/>
      <c r="CA1013" s="11"/>
      <c r="CB1013" s="11"/>
      <c r="CC1013" s="11"/>
      <c r="CD1013" s="11"/>
      <c r="CE1013" s="11"/>
      <c r="CF1013" s="11"/>
      <c r="CG1013" s="11"/>
      <c r="CH1013" s="11"/>
      <c r="CI1013" s="11"/>
      <c r="CJ1013" s="11"/>
      <c r="CK1013" s="11"/>
      <c r="CL1013" s="11"/>
      <c r="CM1013" s="11"/>
      <c r="CN1013" s="351"/>
      <c r="CO1013" s="351"/>
      <c r="CP1013" s="351"/>
      <c r="CQ1013" s="351"/>
      <c r="CR1013" s="351"/>
      <c r="CS1013" s="351"/>
      <c r="CT1013" s="351"/>
      <c r="CU1013" s="351"/>
      <c r="CV1013" s="351"/>
      <c r="CW1013" s="351"/>
      <c r="CX1013" s="351"/>
      <c r="CY1013" s="351"/>
      <c r="CZ1013" s="351"/>
      <c r="DA1013" s="351"/>
      <c r="DB1013" s="351"/>
      <c r="DC1013" s="351"/>
      <c r="DD1013" s="351"/>
      <c r="DE1013" s="351"/>
      <c r="DF1013" s="351"/>
      <c r="DG1013" s="351"/>
      <c r="DH1013" s="351"/>
      <c r="DI1013" s="351"/>
      <c r="DJ1013" s="351"/>
      <c r="DK1013" s="351"/>
      <c r="DL1013" s="351"/>
      <c r="DM1013" s="351"/>
      <c r="DN1013" s="351"/>
      <c r="DS1013" s="372"/>
      <c r="DT1013" s="374"/>
      <c r="DU1013" s="375"/>
      <c r="DV1013" s="375"/>
      <c r="DW1013" s="375"/>
      <c r="DX1013" s="375">
        <v>1</v>
      </c>
      <c r="DY1013" s="375">
        <f t="shared" si="3719"/>
        <v>0</v>
      </c>
      <c r="DZ1013" s="375">
        <f t="shared" si="3720"/>
        <v>0</v>
      </c>
      <c r="EA1013" s="375">
        <f t="shared" si="3721"/>
        <v>1</v>
      </c>
      <c r="EB1013" s="375">
        <f t="shared" si="3722"/>
        <v>0</v>
      </c>
      <c r="EC1013" s="375">
        <f t="shared" si="3723"/>
        <v>0</v>
      </c>
      <c r="ED1013" s="375">
        <f t="shared" si="3724"/>
        <v>1</v>
      </c>
      <c r="EE1013" s="375">
        <f t="shared" si="3725"/>
        <v>0</v>
      </c>
      <c r="EF1013" s="375">
        <f t="shared" si="3726"/>
        <v>0</v>
      </c>
      <c r="EG1013" s="375">
        <f t="shared" si="3727"/>
        <v>1</v>
      </c>
      <c r="EH1013" s="375">
        <f t="shared" si="3728"/>
        <v>0</v>
      </c>
      <c r="EI1013" s="375">
        <f t="shared" si="3729"/>
        <v>0</v>
      </c>
      <c r="EJ1013" s="375">
        <f t="shared" si="3730"/>
        <v>1</v>
      </c>
      <c r="EK1013" s="375">
        <f t="shared" si="3731"/>
        <v>0</v>
      </c>
      <c r="EL1013" s="375">
        <f t="shared" si="3732"/>
        <v>0</v>
      </c>
      <c r="EM1013" s="375">
        <f t="shared" si="3733"/>
        <v>1</v>
      </c>
      <c r="EN1013" s="375">
        <f t="shared" si="3734"/>
        <v>0</v>
      </c>
      <c r="EO1013" s="375">
        <f t="shared" si="3735"/>
        <v>0</v>
      </c>
      <c r="EP1013" s="375">
        <f t="shared" si="3736"/>
        <v>1</v>
      </c>
      <c r="EQ1013" s="375">
        <f t="shared" si="3737"/>
        <v>0</v>
      </c>
      <c r="ER1013" s="375">
        <f t="shared" si="3738"/>
        <v>0</v>
      </c>
      <c r="ES1013" s="375">
        <f t="shared" si="3739"/>
        <v>1</v>
      </c>
      <c r="ET1013" s="375">
        <f t="shared" si="3740"/>
        <v>0</v>
      </c>
      <c r="EU1013" s="375">
        <f t="shared" si="3741"/>
        <v>0</v>
      </c>
      <c r="EV1013" s="375">
        <f t="shared" si="3742"/>
        <v>1</v>
      </c>
      <c r="EW1013" s="375">
        <f t="shared" si="3743"/>
        <v>0</v>
      </c>
      <c r="EX1013" s="375">
        <f t="shared" si="3744"/>
        <v>0</v>
      </c>
      <c r="EY1013" s="375">
        <f t="shared" si="3745"/>
        <v>1</v>
      </c>
      <c r="EZ1013" s="375">
        <f t="shared" si="3746"/>
        <v>0</v>
      </c>
      <c r="FA1013" s="375">
        <f t="shared" si="3747"/>
        <v>0</v>
      </c>
      <c r="FB1013" s="375">
        <f t="shared" si="3748"/>
        <v>1</v>
      </c>
      <c r="FC1013" s="375">
        <f t="shared" si="3749"/>
        <v>0</v>
      </c>
      <c r="FD1013" s="375">
        <f t="shared" si="3750"/>
        <v>0</v>
      </c>
      <c r="FE1013" s="376"/>
      <c r="FF1013" s="372"/>
      <c r="FG1013" s="372"/>
      <c r="FH1013" s="372"/>
      <c r="FI1013" s="372"/>
      <c r="FJ1013" s="372"/>
      <c r="FK1013" s="372"/>
      <c r="FL1013" s="372"/>
      <c r="FM1013" s="372"/>
      <c r="FN1013" s="372"/>
      <c r="FO1013" s="372"/>
      <c r="FP1013" s="372"/>
      <c r="FQ1013" s="372"/>
      <c r="FR1013" s="372"/>
      <c r="FS1013" s="372"/>
      <c r="FT1013" s="372"/>
      <c r="FU1013" s="372"/>
      <c r="FV1013" s="372"/>
      <c r="FW1013" s="372"/>
      <c r="FX1013" s="372"/>
      <c r="FY1013" s="372"/>
      <c r="FZ1013" s="372"/>
      <c r="GA1013" s="372"/>
      <c r="GB1013" s="372"/>
      <c r="GC1013" s="372"/>
      <c r="GD1013" s="372"/>
      <c r="GE1013" s="372"/>
      <c r="GF1013" s="372"/>
      <c r="GG1013" s="372"/>
      <c r="GH1013" s="372"/>
      <c r="GI1013" s="372"/>
      <c r="GJ1013" s="372"/>
      <c r="GK1013" s="372"/>
      <c r="GL1013" s="372"/>
      <c r="GM1013" s="372"/>
      <c r="GN1013" s="372"/>
      <c r="GO1013" s="372"/>
      <c r="GP1013" s="372"/>
      <c r="GQ1013" s="372"/>
      <c r="GR1013" s="372"/>
      <c r="GS1013" s="372"/>
      <c r="GT1013" s="372"/>
      <c r="GU1013" s="372"/>
      <c r="GV1013" s="372"/>
      <c r="GW1013" s="372"/>
      <c r="GX1013" s="372"/>
      <c r="GY1013" s="372"/>
      <c r="GZ1013" s="372"/>
      <c r="HA1013" s="372"/>
      <c r="HB1013" s="372"/>
      <c r="HC1013" s="372"/>
    </row>
    <row r="1014" spans="1:211" s="373" customFormat="1" ht="15" customHeight="1" x14ac:dyDescent="0.2">
      <c r="A1014" s="366">
        <f>SWDATA!O999</f>
        <v>0</v>
      </c>
      <c r="B1014" s="366">
        <f>SWDATA!M999</f>
        <v>0</v>
      </c>
      <c r="C1014" s="351">
        <f>IF(AND(SWDATA!M999=1,SWDATA!Q999="promotions"),SWDATA!P999,0)</f>
        <v>0</v>
      </c>
      <c r="D1014" s="367">
        <f>ROW(SWDATA!M999)</f>
        <v>999</v>
      </c>
      <c r="E1014" s="368">
        <f t="shared" si="3680"/>
        <v>0</v>
      </c>
      <c r="F1014" s="369">
        <f t="shared" si="3515"/>
        <v>1</v>
      </c>
      <c r="G1014" s="366" t="str">
        <f t="shared" si="3516"/>
        <v/>
      </c>
      <c r="H1014" s="370"/>
      <c r="J1014" s="238">
        <f t="shared" si="3517"/>
        <v>0</v>
      </c>
      <c r="K1014" s="239" t="str">
        <f t="shared" si="3518"/>
        <v/>
      </c>
      <c r="L1014" s="342"/>
      <c r="M1014" s="345"/>
      <c r="N1014" s="340" t="str">
        <f>IF(LEN(SWDATA!F999)=0,"",N1013)</f>
        <v/>
      </c>
      <c r="O1014" s="296" t="str">
        <f>IF(LEN(SWDATA!G999)=0,"",O1013)</f>
        <v/>
      </c>
      <c r="P1014" s="297" t="str">
        <f>IF(LEN(SWDATA!C999)=0,"",SWDATA!C999)</f>
        <v/>
      </c>
      <c r="Q1014" s="312" t="str">
        <f t="shared" si="3519"/>
        <v/>
      </c>
      <c r="R1014" s="223" t="s">
        <v>261</v>
      </c>
      <c r="S1014" s="224"/>
      <c r="T1014" s="224"/>
      <c r="U1014" s="264" t="s">
        <v>628</v>
      </c>
      <c r="V1014" s="205" t="s">
        <v>221</v>
      </c>
      <c r="W1014" s="266">
        <f>IF(OR(Is_Loading,LEN($A1014)=0),"",SWDATA!P999)</f>
        <v>0</v>
      </c>
      <c r="X1014" s="267">
        <f>IF(OR(Is_Loading,LEN($A1014)=0),"",SWDATA!Q999)</f>
        <v>0</v>
      </c>
      <c r="Y1014" s="267">
        <f>IF(OR(Is_Loading,LEN($A1014)=0),"",SWDATA!R999)</f>
        <v>0</v>
      </c>
      <c r="Z1014" s="266" t="str">
        <f t="shared" si="3751"/>
        <v/>
      </c>
      <c r="AA1014" s="266">
        <f>IF(OR(Is_Loading,LEN($A1014)=0),"",SWDATA!T999)</f>
        <v>0</v>
      </c>
      <c r="AB1014" s="267">
        <f>IF(OR(Is_Loading,LEN($A1014)=0),"",SWDATA!U999)</f>
        <v>0</v>
      </c>
      <c r="AC1014" s="267">
        <f>IF(OR(Is_Loading,LEN($A1014)=0),"",SWDATA!V999)</f>
        <v>0</v>
      </c>
      <c r="AD1014" s="266" t="str">
        <f t="shared" si="3520"/>
        <v/>
      </c>
      <c r="AE1014" s="266">
        <f>IF(OR(Is_Loading,LEN($A1014)=0),"",SWDATA!X999)</f>
        <v>0</v>
      </c>
      <c r="AF1014" s="267">
        <f>IF(OR(Is_Loading,LEN($A1014)=0),"",SWDATA!Y999)</f>
        <v>0</v>
      </c>
      <c r="AG1014" s="267">
        <f>IF(OR(Is_Loading,LEN($A1014)=0),"",SWDATA!Z999)</f>
        <v>0</v>
      </c>
      <c r="AH1014" s="266" t="str">
        <f t="shared" si="3521"/>
        <v/>
      </c>
      <c r="AI1014" s="266">
        <f>IF(OR(Is_Loading,LEN($A1014)=0),"",SWDATA!AB999)</f>
        <v>0</v>
      </c>
      <c r="AJ1014" s="267">
        <f>IF(OR(Is_Loading,LEN($A1014)=0),"",SWDATA!AC999)</f>
        <v>0</v>
      </c>
      <c r="AK1014" s="267">
        <f>IF(OR(Is_Loading,LEN($A1014)=0),"",SWDATA!AD999)</f>
        <v>0</v>
      </c>
      <c r="AL1014" s="266" t="str">
        <f t="shared" si="3522"/>
        <v/>
      </c>
      <c r="AM1014" s="266">
        <f>IF(OR(Is_Loading,LEN($A1014)=0),"",SWDATA!AF999)</f>
        <v>0</v>
      </c>
      <c r="AN1014" s="267">
        <f>IF(OR(Is_Loading,LEN($A1014)=0),"",SWDATA!AG999)</f>
        <v>0</v>
      </c>
      <c r="AO1014" s="323">
        <f>IF(OR(Is_Loading,LEN($A1014)=0),"",SWDATA!AH999)</f>
        <v>0</v>
      </c>
      <c r="AP1014" s="320" t="str">
        <f t="shared" si="3523"/>
        <v/>
      </c>
      <c r="AQ1014" s="266">
        <f>IF(OR(Is_Loading,LEN($A1014)=0),"",SWDATA!AJ999)</f>
        <v>0</v>
      </c>
      <c r="AR1014" s="267">
        <f>IF(OR(Is_Loading,LEN($A1014)=0),"",SWDATA!AK999)</f>
        <v>0</v>
      </c>
      <c r="AS1014" s="267">
        <f>IF(OR(Is_Loading,LEN($A1014)=0),"",SWDATA!AL999)</f>
        <v>0</v>
      </c>
      <c r="AT1014" s="266" t="str">
        <f t="shared" si="3524"/>
        <v/>
      </c>
      <c r="AU1014" s="266">
        <f>IF(OR(Is_Loading,LEN($A1014)=0),"",SWDATA!AN999)</f>
        <v>0</v>
      </c>
      <c r="AV1014" s="267">
        <f>IF(OR(Is_Loading,LEN($A1014)=0),"",SWDATA!AO999)</f>
        <v>0</v>
      </c>
      <c r="AW1014" s="267">
        <f>IF(OR(Is_Loading,LEN($A1014)=0),"",SWDATA!AP999)</f>
        <v>0</v>
      </c>
      <c r="AX1014" s="266" t="str">
        <f t="shared" si="3525"/>
        <v/>
      </c>
      <c r="AY1014" s="266">
        <f>IF(OR(Is_Loading,LEN($A1014)=0),"",SWDATA!AR999)</f>
        <v>0</v>
      </c>
      <c r="AZ1014" s="267">
        <f>IF(OR(Is_Loading,LEN($A1014)=0),"",SWDATA!AS999)</f>
        <v>0</v>
      </c>
      <c r="BA1014" s="267">
        <f>IF(OR(Is_Loading,LEN($A1014)=0),"",SWDATA!AT999)</f>
        <v>0</v>
      </c>
      <c r="BB1014" s="266" t="str">
        <f t="shared" si="3526"/>
        <v/>
      </c>
      <c r="BC1014" s="266">
        <f>IF(OR(Is_Loading,LEN($A1014)=0),"",SWDATA!AV999)</f>
        <v>0</v>
      </c>
      <c r="BD1014" s="267">
        <f>IF(OR(Is_Loading,LEN($A1014)=0),"",SWDATA!AW999)</f>
        <v>0</v>
      </c>
      <c r="BE1014" s="323">
        <f>IF(OR(Is_Loading,LEN($A1014)=0),"",SWDATA!AX999)</f>
        <v>0</v>
      </c>
      <c r="BF1014" s="320" t="str">
        <f t="shared" si="3527"/>
        <v/>
      </c>
      <c r="BG1014" s="11"/>
      <c r="BH1014" s="11"/>
      <c r="BI1014" s="11"/>
      <c r="BJ1014" s="11"/>
      <c r="BK1014" s="11"/>
      <c r="BL1014" s="11"/>
      <c r="BM1014" s="11"/>
      <c r="BN1014" s="11"/>
      <c r="BO1014" s="11"/>
      <c r="BP1014" s="11"/>
      <c r="BQ1014" s="11"/>
      <c r="BR1014" s="11"/>
      <c r="BS1014" s="11"/>
      <c r="BT1014" s="11"/>
      <c r="BU1014" s="11"/>
      <c r="BV1014" s="11"/>
      <c r="BW1014" s="11"/>
      <c r="BX1014" s="11"/>
      <c r="BY1014" s="11"/>
      <c r="BZ1014" s="11"/>
      <c r="CA1014" s="11"/>
      <c r="CB1014" s="11"/>
      <c r="CC1014" s="11"/>
      <c r="CD1014" s="11"/>
      <c r="CE1014" s="11"/>
      <c r="CF1014" s="11"/>
      <c r="CG1014" s="11"/>
      <c r="CH1014" s="11"/>
      <c r="CI1014" s="11"/>
      <c r="CJ1014" s="11"/>
      <c r="CK1014" s="11"/>
      <c r="CL1014" s="11"/>
      <c r="CM1014" s="11"/>
      <c r="CN1014" s="351"/>
      <c r="CO1014" s="351"/>
      <c r="CP1014" s="351"/>
      <c r="CQ1014" s="351"/>
      <c r="CR1014" s="351"/>
      <c r="CS1014" s="351"/>
      <c r="CT1014" s="351"/>
      <c r="CU1014" s="351"/>
      <c r="CV1014" s="351"/>
      <c r="CW1014" s="351"/>
      <c r="CX1014" s="351"/>
      <c r="CY1014" s="351"/>
      <c r="CZ1014" s="351"/>
      <c r="DA1014" s="351"/>
      <c r="DB1014" s="351"/>
      <c r="DC1014" s="351"/>
      <c r="DD1014" s="351"/>
      <c r="DE1014" s="351"/>
      <c r="DF1014" s="351"/>
      <c r="DG1014" s="351"/>
      <c r="DH1014" s="351"/>
      <c r="DI1014" s="351"/>
      <c r="DJ1014" s="351"/>
      <c r="DK1014" s="351"/>
      <c r="DL1014" s="351"/>
      <c r="DM1014" s="351"/>
      <c r="DN1014" s="351"/>
      <c r="DS1014" s="372"/>
      <c r="DT1014" s="374"/>
      <c r="DU1014" s="375"/>
      <c r="DV1014" s="375"/>
      <c r="DW1014" s="375"/>
      <c r="DX1014" s="375">
        <v>1</v>
      </c>
      <c r="DY1014" s="375">
        <f t="shared" si="3719"/>
        <v>0</v>
      </c>
      <c r="DZ1014" s="375">
        <f t="shared" si="3720"/>
        <v>0</v>
      </c>
      <c r="EA1014" s="375">
        <f t="shared" si="3721"/>
        <v>1</v>
      </c>
      <c r="EB1014" s="375">
        <f t="shared" si="3722"/>
        <v>0</v>
      </c>
      <c r="EC1014" s="375">
        <f t="shared" si="3723"/>
        <v>0</v>
      </c>
      <c r="ED1014" s="375">
        <f t="shared" si="3724"/>
        <v>1</v>
      </c>
      <c r="EE1014" s="375">
        <f t="shared" si="3725"/>
        <v>0</v>
      </c>
      <c r="EF1014" s="375">
        <f t="shared" si="3726"/>
        <v>0</v>
      </c>
      <c r="EG1014" s="375">
        <f t="shared" si="3727"/>
        <v>1</v>
      </c>
      <c r="EH1014" s="375">
        <f t="shared" si="3728"/>
        <v>0</v>
      </c>
      <c r="EI1014" s="375">
        <f t="shared" si="3729"/>
        <v>0</v>
      </c>
      <c r="EJ1014" s="375">
        <f t="shared" si="3730"/>
        <v>1</v>
      </c>
      <c r="EK1014" s="375">
        <f t="shared" si="3731"/>
        <v>0</v>
      </c>
      <c r="EL1014" s="375">
        <f t="shared" si="3732"/>
        <v>0</v>
      </c>
      <c r="EM1014" s="375">
        <f t="shared" si="3733"/>
        <v>1</v>
      </c>
      <c r="EN1014" s="375">
        <f t="shared" si="3734"/>
        <v>0</v>
      </c>
      <c r="EO1014" s="375">
        <f t="shared" si="3735"/>
        <v>0</v>
      </c>
      <c r="EP1014" s="375">
        <f t="shared" si="3736"/>
        <v>1</v>
      </c>
      <c r="EQ1014" s="375">
        <f t="shared" si="3737"/>
        <v>0</v>
      </c>
      <c r="ER1014" s="375">
        <f t="shared" si="3738"/>
        <v>0</v>
      </c>
      <c r="ES1014" s="375">
        <f t="shared" si="3739"/>
        <v>1</v>
      </c>
      <c r="ET1014" s="375">
        <f t="shared" si="3740"/>
        <v>0</v>
      </c>
      <c r="EU1014" s="375">
        <f t="shared" si="3741"/>
        <v>0</v>
      </c>
      <c r="EV1014" s="375">
        <f t="shared" si="3742"/>
        <v>1</v>
      </c>
      <c r="EW1014" s="375">
        <f t="shared" si="3743"/>
        <v>0</v>
      </c>
      <c r="EX1014" s="375">
        <f t="shared" si="3744"/>
        <v>0</v>
      </c>
      <c r="EY1014" s="375">
        <f t="shared" si="3745"/>
        <v>1</v>
      </c>
      <c r="EZ1014" s="375">
        <f t="shared" si="3746"/>
        <v>0</v>
      </c>
      <c r="FA1014" s="375">
        <f t="shared" si="3747"/>
        <v>0</v>
      </c>
      <c r="FB1014" s="375">
        <f t="shared" si="3748"/>
        <v>1</v>
      </c>
      <c r="FC1014" s="375">
        <f t="shared" si="3749"/>
        <v>0</v>
      </c>
      <c r="FD1014" s="375">
        <f t="shared" si="3750"/>
        <v>0</v>
      </c>
      <c r="FE1014" s="376"/>
      <c r="FF1014" s="372"/>
      <c r="FG1014" s="372"/>
      <c r="FH1014" s="372"/>
      <c r="FI1014" s="372"/>
      <c r="FJ1014" s="372"/>
      <c r="FK1014" s="372"/>
      <c r="FL1014" s="372"/>
      <c r="FM1014" s="372"/>
      <c r="FN1014" s="372"/>
      <c r="FO1014" s="372"/>
      <c r="FP1014" s="372"/>
      <c r="FQ1014" s="372"/>
      <c r="FR1014" s="372"/>
      <c r="FS1014" s="372"/>
      <c r="FT1014" s="372"/>
      <c r="FU1014" s="372"/>
      <c r="FV1014" s="372"/>
      <c r="FW1014" s="372"/>
      <c r="FX1014" s="372"/>
      <c r="FY1014" s="372"/>
      <c r="FZ1014" s="372"/>
      <c r="GA1014" s="372"/>
      <c r="GB1014" s="372"/>
      <c r="GC1014" s="372"/>
      <c r="GD1014" s="372"/>
      <c r="GE1014" s="372"/>
      <c r="GF1014" s="372"/>
      <c r="GG1014" s="372"/>
      <c r="GH1014" s="372"/>
      <c r="GI1014" s="372"/>
      <c r="GJ1014" s="372"/>
      <c r="GK1014" s="372"/>
      <c r="GL1014" s="372"/>
      <c r="GM1014" s="372"/>
      <c r="GN1014" s="372"/>
      <c r="GO1014" s="372"/>
      <c r="GP1014" s="372"/>
      <c r="GQ1014" s="372"/>
      <c r="GR1014" s="372"/>
      <c r="GS1014" s="372"/>
      <c r="GT1014" s="372"/>
      <c r="GU1014" s="372"/>
      <c r="GV1014" s="372"/>
      <c r="GW1014" s="372"/>
      <c r="GX1014" s="372"/>
      <c r="GY1014" s="372"/>
      <c r="GZ1014" s="372"/>
      <c r="HA1014" s="372"/>
      <c r="HB1014" s="372"/>
      <c r="HC1014" s="372"/>
    </row>
    <row r="1015" spans="1:211" s="373" customFormat="1" ht="15" customHeight="1" x14ac:dyDescent="0.2">
      <c r="A1015" s="366">
        <f>SWDATA!O1000</f>
        <v>0</v>
      </c>
      <c r="B1015" s="366">
        <f>SWDATA!M1000</f>
        <v>0</v>
      </c>
      <c r="C1015" s="351">
        <f>IF(AND(SWDATA!M1000=1,SWDATA!Q1000="promotions"),SWDATA!P1000,0)</f>
        <v>0</v>
      </c>
      <c r="D1015" s="367">
        <f>ROW(SWDATA!M1000)</f>
        <v>1000</v>
      </c>
      <c r="E1015" s="368">
        <f t="shared" si="3680"/>
        <v>0</v>
      </c>
      <c r="F1015" s="369">
        <f t="shared" si="3515"/>
        <v>1</v>
      </c>
      <c r="G1015" s="366" t="str">
        <f t="shared" si="3516"/>
        <v/>
      </c>
      <c r="H1015" s="370"/>
      <c r="J1015" s="238">
        <f t="shared" si="3517"/>
        <v>0</v>
      </c>
      <c r="K1015" s="239" t="str">
        <f t="shared" si="3518"/>
        <v/>
      </c>
      <c r="L1015" s="342"/>
      <c r="M1015" s="345"/>
      <c r="N1015" s="340" t="str">
        <f>IF(LEN(SWDATA!F1000)=0,"",N1014)</f>
        <v/>
      </c>
      <c r="O1015" s="296" t="str">
        <f>IF(LEN(SWDATA!G1000)=0,"",O1014)</f>
        <v/>
      </c>
      <c r="P1015" s="297" t="str">
        <f>IF(LEN(SWDATA!C1000)=0,"",SWDATA!C1000)</f>
        <v/>
      </c>
      <c r="Q1015" s="312" t="str">
        <f t="shared" si="3519"/>
        <v/>
      </c>
      <c r="R1015" s="223" t="s">
        <v>261</v>
      </c>
      <c r="S1015" s="224"/>
      <c r="T1015" s="224"/>
      <c r="U1015" s="264" t="s">
        <v>596</v>
      </c>
      <c r="V1015" s="205" t="s">
        <v>221</v>
      </c>
      <c r="W1015" s="266">
        <f>IF(OR(Is_Loading,LEN($A1015)=0),"",SWDATA!P1000)</f>
        <v>0</v>
      </c>
      <c r="X1015" s="267">
        <f>IF(OR(Is_Loading,LEN($A1015)=0),"",SWDATA!Q1000)</f>
        <v>0</v>
      </c>
      <c r="Y1015" s="267">
        <f>IF(OR(Is_Loading,LEN($A1015)=0),"",SWDATA!R1000)</f>
        <v>0</v>
      </c>
      <c r="Z1015" s="266" t="str">
        <f t="shared" si="3751"/>
        <v/>
      </c>
      <c r="AA1015" s="266">
        <f>IF(OR(Is_Loading,LEN($A1015)=0),"",SWDATA!T1000)</f>
        <v>0</v>
      </c>
      <c r="AB1015" s="267">
        <f>IF(OR(Is_Loading,LEN($A1015)=0),"",SWDATA!U1000)</f>
        <v>0</v>
      </c>
      <c r="AC1015" s="267">
        <f>IF(OR(Is_Loading,LEN($A1015)=0),"",SWDATA!V1000)</f>
        <v>0</v>
      </c>
      <c r="AD1015" s="266" t="str">
        <f t="shared" si="3520"/>
        <v/>
      </c>
      <c r="AE1015" s="266">
        <f>IF(OR(Is_Loading,LEN($A1015)=0),"",SWDATA!X1000)</f>
        <v>0</v>
      </c>
      <c r="AF1015" s="267">
        <f>IF(OR(Is_Loading,LEN($A1015)=0),"",SWDATA!Y1000)</f>
        <v>0</v>
      </c>
      <c r="AG1015" s="267">
        <f>IF(OR(Is_Loading,LEN($A1015)=0),"",SWDATA!Z1000)</f>
        <v>0</v>
      </c>
      <c r="AH1015" s="266" t="str">
        <f t="shared" si="3521"/>
        <v/>
      </c>
      <c r="AI1015" s="266">
        <f>IF(OR(Is_Loading,LEN($A1015)=0),"",SWDATA!AB1000)</f>
        <v>0</v>
      </c>
      <c r="AJ1015" s="267">
        <f>IF(OR(Is_Loading,LEN($A1015)=0),"",SWDATA!AC1000)</f>
        <v>0</v>
      </c>
      <c r="AK1015" s="267">
        <f>IF(OR(Is_Loading,LEN($A1015)=0),"",SWDATA!AD1000)</f>
        <v>0</v>
      </c>
      <c r="AL1015" s="266" t="str">
        <f t="shared" si="3522"/>
        <v/>
      </c>
      <c r="AM1015" s="266">
        <f>IF(OR(Is_Loading,LEN($A1015)=0),"",SWDATA!AF1000)</f>
        <v>0</v>
      </c>
      <c r="AN1015" s="267">
        <f>IF(OR(Is_Loading,LEN($A1015)=0),"",SWDATA!AG1000)</f>
        <v>0</v>
      </c>
      <c r="AO1015" s="323">
        <f>IF(OR(Is_Loading,LEN($A1015)=0),"",SWDATA!AH1000)</f>
        <v>0</v>
      </c>
      <c r="AP1015" s="320" t="str">
        <f t="shared" si="3523"/>
        <v/>
      </c>
      <c r="AQ1015" s="266">
        <f>IF(OR(Is_Loading,LEN($A1015)=0),"",SWDATA!AJ1000)</f>
        <v>0</v>
      </c>
      <c r="AR1015" s="267">
        <f>IF(OR(Is_Loading,LEN($A1015)=0),"",SWDATA!AK1000)</f>
        <v>0</v>
      </c>
      <c r="AS1015" s="267">
        <f>IF(OR(Is_Loading,LEN($A1015)=0),"",SWDATA!AL1000)</f>
        <v>0</v>
      </c>
      <c r="AT1015" s="266" t="str">
        <f t="shared" si="3524"/>
        <v/>
      </c>
      <c r="AU1015" s="266">
        <f>IF(OR(Is_Loading,LEN($A1015)=0),"",SWDATA!AN1000)</f>
        <v>0</v>
      </c>
      <c r="AV1015" s="267">
        <f>IF(OR(Is_Loading,LEN($A1015)=0),"",SWDATA!AO1000)</f>
        <v>0</v>
      </c>
      <c r="AW1015" s="267">
        <f>IF(OR(Is_Loading,LEN($A1015)=0),"",SWDATA!AP1000)</f>
        <v>0</v>
      </c>
      <c r="AX1015" s="266" t="str">
        <f t="shared" si="3525"/>
        <v/>
      </c>
      <c r="AY1015" s="266">
        <f>IF(OR(Is_Loading,LEN($A1015)=0),"",SWDATA!AR1000)</f>
        <v>0</v>
      </c>
      <c r="AZ1015" s="267">
        <f>IF(OR(Is_Loading,LEN($A1015)=0),"",SWDATA!AS1000)</f>
        <v>0</v>
      </c>
      <c r="BA1015" s="267">
        <f>IF(OR(Is_Loading,LEN($A1015)=0),"",SWDATA!AT1000)</f>
        <v>0</v>
      </c>
      <c r="BB1015" s="266" t="str">
        <f t="shared" si="3526"/>
        <v/>
      </c>
      <c r="BC1015" s="266">
        <f>IF(OR(Is_Loading,LEN($A1015)=0),"",SWDATA!AV1000)</f>
        <v>0</v>
      </c>
      <c r="BD1015" s="267">
        <f>IF(OR(Is_Loading,LEN($A1015)=0),"",SWDATA!AW1000)</f>
        <v>0</v>
      </c>
      <c r="BE1015" s="323">
        <f>IF(OR(Is_Loading,LEN($A1015)=0),"",SWDATA!AX1000)</f>
        <v>0</v>
      </c>
      <c r="BF1015" s="320" t="str">
        <f t="shared" si="3527"/>
        <v/>
      </c>
      <c r="BG1015" s="11"/>
      <c r="BH1015" s="11"/>
      <c r="BI1015" s="11"/>
      <c r="BJ1015" s="11"/>
      <c r="BK1015" s="11"/>
      <c r="BL1015" s="11"/>
      <c r="BM1015" s="11"/>
      <c r="BN1015" s="11"/>
      <c r="BO1015" s="11"/>
      <c r="BP1015" s="11"/>
      <c r="BQ1015" s="11"/>
      <c r="BR1015" s="11"/>
      <c r="BS1015" s="11"/>
      <c r="BT1015" s="11"/>
      <c r="BU1015" s="11"/>
      <c r="BV1015" s="11"/>
      <c r="BW1015" s="11"/>
      <c r="BX1015" s="11"/>
      <c r="BY1015" s="11"/>
      <c r="BZ1015" s="11"/>
      <c r="CA1015" s="11"/>
      <c r="CB1015" s="11"/>
      <c r="CC1015" s="11"/>
      <c r="CD1015" s="11"/>
      <c r="CE1015" s="11"/>
      <c r="CF1015" s="11"/>
      <c r="CG1015" s="11"/>
      <c r="CH1015" s="11"/>
      <c r="CI1015" s="11"/>
      <c r="CJ1015" s="11"/>
      <c r="CK1015" s="11"/>
      <c r="CL1015" s="11"/>
      <c r="CM1015" s="11"/>
      <c r="CN1015" s="351"/>
      <c r="CO1015" s="351"/>
      <c r="CP1015" s="351"/>
      <c r="CQ1015" s="351"/>
      <c r="CR1015" s="351"/>
      <c r="CS1015" s="351"/>
      <c r="CT1015" s="351"/>
      <c r="CU1015" s="351"/>
      <c r="CV1015" s="351"/>
      <c r="CW1015" s="351"/>
      <c r="CX1015" s="351"/>
      <c r="CY1015" s="351"/>
      <c r="CZ1015" s="351"/>
      <c r="DA1015" s="351"/>
      <c r="DB1015" s="351"/>
      <c r="DC1015" s="351"/>
      <c r="DD1015" s="351"/>
      <c r="DE1015" s="351"/>
      <c r="DF1015" s="351"/>
      <c r="DG1015" s="351"/>
      <c r="DH1015" s="351"/>
      <c r="DI1015" s="351"/>
      <c r="DJ1015" s="351"/>
      <c r="DK1015" s="351"/>
      <c r="DL1015" s="351"/>
      <c r="DM1015" s="351"/>
      <c r="DN1015" s="351"/>
      <c r="DS1015" s="372"/>
      <c r="DT1015" s="374"/>
      <c r="DU1015" s="375"/>
      <c r="DV1015" s="375"/>
      <c r="DW1015" s="375"/>
      <c r="DX1015" s="375">
        <v>1</v>
      </c>
      <c r="DY1015" s="375">
        <f t="shared" si="3719"/>
        <v>0</v>
      </c>
      <c r="DZ1015" s="375">
        <f t="shared" si="3720"/>
        <v>0</v>
      </c>
      <c r="EA1015" s="375">
        <f t="shared" si="3721"/>
        <v>1</v>
      </c>
      <c r="EB1015" s="375">
        <f t="shared" si="3722"/>
        <v>0</v>
      </c>
      <c r="EC1015" s="375">
        <f t="shared" si="3723"/>
        <v>0</v>
      </c>
      <c r="ED1015" s="375">
        <f t="shared" si="3724"/>
        <v>1</v>
      </c>
      <c r="EE1015" s="375">
        <f t="shared" si="3725"/>
        <v>0</v>
      </c>
      <c r="EF1015" s="375">
        <f t="shared" si="3726"/>
        <v>0</v>
      </c>
      <c r="EG1015" s="375">
        <f t="shared" si="3727"/>
        <v>1</v>
      </c>
      <c r="EH1015" s="375">
        <f t="shared" si="3728"/>
        <v>0</v>
      </c>
      <c r="EI1015" s="375">
        <f t="shared" si="3729"/>
        <v>0</v>
      </c>
      <c r="EJ1015" s="375">
        <f t="shared" si="3730"/>
        <v>1</v>
      </c>
      <c r="EK1015" s="375">
        <f t="shared" si="3731"/>
        <v>0</v>
      </c>
      <c r="EL1015" s="375">
        <f t="shared" si="3732"/>
        <v>0</v>
      </c>
      <c r="EM1015" s="375">
        <f t="shared" si="3733"/>
        <v>1</v>
      </c>
      <c r="EN1015" s="375">
        <f t="shared" si="3734"/>
        <v>0</v>
      </c>
      <c r="EO1015" s="375">
        <f t="shared" si="3735"/>
        <v>0</v>
      </c>
      <c r="EP1015" s="375">
        <f t="shared" si="3736"/>
        <v>1</v>
      </c>
      <c r="EQ1015" s="375">
        <f t="shared" si="3737"/>
        <v>0</v>
      </c>
      <c r="ER1015" s="375">
        <f t="shared" si="3738"/>
        <v>0</v>
      </c>
      <c r="ES1015" s="375">
        <f t="shared" si="3739"/>
        <v>1</v>
      </c>
      <c r="ET1015" s="375">
        <f t="shared" si="3740"/>
        <v>0</v>
      </c>
      <c r="EU1015" s="375">
        <f t="shared" si="3741"/>
        <v>0</v>
      </c>
      <c r="EV1015" s="375">
        <f t="shared" si="3742"/>
        <v>1</v>
      </c>
      <c r="EW1015" s="375">
        <f t="shared" si="3743"/>
        <v>0</v>
      </c>
      <c r="EX1015" s="375">
        <f t="shared" si="3744"/>
        <v>0</v>
      </c>
      <c r="EY1015" s="375">
        <f t="shared" si="3745"/>
        <v>1</v>
      </c>
      <c r="EZ1015" s="375">
        <f t="shared" si="3746"/>
        <v>0</v>
      </c>
      <c r="FA1015" s="375">
        <f t="shared" si="3747"/>
        <v>0</v>
      </c>
      <c r="FB1015" s="375">
        <f t="shared" si="3748"/>
        <v>1</v>
      </c>
      <c r="FC1015" s="375">
        <f t="shared" si="3749"/>
        <v>0</v>
      </c>
      <c r="FD1015" s="375">
        <f t="shared" si="3750"/>
        <v>0</v>
      </c>
      <c r="FE1015" s="376"/>
      <c r="FF1015" s="372"/>
      <c r="FG1015" s="372"/>
      <c r="FH1015" s="372"/>
      <c r="FI1015" s="372"/>
      <c r="FJ1015" s="372"/>
      <c r="FK1015" s="372"/>
      <c r="FL1015" s="372"/>
      <c r="FM1015" s="372"/>
      <c r="FN1015" s="372"/>
      <c r="FO1015" s="372"/>
      <c r="FP1015" s="372"/>
      <c r="FQ1015" s="372"/>
      <c r="FR1015" s="372"/>
      <c r="FS1015" s="372"/>
      <c r="FT1015" s="372"/>
      <c r="FU1015" s="372"/>
      <c r="FV1015" s="372"/>
      <c r="FW1015" s="372"/>
      <c r="FX1015" s="372"/>
      <c r="FY1015" s="372"/>
      <c r="FZ1015" s="372"/>
      <c r="GA1015" s="372"/>
      <c r="GB1015" s="372"/>
      <c r="GC1015" s="372"/>
      <c r="GD1015" s="372"/>
      <c r="GE1015" s="372"/>
      <c r="GF1015" s="372"/>
      <c r="GG1015" s="372"/>
      <c r="GH1015" s="372"/>
      <c r="GI1015" s="372"/>
      <c r="GJ1015" s="372"/>
      <c r="GK1015" s="372"/>
      <c r="GL1015" s="372"/>
      <c r="GM1015" s="372"/>
      <c r="GN1015" s="372"/>
      <c r="GO1015" s="372"/>
      <c r="GP1015" s="372"/>
      <c r="GQ1015" s="372"/>
      <c r="GR1015" s="372"/>
      <c r="GS1015" s="372"/>
      <c r="GT1015" s="372"/>
      <c r="GU1015" s="372"/>
      <c r="GV1015" s="372"/>
      <c r="GW1015" s="372"/>
      <c r="GX1015" s="372"/>
      <c r="GY1015" s="372"/>
      <c r="GZ1015" s="372"/>
      <c r="HA1015" s="372"/>
      <c r="HB1015" s="372"/>
      <c r="HC1015" s="372"/>
    </row>
    <row r="1016" spans="1:211" s="373" customFormat="1" ht="15" customHeight="1" x14ac:dyDescent="0.2">
      <c r="A1016" s="366">
        <f>SWDATA!O1001</f>
        <v>0</v>
      </c>
      <c r="B1016" s="366">
        <f>SWDATA!M1001</f>
        <v>0</v>
      </c>
      <c r="C1016" s="351">
        <f>IF(AND(SWDATA!M1001=1,SWDATA!Q1001="promotions"),SWDATA!P1001,0)</f>
        <v>0</v>
      </c>
      <c r="D1016" s="367">
        <f>ROW(SWDATA!M1001)</f>
        <v>1001</v>
      </c>
      <c r="E1016" s="368">
        <f ca="1">IF(AND(B1016=1,UPPER(HLOOKUP(D1016+14,'Metrics &amp; Attributes View'!$13:$31,19,0))&lt;&gt;"SBOM"),1,0)</f>
        <v>0</v>
      </c>
      <c r="F1016" s="369">
        <f t="shared" si="3515"/>
        <v>1</v>
      </c>
      <c r="G1016" s="366" t="str">
        <f t="shared" si="3516"/>
        <v/>
      </c>
      <c r="H1016" s="370"/>
      <c r="J1016" s="238">
        <f t="shared" si="3517"/>
        <v>0</v>
      </c>
      <c r="K1016" s="239" t="str">
        <f t="shared" si="3518"/>
        <v/>
      </c>
      <c r="L1016" s="342"/>
      <c r="M1016" s="345"/>
      <c r="N1016" s="340" t="str">
        <f>IF(LEN(SWDATA!F1001)=0,"",N1015)</f>
        <v/>
      </c>
      <c r="O1016" s="296" t="str">
        <f>IF(LEN(SWDATA!G1001)=0,"",O1015)</f>
        <v/>
      </c>
      <c r="P1016" s="297" t="str">
        <f>IF(LEN(SWDATA!C1001)=0,"",SWDATA!C1001)</f>
        <v/>
      </c>
      <c r="Q1016" s="312" t="str">
        <f t="shared" si="3519"/>
        <v/>
      </c>
      <c r="R1016" s="223" t="s">
        <v>262</v>
      </c>
      <c r="S1016" s="224"/>
      <c r="T1016" s="224"/>
      <c r="U1016" s="264" t="s">
        <v>623</v>
      </c>
      <c r="V1016" s="205" t="s">
        <v>221</v>
      </c>
      <c r="W1016" s="266">
        <f>IF(OR(Is_Loading,LEN($A1016)=0),"",SWDATA!P1001)</f>
        <v>0</v>
      </c>
      <c r="X1016" s="267">
        <f>IF(OR(Is_Loading,LEN($A1016)=0),"",SWDATA!Q1001)</f>
        <v>0</v>
      </c>
      <c r="Y1016" s="267">
        <f>IF(OR(Is_Loading,LEN($A1016)=0),"",SWDATA!R1001)</f>
        <v>0</v>
      </c>
      <c r="Z1016" s="266" t="str">
        <f t="shared" si="3751"/>
        <v/>
      </c>
      <c r="AA1016" s="266">
        <f>IF(OR(Is_Loading,LEN($A1016)=0),"",SWDATA!T1001)</f>
        <v>0</v>
      </c>
      <c r="AB1016" s="267">
        <f>IF(OR(Is_Loading,LEN($A1016)=0),"",SWDATA!U1001)</f>
        <v>0</v>
      </c>
      <c r="AC1016" s="267">
        <f>IF(OR(Is_Loading,LEN($A1016)=0),"",SWDATA!V1001)</f>
        <v>0</v>
      </c>
      <c r="AD1016" s="266" t="str">
        <f t="shared" si="3520"/>
        <v/>
      </c>
      <c r="AE1016" s="266">
        <f>IF(OR(Is_Loading,LEN($A1016)=0),"",SWDATA!X1001)</f>
        <v>0</v>
      </c>
      <c r="AF1016" s="267">
        <f>IF(OR(Is_Loading,LEN($A1016)=0),"",SWDATA!Y1001)</f>
        <v>0</v>
      </c>
      <c r="AG1016" s="267">
        <f>IF(OR(Is_Loading,LEN($A1016)=0),"",SWDATA!Z1001)</f>
        <v>0</v>
      </c>
      <c r="AH1016" s="266" t="str">
        <f t="shared" si="3521"/>
        <v/>
      </c>
      <c r="AI1016" s="266">
        <f>IF(OR(Is_Loading,LEN($A1016)=0),"",SWDATA!AB1001)</f>
        <v>0</v>
      </c>
      <c r="AJ1016" s="267">
        <f>IF(OR(Is_Loading,LEN($A1016)=0),"",SWDATA!AC1001)</f>
        <v>0</v>
      </c>
      <c r="AK1016" s="267">
        <f>IF(OR(Is_Loading,LEN($A1016)=0),"",SWDATA!AD1001)</f>
        <v>0</v>
      </c>
      <c r="AL1016" s="266" t="str">
        <f t="shared" si="3522"/>
        <v/>
      </c>
      <c r="AM1016" s="266">
        <f>IF(OR(Is_Loading,LEN($A1016)=0),"",SWDATA!AF1001)</f>
        <v>0</v>
      </c>
      <c r="AN1016" s="267">
        <f>IF(OR(Is_Loading,LEN($A1016)=0),"",SWDATA!AG1001)</f>
        <v>0</v>
      </c>
      <c r="AO1016" s="323">
        <f>IF(OR(Is_Loading,LEN($A1016)=0),"",SWDATA!AH1001)</f>
        <v>0</v>
      </c>
      <c r="AP1016" s="320" t="str">
        <f t="shared" si="3523"/>
        <v/>
      </c>
      <c r="AQ1016" s="266">
        <f>IF(OR(Is_Loading,LEN($A1016)=0),"",SWDATA!AJ1001)</f>
        <v>0</v>
      </c>
      <c r="AR1016" s="267">
        <f>IF(OR(Is_Loading,LEN($A1016)=0),"",SWDATA!AK1001)</f>
        <v>0</v>
      </c>
      <c r="AS1016" s="267">
        <f>IF(OR(Is_Loading,LEN($A1016)=0),"",SWDATA!AL1001)</f>
        <v>0</v>
      </c>
      <c r="AT1016" s="266" t="str">
        <f t="shared" si="3524"/>
        <v/>
      </c>
      <c r="AU1016" s="266">
        <f>IF(OR(Is_Loading,LEN($A1016)=0),"",SWDATA!AN1001)</f>
        <v>0</v>
      </c>
      <c r="AV1016" s="267">
        <f>IF(OR(Is_Loading,LEN($A1016)=0),"",SWDATA!AO1001)</f>
        <v>0</v>
      </c>
      <c r="AW1016" s="267">
        <f>IF(OR(Is_Loading,LEN($A1016)=0),"",SWDATA!AP1001)</f>
        <v>0</v>
      </c>
      <c r="AX1016" s="266" t="str">
        <f t="shared" si="3525"/>
        <v/>
      </c>
      <c r="AY1016" s="266">
        <f>IF(OR(Is_Loading,LEN($A1016)=0),"",SWDATA!AR1001)</f>
        <v>0</v>
      </c>
      <c r="AZ1016" s="267">
        <f>IF(OR(Is_Loading,LEN($A1016)=0),"",SWDATA!AS1001)</f>
        <v>0</v>
      </c>
      <c r="BA1016" s="267">
        <f>IF(OR(Is_Loading,LEN($A1016)=0),"",SWDATA!AT1001)</f>
        <v>0</v>
      </c>
      <c r="BB1016" s="266" t="str">
        <f t="shared" si="3526"/>
        <v/>
      </c>
      <c r="BC1016" s="266">
        <f>IF(OR(Is_Loading,LEN($A1016)=0),"",SWDATA!AV1001)</f>
        <v>0</v>
      </c>
      <c r="BD1016" s="267">
        <f>IF(OR(Is_Loading,LEN($A1016)=0),"",SWDATA!AW1001)</f>
        <v>0</v>
      </c>
      <c r="BE1016" s="323">
        <f>IF(OR(Is_Loading,LEN($A1016)=0),"",SWDATA!AX1001)</f>
        <v>0</v>
      </c>
      <c r="BF1016" s="320" t="str">
        <f t="shared" si="3527"/>
        <v/>
      </c>
      <c r="BG1016" s="11"/>
      <c r="BH1016" s="11"/>
      <c r="BI1016" s="11"/>
      <c r="BJ1016" s="11"/>
      <c r="BK1016" s="11"/>
      <c r="BL1016" s="11"/>
      <c r="BM1016" s="11"/>
      <c r="BN1016" s="11"/>
      <c r="BO1016" s="11"/>
      <c r="BP1016" s="11"/>
      <c r="BQ1016" s="11"/>
      <c r="BR1016" s="11"/>
      <c r="BS1016" s="11"/>
      <c r="BT1016" s="11"/>
      <c r="BU1016" s="11"/>
      <c r="BV1016" s="11"/>
      <c r="BW1016" s="11"/>
      <c r="BX1016" s="11"/>
      <c r="BY1016" s="11"/>
      <c r="BZ1016" s="11"/>
      <c r="CA1016" s="11"/>
      <c r="CB1016" s="11"/>
      <c r="CC1016" s="11"/>
      <c r="CD1016" s="11"/>
      <c r="CE1016" s="11"/>
      <c r="CF1016" s="11"/>
      <c r="CG1016" s="11"/>
      <c r="CH1016" s="11"/>
      <c r="CI1016" s="11"/>
      <c r="CJ1016" s="11"/>
      <c r="CK1016" s="11"/>
      <c r="CL1016" s="11"/>
      <c r="CM1016" s="11"/>
      <c r="CN1016" s="351"/>
      <c r="CO1016" s="351"/>
      <c r="CP1016" s="351"/>
      <c r="CQ1016" s="351"/>
      <c r="CR1016" s="351"/>
      <c r="CS1016" s="351"/>
      <c r="CT1016" s="351"/>
      <c r="CU1016" s="351"/>
      <c r="CV1016" s="351"/>
      <c r="CW1016" s="351"/>
      <c r="CX1016" s="351"/>
      <c r="CY1016" s="351"/>
      <c r="CZ1016" s="351"/>
      <c r="DA1016" s="351"/>
      <c r="DB1016" s="351"/>
      <c r="DC1016" s="351"/>
      <c r="DD1016" s="351"/>
      <c r="DE1016" s="351"/>
      <c r="DF1016" s="351"/>
      <c r="DG1016" s="351"/>
      <c r="DH1016" s="351"/>
      <c r="DI1016" s="351"/>
      <c r="DJ1016" s="351"/>
      <c r="DK1016" s="351"/>
      <c r="DL1016" s="351"/>
      <c r="DM1016" s="351"/>
      <c r="DN1016" s="351"/>
      <c r="DS1016" s="372"/>
      <c r="DT1016" s="374"/>
      <c r="DU1016" s="375"/>
      <c r="DV1016" s="375"/>
      <c r="DW1016" s="375"/>
      <c r="DX1016" s="375">
        <v>1</v>
      </c>
      <c r="DY1016" s="375">
        <f t="shared" si="3719"/>
        <v>0</v>
      </c>
      <c r="DZ1016" s="375">
        <f t="shared" si="3720"/>
        <v>0</v>
      </c>
      <c r="EA1016" s="375">
        <f t="shared" si="3721"/>
        <v>1</v>
      </c>
      <c r="EB1016" s="375">
        <f t="shared" si="3722"/>
        <v>0</v>
      </c>
      <c r="EC1016" s="375">
        <f t="shared" si="3723"/>
        <v>0</v>
      </c>
      <c r="ED1016" s="375">
        <f t="shared" si="3724"/>
        <v>1</v>
      </c>
      <c r="EE1016" s="375">
        <f t="shared" si="3725"/>
        <v>0</v>
      </c>
      <c r="EF1016" s="375">
        <f t="shared" si="3726"/>
        <v>0</v>
      </c>
      <c r="EG1016" s="375">
        <f t="shared" si="3727"/>
        <v>1</v>
      </c>
      <c r="EH1016" s="375">
        <f t="shared" si="3728"/>
        <v>0</v>
      </c>
      <c r="EI1016" s="375">
        <f t="shared" si="3729"/>
        <v>0</v>
      </c>
      <c r="EJ1016" s="375">
        <f t="shared" si="3730"/>
        <v>1</v>
      </c>
      <c r="EK1016" s="375">
        <f t="shared" si="3731"/>
        <v>0</v>
      </c>
      <c r="EL1016" s="375">
        <f t="shared" si="3732"/>
        <v>0</v>
      </c>
      <c r="EM1016" s="375">
        <f t="shared" si="3733"/>
        <v>1</v>
      </c>
      <c r="EN1016" s="375">
        <f t="shared" si="3734"/>
        <v>0</v>
      </c>
      <c r="EO1016" s="375">
        <f t="shared" si="3735"/>
        <v>0</v>
      </c>
      <c r="EP1016" s="375">
        <f t="shared" si="3736"/>
        <v>1</v>
      </c>
      <c r="EQ1016" s="375">
        <f t="shared" si="3737"/>
        <v>0</v>
      </c>
      <c r="ER1016" s="375">
        <f t="shared" si="3738"/>
        <v>0</v>
      </c>
      <c r="ES1016" s="375">
        <f t="shared" si="3739"/>
        <v>1</v>
      </c>
      <c r="ET1016" s="375">
        <f t="shared" si="3740"/>
        <v>0</v>
      </c>
      <c r="EU1016" s="375">
        <f t="shared" si="3741"/>
        <v>0</v>
      </c>
      <c r="EV1016" s="375">
        <f t="shared" si="3742"/>
        <v>1</v>
      </c>
      <c r="EW1016" s="375">
        <f t="shared" si="3743"/>
        <v>0</v>
      </c>
      <c r="EX1016" s="375">
        <f t="shared" si="3744"/>
        <v>0</v>
      </c>
      <c r="EY1016" s="375">
        <f t="shared" si="3745"/>
        <v>1</v>
      </c>
      <c r="EZ1016" s="375">
        <f t="shared" si="3746"/>
        <v>0</v>
      </c>
      <c r="FA1016" s="375">
        <f t="shared" si="3747"/>
        <v>0</v>
      </c>
      <c r="FB1016" s="375">
        <f t="shared" si="3748"/>
        <v>1</v>
      </c>
      <c r="FC1016" s="375">
        <f t="shared" si="3749"/>
        <v>0</v>
      </c>
      <c r="FD1016" s="375">
        <f t="shared" si="3750"/>
        <v>0</v>
      </c>
      <c r="FE1016" s="376"/>
      <c r="FF1016" s="372"/>
      <c r="FG1016" s="372"/>
      <c r="FH1016" s="372"/>
      <c r="FI1016" s="372"/>
      <c r="FJ1016" s="372"/>
      <c r="FK1016" s="372"/>
      <c r="FL1016" s="372"/>
      <c r="FM1016" s="372"/>
      <c r="FN1016" s="372"/>
      <c r="FO1016" s="372"/>
      <c r="FP1016" s="372"/>
      <c r="FQ1016" s="372"/>
      <c r="FR1016" s="372"/>
      <c r="FS1016" s="372"/>
      <c r="FT1016" s="372"/>
      <c r="FU1016" s="372"/>
      <c r="FV1016" s="372"/>
      <c r="FW1016" s="372"/>
      <c r="FX1016" s="372"/>
      <c r="FY1016" s="372"/>
      <c r="FZ1016" s="372"/>
      <c r="GA1016" s="372"/>
      <c r="GB1016" s="372"/>
      <c r="GC1016" s="372"/>
      <c r="GD1016" s="372"/>
      <c r="GE1016" s="372"/>
      <c r="GF1016" s="372"/>
      <c r="GG1016" s="372"/>
      <c r="GH1016" s="372"/>
      <c r="GI1016" s="372"/>
      <c r="GJ1016" s="372"/>
      <c r="GK1016" s="372"/>
      <c r="GL1016" s="372"/>
      <c r="GM1016" s="372"/>
      <c r="GN1016" s="372"/>
      <c r="GO1016" s="372"/>
      <c r="GP1016" s="372"/>
      <c r="GQ1016" s="372"/>
      <c r="GR1016" s="372"/>
      <c r="GS1016" s="372"/>
      <c r="GT1016" s="372"/>
      <c r="GU1016" s="372"/>
      <c r="GV1016" s="372"/>
      <c r="GW1016" s="372"/>
      <c r="GX1016" s="372"/>
      <c r="GY1016" s="372"/>
      <c r="GZ1016" s="372"/>
      <c r="HA1016" s="372"/>
      <c r="HB1016" s="372"/>
      <c r="HC1016" s="372"/>
    </row>
    <row r="1017" spans="1:211" s="373" customFormat="1" ht="15" customHeight="1" x14ac:dyDescent="0.2">
      <c r="A1017" s="366">
        <f>SWDATA!O1002</f>
        <v>0</v>
      </c>
      <c r="B1017" s="366">
        <f>SWDATA!M1002</f>
        <v>0</v>
      </c>
      <c r="C1017" s="351">
        <f>IF(AND(SWDATA!M1002=1,SWDATA!Q1002="promotions"),SWDATA!P1002,0)</f>
        <v>0</v>
      </c>
      <c r="D1017" s="367">
        <f>ROW(SWDATA!M1002)</f>
        <v>1002</v>
      </c>
      <c r="E1017" s="368">
        <f t="shared" ref="E1017" si="3753">B1017</f>
        <v>0</v>
      </c>
      <c r="F1017" s="369">
        <f t="shared" si="3515"/>
        <v>1</v>
      </c>
      <c r="G1017" s="366" t="str">
        <f t="shared" si="3516"/>
        <v/>
      </c>
      <c r="H1017" s="370"/>
      <c r="J1017" s="238">
        <f t="shared" si="3517"/>
        <v>0</v>
      </c>
      <c r="K1017" s="239" t="str">
        <f t="shared" si="3518"/>
        <v/>
      </c>
      <c r="L1017" s="342"/>
      <c r="M1017" s="345"/>
      <c r="N1017" s="340" t="str">
        <f>IF(LEN(SWDATA!F1002)=0,"",N1016)</f>
        <v/>
      </c>
      <c r="O1017" s="296" t="str">
        <f>IF(LEN(SWDATA!G1002)=0,"",O1016)</f>
        <v/>
      </c>
      <c r="P1017" s="297" t="str">
        <f>IF(LEN(SWDATA!C1002)=0,"",SWDATA!C1002)</f>
        <v/>
      </c>
      <c r="Q1017" s="312" t="str">
        <f t="shared" si="3519"/>
        <v/>
      </c>
      <c r="R1017" s="223" t="s">
        <v>261</v>
      </c>
      <c r="S1017" s="224"/>
      <c r="T1017" s="224"/>
      <c r="U1017" s="264" t="s">
        <v>624</v>
      </c>
      <c r="V1017" s="205" t="s">
        <v>221</v>
      </c>
      <c r="W1017" s="266">
        <f>IF(OR(Is_Loading,LEN($A1017)=0),"",SWDATA!P1002)</f>
        <v>0</v>
      </c>
      <c r="X1017" s="267">
        <f>IF(OR(Is_Loading,LEN($A1017)=0),"",SWDATA!Q1002)</f>
        <v>0</v>
      </c>
      <c r="Y1017" s="267">
        <f>IF(OR(Is_Loading,LEN($A1017)=0),"",SWDATA!R1002)</f>
        <v>0</v>
      </c>
      <c r="Z1017" s="266" t="str">
        <f t="shared" si="3751"/>
        <v/>
      </c>
      <c r="AA1017" s="266">
        <f>IF(OR(Is_Loading,LEN($A1017)=0),"",SWDATA!T1002)</f>
        <v>0</v>
      </c>
      <c r="AB1017" s="267">
        <f>IF(OR(Is_Loading,LEN($A1017)=0),"",SWDATA!U1002)</f>
        <v>0</v>
      </c>
      <c r="AC1017" s="267">
        <f>IF(OR(Is_Loading,LEN($A1017)=0),"",SWDATA!V1002)</f>
        <v>0</v>
      </c>
      <c r="AD1017" s="266" t="str">
        <f t="shared" si="3520"/>
        <v/>
      </c>
      <c r="AE1017" s="266">
        <f>IF(OR(Is_Loading,LEN($A1017)=0),"",SWDATA!X1002)</f>
        <v>0</v>
      </c>
      <c r="AF1017" s="267">
        <f>IF(OR(Is_Loading,LEN($A1017)=0),"",SWDATA!Y1002)</f>
        <v>0</v>
      </c>
      <c r="AG1017" s="267">
        <f>IF(OR(Is_Loading,LEN($A1017)=0),"",SWDATA!Z1002)</f>
        <v>0</v>
      </c>
      <c r="AH1017" s="266" t="str">
        <f t="shared" si="3521"/>
        <v/>
      </c>
      <c r="AI1017" s="266">
        <f>IF(OR(Is_Loading,LEN($A1017)=0),"",SWDATA!AB1002)</f>
        <v>0</v>
      </c>
      <c r="AJ1017" s="267">
        <f>IF(OR(Is_Loading,LEN($A1017)=0),"",SWDATA!AC1002)</f>
        <v>0</v>
      </c>
      <c r="AK1017" s="267">
        <f>IF(OR(Is_Loading,LEN($A1017)=0),"",SWDATA!AD1002)</f>
        <v>0</v>
      </c>
      <c r="AL1017" s="266" t="str">
        <f t="shared" si="3522"/>
        <v/>
      </c>
      <c r="AM1017" s="266">
        <f>IF(OR(Is_Loading,LEN($A1017)=0),"",SWDATA!AF1002)</f>
        <v>0</v>
      </c>
      <c r="AN1017" s="267">
        <f>IF(OR(Is_Loading,LEN($A1017)=0),"",SWDATA!AG1002)</f>
        <v>0</v>
      </c>
      <c r="AO1017" s="323">
        <f>IF(OR(Is_Loading,LEN($A1017)=0),"",SWDATA!AH1002)</f>
        <v>0</v>
      </c>
      <c r="AP1017" s="320" t="str">
        <f t="shared" si="3523"/>
        <v/>
      </c>
      <c r="AQ1017" s="266">
        <f>IF(OR(Is_Loading,LEN($A1017)=0),"",SWDATA!AJ1002)</f>
        <v>0</v>
      </c>
      <c r="AR1017" s="267">
        <f>IF(OR(Is_Loading,LEN($A1017)=0),"",SWDATA!AK1002)</f>
        <v>0</v>
      </c>
      <c r="AS1017" s="267">
        <f>IF(OR(Is_Loading,LEN($A1017)=0),"",SWDATA!AL1002)</f>
        <v>0</v>
      </c>
      <c r="AT1017" s="266" t="str">
        <f t="shared" si="3524"/>
        <v/>
      </c>
      <c r="AU1017" s="266">
        <f>IF(OR(Is_Loading,LEN($A1017)=0),"",SWDATA!AN1002)</f>
        <v>0</v>
      </c>
      <c r="AV1017" s="267">
        <f>IF(OR(Is_Loading,LEN($A1017)=0),"",SWDATA!AO1002)</f>
        <v>0</v>
      </c>
      <c r="AW1017" s="267">
        <f>IF(OR(Is_Loading,LEN($A1017)=0),"",SWDATA!AP1002)</f>
        <v>0</v>
      </c>
      <c r="AX1017" s="266" t="str">
        <f t="shared" si="3525"/>
        <v/>
      </c>
      <c r="AY1017" s="266">
        <f>IF(OR(Is_Loading,LEN($A1017)=0),"",SWDATA!AR1002)</f>
        <v>0</v>
      </c>
      <c r="AZ1017" s="267">
        <f>IF(OR(Is_Loading,LEN($A1017)=0),"",SWDATA!AS1002)</f>
        <v>0</v>
      </c>
      <c r="BA1017" s="267">
        <f>IF(OR(Is_Loading,LEN($A1017)=0),"",SWDATA!AT1002)</f>
        <v>0</v>
      </c>
      <c r="BB1017" s="266" t="str">
        <f t="shared" si="3526"/>
        <v/>
      </c>
      <c r="BC1017" s="266">
        <f>IF(OR(Is_Loading,LEN($A1017)=0),"",SWDATA!AV1002)</f>
        <v>0</v>
      </c>
      <c r="BD1017" s="267">
        <f>IF(OR(Is_Loading,LEN($A1017)=0),"",SWDATA!AW1002)</f>
        <v>0</v>
      </c>
      <c r="BE1017" s="323">
        <f>IF(OR(Is_Loading,LEN($A1017)=0),"",SWDATA!AX1002)</f>
        <v>0</v>
      </c>
      <c r="BF1017" s="320" t="str">
        <f t="shared" si="3527"/>
        <v/>
      </c>
      <c r="BG1017" s="11"/>
      <c r="BH1017" s="11"/>
      <c r="BI1017" s="11"/>
      <c r="BJ1017" s="11"/>
      <c r="BK1017" s="11"/>
      <c r="BL1017" s="11"/>
      <c r="BM1017" s="11"/>
      <c r="BN1017" s="11"/>
      <c r="BO1017" s="11"/>
      <c r="BP1017" s="11"/>
      <c r="BQ1017" s="11"/>
      <c r="BR1017" s="11"/>
      <c r="BS1017" s="11"/>
      <c r="BT1017" s="11"/>
      <c r="BU1017" s="11"/>
      <c r="BV1017" s="11"/>
      <c r="BW1017" s="11"/>
      <c r="BX1017" s="11"/>
      <c r="BY1017" s="11"/>
      <c r="BZ1017" s="11"/>
      <c r="CA1017" s="11"/>
      <c r="CB1017" s="11"/>
      <c r="CC1017" s="11"/>
      <c r="CD1017" s="11"/>
      <c r="CE1017" s="11"/>
      <c r="CF1017" s="11"/>
      <c r="CG1017" s="11"/>
      <c r="CH1017" s="11"/>
      <c r="CI1017" s="11"/>
      <c r="CJ1017" s="11"/>
      <c r="CK1017" s="11"/>
      <c r="CL1017" s="11"/>
      <c r="CM1017" s="11"/>
      <c r="CN1017" s="351"/>
      <c r="CO1017" s="351"/>
      <c r="CP1017" s="351"/>
      <c r="CQ1017" s="351"/>
      <c r="CR1017" s="351"/>
      <c r="CS1017" s="351"/>
      <c r="CT1017" s="351"/>
      <c r="CU1017" s="351"/>
      <c r="CV1017" s="351"/>
      <c r="CW1017" s="351"/>
      <c r="CX1017" s="351"/>
      <c r="CY1017" s="351"/>
      <c r="CZ1017" s="351"/>
      <c r="DA1017" s="351"/>
      <c r="DB1017" s="351"/>
      <c r="DC1017" s="351"/>
      <c r="DD1017" s="351"/>
      <c r="DE1017" s="351"/>
      <c r="DF1017" s="351"/>
      <c r="DG1017" s="351"/>
      <c r="DH1017" s="351"/>
      <c r="DI1017" s="351"/>
      <c r="DJ1017" s="351"/>
      <c r="DK1017" s="351"/>
      <c r="DL1017" s="351"/>
      <c r="DM1017" s="351"/>
      <c r="DN1017" s="351"/>
      <c r="DS1017" s="372"/>
      <c r="DT1017" s="374"/>
      <c r="DU1017" s="375"/>
      <c r="DV1017" s="375"/>
      <c r="DW1017" s="375"/>
      <c r="DX1017" s="375">
        <v>1</v>
      </c>
      <c r="DY1017" s="375">
        <f t="shared" si="3719"/>
        <v>0</v>
      </c>
      <c r="DZ1017" s="375">
        <f t="shared" si="3720"/>
        <v>0</v>
      </c>
      <c r="EA1017" s="375">
        <f t="shared" si="3721"/>
        <v>1</v>
      </c>
      <c r="EB1017" s="375">
        <f t="shared" si="3722"/>
        <v>0</v>
      </c>
      <c r="EC1017" s="375">
        <f t="shared" si="3723"/>
        <v>0</v>
      </c>
      <c r="ED1017" s="375">
        <f t="shared" si="3724"/>
        <v>1</v>
      </c>
      <c r="EE1017" s="375">
        <f t="shared" si="3725"/>
        <v>0</v>
      </c>
      <c r="EF1017" s="375">
        <f t="shared" si="3726"/>
        <v>0</v>
      </c>
      <c r="EG1017" s="375">
        <f t="shared" si="3727"/>
        <v>1</v>
      </c>
      <c r="EH1017" s="375">
        <f t="shared" si="3728"/>
        <v>0</v>
      </c>
      <c r="EI1017" s="375">
        <f t="shared" si="3729"/>
        <v>0</v>
      </c>
      <c r="EJ1017" s="375">
        <f t="shared" si="3730"/>
        <v>1</v>
      </c>
      <c r="EK1017" s="375">
        <f t="shared" si="3731"/>
        <v>0</v>
      </c>
      <c r="EL1017" s="375">
        <f t="shared" si="3732"/>
        <v>0</v>
      </c>
      <c r="EM1017" s="375">
        <f t="shared" si="3733"/>
        <v>1</v>
      </c>
      <c r="EN1017" s="375">
        <f t="shared" si="3734"/>
        <v>0</v>
      </c>
      <c r="EO1017" s="375">
        <f t="shared" si="3735"/>
        <v>0</v>
      </c>
      <c r="EP1017" s="375">
        <f t="shared" si="3736"/>
        <v>1</v>
      </c>
      <c r="EQ1017" s="375">
        <f t="shared" si="3737"/>
        <v>0</v>
      </c>
      <c r="ER1017" s="375">
        <f t="shared" si="3738"/>
        <v>0</v>
      </c>
      <c r="ES1017" s="375">
        <f t="shared" si="3739"/>
        <v>1</v>
      </c>
      <c r="ET1017" s="375">
        <f t="shared" si="3740"/>
        <v>0</v>
      </c>
      <c r="EU1017" s="375">
        <f t="shared" si="3741"/>
        <v>0</v>
      </c>
      <c r="EV1017" s="375">
        <f t="shared" si="3742"/>
        <v>1</v>
      </c>
      <c r="EW1017" s="375">
        <f t="shared" si="3743"/>
        <v>0</v>
      </c>
      <c r="EX1017" s="375">
        <f t="shared" si="3744"/>
        <v>0</v>
      </c>
      <c r="EY1017" s="375">
        <f t="shared" si="3745"/>
        <v>1</v>
      </c>
      <c r="EZ1017" s="375">
        <f t="shared" si="3746"/>
        <v>0</v>
      </c>
      <c r="FA1017" s="375">
        <f t="shared" si="3747"/>
        <v>0</v>
      </c>
      <c r="FB1017" s="375">
        <f t="shared" si="3748"/>
        <v>1</v>
      </c>
      <c r="FC1017" s="375">
        <f t="shared" si="3749"/>
        <v>0</v>
      </c>
      <c r="FD1017" s="375">
        <f t="shared" si="3750"/>
        <v>0</v>
      </c>
      <c r="FE1017" s="376"/>
      <c r="FF1017" s="372"/>
      <c r="FG1017" s="372"/>
      <c r="FH1017" s="372"/>
      <c r="FI1017" s="372"/>
      <c r="FJ1017" s="372"/>
      <c r="FK1017" s="372"/>
      <c r="FL1017" s="372"/>
      <c r="FM1017" s="372"/>
      <c r="FN1017" s="372"/>
      <c r="FO1017" s="372"/>
      <c r="FP1017" s="372"/>
      <c r="FQ1017" s="372"/>
      <c r="FR1017" s="372"/>
      <c r="FS1017" s="372"/>
      <c r="FT1017" s="372"/>
      <c r="FU1017" s="372"/>
      <c r="FV1017" s="372"/>
      <c r="FW1017" s="372"/>
      <c r="FX1017" s="372"/>
      <c r="FY1017" s="372"/>
      <c r="FZ1017" s="372"/>
      <c r="GA1017" s="372"/>
      <c r="GB1017" s="372"/>
      <c r="GC1017" s="372"/>
      <c r="GD1017" s="372"/>
      <c r="GE1017" s="372"/>
      <c r="GF1017" s="372"/>
      <c r="GG1017" s="372"/>
      <c r="GH1017" s="372"/>
      <c r="GI1017" s="372"/>
      <c r="GJ1017" s="372"/>
      <c r="GK1017" s="372"/>
      <c r="GL1017" s="372"/>
      <c r="GM1017" s="372"/>
      <c r="GN1017" s="372"/>
      <c r="GO1017" s="372"/>
      <c r="GP1017" s="372"/>
      <c r="GQ1017" s="372"/>
      <c r="GR1017" s="372"/>
      <c r="GS1017" s="372"/>
      <c r="GT1017" s="372"/>
      <c r="GU1017" s="372"/>
      <c r="GV1017" s="372"/>
      <c r="GW1017" s="372"/>
      <c r="GX1017" s="372"/>
      <c r="GY1017" s="372"/>
      <c r="GZ1017" s="372"/>
      <c r="HA1017" s="372"/>
      <c r="HB1017" s="372"/>
      <c r="HC1017" s="372"/>
    </row>
    <row r="1018" spans="1:211" s="373" customFormat="1" ht="15" customHeight="1" thickBot="1" x14ac:dyDescent="0.25">
      <c r="A1018" s="366">
        <f>SWDATA!O1003</f>
        <v>0</v>
      </c>
      <c r="B1018" s="366">
        <f>SWDATA!M1003</f>
        <v>0</v>
      </c>
      <c r="C1018" s="351">
        <f>IF(AND(SWDATA!M1003=1,SWDATA!Q1003="promotions"),SWDATA!P1003,0)</f>
        <v>0</v>
      </c>
      <c r="D1018" s="367">
        <f>ROW(SWDATA!M1003)</f>
        <v>1003</v>
      </c>
      <c r="E1018" s="368">
        <f ca="1">IF(AND(B1018=1,UPPER(HLOOKUP(D1018+12,'Metrics &amp; Attributes View'!$13:$31,19,0))&lt;&gt;"SBOM"),1,0)</f>
        <v>0</v>
      </c>
      <c r="F1018" s="369">
        <f t="shared" si="3515"/>
        <v>1</v>
      </c>
      <c r="G1018" s="366" t="str">
        <f t="shared" si="3516"/>
        <v/>
      </c>
      <c r="H1018" s="370"/>
      <c r="J1018" s="238">
        <f t="shared" si="3517"/>
        <v>0</v>
      </c>
      <c r="K1018" s="239" t="str">
        <f t="shared" si="3518"/>
        <v/>
      </c>
      <c r="L1018" s="342"/>
      <c r="M1018" s="345"/>
      <c r="N1018" s="340" t="str">
        <f>IF(LEN(SWDATA!F1003)=0,"",N1017)</f>
        <v/>
      </c>
      <c r="O1018" s="296" t="str">
        <f>IF(LEN(SWDATA!G1003)=0,"",O1017)</f>
        <v/>
      </c>
      <c r="P1018" s="297" t="str">
        <f>IF(LEN(SWDATA!C1003)=0,"",SWDATA!C1003)</f>
        <v/>
      </c>
      <c r="Q1018" s="312" t="str">
        <f t="shared" si="3519"/>
        <v/>
      </c>
      <c r="R1018" s="223" t="s">
        <v>262</v>
      </c>
      <c r="S1018" s="224"/>
      <c r="T1018" s="224"/>
      <c r="U1018" s="264" t="s">
        <v>603</v>
      </c>
      <c r="V1018" s="205" t="s">
        <v>221</v>
      </c>
      <c r="W1018" s="266">
        <f>IF(OR(Is_Loading,LEN($A1018)=0),"",SWDATA!P1003)</f>
        <v>0</v>
      </c>
      <c r="X1018" s="267">
        <f>IF(OR(Is_Loading,LEN($A1018)=0),"",SWDATA!Q1003)</f>
        <v>0</v>
      </c>
      <c r="Y1018" s="267">
        <f>IF(OR(Is_Loading,LEN($A1018)=0),"",SWDATA!R1003)</f>
        <v>0</v>
      </c>
      <c r="Z1018" s="266" t="str">
        <f t="shared" si="3751"/>
        <v/>
      </c>
      <c r="AA1018" s="266">
        <f>IF(OR(Is_Loading,LEN($A1018)=0),"",SWDATA!T1003)</f>
        <v>0</v>
      </c>
      <c r="AB1018" s="267">
        <f>IF(OR(Is_Loading,LEN($A1018)=0),"",SWDATA!U1003)</f>
        <v>0</v>
      </c>
      <c r="AC1018" s="267">
        <f>IF(OR(Is_Loading,LEN($A1018)=0),"",SWDATA!V1003)</f>
        <v>0</v>
      </c>
      <c r="AD1018" s="266" t="str">
        <f t="shared" si="3520"/>
        <v/>
      </c>
      <c r="AE1018" s="266">
        <f>IF(OR(Is_Loading,LEN($A1018)=0),"",SWDATA!X1003)</f>
        <v>0</v>
      </c>
      <c r="AF1018" s="267">
        <f>IF(OR(Is_Loading,LEN($A1018)=0),"",SWDATA!Y1003)</f>
        <v>0</v>
      </c>
      <c r="AG1018" s="267">
        <f>IF(OR(Is_Loading,LEN($A1018)=0),"",SWDATA!Z1003)</f>
        <v>0</v>
      </c>
      <c r="AH1018" s="266" t="str">
        <f t="shared" si="3521"/>
        <v/>
      </c>
      <c r="AI1018" s="266">
        <f>IF(OR(Is_Loading,LEN($A1018)=0),"",SWDATA!AB1003)</f>
        <v>0</v>
      </c>
      <c r="AJ1018" s="267">
        <f>IF(OR(Is_Loading,LEN($A1018)=0),"",SWDATA!AC1003)</f>
        <v>0</v>
      </c>
      <c r="AK1018" s="267">
        <f>IF(OR(Is_Loading,LEN($A1018)=0),"",SWDATA!AD1003)</f>
        <v>0</v>
      </c>
      <c r="AL1018" s="266" t="str">
        <f t="shared" si="3522"/>
        <v/>
      </c>
      <c r="AM1018" s="266">
        <f>IF(OR(Is_Loading,LEN($A1018)=0),"",SWDATA!AF1003)</f>
        <v>0</v>
      </c>
      <c r="AN1018" s="267">
        <f>IF(OR(Is_Loading,LEN($A1018)=0),"",SWDATA!AG1003)</f>
        <v>0</v>
      </c>
      <c r="AO1018" s="323">
        <f>IF(OR(Is_Loading,LEN($A1018)=0),"",SWDATA!AH1003)</f>
        <v>0</v>
      </c>
      <c r="AP1018" s="320" t="str">
        <f t="shared" si="3523"/>
        <v/>
      </c>
      <c r="AQ1018" s="266">
        <f>IF(OR(Is_Loading,LEN($A1018)=0),"",SWDATA!AJ1003)</f>
        <v>0</v>
      </c>
      <c r="AR1018" s="267">
        <f>IF(OR(Is_Loading,LEN($A1018)=0),"",SWDATA!AK1003)</f>
        <v>0</v>
      </c>
      <c r="AS1018" s="267">
        <f>IF(OR(Is_Loading,LEN($A1018)=0),"",SWDATA!AL1003)</f>
        <v>0</v>
      </c>
      <c r="AT1018" s="266" t="str">
        <f t="shared" si="3524"/>
        <v/>
      </c>
      <c r="AU1018" s="266">
        <f>IF(OR(Is_Loading,LEN($A1018)=0),"",SWDATA!AN1003)</f>
        <v>0</v>
      </c>
      <c r="AV1018" s="267">
        <f>IF(OR(Is_Loading,LEN($A1018)=0),"",SWDATA!AO1003)</f>
        <v>0</v>
      </c>
      <c r="AW1018" s="267">
        <f>IF(OR(Is_Loading,LEN($A1018)=0),"",SWDATA!AP1003)</f>
        <v>0</v>
      </c>
      <c r="AX1018" s="266" t="str">
        <f t="shared" si="3525"/>
        <v/>
      </c>
      <c r="AY1018" s="266">
        <f>IF(OR(Is_Loading,LEN($A1018)=0),"",SWDATA!AR1003)</f>
        <v>0</v>
      </c>
      <c r="AZ1018" s="267">
        <f>IF(OR(Is_Loading,LEN($A1018)=0),"",SWDATA!AS1003)</f>
        <v>0</v>
      </c>
      <c r="BA1018" s="267">
        <f>IF(OR(Is_Loading,LEN($A1018)=0),"",SWDATA!AT1003)</f>
        <v>0</v>
      </c>
      <c r="BB1018" s="266" t="str">
        <f t="shared" si="3526"/>
        <v/>
      </c>
      <c r="BC1018" s="266">
        <f>IF(OR(Is_Loading,LEN($A1018)=0),"",SWDATA!AV1003)</f>
        <v>0</v>
      </c>
      <c r="BD1018" s="267">
        <f>IF(OR(Is_Loading,LEN($A1018)=0),"",SWDATA!AW1003)</f>
        <v>0</v>
      </c>
      <c r="BE1018" s="323">
        <f>IF(OR(Is_Loading,LEN($A1018)=0),"",SWDATA!AX1003)</f>
        <v>0</v>
      </c>
      <c r="BF1018" s="320" t="str">
        <f t="shared" si="3527"/>
        <v/>
      </c>
      <c r="BG1018" s="11"/>
      <c r="BH1018" s="11"/>
      <c r="BI1018" s="11"/>
      <c r="BJ1018" s="11"/>
      <c r="BK1018" s="11"/>
      <c r="BL1018" s="11"/>
      <c r="BM1018" s="11"/>
      <c r="BN1018" s="11"/>
      <c r="BO1018" s="11"/>
      <c r="BP1018" s="11"/>
      <c r="BQ1018" s="11"/>
      <c r="BR1018" s="11"/>
      <c r="BS1018" s="11"/>
      <c r="BT1018" s="11"/>
      <c r="BU1018" s="11"/>
      <c r="BV1018" s="11"/>
      <c r="BW1018" s="11"/>
      <c r="BX1018" s="11"/>
      <c r="BY1018" s="11"/>
      <c r="BZ1018" s="11"/>
      <c r="CA1018" s="11"/>
      <c r="CB1018" s="11"/>
      <c r="CC1018" s="11"/>
      <c r="CD1018" s="11"/>
      <c r="CE1018" s="11"/>
      <c r="CF1018" s="11"/>
      <c r="CG1018" s="11"/>
      <c r="CH1018" s="11"/>
      <c r="CI1018" s="11"/>
      <c r="CJ1018" s="11"/>
      <c r="CK1018" s="11"/>
      <c r="CL1018" s="11"/>
      <c r="CM1018" s="11"/>
      <c r="CN1018" s="351"/>
      <c r="CO1018" s="351"/>
      <c r="CP1018" s="351"/>
      <c r="CQ1018" s="351"/>
      <c r="CR1018" s="351"/>
      <c r="CS1018" s="351"/>
      <c r="CT1018" s="351"/>
      <c r="CU1018" s="351"/>
      <c r="CV1018" s="351"/>
      <c r="CW1018" s="351"/>
      <c r="CX1018" s="351"/>
      <c r="CY1018" s="351"/>
      <c r="CZ1018" s="351"/>
      <c r="DA1018" s="351"/>
      <c r="DB1018" s="351"/>
      <c r="DC1018" s="351"/>
      <c r="DD1018" s="351"/>
      <c r="DE1018" s="351"/>
      <c r="DF1018" s="351"/>
      <c r="DG1018" s="351"/>
      <c r="DH1018" s="351"/>
      <c r="DI1018" s="351"/>
      <c r="DJ1018" s="351"/>
      <c r="DK1018" s="351"/>
      <c r="DL1018" s="351"/>
      <c r="DM1018" s="351"/>
      <c r="DN1018" s="351"/>
      <c r="DS1018" s="372"/>
      <c r="DT1018" s="374"/>
      <c r="DU1018" s="375"/>
      <c r="DV1018" s="375"/>
      <c r="DW1018" s="375"/>
      <c r="DX1018" s="375">
        <v>1</v>
      </c>
      <c r="DY1018" s="375">
        <f t="shared" si="3719"/>
        <v>0</v>
      </c>
      <c r="DZ1018" s="375">
        <f t="shared" si="3720"/>
        <v>0</v>
      </c>
      <c r="EA1018" s="375">
        <f t="shared" si="3721"/>
        <v>1</v>
      </c>
      <c r="EB1018" s="375">
        <f t="shared" si="3722"/>
        <v>0</v>
      </c>
      <c r="EC1018" s="375">
        <f t="shared" si="3723"/>
        <v>0</v>
      </c>
      <c r="ED1018" s="375">
        <f t="shared" si="3724"/>
        <v>1</v>
      </c>
      <c r="EE1018" s="375">
        <f t="shared" si="3725"/>
        <v>0</v>
      </c>
      <c r="EF1018" s="375">
        <f t="shared" si="3726"/>
        <v>0</v>
      </c>
      <c r="EG1018" s="375">
        <f t="shared" si="3727"/>
        <v>1</v>
      </c>
      <c r="EH1018" s="375">
        <f t="shared" si="3728"/>
        <v>0</v>
      </c>
      <c r="EI1018" s="375">
        <f t="shared" si="3729"/>
        <v>0</v>
      </c>
      <c r="EJ1018" s="375">
        <f t="shared" si="3730"/>
        <v>1</v>
      </c>
      <c r="EK1018" s="375">
        <f t="shared" si="3731"/>
        <v>0</v>
      </c>
      <c r="EL1018" s="375">
        <f t="shared" si="3732"/>
        <v>0</v>
      </c>
      <c r="EM1018" s="375">
        <f t="shared" si="3733"/>
        <v>1</v>
      </c>
      <c r="EN1018" s="375">
        <f t="shared" si="3734"/>
        <v>0</v>
      </c>
      <c r="EO1018" s="375">
        <f t="shared" si="3735"/>
        <v>0</v>
      </c>
      <c r="EP1018" s="375">
        <f t="shared" si="3736"/>
        <v>1</v>
      </c>
      <c r="EQ1018" s="375">
        <f t="shared" si="3737"/>
        <v>0</v>
      </c>
      <c r="ER1018" s="375">
        <f t="shared" si="3738"/>
        <v>0</v>
      </c>
      <c r="ES1018" s="375">
        <f t="shared" si="3739"/>
        <v>1</v>
      </c>
      <c r="ET1018" s="375">
        <f t="shared" si="3740"/>
        <v>0</v>
      </c>
      <c r="EU1018" s="375">
        <f t="shared" si="3741"/>
        <v>0</v>
      </c>
      <c r="EV1018" s="375">
        <f t="shared" si="3742"/>
        <v>1</v>
      </c>
      <c r="EW1018" s="375">
        <f t="shared" si="3743"/>
        <v>0</v>
      </c>
      <c r="EX1018" s="375">
        <f t="shared" si="3744"/>
        <v>0</v>
      </c>
      <c r="EY1018" s="375">
        <f t="shared" si="3745"/>
        <v>1</v>
      </c>
      <c r="EZ1018" s="375">
        <f t="shared" si="3746"/>
        <v>0</v>
      </c>
      <c r="FA1018" s="375">
        <f t="shared" si="3747"/>
        <v>0</v>
      </c>
      <c r="FB1018" s="375">
        <f t="shared" si="3748"/>
        <v>1</v>
      </c>
      <c r="FC1018" s="375">
        <f t="shared" si="3749"/>
        <v>0</v>
      </c>
      <c r="FD1018" s="375">
        <f t="shared" si="3750"/>
        <v>0</v>
      </c>
      <c r="FE1018" s="376"/>
      <c r="FF1018" s="372"/>
      <c r="FG1018" s="372"/>
      <c r="FH1018" s="372"/>
      <c r="FI1018" s="372"/>
      <c r="FJ1018" s="372"/>
      <c r="FK1018" s="372"/>
      <c r="FL1018" s="372"/>
      <c r="FM1018" s="372"/>
      <c r="FN1018" s="372"/>
      <c r="FO1018" s="372"/>
      <c r="FP1018" s="372"/>
      <c r="FQ1018" s="372"/>
      <c r="FR1018" s="372"/>
      <c r="FS1018" s="372"/>
      <c r="FT1018" s="372"/>
      <c r="FU1018" s="372"/>
      <c r="FV1018" s="372"/>
      <c r="FW1018" s="372"/>
      <c r="FX1018" s="372"/>
      <c r="FY1018" s="372"/>
      <c r="FZ1018" s="372"/>
      <c r="GA1018" s="372"/>
      <c r="GB1018" s="372"/>
      <c r="GC1018" s="372"/>
      <c r="GD1018" s="372"/>
      <c r="GE1018" s="372"/>
      <c r="GF1018" s="372"/>
      <c r="GG1018" s="372"/>
      <c r="GH1018" s="372"/>
      <c r="GI1018" s="372"/>
      <c r="GJ1018" s="372"/>
      <c r="GK1018" s="372"/>
      <c r="GL1018" s="372"/>
      <c r="GM1018" s="372"/>
      <c r="GN1018" s="372"/>
      <c r="GO1018" s="372"/>
      <c r="GP1018" s="372"/>
      <c r="GQ1018" s="372"/>
      <c r="GR1018" s="372"/>
      <c r="GS1018" s="372"/>
      <c r="GT1018" s="372"/>
      <c r="GU1018" s="372"/>
      <c r="GV1018" s="372"/>
      <c r="GW1018" s="372"/>
      <c r="GX1018" s="372"/>
      <c r="GY1018" s="372"/>
      <c r="GZ1018" s="372"/>
      <c r="HA1018" s="372"/>
      <c r="HB1018" s="372"/>
      <c r="HC1018" s="372"/>
    </row>
    <row r="1019" spans="1:211" s="373" customFormat="1" ht="15" hidden="1" customHeight="1" outlineLevel="1" x14ac:dyDescent="0.2">
      <c r="A1019" s="366">
        <f>SWDATA!O1004</f>
        <v>0</v>
      </c>
      <c r="B1019" s="366">
        <f>SWDATA!M1004</f>
        <v>0</v>
      </c>
      <c r="C1019" s="351">
        <f>IF(AND(SWDATA!M1004=1,SWDATA!Q1004="promotions"),SWDATA!P1004,0)</f>
        <v>0</v>
      </c>
      <c r="D1019" s="367">
        <f>ROW(SWDATA!M1004)</f>
        <v>1004</v>
      </c>
      <c r="E1019" s="368">
        <f t="shared" ref="E1019:E1029" si="3754">B1019</f>
        <v>0</v>
      </c>
      <c r="F1019" s="369">
        <f t="shared" si="3515"/>
        <v>1</v>
      </c>
      <c r="G1019" s="366" t="str">
        <f t="shared" si="3516"/>
        <v/>
      </c>
      <c r="H1019" s="370"/>
      <c r="J1019" s="238">
        <f t="shared" si="3517"/>
        <v>0</v>
      </c>
      <c r="K1019" s="239" t="str">
        <f t="shared" si="3518"/>
        <v/>
      </c>
      <c r="L1019" s="342"/>
      <c r="M1019" s="345"/>
      <c r="N1019" s="340" t="str">
        <f>IF(LEN(SWDATA!F1004)=0,"",N1018)</f>
        <v/>
      </c>
      <c r="O1019" s="296" t="str">
        <f>IF(LEN(SWDATA!G1004)=0,"",O1018)</f>
        <v/>
      </c>
      <c r="P1019" s="297" t="str">
        <f>IF(LEN(SWDATA!C1004)=0,"",SWDATA!C1004)</f>
        <v/>
      </c>
      <c r="Q1019" s="312" t="str">
        <f t="shared" si="3519"/>
        <v/>
      </c>
      <c r="R1019" s="223" t="s">
        <v>261</v>
      </c>
      <c r="S1019" s="224"/>
      <c r="T1019" s="224"/>
      <c r="U1019" s="264" t="s">
        <v>610</v>
      </c>
      <c r="V1019" s="205" t="s">
        <v>221</v>
      </c>
      <c r="W1019" s="266">
        <f>IF(OR(Is_Loading,LEN($A1019)=0),"",SWDATA!P1004)</f>
        <v>0</v>
      </c>
      <c r="X1019" s="267">
        <f>IF(OR(Is_Loading,LEN($A1019)=0),"",SWDATA!Q1004)</f>
        <v>0</v>
      </c>
      <c r="Y1019" s="267">
        <f>IF(OR(Is_Loading,LEN($A1019)=0),"",SWDATA!R1004)</f>
        <v>0</v>
      </c>
      <c r="Z1019" s="266" t="str">
        <f t="shared" si="3751"/>
        <v/>
      </c>
      <c r="AA1019" s="266">
        <f>IF(OR(Is_Loading,LEN($A1019)=0),"",SWDATA!T1004)</f>
        <v>0</v>
      </c>
      <c r="AB1019" s="267">
        <f>IF(OR(Is_Loading,LEN($A1019)=0),"",SWDATA!U1004)</f>
        <v>0</v>
      </c>
      <c r="AC1019" s="267">
        <f>IF(OR(Is_Loading,LEN($A1019)=0),"",SWDATA!V1004)</f>
        <v>0</v>
      </c>
      <c r="AD1019" s="266" t="str">
        <f t="shared" si="3520"/>
        <v/>
      </c>
      <c r="AE1019" s="266">
        <f>IF(OR(Is_Loading,LEN($A1019)=0),"",SWDATA!X1004)</f>
        <v>0</v>
      </c>
      <c r="AF1019" s="267">
        <f>IF(OR(Is_Loading,LEN($A1019)=0),"",SWDATA!Y1004)</f>
        <v>0</v>
      </c>
      <c r="AG1019" s="267">
        <f>IF(OR(Is_Loading,LEN($A1019)=0),"",SWDATA!Z1004)</f>
        <v>0</v>
      </c>
      <c r="AH1019" s="266" t="str">
        <f t="shared" si="3521"/>
        <v/>
      </c>
      <c r="AI1019" s="266">
        <f>IF(OR(Is_Loading,LEN($A1019)=0),"",SWDATA!AB1004)</f>
        <v>0</v>
      </c>
      <c r="AJ1019" s="267">
        <f>IF(OR(Is_Loading,LEN($A1019)=0),"",SWDATA!AC1004)</f>
        <v>0</v>
      </c>
      <c r="AK1019" s="267">
        <f>IF(OR(Is_Loading,LEN($A1019)=0),"",SWDATA!AD1004)</f>
        <v>0</v>
      </c>
      <c r="AL1019" s="266" t="str">
        <f t="shared" si="3522"/>
        <v/>
      </c>
      <c r="AM1019" s="266">
        <f>IF(OR(Is_Loading,LEN($A1019)=0),"",SWDATA!AF1004)</f>
        <v>0</v>
      </c>
      <c r="AN1019" s="267">
        <f>IF(OR(Is_Loading,LEN($A1019)=0),"",SWDATA!AG1004)</f>
        <v>0</v>
      </c>
      <c r="AO1019" s="323">
        <f>IF(OR(Is_Loading,LEN($A1019)=0),"",SWDATA!AH1004)</f>
        <v>0</v>
      </c>
      <c r="AP1019" s="320" t="str">
        <f t="shared" si="3523"/>
        <v/>
      </c>
      <c r="AQ1019" s="266">
        <f>IF(OR(Is_Loading,LEN($A1019)=0),"",SWDATA!AJ1004)</f>
        <v>0</v>
      </c>
      <c r="AR1019" s="267">
        <f>IF(OR(Is_Loading,LEN($A1019)=0),"",SWDATA!AK1004)</f>
        <v>0</v>
      </c>
      <c r="AS1019" s="267">
        <f>IF(OR(Is_Loading,LEN($A1019)=0),"",SWDATA!AL1004)</f>
        <v>0</v>
      </c>
      <c r="AT1019" s="266" t="str">
        <f t="shared" si="3524"/>
        <v/>
      </c>
      <c r="AU1019" s="266">
        <f>IF(OR(Is_Loading,LEN($A1019)=0),"",SWDATA!AN1004)</f>
        <v>0</v>
      </c>
      <c r="AV1019" s="267">
        <f>IF(OR(Is_Loading,LEN($A1019)=0),"",SWDATA!AO1004)</f>
        <v>0</v>
      </c>
      <c r="AW1019" s="267">
        <f>IF(OR(Is_Loading,LEN($A1019)=0),"",SWDATA!AP1004)</f>
        <v>0</v>
      </c>
      <c r="AX1019" s="266" t="str">
        <f t="shared" si="3525"/>
        <v/>
      </c>
      <c r="AY1019" s="266">
        <f>IF(OR(Is_Loading,LEN($A1019)=0),"",SWDATA!AR1004)</f>
        <v>0</v>
      </c>
      <c r="AZ1019" s="267">
        <f>IF(OR(Is_Loading,LEN($A1019)=0),"",SWDATA!AS1004)</f>
        <v>0</v>
      </c>
      <c r="BA1019" s="267">
        <f>IF(OR(Is_Loading,LEN($A1019)=0),"",SWDATA!AT1004)</f>
        <v>0</v>
      </c>
      <c r="BB1019" s="266" t="str">
        <f t="shared" si="3526"/>
        <v/>
      </c>
      <c r="BC1019" s="266">
        <f>IF(OR(Is_Loading,LEN($A1019)=0),"",SWDATA!AV1004)</f>
        <v>0</v>
      </c>
      <c r="BD1019" s="267">
        <f>IF(OR(Is_Loading,LEN($A1019)=0),"",SWDATA!AW1004)</f>
        <v>0</v>
      </c>
      <c r="BE1019" s="323">
        <f>IF(OR(Is_Loading,LEN($A1019)=0),"",SWDATA!AX1004)</f>
        <v>0</v>
      </c>
      <c r="BF1019" s="320" t="str">
        <f t="shared" si="3527"/>
        <v/>
      </c>
      <c r="BG1019" s="11"/>
      <c r="BH1019" s="11"/>
      <c r="BI1019" s="11"/>
      <c r="BJ1019" s="11"/>
      <c r="BK1019" s="11"/>
      <c r="BL1019" s="11"/>
      <c r="BM1019" s="11"/>
      <c r="BN1019" s="11"/>
      <c r="BO1019" s="11"/>
      <c r="BP1019" s="11"/>
      <c r="BQ1019" s="11"/>
      <c r="BR1019" s="11"/>
      <c r="BS1019" s="11"/>
      <c r="BT1019" s="11"/>
      <c r="BU1019" s="11"/>
      <c r="BV1019" s="11"/>
      <c r="BW1019" s="11"/>
      <c r="BX1019" s="11"/>
      <c r="BY1019" s="11"/>
      <c r="BZ1019" s="11"/>
      <c r="CA1019" s="11"/>
      <c r="CB1019" s="11"/>
      <c r="CC1019" s="11"/>
      <c r="CD1019" s="11"/>
      <c r="CE1019" s="11"/>
      <c r="CF1019" s="11"/>
      <c r="CG1019" s="11"/>
      <c r="CH1019" s="11"/>
      <c r="CI1019" s="11"/>
      <c r="CJ1019" s="11"/>
      <c r="CK1019" s="11"/>
      <c r="CL1019" s="11"/>
      <c r="CM1019" s="11"/>
      <c r="CN1019" s="351"/>
      <c r="CO1019" s="351"/>
      <c r="CP1019" s="351"/>
      <c r="CQ1019" s="351"/>
      <c r="CR1019" s="351"/>
      <c r="CS1019" s="351"/>
      <c r="CT1019" s="351"/>
      <c r="CU1019" s="351"/>
      <c r="CV1019" s="351"/>
      <c r="CW1019" s="351"/>
      <c r="CX1019" s="351"/>
      <c r="CY1019" s="351"/>
      <c r="CZ1019" s="351"/>
      <c r="DA1019" s="351"/>
      <c r="DB1019" s="351"/>
      <c r="DC1019" s="351"/>
      <c r="DD1019" s="351"/>
      <c r="DE1019" s="351"/>
      <c r="DF1019" s="351"/>
      <c r="DG1019" s="351"/>
      <c r="DH1019" s="351"/>
      <c r="DI1019" s="351"/>
      <c r="DJ1019" s="351"/>
      <c r="DK1019" s="351"/>
      <c r="DL1019" s="351"/>
      <c r="DM1019" s="351"/>
      <c r="DN1019" s="351"/>
      <c r="DS1019" s="372"/>
      <c r="DT1019" s="374"/>
      <c r="DU1019" s="375"/>
      <c r="DV1019" s="375"/>
      <c r="DW1019" s="375"/>
      <c r="DX1019" s="375">
        <v>1</v>
      </c>
      <c r="DY1019" s="375">
        <f t="shared" si="3719"/>
        <v>0</v>
      </c>
      <c r="DZ1019" s="375">
        <f t="shared" si="3720"/>
        <v>0</v>
      </c>
      <c r="EA1019" s="375">
        <f t="shared" si="3721"/>
        <v>1</v>
      </c>
      <c r="EB1019" s="375">
        <f t="shared" si="3722"/>
        <v>0</v>
      </c>
      <c r="EC1019" s="375">
        <f t="shared" si="3723"/>
        <v>0</v>
      </c>
      <c r="ED1019" s="375">
        <f t="shared" si="3724"/>
        <v>1</v>
      </c>
      <c r="EE1019" s="375">
        <f t="shared" si="3725"/>
        <v>0</v>
      </c>
      <c r="EF1019" s="375">
        <f t="shared" si="3726"/>
        <v>0</v>
      </c>
      <c r="EG1019" s="375">
        <f t="shared" si="3727"/>
        <v>1</v>
      </c>
      <c r="EH1019" s="375">
        <f t="shared" si="3728"/>
        <v>0</v>
      </c>
      <c r="EI1019" s="375">
        <f t="shared" si="3729"/>
        <v>0</v>
      </c>
      <c r="EJ1019" s="375">
        <f t="shared" si="3730"/>
        <v>1</v>
      </c>
      <c r="EK1019" s="375">
        <f t="shared" si="3731"/>
        <v>0</v>
      </c>
      <c r="EL1019" s="375">
        <f t="shared" si="3732"/>
        <v>0</v>
      </c>
      <c r="EM1019" s="375">
        <f t="shared" si="3733"/>
        <v>1</v>
      </c>
      <c r="EN1019" s="375">
        <f t="shared" si="3734"/>
        <v>0</v>
      </c>
      <c r="EO1019" s="375">
        <f t="shared" si="3735"/>
        <v>0</v>
      </c>
      <c r="EP1019" s="375">
        <f t="shared" si="3736"/>
        <v>1</v>
      </c>
      <c r="EQ1019" s="375">
        <f t="shared" si="3737"/>
        <v>0</v>
      </c>
      <c r="ER1019" s="375">
        <f t="shared" si="3738"/>
        <v>0</v>
      </c>
      <c r="ES1019" s="375">
        <f t="shared" si="3739"/>
        <v>1</v>
      </c>
      <c r="ET1019" s="375">
        <f t="shared" si="3740"/>
        <v>0</v>
      </c>
      <c r="EU1019" s="375">
        <f t="shared" si="3741"/>
        <v>0</v>
      </c>
      <c r="EV1019" s="375">
        <f t="shared" si="3742"/>
        <v>1</v>
      </c>
      <c r="EW1019" s="375">
        <f t="shared" si="3743"/>
        <v>0</v>
      </c>
      <c r="EX1019" s="375">
        <f t="shared" si="3744"/>
        <v>0</v>
      </c>
      <c r="EY1019" s="375">
        <f t="shared" si="3745"/>
        <v>1</v>
      </c>
      <c r="EZ1019" s="375">
        <f t="shared" si="3746"/>
        <v>0</v>
      </c>
      <c r="FA1019" s="375">
        <f t="shared" si="3747"/>
        <v>0</v>
      </c>
      <c r="FB1019" s="375">
        <f t="shared" si="3748"/>
        <v>1</v>
      </c>
      <c r="FC1019" s="375">
        <f t="shared" si="3749"/>
        <v>0</v>
      </c>
      <c r="FD1019" s="375">
        <f t="shared" si="3750"/>
        <v>0</v>
      </c>
      <c r="FE1019" s="376"/>
      <c r="FF1019" s="372"/>
      <c r="FG1019" s="372"/>
      <c r="FH1019" s="372"/>
      <c r="FI1019" s="372"/>
      <c r="FJ1019" s="372"/>
      <c r="FK1019" s="372"/>
      <c r="FL1019" s="372"/>
      <c r="FM1019" s="372"/>
      <c r="FN1019" s="372"/>
      <c r="FO1019" s="372"/>
      <c r="FP1019" s="372"/>
      <c r="FQ1019" s="372"/>
      <c r="FR1019" s="372"/>
      <c r="FS1019" s="372"/>
      <c r="FT1019" s="372"/>
      <c r="FU1019" s="372"/>
      <c r="FV1019" s="372"/>
      <c r="FW1019" s="372"/>
      <c r="FX1019" s="372"/>
      <c r="FY1019" s="372"/>
      <c r="FZ1019" s="372"/>
      <c r="GA1019" s="372"/>
      <c r="GB1019" s="372"/>
      <c r="GC1019" s="372"/>
      <c r="GD1019" s="372"/>
      <c r="GE1019" s="372"/>
      <c r="GF1019" s="372"/>
      <c r="GG1019" s="372"/>
      <c r="GH1019" s="372"/>
      <c r="GI1019" s="372"/>
      <c r="GJ1019" s="372"/>
      <c r="GK1019" s="372"/>
      <c r="GL1019" s="372"/>
      <c r="GM1019" s="372"/>
      <c r="GN1019" s="372"/>
      <c r="GO1019" s="372"/>
      <c r="GP1019" s="372"/>
      <c r="GQ1019" s="372"/>
      <c r="GR1019" s="372"/>
      <c r="GS1019" s="372"/>
      <c r="GT1019" s="372"/>
      <c r="GU1019" s="372"/>
      <c r="GV1019" s="372"/>
      <c r="GW1019" s="372"/>
      <c r="GX1019" s="372"/>
      <c r="GY1019" s="372"/>
      <c r="GZ1019" s="372"/>
      <c r="HA1019" s="372"/>
      <c r="HB1019" s="372"/>
      <c r="HC1019" s="372"/>
    </row>
    <row r="1020" spans="1:211" s="373" customFormat="1" ht="15" hidden="1" customHeight="1" outlineLevel="1" x14ac:dyDescent="0.2">
      <c r="A1020" s="366">
        <f>SWDATA!O1005</f>
        <v>0</v>
      </c>
      <c r="B1020" s="366">
        <f>SWDATA!M1005</f>
        <v>0</v>
      </c>
      <c r="C1020" s="351">
        <f>IF(AND(SWDATA!M1005=1,SWDATA!Q1005="promotions"),SWDATA!P1005,0)</f>
        <v>0</v>
      </c>
      <c r="D1020" s="367">
        <f>ROW(SWDATA!M1005)</f>
        <v>1005</v>
      </c>
      <c r="E1020" s="368">
        <f t="shared" si="3754"/>
        <v>0</v>
      </c>
      <c r="F1020" s="369">
        <f t="shared" si="3515"/>
        <v>1</v>
      </c>
      <c r="G1020" s="366" t="str">
        <f t="shared" si="3516"/>
        <v/>
      </c>
      <c r="H1020" s="370"/>
      <c r="J1020" s="238">
        <f t="shared" si="3517"/>
        <v>0</v>
      </c>
      <c r="K1020" s="239" t="str">
        <f t="shared" si="3518"/>
        <v/>
      </c>
      <c r="L1020" s="342"/>
      <c r="M1020" s="345"/>
      <c r="N1020" s="340" t="str">
        <f>IF(LEN(SWDATA!F1005)=0,"",N1019)</f>
        <v/>
      </c>
      <c r="O1020" s="296" t="str">
        <f>IF(LEN(SWDATA!G1005)=0,"",O1019)</f>
        <v/>
      </c>
      <c r="P1020" s="297" t="str">
        <f>IF(LEN(SWDATA!C1005)=0,"",SWDATA!C1005)</f>
        <v/>
      </c>
      <c r="Q1020" s="312" t="str">
        <f t="shared" si="3519"/>
        <v/>
      </c>
      <c r="R1020" s="223" t="s">
        <v>261</v>
      </c>
      <c r="S1020" s="224"/>
      <c r="T1020" s="224"/>
      <c r="U1020" s="264" t="s">
        <v>612</v>
      </c>
      <c r="V1020" s="205" t="s">
        <v>221</v>
      </c>
      <c r="W1020" s="266">
        <f>IF(OR(Is_Loading,LEN($A1020)=0),"",SWDATA!P1005)</f>
        <v>0</v>
      </c>
      <c r="X1020" s="267">
        <f>IF(OR(Is_Loading,LEN($A1020)=0),"",SWDATA!Q1005)</f>
        <v>0</v>
      </c>
      <c r="Y1020" s="267">
        <f>IF(OR(Is_Loading,LEN($A1020)=0),"",SWDATA!R1005)</f>
        <v>0</v>
      </c>
      <c r="Z1020" s="266" t="str">
        <f t="shared" si="3751"/>
        <v/>
      </c>
      <c r="AA1020" s="266">
        <f>IF(OR(Is_Loading,LEN($A1020)=0),"",SWDATA!T1005)</f>
        <v>0</v>
      </c>
      <c r="AB1020" s="267">
        <f>IF(OR(Is_Loading,LEN($A1020)=0),"",SWDATA!U1005)</f>
        <v>0</v>
      </c>
      <c r="AC1020" s="267">
        <f>IF(OR(Is_Loading,LEN($A1020)=0),"",SWDATA!V1005)</f>
        <v>0</v>
      </c>
      <c r="AD1020" s="266" t="str">
        <f t="shared" si="3520"/>
        <v/>
      </c>
      <c r="AE1020" s="266">
        <f>IF(OR(Is_Loading,LEN($A1020)=0),"",SWDATA!X1005)</f>
        <v>0</v>
      </c>
      <c r="AF1020" s="267">
        <f>IF(OR(Is_Loading,LEN($A1020)=0),"",SWDATA!Y1005)</f>
        <v>0</v>
      </c>
      <c r="AG1020" s="267">
        <f>IF(OR(Is_Loading,LEN($A1020)=0),"",SWDATA!Z1005)</f>
        <v>0</v>
      </c>
      <c r="AH1020" s="266" t="str">
        <f t="shared" si="3521"/>
        <v/>
      </c>
      <c r="AI1020" s="266">
        <f>IF(OR(Is_Loading,LEN($A1020)=0),"",SWDATA!AB1005)</f>
        <v>0</v>
      </c>
      <c r="AJ1020" s="267">
        <f>IF(OR(Is_Loading,LEN($A1020)=0),"",SWDATA!AC1005)</f>
        <v>0</v>
      </c>
      <c r="AK1020" s="267">
        <f>IF(OR(Is_Loading,LEN($A1020)=0),"",SWDATA!AD1005)</f>
        <v>0</v>
      </c>
      <c r="AL1020" s="266" t="str">
        <f t="shared" si="3522"/>
        <v/>
      </c>
      <c r="AM1020" s="266">
        <f>IF(OR(Is_Loading,LEN($A1020)=0),"",SWDATA!AF1005)</f>
        <v>0</v>
      </c>
      <c r="AN1020" s="267">
        <f>IF(OR(Is_Loading,LEN($A1020)=0),"",SWDATA!AG1005)</f>
        <v>0</v>
      </c>
      <c r="AO1020" s="323">
        <f>IF(OR(Is_Loading,LEN($A1020)=0),"",SWDATA!AH1005)</f>
        <v>0</v>
      </c>
      <c r="AP1020" s="320" t="str">
        <f t="shared" si="3523"/>
        <v/>
      </c>
      <c r="AQ1020" s="266">
        <f>IF(OR(Is_Loading,LEN($A1020)=0),"",SWDATA!AJ1005)</f>
        <v>0</v>
      </c>
      <c r="AR1020" s="267">
        <f>IF(OR(Is_Loading,LEN($A1020)=0),"",SWDATA!AK1005)</f>
        <v>0</v>
      </c>
      <c r="AS1020" s="267">
        <f>IF(OR(Is_Loading,LEN($A1020)=0),"",SWDATA!AL1005)</f>
        <v>0</v>
      </c>
      <c r="AT1020" s="266" t="str">
        <f t="shared" si="3524"/>
        <v/>
      </c>
      <c r="AU1020" s="266">
        <f>IF(OR(Is_Loading,LEN($A1020)=0),"",SWDATA!AN1005)</f>
        <v>0</v>
      </c>
      <c r="AV1020" s="267">
        <f>IF(OR(Is_Loading,LEN($A1020)=0),"",SWDATA!AO1005)</f>
        <v>0</v>
      </c>
      <c r="AW1020" s="267">
        <f>IF(OR(Is_Loading,LEN($A1020)=0),"",SWDATA!AP1005)</f>
        <v>0</v>
      </c>
      <c r="AX1020" s="266" t="str">
        <f t="shared" si="3525"/>
        <v/>
      </c>
      <c r="AY1020" s="266">
        <f>IF(OR(Is_Loading,LEN($A1020)=0),"",SWDATA!AR1005)</f>
        <v>0</v>
      </c>
      <c r="AZ1020" s="267">
        <f>IF(OR(Is_Loading,LEN($A1020)=0),"",SWDATA!AS1005)</f>
        <v>0</v>
      </c>
      <c r="BA1020" s="267">
        <f>IF(OR(Is_Loading,LEN($A1020)=0),"",SWDATA!AT1005)</f>
        <v>0</v>
      </c>
      <c r="BB1020" s="266" t="str">
        <f t="shared" si="3526"/>
        <v/>
      </c>
      <c r="BC1020" s="266">
        <f>IF(OR(Is_Loading,LEN($A1020)=0),"",SWDATA!AV1005)</f>
        <v>0</v>
      </c>
      <c r="BD1020" s="267">
        <f>IF(OR(Is_Loading,LEN($A1020)=0),"",SWDATA!AW1005)</f>
        <v>0</v>
      </c>
      <c r="BE1020" s="323">
        <f>IF(OR(Is_Loading,LEN($A1020)=0),"",SWDATA!AX1005)</f>
        <v>0</v>
      </c>
      <c r="BF1020" s="320" t="str">
        <f t="shared" si="3527"/>
        <v/>
      </c>
      <c r="BG1020" s="11"/>
      <c r="BH1020" s="11"/>
      <c r="BI1020" s="11"/>
      <c r="BJ1020" s="11"/>
      <c r="BK1020" s="11"/>
      <c r="BL1020" s="11"/>
      <c r="BM1020" s="11"/>
      <c r="BN1020" s="11"/>
      <c r="BO1020" s="11"/>
      <c r="BP1020" s="11"/>
      <c r="BQ1020" s="11"/>
      <c r="BR1020" s="11"/>
      <c r="BS1020" s="11"/>
      <c r="BT1020" s="11"/>
      <c r="BU1020" s="11"/>
      <c r="BV1020" s="11"/>
      <c r="BW1020" s="11"/>
      <c r="BX1020" s="11"/>
      <c r="BY1020" s="11"/>
      <c r="BZ1020" s="11"/>
      <c r="CA1020" s="11"/>
      <c r="CB1020" s="11"/>
      <c r="CC1020" s="11"/>
      <c r="CD1020" s="11"/>
      <c r="CE1020" s="11"/>
      <c r="CF1020" s="11"/>
      <c r="CG1020" s="11"/>
      <c r="CH1020" s="11"/>
      <c r="CI1020" s="11"/>
      <c r="CJ1020" s="11"/>
      <c r="CK1020" s="11"/>
      <c r="CL1020" s="11"/>
      <c r="CM1020" s="11"/>
      <c r="CN1020" s="351"/>
      <c r="CO1020" s="351"/>
      <c r="CP1020" s="351"/>
      <c r="CQ1020" s="351"/>
      <c r="CR1020" s="351"/>
      <c r="CS1020" s="351"/>
      <c r="CT1020" s="351"/>
      <c r="CU1020" s="351"/>
      <c r="CV1020" s="351"/>
      <c r="CW1020" s="351"/>
      <c r="CX1020" s="351"/>
      <c r="CY1020" s="351"/>
      <c r="CZ1020" s="351"/>
      <c r="DA1020" s="351"/>
      <c r="DB1020" s="351"/>
      <c r="DC1020" s="351"/>
      <c r="DD1020" s="351"/>
      <c r="DE1020" s="351"/>
      <c r="DF1020" s="351"/>
      <c r="DG1020" s="351"/>
      <c r="DH1020" s="351"/>
      <c r="DI1020" s="351"/>
      <c r="DJ1020" s="351"/>
      <c r="DK1020" s="351"/>
      <c r="DL1020" s="351"/>
      <c r="DM1020" s="351"/>
      <c r="DN1020" s="351"/>
      <c r="DS1020" s="372"/>
      <c r="DT1020" s="374"/>
      <c r="DU1020" s="375"/>
      <c r="DV1020" s="375"/>
      <c r="DW1020" s="375"/>
      <c r="DX1020" s="375">
        <v>1</v>
      </c>
      <c r="DY1020" s="375">
        <f t="shared" si="3719"/>
        <v>0</v>
      </c>
      <c r="DZ1020" s="375">
        <f t="shared" si="3720"/>
        <v>0</v>
      </c>
      <c r="EA1020" s="375">
        <f t="shared" si="3721"/>
        <v>1</v>
      </c>
      <c r="EB1020" s="375">
        <f t="shared" si="3722"/>
        <v>0</v>
      </c>
      <c r="EC1020" s="375">
        <f t="shared" si="3723"/>
        <v>0</v>
      </c>
      <c r="ED1020" s="375">
        <f t="shared" si="3724"/>
        <v>1</v>
      </c>
      <c r="EE1020" s="375">
        <f t="shared" si="3725"/>
        <v>0</v>
      </c>
      <c r="EF1020" s="375">
        <f t="shared" si="3726"/>
        <v>0</v>
      </c>
      <c r="EG1020" s="375">
        <f t="shared" si="3727"/>
        <v>1</v>
      </c>
      <c r="EH1020" s="375">
        <f t="shared" si="3728"/>
        <v>0</v>
      </c>
      <c r="EI1020" s="375">
        <f t="shared" si="3729"/>
        <v>0</v>
      </c>
      <c r="EJ1020" s="375">
        <f t="shared" si="3730"/>
        <v>1</v>
      </c>
      <c r="EK1020" s="375">
        <f t="shared" si="3731"/>
        <v>0</v>
      </c>
      <c r="EL1020" s="375">
        <f t="shared" si="3732"/>
        <v>0</v>
      </c>
      <c r="EM1020" s="375">
        <f t="shared" si="3733"/>
        <v>1</v>
      </c>
      <c r="EN1020" s="375">
        <f t="shared" si="3734"/>
        <v>0</v>
      </c>
      <c r="EO1020" s="375">
        <f t="shared" si="3735"/>
        <v>0</v>
      </c>
      <c r="EP1020" s="375">
        <f t="shared" si="3736"/>
        <v>1</v>
      </c>
      <c r="EQ1020" s="375">
        <f t="shared" si="3737"/>
        <v>0</v>
      </c>
      <c r="ER1020" s="375">
        <f t="shared" si="3738"/>
        <v>0</v>
      </c>
      <c r="ES1020" s="375">
        <f t="shared" si="3739"/>
        <v>1</v>
      </c>
      <c r="ET1020" s="375">
        <f t="shared" si="3740"/>
        <v>0</v>
      </c>
      <c r="EU1020" s="375">
        <f t="shared" si="3741"/>
        <v>0</v>
      </c>
      <c r="EV1020" s="375">
        <f t="shared" si="3742"/>
        <v>1</v>
      </c>
      <c r="EW1020" s="375">
        <f t="shared" si="3743"/>
        <v>0</v>
      </c>
      <c r="EX1020" s="375">
        <f t="shared" si="3744"/>
        <v>0</v>
      </c>
      <c r="EY1020" s="375">
        <f t="shared" si="3745"/>
        <v>1</v>
      </c>
      <c r="EZ1020" s="375">
        <f t="shared" si="3746"/>
        <v>0</v>
      </c>
      <c r="FA1020" s="375">
        <f t="shared" si="3747"/>
        <v>0</v>
      </c>
      <c r="FB1020" s="375">
        <f t="shared" si="3748"/>
        <v>1</v>
      </c>
      <c r="FC1020" s="375">
        <f t="shared" si="3749"/>
        <v>0</v>
      </c>
      <c r="FD1020" s="375">
        <f t="shared" si="3750"/>
        <v>0</v>
      </c>
      <c r="FE1020" s="376"/>
      <c r="FF1020" s="372"/>
      <c r="FG1020" s="372"/>
      <c r="FH1020" s="372"/>
      <c r="FI1020" s="372"/>
      <c r="FJ1020" s="372"/>
      <c r="FK1020" s="372"/>
      <c r="FL1020" s="372"/>
      <c r="FM1020" s="372"/>
      <c r="FN1020" s="372"/>
      <c r="FO1020" s="372"/>
      <c r="FP1020" s="372"/>
      <c r="FQ1020" s="372"/>
      <c r="FR1020" s="372"/>
      <c r="FS1020" s="372"/>
      <c r="FT1020" s="372"/>
      <c r="FU1020" s="372"/>
      <c r="FV1020" s="372"/>
      <c r="FW1020" s="372"/>
      <c r="FX1020" s="372"/>
      <c r="FY1020" s="372"/>
      <c r="FZ1020" s="372"/>
      <c r="GA1020" s="372"/>
      <c r="GB1020" s="372"/>
      <c r="GC1020" s="372"/>
      <c r="GD1020" s="372"/>
      <c r="GE1020" s="372"/>
      <c r="GF1020" s="372"/>
      <c r="GG1020" s="372"/>
      <c r="GH1020" s="372"/>
      <c r="GI1020" s="372"/>
      <c r="GJ1020" s="372"/>
      <c r="GK1020" s="372"/>
      <c r="GL1020" s="372"/>
      <c r="GM1020" s="372"/>
      <c r="GN1020" s="372"/>
      <c r="GO1020" s="372"/>
      <c r="GP1020" s="372"/>
      <c r="GQ1020" s="372"/>
      <c r="GR1020" s="372"/>
      <c r="GS1020" s="372"/>
      <c r="GT1020" s="372"/>
      <c r="GU1020" s="372"/>
      <c r="GV1020" s="372"/>
      <c r="GW1020" s="372"/>
      <c r="GX1020" s="372"/>
      <c r="GY1020" s="372"/>
      <c r="GZ1020" s="372"/>
      <c r="HA1020" s="372"/>
      <c r="HB1020" s="372"/>
      <c r="HC1020" s="372"/>
    </row>
    <row r="1021" spans="1:211" s="373" customFormat="1" ht="15" hidden="1" customHeight="1" outlineLevel="1" x14ac:dyDescent="0.2">
      <c r="A1021" s="366">
        <f>SWDATA!O1006</f>
        <v>0</v>
      </c>
      <c r="B1021" s="366">
        <f>SWDATA!M1006</f>
        <v>0</v>
      </c>
      <c r="C1021" s="351">
        <f>IF(AND(SWDATA!M1006=1,SWDATA!Q1006="promotions"),SWDATA!P1006,0)</f>
        <v>0</v>
      </c>
      <c r="D1021" s="367">
        <f>ROW(SWDATA!M1006)</f>
        <v>1006</v>
      </c>
      <c r="E1021" s="368">
        <f t="shared" si="3754"/>
        <v>0</v>
      </c>
      <c r="F1021" s="369">
        <f t="shared" si="3515"/>
        <v>1</v>
      </c>
      <c r="G1021" s="366" t="str">
        <f t="shared" si="3516"/>
        <v/>
      </c>
      <c r="H1021" s="370"/>
      <c r="J1021" s="238">
        <f t="shared" si="3517"/>
        <v>0</v>
      </c>
      <c r="K1021" s="239" t="str">
        <f t="shared" si="3518"/>
        <v/>
      </c>
      <c r="L1021" s="342"/>
      <c r="M1021" s="345"/>
      <c r="N1021" s="340" t="str">
        <f>IF(LEN(SWDATA!F1006)=0,"",N1020)</f>
        <v/>
      </c>
      <c r="O1021" s="296" t="str">
        <f>IF(LEN(SWDATA!G1006)=0,"",O1020)</f>
        <v/>
      </c>
      <c r="P1021" s="297" t="str">
        <f>IF(LEN(SWDATA!C1006)=0,"",SWDATA!C1006)</f>
        <v/>
      </c>
      <c r="Q1021" s="312" t="str">
        <f t="shared" si="3519"/>
        <v/>
      </c>
      <c r="R1021" s="223" t="s">
        <v>261</v>
      </c>
      <c r="S1021" s="224"/>
      <c r="T1021" s="224"/>
      <c r="U1021" s="264" t="s">
        <v>597</v>
      </c>
      <c r="V1021" s="205" t="s">
        <v>221</v>
      </c>
      <c r="W1021" s="266">
        <f>IF(OR(Is_Loading,LEN($A1021)=0),"",SWDATA!P1006)</f>
        <v>0</v>
      </c>
      <c r="X1021" s="267">
        <f>IF(OR(Is_Loading,LEN($A1021)=0),"",SWDATA!Q1006)</f>
        <v>0</v>
      </c>
      <c r="Y1021" s="267">
        <f>IF(OR(Is_Loading,LEN($A1021)=0),"",SWDATA!R1006)</f>
        <v>0</v>
      </c>
      <c r="Z1021" s="266" t="str">
        <f t="shared" si="3751"/>
        <v/>
      </c>
      <c r="AA1021" s="266">
        <f>IF(OR(Is_Loading,LEN($A1021)=0),"",SWDATA!T1006)</f>
        <v>0</v>
      </c>
      <c r="AB1021" s="267">
        <f>IF(OR(Is_Loading,LEN($A1021)=0),"",SWDATA!U1006)</f>
        <v>0</v>
      </c>
      <c r="AC1021" s="267">
        <f>IF(OR(Is_Loading,LEN($A1021)=0),"",SWDATA!V1006)</f>
        <v>0</v>
      </c>
      <c r="AD1021" s="266" t="str">
        <f t="shared" si="3520"/>
        <v/>
      </c>
      <c r="AE1021" s="266">
        <f>IF(OR(Is_Loading,LEN($A1021)=0),"",SWDATA!X1006)</f>
        <v>0</v>
      </c>
      <c r="AF1021" s="267">
        <f>IF(OR(Is_Loading,LEN($A1021)=0),"",SWDATA!Y1006)</f>
        <v>0</v>
      </c>
      <c r="AG1021" s="267">
        <f>IF(OR(Is_Loading,LEN($A1021)=0),"",SWDATA!Z1006)</f>
        <v>0</v>
      </c>
      <c r="AH1021" s="266" t="str">
        <f t="shared" si="3521"/>
        <v/>
      </c>
      <c r="AI1021" s="266">
        <f>IF(OR(Is_Loading,LEN($A1021)=0),"",SWDATA!AB1006)</f>
        <v>0</v>
      </c>
      <c r="AJ1021" s="267">
        <f>IF(OR(Is_Loading,LEN($A1021)=0),"",SWDATA!AC1006)</f>
        <v>0</v>
      </c>
      <c r="AK1021" s="267">
        <f>IF(OR(Is_Loading,LEN($A1021)=0),"",SWDATA!AD1006)</f>
        <v>0</v>
      </c>
      <c r="AL1021" s="266" t="str">
        <f t="shared" si="3522"/>
        <v/>
      </c>
      <c r="AM1021" s="266">
        <f>IF(OR(Is_Loading,LEN($A1021)=0),"",SWDATA!AF1006)</f>
        <v>0</v>
      </c>
      <c r="AN1021" s="267">
        <f>IF(OR(Is_Loading,LEN($A1021)=0),"",SWDATA!AG1006)</f>
        <v>0</v>
      </c>
      <c r="AO1021" s="323">
        <f>IF(OR(Is_Loading,LEN($A1021)=0),"",SWDATA!AH1006)</f>
        <v>0</v>
      </c>
      <c r="AP1021" s="320" t="str">
        <f t="shared" si="3523"/>
        <v/>
      </c>
      <c r="AQ1021" s="266">
        <f>IF(OR(Is_Loading,LEN($A1021)=0),"",SWDATA!AJ1006)</f>
        <v>0</v>
      </c>
      <c r="AR1021" s="267">
        <f>IF(OR(Is_Loading,LEN($A1021)=0),"",SWDATA!AK1006)</f>
        <v>0</v>
      </c>
      <c r="AS1021" s="267">
        <f>IF(OR(Is_Loading,LEN($A1021)=0),"",SWDATA!AL1006)</f>
        <v>0</v>
      </c>
      <c r="AT1021" s="266" t="str">
        <f t="shared" si="3524"/>
        <v/>
      </c>
      <c r="AU1021" s="266">
        <f>IF(OR(Is_Loading,LEN($A1021)=0),"",SWDATA!AN1006)</f>
        <v>0</v>
      </c>
      <c r="AV1021" s="267">
        <f>IF(OR(Is_Loading,LEN($A1021)=0),"",SWDATA!AO1006)</f>
        <v>0</v>
      </c>
      <c r="AW1021" s="267">
        <f>IF(OR(Is_Loading,LEN($A1021)=0),"",SWDATA!AP1006)</f>
        <v>0</v>
      </c>
      <c r="AX1021" s="266" t="str">
        <f t="shared" si="3525"/>
        <v/>
      </c>
      <c r="AY1021" s="266">
        <f>IF(OR(Is_Loading,LEN($A1021)=0),"",SWDATA!AR1006)</f>
        <v>0</v>
      </c>
      <c r="AZ1021" s="267">
        <f>IF(OR(Is_Loading,LEN($A1021)=0),"",SWDATA!AS1006)</f>
        <v>0</v>
      </c>
      <c r="BA1021" s="267">
        <f>IF(OR(Is_Loading,LEN($A1021)=0),"",SWDATA!AT1006)</f>
        <v>0</v>
      </c>
      <c r="BB1021" s="266" t="str">
        <f t="shared" si="3526"/>
        <v/>
      </c>
      <c r="BC1021" s="266">
        <f>IF(OR(Is_Loading,LEN($A1021)=0),"",SWDATA!AV1006)</f>
        <v>0</v>
      </c>
      <c r="BD1021" s="267">
        <f>IF(OR(Is_Loading,LEN($A1021)=0),"",SWDATA!AW1006)</f>
        <v>0</v>
      </c>
      <c r="BE1021" s="323">
        <f>IF(OR(Is_Loading,LEN($A1021)=0),"",SWDATA!AX1006)</f>
        <v>0</v>
      </c>
      <c r="BF1021" s="320" t="str">
        <f t="shared" si="3527"/>
        <v/>
      </c>
      <c r="BG1021" s="11"/>
      <c r="BH1021" s="11"/>
      <c r="BI1021" s="11"/>
      <c r="BJ1021" s="11"/>
      <c r="BK1021" s="11"/>
      <c r="BL1021" s="11"/>
      <c r="BM1021" s="11"/>
      <c r="BN1021" s="11"/>
      <c r="BO1021" s="11"/>
      <c r="BP1021" s="11"/>
      <c r="BQ1021" s="11"/>
      <c r="BR1021" s="11"/>
      <c r="BS1021" s="11"/>
      <c r="BT1021" s="11"/>
      <c r="BU1021" s="11"/>
      <c r="BV1021" s="11"/>
      <c r="BW1021" s="11"/>
      <c r="BX1021" s="11"/>
      <c r="BY1021" s="11"/>
      <c r="BZ1021" s="11"/>
      <c r="CA1021" s="11"/>
      <c r="CB1021" s="11"/>
      <c r="CC1021" s="11"/>
      <c r="CD1021" s="11"/>
      <c r="CE1021" s="11"/>
      <c r="CF1021" s="11"/>
      <c r="CG1021" s="11"/>
      <c r="CH1021" s="11"/>
      <c r="CI1021" s="11"/>
      <c r="CJ1021" s="11"/>
      <c r="CK1021" s="11"/>
      <c r="CL1021" s="11"/>
      <c r="CM1021" s="11"/>
      <c r="CN1021" s="351"/>
      <c r="CO1021" s="351"/>
      <c r="CP1021" s="351"/>
      <c r="CQ1021" s="351"/>
      <c r="CR1021" s="351"/>
      <c r="CS1021" s="351"/>
      <c r="CT1021" s="351"/>
      <c r="CU1021" s="351"/>
      <c r="CV1021" s="351"/>
      <c r="CW1021" s="351"/>
      <c r="CX1021" s="351"/>
      <c r="CY1021" s="351"/>
      <c r="CZ1021" s="351"/>
      <c r="DA1021" s="351"/>
      <c r="DB1021" s="351"/>
      <c r="DC1021" s="351"/>
      <c r="DD1021" s="351"/>
      <c r="DE1021" s="351"/>
      <c r="DF1021" s="351"/>
      <c r="DG1021" s="351"/>
      <c r="DH1021" s="351"/>
      <c r="DI1021" s="351"/>
      <c r="DJ1021" s="351"/>
      <c r="DK1021" s="351"/>
      <c r="DL1021" s="351"/>
      <c r="DM1021" s="351"/>
      <c r="DN1021" s="351"/>
      <c r="DS1021" s="372"/>
      <c r="DT1021" s="374"/>
      <c r="DU1021" s="375"/>
      <c r="DV1021" s="375"/>
      <c r="DW1021" s="375"/>
      <c r="DX1021" s="375">
        <v>1</v>
      </c>
      <c r="DY1021" s="375">
        <f t="shared" si="3719"/>
        <v>0</v>
      </c>
      <c r="DZ1021" s="375">
        <f t="shared" si="3720"/>
        <v>0</v>
      </c>
      <c r="EA1021" s="375">
        <f t="shared" si="3721"/>
        <v>1</v>
      </c>
      <c r="EB1021" s="375">
        <f t="shared" si="3722"/>
        <v>0</v>
      </c>
      <c r="EC1021" s="375">
        <f t="shared" si="3723"/>
        <v>0</v>
      </c>
      <c r="ED1021" s="375">
        <f t="shared" si="3724"/>
        <v>1</v>
      </c>
      <c r="EE1021" s="375">
        <f t="shared" si="3725"/>
        <v>0</v>
      </c>
      <c r="EF1021" s="375">
        <f t="shared" si="3726"/>
        <v>0</v>
      </c>
      <c r="EG1021" s="375">
        <f t="shared" si="3727"/>
        <v>1</v>
      </c>
      <c r="EH1021" s="375">
        <f t="shared" si="3728"/>
        <v>0</v>
      </c>
      <c r="EI1021" s="375">
        <f t="shared" si="3729"/>
        <v>0</v>
      </c>
      <c r="EJ1021" s="375">
        <f t="shared" si="3730"/>
        <v>1</v>
      </c>
      <c r="EK1021" s="375">
        <f t="shared" si="3731"/>
        <v>0</v>
      </c>
      <c r="EL1021" s="375">
        <f t="shared" si="3732"/>
        <v>0</v>
      </c>
      <c r="EM1021" s="375">
        <f t="shared" si="3733"/>
        <v>1</v>
      </c>
      <c r="EN1021" s="375">
        <f t="shared" si="3734"/>
        <v>0</v>
      </c>
      <c r="EO1021" s="375">
        <f t="shared" si="3735"/>
        <v>0</v>
      </c>
      <c r="EP1021" s="375">
        <f t="shared" si="3736"/>
        <v>1</v>
      </c>
      <c r="EQ1021" s="375">
        <f t="shared" si="3737"/>
        <v>0</v>
      </c>
      <c r="ER1021" s="375">
        <f t="shared" si="3738"/>
        <v>0</v>
      </c>
      <c r="ES1021" s="375">
        <f t="shared" si="3739"/>
        <v>1</v>
      </c>
      <c r="ET1021" s="375">
        <f t="shared" si="3740"/>
        <v>0</v>
      </c>
      <c r="EU1021" s="375">
        <f t="shared" si="3741"/>
        <v>0</v>
      </c>
      <c r="EV1021" s="375">
        <f t="shared" si="3742"/>
        <v>1</v>
      </c>
      <c r="EW1021" s="375">
        <f t="shared" si="3743"/>
        <v>0</v>
      </c>
      <c r="EX1021" s="375">
        <f t="shared" si="3744"/>
        <v>0</v>
      </c>
      <c r="EY1021" s="375">
        <f t="shared" si="3745"/>
        <v>1</v>
      </c>
      <c r="EZ1021" s="375">
        <f t="shared" si="3746"/>
        <v>0</v>
      </c>
      <c r="FA1021" s="375">
        <f t="shared" si="3747"/>
        <v>0</v>
      </c>
      <c r="FB1021" s="375">
        <f t="shared" si="3748"/>
        <v>1</v>
      </c>
      <c r="FC1021" s="375">
        <f t="shared" si="3749"/>
        <v>0</v>
      </c>
      <c r="FD1021" s="375">
        <f t="shared" si="3750"/>
        <v>0</v>
      </c>
      <c r="FE1021" s="376"/>
      <c r="FF1021" s="372"/>
      <c r="FG1021" s="372"/>
      <c r="FH1021" s="372"/>
      <c r="FI1021" s="372"/>
      <c r="FJ1021" s="372"/>
      <c r="FK1021" s="372"/>
      <c r="FL1021" s="372"/>
      <c r="FM1021" s="372"/>
      <c r="FN1021" s="372"/>
      <c r="FO1021" s="372"/>
      <c r="FP1021" s="372"/>
      <c r="FQ1021" s="372"/>
      <c r="FR1021" s="372"/>
      <c r="FS1021" s="372"/>
      <c r="FT1021" s="372"/>
      <c r="FU1021" s="372"/>
      <c r="FV1021" s="372"/>
      <c r="FW1021" s="372"/>
      <c r="FX1021" s="372"/>
      <c r="FY1021" s="372"/>
      <c r="FZ1021" s="372"/>
      <c r="GA1021" s="372"/>
      <c r="GB1021" s="372"/>
      <c r="GC1021" s="372"/>
      <c r="GD1021" s="372"/>
      <c r="GE1021" s="372"/>
      <c r="GF1021" s="372"/>
      <c r="GG1021" s="372"/>
      <c r="GH1021" s="372"/>
      <c r="GI1021" s="372"/>
      <c r="GJ1021" s="372"/>
      <c r="GK1021" s="372"/>
      <c r="GL1021" s="372"/>
      <c r="GM1021" s="372"/>
      <c r="GN1021" s="372"/>
      <c r="GO1021" s="372"/>
      <c r="GP1021" s="372"/>
      <c r="GQ1021" s="372"/>
      <c r="GR1021" s="372"/>
      <c r="GS1021" s="372"/>
      <c r="GT1021" s="372"/>
      <c r="GU1021" s="372"/>
      <c r="GV1021" s="372"/>
      <c r="GW1021" s="372"/>
      <c r="GX1021" s="372"/>
      <c r="GY1021" s="372"/>
      <c r="GZ1021" s="372"/>
      <c r="HA1021" s="372"/>
      <c r="HB1021" s="372"/>
      <c r="HC1021" s="372"/>
    </row>
    <row r="1022" spans="1:211" s="373" customFormat="1" ht="15" hidden="1" customHeight="1" outlineLevel="1" x14ac:dyDescent="0.2">
      <c r="A1022" s="366">
        <f>SWDATA!O1007</f>
        <v>0</v>
      </c>
      <c r="B1022" s="366">
        <f>SWDATA!M1007</f>
        <v>0</v>
      </c>
      <c r="C1022" s="351">
        <f>IF(AND(SWDATA!M1007=1,SWDATA!Q1007="promotions"),SWDATA!P1007,0)</f>
        <v>0</v>
      </c>
      <c r="D1022" s="367">
        <f>ROW(SWDATA!M1007)</f>
        <v>1007</v>
      </c>
      <c r="E1022" s="368">
        <f t="shared" si="3754"/>
        <v>0</v>
      </c>
      <c r="F1022" s="369">
        <f t="shared" si="3515"/>
        <v>1</v>
      </c>
      <c r="G1022" s="366" t="str">
        <f t="shared" si="3516"/>
        <v/>
      </c>
      <c r="H1022" s="370"/>
      <c r="J1022" s="238">
        <f t="shared" si="3517"/>
        <v>0</v>
      </c>
      <c r="K1022" s="239" t="str">
        <f t="shared" si="3518"/>
        <v/>
      </c>
      <c r="L1022" s="342"/>
      <c r="M1022" s="345"/>
      <c r="N1022" s="340" t="str">
        <f>IF(LEN(SWDATA!F1007)=0,"",N1021)</f>
        <v/>
      </c>
      <c r="O1022" s="296" t="str">
        <f>IF(LEN(SWDATA!G1007)=0,"",O1021)</f>
        <v/>
      </c>
      <c r="P1022" s="297" t="str">
        <f>IF(LEN(SWDATA!C1007)=0,"",SWDATA!C1007)</f>
        <v/>
      </c>
      <c r="Q1022" s="312" t="str">
        <f t="shared" si="3519"/>
        <v/>
      </c>
      <c r="R1022" s="223" t="s">
        <v>261</v>
      </c>
      <c r="S1022" s="224"/>
      <c r="T1022" s="224"/>
      <c r="U1022" s="264" t="s">
        <v>599</v>
      </c>
      <c r="V1022" s="205" t="s">
        <v>221</v>
      </c>
      <c r="W1022" s="266">
        <f>IF(OR(Is_Loading,LEN($A1022)=0),"",SWDATA!P1007)</f>
        <v>0</v>
      </c>
      <c r="X1022" s="267">
        <f>IF(OR(Is_Loading,LEN($A1022)=0),"",SWDATA!Q1007)</f>
        <v>0</v>
      </c>
      <c r="Y1022" s="267">
        <f>IF(OR(Is_Loading,LEN($A1022)=0),"",SWDATA!R1007)</f>
        <v>0</v>
      </c>
      <c r="Z1022" s="266" t="str">
        <f t="shared" si="3751"/>
        <v/>
      </c>
      <c r="AA1022" s="266">
        <f>IF(OR(Is_Loading,LEN($A1022)=0),"",SWDATA!T1007)</f>
        <v>0</v>
      </c>
      <c r="AB1022" s="267">
        <f>IF(OR(Is_Loading,LEN($A1022)=0),"",SWDATA!U1007)</f>
        <v>0</v>
      </c>
      <c r="AC1022" s="267">
        <f>IF(OR(Is_Loading,LEN($A1022)=0),"",SWDATA!V1007)</f>
        <v>0</v>
      </c>
      <c r="AD1022" s="266" t="str">
        <f t="shared" si="3520"/>
        <v/>
      </c>
      <c r="AE1022" s="266">
        <f>IF(OR(Is_Loading,LEN($A1022)=0),"",SWDATA!X1007)</f>
        <v>0</v>
      </c>
      <c r="AF1022" s="267">
        <f>IF(OR(Is_Loading,LEN($A1022)=0),"",SWDATA!Y1007)</f>
        <v>0</v>
      </c>
      <c r="AG1022" s="267">
        <f>IF(OR(Is_Loading,LEN($A1022)=0),"",SWDATA!Z1007)</f>
        <v>0</v>
      </c>
      <c r="AH1022" s="266" t="str">
        <f t="shared" si="3521"/>
        <v/>
      </c>
      <c r="AI1022" s="266">
        <f>IF(OR(Is_Loading,LEN($A1022)=0),"",SWDATA!AB1007)</f>
        <v>0</v>
      </c>
      <c r="AJ1022" s="267">
        <f>IF(OR(Is_Loading,LEN($A1022)=0),"",SWDATA!AC1007)</f>
        <v>0</v>
      </c>
      <c r="AK1022" s="267">
        <f>IF(OR(Is_Loading,LEN($A1022)=0),"",SWDATA!AD1007)</f>
        <v>0</v>
      </c>
      <c r="AL1022" s="266" t="str">
        <f t="shared" si="3522"/>
        <v/>
      </c>
      <c r="AM1022" s="266">
        <f>IF(OR(Is_Loading,LEN($A1022)=0),"",SWDATA!AF1007)</f>
        <v>0</v>
      </c>
      <c r="AN1022" s="267">
        <f>IF(OR(Is_Loading,LEN($A1022)=0),"",SWDATA!AG1007)</f>
        <v>0</v>
      </c>
      <c r="AO1022" s="323">
        <f>IF(OR(Is_Loading,LEN($A1022)=0),"",SWDATA!AH1007)</f>
        <v>0</v>
      </c>
      <c r="AP1022" s="320" t="str">
        <f t="shared" si="3523"/>
        <v/>
      </c>
      <c r="AQ1022" s="266">
        <f>IF(OR(Is_Loading,LEN($A1022)=0),"",SWDATA!AJ1007)</f>
        <v>0</v>
      </c>
      <c r="AR1022" s="267">
        <f>IF(OR(Is_Loading,LEN($A1022)=0),"",SWDATA!AK1007)</f>
        <v>0</v>
      </c>
      <c r="AS1022" s="267">
        <f>IF(OR(Is_Loading,LEN($A1022)=0),"",SWDATA!AL1007)</f>
        <v>0</v>
      </c>
      <c r="AT1022" s="266" t="str">
        <f t="shared" si="3524"/>
        <v/>
      </c>
      <c r="AU1022" s="266">
        <f>IF(OR(Is_Loading,LEN($A1022)=0),"",SWDATA!AN1007)</f>
        <v>0</v>
      </c>
      <c r="AV1022" s="267">
        <f>IF(OR(Is_Loading,LEN($A1022)=0),"",SWDATA!AO1007)</f>
        <v>0</v>
      </c>
      <c r="AW1022" s="267">
        <f>IF(OR(Is_Loading,LEN($A1022)=0),"",SWDATA!AP1007)</f>
        <v>0</v>
      </c>
      <c r="AX1022" s="266" t="str">
        <f t="shared" si="3525"/>
        <v/>
      </c>
      <c r="AY1022" s="266">
        <f>IF(OR(Is_Loading,LEN($A1022)=0),"",SWDATA!AR1007)</f>
        <v>0</v>
      </c>
      <c r="AZ1022" s="267">
        <f>IF(OR(Is_Loading,LEN($A1022)=0),"",SWDATA!AS1007)</f>
        <v>0</v>
      </c>
      <c r="BA1022" s="267">
        <f>IF(OR(Is_Loading,LEN($A1022)=0),"",SWDATA!AT1007)</f>
        <v>0</v>
      </c>
      <c r="BB1022" s="266" t="str">
        <f t="shared" si="3526"/>
        <v/>
      </c>
      <c r="BC1022" s="266">
        <f>IF(OR(Is_Loading,LEN($A1022)=0),"",SWDATA!AV1007)</f>
        <v>0</v>
      </c>
      <c r="BD1022" s="267">
        <f>IF(OR(Is_Loading,LEN($A1022)=0),"",SWDATA!AW1007)</f>
        <v>0</v>
      </c>
      <c r="BE1022" s="323">
        <f>IF(OR(Is_Loading,LEN($A1022)=0),"",SWDATA!AX1007)</f>
        <v>0</v>
      </c>
      <c r="BF1022" s="320" t="str">
        <f t="shared" si="3527"/>
        <v/>
      </c>
      <c r="BG1022" s="11"/>
      <c r="BH1022" s="11"/>
      <c r="BI1022" s="11"/>
      <c r="BJ1022" s="11"/>
      <c r="BK1022" s="11"/>
      <c r="BL1022" s="11"/>
      <c r="BM1022" s="11"/>
      <c r="BN1022" s="11"/>
      <c r="BO1022" s="11"/>
      <c r="BP1022" s="11"/>
      <c r="BQ1022" s="11"/>
      <c r="BR1022" s="11"/>
      <c r="BS1022" s="11"/>
      <c r="BT1022" s="11"/>
      <c r="BU1022" s="11"/>
      <c r="BV1022" s="11"/>
      <c r="BW1022" s="11"/>
      <c r="BX1022" s="11"/>
      <c r="BY1022" s="11"/>
      <c r="BZ1022" s="11"/>
      <c r="CA1022" s="11"/>
      <c r="CB1022" s="11"/>
      <c r="CC1022" s="11"/>
      <c r="CD1022" s="11"/>
      <c r="CE1022" s="11"/>
      <c r="CF1022" s="11"/>
      <c r="CG1022" s="11"/>
      <c r="CH1022" s="11"/>
      <c r="CI1022" s="11"/>
      <c r="CJ1022" s="11"/>
      <c r="CK1022" s="11"/>
      <c r="CL1022" s="11"/>
      <c r="CM1022" s="11"/>
      <c r="CN1022" s="351"/>
      <c r="CO1022" s="351"/>
      <c r="CP1022" s="351"/>
      <c r="CQ1022" s="351"/>
      <c r="CR1022" s="351"/>
      <c r="CS1022" s="351"/>
      <c r="CT1022" s="351"/>
      <c r="CU1022" s="351"/>
      <c r="CV1022" s="351"/>
      <c r="CW1022" s="351"/>
      <c r="CX1022" s="351"/>
      <c r="CY1022" s="351"/>
      <c r="CZ1022" s="351"/>
      <c r="DA1022" s="351"/>
      <c r="DB1022" s="351"/>
      <c r="DC1022" s="351"/>
      <c r="DD1022" s="351"/>
      <c r="DE1022" s="351"/>
      <c r="DF1022" s="351"/>
      <c r="DG1022" s="351"/>
      <c r="DH1022" s="351"/>
      <c r="DI1022" s="351"/>
      <c r="DJ1022" s="351"/>
      <c r="DK1022" s="351"/>
      <c r="DL1022" s="351"/>
      <c r="DM1022" s="351"/>
      <c r="DN1022" s="351"/>
      <c r="DS1022" s="372"/>
      <c r="DT1022" s="374"/>
      <c r="DU1022" s="375"/>
      <c r="DV1022" s="375"/>
      <c r="DW1022" s="375"/>
      <c r="DX1022" s="375">
        <v>1</v>
      </c>
      <c r="DY1022" s="375">
        <f t="shared" si="3719"/>
        <v>0</v>
      </c>
      <c r="DZ1022" s="375">
        <f t="shared" si="3720"/>
        <v>0</v>
      </c>
      <c r="EA1022" s="375">
        <f t="shared" si="3721"/>
        <v>1</v>
      </c>
      <c r="EB1022" s="375">
        <f t="shared" si="3722"/>
        <v>0</v>
      </c>
      <c r="EC1022" s="375">
        <f t="shared" si="3723"/>
        <v>0</v>
      </c>
      <c r="ED1022" s="375">
        <f t="shared" si="3724"/>
        <v>1</v>
      </c>
      <c r="EE1022" s="375">
        <f t="shared" si="3725"/>
        <v>0</v>
      </c>
      <c r="EF1022" s="375">
        <f t="shared" si="3726"/>
        <v>0</v>
      </c>
      <c r="EG1022" s="375">
        <f t="shared" si="3727"/>
        <v>1</v>
      </c>
      <c r="EH1022" s="375">
        <f t="shared" si="3728"/>
        <v>0</v>
      </c>
      <c r="EI1022" s="375">
        <f t="shared" si="3729"/>
        <v>0</v>
      </c>
      <c r="EJ1022" s="375">
        <f t="shared" si="3730"/>
        <v>1</v>
      </c>
      <c r="EK1022" s="375">
        <f t="shared" si="3731"/>
        <v>0</v>
      </c>
      <c r="EL1022" s="375">
        <f t="shared" si="3732"/>
        <v>0</v>
      </c>
      <c r="EM1022" s="375">
        <f t="shared" si="3733"/>
        <v>1</v>
      </c>
      <c r="EN1022" s="375">
        <f t="shared" si="3734"/>
        <v>0</v>
      </c>
      <c r="EO1022" s="375">
        <f t="shared" si="3735"/>
        <v>0</v>
      </c>
      <c r="EP1022" s="375">
        <f t="shared" si="3736"/>
        <v>1</v>
      </c>
      <c r="EQ1022" s="375">
        <f t="shared" si="3737"/>
        <v>0</v>
      </c>
      <c r="ER1022" s="375">
        <f t="shared" si="3738"/>
        <v>0</v>
      </c>
      <c r="ES1022" s="375">
        <f t="shared" si="3739"/>
        <v>1</v>
      </c>
      <c r="ET1022" s="375">
        <f t="shared" si="3740"/>
        <v>0</v>
      </c>
      <c r="EU1022" s="375">
        <f t="shared" si="3741"/>
        <v>0</v>
      </c>
      <c r="EV1022" s="375">
        <f t="shared" si="3742"/>
        <v>1</v>
      </c>
      <c r="EW1022" s="375">
        <f t="shared" si="3743"/>
        <v>0</v>
      </c>
      <c r="EX1022" s="375">
        <f t="shared" si="3744"/>
        <v>0</v>
      </c>
      <c r="EY1022" s="375">
        <f t="shared" si="3745"/>
        <v>1</v>
      </c>
      <c r="EZ1022" s="375">
        <f t="shared" si="3746"/>
        <v>0</v>
      </c>
      <c r="FA1022" s="375">
        <f t="shared" si="3747"/>
        <v>0</v>
      </c>
      <c r="FB1022" s="375">
        <f t="shared" si="3748"/>
        <v>1</v>
      </c>
      <c r="FC1022" s="375">
        <f t="shared" si="3749"/>
        <v>0</v>
      </c>
      <c r="FD1022" s="375">
        <f t="shared" si="3750"/>
        <v>0</v>
      </c>
      <c r="FE1022" s="376"/>
      <c r="FF1022" s="372"/>
      <c r="FG1022" s="372"/>
      <c r="FH1022" s="372"/>
      <c r="FI1022" s="372"/>
      <c r="FJ1022" s="372"/>
      <c r="FK1022" s="372"/>
      <c r="FL1022" s="372"/>
      <c r="FM1022" s="372"/>
      <c r="FN1022" s="372"/>
      <c r="FO1022" s="372"/>
      <c r="FP1022" s="372"/>
      <c r="FQ1022" s="372"/>
      <c r="FR1022" s="372"/>
      <c r="FS1022" s="372"/>
      <c r="FT1022" s="372"/>
      <c r="FU1022" s="372"/>
      <c r="FV1022" s="372"/>
      <c r="FW1022" s="372"/>
      <c r="FX1022" s="372"/>
      <c r="FY1022" s="372"/>
      <c r="FZ1022" s="372"/>
      <c r="GA1022" s="372"/>
      <c r="GB1022" s="372"/>
      <c r="GC1022" s="372"/>
      <c r="GD1022" s="372"/>
      <c r="GE1022" s="372"/>
      <c r="GF1022" s="372"/>
      <c r="GG1022" s="372"/>
      <c r="GH1022" s="372"/>
      <c r="GI1022" s="372"/>
      <c r="GJ1022" s="372"/>
      <c r="GK1022" s="372"/>
      <c r="GL1022" s="372"/>
      <c r="GM1022" s="372"/>
      <c r="GN1022" s="372"/>
      <c r="GO1022" s="372"/>
      <c r="GP1022" s="372"/>
      <c r="GQ1022" s="372"/>
      <c r="GR1022" s="372"/>
      <c r="GS1022" s="372"/>
      <c r="GT1022" s="372"/>
      <c r="GU1022" s="372"/>
      <c r="GV1022" s="372"/>
      <c r="GW1022" s="372"/>
      <c r="GX1022" s="372"/>
      <c r="GY1022" s="372"/>
      <c r="GZ1022" s="372"/>
      <c r="HA1022" s="372"/>
      <c r="HB1022" s="372"/>
      <c r="HC1022" s="372"/>
    </row>
    <row r="1023" spans="1:211" s="373" customFormat="1" ht="15" hidden="1" customHeight="1" outlineLevel="1" x14ac:dyDescent="0.2">
      <c r="A1023" s="366">
        <f>SWDATA!O1008</f>
        <v>0</v>
      </c>
      <c r="B1023" s="366">
        <f>SWDATA!M1008</f>
        <v>0</v>
      </c>
      <c r="C1023" s="351">
        <f>IF(AND(SWDATA!M1008=1,SWDATA!Q1008="promotions"),SWDATA!P1008,0)</f>
        <v>0</v>
      </c>
      <c r="D1023" s="367">
        <f>ROW(SWDATA!M1008)</f>
        <v>1008</v>
      </c>
      <c r="E1023" s="368">
        <f t="shared" si="3754"/>
        <v>0</v>
      </c>
      <c r="F1023" s="369">
        <f t="shared" ref="F1023:F1086" si="3755">IF(NOT(ISERROR(SEARCH("Kg",P1023))),3,IF(NOT(ISERROR(SEARCH("/Unit",P1023))),2,IF(NOT(ISERROR(SEARCH("Pct",P1023))),2,1)))</f>
        <v>1</v>
      </c>
      <c r="G1023" s="366" t="str">
        <f t="shared" ref="G1023:G1086" si="3756">IF(NOT(ISERROR(SEARCH("U",P1023))),"U",IF(NOT(ISERROR(SEARCH("Pct",P1023))),"Pct",""))</f>
        <v/>
      </c>
      <c r="H1023" s="370"/>
      <c r="J1023" s="238">
        <f t="shared" ref="J1023:J1086" si="3757">IF(ISERROR(FIND(":-1",A1023)),A1023,0)</f>
        <v>0</v>
      </c>
      <c r="K1023" s="239" t="str">
        <f t="shared" ref="K1023:K1086" si="3758">IF(NOT(ISERROR(SEARCH("(Cost)",P1023))),"C",IF(NOT(ISERROR(SEARCH("(EURO)",P1023))),"R",IF(NOT(ISERROR(SEARCH("marg",P1023))),"M",IF(OR(NOT(ISERROR(SEARCH("(Rev/",P1023))),NOT(ISERROR(SEARCH("(Pct)",P1023)))),"P",IF(NOT(ISERROR(SEARCH("Units",P1023))),"U","")))))</f>
        <v/>
      </c>
      <c r="L1023" s="342"/>
      <c r="M1023" s="345"/>
      <c r="N1023" s="340" t="str">
        <f>IF(LEN(SWDATA!F1008)=0,"",N1022)</f>
        <v/>
      </c>
      <c r="O1023" s="296" t="str">
        <f>IF(LEN(SWDATA!G1008)=0,"",O1022)</f>
        <v/>
      </c>
      <c r="P1023" s="297" t="str">
        <f>IF(LEN(SWDATA!C1008)=0,"",SWDATA!C1008)</f>
        <v/>
      </c>
      <c r="Q1023" s="312" t="str">
        <f t="shared" ref="Q1023:Q1086" si="3759">P1023</f>
        <v/>
      </c>
      <c r="R1023" s="223" t="s">
        <v>261</v>
      </c>
      <c r="S1023" s="224"/>
      <c r="T1023" s="224"/>
      <c r="U1023" s="264" t="s">
        <v>600</v>
      </c>
      <c r="V1023" s="205" t="s">
        <v>221</v>
      </c>
      <c r="W1023" s="266">
        <f>IF(OR(Is_Loading,LEN($A1023)=0),"",SWDATA!P1008)</f>
        <v>0</v>
      </c>
      <c r="X1023" s="267">
        <f>IF(OR(Is_Loading,LEN($A1023)=0),"",SWDATA!Q1008)</f>
        <v>0</v>
      </c>
      <c r="Y1023" s="267">
        <f>IF(OR(Is_Loading,LEN($A1023)=0),"",SWDATA!R1008)</f>
        <v>0</v>
      </c>
      <c r="Z1023" s="266" t="str">
        <f t="shared" si="3751"/>
        <v/>
      </c>
      <c r="AA1023" s="266">
        <f>IF(OR(Is_Loading,LEN($A1023)=0),"",SWDATA!T1008)</f>
        <v>0</v>
      </c>
      <c r="AB1023" s="267">
        <f>IF(OR(Is_Loading,LEN($A1023)=0),"",SWDATA!U1008)</f>
        <v>0</v>
      </c>
      <c r="AC1023" s="267">
        <f>IF(OR(Is_Loading,LEN($A1023)=0),"",SWDATA!V1008)</f>
        <v>0</v>
      </c>
      <c r="AD1023" s="266" t="str">
        <f t="shared" ref="AD1023:AD1086" si="3760">IF($A1023=0,"",CHOOSE($F1023,SUM(AA1023:AC1023),SUM(AA1023:AC1023)/3,AC1023))</f>
        <v/>
      </c>
      <c r="AE1023" s="266">
        <f>IF(OR(Is_Loading,LEN($A1023)=0),"",SWDATA!X1008)</f>
        <v>0</v>
      </c>
      <c r="AF1023" s="267">
        <f>IF(OR(Is_Loading,LEN($A1023)=0),"",SWDATA!Y1008)</f>
        <v>0</v>
      </c>
      <c r="AG1023" s="267">
        <f>IF(OR(Is_Loading,LEN($A1023)=0),"",SWDATA!Z1008)</f>
        <v>0</v>
      </c>
      <c r="AH1023" s="266" t="str">
        <f t="shared" ref="AH1023:AH1086" si="3761">IF($A1023=0,"",CHOOSE($F1023,SUM(AE1023:AG1023),SUM(AE1023:AG1023)/3,AG1023))</f>
        <v/>
      </c>
      <c r="AI1023" s="266">
        <f>IF(OR(Is_Loading,LEN($A1023)=0),"",SWDATA!AB1008)</f>
        <v>0</v>
      </c>
      <c r="AJ1023" s="267">
        <f>IF(OR(Is_Loading,LEN($A1023)=0),"",SWDATA!AC1008)</f>
        <v>0</v>
      </c>
      <c r="AK1023" s="267">
        <f>IF(OR(Is_Loading,LEN($A1023)=0),"",SWDATA!AD1008)</f>
        <v>0</v>
      </c>
      <c r="AL1023" s="266" t="str">
        <f t="shared" ref="AL1023:AL1086" si="3762">IF($A1023=0,"",CHOOSE($F1023,SUM(AI1023:AK1023),SUM(AI1023:AK1023)/3,AK1023))</f>
        <v/>
      </c>
      <c r="AM1023" s="266">
        <f>IF(OR(Is_Loading,LEN($A1023)=0),"",SWDATA!AF1008)</f>
        <v>0</v>
      </c>
      <c r="AN1023" s="267">
        <f>IF(OR(Is_Loading,LEN($A1023)=0),"",SWDATA!AG1008)</f>
        <v>0</v>
      </c>
      <c r="AO1023" s="323">
        <f>IF(OR(Is_Loading,LEN($A1023)=0),"",SWDATA!AH1008)</f>
        <v>0</v>
      </c>
      <c r="AP1023" s="320" t="str">
        <f t="shared" ref="AP1023:AP1086" si="3763">IF($A1023=0,"",CHOOSE($F1023,SUM(AM1023:AO1023),SUM(AM1023:AO1023)/3,AO1023))</f>
        <v/>
      </c>
      <c r="AQ1023" s="266">
        <f>IF(OR(Is_Loading,LEN($A1023)=0),"",SWDATA!AJ1008)</f>
        <v>0</v>
      </c>
      <c r="AR1023" s="267">
        <f>IF(OR(Is_Loading,LEN($A1023)=0),"",SWDATA!AK1008)</f>
        <v>0</v>
      </c>
      <c r="AS1023" s="267">
        <f>IF(OR(Is_Loading,LEN($A1023)=0),"",SWDATA!AL1008)</f>
        <v>0</v>
      </c>
      <c r="AT1023" s="266" t="str">
        <f t="shared" ref="AT1023:AT1086" si="3764">IF($A1023=0,"",CHOOSE($F1023,SUM(AQ1023:AS1023),SUM(AQ1023:AS1023)/3,AS1023))</f>
        <v/>
      </c>
      <c r="AU1023" s="266">
        <f>IF(OR(Is_Loading,LEN($A1023)=0),"",SWDATA!AN1008)</f>
        <v>0</v>
      </c>
      <c r="AV1023" s="267">
        <f>IF(OR(Is_Loading,LEN($A1023)=0),"",SWDATA!AO1008)</f>
        <v>0</v>
      </c>
      <c r="AW1023" s="267">
        <f>IF(OR(Is_Loading,LEN($A1023)=0),"",SWDATA!AP1008)</f>
        <v>0</v>
      </c>
      <c r="AX1023" s="266" t="str">
        <f t="shared" ref="AX1023:AX1086" si="3765">IF($A1023=0,"",CHOOSE($F1023,SUM(AU1023:AW1023),SUM(AU1023:AW1023)/3,AW1023))</f>
        <v/>
      </c>
      <c r="AY1023" s="266">
        <f>IF(OR(Is_Loading,LEN($A1023)=0),"",SWDATA!AR1008)</f>
        <v>0</v>
      </c>
      <c r="AZ1023" s="267">
        <f>IF(OR(Is_Loading,LEN($A1023)=0),"",SWDATA!AS1008)</f>
        <v>0</v>
      </c>
      <c r="BA1023" s="267">
        <f>IF(OR(Is_Loading,LEN($A1023)=0),"",SWDATA!AT1008)</f>
        <v>0</v>
      </c>
      <c r="BB1023" s="266" t="str">
        <f t="shared" ref="BB1023:BB1086" si="3766">IF($A1023=0,"",CHOOSE($F1023,SUM(AY1023:BA1023),SUM(AY1023:BA1023)/3,BA1023))</f>
        <v/>
      </c>
      <c r="BC1023" s="266">
        <f>IF(OR(Is_Loading,LEN($A1023)=0),"",SWDATA!AV1008)</f>
        <v>0</v>
      </c>
      <c r="BD1023" s="267">
        <f>IF(OR(Is_Loading,LEN($A1023)=0),"",SWDATA!AW1008)</f>
        <v>0</v>
      </c>
      <c r="BE1023" s="323">
        <f>IF(OR(Is_Loading,LEN($A1023)=0),"",SWDATA!AX1008)</f>
        <v>0</v>
      </c>
      <c r="BF1023" s="320" t="str">
        <f t="shared" ref="BF1023:BF1086" si="3767">IF($A1023=0,"",CHOOSE($F1023,SUM(BC1023:BE1023),SUM(BC1023:BE1023)/3,BE1023))</f>
        <v/>
      </c>
      <c r="BG1023" s="11"/>
      <c r="BH1023" s="11"/>
      <c r="BI1023" s="11"/>
      <c r="BJ1023" s="11"/>
      <c r="BK1023" s="11"/>
      <c r="BL1023" s="11"/>
      <c r="BM1023" s="11"/>
      <c r="BN1023" s="11"/>
      <c r="BO1023" s="11"/>
      <c r="BP1023" s="11"/>
      <c r="BQ1023" s="11"/>
      <c r="BR1023" s="11"/>
      <c r="BS1023" s="11"/>
      <c r="BT1023" s="11"/>
      <c r="BU1023" s="11"/>
      <c r="BV1023" s="11"/>
      <c r="BW1023" s="11"/>
      <c r="BX1023" s="11"/>
      <c r="BY1023" s="11"/>
      <c r="BZ1023" s="11"/>
      <c r="CA1023" s="11"/>
      <c r="CB1023" s="11"/>
      <c r="CC1023" s="11"/>
      <c r="CD1023" s="11"/>
      <c r="CE1023" s="11"/>
      <c r="CF1023" s="11"/>
      <c r="CG1023" s="11"/>
      <c r="CH1023" s="11"/>
      <c r="CI1023" s="11"/>
      <c r="CJ1023" s="11"/>
      <c r="CK1023" s="11"/>
      <c r="CL1023" s="11"/>
      <c r="CM1023" s="11"/>
      <c r="CN1023" s="351"/>
      <c r="CO1023" s="351"/>
      <c r="CP1023" s="351"/>
      <c r="CQ1023" s="351"/>
      <c r="CR1023" s="351"/>
      <c r="CS1023" s="351"/>
      <c r="CT1023" s="351"/>
      <c r="CU1023" s="351"/>
      <c r="CV1023" s="351"/>
      <c r="CW1023" s="351"/>
      <c r="CX1023" s="351"/>
      <c r="CY1023" s="351"/>
      <c r="CZ1023" s="351"/>
      <c r="DA1023" s="351"/>
      <c r="DB1023" s="351"/>
      <c r="DC1023" s="351"/>
      <c r="DD1023" s="351"/>
      <c r="DE1023" s="351"/>
      <c r="DF1023" s="351"/>
      <c r="DG1023" s="351"/>
      <c r="DH1023" s="351"/>
      <c r="DI1023" s="351"/>
      <c r="DJ1023" s="351"/>
      <c r="DK1023" s="351"/>
      <c r="DL1023" s="351"/>
      <c r="DM1023" s="351"/>
      <c r="DN1023" s="351"/>
      <c r="DS1023" s="372"/>
      <c r="DT1023" s="374"/>
      <c r="DU1023" s="375"/>
      <c r="DV1023" s="375"/>
      <c r="DW1023" s="375"/>
      <c r="DX1023" s="375">
        <v>1</v>
      </c>
      <c r="DY1023" s="375">
        <f t="shared" si="3719"/>
        <v>0</v>
      </c>
      <c r="DZ1023" s="375">
        <f t="shared" si="3720"/>
        <v>0</v>
      </c>
      <c r="EA1023" s="375">
        <f t="shared" si="3721"/>
        <v>1</v>
      </c>
      <c r="EB1023" s="375">
        <f t="shared" si="3722"/>
        <v>0</v>
      </c>
      <c r="EC1023" s="375">
        <f t="shared" si="3723"/>
        <v>0</v>
      </c>
      <c r="ED1023" s="375">
        <f t="shared" si="3724"/>
        <v>1</v>
      </c>
      <c r="EE1023" s="375">
        <f t="shared" si="3725"/>
        <v>0</v>
      </c>
      <c r="EF1023" s="375">
        <f t="shared" si="3726"/>
        <v>0</v>
      </c>
      <c r="EG1023" s="375">
        <f t="shared" si="3727"/>
        <v>1</v>
      </c>
      <c r="EH1023" s="375">
        <f t="shared" si="3728"/>
        <v>0</v>
      </c>
      <c r="EI1023" s="375">
        <f t="shared" si="3729"/>
        <v>0</v>
      </c>
      <c r="EJ1023" s="375">
        <f t="shared" si="3730"/>
        <v>1</v>
      </c>
      <c r="EK1023" s="375">
        <f t="shared" si="3731"/>
        <v>0</v>
      </c>
      <c r="EL1023" s="375">
        <f t="shared" si="3732"/>
        <v>0</v>
      </c>
      <c r="EM1023" s="375">
        <f t="shared" si="3733"/>
        <v>1</v>
      </c>
      <c r="EN1023" s="375">
        <f t="shared" si="3734"/>
        <v>0</v>
      </c>
      <c r="EO1023" s="375">
        <f t="shared" si="3735"/>
        <v>0</v>
      </c>
      <c r="EP1023" s="375">
        <f t="shared" si="3736"/>
        <v>1</v>
      </c>
      <c r="EQ1023" s="375">
        <f t="shared" si="3737"/>
        <v>0</v>
      </c>
      <c r="ER1023" s="375">
        <f t="shared" si="3738"/>
        <v>0</v>
      </c>
      <c r="ES1023" s="375">
        <f t="shared" si="3739"/>
        <v>1</v>
      </c>
      <c r="ET1023" s="375">
        <f t="shared" si="3740"/>
        <v>0</v>
      </c>
      <c r="EU1023" s="375">
        <f t="shared" si="3741"/>
        <v>0</v>
      </c>
      <c r="EV1023" s="375">
        <f t="shared" si="3742"/>
        <v>1</v>
      </c>
      <c r="EW1023" s="375">
        <f t="shared" si="3743"/>
        <v>0</v>
      </c>
      <c r="EX1023" s="375">
        <f t="shared" si="3744"/>
        <v>0</v>
      </c>
      <c r="EY1023" s="375">
        <f t="shared" si="3745"/>
        <v>1</v>
      </c>
      <c r="EZ1023" s="375">
        <f t="shared" si="3746"/>
        <v>0</v>
      </c>
      <c r="FA1023" s="375">
        <f t="shared" si="3747"/>
        <v>0</v>
      </c>
      <c r="FB1023" s="375">
        <f t="shared" si="3748"/>
        <v>1</v>
      </c>
      <c r="FC1023" s="375">
        <f t="shared" si="3749"/>
        <v>0</v>
      </c>
      <c r="FD1023" s="375">
        <f t="shared" si="3750"/>
        <v>0</v>
      </c>
      <c r="FE1023" s="376"/>
      <c r="FF1023" s="372"/>
      <c r="FG1023" s="372"/>
      <c r="FH1023" s="372"/>
      <c r="FI1023" s="372"/>
      <c r="FJ1023" s="372"/>
      <c r="FK1023" s="372"/>
      <c r="FL1023" s="372"/>
      <c r="FM1023" s="372"/>
      <c r="FN1023" s="372"/>
      <c r="FO1023" s="372"/>
      <c r="FP1023" s="372"/>
      <c r="FQ1023" s="372"/>
      <c r="FR1023" s="372"/>
      <c r="FS1023" s="372"/>
      <c r="FT1023" s="372"/>
      <c r="FU1023" s="372"/>
      <c r="FV1023" s="372"/>
      <c r="FW1023" s="372"/>
      <c r="FX1023" s="372"/>
      <c r="FY1023" s="372"/>
      <c r="FZ1023" s="372"/>
      <c r="GA1023" s="372"/>
      <c r="GB1023" s="372"/>
      <c r="GC1023" s="372"/>
      <c r="GD1023" s="372"/>
      <c r="GE1023" s="372"/>
      <c r="GF1023" s="372"/>
      <c r="GG1023" s="372"/>
      <c r="GH1023" s="372"/>
      <c r="GI1023" s="372"/>
      <c r="GJ1023" s="372"/>
      <c r="GK1023" s="372"/>
      <c r="GL1023" s="372"/>
      <c r="GM1023" s="372"/>
      <c r="GN1023" s="372"/>
      <c r="GO1023" s="372"/>
      <c r="GP1023" s="372"/>
      <c r="GQ1023" s="372"/>
      <c r="GR1023" s="372"/>
      <c r="GS1023" s="372"/>
      <c r="GT1023" s="372"/>
      <c r="GU1023" s="372"/>
      <c r="GV1023" s="372"/>
      <c r="GW1023" s="372"/>
      <c r="GX1023" s="372"/>
      <c r="GY1023" s="372"/>
      <c r="GZ1023" s="372"/>
      <c r="HA1023" s="372"/>
      <c r="HB1023" s="372"/>
      <c r="HC1023" s="372"/>
    </row>
    <row r="1024" spans="1:211" s="373" customFormat="1" ht="15" hidden="1" customHeight="1" outlineLevel="1" x14ac:dyDescent="0.2">
      <c r="A1024" s="366">
        <f>SWDATA!O1009</f>
        <v>0</v>
      </c>
      <c r="B1024" s="366">
        <f>SWDATA!M1009</f>
        <v>0</v>
      </c>
      <c r="C1024" s="351">
        <f>IF(AND(SWDATA!M1009=1,SWDATA!Q1009="promotions"),SWDATA!P1009,0)</f>
        <v>0</v>
      </c>
      <c r="D1024" s="367">
        <f>ROW(SWDATA!M1009)</f>
        <v>1009</v>
      </c>
      <c r="E1024" s="368">
        <f t="shared" si="3754"/>
        <v>0</v>
      </c>
      <c r="F1024" s="369">
        <f t="shared" si="3755"/>
        <v>1</v>
      </c>
      <c r="G1024" s="366" t="str">
        <f t="shared" si="3756"/>
        <v/>
      </c>
      <c r="H1024" s="370"/>
      <c r="J1024" s="238">
        <f t="shared" si="3757"/>
        <v>0</v>
      </c>
      <c r="K1024" s="239" t="str">
        <f t="shared" si="3758"/>
        <v/>
      </c>
      <c r="L1024" s="342"/>
      <c r="M1024" s="345"/>
      <c r="N1024" s="340" t="str">
        <f>IF(LEN(SWDATA!F1009)=0,"",N1023)</f>
        <v/>
      </c>
      <c r="O1024" s="296" t="str">
        <f>IF(LEN(SWDATA!G1009)=0,"",O1023)</f>
        <v/>
      </c>
      <c r="P1024" s="297" t="str">
        <f>IF(LEN(SWDATA!C1009)=0,"",SWDATA!C1009)</f>
        <v/>
      </c>
      <c r="Q1024" s="312" t="str">
        <f t="shared" si="3759"/>
        <v/>
      </c>
      <c r="R1024" s="223" t="s">
        <v>261</v>
      </c>
      <c r="S1024" s="224"/>
      <c r="T1024" s="224"/>
      <c r="U1024" s="264" t="s">
        <v>602</v>
      </c>
      <c r="V1024" s="205" t="s">
        <v>221</v>
      </c>
      <c r="W1024" s="266">
        <f>IF(OR(Is_Loading,LEN($A1024)=0),"",SWDATA!P1009)</f>
        <v>0</v>
      </c>
      <c r="X1024" s="267">
        <f>IF(OR(Is_Loading,LEN($A1024)=0),"",SWDATA!Q1009)</f>
        <v>0</v>
      </c>
      <c r="Y1024" s="267">
        <f>IF(OR(Is_Loading,LEN($A1024)=0),"",SWDATA!R1009)</f>
        <v>0</v>
      </c>
      <c r="Z1024" s="266" t="str">
        <f t="shared" si="3751"/>
        <v/>
      </c>
      <c r="AA1024" s="266">
        <f>IF(OR(Is_Loading,LEN($A1024)=0),"",SWDATA!T1009)</f>
        <v>0</v>
      </c>
      <c r="AB1024" s="267">
        <f>IF(OR(Is_Loading,LEN($A1024)=0),"",SWDATA!U1009)</f>
        <v>0</v>
      </c>
      <c r="AC1024" s="267">
        <f>IF(OR(Is_Loading,LEN($A1024)=0),"",SWDATA!V1009)</f>
        <v>0</v>
      </c>
      <c r="AD1024" s="266" t="str">
        <f t="shared" si="3760"/>
        <v/>
      </c>
      <c r="AE1024" s="266">
        <f>IF(OR(Is_Loading,LEN($A1024)=0),"",SWDATA!X1009)</f>
        <v>0</v>
      </c>
      <c r="AF1024" s="267">
        <f>IF(OR(Is_Loading,LEN($A1024)=0),"",SWDATA!Y1009)</f>
        <v>0</v>
      </c>
      <c r="AG1024" s="267">
        <f>IF(OR(Is_Loading,LEN($A1024)=0),"",SWDATA!Z1009)</f>
        <v>0</v>
      </c>
      <c r="AH1024" s="266" t="str">
        <f t="shared" si="3761"/>
        <v/>
      </c>
      <c r="AI1024" s="266">
        <f>IF(OR(Is_Loading,LEN($A1024)=0),"",SWDATA!AB1009)</f>
        <v>0</v>
      </c>
      <c r="AJ1024" s="267">
        <f>IF(OR(Is_Loading,LEN($A1024)=0),"",SWDATA!AC1009)</f>
        <v>0</v>
      </c>
      <c r="AK1024" s="267">
        <f>IF(OR(Is_Loading,LEN($A1024)=0),"",SWDATA!AD1009)</f>
        <v>0</v>
      </c>
      <c r="AL1024" s="266" t="str">
        <f t="shared" si="3762"/>
        <v/>
      </c>
      <c r="AM1024" s="266">
        <f>IF(OR(Is_Loading,LEN($A1024)=0),"",SWDATA!AF1009)</f>
        <v>0</v>
      </c>
      <c r="AN1024" s="267">
        <f>IF(OR(Is_Loading,LEN($A1024)=0),"",SWDATA!AG1009)</f>
        <v>0</v>
      </c>
      <c r="AO1024" s="323">
        <f>IF(OR(Is_Loading,LEN($A1024)=0),"",SWDATA!AH1009)</f>
        <v>0</v>
      </c>
      <c r="AP1024" s="320" t="str">
        <f t="shared" si="3763"/>
        <v/>
      </c>
      <c r="AQ1024" s="266">
        <f>IF(OR(Is_Loading,LEN($A1024)=0),"",SWDATA!AJ1009)</f>
        <v>0</v>
      </c>
      <c r="AR1024" s="267">
        <f>IF(OR(Is_Loading,LEN($A1024)=0),"",SWDATA!AK1009)</f>
        <v>0</v>
      </c>
      <c r="AS1024" s="267">
        <f>IF(OR(Is_Loading,LEN($A1024)=0),"",SWDATA!AL1009)</f>
        <v>0</v>
      </c>
      <c r="AT1024" s="266" t="str">
        <f t="shared" si="3764"/>
        <v/>
      </c>
      <c r="AU1024" s="266">
        <f>IF(OR(Is_Loading,LEN($A1024)=0),"",SWDATA!AN1009)</f>
        <v>0</v>
      </c>
      <c r="AV1024" s="267">
        <f>IF(OR(Is_Loading,LEN($A1024)=0),"",SWDATA!AO1009)</f>
        <v>0</v>
      </c>
      <c r="AW1024" s="267">
        <f>IF(OR(Is_Loading,LEN($A1024)=0),"",SWDATA!AP1009)</f>
        <v>0</v>
      </c>
      <c r="AX1024" s="266" t="str">
        <f t="shared" si="3765"/>
        <v/>
      </c>
      <c r="AY1024" s="266">
        <f>IF(OR(Is_Loading,LEN($A1024)=0),"",SWDATA!AR1009)</f>
        <v>0</v>
      </c>
      <c r="AZ1024" s="267">
        <f>IF(OR(Is_Loading,LEN($A1024)=0),"",SWDATA!AS1009)</f>
        <v>0</v>
      </c>
      <c r="BA1024" s="267">
        <f>IF(OR(Is_Loading,LEN($A1024)=0),"",SWDATA!AT1009)</f>
        <v>0</v>
      </c>
      <c r="BB1024" s="266" t="str">
        <f t="shared" si="3766"/>
        <v/>
      </c>
      <c r="BC1024" s="266">
        <f>IF(OR(Is_Loading,LEN($A1024)=0),"",SWDATA!AV1009)</f>
        <v>0</v>
      </c>
      <c r="BD1024" s="267">
        <f>IF(OR(Is_Loading,LEN($A1024)=0),"",SWDATA!AW1009)</f>
        <v>0</v>
      </c>
      <c r="BE1024" s="323">
        <f>IF(OR(Is_Loading,LEN($A1024)=0),"",SWDATA!AX1009)</f>
        <v>0</v>
      </c>
      <c r="BF1024" s="320" t="str">
        <f t="shared" si="3767"/>
        <v/>
      </c>
      <c r="BG1024" s="11"/>
      <c r="BH1024" s="11"/>
      <c r="BI1024" s="11"/>
      <c r="BJ1024" s="11"/>
      <c r="BK1024" s="11"/>
      <c r="BL1024" s="11"/>
      <c r="BM1024" s="11"/>
      <c r="BN1024" s="11"/>
      <c r="BO1024" s="11"/>
      <c r="BP1024" s="11"/>
      <c r="BQ1024" s="11"/>
      <c r="BR1024" s="11"/>
      <c r="BS1024" s="11"/>
      <c r="BT1024" s="11"/>
      <c r="BU1024" s="11"/>
      <c r="BV1024" s="11"/>
      <c r="BW1024" s="11"/>
      <c r="BX1024" s="11"/>
      <c r="BY1024" s="11"/>
      <c r="BZ1024" s="11"/>
      <c r="CA1024" s="11"/>
      <c r="CB1024" s="11"/>
      <c r="CC1024" s="11"/>
      <c r="CD1024" s="11"/>
      <c r="CE1024" s="11"/>
      <c r="CF1024" s="11"/>
      <c r="CG1024" s="11"/>
      <c r="CH1024" s="11"/>
      <c r="CI1024" s="11"/>
      <c r="CJ1024" s="11"/>
      <c r="CK1024" s="11"/>
      <c r="CL1024" s="11"/>
      <c r="CM1024" s="11"/>
      <c r="CN1024" s="351"/>
      <c r="CO1024" s="351"/>
      <c r="CP1024" s="351"/>
      <c r="CQ1024" s="351"/>
      <c r="CR1024" s="351"/>
      <c r="CS1024" s="351"/>
      <c r="CT1024" s="351"/>
      <c r="CU1024" s="351"/>
      <c r="CV1024" s="351"/>
      <c r="CW1024" s="351"/>
      <c r="CX1024" s="351"/>
      <c r="CY1024" s="351"/>
      <c r="CZ1024" s="351"/>
      <c r="DA1024" s="351"/>
      <c r="DB1024" s="351"/>
      <c r="DC1024" s="351"/>
      <c r="DD1024" s="351"/>
      <c r="DE1024" s="351"/>
      <c r="DF1024" s="351"/>
      <c r="DG1024" s="351"/>
      <c r="DH1024" s="351"/>
      <c r="DI1024" s="351"/>
      <c r="DJ1024" s="351"/>
      <c r="DK1024" s="351"/>
      <c r="DL1024" s="351"/>
      <c r="DM1024" s="351"/>
      <c r="DN1024" s="351"/>
      <c r="DS1024" s="372"/>
      <c r="DT1024" s="374"/>
      <c r="DU1024" s="375"/>
      <c r="DV1024" s="375"/>
      <c r="DW1024" s="375"/>
      <c r="DX1024" s="375">
        <v>1</v>
      </c>
      <c r="DY1024" s="375">
        <f t="shared" si="3719"/>
        <v>0</v>
      </c>
      <c r="DZ1024" s="375">
        <f t="shared" si="3720"/>
        <v>0</v>
      </c>
      <c r="EA1024" s="375">
        <f t="shared" si="3721"/>
        <v>1</v>
      </c>
      <c r="EB1024" s="375">
        <f t="shared" si="3722"/>
        <v>0</v>
      </c>
      <c r="EC1024" s="375">
        <f t="shared" si="3723"/>
        <v>0</v>
      </c>
      <c r="ED1024" s="375">
        <f t="shared" si="3724"/>
        <v>1</v>
      </c>
      <c r="EE1024" s="375">
        <f t="shared" si="3725"/>
        <v>0</v>
      </c>
      <c r="EF1024" s="375">
        <f t="shared" si="3726"/>
        <v>0</v>
      </c>
      <c r="EG1024" s="375">
        <f t="shared" si="3727"/>
        <v>1</v>
      </c>
      <c r="EH1024" s="375">
        <f t="shared" si="3728"/>
        <v>0</v>
      </c>
      <c r="EI1024" s="375">
        <f t="shared" si="3729"/>
        <v>0</v>
      </c>
      <c r="EJ1024" s="375">
        <f t="shared" si="3730"/>
        <v>1</v>
      </c>
      <c r="EK1024" s="375">
        <f t="shared" si="3731"/>
        <v>0</v>
      </c>
      <c r="EL1024" s="375">
        <f t="shared" si="3732"/>
        <v>0</v>
      </c>
      <c r="EM1024" s="375">
        <f t="shared" si="3733"/>
        <v>1</v>
      </c>
      <c r="EN1024" s="375">
        <f t="shared" si="3734"/>
        <v>0</v>
      </c>
      <c r="EO1024" s="375">
        <f t="shared" si="3735"/>
        <v>0</v>
      </c>
      <c r="EP1024" s="375">
        <f t="shared" si="3736"/>
        <v>1</v>
      </c>
      <c r="EQ1024" s="375">
        <f t="shared" si="3737"/>
        <v>0</v>
      </c>
      <c r="ER1024" s="375">
        <f t="shared" si="3738"/>
        <v>0</v>
      </c>
      <c r="ES1024" s="375">
        <f t="shared" si="3739"/>
        <v>1</v>
      </c>
      <c r="ET1024" s="375">
        <f t="shared" si="3740"/>
        <v>0</v>
      </c>
      <c r="EU1024" s="375">
        <f t="shared" si="3741"/>
        <v>0</v>
      </c>
      <c r="EV1024" s="375">
        <f t="shared" si="3742"/>
        <v>1</v>
      </c>
      <c r="EW1024" s="375">
        <f t="shared" si="3743"/>
        <v>0</v>
      </c>
      <c r="EX1024" s="375">
        <f t="shared" si="3744"/>
        <v>0</v>
      </c>
      <c r="EY1024" s="375">
        <f t="shared" si="3745"/>
        <v>1</v>
      </c>
      <c r="EZ1024" s="375">
        <f t="shared" si="3746"/>
        <v>0</v>
      </c>
      <c r="FA1024" s="375">
        <f t="shared" si="3747"/>
        <v>0</v>
      </c>
      <c r="FB1024" s="375">
        <f t="shared" si="3748"/>
        <v>1</v>
      </c>
      <c r="FC1024" s="375">
        <f t="shared" si="3749"/>
        <v>0</v>
      </c>
      <c r="FD1024" s="375">
        <f t="shared" si="3750"/>
        <v>0</v>
      </c>
      <c r="FE1024" s="376"/>
      <c r="FF1024" s="372"/>
      <c r="FG1024" s="372"/>
      <c r="FH1024" s="372"/>
      <c r="FI1024" s="372"/>
      <c r="FJ1024" s="372"/>
      <c r="FK1024" s="372"/>
      <c r="FL1024" s="372"/>
      <c r="FM1024" s="372"/>
      <c r="FN1024" s="372"/>
      <c r="FO1024" s="372"/>
      <c r="FP1024" s="372"/>
      <c r="FQ1024" s="372"/>
      <c r="FR1024" s="372"/>
      <c r="FS1024" s="372"/>
      <c r="FT1024" s="372"/>
      <c r="FU1024" s="372"/>
      <c r="FV1024" s="372"/>
      <c r="FW1024" s="372"/>
      <c r="FX1024" s="372"/>
      <c r="FY1024" s="372"/>
      <c r="FZ1024" s="372"/>
      <c r="GA1024" s="372"/>
      <c r="GB1024" s="372"/>
      <c r="GC1024" s="372"/>
      <c r="GD1024" s="372"/>
      <c r="GE1024" s="372"/>
      <c r="GF1024" s="372"/>
      <c r="GG1024" s="372"/>
      <c r="GH1024" s="372"/>
      <c r="GI1024" s="372"/>
      <c r="GJ1024" s="372"/>
      <c r="GK1024" s="372"/>
      <c r="GL1024" s="372"/>
      <c r="GM1024" s="372"/>
      <c r="GN1024" s="372"/>
      <c r="GO1024" s="372"/>
      <c r="GP1024" s="372"/>
      <c r="GQ1024" s="372"/>
      <c r="GR1024" s="372"/>
      <c r="GS1024" s="372"/>
      <c r="GT1024" s="372"/>
      <c r="GU1024" s="372"/>
      <c r="GV1024" s="372"/>
      <c r="GW1024" s="372"/>
      <c r="GX1024" s="372"/>
      <c r="GY1024" s="372"/>
      <c r="GZ1024" s="372"/>
      <c r="HA1024" s="372"/>
      <c r="HB1024" s="372"/>
      <c r="HC1024" s="372"/>
    </row>
    <row r="1025" spans="1:211" s="373" customFormat="1" ht="15" hidden="1" customHeight="1" outlineLevel="1" x14ac:dyDescent="0.2">
      <c r="A1025" s="366">
        <f>SWDATA!O1010</f>
        <v>0</v>
      </c>
      <c r="B1025" s="366">
        <f>SWDATA!M1010</f>
        <v>0</v>
      </c>
      <c r="C1025" s="351">
        <f>IF(AND(SWDATA!M1010=1,SWDATA!Q1010="promotions"),SWDATA!P1010,0)</f>
        <v>0</v>
      </c>
      <c r="D1025" s="367">
        <f>ROW(SWDATA!M1010)</f>
        <v>1010</v>
      </c>
      <c r="E1025" s="368">
        <f t="shared" si="3754"/>
        <v>0</v>
      </c>
      <c r="F1025" s="369">
        <f t="shared" si="3755"/>
        <v>1</v>
      </c>
      <c r="G1025" s="366" t="str">
        <f t="shared" si="3756"/>
        <v/>
      </c>
      <c r="H1025" s="370"/>
      <c r="J1025" s="238">
        <f t="shared" si="3757"/>
        <v>0</v>
      </c>
      <c r="K1025" s="239" t="str">
        <f t="shared" si="3758"/>
        <v/>
      </c>
      <c r="L1025" s="342"/>
      <c r="M1025" s="345"/>
      <c r="N1025" s="340" t="str">
        <f>IF(LEN(SWDATA!F1010)=0,"",N1024)</f>
        <v/>
      </c>
      <c r="O1025" s="296" t="str">
        <f>IF(LEN(SWDATA!G1010)=0,"",O1024)</f>
        <v/>
      </c>
      <c r="P1025" s="297" t="str">
        <f>IF(LEN(SWDATA!C1010)=0,"",SWDATA!C1010)</f>
        <v/>
      </c>
      <c r="Q1025" s="312" t="str">
        <f t="shared" si="3759"/>
        <v/>
      </c>
      <c r="R1025" s="223" t="s">
        <v>261</v>
      </c>
      <c r="S1025" s="224"/>
      <c r="T1025" s="224"/>
      <c r="U1025" s="264" t="s">
        <v>629</v>
      </c>
      <c r="V1025" s="205" t="s">
        <v>221</v>
      </c>
      <c r="W1025" s="266">
        <f>IF(OR(Is_Loading,LEN($A1025)=0),"",SWDATA!P1010)</f>
        <v>0</v>
      </c>
      <c r="X1025" s="267">
        <f>IF(OR(Is_Loading,LEN($A1025)=0),"",SWDATA!Q1010)</f>
        <v>0</v>
      </c>
      <c r="Y1025" s="267">
        <f>IF(OR(Is_Loading,LEN($A1025)=0),"",SWDATA!R1010)</f>
        <v>0</v>
      </c>
      <c r="Z1025" s="266" t="str">
        <f t="shared" si="3751"/>
        <v/>
      </c>
      <c r="AA1025" s="266">
        <f>IF(OR(Is_Loading,LEN($A1025)=0),"",SWDATA!T1010)</f>
        <v>0</v>
      </c>
      <c r="AB1025" s="267">
        <f>IF(OR(Is_Loading,LEN($A1025)=0),"",SWDATA!U1010)</f>
        <v>0</v>
      </c>
      <c r="AC1025" s="267">
        <f>IF(OR(Is_Loading,LEN($A1025)=0),"",SWDATA!V1010)</f>
        <v>0</v>
      </c>
      <c r="AD1025" s="266" t="str">
        <f t="shared" si="3760"/>
        <v/>
      </c>
      <c r="AE1025" s="266">
        <f>IF(OR(Is_Loading,LEN($A1025)=0),"",SWDATA!X1010)</f>
        <v>0</v>
      </c>
      <c r="AF1025" s="267">
        <f>IF(OR(Is_Loading,LEN($A1025)=0),"",SWDATA!Y1010)</f>
        <v>0</v>
      </c>
      <c r="AG1025" s="267">
        <f>IF(OR(Is_Loading,LEN($A1025)=0),"",SWDATA!Z1010)</f>
        <v>0</v>
      </c>
      <c r="AH1025" s="266" t="str">
        <f t="shared" si="3761"/>
        <v/>
      </c>
      <c r="AI1025" s="266">
        <f>IF(OR(Is_Loading,LEN($A1025)=0),"",SWDATA!AB1010)</f>
        <v>0</v>
      </c>
      <c r="AJ1025" s="267">
        <f>IF(OR(Is_Loading,LEN($A1025)=0),"",SWDATA!AC1010)</f>
        <v>0</v>
      </c>
      <c r="AK1025" s="267">
        <f>IF(OR(Is_Loading,LEN($A1025)=0),"",SWDATA!AD1010)</f>
        <v>0</v>
      </c>
      <c r="AL1025" s="266" t="str">
        <f t="shared" si="3762"/>
        <v/>
      </c>
      <c r="AM1025" s="266">
        <f>IF(OR(Is_Loading,LEN($A1025)=0),"",SWDATA!AF1010)</f>
        <v>0</v>
      </c>
      <c r="AN1025" s="267">
        <f>IF(OR(Is_Loading,LEN($A1025)=0),"",SWDATA!AG1010)</f>
        <v>0</v>
      </c>
      <c r="AO1025" s="323">
        <f>IF(OR(Is_Loading,LEN($A1025)=0),"",SWDATA!AH1010)</f>
        <v>0</v>
      </c>
      <c r="AP1025" s="320" t="str">
        <f t="shared" si="3763"/>
        <v/>
      </c>
      <c r="AQ1025" s="266">
        <f>IF(OR(Is_Loading,LEN($A1025)=0),"",SWDATA!AJ1010)</f>
        <v>0</v>
      </c>
      <c r="AR1025" s="267">
        <f>IF(OR(Is_Loading,LEN($A1025)=0),"",SWDATA!AK1010)</f>
        <v>0</v>
      </c>
      <c r="AS1025" s="267">
        <f>IF(OR(Is_Loading,LEN($A1025)=0),"",SWDATA!AL1010)</f>
        <v>0</v>
      </c>
      <c r="AT1025" s="266" t="str">
        <f t="shared" si="3764"/>
        <v/>
      </c>
      <c r="AU1025" s="266">
        <f>IF(OR(Is_Loading,LEN($A1025)=0),"",SWDATA!AN1010)</f>
        <v>0</v>
      </c>
      <c r="AV1025" s="267">
        <f>IF(OR(Is_Loading,LEN($A1025)=0),"",SWDATA!AO1010)</f>
        <v>0</v>
      </c>
      <c r="AW1025" s="267">
        <f>IF(OR(Is_Loading,LEN($A1025)=0),"",SWDATA!AP1010)</f>
        <v>0</v>
      </c>
      <c r="AX1025" s="266" t="str">
        <f t="shared" si="3765"/>
        <v/>
      </c>
      <c r="AY1025" s="266">
        <f>IF(OR(Is_Loading,LEN($A1025)=0),"",SWDATA!AR1010)</f>
        <v>0</v>
      </c>
      <c r="AZ1025" s="267">
        <f>IF(OR(Is_Loading,LEN($A1025)=0),"",SWDATA!AS1010)</f>
        <v>0</v>
      </c>
      <c r="BA1025" s="267">
        <f>IF(OR(Is_Loading,LEN($A1025)=0),"",SWDATA!AT1010)</f>
        <v>0</v>
      </c>
      <c r="BB1025" s="266" t="str">
        <f t="shared" si="3766"/>
        <v/>
      </c>
      <c r="BC1025" s="266">
        <f>IF(OR(Is_Loading,LEN($A1025)=0),"",SWDATA!AV1010)</f>
        <v>0</v>
      </c>
      <c r="BD1025" s="267">
        <f>IF(OR(Is_Loading,LEN($A1025)=0),"",SWDATA!AW1010)</f>
        <v>0</v>
      </c>
      <c r="BE1025" s="323">
        <f>IF(OR(Is_Loading,LEN($A1025)=0),"",SWDATA!AX1010)</f>
        <v>0</v>
      </c>
      <c r="BF1025" s="320" t="str">
        <f t="shared" si="3767"/>
        <v/>
      </c>
      <c r="BG1025" s="11"/>
      <c r="BH1025" s="11"/>
      <c r="BI1025" s="11"/>
      <c r="BJ1025" s="11"/>
      <c r="BK1025" s="11"/>
      <c r="BL1025" s="11"/>
      <c r="BM1025" s="11"/>
      <c r="BN1025" s="11"/>
      <c r="BO1025" s="11"/>
      <c r="BP1025" s="11"/>
      <c r="BQ1025" s="11"/>
      <c r="BR1025" s="11"/>
      <c r="BS1025" s="11"/>
      <c r="BT1025" s="11"/>
      <c r="BU1025" s="11"/>
      <c r="BV1025" s="11"/>
      <c r="BW1025" s="11"/>
      <c r="BX1025" s="11"/>
      <c r="BY1025" s="11"/>
      <c r="BZ1025" s="11"/>
      <c r="CA1025" s="11"/>
      <c r="CB1025" s="11"/>
      <c r="CC1025" s="11"/>
      <c r="CD1025" s="11"/>
      <c r="CE1025" s="11"/>
      <c r="CF1025" s="11"/>
      <c r="CG1025" s="11"/>
      <c r="CH1025" s="11"/>
      <c r="CI1025" s="11"/>
      <c r="CJ1025" s="11"/>
      <c r="CK1025" s="11"/>
      <c r="CL1025" s="11"/>
      <c r="CM1025" s="11"/>
      <c r="CN1025" s="351"/>
      <c r="CO1025" s="351"/>
      <c r="CP1025" s="351"/>
      <c r="CQ1025" s="351"/>
      <c r="CR1025" s="351"/>
      <c r="CS1025" s="351"/>
      <c r="CT1025" s="351"/>
      <c r="CU1025" s="351"/>
      <c r="CV1025" s="351"/>
      <c r="CW1025" s="351"/>
      <c r="CX1025" s="351"/>
      <c r="CY1025" s="351"/>
      <c r="CZ1025" s="351"/>
      <c r="DA1025" s="351"/>
      <c r="DB1025" s="351"/>
      <c r="DC1025" s="351"/>
      <c r="DD1025" s="351"/>
      <c r="DE1025" s="351"/>
      <c r="DF1025" s="351"/>
      <c r="DG1025" s="351"/>
      <c r="DH1025" s="351"/>
      <c r="DI1025" s="351"/>
      <c r="DJ1025" s="351"/>
      <c r="DK1025" s="351"/>
      <c r="DL1025" s="351"/>
      <c r="DM1025" s="351"/>
      <c r="DN1025" s="351"/>
      <c r="DS1025" s="372"/>
      <c r="DT1025" s="374"/>
      <c r="DU1025" s="375"/>
      <c r="DV1025" s="375"/>
      <c r="DW1025" s="375"/>
      <c r="DX1025" s="375">
        <v>1</v>
      </c>
      <c r="DY1025" s="375">
        <f t="shared" si="3719"/>
        <v>0</v>
      </c>
      <c r="DZ1025" s="375">
        <f t="shared" si="3720"/>
        <v>0</v>
      </c>
      <c r="EA1025" s="375">
        <f t="shared" si="3721"/>
        <v>1</v>
      </c>
      <c r="EB1025" s="375">
        <f t="shared" si="3722"/>
        <v>0</v>
      </c>
      <c r="EC1025" s="375">
        <f t="shared" si="3723"/>
        <v>0</v>
      </c>
      <c r="ED1025" s="375">
        <f t="shared" si="3724"/>
        <v>1</v>
      </c>
      <c r="EE1025" s="375">
        <f t="shared" si="3725"/>
        <v>0</v>
      </c>
      <c r="EF1025" s="375">
        <f t="shared" si="3726"/>
        <v>0</v>
      </c>
      <c r="EG1025" s="375">
        <f t="shared" si="3727"/>
        <v>1</v>
      </c>
      <c r="EH1025" s="375">
        <f t="shared" si="3728"/>
        <v>0</v>
      </c>
      <c r="EI1025" s="375">
        <f t="shared" si="3729"/>
        <v>0</v>
      </c>
      <c r="EJ1025" s="375">
        <f t="shared" si="3730"/>
        <v>1</v>
      </c>
      <c r="EK1025" s="375">
        <f t="shared" si="3731"/>
        <v>0</v>
      </c>
      <c r="EL1025" s="375">
        <f t="shared" si="3732"/>
        <v>0</v>
      </c>
      <c r="EM1025" s="375">
        <f t="shared" si="3733"/>
        <v>1</v>
      </c>
      <c r="EN1025" s="375">
        <f t="shared" si="3734"/>
        <v>0</v>
      </c>
      <c r="EO1025" s="375">
        <f t="shared" si="3735"/>
        <v>0</v>
      </c>
      <c r="EP1025" s="375">
        <f t="shared" si="3736"/>
        <v>1</v>
      </c>
      <c r="EQ1025" s="375">
        <f t="shared" si="3737"/>
        <v>0</v>
      </c>
      <c r="ER1025" s="375">
        <f t="shared" si="3738"/>
        <v>0</v>
      </c>
      <c r="ES1025" s="375">
        <f t="shared" si="3739"/>
        <v>1</v>
      </c>
      <c r="ET1025" s="375">
        <f t="shared" si="3740"/>
        <v>0</v>
      </c>
      <c r="EU1025" s="375">
        <f t="shared" si="3741"/>
        <v>0</v>
      </c>
      <c r="EV1025" s="375">
        <f t="shared" si="3742"/>
        <v>1</v>
      </c>
      <c r="EW1025" s="375">
        <f t="shared" si="3743"/>
        <v>0</v>
      </c>
      <c r="EX1025" s="375">
        <f t="shared" si="3744"/>
        <v>0</v>
      </c>
      <c r="EY1025" s="375">
        <f t="shared" si="3745"/>
        <v>1</v>
      </c>
      <c r="EZ1025" s="375">
        <f t="shared" si="3746"/>
        <v>0</v>
      </c>
      <c r="FA1025" s="375">
        <f t="shared" si="3747"/>
        <v>0</v>
      </c>
      <c r="FB1025" s="375">
        <f t="shared" si="3748"/>
        <v>1</v>
      </c>
      <c r="FC1025" s="375">
        <f t="shared" si="3749"/>
        <v>0</v>
      </c>
      <c r="FD1025" s="375">
        <f t="shared" si="3750"/>
        <v>0</v>
      </c>
      <c r="FE1025" s="376"/>
      <c r="FF1025" s="372"/>
      <c r="FG1025" s="372"/>
      <c r="FH1025" s="372"/>
      <c r="FI1025" s="372"/>
      <c r="FJ1025" s="372"/>
      <c r="FK1025" s="372"/>
      <c r="FL1025" s="372"/>
      <c r="FM1025" s="372"/>
      <c r="FN1025" s="372"/>
      <c r="FO1025" s="372"/>
      <c r="FP1025" s="372"/>
      <c r="FQ1025" s="372"/>
      <c r="FR1025" s="372"/>
      <c r="FS1025" s="372"/>
      <c r="FT1025" s="372"/>
      <c r="FU1025" s="372"/>
      <c r="FV1025" s="372"/>
      <c r="FW1025" s="372"/>
      <c r="FX1025" s="372"/>
      <c r="FY1025" s="372"/>
      <c r="FZ1025" s="372"/>
      <c r="GA1025" s="372"/>
      <c r="GB1025" s="372"/>
      <c r="GC1025" s="372"/>
      <c r="GD1025" s="372"/>
      <c r="GE1025" s="372"/>
      <c r="GF1025" s="372"/>
      <c r="GG1025" s="372"/>
      <c r="GH1025" s="372"/>
      <c r="GI1025" s="372"/>
      <c r="GJ1025" s="372"/>
      <c r="GK1025" s="372"/>
      <c r="GL1025" s="372"/>
      <c r="GM1025" s="372"/>
      <c r="GN1025" s="372"/>
      <c r="GO1025" s="372"/>
      <c r="GP1025" s="372"/>
      <c r="GQ1025" s="372"/>
      <c r="GR1025" s="372"/>
      <c r="GS1025" s="372"/>
      <c r="GT1025" s="372"/>
      <c r="GU1025" s="372"/>
      <c r="GV1025" s="372"/>
      <c r="GW1025" s="372"/>
      <c r="GX1025" s="372"/>
      <c r="GY1025" s="372"/>
      <c r="GZ1025" s="372"/>
      <c r="HA1025" s="372"/>
      <c r="HB1025" s="372"/>
      <c r="HC1025" s="372"/>
    </row>
    <row r="1026" spans="1:211" s="373" customFormat="1" ht="15" hidden="1" customHeight="1" outlineLevel="1" x14ac:dyDescent="0.2">
      <c r="A1026" s="366">
        <f>SWDATA!O1011</f>
        <v>0</v>
      </c>
      <c r="B1026" s="366">
        <f>SWDATA!M1011</f>
        <v>0</v>
      </c>
      <c r="C1026" s="351">
        <f>IF(AND(SWDATA!M1011=1,SWDATA!Q1011="promotions"),SWDATA!P1011,0)</f>
        <v>0</v>
      </c>
      <c r="D1026" s="367">
        <f>ROW(SWDATA!M1011)</f>
        <v>1011</v>
      </c>
      <c r="E1026" s="368">
        <f t="shared" si="3754"/>
        <v>0</v>
      </c>
      <c r="F1026" s="369">
        <f t="shared" si="3755"/>
        <v>1</v>
      </c>
      <c r="G1026" s="366" t="str">
        <f t="shared" si="3756"/>
        <v/>
      </c>
      <c r="H1026" s="370"/>
      <c r="J1026" s="238">
        <f t="shared" si="3757"/>
        <v>0</v>
      </c>
      <c r="K1026" s="239" t="str">
        <f t="shared" si="3758"/>
        <v/>
      </c>
      <c r="L1026" s="342"/>
      <c r="M1026" s="345"/>
      <c r="N1026" s="340" t="str">
        <f>IF(LEN(SWDATA!F1011)=0,"",N1025)</f>
        <v/>
      </c>
      <c r="O1026" s="296" t="str">
        <f>IF(LEN(SWDATA!G1011)=0,"",O1025)</f>
        <v/>
      </c>
      <c r="P1026" s="297" t="str">
        <f>IF(LEN(SWDATA!C1011)=0,"",SWDATA!C1011)</f>
        <v/>
      </c>
      <c r="Q1026" s="312" t="str">
        <f t="shared" si="3759"/>
        <v/>
      </c>
      <c r="R1026" s="223" t="s">
        <v>261</v>
      </c>
      <c r="S1026" s="224"/>
      <c r="T1026" s="224"/>
      <c r="U1026" s="264" t="s">
        <v>626</v>
      </c>
      <c r="V1026" s="205" t="s">
        <v>221</v>
      </c>
      <c r="W1026" s="266">
        <f>IF(OR(Is_Loading,LEN($A1026)=0),"",SWDATA!P1011)</f>
        <v>0</v>
      </c>
      <c r="X1026" s="267">
        <f>IF(OR(Is_Loading,LEN($A1026)=0),"",SWDATA!Q1011)</f>
        <v>0</v>
      </c>
      <c r="Y1026" s="267">
        <f>IF(OR(Is_Loading,LEN($A1026)=0),"",SWDATA!R1011)</f>
        <v>0</v>
      </c>
      <c r="Z1026" s="266" t="str">
        <f t="shared" ref="Z1026:Z1030" si="3768">IF($A1026=0,"",CHOOSE($F1026,SUM(W1026:Y1026),SUM(W1026:Y1026)/3,Y1026))</f>
        <v/>
      </c>
      <c r="AA1026" s="266">
        <f>IF(OR(Is_Loading,LEN($A1026)=0),"",SWDATA!T1011)</f>
        <v>0</v>
      </c>
      <c r="AB1026" s="267">
        <f>IF(OR(Is_Loading,LEN($A1026)=0),"",SWDATA!U1011)</f>
        <v>0</v>
      </c>
      <c r="AC1026" s="267">
        <f>IF(OR(Is_Loading,LEN($A1026)=0),"",SWDATA!V1011)</f>
        <v>0</v>
      </c>
      <c r="AD1026" s="266" t="str">
        <f t="shared" si="3760"/>
        <v/>
      </c>
      <c r="AE1026" s="266">
        <f>IF(OR(Is_Loading,LEN($A1026)=0),"",SWDATA!X1011)</f>
        <v>0</v>
      </c>
      <c r="AF1026" s="267">
        <f>IF(OR(Is_Loading,LEN($A1026)=0),"",SWDATA!Y1011)</f>
        <v>0</v>
      </c>
      <c r="AG1026" s="267">
        <f>IF(OR(Is_Loading,LEN($A1026)=0),"",SWDATA!Z1011)</f>
        <v>0</v>
      </c>
      <c r="AH1026" s="266" t="str">
        <f t="shared" si="3761"/>
        <v/>
      </c>
      <c r="AI1026" s="266">
        <f>IF(OR(Is_Loading,LEN($A1026)=0),"",SWDATA!AB1011)</f>
        <v>0</v>
      </c>
      <c r="AJ1026" s="267">
        <f>IF(OR(Is_Loading,LEN($A1026)=0),"",SWDATA!AC1011)</f>
        <v>0</v>
      </c>
      <c r="AK1026" s="267">
        <f>IF(OR(Is_Loading,LEN($A1026)=0),"",SWDATA!AD1011)</f>
        <v>0</v>
      </c>
      <c r="AL1026" s="266" t="str">
        <f t="shared" si="3762"/>
        <v/>
      </c>
      <c r="AM1026" s="266">
        <f>IF(OR(Is_Loading,LEN($A1026)=0),"",SWDATA!AF1011)</f>
        <v>0</v>
      </c>
      <c r="AN1026" s="267">
        <f>IF(OR(Is_Loading,LEN($A1026)=0),"",SWDATA!AG1011)</f>
        <v>0</v>
      </c>
      <c r="AO1026" s="323">
        <f>IF(OR(Is_Loading,LEN($A1026)=0),"",SWDATA!AH1011)</f>
        <v>0</v>
      </c>
      <c r="AP1026" s="320" t="str">
        <f t="shared" si="3763"/>
        <v/>
      </c>
      <c r="AQ1026" s="266">
        <f>IF(OR(Is_Loading,LEN($A1026)=0),"",SWDATA!AJ1011)</f>
        <v>0</v>
      </c>
      <c r="AR1026" s="267">
        <f>IF(OR(Is_Loading,LEN($A1026)=0),"",SWDATA!AK1011)</f>
        <v>0</v>
      </c>
      <c r="AS1026" s="267">
        <f>IF(OR(Is_Loading,LEN($A1026)=0),"",SWDATA!AL1011)</f>
        <v>0</v>
      </c>
      <c r="AT1026" s="266" t="str">
        <f t="shared" si="3764"/>
        <v/>
      </c>
      <c r="AU1026" s="266">
        <f>IF(OR(Is_Loading,LEN($A1026)=0),"",SWDATA!AN1011)</f>
        <v>0</v>
      </c>
      <c r="AV1026" s="267">
        <f>IF(OR(Is_Loading,LEN($A1026)=0),"",SWDATA!AO1011)</f>
        <v>0</v>
      </c>
      <c r="AW1026" s="267">
        <f>IF(OR(Is_Loading,LEN($A1026)=0),"",SWDATA!AP1011)</f>
        <v>0</v>
      </c>
      <c r="AX1026" s="266" t="str">
        <f t="shared" si="3765"/>
        <v/>
      </c>
      <c r="AY1026" s="266">
        <f>IF(OR(Is_Loading,LEN($A1026)=0),"",SWDATA!AR1011)</f>
        <v>0</v>
      </c>
      <c r="AZ1026" s="267">
        <f>IF(OR(Is_Loading,LEN($A1026)=0),"",SWDATA!AS1011)</f>
        <v>0</v>
      </c>
      <c r="BA1026" s="267">
        <f>IF(OR(Is_Loading,LEN($A1026)=0),"",SWDATA!AT1011)</f>
        <v>0</v>
      </c>
      <c r="BB1026" s="266" t="str">
        <f t="shared" si="3766"/>
        <v/>
      </c>
      <c r="BC1026" s="266">
        <f>IF(OR(Is_Loading,LEN($A1026)=0),"",SWDATA!AV1011)</f>
        <v>0</v>
      </c>
      <c r="BD1026" s="267">
        <f>IF(OR(Is_Loading,LEN($A1026)=0),"",SWDATA!AW1011)</f>
        <v>0</v>
      </c>
      <c r="BE1026" s="323">
        <f>IF(OR(Is_Loading,LEN($A1026)=0),"",SWDATA!AX1011)</f>
        <v>0</v>
      </c>
      <c r="BF1026" s="320" t="str">
        <f t="shared" si="3767"/>
        <v/>
      </c>
      <c r="BG1026" s="11"/>
      <c r="BH1026" s="11"/>
      <c r="BI1026" s="11"/>
      <c r="BJ1026" s="11"/>
      <c r="BK1026" s="11"/>
      <c r="BL1026" s="11"/>
      <c r="BM1026" s="11"/>
      <c r="BN1026" s="11"/>
      <c r="BO1026" s="11"/>
      <c r="BP1026" s="11"/>
      <c r="BQ1026" s="11"/>
      <c r="BR1026" s="11"/>
      <c r="BS1026" s="11"/>
      <c r="BT1026" s="11"/>
      <c r="BU1026" s="11"/>
      <c r="BV1026" s="11"/>
      <c r="BW1026" s="11"/>
      <c r="BX1026" s="11"/>
      <c r="BY1026" s="11"/>
      <c r="BZ1026" s="11"/>
      <c r="CA1026" s="11"/>
      <c r="CB1026" s="11"/>
      <c r="CC1026" s="11"/>
      <c r="CD1026" s="11"/>
      <c r="CE1026" s="11"/>
      <c r="CF1026" s="11"/>
      <c r="CG1026" s="11"/>
      <c r="CH1026" s="11"/>
      <c r="CI1026" s="11"/>
      <c r="CJ1026" s="11"/>
      <c r="CK1026" s="11"/>
      <c r="CL1026" s="11"/>
      <c r="CM1026" s="11"/>
      <c r="CN1026" s="351"/>
      <c r="CO1026" s="351"/>
      <c r="CP1026" s="351"/>
      <c r="CQ1026" s="351"/>
      <c r="CR1026" s="351"/>
      <c r="CS1026" s="351"/>
      <c r="CT1026" s="351"/>
      <c r="CU1026" s="351"/>
      <c r="CV1026" s="351"/>
      <c r="CW1026" s="351"/>
      <c r="CX1026" s="351"/>
      <c r="CY1026" s="351"/>
      <c r="CZ1026" s="351"/>
      <c r="DA1026" s="351"/>
      <c r="DB1026" s="351"/>
      <c r="DC1026" s="351"/>
      <c r="DD1026" s="351"/>
      <c r="DE1026" s="351"/>
      <c r="DF1026" s="351"/>
      <c r="DG1026" s="351"/>
      <c r="DH1026" s="351"/>
      <c r="DI1026" s="351"/>
      <c r="DJ1026" s="351"/>
      <c r="DK1026" s="351"/>
      <c r="DL1026" s="351"/>
      <c r="DM1026" s="351"/>
      <c r="DN1026" s="351"/>
      <c r="DS1026" s="372"/>
      <c r="DT1026" s="374"/>
      <c r="DU1026" s="375"/>
      <c r="DV1026" s="375"/>
      <c r="DW1026" s="375"/>
      <c r="DX1026" s="375">
        <v>1</v>
      </c>
      <c r="DY1026" s="375">
        <f t="shared" si="3719"/>
        <v>0</v>
      </c>
      <c r="DZ1026" s="375">
        <f t="shared" si="3720"/>
        <v>0</v>
      </c>
      <c r="EA1026" s="375">
        <f t="shared" si="3721"/>
        <v>1</v>
      </c>
      <c r="EB1026" s="375">
        <f t="shared" si="3722"/>
        <v>0</v>
      </c>
      <c r="EC1026" s="375">
        <f t="shared" si="3723"/>
        <v>0</v>
      </c>
      <c r="ED1026" s="375">
        <f t="shared" si="3724"/>
        <v>1</v>
      </c>
      <c r="EE1026" s="375">
        <f t="shared" si="3725"/>
        <v>0</v>
      </c>
      <c r="EF1026" s="375">
        <f t="shared" si="3726"/>
        <v>0</v>
      </c>
      <c r="EG1026" s="375">
        <f t="shared" si="3727"/>
        <v>1</v>
      </c>
      <c r="EH1026" s="375">
        <f t="shared" si="3728"/>
        <v>0</v>
      </c>
      <c r="EI1026" s="375">
        <f t="shared" si="3729"/>
        <v>0</v>
      </c>
      <c r="EJ1026" s="375">
        <f t="shared" si="3730"/>
        <v>1</v>
      </c>
      <c r="EK1026" s="375">
        <f t="shared" si="3731"/>
        <v>0</v>
      </c>
      <c r="EL1026" s="375">
        <f t="shared" si="3732"/>
        <v>0</v>
      </c>
      <c r="EM1026" s="375">
        <f t="shared" si="3733"/>
        <v>1</v>
      </c>
      <c r="EN1026" s="375">
        <f t="shared" si="3734"/>
        <v>0</v>
      </c>
      <c r="EO1026" s="375">
        <f t="shared" si="3735"/>
        <v>0</v>
      </c>
      <c r="EP1026" s="375">
        <f t="shared" si="3736"/>
        <v>1</v>
      </c>
      <c r="EQ1026" s="375">
        <f t="shared" si="3737"/>
        <v>0</v>
      </c>
      <c r="ER1026" s="375">
        <f t="shared" si="3738"/>
        <v>0</v>
      </c>
      <c r="ES1026" s="375">
        <f t="shared" si="3739"/>
        <v>1</v>
      </c>
      <c r="ET1026" s="375">
        <f t="shared" si="3740"/>
        <v>0</v>
      </c>
      <c r="EU1026" s="375">
        <f t="shared" si="3741"/>
        <v>0</v>
      </c>
      <c r="EV1026" s="375">
        <f t="shared" si="3742"/>
        <v>1</v>
      </c>
      <c r="EW1026" s="375">
        <f t="shared" si="3743"/>
        <v>0</v>
      </c>
      <c r="EX1026" s="375">
        <f t="shared" si="3744"/>
        <v>0</v>
      </c>
      <c r="EY1026" s="375">
        <f t="shared" si="3745"/>
        <v>1</v>
      </c>
      <c r="EZ1026" s="375">
        <f t="shared" si="3746"/>
        <v>0</v>
      </c>
      <c r="FA1026" s="375">
        <f t="shared" si="3747"/>
        <v>0</v>
      </c>
      <c r="FB1026" s="375">
        <f t="shared" si="3748"/>
        <v>1</v>
      </c>
      <c r="FC1026" s="375">
        <f t="shared" si="3749"/>
        <v>0</v>
      </c>
      <c r="FD1026" s="375">
        <f t="shared" si="3750"/>
        <v>0</v>
      </c>
      <c r="FE1026" s="376"/>
      <c r="FF1026" s="372"/>
      <c r="FG1026" s="372"/>
      <c r="FH1026" s="372"/>
      <c r="FI1026" s="372"/>
      <c r="FJ1026" s="372"/>
      <c r="FK1026" s="372"/>
      <c r="FL1026" s="372"/>
      <c r="FM1026" s="372"/>
      <c r="FN1026" s="372"/>
      <c r="FO1026" s="372"/>
      <c r="FP1026" s="372"/>
      <c r="FQ1026" s="372"/>
      <c r="FR1026" s="372"/>
      <c r="FS1026" s="372"/>
      <c r="FT1026" s="372"/>
      <c r="FU1026" s="372"/>
      <c r="FV1026" s="372"/>
      <c r="FW1026" s="372"/>
      <c r="FX1026" s="372"/>
      <c r="FY1026" s="372"/>
      <c r="FZ1026" s="372"/>
      <c r="GA1026" s="372"/>
      <c r="GB1026" s="372"/>
      <c r="GC1026" s="372"/>
      <c r="GD1026" s="372"/>
      <c r="GE1026" s="372"/>
      <c r="GF1026" s="372"/>
      <c r="GG1026" s="372"/>
      <c r="GH1026" s="372"/>
      <c r="GI1026" s="372"/>
      <c r="GJ1026" s="372"/>
      <c r="GK1026" s="372"/>
      <c r="GL1026" s="372"/>
      <c r="GM1026" s="372"/>
      <c r="GN1026" s="372"/>
      <c r="GO1026" s="372"/>
      <c r="GP1026" s="372"/>
      <c r="GQ1026" s="372"/>
      <c r="GR1026" s="372"/>
      <c r="GS1026" s="372"/>
      <c r="GT1026" s="372"/>
      <c r="GU1026" s="372"/>
      <c r="GV1026" s="372"/>
      <c r="GW1026" s="372"/>
      <c r="GX1026" s="372"/>
      <c r="GY1026" s="372"/>
      <c r="GZ1026" s="372"/>
      <c r="HA1026" s="372"/>
      <c r="HB1026" s="372"/>
      <c r="HC1026" s="372"/>
    </row>
    <row r="1027" spans="1:211" s="373" customFormat="1" ht="15" hidden="1" customHeight="1" outlineLevel="1" x14ac:dyDescent="0.2">
      <c r="A1027" s="366">
        <f>SWDATA!O1012</f>
        <v>0</v>
      </c>
      <c r="B1027" s="366">
        <f>SWDATA!M1012</f>
        <v>0</v>
      </c>
      <c r="C1027" s="351">
        <f>IF(AND(SWDATA!M1012=1,SWDATA!Q1012="promotions"),SWDATA!P1012,0)</f>
        <v>0</v>
      </c>
      <c r="D1027" s="367">
        <f>ROW(SWDATA!M1012)</f>
        <v>1012</v>
      </c>
      <c r="E1027" s="368">
        <f t="shared" si="3754"/>
        <v>0</v>
      </c>
      <c r="F1027" s="369">
        <f t="shared" si="3755"/>
        <v>1</v>
      </c>
      <c r="G1027" s="366" t="str">
        <f t="shared" si="3756"/>
        <v/>
      </c>
      <c r="H1027" s="370"/>
      <c r="J1027" s="238">
        <f t="shared" si="3757"/>
        <v>0</v>
      </c>
      <c r="K1027" s="239" t="str">
        <f t="shared" si="3758"/>
        <v/>
      </c>
      <c r="L1027" s="342"/>
      <c r="M1027" s="345"/>
      <c r="N1027" s="340" t="str">
        <f>IF(LEN(SWDATA!F1012)=0,"",N1026)</f>
        <v/>
      </c>
      <c r="O1027" s="296" t="str">
        <f>IF(LEN(SWDATA!G1012)=0,"",O1026)</f>
        <v/>
      </c>
      <c r="P1027" s="297" t="str">
        <f>IF(LEN(SWDATA!C1012)=0,"",SWDATA!C1012)</f>
        <v/>
      </c>
      <c r="Q1027" s="312" t="str">
        <f t="shared" si="3759"/>
        <v/>
      </c>
      <c r="R1027" s="223" t="s">
        <v>261</v>
      </c>
      <c r="S1027" s="319" t="s">
        <v>485</v>
      </c>
      <c r="T1027" s="224"/>
      <c r="U1027" s="264" t="s">
        <v>608</v>
      </c>
      <c r="V1027" s="205" t="s">
        <v>221</v>
      </c>
      <c r="W1027" s="266">
        <f>IF(OR(Is_Loading,LEN($A1027)=0),"",SWDATA!P1012)</f>
        <v>0</v>
      </c>
      <c r="X1027" s="267">
        <f>IF(OR(Is_Loading,LEN($A1027)=0),"",SWDATA!Q1012)</f>
        <v>0</v>
      </c>
      <c r="Y1027" s="267">
        <f>IF(OR(Is_Loading,LEN($A1027)=0),"",SWDATA!R1012)</f>
        <v>0</v>
      </c>
      <c r="Z1027" s="266" t="str">
        <f t="shared" si="3768"/>
        <v/>
      </c>
      <c r="AA1027" s="266">
        <f>IF(OR(Is_Loading,LEN($A1027)=0),"",SWDATA!T1012)</f>
        <v>0</v>
      </c>
      <c r="AB1027" s="267">
        <f>IF(OR(Is_Loading,LEN($A1027)=0),"",SWDATA!U1012)</f>
        <v>0</v>
      </c>
      <c r="AC1027" s="267">
        <f>IF(OR(Is_Loading,LEN($A1027)=0),"",SWDATA!V1012)</f>
        <v>0</v>
      </c>
      <c r="AD1027" s="266" t="str">
        <f t="shared" si="3760"/>
        <v/>
      </c>
      <c r="AE1027" s="266">
        <f>IF(OR(Is_Loading,LEN($A1027)=0),"",SWDATA!X1012)</f>
        <v>0</v>
      </c>
      <c r="AF1027" s="267">
        <f>IF(OR(Is_Loading,LEN($A1027)=0),"",SWDATA!Y1012)</f>
        <v>0</v>
      </c>
      <c r="AG1027" s="267">
        <f>IF(OR(Is_Loading,LEN($A1027)=0),"",SWDATA!Z1012)</f>
        <v>0</v>
      </c>
      <c r="AH1027" s="266" t="str">
        <f t="shared" si="3761"/>
        <v/>
      </c>
      <c r="AI1027" s="266">
        <f>IF(OR(Is_Loading,LEN($A1027)=0),"",SWDATA!AB1012)</f>
        <v>0</v>
      </c>
      <c r="AJ1027" s="267">
        <f>IF(OR(Is_Loading,LEN($A1027)=0),"",SWDATA!AC1012)</f>
        <v>0</v>
      </c>
      <c r="AK1027" s="267">
        <f>IF(OR(Is_Loading,LEN($A1027)=0),"",SWDATA!AD1012)</f>
        <v>0</v>
      </c>
      <c r="AL1027" s="266" t="str">
        <f t="shared" si="3762"/>
        <v/>
      </c>
      <c r="AM1027" s="266">
        <f>IF(OR(Is_Loading,LEN($A1027)=0),"",SWDATA!AF1012)</f>
        <v>0</v>
      </c>
      <c r="AN1027" s="267">
        <f>IF(OR(Is_Loading,LEN($A1027)=0),"",SWDATA!AG1012)</f>
        <v>0</v>
      </c>
      <c r="AO1027" s="323">
        <f>IF(OR(Is_Loading,LEN($A1027)=0),"",SWDATA!AH1012)</f>
        <v>0</v>
      </c>
      <c r="AP1027" s="320" t="str">
        <f t="shared" si="3763"/>
        <v/>
      </c>
      <c r="AQ1027" s="266">
        <f>IF(OR(Is_Loading,LEN($A1027)=0),"",SWDATA!AJ1012)</f>
        <v>0</v>
      </c>
      <c r="AR1027" s="267">
        <f>IF(OR(Is_Loading,LEN($A1027)=0),"",SWDATA!AK1012)</f>
        <v>0</v>
      </c>
      <c r="AS1027" s="267">
        <f>IF(OR(Is_Loading,LEN($A1027)=0),"",SWDATA!AL1012)</f>
        <v>0</v>
      </c>
      <c r="AT1027" s="266" t="str">
        <f t="shared" si="3764"/>
        <v/>
      </c>
      <c r="AU1027" s="266">
        <f>IF(OR(Is_Loading,LEN($A1027)=0),"",SWDATA!AN1012)</f>
        <v>0</v>
      </c>
      <c r="AV1027" s="267">
        <f>IF(OR(Is_Loading,LEN($A1027)=0),"",SWDATA!AO1012)</f>
        <v>0</v>
      </c>
      <c r="AW1027" s="267">
        <f>IF(OR(Is_Loading,LEN($A1027)=0),"",SWDATA!AP1012)</f>
        <v>0</v>
      </c>
      <c r="AX1027" s="266" t="str">
        <f t="shared" si="3765"/>
        <v/>
      </c>
      <c r="AY1027" s="266">
        <f>IF(OR(Is_Loading,LEN($A1027)=0),"",SWDATA!AR1012)</f>
        <v>0</v>
      </c>
      <c r="AZ1027" s="267">
        <f>IF(OR(Is_Loading,LEN($A1027)=0),"",SWDATA!AS1012)</f>
        <v>0</v>
      </c>
      <c r="BA1027" s="267">
        <f>IF(OR(Is_Loading,LEN($A1027)=0),"",SWDATA!AT1012)</f>
        <v>0</v>
      </c>
      <c r="BB1027" s="266" t="str">
        <f t="shared" si="3766"/>
        <v/>
      </c>
      <c r="BC1027" s="266">
        <f>IF(OR(Is_Loading,LEN($A1027)=0),"",SWDATA!AV1012)</f>
        <v>0</v>
      </c>
      <c r="BD1027" s="267">
        <f>IF(OR(Is_Loading,LEN($A1027)=0),"",SWDATA!AW1012)</f>
        <v>0</v>
      </c>
      <c r="BE1027" s="323">
        <f>IF(OR(Is_Loading,LEN($A1027)=0),"",SWDATA!AX1012)</f>
        <v>0</v>
      </c>
      <c r="BF1027" s="320" t="str">
        <f t="shared" si="3767"/>
        <v/>
      </c>
      <c r="BG1027" s="11"/>
      <c r="BH1027" s="11"/>
      <c r="BI1027" s="11"/>
      <c r="BJ1027" s="11"/>
      <c r="BK1027" s="11"/>
      <c r="BL1027" s="11"/>
      <c r="BM1027" s="11"/>
      <c r="BN1027" s="11"/>
      <c r="BO1027" s="11"/>
      <c r="BP1027" s="11"/>
      <c r="BQ1027" s="11"/>
      <c r="BR1027" s="11"/>
      <c r="BS1027" s="11"/>
      <c r="BT1027" s="11"/>
      <c r="BU1027" s="11"/>
      <c r="BV1027" s="11"/>
      <c r="BW1027" s="11"/>
      <c r="BX1027" s="11"/>
      <c r="BY1027" s="11"/>
      <c r="BZ1027" s="11"/>
      <c r="CA1027" s="11"/>
      <c r="CB1027" s="11"/>
      <c r="CC1027" s="11"/>
      <c r="CD1027" s="11"/>
      <c r="CE1027" s="11"/>
      <c r="CF1027" s="11"/>
      <c r="CG1027" s="11"/>
      <c r="CH1027" s="11"/>
      <c r="CI1027" s="11"/>
      <c r="CJ1027" s="11"/>
      <c r="CK1027" s="11"/>
      <c r="CL1027" s="11"/>
      <c r="CM1027" s="11"/>
      <c r="CN1027" s="351"/>
      <c r="CO1027" s="351"/>
      <c r="CP1027" s="351"/>
      <c r="CQ1027" s="351"/>
      <c r="CR1027" s="351"/>
      <c r="CS1027" s="351"/>
      <c r="CT1027" s="351"/>
      <c r="CU1027" s="351"/>
      <c r="CV1027" s="351"/>
      <c r="CW1027" s="351"/>
      <c r="CX1027" s="351"/>
      <c r="CY1027" s="351"/>
      <c r="CZ1027" s="351"/>
      <c r="DA1027" s="351"/>
      <c r="DB1027" s="351"/>
      <c r="DC1027" s="351"/>
      <c r="DD1027" s="351"/>
      <c r="DE1027" s="351"/>
      <c r="DF1027" s="351"/>
      <c r="DG1027" s="351"/>
      <c r="DH1027" s="351"/>
      <c r="DI1027" s="351"/>
      <c r="DJ1027" s="351"/>
      <c r="DK1027" s="351"/>
      <c r="DL1027" s="351"/>
      <c r="DM1027" s="351"/>
      <c r="DN1027" s="351"/>
      <c r="DS1027" s="372"/>
      <c r="DT1027" s="374"/>
      <c r="DU1027" s="375"/>
      <c r="DV1027" s="375"/>
      <c r="DW1027" s="375"/>
      <c r="DX1027" s="375">
        <v>1</v>
      </c>
      <c r="DY1027" s="375">
        <f t="shared" si="3719"/>
        <v>0</v>
      </c>
      <c r="DZ1027" s="375">
        <f t="shared" si="3720"/>
        <v>0</v>
      </c>
      <c r="EA1027" s="375">
        <f t="shared" si="3721"/>
        <v>1</v>
      </c>
      <c r="EB1027" s="375">
        <f t="shared" si="3722"/>
        <v>0</v>
      </c>
      <c r="EC1027" s="375">
        <f t="shared" si="3723"/>
        <v>0</v>
      </c>
      <c r="ED1027" s="375">
        <f t="shared" si="3724"/>
        <v>1</v>
      </c>
      <c r="EE1027" s="375">
        <f t="shared" si="3725"/>
        <v>0</v>
      </c>
      <c r="EF1027" s="375">
        <f t="shared" si="3726"/>
        <v>0</v>
      </c>
      <c r="EG1027" s="375">
        <f t="shared" si="3727"/>
        <v>1</v>
      </c>
      <c r="EH1027" s="375">
        <f t="shared" si="3728"/>
        <v>0</v>
      </c>
      <c r="EI1027" s="375">
        <f t="shared" si="3729"/>
        <v>0</v>
      </c>
      <c r="EJ1027" s="375">
        <f t="shared" si="3730"/>
        <v>1</v>
      </c>
      <c r="EK1027" s="375">
        <f t="shared" si="3731"/>
        <v>0</v>
      </c>
      <c r="EL1027" s="375">
        <f t="shared" si="3732"/>
        <v>0</v>
      </c>
      <c r="EM1027" s="375">
        <f t="shared" si="3733"/>
        <v>1</v>
      </c>
      <c r="EN1027" s="375">
        <f t="shared" si="3734"/>
        <v>0</v>
      </c>
      <c r="EO1027" s="375">
        <f t="shared" si="3735"/>
        <v>0</v>
      </c>
      <c r="EP1027" s="375">
        <f t="shared" si="3736"/>
        <v>1</v>
      </c>
      <c r="EQ1027" s="375">
        <f t="shared" si="3737"/>
        <v>0</v>
      </c>
      <c r="ER1027" s="375">
        <f t="shared" si="3738"/>
        <v>0</v>
      </c>
      <c r="ES1027" s="375">
        <f t="shared" si="3739"/>
        <v>1</v>
      </c>
      <c r="ET1027" s="375">
        <f t="shared" si="3740"/>
        <v>0</v>
      </c>
      <c r="EU1027" s="375">
        <f t="shared" si="3741"/>
        <v>0</v>
      </c>
      <c r="EV1027" s="375">
        <f t="shared" si="3742"/>
        <v>1</v>
      </c>
      <c r="EW1027" s="375">
        <f t="shared" si="3743"/>
        <v>0</v>
      </c>
      <c r="EX1027" s="375">
        <f t="shared" si="3744"/>
        <v>0</v>
      </c>
      <c r="EY1027" s="375">
        <f t="shared" si="3745"/>
        <v>1</v>
      </c>
      <c r="EZ1027" s="375">
        <f t="shared" si="3746"/>
        <v>0</v>
      </c>
      <c r="FA1027" s="375">
        <f t="shared" si="3747"/>
        <v>0</v>
      </c>
      <c r="FB1027" s="375">
        <f t="shared" si="3748"/>
        <v>1</v>
      </c>
      <c r="FC1027" s="375">
        <f t="shared" si="3749"/>
        <v>0</v>
      </c>
      <c r="FD1027" s="375">
        <f t="shared" si="3750"/>
        <v>0</v>
      </c>
      <c r="FE1027" s="376"/>
      <c r="FF1027" s="372"/>
      <c r="FG1027" s="372"/>
      <c r="FH1027" s="372"/>
      <c r="FI1027" s="372"/>
      <c r="FJ1027" s="372"/>
      <c r="FK1027" s="372"/>
      <c r="FL1027" s="372"/>
      <c r="FM1027" s="372"/>
      <c r="FN1027" s="372"/>
      <c r="FO1027" s="372"/>
      <c r="FP1027" s="372"/>
      <c r="FQ1027" s="372"/>
      <c r="FR1027" s="372"/>
      <c r="FS1027" s="372"/>
      <c r="FT1027" s="372"/>
      <c r="FU1027" s="372"/>
      <c r="FV1027" s="372"/>
      <c r="FW1027" s="372"/>
      <c r="FX1027" s="372"/>
      <c r="FY1027" s="372"/>
      <c r="FZ1027" s="372"/>
      <c r="GA1027" s="372"/>
      <c r="GB1027" s="372"/>
      <c r="GC1027" s="372"/>
      <c r="GD1027" s="372"/>
      <c r="GE1027" s="372"/>
      <c r="GF1027" s="372"/>
      <c r="GG1027" s="372"/>
      <c r="GH1027" s="372"/>
      <c r="GI1027" s="372"/>
      <c r="GJ1027" s="372"/>
      <c r="GK1027" s="372"/>
      <c r="GL1027" s="372"/>
      <c r="GM1027" s="372"/>
      <c r="GN1027" s="372"/>
      <c r="GO1027" s="372"/>
      <c r="GP1027" s="372"/>
      <c r="GQ1027" s="372"/>
      <c r="GR1027" s="372"/>
      <c r="GS1027" s="372"/>
      <c r="GT1027" s="372"/>
      <c r="GU1027" s="372"/>
      <c r="GV1027" s="372"/>
      <c r="GW1027" s="372"/>
      <c r="GX1027" s="372"/>
      <c r="GY1027" s="372"/>
      <c r="GZ1027" s="372"/>
      <c r="HA1027" s="372"/>
      <c r="HB1027" s="372"/>
      <c r="HC1027" s="372"/>
    </row>
    <row r="1028" spans="1:211" s="373" customFormat="1" ht="15" hidden="1" customHeight="1" outlineLevel="1" x14ac:dyDescent="0.2">
      <c r="A1028" s="366">
        <f>SWDATA!O1013</f>
        <v>0</v>
      </c>
      <c r="B1028" s="366">
        <f>SWDATA!M1013</f>
        <v>0</v>
      </c>
      <c r="C1028" s="351">
        <f>IF(AND(SWDATA!M1013=1,SWDATA!Q1013="promotions"),SWDATA!P1013,0)</f>
        <v>0</v>
      </c>
      <c r="D1028" s="367">
        <f>ROW(SWDATA!M1013)</f>
        <v>1013</v>
      </c>
      <c r="E1028" s="368">
        <f t="shared" si="3754"/>
        <v>0</v>
      </c>
      <c r="F1028" s="369">
        <f t="shared" si="3755"/>
        <v>1</v>
      </c>
      <c r="G1028" s="366" t="str">
        <f t="shared" si="3756"/>
        <v/>
      </c>
      <c r="H1028" s="370"/>
      <c r="J1028" s="238">
        <f t="shared" si="3757"/>
        <v>0</v>
      </c>
      <c r="K1028" s="239" t="str">
        <f t="shared" si="3758"/>
        <v/>
      </c>
      <c r="L1028" s="342"/>
      <c r="M1028" s="345"/>
      <c r="N1028" s="340" t="str">
        <f>IF(LEN(SWDATA!F1013)=0,"",N1027)</f>
        <v/>
      </c>
      <c r="O1028" s="296" t="str">
        <f>IF(LEN(SWDATA!G1013)=0,"",O1027)</f>
        <v/>
      </c>
      <c r="P1028" s="297" t="str">
        <f>IF(LEN(SWDATA!C1013)=0,"",SWDATA!C1013)</f>
        <v/>
      </c>
      <c r="Q1028" s="312" t="str">
        <f t="shared" si="3759"/>
        <v/>
      </c>
      <c r="R1028" s="223" t="s">
        <v>261</v>
      </c>
      <c r="S1028" s="224"/>
      <c r="T1028" s="224"/>
      <c r="U1028" s="264" t="s">
        <v>613</v>
      </c>
      <c r="V1028" s="205" t="s">
        <v>221</v>
      </c>
      <c r="W1028" s="266">
        <f>IF(OR(Is_Loading,LEN($A1028)=0),"",SWDATA!P1013)</f>
        <v>0</v>
      </c>
      <c r="X1028" s="267">
        <f>IF(OR(Is_Loading,LEN($A1028)=0),"",SWDATA!Q1013)</f>
        <v>0</v>
      </c>
      <c r="Y1028" s="267">
        <f>IF(OR(Is_Loading,LEN($A1028)=0),"",SWDATA!R1013)</f>
        <v>0</v>
      </c>
      <c r="Z1028" s="266" t="str">
        <f t="shared" si="3768"/>
        <v/>
      </c>
      <c r="AA1028" s="266">
        <f>IF(OR(Is_Loading,LEN($A1028)=0),"",SWDATA!T1013)</f>
        <v>0</v>
      </c>
      <c r="AB1028" s="267">
        <f>IF(OR(Is_Loading,LEN($A1028)=0),"",SWDATA!U1013)</f>
        <v>0</v>
      </c>
      <c r="AC1028" s="267">
        <f>IF(OR(Is_Loading,LEN($A1028)=0),"",SWDATA!V1013)</f>
        <v>0</v>
      </c>
      <c r="AD1028" s="266" t="str">
        <f t="shared" si="3760"/>
        <v/>
      </c>
      <c r="AE1028" s="266">
        <f>IF(OR(Is_Loading,LEN($A1028)=0),"",SWDATA!X1013)</f>
        <v>0</v>
      </c>
      <c r="AF1028" s="267">
        <f>IF(OR(Is_Loading,LEN($A1028)=0),"",SWDATA!Y1013)</f>
        <v>0</v>
      </c>
      <c r="AG1028" s="267">
        <f>IF(OR(Is_Loading,LEN($A1028)=0),"",SWDATA!Z1013)</f>
        <v>0</v>
      </c>
      <c r="AH1028" s="266" t="str">
        <f t="shared" si="3761"/>
        <v/>
      </c>
      <c r="AI1028" s="266">
        <f>IF(OR(Is_Loading,LEN($A1028)=0),"",SWDATA!AB1013)</f>
        <v>0</v>
      </c>
      <c r="AJ1028" s="267">
        <f>IF(OR(Is_Loading,LEN($A1028)=0),"",SWDATA!AC1013)</f>
        <v>0</v>
      </c>
      <c r="AK1028" s="267">
        <f>IF(OR(Is_Loading,LEN($A1028)=0),"",SWDATA!AD1013)</f>
        <v>0</v>
      </c>
      <c r="AL1028" s="266" t="str">
        <f t="shared" si="3762"/>
        <v/>
      </c>
      <c r="AM1028" s="266">
        <f>IF(OR(Is_Loading,LEN($A1028)=0),"",SWDATA!AF1013)</f>
        <v>0</v>
      </c>
      <c r="AN1028" s="267">
        <f>IF(OR(Is_Loading,LEN($A1028)=0),"",SWDATA!AG1013)</f>
        <v>0</v>
      </c>
      <c r="AO1028" s="323">
        <f>IF(OR(Is_Loading,LEN($A1028)=0),"",SWDATA!AH1013)</f>
        <v>0</v>
      </c>
      <c r="AP1028" s="320" t="str">
        <f t="shared" si="3763"/>
        <v/>
      </c>
      <c r="AQ1028" s="266">
        <f>IF(OR(Is_Loading,LEN($A1028)=0),"",SWDATA!AJ1013)</f>
        <v>0</v>
      </c>
      <c r="AR1028" s="267">
        <f>IF(OR(Is_Loading,LEN($A1028)=0),"",SWDATA!AK1013)</f>
        <v>0</v>
      </c>
      <c r="AS1028" s="267">
        <f>IF(OR(Is_Loading,LEN($A1028)=0),"",SWDATA!AL1013)</f>
        <v>0</v>
      </c>
      <c r="AT1028" s="266" t="str">
        <f t="shared" si="3764"/>
        <v/>
      </c>
      <c r="AU1028" s="266">
        <f>IF(OR(Is_Loading,LEN($A1028)=0),"",SWDATA!AN1013)</f>
        <v>0</v>
      </c>
      <c r="AV1028" s="267">
        <f>IF(OR(Is_Loading,LEN($A1028)=0),"",SWDATA!AO1013)</f>
        <v>0</v>
      </c>
      <c r="AW1028" s="267">
        <f>IF(OR(Is_Loading,LEN($A1028)=0),"",SWDATA!AP1013)</f>
        <v>0</v>
      </c>
      <c r="AX1028" s="266" t="str">
        <f t="shared" si="3765"/>
        <v/>
      </c>
      <c r="AY1028" s="266">
        <f>IF(OR(Is_Loading,LEN($A1028)=0),"",SWDATA!AR1013)</f>
        <v>0</v>
      </c>
      <c r="AZ1028" s="267">
        <f>IF(OR(Is_Loading,LEN($A1028)=0),"",SWDATA!AS1013)</f>
        <v>0</v>
      </c>
      <c r="BA1028" s="267">
        <f>IF(OR(Is_Loading,LEN($A1028)=0),"",SWDATA!AT1013)</f>
        <v>0</v>
      </c>
      <c r="BB1028" s="266" t="str">
        <f t="shared" si="3766"/>
        <v/>
      </c>
      <c r="BC1028" s="266">
        <f>IF(OR(Is_Loading,LEN($A1028)=0),"",SWDATA!AV1013)</f>
        <v>0</v>
      </c>
      <c r="BD1028" s="267">
        <f>IF(OR(Is_Loading,LEN($A1028)=0),"",SWDATA!AW1013)</f>
        <v>0</v>
      </c>
      <c r="BE1028" s="323">
        <f>IF(OR(Is_Loading,LEN($A1028)=0),"",SWDATA!AX1013)</f>
        <v>0</v>
      </c>
      <c r="BF1028" s="320" t="str">
        <f t="shared" si="3767"/>
        <v/>
      </c>
      <c r="BG1028" s="11"/>
      <c r="BH1028" s="11"/>
      <c r="BI1028" s="11"/>
      <c r="BJ1028" s="11"/>
      <c r="BK1028" s="11"/>
      <c r="BL1028" s="11"/>
      <c r="BM1028" s="11"/>
      <c r="BN1028" s="11"/>
      <c r="BO1028" s="11"/>
      <c r="BP1028" s="11"/>
      <c r="BQ1028" s="11"/>
      <c r="BR1028" s="11"/>
      <c r="BS1028" s="11"/>
      <c r="BT1028" s="11"/>
      <c r="BU1028" s="11"/>
      <c r="BV1028" s="11"/>
      <c r="BW1028" s="11"/>
      <c r="BX1028" s="11"/>
      <c r="BY1028" s="11"/>
      <c r="BZ1028" s="11"/>
      <c r="CA1028" s="11"/>
      <c r="CB1028" s="11"/>
      <c r="CC1028" s="11"/>
      <c r="CD1028" s="11"/>
      <c r="CE1028" s="11"/>
      <c r="CF1028" s="11"/>
      <c r="CG1028" s="11"/>
      <c r="CH1028" s="11"/>
      <c r="CI1028" s="11"/>
      <c r="CJ1028" s="11"/>
      <c r="CK1028" s="11"/>
      <c r="CL1028" s="11"/>
      <c r="CM1028" s="11"/>
      <c r="CN1028" s="351"/>
      <c r="CO1028" s="351"/>
      <c r="CP1028" s="351"/>
      <c r="CQ1028" s="351"/>
      <c r="CR1028" s="351"/>
      <c r="CS1028" s="351"/>
      <c r="CT1028" s="351"/>
      <c r="CU1028" s="351"/>
      <c r="CV1028" s="351"/>
      <c r="CW1028" s="351"/>
      <c r="CX1028" s="351"/>
      <c r="CY1028" s="351"/>
      <c r="CZ1028" s="351"/>
      <c r="DA1028" s="351"/>
      <c r="DB1028" s="351"/>
      <c r="DC1028" s="351"/>
      <c r="DD1028" s="351"/>
      <c r="DE1028" s="351"/>
      <c r="DF1028" s="351"/>
      <c r="DG1028" s="351"/>
      <c r="DH1028" s="351"/>
      <c r="DI1028" s="351"/>
      <c r="DJ1028" s="351"/>
      <c r="DK1028" s="351"/>
      <c r="DL1028" s="351"/>
      <c r="DM1028" s="351"/>
      <c r="DN1028" s="351"/>
      <c r="DS1028" s="372"/>
      <c r="DT1028" s="374"/>
      <c r="DU1028" s="375"/>
      <c r="DV1028" s="375"/>
      <c r="DW1028" s="375"/>
      <c r="DX1028" s="375">
        <v>1</v>
      </c>
      <c r="DY1028" s="375">
        <f t="shared" si="3719"/>
        <v>0</v>
      </c>
      <c r="DZ1028" s="375">
        <f t="shared" si="3720"/>
        <v>0</v>
      </c>
      <c r="EA1028" s="375">
        <f t="shared" si="3721"/>
        <v>1</v>
      </c>
      <c r="EB1028" s="375">
        <f t="shared" si="3722"/>
        <v>0</v>
      </c>
      <c r="EC1028" s="375">
        <f t="shared" si="3723"/>
        <v>0</v>
      </c>
      <c r="ED1028" s="375">
        <f t="shared" si="3724"/>
        <v>1</v>
      </c>
      <c r="EE1028" s="375">
        <f t="shared" si="3725"/>
        <v>0</v>
      </c>
      <c r="EF1028" s="375">
        <f t="shared" si="3726"/>
        <v>0</v>
      </c>
      <c r="EG1028" s="375">
        <f t="shared" si="3727"/>
        <v>1</v>
      </c>
      <c r="EH1028" s="375">
        <f t="shared" si="3728"/>
        <v>0</v>
      </c>
      <c r="EI1028" s="375">
        <f t="shared" si="3729"/>
        <v>0</v>
      </c>
      <c r="EJ1028" s="375">
        <f t="shared" si="3730"/>
        <v>1</v>
      </c>
      <c r="EK1028" s="375">
        <f t="shared" si="3731"/>
        <v>0</v>
      </c>
      <c r="EL1028" s="375">
        <f t="shared" si="3732"/>
        <v>0</v>
      </c>
      <c r="EM1028" s="375">
        <f t="shared" si="3733"/>
        <v>1</v>
      </c>
      <c r="EN1028" s="375">
        <f t="shared" si="3734"/>
        <v>0</v>
      </c>
      <c r="EO1028" s="375">
        <f t="shared" si="3735"/>
        <v>0</v>
      </c>
      <c r="EP1028" s="375">
        <f t="shared" si="3736"/>
        <v>1</v>
      </c>
      <c r="EQ1028" s="375">
        <f t="shared" si="3737"/>
        <v>0</v>
      </c>
      <c r="ER1028" s="375">
        <f t="shared" si="3738"/>
        <v>0</v>
      </c>
      <c r="ES1028" s="375">
        <f t="shared" si="3739"/>
        <v>1</v>
      </c>
      <c r="ET1028" s="375">
        <f t="shared" si="3740"/>
        <v>0</v>
      </c>
      <c r="EU1028" s="375">
        <f t="shared" si="3741"/>
        <v>0</v>
      </c>
      <c r="EV1028" s="375">
        <f t="shared" si="3742"/>
        <v>1</v>
      </c>
      <c r="EW1028" s="375">
        <f t="shared" si="3743"/>
        <v>0</v>
      </c>
      <c r="EX1028" s="375">
        <f t="shared" si="3744"/>
        <v>0</v>
      </c>
      <c r="EY1028" s="375">
        <f t="shared" si="3745"/>
        <v>1</v>
      </c>
      <c r="EZ1028" s="375">
        <f t="shared" si="3746"/>
        <v>0</v>
      </c>
      <c r="FA1028" s="375">
        <f t="shared" si="3747"/>
        <v>0</v>
      </c>
      <c r="FB1028" s="375">
        <f t="shared" si="3748"/>
        <v>1</v>
      </c>
      <c r="FC1028" s="375">
        <f t="shared" si="3749"/>
        <v>0</v>
      </c>
      <c r="FD1028" s="375">
        <f t="shared" si="3750"/>
        <v>0</v>
      </c>
      <c r="FE1028" s="376"/>
      <c r="FF1028" s="372"/>
      <c r="FG1028" s="372"/>
      <c r="FH1028" s="372"/>
      <c r="FI1028" s="372"/>
      <c r="FJ1028" s="372"/>
      <c r="FK1028" s="372"/>
      <c r="FL1028" s="372"/>
      <c r="FM1028" s="372"/>
      <c r="FN1028" s="372"/>
      <c r="FO1028" s="372"/>
      <c r="FP1028" s="372"/>
      <c r="FQ1028" s="372"/>
      <c r="FR1028" s="372"/>
      <c r="FS1028" s="372"/>
      <c r="FT1028" s="372"/>
      <c r="FU1028" s="372"/>
      <c r="FV1028" s="372"/>
      <c r="FW1028" s="372"/>
      <c r="FX1028" s="372"/>
      <c r="FY1028" s="372"/>
      <c r="FZ1028" s="372"/>
      <c r="GA1028" s="372"/>
      <c r="GB1028" s="372"/>
      <c r="GC1028" s="372"/>
      <c r="GD1028" s="372"/>
      <c r="GE1028" s="372"/>
      <c r="GF1028" s="372"/>
      <c r="GG1028" s="372"/>
      <c r="GH1028" s="372"/>
      <c r="GI1028" s="372"/>
      <c r="GJ1028" s="372"/>
      <c r="GK1028" s="372"/>
      <c r="GL1028" s="372"/>
      <c r="GM1028" s="372"/>
      <c r="GN1028" s="372"/>
      <c r="GO1028" s="372"/>
      <c r="GP1028" s="372"/>
      <c r="GQ1028" s="372"/>
      <c r="GR1028" s="372"/>
      <c r="GS1028" s="372"/>
      <c r="GT1028" s="372"/>
      <c r="GU1028" s="372"/>
      <c r="GV1028" s="372"/>
      <c r="GW1028" s="372"/>
      <c r="GX1028" s="372"/>
      <c r="GY1028" s="372"/>
      <c r="GZ1028" s="372"/>
      <c r="HA1028" s="372"/>
      <c r="HB1028" s="372"/>
      <c r="HC1028" s="372"/>
    </row>
    <row r="1029" spans="1:211" s="373" customFormat="1" ht="15" hidden="1" customHeight="1" outlineLevel="1" x14ac:dyDescent="0.2">
      <c r="A1029" s="366">
        <f>SWDATA!O1014</f>
        <v>0</v>
      </c>
      <c r="B1029" s="366">
        <f>SWDATA!M1014</f>
        <v>0</v>
      </c>
      <c r="C1029" s="351">
        <f>IF(AND(SWDATA!M1014=1,SWDATA!Q1014="promotions"),SWDATA!P1014,0)</f>
        <v>0</v>
      </c>
      <c r="D1029" s="367">
        <f>ROW(SWDATA!M1014)</f>
        <v>1014</v>
      </c>
      <c r="E1029" s="368">
        <f t="shared" si="3754"/>
        <v>0</v>
      </c>
      <c r="F1029" s="369">
        <f t="shared" si="3755"/>
        <v>1</v>
      </c>
      <c r="G1029" s="366" t="str">
        <f t="shared" si="3756"/>
        <v/>
      </c>
      <c r="H1029" s="370"/>
      <c r="J1029" s="238">
        <f t="shared" si="3757"/>
        <v>0</v>
      </c>
      <c r="K1029" s="239" t="str">
        <f t="shared" si="3758"/>
        <v/>
      </c>
      <c r="L1029" s="342"/>
      <c r="M1029" s="345"/>
      <c r="N1029" s="340" t="str">
        <f>IF(LEN(SWDATA!F1014)=0,"",N1028)</f>
        <v/>
      </c>
      <c r="O1029" s="296" t="str">
        <f>IF(LEN(SWDATA!G1014)=0,"",O1028)</f>
        <v/>
      </c>
      <c r="P1029" s="297" t="str">
        <f>IF(LEN(SWDATA!C1014)=0,"",SWDATA!C1014)</f>
        <v/>
      </c>
      <c r="Q1029" s="312" t="str">
        <f t="shared" si="3759"/>
        <v/>
      </c>
      <c r="R1029" s="223" t="s">
        <v>261</v>
      </c>
      <c r="S1029" s="224" t="s">
        <v>485</v>
      </c>
      <c r="T1029" s="224"/>
      <c r="U1029" s="264" t="s">
        <v>609</v>
      </c>
      <c r="V1029" s="205" t="s">
        <v>221</v>
      </c>
      <c r="W1029" s="266">
        <f>IF(OR(Is_Loading,LEN($A1029)=0),"",SWDATA!P1014)</f>
        <v>0</v>
      </c>
      <c r="X1029" s="267">
        <f>IF(OR(Is_Loading,LEN($A1029)=0),"",SWDATA!Q1014)</f>
        <v>0</v>
      </c>
      <c r="Y1029" s="267">
        <f>IF(OR(Is_Loading,LEN($A1029)=0),"",SWDATA!R1014)</f>
        <v>0</v>
      </c>
      <c r="Z1029" s="266" t="str">
        <f t="shared" si="3768"/>
        <v/>
      </c>
      <c r="AA1029" s="266">
        <f>IF(OR(Is_Loading,LEN($A1029)=0),"",SWDATA!T1014)</f>
        <v>0</v>
      </c>
      <c r="AB1029" s="267">
        <f>IF(OR(Is_Loading,LEN($A1029)=0),"",SWDATA!U1014)</f>
        <v>0</v>
      </c>
      <c r="AC1029" s="267">
        <f>IF(OR(Is_Loading,LEN($A1029)=0),"",SWDATA!V1014)</f>
        <v>0</v>
      </c>
      <c r="AD1029" s="266" t="str">
        <f t="shared" si="3760"/>
        <v/>
      </c>
      <c r="AE1029" s="266">
        <f>IF(OR(Is_Loading,LEN($A1029)=0),"",SWDATA!X1014)</f>
        <v>0</v>
      </c>
      <c r="AF1029" s="267">
        <f>IF(OR(Is_Loading,LEN($A1029)=0),"",SWDATA!Y1014)</f>
        <v>0</v>
      </c>
      <c r="AG1029" s="267">
        <f>IF(OR(Is_Loading,LEN($A1029)=0),"",SWDATA!Z1014)</f>
        <v>0</v>
      </c>
      <c r="AH1029" s="266" t="str">
        <f t="shared" si="3761"/>
        <v/>
      </c>
      <c r="AI1029" s="266">
        <f>IF(OR(Is_Loading,LEN($A1029)=0),"",SWDATA!AB1014)</f>
        <v>0</v>
      </c>
      <c r="AJ1029" s="267">
        <f>IF(OR(Is_Loading,LEN($A1029)=0),"",SWDATA!AC1014)</f>
        <v>0</v>
      </c>
      <c r="AK1029" s="267">
        <f>IF(OR(Is_Loading,LEN($A1029)=0),"",SWDATA!AD1014)</f>
        <v>0</v>
      </c>
      <c r="AL1029" s="266" t="str">
        <f t="shared" si="3762"/>
        <v/>
      </c>
      <c r="AM1029" s="266">
        <f>IF(OR(Is_Loading,LEN($A1029)=0),"",SWDATA!AF1014)</f>
        <v>0</v>
      </c>
      <c r="AN1029" s="267">
        <f>IF(OR(Is_Loading,LEN($A1029)=0),"",SWDATA!AG1014)</f>
        <v>0</v>
      </c>
      <c r="AO1029" s="323">
        <f>IF(OR(Is_Loading,LEN($A1029)=0),"",SWDATA!AH1014)</f>
        <v>0</v>
      </c>
      <c r="AP1029" s="320" t="str">
        <f t="shared" si="3763"/>
        <v/>
      </c>
      <c r="AQ1029" s="266">
        <f>IF(OR(Is_Loading,LEN($A1029)=0),"",SWDATA!AJ1014)</f>
        <v>0</v>
      </c>
      <c r="AR1029" s="267">
        <f>IF(OR(Is_Loading,LEN($A1029)=0),"",SWDATA!AK1014)</f>
        <v>0</v>
      </c>
      <c r="AS1029" s="267">
        <f>IF(OR(Is_Loading,LEN($A1029)=0),"",SWDATA!AL1014)</f>
        <v>0</v>
      </c>
      <c r="AT1029" s="266" t="str">
        <f t="shared" si="3764"/>
        <v/>
      </c>
      <c r="AU1029" s="266">
        <f>IF(OR(Is_Loading,LEN($A1029)=0),"",SWDATA!AN1014)</f>
        <v>0</v>
      </c>
      <c r="AV1029" s="267">
        <f>IF(OR(Is_Loading,LEN($A1029)=0),"",SWDATA!AO1014)</f>
        <v>0</v>
      </c>
      <c r="AW1029" s="267">
        <f>IF(OR(Is_Loading,LEN($A1029)=0),"",SWDATA!AP1014)</f>
        <v>0</v>
      </c>
      <c r="AX1029" s="266" t="str">
        <f t="shared" si="3765"/>
        <v/>
      </c>
      <c r="AY1029" s="266">
        <f>IF(OR(Is_Loading,LEN($A1029)=0),"",SWDATA!AR1014)</f>
        <v>0</v>
      </c>
      <c r="AZ1029" s="267">
        <f>IF(OR(Is_Loading,LEN($A1029)=0),"",SWDATA!AS1014)</f>
        <v>0</v>
      </c>
      <c r="BA1029" s="267">
        <f>IF(OR(Is_Loading,LEN($A1029)=0),"",SWDATA!AT1014)</f>
        <v>0</v>
      </c>
      <c r="BB1029" s="266" t="str">
        <f t="shared" si="3766"/>
        <v/>
      </c>
      <c r="BC1029" s="266">
        <f>IF(OR(Is_Loading,LEN($A1029)=0),"",SWDATA!AV1014)</f>
        <v>0</v>
      </c>
      <c r="BD1029" s="267">
        <f>IF(OR(Is_Loading,LEN($A1029)=0),"",SWDATA!AW1014)</f>
        <v>0</v>
      </c>
      <c r="BE1029" s="323">
        <f>IF(OR(Is_Loading,LEN($A1029)=0),"",SWDATA!AX1014)</f>
        <v>0</v>
      </c>
      <c r="BF1029" s="320" t="str">
        <f t="shared" si="3767"/>
        <v/>
      </c>
      <c r="BG1029" s="11"/>
      <c r="BH1029" s="11"/>
      <c r="BI1029" s="11"/>
      <c r="BJ1029" s="11"/>
      <c r="BK1029" s="11"/>
      <c r="BL1029" s="11"/>
      <c r="BM1029" s="11"/>
      <c r="BN1029" s="11"/>
      <c r="BO1029" s="11"/>
      <c r="BP1029" s="11"/>
      <c r="BQ1029" s="11"/>
      <c r="BR1029" s="11"/>
      <c r="BS1029" s="11"/>
      <c r="BT1029" s="11"/>
      <c r="BU1029" s="11"/>
      <c r="BV1029" s="11"/>
      <c r="BW1029" s="11"/>
      <c r="BX1029" s="11"/>
      <c r="BY1029" s="11"/>
      <c r="BZ1029" s="11"/>
      <c r="CA1029" s="11"/>
      <c r="CB1029" s="11"/>
      <c r="CC1029" s="11"/>
      <c r="CD1029" s="11"/>
      <c r="CE1029" s="11"/>
      <c r="CF1029" s="11"/>
      <c r="CG1029" s="11"/>
      <c r="CH1029" s="11"/>
      <c r="CI1029" s="11"/>
      <c r="CJ1029" s="11"/>
      <c r="CK1029" s="11"/>
      <c r="CL1029" s="11"/>
      <c r="CM1029" s="11"/>
      <c r="CN1029" s="351"/>
      <c r="CO1029" s="351"/>
      <c r="CP1029" s="351"/>
      <c r="CQ1029" s="351"/>
      <c r="CR1029" s="351"/>
      <c r="CS1029" s="351"/>
      <c r="CT1029" s="351"/>
      <c r="CU1029" s="351"/>
      <c r="CV1029" s="351"/>
      <c r="CW1029" s="351"/>
      <c r="CX1029" s="351"/>
      <c r="CY1029" s="351"/>
      <c r="CZ1029" s="351"/>
      <c r="DA1029" s="351"/>
      <c r="DB1029" s="351"/>
      <c r="DC1029" s="351"/>
      <c r="DD1029" s="351"/>
      <c r="DE1029" s="351"/>
      <c r="DF1029" s="351"/>
      <c r="DG1029" s="351"/>
      <c r="DH1029" s="351"/>
      <c r="DI1029" s="351"/>
      <c r="DJ1029" s="351"/>
      <c r="DK1029" s="351"/>
      <c r="DL1029" s="351"/>
      <c r="DM1029" s="351"/>
      <c r="DN1029" s="351"/>
      <c r="DS1029" s="372"/>
      <c r="DT1029" s="374"/>
      <c r="DU1029" s="375"/>
      <c r="DV1029" s="375"/>
      <c r="DW1029" s="375"/>
      <c r="DX1029" s="375">
        <v>1</v>
      </c>
      <c r="DY1029" s="375">
        <f t="shared" si="3719"/>
        <v>0</v>
      </c>
      <c r="DZ1029" s="375">
        <f t="shared" si="3720"/>
        <v>0</v>
      </c>
      <c r="EA1029" s="375">
        <f t="shared" si="3721"/>
        <v>1</v>
      </c>
      <c r="EB1029" s="375">
        <f t="shared" si="3722"/>
        <v>0</v>
      </c>
      <c r="EC1029" s="375">
        <f t="shared" si="3723"/>
        <v>0</v>
      </c>
      <c r="ED1029" s="375">
        <f t="shared" si="3724"/>
        <v>1</v>
      </c>
      <c r="EE1029" s="375">
        <f t="shared" si="3725"/>
        <v>0</v>
      </c>
      <c r="EF1029" s="375">
        <f t="shared" si="3726"/>
        <v>0</v>
      </c>
      <c r="EG1029" s="375">
        <f t="shared" si="3727"/>
        <v>1</v>
      </c>
      <c r="EH1029" s="375">
        <f t="shared" si="3728"/>
        <v>0</v>
      </c>
      <c r="EI1029" s="375">
        <f t="shared" si="3729"/>
        <v>0</v>
      </c>
      <c r="EJ1029" s="375">
        <f t="shared" si="3730"/>
        <v>1</v>
      </c>
      <c r="EK1029" s="375">
        <f t="shared" si="3731"/>
        <v>0</v>
      </c>
      <c r="EL1029" s="375">
        <f t="shared" si="3732"/>
        <v>0</v>
      </c>
      <c r="EM1029" s="375">
        <f t="shared" si="3733"/>
        <v>1</v>
      </c>
      <c r="EN1029" s="375">
        <f t="shared" si="3734"/>
        <v>0</v>
      </c>
      <c r="EO1029" s="375">
        <f t="shared" si="3735"/>
        <v>0</v>
      </c>
      <c r="EP1029" s="375">
        <f t="shared" si="3736"/>
        <v>1</v>
      </c>
      <c r="EQ1029" s="375">
        <f t="shared" si="3737"/>
        <v>0</v>
      </c>
      <c r="ER1029" s="375">
        <f t="shared" si="3738"/>
        <v>0</v>
      </c>
      <c r="ES1029" s="375">
        <f t="shared" si="3739"/>
        <v>1</v>
      </c>
      <c r="ET1029" s="375">
        <f t="shared" si="3740"/>
        <v>0</v>
      </c>
      <c r="EU1029" s="375">
        <f t="shared" si="3741"/>
        <v>0</v>
      </c>
      <c r="EV1029" s="375">
        <f t="shared" si="3742"/>
        <v>1</v>
      </c>
      <c r="EW1029" s="375">
        <f t="shared" si="3743"/>
        <v>0</v>
      </c>
      <c r="EX1029" s="375">
        <f t="shared" si="3744"/>
        <v>0</v>
      </c>
      <c r="EY1029" s="375">
        <f t="shared" si="3745"/>
        <v>1</v>
      </c>
      <c r="EZ1029" s="375">
        <f t="shared" si="3746"/>
        <v>0</v>
      </c>
      <c r="FA1029" s="375">
        <f t="shared" si="3747"/>
        <v>0</v>
      </c>
      <c r="FB1029" s="375">
        <f t="shared" si="3748"/>
        <v>1</v>
      </c>
      <c r="FC1029" s="375">
        <f t="shared" si="3749"/>
        <v>0</v>
      </c>
      <c r="FD1029" s="375">
        <f t="shared" si="3750"/>
        <v>0</v>
      </c>
      <c r="FE1029" s="376"/>
      <c r="FF1029" s="372"/>
      <c r="FG1029" s="372"/>
      <c r="FH1029" s="372"/>
      <c r="FI1029" s="372"/>
      <c r="FJ1029" s="372"/>
      <c r="FK1029" s="372"/>
      <c r="FL1029" s="372"/>
      <c r="FM1029" s="372"/>
      <c r="FN1029" s="372"/>
      <c r="FO1029" s="372"/>
      <c r="FP1029" s="372"/>
      <c r="FQ1029" s="372"/>
      <c r="FR1029" s="372"/>
      <c r="FS1029" s="372"/>
      <c r="FT1029" s="372"/>
      <c r="FU1029" s="372"/>
      <c r="FV1029" s="372"/>
      <c r="FW1029" s="372"/>
      <c r="FX1029" s="372"/>
      <c r="FY1029" s="372"/>
      <c r="FZ1029" s="372"/>
      <c r="GA1029" s="372"/>
      <c r="GB1029" s="372"/>
      <c r="GC1029" s="372"/>
      <c r="GD1029" s="372"/>
      <c r="GE1029" s="372"/>
      <c r="GF1029" s="372"/>
      <c r="GG1029" s="372"/>
      <c r="GH1029" s="372"/>
      <c r="GI1029" s="372"/>
      <c r="GJ1029" s="372"/>
      <c r="GK1029" s="372"/>
      <c r="GL1029" s="372"/>
      <c r="GM1029" s="372"/>
      <c r="GN1029" s="372"/>
      <c r="GO1029" s="372"/>
      <c r="GP1029" s="372"/>
      <c r="GQ1029" s="372"/>
      <c r="GR1029" s="372"/>
      <c r="GS1029" s="372"/>
      <c r="GT1029" s="372"/>
      <c r="GU1029" s="372"/>
      <c r="GV1029" s="372"/>
      <c r="GW1029" s="372"/>
      <c r="GX1029" s="372"/>
      <c r="GY1029" s="372"/>
      <c r="GZ1029" s="372"/>
      <c r="HA1029" s="372"/>
      <c r="HB1029" s="372"/>
      <c r="HC1029" s="372"/>
    </row>
    <row r="1030" spans="1:211" s="373" customFormat="1" ht="15" hidden="1" customHeight="1" outlineLevel="1" x14ac:dyDescent="0.2">
      <c r="A1030" s="366">
        <f>SWDATA!O1015</f>
        <v>0</v>
      </c>
      <c r="B1030" s="366">
        <f>SWDATA!M1015</f>
        <v>0</v>
      </c>
      <c r="C1030" s="351">
        <f>IF(AND(SWDATA!M1015=1,SWDATA!Q1015="promotions"),SWDATA!P1015,0)</f>
        <v>0</v>
      </c>
      <c r="D1030" s="371">
        <f>ROW(SWDATA!M1015)</f>
        <v>1015</v>
      </c>
      <c r="E1030" s="368">
        <f ca="1">IF(AND(B1030=1,UPPER(HLOOKUP(D1030,'Metrics &amp; Attributes View'!$13:$31,19,0))&lt;&gt;"SBOM"),1,0)</f>
        <v>0</v>
      </c>
      <c r="F1030" s="369">
        <f t="shared" si="3755"/>
        <v>1</v>
      </c>
      <c r="G1030" s="366" t="str">
        <f t="shared" si="3756"/>
        <v/>
      </c>
      <c r="H1030" s="370"/>
      <c r="J1030" s="238">
        <f t="shared" si="3757"/>
        <v>0</v>
      </c>
      <c r="K1030" s="239" t="str">
        <f t="shared" si="3758"/>
        <v/>
      </c>
      <c r="L1030" s="342"/>
      <c r="M1030" s="345"/>
      <c r="N1030" s="340" t="str">
        <f>IF(LEN(SWDATA!F1015)=0,"",N1029)</f>
        <v/>
      </c>
      <c r="O1030" s="296" t="str">
        <f>IF(LEN(SWDATA!G1015)=0,"",O1029)</f>
        <v/>
      </c>
      <c r="P1030" s="297" t="str">
        <f>IF(LEN(SWDATA!C1015)=0,"",SWDATA!C1015)</f>
        <v/>
      </c>
      <c r="Q1030" s="312" t="str">
        <f t="shared" si="3759"/>
        <v/>
      </c>
      <c r="R1030" s="223" t="s">
        <v>262</v>
      </c>
      <c r="S1030" s="224"/>
      <c r="T1030" s="224"/>
      <c r="U1030" s="264" t="s">
        <v>627</v>
      </c>
      <c r="V1030" s="205" t="s">
        <v>221</v>
      </c>
      <c r="W1030" s="266">
        <f>IF(OR(Is_Loading,LEN($A1030)=0),"",SWDATA!P1015)</f>
        <v>0</v>
      </c>
      <c r="X1030" s="267">
        <f>IF(OR(Is_Loading,LEN($A1030)=0),"",SWDATA!Q1015)</f>
        <v>0</v>
      </c>
      <c r="Y1030" s="267">
        <f>IF(OR(Is_Loading,LEN($A1030)=0),"",SWDATA!R1015)</f>
        <v>0</v>
      </c>
      <c r="Z1030" s="266" t="str">
        <f t="shared" si="3768"/>
        <v/>
      </c>
      <c r="AA1030" s="266">
        <f>IF(OR(Is_Loading,LEN($A1030)=0),"",SWDATA!T1015)</f>
        <v>0</v>
      </c>
      <c r="AB1030" s="267">
        <f>IF(OR(Is_Loading,LEN($A1030)=0),"",SWDATA!U1015)</f>
        <v>0</v>
      </c>
      <c r="AC1030" s="267">
        <f>IF(OR(Is_Loading,LEN($A1030)=0),"",SWDATA!V1015)</f>
        <v>0</v>
      </c>
      <c r="AD1030" s="266" t="str">
        <f t="shared" si="3760"/>
        <v/>
      </c>
      <c r="AE1030" s="266">
        <f>IF(OR(Is_Loading,LEN($A1030)=0),"",SWDATA!X1015)</f>
        <v>0</v>
      </c>
      <c r="AF1030" s="267">
        <f>IF(OR(Is_Loading,LEN($A1030)=0),"",SWDATA!Y1015)</f>
        <v>0</v>
      </c>
      <c r="AG1030" s="267">
        <f>IF(OR(Is_Loading,LEN($A1030)=0),"",SWDATA!Z1015)</f>
        <v>0</v>
      </c>
      <c r="AH1030" s="266" t="str">
        <f t="shared" si="3761"/>
        <v/>
      </c>
      <c r="AI1030" s="266">
        <f>IF(OR(Is_Loading,LEN($A1030)=0),"",SWDATA!AB1015)</f>
        <v>0</v>
      </c>
      <c r="AJ1030" s="267">
        <f>IF(OR(Is_Loading,LEN($A1030)=0),"",SWDATA!AC1015)</f>
        <v>0</v>
      </c>
      <c r="AK1030" s="267">
        <f>IF(OR(Is_Loading,LEN($A1030)=0),"",SWDATA!AD1015)</f>
        <v>0</v>
      </c>
      <c r="AL1030" s="266" t="str">
        <f t="shared" si="3762"/>
        <v/>
      </c>
      <c r="AM1030" s="266">
        <f>IF(OR(Is_Loading,LEN($A1030)=0),"",SWDATA!AF1015)</f>
        <v>0</v>
      </c>
      <c r="AN1030" s="267">
        <f>IF(OR(Is_Loading,LEN($A1030)=0),"",SWDATA!AG1015)</f>
        <v>0</v>
      </c>
      <c r="AO1030" s="323">
        <f>IF(OR(Is_Loading,LEN($A1030)=0),"",SWDATA!AH1015)</f>
        <v>0</v>
      </c>
      <c r="AP1030" s="320" t="str">
        <f t="shared" si="3763"/>
        <v/>
      </c>
      <c r="AQ1030" s="266">
        <f>IF(OR(Is_Loading,LEN($A1030)=0),"",SWDATA!AJ1015)</f>
        <v>0</v>
      </c>
      <c r="AR1030" s="267">
        <f>IF(OR(Is_Loading,LEN($A1030)=0),"",SWDATA!AK1015)</f>
        <v>0</v>
      </c>
      <c r="AS1030" s="267">
        <f>IF(OR(Is_Loading,LEN($A1030)=0),"",SWDATA!AL1015)</f>
        <v>0</v>
      </c>
      <c r="AT1030" s="266" t="str">
        <f t="shared" si="3764"/>
        <v/>
      </c>
      <c r="AU1030" s="266">
        <f>IF(OR(Is_Loading,LEN($A1030)=0),"",SWDATA!AN1015)</f>
        <v>0</v>
      </c>
      <c r="AV1030" s="267">
        <f>IF(OR(Is_Loading,LEN($A1030)=0),"",SWDATA!AO1015)</f>
        <v>0</v>
      </c>
      <c r="AW1030" s="267">
        <f>IF(OR(Is_Loading,LEN($A1030)=0),"",SWDATA!AP1015)</f>
        <v>0</v>
      </c>
      <c r="AX1030" s="266" t="str">
        <f t="shared" si="3765"/>
        <v/>
      </c>
      <c r="AY1030" s="266">
        <f>IF(OR(Is_Loading,LEN($A1030)=0),"",SWDATA!AR1015)</f>
        <v>0</v>
      </c>
      <c r="AZ1030" s="267">
        <f>IF(OR(Is_Loading,LEN($A1030)=0),"",SWDATA!AS1015)</f>
        <v>0</v>
      </c>
      <c r="BA1030" s="267">
        <f>IF(OR(Is_Loading,LEN($A1030)=0),"",SWDATA!AT1015)</f>
        <v>0</v>
      </c>
      <c r="BB1030" s="266" t="str">
        <f t="shared" si="3766"/>
        <v/>
      </c>
      <c r="BC1030" s="266">
        <f>IF(OR(Is_Loading,LEN($A1030)=0),"",SWDATA!AV1015)</f>
        <v>0</v>
      </c>
      <c r="BD1030" s="267">
        <f>IF(OR(Is_Loading,LEN($A1030)=0),"",SWDATA!AW1015)</f>
        <v>0</v>
      </c>
      <c r="BE1030" s="323">
        <f>IF(OR(Is_Loading,LEN($A1030)=0),"",SWDATA!AX1015)</f>
        <v>0</v>
      </c>
      <c r="BF1030" s="332" t="str">
        <f t="shared" si="3767"/>
        <v/>
      </c>
      <c r="BG1030" s="11"/>
      <c r="BH1030" s="11"/>
      <c r="BI1030" s="11"/>
      <c r="BJ1030" s="11"/>
      <c r="BK1030" s="11"/>
      <c r="BL1030" s="11"/>
      <c r="BM1030" s="11"/>
      <c r="BN1030" s="11"/>
      <c r="BO1030" s="11"/>
      <c r="BP1030" s="11"/>
      <c r="BQ1030" s="11"/>
      <c r="BR1030" s="11"/>
      <c r="BS1030" s="11"/>
      <c r="BT1030" s="11"/>
      <c r="BU1030" s="11"/>
      <c r="BV1030" s="11"/>
      <c r="BW1030" s="11"/>
      <c r="BX1030" s="11"/>
      <c r="BY1030" s="11"/>
      <c r="BZ1030" s="11"/>
      <c r="CA1030" s="11"/>
      <c r="CB1030" s="11"/>
      <c r="CC1030" s="11"/>
      <c r="CD1030" s="11"/>
      <c r="CE1030" s="11"/>
      <c r="CF1030" s="11"/>
      <c r="CG1030" s="11"/>
      <c r="CH1030" s="11"/>
      <c r="CI1030" s="11"/>
      <c r="CJ1030" s="11"/>
      <c r="CK1030" s="11"/>
      <c r="CL1030" s="11"/>
      <c r="CM1030" s="11"/>
      <c r="CN1030" s="351"/>
      <c r="CO1030" s="351"/>
      <c r="CP1030" s="351"/>
      <c r="CQ1030" s="351"/>
      <c r="CR1030" s="351"/>
      <c r="CS1030" s="351"/>
      <c r="CT1030" s="351"/>
      <c r="CU1030" s="351"/>
      <c r="CV1030" s="351"/>
      <c r="CW1030" s="351"/>
      <c r="CX1030" s="351"/>
      <c r="CY1030" s="351"/>
      <c r="CZ1030" s="351"/>
      <c r="DA1030" s="351"/>
      <c r="DB1030" s="351"/>
      <c r="DC1030" s="351"/>
      <c r="DD1030" s="351"/>
      <c r="DE1030" s="351"/>
      <c r="DF1030" s="351"/>
      <c r="DG1030" s="351"/>
      <c r="DH1030" s="351"/>
      <c r="DI1030" s="351"/>
      <c r="DJ1030" s="351"/>
      <c r="DK1030" s="351"/>
      <c r="DL1030" s="351"/>
      <c r="DM1030" s="351"/>
      <c r="DN1030" s="351"/>
      <c r="DS1030" s="372"/>
      <c r="DT1030" s="374"/>
      <c r="DU1030" s="375"/>
      <c r="DV1030" s="375"/>
      <c r="DW1030" s="375"/>
      <c r="DX1030" s="375">
        <v>1</v>
      </c>
      <c r="DY1030" s="375">
        <f t="shared" si="3719"/>
        <v>0</v>
      </c>
      <c r="DZ1030" s="375">
        <f t="shared" si="3720"/>
        <v>0</v>
      </c>
      <c r="EA1030" s="375">
        <f t="shared" si="3721"/>
        <v>1</v>
      </c>
      <c r="EB1030" s="375">
        <f t="shared" si="3722"/>
        <v>0</v>
      </c>
      <c r="EC1030" s="375">
        <f t="shared" si="3723"/>
        <v>0</v>
      </c>
      <c r="ED1030" s="375">
        <f t="shared" si="3724"/>
        <v>1</v>
      </c>
      <c r="EE1030" s="375">
        <f t="shared" si="3725"/>
        <v>0</v>
      </c>
      <c r="EF1030" s="375">
        <f t="shared" si="3726"/>
        <v>0</v>
      </c>
      <c r="EG1030" s="375">
        <f t="shared" si="3727"/>
        <v>1</v>
      </c>
      <c r="EH1030" s="375">
        <f t="shared" si="3728"/>
        <v>0</v>
      </c>
      <c r="EI1030" s="375">
        <f t="shared" si="3729"/>
        <v>0</v>
      </c>
      <c r="EJ1030" s="375">
        <f t="shared" si="3730"/>
        <v>1</v>
      </c>
      <c r="EK1030" s="375">
        <f t="shared" si="3731"/>
        <v>0</v>
      </c>
      <c r="EL1030" s="375">
        <f t="shared" si="3732"/>
        <v>0</v>
      </c>
      <c r="EM1030" s="375">
        <f t="shared" si="3733"/>
        <v>1</v>
      </c>
      <c r="EN1030" s="375">
        <f t="shared" si="3734"/>
        <v>0</v>
      </c>
      <c r="EO1030" s="375">
        <f t="shared" si="3735"/>
        <v>0</v>
      </c>
      <c r="EP1030" s="375">
        <f t="shared" si="3736"/>
        <v>1</v>
      </c>
      <c r="EQ1030" s="375">
        <f t="shared" si="3737"/>
        <v>0</v>
      </c>
      <c r="ER1030" s="375">
        <f t="shared" si="3738"/>
        <v>0</v>
      </c>
      <c r="ES1030" s="375">
        <f t="shared" si="3739"/>
        <v>1</v>
      </c>
      <c r="ET1030" s="375">
        <f t="shared" si="3740"/>
        <v>0</v>
      </c>
      <c r="EU1030" s="375">
        <f t="shared" si="3741"/>
        <v>0</v>
      </c>
      <c r="EV1030" s="375">
        <f t="shared" si="3742"/>
        <v>1</v>
      </c>
      <c r="EW1030" s="375">
        <f t="shared" si="3743"/>
        <v>0</v>
      </c>
      <c r="EX1030" s="375">
        <f t="shared" si="3744"/>
        <v>0</v>
      </c>
      <c r="EY1030" s="375">
        <f t="shared" si="3745"/>
        <v>1</v>
      </c>
      <c r="EZ1030" s="375">
        <f t="shared" si="3746"/>
        <v>0</v>
      </c>
      <c r="FA1030" s="375">
        <f t="shared" si="3747"/>
        <v>0</v>
      </c>
      <c r="FB1030" s="375">
        <f t="shared" si="3748"/>
        <v>1</v>
      </c>
      <c r="FC1030" s="375">
        <f t="shared" si="3749"/>
        <v>0</v>
      </c>
      <c r="FD1030" s="375">
        <f t="shared" si="3750"/>
        <v>0</v>
      </c>
      <c r="FE1030" s="376"/>
      <c r="FF1030" s="372"/>
      <c r="FG1030" s="372"/>
      <c r="FH1030" s="372"/>
      <c r="FI1030" s="372"/>
      <c r="FJ1030" s="372"/>
      <c r="FK1030" s="372"/>
      <c r="FL1030" s="372"/>
      <c r="FM1030" s="372"/>
      <c r="FN1030" s="372"/>
      <c r="FO1030" s="372"/>
      <c r="FP1030" s="372"/>
      <c r="FQ1030" s="372"/>
      <c r="FR1030" s="372"/>
      <c r="FS1030" s="372"/>
      <c r="FT1030" s="372"/>
      <c r="FU1030" s="372"/>
      <c r="FV1030" s="372"/>
      <c r="FW1030" s="372"/>
      <c r="FX1030" s="372"/>
      <c r="FY1030" s="372"/>
      <c r="FZ1030" s="372"/>
      <c r="GA1030" s="372"/>
      <c r="GB1030" s="372"/>
      <c r="GC1030" s="372"/>
      <c r="GD1030" s="372"/>
      <c r="GE1030" s="372"/>
      <c r="GF1030" s="372"/>
      <c r="GG1030" s="372"/>
      <c r="GH1030" s="372"/>
      <c r="GI1030" s="372"/>
      <c r="GJ1030" s="372"/>
      <c r="GK1030" s="372"/>
      <c r="GL1030" s="372"/>
      <c r="GM1030" s="372"/>
      <c r="GN1030" s="372"/>
      <c r="GO1030" s="372"/>
      <c r="GP1030" s="372"/>
      <c r="GQ1030" s="372"/>
      <c r="GR1030" s="372"/>
      <c r="GS1030" s="372"/>
      <c r="GT1030" s="372"/>
      <c r="GU1030" s="372"/>
      <c r="GV1030" s="372"/>
      <c r="GW1030" s="372"/>
      <c r="GX1030" s="372"/>
      <c r="GY1030" s="372"/>
      <c r="GZ1030" s="372"/>
      <c r="HA1030" s="372"/>
      <c r="HB1030" s="372"/>
      <c r="HC1030" s="372"/>
    </row>
    <row r="1031" spans="1:211" s="373" customFormat="1" ht="15" customHeight="1" collapsed="1" thickTop="1" x14ac:dyDescent="0.2">
      <c r="A1031" s="192">
        <f>SWDATA!O1016</f>
        <v>0</v>
      </c>
      <c r="B1031" s="192">
        <f>SWDATA!M1016</f>
        <v>0</v>
      </c>
      <c r="C1031" s="201">
        <f>IF(AND(SWDATA!M1016=1,SWDATA!Q1016="promotions"),SWDATA!P1016,0)</f>
        <v>0</v>
      </c>
      <c r="D1031" s="200">
        <f>ROW(SWDATA!M1016)</f>
        <v>1016</v>
      </c>
      <c r="E1031" s="202">
        <f t="shared" ref="E1031:E1038" si="3769">B1031</f>
        <v>0</v>
      </c>
      <c r="F1031" s="203">
        <f t="shared" si="3755"/>
        <v>1</v>
      </c>
      <c r="G1031" s="192" t="str">
        <f t="shared" si="3756"/>
        <v/>
      </c>
      <c r="H1031" s="313"/>
      <c r="I1031" s="390"/>
      <c r="J1031" s="395">
        <f t="shared" si="3757"/>
        <v>0</v>
      </c>
      <c r="K1031" s="396" t="str">
        <f t="shared" si="3758"/>
        <v/>
      </c>
      <c r="L1031" s="397"/>
      <c r="M1031" s="398"/>
      <c r="N1031" s="399" t="str">
        <f>IF(LEN(SWDATA!F1016)=0,"",IF(LEN(SWDATA!G1016)=0,"",IF($O$12="ID",MID(SWDATA!G1016,FIND("|",SWDATA!G1016)+1,FIND("~~",SWDATA!G1016)-FIND("|",SWDATA!G1016)-1),IF($O$12="Desc",RIGHT(SWDATA!G1016,LEN(SWDATA!G1016)-FIND("~~",SWDATA!G1016)-1),RIGHT(SWDATA!G1016,LEN(SWDATA!G1016)-FIND("|",SWDATA!G1016))))))</f>
        <v/>
      </c>
      <c r="O1031" s="400" t="str">
        <f>IF(LEN(SWDATA!G1016)=0,"",IF(LEN(SWDATA!H1016)=0,"",IF($O$12="ID",MID(SWDATA!H1016,FIND("|",SWDATA!H1016)+1,FIND("~~",SWDATA!H1016)-FIND("|",SWDATA!H1016)-1),IF($O$12="Desc",RIGHT(SWDATA!H1016,LEN(SWDATA!H1016)-FIND("~~",SWDATA!H1016)-1),RIGHT(SWDATA!H1016,LEN(SWDATA!H1016)-FIND("|",SWDATA!H1016))))))</f>
        <v/>
      </c>
      <c r="P1031" s="401" t="str">
        <f>IF(LEN(SWDATA!C1016)=0,"",SWDATA!C1016)</f>
        <v/>
      </c>
      <c r="Q1031" s="402" t="str">
        <f t="shared" si="3759"/>
        <v/>
      </c>
      <c r="R1031" s="403" t="s">
        <v>575</v>
      </c>
      <c r="S1031" s="404" t="s">
        <v>485</v>
      </c>
      <c r="T1031" s="404"/>
      <c r="U1031" s="405" t="s">
        <v>595</v>
      </c>
      <c r="V1031" s="406" t="s">
        <v>221</v>
      </c>
      <c r="W1031" s="407">
        <f>IF(OR(Is_Loading,LEN($A1031)=0),"",SWDATA!P1016)</f>
        <v>0</v>
      </c>
      <c r="X1031" s="408">
        <f>IF(OR(Is_Loading,LEN($A1031)=0),"",SWDATA!Q1016)</f>
        <v>0</v>
      </c>
      <c r="Y1031" s="408">
        <f>IF(OR(Is_Loading,LEN($A1031)=0),"",SWDATA!R1016)</f>
        <v>0</v>
      </c>
      <c r="Z1031" s="407" t="str">
        <f t="shared" ref="Z1031" si="3770">IF($A1031=0,"",CHOOSE($F1031,SUM(W1031:Y1031),SUM(W1031:Y1031)/3,Y1031))</f>
        <v/>
      </c>
      <c r="AA1031" s="407">
        <f>IF(OR(Is_Loading,LEN($A1031)=0),"",SWDATA!T1016)</f>
        <v>0</v>
      </c>
      <c r="AB1031" s="408">
        <f>IF(OR(Is_Loading,LEN($A1031)=0),"",SWDATA!U1016)</f>
        <v>0</v>
      </c>
      <c r="AC1031" s="408">
        <f>IF(OR(Is_Loading,LEN($A1031)=0),"",SWDATA!V1016)</f>
        <v>0</v>
      </c>
      <c r="AD1031" s="407" t="str">
        <f t="shared" si="3760"/>
        <v/>
      </c>
      <c r="AE1031" s="407">
        <f>IF(OR(Is_Loading,LEN($A1031)=0),"",SWDATA!X1016)</f>
        <v>0</v>
      </c>
      <c r="AF1031" s="408">
        <f>IF(OR(Is_Loading,LEN($A1031)=0),"",SWDATA!Y1016)</f>
        <v>0</v>
      </c>
      <c r="AG1031" s="408">
        <f>IF(OR(Is_Loading,LEN($A1031)=0),"",SWDATA!Z1016)</f>
        <v>0</v>
      </c>
      <c r="AH1031" s="407" t="str">
        <f t="shared" si="3761"/>
        <v/>
      </c>
      <c r="AI1031" s="407">
        <f>IF(OR(Is_Loading,LEN($A1031)=0),"",SWDATA!AB1016)</f>
        <v>0</v>
      </c>
      <c r="AJ1031" s="408">
        <f>IF(OR(Is_Loading,LEN($A1031)=0),"",SWDATA!AC1016)</f>
        <v>0</v>
      </c>
      <c r="AK1031" s="408">
        <f>IF(OR(Is_Loading,LEN($A1031)=0),"",SWDATA!AD1016)</f>
        <v>0</v>
      </c>
      <c r="AL1031" s="407" t="str">
        <f t="shared" si="3762"/>
        <v/>
      </c>
      <c r="AM1031" s="407">
        <f>IF(OR(Is_Loading,LEN($A1031)=0),"",SWDATA!AF1016)</f>
        <v>0</v>
      </c>
      <c r="AN1031" s="408">
        <f>IF(OR(Is_Loading,LEN($A1031)=0),"",SWDATA!AG1016)</f>
        <v>0</v>
      </c>
      <c r="AO1031" s="409">
        <f>IF(OR(Is_Loading,LEN($A1031)=0),"",SWDATA!AH1016)</f>
        <v>0</v>
      </c>
      <c r="AP1031" s="410" t="str">
        <f t="shared" si="3763"/>
        <v/>
      </c>
      <c r="AQ1031" s="407">
        <f>IF(OR(Is_Loading,LEN($A1031)=0),"",SWDATA!AJ1016)</f>
        <v>0</v>
      </c>
      <c r="AR1031" s="408">
        <f>IF(OR(Is_Loading,LEN($A1031)=0),"",SWDATA!AK1016)</f>
        <v>0</v>
      </c>
      <c r="AS1031" s="408">
        <f>IF(OR(Is_Loading,LEN($A1031)=0),"",SWDATA!AL1016)</f>
        <v>0</v>
      </c>
      <c r="AT1031" s="407" t="str">
        <f t="shared" si="3764"/>
        <v/>
      </c>
      <c r="AU1031" s="407">
        <f>IF(OR(Is_Loading,LEN($A1031)=0),"",SWDATA!AN1016)</f>
        <v>0</v>
      </c>
      <c r="AV1031" s="408">
        <f>IF(OR(Is_Loading,LEN($A1031)=0),"",SWDATA!AO1016)</f>
        <v>0</v>
      </c>
      <c r="AW1031" s="408">
        <f>IF(OR(Is_Loading,LEN($A1031)=0),"",SWDATA!AP1016)</f>
        <v>0</v>
      </c>
      <c r="AX1031" s="407" t="str">
        <f t="shared" si="3765"/>
        <v/>
      </c>
      <c r="AY1031" s="407">
        <f>IF(OR(Is_Loading,LEN($A1031)=0),"",SWDATA!AR1016)</f>
        <v>0</v>
      </c>
      <c r="AZ1031" s="408">
        <f>IF(OR(Is_Loading,LEN($A1031)=0),"",SWDATA!AS1016)</f>
        <v>0</v>
      </c>
      <c r="BA1031" s="408">
        <f>IF(OR(Is_Loading,LEN($A1031)=0),"",SWDATA!AT1016)</f>
        <v>0</v>
      </c>
      <c r="BB1031" s="407" t="str">
        <f t="shared" si="3766"/>
        <v/>
      </c>
      <c r="BC1031" s="407">
        <f>IF(OR(Is_Loading,LEN($A1031)=0),"",SWDATA!AV1016)</f>
        <v>0</v>
      </c>
      <c r="BD1031" s="408">
        <f>IF(OR(Is_Loading,LEN($A1031)=0),"",SWDATA!AW1016)</f>
        <v>0</v>
      </c>
      <c r="BE1031" s="409">
        <f>IF(OR(Is_Loading,LEN($A1031)=0),"",SWDATA!AX1016)</f>
        <v>0</v>
      </c>
      <c r="BF1031" s="320" t="str">
        <f t="shared" si="3767"/>
        <v/>
      </c>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s="201"/>
      <c r="CO1031" s="201"/>
      <c r="CP1031" s="201"/>
      <c r="CQ1031" s="201"/>
      <c r="CR1031" s="201"/>
      <c r="CS1031" s="201"/>
      <c r="CT1031" s="201"/>
      <c r="CU1031" s="201"/>
      <c r="CV1031" s="201"/>
      <c r="CW1031" s="201"/>
      <c r="CX1031" s="201"/>
      <c r="CY1031" s="201"/>
      <c r="CZ1031" s="201"/>
      <c r="DA1031" s="201"/>
      <c r="DB1031" s="201"/>
      <c r="DC1031" s="201"/>
      <c r="DD1031" s="201"/>
      <c r="DE1031" s="201"/>
      <c r="DF1031" s="201"/>
      <c r="DG1031" s="201"/>
      <c r="DH1031" s="201"/>
      <c r="DI1031" s="201"/>
      <c r="DJ1031" s="201"/>
      <c r="DK1031" s="201"/>
      <c r="DL1031" s="201"/>
      <c r="DM1031" s="201"/>
      <c r="DN1031" s="201"/>
      <c r="DQ1031" s="373">
        <f>'Metrics &amp; Attributes View'!N1056</f>
        <v>0</v>
      </c>
      <c r="DS1031" s="372"/>
      <c r="DT1031" s="374"/>
      <c r="DU1031" s="375"/>
      <c r="DV1031" s="375"/>
      <c r="DW1031" s="375"/>
      <c r="DX1031" s="375"/>
      <c r="DY1031" s="375"/>
      <c r="DZ1031" s="375"/>
      <c r="EA1031" s="375"/>
      <c r="EB1031" s="375"/>
      <c r="EC1031" s="375"/>
      <c r="ED1031" s="375"/>
      <c r="EE1031" s="375"/>
      <c r="EF1031" s="375"/>
      <c r="EG1031" s="375"/>
      <c r="EH1031" s="375"/>
      <c r="EI1031" s="375"/>
      <c r="EJ1031" s="375"/>
      <c r="EK1031" s="375"/>
      <c r="EL1031" s="375"/>
      <c r="EM1031" s="375"/>
      <c r="EN1031" s="375"/>
      <c r="EO1031" s="375"/>
      <c r="EP1031" s="375"/>
      <c r="EQ1031" s="375"/>
      <c r="ER1031" s="375"/>
      <c r="ES1031" s="375"/>
      <c r="ET1031" s="375"/>
      <c r="EU1031" s="375"/>
      <c r="EV1031" s="375"/>
      <c r="EW1031" s="375"/>
      <c r="EX1031" s="375"/>
      <c r="EY1031" s="375"/>
      <c r="EZ1031" s="375"/>
      <c r="FA1031" s="375"/>
      <c r="FB1031" s="375"/>
      <c r="FC1031" s="375"/>
      <c r="FD1031" s="375"/>
      <c r="FE1031" s="376"/>
      <c r="FF1031" s="372"/>
      <c r="FG1031" s="372"/>
      <c r="FH1031" s="372"/>
      <c r="FI1031" s="372"/>
      <c r="FJ1031" s="372"/>
      <c r="FK1031" s="372"/>
      <c r="FL1031" s="372"/>
      <c r="FM1031" s="372"/>
      <c r="FN1031" s="372"/>
      <c r="FO1031" s="372"/>
      <c r="FP1031" s="372"/>
      <c r="FQ1031" s="372"/>
      <c r="FR1031" s="372"/>
      <c r="FS1031" s="372"/>
      <c r="FT1031" s="372"/>
      <c r="FU1031" s="372"/>
      <c r="FV1031" s="372"/>
      <c r="FW1031" s="372"/>
      <c r="FX1031" s="372"/>
      <c r="FY1031" s="372"/>
      <c r="FZ1031" s="372"/>
      <c r="GA1031" s="372"/>
      <c r="GB1031" s="372"/>
      <c r="GC1031" s="372"/>
      <c r="GD1031" s="372"/>
      <c r="GE1031" s="372"/>
      <c r="GF1031" s="372"/>
      <c r="GG1031" s="372"/>
      <c r="GH1031" s="372"/>
      <c r="GI1031" s="372"/>
      <c r="GJ1031" s="372"/>
      <c r="GK1031" s="372"/>
      <c r="GL1031" s="372"/>
      <c r="GM1031" s="372"/>
      <c r="GN1031" s="372"/>
      <c r="GO1031" s="372"/>
      <c r="GP1031" s="372"/>
      <c r="GQ1031" s="372"/>
      <c r="GR1031" s="372"/>
      <c r="GS1031" s="372"/>
      <c r="GT1031" s="372"/>
      <c r="GU1031" s="372"/>
      <c r="GV1031" s="372"/>
      <c r="GW1031" s="372"/>
      <c r="GX1031" s="372"/>
      <c r="GY1031" s="372"/>
      <c r="GZ1031" s="372"/>
      <c r="HA1031" s="372"/>
      <c r="HB1031" s="372"/>
      <c r="HC1031" s="372"/>
    </row>
    <row r="1032" spans="1:211" s="373" customFormat="1" ht="15" customHeight="1" x14ac:dyDescent="0.2">
      <c r="A1032" s="192">
        <f>SWDATA!O1017</f>
        <v>0</v>
      </c>
      <c r="B1032" s="192">
        <f>SWDATA!M1017</f>
        <v>0</v>
      </c>
      <c r="C1032" s="201">
        <f>IF(AND(SWDATA!M1017=1,SWDATA!Q1017="promotions"),SWDATA!P1017,0)</f>
        <v>0</v>
      </c>
      <c r="D1032" s="200">
        <f>ROW(SWDATA!M1017)</f>
        <v>1017</v>
      </c>
      <c r="E1032" s="202">
        <f t="shared" si="3769"/>
        <v>0</v>
      </c>
      <c r="F1032" s="203">
        <f t="shared" si="3755"/>
        <v>1</v>
      </c>
      <c r="G1032" s="192" t="str">
        <f t="shared" si="3756"/>
        <v/>
      </c>
      <c r="H1032" s="204"/>
      <c r="I1032" s="390"/>
      <c r="J1032" s="238">
        <f t="shared" si="3757"/>
        <v>0</v>
      </c>
      <c r="K1032" s="239" t="str">
        <f t="shared" si="3758"/>
        <v/>
      </c>
      <c r="L1032" s="342"/>
      <c r="M1032" s="345"/>
      <c r="N1032" s="340" t="str">
        <f>IF(LEN(SWDATA!F1017)=0,"",N1031)</f>
        <v/>
      </c>
      <c r="O1032" s="296" t="str">
        <f>IF(LEN(SWDATA!G1017)=0,"",O1031)</f>
        <v/>
      </c>
      <c r="P1032" s="297" t="str">
        <f>IF(LEN(SWDATA!C1017)=0,"",SWDATA!C1017)</f>
        <v/>
      </c>
      <c r="Q1032" s="312" t="str">
        <f t="shared" si="3759"/>
        <v/>
      </c>
      <c r="R1032" s="223" t="s">
        <v>575</v>
      </c>
      <c r="S1032" s="224"/>
      <c r="T1032" s="224"/>
      <c r="U1032" s="265" t="s">
        <v>619</v>
      </c>
      <c r="V1032" s="205" t="s">
        <v>221</v>
      </c>
      <c r="W1032" s="266">
        <f>IF(OR(Is_Loading,LEN($A1032)=0),"",SWDATA!P1017)</f>
        <v>0</v>
      </c>
      <c r="X1032" s="267">
        <f>IF(OR(Is_Loading,LEN($A1032)=0),"",SWDATA!Q1017)</f>
        <v>0</v>
      </c>
      <c r="Y1032" s="267">
        <f>IF(OR(Is_Loading,LEN($A1032)=0),"",SWDATA!R1017)</f>
        <v>0</v>
      </c>
      <c r="Z1032" s="266" t="str">
        <f t="shared" ref="Z1032:Z1033" si="3771">IF($A1032=0,"",CHOOSE($F1032,SUM(W1032:Y1032),SUM(W1032:Y1032)/3,Y1032))</f>
        <v/>
      </c>
      <c r="AA1032" s="266">
        <f>IF(OR(Is_Loading,LEN($A1032)=0),"",SWDATA!T1017)</f>
        <v>0</v>
      </c>
      <c r="AB1032" s="267">
        <f>IF(OR(Is_Loading,LEN($A1032)=0),"",SWDATA!U1017)</f>
        <v>0</v>
      </c>
      <c r="AC1032" s="267">
        <f>IF(OR(Is_Loading,LEN($A1032)=0),"",SWDATA!V1017)</f>
        <v>0</v>
      </c>
      <c r="AD1032" s="266" t="str">
        <f t="shared" si="3760"/>
        <v/>
      </c>
      <c r="AE1032" s="266">
        <f>IF(OR(Is_Loading,LEN($A1032)=0),"",SWDATA!X1017)</f>
        <v>0</v>
      </c>
      <c r="AF1032" s="267">
        <f>IF(OR(Is_Loading,LEN($A1032)=0),"",SWDATA!Y1017)</f>
        <v>0</v>
      </c>
      <c r="AG1032" s="267">
        <f>IF(OR(Is_Loading,LEN($A1032)=0),"",SWDATA!Z1017)</f>
        <v>0</v>
      </c>
      <c r="AH1032" s="266" t="str">
        <f t="shared" si="3761"/>
        <v/>
      </c>
      <c r="AI1032" s="266">
        <f>IF(OR(Is_Loading,LEN($A1032)=0),"",SWDATA!AB1017)</f>
        <v>0</v>
      </c>
      <c r="AJ1032" s="267">
        <f>IF(OR(Is_Loading,LEN($A1032)=0),"",SWDATA!AC1017)</f>
        <v>0</v>
      </c>
      <c r="AK1032" s="267">
        <f>IF(OR(Is_Loading,LEN($A1032)=0),"",SWDATA!AD1017)</f>
        <v>0</v>
      </c>
      <c r="AL1032" s="266" t="str">
        <f t="shared" si="3762"/>
        <v/>
      </c>
      <c r="AM1032" s="266">
        <f>IF(OR(Is_Loading,LEN($A1032)=0),"",SWDATA!AF1017)</f>
        <v>0</v>
      </c>
      <c r="AN1032" s="267">
        <f>IF(OR(Is_Loading,LEN($A1032)=0),"",SWDATA!AG1017)</f>
        <v>0</v>
      </c>
      <c r="AO1032" s="323">
        <f>IF(OR(Is_Loading,LEN($A1032)=0),"",SWDATA!AH1017)</f>
        <v>0</v>
      </c>
      <c r="AP1032" s="320" t="str">
        <f t="shared" si="3763"/>
        <v/>
      </c>
      <c r="AQ1032" s="266">
        <f>IF(OR(Is_Loading,LEN($A1032)=0),"",SWDATA!AJ1017)</f>
        <v>0</v>
      </c>
      <c r="AR1032" s="267">
        <f>IF(OR(Is_Loading,LEN($A1032)=0),"",SWDATA!AK1017)</f>
        <v>0</v>
      </c>
      <c r="AS1032" s="267">
        <f>IF(OR(Is_Loading,LEN($A1032)=0),"",SWDATA!AL1017)</f>
        <v>0</v>
      </c>
      <c r="AT1032" s="266" t="str">
        <f t="shared" si="3764"/>
        <v/>
      </c>
      <c r="AU1032" s="266">
        <f>IF(OR(Is_Loading,LEN($A1032)=0),"",SWDATA!AN1017)</f>
        <v>0</v>
      </c>
      <c r="AV1032" s="267">
        <f>IF(OR(Is_Loading,LEN($A1032)=0),"",SWDATA!AO1017)</f>
        <v>0</v>
      </c>
      <c r="AW1032" s="267">
        <f>IF(OR(Is_Loading,LEN($A1032)=0),"",SWDATA!AP1017)</f>
        <v>0</v>
      </c>
      <c r="AX1032" s="266" t="str">
        <f t="shared" si="3765"/>
        <v/>
      </c>
      <c r="AY1032" s="266">
        <f>IF(OR(Is_Loading,LEN($A1032)=0),"",SWDATA!AR1017)</f>
        <v>0</v>
      </c>
      <c r="AZ1032" s="267">
        <f>IF(OR(Is_Loading,LEN($A1032)=0),"",SWDATA!AS1017)</f>
        <v>0</v>
      </c>
      <c r="BA1032" s="267">
        <f>IF(OR(Is_Loading,LEN($A1032)=0),"",SWDATA!AT1017)</f>
        <v>0</v>
      </c>
      <c r="BB1032" s="266" t="str">
        <f t="shared" si="3766"/>
        <v/>
      </c>
      <c r="BC1032" s="266">
        <f>IF(OR(Is_Loading,LEN($A1032)=0),"",SWDATA!AV1017)</f>
        <v>0</v>
      </c>
      <c r="BD1032" s="267">
        <f>IF(OR(Is_Loading,LEN($A1032)=0),"",SWDATA!AW1017)</f>
        <v>0</v>
      </c>
      <c r="BE1032" s="323">
        <f>IF(OR(Is_Loading,LEN($A1032)=0),"",SWDATA!AX1017)</f>
        <v>0</v>
      </c>
      <c r="BF1032" s="320" t="str">
        <f t="shared" si="3767"/>
        <v/>
      </c>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s="201"/>
      <c r="CO1032" s="201"/>
      <c r="CP1032" s="201"/>
      <c r="CQ1032" s="201"/>
      <c r="CR1032" s="201"/>
      <c r="CS1032" s="201"/>
      <c r="CT1032" s="201"/>
      <c r="CU1032" s="201"/>
      <c r="CV1032" s="201"/>
      <c r="CW1032" s="201"/>
      <c r="CX1032" s="201"/>
      <c r="CY1032" s="201"/>
      <c r="CZ1032" s="201"/>
      <c r="DA1032" s="201"/>
      <c r="DB1032" s="201"/>
      <c r="DC1032" s="201"/>
      <c r="DD1032" s="201"/>
      <c r="DE1032" s="201"/>
      <c r="DF1032" s="201"/>
      <c r="DG1032" s="201"/>
      <c r="DH1032" s="201"/>
      <c r="DI1032" s="201"/>
      <c r="DJ1032" s="201"/>
      <c r="DK1032" s="201"/>
      <c r="DL1032" s="201"/>
      <c r="DM1032" s="201"/>
      <c r="DN1032" s="201"/>
      <c r="DS1032" s="372"/>
      <c r="DT1032" s="372"/>
      <c r="DU1032" s="375">
        <f t="shared" ref="DU1032" si="3772">COLUMN(W1030)</f>
        <v>23</v>
      </c>
      <c r="DV1032" s="375">
        <f t="shared" ref="DV1032" si="3773">SUM(DU1032)+DV1033+1</f>
        <v>24</v>
      </c>
      <c r="DW1032" s="375">
        <f t="shared" ref="DW1032" si="3774">SUM(DV1032)+DW1033+1</f>
        <v>25</v>
      </c>
      <c r="DX1032" s="375">
        <f t="shared" ref="DX1032" si="3775">SUM(DW1032)+DX1033+1</f>
        <v>27</v>
      </c>
      <c r="DY1032" s="375">
        <f t="shared" ref="DY1032" si="3776">SUM(DX1032)+DY1033+1</f>
        <v>28</v>
      </c>
      <c r="DZ1032" s="375">
        <f t="shared" ref="DZ1032" si="3777">SUM(DY1032)+DZ1033+1</f>
        <v>29</v>
      </c>
      <c r="EA1032" s="375">
        <f t="shared" ref="EA1032" si="3778">SUM(DZ1032)+EA1033+1</f>
        <v>31</v>
      </c>
      <c r="EB1032" s="375">
        <f t="shared" ref="EB1032" si="3779">SUM(EA1032)+EB1033+1</f>
        <v>32</v>
      </c>
      <c r="EC1032" s="375">
        <f t="shared" ref="EC1032" si="3780">SUM(EB1032)+EC1033+1</f>
        <v>33</v>
      </c>
      <c r="ED1032" s="375">
        <f t="shared" ref="ED1032" si="3781">SUM(EC1032)+ED1033+1</f>
        <v>35</v>
      </c>
      <c r="EE1032" s="375">
        <f t="shared" ref="EE1032" si="3782">SUM(ED1032)+EE1033+1</f>
        <v>36</v>
      </c>
      <c r="EF1032" s="375">
        <f t="shared" ref="EF1032" si="3783">SUM(EE1032)+EF1033+1</f>
        <v>37</v>
      </c>
      <c r="EG1032" s="375">
        <f t="shared" ref="EG1032" si="3784">SUM(EF1032)+EG1033+1</f>
        <v>39</v>
      </c>
      <c r="EH1032" s="375">
        <f t="shared" ref="EH1032" si="3785">SUM(EG1032)+EH1033+1</f>
        <v>40</v>
      </c>
      <c r="EI1032" s="375">
        <f t="shared" ref="EI1032" si="3786">SUM(EH1032)+EI1033+1</f>
        <v>41</v>
      </c>
      <c r="EJ1032" s="375">
        <f t="shared" ref="EJ1032" si="3787">SUM(EI1032)+EJ1033+1</f>
        <v>43</v>
      </c>
      <c r="EK1032" s="375">
        <f t="shared" ref="EK1032" si="3788">SUM(EJ1032)+EK1033+1</f>
        <v>44</v>
      </c>
      <c r="EL1032" s="375">
        <f t="shared" ref="EL1032" si="3789">SUM(EK1032)+EL1033+1</f>
        <v>45</v>
      </c>
      <c r="EM1032" s="375">
        <f t="shared" ref="EM1032" si="3790">SUM(EL1032)+EM1033+1</f>
        <v>47</v>
      </c>
      <c r="EN1032" s="375">
        <f t="shared" ref="EN1032" si="3791">SUM(EM1032)+EN1033+1</f>
        <v>48</v>
      </c>
      <c r="EO1032" s="375">
        <f t="shared" ref="EO1032" si="3792">SUM(EN1032)+EO1033+1</f>
        <v>49</v>
      </c>
      <c r="EP1032" s="375">
        <f t="shared" ref="EP1032" si="3793">SUM(EO1032)+EP1033+1</f>
        <v>51</v>
      </c>
      <c r="EQ1032" s="375">
        <f t="shared" ref="EQ1032" si="3794">SUM(EP1032)+EQ1033+1</f>
        <v>52</v>
      </c>
      <c r="ER1032" s="375">
        <f t="shared" ref="ER1032" si="3795">SUM(EQ1032)+ER1033+1</f>
        <v>53</v>
      </c>
      <c r="ES1032" s="375">
        <f t="shared" ref="ES1032" si="3796">SUM(ER1032)+ES1033+1</f>
        <v>55</v>
      </c>
      <c r="ET1032" s="375">
        <f t="shared" ref="ET1032" si="3797">SUM(ES1032)+ET1033+1</f>
        <v>56</v>
      </c>
      <c r="EU1032" s="375">
        <f t="shared" ref="EU1032" si="3798">SUM(ET1032)+EU1033+1</f>
        <v>57</v>
      </c>
      <c r="EV1032" s="375">
        <f t="shared" ref="EV1032" si="3799">SUM(EU1032)+EV1033+1</f>
        <v>59</v>
      </c>
      <c r="EW1032" s="375">
        <f t="shared" ref="EW1032" si="3800">SUM(EV1032)+EW1033+1</f>
        <v>60</v>
      </c>
      <c r="EX1032" s="375">
        <f t="shared" ref="EX1032" si="3801">SUM(EW1032)+EX1033+1</f>
        <v>61</v>
      </c>
      <c r="EY1032" s="375">
        <f t="shared" ref="EY1032" si="3802">SUM(EX1032)+EY1033+1</f>
        <v>63</v>
      </c>
      <c r="EZ1032" s="375">
        <f t="shared" ref="EZ1032" si="3803">SUM(EY1032)+EZ1033+1</f>
        <v>64</v>
      </c>
      <c r="FA1032" s="375">
        <f t="shared" ref="FA1032" si="3804">SUM(EZ1032)+FA1033+1</f>
        <v>65</v>
      </c>
      <c r="FB1032" s="375">
        <f t="shared" ref="FB1032" si="3805">SUM(FA1032)+FB1033+1</f>
        <v>67</v>
      </c>
      <c r="FC1032" s="375">
        <f t="shared" ref="FC1032" si="3806">SUM(FB1032)+FC1033+1</f>
        <v>68</v>
      </c>
      <c r="FD1032" s="375">
        <f t="shared" ref="FD1032" si="3807">SUM(FC1032)+FD1033+1</f>
        <v>69</v>
      </c>
      <c r="FE1032" s="372"/>
      <c r="FF1032" s="372"/>
      <c r="FG1032" s="372"/>
      <c r="FH1032" s="372"/>
      <c r="FI1032" s="372"/>
      <c r="FJ1032" s="372"/>
      <c r="FK1032" s="372"/>
      <c r="FL1032" s="372"/>
      <c r="FM1032" s="372"/>
      <c r="FN1032" s="372"/>
      <c r="FO1032" s="372"/>
      <c r="FP1032" s="372"/>
      <c r="FQ1032" s="372"/>
      <c r="FR1032" s="372"/>
      <c r="FS1032" s="372"/>
      <c r="FT1032" s="372"/>
      <c r="FU1032" s="372"/>
      <c r="FV1032" s="372"/>
      <c r="FW1032" s="372"/>
      <c r="FX1032" s="372"/>
      <c r="FY1032" s="372"/>
      <c r="FZ1032" s="372"/>
      <c r="GA1032" s="372"/>
      <c r="GB1032" s="372"/>
      <c r="GC1032" s="372"/>
      <c r="GD1032" s="372"/>
      <c r="GE1032" s="372"/>
      <c r="GF1032" s="372"/>
      <c r="GG1032" s="372"/>
      <c r="GH1032" s="372"/>
      <c r="GI1032" s="372"/>
      <c r="GJ1032" s="372"/>
      <c r="GK1032" s="372"/>
      <c r="GL1032" s="372"/>
      <c r="GM1032" s="372"/>
      <c r="GN1032" s="372"/>
      <c r="GO1032" s="372"/>
      <c r="GP1032" s="372"/>
      <c r="GQ1032" s="372"/>
      <c r="GR1032" s="372"/>
      <c r="GS1032" s="372"/>
      <c r="GT1032" s="372"/>
      <c r="GU1032" s="372"/>
      <c r="GV1032" s="372"/>
      <c r="GW1032" s="372"/>
      <c r="GX1032" s="372"/>
      <c r="GY1032" s="372"/>
      <c r="GZ1032" s="372"/>
    </row>
    <row r="1033" spans="1:211" s="373" customFormat="1" ht="15" customHeight="1" thickBot="1" x14ac:dyDescent="0.25">
      <c r="A1033" s="192">
        <f>SWDATA!O1018</f>
        <v>0</v>
      </c>
      <c r="B1033" s="192">
        <f>SWDATA!M1018</f>
        <v>0</v>
      </c>
      <c r="C1033" s="201">
        <f>IF(AND(SWDATA!M1018=1,SWDATA!Q1018="promotions"),SWDATA!P1018,0)</f>
        <v>0</v>
      </c>
      <c r="D1033" s="200">
        <f>ROW(SWDATA!M1018)</f>
        <v>1018</v>
      </c>
      <c r="E1033" s="202">
        <f t="shared" si="3769"/>
        <v>0</v>
      </c>
      <c r="F1033" s="203">
        <f t="shared" si="3755"/>
        <v>1</v>
      </c>
      <c r="G1033" s="192" t="str">
        <f t="shared" si="3756"/>
        <v/>
      </c>
      <c r="H1033" s="204"/>
      <c r="I1033" s="390"/>
      <c r="J1033" s="238">
        <f t="shared" si="3757"/>
        <v>0</v>
      </c>
      <c r="K1033" s="239" t="str">
        <f t="shared" si="3758"/>
        <v/>
      </c>
      <c r="L1033" s="342"/>
      <c r="M1033" s="346"/>
      <c r="N1033" s="340" t="str">
        <f>IF(LEN(SWDATA!F1018)=0,"",N1032)</f>
        <v/>
      </c>
      <c r="O1033" s="296" t="str">
        <f>IF(LEN(SWDATA!G1018)=0,"",O1032)</f>
        <v/>
      </c>
      <c r="P1033" s="297" t="str">
        <f>IF(LEN(SWDATA!C1018)=0,"",SWDATA!C1018)</f>
        <v/>
      </c>
      <c r="Q1033" s="312" t="str">
        <f t="shared" si="3759"/>
        <v/>
      </c>
      <c r="R1033" s="223" t="s">
        <v>575</v>
      </c>
      <c r="S1033" s="224"/>
      <c r="T1033" s="224"/>
      <c r="U1033" s="264" t="s">
        <v>620</v>
      </c>
      <c r="V1033" s="205" t="s">
        <v>221</v>
      </c>
      <c r="W1033" s="266">
        <f>IF(OR(Is_Loading,LEN($A1033)=0),"",SWDATA!P1018)</f>
        <v>0</v>
      </c>
      <c r="X1033" s="267">
        <f>IF(OR(Is_Loading,LEN($A1033)=0),"",SWDATA!Q1018)</f>
        <v>0</v>
      </c>
      <c r="Y1033" s="267">
        <f>IF(OR(Is_Loading,LEN($A1033)=0),"",SWDATA!R1018)</f>
        <v>0</v>
      </c>
      <c r="Z1033" s="266" t="str">
        <f t="shared" si="3771"/>
        <v/>
      </c>
      <c r="AA1033" s="266">
        <f>IF(OR(Is_Loading,LEN($A1033)=0),"",SWDATA!T1018)</f>
        <v>0</v>
      </c>
      <c r="AB1033" s="267">
        <f>IF(OR(Is_Loading,LEN($A1033)=0),"",SWDATA!U1018)</f>
        <v>0</v>
      </c>
      <c r="AC1033" s="267">
        <f>IF(OR(Is_Loading,LEN($A1033)=0),"",SWDATA!V1018)</f>
        <v>0</v>
      </c>
      <c r="AD1033" s="266" t="str">
        <f t="shared" si="3760"/>
        <v/>
      </c>
      <c r="AE1033" s="266">
        <f>IF(OR(Is_Loading,LEN($A1033)=0),"",SWDATA!X1018)</f>
        <v>0</v>
      </c>
      <c r="AF1033" s="267">
        <f>IF(OR(Is_Loading,LEN($A1033)=0),"",SWDATA!Y1018)</f>
        <v>0</v>
      </c>
      <c r="AG1033" s="267">
        <f>IF(OR(Is_Loading,LEN($A1033)=0),"",SWDATA!Z1018)</f>
        <v>0</v>
      </c>
      <c r="AH1033" s="266" t="str">
        <f t="shared" si="3761"/>
        <v/>
      </c>
      <c r="AI1033" s="266">
        <f>IF(OR(Is_Loading,LEN($A1033)=0),"",SWDATA!AB1018)</f>
        <v>0</v>
      </c>
      <c r="AJ1033" s="267">
        <f>IF(OR(Is_Loading,LEN($A1033)=0),"",SWDATA!AC1018)</f>
        <v>0</v>
      </c>
      <c r="AK1033" s="267">
        <f>IF(OR(Is_Loading,LEN($A1033)=0),"",SWDATA!AD1018)</f>
        <v>0</v>
      </c>
      <c r="AL1033" s="266" t="str">
        <f t="shared" si="3762"/>
        <v/>
      </c>
      <c r="AM1033" s="266">
        <f>IF(OR(Is_Loading,LEN($A1033)=0),"",SWDATA!AF1018)</f>
        <v>0</v>
      </c>
      <c r="AN1033" s="267">
        <f>IF(OR(Is_Loading,LEN($A1033)=0),"",SWDATA!AG1018)</f>
        <v>0</v>
      </c>
      <c r="AO1033" s="323">
        <f>IF(OR(Is_Loading,LEN($A1033)=0),"",SWDATA!AH1018)</f>
        <v>0</v>
      </c>
      <c r="AP1033" s="320" t="str">
        <f t="shared" si="3763"/>
        <v/>
      </c>
      <c r="AQ1033" s="266">
        <f>IF(OR(Is_Loading,LEN($A1033)=0),"",SWDATA!AJ1018)</f>
        <v>0</v>
      </c>
      <c r="AR1033" s="267">
        <f>IF(OR(Is_Loading,LEN($A1033)=0),"",SWDATA!AK1018)</f>
        <v>0</v>
      </c>
      <c r="AS1033" s="267">
        <f>IF(OR(Is_Loading,LEN($A1033)=0),"",SWDATA!AL1018)</f>
        <v>0</v>
      </c>
      <c r="AT1033" s="266" t="str">
        <f t="shared" si="3764"/>
        <v/>
      </c>
      <c r="AU1033" s="266">
        <f>IF(OR(Is_Loading,LEN($A1033)=0),"",SWDATA!AN1018)</f>
        <v>0</v>
      </c>
      <c r="AV1033" s="267">
        <f>IF(OR(Is_Loading,LEN($A1033)=0),"",SWDATA!AO1018)</f>
        <v>0</v>
      </c>
      <c r="AW1033" s="267">
        <f>IF(OR(Is_Loading,LEN($A1033)=0),"",SWDATA!AP1018)</f>
        <v>0</v>
      </c>
      <c r="AX1033" s="266" t="str">
        <f t="shared" si="3765"/>
        <v/>
      </c>
      <c r="AY1033" s="266">
        <f>IF(OR(Is_Loading,LEN($A1033)=0),"",SWDATA!AR1018)</f>
        <v>0</v>
      </c>
      <c r="AZ1033" s="267">
        <f>IF(OR(Is_Loading,LEN($A1033)=0),"",SWDATA!AS1018)</f>
        <v>0</v>
      </c>
      <c r="BA1033" s="267">
        <f>IF(OR(Is_Loading,LEN($A1033)=0),"",SWDATA!AT1018)</f>
        <v>0</v>
      </c>
      <c r="BB1033" s="266" t="str">
        <f t="shared" si="3766"/>
        <v/>
      </c>
      <c r="BC1033" s="266">
        <f>IF(OR(Is_Loading,LEN($A1033)=0),"",SWDATA!AV1018)</f>
        <v>0</v>
      </c>
      <c r="BD1033" s="267">
        <f>IF(OR(Is_Loading,LEN($A1033)=0),"",SWDATA!AW1018)</f>
        <v>0</v>
      </c>
      <c r="BE1033" s="323">
        <f>IF(OR(Is_Loading,LEN($A1033)=0),"",SWDATA!AX1018)</f>
        <v>0</v>
      </c>
      <c r="BF1033" s="320" t="str">
        <f t="shared" si="3767"/>
        <v/>
      </c>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s="201"/>
      <c r="CO1033" s="201"/>
      <c r="CP1033" s="201"/>
      <c r="CQ1033" s="201"/>
      <c r="CR1033" s="201"/>
      <c r="CS1033" s="201"/>
      <c r="CT1033" s="201"/>
      <c r="CU1033" s="201"/>
      <c r="CV1033" s="201"/>
      <c r="CW1033" s="201"/>
      <c r="CX1033" s="201"/>
      <c r="CY1033" s="201"/>
      <c r="CZ1033" s="201"/>
      <c r="DA1033" s="201"/>
      <c r="DB1033" s="201"/>
      <c r="DC1033" s="201"/>
      <c r="DD1033" s="201"/>
      <c r="DE1033" s="201"/>
      <c r="DF1033" s="201"/>
      <c r="DG1033" s="201"/>
      <c r="DH1033" s="201"/>
      <c r="DI1033" s="201"/>
      <c r="DJ1033" s="201"/>
      <c r="DK1033" s="201"/>
      <c r="DL1033" s="201"/>
      <c r="DM1033" s="201"/>
      <c r="DN1033" s="201"/>
      <c r="DS1033" s="372"/>
      <c r="DT1033" s="374"/>
      <c r="DU1033" s="375"/>
      <c r="DV1033" s="375"/>
      <c r="DW1033" s="375"/>
      <c r="DX1033" s="375">
        <v>1</v>
      </c>
      <c r="DY1033" s="375">
        <f t="shared" ref="DY1033:DY1053" si="3808">DV1033</f>
        <v>0</v>
      </c>
      <c r="DZ1033" s="375">
        <f t="shared" ref="DZ1033:DZ1053" si="3809">DW1033</f>
        <v>0</v>
      </c>
      <c r="EA1033" s="375">
        <f t="shared" ref="EA1033:EA1053" si="3810">DX1033</f>
        <v>1</v>
      </c>
      <c r="EB1033" s="375">
        <f t="shared" ref="EB1033:EB1053" si="3811">DY1033</f>
        <v>0</v>
      </c>
      <c r="EC1033" s="375">
        <f t="shared" ref="EC1033:EC1053" si="3812">DZ1033</f>
        <v>0</v>
      </c>
      <c r="ED1033" s="375">
        <f t="shared" ref="ED1033:ED1053" si="3813">EA1033</f>
        <v>1</v>
      </c>
      <c r="EE1033" s="375">
        <f t="shared" ref="EE1033:EE1053" si="3814">EB1033</f>
        <v>0</v>
      </c>
      <c r="EF1033" s="375">
        <f t="shared" ref="EF1033:EF1053" si="3815">EC1033</f>
        <v>0</v>
      </c>
      <c r="EG1033" s="375">
        <f t="shared" ref="EG1033:EG1053" si="3816">ED1033</f>
        <v>1</v>
      </c>
      <c r="EH1033" s="375">
        <f t="shared" ref="EH1033:EH1053" si="3817">EE1033</f>
        <v>0</v>
      </c>
      <c r="EI1033" s="375">
        <f t="shared" ref="EI1033:EI1053" si="3818">EF1033</f>
        <v>0</v>
      </c>
      <c r="EJ1033" s="375">
        <f t="shared" ref="EJ1033:EJ1053" si="3819">EG1033</f>
        <v>1</v>
      </c>
      <c r="EK1033" s="375">
        <f t="shared" ref="EK1033:EK1053" si="3820">EH1033</f>
        <v>0</v>
      </c>
      <c r="EL1033" s="375">
        <f t="shared" ref="EL1033:EL1053" si="3821">EI1033</f>
        <v>0</v>
      </c>
      <c r="EM1033" s="375">
        <f t="shared" ref="EM1033:EM1053" si="3822">EJ1033</f>
        <v>1</v>
      </c>
      <c r="EN1033" s="375">
        <f t="shared" ref="EN1033:EN1053" si="3823">EK1033</f>
        <v>0</v>
      </c>
      <c r="EO1033" s="375">
        <f t="shared" ref="EO1033:EO1053" si="3824">EL1033</f>
        <v>0</v>
      </c>
      <c r="EP1033" s="375">
        <f t="shared" ref="EP1033:EP1053" si="3825">EM1033</f>
        <v>1</v>
      </c>
      <c r="EQ1033" s="375">
        <f t="shared" ref="EQ1033:EQ1053" si="3826">EN1033</f>
        <v>0</v>
      </c>
      <c r="ER1033" s="375">
        <f t="shared" ref="ER1033:ER1053" si="3827">EO1033</f>
        <v>0</v>
      </c>
      <c r="ES1033" s="375">
        <f t="shared" ref="ES1033:ES1053" si="3828">EP1033</f>
        <v>1</v>
      </c>
      <c r="ET1033" s="375">
        <f t="shared" ref="ET1033:ET1053" si="3829">EQ1033</f>
        <v>0</v>
      </c>
      <c r="EU1033" s="375">
        <f t="shared" ref="EU1033:EU1053" si="3830">ER1033</f>
        <v>0</v>
      </c>
      <c r="EV1033" s="375">
        <f t="shared" ref="EV1033:EV1053" si="3831">ES1033</f>
        <v>1</v>
      </c>
      <c r="EW1033" s="375">
        <f t="shared" ref="EW1033:EW1053" si="3832">ET1033</f>
        <v>0</v>
      </c>
      <c r="EX1033" s="375">
        <f t="shared" ref="EX1033:EX1053" si="3833">EU1033</f>
        <v>0</v>
      </c>
      <c r="EY1033" s="375">
        <f t="shared" ref="EY1033:EY1053" si="3834">EV1033</f>
        <v>1</v>
      </c>
      <c r="EZ1033" s="375">
        <f t="shared" ref="EZ1033:EZ1053" si="3835">EW1033</f>
        <v>0</v>
      </c>
      <c r="FA1033" s="375">
        <f t="shared" ref="FA1033:FA1053" si="3836">EX1033</f>
        <v>0</v>
      </c>
      <c r="FB1033" s="375">
        <f t="shared" ref="FB1033:FB1053" si="3837">EY1033</f>
        <v>1</v>
      </c>
      <c r="FC1033" s="375">
        <f t="shared" ref="FC1033:FC1053" si="3838">EZ1033</f>
        <v>0</v>
      </c>
      <c r="FD1033" s="375">
        <f t="shared" ref="FD1033:FD1053" si="3839">FA1033</f>
        <v>0</v>
      </c>
      <c r="FE1033" s="376"/>
      <c r="FF1033" s="372"/>
      <c r="FG1033" s="372"/>
      <c r="FH1033" s="372"/>
      <c r="FI1033" s="372"/>
      <c r="FJ1033" s="372"/>
      <c r="FK1033" s="372"/>
      <c r="FL1033" s="372"/>
      <c r="FM1033" s="372"/>
      <c r="FN1033" s="372"/>
      <c r="FO1033" s="372"/>
      <c r="FP1033" s="372"/>
      <c r="FQ1033" s="372"/>
      <c r="FR1033" s="372"/>
      <c r="FS1033" s="372"/>
      <c r="FT1033" s="372"/>
      <c r="FU1033" s="372"/>
      <c r="FV1033" s="372"/>
      <c r="FW1033" s="372"/>
      <c r="FX1033" s="372"/>
      <c r="FY1033" s="372"/>
      <c r="FZ1033" s="372"/>
      <c r="GA1033" s="372"/>
      <c r="GB1033" s="372"/>
      <c r="GC1033" s="372"/>
      <c r="GD1033" s="372"/>
      <c r="GE1033" s="372"/>
      <c r="GF1033" s="372"/>
      <c r="GG1033" s="372"/>
      <c r="GH1033" s="372"/>
      <c r="GI1033" s="372"/>
      <c r="GJ1033" s="372"/>
      <c r="GK1033" s="372"/>
      <c r="GL1033" s="372"/>
      <c r="GM1033" s="372"/>
      <c r="GN1033" s="372"/>
      <c r="GO1033" s="372"/>
      <c r="GP1033" s="372"/>
      <c r="GQ1033" s="372"/>
      <c r="GR1033" s="372"/>
      <c r="GS1033" s="372"/>
      <c r="GT1033" s="372"/>
      <c r="GU1033" s="372"/>
      <c r="GV1033" s="372"/>
      <c r="GW1033" s="372"/>
      <c r="GX1033" s="372"/>
      <c r="GY1033" s="372"/>
      <c r="GZ1033" s="372"/>
      <c r="HA1033" s="372"/>
      <c r="HB1033" s="372"/>
      <c r="HC1033" s="372"/>
    </row>
    <row r="1034" spans="1:211" s="373" customFormat="1" ht="15" customHeight="1" thickTop="1" x14ac:dyDescent="0.2">
      <c r="A1034" s="192">
        <f>SWDATA!O1019</f>
        <v>0</v>
      </c>
      <c r="B1034" s="192">
        <f>SWDATA!M1019</f>
        <v>0</v>
      </c>
      <c r="C1034" s="201">
        <f>IF(AND(SWDATA!M1019=1,SWDATA!Q1019="promotions"),SWDATA!P1019,0)</f>
        <v>0</v>
      </c>
      <c r="D1034" s="365">
        <f>ROW(SWDATA!M1019)</f>
        <v>1019</v>
      </c>
      <c r="E1034" s="202">
        <f t="shared" si="3769"/>
        <v>0</v>
      </c>
      <c r="F1034" s="203">
        <f t="shared" si="3755"/>
        <v>1</v>
      </c>
      <c r="G1034" s="192" t="str">
        <f t="shared" si="3756"/>
        <v/>
      </c>
      <c r="H1034" s="204"/>
      <c r="I1034" s="390"/>
      <c r="J1034" s="238">
        <f t="shared" si="3757"/>
        <v>0</v>
      </c>
      <c r="K1034" s="239" t="str">
        <f t="shared" si="3758"/>
        <v/>
      </c>
      <c r="L1034" s="342"/>
      <c r="M1034" s="345"/>
      <c r="N1034" s="340" t="str">
        <f>IF(LEN(SWDATA!F1019)=0,"",N1033)</f>
        <v/>
      </c>
      <c r="O1034" s="296" t="str">
        <f>IF(LEN(SWDATA!G1019)=0,"",O1033)</f>
        <v/>
      </c>
      <c r="P1034" s="297" t="str">
        <f>IF(LEN(SWDATA!C1019)=0,"",SWDATA!C1019)</f>
        <v/>
      </c>
      <c r="Q1034" s="312" t="str">
        <f t="shared" si="3759"/>
        <v/>
      </c>
      <c r="R1034" s="223" t="s">
        <v>261</v>
      </c>
      <c r="S1034" s="224"/>
      <c r="T1034" s="224"/>
      <c r="U1034" s="264" t="s">
        <v>601</v>
      </c>
      <c r="V1034" s="205" t="s">
        <v>221</v>
      </c>
      <c r="W1034" s="266">
        <f>IF(OR(Is_Loading,LEN($A1034)=0),"",SWDATA!P1019)</f>
        <v>0</v>
      </c>
      <c r="X1034" s="267">
        <f>IF(OR(Is_Loading,LEN($A1034)=0),"",SWDATA!Q1019)</f>
        <v>0</v>
      </c>
      <c r="Y1034" s="267">
        <f>IF(OR(Is_Loading,LEN($A1034)=0),"",SWDATA!R1019)</f>
        <v>0</v>
      </c>
      <c r="Z1034" s="266" t="str">
        <f t="shared" ref="Z1034:Z1048" si="3840">IF($A1034=0,"",CHOOSE($F1034,SUM(W1034:Y1034),SUM(W1034:Y1034)/3,Y1034))</f>
        <v/>
      </c>
      <c r="AA1034" s="266">
        <f>IF(OR(Is_Loading,LEN($A1034)=0),"",SWDATA!T1019)</f>
        <v>0</v>
      </c>
      <c r="AB1034" s="267">
        <f>IF(OR(Is_Loading,LEN($A1034)=0),"",SWDATA!U1019)</f>
        <v>0</v>
      </c>
      <c r="AC1034" s="267">
        <f>IF(OR(Is_Loading,LEN($A1034)=0),"",SWDATA!V1019)</f>
        <v>0</v>
      </c>
      <c r="AD1034" s="266" t="str">
        <f t="shared" si="3760"/>
        <v/>
      </c>
      <c r="AE1034" s="266">
        <f>IF(OR(Is_Loading,LEN($A1034)=0),"",SWDATA!X1019)</f>
        <v>0</v>
      </c>
      <c r="AF1034" s="267">
        <f>IF(OR(Is_Loading,LEN($A1034)=0),"",SWDATA!Y1019)</f>
        <v>0</v>
      </c>
      <c r="AG1034" s="267">
        <f>IF(OR(Is_Loading,LEN($A1034)=0),"",SWDATA!Z1019)</f>
        <v>0</v>
      </c>
      <c r="AH1034" s="266" t="str">
        <f t="shared" si="3761"/>
        <v/>
      </c>
      <c r="AI1034" s="266">
        <f>IF(OR(Is_Loading,LEN($A1034)=0),"",SWDATA!AB1019)</f>
        <v>0</v>
      </c>
      <c r="AJ1034" s="267">
        <f>IF(OR(Is_Loading,LEN($A1034)=0),"",SWDATA!AC1019)</f>
        <v>0</v>
      </c>
      <c r="AK1034" s="267">
        <f>IF(OR(Is_Loading,LEN($A1034)=0),"",SWDATA!AD1019)</f>
        <v>0</v>
      </c>
      <c r="AL1034" s="266" t="str">
        <f t="shared" si="3762"/>
        <v/>
      </c>
      <c r="AM1034" s="266">
        <f>IF(OR(Is_Loading,LEN($A1034)=0),"",SWDATA!AF1019)</f>
        <v>0</v>
      </c>
      <c r="AN1034" s="267">
        <f>IF(OR(Is_Loading,LEN($A1034)=0),"",SWDATA!AG1019)</f>
        <v>0</v>
      </c>
      <c r="AO1034" s="323">
        <f>IF(OR(Is_Loading,LEN($A1034)=0),"",SWDATA!AH1019)</f>
        <v>0</v>
      </c>
      <c r="AP1034" s="320" t="str">
        <f t="shared" si="3763"/>
        <v/>
      </c>
      <c r="AQ1034" s="266">
        <f>IF(OR(Is_Loading,LEN($A1034)=0),"",SWDATA!AJ1019)</f>
        <v>0</v>
      </c>
      <c r="AR1034" s="267">
        <f>IF(OR(Is_Loading,LEN($A1034)=0),"",SWDATA!AK1019)</f>
        <v>0</v>
      </c>
      <c r="AS1034" s="267">
        <f>IF(OR(Is_Loading,LEN($A1034)=0),"",SWDATA!AL1019)</f>
        <v>0</v>
      </c>
      <c r="AT1034" s="266" t="str">
        <f t="shared" si="3764"/>
        <v/>
      </c>
      <c r="AU1034" s="266">
        <f>IF(OR(Is_Loading,LEN($A1034)=0),"",SWDATA!AN1019)</f>
        <v>0</v>
      </c>
      <c r="AV1034" s="267">
        <f>IF(OR(Is_Loading,LEN($A1034)=0),"",SWDATA!AO1019)</f>
        <v>0</v>
      </c>
      <c r="AW1034" s="267">
        <f>IF(OR(Is_Loading,LEN($A1034)=0),"",SWDATA!AP1019)</f>
        <v>0</v>
      </c>
      <c r="AX1034" s="266" t="str">
        <f t="shared" si="3765"/>
        <v/>
      </c>
      <c r="AY1034" s="266">
        <f>IF(OR(Is_Loading,LEN($A1034)=0),"",SWDATA!AR1019)</f>
        <v>0</v>
      </c>
      <c r="AZ1034" s="267">
        <f>IF(OR(Is_Loading,LEN($A1034)=0),"",SWDATA!AS1019)</f>
        <v>0</v>
      </c>
      <c r="BA1034" s="267">
        <f>IF(OR(Is_Loading,LEN($A1034)=0),"",SWDATA!AT1019)</f>
        <v>0</v>
      </c>
      <c r="BB1034" s="266" t="str">
        <f t="shared" si="3766"/>
        <v/>
      </c>
      <c r="BC1034" s="266">
        <f>IF(OR(Is_Loading,LEN($A1034)=0),"",SWDATA!AV1019)</f>
        <v>0</v>
      </c>
      <c r="BD1034" s="267">
        <f>IF(OR(Is_Loading,LEN($A1034)=0),"",SWDATA!AW1019)</f>
        <v>0</v>
      </c>
      <c r="BE1034" s="323">
        <f>IF(OR(Is_Loading,LEN($A1034)=0),"",SWDATA!AX1019)</f>
        <v>0</v>
      </c>
      <c r="BF1034" s="320" t="str">
        <f t="shared" si="3767"/>
        <v/>
      </c>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s="201"/>
      <c r="CO1034" s="201"/>
      <c r="CP1034" s="201"/>
      <c r="CQ1034" s="201"/>
      <c r="CR1034" s="201"/>
      <c r="CS1034" s="201"/>
      <c r="CT1034" s="201"/>
      <c r="CU1034" s="201"/>
      <c r="CV1034" s="201"/>
      <c r="CW1034" s="201"/>
      <c r="CX1034" s="201"/>
      <c r="CY1034" s="201"/>
      <c r="CZ1034" s="201"/>
      <c r="DA1034" s="201"/>
      <c r="DB1034" s="201"/>
      <c r="DC1034" s="201"/>
      <c r="DD1034" s="201"/>
      <c r="DE1034" s="201"/>
      <c r="DF1034" s="201"/>
      <c r="DG1034" s="201"/>
      <c r="DH1034" s="201"/>
      <c r="DI1034" s="201"/>
      <c r="DJ1034" s="201"/>
      <c r="DK1034" s="201"/>
      <c r="DL1034" s="201"/>
      <c r="DM1034" s="201"/>
      <c r="DN1034" s="201"/>
      <c r="DS1034" s="372"/>
      <c r="DT1034" s="374"/>
      <c r="DU1034" s="375"/>
      <c r="DV1034" s="375"/>
      <c r="DW1034" s="375"/>
      <c r="DX1034" s="375">
        <v>1</v>
      </c>
      <c r="DY1034" s="375">
        <f t="shared" si="3808"/>
        <v>0</v>
      </c>
      <c r="DZ1034" s="375">
        <f t="shared" si="3809"/>
        <v>0</v>
      </c>
      <c r="EA1034" s="375">
        <f t="shared" si="3810"/>
        <v>1</v>
      </c>
      <c r="EB1034" s="375">
        <f t="shared" si="3811"/>
        <v>0</v>
      </c>
      <c r="EC1034" s="375">
        <f t="shared" si="3812"/>
        <v>0</v>
      </c>
      <c r="ED1034" s="375">
        <f t="shared" si="3813"/>
        <v>1</v>
      </c>
      <c r="EE1034" s="375">
        <f t="shared" si="3814"/>
        <v>0</v>
      </c>
      <c r="EF1034" s="375">
        <f t="shared" si="3815"/>
        <v>0</v>
      </c>
      <c r="EG1034" s="375">
        <f t="shared" si="3816"/>
        <v>1</v>
      </c>
      <c r="EH1034" s="375">
        <f t="shared" si="3817"/>
        <v>0</v>
      </c>
      <c r="EI1034" s="375">
        <f t="shared" si="3818"/>
        <v>0</v>
      </c>
      <c r="EJ1034" s="375">
        <f t="shared" si="3819"/>
        <v>1</v>
      </c>
      <c r="EK1034" s="375">
        <f t="shared" si="3820"/>
        <v>0</v>
      </c>
      <c r="EL1034" s="375">
        <f t="shared" si="3821"/>
        <v>0</v>
      </c>
      <c r="EM1034" s="375">
        <f t="shared" si="3822"/>
        <v>1</v>
      </c>
      <c r="EN1034" s="375">
        <f t="shared" si="3823"/>
        <v>0</v>
      </c>
      <c r="EO1034" s="375">
        <f t="shared" si="3824"/>
        <v>0</v>
      </c>
      <c r="EP1034" s="375">
        <f t="shared" si="3825"/>
        <v>1</v>
      </c>
      <c r="EQ1034" s="375">
        <f t="shared" si="3826"/>
        <v>0</v>
      </c>
      <c r="ER1034" s="375">
        <f t="shared" si="3827"/>
        <v>0</v>
      </c>
      <c r="ES1034" s="375">
        <f t="shared" si="3828"/>
        <v>1</v>
      </c>
      <c r="ET1034" s="375">
        <f t="shared" si="3829"/>
        <v>0</v>
      </c>
      <c r="EU1034" s="375">
        <f t="shared" si="3830"/>
        <v>0</v>
      </c>
      <c r="EV1034" s="375">
        <f t="shared" si="3831"/>
        <v>1</v>
      </c>
      <c r="EW1034" s="375">
        <f t="shared" si="3832"/>
        <v>0</v>
      </c>
      <c r="EX1034" s="375">
        <f t="shared" si="3833"/>
        <v>0</v>
      </c>
      <c r="EY1034" s="375">
        <f t="shared" si="3834"/>
        <v>1</v>
      </c>
      <c r="EZ1034" s="375">
        <f t="shared" si="3835"/>
        <v>0</v>
      </c>
      <c r="FA1034" s="375">
        <f t="shared" si="3836"/>
        <v>0</v>
      </c>
      <c r="FB1034" s="375">
        <f t="shared" si="3837"/>
        <v>1</v>
      </c>
      <c r="FC1034" s="375">
        <f t="shared" si="3838"/>
        <v>0</v>
      </c>
      <c r="FD1034" s="375">
        <f t="shared" si="3839"/>
        <v>0</v>
      </c>
      <c r="FE1034" s="376"/>
      <c r="FF1034" s="372"/>
      <c r="FG1034" s="372"/>
      <c r="FH1034" s="372"/>
      <c r="FI1034" s="372"/>
      <c r="FJ1034" s="372"/>
      <c r="FK1034" s="372"/>
      <c r="FL1034" s="372"/>
      <c r="FM1034" s="372"/>
      <c r="FN1034" s="372"/>
      <c r="FO1034" s="372"/>
      <c r="FP1034" s="372"/>
      <c r="FQ1034" s="372"/>
      <c r="FR1034" s="372"/>
      <c r="FS1034" s="372"/>
      <c r="FT1034" s="372"/>
      <c r="FU1034" s="372"/>
      <c r="FV1034" s="372"/>
      <c r="FW1034" s="372"/>
      <c r="FX1034" s="372"/>
      <c r="FY1034" s="372"/>
      <c r="FZ1034" s="372"/>
      <c r="GA1034" s="372"/>
      <c r="GB1034" s="372"/>
      <c r="GC1034" s="372"/>
      <c r="GD1034" s="372"/>
      <c r="GE1034" s="372"/>
      <c r="GF1034" s="372"/>
      <c r="GG1034" s="372"/>
      <c r="GH1034" s="372"/>
      <c r="GI1034" s="372"/>
      <c r="GJ1034" s="372"/>
      <c r="GK1034" s="372"/>
      <c r="GL1034" s="372"/>
      <c r="GM1034" s="372"/>
      <c r="GN1034" s="372"/>
      <c r="GO1034" s="372"/>
      <c r="GP1034" s="372"/>
      <c r="GQ1034" s="372"/>
      <c r="GR1034" s="372"/>
      <c r="GS1034" s="372"/>
      <c r="GT1034" s="372"/>
      <c r="GU1034" s="372"/>
      <c r="GV1034" s="372"/>
      <c r="GW1034" s="372"/>
      <c r="GX1034" s="372"/>
      <c r="GY1034" s="372"/>
      <c r="GZ1034" s="372"/>
      <c r="HA1034" s="372"/>
      <c r="HB1034" s="372"/>
      <c r="HC1034" s="372"/>
    </row>
    <row r="1035" spans="1:211" s="373" customFormat="1" ht="15" customHeight="1" x14ac:dyDescent="0.2">
      <c r="A1035" s="366">
        <f>SWDATA!O1020</f>
        <v>0</v>
      </c>
      <c r="B1035" s="366">
        <f>SWDATA!M1020</f>
        <v>0</v>
      </c>
      <c r="C1035" s="351">
        <f>IF(AND(SWDATA!M1020=1,SWDATA!Q1020="promotions"),SWDATA!P1020,0)</f>
        <v>0</v>
      </c>
      <c r="D1035" s="367">
        <f>ROW(SWDATA!M1020)</f>
        <v>1020</v>
      </c>
      <c r="E1035" s="368">
        <f t="shared" si="3769"/>
        <v>0</v>
      </c>
      <c r="F1035" s="369">
        <f t="shared" si="3755"/>
        <v>1</v>
      </c>
      <c r="G1035" s="366" t="str">
        <f t="shared" si="3756"/>
        <v/>
      </c>
      <c r="H1035" s="370"/>
      <c r="J1035" s="238">
        <f t="shared" si="3757"/>
        <v>0</v>
      </c>
      <c r="K1035" s="239" t="str">
        <f t="shared" si="3758"/>
        <v/>
      </c>
      <c r="L1035" s="342"/>
      <c r="M1035" s="345"/>
      <c r="N1035" s="340" t="str">
        <f>IF(LEN(SWDATA!F1020)=0,"",N1034)</f>
        <v/>
      </c>
      <c r="O1035" s="296" t="str">
        <f>IF(LEN(SWDATA!G1020)=0,"",O1034)</f>
        <v/>
      </c>
      <c r="P1035" s="297" t="str">
        <f>IF(LEN(SWDATA!C1020)=0,"",SWDATA!C1020)</f>
        <v/>
      </c>
      <c r="Q1035" s="312" t="str">
        <f t="shared" si="3759"/>
        <v/>
      </c>
      <c r="R1035" s="223" t="s">
        <v>261</v>
      </c>
      <c r="S1035" s="224"/>
      <c r="T1035" s="224"/>
      <c r="U1035" s="264" t="s">
        <v>611</v>
      </c>
      <c r="V1035" s="205" t="s">
        <v>221</v>
      </c>
      <c r="W1035" s="266">
        <f>IF(OR(Is_Loading,LEN($A1035)=0),"",SWDATA!P1020)</f>
        <v>0</v>
      </c>
      <c r="X1035" s="267">
        <f>IF(OR(Is_Loading,LEN($A1035)=0),"",SWDATA!Q1020)</f>
        <v>0</v>
      </c>
      <c r="Y1035" s="267">
        <f>IF(OR(Is_Loading,LEN($A1035)=0),"",SWDATA!R1020)</f>
        <v>0</v>
      </c>
      <c r="Z1035" s="266" t="str">
        <f t="shared" si="3840"/>
        <v/>
      </c>
      <c r="AA1035" s="266">
        <f>IF(OR(Is_Loading,LEN($A1035)=0),"",SWDATA!T1020)</f>
        <v>0</v>
      </c>
      <c r="AB1035" s="267">
        <f>IF(OR(Is_Loading,LEN($A1035)=0),"",SWDATA!U1020)</f>
        <v>0</v>
      </c>
      <c r="AC1035" s="267">
        <f>IF(OR(Is_Loading,LEN($A1035)=0),"",SWDATA!V1020)</f>
        <v>0</v>
      </c>
      <c r="AD1035" s="266" t="str">
        <f t="shared" si="3760"/>
        <v/>
      </c>
      <c r="AE1035" s="266">
        <f>IF(OR(Is_Loading,LEN($A1035)=0),"",SWDATA!X1020)</f>
        <v>0</v>
      </c>
      <c r="AF1035" s="267">
        <f>IF(OR(Is_Loading,LEN($A1035)=0),"",SWDATA!Y1020)</f>
        <v>0</v>
      </c>
      <c r="AG1035" s="267">
        <f>IF(OR(Is_Loading,LEN($A1035)=0),"",SWDATA!Z1020)</f>
        <v>0</v>
      </c>
      <c r="AH1035" s="266" t="str">
        <f t="shared" si="3761"/>
        <v/>
      </c>
      <c r="AI1035" s="266">
        <f>IF(OR(Is_Loading,LEN($A1035)=0),"",SWDATA!AB1020)</f>
        <v>0</v>
      </c>
      <c r="AJ1035" s="267">
        <f>IF(OR(Is_Loading,LEN($A1035)=0),"",SWDATA!AC1020)</f>
        <v>0</v>
      </c>
      <c r="AK1035" s="267">
        <f>IF(OR(Is_Loading,LEN($A1035)=0),"",SWDATA!AD1020)</f>
        <v>0</v>
      </c>
      <c r="AL1035" s="266" t="str">
        <f t="shared" si="3762"/>
        <v/>
      </c>
      <c r="AM1035" s="266">
        <f>IF(OR(Is_Loading,LEN($A1035)=0),"",SWDATA!AF1020)</f>
        <v>0</v>
      </c>
      <c r="AN1035" s="267">
        <f>IF(OR(Is_Loading,LEN($A1035)=0),"",SWDATA!AG1020)</f>
        <v>0</v>
      </c>
      <c r="AO1035" s="323">
        <f>IF(OR(Is_Loading,LEN($A1035)=0),"",SWDATA!AH1020)</f>
        <v>0</v>
      </c>
      <c r="AP1035" s="320" t="str">
        <f t="shared" si="3763"/>
        <v/>
      </c>
      <c r="AQ1035" s="266">
        <f>IF(OR(Is_Loading,LEN($A1035)=0),"",SWDATA!AJ1020)</f>
        <v>0</v>
      </c>
      <c r="AR1035" s="267">
        <f>IF(OR(Is_Loading,LEN($A1035)=0),"",SWDATA!AK1020)</f>
        <v>0</v>
      </c>
      <c r="AS1035" s="267">
        <f>IF(OR(Is_Loading,LEN($A1035)=0),"",SWDATA!AL1020)</f>
        <v>0</v>
      </c>
      <c r="AT1035" s="266" t="str">
        <f t="shared" si="3764"/>
        <v/>
      </c>
      <c r="AU1035" s="266">
        <f>IF(OR(Is_Loading,LEN($A1035)=0),"",SWDATA!AN1020)</f>
        <v>0</v>
      </c>
      <c r="AV1035" s="267">
        <f>IF(OR(Is_Loading,LEN($A1035)=0),"",SWDATA!AO1020)</f>
        <v>0</v>
      </c>
      <c r="AW1035" s="267">
        <f>IF(OR(Is_Loading,LEN($A1035)=0),"",SWDATA!AP1020)</f>
        <v>0</v>
      </c>
      <c r="AX1035" s="266" t="str">
        <f t="shared" si="3765"/>
        <v/>
      </c>
      <c r="AY1035" s="266">
        <f>IF(OR(Is_Loading,LEN($A1035)=0),"",SWDATA!AR1020)</f>
        <v>0</v>
      </c>
      <c r="AZ1035" s="267">
        <f>IF(OR(Is_Loading,LEN($A1035)=0),"",SWDATA!AS1020)</f>
        <v>0</v>
      </c>
      <c r="BA1035" s="267">
        <f>IF(OR(Is_Loading,LEN($A1035)=0),"",SWDATA!AT1020)</f>
        <v>0</v>
      </c>
      <c r="BB1035" s="266" t="str">
        <f t="shared" si="3766"/>
        <v/>
      </c>
      <c r="BC1035" s="266">
        <f>IF(OR(Is_Loading,LEN($A1035)=0),"",SWDATA!AV1020)</f>
        <v>0</v>
      </c>
      <c r="BD1035" s="267">
        <f>IF(OR(Is_Loading,LEN($A1035)=0),"",SWDATA!AW1020)</f>
        <v>0</v>
      </c>
      <c r="BE1035" s="323">
        <f>IF(OR(Is_Loading,LEN($A1035)=0),"",SWDATA!AX1020)</f>
        <v>0</v>
      </c>
      <c r="BF1035" s="320" t="str">
        <f t="shared" si="3767"/>
        <v/>
      </c>
      <c r="BG1035" s="11"/>
      <c r="BH1035" s="11"/>
      <c r="BI1035" s="11"/>
      <c r="BJ1035" s="11"/>
      <c r="BK1035" s="11"/>
      <c r="BL1035" s="11"/>
      <c r="BM1035" s="11"/>
      <c r="BN1035" s="11"/>
      <c r="BO1035" s="11"/>
      <c r="BP1035" s="11"/>
      <c r="BQ1035" s="11"/>
      <c r="BR1035" s="11"/>
      <c r="BS1035" s="11"/>
      <c r="BT1035" s="11"/>
      <c r="BU1035" s="11"/>
      <c r="BV1035" s="11"/>
      <c r="BW1035" s="11"/>
      <c r="BX1035" s="11"/>
      <c r="BY1035" s="11"/>
      <c r="BZ1035" s="11"/>
      <c r="CA1035" s="11"/>
      <c r="CB1035" s="11"/>
      <c r="CC1035" s="11"/>
      <c r="CD1035" s="11"/>
      <c r="CE1035" s="11"/>
      <c r="CF1035" s="11"/>
      <c r="CG1035" s="11"/>
      <c r="CH1035" s="11"/>
      <c r="CI1035" s="11"/>
      <c r="CJ1035" s="11"/>
      <c r="CK1035" s="11"/>
      <c r="CL1035" s="11"/>
      <c r="CM1035" s="11"/>
      <c r="CN1035" s="351"/>
      <c r="CO1035" s="351"/>
      <c r="CP1035" s="351"/>
      <c r="CQ1035" s="351"/>
      <c r="CR1035" s="351"/>
      <c r="CS1035" s="351"/>
      <c r="CT1035" s="351"/>
      <c r="CU1035" s="351"/>
      <c r="CV1035" s="351"/>
      <c r="CW1035" s="351"/>
      <c r="CX1035" s="351"/>
      <c r="CY1035" s="351"/>
      <c r="CZ1035" s="351"/>
      <c r="DA1035" s="351"/>
      <c r="DB1035" s="351"/>
      <c r="DC1035" s="351"/>
      <c r="DD1035" s="351"/>
      <c r="DE1035" s="351"/>
      <c r="DF1035" s="351"/>
      <c r="DG1035" s="351"/>
      <c r="DH1035" s="351"/>
      <c r="DI1035" s="351"/>
      <c r="DJ1035" s="351"/>
      <c r="DK1035" s="351"/>
      <c r="DL1035" s="351"/>
      <c r="DM1035" s="351"/>
      <c r="DN1035" s="351"/>
      <c r="DQ1035" s="373">
        <f t="shared" ref="DQ1035" ca="1" si="3841">INDIRECT("'Metrics &amp; Attributes View'!"&amp;IF(ROW()-9=0, "", IF(13+ROW()/23-9&gt;26, CHAR(64+INT((ROW()-9-1)/26)),"")&amp;CHAR(65+MOD(13+ROW()/23-1, 26)))&amp;44)</f>
        <v>0</v>
      </c>
      <c r="DS1035" s="372"/>
      <c r="DT1035" s="374"/>
      <c r="DU1035" s="375"/>
      <c r="DV1035" s="375"/>
      <c r="DW1035" s="375"/>
      <c r="DX1035" s="375">
        <v>1</v>
      </c>
      <c r="DY1035" s="375">
        <f t="shared" si="3808"/>
        <v>0</v>
      </c>
      <c r="DZ1035" s="375">
        <f t="shared" si="3809"/>
        <v>0</v>
      </c>
      <c r="EA1035" s="375">
        <f t="shared" si="3810"/>
        <v>1</v>
      </c>
      <c r="EB1035" s="375">
        <f t="shared" si="3811"/>
        <v>0</v>
      </c>
      <c r="EC1035" s="375">
        <f t="shared" si="3812"/>
        <v>0</v>
      </c>
      <c r="ED1035" s="375">
        <f t="shared" si="3813"/>
        <v>1</v>
      </c>
      <c r="EE1035" s="375">
        <f t="shared" si="3814"/>
        <v>0</v>
      </c>
      <c r="EF1035" s="375">
        <f t="shared" si="3815"/>
        <v>0</v>
      </c>
      <c r="EG1035" s="375">
        <f t="shared" si="3816"/>
        <v>1</v>
      </c>
      <c r="EH1035" s="375">
        <f t="shared" si="3817"/>
        <v>0</v>
      </c>
      <c r="EI1035" s="375">
        <f t="shared" si="3818"/>
        <v>0</v>
      </c>
      <c r="EJ1035" s="375">
        <f t="shared" si="3819"/>
        <v>1</v>
      </c>
      <c r="EK1035" s="375">
        <f t="shared" si="3820"/>
        <v>0</v>
      </c>
      <c r="EL1035" s="375">
        <f t="shared" si="3821"/>
        <v>0</v>
      </c>
      <c r="EM1035" s="375">
        <f t="shared" si="3822"/>
        <v>1</v>
      </c>
      <c r="EN1035" s="375">
        <f t="shared" si="3823"/>
        <v>0</v>
      </c>
      <c r="EO1035" s="375">
        <f t="shared" si="3824"/>
        <v>0</v>
      </c>
      <c r="EP1035" s="375">
        <f t="shared" si="3825"/>
        <v>1</v>
      </c>
      <c r="EQ1035" s="375">
        <f t="shared" si="3826"/>
        <v>0</v>
      </c>
      <c r="ER1035" s="375">
        <f t="shared" si="3827"/>
        <v>0</v>
      </c>
      <c r="ES1035" s="375">
        <f t="shared" si="3828"/>
        <v>1</v>
      </c>
      <c r="ET1035" s="375">
        <f t="shared" si="3829"/>
        <v>0</v>
      </c>
      <c r="EU1035" s="375">
        <f t="shared" si="3830"/>
        <v>0</v>
      </c>
      <c r="EV1035" s="375">
        <f t="shared" si="3831"/>
        <v>1</v>
      </c>
      <c r="EW1035" s="375">
        <f t="shared" si="3832"/>
        <v>0</v>
      </c>
      <c r="EX1035" s="375">
        <f t="shared" si="3833"/>
        <v>0</v>
      </c>
      <c r="EY1035" s="375">
        <f t="shared" si="3834"/>
        <v>1</v>
      </c>
      <c r="EZ1035" s="375">
        <f t="shared" si="3835"/>
        <v>0</v>
      </c>
      <c r="FA1035" s="375">
        <f t="shared" si="3836"/>
        <v>0</v>
      </c>
      <c r="FB1035" s="375">
        <f t="shared" si="3837"/>
        <v>1</v>
      </c>
      <c r="FC1035" s="375">
        <f t="shared" si="3838"/>
        <v>0</v>
      </c>
      <c r="FD1035" s="375">
        <f t="shared" si="3839"/>
        <v>0</v>
      </c>
      <c r="FE1035" s="376"/>
      <c r="FF1035" s="372"/>
      <c r="FG1035" s="372"/>
      <c r="FH1035" s="372"/>
      <c r="FI1035" s="372"/>
      <c r="FJ1035" s="372"/>
      <c r="FK1035" s="372"/>
      <c r="FL1035" s="372"/>
      <c r="FM1035" s="372"/>
      <c r="FN1035" s="372"/>
      <c r="FO1035" s="372"/>
      <c r="FP1035" s="372"/>
      <c r="FQ1035" s="372"/>
      <c r="FR1035" s="372"/>
      <c r="FS1035" s="372"/>
      <c r="FT1035" s="372"/>
      <c r="FU1035" s="372"/>
      <c r="FV1035" s="372"/>
      <c r="FW1035" s="372"/>
      <c r="FX1035" s="372"/>
      <c r="FY1035" s="372"/>
      <c r="FZ1035" s="372"/>
      <c r="GA1035" s="372"/>
      <c r="GB1035" s="372"/>
      <c r="GC1035" s="372"/>
      <c r="GD1035" s="372"/>
      <c r="GE1035" s="372"/>
      <c r="GF1035" s="372"/>
      <c r="GG1035" s="372"/>
      <c r="GH1035" s="372"/>
      <c r="GI1035" s="372"/>
      <c r="GJ1035" s="372"/>
      <c r="GK1035" s="372"/>
      <c r="GL1035" s="372"/>
      <c r="GM1035" s="372"/>
      <c r="GN1035" s="372"/>
      <c r="GO1035" s="372"/>
      <c r="GP1035" s="372"/>
      <c r="GQ1035" s="372"/>
      <c r="GR1035" s="372"/>
      <c r="GS1035" s="372"/>
      <c r="GT1035" s="372"/>
      <c r="GU1035" s="372"/>
      <c r="GV1035" s="372"/>
      <c r="GW1035" s="372"/>
      <c r="GX1035" s="372"/>
      <c r="GY1035" s="372"/>
      <c r="GZ1035" s="372"/>
      <c r="HA1035" s="372"/>
      <c r="HB1035" s="372"/>
      <c r="HC1035" s="372"/>
    </row>
    <row r="1036" spans="1:211" s="373" customFormat="1" ht="15" customHeight="1" x14ac:dyDescent="0.2">
      <c r="A1036" s="366">
        <f>SWDATA!O1021</f>
        <v>0</v>
      </c>
      <c r="B1036" s="366">
        <f>SWDATA!M1021</f>
        <v>0</v>
      </c>
      <c r="C1036" s="351">
        <f>IF(AND(SWDATA!M1021=1,SWDATA!Q1021="promotions"),SWDATA!P1021,0)</f>
        <v>0</v>
      </c>
      <c r="D1036" s="367">
        <f>ROW(SWDATA!M1021)</f>
        <v>1021</v>
      </c>
      <c r="E1036" s="368">
        <f t="shared" si="3769"/>
        <v>0</v>
      </c>
      <c r="F1036" s="369">
        <f t="shared" si="3755"/>
        <v>1</v>
      </c>
      <c r="G1036" s="366" t="str">
        <f t="shared" si="3756"/>
        <v/>
      </c>
      <c r="H1036" s="370"/>
      <c r="J1036" s="238">
        <f t="shared" si="3757"/>
        <v>0</v>
      </c>
      <c r="K1036" s="239" t="str">
        <f t="shared" si="3758"/>
        <v/>
      </c>
      <c r="L1036" s="342"/>
      <c r="M1036" s="345"/>
      <c r="N1036" s="340" t="str">
        <f>IF(LEN(SWDATA!F1021)=0,"",N1035)</f>
        <v/>
      </c>
      <c r="O1036" s="296" t="str">
        <f>IF(LEN(SWDATA!G1021)=0,"",O1035)</f>
        <v/>
      </c>
      <c r="P1036" s="297" t="str">
        <f>IF(LEN(SWDATA!C1021)=0,"",SWDATA!C1021)</f>
        <v/>
      </c>
      <c r="Q1036" s="312" t="str">
        <f t="shared" si="3759"/>
        <v/>
      </c>
      <c r="R1036" s="223" t="s">
        <v>261</v>
      </c>
      <c r="S1036" s="224"/>
      <c r="T1036" s="224"/>
      <c r="U1036" s="264" t="s">
        <v>598</v>
      </c>
      <c r="V1036" s="205" t="s">
        <v>221</v>
      </c>
      <c r="W1036" s="266">
        <f>IF(OR(Is_Loading,LEN($A1036)=0),"",SWDATA!P1021)</f>
        <v>0</v>
      </c>
      <c r="X1036" s="267">
        <f>IF(OR(Is_Loading,LEN($A1036)=0),"",SWDATA!Q1021)</f>
        <v>0</v>
      </c>
      <c r="Y1036" s="267">
        <f>IF(OR(Is_Loading,LEN($A1036)=0),"",SWDATA!R1021)</f>
        <v>0</v>
      </c>
      <c r="Z1036" s="266" t="str">
        <f t="shared" si="3840"/>
        <v/>
      </c>
      <c r="AA1036" s="266">
        <f>IF(OR(Is_Loading,LEN($A1036)=0),"",SWDATA!T1021)</f>
        <v>0</v>
      </c>
      <c r="AB1036" s="267">
        <f>IF(OR(Is_Loading,LEN($A1036)=0),"",SWDATA!U1021)</f>
        <v>0</v>
      </c>
      <c r="AC1036" s="267">
        <f>IF(OR(Is_Loading,LEN($A1036)=0),"",SWDATA!V1021)</f>
        <v>0</v>
      </c>
      <c r="AD1036" s="266" t="str">
        <f t="shared" si="3760"/>
        <v/>
      </c>
      <c r="AE1036" s="266">
        <f>IF(OR(Is_Loading,LEN($A1036)=0),"",SWDATA!X1021)</f>
        <v>0</v>
      </c>
      <c r="AF1036" s="267">
        <f>IF(OR(Is_Loading,LEN($A1036)=0),"",SWDATA!Y1021)</f>
        <v>0</v>
      </c>
      <c r="AG1036" s="267">
        <f>IF(OR(Is_Loading,LEN($A1036)=0),"",SWDATA!Z1021)</f>
        <v>0</v>
      </c>
      <c r="AH1036" s="266" t="str">
        <f t="shared" si="3761"/>
        <v/>
      </c>
      <c r="AI1036" s="266">
        <f>IF(OR(Is_Loading,LEN($A1036)=0),"",SWDATA!AB1021)</f>
        <v>0</v>
      </c>
      <c r="AJ1036" s="267">
        <f>IF(OR(Is_Loading,LEN($A1036)=0),"",SWDATA!AC1021)</f>
        <v>0</v>
      </c>
      <c r="AK1036" s="267">
        <f>IF(OR(Is_Loading,LEN($A1036)=0),"",SWDATA!AD1021)</f>
        <v>0</v>
      </c>
      <c r="AL1036" s="266" t="str">
        <f t="shared" si="3762"/>
        <v/>
      </c>
      <c r="AM1036" s="266">
        <f>IF(OR(Is_Loading,LEN($A1036)=0),"",SWDATA!AF1021)</f>
        <v>0</v>
      </c>
      <c r="AN1036" s="267">
        <f>IF(OR(Is_Loading,LEN($A1036)=0),"",SWDATA!AG1021)</f>
        <v>0</v>
      </c>
      <c r="AO1036" s="323">
        <f>IF(OR(Is_Loading,LEN($A1036)=0),"",SWDATA!AH1021)</f>
        <v>0</v>
      </c>
      <c r="AP1036" s="320" t="str">
        <f t="shared" si="3763"/>
        <v/>
      </c>
      <c r="AQ1036" s="266">
        <f>IF(OR(Is_Loading,LEN($A1036)=0),"",SWDATA!AJ1021)</f>
        <v>0</v>
      </c>
      <c r="AR1036" s="267">
        <f>IF(OR(Is_Loading,LEN($A1036)=0),"",SWDATA!AK1021)</f>
        <v>0</v>
      </c>
      <c r="AS1036" s="267">
        <f>IF(OR(Is_Loading,LEN($A1036)=0),"",SWDATA!AL1021)</f>
        <v>0</v>
      </c>
      <c r="AT1036" s="266" t="str">
        <f t="shared" si="3764"/>
        <v/>
      </c>
      <c r="AU1036" s="266">
        <f>IF(OR(Is_Loading,LEN($A1036)=0),"",SWDATA!AN1021)</f>
        <v>0</v>
      </c>
      <c r="AV1036" s="267">
        <f>IF(OR(Is_Loading,LEN($A1036)=0),"",SWDATA!AO1021)</f>
        <v>0</v>
      </c>
      <c r="AW1036" s="267">
        <f>IF(OR(Is_Loading,LEN($A1036)=0),"",SWDATA!AP1021)</f>
        <v>0</v>
      </c>
      <c r="AX1036" s="266" t="str">
        <f t="shared" si="3765"/>
        <v/>
      </c>
      <c r="AY1036" s="266">
        <f>IF(OR(Is_Loading,LEN($A1036)=0),"",SWDATA!AR1021)</f>
        <v>0</v>
      </c>
      <c r="AZ1036" s="267">
        <f>IF(OR(Is_Loading,LEN($A1036)=0),"",SWDATA!AS1021)</f>
        <v>0</v>
      </c>
      <c r="BA1036" s="267">
        <f>IF(OR(Is_Loading,LEN($A1036)=0),"",SWDATA!AT1021)</f>
        <v>0</v>
      </c>
      <c r="BB1036" s="266" t="str">
        <f t="shared" si="3766"/>
        <v/>
      </c>
      <c r="BC1036" s="266">
        <f>IF(OR(Is_Loading,LEN($A1036)=0),"",SWDATA!AV1021)</f>
        <v>0</v>
      </c>
      <c r="BD1036" s="267">
        <f>IF(OR(Is_Loading,LEN($A1036)=0),"",SWDATA!AW1021)</f>
        <v>0</v>
      </c>
      <c r="BE1036" s="323">
        <f>IF(OR(Is_Loading,LEN($A1036)=0),"",SWDATA!AX1021)</f>
        <v>0</v>
      </c>
      <c r="BF1036" s="320" t="str">
        <f t="shared" si="3767"/>
        <v/>
      </c>
      <c r="BG1036" s="11"/>
      <c r="BH1036" s="11"/>
      <c r="BI1036" s="11"/>
      <c r="BJ1036" s="11"/>
      <c r="BK1036" s="11"/>
      <c r="BL1036" s="11"/>
      <c r="BM1036" s="11"/>
      <c r="BN1036" s="11"/>
      <c r="BO1036" s="11"/>
      <c r="BP1036" s="11"/>
      <c r="BQ1036" s="11"/>
      <c r="BR1036" s="11"/>
      <c r="BS1036" s="11"/>
      <c r="BT1036" s="11"/>
      <c r="BU1036" s="11"/>
      <c r="BV1036" s="11"/>
      <c r="BW1036" s="11"/>
      <c r="BX1036" s="11"/>
      <c r="BY1036" s="11"/>
      <c r="BZ1036" s="11"/>
      <c r="CA1036" s="11"/>
      <c r="CB1036" s="11"/>
      <c r="CC1036" s="11"/>
      <c r="CD1036" s="11"/>
      <c r="CE1036" s="11"/>
      <c r="CF1036" s="11"/>
      <c r="CG1036" s="11"/>
      <c r="CH1036" s="11"/>
      <c r="CI1036" s="11"/>
      <c r="CJ1036" s="11"/>
      <c r="CK1036" s="11"/>
      <c r="CL1036" s="11"/>
      <c r="CM1036" s="11"/>
      <c r="CN1036" s="351"/>
      <c r="CO1036" s="351"/>
      <c r="CP1036" s="351"/>
      <c r="CQ1036" s="351"/>
      <c r="CR1036" s="351"/>
      <c r="CS1036" s="351"/>
      <c r="CT1036" s="351"/>
      <c r="CU1036" s="351"/>
      <c r="CV1036" s="351"/>
      <c r="CW1036" s="351"/>
      <c r="CX1036" s="351"/>
      <c r="CY1036" s="351"/>
      <c r="CZ1036" s="351"/>
      <c r="DA1036" s="351"/>
      <c r="DB1036" s="351"/>
      <c r="DC1036" s="351"/>
      <c r="DD1036" s="351"/>
      <c r="DE1036" s="351"/>
      <c r="DF1036" s="351"/>
      <c r="DG1036" s="351"/>
      <c r="DH1036" s="351"/>
      <c r="DI1036" s="351"/>
      <c r="DJ1036" s="351"/>
      <c r="DK1036" s="351"/>
      <c r="DL1036" s="351"/>
      <c r="DM1036" s="351"/>
      <c r="DN1036" s="351"/>
      <c r="DS1036" s="372"/>
      <c r="DT1036" s="374"/>
      <c r="DU1036" s="375"/>
      <c r="DV1036" s="375"/>
      <c r="DW1036" s="375"/>
      <c r="DX1036" s="375">
        <v>1</v>
      </c>
      <c r="DY1036" s="375">
        <f t="shared" si="3808"/>
        <v>0</v>
      </c>
      <c r="DZ1036" s="375">
        <f t="shared" si="3809"/>
        <v>0</v>
      </c>
      <c r="EA1036" s="375">
        <f t="shared" si="3810"/>
        <v>1</v>
      </c>
      <c r="EB1036" s="375">
        <f t="shared" si="3811"/>
        <v>0</v>
      </c>
      <c r="EC1036" s="375">
        <f t="shared" si="3812"/>
        <v>0</v>
      </c>
      <c r="ED1036" s="375">
        <f t="shared" si="3813"/>
        <v>1</v>
      </c>
      <c r="EE1036" s="375">
        <f t="shared" si="3814"/>
        <v>0</v>
      </c>
      <c r="EF1036" s="375">
        <f t="shared" si="3815"/>
        <v>0</v>
      </c>
      <c r="EG1036" s="375">
        <f t="shared" si="3816"/>
        <v>1</v>
      </c>
      <c r="EH1036" s="375">
        <f t="shared" si="3817"/>
        <v>0</v>
      </c>
      <c r="EI1036" s="375">
        <f t="shared" si="3818"/>
        <v>0</v>
      </c>
      <c r="EJ1036" s="375">
        <f t="shared" si="3819"/>
        <v>1</v>
      </c>
      <c r="EK1036" s="375">
        <f t="shared" si="3820"/>
        <v>0</v>
      </c>
      <c r="EL1036" s="375">
        <f t="shared" si="3821"/>
        <v>0</v>
      </c>
      <c r="EM1036" s="375">
        <f t="shared" si="3822"/>
        <v>1</v>
      </c>
      <c r="EN1036" s="375">
        <f t="shared" si="3823"/>
        <v>0</v>
      </c>
      <c r="EO1036" s="375">
        <f t="shared" si="3824"/>
        <v>0</v>
      </c>
      <c r="EP1036" s="375">
        <f t="shared" si="3825"/>
        <v>1</v>
      </c>
      <c r="EQ1036" s="375">
        <f t="shared" si="3826"/>
        <v>0</v>
      </c>
      <c r="ER1036" s="375">
        <f t="shared" si="3827"/>
        <v>0</v>
      </c>
      <c r="ES1036" s="375">
        <f t="shared" si="3828"/>
        <v>1</v>
      </c>
      <c r="ET1036" s="375">
        <f t="shared" si="3829"/>
        <v>0</v>
      </c>
      <c r="EU1036" s="375">
        <f t="shared" si="3830"/>
        <v>0</v>
      </c>
      <c r="EV1036" s="375">
        <f t="shared" si="3831"/>
        <v>1</v>
      </c>
      <c r="EW1036" s="375">
        <f t="shared" si="3832"/>
        <v>0</v>
      </c>
      <c r="EX1036" s="375">
        <f t="shared" si="3833"/>
        <v>0</v>
      </c>
      <c r="EY1036" s="375">
        <f t="shared" si="3834"/>
        <v>1</v>
      </c>
      <c r="EZ1036" s="375">
        <f t="shared" si="3835"/>
        <v>0</v>
      </c>
      <c r="FA1036" s="375">
        <f t="shared" si="3836"/>
        <v>0</v>
      </c>
      <c r="FB1036" s="375">
        <f t="shared" si="3837"/>
        <v>1</v>
      </c>
      <c r="FC1036" s="375">
        <f t="shared" si="3838"/>
        <v>0</v>
      </c>
      <c r="FD1036" s="375">
        <f t="shared" si="3839"/>
        <v>0</v>
      </c>
      <c r="FE1036" s="376"/>
      <c r="FF1036" s="372"/>
      <c r="FG1036" s="372"/>
      <c r="FH1036" s="372"/>
      <c r="FI1036" s="372"/>
      <c r="FJ1036" s="372"/>
      <c r="FK1036" s="372"/>
      <c r="FL1036" s="372"/>
      <c r="FM1036" s="372"/>
      <c r="FN1036" s="372"/>
      <c r="FO1036" s="372"/>
      <c r="FP1036" s="372"/>
      <c r="FQ1036" s="372"/>
      <c r="FR1036" s="372"/>
      <c r="FS1036" s="372"/>
      <c r="FT1036" s="372"/>
      <c r="FU1036" s="372"/>
      <c r="FV1036" s="372"/>
      <c r="FW1036" s="372"/>
      <c r="FX1036" s="372"/>
      <c r="FY1036" s="372"/>
      <c r="FZ1036" s="372"/>
      <c r="GA1036" s="372"/>
      <c r="GB1036" s="372"/>
      <c r="GC1036" s="372"/>
      <c r="GD1036" s="372"/>
      <c r="GE1036" s="372"/>
      <c r="GF1036" s="372"/>
      <c r="GG1036" s="372"/>
      <c r="GH1036" s="372"/>
      <c r="GI1036" s="372"/>
      <c r="GJ1036" s="372"/>
      <c r="GK1036" s="372"/>
      <c r="GL1036" s="372"/>
      <c r="GM1036" s="372"/>
      <c r="GN1036" s="372"/>
      <c r="GO1036" s="372"/>
      <c r="GP1036" s="372"/>
      <c r="GQ1036" s="372"/>
      <c r="GR1036" s="372"/>
      <c r="GS1036" s="372"/>
      <c r="GT1036" s="372"/>
      <c r="GU1036" s="372"/>
      <c r="GV1036" s="372"/>
      <c r="GW1036" s="372"/>
      <c r="GX1036" s="372"/>
      <c r="GY1036" s="372"/>
      <c r="GZ1036" s="372"/>
      <c r="HA1036" s="372"/>
      <c r="HB1036" s="372"/>
      <c r="HC1036" s="372"/>
    </row>
    <row r="1037" spans="1:211" s="373" customFormat="1" ht="15" customHeight="1" x14ac:dyDescent="0.2">
      <c r="A1037" s="366">
        <f>SWDATA!O1022</f>
        <v>0</v>
      </c>
      <c r="B1037" s="366">
        <f>SWDATA!M1022</f>
        <v>0</v>
      </c>
      <c r="C1037" s="351">
        <f>IF(AND(SWDATA!M1022=1,SWDATA!Q1022="promotions"),SWDATA!P1022,0)</f>
        <v>0</v>
      </c>
      <c r="D1037" s="367">
        <f>ROW(SWDATA!M1022)</f>
        <v>1022</v>
      </c>
      <c r="E1037" s="368">
        <f t="shared" si="3769"/>
        <v>0</v>
      </c>
      <c r="F1037" s="369">
        <f t="shared" si="3755"/>
        <v>1</v>
      </c>
      <c r="G1037" s="366" t="str">
        <f t="shared" si="3756"/>
        <v/>
      </c>
      <c r="H1037" s="370"/>
      <c r="J1037" s="238">
        <f t="shared" si="3757"/>
        <v>0</v>
      </c>
      <c r="K1037" s="239" t="str">
        <f t="shared" si="3758"/>
        <v/>
      </c>
      <c r="L1037" s="342"/>
      <c r="M1037" s="345"/>
      <c r="N1037" s="340" t="str">
        <f>IF(LEN(SWDATA!F1022)=0,"",N1036)</f>
        <v/>
      </c>
      <c r="O1037" s="296" t="str">
        <f>IF(LEN(SWDATA!G1022)=0,"",O1036)</f>
        <v/>
      </c>
      <c r="P1037" s="297" t="str">
        <f>IF(LEN(SWDATA!C1022)=0,"",SWDATA!C1022)</f>
        <v/>
      </c>
      <c r="Q1037" s="312" t="str">
        <f t="shared" si="3759"/>
        <v/>
      </c>
      <c r="R1037" s="223" t="s">
        <v>261</v>
      </c>
      <c r="S1037" s="224"/>
      <c r="T1037" s="224"/>
      <c r="U1037" s="264" t="s">
        <v>628</v>
      </c>
      <c r="V1037" s="205" t="s">
        <v>221</v>
      </c>
      <c r="W1037" s="266">
        <f>IF(OR(Is_Loading,LEN($A1037)=0),"",SWDATA!P1022)</f>
        <v>0</v>
      </c>
      <c r="X1037" s="267">
        <f>IF(OR(Is_Loading,LEN($A1037)=0),"",SWDATA!Q1022)</f>
        <v>0</v>
      </c>
      <c r="Y1037" s="267">
        <f>IF(OR(Is_Loading,LEN($A1037)=0),"",SWDATA!R1022)</f>
        <v>0</v>
      </c>
      <c r="Z1037" s="266" t="str">
        <f t="shared" si="3840"/>
        <v/>
      </c>
      <c r="AA1037" s="266">
        <f>IF(OR(Is_Loading,LEN($A1037)=0),"",SWDATA!T1022)</f>
        <v>0</v>
      </c>
      <c r="AB1037" s="267">
        <f>IF(OR(Is_Loading,LEN($A1037)=0),"",SWDATA!U1022)</f>
        <v>0</v>
      </c>
      <c r="AC1037" s="267">
        <f>IF(OR(Is_Loading,LEN($A1037)=0),"",SWDATA!V1022)</f>
        <v>0</v>
      </c>
      <c r="AD1037" s="266" t="str">
        <f t="shared" si="3760"/>
        <v/>
      </c>
      <c r="AE1037" s="266">
        <f>IF(OR(Is_Loading,LEN($A1037)=0),"",SWDATA!X1022)</f>
        <v>0</v>
      </c>
      <c r="AF1037" s="267">
        <f>IF(OR(Is_Loading,LEN($A1037)=0),"",SWDATA!Y1022)</f>
        <v>0</v>
      </c>
      <c r="AG1037" s="267">
        <f>IF(OR(Is_Loading,LEN($A1037)=0),"",SWDATA!Z1022)</f>
        <v>0</v>
      </c>
      <c r="AH1037" s="266" t="str">
        <f t="shared" si="3761"/>
        <v/>
      </c>
      <c r="AI1037" s="266">
        <f>IF(OR(Is_Loading,LEN($A1037)=0),"",SWDATA!AB1022)</f>
        <v>0</v>
      </c>
      <c r="AJ1037" s="267">
        <f>IF(OR(Is_Loading,LEN($A1037)=0),"",SWDATA!AC1022)</f>
        <v>0</v>
      </c>
      <c r="AK1037" s="267">
        <f>IF(OR(Is_Loading,LEN($A1037)=0),"",SWDATA!AD1022)</f>
        <v>0</v>
      </c>
      <c r="AL1037" s="266" t="str">
        <f t="shared" si="3762"/>
        <v/>
      </c>
      <c r="AM1037" s="266">
        <f>IF(OR(Is_Loading,LEN($A1037)=0),"",SWDATA!AF1022)</f>
        <v>0</v>
      </c>
      <c r="AN1037" s="267">
        <f>IF(OR(Is_Loading,LEN($A1037)=0),"",SWDATA!AG1022)</f>
        <v>0</v>
      </c>
      <c r="AO1037" s="323">
        <f>IF(OR(Is_Loading,LEN($A1037)=0),"",SWDATA!AH1022)</f>
        <v>0</v>
      </c>
      <c r="AP1037" s="320" t="str">
        <f t="shared" si="3763"/>
        <v/>
      </c>
      <c r="AQ1037" s="266">
        <f>IF(OR(Is_Loading,LEN($A1037)=0),"",SWDATA!AJ1022)</f>
        <v>0</v>
      </c>
      <c r="AR1037" s="267">
        <f>IF(OR(Is_Loading,LEN($A1037)=0),"",SWDATA!AK1022)</f>
        <v>0</v>
      </c>
      <c r="AS1037" s="267">
        <f>IF(OR(Is_Loading,LEN($A1037)=0),"",SWDATA!AL1022)</f>
        <v>0</v>
      </c>
      <c r="AT1037" s="266" t="str">
        <f t="shared" si="3764"/>
        <v/>
      </c>
      <c r="AU1037" s="266">
        <f>IF(OR(Is_Loading,LEN($A1037)=0),"",SWDATA!AN1022)</f>
        <v>0</v>
      </c>
      <c r="AV1037" s="267">
        <f>IF(OR(Is_Loading,LEN($A1037)=0),"",SWDATA!AO1022)</f>
        <v>0</v>
      </c>
      <c r="AW1037" s="267">
        <f>IF(OR(Is_Loading,LEN($A1037)=0),"",SWDATA!AP1022)</f>
        <v>0</v>
      </c>
      <c r="AX1037" s="266" t="str">
        <f t="shared" si="3765"/>
        <v/>
      </c>
      <c r="AY1037" s="266">
        <f>IF(OR(Is_Loading,LEN($A1037)=0),"",SWDATA!AR1022)</f>
        <v>0</v>
      </c>
      <c r="AZ1037" s="267">
        <f>IF(OR(Is_Loading,LEN($A1037)=0),"",SWDATA!AS1022)</f>
        <v>0</v>
      </c>
      <c r="BA1037" s="267">
        <f>IF(OR(Is_Loading,LEN($A1037)=0),"",SWDATA!AT1022)</f>
        <v>0</v>
      </c>
      <c r="BB1037" s="266" t="str">
        <f t="shared" si="3766"/>
        <v/>
      </c>
      <c r="BC1037" s="266">
        <f>IF(OR(Is_Loading,LEN($A1037)=0),"",SWDATA!AV1022)</f>
        <v>0</v>
      </c>
      <c r="BD1037" s="267">
        <f>IF(OR(Is_Loading,LEN($A1037)=0),"",SWDATA!AW1022)</f>
        <v>0</v>
      </c>
      <c r="BE1037" s="323">
        <f>IF(OR(Is_Loading,LEN($A1037)=0),"",SWDATA!AX1022)</f>
        <v>0</v>
      </c>
      <c r="BF1037" s="320" t="str">
        <f t="shared" si="3767"/>
        <v/>
      </c>
      <c r="BG1037" s="11"/>
      <c r="BH1037" s="11"/>
      <c r="BI1037" s="11"/>
      <c r="BJ1037" s="11"/>
      <c r="BK1037" s="11"/>
      <c r="BL1037" s="11"/>
      <c r="BM1037" s="11"/>
      <c r="BN1037" s="11"/>
      <c r="BO1037" s="11"/>
      <c r="BP1037" s="11"/>
      <c r="BQ1037" s="11"/>
      <c r="BR1037" s="11"/>
      <c r="BS1037" s="11"/>
      <c r="BT1037" s="11"/>
      <c r="BU1037" s="11"/>
      <c r="BV1037" s="11"/>
      <c r="BW1037" s="11"/>
      <c r="BX1037" s="11"/>
      <c r="BY1037" s="11"/>
      <c r="BZ1037" s="11"/>
      <c r="CA1037" s="11"/>
      <c r="CB1037" s="11"/>
      <c r="CC1037" s="11"/>
      <c r="CD1037" s="11"/>
      <c r="CE1037" s="11"/>
      <c r="CF1037" s="11"/>
      <c r="CG1037" s="11"/>
      <c r="CH1037" s="11"/>
      <c r="CI1037" s="11"/>
      <c r="CJ1037" s="11"/>
      <c r="CK1037" s="11"/>
      <c r="CL1037" s="11"/>
      <c r="CM1037" s="11"/>
      <c r="CN1037" s="351"/>
      <c r="CO1037" s="351"/>
      <c r="CP1037" s="351"/>
      <c r="CQ1037" s="351"/>
      <c r="CR1037" s="351"/>
      <c r="CS1037" s="351"/>
      <c r="CT1037" s="351"/>
      <c r="CU1037" s="351"/>
      <c r="CV1037" s="351"/>
      <c r="CW1037" s="351"/>
      <c r="CX1037" s="351"/>
      <c r="CY1037" s="351"/>
      <c r="CZ1037" s="351"/>
      <c r="DA1037" s="351"/>
      <c r="DB1037" s="351"/>
      <c r="DC1037" s="351"/>
      <c r="DD1037" s="351"/>
      <c r="DE1037" s="351"/>
      <c r="DF1037" s="351"/>
      <c r="DG1037" s="351"/>
      <c r="DH1037" s="351"/>
      <c r="DI1037" s="351"/>
      <c r="DJ1037" s="351"/>
      <c r="DK1037" s="351"/>
      <c r="DL1037" s="351"/>
      <c r="DM1037" s="351"/>
      <c r="DN1037" s="351"/>
      <c r="DS1037" s="372"/>
      <c r="DT1037" s="374"/>
      <c r="DU1037" s="375"/>
      <c r="DV1037" s="375"/>
      <c r="DW1037" s="375"/>
      <c r="DX1037" s="375">
        <v>1</v>
      </c>
      <c r="DY1037" s="375">
        <f t="shared" si="3808"/>
        <v>0</v>
      </c>
      <c r="DZ1037" s="375">
        <f t="shared" si="3809"/>
        <v>0</v>
      </c>
      <c r="EA1037" s="375">
        <f t="shared" si="3810"/>
        <v>1</v>
      </c>
      <c r="EB1037" s="375">
        <f t="shared" si="3811"/>
        <v>0</v>
      </c>
      <c r="EC1037" s="375">
        <f t="shared" si="3812"/>
        <v>0</v>
      </c>
      <c r="ED1037" s="375">
        <f t="shared" si="3813"/>
        <v>1</v>
      </c>
      <c r="EE1037" s="375">
        <f t="shared" si="3814"/>
        <v>0</v>
      </c>
      <c r="EF1037" s="375">
        <f t="shared" si="3815"/>
        <v>0</v>
      </c>
      <c r="EG1037" s="375">
        <f t="shared" si="3816"/>
        <v>1</v>
      </c>
      <c r="EH1037" s="375">
        <f t="shared" si="3817"/>
        <v>0</v>
      </c>
      <c r="EI1037" s="375">
        <f t="shared" si="3818"/>
        <v>0</v>
      </c>
      <c r="EJ1037" s="375">
        <f t="shared" si="3819"/>
        <v>1</v>
      </c>
      <c r="EK1037" s="375">
        <f t="shared" si="3820"/>
        <v>0</v>
      </c>
      <c r="EL1037" s="375">
        <f t="shared" si="3821"/>
        <v>0</v>
      </c>
      <c r="EM1037" s="375">
        <f t="shared" si="3822"/>
        <v>1</v>
      </c>
      <c r="EN1037" s="375">
        <f t="shared" si="3823"/>
        <v>0</v>
      </c>
      <c r="EO1037" s="375">
        <f t="shared" si="3824"/>
        <v>0</v>
      </c>
      <c r="EP1037" s="375">
        <f t="shared" si="3825"/>
        <v>1</v>
      </c>
      <c r="EQ1037" s="375">
        <f t="shared" si="3826"/>
        <v>0</v>
      </c>
      <c r="ER1037" s="375">
        <f t="shared" si="3827"/>
        <v>0</v>
      </c>
      <c r="ES1037" s="375">
        <f t="shared" si="3828"/>
        <v>1</v>
      </c>
      <c r="ET1037" s="375">
        <f t="shared" si="3829"/>
        <v>0</v>
      </c>
      <c r="EU1037" s="375">
        <f t="shared" si="3830"/>
        <v>0</v>
      </c>
      <c r="EV1037" s="375">
        <f t="shared" si="3831"/>
        <v>1</v>
      </c>
      <c r="EW1037" s="375">
        <f t="shared" si="3832"/>
        <v>0</v>
      </c>
      <c r="EX1037" s="375">
        <f t="shared" si="3833"/>
        <v>0</v>
      </c>
      <c r="EY1037" s="375">
        <f t="shared" si="3834"/>
        <v>1</v>
      </c>
      <c r="EZ1037" s="375">
        <f t="shared" si="3835"/>
        <v>0</v>
      </c>
      <c r="FA1037" s="375">
        <f t="shared" si="3836"/>
        <v>0</v>
      </c>
      <c r="FB1037" s="375">
        <f t="shared" si="3837"/>
        <v>1</v>
      </c>
      <c r="FC1037" s="375">
        <f t="shared" si="3838"/>
        <v>0</v>
      </c>
      <c r="FD1037" s="375">
        <f t="shared" si="3839"/>
        <v>0</v>
      </c>
      <c r="FE1037" s="376"/>
      <c r="FF1037" s="372"/>
      <c r="FG1037" s="372"/>
      <c r="FH1037" s="372"/>
      <c r="FI1037" s="372"/>
      <c r="FJ1037" s="372"/>
      <c r="FK1037" s="372"/>
      <c r="FL1037" s="372"/>
      <c r="FM1037" s="372"/>
      <c r="FN1037" s="372"/>
      <c r="FO1037" s="372"/>
      <c r="FP1037" s="372"/>
      <c r="FQ1037" s="372"/>
      <c r="FR1037" s="372"/>
      <c r="FS1037" s="372"/>
      <c r="FT1037" s="372"/>
      <c r="FU1037" s="372"/>
      <c r="FV1037" s="372"/>
      <c r="FW1037" s="372"/>
      <c r="FX1037" s="372"/>
      <c r="FY1037" s="372"/>
      <c r="FZ1037" s="372"/>
      <c r="GA1037" s="372"/>
      <c r="GB1037" s="372"/>
      <c r="GC1037" s="372"/>
      <c r="GD1037" s="372"/>
      <c r="GE1037" s="372"/>
      <c r="GF1037" s="372"/>
      <c r="GG1037" s="372"/>
      <c r="GH1037" s="372"/>
      <c r="GI1037" s="372"/>
      <c r="GJ1037" s="372"/>
      <c r="GK1037" s="372"/>
      <c r="GL1037" s="372"/>
      <c r="GM1037" s="372"/>
      <c r="GN1037" s="372"/>
      <c r="GO1037" s="372"/>
      <c r="GP1037" s="372"/>
      <c r="GQ1037" s="372"/>
      <c r="GR1037" s="372"/>
      <c r="GS1037" s="372"/>
      <c r="GT1037" s="372"/>
      <c r="GU1037" s="372"/>
      <c r="GV1037" s="372"/>
      <c r="GW1037" s="372"/>
      <c r="GX1037" s="372"/>
      <c r="GY1037" s="372"/>
      <c r="GZ1037" s="372"/>
      <c r="HA1037" s="372"/>
      <c r="HB1037" s="372"/>
      <c r="HC1037" s="372"/>
    </row>
    <row r="1038" spans="1:211" s="373" customFormat="1" ht="15" customHeight="1" x14ac:dyDescent="0.2">
      <c r="A1038" s="366">
        <f>SWDATA!O1023</f>
        <v>0</v>
      </c>
      <c r="B1038" s="366">
        <f>SWDATA!M1023</f>
        <v>0</v>
      </c>
      <c r="C1038" s="351">
        <f>IF(AND(SWDATA!M1023=1,SWDATA!Q1023="promotions"),SWDATA!P1023,0)</f>
        <v>0</v>
      </c>
      <c r="D1038" s="367">
        <f>ROW(SWDATA!M1023)</f>
        <v>1023</v>
      </c>
      <c r="E1038" s="368">
        <f t="shared" si="3769"/>
        <v>0</v>
      </c>
      <c r="F1038" s="369">
        <f t="shared" si="3755"/>
        <v>1</v>
      </c>
      <c r="G1038" s="366" t="str">
        <f t="shared" si="3756"/>
        <v/>
      </c>
      <c r="H1038" s="370"/>
      <c r="J1038" s="238">
        <f t="shared" si="3757"/>
        <v>0</v>
      </c>
      <c r="K1038" s="239" t="str">
        <f t="shared" si="3758"/>
        <v/>
      </c>
      <c r="L1038" s="342"/>
      <c r="M1038" s="345"/>
      <c r="N1038" s="340" t="str">
        <f>IF(LEN(SWDATA!F1023)=0,"",N1037)</f>
        <v/>
      </c>
      <c r="O1038" s="296" t="str">
        <f>IF(LEN(SWDATA!G1023)=0,"",O1037)</f>
        <v/>
      </c>
      <c r="P1038" s="297" t="str">
        <f>IF(LEN(SWDATA!C1023)=0,"",SWDATA!C1023)</f>
        <v/>
      </c>
      <c r="Q1038" s="312" t="str">
        <f t="shared" si="3759"/>
        <v/>
      </c>
      <c r="R1038" s="223" t="s">
        <v>261</v>
      </c>
      <c r="S1038" s="224"/>
      <c r="T1038" s="224"/>
      <c r="U1038" s="264" t="s">
        <v>596</v>
      </c>
      <c r="V1038" s="205" t="s">
        <v>221</v>
      </c>
      <c r="W1038" s="266">
        <f>IF(OR(Is_Loading,LEN($A1038)=0),"",SWDATA!P1023)</f>
        <v>0</v>
      </c>
      <c r="X1038" s="267">
        <f>IF(OR(Is_Loading,LEN($A1038)=0),"",SWDATA!Q1023)</f>
        <v>0</v>
      </c>
      <c r="Y1038" s="267">
        <f>IF(OR(Is_Loading,LEN($A1038)=0),"",SWDATA!R1023)</f>
        <v>0</v>
      </c>
      <c r="Z1038" s="266" t="str">
        <f t="shared" si="3840"/>
        <v/>
      </c>
      <c r="AA1038" s="266">
        <f>IF(OR(Is_Loading,LEN($A1038)=0),"",SWDATA!T1023)</f>
        <v>0</v>
      </c>
      <c r="AB1038" s="267">
        <f>IF(OR(Is_Loading,LEN($A1038)=0),"",SWDATA!U1023)</f>
        <v>0</v>
      </c>
      <c r="AC1038" s="267">
        <f>IF(OR(Is_Loading,LEN($A1038)=0),"",SWDATA!V1023)</f>
        <v>0</v>
      </c>
      <c r="AD1038" s="266" t="str">
        <f t="shared" si="3760"/>
        <v/>
      </c>
      <c r="AE1038" s="266">
        <f>IF(OR(Is_Loading,LEN($A1038)=0),"",SWDATA!X1023)</f>
        <v>0</v>
      </c>
      <c r="AF1038" s="267">
        <f>IF(OR(Is_Loading,LEN($A1038)=0),"",SWDATA!Y1023)</f>
        <v>0</v>
      </c>
      <c r="AG1038" s="267">
        <f>IF(OR(Is_Loading,LEN($A1038)=0),"",SWDATA!Z1023)</f>
        <v>0</v>
      </c>
      <c r="AH1038" s="266" t="str">
        <f t="shared" si="3761"/>
        <v/>
      </c>
      <c r="AI1038" s="266">
        <f>IF(OR(Is_Loading,LEN($A1038)=0),"",SWDATA!AB1023)</f>
        <v>0</v>
      </c>
      <c r="AJ1038" s="267">
        <f>IF(OR(Is_Loading,LEN($A1038)=0),"",SWDATA!AC1023)</f>
        <v>0</v>
      </c>
      <c r="AK1038" s="267">
        <f>IF(OR(Is_Loading,LEN($A1038)=0),"",SWDATA!AD1023)</f>
        <v>0</v>
      </c>
      <c r="AL1038" s="266" t="str">
        <f t="shared" si="3762"/>
        <v/>
      </c>
      <c r="AM1038" s="266">
        <f>IF(OR(Is_Loading,LEN($A1038)=0),"",SWDATA!AF1023)</f>
        <v>0</v>
      </c>
      <c r="AN1038" s="267">
        <f>IF(OR(Is_Loading,LEN($A1038)=0),"",SWDATA!AG1023)</f>
        <v>0</v>
      </c>
      <c r="AO1038" s="323">
        <f>IF(OR(Is_Loading,LEN($A1038)=0),"",SWDATA!AH1023)</f>
        <v>0</v>
      </c>
      <c r="AP1038" s="320" t="str">
        <f t="shared" si="3763"/>
        <v/>
      </c>
      <c r="AQ1038" s="266">
        <f>IF(OR(Is_Loading,LEN($A1038)=0),"",SWDATA!AJ1023)</f>
        <v>0</v>
      </c>
      <c r="AR1038" s="267">
        <f>IF(OR(Is_Loading,LEN($A1038)=0),"",SWDATA!AK1023)</f>
        <v>0</v>
      </c>
      <c r="AS1038" s="267">
        <f>IF(OR(Is_Loading,LEN($A1038)=0),"",SWDATA!AL1023)</f>
        <v>0</v>
      </c>
      <c r="AT1038" s="266" t="str">
        <f t="shared" si="3764"/>
        <v/>
      </c>
      <c r="AU1038" s="266">
        <f>IF(OR(Is_Loading,LEN($A1038)=0),"",SWDATA!AN1023)</f>
        <v>0</v>
      </c>
      <c r="AV1038" s="267">
        <f>IF(OR(Is_Loading,LEN($A1038)=0),"",SWDATA!AO1023)</f>
        <v>0</v>
      </c>
      <c r="AW1038" s="267">
        <f>IF(OR(Is_Loading,LEN($A1038)=0),"",SWDATA!AP1023)</f>
        <v>0</v>
      </c>
      <c r="AX1038" s="266" t="str">
        <f t="shared" si="3765"/>
        <v/>
      </c>
      <c r="AY1038" s="266">
        <f>IF(OR(Is_Loading,LEN($A1038)=0),"",SWDATA!AR1023)</f>
        <v>0</v>
      </c>
      <c r="AZ1038" s="267">
        <f>IF(OR(Is_Loading,LEN($A1038)=0),"",SWDATA!AS1023)</f>
        <v>0</v>
      </c>
      <c r="BA1038" s="267">
        <f>IF(OR(Is_Loading,LEN($A1038)=0),"",SWDATA!AT1023)</f>
        <v>0</v>
      </c>
      <c r="BB1038" s="266" t="str">
        <f t="shared" si="3766"/>
        <v/>
      </c>
      <c r="BC1038" s="266">
        <f>IF(OR(Is_Loading,LEN($A1038)=0),"",SWDATA!AV1023)</f>
        <v>0</v>
      </c>
      <c r="BD1038" s="267">
        <f>IF(OR(Is_Loading,LEN($A1038)=0),"",SWDATA!AW1023)</f>
        <v>0</v>
      </c>
      <c r="BE1038" s="323">
        <f>IF(OR(Is_Loading,LEN($A1038)=0),"",SWDATA!AX1023)</f>
        <v>0</v>
      </c>
      <c r="BF1038" s="320" t="str">
        <f t="shared" si="3767"/>
        <v/>
      </c>
      <c r="BG1038" s="11"/>
      <c r="BH1038" s="11"/>
      <c r="BI1038" s="11"/>
      <c r="BJ1038" s="11"/>
      <c r="BK1038" s="11"/>
      <c r="BL1038" s="11"/>
      <c r="BM1038" s="11"/>
      <c r="BN1038" s="11"/>
      <c r="BO1038" s="11"/>
      <c r="BP1038" s="11"/>
      <c r="BQ1038" s="11"/>
      <c r="BR1038" s="11"/>
      <c r="BS1038" s="11"/>
      <c r="BT1038" s="11"/>
      <c r="BU1038" s="11"/>
      <c r="BV1038" s="11"/>
      <c r="BW1038" s="11"/>
      <c r="BX1038" s="11"/>
      <c r="BY1038" s="11"/>
      <c r="BZ1038" s="11"/>
      <c r="CA1038" s="11"/>
      <c r="CB1038" s="11"/>
      <c r="CC1038" s="11"/>
      <c r="CD1038" s="11"/>
      <c r="CE1038" s="11"/>
      <c r="CF1038" s="11"/>
      <c r="CG1038" s="11"/>
      <c r="CH1038" s="11"/>
      <c r="CI1038" s="11"/>
      <c r="CJ1038" s="11"/>
      <c r="CK1038" s="11"/>
      <c r="CL1038" s="11"/>
      <c r="CM1038" s="11"/>
      <c r="CN1038" s="351"/>
      <c r="CO1038" s="351"/>
      <c r="CP1038" s="351"/>
      <c r="CQ1038" s="351"/>
      <c r="CR1038" s="351"/>
      <c r="CS1038" s="351"/>
      <c r="CT1038" s="351"/>
      <c r="CU1038" s="351"/>
      <c r="CV1038" s="351"/>
      <c r="CW1038" s="351"/>
      <c r="CX1038" s="351"/>
      <c r="CY1038" s="351"/>
      <c r="CZ1038" s="351"/>
      <c r="DA1038" s="351"/>
      <c r="DB1038" s="351"/>
      <c r="DC1038" s="351"/>
      <c r="DD1038" s="351"/>
      <c r="DE1038" s="351"/>
      <c r="DF1038" s="351"/>
      <c r="DG1038" s="351"/>
      <c r="DH1038" s="351"/>
      <c r="DI1038" s="351"/>
      <c r="DJ1038" s="351"/>
      <c r="DK1038" s="351"/>
      <c r="DL1038" s="351"/>
      <c r="DM1038" s="351"/>
      <c r="DN1038" s="351"/>
      <c r="DS1038" s="372"/>
      <c r="DT1038" s="374"/>
      <c r="DU1038" s="375"/>
      <c r="DV1038" s="375"/>
      <c r="DW1038" s="375"/>
      <c r="DX1038" s="375">
        <v>1</v>
      </c>
      <c r="DY1038" s="375">
        <f t="shared" si="3808"/>
        <v>0</v>
      </c>
      <c r="DZ1038" s="375">
        <f t="shared" si="3809"/>
        <v>0</v>
      </c>
      <c r="EA1038" s="375">
        <f t="shared" si="3810"/>
        <v>1</v>
      </c>
      <c r="EB1038" s="375">
        <f t="shared" si="3811"/>
        <v>0</v>
      </c>
      <c r="EC1038" s="375">
        <f t="shared" si="3812"/>
        <v>0</v>
      </c>
      <c r="ED1038" s="375">
        <f t="shared" si="3813"/>
        <v>1</v>
      </c>
      <c r="EE1038" s="375">
        <f t="shared" si="3814"/>
        <v>0</v>
      </c>
      <c r="EF1038" s="375">
        <f t="shared" si="3815"/>
        <v>0</v>
      </c>
      <c r="EG1038" s="375">
        <f t="shared" si="3816"/>
        <v>1</v>
      </c>
      <c r="EH1038" s="375">
        <f t="shared" si="3817"/>
        <v>0</v>
      </c>
      <c r="EI1038" s="375">
        <f t="shared" si="3818"/>
        <v>0</v>
      </c>
      <c r="EJ1038" s="375">
        <f t="shared" si="3819"/>
        <v>1</v>
      </c>
      <c r="EK1038" s="375">
        <f t="shared" si="3820"/>
        <v>0</v>
      </c>
      <c r="EL1038" s="375">
        <f t="shared" si="3821"/>
        <v>0</v>
      </c>
      <c r="EM1038" s="375">
        <f t="shared" si="3822"/>
        <v>1</v>
      </c>
      <c r="EN1038" s="375">
        <f t="shared" si="3823"/>
        <v>0</v>
      </c>
      <c r="EO1038" s="375">
        <f t="shared" si="3824"/>
        <v>0</v>
      </c>
      <c r="EP1038" s="375">
        <f t="shared" si="3825"/>
        <v>1</v>
      </c>
      <c r="EQ1038" s="375">
        <f t="shared" si="3826"/>
        <v>0</v>
      </c>
      <c r="ER1038" s="375">
        <f t="shared" si="3827"/>
        <v>0</v>
      </c>
      <c r="ES1038" s="375">
        <f t="shared" si="3828"/>
        <v>1</v>
      </c>
      <c r="ET1038" s="375">
        <f t="shared" si="3829"/>
        <v>0</v>
      </c>
      <c r="EU1038" s="375">
        <f t="shared" si="3830"/>
        <v>0</v>
      </c>
      <c r="EV1038" s="375">
        <f t="shared" si="3831"/>
        <v>1</v>
      </c>
      <c r="EW1038" s="375">
        <f t="shared" si="3832"/>
        <v>0</v>
      </c>
      <c r="EX1038" s="375">
        <f t="shared" si="3833"/>
        <v>0</v>
      </c>
      <c r="EY1038" s="375">
        <f t="shared" si="3834"/>
        <v>1</v>
      </c>
      <c r="EZ1038" s="375">
        <f t="shared" si="3835"/>
        <v>0</v>
      </c>
      <c r="FA1038" s="375">
        <f t="shared" si="3836"/>
        <v>0</v>
      </c>
      <c r="FB1038" s="375">
        <f t="shared" si="3837"/>
        <v>1</v>
      </c>
      <c r="FC1038" s="375">
        <f t="shared" si="3838"/>
        <v>0</v>
      </c>
      <c r="FD1038" s="375">
        <f t="shared" si="3839"/>
        <v>0</v>
      </c>
      <c r="FE1038" s="376"/>
      <c r="FF1038" s="372"/>
      <c r="FG1038" s="372"/>
      <c r="FH1038" s="372"/>
      <c r="FI1038" s="372"/>
      <c r="FJ1038" s="372"/>
      <c r="FK1038" s="372"/>
      <c r="FL1038" s="372"/>
      <c r="FM1038" s="372"/>
      <c r="FN1038" s="372"/>
      <c r="FO1038" s="372"/>
      <c r="FP1038" s="372"/>
      <c r="FQ1038" s="372"/>
      <c r="FR1038" s="372"/>
      <c r="FS1038" s="372"/>
      <c r="FT1038" s="372"/>
      <c r="FU1038" s="372"/>
      <c r="FV1038" s="372"/>
      <c r="FW1038" s="372"/>
      <c r="FX1038" s="372"/>
      <c r="FY1038" s="372"/>
      <c r="FZ1038" s="372"/>
      <c r="GA1038" s="372"/>
      <c r="GB1038" s="372"/>
      <c r="GC1038" s="372"/>
      <c r="GD1038" s="372"/>
      <c r="GE1038" s="372"/>
      <c r="GF1038" s="372"/>
      <c r="GG1038" s="372"/>
      <c r="GH1038" s="372"/>
      <c r="GI1038" s="372"/>
      <c r="GJ1038" s="372"/>
      <c r="GK1038" s="372"/>
      <c r="GL1038" s="372"/>
      <c r="GM1038" s="372"/>
      <c r="GN1038" s="372"/>
      <c r="GO1038" s="372"/>
      <c r="GP1038" s="372"/>
      <c r="GQ1038" s="372"/>
      <c r="GR1038" s="372"/>
      <c r="GS1038" s="372"/>
      <c r="GT1038" s="372"/>
      <c r="GU1038" s="372"/>
      <c r="GV1038" s="372"/>
      <c r="GW1038" s="372"/>
      <c r="GX1038" s="372"/>
      <c r="GY1038" s="372"/>
      <c r="GZ1038" s="372"/>
      <c r="HA1038" s="372"/>
      <c r="HB1038" s="372"/>
      <c r="HC1038" s="372"/>
    </row>
    <row r="1039" spans="1:211" s="373" customFormat="1" ht="15" customHeight="1" x14ac:dyDescent="0.2">
      <c r="A1039" s="366">
        <f>SWDATA!O1024</f>
        <v>0</v>
      </c>
      <c r="B1039" s="366">
        <f>SWDATA!M1024</f>
        <v>0</v>
      </c>
      <c r="C1039" s="351">
        <f>IF(AND(SWDATA!M1024=1,SWDATA!Q1024="promotions"),SWDATA!P1024,0)</f>
        <v>0</v>
      </c>
      <c r="D1039" s="367">
        <f>ROW(SWDATA!M1024)</f>
        <v>1024</v>
      </c>
      <c r="E1039" s="368">
        <f ca="1">IF(AND(B1039=1,UPPER(HLOOKUP(D1039+14,'Metrics &amp; Attributes View'!$13:$31,19,0))&lt;&gt;"SBOM"),1,0)</f>
        <v>0</v>
      </c>
      <c r="F1039" s="369">
        <f t="shared" si="3755"/>
        <v>1</v>
      </c>
      <c r="G1039" s="366" t="str">
        <f t="shared" si="3756"/>
        <v/>
      </c>
      <c r="H1039" s="370"/>
      <c r="J1039" s="238">
        <f t="shared" si="3757"/>
        <v>0</v>
      </c>
      <c r="K1039" s="239" t="str">
        <f t="shared" si="3758"/>
        <v/>
      </c>
      <c r="L1039" s="342"/>
      <c r="M1039" s="345"/>
      <c r="N1039" s="340" t="str">
        <f>IF(LEN(SWDATA!F1024)=0,"",N1038)</f>
        <v/>
      </c>
      <c r="O1039" s="296" t="str">
        <f>IF(LEN(SWDATA!G1024)=0,"",O1038)</f>
        <v/>
      </c>
      <c r="P1039" s="297" t="str">
        <f>IF(LEN(SWDATA!C1024)=0,"",SWDATA!C1024)</f>
        <v/>
      </c>
      <c r="Q1039" s="312" t="str">
        <f t="shared" si="3759"/>
        <v/>
      </c>
      <c r="R1039" s="223" t="s">
        <v>262</v>
      </c>
      <c r="S1039" s="224"/>
      <c r="T1039" s="224"/>
      <c r="U1039" s="264" t="s">
        <v>623</v>
      </c>
      <c r="V1039" s="205" t="s">
        <v>221</v>
      </c>
      <c r="W1039" s="266">
        <f>IF(OR(Is_Loading,LEN($A1039)=0),"",SWDATA!P1024)</f>
        <v>0</v>
      </c>
      <c r="X1039" s="267">
        <f>IF(OR(Is_Loading,LEN($A1039)=0),"",SWDATA!Q1024)</f>
        <v>0</v>
      </c>
      <c r="Y1039" s="267">
        <f>IF(OR(Is_Loading,LEN($A1039)=0),"",SWDATA!R1024)</f>
        <v>0</v>
      </c>
      <c r="Z1039" s="266" t="str">
        <f t="shared" si="3840"/>
        <v/>
      </c>
      <c r="AA1039" s="266">
        <f>IF(OR(Is_Loading,LEN($A1039)=0),"",SWDATA!T1024)</f>
        <v>0</v>
      </c>
      <c r="AB1039" s="267">
        <f>IF(OR(Is_Loading,LEN($A1039)=0),"",SWDATA!U1024)</f>
        <v>0</v>
      </c>
      <c r="AC1039" s="267">
        <f>IF(OR(Is_Loading,LEN($A1039)=0),"",SWDATA!V1024)</f>
        <v>0</v>
      </c>
      <c r="AD1039" s="266" t="str">
        <f t="shared" si="3760"/>
        <v/>
      </c>
      <c r="AE1039" s="266">
        <f>IF(OR(Is_Loading,LEN($A1039)=0),"",SWDATA!X1024)</f>
        <v>0</v>
      </c>
      <c r="AF1039" s="267">
        <f>IF(OR(Is_Loading,LEN($A1039)=0),"",SWDATA!Y1024)</f>
        <v>0</v>
      </c>
      <c r="AG1039" s="267">
        <f>IF(OR(Is_Loading,LEN($A1039)=0),"",SWDATA!Z1024)</f>
        <v>0</v>
      </c>
      <c r="AH1039" s="266" t="str">
        <f t="shared" si="3761"/>
        <v/>
      </c>
      <c r="AI1039" s="266">
        <f>IF(OR(Is_Loading,LEN($A1039)=0),"",SWDATA!AB1024)</f>
        <v>0</v>
      </c>
      <c r="AJ1039" s="267">
        <f>IF(OR(Is_Loading,LEN($A1039)=0),"",SWDATA!AC1024)</f>
        <v>0</v>
      </c>
      <c r="AK1039" s="267">
        <f>IF(OR(Is_Loading,LEN($A1039)=0),"",SWDATA!AD1024)</f>
        <v>0</v>
      </c>
      <c r="AL1039" s="266" t="str">
        <f t="shared" si="3762"/>
        <v/>
      </c>
      <c r="AM1039" s="266">
        <f>IF(OR(Is_Loading,LEN($A1039)=0),"",SWDATA!AF1024)</f>
        <v>0</v>
      </c>
      <c r="AN1039" s="267">
        <f>IF(OR(Is_Loading,LEN($A1039)=0),"",SWDATA!AG1024)</f>
        <v>0</v>
      </c>
      <c r="AO1039" s="323">
        <f>IF(OR(Is_Loading,LEN($A1039)=0),"",SWDATA!AH1024)</f>
        <v>0</v>
      </c>
      <c r="AP1039" s="320" t="str">
        <f t="shared" si="3763"/>
        <v/>
      </c>
      <c r="AQ1039" s="266">
        <f>IF(OR(Is_Loading,LEN($A1039)=0),"",SWDATA!AJ1024)</f>
        <v>0</v>
      </c>
      <c r="AR1039" s="267">
        <f>IF(OR(Is_Loading,LEN($A1039)=0),"",SWDATA!AK1024)</f>
        <v>0</v>
      </c>
      <c r="AS1039" s="267">
        <f>IF(OR(Is_Loading,LEN($A1039)=0),"",SWDATA!AL1024)</f>
        <v>0</v>
      </c>
      <c r="AT1039" s="266" t="str">
        <f t="shared" si="3764"/>
        <v/>
      </c>
      <c r="AU1039" s="266">
        <f>IF(OR(Is_Loading,LEN($A1039)=0),"",SWDATA!AN1024)</f>
        <v>0</v>
      </c>
      <c r="AV1039" s="267">
        <f>IF(OR(Is_Loading,LEN($A1039)=0),"",SWDATA!AO1024)</f>
        <v>0</v>
      </c>
      <c r="AW1039" s="267">
        <f>IF(OR(Is_Loading,LEN($A1039)=0),"",SWDATA!AP1024)</f>
        <v>0</v>
      </c>
      <c r="AX1039" s="266" t="str">
        <f t="shared" si="3765"/>
        <v/>
      </c>
      <c r="AY1039" s="266">
        <f>IF(OR(Is_Loading,LEN($A1039)=0),"",SWDATA!AR1024)</f>
        <v>0</v>
      </c>
      <c r="AZ1039" s="267">
        <f>IF(OR(Is_Loading,LEN($A1039)=0),"",SWDATA!AS1024)</f>
        <v>0</v>
      </c>
      <c r="BA1039" s="267">
        <f>IF(OR(Is_Loading,LEN($A1039)=0),"",SWDATA!AT1024)</f>
        <v>0</v>
      </c>
      <c r="BB1039" s="266" t="str">
        <f t="shared" si="3766"/>
        <v/>
      </c>
      <c r="BC1039" s="266">
        <f>IF(OR(Is_Loading,LEN($A1039)=0),"",SWDATA!AV1024)</f>
        <v>0</v>
      </c>
      <c r="BD1039" s="267">
        <f>IF(OR(Is_Loading,LEN($A1039)=0),"",SWDATA!AW1024)</f>
        <v>0</v>
      </c>
      <c r="BE1039" s="323">
        <f>IF(OR(Is_Loading,LEN($A1039)=0),"",SWDATA!AX1024)</f>
        <v>0</v>
      </c>
      <c r="BF1039" s="320" t="str">
        <f t="shared" si="3767"/>
        <v/>
      </c>
      <c r="BG1039" s="11"/>
      <c r="BH1039" s="11"/>
      <c r="BI1039" s="11"/>
      <c r="BJ1039" s="11"/>
      <c r="BK1039" s="11"/>
      <c r="BL1039" s="11"/>
      <c r="BM1039" s="11"/>
      <c r="BN1039" s="11"/>
      <c r="BO1039" s="11"/>
      <c r="BP1039" s="11"/>
      <c r="BQ1039" s="11"/>
      <c r="BR1039" s="11"/>
      <c r="BS1039" s="11"/>
      <c r="BT1039" s="11"/>
      <c r="BU1039" s="11"/>
      <c r="BV1039" s="11"/>
      <c r="BW1039" s="11"/>
      <c r="BX1039" s="11"/>
      <c r="BY1039" s="11"/>
      <c r="BZ1039" s="11"/>
      <c r="CA1039" s="11"/>
      <c r="CB1039" s="11"/>
      <c r="CC1039" s="11"/>
      <c r="CD1039" s="11"/>
      <c r="CE1039" s="11"/>
      <c r="CF1039" s="11"/>
      <c r="CG1039" s="11"/>
      <c r="CH1039" s="11"/>
      <c r="CI1039" s="11"/>
      <c r="CJ1039" s="11"/>
      <c r="CK1039" s="11"/>
      <c r="CL1039" s="11"/>
      <c r="CM1039" s="11"/>
      <c r="CN1039" s="351"/>
      <c r="CO1039" s="351"/>
      <c r="CP1039" s="351"/>
      <c r="CQ1039" s="351"/>
      <c r="CR1039" s="351"/>
      <c r="CS1039" s="351"/>
      <c r="CT1039" s="351"/>
      <c r="CU1039" s="351"/>
      <c r="CV1039" s="351"/>
      <c r="CW1039" s="351"/>
      <c r="CX1039" s="351"/>
      <c r="CY1039" s="351"/>
      <c r="CZ1039" s="351"/>
      <c r="DA1039" s="351"/>
      <c r="DB1039" s="351"/>
      <c r="DC1039" s="351"/>
      <c r="DD1039" s="351"/>
      <c r="DE1039" s="351"/>
      <c r="DF1039" s="351"/>
      <c r="DG1039" s="351"/>
      <c r="DH1039" s="351"/>
      <c r="DI1039" s="351"/>
      <c r="DJ1039" s="351"/>
      <c r="DK1039" s="351"/>
      <c r="DL1039" s="351"/>
      <c r="DM1039" s="351"/>
      <c r="DN1039" s="351"/>
      <c r="DS1039" s="372"/>
      <c r="DT1039" s="374"/>
      <c r="DU1039" s="375"/>
      <c r="DV1039" s="375"/>
      <c r="DW1039" s="375"/>
      <c r="DX1039" s="375">
        <v>1</v>
      </c>
      <c r="DY1039" s="375">
        <f t="shared" si="3808"/>
        <v>0</v>
      </c>
      <c r="DZ1039" s="375">
        <f t="shared" si="3809"/>
        <v>0</v>
      </c>
      <c r="EA1039" s="375">
        <f t="shared" si="3810"/>
        <v>1</v>
      </c>
      <c r="EB1039" s="375">
        <f t="shared" si="3811"/>
        <v>0</v>
      </c>
      <c r="EC1039" s="375">
        <f t="shared" si="3812"/>
        <v>0</v>
      </c>
      <c r="ED1039" s="375">
        <f t="shared" si="3813"/>
        <v>1</v>
      </c>
      <c r="EE1039" s="375">
        <f t="shared" si="3814"/>
        <v>0</v>
      </c>
      <c r="EF1039" s="375">
        <f t="shared" si="3815"/>
        <v>0</v>
      </c>
      <c r="EG1039" s="375">
        <f t="shared" si="3816"/>
        <v>1</v>
      </c>
      <c r="EH1039" s="375">
        <f t="shared" si="3817"/>
        <v>0</v>
      </c>
      <c r="EI1039" s="375">
        <f t="shared" si="3818"/>
        <v>0</v>
      </c>
      <c r="EJ1039" s="375">
        <f t="shared" si="3819"/>
        <v>1</v>
      </c>
      <c r="EK1039" s="375">
        <f t="shared" si="3820"/>
        <v>0</v>
      </c>
      <c r="EL1039" s="375">
        <f t="shared" si="3821"/>
        <v>0</v>
      </c>
      <c r="EM1039" s="375">
        <f t="shared" si="3822"/>
        <v>1</v>
      </c>
      <c r="EN1039" s="375">
        <f t="shared" si="3823"/>
        <v>0</v>
      </c>
      <c r="EO1039" s="375">
        <f t="shared" si="3824"/>
        <v>0</v>
      </c>
      <c r="EP1039" s="375">
        <f t="shared" si="3825"/>
        <v>1</v>
      </c>
      <c r="EQ1039" s="375">
        <f t="shared" si="3826"/>
        <v>0</v>
      </c>
      <c r="ER1039" s="375">
        <f t="shared" si="3827"/>
        <v>0</v>
      </c>
      <c r="ES1039" s="375">
        <f t="shared" si="3828"/>
        <v>1</v>
      </c>
      <c r="ET1039" s="375">
        <f t="shared" si="3829"/>
        <v>0</v>
      </c>
      <c r="EU1039" s="375">
        <f t="shared" si="3830"/>
        <v>0</v>
      </c>
      <c r="EV1039" s="375">
        <f t="shared" si="3831"/>
        <v>1</v>
      </c>
      <c r="EW1039" s="375">
        <f t="shared" si="3832"/>
        <v>0</v>
      </c>
      <c r="EX1039" s="375">
        <f t="shared" si="3833"/>
        <v>0</v>
      </c>
      <c r="EY1039" s="375">
        <f t="shared" si="3834"/>
        <v>1</v>
      </c>
      <c r="EZ1039" s="375">
        <f t="shared" si="3835"/>
        <v>0</v>
      </c>
      <c r="FA1039" s="375">
        <f t="shared" si="3836"/>
        <v>0</v>
      </c>
      <c r="FB1039" s="375">
        <f t="shared" si="3837"/>
        <v>1</v>
      </c>
      <c r="FC1039" s="375">
        <f t="shared" si="3838"/>
        <v>0</v>
      </c>
      <c r="FD1039" s="375">
        <f t="shared" si="3839"/>
        <v>0</v>
      </c>
      <c r="FE1039" s="376"/>
      <c r="FF1039" s="372"/>
      <c r="FG1039" s="372"/>
      <c r="FH1039" s="372"/>
      <c r="FI1039" s="372"/>
      <c r="FJ1039" s="372"/>
      <c r="FK1039" s="372"/>
      <c r="FL1039" s="372"/>
      <c r="FM1039" s="372"/>
      <c r="FN1039" s="372"/>
      <c r="FO1039" s="372"/>
      <c r="FP1039" s="372"/>
      <c r="FQ1039" s="372"/>
      <c r="FR1039" s="372"/>
      <c r="FS1039" s="372"/>
      <c r="FT1039" s="372"/>
      <c r="FU1039" s="372"/>
      <c r="FV1039" s="372"/>
      <c r="FW1039" s="372"/>
      <c r="FX1039" s="372"/>
      <c r="FY1039" s="372"/>
      <c r="FZ1039" s="372"/>
      <c r="GA1039" s="372"/>
      <c r="GB1039" s="372"/>
      <c r="GC1039" s="372"/>
      <c r="GD1039" s="372"/>
      <c r="GE1039" s="372"/>
      <c r="GF1039" s="372"/>
      <c r="GG1039" s="372"/>
      <c r="GH1039" s="372"/>
      <c r="GI1039" s="372"/>
      <c r="GJ1039" s="372"/>
      <c r="GK1039" s="372"/>
      <c r="GL1039" s="372"/>
      <c r="GM1039" s="372"/>
      <c r="GN1039" s="372"/>
      <c r="GO1039" s="372"/>
      <c r="GP1039" s="372"/>
      <c r="GQ1039" s="372"/>
      <c r="GR1039" s="372"/>
      <c r="GS1039" s="372"/>
      <c r="GT1039" s="372"/>
      <c r="GU1039" s="372"/>
      <c r="GV1039" s="372"/>
      <c r="GW1039" s="372"/>
      <c r="GX1039" s="372"/>
      <c r="GY1039" s="372"/>
      <c r="GZ1039" s="372"/>
      <c r="HA1039" s="372"/>
      <c r="HB1039" s="372"/>
      <c r="HC1039" s="372"/>
    </row>
    <row r="1040" spans="1:211" s="373" customFormat="1" ht="15" customHeight="1" x14ac:dyDescent="0.2">
      <c r="A1040" s="366">
        <f>SWDATA!O1025</f>
        <v>0</v>
      </c>
      <c r="B1040" s="366">
        <f>SWDATA!M1025</f>
        <v>0</v>
      </c>
      <c r="C1040" s="351">
        <f>IF(AND(SWDATA!M1025=1,SWDATA!Q1025="promotions"),SWDATA!P1025,0)</f>
        <v>0</v>
      </c>
      <c r="D1040" s="367">
        <f>ROW(SWDATA!M1025)</f>
        <v>1025</v>
      </c>
      <c r="E1040" s="368">
        <f t="shared" ref="E1040" si="3842">B1040</f>
        <v>0</v>
      </c>
      <c r="F1040" s="369">
        <f t="shared" si="3755"/>
        <v>1</v>
      </c>
      <c r="G1040" s="366" t="str">
        <f t="shared" si="3756"/>
        <v/>
      </c>
      <c r="H1040" s="370"/>
      <c r="J1040" s="238">
        <f t="shared" si="3757"/>
        <v>0</v>
      </c>
      <c r="K1040" s="239" t="str">
        <f t="shared" si="3758"/>
        <v/>
      </c>
      <c r="L1040" s="342"/>
      <c r="M1040" s="345"/>
      <c r="N1040" s="340" t="str">
        <f>IF(LEN(SWDATA!F1025)=0,"",N1039)</f>
        <v/>
      </c>
      <c r="O1040" s="296" t="str">
        <f>IF(LEN(SWDATA!G1025)=0,"",O1039)</f>
        <v/>
      </c>
      <c r="P1040" s="297" t="str">
        <f>IF(LEN(SWDATA!C1025)=0,"",SWDATA!C1025)</f>
        <v/>
      </c>
      <c r="Q1040" s="312" t="str">
        <f t="shared" si="3759"/>
        <v/>
      </c>
      <c r="R1040" s="223" t="s">
        <v>261</v>
      </c>
      <c r="S1040" s="224"/>
      <c r="T1040" s="224"/>
      <c r="U1040" s="264" t="s">
        <v>624</v>
      </c>
      <c r="V1040" s="205" t="s">
        <v>221</v>
      </c>
      <c r="W1040" s="266">
        <f>IF(OR(Is_Loading,LEN($A1040)=0),"",SWDATA!P1025)</f>
        <v>0</v>
      </c>
      <c r="X1040" s="267">
        <f>IF(OR(Is_Loading,LEN($A1040)=0),"",SWDATA!Q1025)</f>
        <v>0</v>
      </c>
      <c r="Y1040" s="267">
        <f>IF(OR(Is_Loading,LEN($A1040)=0),"",SWDATA!R1025)</f>
        <v>0</v>
      </c>
      <c r="Z1040" s="266" t="str">
        <f t="shared" si="3840"/>
        <v/>
      </c>
      <c r="AA1040" s="266">
        <f>IF(OR(Is_Loading,LEN($A1040)=0),"",SWDATA!T1025)</f>
        <v>0</v>
      </c>
      <c r="AB1040" s="267">
        <f>IF(OR(Is_Loading,LEN($A1040)=0),"",SWDATA!U1025)</f>
        <v>0</v>
      </c>
      <c r="AC1040" s="267">
        <f>IF(OR(Is_Loading,LEN($A1040)=0),"",SWDATA!V1025)</f>
        <v>0</v>
      </c>
      <c r="AD1040" s="266" t="str">
        <f t="shared" si="3760"/>
        <v/>
      </c>
      <c r="AE1040" s="266">
        <f>IF(OR(Is_Loading,LEN($A1040)=0),"",SWDATA!X1025)</f>
        <v>0</v>
      </c>
      <c r="AF1040" s="267">
        <f>IF(OR(Is_Loading,LEN($A1040)=0),"",SWDATA!Y1025)</f>
        <v>0</v>
      </c>
      <c r="AG1040" s="267">
        <f>IF(OR(Is_Loading,LEN($A1040)=0),"",SWDATA!Z1025)</f>
        <v>0</v>
      </c>
      <c r="AH1040" s="266" t="str">
        <f t="shared" si="3761"/>
        <v/>
      </c>
      <c r="AI1040" s="266">
        <f>IF(OR(Is_Loading,LEN($A1040)=0),"",SWDATA!AB1025)</f>
        <v>0</v>
      </c>
      <c r="AJ1040" s="267">
        <f>IF(OR(Is_Loading,LEN($A1040)=0),"",SWDATA!AC1025)</f>
        <v>0</v>
      </c>
      <c r="AK1040" s="267">
        <f>IF(OR(Is_Loading,LEN($A1040)=0),"",SWDATA!AD1025)</f>
        <v>0</v>
      </c>
      <c r="AL1040" s="266" t="str">
        <f t="shared" si="3762"/>
        <v/>
      </c>
      <c r="AM1040" s="266">
        <f>IF(OR(Is_Loading,LEN($A1040)=0),"",SWDATA!AF1025)</f>
        <v>0</v>
      </c>
      <c r="AN1040" s="267">
        <f>IF(OR(Is_Loading,LEN($A1040)=0),"",SWDATA!AG1025)</f>
        <v>0</v>
      </c>
      <c r="AO1040" s="323">
        <f>IF(OR(Is_Loading,LEN($A1040)=0),"",SWDATA!AH1025)</f>
        <v>0</v>
      </c>
      <c r="AP1040" s="320" t="str">
        <f t="shared" si="3763"/>
        <v/>
      </c>
      <c r="AQ1040" s="266">
        <f>IF(OR(Is_Loading,LEN($A1040)=0),"",SWDATA!AJ1025)</f>
        <v>0</v>
      </c>
      <c r="AR1040" s="267">
        <f>IF(OR(Is_Loading,LEN($A1040)=0),"",SWDATA!AK1025)</f>
        <v>0</v>
      </c>
      <c r="AS1040" s="267">
        <f>IF(OR(Is_Loading,LEN($A1040)=0),"",SWDATA!AL1025)</f>
        <v>0</v>
      </c>
      <c r="AT1040" s="266" t="str">
        <f t="shared" si="3764"/>
        <v/>
      </c>
      <c r="AU1040" s="266">
        <f>IF(OR(Is_Loading,LEN($A1040)=0),"",SWDATA!AN1025)</f>
        <v>0</v>
      </c>
      <c r="AV1040" s="267">
        <f>IF(OR(Is_Loading,LEN($A1040)=0),"",SWDATA!AO1025)</f>
        <v>0</v>
      </c>
      <c r="AW1040" s="267">
        <f>IF(OR(Is_Loading,LEN($A1040)=0),"",SWDATA!AP1025)</f>
        <v>0</v>
      </c>
      <c r="AX1040" s="266" t="str">
        <f t="shared" si="3765"/>
        <v/>
      </c>
      <c r="AY1040" s="266">
        <f>IF(OR(Is_Loading,LEN($A1040)=0),"",SWDATA!AR1025)</f>
        <v>0</v>
      </c>
      <c r="AZ1040" s="267">
        <f>IF(OR(Is_Loading,LEN($A1040)=0),"",SWDATA!AS1025)</f>
        <v>0</v>
      </c>
      <c r="BA1040" s="267">
        <f>IF(OR(Is_Loading,LEN($A1040)=0),"",SWDATA!AT1025)</f>
        <v>0</v>
      </c>
      <c r="BB1040" s="266" t="str">
        <f t="shared" si="3766"/>
        <v/>
      </c>
      <c r="BC1040" s="266">
        <f>IF(OR(Is_Loading,LEN($A1040)=0),"",SWDATA!AV1025)</f>
        <v>0</v>
      </c>
      <c r="BD1040" s="267">
        <f>IF(OR(Is_Loading,LEN($A1040)=0),"",SWDATA!AW1025)</f>
        <v>0</v>
      </c>
      <c r="BE1040" s="323">
        <f>IF(OR(Is_Loading,LEN($A1040)=0),"",SWDATA!AX1025)</f>
        <v>0</v>
      </c>
      <c r="BF1040" s="320" t="str">
        <f t="shared" si="3767"/>
        <v/>
      </c>
      <c r="BG1040" s="11"/>
      <c r="BH1040" s="11"/>
      <c r="BI1040" s="11"/>
      <c r="BJ1040" s="11"/>
      <c r="BK1040" s="11"/>
      <c r="BL1040" s="11"/>
      <c r="BM1040" s="11"/>
      <c r="BN1040" s="11"/>
      <c r="BO1040" s="11"/>
      <c r="BP1040" s="11"/>
      <c r="BQ1040" s="11"/>
      <c r="BR1040" s="11"/>
      <c r="BS1040" s="11"/>
      <c r="BT1040" s="11"/>
      <c r="BU1040" s="11"/>
      <c r="BV1040" s="11"/>
      <c r="BW1040" s="11"/>
      <c r="BX1040" s="11"/>
      <c r="BY1040" s="11"/>
      <c r="BZ1040" s="11"/>
      <c r="CA1040" s="11"/>
      <c r="CB1040" s="11"/>
      <c r="CC1040" s="11"/>
      <c r="CD1040" s="11"/>
      <c r="CE1040" s="11"/>
      <c r="CF1040" s="11"/>
      <c r="CG1040" s="11"/>
      <c r="CH1040" s="11"/>
      <c r="CI1040" s="11"/>
      <c r="CJ1040" s="11"/>
      <c r="CK1040" s="11"/>
      <c r="CL1040" s="11"/>
      <c r="CM1040" s="11"/>
      <c r="CN1040" s="351"/>
      <c r="CO1040" s="351"/>
      <c r="CP1040" s="351"/>
      <c r="CQ1040" s="351"/>
      <c r="CR1040" s="351"/>
      <c r="CS1040" s="351"/>
      <c r="CT1040" s="351"/>
      <c r="CU1040" s="351"/>
      <c r="CV1040" s="351"/>
      <c r="CW1040" s="351"/>
      <c r="CX1040" s="351"/>
      <c r="CY1040" s="351"/>
      <c r="CZ1040" s="351"/>
      <c r="DA1040" s="351"/>
      <c r="DB1040" s="351"/>
      <c r="DC1040" s="351"/>
      <c r="DD1040" s="351"/>
      <c r="DE1040" s="351"/>
      <c r="DF1040" s="351"/>
      <c r="DG1040" s="351"/>
      <c r="DH1040" s="351"/>
      <c r="DI1040" s="351"/>
      <c r="DJ1040" s="351"/>
      <c r="DK1040" s="351"/>
      <c r="DL1040" s="351"/>
      <c r="DM1040" s="351"/>
      <c r="DN1040" s="351"/>
      <c r="DS1040" s="372"/>
      <c r="DT1040" s="374"/>
      <c r="DU1040" s="375"/>
      <c r="DV1040" s="375"/>
      <c r="DW1040" s="375"/>
      <c r="DX1040" s="375">
        <v>1</v>
      </c>
      <c r="DY1040" s="375">
        <f t="shared" si="3808"/>
        <v>0</v>
      </c>
      <c r="DZ1040" s="375">
        <f t="shared" si="3809"/>
        <v>0</v>
      </c>
      <c r="EA1040" s="375">
        <f t="shared" si="3810"/>
        <v>1</v>
      </c>
      <c r="EB1040" s="375">
        <f t="shared" si="3811"/>
        <v>0</v>
      </c>
      <c r="EC1040" s="375">
        <f t="shared" si="3812"/>
        <v>0</v>
      </c>
      <c r="ED1040" s="375">
        <f t="shared" si="3813"/>
        <v>1</v>
      </c>
      <c r="EE1040" s="375">
        <f t="shared" si="3814"/>
        <v>0</v>
      </c>
      <c r="EF1040" s="375">
        <f t="shared" si="3815"/>
        <v>0</v>
      </c>
      <c r="EG1040" s="375">
        <f t="shared" si="3816"/>
        <v>1</v>
      </c>
      <c r="EH1040" s="375">
        <f t="shared" si="3817"/>
        <v>0</v>
      </c>
      <c r="EI1040" s="375">
        <f t="shared" si="3818"/>
        <v>0</v>
      </c>
      <c r="EJ1040" s="375">
        <f t="shared" si="3819"/>
        <v>1</v>
      </c>
      <c r="EK1040" s="375">
        <f t="shared" si="3820"/>
        <v>0</v>
      </c>
      <c r="EL1040" s="375">
        <f t="shared" si="3821"/>
        <v>0</v>
      </c>
      <c r="EM1040" s="375">
        <f t="shared" si="3822"/>
        <v>1</v>
      </c>
      <c r="EN1040" s="375">
        <f t="shared" si="3823"/>
        <v>0</v>
      </c>
      <c r="EO1040" s="375">
        <f t="shared" si="3824"/>
        <v>0</v>
      </c>
      <c r="EP1040" s="375">
        <f t="shared" si="3825"/>
        <v>1</v>
      </c>
      <c r="EQ1040" s="375">
        <f t="shared" si="3826"/>
        <v>0</v>
      </c>
      <c r="ER1040" s="375">
        <f t="shared" si="3827"/>
        <v>0</v>
      </c>
      <c r="ES1040" s="375">
        <f t="shared" si="3828"/>
        <v>1</v>
      </c>
      <c r="ET1040" s="375">
        <f t="shared" si="3829"/>
        <v>0</v>
      </c>
      <c r="EU1040" s="375">
        <f t="shared" si="3830"/>
        <v>0</v>
      </c>
      <c r="EV1040" s="375">
        <f t="shared" si="3831"/>
        <v>1</v>
      </c>
      <c r="EW1040" s="375">
        <f t="shared" si="3832"/>
        <v>0</v>
      </c>
      <c r="EX1040" s="375">
        <f t="shared" si="3833"/>
        <v>0</v>
      </c>
      <c r="EY1040" s="375">
        <f t="shared" si="3834"/>
        <v>1</v>
      </c>
      <c r="EZ1040" s="375">
        <f t="shared" si="3835"/>
        <v>0</v>
      </c>
      <c r="FA1040" s="375">
        <f t="shared" si="3836"/>
        <v>0</v>
      </c>
      <c r="FB1040" s="375">
        <f t="shared" si="3837"/>
        <v>1</v>
      </c>
      <c r="FC1040" s="375">
        <f t="shared" si="3838"/>
        <v>0</v>
      </c>
      <c r="FD1040" s="375">
        <f t="shared" si="3839"/>
        <v>0</v>
      </c>
      <c r="FE1040" s="376"/>
      <c r="FF1040" s="372"/>
      <c r="FG1040" s="372"/>
      <c r="FH1040" s="372"/>
      <c r="FI1040" s="372"/>
      <c r="FJ1040" s="372"/>
      <c r="FK1040" s="372"/>
      <c r="FL1040" s="372"/>
      <c r="FM1040" s="372"/>
      <c r="FN1040" s="372"/>
      <c r="FO1040" s="372"/>
      <c r="FP1040" s="372"/>
      <c r="FQ1040" s="372"/>
      <c r="FR1040" s="372"/>
      <c r="FS1040" s="372"/>
      <c r="FT1040" s="372"/>
      <c r="FU1040" s="372"/>
      <c r="FV1040" s="372"/>
      <c r="FW1040" s="372"/>
      <c r="FX1040" s="372"/>
      <c r="FY1040" s="372"/>
      <c r="FZ1040" s="372"/>
      <c r="GA1040" s="372"/>
      <c r="GB1040" s="372"/>
      <c r="GC1040" s="372"/>
      <c r="GD1040" s="372"/>
      <c r="GE1040" s="372"/>
      <c r="GF1040" s="372"/>
      <c r="GG1040" s="372"/>
      <c r="GH1040" s="372"/>
      <c r="GI1040" s="372"/>
      <c r="GJ1040" s="372"/>
      <c r="GK1040" s="372"/>
      <c r="GL1040" s="372"/>
      <c r="GM1040" s="372"/>
      <c r="GN1040" s="372"/>
      <c r="GO1040" s="372"/>
      <c r="GP1040" s="372"/>
      <c r="GQ1040" s="372"/>
      <c r="GR1040" s="372"/>
      <c r="GS1040" s="372"/>
      <c r="GT1040" s="372"/>
      <c r="GU1040" s="372"/>
      <c r="GV1040" s="372"/>
      <c r="GW1040" s="372"/>
      <c r="GX1040" s="372"/>
      <c r="GY1040" s="372"/>
      <c r="GZ1040" s="372"/>
      <c r="HA1040" s="372"/>
      <c r="HB1040" s="372"/>
      <c r="HC1040" s="372"/>
    </row>
    <row r="1041" spans="1:211" s="373" customFormat="1" ht="15" customHeight="1" thickBot="1" x14ac:dyDescent="0.25">
      <c r="A1041" s="366">
        <f>SWDATA!O1026</f>
        <v>0</v>
      </c>
      <c r="B1041" s="366">
        <f>SWDATA!M1026</f>
        <v>0</v>
      </c>
      <c r="C1041" s="351">
        <f>IF(AND(SWDATA!M1026=1,SWDATA!Q1026="promotions"),SWDATA!P1026,0)</f>
        <v>0</v>
      </c>
      <c r="D1041" s="367">
        <f>ROW(SWDATA!M1026)</f>
        <v>1026</v>
      </c>
      <c r="E1041" s="368">
        <f ca="1">IF(AND(B1041=1,UPPER(HLOOKUP(D1041+12,'Metrics &amp; Attributes View'!$13:$31,19,0))&lt;&gt;"SBOM"),1,0)</f>
        <v>0</v>
      </c>
      <c r="F1041" s="369">
        <f t="shared" si="3755"/>
        <v>1</v>
      </c>
      <c r="G1041" s="366" t="str">
        <f t="shared" si="3756"/>
        <v/>
      </c>
      <c r="H1041" s="370"/>
      <c r="J1041" s="238">
        <f t="shared" si="3757"/>
        <v>0</v>
      </c>
      <c r="K1041" s="239" t="str">
        <f t="shared" si="3758"/>
        <v/>
      </c>
      <c r="L1041" s="342"/>
      <c r="M1041" s="345"/>
      <c r="N1041" s="340" t="str">
        <f>IF(LEN(SWDATA!F1026)=0,"",N1040)</f>
        <v/>
      </c>
      <c r="O1041" s="296" t="str">
        <f>IF(LEN(SWDATA!G1026)=0,"",O1040)</f>
        <v/>
      </c>
      <c r="P1041" s="297" t="str">
        <f>IF(LEN(SWDATA!C1026)=0,"",SWDATA!C1026)</f>
        <v/>
      </c>
      <c r="Q1041" s="312" t="str">
        <f t="shared" si="3759"/>
        <v/>
      </c>
      <c r="R1041" s="223" t="s">
        <v>262</v>
      </c>
      <c r="S1041" s="224"/>
      <c r="T1041" s="224"/>
      <c r="U1041" s="264" t="s">
        <v>603</v>
      </c>
      <c r="V1041" s="205" t="s">
        <v>221</v>
      </c>
      <c r="W1041" s="266">
        <f>IF(OR(Is_Loading,LEN($A1041)=0),"",SWDATA!P1026)</f>
        <v>0</v>
      </c>
      <c r="X1041" s="267">
        <f>IF(OR(Is_Loading,LEN($A1041)=0),"",SWDATA!Q1026)</f>
        <v>0</v>
      </c>
      <c r="Y1041" s="267">
        <f>IF(OR(Is_Loading,LEN($A1041)=0),"",SWDATA!R1026)</f>
        <v>0</v>
      </c>
      <c r="Z1041" s="266" t="str">
        <f t="shared" si="3840"/>
        <v/>
      </c>
      <c r="AA1041" s="266">
        <f>IF(OR(Is_Loading,LEN($A1041)=0),"",SWDATA!T1026)</f>
        <v>0</v>
      </c>
      <c r="AB1041" s="267">
        <f>IF(OR(Is_Loading,LEN($A1041)=0),"",SWDATA!U1026)</f>
        <v>0</v>
      </c>
      <c r="AC1041" s="267">
        <f>IF(OR(Is_Loading,LEN($A1041)=0),"",SWDATA!V1026)</f>
        <v>0</v>
      </c>
      <c r="AD1041" s="266" t="str">
        <f t="shared" si="3760"/>
        <v/>
      </c>
      <c r="AE1041" s="266">
        <f>IF(OR(Is_Loading,LEN($A1041)=0),"",SWDATA!X1026)</f>
        <v>0</v>
      </c>
      <c r="AF1041" s="267">
        <f>IF(OR(Is_Loading,LEN($A1041)=0),"",SWDATA!Y1026)</f>
        <v>0</v>
      </c>
      <c r="AG1041" s="267">
        <f>IF(OR(Is_Loading,LEN($A1041)=0),"",SWDATA!Z1026)</f>
        <v>0</v>
      </c>
      <c r="AH1041" s="266" t="str">
        <f t="shared" si="3761"/>
        <v/>
      </c>
      <c r="AI1041" s="266">
        <f>IF(OR(Is_Loading,LEN($A1041)=0),"",SWDATA!AB1026)</f>
        <v>0</v>
      </c>
      <c r="AJ1041" s="267">
        <f>IF(OR(Is_Loading,LEN($A1041)=0),"",SWDATA!AC1026)</f>
        <v>0</v>
      </c>
      <c r="AK1041" s="267">
        <f>IF(OR(Is_Loading,LEN($A1041)=0),"",SWDATA!AD1026)</f>
        <v>0</v>
      </c>
      <c r="AL1041" s="266" t="str">
        <f t="shared" si="3762"/>
        <v/>
      </c>
      <c r="AM1041" s="266">
        <f>IF(OR(Is_Loading,LEN($A1041)=0),"",SWDATA!AF1026)</f>
        <v>0</v>
      </c>
      <c r="AN1041" s="267">
        <f>IF(OR(Is_Loading,LEN($A1041)=0),"",SWDATA!AG1026)</f>
        <v>0</v>
      </c>
      <c r="AO1041" s="323">
        <f>IF(OR(Is_Loading,LEN($A1041)=0),"",SWDATA!AH1026)</f>
        <v>0</v>
      </c>
      <c r="AP1041" s="320" t="str">
        <f t="shared" si="3763"/>
        <v/>
      </c>
      <c r="AQ1041" s="266">
        <f>IF(OR(Is_Loading,LEN($A1041)=0),"",SWDATA!AJ1026)</f>
        <v>0</v>
      </c>
      <c r="AR1041" s="267">
        <f>IF(OR(Is_Loading,LEN($A1041)=0),"",SWDATA!AK1026)</f>
        <v>0</v>
      </c>
      <c r="AS1041" s="267">
        <f>IF(OR(Is_Loading,LEN($A1041)=0),"",SWDATA!AL1026)</f>
        <v>0</v>
      </c>
      <c r="AT1041" s="266" t="str">
        <f t="shared" si="3764"/>
        <v/>
      </c>
      <c r="AU1041" s="266">
        <f>IF(OR(Is_Loading,LEN($A1041)=0),"",SWDATA!AN1026)</f>
        <v>0</v>
      </c>
      <c r="AV1041" s="267">
        <f>IF(OR(Is_Loading,LEN($A1041)=0),"",SWDATA!AO1026)</f>
        <v>0</v>
      </c>
      <c r="AW1041" s="267">
        <f>IF(OR(Is_Loading,LEN($A1041)=0),"",SWDATA!AP1026)</f>
        <v>0</v>
      </c>
      <c r="AX1041" s="266" t="str">
        <f t="shared" si="3765"/>
        <v/>
      </c>
      <c r="AY1041" s="266">
        <f>IF(OR(Is_Loading,LEN($A1041)=0),"",SWDATA!AR1026)</f>
        <v>0</v>
      </c>
      <c r="AZ1041" s="267">
        <f>IF(OR(Is_Loading,LEN($A1041)=0),"",SWDATA!AS1026)</f>
        <v>0</v>
      </c>
      <c r="BA1041" s="267">
        <f>IF(OR(Is_Loading,LEN($A1041)=0),"",SWDATA!AT1026)</f>
        <v>0</v>
      </c>
      <c r="BB1041" s="266" t="str">
        <f t="shared" si="3766"/>
        <v/>
      </c>
      <c r="BC1041" s="266">
        <f>IF(OR(Is_Loading,LEN($A1041)=0),"",SWDATA!AV1026)</f>
        <v>0</v>
      </c>
      <c r="BD1041" s="267">
        <f>IF(OR(Is_Loading,LEN($A1041)=0),"",SWDATA!AW1026)</f>
        <v>0</v>
      </c>
      <c r="BE1041" s="323">
        <f>IF(OR(Is_Loading,LEN($A1041)=0),"",SWDATA!AX1026)</f>
        <v>0</v>
      </c>
      <c r="BF1041" s="320" t="str">
        <f t="shared" si="3767"/>
        <v/>
      </c>
      <c r="BG1041" s="11"/>
      <c r="BH1041" s="11"/>
      <c r="BI1041" s="11"/>
      <c r="BJ1041" s="11"/>
      <c r="BK1041" s="11"/>
      <c r="BL1041" s="11"/>
      <c r="BM1041" s="11"/>
      <c r="BN1041" s="11"/>
      <c r="BO1041" s="11"/>
      <c r="BP1041" s="11"/>
      <c r="BQ1041" s="11"/>
      <c r="BR1041" s="11"/>
      <c r="BS1041" s="11"/>
      <c r="BT1041" s="11"/>
      <c r="BU1041" s="11"/>
      <c r="BV1041" s="11"/>
      <c r="BW1041" s="11"/>
      <c r="BX1041" s="11"/>
      <c r="BY1041" s="11"/>
      <c r="BZ1041" s="11"/>
      <c r="CA1041" s="11"/>
      <c r="CB1041" s="11"/>
      <c r="CC1041" s="11"/>
      <c r="CD1041" s="11"/>
      <c r="CE1041" s="11"/>
      <c r="CF1041" s="11"/>
      <c r="CG1041" s="11"/>
      <c r="CH1041" s="11"/>
      <c r="CI1041" s="11"/>
      <c r="CJ1041" s="11"/>
      <c r="CK1041" s="11"/>
      <c r="CL1041" s="11"/>
      <c r="CM1041" s="11"/>
      <c r="CN1041" s="351"/>
      <c r="CO1041" s="351"/>
      <c r="CP1041" s="351"/>
      <c r="CQ1041" s="351"/>
      <c r="CR1041" s="351"/>
      <c r="CS1041" s="351"/>
      <c r="CT1041" s="351"/>
      <c r="CU1041" s="351"/>
      <c r="CV1041" s="351"/>
      <c r="CW1041" s="351"/>
      <c r="CX1041" s="351"/>
      <c r="CY1041" s="351"/>
      <c r="CZ1041" s="351"/>
      <c r="DA1041" s="351"/>
      <c r="DB1041" s="351"/>
      <c r="DC1041" s="351"/>
      <c r="DD1041" s="351"/>
      <c r="DE1041" s="351"/>
      <c r="DF1041" s="351"/>
      <c r="DG1041" s="351"/>
      <c r="DH1041" s="351"/>
      <c r="DI1041" s="351"/>
      <c r="DJ1041" s="351"/>
      <c r="DK1041" s="351"/>
      <c r="DL1041" s="351"/>
      <c r="DM1041" s="351"/>
      <c r="DN1041" s="351"/>
      <c r="DS1041" s="372"/>
      <c r="DT1041" s="374"/>
      <c r="DU1041" s="375"/>
      <c r="DV1041" s="375"/>
      <c r="DW1041" s="375"/>
      <c r="DX1041" s="375">
        <v>1</v>
      </c>
      <c r="DY1041" s="375">
        <f t="shared" si="3808"/>
        <v>0</v>
      </c>
      <c r="DZ1041" s="375">
        <f t="shared" si="3809"/>
        <v>0</v>
      </c>
      <c r="EA1041" s="375">
        <f t="shared" si="3810"/>
        <v>1</v>
      </c>
      <c r="EB1041" s="375">
        <f t="shared" si="3811"/>
        <v>0</v>
      </c>
      <c r="EC1041" s="375">
        <f t="shared" si="3812"/>
        <v>0</v>
      </c>
      <c r="ED1041" s="375">
        <f t="shared" si="3813"/>
        <v>1</v>
      </c>
      <c r="EE1041" s="375">
        <f t="shared" si="3814"/>
        <v>0</v>
      </c>
      <c r="EF1041" s="375">
        <f t="shared" si="3815"/>
        <v>0</v>
      </c>
      <c r="EG1041" s="375">
        <f t="shared" si="3816"/>
        <v>1</v>
      </c>
      <c r="EH1041" s="375">
        <f t="shared" si="3817"/>
        <v>0</v>
      </c>
      <c r="EI1041" s="375">
        <f t="shared" si="3818"/>
        <v>0</v>
      </c>
      <c r="EJ1041" s="375">
        <f t="shared" si="3819"/>
        <v>1</v>
      </c>
      <c r="EK1041" s="375">
        <f t="shared" si="3820"/>
        <v>0</v>
      </c>
      <c r="EL1041" s="375">
        <f t="shared" si="3821"/>
        <v>0</v>
      </c>
      <c r="EM1041" s="375">
        <f t="shared" si="3822"/>
        <v>1</v>
      </c>
      <c r="EN1041" s="375">
        <f t="shared" si="3823"/>
        <v>0</v>
      </c>
      <c r="EO1041" s="375">
        <f t="shared" si="3824"/>
        <v>0</v>
      </c>
      <c r="EP1041" s="375">
        <f t="shared" si="3825"/>
        <v>1</v>
      </c>
      <c r="EQ1041" s="375">
        <f t="shared" si="3826"/>
        <v>0</v>
      </c>
      <c r="ER1041" s="375">
        <f t="shared" si="3827"/>
        <v>0</v>
      </c>
      <c r="ES1041" s="375">
        <f t="shared" si="3828"/>
        <v>1</v>
      </c>
      <c r="ET1041" s="375">
        <f t="shared" si="3829"/>
        <v>0</v>
      </c>
      <c r="EU1041" s="375">
        <f t="shared" si="3830"/>
        <v>0</v>
      </c>
      <c r="EV1041" s="375">
        <f t="shared" si="3831"/>
        <v>1</v>
      </c>
      <c r="EW1041" s="375">
        <f t="shared" si="3832"/>
        <v>0</v>
      </c>
      <c r="EX1041" s="375">
        <f t="shared" si="3833"/>
        <v>0</v>
      </c>
      <c r="EY1041" s="375">
        <f t="shared" si="3834"/>
        <v>1</v>
      </c>
      <c r="EZ1041" s="375">
        <f t="shared" si="3835"/>
        <v>0</v>
      </c>
      <c r="FA1041" s="375">
        <f t="shared" si="3836"/>
        <v>0</v>
      </c>
      <c r="FB1041" s="375">
        <f t="shared" si="3837"/>
        <v>1</v>
      </c>
      <c r="FC1041" s="375">
        <f t="shared" si="3838"/>
        <v>0</v>
      </c>
      <c r="FD1041" s="375">
        <f t="shared" si="3839"/>
        <v>0</v>
      </c>
      <c r="FE1041" s="376"/>
      <c r="FF1041" s="372"/>
      <c r="FG1041" s="372"/>
      <c r="FH1041" s="372"/>
      <c r="FI1041" s="372"/>
      <c r="FJ1041" s="372"/>
      <c r="FK1041" s="372"/>
      <c r="FL1041" s="372"/>
      <c r="FM1041" s="372"/>
      <c r="FN1041" s="372"/>
      <c r="FO1041" s="372"/>
      <c r="FP1041" s="372"/>
      <c r="FQ1041" s="372"/>
      <c r="FR1041" s="372"/>
      <c r="FS1041" s="372"/>
      <c r="FT1041" s="372"/>
      <c r="FU1041" s="372"/>
      <c r="FV1041" s="372"/>
      <c r="FW1041" s="372"/>
      <c r="FX1041" s="372"/>
      <c r="FY1041" s="372"/>
      <c r="FZ1041" s="372"/>
      <c r="GA1041" s="372"/>
      <c r="GB1041" s="372"/>
      <c r="GC1041" s="372"/>
      <c r="GD1041" s="372"/>
      <c r="GE1041" s="372"/>
      <c r="GF1041" s="372"/>
      <c r="GG1041" s="372"/>
      <c r="GH1041" s="372"/>
      <c r="GI1041" s="372"/>
      <c r="GJ1041" s="372"/>
      <c r="GK1041" s="372"/>
      <c r="GL1041" s="372"/>
      <c r="GM1041" s="372"/>
      <c r="GN1041" s="372"/>
      <c r="GO1041" s="372"/>
      <c r="GP1041" s="372"/>
      <c r="GQ1041" s="372"/>
      <c r="GR1041" s="372"/>
      <c r="GS1041" s="372"/>
      <c r="GT1041" s="372"/>
      <c r="GU1041" s="372"/>
      <c r="GV1041" s="372"/>
      <c r="GW1041" s="372"/>
      <c r="GX1041" s="372"/>
      <c r="GY1041" s="372"/>
      <c r="GZ1041" s="372"/>
      <c r="HA1041" s="372"/>
      <c r="HB1041" s="372"/>
      <c r="HC1041" s="372"/>
    </row>
    <row r="1042" spans="1:211" s="373" customFormat="1" ht="15" hidden="1" customHeight="1" outlineLevel="1" x14ac:dyDescent="0.2">
      <c r="A1042" s="366">
        <f>SWDATA!O1027</f>
        <v>0</v>
      </c>
      <c r="B1042" s="366">
        <f>SWDATA!M1027</f>
        <v>0</v>
      </c>
      <c r="C1042" s="351">
        <f>IF(AND(SWDATA!M1027=1,SWDATA!Q1027="promotions"),SWDATA!P1027,0)</f>
        <v>0</v>
      </c>
      <c r="D1042" s="367">
        <f>ROW(SWDATA!M1027)</f>
        <v>1027</v>
      </c>
      <c r="E1042" s="368">
        <f t="shared" ref="E1042:E1052" si="3843">B1042</f>
        <v>0</v>
      </c>
      <c r="F1042" s="369">
        <f t="shared" si="3755"/>
        <v>1</v>
      </c>
      <c r="G1042" s="366" t="str">
        <f t="shared" si="3756"/>
        <v/>
      </c>
      <c r="H1042" s="370"/>
      <c r="J1042" s="238">
        <f t="shared" si="3757"/>
        <v>0</v>
      </c>
      <c r="K1042" s="239" t="str">
        <f t="shared" si="3758"/>
        <v/>
      </c>
      <c r="L1042" s="342"/>
      <c r="M1042" s="345"/>
      <c r="N1042" s="340" t="str">
        <f>IF(LEN(SWDATA!F1027)=0,"",N1041)</f>
        <v/>
      </c>
      <c r="O1042" s="296" t="str">
        <f>IF(LEN(SWDATA!G1027)=0,"",O1041)</f>
        <v/>
      </c>
      <c r="P1042" s="297" t="str">
        <f>IF(LEN(SWDATA!C1027)=0,"",SWDATA!C1027)</f>
        <v/>
      </c>
      <c r="Q1042" s="312" t="str">
        <f t="shared" si="3759"/>
        <v/>
      </c>
      <c r="R1042" s="223" t="s">
        <v>261</v>
      </c>
      <c r="S1042" s="224"/>
      <c r="T1042" s="224"/>
      <c r="U1042" s="264" t="s">
        <v>610</v>
      </c>
      <c r="V1042" s="205" t="s">
        <v>221</v>
      </c>
      <c r="W1042" s="266">
        <f>IF(OR(Is_Loading,LEN($A1042)=0),"",SWDATA!P1027)</f>
        <v>0</v>
      </c>
      <c r="X1042" s="267">
        <f>IF(OR(Is_Loading,LEN($A1042)=0),"",SWDATA!Q1027)</f>
        <v>0</v>
      </c>
      <c r="Y1042" s="267">
        <f>IF(OR(Is_Loading,LEN($A1042)=0),"",SWDATA!R1027)</f>
        <v>0</v>
      </c>
      <c r="Z1042" s="266" t="str">
        <f t="shared" si="3840"/>
        <v/>
      </c>
      <c r="AA1042" s="266">
        <f>IF(OR(Is_Loading,LEN($A1042)=0),"",SWDATA!T1027)</f>
        <v>0</v>
      </c>
      <c r="AB1042" s="267">
        <f>IF(OR(Is_Loading,LEN($A1042)=0),"",SWDATA!U1027)</f>
        <v>0</v>
      </c>
      <c r="AC1042" s="267">
        <f>IF(OR(Is_Loading,LEN($A1042)=0),"",SWDATA!V1027)</f>
        <v>0</v>
      </c>
      <c r="AD1042" s="266" t="str">
        <f t="shared" si="3760"/>
        <v/>
      </c>
      <c r="AE1042" s="266">
        <f>IF(OR(Is_Loading,LEN($A1042)=0),"",SWDATA!X1027)</f>
        <v>0</v>
      </c>
      <c r="AF1042" s="267">
        <f>IF(OR(Is_Loading,LEN($A1042)=0),"",SWDATA!Y1027)</f>
        <v>0</v>
      </c>
      <c r="AG1042" s="267">
        <f>IF(OR(Is_Loading,LEN($A1042)=0),"",SWDATA!Z1027)</f>
        <v>0</v>
      </c>
      <c r="AH1042" s="266" t="str">
        <f t="shared" si="3761"/>
        <v/>
      </c>
      <c r="AI1042" s="266">
        <f>IF(OR(Is_Loading,LEN($A1042)=0),"",SWDATA!AB1027)</f>
        <v>0</v>
      </c>
      <c r="AJ1042" s="267">
        <f>IF(OR(Is_Loading,LEN($A1042)=0),"",SWDATA!AC1027)</f>
        <v>0</v>
      </c>
      <c r="AK1042" s="267">
        <f>IF(OR(Is_Loading,LEN($A1042)=0),"",SWDATA!AD1027)</f>
        <v>0</v>
      </c>
      <c r="AL1042" s="266" t="str">
        <f t="shared" si="3762"/>
        <v/>
      </c>
      <c r="AM1042" s="266">
        <f>IF(OR(Is_Loading,LEN($A1042)=0),"",SWDATA!AF1027)</f>
        <v>0</v>
      </c>
      <c r="AN1042" s="267">
        <f>IF(OR(Is_Loading,LEN($A1042)=0),"",SWDATA!AG1027)</f>
        <v>0</v>
      </c>
      <c r="AO1042" s="323">
        <f>IF(OR(Is_Loading,LEN($A1042)=0),"",SWDATA!AH1027)</f>
        <v>0</v>
      </c>
      <c r="AP1042" s="320" t="str">
        <f t="shared" si="3763"/>
        <v/>
      </c>
      <c r="AQ1042" s="266">
        <f>IF(OR(Is_Loading,LEN($A1042)=0),"",SWDATA!AJ1027)</f>
        <v>0</v>
      </c>
      <c r="AR1042" s="267">
        <f>IF(OR(Is_Loading,LEN($A1042)=0),"",SWDATA!AK1027)</f>
        <v>0</v>
      </c>
      <c r="AS1042" s="267">
        <f>IF(OR(Is_Loading,LEN($A1042)=0),"",SWDATA!AL1027)</f>
        <v>0</v>
      </c>
      <c r="AT1042" s="266" t="str">
        <f t="shared" si="3764"/>
        <v/>
      </c>
      <c r="AU1042" s="266">
        <f>IF(OR(Is_Loading,LEN($A1042)=0),"",SWDATA!AN1027)</f>
        <v>0</v>
      </c>
      <c r="AV1042" s="267">
        <f>IF(OR(Is_Loading,LEN($A1042)=0),"",SWDATA!AO1027)</f>
        <v>0</v>
      </c>
      <c r="AW1042" s="267">
        <f>IF(OR(Is_Loading,LEN($A1042)=0),"",SWDATA!AP1027)</f>
        <v>0</v>
      </c>
      <c r="AX1042" s="266" t="str">
        <f t="shared" si="3765"/>
        <v/>
      </c>
      <c r="AY1042" s="266">
        <f>IF(OR(Is_Loading,LEN($A1042)=0),"",SWDATA!AR1027)</f>
        <v>0</v>
      </c>
      <c r="AZ1042" s="267">
        <f>IF(OR(Is_Loading,LEN($A1042)=0),"",SWDATA!AS1027)</f>
        <v>0</v>
      </c>
      <c r="BA1042" s="267">
        <f>IF(OR(Is_Loading,LEN($A1042)=0),"",SWDATA!AT1027)</f>
        <v>0</v>
      </c>
      <c r="BB1042" s="266" t="str">
        <f t="shared" si="3766"/>
        <v/>
      </c>
      <c r="BC1042" s="266">
        <f>IF(OR(Is_Loading,LEN($A1042)=0),"",SWDATA!AV1027)</f>
        <v>0</v>
      </c>
      <c r="BD1042" s="267">
        <f>IF(OR(Is_Loading,LEN($A1042)=0),"",SWDATA!AW1027)</f>
        <v>0</v>
      </c>
      <c r="BE1042" s="323">
        <f>IF(OR(Is_Loading,LEN($A1042)=0),"",SWDATA!AX1027)</f>
        <v>0</v>
      </c>
      <c r="BF1042" s="320" t="str">
        <f t="shared" si="3767"/>
        <v/>
      </c>
      <c r="BG1042" s="11"/>
      <c r="BH1042" s="11"/>
      <c r="BI1042" s="11"/>
      <c r="BJ1042" s="11"/>
      <c r="BK1042" s="11"/>
      <c r="BL1042" s="11"/>
      <c r="BM1042" s="11"/>
      <c r="BN1042" s="11"/>
      <c r="BO1042" s="11"/>
      <c r="BP1042" s="11"/>
      <c r="BQ1042" s="11"/>
      <c r="BR1042" s="11"/>
      <c r="BS1042" s="11"/>
      <c r="BT1042" s="11"/>
      <c r="BU1042" s="11"/>
      <c r="BV1042" s="11"/>
      <c r="BW1042" s="11"/>
      <c r="BX1042" s="11"/>
      <c r="BY1042" s="11"/>
      <c r="BZ1042" s="11"/>
      <c r="CA1042" s="11"/>
      <c r="CB1042" s="11"/>
      <c r="CC1042" s="11"/>
      <c r="CD1042" s="11"/>
      <c r="CE1042" s="11"/>
      <c r="CF1042" s="11"/>
      <c r="CG1042" s="11"/>
      <c r="CH1042" s="11"/>
      <c r="CI1042" s="11"/>
      <c r="CJ1042" s="11"/>
      <c r="CK1042" s="11"/>
      <c r="CL1042" s="11"/>
      <c r="CM1042" s="11"/>
      <c r="CN1042" s="351"/>
      <c r="CO1042" s="351"/>
      <c r="CP1042" s="351"/>
      <c r="CQ1042" s="351"/>
      <c r="CR1042" s="351"/>
      <c r="CS1042" s="351"/>
      <c r="CT1042" s="351"/>
      <c r="CU1042" s="351"/>
      <c r="CV1042" s="351"/>
      <c r="CW1042" s="351"/>
      <c r="CX1042" s="351"/>
      <c r="CY1042" s="351"/>
      <c r="CZ1042" s="351"/>
      <c r="DA1042" s="351"/>
      <c r="DB1042" s="351"/>
      <c r="DC1042" s="351"/>
      <c r="DD1042" s="351"/>
      <c r="DE1042" s="351"/>
      <c r="DF1042" s="351"/>
      <c r="DG1042" s="351"/>
      <c r="DH1042" s="351"/>
      <c r="DI1042" s="351"/>
      <c r="DJ1042" s="351"/>
      <c r="DK1042" s="351"/>
      <c r="DL1042" s="351"/>
      <c r="DM1042" s="351"/>
      <c r="DN1042" s="351"/>
      <c r="DS1042" s="372"/>
      <c r="DT1042" s="374"/>
      <c r="DU1042" s="375"/>
      <c r="DV1042" s="375"/>
      <c r="DW1042" s="375"/>
      <c r="DX1042" s="375">
        <v>1</v>
      </c>
      <c r="DY1042" s="375">
        <f t="shared" si="3808"/>
        <v>0</v>
      </c>
      <c r="DZ1042" s="375">
        <f t="shared" si="3809"/>
        <v>0</v>
      </c>
      <c r="EA1042" s="375">
        <f t="shared" si="3810"/>
        <v>1</v>
      </c>
      <c r="EB1042" s="375">
        <f t="shared" si="3811"/>
        <v>0</v>
      </c>
      <c r="EC1042" s="375">
        <f t="shared" si="3812"/>
        <v>0</v>
      </c>
      <c r="ED1042" s="375">
        <f t="shared" si="3813"/>
        <v>1</v>
      </c>
      <c r="EE1042" s="375">
        <f t="shared" si="3814"/>
        <v>0</v>
      </c>
      <c r="EF1042" s="375">
        <f t="shared" si="3815"/>
        <v>0</v>
      </c>
      <c r="EG1042" s="375">
        <f t="shared" si="3816"/>
        <v>1</v>
      </c>
      <c r="EH1042" s="375">
        <f t="shared" si="3817"/>
        <v>0</v>
      </c>
      <c r="EI1042" s="375">
        <f t="shared" si="3818"/>
        <v>0</v>
      </c>
      <c r="EJ1042" s="375">
        <f t="shared" si="3819"/>
        <v>1</v>
      </c>
      <c r="EK1042" s="375">
        <f t="shared" si="3820"/>
        <v>0</v>
      </c>
      <c r="EL1042" s="375">
        <f t="shared" si="3821"/>
        <v>0</v>
      </c>
      <c r="EM1042" s="375">
        <f t="shared" si="3822"/>
        <v>1</v>
      </c>
      <c r="EN1042" s="375">
        <f t="shared" si="3823"/>
        <v>0</v>
      </c>
      <c r="EO1042" s="375">
        <f t="shared" si="3824"/>
        <v>0</v>
      </c>
      <c r="EP1042" s="375">
        <f t="shared" si="3825"/>
        <v>1</v>
      </c>
      <c r="EQ1042" s="375">
        <f t="shared" si="3826"/>
        <v>0</v>
      </c>
      <c r="ER1042" s="375">
        <f t="shared" si="3827"/>
        <v>0</v>
      </c>
      <c r="ES1042" s="375">
        <f t="shared" si="3828"/>
        <v>1</v>
      </c>
      <c r="ET1042" s="375">
        <f t="shared" si="3829"/>
        <v>0</v>
      </c>
      <c r="EU1042" s="375">
        <f t="shared" si="3830"/>
        <v>0</v>
      </c>
      <c r="EV1042" s="375">
        <f t="shared" si="3831"/>
        <v>1</v>
      </c>
      <c r="EW1042" s="375">
        <f t="shared" si="3832"/>
        <v>0</v>
      </c>
      <c r="EX1042" s="375">
        <f t="shared" si="3833"/>
        <v>0</v>
      </c>
      <c r="EY1042" s="375">
        <f t="shared" si="3834"/>
        <v>1</v>
      </c>
      <c r="EZ1042" s="375">
        <f t="shared" si="3835"/>
        <v>0</v>
      </c>
      <c r="FA1042" s="375">
        <f t="shared" si="3836"/>
        <v>0</v>
      </c>
      <c r="FB1042" s="375">
        <f t="shared" si="3837"/>
        <v>1</v>
      </c>
      <c r="FC1042" s="375">
        <f t="shared" si="3838"/>
        <v>0</v>
      </c>
      <c r="FD1042" s="375">
        <f t="shared" si="3839"/>
        <v>0</v>
      </c>
      <c r="FE1042" s="376"/>
      <c r="FF1042" s="372"/>
      <c r="FG1042" s="372"/>
      <c r="FH1042" s="372"/>
      <c r="FI1042" s="372"/>
      <c r="FJ1042" s="372"/>
      <c r="FK1042" s="372"/>
      <c r="FL1042" s="372"/>
      <c r="FM1042" s="372"/>
      <c r="FN1042" s="372"/>
      <c r="FO1042" s="372"/>
      <c r="FP1042" s="372"/>
      <c r="FQ1042" s="372"/>
      <c r="FR1042" s="372"/>
      <c r="FS1042" s="372"/>
      <c r="FT1042" s="372"/>
      <c r="FU1042" s="372"/>
      <c r="FV1042" s="372"/>
      <c r="FW1042" s="372"/>
      <c r="FX1042" s="372"/>
      <c r="FY1042" s="372"/>
      <c r="FZ1042" s="372"/>
      <c r="GA1042" s="372"/>
      <c r="GB1042" s="372"/>
      <c r="GC1042" s="372"/>
      <c r="GD1042" s="372"/>
      <c r="GE1042" s="372"/>
      <c r="GF1042" s="372"/>
      <c r="GG1042" s="372"/>
      <c r="GH1042" s="372"/>
      <c r="GI1042" s="372"/>
      <c r="GJ1042" s="372"/>
      <c r="GK1042" s="372"/>
      <c r="GL1042" s="372"/>
      <c r="GM1042" s="372"/>
      <c r="GN1042" s="372"/>
      <c r="GO1042" s="372"/>
      <c r="GP1042" s="372"/>
      <c r="GQ1042" s="372"/>
      <c r="GR1042" s="372"/>
      <c r="GS1042" s="372"/>
      <c r="GT1042" s="372"/>
      <c r="GU1042" s="372"/>
      <c r="GV1042" s="372"/>
      <c r="GW1042" s="372"/>
      <c r="GX1042" s="372"/>
      <c r="GY1042" s="372"/>
      <c r="GZ1042" s="372"/>
      <c r="HA1042" s="372"/>
      <c r="HB1042" s="372"/>
      <c r="HC1042" s="372"/>
    </row>
    <row r="1043" spans="1:211" s="373" customFormat="1" ht="15" hidden="1" customHeight="1" outlineLevel="1" x14ac:dyDescent="0.2">
      <c r="A1043" s="366">
        <f>SWDATA!O1028</f>
        <v>0</v>
      </c>
      <c r="B1043" s="366">
        <f>SWDATA!M1028</f>
        <v>0</v>
      </c>
      <c r="C1043" s="351">
        <f>IF(AND(SWDATA!M1028=1,SWDATA!Q1028="promotions"),SWDATA!P1028,0)</f>
        <v>0</v>
      </c>
      <c r="D1043" s="367">
        <f>ROW(SWDATA!M1028)</f>
        <v>1028</v>
      </c>
      <c r="E1043" s="368">
        <f t="shared" si="3843"/>
        <v>0</v>
      </c>
      <c r="F1043" s="369">
        <f t="shared" si="3755"/>
        <v>1</v>
      </c>
      <c r="G1043" s="366" t="str">
        <f t="shared" si="3756"/>
        <v/>
      </c>
      <c r="H1043" s="370"/>
      <c r="J1043" s="238">
        <f t="shared" si="3757"/>
        <v>0</v>
      </c>
      <c r="K1043" s="239" t="str">
        <f t="shared" si="3758"/>
        <v/>
      </c>
      <c r="L1043" s="342"/>
      <c r="M1043" s="345"/>
      <c r="N1043" s="340" t="str">
        <f>IF(LEN(SWDATA!F1028)=0,"",N1042)</f>
        <v/>
      </c>
      <c r="O1043" s="296" t="str">
        <f>IF(LEN(SWDATA!G1028)=0,"",O1042)</f>
        <v/>
      </c>
      <c r="P1043" s="297" t="str">
        <f>IF(LEN(SWDATA!C1028)=0,"",SWDATA!C1028)</f>
        <v/>
      </c>
      <c r="Q1043" s="312" t="str">
        <f t="shared" si="3759"/>
        <v/>
      </c>
      <c r="R1043" s="223" t="s">
        <v>261</v>
      </c>
      <c r="S1043" s="224"/>
      <c r="T1043" s="224"/>
      <c r="U1043" s="264" t="s">
        <v>612</v>
      </c>
      <c r="V1043" s="205" t="s">
        <v>221</v>
      </c>
      <c r="W1043" s="266">
        <f>IF(OR(Is_Loading,LEN($A1043)=0),"",SWDATA!P1028)</f>
        <v>0</v>
      </c>
      <c r="X1043" s="267">
        <f>IF(OR(Is_Loading,LEN($A1043)=0),"",SWDATA!Q1028)</f>
        <v>0</v>
      </c>
      <c r="Y1043" s="267">
        <f>IF(OR(Is_Loading,LEN($A1043)=0),"",SWDATA!R1028)</f>
        <v>0</v>
      </c>
      <c r="Z1043" s="266" t="str">
        <f t="shared" si="3840"/>
        <v/>
      </c>
      <c r="AA1043" s="266">
        <f>IF(OR(Is_Loading,LEN($A1043)=0),"",SWDATA!T1028)</f>
        <v>0</v>
      </c>
      <c r="AB1043" s="267">
        <f>IF(OR(Is_Loading,LEN($A1043)=0),"",SWDATA!U1028)</f>
        <v>0</v>
      </c>
      <c r="AC1043" s="267">
        <f>IF(OR(Is_Loading,LEN($A1043)=0),"",SWDATA!V1028)</f>
        <v>0</v>
      </c>
      <c r="AD1043" s="266" t="str">
        <f t="shared" si="3760"/>
        <v/>
      </c>
      <c r="AE1043" s="266">
        <f>IF(OR(Is_Loading,LEN($A1043)=0),"",SWDATA!X1028)</f>
        <v>0</v>
      </c>
      <c r="AF1043" s="267">
        <f>IF(OR(Is_Loading,LEN($A1043)=0),"",SWDATA!Y1028)</f>
        <v>0</v>
      </c>
      <c r="AG1043" s="267">
        <f>IF(OR(Is_Loading,LEN($A1043)=0),"",SWDATA!Z1028)</f>
        <v>0</v>
      </c>
      <c r="AH1043" s="266" t="str">
        <f t="shared" si="3761"/>
        <v/>
      </c>
      <c r="AI1043" s="266">
        <f>IF(OR(Is_Loading,LEN($A1043)=0),"",SWDATA!AB1028)</f>
        <v>0</v>
      </c>
      <c r="AJ1043" s="267">
        <f>IF(OR(Is_Loading,LEN($A1043)=0),"",SWDATA!AC1028)</f>
        <v>0</v>
      </c>
      <c r="AK1043" s="267">
        <f>IF(OR(Is_Loading,LEN($A1043)=0),"",SWDATA!AD1028)</f>
        <v>0</v>
      </c>
      <c r="AL1043" s="266" t="str">
        <f t="shared" si="3762"/>
        <v/>
      </c>
      <c r="AM1043" s="266">
        <f>IF(OR(Is_Loading,LEN($A1043)=0),"",SWDATA!AF1028)</f>
        <v>0</v>
      </c>
      <c r="AN1043" s="267">
        <f>IF(OR(Is_Loading,LEN($A1043)=0),"",SWDATA!AG1028)</f>
        <v>0</v>
      </c>
      <c r="AO1043" s="323">
        <f>IF(OR(Is_Loading,LEN($A1043)=0),"",SWDATA!AH1028)</f>
        <v>0</v>
      </c>
      <c r="AP1043" s="320" t="str">
        <f t="shared" si="3763"/>
        <v/>
      </c>
      <c r="AQ1043" s="266">
        <f>IF(OR(Is_Loading,LEN($A1043)=0),"",SWDATA!AJ1028)</f>
        <v>0</v>
      </c>
      <c r="AR1043" s="267">
        <f>IF(OR(Is_Loading,LEN($A1043)=0),"",SWDATA!AK1028)</f>
        <v>0</v>
      </c>
      <c r="AS1043" s="267">
        <f>IF(OR(Is_Loading,LEN($A1043)=0),"",SWDATA!AL1028)</f>
        <v>0</v>
      </c>
      <c r="AT1043" s="266" t="str">
        <f t="shared" si="3764"/>
        <v/>
      </c>
      <c r="AU1043" s="266">
        <f>IF(OR(Is_Loading,LEN($A1043)=0),"",SWDATA!AN1028)</f>
        <v>0</v>
      </c>
      <c r="AV1043" s="267">
        <f>IF(OR(Is_Loading,LEN($A1043)=0),"",SWDATA!AO1028)</f>
        <v>0</v>
      </c>
      <c r="AW1043" s="267">
        <f>IF(OR(Is_Loading,LEN($A1043)=0),"",SWDATA!AP1028)</f>
        <v>0</v>
      </c>
      <c r="AX1043" s="266" t="str">
        <f t="shared" si="3765"/>
        <v/>
      </c>
      <c r="AY1043" s="266">
        <f>IF(OR(Is_Loading,LEN($A1043)=0),"",SWDATA!AR1028)</f>
        <v>0</v>
      </c>
      <c r="AZ1043" s="267">
        <f>IF(OR(Is_Loading,LEN($A1043)=0),"",SWDATA!AS1028)</f>
        <v>0</v>
      </c>
      <c r="BA1043" s="267">
        <f>IF(OR(Is_Loading,LEN($A1043)=0),"",SWDATA!AT1028)</f>
        <v>0</v>
      </c>
      <c r="BB1043" s="266" t="str">
        <f t="shared" si="3766"/>
        <v/>
      </c>
      <c r="BC1043" s="266">
        <f>IF(OR(Is_Loading,LEN($A1043)=0),"",SWDATA!AV1028)</f>
        <v>0</v>
      </c>
      <c r="BD1043" s="267">
        <f>IF(OR(Is_Loading,LEN($A1043)=0),"",SWDATA!AW1028)</f>
        <v>0</v>
      </c>
      <c r="BE1043" s="323">
        <f>IF(OR(Is_Loading,LEN($A1043)=0),"",SWDATA!AX1028)</f>
        <v>0</v>
      </c>
      <c r="BF1043" s="320" t="str">
        <f t="shared" si="3767"/>
        <v/>
      </c>
      <c r="BG1043" s="11"/>
      <c r="BH1043" s="11"/>
      <c r="BI1043" s="11"/>
      <c r="BJ1043" s="11"/>
      <c r="BK1043" s="11"/>
      <c r="BL1043" s="11"/>
      <c r="BM1043" s="11"/>
      <c r="BN1043" s="11"/>
      <c r="BO1043" s="11"/>
      <c r="BP1043" s="11"/>
      <c r="BQ1043" s="11"/>
      <c r="BR1043" s="11"/>
      <c r="BS1043" s="11"/>
      <c r="BT1043" s="11"/>
      <c r="BU1043" s="11"/>
      <c r="BV1043" s="11"/>
      <c r="BW1043" s="11"/>
      <c r="BX1043" s="11"/>
      <c r="BY1043" s="11"/>
      <c r="BZ1043" s="11"/>
      <c r="CA1043" s="11"/>
      <c r="CB1043" s="11"/>
      <c r="CC1043" s="11"/>
      <c r="CD1043" s="11"/>
      <c r="CE1043" s="11"/>
      <c r="CF1043" s="11"/>
      <c r="CG1043" s="11"/>
      <c r="CH1043" s="11"/>
      <c r="CI1043" s="11"/>
      <c r="CJ1043" s="11"/>
      <c r="CK1043" s="11"/>
      <c r="CL1043" s="11"/>
      <c r="CM1043" s="11"/>
      <c r="CN1043" s="351"/>
      <c r="CO1043" s="351"/>
      <c r="CP1043" s="351"/>
      <c r="CQ1043" s="351"/>
      <c r="CR1043" s="351"/>
      <c r="CS1043" s="351"/>
      <c r="CT1043" s="351"/>
      <c r="CU1043" s="351"/>
      <c r="CV1043" s="351"/>
      <c r="CW1043" s="351"/>
      <c r="CX1043" s="351"/>
      <c r="CY1043" s="351"/>
      <c r="CZ1043" s="351"/>
      <c r="DA1043" s="351"/>
      <c r="DB1043" s="351"/>
      <c r="DC1043" s="351"/>
      <c r="DD1043" s="351"/>
      <c r="DE1043" s="351"/>
      <c r="DF1043" s="351"/>
      <c r="DG1043" s="351"/>
      <c r="DH1043" s="351"/>
      <c r="DI1043" s="351"/>
      <c r="DJ1043" s="351"/>
      <c r="DK1043" s="351"/>
      <c r="DL1043" s="351"/>
      <c r="DM1043" s="351"/>
      <c r="DN1043" s="351"/>
      <c r="DS1043" s="372"/>
      <c r="DT1043" s="374"/>
      <c r="DU1043" s="375"/>
      <c r="DV1043" s="375"/>
      <c r="DW1043" s="375"/>
      <c r="DX1043" s="375">
        <v>1</v>
      </c>
      <c r="DY1043" s="375">
        <f t="shared" si="3808"/>
        <v>0</v>
      </c>
      <c r="DZ1043" s="375">
        <f t="shared" si="3809"/>
        <v>0</v>
      </c>
      <c r="EA1043" s="375">
        <f t="shared" si="3810"/>
        <v>1</v>
      </c>
      <c r="EB1043" s="375">
        <f t="shared" si="3811"/>
        <v>0</v>
      </c>
      <c r="EC1043" s="375">
        <f t="shared" si="3812"/>
        <v>0</v>
      </c>
      <c r="ED1043" s="375">
        <f t="shared" si="3813"/>
        <v>1</v>
      </c>
      <c r="EE1043" s="375">
        <f t="shared" si="3814"/>
        <v>0</v>
      </c>
      <c r="EF1043" s="375">
        <f t="shared" si="3815"/>
        <v>0</v>
      </c>
      <c r="EG1043" s="375">
        <f t="shared" si="3816"/>
        <v>1</v>
      </c>
      <c r="EH1043" s="375">
        <f t="shared" si="3817"/>
        <v>0</v>
      </c>
      <c r="EI1043" s="375">
        <f t="shared" si="3818"/>
        <v>0</v>
      </c>
      <c r="EJ1043" s="375">
        <f t="shared" si="3819"/>
        <v>1</v>
      </c>
      <c r="EK1043" s="375">
        <f t="shared" si="3820"/>
        <v>0</v>
      </c>
      <c r="EL1043" s="375">
        <f t="shared" si="3821"/>
        <v>0</v>
      </c>
      <c r="EM1043" s="375">
        <f t="shared" si="3822"/>
        <v>1</v>
      </c>
      <c r="EN1043" s="375">
        <f t="shared" si="3823"/>
        <v>0</v>
      </c>
      <c r="EO1043" s="375">
        <f t="shared" si="3824"/>
        <v>0</v>
      </c>
      <c r="EP1043" s="375">
        <f t="shared" si="3825"/>
        <v>1</v>
      </c>
      <c r="EQ1043" s="375">
        <f t="shared" si="3826"/>
        <v>0</v>
      </c>
      <c r="ER1043" s="375">
        <f t="shared" si="3827"/>
        <v>0</v>
      </c>
      <c r="ES1043" s="375">
        <f t="shared" si="3828"/>
        <v>1</v>
      </c>
      <c r="ET1043" s="375">
        <f t="shared" si="3829"/>
        <v>0</v>
      </c>
      <c r="EU1043" s="375">
        <f t="shared" si="3830"/>
        <v>0</v>
      </c>
      <c r="EV1043" s="375">
        <f t="shared" si="3831"/>
        <v>1</v>
      </c>
      <c r="EW1043" s="375">
        <f t="shared" si="3832"/>
        <v>0</v>
      </c>
      <c r="EX1043" s="375">
        <f t="shared" si="3833"/>
        <v>0</v>
      </c>
      <c r="EY1043" s="375">
        <f t="shared" si="3834"/>
        <v>1</v>
      </c>
      <c r="EZ1043" s="375">
        <f t="shared" si="3835"/>
        <v>0</v>
      </c>
      <c r="FA1043" s="375">
        <f t="shared" si="3836"/>
        <v>0</v>
      </c>
      <c r="FB1043" s="375">
        <f t="shared" si="3837"/>
        <v>1</v>
      </c>
      <c r="FC1043" s="375">
        <f t="shared" si="3838"/>
        <v>0</v>
      </c>
      <c r="FD1043" s="375">
        <f t="shared" si="3839"/>
        <v>0</v>
      </c>
      <c r="FE1043" s="376"/>
      <c r="FF1043" s="372"/>
      <c r="FG1043" s="372"/>
      <c r="FH1043" s="372"/>
      <c r="FI1043" s="372"/>
      <c r="FJ1043" s="372"/>
      <c r="FK1043" s="372"/>
      <c r="FL1043" s="372"/>
      <c r="FM1043" s="372"/>
      <c r="FN1043" s="372"/>
      <c r="FO1043" s="372"/>
      <c r="FP1043" s="372"/>
      <c r="FQ1043" s="372"/>
      <c r="FR1043" s="372"/>
      <c r="FS1043" s="372"/>
      <c r="FT1043" s="372"/>
      <c r="FU1043" s="372"/>
      <c r="FV1043" s="372"/>
      <c r="FW1043" s="372"/>
      <c r="FX1043" s="372"/>
      <c r="FY1043" s="372"/>
      <c r="FZ1043" s="372"/>
      <c r="GA1043" s="372"/>
      <c r="GB1043" s="372"/>
      <c r="GC1043" s="372"/>
      <c r="GD1043" s="372"/>
      <c r="GE1043" s="372"/>
      <c r="GF1043" s="372"/>
      <c r="GG1043" s="372"/>
      <c r="GH1043" s="372"/>
      <c r="GI1043" s="372"/>
      <c r="GJ1043" s="372"/>
      <c r="GK1043" s="372"/>
      <c r="GL1043" s="372"/>
      <c r="GM1043" s="372"/>
      <c r="GN1043" s="372"/>
      <c r="GO1043" s="372"/>
      <c r="GP1043" s="372"/>
      <c r="GQ1043" s="372"/>
      <c r="GR1043" s="372"/>
      <c r="GS1043" s="372"/>
      <c r="GT1043" s="372"/>
      <c r="GU1043" s="372"/>
      <c r="GV1043" s="372"/>
      <c r="GW1043" s="372"/>
      <c r="GX1043" s="372"/>
      <c r="GY1043" s="372"/>
      <c r="GZ1043" s="372"/>
      <c r="HA1043" s="372"/>
      <c r="HB1043" s="372"/>
      <c r="HC1043" s="372"/>
    </row>
    <row r="1044" spans="1:211" s="373" customFormat="1" ht="15" hidden="1" customHeight="1" outlineLevel="1" x14ac:dyDescent="0.2">
      <c r="A1044" s="366">
        <f>SWDATA!O1029</f>
        <v>0</v>
      </c>
      <c r="B1044" s="366">
        <f>SWDATA!M1029</f>
        <v>0</v>
      </c>
      <c r="C1044" s="351">
        <f>IF(AND(SWDATA!M1029=1,SWDATA!Q1029="promotions"),SWDATA!P1029,0)</f>
        <v>0</v>
      </c>
      <c r="D1044" s="367">
        <f>ROW(SWDATA!M1029)</f>
        <v>1029</v>
      </c>
      <c r="E1044" s="368">
        <f t="shared" si="3843"/>
        <v>0</v>
      </c>
      <c r="F1044" s="369">
        <f t="shared" si="3755"/>
        <v>1</v>
      </c>
      <c r="G1044" s="366" t="str">
        <f t="shared" si="3756"/>
        <v/>
      </c>
      <c r="H1044" s="370"/>
      <c r="J1044" s="238">
        <f t="shared" si="3757"/>
        <v>0</v>
      </c>
      <c r="K1044" s="239" t="str">
        <f t="shared" si="3758"/>
        <v/>
      </c>
      <c r="L1044" s="342"/>
      <c r="M1044" s="345"/>
      <c r="N1044" s="340" t="str">
        <f>IF(LEN(SWDATA!F1029)=0,"",N1043)</f>
        <v/>
      </c>
      <c r="O1044" s="296" t="str">
        <f>IF(LEN(SWDATA!G1029)=0,"",O1043)</f>
        <v/>
      </c>
      <c r="P1044" s="297" t="str">
        <f>IF(LEN(SWDATA!C1029)=0,"",SWDATA!C1029)</f>
        <v/>
      </c>
      <c r="Q1044" s="312" t="str">
        <f t="shared" si="3759"/>
        <v/>
      </c>
      <c r="R1044" s="223" t="s">
        <v>261</v>
      </c>
      <c r="S1044" s="224"/>
      <c r="T1044" s="224"/>
      <c r="U1044" s="264" t="s">
        <v>597</v>
      </c>
      <c r="V1044" s="205" t="s">
        <v>221</v>
      </c>
      <c r="W1044" s="266">
        <f>IF(OR(Is_Loading,LEN($A1044)=0),"",SWDATA!P1029)</f>
        <v>0</v>
      </c>
      <c r="X1044" s="267">
        <f>IF(OR(Is_Loading,LEN($A1044)=0),"",SWDATA!Q1029)</f>
        <v>0</v>
      </c>
      <c r="Y1044" s="267">
        <f>IF(OR(Is_Loading,LEN($A1044)=0),"",SWDATA!R1029)</f>
        <v>0</v>
      </c>
      <c r="Z1044" s="266" t="str">
        <f t="shared" si="3840"/>
        <v/>
      </c>
      <c r="AA1044" s="266">
        <f>IF(OR(Is_Loading,LEN($A1044)=0),"",SWDATA!T1029)</f>
        <v>0</v>
      </c>
      <c r="AB1044" s="267">
        <f>IF(OR(Is_Loading,LEN($A1044)=0),"",SWDATA!U1029)</f>
        <v>0</v>
      </c>
      <c r="AC1044" s="267">
        <f>IF(OR(Is_Loading,LEN($A1044)=0),"",SWDATA!V1029)</f>
        <v>0</v>
      </c>
      <c r="AD1044" s="266" t="str">
        <f t="shared" si="3760"/>
        <v/>
      </c>
      <c r="AE1044" s="266">
        <f>IF(OR(Is_Loading,LEN($A1044)=0),"",SWDATA!X1029)</f>
        <v>0</v>
      </c>
      <c r="AF1044" s="267">
        <f>IF(OR(Is_Loading,LEN($A1044)=0),"",SWDATA!Y1029)</f>
        <v>0</v>
      </c>
      <c r="AG1044" s="267">
        <f>IF(OR(Is_Loading,LEN($A1044)=0),"",SWDATA!Z1029)</f>
        <v>0</v>
      </c>
      <c r="AH1044" s="266" t="str">
        <f t="shared" si="3761"/>
        <v/>
      </c>
      <c r="AI1044" s="266">
        <f>IF(OR(Is_Loading,LEN($A1044)=0),"",SWDATA!AB1029)</f>
        <v>0</v>
      </c>
      <c r="AJ1044" s="267">
        <f>IF(OR(Is_Loading,LEN($A1044)=0),"",SWDATA!AC1029)</f>
        <v>0</v>
      </c>
      <c r="AK1044" s="267">
        <f>IF(OR(Is_Loading,LEN($A1044)=0),"",SWDATA!AD1029)</f>
        <v>0</v>
      </c>
      <c r="AL1044" s="266" t="str">
        <f t="shared" si="3762"/>
        <v/>
      </c>
      <c r="AM1044" s="266">
        <f>IF(OR(Is_Loading,LEN($A1044)=0),"",SWDATA!AF1029)</f>
        <v>0</v>
      </c>
      <c r="AN1044" s="267">
        <f>IF(OR(Is_Loading,LEN($A1044)=0),"",SWDATA!AG1029)</f>
        <v>0</v>
      </c>
      <c r="AO1044" s="323">
        <f>IF(OR(Is_Loading,LEN($A1044)=0),"",SWDATA!AH1029)</f>
        <v>0</v>
      </c>
      <c r="AP1044" s="320" t="str">
        <f t="shared" si="3763"/>
        <v/>
      </c>
      <c r="AQ1044" s="266">
        <f>IF(OR(Is_Loading,LEN($A1044)=0),"",SWDATA!AJ1029)</f>
        <v>0</v>
      </c>
      <c r="AR1044" s="267">
        <f>IF(OR(Is_Loading,LEN($A1044)=0),"",SWDATA!AK1029)</f>
        <v>0</v>
      </c>
      <c r="AS1044" s="267">
        <f>IF(OR(Is_Loading,LEN($A1044)=0),"",SWDATA!AL1029)</f>
        <v>0</v>
      </c>
      <c r="AT1044" s="266" t="str">
        <f t="shared" si="3764"/>
        <v/>
      </c>
      <c r="AU1044" s="266">
        <f>IF(OR(Is_Loading,LEN($A1044)=0),"",SWDATA!AN1029)</f>
        <v>0</v>
      </c>
      <c r="AV1044" s="267">
        <f>IF(OR(Is_Loading,LEN($A1044)=0),"",SWDATA!AO1029)</f>
        <v>0</v>
      </c>
      <c r="AW1044" s="267">
        <f>IF(OR(Is_Loading,LEN($A1044)=0),"",SWDATA!AP1029)</f>
        <v>0</v>
      </c>
      <c r="AX1044" s="266" t="str">
        <f t="shared" si="3765"/>
        <v/>
      </c>
      <c r="AY1044" s="266">
        <f>IF(OR(Is_Loading,LEN($A1044)=0),"",SWDATA!AR1029)</f>
        <v>0</v>
      </c>
      <c r="AZ1044" s="267">
        <f>IF(OR(Is_Loading,LEN($A1044)=0),"",SWDATA!AS1029)</f>
        <v>0</v>
      </c>
      <c r="BA1044" s="267">
        <f>IF(OR(Is_Loading,LEN($A1044)=0),"",SWDATA!AT1029)</f>
        <v>0</v>
      </c>
      <c r="BB1044" s="266" t="str">
        <f t="shared" si="3766"/>
        <v/>
      </c>
      <c r="BC1044" s="266">
        <f>IF(OR(Is_Loading,LEN($A1044)=0),"",SWDATA!AV1029)</f>
        <v>0</v>
      </c>
      <c r="BD1044" s="267">
        <f>IF(OR(Is_Loading,LEN($A1044)=0),"",SWDATA!AW1029)</f>
        <v>0</v>
      </c>
      <c r="BE1044" s="323">
        <f>IF(OR(Is_Loading,LEN($A1044)=0),"",SWDATA!AX1029)</f>
        <v>0</v>
      </c>
      <c r="BF1044" s="320" t="str">
        <f t="shared" si="3767"/>
        <v/>
      </c>
      <c r="BG1044" s="11"/>
      <c r="BH1044" s="11"/>
      <c r="BI1044" s="11"/>
      <c r="BJ1044" s="11"/>
      <c r="BK1044" s="11"/>
      <c r="BL1044" s="11"/>
      <c r="BM1044" s="11"/>
      <c r="BN1044" s="11"/>
      <c r="BO1044" s="11"/>
      <c r="BP1044" s="11"/>
      <c r="BQ1044" s="11"/>
      <c r="BR1044" s="11"/>
      <c r="BS1044" s="11"/>
      <c r="BT1044" s="11"/>
      <c r="BU1044" s="11"/>
      <c r="BV1044" s="11"/>
      <c r="BW1044" s="11"/>
      <c r="BX1044" s="11"/>
      <c r="BY1044" s="11"/>
      <c r="BZ1044" s="11"/>
      <c r="CA1044" s="11"/>
      <c r="CB1044" s="11"/>
      <c r="CC1044" s="11"/>
      <c r="CD1044" s="11"/>
      <c r="CE1044" s="11"/>
      <c r="CF1044" s="11"/>
      <c r="CG1044" s="11"/>
      <c r="CH1044" s="11"/>
      <c r="CI1044" s="11"/>
      <c r="CJ1044" s="11"/>
      <c r="CK1044" s="11"/>
      <c r="CL1044" s="11"/>
      <c r="CM1044" s="11"/>
      <c r="CN1044" s="351"/>
      <c r="CO1044" s="351"/>
      <c r="CP1044" s="351"/>
      <c r="CQ1044" s="351"/>
      <c r="CR1044" s="351"/>
      <c r="CS1044" s="351"/>
      <c r="CT1044" s="351"/>
      <c r="CU1044" s="351"/>
      <c r="CV1044" s="351"/>
      <c r="CW1044" s="351"/>
      <c r="CX1044" s="351"/>
      <c r="CY1044" s="351"/>
      <c r="CZ1044" s="351"/>
      <c r="DA1044" s="351"/>
      <c r="DB1044" s="351"/>
      <c r="DC1044" s="351"/>
      <c r="DD1044" s="351"/>
      <c r="DE1044" s="351"/>
      <c r="DF1044" s="351"/>
      <c r="DG1044" s="351"/>
      <c r="DH1044" s="351"/>
      <c r="DI1044" s="351"/>
      <c r="DJ1044" s="351"/>
      <c r="DK1044" s="351"/>
      <c r="DL1044" s="351"/>
      <c r="DM1044" s="351"/>
      <c r="DN1044" s="351"/>
      <c r="DS1044" s="372"/>
      <c r="DT1044" s="374"/>
      <c r="DU1044" s="375"/>
      <c r="DV1044" s="375"/>
      <c r="DW1044" s="375"/>
      <c r="DX1044" s="375">
        <v>1</v>
      </c>
      <c r="DY1044" s="375">
        <f t="shared" si="3808"/>
        <v>0</v>
      </c>
      <c r="DZ1044" s="375">
        <f t="shared" si="3809"/>
        <v>0</v>
      </c>
      <c r="EA1044" s="375">
        <f t="shared" si="3810"/>
        <v>1</v>
      </c>
      <c r="EB1044" s="375">
        <f t="shared" si="3811"/>
        <v>0</v>
      </c>
      <c r="EC1044" s="375">
        <f t="shared" si="3812"/>
        <v>0</v>
      </c>
      <c r="ED1044" s="375">
        <f t="shared" si="3813"/>
        <v>1</v>
      </c>
      <c r="EE1044" s="375">
        <f t="shared" si="3814"/>
        <v>0</v>
      </c>
      <c r="EF1044" s="375">
        <f t="shared" si="3815"/>
        <v>0</v>
      </c>
      <c r="EG1044" s="375">
        <f t="shared" si="3816"/>
        <v>1</v>
      </c>
      <c r="EH1044" s="375">
        <f t="shared" si="3817"/>
        <v>0</v>
      </c>
      <c r="EI1044" s="375">
        <f t="shared" si="3818"/>
        <v>0</v>
      </c>
      <c r="EJ1044" s="375">
        <f t="shared" si="3819"/>
        <v>1</v>
      </c>
      <c r="EK1044" s="375">
        <f t="shared" si="3820"/>
        <v>0</v>
      </c>
      <c r="EL1044" s="375">
        <f t="shared" si="3821"/>
        <v>0</v>
      </c>
      <c r="EM1044" s="375">
        <f t="shared" si="3822"/>
        <v>1</v>
      </c>
      <c r="EN1044" s="375">
        <f t="shared" si="3823"/>
        <v>0</v>
      </c>
      <c r="EO1044" s="375">
        <f t="shared" si="3824"/>
        <v>0</v>
      </c>
      <c r="EP1044" s="375">
        <f t="shared" si="3825"/>
        <v>1</v>
      </c>
      <c r="EQ1044" s="375">
        <f t="shared" si="3826"/>
        <v>0</v>
      </c>
      <c r="ER1044" s="375">
        <f t="shared" si="3827"/>
        <v>0</v>
      </c>
      <c r="ES1044" s="375">
        <f t="shared" si="3828"/>
        <v>1</v>
      </c>
      <c r="ET1044" s="375">
        <f t="shared" si="3829"/>
        <v>0</v>
      </c>
      <c r="EU1044" s="375">
        <f t="shared" si="3830"/>
        <v>0</v>
      </c>
      <c r="EV1044" s="375">
        <f t="shared" si="3831"/>
        <v>1</v>
      </c>
      <c r="EW1044" s="375">
        <f t="shared" si="3832"/>
        <v>0</v>
      </c>
      <c r="EX1044" s="375">
        <f t="shared" si="3833"/>
        <v>0</v>
      </c>
      <c r="EY1044" s="375">
        <f t="shared" si="3834"/>
        <v>1</v>
      </c>
      <c r="EZ1044" s="375">
        <f t="shared" si="3835"/>
        <v>0</v>
      </c>
      <c r="FA1044" s="375">
        <f t="shared" si="3836"/>
        <v>0</v>
      </c>
      <c r="FB1044" s="375">
        <f t="shared" si="3837"/>
        <v>1</v>
      </c>
      <c r="FC1044" s="375">
        <f t="shared" si="3838"/>
        <v>0</v>
      </c>
      <c r="FD1044" s="375">
        <f t="shared" si="3839"/>
        <v>0</v>
      </c>
      <c r="FE1044" s="376"/>
      <c r="FF1044" s="372"/>
      <c r="FG1044" s="372"/>
      <c r="FH1044" s="372"/>
      <c r="FI1044" s="372"/>
      <c r="FJ1044" s="372"/>
      <c r="FK1044" s="372"/>
      <c r="FL1044" s="372"/>
      <c r="FM1044" s="372"/>
      <c r="FN1044" s="372"/>
      <c r="FO1044" s="372"/>
      <c r="FP1044" s="372"/>
      <c r="FQ1044" s="372"/>
      <c r="FR1044" s="372"/>
      <c r="FS1044" s="372"/>
      <c r="FT1044" s="372"/>
      <c r="FU1044" s="372"/>
      <c r="FV1044" s="372"/>
      <c r="FW1044" s="372"/>
      <c r="FX1044" s="372"/>
      <c r="FY1044" s="372"/>
      <c r="FZ1044" s="372"/>
      <c r="GA1044" s="372"/>
      <c r="GB1044" s="372"/>
      <c r="GC1044" s="372"/>
      <c r="GD1044" s="372"/>
      <c r="GE1044" s="372"/>
      <c r="GF1044" s="372"/>
      <c r="GG1044" s="372"/>
      <c r="GH1044" s="372"/>
      <c r="GI1044" s="372"/>
      <c r="GJ1044" s="372"/>
      <c r="GK1044" s="372"/>
      <c r="GL1044" s="372"/>
      <c r="GM1044" s="372"/>
      <c r="GN1044" s="372"/>
      <c r="GO1044" s="372"/>
      <c r="GP1044" s="372"/>
      <c r="GQ1044" s="372"/>
      <c r="GR1044" s="372"/>
      <c r="GS1044" s="372"/>
      <c r="GT1044" s="372"/>
      <c r="GU1044" s="372"/>
      <c r="GV1044" s="372"/>
      <c r="GW1044" s="372"/>
      <c r="GX1044" s="372"/>
      <c r="GY1044" s="372"/>
      <c r="GZ1044" s="372"/>
      <c r="HA1044" s="372"/>
      <c r="HB1044" s="372"/>
      <c r="HC1044" s="372"/>
    </row>
    <row r="1045" spans="1:211" s="373" customFormat="1" ht="15" hidden="1" customHeight="1" outlineLevel="1" x14ac:dyDescent="0.2">
      <c r="A1045" s="366">
        <f>SWDATA!O1030</f>
        <v>0</v>
      </c>
      <c r="B1045" s="366">
        <f>SWDATA!M1030</f>
        <v>0</v>
      </c>
      <c r="C1045" s="351">
        <f>IF(AND(SWDATA!M1030=1,SWDATA!Q1030="promotions"),SWDATA!P1030,0)</f>
        <v>0</v>
      </c>
      <c r="D1045" s="367">
        <f>ROW(SWDATA!M1030)</f>
        <v>1030</v>
      </c>
      <c r="E1045" s="368">
        <f t="shared" si="3843"/>
        <v>0</v>
      </c>
      <c r="F1045" s="369">
        <f t="shared" si="3755"/>
        <v>1</v>
      </c>
      <c r="G1045" s="366" t="str">
        <f t="shared" si="3756"/>
        <v/>
      </c>
      <c r="H1045" s="370"/>
      <c r="J1045" s="238">
        <f t="shared" si="3757"/>
        <v>0</v>
      </c>
      <c r="K1045" s="239" t="str">
        <f t="shared" si="3758"/>
        <v/>
      </c>
      <c r="L1045" s="342"/>
      <c r="M1045" s="345"/>
      <c r="N1045" s="340" t="str">
        <f>IF(LEN(SWDATA!F1030)=0,"",N1044)</f>
        <v/>
      </c>
      <c r="O1045" s="296" t="str">
        <f>IF(LEN(SWDATA!G1030)=0,"",O1044)</f>
        <v/>
      </c>
      <c r="P1045" s="297" t="str">
        <f>IF(LEN(SWDATA!C1030)=0,"",SWDATA!C1030)</f>
        <v/>
      </c>
      <c r="Q1045" s="312" t="str">
        <f t="shared" si="3759"/>
        <v/>
      </c>
      <c r="R1045" s="223" t="s">
        <v>261</v>
      </c>
      <c r="S1045" s="224"/>
      <c r="T1045" s="224"/>
      <c r="U1045" s="264" t="s">
        <v>599</v>
      </c>
      <c r="V1045" s="205" t="s">
        <v>221</v>
      </c>
      <c r="W1045" s="266">
        <f>IF(OR(Is_Loading,LEN($A1045)=0),"",SWDATA!P1030)</f>
        <v>0</v>
      </c>
      <c r="X1045" s="267">
        <f>IF(OR(Is_Loading,LEN($A1045)=0),"",SWDATA!Q1030)</f>
        <v>0</v>
      </c>
      <c r="Y1045" s="267">
        <f>IF(OR(Is_Loading,LEN($A1045)=0),"",SWDATA!R1030)</f>
        <v>0</v>
      </c>
      <c r="Z1045" s="266" t="str">
        <f t="shared" si="3840"/>
        <v/>
      </c>
      <c r="AA1045" s="266">
        <f>IF(OR(Is_Loading,LEN($A1045)=0),"",SWDATA!T1030)</f>
        <v>0</v>
      </c>
      <c r="AB1045" s="267">
        <f>IF(OR(Is_Loading,LEN($A1045)=0),"",SWDATA!U1030)</f>
        <v>0</v>
      </c>
      <c r="AC1045" s="267">
        <f>IF(OR(Is_Loading,LEN($A1045)=0),"",SWDATA!V1030)</f>
        <v>0</v>
      </c>
      <c r="AD1045" s="266" t="str">
        <f t="shared" si="3760"/>
        <v/>
      </c>
      <c r="AE1045" s="266">
        <f>IF(OR(Is_Loading,LEN($A1045)=0),"",SWDATA!X1030)</f>
        <v>0</v>
      </c>
      <c r="AF1045" s="267">
        <f>IF(OR(Is_Loading,LEN($A1045)=0),"",SWDATA!Y1030)</f>
        <v>0</v>
      </c>
      <c r="AG1045" s="267">
        <f>IF(OR(Is_Loading,LEN($A1045)=0),"",SWDATA!Z1030)</f>
        <v>0</v>
      </c>
      <c r="AH1045" s="266" t="str">
        <f t="shared" si="3761"/>
        <v/>
      </c>
      <c r="AI1045" s="266">
        <f>IF(OR(Is_Loading,LEN($A1045)=0),"",SWDATA!AB1030)</f>
        <v>0</v>
      </c>
      <c r="AJ1045" s="267">
        <f>IF(OR(Is_Loading,LEN($A1045)=0),"",SWDATA!AC1030)</f>
        <v>0</v>
      </c>
      <c r="AK1045" s="267">
        <f>IF(OR(Is_Loading,LEN($A1045)=0),"",SWDATA!AD1030)</f>
        <v>0</v>
      </c>
      <c r="AL1045" s="266" t="str">
        <f t="shared" si="3762"/>
        <v/>
      </c>
      <c r="AM1045" s="266">
        <f>IF(OR(Is_Loading,LEN($A1045)=0),"",SWDATA!AF1030)</f>
        <v>0</v>
      </c>
      <c r="AN1045" s="267">
        <f>IF(OR(Is_Loading,LEN($A1045)=0),"",SWDATA!AG1030)</f>
        <v>0</v>
      </c>
      <c r="AO1045" s="323">
        <f>IF(OR(Is_Loading,LEN($A1045)=0),"",SWDATA!AH1030)</f>
        <v>0</v>
      </c>
      <c r="AP1045" s="320" t="str">
        <f t="shared" si="3763"/>
        <v/>
      </c>
      <c r="AQ1045" s="266">
        <f>IF(OR(Is_Loading,LEN($A1045)=0),"",SWDATA!AJ1030)</f>
        <v>0</v>
      </c>
      <c r="AR1045" s="267">
        <f>IF(OR(Is_Loading,LEN($A1045)=0),"",SWDATA!AK1030)</f>
        <v>0</v>
      </c>
      <c r="AS1045" s="267">
        <f>IF(OR(Is_Loading,LEN($A1045)=0),"",SWDATA!AL1030)</f>
        <v>0</v>
      </c>
      <c r="AT1045" s="266" t="str">
        <f t="shared" si="3764"/>
        <v/>
      </c>
      <c r="AU1045" s="266">
        <f>IF(OR(Is_Loading,LEN($A1045)=0),"",SWDATA!AN1030)</f>
        <v>0</v>
      </c>
      <c r="AV1045" s="267">
        <f>IF(OR(Is_Loading,LEN($A1045)=0),"",SWDATA!AO1030)</f>
        <v>0</v>
      </c>
      <c r="AW1045" s="267">
        <f>IF(OR(Is_Loading,LEN($A1045)=0),"",SWDATA!AP1030)</f>
        <v>0</v>
      </c>
      <c r="AX1045" s="266" t="str">
        <f t="shared" si="3765"/>
        <v/>
      </c>
      <c r="AY1045" s="266">
        <f>IF(OR(Is_Loading,LEN($A1045)=0),"",SWDATA!AR1030)</f>
        <v>0</v>
      </c>
      <c r="AZ1045" s="267">
        <f>IF(OR(Is_Loading,LEN($A1045)=0),"",SWDATA!AS1030)</f>
        <v>0</v>
      </c>
      <c r="BA1045" s="267">
        <f>IF(OR(Is_Loading,LEN($A1045)=0),"",SWDATA!AT1030)</f>
        <v>0</v>
      </c>
      <c r="BB1045" s="266" t="str">
        <f t="shared" si="3766"/>
        <v/>
      </c>
      <c r="BC1045" s="266">
        <f>IF(OR(Is_Loading,LEN($A1045)=0),"",SWDATA!AV1030)</f>
        <v>0</v>
      </c>
      <c r="BD1045" s="267">
        <f>IF(OR(Is_Loading,LEN($A1045)=0),"",SWDATA!AW1030)</f>
        <v>0</v>
      </c>
      <c r="BE1045" s="323">
        <f>IF(OR(Is_Loading,LEN($A1045)=0),"",SWDATA!AX1030)</f>
        <v>0</v>
      </c>
      <c r="BF1045" s="320" t="str">
        <f t="shared" si="3767"/>
        <v/>
      </c>
      <c r="BG1045" s="11"/>
      <c r="BH1045" s="11"/>
      <c r="BI1045" s="11"/>
      <c r="BJ1045" s="11"/>
      <c r="BK1045" s="11"/>
      <c r="BL1045" s="11"/>
      <c r="BM1045" s="11"/>
      <c r="BN1045" s="11"/>
      <c r="BO1045" s="11"/>
      <c r="BP1045" s="11"/>
      <c r="BQ1045" s="11"/>
      <c r="BR1045" s="11"/>
      <c r="BS1045" s="11"/>
      <c r="BT1045" s="11"/>
      <c r="BU1045" s="11"/>
      <c r="BV1045" s="11"/>
      <c r="BW1045" s="11"/>
      <c r="BX1045" s="11"/>
      <c r="BY1045" s="11"/>
      <c r="BZ1045" s="11"/>
      <c r="CA1045" s="11"/>
      <c r="CB1045" s="11"/>
      <c r="CC1045" s="11"/>
      <c r="CD1045" s="11"/>
      <c r="CE1045" s="11"/>
      <c r="CF1045" s="11"/>
      <c r="CG1045" s="11"/>
      <c r="CH1045" s="11"/>
      <c r="CI1045" s="11"/>
      <c r="CJ1045" s="11"/>
      <c r="CK1045" s="11"/>
      <c r="CL1045" s="11"/>
      <c r="CM1045" s="11"/>
      <c r="CN1045" s="351"/>
      <c r="CO1045" s="351"/>
      <c r="CP1045" s="351"/>
      <c r="CQ1045" s="351"/>
      <c r="CR1045" s="351"/>
      <c r="CS1045" s="351"/>
      <c r="CT1045" s="351"/>
      <c r="CU1045" s="351"/>
      <c r="CV1045" s="351"/>
      <c r="CW1045" s="351"/>
      <c r="CX1045" s="351"/>
      <c r="CY1045" s="351"/>
      <c r="CZ1045" s="351"/>
      <c r="DA1045" s="351"/>
      <c r="DB1045" s="351"/>
      <c r="DC1045" s="351"/>
      <c r="DD1045" s="351"/>
      <c r="DE1045" s="351"/>
      <c r="DF1045" s="351"/>
      <c r="DG1045" s="351"/>
      <c r="DH1045" s="351"/>
      <c r="DI1045" s="351"/>
      <c r="DJ1045" s="351"/>
      <c r="DK1045" s="351"/>
      <c r="DL1045" s="351"/>
      <c r="DM1045" s="351"/>
      <c r="DN1045" s="351"/>
      <c r="DS1045" s="372"/>
      <c r="DT1045" s="374"/>
      <c r="DU1045" s="375"/>
      <c r="DV1045" s="375"/>
      <c r="DW1045" s="375"/>
      <c r="DX1045" s="375">
        <v>1</v>
      </c>
      <c r="DY1045" s="375">
        <f t="shared" si="3808"/>
        <v>0</v>
      </c>
      <c r="DZ1045" s="375">
        <f t="shared" si="3809"/>
        <v>0</v>
      </c>
      <c r="EA1045" s="375">
        <f t="shared" si="3810"/>
        <v>1</v>
      </c>
      <c r="EB1045" s="375">
        <f t="shared" si="3811"/>
        <v>0</v>
      </c>
      <c r="EC1045" s="375">
        <f t="shared" si="3812"/>
        <v>0</v>
      </c>
      <c r="ED1045" s="375">
        <f t="shared" si="3813"/>
        <v>1</v>
      </c>
      <c r="EE1045" s="375">
        <f t="shared" si="3814"/>
        <v>0</v>
      </c>
      <c r="EF1045" s="375">
        <f t="shared" si="3815"/>
        <v>0</v>
      </c>
      <c r="EG1045" s="375">
        <f t="shared" si="3816"/>
        <v>1</v>
      </c>
      <c r="EH1045" s="375">
        <f t="shared" si="3817"/>
        <v>0</v>
      </c>
      <c r="EI1045" s="375">
        <f t="shared" si="3818"/>
        <v>0</v>
      </c>
      <c r="EJ1045" s="375">
        <f t="shared" si="3819"/>
        <v>1</v>
      </c>
      <c r="EK1045" s="375">
        <f t="shared" si="3820"/>
        <v>0</v>
      </c>
      <c r="EL1045" s="375">
        <f t="shared" si="3821"/>
        <v>0</v>
      </c>
      <c r="EM1045" s="375">
        <f t="shared" si="3822"/>
        <v>1</v>
      </c>
      <c r="EN1045" s="375">
        <f t="shared" si="3823"/>
        <v>0</v>
      </c>
      <c r="EO1045" s="375">
        <f t="shared" si="3824"/>
        <v>0</v>
      </c>
      <c r="EP1045" s="375">
        <f t="shared" si="3825"/>
        <v>1</v>
      </c>
      <c r="EQ1045" s="375">
        <f t="shared" si="3826"/>
        <v>0</v>
      </c>
      <c r="ER1045" s="375">
        <f t="shared" si="3827"/>
        <v>0</v>
      </c>
      <c r="ES1045" s="375">
        <f t="shared" si="3828"/>
        <v>1</v>
      </c>
      <c r="ET1045" s="375">
        <f t="shared" si="3829"/>
        <v>0</v>
      </c>
      <c r="EU1045" s="375">
        <f t="shared" si="3830"/>
        <v>0</v>
      </c>
      <c r="EV1045" s="375">
        <f t="shared" si="3831"/>
        <v>1</v>
      </c>
      <c r="EW1045" s="375">
        <f t="shared" si="3832"/>
        <v>0</v>
      </c>
      <c r="EX1045" s="375">
        <f t="shared" si="3833"/>
        <v>0</v>
      </c>
      <c r="EY1045" s="375">
        <f t="shared" si="3834"/>
        <v>1</v>
      </c>
      <c r="EZ1045" s="375">
        <f t="shared" si="3835"/>
        <v>0</v>
      </c>
      <c r="FA1045" s="375">
        <f t="shared" si="3836"/>
        <v>0</v>
      </c>
      <c r="FB1045" s="375">
        <f t="shared" si="3837"/>
        <v>1</v>
      </c>
      <c r="FC1045" s="375">
        <f t="shared" si="3838"/>
        <v>0</v>
      </c>
      <c r="FD1045" s="375">
        <f t="shared" si="3839"/>
        <v>0</v>
      </c>
      <c r="FE1045" s="376"/>
      <c r="FF1045" s="372"/>
      <c r="FG1045" s="372"/>
      <c r="FH1045" s="372"/>
      <c r="FI1045" s="372"/>
      <c r="FJ1045" s="372"/>
      <c r="FK1045" s="372"/>
      <c r="FL1045" s="372"/>
      <c r="FM1045" s="372"/>
      <c r="FN1045" s="372"/>
      <c r="FO1045" s="372"/>
      <c r="FP1045" s="372"/>
      <c r="FQ1045" s="372"/>
      <c r="FR1045" s="372"/>
      <c r="FS1045" s="372"/>
      <c r="FT1045" s="372"/>
      <c r="FU1045" s="372"/>
      <c r="FV1045" s="372"/>
      <c r="FW1045" s="372"/>
      <c r="FX1045" s="372"/>
      <c r="FY1045" s="372"/>
      <c r="FZ1045" s="372"/>
      <c r="GA1045" s="372"/>
      <c r="GB1045" s="372"/>
      <c r="GC1045" s="372"/>
      <c r="GD1045" s="372"/>
      <c r="GE1045" s="372"/>
      <c r="GF1045" s="372"/>
      <c r="GG1045" s="372"/>
      <c r="GH1045" s="372"/>
      <c r="GI1045" s="372"/>
      <c r="GJ1045" s="372"/>
      <c r="GK1045" s="372"/>
      <c r="GL1045" s="372"/>
      <c r="GM1045" s="372"/>
      <c r="GN1045" s="372"/>
      <c r="GO1045" s="372"/>
      <c r="GP1045" s="372"/>
      <c r="GQ1045" s="372"/>
      <c r="GR1045" s="372"/>
      <c r="GS1045" s="372"/>
      <c r="GT1045" s="372"/>
      <c r="GU1045" s="372"/>
      <c r="GV1045" s="372"/>
      <c r="GW1045" s="372"/>
      <c r="GX1045" s="372"/>
      <c r="GY1045" s="372"/>
      <c r="GZ1045" s="372"/>
      <c r="HA1045" s="372"/>
      <c r="HB1045" s="372"/>
      <c r="HC1045" s="372"/>
    </row>
    <row r="1046" spans="1:211" s="373" customFormat="1" ht="15" hidden="1" customHeight="1" outlineLevel="1" x14ac:dyDescent="0.2">
      <c r="A1046" s="366">
        <f>SWDATA!O1031</f>
        <v>0</v>
      </c>
      <c r="B1046" s="366">
        <f>SWDATA!M1031</f>
        <v>0</v>
      </c>
      <c r="C1046" s="351">
        <f>IF(AND(SWDATA!M1031=1,SWDATA!Q1031="promotions"),SWDATA!P1031,0)</f>
        <v>0</v>
      </c>
      <c r="D1046" s="367">
        <f>ROW(SWDATA!M1031)</f>
        <v>1031</v>
      </c>
      <c r="E1046" s="368">
        <f t="shared" si="3843"/>
        <v>0</v>
      </c>
      <c r="F1046" s="369">
        <f t="shared" si="3755"/>
        <v>1</v>
      </c>
      <c r="G1046" s="366" t="str">
        <f t="shared" si="3756"/>
        <v/>
      </c>
      <c r="H1046" s="370"/>
      <c r="J1046" s="238">
        <f t="shared" si="3757"/>
        <v>0</v>
      </c>
      <c r="K1046" s="239" t="str">
        <f t="shared" si="3758"/>
        <v/>
      </c>
      <c r="L1046" s="342"/>
      <c r="M1046" s="345"/>
      <c r="N1046" s="340" t="str">
        <f>IF(LEN(SWDATA!F1031)=0,"",N1045)</f>
        <v/>
      </c>
      <c r="O1046" s="296" t="str">
        <f>IF(LEN(SWDATA!G1031)=0,"",O1045)</f>
        <v/>
      </c>
      <c r="P1046" s="297" t="str">
        <f>IF(LEN(SWDATA!C1031)=0,"",SWDATA!C1031)</f>
        <v/>
      </c>
      <c r="Q1046" s="312" t="str">
        <f t="shared" si="3759"/>
        <v/>
      </c>
      <c r="R1046" s="223" t="s">
        <v>261</v>
      </c>
      <c r="S1046" s="224"/>
      <c r="T1046" s="224"/>
      <c r="U1046" s="264" t="s">
        <v>600</v>
      </c>
      <c r="V1046" s="205" t="s">
        <v>221</v>
      </c>
      <c r="W1046" s="266">
        <f>IF(OR(Is_Loading,LEN($A1046)=0),"",SWDATA!P1031)</f>
        <v>0</v>
      </c>
      <c r="X1046" s="267">
        <f>IF(OR(Is_Loading,LEN($A1046)=0),"",SWDATA!Q1031)</f>
        <v>0</v>
      </c>
      <c r="Y1046" s="267">
        <f>IF(OR(Is_Loading,LEN($A1046)=0),"",SWDATA!R1031)</f>
        <v>0</v>
      </c>
      <c r="Z1046" s="266" t="str">
        <f t="shared" si="3840"/>
        <v/>
      </c>
      <c r="AA1046" s="266">
        <f>IF(OR(Is_Loading,LEN($A1046)=0),"",SWDATA!T1031)</f>
        <v>0</v>
      </c>
      <c r="AB1046" s="267">
        <f>IF(OR(Is_Loading,LEN($A1046)=0),"",SWDATA!U1031)</f>
        <v>0</v>
      </c>
      <c r="AC1046" s="267">
        <f>IF(OR(Is_Loading,LEN($A1046)=0),"",SWDATA!V1031)</f>
        <v>0</v>
      </c>
      <c r="AD1046" s="266" t="str">
        <f t="shared" si="3760"/>
        <v/>
      </c>
      <c r="AE1046" s="266">
        <f>IF(OR(Is_Loading,LEN($A1046)=0),"",SWDATA!X1031)</f>
        <v>0</v>
      </c>
      <c r="AF1046" s="267">
        <f>IF(OR(Is_Loading,LEN($A1046)=0),"",SWDATA!Y1031)</f>
        <v>0</v>
      </c>
      <c r="AG1046" s="267">
        <f>IF(OR(Is_Loading,LEN($A1046)=0),"",SWDATA!Z1031)</f>
        <v>0</v>
      </c>
      <c r="AH1046" s="266" t="str">
        <f t="shared" si="3761"/>
        <v/>
      </c>
      <c r="AI1046" s="266">
        <f>IF(OR(Is_Loading,LEN($A1046)=0),"",SWDATA!AB1031)</f>
        <v>0</v>
      </c>
      <c r="AJ1046" s="267">
        <f>IF(OR(Is_Loading,LEN($A1046)=0),"",SWDATA!AC1031)</f>
        <v>0</v>
      </c>
      <c r="AK1046" s="267">
        <f>IF(OR(Is_Loading,LEN($A1046)=0),"",SWDATA!AD1031)</f>
        <v>0</v>
      </c>
      <c r="AL1046" s="266" t="str">
        <f t="shared" si="3762"/>
        <v/>
      </c>
      <c r="AM1046" s="266">
        <f>IF(OR(Is_Loading,LEN($A1046)=0),"",SWDATA!AF1031)</f>
        <v>0</v>
      </c>
      <c r="AN1046" s="267">
        <f>IF(OR(Is_Loading,LEN($A1046)=0),"",SWDATA!AG1031)</f>
        <v>0</v>
      </c>
      <c r="AO1046" s="323">
        <f>IF(OR(Is_Loading,LEN($A1046)=0),"",SWDATA!AH1031)</f>
        <v>0</v>
      </c>
      <c r="AP1046" s="320" t="str">
        <f t="shared" si="3763"/>
        <v/>
      </c>
      <c r="AQ1046" s="266">
        <f>IF(OR(Is_Loading,LEN($A1046)=0),"",SWDATA!AJ1031)</f>
        <v>0</v>
      </c>
      <c r="AR1046" s="267">
        <f>IF(OR(Is_Loading,LEN($A1046)=0),"",SWDATA!AK1031)</f>
        <v>0</v>
      </c>
      <c r="AS1046" s="267">
        <f>IF(OR(Is_Loading,LEN($A1046)=0),"",SWDATA!AL1031)</f>
        <v>0</v>
      </c>
      <c r="AT1046" s="266" t="str">
        <f t="shared" si="3764"/>
        <v/>
      </c>
      <c r="AU1046" s="266">
        <f>IF(OR(Is_Loading,LEN($A1046)=0),"",SWDATA!AN1031)</f>
        <v>0</v>
      </c>
      <c r="AV1046" s="267">
        <f>IF(OR(Is_Loading,LEN($A1046)=0),"",SWDATA!AO1031)</f>
        <v>0</v>
      </c>
      <c r="AW1046" s="267">
        <f>IF(OR(Is_Loading,LEN($A1046)=0),"",SWDATA!AP1031)</f>
        <v>0</v>
      </c>
      <c r="AX1046" s="266" t="str">
        <f t="shared" si="3765"/>
        <v/>
      </c>
      <c r="AY1046" s="266">
        <f>IF(OR(Is_Loading,LEN($A1046)=0),"",SWDATA!AR1031)</f>
        <v>0</v>
      </c>
      <c r="AZ1046" s="267">
        <f>IF(OR(Is_Loading,LEN($A1046)=0),"",SWDATA!AS1031)</f>
        <v>0</v>
      </c>
      <c r="BA1046" s="267">
        <f>IF(OR(Is_Loading,LEN($A1046)=0),"",SWDATA!AT1031)</f>
        <v>0</v>
      </c>
      <c r="BB1046" s="266" t="str">
        <f t="shared" si="3766"/>
        <v/>
      </c>
      <c r="BC1046" s="266">
        <f>IF(OR(Is_Loading,LEN($A1046)=0),"",SWDATA!AV1031)</f>
        <v>0</v>
      </c>
      <c r="BD1046" s="267">
        <f>IF(OR(Is_Loading,LEN($A1046)=0),"",SWDATA!AW1031)</f>
        <v>0</v>
      </c>
      <c r="BE1046" s="323">
        <f>IF(OR(Is_Loading,LEN($A1046)=0),"",SWDATA!AX1031)</f>
        <v>0</v>
      </c>
      <c r="BF1046" s="320" t="str">
        <f t="shared" si="3767"/>
        <v/>
      </c>
      <c r="BG1046" s="11"/>
      <c r="BH1046" s="11"/>
      <c r="BI1046" s="11"/>
      <c r="BJ1046" s="11"/>
      <c r="BK1046" s="11"/>
      <c r="BL1046" s="11"/>
      <c r="BM1046" s="11"/>
      <c r="BN1046" s="11"/>
      <c r="BO1046" s="11"/>
      <c r="BP1046" s="11"/>
      <c r="BQ1046" s="11"/>
      <c r="BR1046" s="11"/>
      <c r="BS1046" s="11"/>
      <c r="BT1046" s="11"/>
      <c r="BU1046" s="11"/>
      <c r="BV1046" s="11"/>
      <c r="BW1046" s="11"/>
      <c r="BX1046" s="11"/>
      <c r="BY1046" s="11"/>
      <c r="BZ1046" s="11"/>
      <c r="CA1046" s="11"/>
      <c r="CB1046" s="11"/>
      <c r="CC1046" s="11"/>
      <c r="CD1046" s="11"/>
      <c r="CE1046" s="11"/>
      <c r="CF1046" s="11"/>
      <c r="CG1046" s="11"/>
      <c r="CH1046" s="11"/>
      <c r="CI1046" s="11"/>
      <c r="CJ1046" s="11"/>
      <c r="CK1046" s="11"/>
      <c r="CL1046" s="11"/>
      <c r="CM1046" s="11"/>
      <c r="CN1046" s="351"/>
      <c r="CO1046" s="351"/>
      <c r="CP1046" s="351"/>
      <c r="CQ1046" s="351"/>
      <c r="CR1046" s="351"/>
      <c r="CS1046" s="351"/>
      <c r="CT1046" s="351"/>
      <c r="CU1046" s="351"/>
      <c r="CV1046" s="351"/>
      <c r="CW1046" s="351"/>
      <c r="CX1046" s="351"/>
      <c r="CY1046" s="351"/>
      <c r="CZ1046" s="351"/>
      <c r="DA1046" s="351"/>
      <c r="DB1046" s="351"/>
      <c r="DC1046" s="351"/>
      <c r="DD1046" s="351"/>
      <c r="DE1046" s="351"/>
      <c r="DF1046" s="351"/>
      <c r="DG1046" s="351"/>
      <c r="DH1046" s="351"/>
      <c r="DI1046" s="351"/>
      <c r="DJ1046" s="351"/>
      <c r="DK1046" s="351"/>
      <c r="DL1046" s="351"/>
      <c r="DM1046" s="351"/>
      <c r="DN1046" s="351"/>
      <c r="DS1046" s="372"/>
      <c r="DT1046" s="374"/>
      <c r="DU1046" s="375"/>
      <c r="DV1046" s="375"/>
      <c r="DW1046" s="375"/>
      <c r="DX1046" s="375">
        <v>1</v>
      </c>
      <c r="DY1046" s="375">
        <f t="shared" si="3808"/>
        <v>0</v>
      </c>
      <c r="DZ1046" s="375">
        <f t="shared" si="3809"/>
        <v>0</v>
      </c>
      <c r="EA1046" s="375">
        <f t="shared" si="3810"/>
        <v>1</v>
      </c>
      <c r="EB1046" s="375">
        <f t="shared" si="3811"/>
        <v>0</v>
      </c>
      <c r="EC1046" s="375">
        <f t="shared" si="3812"/>
        <v>0</v>
      </c>
      <c r="ED1046" s="375">
        <f t="shared" si="3813"/>
        <v>1</v>
      </c>
      <c r="EE1046" s="375">
        <f t="shared" si="3814"/>
        <v>0</v>
      </c>
      <c r="EF1046" s="375">
        <f t="shared" si="3815"/>
        <v>0</v>
      </c>
      <c r="EG1046" s="375">
        <f t="shared" si="3816"/>
        <v>1</v>
      </c>
      <c r="EH1046" s="375">
        <f t="shared" si="3817"/>
        <v>0</v>
      </c>
      <c r="EI1046" s="375">
        <f t="shared" si="3818"/>
        <v>0</v>
      </c>
      <c r="EJ1046" s="375">
        <f t="shared" si="3819"/>
        <v>1</v>
      </c>
      <c r="EK1046" s="375">
        <f t="shared" si="3820"/>
        <v>0</v>
      </c>
      <c r="EL1046" s="375">
        <f t="shared" si="3821"/>
        <v>0</v>
      </c>
      <c r="EM1046" s="375">
        <f t="shared" si="3822"/>
        <v>1</v>
      </c>
      <c r="EN1046" s="375">
        <f t="shared" si="3823"/>
        <v>0</v>
      </c>
      <c r="EO1046" s="375">
        <f t="shared" si="3824"/>
        <v>0</v>
      </c>
      <c r="EP1046" s="375">
        <f t="shared" si="3825"/>
        <v>1</v>
      </c>
      <c r="EQ1046" s="375">
        <f t="shared" si="3826"/>
        <v>0</v>
      </c>
      <c r="ER1046" s="375">
        <f t="shared" si="3827"/>
        <v>0</v>
      </c>
      <c r="ES1046" s="375">
        <f t="shared" si="3828"/>
        <v>1</v>
      </c>
      <c r="ET1046" s="375">
        <f t="shared" si="3829"/>
        <v>0</v>
      </c>
      <c r="EU1046" s="375">
        <f t="shared" si="3830"/>
        <v>0</v>
      </c>
      <c r="EV1046" s="375">
        <f t="shared" si="3831"/>
        <v>1</v>
      </c>
      <c r="EW1046" s="375">
        <f t="shared" si="3832"/>
        <v>0</v>
      </c>
      <c r="EX1046" s="375">
        <f t="shared" si="3833"/>
        <v>0</v>
      </c>
      <c r="EY1046" s="375">
        <f t="shared" si="3834"/>
        <v>1</v>
      </c>
      <c r="EZ1046" s="375">
        <f t="shared" si="3835"/>
        <v>0</v>
      </c>
      <c r="FA1046" s="375">
        <f t="shared" si="3836"/>
        <v>0</v>
      </c>
      <c r="FB1046" s="375">
        <f t="shared" si="3837"/>
        <v>1</v>
      </c>
      <c r="FC1046" s="375">
        <f t="shared" si="3838"/>
        <v>0</v>
      </c>
      <c r="FD1046" s="375">
        <f t="shared" si="3839"/>
        <v>0</v>
      </c>
      <c r="FE1046" s="376"/>
      <c r="FF1046" s="372"/>
      <c r="FG1046" s="372"/>
      <c r="FH1046" s="372"/>
      <c r="FI1046" s="372"/>
      <c r="FJ1046" s="372"/>
      <c r="FK1046" s="372"/>
      <c r="FL1046" s="372"/>
      <c r="FM1046" s="372"/>
      <c r="FN1046" s="372"/>
      <c r="FO1046" s="372"/>
      <c r="FP1046" s="372"/>
      <c r="FQ1046" s="372"/>
      <c r="FR1046" s="372"/>
      <c r="FS1046" s="372"/>
      <c r="FT1046" s="372"/>
      <c r="FU1046" s="372"/>
      <c r="FV1046" s="372"/>
      <c r="FW1046" s="372"/>
      <c r="FX1046" s="372"/>
      <c r="FY1046" s="372"/>
      <c r="FZ1046" s="372"/>
      <c r="GA1046" s="372"/>
      <c r="GB1046" s="372"/>
      <c r="GC1046" s="372"/>
      <c r="GD1046" s="372"/>
      <c r="GE1046" s="372"/>
      <c r="GF1046" s="372"/>
      <c r="GG1046" s="372"/>
      <c r="GH1046" s="372"/>
      <c r="GI1046" s="372"/>
      <c r="GJ1046" s="372"/>
      <c r="GK1046" s="372"/>
      <c r="GL1046" s="372"/>
      <c r="GM1046" s="372"/>
      <c r="GN1046" s="372"/>
      <c r="GO1046" s="372"/>
      <c r="GP1046" s="372"/>
      <c r="GQ1046" s="372"/>
      <c r="GR1046" s="372"/>
      <c r="GS1046" s="372"/>
      <c r="GT1046" s="372"/>
      <c r="GU1046" s="372"/>
      <c r="GV1046" s="372"/>
      <c r="GW1046" s="372"/>
      <c r="GX1046" s="372"/>
      <c r="GY1046" s="372"/>
      <c r="GZ1046" s="372"/>
      <c r="HA1046" s="372"/>
      <c r="HB1046" s="372"/>
      <c r="HC1046" s="372"/>
    </row>
    <row r="1047" spans="1:211" s="373" customFormat="1" ht="15" hidden="1" customHeight="1" outlineLevel="1" x14ac:dyDescent="0.2">
      <c r="A1047" s="366">
        <f>SWDATA!O1032</f>
        <v>0</v>
      </c>
      <c r="B1047" s="366">
        <f>SWDATA!M1032</f>
        <v>0</v>
      </c>
      <c r="C1047" s="351">
        <f>IF(AND(SWDATA!M1032=1,SWDATA!Q1032="promotions"),SWDATA!P1032,0)</f>
        <v>0</v>
      </c>
      <c r="D1047" s="367">
        <f>ROW(SWDATA!M1032)</f>
        <v>1032</v>
      </c>
      <c r="E1047" s="368">
        <f t="shared" si="3843"/>
        <v>0</v>
      </c>
      <c r="F1047" s="369">
        <f t="shared" si="3755"/>
        <v>1</v>
      </c>
      <c r="G1047" s="366" t="str">
        <f t="shared" si="3756"/>
        <v/>
      </c>
      <c r="H1047" s="370"/>
      <c r="J1047" s="238">
        <f t="shared" si="3757"/>
        <v>0</v>
      </c>
      <c r="K1047" s="239" t="str">
        <f t="shared" si="3758"/>
        <v/>
      </c>
      <c r="L1047" s="342"/>
      <c r="M1047" s="345"/>
      <c r="N1047" s="340" t="str">
        <f>IF(LEN(SWDATA!F1032)=0,"",N1046)</f>
        <v/>
      </c>
      <c r="O1047" s="296" t="str">
        <f>IF(LEN(SWDATA!G1032)=0,"",O1046)</f>
        <v/>
      </c>
      <c r="P1047" s="297" t="str">
        <f>IF(LEN(SWDATA!C1032)=0,"",SWDATA!C1032)</f>
        <v/>
      </c>
      <c r="Q1047" s="312" t="str">
        <f t="shared" si="3759"/>
        <v/>
      </c>
      <c r="R1047" s="223" t="s">
        <v>261</v>
      </c>
      <c r="S1047" s="224"/>
      <c r="T1047" s="224"/>
      <c r="U1047" s="264" t="s">
        <v>602</v>
      </c>
      <c r="V1047" s="205" t="s">
        <v>221</v>
      </c>
      <c r="W1047" s="266">
        <f>IF(OR(Is_Loading,LEN($A1047)=0),"",SWDATA!P1032)</f>
        <v>0</v>
      </c>
      <c r="X1047" s="267">
        <f>IF(OR(Is_Loading,LEN($A1047)=0),"",SWDATA!Q1032)</f>
        <v>0</v>
      </c>
      <c r="Y1047" s="267">
        <f>IF(OR(Is_Loading,LEN($A1047)=0),"",SWDATA!R1032)</f>
        <v>0</v>
      </c>
      <c r="Z1047" s="266" t="str">
        <f t="shared" si="3840"/>
        <v/>
      </c>
      <c r="AA1047" s="266">
        <f>IF(OR(Is_Loading,LEN($A1047)=0),"",SWDATA!T1032)</f>
        <v>0</v>
      </c>
      <c r="AB1047" s="267">
        <f>IF(OR(Is_Loading,LEN($A1047)=0),"",SWDATA!U1032)</f>
        <v>0</v>
      </c>
      <c r="AC1047" s="267">
        <f>IF(OR(Is_Loading,LEN($A1047)=0),"",SWDATA!V1032)</f>
        <v>0</v>
      </c>
      <c r="AD1047" s="266" t="str">
        <f t="shared" si="3760"/>
        <v/>
      </c>
      <c r="AE1047" s="266">
        <f>IF(OR(Is_Loading,LEN($A1047)=0),"",SWDATA!X1032)</f>
        <v>0</v>
      </c>
      <c r="AF1047" s="267">
        <f>IF(OR(Is_Loading,LEN($A1047)=0),"",SWDATA!Y1032)</f>
        <v>0</v>
      </c>
      <c r="AG1047" s="267">
        <f>IF(OR(Is_Loading,LEN($A1047)=0),"",SWDATA!Z1032)</f>
        <v>0</v>
      </c>
      <c r="AH1047" s="266" t="str">
        <f t="shared" si="3761"/>
        <v/>
      </c>
      <c r="AI1047" s="266">
        <f>IF(OR(Is_Loading,LEN($A1047)=0),"",SWDATA!AB1032)</f>
        <v>0</v>
      </c>
      <c r="AJ1047" s="267">
        <f>IF(OR(Is_Loading,LEN($A1047)=0),"",SWDATA!AC1032)</f>
        <v>0</v>
      </c>
      <c r="AK1047" s="267">
        <f>IF(OR(Is_Loading,LEN($A1047)=0),"",SWDATA!AD1032)</f>
        <v>0</v>
      </c>
      <c r="AL1047" s="266" t="str">
        <f t="shared" si="3762"/>
        <v/>
      </c>
      <c r="AM1047" s="266">
        <f>IF(OR(Is_Loading,LEN($A1047)=0),"",SWDATA!AF1032)</f>
        <v>0</v>
      </c>
      <c r="AN1047" s="267">
        <f>IF(OR(Is_Loading,LEN($A1047)=0),"",SWDATA!AG1032)</f>
        <v>0</v>
      </c>
      <c r="AO1047" s="323">
        <f>IF(OR(Is_Loading,LEN($A1047)=0),"",SWDATA!AH1032)</f>
        <v>0</v>
      </c>
      <c r="AP1047" s="320" t="str">
        <f t="shared" si="3763"/>
        <v/>
      </c>
      <c r="AQ1047" s="266">
        <f>IF(OR(Is_Loading,LEN($A1047)=0),"",SWDATA!AJ1032)</f>
        <v>0</v>
      </c>
      <c r="AR1047" s="267">
        <f>IF(OR(Is_Loading,LEN($A1047)=0),"",SWDATA!AK1032)</f>
        <v>0</v>
      </c>
      <c r="AS1047" s="267">
        <f>IF(OR(Is_Loading,LEN($A1047)=0),"",SWDATA!AL1032)</f>
        <v>0</v>
      </c>
      <c r="AT1047" s="266" t="str">
        <f t="shared" si="3764"/>
        <v/>
      </c>
      <c r="AU1047" s="266">
        <f>IF(OR(Is_Loading,LEN($A1047)=0),"",SWDATA!AN1032)</f>
        <v>0</v>
      </c>
      <c r="AV1047" s="267">
        <f>IF(OR(Is_Loading,LEN($A1047)=0),"",SWDATA!AO1032)</f>
        <v>0</v>
      </c>
      <c r="AW1047" s="267">
        <f>IF(OR(Is_Loading,LEN($A1047)=0),"",SWDATA!AP1032)</f>
        <v>0</v>
      </c>
      <c r="AX1047" s="266" t="str">
        <f t="shared" si="3765"/>
        <v/>
      </c>
      <c r="AY1047" s="266">
        <f>IF(OR(Is_Loading,LEN($A1047)=0),"",SWDATA!AR1032)</f>
        <v>0</v>
      </c>
      <c r="AZ1047" s="267">
        <f>IF(OR(Is_Loading,LEN($A1047)=0),"",SWDATA!AS1032)</f>
        <v>0</v>
      </c>
      <c r="BA1047" s="267">
        <f>IF(OR(Is_Loading,LEN($A1047)=0),"",SWDATA!AT1032)</f>
        <v>0</v>
      </c>
      <c r="BB1047" s="266" t="str">
        <f t="shared" si="3766"/>
        <v/>
      </c>
      <c r="BC1047" s="266">
        <f>IF(OR(Is_Loading,LEN($A1047)=0),"",SWDATA!AV1032)</f>
        <v>0</v>
      </c>
      <c r="BD1047" s="267">
        <f>IF(OR(Is_Loading,LEN($A1047)=0),"",SWDATA!AW1032)</f>
        <v>0</v>
      </c>
      <c r="BE1047" s="323">
        <f>IF(OR(Is_Loading,LEN($A1047)=0),"",SWDATA!AX1032)</f>
        <v>0</v>
      </c>
      <c r="BF1047" s="320" t="str">
        <f t="shared" si="3767"/>
        <v/>
      </c>
      <c r="BG1047" s="11"/>
      <c r="BH1047" s="11"/>
      <c r="BI1047" s="11"/>
      <c r="BJ1047" s="11"/>
      <c r="BK1047" s="11"/>
      <c r="BL1047" s="11"/>
      <c r="BM1047" s="11"/>
      <c r="BN1047" s="11"/>
      <c r="BO1047" s="11"/>
      <c r="BP1047" s="11"/>
      <c r="BQ1047" s="11"/>
      <c r="BR1047" s="11"/>
      <c r="BS1047" s="11"/>
      <c r="BT1047" s="11"/>
      <c r="BU1047" s="11"/>
      <c r="BV1047" s="11"/>
      <c r="BW1047" s="11"/>
      <c r="BX1047" s="11"/>
      <c r="BY1047" s="11"/>
      <c r="BZ1047" s="11"/>
      <c r="CA1047" s="11"/>
      <c r="CB1047" s="11"/>
      <c r="CC1047" s="11"/>
      <c r="CD1047" s="11"/>
      <c r="CE1047" s="11"/>
      <c r="CF1047" s="11"/>
      <c r="CG1047" s="11"/>
      <c r="CH1047" s="11"/>
      <c r="CI1047" s="11"/>
      <c r="CJ1047" s="11"/>
      <c r="CK1047" s="11"/>
      <c r="CL1047" s="11"/>
      <c r="CM1047" s="11"/>
      <c r="CN1047" s="351"/>
      <c r="CO1047" s="351"/>
      <c r="CP1047" s="351"/>
      <c r="CQ1047" s="351"/>
      <c r="CR1047" s="351"/>
      <c r="CS1047" s="351"/>
      <c r="CT1047" s="351"/>
      <c r="CU1047" s="351"/>
      <c r="CV1047" s="351"/>
      <c r="CW1047" s="351"/>
      <c r="CX1047" s="351"/>
      <c r="CY1047" s="351"/>
      <c r="CZ1047" s="351"/>
      <c r="DA1047" s="351"/>
      <c r="DB1047" s="351"/>
      <c r="DC1047" s="351"/>
      <c r="DD1047" s="351"/>
      <c r="DE1047" s="351"/>
      <c r="DF1047" s="351"/>
      <c r="DG1047" s="351"/>
      <c r="DH1047" s="351"/>
      <c r="DI1047" s="351"/>
      <c r="DJ1047" s="351"/>
      <c r="DK1047" s="351"/>
      <c r="DL1047" s="351"/>
      <c r="DM1047" s="351"/>
      <c r="DN1047" s="351"/>
      <c r="DS1047" s="372"/>
      <c r="DT1047" s="374"/>
      <c r="DU1047" s="375"/>
      <c r="DV1047" s="375"/>
      <c r="DW1047" s="375"/>
      <c r="DX1047" s="375">
        <v>1</v>
      </c>
      <c r="DY1047" s="375">
        <f t="shared" si="3808"/>
        <v>0</v>
      </c>
      <c r="DZ1047" s="375">
        <f t="shared" si="3809"/>
        <v>0</v>
      </c>
      <c r="EA1047" s="375">
        <f t="shared" si="3810"/>
        <v>1</v>
      </c>
      <c r="EB1047" s="375">
        <f t="shared" si="3811"/>
        <v>0</v>
      </c>
      <c r="EC1047" s="375">
        <f t="shared" si="3812"/>
        <v>0</v>
      </c>
      <c r="ED1047" s="375">
        <f t="shared" si="3813"/>
        <v>1</v>
      </c>
      <c r="EE1047" s="375">
        <f t="shared" si="3814"/>
        <v>0</v>
      </c>
      <c r="EF1047" s="375">
        <f t="shared" si="3815"/>
        <v>0</v>
      </c>
      <c r="EG1047" s="375">
        <f t="shared" si="3816"/>
        <v>1</v>
      </c>
      <c r="EH1047" s="375">
        <f t="shared" si="3817"/>
        <v>0</v>
      </c>
      <c r="EI1047" s="375">
        <f t="shared" si="3818"/>
        <v>0</v>
      </c>
      <c r="EJ1047" s="375">
        <f t="shared" si="3819"/>
        <v>1</v>
      </c>
      <c r="EK1047" s="375">
        <f t="shared" si="3820"/>
        <v>0</v>
      </c>
      <c r="EL1047" s="375">
        <f t="shared" si="3821"/>
        <v>0</v>
      </c>
      <c r="EM1047" s="375">
        <f t="shared" si="3822"/>
        <v>1</v>
      </c>
      <c r="EN1047" s="375">
        <f t="shared" si="3823"/>
        <v>0</v>
      </c>
      <c r="EO1047" s="375">
        <f t="shared" si="3824"/>
        <v>0</v>
      </c>
      <c r="EP1047" s="375">
        <f t="shared" si="3825"/>
        <v>1</v>
      </c>
      <c r="EQ1047" s="375">
        <f t="shared" si="3826"/>
        <v>0</v>
      </c>
      <c r="ER1047" s="375">
        <f t="shared" si="3827"/>
        <v>0</v>
      </c>
      <c r="ES1047" s="375">
        <f t="shared" si="3828"/>
        <v>1</v>
      </c>
      <c r="ET1047" s="375">
        <f t="shared" si="3829"/>
        <v>0</v>
      </c>
      <c r="EU1047" s="375">
        <f t="shared" si="3830"/>
        <v>0</v>
      </c>
      <c r="EV1047" s="375">
        <f t="shared" si="3831"/>
        <v>1</v>
      </c>
      <c r="EW1047" s="375">
        <f t="shared" si="3832"/>
        <v>0</v>
      </c>
      <c r="EX1047" s="375">
        <f t="shared" si="3833"/>
        <v>0</v>
      </c>
      <c r="EY1047" s="375">
        <f t="shared" si="3834"/>
        <v>1</v>
      </c>
      <c r="EZ1047" s="375">
        <f t="shared" si="3835"/>
        <v>0</v>
      </c>
      <c r="FA1047" s="375">
        <f t="shared" si="3836"/>
        <v>0</v>
      </c>
      <c r="FB1047" s="375">
        <f t="shared" si="3837"/>
        <v>1</v>
      </c>
      <c r="FC1047" s="375">
        <f t="shared" si="3838"/>
        <v>0</v>
      </c>
      <c r="FD1047" s="375">
        <f t="shared" si="3839"/>
        <v>0</v>
      </c>
      <c r="FE1047" s="376"/>
      <c r="FF1047" s="372"/>
      <c r="FG1047" s="372"/>
      <c r="FH1047" s="372"/>
      <c r="FI1047" s="372"/>
      <c r="FJ1047" s="372"/>
      <c r="FK1047" s="372"/>
      <c r="FL1047" s="372"/>
      <c r="FM1047" s="372"/>
      <c r="FN1047" s="372"/>
      <c r="FO1047" s="372"/>
      <c r="FP1047" s="372"/>
      <c r="FQ1047" s="372"/>
      <c r="FR1047" s="372"/>
      <c r="FS1047" s="372"/>
      <c r="FT1047" s="372"/>
      <c r="FU1047" s="372"/>
      <c r="FV1047" s="372"/>
      <c r="FW1047" s="372"/>
      <c r="FX1047" s="372"/>
      <c r="FY1047" s="372"/>
      <c r="FZ1047" s="372"/>
      <c r="GA1047" s="372"/>
      <c r="GB1047" s="372"/>
      <c r="GC1047" s="372"/>
      <c r="GD1047" s="372"/>
      <c r="GE1047" s="372"/>
      <c r="GF1047" s="372"/>
      <c r="GG1047" s="372"/>
      <c r="GH1047" s="372"/>
      <c r="GI1047" s="372"/>
      <c r="GJ1047" s="372"/>
      <c r="GK1047" s="372"/>
      <c r="GL1047" s="372"/>
      <c r="GM1047" s="372"/>
      <c r="GN1047" s="372"/>
      <c r="GO1047" s="372"/>
      <c r="GP1047" s="372"/>
      <c r="GQ1047" s="372"/>
      <c r="GR1047" s="372"/>
      <c r="GS1047" s="372"/>
      <c r="GT1047" s="372"/>
      <c r="GU1047" s="372"/>
      <c r="GV1047" s="372"/>
      <c r="GW1047" s="372"/>
      <c r="GX1047" s="372"/>
      <c r="GY1047" s="372"/>
      <c r="GZ1047" s="372"/>
      <c r="HA1047" s="372"/>
      <c r="HB1047" s="372"/>
      <c r="HC1047" s="372"/>
    </row>
    <row r="1048" spans="1:211" s="373" customFormat="1" ht="15" hidden="1" customHeight="1" outlineLevel="1" x14ac:dyDescent="0.2">
      <c r="A1048" s="366">
        <f>SWDATA!O1033</f>
        <v>0</v>
      </c>
      <c r="B1048" s="366">
        <f>SWDATA!M1033</f>
        <v>0</v>
      </c>
      <c r="C1048" s="351">
        <f>IF(AND(SWDATA!M1033=1,SWDATA!Q1033="promotions"),SWDATA!P1033,0)</f>
        <v>0</v>
      </c>
      <c r="D1048" s="367">
        <f>ROW(SWDATA!M1033)</f>
        <v>1033</v>
      </c>
      <c r="E1048" s="368">
        <f t="shared" si="3843"/>
        <v>0</v>
      </c>
      <c r="F1048" s="369">
        <f t="shared" si="3755"/>
        <v>1</v>
      </c>
      <c r="G1048" s="366" t="str">
        <f t="shared" si="3756"/>
        <v/>
      </c>
      <c r="H1048" s="370"/>
      <c r="J1048" s="238">
        <f t="shared" si="3757"/>
        <v>0</v>
      </c>
      <c r="K1048" s="239" t="str">
        <f t="shared" si="3758"/>
        <v/>
      </c>
      <c r="L1048" s="342"/>
      <c r="M1048" s="345"/>
      <c r="N1048" s="340" t="str">
        <f>IF(LEN(SWDATA!F1033)=0,"",N1047)</f>
        <v/>
      </c>
      <c r="O1048" s="296" t="str">
        <f>IF(LEN(SWDATA!G1033)=0,"",O1047)</f>
        <v/>
      </c>
      <c r="P1048" s="297" t="str">
        <f>IF(LEN(SWDATA!C1033)=0,"",SWDATA!C1033)</f>
        <v/>
      </c>
      <c r="Q1048" s="312" t="str">
        <f t="shared" si="3759"/>
        <v/>
      </c>
      <c r="R1048" s="223" t="s">
        <v>261</v>
      </c>
      <c r="S1048" s="224"/>
      <c r="T1048" s="224"/>
      <c r="U1048" s="264" t="s">
        <v>629</v>
      </c>
      <c r="V1048" s="205" t="s">
        <v>221</v>
      </c>
      <c r="W1048" s="266">
        <f>IF(OR(Is_Loading,LEN($A1048)=0),"",SWDATA!P1033)</f>
        <v>0</v>
      </c>
      <c r="X1048" s="267">
        <f>IF(OR(Is_Loading,LEN($A1048)=0),"",SWDATA!Q1033)</f>
        <v>0</v>
      </c>
      <c r="Y1048" s="267">
        <f>IF(OR(Is_Loading,LEN($A1048)=0),"",SWDATA!R1033)</f>
        <v>0</v>
      </c>
      <c r="Z1048" s="266" t="str">
        <f t="shared" si="3840"/>
        <v/>
      </c>
      <c r="AA1048" s="266">
        <f>IF(OR(Is_Loading,LEN($A1048)=0),"",SWDATA!T1033)</f>
        <v>0</v>
      </c>
      <c r="AB1048" s="267">
        <f>IF(OR(Is_Loading,LEN($A1048)=0),"",SWDATA!U1033)</f>
        <v>0</v>
      </c>
      <c r="AC1048" s="267">
        <f>IF(OR(Is_Loading,LEN($A1048)=0),"",SWDATA!V1033)</f>
        <v>0</v>
      </c>
      <c r="AD1048" s="266" t="str">
        <f t="shared" si="3760"/>
        <v/>
      </c>
      <c r="AE1048" s="266">
        <f>IF(OR(Is_Loading,LEN($A1048)=0),"",SWDATA!X1033)</f>
        <v>0</v>
      </c>
      <c r="AF1048" s="267">
        <f>IF(OR(Is_Loading,LEN($A1048)=0),"",SWDATA!Y1033)</f>
        <v>0</v>
      </c>
      <c r="AG1048" s="267">
        <f>IF(OR(Is_Loading,LEN($A1048)=0),"",SWDATA!Z1033)</f>
        <v>0</v>
      </c>
      <c r="AH1048" s="266" t="str">
        <f t="shared" si="3761"/>
        <v/>
      </c>
      <c r="AI1048" s="266">
        <f>IF(OR(Is_Loading,LEN($A1048)=0),"",SWDATA!AB1033)</f>
        <v>0</v>
      </c>
      <c r="AJ1048" s="267">
        <f>IF(OR(Is_Loading,LEN($A1048)=0),"",SWDATA!AC1033)</f>
        <v>0</v>
      </c>
      <c r="AK1048" s="267">
        <f>IF(OR(Is_Loading,LEN($A1048)=0),"",SWDATA!AD1033)</f>
        <v>0</v>
      </c>
      <c r="AL1048" s="266" t="str">
        <f t="shared" si="3762"/>
        <v/>
      </c>
      <c r="AM1048" s="266">
        <f>IF(OR(Is_Loading,LEN($A1048)=0),"",SWDATA!AF1033)</f>
        <v>0</v>
      </c>
      <c r="AN1048" s="267">
        <f>IF(OR(Is_Loading,LEN($A1048)=0),"",SWDATA!AG1033)</f>
        <v>0</v>
      </c>
      <c r="AO1048" s="323">
        <f>IF(OR(Is_Loading,LEN($A1048)=0),"",SWDATA!AH1033)</f>
        <v>0</v>
      </c>
      <c r="AP1048" s="320" t="str">
        <f t="shared" si="3763"/>
        <v/>
      </c>
      <c r="AQ1048" s="266">
        <f>IF(OR(Is_Loading,LEN($A1048)=0),"",SWDATA!AJ1033)</f>
        <v>0</v>
      </c>
      <c r="AR1048" s="267">
        <f>IF(OR(Is_Loading,LEN($A1048)=0),"",SWDATA!AK1033)</f>
        <v>0</v>
      </c>
      <c r="AS1048" s="267">
        <f>IF(OR(Is_Loading,LEN($A1048)=0),"",SWDATA!AL1033)</f>
        <v>0</v>
      </c>
      <c r="AT1048" s="266" t="str">
        <f t="shared" si="3764"/>
        <v/>
      </c>
      <c r="AU1048" s="266">
        <f>IF(OR(Is_Loading,LEN($A1048)=0),"",SWDATA!AN1033)</f>
        <v>0</v>
      </c>
      <c r="AV1048" s="267">
        <f>IF(OR(Is_Loading,LEN($A1048)=0),"",SWDATA!AO1033)</f>
        <v>0</v>
      </c>
      <c r="AW1048" s="267">
        <f>IF(OR(Is_Loading,LEN($A1048)=0),"",SWDATA!AP1033)</f>
        <v>0</v>
      </c>
      <c r="AX1048" s="266" t="str">
        <f t="shared" si="3765"/>
        <v/>
      </c>
      <c r="AY1048" s="266">
        <f>IF(OR(Is_Loading,LEN($A1048)=0),"",SWDATA!AR1033)</f>
        <v>0</v>
      </c>
      <c r="AZ1048" s="267">
        <f>IF(OR(Is_Loading,LEN($A1048)=0),"",SWDATA!AS1033)</f>
        <v>0</v>
      </c>
      <c r="BA1048" s="267">
        <f>IF(OR(Is_Loading,LEN($A1048)=0),"",SWDATA!AT1033)</f>
        <v>0</v>
      </c>
      <c r="BB1048" s="266" t="str">
        <f t="shared" si="3766"/>
        <v/>
      </c>
      <c r="BC1048" s="266">
        <f>IF(OR(Is_Loading,LEN($A1048)=0),"",SWDATA!AV1033)</f>
        <v>0</v>
      </c>
      <c r="BD1048" s="267">
        <f>IF(OR(Is_Loading,LEN($A1048)=0),"",SWDATA!AW1033)</f>
        <v>0</v>
      </c>
      <c r="BE1048" s="323">
        <f>IF(OR(Is_Loading,LEN($A1048)=0),"",SWDATA!AX1033)</f>
        <v>0</v>
      </c>
      <c r="BF1048" s="320" t="str">
        <f t="shared" si="3767"/>
        <v/>
      </c>
      <c r="BG1048" s="11"/>
      <c r="BH1048" s="11"/>
      <c r="BI1048" s="11"/>
      <c r="BJ1048" s="11"/>
      <c r="BK1048" s="11"/>
      <c r="BL1048" s="11"/>
      <c r="BM1048" s="11"/>
      <c r="BN1048" s="11"/>
      <c r="BO1048" s="11"/>
      <c r="BP1048" s="11"/>
      <c r="BQ1048" s="11"/>
      <c r="BR1048" s="11"/>
      <c r="BS1048" s="11"/>
      <c r="BT1048" s="11"/>
      <c r="BU1048" s="11"/>
      <c r="BV1048" s="11"/>
      <c r="BW1048" s="11"/>
      <c r="BX1048" s="11"/>
      <c r="BY1048" s="11"/>
      <c r="BZ1048" s="11"/>
      <c r="CA1048" s="11"/>
      <c r="CB1048" s="11"/>
      <c r="CC1048" s="11"/>
      <c r="CD1048" s="11"/>
      <c r="CE1048" s="11"/>
      <c r="CF1048" s="11"/>
      <c r="CG1048" s="11"/>
      <c r="CH1048" s="11"/>
      <c r="CI1048" s="11"/>
      <c r="CJ1048" s="11"/>
      <c r="CK1048" s="11"/>
      <c r="CL1048" s="11"/>
      <c r="CM1048" s="11"/>
      <c r="CN1048" s="351"/>
      <c r="CO1048" s="351"/>
      <c r="CP1048" s="351"/>
      <c r="CQ1048" s="351"/>
      <c r="CR1048" s="351"/>
      <c r="CS1048" s="351"/>
      <c r="CT1048" s="351"/>
      <c r="CU1048" s="351"/>
      <c r="CV1048" s="351"/>
      <c r="CW1048" s="351"/>
      <c r="CX1048" s="351"/>
      <c r="CY1048" s="351"/>
      <c r="CZ1048" s="351"/>
      <c r="DA1048" s="351"/>
      <c r="DB1048" s="351"/>
      <c r="DC1048" s="351"/>
      <c r="DD1048" s="351"/>
      <c r="DE1048" s="351"/>
      <c r="DF1048" s="351"/>
      <c r="DG1048" s="351"/>
      <c r="DH1048" s="351"/>
      <c r="DI1048" s="351"/>
      <c r="DJ1048" s="351"/>
      <c r="DK1048" s="351"/>
      <c r="DL1048" s="351"/>
      <c r="DM1048" s="351"/>
      <c r="DN1048" s="351"/>
      <c r="DS1048" s="372"/>
      <c r="DT1048" s="374"/>
      <c r="DU1048" s="375"/>
      <c r="DV1048" s="375"/>
      <c r="DW1048" s="375"/>
      <c r="DX1048" s="375">
        <v>1</v>
      </c>
      <c r="DY1048" s="375">
        <f t="shared" si="3808"/>
        <v>0</v>
      </c>
      <c r="DZ1048" s="375">
        <f t="shared" si="3809"/>
        <v>0</v>
      </c>
      <c r="EA1048" s="375">
        <f t="shared" si="3810"/>
        <v>1</v>
      </c>
      <c r="EB1048" s="375">
        <f t="shared" si="3811"/>
        <v>0</v>
      </c>
      <c r="EC1048" s="375">
        <f t="shared" si="3812"/>
        <v>0</v>
      </c>
      <c r="ED1048" s="375">
        <f t="shared" si="3813"/>
        <v>1</v>
      </c>
      <c r="EE1048" s="375">
        <f t="shared" si="3814"/>
        <v>0</v>
      </c>
      <c r="EF1048" s="375">
        <f t="shared" si="3815"/>
        <v>0</v>
      </c>
      <c r="EG1048" s="375">
        <f t="shared" si="3816"/>
        <v>1</v>
      </c>
      <c r="EH1048" s="375">
        <f t="shared" si="3817"/>
        <v>0</v>
      </c>
      <c r="EI1048" s="375">
        <f t="shared" si="3818"/>
        <v>0</v>
      </c>
      <c r="EJ1048" s="375">
        <f t="shared" si="3819"/>
        <v>1</v>
      </c>
      <c r="EK1048" s="375">
        <f t="shared" si="3820"/>
        <v>0</v>
      </c>
      <c r="EL1048" s="375">
        <f t="shared" si="3821"/>
        <v>0</v>
      </c>
      <c r="EM1048" s="375">
        <f t="shared" si="3822"/>
        <v>1</v>
      </c>
      <c r="EN1048" s="375">
        <f t="shared" si="3823"/>
        <v>0</v>
      </c>
      <c r="EO1048" s="375">
        <f t="shared" si="3824"/>
        <v>0</v>
      </c>
      <c r="EP1048" s="375">
        <f t="shared" si="3825"/>
        <v>1</v>
      </c>
      <c r="EQ1048" s="375">
        <f t="shared" si="3826"/>
        <v>0</v>
      </c>
      <c r="ER1048" s="375">
        <f t="shared" si="3827"/>
        <v>0</v>
      </c>
      <c r="ES1048" s="375">
        <f t="shared" si="3828"/>
        <v>1</v>
      </c>
      <c r="ET1048" s="375">
        <f t="shared" si="3829"/>
        <v>0</v>
      </c>
      <c r="EU1048" s="375">
        <f t="shared" si="3830"/>
        <v>0</v>
      </c>
      <c r="EV1048" s="375">
        <f t="shared" si="3831"/>
        <v>1</v>
      </c>
      <c r="EW1048" s="375">
        <f t="shared" si="3832"/>
        <v>0</v>
      </c>
      <c r="EX1048" s="375">
        <f t="shared" si="3833"/>
        <v>0</v>
      </c>
      <c r="EY1048" s="375">
        <f t="shared" si="3834"/>
        <v>1</v>
      </c>
      <c r="EZ1048" s="375">
        <f t="shared" si="3835"/>
        <v>0</v>
      </c>
      <c r="FA1048" s="375">
        <f t="shared" si="3836"/>
        <v>0</v>
      </c>
      <c r="FB1048" s="375">
        <f t="shared" si="3837"/>
        <v>1</v>
      </c>
      <c r="FC1048" s="375">
        <f t="shared" si="3838"/>
        <v>0</v>
      </c>
      <c r="FD1048" s="375">
        <f t="shared" si="3839"/>
        <v>0</v>
      </c>
      <c r="FE1048" s="376"/>
      <c r="FF1048" s="372"/>
      <c r="FG1048" s="372"/>
      <c r="FH1048" s="372"/>
      <c r="FI1048" s="372"/>
      <c r="FJ1048" s="372"/>
      <c r="FK1048" s="372"/>
      <c r="FL1048" s="372"/>
      <c r="FM1048" s="372"/>
      <c r="FN1048" s="372"/>
      <c r="FO1048" s="372"/>
      <c r="FP1048" s="372"/>
      <c r="FQ1048" s="372"/>
      <c r="FR1048" s="372"/>
      <c r="FS1048" s="372"/>
      <c r="FT1048" s="372"/>
      <c r="FU1048" s="372"/>
      <c r="FV1048" s="372"/>
      <c r="FW1048" s="372"/>
      <c r="FX1048" s="372"/>
      <c r="FY1048" s="372"/>
      <c r="FZ1048" s="372"/>
      <c r="GA1048" s="372"/>
      <c r="GB1048" s="372"/>
      <c r="GC1048" s="372"/>
      <c r="GD1048" s="372"/>
      <c r="GE1048" s="372"/>
      <c r="GF1048" s="372"/>
      <c r="GG1048" s="372"/>
      <c r="GH1048" s="372"/>
      <c r="GI1048" s="372"/>
      <c r="GJ1048" s="372"/>
      <c r="GK1048" s="372"/>
      <c r="GL1048" s="372"/>
      <c r="GM1048" s="372"/>
      <c r="GN1048" s="372"/>
      <c r="GO1048" s="372"/>
      <c r="GP1048" s="372"/>
      <c r="GQ1048" s="372"/>
      <c r="GR1048" s="372"/>
      <c r="GS1048" s="372"/>
      <c r="GT1048" s="372"/>
      <c r="GU1048" s="372"/>
      <c r="GV1048" s="372"/>
      <c r="GW1048" s="372"/>
      <c r="GX1048" s="372"/>
      <c r="GY1048" s="372"/>
      <c r="GZ1048" s="372"/>
      <c r="HA1048" s="372"/>
      <c r="HB1048" s="372"/>
      <c r="HC1048" s="372"/>
    </row>
    <row r="1049" spans="1:211" s="373" customFormat="1" ht="15" hidden="1" customHeight="1" outlineLevel="1" x14ac:dyDescent="0.2">
      <c r="A1049" s="366">
        <f>SWDATA!O1034</f>
        <v>0</v>
      </c>
      <c r="B1049" s="366">
        <f>SWDATA!M1034</f>
        <v>0</v>
      </c>
      <c r="C1049" s="351">
        <f>IF(AND(SWDATA!M1034=1,SWDATA!Q1034="promotions"),SWDATA!P1034,0)</f>
        <v>0</v>
      </c>
      <c r="D1049" s="367">
        <f>ROW(SWDATA!M1034)</f>
        <v>1034</v>
      </c>
      <c r="E1049" s="368">
        <f t="shared" si="3843"/>
        <v>0</v>
      </c>
      <c r="F1049" s="369">
        <f t="shared" si="3755"/>
        <v>1</v>
      </c>
      <c r="G1049" s="366" t="str">
        <f t="shared" si="3756"/>
        <v/>
      </c>
      <c r="H1049" s="370"/>
      <c r="J1049" s="238">
        <f t="shared" si="3757"/>
        <v>0</v>
      </c>
      <c r="K1049" s="239" t="str">
        <f t="shared" si="3758"/>
        <v/>
      </c>
      <c r="L1049" s="342"/>
      <c r="M1049" s="345"/>
      <c r="N1049" s="340" t="str">
        <f>IF(LEN(SWDATA!F1034)=0,"",N1048)</f>
        <v/>
      </c>
      <c r="O1049" s="296" t="str">
        <f>IF(LEN(SWDATA!G1034)=0,"",O1048)</f>
        <v/>
      </c>
      <c r="P1049" s="297" t="str">
        <f>IF(LEN(SWDATA!C1034)=0,"",SWDATA!C1034)</f>
        <v/>
      </c>
      <c r="Q1049" s="312" t="str">
        <f t="shared" si="3759"/>
        <v/>
      </c>
      <c r="R1049" s="223" t="s">
        <v>261</v>
      </c>
      <c r="S1049" s="224"/>
      <c r="T1049" s="224"/>
      <c r="U1049" s="264" t="s">
        <v>626</v>
      </c>
      <c r="V1049" s="205" t="s">
        <v>221</v>
      </c>
      <c r="W1049" s="266">
        <f>IF(OR(Is_Loading,LEN($A1049)=0),"",SWDATA!P1034)</f>
        <v>0</v>
      </c>
      <c r="X1049" s="267">
        <f>IF(OR(Is_Loading,LEN($A1049)=0),"",SWDATA!Q1034)</f>
        <v>0</v>
      </c>
      <c r="Y1049" s="267">
        <f>IF(OR(Is_Loading,LEN($A1049)=0),"",SWDATA!R1034)</f>
        <v>0</v>
      </c>
      <c r="Z1049" s="266" t="str">
        <f t="shared" ref="Z1049:Z1053" si="3844">IF($A1049=0,"",CHOOSE($F1049,SUM(W1049:Y1049),SUM(W1049:Y1049)/3,Y1049))</f>
        <v/>
      </c>
      <c r="AA1049" s="266">
        <f>IF(OR(Is_Loading,LEN($A1049)=0),"",SWDATA!T1034)</f>
        <v>0</v>
      </c>
      <c r="AB1049" s="267">
        <f>IF(OR(Is_Loading,LEN($A1049)=0),"",SWDATA!U1034)</f>
        <v>0</v>
      </c>
      <c r="AC1049" s="267">
        <f>IF(OR(Is_Loading,LEN($A1049)=0),"",SWDATA!V1034)</f>
        <v>0</v>
      </c>
      <c r="AD1049" s="266" t="str">
        <f t="shared" si="3760"/>
        <v/>
      </c>
      <c r="AE1049" s="266">
        <f>IF(OR(Is_Loading,LEN($A1049)=0),"",SWDATA!X1034)</f>
        <v>0</v>
      </c>
      <c r="AF1049" s="267">
        <f>IF(OR(Is_Loading,LEN($A1049)=0),"",SWDATA!Y1034)</f>
        <v>0</v>
      </c>
      <c r="AG1049" s="267">
        <f>IF(OR(Is_Loading,LEN($A1049)=0),"",SWDATA!Z1034)</f>
        <v>0</v>
      </c>
      <c r="AH1049" s="266" t="str">
        <f t="shared" si="3761"/>
        <v/>
      </c>
      <c r="AI1049" s="266">
        <f>IF(OR(Is_Loading,LEN($A1049)=0),"",SWDATA!AB1034)</f>
        <v>0</v>
      </c>
      <c r="AJ1049" s="267">
        <f>IF(OR(Is_Loading,LEN($A1049)=0),"",SWDATA!AC1034)</f>
        <v>0</v>
      </c>
      <c r="AK1049" s="267">
        <f>IF(OR(Is_Loading,LEN($A1049)=0),"",SWDATA!AD1034)</f>
        <v>0</v>
      </c>
      <c r="AL1049" s="266" t="str">
        <f t="shared" si="3762"/>
        <v/>
      </c>
      <c r="AM1049" s="266">
        <f>IF(OR(Is_Loading,LEN($A1049)=0),"",SWDATA!AF1034)</f>
        <v>0</v>
      </c>
      <c r="AN1049" s="267">
        <f>IF(OR(Is_Loading,LEN($A1049)=0),"",SWDATA!AG1034)</f>
        <v>0</v>
      </c>
      <c r="AO1049" s="323">
        <f>IF(OR(Is_Loading,LEN($A1049)=0),"",SWDATA!AH1034)</f>
        <v>0</v>
      </c>
      <c r="AP1049" s="320" t="str">
        <f t="shared" si="3763"/>
        <v/>
      </c>
      <c r="AQ1049" s="266">
        <f>IF(OR(Is_Loading,LEN($A1049)=0),"",SWDATA!AJ1034)</f>
        <v>0</v>
      </c>
      <c r="AR1049" s="267">
        <f>IF(OR(Is_Loading,LEN($A1049)=0),"",SWDATA!AK1034)</f>
        <v>0</v>
      </c>
      <c r="AS1049" s="267">
        <f>IF(OR(Is_Loading,LEN($A1049)=0),"",SWDATA!AL1034)</f>
        <v>0</v>
      </c>
      <c r="AT1049" s="266" t="str">
        <f t="shared" si="3764"/>
        <v/>
      </c>
      <c r="AU1049" s="266">
        <f>IF(OR(Is_Loading,LEN($A1049)=0),"",SWDATA!AN1034)</f>
        <v>0</v>
      </c>
      <c r="AV1049" s="267">
        <f>IF(OR(Is_Loading,LEN($A1049)=0),"",SWDATA!AO1034)</f>
        <v>0</v>
      </c>
      <c r="AW1049" s="267">
        <f>IF(OR(Is_Loading,LEN($A1049)=0),"",SWDATA!AP1034)</f>
        <v>0</v>
      </c>
      <c r="AX1049" s="266" t="str">
        <f t="shared" si="3765"/>
        <v/>
      </c>
      <c r="AY1049" s="266">
        <f>IF(OR(Is_Loading,LEN($A1049)=0),"",SWDATA!AR1034)</f>
        <v>0</v>
      </c>
      <c r="AZ1049" s="267">
        <f>IF(OR(Is_Loading,LEN($A1049)=0),"",SWDATA!AS1034)</f>
        <v>0</v>
      </c>
      <c r="BA1049" s="267">
        <f>IF(OR(Is_Loading,LEN($A1049)=0),"",SWDATA!AT1034)</f>
        <v>0</v>
      </c>
      <c r="BB1049" s="266" t="str">
        <f t="shared" si="3766"/>
        <v/>
      </c>
      <c r="BC1049" s="266">
        <f>IF(OR(Is_Loading,LEN($A1049)=0),"",SWDATA!AV1034)</f>
        <v>0</v>
      </c>
      <c r="BD1049" s="267">
        <f>IF(OR(Is_Loading,LEN($A1049)=0),"",SWDATA!AW1034)</f>
        <v>0</v>
      </c>
      <c r="BE1049" s="323">
        <f>IF(OR(Is_Loading,LEN($A1049)=0),"",SWDATA!AX1034)</f>
        <v>0</v>
      </c>
      <c r="BF1049" s="320" t="str">
        <f t="shared" si="3767"/>
        <v/>
      </c>
      <c r="BG1049" s="11"/>
      <c r="BH1049" s="11"/>
      <c r="BI1049" s="11"/>
      <c r="BJ1049" s="11"/>
      <c r="BK1049" s="11"/>
      <c r="BL1049" s="11"/>
      <c r="BM1049" s="11"/>
      <c r="BN1049" s="11"/>
      <c r="BO1049" s="11"/>
      <c r="BP1049" s="11"/>
      <c r="BQ1049" s="11"/>
      <c r="BR1049" s="11"/>
      <c r="BS1049" s="11"/>
      <c r="BT1049" s="11"/>
      <c r="BU1049" s="11"/>
      <c r="BV1049" s="11"/>
      <c r="BW1049" s="11"/>
      <c r="BX1049" s="11"/>
      <c r="BY1049" s="11"/>
      <c r="BZ1049" s="11"/>
      <c r="CA1049" s="11"/>
      <c r="CB1049" s="11"/>
      <c r="CC1049" s="11"/>
      <c r="CD1049" s="11"/>
      <c r="CE1049" s="11"/>
      <c r="CF1049" s="11"/>
      <c r="CG1049" s="11"/>
      <c r="CH1049" s="11"/>
      <c r="CI1049" s="11"/>
      <c r="CJ1049" s="11"/>
      <c r="CK1049" s="11"/>
      <c r="CL1049" s="11"/>
      <c r="CM1049" s="11"/>
      <c r="CN1049" s="351"/>
      <c r="CO1049" s="351"/>
      <c r="CP1049" s="351"/>
      <c r="CQ1049" s="351"/>
      <c r="CR1049" s="351"/>
      <c r="CS1049" s="351"/>
      <c r="CT1049" s="351"/>
      <c r="CU1049" s="351"/>
      <c r="CV1049" s="351"/>
      <c r="CW1049" s="351"/>
      <c r="CX1049" s="351"/>
      <c r="CY1049" s="351"/>
      <c r="CZ1049" s="351"/>
      <c r="DA1049" s="351"/>
      <c r="DB1049" s="351"/>
      <c r="DC1049" s="351"/>
      <c r="DD1049" s="351"/>
      <c r="DE1049" s="351"/>
      <c r="DF1049" s="351"/>
      <c r="DG1049" s="351"/>
      <c r="DH1049" s="351"/>
      <c r="DI1049" s="351"/>
      <c r="DJ1049" s="351"/>
      <c r="DK1049" s="351"/>
      <c r="DL1049" s="351"/>
      <c r="DM1049" s="351"/>
      <c r="DN1049" s="351"/>
      <c r="DS1049" s="372"/>
      <c r="DT1049" s="374"/>
      <c r="DU1049" s="375"/>
      <c r="DV1049" s="375"/>
      <c r="DW1049" s="375"/>
      <c r="DX1049" s="375">
        <v>1</v>
      </c>
      <c r="DY1049" s="375">
        <f t="shared" si="3808"/>
        <v>0</v>
      </c>
      <c r="DZ1049" s="375">
        <f t="shared" si="3809"/>
        <v>0</v>
      </c>
      <c r="EA1049" s="375">
        <f t="shared" si="3810"/>
        <v>1</v>
      </c>
      <c r="EB1049" s="375">
        <f t="shared" si="3811"/>
        <v>0</v>
      </c>
      <c r="EC1049" s="375">
        <f t="shared" si="3812"/>
        <v>0</v>
      </c>
      <c r="ED1049" s="375">
        <f t="shared" si="3813"/>
        <v>1</v>
      </c>
      <c r="EE1049" s="375">
        <f t="shared" si="3814"/>
        <v>0</v>
      </c>
      <c r="EF1049" s="375">
        <f t="shared" si="3815"/>
        <v>0</v>
      </c>
      <c r="EG1049" s="375">
        <f t="shared" si="3816"/>
        <v>1</v>
      </c>
      <c r="EH1049" s="375">
        <f t="shared" si="3817"/>
        <v>0</v>
      </c>
      <c r="EI1049" s="375">
        <f t="shared" si="3818"/>
        <v>0</v>
      </c>
      <c r="EJ1049" s="375">
        <f t="shared" si="3819"/>
        <v>1</v>
      </c>
      <c r="EK1049" s="375">
        <f t="shared" si="3820"/>
        <v>0</v>
      </c>
      <c r="EL1049" s="375">
        <f t="shared" si="3821"/>
        <v>0</v>
      </c>
      <c r="EM1049" s="375">
        <f t="shared" si="3822"/>
        <v>1</v>
      </c>
      <c r="EN1049" s="375">
        <f t="shared" si="3823"/>
        <v>0</v>
      </c>
      <c r="EO1049" s="375">
        <f t="shared" si="3824"/>
        <v>0</v>
      </c>
      <c r="EP1049" s="375">
        <f t="shared" si="3825"/>
        <v>1</v>
      </c>
      <c r="EQ1049" s="375">
        <f t="shared" si="3826"/>
        <v>0</v>
      </c>
      <c r="ER1049" s="375">
        <f t="shared" si="3827"/>
        <v>0</v>
      </c>
      <c r="ES1049" s="375">
        <f t="shared" si="3828"/>
        <v>1</v>
      </c>
      <c r="ET1049" s="375">
        <f t="shared" si="3829"/>
        <v>0</v>
      </c>
      <c r="EU1049" s="375">
        <f t="shared" si="3830"/>
        <v>0</v>
      </c>
      <c r="EV1049" s="375">
        <f t="shared" si="3831"/>
        <v>1</v>
      </c>
      <c r="EW1049" s="375">
        <f t="shared" si="3832"/>
        <v>0</v>
      </c>
      <c r="EX1049" s="375">
        <f t="shared" si="3833"/>
        <v>0</v>
      </c>
      <c r="EY1049" s="375">
        <f t="shared" si="3834"/>
        <v>1</v>
      </c>
      <c r="EZ1049" s="375">
        <f t="shared" si="3835"/>
        <v>0</v>
      </c>
      <c r="FA1049" s="375">
        <f t="shared" si="3836"/>
        <v>0</v>
      </c>
      <c r="FB1049" s="375">
        <f t="shared" si="3837"/>
        <v>1</v>
      </c>
      <c r="FC1049" s="375">
        <f t="shared" si="3838"/>
        <v>0</v>
      </c>
      <c r="FD1049" s="375">
        <f t="shared" si="3839"/>
        <v>0</v>
      </c>
      <c r="FE1049" s="376"/>
      <c r="FF1049" s="372"/>
      <c r="FG1049" s="372"/>
      <c r="FH1049" s="372"/>
      <c r="FI1049" s="372"/>
      <c r="FJ1049" s="372"/>
      <c r="FK1049" s="372"/>
      <c r="FL1049" s="372"/>
      <c r="FM1049" s="372"/>
      <c r="FN1049" s="372"/>
      <c r="FO1049" s="372"/>
      <c r="FP1049" s="372"/>
      <c r="FQ1049" s="372"/>
      <c r="FR1049" s="372"/>
      <c r="FS1049" s="372"/>
      <c r="FT1049" s="372"/>
      <c r="FU1049" s="372"/>
      <c r="FV1049" s="372"/>
      <c r="FW1049" s="372"/>
      <c r="FX1049" s="372"/>
      <c r="FY1049" s="372"/>
      <c r="FZ1049" s="372"/>
      <c r="GA1049" s="372"/>
      <c r="GB1049" s="372"/>
      <c r="GC1049" s="372"/>
      <c r="GD1049" s="372"/>
      <c r="GE1049" s="372"/>
      <c r="GF1049" s="372"/>
      <c r="GG1049" s="372"/>
      <c r="GH1049" s="372"/>
      <c r="GI1049" s="372"/>
      <c r="GJ1049" s="372"/>
      <c r="GK1049" s="372"/>
      <c r="GL1049" s="372"/>
      <c r="GM1049" s="372"/>
      <c r="GN1049" s="372"/>
      <c r="GO1049" s="372"/>
      <c r="GP1049" s="372"/>
      <c r="GQ1049" s="372"/>
      <c r="GR1049" s="372"/>
      <c r="GS1049" s="372"/>
      <c r="GT1049" s="372"/>
      <c r="GU1049" s="372"/>
      <c r="GV1049" s="372"/>
      <c r="GW1049" s="372"/>
      <c r="GX1049" s="372"/>
      <c r="GY1049" s="372"/>
      <c r="GZ1049" s="372"/>
      <c r="HA1049" s="372"/>
      <c r="HB1049" s="372"/>
      <c r="HC1049" s="372"/>
    </row>
    <row r="1050" spans="1:211" s="373" customFormat="1" ht="15" hidden="1" customHeight="1" outlineLevel="1" x14ac:dyDescent="0.2">
      <c r="A1050" s="366">
        <f>SWDATA!O1035</f>
        <v>0</v>
      </c>
      <c r="B1050" s="366">
        <f>SWDATA!M1035</f>
        <v>0</v>
      </c>
      <c r="C1050" s="351">
        <f>IF(AND(SWDATA!M1035=1,SWDATA!Q1035="promotions"),SWDATA!P1035,0)</f>
        <v>0</v>
      </c>
      <c r="D1050" s="367">
        <f>ROW(SWDATA!M1035)</f>
        <v>1035</v>
      </c>
      <c r="E1050" s="368">
        <f t="shared" si="3843"/>
        <v>0</v>
      </c>
      <c r="F1050" s="369">
        <f t="shared" si="3755"/>
        <v>1</v>
      </c>
      <c r="G1050" s="366" t="str">
        <f t="shared" si="3756"/>
        <v/>
      </c>
      <c r="H1050" s="370"/>
      <c r="J1050" s="238">
        <f t="shared" si="3757"/>
        <v>0</v>
      </c>
      <c r="K1050" s="239" t="str">
        <f t="shared" si="3758"/>
        <v/>
      </c>
      <c r="L1050" s="342"/>
      <c r="M1050" s="345"/>
      <c r="N1050" s="340" t="str">
        <f>IF(LEN(SWDATA!F1035)=0,"",N1049)</f>
        <v/>
      </c>
      <c r="O1050" s="296" t="str">
        <f>IF(LEN(SWDATA!G1035)=0,"",O1049)</f>
        <v/>
      </c>
      <c r="P1050" s="297" t="str">
        <f>IF(LEN(SWDATA!C1035)=0,"",SWDATA!C1035)</f>
        <v/>
      </c>
      <c r="Q1050" s="312" t="str">
        <f t="shared" si="3759"/>
        <v/>
      </c>
      <c r="R1050" s="223" t="s">
        <v>261</v>
      </c>
      <c r="S1050" s="319" t="s">
        <v>485</v>
      </c>
      <c r="T1050" s="224"/>
      <c r="U1050" s="264" t="s">
        <v>608</v>
      </c>
      <c r="V1050" s="205" t="s">
        <v>221</v>
      </c>
      <c r="W1050" s="266">
        <f>IF(OR(Is_Loading,LEN($A1050)=0),"",SWDATA!P1035)</f>
        <v>0</v>
      </c>
      <c r="X1050" s="267">
        <f>IF(OR(Is_Loading,LEN($A1050)=0),"",SWDATA!Q1035)</f>
        <v>0</v>
      </c>
      <c r="Y1050" s="267">
        <f>IF(OR(Is_Loading,LEN($A1050)=0),"",SWDATA!R1035)</f>
        <v>0</v>
      </c>
      <c r="Z1050" s="266" t="str">
        <f t="shared" si="3844"/>
        <v/>
      </c>
      <c r="AA1050" s="266">
        <f>IF(OR(Is_Loading,LEN($A1050)=0),"",SWDATA!T1035)</f>
        <v>0</v>
      </c>
      <c r="AB1050" s="267">
        <f>IF(OR(Is_Loading,LEN($A1050)=0),"",SWDATA!U1035)</f>
        <v>0</v>
      </c>
      <c r="AC1050" s="267">
        <f>IF(OR(Is_Loading,LEN($A1050)=0),"",SWDATA!V1035)</f>
        <v>0</v>
      </c>
      <c r="AD1050" s="266" t="str">
        <f t="shared" si="3760"/>
        <v/>
      </c>
      <c r="AE1050" s="266">
        <f>IF(OR(Is_Loading,LEN($A1050)=0),"",SWDATA!X1035)</f>
        <v>0</v>
      </c>
      <c r="AF1050" s="267">
        <f>IF(OR(Is_Loading,LEN($A1050)=0),"",SWDATA!Y1035)</f>
        <v>0</v>
      </c>
      <c r="AG1050" s="267">
        <f>IF(OR(Is_Loading,LEN($A1050)=0),"",SWDATA!Z1035)</f>
        <v>0</v>
      </c>
      <c r="AH1050" s="266" t="str">
        <f t="shared" si="3761"/>
        <v/>
      </c>
      <c r="AI1050" s="266">
        <f>IF(OR(Is_Loading,LEN($A1050)=0),"",SWDATA!AB1035)</f>
        <v>0</v>
      </c>
      <c r="AJ1050" s="267">
        <f>IF(OR(Is_Loading,LEN($A1050)=0),"",SWDATA!AC1035)</f>
        <v>0</v>
      </c>
      <c r="AK1050" s="267">
        <f>IF(OR(Is_Loading,LEN($A1050)=0),"",SWDATA!AD1035)</f>
        <v>0</v>
      </c>
      <c r="AL1050" s="266" t="str">
        <f t="shared" si="3762"/>
        <v/>
      </c>
      <c r="AM1050" s="266">
        <f>IF(OR(Is_Loading,LEN($A1050)=0),"",SWDATA!AF1035)</f>
        <v>0</v>
      </c>
      <c r="AN1050" s="267">
        <f>IF(OR(Is_Loading,LEN($A1050)=0),"",SWDATA!AG1035)</f>
        <v>0</v>
      </c>
      <c r="AO1050" s="323">
        <f>IF(OR(Is_Loading,LEN($A1050)=0),"",SWDATA!AH1035)</f>
        <v>0</v>
      </c>
      <c r="AP1050" s="320" t="str">
        <f t="shared" si="3763"/>
        <v/>
      </c>
      <c r="AQ1050" s="266">
        <f>IF(OR(Is_Loading,LEN($A1050)=0),"",SWDATA!AJ1035)</f>
        <v>0</v>
      </c>
      <c r="AR1050" s="267">
        <f>IF(OR(Is_Loading,LEN($A1050)=0),"",SWDATA!AK1035)</f>
        <v>0</v>
      </c>
      <c r="AS1050" s="267">
        <f>IF(OR(Is_Loading,LEN($A1050)=0),"",SWDATA!AL1035)</f>
        <v>0</v>
      </c>
      <c r="AT1050" s="266" t="str">
        <f t="shared" si="3764"/>
        <v/>
      </c>
      <c r="AU1050" s="266">
        <f>IF(OR(Is_Loading,LEN($A1050)=0),"",SWDATA!AN1035)</f>
        <v>0</v>
      </c>
      <c r="AV1050" s="267">
        <f>IF(OR(Is_Loading,LEN($A1050)=0),"",SWDATA!AO1035)</f>
        <v>0</v>
      </c>
      <c r="AW1050" s="267">
        <f>IF(OR(Is_Loading,LEN($A1050)=0),"",SWDATA!AP1035)</f>
        <v>0</v>
      </c>
      <c r="AX1050" s="266" t="str">
        <f t="shared" si="3765"/>
        <v/>
      </c>
      <c r="AY1050" s="266">
        <f>IF(OR(Is_Loading,LEN($A1050)=0),"",SWDATA!AR1035)</f>
        <v>0</v>
      </c>
      <c r="AZ1050" s="267">
        <f>IF(OR(Is_Loading,LEN($A1050)=0),"",SWDATA!AS1035)</f>
        <v>0</v>
      </c>
      <c r="BA1050" s="267">
        <f>IF(OR(Is_Loading,LEN($A1050)=0),"",SWDATA!AT1035)</f>
        <v>0</v>
      </c>
      <c r="BB1050" s="266" t="str">
        <f t="shared" si="3766"/>
        <v/>
      </c>
      <c r="BC1050" s="266">
        <f>IF(OR(Is_Loading,LEN($A1050)=0),"",SWDATA!AV1035)</f>
        <v>0</v>
      </c>
      <c r="BD1050" s="267">
        <f>IF(OR(Is_Loading,LEN($A1050)=0),"",SWDATA!AW1035)</f>
        <v>0</v>
      </c>
      <c r="BE1050" s="323">
        <f>IF(OR(Is_Loading,LEN($A1050)=0),"",SWDATA!AX1035)</f>
        <v>0</v>
      </c>
      <c r="BF1050" s="320" t="str">
        <f t="shared" si="3767"/>
        <v/>
      </c>
      <c r="BG1050" s="11"/>
      <c r="BH1050" s="11"/>
      <c r="BI1050" s="11"/>
      <c r="BJ1050" s="11"/>
      <c r="BK1050" s="11"/>
      <c r="BL1050" s="11"/>
      <c r="BM1050" s="11"/>
      <c r="BN1050" s="11"/>
      <c r="BO1050" s="11"/>
      <c r="BP1050" s="11"/>
      <c r="BQ1050" s="11"/>
      <c r="BR1050" s="11"/>
      <c r="BS1050" s="11"/>
      <c r="BT1050" s="11"/>
      <c r="BU1050" s="11"/>
      <c r="BV1050" s="11"/>
      <c r="BW1050" s="11"/>
      <c r="BX1050" s="11"/>
      <c r="BY1050" s="11"/>
      <c r="BZ1050" s="11"/>
      <c r="CA1050" s="11"/>
      <c r="CB1050" s="11"/>
      <c r="CC1050" s="11"/>
      <c r="CD1050" s="11"/>
      <c r="CE1050" s="11"/>
      <c r="CF1050" s="11"/>
      <c r="CG1050" s="11"/>
      <c r="CH1050" s="11"/>
      <c r="CI1050" s="11"/>
      <c r="CJ1050" s="11"/>
      <c r="CK1050" s="11"/>
      <c r="CL1050" s="11"/>
      <c r="CM1050" s="11"/>
      <c r="CN1050" s="351"/>
      <c r="CO1050" s="351"/>
      <c r="CP1050" s="351"/>
      <c r="CQ1050" s="351"/>
      <c r="CR1050" s="351"/>
      <c r="CS1050" s="351"/>
      <c r="CT1050" s="351"/>
      <c r="CU1050" s="351"/>
      <c r="CV1050" s="351"/>
      <c r="CW1050" s="351"/>
      <c r="CX1050" s="351"/>
      <c r="CY1050" s="351"/>
      <c r="CZ1050" s="351"/>
      <c r="DA1050" s="351"/>
      <c r="DB1050" s="351"/>
      <c r="DC1050" s="351"/>
      <c r="DD1050" s="351"/>
      <c r="DE1050" s="351"/>
      <c r="DF1050" s="351"/>
      <c r="DG1050" s="351"/>
      <c r="DH1050" s="351"/>
      <c r="DI1050" s="351"/>
      <c r="DJ1050" s="351"/>
      <c r="DK1050" s="351"/>
      <c r="DL1050" s="351"/>
      <c r="DM1050" s="351"/>
      <c r="DN1050" s="351"/>
      <c r="DS1050" s="372"/>
      <c r="DT1050" s="374"/>
      <c r="DU1050" s="375"/>
      <c r="DV1050" s="375"/>
      <c r="DW1050" s="375"/>
      <c r="DX1050" s="375">
        <v>1</v>
      </c>
      <c r="DY1050" s="375">
        <f t="shared" si="3808"/>
        <v>0</v>
      </c>
      <c r="DZ1050" s="375">
        <f t="shared" si="3809"/>
        <v>0</v>
      </c>
      <c r="EA1050" s="375">
        <f t="shared" si="3810"/>
        <v>1</v>
      </c>
      <c r="EB1050" s="375">
        <f t="shared" si="3811"/>
        <v>0</v>
      </c>
      <c r="EC1050" s="375">
        <f t="shared" si="3812"/>
        <v>0</v>
      </c>
      <c r="ED1050" s="375">
        <f t="shared" si="3813"/>
        <v>1</v>
      </c>
      <c r="EE1050" s="375">
        <f t="shared" si="3814"/>
        <v>0</v>
      </c>
      <c r="EF1050" s="375">
        <f t="shared" si="3815"/>
        <v>0</v>
      </c>
      <c r="EG1050" s="375">
        <f t="shared" si="3816"/>
        <v>1</v>
      </c>
      <c r="EH1050" s="375">
        <f t="shared" si="3817"/>
        <v>0</v>
      </c>
      <c r="EI1050" s="375">
        <f t="shared" si="3818"/>
        <v>0</v>
      </c>
      <c r="EJ1050" s="375">
        <f t="shared" si="3819"/>
        <v>1</v>
      </c>
      <c r="EK1050" s="375">
        <f t="shared" si="3820"/>
        <v>0</v>
      </c>
      <c r="EL1050" s="375">
        <f t="shared" si="3821"/>
        <v>0</v>
      </c>
      <c r="EM1050" s="375">
        <f t="shared" si="3822"/>
        <v>1</v>
      </c>
      <c r="EN1050" s="375">
        <f t="shared" si="3823"/>
        <v>0</v>
      </c>
      <c r="EO1050" s="375">
        <f t="shared" si="3824"/>
        <v>0</v>
      </c>
      <c r="EP1050" s="375">
        <f t="shared" si="3825"/>
        <v>1</v>
      </c>
      <c r="EQ1050" s="375">
        <f t="shared" si="3826"/>
        <v>0</v>
      </c>
      <c r="ER1050" s="375">
        <f t="shared" si="3827"/>
        <v>0</v>
      </c>
      <c r="ES1050" s="375">
        <f t="shared" si="3828"/>
        <v>1</v>
      </c>
      <c r="ET1050" s="375">
        <f t="shared" si="3829"/>
        <v>0</v>
      </c>
      <c r="EU1050" s="375">
        <f t="shared" si="3830"/>
        <v>0</v>
      </c>
      <c r="EV1050" s="375">
        <f t="shared" si="3831"/>
        <v>1</v>
      </c>
      <c r="EW1050" s="375">
        <f t="shared" si="3832"/>
        <v>0</v>
      </c>
      <c r="EX1050" s="375">
        <f t="shared" si="3833"/>
        <v>0</v>
      </c>
      <c r="EY1050" s="375">
        <f t="shared" si="3834"/>
        <v>1</v>
      </c>
      <c r="EZ1050" s="375">
        <f t="shared" si="3835"/>
        <v>0</v>
      </c>
      <c r="FA1050" s="375">
        <f t="shared" si="3836"/>
        <v>0</v>
      </c>
      <c r="FB1050" s="375">
        <f t="shared" si="3837"/>
        <v>1</v>
      </c>
      <c r="FC1050" s="375">
        <f t="shared" si="3838"/>
        <v>0</v>
      </c>
      <c r="FD1050" s="375">
        <f t="shared" si="3839"/>
        <v>0</v>
      </c>
      <c r="FE1050" s="376"/>
      <c r="FF1050" s="372"/>
      <c r="FG1050" s="372"/>
      <c r="FH1050" s="372"/>
      <c r="FI1050" s="372"/>
      <c r="FJ1050" s="372"/>
      <c r="FK1050" s="372"/>
      <c r="FL1050" s="372"/>
      <c r="FM1050" s="372"/>
      <c r="FN1050" s="372"/>
      <c r="FO1050" s="372"/>
      <c r="FP1050" s="372"/>
      <c r="FQ1050" s="372"/>
      <c r="FR1050" s="372"/>
      <c r="FS1050" s="372"/>
      <c r="FT1050" s="372"/>
      <c r="FU1050" s="372"/>
      <c r="FV1050" s="372"/>
      <c r="FW1050" s="372"/>
      <c r="FX1050" s="372"/>
      <c r="FY1050" s="372"/>
      <c r="FZ1050" s="372"/>
      <c r="GA1050" s="372"/>
      <c r="GB1050" s="372"/>
      <c r="GC1050" s="372"/>
      <c r="GD1050" s="372"/>
      <c r="GE1050" s="372"/>
      <c r="GF1050" s="372"/>
      <c r="GG1050" s="372"/>
      <c r="GH1050" s="372"/>
      <c r="GI1050" s="372"/>
      <c r="GJ1050" s="372"/>
      <c r="GK1050" s="372"/>
      <c r="GL1050" s="372"/>
      <c r="GM1050" s="372"/>
      <c r="GN1050" s="372"/>
      <c r="GO1050" s="372"/>
      <c r="GP1050" s="372"/>
      <c r="GQ1050" s="372"/>
      <c r="GR1050" s="372"/>
      <c r="GS1050" s="372"/>
      <c r="GT1050" s="372"/>
      <c r="GU1050" s="372"/>
      <c r="GV1050" s="372"/>
      <c r="GW1050" s="372"/>
      <c r="GX1050" s="372"/>
      <c r="GY1050" s="372"/>
      <c r="GZ1050" s="372"/>
      <c r="HA1050" s="372"/>
      <c r="HB1050" s="372"/>
      <c r="HC1050" s="372"/>
    </row>
    <row r="1051" spans="1:211" s="373" customFormat="1" ht="15" hidden="1" customHeight="1" outlineLevel="1" x14ac:dyDescent="0.2">
      <c r="A1051" s="366">
        <f>SWDATA!O1036</f>
        <v>0</v>
      </c>
      <c r="B1051" s="366">
        <f>SWDATA!M1036</f>
        <v>0</v>
      </c>
      <c r="C1051" s="351">
        <f>IF(AND(SWDATA!M1036=1,SWDATA!Q1036="promotions"),SWDATA!P1036,0)</f>
        <v>0</v>
      </c>
      <c r="D1051" s="367">
        <f>ROW(SWDATA!M1036)</f>
        <v>1036</v>
      </c>
      <c r="E1051" s="368">
        <f t="shared" si="3843"/>
        <v>0</v>
      </c>
      <c r="F1051" s="369">
        <f t="shared" si="3755"/>
        <v>1</v>
      </c>
      <c r="G1051" s="366" t="str">
        <f t="shared" si="3756"/>
        <v/>
      </c>
      <c r="H1051" s="370"/>
      <c r="J1051" s="238">
        <f t="shared" si="3757"/>
        <v>0</v>
      </c>
      <c r="K1051" s="239" t="str">
        <f t="shared" si="3758"/>
        <v/>
      </c>
      <c r="L1051" s="342"/>
      <c r="M1051" s="345"/>
      <c r="N1051" s="340" t="str">
        <f>IF(LEN(SWDATA!F1036)=0,"",N1050)</f>
        <v/>
      </c>
      <c r="O1051" s="296" t="str">
        <f>IF(LEN(SWDATA!G1036)=0,"",O1050)</f>
        <v/>
      </c>
      <c r="P1051" s="297" t="str">
        <f>IF(LEN(SWDATA!C1036)=0,"",SWDATA!C1036)</f>
        <v/>
      </c>
      <c r="Q1051" s="312" t="str">
        <f t="shared" si="3759"/>
        <v/>
      </c>
      <c r="R1051" s="223" t="s">
        <v>261</v>
      </c>
      <c r="S1051" s="224"/>
      <c r="T1051" s="224"/>
      <c r="U1051" s="264" t="s">
        <v>613</v>
      </c>
      <c r="V1051" s="205" t="s">
        <v>221</v>
      </c>
      <c r="W1051" s="266">
        <f>IF(OR(Is_Loading,LEN($A1051)=0),"",SWDATA!P1036)</f>
        <v>0</v>
      </c>
      <c r="X1051" s="267">
        <f>IF(OR(Is_Loading,LEN($A1051)=0),"",SWDATA!Q1036)</f>
        <v>0</v>
      </c>
      <c r="Y1051" s="267">
        <f>IF(OR(Is_Loading,LEN($A1051)=0),"",SWDATA!R1036)</f>
        <v>0</v>
      </c>
      <c r="Z1051" s="266" t="str">
        <f t="shared" si="3844"/>
        <v/>
      </c>
      <c r="AA1051" s="266">
        <f>IF(OR(Is_Loading,LEN($A1051)=0),"",SWDATA!T1036)</f>
        <v>0</v>
      </c>
      <c r="AB1051" s="267">
        <f>IF(OR(Is_Loading,LEN($A1051)=0),"",SWDATA!U1036)</f>
        <v>0</v>
      </c>
      <c r="AC1051" s="267">
        <f>IF(OR(Is_Loading,LEN($A1051)=0),"",SWDATA!V1036)</f>
        <v>0</v>
      </c>
      <c r="AD1051" s="266" t="str">
        <f t="shared" si="3760"/>
        <v/>
      </c>
      <c r="AE1051" s="266">
        <f>IF(OR(Is_Loading,LEN($A1051)=0),"",SWDATA!X1036)</f>
        <v>0</v>
      </c>
      <c r="AF1051" s="267">
        <f>IF(OR(Is_Loading,LEN($A1051)=0),"",SWDATA!Y1036)</f>
        <v>0</v>
      </c>
      <c r="AG1051" s="267">
        <f>IF(OR(Is_Loading,LEN($A1051)=0),"",SWDATA!Z1036)</f>
        <v>0</v>
      </c>
      <c r="AH1051" s="266" t="str">
        <f t="shared" si="3761"/>
        <v/>
      </c>
      <c r="AI1051" s="266">
        <f>IF(OR(Is_Loading,LEN($A1051)=0),"",SWDATA!AB1036)</f>
        <v>0</v>
      </c>
      <c r="AJ1051" s="267">
        <f>IF(OR(Is_Loading,LEN($A1051)=0),"",SWDATA!AC1036)</f>
        <v>0</v>
      </c>
      <c r="AK1051" s="267">
        <f>IF(OR(Is_Loading,LEN($A1051)=0),"",SWDATA!AD1036)</f>
        <v>0</v>
      </c>
      <c r="AL1051" s="266" t="str">
        <f t="shared" si="3762"/>
        <v/>
      </c>
      <c r="AM1051" s="266">
        <f>IF(OR(Is_Loading,LEN($A1051)=0),"",SWDATA!AF1036)</f>
        <v>0</v>
      </c>
      <c r="AN1051" s="267">
        <f>IF(OR(Is_Loading,LEN($A1051)=0),"",SWDATA!AG1036)</f>
        <v>0</v>
      </c>
      <c r="AO1051" s="323">
        <f>IF(OR(Is_Loading,LEN($A1051)=0),"",SWDATA!AH1036)</f>
        <v>0</v>
      </c>
      <c r="AP1051" s="320" t="str">
        <f t="shared" si="3763"/>
        <v/>
      </c>
      <c r="AQ1051" s="266">
        <f>IF(OR(Is_Loading,LEN($A1051)=0),"",SWDATA!AJ1036)</f>
        <v>0</v>
      </c>
      <c r="AR1051" s="267">
        <f>IF(OR(Is_Loading,LEN($A1051)=0),"",SWDATA!AK1036)</f>
        <v>0</v>
      </c>
      <c r="AS1051" s="267">
        <f>IF(OR(Is_Loading,LEN($A1051)=0),"",SWDATA!AL1036)</f>
        <v>0</v>
      </c>
      <c r="AT1051" s="266" t="str">
        <f t="shared" si="3764"/>
        <v/>
      </c>
      <c r="AU1051" s="266">
        <f>IF(OR(Is_Loading,LEN($A1051)=0),"",SWDATA!AN1036)</f>
        <v>0</v>
      </c>
      <c r="AV1051" s="267">
        <f>IF(OR(Is_Loading,LEN($A1051)=0),"",SWDATA!AO1036)</f>
        <v>0</v>
      </c>
      <c r="AW1051" s="267">
        <f>IF(OR(Is_Loading,LEN($A1051)=0),"",SWDATA!AP1036)</f>
        <v>0</v>
      </c>
      <c r="AX1051" s="266" t="str">
        <f t="shared" si="3765"/>
        <v/>
      </c>
      <c r="AY1051" s="266">
        <f>IF(OR(Is_Loading,LEN($A1051)=0),"",SWDATA!AR1036)</f>
        <v>0</v>
      </c>
      <c r="AZ1051" s="267">
        <f>IF(OR(Is_Loading,LEN($A1051)=0),"",SWDATA!AS1036)</f>
        <v>0</v>
      </c>
      <c r="BA1051" s="267">
        <f>IF(OR(Is_Loading,LEN($A1051)=0),"",SWDATA!AT1036)</f>
        <v>0</v>
      </c>
      <c r="BB1051" s="266" t="str">
        <f t="shared" si="3766"/>
        <v/>
      </c>
      <c r="BC1051" s="266">
        <f>IF(OR(Is_Loading,LEN($A1051)=0),"",SWDATA!AV1036)</f>
        <v>0</v>
      </c>
      <c r="BD1051" s="267">
        <f>IF(OR(Is_Loading,LEN($A1051)=0),"",SWDATA!AW1036)</f>
        <v>0</v>
      </c>
      <c r="BE1051" s="323">
        <f>IF(OR(Is_Loading,LEN($A1051)=0),"",SWDATA!AX1036)</f>
        <v>0</v>
      </c>
      <c r="BF1051" s="320" t="str">
        <f t="shared" si="3767"/>
        <v/>
      </c>
      <c r="BG1051" s="11"/>
      <c r="BH1051" s="11"/>
      <c r="BI1051" s="11"/>
      <c r="BJ1051" s="11"/>
      <c r="BK1051" s="11"/>
      <c r="BL1051" s="11"/>
      <c r="BM1051" s="11"/>
      <c r="BN1051" s="11"/>
      <c r="BO1051" s="11"/>
      <c r="BP1051" s="11"/>
      <c r="BQ1051" s="11"/>
      <c r="BR1051" s="11"/>
      <c r="BS1051" s="11"/>
      <c r="BT1051" s="11"/>
      <c r="BU1051" s="11"/>
      <c r="BV1051" s="11"/>
      <c r="BW1051" s="11"/>
      <c r="BX1051" s="11"/>
      <c r="BY1051" s="11"/>
      <c r="BZ1051" s="11"/>
      <c r="CA1051" s="11"/>
      <c r="CB1051" s="11"/>
      <c r="CC1051" s="11"/>
      <c r="CD1051" s="11"/>
      <c r="CE1051" s="11"/>
      <c r="CF1051" s="11"/>
      <c r="CG1051" s="11"/>
      <c r="CH1051" s="11"/>
      <c r="CI1051" s="11"/>
      <c r="CJ1051" s="11"/>
      <c r="CK1051" s="11"/>
      <c r="CL1051" s="11"/>
      <c r="CM1051" s="11"/>
      <c r="CN1051" s="351"/>
      <c r="CO1051" s="351"/>
      <c r="CP1051" s="351"/>
      <c r="CQ1051" s="351"/>
      <c r="CR1051" s="351"/>
      <c r="CS1051" s="351"/>
      <c r="CT1051" s="351"/>
      <c r="CU1051" s="351"/>
      <c r="CV1051" s="351"/>
      <c r="CW1051" s="351"/>
      <c r="CX1051" s="351"/>
      <c r="CY1051" s="351"/>
      <c r="CZ1051" s="351"/>
      <c r="DA1051" s="351"/>
      <c r="DB1051" s="351"/>
      <c r="DC1051" s="351"/>
      <c r="DD1051" s="351"/>
      <c r="DE1051" s="351"/>
      <c r="DF1051" s="351"/>
      <c r="DG1051" s="351"/>
      <c r="DH1051" s="351"/>
      <c r="DI1051" s="351"/>
      <c r="DJ1051" s="351"/>
      <c r="DK1051" s="351"/>
      <c r="DL1051" s="351"/>
      <c r="DM1051" s="351"/>
      <c r="DN1051" s="351"/>
      <c r="DS1051" s="372"/>
      <c r="DT1051" s="374"/>
      <c r="DU1051" s="375"/>
      <c r="DV1051" s="375"/>
      <c r="DW1051" s="375"/>
      <c r="DX1051" s="375">
        <v>1</v>
      </c>
      <c r="DY1051" s="375">
        <f t="shared" si="3808"/>
        <v>0</v>
      </c>
      <c r="DZ1051" s="375">
        <f t="shared" si="3809"/>
        <v>0</v>
      </c>
      <c r="EA1051" s="375">
        <f t="shared" si="3810"/>
        <v>1</v>
      </c>
      <c r="EB1051" s="375">
        <f t="shared" si="3811"/>
        <v>0</v>
      </c>
      <c r="EC1051" s="375">
        <f t="shared" si="3812"/>
        <v>0</v>
      </c>
      <c r="ED1051" s="375">
        <f t="shared" si="3813"/>
        <v>1</v>
      </c>
      <c r="EE1051" s="375">
        <f t="shared" si="3814"/>
        <v>0</v>
      </c>
      <c r="EF1051" s="375">
        <f t="shared" si="3815"/>
        <v>0</v>
      </c>
      <c r="EG1051" s="375">
        <f t="shared" si="3816"/>
        <v>1</v>
      </c>
      <c r="EH1051" s="375">
        <f t="shared" si="3817"/>
        <v>0</v>
      </c>
      <c r="EI1051" s="375">
        <f t="shared" si="3818"/>
        <v>0</v>
      </c>
      <c r="EJ1051" s="375">
        <f t="shared" si="3819"/>
        <v>1</v>
      </c>
      <c r="EK1051" s="375">
        <f t="shared" si="3820"/>
        <v>0</v>
      </c>
      <c r="EL1051" s="375">
        <f t="shared" si="3821"/>
        <v>0</v>
      </c>
      <c r="EM1051" s="375">
        <f t="shared" si="3822"/>
        <v>1</v>
      </c>
      <c r="EN1051" s="375">
        <f t="shared" si="3823"/>
        <v>0</v>
      </c>
      <c r="EO1051" s="375">
        <f t="shared" si="3824"/>
        <v>0</v>
      </c>
      <c r="EP1051" s="375">
        <f t="shared" si="3825"/>
        <v>1</v>
      </c>
      <c r="EQ1051" s="375">
        <f t="shared" si="3826"/>
        <v>0</v>
      </c>
      <c r="ER1051" s="375">
        <f t="shared" si="3827"/>
        <v>0</v>
      </c>
      <c r="ES1051" s="375">
        <f t="shared" si="3828"/>
        <v>1</v>
      </c>
      <c r="ET1051" s="375">
        <f t="shared" si="3829"/>
        <v>0</v>
      </c>
      <c r="EU1051" s="375">
        <f t="shared" si="3830"/>
        <v>0</v>
      </c>
      <c r="EV1051" s="375">
        <f t="shared" si="3831"/>
        <v>1</v>
      </c>
      <c r="EW1051" s="375">
        <f t="shared" si="3832"/>
        <v>0</v>
      </c>
      <c r="EX1051" s="375">
        <f t="shared" si="3833"/>
        <v>0</v>
      </c>
      <c r="EY1051" s="375">
        <f t="shared" si="3834"/>
        <v>1</v>
      </c>
      <c r="EZ1051" s="375">
        <f t="shared" si="3835"/>
        <v>0</v>
      </c>
      <c r="FA1051" s="375">
        <f t="shared" si="3836"/>
        <v>0</v>
      </c>
      <c r="FB1051" s="375">
        <f t="shared" si="3837"/>
        <v>1</v>
      </c>
      <c r="FC1051" s="375">
        <f t="shared" si="3838"/>
        <v>0</v>
      </c>
      <c r="FD1051" s="375">
        <f t="shared" si="3839"/>
        <v>0</v>
      </c>
      <c r="FE1051" s="376"/>
      <c r="FF1051" s="372"/>
      <c r="FG1051" s="372"/>
      <c r="FH1051" s="372"/>
      <c r="FI1051" s="372"/>
      <c r="FJ1051" s="372"/>
      <c r="FK1051" s="372"/>
      <c r="FL1051" s="372"/>
      <c r="FM1051" s="372"/>
      <c r="FN1051" s="372"/>
      <c r="FO1051" s="372"/>
      <c r="FP1051" s="372"/>
      <c r="FQ1051" s="372"/>
      <c r="FR1051" s="372"/>
      <c r="FS1051" s="372"/>
      <c r="FT1051" s="372"/>
      <c r="FU1051" s="372"/>
      <c r="FV1051" s="372"/>
      <c r="FW1051" s="372"/>
      <c r="FX1051" s="372"/>
      <c r="FY1051" s="372"/>
      <c r="FZ1051" s="372"/>
      <c r="GA1051" s="372"/>
      <c r="GB1051" s="372"/>
      <c r="GC1051" s="372"/>
      <c r="GD1051" s="372"/>
      <c r="GE1051" s="372"/>
      <c r="GF1051" s="372"/>
      <c r="GG1051" s="372"/>
      <c r="GH1051" s="372"/>
      <c r="GI1051" s="372"/>
      <c r="GJ1051" s="372"/>
      <c r="GK1051" s="372"/>
      <c r="GL1051" s="372"/>
      <c r="GM1051" s="372"/>
      <c r="GN1051" s="372"/>
      <c r="GO1051" s="372"/>
      <c r="GP1051" s="372"/>
      <c r="GQ1051" s="372"/>
      <c r="GR1051" s="372"/>
      <c r="GS1051" s="372"/>
      <c r="GT1051" s="372"/>
      <c r="GU1051" s="372"/>
      <c r="GV1051" s="372"/>
      <c r="GW1051" s="372"/>
      <c r="GX1051" s="372"/>
      <c r="GY1051" s="372"/>
      <c r="GZ1051" s="372"/>
      <c r="HA1051" s="372"/>
      <c r="HB1051" s="372"/>
      <c r="HC1051" s="372"/>
    </row>
    <row r="1052" spans="1:211" s="373" customFormat="1" ht="15" hidden="1" customHeight="1" outlineLevel="1" x14ac:dyDescent="0.2">
      <c r="A1052" s="366">
        <f>SWDATA!O1037</f>
        <v>0</v>
      </c>
      <c r="B1052" s="366">
        <f>SWDATA!M1037</f>
        <v>0</v>
      </c>
      <c r="C1052" s="351">
        <f>IF(AND(SWDATA!M1037=1,SWDATA!Q1037="promotions"),SWDATA!P1037,0)</f>
        <v>0</v>
      </c>
      <c r="D1052" s="367">
        <f>ROW(SWDATA!M1037)</f>
        <v>1037</v>
      </c>
      <c r="E1052" s="368">
        <f t="shared" si="3843"/>
        <v>0</v>
      </c>
      <c r="F1052" s="369">
        <f t="shared" si="3755"/>
        <v>1</v>
      </c>
      <c r="G1052" s="366" t="str">
        <f t="shared" si="3756"/>
        <v/>
      </c>
      <c r="H1052" s="370"/>
      <c r="J1052" s="238">
        <f t="shared" si="3757"/>
        <v>0</v>
      </c>
      <c r="K1052" s="239" t="str">
        <f t="shared" si="3758"/>
        <v/>
      </c>
      <c r="L1052" s="342"/>
      <c r="M1052" s="345"/>
      <c r="N1052" s="340" t="str">
        <f>IF(LEN(SWDATA!F1037)=0,"",N1051)</f>
        <v/>
      </c>
      <c r="O1052" s="296" t="str">
        <f>IF(LEN(SWDATA!G1037)=0,"",O1051)</f>
        <v/>
      </c>
      <c r="P1052" s="297" t="str">
        <f>IF(LEN(SWDATA!C1037)=0,"",SWDATA!C1037)</f>
        <v/>
      </c>
      <c r="Q1052" s="312" t="str">
        <f t="shared" si="3759"/>
        <v/>
      </c>
      <c r="R1052" s="223" t="s">
        <v>261</v>
      </c>
      <c r="S1052" s="224" t="s">
        <v>485</v>
      </c>
      <c r="T1052" s="224"/>
      <c r="U1052" s="264" t="s">
        <v>609</v>
      </c>
      <c r="V1052" s="205" t="s">
        <v>221</v>
      </c>
      <c r="W1052" s="266">
        <f>IF(OR(Is_Loading,LEN($A1052)=0),"",SWDATA!P1037)</f>
        <v>0</v>
      </c>
      <c r="X1052" s="267">
        <f>IF(OR(Is_Loading,LEN($A1052)=0),"",SWDATA!Q1037)</f>
        <v>0</v>
      </c>
      <c r="Y1052" s="267">
        <f>IF(OR(Is_Loading,LEN($A1052)=0),"",SWDATA!R1037)</f>
        <v>0</v>
      </c>
      <c r="Z1052" s="266" t="str">
        <f t="shared" si="3844"/>
        <v/>
      </c>
      <c r="AA1052" s="266">
        <f>IF(OR(Is_Loading,LEN($A1052)=0),"",SWDATA!T1037)</f>
        <v>0</v>
      </c>
      <c r="AB1052" s="267">
        <f>IF(OR(Is_Loading,LEN($A1052)=0),"",SWDATA!U1037)</f>
        <v>0</v>
      </c>
      <c r="AC1052" s="267">
        <f>IF(OR(Is_Loading,LEN($A1052)=0),"",SWDATA!V1037)</f>
        <v>0</v>
      </c>
      <c r="AD1052" s="266" t="str">
        <f t="shared" si="3760"/>
        <v/>
      </c>
      <c r="AE1052" s="266">
        <f>IF(OR(Is_Loading,LEN($A1052)=0),"",SWDATA!X1037)</f>
        <v>0</v>
      </c>
      <c r="AF1052" s="267">
        <f>IF(OR(Is_Loading,LEN($A1052)=0),"",SWDATA!Y1037)</f>
        <v>0</v>
      </c>
      <c r="AG1052" s="267">
        <f>IF(OR(Is_Loading,LEN($A1052)=0),"",SWDATA!Z1037)</f>
        <v>0</v>
      </c>
      <c r="AH1052" s="266" t="str">
        <f t="shared" si="3761"/>
        <v/>
      </c>
      <c r="AI1052" s="266">
        <f>IF(OR(Is_Loading,LEN($A1052)=0),"",SWDATA!AB1037)</f>
        <v>0</v>
      </c>
      <c r="AJ1052" s="267">
        <f>IF(OR(Is_Loading,LEN($A1052)=0),"",SWDATA!AC1037)</f>
        <v>0</v>
      </c>
      <c r="AK1052" s="267">
        <f>IF(OR(Is_Loading,LEN($A1052)=0),"",SWDATA!AD1037)</f>
        <v>0</v>
      </c>
      <c r="AL1052" s="266" t="str">
        <f t="shared" si="3762"/>
        <v/>
      </c>
      <c r="AM1052" s="266">
        <f>IF(OR(Is_Loading,LEN($A1052)=0),"",SWDATA!AF1037)</f>
        <v>0</v>
      </c>
      <c r="AN1052" s="267">
        <f>IF(OR(Is_Loading,LEN($A1052)=0),"",SWDATA!AG1037)</f>
        <v>0</v>
      </c>
      <c r="AO1052" s="323">
        <f>IF(OR(Is_Loading,LEN($A1052)=0),"",SWDATA!AH1037)</f>
        <v>0</v>
      </c>
      <c r="AP1052" s="320" t="str">
        <f t="shared" si="3763"/>
        <v/>
      </c>
      <c r="AQ1052" s="266">
        <f>IF(OR(Is_Loading,LEN($A1052)=0),"",SWDATA!AJ1037)</f>
        <v>0</v>
      </c>
      <c r="AR1052" s="267">
        <f>IF(OR(Is_Loading,LEN($A1052)=0),"",SWDATA!AK1037)</f>
        <v>0</v>
      </c>
      <c r="AS1052" s="267">
        <f>IF(OR(Is_Loading,LEN($A1052)=0),"",SWDATA!AL1037)</f>
        <v>0</v>
      </c>
      <c r="AT1052" s="266" t="str">
        <f t="shared" si="3764"/>
        <v/>
      </c>
      <c r="AU1052" s="266">
        <f>IF(OR(Is_Loading,LEN($A1052)=0),"",SWDATA!AN1037)</f>
        <v>0</v>
      </c>
      <c r="AV1052" s="267">
        <f>IF(OR(Is_Loading,LEN($A1052)=0),"",SWDATA!AO1037)</f>
        <v>0</v>
      </c>
      <c r="AW1052" s="267">
        <f>IF(OR(Is_Loading,LEN($A1052)=0),"",SWDATA!AP1037)</f>
        <v>0</v>
      </c>
      <c r="AX1052" s="266" t="str">
        <f t="shared" si="3765"/>
        <v/>
      </c>
      <c r="AY1052" s="266">
        <f>IF(OR(Is_Loading,LEN($A1052)=0),"",SWDATA!AR1037)</f>
        <v>0</v>
      </c>
      <c r="AZ1052" s="267">
        <f>IF(OR(Is_Loading,LEN($A1052)=0),"",SWDATA!AS1037)</f>
        <v>0</v>
      </c>
      <c r="BA1052" s="267">
        <f>IF(OR(Is_Loading,LEN($A1052)=0),"",SWDATA!AT1037)</f>
        <v>0</v>
      </c>
      <c r="BB1052" s="266" t="str">
        <f t="shared" si="3766"/>
        <v/>
      </c>
      <c r="BC1052" s="266">
        <f>IF(OR(Is_Loading,LEN($A1052)=0),"",SWDATA!AV1037)</f>
        <v>0</v>
      </c>
      <c r="BD1052" s="267">
        <f>IF(OR(Is_Loading,LEN($A1052)=0),"",SWDATA!AW1037)</f>
        <v>0</v>
      </c>
      <c r="BE1052" s="323">
        <f>IF(OR(Is_Loading,LEN($A1052)=0),"",SWDATA!AX1037)</f>
        <v>0</v>
      </c>
      <c r="BF1052" s="320" t="str">
        <f t="shared" si="3767"/>
        <v/>
      </c>
      <c r="BG1052" s="11"/>
      <c r="BH1052" s="11"/>
      <c r="BI1052" s="11"/>
      <c r="BJ1052" s="11"/>
      <c r="BK1052" s="11"/>
      <c r="BL1052" s="11"/>
      <c r="BM1052" s="11"/>
      <c r="BN1052" s="11"/>
      <c r="BO1052" s="11"/>
      <c r="BP1052" s="11"/>
      <c r="BQ1052" s="11"/>
      <c r="BR1052" s="11"/>
      <c r="BS1052" s="11"/>
      <c r="BT1052" s="11"/>
      <c r="BU1052" s="11"/>
      <c r="BV1052" s="11"/>
      <c r="BW1052" s="11"/>
      <c r="BX1052" s="11"/>
      <c r="BY1052" s="11"/>
      <c r="BZ1052" s="11"/>
      <c r="CA1052" s="11"/>
      <c r="CB1052" s="11"/>
      <c r="CC1052" s="11"/>
      <c r="CD1052" s="11"/>
      <c r="CE1052" s="11"/>
      <c r="CF1052" s="11"/>
      <c r="CG1052" s="11"/>
      <c r="CH1052" s="11"/>
      <c r="CI1052" s="11"/>
      <c r="CJ1052" s="11"/>
      <c r="CK1052" s="11"/>
      <c r="CL1052" s="11"/>
      <c r="CM1052" s="11"/>
      <c r="CN1052" s="351"/>
      <c r="CO1052" s="351"/>
      <c r="CP1052" s="351"/>
      <c r="CQ1052" s="351"/>
      <c r="CR1052" s="351"/>
      <c r="CS1052" s="351"/>
      <c r="CT1052" s="351"/>
      <c r="CU1052" s="351"/>
      <c r="CV1052" s="351"/>
      <c r="CW1052" s="351"/>
      <c r="CX1052" s="351"/>
      <c r="CY1052" s="351"/>
      <c r="CZ1052" s="351"/>
      <c r="DA1052" s="351"/>
      <c r="DB1052" s="351"/>
      <c r="DC1052" s="351"/>
      <c r="DD1052" s="351"/>
      <c r="DE1052" s="351"/>
      <c r="DF1052" s="351"/>
      <c r="DG1052" s="351"/>
      <c r="DH1052" s="351"/>
      <c r="DI1052" s="351"/>
      <c r="DJ1052" s="351"/>
      <c r="DK1052" s="351"/>
      <c r="DL1052" s="351"/>
      <c r="DM1052" s="351"/>
      <c r="DN1052" s="351"/>
      <c r="DS1052" s="372"/>
      <c r="DT1052" s="374"/>
      <c r="DU1052" s="375"/>
      <c r="DV1052" s="375"/>
      <c r="DW1052" s="375"/>
      <c r="DX1052" s="375">
        <v>1</v>
      </c>
      <c r="DY1052" s="375">
        <f t="shared" si="3808"/>
        <v>0</v>
      </c>
      <c r="DZ1052" s="375">
        <f t="shared" si="3809"/>
        <v>0</v>
      </c>
      <c r="EA1052" s="375">
        <f t="shared" si="3810"/>
        <v>1</v>
      </c>
      <c r="EB1052" s="375">
        <f t="shared" si="3811"/>
        <v>0</v>
      </c>
      <c r="EC1052" s="375">
        <f t="shared" si="3812"/>
        <v>0</v>
      </c>
      <c r="ED1052" s="375">
        <f t="shared" si="3813"/>
        <v>1</v>
      </c>
      <c r="EE1052" s="375">
        <f t="shared" si="3814"/>
        <v>0</v>
      </c>
      <c r="EF1052" s="375">
        <f t="shared" si="3815"/>
        <v>0</v>
      </c>
      <c r="EG1052" s="375">
        <f t="shared" si="3816"/>
        <v>1</v>
      </c>
      <c r="EH1052" s="375">
        <f t="shared" si="3817"/>
        <v>0</v>
      </c>
      <c r="EI1052" s="375">
        <f t="shared" si="3818"/>
        <v>0</v>
      </c>
      <c r="EJ1052" s="375">
        <f t="shared" si="3819"/>
        <v>1</v>
      </c>
      <c r="EK1052" s="375">
        <f t="shared" si="3820"/>
        <v>0</v>
      </c>
      <c r="EL1052" s="375">
        <f t="shared" si="3821"/>
        <v>0</v>
      </c>
      <c r="EM1052" s="375">
        <f t="shared" si="3822"/>
        <v>1</v>
      </c>
      <c r="EN1052" s="375">
        <f t="shared" si="3823"/>
        <v>0</v>
      </c>
      <c r="EO1052" s="375">
        <f t="shared" si="3824"/>
        <v>0</v>
      </c>
      <c r="EP1052" s="375">
        <f t="shared" si="3825"/>
        <v>1</v>
      </c>
      <c r="EQ1052" s="375">
        <f t="shared" si="3826"/>
        <v>0</v>
      </c>
      <c r="ER1052" s="375">
        <f t="shared" si="3827"/>
        <v>0</v>
      </c>
      <c r="ES1052" s="375">
        <f t="shared" si="3828"/>
        <v>1</v>
      </c>
      <c r="ET1052" s="375">
        <f t="shared" si="3829"/>
        <v>0</v>
      </c>
      <c r="EU1052" s="375">
        <f t="shared" si="3830"/>
        <v>0</v>
      </c>
      <c r="EV1052" s="375">
        <f t="shared" si="3831"/>
        <v>1</v>
      </c>
      <c r="EW1052" s="375">
        <f t="shared" si="3832"/>
        <v>0</v>
      </c>
      <c r="EX1052" s="375">
        <f t="shared" si="3833"/>
        <v>0</v>
      </c>
      <c r="EY1052" s="375">
        <f t="shared" si="3834"/>
        <v>1</v>
      </c>
      <c r="EZ1052" s="375">
        <f t="shared" si="3835"/>
        <v>0</v>
      </c>
      <c r="FA1052" s="375">
        <f t="shared" si="3836"/>
        <v>0</v>
      </c>
      <c r="FB1052" s="375">
        <f t="shared" si="3837"/>
        <v>1</v>
      </c>
      <c r="FC1052" s="375">
        <f t="shared" si="3838"/>
        <v>0</v>
      </c>
      <c r="FD1052" s="375">
        <f t="shared" si="3839"/>
        <v>0</v>
      </c>
      <c r="FE1052" s="376"/>
      <c r="FF1052" s="372"/>
      <c r="FG1052" s="372"/>
      <c r="FH1052" s="372"/>
      <c r="FI1052" s="372"/>
      <c r="FJ1052" s="372"/>
      <c r="FK1052" s="372"/>
      <c r="FL1052" s="372"/>
      <c r="FM1052" s="372"/>
      <c r="FN1052" s="372"/>
      <c r="FO1052" s="372"/>
      <c r="FP1052" s="372"/>
      <c r="FQ1052" s="372"/>
      <c r="FR1052" s="372"/>
      <c r="FS1052" s="372"/>
      <c r="FT1052" s="372"/>
      <c r="FU1052" s="372"/>
      <c r="FV1052" s="372"/>
      <c r="FW1052" s="372"/>
      <c r="FX1052" s="372"/>
      <c r="FY1052" s="372"/>
      <c r="FZ1052" s="372"/>
      <c r="GA1052" s="372"/>
      <c r="GB1052" s="372"/>
      <c r="GC1052" s="372"/>
      <c r="GD1052" s="372"/>
      <c r="GE1052" s="372"/>
      <c r="GF1052" s="372"/>
      <c r="GG1052" s="372"/>
      <c r="GH1052" s="372"/>
      <c r="GI1052" s="372"/>
      <c r="GJ1052" s="372"/>
      <c r="GK1052" s="372"/>
      <c r="GL1052" s="372"/>
      <c r="GM1052" s="372"/>
      <c r="GN1052" s="372"/>
      <c r="GO1052" s="372"/>
      <c r="GP1052" s="372"/>
      <c r="GQ1052" s="372"/>
      <c r="GR1052" s="372"/>
      <c r="GS1052" s="372"/>
      <c r="GT1052" s="372"/>
      <c r="GU1052" s="372"/>
      <c r="GV1052" s="372"/>
      <c r="GW1052" s="372"/>
      <c r="GX1052" s="372"/>
      <c r="GY1052" s="372"/>
      <c r="GZ1052" s="372"/>
      <c r="HA1052" s="372"/>
      <c r="HB1052" s="372"/>
      <c r="HC1052" s="372"/>
    </row>
    <row r="1053" spans="1:211" s="373" customFormat="1" ht="15" hidden="1" customHeight="1" outlineLevel="1" x14ac:dyDescent="0.2">
      <c r="A1053" s="366">
        <f>SWDATA!O1038</f>
        <v>0</v>
      </c>
      <c r="B1053" s="366">
        <f>SWDATA!M1038</f>
        <v>0</v>
      </c>
      <c r="C1053" s="351">
        <f>IF(AND(SWDATA!M1038=1,SWDATA!Q1038="promotions"),SWDATA!P1038,0)</f>
        <v>0</v>
      </c>
      <c r="D1053" s="371">
        <f>ROW(SWDATA!M1038)</f>
        <v>1038</v>
      </c>
      <c r="E1053" s="368">
        <f ca="1">IF(AND(B1053=1,UPPER(HLOOKUP(D1053,'Metrics &amp; Attributes View'!$13:$31,19,0))&lt;&gt;"SBOM"),1,0)</f>
        <v>0</v>
      </c>
      <c r="F1053" s="369">
        <f t="shared" si="3755"/>
        <v>1</v>
      </c>
      <c r="G1053" s="366" t="str">
        <f t="shared" si="3756"/>
        <v/>
      </c>
      <c r="H1053" s="370"/>
      <c r="J1053" s="238">
        <f t="shared" si="3757"/>
        <v>0</v>
      </c>
      <c r="K1053" s="239" t="str">
        <f t="shared" si="3758"/>
        <v/>
      </c>
      <c r="L1053" s="342"/>
      <c r="M1053" s="345"/>
      <c r="N1053" s="340" t="str">
        <f>IF(LEN(SWDATA!F1038)=0,"",N1052)</f>
        <v/>
      </c>
      <c r="O1053" s="296" t="str">
        <f>IF(LEN(SWDATA!G1038)=0,"",O1052)</f>
        <v/>
      </c>
      <c r="P1053" s="297" t="str">
        <f>IF(LEN(SWDATA!C1038)=0,"",SWDATA!C1038)</f>
        <v/>
      </c>
      <c r="Q1053" s="312" t="str">
        <f t="shared" si="3759"/>
        <v/>
      </c>
      <c r="R1053" s="223" t="s">
        <v>262</v>
      </c>
      <c r="S1053" s="224"/>
      <c r="T1053" s="224"/>
      <c r="U1053" s="264" t="s">
        <v>627</v>
      </c>
      <c r="V1053" s="205" t="s">
        <v>221</v>
      </c>
      <c r="W1053" s="266">
        <f>IF(OR(Is_Loading,LEN($A1053)=0),"",SWDATA!P1038)</f>
        <v>0</v>
      </c>
      <c r="X1053" s="267">
        <f>IF(OR(Is_Loading,LEN($A1053)=0),"",SWDATA!Q1038)</f>
        <v>0</v>
      </c>
      <c r="Y1053" s="267">
        <f>IF(OR(Is_Loading,LEN($A1053)=0),"",SWDATA!R1038)</f>
        <v>0</v>
      </c>
      <c r="Z1053" s="266" t="str">
        <f t="shared" si="3844"/>
        <v/>
      </c>
      <c r="AA1053" s="266">
        <f>IF(OR(Is_Loading,LEN($A1053)=0),"",SWDATA!T1038)</f>
        <v>0</v>
      </c>
      <c r="AB1053" s="267">
        <f>IF(OR(Is_Loading,LEN($A1053)=0),"",SWDATA!U1038)</f>
        <v>0</v>
      </c>
      <c r="AC1053" s="267">
        <f>IF(OR(Is_Loading,LEN($A1053)=0),"",SWDATA!V1038)</f>
        <v>0</v>
      </c>
      <c r="AD1053" s="266" t="str">
        <f t="shared" si="3760"/>
        <v/>
      </c>
      <c r="AE1053" s="266">
        <f>IF(OR(Is_Loading,LEN($A1053)=0),"",SWDATA!X1038)</f>
        <v>0</v>
      </c>
      <c r="AF1053" s="267">
        <f>IF(OR(Is_Loading,LEN($A1053)=0),"",SWDATA!Y1038)</f>
        <v>0</v>
      </c>
      <c r="AG1053" s="267">
        <f>IF(OR(Is_Loading,LEN($A1053)=0),"",SWDATA!Z1038)</f>
        <v>0</v>
      </c>
      <c r="AH1053" s="266" t="str">
        <f t="shared" si="3761"/>
        <v/>
      </c>
      <c r="AI1053" s="266">
        <f>IF(OR(Is_Loading,LEN($A1053)=0),"",SWDATA!AB1038)</f>
        <v>0</v>
      </c>
      <c r="AJ1053" s="267">
        <f>IF(OR(Is_Loading,LEN($A1053)=0),"",SWDATA!AC1038)</f>
        <v>0</v>
      </c>
      <c r="AK1053" s="267">
        <f>IF(OR(Is_Loading,LEN($A1053)=0),"",SWDATA!AD1038)</f>
        <v>0</v>
      </c>
      <c r="AL1053" s="266" t="str">
        <f t="shared" si="3762"/>
        <v/>
      </c>
      <c r="AM1053" s="266">
        <f>IF(OR(Is_Loading,LEN($A1053)=0),"",SWDATA!AF1038)</f>
        <v>0</v>
      </c>
      <c r="AN1053" s="267">
        <f>IF(OR(Is_Loading,LEN($A1053)=0),"",SWDATA!AG1038)</f>
        <v>0</v>
      </c>
      <c r="AO1053" s="323">
        <f>IF(OR(Is_Loading,LEN($A1053)=0),"",SWDATA!AH1038)</f>
        <v>0</v>
      </c>
      <c r="AP1053" s="320" t="str">
        <f t="shared" si="3763"/>
        <v/>
      </c>
      <c r="AQ1053" s="266">
        <f>IF(OR(Is_Loading,LEN($A1053)=0),"",SWDATA!AJ1038)</f>
        <v>0</v>
      </c>
      <c r="AR1053" s="267">
        <f>IF(OR(Is_Loading,LEN($A1053)=0),"",SWDATA!AK1038)</f>
        <v>0</v>
      </c>
      <c r="AS1053" s="267">
        <f>IF(OR(Is_Loading,LEN($A1053)=0),"",SWDATA!AL1038)</f>
        <v>0</v>
      </c>
      <c r="AT1053" s="266" t="str">
        <f t="shared" si="3764"/>
        <v/>
      </c>
      <c r="AU1053" s="266">
        <f>IF(OR(Is_Loading,LEN($A1053)=0),"",SWDATA!AN1038)</f>
        <v>0</v>
      </c>
      <c r="AV1053" s="267">
        <f>IF(OR(Is_Loading,LEN($A1053)=0),"",SWDATA!AO1038)</f>
        <v>0</v>
      </c>
      <c r="AW1053" s="267">
        <f>IF(OR(Is_Loading,LEN($A1053)=0),"",SWDATA!AP1038)</f>
        <v>0</v>
      </c>
      <c r="AX1053" s="266" t="str">
        <f t="shared" si="3765"/>
        <v/>
      </c>
      <c r="AY1053" s="266">
        <f>IF(OR(Is_Loading,LEN($A1053)=0),"",SWDATA!AR1038)</f>
        <v>0</v>
      </c>
      <c r="AZ1053" s="267">
        <f>IF(OR(Is_Loading,LEN($A1053)=0),"",SWDATA!AS1038)</f>
        <v>0</v>
      </c>
      <c r="BA1053" s="267">
        <f>IF(OR(Is_Loading,LEN($A1053)=0),"",SWDATA!AT1038)</f>
        <v>0</v>
      </c>
      <c r="BB1053" s="266" t="str">
        <f t="shared" si="3766"/>
        <v/>
      </c>
      <c r="BC1053" s="266">
        <f>IF(OR(Is_Loading,LEN($A1053)=0),"",SWDATA!AV1038)</f>
        <v>0</v>
      </c>
      <c r="BD1053" s="267">
        <f>IF(OR(Is_Loading,LEN($A1053)=0),"",SWDATA!AW1038)</f>
        <v>0</v>
      </c>
      <c r="BE1053" s="323">
        <f>IF(OR(Is_Loading,LEN($A1053)=0),"",SWDATA!AX1038)</f>
        <v>0</v>
      </c>
      <c r="BF1053" s="332" t="str">
        <f t="shared" si="3767"/>
        <v/>
      </c>
      <c r="BG1053" s="11"/>
      <c r="BH1053" s="11"/>
      <c r="BI1053" s="11"/>
      <c r="BJ1053" s="11"/>
      <c r="BK1053" s="11"/>
      <c r="BL1053" s="11"/>
      <c r="BM1053" s="11"/>
      <c r="BN1053" s="11"/>
      <c r="BO1053" s="11"/>
      <c r="BP1053" s="11"/>
      <c r="BQ1053" s="11"/>
      <c r="BR1053" s="11"/>
      <c r="BS1053" s="11"/>
      <c r="BT1053" s="11"/>
      <c r="BU1053" s="11"/>
      <c r="BV1053" s="11"/>
      <c r="BW1053" s="11"/>
      <c r="BX1053" s="11"/>
      <c r="BY1053" s="11"/>
      <c r="BZ1053" s="11"/>
      <c r="CA1053" s="11"/>
      <c r="CB1053" s="11"/>
      <c r="CC1053" s="11"/>
      <c r="CD1053" s="11"/>
      <c r="CE1053" s="11"/>
      <c r="CF1053" s="11"/>
      <c r="CG1053" s="11"/>
      <c r="CH1053" s="11"/>
      <c r="CI1053" s="11"/>
      <c r="CJ1053" s="11"/>
      <c r="CK1053" s="11"/>
      <c r="CL1053" s="11"/>
      <c r="CM1053" s="11"/>
      <c r="CN1053" s="351"/>
      <c r="CO1053" s="351"/>
      <c r="CP1053" s="351"/>
      <c r="CQ1053" s="351"/>
      <c r="CR1053" s="351"/>
      <c r="CS1053" s="351"/>
      <c r="CT1053" s="351"/>
      <c r="CU1053" s="351"/>
      <c r="CV1053" s="351"/>
      <c r="CW1053" s="351"/>
      <c r="CX1053" s="351"/>
      <c r="CY1053" s="351"/>
      <c r="CZ1053" s="351"/>
      <c r="DA1053" s="351"/>
      <c r="DB1053" s="351"/>
      <c r="DC1053" s="351"/>
      <c r="DD1053" s="351"/>
      <c r="DE1053" s="351"/>
      <c r="DF1053" s="351"/>
      <c r="DG1053" s="351"/>
      <c r="DH1053" s="351"/>
      <c r="DI1053" s="351"/>
      <c r="DJ1053" s="351"/>
      <c r="DK1053" s="351"/>
      <c r="DL1053" s="351"/>
      <c r="DM1053" s="351"/>
      <c r="DN1053" s="351"/>
      <c r="DS1053" s="372"/>
      <c r="DT1053" s="374"/>
      <c r="DU1053" s="375"/>
      <c r="DV1053" s="375"/>
      <c r="DW1053" s="375"/>
      <c r="DX1053" s="375">
        <v>1</v>
      </c>
      <c r="DY1053" s="375">
        <f t="shared" si="3808"/>
        <v>0</v>
      </c>
      <c r="DZ1053" s="375">
        <f t="shared" si="3809"/>
        <v>0</v>
      </c>
      <c r="EA1053" s="375">
        <f t="shared" si="3810"/>
        <v>1</v>
      </c>
      <c r="EB1053" s="375">
        <f t="shared" si="3811"/>
        <v>0</v>
      </c>
      <c r="EC1053" s="375">
        <f t="shared" si="3812"/>
        <v>0</v>
      </c>
      <c r="ED1053" s="375">
        <f t="shared" si="3813"/>
        <v>1</v>
      </c>
      <c r="EE1053" s="375">
        <f t="shared" si="3814"/>
        <v>0</v>
      </c>
      <c r="EF1053" s="375">
        <f t="shared" si="3815"/>
        <v>0</v>
      </c>
      <c r="EG1053" s="375">
        <f t="shared" si="3816"/>
        <v>1</v>
      </c>
      <c r="EH1053" s="375">
        <f t="shared" si="3817"/>
        <v>0</v>
      </c>
      <c r="EI1053" s="375">
        <f t="shared" si="3818"/>
        <v>0</v>
      </c>
      <c r="EJ1053" s="375">
        <f t="shared" si="3819"/>
        <v>1</v>
      </c>
      <c r="EK1053" s="375">
        <f t="shared" si="3820"/>
        <v>0</v>
      </c>
      <c r="EL1053" s="375">
        <f t="shared" si="3821"/>
        <v>0</v>
      </c>
      <c r="EM1053" s="375">
        <f t="shared" si="3822"/>
        <v>1</v>
      </c>
      <c r="EN1053" s="375">
        <f t="shared" si="3823"/>
        <v>0</v>
      </c>
      <c r="EO1053" s="375">
        <f t="shared" si="3824"/>
        <v>0</v>
      </c>
      <c r="EP1053" s="375">
        <f t="shared" si="3825"/>
        <v>1</v>
      </c>
      <c r="EQ1053" s="375">
        <f t="shared" si="3826"/>
        <v>0</v>
      </c>
      <c r="ER1053" s="375">
        <f t="shared" si="3827"/>
        <v>0</v>
      </c>
      <c r="ES1053" s="375">
        <f t="shared" si="3828"/>
        <v>1</v>
      </c>
      <c r="ET1053" s="375">
        <f t="shared" si="3829"/>
        <v>0</v>
      </c>
      <c r="EU1053" s="375">
        <f t="shared" si="3830"/>
        <v>0</v>
      </c>
      <c r="EV1053" s="375">
        <f t="shared" si="3831"/>
        <v>1</v>
      </c>
      <c r="EW1053" s="375">
        <f t="shared" si="3832"/>
        <v>0</v>
      </c>
      <c r="EX1053" s="375">
        <f t="shared" si="3833"/>
        <v>0</v>
      </c>
      <c r="EY1053" s="375">
        <f t="shared" si="3834"/>
        <v>1</v>
      </c>
      <c r="EZ1053" s="375">
        <f t="shared" si="3835"/>
        <v>0</v>
      </c>
      <c r="FA1053" s="375">
        <f t="shared" si="3836"/>
        <v>0</v>
      </c>
      <c r="FB1053" s="375">
        <f t="shared" si="3837"/>
        <v>1</v>
      </c>
      <c r="FC1053" s="375">
        <f t="shared" si="3838"/>
        <v>0</v>
      </c>
      <c r="FD1053" s="375">
        <f t="shared" si="3839"/>
        <v>0</v>
      </c>
      <c r="FE1053" s="376"/>
      <c r="FF1053" s="372"/>
      <c r="FG1053" s="372"/>
      <c r="FH1053" s="372"/>
      <c r="FI1053" s="372"/>
      <c r="FJ1053" s="372"/>
      <c r="FK1053" s="372"/>
      <c r="FL1053" s="372"/>
      <c r="FM1053" s="372"/>
      <c r="FN1053" s="372"/>
      <c r="FO1053" s="372"/>
      <c r="FP1053" s="372"/>
      <c r="FQ1053" s="372"/>
      <c r="FR1053" s="372"/>
      <c r="FS1053" s="372"/>
      <c r="FT1053" s="372"/>
      <c r="FU1053" s="372"/>
      <c r="FV1053" s="372"/>
      <c r="FW1053" s="372"/>
      <c r="FX1053" s="372"/>
      <c r="FY1053" s="372"/>
      <c r="FZ1053" s="372"/>
      <c r="GA1053" s="372"/>
      <c r="GB1053" s="372"/>
      <c r="GC1053" s="372"/>
      <c r="GD1053" s="372"/>
      <c r="GE1053" s="372"/>
      <c r="GF1053" s="372"/>
      <c r="GG1053" s="372"/>
      <c r="GH1053" s="372"/>
      <c r="GI1053" s="372"/>
      <c r="GJ1053" s="372"/>
      <c r="GK1053" s="372"/>
      <c r="GL1053" s="372"/>
      <c r="GM1053" s="372"/>
      <c r="GN1053" s="372"/>
      <c r="GO1053" s="372"/>
      <c r="GP1053" s="372"/>
      <c r="GQ1053" s="372"/>
      <c r="GR1053" s="372"/>
      <c r="GS1053" s="372"/>
      <c r="GT1053" s="372"/>
      <c r="GU1053" s="372"/>
      <c r="GV1053" s="372"/>
      <c r="GW1053" s="372"/>
      <c r="GX1053" s="372"/>
      <c r="GY1053" s="372"/>
      <c r="GZ1053" s="372"/>
      <c r="HA1053" s="372"/>
      <c r="HB1053" s="372"/>
      <c r="HC1053" s="372"/>
    </row>
    <row r="1054" spans="1:211" s="373" customFormat="1" ht="15" customHeight="1" collapsed="1" thickTop="1" x14ac:dyDescent="0.2">
      <c r="A1054" s="192">
        <f>SWDATA!O1039</f>
        <v>0</v>
      </c>
      <c r="B1054" s="192">
        <f>SWDATA!M1039</f>
        <v>0</v>
      </c>
      <c r="C1054" s="201">
        <f>IF(AND(SWDATA!M1039=1,SWDATA!Q1039="promotions"),SWDATA!P1039,0)</f>
        <v>0</v>
      </c>
      <c r="D1054" s="200">
        <f>ROW(SWDATA!M1039)</f>
        <v>1039</v>
      </c>
      <c r="E1054" s="202">
        <f t="shared" ref="E1054:E1061" si="3845">B1054</f>
        <v>0</v>
      </c>
      <c r="F1054" s="203">
        <f t="shared" si="3755"/>
        <v>1</v>
      </c>
      <c r="G1054" s="192" t="str">
        <f t="shared" si="3756"/>
        <v/>
      </c>
      <c r="H1054" s="313"/>
      <c r="I1054" s="390"/>
      <c r="J1054" s="395">
        <f t="shared" si="3757"/>
        <v>0</v>
      </c>
      <c r="K1054" s="396" t="str">
        <f t="shared" si="3758"/>
        <v/>
      </c>
      <c r="L1054" s="397"/>
      <c r="M1054" s="398"/>
      <c r="N1054" s="399" t="str">
        <f>IF(LEN(SWDATA!F1039)=0,"",IF(LEN(SWDATA!G1039)=0,"",IF($O$12="ID",MID(SWDATA!G1039,FIND("|",SWDATA!G1039)+1,FIND("~~",SWDATA!G1039)-FIND("|",SWDATA!G1039)-1),IF($O$12="Desc",RIGHT(SWDATA!G1039,LEN(SWDATA!G1039)-FIND("~~",SWDATA!G1039)-1),RIGHT(SWDATA!G1039,LEN(SWDATA!G1039)-FIND("|",SWDATA!G1039))))))</f>
        <v/>
      </c>
      <c r="O1054" s="400" t="str">
        <f>IF(LEN(SWDATA!G1039)=0,"",IF(LEN(SWDATA!H1039)=0,"",IF($O$12="ID",MID(SWDATA!H1039,FIND("|",SWDATA!H1039)+1,FIND("~~",SWDATA!H1039)-FIND("|",SWDATA!H1039)-1),IF($O$12="Desc",RIGHT(SWDATA!H1039,LEN(SWDATA!H1039)-FIND("~~",SWDATA!H1039)-1),RIGHT(SWDATA!H1039,LEN(SWDATA!H1039)-FIND("|",SWDATA!H1039))))))</f>
        <v/>
      </c>
      <c r="P1054" s="401" t="str">
        <f>IF(LEN(SWDATA!C1039)=0,"",SWDATA!C1039)</f>
        <v/>
      </c>
      <c r="Q1054" s="402" t="str">
        <f t="shared" si="3759"/>
        <v/>
      </c>
      <c r="R1054" s="403" t="s">
        <v>575</v>
      </c>
      <c r="S1054" s="404" t="s">
        <v>485</v>
      </c>
      <c r="T1054" s="404"/>
      <c r="U1054" s="405" t="s">
        <v>595</v>
      </c>
      <c r="V1054" s="406" t="s">
        <v>221</v>
      </c>
      <c r="W1054" s="407">
        <f>IF(OR(Is_Loading,LEN($A1054)=0),"",SWDATA!P1039)</f>
        <v>0</v>
      </c>
      <c r="X1054" s="408">
        <f>IF(OR(Is_Loading,LEN($A1054)=0),"",SWDATA!Q1039)</f>
        <v>0</v>
      </c>
      <c r="Y1054" s="408">
        <f>IF(OR(Is_Loading,LEN($A1054)=0),"",SWDATA!R1039)</f>
        <v>0</v>
      </c>
      <c r="Z1054" s="407" t="str">
        <f t="shared" ref="Z1054" si="3846">IF($A1054=0,"",CHOOSE($F1054,SUM(W1054:Y1054),SUM(W1054:Y1054)/3,Y1054))</f>
        <v/>
      </c>
      <c r="AA1054" s="407">
        <f>IF(OR(Is_Loading,LEN($A1054)=0),"",SWDATA!T1039)</f>
        <v>0</v>
      </c>
      <c r="AB1054" s="408">
        <f>IF(OR(Is_Loading,LEN($A1054)=0),"",SWDATA!U1039)</f>
        <v>0</v>
      </c>
      <c r="AC1054" s="408">
        <f>IF(OR(Is_Loading,LEN($A1054)=0),"",SWDATA!V1039)</f>
        <v>0</v>
      </c>
      <c r="AD1054" s="407" t="str">
        <f t="shared" si="3760"/>
        <v/>
      </c>
      <c r="AE1054" s="407">
        <f>IF(OR(Is_Loading,LEN($A1054)=0),"",SWDATA!X1039)</f>
        <v>0</v>
      </c>
      <c r="AF1054" s="408">
        <f>IF(OR(Is_Loading,LEN($A1054)=0),"",SWDATA!Y1039)</f>
        <v>0</v>
      </c>
      <c r="AG1054" s="408">
        <f>IF(OR(Is_Loading,LEN($A1054)=0),"",SWDATA!Z1039)</f>
        <v>0</v>
      </c>
      <c r="AH1054" s="407" t="str">
        <f t="shared" si="3761"/>
        <v/>
      </c>
      <c r="AI1054" s="407">
        <f>IF(OR(Is_Loading,LEN($A1054)=0),"",SWDATA!AB1039)</f>
        <v>0</v>
      </c>
      <c r="AJ1054" s="408">
        <f>IF(OR(Is_Loading,LEN($A1054)=0),"",SWDATA!AC1039)</f>
        <v>0</v>
      </c>
      <c r="AK1054" s="408">
        <f>IF(OR(Is_Loading,LEN($A1054)=0),"",SWDATA!AD1039)</f>
        <v>0</v>
      </c>
      <c r="AL1054" s="407" t="str">
        <f t="shared" si="3762"/>
        <v/>
      </c>
      <c r="AM1054" s="407">
        <f>IF(OR(Is_Loading,LEN($A1054)=0),"",SWDATA!AF1039)</f>
        <v>0</v>
      </c>
      <c r="AN1054" s="408">
        <f>IF(OR(Is_Loading,LEN($A1054)=0),"",SWDATA!AG1039)</f>
        <v>0</v>
      </c>
      <c r="AO1054" s="409">
        <f>IF(OR(Is_Loading,LEN($A1054)=0),"",SWDATA!AH1039)</f>
        <v>0</v>
      </c>
      <c r="AP1054" s="410" t="str">
        <f t="shared" si="3763"/>
        <v/>
      </c>
      <c r="AQ1054" s="407">
        <f>IF(OR(Is_Loading,LEN($A1054)=0),"",SWDATA!AJ1039)</f>
        <v>0</v>
      </c>
      <c r="AR1054" s="408">
        <f>IF(OR(Is_Loading,LEN($A1054)=0),"",SWDATA!AK1039)</f>
        <v>0</v>
      </c>
      <c r="AS1054" s="408">
        <f>IF(OR(Is_Loading,LEN($A1054)=0),"",SWDATA!AL1039)</f>
        <v>0</v>
      </c>
      <c r="AT1054" s="407" t="str">
        <f t="shared" si="3764"/>
        <v/>
      </c>
      <c r="AU1054" s="407">
        <f>IF(OR(Is_Loading,LEN($A1054)=0),"",SWDATA!AN1039)</f>
        <v>0</v>
      </c>
      <c r="AV1054" s="408">
        <f>IF(OR(Is_Loading,LEN($A1054)=0),"",SWDATA!AO1039)</f>
        <v>0</v>
      </c>
      <c r="AW1054" s="408">
        <f>IF(OR(Is_Loading,LEN($A1054)=0),"",SWDATA!AP1039)</f>
        <v>0</v>
      </c>
      <c r="AX1054" s="407" t="str">
        <f t="shared" si="3765"/>
        <v/>
      </c>
      <c r="AY1054" s="407">
        <f>IF(OR(Is_Loading,LEN($A1054)=0),"",SWDATA!AR1039)</f>
        <v>0</v>
      </c>
      <c r="AZ1054" s="408">
        <f>IF(OR(Is_Loading,LEN($A1054)=0),"",SWDATA!AS1039)</f>
        <v>0</v>
      </c>
      <c r="BA1054" s="408">
        <f>IF(OR(Is_Loading,LEN($A1054)=0),"",SWDATA!AT1039)</f>
        <v>0</v>
      </c>
      <c r="BB1054" s="407" t="str">
        <f t="shared" si="3766"/>
        <v/>
      </c>
      <c r="BC1054" s="407">
        <f>IF(OR(Is_Loading,LEN($A1054)=0),"",SWDATA!AV1039)</f>
        <v>0</v>
      </c>
      <c r="BD1054" s="408">
        <f>IF(OR(Is_Loading,LEN($A1054)=0),"",SWDATA!AW1039)</f>
        <v>0</v>
      </c>
      <c r="BE1054" s="409">
        <f>IF(OR(Is_Loading,LEN($A1054)=0),"",SWDATA!AX1039)</f>
        <v>0</v>
      </c>
      <c r="BF1054" s="320" t="str">
        <f t="shared" si="3767"/>
        <v/>
      </c>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s="201"/>
      <c r="CO1054" s="201"/>
      <c r="CP1054" s="201"/>
      <c r="CQ1054" s="201"/>
      <c r="CR1054" s="201"/>
      <c r="CS1054" s="201"/>
      <c r="CT1054" s="201"/>
      <c r="CU1054" s="201"/>
      <c r="CV1054" s="201"/>
      <c r="CW1054" s="201"/>
      <c r="CX1054" s="201"/>
      <c r="CY1054" s="201"/>
      <c r="CZ1054" s="201"/>
      <c r="DA1054" s="201"/>
      <c r="DB1054" s="201"/>
      <c r="DC1054" s="201"/>
      <c r="DD1054" s="201"/>
      <c r="DE1054" s="201"/>
      <c r="DF1054" s="201"/>
      <c r="DG1054" s="201"/>
      <c r="DH1054" s="201"/>
      <c r="DI1054" s="201"/>
      <c r="DJ1054" s="201"/>
      <c r="DK1054" s="201"/>
      <c r="DL1054" s="201"/>
      <c r="DM1054" s="201"/>
      <c r="DN1054" s="201"/>
      <c r="DQ1054" s="373">
        <f>'Metrics &amp; Attributes View'!N1079</f>
        <v>0</v>
      </c>
      <c r="DS1054" s="372"/>
      <c r="DT1054" s="374"/>
      <c r="DU1054" s="375"/>
      <c r="DV1054" s="375"/>
      <c r="DW1054" s="375"/>
      <c r="DX1054" s="375"/>
      <c r="DY1054" s="375"/>
      <c r="DZ1054" s="375"/>
      <c r="EA1054" s="375"/>
      <c r="EB1054" s="375"/>
      <c r="EC1054" s="375"/>
      <c r="ED1054" s="375"/>
      <c r="EE1054" s="375"/>
      <c r="EF1054" s="375"/>
      <c r="EG1054" s="375"/>
      <c r="EH1054" s="375"/>
      <c r="EI1054" s="375"/>
      <c r="EJ1054" s="375"/>
      <c r="EK1054" s="375"/>
      <c r="EL1054" s="375"/>
      <c r="EM1054" s="375"/>
      <c r="EN1054" s="375"/>
      <c r="EO1054" s="375"/>
      <c r="EP1054" s="375"/>
      <c r="EQ1054" s="375"/>
      <c r="ER1054" s="375"/>
      <c r="ES1054" s="375"/>
      <c r="ET1054" s="375"/>
      <c r="EU1054" s="375"/>
      <c r="EV1054" s="375"/>
      <c r="EW1054" s="375"/>
      <c r="EX1054" s="375"/>
      <c r="EY1054" s="375"/>
      <c r="EZ1054" s="375"/>
      <c r="FA1054" s="375"/>
      <c r="FB1054" s="375"/>
      <c r="FC1054" s="375"/>
      <c r="FD1054" s="375"/>
      <c r="FE1054" s="376"/>
      <c r="FF1054" s="372"/>
      <c r="FG1054" s="372"/>
      <c r="FH1054" s="372"/>
      <c r="FI1054" s="372"/>
      <c r="FJ1054" s="372"/>
      <c r="FK1054" s="372"/>
      <c r="FL1054" s="372"/>
      <c r="FM1054" s="372"/>
      <c r="FN1054" s="372"/>
      <c r="FO1054" s="372"/>
      <c r="FP1054" s="372"/>
      <c r="FQ1054" s="372"/>
      <c r="FR1054" s="372"/>
      <c r="FS1054" s="372"/>
      <c r="FT1054" s="372"/>
      <c r="FU1054" s="372"/>
      <c r="FV1054" s="372"/>
      <c r="FW1054" s="372"/>
      <c r="FX1054" s="372"/>
      <c r="FY1054" s="372"/>
      <c r="FZ1054" s="372"/>
      <c r="GA1054" s="372"/>
      <c r="GB1054" s="372"/>
      <c r="GC1054" s="372"/>
      <c r="GD1054" s="372"/>
      <c r="GE1054" s="372"/>
      <c r="GF1054" s="372"/>
      <c r="GG1054" s="372"/>
      <c r="GH1054" s="372"/>
      <c r="GI1054" s="372"/>
      <c r="GJ1054" s="372"/>
      <c r="GK1054" s="372"/>
      <c r="GL1054" s="372"/>
      <c r="GM1054" s="372"/>
      <c r="GN1054" s="372"/>
      <c r="GO1054" s="372"/>
      <c r="GP1054" s="372"/>
      <c r="GQ1054" s="372"/>
      <c r="GR1054" s="372"/>
      <c r="GS1054" s="372"/>
      <c r="GT1054" s="372"/>
      <c r="GU1054" s="372"/>
      <c r="GV1054" s="372"/>
      <c r="GW1054" s="372"/>
      <c r="GX1054" s="372"/>
      <c r="GY1054" s="372"/>
      <c r="GZ1054" s="372"/>
      <c r="HA1054" s="372"/>
      <c r="HB1054" s="372"/>
      <c r="HC1054" s="372"/>
    </row>
    <row r="1055" spans="1:211" s="373" customFormat="1" ht="15" customHeight="1" x14ac:dyDescent="0.2">
      <c r="A1055" s="192">
        <f>SWDATA!O1040</f>
        <v>0</v>
      </c>
      <c r="B1055" s="192">
        <f>SWDATA!M1040</f>
        <v>0</v>
      </c>
      <c r="C1055" s="201">
        <f>IF(AND(SWDATA!M1040=1,SWDATA!Q1040="promotions"),SWDATA!P1040,0)</f>
        <v>0</v>
      </c>
      <c r="D1055" s="200">
        <f>ROW(SWDATA!M1040)</f>
        <v>1040</v>
      </c>
      <c r="E1055" s="202">
        <f t="shared" si="3845"/>
        <v>0</v>
      </c>
      <c r="F1055" s="203">
        <f t="shared" si="3755"/>
        <v>1</v>
      </c>
      <c r="G1055" s="192" t="str">
        <f t="shared" si="3756"/>
        <v/>
      </c>
      <c r="H1055" s="204"/>
      <c r="I1055" s="390"/>
      <c r="J1055" s="238">
        <f t="shared" si="3757"/>
        <v>0</v>
      </c>
      <c r="K1055" s="239" t="str">
        <f t="shared" si="3758"/>
        <v/>
      </c>
      <c r="L1055" s="342"/>
      <c r="M1055" s="345"/>
      <c r="N1055" s="340" t="str">
        <f>IF(LEN(SWDATA!F1040)=0,"",N1054)</f>
        <v/>
      </c>
      <c r="O1055" s="296" t="str">
        <f>IF(LEN(SWDATA!G1040)=0,"",O1054)</f>
        <v/>
      </c>
      <c r="P1055" s="297" t="str">
        <f>IF(LEN(SWDATA!C1040)=0,"",SWDATA!C1040)</f>
        <v/>
      </c>
      <c r="Q1055" s="312" t="str">
        <f t="shared" si="3759"/>
        <v/>
      </c>
      <c r="R1055" s="223" t="s">
        <v>575</v>
      </c>
      <c r="S1055" s="224"/>
      <c r="T1055" s="224"/>
      <c r="U1055" s="265" t="s">
        <v>619</v>
      </c>
      <c r="V1055" s="205" t="s">
        <v>221</v>
      </c>
      <c r="W1055" s="266">
        <f>IF(OR(Is_Loading,LEN($A1055)=0),"",SWDATA!P1040)</f>
        <v>0</v>
      </c>
      <c r="X1055" s="267">
        <f>IF(OR(Is_Loading,LEN($A1055)=0),"",SWDATA!Q1040)</f>
        <v>0</v>
      </c>
      <c r="Y1055" s="267">
        <f>IF(OR(Is_Loading,LEN($A1055)=0),"",SWDATA!R1040)</f>
        <v>0</v>
      </c>
      <c r="Z1055" s="266" t="str">
        <f t="shared" ref="Z1055:Z1056" si="3847">IF($A1055=0,"",CHOOSE($F1055,SUM(W1055:Y1055),SUM(W1055:Y1055)/3,Y1055))</f>
        <v/>
      </c>
      <c r="AA1055" s="266">
        <f>IF(OR(Is_Loading,LEN($A1055)=0),"",SWDATA!T1040)</f>
        <v>0</v>
      </c>
      <c r="AB1055" s="267">
        <f>IF(OR(Is_Loading,LEN($A1055)=0),"",SWDATA!U1040)</f>
        <v>0</v>
      </c>
      <c r="AC1055" s="267">
        <f>IF(OR(Is_Loading,LEN($A1055)=0),"",SWDATA!V1040)</f>
        <v>0</v>
      </c>
      <c r="AD1055" s="266" t="str">
        <f t="shared" si="3760"/>
        <v/>
      </c>
      <c r="AE1055" s="266">
        <f>IF(OR(Is_Loading,LEN($A1055)=0),"",SWDATA!X1040)</f>
        <v>0</v>
      </c>
      <c r="AF1055" s="267">
        <f>IF(OR(Is_Loading,LEN($A1055)=0),"",SWDATA!Y1040)</f>
        <v>0</v>
      </c>
      <c r="AG1055" s="267">
        <f>IF(OR(Is_Loading,LEN($A1055)=0),"",SWDATA!Z1040)</f>
        <v>0</v>
      </c>
      <c r="AH1055" s="266" t="str">
        <f t="shared" si="3761"/>
        <v/>
      </c>
      <c r="AI1055" s="266">
        <f>IF(OR(Is_Loading,LEN($A1055)=0),"",SWDATA!AB1040)</f>
        <v>0</v>
      </c>
      <c r="AJ1055" s="267">
        <f>IF(OR(Is_Loading,LEN($A1055)=0),"",SWDATA!AC1040)</f>
        <v>0</v>
      </c>
      <c r="AK1055" s="267">
        <f>IF(OR(Is_Loading,LEN($A1055)=0),"",SWDATA!AD1040)</f>
        <v>0</v>
      </c>
      <c r="AL1055" s="266" t="str">
        <f t="shared" si="3762"/>
        <v/>
      </c>
      <c r="AM1055" s="266">
        <f>IF(OR(Is_Loading,LEN($A1055)=0),"",SWDATA!AF1040)</f>
        <v>0</v>
      </c>
      <c r="AN1055" s="267">
        <f>IF(OR(Is_Loading,LEN($A1055)=0),"",SWDATA!AG1040)</f>
        <v>0</v>
      </c>
      <c r="AO1055" s="323">
        <f>IF(OR(Is_Loading,LEN($A1055)=0),"",SWDATA!AH1040)</f>
        <v>0</v>
      </c>
      <c r="AP1055" s="320" t="str">
        <f t="shared" si="3763"/>
        <v/>
      </c>
      <c r="AQ1055" s="266">
        <f>IF(OR(Is_Loading,LEN($A1055)=0),"",SWDATA!AJ1040)</f>
        <v>0</v>
      </c>
      <c r="AR1055" s="267">
        <f>IF(OR(Is_Loading,LEN($A1055)=0),"",SWDATA!AK1040)</f>
        <v>0</v>
      </c>
      <c r="AS1055" s="267">
        <f>IF(OR(Is_Loading,LEN($A1055)=0),"",SWDATA!AL1040)</f>
        <v>0</v>
      </c>
      <c r="AT1055" s="266" t="str">
        <f t="shared" si="3764"/>
        <v/>
      </c>
      <c r="AU1055" s="266">
        <f>IF(OR(Is_Loading,LEN($A1055)=0),"",SWDATA!AN1040)</f>
        <v>0</v>
      </c>
      <c r="AV1055" s="267">
        <f>IF(OR(Is_Loading,LEN($A1055)=0),"",SWDATA!AO1040)</f>
        <v>0</v>
      </c>
      <c r="AW1055" s="267">
        <f>IF(OR(Is_Loading,LEN($A1055)=0),"",SWDATA!AP1040)</f>
        <v>0</v>
      </c>
      <c r="AX1055" s="266" t="str">
        <f t="shared" si="3765"/>
        <v/>
      </c>
      <c r="AY1055" s="266">
        <f>IF(OR(Is_Loading,LEN($A1055)=0),"",SWDATA!AR1040)</f>
        <v>0</v>
      </c>
      <c r="AZ1055" s="267">
        <f>IF(OR(Is_Loading,LEN($A1055)=0),"",SWDATA!AS1040)</f>
        <v>0</v>
      </c>
      <c r="BA1055" s="267">
        <f>IF(OR(Is_Loading,LEN($A1055)=0),"",SWDATA!AT1040)</f>
        <v>0</v>
      </c>
      <c r="BB1055" s="266" t="str">
        <f t="shared" si="3766"/>
        <v/>
      </c>
      <c r="BC1055" s="266">
        <f>IF(OR(Is_Loading,LEN($A1055)=0),"",SWDATA!AV1040)</f>
        <v>0</v>
      </c>
      <c r="BD1055" s="267">
        <f>IF(OR(Is_Loading,LEN($A1055)=0),"",SWDATA!AW1040)</f>
        <v>0</v>
      </c>
      <c r="BE1055" s="323">
        <f>IF(OR(Is_Loading,LEN($A1055)=0),"",SWDATA!AX1040)</f>
        <v>0</v>
      </c>
      <c r="BF1055" s="320" t="str">
        <f t="shared" si="3767"/>
        <v/>
      </c>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s="201"/>
      <c r="CO1055" s="201"/>
      <c r="CP1055" s="201"/>
      <c r="CQ1055" s="201"/>
      <c r="CR1055" s="201"/>
      <c r="CS1055" s="201"/>
      <c r="CT1055" s="201"/>
      <c r="CU1055" s="201"/>
      <c r="CV1055" s="201"/>
      <c r="CW1055" s="201"/>
      <c r="CX1055" s="201"/>
      <c r="CY1055" s="201"/>
      <c r="CZ1055" s="201"/>
      <c r="DA1055" s="201"/>
      <c r="DB1055" s="201"/>
      <c r="DC1055" s="201"/>
      <c r="DD1055" s="201"/>
      <c r="DE1055" s="201"/>
      <c r="DF1055" s="201"/>
      <c r="DG1055" s="201"/>
      <c r="DH1055" s="201"/>
      <c r="DI1055" s="201"/>
      <c r="DJ1055" s="201"/>
      <c r="DK1055" s="201"/>
      <c r="DL1055" s="201"/>
      <c r="DM1055" s="201"/>
      <c r="DN1055" s="201"/>
      <c r="DS1055" s="372"/>
      <c r="DT1055" s="372"/>
      <c r="DU1055" s="375">
        <f t="shared" ref="DU1055" si="3848">COLUMN(W1053)</f>
        <v>23</v>
      </c>
      <c r="DV1055" s="375">
        <f t="shared" ref="DV1055" si="3849">SUM(DU1055)+DV1056+1</f>
        <v>24</v>
      </c>
      <c r="DW1055" s="375">
        <f t="shared" ref="DW1055" si="3850">SUM(DV1055)+DW1056+1</f>
        <v>25</v>
      </c>
      <c r="DX1055" s="375">
        <f t="shared" ref="DX1055" si="3851">SUM(DW1055)+DX1056+1</f>
        <v>27</v>
      </c>
      <c r="DY1055" s="375">
        <f t="shared" ref="DY1055" si="3852">SUM(DX1055)+DY1056+1</f>
        <v>28</v>
      </c>
      <c r="DZ1055" s="375">
        <f t="shared" ref="DZ1055" si="3853">SUM(DY1055)+DZ1056+1</f>
        <v>29</v>
      </c>
      <c r="EA1055" s="375">
        <f t="shared" ref="EA1055" si="3854">SUM(DZ1055)+EA1056+1</f>
        <v>31</v>
      </c>
      <c r="EB1055" s="375">
        <f t="shared" ref="EB1055" si="3855">SUM(EA1055)+EB1056+1</f>
        <v>32</v>
      </c>
      <c r="EC1055" s="375">
        <f t="shared" ref="EC1055" si="3856">SUM(EB1055)+EC1056+1</f>
        <v>33</v>
      </c>
      <c r="ED1055" s="375">
        <f t="shared" ref="ED1055" si="3857">SUM(EC1055)+ED1056+1</f>
        <v>35</v>
      </c>
      <c r="EE1055" s="375">
        <f t="shared" ref="EE1055" si="3858">SUM(ED1055)+EE1056+1</f>
        <v>36</v>
      </c>
      <c r="EF1055" s="375">
        <f t="shared" ref="EF1055" si="3859">SUM(EE1055)+EF1056+1</f>
        <v>37</v>
      </c>
      <c r="EG1055" s="375">
        <f t="shared" ref="EG1055" si="3860">SUM(EF1055)+EG1056+1</f>
        <v>39</v>
      </c>
      <c r="EH1055" s="375">
        <f t="shared" ref="EH1055" si="3861">SUM(EG1055)+EH1056+1</f>
        <v>40</v>
      </c>
      <c r="EI1055" s="375">
        <f t="shared" ref="EI1055" si="3862">SUM(EH1055)+EI1056+1</f>
        <v>41</v>
      </c>
      <c r="EJ1055" s="375">
        <f t="shared" ref="EJ1055" si="3863">SUM(EI1055)+EJ1056+1</f>
        <v>43</v>
      </c>
      <c r="EK1055" s="375">
        <f t="shared" ref="EK1055" si="3864">SUM(EJ1055)+EK1056+1</f>
        <v>44</v>
      </c>
      <c r="EL1055" s="375">
        <f t="shared" ref="EL1055" si="3865">SUM(EK1055)+EL1056+1</f>
        <v>45</v>
      </c>
      <c r="EM1055" s="375">
        <f t="shared" ref="EM1055" si="3866">SUM(EL1055)+EM1056+1</f>
        <v>47</v>
      </c>
      <c r="EN1055" s="375">
        <f t="shared" ref="EN1055" si="3867">SUM(EM1055)+EN1056+1</f>
        <v>48</v>
      </c>
      <c r="EO1055" s="375">
        <f t="shared" ref="EO1055" si="3868">SUM(EN1055)+EO1056+1</f>
        <v>49</v>
      </c>
      <c r="EP1055" s="375">
        <f t="shared" ref="EP1055" si="3869">SUM(EO1055)+EP1056+1</f>
        <v>51</v>
      </c>
      <c r="EQ1055" s="375">
        <f t="shared" ref="EQ1055" si="3870">SUM(EP1055)+EQ1056+1</f>
        <v>52</v>
      </c>
      <c r="ER1055" s="375">
        <f t="shared" ref="ER1055" si="3871">SUM(EQ1055)+ER1056+1</f>
        <v>53</v>
      </c>
      <c r="ES1055" s="375">
        <f t="shared" ref="ES1055" si="3872">SUM(ER1055)+ES1056+1</f>
        <v>55</v>
      </c>
      <c r="ET1055" s="375">
        <f t="shared" ref="ET1055" si="3873">SUM(ES1055)+ET1056+1</f>
        <v>56</v>
      </c>
      <c r="EU1055" s="375">
        <f t="shared" ref="EU1055" si="3874">SUM(ET1055)+EU1056+1</f>
        <v>57</v>
      </c>
      <c r="EV1055" s="375">
        <f t="shared" ref="EV1055" si="3875">SUM(EU1055)+EV1056+1</f>
        <v>59</v>
      </c>
      <c r="EW1055" s="375">
        <f t="shared" ref="EW1055" si="3876">SUM(EV1055)+EW1056+1</f>
        <v>60</v>
      </c>
      <c r="EX1055" s="375">
        <f t="shared" ref="EX1055" si="3877">SUM(EW1055)+EX1056+1</f>
        <v>61</v>
      </c>
      <c r="EY1055" s="375">
        <f t="shared" ref="EY1055" si="3878">SUM(EX1055)+EY1056+1</f>
        <v>63</v>
      </c>
      <c r="EZ1055" s="375">
        <f t="shared" ref="EZ1055" si="3879">SUM(EY1055)+EZ1056+1</f>
        <v>64</v>
      </c>
      <c r="FA1055" s="375">
        <f t="shared" ref="FA1055" si="3880">SUM(EZ1055)+FA1056+1</f>
        <v>65</v>
      </c>
      <c r="FB1055" s="375">
        <f t="shared" ref="FB1055" si="3881">SUM(FA1055)+FB1056+1</f>
        <v>67</v>
      </c>
      <c r="FC1055" s="375">
        <f t="shared" ref="FC1055" si="3882">SUM(FB1055)+FC1056+1</f>
        <v>68</v>
      </c>
      <c r="FD1055" s="375">
        <f t="shared" ref="FD1055" si="3883">SUM(FC1055)+FD1056+1</f>
        <v>69</v>
      </c>
      <c r="FE1055" s="372"/>
      <c r="FF1055" s="372"/>
      <c r="FG1055" s="372"/>
      <c r="FH1055" s="372"/>
      <c r="FI1055" s="372"/>
      <c r="FJ1055" s="372"/>
      <c r="FK1055" s="372"/>
      <c r="FL1055" s="372"/>
      <c r="FM1055" s="372"/>
      <c r="FN1055" s="372"/>
      <c r="FO1055" s="372"/>
      <c r="FP1055" s="372"/>
      <c r="FQ1055" s="372"/>
      <c r="FR1055" s="372"/>
      <c r="FS1055" s="372"/>
      <c r="FT1055" s="372"/>
      <c r="FU1055" s="372"/>
      <c r="FV1055" s="372"/>
      <c r="FW1055" s="372"/>
      <c r="FX1055" s="372"/>
      <c r="FY1055" s="372"/>
      <c r="FZ1055" s="372"/>
      <c r="GA1055" s="372"/>
      <c r="GB1055" s="372"/>
      <c r="GC1055" s="372"/>
      <c r="GD1055" s="372"/>
      <c r="GE1055" s="372"/>
      <c r="GF1055" s="372"/>
      <c r="GG1055" s="372"/>
      <c r="GH1055" s="372"/>
      <c r="GI1055" s="372"/>
      <c r="GJ1055" s="372"/>
      <c r="GK1055" s="372"/>
      <c r="GL1055" s="372"/>
      <c r="GM1055" s="372"/>
      <c r="GN1055" s="372"/>
      <c r="GO1055" s="372"/>
      <c r="GP1055" s="372"/>
      <c r="GQ1055" s="372"/>
      <c r="GR1055" s="372"/>
      <c r="GS1055" s="372"/>
      <c r="GT1055" s="372"/>
      <c r="GU1055" s="372"/>
      <c r="GV1055" s="372"/>
      <c r="GW1055" s="372"/>
      <c r="GX1055" s="372"/>
      <c r="GY1055" s="372"/>
      <c r="GZ1055" s="372"/>
    </row>
    <row r="1056" spans="1:211" s="373" customFormat="1" ht="15" customHeight="1" thickBot="1" x14ac:dyDescent="0.25">
      <c r="A1056" s="192">
        <f>SWDATA!O1041</f>
        <v>0</v>
      </c>
      <c r="B1056" s="192">
        <f>SWDATA!M1041</f>
        <v>0</v>
      </c>
      <c r="C1056" s="201">
        <f>IF(AND(SWDATA!M1041=1,SWDATA!Q1041="promotions"),SWDATA!P1041,0)</f>
        <v>0</v>
      </c>
      <c r="D1056" s="200">
        <f>ROW(SWDATA!M1041)</f>
        <v>1041</v>
      </c>
      <c r="E1056" s="202">
        <f t="shared" si="3845"/>
        <v>0</v>
      </c>
      <c r="F1056" s="203">
        <f t="shared" si="3755"/>
        <v>1</v>
      </c>
      <c r="G1056" s="192" t="str">
        <f t="shared" si="3756"/>
        <v/>
      </c>
      <c r="H1056" s="204"/>
      <c r="I1056" s="390"/>
      <c r="J1056" s="238">
        <f t="shared" si="3757"/>
        <v>0</v>
      </c>
      <c r="K1056" s="239" t="str">
        <f t="shared" si="3758"/>
        <v/>
      </c>
      <c r="L1056" s="342"/>
      <c r="M1056" s="346"/>
      <c r="N1056" s="340" t="str">
        <f>IF(LEN(SWDATA!F1041)=0,"",N1055)</f>
        <v/>
      </c>
      <c r="O1056" s="296" t="str">
        <f>IF(LEN(SWDATA!G1041)=0,"",O1055)</f>
        <v/>
      </c>
      <c r="P1056" s="297" t="str">
        <f>IF(LEN(SWDATA!C1041)=0,"",SWDATA!C1041)</f>
        <v/>
      </c>
      <c r="Q1056" s="312" t="str">
        <f t="shared" si="3759"/>
        <v/>
      </c>
      <c r="R1056" s="223" t="s">
        <v>575</v>
      </c>
      <c r="S1056" s="224"/>
      <c r="T1056" s="224"/>
      <c r="U1056" s="264" t="s">
        <v>620</v>
      </c>
      <c r="V1056" s="205" t="s">
        <v>221</v>
      </c>
      <c r="W1056" s="266">
        <f>IF(OR(Is_Loading,LEN($A1056)=0),"",SWDATA!P1041)</f>
        <v>0</v>
      </c>
      <c r="X1056" s="267">
        <f>IF(OR(Is_Loading,LEN($A1056)=0),"",SWDATA!Q1041)</f>
        <v>0</v>
      </c>
      <c r="Y1056" s="267">
        <f>IF(OR(Is_Loading,LEN($A1056)=0),"",SWDATA!R1041)</f>
        <v>0</v>
      </c>
      <c r="Z1056" s="266" t="str">
        <f t="shared" si="3847"/>
        <v/>
      </c>
      <c r="AA1056" s="266">
        <f>IF(OR(Is_Loading,LEN($A1056)=0),"",SWDATA!T1041)</f>
        <v>0</v>
      </c>
      <c r="AB1056" s="267">
        <f>IF(OR(Is_Loading,LEN($A1056)=0),"",SWDATA!U1041)</f>
        <v>0</v>
      </c>
      <c r="AC1056" s="267">
        <f>IF(OR(Is_Loading,LEN($A1056)=0),"",SWDATA!V1041)</f>
        <v>0</v>
      </c>
      <c r="AD1056" s="266" t="str">
        <f t="shared" si="3760"/>
        <v/>
      </c>
      <c r="AE1056" s="266">
        <f>IF(OR(Is_Loading,LEN($A1056)=0),"",SWDATA!X1041)</f>
        <v>0</v>
      </c>
      <c r="AF1056" s="267">
        <f>IF(OR(Is_Loading,LEN($A1056)=0),"",SWDATA!Y1041)</f>
        <v>0</v>
      </c>
      <c r="AG1056" s="267">
        <f>IF(OR(Is_Loading,LEN($A1056)=0),"",SWDATA!Z1041)</f>
        <v>0</v>
      </c>
      <c r="AH1056" s="266" t="str">
        <f t="shared" si="3761"/>
        <v/>
      </c>
      <c r="AI1056" s="266">
        <f>IF(OR(Is_Loading,LEN($A1056)=0),"",SWDATA!AB1041)</f>
        <v>0</v>
      </c>
      <c r="AJ1056" s="267">
        <f>IF(OR(Is_Loading,LEN($A1056)=0),"",SWDATA!AC1041)</f>
        <v>0</v>
      </c>
      <c r="AK1056" s="267">
        <f>IF(OR(Is_Loading,LEN($A1056)=0),"",SWDATA!AD1041)</f>
        <v>0</v>
      </c>
      <c r="AL1056" s="266" t="str">
        <f t="shared" si="3762"/>
        <v/>
      </c>
      <c r="AM1056" s="266">
        <f>IF(OR(Is_Loading,LEN($A1056)=0),"",SWDATA!AF1041)</f>
        <v>0</v>
      </c>
      <c r="AN1056" s="267">
        <f>IF(OR(Is_Loading,LEN($A1056)=0),"",SWDATA!AG1041)</f>
        <v>0</v>
      </c>
      <c r="AO1056" s="323">
        <f>IF(OR(Is_Loading,LEN($A1056)=0),"",SWDATA!AH1041)</f>
        <v>0</v>
      </c>
      <c r="AP1056" s="320" t="str">
        <f t="shared" si="3763"/>
        <v/>
      </c>
      <c r="AQ1056" s="266">
        <f>IF(OR(Is_Loading,LEN($A1056)=0),"",SWDATA!AJ1041)</f>
        <v>0</v>
      </c>
      <c r="AR1056" s="267">
        <f>IF(OR(Is_Loading,LEN($A1056)=0),"",SWDATA!AK1041)</f>
        <v>0</v>
      </c>
      <c r="AS1056" s="267">
        <f>IF(OR(Is_Loading,LEN($A1056)=0),"",SWDATA!AL1041)</f>
        <v>0</v>
      </c>
      <c r="AT1056" s="266" t="str">
        <f t="shared" si="3764"/>
        <v/>
      </c>
      <c r="AU1056" s="266">
        <f>IF(OR(Is_Loading,LEN($A1056)=0),"",SWDATA!AN1041)</f>
        <v>0</v>
      </c>
      <c r="AV1056" s="267">
        <f>IF(OR(Is_Loading,LEN($A1056)=0),"",SWDATA!AO1041)</f>
        <v>0</v>
      </c>
      <c r="AW1056" s="267">
        <f>IF(OR(Is_Loading,LEN($A1056)=0),"",SWDATA!AP1041)</f>
        <v>0</v>
      </c>
      <c r="AX1056" s="266" t="str">
        <f t="shared" si="3765"/>
        <v/>
      </c>
      <c r="AY1056" s="266">
        <f>IF(OR(Is_Loading,LEN($A1056)=0),"",SWDATA!AR1041)</f>
        <v>0</v>
      </c>
      <c r="AZ1056" s="267">
        <f>IF(OR(Is_Loading,LEN($A1056)=0),"",SWDATA!AS1041)</f>
        <v>0</v>
      </c>
      <c r="BA1056" s="267">
        <f>IF(OR(Is_Loading,LEN($A1056)=0),"",SWDATA!AT1041)</f>
        <v>0</v>
      </c>
      <c r="BB1056" s="266" t="str">
        <f t="shared" si="3766"/>
        <v/>
      </c>
      <c r="BC1056" s="266">
        <f>IF(OR(Is_Loading,LEN($A1056)=0),"",SWDATA!AV1041)</f>
        <v>0</v>
      </c>
      <c r="BD1056" s="267">
        <f>IF(OR(Is_Loading,LEN($A1056)=0),"",SWDATA!AW1041)</f>
        <v>0</v>
      </c>
      <c r="BE1056" s="323">
        <f>IF(OR(Is_Loading,LEN($A1056)=0),"",SWDATA!AX1041)</f>
        <v>0</v>
      </c>
      <c r="BF1056" s="320" t="str">
        <f t="shared" si="3767"/>
        <v/>
      </c>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s="201"/>
      <c r="CO1056" s="201"/>
      <c r="CP1056" s="201"/>
      <c r="CQ1056" s="201"/>
      <c r="CR1056" s="201"/>
      <c r="CS1056" s="201"/>
      <c r="CT1056" s="201"/>
      <c r="CU1056" s="201"/>
      <c r="CV1056" s="201"/>
      <c r="CW1056" s="201"/>
      <c r="CX1056" s="201"/>
      <c r="CY1056" s="201"/>
      <c r="CZ1056" s="201"/>
      <c r="DA1056" s="201"/>
      <c r="DB1056" s="201"/>
      <c r="DC1056" s="201"/>
      <c r="DD1056" s="201"/>
      <c r="DE1056" s="201"/>
      <c r="DF1056" s="201"/>
      <c r="DG1056" s="201"/>
      <c r="DH1056" s="201"/>
      <c r="DI1056" s="201"/>
      <c r="DJ1056" s="201"/>
      <c r="DK1056" s="201"/>
      <c r="DL1056" s="201"/>
      <c r="DM1056" s="201"/>
      <c r="DN1056" s="201"/>
      <c r="DS1056" s="372"/>
      <c r="DT1056" s="374"/>
      <c r="DU1056" s="375"/>
      <c r="DV1056" s="375"/>
      <c r="DW1056" s="375"/>
      <c r="DX1056" s="375">
        <v>1</v>
      </c>
      <c r="DY1056" s="375">
        <f t="shared" ref="DY1056:DY1076" si="3884">DV1056</f>
        <v>0</v>
      </c>
      <c r="DZ1056" s="375">
        <f t="shared" ref="DZ1056:DZ1076" si="3885">DW1056</f>
        <v>0</v>
      </c>
      <c r="EA1056" s="375">
        <f t="shared" ref="EA1056:EA1076" si="3886">DX1056</f>
        <v>1</v>
      </c>
      <c r="EB1056" s="375">
        <f t="shared" ref="EB1056:EB1076" si="3887">DY1056</f>
        <v>0</v>
      </c>
      <c r="EC1056" s="375">
        <f t="shared" ref="EC1056:EC1076" si="3888">DZ1056</f>
        <v>0</v>
      </c>
      <c r="ED1056" s="375">
        <f t="shared" ref="ED1056:ED1076" si="3889">EA1056</f>
        <v>1</v>
      </c>
      <c r="EE1056" s="375">
        <f t="shared" ref="EE1056:EE1076" si="3890">EB1056</f>
        <v>0</v>
      </c>
      <c r="EF1056" s="375">
        <f t="shared" ref="EF1056:EF1076" si="3891">EC1056</f>
        <v>0</v>
      </c>
      <c r="EG1056" s="375">
        <f t="shared" ref="EG1056:EG1076" si="3892">ED1056</f>
        <v>1</v>
      </c>
      <c r="EH1056" s="375">
        <f t="shared" ref="EH1056:EH1076" si="3893">EE1056</f>
        <v>0</v>
      </c>
      <c r="EI1056" s="375">
        <f t="shared" ref="EI1056:EI1076" si="3894">EF1056</f>
        <v>0</v>
      </c>
      <c r="EJ1056" s="375">
        <f t="shared" ref="EJ1056:EJ1076" si="3895">EG1056</f>
        <v>1</v>
      </c>
      <c r="EK1056" s="375">
        <f t="shared" ref="EK1056:EK1076" si="3896">EH1056</f>
        <v>0</v>
      </c>
      <c r="EL1056" s="375">
        <f t="shared" ref="EL1056:EL1076" si="3897">EI1056</f>
        <v>0</v>
      </c>
      <c r="EM1056" s="375">
        <f t="shared" ref="EM1056:EM1076" si="3898">EJ1056</f>
        <v>1</v>
      </c>
      <c r="EN1056" s="375">
        <f t="shared" ref="EN1056:EN1076" si="3899">EK1056</f>
        <v>0</v>
      </c>
      <c r="EO1056" s="375">
        <f t="shared" ref="EO1056:EO1076" si="3900">EL1056</f>
        <v>0</v>
      </c>
      <c r="EP1056" s="375">
        <f t="shared" ref="EP1056:EP1076" si="3901">EM1056</f>
        <v>1</v>
      </c>
      <c r="EQ1056" s="375">
        <f t="shared" ref="EQ1056:EQ1076" si="3902">EN1056</f>
        <v>0</v>
      </c>
      <c r="ER1056" s="375">
        <f t="shared" ref="ER1056:ER1076" si="3903">EO1056</f>
        <v>0</v>
      </c>
      <c r="ES1056" s="375">
        <f t="shared" ref="ES1056:ES1076" si="3904">EP1056</f>
        <v>1</v>
      </c>
      <c r="ET1056" s="375">
        <f t="shared" ref="ET1056:ET1076" si="3905">EQ1056</f>
        <v>0</v>
      </c>
      <c r="EU1056" s="375">
        <f t="shared" ref="EU1056:EU1076" si="3906">ER1056</f>
        <v>0</v>
      </c>
      <c r="EV1056" s="375">
        <f t="shared" ref="EV1056:EV1076" si="3907">ES1056</f>
        <v>1</v>
      </c>
      <c r="EW1056" s="375">
        <f t="shared" ref="EW1056:EW1076" si="3908">ET1056</f>
        <v>0</v>
      </c>
      <c r="EX1056" s="375">
        <f t="shared" ref="EX1056:EX1076" si="3909">EU1056</f>
        <v>0</v>
      </c>
      <c r="EY1056" s="375">
        <f t="shared" ref="EY1056:EY1076" si="3910">EV1056</f>
        <v>1</v>
      </c>
      <c r="EZ1056" s="375">
        <f t="shared" ref="EZ1056:EZ1076" si="3911">EW1056</f>
        <v>0</v>
      </c>
      <c r="FA1056" s="375">
        <f t="shared" ref="FA1056:FA1076" si="3912">EX1056</f>
        <v>0</v>
      </c>
      <c r="FB1056" s="375">
        <f t="shared" ref="FB1056:FB1076" si="3913">EY1056</f>
        <v>1</v>
      </c>
      <c r="FC1056" s="375">
        <f t="shared" ref="FC1056:FC1076" si="3914">EZ1056</f>
        <v>0</v>
      </c>
      <c r="FD1056" s="375">
        <f t="shared" ref="FD1056:FD1076" si="3915">FA1056</f>
        <v>0</v>
      </c>
      <c r="FE1056" s="376"/>
      <c r="FF1056" s="372"/>
      <c r="FG1056" s="372"/>
      <c r="FH1056" s="372"/>
      <c r="FI1056" s="372"/>
      <c r="FJ1056" s="372"/>
      <c r="FK1056" s="372"/>
      <c r="FL1056" s="372"/>
      <c r="FM1056" s="372"/>
      <c r="FN1056" s="372"/>
      <c r="FO1056" s="372"/>
      <c r="FP1056" s="372"/>
      <c r="FQ1056" s="372"/>
      <c r="FR1056" s="372"/>
      <c r="FS1056" s="372"/>
      <c r="FT1056" s="372"/>
      <c r="FU1056" s="372"/>
      <c r="FV1056" s="372"/>
      <c r="FW1056" s="372"/>
      <c r="FX1056" s="372"/>
      <c r="FY1056" s="372"/>
      <c r="FZ1056" s="372"/>
      <c r="GA1056" s="372"/>
      <c r="GB1056" s="372"/>
      <c r="GC1056" s="372"/>
      <c r="GD1056" s="372"/>
      <c r="GE1056" s="372"/>
      <c r="GF1056" s="372"/>
      <c r="GG1056" s="372"/>
      <c r="GH1056" s="372"/>
      <c r="GI1056" s="372"/>
      <c r="GJ1056" s="372"/>
      <c r="GK1056" s="372"/>
      <c r="GL1056" s="372"/>
      <c r="GM1056" s="372"/>
      <c r="GN1056" s="372"/>
      <c r="GO1056" s="372"/>
      <c r="GP1056" s="372"/>
      <c r="GQ1056" s="372"/>
      <c r="GR1056" s="372"/>
      <c r="GS1056" s="372"/>
      <c r="GT1056" s="372"/>
      <c r="GU1056" s="372"/>
      <c r="GV1056" s="372"/>
      <c r="GW1056" s="372"/>
      <c r="GX1056" s="372"/>
      <c r="GY1056" s="372"/>
      <c r="GZ1056" s="372"/>
      <c r="HA1056" s="372"/>
      <c r="HB1056" s="372"/>
      <c r="HC1056" s="372"/>
    </row>
    <row r="1057" spans="1:211" s="373" customFormat="1" ht="15" customHeight="1" thickTop="1" x14ac:dyDescent="0.2">
      <c r="A1057" s="192">
        <f>SWDATA!O1042</f>
        <v>0</v>
      </c>
      <c r="B1057" s="192">
        <f>SWDATA!M1042</f>
        <v>0</v>
      </c>
      <c r="C1057" s="201">
        <f>IF(AND(SWDATA!M1042=1,SWDATA!Q1042="promotions"),SWDATA!P1042,0)</f>
        <v>0</v>
      </c>
      <c r="D1057" s="365">
        <f>ROW(SWDATA!M1042)</f>
        <v>1042</v>
      </c>
      <c r="E1057" s="202">
        <f t="shared" si="3845"/>
        <v>0</v>
      </c>
      <c r="F1057" s="203">
        <f t="shared" si="3755"/>
        <v>1</v>
      </c>
      <c r="G1057" s="192" t="str">
        <f t="shared" si="3756"/>
        <v/>
      </c>
      <c r="H1057" s="204"/>
      <c r="I1057" s="390"/>
      <c r="J1057" s="238">
        <f t="shared" si="3757"/>
        <v>0</v>
      </c>
      <c r="K1057" s="239" t="str">
        <f t="shared" si="3758"/>
        <v/>
      </c>
      <c r="L1057" s="342"/>
      <c r="M1057" s="345"/>
      <c r="N1057" s="340" t="str">
        <f>IF(LEN(SWDATA!F1042)=0,"",N1056)</f>
        <v/>
      </c>
      <c r="O1057" s="296" t="str">
        <f>IF(LEN(SWDATA!G1042)=0,"",O1056)</f>
        <v/>
      </c>
      <c r="P1057" s="297" t="str">
        <f>IF(LEN(SWDATA!C1042)=0,"",SWDATA!C1042)</f>
        <v/>
      </c>
      <c r="Q1057" s="312" t="str">
        <f t="shared" si="3759"/>
        <v/>
      </c>
      <c r="R1057" s="223" t="s">
        <v>261</v>
      </c>
      <c r="S1057" s="224"/>
      <c r="T1057" s="224"/>
      <c r="U1057" s="264" t="s">
        <v>601</v>
      </c>
      <c r="V1057" s="205" t="s">
        <v>221</v>
      </c>
      <c r="W1057" s="266">
        <f>IF(OR(Is_Loading,LEN($A1057)=0),"",SWDATA!P1042)</f>
        <v>0</v>
      </c>
      <c r="X1057" s="267">
        <f>IF(OR(Is_Loading,LEN($A1057)=0),"",SWDATA!Q1042)</f>
        <v>0</v>
      </c>
      <c r="Y1057" s="267">
        <f>IF(OR(Is_Loading,LEN($A1057)=0),"",SWDATA!R1042)</f>
        <v>0</v>
      </c>
      <c r="Z1057" s="266" t="str">
        <f t="shared" ref="Z1057:Z1071" si="3916">IF($A1057=0,"",CHOOSE($F1057,SUM(W1057:Y1057),SUM(W1057:Y1057)/3,Y1057))</f>
        <v/>
      </c>
      <c r="AA1057" s="266">
        <f>IF(OR(Is_Loading,LEN($A1057)=0),"",SWDATA!T1042)</f>
        <v>0</v>
      </c>
      <c r="AB1057" s="267">
        <f>IF(OR(Is_Loading,LEN($A1057)=0),"",SWDATA!U1042)</f>
        <v>0</v>
      </c>
      <c r="AC1057" s="267">
        <f>IF(OR(Is_Loading,LEN($A1057)=0),"",SWDATA!V1042)</f>
        <v>0</v>
      </c>
      <c r="AD1057" s="266" t="str">
        <f t="shared" si="3760"/>
        <v/>
      </c>
      <c r="AE1057" s="266">
        <f>IF(OR(Is_Loading,LEN($A1057)=0),"",SWDATA!X1042)</f>
        <v>0</v>
      </c>
      <c r="AF1057" s="267">
        <f>IF(OR(Is_Loading,LEN($A1057)=0),"",SWDATA!Y1042)</f>
        <v>0</v>
      </c>
      <c r="AG1057" s="267">
        <f>IF(OR(Is_Loading,LEN($A1057)=0),"",SWDATA!Z1042)</f>
        <v>0</v>
      </c>
      <c r="AH1057" s="266" t="str">
        <f t="shared" si="3761"/>
        <v/>
      </c>
      <c r="AI1057" s="266">
        <f>IF(OR(Is_Loading,LEN($A1057)=0),"",SWDATA!AB1042)</f>
        <v>0</v>
      </c>
      <c r="AJ1057" s="267">
        <f>IF(OR(Is_Loading,LEN($A1057)=0),"",SWDATA!AC1042)</f>
        <v>0</v>
      </c>
      <c r="AK1057" s="267">
        <f>IF(OR(Is_Loading,LEN($A1057)=0),"",SWDATA!AD1042)</f>
        <v>0</v>
      </c>
      <c r="AL1057" s="266" t="str">
        <f t="shared" si="3762"/>
        <v/>
      </c>
      <c r="AM1057" s="266">
        <f>IF(OR(Is_Loading,LEN($A1057)=0),"",SWDATA!AF1042)</f>
        <v>0</v>
      </c>
      <c r="AN1057" s="267">
        <f>IF(OR(Is_Loading,LEN($A1057)=0),"",SWDATA!AG1042)</f>
        <v>0</v>
      </c>
      <c r="AO1057" s="323">
        <f>IF(OR(Is_Loading,LEN($A1057)=0),"",SWDATA!AH1042)</f>
        <v>0</v>
      </c>
      <c r="AP1057" s="320" t="str">
        <f t="shared" si="3763"/>
        <v/>
      </c>
      <c r="AQ1057" s="266">
        <f>IF(OR(Is_Loading,LEN($A1057)=0),"",SWDATA!AJ1042)</f>
        <v>0</v>
      </c>
      <c r="AR1057" s="267">
        <f>IF(OR(Is_Loading,LEN($A1057)=0),"",SWDATA!AK1042)</f>
        <v>0</v>
      </c>
      <c r="AS1057" s="267">
        <f>IF(OR(Is_Loading,LEN($A1057)=0),"",SWDATA!AL1042)</f>
        <v>0</v>
      </c>
      <c r="AT1057" s="266" t="str">
        <f t="shared" si="3764"/>
        <v/>
      </c>
      <c r="AU1057" s="266">
        <f>IF(OR(Is_Loading,LEN($A1057)=0),"",SWDATA!AN1042)</f>
        <v>0</v>
      </c>
      <c r="AV1057" s="267">
        <f>IF(OR(Is_Loading,LEN($A1057)=0),"",SWDATA!AO1042)</f>
        <v>0</v>
      </c>
      <c r="AW1057" s="267">
        <f>IF(OR(Is_Loading,LEN($A1057)=0),"",SWDATA!AP1042)</f>
        <v>0</v>
      </c>
      <c r="AX1057" s="266" t="str">
        <f t="shared" si="3765"/>
        <v/>
      </c>
      <c r="AY1057" s="266">
        <f>IF(OR(Is_Loading,LEN($A1057)=0),"",SWDATA!AR1042)</f>
        <v>0</v>
      </c>
      <c r="AZ1057" s="267">
        <f>IF(OR(Is_Loading,LEN($A1057)=0),"",SWDATA!AS1042)</f>
        <v>0</v>
      </c>
      <c r="BA1057" s="267">
        <f>IF(OR(Is_Loading,LEN($A1057)=0),"",SWDATA!AT1042)</f>
        <v>0</v>
      </c>
      <c r="BB1057" s="266" t="str">
        <f t="shared" si="3766"/>
        <v/>
      </c>
      <c r="BC1057" s="266">
        <f>IF(OR(Is_Loading,LEN($A1057)=0),"",SWDATA!AV1042)</f>
        <v>0</v>
      </c>
      <c r="BD1057" s="267">
        <f>IF(OR(Is_Loading,LEN($A1057)=0),"",SWDATA!AW1042)</f>
        <v>0</v>
      </c>
      <c r="BE1057" s="323">
        <f>IF(OR(Is_Loading,LEN($A1057)=0),"",SWDATA!AX1042)</f>
        <v>0</v>
      </c>
      <c r="BF1057" s="320" t="str">
        <f t="shared" si="3767"/>
        <v/>
      </c>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s="201"/>
      <c r="CO1057" s="201"/>
      <c r="CP1057" s="201"/>
      <c r="CQ1057" s="201"/>
      <c r="CR1057" s="201"/>
      <c r="CS1057" s="201"/>
      <c r="CT1057" s="201"/>
      <c r="CU1057" s="201"/>
      <c r="CV1057" s="201"/>
      <c r="CW1057" s="201"/>
      <c r="CX1057" s="201"/>
      <c r="CY1057" s="201"/>
      <c r="CZ1057" s="201"/>
      <c r="DA1057" s="201"/>
      <c r="DB1057" s="201"/>
      <c r="DC1057" s="201"/>
      <c r="DD1057" s="201"/>
      <c r="DE1057" s="201"/>
      <c r="DF1057" s="201"/>
      <c r="DG1057" s="201"/>
      <c r="DH1057" s="201"/>
      <c r="DI1057" s="201"/>
      <c r="DJ1057" s="201"/>
      <c r="DK1057" s="201"/>
      <c r="DL1057" s="201"/>
      <c r="DM1057" s="201"/>
      <c r="DN1057" s="201"/>
      <c r="DS1057" s="372"/>
      <c r="DT1057" s="374"/>
      <c r="DU1057" s="375"/>
      <c r="DV1057" s="375"/>
      <c r="DW1057" s="375"/>
      <c r="DX1057" s="375">
        <v>1</v>
      </c>
      <c r="DY1057" s="375">
        <f t="shared" si="3884"/>
        <v>0</v>
      </c>
      <c r="DZ1057" s="375">
        <f t="shared" si="3885"/>
        <v>0</v>
      </c>
      <c r="EA1057" s="375">
        <f t="shared" si="3886"/>
        <v>1</v>
      </c>
      <c r="EB1057" s="375">
        <f t="shared" si="3887"/>
        <v>0</v>
      </c>
      <c r="EC1057" s="375">
        <f t="shared" si="3888"/>
        <v>0</v>
      </c>
      <c r="ED1057" s="375">
        <f t="shared" si="3889"/>
        <v>1</v>
      </c>
      <c r="EE1057" s="375">
        <f t="shared" si="3890"/>
        <v>0</v>
      </c>
      <c r="EF1057" s="375">
        <f t="shared" si="3891"/>
        <v>0</v>
      </c>
      <c r="EG1057" s="375">
        <f t="shared" si="3892"/>
        <v>1</v>
      </c>
      <c r="EH1057" s="375">
        <f t="shared" si="3893"/>
        <v>0</v>
      </c>
      <c r="EI1057" s="375">
        <f t="shared" si="3894"/>
        <v>0</v>
      </c>
      <c r="EJ1057" s="375">
        <f t="shared" si="3895"/>
        <v>1</v>
      </c>
      <c r="EK1057" s="375">
        <f t="shared" si="3896"/>
        <v>0</v>
      </c>
      <c r="EL1057" s="375">
        <f t="shared" si="3897"/>
        <v>0</v>
      </c>
      <c r="EM1057" s="375">
        <f t="shared" si="3898"/>
        <v>1</v>
      </c>
      <c r="EN1057" s="375">
        <f t="shared" si="3899"/>
        <v>0</v>
      </c>
      <c r="EO1057" s="375">
        <f t="shared" si="3900"/>
        <v>0</v>
      </c>
      <c r="EP1057" s="375">
        <f t="shared" si="3901"/>
        <v>1</v>
      </c>
      <c r="EQ1057" s="375">
        <f t="shared" si="3902"/>
        <v>0</v>
      </c>
      <c r="ER1057" s="375">
        <f t="shared" si="3903"/>
        <v>0</v>
      </c>
      <c r="ES1057" s="375">
        <f t="shared" si="3904"/>
        <v>1</v>
      </c>
      <c r="ET1057" s="375">
        <f t="shared" si="3905"/>
        <v>0</v>
      </c>
      <c r="EU1057" s="375">
        <f t="shared" si="3906"/>
        <v>0</v>
      </c>
      <c r="EV1057" s="375">
        <f t="shared" si="3907"/>
        <v>1</v>
      </c>
      <c r="EW1057" s="375">
        <f t="shared" si="3908"/>
        <v>0</v>
      </c>
      <c r="EX1057" s="375">
        <f t="shared" si="3909"/>
        <v>0</v>
      </c>
      <c r="EY1057" s="375">
        <f t="shared" si="3910"/>
        <v>1</v>
      </c>
      <c r="EZ1057" s="375">
        <f t="shared" si="3911"/>
        <v>0</v>
      </c>
      <c r="FA1057" s="375">
        <f t="shared" si="3912"/>
        <v>0</v>
      </c>
      <c r="FB1057" s="375">
        <f t="shared" si="3913"/>
        <v>1</v>
      </c>
      <c r="FC1057" s="375">
        <f t="shared" si="3914"/>
        <v>0</v>
      </c>
      <c r="FD1057" s="375">
        <f t="shared" si="3915"/>
        <v>0</v>
      </c>
      <c r="FE1057" s="376"/>
      <c r="FF1057" s="372"/>
      <c r="FG1057" s="372"/>
      <c r="FH1057" s="372"/>
      <c r="FI1057" s="372"/>
      <c r="FJ1057" s="372"/>
      <c r="FK1057" s="372"/>
      <c r="FL1057" s="372"/>
      <c r="FM1057" s="372"/>
      <c r="FN1057" s="372"/>
      <c r="FO1057" s="372"/>
      <c r="FP1057" s="372"/>
      <c r="FQ1057" s="372"/>
      <c r="FR1057" s="372"/>
      <c r="FS1057" s="372"/>
      <c r="FT1057" s="372"/>
      <c r="FU1057" s="372"/>
      <c r="FV1057" s="372"/>
      <c r="FW1057" s="372"/>
      <c r="FX1057" s="372"/>
      <c r="FY1057" s="372"/>
      <c r="FZ1057" s="372"/>
      <c r="GA1057" s="372"/>
      <c r="GB1057" s="372"/>
      <c r="GC1057" s="372"/>
      <c r="GD1057" s="372"/>
      <c r="GE1057" s="372"/>
      <c r="GF1057" s="372"/>
      <c r="GG1057" s="372"/>
      <c r="GH1057" s="372"/>
      <c r="GI1057" s="372"/>
      <c r="GJ1057" s="372"/>
      <c r="GK1057" s="372"/>
      <c r="GL1057" s="372"/>
      <c r="GM1057" s="372"/>
      <c r="GN1057" s="372"/>
      <c r="GO1057" s="372"/>
      <c r="GP1057" s="372"/>
      <c r="GQ1057" s="372"/>
      <c r="GR1057" s="372"/>
      <c r="GS1057" s="372"/>
      <c r="GT1057" s="372"/>
      <c r="GU1057" s="372"/>
      <c r="GV1057" s="372"/>
      <c r="GW1057" s="372"/>
      <c r="GX1057" s="372"/>
      <c r="GY1057" s="372"/>
      <c r="GZ1057" s="372"/>
      <c r="HA1057" s="372"/>
      <c r="HB1057" s="372"/>
      <c r="HC1057" s="372"/>
    </row>
    <row r="1058" spans="1:211" s="373" customFormat="1" ht="15" customHeight="1" x14ac:dyDescent="0.2">
      <c r="A1058" s="366">
        <f>SWDATA!O1043</f>
        <v>0</v>
      </c>
      <c r="B1058" s="366">
        <f>SWDATA!M1043</f>
        <v>0</v>
      </c>
      <c r="C1058" s="351">
        <f>IF(AND(SWDATA!M1043=1,SWDATA!Q1043="promotions"),SWDATA!P1043,0)</f>
        <v>0</v>
      </c>
      <c r="D1058" s="367">
        <f>ROW(SWDATA!M1043)</f>
        <v>1043</v>
      </c>
      <c r="E1058" s="368">
        <f t="shared" si="3845"/>
        <v>0</v>
      </c>
      <c r="F1058" s="369">
        <f t="shared" si="3755"/>
        <v>1</v>
      </c>
      <c r="G1058" s="366" t="str">
        <f t="shared" si="3756"/>
        <v/>
      </c>
      <c r="H1058" s="370"/>
      <c r="J1058" s="238">
        <f t="shared" si="3757"/>
        <v>0</v>
      </c>
      <c r="K1058" s="239" t="str">
        <f t="shared" si="3758"/>
        <v/>
      </c>
      <c r="L1058" s="342"/>
      <c r="M1058" s="345"/>
      <c r="N1058" s="340" t="str">
        <f>IF(LEN(SWDATA!F1043)=0,"",N1057)</f>
        <v/>
      </c>
      <c r="O1058" s="296" t="str">
        <f>IF(LEN(SWDATA!G1043)=0,"",O1057)</f>
        <v/>
      </c>
      <c r="P1058" s="297" t="str">
        <f>IF(LEN(SWDATA!C1043)=0,"",SWDATA!C1043)</f>
        <v/>
      </c>
      <c r="Q1058" s="312" t="str">
        <f t="shared" si="3759"/>
        <v/>
      </c>
      <c r="R1058" s="223" t="s">
        <v>261</v>
      </c>
      <c r="S1058" s="224"/>
      <c r="T1058" s="224"/>
      <c r="U1058" s="264" t="s">
        <v>611</v>
      </c>
      <c r="V1058" s="205" t="s">
        <v>221</v>
      </c>
      <c r="W1058" s="266">
        <f>IF(OR(Is_Loading,LEN($A1058)=0),"",SWDATA!P1043)</f>
        <v>0</v>
      </c>
      <c r="X1058" s="267">
        <f>IF(OR(Is_Loading,LEN($A1058)=0),"",SWDATA!Q1043)</f>
        <v>0</v>
      </c>
      <c r="Y1058" s="267">
        <f>IF(OR(Is_Loading,LEN($A1058)=0),"",SWDATA!R1043)</f>
        <v>0</v>
      </c>
      <c r="Z1058" s="266" t="str">
        <f t="shared" si="3916"/>
        <v/>
      </c>
      <c r="AA1058" s="266">
        <f>IF(OR(Is_Loading,LEN($A1058)=0),"",SWDATA!T1043)</f>
        <v>0</v>
      </c>
      <c r="AB1058" s="267">
        <f>IF(OR(Is_Loading,LEN($A1058)=0),"",SWDATA!U1043)</f>
        <v>0</v>
      </c>
      <c r="AC1058" s="267">
        <f>IF(OR(Is_Loading,LEN($A1058)=0),"",SWDATA!V1043)</f>
        <v>0</v>
      </c>
      <c r="AD1058" s="266" t="str">
        <f t="shared" si="3760"/>
        <v/>
      </c>
      <c r="AE1058" s="266">
        <f>IF(OR(Is_Loading,LEN($A1058)=0),"",SWDATA!X1043)</f>
        <v>0</v>
      </c>
      <c r="AF1058" s="267">
        <f>IF(OR(Is_Loading,LEN($A1058)=0),"",SWDATA!Y1043)</f>
        <v>0</v>
      </c>
      <c r="AG1058" s="267">
        <f>IF(OR(Is_Loading,LEN($A1058)=0),"",SWDATA!Z1043)</f>
        <v>0</v>
      </c>
      <c r="AH1058" s="266" t="str">
        <f t="shared" si="3761"/>
        <v/>
      </c>
      <c r="AI1058" s="266">
        <f>IF(OR(Is_Loading,LEN($A1058)=0),"",SWDATA!AB1043)</f>
        <v>0</v>
      </c>
      <c r="AJ1058" s="267">
        <f>IF(OR(Is_Loading,LEN($A1058)=0),"",SWDATA!AC1043)</f>
        <v>0</v>
      </c>
      <c r="AK1058" s="267">
        <f>IF(OR(Is_Loading,LEN($A1058)=0),"",SWDATA!AD1043)</f>
        <v>0</v>
      </c>
      <c r="AL1058" s="266" t="str">
        <f t="shared" si="3762"/>
        <v/>
      </c>
      <c r="AM1058" s="266">
        <f>IF(OR(Is_Loading,LEN($A1058)=0),"",SWDATA!AF1043)</f>
        <v>0</v>
      </c>
      <c r="AN1058" s="267">
        <f>IF(OR(Is_Loading,LEN($A1058)=0),"",SWDATA!AG1043)</f>
        <v>0</v>
      </c>
      <c r="AO1058" s="323">
        <f>IF(OR(Is_Loading,LEN($A1058)=0),"",SWDATA!AH1043)</f>
        <v>0</v>
      </c>
      <c r="AP1058" s="320" t="str">
        <f t="shared" si="3763"/>
        <v/>
      </c>
      <c r="AQ1058" s="266">
        <f>IF(OR(Is_Loading,LEN($A1058)=0),"",SWDATA!AJ1043)</f>
        <v>0</v>
      </c>
      <c r="AR1058" s="267">
        <f>IF(OR(Is_Loading,LEN($A1058)=0),"",SWDATA!AK1043)</f>
        <v>0</v>
      </c>
      <c r="AS1058" s="267">
        <f>IF(OR(Is_Loading,LEN($A1058)=0),"",SWDATA!AL1043)</f>
        <v>0</v>
      </c>
      <c r="AT1058" s="266" t="str">
        <f t="shared" si="3764"/>
        <v/>
      </c>
      <c r="AU1058" s="266">
        <f>IF(OR(Is_Loading,LEN($A1058)=0),"",SWDATA!AN1043)</f>
        <v>0</v>
      </c>
      <c r="AV1058" s="267">
        <f>IF(OR(Is_Loading,LEN($A1058)=0),"",SWDATA!AO1043)</f>
        <v>0</v>
      </c>
      <c r="AW1058" s="267">
        <f>IF(OR(Is_Loading,LEN($A1058)=0),"",SWDATA!AP1043)</f>
        <v>0</v>
      </c>
      <c r="AX1058" s="266" t="str">
        <f t="shared" si="3765"/>
        <v/>
      </c>
      <c r="AY1058" s="266">
        <f>IF(OR(Is_Loading,LEN($A1058)=0),"",SWDATA!AR1043)</f>
        <v>0</v>
      </c>
      <c r="AZ1058" s="267">
        <f>IF(OR(Is_Loading,LEN($A1058)=0),"",SWDATA!AS1043)</f>
        <v>0</v>
      </c>
      <c r="BA1058" s="267">
        <f>IF(OR(Is_Loading,LEN($A1058)=0),"",SWDATA!AT1043)</f>
        <v>0</v>
      </c>
      <c r="BB1058" s="266" t="str">
        <f t="shared" si="3766"/>
        <v/>
      </c>
      <c r="BC1058" s="266">
        <f>IF(OR(Is_Loading,LEN($A1058)=0),"",SWDATA!AV1043)</f>
        <v>0</v>
      </c>
      <c r="BD1058" s="267">
        <f>IF(OR(Is_Loading,LEN($A1058)=0),"",SWDATA!AW1043)</f>
        <v>0</v>
      </c>
      <c r="BE1058" s="323">
        <f>IF(OR(Is_Loading,LEN($A1058)=0),"",SWDATA!AX1043)</f>
        <v>0</v>
      </c>
      <c r="BF1058" s="320" t="str">
        <f t="shared" si="3767"/>
        <v/>
      </c>
      <c r="BG1058" s="11"/>
      <c r="BH1058" s="11"/>
      <c r="BI1058" s="11"/>
      <c r="BJ1058" s="11"/>
      <c r="BK1058" s="11"/>
      <c r="BL1058" s="11"/>
      <c r="BM1058" s="11"/>
      <c r="BN1058" s="11"/>
      <c r="BO1058" s="11"/>
      <c r="BP1058" s="11"/>
      <c r="BQ1058" s="11"/>
      <c r="BR1058" s="11"/>
      <c r="BS1058" s="11"/>
      <c r="BT1058" s="11"/>
      <c r="BU1058" s="11"/>
      <c r="BV1058" s="11"/>
      <c r="BW1058" s="11"/>
      <c r="BX1058" s="11"/>
      <c r="BY1058" s="11"/>
      <c r="BZ1058" s="11"/>
      <c r="CA1058" s="11"/>
      <c r="CB1058" s="11"/>
      <c r="CC1058" s="11"/>
      <c r="CD1058" s="11"/>
      <c r="CE1058" s="11"/>
      <c r="CF1058" s="11"/>
      <c r="CG1058" s="11"/>
      <c r="CH1058" s="11"/>
      <c r="CI1058" s="11"/>
      <c r="CJ1058" s="11"/>
      <c r="CK1058" s="11"/>
      <c r="CL1058" s="11"/>
      <c r="CM1058" s="11"/>
      <c r="CN1058" s="351"/>
      <c r="CO1058" s="351"/>
      <c r="CP1058" s="351"/>
      <c r="CQ1058" s="351"/>
      <c r="CR1058" s="351"/>
      <c r="CS1058" s="351"/>
      <c r="CT1058" s="351"/>
      <c r="CU1058" s="351"/>
      <c r="CV1058" s="351"/>
      <c r="CW1058" s="351"/>
      <c r="CX1058" s="351"/>
      <c r="CY1058" s="351"/>
      <c r="CZ1058" s="351"/>
      <c r="DA1058" s="351"/>
      <c r="DB1058" s="351"/>
      <c r="DC1058" s="351"/>
      <c r="DD1058" s="351"/>
      <c r="DE1058" s="351"/>
      <c r="DF1058" s="351"/>
      <c r="DG1058" s="351"/>
      <c r="DH1058" s="351"/>
      <c r="DI1058" s="351"/>
      <c r="DJ1058" s="351"/>
      <c r="DK1058" s="351"/>
      <c r="DL1058" s="351"/>
      <c r="DM1058" s="351"/>
      <c r="DN1058" s="351"/>
      <c r="DQ1058" s="373">
        <f t="shared" ref="DQ1058" ca="1" si="3917">INDIRECT("'Metrics &amp; Attributes View'!"&amp;IF(ROW()-9=0, "", IF(13+ROW()/23-9&gt;26, CHAR(64+INT((ROW()-9-1)/26)),"")&amp;CHAR(65+MOD(13+ROW()/23-1, 26)))&amp;44)</f>
        <v>0</v>
      </c>
      <c r="DS1058" s="372"/>
      <c r="DT1058" s="374"/>
      <c r="DU1058" s="375"/>
      <c r="DV1058" s="375"/>
      <c r="DW1058" s="375"/>
      <c r="DX1058" s="375">
        <v>1</v>
      </c>
      <c r="DY1058" s="375">
        <f t="shared" si="3884"/>
        <v>0</v>
      </c>
      <c r="DZ1058" s="375">
        <f t="shared" si="3885"/>
        <v>0</v>
      </c>
      <c r="EA1058" s="375">
        <f t="shared" si="3886"/>
        <v>1</v>
      </c>
      <c r="EB1058" s="375">
        <f t="shared" si="3887"/>
        <v>0</v>
      </c>
      <c r="EC1058" s="375">
        <f t="shared" si="3888"/>
        <v>0</v>
      </c>
      <c r="ED1058" s="375">
        <f t="shared" si="3889"/>
        <v>1</v>
      </c>
      <c r="EE1058" s="375">
        <f t="shared" si="3890"/>
        <v>0</v>
      </c>
      <c r="EF1058" s="375">
        <f t="shared" si="3891"/>
        <v>0</v>
      </c>
      <c r="EG1058" s="375">
        <f t="shared" si="3892"/>
        <v>1</v>
      </c>
      <c r="EH1058" s="375">
        <f t="shared" si="3893"/>
        <v>0</v>
      </c>
      <c r="EI1058" s="375">
        <f t="shared" si="3894"/>
        <v>0</v>
      </c>
      <c r="EJ1058" s="375">
        <f t="shared" si="3895"/>
        <v>1</v>
      </c>
      <c r="EK1058" s="375">
        <f t="shared" si="3896"/>
        <v>0</v>
      </c>
      <c r="EL1058" s="375">
        <f t="shared" si="3897"/>
        <v>0</v>
      </c>
      <c r="EM1058" s="375">
        <f t="shared" si="3898"/>
        <v>1</v>
      </c>
      <c r="EN1058" s="375">
        <f t="shared" si="3899"/>
        <v>0</v>
      </c>
      <c r="EO1058" s="375">
        <f t="shared" si="3900"/>
        <v>0</v>
      </c>
      <c r="EP1058" s="375">
        <f t="shared" si="3901"/>
        <v>1</v>
      </c>
      <c r="EQ1058" s="375">
        <f t="shared" si="3902"/>
        <v>0</v>
      </c>
      <c r="ER1058" s="375">
        <f t="shared" si="3903"/>
        <v>0</v>
      </c>
      <c r="ES1058" s="375">
        <f t="shared" si="3904"/>
        <v>1</v>
      </c>
      <c r="ET1058" s="375">
        <f t="shared" si="3905"/>
        <v>0</v>
      </c>
      <c r="EU1058" s="375">
        <f t="shared" si="3906"/>
        <v>0</v>
      </c>
      <c r="EV1058" s="375">
        <f t="shared" si="3907"/>
        <v>1</v>
      </c>
      <c r="EW1058" s="375">
        <f t="shared" si="3908"/>
        <v>0</v>
      </c>
      <c r="EX1058" s="375">
        <f t="shared" si="3909"/>
        <v>0</v>
      </c>
      <c r="EY1058" s="375">
        <f t="shared" si="3910"/>
        <v>1</v>
      </c>
      <c r="EZ1058" s="375">
        <f t="shared" si="3911"/>
        <v>0</v>
      </c>
      <c r="FA1058" s="375">
        <f t="shared" si="3912"/>
        <v>0</v>
      </c>
      <c r="FB1058" s="375">
        <f t="shared" si="3913"/>
        <v>1</v>
      </c>
      <c r="FC1058" s="375">
        <f t="shared" si="3914"/>
        <v>0</v>
      </c>
      <c r="FD1058" s="375">
        <f t="shared" si="3915"/>
        <v>0</v>
      </c>
      <c r="FE1058" s="376"/>
      <c r="FF1058" s="372"/>
      <c r="FG1058" s="372"/>
      <c r="FH1058" s="372"/>
      <c r="FI1058" s="372"/>
      <c r="FJ1058" s="372"/>
      <c r="FK1058" s="372"/>
      <c r="FL1058" s="372"/>
      <c r="FM1058" s="372"/>
      <c r="FN1058" s="372"/>
      <c r="FO1058" s="372"/>
      <c r="FP1058" s="372"/>
      <c r="FQ1058" s="372"/>
      <c r="FR1058" s="372"/>
      <c r="FS1058" s="372"/>
      <c r="FT1058" s="372"/>
      <c r="FU1058" s="372"/>
      <c r="FV1058" s="372"/>
      <c r="FW1058" s="372"/>
      <c r="FX1058" s="372"/>
      <c r="FY1058" s="372"/>
      <c r="FZ1058" s="372"/>
      <c r="GA1058" s="372"/>
      <c r="GB1058" s="372"/>
      <c r="GC1058" s="372"/>
      <c r="GD1058" s="372"/>
      <c r="GE1058" s="372"/>
      <c r="GF1058" s="372"/>
      <c r="GG1058" s="372"/>
      <c r="GH1058" s="372"/>
      <c r="GI1058" s="372"/>
      <c r="GJ1058" s="372"/>
      <c r="GK1058" s="372"/>
      <c r="GL1058" s="372"/>
      <c r="GM1058" s="372"/>
      <c r="GN1058" s="372"/>
      <c r="GO1058" s="372"/>
      <c r="GP1058" s="372"/>
      <c r="GQ1058" s="372"/>
      <c r="GR1058" s="372"/>
      <c r="GS1058" s="372"/>
      <c r="GT1058" s="372"/>
      <c r="GU1058" s="372"/>
      <c r="GV1058" s="372"/>
      <c r="GW1058" s="372"/>
      <c r="GX1058" s="372"/>
      <c r="GY1058" s="372"/>
      <c r="GZ1058" s="372"/>
      <c r="HA1058" s="372"/>
      <c r="HB1058" s="372"/>
      <c r="HC1058" s="372"/>
    </row>
    <row r="1059" spans="1:211" s="373" customFormat="1" ht="15" customHeight="1" x14ac:dyDescent="0.2">
      <c r="A1059" s="366">
        <f>SWDATA!O1044</f>
        <v>0</v>
      </c>
      <c r="B1059" s="366">
        <f>SWDATA!M1044</f>
        <v>0</v>
      </c>
      <c r="C1059" s="351">
        <f>IF(AND(SWDATA!M1044=1,SWDATA!Q1044="promotions"),SWDATA!P1044,0)</f>
        <v>0</v>
      </c>
      <c r="D1059" s="367">
        <f>ROW(SWDATA!M1044)</f>
        <v>1044</v>
      </c>
      <c r="E1059" s="368">
        <f t="shared" si="3845"/>
        <v>0</v>
      </c>
      <c r="F1059" s="369">
        <f t="shared" si="3755"/>
        <v>1</v>
      </c>
      <c r="G1059" s="366" t="str">
        <f t="shared" si="3756"/>
        <v/>
      </c>
      <c r="H1059" s="370"/>
      <c r="J1059" s="238">
        <f t="shared" si="3757"/>
        <v>0</v>
      </c>
      <c r="K1059" s="239" t="str">
        <f t="shared" si="3758"/>
        <v/>
      </c>
      <c r="L1059" s="342"/>
      <c r="M1059" s="345"/>
      <c r="N1059" s="340" t="str">
        <f>IF(LEN(SWDATA!F1044)=0,"",N1058)</f>
        <v/>
      </c>
      <c r="O1059" s="296" t="str">
        <f>IF(LEN(SWDATA!G1044)=0,"",O1058)</f>
        <v/>
      </c>
      <c r="P1059" s="297" t="str">
        <f>IF(LEN(SWDATA!C1044)=0,"",SWDATA!C1044)</f>
        <v/>
      </c>
      <c r="Q1059" s="312" t="str">
        <f t="shared" si="3759"/>
        <v/>
      </c>
      <c r="R1059" s="223" t="s">
        <v>261</v>
      </c>
      <c r="S1059" s="224"/>
      <c r="T1059" s="224"/>
      <c r="U1059" s="264" t="s">
        <v>598</v>
      </c>
      <c r="V1059" s="205" t="s">
        <v>221</v>
      </c>
      <c r="W1059" s="266">
        <f>IF(OR(Is_Loading,LEN($A1059)=0),"",SWDATA!P1044)</f>
        <v>0</v>
      </c>
      <c r="X1059" s="267">
        <f>IF(OR(Is_Loading,LEN($A1059)=0),"",SWDATA!Q1044)</f>
        <v>0</v>
      </c>
      <c r="Y1059" s="267">
        <f>IF(OR(Is_Loading,LEN($A1059)=0),"",SWDATA!R1044)</f>
        <v>0</v>
      </c>
      <c r="Z1059" s="266" t="str">
        <f t="shared" si="3916"/>
        <v/>
      </c>
      <c r="AA1059" s="266">
        <f>IF(OR(Is_Loading,LEN($A1059)=0),"",SWDATA!T1044)</f>
        <v>0</v>
      </c>
      <c r="AB1059" s="267">
        <f>IF(OR(Is_Loading,LEN($A1059)=0),"",SWDATA!U1044)</f>
        <v>0</v>
      </c>
      <c r="AC1059" s="267">
        <f>IF(OR(Is_Loading,LEN($A1059)=0),"",SWDATA!V1044)</f>
        <v>0</v>
      </c>
      <c r="AD1059" s="266" t="str">
        <f t="shared" si="3760"/>
        <v/>
      </c>
      <c r="AE1059" s="266">
        <f>IF(OR(Is_Loading,LEN($A1059)=0),"",SWDATA!X1044)</f>
        <v>0</v>
      </c>
      <c r="AF1059" s="267">
        <f>IF(OR(Is_Loading,LEN($A1059)=0),"",SWDATA!Y1044)</f>
        <v>0</v>
      </c>
      <c r="AG1059" s="267">
        <f>IF(OR(Is_Loading,LEN($A1059)=0),"",SWDATA!Z1044)</f>
        <v>0</v>
      </c>
      <c r="AH1059" s="266" t="str">
        <f t="shared" si="3761"/>
        <v/>
      </c>
      <c r="AI1059" s="266">
        <f>IF(OR(Is_Loading,LEN($A1059)=0),"",SWDATA!AB1044)</f>
        <v>0</v>
      </c>
      <c r="AJ1059" s="267">
        <f>IF(OR(Is_Loading,LEN($A1059)=0),"",SWDATA!AC1044)</f>
        <v>0</v>
      </c>
      <c r="AK1059" s="267">
        <f>IF(OR(Is_Loading,LEN($A1059)=0),"",SWDATA!AD1044)</f>
        <v>0</v>
      </c>
      <c r="AL1059" s="266" t="str">
        <f t="shared" si="3762"/>
        <v/>
      </c>
      <c r="AM1059" s="266">
        <f>IF(OR(Is_Loading,LEN($A1059)=0),"",SWDATA!AF1044)</f>
        <v>0</v>
      </c>
      <c r="AN1059" s="267">
        <f>IF(OR(Is_Loading,LEN($A1059)=0),"",SWDATA!AG1044)</f>
        <v>0</v>
      </c>
      <c r="AO1059" s="323">
        <f>IF(OR(Is_Loading,LEN($A1059)=0),"",SWDATA!AH1044)</f>
        <v>0</v>
      </c>
      <c r="AP1059" s="320" t="str">
        <f t="shared" si="3763"/>
        <v/>
      </c>
      <c r="AQ1059" s="266">
        <f>IF(OR(Is_Loading,LEN($A1059)=0),"",SWDATA!AJ1044)</f>
        <v>0</v>
      </c>
      <c r="AR1059" s="267">
        <f>IF(OR(Is_Loading,LEN($A1059)=0),"",SWDATA!AK1044)</f>
        <v>0</v>
      </c>
      <c r="AS1059" s="267">
        <f>IF(OR(Is_Loading,LEN($A1059)=0),"",SWDATA!AL1044)</f>
        <v>0</v>
      </c>
      <c r="AT1059" s="266" t="str">
        <f t="shared" si="3764"/>
        <v/>
      </c>
      <c r="AU1059" s="266">
        <f>IF(OR(Is_Loading,LEN($A1059)=0),"",SWDATA!AN1044)</f>
        <v>0</v>
      </c>
      <c r="AV1059" s="267">
        <f>IF(OR(Is_Loading,LEN($A1059)=0),"",SWDATA!AO1044)</f>
        <v>0</v>
      </c>
      <c r="AW1059" s="267">
        <f>IF(OR(Is_Loading,LEN($A1059)=0),"",SWDATA!AP1044)</f>
        <v>0</v>
      </c>
      <c r="AX1059" s="266" t="str">
        <f t="shared" si="3765"/>
        <v/>
      </c>
      <c r="AY1059" s="266">
        <f>IF(OR(Is_Loading,LEN($A1059)=0),"",SWDATA!AR1044)</f>
        <v>0</v>
      </c>
      <c r="AZ1059" s="267">
        <f>IF(OR(Is_Loading,LEN($A1059)=0),"",SWDATA!AS1044)</f>
        <v>0</v>
      </c>
      <c r="BA1059" s="267">
        <f>IF(OR(Is_Loading,LEN($A1059)=0),"",SWDATA!AT1044)</f>
        <v>0</v>
      </c>
      <c r="BB1059" s="266" t="str">
        <f t="shared" si="3766"/>
        <v/>
      </c>
      <c r="BC1059" s="266">
        <f>IF(OR(Is_Loading,LEN($A1059)=0),"",SWDATA!AV1044)</f>
        <v>0</v>
      </c>
      <c r="BD1059" s="267">
        <f>IF(OR(Is_Loading,LEN($A1059)=0),"",SWDATA!AW1044)</f>
        <v>0</v>
      </c>
      <c r="BE1059" s="323">
        <f>IF(OR(Is_Loading,LEN($A1059)=0),"",SWDATA!AX1044)</f>
        <v>0</v>
      </c>
      <c r="BF1059" s="320" t="str">
        <f t="shared" si="3767"/>
        <v/>
      </c>
      <c r="BG1059" s="11"/>
      <c r="BH1059" s="11"/>
      <c r="BI1059" s="11"/>
      <c r="BJ1059" s="11"/>
      <c r="BK1059" s="11"/>
      <c r="BL1059" s="11"/>
      <c r="BM1059" s="11"/>
      <c r="BN1059" s="11"/>
      <c r="BO1059" s="11"/>
      <c r="BP1059" s="11"/>
      <c r="BQ1059" s="11"/>
      <c r="BR1059" s="11"/>
      <c r="BS1059" s="11"/>
      <c r="BT1059" s="11"/>
      <c r="BU1059" s="11"/>
      <c r="BV1059" s="11"/>
      <c r="BW1059" s="11"/>
      <c r="BX1059" s="11"/>
      <c r="BY1059" s="11"/>
      <c r="BZ1059" s="11"/>
      <c r="CA1059" s="11"/>
      <c r="CB1059" s="11"/>
      <c r="CC1059" s="11"/>
      <c r="CD1059" s="11"/>
      <c r="CE1059" s="11"/>
      <c r="CF1059" s="11"/>
      <c r="CG1059" s="11"/>
      <c r="CH1059" s="11"/>
      <c r="CI1059" s="11"/>
      <c r="CJ1059" s="11"/>
      <c r="CK1059" s="11"/>
      <c r="CL1059" s="11"/>
      <c r="CM1059" s="11"/>
      <c r="CN1059" s="351"/>
      <c r="CO1059" s="351"/>
      <c r="CP1059" s="351"/>
      <c r="CQ1059" s="351"/>
      <c r="CR1059" s="351"/>
      <c r="CS1059" s="351"/>
      <c r="CT1059" s="351"/>
      <c r="CU1059" s="351"/>
      <c r="CV1059" s="351"/>
      <c r="CW1059" s="351"/>
      <c r="CX1059" s="351"/>
      <c r="CY1059" s="351"/>
      <c r="CZ1059" s="351"/>
      <c r="DA1059" s="351"/>
      <c r="DB1059" s="351"/>
      <c r="DC1059" s="351"/>
      <c r="DD1059" s="351"/>
      <c r="DE1059" s="351"/>
      <c r="DF1059" s="351"/>
      <c r="DG1059" s="351"/>
      <c r="DH1059" s="351"/>
      <c r="DI1059" s="351"/>
      <c r="DJ1059" s="351"/>
      <c r="DK1059" s="351"/>
      <c r="DL1059" s="351"/>
      <c r="DM1059" s="351"/>
      <c r="DN1059" s="351"/>
      <c r="DS1059" s="372"/>
      <c r="DT1059" s="374"/>
      <c r="DU1059" s="375"/>
      <c r="DV1059" s="375"/>
      <c r="DW1059" s="375"/>
      <c r="DX1059" s="375">
        <v>1</v>
      </c>
      <c r="DY1059" s="375">
        <f t="shared" si="3884"/>
        <v>0</v>
      </c>
      <c r="DZ1059" s="375">
        <f t="shared" si="3885"/>
        <v>0</v>
      </c>
      <c r="EA1059" s="375">
        <f t="shared" si="3886"/>
        <v>1</v>
      </c>
      <c r="EB1059" s="375">
        <f t="shared" si="3887"/>
        <v>0</v>
      </c>
      <c r="EC1059" s="375">
        <f t="shared" si="3888"/>
        <v>0</v>
      </c>
      <c r="ED1059" s="375">
        <f t="shared" si="3889"/>
        <v>1</v>
      </c>
      <c r="EE1059" s="375">
        <f t="shared" si="3890"/>
        <v>0</v>
      </c>
      <c r="EF1059" s="375">
        <f t="shared" si="3891"/>
        <v>0</v>
      </c>
      <c r="EG1059" s="375">
        <f t="shared" si="3892"/>
        <v>1</v>
      </c>
      <c r="EH1059" s="375">
        <f t="shared" si="3893"/>
        <v>0</v>
      </c>
      <c r="EI1059" s="375">
        <f t="shared" si="3894"/>
        <v>0</v>
      </c>
      <c r="EJ1059" s="375">
        <f t="shared" si="3895"/>
        <v>1</v>
      </c>
      <c r="EK1059" s="375">
        <f t="shared" si="3896"/>
        <v>0</v>
      </c>
      <c r="EL1059" s="375">
        <f t="shared" si="3897"/>
        <v>0</v>
      </c>
      <c r="EM1059" s="375">
        <f t="shared" si="3898"/>
        <v>1</v>
      </c>
      <c r="EN1059" s="375">
        <f t="shared" si="3899"/>
        <v>0</v>
      </c>
      <c r="EO1059" s="375">
        <f t="shared" si="3900"/>
        <v>0</v>
      </c>
      <c r="EP1059" s="375">
        <f t="shared" si="3901"/>
        <v>1</v>
      </c>
      <c r="EQ1059" s="375">
        <f t="shared" si="3902"/>
        <v>0</v>
      </c>
      <c r="ER1059" s="375">
        <f t="shared" si="3903"/>
        <v>0</v>
      </c>
      <c r="ES1059" s="375">
        <f t="shared" si="3904"/>
        <v>1</v>
      </c>
      <c r="ET1059" s="375">
        <f t="shared" si="3905"/>
        <v>0</v>
      </c>
      <c r="EU1059" s="375">
        <f t="shared" si="3906"/>
        <v>0</v>
      </c>
      <c r="EV1059" s="375">
        <f t="shared" si="3907"/>
        <v>1</v>
      </c>
      <c r="EW1059" s="375">
        <f t="shared" si="3908"/>
        <v>0</v>
      </c>
      <c r="EX1059" s="375">
        <f t="shared" si="3909"/>
        <v>0</v>
      </c>
      <c r="EY1059" s="375">
        <f t="shared" si="3910"/>
        <v>1</v>
      </c>
      <c r="EZ1059" s="375">
        <f t="shared" si="3911"/>
        <v>0</v>
      </c>
      <c r="FA1059" s="375">
        <f t="shared" si="3912"/>
        <v>0</v>
      </c>
      <c r="FB1059" s="375">
        <f t="shared" si="3913"/>
        <v>1</v>
      </c>
      <c r="FC1059" s="375">
        <f t="shared" si="3914"/>
        <v>0</v>
      </c>
      <c r="FD1059" s="375">
        <f t="shared" si="3915"/>
        <v>0</v>
      </c>
      <c r="FE1059" s="376"/>
      <c r="FF1059" s="372"/>
      <c r="FG1059" s="372"/>
      <c r="FH1059" s="372"/>
      <c r="FI1059" s="372"/>
      <c r="FJ1059" s="372"/>
      <c r="FK1059" s="372"/>
      <c r="FL1059" s="372"/>
      <c r="FM1059" s="372"/>
      <c r="FN1059" s="372"/>
      <c r="FO1059" s="372"/>
      <c r="FP1059" s="372"/>
      <c r="FQ1059" s="372"/>
      <c r="FR1059" s="372"/>
      <c r="FS1059" s="372"/>
      <c r="FT1059" s="372"/>
      <c r="FU1059" s="372"/>
      <c r="FV1059" s="372"/>
      <c r="FW1059" s="372"/>
      <c r="FX1059" s="372"/>
      <c r="FY1059" s="372"/>
      <c r="FZ1059" s="372"/>
      <c r="GA1059" s="372"/>
      <c r="GB1059" s="372"/>
      <c r="GC1059" s="372"/>
      <c r="GD1059" s="372"/>
      <c r="GE1059" s="372"/>
      <c r="GF1059" s="372"/>
      <c r="GG1059" s="372"/>
      <c r="GH1059" s="372"/>
      <c r="GI1059" s="372"/>
      <c r="GJ1059" s="372"/>
      <c r="GK1059" s="372"/>
      <c r="GL1059" s="372"/>
      <c r="GM1059" s="372"/>
      <c r="GN1059" s="372"/>
      <c r="GO1059" s="372"/>
      <c r="GP1059" s="372"/>
      <c r="GQ1059" s="372"/>
      <c r="GR1059" s="372"/>
      <c r="GS1059" s="372"/>
      <c r="GT1059" s="372"/>
      <c r="GU1059" s="372"/>
      <c r="GV1059" s="372"/>
      <c r="GW1059" s="372"/>
      <c r="GX1059" s="372"/>
      <c r="GY1059" s="372"/>
      <c r="GZ1059" s="372"/>
      <c r="HA1059" s="372"/>
      <c r="HB1059" s="372"/>
      <c r="HC1059" s="372"/>
    </row>
    <row r="1060" spans="1:211" s="373" customFormat="1" ht="15" customHeight="1" x14ac:dyDescent="0.2">
      <c r="A1060" s="366">
        <f>SWDATA!O1045</f>
        <v>0</v>
      </c>
      <c r="B1060" s="366">
        <f>SWDATA!M1045</f>
        <v>0</v>
      </c>
      <c r="C1060" s="351">
        <f>IF(AND(SWDATA!M1045=1,SWDATA!Q1045="promotions"),SWDATA!P1045,0)</f>
        <v>0</v>
      </c>
      <c r="D1060" s="367">
        <f>ROW(SWDATA!M1045)</f>
        <v>1045</v>
      </c>
      <c r="E1060" s="368">
        <f t="shared" si="3845"/>
        <v>0</v>
      </c>
      <c r="F1060" s="369">
        <f t="shared" si="3755"/>
        <v>1</v>
      </c>
      <c r="G1060" s="366" t="str">
        <f t="shared" si="3756"/>
        <v/>
      </c>
      <c r="H1060" s="370"/>
      <c r="J1060" s="238">
        <f t="shared" si="3757"/>
        <v>0</v>
      </c>
      <c r="K1060" s="239" t="str">
        <f t="shared" si="3758"/>
        <v/>
      </c>
      <c r="L1060" s="342"/>
      <c r="M1060" s="345"/>
      <c r="N1060" s="340" t="str">
        <f>IF(LEN(SWDATA!F1045)=0,"",N1059)</f>
        <v/>
      </c>
      <c r="O1060" s="296" t="str">
        <f>IF(LEN(SWDATA!G1045)=0,"",O1059)</f>
        <v/>
      </c>
      <c r="P1060" s="297" t="str">
        <f>IF(LEN(SWDATA!C1045)=0,"",SWDATA!C1045)</f>
        <v/>
      </c>
      <c r="Q1060" s="312" t="str">
        <f t="shared" si="3759"/>
        <v/>
      </c>
      <c r="R1060" s="223" t="s">
        <v>261</v>
      </c>
      <c r="S1060" s="224"/>
      <c r="T1060" s="224"/>
      <c r="U1060" s="264" t="s">
        <v>628</v>
      </c>
      <c r="V1060" s="205" t="s">
        <v>221</v>
      </c>
      <c r="W1060" s="266">
        <f>IF(OR(Is_Loading,LEN($A1060)=0),"",SWDATA!P1045)</f>
        <v>0</v>
      </c>
      <c r="X1060" s="267">
        <f>IF(OR(Is_Loading,LEN($A1060)=0),"",SWDATA!Q1045)</f>
        <v>0</v>
      </c>
      <c r="Y1060" s="267">
        <f>IF(OR(Is_Loading,LEN($A1060)=0),"",SWDATA!R1045)</f>
        <v>0</v>
      </c>
      <c r="Z1060" s="266" t="str">
        <f t="shared" si="3916"/>
        <v/>
      </c>
      <c r="AA1060" s="266">
        <f>IF(OR(Is_Loading,LEN($A1060)=0),"",SWDATA!T1045)</f>
        <v>0</v>
      </c>
      <c r="AB1060" s="267">
        <f>IF(OR(Is_Loading,LEN($A1060)=0),"",SWDATA!U1045)</f>
        <v>0</v>
      </c>
      <c r="AC1060" s="267">
        <f>IF(OR(Is_Loading,LEN($A1060)=0),"",SWDATA!V1045)</f>
        <v>0</v>
      </c>
      <c r="AD1060" s="266" t="str">
        <f t="shared" si="3760"/>
        <v/>
      </c>
      <c r="AE1060" s="266">
        <f>IF(OR(Is_Loading,LEN($A1060)=0),"",SWDATA!X1045)</f>
        <v>0</v>
      </c>
      <c r="AF1060" s="267">
        <f>IF(OR(Is_Loading,LEN($A1060)=0),"",SWDATA!Y1045)</f>
        <v>0</v>
      </c>
      <c r="AG1060" s="267">
        <f>IF(OR(Is_Loading,LEN($A1060)=0),"",SWDATA!Z1045)</f>
        <v>0</v>
      </c>
      <c r="AH1060" s="266" t="str">
        <f t="shared" si="3761"/>
        <v/>
      </c>
      <c r="AI1060" s="266">
        <f>IF(OR(Is_Loading,LEN($A1060)=0),"",SWDATA!AB1045)</f>
        <v>0</v>
      </c>
      <c r="AJ1060" s="267">
        <f>IF(OR(Is_Loading,LEN($A1060)=0),"",SWDATA!AC1045)</f>
        <v>0</v>
      </c>
      <c r="AK1060" s="267">
        <f>IF(OR(Is_Loading,LEN($A1060)=0),"",SWDATA!AD1045)</f>
        <v>0</v>
      </c>
      <c r="AL1060" s="266" t="str">
        <f t="shared" si="3762"/>
        <v/>
      </c>
      <c r="AM1060" s="266">
        <f>IF(OR(Is_Loading,LEN($A1060)=0),"",SWDATA!AF1045)</f>
        <v>0</v>
      </c>
      <c r="AN1060" s="267">
        <f>IF(OR(Is_Loading,LEN($A1060)=0),"",SWDATA!AG1045)</f>
        <v>0</v>
      </c>
      <c r="AO1060" s="323">
        <f>IF(OR(Is_Loading,LEN($A1060)=0),"",SWDATA!AH1045)</f>
        <v>0</v>
      </c>
      <c r="AP1060" s="320" t="str">
        <f t="shared" si="3763"/>
        <v/>
      </c>
      <c r="AQ1060" s="266">
        <f>IF(OR(Is_Loading,LEN($A1060)=0),"",SWDATA!AJ1045)</f>
        <v>0</v>
      </c>
      <c r="AR1060" s="267">
        <f>IF(OR(Is_Loading,LEN($A1060)=0),"",SWDATA!AK1045)</f>
        <v>0</v>
      </c>
      <c r="AS1060" s="267">
        <f>IF(OR(Is_Loading,LEN($A1060)=0),"",SWDATA!AL1045)</f>
        <v>0</v>
      </c>
      <c r="AT1060" s="266" t="str">
        <f t="shared" si="3764"/>
        <v/>
      </c>
      <c r="AU1060" s="266">
        <f>IF(OR(Is_Loading,LEN($A1060)=0),"",SWDATA!AN1045)</f>
        <v>0</v>
      </c>
      <c r="AV1060" s="267">
        <f>IF(OR(Is_Loading,LEN($A1060)=0),"",SWDATA!AO1045)</f>
        <v>0</v>
      </c>
      <c r="AW1060" s="267">
        <f>IF(OR(Is_Loading,LEN($A1060)=0),"",SWDATA!AP1045)</f>
        <v>0</v>
      </c>
      <c r="AX1060" s="266" t="str">
        <f t="shared" si="3765"/>
        <v/>
      </c>
      <c r="AY1060" s="266">
        <f>IF(OR(Is_Loading,LEN($A1060)=0),"",SWDATA!AR1045)</f>
        <v>0</v>
      </c>
      <c r="AZ1060" s="267">
        <f>IF(OR(Is_Loading,LEN($A1060)=0),"",SWDATA!AS1045)</f>
        <v>0</v>
      </c>
      <c r="BA1060" s="267">
        <f>IF(OR(Is_Loading,LEN($A1060)=0),"",SWDATA!AT1045)</f>
        <v>0</v>
      </c>
      <c r="BB1060" s="266" t="str">
        <f t="shared" si="3766"/>
        <v/>
      </c>
      <c r="BC1060" s="266">
        <f>IF(OR(Is_Loading,LEN($A1060)=0),"",SWDATA!AV1045)</f>
        <v>0</v>
      </c>
      <c r="BD1060" s="267">
        <f>IF(OR(Is_Loading,LEN($A1060)=0),"",SWDATA!AW1045)</f>
        <v>0</v>
      </c>
      <c r="BE1060" s="323">
        <f>IF(OR(Is_Loading,LEN($A1060)=0),"",SWDATA!AX1045)</f>
        <v>0</v>
      </c>
      <c r="BF1060" s="320" t="str">
        <f t="shared" si="3767"/>
        <v/>
      </c>
      <c r="BG1060" s="11"/>
      <c r="BH1060" s="11"/>
      <c r="BI1060" s="11"/>
      <c r="BJ1060" s="11"/>
      <c r="BK1060" s="11"/>
      <c r="BL1060" s="11"/>
      <c r="BM1060" s="11"/>
      <c r="BN1060" s="11"/>
      <c r="BO1060" s="11"/>
      <c r="BP1060" s="11"/>
      <c r="BQ1060" s="11"/>
      <c r="BR1060" s="11"/>
      <c r="BS1060" s="11"/>
      <c r="BT1060" s="11"/>
      <c r="BU1060" s="11"/>
      <c r="BV1060" s="11"/>
      <c r="BW1060" s="11"/>
      <c r="BX1060" s="11"/>
      <c r="BY1060" s="11"/>
      <c r="BZ1060" s="11"/>
      <c r="CA1060" s="11"/>
      <c r="CB1060" s="11"/>
      <c r="CC1060" s="11"/>
      <c r="CD1060" s="11"/>
      <c r="CE1060" s="11"/>
      <c r="CF1060" s="11"/>
      <c r="CG1060" s="11"/>
      <c r="CH1060" s="11"/>
      <c r="CI1060" s="11"/>
      <c r="CJ1060" s="11"/>
      <c r="CK1060" s="11"/>
      <c r="CL1060" s="11"/>
      <c r="CM1060" s="11"/>
      <c r="CN1060" s="351"/>
      <c r="CO1060" s="351"/>
      <c r="CP1060" s="351"/>
      <c r="CQ1060" s="351"/>
      <c r="CR1060" s="351"/>
      <c r="CS1060" s="351"/>
      <c r="CT1060" s="351"/>
      <c r="CU1060" s="351"/>
      <c r="CV1060" s="351"/>
      <c r="CW1060" s="351"/>
      <c r="CX1060" s="351"/>
      <c r="CY1060" s="351"/>
      <c r="CZ1060" s="351"/>
      <c r="DA1060" s="351"/>
      <c r="DB1060" s="351"/>
      <c r="DC1060" s="351"/>
      <c r="DD1060" s="351"/>
      <c r="DE1060" s="351"/>
      <c r="DF1060" s="351"/>
      <c r="DG1060" s="351"/>
      <c r="DH1060" s="351"/>
      <c r="DI1060" s="351"/>
      <c r="DJ1060" s="351"/>
      <c r="DK1060" s="351"/>
      <c r="DL1060" s="351"/>
      <c r="DM1060" s="351"/>
      <c r="DN1060" s="351"/>
      <c r="DS1060" s="372"/>
      <c r="DT1060" s="374"/>
      <c r="DU1060" s="375"/>
      <c r="DV1060" s="375"/>
      <c r="DW1060" s="375"/>
      <c r="DX1060" s="375">
        <v>1</v>
      </c>
      <c r="DY1060" s="375">
        <f t="shared" si="3884"/>
        <v>0</v>
      </c>
      <c r="DZ1060" s="375">
        <f t="shared" si="3885"/>
        <v>0</v>
      </c>
      <c r="EA1060" s="375">
        <f t="shared" si="3886"/>
        <v>1</v>
      </c>
      <c r="EB1060" s="375">
        <f t="shared" si="3887"/>
        <v>0</v>
      </c>
      <c r="EC1060" s="375">
        <f t="shared" si="3888"/>
        <v>0</v>
      </c>
      <c r="ED1060" s="375">
        <f t="shared" si="3889"/>
        <v>1</v>
      </c>
      <c r="EE1060" s="375">
        <f t="shared" si="3890"/>
        <v>0</v>
      </c>
      <c r="EF1060" s="375">
        <f t="shared" si="3891"/>
        <v>0</v>
      </c>
      <c r="EG1060" s="375">
        <f t="shared" si="3892"/>
        <v>1</v>
      </c>
      <c r="EH1060" s="375">
        <f t="shared" si="3893"/>
        <v>0</v>
      </c>
      <c r="EI1060" s="375">
        <f t="shared" si="3894"/>
        <v>0</v>
      </c>
      <c r="EJ1060" s="375">
        <f t="shared" si="3895"/>
        <v>1</v>
      </c>
      <c r="EK1060" s="375">
        <f t="shared" si="3896"/>
        <v>0</v>
      </c>
      <c r="EL1060" s="375">
        <f t="shared" si="3897"/>
        <v>0</v>
      </c>
      <c r="EM1060" s="375">
        <f t="shared" si="3898"/>
        <v>1</v>
      </c>
      <c r="EN1060" s="375">
        <f t="shared" si="3899"/>
        <v>0</v>
      </c>
      <c r="EO1060" s="375">
        <f t="shared" si="3900"/>
        <v>0</v>
      </c>
      <c r="EP1060" s="375">
        <f t="shared" si="3901"/>
        <v>1</v>
      </c>
      <c r="EQ1060" s="375">
        <f t="shared" si="3902"/>
        <v>0</v>
      </c>
      <c r="ER1060" s="375">
        <f t="shared" si="3903"/>
        <v>0</v>
      </c>
      <c r="ES1060" s="375">
        <f t="shared" si="3904"/>
        <v>1</v>
      </c>
      <c r="ET1060" s="375">
        <f t="shared" si="3905"/>
        <v>0</v>
      </c>
      <c r="EU1060" s="375">
        <f t="shared" si="3906"/>
        <v>0</v>
      </c>
      <c r="EV1060" s="375">
        <f t="shared" si="3907"/>
        <v>1</v>
      </c>
      <c r="EW1060" s="375">
        <f t="shared" si="3908"/>
        <v>0</v>
      </c>
      <c r="EX1060" s="375">
        <f t="shared" si="3909"/>
        <v>0</v>
      </c>
      <c r="EY1060" s="375">
        <f t="shared" si="3910"/>
        <v>1</v>
      </c>
      <c r="EZ1060" s="375">
        <f t="shared" si="3911"/>
        <v>0</v>
      </c>
      <c r="FA1060" s="375">
        <f t="shared" si="3912"/>
        <v>0</v>
      </c>
      <c r="FB1060" s="375">
        <f t="shared" si="3913"/>
        <v>1</v>
      </c>
      <c r="FC1060" s="375">
        <f t="shared" si="3914"/>
        <v>0</v>
      </c>
      <c r="FD1060" s="375">
        <f t="shared" si="3915"/>
        <v>0</v>
      </c>
      <c r="FE1060" s="376"/>
      <c r="FF1060" s="372"/>
      <c r="FG1060" s="372"/>
      <c r="FH1060" s="372"/>
      <c r="FI1060" s="372"/>
      <c r="FJ1060" s="372"/>
      <c r="FK1060" s="372"/>
      <c r="FL1060" s="372"/>
      <c r="FM1060" s="372"/>
      <c r="FN1060" s="372"/>
      <c r="FO1060" s="372"/>
      <c r="FP1060" s="372"/>
      <c r="FQ1060" s="372"/>
      <c r="FR1060" s="372"/>
      <c r="FS1060" s="372"/>
      <c r="FT1060" s="372"/>
      <c r="FU1060" s="372"/>
      <c r="FV1060" s="372"/>
      <c r="FW1060" s="372"/>
      <c r="FX1060" s="372"/>
      <c r="FY1060" s="372"/>
      <c r="FZ1060" s="372"/>
      <c r="GA1060" s="372"/>
      <c r="GB1060" s="372"/>
      <c r="GC1060" s="372"/>
      <c r="GD1060" s="372"/>
      <c r="GE1060" s="372"/>
      <c r="GF1060" s="372"/>
      <c r="GG1060" s="372"/>
      <c r="GH1060" s="372"/>
      <c r="GI1060" s="372"/>
      <c r="GJ1060" s="372"/>
      <c r="GK1060" s="372"/>
      <c r="GL1060" s="372"/>
      <c r="GM1060" s="372"/>
      <c r="GN1060" s="372"/>
      <c r="GO1060" s="372"/>
      <c r="GP1060" s="372"/>
      <c r="GQ1060" s="372"/>
      <c r="GR1060" s="372"/>
      <c r="GS1060" s="372"/>
      <c r="GT1060" s="372"/>
      <c r="GU1060" s="372"/>
      <c r="GV1060" s="372"/>
      <c r="GW1060" s="372"/>
      <c r="GX1060" s="372"/>
      <c r="GY1060" s="372"/>
      <c r="GZ1060" s="372"/>
      <c r="HA1060" s="372"/>
      <c r="HB1060" s="372"/>
      <c r="HC1060" s="372"/>
    </row>
    <row r="1061" spans="1:211" s="373" customFormat="1" ht="15" customHeight="1" x14ac:dyDescent="0.2">
      <c r="A1061" s="366">
        <f>SWDATA!O1046</f>
        <v>0</v>
      </c>
      <c r="B1061" s="366">
        <f>SWDATA!M1046</f>
        <v>0</v>
      </c>
      <c r="C1061" s="351">
        <f>IF(AND(SWDATA!M1046=1,SWDATA!Q1046="promotions"),SWDATA!P1046,0)</f>
        <v>0</v>
      </c>
      <c r="D1061" s="367">
        <f>ROW(SWDATA!M1046)</f>
        <v>1046</v>
      </c>
      <c r="E1061" s="368">
        <f t="shared" si="3845"/>
        <v>0</v>
      </c>
      <c r="F1061" s="369">
        <f t="shared" si="3755"/>
        <v>1</v>
      </c>
      <c r="G1061" s="366" t="str">
        <f t="shared" si="3756"/>
        <v/>
      </c>
      <c r="H1061" s="370"/>
      <c r="J1061" s="238">
        <f t="shared" si="3757"/>
        <v>0</v>
      </c>
      <c r="K1061" s="239" t="str">
        <f t="shared" si="3758"/>
        <v/>
      </c>
      <c r="L1061" s="342"/>
      <c r="M1061" s="345"/>
      <c r="N1061" s="340" t="str">
        <f>IF(LEN(SWDATA!F1046)=0,"",N1060)</f>
        <v/>
      </c>
      <c r="O1061" s="296" t="str">
        <f>IF(LEN(SWDATA!G1046)=0,"",O1060)</f>
        <v/>
      </c>
      <c r="P1061" s="297" t="str">
        <f>IF(LEN(SWDATA!C1046)=0,"",SWDATA!C1046)</f>
        <v/>
      </c>
      <c r="Q1061" s="312" t="str">
        <f t="shared" si="3759"/>
        <v/>
      </c>
      <c r="R1061" s="223" t="s">
        <v>261</v>
      </c>
      <c r="S1061" s="224"/>
      <c r="T1061" s="224"/>
      <c r="U1061" s="264" t="s">
        <v>596</v>
      </c>
      <c r="V1061" s="205" t="s">
        <v>221</v>
      </c>
      <c r="W1061" s="266">
        <f>IF(OR(Is_Loading,LEN($A1061)=0),"",SWDATA!P1046)</f>
        <v>0</v>
      </c>
      <c r="X1061" s="267">
        <f>IF(OR(Is_Loading,LEN($A1061)=0),"",SWDATA!Q1046)</f>
        <v>0</v>
      </c>
      <c r="Y1061" s="267">
        <f>IF(OR(Is_Loading,LEN($A1061)=0),"",SWDATA!R1046)</f>
        <v>0</v>
      </c>
      <c r="Z1061" s="266" t="str">
        <f t="shared" si="3916"/>
        <v/>
      </c>
      <c r="AA1061" s="266">
        <f>IF(OR(Is_Loading,LEN($A1061)=0),"",SWDATA!T1046)</f>
        <v>0</v>
      </c>
      <c r="AB1061" s="267">
        <f>IF(OR(Is_Loading,LEN($A1061)=0),"",SWDATA!U1046)</f>
        <v>0</v>
      </c>
      <c r="AC1061" s="267">
        <f>IF(OR(Is_Loading,LEN($A1061)=0),"",SWDATA!V1046)</f>
        <v>0</v>
      </c>
      <c r="AD1061" s="266" t="str">
        <f t="shared" si="3760"/>
        <v/>
      </c>
      <c r="AE1061" s="266">
        <f>IF(OR(Is_Loading,LEN($A1061)=0),"",SWDATA!X1046)</f>
        <v>0</v>
      </c>
      <c r="AF1061" s="267">
        <f>IF(OR(Is_Loading,LEN($A1061)=0),"",SWDATA!Y1046)</f>
        <v>0</v>
      </c>
      <c r="AG1061" s="267">
        <f>IF(OR(Is_Loading,LEN($A1061)=0),"",SWDATA!Z1046)</f>
        <v>0</v>
      </c>
      <c r="AH1061" s="266" t="str">
        <f t="shared" si="3761"/>
        <v/>
      </c>
      <c r="AI1061" s="266">
        <f>IF(OR(Is_Loading,LEN($A1061)=0),"",SWDATA!AB1046)</f>
        <v>0</v>
      </c>
      <c r="AJ1061" s="267">
        <f>IF(OR(Is_Loading,LEN($A1061)=0),"",SWDATA!AC1046)</f>
        <v>0</v>
      </c>
      <c r="AK1061" s="267">
        <f>IF(OR(Is_Loading,LEN($A1061)=0),"",SWDATA!AD1046)</f>
        <v>0</v>
      </c>
      <c r="AL1061" s="266" t="str">
        <f t="shared" si="3762"/>
        <v/>
      </c>
      <c r="AM1061" s="266">
        <f>IF(OR(Is_Loading,LEN($A1061)=0),"",SWDATA!AF1046)</f>
        <v>0</v>
      </c>
      <c r="AN1061" s="267">
        <f>IF(OR(Is_Loading,LEN($A1061)=0),"",SWDATA!AG1046)</f>
        <v>0</v>
      </c>
      <c r="AO1061" s="323">
        <f>IF(OR(Is_Loading,LEN($A1061)=0),"",SWDATA!AH1046)</f>
        <v>0</v>
      </c>
      <c r="AP1061" s="320" t="str">
        <f t="shared" si="3763"/>
        <v/>
      </c>
      <c r="AQ1061" s="266">
        <f>IF(OR(Is_Loading,LEN($A1061)=0),"",SWDATA!AJ1046)</f>
        <v>0</v>
      </c>
      <c r="AR1061" s="267">
        <f>IF(OR(Is_Loading,LEN($A1061)=0),"",SWDATA!AK1046)</f>
        <v>0</v>
      </c>
      <c r="AS1061" s="267">
        <f>IF(OR(Is_Loading,LEN($A1061)=0),"",SWDATA!AL1046)</f>
        <v>0</v>
      </c>
      <c r="AT1061" s="266" t="str">
        <f t="shared" si="3764"/>
        <v/>
      </c>
      <c r="AU1061" s="266">
        <f>IF(OR(Is_Loading,LEN($A1061)=0),"",SWDATA!AN1046)</f>
        <v>0</v>
      </c>
      <c r="AV1061" s="267">
        <f>IF(OR(Is_Loading,LEN($A1061)=0),"",SWDATA!AO1046)</f>
        <v>0</v>
      </c>
      <c r="AW1061" s="267">
        <f>IF(OR(Is_Loading,LEN($A1061)=0),"",SWDATA!AP1046)</f>
        <v>0</v>
      </c>
      <c r="AX1061" s="266" t="str">
        <f t="shared" si="3765"/>
        <v/>
      </c>
      <c r="AY1061" s="266">
        <f>IF(OR(Is_Loading,LEN($A1061)=0),"",SWDATA!AR1046)</f>
        <v>0</v>
      </c>
      <c r="AZ1061" s="267">
        <f>IF(OR(Is_Loading,LEN($A1061)=0),"",SWDATA!AS1046)</f>
        <v>0</v>
      </c>
      <c r="BA1061" s="267">
        <f>IF(OR(Is_Loading,LEN($A1061)=0),"",SWDATA!AT1046)</f>
        <v>0</v>
      </c>
      <c r="BB1061" s="266" t="str">
        <f t="shared" si="3766"/>
        <v/>
      </c>
      <c r="BC1061" s="266">
        <f>IF(OR(Is_Loading,LEN($A1061)=0),"",SWDATA!AV1046)</f>
        <v>0</v>
      </c>
      <c r="BD1061" s="267">
        <f>IF(OR(Is_Loading,LEN($A1061)=0),"",SWDATA!AW1046)</f>
        <v>0</v>
      </c>
      <c r="BE1061" s="323">
        <f>IF(OR(Is_Loading,LEN($A1061)=0),"",SWDATA!AX1046)</f>
        <v>0</v>
      </c>
      <c r="BF1061" s="320" t="str">
        <f t="shared" si="3767"/>
        <v/>
      </c>
      <c r="BG1061" s="11"/>
      <c r="BH1061" s="11"/>
      <c r="BI1061" s="11"/>
      <c r="BJ1061" s="11"/>
      <c r="BK1061" s="11"/>
      <c r="BL1061" s="11"/>
      <c r="BM1061" s="11"/>
      <c r="BN1061" s="11"/>
      <c r="BO1061" s="11"/>
      <c r="BP1061" s="11"/>
      <c r="BQ1061" s="11"/>
      <c r="BR1061" s="11"/>
      <c r="BS1061" s="11"/>
      <c r="BT1061" s="11"/>
      <c r="BU1061" s="11"/>
      <c r="BV1061" s="11"/>
      <c r="BW1061" s="11"/>
      <c r="BX1061" s="11"/>
      <c r="BY1061" s="11"/>
      <c r="BZ1061" s="11"/>
      <c r="CA1061" s="11"/>
      <c r="CB1061" s="11"/>
      <c r="CC1061" s="11"/>
      <c r="CD1061" s="11"/>
      <c r="CE1061" s="11"/>
      <c r="CF1061" s="11"/>
      <c r="CG1061" s="11"/>
      <c r="CH1061" s="11"/>
      <c r="CI1061" s="11"/>
      <c r="CJ1061" s="11"/>
      <c r="CK1061" s="11"/>
      <c r="CL1061" s="11"/>
      <c r="CM1061" s="11"/>
      <c r="CN1061" s="351"/>
      <c r="CO1061" s="351"/>
      <c r="CP1061" s="351"/>
      <c r="CQ1061" s="351"/>
      <c r="CR1061" s="351"/>
      <c r="CS1061" s="351"/>
      <c r="CT1061" s="351"/>
      <c r="CU1061" s="351"/>
      <c r="CV1061" s="351"/>
      <c r="CW1061" s="351"/>
      <c r="CX1061" s="351"/>
      <c r="CY1061" s="351"/>
      <c r="CZ1061" s="351"/>
      <c r="DA1061" s="351"/>
      <c r="DB1061" s="351"/>
      <c r="DC1061" s="351"/>
      <c r="DD1061" s="351"/>
      <c r="DE1061" s="351"/>
      <c r="DF1061" s="351"/>
      <c r="DG1061" s="351"/>
      <c r="DH1061" s="351"/>
      <c r="DI1061" s="351"/>
      <c r="DJ1061" s="351"/>
      <c r="DK1061" s="351"/>
      <c r="DL1061" s="351"/>
      <c r="DM1061" s="351"/>
      <c r="DN1061" s="351"/>
      <c r="DS1061" s="372"/>
      <c r="DT1061" s="374"/>
      <c r="DU1061" s="375"/>
      <c r="DV1061" s="375"/>
      <c r="DW1061" s="375"/>
      <c r="DX1061" s="375">
        <v>1</v>
      </c>
      <c r="DY1061" s="375">
        <f t="shared" si="3884"/>
        <v>0</v>
      </c>
      <c r="DZ1061" s="375">
        <f t="shared" si="3885"/>
        <v>0</v>
      </c>
      <c r="EA1061" s="375">
        <f t="shared" si="3886"/>
        <v>1</v>
      </c>
      <c r="EB1061" s="375">
        <f t="shared" si="3887"/>
        <v>0</v>
      </c>
      <c r="EC1061" s="375">
        <f t="shared" si="3888"/>
        <v>0</v>
      </c>
      <c r="ED1061" s="375">
        <f t="shared" si="3889"/>
        <v>1</v>
      </c>
      <c r="EE1061" s="375">
        <f t="shared" si="3890"/>
        <v>0</v>
      </c>
      <c r="EF1061" s="375">
        <f t="shared" si="3891"/>
        <v>0</v>
      </c>
      <c r="EG1061" s="375">
        <f t="shared" si="3892"/>
        <v>1</v>
      </c>
      <c r="EH1061" s="375">
        <f t="shared" si="3893"/>
        <v>0</v>
      </c>
      <c r="EI1061" s="375">
        <f t="shared" si="3894"/>
        <v>0</v>
      </c>
      <c r="EJ1061" s="375">
        <f t="shared" si="3895"/>
        <v>1</v>
      </c>
      <c r="EK1061" s="375">
        <f t="shared" si="3896"/>
        <v>0</v>
      </c>
      <c r="EL1061" s="375">
        <f t="shared" si="3897"/>
        <v>0</v>
      </c>
      <c r="EM1061" s="375">
        <f t="shared" si="3898"/>
        <v>1</v>
      </c>
      <c r="EN1061" s="375">
        <f t="shared" si="3899"/>
        <v>0</v>
      </c>
      <c r="EO1061" s="375">
        <f t="shared" si="3900"/>
        <v>0</v>
      </c>
      <c r="EP1061" s="375">
        <f t="shared" si="3901"/>
        <v>1</v>
      </c>
      <c r="EQ1061" s="375">
        <f t="shared" si="3902"/>
        <v>0</v>
      </c>
      <c r="ER1061" s="375">
        <f t="shared" si="3903"/>
        <v>0</v>
      </c>
      <c r="ES1061" s="375">
        <f t="shared" si="3904"/>
        <v>1</v>
      </c>
      <c r="ET1061" s="375">
        <f t="shared" si="3905"/>
        <v>0</v>
      </c>
      <c r="EU1061" s="375">
        <f t="shared" si="3906"/>
        <v>0</v>
      </c>
      <c r="EV1061" s="375">
        <f t="shared" si="3907"/>
        <v>1</v>
      </c>
      <c r="EW1061" s="375">
        <f t="shared" si="3908"/>
        <v>0</v>
      </c>
      <c r="EX1061" s="375">
        <f t="shared" si="3909"/>
        <v>0</v>
      </c>
      <c r="EY1061" s="375">
        <f t="shared" si="3910"/>
        <v>1</v>
      </c>
      <c r="EZ1061" s="375">
        <f t="shared" si="3911"/>
        <v>0</v>
      </c>
      <c r="FA1061" s="375">
        <f t="shared" si="3912"/>
        <v>0</v>
      </c>
      <c r="FB1061" s="375">
        <f t="shared" si="3913"/>
        <v>1</v>
      </c>
      <c r="FC1061" s="375">
        <f t="shared" si="3914"/>
        <v>0</v>
      </c>
      <c r="FD1061" s="375">
        <f t="shared" si="3915"/>
        <v>0</v>
      </c>
      <c r="FE1061" s="376"/>
      <c r="FF1061" s="372"/>
      <c r="FG1061" s="372"/>
      <c r="FH1061" s="372"/>
      <c r="FI1061" s="372"/>
      <c r="FJ1061" s="372"/>
      <c r="FK1061" s="372"/>
      <c r="FL1061" s="372"/>
      <c r="FM1061" s="372"/>
      <c r="FN1061" s="372"/>
      <c r="FO1061" s="372"/>
      <c r="FP1061" s="372"/>
      <c r="FQ1061" s="372"/>
      <c r="FR1061" s="372"/>
      <c r="FS1061" s="372"/>
      <c r="FT1061" s="372"/>
      <c r="FU1061" s="372"/>
      <c r="FV1061" s="372"/>
      <c r="FW1061" s="372"/>
      <c r="FX1061" s="372"/>
      <c r="FY1061" s="372"/>
      <c r="FZ1061" s="372"/>
      <c r="GA1061" s="372"/>
      <c r="GB1061" s="372"/>
      <c r="GC1061" s="372"/>
      <c r="GD1061" s="372"/>
      <c r="GE1061" s="372"/>
      <c r="GF1061" s="372"/>
      <c r="GG1061" s="372"/>
      <c r="GH1061" s="372"/>
      <c r="GI1061" s="372"/>
      <c r="GJ1061" s="372"/>
      <c r="GK1061" s="372"/>
      <c r="GL1061" s="372"/>
      <c r="GM1061" s="372"/>
      <c r="GN1061" s="372"/>
      <c r="GO1061" s="372"/>
      <c r="GP1061" s="372"/>
      <c r="GQ1061" s="372"/>
      <c r="GR1061" s="372"/>
      <c r="GS1061" s="372"/>
      <c r="GT1061" s="372"/>
      <c r="GU1061" s="372"/>
      <c r="GV1061" s="372"/>
      <c r="GW1061" s="372"/>
      <c r="GX1061" s="372"/>
      <c r="GY1061" s="372"/>
      <c r="GZ1061" s="372"/>
      <c r="HA1061" s="372"/>
      <c r="HB1061" s="372"/>
      <c r="HC1061" s="372"/>
    </row>
    <row r="1062" spans="1:211" s="373" customFormat="1" ht="15" customHeight="1" x14ac:dyDescent="0.2">
      <c r="A1062" s="366">
        <f>SWDATA!O1047</f>
        <v>0</v>
      </c>
      <c r="B1062" s="366">
        <f>SWDATA!M1047</f>
        <v>0</v>
      </c>
      <c r="C1062" s="351">
        <f>IF(AND(SWDATA!M1047=1,SWDATA!Q1047="promotions"),SWDATA!P1047,0)</f>
        <v>0</v>
      </c>
      <c r="D1062" s="367">
        <f>ROW(SWDATA!M1047)</f>
        <v>1047</v>
      </c>
      <c r="E1062" s="368">
        <f ca="1">IF(AND(B1062=1,UPPER(HLOOKUP(D1062+14,'Metrics &amp; Attributes View'!$13:$31,19,0))&lt;&gt;"SBOM"),1,0)</f>
        <v>0</v>
      </c>
      <c r="F1062" s="369">
        <f t="shared" si="3755"/>
        <v>1</v>
      </c>
      <c r="G1062" s="366" t="str">
        <f t="shared" si="3756"/>
        <v/>
      </c>
      <c r="H1062" s="370"/>
      <c r="J1062" s="238">
        <f t="shared" si="3757"/>
        <v>0</v>
      </c>
      <c r="K1062" s="239" t="str">
        <f t="shared" si="3758"/>
        <v/>
      </c>
      <c r="L1062" s="342"/>
      <c r="M1062" s="345"/>
      <c r="N1062" s="340" t="str">
        <f>IF(LEN(SWDATA!F1047)=0,"",N1061)</f>
        <v/>
      </c>
      <c r="O1062" s="296" t="str">
        <f>IF(LEN(SWDATA!G1047)=0,"",O1061)</f>
        <v/>
      </c>
      <c r="P1062" s="297" t="str">
        <f>IF(LEN(SWDATA!C1047)=0,"",SWDATA!C1047)</f>
        <v/>
      </c>
      <c r="Q1062" s="312" t="str">
        <f t="shared" si="3759"/>
        <v/>
      </c>
      <c r="R1062" s="223" t="s">
        <v>262</v>
      </c>
      <c r="S1062" s="224"/>
      <c r="T1062" s="224"/>
      <c r="U1062" s="264" t="s">
        <v>623</v>
      </c>
      <c r="V1062" s="205" t="s">
        <v>221</v>
      </c>
      <c r="W1062" s="266">
        <f>IF(OR(Is_Loading,LEN($A1062)=0),"",SWDATA!P1047)</f>
        <v>0</v>
      </c>
      <c r="X1062" s="267">
        <f>IF(OR(Is_Loading,LEN($A1062)=0),"",SWDATA!Q1047)</f>
        <v>0</v>
      </c>
      <c r="Y1062" s="267">
        <f>IF(OR(Is_Loading,LEN($A1062)=0),"",SWDATA!R1047)</f>
        <v>0</v>
      </c>
      <c r="Z1062" s="266" t="str">
        <f t="shared" si="3916"/>
        <v/>
      </c>
      <c r="AA1062" s="266">
        <f>IF(OR(Is_Loading,LEN($A1062)=0),"",SWDATA!T1047)</f>
        <v>0</v>
      </c>
      <c r="AB1062" s="267">
        <f>IF(OR(Is_Loading,LEN($A1062)=0),"",SWDATA!U1047)</f>
        <v>0</v>
      </c>
      <c r="AC1062" s="267">
        <f>IF(OR(Is_Loading,LEN($A1062)=0),"",SWDATA!V1047)</f>
        <v>0</v>
      </c>
      <c r="AD1062" s="266" t="str">
        <f t="shared" si="3760"/>
        <v/>
      </c>
      <c r="AE1062" s="266">
        <f>IF(OR(Is_Loading,LEN($A1062)=0),"",SWDATA!X1047)</f>
        <v>0</v>
      </c>
      <c r="AF1062" s="267">
        <f>IF(OR(Is_Loading,LEN($A1062)=0),"",SWDATA!Y1047)</f>
        <v>0</v>
      </c>
      <c r="AG1062" s="267">
        <f>IF(OR(Is_Loading,LEN($A1062)=0),"",SWDATA!Z1047)</f>
        <v>0</v>
      </c>
      <c r="AH1062" s="266" t="str">
        <f t="shared" si="3761"/>
        <v/>
      </c>
      <c r="AI1062" s="266">
        <f>IF(OR(Is_Loading,LEN($A1062)=0),"",SWDATA!AB1047)</f>
        <v>0</v>
      </c>
      <c r="AJ1062" s="267">
        <f>IF(OR(Is_Loading,LEN($A1062)=0),"",SWDATA!AC1047)</f>
        <v>0</v>
      </c>
      <c r="AK1062" s="267">
        <f>IF(OR(Is_Loading,LEN($A1062)=0),"",SWDATA!AD1047)</f>
        <v>0</v>
      </c>
      <c r="AL1062" s="266" t="str">
        <f t="shared" si="3762"/>
        <v/>
      </c>
      <c r="AM1062" s="266">
        <f>IF(OR(Is_Loading,LEN($A1062)=0),"",SWDATA!AF1047)</f>
        <v>0</v>
      </c>
      <c r="AN1062" s="267">
        <f>IF(OR(Is_Loading,LEN($A1062)=0),"",SWDATA!AG1047)</f>
        <v>0</v>
      </c>
      <c r="AO1062" s="323">
        <f>IF(OR(Is_Loading,LEN($A1062)=0),"",SWDATA!AH1047)</f>
        <v>0</v>
      </c>
      <c r="AP1062" s="320" t="str">
        <f t="shared" si="3763"/>
        <v/>
      </c>
      <c r="AQ1062" s="266">
        <f>IF(OR(Is_Loading,LEN($A1062)=0),"",SWDATA!AJ1047)</f>
        <v>0</v>
      </c>
      <c r="AR1062" s="267">
        <f>IF(OR(Is_Loading,LEN($A1062)=0),"",SWDATA!AK1047)</f>
        <v>0</v>
      </c>
      <c r="AS1062" s="267">
        <f>IF(OR(Is_Loading,LEN($A1062)=0),"",SWDATA!AL1047)</f>
        <v>0</v>
      </c>
      <c r="AT1062" s="266" t="str">
        <f t="shared" si="3764"/>
        <v/>
      </c>
      <c r="AU1062" s="266">
        <f>IF(OR(Is_Loading,LEN($A1062)=0),"",SWDATA!AN1047)</f>
        <v>0</v>
      </c>
      <c r="AV1062" s="267">
        <f>IF(OR(Is_Loading,LEN($A1062)=0),"",SWDATA!AO1047)</f>
        <v>0</v>
      </c>
      <c r="AW1062" s="267">
        <f>IF(OR(Is_Loading,LEN($A1062)=0),"",SWDATA!AP1047)</f>
        <v>0</v>
      </c>
      <c r="AX1062" s="266" t="str">
        <f t="shared" si="3765"/>
        <v/>
      </c>
      <c r="AY1062" s="266">
        <f>IF(OR(Is_Loading,LEN($A1062)=0),"",SWDATA!AR1047)</f>
        <v>0</v>
      </c>
      <c r="AZ1062" s="267">
        <f>IF(OR(Is_Loading,LEN($A1062)=0),"",SWDATA!AS1047)</f>
        <v>0</v>
      </c>
      <c r="BA1062" s="267">
        <f>IF(OR(Is_Loading,LEN($A1062)=0),"",SWDATA!AT1047)</f>
        <v>0</v>
      </c>
      <c r="BB1062" s="266" t="str">
        <f t="shared" si="3766"/>
        <v/>
      </c>
      <c r="BC1062" s="266">
        <f>IF(OR(Is_Loading,LEN($A1062)=0),"",SWDATA!AV1047)</f>
        <v>0</v>
      </c>
      <c r="BD1062" s="267">
        <f>IF(OR(Is_Loading,LEN($A1062)=0),"",SWDATA!AW1047)</f>
        <v>0</v>
      </c>
      <c r="BE1062" s="323">
        <f>IF(OR(Is_Loading,LEN($A1062)=0),"",SWDATA!AX1047)</f>
        <v>0</v>
      </c>
      <c r="BF1062" s="320" t="str">
        <f t="shared" si="3767"/>
        <v/>
      </c>
      <c r="BG1062" s="11"/>
      <c r="BH1062" s="11"/>
      <c r="BI1062" s="11"/>
      <c r="BJ1062" s="11"/>
      <c r="BK1062" s="11"/>
      <c r="BL1062" s="11"/>
      <c r="BM1062" s="11"/>
      <c r="BN1062" s="11"/>
      <c r="BO1062" s="11"/>
      <c r="BP1062" s="11"/>
      <c r="BQ1062" s="11"/>
      <c r="BR1062" s="11"/>
      <c r="BS1062" s="11"/>
      <c r="BT1062" s="11"/>
      <c r="BU1062" s="11"/>
      <c r="BV1062" s="11"/>
      <c r="BW1062" s="11"/>
      <c r="BX1062" s="11"/>
      <c r="BY1062" s="11"/>
      <c r="BZ1062" s="11"/>
      <c r="CA1062" s="11"/>
      <c r="CB1062" s="11"/>
      <c r="CC1062" s="11"/>
      <c r="CD1062" s="11"/>
      <c r="CE1062" s="11"/>
      <c r="CF1062" s="11"/>
      <c r="CG1062" s="11"/>
      <c r="CH1062" s="11"/>
      <c r="CI1062" s="11"/>
      <c r="CJ1062" s="11"/>
      <c r="CK1062" s="11"/>
      <c r="CL1062" s="11"/>
      <c r="CM1062" s="11"/>
      <c r="CN1062" s="351"/>
      <c r="CO1062" s="351"/>
      <c r="CP1062" s="351"/>
      <c r="CQ1062" s="351"/>
      <c r="CR1062" s="351"/>
      <c r="CS1062" s="351"/>
      <c r="CT1062" s="351"/>
      <c r="CU1062" s="351"/>
      <c r="CV1062" s="351"/>
      <c r="CW1062" s="351"/>
      <c r="CX1062" s="351"/>
      <c r="CY1062" s="351"/>
      <c r="CZ1062" s="351"/>
      <c r="DA1062" s="351"/>
      <c r="DB1062" s="351"/>
      <c r="DC1062" s="351"/>
      <c r="DD1062" s="351"/>
      <c r="DE1062" s="351"/>
      <c r="DF1062" s="351"/>
      <c r="DG1062" s="351"/>
      <c r="DH1062" s="351"/>
      <c r="DI1062" s="351"/>
      <c r="DJ1062" s="351"/>
      <c r="DK1062" s="351"/>
      <c r="DL1062" s="351"/>
      <c r="DM1062" s="351"/>
      <c r="DN1062" s="351"/>
      <c r="DS1062" s="372"/>
      <c r="DT1062" s="374"/>
      <c r="DU1062" s="375"/>
      <c r="DV1062" s="375"/>
      <c r="DW1062" s="375"/>
      <c r="DX1062" s="375">
        <v>1</v>
      </c>
      <c r="DY1062" s="375">
        <f t="shared" si="3884"/>
        <v>0</v>
      </c>
      <c r="DZ1062" s="375">
        <f t="shared" si="3885"/>
        <v>0</v>
      </c>
      <c r="EA1062" s="375">
        <f t="shared" si="3886"/>
        <v>1</v>
      </c>
      <c r="EB1062" s="375">
        <f t="shared" si="3887"/>
        <v>0</v>
      </c>
      <c r="EC1062" s="375">
        <f t="shared" si="3888"/>
        <v>0</v>
      </c>
      <c r="ED1062" s="375">
        <f t="shared" si="3889"/>
        <v>1</v>
      </c>
      <c r="EE1062" s="375">
        <f t="shared" si="3890"/>
        <v>0</v>
      </c>
      <c r="EF1062" s="375">
        <f t="shared" si="3891"/>
        <v>0</v>
      </c>
      <c r="EG1062" s="375">
        <f t="shared" si="3892"/>
        <v>1</v>
      </c>
      <c r="EH1062" s="375">
        <f t="shared" si="3893"/>
        <v>0</v>
      </c>
      <c r="EI1062" s="375">
        <f t="shared" si="3894"/>
        <v>0</v>
      </c>
      <c r="EJ1062" s="375">
        <f t="shared" si="3895"/>
        <v>1</v>
      </c>
      <c r="EK1062" s="375">
        <f t="shared" si="3896"/>
        <v>0</v>
      </c>
      <c r="EL1062" s="375">
        <f t="shared" si="3897"/>
        <v>0</v>
      </c>
      <c r="EM1062" s="375">
        <f t="shared" si="3898"/>
        <v>1</v>
      </c>
      <c r="EN1062" s="375">
        <f t="shared" si="3899"/>
        <v>0</v>
      </c>
      <c r="EO1062" s="375">
        <f t="shared" si="3900"/>
        <v>0</v>
      </c>
      <c r="EP1062" s="375">
        <f t="shared" si="3901"/>
        <v>1</v>
      </c>
      <c r="EQ1062" s="375">
        <f t="shared" si="3902"/>
        <v>0</v>
      </c>
      <c r="ER1062" s="375">
        <f t="shared" si="3903"/>
        <v>0</v>
      </c>
      <c r="ES1062" s="375">
        <f t="shared" si="3904"/>
        <v>1</v>
      </c>
      <c r="ET1062" s="375">
        <f t="shared" si="3905"/>
        <v>0</v>
      </c>
      <c r="EU1062" s="375">
        <f t="shared" si="3906"/>
        <v>0</v>
      </c>
      <c r="EV1062" s="375">
        <f t="shared" si="3907"/>
        <v>1</v>
      </c>
      <c r="EW1062" s="375">
        <f t="shared" si="3908"/>
        <v>0</v>
      </c>
      <c r="EX1062" s="375">
        <f t="shared" si="3909"/>
        <v>0</v>
      </c>
      <c r="EY1062" s="375">
        <f t="shared" si="3910"/>
        <v>1</v>
      </c>
      <c r="EZ1062" s="375">
        <f t="shared" si="3911"/>
        <v>0</v>
      </c>
      <c r="FA1062" s="375">
        <f t="shared" si="3912"/>
        <v>0</v>
      </c>
      <c r="FB1062" s="375">
        <f t="shared" si="3913"/>
        <v>1</v>
      </c>
      <c r="FC1062" s="375">
        <f t="shared" si="3914"/>
        <v>0</v>
      </c>
      <c r="FD1062" s="375">
        <f t="shared" si="3915"/>
        <v>0</v>
      </c>
      <c r="FE1062" s="376"/>
      <c r="FF1062" s="372"/>
      <c r="FG1062" s="372"/>
      <c r="FH1062" s="372"/>
      <c r="FI1062" s="372"/>
      <c r="FJ1062" s="372"/>
      <c r="FK1062" s="372"/>
      <c r="FL1062" s="372"/>
      <c r="FM1062" s="372"/>
      <c r="FN1062" s="372"/>
      <c r="FO1062" s="372"/>
      <c r="FP1062" s="372"/>
      <c r="FQ1062" s="372"/>
      <c r="FR1062" s="372"/>
      <c r="FS1062" s="372"/>
      <c r="FT1062" s="372"/>
      <c r="FU1062" s="372"/>
      <c r="FV1062" s="372"/>
      <c r="FW1062" s="372"/>
      <c r="FX1062" s="372"/>
      <c r="FY1062" s="372"/>
      <c r="FZ1062" s="372"/>
      <c r="GA1062" s="372"/>
      <c r="GB1062" s="372"/>
      <c r="GC1062" s="372"/>
      <c r="GD1062" s="372"/>
      <c r="GE1062" s="372"/>
      <c r="GF1062" s="372"/>
      <c r="GG1062" s="372"/>
      <c r="GH1062" s="372"/>
      <c r="GI1062" s="372"/>
      <c r="GJ1062" s="372"/>
      <c r="GK1062" s="372"/>
      <c r="GL1062" s="372"/>
      <c r="GM1062" s="372"/>
      <c r="GN1062" s="372"/>
      <c r="GO1062" s="372"/>
      <c r="GP1062" s="372"/>
      <c r="GQ1062" s="372"/>
      <c r="GR1062" s="372"/>
      <c r="GS1062" s="372"/>
      <c r="GT1062" s="372"/>
      <c r="GU1062" s="372"/>
      <c r="GV1062" s="372"/>
      <c r="GW1062" s="372"/>
      <c r="GX1062" s="372"/>
      <c r="GY1062" s="372"/>
      <c r="GZ1062" s="372"/>
      <c r="HA1062" s="372"/>
      <c r="HB1062" s="372"/>
      <c r="HC1062" s="372"/>
    </row>
    <row r="1063" spans="1:211" s="373" customFormat="1" ht="15" customHeight="1" x14ac:dyDescent="0.2">
      <c r="A1063" s="366">
        <f>SWDATA!O1048</f>
        <v>0</v>
      </c>
      <c r="B1063" s="366">
        <f>SWDATA!M1048</f>
        <v>0</v>
      </c>
      <c r="C1063" s="351">
        <f>IF(AND(SWDATA!M1048=1,SWDATA!Q1048="promotions"),SWDATA!P1048,0)</f>
        <v>0</v>
      </c>
      <c r="D1063" s="367">
        <f>ROW(SWDATA!M1048)</f>
        <v>1048</v>
      </c>
      <c r="E1063" s="368">
        <f t="shared" ref="E1063" si="3918">B1063</f>
        <v>0</v>
      </c>
      <c r="F1063" s="369">
        <f t="shared" si="3755"/>
        <v>1</v>
      </c>
      <c r="G1063" s="366" t="str">
        <f t="shared" si="3756"/>
        <v/>
      </c>
      <c r="H1063" s="370"/>
      <c r="J1063" s="238">
        <f t="shared" si="3757"/>
        <v>0</v>
      </c>
      <c r="K1063" s="239" t="str">
        <f t="shared" si="3758"/>
        <v/>
      </c>
      <c r="L1063" s="342"/>
      <c r="M1063" s="345"/>
      <c r="N1063" s="340" t="str">
        <f>IF(LEN(SWDATA!F1048)=0,"",N1062)</f>
        <v/>
      </c>
      <c r="O1063" s="296" t="str">
        <f>IF(LEN(SWDATA!G1048)=0,"",O1062)</f>
        <v/>
      </c>
      <c r="P1063" s="297" t="str">
        <f>IF(LEN(SWDATA!C1048)=0,"",SWDATA!C1048)</f>
        <v/>
      </c>
      <c r="Q1063" s="312" t="str">
        <f t="shared" si="3759"/>
        <v/>
      </c>
      <c r="R1063" s="223" t="s">
        <v>261</v>
      </c>
      <c r="S1063" s="224"/>
      <c r="T1063" s="224"/>
      <c r="U1063" s="264" t="s">
        <v>624</v>
      </c>
      <c r="V1063" s="205" t="s">
        <v>221</v>
      </c>
      <c r="W1063" s="266">
        <f>IF(OR(Is_Loading,LEN($A1063)=0),"",SWDATA!P1048)</f>
        <v>0</v>
      </c>
      <c r="X1063" s="267">
        <f>IF(OR(Is_Loading,LEN($A1063)=0),"",SWDATA!Q1048)</f>
        <v>0</v>
      </c>
      <c r="Y1063" s="267">
        <f>IF(OR(Is_Loading,LEN($A1063)=0),"",SWDATA!R1048)</f>
        <v>0</v>
      </c>
      <c r="Z1063" s="266" t="str">
        <f t="shared" si="3916"/>
        <v/>
      </c>
      <c r="AA1063" s="266">
        <f>IF(OR(Is_Loading,LEN($A1063)=0),"",SWDATA!T1048)</f>
        <v>0</v>
      </c>
      <c r="AB1063" s="267">
        <f>IF(OR(Is_Loading,LEN($A1063)=0),"",SWDATA!U1048)</f>
        <v>0</v>
      </c>
      <c r="AC1063" s="267">
        <f>IF(OR(Is_Loading,LEN($A1063)=0),"",SWDATA!V1048)</f>
        <v>0</v>
      </c>
      <c r="AD1063" s="266" t="str">
        <f t="shared" si="3760"/>
        <v/>
      </c>
      <c r="AE1063" s="266">
        <f>IF(OR(Is_Loading,LEN($A1063)=0),"",SWDATA!X1048)</f>
        <v>0</v>
      </c>
      <c r="AF1063" s="267">
        <f>IF(OR(Is_Loading,LEN($A1063)=0),"",SWDATA!Y1048)</f>
        <v>0</v>
      </c>
      <c r="AG1063" s="267">
        <f>IF(OR(Is_Loading,LEN($A1063)=0),"",SWDATA!Z1048)</f>
        <v>0</v>
      </c>
      <c r="AH1063" s="266" t="str">
        <f t="shared" si="3761"/>
        <v/>
      </c>
      <c r="AI1063" s="266">
        <f>IF(OR(Is_Loading,LEN($A1063)=0),"",SWDATA!AB1048)</f>
        <v>0</v>
      </c>
      <c r="AJ1063" s="267">
        <f>IF(OR(Is_Loading,LEN($A1063)=0),"",SWDATA!AC1048)</f>
        <v>0</v>
      </c>
      <c r="AK1063" s="267">
        <f>IF(OR(Is_Loading,LEN($A1063)=0),"",SWDATA!AD1048)</f>
        <v>0</v>
      </c>
      <c r="AL1063" s="266" t="str">
        <f t="shared" si="3762"/>
        <v/>
      </c>
      <c r="AM1063" s="266">
        <f>IF(OR(Is_Loading,LEN($A1063)=0),"",SWDATA!AF1048)</f>
        <v>0</v>
      </c>
      <c r="AN1063" s="267">
        <f>IF(OR(Is_Loading,LEN($A1063)=0),"",SWDATA!AG1048)</f>
        <v>0</v>
      </c>
      <c r="AO1063" s="323">
        <f>IF(OR(Is_Loading,LEN($A1063)=0),"",SWDATA!AH1048)</f>
        <v>0</v>
      </c>
      <c r="AP1063" s="320" t="str">
        <f t="shared" si="3763"/>
        <v/>
      </c>
      <c r="AQ1063" s="266">
        <f>IF(OR(Is_Loading,LEN($A1063)=0),"",SWDATA!AJ1048)</f>
        <v>0</v>
      </c>
      <c r="AR1063" s="267">
        <f>IF(OR(Is_Loading,LEN($A1063)=0),"",SWDATA!AK1048)</f>
        <v>0</v>
      </c>
      <c r="AS1063" s="267">
        <f>IF(OR(Is_Loading,LEN($A1063)=0),"",SWDATA!AL1048)</f>
        <v>0</v>
      </c>
      <c r="AT1063" s="266" t="str">
        <f t="shared" si="3764"/>
        <v/>
      </c>
      <c r="AU1063" s="266">
        <f>IF(OR(Is_Loading,LEN($A1063)=0),"",SWDATA!AN1048)</f>
        <v>0</v>
      </c>
      <c r="AV1063" s="267">
        <f>IF(OR(Is_Loading,LEN($A1063)=0),"",SWDATA!AO1048)</f>
        <v>0</v>
      </c>
      <c r="AW1063" s="267">
        <f>IF(OR(Is_Loading,LEN($A1063)=0),"",SWDATA!AP1048)</f>
        <v>0</v>
      </c>
      <c r="AX1063" s="266" t="str">
        <f t="shared" si="3765"/>
        <v/>
      </c>
      <c r="AY1063" s="266">
        <f>IF(OR(Is_Loading,LEN($A1063)=0),"",SWDATA!AR1048)</f>
        <v>0</v>
      </c>
      <c r="AZ1063" s="267">
        <f>IF(OR(Is_Loading,LEN($A1063)=0),"",SWDATA!AS1048)</f>
        <v>0</v>
      </c>
      <c r="BA1063" s="267">
        <f>IF(OR(Is_Loading,LEN($A1063)=0),"",SWDATA!AT1048)</f>
        <v>0</v>
      </c>
      <c r="BB1063" s="266" t="str">
        <f t="shared" si="3766"/>
        <v/>
      </c>
      <c r="BC1063" s="266">
        <f>IF(OR(Is_Loading,LEN($A1063)=0),"",SWDATA!AV1048)</f>
        <v>0</v>
      </c>
      <c r="BD1063" s="267">
        <f>IF(OR(Is_Loading,LEN($A1063)=0),"",SWDATA!AW1048)</f>
        <v>0</v>
      </c>
      <c r="BE1063" s="323">
        <f>IF(OR(Is_Loading,LEN($A1063)=0),"",SWDATA!AX1048)</f>
        <v>0</v>
      </c>
      <c r="BF1063" s="320" t="str">
        <f t="shared" si="3767"/>
        <v/>
      </c>
      <c r="BG1063" s="11"/>
      <c r="BH1063" s="11"/>
      <c r="BI1063" s="11"/>
      <c r="BJ1063" s="11"/>
      <c r="BK1063" s="11"/>
      <c r="BL1063" s="11"/>
      <c r="BM1063" s="11"/>
      <c r="BN1063" s="11"/>
      <c r="BO1063" s="11"/>
      <c r="BP1063" s="11"/>
      <c r="BQ1063" s="11"/>
      <c r="BR1063" s="11"/>
      <c r="BS1063" s="11"/>
      <c r="BT1063" s="11"/>
      <c r="BU1063" s="11"/>
      <c r="BV1063" s="11"/>
      <c r="BW1063" s="11"/>
      <c r="BX1063" s="11"/>
      <c r="BY1063" s="11"/>
      <c r="BZ1063" s="11"/>
      <c r="CA1063" s="11"/>
      <c r="CB1063" s="11"/>
      <c r="CC1063" s="11"/>
      <c r="CD1063" s="11"/>
      <c r="CE1063" s="11"/>
      <c r="CF1063" s="11"/>
      <c r="CG1063" s="11"/>
      <c r="CH1063" s="11"/>
      <c r="CI1063" s="11"/>
      <c r="CJ1063" s="11"/>
      <c r="CK1063" s="11"/>
      <c r="CL1063" s="11"/>
      <c r="CM1063" s="11"/>
      <c r="CN1063" s="351"/>
      <c r="CO1063" s="351"/>
      <c r="CP1063" s="351"/>
      <c r="CQ1063" s="351"/>
      <c r="CR1063" s="351"/>
      <c r="CS1063" s="351"/>
      <c r="CT1063" s="351"/>
      <c r="CU1063" s="351"/>
      <c r="CV1063" s="351"/>
      <c r="CW1063" s="351"/>
      <c r="CX1063" s="351"/>
      <c r="CY1063" s="351"/>
      <c r="CZ1063" s="351"/>
      <c r="DA1063" s="351"/>
      <c r="DB1063" s="351"/>
      <c r="DC1063" s="351"/>
      <c r="DD1063" s="351"/>
      <c r="DE1063" s="351"/>
      <c r="DF1063" s="351"/>
      <c r="DG1063" s="351"/>
      <c r="DH1063" s="351"/>
      <c r="DI1063" s="351"/>
      <c r="DJ1063" s="351"/>
      <c r="DK1063" s="351"/>
      <c r="DL1063" s="351"/>
      <c r="DM1063" s="351"/>
      <c r="DN1063" s="351"/>
      <c r="DS1063" s="372"/>
      <c r="DT1063" s="374"/>
      <c r="DU1063" s="375"/>
      <c r="DV1063" s="375"/>
      <c r="DW1063" s="375"/>
      <c r="DX1063" s="375">
        <v>1</v>
      </c>
      <c r="DY1063" s="375">
        <f t="shared" si="3884"/>
        <v>0</v>
      </c>
      <c r="DZ1063" s="375">
        <f t="shared" si="3885"/>
        <v>0</v>
      </c>
      <c r="EA1063" s="375">
        <f t="shared" si="3886"/>
        <v>1</v>
      </c>
      <c r="EB1063" s="375">
        <f t="shared" si="3887"/>
        <v>0</v>
      </c>
      <c r="EC1063" s="375">
        <f t="shared" si="3888"/>
        <v>0</v>
      </c>
      <c r="ED1063" s="375">
        <f t="shared" si="3889"/>
        <v>1</v>
      </c>
      <c r="EE1063" s="375">
        <f t="shared" si="3890"/>
        <v>0</v>
      </c>
      <c r="EF1063" s="375">
        <f t="shared" si="3891"/>
        <v>0</v>
      </c>
      <c r="EG1063" s="375">
        <f t="shared" si="3892"/>
        <v>1</v>
      </c>
      <c r="EH1063" s="375">
        <f t="shared" si="3893"/>
        <v>0</v>
      </c>
      <c r="EI1063" s="375">
        <f t="shared" si="3894"/>
        <v>0</v>
      </c>
      <c r="EJ1063" s="375">
        <f t="shared" si="3895"/>
        <v>1</v>
      </c>
      <c r="EK1063" s="375">
        <f t="shared" si="3896"/>
        <v>0</v>
      </c>
      <c r="EL1063" s="375">
        <f t="shared" si="3897"/>
        <v>0</v>
      </c>
      <c r="EM1063" s="375">
        <f t="shared" si="3898"/>
        <v>1</v>
      </c>
      <c r="EN1063" s="375">
        <f t="shared" si="3899"/>
        <v>0</v>
      </c>
      <c r="EO1063" s="375">
        <f t="shared" si="3900"/>
        <v>0</v>
      </c>
      <c r="EP1063" s="375">
        <f t="shared" si="3901"/>
        <v>1</v>
      </c>
      <c r="EQ1063" s="375">
        <f t="shared" si="3902"/>
        <v>0</v>
      </c>
      <c r="ER1063" s="375">
        <f t="shared" si="3903"/>
        <v>0</v>
      </c>
      <c r="ES1063" s="375">
        <f t="shared" si="3904"/>
        <v>1</v>
      </c>
      <c r="ET1063" s="375">
        <f t="shared" si="3905"/>
        <v>0</v>
      </c>
      <c r="EU1063" s="375">
        <f t="shared" si="3906"/>
        <v>0</v>
      </c>
      <c r="EV1063" s="375">
        <f t="shared" si="3907"/>
        <v>1</v>
      </c>
      <c r="EW1063" s="375">
        <f t="shared" si="3908"/>
        <v>0</v>
      </c>
      <c r="EX1063" s="375">
        <f t="shared" si="3909"/>
        <v>0</v>
      </c>
      <c r="EY1063" s="375">
        <f t="shared" si="3910"/>
        <v>1</v>
      </c>
      <c r="EZ1063" s="375">
        <f t="shared" si="3911"/>
        <v>0</v>
      </c>
      <c r="FA1063" s="375">
        <f t="shared" si="3912"/>
        <v>0</v>
      </c>
      <c r="FB1063" s="375">
        <f t="shared" si="3913"/>
        <v>1</v>
      </c>
      <c r="FC1063" s="375">
        <f t="shared" si="3914"/>
        <v>0</v>
      </c>
      <c r="FD1063" s="375">
        <f t="shared" si="3915"/>
        <v>0</v>
      </c>
      <c r="FE1063" s="376"/>
      <c r="FF1063" s="372"/>
      <c r="FG1063" s="372"/>
      <c r="FH1063" s="372"/>
      <c r="FI1063" s="372"/>
      <c r="FJ1063" s="372"/>
      <c r="FK1063" s="372"/>
      <c r="FL1063" s="372"/>
      <c r="FM1063" s="372"/>
      <c r="FN1063" s="372"/>
      <c r="FO1063" s="372"/>
      <c r="FP1063" s="372"/>
      <c r="FQ1063" s="372"/>
      <c r="FR1063" s="372"/>
      <c r="FS1063" s="372"/>
      <c r="FT1063" s="372"/>
      <c r="FU1063" s="372"/>
      <c r="FV1063" s="372"/>
      <c r="FW1063" s="372"/>
      <c r="FX1063" s="372"/>
      <c r="FY1063" s="372"/>
      <c r="FZ1063" s="372"/>
      <c r="GA1063" s="372"/>
      <c r="GB1063" s="372"/>
      <c r="GC1063" s="372"/>
      <c r="GD1063" s="372"/>
      <c r="GE1063" s="372"/>
      <c r="GF1063" s="372"/>
      <c r="GG1063" s="372"/>
      <c r="GH1063" s="372"/>
      <c r="GI1063" s="372"/>
      <c r="GJ1063" s="372"/>
      <c r="GK1063" s="372"/>
      <c r="GL1063" s="372"/>
      <c r="GM1063" s="372"/>
      <c r="GN1063" s="372"/>
      <c r="GO1063" s="372"/>
      <c r="GP1063" s="372"/>
      <c r="GQ1063" s="372"/>
      <c r="GR1063" s="372"/>
      <c r="GS1063" s="372"/>
      <c r="GT1063" s="372"/>
      <c r="GU1063" s="372"/>
      <c r="GV1063" s="372"/>
      <c r="GW1063" s="372"/>
      <c r="GX1063" s="372"/>
      <c r="GY1063" s="372"/>
      <c r="GZ1063" s="372"/>
      <c r="HA1063" s="372"/>
      <c r="HB1063" s="372"/>
      <c r="HC1063" s="372"/>
    </row>
    <row r="1064" spans="1:211" s="373" customFormat="1" ht="15" customHeight="1" thickBot="1" x14ac:dyDescent="0.25">
      <c r="A1064" s="366">
        <f>SWDATA!O1049</f>
        <v>0</v>
      </c>
      <c r="B1064" s="366">
        <f>SWDATA!M1049</f>
        <v>0</v>
      </c>
      <c r="C1064" s="351">
        <f>IF(AND(SWDATA!M1049=1,SWDATA!Q1049="promotions"),SWDATA!P1049,0)</f>
        <v>0</v>
      </c>
      <c r="D1064" s="367">
        <f>ROW(SWDATA!M1049)</f>
        <v>1049</v>
      </c>
      <c r="E1064" s="368">
        <f ca="1">IF(AND(B1064=1,UPPER(HLOOKUP(D1064+12,'Metrics &amp; Attributes View'!$13:$31,19,0))&lt;&gt;"SBOM"),1,0)</f>
        <v>0</v>
      </c>
      <c r="F1064" s="369">
        <f t="shared" si="3755"/>
        <v>1</v>
      </c>
      <c r="G1064" s="366" t="str">
        <f t="shared" si="3756"/>
        <v/>
      </c>
      <c r="H1064" s="370"/>
      <c r="J1064" s="238">
        <f t="shared" si="3757"/>
        <v>0</v>
      </c>
      <c r="K1064" s="239" t="str">
        <f t="shared" si="3758"/>
        <v/>
      </c>
      <c r="L1064" s="342"/>
      <c r="M1064" s="345"/>
      <c r="N1064" s="340" t="str">
        <f>IF(LEN(SWDATA!F1049)=0,"",N1063)</f>
        <v/>
      </c>
      <c r="O1064" s="296" t="str">
        <f>IF(LEN(SWDATA!G1049)=0,"",O1063)</f>
        <v/>
      </c>
      <c r="P1064" s="297" t="str">
        <f>IF(LEN(SWDATA!C1049)=0,"",SWDATA!C1049)</f>
        <v/>
      </c>
      <c r="Q1064" s="312" t="str">
        <f t="shared" si="3759"/>
        <v/>
      </c>
      <c r="R1064" s="223" t="s">
        <v>262</v>
      </c>
      <c r="S1064" s="224"/>
      <c r="T1064" s="224"/>
      <c r="U1064" s="264" t="s">
        <v>603</v>
      </c>
      <c r="V1064" s="205" t="s">
        <v>221</v>
      </c>
      <c r="W1064" s="266">
        <f>IF(OR(Is_Loading,LEN($A1064)=0),"",SWDATA!P1049)</f>
        <v>0</v>
      </c>
      <c r="X1064" s="267">
        <f>IF(OR(Is_Loading,LEN($A1064)=0),"",SWDATA!Q1049)</f>
        <v>0</v>
      </c>
      <c r="Y1064" s="267">
        <f>IF(OR(Is_Loading,LEN($A1064)=0),"",SWDATA!R1049)</f>
        <v>0</v>
      </c>
      <c r="Z1064" s="266" t="str">
        <f t="shared" si="3916"/>
        <v/>
      </c>
      <c r="AA1064" s="266">
        <f>IF(OR(Is_Loading,LEN($A1064)=0),"",SWDATA!T1049)</f>
        <v>0</v>
      </c>
      <c r="AB1064" s="267">
        <f>IF(OR(Is_Loading,LEN($A1064)=0),"",SWDATA!U1049)</f>
        <v>0</v>
      </c>
      <c r="AC1064" s="267">
        <f>IF(OR(Is_Loading,LEN($A1064)=0),"",SWDATA!V1049)</f>
        <v>0</v>
      </c>
      <c r="AD1064" s="266" t="str">
        <f t="shared" si="3760"/>
        <v/>
      </c>
      <c r="AE1064" s="266">
        <f>IF(OR(Is_Loading,LEN($A1064)=0),"",SWDATA!X1049)</f>
        <v>0</v>
      </c>
      <c r="AF1064" s="267">
        <f>IF(OR(Is_Loading,LEN($A1064)=0),"",SWDATA!Y1049)</f>
        <v>0</v>
      </c>
      <c r="AG1064" s="267">
        <f>IF(OR(Is_Loading,LEN($A1064)=0),"",SWDATA!Z1049)</f>
        <v>0</v>
      </c>
      <c r="AH1064" s="266" t="str">
        <f t="shared" si="3761"/>
        <v/>
      </c>
      <c r="AI1064" s="266">
        <f>IF(OR(Is_Loading,LEN($A1064)=0),"",SWDATA!AB1049)</f>
        <v>0</v>
      </c>
      <c r="AJ1064" s="267">
        <f>IF(OR(Is_Loading,LEN($A1064)=0),"",SWDATA!AC1049)</f>
        <v>0</v>
      </c>
      <c r="AK1064" s="267">
        <f>IF(OR(Is_Loading,LEN($A1064)=0),"",SWDATA!AD1049)</f>
        <v>0</v>
      </c>
      <c r="AL1064" s="266" t="str">
        <f t="shared" si="3762"/>
        <v/>
      </c>
      <c r="AM1064" s="266">
        <f>IF(OR(Is_Loading,LEN($A1064)=0),"",SWDATA!AF1049)</f>
        <v>0</v>
      </c>
      <c r="AN1064" s="267">
        <f>IF(OR(Is_Loading,LEN($A1064)=0),"",SWDATA!AG1049)</f>
        <v>0</v>
      </c>
      <c r="AO1064" s="323">
        <f>IF(OR(Is_Loading,LEN($A1064)=0),"",SWDATA!AH1049)</f>
        <v>0</v>
      </c>
      <c r="AP1064" s="320" t="str">
        <f t="shared" si="3763"/>
        <v/>
      </c>
      <c r="AQ1064" s="266">
        <f>IF(OR(Is_Loading,LEN($A1064)=0),"",SWDATA!AJ1049)</f>
        <v>0</v>
      </c>
      <c r="AR1064" s="267">
        <f>IF(OR(Is_Loading,LEN($A1064)=0),"",SWDATA!AK1049)</f>
        <v>0</v>
      </c>
      <c r="AS1064" s="267">
        <f>IF(OR(Is_Loading,LEN($A1064)=0),"",SWDATA!AL1049)</f>
        <v>0</v>
      </c>
      <c r="AT1064" s="266" t="str">
        <f t="shared" si="3764"/>
        <v/>
      </c>
      <c r="AU1064" s="266">
        <f>IF(OR(Is_Loading,LEN($A1064)=0),"",SWDATA!AN1049)</f>
        <v>0</v>
      </c>
      <c r="AV1064" s="267">
        <f>IF(OR(Is_Loading,LEN($A1064)=0),"",SWDATA!AO1049)</f>
        <v>0</v>
      </c>
      <c r="AW1064" s="267">
        <f>IF(OR(Is_Loading,LEN($A1064)=0),"",SWDATA!AP1049)</f>
        <v>0</v>
      </c>
      <c r="AX1064" s="266" t="str">
        <f t="shared" si="3765"/>
        <v/>
      </c>
      <c r="AY1064" s="266">
        <f>IF(OR(Is_Loading,LEN($A1064)=0),"",SWDATA!AR1049)</f>
        <v>0</v>
      </c>
      <c r="AZ1064" s="267">
        <f>IF(OR(Is_Loading,LEN($A1064)=0),"",SWDATA!AS1049)</f>
        <v>0</v>
      </c>
      <c r="BA1064" s="267">
        <f>IF(OR(Is_Loading,LEN($A1064)=0),"",SWDATA!AT1049)</f>
        <v>0</v>
      </c>
      <c r="BB1064" s="266" t="str">
        <f t="shared" si="3766"/>
        <v/>
      </c>
      <c r="BC1064" s="266">
        <f>IF(OR(Is_Loading,LEN($A1064)=0),"",SWDATA!AV1049)</f>
        <v>0</v>
      </c>
      <c r="BD1064" s="267">
        <f>IF(OR(Is_Loading,LEN($A1064)=0),"",SWDATA!AW1049)</f>
        <v>0</v>
      </c>
      <c r="BE1064" s="323">
        <f>IF(OR(Is_Loading,LEN($A1064)=0),"",SWDATA!AX1049)</f>
        <v>0</v>
      </c>
      <c r="BF1064" s="320" t="str">
        <f t="shared" si="3767"/>
        <v/>
      </c>
      <c r="BG1064" s="11"/>
      <c r="BH1064" s="11"/>
      <c r="BI1064" s="11"/>
      <c r="BJ1064" s="11"/>
      <c r="BK1064" s="11"/>
      <c r="BL1064" s="11"/>
      <c r="BM1064" s="11"/>
      <c r="BN1064" s="11"/>
      <c r="BO1064" s="11"/>
      <c r="BP1064" s="11"/>
      <c r="BQ1064" s="11"/>
      <c r="BR1064" s="11"/>
      <c r="BS1064" s="11"/>
      <c r="BT1064" s="11"/>
      <c r="BU1064" s="11"/>
      <c r="BV1064" s="11"/>
      <c r="BW1064" s="11"/>
      <c r="BX1064" s="11"/>
      <c r="BY1064" s="11"/>
      <c r="BZ1064" s="11"/>
      <c r="CA1064" s="11"/>
      <c r="CB1064" s="11"/>
      <c r="CC1064" s="11"/>
      <c r="CD1064" s="11"/>
      <c r="CE1064" s="11"/>
      <c r="CF1064" s="11"/>
      <c r="CG1064" s="11"/>
      <c r="CH1064" s="11"/>
      <c r="CI1064" s="11"/>
      <c r="CJ1064" s="11"/>
      <c r="CK1064" s="11"/>
      <c r="CL1064" s="11"/>
      <c r="CM1064" s="11"/>
      <c r="CN1064" s="351"/>
      <c r="CO1064" s="351"/>
      <c r="CP1064" s="351"/>
      <c r="CQ1064" s="351"/>
      <c r="CR1064" s="351"/>
      <c r="CS1064" s="351"/>
      <c r="CT1064" s="351"/>
      <c r="CU1064" s="351"/>
      <c r="CV1064" s="351"/>
      <c r="CW1064" s="351"/>
      <c r="CX1064" s="351"/>
      <c r="CY1064" s="351"/>
      <c r="CZ1064" s="351"/>
      <c r="DA1064" s="351"/>
      <c r="DB1064" s="351"/>
      <c r="DC1064" s="351"/>
      <c r="DD1064" s="351"/>
      <c r="DE1064" s="351"/>
      <c r="DF1064" s="351"/>
      <c r="DG1064" s="351"/>
      <c r="DH1064" s="351"/>
      <c r="DI1064" s="351"/>
      <c r="DJ1064" s="351"/>
      <c r="DK1064" s="351"/>
      <c r="DL1064" s="351"/>
      <c r="DM1064" s="351"/>
      <c r="DN1064" s="351"/>
      <c r="DS1064" s="372"/>
      <c r="DT1064" s="374"/>
      <c r="DU1064" s="375"/>
      <c r="DV1064" s="375"/>
      <c r="DW1064" s="375"/>
      <c r="DX1064" s="375">
        <v>1</v>
      </c>
      <c r="DY1064" s="375">
        <f t="shared" si="3884"/>
        <v>0</v>
      </c>
      <c r="DZ1064" s="375">
        <f t="shared" si="3885"/>
        <v>0</v>
      </c>
      <c r="EA1064" s="375">
        <f t="shared" si="3886"/>
        <v>1</v>
      </c>
      <c r="EB1064" s="375">
        <f t="shared" si="3887"/>
        <v>0</v>
      </c>
      <c r="EC1064" s="375">
        <f t="shared" si="3888"/>
        <v>0</v>
      </c>
      <c r="ED1064" s="375">
        <f t="shared" si="3889"/>
        <v>1</v>
      </c>
      <c r="EE1064" s="375">
        <f t="shared" si="3890"/>
        <v>0</v>
      </c>
      <c r="EF1064" s="375">
        <f t="shared" si="3891"/>
        <v>0</v>
      </c>
      <c r="EG1064" s="375">
        <f t="shared" si="3892"/>
        <v>1</v>
      </c>
      <c r="EH1064" s="375">
        <f t="shared" si="3893"/>
        <v>0</v>
      </c>
      <c r="EI1064" s="375">
        <f t="shared" si="3894"/>
        <v>0</v>
      </c>
      <c r="EJ1064" s="375">
        <f t="shared" si="3895"/>
        <v>1</v>
      </c>
      <c r="EK1064" s="375">
        <f t="shared" si="3896"/>
        <v>0</v>
      </c>
      <c r="EL1064" s="375">
        <f t="shared" si="3897"/>
        <v>0</v>
      </c>
      <c r="EM1064" s="375">
        <f t="shared" si="3898"/>
        <v>1</v>
      </c>
      <c r="EN1064" s="375">
        <f t="shared" si="3899"/>
        <v>0</v>
      </c>
      <c r="EO1064" s="375">
        <f t="shared" si="3900"/>
        <v>0</v>
      </c>
      <c r="EP1064" s="375">
        <f t="shared" si="3901"/>
        <v>1</v>
      </c>
      <c r="EQ1064" s="375">
        <f t="shared" si="3902"/>
        <v>0</v>
      </c>
      <c r="ER1064" s="375">
        <f t="shared" si="3903"/>
        <v>0</v>
      </c>
      <c r="ES1064" s="375">
        <f t="shared" si="3904"/>
        <v>1</v>
      </c>
      <c r="ET1064" s="375">
        <f t="shared" si="3905"/>
        <v>0</v>
      </c>
      <c r="EU1064" s="375">
        <f t="shared" si="3906"/>
        <v>0</v>
      </c>
      <c r="EV1064" s="375">
        <f t="shared" si="3907"/>
        <v>1</v>
      </c>
      <c r="EW1064" s="375">
        <f t="shared" si="3908"/>
        <v>0</v>
      </c>
      <c r="EX1064" s="375">
        <f t="shared" si="3909"/>
        <v>0</v>
      </c>
      <c r="EY1064" s="375">
        <f t="shared" si="3910"/>
        <v>1</v>
      </c>
      <c r="EZ1064" s="375">
        <f t="shared" si="3911"/>
        <v>0</v>
      </c>
      <c r="FA1064" s="375">
        <f t="shared" si="3912"/>
        <v>0</v>
      </c>
      <c r="FB1064" s="375">
        <f t="shared" si="3913"/>
        <v>1</v>
      </c>
      <c r="FC1064" s="375">
        <f t="shared" si="3914"/>
        <v>0</v>
      </c>
      <c r="FD1064" s="375">
        <f t="shared" si="3915"/>
        <v>0</v>
      </c>
      <c r="FE1064" s="376"/>
      <c r="FF1064" s="372"/>
      <c r="FG1064" s="372"/>
      <c r="FH1064" s="372"/>
      <c r="FI1064" s="372"/>
      <c r="FJ1064" s="372"/>
      <c r="FK1064" s="372"/>
      <c r="FL1064" s="372"/>
      <c r="FM1064" s="372"/>
      <c r="FN1064" s="372"/>
      <c r="FO1064" s="372"/>
      <c r="FP1064" s="372"/>
      <c r="FQ1064" s="372"/>
      <c r="FR1064" s="372"/>
      <c r="FS1064" s="372"/>
      <c r="FT1064" s="372"/>
      <c r="FU1064" s="372"/>
      <c r="FV1064" s="372"/>
      <c r="FW1064" s="372"/>
      <c r="FX1064" s="372"/>
      <c r="FY1064" s="372"/>
      <c r="FZ1064" s="372"/>
      <c r="GA1064" s="372"/>
      <c r="GB1064" s="372"/>
      <c r="GC1064" s="372"/>
      <c r="GD1064" s="372"/>
      <c r="GE1064" s="372"/>
      <c r="GF1064" s="372"/>
      <c r="GG1064" s="372"/>
      <c r="GH1064" s="372"/>
      <c r="GI1064" s="372"/>
      <c r="GJ1064" s="372"/>
      <c r="GK1064" s="372"/>
      <c r="GL1064" s="372"/>
      <c r="GM1064" s="372"/>
      <c r="GN1064" s="372"/>
      <c r="GO1064" s="372"/>
      <c r="GP1064" s="372"/>
      <c r="GQ1064" s="372"/>
      <c r="GR1064" s="372"/>
      <c r="GS1064" s="372"/>
      <c r="GT1064" s="372"/>
      <c r="GU1064" s="372"/>
      <c r="GV1064" s="372"/>
      <c r="GW1064" s="372"/>
      <c r="GX1064" s="372"/>
      <c r="GY1064" s="372"/>
      <c r="GZ1064" s="372"/>
      <c r="HA1064" s="372"/>
      <c r="HB1064" s="372"/>
      <c r="HC1064" s="372"/>
    </row>
    <row r="1065" spans="1:211" s="373" customFormat="1" ht="15" hidden="1" customHeight="1" outlineLevel="1" x14ac:dyDescent="0.2">
      <c r="A1065" s="366">
        <f>SWDATA!O1050</f>
        <v>0</v>
      </c>
      <c r="B1065" s="366">
        <f>SWDATA!M1050</f>
        <v>0</v>
      </c>
      <c r="C1065" s="351">
        <f>IF(AND(SWDATA!M1050=1,SWDATA!Q1050="promotions"),SWDATA!P1050,0)</f>
        <v>0</v>
      </c>
      <c r="D1065" s="367">
        <f>ROW(SWDATA!M1050)</f>
        <v>1050</v>
      </c>
      <c r="E1065" s="368">
        <f t="shared" ref="E1065:E1075" si="3919">B1065</f>
        <v>0</v>
      </c>
      <c r="F1065" s="369">
        <f t="shared" si="3755"/>
        <v>1</v>
      </c>
      <c r="G1065" s="366" t="str">
        <f t="shared" si="3756"/>
        <v/>
      </c>
      <c r="H1065" s="370"/>
      <c r="J1065" s="238">
        <f t="shared" si="3757"/>
        <v>0</v>
      </c>
      <c r="K1065" s="239" t="str">
        <f t="shared" si="3758"/>
        <v/>
      </c>
      <c r="L1065" s="342"/>
      <c r="M1065" s="345"/>
      <c r="N1065" s="340" t="str">
        <f>IF(LEN(SWDATA!F1050)=0,"",N1064)</f>
        <v/>
      </c>
      <c r="O1065" s="296" t="str">
        <f>IF(LEN(SWDATA!G1050)=0,"",O1064)</f>
        <v/>
      </c>
      <c r="P1065" s="297" t="str">
        <f>IF(LEN(SWDATA!C1050)=0,"",SWDATA!C1050)</f>
        <v/>
      </c>
      <c r="Q1065" s="312" t="str">
        <f t="shared" si="3759"/>
        <v/>
      </c>
      <c r="R1065" s="223" t="s">
        <v>261</v>
      </c>
      <c r="S1065" s="224"/>
      <c r="T1065" s="224"/>
      <c r="U1065" s="264" t="s">
        <v>610</v>
      </c>
      <c r="V1065" s="205" t="s">
        <v>221</v>
      </c>
      <c r="W1065" s="266">
        <f>IF(OR(Is_Loading,LEN($A1065)=0),"",SWDATA!P1050)</f>
        <v>0</v>
      </c>
      <c r="X1065" s="267">
        <f>IF(OR(Is_Loading,LEN($A1065)=0),"",SWDATA!Q1050)</f>
        <v>0</v>
      </c>
      <c r="Y1065" s="267">
        <f>IF(OR(Is_Loading,LEN($A1065)=0),"",SWDATA!R1050)</f>
        <v>0</v>
      </c>
      <c r="Z1065" s="266" t="str">
        <f t="shared" si="3916"/>
        <v/>
      </c>
      <c r="AA1065" s="266">
        <f>IF(OR(Is_Loading,LEN($A1065)=0),"",SWDATA!T1050)</f>
        <v>0</v>
      </c>
      <c r="AB1065" s="267">
        <f>IF(OR(Is_Loading,LEN($A1065)=0),"",SWDATA!U1050)</f>
        <v>0</v>
      </c>
      <c r="AC1065" s="267">
        <f>IF(OR(Is_Loading,LEN($A1065)=0),"",SWDATA!V1050)</f>
        <v>0</v>
      </c>
      <c r="AD1065" s="266" t="str">
        <f t="shared" si="3760"/>
        <v/>
      </c>
      <c r="AE1065" s="266">
        <f>IF(OR(Is_Loading,LEN($A1065)=0),"",SWDATA!X1050)</f>
        <v>0</v>
      </c>
      <c r="AF1065" s="267">
        <f>IF(OR(Is_Loading,LEN($A1065)=0),"",SWDATA!Y1050)</f>
        <v>0</v>
      </c>
      <c r="AG1065" s="267">
        <f>IF(OR(Is_Loading,LEN($A1065)=0),"",SWDATA!Z1050)</f>
        <v>0</v>
      </c>
      <c r="AH1065" s="266" t="str">
        <f t="shared" si="3761"/>
        <v/>
      </c>
      <c r="AI1065" s="266">
        <f>IF(OR(Is_Loading,LEN($A1065)=0),"",SWDATA!AB1050)</f>
        <v>0</v>
      </c>
      <c r="AJ1065" s="267">
        <f>IF(OR(Is_Loading,LEN($A1065)=0),"",SWDATA!AC1050)</f>
        <v>0</v>
      </c>
      <c r="AK1065" s="267">
        <f>IF(OR(Is_Loading,LEN($A1065)=0),"",SWDATA!AD1050)</f>
        <v>0</v>
      </c>
      <c r="AL1065" s="266" t="str">
        <f t="shared" si="3762"/>
        <v/>
      </c>
      <c r="AM1065" s="266">
        <f>IF(OR(Is_Loading,LEN($A1065)=0),"",SWDATA!AF1050)</f>
        <v>0</v>
      </c>
      <c r="AN1065" s="267">
        <f>IF(OR(Is_Loading,LEN($A1065)=0),"",SWDATA!AG1050)</f>
        <v>0</v>
      </c>
      <c r="AO1065" s="323">
        <f>IF(OR(Is_Loading,LEN($A1065)=0),"",SWDATA!AH1050)</f>
        <v>0</v>
      </c>
      <c r="AP1065" s="320" t="str">
        <f t="shared" si="3763"/>
        <v/>
      </c>
      <c r="AQ1065" s="266">
        <f>IF(OR(Is_Loading,LEN($A1065)=0),"",SWDATA!AJ1050)</f>
        <v>0</v>
      </c>
      <c r="AR1065" s="267">
        <f>IF(OR(Is_Loading,LEN($A1065)=0),"",SWDATA!AK1050)</f>
        <v>0</v>
      </c>
      <c r="AS1065" s="267">
        <f>IF(OR(Is_Loading,LEN($A1065)=0),"",SWDATA!AL1050)</f>
        <v>0</v>
      </c>
      <c r="AT1065" s="266" t="str">
        <f t="shared" si="3764"/>
        <v/>
      </c>
      <c r="AU1065" s="266">
        <f>IF(OR(Is_Loading,LEN($A1065)=0),"",SWDATA!AN1050)</f>
        <v>0</v>
      </c>
      <c r="AV1065" s="267">
        <f>IF(OR(Is_Loading,LEN($A1065)=0),"",SWDATA!AO1050)</f>
        <v>0</v>
      </c>
      <c r="AW1065" s="267">
        <f>IF(OR(Is_Loading,LEN($A1065)=0),"",SWDATA!AP1050)</f>
        <v>0</v>
      </c>
      <c r="AX1065" s="266" t="str">
        <f t="shared" si="3765"/>
        <v/>
      </c>
      <c r="AY1065" s="266">
        <f>IF(OR(Is_Loading,LEN($A1065)=0),"",SWDATA!AR1050)</f>
        <v>0</v>
      </c>
      <c r="AZ1065" s="267">
        <f>IF(OR(Is_Loading,LEN($A1065)=0),"",SWDATA!AS1050)</f>
        <v>0</v>
      </c>
      <c r="BA1065" s="267">
        <f>IF(OR(Is_Loading,LEN($A1065)=0),"",SWDATA!AT1050)</f>
        <v>0</v>
      </c>
      <c r="BB1065" s="266" t="str">
        <f t="shared" si="3766"/>
        <v/>
      </c>
      <c r="BC1065" s="266">
        <f>IF(OR(Is_Loading,LEN($A1065)=0),"",SWDATA!AV1050)</f>
        <v>0</v>
      </c>
      <c r="BD1065" s="267">
        <f>IF(OR(Is_Loading,LEN($A1065)=0),"",SWDATA!AW1050)</f>
        <v>0</v>
      </c>
      <c r="BE1065" s="323">
        <f>IF(OR(Is_Loading,LEN($A1065)=0),"",SWDATA!AX1050)</f>
        <v>0</v>
      </c>
      <c r="BF1065" s="320" t="str">
        <f t="shared" si="3767"/>
        <v/>
      </c>
      <c r="BG1065" s="11"/>
      <c r="BH1065" s="11"/>
      <c r="BI1065" s="11"/>
      <c r="BJ1065" s="11"/>
      <c r="BK1065" s="11"/>
      <c r="BL1065" s="11"/>
      <c r="BM1065" s="11"/>
      <c r="BN1065" s="11"/>
      <c r="BO1065" s="11"/>
      <c r="BP1065" s="11"/>
      <c r="BQ1065" s="11"/>
      <c r="BR1065" s="11"/>
      <c r="BS1065" s="11"/>
      <c r="BT1065" s="11"/>
      <c r="BU1065" s="11"/>
      <c r="BV1065" s="11"/>
      <c r="BW1065" s="11"/>
      <c r="BX1065" s="11"/>
      <c r="BY1065" s="11"/>
      <c r="BZ1065" s="11"/>
      <c r="CA1065" s="11"/>
      <c r="CB1065" s="11"/>
      <c r="CC1065" s="11"/>
      <c r="CD1065" s="11"/>
      <c r="CE1065" s="11"/>
      <c r="CF1065" s="11"/>
      <c r="CG1065" s="11"/>
      <c r="CH1065" s="11"/>
      <c r="CI1065" s="11"/>
      <c r="CJ1065" s="11"/>
      <c r="CK1065" s="11"/>
      <c r="CL1065" s="11"/>
      <c r="CM1065" s="11"/>
      <c r="CN1065" s="351"/>
      <c r="CO1065" s="351"/>
      <c r="CP1065" s="351"/>
      <c r="CQ1065" s="351"/>
      <c r="CR1065" s="351"/>
      <c r="CS1065" s="351"/>
      <c r="CT1065" s="351"/>
      <c r="CU1065" s="351"/>
      <c r="CV1065" s="351"/>
      <c r="CW1065" s="351"/>
      <c r="CX1065" s="351"/>
      <c r="CY1065" s="351"/>
      <c r="CZ1065" s="351"/>
      <c r="DA1065" s="351"/>
      <c r="DB1065" s="351"/>
      <c r="DC1065" s="351"/>
      <c r="DD1065" s="351"/>
      <c r="DE1065" s="351"/>
      <c r="DF1065" s="351"/>
      <c r="DG1065" s="351"/>
      <c r="DH1065" s="351"/>
      <c r="DI1065" s="351"/>
      <c r="DJ1065" s="351"/>
      <c r="DK1065" s="351"/>
      <c r="DL1065" s="351"/>
      <c r="DM1065" s="351"/>
      <c r="DN1065" s="351"/>
      <c r="DS1065" s="372"/>
      <c r="DT1065" s="374"/>
      <c r="DU1065" s="375"/>
      <c r="DV1065" s="375"/>
      <c r="DW1065" s="375"/>
      <c r="DX1065" s="375">
        <v>1</v>
      </c>
      <c r="DY1065" s="375">
        <f t="shared" si="3884"/>
        <v>0</v>
      </c>
      <c r="DZ1065" s="375">
        <f t="shared" si="3885"/>
        <v>0</v>
      </c>
      <c r="EA1065" s="375">
        <f t="shared" si="3886"/>
        <v>1</v>
      </c>
      <c r="EB1065" s="375">
        <f t="shared" si="3887"/>
        <v>0</v>
      </c>
      <c r="EC1065" s="375">
        <f t="shared" si="3888"/>
        <v>0</v>
      </c>
      <c r="ED1065" s="375">
        <f t="shared" si="3889"/>
        <v>1</v>
      </c>
      <c r="EE1065" s="375">
        <f t="shared" si="3890"/>
        <v>0</v>
      </c>
      <c r="EF1065" s="375">
        <f t="shared" si="3891"/>
        <v>0</v>
      </c>
      <c r="EG1065" s="375">
        <f t="shared" si="3892"/>
        <v>1</v>
      </c>
      <c r="EH1065" s="375">
        <f t="shared" si="3893"/>
        <v>0</v>
      </c>
      <c r="EI1065" s="375">
        <f t="shared" si="3894"/>
        <v>0</v>
      </c>
      <c r="EJ1065" s="375">
        <f t="shared" si="3895"/>
        <v>1</v>
      </c>
      <c r="EK1065" s="375">
        <f t="shared" si="3896"/>
        <v>0</v>
      </c>
      <c r="EL1065" s="375">
        <f t="shared" si="3897"/>
        <v>0</v>
      </c>
      <c r="EM1065" s="375">
        <f t="shared" si="3898"/>
        <v>1</v>
      </c>
      <c r="EN1065" s="375">
        <f t="shared" si="3899"/>
        <v>0</v>
      </c>
      <c r="EO1065" s="375">
        <f t="shared" si="3900"/>
        <v>0</v>
      </c>
      <c r="EP1065" s="375">
        <f t="shared" si="3901"/>
        <v>1</v>
      </c>
      <c r="EQ1065" s="375">
        <f t="shared" si="3902"/>
        <v>0</v>
      </c>
      <c r="ER1065" s="375">
        <f t="shared" si="3903"/>
        <v>0</v>
      </c>
      <c r="ES1065" s="375">
        <f t="shared" si="3904"/>
        <v>1</v>
      </c>
      <c r="ET1065" s="375">
        <f t="shared" si="3905"/>
        <v>0</v>
      </c>
      <c r="EU1065" s="375">
        <f t="shared" si="3906"/>
        <v>0</v>
      </c>
      <c r="EV1065" s="375">
        <f t="shared" si="3907"/>
        <v>1</v>
      </c>
      <c r="EW1065" s="375">
        <f t="shared" si="3908"/>
        <v>0</v>
      </c>
      <c r="EX1065" s="375">
        <f t="shared" si="3909"/>
        <v>0</v>
      </c>
      <c r="EY1065" s="375">
        <f t="shared" si="3910"/>
        <v>1</v>
      </c>
      <c r="EZ1065" s="375">
        <f t="shared" si="3911"/>
        <v>0</v>
      </c>
      <c r="FA1065" s="375">
        <f t="shared" si="3912"/>
        <v>0</v>
      </c>
      <c r="FB1065" s="375">
        <f t="shared" si="3913"/>
        <v>1</v>
      </c>
      <c r="FC1065" s="375">
        <f t="shared" si="3914"/>
        <v>0</v>
      </c>
      <c r="FD1065" s="375">
        <f t="shared" si="3915"/>
        <v>0</v>
      </c>
      <c r="FE1065" s="376"/>
      <c r="FF1065" s="372"/>
      <c r="FG1065" s="372"/>
      <c r="FH1065" s="372"/>
      <c r="FI1065" s="372"/>
      <c r="FJ1065" s="372"/>
      <c r="FK1065" s="372"/>
      <c r="FL1065" s="372"/>
      <c r="FM1065" s="372"/>
      <c r="FN1065" s="372"/>
      <c r="FO1065" s="372"/>
      <c r="FP1065" s="372"/>
      <c r="FQ1065" s="372"/>
      <c r="FR1065" s="372"/>
      <c r="FS1065" s="372"/>
      <c r="FT1065" s="372"/>
      <c r="FU1065" s="372"/>
      <c r="FV1065" s="372"/>
      <c r="FW1065" s="372"/>
      <c r="FX1065" s="372"/>
      <c r="FY1065" s="372"/>
      <c r="FZ1065" s="372"/>
      <c r="GA1065" s="372"/>
      <c r="GB1065" s="372"/>
      <c r="GC1065" s="372"/>
      <c r="GD1065" s="372"/>
      <c r="GE1065" s="372"/>
      <c r="GF1065" s="372"/>
      <c r="GG1065" s="372"/>
      <c r="GH1065" s="372"/>
      <c r="GI1065" s="372"/>
      <c r="GJ1065" s="372"/>
      <c r="GK1065" s="372"/>
      <c r="GL1065" s="372"/>
      <c r="GM1065" s="372"/>
      <c r="GN1065" s="372"/>
      <c r="GO1065" s="372"/>
      <c r="GP1065" s="372"/>
      <c r="GQ1065" s="372"/>
      <c r="GR1065" s="372"/>
      <c r="GS1065" s="372"/>
      <c r="GT1065" s="372"/>
      <c r="GU1065" s="372"/>
      <c r="GV1065" s="372"/>
      <c r="GW1065" s="372"/>
      <c r="GX1065" s="372"/>
      <c r="GY1065" s="372"/>
      <c r="GZ1065" s="372"/>
      <c r="HA1065" s="372"/>
      <c r="HB1065" s="372"/>
      <c r="HC1065" s="372"/>
    </row>
    <row r="1066" spans="1:211" s="373" customFormat="1" ht="15" hidden="1" customHeight="1" outlineLevel="1" x14ac:dyDescent="0.2">
      <c r="A1066" s="366">
        <f>SWDATA!O1051</f>
        <v>0</v>
      </c>
      <c r="B1066" s="366">
        <f>SWDATA!M1051</f>
        <v>0</v>
      </c>
      <c r="C1066" s="351">
        <f>IF(AND(SWDATA!M1051=1,SWDATA!Q1051="promotions"),SWDATA!P1051,0)</f>
        <v>0</v>
      </c>
      <c r="D1066" s="367">
        <f>ROW(SWDATA!M1051)</f>
        <v>1051</v>
      </c>
      <c r="E1066" s="368">
        <f t="shared" si="3919"/>
        <v>0</v>
      </c>
      <c r="F1066" s="369">
        <f t="shared" si="3755"/>
        <v>1</v>
      </c>
      <c r="G1066" s="366" t="str">
        <f t="shared" si="3756"/>
        <v/>
      </c>
      <c r="H1066" s="370"/>
      <c r="J1066" s="238">
        <f t="shared" si="3757"/>
        <v>0</v>
      </c>
      <c r="K1066" s="239" t="str">
        <f t="shared" si="3758"/>
        <v/>
      </c>
      <c r="L1066" s="342"/>
      <c r="M1066" s="345"/>
      <c r="N1066" s="340" t="str">
        <f>IF(LEN(SWDATA!F1051)=0,"",N1065)</f>
        <v/>
      </c>
      <c r="O1066" s="296" t="str">
        <f>IF(LEN(SWDATA!G1051)=0,"",O1065)</f>
        <v/>
      </c>
      <c r="P1066" s="297" t="str">
        <f>IF(LEN(SWDATA!C1051)=0,"",SWDATA!C1051)</f>
        <v/>
      </c>
      <c r="Q1066" s="312" t="str">
        <f t="shared" si="3759"/>
        <v/>
      </c>
      <c r="R1066" s="223" t="s">
        <v>261</v>
      </c>
      <c r="S1066" s="224"/>
      <c r="T1066" s="224"/>
      <c r="U1066" s="264" t="s">
        <v>612</v>
      </c>
      <c r="V1066" s="205" t="s">
        <v>221</v>
      </c>
      <c r="W1066" s="266">
        <f>IF(OR(Is_Loading,LEN($A1066)=0),"",SWDATA!P1051)</f>
        <v>0</v>
      </c>
      <c r="X1066" s="267">
        <f>IF(OR(Is_Loading,LEN($A1066)=0),"",SWDATA!Q1051)</f>
        <v>0</v>
      </c>
      <c r="Y1066" s="267">
        <f>IF(OR(Is_Loading,LEN($A1066)=0),"",SWDATA!R1051)</f>
        <v>0</v>
      </c>
      <c r="Z1066" s="266" t="str">
        <f t="shared" si="3916"/>
        <v/>
      </c>
      <c r="AA1066" s="266">
        <f>IF(OR(Is_Loading,LEN($A1066)=0),"",SWDATA!T1051)</f>
        <v>0</v>
      </c>
      <c r="AB1066" s="267">
        <f>IF(OR(Is_Loading,LEN($A1066)=0),"",SWDATA!U1051)</f>
        <v>0</v>
      </c>
      <c r="AC1066" s="267">
        <f>IF(OR(Is_Loading,LEN($A1066)=0),"",SWDATA!V1051)</f>
        <v>0</v>
      </c>
      <c r="AD1066" s="266" t="str">
        <f t="shared" si="3760"/>
        <v/>
      </c>
      <c r="AE1066" s="266">
        <f>IF(OR(Is_Loading,LEN($A1066)=0),"",SWDATA!X1051)</f>
        <v>0</v>
      </c>
      <c r="AF1066" s="267">
        <f>IF(OR(Is_Loading,LEN($A1066)=0),"",SWDATA!Y1051)</f>
        <v>0</v>
      </c>
      <c r="AG1066" s="267">
        <f>IF(OR(Is_Loading,LEN($A1066)=0),"",SWDATA!Z1051)</f>
        <v>0</v>
      </c>
      <c r="AH1066" s="266" t="str">
        <f t="shared" si="3761"/>
        <v/>
      </c>
      <c r="AI1066" s="266">
        <f>IF(OR(Is_Loading,LEN($A1066)=0),"",SWDATA!AB1051)</f>
        <v>0</v>
      </c>
      <c r="AJ1066" s="267">
        <f>IF(OR(Is_Loading,LEN($A1066)=0),"",SWDATA!AC1051)</f>
        <v>0</v>
      </c>
      <c r="AK1066" s="267">
        <f>IF(OR(Is_Loading,LEN($A1066)=0),"",SWDATA!AD1051)</f>
        <v>0</v>
      </c>
      <c r="AL1066" s="266" t="str">
        <f t="shared" si="3762"/>
        <v/>
      </c>
      <c r="AM1066" s="266">
        <f>IF(OR(Is_Loading,LEN($A1066)=0),"",SWDATA!AF1051)</f>
        <v>0</v>
      </c>
      <c r="AN1066" s="267">
        <f>IF(OR(Is_Loading,LEN($A1066)=0),"",SWDATA!AG1051)</f>
        <v>0</v>
      </c>
      <c r="AO1066" s="323">
        <f>IF(OR(Is_Loading,LEN($A1066)=0),"",SWDATA!AH1051)</f>
        <v>0</v>
      </c>
      <c r="AP1066" s="320" t="str">
        <f t="shared" si="3763"/>
        <v/>
      </c>
      <c r="AQ1066" s="266">
        <f>IF(OR(Is_Loading,LEN($A1066)=0),"",SWDATA!AJ1051)</f>
        <v>0</v>
      </c>
      <c r="AR1066" s="267">
        <f>IF(OR(Is_Loading,LEN($A1066)=0),"",SWDATA!AK1051)</f>
        <v>0</v>
      </c>
      <c r="AS1066" s="267">
        <f>IF(OR(Is_Loading,LEN($A1066)=0),"",SWDATA!AL1051)</f>
        <v>0</v>
      </c>
      <c r="AT1066" s="266" t="str">
        <f t="shared" si="3764"/>
        <v/>
      </c>
      <c r="AU1066" s="266">
        <f>IF(OR(Is_Loading,LEN($A1066)=0),"",SWDATA!AN1051)</f>
        <v>0</v>
      </c>
      <c r="AV1066" s="267">
        <f>IF(OR(Is_Loading,LEN($A1066)=0),"",SWDATA!AO1051)</f>
        <v>0</v>
      </c>
      <c r="AW1066" s="267">
        <f>IF(OR(Is_Loading,LEN($A1066)=0),"",SWDATA!AP1051)</f>
        <v>0</v>
      </c>
      <c r="AX1066" s="266" t="str">
        <f t="shared" si="3765"/>
        <v/>
      </c>
      <c r="AY1066" s="266">
        <f>IF(OR(Is_Loading,LEN($A1066)=0),"",SWDATA!AR1051)</f>
        <v>0</v>
      </c>
      <c r="AZ1066" s="267">
        <f>IF(OR(Is_Loading,LEN($A1066)=0),"",SWDATA!AS1051)</f>
        <v>0</v>
      </c>
      <c r="BA1066" s="267">
        <f>IF(OR(Is_Loading,LEN($A1066)=0),"",SWDATA!AT1051)</f>
        <v>0</v>
      </c>
      <c r="BB1066" s="266" t="str">
        <f t="shared" si="3766"/>
        <v/>
      </c>
      <c r="BC1066" s="266">
        <f>IF(OR(Is_Loading,LEN($A1066)=0),"",SWDATA!AV1051)</f>
        <v>0</v>
      </c>
      <c r="BD1066" s="267">
        <f>IF(OR(Is_Loading,LEN($A1066)=0),"",SWDATA!AW1051)</f>
        <v>0</v>
      </c>
      <c r="BE1066" s="323">
        <f>IF(OR(Is_Loading,LEN($A1066)=0),"",SWDATA!AX1051)</f>
        <v>0</v>
      </c>
      <c r="BF1066" s="320" t="str">
        <f t="shared" si="3767"/>
        <v/>
      </c>
      <c r="BG1066" s="11"/>
      <c r="BH1066" s="11"/>
      <c r="BI1066" s="11"/>
      <c r="BJ1066" s="11"/>
      <c r="BK1066" s="11"/>
      <c r="BL1066" s="11"/>
      <c r="BM1066" s="11"/>
      <c r="BN1066" s="11"/>
      <c r="BO1066" s="11"/>
      <c r="BP1066" s="11"/>
      <c r="BQ1066" s="11"/>
      <c r="BR1066" s="11"/>
      <c r="BS1066" s="11"/>
      <c r="BT1066" s="11"/>
      <c r="BU1066" s="11"/>
      <c r="BV1066" s="11"/>
      <c r="BW1066" s="11"/>
      <c r="BX1066" s="11"/>
      <c r="BY1066" s="11"/>
      <c r="BZ1066" s="11"/>
      <c r="CA1066" s="11"/>
      <c r="CB1066" s="11"/>
      <c r="CC1066" s="11"/>
      <c r="CD1066" s="11"/>
      <c r="CE1066" s="11"/>
      <c r="CF1066" s="11"/>
      <c r="CG1066" s="11"/>
      <c r="CH1066" s="11"/>
      <c r="CI1066" s="11"/>
      <c r="CJ1066" s="11"/>
      <c r="CK1066" s="11"/>
      <c r="CL1066" s="11"/>
      <c r="CM1066" s="11"/>
      <c r="CN1066" s="351"/>
      <c r="CO1066" s="351"/>
      <c r="CP1066" s="351"/>
      <c r="CQ1066" s="351"/>
      <c r="CR1066" s="351"/>
      <c r="CS1066" s="351"/>
      <c r="CT1066" s="351"/>
      <c r="CU1066" s="351"/>
      <c r="CV1066" s="351"/>
      <c r="CW1066" s="351"/>
      <c r="CX1066" s="351"/>
      <c r="CY1066" s="351"/>
      <c r="CZ1066" s="351"/>
      <c r="DA1066" s="351"/>
      <c r="DB1066" s="351"/>
      <c r="DC1066" s="351"/>
      <c r="DD1066" s="351"/>
      <c r="DE1066" s="351"/>
      <c r="DF1066" s="351"/>
      <c r="DG1066" s="351"/>
      <c r="DH1066" s="351"/>
      <c r="DI1066" s="351"/>
      <c r="DJ1066" s="351"/>
      <c r="DK1066" s="351"/>
      <c r="DL1066" s="351"/>
      <c r="DM1066" s="351"/>
      <c r="DN1066" s="351"/>
      <c r="DS1066" s="372"/>
      <c r="DT1066" s="374"/>
      <c r="DU1066" s="375"/>
      <c r="DV1066" s="375"/>
      <c r="DW1066" s="375"/>
      <c r="DX1066" s="375">
        <v>1</v>
      </c>
      <c r="DY1066" s="375">
        <f t="shared" si="3884"/>
        <v>0</v>
      </c>
      <c r="DZ1066" s="375">
        <f t="shared" si="3885"/>
        <v>0</v>
      </c>
      <c r="EA1066" s="375">
        <f t="shared" si="3886"/>
        <v>1</v>
      </c>
      <c r="EB1066" s="375">
        <f t="shared" si="3887"/>
        <v>0</v>
      </c>
      <c r="EC1066" s="375">
        <f t="shared" si="3888"/>
        <v>0</v>
      </c>
      <c r="ED1066" s="375">
        <f t="shared" si="3889"/>
        <v>1</v>
      </c>
      <c r="EE1066" s="375">
        <f t="shared" si="3890"/>
        <v>0</v>
      </c>
      <c r="EF1066" s="375">
        <f t="shared" si="3891"/>
        <v>0</v>
      </c>
      <c r="EG1066" s="375">
        <f t="shared" si="3892"/>
        <v>1</v>
      </c>
      <c r="EH1066" s="375">
        <f t="shared" si="3893"/>
        <v>0</v>
      </c>
      <c r="EI1066" s="375">
        <f t="shared" si="3894"/>
        <v>0</v>
      </c>
      <c r="EJ1066" s="375">
        <f t="shared" si="3895"/>
        <v>1</v>
      </c>
      <c r="EK1066" s="375">
        <f t="shared" si="3896"/>
        <v>0</v>
      </c>
      <c r="EL1066" s="375">
        <f t="shared" si="3897"/>
        <v>0</v>
      </c>
      <c r="EM1066" s="375">
        <f t="shared" si="3898"/>
        <v>1</v>
      </c>
      <c r="EN1066" s="375">
        <f t="shared" si="3899"/>
        <v>0</v>
      </c>
      <c r="EO1066" s="375">
        <f t="shared" si="3900"/>
        <v>0</v>
      </c>
      <c r="EP1066" s="375">
        <f t="shared" si="3901"/>
        <v>1</v>
      </c>
      <c r="EQ1066" s="375">
        <f t="shared" si="3902"/>
        <v>0</v>
      </c>
      <c r="ER1066" s="375">
        <f t="shared" si="3903"/>
        <v>0</v>
      </c>
      <c r="ES1066" s="375">
        <f t="shared" si="3904"/>
        <v>1</v>
      </c>
      <c r="ET1066" s="375">
        <f t="shared" si="3905"/>
        <v>0</v>
      </c>
      <c r="EU1066" s="375">
        <f t="shared" si="3906"/>
        <v>0</v>
      </c>
      <c r="EV1066" s="375">
        <f t="shared" si="3907"/>
        <v>1</v>
      </c>
      <c r="EW1066" s="375">
        <f t="shared" si="3908"/>
        <v>0</v>
      </c>
      <c r="EX1066" s="375">
        <f t="shared" si="3909"/>
        <v>0</v>
      </c>
      <c r="EY1066" s="375">
        <f t="shared" si="3910"/>
        <v>1</v>
      </c>
      <c r="EZ1066" s="375">
        <f t="shared" si="3911"/>
        <v>0</v>
      </c>
      <c r="FA1066" s="375">
        <f t="shared" si="3912"/>
        <v>0</v>
      </c>
      <c r="FB1066" s="375">
        <f t="shared" si="3913"/>
        <v>1</v>
      </c>
      <c r="FC1066" s="375">
        <f t="shared" si="3914"/>
        <v>0</v>
      </c>
      <c r="FD1066" s="375">
        <f t="shared" si="3915"/>
        <v>0</v>
      </c>
      <c r="FE1066" s="376"/>
      <c r="FF1066" s="372"/>
      <c r="FG1066" s="372"/>
      <c r="FH1066" s="372"/>
      <c r="FI1066" s="372"/>
      <c r="FJ1066" s="372"/>
      <c r="FK1066" s="372"/>
      <c r="FL1066" s="372"/>
      <c r="FM1066" s="372"/>
      <c r="FN1066" s="372"/>
      <c r="FO1066" s="372"/>
      <c r="FP1066" s="372"/>
      <c r="FQ1066" s="372"/>
      <c r="FR1066" s="372"/>
      <c r="FS1066" s="372"/>
      <c r="FT1066" s="372"/>
      <c r="FU1066" s="372"/>
      <c r="FV1066" s="372"/>
      <c r="FW1066" s="372"/>
      <c r="FX1066" s="372"/>
      <c r="FY1066" s="372"/>
      <c r="FZ1066" s="372"/>
      <c r="GA1066" s="372"/>
      <c r="GB1066" s="372"/>
      <c r="GC1066" s="372"/>
      <c r="GD1066" s="372"/>
      <c r="GE1066" s="372"/>
      <c r="GF1066" s="372"/>
      <c r="GG1066" s="372"/>
      <c r="GH1066" s="372"/>
      <c r="GI1066" s="372"/>
      <c r="GJ1066" s="372"/>
      <c r="GK1066" s="372"/>
      <c r="GL1066" s="372"/>
      <c r="GM1066" s="372"/>
      <c r="GN1066" s="372"/>
      <c r="GO1066" s="372"/>
      <c r="GP1066" s="372"/>
      <c r="GQ1066" s="372"/>
      <c r="GR1066" s="372"/>
      <c r="GS1066" s="372"/>
      <c r="GT1066" s="372"/>
      <c r="GU1066" s="372"/>
      <c r="GV1066" s="372"/>
      <c r="GW1066" s="372"/>
      <c r="GX1066" s="372"/>
      <c r="GY1066" s="372"/>
      <c r="GZ1066" s="372"/>
      <c r="HA1066" s="372"/>
      <c r="HB1066" s="372"/>
      <c r="HC1066" s="372"/>
    </row>
    <row r="1067" spans="1:211" s="373" customFormat="1" ht="15" hidden="1" customHeight="1" outlineLevel="1" x14ac:dyDescent="0.2">
      <c r="A1067" s="366">
        <f>SWDATA!O1052</f>
        <v>0</v>
      </c>
      <c r="B1067" s="366">
        <f>SWDATA!M1052</f>
        <v>0</v>
      </c>
      <c r="C1067" s="351">
        <f>IF(AND(SWDATA!M1052=1,SWDATA!Q1052="promotions"),SWDATA!P1052,0)</f>
        <v>0</v>
      </c>
      <c r="D1067" s="367">
        <f>ROW(SWDATA!M1052)</f>
        <v>1052</v>
      </c>
      <c r="E1067" s="368">
        <f t="shared" si="3919"/>
        <v>0</v>
      </c>
      <c r="F1067" s="369">
        <f t="shared" si="3755"/>
        <v>1</v>
      </c>
      <c r="G1067" s="366" t="str">
        <f t="shared" si="3756"/>
        <v/>
      </c>
      <c r="H1067" s="370"/>
      <c r="J1067" s="238">
        <f t="shared" si="3757"/>
        <v>0</v>
      </c>
      <c r="K1067" s="239" t="str">
        <f t="shared" si="3758"/>
        <v/>
      </c>
      <c r="L1067" s="342"/>
      <c r="M1067" s="345"/>
      <c r="N1067" s="340" t="str">
        <f>IF(LEN(SWDATA!F1052)=0,"",N1066)</f>
        <v/>
      </c>
      <c r="O1067" s="296" t="str">
        <f>IF(LEN(SWDATA!G1052)=0,"",O1066)</f>
        <v/>
      </c>
      <c r="P1067" s="297" t="str">
        <f>IF(LEN(SWDATA!C1052)=0,"",SWDATA!C1052)</f>
        <v/>
      </c>
      <c r="Q1067" s="312" t="str">
        <f t="shared" si="3759"/>
        <v/>
      </c>
      <c r="R1067" s="223" t="s">
        <v>261</v>
      </c>
      <c r="S1067" s="224"/>
      <c r="T1067" s="224"/>
      <c r="U1067" s="264" t="s">
        <v>597</v>
      </c>
      <c r="V1067" s="205" t="s">
        <v>221</v>
      </c>
      <c r="W1067" s="266">
        <f>IF(OR(Is_Loading,LEN($A1067)=0),"",SWDATA!P1052)</f>
        <v>0</v>
      </c>
      <c r="X1067" s="267">
        <f>IF(OR(Is_Loading,LEN($A1067)=0),"",SWDATA!Q1052)</f>
        <v>0</v>
      </c>
      <c r="Y1067" s="267">
        <f>IF(OR(Is_Loading,LEN($A1067)=0),"",SWDATA!R1052)</f>
        <v>0</v>
      </c>
      <c r="Z1067" s="266" t="str">
        <f t="shared" si="3916"/>
        <v/>
      </c>
      <c r="AA1067" s="266">
        <f>IF(OR(Is_Loading,LEN($A1067)=0),"",SWDATA!T1052)</f>
        <v>0</v>
      </c>
      <c r="AB1067" s="267">
        <f>IF(OR(Is_Loading,LEN($A1067)=0),"",SWDATA!U1052)</f>
        <v>0</v>
      </c>
      <c r="AC1067" s="267">
        <f>IF(OR(Is_Loading,LEN($A1067)=0),"",SWDATA!V1052)</f>
        <v>0</v>
      </c>
      <c r="AD1067" s="266" t="str">
        <f t="shared" si="3760"/>
        <v/>
      </c>
      <c r="AE1067" s="266">
        <f>IF(OR(Is_Loading,LEN($A1067)=0),"",SWDATA!X1052)</f>
        <v>0</v>
      </c>
      <c r="AF1067" s="267">
        <f>IF(OR(Is_Loading,LEN($A1067)=0),"",SWDATA!Y1052)</f>
        <v>0</v>
      </c>
      <c r="AG1067" s="267">
        <f>IF(OR(Is_Loading,LEN($A1067)=0),"",SWDATA!Z1052)</f>
        <v>0</v>
      </c>
      <c r="AH1067" s="266" t="str">
        <f t="shared" si="3761"/>
        <v/>
      </c>
      <c r="AI1067" s="266">
        <f>IF(OR(Is_Loading,LEN($A1067)=0),"",SWDATA!AB1052)</f>
        <v>0</v>
      </c>
      <c r="AJ1067" s="267">
        <f>IF(OR(Is_Loading,LEN($A1067)=0),"",SWDATA!AC1052)</f>
        <v>0</v>
      </c>
      <c r="AK1067" s="267">
        <f>IF(OR(Is_Loading,LEN($A1067)=0),"",SWDATA!AD1052)</f>
        <v>0</v>
      </c>
      <c r="AL1067" s="266" t="str">
        <f t="shared" si="3762"/>
        <v/>
      </c>
      <c r="AM1067" s="266">
        <f>IF(OR(Is_Loading,LEN($A1067)=0),"",SWDATA!AF1052)</f>
        <v>0</v>
      </c>
      <c r="AN1067" s="267">
        <f>IF(OR(Is_Loading,LEN($A1067)=0),"",SWDATA!AG1052)</f>
        <v>0</v>
      </c>
      <c r="AO1067" s="323">
        <f>IF(OR(Is_Loading,LEN($A1067)=0),"",SWDATA!AH1052)</f>
        <v>0</v>
      </c>
      <c r="AP1067" s="320" t="str">
        <f t="shared" si="3763"/>
        <v/>
      </c>
      <c r="AQ1067" s="266">
        <f>IF(OR(Is_Loading,LEN($A1067)=0),"",SWDATA!AJ1052)</f>
        <v>0</v>
      </c>
      <c r="AR1067" s="267">
        <f>IF(OR(Is_Loading,LEN($A1067)=0),"",SWDATA!AK1052)</f>
        <v>0</v>
      </c>
      <c r="AS1067" s="267">
        <f>IF(OR(Is_Loading,LEN($A1067)=0),"",SWDATA!AL1052)</f>
        <v>0</v>
      </c>
      <c r="AT1067" s="266" t="str">
        <f t="shared" si="3764"/>
        <v/>
      </c>
      <c r="AU1067" s="266">
        <f>IF(OR(Is_Loading,LEN($A1067)=0),"",SWDATA!AN1052)</f>
        <v>0</v>
      </c>
      <c r="AV1067" s="267">
        <f>IF(OR(Is_Loading,LEN($A1067)=0),"",SWDATA!AO1052)</f>
        <v>0</v>
      </c>
      <c r="AW1067" s="267">
        <f>IF(OR(Is_Loading,LEN($A1067)=0),"",SWDATA!AP1052)</f>
        <v>0</v>
      </c>
      <c r="AX1067" s="266" t="str">
        <f t="shared" si="3765"/>
        <v/>
      </c>
      <c r="AY1067" s="266">
        <f>IF(OR(Is_Loading,LEN($A1067)=0),"",SWDATA!AR1052)</f>
        <v>0</v>
      </c>
      <c r="AZ1067" s="267">
        <f>IF(OR(Is_Loading,LEN($A1067)=0),"",SWDATA!AS1052)</f>
        <v>0</v>
      </c>
      <c r="BA1067" s="267">
        <f>IF(OR(Is_Loading,LEN($A1067)=0),"",SWDATA!AT1052)</f>
        <v>0</v>
      </c>
      <c r="BB1067" s="266" t="str">
        <f t="shared" si="3766"/>
        <v/>
      </c>
      <c r="BC1067" s="266">
        <f>IF(OR(Is_Loading,LEN($A1067)=0),"",SWDATA!AV1052)</f>
        <v>0</v>
      </c>
      <c r="BD1067" s="267">
        <f>IF(OR(Is_Loading,LEN($A1067)=0),"",SWDATA!AW1052)</f>
        <v>0</v>
      </c>
      <c r="BE1067" s="323">
        <f>IF(OR(Is_Loading,LEN($A1067)=0),"",SWDATA!AX1052)</f>
        <v>0</v>
      </c>
      <c r="BF1067" s="320" t="str">
        <f t="shared" si="3767"/>
        <v/>
      </c>
      <c r="BG1067" s="11"/>
      <c r="BH1067" s="11"/>
      <c r="BI1067" s="11"/>
      <c r="BJ1067" s="11"/>
      <c r="BK1067" s="11"/>
      <c r="BL1067" s="11"/>
      <c r="BM1067" s="11"/>
      <c r="BN1067" s="11"/>
      <c r="BO1067" s="11"/>
      <c r="BP1067" s="11"/>
      <c r="BQ1067" s="11"/>
      <c r="BR1067" s="11"/>
      <c r="BS1067" s="11"/>
      <c r="BT1067" s="11"/>
      <c r="BU1067" s="11"/>
      <c r="BV1067" s="11"/>
      <c r="BW1067" s="11"/>
      <c r="BX1067" s="11"/>
      <c r="BY1067" s="11"/>
      <c r="BZ1067" s="11"/>
      <c r="CA1067" s="11"/>
      <c r="CB1067" s="11"/>
      <c r="CC1067" s="11"/>
      <c r="CD1067" s="11"/>
      <c r="CE1067" s="11"/>
      <c r="CF1067" s="11"/>
      <c r="CG1067" s="11"/>
      <c r="CH1067" s="11"/>
      <c r="CI1067" s="11"/>
      <c r="CJ1067" s="11"/>
      <c r="CK1067" s="11"/>
      <c r="CL1067" s="11"/>
      <c r="CM1067" s="11"/>
      <c r="CN1067" s="351"/>
      <c r="CO1067" s="351"/>
      <c r="CP1067" s="351"/>
      <c r="CQ1067" s="351"/>
      <c r="CR1067" s="351"/>
      <c r="CS1067" s="351"/>
      <c r="CT1067" s="351"/>
      <c r="CU1067" s="351"/>
      <c r="CV1067" s="351"/>
      <c r="CW1067" s="351"/>
      <c r="CX1067" s="351"/>
      <c r="CY1067" s="351"/>
      <c r="CZ1067" s="351"/>
      <c r="DA1067" s="351"/>
      <c r="DB1067" s="351"/>
      <c r="DC1067" s="351"/>
      <c r="DD1067" s="351"/>
      <c r="DE1067" s="351"/>
      <c r="DF1067" s="351"/>
      <c r="DG1067" s="351"/>
      <c r="DH1067" s="351"/>
      <c r="DI1067" s="351"/>
      <c r="DJ1067" s="351"/>
      <c r="DK1067" s="351"/>
      <c r="DL1067" s="351"/>
      <c r="DM1067" s="351"/>
      <c r="DN1067" s="351"/>
      <c r="DS1067" s="372"/>
      <c r="DT1067" s="374"/>
      <c r="DU1067" s="375"/>
      <c r="DV1067" s="375"/>
      <c r="DW1067" s="375"/>
      <c r="DX1067" s="375">
        <v>1</v>
      </c>
      <c r="DY1067" s="375">
        <f t="shared" si="3884"/>
        <v>0</v>
      </c>
      <c r="DZ1067" s="375">
        <f t="shared" si="3885"/>
        <v>0</v>
      </c>
      <c r="EA1067" s="375">
        <f t="shared" si="3886"/>
        <v>1</v>
      </c>
      <c r="EB1067" s="375">
        <f t="shared" si="3887"/>
        <v>0</v>
      </c>
      <c r="EC1067" s="375">
        <f t="shared" si="3888"/>
        <v>0</v>
      </c>
      <c r="ED1067" s="375">
        <f t="shared" si="3889"/>
        <v>1</v>
      </c>
      <c r="EE1067" s="375">
        <f t="shared" si="3890"/>
        <v>0</v>
      </c>
      <c r="EF1067" s="375">
        <f t="shared" si="3891"/>
        <v>0</v>
      </c>
      <c r="EG1067" s="375">
        <f t="shared" si="3892"/>
        <v>1</v>
      </c>
      <c r="EH1067" s="375">
        <f t="shared" si="3893"/>
        <v>0</v>
      </c>
      <c r="EI1067" s="375">
        <f t="shared" si="3894"/>
        <v>0</v>
      </c>
      <c r="EJ1067" s="375">
        <f t="shared" si="3895"/>
        <v>1</v>
      </c>
      <c r="EK1067" s="375">
        <f t="shared" si="3896"/>
        <v>0</v>
      </c>
      <c r="EL1067" s="375">
        <f t="shared" si="3897"/>
        <v>0</v>
      </c>
      <c r="EM1067" s="375">
        <f t="shared" si="3898"/>
        <v>1</v>
      </c>
      <c r="EN1067" s="375">
        <f t="shared" si="3899"/>
        <v>0</v>
      </c>
      <c r="EO1067" s="375">
        <f t="shared" si="3900"/>
        <v>0</v>
      </c>
      <c r="EP1067" s="375">
        <f t="shared" si="3901"/>
        <v>1</v>
      </c>
      <c r="EQ1067" s="375">
        <f t="shared" si="3902"/>
        <v>0</v>
      </c>
      <c r="ER1067" s="375">
        <f t="shared" si="3903"/>
        <v>0</v>
      </c>
      <c r="ES1067" s="375">
        <f t="shared" si="3904"/>
        <v>1</v>
      </c>
      <c r="ET1067" s="375">
        <f t="shared" si="3905"/>
        <v>0</v>
      </c>
      <c r="EU1067" s="375">
        <f t="shared" si="3906"/>
        <v>0</v>
      </c>
      <c r="EV1067" s="375">
        <f t="shared" si="3907"/>
        <v>1</v>
      </c>
      <c r="EW1067" s="375">
        <f t="shared" si="3908"/>
        <v>0</v>
      </c>
      <c r="EX1067" s="375">
        <f t="shared" si="3909"/>
        <v>0</v>
      </c>
      <c r="EY1067" s="375">
        <f t="shared" si="3910"/>
        <v>1</v>
      </c>
      <c r="EZ1067" s="375">
        <f t="shared" si="3911"/>
        <v>0</v>
      </c>
      <c r="FA1067" s="375">
        <f t="shared" si="3912"/>
        <v>0</v>
      </c>
      <c r="FB1067" s="375">
        <f t="shared" si="3913"/>
        <v>1</v>
      </c>
      <c r="FC1067" s="375">
        <f t="shared" si="3914"/>
        <v>0</v>
      </c>
      <c r="FD1067" s="375">
        <f t="shared" si="3915"/>
        <v>0</v>
      </c>
      <c r="FE1067" s="376"/>
      <c r="FF1067" s="372"/>
      <c r="FG1067" s="372"/>
      <c r="FH1067" s="372"/>
      <c r="FI1067" s="372"/>
      <c r="FJ1067" s="372"/>
      <c r="FK1067" s="372"/>
      <c r="FL1067" s="372"/>
      <c r="FM1067" s="372"/>
      <c r="FN1067" s="372"/>
      <c r="FO1067" s="372"/>
      <c r="FP1067" s="372"/>
      <c r="FQ1067" s="372"/>
      <c r="FR1067" s="372"/>
      <c r="FS1067" s="372"/>
      <c r="FT1067" s="372"/>
      <c r="FU1067" s="372"/>
      <c r="FV1067" s="372"/>
      <c r="FW1067" s="372"/>
      <c r="FX1067" s="372"/>
      <c r="FY1067" s="372"/>
      <c r="FZ1067" s="372"/>
      <c r="GA1067" s="372"/>
      <c r="GB1067" s="372"/>
      <c r="GC1067" s="372"/>
      <c r="GD1067" s="372"/>
      <c r="GE1067" s="372"/>
      <c r="GF1067" s="372"/>
      <c r="GG1067" s="372"/>
      <c r="GH1067" s="372"/>
      <c r="GI1067" s="372"/>
      <c r="GJ1067" s="372"/>
      <c r="GK1067" s="372"/>
      <c r="GL1067" s="372"/>
      <c r="GM1067" s="372"/>
      <c r="GN1067" s="372"/>
      <c r="GO1067" s="372"/>
      <c r="GP1067" s="372"/>
      <c r="GQ1067" s="372"/>
      <c r="GR1067" s="372"/>
      <c r="GS1067" s="372"/>
      <c r="GT1067" s="372"/>
      <c r="GU1067" s="372"/>
      <c r="GV1067" s="372"/>
      <c r="GW1067" s="372"/>
      <c r="GX1067" s="372"/>
      <c r="GY1067" s="372"/>
      <c r="GZ1067" s="372"/>
      <c r="HA1067" s="372"/>
      <c r="HB1067" s="372"/>
      <c r="HC1067" s="372"/>
    </row>
    <row r="1068" spans="1:211" s="373" customFormat="1" ht="15" hidden="1" customHeight="1" outlineLevel="1" x14ac:dyDescent="0.2">
      <c r="A1068" s="366">
        <f>SWDATA!O1053</f>
        <v>0</v>
      </c>
      <c r="B1068" s="366">
        <f>SWDATA!M1053</f>
        <v>0</v>
      </c>
      <c r="C1068" s="351">
        <f>IF(AND(SWDATA!M1053=1,SWDATA!Q1053="promotions"),SWDATA!P1053,0)</f>
        <v>0</v>
      </c>
      <c r="D1068" s="367">
        <f>ROW(SWDATA!M1053)</f>
        <v>1053</v>
      </c>
      <c r="E1068" s="368">
        <f t="shared" si="3919"/>
        <v>0</v>
      </c>
      <c r="F1068" s="369">
        <f t="shared" si="3755"/>
        <v>1</v>
      </c>
      <c r="G1068" s="366" t="str">
        <f t="shared" si="3756"/>
        <v/>
      </c>
      <c r="H1068" s="370"/>
      <c r="J1068" s="238">
        <f t="shared" si="3757"/>
        <v>0</v>
      </c>
      <c r="K1068" s="239" t="str">
        <f t="shared" si="3758"/>
        <v/>
      </c>
      <c r="L1068" s="342"/>
      <c r="M1068" s="345"/>
      <c r="N1068" s="340" t="str">
        <f>IF(LEN(SWDATA!F1053)=0,"",N1067)</f>
        <v/>
      </c>
      <c r="O1068" s="296" t="str">
        <f>IF(LEN(SWDATA!G1053)=0,"",O1067)</f>
        <v/>
      </c>
      <c r="P1068" s="297" t="str">
        <f>IF(LEN(SWDATA!C1053)=0,"",SWDATA!C1053)</f>
        <v/>
      </c>
      <c r="Q1068" s="312" t="str">
        <f t="shared" si="3759"/>
        <v/>
      </c>
      <c r="R1068" s="223" t="s">
        <v>261</v>
      </c>
      <c r="S1068" s="224"/>
      <c r="T1068" s="224"/>
      <c r="U1068" s="264" t="s">
        <v>599</v>
      </c>
      <c r="V1068" s="205" t="s">
        <v>221</v>
      </c>
      <c r="W1068" s="266">
        <f>IF(OR(Is_Loading,LEN($A1068)=0),"",SWDATA!P1053)</f>
        <v>0</v>
      </c>
      <c r="X1068" s="267">
        <f>IF(OR(Is_Loading,LEN($A1068)=0),"",SWDATA!Q1053)</f>
        <v>0</v>
      </c>
      <c r="Y1068" s="267">
        <f>IF(OR(Is_Loading,LEN($A1068)=0),"",SWDATA!R1053)</f>
        <v>0</v>
      </c>
      <c r="Z1068" s="266" t="str">
        <f t="shared" si="3916"/>
        <v/>
      </c>
      <c r="AA1068" s="266">
        <f>IF(OR(Is_Loading,LEN($A1068)=0),"",SWDATA!T1053)</f>
        <v>0</v>
      </c>
      <c r="AB1068" s="267">
        <f>IF(OR(Is_Loading,LEN($A1068)=0),"",SWDATA!U1053)</f>
        <v>0</v>
      </c>
      <c r="AC1068" s="267">
        <f>IF(OR(Is_Loading,LEN($A1068)=0),"",SWDATA!V1053)</f>
        <v>0</v>
      </c>
      <c r="AD1068" s="266" t="str">
        <f t="shared" si="3760"/>
        <v/>
      </c>
      <c r="AE1068" s="266">
        <f>IF(OR(Is_Loading,LEN($A1068)=0),"",SWDATA!X1053)</f>
        <v>0</v>
      </c>
      <c r="AF1068" s="267">
        <f>IF(OR(Is_Loading,LEN($A1068)=0),"",SWDATA!Y1053)</f>
        <v>0</v>
      </c>
      <c r="AG1068" s="267">
        <f>IF(OR(Is_Loading,LEN($A1068)=0),"",SWDATA!Z1053)</f>
        <v>0</v>
      </c>
      <c r="AH1068" s="266" t="str">
        <f t="shared" si="3761"/>
        <v/>
      </c>
      <c r="AI1068" s="266">
        <f>IF(OR(Is_Loading,LEN($A1068)=0),"",SWDATA!AB1053)</f>
        <v>0</v>
      </c>
      <c r="AJ1068" s="267">
        <f>IF(OR(Is_Loading,LEN($A1068)=0),"",SWDATA!AC1053)</f>
        <v>0</v>
      </c>
      <c r="AK1068" s="267">
        <f>IF(OR(Is_Loading,LEN($A1068)=0),"",SWDATA!AD1053)</f>
        <v>0</v>
      </c>
      <c r="AL1068" s="266" t="str">
        <f t="shared" si="3762"/>
        <v/>
      </c>
      <c r="AM1068" s="266">
        <f>IF(OR(Is_Loading,LEN($A1068)=0),"",SWDATA!AF1053)</f>
        <v>0</v>
      </c>
      <c r="AN1068" s="267">
        <f>IF(OR(Is_Loading,LEN($A1068)=0),"",SWDATA!AG1053)</f>
        <v>0</v>
      </c>
      <c r="AO1068" s="323">
        <f>IF(OR(Is_Loading,LEN($A1068)=0),"",SWDATA!AH1053)</f>
        <v>0</v>
      </c>
      <c r="AP1068" s="320" t="str">
        <f t="shared" si="3763"/>
        <v/>
      </c>
      <c r="AQ1068" s="266">
        <f>IF(OR(Is_Loading,LEN($A1068)=0),"",SWDATA!AJ1053)</f>
        <v>0</v>
      </c>
      <c r="AR1068" s="267">
        <f>IF(OR(Is_Loading,LEN($A1068)=0),"",SWDATA!AK1053)</f>
        <v>0</v>
      </c>
      <c r="AS1068" s="267">
        <f>IF(OR(Is_Loading,LEN($A1068)=0),"",SWDATA!AL1053)</f>
        <v>0</v>
      </c>
      <c r="AT1068" s="266" t="str">
        <f t="shared" si="3764"/>
        <v/>
      </c>
      <c r="AU1068" s="266">
        <f>IF(OR(Is_Loading,LEN($A1068)=0),"",SWDATA!AN1053)</f>
        <v>0</v>
      </c>
      <c r="AV1068" s="267">
        <f>IF(OR(Is_Loading,LEN($A1068)=0),"",SWDATA!AO1053)</f>
        <v>0</v>
      </c>
      <c r="AW1068" s="267">
        <f>IF(OR(Is_Loading,LEN($A1068)=0),"",SWDATA!AP1053)</f>
        <v>0</v>
      </c>
      <c r="AX1068" s="266" t="str">
        <f t="shared" si="3765"/>
        <v/>
      </c>
      <c r="AY1068" s="266">
        <f>IF(OR(Is_Loading,LEN($A1068)=0),"",SWDATA!AR1053)</f>
        <v>0</v>
      </c>
      <c r="AZ1068" s="267">
        <f>IF(OR(Is_Loading,LEN($A1068)=0),"",SWDATA!AS1053)</f>
        <v>0</v>
      </c>
      <c r="BA1068" s="267">
        <f>IF(OR(Is_Loading,LEN($A1068)=0),"",SWDATA!AT1053)</f>
        <v>0</v>
      </c>
      <c r="BB1068" s="266" t="str">
        <f t="shared" si="3766"/>
        <v/>
      </c>
      <c r="BC1068" s="266">
        <f>IF(OR(Is_Loading,LEN($A1068)=0),"",SWDATA!AV1053)</f>
        <v>0</v>
      </c>
      <c r="BD1068" s="267">
        <f>IF(OR(Is_Loading,LEN($A1068)=0),"",SWDATA!AW1053)</f>
        <v>0</v>
      </c>
      <c r="BE1068" s="323">
        <f>IF(OR(Is_Loading,LEN($A1068)=0),"",SWDATA!AX1053)</f>
        <v>0</v>
      </c>
      <c r="BF1068" s="320" t="str">
        <f t="shared" si="3767"/>
        <v/>
      </c>
      <c r="BG1068" s="11"/>
      <c r="BH1068" s="11"/>
      <c r="BI1068" s="11"/>
      <c r="BJ1068" s="11"/>
      <c r="BK1068" s="11"/>
      <c r="BL1068" s="11"/>
      <c r="BM1068" s="11"/>
      <c r="BN1068" s="11"/>
      <c r="BO1068" s="11"/>
      <c r="BP1068" s="11"/>
      <c r="BQ1068" s="11"/>
      <c r="BR1068" s="11"/>
      <c r="BS1068" s="11"/>
      <c r="BT1068" s="11"/>
      <c r="BU1068" s="11"/>
      <c r="BV1068" s="11"/>
      <c r="BW1068" s="11"/>
      <c r="BX1068" s="11"/>
      <c r="BY1068" s="11"/>
      <c r="BZ1068" s="11"/>
      <c r="CA1068" s="11"/>
      <c r="CB1068" s="11"/>
      <c r="CC1068" s="11"/>
      <c r="CD1068" s="11"/>
      <c r="CE1068" s="11"/>
      <c r="CF1068" s="11"/>
      <c r="CG1068" s="11"/>
      <c r="CH1068" s="11"/>
      <c r="CI1068" s="11"/>
      <c r="CJ1068" s="11"/>
      <c r="CK1068" s="11"/>
      <c r="CL1068" s="11"/>
      <c r="CM1068" s="11"/>
      <c r="CN1068" s="351"/>
      <c r="CO1068" s="351"/>
      <c r="CP1068" s="351"/>
      <c r="CQ1068" s="351"/>
      <c r="CR1068" s="351"/>
      <c r="CS1068" s="351"/>
      <c r="CT1068" s="351"/>
      <c r="CU1068" s="351"/>
      <c r="CV1068" s="351"/>
      <c r="CW1068" s="351"/>
      <c r="CX1068" s="351"/>
      <c r="CY1068" s="351"/>
      <c r="CZ1068" s="351"/>
      <c r="DA1068" s="351"/>
      <c r="DB1068" s="351"/>
      <c r="DC1068" s="351"/>
      <c r="DD1068" s="351"/>
      <c r="DE1068" s="351"/>
      <c r="DF1068" s="351"/>
      <c r="DG1068" s="351"/>
      <c r="DH1068" s="351"/>
      <c r="DI1068" s="351"/>
      <c r="DJ1068" s="351"/>
      <c r="DK1068" s="351"/>
      <c r="DL1068" s="351"/>
      <c r="DM1068" s="351"/>
      <c r="DN1068" s="351"/>
      <c r="DS1068" s="372"/>
      <c r="DT1068" s="374"/>
      <c r="DU1068" s="375"/>
      <c r="DV1068" s="375"/>
      <c r="DW1068" s="375"/>
      <c r="DX1068" s="375">
        <v>1</v>
      </c>
      <c r="DY1068" s="375">
        <f t="shared" si="3884"/>
        <v>0</v>
      </c>
      <c r="DZ1068" s="375">
        <f t="shared" si="3885"/>
        <v>0</v>
      </c>
      <c r="EA1068" s="375">
        <f t="shared" si="3886"/>
        <v>1</v>
      </c>
      <c r="EB1068" s="375">
        <f t="shared" si="3887"/>
        <v>0</v>
      </c>
      <c r="EC1068" s="375">
        <f t="shared" si="3888"/>
        <v>0</v>
      </c>
      <c r="ED1068" s="375">
        <f t="shared" si="3889"/>
        <v>1</v>
      </c>
      <c r="EE1068" s="375">
        <f t="shared" si="3890"/>
        <v>0</v>
      </c>
      <c r="EF1068" s="375">
        <f t="shared" si="3891"/>
        <v>0</v>
      </c>
      <c r="EG1068" s="375">
        <f t="shared" si="3892"/>
        <v>1</v>
      </c>
      <c r="EH1068" s="375">
        <f t="shared" si="3893"/>
        <v>0</v>
      </c>
      <c r="EI1068" s="375">
        <f t="shared" si="3894"/>
        <v>0</v>
      </c>
      <c r="EJ1068" s="375">
        <f t="shared" si="3895"/>
        <v>1</v>
      </c>
      <c r="EK1068" s="375">
        <f t="shared" si="3896"/>
        <v>0</v>
      </c>
      <c r="EL1068" s="375">
        <f t="shared" si="3897"/>
        <v>0</v>
      </c>
      <c r="EM1068" s="375">
        <f t="shared" si="3898"/>
        <v>1</v>
      </c>
      <c r="EN1068" s="375">
        <f t="shared" si="3899"/>
        <v>0</v>
      </c>
      <c r="EO1068" s="375">
        <f t="shared" si="3900"/>
        <v>0</v>
      </c>
      <c r="EP1068" s="375">
        <f t="shared" si="3901"/>
        <v>1</v>
      </c>
      <c r="EQ1068" s="375">
        <f t="shared" si="3902"/>
        <v>0</v>
      </c>
      <c r="ER1068" s="375">
        <f t="shared" si="3903"/>
        <v>0</v>
      </c>
      <c r="ES1068" s="375">
        <f t="shared" si="3904"/>
        <v>1</v>
      </c>
      <c r="ET1068" s="375">
        <f t="shared" si="3905"/>
        <v>0</v>
      </c>
      <c r="EU1068" s="375">
        <f t="shared" si="3906"/>
        <v>0</v>
      </c>
      <c r="EV1068" s="375">
        <f t="shared" si="3907"/>
        <v>1</v>
      </c>
      <c r="EW1068" s="375">
        <f t="shared" si="3908"/>
        <v>0</v>
      </c>
      <c r="EX1068" s="375">
        <f t="shared" si="3909"/>
        <v>0</v>
      </c>
      <c r="EY1068" s="375">
        <f t="shared" si="3910"/>
        <v>1</v>
      </c>
      <c r="EZ1068" s="375">
        <f t="shared" si="3911"/>
        <v>0</v>
      </c>
      <c r="FA1068" s="375">
        <f t="shared" si="3912"/>
        <v>0</v>
      </c>
      <c r="FB1068" s="375">
        <f t="shared" si="3913"/>
        <v>1</v>
      </c>
      <c r="FC1068" s="375">
        <f t="shared" si="3914"/>
        <v>0</v>
      </c>
      <c r="FD1068" s="375">
        <f t="shared" si="3915"/>
        <v>0</v>
      </c>
      <c r="FE1068" s="376"/>
      <c r="FF1068" s="372"/>
      <c r="FG1068" s="372"/>
      <c r="FH1068" s="372"/>
      <c r="FI1068" s="372"/>
      <c r="FJ1068" s="372"/>
      <c r="FK1068" s="372"/>
      <c r="FL1068" s="372"/>
      <c r="FM1068" s="372"/>
      <c r="FN1068" s="372"/>
      <c r="FO1068" s="372"/>
      <c r="FP1068" s="372"/>
      <c r="FQ1068" s="372"/>
      <c r="FR1068" s="372"/>
      <c r="FS1068" s="372"/>
      <c r="FT1068" s="372"/>
      <c r="FU1068" s="372"/>
      <c r="FV1068" s="372"/>
      <c r="FW1068" s="372"/>
      <c r="FX1068" s="372"/>
      <c r="FY1068" s="372"/>
      <c r="FZ1068" s="372"/>
      <c r="GA1068" s="372"/>
      <c r="GB1068" s="372"/>
      <c r="GC1068" s="372"/>
      <c r="GD1068" s="372"/>
      <c r="GE1068" s="372"/>
      <c r="GF1068" s="372"/>
      <c r="GG1068" s="372"/>
      <c r="GH1068" s="372"/>
      <c r="GI1068" s="372"/>
      <c r="GJ1068" s="372"/>
      <c r="GK1068" s="372"/>
      <c r="GL1068" s="372"/>
      <c r="GM1068" s="372"/>
      <c r="GN1068" s="372"/>
      <c r="GO1068" s="372"/>
      <c r="GP1068" s="372"/>
      <c r="GQ1068" s="372"/>
      <c r="GR1068" s="372"/>
      <c r="GS1068" s="372"/>
      <c r="GT1068" s="372"/>
      <c r="GU1068" s="372"/>
      <c r="GV1068" s="372"/>
      <c r="GW1068" s="372"/>
      <c r="GX1068" s="372"/>
      <c r="GY1068" s="372"/>
      <c r="GZ1068" s="372"/>
      <c r="HA1068" s="372"/>
      <c r="HB1068" s="372"/>
      <c r="HC1068" s="372"/>
    </row>
    <row r="1069" spans="1:211" s="373" customFormat="1" ht="15" hidden="1" customHeight="1" outlineLevel="1" x14ac:dyDescent="0.2">
      <c r="A1069" s="366">
        <f>SWDATA!O1054</f>
        <v>0</v>
      </c>
      <c r="B1069" s="366">
        <f>SWDATA!M1054</f>
        <v>0</v>
      </c>
      <c r="C1069" s="351">
        <f>IF(AND(SWDATA!M1054=1,SWDATA!Q1054="promotions"),SWDATA!P1054,0)</f>
        <v>0</v>
      </c>
      <c r="D1069" s="367">
        <f>ROW(SWDATA!M1054)</f>
        <v>1054</v>
      </c>
      <c r="E1069" s="368">
        <f t="shared" si="3919"/>
        <v>0</v>
      </c>
      <c r="F1069" s="369">
        <f t="shared" si="3755"/>
        <v>1</v>
      </c>
      <c r="G1069" s="366" t="str">
        <f t="shared" si="3756"/>
        <v/>
      </c>
      <c r="H1069" s="370"/>
      <c r="J1069" s="238">
        <f t="shared" si="3757"/>
        <v>0</v>
      </c>
      <c r="K1069" s="239" t="str">
        <f t="shared" si="3758"/>
        <v/>
      </c>
      <c r="L1069" s="342"/>
      <c r="M1069" s="345"/>
      <c r="N1069" s="340" t="str">
        <f>IF(LEN(SWDATA!F1054)=0,"",N1068)</f>
        <v/>
      </c>
      <c r="O1069" s="296" t="str">
        <f>IF(LEN(SWDATA!G1054)=0,"",O1068)</f>
        <v/>
      </c>
      <c r="P1069" s="297" t="str">
        <f>IF(LEN(SWDATA!C1054)=0,"",SWDATA!C1054)</f>
        <v/>
      </c>
      <c r="Q1069" s="312" t="str">
        <f t="shared" si="3759"/>
        <v/>
      </c>
      <c r="R1069" s="223" t="s">
        <v>261</v>
      </c>
      <c r="S1069" s="224"/>
      <c r="T1069" s="224"/>
      <c r="U1069" s="264" t="s">
        <v>600</v>
      </c>
      <c r="V1069" s="205" t="s">
        <v>221</v>
      </c>
      <c r="W1069" s="266">
        <f>IF(OR(Is_Loading,LEN($A1069)=0),"",SWDATA!P1054)</f>
        <v>0</v>
      </c>
      <c r="X1069" s="267">
        <f>IF(OR(Is_Loading,LEN($A1069)=0),"",SWDATA!Q1054)</f>
        <v>0</v>
      </c>
      <c r="Y1069" s="267">
        <f>IF(OR(Is_Loading,LEN($A1069)=0),"",SWDATA!R1054)</f>
        <v>0</v>
      </c>
      <c r="Z1069" s="266" t="str">
        <f t="shared" si="3916"/>
        <v/>
      </c>
      <c r="AA1069" s="266">
        <f>IF(OR(Is_Loading,LEN($A1069)=0),"",SWDATA!T1054)</f>
        <v>0</v>
      </c>
      <c r="AB1069" s="267">
        <f>IF(OR(Is_Loading,LEN($A1069)=0),"",SWDATA!U1054)</f>
        <v>0</v>
      </c>
      <c r="AC1069" s="267">
        <f>IF(OR(Is_Loading,LEN($A1069)=0),"",SWDATA!V1054)</f>
        <v>0</v>
      </c>
      <c r="AD1069" s="266" t="str">
        <f t="shared" si="3760"/>
        <v/>
      </c>
      <c r="AE1069" s="266">
        <f>IF(OR(Is_Loading,LEN($A1069)=0),"",SWDATA!X1054)</f>
        <v>0</v>
      </c>
      <c r="AF1069" s="267">
        <f>IF(OR(Is_Loading,LEN($A1069)=0),"",SWDATA!Y1054)</f>
        <v>0</v>
      </c>
      <c r="AG1069" s="267">
        <f>IF(OR(Is_Loading,LEN($A1069)=0),"",SWDATA!Z1054)</f>
        <v>0</v>
      </c>
      <c r="AH1069" s="266" t="str">
        <f t="shared" si="3761"/>
        <v/>
      </c>
      <c r="AI1069" s="266">
        <f>IF(OR(Is_Loading,LEN($A1069)=0),"",SWDATA!AB1054)</f>
        <v>0</v>
      </c>
      <c r="AJ1069" s="267">
        <f>IF(OR(Is_Loading,LEN($A1069)=0),"",SWDATA!AC1054)</f>
        <v>0</v>
      </c>
      <c r="AK1069" s="267">
        <f>IF(OR(Is_Loading,LEN($A1069)=0),"",SWDATA!AD1054)</f>
        <v>0</v>
      </c>
      <c r="AL1069" s="266" t="str">
        <f t="shared" si="3762"/>
        <v/>
      </c>
      <c r="AM1069" s="266">
        <f>IF(OR(Is_Loading,LEN($A1069)=0),"",SWDATA!AF1054)</f>
        <v>0</v>
      </c>
      <c r="AN1069" s="267">
        <f>IF(OR(Is_Loading,LEN($A1069)=0),"",SWDATA!AG1054)</f>
        <v>0</v>
      </c>
      <c r="AO1069" s="323">
        <f>IF(OR(Is_Loading,LEN($A1069)=0),"",SWDATA!AH1054)</f>
        <v>0</v>
      </c>
      <c r="AP1069" s="320" t="str">
        <f t="shared" si="3763"/>
        <v/>
      </c>
      <c r="AQ1069" s="266">
        <f>IF(OR(Is_Loading,LEN($A1069)=0),"",SWDATA!AJ1054)</f>
        <v>0</v>
      </c>
      <c r="AR1069" s="267">
        <f>IF(OR(Is_Loading,LEN($A1069)=0),"",SWDATA!AK1054)</f>
        <v>0</v>
      </c>
      <c r="AS1069" s="267">
        <f>IF(OR(Is_Loading,LEN($A1069)=0),"",SWDATA!AL1054)</f>
        <v>0</v>
      </c>
      <c r="AT1069" s="266" t="str">
        <f t="shared" si="3764"/>
        <v/>
      </c>
      <c r="AU1069" s="266">
        <f>IF(OR(Is_Loading,LEN($A1069)=0),"",SWDATA!AN1054)</f>
        <v>0</v>
      </c>
      <c r="AV1069" s="267">
        <f>IF(OR(Is_Loading,LEN($A1069)=0),"",SWDATA!AO1054)</f>
        <v>0</v>
      </c>
      <c r="AW1069" s="267">
        <f>IF(OR(Is_Loading,LEN($A1069)=0),"",SWDATA!AP1054)</f>
        <v>0</v>
      </c>
      <c r="AX1069" s="266" t="str">
        <f t="shared" si="3765"/>
        <v/>
      </c>
      <c r="AY1069" s="266">
        <f>IF(OR(Is_Loading,LEN($A1069)=0),"",SWDATA!AR1054)</f>
        <v>0</v>
      </c>
      <c r="AZ1069" s="267">
        <f>IF(OR(Is_Loading,LEN($A1069)=0),"",SWDATA!AS1054)</f>
        <v>0</v>
      </c>
      <c r="BA1069" s="267">
        <f>IF(OR(Is_Loading,LEN($A1069)=0),"",SWDATA!AT1054)</f>
        <v>0</v>
      </c>
      <c r="BB1069" s="266" t="str">
        <f t="shared" si="3766"/>
        <v/>
      </c>
      <c r="BC1069" s="266">
        <f>IF(OR(Is_Loading,LEN($A1069)=0),"",SWDATA!AV1054)</f>
        <v>0</v>
      </c>
      <c r="BD1069" s="267">
        <f>IF(OR(Is_Loading,LEN($A1069)=0),"",SWDATA!AW1054)</f>
        <v>0</v>
      </c>
      <c r="BE1069" s="323">
        <f>IF(OR(Is_Loading,LEN($A1069)=0),"",SWDATA!AX1054)</f>
        <v>0</v>
      </c>
      <c r="BF1069" s="320" t="str">
        <f t="shared" si="3767"/>
        <v/>
      </c>
      <c r="BG1069" s="11"/>
      <c r="BH1069" s="11"/>
      <c r="BI1069" s="11"/>
      <c r="BJ1069" s="11"/>
      <c r="BK1069" s="11"/>
      <c r="BL1069" s="11"/>
      <c r="BM1069" s="11"/>
      <c r="BN1069" s="11"/>
      <c r="BO1069" s="11"/>
      <c r="BP1069" s="11"/>
      <c r="BQ1069" s="11"/>
      <c r="BR1069" s="11"/>
      <c r="BS1069" s="11"/>
      <c r="BT1069" s="11"/>
      <c r="BU1069" s="11"/>
      <c r="BV1069" s="11"/>
      <c r="BW1069" s="11"/>
      <c r="BX1069" s="11"/>
      <c r="BY1069" s="11"/>
      <c r="BZ1069" s="11"/>
      <c r="CA1069" s="11"/>
      <c r="CB1069" s="11"/>
      <c r="CC1069" s="11"/>
      <c r="CD1069" s="11"/>
      <c r="CE1069" s="11"/>
      <c r="CF1069" s="11"/>
      <c r="CG1069" s="11"/>
      <c r="CH1069" s="11"/>
      <c r="CI1069" s="11"/>
      <c r="CJ1069" s="11"/>
      <c r="CK1069" s="11"/>
      <c r="CL1069" s="11"/>
      <c r="CM1069" s="11"/>
      <c r="CN1069" s="351"/>
      <c r="CO1069" s="351"/>
      <c r="CP1069" s="351"/>
      <c r="CQ1069" s="351"/>
      <c r="CR1069" s="351"/>
      <c r="CS1069" s="351"/>
      <c r="CT1069" s="351"/>
      <c r="CU1069" s="351"/>
      <c r="CV1069" s="351"/>
      <c r="CW1069" s="351"/>
      <c r="CX1069" s="351"/>
      <c r="CY1069" s="351"/>
      <c r="CZ1069" s="351"/>
      <c r="DA1069" s="351"/>
      <c r="DB1069" s="351"/>
      <c r="DC1069" s="351"/>
      <c r="DD1069" s="351"/>
      <c r="DE1069" s="351"/>
      <c r="DF1069" s="351"/>
      <c r="DG1069" s="351"/>
      <c r="DH1069" s="351"/>
      <c r="DI1069" s="351"/>
      <c r="DJ1069" s="351"/>
      <c r="DK1069" s="351"/>
      <c r="DL1069" s="351"/>
      <c r="DM1069" s="351"/>
      <c r="DN1069" s="351"/>
      <c r="DS1069" s="372"/>
      <c r="DT1069" s="374"/>
      <c r="DU1069" s="375"/>
      <c r="DV1069" s="375"/>
      <c r="DW1069" s="375"/>
      <c r="DX1069" s="375">
        <v>1</v>
      </c>
      <c r="DY1069" s="375">
        <f t="shared" si="3884"/>
        <v>0</v>
      </c>
      <c r="DZ1069" s="375">
        <f t="shared" si="3885"/>
        <v>0</v>
      </c>
      <c r="EA1069" s="375">
        <f t="shared" si="3886"/>
        <v>1</v>
      </c>
      <c r="EB1069" s="375">
        <f t="shared" si="3887"/>
        <v>0</v>
      </c>
      <c r="EC1069" s="375">
        <f t="shared" si="3888"/>
        <v>0</v>
      </c>
      <c r="ED1069" s="375">
        <f t="shared" si="3889"/>
        <v>1</v>
      </c>
      <c r="EE1069" s="375">
        <f t="shared" si="3890"/>
        <v>0</v>
      </c>
      <c r="EF1069" s="375">
        <f t="shared" si="3891"/>
        <v>0</v>
      </c>
      <c r="EG1069" s="375">
        <f t="shared" si="3892"/>
        <v>1</v>
      </c>
      <c r="EH1069" s="375">
        <f t="shared" si="3893"/>
        <v>0</v>
      </c>
      <c r="EI1069" s="375">
        <f t="shared" si="3894"/>
        <v>0</v>
      </c>
      <c r="EJ1069" s="375">
        <f t="shared" si="3895"/>
        <v>1</v>
      </c>
      <c r="EK1069" s="375">
        <f t="shared" si="3896"/>
        <v>0</v>
      </c>
      <c r="EL1069" s="375">
        <f t="shared" si="3897"/>
        <v>0</v>
      </c>
      <c r="EM1069" s="375">
        <f t="shared" si="3898"/>
        <v>1</v>
      </c>
      <c r="EN1069" s="375">
        <f t="shared" si="3899"/>
        <v>0</v>
      </c>
      <c r="EO1069" s="375">
        <f t="shared" si="3900"/>
        <v>0</v>
      </c>
      <c r="EP1069" s="375">
        <f t="shared" si="3901"/>
        <v>1</v>
      </c>
      <c r="EQ1069" s="375">
        <f t="shared" si="3902"/>
        <v>0</v>
      </c>
      <c r="ER1069" s="375">
        <f t="shared" si="3903"/>
        <v>0</v>
      </c>
      <c r="ES1069" s="375">
        <f t="shared" si="3904"/>
        <v>1</v>
      </c>
      <c r="ET1069" s="375">
        <f t="shared" si="3905"/>
        <v>0</v>
      </c>
      <c r="EU1069" s="375">
        <f t="shared" si="3906"/>
        <v>0</v>
      </c>
      <c r="EV1069" s="375">
        <f t="shared" si="3907"/>
        <v>1</v>
      </c>
      <c r="EW1069" s="375">
        <f t="shared" si="3908"/>
        <v>0</v>
      </c>
      <c r="EX1069" s="375">
        <f t="shared" si="3909"/>
        <v>0</v>
      </c>
      <c r="EY1069" s="375">
        <f t="shared" si="3910"/>
        <v>1</v>
      </c>
      <c r="EZ1069" s="375">
        <f t="shared" si="3911"/>
        <v>0</v>
      </c>
      <c r="FA1069" s="375">
        <f t="shared" si="3912"/>
        <v>0</v>
      </c>
      <c r="FB1069" s="375">
        <f t="shared" si="3913"/>
        <v>1</v>
      </c>
      <c r="FC1069" s="375">
        <f t="shared" si="3914"/>
        <v>0</v>
      </c>
      <c r="FD1069" s="375">
        <f t="shared" si="3915"/>
        <v>0</v>
      </c>
      <c r="FE1069" s="376"/>
      <c r="FF1069" s="372"/>
      <c r="FG1069" s="372"/>
      <c r="FH1069" s="372"/>
      <c r="FI1069" s="372"/>
      <c r="FJ1069" s="372"/>
      <c r="FK1069" s="372"/>
      <c r="FL1069" s="372"/>
      <c r="FM1069" s="372"/>
      <c r="FN1069" s="372"/>
      <c r="FO1069" s="372"/>
      <c r="FP1069" s="372"/>
      <c r="FQ1069" s="372"/>
      <c r="FR1069" s="372"/>
      <c r="FS1069" s="372"/>
      <c r="FT1069" s="372"/>
      <c r="FU1069" s="372"/>
      <c r="FV1069" s="372"/>
      <c r="FW1069" s="372"/>
      <c r="FX1069" s="372"/>
      <c r="FY1069" s="372"/>
      <c r="FZ1069" s="372"/>
      <c r="GA1069" s="372"/>
      <c r="GB1069" s="372"/>
      <c r="GC1069" s="372"/>
      <c r="GD1069" s="372"/>
      <c r="GE1069" s="372"/>
      <c r="GF1069" s="372"/>
      <c r="GG1069" s="372"/>
      <c r="GH1069" s="372"/>
      <c r="GI1069" s="372"/>
      <c r="GJ1069" s="372"/>
      <c r="GK1069" s="372"/>
      <c r="GL1069" s="372"/>
      <c r="GM1069" s="372"/>
      <c r="GN1069" s="372"/>
      <c r="GO1069" s="372"/>
      <c r="GP1069" s="372"/>
      <c r="GQ1069" s="372"/>
      <c r="GR1069" s="372"/>
      <c r="GS1069" s="372"/>
      <c r="GT1069" s="372"/>
      <c r="GU1069" s="372"/>
      <c r="GV1069" s="372"/>
      <c r="GW1069" s="372"/>
      <c r="GX1069" s="372"/>
      <c r="GY1069" s="372"/>
      <c r="GZ1069" s="372"/>
      <c r="HA1069" s="372"/>
      <c r="HB1069" s="372"/>
      <c r="HC1069" s="372"/>
    </row>
    <row r="1070" spans="1:211" s="373" customFormat="1" ht="15" hidden="1" customHeight="1" outlineLevel="1" x14ac:dyDescent="0.2">
      <c r="A1070" s="366">
        <f>SWDATA!O1055</f>
        <v>0</v>
      </c>
      <c r="B1070" s="366">
        <f>SWDATA!M1055</f>
        <v>0</v>
      </c>
      <c r="C1070" s="351">
        <f>IF(AND(SWDATA!M1055=1,SWDATA!Q1055="promotions"),SWDATA!P1055,0)</f>
        <v>0</v>
      </c>
      <c r="D1070" s="367">
        <f>ROW(SWDATA!M1055)</f>
        <v>1055</v>
      </c>
      <c r="E1070" s="368">
        <f t="shared" si="3919"/>
        <v>0</v>
      </c>
      <c r="F1070" s="369">
        <f t="shared" si="3755"/>
        <v>1</v>
      </c>
      <c r="G1070" s="366" t="str">
        <f t="shared" si="3756"/>
        <v/>
      </c>
      <c r="H1070" s="370"/>
      <c r="J1070" s="238">
        <f t="shared" si="3757"/>
        <v>0</v>
      </c>
      <c r="K1070" s="239" t="str">
        <f t="shared" si="3758"/>
        <v/>
      </c>
      <c r="L1070" s="342"/>
      <c r="M1070" s="345"/>
      <c r="N1070" s="340" t="str">
        <f>IF(LEN(SWDATA!F1055)=0,"",N1069)</f>
        <v/>
      </c>
      <c r="O1070" s="296" t="str">
        <f>IF(LEN(SWDATA!G1055)=0,"",O1069)</f>
        <v/>
      </c>
      <c r="P1070" s="297" t="str">
        <f>IF(LEN(SWDATA!C1055)=0,"",SWDATA!C1055)</f>
        <v/>
      </c>
      <c r="Q1070" s="312" t="str">
        <f t="shared" si="3759"/>
        <v/>
      </c>
      <c r="R1070" s="223" t="s">
        <v>261</v>
      </c>
      <c r="S1070" s="224"/>
      <c r="T1070" s="224"/>
      <c r="U1070" s="264" t="s">
        <v>602</v>
      </c>
      <c r="V1070" s="205" t="s">
        <v>221</v>
      </c>
      <c r="W1070" s="266">
        <f>IF(OR(Is_Loading,LEN($A1070)=0),"",SWDATA!P1055)</f>
        <v>0</v>
      </c>
      <c r="X1070" s="267">
        <f>IF(OR(Is_Loading,LEN($A1070)=0),"",SWDATA!Q1055)</f>
        <v>0</v>
      </c>
      <c r="Y1070" s="267">
        <f>IF(OR(Is_Loading,LEN($A1070)=0),"",SWDATA!R1055)</f>
        <v>0</v>
      </c>
      <c r="Z1070" s="266" t="str">
        <f t="shared" si="3916"/>
        <v/>
      </c>
      <c r="AA1070" s="266">
        <f>IF(OR(Is_Loading,LEN($A1070)=0),"",SWDATA!T1055)</f>
        <v>0</v>
      </c>
      <c r="AB1070" s="267">
        <f>IF(OR(Is_Loading,LEN($A1070)=0),"",SWDATA!U1055)</f>
        <v>0</v>
      </c>
      <c r="AC1070" s="267">
        <f>IF(OR(Is_Loading,LEN($A1070)=0),"",SWDATA!V1055)</f>
        <v>0</v>
      </c>
      <c r="AD1070" s="266" t="str">
        <f t="shared" si="3760"/>
        <v/>
      </c>
      <c r="AE1070" s="266">
        <f>IF(OR(Is_Loading,LEN($A1070)=0),"",SWDATA!X1055)</f>
        <v>0</v>
      </c>
      <c r="AF1070" s="267">
        <f>IF(OR(Is_Loading,LEN($A1070)=0),"",SWDATA!Y1055)</f>
        <v>0</v>
      </c>
      <c r="AG1070" s="267">
        <f>IF(OR(Is_Loading,LEN($A1070)=0),"",SWDATA!Z1055)</f>
        <v>0</v>
      </c>
      <c r="AH1070" s="266" t="str">
        <f t="shared" si="3761"/>
        <v/>
      </c>
      <c r="AI1070" s="266">
        <f>IF(OR(Is_Loading,LEN($A1070)=0),"",SWDATA!AB1055)</f>
        <v>0</v>
      </c>
      <c r="AJ1070" s="267">
        <f>IF(OR(Is_Loading,LEN($A1070)=0),"",SWDATA!AC1055)</f>
        <v>0</v>
      </c>
      <c r="AK1070" s="267">
        <f>IF(OR(Is_Loading,LEN($A1070)=0),"",SWDATA!AD1055)</f>
        <v>0</v>
      </c>
      <c r="AL1070" s="266" t="str">
        <f t="shared" si="3762"/>
        <v/>
      </c>
      <c r="AM1070" s="266">
        <f>IF(OR(Is_Loading,LEN($A1070)=0),"",SWDATA!AF1055)</f>
        <v>0</v>
      </c>
      <c r="AN1070" s="267">
        <f>IF(OR(Is_Loading,LEN($A1070)=0),"",SWDATA!AG1055)</f>
        <v>0</v>
      </c>
      <c r="AO1070" s="323">
        <f>IF(OR(Is_Loading,LEN($A1070)=0),"",SWDATA!AH1055)</f>
        <v>0</v>
      </c>
      <c r="AP1070" s="320" t="str">
        <f t="shared" si="3763"/>
        <v/>
      </c>
      <c r="AQ1070" s="266">
        <f>IF(OR(Is_Loading,LEN($A1070)=0),"",SWDATA!AJ1055)</f>
        <v>0</v>
      </c>
      <c r="AR1070" s="267">
        <f>IF(OR(Is_Loading,LEN($A1070)=0),"",SWDATA!AK1055)</f>
        <v>0</v>
      </c>
      <c r="AS1070" s="267">
        <f>IF(OR(Is_Loading,LEN($A1070)=0),"",SWDATA!AL1055)</f>
        <v>0</v>
      </c>
      <c r="AT1070" s="266" t="str">
        <f t="shared" si="3764"/>
        <v/>
      </c>
      <c r="AU1070" s="266">
        <f>IF(OR(Is_Loading,LEN($A1070)=0),"",SWDATA!AN1055)</f>
        <v>0</v>
      </c>
      <c r="AV1070" s="267">
        <f>IF(OR(Is_Loading,LEN($A1070)=0),"",SWDATA!AO1055)</f>
        <v>0</v>
      </c>
      <c r="AW1070" s="267">
        <f>IF(OR(Is_Loading,LEN($A1070)=0),"",SWDATA!AP1055)</f>
        <v>0</v>
      </c>
      <c r="AX1070" s="266" t="str">
        <f t="shared" si="3765"/>
        <v/>
      </c>
      <c r="AY1070" s="266">
        <f>IF(OR(Is_Loading,LEN($A1070)=0),"",SWDATA!AR1055)</f>
        <v>0</v>
      </c>
      <c r="AZ1070" s="267">
        <f>IF(OR(Is_Loading,LEN($A1070)=0),"",SWDATA!AS1055)</f>
        <v>0</v>
      </c>
      <c r="BA1070" s="267">
        <f>IF(OR(Is_Loading,LEN($A1070)=0),"",SWDATA!AT1055)</f>
        <v>0</v>
      </c>
      <c r="BB1070" s="266" t="str">
        <f t="shared" si="3766"/>
        <v/>
      </c>
      <c r="BC1070" s="266">
        <f>IF(OR(Is_Loading,LEN($A1070)=0),"",SWDATA!AV1055)</f>
        <v>0</v>
      </c>
      <c r="BD1070" s="267">
        <f>IF(OR(Is_Loading,LEN($A1070)=0),"",SWDATA!AW1055)</f>
        <v>0</v>
      </c>
      <c r="BE1070" s="323">
        <f>IF(OR(Is_Loading,LEN($A1070)=0),"",SWDATA!AX1055)</f>
        <v>0</v>
      </c>
      <c r="BF1070" s="320" t="str">
        <f t="shared" si="3767"/>
        <v/>
      </c>
      <c r="BG1070" s="11"/>
      <c r="BH1070" s="11"/>
      <c r="BI1070" s="11"/>
      <c r="BJ1070" s="11"/>
      <c r="BK1070" s="11"/>
      <c r="BL1070" s="11"/>
      <c r="BM1070" s="11"/>
      <c r="BN1070" s="11"/>
      <c r="BO1070" s="11"/>
      <c r="BP1070" s="11"/>
      <c r="BQ1070" s="11"/>
      <c r="BR1070" s="11"/>
      <c r="BS1070" s="11"/>
      <c r="BT1070" s="11"/>
      <c r="BU1070" s="11"/>
      <c r="BV1070" s="11"/>
      <c r="BW1070" s="11"/>
      <c r="BX1070" s="11"/>
      <c r="BY1070" s="11"/>
      <c r="BZ1070" s="11"/>
      <c r="CA1070" s="11"/>
      <c r="CB1070" s="11"/>
      <c r="CC1070" s="11"/>
      <c r="CD1070" s="11"/>
      <c r="CE1070" s="11"/>
      <c r="CF1070" s="11"/>
      <c r="CG1070" s="11"/>
      <c r="CH1070" s="11"/>
      <c r="CI1070" s="11"/>
      <c r="CJ1070" s="11"/>
      <c r="CK1070" s="11"/>
      <c r="CL1070" s="11"/>
      <c r="CM1070" s="11"/>
      <c r="CN1070" s="351"/>
      <c r="CO1070" s="351"/>
      <c r="CP1070" s="351"/>
      <c r="CQ1070" s="351"/>
      <c r="CR1070" s="351"/>
      <c r="CS1070" s="351"/>
      <c r="CT1070" s="351"/>
      <c r="CU1070" s="351"/>
      <c r="CV1070" s="351"/>
      <c r="CW1070" s="351"/>
      <c r="CX1070" s="351"/>
      <c r="CY1070" s="351"/>
      <c r="CZ1070" s="351"/>
      <c r="DA1070" s="351"/>
      <c r="DB1070" s="351"/>
      <c r="DC1070" s="351"/>
      <c r="DD1070" s="351"/>
      <c r="DE1070" s="351"/>
      <c r="DF1070" s="351"/>
      <c r="DG1070" s="351"/>
      <c r="DH1070" s="351"/>
      <c r="DI1070" s="351"/>
      <c r="DJ1070" s="351"/>
      <c r="DK1070" s="351"/>
      <c r="DL1070" s="351"/>
      <c r="DM1070" s="351"/>
      <c r="DN1070" s="351"/>
      <c r="DS1070" s="372"/>
      <c r="DT1070" s="374"/>
      <c r="DU1070" s="375"/>
      <c r="DV1070" s="375"/>
      <c r="DW1070" s="375"/>
      <c r="DX1070" s="375">
        <v>1</v>
      </c>
      <c r="DY1070" s="375">
        <f t="shared" si="3884"/>
        <v>0</v>
      </c>
      <c r="DZ1070" s="375">
        <f t="shared" si="3885"/>
        <v>0</v>
      </c>
      <c r="EA1070" s="375">
        <f t="shared" si="3886"/>
        <v>1</v>
      </c>
      <c r="EB1070" s="375">
        <f t="shared" si="3887"/>
        <v>0</v>
      </c>
      <c r="EC1070" s="375">
        <f t="shared" si="3888"/>
        <v>0</v>
      </c>
      <c r="ED1070" s="375">
        <f t="shared" si="3889"/>
        <v>1</v>
      </c>
      <c r="EE1070" s="375">
        <f t="shared" si="3890"/>
        <v>0</v>
      </c>
      <c r="EF1070" s="375">
        <f t="shared" si="3891"/>
        <v>0</v>
      </c>
      <c r="EG1070" s="375">
        <f t="shared" si="3892"/>
        <v>1</v>
      </c>
      <c r="EH1070" s="375">
        <f t="shared" si="3893"/>
        <v>0</v>
      </c>
      <c r="EI1070" s="375">
        <f t="shared" si="3894"/>
        <v>0</v>
      </c>
      <c r="EJ1070" s="375">
        <f t="shared" si="3895"/>
        <v>1</v>
      </c>
      <c r="EK1070" s="375">
        <f t="shared" si="3896"/>
        <v>0</v>
      </c>
      <c r="EL1070" s="375">
        <f t="shared" si="3897"/>
        <v>0</v>
      </c>
      <c r="EM1070" s="375">
        <f t="shared" si="3898"/>
        <v>1</v>
      </c>
      <c r="EN1070" s="375">
        <f t="shared" si="3899"/>
        <v>0</v>
      </c>
      <c r="EO1070" s="375">
        <f t="shared" si="3900"/>
        <v>0</v>
      </c>
      <c r="EP1070" s="375">
        <f t="shared" si="3901"/>
        <v>1</v>
      </c>
      <c r="EQ1070" s="375">
        <f t="shared" si="3902"/>
        <v>0</v>
      </c>
      <c r="ER1070" s="375">
        <f t="shared" si="3903"/>
        <v>0</v>
      </c>
      <c r="ES1070" s="375">
        <f t="shared" si="3904"/>
        <v>1</v>
      </c>
      <c r="ET1070" s="375">
        <f t="shared" si="3905"/>
        <v>0</v>
      </c>
      <c r="EU1070" s="375">
        <f t="shared" si="3906"/>
        <v>0</v>
      </c>
      <c r="EV1070" s="375">
        <f t="shared" si="3907"/>
        <v>1</v>
      </c>
      <c r="EW1070" s="375">
        <f t="shared" si="3908"/>
        <v>0</v>
      </c>
      <c r="EX1070" s="375">
        <f t="shared" si="3909"/>
        <v>0</v>
      </c>
      <c r="EY1070" s="375">
        <f t="shared" si="3910"/>
        <v>1</v>
      </c>
      <c r="EZ1070" s="375">
        <f t="shared" si="3911"/>
        <v>0</v>
      </c>
      <c r="FA1070" s="375">
        <f t="shared" si="3912"/>
        <v>0</v>
      </c>
      <c r="FB1070" s="375">
        <f t="shared" si="3913"/>
        <v>1</v>
      </c>
      <c r="FC1070" s="375">
        <f t="shared" si="3914"/>
        <v>0</v>
      </c>
      <c r="FD1070" s="375">
        <f t="shared" si="3915"/>
        <v>0</v>
      </c>
      <c r="FE1070" s="376"/>
      <c r="FF1070" s="372"/>
      <c r="FG1070" s="372"/>
      <c r="FH1070" s="372"/>
      <c r="FI1070" s="372"/>
      <c r="FJ1070" s="372"/>
      <c r="FK1070" s="372"/>
      <c r="FL1070" s="372"/>
      <c r="FM1070" s="372"/>
      <c r="FN1070" s="372"/>
      <c r="FO1070" s="372"/>
      <c r="FP1070" s="372"/>
      <c r="FQ1070" s="372"/>
      <c r="FR1070" s="372"/>
      <c r="FS1070" s="372"/>
      <c r="FT1070" s="372"/>
      <c r="FU1070" s="372"/>
      <c r="FV1070" s="372"/>
      <c r="FW1070" s="372"/>
      <c r="FX1070" s="372"/>
      <c r="FY1070" s="372"/>
      <c r="FZ1070" s="372"/>
      <c r="GA1070" s="372"/>
      <c r="GB1070" s="372"/>
      <c r="GC1070" s="372"/>
      <c r="GD1070" s="372"/>
      <c r="GE1070" s="372"/>
      <c r="GF1070" s="372"/>
      <c r="GG1070" s="372"/>
      <c r="GH1070" s="372"/>
      <c r="GI1070" s="372"/>
      <c r="GJ1070" s="372"/>
      <c r="GK1070" s="372"/>
      <c r="GL1070" s="372"/>
      <c r="GM1070" s="372"/>
      <c r="GN1070" s="372"/>
      <c r="GO1070" s="372"/>
      <c r="GP1070" s="372"/>
      <c r="GQ1070" s="372"/>
      <c r="GR1070" s="372"/>
      <c r="GS1070" s="372"/>
      <c r="GT1070" s="372"/>
      <c r="GU1070" s="372"/>
      <c r="GV1070" s="372"/>
      <c r="GW1070" s="372"/>
      <c r="GX1070" s="372"/>
      <c r="GY1070" s="372"/>
      <c r="GZ1070" s="372"/>
      <c r="HA1070" s="372"/>
      <c r="HB1070" s="372"/>
      <c r="HC1070" s="372"/>
    </row>
    <row r="1071" spans="1:211" s="373" customFormat="1" ht="15" hidden="1" customHeight="1" outlineLevel="1" x14ac:dyDescent="0.2">
      <c r="A1071" s="366">
        <f>SWDATA!O1056</f>
        <v>0</v>
      </c>
      <c r="B1071" s="366">
        <f>SWDATA!M1056</f>
        <v>0</v>
      </c>
      <c r="C1071" s="351">
        <f>IF(AND(SWDATA!M1056=1,SWDATA!Q1056="promotions"),SWDATA!P1056,0)</f>
        <v>0</v>
      </c>
      <c r="D1071" s="367">
        <f>ROW(SWDATA!M1056)</f>
        <v>1056</v>
      </c>
      <c r="E1071" s="368">
        <f t="shared" si="3919"/>
        <v>0</v>
      </c>
      <c r="F1071" s="369">
        <f t="shared" si="3755"/>
        <v>1</v>
      </c>
      <c r="G1071" s="366" t="str">
        <f t="shared" si="3756"/>
        <v/>
      </c>
      <c r="H1071" s="370"/>
      <c r="J1071" s="238">
        <f t="shared" si="3757"/>
        <v>0</v>
      </c>
      <c r="K1071" s="239" t="str">
        <f t="shared" si="3758"/>
        <v/>
      </c>
      <c r="L1071" s="342"/>
      <c r="M1071" s="345"/>
      <c r="N1071" s="340" t="str">
        <f>IF(LEN(SWDATA!F1056)=0,"",N1070)</f>
        <v/>
      </c>
      <c r="O1071" s="296" t="str">
        <f>IF(LEN(SWDATA!G1056)=0,"",O1070)</f>
        <v/>
      </c>
      <c r="P1071" s="297" t="str">
        <f>IF(LEN(SWDATA!C1056)=0,"",SWDATA!C1056)</f>
        <v/>
      </c>
      <c r="Q1071" s="312" t="str">
        <f t="shared" si="3759"/>
        <v/>
      </c>
      <c r="R1071" s="223" t="s">
        <v>261</v>
      </c>
      <c r="S1071" s="224"/>
      <c r="T1071" s="224"/>
      <c r="U1071" s="264" t="s">
        <v>629</v>
      </c>
      <c r="V1071" s="205" t="s">
        <v>221</v>
      </c>
      <c r="W1071" s="266">
        <f>IF(OR(Is_Loading,LEN($A1071)=0),"",SWDATA!P1056)</f>
        <v>0</v>
      </c>
      <c r="X1071" s="267">
        <f>IF(OR(Is_Loading,LEN($A1071)=0),"",SWDATA!Q1056)</f>
        <v>0</v>
      </c>
      <c r="Y1071" s="267">
        <f>IF(OR(Is_Loading,LEN($A1071)=0),"",SWDATA!R1056)</f>
        <v>0</v>
      </c>
      <c r="Z1071" s="266" t="str">
        <f t="shared" si="3916"/>
        <v/>
      </c>
      <c r="AA1071" s="266">
        <f>IF(OR(Is_Loading,LEN($A1071)=0),"",SWDATA!T1056)</f>
        <v>0</v>
      </c>
      <c r="AB1071" s="267">
        <f>IF(OR(Is_Loading,LEN($A1071)=0),"",SWDATA!U1056)</f>
        <v>0</v>
      </c>
      <c r="AC1071" s="267">
        <f>IF(OR(Is_Loading,LEN($A1071)=0),"",SWDATA!V1056)</f>
        <v>0</v>
      </c>
      <c r="AD1071" s="266" t="str">
        <f t="shared" si="3760"/>
        <v/>
      </c>
      <c r="AE1071" s="266">
        <f>IF(OR(Is_Loading,LEN($A1071)=0),"",SWDATA!X1056)</f>
        <v>0</v>
      </c>
      <c r="AF1071" s="267">
        <f>IF(OR(Is_Loading,LEN($A1071)=0),"",SWDATA!Y1056)</f>
        <v>0</v>
      </c>
      <c r="AG1071" s="267">
        <f>IF(OR(Is_Loading,LEN($A1071)=0),"",SWDATA!Z1056)</f>
        <v>0</v>
      </c>
      <c r="AH1071" s="266" t="str">
        <f t="shared" si="3761"/>
        <v/>
      </c>
      <c r="AI1071" s="266">
        <f>IF(OR(Is_Loading,LEN($A1071)=0),"",SWDATA!AB1056)</f>
        <v>0</v>
      </c>
      <c r="AJ1071" s="267">
        <f>IF(OR(Is_Loading,LEN($A1071)=0),"",SWDATA!AC1056)</f>
        <v>0</v>
      </c>
      <c r="AK1071" s="267">
        <f>IF(OR(Is_Loading,LEN($A1071)=0),"",SWDATA!AD1056)</f>
        <v>0</v>
      </c>
      <c r="AL1071" s="266" t="str">
        <f t="shared" si="3762"/>
        <v/>
      </c>
      <c r="AM1071" s="266">
        <f>IF(OR(Is_Loading,LEN($A1071)=0),"",SWDATA!AF1056)</f>
        <v>0</v>
      </c>
      <c r="AN1071" s="267">
        <f>IF(OR(Is_Loading,LEN($A1071)=0),"",SWDATA!AG1056)</f>
        <v>0</v>
      </c>
      <c r="AO1071" s="323">
        <f>IF(OR(Is_Loading,LEN($A1071)=0),"",SWDATA!AH1056)</f>
        <v>0</v>
      </c>
      <c r="AP1071" s="320" t="str">
        <f t="shared" si="3763"/>
        <v/>
      </c>
      <c r="AQ1071" s="266">
        <f>IF(OR(Is_Loading,LEN($A1071)=0),"",SWDATA!AJ1056)</f>
        <v>0</v>
      </c>
      <c r="AR1071" s="267">
        <f>IF(OR(Is_Loading,LEN($A1071)=0),"",SWDATA!AK1056)</f>
        <v>0</v>
      </c>
      <c r="AS1071" s="267">
        <f>IF(OR(Is_Loading,LEN($A1071)=0),"",SWDATA!AL1056)</f>
        <v>0</v>
      </c>
      <c r="AT1071" s="266" t="str">
        <f t="shared" si="3764"/>
        <v/>
      </c>
      <c r="AU1071" s="266">
        <f>IF(OR(Is_Loading,LEN($A1071)=0),"",SWDATA!AN1056)</f>
        <v>0</v>
      </c>
      <c r="AV1071" s="267">
        <f>IF(OR(Is_Loading,LEN($A1071)=0),"",SWDATA!AO1056)</f>
        <v>0</v>
      </c>
      <c r="AW1071" s="267">
        <f>IF(OR(Is_Loading,LEN($A1071)=0),"",SWDATA!AP1056)</f>
        <v>0</v>
      </c>
      <c r="AX1071" s="266" t="str">
        <f t="shared" si="3765"/>
        <v/>
      </c>
      <c r="AY1071" s="266">
        <f>IF(OR(Is_Loading,LEN($A1071)=0),"",SWDATA!AR1056)</f>
        <v>0</v>
      </c>
      <c r="AZ1071" s="267">
        <f>IF(OR(Is_Loading,LEN($A1071)=0),"",SWDATA!AS1056)</f>
        <v>0</v>
      </c>
      <c r="BA1071" s="267">
        <f>IF(OR(Is_Loading,LEN($A1071)=0),"",SWDATA!AT1056)</f>
        <v>0</v>
      </c>
      <c r="BB1071" s="266" t="str">
        <f t="shared" si="3766"/>
        <v/>
      </c>
      <c r="BC1071" s="266">
        <f>IF(OR(Is_Loading,LEN($A1071)=0),"",SWDATA!AV1056)</f>
        <v>0</v>
      </c>
      <c r="BD1071" s="267">
        <f>IF(OR(Is_Loading,LEN($A1071)=0),"",SWDATA!AW1056)</f>
        <v>0</v>
      </c>
      <c r="BE1071" s="323">
        <f>IF(OR(Is_Loading,LEN($A1071)=0),"",SWDATA!AX1056)</f>
        <v>0</v>
      </c>
      <c r="BF1071" s="320" t="str">
        <f t="shared" si="3767"/>
        <v/>
      </c>
      <c r="BG1071" s="11"/>
      <c r="BH1071" s="11"/>
      <c r="BI1071" s="11"/>
      <c r="BJ1071" s="11"/>
      <c r="BK1071" s="11"/>
      <c r="BL1071" s="11"/>
      <c r="BM1071" s="11"/>
      <c r="BN1071" s="11"/>
      <c r="BO1071" s="11"/>
      <c r="BP1071" s="11"/>
      <c r="BQ1071" s="11"/>
      <c r="BR1071" s="11"/>
      <c r="BS1071" s="11"/>
      <c r="BT1071" s="11"/>
      <c r="BU1071" s="11"/>
      <c r="BV1071" s="11"/>
      <c r="BW1071" s="11"/>
      <c r="BX1071" s="11"/>
      <c r="BY1071" s="11"/>
      <c r="BZ1071" s="11"/>
      <c r="CA1071" s="11"/>
      <c r="CB1071" s="11"/>
      <c r="CC1071" s="11"/>
      <c r="CD1071" s="11"/>
      <c r="CE1071" s="11"/>
      <c r="CF1071" s="11"/>
      <c r="CG1071" s="11"/>
      <c r="CH1071" s="11"/>
      <c r="CI1071" s="11"/>
      <c r="CJ1071" s="11"/>
      <c r="CK1071" s="11"/>
      <c r="CL1071" s="11"/>
      <c r="CM1071" s="11"/>
      <c r="CN1071" s="351"/>
      <c r="CO1071" s="351"/>
      <c r="CP1071" s="351"/>
      <c r="CQ1071" s="351"/>
      <c r="CR1071" s="351"/>
      <c r="CS1071" s="351"/>
      <c r="CT1071" s="351"/>
      <c r="CU1071" s="351"/>
      <c r="CV1071" s="351"/>
      <c r="CW1071" s="351"/>
      <c r="CX1071" s="351"/>
      <c r="CY1071" s="351"/>
      <c r="CZ1071" s="351"/>
      <c r="DA1071" s="351"/>
      <c r="DB1071" s="351"/>
      <c r="DC1071" s="351"/>
      <c r="DD1071" s="351"/>
      <c r="DE1071" s="351"/>
      <c r="DF1071" s="351"/>
      <c r="DG1071" s="351"/>
      <c r="DH1071" s="351"/>
      <c r="DI1071" s="351"/>
      <c r="DJ1071" s="351"/>
      <c r="DK1071" s="351"/>
      <c r="DL1071" s="351"/>
      <c r="DM1071" s="351"/>
      <c r="DN1071" s="351"/>
      <c r="DS1071" s="372"/>
      <c r="DT1071" s="374"/>
      <c r="DU1071" s="375"/>
      <c r="DV1071" s="375"/>
      <c r="DW1071" s="375"/>
      <c r="DX1071" s="375">
        <v>1</v>
      </c>
      <c r="DY1071" s="375">
        <f t="shared" si="3884"/>
        <v>0</v>
      </c>
      <c r="DZ1071" s="375">
        <f t="shared" si="3885"/>
        <v>0</v>
      </c>
      <c r="EA1071" s="375">
        <f t="shared" si="3886"/>
        <v>1</v>
      </c>
      <c r="EB1071" s="375">
        <f t="shared" si="3887"/>
        <v>0</v>
      </c>
      <c r="EC1071" s="375">
        <f t="shared" si="3888"/>
        <v>0</v>
      </c>
      <c r="ED1071" s="375">
        <f t="shared" si="3889"/>
        <v>1</v>
      </c>
      <c r="EE1071" s="375">
        <f t="shared" si="3890"/>
        <v>0</v>
      </c>
      <c r="EF1071" s="375">
        <f t="shared" si="3891"/>
        <v>0</v>
      </c>
      <c r="EG1071" s="375">
        <f t="shared" si="3892"/>
        <v>1</v>
      </c>
      <c r="EH1071" s="375">
        <f t="shared" si="3893"/>
        <v>0</v>
      </c>
      <c r="EI1071" s="375">
        <f t="shared" si="3894"/>
        <v>0</v>
      </c>
      <c r="EJ1071" s="375">
        <f t="shared" si="3895"/>
        <v>1</v>
      </c>
      <c r="EK1071" s="375">
        <f t="shared" si="3896"/>
        <v>0</v>
      </c>
      <c r="EL1071" s="375">
        <f t="shared" si="3897"/>
        <v>0</v>
      </c>
      <c r="EM1071" s="375">
        <f t="shared" si="3898"/>
        <v>1</v>
      </c>
      <c r="EN1071" s="375">
        <f t="shared" si="3899"/>
        <v>0</v>
      </c>
      <c r="EO1071" s="375">
        <f t="shared" si="3900"/>
        <v>0</v>
      </c>
      <c r="EP1071" s="375">
        <f t="shared" si="3901"/>
        <v>1</v>
      </c>
      <c r="EQ1071" s="375">
        <f t="shared" si="3902"/>
        <v>0</v>
      </c>
      <c r="ER1071" s="375">
        <f t="shared" si="3903"/>
        <v>0</v>
      </c>
      <c r="ES1071" s="375">
        <f t="shared" si="3904"/>
        <v>1</v>
      </c>
      <c r="ET1071" s="375">
        <f t="shared" si="3905"/>
        <v>0</v>
      </c>
      <c r="EU1071" s="375">
        <f t="shared" si="3906"/>
        <v>0</v>
      </c>
      <c r="EV1071" s="375">
        <f t="shared" si="3907"/>
        <v>1</v>
      </c>
      <c r="EW1071" s="375">
        <f t="shared" si="3908"/>
        <v>0</v>
      </c>
      <c r="EX1071" s="375">
        <f t="shared" si="3909"/>
        <v>0</v>
      </c>
      <c r="EY1071" s="375">
        <f t="shared" si="3910"/>
        <v>1</v>
      </c>
      <c r="EZ1071" s="375">
        <f t="shared" si="3911"/>
        <v>0</v>
      </c>
      <c r="FA1071" s="375">
        <f t="shared" si="3912"/>
        <v>0</v>
      </c>
      <c r="FB1071" s="375">
        <f t="shared" si="3913"/>
        <v>1</v>
      </c>
      <c r="FC1071" s="375">
        <f t="shared" si="3914"/>
        <v>0</v>
      </c>
      <c r="FD1071" s="375">
        <f t="shared" si="3915"/>
        <v>0</v>
      </c>
      <c r="FE1071" s="376"/>
      <c r="FF1071" s="372"/>
      <c r="FG1071" s="372"/>
      <c r="FH1071" s="372"/>
      <c r="FI1071" s="372"/>
      <c r="FJ1071" s="372"/>
      <c r="FK1071" s="372"/>
      <c r="FL1071" s="372"/>
      <c r="FM1071" s="372"/>
      <c r="FN1071" s="372"/>
      <c r="FO1071" s="372"/>
      <c r="FP1071" s="372"/>
      <c r="FQ1071" s="372"/>
      <c r="FR1071" s="372"/>
      <c r="FS1071" s="372"/>
      <c r="FT1071" s="372"/>
      <c r="FU1071" s="372"/>
      <c r="FV1071" s="372"/>
      <c r="FW1071" s="372"/>
      <c r="FX1071" s="372"/>
      <c r="FY1071" s="372"/>
      <c r="FZ1071" s="372"/>
      <c r="GA1071" s="372"/>
      <c r="GB1071" s="372"/>
      <c r="GC1071" s="372"/>
      <c r="GD1071" s="372"/>
      <c r="GE1071" s="372"/>
      <c r="GF1071" s="372"/>
      <c r="GG1071" s="372"/>
      <c r="GH1071" s="372"/>
      <c r="GI1071" s="372"/>
      <c r="GJ1071" s="372"/>
      <c r="GK1071" s="372"/>
      <c r="GL1071" s="372"/>
      <c r="GM1071" s="372"/>
      <c r="GN1071" s="372"/>
      <c r="GO1071" s="372"/>
      <c r="GP1071" s="372"/>
      <c r="GQ1071" s="372"/>
      <c r="GR1071" s="372"/>
      <c r="GS1071" s="372"/>
      <c r="GT1071" s="372"/>
      <c r="GU1071" s="372"/>
      <c r="GV1071" s="372"/>
      <c r="GW1071" s="372"/>
      <c r="GX1071" s="372"/>
      <c r="GY1071" s="372"/>
      <c r="GZ1071" s="372"/>
      <c r="HA1071" s="372"/>
      <c r="HB1071" s="372"/>
      <c r="HC1071" s="372"/>
    </row>
    <row r="1072" spans="1:211" s="373" customFormat="1" ht="15" hidden="1" customHeight="1" outlineLevel="1" x14ac:dyDescent="0.2">
      <c r="A1072" s="366">
        <f>SWDATA!O1057</f>
        <v>0</v>
      </c>
      <c r="B1072" s="366">
        <f>SWDATA!M1057</f>
        <v>0</v>
      </c>
      <c r="C1072" s="351">
        <f>IF(AND(SWDATA!M1057=1,SWDATA!Q1057="promotions"),SWDATA!P1057,0)</f>
        <v>0</v>
      </c>
      <c r="D1072" s="367">
        <f>ROW(SWDATA!M1057)</f>
        <v>1057</v>
      </c>
      <c r="E1072" s="368">
        <f t="shared" si="3919"/>
        <v>0</v>
      </c>
      <c r="F1072" s="369">
        <f t="shared" si="3755"/>
        <v>1</v>
      </c>
      <c r="G1072" s="366" t="str">
        <f t="shared" si="3756"/>
        <v/>
      </c>
      <c r="H1072" s="370"/>
      <c r="J1072" s="238">
        <f t="shared" si="3757"/>
        <v>0</v>
      </c>
      <c r="K1072" s="239" t="str">
        <f t="shared" si="3758"/>
        <v/>
      </c>
      <c r="L1072" s="342"/>
      <c r="M1072" s="345"/>
      <c r="N1072" s="340" t="str">
        <f>IF(LEN(SWDATA!F1057)=0,"",N1071)</f>
        <v/>
      </c>
      <c r="O1072" s="296" t="str">
        <f>IF(LEN(SWDATA!G1057)=0,"",O1071)</f>
        <v/>
      </c>
      <c r="P1072" s="297" t="str">
        <f>IF(LEN(SWDATA!C1057)=0,"",SWDATA!C1057)</f>
        <v/>
      </c>
      <c r="Q1072" s="312" t="str">
        <f t="shared" si="3759"/>
        <v/>
      </c>
      <c r="R1072" s="223" t="s">
        <v>261</v>
      </c>
      <c r="S1072" s="224"/>
      <c r="T1072" s="224"/>
      <c r="U1072" s="264" t="s">
        <v>626</v>
      </c>
      <c r="V1072" s="205" t="s">
        <v>221</v>
      </c>
      <c r="W1072" s="266">
        <f>IF(OR(Is_Loading,LEN($A1072)=0),"",SWDATA!P1057)</f>
        <v>0</v>
      </c>
      <c r="X1072" s="267">
        <f>IF(OR(Is_Loading,LEN($A1072)=0),"",SWDATA!Q1057)</f>
        <v>0</v>
      </c>
      <c r="Y1072" s="267">
        <f>IF(OR(Is_Loading,LEN($A1072)=0),"",SWDATA!R1057)</f>
        <v>0</v>
      </c>
      <c r="Z1072" s="266" t="str">
        <f t="shared" ref="Z1072:Z1076" si="3920">IF($A1072=0,"",CHOOSE($F1072,SUM(W1072:Y1072),SUM(W1072:Y1072)/3,Y1072))</f>
        <v/>
      </c>
      <c r="AA1072" s="266">
        <f>IF(OR(Is_Loading,LEN($A1072)=0),"",SWDATA!T1057)</f>
        <v>0</v>
      </c>
      <c r="AB1072" s="267">
        <f>IF(OR(Is_Loading,LEN($A1072)=0),"",SWDATA!U1057)</f>
        <v>0</v>
      </c>
      <c r="AC1072" s="267">
        <f>IF(OR(Is_Loading,LEN($A1072)=0),"",SWDATA!V1057)</f>
        <v>0</v>
      </c>
      <c r="AD1072" s="266" t="str">
        <f t="shared" si="3760"/>
        <v/>
      </c>
      <c r="AE1072" s="266">
        <f>IF(OR(Is_Loading,LEN($A1072)=0),"",SWDATA!X1057)</f>
        <v>0</v>
      </c>
      <c r="AF1072" s="267">
        <f>IF(OR(Is_Loading,LEN($A1072)=0),"",SWDATA!Y1057)</f>
        <v>0</v>
      </c>
      <c r="AG1072" s="267">
        <f>IF(OR(Is_Loading,LEN($A1072)=0),"",SWDATA!Z1057)</f>
        <v>0</v>
      </c>
      <c r="AH1072" s="266" t="str">
        <f t="shared" si="3761"/>
        <v/>
      </c>
      <c r="AI1072" s="266">
        <f>IF(OR(Is_Loading,LEN($A1072)=0),"",SWDATA!AB1057)</f>
        <v>0</v>
      </c>
      <c r="AJ1072" s="267">
        <f>IF(OR(Is_Loading,LEN($A1072)=0),"",SWDATA!AC1057)</f>
        <v>0</v>
      </c>
      <c r="AK1072" s="267">
        <f>IF(OR(Is_Loading,LEN($A1072)=0),"",SWDATA!AD1057)</f>
        <v>0</v>
      </c>
      <c r="AL1072" s="266" t="str">
        <f t="shared" si="3762"/>
        <v/>
      </c>
      <c r="AM1072" s="266">
        <f>IF(OR(Is_Loading,LEN($A1072)=0),"",SWDATA!AF1057)</f>
        <v>0</v>
      </c>
      <c r="AN1072" s="267">
        <f>IF(OR(Is_Loading,LEN($A1072)=0),"",SWDATA!AG1057)</f>
        <v>0</v>
      </c>
      <c r="AO1072" s="323">
        <f>IF(OR(Is_Loading,LEN($A1072)=0),"",SWDATA!AH1057)</f>
        <v>0</v>
      </c>
      <c r="AP1072" s="320" t="str">
        <f t="shared" si="3763"/>
        <v/>
      </c>
      <c r="AQ1072" s="266">
        <f>IF(OR(Is_Loading,LEN($A1072)=0),"",SWDATA!AJ1057)</f>
        <v>0</v>
      </c>
      <c r="AR1072" s="267">
        <f>IF(OR(Is_Loading,LEN($A1072)=0),"",SWDATA!AK1057)</f>
        <v>0</v>
      </c>
      <c r="AS1072" s="267">
        <f>IF(OR(Is_Loading,LEN($A1072)=0),"",SWDATA!AL1057)</f>
        <v>0</v>
      </c>
      <c r="AT1072" s="266" t="str">
        <f t="shared" si="3764"/>
        <v/>
      </c>
      <c r="AU1072" s="266">
        <f>IF(OR(Is_Loading,LEN($A1072)=0),"",SWDATA!AN1057)</f>
        <v>0</v>
      </c>
      <c r="AV1072" s="267">
        <f>IF(OR(Is_Loading,LEN($A1072)=0),"",SWDATA!AO1057)</f>
        <v>0</v>
      </c>
      <c r="AW1072" s="267">
        <f>IF(OR(Is_Loading,LEN($A1072)=0),"",SWDATA!AP1057)</f>
        <v>0</v>
      </c>
      <c r="AX1072" s="266" t="str">
        <f t="shared" si="3765"/>
        <v/>
      </c>
      <c r="AY1072" s="266">
        <f>IF(OR(Is_Loading,LEN($A1072)=0),"",SWDATA!AR1057)</f>
        <v>0</v>
      </c>
      <c r="AZ1072" s="267">
        <f>IF(OR(Is_Loading,LEN($A1072)=0),"",SWDATA!AS1057)</f>
        <v>0</v>
      </c>
      <c r="BA1072" s="267">
        <f>IF(OR(Is_Loading,LEN($A1072)=0),"",SWDATA!AT1057)</f>
        <v>0</v>
      </c>
      <c r="BB1072" s="266" t="str">
        <f t="shared" si="3766"/>
        <v/>
      </c>
      <c r="BC1072" s="266">
        <f>IF(OR(Is_Loading,LEN($A1072)=0),"",SWDATA!AV1057)</f>
        <v>0</v>
      </c>
      <c r="BD1072" s="267">
        <f>IF(OR(Is_Loading,LEN($A1072)=0),"",SWDATA!AW1057)</f>
        <v>0</v>
      </c>
      <c r="BE1072" s="323">
        <f>IF(OR(Is_Loading,LEN($A1072)=0),"",SWDATA!AX1057)</f>
        <v>0</v>
      </c>
      <c r="BF1072" s="320" t="str">
        <f t="shared" si="3767"/>
        <v/>
      </c>
      <c r="BG1072" s="11"/>
      <c r="BH1072" s="11"/>
      <c r="BI1072" s="11"/>
      <c r="BJ1072" s="11"/>
      <c r="BK1072" s="11"/>
      <c r="BL1072" s="11"/>
      <c r="BM1072" s="11"/>
      <c r="BN1072" s="11"/>
      <c r="BO1072" s="11"/>
      <c r="BP1072" s="11"/>
      <c r="BQ1072" s="11"/>
      <c r="BR1072" s="11"/>
      <c r="BS1072" s="11"/>
      <c r="BT1072" s="11"/>
      <c r="BU1072" s="11"/>
      <c r="BV1072" s="11"/>
      <c r="BW1072" s="11"/>
      <c r="BX1072" s="11"/>
      <c r="BY1072" s="11"/>
      <c r="BZ1072" s="11"/>
      <c r="CA1072" s="11"/>
      <c r="CB1072" s="11"/>
      <c r="CC1072" s="11"/>
      <c r="CD1072" s="11"/>
      <c r="CE1072" s="11"/>
      <c r="CF1072" s="11"/>
      <c r="CG1072" s="11"/>
      <c r="CH1072" s="11"/>
      <c r="CI1072" s="11"/>
      <c r="CJ1072" s="11"/>
      <c r="CK1072" s="11"/>
      <c r="CL1072" s="11"/>
      <c r="CM1072" s="11"/>
      <c r="CN1072" s="351"/>
      <c r="CO1072" s="351"/>
      <c r="CP1072" s="351"/>
      <c r="CQ1072" s="351"/>
      <c r="CR1072" s="351"/>
      <c r="CS1072" s="351"/>
      <c r="CT1072" s="351"/>
      <c r="CU1072" s="351"/>
      <c r="CV1072" s="351"/>
      <c r="CW1072" s="351"/>
      <c r="CX1072" s="351"/>
      <c r="CY1072" s="351"/>
      <c r="CZ1072" s="351"/>
      <c r="DA1072" s="351"/>
      <c r="DB1072" s="351"/>
      <c r="DC1072" s="351"/>
      <c r="DD1072" s="351"/>
      <c r="DE1072" s="351"/>
      <c r="DF1072" s="351"/>
      <c r="DG1072" s="351"/>
      <c r="DH1072" s="351"/>
      <c r="DI1072" s="351"/>
      <c r="DJ1072" s="351"/>
      <c r="DK1072" s="351"/>
      <c r="DL1072" s="351"/>
      <c r="DM1072" s="351"/>
      <c r="DN1072" s="351"/>
      <c r="DS1072" s="372"/>
      <c r="DT1072" s="374"/>
      <c r="DU1072" s="375"/>
      <c r="DV1072" s="375"/>
      <c r="DW1072" s="375"/>
      <c r="DX1072" s="375">
        <v>1</v>
      </c>
      <c r="DY1072" s="375">
        <f t="shared" si="3884"/>
        <v>0</v>
      </c>
      <c r="DZ1072" s="375">
        <f t="shared" si="3885"/>
        <v>0</v>
      </c>
      <c r="EA1072" s="375">
        <f t="shared" si="3886"/>
        <v>1</v>
      </c>
      <c r="EB1072" s="375">
        <f t="shared" si="3887"/>
        <v>0</v>
      </c>
      <c r="EC1072" s="375">
        <f t="shared" si="3888"/>
        <v>0</v>
      </c>
      <c r="ED1072" s="375">
        <f t="shared" si="3889"/>
        <v>1</v>
      </c>
      <c r="EE1072" s="375">
        <f t="shared" si="3890"/>
        <v>0</v>
      </c>
      <c r="EF1072" s="375">
        <f t="shared" si="3891"/>
        <v>0</v>
      </c>
      <c r="EG1072" s="375">
        <f t="shared" si="3892"/>
        <v>1</v>
      </c>
      <c r="EH1072" s="375">
        <f t="shared" si="3893"/>
        <v>0</v>
      </c>
      <c r="EI1072" s="375">
        <f t="shared" si="3894"/>
        <v>0</v>
      </c>
      <c r="EJ1072" s="375">
        <f t="shared" si="3895"/>
        <v>1</v>
      </c>
      <c r="EK1072" s="375">
        <f t="shared" si="3896"/>
        <v>0</v>
      </c>
      <c r="EL1072" s="375">
        <f t="shared" si="3897"/>
        <v>0</v>
      </c>
      <c r="EM1072" s="375">
        <f t="shared" si="3898"/>
        <v>1</v>
      </c>
      <c r="EN1072" s="375">
        <f t="shared" si="3899"/>
        <v>0</v>
      </c>
      <c r="EO1072" s="375">
        <f t="shared" si="3900"/>
        <v>0</v>
      </c>
      <c r="EP1072" s="375">
        <f t="shared" si="3901"/>
        <v>1</v>
      </c>
      <c r="EQ1072" s="375">
        <f t="shared" si="3902"/>
        <v>0</v>
      </c>
      <c r="ER1072" s="375">
        <f t="shared" si="3903"/>
        <v>0</v>
      </c>
      <c r="ES1072" s="375">
        <f t="shared" si="3904"/>
        <v>1</v>
      </c>
      <c r="ET1072" s="375">
        <f t="shared" si="3905"/>
        <v>0</v>
      </c>
      <c r="EU1072" s="375">
        <f t="shared" si="3906"/>
        <v>0</v>
      </c>
      <c r="EV1072" s="375">
        <f t="shared" si="3907"/>
        <v>1</v>
      </c>
      <c r="EW1072" s="375">
        <f t="shared" si="3908"/>
        <v>0</v>
      </c>
      <c r="EX1072" s="375">
        <f t="shared" si="3909"/>
        <v>0</v>
      </c>
      <c r="EY1072" s="375">
        <f t="shared" si="3910"/>
        <v>1</v>
      </c>
      <c r="EZ1072" s="375">
        <f t="shared" si="3911"/>
        <v>0</v>
      </c>
      <c r="FA1072" s="375">
        <f t="shared" si="3912"/>
        <v>0</v>
      </c>
      <c r="FB1072" s="375">
        <f t="shared" si="3913"/>
        <v>1</v>
      </c>
      <c r="FC1072" s="375">
        <f t="shared" si="3914"/>
        <v>0</v>
      </c>
      <c r="FD1072" s="375">
        <f t="shared" si="3915"/>
        <v>0</v>
      </c>
      <c r="FE1072" s="376"/>
      <c r="FF1072" s="372"/>
      <c r="FG1072" s="372"/>
      <c r="FH1072" s="372"/>
      <c r="FI1072" s="372"/>
      <c r="FJ1072" s="372"/>
      <c r="FK1072" s="372"/>
      <c r="FL1072" s="372"/>
      <c r="FM1072" s="372"/>
      <c r="FN1072" s="372"/>
      <c r="FO1072" s="372"/>
      <c r="FP1072" s="372"/>
      <c r="FQ1072" s="372"/>
      <c r="FR1072" s="372"/>
      <c r="FS1072" s="372"/>
      <c r="FT1072" s="372"/>
      <c r="FU1072" s="372"/>
      <c r="FV1072" s="372"/>
      <c r="FW1072" s="372"/>
      <c r="FX1072" s="372"/>
      <c r="FY1072" s="372"/>
      <c r="FZ1072" s="372"/>
      <c r="GA1072" s="372"/>
      <c r="GB1072" s="372"/>
      <c r="GC1072" s="372"/>
      <c r="GD1072" s="372"/>
      <c r="GE1072" s="372"/>
      <c r="GF1072" s="372"/>
      <c r="GG1072" s="372"/>
      <c r="GH1072" s="372"/>
      <c r="GI1072" s="372"/>
      <c r="GJ1072" s="372"/>
      <c r="GK1072" s="372"/>
      <c r="GL1072" s="372"/>
      <c r="GM1072" s="372"/>
      <c r="GN1072" s="372"/>
      <c r="GO1072" s="372"/>
      <c r="GP1072" s="372"/>
      <c r="GQ1072" s="372"/>
      <c r="GR1072" s="372"/>
      <c r="GS1072" s="372"/>
      <c r="GT1072" s="372"/>
      <c r="GU1072" s="372"/>
      <c r="GV1072" s="372"/>
      <c r="GW1072" s="372"/>
      <c r="GX1072" s="372"/>
      <c r="GY1072" s="372"/>
      <c r="GZ1072" s="372"/>
      <c r="HA1072" s="372"/>
      <c r="HB1072" s="372"/>
      <c r="HC1072" s="372"/>
    </row>
    <row r="1073" spans="1:211" s="373" customFormat="1" ht="15" hidden="1" customHeight="1" outlineLevel="1" x14ac:dyDescent="0.2">
      <c r="A1073" s="366">
        <f>SWDATA!O1058</f>
        <v>0</v>
      </c>
      <c r="B1073" s="366">
        <f>SWDATA!M1058</f>
        <v>0</v>
      </c>
      <c r="C1073" s="351">
        <f>IF(AND(SWDATA!M1058=1,SWDATA!Q1058="promotions"),SWDATA!P1058,0)</f>
        <v>0</v>
      </c>
      <c r="D1073" s="367">
        <f>ROW(SWDATA!M1058)</f>
        <v>1058</v>
      </c>
      <c r="E1073" s="368">
        <f t="shared" si="3919"/>
        <v>0</v>
      </c>
      <c r="F1073" s="369">
        <f t="shared" si="3755"/>
        <v>1</v>
      </c>
      <c r="G1073" s="366" t="str">
        <f t="shared" si="3756"/>
        <v/>
      </c>
      <c r="H1073" s="370"/>
      <c r="J1073" s="238">
        <f t="shared" si="3757"/>
        <v>0</v>
      </c>
      <c r="K1073" s="239" t="str">
        <f t="shared" si="3758"/>
        <v/>
      </c>
      <c r="L1073" s="342"/>
      <c r="M1073" s="345"/>
      <c r="N1073" s="340" t="str">
        <f>IF(LEN(SWDATA!F1058)=0,"",N1072)</f>
        <v/>
      </c>
      <c r="O1073" s="296" t="str">
        <f>IF(LEN(SWDATA!G1058)=0,"",O1072)</f>
        <v/>
      </c>
      <c r="P1073" s="297" t="str">
        <f>IF(LEN(SWDATA!C1058)=0,"",SWDATA!C1058)</f>
        <v/>
      </c>
      <c r="Q1073" s="312" t="str">
        <f t="shared" si="3759"/>
        <v/>
      </c>
      <c r="R1073" s="223" t="s">
        <v>261</v>
      </c>
      <c r="S1073" s="319" t="s">
        <v>485</v>
      </c>
      <c r="T1073" s="224"/>
      <c r="U1073" s="264" t="s">
        <v>608</v>
      </c>
      <c r="V1073" s="205" t="s">
        <v>221</v>
      </c>
      <c r="W1073" s="266">
        <f>IF(OR(Is_Loading,LEN($A1073)=0),"",SWDATA!P1058)</f>
        <v>0</v>
      </c>
      <c r="X1073" s="267">
        <f>IF(OR(Is_Loading,LEN($A1073)=0),"",SWDATA!Q1058)</f>
        <v>0</v>
      </c>
      <c r="Y1073" s="267">
        <f>IF(OR(Is_Loading,LEN($A1073)=0),"",SWDATA!R1058)</f>
        <v>0</v>
      </c>
      <c r="Z1073" s="266" t="str">
        <f t="shared" si="3920"/>
        <v/>
      </c>
      <c r="AA1073" s="266">
        <f>IF(OR(Is_Loading,LEN($A1073)=0),"",SWDATA!T1058)</f>
        <v>0</v>
      </c>
      <c r="AB1073" s="267">
        <f>IF(OR(Is_Loading,LEN($A1073)=0),"",SWDATA!U1058)</f>
        <v>0</v>
      </c>
      <c r="AC1073" s="267">
        <f>IF(OR(Is_Loading,LEN($A1073)=0),"",SWDATA!V1058)</f>
        <v>0</v>
      </c>
      <c r="AD1073" s="266" t="str">
        <f t="shared" si="3760"/>
        <v/>
      </c>
      <c r="AE1073" s="266">
        <f>IF(OR(Is_Loading,LEN($A1073)=0),"",SWDATA!X1058)</f>
        <v>0</v>
      </c>
      <c r="AF1073" s="267">
        <f>IF(OR(Is_Loading,LEN($A1073)=0),"",SWDATA!Y1058)</f>
        <v>0</v>
      </c>
      <c r="AG1073" s="267">
        <f>IF(OR(Is_Loading,LEN($A1073)=0),"",SWDATA!Z1058)</f>
        <v>0</v>
      </c>
      <c r="AH1073" s="266" t="str">
        <f t="shared" si="3761"/>
        <v/>
      </c>
      <c r="AI1073" s="266">
        <f>IF(OR(Is_Loading,LEN($A1073)=0),"",SWDATA!AB1058)</f>
        <v>0</v>
      </c>
      <c r="AJ1073" s="267">
        <f>IF(OR(Is_Loading,LEN($A1073)=0),"",SWDATA!AC1058)</f>
        <v>0</v>
      </c>
      <c r="AK1073" s="267">
        <f>IF(OR(Is_Loading,LEN($A1073)=0),"",SWDATA!AD1058)</f>
        <v>0</v>
      </c>
      <c r="AL1073" s="266" t="str">
        <f t="shared" si="3762"/>
        <v/>
      </c>
      <c r="AM1073" s="266">
        <f>IF(OR(Is_Loading,LEN($A1073)=0),"",SWDATA!AF1058)</f>
        <v>0</v>
      </c>
      <c r="AN1073" s="267">
        <f>IF(OR(Is_Loading,LEN($A1073)=0),"",SWDATA!AG1058)</f>
        <v>0</v>
      </c>
      <c r="AO1073" s="323">
        <f>IF(OR(Is_Loading,LEN($A1073)=0),"",SWDATA!AH1058)</f>
        <v>0</v>
      </c>
      <c r="AP1073" s="320" t="str">
        <f t="shared" si="3763"/>
        <v/>
      </c>
      <c r="AQ1073" s="266">
        <f>IF(OR(Is_Loading,LEN($A1073)=0),"",SWDATA!AJ1058)</f>
        <v>0</v>
      </c>
      <c r="AR1073" s="267">
        <f>IF(OR(Is_Loading,LEN($A1073)=0),"",SWDATA!AK1058)</f>
        <v>0</v>
      </c>
      <c r="AS1073" s="267">
        <f>IF(OR(Is_Loading,LEN($A1073)=0),"",SWDATA!AL1058)</f>
        <v>0</v>
      </c>
      <c r="AT1073" s="266" t="str">
        <f t="shared" si="3764"/>
        <v/>
      </c>
      <c r="AU1073" s="266">
        <f>IF(OR(Is_Loading,LEN($A1073)=0),"",SWDATA!AN1058)</f>
        <v>0</v>
      </c>
      <c r="AV1073" s="267">
        <f>IF(OR(Is_Loading,LEN($A1073)=0),"",SWDATA!AO1058)</f>
        <v>0</v>
      </c>
      <c r="AW1073" s="267">
        <f>IF(OR(Is_Loading,LEN($A1073)=0),"",SWDATA!AP1058)</f>
        <v>0</v>
      </c>
      <c r="AX1073" s="266" t="str">
        <f t="shared" si="3765"/>
        <v/>
      </c>
      <c r="AY1073" s="266">
        <f>IF(OR(Is_Loading,LEN($A1073)=0),"",SWDATA!AR1058)</f>
        <v>0</v>
      </c>
      <c r="AZ1073" s="267">
        <f>IF(OR(Is_Loading,LEN($A1073)=0),"",SWDATA!AS1058)</f>
        <v>0</v>
      </c>
      <c r="BA1073" s="267">
        <f>IF(OR(Is_Loading,LEN($A1073)=0),"",SWDATA!AT1058)</f>
        <v>0</v>
      </c>
      <c r="BB1073" s="266" t="str">
        <f t="shared" si="3766"/>
        <v/>
      </c>
      <c r="BC1073" s="266">
        <f>IF(OR(Is_Loading,LEN($A1073)=0),"",SWDATA!AV1058)</f>
        <v>0</v>
      </c>
      <c r="BD1073" s="267">
        <f>IF(OR(Is_Loading,LEN($A1073)=0),"",SWDATA!AW1058)</f>
        <v>0</v>
      </c>
      <c r="BE1073" s="323">
        <f>IF(OR(Is_Loading,LEN($A1073)=0),"",SWDATA!AX1058)</f>
        <v>0</v>
      </c>
      <c r="BF1073" s="320" t="str">
        <f t="shared" si="3767"/>
        <v/>
      </c>
      <c r="BG1073" s="11"/>
      <c r="BH1073" s="11"/>
      <c r="BI1073" s="11"/>
      <c r="BJ1073" s="11"/>
      <c r="BK1073" s="11"/>
      <c r="BL1073" s="11"/>
      <c r="BM1073" s="11"/>
      <c r="BN1073" s="11"/>
      <c r="BO1073" s="11"/>
      <c r="BP1073" s="11"/>
      <c r="BQ1073" s="11"/>
      <c r="BR1073" s="11"/>
      <c r="BS1073" s="11"/>
      <c r="BT1073" s="11"/>
      <c r="BU1073" s="11"/>
      <c r="BV1073" s="11"/>
      <c r="BW1073" s="11"/>
      <c r="BX1073" s="11"/>
      <c r="BY1073" s="11"/>
      <c r="BZ1073" s="11"/>
      <c r="CA1073" s="11"/>
      <c r="CB1073" s="11"/>
      <c r="CC1073" s="11"/>
      <c r="CD1073" s="11"/>
      <c r="CE1073" s="11"/>
      <c r="CF1073" s="11"/>
      <c r="CG1073" s="11"/>
      <c r="CH1073" s="11"/>
      <c r="CI1073" s="11"/>
      <c r="CJ1073" s="11"/>
      <c r="CK1073" s="11"/>
      <c r="CL1073" s="11"/>
      <c r="CM1073" s="11"/>
      <c r="CN1073" s="351"/>
      <c r="CO1073" s="351"/>
      <c r="CP1073" s="351"/>
      <c r="CQ1073" s="351"/>
      <c r="CR1073" s="351"/>
      <c r="CS1073" s="351"/>
      <c r="CT1073" s="351"/>
      <c r="CU1073" s="351"/>
      <c r="CV1073" s="351"/>
      <c r="CW1073" s="351"/>
      <c r="CX1073" s="351"/>
      <c r="CY1073" s="351"/>
      <c r="CZ1073" s="351"/>
      <c r="DA1073" s="351"/>
      <c r="DB1073" s="351"/>
      <c r="DC1073" s="351"/>
      <c r="DD1073" s="351"/>
      <c r="DE1073" s="351"/>
      <c r="DF1073" s="351"/>
      <c r="DG1073" s="351"/>
      <c r="DH1073" s="351"/>
      <c r="DI1073" s="351"/>
      <c r="DJ1073" s="351"/>
      <c r="DK1073" s="351"/>
      <c r="DL1073" s="351"/>
      <c r="DM1073" s="351"/>
      <c r="DN1073" s="351"/>
      <c r="DS1073" s="372"/>
      <c r="DT1073" s="374"/>
      <c r="DU1073" s="375"/>
      <c r="DV1073" s="375"/>
      <c r="DW1073" s="375"/>
      <c r="DX1073" s="375">
        <v>1</v>
      </c>
      <c r="DY1073" s="375">
        <f t="shared" si="3884"/>
        <v>0</v>
      </c>
      <c r="DZ1073" s="375">
        <f t="shared" si="3885"/>
        <v>0</v>
      </c>
      <c r="EA1073" s="375">
        <f t="shared" si="3886"/>
        <v>1</v>
      </c>
      <c r="EB1073" s="375">
        <f t="shared" si="3887"/>
        <v>0</v>
      </c>
      <c r="EC1073" s="375">
        <f t="shared" si="3888"/>
        <v>0</v>
      </c>
      <c r="ED1073" s="375">
        <f t="shared" si="3889"/>
        <v>1</v>
      </c>
      <c r="EE1073" s="375">
        <f t="shared" si="3890"/>
        <v>0</v>
      </c>
      <c r="EF1073" s="375">
        <f t="shared" si="3891"/>
        <v>0</v>
      </c>
      <c r="EG1073" s="375">
        <f t="shared" si="3892"/>
        <v>1</v>
      </c>
      <c r="EH1073" s="375">
        <f t="shared" si="3893"/>
        <v>0</v>
      </c>
      <c r="EI1073" s="375">
        <f t="shared" si="3894"/>
        <v>0</v>
      </c>
      <c r="EJ1073" s="375">
        <f t="shared" si="3895"/>
        <v>1</v>
      </c>
      <c r="EK1073" s="375">
        <f t="shared" si="3896"/>
        <v>0</v>
      </c>
      <c r="EL1073" s="375">
        <f t="shared" si="3897"/>
        <v>0</v>
      </c>
      <c r="EM1073" s="375">
        <f t="shared" si="3898"/>
        <v>1</v>
      </c>
      <c r="EN1073" s="375">
        <f t="shared" si="3899"/>
        <v>0</v>
      </c>
      <c r="EO1073" s="375">
        <f t="shared" si="3900"/>
        <v>0</v>
      </c>
      <c r="EP1073" s="375">
        <f t="shared" si="3901"/>
        <v>1</v>
      </c>
      <c r="EQ1073" s="375">
        <f t="shared" si="3902"/>
        <v>0</v>
      </c>
      <c r="ER1073" s="375">
        <f t="shared" si="3903"/>
        <v>0</v>
      </c>
      <c r="ES1073" s="375">
        <f t="shared" si="3904"/>
        <v>1</v>
      </c>
      <c r="ET1073" s="375">
        <f t="shared" si="3905"/>
        <v>0</v>
      </c>
      <c r="EU1073" s="375">
        <f t="shared" si="3906"/>
        <v>0</v>
      </c>
      <c r="EV1073" s="375">
        <f t="shared" si="3907"/>
        <v>1</v>
      </c>
      <c r="EW1073" s="375">
        <f t="shared" si="3908"/>
        <v>0</v>
      </c>
      <c r="EX1073" s="375">
        <f t="shared" si="3909"/>
        <v>0</v>
      </c>
      <c r="EY1073" s="375">
        <f t="shared" si="3910"/>
        <v>1</v>
      </c>
      <c r="EZ1073" s="375">
        <f t="shared" si="3911"/>
        <v>0</v>
      </c>
      <c r="FA1073" s="375">
        <f t="shared" si="3912"/>
        <v>0</v>
      </c>
      <c r="FB1073" s="375">
        <f t="shared" si="3913"/>
        <v>1</v>
      </c>
      <c r="FC1073" s="375">
        <f t="shared" si="3914"/>
        <v>0</v>
      </c>
      <c r="FD1073" s="375">
        <f t="shared" si="3915"/>
        <v>0</v>
      </c>
      <c r="FE1073" s="376"/>
      <c r="FF1073" s="372"/>
      <c r="FG1073" s="372"/>
      <c r="FH1073" s="372"/>
      <c r="FI1073" s="372"/>
      <c r="FJ1073" s="372"/>
      <c r="FK1073" s="372"/>
      <c r="FL1073" s="372"/>
      <c r="FM1073" s="372"/>
      <c r="FN1073" s="372"/>
      <c r="FO1073" s="372"/>
      <c r="FP1073" s="372"/>
      <c r="FQ1073" s="372"/>
      <c r="FR1073" s="372"/>
      <c r="FS1073" s="372"/>
      <c r="FT1073" s="372"/>
      <c r="FU1073" s="372"/>
      <c r="FV1073" s="372"/>
      <c r="FW1073" s="372"/>
      <c r="FX1073" s="372"/>
      <c r="FY1073" s="372"/>
      <c r="FZ1073" s="372"/>
      <c r="GA1073" s="372"/>
      <c r="GB1073" s="372"/>
      <c r="GC1073" s="372"/>
      <c r="GD1073" s="372"/>
      <c r="GE1073" s="372"/>
      <c r="GF1073" s="372"/>
      <c r="GG1073" s="372"/>
      <c r="GH1073" s="372"/>
      <c r="GI1073" s="372"/>
      <c r="GJ1073" s="372"/>
      <c r="GK1073" s="372"/>
      <c r="GL1073" s="372"/>
      <c r="GM1073" s="372"/>
      <c r="GN1073" s="372"/>
      <c r="GO1073" s="372"/>
      <c r="GP1073" s="372"/>
      <c r="GQ1073" s="372"/>
      <c r="GR1073" s="372"/>
      <c r="GS1073" s="372"/>
      <c r="GT1073" s="372"/>
      <c r="GU1073" s="372"/>
      <c r="GV1073" s="372"/>
      <c r="GW1073" s="372"/>
      <c r="GX1073" s="372"/>
      <c r="GY1073" s="372"/>
      <c r="GZ1073" s="372"/>
      <c r="HA1073" s="372"/>
      <c r="HB1073" s="372"/>
      <c r="HC1073" s="372"/>
    </row>
    <row r="1074" spans="1:211" s="373" customFormat="1" ht="15" hidden="1" customHeight="1" outlineLevel="1" x14ac:dyDescent="0.2">
      <c r="A1074" s="366">
        <f>SWDATA!O1059</f>
        <v>0</v>
      </c>
      <c r="B1074" s="366">
        <f>SWDATA!M1059</f>
        <v>0</v>
      </c>
      <c r="C1074" s="351">
        <f>IF(AND(SWDATA!M1059=1,SWDATA!Q1059="promotions"),SWDATA!P1059,0)</f>
        <v>0</v>
      </c>
      <c r="D1074" s="367">
        <f>ROW(SWDATA!M1059)</f>
        <v>1059</v>
      </c>
      <c r="E1074" s="368">
        <f t="shared" si="3919"/>
        <v>0</v>
      </c>
      <c r="F1074" s="369">
        <f t="shared" si="3755"/>
        <v>1</v>
      </c>
      <c r="G1074" s="366" t="str">
        <f t="shared" si="3756"/>
        <v/>
      </c>
      <c r="H1074" s="370"/>
      <c r="J1074" s="238">
        <f t="shared" si="3757"/>
        <v>0</v>
      </c>
      <c r="K1074" s="239" t="str">
        <f t="shared" si="3758"/>
        <v/>
      </c>
      <c r="L1074" s="342"/>
      <c r="M1074" s="345"/>
      <c r="N1074" s="340" t="str">
        <f>IF(LEN(SWDATA!F1059)=0,"",N1073)</f>
        <v/>
      </c>
      <c r="O1074" s="296" t="str">
        <f>IF(LEN(SWDATA!G1059)=0,"",O1073)</f>
        <v/>
      </c>
      <c r="P1074" s="297" t="str">
        <f>IF(LEN(SWDATA!C1059)=0,"",SWDATA!C1059)</f>
        <v/>
      </c>
      <c r="Q1074" s="312" t="str">
        <f t="shared" si="3759"/>
        <v/>
      </c>
      <c r="R1074" s="223" t="s">
        <v>261</v>
      </c>
      <c r="S1074" s="224"/>
      <c r="T1074" s="224"/>
      <c r="U1074" s="264" t="s">
        <v>613</v>
      </c>
      <c r="V1074" s="205" t="s">
        <v>221</v>
      </c>
      <c r="W1074" s="266">
        <f>IF(OR(Is_Loading,LEN($A1074)=0),"",SWDATA!P1059)</f>
        <v>0</v>
      </c>
      <c r="X1074" s="267">
        <f>IF(OR(Is_Loading,LEN($A1074)=0),"",SWDATA!Q1059)</f>
        <v>0</v>
      </c>
      <c r="Y1074" s="267">
        <f>IF(OR(Is_Loading,LEN($A1074)=0),"",SWDATA!R1059)</f>
        <v>0</v>
      </c>
      <c r="Z1074" s="266" t="str">
        <f t="shared" si="3920"/>
        <v/>
      </c>
      <c r="AA1074" s="266">
        <f>IF(OR(Is_Loading,LEN($A1074)=0),"",SWDATA!T1059)</f>
        <v>0</v>
      </c>
      <c r="AB1074" s="267">
        <f>IF(OR(Is_Loading,LEN($A1074)=0),"",SWDATA!U1059)</f>
        <v>0</v>
      </c>
      <c r="AC1074" s="267">
        <f>IF(OR(Is_Loading,LEN($A1074)=0),"",SWDATA!V1059)</f>
        <v>0</v>
      </c>
      <c r="AD1074" s="266" t="str">
        <f t="shared" si="3760"/>
        <v/>
      </c>
      <c r="AE1074" s="266">
        <f>IF(OR(Is_Loading,LEN($A1074)=0),"",SWDATA!X1059)</f>
        <v>0</v>
      </c>
      <c r="AF1074" s="267">
        <f>IF(OR(Is_Loading,LEN($A1074)=0),"",SWDATA!Y1059)</f>
        <v>0</v>
      </c>
      <c r="AG1074" s="267">
        <f>IF(OR(Is_Loading,LEN($A1074)=0),"",SWDATA!Z1059)</f>
        <v>0</v>
      </c>
      <c r="AH1074" s="266" t="str">
        <f t="shared" si="3761"/>
        <v/>
      </c>
      <c r="AI1074" s="266">
        <f>IF(OR(Is_Loading,LEN($A1074)=0),"",SWDATA!AB1059)</f>
        <v>0</v>
      </c>
      <c r="AJ1074" s="267">
        <f>IF(OR(Is_Loading,LEN($A1074)=0),"",SWDATA!AC1059)</f>
        <v>0</v>
      </c>
      <c r="AK1074" s="267">
        <f>IF(OR(Is_Loading,LEN($A1074)=0),"",SWDATA!AD1059)</f>
        <v>0</v>
      </c>
      <c r="AL1074" s="266" t="str">
        <f t="shared" si="3762"/>
        <v/>
      </c>
      <c r="AM1074" s="266">
        <f>IF(OR(Is_Loading,LEN($A1074)=0),"",SWDATA!AF1059)</f>
        <v>0</v>
      </c>
      <c r="AN1074" s="267">
        <f>IF(OR(Is_Loading,LEN($A1074)=0),"",SWDATA!AG1059)</f>
        <v>0</v>
      </c>
      <c r="AO1074" s="323">
        <f>IF(OR(Is_Loading,LEN($A1074)=0),"",SWDATA!AH1059)</f>
        <v>0</v>
      </c>
      <c r="AP1074" s="320" t="str">
        <f t="shared" si="3763"/>
        <v/>
      </c>
      <c r="AQ1074" s="266">
        <f>IF(OR(Is_Loading,LEN($A1074)=0),"",SWDATA!AJ1059)</f>
        <v>0</v>
      </c>
      <c r="AR1074" s="267">
        <f>IF(OR(Is_Loading,LEN($A1074)=0),"",SWDATA!AK1059)</f>
        <v>0</v>
      </c>
      <c r="AS1074" s="267">
        <f>IF(OR(Is_Loading,LEN($A1074)=0),"",SWDATA!AL1059)</f>
        <v>0</v>
      </c>
      <c r="AT1074" s="266" t="str">
        <f t="shared" si="3764"/>
        <v/>
      </c>
      <c r="AU1074" s="266">
        <f>IF(OR(Is_Loading,LEN($A1074)=0),"",SWDATA!AN1059)</f>
        <v>0</v>
      </c>
      <c r="AV1074" s="267">
        <f>IF(OR(Is_Loading,LEN($A1074)=0),"",SWDATA!AO1059)</f>
        <v>0</v>
      </c>
      <c r="AW1074" s="267">
        <f>IF(OR(Is_Loading,LEN($A1074)=0),"",SWDATA!AP1059)</f>
        <v>0</v>
      </c>
      <c r="AX1074" s="266" t="str">
        <f t="shared" si="3765"/>
        <v/>
      </c>
      <c r="AY1074" s="266">
        <f>IF(OR(Is_Loading,LEN($A1074)=0),"",SWDATA!AR1059)</f>
        <v>0</v>
      </c>
      <c r="AZ1074" s="267">
        <f>IF(OR(Is_Loading,LEN($A1074)=0),"",SWDATA!AS1059)</f>
        <v>0</v>
      </c>
      <c r="BA1074" s="267">
        <f>IF(OR(Is_Loading,LEN($A1074)=0),"",SWDATA!AT1059)</f>
        <v>0</v>
      </c>
      <c r="BB1074" s="266" t="str">
        <f t="shared" si="3766"/>
        <v/>
      </c>
      <c r="BC1074" s="266">
        <f>IF(OR(Is_Loading,LEN($A1074)=0),"",SWDATA!AV1059)</f>
        <v>0</v>
      </c>
      <c r="BD1074" s="267">
        <f>IF(OR(Is_Loading,LEN($A1074)=0),"",SWDATA!AW1059)</f>
        <v>0</v>
      </c>
      <c r="BE1074" s="323">
        <f>IF(OR(Is_Loading,LEN($A1074)=0),"",SWDATA!AX1059)</f>
        <v>0</v>
      </c>
      <c r="BF1074" s="320" t="str">
        <f t="shared" si="3767"/>
        <v/>
      </c>
      <c r="BG1074" s="11"/>
      <c r="BH1074" s="11"/>
      <c r="BI1074" s="11"/>
      <c r="BJ1074" s="11"/>
      <c r="BK1074" s="11"/>
      <c r="BL1074" s="11"/>
      <c r="BM1074" s="11"/>
      <c r="BN1074" s="11"/>
      <c r="BO1074" s="11"/>
      <c r="BP1074" s="11"/>
      <c r="BQ1074" s="11"/>
      <c r="BR1074" s="11"/>
      <c r="BS1074" s="11"/>
      <c r="BT1074" s="11"/>
      <c r="BU1074" s="11"/>
      <c r="BV1074" s="11"/>
      <c r="BW1074" s="11"/>
      <c r="BX1074" s="11"/>
      <c r="BY1074" s="11"/>
      <c r="BZ1074" s="11"/>
      <c r="CA1074" s="11"/>
      <c r="CB1074" s="11"/>
      <c r="CC1074" s="11"/>
      <c r="CD1074" s="11"/>
      <c r="CE1074" s="11"/>
      <c r="CF1074" s="11"/>
      <c r="CG1074" s="11"/>
      <c r="CH1074" s="11"/>
      <c r="CI1074" s="11"/>
      <c r="CJ1074" s="11"/>
      <c r="CK1074" s="11"/>
      <c r="CL1074" s="11"/>
      <c r="CM1074" s="11"/>
      <c r="CN1074" s="351"/>
      <c r="CO1074" s="351"/>
      <c r="CP1074" s="351"/>
      <c r="CQ1074" s="351"/>
      <c r="CR1074" s="351"/>
      <c r="CS1074" s="351"/>
      <c r="CT1074" s="351"/>
      <c r="CU1074" s="351"/>
      <c r="CV1074" s="351"/>
      <c r="CW1074" s="351"/>
      <c r="CX1074" s="351"/>
      <c r="CY1074" s="351"/>
      <c r="CZ1074" s="351"/>
      <c r="DA1074" s="351"/>
      <c r="DB1074" s="351"/>
      <c r="DC1074" s="351"/>
      <c r="DD1074" s="351"/>
      <c r="DE1074" s="351"/>
      <c r="DF1074" s="351"/>
      <c r="DG1074" s="351"/>
      <c r="DH1074" s="351"/>
      <c r="DI1074" s="351"/>
      <c r="DJ1074" s="351"/>
      <c r="DK1074" s="351"/>
      <c r="DL1074" s="351"/>
      <c r="DM1074" s="351"/>
      <c r="DN1074" s="351"/>
      <c r="DS1074" s="372"/>
      <c r="DT1074" s="374"/>
      <c r="DU1074" s="375"/>
      <c r="DV1074" s="375"/>
      <c r="DW1074" s="375"/>
      <c r="DX1074" s="375">
        <v>1</v>
      </c>
      <c r="DY1074" s="375">
        <f t="shared" si="3884"/>
        <v>0</v>
      </c>
      <c r="DZ1074" s="375">
        <f t="shared" si="3885"/>
        <v>0</v>
      </c>
      <c r="EA1074" s="375">
        <f t="shared" si="3886"/>
        <v>1</v>
      </c>
      <c r="EB1074" s="375">
        <f t="shared" si="3887"/>
        <v>0</v>
      </c>
      <c r="EC1074" s="375">
        <f t="shared" si="3888"/>
        <v>0</v>
      </c>
      <c r="ED1074" s="375">
        <f t="shared" si="3889"/>
        <v>1</v>
      </c>
      <c r="EE1074" s="375">
        <f t="shared" si="3890"/>
        <v>0</v>
      </c>
      <c r="EF1074" s="375">
        <f t="shared" si="3891"/>
        <v>0</v>
      </c>
      <c r="EG1074" s="375">
        <f t="shared" si="3892"/>
        <v>1</v>
      </c>
      <c r="EH1074" s="375">
        <f t="shared" si="3893"/>
        <v>0</v>
      </c>
      <c r="EI1074" s="375">
        <f t="shared" si="3894"/>
        <v>0</v>
      </c>
      <c r="EJ1074" s="375">
        <f t="shared" si="3895"/>
        <v>1</v>
      </c>
      <c r="EK1074" s="375">
        <f t="shared" si="3896"/>
        <v>0</v>
      </c>
      <c r="EL1074" s="375">
        <f t="shared" si="3897"/>
        <v>0</v>
      </c>
      <c r="EM1074" s="375">
        <f t="shared" si="3898"/>
        <v>1</v>
      </c>
      <c r="EN1074" s="375">
        <f t="shared" si="3899"/>
        <v>0</v>
      </c>
      <c r="EO1074" s="375">
        <f t="shared" si="3900"/>
        <v>0</v>
      </c>
      <c r="EP1074" s="375">
        <f t="shared" si="3901"/>
        <v>1</v>
      </c>
      <c r="EQ1074" s="375">
        <f t="shared" si="3902"/>
        <v>0</v>
      </c>
      <c r="ER1074" s="375">
        <f t="shared" si="3903"/>
        <v>0</v>
      </c>
      <c r="ES1074" s="375">
        <f t="shared" si="3904"/>
        <v>1</v>
      </c>
      <c r="ET1074" s="375">
        <f t="shared" si="3905"/>
        <v>0</v>
      </c>
      <c r="EU1074" s="375">
        <f t="shared" si="3906"/>
        <v>0</v>
      </c>
      <c r="EV1074" s="375">
        <f t="shared" si="3907"/>
        <v>1</v>
      </c>
      <c r="EW1074" s="375">
        <f t="shared" si="3908"/>
        <v>0</v>
      </c>
      <c r="EX1074" s="375">
        <f t="shared" si="3909"/>
        <v>0</v>
      </c>
      <c r="EY1074" s="375">
        <f t="shared" si="3910"/>
        <v>1</v>
      </c>
      <c r="EZ1074" s="375">
        <f t="shared" si="3911"/>
        <v>0</v>
      </c>
      <c r="FA1074" s="375">
        <f t="shared" si="3912"/>
        <v>0</v>
      </c>
      <c r="FB1074" s="375">
        <f t="shared" si="3913"/>
        <v>1</v>
      </c>
      <c r="FC1074" s="375">
        <f t="shared" si="3914"/>
        <v>0</v>
      </c>
      <c r="FD1074" s="375">
        <f t="shared" si="3915"/>
        <v>0</v>
      </c>
      <c r="FE1074" s="376"/>
      <c r="FF1074" s="372"/>
      <c r="FG1074" s="372"/>
      <c r="FH1074" s="372"/>
      <c r="FI1074" s="372"/>
      <c r="FJ1074" s="372"/>
      <c r="FK1074" s="372"/>
      <c r="FL1074" s="372"/>
      <c r="FM1074" s="372"/>
      <c r="FN1074" s="372"/>
      <c r="FO1074" s="372"/>
      <c r="FP1074" s="372"/>
      <c r="FQ1074" s="372"/>
      <c r="FR1074" s="372"/>
      <c r="FS1074" s="372"/>
      <c r="FT1074" s="372"/>
      <c r="FU1074" s="372"/>
      <c r="FV1074" s="372"/>
      <c r="FW1074" s="372"/>
      <c r="FX1074" s="372"/>
      <c r="FY1074" s="372"/>
      <c r="FZ1074" s="372"/>
      <c r="GA1074" s="372"/>
      <c r="GB1074" s="372"/>
      <c r="GC1074" s="372"/>
      <c r="GD1074" s="372"/>
      <c r="GE1074" s="372"/>
      <c r="GF1074" s="372"/>
      <c r="GG1074" s="372"/>
      <c r="GH1074" s="372"/>
      <c r="GI1074" s="372"/>
      <c r="GJ1074" s="372"/>
      <c r="GK1074" s="372"/>
      <c r="GL1074" s="372"/>
      <c r="GM1074" s="372"/>
      <c r="GN1074" s="372"/>
      <c r="GO1074" s="372"/>
      <c r="GP1074" s="372"/>
      <c r="GQ1074" s="372"/>
      <c r="GR1074" s="372"/>
      <c r="GS1074" s="372"/>
      <c r="GT1074" s="372"/>
      <c r="GU1074" s="372"/>
      <c r="GV1074" s="372"/>
      <c r="GW1074" s="372"/>
      <c r="GX1074" s="372"/>
      <c r="GY1074" s="372"/>
      <c r="GZ1074" s="372"/>
      <c r="HA1074" s="372"/>
      <c r="HB1074" s="372"/>
      <c r="HC1074" s="372"/>
    </row>
    <row r="1075" spans="1:211" s="373" customFormat="1" ht="15" hidden="1" customHeight="1" outlineLevel="1" x14ac:dyDescent="0.2">
      <c r="A1075" s="366">
        <f>SWDATA!O1060</f>
        <v>0</v>
      </c>
      <c r="B1075" s="366">
        <f>SWDATA!M1060</f>
        <v>0</v>
      </c>
      <c r="C1075" s="351">
        <f>IF(AND(SWDATA!M1060=1,SWDATA!Q1060="promotions"),SWDATA!P1060,0)</f>
        <v>0</v>
      </c>
      <c r="D1075" s="367">
        <f>ROW(SWDATA!M1060)</f>
        <v>1060</v>
      </c>
      <c r="E1075" s="368">
        <f t="shared" si="3919"/>
        <v>0</v>
      </c>
      <c r="F1075" s="369">
        <f t="shared" si="3755"/>
        <v>1</v>
      </c>
      <c r="G1075" s="366" t="str">
        <f t="shared" si="3756"/>
        <v/>
      </c>
      <c r="H1075" s="370"/>
      <c r="J1075" s="238">
        <f t="shared" si="3757"/>
        <v>0</v>
      </c>
      <c r="K1075" s="239" t="str">
        <f t="shared" si="3758"/>
        <v/>
      </c>
      <c r="L1075" s="342"/>
      <c r="M1075" s="345"/>
      <c r="N1075" s="340" t="str">
        <f>IF(LEN(SWDATA!F1060)=0,"",N1074)</f>
        <v/>
      </c>
      <c r="O1075" s="296" t="str">
        <f>IF(LEN(SWDATA!G1060)=0,"",O1074)</f>
        <v/>
      </c>
      <c r="P1075" s="297" t="str">
        <f>IF(LEN(SWDATA!C1060)=0,"",SWDATA!C1060)</f>
        <v/>
      </c>
      <c r="Q1075" s="312" t="str">
        <f t="shared" si="3759"/>
        <v/>
      </c>
      <c r="R1075" s="223" t="s">
        <v>261</v>
      </c>
      <c r="S1075" s="224" t="s">
        <v>485</v>
      </c>
      <c r="T1075" s="224"/>
      <c r="U1075" s="264" t="s">
        <v>609</v>
      </c>
      <c r="V1075" s="205" t="s">
        <v>221</v>
      </c>
      <c r="W1075" s="266">
        <f>IF(OR(Is_Loading,LEN($A1075)=0),"",SWDATA!P1060)</f>
        <v>0</v>
      </c>
      <c r="X1075" s="267">
        <f>IF(OR(Is_Loading,LEN($A1075)=0),"",SWDATA!Q1060)</f>
        <v>0</v>
      </c>
      <c r="Y1075" s="267">
        <f>IF(OR(Is_Loading,LEN($A1075)=0),"",SWDATA!R1060)</f>
        <v>0</v>
      </c>
      <c r="Z1075" s="266" t="str">
        <f t="shared" si="3920"/>
        <v/>
      </c>
      <c r="AA1075" s="266">
        <f>IF(OR(Is_Loading,LEN($A1075)=0),"",SWDATA!T1060)</f>
        <v>0</v>
      </c>
      <c r="AB1075" s="267">
        <f>IF(OR(Is_Loading,LEN($A1075)=0),"",SWDATA!U1060)</f>
        <v>0</v>
      </c>
      <c r="AC1075" s="267">
        <f>IF(OR(Is_Loading,LEN($A1075)=0),"",SWDATA!V1060)</f>
        <v>0</v>
      </c>
      <c r="AD1075" s="266" t="str">
        <f t="shared" si="3760"/>
        <v/>
      </c>
      <c r="AE1075" s="266">
        <f>IF(OR(Is_Loading,LEN($A1075)=0),"",SWDATA!X1060)</f>
        <v>0</v>
      </c>
      <c r="AF1075" s="267">
        <f>IF(OR(Is_Loading,LEN($A1075)=0),"",SWDATA!Y1060)</f>
        <v>0</v>
      </c>
      <c r="AG1075" s="267">
        <f>IF(OR(Is_Loading,LEN($A1075)=0),"",SWDATA!Z1060)</f>
        <v>0</v>
      </c>
      <c r="AH1075" s="266" t="str">
        <f t="shared" si="3761"/>
        <v/>
      </c>
      <c r="AI1075" s="266">
        <f>IF(OR(Is_Loading,LEN($A1075)=0),"",SWDATA!AB1060)</f>
        <v>0</v>
      </c>
      <c r="AJ1075" s="267">
        <f>IF(OR(Is_Loading,LEN($A1075)=0),"",SWDATA!AC1060)</f>
        <v>0</v>
      </c>
      <c r="AK1075" s="267">
        <f>IF(OR(Is_Loading,LEN($A1075)=0),"",SWDATA!AD1060)</f>
        <v>0</v>
      </c>
      <c r="AL1075" s="266" t="str">
        <f t="shared" si="3762"/>
        <v/>
      </c>
      <c r="AM1075" s="266">
        <f>IF(OR(Is_Loading,LEN($A1075)=0),"",SWDATA!AF1060)</f>
        <v>0</v>
      </c>
      <c r="AN1075" s="267">
        <f>IF(OR(Is_Loading,LEN($A1075)=0),"",SWDATA!AG1060)</f>
        <v>0</v>
      </c>
      <c r="AO1075" s="323">
        <f>IF(OR(Is_Loading,LEN($A1075)=0),"",SWDATA!AH1060)</f>
        <v>0</v>
      </c>
      <c r="AP1075" s="320" t="str">
        <f t="shared" si="3763"/>
        <v/>
      </c>
      <c r="AQ1075" s="266">
        <f>IF(OR(Is_Loading,LEN($A1075)=0),"",SWDATA!AJ1060)</f>
        <v>0</v>
      </c>
      <c r="AR1075" s="267">
        <f>IF(OR(Is_Loading,LEN($A1075)=0),"",SWDATA!AK1060)</f>
        <v>0</v>
      </c>
      <c r="AS1075" s="267">
        <f>IF(OR(Is_Loading,LEN($A1075)=0),"",SWDATA!AL1060)</f>
        <v>0</v>
      </c>
      <c r="AT1075" s="266" t="str">
        <f t="shared" si="3764"/>
        <v/>
      </c>
      <c r="AU1075" s="266">
        <f>IF(OR(Is_Loading,LEN($A1075)=0),"",SWDATA!AN1060)</f>
        <v>0</v>
      </c>
      <c r="AV1075" s="267">
        <f>IF(OR(Is_Loading,LEN($A1075)=0),"",SWDATA!AO1060)</f>
        <v>0</v>
      </c>
      <c r="AW1075" s="267">
        <f>IF(OR(Is_Loading,LEN($A1075)=0),"",SWDATA!AP1060)</f>
        <v>0</v>
      </c>
      <c r="AX1075" s="266" t="str">
        <f t="shared" si="3765"/>
        <v/>
      </c>
      <c r="AY1075" s="266">
        <f>IF(OR(Is_Loading,LEN($A1075)=0),"",SWDATA!AR1060)</f>
        <v>0</v>
      </c>
      <c r="AZ1075" s="267">
        <f>IF(OR(Is_Loading,LEN($A1075)=0),"",SWDATA!AS1060)</f>
        <v>0</v>
      </c>
      <c r="BA1075" s="267">
        <f>IF(OR(Is_Loading,LEN($A1075)=0),"",SWDATA!AT1060)</f>
        <v>0</v>
      </c>
      <c r="BB1075" s="266" t="str">
        <f t="shared" si="3766"/>
        <v/>
      </c>
      <c r="BC1075" s="266">
        <f>IF(OR(Is_Loading,LEN($A1075)=0),"",SWDATA!AV1060)</f>
        <v>0</v>
      </c>
      <c r="BD1075" s="267">
        <f>IF(OR(Is_Loading,LEN($A1075)=0),"",SWDATA!AW1060)</f>
        <v>0</v>
      </c>
      <c r="BE1075" s="323">
        <f>IF(OR(Is_Loading,LEN($A1075)=0),"",SWDATA!AX1060)</f>
        <v>0</v>
      </c>
      <c r="BF1075" s="320" t="str">
        <f t="shared" si="3767"/>
        <v/>
      </c>
      <c r="BG1075" s="11"/>
      <c r="BH1075" s="11"/>
      <c r="BI1075" s="11"/>
      <c r="BJ1075" s="11"/>
      <c r="BK1075" s="11"/>
      <c r="BL1075" s="11"/>
      <c r="BM1075" s="11"/>
      <c r="BN1075" s="11"/>
      <c r="BO1075" s="11"/>
      <c r="BP1075" s="11"/>
      <c r="BQ1075" s="11"/>
      <c r="BR1075" s="11"/>
      <c r="BS1075" s="11"/>
      <c r="BT1075" s="11"/>
      <c r="BU1075" s="11"/>
      <c r="BV1075" s="11"/>
      <c r="BW1075" s="11"/>
      <c r="BX1075" s="11"/>
      <c r="BY1075" s="11"/>
      <c r="BZ1075" s="11"/>
      <c r="CA1075" s="11"/>
      <c r="CB1075" s="11"/>
      <c r="CC1075" s="11"/>
      <c r="CD1075" s="11"/>
      <c r="CE1075" s="11"/>
      <c r="CF1075" s="11"/>
      <c r="CG1075" s="11"/>
      <c r="CH1075" s="11"/>
      <c r="CI1075" s="11"/>
      <c r="CJ1075" s="11"/>
      <c r="CK1075" s="11"/>
      <c r="CL1075" s="11"/>
      <c r="CM1075" s="11"/>
      <c r="CN1075" s="351"/>
      <c r="CO1075" s="351"/>
      <c r="CP1075" s="351"/>
      <c r="CQ1075" s="351"/>
      <c r="CR1075" s="351"/>
      <c r="CS1075" s="351"/>
      <c r="CT1075" s="351"/>
      <c r="CU1075" s="351"/>
      <c r="CV1075" s="351"/>
      <c r="CW1075" s="351"/>
      <c r="CX1075" s="351"/>
      <c r="CY1075" s="351"/>
      <c r="CZ1075" s="351"/>
      <c r="DA1075" s="351"/>
      <c r="DB1075" s="351"/>
      <c r="DC1075" s="351"/>
      <c r="DD1075" s="351"/>
      <c r="DE1075" s="351"/>
      <c r="DF1075" s="351"/>
      <c r="DG1075" s="351"/>
      <c r="DH1075" s="351"/>
      <c r="DI1075" s="351"/>
      <c r="DJ1075" s="351"/>
      <c r="DK1075" s="351"/>
      <c r="DL1075" s="351"/>
      <c r="DM1075" s="351"/>
      <c r="DN1075" s="351"/>
      <c r="DS1075" s="372"/>
      <c r="DT1075" s="374"/>
      <c r="DU1075" s="375"/>
      <c r="DV1075" s="375"/>
      <c r="DW1075" s="375"/>
      <c r="DX1075" s="375">
        <v>1</v>
      </c>
      <c r="DY1075" s="375">
        <f t="shared" si="3884"/>
        <v>0</v>
      </c>
      <c r="DZ1075" s="375">
        <f t="shared" si="3885"/>
        <v>0</v>
      </c>
      <c r="EA1075" s="375">
        <f t="shared" si="3886"/>
        <v>1</v>
      </c>
      <c r="EB1075" s="375">
        <f t="shared" si="3887"/>
        <v>0</v>
      </c>
      <c r="EC1075" s="375">
        <f t="shared" si="3888"/>
        <v>0</v>
      </c>
      <c r="ED1075" s="375">
        <f t="shared" si="3889"/>
        <v>1</v>
      </c>
      <c r="EE1075" s="375">
        <f t="shared" si="3890"/>
        <v>0</v>
      </c>
      <c r="EF1075" s="375">
        <f t="shared" si="3891"/>
        <v>0</v>
      </c>
      <c r="EG1075" s="375">
        <f t="shared" si="3892"/>
        <v>1</v>
      </c>
      <c r="EH1075" s="375">
        <f t="shared" si="3893"/>
        <v>0</v>
      </c>
      <c r="EI1075" s="375">
        <f t="shared" si="3894"/>
        <v>0</v>
      </c>
      <c r="EJ1075" s="375">
        <f t="shared" si="3895"/>
        <v>1</v>
      </c>
      <c r="EK1075" s="375">
        <f t="shared" si="3896"/>
        <v>0</v>
      </c>
      <c r="EL1075" s="375">
        <f t="shared" si="3897"/>
        <v>0</v>
      </c>
      <c r="EM1075" s="375">
        <f t="shared" si="3898"/>
        <v>1</v>
      </c>
      <c r="EN1075" s="375">
        <f t="shared" si="3899"/>
        <v>0</v>
      </c>
      <c r="EO1075" s="375">
        <f t="shared" si="3900"/>
        <v>0</v>
      </c>
      <c r="EP1075" s="375">
        <f t="shared" si="3901"/>
        <v>1</v>
      </c>
      <c r="EQ1075" s="375">
        <f t="shared" si="3902"/>
        <v>0</v>
      </c>
      <c r="ER1075" s="375">
        <f t="shared" si="3903"/>
        <v>0</v>
      </c>
      <c r="ES1075" s="375">
        <f t="shared" si="3904"/>
        <v>1</v>
      </c>
      <c r="ET1075" s="375">
        <f t="shared" si="3905"/>
        <v>0</v>
      </c>
      <c r="EU1075" s="375">
        <f t="shared" si="3906"/>
        <v>0</v>
      </c>
      <c r="EV1075" s="375">
        <f t="shared" si="3907"/>
        <v>1</v>
      </c>
      <c r="EW1075" s="375">
        <f t="shared" si="3908"/>
        <v>0</v>
      </c>
      <c r="EX1075" s="375">
        <f t="shared" si="3909"/>
        <v>0</v>
      </c>
      <c r="EY1075" s="375">
        <f t="shared" si="3910"/>
        <v>1</v>
      </c>
      <c r="EZ1075" s="375">
        <f t="shared" si="3911"/>
        <v>0</v>
      </c>
      <c r="FA1075" s="375">
        <f t="shared" si="3912"/>
        <v>0</v>
      </c>
      <c r="FB1075" s="375">
        <f t="shared" si="3913"/>
        <v>1</v>
      </c>
      <c r="FC1075" s="375">
        <f t="shared" si="3914"/>
        <v>0</v>
      </c>
      <c r="FD1075" s="375">
        <f t="shared" si="3915"/>
        <v>0</v>
      </c>
      <c r="FE1075" s="376"/>
      <c r="FF1075" s="372"/>
      <c r="FG1075" s="372"/>
      <c r="FH1075" s="372"/>
      <c r="FI1075" s="372"/>
      <c r="FJ1075" s="372"/>
      <c r="FK1075" s="372"/>
      <c r="FL1075" s="372"/>
      <c r="FM1075" s="372"/>
      <c r="FN1075" s="372"/>
      <c r="FO1075" s="372"/>
      <c r="FP1075" s="372"/>
      <c r="FQ1075" s="372"/>
      <c r="FR1075" s="372"/>
      <c r="FS1075" s="372"/>
      <c r="FT1075" s="372"/>
      <c r="FU1075" s="372"/>
      <c r="FV1075" s="372"/>
      <c r="FW1075" s="372"/>
      <c r="FX1075" s="372"/>
      <c r="FY1075" s="372"/>
      <c r="FZ1075" s="372"/>
      <c r="GA1075" s="372"/>
      <c r="GB1075" s="372"/>
      <c r="GC1075" s="372"/>
      <c r="GD1075" s="372"/>
      <c r="GE1075" s="372"/>
      <c r="GF1075" s="372"/>
      <c r="GG1075" s="372"/>
      <c r="GH1075" s="372"/>
      <c r="GI1075" s="372"/>
      <c r="GJ1075" s="372"/>
      <c r="GK1075" s="372"/>
      <c r="GL1075" s="372"/>
      <c r="GM1075" s="372"/>
      <c r="GN1075" s="372"/>
      <c r="GO1075" s="372"/>
      <c r="GP1075" s="372"/>
      <c r="GQ1075" s="372"/>
      <c r="GR1075" s="372"/>
      <c r="GS1075" s="372"/>
      <c r="GT1075" s="372"/>
      <c r="GU1075" s="372"/>
      <c r="GV1075" s="372"/>
      <c r="GW1075" s="372"/>
      <c r="GX1075" s="372"/>
      <c r="GY1075" s="372"/>
      <c r="GZ1075" s="372"/>
      <c r="HA1075" s="372"/>
      <c r="HB1075" s="372"/>
      <c r="HC1075" s="372"/>
    </row>
    <row r="1076" spans="1:211" s="373" customFormat="1" ht="15" hidden="1" customHeight="1" outlineLevel="1" x14ac:dyDescent="0.2">
      <c r="A1076" s="366">
        <f>SWDATA!O1061</f>
        <v>0</v>
      </c>
      <c r="B1076" s="366">
        <f>SWDATA!M1061</f>
        <v>0</v>
      </c>
      <c r="C1076" s="351">
        <f>IF(AND(SWDATA!M1061=1,SWDATA!Q1061="promotions"),SWDATA!P1061,0)</f>
        <v>0</v>
      </c>
      <c r="D1076" s="371">
        <f>ROW(SWDATA!M1061)</f>
        <v>1061</v>
      </c>
      <c r="E1076" s="368">
        <f ca="1">IF(AND(B1076=1,UPPER(HLOOKUP(D1076,'Metrics &amp; Attributes View'!$13:$31,19,0))&lt;&gt;"SBOM"),1,0)</f>
        <v>0</v>
      </c>
      <c r="F1076" s="369">
        <f t="shared" si="3755"/>
        <v>1</v>
      </c>
      <c r="G1076" s="366" t="str">
        <f t="shared" si="3756"/>
        <v/>
      </c>
      <c r="H1076" s="370"/>
      <c r="J1076" s="238">
        <f t="shared" si="3757"/>
        <v>0</v>
      </c>
      <c r="K1076" s="239" t="str">
        <f t="shared" si="3758"/>
        <v/>
      </c>
      <c r="L1076" s="342"/>
      <c r="M1076" s="345"/>
      <c r="N1076" s="340" t="str">
        <f>IF(LEN(SWDATA!F1061)=0,"",N1075)</f>
        <v/>
      </c>
      <c r="O1076" s="296" t="str">
        <f>IF(LEN(SWDATA!G1061)=0,"",O1075)</f>
        <v/>
      </c>
      <c r="P1076" s="297" t="str">
        <f>IF(LEN(SWDATA!C1061)=0,"",SWDATA!C1061)</f>
        <v/>
      </c>
      <c r="Q1076" s="312" t="str">
        <f t="shared" si="3759"/>
        <v/>
      </c>
      <c r="R1076" s="223" t="s">
        <v>262</v>
      </c>
      <c r="S1076" s="224"/>
      <c r="T1076" s="224"/>
      <c r="U1076" s="264" t="s">
        <v>627</v>
      </c>
      <c r="V1076" s="205" t="s">
        <v>221</v>
      </c>
      <c r="W1076" s="266">
        <f>IF(OR(Is_Loading,LEN($A1076)=0),"",SWDATA!P1061)</f>
        <v>0</v>
      </c>
      <c r="X1076" s="267">
        <f>IF(OR(Is_Loading,LEN($A1076)=0),"",SWDATA!Q1061)</f>
        <v>0</v>
      </c>
      <c r="Y1076" s="267">
        <f>IF(OR(Is_Loading,LEN($A1076)=0),"",SWDATA!R1061)</f>
        <v>0</v>
      </c>
      <c r="Z1076" s="266" t="str">
        <f t="shared" si="3920"/>
        <v/>
      </c>
      <c r="AA1076" s="266">
        <f>IF(OR(Is_Loading,LEN($A1076)=0),"",SWDATA!T1061)</f>
        <v>0</v>
      </c>
      <c r="AB1076" s="267">
        <f>IF(OR(Is_Loading,LEN($A1076)=0),"",SWDATA!U1061)</f>
        <v>0</v>
      </c>
      <c r="AC1076" s="267">
        <f>IF(OR(Is_Loading,LEN($A1076)=0),"",SWDATA!V1061)</f>
        <v>0</v>
      </c>
      <c r="AD1076" s="266" t="str">
        <f t="shared" si="3760"/>
        <v/>
      </c>
      <c r="AE1076" s="266">
        <f>IF(OR(Is_Loading,LEN($A1076)=0),"",SWDATA!X1061)</f>
        <v>0</v>
      </c>
      <c r="AF1076" s="267">
        <f>IF(OR(Is_Loading,LEN($A1076)=0),"",SWDATA!Y1061)</f>
        <v>0</v>
      </c>
      <c r="AG1076" s="267">
        <f>IF(OR(Is_Loading,LEN($A1076)=0),"",SWDATA!Z1061)</f>
        <v>0</v>
      </c>
      <c r="AH1076" s="266" t="str">
        <f t="shared" si="3761"/>
        <v/>
      </c>
      <c r="AI1076" s="266">
        <f>IF(OR(Is_Loading,LEN($A1076)=0),"",SWDATA!AB1061)</f>
        <v>0</v>
      </c>
      <c r="AJ1076" s="267">
        <f>IF(OR(Is_Loading,LEN($A1076)=0),"",SWDATA!AC1061)</f>
        <v>0</v>
      </c>
      <c r="AK1076" s="267">
        <f>IF(OR(Is_Loading,LEN($A1076)=0),"",SWDATA!AD1061)</f>
        <v>0</v>
      </c>
      <c r="AL1076" s="266" t="str">
        <f t="shared" si="3762"/>
        <v/>
      </c>
      <c r="AM1076" s="266">
        <f>IF(OR(Is_Loading,LEN($A1076)=0),"",SWDATA!AF1061)</f>
        <v>0</v>
      </c>
      <c r="AN1076" s="267">
        <f>IF(OR(Is_Loading,LEN($A1076)=0),"",SWDATA!AG1061)</f>
        <v>0</v>
      </c>
      <c r="AO1076" s="323">
        <f>IF(OR(Is_Loading,LEN($A1076)=0),"",SWDATA!AH1061)</f>
        <v>0</v>
      </c>
      <c r="AP1076" s="320" t="str">
        <f t="shared" si="3763"/>
        <v/>
      </c>
      <c r="AQ1076" s="266">
        <f>IF(OR(Is_Loading,LEN($A1076)=0),"",SWDATA!AJ1061)</f>
        <v>0</v>
      </c>
      <c r="AR1076" s="267">
        <f>IF(OR(Is_Loading,LEN($A1076)=0),"",SWDATA!AK1061)</f>
        <v>0</v>
      </c>
      <c r="AS1076" s="267">
        <f>IF(OR(Is_Loading,LEN($A1076)=0),"",SWDATA!AL1061)</f>
        <v>0</v>
      </c>
      <c r="AT1076" s="266" t="str">
        <f t="shared" si="3764"/>
        <v/>
      </c>
      <c r="AU1076" s="266">
        <f>IF(OR(Is_Loading,LEN($A1076)=0),"",SWDATA!AN1061)</f>
        <v>0</v>
      </c>
      <c r="AV1076" s="267">
        <f>IF(OR(Is_Loading,LEN($A1076)=0),"",SWDATA!AO1061)</f>
        <v>0</v>
      </c>
      <c r="AW1076" s="267">
        <f>IF(OR(Is_Loading,LEN($A1076)=0),"",SWDATA!AP1061)</f>
        <v>0</v>
      </c>
      <c r="AX1076" s="266" t="str">
        <f t="shared" si="3765"/>
        <v/>
      </c>
      <c r="AY1076" s="266">
        <f>IF(OR(Is_Loading,LEN($A1076)=0),"",SWDATA!AR1061)</f>
        <v>0</v>
      </c>
      <c r="AZ1076" s="267">
        <f>IF(OR(Is_Loading,LEN($A1076)=0),"",SWDATA!AS1061)</f>
        <v>0</v>
      </c>
      <c r="BA1076" s="267">
        <f>IF(OR(Is_Loading,LEN($A1076)=0),"",SWDATA!AT1061)</f>
        <v>0</v>
      </c>
      <c r="BB1076" s="266" t="str">
        <f t="shared" si="3766"/>
        <v/>
      </c>
      <c r="BC1076" s="266">
        <f>IF(OR(Is_Loading,LEN($A1076)=0),"",SWDATA!AV1061)</f>
        <v>0</v>
      </c>
      <c r="BD1076" s="267">
        <f>IF(OR(Is_Loading,LEN($A1076)=0),"",SWDATA!AW1061)</f>
        <v>0</v>
      </c>
      <c r="BE1076" s="323">
        <f>IF(OR(Is_Loading,LEN($A1076)=0),"",SWDATA!AX1061)</f>
        <v>0</v>
      </c>
      <c r="BF1076" s="332" t="str">
        <f t="shared" si="3767"/>
        <v/>
      </c>
      <c r="BG1076" s="11"/>
      <c r="BH1076" s="11"/>
      <c r="BI1076" s="11"/>
      <c r="BJ1076" s="11"/>
      <c r="BK1076" s="11"/>
      <c r="BL1076" s="11"/>
      <c r="BM1076" s="11"/>
      <c r="BN1076" s="11"/>
      <c r="BO1076" s="11"/>
      <c r="BP1076" s="11"/>
      <c r="BQ1076" s="11"/>
      <c r="BR1076" s="11"/>
      <c r="BS1076" s="11"/>
      <c r="BT1076" s="11"/>
      <c r="BU1076" s="11"/>
      <c r="BV1076" s="11"/>
      <c r="BW1076" s="11"/>
      <c r="BX1076" s="11"/>
      <c r="BY1076" s="11"/>
      <c r="BZ1076" s="11"/>
      <c r="CA1076" s="11"/>
      <c r="CB1076" s="11"/>
      <c r="CC1076" s="11"/>
      <c r="CD1076" s="11"/>
      <c r="CE1076" s="11"/>
      <c r="CF1076" s="11"/>
      <c r="CG1076" s="11"/>
      <c r="CH1076" s="11"/>
      <c r="CI1076" s="11"/>
      <c r="CJ1076" s="11"/>
      <c r="CK1076" s="11"/>
      <c r="CL1076" s="11"/>
      <c r="CM1076" s="11"/>
      <c r="CN1076" s="351"/>
      <c r="CO1076" s="351"/>
      <c r="CP1076" s="351"/>
      <c r="CQ1076" s="351"/>
      <c r="CR1076" s="351"/>
      <c r="CS1076" s="351"/>
      <c r="CT1076" s="351"/>
      <c r="CU1076" s="351"/>
      <c r="CV1076" s="351"/>
      <c r="CW1076" s="351"/>
      <c r="CX1076" s="351"/>
      <c r="CY1076" s="351"/>
      <c r="CZ1076" s="351"/>
      <c r="DA1076" s="351"/>
      <c r="DB1076" s="351"/>
      <c r="DC1076" s="351"/>
      <c r="DD1076" s="351"/>
      <c r="DE1076" s="351"/>
      <c r="DF1076" s="351"/>
      <c r="DG1076" s="351"/>
      <c r="DH1076" s="351"/>
      <c r="DI1076" s="351"/>
      <c r="DJ1076" s="351"/>
      <c r="DK1076" s="351"/>
      <c r="DL1076" s="351"/>
      <c r="DM1076" s="351"/>
      <c r="DN1076" s="351"/>
      <c r="DS1076" s="372"/>
      <c r="DT1076" s="374"/>
      <c r="DU1076" s="375"/>
      <c r="DV1076" s="375"/>
      <c r="DW1076" s="375"/>
      <c r="DX1076" s="375">
        <v>1</v>
      </c>
      <c r="DY1076" s="375">
        <f t="shared" si="3884"/>
        <v>0</v>
      </c>
      <c r="DZ1076" s="375">
        <f t="shared" si="3885"/>
        <v>0</v>
      </c>
      <c r="EA1076" s="375">
        <f t="shared" si="3886"/>
        <v>1</v>
      </c>
      <c r="EB1076" s="375">
        <f t="shared" si="3887"/>
        <v>0</v>
      </c>
      <c r="EC1076" s="375">
        <f t="shared" si="3888"/>
        <v>0</v>
      </c>
      <c r="ED1076" s="375">
        <f t="shared" si="3889"/>
        <v>1</v>
      </c>
      <c r="EE1076" s="375">
        <f t="shared" si="3890"/>
        <v>0</v>
      </c>
      <c r="EF1076" s="375">
        <f t="shared" si="3891"/>
        <v>0</v>
      </c>
      <c r="EG1076" s="375">
        <f t="shared" si="3892"/>
        <v>1</v>
      </c>
      <c r="EH1076" s="375">
        <f t="shared" si="3893"/>
        <v>0</v>
      </c>
      <c r="EI1076" s="375">
        <f t="shared" si="3894"/>
        <v>0</v>
      </c>
      <c r="EJ1076" s="375">
        <f t="shared" si="3895"/>
        <v>1</v>
      </c>
      <c r="EK1076" s="375">
        <f t="shared" si="3896"/>
        <v>0</v>
      </c>
      <c r="EL1076" s="375">
        <f t="shared" si="3897"/>
        <v>0</v>
      </c>
      <c r="EM1076" s="375">
        <f t="shared" si="3898"/>
        <v>1</v>
      </c>
      <c r="EN1076" s="375">
        <f t="shared" si="3899"/>
        <v>0</v>
      </c>
      <c r="EO1076" s="375">
        <f t="shared" si="3900"/>
        <v>0</v>
      </c>
      <c r="EP1076" s="375">
        <f t="shared" si="3901"/>
        <v>1</v>
      </c>
      <c r="EQ1076" s="375">
        <f t="shared" si="3902"/>
        <v>0</v>
      </c>
      <c r="ER1076" s="375">
        <f t="shared" si="3903"/>
        <v>0</v>
      </c>
      <c r="ES1076" s="375">
        <f t="shared" si="3904"/>
        <v>1</v>
      </c>
      <c r="ET1076" s="375">
        <f t="shared" si="3905"/>
        <v>0</v>
      </c>
      <c r="EU1076" s="375">
        <f t="shared" si="3906"/>
        <v>0</v>
      </c>
      <c r="EV1076" s="375">
        <f t="shared" si="3907"/>
        <v>1</v>
      </c>
      <c r="EW1076" s="375">
        <f t="shared" si="3908"/>
        <v>0</v>
      </c>
      <c r="EX1076" s="375">
        <f t="shared" si="3909"/>
        <v>0</v>
      </c>
      <c r="EY1076" s="375">
        <f t="shared" si="3910"/>
        <v>1</v>
      </c>
      <c r="EZ1076" s="375">
        <f t="shared" si="3911"/>
        <v>0</v>
      </c>
      <c r="FA1076" s="375">
        <f t="shared" si="3912"/>
        <v>0</v>
      </c>
      <c r="FB1076" s="375">
        <f t="shared" si="3913"/>
        <v>1</v>
      </c>
      <c r="FC1076" s="375">
        <f t="shared" si="3914"/>
        <v>0</v>
      </c>
      <c r="FD1076" s="375">
        <f t="shared" si="3915"/>
        <v>0</v>
      </c>
      <c r="FE1076" s="376"/>
      <c r="FF1076" s="372"/>
      <c r="FG1076" s="372"/>
      <c r="FH1076" s="372"/>
      <c r="FI1076" s="372"/>
      <c r="FJ1076" s="372"/>
      <c r="FK1076" s="372"/>
      <c r="FL1076" s="372"/>
      <c r="FM1076" s="372"/>
      <c r="FN1076" s="372"/>
      <c r="FO1076" s="372"/>
      <c r="FP1076" s="372"/>
      <c r="FQ1076" s="372"/>
      <c r="FR1076" s="372"/>
      <c r="FS1076" s="372"/>
      <c r="FT1076" s="372"/>
      <c r="FU1076" s="372"/>
      <c r="FV1076" s="372"/>
      <c r="FW1076" s="372"/>
      <c r="FX1076" s="372"/>
      <c r="FY1076" s="372"/>
      <c r="FZ1076" s="372"/>
      <c r="GA1076" s="372"/>
      <c r="GB1076" s="372"/>
      <c r="GC1076" s="372"/>
      <c r="GD1076" s="372"/>
      <c r="GE1076" s="372"/>
      <c r="GF1076" s="372"/>
      <c r="GG1076" s="372"/>
      <c r="GH1076" s="372"/>
      <c r="GI1076" s="372"/>
      <c r="GJ1076" s="372"/>
      <c r="GK1076" s="372"/>
      <c r="GL1076" s="372"/>
      <c r="GM1076" s="372"/>
      <c r="GN1076" s="372"/>
      <c r="GO1076" s="372"/>
      <c r="GP1076" s="372"/>
      <c r="GQ1076" s="372"/>
      <c r="GR1076" s="372"/>
      <c r="GS1076" s="372"/>
      <c r="GT1076" s="372"/>
      <c r="GU1076" s="372"/>
      <c r="GV1076" s="372"/>
      <c r="GW1076" s="372"/>
      <c r="GX1076" s="372"/>
      <c r="GY1076" s="372"/>
      <c r="GZ1076" s="372"/>
      <c r="HA1076" s="372"/>
      <c r="HB1076" s="372"/>
      <c r="HC1076" s="372"/>
    </row>
    <row r="1077" spans="1:211" s="373" customFormat="1" ht="15" customHeight="1" collapsed="1" thickTop="1" x14ac:dyDescent="0.2">
      <c r="A1077" s="192">
        <f>SWDATA!O1062</f>
        <v>0</v>
      </c>
      <c r="B1077" s="192">
        <f>SWDATA!M1062</f>
        <v>0</v>
      </c>
      <c r="C1077" s="201">
        <f>IF(AND(SWDATA!M1062=1,SWDATA!Q1062="promotions"),SWDATA!P1062,0)</f>
        <v>0</v>
      </c>
      <c r="D1077" s="200">
        <f>ROW(SWDATA!M1062)</f>
        <v>1062</v>
      </c>
      <c r="E1077" s="202">
        <f t="shared" ref="E1077:E1084" si="3921">B1077</f>
        <v>0</v>
      </c>
      <c r="F1077" s="203">
        <f t="shared" si="3755"/>
        <v>1</v>
      </c>
      <c r="G1077" s="192" t="str">
        <f t="shared" si="3756"/>
        <v/>
      </c>
      <c r="H1077" s="313"/>
      <c r="I1077" s="390"/>
      <c r="J1077" s="395">
        <f t="shared" si="3757"/>
        <v>0</v>
      </c>
      <c r="K1077" s="396" t="str">
        <f t="shared" si="3758"/>
        <v/>
      </c>
      <c r="L1077" s="397"/>
      <c r="M1077" s="398"/>
      <c r="N1077" s="399" t="str">
        <f>IF(LEN(SWDATA!F1062)=0,"",IF(LEN(SWDATA!G1062)=0,"",IF($O$12="ID",MID(SWDATA!G1062,FIND("|",SWDATA!G1062)+1,FIND("~~",SWDATA!G1062)-FIND("|",SWDATA!G1062)-1),IF($O$12="Desc",RIGHT(SWDATA!G1062,LEN(SWDATA!G1062)-FIND("~~",SWDATA!G1062)-1),RIGHT(SWDATA!G1062,LEN(SWDATA!G1062)-FIND("|",SWDATA!G1062))))))</f>
        <v/>
      </c>
      <c r="O1077" s="400" t="str">
        <f>IF(LEN(SWDATA!G1062)=0,"",IF(LEN(SWDATA!H1062)=0,"",IF($O$12="ID",MID(SWDATA!H1062,FIND("|",SWDATA!H1062)+1,FIND("~~",SWDATA!H1062)-FIND("|",SWDATA!H1062)-1),IF($O$12="Desc",RIGHT(SWDATA!H1062,LEN(SWDATA!H1062)-FIND("~~",SWDATA!H1062)-1),RIGHT(SWDATA!H1062,LEN(SWDATA!H1062)-FIND("|",SWDATA!H1062))))))</f>
        <v/>
      </c>
      <c r="P1077" s="401" t="str">
        <f>IF(LEN(SWDATA!C1062)=0,"",SWDATA!C1062)</f>
        <v/>
      </c>
      <c r="Q1077" s="402" t="str">
        <f t="shared" si="3759"/>
        <v/>
      </c>
      <c r="R1077" s="403" t="s">
        <v>575</v>
      </c>
      <c r="S1077" s="404" t="s">
        <v>485</v>
      </c>
      <c r="T1077" s="404"/>
      <c r="U1077" s="405" t="s">
        <v>595</v>
      </c>
      <c r="V1077" s="406" t="s">
        <v>221</v>
      </c>
      <c r="W1077" s="407">
        <f>IF(OR(Is_Loading,LEN($A1077)=0),"",SWDATA!P1062)</f>
        <v>0</v>
      </c>
      <c r="X1077" s="408">
        <f>IF(OR(Is_Loading,LEN($A1077)=0),"",SWDATA!Q1062)</f>
        <v>0</v>
      </c>
      <c r="Y1077" s="408">
        <f>IF(OR(Is_Loading,LEN($A1077)=0),"",SWDATA!R1062)</f>
        <v>0</v>
      </c>
      <c r="Z1077" s="407" t="str">
        <f t="shared" ref="Z1077" si="3922">IF($A1077=0,"",CHOOSE($F1077,SUM(W1077:Y1077),SUM(W1077:Y1077)/3,Y1077))</f>
        <v/>
      </c>
      <c r="AA1077" s="407">
        <f>IF(OR(Is_Loading,LEN($A1077)=0),"",SWDATA!T1062)</f>
        <v>0</v>
      </c>
      <c r="AB1077" s="408">
        <f>IF(OR(Is_Loading,LEN($A1077)=0),"",SWDATA!U1062)</f>
        <v>0</v>
      </c>
      <c r="AC1077" s="408">
        <f>IF(OR(Is_Loading,LEN($A1077)=0),"",SWDATA!V1062)</f>
        <v>0</v>
      </c>
      <c r="AD1077" s="407" t="str">
        <f t="shared" si="3760"/>
        <v/>
      </c>
      <c r="AE1077" s="407">
        <f>IF(OR(Is_Loading,LEN($A1077)=0),"",SWDATA!X1062)</f>
        <v>0</v>
      </c>
      <c r="AF1077" s="408">
        <f>IF(OR(Is_Loading,LEN($A1077)=0),"",SWDATA!Y1062)</f>
        <v>0</v>
      </c>
      <c r="AG1077" s="408">
        <f>IF(OR(Is_Loading,LEN($A1077)=0),"",SWDATA!Z1062)</f>
        <v>0</v>
      </c>
      <c r="AH1077" s="407" t="str">
        <f t="shared" si="3761"/>
        <v/>
      </c>
      <c r="AI1077" s="407">
        <f>IF(OR(Is_Loading,LEN($A1077)=0),"",SWDATA!AB1062)</f>
        <v>0</v>
      </c>
      <c r="AJ1077" s="408">
        <f>IF(OR(Is_Loading,LEN($A1077)=0),"",SWDATA!AC1062)</f>
        <v>0</v>
      </c>
      <c r="AK1077" s="408">
        <f>IF(OR(Is_Loading,LEN($A1077)=0),"",SWDATA!AD1062)</f>
        <v>0</v>
      </c>
      <c r="AL1077" s="407" t="str">
        <f t="shared" si="3762"/>
        <v/>
      </c>
      <c r="AM1077" s="407">
        <f>IF(OR(Is_Loading,LEN($A1077)=0),"",SWDATA!AF1062)</f>
        <v>0</v>
      </c>
      <c r="AN1077" s="408">
        <f>IF(OR(Is_Loading,LEN($A1077)=0),"",SWDATA!AG1062)</f>
        <v>0</v>
      </c>
      <c r="AO1077" s="409">
        <f>IF(OR(Is_Loading,LEN($A1077)=0),"",SWDATA!AH1062)</f>
        <v>0</v>
      </c>
      <c r="AP1077" s="410" t="str">
        <f t="shared" si="3763"/>
        <v/>
      </c>
      <c r="AQ1077" s="407">
        <f>IF(OR(Is_Loading,LEN($A1077)=0),"",SWDATA!AJ1062)</f>
        <v>0</v>
      </c>
      <c r="AR1077" s="408">
        <f>IF(OR(Is_Loading,LEN($A1077)=0),"",SWDATA!AK1062)</f>
        <v>0</v>
      </c>
      <c r="AS1077" s="408">
        <f>IF(OR(Is_Loading,LEN($A1077)=0),"",SWDATA!AL1062)</f>
        <v>0</v>
      </c>
      <c r="AT1077" s="407" t="str">
        <f t="shared" si="3764"/>
        <v/>
      </c>
      <c r="AU1077" s="407">
        <f>IF(OR(Is_Loading,LEN($A1077)=0),"",SWDATA!AN1062)</f>
        <v>0</v>
      </c>
      <c r="AV1077" s="408">
        <f>IF(OR(Is_Loading,LEN($A1077)=0),"",SWDATA!AO1062)</f>
        <v>0</v>
      </c>
      <c r="AW1077" s="408">
        <f>IF(OR(Is_Loading,LEN($A1077)=0),"",SWDATA!AP1062)</f>
        <v>0</v>
      </c>
      <c r="AX1077" s="407" t="str">
        <f t="shared" si="3765"/>
        <v/>
      </c>
      <c r="AY1077" s="407">
        <f>IF(OR(Is_Loading,LEN($A1077)=0),"",SWDATA!AR1062)</f>
        <v>0</v>
      </c>
      <c r="AZ1077" s="408">
        <f>IF(OR(Is_Loading,LEN($A1077)=0),"",SWDATA!AS1062)</f>
        <v>0</v>
      </c>
      <c r="BA1077" s="408">
        <f>IF(OR(Is_Loading,LEN($A1077)=0),"",SWDATA!AT1062)</f>
        <v>0</v>
      </c>
      <c r="BB1077" s="407" t="str">
        <f t="shared" si="3766"/>
        <v/>
      </c>
      <c r="BC1077" s="407">
        <f>IF(OR(Is_Loading,LEN($A1077)=0),"",SWDATA!AV1062)</f>
        <v>0</v>
      </c>
      <c r="BD1077" s="408">
        <f>IF(OR(Is_Loading,LEN($A1077)=0),"",SWDATA!AW1062)</f>
        <v>0</v>
      </c>
      <c r="BE1077" s="409">
        <f>IF(OR(Is_Loading,LEN($A1077)=0),"",SWDATA!AX1062)</f>
        <v>0</v>
      </c>
      <c r="BF1077" s="320" t="str">
        <f t="shared" si="3767"/>
        <v/>
      </c>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s="201"/>
      <c r="CO1077" s="201"/>
      <c r="CP1077" s="201"/>
      <c r="CQ1077" s="201"/>
      <c r="CR1077" s="201"/>
      <c r="CS1077" s="201"/>
      <c r="CT1077" s="201"/>
      <c r="CU1077" s="201"/>
      <c r="CV1077" s="201"/>
      <c r="CW1077" s="201"/>
      <c r="CX1077" s="201"/>
      <c r="CY1077" s="201"/>
      <c r="CZ1077" s="201"/>
      <c r="DA1077" s="201"/>
      <c r="DB1077" s="201"/>
      <c r="DC1077" s="201"/>
      <c r="DD1077" s="201"/>
      <c r="DE1077" s="201"/>
      <c r="DF1077" s="201"/>
      <c r="DG1077" s="201"/>
      <c r="DH1077" s="201"/>
      <c r="DI1077" s="201"/>
      <c r="DJ1077" s="201"/>
      <c r="DK1077" s="201"/>
      <c r="DL1077" s="201"/>
      <c r="DM1077" s="201"/>
      <c r="DN1077" s="201"/>
      <c r="DQ1077" s="373">
        <f>'Metrics &amp; Attributes View'!N1102</f>
        <v>0</v>
      </c>
      <c r="DS1077" s="372"/>
      <c r="DT1077" s="374"/>
      <c r="DU1077" s="375"/>
      <c r="DV1077" s="375"/>
      <c r="DW1077" s="375"/>
      <c r="DX1077" s="375"/>
      <c r="DY1077" s="375"/>
      <c r="DZ1077" s="375"/>
      <c r="EA1077" s="375"/>
      <c r="EB1077" s="375"/>
      <c r="EC1077" s="375"/>
      <c r="ED1077" s="375"/>
      <c r="EE1077" s="375"/>
      <c r="EF1077" s="375"/>
      <c r="EG1077" s="375"/>
      <c r="EH1077" s="375"/>
      <c r="EI1077" s="375"/>
      <c r="EJ1077" s="375"/>
      <c r="EK1077" s="375"/>
      <c r="EL1077" s="375"/>
      <c r="EM1077" s="375"/>
      <c r="EN1077" s="375"/>
      <c r="EO1077" s="375"/>
      <c r="EP1077" s="375"/>
      <c r="EQ1077" s="375"/>
      <c r="ER1077" s="375"/>
      <c r="ES1077" s="375"/>
      <c r="ET1077" s="375"/>
      <c r="EU1077" s="375"/>
      <c r="EV1077" s="375"/>
      <c r="EW1077" s="375"/>
      <c r="EX1077" s="375"/>
      <c r="EY1077" s="375"/>
      <c r="EZ1077" s="375"/>
      <c r="FA1077" s="375"/>
      <c r="FB1077" s="375"/>
      <c r="FC1077" s="375"/>
      <c r="FD1077" s="375"/>
      <c r="FE1077" s="376"/>
      <c r="FF1077" s="372"/>
      <c r="FG1077" s="372"/>
      <c r="FH1077" s="372"/>
      <c r="FI1077" s="372"/>
      <c r="FJ1077" s="372"/>
      <c r="FK1077" s="372"/>
      <c r="FL1077" s="372"/>
      <c r="FM1077" s="372"/>
      <c r="FN1077" s="372"/>
      <c r="FO1077" s="372"/>
      <c r="FP1077" s="372"/>
      <c r="FQ1077" s="372"/>
      <c r="FR1077" s="372"/>
      <c r="FS1077" s="372"/>
      <c r="FT1077" s="372"/>
      <c r="FU1077" s="372"/>
      <c r="FV1077" s="372"/>
      <c r="FW1077" s="372"/>
      <c r="FX1077" s="372"/>
      <c r="FY1077" s="372"/>
      <c r="FZ1077" s="372"/>
      <c r="GA1077" s="372"/>
      <c r="GB1077" s="372"/>
      <c r="GC1077" s="372"/>
      <c r="GD1077" s="372"/>
      <c r="GE1077" s="372"/>
      <c r="GF1077" s="372"/>
      <c r="GG1077" s="372"/>
      <c r="GH1077" s="372"/>
      <c r="GI1077" s="372"/>
      <c r="GJ1077" s="372"/>
      <c r="GK1077" s="372"/>
      <c r="GL1077" s="372"/>
      <c r="GM1077" s="372"/>
      <c r="GN1077" s="372"/>
      <c r="GO1077" s="372"/>
      <c r="GP1077" s="372"/>
      <c r="GQ1077" s="372"/>
      <c r="GR1077" s="372"/>
      <c r="GS1077" s="372"/>
      <c r="GT1077" s="372"/>
      <c r="GU1077" s="372"/>
      <c r="GV1077" s="372"/>
      <c r="GW1077" s="372"/>
      <c r="GX1077" s="372"/>
      <c r="GY1077" s="372"/>
      <c r="GZ1077" s="372"/>
      <c r="HA1077" s="372"/>
      <c r="HB1077" s="372"/>
      <c r="HC1077" s="372"/>
    </row>
    <row r="1078" spans="1:211" s="373" customFormat="1" ht="15" customHeight="1" x14ac:dyDescent="0.2">
      <c r="A1078" s="192">
        <f>SWDATA!O1063</f>
        <v>0</v>
      </c>
      <c r="B1078" s="192">
        <f>SWDATA!M1063</f>
        <v>0</v>
      </c>
      <c r="C1078" s="201">
        <f>IF(AND(SWDATA!M1063=1,SWDATA!Q1063="promotions"),SWDATA!P1063,0)</f>
        <v>0</v>
      </c>
      <c r="D1078" s="200">
        <f>ROW(SWDATA!M1063)</f>
        <v>1063</v>
      </c>
      <c r="E1078" s="202">
        <f t="shared" si="3921"/>
        <v>0</v>
      </c>
      <c r="F1078" s="203">
        <f t="shared" si="3755"/>
        <v>1</v>
      </c>
      <c r="G1078" s="192" t="str">
        <f t="shared" si="3756"/>
        <v/>
      </c>
      <c r="H1078" s="204"/>
      <c r="I1078" s="390"/>
      <c r="J1078" s="238">
        <f t="shared" si="3757"/>
        <v>0</v>
      </c>
      <c r="K1078" s="239" t="str">
        <f t="shared" si="3758"/>
        <v/>
      </c>
      <c r="L1078" s="342"/>
      <c r="M1078" s="345"/>
      <c r="N1078" s="340" t="str">
        <f>IF(LEN(SWDATA!F1063)=0,"",N1077)</f>
        <v/>
      </c>
      <c r="O1078" s="296" t="str">
        <f>IF(LEN(SWDATA!G1063)=0,"",O1077)</f>
        <v/>
      </c>
      <c r="P1078" s="297" t="str">
        <f>IF(LEN(SWDATA!C1063)=0,"",SWDATA!C1063)</f>
        <v/>
      </c>
      <c r="Q1078" s="312" t="str">
        <f t="shared" si="3759"/>
        <v/>
      </c>
      <c r="R1078" s="223" t="s">
        <v>575</v>
      </c>
      <c r="S1078" s="224"/>
      <c r="T1078" s="224"/>
      <c r="U1078" s="265" t="s">
        <v>619</v>
      </c>
      <c r="V1078" s="205" t="s">
        <v>221</v>
      </c>
      <c r="W1078" s="266">
        <f>IF(OR(Is_Loading,LEN($A1078)=0),"",SWDATA!P1063)</f>
        <v>0</v>
      </c>
      <c r="X1078" s="267">
        <f>IF(OR(Is_Loading,LEN($A1078)=0),"",SWDATA!Q1063)</f>
        <v>0</v>
      </c>
      <c r="Y1078" s="267">
        <f>IF(OR(Is_Loading,LEN($A1078)=0),"",SWDATA!R1063)</f>
        <v>0</v>
      </c>
      <c r="Z1078" s="266" t="str">
        <f t="shared" ref="Z1078:Z1079" si="3923">IF($A1078=0,"",CHOOSE($F1078,SUM(W1078:Y1078),SUM(W1078:Y1078)/3,Y1078))</f>
        <v/>
      </c>
      <c r="AA1078" s="266">
        <f>IF(OR(Is_Loading,LEN($A1078)=0),"",SWDATA!T1063)</f>
        <v>0</v>
      </c>
      <c r="AB1078" s="267">
        <f>IF(OR(Is_Loading,LEN($A1078)=0),"",SWDATA!U1063)</f>
        <v>0</v>
      </c>
      <c r="AC1078" s="267">
        <f>IF(OR(Is_Loading,LEN($A1078)=0),"",SWDATA!V1063)</f>
        <v>0</v>
      </c>
      <c r="AD1078" s="266" t="str">
        <f t="shared" si="3760"/>
        <v/>
      </c>
      <c r="AE1078" s="266">
        <f>IF(OR(Is_Loading,LEN($A1078)=0),"",SWDATA!X1063)</f>
        <v>0</v>
      </c>
      <c r="AF1078" s="267">
        <f>IF(OR(Is_Loading,LEN($A1078)=0),"",SWDATA!Y1063)</f>
        <v>0</v>
      </c>
      <c r="AG1078" s="267">
        <f>IF(OR(Is_Loading,LEN($A1078)=0),"",SWDATA!Z1063)</f>
        <v>0</v>
      </c>
      <c r="AH1078" s="266" t="str">
        <f t="shared" si="3761"/>
        <v/>
      </c>
      <c r="AI1078" s="266">
        <f>IF(OR(Is_Loading,LEN($A1078)=0),"",SWDATA!AB1063)</f>
        <v>0</v>
      </c>
      <c r="AJ1078" s="267">
        <f>IF(OR(Is_Loading,LEN($A1078)=0),"",SWDATA!AC1063)</f>
        <v>0</v>
      </c>
      <c r="AK1078" s="267">
        <f>IF(OR(Is_Loading,LEN($A1078)=0),"",SWDATA!AD1063)</f>
        <v>0</v>
      </c>
      <c r="AL1078" s="266" t="str">
        <f t="shared" si="3762"/>
        <v/>
      </c>
      <c r="AM1078" s="266">
        <f>IF(OR(Is_Loading,LEN($A1078)=0),"",SWDATA!AF1063)</f>
        <v>0</v>
      </c>
      <c r="AN1078" s="267">
        <f>IF(OR(Is_Loading,LEN($A1078)=0),"",SWDATA!AG1063)</f>
        <v>0</v>
      </c>
      <c r="AO1078" s="323">
        <f>IF(OR(Is_Loading,LEN($A1078)=0),"",SWDATA!AH1063)</f>
        <v>0</v>
      </c>
      <c r="AP1078" s="320" t="str">
        <f t="shared" si="3763"/>
        <v/>
      </c>
      <c r="AQ1078" s="266">
        <f>IF(OR(Is_Loading,LEN($A1078)=0),"",SWDATA!AJ1063)</f>
        <v>0</v>
      </c>
      <c r="AR1078" s="267">
        <f>IF(OR(Is_Loading,LEN($A1078)=0),"",SWDATA!AK1063)</f>
        <v>0</v>
      </c>
      <c r="AS1078" s="267">
        <f>IF(OR(Is_Loading,LEN($A1078)=0),"",SWDATA!AL1063)</f>
        <v>0</v>
      </c>
      <c r="AT1078" s="266" t="str">
        <f t="shared" si="3764"/>
        <v/>
      </c>
      <c r="AU1078" s="266">
        <f>IF(OR(Is_Loading,LEN($A1078)=0),"",SWDATA!AN1063)</f>
        <v>0</v>
      </c>
      <c r="AV1078" s="267">
        <f>IF(OR(Is_Loading,LEN($A1078)=0),"",SWDATA!AO1063)</f>
        <v>0</v>
      </c>
      <c r="AW1078" s="267">
        <f>IF(OR(Is_Loading,LEN($A1078)=0),"",SWDATA!AP1063)</f>
        <v>0</v>
      </c>
      <c r="AX1078" s="266" t="str">
        <f t="shared" si="3765"/>
        <v/>
      </c>
      <c r="AY1078" s="266">
        <f>IF(OR(Is_Loading,LEN($A1078)=0),"",SWDATA!AR1063)</f>
        <v>0</v>
      </c>
      <c r="AZ1078" s="267">
        <f>IF(OR(Is_Loading,LEN($A1078)=0),"",SWDATA!AS1063)</f>
        <v>0</v>
      </c>
      <c r="BA1078" s="267">
        <f>IF(OR(Is_Loading,LEN($A1078)=0),"",SWDATA!AT1063)</f>
        <v>0</v>
      </c>
      <c r="BB1078" s="266" t="str">
        <f t="shared" si="3766"/>
        <v/>
      </c>
      <c r="BC1078" s="266">
        <f>IF(OR(Is_Loading,LEN($A1078)=0),"",SWDATA!AV1063)</f>
        <v>0</v>
      </c>
      <c r="BD1078" s="267">
        <f>IF(OR(Is_Loading,LEN($A1078)=0),"",SWDATA!AW1063)</f>
        <v>0</v>
      </c>
      <c r="BE1078" s="323">
        <f>IF(OR(Is_Loading,LEN($A1078)=0),"",SWDATA!AX1063)</f>
        <v>0</v>
      </c>
      <c r="BF1078" s="320" t="str">
        <f t="shared" si="3767"/>
        <v/>
      </c>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s="201"/>
      <c r="CO1078" s="201"/>
      <c r="CP1078" s="201"/>
      <c r="CQ1078" s="201"/>
      <c r="CR1078" s="201"/>
      <c r="CS1078" s="201"/>
      <c r="CT1078" s="201"/>
      <c r="CU1078" s="201"/>
      <c r="CV1078" s="201"/>
      <c r="CW1078" s="201"/>
      <c r="CX1078" s="201"/>
      <c r="CY1078" s="201"/>
      <c r="CZ1078" s="201"/>
      <c r="DA1078" s="201"/>
      <c r="DB1078" s="201"/>
      <c r="DC1078" s="201"/>
      <c r="DD1078" s="201"/>
      <c r="DE1078" s="201"/>
      <c r="DF1078" s="201"/>
      <c r="DG1078" s="201"/>
      <c r="DH1078" s="201"/>
      <c r="DI1078" s="201"/>
      <c r="DJ1078" s="201"/>
      <c r="DK1078" s="201"/>
      <c r="DL1078" s="201"/>
      <c r="DM1078" s="201"/>
      <c r="DN1078" s="201"/>
      <c r="DS1078" s="372"/>
      <c r="DT1078" s="372"/>
      <c r="DU1078" s="375">
        <f t="shared" ref="DU1078" si="3924">COLUMN(W1076)</f>
        <v>23</v>
      </c>
      <c r="DV1078" s="375">
        <f t="shared" ref="DV1078" si="3925">SUM(DU1078)+DV1079+1</f>
        <v>24</v>
      </c>
      <c r="DW1078" s="375">
        <f t="shared" ref="DW1078" si="3926">SUM(DV1078)+DW1079+1</f>
        <v>25</v>
      </c>
      <c r="DX1078" s="375">
        <f t="shared" ref="DX1078" si="3927">SUM(DW1078)+DX1079+1</f>
        <v>27</v>
      </c>
      <c r="DY1078" s="375">
        <f t="shared" ref="DY1078" si="3928">SUM(DX1078)+DY1079+1</f>
        <v>28</v>
      </c>
      <c r="DZ1078" s="375">
        <f t="shared" ref="DZ1078" si="3929">SUM(DY1078)+DZ1079+1</f>
        <v>29</v>
      </c>
      <c r="EA1078" s="375">
        <f t="shared" ref="EA1078" si="3930">SUM(DZ1078)+EA1079+1</f>
        <v>31</v>
      </c>
      <c r="EB1078" s="375">
        <f t="shared" ref="EB1078" si="3931">SUM(EA1078)+EB1079+1</f>
        <v>32</v>
      </c>
      <c r="EC1078" s="375">
        <f t="shared" ref="EC1078" si="3932">SUM(EB1078)+EC1079+1</f>
        <v>33</v>
      </c>
      <c r="ED1078" s="375">
        <f t="shared" ref="ED1078" si="3933">SUM(EC1078)+ED1079+1</f>
        <v>35</v>
      </c>
      <c r="EE1078" s="375">
        <f t="shared" ref="EE1078" si="3934">SUM(ED1078)+EE1079+1</f>
        <v>36</v>
      </c>
      <c r="EF1078" s="375">
        <f t="shared" ref="EF1078" si="3935">SUM(EE1078)+EF1079+1</f>
        <v>37</v>
      </c>
      <c r="EG1078" s="375">
        <f t="shared" ref="EG1078" si="3936">SUM(EF1078)+EG1079+1</f>
        <v>39</v>
      </c>
      <c r="EH1078" s="375">
        <f t="shared" ref="EH1078" si="3937">SUM(EG1078)+EH1079+1</f>
        <v>40</v>
      </c>
      <c r="EI1078" s="375">
        <f t="shared" ref="EI1078" si="3938">SUM(EH1078)+EI1079+1</f>
        <v>41</v>
      </c>
      <c r="EJ1078" s="375">
        <f t="shared" ref="EJ1078" si="3939">SUM(EI1078)+EJ1079+1</f>
        <v>43</v>
      </c>
      <c r="EK1078" s="375">
        <f t="shared" ref="EK1078" si="3940">SUM(EJ1078)+EK1079+1</f>
        <v>44</v>
      </c>
      <c r="EL1078" s="375">
        <f t="shared" ref="EL1078" si="3941">SUM(EK1078)+EL1079+1</f>
        <v>45</v>
      </c>
      <c r="EM1078" s="375">
        <f t="shared" ref="EM1078" si="3942">SUM(EL1078)+EM1079+1</f>
        <v>47</v>
      </c>
      <c r="EN1078" s="375">
        <f t="shared" ref="EN1078" si="3943">SUM(EM1078)+EN1079+1</f>
        <v>48</v>
      </c>
      <c r="EO1078" s="375">
        <f t="shared" ref="EO1078" si="3944">SUM(EN1078)+EO1079+1</f>
        <v>49</v>
      </c>
      <c r="EP1078" s="375">
        <f t="shared" ref="EP1078" si="3945">SUM(EO1078)+EP1079+1</f>
        <v>51</v>
      </c>
      <c r="EQ1078" s="375">
        <f t="shared" ref="EQ1078" si="3946">SUM(EP1078)+EQ1079+1</f>
        <v>52</v>
      </c>
      <c r="ER1078" s="375">
        <f t="shared" ref="ER1078" si="3947">SUM(EQ1078)+ER1079+1</f>
        <v>53</v>
      </c>
      <c r="ES1078" s="375">
        <f t="shared" ref="ES1078" si="3948">SUM(ER1078)+ES1079+1</f>
        <v>55</v>
      </c>
      <c r="ET1078" s="375">
        <f t="shared" ref="ET1078" si="3949">SUM(ES1078)+ET1079+1</f>
        <v>56</v>
      </c>
      <c r="EU1078" s="375">
        <f t="shared" ref="EU1078" si="3950">SUM(ET1078)+EU1079+1</f>
        <v>57</v>
      </c>
      <c r="EV1078" s="375">
        <f t="shared" ref="EV1078" si="3951">SUM(EU1078)+EV1079+1</f>
        <v>59</v>
      </c>
      <c r="EW1078" s="375">
        <f t="shared" ref="EW1078" si="3952">SUM(EV1078)+EW1079+1</f>
        <v>60</v>
      </c>
      <c r="EX1078" s="375">
        <f t="shared" ref="EX1078" si="3953">SUM(EW1078)+EX1079+1</f>
        <v>61</v>
      </c>
      <c r="EY1078" s="375">
        <f t="shared" ref="EY1078" si="3954">SUM(EX1078)+EY1079+1</f>
        <v>63</v>
      </c>
      <c r="EZ1078" s="375">
        <f t="shared" ref="EZ1078" si="3955">SUM(EY1078)+EZ1079+1</f>
        <v>64</v>
      </c>
      <c r="FA1078" s="375">
        <f t="shared" ref="FA1078" si="3956">SUM(EZ1078)+FA1079+1</f>
        <v>65</v>
      </c>
      <c r="FB1078" s="375">
        <f t="shared" ref="FB1078" si="3957">SUM(FA1078)+FB1079+1</f>
        <v>67</v>
      </c>
      <c r="FC1078" s="375">
        <f t="shared" ref="FC1078" si="3958">SUM(FB1078)+FC1079+1</f>
        <v>68</v>
      </c>
      <c r="FD1078" s="375">
        <f t="shared" ref="FD1078" si="3959">SUM(FC1078)+FD1079+1</f>
        <v>69</v>
      </c>
      <c r="FE1078" s="372"/>
      <c r="FF1078" s="372"/>
      <c r="FG1078" s="372"/>
      <c r="FH1078" s="372"/>
      <c r="FI1078" s="372"/>
      <c r="FJ1078" s="372"/>
      <c r="FK1078" s="372"/>
      <c r="FL1078" s="372"/>
      <c r="FM1078" s="372"/>
      <c r="FN1078" s="372"/>
      <c r="FO1078" s="372"/>
      <c r="FP1078" s="372"/>
      <c r="FQ1078" s="372"/>
      <c r="FR1078" s="372"/>
      <c r="FS1078" s="372"/>
      <c r="FT1078" s="372"/>
      <c r="FU1078" s="372"/>
      <c r="FV1078" s="372"/>
      <c r="FW1078" s="372"/>
      <c r="FX1078" s="372"/>
      <c r="FY1078" s="372"/>
      <c r="FZ1078" s="372"/>
      <c r="GA1078" s="372"/>
      <c r="GB1078" s="372"/>
      <c r="GC1078" s="372"/>
      <c r="GD1078" s="372"/>
      <c r="GE1078" s="372"/>
      <c r="GF1078" s="372"/>
      <c r="GG1078" s="372"/>
      <c r="GH1078" s="372"/>
      <c r="GI1078" s="372"/>
      <c r="GJ1078" s="372"/>
      <c r="GK1078" s="372"/>
      <c r="GL1078" s="372"/>
      <c r="GM1078" s="372"/>
      <c r="GN1078" s="372"/>
      <c r="GO1078" s="372"/>
      <c r="GP1078" s="372"/>
      <c r="GQ1078" s="372"/>
      <c r="GR1078" s="372"/>
      <c r="GS1078" s="372"/>
      <c r="GT1078" s="372"/>
      <c r="GU1078" s="372"/>
      <c r="GV1078" s="372"/>
      <c r="GW1078" s="372"/>
      <c r="GX1078" s="372"/>
      <c r="GY1078" s="372"/>
      <c r="GZ1078" s="372"/>
    </row>
    <row r="1079" spans="1:211" s="373" customFormat="1" ht="15" customHeight="1" thickBot="1" x14ac:dyDescent="0.25">
      <c r="A1079" s="192">
        <f>SWDATA!O1064</f>
        <v>0</v>
      </c>
      <c r="B1079" s="192">
        <f>SWDATA!M1064</f>
        <v>0</v>
      </c>
      <c r="C1079" s="201">
        <f>IF(AND(SWDATA!M1064=1,SWDATA!Q1064="promotions"),SWDATA!P1064,0)</f>
        <v>0</v>
      </c>
      <c r="D1079" s="200">
        <f>ROW(SWDATA!M1064)</f>
        <v>1064</v>
      </c>
      <c r="E1079" s="202">
        <f t="shared" si="3921"/>
        <v>0</v>
      </c>
      <c r="F1079" s="203">
        <f t="shared" si="3755"/>
        <v>1</v>
      </c>
      <c r="G1079" s="192" t="str">
        <f t="shared" si="3756"/>
        <v/>
      </c>
      <c r="H1079" s="204"/>
      <c r="I1079" s="390"/>
      <c r="J1079" s="238">
        <f t="shared" si="3757"/>
        <v>0</v>
      </c>
      <c r="K1079" s="239" t="str">
        <f t="shared" si="3758"/>
        <v/>
      </c>
      <c r="L1079" s="342"/>
      <c r="M1079" s="346"/>
      <c r="N1079" s="340" t="str">
        <f>IF(LEN(SWDATA!F1064)=0,"",N1078)</f>
        <v/>
      </c>
      <c r="O1079" s="296" t="str">
        <f>IF(LEN(SWDATA!G1064)=0,"",O1078)</f>
        <v/>
      </c>
      <c r="P1079" s="297" t="str">
        <f>IF(LEN(SWDATA!C1064)=0,"",SWDATA!C1064)</f>
        <v/>
      </c>
      <c r="Q1079" s="312" t="str">
        <f t="shared" si="3759"/>
        <v/>
      </c>
      <c r="R1079" s="223" t="s">
        <v>575</v>
      </c>
      <c r="S1079" s="224"/>
      <c r="T1079" s="224"/>
      <c r="U1079" s="264" t="s">
        <v>620</v>
      </c>
      <c r="V1079" s="205" t="s">
        <v>221</v>
      </c>
      <c r="W1079" s="266">
        <f>IF(OR(Is_Loading,LEN($A1079)=0),"",SWDATA!P1064)</f>
        <v>0</v>
      </c>
      <c r="X1079" s="267">
        <f>IF(OR(Is_Loading,LEN($A1079)=0),"",SWDATA!Q1064)</f>
        <v>0</v>
      </c>
      <c r="Y1079" s="267">
        <f>IF(OR(Is_Loading,LEN($A1079)=0),"",SWDATA!R1064)</f>
        <v>0</v>
      </c>
      <c r="Z1079" s="266" t="str">
        <f t="shared" si="3923"/>
        <v/>
      </c>
      <c r="AA1079" s="266">
        <f>IF(OR(Is_Loading,LEN($A1079)=0),"",SWDATA!T1064)</f>
        <v>0</v>
      </c>
      <c r="AB1079" s="267">
        <f>IF(OR(Is_Loading,LEN($A1079)=0),"",SWDATA!U1064)</f>
        <v>0</v>
      </c>
      <c r="AC1079" s="267">
        <f>IF(OR(Is_Loading,LEN($A1079)=0),"",SWDATA!V1064)</f>
        <v>0</v>
      </c>
      <c r="AD1079" s="266" t="str">
        <f t="shared" si="3760"/>
        <v/>
      </c>
      <c r="AE1079" s="266">
        <f>IF(OR(Is_Loading,LEN($A1079)=0),"",SWDATA!X1064)</f>
        <v>0</v>
      </c>
      <c r="AF1079" s="267">
        <f>IF(OR(Is_Loading,LEN($A1079)=0),"",SWDATA!Y1064)</f>
        <v>0</v>
      </c>
      <c r="AG1079" s="267">
        <f>IF(OR(Is_Loading,LEN($A1079)=0),"",SWDATA!Z1064)</f>
        <v>0</v>
      </c>
      <c r="AH1079" s="266" t="str">
        <f t="shared" si="3761"/>
        <v/>
      </c>
      <c r="AI1079" s="266">
        <f>IF(OR(Is_Loading,LEN($A1079)=0),"",SWDATA!AB1064)</f>
        <v>0</v>
      </c>
      <c r="AJ1079" s="267">
        <f>IF(OR(Is_Loading,LEN($A1079)=0),"",SWDATA!AC1064)</f>
        <v>0</v>
      </c>
      <c r="AK1079" s="267">
        <f>IF(OR(Is_Loading,LEN($A1079)=0),"",SWDATA!AD1064)</f>
        <v>0</v>
      </c>
      <c r="AL1079" s="266" t="str">
        <f t="shared" si="3762"/>
        <v/>
      </c>
      <c r="AM1079" s="266">
        <f>IF(OR(Is_Loading,LEN($A1079)=0),"",SWDATA!AF1064)</f>
        <v>0</v>
      </c>
      <c r="AN1079" s="267">
        <f>IF(OR(Is_Loading,LEN($A1079)=0),"",SWDATA!AG1064)</f>
        <v>0</v>
      </c>
      <c r="AO1079" s="323">
        <f>IF(OR(Is_Loading,LEN($A1079)=0),"",SWDATA!AH1064)</f>
        <v>0</v>
      </c>
      <c r="AP1079" s="320" t="str">
        <f t="shared" si="3763"/>
        <v/>
      </c>
      <c r="AQ1079" s="266">
        <f>IF(OR(Is_Loading,LEN($A1079)=0),"",SWDATA!AJ1064)</f>
        <v>0</v>
      </c>
      <c r="AR1079" s="267">
        <f>IF(OR(Is_Loading,LEN($A1079)=0),"",SWDATA!AK1064)</f>
        <v>0</v>
      </c>
      <c r="AS1079" s="267">
        <f>IF(OR(Is_Loading,LEN($A1079)=0),"",SWDATA!AL1064)</f>
        <v>0</v>
      </c>
      <c r="AT1079" s="266" t="str">
        <f t="shared" si="3764"/>
        <v/>
      </c>
      <c r="AU1079" s="266">
        <f>IF(OR(Is_Loading,LEN($A1079)=0),"",SWDATA!AN1064)</f>
        <v>0</v>
      </c>
      <c r="AV1079" s="267">
        <f>IF(OR(Is_Loading,LEN($A1079)=0),"",SWDATA!AO1064)</f>
        <v>0</v>
      </c>
      <c r="AW1079" s="267">
        <f>IF(OR(Is_Loading,LEN($A1079)=0),"",SWDATA!AP1064)</f>
        <v>0</v>
      </c>
      <c r="AX1079" s="266" t="str">
        <f t="shared" si="3765"/>
        <v/>
      </c>
      <c r="AY1079" s="266">
        <f>IF(OR(Is_Loading,LEN($A1079)=0),"",SWDATA!AR1064)</f>
        <v>0</v>
      </c>
      <c r="AZ1079" s="267">
        <f>IF(OR(Is_Loading,LEN($A1079)=0),"",SWDATA!AS1064)</f>
        <v>0</v>
      </c>
      <c r="BA1079" s="267">
        <f>IF(OR(Is_Loading,LEN($A1079)=0),"",SWDATA!AT1064)</f>
        <v>0</v>
      </c>
      <c r="BB1079" s="266" t="str">
        <f t="shared" si="3766"/>
        <v/>
      </c>
      <c r="BC1079" s="266">
        <f>IF(OR(Is_Loading,LEN($A1079)=0),"",SWDATA!AV1064)</f>
        <v>0</v>
      </c>
      <c r="BD1079" s="267">
        <f>IF(OR(Is_Loading,LEN($A1079)=0),"",SWDATA!AW1064)</f>
        <v>0</v>
      </c>
      <c r="BE1079" s="323">
        <f>IF(OR(Is_Loading,LEN($A1079)=0),"",SWDATA!AX1064)</f>
        <v>0</v>
      </c>
      <c r="BF1079" s="320" t="str">
        <f t="shared" si="3767"/>
        <v/>
      </c>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s="201"/>
      <c r="CO1079" s="201"/>
      <c r="CP1079" s="201"/>
      <c r="CQ1079" s="201"/>
      <c r="CR1079" s="201"/>
      <c r="CS1079" s="201"/>
      <c r="CT1079" s="201"/>
      <c r="CU1079" s="201"/>
      <c r="CV1079" s="201"/>
      <c r="CW1079" s="201"/>
      <c r="CX1079" s="201"/>
      <c r="CY1079" s="201"/>
      <c r="CZ1079" s="201"/>
      <c r="DA1079" s="201"/>
      <c r="DB1079" s="201"/>
      <c r="DC1079" s="201"/>
      <c r="DD1079" s="201"/>
      <c r="DE1079" s="201"/>
      <c r="DF1079" s="201"/>
      <c r="DG1079" s="201"/>
      <c r="DH1079" s="201"/>
      <c r="DI1079" s="201"/>
      <c r="DJ1079" s="201"/>
      <c r="DK1079" s="201"/>
      <c r="DL1079" s="201"/>
      <c r="DM1079" s="201"/>
      <c r="DN1079" s="201"/>
      <c r="DS1079" s="372"/>
      <c r="DT1079" s="374"/>
      <c r="DU1079" s="375"/>
      <c r="DV1079" s="375"/>
      <c r="DW1079" s="375"/>
      <c r="DX1079" s="375">
        <v>1</v>
      </c>
      <c r="DY1079" s="375">
        <f t="shared" ref="DY1079:DY1099" si="3960">DV1079</f>
        <v>0</v>
      </c>
      <c r="DZ1079" s="375">
        <f t="shared" ref="DZ1079:DZ1099" si="3961">DW1079</f>
        <v>0</v>
      </c>
      <c r="EA1079" s="375">
        <f t="shared" ref="EA1079:EA1099" si="3962">DX1079</f>
        <v>1</v>
      </c>
      <c r="EB1079" s="375">
        <f t="shared" ref="EB1079:EB1099" si="3963">DY1079</f>
        <v>0</v>
      </c>
      <c r="EC1079" s="375">
        <f t="shared" ref="EC1079:EC1099" si="3964">DZ1079</f>
        <v>0</v>
      </c>
      <c r="ED1079" s="375">
        <f t="shared" ref="ED1079:ED1099" si="3965">EA1079</f>
        <v>1</v>
      </c>
      <c r="EE1079" s="375">
        <f t="shared" ref="EE1079:EE1099" si="3966">EB1079</f>
        <v>0</v>
      </c>
      <c r="EF1079" s="375">
        <f t="shared" ref="EF1079:EF1099" si="3967">EC1079</f>
        <v>0</v>
      </c>
      <c r="EG1079" s="375">
        <f t="shared" ref="EG1079:EG1099" si="3968">ED1079</f>
        <v>1</v>
      </c>
      <c r="EH1079" s="375">
        <f t="shared" ref="EH1079:EH1099" si="3969">EE1079</f>
        <v>0</v>
      </c>
      <c r="EI1079" s="375">
        <f t="shared" ref="EI1079:EI1099" si="3970">EF1079</f>
        <v>0</v>
      </c>
      <c r="EJ1079" s="375">
        <f t="shared" ref="EJ1079:EJ1099" si="3971">EG1079</f>
        <v>1</v>
      </c>
      <c r="EK1079" s="375">
        <f t="shared" ref="EK1079:EK1099" si="3972">EH1079</f>
        <v>0</v>
      </c>
      <c r="EL1079" s="375">
        <f t="shared" ref="EL1079:EL1099" si="3973">EI1079</f>
        <v>0</v>
      </c>
      <c r="EM1079" s="375">
        <f t="shared" ref="EM1079:EM1099" si="3974">EJ1079</f>
        <v>1</v>
      </c>
      <c r="EN1079" s="375">
        <f t="shared" ref="EN1079:EN1099" si="3975">EK1079</f>
        <v>0</v>
      </c>
      <c r="EO1079" s="375">
        <f t="shared" ref="EO1079:EO1099" si="3976">EL1079</f>
        <v>0</v>
      </c>
      <c r="EP1079" s="375">
        <f t="shared" ref="EP1079:EP1099" si="3977">EM1079</f>
        <v>1</v>
      </c>
      <c r="EQ1079" s="375">
        <f t="shared" ref="EQ1079:EQ1099" si="3978">EN1079</f>
        <v>0</v>
      </c>
      <c r="ER1079" s="375">
        <f t="shared" ref="ER1079:ER1099" si="3979">EO1079</f>
        <v>0</v>
      </c>
      <c r="ES1079" s="375">
        <f t="shared" ref="ES1079:ES1099" si="3980">EP1079</f>
        <v>1</v>
      </c>
      <c r="ET1079" s="375">
        <f t="shared" ref="ET1079:ET1099" si="3981">EQ1079</f>
        <v>0</v>
      </c>
      <c r="EU1079" s="375">
        <f t="shared" ref="EU1079:EU1099" si="3982">ER1079</f>
        <v>0</v>
      </c>
      <c r="EV1079" s="375">
        <f t="shared" ref="EV1079:EV1099" si="3983">ES1079</f>
        <v>1</v>
      </c>
      <c r="EW1079" s="375">
        <f t="shared" ref="EW1079:EW1099" si="3984">ET1079</f>
        <v>0</v>
      </c>
      <c r="EX1079" s="375">
        <f t="shared" ref="EX1079:EX1099" si="3985">EU1079</f>
        <v>0</v>
      </c>
      <c r="EY1079" s="375">
        <f t="shared" ref="EY1079:EY1099" si="3986">EV1079</f>
        <v>1</v>
      </c>
      <c r="EZ1079" s="375">
        <f t="shared" ref="EZ1079:EZ1099" si="3987">EW1079</f>
        <v>0</v>
      </c>
      <c r="FA1079" s="375">
        <f t="shared" ref="FA1079:FA1099" si="3988">EX1079</f>
        <v>0</v>
      </c>
      <c r="FB1079" s="375">
        <f t="shared" ref="FB1079:FB1099" si="3989">EY1079</f>
        <v>1</v>
      </c>
      <c r="FC1079" s="375">
        <f t="shared" ref="FC1079:FC1099" si="3990">EZ1079</f>
        <v>0</v>
      </c>
      <c r="FD1079" s="375">
        <f t="shared" ref="FD1079:FD1099" si="3991">FA1079</f>
        <v>0</v>
      </c>
      <c r="FE1079" s="376"/>
      <c r="FF1079" s="372"/>
      <c r="FG1079" s="372"/>
      <c r="FH1079" s="372"/>
      <c r="FI1079" s="372"/>
      <c r="FJ1079" s="372"/>
      <c r="FK1079" s="372"/>
      <c r="FL1079" s="372"/>
      <c r="FM1079" s="372"/>
      <c r="FN1079" s="372"/>
      <c r="FO1079" s="372"/>
      <c r="FP1079" s="372"/>
      <c r="FQ1079" s="372"/>
      <c r="FR1079" s="372"/>
      <c r="FS1079" s="372"/>
      <c r="FT1079" s="372"/>
      <c r="FU1079" s="372"/>
      <c r="FV1079" s="372"/>
      <c r="FW1079" s="372"/>
      <c r="FX1079" s="372"/>
      <c r="FY1079" s="372"/>
      <c r="FZ1079" s="372"/>
      <c r="GA1079" s="372"/>
      <c r="GB1079" s="372"/>
      <c r="GC1079" s="372"/>
      <c r="GD1079" s="372"/>
      <c r="GE1079" s="372"/>
      <c r="GF1079" s="372"/>
      <c r="GG1079" s="372"/>
      <c r="GH1079" s="372"/>
      <c r="GI1079" s="372"/>
      <c r="GJ1079" s="372"/>
      <c r="GK1079" s="372"/>
      <c r="GL1079" s="372"/>
      <c r="GM1079" s="372"/>
      <c r="GN1079" s="372"/>
      <c r="GO1079" s="372"/>
      <c r="GP1079" s="372"/>
      <c r="GQ1079" s="372"/>
      <c r="GR1079" s="372"/>
      <c r="GS1079" s="372"/>
      <c r="GT1079" s="372"/>
      <c r="GU1079" s="372"/>
      <c r="GV1079" s="372"/>
      <c r="GW1079" s="372"/>
      <c r="GX1079" s="372"/>
      <c r="GY1079" s="372"/>
      <c r="GZ1079" s="372"/>
      <c r="HA1079" s="372"/>
      <c r="HB1079" s="372"/>
      <c r="HC1079" s="372"/>
    </row>
    <row r="1080" spans="1:211" s="373" customFormat="1" ht="15" customHeight="1" thickTop="1" x14ac:dyDescent="0.2">
      <c r="A1080" s="192">
        <f>SWDATA!O1065</f>
        <v>0</v>
      </c>
      <c r="B1080" s="192">
        <f>SWDATA!M1065</f>
        <v>0</v>
      </c>
      <c r="C1080" s="201">
        <f>IF(AND(SWDATA!M1065=1,SWDATA!Q1065="promotions"),SWDATA!P1065,0)</f>
        <v>0</v>
      </c>
      <c r="D1080" s="365">
        <f>ROW(SWDATA!M1065)</f>
        <v>1065</v>
      </c>
      <c r="E1080" s="202">
        <f t="shared" si="3921"/>
        <v>0</v>
      </c>
      <c r="F1080" s="203">
        <f t="shared" si="3755"/>
        <v>1</v>
      </c>
      <c r="G1080" s="192" t="str">
        <f t="shared" si="3756"/>
        <v/>
      </c>
      <c r="H1080" s="204"/>
      <c r="I1080" s="390"/>
      <c r="J1080" s="238">
        <f t="shared" si="3757"/>
        <v>0</v>
      </c>
      <c r="K1080" s="239" t="str">
        <f t="shared" si="3758"/>
        <v/>
      </c>
      <c r="L1080" s="342"/>
      <c r="M1080" s="345"/>
      <c r="N1080" s="340" t="str">
        <f>IF(LEN(SWDATA!F1065)=0,"",N1079)</f>
        <v/>
      </c>
      <c r="O1080" s="296" t="str">
        <f>IF(LEN(SWDATA!G1065)=0,"",O1079)</f>
        <v/>
      </c>
      <c r="P1080" s="297" t="str">
        <f>IF(LEN(SWDATA!C1065)=0,"",SWDATA!C1065)</f>
        <v/>
      </c>
      <c r="Q1080" s="312" t="str">
        <f t="shared" si="3759"/>
        <v/>
      </c>
      <c r="R1080" s="223" t="s">
        <v>261</v>
      </c>
      <c r="S1080" s="224"/>
      <c r="T1080" s="224"/>
      <c r="U1080" s="264" t="s">
        <v>601</v>
      </c>
      <c r="V1080" s="205" t="s">
        <v>221</v>
      </c>
      <c r="W1080" s="266">
        <f>IF(OR(Is_Loading,LEN($A1080)=0),"",SWDATA!P1065)</f>
        <v>0</v>
      </c>
      <c r="X1080" s="267">
        <f>IF(OR(Is_Loading,LEN($A1080)=0),"",SWDATA!Q1065)</f>
        <v>0</v>
      </c>
      <c r="Y1080" s="267">
        <f>IF(OR(Is_Loading,LEN($A1080)=0),"",SWDATA!R1065)</f>
        <v>0</v>
      </c>
      <c r="Z1080" s="266" t="str">
        <f t="shared" ref="Z1080:Z1094" si="3992">IF($A1080=0,"",CHOOSE($F1080,SUM(W1080:Y1080),SUM(W1080:Y1080)/3,Y1080))</f>
        <v/>
      </c>
      <c r="AA1080" s="266">
        <f>IF(OR(Is_Loading,LEN($A1080)=0),"",SWDATA!T1065)</f>
        <v>0</v>
      </c>
      <c r="AB1080" s="267">
        <f>IF(OR(Is_Loading,LEN($A1080)=0),"",SWDATA!U1065)</f>
        <v>0</v>
      </c>
      <c r="AC1080" s="267">
        <f>IF(OR(Is_Loading,LEN($A1080)=0),"",SWDATA!V1065)</f>
        <v>0</v>
      </c>
      <c r="AD1080" s="266" t="str">
        <f t="shared" si="3760"/>
        <v/>
      </c>
      <c r="AE1080" s="266">
        <f>IF(OR(Is_Loading,LEN($A1080)=0),"",SWDATA!X1065)</f>
        <v>0</v>
      </c>
      <c r="AF1080" s="267">
        <f>IF(OR(Is_Loading,LEN($A1080)=0),"",SWDATA!Y1065)</f>
        <v>0</v>
      </c>
      <c r="AG1080" s="267">
        <f>IF(OR(Is_Loading,LEN($A1080)=0),"",SWDATA!Z1065)</f>
        <v>0</v>
      </c>
      <c r="AH1080" s="266" t="str">
        <f t="shared" si="3761"/>
        <v/>
      </c>
      <c r="AI1080" s="266">
        <f>IF(OR(Is_Loading,LEN($A1080)=0),"",SWDATA!AB1065)</f>
        <v>0</v>
      </c>
      <c r="AJ1080" s="267">
        <f>IF(OR(Is_Loading,LEN($A1080)=0),"",SWDATA!AC1065)</f>
        <v>0</v>
      </c>
      <c r="AK1080" s="267">
        <f>IF(OR(Is_Loading,LEN($A1080)=0),"",SWDATA!AD1065)</f>
        <v>0</v>
      </c>
      <c r="AL1080" s="266" t="str">
        <f t="shared" si="3762"/>
        <v/>
      </c>
      <c r="AM1080" s="266">
        <f>IF(OR(Is_Loading,LEN($A1080)=0),"",SWDATA!AF1065)</f>
        <v>0</v>
      </c>
      <c r="AN1080" s="267">
        <f>IF(OR(Is_Loading,LEN($A1080)=0),"",SWDATA!AG1065)</f>
        <v>0</v>
      </c>
      <c r="AO1080" s="323">
        <f>IF(OR(Is_Loading,LEN($A1080)=0),"",SWDATA!AH1065)</f>
        <v>0</v>
      </c>
      <c r="AP1080" s="320" t="str">
        <f t="shared" si="3763"/>
        <v/>
      </c>
      <c r="AQ1080" s="266">
        <f>IF(OR(Is_Loading,LEN($A1080)=0),"",SWDATA!AJ1065)</f>
        <v>0</v>
      </c>
      <c r="AR1080" s="267">
        <f>IF(OR(Is_Loading,LEN($A1080)=0),"",SWDATA!AK1065)</f>
        <v>0</v>
      </c>
      <c r="AS1080" s="267">
        <f>IF(OR(Is_Loading,LEN($A1080)=0),"",SWDATA!AL1065)</f>
        <v>0</v>
      </c>
      <c r="AT1080" s="266" t="str">
        <f t="shared" si="3764"/>
        <v/>
      </c>
      <c r="AU1080" s="266">
        <f>IF(OR(Is_Loading,LEN($A1080)=0),"",SWDATA!AN1065)</f>
        <v>0</v>
      </c>
      <c r="AV1080" s="267">
        <f>IF(OR(Is_Loading,LEN($A1080)=0),"",SWDATA!AO1065)</f>
        <v>0</v>
      </c>
      <c r="AW1080" s="267">
        <f>IF(OR(Is_Loading,LEN($A1080)=0),"",SWDATA!AP1065)</f>
        <v>0</v>
      </c>
      <c r="AX1080" s="266" t="str">
        <f t="shared" si="3765"/>
        <v/>
      </c>
      <c r="AY1080" s="266">
        <f>IF(OR(Is_Loading,LEN($A1080)=0),"",SWDATA!AR1065)</f>
        <v>0</v>
      </c>
      <c r="AZ1080" s="267">
        <f>IF(OR(Is_Loading,LEN($A1080)=0),"",SWDATA!AS1065)</f>
        <v>0</v>
      </c>
      <c r="BA1080" s="267">
        <f>IF(OR(Is_Loading,LEN($A1080)=0),"",SWDATA!AT1065)</f>
        <v>0</v>
      </c>
      <c r="BB1080" s="266" t="str">
        <f t="shared" si="3766"/>
        <v/>
      </c>
      <c r="BC1080" s="266">
        <f>IF(OR(Is_Loading,LEN($A1080)=0),"",SWDATA!AV1065)</f>
        <v>0</v>
      </c>
      <c r="BD1080" s="267">
        <f>IF(OR(Is_Loading,LEN($A1080)=0),"",SWDATA!AW1065)</f>
        <v>0</v>
      </c>
      <c r="BE1080" s="323">
        <f>IF(OR(Is_Loading,LEN($A1080)=0),"",SWDATA!AX1065)</f>
        <v>0</v>
      </c>
      <c r="BF1080" s="320" t="str">
        <f t="shared" si="3767"/>
        <v/>
      </c>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s="201"/>
      <c r="CO1080" s="201"/>
      <c r="CP1080" s="201"/>
      <c r="CQ1080" s="201"/>
      <c r="CR1080" s="201"/>
      <c r="CS1080" s="201"/>
      <c r="CT1080" s="201"/>
      <c r="CU1080" s="201"/>
      <c r="CV1080" s="201"/>
      <c r="CW1080" s="201"/>
      <c r="CX1080" s="201"/>
      <c r="CY1080" s="201"/>
      <c r="CZ1080" s="201"/>
      <c r="DA1080" s="201"/>
      <c r="DB1080" s="201"/>
      <c r="DC1080" s="201"/>
      <c r="DD1080" s="201"/>
      <c r="DE1080" s="201"/>
      <c r="DF1080" s="201"/>
      <c r="DG1080" s="201"/>
      <c r="DH1080" s="201"/>
      <c r="DI1080" s="201"/>
      <c r="DJ1080" s="201"/>
      <c r="DK1080" s="201"/>
      <c r="DL1080" s="201"/>
      <c r="DM1080" s="201"/>
      <c r="DN1080" s="201"/>
      <c r="DS1080" s="372"/>
      <c r="DT1080" s="374"/>
      <c r="DU1080" s="375"/>
      <c r="DV1080" s="375"/>
      <c r="DW1080" s="375"/>
      <c r="DX1080" s="375">
        <v>1</v>
      </c>
      <c r="DY1080" s="375">
        <f t="shared" si="3960"/>
        <v>0</v>
      </c>
      <c r="DZ1080" s="375">
        <f t="shared" si="3961"/>
        <v>0</v>
      </c>
      <c r="EA1080" s="375">
        <f t="shared" si="3962"/>
        <v>1</v>
      </c>
      <c r="EB1080" s="375">
        <f t="shared" si="3963"/>
        <v>0</v>
      </c>
      <c r="EC1080" s="375">
        <f t="shared" si="3964"/>
        <v>0</v>
      </c>
      <c r="ED1080" s="375">
        <f t="shared" si="3965"/>
        <v>1</v>
      </c>
      <c r="EE1080" s="375">
        <f t="shared" si="3966"/>
        <v>0</v>
      </c>
      <c r="EF1080" s="375">
        <f t="shared" si="3967"/>
        <v>0</v>
      </c>
      <c r="EG1080" s="375">
        <f t="shared" si="3968"/>
        <v>1</v>
      </c>
      <c r="EH1080" s="375">
        <f t="shared" si="3969"/>
        <v>0</v>
      </c>
      <c r="EI1080" s="375">
        <f t="shared" si="3970"/>
        <v>0</v>
      </c>
      <c r="EJ1080" s="375">
        <f t="shared" si="3971"/>
        <v>1</v>
      </c>
      <c r="EK1080" s="375">
        <f t="shared" si="3972"/>
        <v>0</v>
      </c>
      <c r="EL1080" s="375">
        <f t="shared" si="3973"/>
        <v>0</v>
      </c>
      <c r="EM1080" s="375">
        <f t="shared" si="3974"/>
        <v>1</v>
      </c>
      <c r="EN1080" s="375">
        <f t="shared" si="3975"/>
        <v>0</v>
      </c>
      <c r="EO1080" s="375">
        <f t="shared" si="3976"/>
        <v>0</v>
      </c>
      <c r="EP1080" s="375">
        <f t="shared" si="3977"/>
        <v>1</v>
      </c>
      <c r="EQ1080" s="375">
        <f t="shared" si="3978"/>
        <v>0</v>
      </c>
      <c r="ER1080" s="375">
        <f t="shared" si="3979"/>
        <v>0</v>
      </c>
      <c r="ES1080" s="375">
        <f t="shared" si="3980"/>
        <v>1</v>
      </c>
      <c r="ET1080" s="375">
        <f t="shared" si="3981"/>
        <v>0</v>
      </c>
      <c r="EU1080" s="375">
        <f t="shared" si="3982"/>
        <v>0</v>
      </c>
      <c r="EV1080" s="375">
        <f t="shared" si="3983"/>
        <v>1</v>
      </c>
      <c r="EW1080" s="375">
        <f t="shared" si="3984"/>
        <v>0</v>
      </c>
      <c r="EX1080" s="375">
        <f t="shared" si="3985"/>
        <v>0</v>
      </c>
      <c r="EY1080" s="375">
        <f t="shared" si="3986"/>
        <v>1</v>
      </c>
      <c r="EZ1080" s="375">
        <f t="shared" si="3987"/>
        <v>0</v>
      </c>
      <c r="FA1080" s="375">
        <f t="shared" si="3988"/>
        <v>0</v>
      </c>
      <c r="FB1080" s="375">
        <f t="shared" si="3989"/>
        <v>1</v>
      </c>
      <c r="FC1080" s="375">
        <f t="shared" si="3990"/>
        <v>0</v>
      </c>
      <c r="FD1080" s="375">
        <f t="shared" si="3991"/>
        <v>0</v>
      </c>
      <c r="FE1080" s="376"/>
      <c r="FF1080" s="372"/>
      <c r="FG1080" s="372"/>
      <c r="FH1080" s="372"/>
      <c r="FI1080" s="372"/>
      <c r="FJ1080" s="372"/>
      <c r="FK1080" s="372"/>
      <c r="FL1080" s="372"/>
      <c r="FM1080" s="372"/>
      <c r="FN1080" s="372"/>
      <c r="FO1080" s="372"/>
      <c r="FP1080" s="372"/>
      <c r="FQ1080" s="372"/>
      <c r="FR1080" s="372"/>
      <c r="FS1080" s="372"/>
      <c r="FT1080" s="372"/>
      <c r="FU1080" s="372"/>
      <c r="FV1080" s="372"/>
      <c r="FW1080" s="372"/>
      <c r="FX1080" s="372"/>
      <c r="FY1080" s="372"/>
      <c r="FZ1080" s="372"/>
      <c r="GA1080" s="372"/>
      <c r="GB1080" s="372"/>
      <c r="GC1080" s="372"/>
      <c r="GD1080" s="372"/>
      <c r="GE1080" s="372"/>
      <c r="GF1080" s="372"/>
      <c r="GG1080" s="372"/>
      <c r="GH1080" s="372"/>
      <c r="GI1080" s="372"/>
      <c r="GJ1080" s="372"/>
      <c r="GK1080" s="372"/>
      <c r="GL1080" s="372"/>
      <c r="GM1080" s="372"/>
      <c r="GN1080" s="372"/>
      <c r="GO1080" s="372"/>
      <c r="GP1080" s="372"/>
      <c r="GQ1080" s="372"/>
      <c r="GR1080" s="372"/>
      <c r="GS1080" s="372"/>
      <c r="GT1080" s="372"/>
      <c r="GU1080" s="372"/>
      <c r="GV1080" s="372"/>
      <c r="GW1080" s="372"/>
      <c r="GX1080" s="372"/>
      <c r="GY1080" s="372"/>
      <c r="GZ1080" s="372"/>
      <c r="HA1080" s="372"/>
      <c r="HB1080" s="372"/>
      <c r="HC1080" s="372"/>
    </row>
    <row r="1081" spans="1:211" s="373" customFormat="1" ht="15" customHeight="1" x14ac:dyDescent="0.2">
      <c r="A1081" s="366">
        <f>SWDATA!O1066</f>
        <v>0</v>
      </c>
      <c r="B1081" s="366">
        <f>SWDATA!M1066</f>
        <v>0</v>
      </c>
      <c r="C1081" s="351">
        <f>IF(AND(SWDATA!M1066=1,SWDATA!Q1066="promotions"),SWDATA!P1066,0)</f>
        <v>0</v>
      </c>
      <c r="D1081" s="367">
        <f>ROW(SWDATA!M1066)</f>
        <v>1066</v>
      </c>
      <c r="E1081" s="368">
        <f t="shared" si="3921"/>
        <v>0</v>
      </c>
      <c r="F1081" s="369">
        <f t="shared" si="3755"/>
        <v>1</v>
      </c>
      <c r="G1081" s="366" t="str">
        <f t="shared" si="3756"/>
        <v/>
      </c>
      <c r="H1081" s="370"/>
      <c r="J1081" s="238">
        <f t="shared" si="3757"/>
        <v>0</v>
      </c>
      <c r="K1081" s="239" t="str">
        <f t="shared" si="3758"/>
        <v/>
      </c>
      <c r="L1081" s="342"/>
      <c r="M1081" s="345"/>
      <c r="N1081" s="340" t="str">
        <f>IF(LEN(SWDATA!F1066)=0,"",N1080)</f>
        <v/>
      </c>
      <c r="O1081" s="296" t="str">
        <f>IF(LEN(SWDATA!G1066)=0,"",O1080)</f>
        <v/>
      </c>
      <c r="P1081" s="297" t="str">
        <f>IF(LEN(SWDATA!C1066)=0,"",SWDATA!C1066)</f>
        <v/>
      </c>
      <c r="Q1081" s="312" t="str">
        <f t="shared" si="3759"/>
        <v/>
      </c>
      <c r="R1081" s="223" t="s">
        <v>261</v>
      </c>
      <c r="S1081" s="224"/>
      <c r="T1081" s="224"/>
      <c r="U1081" s="264" t="s">
        <v>611</v>
      </c>
      <c r="V1081" s="205" t="s">
        <v>221</v>
      </c>
      <c r="W1081" s="266">
        <f>IF(OR(Is_Loading,LEN($A1081)=0),"",SWDATA!P1066)</f>
        <v>0</v>
      </c>
      <c r="X1081" s="267">
        <f>IF(OR(Is_Loading,LEN($A1081)=0),"",SWDATA!Q1066)</f>
        <v>0</v>
      </c>
      <c r="Y1081" s="267">
        <f>IF(OR(Is_Loading,LEN($A1081)=0),"",SWDATA!R1066)</f>
        <v>0</v>
      </c>
      <c r="Z1081" s="266" t="str">
        <f t="shared" si="3992"/>
        <v/>
      </c>
      <c r="AA1081" s="266">
        <f>IF(OR(Is_Loading,LEN($A1081)=0),"",SWDATA!T1066)</f>
        <v>0</v>
      </c>
      <c r="AB1081" s="267">
        <f>IF(OR(Is_Loading,LEN($A1081)=0),"",SWDATA!U1066)</f>
        <v>0</v>
      </c>
      <c r="AC1081" s="267">
        <f>IF(OR(Is_Loading,LEN($A1081)=0),"",SWDATA!V1066)</f>
        <v>0</v>
      </c>
      <c r="AD1081" s="266" t="str">
        <f t="shared" si="3760"/>
        <v/>
      </c>
      <c r="AE1081" s="266">
        <f>IF(OR(Is_Loading,LEN($A1081)=0),"",SWDATA!X1066)</f>
        <v>0</v>
      </c>
      <c r="AF1081" s="267">
        <f>IF(OR(Is_Loading,LEN($A1081)=0),"",SWDATA!Y1066)</f>
        <v>0</v>
      </c>
      <c r="AG1081" s="267">
        <f>IF(OR(Is_Loading,LEN($A1081)=0),"",SWDATA!Z1066)</f>
        <v>0</v>
      </c>
      <c r="AH1081" s="266" t="str">
        <f t="shared" si="3761"/>
        <v/>
      </c>
      <c r="AI1081" s="266">
        <f>IF(OR(Is_Loading,LEN($A1081)=0),"",SWDATA!AB1066)</f>
        <v>0</v>
      </c>
      <c r="AJ1081" s="267">
        <f>IF(OR(Is_Loading,LEN($A1081)=0),"",SWDATA!AC1066)</f>
        <v>0</v>
      </c>
      <c r="AK1081" s="267">
        <f>IF(OR(Is_Loading,LEN($A1081)=0),"",SWDATA!AD1066)</f>
        <v>0</v>
      </c>
      <c r="AL1081" s="266" t="str">
        <f t="shared" si="3762"/>
        <v/>
      </c>
      <c r="AM1081" s="266">
        <f>IF(OR(Is_Loading,LEN($A1081)=0),"",SWDATA!AF1066)</f>
        <v>0</v>
      </c>
      <c r="AN1081" s="267">
        <f>IF(OR(Is_Loading,LEN($A1081)=0),"",SWDATA!AG1066)</f>
        <v>0</v>
      </c>
      <c r="AO1081" s="323">
        <f>IF(OR(Is_Loading,LEN($A1081)=0),"",SWDATA!AH1066)</f>
        <v>0</v>
      </c>
      <c r="AP1081" s="320" t="str">
        <f t="shared" si="3763"/>
        <v/>
      </c>
      <c r="AQ1081" s="266">
        <f>IF(OR(Is_Loading,LEN($A1081)=0),"",SWDATA!AJ1066)</f>
        <v>0</v>
      </c>
      <c r="AR1081" s="267">
        <f>IF(OR(Is_Loading,LEN($A1081)=0),"",SWDATA!AK1066)</f>
        <v>0</v>
      </c>
      <c r="AS1081" s="267">
        <f>IF(OR(Is_Loading,LEN($A1081)=0),"",SWDATA!AL1066)</f>
        <v>0</v>
      </c>
      <c r="AT1081" s="266" t="str">
        <f t="shared" si="3764"/>
        <v/>
      </c>
      <c r="AU1081" s="266">
        <f>IF(OR(Is_Loading,LEN($A1081)=0),"",SWDATA!AN1066)</f>
        <v>0</v>
      </c>
      <c r="AV1081" s="267">
        <f>IF(OR(Is_Loading,LEN($A1081)=0),"",SWDATA!AO1066)</f>
        <v>0</v>
      </c>
      <c r="AW1081" s="267">
        <f>IF(OR(Is_Loading,LEN($A1081)=0),"",SWDATA!AP1066)</f>
        <v>0</v>
      </c>
      <c r="AX1081" s="266" t="str">
        <f t="shared" si="3765"/>
        <v/>
      </c>
      <c r="AY1081" s="266">
        <f>IF(OR(Is_Loading,LEN($A1081)=0),"",SWDATA!AR1066)</f>
        <v>0</v>
      </c>
      <c r="AZ1081" s="267">
        <f>IF(OR(Is_Loading,LEN($A1081)=0),"",SWDATA!AS1066)</f>
        <v>0</v>
      </c>
      <c r="BA1081" s="267">
        <f>IF(OR(Is_Loading,LEN($A1081)=0),"",SWDATA!AT1066)</f>
        <v>0</v>
      </c>
      <c r="BB1081" s="266" t="str">
        <f t="shared" si="3766"/>
        <v/>
      </c>
      <c r="BC1081" s="266">
        <f>IF(OR(Is_Loading,LEN($A1081)=0),"",SWDATA!AV1066)</f>
        <v>0</v>
      </c>
      <c r="BD1081" s="267">
        <f>IF(OR(Is_Loading,LEN($A1081)=0),"",SWDATA!AW1066)</f>
        <v>0</v>
      </c>
      <c r="BE1081" s="323">
        <f>IF(OR(Is_Loading,LEN($A1081)=0),"",SWDATA!AX1066)</f>
        <v>0</v>
      </c>
      <c r="BF1081" s="320" t="str">
        <f t="shared" si="3767"/>
        <v/>
      </c>
      <c r="BG1081" s="11"/>
      <c r="BH1081" s="11"/>
      <c r="BI1081" s="11"/>
      <c r="BJ1081" s="11"/>
      <c r="BK1081" s="11"/>
      <c r="BL1081" s="11"/>
      <c r="BM1081" s="11"/>
      <c r="BN1081" s="11"/>
      <c r="BO1081" s="11"/>
      <c r="BP1081" s="11"/>
      <c r="BQ1081" s="11"/>
      <c r="BR1081" s="11"/>
      <c r="BS1081" s="11"/>
      <c r="BT1081" s="11"/>
      <c r="BU1081" s="11"/>
      <c r="BV1081" s="11"/>
      <c r="BW1081" s="11"/>
      <c r="BX1081" s="11"/>
      <c r="BY1081" s="11"/>
      <c r="BZ1081" s="11"/>
      <c r="CA1081" s="11"/>
      <c r="CB1081" s="11"/>
      <c r="CC1081" s="11"/>
      <c r="CD1081" s="11"/>
      <c r="CE1081" s="11"/>
      <c r="CF1081" s="11"/>
      <c r="CG1081" s="11"/>
      <c r="CH1081" s="11"/>
      <c r="CI1081" s="11"/>
      <c r="CJ1081" s="11"/>
      <c r="CK1081" s="11"/>
      <c r="CL1081" s="11"/>
      <c r="CM1081" s="11"/>
      <c r="CN1081" s="351"/>
      <c r="CO1081" s="351"/>
      <c r="CP1081" s="351"/>
      <c r="CQ1081" s="351"/>
      <c r="CR1081" s="351"/>
      <c r="CS1081" s="351"/>
      <c r="CT1081" s="351"/>
      <c r="CU1081" s="351"/>
      <c r="CV1081" s="351"/>
      <c r="CW1081" s="351"/>
      <c r="CX1081" s="351"/>
      <c r="CY1081" s="351"/>
      <c r="CZ1081" s="351"/>
      <c r="DA1081" s="351"/>
      <c r="DB1081" s="351"/>
      <c r="DC1081" s="351"/>
      <c r="DD1081" s="351"/>
      <c r="DE1081" s="351"/>
      <c r="DF1081" s="351"/>
      <c r="DG1081" s="351"/>
      <c r="DH1081" s="351"/>
      <c r="DI1081" s="351"/>
      <c r="DJ1081" s="351"/>
      <c r="DK1081" s="351"/>
      <c r="DL1081" s="351"/>
      <c r="DM1081" s="351"/>
      <c r="DN1081" s="351"/>
      <c r="DQ1081" s="373">
        <f t="shared" ref="DQ1081" ca="1" si="3993">INDIRECT("'Metrics &amp; Attributes View'!"&amp;IF(ROW()-9=0, "", IF(13+ROW()/23-9&gt;26, CHAR(64+INT((ROW()-9-1)/26)),"")&amp;CHAR(65+MOD(13+ROW()/23-1, 26)))&amp;44)</f>
        <v>0</v>
      </c>
      <c r="DS1081" s="372"/>
      <c r="DT1081" s="374"/>
      <c r="DU1081" s="375"/>
      <c r="DV1081" s="375"/>
      <c r="DW1081" s="375"/>
      <c r="DX1081" s="375">
        <v>1</v>
      </c>
      <c r="DY1081" s="375">
        <f t="shared" si="3960"/>
        <v>0</v>
      </c>
      <c r="DZ1081" s="375">
        <f t="shared" si="3961"/>
        <v>0</v>
      </c>
      <c r="EA1081" s="375">
        <f t="shared" si="3962"/>
        <v>1</v>
      </c>
      <c r="EB1081" s="375">
        <f t="shared" si="3963"/>
        <v>0</v>
      </c>
      <c r="EC1081" s="375">
        <f t="shared" si="3964"/>
        <v>0</v>
      </c>
      <c r="ED1081" s="375">
        <f t="shared" si="3965"/>
        <v>1</v>
      </c>
      <c r="EE1081" s="375">
        <f t="shared" si="3966"/>
        <v>0</v>
      </c>
      <c r="EF1081" s="375">
        <f t="shared" si="3967"/>
        <v>0</v>
      </c>
      <c r="EG1081" s="375">
        <f t="shared" si="3968"/>
        <v>1</v>
      </c>
      <c r="EH1081" s="375">
        <f t="shared" si="3969"/>
        <v>0</v>
      </c>
      <c r="EI1081" s="375">
        <f t="shared" si="3970"/>
        <v>0</v>
      </c>
      <c r="EJ1081" s="375">
        <f t="shared" si="3971"/>
        <v>1</v>
      </c>
      <c r="EK1081" s="375">
        <f t="shared" si="3972"/>
        <v>0</v>
      </c>
      <c r="EL1081" s="375">
        <f t="shared" si="3973"/>
        <v>0</v>
      </c>
      <c r="EM1081" s="375">
        <f t="shared" si="3974"/>
        <v>1</v>
      </c>
      <c r="EN1081" s="375">
        <f t="shared" si="3975"/>
        <v>0</v>
      </c>
      <c r="EO1081" s="375">
        <f t="shared" si="3976"/>
        <v>0</v>
      </c>
      <c r="EP1081" s="375">
        <f t="shared" si="3977"/>
        <v>1</v>
      </c>
      <c r="EQ1081" s="375">
        <f t="shared" si="3978"/>
        <v>0</v>
      </c>
      <c r="ER1081" s="375">
        <f t="shared" si="3979"/>
        <v>0</v>
      </c>
      <c r="ES1081" s="375">
        <f t="shared" si="3980"/>
        <v>1</v>
      </c>
      <c r="ET1081" s="375">
        <f t="shared" si="3981"/>
        <v>0</v>
      </c>
      <c r="EU1081" s="375">
        <f t="shared" si="3982"/>
        <v>0</v>
      </c>
      <c r="EV1081" s="375">
        <f t="shared" si="3983"/>
        <v>1</v>
      </c>
      <c r="EW1081" s="375">
        <f t="shared" si="3984"/>
        <v>0</v>
      </c>
      <c r="EX1081" s="375">
        <f t="shared" si="3985"/>
        <v>0</v>
      </c>
      <c r="EY1081" s="375">
        <f t="shared" si="3986"/>
        <v>1</v>
      </c>
      <c r="EZ1081" s="375">
        <f t="shared" si="3987"/>
        <v>0</v>
      </c>
      <c r="FA1081" s="375">
        <f t="shared" si="3988"/>
        <v>0</v>
      </c>
      <c r="FB1081" s="375">
        <f t="shared" si="3989"/>
        <v>1</v>
      </c>
      <c r="FC1081" s="375">
        <f t="shared" si="3990"/>
        <v>0</v>
      </c>
      <c r="FD1081" s="375">
        <f t="shared" si="3991"/>
        <v>0</v>
      </c>
      <c r="FE1081" s="376"/>
      <c r="FF1081" s="372"/>
      <c r="FG1081" s="372"/>
      <c r="FH1081" s="372"/>
      <c r="FI1081" s="372"/>
      <c r="FJ1081" s="372"/>
      <c r="FK1081" s="372"/>
      <c r="FL1081" s="372"/>
      <c r="FM1081" s="372"/>
      <c r="FN1081" s="372"/>
      <c r="FO1081" s="372"/>
      <c r="FP1081" s="372"/>
      <c r="FQ1081" s="372"/>
      <c r="FR1081" s="372"/>
      <c r="FS1081" s="372"/>
      <c r="FT1081" s="372"/>
      <c r="FU1081" s="372"/>
      <c r="FV1081" s="372"/>
      <c r="FW1081" s="372"/>
      <c r="FX1081" s="372"/>
      <c r="FY1081" s="372"/>
      <c r="FZ1081" s="372"/>
      <c r="GA1081" s="372"/>
      <c r="GB1081" s="372"/>
      <c r="GC1081" s="372"/>
      <c r="GD1081" s="372"/>
      <c r="GE1081" s="372"/>
      <c r="GF1081" s="372"/>
      <c r="GG1081" s="372"/>
      <c r="GH1081" s="372"/>
      <c r="GI1081" s="372"/>
      <c r="GJ1081" s="372"/>
      <c r="GK1081" s="372"/>
      <c r="GL1081" s="372"/>
      <c r="GM1081" s="372"/>
      <c r="GN1081" s="372"/>
      <c r="GO1081" s="372"/>
      <c r="GP1081" s="372"/>
      <c r="GQ1081" s="372"/>
      <c r="GR1081" s="372"/>
      <c r="GS1081" s="372"/>
      <c r="GT1081" s="372"/>
      <c r="GU1081" s="372"/>
      <c r="GV1081" s="372"/>
      <c r="GW1081" s="372"/>
      <c r="GX1081" s="372"/>
      <c r="GY1081" s="372"/>
      <c r="GZ1081" s="372"/>
      <c r="HA1081" s="372"/>
      <c r="HB1081" s="372"/>
      <c r="HC1081" s="372"/>
    </row>
    <row r="1082" spans="1:211" s="373" customFormat="1" ht="15" customHeight="1" x14ac:dyDescent="0.2">
      <c r="A1082" s="366">
        <f>SWDATA!O1067</f>
        <v>0</v>
      </c>
      <c r="B1082" s="366">
        <f>SWDATA!M1067</f>
        <v>0</v>
      </c>
      <c r="C1082" s="351">
        <f>IF(AND(SWDATA!M1067=1,SWDATA!Q1067="promotions"),SWDATA!P1067,0)</f>
        <v>0</v>
      </c>
      <c r="D1082" s="367">
        <f>ROW(SWDATA!M1067)</f>
        <v>1067</v>
      </c>
      <c r="E1082" s="368">
        <f t="shared" si="3921"/>
        <v>0</v>
      </c>
      <c r="F1082" s="369">
        <f t="shared" si="3755"/>
        <v>1</v>
      </c>
      <c r="G1082" s="366" t="str">
        <f t="shared" si="3756"/>
        <v/>
      </c>
      <c r="H1082" s="370"/>
      <c r="J1082" s="238">
        <f t="shared" si="3757"/>
        <v>0</v>
      </c>
      <c r="K1082" s="239" t="str">
        <f t="shared" si="3758"/>
        <v/>
      </c>
      <c r="L1082" s="342"/>
      <c r="M1082" s="345"/>
      <c r="N1082" s="340" t="str">
        <f>IF(LEN(SWDATA!F1067)=0,"",N1081)</f>
        <v/>
      </c>
      <c r="O1082" s="296" t="str">
        <f>IF(LEN(SWDATA!G1067)=0,"",O1081)</f>
        <v/>
      </c>
      <c r="P1082" s="297" t="str">
        <f>IF(LEN(SWDATA!C1067)=0,"",SWDATA!C1067)</f>
        <v/>
      </c>
      <c r="Q1082" s="312" t="str">
        <f t="shared" si="3759"/>
        <v/>
      </c>
      <c r="R1082" s="223" t="s">
        <v>261</v>
      </c>
      <c r="S1082" s="224"/>
      <c r="T1082" s="224"/>
      <c r="U1082" s="264" t="s">
        <v>598</v>
      </c>
      <c r="V1082" s="205" t="s">
        <v>221</v>
      </c>
      <c r="W1082" s="266">
        <f>IF(OR(Is_Loading,LEN($A1082)=0),"",SWDATA!P1067)</f>
        <v>0</v>
      </c>
      <c r="X1082" s="267">
        <f>IF(OR(Is_Loading,LEN($A1082)=0),"",SWDATA!Q1067)</f>
        <v>0</v>
      </c>
      <c r="Y1082" s="267">
        <f>IF(OR(Is_Loading,LEN($A1082)=0),"",SWDATA!R1067)</f>
        <v>0</v>
      </c>
      <c r="Z1082" s="266" t="str">
        <f t="shared" si="3992"/>
        <v/>
      </c>
      <c r="AA1082" s="266">
        <f>IF(OR(Is_Loading,LEN($A1082)=0),"",SWDATA!T1067)</f>
        <v>0</v>
      </c>
      <c r="AB1082" s="267">
        <f>IF(OR(Is_Loading,LEN($A1082)=0),"",SWDATA!U1067)</f>
        <v>0</v>
      </c>
      <c r="AC1082" s="267">
        <f>IF(OR(Is_Loading,LEN($A1082)=0),"",SWDATA!V1067)</f>
        <v>0</v>
      </c>
      <c r="AD1082" s="266" t="str">
        <f t="shared" si="3760"/>
        <v/>
      </c>
      <c r="AE1082" s="266">
        <f>IF(OR(Is_Loading,LEN($A1082)=0),"",SWDATA!X1067)</f>
        <v>0</v>
      </c>
      <c r="AF1082" s="267">
        <f>IF(OR(Is_Loading,LEN($A1082)=0),"",SWDATA!Y1067)</f>
        <v>0</v>
      </c>
      <c r="AG1082" s="267">
        <f>IF(OR(Is_Loading,LEN($A1082)=0),"",SWDATA!Z1067)</f>
        <v>0</v>
      </c>
      <c r="AH1082" s="266" t="str">
        <f t="shared" si="3761"/>
        <v/>
      </c>
      <c r="AI1082" s="266">
        <f>IF(OR(Is_Loading,LEN($A1082)=0),"",SWDATA!AB1067)</f>
        <v>0</v>
      </c>
      <c r="AJ1082" s="267">
        <f>IF(OR(Is_Loading,LEN($A1082)=0),"",SWDATA!AC1067)</f>
        <v>0</v>
      </c>
      <c r="AK1082" s="267">
        <f>IF(OR(Is_Loading,LEN($A1082)=0),"",SWDATA!AD1067)</f>
        <v>0</v>
      </c>
      <c r="AL1082" s="266" t="str">
        <f t="shared" si="3762"/>
        <v/>
      </c>
      <c r="AM1082" s="266">
        <f>IF(OR(Is_Loading,LEN($A1082)=0),"",SWDATA!AF1067)</f>
        <v>0</v>
      </c>
      <c r="AN1082" s="267">
        <f>IF(OR(Is_Loading,LEN($A1082)=0),"",SWDATA!AG1067)</f>
        <v>0</v>
      </c>
      <c r="AO1082" s="323">
        <f>IF(OR(Is_Loading,LEN($A1082)=0),"",SWDATA!AH1067)</f>
        <v>0</v>
      </c>
      <c r="AP1082" s="320" t="str">
        <f t="shared" si="3763"/>
        <v/>
      </c>
      <c r="AQ1082" s="266">
        <f>IF(OR(Is_Loading,LEN($A1082)=0),"",SWDATA!AJ1067)</f>
        <v>0</v>
      </c>
      <c r="AR1082" s="267">
        <f>IF(OR(Is_Loading,LEN($A1082)=0),"",SWDATA!AK1067)</f>
        <v>0</v>
      </c>
      <c r="AS1082" s="267">
        <f>IF(OR(Is_Loading,LEN($A1082)=0),"",SWDATA!AL1067)</f>
        <v>0</v>
      </c>
      <c r="AT1082" s="266" t="str">
        <f t="shared" si="3764"/>
        <v/>
      </c>
      <c r="AU1082" s="266">
        <f>IF(OR(Is_Loading,LEN($A1082)=0),"",SWDATA!AN1067)</f>
        <v>0</v>
      </c>
      <c r="AV1082" s="267">
        <f>IF(OR(Is_Loading,LEN($A1082)=0),"",SWDATA!AO1067)</f>
        <v>0</v>
      </c>
      <c r="AW1082" s="267">
        <f>IF(OR(Is_Loading,LEN($A1082)=0),"",SWDATA!AP1067)</f>
        <v>0</v>
      </c>
      <c r="AX1082" s="266" t="str">
        <f t="shared" si="3765"/>
        <v/>
      </c>
      <c r="AY1082" s="266">
        <f>IF(OR(Is_Loading,LEN($A1082)=0),"",SWDATA!AR1067)</f>
        <v>0</v>
      </c>
      <c r="AZ1082" s="267">
        <f>IF(OR(Is_Loading,LEN($A1082)=0),"",SWDATA!AS1067)</f>
        <v>0</v>
      </c>
      <c r="BA1082" s="267">
        <f>IF(OR(Is_Loading,LEN($A1082)=0),"",SWDATA!AT1067)</f>
        <v>0</v>
      </c>
      <c r="BB1082" s="266" t="str">
        <f t="shared" si="3766"/>
        <v/>
      </c>
      <c r="BC1082" s="266">
        <f>IF(OR(Is_Loading,LEN($A1082)=0),"",SWDATA!AV1067)</f>
        <v>0</v>
      </c>
      <c r="BD1082" s="267">
        <f>IF(OR(Is_Loading,LEN($A1082)=0),"",SWDATA!AW1067)</f>
        <v>0</v>
      </c>
      <c r="BE1082" s="323">
        <f>IF(OR(Is_Loading,LEN($A1082)=0),"",SWDATA!AX1067)</f>
        <v>0</v>
      </c>
      <c r="BF1082" s="320" t="str">
        <f t="shared" si="3767"/>
        <v/>
      </c>
      <c r="BG1082" s="11"/>
      <c r="BH1082" s="11"/>
      <c r="BI1082" s="11"/>
      <c r="BJ1082" s="11"/>
      <c r="BK1082" s="11"/>
      <c r="BL1082" s="11"/>
      <c r="BM1082" s="11"/>
      <c r="BN1082" s="11"/>
      <c r="BO1082" s="11"/>
      <c r="BP1082" s="11"/>
      <c r="BQ1082" s="11"/>
      <c r="BR1082" s="11"/>
      <c r="BS1082" s="11"/>
      <c r="BT1082" s="11"/>
      <c r="BU1082" s="11"/>
      <c r="BV1082" s="11"/>
      <c r="BW1082" s="11"/>
      <c r="BX1082" s="11"/>
      <c r="BY1082" s="11"/>
      <c r="BZ1082" s="11"/>
      <c r="CA1082" s="11"/>
      <c r="CB1082" s="11"/>
      <c r="CC1082" s="11"/>
      <c r="CD1082" s="11"/>
      <c r="CE1082" s="11"/>
      <c r="CF1082" s="11"/>
      <c r="CG1082" s="11"/>
      <c r="CH1082" s="11"/>
      <c r="CI1082" s="11"/>
      <c r="CJ1082" s="11"/>
      <c r="CK1082" s="11"/>
      <c r="CL1082" s="11"/>
      <c r="CM1082" s="11"/>
      <c r="CN1082" s="351"/>
      <c r="CO1082" s="351"/>
      <c r="CP1082" s="351"/>
      <c r="CQ1082" s="351"/>
      <c r="CR1082" s="351"/>
      <c r="CS1082" s="351"/>
      <c r="CT1082" s="351"/>
      <c r="CU1082" s="351"/>
      <c r="CV1082" s="351"/>
      <c r="CW1082" s="351"/>
      <c r="CX1082" s="351"/>
      <c r="CY1082" s="351"/>
      <c r="CZ1082" s="351"/>
      <c r="DA1082" s="351"/>
      <c r="DB1082" s="351"/>
      <c r="DC1082" s="351"/>
      <c r="DD1082" s="351"/>
      <c r="DE1082" s="351"/>
      <c r="DF1082" s="351"/>
      <c r="DG1082" s="351"/>
      <c r="DH1082" s="351"/>
      <c r="DI1082" s="351"/>
      <c r="DJ1082" s="351"/>
      <c r="DK1082" s="351"/>
      <c r="DL1082" s="351"/>
      <c r="DM1082" s="351"/>
      <c r="DN1082" s="351"/>
      <c r="DS1082" s="372"/>
      <c r="DT1082" s="374"/>
      <c r="DU1082" s="375"/>
      <c r="DV1082" s="375"/>
      <c r="DW1082" s="375"/>
      <c r="DX1082" s="375">
        <v>1</v>
      </c>
      <c r="DY1082" s="375">
        <f t="shared" si="3960"/>
        <v>0</v>
      </c>
      <c r="DZ1082" s="375">
        <f t="shared" si="3961"/>
        <v>0</v>
      </c>
      <c r="EA1082" s="375">
        <f t="shared" si="3962"/>
        <v>1</v>
      </c>
      <c r="EB1082" s="375">
        <f t="shared" si="3963"/>
        <v>0</v>
      </c>
      <c r="EC1082" s="375">
        <f t="shared" si="3964"/>
        <v>0</v>
      </c>
      <c r="ED1082" s="375">
        <f t="shared" si="3965"/>
        <v>1</v>
      </c>
      <c r="EE1082" s="375">
        <f t="shared" si="3966"/>
        <v>0</v>
      </c>
      <c r="EF1082" s="375">
        <f t="shared" si="3967"/>
        <v>0</v>
      </c>
      <c r="EG1082" s="375">
        <f t="shared" si="3968"/>
        <v>1</v>
      </c>
      <c r="EH1082" s="375">
        <f t="shared" si="3969"/>
        <v>0</v>
      </c>
      <c r="EI1082" s="375">
        <f t="shared" si="3970"/>
        <v>0</v>
      </c>
      <c r="EJ1082" s="375">
        <f t="shared" si="3971"/>
        <v>1</v>
      </c>
      <c r="EK1082" s="375">
        <f t="shared" si="3972"/>
        <v>0</v>
      </c>
      <c r="EL1082" s="375">
        <f t="shared" si="3973"/>
        <v>0</v>
      </c>
      <c r="EM1082" s="375">
        <f t="shared" si="3974"/>
        <v>1</v>
      </c>
      <c r="EN1082" s="375">
        <f t="shared" si="3975"/>
        <v>0</v>
      </c>
      <c r="EO1082" s="375">
        <f t="shared" si="3976"/>
        <v>0</v>
      </c>
      <c r="EP1082" s="375">
        <f t="shared" si="3977"/>
        <v>1</v>
      </c>
      <c r="EQ1082" s="375">
        <f t="shared" si="3978"/>
        <v>0</v>
      </c>
      <c r="ER1082" s="375">
        <f t="shared" si="3979"/>
        <v>0</v>
      </c>
      <c r="ES1082" s="375">
        <f t="shared" si="3980"/>
        <v>1</v>
      </c>
      <c r="ET1082" s="375">
        <f t="shared" si="3981"/>
        <v>0</v>
      </c>
      <c r="EU1082" s="375">
        <f t="shared" si="3982"/>
        <v>0</v>
      </c>
      <c r="EV1082" s="375">
        <f t="shared" si="3983"/>
        <v>1</v>
      </c>
      <c r="EW1082" s="375">
        <f t="shared" si="3984"/>
        <v>0</v>
      </c>
      <c r="EX1082" s="375">
        <f t="shared" si="3985"/>
        <v>0</v>
      </c>
      <c r="EY1082" s="375">
        <f t="shared" si="3986"/>
        <v>1</v>
      </c>
      <c r="EZ1082" s="375">
        <f t="shared" si="3987"/>
        <v>0</v>
      </c>
      <c r="FA1082" s="375">
        <f t="shared" si="3988"/>
        <v>0</v>
      </c>
      <c r="FB1082" s="375">
        <f t="shared" si="3989"/>
        <v>1</v>
      </c>
      <c r="FC1082" s="375">
        <f t="shared" si="3990"/>
        <v>0</v>
      </c>
      <c r="FD1082" s="375">
        <f t="shared" si="3991"/>
        <v>0</v>
      </c>
      <c r="FE1082" s="376"/>
      <c r="FF1082" s="372"/>
      <c r="FG1082" s="372"/>
      <c r="FH1082" s="372"/>
      <c r="FI1082" s="372"/>
      <c r="FJ1082" s="372"/>
      <c r="FK1082" s="372"/>
      <c r="FL1082" s="372"/>
      <c r="FM1082" s="372"/>
      <c r="FN1082" s="372"/>
      <c r="FO1082" s="372"/>
      <c r="FP1082" s="372"/>
      <c r="FQ1082" s="372"/>
      <c r="FR1082" s="372"/>
      <c r="FS1082" s="372"/>
      <c r="FT1082" s="372"/>
      <c r="FU1082" s="372"/>
      <c r="FV1082" s="372"/>
      <c r="FW1082" s="372"/>
      <c r="FX1082" s="372"/>
      <c r="FY1082" s="372"/>
      <c r="FZ1082" s="372"/>
      <c r="GA1082" s="372"/>
      <c r="GB1082" s="372"/>
      <c r="GC1082" s="372"/>
      <c r="GD1082" s="372"/>
      <c r="GE1082" s="372"/>
      <c r="GF1082" s="372"/>
      <c r="GG1082" s="372"/>
      <c r="GH1082" s="372"/>
      <c r="GI1082" s="372"/>
      <c r="GJ1082" s="372"/>
      <c r="GK1082" s="372"/>
      <c r="GL1082" s="372"/>
      <c r="GM1082" s="372"/>
      <c r="GN1082" s="372"/>
      <c r="GO1082" s="372"/>
      <c r="GP1082" s="372"/>
      <c r="GQ1082" s="372"/>
      <c r="GR1082" s="372"/>
      <c r="GS1082" s="372"/>
      <c r="GT1082" s="372"/>
      <c r="GU1082" s="372"/>
      <c r="GV1082" s="372"/>
      <c r="GW1082" s="372"/>
      <c r="GX1082" s="372"/>
      <c r="GY1082" s="372"/>
      <c r="GZ1082" s="372"/>
      <c r="HA1082" s="372"/>
      <c r="HB1082" s="372"/>
      <c r="HC1082" s="372"/>
    </row>
    <row r="1083" spans="1:211" s="373" customFormat="1" ht="15" customHeight="1" x14ac:dyDescent="0.2">
      <c r="A1083" s="366">
        <f>SWDATA!O1068</f>
        <v>0</v>
      </c>
      <c r="B1083" s="366">
        <f>SWDATA!M1068</f>
        <v>0</v>
      </c>
      <c r="C1083" s="351">
        <f>IF(AND(SWDATA!M1068=1,SWDATA!Q1068="promotions"),SWDATA!P1068,0)</f>
        <v>0</v>
      </c>
      <c r="D1083" s="367">
        <f>ROW(SWDATA!M1068)</f>
        <v>1068</v>
      </c>
      <c r="E1083" s="368">
        <f t="shared" si="3921"/>
        <v>0</v>
      </c>
      <c r="F1083" s="369">
        <f t="shared" si="3755"/>
        <v>1</v>
      </c>
      <c r="G1083" s="366" t="str">
        <f t="shared" si="3756"/>
        <v/>
      </c>
      <c r="H1083" s="370"/>
      <c r="J1083" s="238">
        <f t="shared" si="3757"/>
        <v>0</v>
      </c>
      <c r="K1083" s="239" t="str">
        <f t="shared" si="3758"/>
        <v/>
      </c>
      <c r="L1083" s="342"/>
      <c r="M1083" s="345"/>
      <c r="N1083" s="340" t="str">
        <f>IF(LEN(SWDATA!F1068)=0,"",N1082)</f>
        <v/>
      </c>
      <c r="O1083" s="296" t="str">
        <f>IF(LEN(SWDATA!G1068)=0,"",O1082)</f>
        <v/>
      </c>
      <c r="P1083" s="297" t="str">
        <f>IF(LEN(SWDATA!C1068)=0,"",SWDATA!C1068)</f>
        <v/>
      </c>
      <c r="Q1083" s="312" t="str">
        <f t="shared" si="3759"/>
        <v/>
      </c>
      <c r="R1083" s="223" t="s">
        <v>261</v>
      </c>
      <c r="S1083" s="224"/>
      <c r="T1083" s="224"/>
      <c r="U1083" s="264" t="s">
        <v>628</v>
      </c>
      <c r="V1083" s="205" t="s">
        <v>221</v>
      </c>
      <c r="W1083" s="266">
        <f>IF(OR(Is_Loading,LEN($A1083)=0),"",SWDATA!P1068)</f>
        <v>0</v>
      </c>
      <c r="X1083" s="267">
        <f>IF(OR(Is_Loading,LEN($A1083)=0),"",SWDATA!Q1068)</f>
        <v>0</v>
      </c>
      <c r="Y1083" s="267">
        <f>IF(OR(Is_Loading,LEN($A1083)=0),"",SWDATA!R1068)</f>
        <v>0</v>
      </c>
      <c r="Z1083" s="266" t="str">
        <f t="shared" si="3992"/>
        <v/>
      </c>
      <c r="AA1083" s="266">
        <f>IF(OR(Is_Loading,LEN($A1083)=0),"",SWDATA!T1068)</f>
        <v>0</v>
      </c>
      <c r="AB1083" s="267">
        <f>IF(OR(Is_Loading,LEN($A1083)=0),"",SWDATA!U1068)</f>
        <v>0</v>
      </c>
      <c r="AC1083" s="267">
        <f>IF(OR(Is_Loading,LEN($A1083)=0),"",SWDATA!V1068)</f>
        <v>0</v>
      </c>
      <c r="AD1083" s="266" t="str">
        <f t="shared" si="3760"/>
        <v/>
      </c>
      <c r="AE1083" s="266">
        <f>IF(OR(Is_Loading,LEN($A1083)=0),"",SWDATA!X1068)</f>
        <v>0</v>
      </c>
      <c r="AF1083" s="267">
        <f>IF(OR(Is_Loading,LEN($A1083)=0),"",SWDATA!Y1068)</f>
        <v>0</v>
      </c>
      <c r="AG1083" s="267">
        <f>IF(OR(Is_Loading,LEN($A1083)=0),"",SWDATA!Z1068)</f>
        <v>0</v>
      </c>
      <c r="AH1083" s="266" t="str">
        <f t="shared" si="3761"/>
        <v/>
      </c>
      <c r="AI1083" s="266">
        <f>IF(OR(Is_Loading,LEN($A1083)=0),"",SWDATA!AB1068)</f>
        <v>0</v>
      </c>
      <c r="AJ1083" s="267">
        <f>IF(OR(Is_Loading,LEN($A1083)=0),"",SWDATA!AC1068)</f>
        <v>0</v>
      </c>
      <c r="AK1083" s="267">
        <f>IF(OR(Is_Loading,LEN($A1083)=0),"",SWDATA!AD1068)</f>
        <v>0</v>
      </c>
      <c r="AL1083" s="266" t="str">
        <f t="shared" si="3762"/>
        <v/>
      </c>
      <c r="AM1083" s="266">
        <f>IF(OR(Is_Loading,LEN($A1083)=0),"",SWDATA!AF1068)</f>
        <v>0</v>
      </c>
      <c r="AN1083" s="267">
        <f>IF(OR(Is_Loading,LEN($A1083)=0),"",SWDATA!AG1068)</f>
        <v>0</v>
      </c>
      <c r="AO1083" s="323">
        <f>IF(OR(Is_Loading,LEN($A1083)=0),"",SWDATA!AH1068)</f>
        <v>0</v>
      </c>
      <c r="AP1083" s="320" t="str">
        <f t="shared" si="3763"/>
        <v/>
      </c>
      <c r="AQ1083" s="266">
        <f>IF(OR(Is_Loading,LEN($A1083)=0),"",SWDATA!AJ1068)</f>
        <v>0</v>
      </c>
      <c r="AR1083" s="267">
        <f>IF(OR(Is_Loading,LEN($A1083)=0),"",SWDATA!AK1068)</f>
        <v>0</v>
      </c>
      <c r="AS1083" s="267">
        <f>IF(OR(Is_Loading,LEN($A1083)=0),"",SWDATA!AL1068)</f>
        <v>0</v>
      </c>
      <c r="AT1083" s="266" t="str">
        <f t="shared" si="3764"/>
        <v/>
      </c>
      <c r="AU1083" s="266">
        <f>IF(OR(Is_Loading,LEN($A1083)=0),"",SWDATA!AN1068)</f>
        <v>0</v>
      </c>
      <c r="AV1083" s="267">
        <f>IF(OR(Is_Loading,LEN($A1083)=0),"",SWDATA!AO1068)</f>
        <v>0</v>
      </c>
      <c r="AW1083" s="267">
        <f>IF(OR(Is_Loading,LEN($A1083)=0),"",SWDATA!AP1068)</f>
        <v>0</v>
      </c>
      <c r="AX1083" s="266" t="str">
        <f t="shared" si="3765"/>
        <v/>
      </c>
      <c r="AY1083" s="266">
        <f>IF(OR(Is_Loading,LEN($A1083)=0),"",SWDATA!AR1068)</f>
        <v>0</v>
      </c>
      <c r="AZ1083" s="267">
        <f>IF(OR(Is_Loading,LEN($A1083)=0),"",SWDATA!AS1068)</f>
        <v>0</v>
      </c>
      <c r="BA1083" s="267">
        <f>IF(OR(Is_Loading,LEN($A1083)=0),"",SWDATA!AT1068)</f>
        <v>0</v>
      </c>
      <c r="BB1083" s="266" t="str">
        <f t="shared" si="3766"/>
        <v/>
      </c>
      <c r="BC1083" s="266">
        <f>IF(OR(Is_Loading,LEN($A1083)=0),"",SWDATA!AV1068)</f>
        <v>0</v>
      </c>
      <c r="BD1083" s="267">
        <f>IF(OR(Is_Loading,LEN($A1083)=0),"",SWDATA!AW1068)</f>
        <v>0</v>
      </c>
      <c r="BE1083" s="323">
        <f>IF(OR(Is_Loading,LEN($A1083)=0),"",SWDATA!AX1068)</f>
        <v>0</v>
      </c>
      <c r="BF1083" s="320" t="str">
        <f t="shared" si="3767"/>
        <v/>
      </c>
      <c r="BG1083" s="11"/>
      <c r="BH1083" s="11"/>
      <c r="BI1083" s="11"/>
      <c r="BJ1083" s="11"/>
      <c r="BK1083" s="11"/>
      <c r="BL1083" s="11"/>
      <c r="BM1083" s="11"/>
      <c r="BN1083" s="11"/>
      <c r="BO1083" s="11"/>
      <c r="BP1083" s="11"/>
      <c r="BQ1083" s="11"/>
      <c r="BR1083" s="11"/>
      <c r="BS1083" s="11"/>
      <c r="BT1083" s="11"/>
      <c r="BU1083" s="11"/>
      <c r="BV1083" s="11"/>
      <c r="BW1083" s="11"/>
      <c r="BX1083" s="11"/>
      <c r="BY1083" s="11"/>
      <c r="BZ1083" s="11"/>
      <c r="CA1083" s="11"/>
      <c r="CB1083" s="11"/>
      <c r="CC1083" s="11"/>
      <c r="CD1083" s="11"/>
      <c r="CE1083" s="11"/>
      <c r="CF1083" s="11"/>
      <c r="CG1083" s="11"/>
      <c r="CH1083" s="11"/>
      <c r="CI1083" s="11"/>
      <c r="CJ1083" s="11"/>
      <c r="CK1083" s="11"/>
      <c r="CL1083" s="11"/>
      <c r="CM1083" s="11"/>
      <c r="CN1083" s="351"/>
      <c r="CO1083" s="351"/>
      <c r="CP1083" s="351"/>
      <c r="CQ1083" s="351"/>
      <c r="CR1083" s="351"/>
      <c r="CS1083" s="351"/>
      <c r="CT1083" s="351"/>
      <c r="CU1083" s="351"/>
      <c r="CV1083" s="351"/>
      <c r="CW1083" s="351"/>
      <c r="CX1083" s="351"/>
      <c r="CY1083" s="351"/>
      <c r="CZ1083" s="351"/>
      <c r="DA1083" s="351"/>
      <c r="DB1083" s="351"/>
      <c r="DC1083" s="351"/>
      <c r="DD1083" s="351"/>
      <c r="DE1083" s="351"/>
      <c r="DF1083" s="351"/>
      <c r="DG1083" s="351"/>
      <c r="DH1083" s="351"/>
      <c r="DI1083" s="351"/>
      <c r="DJ1083" s="351"/>
      <c r="DK1083" s="351"/>
      <c r="DL1083" s="351"/>
      <c r="DM1083" s="351"/>
      <c r="DN1083" s="351"/>
      <c r="DS1083" s="372"/>
      <c r="DT1083" s="374"/>
      <c r="DU1083" s="375"/>
      <c r="DV1083" s="375"/>
      <c r="DW1083" s="375"/>
      <c r="DX1083" s="375">
        <v>1</v>
      </c>
      <c r="DY1083" s="375">
        <f t="shared" si="3960"/>
        <v>0</v>
      </c>
      <c r="DZ1083" s="375">
        <f t="shared" si="3961"/>
        <v>0</v>
      </c>
      <c r="EA1083" s="375">
        <f t="shared" si="3962"/>
        <v>1</v>
      </c>
      <c r="EB1083" s="375">
        <f t="shared" si="3963"/>
        <v>0</v>
      </c>
      <c r="EC1083" s="375">
        <f t="shared" si="3964"/>
        <v>0</v>
      </c>
      <c r="ED1083" s="375">
        <f t="shared" si="3965"/>
        <v>1</v>
      </c>
      <c r="EE1083" s="375">
        <f t="shared" si="3966"/>
        <v>0</v>
      </c>
      <c r="EF1083" s="375">
        <f t="shared" si="3967"/>
        <v>0</v>
      </c>
      <c r="EG1083" s="375">
        <f t="shared" si="3968"/>
        <v>1</v>
      </c>
      <c r="EH1083" s="375">
        <f t="shared" si="3969"/>
        <v>0</v>
      </c>
      <c r="EI1083" s="375">
        <f t="shared" si="3970"/>
        <v>0</v>
      </c>
      <c r="EJ1083" s="375">
        <f t="shared" si="3971"/>
        <v>1</v>
      </c>
      <c r="EK1083" s="375">
        <f t="shared" si="3972"/>
        <v>0</v>
      </c>
      <c r="EL1083" s="375">
        <f t="shared" si="3973"/>
        <v>0</v>
      </c>
      <c r="EM1083" s="375">
        <f t="shared" si="3974"/>
        <v>1</v>
      </c>
      <c r="EN1083" s="375">
        <f t="shared" si="3975"/>
        <v>0</v>
      </c>
      <c r="EO1083" s="375">
        <f t="shared" si="3976"/>
        <v>0</v>
      </c>
      <c r="EP1083" s="375">
        <f t="shared" si="3977"/>
        <v>1</v>
      </c>
      <c r="EQ1083" s="375">
        <f t="shared" si="3978"/>
        <v>0</v>
      </c>
      <c r="ER1083" s="375">
        <f t="shared" si="3979"/>
        <v>0</v>
      </c>
      <c r="ES1083" s="375">
        <f t="shared" si="3980"/>
        <v>1</v>
      </c>
      <c r="ET1083" s="375">
        <f t="shared" si="3981"/>
        <v>0</v>
      </c>
      <c r="EU1083" s="375">
        <f t="shared" si="3982"/>
        <v>0</v>
      </c>
      <c r="EV1083" s="375">
        <f t="shared" si="3983"/>
        <v>1</v>
      </c>
      <c r="EW1083" s="375">
        <f t="shared" si="3984"/>
        <v>0</v>
      </c>
      <c r="EX1083" s="375">
        <f t="shared" si="3985"/>
        <v>0</v>
      </c>
      <c r="EY1083" s="375">
        <f t="shared" si="3986"/>
        <v>1</v>
      </c>
      <c r="EZ1083" s="375">
        <f t="shared" si="3987"/>
        <v>0</v>
      </c>
      <c r="FA1083" s="375">
        <f t="shared" si="3988"/>
        <v>0</v>
      </c>
      <c r="FB1083" s="375">
        <f t="shared" si="3989"/>
        <v>1</v>
      </c>
      <c r="FC1083" s="375">
        <f t="shared" si="3990"/>
        <v>0</v>
      </c>
      <c r="FD1083" s="375">
        <f t="shared" si="3991"/>
        <v>0</v>
      </c>
      <c r="FE1083" s="376"/>
      <c r="FF1083" s="372"/>
      <c r="FG1083" s="372"/>
      <c r="FH1083" s="372"/>
      <c r="FI1083" s="372"/>
      <c r="FJ1083" s="372"/>
      <c r="FK1083" s="372"/>
      <c r="FL1083" s="372"/>
      <c r="FM1083" s="372"/>
      <c r="FN1083" s="372"/>
      <c r="FO1083" s="372"/>
      <c r="FP1083" s="372"/>
      <c r="FQ1083" s="372"/>
      <c r="FR1083" s="372"/>
      <c r="FS1083" s="372"/>
      <c r="FT1083" s="372"/>
      <c r="FU1083" s="372"/>
      <c r="FV1083" s="372"/>
      <c r="FW1083" s="372"/>
      <c r="FX1083" s="372"/>
      <c r="FY1083" s="372"/>
      <c r="FZ1083" s="372"/>
      <c r="GA1083" s="372"/>
      <c r="GB1083" s="372"/>
      <c r="GC1083" s="372"/>
      <c r="GD1083" s="372"/>
      <c r="GE1083" s="372"/>
      <c r="GF1083" s="372"/>
      <c r="GG1083" s="372"/>
      <c r="GH1083" s="372"/>
      <c r="GI1083" s="372"/>
      <c r="GJ1083" s="372"/>
      <c r="GK1083" s="372"/>
      <c r="GL1083" s="372"/>
      <c r="GM1083" s="372"/>
      <c r="GN1083" s="372"/>
      <c r="GO1083" s="372"/>
      <c r="GP1083" s="372"/>
      <c r="GQ1083" s="372"/>
      <c r="GR1083" s="372"/>
      <c r="GS1083" s="372"/>
      <c r="GT1083" s="372"/>
      <c r="GU1083" s="372"/>
      <c r="GV1083" s="372"/>
      <c r="GW1083" s="372"/>
      <c r="GX1083" s="372"/>
      <c r="GY1083" s="372"/>
      <c r="GZ1083" s="372"/>
      <c r="HA1083" s="372"/>
      <c r="HB1083" s="372"/>
      <c r="HC1083" s="372"/>
    </row>
    <row r="1084" spans="1:211" s="373" customFormat="1" ht="15" customHeight="1" x14ac:dyDescent="0.2">
      <c r="A1084" s="366">
        <f>SWDATA!O1069</f>
        <v>0</v>
      </c>
      <c r="B1084" s="366">
        <f>SWDATA!M1069</f>
        <v>0</v>
      </c>
      <c r="C1084" s="351">
        <f>IF(AND(SWDATA!M1069=1,SWDATA!Q1069="promotions"),SWDATA!P1069,0)</f>
        <v>0</v>
      </c>
      <c r="D1084" s="367">
        <f>ROW(SWDATA!M1069)</f>
        <v>1069</v>
      </c>
      <c r="E1084" s="368">
        <f t="shared" si="3921"/>
        <v>0</v>
      </c>
      <c r="F1084" s="369">
        <f t="shared" si="3755"/>
        <v>1</v>
      </c>
      <c r="G1084" s="366" t="str">
        <f t="shared" si="3756"/>
        <v/>
      </c>
      <c r="H1084" s="370"/>
      <c r="J1084" s="238">
        <f t="shared" si="3757"/>
        <v>0</v>
      </c>
      <c r="K1084" s="239" t="str">
        <f t="shared" si="3758"/>
        <v/>
      </c>
      <c r="L1084" s="342"/>
      <c r="M1084" s="345"/>
      <c r="N1084" s="340" t="str">
        <f>IF(LEN(SWDATA!F1069)=0,"",N1083)</f>
        <v/>
      </c>
      <c r="O1084" s="296" t="str">
        <f>IF(LEN(SWDATA!G1069)=0,"",O1083)</f>
        <v/>
      </c>
      <c r="P1084" s="297" t="str">
        <f>IF(LEN(SWDATA!C1069)=0,"",SWDATA!C1069)</f>
        <v/>
      </c>
      <c r="Q1084" s="312" t="str">
        <f t="shared" si="3759"/>
        <v/>
      </c>
      <c r="R1084" s="223" t="s">
        <v>261</v>
      </c>
      <c r="S1084" s="224"/>
      <c r="T1084" s="224"/>
      <c r="U1084" s="264" t="s">
        <v>596</v>
      </c>
      <c r="V1084" s="205" t="s">
        <v>221</v>
      </c>
      <c r="W1084" s="266">
        <f>IF(OR(Is_Loading,LEN($A1084)=0),"",SWDATA!P1069)</f>
        <v>0</v>
      </c>
      <c r="X1084" s="267">
        <f>IF(OR(Is_Loading,LEN($A1084)=0),"",SWDATA!Q1069)</f>
        <v>0</v>
      </c>
      <c r="Y1084" s="267">
        <f>IF(OR(Is_Loading,LEN($A1084)=0),"",SWDATA!R1069)</f>
        <v>0</v>
      </c>
      <c r="Z1084" s="266" t="str">
        <f t="shared" si="3992"/>
        <v/>
      </c>
      <c r="AA1084" s="266">
        <f>IF(OR(Is_Loading,LEN($A1084)=0),"",SWDATA!T1069)</f>
        <v>0</v>
      </c>
      <c r="AB1084" s="267">
        <f>IF(OR(Is_Loading,LEN($A1084)=0),"",SWDATA!U1069)</f>
        <v>0</v>
      </c>
      <c r="AC1084" s="267">
        <f>IF(OR(Is_Loading,LEN($A1084)=0),"",SWDATA!V1069)</f>
        <v>0</v>
      </c>
      <c r="AD1084" s="266" t="str">
        <f t="shared" si="3760"/>
        <v/>
      </c>
      <c r="AE1084" s="266">
        <f>IF(OR(Is_Loading,LEN($A1084)=0),"",SWDATA!X1069)</f>
        <v>0</v>
      </c>
      <c r="AF1084" s="267">
        <f>IF(OR(Is_Loading,LEN($A1084)=0),"",SWDATA!Y1069)</f>
        <v>0</v>
      </c>
      <c r="AG1084" s="267">
        <f>IF(OR(Is_Loading,LEN($A1084)=0),"",SWDATA!Z1069)</f>
        <v>0</v>
      </c>
      <c r="AH1084" s="266" t="str">
        <f t="shared" si="3761"/>
        <v/>
      </c>
      <c r="AI1084" s="266">
        <f>IF(OR(Is_Loading,LEN($A1084)=0),"",SWDATA!AB1069)</f>
        <v>0</v>
      </c>
      <c r="AJ1084" s="267">
        <f>IF(OR(Is_Loading,LEN($A1084)=0),"",SWDATA!AC1069)</f>
        <v>0</v>
      </c>
      <c r="AK1084" s="267">
        <f>IF(OR(Is_Loading,LEN($A1084)=0),"",SWDATA!AD1069)</f>
        <v>0</v>
      </c>
      <c r="AL1084" s="266" t="str">
        <f t="shared" si="3762"/>
        <v/>
      </c>
      <c r="AM1084" s="266">
        <f>IF(OR(Is_Loading,LEN($A1084)=0),"",SWDATA!AF1069)</f>
        <v>0</v>
      </c>
      <c r="AN1084" s="267">
        <f>IF(OR(Is_Loading,LEN($A1084)=0),"",SWDATA!AG1069)</f>
        <v>0</v>
      </c>
      <c r="AO1084" s="323">
        <f>IF(OR(Is_Loading,LEN($A1084)=0),"",SWDATA!AH1069)</f>
        <v>0</v>
      </c>
      <c r="AP1084" s="320" t="str">
        <f t="shared" si="3763"/>
        <v/>
      </c>
      <c r="AQ1084" s="266">
        <f>IF(OR(Is_Loading,LEN($A1084)=0),"",SWDATA!AJ1069)</f>
        <v>0</v>
      </c>
      <c r="AR1084" s="267">
        <f>IF(OR(Is_Loading,LEN($A1084)=0),"",SWDATA!AK1069)</f>
        <v>0</v>
      </c>
      <c r="AS1084" s="267">
        <f>IF(OR(Is_Loading,LEN($A1084)=0),"",SWDATA!AL1069)</f>
        <v>0</v>
      </c>
      <c r="AT1084" s="266" t="str">
        <f t="shared" si="3764"/>
        <v/>
      </c>
      <c r="AU1084" s="266">
        <f>IF(OR(Is_Loading,LEN($A1084)=0),"",SWDATA!AN1069)</f>
        <v>0</v>
      </c>
      <c r="AV1084" s="267">
        <f>IF(OR(Is_Loading,LEN($A1084)=0),"",SWDATA!AO1069)</f>
        <v>0</v>
      </c>
      <c r="AW1084" s="267">
        <f>IF(OR(Is_Loading,LEN($A1084)=0),"",SWDATA!AP1069)</f>
        <v>0</v>
      </c>
      <c r="AX1084" s="266" t="str">
        <f t="shared" si="3765"/>
        <v/>
      </c>
      <c r="AY1084" s="266">
        <f>IF(OR(Is_Loading,LEN($A1084)=0),"",SWDATA!AR1069)</f>
        <v>0</v>
      </c>
      <c r="AZ1084" s="267">
        <f>IF(OR(Is_Loading,LEN($A1084)=0),"",SWDATA!AS1069)</f>
        <v>0</v>
      </c>
      <c r="BA1084" s="267">
        <f>IF(OR(Is_Loading,LEN($A1084)=0),"",SWDATA!AT1069)</f>
        <v>0</v>
      </c>
      <c r="BB1084" s="266" t="str">
        <f t="shared" si="3766"/>
        <v/>
      </c>
      <c r="BC1084" s="266">
        <f>IF(OR(Is_Loading,LEN($A1084)=0),"",SWDATA!AV1069)</f>
        <v>0</v>
      </c>
      <c r="BD1084" s="267">
        <f>IF(OR(Is_Loading,LEN($A1084)=0),"",SWDATA!AW1069)</f>
        <v>0</v>
      </c>
      <c r="BE1084" s="323">
        <f>IF(OR(Is_Loading,LEN($A1084)=0),"",SWDATA!AX1069)</f>
        <v>0</v>
      </c>
      <c r="BF1084" s="320" t="str">
        <f t="shared" si="3767"/>
        <v/>
      </c>
      <c r="BG1084" s="11"/>
      <c r="BH1084" s="11"/>
      <c r="BI1084" s="11"/>
      <c r="BJ1084" s="11"/>
      <c r="BK1084" s="11"/>
      <c r="BL1084" s="11"/>
      <c r="BM1084" s="11"/>
      <c r="BN1084" s="11"/>
      <c r="BO1084" s="11"/>
      <c r="BP1084" s="11"/>
      <c r="BQ1084" s="11"/>
      <c r="BR1084" s="11"/>
      <c r="BS1084" s="11"/>
      <c r="BT1084" s="11"/>
      <c r="BU1084" s="11"/>
      <c r="BV1084" s="11"/>
      <c r="BW1084" s="11"/>
      <c r="BX1084" s="11"/>
      <c r="BY1084" s="11"/>
      <c r="BZ1084" s="11"/>
      <c r="CA1084" s="11"/>
      <c r="CB1084" s="11"/>
      <c r="CC1084" s="11"/>
      <c r="CD1084" s="11"/>
      <c r="CE1084" s="11"/>
      <c r="CF1084" s="11"/>
      <c r="CG1084" s="11"/>
      <c r="CH1084" s="11"/>
      <c r="CI1084" s="11"/>
      <c r="CJ1084" s="11"/>
      <c r="CK1084" s="11"/>
      <c r="CL1084" s="11"/>
      <c r="CM1084" s="11"/>
      <c r="CN1084" s="351"/>
      <c r="CO1084" s="351"/>
      <c r="CP1084" s="351"/>
      <c r="CQ1084" s="351"/>
      <c r="CR1084" s="351"/>
      <c r="CS1084" s="351"/>
      <c r="CT1084" s="351"/>
      <c r="CU1084" s="351"/>
      <c r="CV1084" s="351"/>
      <c r="CW1084" s="351"/>
      <c r="CX1084" s="351"/>
      <c r="CY1084" s="351"/>
      <c r="CZ1084" s="351"/>
      <c r="DA1084" s="351"/>
      <c r="DB1084" s="351"/>
      <c r="DC1084" s="351"/>
      <c r="DD1084" s="351"/>
      <c r="DE1084" s="351"/>
      <c r="DF1084" s="351"/>
      <c r="DG1084" s="351"/>
      <c r="DH1084" s="351"/>
      <c r="DI1084" s="351"/>
      <c r="DJ1084" s="351"/>
      <c r="DK1084" s="351"/>
      <c r="DL1084" s="351"/>
      <c r="DM1084" s="351"/>
      <c r="DN1084" s="351"/>
      <c r="DS1084" s="372"/>
      <c r="DT1084" s="374"/>
      <c r="DU1084" s="375"/>
      <c r="DV1084" s="375"/>
      <c r="DW1084" s="375"/>
      <c r="DX1084" s="375">
        <v>1</v>
      </c>
      <c r="DY1084" s="375">
        <f t="shared" si="3960"/>
        <v>0</v>
      </c>
      <c r="DZ1084" s="375">
        <f t="shared" si="3961"/>
        <v>0</v>
      </c>
      <c r="EA1084" s="375">
        <f t="shared" si="3962"/>
        <v>1</v>
      </c>
      <c r="EB1084" s="375">
        <f t="shared" si="3963"/>
        <v>0</v>
      </c>
      <c r="EC1084" s="375">
        <f t="shared" si="3964"/>
        <v>0</v>
      </c>
      <c r="ED1084" s="375">
        <f t="shared" si="3965"/>
        <v>1</v>
      </c>
      <c r="EE1084" s="375">
        <f t="shared" si="3966"/>
        <v>0</v>
      </c>
      <c r="EF1084" s="375">
        <f t="shared" si="3967"/>
        <v>0</v>
      </c>
      <c r="EG1084" s="375">
        <f t="shared" si="3968"/>
        <v>1</v>
      </c>
      <c r="EH1084" s="375">
        <f t="shared" si="3969"/>
        <v>0</v>
      </c>
      <c r="EI1084" s="375">
        <f t="shared" si="3970"/>
        <v>0</v>
      </c>
      <c r="EJ1084" s="375">
        <f t="shared" si="3971"/>
        <v>1</v>
      </c>
      <c r="EK1084" s="375">
        <f t="shared" si="3972"/>
        <v>0</v>
      </c>
      <c r="EL1084" s="375">
        <f t="shared" si="3973"/>
        <v>0</v>
      </c>
      <c r="EM1084" s="375">
        <f t="shared" si="3974"/>
        <v>1</v>
      </c>
      <c r="EN1084" s="375">
        <f t="shared" si="3975"/>
        <v>0</v>
      </c>
      <c r="EO1084" s="375">
        <f t="shared" si="3976"/>
        <v>0</v>
      </c>
      <c r="EP1084" s="375">
        <f t="shared" si="3977"/>
        <v>1</v>
      </c>
      <c r="EQ1084" s="375">
        <f t="shared" si="3978"/>
        <v>0</v>
      </c>
      <c r="ER1084" s="375">
        <f t="shared" si="3979"/>
        <v>0</v>
      </c>
      <c r="ES1084" s="375">
        <f t="shared" si="3980"/>
        <v>1</v>
      </c>
      <c r="ET1084" s="375">
        <f t="shared" si="3981"/>
        <v>0</v>
      </c>
      <c r="EU1084" s="375">
        <f t="shared" si="3982"/>
        <v>0</v>
      </c>
      <c r="EV1084" s="375">
        <f t="shared" si="3983"/>
        <v>1</v>
      </c>
      <c r="EW1084" s="375">
        <f t="shared" si="3984"/>
        <v>0</v>
      </c>
      <c r="EX1084" s="375">
        <f t="shared" si="3985"/>
        <v>0</v>
      </c>
      <c r="EY1084" s="375">
        <f t="shared" si="3986"/>
        <v>1</v>
      </c>
      <c r="EZ1084" s="375">
        <f t="shared" si="3987"/>
        <v>0</v>
      </c>
      <c r="FA1084" s="375">
        <f t="shared" si="3988"/>
        <v>0</v>
      </c>
      <c r="FB1084" s="375">
        <f t="shared" si="3989"/>
        <v>1</v>
      </c>
      <c r="FC1084" s="375">
        <f t="shared" si="3990"/>
        <v>0</v>
      </c>
      <c r="FD1084" s="375">
        <f t="shared" si="3991"/>
        <v>0</v>
      </c>
      <c r="FE1084" s="376"/>
      <c r="FF1084" s="372"/>
      <c r="FG1084" s="372"/>
      <c r="FH1084" s="372"/>
      <c r="FI1084" s="372"/>
      <c r="FJ1084" s="372"/>
      <c r="FK1084" s="372"/>
      <c r="FL1084" s="372"/>
      <c r="FM1084" s="372"/>
      <c r="FN1084" s="372"/>
      <c r="FO1084" s="372"/>
      <c r="FP1084" s="372"/>
      <c r="FQ1084" s="372"/>
      <c r="FR1084" s="372"/>
      <c r="FS1084" s="372"/>
      <c r="FT1084" s="372"/>
      <c r="FU1084" s="372"/>
      <c r="FV1084" s="372"/>
      <c r="FW1084" s="372"/>
      <c r="FX1084" s="372"/>
      <c r="FY1084" s="372"/>
      <c r="FZ1084" s="372"/>
      <c r="GA1084" s="372"/>
      <c r="GB1084" s="372"/>
      <c r="GC1084" s="372"/>
      <c r="GD1084" s="372"/>
      <c r="GE1084" s="372"/>
      <c r="GF1084" s="372"/>
      <c r="GG1084" s="372"/>
      <c r="GH1084" s="372"/>
      <c r="GI1084" s="372"/>
      <c r="GJ1084" s="372"/>
      <c r="GK1084" s="372"/>
      <c r="GL1084" s="372"/>
      <c r="GM1084" s="372"/>
      <c r="GN1084" s="372"/>
      <c r="GO1084" s="372"/>
      <c r="GP1084" s="372"/>
      <c r="GQ1084" s="372"/>
      <c r="GR1084" s="372"/>
      <c r="GS1084" s="372"/>
      <c r="GT1084" s="372"/>
      <c r="GU1084" s="372"/>
      <c r="GV1084" s="372"/>
      <c r="GW1084" s="372"/>
      <c r="GX1084" s="372"/>
      <c r="GY1084" s="372"/>
      <c r="GZ1084" s="372"/>
      <c r="HA1084" s="372"/>
      <c r="HB1084" s="372"/>
      <c r="HC1084" s="372"/>
    </row>
    <row r="1085" spans="1:211" s="373" customFormat="1" ht="15" customHeight="1" x14ac:dyDescent="0.2">
      <c r="A1085" s="366">
        <f>SWDATA!O1070</f>
        <v>0</v>
      </c>
      <c r="B1085" s="366">
        <f>SWDATA!M1070</f>
        <v>0</v>
      </c>
      <c r="C1085" s="351">
        <f>IF(AND(SWDATA!M1070=1,SWDATA!Q1070="promotions"),SWDATA!P1070,0)</f>
        <v>0</v>
      </c>
      <c r="D1085" s="367">
        <f>ROW(SWDATA!M1070)</f>
        <v>1070</v>
      </c>
      <c r="E1085" s="368">
        <f ca="1">IF(AND(B1085=1,UPPER(HLOOKUP(D1085+14,'Metrics &amp; Attributes View'!$13:$31,19,0))&lt;&gt;"SBOM"),1,0)</f>
        <v>0</v>
      </c>
      <c r="F1085" s="369">
        <f t="shared" si="3755"/>
        <v>1</v>
      </c>
      <c r="G1085" s="366" t="str">
        <f t="shared" si="3756"/>
        <v/>
      </c>
      <c r="H1085" s="370"/>
      <c r="J1085" s="238">
        <f t="shared" si="3757"/>
        <v>0</v>
      </c>
      <c r="K1085" s="239" t="str">
        <f t="shared" si="3758"/>
        <v/>
      </c>
      <c r="L1085" s="342"/>
      <c r="M1085" s="345"/>
      <c r="N1085" s="340" t="str">
        <f>IF(LEN(SWDATA!F1070)=0,"",N1084)</f>
        <v/>
      </c>
      <c r="O1085" s="296" t="str">
        <f>IF(LEN(SWDATA!G1070)=0,"",O1084)</f>
        <v/>
      </c>
      <c r="P1085" s="297" t="str">
        <f>IF(LEN(SWDATA!C1070)=0,"",SWDATA!C1070)</f>
        <v/>
      </c>
      <c r="Q1085" s="312" t="str">
        <f t="shared" si="3759"/>
        <v/>
      </c>
      <c r="R1085" s="223" t="s">
        <v>262</v>
      </c>
      <c r="S1085" s="224"/>
      <c r="T1085" s="224"/>
      <c r="U1085" s="264" t="s">
        <v>623</v>
      </c>
      <c r="V1085" s="205" t="s">
        <v>221</v>
      </c>
      <c r="W1085" s="266">
        <f>IF(OR(Is_Loading,LEN($A1085)=0),"",SWDATA!P1070)</f>
        <v>0</v>
      </c>
      <c r="X1085" s="267">
        <f>IF(OR(Is_Loading,LEN($A1085)=0),"",SWDATA!Q1070)</f>
        <v>0</v>
      </c>
      <c r="Y1085" s="267">
        <f>IF(OR(Is_Loading,LEN($A1085)=0),"",SWDATA!R1070)</f>
        <v>0</v>
      </c>
      <c r="Z1085" s="266" t="str">
        <f t="shared" si="3992"/>
        <v/>
      </c>
      <c r="AA1085" s="266">
        <f>IF(OR(Is_Loading,LEN($A1085)=0),"",SWDATA!T1070)</f>
        <v>0</v>
      </c>
      <c r="AB1085" s="267">
        <f>IF(OR(Is_Loading,LEN($A1085)=0),"",SWDATA!U1070)</f>
        <v>0</v>
      </c>
      <c r="AC1085" s="267">
        <f>IF(OR(Is_Loading,LEN($A1085)=0),"",SWDATA!V1070)</f>
        <v>0</v>
      </c>
      <c r="AD1085" s="266" t="str">
        <f t="shared" si="3760"/>
        <v/>
      </c>
      <c r="AE1085" s="266">
        <f>IF(OR(Is_Loading,LEN($A1085)=0),"",SWDATA!X1070)</f>
        <v>0</v>
      </c>
      <c r="AF1085" s="267">
        <f>IF(OR(Is_Loading,LEN($A1085)=0),"",SWDATA!Y1070)</f>
        <v>0</v>
      </c>
      <c r="AG1085" s="267">
        <f>IF(OR(Is_Loading,LEN($A1085)=0),"",SWDATA!Z1070)</f>
        <v>0</v>
      </c>
      <c r="AH1085" s="266" t="str">
        <f t="shared" si="3761"/>
        <v/>
      </c>
      <c r="AI1085" s="266">
        <f>IF(OR(Is_Loading,LEN($A1085)=0),"",SWDATA!AB1070)</f>
        <v>0</v>
      </c>
      <c r="AJ1085" s="267">
        <f>IF(OR(Is_Loading,LEN($A1085)=0),"",SWDATA!AC1070)</f>
        <v>0</v>
      </c>
      <c r="AK1085" s="267">
        <f>IF(OR(Is_Loading,LEN($A1085)=0),"",SWDATA!AD1070)</f>
        <v>0</v>
      </c>
      <c r="AL1085" s="266" t="str">
        <f t="shared" si="3762"/>
        <v/>
      </c>
      <c r="AM1085" s="266">
        <f>IF(OR(Is_Loading,LEN($A1085)=0),"",SWDATA!AF1070)</f>
        <v>0</v>
      </c>
      <c r="AN1085" s="267">
        <f>IF(OR(Is_Loading,LEN($A1085)=0),"",SWDATA!AG1070)</f>
        <v>0</v>
      </c>
      <c r="AO1085" s="323">
        <f>IF(OR(Is_Loading,LEN($A1085)=0),"",SWDATA!AH1070)</f>
        <v>0</v>
      </c>
      <c r="AP1085" s="320" t="str">
        <f t="shared" si="3763"/>
        <v/>
      </c>
      <c r="AQ1085" s="266">
        <f>IF(OR(Is_Loading,LEN($A1085)=0),"",SWDATA!AJ1070)</f>
        <v>0</v>
      </c>
      <c r="AR1085" s="267">
        <f>IF(OR(Is_Loading,LEN($A1085)=0),"",SWDATA!AK1070)</f>
        <v>0</v>
      </c>
      <c r="AS1085" s="267">
        <f>IF(OR(Is_Loading,LEN($A1085)=0),"",SWDATA!AL1070)</f>
        <v>0</v>
      </c>
      <c r="AT1085" s="266" t="str">
        <f t="shared" si="3764"/>
        <v/>
      </c>
      <c r="AU1085" s="266">
        <f>IF(OR(Is_Loading,LEN($A1085)=0),"",SWDATA!AN1070)</f>
        <v>0</v>
      </c>
      <c r="AV1085" s="267">
        <f>IF(OR(Is_Loading,LEN($A1085)=0),"",SWDATA!AO1070)</f>
        <v>0</v>
      </c>
      <c r="AW1085" s="267">
        <f>IF(OR(Is_Loading,LEN($A1085)=0),"",SWDATA!AP1070)</f>
        <v>0</v>
      </c>
      <c r="AX1085" s="266" t="str">
        <f t="shared" si="3765"/>
        <v/>
      </c>
      <c r="AY1085" s="266">
        <f>IF(OR(Is_Loading,LEN($A1085)=0),"",SWDATA!AR1070)</f>
        <v>0</v>
      </c>
      <c r="AZ1085" s="267">
        <f>IF(OR(Is_Loading,LEN($A1085)=0),"",SWDATA!AS1070)</f>
        <v>0</v>
      </c>
      <c r="BA1085" s="267">
        <f>IF(OR(Is_Loading,LEN($A1085)=0),"",SWDATA!AT1070)</f>
        <v>0</v>
      </c>
      <c r="BB1085" s="266" t="str">
        <f t="shared" si="3766"/>
        <v/>
      </c>
      <c r="BC1085" s="266">
        <f>IF(OR(Is_Loading,LEN($A1085)=0),"",SWDATA!AV1070)</f>
        <v>0</v>
      </c>
      <c r="BD1085" s="267">
        <f>IF(OR(Is_Loading,LEN($A1085)=0),"",SWDATA!AW1070)</f>
        <v>0</v>
      </c>
      <c r="BE1085" s="323">
        <f>IF(OR(Is_Loading,LEN($A1085)=0),"",SWDATA!AX1070)</f>
        <v>0</v>
      </c>
      <c r="BF1085" s="320" t="str">
        <f t="shared" si="3767"/>
        <v/>
      </c>
      <c r="BG1085" s="11"/>
      <c r="BH1085" s="11"/>
      <c r="BI1085" s="11"/>
      <c r="BJ1085" s="11"/>
      <c r="BK1085" s="11"/>
      <c r="BL1085" s="11"/>
      <c r="BM1085" s="11"/>
      <c r="BN1085" s="11"/>
      <c r="BO1085" s="11"/>
      <c r="BP1085" s="11"/>
      <c r="BQ1085" s="11"/>
      <c r="BR1085" s="11"/>
      <c r="BS1085" s="11"/>
      <c r="BT1085" s="11"/>
      <c r="BU1085" s="11"/>
      <c r="BV1085" s="11"/>
      <c r="BW1085" s="11"/>
      <c r="BX1085" s="11"/>
      <c r="BY1085" s="11"/>
      <c r="BZ1085" s="11"/>
      <c r="CA1085" s="11"/>
      <c r="CB1085" s="11"/>
      <c r="CC1085" s="11"/>
      <c r="CD1085" s="11"/>
      <c r="CE1085" s="11"/>
      <c r="CF1085" s="11"/>
      <c r="CG1085" s="11"/>
      <c r="CH1085" s="11"/>
      <c r="CI1085" s="11"/>
      <c r="CJ1085" s="11"/>
      <c r="CK1085" s="11"/>
      <c r="CL1085" s="11"/>
      <c r="CM1085" s="11"/>
      <c r="CN1085" s="351"/>
      <c r="CO1085" s="351"/>
      <c r="CP1085" s="351"/>
      <c r="CQ1085" s="351"/>
      <c r="CR1085" s="351"/>
      <c r="CS1085" s="351"/>
      <c r="CT1085" s="351"/>
      <c r="CU1085" s="351"/>
      <c r="CV1085" s="351"/>
      <c r="CW1085" s="351"/>
      <c r="CX1085" s="351"/>
      <c r="CY1085" s="351"/>
      <c r="CZ1085" s="351"/>
      <c r="DA1085" s="351"/>
      <c r="DB1085" s="351"/>
      <c r="DC1085" s="351"/>
      <c r="DD1085" s="351"/>
      <c r="DE1085" s="351"/>
      <c r="DF1085" s="351"/>
      <c r="DG1085" s="351"/>
      <c r="DH1085" s="351"/>
      <c r="DI1085" s="351"/>
      <c r="DJ1085" s="351"/>
      <c r="DK1085" s="351"/>
      <c r="DL1085" s="351"/>
      <c r="DM1085" s="351"/>
      <c r="DN1085" s="351"/>
      <c r="DS1085" s="372"/>
      <c r="DT1085" s="374"/>
      <c r="DU1085" s="375"/>
      <c r="DV1085" s="375"/>
      <c r="DW1085" s="375"/>
      <c r="DX1085" s="375">
        <v>1</v>
      </c>
      <c r="DY1085" s="375">
        <f t="shared" si="3960"/>
        <v>0</v>
      </c>
      <c r="DZ1085" s="375">
        <f t="shared" si="3961"/>
        <v>0</v>
      </c>
      <c r="EA1085" s="375">
        <f t="shared" si="3962"/>
        <v>1</v>
      </c>
      <c r="EB1085" s="375">
        <f t="shared" si="3963"/>
        <v>0</v>
      </c>
      <c r="EC1085" s="375">
        <f t="shared" si="3964"/>
        <v>0</v>
      </c>
      <c r="ED1085" s="375">
        <f t="shared" si="3965"/>
        <v>1</v>
      </c>
      <c r="EE1085" s="375">
        <f t="shared" si="3966"/>
        <v>0</v>
      </c>
      <c r="EF1085" s="375">
        <f t="shared" si="3967"/>
        <v>0</v>
      </c>
      <c r="EG1085" s="375">
        <f t="shared" si="3968"/>
        <v>1</v>
      </c>
      <c r="EH1085" s="375">
        <f t="shared" si="3969"/>
        <v>0</v>
      </c>
      <c r="EI1085" s="375">
        <f t="shared" si="3970"/>
        <v>0</v>
      </c>
      <c r="EJ1085" s="375">
        <f t="shared" si="3971"/>
        <v>1</v>
      </c>
      <c r="EK1085" s="375">
        <f t="shared" si="3972"/>
        <v>0</v>
      </c>
      <c r="EL1085" s="375">
        <f t="shared" si="3973"/>
        <v>0</v>
      </c>
      <c r="EM1085" s="375">
        <f t="shared" si="3974"/>
        <v>1</v>
      </c>
      <c r="EN1085" s="375">
        <f t="shared" si="3975"/>
        <v>0</v>
      </c>
      <c r="EO1085" s="375">
        <f t="shared" si="3976"/>
        <v>0</v>
      </c>
      <c r="EP1085" s="375">
        <f t="shared" si="3977"/>
        <v>1</v>
      </c>
      <c r="EQ1085" s="375">
        <f t="shared" si="3978"/>
        <v>0</v>
      </c>
      <c r="ER1085" s="375">
        <f t="shared" si="3979"/>
        <v>0</v>
      </c>
      <c r="ES1085" s="375">
        <f t="shared" si="3980"/>
        <v>1</v>
      </c>
      <c r="ET1085" s="375">
        <f t="shared" si="3981"/>
        <v>0</v>
      </c>
      <c r="EU1085" s="375">
        <f t="shared" si="3982"/>
        <v>0</v>
      </c>
      <c r="EV1085" s="375">
        <f t="shared" si="3983"/>
        <v>1</v>
      </c>
      <c r="EW1085" s="375">
        <f t="shared" si="3984"/>
        <v>0</v>
      </c>
      <c r="EX1085" s="375">
        <f t="shared" si="3985"/>
        <v>0</v>
      </c>
      <c r="EY1085" s="375">
        <f t="shared" si="3986"/>
        <v>1</v>
      </c>
      <c r="EZ1085" s="375">
        <f t="shared" si="3987"/>
        <v>0</v>
      </c>
      <c r="FA1085" s="375">
        <f t="shared" si="3988"/>
        <v>0</v>
      </c>
      <c r="FB1085" s="375">
        <f t="shared" si="3989"/>
        <v>1</v>
      </c>
      <c r="FC1085" s="375">
        <f t="shared" si="3990"/>
        <v>0</v>
      </c>
      <c r="FD1085" s="375">
        <f t="shared" si="3991"/>
        <v>0</v>
      </c>
      <c r="FE1085" s="376"/>
      <c r="FF1085" s="372"/>
      <c r="FG1085" s="372"/>
      <c r="FH1085" s="372"/>
      <c r="FI1085" s="372"/>
      <c r="FJ1085" s="372"/>
      <c r="FK1085" s="372"/>
      <c r="FL1085" s="372"/>
      <c r="FM1085" s="372"/>
      <c r="FN1085" s="372"/>
      <c r="FO1085" s="372"/>
      <c r="FP1085" s="372"/>
      <c r="FQ1085" s="372"/>
      <c r="FR1085" s="372"/>
      <c r="FS1085" s="372"/>
      <c r="FT1085" s="372"/>
      <c r="FU1085" s="372"/>
      <c r="FV1085" s="372"/>
      <c r="FW1085" s="372"/>
      <c r="FX1085" s="372"/>
      <c r="FY1085" s="372"/>
      <c r="FZ1085" s="372"/>
      <c r="GA1085" s="372"/>
      <c r="GB1085" s="372"/>
      <c r="GC1085" s="372"/>
      <c r="GD1085" s="372"/>
      <c r="GE1085" s="372"/>
      <c r="GF1085" s="372"/>
      <c r="GG1085" s="372"/>
      <c r="GH1085" s="372"/>
      <c r="GI1085" s="372"/>
      <c r="GJ1085" s="372"/>
      <c r="GK1085" s="372"/>
      <c r="GL1085" s="372"/>
      <c r="GM1085" s="372"/>
      <c r="GN1085" s="372"/>
      <c r="GO1085" s="372"/>
      <c r="GP1085" s="372"/>
      <c r="GQ1085" s="372"/>
      <c r="GR1085" s="372"/>
      <c r="GS1085" s="372"/>
      <c r="GT1085" s="372"/>
      <c r="GU1085" s="372"/>
      <c r="GV1085" s="372"/>
      <c r="GW1085" s="372"/>
      <c r="GX1085" s="372"/>
      <c r="GY1085" s="372"/>
      <c r="GZ1085" s="372"/>
      <c r="HA1085" s="372"/>
      <c r="HB1085" s="372"/>
      <c r="HC1085" s="372"/>
    </row>
    <row r="1086" spans="1:211" s="373" customFormat="1" ht="15" customHeight="1" x14ac:dyDescent="0.2">
      <c r="A1086" s="366">
        <f>SWDATA!O1071</f>
        <v>0</v>
      </c>
      <c r="B1086" s="366">
        <f>SWDATA!M1071</f>
        <v>0</v>
      </c>
      <c r="C1086" s="351">
        <f>IF(AND(SWDATA!M1071=1,SWDATA!Q1071="promotions"),SWDATA!P1071,0)</f>
        <v>0</v>
      </c>
      <c r="D1086" s="367">
        <f>ROW(SWDATA!M1071)</f>
        <v>1071</v>
      </c>
      <c r="E1086" s="368">
        <f t="shared" ref="E1086" si="3994">B1086</f>
        <v>0</v>
      </c>
      <c r="F1086" s="369">
        <f t="shared" si="3755"/>
        <v>1</v>
      </c>
      <c r="G1086" s="366" t="str">
        <f t="shared" si="3756"/>
        <v/>
      </c>
      <c r="H1086" s="370"/>
      <c r="J1086" s="238">
        <f t="shared" si="3757"/>
        <v>0</v>
      </c>
      <c r="K1086" s="239" t="str">
        <f t="shared" si="3758"/>
        <v/>
      </c>
      <c r="L1086" s="342"/>
      <c r="M1086" s="345"/>
      <c r="N1086" s="340" t="str">
        <f>IF(LEN(SWDATA!F1071)=0,"",N1085)</f>
        <v/>
      </c>
      <c r="O1086" s="296" t="str">
        <f>IF(LEN(SWDATA!G1071)=0,"",O1085)</f>
        <v/>
      </c>
      <c r="P1086" s="297" t="str">
        <f>IF(LEN(SWDATA!C1071)=0,"",SWDATA!C1071)</f>
        <v/>
      </c>
      <c r="Q1086" s="312" t="str">
        <f t="shared" si="3759"/>
        <v/>
      </c>
      <c r="R1086" s="223" t="s">
        <v>261</v>
      </c>
      <c r="S1086" s="224"/>
      <c r="T1086" s="224"/>
      <c r="U1086" s="264" t="s">
        <v>624</v>
      </c>
      <c r="V1086" s="205" t="s">
        <v>221</v>
      </c>
      <c r="W1086" s="266">
        <f>IF(OR(Is_Loading,LEN($A1086)=0),"",SWDATA!P1071)</f>
        <v>0</v>
      </c>
      <c r="X1086" s="267">
        <f>IF(OR(Is_Loading,LEN($A1086)=0),"",SWDATA!Q1071)</f>
        <v>0</v>
      </c>
      <c r="Y1086" s="267">
        <f>IF(OR(Is_Loading,LEN($A1086)=0),"",SWDATA!R1071)</f>
        <v>0</v>
      </c>
      <c r="Z1086" s="266" t="str">
        <f t="shared" si="3992"/>
        <v/>
      </c>
      <c r="AA1086" s="266">
        <f>IF(OR(Is_Loading,LEN($A1086)=0),"",SWDATA!T1071)</f>
        <v>0</v>
      </c>
      <c r="AB1086" s="267">
        <f>IF(OR(Is_Loading,LEN($A1086)=0),"",SWDATA!U1071)</f>
        <v>0</v>
      </c>
      <c r="AC1086" s="267">
        <f>IF(OR(Is_Loading,LEN($A1086)=0),"",SWDATA!V1071)</f>
        <v>0</v>
      </c>
      <c r="AD1086" s="266" t="str">
        <f t="shared" si="3760"/>
        <v/>
      </c>
      <c r="AE1086" s="266">
        <f>IF(OR(Is_Loading,LEN($A1086)=0),"",SWDATA!X1071)</f>
        <v>0</v>
      </c>
      <c r="AF1086" s="267">
        <f>IF(OR(Is_Loading,LEN($A1086)=0),"",SWDATA!Y1071)</f>
        <v>0</v>
      </c>
      <c r="AG1086" s="267">
        <f>IF(OR(Is_Loading,LEN($A1086)=0),"",SWDATA!Z1071)</f>
        <v>0</v>
      </c>
      <c r="AH1086" s="266" t="str">
        <f t="shared" si="3761"/>
        <v/>
      </c>
      <c r="AI1086" s="266">
        <f>IF(OR(Is_Loading,LEN($A1086)=0),"",SWDATA!AB1071)</f>
        <v>0</v>
      </c>
      <c r="AJ1086" s="267">
        <f>IF(OR(Is_Loading,LEN($A1086)=0),"",SWDATA!AC1071)</f>
        <v>0</v>
      </c>
      <c r="AK1086" s="267">
        <f>IF(OR(Is_Loading,LEN($A1086)=0),"",SWDATA!AD1071)</f>
        <v>0</v>
      </c>
      <c r="AL1086" s="266" t="str">
        <f t="shared" si="3762"/>
        <v/>
      </c>
      <c r="AM1086" s="266">
        <f>IF(OR(Is_Loading,LEN($A1086)=0),"",SWDATA!AF1071)</f>
        <v>0</v>
      </c>
      <c r="AN1086" s="267">
        <f>IF(OR(Is_Loading,LEN($A1086)=0),"",SWDATA!AG1071)</f>
        <v>0</v>
      </c>
      <c r="AO1086" s="323">
        <f>IF(OR(Is_Loading,LEN($A1086)=0),"",SWDATA!AH1071)</f>
        <v>0</v>
      </c>
      <c r="AP1086" s="320" t="str">
        <f t="shared" si="3763"/>
        <v/>
      </c>
      <c r="AQ1086" s="266">
        <f>IF(OR(Is_Loading,LEN($A1086)=0),"",SWDATA!AJ1071)</f>
        <v>0</v>
      </c>
      <c r="AR1086" s="267">
        <f>IF(OR(Is_Loading,LEN($A1086)=0),"",SWDATA!AK1071)</f>
        <v>0</v>
      </c>
      <c r="AS1086" s="267">
        <f>IF(OR(Is_Loading,LEN($A1086)=0),"",SWDATA!AL1071)</f>
        <v>0</v>
      </c>
      <c r="AT1086" s="266" t="str">
        <f t="shared" si="3764"/>
        <v/>
      </c>
      <c r="AU1086" s="266">
        <f>IF(OR(Is_Loading,LEN($A1086)=0),"",SWDATA!AN1071)</f>
        <v>0</v>
      </c>
      <c r="AV1086" s="267">
        <f>IF(OR(Is_Loading,LEN($A1086)=0),"",SWDATA!AO1071)</f>
        <v>0</v>
      </c>
      <c r="AW1086" s="267">
        <f>IF(OR(Is_Loading,LEN($A1086)=0),"",SWDATA!AP1071)</f>
        <v>0</v>
      </c>
      <c r="AX1086" s="266" t="str">
        <f t="shared" si="3765"/>
        <v/>
      </c>
      <c r="AY1086" s="266">
        <f>IF(OR(Is_Loading,LEN($A1086)=0),"",SWDATA!AR1071)</f>
        <v>0</v>
      </c>
      <c r="AZ1086" s="267">
        <f>IF(OR(Is_Loading,LEN($A1086)=0),"",SWDATA!AS1071)</f>
        <v>0</v>
      </c>
      <c r="BA1086" s="267">
        <f>IF(OR(Is_Loading,LEN($A1086)=0),"",SWDATA!AT1071)</f>
        <v>0</v>
      </c>
      <c r="BB1086" s="266" t="str">
        <f t="shared" si="3766"/>
        <v/>
      </c>
      <c r="BC1086" s="266">
        <f>IF(OR(Is_Loading,LEN($A1086)=0),"",SWDATA!AV1071)</f>
        <v>0</v>
      </c>
      <c r="BD1086" s="267">
        <f>IF(OR(Is_Loading,LEN($A1086)=0),"",SWDATA!AW1071)</f>
        <v>0</v>
      </c>
      <c r="BE1086" s="323">
        <f>IF(OR(Is_Loading,LEN($A1086)=0),"",SWDATA!AX1071)</f>
        <v>0</v>
      </c>
      <c r="BF1086" s="320" t="str">
        <f t="shared" si="3767"/>
        <v/>
      </c>
      <c r="BG1086" s="11"/>
      <c r="BH1086" s="11"/>
      <c r="BI1086" s="11"/>
      <c r="BJ1086" s="11"/>
      <c r="BK1086" s="11"/>
      <c r="BL1086" s="11"/>
      <c r="BM1086" s="11"/>
      <c r="BN1086" s="11"/>
      <c r="BO1086" s="11"/>
      <c r="BP1086" s="11"/>
      <c r="BQ1086" s="11"/>
      <c r="BR1086" s="11"/>
      <c r="BS1086" s="11"/>
      <c r="BT1086" s="11"/>
      <c r="BU1086" s="11"/>
      <c r="BV1086" s="11"/>
      <c r="BW1086" s="11"/>
      <c r="BX1086" s="11"/>
      <c r="BY1086" s="11"/>
      <c r="BZ1086" s="11"/>
      <c r="CA1086" s="11"/>
      <c r="CB1086" s="11"/>
      <c r="CC1086" s="11"/>
      <c r="CD1086" s="11"/>
      <c r="CE1086" s="11"/>
      <c r="CF1086" s="11"/>
      <c r="CG1086" s="11"/>
      <c r="CH1086" s="11"/>
      <c r="CI1086" s="11"/>
      <c r="CJ1086" s="11"/>
      <c r="CK1086" s="11"/>
      <c r="CL1086" s="11"/>
      <c r="CM1086" s="11"/>
      <c r="CN1086" s="351"/>
      <c r="CO1086" s="351"/>
      <c r="CP1086" s="351"/>
      <c r="CQ1086" s="351"/>
      <c r="CR1086" s="351"/>
      <c r="CS1086" s="351"/>
      <c r="CT1086" s="351"/>
      <c r="CU1086" s="351"/>
      <c r="CV1086" s="351"/>
      <c r="CW1086" s="351"/>
      <c r="CX1086" s="351"/>
      <c r="CY1086" s="351"/>
      <c r="CZ1086" s="351"/>
      <c r="DA1086" s="351"/>
      <c r="DB1086" s="351"/>
      <c r="DC1086" s="351"/>
      <c r="DD1086" s="351"/>
      <c r="DE1086" s="351"/>
      <c r="DF1086" s="351"/>
      <c r="DG1086" s="351"/>
      <c r="DH1086" s="351"/>
      <c r="DI1086" s="351"/>
      <c r="DJ1086" s="351"/>
      <c r="DK1086" s="351"/>
      <c r="DL1086" s="351"/>
      <c r="DM1086" s="351"/>
      <c r="DN1086" s="351"/>
      <c r="DS1086" s="372"/>
      <c r="DT1086" s="374"/>
      <c r="DU1086" s="375"/>
      <c r="DV1086" s="375"/>
      <c r="DW1086" s="375"/>
      <c r="DX1086" s="375">
        <v>1</v>
      </c>
      <c r="DY1086" s="375">
        <f t="shared" si="3960"/>
        <v>0</v>
      </c>
      <c r="DZ1086" s="375">
        <f t="shared" si="3961"/>
        <v>0</v>
      </c>
      <c r="EA1086" s="375">
        <f t="shared" si="3962"/>
        <v>1</v>
      </c>
      <c r="EB1086" s="375">
        <f t="shared" si="3963"/>
        <v>0</v>
      </c>
      <c r="EC1086" s="375">
        <f t="shared" si="3964"/>
        <v>0</v>
      </c>
      <c r="ED1086" s="375">
        <f t="shared" si="3965"/>
        <v>1</v>
      </c>
      <c r="EE1086" s="375">
        <f t="shared" si="3966"/>
        <v>0</v>
      </c>
      <c r="EF1086" s="375">
        <f t="shared" si="3967"/>
        <v>0</v>
      </c>
      <c r="EG1086" s="375">
        <f t="shared" si="3968"/>
        <v>1</v>
      </c>
      <c r="EH1086" s="375">
        <f t="shared" si="3969"/>
        <v>0</v>
      </c>
      <c r="EI1086" s="375">
        <f t="shared" si="3970"/>
        <v>0</v>
      </c>
      <c r="EJ1086" s="375">
        <f t="shared" si="3971"/>
        <v>1</v>
      </c>
      <c r="EK1086" s="375">
        <f t="shared" si="3972"/>
        <v>0</v>
      </c>
      <c r="EL1086" s="375">
        <f t="shared" si="3973"/>
        <v>0</v>
      </c>
      <c r="EM1086" s="375">
        <f t="shared" si="3974"/>
        <v>1</v>
      </c>
      <c r="EN1086" s="375">
        <f t="shared" si="3975"/>
        <v>0</v>
      </c>
      <c r="EO1086" s="375">
        <f t="shared" si="3976"/>
        <v>0</v>
      </c>
      <c r="EP1086" s="375">
        <f t="shared" si="3977"/>
        <v>1</v>
      </c>
      <c r="EQ1086" s="375">
        <f t="shared" si="3978"/>
        <v>0</v>
      </c>
      <c r="ER1086" s="375">
        <f t="shared" si="3979"/>
        <v>0</v>
      </c>
      <c r="ES1086" s="375">
        <f t="shared" si="3980"/>
        <v>1</v>
      </c>
      <c r="ET1086" s="375">
        <f t="shared" si="3981"/>
        <v>0</v>
      </c>
      <c r="EU1086" s="375">
        <f t="shared" si="3982"/>
        <v>0</v>
      </c>
      <c r="EV1086" s="375">
        <f t="shared" si="3983"/>
        <v>1</v>
      </c>
      <c r="EW1086" s="375">
        <f t="shared" si="3984"/>
        <v>0</v>
      </c>
      <c r="EX1086" s="375">
        <f t="shared" si="3985"/>
        <v>0</v>
      </c>
      <c r="EY1086" s="375">
        <f t="shared" si="3986"/>
        <v>1</v>
      </c>
      <c r="EZ1086" s="375">
        <f t="shared" si="3987"/>
        <v>0</v>
      </c>
      <c r="FA1086" s="375">
        <f t="shared" si="3988"/>
        <v>0</v>
      </c>
      <c r="FB1086" s="375">
        <f t="shared" si="3989"/>
        <v>1</v>
      </c>
      <c r="FC1086" s="375">
        <f t="shared" si="3990"/>
        <v>0</v>
      </c>
      <c r="FD1086" s="375">
        <f t="shared" si="3991"/>
        <v>0</v>
      </c>
      <c r="FE1086" s="376"/>
      <c r="FF1086" s="372"/>
      <c r="FG1086" s="372"/>
      <c r="FH1086" s="372"/>
      <c r="FI1086" s="372"/>
      <c r="FJ1086" s="372"/>
      <c r="FK1086" s="372"/>
      <c r="FL1086" s="372"/>
      <c r="FM1086" s="372"/>
      <c r="FN1086" s="372"/>
      <c r="FO1086" s="372"/>
      <c r="FP1086" s="372"/>
      <c r="FQ1086" s="372"/>
      <c r="FR1086" s="372"/>
      <c r="FS1086" s="372"/>
      <c r="FT1086" s="372"/>
      <c r="FU1086" s="372"/>
      <c r="FV1086" s="372"/>
      <c r="FW1086" s="372"/>
      <c r="FX1086" s="372"/>
      <c r="FY1086" s="372"/>
      <c r="FZ1086" s="372"/>
      <c r="GA1086" s="372"/>
      <c r="GB1086" s="372"/>
      <c r="GC1086" s="372"/>
      <c r="GD1086" s="372"/>
      <c r="GE1086" s="372"/>
      <c r="GF1086" s="372"/>
      <c r="GG1086" s="372"/>
      <c r="GH1086" s="372"/>
      <c r="GI1086" s="372"/>
      <c r="GJ1086" s="372"/>
      <c r="GK1086" s="372"/>
      <c r="GL1086" s="372"/>
      <c r="GM1086" s="372"/>
      <c r="GN1086" s="372"/>
      <c r="GO1086" s="372"/>
      <c r="GP1086" s="372"/>
      <c r="GQ1086" s="372"/>
      <c r="GR1086" s="372"/>
      <c r="GS1086" s="372"/>
      <c r="GT1086" s="372"/>
      <c r="GU1086" s="372"/>
      <c r="GV1086" s="372"/>
      <c r="GW1086" s="372"/>
      <c r="GX1086" s="372"/>
      <c r="GY1086" s="372"/>
      <c r="GZ1086" s="372"/>
      <c r="HA1086" s="372"/>
      <c r="HB1086" s="372"/>
      <c r="HC1086" s="372"/>
    </row>
    <row r="1087" spans="1:211" s="373" customFormat="1" ht="15" customHeight="1" thickBot="1" x14ac:dyDescent="0.25">
      <c r="A1087" s="366">
        <f>SWDATA!O1072</f>
        <v>0</v>
      </c>
      <c r="B1087" s="366">
        <f>SWDATA!M1072</f>
        <v>0</v>
      </c>
      <c r="C1087" s="351">
        <f>IF(AND(SWDATA!M1072=1,SWDATA!Q1072="promotions"),SWDATA!P1072,0)</f>
        <v>0</v>
      </c>
      <c r="D1087" s="367">
        <f>ROW(SWDATA!M1072)</f>
        <v>1072</v>
      </c>
      <c r="E1087" s="368">
        <f ca="1">IF(AND(B1087=1,UPPER(HLOOKUP(D1087+12,'Metrics &amp; Attributes View'!$13:$31,19,0))&lt;&gt;"SBOM"),1,0)</f>
        <v>0</v>
      </c>
      <c r="F1087" s="369">
        <f t="shared" ref="F1087:F1150" si="3995">IF(NOT(ISERROR(SEARCH("Kg",P1087))),3,IF(NOT(ISERROR(SEARCH("/Unit",P1087))),2,IF(NOT(ISERROR(SEARCH("Pct",P1087))),2,1)))</f>
        <v>1</v>
      </c>
      <c r="G1087" s="366" t="str">
        <f t="shared" ref="G1087:G1150" si="3996">IF(NOT(ISERROR(SEARCH("U",P1087))),"U",IF(NOT(ISERROR(SEARCH("Pct",P1087))),"Pct",""))</f>
        <v/>
      </c>
      <c r="H1087" s="370"/>
      <c r="J1087" s="238">
        <f t="shared" ref="J1087:J1150" si="3997">IF(ISERROR(FIND(":-1",A1087)),A1087,0)</f>
        <v>0</v>
      </c>
      <c r="K1087" s="239" t="str">
        <f t="shared" ref="K1087:K1150" si="3998">IF(NOT(ISERROR(SEARCH("(Cost)",P1087))),"C",IF(NOT(ISERROR(SEARCH("(EURO)",P1087))),"R",IF(NOT(ISERROR(SEARCH("marg",P1087))),"M",IF(OR(NOT(ISERROR(SEARCH("(Rev/",P1087))),NOT(ISERROR(SEARCH("(Pct)",P1087)))),"P",IF(NOT(ISERROR(SEARCH("Units",P1087))),"U","")))))</f>
        <v/>
      </c>
      <c r="L1087" s="342"/>
      <c r="M1087" s="345"/>
      <c r="N1087" s="340" t="str">
        <f>IF(LEN(SWDATA!F1072)=0,"",N1086)</f>
        <v/>
      </c>
      <c r="O1087" s="296" t="str">
        <f>IF(LEN(SWDATA!G1072)=0,"",O1086)</f>
        <v/>
      </c>
      <c r="P1087" s="297" t="str">
        <f>IF(LEN(SWDATA!C1072)=0,"",SWDATA!C1072)</f>
        <v/>
      </c>
      <c r="Q1087" s="312" t="str">
        <f t="shared" ref="Q1087:Q1150" si="3999">P1087</f>
        <v/>
      </c>
      <c r="R1087" s="223" t="s">
        <v>262</v>
      </c>
      <c r="S1087" s="224"/>
      <c r="T1087" s="224"/>
      <c r="U1087" s="264" t="s">
        <v>603</v>
      </c>
      <c r="V1087" s="205" t="s">
        <v>221</v>
      </c>
      <c r="W1087" s="266">
        <f>IF(OR(Is_Loading,LEN($A1087)=0),"",SWDATA!P1072)</f>
        <v>0</v>
      </c>
      <c r="X1087" s="267">
        <f>IF(OR(Is_Loading,LEN($A1087)=0),"",SWDATA!Q1072)</f>
        <v>0</v>
      </c>
      <c r="Y1087" s="267">
        <f>IF(OR(Is_Loading,LEN($A1087)=0),"",SWDATA!R1072)</f>
        <v>0</v>
      </c>
      <c r="Z1087" s="266" t="str">
        <f t="shared" si="3992"/>
        <v/>
      </c>
      <c r="AA1087" s="266">
        <f>IF(OR(Is_Loading,LEN($A1087)=0),"",SWDATA!T1072)</f>
        <v>0</v>
      </c>
      <c r="AB1087" s="267">
        <f>IF(OR(Is_Loading,LEN($A1087)=0),"",SWDATA!U1072)</f>
        <v>0</v>
      </c>
      <c r="AC1087" s="267">
        <f>IF(OR(Is_Loading,LEN($A1087)=0),"",SWDATA!V1072)</f>
        <v>0</v>
      </c>
      <c r="AD1087" s="266" t="str">
        <f t="shared" ref="AD1087:AD1150" si="4000">IF($A1087=0,"",CHOOSE($F1087,SUM(AA1087:AC1087),SUM(AA1087:AC1087)/3,AC1087))</f>
        <v/>
      </c>
      <c r="AE1087" s="266">
        <f>IF(OR(Is_Loading,LEN($A1087)=0),"",SWDATA!X1072)</f>
        <v>0</v>
      </c>
      <c r="AF1087" s="267">
        <f>IF(OR(Is_Loading,LEN($A1087)=0),"",SWDATA!Y1072)</f>
        <v>0</v>
      </c>
      <c r="AG1087" s="267">
        <f>IF(OR(Is_Loading,LEN($A1087)=0),"",SWDATA!Z1072)</f>
        <v>0</v>
      </c>
      <c r="AH1087" s="266" t="str">
        <f t="shared" ref="AH1087:AH1150" si="4001">IF($A1087=0,"",CHOOSE($F1087,SUM(AE1087:AG1087),SUM(AE1087:AG1087)/3,AG1087))</f>
        <v/>
      </c>
      <c r="AI1087" s="266">
        <f>IF(OR(Is_Loading,LEN($A1087)=0),"",SWDATA!AB1072)</f>
        <v>0</v>
      </c>
      <c r="AJ1087" s="267">
        <f>IF(OR(Is_Loading,LEN($A1087)=0),"",SWDATA!AC1072)</f>
        <v>0</v>
      </c>
      <c r="AK1087" s="267">
        <f>IF(OR(Is_Loading,LEN($A1087)=0),"",SWDATA!AD1072)</f>
        <v>0</v>
      </c>
      <c r="AL1087" s="266" t="str">
        <f t="shared" ref="AL1087:AL1150" si="4002">IF($A1087=0,"",CHOOSE($F1087,SUM(AI1087:AK1087),SUM(AI1087:AK1087)/3,AK1087))</f>
        <v/>
      </c>
      <c r="AM1087" s="266">
        <f>IF(OR(Is_Loading,LEN($A1087)=0),"",SWDATA!AF1072)</f>
        <v>0</v>
      </c>
      <c r="AN1087" s="267">
        <f>IF(OR(Is_Loading,LEN($A1087)=0),"",SWDATA!AG1072)</f>
        <v>0</v>
      </c>
      <c r="AO1087" s="323">
        <f>IF(OR(Is_Loading,LEN($A1087)=0),"",SWDATA!AH1072)</f>
        <v>0</v>
      </c>
      <c r="AP1087" s="320" t="str">
        <f t="shared" ref="AP1087:AP1150" si="4003">IF($A1087=0,"",CHOOSE($F1087,SUM(AM1087:AO1087),SUM(AM1087:AO1087)/3,AO1087))</f>
        <v/>
      </c>
      <c r="AQ1087" s="266">
        <f>IF(OR(Is_Loading,LEN($A1087)=0),"",SWDATA!AJ1072)</f>
        <v>0</v>
      </c>
      <c r="AR1087" s="267">
        <f>IF(OR(Is_Loading,LEN($A1087)=0),"",SWDATA!AK1072)</f>
        <v>0</v>
      </c>
      <c r="AS1087" s="267">
        <f>IF(OR(Is_Loading,LEN($A1087)=0),"",SWDATA!AL1072)</f>
        <v>0</v>
      </c>
      <c r="AT1087" s="266" t="str">
        <f t="shared" ref="AT1087:AT1150" si="4004">IF($A1087=0,"",CHOOSE($F1087,SUM(AQ1087:AS1087),SUM(AQ1087:AS1087)/3,AS1087))</f>
        <v/>
      </c>
      <c r="AU1087" s="266">
        <f>IF(OR(Is_Loading,LEN($A1087)=0),"",SWDATA!AN1072)</f>
        <v>0</v>
      </c>
      <c r="AV1087" s="267">
        <f>IF(OR(Is_Loading,LEN($A1087)=0),"",SWDATA!AO1072)</f>
        <v>0</v>
      </c>
      <c r="AW1087" s="267">
        <f>IF(OR(Is_Loading,LEN($A1087)=0),"",SWDATA!AP1072)</f>
        <v>0</v>
      </c>
      <c r="AX1087" s="266" t="str">
        <f t="shared" ref="AX1087:AX1150" si="4005">IF($A1087=0,"",CHOOSE($F1087,SUM(AU1087:AW1087),SUM(AU1087:AW1087)/3,AW1087))</f>
        <v/>
      </c>
      <c r="AY1087" s="266">
        <f>IF(OR(Is_Loading,LEN($A1087)=0),"",SWDATA!AR1072)</f>
        <v>0</v>
      </c>
      <c r="AZ1087" s="267">
        <f>IF(OR(Is_Loading,LEN($A1087)=0),"",SWDATA!AS1072)</f>
        <v>0</v>
      </c>
      <c r="BA1087" s="267">
        <f>IF(OR(Is_Loading,LEN($A1087)=0),"",SWDATA!AT1072)</f>
        <v>0</v>
      </c>
      <c r="BB1087" s="266" t="str">
        <f t="shared" ref="BB1087:BB1150" si="4006">IF($A1087=0,"",CHOOSE($F1087,SUM(AY1087:BA1087),SUM(AY1087:BA1087)/3,BA1087))</f>
        <v/>
      </c>
      <c r="BC1087" s="266">
        <f>IF(OR(Is_Loading,LEN($A1087)=0),"",SWDATA!AV1072)</f>
        <v>0</v>
      </c>
      <c r="BD1087" s="267">
        <f>IF(OR(Is_Loading,LEN($A1087)=0),"",SWDATA!AW1072)</f>
        <v>0</v>
      </c>
      <c r="BE1087" s="323">
        <f>IF(OR(Is_Loading,LEN($A1087)=0),"",SWDATA!AX1072)</f>
        <v>0</v>
      </c>
      <c r="BF1087" s="320" t="str">
        <f t="shared" ref="BF1087:BF1150" si="4007">IF($A1087=0,"",CHOOSE($F1087,SUM(BC1087:BE1087),SUM(BC1087:BE1087)/3,BE1087))</f>
        <v/>
      </c>
      <c r="BG1087" s="11"/>
      <c r="BH1087" s="11"/>
      <c r="BI1087" s="11"/>
      <c r="BJ1087" s="11"/>
      <c r="BK1087" s="11"/>
      <c r="BL1087" s="11"/>
      <c r="BM1087" s="11"/>
      <c r="BN1087" s="11"/>
      <c r="BO1087" s="11"/>
      <c r="BP1087" s="11"/>
      <c r="BQ1087" s="11"/>
      <c r="BR1087" s="11"/>
      <c r="BS1087" s="11"/>
      <c r="BT1087" s="11"/>
      <c r="BU1087" s="11"/>
      <c r="BV1087" s="11"/>
      <c r="BW1087" s="11"/>
      <c r="BX1087" s="11"/>
      <c r="BY1087" s="11"/>
      <c r="BZ1087" s="11"/>
      <c r="CA1087" s="11"/>
      <c r="CB1087" s="11"/>
      <c r="CC1087" s="11"/>
      <c r="CD1087" s="11"/>
      <c r="CE1087" s="11"/>
      <c r="CF1087" s="11"/>
      <c r="CG1087" s="11"/>
      <c r="CH1087" s="11"/>
      <c r="CI1087" s="11"/>
      <c r="CJ1087" s="11"/>
      <c r="CK1087" s="11"/>
      <c r="CL1087" s="11"/>
      <c r="CM1087" s="11"/>
      <c r="CN1087" s="351"/>
      <c r="CO1087" s="351"/>
      <c r="CP1087" s="351"/>
      <c r="CQ1087" s="351"/>
      <c r="CR1087" s="351"/>
      <c r="CS1087" s="351"/>
      <c r="CT1087" s="351"/>
      <c r="CU1087" s="351"/>
      <c r="CV1087" s="351"/>
      <c r="CW1087" s="351"/>
      <c r="CX1087" s="351"/>
      <c r="CY1087" s="351"/>
      <c r="CZ1087" s="351"/>
      <c r="DA1087" s="351"/>
      <c r="DB1087" s="351"/>
      <c r="DC1087" s="351"/>
      <c r="DD1087" s="351"/>
      <c r="DE1087" s="351"/>
      <c r="DF1087" s="351"/>
      <c r="DG1087" s="351"/>
      <c r="DH1087" s="351"/>
      <c r="DI1087" s="351"/>
      <c r="DJ1087" s="351"/>
      <c r="DK1087" s="351"/>
      <c r="DL1087" s="351"/>
      <c r="DM1087" s="351"/>
      <c r="DN1087" s="351"/>
      <c r="DS1087" s="372"/>
      <c r="DT1087" s="374"/>
      <c r="DU1087" s="375"/>
      <c r="DV1087" s="375"/>
      <c r="DW1087" s="375"/>
      <c r="DX1087" s="375">
        <v>1</v>
      </c>
      <c r="DY1087" s="375">
        <f t="shared" si="3960"/>
        <v>0</v>
      </c>
      <c r="DZ1087" s="375">
        <f t="shared" si="3961"/>
        <v>0</v>
      </c>
      <c r="EA1087" s="375">
        <f t="shared" si="3962"/>
        <v>1</v>
      </c>
      <c r="EB1087" s="375">
        <f t="shared" si="3963"/>
        <v>0</v>
      </c>
      <c r="EC1087" s="375">
        <f t="shared" si="3964"/>
        <v>0</v>
      </c>
      <c r="ED1087" s="375">
        <f t="shared" si="3965"/>
        <v>1</v>
      </c>
      <c r="EE1087" s="375">
        <f t="shared" si="3966"/>
        <v>0</v>
      </c>
      <c r="EF1087" s="375">
        <f t="shared" si="3967"/>
        <v>0</v>
      </c>
      <c r="EG1087" s="375">
        <f t="shared" si="3968"/>
        <v>1</v>
      </c>
      <c r="EH1087" s="375">
        <f t="shared" si="3969"/>
        <v>0</v>
      </c>
      <c r="EI1087" s="375">
        <f t="shared" si="3970"/>
        <v>0</v>
      </c>
      <c r="EJ1087" s="375">
        <f t="shared" si="3971"/>
        <v>1</v>
      </c>
      <c r="EK1087" s="375">
        <f t="shared" si="3972"/>
        <v>0</v>
      </c>
      <c r="EL1087" s="375">
        <f t="shared" si="3973"/>
        <v>0</v>
      </c>
      <c r="EM1087" s="375">
        <f t="shared" si="3974"/>
        <v>1</v>
      </c>
      <c r="EN1087" s="375">
        <f t="shared" si="3975"/>
        <v>0</v>
      </c>
      <c r="EO1087" s="375">
        <f t="shared" si="3976"/>
        <v>0</v>
      </c>
      <c r="EP1087" s="375">
        <f t="shared" si="3977"/>
        <v>1</v>
      </c>
      <c r="EQ1087" s="375">
        <f t="shared" si="3978"/>
        <v>0</v>
      </c>
      <c r="ER1087" s="375">
        <f t="shared" si="3979"/>
        <v>0</v>
      </c>
      <c r="ES1087" s="375">
        <f t="shared" si="3980"/>
        <v>1</v>
      </c>
      <c r="ET1087" s="375">
        <f t="shared" si="3981"/>
        <v>0</v>
      </c>
      <c r="EU1087" s="375">
        <f t="shared" si="3982"/>
        <v>0</v>
      </c>
      <c r="EV1087" s="375">
        <f t="shared" si="3983"/>
        <v>1</v>
      </c>
      <c r="EW1087" s="375">
        <f t="shared" si="3984"/>
        <v>0</v>
      </c>
      <c r="EX1087" s="375">
        <f t="shared" si="3985"/>
        <v>0</v>
      </c>
      <c r="EY1087" s="375">
        <f t="shared" si="3986"/>
        <v>1</v>
      </c>
      <c r="EZ1087" s="375">
        <f t="shared" si="3987"/>
        <v>0</v>
      </c>
      <c r="FA1087" s="375">
        <f t="shared" si="3988"/>
        <v>0</v>
      </c>
      <c r="FB1087" s="375">
        <f t="shared" si="3989"/>
        <v>1</v>
      </c>
      <c r="FC1087" s="375">
        <f t="shared" si="3990"/>
        <v>0</v>
      </c>
      <c r="FD1087" s="375">
        <f t="shared" si="3991"/>
        <v>0</v>
      </c>
      <c r="FE1087" s="376"/>
      <c r="FF1087" s="372"/>
      <c r="FG1087" s="372"/>
      <c r="FH1087" s="372"/>
      <c r="FI1087" s="372"/>
      <c r="FJ1087" s="372"/>
      <c r="FK1087" s="372"/>
      <c r="FL1087" s="372"/>
      <c r="FM1087" s="372"/>
      <c r="FN1087" s="372"/>
      <c r="FO1087" s="372"/>
      <c r="FP1087" s="372"/>
      <c r="FQ1087" s="372"/>
      <c r="FR1087" s="372"/>
      <c r="FS1087" s="372"/>
      <c r="FT1087" s="372"/>
      <c r="FU1087" s="372"/>
      <c r="FV1087" s="372"/>
      <c r="FW1087" s="372"/>
      <c r="FX1087" s="372"/>
      <c r="FY1087" s="372"/>
      <c r="FZ1087" s="372"/>
      <c r="GA1087" s="372"/>
      <c r="GB1087" s="372"/>
      <c r="GC1087" s="372"/>
      <c r="GD1087" s="372"/>
      <c r="GE1087" s="372"/>
      <c r="GF1087" s="372"/>
      <c r="GG1087" s="372"/>
      <c r="GH1087" s="372"/>
      <c r="GI1087" s="372"/>
      <c r="GJ1087" s="372"/>
      <c r="GK1087" s="372"/>
      <c r="GL1087" s="372"/>
      <c r="GM1087" s="372"/>
      <c r="GN1087" s="372"/>
      <c r="GO1087" s="372"/>
      <c r="GP1087" s="372"/>
      <c r="GQ1087" s="372"/>
      <c r="GR1087" s="372"/>
      <c r="GS1087" s="372"/>
      <c r="GT1087" s="372"/>
      <c r="GU1087" s="372"/>
      <c r="GV1087" s="372"/>
      <c r="GW1087" s="372"/>
      <c r="GX1087" s="372"/>
      <c r="GY1087" s="372"/>
      <c r="GZ1087" s="372"/>
      <c r="HA1087" s="372"/>
      <c r="HB1087" s="372"/>
      <c r="HC1087" s="372"/>
    </row>
    <row r="1088" spans="1:211" s="373" customFormat="1" ht="15" hidden="1" customHeight="1" outlineLevel="1" x14ac:dyDescent="0.2">
      <c r="A1088" s="366">
        <f>SWDATA!O1073</f>
        <v>0</v>
      </c>
      <c r="B1088" s="366">
        <f>SWDATA!M1073</f>
        <v>0</v>
      </c>
      <c r="C1088" s="351">
        <f>IF(AND(SWDATA!M1073=1,SWDATA!Q1073="promotions"),SWDATA!P1073,0)</f>
        <v>0</v>
      </c>
      <c r="D1088" s="367">
        <f>ROW(SWDATA!M1073)</f>
        <v>1073</v>
      </c>
      <c r="E1088" s="368">
        <f t="shared" ref="E1088:E1098" si="4008">B1088</f>
        <v>0</v>
      </c>
      <c r="F1088" s="369">
        <f t="shared" si="3995"/>
        <v>1</v>
      </c>
      <c r="G1088" s="366" t="str">
        <f t="shared" si="3996"/>
        <v/>
      </c>
      <c r="H1088" s="370"/>
      <c r="J1088" s="238">
        <f t="shared" si="3997"/>
        <v>0</v>
      </c>
      <c r="K1088" s="239" t="str">
        <f t="shared" si="3998"/>
        <v/>
      </c>
      <c r="L1088" s="342"/>
      <c r="M1088" s="345"/>
      <c r="N1088" s="340" t="str">
        <f>IF(LEN(SWDATA!F1073)=0,"",N1087)</f>
        <v/>
      </c>
      <c r="O1088" s="296" t="str">
        <f>IF(LEN(SWDATA!G1073)=0,"",O1087)</f>
        <v/>
      </c>
      <c r="P1088" s="297" t="str">
        <f>IF(LEN(SWDATA!C1073)=0,"",SWDATA!C1073)</f>
        <v/>
      </c>
      <c r="Q1088" s="312" t="str">
        <f t="shared" si="3999"/>
        <v/>
      </c>
      <c r="R1088" s="223" t="s">
        <v>261</v>
      </c>
      <c r="S1088" s="224"/>
      <c r="T1088" s="224"/>
      <c r="U1088" s="264" t="s">
        <v>610</v>
      </c>
      <c r="V1088" s="205" t="s">
        <v>221</v>
      </c>
      <c r="W1088" s="266">
        <f>IF(OR(Is_Loading,LEN($A1088)=0),"",SWDATA!P1073)</f>
        <v>0</v>
      </c>
      <c r="X1088" s="267">
        <f>IF(OR(Is_Loading,LEN($A1088)=0),"",SWDATA!Q1073)</f>
        <v>0</v>
      </c>
      <c r="Y1088" s="267">
        <f>IF(OR(Is_Loading,LEN($A1088)=0),"",SWDATA!R1073)</f>
        <v>0</v>
      </c>
      <c r="Z1088" s="266" t="str">
        <f t="shared" si="3992"/>
        <v/>
      </c>
      <c r="AA1088" s="266">
        <f>IF(OR(Is_Loading,LEN($A1088)=0),"",SWDATA!T1073)</f>
        <v>0</v>
      </c>
      <c r="AB1088" s="267">
        <f>IF(OR(Is_Loading,LEN($A1088)=0),"",SWDATA!U1073)</f>
        <v>0</v>
      </c>
      <c r="AC1088" s="267">
        <f>IF(OR(Is_Loading,LEN($A1088)=0),"",SWDATA!V1073)</f>
        <v>0</v>
      </c>
      <c r="AD1088" s="266" t="str">
        <f t="shared" si="4000"/>
        <v/>
      </c>
      <c r="AE1088" s="266">
        <f>IF(OR(Is_Loading,LEN($A1088)=0),"",SWDATA!X1073)</f>
        <v>0</v>
      </c>
      <c r="AF1088" s="267">
        <f>IF(OR(Is_Loading,LEN($A1088)=0),"",SWDATA!Y1073)</f>
        <v>0</v>
      </c>
      <c r="AG1088" s="267">
        <f>IF(OR(Is_Loading,LEN($A1088)=0),"",SWDATA!Z1073)</f>
        <v>0</v>
      </c>
      <c r="AH1088" s="266" t="str">
        <f t="shared" si="4001"/>
        <v/>
      </c>
      <c r="AI1088" s="266">
        <f>IF(OR(Is_Loading,LEN($A1088)=0),"",SWDATA!AB1073)</f>
        <v>0</v>
      </c>
      <c r="AJ1088" s="267">
        <f>IF(OR(Is_Loading,LEN($A1088)=0),"",SWDATA!AC1073)</f>
        <v>0</v>
      </c>
      <c r="AK1088" s="267">
        <f>IF(OR(Is_Loading,LEN($A1088)=0),"",SWDATA!AD1073)</f>
        <v>0</v>
      </c>
      <c r="AL1088" s="266" t="str">
        <f t="shared" si="4002"/>
        <v/>
      </c>
      <c r="AM1088" s="266">
        <f>IF(OR(Is_Loading,LEN($A1088)=0),"",SWDATA!AF1073)</f>
        <v>0</v>
      </c>
      <c r="AN1088" s="267">
        <f>IF(OR(Is_Loading,LEN($A1088)=0),"",SWDATA!AG1073)</f>
        <v>0</v>
      </c>
      <c r="AO1088" s="323">
        <f>IF(OR(Is_Loading,LEN($A1088)=0),"",SWDATA!AH1073)</f>
        <v>0</v>
      </c>
      <c r="AP1088" s="320" t="str">
        <f t="shared" si="4003"/>
        <v/>
      </c>
      <c r="AQ1088" s="266">
        <f>IF(OR(Is_Loading,LEN($A1088)=0),"",SWDATA!AJ1073)</f>
        <v>0</v>
      </c>
      <c r="AR1088" s="267">
        <f>IF(OR(Is_Loading,LEN($A1088)=0),"",SWDATA!AK1073)</f>
        <v>0</v>
      </c>
      <c r="AS1088" s="267">
        <f>IF(OR(Is_Loading,LEN($A1088)=0),"",SWDATA!AL1073)</f>
        <v>0</v>
      </c>
      <c r="AT1088" s="266" t="str">
        <f t="shared" si="4004"/>
        <v/>
      </c>
      <c r="AU1088" s="266">
        <f>IF(OR(Is_Loading,LEN($A1088)=0),"",SWDATA!AN1073)</f>
        <v>0</v>
      </c>
      <c r="AV1088" s="267">
        <f>IF(OR(Is_Loading,LEN($A1088)=0),"",SWDATA!AO1073)</f>
        <v>0</v>
      </c>
      <c r="AW1088" s="267">
        <f>IF(OR(Is_Loading,LEN($A1088)=0),"",SWDATA!AP1073)</f>
        <v>0</v>
      </c>
      <c r="AX1088" s="266" t="str">
        <f t="shared" si="4005"/>
        <v/>
      </c>
      <c r="AY1088" s="266">
        <f>IF(OR(Is_Loading,LEN($A1088)=0),"",SWDATA!AR1073)</f>
        <v>0</v>
      </c>
      <c r="AZ1088" s="267">
        <f>IF(OR(Is_Loading,LEN($A1088)=0),"",SWDATA!AS1073)</f>
        <v>0</v>
      </c>
      <c r="BA1088" s="267">
        <f>IF(OR(Is_Loading,LEN($A1088)=0),"",SWDATA!AT1073)</f>
        <v>0</v>
      </c>
      <c r="BB1088" s="266" t="str">
        <f t="shared" si="4006"/>
        <v/>
      </c>
      <c r="BC1088" s="266">
        <f>IF(OR(Is_Loading,LEN($A1088)=0),"",SWDATA!AV1073)</f>
        <v>0</v>
      </c>
      <c r="BD1088" s="267">
        <f>IF(OR(Is_Loading,LEN($A1088)=0),"",SWDATA!AW1073)</f>
        <v>0</v>
      </c>
      <c r="BE1088" s="323">
        <f>IF(OR(Is_Loading,LEN($A1088)=0),"",SWDATA!AX1073)</f>
        <v>0</v>
      </c>
      <c r="BF1088" s="320" t="str">
        <f t="shared" si="4007"/>
        <v/>
      </c>
      <c r="BG1088" s="11"/>
      <c r="BH1088" s="11"/>
      <c r="BI1088" s="11"/>
      <c r="BJ1088" s="11"/>
      <c r="BK1088" s="11"/>
      <c r="BL1088" s="11"/>
      <c r="BM1088" s="11"/>
      <c r="BN1088" s="11"/>
      <c r="BO1088" s="11"/>
      <c r="BP1088" s="11"/>
      <c r="BQ1088" s="11"/>
      <c r="BR1088" s="11"/>
      <c r="BS1088" s="11"/>
      <c r="BT1088" s="11"/>
      <c r="BU1088" s="11"/>
      <c r="BV1088" s="11"/>
      <c r="BW1088" s="11"/>
      <c r="BX1088" s="11"/>
      <c r="BY1088" s="11"/>
      <c r="BZ1088" s="11"/>
      <c r="CA1088" s="11"/>
      <c r="CB1088" s="11"/>
      <c r="CC1088" s="11"/>
      <c r="CD1088" s="11"/>
      <c r="CE1088" s="11"/>
      <c r="CF1088" s="11"/>
      <c r="CG1088" s="11"/>
      <c r="CH1088" s="11"/>
      <c r="CI1088" s="11"/>
      <c r="CJ1088" s="11"/>
      <c r="CK1088" s="11"/>
      <c r="CL1088" s="11"/>
      <c r="CM1088" s="11"/>
      <c r="CN1088" s="351"/>
      <c r="CO1088" s="351"/>
      <c r="CP1088" s="351"/>
      <c r="CQ1088" s="351"/>
      <c r="CR1088" s="351"/>
      <c r="CS1088" s="351"/>
      <c r="CT1088" s="351"/>
      <c r="CU1088" s="351"/>
      <c r="CV1088" s="351"/>
      <c r="CW1088" s="351"/>
      <c r="CX1088" s="351"/>
      <c r="CY1088" s="351"/>
      <c r="CZ1088" s="351"/>
      <c r="DA1088" s="351"/>
      <c r="DB1088" s="351"/>
      <c r="DC1088" s="351"/>
      <c r="DD1088" s="351"/>
      <c r="DE1088" s="351"/>
      <c r="DF1088" s="351"/>
      <c r="DG1088" s="351"/>
      <c r="DH1088" s="351"/>
      <c r="DI1088" s="351"/>
      <c r="DJ1088" s="351"/>
      <c r="DK1088" s="351"/>
      <c r="DL1088" s="351"/>
      <c r="DM1088" s="351"/>
      <c r="DN1088" s="351"/>
      <c r="DS1088" s="372"/>
      <c r="DT1088" s="374"/>
      <c r="DU1088" s="375"/>
      <c r="DV1088" s="375"/>
      <c r="DW1088" s="375"/>
      <c r="DX1088" s="375">
        <v>1</v>
      </c>
      <c r="DY1088" s="375">
        <f t="shared" si="3960"/>
        <v>0</v>
      </c>
      <c r="DZ1088" s="375">
        <f t="shared" si="3961"/>
        <v>0</v>
      </c>
      <c r="EA1088" s="375">
        <f t="shared" si="3962"/>
        <v>1</v>
      </c>
      <c r="EB1088" s="375">
        <f t="shared" si="3963"/>
        <v>0</v>
      </c>
      <c r="EC1088" s="375">
        <f t="shared" si="3964"/>
        <v>0</v>
      </c>
      <c r="ED1088" s="375">
        <f t="shared" si="3965"/>
        <v>1</v>
      </c>
      <c r="EE1088" s="375">
        <f t="shared" si="3966"/>
        <v>0</v>
      </c>
      <c r="EF1088" s="375">
        <f t="shared" si="3967"/>
        <v>0</v>
      </c>
      <c r="EG1088" s="375">
        <f t="shared" si="3968"/>
        <v>1</v>
      </c>
      <c r="EH1088" s="375">
        <f t="shared" si="3969"/>
        <v>0</v>
      </c>
      <c r="EI1088" s="375">
        <f t="shared" si="3970"/>
        <v>0</v>
      </c>
      <c r="EJ1088" s="375">
        <f t="shared" si="3971"/>
        <v>1</v>
      </c>
      <c r="EK1088" s="375">
        <f t="shared" si="3972"/>
        <v>0</v>
      </c>
      <c r="EL1088" s="375">
        <f t="shared" si="3973"/>
        <v>0</v>
      </c>
      <c r="EM1088" s="375">
        <f t="shared" si="3974"/>
        <v>1</v>
      </c>
      <c r="EN1088" s="375">
        <f t="shared" si="3975"/>
        <v>0</v>
      </c>
      <c r="EO1088" s="375">
        <f t="shared" si="3976"/>
        <v>0</v>
      </c>
      <c r="EP1088" s="375">
        <f t="shared" si="3977"/>
        <v>1</v>
      </c>
      <c r="EQ1088" s="375">
        <f t="shared" si="3978"/>
        <v>0</v>
      </c>
      <c r="ER1088" s="375">
        <f t="shared" si="3979"/>
        <v>0</v>
      </c>
      <c r="ES1088" s="375">
        <f t="shared" si="3980"/>
        <v>1</v>
      </c>
      <c r="ET1088" s="375">
        <f t="shared" si="3981"/>
        <v>0</v>
      </c>
      <c r="EU1088" s="375">
        <f t="shared" si="3982"/>
        <v>0</v>
      </c>
      <c r="EV1088" s="375">
        <f t="shared" si="3983"/>
        <v>1</v>
      </c>
      <c r="EW1088" s="375">
        <f t="shared" si="3984"/>
        <v>0</v>
      </c>
      <c r="EX1088" s="375">
        <f t="shared" si="3985"/>
        <v>0</v>
      </c>
      <c r="EY1088" s="375">
        <f t="shared" si="3986"/>
        <v>1</v>
      </c>
      <c r="EZ1088" s="375">
        <f t="shared" si="3987"/>
        <v>0</v>
      </c>
      <c r="FA1088" s="375">
        <f t="shared" si="3988"/>
        <v>0</v>
      </c>
      <c r="FB1088" s="375">
        <f t="shared" si="3989"/>
        <v>1</v>
      </c>
      <c r="FC1088" s="375">
        <f t="shared" si="3990"/>
        <v>0</v>
      </c>
      <c r="FD1088" s="375">
        <f t="shared" si="3991"/>
        <v>0</v>
      </c>
      <c r="FE1088" s="376"/>
      <c r="FF1088" s="372"/>
      <c r="FG1088" s="372"/>
      <c r="FH1088" s="372"/>
      <c r="FI1088" s="372"/>
      <c r="FJ1088" s="372"/>
      <c r="FK1088" s="372"/>
      <c r="FL1088" s="372"/>
      <c r="FM1088" s="372"/>
      <c r="FN1088" s="372"/>
      <c r="FO1088" s="372"/>
      <c r="FP1088" s="372"/>
      <c r="FQ1088" s="372"/>
      <c r="FR1088" s="372"/>
      <c r="FS1088" s="372"/>
      <c r="FT1088" s="372"/>
      <c r="FU1088" s="372"/>
      <c r="FV1088" s="372"/>
      <c r="FW1088" s="372"/>
      <c r="FX1088" s="372"/>
      <c r="FY1088" s="372"/>
      <c r="FZ1088" s="372"/>
      <c r="GA1088" s="372"/>
      <c r="GB1088" s="372"/>
      <c r="GC1088" s="372"/>
      <c r="GD1088" s="372"/>
      <c r="GE1088" s="372"/>
      <c r="GF1088" s="372"/>
      <c r="GG1088" s="372"/>
      <c r="GH1088" s="372"/>
      <c r="GI1088" s="372"/>
      <c r="GJ1088" s="372"/>
      <c r="GK1088" s="372"/>
      <c r="GL1088" s="372"/>
      <c r="GM1088" s="372"/>
      <c r="GN1088" s="372"/>
      <c r="GO1088" s="372"/>
      <c r="GP1088" s="372"/>
      <c r="GQ1088" s="372"/>
      <c r="GR1088" s="372"/>
      <c r="GS1088" s="372"/>
      <c r="GT1088" s="372"/>
      <c r="GU1088" s="372"/>
      <c r="GV1088" s="372"/>
      <c r="GW1088" s="372"/>
      <c r="GX1088" s="372"/>
      <c r="GY1088" s="372"/>
      <c r="GZ1088" s="372"/>
      <c r="HA1088" s="372"/>
      <c r="HB1088" s="372"/>
      <c r="HC1088" s="372"/>
    </row>
    <row r="1089" spans="1:211" s="373" customFormat="1" ht="15" hidden="1" customHeight="1" outlineLevel="1" x14ac:dyDescent="0.2">
      <c r="A1089" s="366">
        <f>SWDATA!O1074</f>
        <v>0</v>
      </c>
      <c r="B1089" s="366">
        <f>SWDATA!M1074</f>
        <v>0</v>
      </c>
      <c r="C1089" s="351">
        <f>IF(AND(SWDATA!M1074=1,SWDATA!Q1074="promotions"),SWDATA!P1074,0)</f>
        <v>0</v>
      </c>
      <c r="D1089" s="367">
        <f>ROW(SWDATA!M1074)</f>
        <v>1074</v>
      </c>
      <c r="E1089" s="368">
        <f t="shared" si="4008"/>
        <v>0</v>
      </c>
      <c r="F1089" s="369">
        <f t="shared" si="3995"/>
        <v>1</v>
      </c>
      <c r="G1089" s="366" t="str">
        <f t="shared" si="3996"/>
        <v/>
      </c>
      <c r="H1089" s="370"/>
      <c r="J1089" s="238">
        <f t="shared" si="3997"/>
        <v>0</v>
      </c>
      <c r="K1089" s="239" t="str">
        <f t="shared" si="3998"/>
        <v/>
      </c>
      <c r="L1089" s="342"/>
      <c r="M1089" s="345"/>
      <c r="N1089" s="340" t="str">
        <f>IF(LEN(SWDATA!F1074)=0,"",N1088)</f>
        <v/>
      </c>
      <c r="O1089" s="296" t="str">
        <f>IF(LEN(SWDATA!G1074)=0,"",O1088)</f>
        <v/>
      </c>
      <c r="P1089" s="297" t="str">
        <f>IF(LEN(SWDATA!C1074)=0,"",SWDATA!C1074)</f>
        <v/>
      </c>
      <c r="Q1089" s="312" t="str">
        <f t="shared" si="3999"/>
        <v/>
      </c>
      <c r="R1089" s="223" t="s">
        <v>261</v>
      </c>
      <c r="S1089" s="224"/>
      <c r="T1089" s="224"/>
      <c r="U1089" s="264" t="s">
        <v>612</v>
      </c>
      <c r="V1089" s="205" t="s">
        <v>221</v>
      </c>
      <c r="W1089" s="266">
        <f>IF(OR(Is_Loading,LEN($A1089)=0),"",SWDATA!P1074)</f>
        <v>0</v>
      </c>
      <c r="X1089" s="267">
        <f>IF(OR(Is_Loading,LEN($A1089)=0),"",SWDATA!Q1074)</f>
        <v>0</v>
      </c>
      <c r="Y1089" s="267">
        <f>IF(OR(Is_Loading,LEN($A1089)=0),"",SWDATA!R1074)</f>
        <v>0</v>
      </c>
      <c r="Z1089" s="266" t="str">
        <f t="shared" si="3992"/>
        <v/>
      </c>
      <c r="AA1089" s="266">
        <f>IF(OR(Is_Loading,LEN($A1089)=0),"",SWDATA!T1074)</f>
        <v>0</v>
      </c>
      <c r="AB1089" s="267">
        <f>IF(OR(Is_Loading,LEN($A1089)=0),"",SWDATA!U1074)</f>
        <v>0</v>
      </c>
      <c r="AC1089" s="267">
        <f>IF(OR(Is_Loading,LEN($A1089)=0),"",SWDATA!V1074)</f>
        <v>0</v>
      </c>
      <c r="AD1089" s="266" t="str">
        <f t="shared" si="4000"/>
        <v/>
      </c>
      <c r="AE1089" s="266">
        <f>IF(OR(Is_Loading,LEN($A1089)=0),"",SWDATA!X1074)</f>
        <v>0</v>
      </c>
      <c r="AF1089" s="267">
        <f>IF(OR(Is_Loading,LEN($A1089)=0),"",SWDATA!Y1074)</f>
        <v>0</v>
      </c>
      <c r="AG1089" s="267">
        <f>IF(OR(Is_Loading,LEN($A1089)=0),"",SWDATA!Z1074)</f>
        <v>0</v>
      </c>
      <c r="AH1089" s="266" t="str">
        <f t="shared" si="4001"/>
        <v/>
      </c>
      <c r="AI1089" s="266">
        <f>IF(OR(Is_Loading,LEN($A1089)=0),"",SWDATA!AB1074)</f>
        <v>0</v>
      </c>
      <c r="AJ1089" s="267">
        <f>IF(OR(Is_Loading,LEN($A1089)=0),"",SWDATA!AC1074)</f>
        <v>0</v>
      </c>
      <c r="AK1089" s="267">
        <f>IF(OR(Is_Loading,LEN($A1089)=0),"",SWDATA!AD1074)</f>
        <v>0</v>
      </c>
      <c r="AL1089" s="266" t="str">
        <f t="shared" si="4002"/>
        <v/>
      </c>
      <c r="AM1089" s="266">
        <f>IF(OR(Is_Loading,LEN($A1089)=0),"",SWDATA!AF1074)</f>
        <v>0</v>
      </c>
      <c r="AN1089" s="267">
        <f>IF(OR(Is_Loading,LEN($A1089)=0),"",SWDATA!AG1074)</f>
        <v>0</v>
      </c>
      <c r="AO1089" s="323">
        <f>IF(OR(Is_Loading,LEN($A1089)=0),"",SWDATA!AH1074)</f>
        <v>0</v>
      </c>
      <c r="AP1089" s="320" t="str">
        <f t="shared" si="4003"/>
        <v/>
      </c>
      <c r="AQ1089" s="266">
        <f>IF(OR(Is_Loading,LEN($A1089)=0),"",SWDATA!AJ1074)</f>
        <v>0</v>
      </c>
      <c r="AR1089" s="267">
        <f>IF(OR(Is_Loading,LEN($A1089)=0),"",SWDATA!AK1074)</f>
        <v>0</v>
      </c>
      <c r="AS1089" s="267">
        <f>IF(OR(Is_Loading,LEN($A1089)=0),"",SWDATA!AL1074)</f>
        <v>0</v>
      </c>
      <c r="AT1089" s="266" t="str">
        <f t="shared" si="4004"/>
        <v/>
      </c>
      <c r="AU1089" s="266">
        <f>IF(OR(Is_Loading,LEN($A1089)=0),"",SWDATA!AN1074)</f>
        <v>0</v>
      </c>
      <c r="AV1089" s="267">
        <f>IF(OR(Is_Loading,LEN($A1089)=0),"",SWDATA!AO1074)</f>
        <v>0</v>
      </c>
      <c r="AW1089" s="267">
        <f>IF(OR(Is_Loading,LEN($A1089)=0),"",SWDATA!AP1074)</f>
        <v>0</v>
      </c>
      <c r="AX1089" s="266" t="str">
        <f t="shared" si="4005"/>
        <v/>
      </c>
      <c r="AY1089" s="266">
        <f>IF(OR(Is_Loading,LEN($A1089)=0),"",SWDATA!AR1074)</f>
        <v>0</v>
      </c>
      <c r="AZ1089" s="267">
        <f>IF(OR(Is_Loading,LEN($A1089)=0),"",SWDATA!AS1074)</f>
        <v>0</v>
      </c>
      <c r="BA1089" s="267">
        <f>IF(OR(Is_Loading,LEN($A1089)=0),"",SWDATA!AT1074)</f>
        <v>0</v>
      </c>
      <c r="BB1089" s="266" t="str">
        <f t="shared" si="4006"/>
        <v/>
      </c>
      <c r="BC1089" s="266">
        <f>IF(OR(Is_Loading,LEN($A1089)=0),"",SWDATA!AV1074)</f>
        <v>0</v>
      </c>
      <c r="BD1089" s="267">
        <f>IF(OR(Is_Loading,LEN($A1089)=0),"",SWDATA!AW1074)</f>
        <v>0</v>
      </c>
      <c r="BE1089" s="323">
        <f>IF(OR(Is_Loading,LEN($A1089)=0),"",SWDATA!AX1074)</f>
        <v>0</v>
      </c>
      <c r="BF1089" s="320" t="str">
        <f t="shared" si="4007"/>
        <v/>
      </c>
      <c r="BG1089" s="11"/>
      <c r="BH1089" s="11"/>
      <c r="BI1089" s="11"/>
      <c r="BJ1089" s="11"/>
      <c r="BK1089" s="11"/>
      <c r="BL1089" s="11"/>
      <c r="BM1089" s="11"/>
      <c r="BN1089" s="11"/>
      <c r="BO1089" s="11"/>
      <c r="BP1089" s="11"/>
      <c r="BQ1089" s="11"/>
      <c r="BR1089" s="11"/>
      <c r="BS1089" s="11"/>
      <c r="BT1089" s="11"/>
      <c r="BU1089" s="11"/>
      <c r="BV1089" s="11"/>
      <c r="BW1089" s="11"/>
      <c r="BX1089" s="11"/>
      <c r="BY1089" s="11"/>
      <c r="BZ1089" s="11"/>
      <c r="CA1089" s="11"/>
      <c r="CB1089" s="11"/>
      <c r="CC1089" s="11"/>
      <c r="CD1089" s="11"/>
      <c r="CE1089" s="11"/>
      <c r="CF1089" s="11"/>
      <c r="CG1089" s="11"/>
      <c r="CH1089" s="11"/>
      <c r="CI1089" s="11"/>
      <c r="CJ1089" s="11"/>
      <c r="CK1089" s="11"/>
      <c r="CL1089" s="11"/>
      <c r="CM1089" s="11"/>
      <c r="CN1089" s="351"/>
      <c r="CO1089" s="351"/>
      <c r="CP1089" s="351"/>
      <c r="CQ1089" s="351"/>
      <c r="CR1089" s="351"/>
      <c r="CS1089" s="351"/>
      <c r="CT1089" s="351"/>
      <c r="CU1089" s="351"/>
      <c r="CV1089" s="351"/>
      <c r="CW1089" s="351"/>
      <c r="CX1089" s="351"/>
      <c r="CY1089" s="351"/>
      <c r="CZ1089" s="351"/>
      <c r="DA1089" s="351"/>
      <c r="DB1089" s="351"/>
      <c r="DC1089" s="351"/>
      <c r="DD1089" s="351"/>
      <c r="DE1089" s="351"/>
      <c r="DF1089" s="351"/>
      <c r="DG1089" s="351"/>
      <c r="DH1089" s="351"/>
      <c r="DI1089" s="351"/>
      <c r="DJ1089" s="351"/>
      <c r="DK1089" s="351"/>
      <c r="DL1089" s="351"/>
      <c r="DM1089" s="351"/>
      <c r="DN1089" s="351"/>
      <c r="DS1089" s="372"/>
      <c r="DT1089" s="374"/>
      <c r="DU1089" s="375"/>
      <c r="DV1089" s="375"/>
      <c r="DW1089" s="375"/>
      <c r="DX1089" s="375">
        <v>1</v>
      </c>
      <c r="DY1089" s="375">
        <f t="shared" si="3960"/>
        <v>0</v>
      </c>
      <c r="DZ1089" s="375">
        <f t="shared" si="3961"/>
        <v>0</v>
      </c>
      <c r="EA1089" s="375">
        <f t="shared" si="3962"/>
        <v>1</v>
      </c>
      <c r="EB1089" s="375">
        <f t="shared" si="3963"/>
        <v>0</v>
      </c>
      <c r="EC1089" s="375">
        <f t="shared" si="3964"/>
        <v>0</v>
      </c>
      <c r="ED1089" s="375">
        <f t="shared" si="3965"/>
        <v>1</v>
      </c>
      <c r="EE1089" s="375">
        <f t="shared" si="3966"/>
        <v>0</v>
      </c>
      <c r="EF1089" s="375">
        <f t="shared" si="3967"/>
        <v>0</v>
      </c>
      <c r="EG1089" s="375">
        <f t="shared" si="3968"/>
        <v>1</v>
      </c>
      <c r="EH1089" s="375">
        <f t="shared" si="3969"/>
        <v>0</v>
      </c>
      <c r="EI1089" s="375">
        <f t="shared" si="3970"/>
        <v>0</v>
      </c>
      <c r="EJ1089" s="375">
        <f t="shared" si="3971"/>
        <v>1</v>
      </c>
      <c r="EK1089" s="375">
        <f t="shared" si="3972"/>
        <v>0</v>
      </c>
      <c r="EL1089" s="375">
        <f t="shared" si="3973"/>
        <v>0</v>
      </c>
      <c r="EM1089" s="375">
        <f t="shared" si="3974"/>
        <v>1</v>
      </c>
      <c r="EN1089" s="375">
        <f t="shared" si="3975"/>
        <v>0</v>
      </c>
      <c r="EO1089" s="375">
        <f t="shared" si="3976"/>
        <v>0</v>
      </c>
      <c r="EP1089" s="375">
        <f t="shared" si="3977"/>
        <v>1</v>
      </c>
      <c r="EQ1089" s="375">
        <f t="shared" si="3978"/>
        <v>0</v>
      </c>
      <c r="ER1089" s="375">
        <f t="shared" si="3979"/>
        <v>0</v>
      </c>
      <c r="ES1089" s="375">
        <f t="shared" si="3980"/>
        <v>1</v>
      </c>
      <c r="ET1089" s="375">
        <f t="shared" si="3981"/>
        <v>0</v>
      </c>
      <c r="EU1089" s="375">
        <f t="shared" si="3982"/>
        <v>0</v>
      </c>
      <c r="EV1089" s="375">
        <f t="shared" si="3983"/>
        <v>1</v>
      </c>
      <c r="EW1089" s="375">
        <f t="shared" si="3984"/>
        <v>0</v>
      </c>
      <c r="EX1089" s="375">
        <f t="shared" si="3985"/>
        <v>0</v>
      </c>
      <c r="EY1089" s="375">
        <f t="shared" si="3986"/>
        <v>1</v>
      </c>
      <c r="EZ1089" s="375">
        <f t="shared" si="3987"/>
        <v>0</v>
      </c>
      <c r="FA1089" s="375">
        <f t="shared" si="3988"/>
        <v>0</v>
      </c>
      <c r="FB1089" s="375">
        <f t="shared" si="3989"/>
        <v>1</v>
      </c>
      <c r="FC1089" s="375">
        <f t="shared" si="3990"/>
        <v>0</v>
      </c>
      <c r="FD1089" s="375">
        <f t="shared" si="3991"/>
        <v>0</v>
      </c>
      <c r="FE1089" s="376"/>
      <c r="FF1089" s="372"/>
      <c r="FG1089" s="372"/>
      <c r="FH1089" s="372"/>
      <c r="FI1089" s="372"/>
      <c r="FJ1089" s="372"/>
      <c r="FK1089" s="372"/>
      <c r="FL1089" s="372"/>
      <c r="FM1089" s="372"/>
      <c r="FN1089" s="372"/>
      <c r="FO1089" s="372"/>
      <c r="FP1089" s="372"/>
      <c r="FQ1089" s="372"/>
      <c r="FR1089" s="372"/>
      <c r="FS1089" s="372"/>
      <c r="FT1089" s="372"/>
      <c r="FU1089" s="372"/>
      <c r="FV1089" s="372"/>
      <c r="FW1089" s="372"/>
      <c r="FX1089" s="372"/>
      <c r="FY1089" s="372"/>
      <c r="FZ1089" s="372"/>
      <c r="GA1089" s="372"/>
      <c r="GB1089" s="372"/>
      <c r="GC1089" s="372"/>
      <c r="GD1089" s="372"/>
      <c r="GE1089" s="372"/>
      <c r="GF1089" s="372"/>
      <c r="GG1089" s="372"/>
      <c r="GH1089" s="372"/>
      <c r="GI1089" s="372"/>
      <c r="GJ1089" s="372"/>
      <c r="GK1089" s="372"/>
      <c r="GL1089" s="372"/>
      <c r="GM1089" s="372"/>
      <c r="GN1089" s="372"/>
      <c r="GO1089" s="372"/>
      <c r="GP1089" s="372"/>
      <c r="GQ1089" s="372"/>
      <c r="GR1089" s="372"/>
      <c r="GS1089" s="372"/>
      <c r="GT1089" s="372"/>
      <c r="GU1089" s="372"/>
      <c r="GV1089" s="372"/>
      <c r="GW1089" s="372"/>
      <c r="GX1089" s="372"/>
      <c r="GY1089" s="372"/>
      <c r="GZ1089" s="372"/>
      <c r="HA1089" s="372"/>
      <c r="HB1089" s="372"/>
      <c r="HC1089" s="372"/>
    </row>
    <row r="1090" spans="1:211" s="373" customFormat="1" ht="15" hidden="1" customHeight="1" outlineLevel="1" x14ac:dyDescent="0.2">
      <c r="A1090" s="366">
        <f>SWDATA!O1075</f>
        <v>0</v>
      </c>
      <c r="B1090" s="366">
        <f>SWDATA!M1075</f>
        <v>0</v>
      </c>
      <c r="C1090" s="351">
        <f>IF(AND(SWDATA!M1075=1,SWDATA!Q1075="promotions"),SWDATA!P1075,0)</f>
        <v>0</v>
      </c>
      <c r="D1090" s="367">
        <f>ROW(SWDATA!M1075)</f>
        <v>1075</v>
      </c>
      <c r="E1090" s="368">
        <f t="shared" si="4008"/>
        <v>0</v>
      </c>
      <c r="F1090" s="369">
        <f t="shared" si="3995"/>
        <v>1</v>
      </c>
      <c r="G1090" s="366" t="str">
        <f t="shared" si="3996"/>
        <v/>
      </c>
      <c r="H1090" s="370"/>
      <c r="J1090" s="238">
        <f t="shared" si="3997"/>
        <v>0</v>
      </c>
      <c r="K1090" s="239" t="str">
        <f t="shared" si="3998"/>
        <v/>
      </c>
      <c r="L1090" s="342"/>
      <c r="M1090" s="345"/>
      <c r="N1090" s="340" t="str">
        <f>IF(LEN(SWDATA!F1075)=0,"",N1089)</f>
        <v/>
      </c>
      <c r="O1090" s="296" t="str">
        <f>IF(LEN(SWDATA!G1075)=0,"",O1089)</f>
        <v/>
      </c>
      <c r="P1090" s="297" t="str">
        <f>IF(LEN(SWDATA!C1075)=0,"",SWDATA!C1075)</f>
        <v/>
      </c>
      <c r="Q1090" s="312" t="str">
        <f t="shared" si="3999"/>
        <v/>
      </c>
      <c r="R1090" s="223" t="s">
        <v>261</v>
      </c>
      <c r="S1090" s="224"/>
      <c r="T1090" s="224"/>
      <c r="U1090" s="264" t="s">
        <v>597</v>
      </c>
      <c r="V1090" s="205" t="s">
        <v>221</v>
      </c>
      <c r="W1090" s="266">
        <f>IF(OR(Is_Loading,LEN($A1090)=0),"",SWDATA!P1075)</f>
        <v>0</v>
      </c>
      <c r="X1090" s="267">
        <f>IF(OR(Is_Loading,LEN($A1090)=0),"",SWDATA!Q1075)</f>
        <v>0</v>
      </c>
      <c r="Y1090" s="267">
        <f>IF(OR(Is_Loading,LEN($A1090)=0),"",SWDATA!R1075)</f>
        <v>0</v>
      </c>
      <c r="Z1090" s="266" t="str">
        <f t="shared" si="3992"/>
        <v/>
      </c>
      <c r="AA1090" s="266">
        <f>IF(OR(Is_Loading,LEN($A1090)=0),"",SWDATA!T1075)</f>
        <v>0</v>
      </c>
      <c r="AB1090" s="267">
        <f>IF(OR(Is_Loading,LEN($A1090)=0),"",SWDATA!U1075)</f>
        <v>0</v>
      </c>
      <c r="AC1090" s="267">
        <f>IF(OR(Is_Loading,LEN($A1090)=0),"",SWDATA!V1075)</f>
        <v>0</v>
      </c>
      <c r="AD1090" s="266" t="str">
        <f t="shared" si="4000"/>
        <v/>
      </c>
      <c r="AE1090" s="266">
        <f>IF(OR(Is_Loading,LEN($A1090)=0),"",SWDATA!X1075)</f>
        <v>0</v>
      </c>
      <c r="AF1090" s="267">
        <f>IF(OR(Is_Loading,LEN($A1090)=0),"",SWDATA!Y1075)</f>
        <v>0</v>
      </c>
      <c r="AG1090" s="267">
        <f>IF(OR(Is_Loading,LEN($A1090)=0),"",SWDATA!Z1075)</f>
        <v>0</v>
      </c>
      <c r="AH1090" s="266" t="str">
        <f t="shared" si="4001"/>
        <v/>
      </c>
      <c r="AI1090" s="266">
        <f>IF(OR(Is_Loading,LEN($A1090)=0),"",SWDATA!AB1075)</f>
        <v>0</v>
      </c>
      <c r="AJ1090" s="267">
        <f>IF(OR(Is_Loading,LEN($A1090)=0),"",SWDATA!AC1075)</f>
        <v>0</v>
      </c>
      <c r="AK1090" s="267">
        <f>IF(OR(Is_Loading,LEN($A1090)=0),"",SWDATA!AD1075)</f>
        <v>0</v>
      </c>
      <c r="AL1090" s="266" t="str">
        <f t="shared" si="4002"/>
        <v/>
      </c>
      <c r="AM1090" s="266">
        <f>IF(OR(Is_Loading,LEN($A1090)=0),"",SWDATA!AF1075)</f>
        <v>0</v>
      </c>
      <c r="AN1090" s="267">
        <f>IF(OR(Is_Loading,LEN($A1090)=0),"",SWDATA!AG1075)</f>
        <v>0</v>
      </c>
      <c r="AO1090" s="323">
        <f>IF(OR(Is_Loading,LEN($A1090)=0),"",SWDATA!AH1075)</f>
        <v>0</v>
      </c>
      <c r="AP1090" s="320" t="str">
        <f t="shared" si="4003"/>
        <v/>
      </c>
      <c r="AQ1090" s="266">
        <f>IF(OR(Is_Loading,LEN($A1090)=0),"",SWDATA!AJ1075)</f>
        <v>0</v>
      </c>
      <c r="AR1090" s="267">
        <f>IF(OR(Is_Loading,LEN($A1090)=0),"",SWDATA!AK1075)</f>
        <v>0</v>
      </c>
      <c r="AS1090" s="267">
        <f>IF(OR(Is_Loading,LEN($A1090)=0),"",SWDATA!AL1075)</f>
        <v>0</v>
      </c>
      <c r="AT1090" s="266" t="str">
        <f t="shared" si="4004"/>
        <v/>
      </c>
      <c r="AU1090" s="266">
        <f>IF(OR(Is_Loading,LEN($A1090)=0),"",SWDATA!AN1075)</f>
        <v>0</v>
      </c>
      <c r="AV1090" s="267">
        <f>IF(OR(Is_Loading,LEN($A1090)=0),"",SWDATA!AO1075)</f>
        <v>0</v>
      </c>
      <c r="AW1090" s="267">
        <f>IF(OR(Is_Loading,LEN($A1090)=0),"",SWDATA!AP1075)</f>
        <v>0</v>
      </c>
      <c r="AX1090" s="266" t="str">
        <f t="shared" si="4005"/>
        <v/>
      </c>
      <c r="AY1090" s="266">
        <f>IF(OR(Is_Loading,LEN($A1090)=0),"",SWDATA!AR1075)</f>
        <v>0</v>
      </c>
      <c r="AZ1090" s="267">
        <f>IF(OR(Is_Loading,LEN($A1090)=0),"",SWDATA!AS1075)</f>
        <v>0</v>
      </c>
      <c r="BA1090" s="267">
        <f>IF(OR(Is_Loading,LEN($A1090)=0),"",SWDATA!AT1075)</f>
        <v>0</v>
      </c>
      <c r="BB1090" s="266" t="str">
        <f t="shared" si="4006"/>
        <v/>
      </c>
      <c r="BC1090" s="266">
        <f>IF(OR(Is_Loading,LEN($A1090)=0),"",SWDATA!AV1075)</f>
        <v>0</v>
      </c>
      <c r="BD1090" s="267">
        <f>IF(OR(Is_Loading,LEN($A1090)=0),"",SWDATA!AW1075)</f>
        <v>0</v>
      </c>
      <c r="BE1090" s="323">
        <f>IF(OR(Is_Loading,LEN($A1090)=0),"",SWDATA!AX1075)</f>
        <v>0</v>
      </c>
      <c r="BF1090" s="320" t="str">
        <f t="shared" si="4007"/>
        <v/>
      </c>
      <c r="BG1090" s="11"/>
      <c r="BH1090" s="11"/>
      <c r="BI1090" s="11"/>
      <c r="BJ1090" s="11"/>
      <c r="BK1090" s="11"/>
      <c r="BL1090" s="11"/>
      <c r="BM1090" s="11"/>
      <c r="BN1090" s="11"/>
      <c r="BO1090" s="11"/>
      <c r="BP1090" s="11"/>
      <c r="BQ1090" s="11"/>
      <c r="BR1090" s="11"/>
      <c r="BS1090" s="11"/>
      <c r="BT1090" s="11"/>
      <c r="BU1090" s="11"/>
      <c r="BV1090" s="11"/>
      <c r="BW1090" s="11"/>
      <c r="BX1090" s="11"/>
      <c r="BY1090" s="11"/>
      <c r="BZ1090" s="11"/>
      <c r="CA1090" s="11"/>
      <c r="CB1090" s="11"/>
      <c r="CC1090" s="11"/>
      <c r="CD1090" s="11"/>
      <c r="CE1090" s="11"/>
      <c r="CF1090" s="11"/>
      <c r="CG1090" s="11"/>
      <c r="CH1090" s="11"/>
      <c r="CI1090" s="11"/>
      <c r="CJ1090" s="11"/>
      <c r="CK1090" s="11"/>
      <c r="CL1090" s="11"/>
      <c r="CM1090" s="11"/>
      <c r="CN1090" s="351"/>
      <c r="CO1090" s="351"/>
      <c r="CP1090" s="351"/>
      <c r="CQ1090" s="351"/>
      <c r="CR1090" s="351"/>
      <c r="CS1090" s="351"/>
      <c r="CT1090" s="351"/>
      <c r="CU1090" s="351"/>
      <c r="CV1090" s="351"/>
      <c r="CW1090" s="351"/>
      <c r="CX1090" s="351"/>
      <c r="CY1090" s="351"/>
      <c r="CZ1090" s="351"/>
      <c r="DA1090" s="351"/>
      <c r="DB1090" s="351"/>
      <c r="DC1090" s="351"/>
      <c r="DD1090" s="351"/>
      <c r="DE1090" s="351"/>
      <c r="DF1090" s="351"/>
      <c r="DG1090" s="351"/>
      <c r="DH1090" s="351"/>
      <c r="DI1090" s="351"/>
      <c r="DJ1090" s="351"/>
      <c r="DK1090" s="351"/>
      <c r="DL1090" s="351"/>
      <c r="DM1090" s="351"/>
      <c r="DN1090" s="351"/>
      <c r="DS1090" s="372"/>
      <c r="DT1090" s="374"/>
      <c r="DU1090" s="375"/>
      <c r="DV1090" s="375"/>
      <c r="DW1090" s="375"/>
      <c r="DX1090" s="375">
        <v>1</v>
      </c>
      <c r="DY1090" s="375">
        <f t="shared" si="3960"/>
        <v>0</v>
      </c>
      <c r="DZ1090" s="375">
        <f t="shared" si="3961"/>
        <v>0</v>
      </c>
      <c r="EA1090" s="375">
        <f t="shared" si="3962"/>
        <v>1</v>
      </c>
      <c r="EB1090" s="375">
        <f t="shared" si="3963"/>
        <v>0</v>
      </c>
      <c r="EC1090" s="375">
        <f t="shared" si="3964"/>
        <v>0</v>
      </c>
      <c r="ED1090" s="375">
        <f t="shared" si="3965"/>
        <v>1</v>
      </c>
      <c r="EE1090" s="375">
        <f t="shared" si="3966"/>
        <v>0</v>
      </c>
      <c r="EF1090" s="375">
        <f t="shared" si="3967"/>
        <v>0</v>
      </c>
      <c r="EG1090" s="375">
        <f t="shared" si="3968"/>
        <v>1</v>
      </c>
      <c r="EH1090" s="375">
        <f t="shared" si="3969"/>
        <v>0</v>
      </c>
      <c r="EI1090" s="375">
        <f t="shared" si="3970"/>
        <v>0</v>
      </c>
      <c r="EJ1090" s="375">
        <f t="shared" si="3971"/>
        <v>1</v>
      </c>
      <c r="EK1090" s="375">
        <f t="shared" si="3972"/>
        <v>0</v>
      </c>
      <c r="EL1090" s="375">
        <f t="shared" si="3973"/>
        <v>0</v>
      </c>
      <c r="EM1090" s="375">
        <f t="shared" si="3974"/>
        <v>1</v>
      </c>
      <c r="EN1090" s="375">
        <f t="shared" si="3975"/>
        <v>0</v>
      </c>
      <c r="EO1090" s="375">
        <f t="shared" si="3976"/>
        <v>0</v>
      </c>
      <c r="EP1090" s="375">
        <f t="shared" si="3977"/>
        <v>1</v>
      </c>
      <c r="EQ1090" s="375">
        <f t="shared" si="3978"/>
        <v>0</v>
      </c>
      <c r="ER1090" s="375">
        <f t="shared" si="3979"/>
        <v>0</v>
      </c>
      <c r="ES1090" s="375">
        <f t="shared" si="3980"/>
        <v>1</v>
      </c>
      <c r="ET1090" s="375">
        <f t="shared" si="3981"/>
        <v>0</v>
      </c>
      <c r="EU1090" s="375">
        <f t="shared" si="3982"/>
        <v>0</v>
      </c>
      <c r="EV1090" s="375">
        <f t="shared" si="3983"/>
        <v>1</v>
      </c>
      <c r="EW1090" s="375">
        <f t="shared" si="3984"/>
        <v>0</v>
      </c>
      <c r="EX1090" s="375">
        <f t="shared" si="3985"/>
        <v>0</v>
      </c>
      <c r="EY1090" s="375">
        <f t="shared" si="3986"/>
        <v>1</v>
      </c>
      <c r="EZ1090" s="375">
        <f t="shared" si="3987"/>
        <v>0</v>
      </c>
      <c r="FA1090" s="375">
        <f t="shared" si="3988"/>
        <v>0</v>
      </c>
      <c r="FB1090" s="375">
        <f t="shared" si="3989"/>
        <v>1</v>
      </c>
      <c r="FC1090" s="375">
        <f t="shared" si="3990"/>
        <v>0</v>
      </c>
      <c r="FD1090" s="375">
        <f t="shared" si="3991"/>
        <v>0</v>
      </c>
      <c r="FE1090" s="376"/>
      <c r="FF1090" s="372"/>
      <c r="FG1090" s="372"/>
      <c r="FH1090" s="372"/>
      <c r="FI1090" s="372"/>
      <c r="FJ1090" s="372"/>
      <c r="FK1090" s="372"/>
      <c r="FL1090" s="372"/>
      <c r="FM1090" s="372"/>
      <c r="FN1090" s="372"/>
      <c r="FO1090" s="372"/>
      <c r="FP1090" s="372"/>
      <c r="FQ1090" s="372"/>
      <c r="FR1090" s="372"/>
      <c r="FS1090" s="372"/>
      <c r="FT1090" s="372"/>
      <c r="FU1090" s="372"/>
      <c r="FV1090" s="372"/>
      <c r="FW1090" s="372"/>
      <c r="FX1090" s="372"/>
      <c r="FY1090" s="372"/>
      <c r="FZ1090" s="372"/>
      <c r="GA1090" s="372"/>
      <c r="GB1090" s="372"/>
      <c r="GC1090" s="372"/>
      <c r="GD1090" s="372"/>
      <c r="GE1090" s="372"/>
      <c r="GF1090" s="372"/>
      <c r="GG1090" s="372"/>
      <c r="GH1090" s="372"/>
      <c r="GI1090" s="372"/>
      <c r="GJ1090" s="372"/>
      <c r="GK1090" s="372"/>
      <c r="GL1090" s="372"/>
      <c r="GM1090" s="372"/>
      <c r="GN1090" s="372"/>
      <c r="GO1090" s="372"/>
      <c r="GP1090" s="372"/>
      <c r="GQ1090" s="372"/>
      <c r="GR1090" s="372"/>
      <c r="GS1090" s="372"/>
      <c r="GT1090" s="372"/>
      <c r="GU1090" s="372"/>
      <c r="GV1090" s="372"/>
      <c r="GW1090" s="372"/>
      <c r="GX1090" s="372"/>
      <c r="GY1090" s="372"/>
      <c r="GZ1090" s="372"/>
      <c r="HA1090" s="372"/>
      <c r="HB1090" s="372"/>
      <c r="HC1090" s="372"/>
    </row>
    <row r="1091" spans="1:211" s="373" customFormat="1" ht="15" hidden="1" customHeight="1" outlineLevel="1" x14ac:dyDescent="0.2">
      <c r="A1091" s="366">
        <f>SWDATA!O1076</f>
        <v>0</v>
      </c>
      <c r="B1091" s="366">
        <f>SWDATA!M1076</f>
        <v>0</v>
      </c>
      <c r="C1091" s="351">
        <f>IF(AND(SWDATA!M1076=1,SWDATA!Q1076="promotions"),SWDATA!P1076,0)</f>
        <v>0</v>
      </c>
      <c r="D1091" s="367">
        <f>ROW(SWDATA!M1076)</f>
        <v>1076</v>
      </c>
      <c r="E1091" s="368">
        <f t="shared" si="4008"/>
        <v>0</v>
      </c>
      <c r="F1091" s="369">
        <f t="shared" si="3995"/>
        <v>1</v>
      </c>
      <c r="G1091" s="366" t="str">
        <f t="shared" si="3996"/>
        <v/>
      </c>
      <c r="H1091" s="370"/>
      <c r="J1091" s="238">
        <f t="shared" si="3997"/>
        <v>0</v>
      </c>
      <c r="K1091" s="239" t="str">
        <f t="shared" si="3998"/>
        <v/>
      </c>
      <c r="L1091" s="342"/>
      <c r="M1091" s="345"/>
      <c r="N1091" s="340" t="str">
        <f>IF(LEN(SWDATA!F1076)=0,"",N1090)</f>
        <v/>
      </c>
      <c r="O1091" s="296" t="str">
        <f>IF(LEN(SWDATA!G1076)=0,"",O1090)</f>
        <v/>
      </c>
      <c r="P1091" s="297" t="str">
        <f>IF(LEN(SWDATA!C1076)=0,"",SWDATA!C1076)</f>
        <v/>
      </c>
      <c r="Q1091" s="312" t="str">
        <f t="shared" si="3999"/>
        <v/>
      </c>
      <c r="R1091" s="223" t="s">
        <v>261</v>
      </c>
      <c r="S1091" s="224"/>
      <c r="T1091" s="224"/>
      <c r="U1091" s="264" t="s">
        <v>599</v>
      </c>
      <c r="V1091" s="205" t="s">
        <v>221</v>
      </c>
      <c r="W1091" s="266">
        <f>IF(OR(Is_Loading,LEN($A1091)=0),"",SWDATA!P1076)</f>
        <v>0</v>
      </c>
      <c r="X1091" s="267">
        <f>IF(OR(Is_Loading,LEN($A1091)=0),"",SWDATA!Q1076)</f>
        <v>0</v>
      </c>
      <c r="Y1091" s="267">
        <f>IF(OR(Is_Loading,LEN($A1091)=0),"",SWDATA!R1076)</f>
        <v>0</v>
      </c>
      <c r="Z1091" s="266" t="str">
        <f t="shared" si="3992"/>
        <v/>
      </c>
      <c r="AA1091" s="266">
        <f>IF(OR(Is_Loading,LEN($A1091)=0),"",SWDATA!T1076)</f>
        <v>0</v>
      </c>
      <c r="AB1091" s="267">
        <f>IF(OR(Is_Loading,LEN($A1091)=0),"",SWDATA!U1076)</f>
        <v>0</v>
      </c>
      <c r="AC1091" s="267">
        <f>IF(OR(Is_Loading,LEN($A1091)=0),"",SWDATA!V1076)</f>
        <v>0</v>
      </c>
      <c r="AD1091" s="266" t="str">
        <f t="shared" si="4000"/>
        <v/>
      </c>
      <c r="AE1091" s="266">
        <f>IF(OR(Is_Loading,LEN($A1091)=0),"",SWDATA!X1076)</f>
        <v>0</v>
      </c>
      <c r="AF1091" s="267">
        <f>IF(OR(Is_Loading,LEN($A1091)=0),"",SWDATA!Y1076)</f>
        <v>0</v>
      </c>
      <c r="AG1091" s="267">
        <f>IF(OR(Is_Loading,LEN($A1091)=0),"",SWDATA!Z1076)</f>
        <v>0</v>
      </c>
      <c r="AH1091" s="266" t="str">
        <f t="shared" si="4001"/>
        <v/>
      </c>
      <c r="AI1091" s="266">
        <f>IF(OR(Is_Loading,LEN($A1091)=0),"",SWDATA!AB1076)</f>
        <v>0</v>
      </c>
      <c r="AJ1091" s="267">
        <f>IF(OR(Is_Loading,LEN($A1091)=0),"",SWDATA!AC1076)</f>
        <v>0</v>
      </c>
      <c r="AK1091" s="267">
        <f>IF(OR(Is_Loading,LEN($A1091)=0),"",SWDATA!AD1076)</f>
        <v>0</v>
      </c>
      <c r="AL1091" s="266" t="str">
        <f t="shared" si="4002"/>
        <v/>
      </c>
      <c r="AM1091" s="266">
        <f>IF(OR(Is_Loading,LEN($A1091)=0),"",SWDATA!AF1076)</f>
        <v>0</v>
      </c>
      <c r="AN1091" s="267">
        <f>IF(OR(Is_Loading,LEN($A1091)=0),"",SWDATA!AG1076)</f>
        <v>0</v>
      </c>
      <c r="AO1091" s="323">
        <f>IF(OR(Is_Loading,LEN($A1091)=0),"",SWDATA!AH1076)</f>
        <v>0</v>
      </c>
      <c r="AP1091" s="320" t="str">
        <f t="shared" si="4003"/>
        <v/>
      </c>
      <c r="AQ1091" s="266">
        <f>IF(OR(Is_Loading,LEN($A1091)=0),"",SWDATA!AJ1076)</f>
        <v>0</v>
      </c>
      <c r="AR1091" s="267">
        <f>IF(OR(Is_Loading,LEN($A1091)=0),"",SWDATA!AK1076)</f>
        <v>0</v>
      </c>
      <c r="AS1091" s="267">
        <f>IF(OR(Is_Loading,LEN($A1091)=0),"",SWDATA!AL1076)</f>
        <v>0</v>
      </c>
      <c r="AT1091" s="266" t="str">
        <f t="shared" si="4004"/>
        <v/>
      </c>
      <c r="AU1091" s="266">
        <f>IF(OR(Is_Loading,LEN($A1091)=0),"",SWDATA!AN1076)</f>
        <v>0</v>
      </c>
      <c r="AV1091" s="267">
        <f>IF(OR(Is_Loading,LEN($A1091)=0),"",SWDATA!AO1076)</f>
        <v>0</v>
      </c>
      <c r="AW1091" s="267">
        <f>IF(OR(Is_Loading,LEN($A1091)=0),"",SWDATA!AP1076)</f>
        <v>0</v>
      </c>
      <c r="AX1091" s="266" t="str">
        <f t="shared" si="4005"/>
        <v/>
      </c>
      <c r="AY1091" s="266">
        <f>IF(OR(Is_Loading,LEN($A1091)=0),"",SWDATA!AR1076)</f>
        <v>0</v>
      </c>
      <c r="AZ1091" s="267">
        <f>IF(OR(Is_Loading,LEN($A1091)=0),"",SWDATA!AS1076)</f>
        <v>0</v>
      </c>
      <c r="BA1091" s="267">
        <f>IF(OR(Is_Loading,LEN($A1091)=0),"",SWDATA!AT1076)</f>
        <v>0</v>
      </c>
      <c r="BB1091" s="266" t="str">
        <f t="shared" si="4006"/>
        <v/>
      </c>
      <c r="BC1091" s="266">
        <f>IF(OR(Is_Loading,LEN($A1091)=0),"",SWDATA!AV1076)</f>
        <v>0</v>
      </c>
      <c r="BD1091" s="267">
        <f>IF(OR(Is_Loading,LEN($A1091)=0),"",SWDATA!AW1076)</f>
        <v>0</v>
      </c>
      <c r="BE1091" s="323">
        <f>IF(OR(Is_Loading,LEN($A1091)=0),"",SWDATA!AX1076)</f>
        <v>0</v>
      </c>
      <c r="BF1091" s="320" t="str">
        <f t="shared" si="4007"/>
        <v/>
      </c>
      <c r="BG1091" s="11"/>
      <c r="BH1091" s="11"/>
      <c r="BI1091" s="11"/>
      <c r="BJ1091" s="11"/>
      <c r="BK1091" s="11"/>
      <c r="BL1091" s="11"/>
      <c r="BM1091" s="11"/>
      <c r="BN1091" s="11"/>
      <c r="BO1091" s="11"/>
      <c r="BP1091" s="11"/>
      <c r="BQ1091" s="11"/>
      <c r="BR1091" s="11"/>
      <c r="BS1091" s="11"/>
      <c r="BT1091" s="11"/>
      <c r="BU1091" s="11"/>
      <c r="BV1091" s="11"/>
      <c r="BW1091" s="11"/>
      <c r="BX1091" s="11"/>
      <c r="BY1091" s="11"/>
      <c r="BZ1091" s="11"/>
      <c r="CA1091" s="11"/>
      <c r="CB1091" s="11"/>
      <c r="CC1091" s="11"/>
      <c r="CD1091" s="11"/>
      <c r="CE1091" s="11"/>
      <c r="CF1091" s="11"/>
      <c r="CG1091" s="11"/>
      <c r="CH1091" s="11"/>
      <c r="CI1091" s="11"/>
      <c r="CJ1091" s="11"/>
      <c r="CK1091" s="11"/>
      <c r="CL1091" s="11"/>
      <c r="CM1091" s="11"/>
      <c r="CN1091" s="351"/>
      <c r="CO1091" s="351"/>
      <c r="CP1091" s="351"/>
      <c r="CQ1091" s="351"/>
      <c r="CR1091" s="351"/>
      <c r="CS1091" s="351"/>
      <c r="CT1091" s="351"/>
      <c r="CU1091" s="351"/>
      <c r="CV1091" s="351"/>
      <c r="CW1091" s="351"/>
      <c r="CX1091" s="351"/>
      <c r="CY1091" s="351"/>
      <c r="CZ1091" s="351"/>
      <c r="DA1091" s="351"/>
      <c r="DB1091" s="351"/>
      <c r="DC1091" s="351"/>
      <c r="DD1091" s="351"/>
      <c r="DE1091" s="351"/>
      <c r="DF1091" s="351"/>
      <c r="DG1091" s="351"/>
      <c r="DH1091" s="351"/>
      <c r="DI1091" s="351"/>
      <c r="DJ1091" s="351"/>
      <c r="DK1091" s="351"/>
      <c r="DL1091" s="351"/>
      <c r="DM1091" s="351"/>
      <c r="DN1091" s="351"/>
      <c r="DS1091" s="372"/>
      <c r="DT1091" s="374"/>
      <c r="DU1091" s="375"/>
      <c r="DV1091" s="375"/>
      <c r="DW1091" s="375"/>
      <c r="DX1091" s="375">
        <v>1</v>
      </c>
      <c r="DY1091" s="375">
        <f t="shared" si="3960"/>
        <v>0</v>
      </c>
      <c r="DZ1091" s="375">
        <f t="shared" si="3961"/>
        <v>0</v>
      </c>
      <c r="EA1091" s="375">
        <f t="shared" si="3962"/>
        <v>1</v>
      </c>
      <c r="EB1091" s="375">
        <f t="shared" si="3963"/>
        <v>0</v>
      </c>
      <c r="EC1091" s="375">
        <f t="shared" si="3964"/>
        <v>0</v>
      </c>
      <c r="ED1091" s="375">
        <f t="shared" si="3965"/>
        <v>1</v>
      </c>
      <c r="EE1091" s="375">
        <f t="shared" si="3966"/>
        <v>0</v>
      </c>
      <c r="EF1091" s="375">
        <f t="shared" si="3967"/>
        <v>0</v>
      </c>
      <c r="EG1091" s="375">
        <f t="shared" si="3968"/>
        <v>1</v>
      </c>
      <c r="EH1091" s="375">
        <f t="shared" si="3969"/>
        <v>0</v>
      </c>
      <c r="EI1091" s="375">
        <f t="shared" si="3970"/>
        <v>0</v>
      </c>
      <c r="EJ1091" s="375">
        <f t="shared" si="3971"/>
        <v>1</v>
      </c>
      <c r="EK1091" s="375">
        <f t="shared" si="3972"/>
        <v>0</v>
      </c>
      <c r="EL1091" s="375">
        <f t="shared" si="3973"/>
        <v>0</v>
      </c>
      <c r="EM1091" s="375">
        <f t="shared" si="3974"/>
        <v>1</v>
      </c>
      <c r="EN1091" s="375">
        <f t="shared" si="3975"/>
        <v>0</v>
      </c>
      <c r="EO1091" s="375">
        <f t="shared" si="3976"/>
        <v>0</v>
      </c>
      <c r="EP1091" s="375">
        <f t="shared" si="3977"/>
        <v>1</v>
      </c>
      <c r="EQ1091" s="375">
        <f t="shared" si="3978"/>
        <v>0</v>
      </c>
      <c r="ER1091" s="375">
        <f t="shared" si="3979"/>
        <v>0</v>
      </c>
      <c r="ES1091" s="375">
        <f t="shared" si="3980"/>
        <v>1</v>
      </c>
      <c r="ET1091" s="375">
        <f t="shared" si="3981"/>
        <v>0</v>
      </c>
      <c r="EU1091" s="375">
        <f t="shared" si="3982"/>
        <v>0</v>
      </c>
      <c r="EV1091" s="375">
        <f t="shared" si="3983"/>
        <v>1</v>
      </c>
      <c r="EW1091" s="375">
        <f t="shared" si="3984"/>
        <v>0</v>
      </c>
      <c r="EX1091" s="375">
        <f t="shared" si="3985"/>
        <v>0</v>
      </c>
      <c r="EY1091" s="375">
        <f t="shared" si="3986"/>
        <v>1</v>
      </c>
      <c r="EZ1091" s="375">
        <f t="shared" si="3987"/>
        <v>0</v>
      </c>
      <c r="FA1091" s="375">
        <f t="shared" si="3988"/>
        <v>0</v>
      </c>
      <c r="FB1091" s="375">
        <f t="shared" si="3989"/>
        <v>1</v>
      </c>
      <c r="FC1091" s="375">
        <f t="shared" si="3990"/>
        <v>0</v>
      </c>
      <c r="FD1091" s="375">
        <f t="shared" si="3991"/>
        <v>0</v>
      </c>
      <c r="FE1091" s="376"/>
      <c r="FF1091" s="372"/>
      <c r="FG1091" s="372"/>
      <c r="FH1091" s="372"/>
      <c r="FI1091" s="372"/>
      <c r="FJ1091" s="372"/>
      <c r="FK1091" s="372"/>
      <c r="FL1091" s="372"/>
      <c r="FM1091" s="372"/>
      <c r="FN1091" s="372"/>
      <c r="FO1091" s="372"/>
      <c r="FP1091" s="372"/>
      <c r="FQ1091" s="372"/>
      <c r="FR1091" s="372"/>
      <c r="FS1091" s="372"/>
      <c r="FT1091" s="372"/>
      <c r="FU1091" s="372"/>
      <c r="FV1091" s="372"/>
      <c r="FW1091" s="372"/>
      <c r="FX1091" s="372"/>
      <c r="FY1091" s="372"/>
      <c r="FZ1091" s="372"/>
      <c r="GA1091" s="372"/>
      <c r="GB1091" s="372"/>
      <c r="GC1091" s="372"/>
      <c r="GD1091" s="372"/>
      <c r="GE1091" s="372"/>
      <c r="GF1091" s="372"/>
      <c r="GG1091" s="372"/>
      <c r="GH1091" s="372"/>
      <c r="GI1091" s="372"/>
      <c r="GJ1091" s="372"/>
      <c r="GK1091" s="372"/>
      <c r="GL1091" s="372"/>
      <c r="GM1091" s="372"/>
      <c r="GN1091" s="372"/>
      <c r="GO1091" s="372"/>
      <c r="GP1091" s="372"/>
      <c r="GQ1091" s="372"/>
      <c r="GR1091" s="372"/>
      <c r="GS1091" s="372"/>
      <c r="GT1091" s="372"/>
      <c r="GU1091" s="372"/>
      <c r="GV1091" s="372"/>
      <c r="GW1091" s="372"/>
      <c r="GX1091" s="372"/>
      <c r="GY1091" s="372"/>
      <c r="GZ1091" s="372"/>
      <c r="HA1091" s="372"/>
      <c r="HB1091" s="372"/>
      <c r="HC1091" s="372"/>
    </row>
    <row r="1092" spans="1:211" s="373" customFormat="1" ht="15" hidden="1" customHeight="1" outlineLevel="1" x14ac:dyDescent="0.2">
      <c r="A1092" s="366">
        <f>SWDATA!O1077</f>
        <v>0</v>
      </c>
      <c r="B1092" s="366">
        <f>SWDATA!M1077</f>
        <v>0</v>
      </c>
      <c r="C1092" s="351">
        <f>IF(AND(SWDATA!M1077=1,SWDATA!Q1077="promotions"),SWDATA!P1077,0)</f>
        <v>0</v>
      </c>
      <c r="D1092" s="367">
        <f>ROW(SWDATA!M1077)</f>
        <v>1077</v>
      </c>
      <c r="E1092" s="368">
        <f t="shared" si="4008"/>
        <v>0</v>
      </c>
      <c r="F1092" s="369">
        <f t="shared" si="3995"/>
        <v>1</v>
      </c>
      <c r="G1092" s="366" t="str">
        <f t="shared" si="3996"/>
        <v/>
      </c>
      <c r="H1092" s="370"/>
      <c r="J1092" s="238">
        <f t="shared" si="3997"/>
        <v>0</v>
      </c>
      <c r="K1092" s="239" t="str">
        <f t="shared" si="3998"/>
        <v/>
      </c>
      <c r="L1092" s="342"/>
      <c r="M1092" s="345"/>
      <c r="N1092" s="340" t="str">
        <f>IF(LEN(SWDATA!F1077)=0,"",N1091)</f>
        <v/>
      </c>
      <c r="O1092" s="296" t="str">
        <f>IF(LEN(SWDATA!G1077)=0,"",O1091)</f>
        <v/>
      </c>
      <c r="P1092" s="297" t="str">
        <f>IF(LEN(SWDATA!C1077)=0,"",SWDATA!C1077)</f>
        <v/>
      </c>
      <c r="Q1092" s="312" t="str">
        <f t="shared" si="3999"/>
        <v/>
      </c>
      <c r="R1092" s="223" t="s">
        <v>261</v>
      </c>
      <c r="S1092" s="224"/>
      <c r="T1092" s="224"/>
      <c r="U1092" s="264" t="s">
        <v>600</v>
      </c>
      <c r="V1092" s="205" t="s">
        <v>221</v>
      </c>
      <c r="W1092" s="266">
        <f>IF(OR(Is_Loading,LEN($A1092)=0),"",SWDATA!P1077)</f>
        <v>0</v>
      </c>
      <c r="X1092" s="267">
        <f>IF(OR(Is_Loading,LEN($A1092)=0),"",SWDATA!Q1077)</f>
        <v>0</v>
      </c>
      <c r="Y1092" s="267">
        <f>IF(OR(Is_Loading,LEN($A1092)=0),"",SWDATA!R1077)</f>
        <v>0</v>
      </c>
      <c r="Z1092" s="266" t="str">
        <f t="shared" si="3992"/>
        <v/>
      </c>
      <c r="AA1092" s="266">
        <f>IF(OR(Is_Loading,LEN($A1092)=0),"",SWDATA!T1077)</f>
        <v>0</v>
      </c>
      <c r="AB1092" s="267">
        <f>IF(OR(Is_Loading,LEN($A1092)=0),"",SWDATA!U1077)</f>
        <v>0</v>
      </c>
      <c r="AC1092" s="267">
        <f>IF(OR(Is_Loading,LEN($A1092)=0),"",SWDATA!V1077)</f>
        <v>0</v>
      </c>
      <c r="AD1092" s="266" t="str">
        <f t="shared" si="4000"/>
        <v/>
      </c>
      <c r="AE1092" s="266">
        <f>IF(OR(Is_Loading,LEN($A1092)=0),"",SWDATA!X1077)</f>
        <v>0</v>
      </c>
      <c r="AF1092" s="267">
        <f>IF(OR(Is_Loading,LEN($A1092)=0),"",SWDATA!Y1077)</f>
        <v>0</v>
      </c>
      <c r="AG1092" s="267">
        <f>IF(OR(Is_Loading,LEN($A1092)=0),"",SWDATA!Z1077)</f>
        <v>0</v>
      </c>
      <c r="AH1092" s="266" t="str">
        <f t="shared" si="4001"/>
        <v/>
      </c>
      <c r="AI1092" s="266">
        <f>IF(OR(Is_Loading,LEN($A1092)=0),"",SWDATA!AB1077)</f>
        <v>0</v>
      </c>
      <c r="AJ1092" s="267">
        <f>IF(OR(Is_Loading,LEN($A1092)=0),"",SWDATA!AC1077)</f>
        <v>0</v>
      </c>
      <c r="AK1092" s="267">
        <f>IF(OR(Is_Loading,LEN($A1092)=0),"",SWDATA!AD1077)</f>
        <v>0</v>
      </c>
      <c r="AL1092" s="266" t="str">
        <f t="shared" si="4002"/>
        <v/>
      </c>
      <c r="AM1092" s="266">
        <f>IF(OR(Is_Loading,LEN($A1092)=0),"",SWDATA!AF1077)</f>
        <v>0</v>
      </c>
      <c r="AN1092" s="267">
        <f>IF(OR(Is_Loading,LEN($A1092)=0),"",SWDATA!AG1077)</f>
        <v>0</v>
      </c>
      <c r="AO1092" s="323">
        <f>IF(OR(Is_Loading,LEN($A1092)=0),"",SWDATA!AH1077)</f>
        <v>0</v>
      </c>
      <c r="AP1092" s="320" t="str">
        <f t="shared" si="4003"/>
        <v/>
      </c>
      <c r="AQ1092" s="266">
        <f>IF(OR(Is_Loading,LEN($A1092)=0),"",SWDATA!AJ1077)</f>
        <v>0</v>
      </c>
      <c r="AR1092" s="267">
        <f>IF(OR(Is_Loading,LEN($A1092)=0),"",SWDATA!AK1077)</f>
        <v>0</v>
      </c>
      <c r="AS1092" s="267">
        <f>IF(OR(Is_Loading,LEN($A1092)=0),"",SWDATA!AL1077)</f>
        <v>0</v>
      </c>
      <c r="AT1092" s="266" t="str">
        <f t="shared" si="4004"/>
        <v/>
      </c>
      <c r="AU1092" s="266">
        <f>IF(OR(Is_Loading,LEN($A1092)=0),"",SWDATA!AN1077)</f>
        <v>0</v>
      </c>
      <c r="AV1092" s="267">
        <f>IF(OR(Is_Loading,LEN($A1092)=0),"",SWDATA!AO1077)</f>
        <v>0</v>
      </c>
      <c r="AW1092" s="267">
        <f>IF(OR(Is_Loading,LEN($A1092)=0),"",SWDATA!AP1077)</f>
        <v>0</v>
      </c>
      <c r="AX1092" s="266" t="str">
        <f t="shared" si="4005"/>
        <v/>
      </c>
      <c r="AY1092" s="266">
        <f>IF(OR(Is_Loading,LEN($A1092)=0),"",SWDATA!AR1077)</f>
        <v>0</v>
      </c>
      <c r="AZ1092" s="267">
        <f>IF(OR(Is_Loading,LEN($A1092)=0),"",SWDATA!AS1077)</f>
        <v>0</v>
      </c>
      <c r="BA1092" s="267">
        <f>IF(OR(Is_Loading,LEN($A1092)=0),"",SWDATA!AT1077)</f>
        <v>0</v>
      </c>
      <c r="BB1092" s="266" t="str">
        <f t="shared" si="4006"/>
        <v/>
      </c>
      <c r="BC1092" s="266">
        <f>IF(OR(Is_Loading,LEN($A1092)=0),"",SWDATA!AV1077)</f>
        <v>0</v>
      </c>
      <c r="BD1092" s="267">
        <f>IF(OR(Is_Loading,LEN($A1092)=0),"",SWDATA!AW1077)</f>
        <v>0</v>
      </c>
      <c r="BE1092" s="323">
        <f>IF(OR(Is_Loading,LEN($A1092)=0),"",SWDATA!AX1077)</f>
        <v>0</v>
      </c>
      <c r="BF1092" s="320" t="str">
        <f t="shared" si="4007"/>
        <v/>
      </c>
      <c r="BG1092" s="11"/>
      <c r="BH1092" s="11"/>
      <c r="BI1092" s="11"/>
      <c r="BJ1092" s="11"/>
      <c r="BK1092" s="11"/>
      <c r="BL1092" s="11"/>
      <c r="BM1092" s="11"/>
      <c r="BN1092" s="11"/>
      <c r="BO1092" s="11"/>
      <c r="BP1092" s="11"/>
      <c r="BQ1092" s="11"/>
      <c r="BR1092" s="11"/>
      <c r="BS1092" s="11"/>
      <c r="BT1092" s="11"/>
      <c r="BU1092" s="11"/>
      <c r="BV1092" s="11"/>
      <c r="BW1092" s="11"/>
      <c r="BX1092" s="11"/>
      <c r="BY1092" s="11"/>
      <c r="BZ1092" s="11"/>
      <c r="CA1092" s="11"/>
      <c r="CB1092" s="11"/>
      <c r="CC1092" s="11"/>
      <c r="CD1092" s="11"/>
      <c r="CE1092" s="11"/>
      <c r="CF1092" s="11"/>
      <c r="CG1092" s="11"/>
      <c r="CH1092" s="11"/>
      <c r="CI1092" s="11"/>
      <c r="CJ1092" s="11"/>
      <c r="CK1092" s="11"/>
      <c r="CL1092" s="11"/>
      <c r="CM1092" s="11"/>
      <c r="CN1092" s="351"/>
      <c r="CO1092" s="351"/>
      <c r="CP1092" s="351"/>
      <c r="CQ1092" s="351"/>
      <c r="CR1092" s="351"/>
      <c r="CS1092" s="351"/>
      <c r="CT1092" s="351"/>
      <c r="CU1092" s="351"/>
      <c r="CV1092" s="351"/>
      <c r="CW1092" s="351"/>
      <c r="CX1092" s="351"/>
      <c r="CY1092" s="351"/>
      <c r="CZ1092" s="351"/>
      <c r="DA1092" s="351"/>
      <c r="DB1092" s="351"/>
      <c r="DC1092" s="351"/>
      <c r="DD1092" s="351"/>
      <c r="DE1092" s="351"/>
      <c r="DF1092" s="351"/>
      <c r="DG1092" s="351"/>
      <c r="DH1092" s="351"/>
      <c r="DI1092" s="351"/>
      <c r="DJ1092" s="351"/>
      <c r="DK1092" s="351"/>
      <c r="DL1092" s="351"/>
      <c r="DM1092" s="351"/>
      <c r="DN1092" s="351"/>
      <c r="DS1092" s="372"/>
      <c r="DT1092" s="374"/>
      <c r="DU1092" s="375"/>
      <c r="DV1092" s="375"/>
      <c r="DW1092" s="375"/>
      <c r="DX1092" s="375">
        <v>1</v>
      </c>
      <c r="DY1092" s="375">
        <f t="shared" si="3960"/>
        <v>0</v>
      </c>
      <c r="DZ1092" s="375">
        <f t="shared" si="3961"/>
        <v>0</v>
      </c>
      <c r="EA1092" s="375">
        <f t="shared" si="3962"/>
        <v>1</v>
      </c>
      <c r="EB1092" s="375">
        <f t="shared" si="3963"/>
        <v>0</v>
      </c>
      <c r="EC1092" s="375">
        <f t="shared" si="3964"/>
        <v>0</v>
      </c>
      <c r="ED1092" s="375">
        <f t="shared" si="3965"/>
        <v>1</v>
      </c>
      <c r="EE1092" s="375">
        <f t="shared" si="3966"/>
        <v>0</v>
      </c>
      <c r="EF1092" s="375">
        <f t="shared" si="3967"/>
        <v>0</v>
      </c>
      <c r="EG1092" s="375">
        <f t="shared" si="3968"/>
        <v>1</v>
      </c>
      <c r="EH1092" s="375">
        <f t="shared" si="3969"/>
        <v>0</v>
      </c>
      <c r="EI1092" s="375">
        <f t="shared" si="3970"/>
        <v>0</v>
      </c>
      <c r="EJ1092" s="375">
        <f t="shared" si="3971"/>
        <v>1</v>
      </c>
      <c r="EK1092" s="375">
        <f t="shared" si="3972"/>
        <v>0</v>
      </c>
      <c r="EL1092" s="375">
        <f t="shared" si="3973"/>
        <v>0</v>
      </c>
      <c r="EM1092" s="375">
        <f t="shared" si="3974"/>
        <v>1</v>
      </c>
      <c r="EN1092" s="375">
        <f t="shared" si="3975"/>
        <v>0</v>
      </c>
      <c r="EO1092" s="375">
        <f t="shared" si="3976"/>
        <v>0</v>
      </c>
      <c r="EP1092" s="375">
        <f t="shared" si="3977"/>
        <v>1</v>
      </c>
      <c r="EQ1092" s="375">
        <f t="shared" si="3978"/>
        <v>0</v>
      </c>
      <c r="ER1092" s="375">
        <f t="shared" si="3979"/>
        <v>0</v>
      </c>
      <c r="ES1092" s="375">
        <f t="shared" si="3980"/>
        <v>1</v>
      </c>
      <c r="ET1092" s="375">
        <f t="shared" si="3981"/>
        <v>0</v>
      </c>
      <c r="EU1092" s="375">
        <f t="shared" si="3982"/>
        <v>0</v>
      </c>
      <c r="EV1092" s="375">
        <f t="shared" si="3983"/>
        <v>1</v>
      </c>
      <c r="EW1092" s="375">
        <f t="shared" si="3984"/>
        <v>0</v>
      </c>
      <c r="EX1092" s="375">
        <f t="shared" si="3985"/>
        <v>0</v>
      </c>
      <c r="EY1092" s="375">
        <f t="shared" si="3986"/>
        <v>1</v>
      </c>
      <c r="EZ1092" s="375">
        <f t="shared" si="3987"/>
        <v>0</v>
      </c>
      <c r="FA1092" s="375">
        <f t="shared" si="3988"/>
        <v>0</v>
      </c>
      <c r="FB1092" s="375">
        <f t="shared" si="3989"/>
        <v>1</v>
      </c>
      <c r="FC1092" s="375">
        <f t="shared" si="3990"/>
        <v>0</v>
      </c>
      <c r="FD1092" s="375">
        <f t="shared" si="3991"/>
        <v>0</v>
      </c>
      <c r="FE1092" s="376"/>
      <c r="FF1092" s="372"/>
      <c r="FG1092" s="372"/>
      <c r="FH1092" s="372"/>
      <c r="FI1092" s="372"/>
      <c r="FJ1092" s="372"/>
      <c r="FK1092" s="372"/>
      <c r="FL1092" s="372"/>
      <c r="FM1092" s="372"/>
      <c r="FN1092" s="372"/>
      <c r="FO1092" s="372"/>
      <c r="FP1092" s="372"/>
      <c r="FQ1092" s="372"/>
      <c r="FR1092" s="372"/>
      <c r="FS1092" s="372"/>
      <c r="FT1092" s="372"/>
      <c r="FU1092" s="372"/>
      <c r="FV1092" s="372"/>
      <c r="FW1092" s="372"/>
      <c r="FX1092" s="372"/>
      <c r="FY1092" s="372"/>
      <c r="FZ1092" s="372"/>
      <c r="GA1092" s="372"/>
      <c r="GB1092" s="372"/>
      <c r="GC1092" s="372"/>
      <c r="GD1092" s="372"/>
      <c r="GE1092" s="372"/>
      <c r="GF1092" s="372"/>
      <c r="GG1092" s="372"/>
      <c r="GH1092" s="372"/>
      <c r="GI1092" s="372"/>
      <c r="GJ1092" s="372"/>
      <c r="GK1092" s="372"/>
      <c r="GL1092" s="372"/>
      <c r="GM1092" s="372"/>
      <c r="GN1092" s="372"/>
      <c r="GO1092" s="372"/>
      <c r="GP1092" s="372"/>
      <c r="GQ1092" s="372"/>
      <c r="GR1092" s="372"/>
      <c r="GS1092" s="372"/>
      <c r="GT1092" s="372"/>
      <c r="GU1092" s="372"/>
      <c r="GV1092" s="372"/>
      <c r="GW1092" s="372"/>
      <c r="GX1092" s="372"/>
      <c r="GY1092" s="372"/>
      <c r="GZ1092" s="372"/>
      <c r="HA1092" s="372"/>
      <c r="HB1092" s="372"/>
      <c r="HC1092" s="372"/>
    </row>
    <row r="1093" spans="1:211" s="373" customFormat="1" ht="15" hidden="1" customHeight="1" outlineLevel="1" x14ac:dyDescent="0.2">
      <c r="A1093" s="366">
        <f>SWDATA!O1078</f>
        <v>0</v>
      </c>
      <c r="B1093" s="366">
        <f>SWDATA!M1078</f>
        <v>0</v>
      </c>
      <c r="C1093" s="351">
        <f>IF(AND(SWDATA!M1078=1,SWDATA!Q1078="promotions"),SWDATA!P1078,0)</f>
        <v>0</v>
      </c>
      <c r="D1093" s="367">
        <f>ROW(SWDATA!M1078)</f>
        <v>1078</v>
      </c>
      <c r="E1093" s="368">
        <f t="shared" si="4008"/>
        <v>0</v>
      </c>
      <c r="F1093" s="369">
        <f t="shared" si="3995"/>
        <v>1</v>
      </c>
      <c r="G1093" s="366" t="str">
        <f t="shared" si="3996"/>
        <v/>
      </c>
      <c r="H1093" s="370"/>
      <c r="J1093" s="238">
        <f t="shared" si="3997"/>
        <v>0</v>
      </c>
      <c r="K1093" s="239" t="str">
        <f t="shared" si="3998"/>
        <v/>
      </c>
      <c r="L1093" s="342"/>
      <c r="M1093" s="345"/>
      <c r="N1093" s="340" t="str">
        <f>IF(LEN(SWDATA!F1078)=0,"",N1092)</f>
        <v/>
      </c>
      <c r="O1093" s="296" t="str">
        <f>IF(LEN(SWDATA!G1078)=0,"",O1092)</f>
        <v/>
      </c>
      <c r="P1093" s="297" t="str">
        <f>IF(LEN(SWDATA!C1078)=0,"",SWDATA!C1078)</f>
        <v/>
      </c>
      <c r="Q1093" s="312" t="str">
        <f t="shared" si="3999"/>
        <v/>
      </c>
      <c r="R1093" s="223" t="s">
        <v>261</v>
      </c>
      <c r="S1093" s="224"/>
      <c r="T1093" s="224"/>
      <c r="U1093" s="264" t="s">
        <v>602</v>
      </c>
      <c r="V1093" s="205" t="s">
        <v>221</v>
      </c>
      <c r="W1093" s="266">
        <f>IF(OR(Is_Loading,LEN($A1093)=0),"",SWDATA!P1078)</f>
        <v>0</v>
      </c>
      <c r="X1093" s="267">
        <f>IF(OR(Is_Loading,LEN($A1093)=0),"",SWDATA!Q1078)</f>
        <v>0</v>
      </c>
      <c r="Y1093" s="267">
        <f>IF(OR(Is_Loading,LEN($A1093)=0),"",SWDATA!R1078)</f>
        <v>0</v>
      </c>
      <c r="Z1093" s="266" t="str">
        <f t="shared" si="3992"/>
        <v/>
      </c>
      <c r="AA1093" s="266">
        <f>IF(OR(Is_Loading,LEN($A1093)=0),"",SWDATA!T1078)</f>
        <v>0</v>
      </c>
      <c r="AB1093" s="267">
        <f>IF(OR(Is_Loading,LEN($A1093)=0),"",SWDATA!U1078)</f>
        <v>0</v>
      </c>
      <c r="AC1093" s="267">
        <f>IF(OR(Is_Loading,LEN($A1093)=0),"",SWDATA!V1078)</f>
        <v>0</v>
      </c>
      <c r="AD1093" s="266" t="str">
        <f t="shared" si="4000"/>
        <v/>
      </c>
      <c r="AE1093" s="266">
        <f>IF(OR(Is_Loading,LEN($A1093)=0),"",SWDATA!X1078)</f>
        <v>0</v>
      </c>
      <c r="AF1093" s="267">
        <f>IF(OR(Is_Loading,LEN($A1093)=0),"",SWDATA!Y1078)</f>
        <v>0</v>
      </c>
      <c r="AG1093" s="267">
        <f>IF(OR(Is_Loading,LEN($A1093)=0),"",SWDATA!Z1078)</f>
        <v>0</v>
      </c>
      <c r="AH1093" s="266" t="str">
        <f t="shared" si="4001"/>
        <v/>
      </c>
      <c r="AI1093" s="266">
        <f>IF(OR(Is_Loading,LEN($A1093)=0),"",SWDATA!AB1078)</f>
        <v>0</v>
      </c>
      <c r="AJ1093" s="267">
        <f>IF(OR(Is_Loading,LEN($A1093)=0),"",SWDATA!AC1078)</f>
        <v>0</v>
      </c>
      <c r="AK1093" s="267">
        <f>IF(OR(Is_Loading,LEN($A1093)=0),"",SWDATA!AD1078)</f>
        <v>0</v>
      </c>
      <c r="AL1093" s="266" t="str">
        <f t="shared" si="4002"/>
        <v/>
      </c>
      <c r="AM1093" s="266">
        <f>IF(OR(Is_Loading,LEN($A1093)=0),"",SWDATA!AF1078)</f>
        <v>0</v>
      </c>
      <c r="AN1093" s="267">
        <f>IF(OR(Is_Loading,LEN($A1093)=0),"",SWDATA!AG1078)</f>
        <v>0</v>
      </c>
      <c r="AO1093" s="323">
        <f>IF(OR(Is_Loading,LEN($A1093)=0),"",SWDATA!AH1078)</f>
        <v>0</v>
      </c>
      <c r="AP1093" s="320" t="str">
        <f t="shared" si="4003"/>
        <v/>
      </c>
      <c r="AQ1093" s="266">
        <f>IF(OR(Is_Loading,LEN($A1093)=0),"",SWDATA!AJ1078)</f>
        <v>0</v>
      </c>
      <c r="AR1093" s="267">
        <f>IF(OR(Is_Loading,LEN($A1093)=0),"",SWDATA!AK1078)</f>
        <v>0</v>
      </c>
      <c r="AS1093" s="267">
        <f>IF(OR(Is_Loading,LEN($A1093)=0),"",SWDATA!AL1078)</f>
        <v>0</v>
      </c>
      <c r="AT1093" s="266" t="str">
        <f t="shared" si="4004"/>
        <v/>
      </c>
      <c r="AU1093" s="266">
        <f>IF(OR(Is_Loading,LEN($A1093)=0),"",SWDATA!AN1078)</f>
        <v>0</v>
      </c>
      <c r="AV1093" s="267">
        <f>IF(OR(Is_Loading,LEN($A1093)=0),"",SWDATA!AO1078)</f>
        <v>0</v>
      </c>
      <c r="AW1093" s="267">
        <f>IF(OR(Is_Loading,LEN($A1093)=0),"",SWDATA!AP1078)</f>
        <v>0</v>
      </c>
      <c r="AX1093" s="266" t="str">
        <f t="shared" si="4005"/>
        <v/>
      </c>
      <c r="AY1093" s="266">
        <f>IF(OR(Is_Loading,LEN($A1093)=0),"",SWDATA!AR1078)</f>
        <v>0</v>
      </c>
      <c r="AZ1093" s="267">
        <f>IF(OR(Is_Loading,LEN($A1093)=0),"",SWDATA!AS1078)</f>
        <v>0</v>
      </c>
      <c r="BA1093" s="267">
        <f>IF(OR(Is_Loading,LEN($A1093)=0),"",SWDATA!AT1078)</f>
        <v>0</v>
      </c>
      <c r="BB1093" s="266" t="str">
        <f t="shared" si="4006"/>
        <v/>
      </c>
      <c r="BC1093" s="266">
        <f>IF(OR(Is_Loading,LEN($A1093)=0),"",SWDATA!AV1078)</f>
        <v>0</v>
      </c>
      <c r="BD1093" s="267">
        <f>IF(OR(Is_Loading,LEN($A1093)=0),"",SWDATA!AW1078)</f>
        <v>0</v>
      </c>
      <c r="BE1093" s="323">
        <f>IF(OR(Is_Loading,LEN($A1093)=0),"",SWDATA!AX1078)</f>
        <v>0</v>
      </c>
      <c r="BF1093" s="320" t="str">
        <f t="shared" si="4007"/>
        <v/>
      </c>
      <c r="BG1093" s="11"/>
      <c r="BH1093" s="11"/>
      <c r="BI1093" s="11"/>
      <c r="BJ1093" s="11"/>
      <c r="BK1093" s="11"/>
      <c r="BL1093" s="11"/>
      <c r="BM1093" s="11"/>
      <c r="BN1093" s="11"/>
      <c r="BO1093" s="11"/>
      <c r="BP1093" s="11"/>
      <c r="BQ1093" s="11"/>
      <c r="BR1093" s="11"/>
      <c r="BS1093" s="11"/>
      <c r="BT1093" s="11"/>
      <c r="BU1093" s="11"/>
      <c r="BV1093" s="11"/>
      <c r="BW1093" s="11"/>
      <c r="BX1093" s="11"/>
      <c r="BY1093" s="11"/>
      <c r="BZ1093" s="11"/>
      <c r="CA1093" s="11"/>
      <c r="CB1093" s="11"/>
      <c r="CC1093" s="11"/>
      <c r="CD1093" s="11"/>
      <c r="CE1093" s="11"/>
      <c r="CF1093" s="11"/>
      <c r="CG1093" s="11"/>
      <c r="CH1093" s="11"/>
      <c r="CI1093" s="11"/>
      <c r="CJ1093" s="11"/>
      <c r="CK1093" s="11"/>
      <c r="CL1093" s="11"/>
      <c r="CM1093" s="11"/>
      <c r="CN1093" s="351"/>
      <c r="CO1093" s="351"/>
      <c r="CP1093" s="351"/>
      <c r="CQ1093" s="351"/>
      <c r="CR1093" s="351"/>
      <c r="CS1093" s="351"/>
      <c r="CT1093" s="351"/>
      <c r="CU1093" s="351"/>
      <c r="CV1093" s="351"/>
      <c r="CW1093" s="351"/>
      <c r="CX1093" s="351"/>
      <c r="CY1093" s="351"/>
      <c r="CZ1093" s="351"/>
      <c r="DA1093" s="351"/>
      <c r="DB1093" s="351"/>
      <c r="DC1093" s="351"/>
      <c r="DD1093" s="351"/>
      <c r="DE1093" s="351"/>
      <c r="DF1093" s="351"/>
      <c r="DG1093" s="351"/>
      <c r="DH1093" s="351"/>
      <c r="DI1093" s="351"/>
      <c r="DJ1093" s="351"/>
      <c r="DK1093" s="351"/>
      <c r="DL1093" s="351"/>
      <c r="DM1093" s="351"/>
      <c r="DN1093" s="351"/>
      <c r="DS1093" s="372"/>
      <c r="DT1093" s="374"/>
      <c r="DU1093" s="375"/>
      <c r="DV1093" s="375"/>
      <c r="DW1093" s="375"/>
      <c r="DX1093" s="375">
        <v>1</v>
      </c>
      <c r="DY1093" s="375">
        <f t="shared" si="3960"/>
        <v>0</v>
      </c>
      <c r="DZ1093" s="375">
        <f t="shared" si="3961"/>
        <v>0</v>
      </c>
      <c r="EA1093" s="375">
        <f t="shared" si="3962"/>
        <v>1</v>
      </c>
      <c r="EB1093" s="375">
        <f t="shared" si="3963"/>
        <v>0</v>
      </c>
      <c r="EC1093" s="375">
        <f t="shared" si="3964"/>
        <v>0</v>
      </c>
      <c r="ED1093" s="375">
        <f t="shared" si="3965"/>
        <v>1</v>
      </c>
      <c r="EE1093" s="375">
        <f t="shared" si="3966"/>
        <v>0</v>
      </c>
      <c r="EF1093" s="375">
        <f t="shared" si="3967"/>
        <v>0</v>
      </c>
      <c r="EG1093" s="375">
        <f t="shared" si="3968"/>
        <v>1</v>
      </c>
      <c r="EH1093" s="375">
        <f t="shared" si="3969"/>
        <v>0</v>
      </c>
      <c r="EI1093" s="375">
        <f t="shared" si="3970"/>
        <v>0</v>
      </c>
      <c r="EJ1093" s="375">
        <f t="shared" si="3971"/>
        <v>1</v>
      </c>
      <c r="EK1093" s="375">
        <f t="shared" si="3972"/>
        <v>0</v>
      </c>
      <c r="EL1093" s="375">
        <f t="shared" si="3973"/>
        <v>0</v>
      </c>
      <c r="EM1093" s="375">
        <f t="shared" si="3974"/>
        <v>1</v>
      </c>
      <c r="EN1093" s="375">
        <f t="shared" si="3975"/>
        <v>0</v>
      </c>
      <c r="EO1093" s="375">
        <f t="shared" si="3976"/>
        <v>0</v>
      </c>
      <c r="EP1093" s="375">
        <f t="shared" si="3977"/>
        <v>1</v>
      </c>
      <c r="EQ1093" s="375">
        <f t="shared" si="3978"/>
        <v>0</v>
      </c>
      <c r="ER1093" s="375">
        <f t="shared" si="3979"/>
        <v>0</v>
      </c>
      <c r="ES1093" s="375">
        <f t="shared" si="3980"/>
        <v>1</v>
      </c>
      <c r="ET1093" s="375">
        <f t="shared" si="3981"/>
        <v>0</v>
      </c>
      <c r="EU1093" s="375">
        <f t="shared" si="3982"/>
        <v>0</v>
      </c>
      <c r="EV1093" s="375">
        <f t="shared" si="3983"/>
        <v>1</v>
      </c>
      <c r="EW1093" s="375">
        <f t="shared" si="3984"/>
        <v>0</v>
      </c>
      <c r="EX1093" s="375">
        <f t="shared" si="3985"/>
        <v>0</v>
      </c>
      <c r="EY1093" s="375">
        <f t="shared" si="3986"/>
        <v>1</v>
      </c>
      <c r="EZ1093" s="375">
        <f t="shared" si="3987"/>
        <v>0</v>
      </c>
      <c r="FA1093" s="375">
        <f t="shared" si="3988"/>
        <v>0</v>
      </c>
      <c r="FB1093" s="375">
        <f t="shared" si="3989"/>
        <v>1</v>
      </c>
      <c r="FC1093" s="375">
        <f t="shared" si="3990"/>
        <v>0</v>
      </c>
      <c r="FD1093" s="375">
        <f t="shared" si="3991"/>
        <v>0</v>
      </c>
      <c r="FE1093" s="376"/>
      <c r="FF1093" s="372"/>
      <c r="FG1093" s="372"/>
      <c r="FH1093" s="372"/>
      <c r="FI1093" s="372"/>
      <c r="FJ1093" s="372"/>
      <c r="FK1093" s="372"/>
      <c r="FL1093" s="372"/>
      <c r="FM1093" s="372"/>
      <c r="FN1093" s="372"/>
      <c r="FO1093" s="372"/>
      <c r="FP1093" s="372"/>
      <c r="FQ1093" s="372"/>
      <c r="FR1093" s="372"/>
      <c r="FS1093" s="372"/>
      <c r="FT1093" s="372"/>
      <c r="FU1093" s="372"/>
      <c r="FV1093" s="372"/>
      <c r="FW1093" s="372"/>
      <c r="FX1093" s="372"/>
      <c r="FY1093" s="372"/>
      <c r="FZ1093" s="372"/>
      <c r="GA1093" s="372"/>
      <c r="GB1093" s="372"/>
      <c r="GC1093" s="372"/>
      <c r="GD1093" s="372"/>
      <c r="GE1093" s="372"/>
      <c r="GF1093" s="372"/>
      <c r="GG1093" s="372"/>
      <c r="GH1093" s="372"/>
      <c r="GI1093" s="372"/>
      <c r="GJ1093" s="372"/>
      <c r="GK1093" s="372"/>
      <c r="GL1093" s="372"/>
      <c r="GM1093" s="372"/>
      <c r="GN1093" s="372"/>
      <c r="GO1093" s="372"/>
      <c r="GP1093" s="372"/>
      <c r="GQ1093" s="372"/>
      <c r="GR1093" s="372"/>
      <c r="GS1093" s="372"/>
      <c r="GT1093" s="372"/>
      <c r="GU1093" s="372"/>
      <c r="GV1093" s="372"/>
      <c r="GW1093" s="372"/>
      <c r="GX1093" s="372"/>
      <c r="GY1093" s="372"/>
      <c r="GZ1093" s="372"/>
      <c r="HA1093" s="372"/>
      <c r="HB1093" s="372"/>
      <c r="HC1093" s="372"/>
    </row>
    <row r="1094" spans="1:211" s="373" customFormat="1" ht="15" hidden="1" customHeight="1" outlineLevel="1" x14ac:dyDescent="0.2">
      <c r="A1094" s="366">
        <f>SWDATA!O1079</f>
        <v>0</v>
      </c>
      <c r="B1094" s="366">
        <f>SWDATA!M1079</f>
        <v>0</v>
      </c>
      <c r="C1094" s="351">
        <f>IF(AND(SWDATA!M1079=1,SWDATA!Q1079="promotions"),SWDATA!P1079,0)</f>
        <v>0</v>
      </c>
      <c r="D1094" s="367">
        <f>ROW(SWDATA!M1079)</f>
        <v>1079</v>
      </c>
      <c r="E1094" s="368">
        <f t="shared" si="4008"/>
        <v>0</v>
      </c>
      <c r="F1094" s="369">
        <f t="shared" si="3995"/>
        <v>1</v>
      </c>
      <c r="G1094" s="366" t="str">
        <f t="shared" si="3996"/>
        <v/>
      </c>
      <c r="H1094" s="370"/>
      <c r="J1094" s="238">
        <f t="shared" si="3997"/>
        <v>0</v>
      </c>
      <c r="K1094" s="239" t="str">
        <f t="shared" si="3998"/>
        <v/>
      </c>
      <c r="L1094" s="342"/>
      <c r="M1094" s="345"/>
      <c r="N1094" s="340" t="str">
        <f>IF(LEN(SWDATA!F1079)=0,"",N1093)</f>
        <v/>
      </c>
      <c r="O1094" s="296" t="str">
        <f>IF(LEN(SWDATA!G1079)=0,"",O1093)</f>
        <v/>
      </c>
      <c r="P1094" s="297" t="str">
        <f>IF(LEN(SWDATA!C1079)=0,"",SWDATA!C1079)</f>
        <v/>
      </c>
      <c r="Q1094" s="312" t="str">
        <f t="shared" si="3999"/>
        <v/>
      </c>
      <c r="R1094" s="223" t="s">
        <v>261</v>
      </c>
      <c r="S1094" s="224"/>
      <c r="T1094" s="224"/>
      <c r="U1094" s="264" t="s">
        <v>629</v>
      </c>
      <c r="V1094" s="205" t="s">
        <v>221</v>
      </c>
      <c r="W1094" s="266">
        <f>IF(OR(Is_Loading,LEN($A1094)=0),"",SWDATA!P1079)</f>
        <v>0</v>
      </c>
      <c r="X1094" s="267">
        <f>IF(OR(Is_Loading,LEN($A1094)=0),"",SWDATA!Q1079)</f>
        <v>0</v>
      </c>
      <c r="Y1094" s="267">
        <f>IF(OR(Is_Loading,LEN($A1094)=0),"",SWDATA!R1079)</f>
        <v>0</v>
      </c>
      <c r="Z1094" s="266" t="str">
        <f t="shared" si="3992"/>
        <v/>
      </c>
      <c r="AA1094" s="266">
        <f>IF(OR(Is_Loading,LEN($A1094)=0),"",SWDATA!T1079)</f>
        <v>0</v>
      </c>
      <c r="AB1094" s="267">
        <f>IF(OR(Is_Loading,LEN($A1094)=0),"",SWDATA!U1079)</f>
        <v>0</v>
      </c>
      <c r="AC1094" s="267">
        <f>IF(OR(Is_Loading,LEN($A1094)=0),"",SWDATA!V1079)</f>
        <v>0</v>
      </c>
      <c r="AD1094" s="266" t="str">
        <f t="shared" si="4000"/>
        <v/>
      </c>
      <c r="AE1094" s="266">
        <f>IF(OR(Is_Loading,LEN($A1094)=0),"",SWDATA!X1079)</f>
        <v>0</v>
      </c>
      <c r="AF1094" s="267">
        <f>IF(OR(Is_Loading,LEN($A1094)=0),"",SWDATA!Y1079)</f>
        <v>0</v>
      </c>
      <c r="AG1094" s="267">
        <f>IF(OR(Is_Loading,LEN($A1094)=0),"",SWDATA!Z1079)</f>
        <v>0</v>
      </c>
      <c r="AH1094" s="266" t="str">
        <f t="shared" si="4001"/>
        <v/>
      </c>
      <c r="AI1094" s="266">
        <f>IF(OR(Is_Loading,LEN($A1094)=0),"",SWDATA!AB1079)</f>
        <v>0</v>
      </c>
      <c r="AJ1094" s="267">
        <f>IF(OR(Is_Loading,LEN($A1094)=0),"",SWDATA!AC1079)</f>
        <v>0</v>
      </c>
      <c r="AK1094" s="267">
        <f>IF(OR(Is_Loading,LEN($A1094)=0),"",SWDATA!AD1079)</f>
        <v>0</v>
      </c>
      <c r="AL1094" s="266" t="str">
        <f t="shared" si="4002"/>
        <v/>
      </c>
      <c r="AM1094" s="266">
        <f>IF(OR(Is_Loading,LEN($A1094)=0),"",SWDATA!AF1079)</f>
        <v>0</v>
      </c>
      <c r="AN1094" s="267">
        <f>IF(OR(Is_Loading,LEN($A1094)=0),"",SWDATA!AG1079)</f>
        <v>0</v>
      </c>
      <c r="AO1094" s="323">
        <f>IF(OR(Is_Loading,LEN($A1094)=0),"",SWDATA!AH1079)</f>
        <v>0</v>
      </c>
      <c r="AP1094" s="320" t="str">
        <f t="shared" si="4003"/>
        <v/>
      </c>
      <c r="AQ1094" s="266">
        <f>IF(OR(Is_Loading,LEN($A1094)=0),"",SWDATA!AJ1079)</f>
        <v>0</v>
      </c>
      <c r="AR1094" s="267">
        <f>IF(OR(Is_Loading,LEN($A1094)=0),"",SWDATA!AK1079)</f>
        <v>0</v>
      </c>
      <c r="AS1094" s="267">
        <f>IF(OR(Is_Loading,LEN($A1094)=0),"",SWDATA!AL1079)</f>
        <v>0</v>
      </c>
      <c r="AT1094" s="266" t="str">
        <f t="shared" si="4004"/>
        <v/>
      </c>
      <c r="AU1094" s="266">
        <f>IF(OR(Is_Loading,LEN($A1094)=0),"",SWDATA!AN1079)</f>
        <v>0</v>
      </c>
      <c r="AV1094" s="267">
        <f>IF(OR(Is_Loading,LEN($A1094)=0),"",SWDATA!AO1079)</f>
        <v>0</v>
      </c>
      <c r="AW1094" s="267">
        <f>IF(OR(Is_Loading,LEN($A1094)=0),"",SWDATA!AP1079)</f>
        <v>0</v>
      </c>
      <c r="AX1094" s="266" t="str">
        <f t="shared" si="4005"/>
        <v/>
      </c>
      <c r="AY1094" s="266">
        <f>IF(OR(Is_Loading,LEN($A1094)=0),"",SWDATA!AR1079)</f>
        <v>0</v>
      </c>
      <c r="AZ1094" s="267">
        <f>IF(OR(Is_Loading,LEN($A1094)=0),"",SWDATA!AS1079)</f>
        <v>0</v>
      </c>
      <c r="BA1094" s="267">
        <f>IF(OR(Is_Loading,LEN($A1094)=0),"",SWDATA!AT1079)</f>
        <v>0</v>
      </c>
      <c r="BB1094" s="266" t="str">
        <f t="shared" si="4006"/>
        <v/>
      </c>
      <c r="BC1094" s="266">
        <f>IF(OR(Is_Loading,LEN($A1094)=0),"",SWDATA!AV1079)</f>
        <v>0</v>
      </c>
      <c r="BD1094" s="267">
        <f>IF(OR(Is_Loading,LEN($A1094)=0),"",SWDATA!AW1079)</f>
        <v>0</v>
      </c>
      <c r="BE1094" s="323">
        <f>IF(OR(Is_Loading,LEN($A1094)=0),"",SWDATA!AX1079)</f>
        <v>0</v>
      </c>
      <c r="BF1094" s="320" t="str">
        <f t="shared" si="4007"/>
        <v/>
      </c>
      <c r="BG1094" s="11"/>
      <c r="BH1094" s="11"/>
      <c r="BI1094" s="11"/>
      <c r="BJ1094" s="11"/>
      <c r="BK1094" s="11"/>
      <c r="BL1094" s="11"/>
      <c r="BM1094" s="11"/>
      <c r="BN1094" s="11"/>
      <c r="BO1094" s="11"/>
      <c r="BP1094" s="11"/>
      <c r="BQ1094" s="11"/>
      <c r="BR1094" s="11"/>
      <c r="BS1094" s="11"/>
      <c r="BT1094" s="11"/>
      <c r="BU1094" s="11"/>
      <c r="BV1094" s="11"/>
      <c r="BW1094" s="11"/>
      <c r="BX1094" s="11"/>
      <c r="BY1094" s="11"/>
      <c r="BZ1094" s="11"/>
      <c r="CA1094" s="11"/>
      <c r="CB1094" s="11"/>
      <c r="CC1094" s="11"/>
      <c r="CD1094" s="11"/>
      <c r="CE1094" s="11"/>
      <c r="CF1094" s="11"/>
      <c r="CG1094" s="11"/>
      <c r="CH1094" s="11"/>
      <c r="CI1094" s="11"/>
      <c r="CJ1094" s="11"/>
      <c r="CK1094" s="11"/>
      <c r="CL1094" s="11"/>
      <c r="CM1094" s="11"/>
      <c r="CN1094" s="351"/>
      <c r="CO1094" s="351"/>
      <c r="CP1094" s="351"/>
      <c r="CQ1094" s="351"/>
      <c r="CR1094" s="351"/>
      <c r="CS1094" s="351"/>
      <c r="CT1094" s="351"/>
      <c r="CU1094" s="351"/>
      <c r="CV1094" s="351"/>
      <c r="CW1094" s="351"/>
      <c r="CX1094" s="351"/>
      <c r="CY1094" s="351"/>
      <c r="CZ1094" s="351"/>
      <c r="DA1094" s="351"/>
      <c r="DB1094" s="351"/>
      <c r="DC1094" s="351"/>
      <c r="DD1094" s="351"/>
      <c r="DE1094" s="351"/>
      <c r="DF1094" s="351"/>
      <c r="DG1094" s="351"/>
      <c r="DH1094" s="351"/>
      <c r="DI1094" s="351"/>
      <c r="DJ1094" s="351"/>
      <c r="DK1094" s="351"/>
      <c r="DL1094" s="351"/>
      <c r="DM1094" s="351"/>
      <c r="DN1094" s="351"/>
      <c r="DS1094" s="372"/>
      <c r="DT1094" s="374"/>
      <c r="DU1094" s="375"/>
      <c r="DV1094" s="375"/>
      <c r="DW1094" s="375"/>
      <c r="DX1094" s="375">
        <v>1</v>
      </c>
      <c r="DY1094" s="375">
        <f t="shared" si="3960"/>
        <v>0</v>
      </c>
      <c r="DZ1094" s="375">
        <f t="shared" si="3961"/>
        <v>0</v>
      </c>
      <c r="EA1094" s="375">
        <f t="shared" si="3962"/>
        <v>1</v>
      </c>
      <c r="EB1094" s="375">
        <f t="shared" si="3963"/>
        <v>0</v>
      </c>
      <c r="EC1094" s="375">
        <f t="shared" si="3964"/>
        <v>0</v>
      </c>
      <c r="ED1094" s="375">
        <f t="shared" si="3965"/>
        <v>1</v>
      </c>
      <c r="EE1094" s="375">
        <f t="shared" si="3966"/>
        <v>0</v>
      </c>
      <c r="EF1094" s="375">
        <f t="shared" si="3967"/>
        <v>0</v>
      </c>
      <c r="EG1094" s="375">
        <f t="shared" si="3968"/>
        <v>1</v>
      </c>
      <c r="EH1094" s="375">
        <f t="shared" si="3969"/>
        <v>0</v>
      </c>
      <c r="EI1094" s="375">
        <f t="shared" si="3970"/>
        <v>0</v>
      </c>
      <c r="EJ1094" s="375">
        <f t="shared" si="3971"/>
        <v>1</v>
      </c>
      <c r="EK1094" s="375">
        <f t="shared" si="3972"/>
        <v>0</v>
      </c>
      <c r="EL1094" s="375">
        <f t="shared" si="3973"/>
        <v>0</v>
      </c>
      <c r="EM1094" s="375">
        <f t="shared" si="3974"/>
        <v>1</v>
      </c>
      <c r="EN1094" s="375">
        <f t="shared" si="3975"/>
        <v>0</v>
      </c>
      <c r="EO1094" s="375">
        <f t="shared" si="3976"/>
        <v>0</v>
      </c>
      <c r="EP1094" s="375">
        <f t="shared" si="3977"/>
        <v>1</v>
      </c>
      <c r="EQ1094" s="375">
        <f t="shared" si="3978"/>
        <v>0</v>
      </c>
      <c r="ER1094" s="375">
        <f t="shared" si="3979"/>
        <v>0</v>
      </c>
      <c r="ES1094" s="375">
        <f t="shared" si="3980"/>
        <v>1</v>
      </c>
      <c r="ET1094" s="375">
        <f t="shared" si="3981"/>
        <v>0</v>
      </c>
      <c r="EU1094" s="375">
        <f t="shared" si="3982"/>
        <v>0</v>
      </c>
      <c r="EV1094" s="375">
        <f t="shared" si="3983"/>
        <v>1</v>
      </c>
      <c r="EW1094" s="375">
        <f t="shared" si="3984"/>
        <v>0</v>
      </c>
      <c r="EX1094" s="375">
        <f t="shared" si="3985"/>
        <v>0</v>
      </c>
      <c r="EY1094" s="375">
        <f t="shared" si="3986"/>
        <v>1</v>
      </c>
      <c r="EZ1094" s="375">
        <f t="shared" si="3987"/>
        <v>0</v>
      </c>
      <c r="FA1094" s="375">
        <f t="shared" si="3988"/>
        <v>0</v>
      </c>
      <c r="FB1094" s="375">
        <f t="shared" si="3989"/>
        <v>1</v>
      </c>
      <c r="FC1094" s="375">
        <f t="shared" si="3990"/>
        <v>0</v>
      </c>
      <c r="FD1094" s="375">
        <f t="shared" si="3991"/>
        <v>0</v>
      </c>
      <c r="FE1094" s="376"/>
      <c r="FF1094" s="372"/>
      <c r="FG1094" s="372"/>
      <c r="FH1094" s="372"/>
      <c r="FI1094" s="372"/>
      <c r="FJ1094" s="372"/>
      <c r="FK1094" s="372"/>
      <c r="FL1094" s="372"/>
      <c r="FM1094" s="372"/>
      <c r="FN1094" s="372"/>
      <c r="FO1094" s="372"/>
      <c r="FP1094" s="372"/>
      <c r="FQ1094" s="372"/>
      <c r="FR1094" s="372"/>
      <c r="FS1094" s="372"/>
      <c r="FT1094" s="372"/>
      <c r="FU1094" s="372"/>
      <c r="FV1094" s="372"/>
      <c r="FW1094" s="372"/>
      <c r="FX1094" s="372"/>
      <c r="FY1094" s="372"/>
      <c r="FZ1094" s="372"/>
      <c r="GA1094" s="372"/>
      <c r="GB1094" s="372"/>
      <c r="GC1094" s="372"/>
      <c r="GD1094" s="372"/>
      <c r="GE1094" s="372"/>
      <c r="GF1094" s="372"/>
      <c r="GG1094" s="372"/>
      <c r="GH1094" s="372"/>
      <c r="GI1094" s="372"/>
      <c r="GJ1094" s="372"/>
      <c r="GK1094" s="372"/>
      <c r="GL1094" s="372"/>
      <c r="GM1094" s="372"/>
      <c r="GN1094" s="372"/>
      <c r="GO1094" s="372"/>
      <c r="GP1094" s="372"/>
      <c r="GQ1094" s="372"/>
      <c r="GR1094" s="372"/>
      <c r="GS1094" s="372"/>
      <c r="GT1094" s="372"/>
      <c r="GU1094" s="372"/>
      <c r="GV1094" s="372"/>
      <c r="GW1094" s="372"/>
      <c r="GX1094" s="372"/>
      <c r="GY1094" s="372"/>
      <c r="GZ1094" s="372"/>
      <c r="HA1094" s="372"/>
      <c r="HB1094" s="372"/>
      <c r="HC1094" s="372"/>
    </row>
    <row r="1095" spans="1:211" s="373" customFormat="1" ht="15" hidden="1" customHeight="1" outlineLevel="1" x14ac:dyDescent="0.2">
      <c r="A1095" s="366">
        <f>SWDATA!O1080</f>
        <v>0</v>
      </c>
      <c r="B1095" s="366">
        <f>SWDATA!M1080</f>
        <v>0</v>
      </c>
      <c r="C1095" s="351">
        <f>IF(AND(SWDATA!M1080=1,SWDATA!Q1080="promotions"),SWDATA!P1080,0)</f>
        <v>0</v>
      </c>
      <c r="D1095" s="367">
        <f>ROW(SWDATA!M1080)</f>
        <v>1080</v>
      </c>
      <c r="E1095" s="368">
        <f t="shared" si="4008"/>
        <v>0</v>
      </c>
      <c r="F1095" s="369">
        <f t="shared" si="3995"/>
        <v>1</v>
      </c>
      <c r="G1095" s="366" t="str">
        <f t="shared" si="3996"/>
        <v/>
      </c>
      <c r="H1095" s="370"/>
      <c r="J1095" s="238">
        <f t="shared" si="3997"/>
        <v>0</v>
      </c>
      <c r="K1095" s="239" t="str">
        <f t="shared" si="3998"/>
        <v/>
      </c>
      <c r="L1095" s="342"/>
      <c r="M1095" s="345"/>
      <c r="N1095" s="340" t="str">
        <f>IF(LEN(SWDATA!F1080)=0,"",N1094)</f>
        <v/>
      </c>
      <c r="O1095" s="296" t="str">
        <f>IF(LEN(SWDATA!G1080)=0,"",O1094)</f>
        <v/>
      </c>
      <c r="P1095" s="297" t="str">
        <f>IF(LEN(SWDATA!C1080)=0,"",SWDATA!C1080)</f>
        <v/>
      </c>
      <c r="Q1095" s="312" t="str">
        <f t="shared" si="3999"/>
        <v/>
      </c>
      <c r="R1095" s="223" t="s">
        <v>261</v>
      </c>
      <c r="S1095" s="224"/>
      <c r="T1095" s="224"/>
      <c r="U1095" s="264" t="s">
        <v>626</v>
      </c>
      <c r="V1095" s="205" t="s">
        <v>221</v>
      </c>
      <c r="W1095" s="266">
        <f>IF(OR(Is_Loading,LEN($A1095)=0),"",SWDATA!P1080)</f>
        <v>0</v>
      </c>
      <c r="X1095" s="267">
        <f>IF(OR(Is_Loading,LEN($A1095)=0),"",SWDATA!Q1080)</f>
        <v>0</v>
      </c>
      <c r="Y1095" s="267">
        <f>IF(OR(Is_Loading,LEN($A1095)=0),"",SWDATA!R1080)</f>
        <v>0</v>
      </c>
      <c r="Z1095" s="266" t="str">
        <f t="shared" ref="Z1095:Z1099" si="4009">IF($A1095=0,"",CHOOSE($F1095,SUM(W1095:Y1095),SUM(W1095:Y1095)/3,Y1095))</f>
        <v/>
      </c>
      <c r="AA1095" s="266">
        <f>IF(OR(Is_Loading,LEN($A1095)=0),"",SWDATA!T1080)</f>
        <v>0</v>
      </c>
      <c r="AB1095" s="267">
        <f>IF(OR(Is_Loading,LEN($A1095)=0),"",SWDATA!U1080)</f>
        <v>0</v>
      </c>
      <c r="AC1095" s="267">
        <f>IF(OR(Is_Loading,LEN($A1095)=0),"",SWDATA!V1080)</f>
        <v>0</v>
      </c>
      <c r="AD1095" s="266" t="str">
        <f t="shared" si="4000"/>
        <v/>
      </c>
      <c r="AE1095" s="266">
        <f>IF(OR(Is_Loading,LEN($A1095)=0),"",SWDATA!X1080)</f>
        <v>0</v>
      </c>
      <c r="AF1095" s="267">
        <f>IF(OR(Is_Loading,LEN($A1095)=0),"",SWDATA!Y1080)</f>
        <v>0</v>
      </c>
      <c r="AG1095" s="267">
        <f>IF(OR(Is_Loading,LEN($A1095)=0),"",SWDATA!Z1080)</f>
        <v>0</v>
      </c>
      <c r="AH1095" s="266" t="str">
        <f t="shared" si="4001"/>
        <v/>
      </c>
      <c r="AI1095" s="266">
        <f>IF(OR(Is_Loading,LEN($A1095)=0),"",SWDATA!AB1080)</f>
        <v>0</v>
      </c>
      <c r="AJ1095" s="267">
        <f>IF(OR(Is_Loading,LEN($A1095)=0),"",SWDATA!AC1080)</f>
        <v>0</v>
      </c>
      <c r="AK1095" s="267">
        <f>IF(OR(Is_Loading,LEN($A1095)=0),"",SWDATA!AD1080)</f>
        <v>0</v>
      </c>
      <c r="AL1095" s="266" t="str">
        <f t="shared" si="4002"/>
        <v/>
      </c>
      <c r="AM1095" s="266">
        <f>IF(OR(Is_Loading,LEN($A1095)=0),"",SWDATA!AF1080)</f>
        <v>0</v>
      </c>
      <c r="AN1095" s="267">
        <f>IF(OR(Is_Loading,LEN($A1095)=0),"",SWDATA!AG1080)</f>
        <v>0</v>
      </c>
      <c r="AO1095" s="323">
        <f>IF(OR(Is_Loading,LEN($A1095)=0),"",SWDATA!AH1080)</f>
        <v>0</v>
      </c>
      <c r="AP1095" s="320" t="str">
        <f t="shared" si="4003"/>
        <v/>
      </c>
      <c r="AQ1095" s="266">
        <f>IF(OR(Is_Loading,LEN($A1095)=0),"",SWDATA!AJ1080)</f>
        <v>0</v>
      </c>
      <c r="AR1095" s="267">
        <f>IF(OR(Is_Loading,LEN($A1095)=0),"",SWDATA!AK1080)</f>
        <v>0</v>
      </c>
      <c r="AS1095" s="267">
        <f>IF(OR(Is_Loading,LEN($A1095)=0),"",SWDATA!AL1080)</f>
        <v>0</v>
      </c>
      <c r="AT1095" s="266" t="str">
        <f t="shared" si="4004"/>
        <v/>
      </c>
      <c r="AU1095" s="266">
        <f>IF(OR(Is_Loading,LEN($A1095)=0),"",SWDATA!AN1080)</f>
        <v>0</v>
      </c>
      <c r="AV1095" s="267">
        <f>IF(OR(Is_Loading,LEN($A1095)=0),"",SWDATA!AO1080)</f>
        <v>0</v>
      </c>
      <c r="AW1095" s="267">
        <f>IF(OR(Is_Loading,LEN($A1095)=0),"",SWDATA!AP1080)</f>
        <v>0</v>
      </c>
      <c r="AX1095" s="266" t="str">
        <f t="shared" si="4005"/>
        <v/>
      </c>
      <c r="AY1095" s="266">
        <f>IF(OR(Is_Loading,LEN($A1095)=0),"",SWDATA!AR1080)</f>
        <v>0</v>
      </c>
      <c r="AZ1095" s="267">
        <f>IF(OR(Is_Loading,LEN($A1095)=0),"",SWDATA!AS1080)</f>
        <v>0</v>
      </c>
      <c r="BA1095" s="267">
        <f>IF(OR(Is_Loading,LEN($A1095)=0),"",SWDATA!AT1080)</f>
        <v>0</v>
      </c>
      <c r="BB1095" s="266" t="str">
        <f t="shared" si="4006"/>
        <v/>
      </c>
      <c r="BC1095" s="266">
        <f>IF(OR(Is_Loading,LEN($A1095)=0),"",SWDATA!AV1080)</f>
        <v>0</v>
      </c>
      <c r="BD1095" s="267">
        <f>IF(OR(Is_Loading,LEN($A1095)=0),"",SWDATA!AW1080)</f>
        <v>0</v>
      </c>
      <c r="BE1095" s="323">
        <f>IF(OR(Is_Loading,LEN($A1095)=0),"",SWDATA!AX1080)</f>
        <v>0</v>
      </c>
      <c r="BF1095" s="320" t="str">
        <f t="shared" si="4007"/>
        <v/>
      </c>
      <c r="BG1095" s="11"/>
      <c r="BH1095" s="11"/>
      <c r="BI1095" s="11"/>
      <c r="BJ1095" s="11"/>
      <c r="BK1095" s="11"/>
      <c r="BL1095" s="11"/>
      <c r="BM1095" s="11"/>
      <c r="BN1095" s="11"/>
      <c r="BO1095" s="11"/>
      <c r="BP1095" s="11"/>
      <c r="BQ1095" s="11"/>
      <c r="BR1095" s="11"/>
      <c r="BS1095" s="11"/>
      <c r="BT1095" s="11"/>
      <c r="BU1095" s="11"/>
      <c r="BV1095" s="11"/>
      <c r="BW1095" s="11"/>
      <c r="BX1095" s="11"/>
      <c r="BY1095" s="11"/>
      <c r="BZ1095" s="11"/>
      <c r="CA1095" s="11"/>
      <c r="CB1095" s="11"/>
      <c r="CC1095" s="11"/>
      <c r="CD1095" s="11"/>
      <c r="CE1095" s="11"/>
      <c r="CF1095" s="11"/>
      <c r="CG1095" s="11"/>
      <c r="CH1095" s="11"/>
      <c r="CI1095" s="11"/>
      <c r="CJ1095" s="11"/>
      <c r="CK1095" s="11"/>
      <c r="CL1095" s="11"/>
      <c r="CM1095" s="11"/>
      <c r="CN1095" s="351"/>
      <c r="CO1095" s="351"/>
      <c r="CP1095" s="351"/>
      <c r="CQ1095" s="351"/>
      <c r="CR1095" s="351"/>
      <c r="CS1095" s="351"/>
      <c r="CT1095" s="351"/>
      <c r="CU1095" s="351"/>
      <c r="CV1095" s="351"/>
      <c r="CW1095" s="351"/>
      <c r="CX1095" s="351"/>
      <c r="CY1095" s="351"/>
      <c r="CZ1095" s="351"/>
      <c r="DA1095" s="351"/>
      <c r="DB1095" s="351"/>
      <c r="DC1095" s="351"/>
      <c r="DD1095" s="351"/>
      <c r="DE1095" s="351"/>
      <c r="DF1095" s="351"/>
      <c r="DG1095" s="351"/>
      <c r="DH1095" s="351"/>
      <c r="DI1095" s="351"/>
      <c r="DJ1095" s="351"/>
      <c r="DK1095" s="351"/>
      <c r="DL1095" s="351"/>
      <c r="DM1095" s="351"/>
      <c r="DN1095" s="351"/>
      <c r="DS1095" s="372"/>
      <c r="DT1095" s="374"/>
      <c r="DU1095" s="375"/>
      <c r="DV1095" s="375"/>
      <c r="DW1095" s="375"/>
      <c r="DX1095" s="375">
        <v>1</v>
      </c>
      <c r="DY1095" s="375">
        <f t="shared" si="3960"/>
        <v>0</v>
      </c>
      <c r="DZ1095" s="375">
        <f t="shared" si="3961"/>
        <v>0</v>
      </c>
      <c r="EA1095" s="375">
        <f t="shared" si="3962"/>
        <v>1</v>
      </c>
      <c r="EB1095" s="375">
        <f t="shared" si="3963"/>
        <v>0</v>
      </c>
      <c r="EC1095" s="375">
        <f t="shared" si="3964"/>
        <v>0</v>
      </c>
      <c r="ED1095" s="375">
        <f t="shared" si="3965"/>
        <v>1</v>
      </c>
      <c r="EE1095" s="375">
        <f t="shared" si="3966"/>
        <v>0</v>
      </c>
      <c r="EF1095" s="375">
        <f t="shared" si="3967"/>
        <v>0</v>
      </c>
      <c r="EG1095" s="375">
        <f t="shared" si="3968"/>
        <v>1</v>
      </c>
      <c r="EH1095" s="375">
        <f t="shared" si="3969"/>
        <v>0</v>
      </c>
      <c r="EI1095" s="375">
        <f t="shared" si="3970"/>
        <v>0</v>
      </c>
      <c r="EJ1095" s="375">
        <f t="shared" si="3971"/>
        <v>1</v>
      </c>
      <c r="EK1095" s="375">
        <f t="shared" si="3972"/>
        <v>0</v>
      </c>
      <c r="EL1095" s="375">
        <f t="shared" si="3973"/>
        <v>0</v>
      </c>
      <c r="EM1095" s="375">
        <f t="shared" si="3974"/>
        <v>1</v>
      </c>
      <c r="EN1095" s="375">
        <f t="shared" si="3975"/>
        <v>0</v>
      </c>
      <c r="EO1095" s="375">
        <f t="shared" si="3976"/>
        <v>0</v>
      </c>
      <c r="EP1095" s="375">
        <f t="shared" si="3977"/>
        <v>1</v>
      </c>
      <c r="EQ1095" s="375">
        <f t="shared" si="3978"/>
        <v>0</v>
      </c>
      <c r="ER1095" s="375">
        <f t="shared" si="3979"/>
        <v>0</v>
      </c>
      <c r="ES1095" s="375">
        <f t="shared" si="3980"/>
        <v>1</v>
      </c>
      <c r="ET1095" s="375">
        <f t="shared" si="3981"/>
        <v>0</v>
      </c>
      <c r="EU1095" s="375">
        <f t="shared" si="3982"/>
        <v>0</v>
      </c>
      <c r="EV1095" s="375">
        <f t="shared" si="3983"/>
        <v>1</v>
      </c>
      <c r="EW1095" s="375">
        <f t="shared" si="3984"/>
        <v>0</v>
      </c>
      <c r="EX1095" s="375">
        <f t="shared" si="3985"/>
        <v>0</v>
      </c>
      <c r="EY1095" s="375">
        <f t="shared" si="3986"/>
        <v>1</v>
      </c>
      <c r="EZ1095" s="375">
        <f t="shared" si="3987"/>
        <v>0</v>
      </c>
      <c r="FA1095" s="375">
        <f t="shared" si="3988"/>
        <v>0</v>
      </c>
      <c r="FB1095" s="375">
        <f t="shared" si="3989"/>
        <v>1</v>
      </c>
      <c r="FC1095" s="375">
        <f t="shared" si="3990"/>
        <v>0</v>
      </c>
      <c r="FD1095" s="375">
        <f t="shared" si="3991"/>
        <v>0</v>
      </c>
      <c r="FE1095" s="376"/>
      <c r="FF1095" s="372"/>
      <c r="FG1095" s="372"/>
      <c r="FH1095" s="372"/>
      <c r="FI1095" s="372"/>
      <c r="FJ1095" s="372"/>
      <c r="FK1095" s="372"/>
      <c r="FL1095" s="372"/>
      <c r="FM1095" s="372"/>
      <c r="FN1095" s="372"/>
      <c r="FO1095" s="372"/>
      <c r="FP1095" s="372"/>
      <c r="FQ1095" s="372"/>
      <c r="FR1095" s="372"/>
      <c r="FS1095" s="372"/>
      <c r="FT1095" s="372"/>
      <c r="FU1095" s="372"/>
      <c r="FV1095" s="372"/>
      <c r="FW1095" s="372"/>
      <c r="FX1095" s="372"/>
      <c r="FY1095" s="372"/>
      <c r="FZ1095" s="372"/>
      <c r="GA1095" s="372"/>
      <c r="GB1095" s="372"/>
      <c r="GC1095" s="372"/>
      <c r="GD1095" s="372"/>
      <c r="GE1095" s="372"/>
      <c r="GF1095" s="372"/>
      <c r="GG1095" s="372"/>
      <c r="GH1095" s="372"/>
      <c r="GI1095" s="372"/>
      <c r="GJ1095" s="372"/>
      <c r="GK1095" s="372"/>
      <c r="GL1095" s="372"/>
      <c r="GM1095" s="372"/>
      <c r="GN1095" s="372"/>
      <c r="GO1095" s="372"/>
      <c r="GP1095" s="372"/>
      <c r="GQ1095" s="372"/>
      <c r="GR1095" s="372"/>
      <c r="GS1095" s="372"/>
      <c r="GT1095" s="372"/>
      <c r="GU1095" s="372"/>
      <c r="GV1095" s="372"/>
      <c r="GW1095" s="372"/>
      <c r="GX1095" s="372"/>
      <c r="GY1095" s="372"/>
      <c r="GZ1095" s="372"/>
      <c r="HA1095" s="372"/>
      <c r="HB1095" s="372"/>
      <c r="HC1095" s="372"/>
    </row>
    <row r="1096" spans="1:211" s="373" customFormat="1" ht="15" hidden="1" customHeight="1" outlineLevel="1" x14ac:dyDescent="0.2">
      <c r="A1096" s="366">
        <f>SWDATA!O1081</f>
        <v>0</v>
      </c>
      <c r="B1096" s="366">
        <f>SWDATA!M1081</f>
        <v>0</v>
      </c>
      <c r="C1096" s="351">
        <f>IF(AND(SWDATA!M1081=1,SWDATA!Q1081="promotions"),SWDATA!P1081,0)</f>
        <v>0</v>
      </c>
      <c r="D1096" s="367">
        <f>ROW(SWDATA!M1081)</f>
        <v>1081</v>
      </c>
      <c r="E1096" s="368">
        <f t="shared" si="4008"/>
        <v>0</v>
      </c>
      <c r="F1096" s="369">
        <f t="shared" si="3995"/>
        <v>1</v>
      </c>
      <c r="G1096" s="366" t="str">
        <f t="shared" si="3996"/>
        <v/>
      </c>
      <c r="H1096" s="370"/>
      <c r="J1096" s="238">
        <f t="shared" si="3997"/>
        <v>0</v>
      </c>
      <c r="K1096" s="239" t="str">
        <f t="shared" si="3998"/>
        <v/>
      </c>
      <c r="L1096" s="342"/>
      <c r="M1096" s="345"/>
      <c r="N1096" s="340" t="str">
        <f>IF(LEN(SWDATA!F1081)=0,"",N1095)</f>
        <v/>
      </c>
      <c r="O1096" s="296" t="str">
        <f>IF(LEN(SWDATA!G1081)=0,"",O1095)</f>
        <v/>
      </c>
      <c r="P1096" s="297" t="str">
        <f>IF(LEN(SWDATA!C1081)=0,"",SWDATA!C1081)</f>
        <v/>
      </c>
      <c r="Q1096" s="312" t="str">
        <f t="shared" si="3999"/>
        <v/>
      </c>
      <c r="R1096" s="223" t="s">
        <v>261</v>
      </c>
      <c r="S1096" s="319" t="s">
        <v>485</v>
      </c>
      <c r="T1096" s="224"/>
      <c r="U1096" s="264" t="s">
        <v>608</v>
      </c>
      <c r="V1096" s="205" t="s">
        <v>221</v>
      </c>
      <c r="W1096" s="266">
        <f>IF(OR(Is_Loading,LEN($A1096)=0),"",SWDATA!P1081)</f>
        <v>0</v>
      </c>
      <c r="X1096" s="267">
        <f>IF(OR(Is_Loading,LEN($A1096)=0),"",SWDATA!Q1081)</f>
        <v>0</v>
      </c>
      <c r="Y1096" s="267">
        <f>IF(OR(Is_Loading,LEN($A1096)=0),"",SWDATA!R1081)</f>
        <v>0</v>
      </c>
      <c r="Z1096" s="266" t="str">
        <f t="shared" si="4009"/>
        <v/>
      </c>
      <c r="AA1096" s="266">
        <f>IF(OR(Is_Loading,LEN($A1096)=0),"",SWDATA!T1081)</f>
        <v>0</v>
      </c>
      <c r="AB1096" s="267">
        <f>IF(OR(Is_Loading,LEN($A1096)=0),"",SWDATA!U1081)</f>
        <v>0</v>
      </c>
      <c r="AC1096" s="267">
        <f>IF(OR(Is_Loading,LEN($A1096)=0),"",SWDATA!V1081)</f>
        <v>0</v>
      </c>
      <c r="AD1096" s="266" t="str">
        <f t="shared" si="4000"/>
        <v/>
      </c>
      <c r="AE1096" s="266">
        <f>IF(OR(Is_Loading,LEN($A1096)=0),"",SWDATA!X1081)</f>
        <v>0</v>
      </c>
      <c r="AF1096" s="267">
        <f>IF(OR(Is_Loading,LEN($A1096)=0),"",SWDATA!Y1081)</f>
        <v>0</v>
      </c>
      <c r="AG1096" s="267">
        <f>IF(OR(Is_Loading,LEN($A1096)=0),"",SWDATA!Z1081)</f>
        <v>0</v>
      </c>
      <c r="AH1096" s="266" t="str">
        <f t="shared" si="4001"/>
        <v/>
      </c>
      <c r="AI1096" s="266">
        <f>IF(OR(Is_Loading,LEN($A1096)=0),"",SWDATA!AB1081)</f>
        <v>0</v>
      </c>
      <c r="AJ1096" s="267">
        <f>IF(OR(Is_Loading,LEN($A1096)=0),"",SWDATA!AC1081)</f>
        <v>0</v>
      </c>
      <c r="AK1096" s="267">
        <f>IF(OR(Is_Loading,LEN($A1096)=0),"",SWDATA!AD1081)</f>
        <v>0</v>
      </c>
      <c r="AL1096" s="266" t="str">
        <f t="shared" si="4002"/>
        <v/>
      </c>
      <c r="AM1096" s="266">
        <f>IF(OR(Is_Loading,LEN($A1096)=0),"",SWDATA!AF1081)</f>
        <v>0</v>
      </c>
      <c r="AN1096" s="267">
        <f>IF(OR(Is_Loading,LEN($A1096)=0),"",SWDATA!AG1081)</f>
        <v>0</v>
      </c>
      <c r="AO1096" s="323">
        <f>IF(OR(Is_Loading,LEN($A1096)=0),"",SWDATA!AH1081)</f>
        <v>0</v>
      </c>
      <c r="AP1096" s="320" t="str">
        <f t="shared" si="4003"/>
        <v/>
      </c>
      <c r="AQ1096" s="266">
        <f>IF(OR(Is_Loading,LEN($A1096)=0),"",SWDATA!AJ1081)</f>
        <v>0</v>
      </c>
      <c r="AR1096" s="267">
        <f>IF(OR(Is_Loading,LEN($A1096)=0),"",SWDATA!AK1081)</f>
        <v>0</v>
      </c>
      <c r="AS1096" s="267">
        <f>IF(OR(Is_Loading,LEN($A1096)=0),"",SWDATA!AL1081)</f>
        <v>0</v>
      </c>
      <c r="AT1096" s="266" t="str">
        <f t="shared" si="4004"/>
        <v/>
      </c>
      <c r="AU1096" s="266">
        <f>IF(OR(Is_Loading,LEN($A1096)=0),"",SWDATA!AN1081)</f>
        <v>0</v>
      </c>
      <c r="AV1096" s="267">
        <f>IF(OR(Is_Loading,LEN($A1096)=0),"",SWDATA!AO1081)</f>
        <v>0</v>
      </c>
      <c r="AW1096" s="267">
        <f>IF(OR(Is_Loading,LEN($A1096)=0),"",SWDATA!AP1081)</f>
        <v>0</v>
      </c>
      <c r="AX1096" s="266" t="str">
        <f t="shared" si="4005"/>
        <v/>
      </c>
      <c r="AY1096" s="266">
        <f>IF(OR(Is_Loading,LEN($A1096)=0),"",SWDATA!AR1081)</f>
        <v>0</v>
      </c>
      <c r="AZ1096" s="267">
        <f>IF(OR(Is_Loading,LEN($A1096)=0),"",SWDATA!AS1081)</f>
        <v>0</v>
      </c>
      <c r="BA1096" s="267">
        <f>IF(OR(Is_Loading,LEN($A1096)=0),"",SWDATA!AT1081)</f>
        <v>0</v>
      </c>
      <c r="BB1096" s="266" t="str">
        <f t="shared" si="4006"/>
        <v/>
      </c>
      <c r="BC1096" s="266">
        <f>IF(OR(Is_Loading,LEN($A1096)=0),"",SWDATA!AV1081)</f>
        <v>0</v>
      </c>
      <c r="BD1096" s="267">
        <f>IF(OR(Is_Loading,LEN($A1096)=0),"",SWDATA!AW1081)</f>
        <v>0</v>
      </c>
      <c r="BE1096" s="323">
        <f>IF(OR(Is_Loading,LEN($A1096)=0),"",SWDATA!AX1081)</f>
        <v>0</v>
      </c>
      <c r="BF1096" s="320" t="str">
        <f t="shared" si="4007"/>
        <v/>
      </c>
      <c r="BG1096" s="11"/>
      <c r="BH1096" s="11"/>
      <c r="BI1096" s="11"/>
      <c r="BJ1096" s="11"/>
      <c r="BK1096" s="11"/>
      <c r="BL1096" s="11"/>
      <c r="BM1096" s="11"/>
      <c r="BN1096" s="11"/>
      <c r="BO1096" s="11"/>
      <c r="BP1096" s="11"/>
      <c r="BQ1096" s="11"/>
      <c r="BR1096" s="11"/>
      <c r="BS1096" s="11"/>
      <c r="BT1096" s="11"/>
      <c r="BU1096" s="11"/>
      <c r="BV1096" s="11"/>
      <c r="BW1096" s="11"/>
      <c r="BX1096" s="11"/>
      <c r="BY1096" s="11"/>
      <c r="BZ1096" s="11"/>
      <c r="CA1096" s="11"/>
      <c r="CB1096" s="11"/>
      <c r="CC1096" s="11"/>
      <c r="CD1096" s="11"/>
      <c r="CE1096" s="11"/>
      <c r="CF1096" s="11"/>
      <c r="CG1096" s="11"/>
      <c r="CH1096" s="11"/>
      <c r="CI1096" s="11"/>
      <c r="CJ1096" s="11"/>
      <c r="CK1096" s="11"/>
      <c r="CL1096" s="11"/>
      <c r="CM1096" s="11"/>
      <c r="CN1096" s="351"/>
      <c r="CO1096" s="351"/>
      <c r="CP1096" s="351"/>
      <c r="CQ1096" s="351"/>
      <c r="CR1096" s="351"/>
      <c r="CS1096" s="351"/>
      <c r="CT1096" s="351"/>
      <c r="CU1096" s="351"/>
      <c r="CV1096" s="351"/>
      <c r="CW1096" s="351"/>
      <c r="CX1096" s="351"/>
      <c r="CY1096" s="351"/>
      <c r="CZ1096" s="351"/>
      <c r="DA1096" s="351"/>
      <c r="DB1096" s="351"/>
      <c r="DC1096" s="351"/>
      <c r="DD1096" s="351"/>
      <c r="DE1096" s="351"/>
      <c r="DF1096" s="351"/>
      <c r="DG1096" s="351"/>
      <c r="DH1096" s="351"/>
      <c r="DI1096" s="351"/>
      <c r="DJ1096" s="351"/>
      <c r="DK1096" s="351"/>
      <c r="DL1096" s="351"/>
      <c r="DM1096" s="351"/>
      <c r="DN1096" s="351"/>
      <c r="DS1096" s="372"/>
      <c r="DT1096" s="374"/>
      <c r="DU1096" s="375"/>
      <c r="DV1096" s="375"/>
      <c r="DW1096" s="375"/>
      <c r="DX1096" s="375">
        <v>1</v>
      </c>
      <c r="DY1096" s="375">
        <f t="shared" si="3960"/>
        <v>0</v>
      </c>
      <c r="DZ1096" s="375">
        <f t="shared" si="3961"/>
        <v>0</v>
      </c>
      <c r="EA1096" s="375">
        <f t="shared" si="3962"/>
        <v>1</v>
      </c>
      <c r="EB1096" s="375">
        <f t="shared" si="3963"/>
        <v>0</v>
      </c>
      <c r="EC1096" s="375">
        <f t="shared" si="3964"/>
        <v>0</v>
      </c>
      <c r="ED1096" s="375">
        <f t="shared" si="3965"/>
        <v>1</v>
      </c>
      <c r="EE1096" s="375">
        <f t="shared" si="3966"/>
        <v>0</v>
      </c>
      <c r="EF1096" s="375">
        <f t="shared" si="3967"/>
        <v>0</v>
      </c>
      <c r="EG1096" s="375">
        <f t="shared" si="3968"/>
        <v>1</v>
      </c>
      <c r="EH1096" s="375">
        <f t="shared" si="3969"/>
        <v>0</v>
      </c>
      <c r="EI1096" s="375">
        <f t="shared" si="3970"/>
        <v>0</v>
      </c>
      <c r="EJ1096" s="375">
        <f t="shared" si="3971"/>
        <v>1</v>
      </c>
      <c r="EK1096" s="375">
        <f t="shared" si="3972"/>
        <v>0</v>
      </c>
      <c r="EL1096" s="375">
        <f t="shared" si="3973"/>
        <v>0</v>
      </c>
      <c r="EM1096" s="375">
        <f t="shared" si="3974"/>
        <v>1</v>
      </c>
      <c r="EN1096" s="375">
        <f t="shared" si="3975"/>
        <v>0</v>
      </c>
      <c r="EO1096" s="375">
        <f t="shared" si="3976"/>
        <v>0</v>
      </c>
      <c r="EP1096" s="375">
        <f t="shared" si="3977"/>
        <v>1</v>
      </c>
      <c r="EQ1096" s="375">
        <f t="shared" si="3978"/>
        <v>0</v>
      </c>
      <c r="ER1096" s="375">
        <f t="shared" si="3979"/>
        <v>0</v>
      </c>
      <c r="ES1096" s="375">
        <f t="shared" si="3980"/>
        <v>1</v>
      </c>
      <c r="ET1096" s="375">
        <f t="shared" si="3981"/>
        <v>0</v>
      </c>
      <c r="EU1096" s="375">
        <f t="shared" si="3982"/>
        <v>0</v>
      </c>
      <c r="EV1096" s="375">
        <f t="shared" si="3983"/>
        <v>1</v>
      </c>
      <c r="EW1096" s="375">
        <f t="shared" si="3984"/>
        <v>0</v>
      </c>
      <c r="EX1096" s="375">
        <f t="shared" si="3985"/>
        <v>0</v>
      </c>
      <c r="EY1096" s="375">
        <f t="shared" si="3986"/>
        <v>1</v>
      </c>
      <c r="EZ1096" s="375">
        <f t="shared" si="3987"/>
        <v>0</v>
      </c>
      <c r="FA1096" s="375">
        <f t="shared" si="3988"/>
        <v>0</v>
      </c>
      <c r="FB1096" s="375">
        <f t="shared" si="3989"/>
        <v>1</v>
      </c>
      <c r="FC1096" s="375">
        <f t="shared" si="3990"/>
        <v>0</v>
      </c>
      <c r="FD1096" s="375">
        <f t="shared" si="3991"/>
        <v>0</v>
      </c>
      <c r="FE1096" s="376"/>
      <c r="FF1096" s="372"/>
      <c r="FG1096" s="372"/>
      <c r="FH1096" s="372"/>
      <c r="FI1096" s="372"/>
      <c r="FJ1096" s="372"/>
      <c r="FK1096" s="372"/>
      <c r="FL1096" s="372"/>
      <c r="FM1096" s="372"/>
      <c r="FN1096" s="372"/>
      <c r="FO1096" s="372"/>
      <c r="FP1096" s="372"/>
      <c r="FQ1096" s="372"/>
      <c r="FR1096" s="372"/>
      <c r="FS1096" s="372"/>
      <c r="FT1096" s="372"/>
      <c r="FU1096" s="372"/>
      <c r="FV1096" s="372"/>
      <c r="FW1096" s="372"/>
      <c r="FX1096" s="372"/>
      <c r="FY1096" s="372"/>
      <c r="FZ1096" s="372"/>
      <c r="GA1096" s="372"/>
      <c r="GB1096" s="372"/>
      <c r="GC1096" s="372"/>
      <c r="GD1096" s="372"/>
      <c r="GE1096" s="372"/>
      <c r="GF1096" s="372"/>
      <c r="GG1096" s="372"/>
      <c r="GH1096" s="372"/>
      <c r="GI1096" s="372"/>
      <c r="GJ1096" s="372"/>
      <c r="GK1096" s="372"/>
      <c r="GL1096" s="372"/>
      <c r="GM1096" s="372"/>
      <c r="GN1096" s="372"/>
      <c r="GO1096" s="372"/>
      <c r="GP1096" s="372"/>
      <c r="GQ1096" s="372"/>
      <c r="GR1096" s="372"/>
      <c r="GS1096" s="372"/>
      <c r="GT1096" s="372"/>
      <c r="GU1096" s="372"/>
      <c r="GV1096" s="372"/>
      <c r="GW1096" s="372"/>
      <c r="GX1096" s="372"/>
      <c r="GY1096" s="372"/>
      <c r="GZ1096" s="372"/>
      <c r="HA1096" s="372"/>
      <c r="HB1096" s="372"/>
      <c r="HC1096" s="372"/>
    </row>
    <row r="1097" spans="1:211" s="373" customFormat="1" ht="15" hidden="1" customHeight="1" outlineLevel="1" x14ac:dyDescent="0.2">
      <c r="A1097" s="366">
        <f>SWDATA!O1082</f>
        <v>0</v>
      </c>
      <c r="B1097" s="366">
        <f>SWDATA!M1082</f>
        <v>0</v>
      </c>
      <c r="C1097" s="351">
        <f>IF(AND(SWDATA!M1082=1,SWDATA!Q1082="promotions"),SWDATA!P1082,0)</f>
        <v>0</v>
      </c>
      <c r="D1097" s="367">
        <f>ROW(SWDATA!M1082)</f>
        <v>1082</v>
      </c>
      <c r="E1097" s="368">
        <f t="shared" si="4008"/>
        <v>0</v>
      </c>
      <c r="F1097" s="369">
        <f t="shared" si="3995"/>
        <v>1</v>
      </c>
      <c r="G1097" s="366" t="str">
        <f t="shared" si="3996"/>
        <v/>
      </c>
      <c r="H1097" s="370"/>
      <c r="J1097" s="238">
        <f t="shared" si="3997"/>
        <v>0</v>
      </c>
      <c r="K1097" s="239" t="str">
        <f t="shared" si="3998"/>
        <v/>
      </c>
      <c r="L1097" s="342"/>
      <c r="M1097" s="345"/>
      <c r="N1097" s="340" t="str">
        <f>IF(LEN(SWDATA!F1082)=0,"",N1096)</f>
        <v/>
      </c>
      <c r="O1097" s="296" t="str">
        <f>IF(LEN(SWDATA!G1082)=0,"",O1096)</f>
        <v/>
      </c>
      <c r="P1097" s="297" t="str">
        <f>IF(LEN(SWDATA!C1082)=0,"",SWDATA!C1082)</f>
        <v/>
      </c>
      <c r="Q1097" s="312" t="str">
        <f t="shared" si="3999"/>
        <v/>
      </c>
      <c r="R1097" s="223" t="s">
        <v>261</v>
      </c>
      <c r="S1097" s="224"/>
      <c r="T1097" s="224"/>
      <c r="U1097" s="264" t="s">
        <v>613</v>
      </c>
      <c r="V1097" s="205" t="s">
        <v>221</v>
      </c>
      <c r="W1097" s="266">
        <f>IF(OR(Is_Loading,LEN($A1097)=0),"",SWDATA!P1082)</f>
        <v>0</v>
      </c>
      <c r="X1097" s="267">
        <f>IF(OR(Is_Loading,LEN($A1097)=0),"",SWDATA!Q1082)</f>
        <v>0</v>
      </c>
      <c r="Y1097" s="267">
        <f>IF(OR(Is_Loading,LEN($A1097)=0),"",SWDATA!R1082)</f>
        <v>0</v>
      </c>
      <c r="Z1097" s="266" t="str">
        <f t="shared" si="4009"/>
        <v/>
      </c>
      <c r="AA1097" s="266">
        <f>IF(OR(Is_Loading,LEN($A1097)=0),"",SWDATA!T1082)</f>
        <v>0</v>
      </c>
      <c r="AB1097" s="267">
        <f>IF(OR(Is_Loading,LEN($A1097)=0),"",SWDATA!U1082)</f>
        <v>0</v>
      </c>
      <c r="AC1097" s="267">
        <f>IF(OR(Is_Loading,LEN($A1097)=0),"",SWDATA!V1082)</f>
        <v>0</v>
      </c>
      <c r="AD1097" s="266" t="str">
        <f t="shared" si="4000"/>
        <v/>
      </c>
      <c r="AE1097" s="266">
        <f>IF(OR(Is_Loading,LEN($A1097)=0),"",SWDATA!X1082)</f>
        <v>0</v>
      </c>
      <c r="AF1097" s="267">
        <f>IF(OR(Is_Loading,LEN($A1097)=0),"",SWDATA!Y1082)</f>
        <v>0</v>
      </c>
      <c r="AG1097" s="267">
        <f>IF(OR(Is_Loading,LEN($A1097)=0),"",SWDATA!Z1082)</f>
        <v>0</v>
      </c>
      <c r="AH1097" s="266" t="str">
        <f t="shared" si="4001"/>
        <v/>
      </c>
      <c r="AI1097" s="266">
        <f>IF(OR(Is_Loading,LEN($A1097)=0),"",SWDATA!AB1082)</f>
        <v>0</v>
      </c>
      <c r="AJ1097" s="267">
        <f>IF(OR(Is_Loading,LEN($A1097)=0),"",SWDATA!AC1082)</f>
        <v>0</v>
      </c>
      <c r="AK1097" s="267">
        <f>IF(OR(Is_Loading,LEN($A1097)=0),"",SWDATA!AD1082)</f>
        <v>0</v>
      </c>
      <c r="AL1097" s="266" t="str">
        <f t="shared" si="4002"/>
        <v/>
      </c>
      <c r="AM1097" s="266">
        <f>IF(OR(Is_Loading,LEN($A1097)=0),"",SWDATA!AF1082)</f>
        <v>0</v>
      </c>
      <c r="AN1097" s="267">
        <f>IF(OR(Is_Loading,LEN($A1097)=0),"",SWDATA!AG1082)</f>
        <v>0</v>
      </c>
      <c r="AO1097" s="323">
        <f>IF(OR(Is_Loading,LEN($A1097)=0),"",SWDATA!AH1082)</f>
        <v>0</v>
      </c>
      <c r="AP1097" s="320" t="str">
        <f t="shared" si="4003"/>
        <v/>
      </c>
      <c r="AQ1097" s="266">
        <f>IF(OR(Is_Loading,LEN($A1097)=0),"",SWDATA!AJ1082)</f>
        <v>0</v>
      </c>
      <c r="AR1097" s="267">
        <f>IF(OR(Is_Loading,LEN($A1097)=0),"",SWDATA!AK1082)</f>
        <v>0</v>
      </c>
      <c r="AS1097" s="267">
        <f>IF(OR(Is_Loading,LEN($A1097)=0),"",SWDATA!AL1082)</f>
        <v>0</v>
      </c>
      <c r="AT1097" s="266" t="str">
        <f t="shared" si="4004"/>
        <v/>
      </c>
      <c r="AU1097" s="266">
        <f>IF(OR(Is_Loading,LEN($A1097)=0),"",SWDATA!AN1082)</f>
        <v>0</v>
      </c>
      <c r="AV1097" s="267">
        <f>IF(OR(Is_Loading,LEN($A1097)=0),"",SWDATA!AO1082)</f>
        <v>0</v>
      </c>
      <c r="AW1097" s="267">
        <f>IF(OR(Is_Loading,LEN($A1097)=0),"",SWDATA!AP1082)</f>
        <v>0</v>
      </c>
      <c r="AX1097" s="266" t="str">
        <f t="shared" si="4005"/>
        <v/>
      </c>
      <c r="AY1097" s="266">
        <f>IF(OR(Is_Loading,LEN($A1097)=0),"",SWDATA!AR1082)</f>
        <v>0</v>
      </c>
      <c r="AZ1097" s="267">
        <f>IF(OR(Is_Loading,LEN($A1097)=0),"",SWDATA!AS1082)</f>
        <v>0</v>
      </c>
      <c r="BA1097" s="267">
        <f>IF(OR(Is_Loading,LEN($A1097)=0),"",SWDATA!AT1082)</f>
        <v>0</v>
      </c>
      <c r="BB1097" s="266" t="str">
        <f t="shared" si="4006"/>
        <v/>
      </c>
      <c r="BC1097" s="266">
        <f>IF(OR(Is_Loading,LEN($A1097)=0),"",SWDATA!AV1082)</f>
        <v>0</v>
      </c>
      <c r="BD1097" s="267">
        <f>IF(OR(Is_Loading,LEN($A1097)=0),"",SWDATA!AW1082)</f>
        <v>0</v>
      </c>
      <c r="BE1097" s="323">
        <f>IF(OR(Is_Loading,LEN($A1097)=0),"",SWDATA!AX1082)</f>
        <v>0</v>
      </c>
      <c r="BF1097" s="320" t="str">
        <f t="shared" si="4007"/>
        <v/>
      </c>
      <c r="BG1097" s="11"/>
      <c r="BH1097" s="11"/>
      <c r="BI1097" s="11"/>
      <c r="BJ1097" s="11"/>
      <c r="BK1097" s="11"/>
      <c r="BL1097" s="11"/>
      <c r="BM1097" s="11"/>
      <c r="BN1097" s="11"/>
      <c r="BO1097" s="11"/>
      <c r="BP1097" s="11"/>
      <c r="BQ1097" s="11"/>
      <c r="BR1097" s="11"/>
      <c r="BS1097" s="11"/>
      <c r="BT1097" s="11"/>
      <c r="BU1097" s="11"/>
      <c r="BV1097" s="11"/>
      <c r="BW1097" s="11"/>
      <c r="BX1097" s="11"/>
      <c r="BY1097" s="11"/>
      <c r="BZ1097" s="11"/>
      <c r="CA1097" s="11"/>
      <c r="CB1097" s="11"/>
      <c r="CC1097" s="11"/>
      <c r="CD1097" s="11"/>
      <c r="CE1097" s="11"/>
      <c r="CF1097" s="11"/>
      <c r="CG1097" s="11"/>
      <c r="CH1097" s="11"/>
      <c r="CI1097" s="11"/>
      <c r="CJ1097" s="11"/>
      <c r="CK1097" s="11"/>
      <c r="CL1097" s="11"/>
      <c r="CM1097" s="11"/>
      <c r="CN1097" s="351"/>
      <c r="CO1097" s="351"/>
      <c r="CP1097" s="351"/>
      <c r="CQ1097" s="351"/>
      <c r="CR1097" s="351"/>
      <c r="CS1097" s="351"/>
      <c r="CT1097" s="351"/>
      <c r="CU1097" s="351"/>
      <c r="CV1097" s="351"/>
      <c r="CW1097" s="351"/>
      <c r="CX1097" s="351"/>
      <c r="CY1097" s="351"/>
      <c r="CZ1097" s="351"/>
      <c r="DA1097" s="351"/>
      <c r="DB1097" s="351"/>
      <c r="DC1097" s="351"/>
      <c r="DD1097" s="351"/>
      <c r="DE1097" s="351"/>
      <c r="DF1097" s="351"/>
      <c r="DG1097" s="351"/>
      <c r="DH1097" s="351"/>
      <c r="DI1097" s="351"/>
      <c r="DJ1097" s="351"/>
      <c r="DK1097" s="351"/>
      <c r="DL1097" s="351"/>
      <c r="DM1097" s="351"/>
      <c r="DN1097" s="351"/>
      <c r="DS1097" s="372"/>
      <c r="DT1097" s="374"/>
      <c r="DU1097" s="375"/>
      <c r="DV1097" s="375"/>
      <c r="DW1097" s="375"/>
      <c r="DX1097" s="375">
        <v>1</v>
      </c>
      <c r="DY1097" s="375">
        <f t="shared" si="3960"/>
        <v>0</v>
      </c>
      <c r="DZ1097" s="375">
        <f t="shared" si="3961"/>
        <v>0</v>
      </c>
      <c r="EA1097" s="375">
        <f t="shared" si="3962"/>
        <v>1</v>
      </c>
      <c r="EB1097" s="375">
        <f t="shared" si="3963"/>
        <v>0</v>
      </c>
      <c r="EC1097" s="375">
        <f t="shared" si="3964"/>
        <v>0</v>
      </c>
      <c r="ED1097" s="375">
        <f t="shared" si="3965"/>
        <v>1</v>
      </c>
      <c r="EE1097" s="375">
        <f t="shared" si="3966"/>
        <v>0</v>
      </c>
      <c r="EF1097" s="375">
        <f t="shared" si="3967"/>
        <v>0</v>
      </c>
      <c r="EG1097" s="375">
        <f t="shared" si="3968"/>
        <v>1</v>
      </c>
      <c r="EH1097" s="375">
        <f t="shared" si="3969"/>
        <v>0</v>
      </c>
      <c r="EI1097" s="375">
        <f t="shared" si="3970"/>
        <v>0</v>
      </c>
      <c r="EJ1097" s="375">
        <f t="shared" si="3971"/>
        <v>1</v>
      </c>
      <c r="EK1097" s="375">
        <f t="shared" si="3972"/>
        <v>0</v>
      </c>
      <c r="EL1097" s="375">
        <f t="shared" si="3973"/>
        <v>0</v>
      </c>
      <c r="EM1097" s="375">
        <f t="shared" si="3974"/>
        <v>1</v>
      </c>
      <c r="EN1097" s="375">
        <f t="shared" si="3975"/>
        <v>0</v>
      </c>
      <c r="EO1097" s="375">
        <f t="shared" si="3976"/>
        <v>0</v>
      </c>
      <c r="EP1097" s="375">
        <f t="shared" si="3977"/>
        <v>1</v>
      </c>
      <c r="EQ1097" s="375">
        <f t="shared" si="3978"/>
        <v>0</v>
      </c>
      <c r="ER1097" s="375">
        <f t="shared" si="3979"/>
        <v>0</v>
      </c>
      <c r="ES1097" s="375">
        <f t="shared" si="3980"/>
        <v>1</v>
      </c>
      <c r="ET1097" s="375">
        <f t="shared" si="3981"/>
        <v>0</v>
      </c>
      <c r="EU1097" s="375">
        <f t="shared" si="3982"/>
        <v>0</v>
      </c>
      <c r="EV1097" s="375">
        <f t="shared" si="3983"/>
        <v>1</v>
      </c>
      <c r="EW1097" s="375">
        <f t="shared" si="3984"/>
        <v>0</v>
      </c>
      <c r="EX1097" s="375">
        <f t="shared" si="3985"/>
        <v>0</v>
      </c>
      <c r="EY1097" s="375">
        <f t="shared" si="3986"/>
        <v>1</v>
      </c>
      <c r="EZ1097" s="375">
        <f t="shared" si="3987"/>
        <v>0</v>
      </c>
      <c r="FA1097" s="375">
        <f t="shared" si="3988"/>
        <v>0</v>
      </c>
      <c r="FB1097" s="375">
        <f t="shared" si="3989"/>
        <v>1</v>
      </c>
      <c r="FC1097" s="375">
        <f t="shared" si="3990"/>
        <v>0</v>
      </c>
      <c r="FD1097" s="375">
        <f t="shared" si="3991"/>
        <v>0</v>
      </c>
      <c r="FE1097" s="376"/>
      <c r="FF1097" s="372"/>
      <c r="FG1097" s="372"/>
      <c r="FH1097" s="372"/>
      <c r="FI1097" s="372"/>
      <c r="FJ1097" s="372"/>
      <c r="FK1097" s="372"/>
      <c r="FL1097" s="372"/>
      <c r="FM1097" s="372"/>
      <c r="FN1097" s="372"/>
      <c r="FO1097" s="372"/>
      <c r="FP1097" s="372"/>
      <c r="FQ1097" s="372"/>
      <c r="FR1097" s="372"/>
      <c r="FS1097" s="372"/>
      <c r="FT1097" s="372"/>
      <c r="FU1097" s="372"/>
      <c r="FV1097" s="372"/>
      <c r="FW1097" s="372"/>
      <c r="FX1097" s="372"/>
      <c r="FY1097" s="372"/>
      <c r="FZ1097" s="372"/>
      <c r="GA1097" s="372"/>
      <c r="GB1097" s="372"/>
      <c r="GC1097" s="372"/>
      <c r="GD1097" s="372"/>
      <c r="GE1097" s="372"/>
      <c r="GF1097" s="372"/>
      <c r="GG1097" s="372"/>
      <c r="GH1097" s="372"/>
      <c r="GI1097" s="372"/>
      <c r="GJ1097" s="372"/>
      <c r="GK1097" s="372"/>
      <c r="GL1097" s="372"/>
      <c r="GM1097" s="372"/>
      <c r="GN1097" s="372"/>
      <c r="GO1097" s="372"/>
      <c r="GP1097" s="372"/>
      <c r="GQ1097" s="372"/>
      <c r="GR1097" s="372"/>
      <c r="GS1097" s="372"/>
      <c r="GT1097" s="372"/>
      <c r="GU1097" s="372"/>
      <c r="GV1097" s="372"/>
      <c r="GW1097" s="372"/>
      <c r="GX1097" s="372"/>
      <c r="GY1097" s="372"/>
      <c r="GZ1097" s="372"/>
      <c r="HA1097" s="372"/>
      <c r="HB1097" s="372"/>
      <c r="HC1097" s="372"/>
    </row>
    <row r="1098" spans="1:211" s="373" customFormat="1" ht="15" hidden="1" customHeight="1" outlineLevel="1" x14ac:dyDescent="0.2">
      <c r="A1098" s="366">
        <f>SWDATA!O1083</f>
        <v>0</v>
      </c>
      <c r="B1098" s="366">
        <f>SWDATA!M1083</f>
        <v>0</v>
      </c>
      <c r="C1098" s="351">
        <f>IF(AND(SWDATA!M1083=1,SWDATA!Q1083="promotions"),SWDATA!P1083,0)</f>
        <v>0</v>
      </c>
      <c r="D1098" s="367">
        <f>ROW(SWDATA!M1083)</f>
        <v>1083</v>
      </c>
      <c r="E1098" s="368">
        <f t="shared" si="4008"/>
        <v>0</v>
      </c>
      <c r="F1098" s="369">
        <f t="shared" si="3995"/>
        <v>1</v>
      </c>
      <c r="G1098" s="366" t="str">
        <f t="shared" si="3996"/>
        <v/>
      </c>
      <c r="H1098" s="370"/>
      <c r="J1098" s="238">
        <f t="shared" si="3997"/>
        <v>0</v>
      </c>
      <c r="K1098" s="239" t="str">
        <f t="shared" si="3998"/>
        <v/>
      </c>
      <c r="L1098" s="342"/>
      <c r="M1098" s="345"/>
      <c r="N1098" s="340" t="str">
        <f>IF(LEN(SWDATA!F1083)=0,"",N1097)</f>
        <v/>
      </c>
      <c r="O1098" s="296" t="str">
        <f>IF(LEN(SWDATA!G1083)=0,"",O1097)</f>
        <v/>
      </c>
      <c r="P1098" s="297" t="str">
        <f>IF(LEN(SWDATA!C1083)=0,"",SWDATA!C1083)</f>
        <v/>
      </c>
      <c r="Q1098" s="312" t="str">
        <f t="shared" si="3999"/>
        <v/>
      </c>
      <c r="R1098" s="223" t="s">
        <v>261</v>
      </c>
      <c r="S1098" s="224" t="s">
        <v>485</v>
      </c>
      <c r="T1098" s="224"/>
      <c r="U1098" s="264" t="s">
        <v>609</v>
      </c>
      <c r="V1098" s="205" t="s">
        <v>221</v>
      </c>
      <c r="W1098" s="266">
        <f>IF(OR(Is_Loading,LEN($A1098)=0),"",SWDATA!P1083)</f>
        <v>0</v>
      </c>
      <c r="X1098" s="267">
        <f>IF(OR(Is_Loading,LEN($A1098)=0),"",SWDATA!Q1083)</f>
        <v>0</v>
      </c>
      <c r="Y1098" s="267">
        <f>IF(OR(Is_Loading,LEN($A1098)=0),"",SWDATA!R1083)</f>
        <v>0</v>
      </c>
      <c r="Z1098" s="266" t="str">
        <f t="shared" si="4009"/>
        <v/>
      </c>
      <c r="AA1098" s="266">
        <f>IF(OR(Is_Loading,LEN($A1098)=0),"",SWDATA!T1083)</f>
        <v>0</v>
      </c>
      <c r="AB1098" s="267">
        <f>IF(OR(Is_Loading,LEN($A1098)=0),"",SWDATA!U1083)</f>
        <v>0</v>
      </c>
      <c r="AC1098" s="267">
        <f>IF(OR(Is_Loading,LEN($A1098)=0),"",SWDATA!V1083)</f>
        <v>0</v>
      </c>
      <c r="AD1098" s="266" t="str">
        <f t="shared" si="4000"/>
        <v/>
      </c>
      <c r="AE1098" s="266">
        <f>IF(OR(Is_Loading,LEN($A1098)=0),"",SWDATA!X1083)</f>
        <v>0</v>
      </c>
      <c r="AF1098" s="267">
        <f>IF(OR(Is_Loading,LEN($A1098)=0),"",SWDATA!Y1083)</f>
        <v>0</v>
      </c>
      <c r="AG1098" s="267">
        <f>IF(OR(Is_Loading,LEN($A1098)=0),"",SWDATA!Z1083)</f>
        <v>0</v>
      </c>
      <c r="AH1098" s="266" t="str">
        <f t="shared" si="4001"/>
        <v/>
      </c>
      <c r="AI1098" s="266">
        <f>IF(OR(Is_Loading,LEN($A1098)=0),"",SWDATA!AB1083)</f>
        <v>0</v>
      </c>
      <c r="AJ1098" s="267">
        <f>IF(OR(Is_Loading,LEN($A1098)=0),"",SWDATA!AC1083)</f>
        <v>0</v>
      </c>
      <c r="AK1098" s="267">
        <f>IF(OR(Is_Loading,LEN($A1098)=0),"",SWDATA!AD1083)</f>
        <v>0</v>
      </c>
      <c r="AL1098" s="266" t="str">
        <f t="shared" si="4002"/>
        <v/>
      </c>
      <c r="AM1098" s="266">
        <f>IF(OR(Is_Loading,LEN($A1098)=0),"",SWDATA!AF1083)</f>
        <v>0</v>
      </c>
      <c r="AN1098" s="267">
        <f>IF(OR(Is_Loading,LEN($A1098)=0),"",SWDATA!AG1083)</f>
        <v>0</v>
      </c>
      <c r="AO1098" s="323">
        <f>IF(OR(Is_Loading,LEN($A1098)=0),"",SWDATA!AH1083)</f>
        <v>0</v>
      </c>
      <c r="AP1098" s="320" t="str">
        <f t="shared" si="4003"/>
        <v/>
      </c>
      <c r="AQ1098" s="266">
        <f>IF(OR(Is_Loading,LEN($A1098)=0),"",SWDATA!AJ1083)</f>
        <v>0</v>
      </c>
      <c r="AR1098" s="267">
        <f>IF(OR(Is_Loading,LEN($A1098)=0),"",SWDATA!AK1083)</f>
        <v>0</v>
      </c>
      <c r="AS1098" s="267">
        <f>IF(OR(Is_Loading,LEN($A1098)=0),"",SWDATA!AL1083)</f>
        <v>0</v>
      </c>
      <c r="AT1098" s="266" t="str">
        <f t="shared" si="4004"/>
        <v/>
      </c>
      <c r="AU1098" s="266">
        <f>IF(OR(Is_Loading,LEN($A1098)=0),"",SWDATA!AN1083)</f>
        <v>0</v>
      </c>
      <c r="AV1098" s="267">
        <f>IF(OR(Is_Loading,LEN($A1098)=0),"",SWDATA!AO1083)</f>
        <v>0</v>
      </c>
      <c r="AW1098" s="267">
        <f>IF(OR(Is_Loading,LEN($A1098)=0),"",SWDATA!AP1083)</f>
        <v>0</v>
      </c>
      <c r="AX1098" s="266" t="str">
        <f t="shared" si="4005"/>
        <v/>
      </c>
      <c r="AY1098" s="266">
        <f>IF(OR(Is_Loading,LEN($A1098)=0),"",SWDATA!AR1083)</f>
        <v>0</v>
      </c>
      <c r="AZ1098" s="267">
        <f>IF(OR(Is_Loading,LEN($A1098)=0),"",SWDATA!AS1083)</f>
        <v>0</v>
      </c>
      <c r="BA1098" s="267">
        <f>IF(OR(Is_Loading,LEN($A1098)=0),"",SWDATA!AT1083)</f>
        <v>0</v>
      </c>
      <c r="BB1098" s="266" t="str">
        <f t="shared" si="4006"/>
        <v/>
      </c>
      <c r="BC1098" s="266">
        <f>IF(OR(Is_Loading,LEN($A1098)=0),"",SWDATA!AV1083)</f>
        <v>0</v>
      </c>
      <c r="BD1098" s="267">
        <f>IF(OR(Is_Loading,LEN($A1098)=0),"",SWDATA!AW1083)</f>
        <v>0</v>
      </c>
      <c r="BE1098" s="323">
        <f>IF(OR(Is_Loading,LEN($A1098)=0),"",SWDATA!AX1083)</f>
        <v>0</v>
      </c>
      <c r="BF1098" s="320" t="str">
        <f t="shared" si="4007"/>
        <v/>
      </c>
      <c r="BG1098" s="11"/>
      <c r="BH1098" s="11"/>
      <c r="BI1098" s="11"/>
      <c r="BJ1098" s="11"/>
      <c r="BK1098" s="11"/>
      <c r="BL1098" s="11"/>
      <c r="BM1098" s="11"/>
      <c r="BN1098" s="11"/>
      <c r="BO1098" s="11"/>
      <c r="BP1098" s="11"/>
      <c r="BQ1098" s="11"/>
      <c r="BR1098" s="11"/>
      <c r="BS1098" s="11"/>
      <c r="BT1098" s="11"/>
      <c r="BU1098" s="11"/>
      <c r="BV1098" s="11"/>
      <c r="BW1098" s="11"/>
      <c r="BX1098" s="11"/>
      <c r="BY1098" s="11"/>
      <c r="BZ1098" s="11"/>
      <c r="CA1098" s="11"/>
      <c r="CB1098" s="11"/>
      <c r="CC1098" s="11"/>
      <c r="CD1098" s="11"/>
      <c r="CE1098" s="11"/>
      <c r="CF1098" s="11"/>
      <c r="CG1098" s="11"/>
      <c r="CH1098" s="11"/>
      <c r="CI1098" s="11"/>
      <c r="CJ1098" s="11"/>
      <c r="CK1098" s="11"/>
      <c r="CL1098" s="11"/>
      <c r="CM1098" s="11"/>
      <c r="CN1098" s="351"/>
      <c r="CO1098" s="351"/>
      <c r="CP1098" s="351"/>
      <c r="CQ1098" s="351"/>
      <c r="CR1098" s="351"/>
      <c r="CS1098" s="351"/>
      <c r="CT1098" s="351"/>
      <c r="CU1098" s="351"/>
      <c r="CV1098" s="351"/>
      <c r="CW1098" s="351"/>
      <c r="CX1098" s="351"/>
      <c r="CY1098" s="351"/>
      <c r="CZ1098" s="351"/>
      <c r="DA1098" s="351"/>
      <c r="DB1098" s="351"/>
      <c r="DC1098" s="351"/>
      <c r="DD1098" s="351"/>
      <c r="DE1098" s="351"/>
      <c r="DF1098" s="351"/>
      <c r="DG1098" s="351"/>
      <c r="DH1098" s="351"/>
      <c r="DI1098" s="351"/>
      <c r="DJ1098" s="351"/>
      <c r="DK1098" s="351"/>
      <c r="DL1098" s="351"/>
      <c r="DM1098" s="351"/>
      <c r="DN1098" s="351"/>
      <c r="DS1098" s="372"/>
      <c r="DT1098" s="374"/>
      <c r="DU1098" s="375"/>
      <c r="DV1098" s="375"/>
      <c r="DW1098" s="375"/>
      <c r="DX1098" s="375">
        <v>1</v>
      </c>
      <c r="DY1098" s="375">
        <f t="shared" si="3960"/>
        <v>0</v>
      </c>
      <c r="DZ1098" s="375">
        <f t="shared" si="3961"/>
        <v>0</v>
      </c>
      <c r="EA1098" s="375">
        <f t="shared" si="3962"/>
        <v>1</v>
      </c>
      <c r="EB1098" s="375">
        <f t="shared" si="3963"/>
        <v>0</v>
      </c>
      <c r="EC1098" s="375">
        <f t="shared" si="3964"/>
        <v>0</v>
      </c>
      <c r="ED1098" s="375">
        <f t="shared" si="3965"/>
        <v>1</v>
      </c>
      <c r="EE1098" s="375">
        <f t="shared" si="3966"/>
        <v>0</v>
      </c>
      <c r="EF1098" s="375">
        <f t="shared" si="3967"/>
        <v>0</v>
      </c>
      <c r="EG1098" s="375">
        <f t="shared" si="3968"/>
        <v>1</v>
      </c>
      <c r="EH1098" s="375">
        <f t="shared" si="3969"/>
        <v>0</v>
      </c>
      <c r="EI1098" s="375">
        <f t="shared" si="3970"/>
        <v>0</v>
      </c>
      <c r="EJ1098" s="375">
        <f t="shared" si="3971"/>
        <v>1</v>
      </c>
      <c r="EK1098" s="375">
        <f t="shared" si="3972"/>
        <v>0</v>
      </c>
      <c r="EL1098" s="375">
        <f t="shared" si="3973"/>
        <v>0</v>
      </c>
      <c r="EM1098" s="375">
        <f t="shared" si="3974"/>
        <v>1</v>
      </c>
      <c r="EN1098" s="375">
        <f t="shared" si="3975"/>
        <v>0</v>
      </c>
      <c r="EO1098" s="375">
        <f t="shared" si="3976"/>
        <v>0</v>
      </c>
      <c r="EP1098" s="375">
        <f t="shared" si="3977"/>
        <v>1</v>
      </c>
      <c r="EQ1098" s="375">
        <f t="shared" si="3978"/>
        <v>0</v>
      </c>
      <c r="ER1098" s="375">
        <f t="shared" si="3979"/>
        <v>0</v>
      </c>
      <c r="ES1098" s="375">
        <f t="shared" si="3980"/>
        <v>1</v>
      </c>
      <c r="ET1098" s="375">
        <f t="shared" si="3981"/>
        <v>0</v>
      </c>
      <c r="EU1098" s="375">
        <f t="shared" si="3982"/>
        <v>0</v>
      </c>
      <c r="EV1098" s="375">
        <f t="shared" si="3983"/>
        <v>1</v>
      </c>
      <c r="EW1098" s="375">
        <f t="shared" si="3984"/>
        <v>0</v>
      </c>
      <c r="EX1098" s="375">
        <f t="shared" si="3985"/>
        <v>0</v>
      </c>
      <c r="EY1098" s="375">
        <f t="shared" si="3986"/>
        <v>1</v>
      </c>
      <c r="EZ1098" s="375">
        <f t="shared" si="3987"/>
        <v>0</v>
      </c>
      <c r="FA1098" s="375">
        <f t="shared" si="3988"/>
        <v>0</v>
      </c>
      <c r="FB1098" s="375">
        <f t="shared" si="3989"/>
        <v>1</v>
      </c>
      <c r="FC1098" s="375">
        <f t="shared" si="3990"/>
        <v>0</v>
      </c>
      <c r="FD1098" s="375">
        <f t="shared" si="3991"/>
        <v>0</v>
      </c>
      <c r="FE1098" s="376"/>
      <c r="FF1098" s="372"/>
      <c r="FG1098" s="372"/>
      <c r="FH1098" s="372"/>
      <c r="FI1098" s="372"/>
      <c r="FJ1098" s="372"/>
      <c r="FK1098" s="372"/>
      <c r="FL1098" s="372"/>
      <c r="FM1098" s="372"/>
      <c r="FN1098" s="372"/>
      <c r="FO1098" s="372"/>
      <c r="FP1098" s="372"/>
      <c r="FQ1098" s="372"/>
      <c r="FR1098" s="372"/>
      <c r="FS1098" s="372"/>
      <c r="FT1098" s="372"/>
      <c r="FU1098" s="372"/>
      <c r="FV1098" s="372"/>
      <c r="FW1098" s="372"/>
      <c r="FX1098" s="372"/>
      <c r="FY1098" s="372"/>
      <c r="FZ1098" s="372"/>
      <c r="GA1098" s="372"/>
      <c r="GB1098" s="372"/>
      <c r="GC1098" s="372"/>
      <c r="GD1098" s="372"/>
      <c r="GE1098" s="372"/>
      <c r="GF1098" s="372"/>
      <c r="GG1098" s="372"/>
      <c r="GH1098" s="372"/>
      <c r="GI1098" s="372"/>
      <c r="GJ1098" s="372"/>
      <c r="GK1098" s="372"/>
      <c r="GL1098" s="372"/>
      <c r="GM1098" s="372"/>
      <c r="GN1098" s="372"/>
      <c r="GO1098" s="372"/>
      <c r="GP1098" s="372"/>
      <c r="GQ1098" s="372"/>
      <c r="GR1098" s="372"/>
      <c r="GS1098" s="372"/>
      <c r="GT1098" s="372"/>
      <c r="GU1098" s="372"/>
      <c r="GV1098" s="372"/>
      <c r="GW1098" s="372"/>
      <c r="GX1098" s="372"/>
      <c r="GY1098" s="372"/>
      <c r="GZ1098" s="372"/>
      <c r="HA1098" s="372"/>
      <c r="HB1098" s="372"/>
      <c r="HC1098" s="372"/>
    </row>
    <row r="1099" spans="1:211" s="373" customFormat="1" ht="15" hidden="1" customHeight="1" outlineLevel="1" x14ac:dyDescent="0.2">
      <c r="A1099" s="366">
        <f>SWDATA!O1084</f>
        <v>0</v>
      </c>
      <c r="B1099" s="366">
        <f>SWDATA!M1084</f>
        <v>0</v>
      </c>
      <c r="C1099" s="351">
        <f>IF(AND(SWDATA!M1084=1,SWDATA!Q1084="promotions"),SWDATA!P1084,0)</f>
        <v>0</v>
      </c>
      <c r="D1099" s="371">
        <f>ROW(SWDATA!M1084)</f>
        <v>1084</v>
      </c>
      <c r="E1099" s="368">
        <f ca="1">IF(AND(B1099=1,UPPER(HLOOKUP(D1099,'Metrics &amp; Attributes View'!$13:$31,19,0))&lt;&gt;"SBOM"),1,0)</f>
        <v>0</v>
      </c>
      <c r="F1099" s="369">
        <f t="shared" si="3995"/>
        <v>1</v>
      </c>
      <c r="G1099" s="366" t="str">
        <f t="shared" si="3996"/>
        <v/>
      </c>
      <c r="H1099" s="370"/>
      <c r="J1099" s="238">
        <f t="shared" si="3997"/>
        <v>0</v>
      </c>
      <c r="K1099" s="239" t="str">
        <f t="shared" si="3998"/>
        <v/>
      </c>
      <c r="L1099" s="342"/>
      <c r="M1099" s="345"/>
      <c r="N1099" s="340" t="str">
        <f>IF(LEN(SWDATA!F1084)=0,"",N1098)</f>
        <v/>
      </c>
      <c r="O1099" s="296" t="str">
        <f>IF(LEN(SWDATA!G1084)=0,"",O1098)</f>
        <v/>
      </c>
      <c r="P1099" s="297" t="str">
        <f>IF(LEN(SWDATA!C1084)=0,"",SWDATA!C1084)</f>
        <v/>
      </c>
      <c r="Q1099" s="312" t="str">
        <f t="shared" si="3999"/>
        <v/>
      </c>
      <c r="R1099" s="223" t="s">
        <v>262</v>
      </c>
      <c r="S1099" s="224"/>
      <c r="T1099" s="224"/>
      <c r="U1099" s="264" t="s">
        <v>627</v>
      </c>
      <c r="V1099" s="205" t="s">
        <v>221</v>
      </c>
      <c r="W1099" s="266">
        <f>IF(OR(Is_Loading,LEN($A1099)=0),"",SWDATA!P1084)</f>
        <v>0</v>
      </c>
      <c r="X1099" s="267">
        <f>IF(OR(Is_Loading,LEN($A1099)=0),"",SWDATA!Q1084)</f>
        <v>0</v>
      </c>
      <c r="Y1099" s="267">
        <f>IF(OR(Is_Loading,LEN($A1099)=0),"",SWDATA!R1084)</f>
        <v>0</v>
      </c>
      <c r="Z1099" s="266" t="str">
        <f t="shared" si="4009"/>
        <v/>
      </c>
      <c r="AA1099" s="266">
        <f>IF(OR(Is_Loading,LEN($A1099)=0),"",SWDATA!T1084)</f>
        <v>0</v>
      </c>
      <c r="AB1099" s="267">
        <f>IF(OR(Is_Loading,LEN($A1099)=0),"",SWDATA!U1084)</f>
        <v>0</v>
      </c>
      <c r="AC1099" s="267">
        <f>IF(OR(Is_Loading,LEN($A1099)=0),"",SWDATA!V1084)</f>
        <v>0</v>
      </c>
      <c r="AD1099" s="266" t="str">
        <f t="shared" si="4000"/>
        <v/>
      </c>
      <c r="AE1099" s="266">
        <f>IF(OR(Is_Loading,LEN($A1099)=0),"",SWDATA!X1084)</f>
        <v>0</v>
      </c>
      <c r="AF1099" s="267">
        <f>IF(OR(Is_Loading,LEN($A1099)=0),"",SWDATA!Y1084)</f>
        <v>0</v>
      </c>
      <c r="AG1099" s="267">
        <f>IF(OR(Is_Loading,LEN($A1099)=0),"",SWDATA!Z1084)</f>
        <v>0</v>
      </c>
      <c r="AH1099" s="266" t="str">
        <f t="shared" si="4001"/>
        <v/>
      </c>
      <c r="AI1099" s="266">
        <f>IF(OR(Is_Loading,LEN($A1099)=0),"",SWDATA!AB1084)</f>
        <v>0</v>
      </c>
      <c r="AJ1099" s="267">
        <f>IF(OR(Is_Loading,LEN($A1099)=0),"",SWDATA!AC1084)</f>
        <v>0</v>
      </c>
      <c r="AK1099" s="267">
        <f>IF(OR(Is_Loading,LEN($A1099)=0),"",SWDATA!AD1084)</f>
        <v>0</v>
      </c>
      <c r="AL1099" s="266" t="str">
        <f t="shared" si="4002"/>
        <v/>
      </c>
      <c r="AM1099" s="266">
        <f>IF(OR(Is_Loading,LEN($A1099)=0),"",SWDATA!AF1084)</f>
        <v>0</v>
      </c>
      <c r="AN1099" s="267">
        <f>IF(OR(Is_Loading,LEN($A1099)=0),"",SWDATA!AG1084)</f>
        <v>0</v>
      </c>
      <c r="AO1099" s="323">
        <f>IF(OR(Is_Loading,LEN($A1099)=0),"",SWDATA!AH1084)</f>
        <v>0</v>
      </c>
      <c r="AP1099" s="320" t="str">
        <f t="shared" si="4003"/>
        <v/>
      </c>
      <c r="AQ1099" s="266">
        <f>IF(OR(Is_Loading,LEN($A1099)=0),"",SWDATA!AJ1084)</f>
        <v>0</v>
      </c>
      <c r="AR1099" s="267">
        <f>IF(OR(Is_Loading,LEN($A1099)=0),"",SWDATA!AK1084)</f>
        <v>0</v>
      </c>
      <c r="AS1099" s="267">
        <f>IF(OR(Is_Loading,LEN($A1099)=0),"",SWDATA!AL1084)</f>
        <v>0</v>
      </c>
      <c r="AT1099" s="266" t="str">
        <f t="shared" si="4004"/>
        <v/>
      </c>
      <c r="AU1099" s="266">
        <f>IF(OR(Is_Loading,LEN($A1099)=0),"",SWDATA!AN1084)</f>
        <v>0</v>
      </c>
      <c r="AV1099" s="267">
        <f>IF(OR(Is_Loading,LEN($A1099)=0),"",SWDATA!AO1084)</f>
        <v>0</v>
      </c>
      <c r="AW1099" s="267">
        <f>IF(OR(Is_Loading,LEN($A1099)=0),"",SWDATA!AP1084)</f>
        <v>0</v>
      </c>
      <c r="AX1099" s="266" t="str">
        <f t="shared" si="4005"/>
        <v/>
      </c>
      <c r="AY1099" s="266">
        <f>IF(OR(Is_Loading,LEN($A1099)=0),"",SWDATA!AR1084)</f>
        <v>0</v>
      </c>
      <c r="AZ1099" s="267">
        <f>IF(OR(Is_Loading,LEN($A1099)=0),"",SWDATA!AS1084)</f>
        <v>0</v>
      </c>
      <c r="BA1099" s="267">
        <f>IF(OR(Is_Loading,LEN($A1099)=0),"",SWDATA!AT1084)</f>
        <v>0</v>
      </c>
      <c r="BB1099" s="266" t="str">
        <f t="shared" si="4006"/>
        <v/>
      </c>
      <c r="BC1099" s="266">
        <f>IF(OR(Is_Loading,LEN($A1099)=0),"",SWDATA!AV1084)</f>
        <v>0</v>
      </c>
      <c r="BD1099" s="267">
        <f>IF(OR(Is_Loading,LEN($A1099)=0),"",SWDATA!AW1084)</f>
        <v>0</v>
      </c>
      <c r="BE1099" s="323">
        <f>IF(OR(Is_Loading,LEN($A1099)=0),"",SWDATA!AX1084)</f>
        <v>0</v>
      </c>
      <c r="BF1099" s="332" t="str">
        <f t="shared" si="4007"/>
        <v/>
      </c>
      <c r="BG1099" s="11"/>
      <c r="BH1099" s="11"/>
      <c r="BI1099" s="11"/>
      <c r="BJ1099" s="11"/>
      <c r="BK1099" s="11"/>
      <c r="BL1099" s="11"/>
      <c r="BM1099" s="11"/>
      <c r="BN1099" s="11"/>
      <c r="BO1099" s="11"/>
      <c r="BP1099" s="11"/>
      <c r="BQ1099" s="11"/>
      <c r="BR1099" s="11"/>
      <c r="BS1099" s="11"/>
      <c r="BT1099" s="11"/>
      <c r="BU1099" s="11"/>
      <c r="BV1099" s="11"/>
      <c r="BW1099" s="11"/>
      <c r="BX1099" s="11"/>
      <c r="BY1099" s="11"/>
      <c r="BZ1099" s="11"/>
      <c r="CA1099" s="11"/>
      <c r="CB1099" s="11"/>
      <c r="CC1099" s="11"/>
      <c r="CD1099" s="11"/>
      <c r="CE1099" s="11"/>
      <c r="CF1099" s="11"/>
      <c r="CG1099" s="11"/>
      <c r="CH1099" s="11"/>
      <c r="CI1099" s="11"/>
      <c r="CJ1099" s="11"/>
      <c r="CK1099" s="11"/>
      <c r="CL1099" s="11"/>
      <c r="CM1099" s="11"/>
      <c r="CN1099" s="351"/>
      <c r="CO1099" s="351"/>
      <c r="CP1099" s="351"/>
      <c r="CQ1099" s="351"/>
      <c r="CR1099" s="351"/>
      <c r="CS1099" s="351"/>
      <c r="CT1099" s="351"/>
      <c r="CU1099" s="351"/>
      <c r="CV1099" s="351"/>
      <c r="CW1099" s="351"/>
      <c r="CX1099" s="351"/>
      <c r="CY1099" s="351"/>
      <c r="CZ1099" s="351"/>
      <c r="DA1099" s="351"/>
      <c r="DB1099" s="351"/>
      <c r="DC1099" s="351"/>
      <c r="DD1099" s="351"/>
      <c r="DE1099" s="351"/>
      <c r="DF1099" s="351"/>
      <c r="DG1099" s="351"/>
      <c r="DH1099" s="351"/>
      <c r="DI1099" s="351"/>
      <c r="DJ1099" s="351"/>
      <c r="DK1099" s="351"/>
      <c r="DL1099" s="351"/>
      <c r="DM1099" s="351"/>
      <c r="DN1099" s="351"/>
      <c r="DS1099" s="372"/>
      <c r="DT1099" s="374"/>
      <c r="DU1099" s="375"/>
      <c r="DV1099" s="375"/>
      <c r="DW1099" s="375"/>
      <c r="DX1099" s="375">
        <v>1</v>
      </c>
      <c r="DY1099" s="375">
        <f t="shared" si="3960"/>
        <v>0</v>
      </c>
      <c r="DZ1099" s="375">
        <f t="shared" si="3961"/>
        <v>0</v>
      </c>
      <c r="EA1099" s="375">
        <f t="shared" si="3962"/>
        <v>1</v>
      </c>
      <c r="EB1099" s="375">
        <f t="shared" si="3963"/>
        <v>0</v>
      </c>
      <c r="EC1099" s="375">
        <f t="shared" si="3964"/>
        <v>0</v>
      </c>
      <c r="ED1099" s="375">
        <f t="shared" si="3965"/>
        <v>1</v>
      </c>
      <c r="EE1099" s="375">
        <f t="shared" si="3966"/>
        <v>0</v>
      </c>
      <c r="EF1099" s="375">
        <f t="shared" si="3967"/>
        <v>0</v>
      </c>
      <c r="EG1099" s="375">
        <f t="shared" si="3968"/>
        <v>1</v>
      </c>
      <c r="EH1099" s="375">
        <f t="shared" si="3969"/>
        <v>0</v>
      </c>
      <c r="EI1099" s="375">
        <f t="shared" si="3970"/>
        <v>0</v>
      </c>
      <c r="EJ1099" s="375">
        <f t="shared" si="3971"/>
        <v>1</v>
      </c>
      <c r="EK1099" s="375">
        <f t="shared" si="3972"/>
        <v>0</v>
      </c>
      <c r="EL1099" s="375">
        <f t="shared" si="3973"/>
        <v>0</v>
      </c>
      <c r="EM1099" s="375">
        <f t="shared" si="3974"/>
        <v>1</v>
      </c>
      <c r="EN1099" s="375">
        <f t="shared" si="3975"/>
        <v>0</v>
      </c>
      <c r="EO1099" s="375">
        <f t="shared" si="3976"/>
        <v>0</v>
      </c>
      <c r="EP1099" s="375">
        <f t="shared" si="3977"/>
        <v>1</v>
      </c>
      <c r="EQ1099" s="375">
        <f t="shared" si="3978"/>
        <v>0</v>
      </c>
      <c r="ER1099" s="375">
        <f t="shared" si="3979"/>
        <v>0</v>
      </c>
      <c r="ES1099" s="375">
        <f t="shared" si="3980"/>
        <v>1</v>
      </c>
      <c r="ET1099" s="375">
        <f t="shared" si="3981"/>
        <v>0</v>
      </c>
      <c r="EU1099" s="375">
        <f t="shared" si="3982"/>
        <v>0</v>
      </c>
      <c r="EV1099" s="375">
        <f t="shared" si="3983"/>
        <v>1</v>
      </c>
      <c r="EW1099" s="375">
        <f t="shared" si="3984"/>
        <v>0</v>
      </c>
      <c r="EX1099" s="375">
        <f t="shared" si="3985"/>
        <v>0</v>
      </c>
      <c r="EY1099" s="375">
        <f t="shared" si="3986"/>
        <v>1</v>
      </c>
      <c r="EZ1099" s="375">
        <f t="shared" si="3987"/>
        <v>0</v>
      </c>
      <c r="FA1099" s="375">
        <f t="shared" si="3988"/>
        <v>0</v>
      </c>
      <c r="FB1099" s="375">
        <f t="shared" si="3989"/>
        <v>1</v>
      </c>
      <c r="FC1099" s="375">
        <f t="shared" si="3990"/>
        <v>0</v>
      </c>
      <c r="FD1099" s="375">
        <f t="shared" si="3991"/>
        <v>0</v>
      </c>
      <c r="FE1099" s="376"/>
      <c r="FF1099" s="372"/>
      <c r="FG1099" s="372"/>
      <c r="FH1099" s="372"/>
      <c r="FI1099" s="372"/>
      <c r="FJ1099" s="372"/>
      <c r="FK1099" s="372"/>
      <c r="FL1099" s="372"/>
      <c r="FM1099" s="372"/>
      <c r="FN1099" s="372"/>
      <c r="FO1099" s="372"/>
      <c r="FP1099" s="372"/>
      <c r="FQ1099" s="372"/>
      <c r="FR1099" s="372"/>
      <c r="FS1099" s="372"/>
      <c r="FT1099" s="372"/>
      <c r="FU1099" s="372"/>
      <c r="FV1099" s="372"/>
      <c r="FW1099" s="372"/>
      <c r="FX1099" s="372"/>
      <c r="FY1099" s="372"/>
      <c r="FZ1099" s="372"/>
      <c r="GA1099" s="372"/>
      <c r="GB1099" s="372"/>
      <c r="GC1099" s="372"/>
      <c r="GD1099" s="372"/>
      <c r="GE1099" s="372"/>
      <c r="GF1099" s="372"/>
      <c r="GG1099" s="372"/>
      <c r="GH1099" s="372"/>
      <c r="GI1099" s="372"/>
      <c r="GJ1099" s="372"/>
      <c r="GK1099" s="372"/>
      <c r="GL1099" s="372"/>
      <c r="GM1099" s="372"/>
      <c r="GN1099" s="372"/>
      <c r="GO1099" s="372"/>
      <c r="GP1099" s="372"/>
      <c r="GQ1099" s="372"/>
      <c r="GR1099" s="372"/>
      <c r="GS1099" s="372"/>
      <c r="GT1099" s="372"/>
      <c r="GU1099" s="372"/>
      <c r="GV1099" s="372"/>
      <c r="GW1099" s="372"/>
      <c r="GX1099" s="372"/>
      <c r="GY1099" s="372"/>
      <c r="GZ1099" s="372"/>
      <c r="HA1099" s="372"/>
      <c r="HB1099" s="372"/>
      <c r="HC1099" s="372"/>
    </row>
    <row r="1100" spans="1:211" s="373" customFormat="1" ht="15" customHeight="1" collapsed="1" thickTop="1" x14ac:dyDescent="0.2">
      <c r="A1100" s="192">
        <f>SWDATA!O1085</f>
        <v>0</v>
      </c>
      <c r="B1100" s="192">
        <f>SWDATA!M1085</f>
        <v>0</v>
      </c>
      <c r="C1100" s="201">
        <f>IF(AND(SWDATA!M1085=1,SWDATA!Q1085="promotions"),SWDATA!P1085,0)</f>
        <v>0</v>
      </c>
      <c r="D1100" s="200">
        <f>ROW(SWDATA!M1085)</f>
        <v>1085</v>
      </c>
      <c r="E1100" s="202">
        <f t="shared" ref="E1100:E1107" si="4010">B1100</f>
        <v>0</v>
      </c>
      <c r="F1100" s="203">
        <f t="shared" si="3995"/>
        <v>1</v>
      </c>
      <c r="G1100" s="192" t="str">
        <f t="shared" si="3996"/>
        <v/>
      </c>
      <c r="H1100" s="313"/>
      <c r="I1100" s="390"/>
      <c r="J1100" s="395">
        <f t="shared" si="3997"/>
        <v>0</v>
      </c>
      <c r="K1100" s="396" t="str">
        <f t="shared" si="3998"/>
        <v/>
      </c>
      <c r="L1100" s="397"/>
      <c r="M1100" s="398"/>
      <c r="N1100" s="399" t="str">
        <f>IF(LEN(SWDATA!F1085)=0,"",IF(LEN(SWDATA!G1085)=0,"",IF($O$12="ID",MID(SWDATA!G1085,FIND("|",SWDATA!G1085)+1,FIND("~~",SWDATA!G1085)-FIND("|",SWDATA!G1085)-1),IF($O$12="Desc",RIGHT(SWDATA!G1085,LEN(SWDATA!G1085)-FIND("~~",SWDATA!G1085)-1),RIGHT(SWDATA!G1085,LEN(SWDATA!G1085)-FIND("|",SWDATA!G1085))))))</f>
        <v/>
      </c>
      <c r="O1100" s="400" t="str">
        <f>IF(LEN(SWDATA!G1085)=0,"",IF(LEN(SWDATA!H1085)=0,"",IF($O$12="ID",MID(SWDATA!H1085,FIND("|",SWDATA!H1085)+1,FIND("~~",SWDATA!H1085)-FIND("|",SWDATA!H1085)-1),IF($O$12="Desc",RIGHT(SWDATA!H1085,LEN(SWDATA!H1085)-FIND("~~",SWDATA!H1085)-1),RIGHT(SWDATA!H1085,LEN(SWDATA!H1085)-FIND("|",SWDATA!H1085))))))</f>
        <v/>
      </c>
      <c r="P1100" s="401" t="str">
        <f>IF(LEN(SWDATA!C1085)=0,"",SWDATA!C1085)</f>
        <v/>
      </c>
      <c r="Q1100" s="402" t="str">
        <f t="shared" si="3999"/>
        <v/>
      </c>
      <c r="R1100" s="403" t="s">
        <v>575</v>
      </c>
      <c r="S1100" s="404" t="s">
        <v>485</v>
      </c>
      <c r="T1100" s="404"/>
      <c r="U1100" s="405" t="s">
        <v>595</v>
      </c>
      <c r="V1100" s="406" t="s">
        <v>221</v>
      </c>
      <c r="W1100" s="407">
        <f>IF(OR(Is_Loading,LEN($A1100)=0),"",SWDATA!P1085)</f>
        <v>0</v>
      </c>
      <c r="X1100" s="408">
        <f>IF(OR(Is_Loading,LEN($A1100)=0),"",SWDATA!Q1085)</f>
        <v>0</v>
      </c>
      <c r="Y1100" s="408">
        <f>IF(OR(Is_Loading,LEN($A1100)=0),"",SWDATA!R1085)</f>
        <v>0</v>
      </c>
      <c r="Z1100" s="407" t="str">
        <f t="shared" ref="Z1100" si="4011">IF($A1100=0,"",CHOOSE($F1100,SUM(W1100:Y1100),SUM(W1100:Y1100)/3,Y1100))</f>
        <v/>
      </c>
      <c r="AA1100" s="407">
        <f>IF(OR(Is_Loading,LEN($A1100)=0),"",SWDATA!T1085)</f>
        <v>0</v>
      </c>
      <c r="AB1100" s="408">
        <f>IF(OR(Is_Loading,LEN($A1100)=0),"",SWDATA!U1085)</f>
        <v>0</v>
      </c>
      <c r="AC1100" s="408">
        <f>IF(OR(Is_Loading,LEN($A1100)=0),"",SWDATA!V1085)</f>
        <v>0</v>
      </c>
      <c r="AD1100" s="407" t="str">
        <f t="shared" si="4000"/>
        <v/>
      </c>
      <c r="AE1100" s="407">
        <f>IF(OR(Is_Loading,LEN($A1100)=0),"",SWDATA!X1085)</f>
        <v>0</v>
      </c>
      <c r="AF1100" s="408">
        <f>IF(OR(Is_Loading,LEN($A1100)=0),"",SWDATA!Y1085)</f>
        <v>0</v>
      </c>
      <c r="AG1100" s="408">
        <f>IF(OR(Is_Loading,LEN($A1100)=0),"",SWDATA!Z1085)</f>
        <v>0</v>
      </c>
      <c r="AH1100" s="407" t="str">
        <f t="shared" si="4001"/>
        <v/>
      </c>
      <c r="AI1100" s="407">
        <f>IF(OR(Is_Loading,LEN($A1100)=0),"",SWDATA!AB1085)</f>
        <v>0</v>
      </c>
      <c r="AJ1100" s="408">
        <f>IF(OR(Is_Loading,LEN($A1100)=0),"",SWDATA!AC1085)</f>
        <v>0</v>
      </c>
      <c r="AK1100" s="408">
        <f>IF(OR(Is_Loading,LEN($A1100)=0),"",SWDATA!AD1085)</f>
        <v>0</v>
      </c>
      <c r="AL1100" s="407" t="str">
        <f t="shared" si="4002"/>
        <v/>
      </c>
      <c r="AM1100" s="407">
        <f>IF(OR(Is_Loading,LEN($A1100)=0),"",SWDATA!AF1085)</f>
        <v>0</v>
      </c>
      <c r="AN1100" s="408">
        <f>IF(OR(Is_Loading,LEN($A1100)=0),"",SWDATA!AG1085)</f>
        <v>0</v>
      </c>
      <c r="AO1100" s="409">
        <f>IF(OR(Is_Loading,LEN($A1100)=0),"",SWDATA!AH1085)</f>
        <v>0</v>
      </c>
      <c r="AP1100" s="410" t="str">
        <f t="shared" si="4003"/>
        <v/>
      </c>
      <c r="AQ1100" s="407">
        <f>IF(OR(Is_Loading,LEN($A1100)=0),"",SWDATA!AJ1085)</f>
        <v>0</v>
      </c>
      <c r="AR1100" s="408">
        <f>IF(OR(Is_Loading,LEN($A1100)=0),"",SWDATA!AK1085)</f>
        <v>0</v>
      </c>
      <c r="AS1100" s="408">
        <f>IF(OR(Is_Loading,LEN($A1100)=0),"",SWDATA!AL1085)</f>
        <v>0</v>
      </c>
      <c r="AT1100" s="407" t="str">
        <f t="shared" si="4004"/>
        <v/>
      </c>
      <c r="AU1100" s="407">
        <f>IF(OR(Is_Loading,LEN($A1100)=0),"",SWDATA!AN1085)</f>
        <v>0</v>
      </c>
      <c r="AV1100" s="408">
        <f>IF(OR(Is_Loading,LEN($A1100)=0),"",SWDATA!AO1085)</f>
        <v>0</v>
      </c>
      <c r="AW1100" s="408">
        <f>IF(OR(Is_Loading,LEN($A1100)=0),"",SWDATA!AP1085)</f>
        <v>0</v>
      </c>
      <c r="AX1100" s="407" t="str">
        <f t="shared" si="4005"/>
        <v/>
      </c>
      <c r="AY1100" s="407">
        <f>IF(OR(Is_Loading,LEN($A1100)=0),"",SWDATA!AR1085)</f>
        <v>0</v>
      </c>
      <c r="AZ1100" s="408">
        <f>IF(OR(Is_Loading,LEN($A1100)=0),"",SWDATA!AS1085)</f>
        <v>0</v>
      </c>
      <c r="BA1100" s="408">
        <f>IF(OR(Is_Loading,LEN($A1100)=0),"",SWDATA!AT1085)</f>
        <v>0</v>
      </c>
      <c r="BB1100" s="407" t="str">
        <f t="shared" si="4006"/>
        <v/>
      </c>
      <c r="BC1100" s="407">
        <f>IF(OR(Is_Loading,LEN($A1100)=0),"",SWDATA!AV1085)</f>
        <v>0</v>
      </c>
      <c r="BD1100" s="408">
        <f>IF(OR(Is_Loading,LEN($A1100)=0),"",SWDATA!AW1085)</f>
        <v>0</v>
      </c>
      <c r="BE1100" s="409">
        <f>IF(OR(Is_Loading,LEN($A1100)=0),"",SWDATA!AX1085)</f>
        <v>0</v>
      </c>
      <c r="BF1100" s="320" t="str">
        <f t="shared" si="4007"/>
        <v/>
      </c>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s="201"/>
      <c r="CO1100" s="201"/>
      <c r="CP1100" s="201"/>
      <c r="CQ1100" s="201"/>
      <c r="CR1100" s="201"/>
      <c r="CS1100" s="201"/>
      <c r="CT1100" s="201"/>
      <c r="CU1100" s="201"/>
      <c r="CV1100" s="201"/>
      <c r="CW1100" s="201"/>
      <c r="CX1100" s="201"/>
      <c r="CY1100" s="201"/>
      <c r="CZ1100" s="201"/>
      <c r="DA1100" s="201"/>
      <c r="DB1100" s="201"/>
      <c r="DC1100" s="201"/>
      <c r="DD1100" s="201"/>
      <c r="DE1100" s="201"/>
      <c r="DF1100" s="201"/>
      <c r="DG1100" s="201"/>
      <c r="DH1100" s="201"/>
      <c r="DI1100" s="201"/>
      <c r="DJ1100" s="201"/>
      <c r="DK1100" s="201"/>
      <c r="DL1100" s="201"/>
      <c r="DM1100" s="201"/>
      <c r="DN1100" s="201"/>
      <c r="DQ1100" s="373">
        <f>'Metrics &amp; Attributes View'!N1125</f>
        <v>0</v>
      </c>
      <c r="DS1100" s="372"/>
      <c r="DT1100" s="374"/>
      <c r="DU1100" s="375"/>
      <c r="DV1100" s="375"/>
      <c r="DW1100" s="375"/>
      <c r="DX1100" s="375"/>
      <c r="DY1100" s="375"/>
      <c r="DZ1100" s="375"/>
      <c r="EA1100" s="375"/>
      <c r="EB1100" s="375"/>
      <c r="EC1100" s="375"/>
      <c r="ED1100" s="375"/>
      <c r="EE1100" s="375"/>
      <c r="EF1100" s="375"/>
      <c r="EG1100" s="375"/>
      <c r="EH1100" s="375"/>
      <c r="EI1100" s="375"/>
      <c r="EJ1100" s="375"/>
      <c r="EK1100" s="375"/>
      <c r="EL1100" s="375"/>
      <c r="EM1100" s="375"/>
      <c r="EN1100" s="375"/>
      <c r="EO1100" s="375"/>
      <c r="EP1100" s="375"/>
      <c r="EQ1100" s="375"/>
      <c r="ER1100" s="375"/>
      <c r="ES1100" s="375"/>
      <c r="ET1100" s="375"/>
      <c r="EU1100" s="375"/>
      <c r="EV1100" s="375"/>
      <c r="EW1100" s="375"/>
      <c r="EX1100" s="375"/>
      <c r="EY1100" s="375"/>
      <c r="EZ1100" s="375"/>
      <c r="FA1100" s="375"/>
      <c r="FB1100" s="375"/>
      <c r="FC1100" s="375"/>
      <c r="FD1100" s="375"/>
      <c r="FE1100" s="376"/>
      <c r="FF1100" s="372"/>
      <c r="FG1100" s="372"/>
      <c r="FH1100" s="372"/>
      <c r="FI1100" s="372"/>
      <c r="FJ1100" s="372"/>
      <c r="FK1100" s="372"/>
      <c r="FL1100" s="372"/>
      <c r="FM1100" s="372"/>
      <c r="FN1100" s="372"/>
      <c r="FO1100" s="372"/>
      <c r="FP1100" s="372"/>
      <c r="FQ1100" s="372"/>
      <c r="FR1100" s="372"/>
      <c r="FS1100" s="372"/>
      <c r="FT1100" s="372"/>
      <c r="FU1100" s="372"/>
      <c r="FV1100" s="372"/>
      <c r="FW1100" s="372"/>
      <c r="FX1100" s="372"/>
      <c r="FY1100" s="372"/>
      <c r="FZ1100" s="372"/>
      <c r="GA1100" s="372"/>
      <c r="GB1100" s="372"/>
      <c r="GC1100" s="372"/>
      <c r="GD1100" s="372"/>
      <c r="GE1100" s="372"/>
      <c r="GF1100" s="372"/>
      <c r="GG1100" s="372"/>
      <c r="GH1100" s="372"/>
      <c r="GI1100" s="372"/>
      <c r="GJ1100" s="372"/>
      <c r="GK1100" s="372"/>
      <c r="GL1100" s="372"/>
      <c r="GM1100" s="372"/>
      <c r="GN1100" s="372"/>
      <c r="GO1100" s="372"/>
      <c r="GP1100" s="372"/>
      <c r="GQ1100" s="372"/>
      <c r="GR1100" s="372"/>
      <c r="GS1100" s="372"/>
      <c r="GT1100" s="372"/>
      <c r="GU1100" s="372"/>
      <c r="GV1100" s="372"/>
      <c r="GW1100" s="372"/>
      <c r="GX1100" s="372"/>
      <c r="GY1100" s="372"/>
      <c r="GZ1100" s="372"/>
      <c r="HA1100" s="372"/>
      <c r="HB1100" s="372"/>
      <c r="HC1100" s="372"/>
    </row>
    <row r="1101" spans="1:211" s="373" customFormat="1" ht="15" customHeight="1" x14ac:dyDescent="0.2">
      <c r="A1101" s="192">
        <f>SWDATA!O1086</f>
        <v>0</v>
      </c>
      <c r="B1101" s="192">
        <f>SWDATA!M1086</f>
        <v>0</v>
      </c>
      <c r="C1101" s="201">
        <f>IF(AND(SWDATA!M1086=1,SWDATA!Q1086="promotions"),SWDATA!P1086,0)</f>
        <v>0</v>
      </c>
      <c r="D1101" s="200">
        <f>ROW(SWDATA!M1086)</f>
        <v>1086</v>
      </c>
      <c r="E1101" s="202">
        <f t="shared" si="4010"/>
        <v>0</v>
      </c>
      <c r="F1101" s="203">
        <f t="shared" si="3995"/>
        <v>1</v>
      </c>
      <c r="G1101" s="192" t="str">
        <f t="shared" si="3996"/>
        <v/>
      </c>
      <c r="H1101" s="204"/>
      <c r="I1101" s="390"/>
      <c r="J1101" s="238">
        <f t="shared" si="3997"/>
        <v>0</v>
      </c>
      <c r="K1101" s="239" t="str">
        <f t="shared" si="3998"/>
        <v/>
      </c>
      <c r="L1101" s="342"/>
      <c r="M1101" s="345"/>
      <c r="N1101" s="340" t="str">
        <f>IF(LEN(SWDATA!F1086)=0,"",N1100)</f>
        <v/>
      </c>
      <c r="O1101" s="296" t="str">
        <f>IF(LEN(SWDATA!G1086)=0,"",O1100)</f>
        <v/>
      </c>
      <c r="P1101" s="297" t="str">
        <f>IF(LEN(SWDATA!C1086)=0,"",SWDATA!C1086)</f>
        <v/>
      </c>
      <c r="Q1101" s="312" t="str">
        <f t="shared" si="3999"/>
        <v/>
      </c>
      <c r="R1101" s="223" t="s">
        <v>575</v>
      </c>
      <c r="S1101" s="224"/>
      <c r="T1101" s="224"/>
      <c r="U1101" s="265" t="s">
        <v>619</v>
      </c>
      <c r="V1101" s="205" t="s">
        <v>221</v>
      </c>
      <c r="W1101" s="266">
        <f>IF(OR(Is_Loading,LEN($A1101)=0),"",SWDATA!P1086)</f>
        <v>0</v>
      </c>
      <c r="X1101" s="267">
        <f>IF(OR(Is_Loading,LEN($A1101)=0),"",SWDATA!Q1086)</f>
        <v>0</v>
      </c>
      <c r="Y1101" s="267">
        <f>IF(OR(Is_Loading,LEN($A1101)=0),"",SWDATA!R1086)</f>
        <v>0</v>
      </c>
      <c r="Z1101" s="266" t="str">
        <f t="shared" ref="Z1101:Z1102" si="4012">IF($A1101=0,"",CHOOSE($F1101,SUM(W1101:Y1101),SUM(W1101:Y1101)/3,Y1101))</f>
        <v/>
      </c>
      <c r="AA1101" s="266">
        <f>IF(OR(Is_Loading,LEN($A1101)=0),"",SWDATA!T1086)</f>
        <v>0</v>
      </c>
      <c r="AB1101" s="267">
        <f>IF(OR(Is_Loading,LEN($A1101)=0),"",SWDATA!U1086)</f>
        <v>0</v>
      </c>
      <c r="AC1101" s="267">
        <f>IF(OR(Is_Loading,LEN($A1101)=0),"",SWDATA!V1086)</f>
        <v>0</v>
      </c>
      <c r="AD1101" s="266" t="str">
        <f t="shared" si="4000"/>
        <v/>
      </c>
      <c r="AE1101" s="266">
        <f>IF(OR(Is_Loading,LEN($A1101)=0),"",SWDATA!X1086)</f>
        <v>0</v>
      </c>
      <c r="AF1101" s="267">
        <f>IF(OR(Is_Loading,LEN($A1101)=0),"",SWDATA!Y1086)</f>
        <v>0</v>
      </c>
      <c r="AG1101" s="267">
        <f>IF(OR(Is_Loading,LEN($A1101)=0),"",SWDATA!Z1086)</f>
        <v>0</v>
      </c>
      <c r="AH1101" s="266" t="str">
        <f t="shared" si="4001"/>
        <v/>
      </c>
      <c r="AI1101" s="266">
        <f>IF(OR(Is_Loading,LEN($A1101)=0),"",SWDATA!AB1086)</f>
        <v>0</v>
      </c>
      <c r="AJ1101" s="267">
        <f>IF(OR(Is_Loading,LEN($A1101)=0),"",SWDATA!AC1086)</f>
        <v>0</v>
      </c>
      <c r="AK1101" s="267">
        <f>IF(OR(Is_Loading,LEN($A1101)=0),"",SWDATA!AD1086)</f>
        <v>0</v>
      </c>
      <c r="AL1101" s="266" t="str">
        <f t="shared" si="4002"/>
        <v/>
      </c>
      <c r="AM1101" s="266">
        <f>IF(OR(Is_Loading,LEN($A1101)=0),"",SWDATA!AF1086)</f>
        <v>0</v>
      </c>
      <c r="AN1101" s="267">
        <f>IF(OR(Is_Loading,LEN($A1101)=0),"",SWDATA!AG1086)</f>
        <v>0</v>
      </c>
      <c r="AO1101" s="323">
        <f>IF(OR(Is_Loading,LEN($A1101)=0),"",SWDATA!AH1086)</f>
        <v>0</v>
      </c>
      <c r="AP1101" s="320" t="str">
        <f t="shared" si="4003"/>
        <v/>
      </c>
      <c r="AQ1101" s="266">
        <f>IF(OR(Is_Loading,LEN($A1101)=0),"",SWDATA!AJ1086)</f>
        <v>0</v>
      </c>
      <c r="AR1101" s="267">
        <f>IF(OR(Is_Loading,LEN($A1101)=0),"",SWDATA!AK1086)</f>
        <v>0</v>
      </c>
      <c r="AS1101" s="267">
        <f>IF(OR(Is_Loading,LEN($A1101)=0),"",SWDATA!AL1086)</f>
        <v>0</v>
      </c>
      <c r="AT1101" s="266" t="str">
        <f t="shared" si="4004"/>
        <v/>
      </c>
      <c r="AU1101" s="266">
        <f>IF(OR(Is_Loading,LEN($A1101)=0),"",SWDATA!AN1086)</f>
        <v>0</v>
      </c>
      <c r="AV1101" s="267">
        <f>IF(OR(Is_Loading,LEN($A1101)=0),"",SWDATA!AO1086)</f>
        <v>0</v>
      </c>
      <c r="AW1101" s="267">
        <f>IF(OR(Is_Loading,LEN($A1101)=0),"",SWDATA!AP1086)</f>
        <v>0</v>
      </c>
      <c r="AX1101" s="266" t="str">
        <f t="shared" si="4005"/>
        <v/>
      </c>
      <c r="AY1101" s="266">
        <f>IF(OR(Is_Loading,LEN($A1101)=0),"",SWDATA!AR1086)</f>
        <v>0</v>
      </c>
      <c r="AZ1101" s="267">
        <f>IF(OR(Is_Loading,LEN($A1101)=0),"",SWDATA!AS1086)</f>
        <v>0</v>
      </c>
      <c r="BA1101" s="267">
        <f>IF(OR(Is_Loading,LEN($A1101)=0),"",SWDATA!AT1086)</f>
        <v>0</v>
      </c>
      <c r="BB1101" s="266" t="str">
        <f t="shared" si="4006"/>
        <v/>
      </c>
      <c r="BC1101" s="266">
        <f>IF(OR(Is_Loading,LEN($A1101)=0),"",SWDATA!AV1086)</f>
        <v>0</v>
      </c>
      <c r="BD1101" s="267">
        <f>IF(OR(Is_Loading,LEN($A1101)=0),"",SWDATA!AW1086)</f>
        <v>0</v>
      </c>
      <c r="BE1101" s="323">
        <f>IF(OR(Is_Loading,LEN($A1101)=0),"",SWDATA!AX1086)</f>
        <v>0</v>
      </c>
      <c r="BF1101" s="320" t="str">
        <f t="shared" si="4007"/>
        <v/>
      </c>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s="201"/>
      <c r="CO1101" s="201"/>
      <c r="CP1101" s="201"/>
      <c r="CQ1101" s="201"/>
      <c r="CR1101" s="201"/>
      <c r="CS1101" s="201"/>
      <c r="CT1101" s="201"/>
      <c r="CU1101" s="201"/>
      <c r="CV1101" s="201"/>
      <c r="CW1101" s="201"/>
      <c r="CX1101" s="201"/>
      <c r="CY1101" s="201"/>
      <c r="CZ1101" s="201"/>
      <c r="DA1101" s="201"/>
      <c r="DB1101" s="201"/>
      <c r="DC1101" s="201"/>
      <c r="DD1101" s="201"/>
      <c r="DE1101" s="201"/>
      <c r="DF1101" s="201"/>
      <c r="DG1101" s="201"/>
      <c r="DH1101" s="201"/>
      <c r="DI1101" s="201"/>
      <c r="DJ1101" s="201"/>
      <c r="DK1101" s="201"/>
      <c r="DL1101" s="201"/>
      <c r="DM1101" s="201"/>
      <c r="DN1101" s="201"/>
      <c r="DS1101" s="372"/>
      <c r="DT1101" s="372"/>
      <c r="DU1101" s="375">
        <f t="shared" ref="DU1101" si="4013">COLUMN(W1099)</f>
        <v>23</v>
      </c>
      <c r="DV1101" s="375">
        <f t="shared" ref="DV1101" si="4014">SUM(DU1101)+DV1102+1</f>
        <v>24</v>
      </c>
      <c r="DW1101" s="375">
        <f t="shared" ref="DW1101" si="4015">SUM(DV1101)+DW1102+1</f>
        <v>25</v>
      </c>
      <c r="DX1101" s="375">
        <f t="shared" ref="DX1101" si="4016">SUM(DW1101)+DX1102+1</f>
        <v>27</v>
      </c>
      <c r="DY1101" s="375">
        <f t="shared" ref="DY1101" si="4017">SUM(DX1101)+DY1102+1</f>
        <v>28</v>
      </c>
      <c r="DZ1101" s="375">
        <f t="shared" ref="DZ1101" si="4018">SUM(DY1101)+DZ1102+1</f>
        <v>29</v>
      </c>
      <c r="EA1101" s="375">
        <f t="shared" ref="EA1101" si="4019">SUM(DZ1101)+EA1102+1</f>
        <v>31</v>
      </c>
      <c r="EB1101" s="375">
        <f t="shared" ref="EB1101" si="4020">SUM(EA1101)+EB1102+1</f>
        <v>32</v>
      </c>
      <c r="EC1101" s="375">
        <f t="shared" ref="EC1101" si="4021">SUM(EB1101)+EC1102+1</f>
        <v>33</v>
      </c>
      <c r="ED1101" s="375">
        <f t="shared" ref="ED1101" si="4022">SUM(EC1101)+ED1102+1</f>
        <v>35</v>
      </c>
      <c r="EE1101" s="375">
        <f t="shared" ref="EE1101" si="4023">SUM(ED1101)+EE1102+1</f>
        <v>36</v>
      </c>
      <c r="EF1101" s="375">
        <f t="shared" ref="EF1101" si="4024">SUM(EE1101)+EF1102+1</f>
        <v>37</v>
      </c>
      <c r="EG1101" s="375">
        <f t="shared" ref="EG1101" si="4025">SUM(EF1101)+EG1102+1</f>
        <v>39</v>
      </c>
      <c r="EH1101" s="375">
        <f t="shared" ref="EH1101" si="4026">SUM(EG1101)+EH1102+1</f>
        <v>40</v>
      </c>
      <c r="EI1101" s="375">
        <f t="shared" ref="EI1101" si="4027">SUM(EH1101)+EI1102+1</f>
        <v>41</v>
      </c>
      <c r="EJ1101" s="375">
        <f t="shared" ref="EJ1101" si="4028">SUM(EI1101)+EJ1102+1</f>
        <v>43</v>
      </c>
      <c r="EK1101" s="375">
        <f t="shared" ref="EK1101" si="4029">SUM(EJ1101)+EK1102+1</f>
        <v>44</v>
      </c>
      <c r="EL1101" s="375">
        <f t="shared" ref="EL1101" si="4030">SUM(EK1101)+EL1102+1</f>
        <v>45</v>
      </c>
      <c r="EM1101" s="375">
        <f t="shared" ref="EM1101" si="4031">SUM(EL1101)+EM1102+1</f>
        <v>47</v>
      </c>
      <c r="EN1101" s="375">
        <f t="shared" ref="EN1101" si="4032">SUM(EM1101)+EN1102+1</f>
        <v>48</v>
      </c>
      <c r="EO1101" s="375">
        <f t="shared" ref="EO1101" si="4033">SUM(EN1101)+EO1102+1</f>
        <v>49</v>
      </c>
      <c r="EP1101" s="375">
        <f t="shared" ref="EP1101" si="4034">SUM(EO1101)+EP1102+1</f>
        <v>51</v>
      </c>
      <c r="EQ1101" s="375">
        <f t="shared" ref="EQ1101" si="4035">SUM(EP1101)+EQ1102+1</f>
        <v>52</v>
      </c>
      <c r="ER1101" s="375">
        <f t="shared" ref="ER1101" si="4036">SUM(EQ1101)+ER1102+1</f>
        <v>53</v>
      </c>
      <c r="ES1101" s="375">
        <f t="shared" ref="ES1101" si="4037">SUM(ER1101)+ES1102+1</f>
        <v>55</v>
      </c>
      <c r="ET1101" s="375">
        <f t="shared" ref="ET1101" si="4038">SUM(ES1101)+ET1102+1</f>
        <v>56</v>
      </c>
      <c r="EU1101" s="375">
        <f t="shared" ref="EU1101" si="4039">SUM(ET1101)+EU1102+1</f>
        <v>57</v>
      </c>
      <c r="EV1101" s="375">
        <f t="shared" ref="EV1101" si="4040">SUM(EU1101)+EV1102+1</f>
        <v>59</v>
      </c>
      <c r="EW1101" s="375">
        <f t="shared" ref="EW1101" si="4041">SUM(EV1101)+EW1102+1</f>
        <v>60</v>
      </c>
      <c r="EX1101" s="375">
        <f t="shared" ref="EX1101" si="4042">SUM(EW1101)+EX1102+1</f>
        <v>61</v>
      </c>
      <c r="EY1101" s="375">
        <f t="shared" ref="EY1101" si="4043">SUM(EX1101)+EY1102+1</f>
        <v>63</v>
      </c>
      <c r="EZ1101" s="375">
        <f t="shared" ref="EZ1101" si="4044">SUM(EY1101)+EZ1102+1</f>
        <v>64</v>
      </c>
      <c r="FA1101" s="375">
        <f t="shared" ref="FA1101" si="4045">SUM(EZ1101)+FA1102+1</f>
        <v>65</v>
      </c>
      <c r="FB1101" s="375">
        <f t="shared" ref="FB1101" si="4046">SUM(FA1101)+FB1102+1</f>
        <v>67</v>
      </c>
      <c r="FC1101" s="375">
        <f t="shared" ref="FC1101" si="4047">SUM(FB1101)+FC1102+1</f>
        <v>68</v>
      </c>
      <c r="FD1101" s="375">
        <f t="shared" ref="FD1101" si="4048">SUM(FC1101)+FD1102+1</f>
        <v>69</v>
      </c>
      <c r="FE1101" s="372"/>
      <c r="FF1101" s="372"/>
      <c r="FG1101" s="372"/>
      <c r="FH1101" s="372"/>
      <c r="FI1101" s="372"/>
      <c r="FJ1101" s="372"/>
      <c r="FK1101" s="372"/>
      <c r="FL1101" s="372"/>
      <c r="FM1101" s="372"/>
      <c r="FN1101" s="372"/>
      <c r="FO1101" s="372"/>
      <c r="FP1101" s="372"/>
      <c r="FQ1101" s="372"/>
      <c r="FR1101" s="372"/>
      <c r="FS1101" s="372"/>
      <c r="FT1101" s="372"/>
      <c r="FU1101" s="372"/>
      <c r="FV1101" s="372"/>
      <c r="FW1101" s="372"/>
      <c r="FX1101" s="372"/>
      <c r="FY1101" s="372"/>
      <c r="FZ1101" s="372"/>
      <c r="GA1101" s="372"/>
      <c r="GB1101" s="372"/>
      <c r="GC1101" s="372"/>
      <c r="GD1101" s="372"/>
      <c r="GE1101" s="372"/>
      <c r="GF1101" s="372"/>
      <c r="GG1101" s="372"/>
      <c r="GH1101" s="372"/>
      <c r="GI1101" s="372"/>
      <c r="GJ1101" s="372"/>
      <c r="GK1101" s="372"/>
      <c r="GL1101" s="372"/>
      <c r="GM1101" s="372"/>
      <c r="GN1101" s="372"/>
      <c r="GO1101" s="372"/>
      <c r="GP1101" s="372"/>
      <c r="GQ1101" s="372"/>
      <c r="GR1101" s="372"/>
      <c r="GS1101" s="372"/>
      <c r="GT1101" s="372"/>
      <c r="GU1101" s="372"/>
      <c r="GV1101" s="372"/>
      <c r="GW1101" s="372"/>
      <c r="GX1101" s="372"/>
      <c r="GY1101" s="372"/>
      <c r="GZ1101" s="372"/>
    </row>
    <row r="1102" spans="1:211" s="373" customFormat="1" ht="15" customHeight="1" thickBot="1" x14ac:dyDescent="0.25">
      <c r="A1102" s="192">
        <f>SWDATA!O1087</f>
        <v>0</v>
      </c>
      <c r="B1102" s="192">
        <f>SWDATA!M1087</f>
        <v>0</v>
      </c>
      <c r="C1102" s="201">
        <f>IF(AND(SWDATA!M1087=1,SWDATA!Q1087="promotions"),SWDATA!P1087,0)</f>
        <v>0</v>
      </c>
      <c r="D1102" s="200">
        <f>ROW(SWDATA!M1087)</f>
        <v>1087</v>
      </c>
      <c r="E1102" s="202">
        <f t="shared" si="4010"/>
        <v>0</v>
      </c>
      <c r="F1102" s="203">
        <f t="shared" si="3995"/>
        <v>1</v>
      </c>
      <c r="G1102" s="192" t="str">
        <f t="shared" si="3996"/>
        <v/>
      </c>
      <c r="H1102" s="204"/>
      <c r="I1102" s="390"/>
      <c r="J1102" s="238">
        <f t="shared" si="3997"/>
        <v>0</v>
      </c>
      <c r="K1102" s="239" t="str">
        <f t="shared" si="3998"/>
        <v/>
      </c>
      <c r="L1102" s="342"/>
      <c r="M1102" s="346"/>
      <c r="N1102" s="340" t="str">
        <f>IF(LEN(SWDATA!F1087)=0,"",N1101)</f>
        <v/>
      </c>
      <c r="O1102" s="296" t="str">
        <f>IF(LEN(SWDATA!G1087)=0,"",O1101)</f>
        <v/>
      </c>
      <c r="P1102" s="297" t="str">
        <f>IF(LEN(SWDATA!C1087)=0,"",SWDATA!C1087)</f>
        <v/>
      </c>
      <c r="Q1102" s="312" t="str">
        <f t="shared" si="3999"/>
        <v/>
      </c>
      <c r="R1102" s="223" t="s">
        <v>575</v>
      </c>
      <c r="S1102" s="224"/>
      <c r="T1102" s="224"/>
      <c r="U1102" s="264" t="s">
        <v>620</v>
      </c>
      <c r="V1102" s="205" t="s">
        <v>221</v>
      </c>
      <c r="W1102" s="266">
        <f>IF(OR(Is_Loading,LEN($A1102)=0),"",SWDATA!P1087)</f>
        <v>0</v>
      </c>
      <c r="X1102" s="267">
        <f>IF(OR(Is_Loading,LEN($A1102)=0),"",SWDATA!Q1087)</f>
        <v>0</v>
      </c>
      <c r="Y1102" s="267">
        <f>IF(OR(Is_Loading,LEN($A1102)=0),"",SWDATA!R1087)</f>
        <v>0</v>
      </c>
      <c r="Z1102" s="266" t="str">
        <f t="shared" si="4012"/>
        <v/>
      </c>
      <c r="AA1102" s="266">
        <f>IF(OR(Is_Loading,LEN($A1102)=0),"",SWDATA!T1087)</f>
        <v>0</v>
      </c>
      <c r="AB1102" s="267">
        <f>IF(OR(Is_Loading,LEN($A1102)=0),"",SWDATA!U1087)</f>
        <v>0</v>
      </c>
      <c r="AC1102" s="267">
        <f>IF(OR(Is_Loading,LEN($A1102)=0),"",SWDATA!V1087)</f>
        <v>0</v>
      </c>
      <c r="AD1102" s="266" t="str">
        <f t="shared" si="4000"/>
        <v/>
      </c>
      <c r="AE1102" s="266">
        <f>IF(OR(Is_Loading,LEN($A1102)=0),"",SWDATA!X1087)</f>
        <v>0</v>
      </c>
      <c r="AF1102" s="267">
        <f>IF(OR(Is_Loading,LEN($A1102)=0),"",SWDATA!Y1087)</f>
        <v>0</v>
      </c>
      <c r="AG1102" s="267">
        <f>IF(OR(Is_Loading,LEN($A1102)=0),"",SWDATA!Z1087)</f>
        <v>0</v>
      </c>
      <c r="AH1102" s="266" t="str">
        <f t="shared" si="4001"/>
        <v/>
      </c>
      <c r="AI1102" s="266">
        <f>IF(OR(Is_Loading,LEN($A1102)=0),"",SWDATA!AB1087)</f>
        <v>0</v>
      </c>
      <c r="AJ1102" s="267">
        <f>IF(OR(Is_Loading,LEN($A1102)=0),"",SWDATA!AC1087)</f>
        <v>0</v>
      </c>
      <c r="AK1102" s="267">
        <f>IF(OR(Is_Loading,LEN($A1102)=0),"",SWDATA!AD1087)</f>
        <v>0</v>
      </c>
      <c r="AL1102" s="266" t="str">
        <f t="shared" si="4002"/>
        <v/>
      </c>
      <c r="AM1102" s="266">
        <f>IF(OR(Is_Loading,LEN($A1102)=0),"",SWDATA!AF1087)</f>
        <v>0</v>
      </c>
      <c r="AN1102" s="267">
        <f>IF(OR(Is_Loading,LEN($A1102)=0),"",SWDATA!AG1087)</f>
        <v>0</v>
      </c>
      <c r="AO1102" s="323">
        <f>IF(OR(Is_Loading,LEN($A1102)=0),"",SWDATA!AH1087)</f>
        <v>0</v>
      </c>
      <c r="AP1102" s="320" t="str">
        <f t="shared" si="4003"/>
        <v/>
      </c>
      <c r="AQ1102" s="266">
        <f>IF(OR(Is_Loading,LEN($A1102)=0),"",SWDATA!AJ1087)</f>
        <v>0</v>
      </c>
      <c r="AR1102" s="267">
        <f>IF(OR(Is_Loading,LEN($A1102)=0),"",SWDATA!AK1087)</f>
        <v>0</v>
      </c>
      <c r="AS1102" s="267">
        <f>IF(OR(Is_Loading,LEN($A1102)=0),"",SWDATA!AL1087)</f>
        <v>0</v>
      </c>
      <c r="AT1102" s="266" t="str">
        <f t="shared" si="4004"/>
        <v/>
      </c>
      <c r="AU1102" s="266">
        <f>IF(OR(Is_Loading,LEN($A1102)=0),"",SWDATA!AN1087)</f>
        <v>0</v>
      </c>
      <c r="AV1102" s="267">
        <f>IF(OR(Is_Loading,LEN($A1102)=0),"",SWDATA!AO1087)</f>
        <v>0</v>
      </c>
      <c r="AW1102" s="267">
        <f>IF(OR(Is_Loading,LEN($A1102)=0),"",SWDATA!AP1087)</f>
        <v>0</v>
      </c>
      <c r="AX1102" s="266" t="str">
        <f t="shared" si="4005"/>
        <v/>
      </c>
      <c r="AY1102" s="266">
        <f>IF(OR(Is_Loading,LEN($A1102)=0),"",SWDATA!AR1087)</f>
        <v>0</v>
      </c>
      <c r="AZ1102" s="267">
        <f>IF(OR(Is_Loading,LEN($A1102)=0),"",SWDATA!AS1087)</f>
        <v>0</v>
      </c>
      <c r="BA1102" s="267">
        <f>IF(OR(Is_Loading,LEN($A1102)=0),"",SWDATA!AT1087)</f>
        <v>0</v>
      </c>
      <c r="BB1102" s="266" t="str">
        <f t="shared" si="4006"/>
        <v/>
      </c>
      <c r="BC1102" s="266">
        <f>IF(OR(Is_Loading,LEN($A1102)=0),"",SWDATA!AV1087)</f>
        <v>0</v>
      </c>
      <c r="BD1102" s="267">
        <f>IF(OR(Is_Loading,LEN($A1102)=0),"",SWDATA!AW1087)</f>
        <v>0</v>
      </c>
      <c r="BE1102" s="323">
        <f>IF(OR(Is_Loading,LEN($A1102)=0),"",SWDATA!AX1087)</f>
        <v>0</v>
      </c>
      <c r="BF1102" s="320" t="str">
        <f t="shared" si="4007"/>
        <v/>
      </c>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s="201"/>
      <c r="CO1102" s="201"/>
      <c r="CP1102" s="201"/>
      <c r="CQ1102" s="201"/>
      <c r="CR1102" s="201"/>
      <c r="CS1102" s="201"/>
      <c r="CT1102" s="201"/>
      <c r="CU1102" s="201"/>
      <c r="CV1102" s="201"/>
      <c r="CW1102" s="201"/>
      <c r="CX1102" s="201"/>
      <c r="CY1102" s="201"/>
      <c r="CZ1102" s="201"/>
      <c r="DA1102" s="201"/>
      <c r="DB1102" s="201"/>
      <c r="DC1102" s="201"/>
      <c r="DD1102" s="201"/>
      <c r="DE1102" s="201"/>
      <c r="DF1102" s="201"/>
      <c r="DG1102" s="201"/>
      <c r="DH1102" s="201"/>
      <c r="DI1102" s="201"/>
      <c r="DJ1102" s="201"/>
      <c r="DK1102" s="201"/>
      <c r="DL1102" s="201"/>
      <c r="DM1102" s="201"/>
      <c r="DN1102" s="201"/>
      <c r="DS1102" s="372"/>
      <c r="DT1102" s="374"/>
      <c r="DU1102" s="375"/>
      <c r="DV1102" s="375"/>
      <c r="DW1102" s="375"/>
      <c r="DX1102" s="375">
        <v>1</v>
      </c>
      <c r="DY1102" s="375">
        <f t="shared" ref="DY1102:DY1122" si="4049">DV1102</f>
        <v>0</v>
      </c>
      <c r="DZ1102" s="375">
        <f t="shared" ref="DZ1102:DZ1122" si="4050">DW1102</f>
        <v>0</v>
      </c>
      <c r="EA1102" s="375">
        <f t="shared" ref="EA1102:EA1122" si="4051">DX1102</f>
        <v>1</v>
      </c>
      <c r="EB1102" s="375">
        <f t="shared" ref="EB1102:EB1122" si="4052">DY1102</f>
        <v>0</v>
      </c>
      <c r="EC1102" s="375">
        <f t="shared" ref="EC1102:EC1122" si="4053">DZ1102</f>
        <v>0</v>
      </c>
      <c r="ED1102" s="375">
        <f t="shared" ref="ED1102:ED1122" si="4054">EA1102</f>
        <v>1</v>
      </c>
      <c r="EE1102" s="375">
        <f t="shared" ref="EE1102:EE1122" si="4055">EB1102</f>
        <v>0</v>
      </c>
      <c r="EF1102" s="375">
        <f t="shared" ref="EF1102:EF1122" si="4056">EC1102</f>
        <v>0</v>
      </c>
      <c r="EG1102" s="375">
        <f t="shared" ref="EG1102:EG1122" si="4057">ED1102</f>
        <v>1</v>
      </c>
      <c r="EH1102" s="375">
        <f t="shared" ref="EH1102:EH1122" si="4058">EE1102</f>
        <v>0</v>
      </c>
      <c r="EI1102" s="375">
        <f t="shared" ref="EI1102:EI1122" si="4059">EF1102</f>
        <v>0</v>
      </c>
      <c r="EJ1102" s="375">
        <f t="shared" ref="EJ1102:EJ1122" si="4060">EG1102</f>
        <v>1</v>
      </c>
      <c r="EK1102" s="375">
        <f t="shared" ref="EK1102:EK1122" si="4061">EH1102</f>
        <v>0</v>
      </c>
      <c r="EL1102" s="375">
        <f t="shared" ref="EL1102:EL1122" si="4062">EI1102</f>
        <v>0</v>
      </c>
      <c r="EM1102" s="375">
        <f t="shared" ref="EM1102:EM1122" si="4063">EJ1102</f>
        <v>1</v>
      </c>
      <c r="EN1102" s="375">
        <f t="shared" ref="EN1102:EN1122" si="4064">EK1102</f>
        <v>0</v>
      </c>
      <c r="EO1102" s="375">
        <f t="shared" ref="EO1102:EO1122" si="4065">EL1102</f>
        <v>0</v>
      </c>
      <c r="EP1102" s="375">
        <f t="shared" ref="EP1102:EP1122" si="4066">EM1102</f>
        <v>1</v>
      </c>
      <c r="EQ1102" s="375">
        <f t="shared" ref="EQ1102:EQ1122" si="4067">EN1102</f>
        <v>0</v>
      </c>
      <c r="ER1102" s="375">
        <f t="shared" ref="ER1102:ER1122" si="4068">EO1102</f>
        <v>0</v>
      </c>
      <c r="ES1102" s="375">
        <f t="shared" ref="ES1102:ES1122" si="4069">EP1102</f>
        <v>1</v>
      </c>
      <c r="ET1102" s="375">
        <f t="shared" ref="ET1102:ET1122" si="4070">EQ1102</f>
        <v>0</v>
      </c>
      <c r="EU1102" s="375">
        <f t="shared" ref="EU1102:EU1122" si="4071">ER1102</f>
        <v>0</v>
      </c>
      <c r="EV1102" s="375">
        <f t="shared" ref="EV1102:EV1122" si="4072">ES1102</f>
        <v>1</v>
      </c>
      <c r="EW1102" s="375">
        <f t="shared" ref="EW1102:EW1122" si="4073">ET1102</f>
        <v>0</v>
      </c>
      <c r="EX1102" s="375">
        <f t="shared" ref="EX1102:EX1122" si="4074">EU1102</f>
        <v>0</v>
      </c>
      <c r="EY1102" s="375">
        <f t="shared" ref="EY1102:EY1122" si="4075">EV1102</f>
        <v>1</v>
      </c>
      <c r="EZ1102" s="375">
        <f t="shared" ref="EZ1102:EZ1122" si="4076">EW1102</f>
        <v>0</v>
      </c>
      <c r="FA1102" s="375">
        <f t="shared" ref="FA1102:FA1122" si="4077">EX1102</f>
        <v>0</v>
      </c>
      <c r="FB1102" s="375">
        <f t="shared" ref="FB1102:FB1122" si="4078">EY1102</f>
        <v>1</v>
      </c>
      <c r="FC1102" s="375">
        <f t="shared" ref="FC1102:FC1122" si="4079">EZ1102</f>
        <v>0</v>
      </c>
      <c r="FD1102" s="375">
        <f t="shared" ref="FD1102:FD1122" si="4080">FA1102</f>
        <v>0</v>
      </c>
      <c r="FE1102" s="376"/>
      <c r="FF1102" s="372"/>
      <c r="FG1102" s="372"/>
      <c r="FH1102" s="372"/>
      <c r="FI1102" s="372"/>
      <c r="FJ1102" s="372"/>
      <c r="FK1102" s="372"/>
      <c r="FL1102" s="372"/>
      <c r="FM1102" s="372"/>
      <c r="FN1102" s="372"/>
      <c r="FO1102" s="372"/>
      <c r="FP1102" s="372"/>
      <c r="FQ1102" s="372"/>
      <c r="FR1102" s="372"/>
      <c r="FS1102" s="372"/>
      <c r="FT1102" s="372"/>
      <c r="FU1102" s="372"/>
      <c r="FV1102" s="372"/>
      <c r="FW1102" s="372"/>
      <c r="FX1102" s="372"/>
      <c r="FY1102" s="372"/>
      <c r="FZ1102" s="372"/>
      <c r="GA1102" s="372"/>
      <c r="GB1102" s="372"/>
      <c r="GC1102" s="372"/>
      <c r="GD1102" s="372"/>
      <c r="GE1102" s="372"/>
      <c r="GF1102" s="372"/>
      <c r="GG1102" s="372"/>
      <c r="GH1102" s="372"/>
      <c r="GI1102" s="372"/>
      <c r="GJ1102" s="372"/>
      <c r="GK1102" s="372"/>
      <c r="GL1102" s="372"/>
      <c r="GM1102" s="372"/>
      <c r="GN1102" s="372"/>
      <c r="GO1102" s="372"/>
      <c r="GP1102" s="372"/>
      <c r="GQ1102" s="372"/>
      <c r="GR1102" s="372"/>
      <c r="GS1102" s="372"/>
      <c r="GT1102" s="372"/>
      <c r="GU1102" s="372"/>
      <c r="GV1102" s="372"/>
      <c r="GW1102" s="372"/>
      <c r="GX1102" s="372"/>
      <c r="GY1102" s="372"/>
      <c r="GZ1102" s="372"/>
      <c r="HA1102" s="372"/>
      <c r="HB1102" s="372"/>
      <c r="HC1102" s="372"/>
    </row>
    <row r="1103" spans="1:211" s="373" customFormat="1" ht="15" customHeight="1" thickTop="1" x14ac:dyDescent="0.2">
      <c r="A1103" s="192">
        <f>SWDATA!O1088</f>
        <v>0</v>
      </c>
      <c r="B1103" s="192">
        <f>SWDATA!M1088</f>
        <v>0</v>
      </c>
      <c r="C1103" s="201">
        <f>IF(AND(SWDATA!M1088=1,SWDATA!Q1088="promotions"),SWDATA!P1088,0)</f>
        <v>0</v>
      </c>
      <c r="D1103" s="365">
        <f>ROW(SWDATA!M1088)</f>
        <v>1088</v>
      </c>
      <c r="E1103" s="202">
        <f t="shared" si="4010"/>
        <v>0</v>
      </c>
      <c r="F1103" s="203">
        <f t="shared" si="3995"/>
        <v>1</v>
      </c>
      <c r="G1103" s="192" t="str">
        <f t="shared" si="3996"/>
        <v/>
      </c>
      <c r="H1103" s="204"/>
      <c r="I1103" s="390"/>
      <c r="J1103" s="238">
        <f t="shared" si="3997"/>
        <v>0</v>
      </c>
      <c r="K1103" s="239" t="str">
        <f t="shared" si="3998"/>
        <v/>
      </c>
      <c r="L1103" s="342"/>
      <c r="M1103" s="345"/>
      <c r="N1103" s="340" t="str">
        <f>IF(LEN(SWDATA!F1088)=0,"",N1102)</f>
        <v/>
      </c>
      <c r="O1103" s="296" t="str">
        <f>IF(LEN(SWDATA!G1088)=0,"",O1102)</f>
        <v/>
      </c>
      <c r="P1103" s="297" t="str">
        <f>IF(LEN(SWDATA!C1088)=0,"",SWDATA!C1088)</f>
        <v/>
      </c>
      <c r="Q1103" s="312" t="str">
        <f t="shared" si="3999"/>
        <v/>
      </c>
      <c r="R1103" s="223" t="s">
        <v>261</v>
      </c>
      <c r="S1103" s="224"/>
      <c r="T1103" s="224"/>
      <c r="U1103" s="264" t="s">
        <v>601</v>
      </c>
      <c r="V1103" s="205" t="s">
        <v>221</v>
      </c>
      <c r="W1103" s="266">
        <f>IF(OR(Is_Loading,LEN($A1103)=0),"",SWDATA!P1088)</f>
        <v>0</v>
      </c>
      <c r="X1103" s="267">
        <f>IF(OR(Is_Loading,LEN($A1103)=0),"",SWDATA!Q1088)</f>
        <v>0</v>
      </c>
      <c r="Y1103" s="267">
        <f>IF(OR(Is_Loading,LEN($A1103)=0),"",SWDATA!R1088)</f>
        <v>0</v>
      </c>
      <c r="Z1103" s="266" t="str">
        <f t="shared" ref="Z1103:Z1117" si="4081">IF($A1103=0,"",CHOOSE($F1103,SUM(W1103:Y1103),SUM(W1103:Y1103)/3,Y1103))</f>
        <v/>
      </c>
      <c r="AA1103" s="266">
        <f>IF(OR(Is_Loading,LEN($A1103)=0),"",SWDATA!T1088)</f>
        <v>0</v>
      </c>
      <c r="AB1103" s="267">
        <f>IF(OR(Is_Loading,LEN($A1103)=0),"",SWDATA!U1088)</f>
        <v>0</v>
      </c>
      <c r="AC1103" s="267">
        <f>IF(OR(Is_Loading,LEN($A1103)=0),"",SWDATA!V1088)</f>
        <v>0</v>
      </c>
      <c r="AD1103" s="266" t="str">
        <f t="shared" si="4000"/>
        <v/>
      </c>
      <c r="AE1103" s="266">
        <f>IF(OR(Is_Loading,LEN($A1103)=0),"",SWDATA!X1088)</f>
        <v>0</v>
      </c>
      <c r="AF1103" s="267">
        <f>IF(OR(Is_Loading,LEN($A1103)=0),"",SWDATA!Y1088)</f>
        <v>0</v>
      </c>
      <c r="AG1103" s="267">
        <f>IF(OR(Is_Loading,LEN($A1103)=0),"",SWDATA!Z1088)</f>
        <v>0</v>
      </c>
      <c r="AH1103" s="266" t="str">
        <f t="shared" si="4001"/>
        <v/>
      </c>
      <c r="AI1103" s="266">
        <f>IF(OR(Is_Loading,LEN($A1103)=0),"",SWDATA!AB1088)</f>
        <v>0</v>
      </c>
      <c r="AJ1103" s="267">
        <f>IF(OR(Is_Loading,LEN($A1103)=0),"",SWDATA!AC1088)</f>
        <v>0</v>
      </c>
      <c r="AK1103" s="267">
        <f>IF(OR(Is_Loading,LEN($A1103)=0),"",SWDATA!AD1088)</f>
        <v>0</v>
      </c>
      <c r="AL1103" s="266" t="str">
        <f t="shared" si="4002"/>
        <v/>
      </c>
      <c r="AM1103" s="266">
        <f>IF(OR(Is_Loading,LEN($A1103)=0),"",SWDATA!AF1088)</f>
        <v>0</v>
      </c>
      <c r="AN1103" s="267">
        <f>IF(OR(Is_Loading,LEN($A1103)=0),"",SWDATA!AG1088)</f>
        <v>0</v>
      </c>
      <c r="AO1103" s="323">
        <f>IF(OR(Is_Loading,LEN($A1103)=0),"",SWDATA!AH1088)</f>
        <v>0</v>
      </c>
      <c r="AP1103" s="320" t="str">
        <f t="shared" si="4003"/>
        <v/>
      </c>
      <c r="AQ1103" s="266">
        <f>IF(OR(Is_Loading,LEN($A1103)=0),"",SWDATA!AJ1088)</f>
        <v>0</v>
      </c>
      <c r="AR1103" s="267">
        <f>IF(OR(Is_Loading,LEN($A1103)=0),"",SWDATA!AK1088)</f>
        <v>0</v>
      </c>
      <c r="AS1103" s="267">
        <f>IF(OR(Is_Loading,LEN($A1103)=0),"",SWDATA!AL1088)</f>
        <v>0</v>
      </c>
      <c r="AT1103" s="266" t="str">
        <f t="shared" si="4004"/>
        <v/>
      </c>
      <c r="AU1103" s="266">
        <f>IF(OR(Is_Loading,LEN($A1103)=0),"",SWDATA!AN1088)</f>
        <v>0</v>
      </c>
      <c r="AV1103" s="267">
        <f>IF(OR(Is_Loading,LEN($A1103)=0),"",SWDATA!AO1088)</f>
        <v>0</v>
      </c>
      <c r="AW1103" s="267">
        <f>IF(OR(Is_Loading,LEN($A1103)=0),"",SWDATA!AP1088)</f>
        <v>0</v>
      </c>
      <c r="AX1103" s="266" t="str">
        <f t="shared" si="4005"/>
        <v/>
      </c>
      <c r="AY1103" s="266">
        <f>IF(OR(Is_Loading,LEN($A1103)=0),"",SWDATA!AR1088)</f>
        <v>0</v>
      </c>
      <c r="AZ1103" s="267">
        <f>IF(OR(Is_Loading,LEN($A1103)=0),"",SWDATA!AS1088)</f>
        <v>0</v>
      </c>
      <c r="BA1103" s="267">
        <f>IF(OR(Is_Loading,LEN($A1103)=0),"",SWDATA!AT1088)</f>
        <v>0</v>
      </c>
      <c r="BB1103" s="266" t="str">
        <f t="shared" si="4006"/>
        <v/>
      </c>
      <c r="BC1103" s="266">
        <f>IF(OR(Is_Loading,LEN($A1103)=0),"",SWDATA!AV1088)</f>
        <v>0</v>
      </c>
      <c r="BD1103" s="267">
        <f>IF(OR(Is_Loading,LEN($A1103)=0),"",SWDATA!AW1088)</f>
        <v>0</v>
      </c>
      <c r="BE1103" s="323">
        <f>IF(OR(Is_Loading,LEN($A1103)=0),"",SWDATA!AX1088)</f>
        <v>0</v>
      </c>
      <c r="BF1103" s="320" t="str">
        <f t="shared" si="4007"/>
        <v/>
      </c>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s="201"/>
      <c r="CO1103" s="201"/>
      <c r="CP1103" s="201"/>
      <c r="CQ1103" s="201"/>
      <c r="CR1103" s="201"/>
      <c r="CS1103" s="201"/>
      <c r="CT1103" s="201"/>
      <c r="CU1103" s="201"/>
      <c r="CV1103" s="201"/>
      <c r="CW1103" s="201"/>
      <c r="CX1103" s="201"/>
      <c r="CY1103" s="201"/>
      <c r="CZ1103" s="201"/>
      <c r="DA1103" s="201"/>
      <c r="DB1103" s="201"/>
      <c r="DC1103" s="201"/>
      <c r="DD1103" s="201"/>
      <c r="DE1103" s="201"/>
      <c r="DF1103" s="201"/>
      <c r="DG1103" s="201"/>
      <c r="DH1103" s="201"/>
      <c r="DI1103" s="201"/>
      <c r="DJ1103" s="201"/>
      <c r="DK1103" s="201"/>
      <c r="DL1103" s="201"/>
      <c r="DM1103" s="201"/>
      <c r="DN1103" s="201"/>
      <c r="DS1103" s="372"/>
      <c r="DT1103" s="374"/>
      <c r="DU1103" s="375"/>
      <c r="DV1103" s="375"/>
      <c r="DW1103" s="375"/>
      <c r="DX1103" s="375">
        <v>1</v>
      </c>
      <c r="DY1103" s="375">
        <f t="shared" si="4049"/>
        <v>0</v>
      </c>
      <c r="DZ1103" s="375">
        <f t="shared" si="4050"/>
        <v>0</v>
      </c>
      <c r="EA1103" s="375">
        <f t="shared" si="4051"/>
        <v>1</v>
      </c>
      <c r="EB1103" s="375">
        <f t="shared" si="4052"/>
        <v>0</v>
      </c>
      <c r="EC1103" s="375">
        <f t="shared" si="4053"/>
        <v>0</v>
      </c>
      <c r="ED1103" s="375">
        <f t="shared" si="4054"/>
        <v>1</v>
      </c>
      <c r="EE1103" s="375">
        <f t="shared" si="4055"/>
        <v>0</v>
      </c>
      <c r="EF1103" s="375">
        <f t="shared" si="4056"/>
        <v>0</v>
      </c>
      <c r="EG1103" s="375">
        <f t="shared" si="4057"/>
        <v>1</v>
      </c>
      <c r="EH1103" s="375">
        <f t="shared" si="4058"/>
        <v>0</v>
      </c>
      <c r="EI1103" s="375">
        <f t="shared" si="4059"/>
        <v>0</v>
      </c>
      <c r="EJ1103" s="375">
        <f t="shared" si="4060"/>
        <v>1</v>
      </c>
      <c r="EK1103" s="375">
        <f t="shared" si="4061"/>
        <v>0</v>
      </c>
      <c r="EL1103" s="375">
        <f t="shared" si="4062"/>
        <v>0</v>
      </c>
      <c r="EM1103" s="375">
        <f t="shared" si="4063"/>
        <v>1</v>
      </c>
      <c r="EN1103" s="375">
        <f t="shared" si="4064"/>
        <v>0</v>
      </c>
      <c r="EO1103" s="375">
        <f t="shared" si="4065"/>
        <v>0</v>
      </c>
      <c r="EP1103" s="375">
        <f t="shared" si="4066"/>
        <v>1</v>
      </c>
      <c r="EQ1103" s="375">
        <f t="shared" si="4067"/>
        <v>0</v>
      </c>
      <c r="ER1103" s="375">
        <f t="shared" si="4068"/>
        <v>0</v>
      </c>
      <c r="ES1103" s="375">
        <f t="shared" si="4069"/>
        <v>1</v>
      </c>
      <c r="ET1103" s="375">
        <f t="shared" si="4070"/>
        <v>0</v>
      </c>
      <c r="EU1103" s="375">
        <f t="shared" si="4071"/>
        <v>0</v>
      </c>
      <c r="EV1103" s="375">
        <f t="shared" si="4072"/>
        <v>1</v>
      </c>
      <c r="EW1103" s="375">
        <f t="shared" si="4073"/>
        <v>0</v>
      </c>
      <c r="EX1103" s="375">
        <f t="shared" si="4074"/>
        <v>0</v>
      </c>
      <c r="EY1103" s="375">
        <f t="shared" si="4075"/>
        <v>1</v>
      </c>
      <c r="EZ1103" s="375">
        <f t="shared" si="4076"/>
        <v>0</v>
      </c>
      <c r="FA1103" s="375">
        <f t="shared" si="4077"/>
        <v>0</v>
      </c>
      <c r="FB1103" s="375">
        <f t="shared" si="4078"/>
        <v>1</v>
      </c>
      <c r="FC1103" s="375">
        <f t="shared" si="4079"/>
        <v>0</v>
      </c>
      <c r="FD1103" s="375">
        <f t="shared" si="4080"/>
        <v>0</v>
      </c>
      <c r="FE1103" s="376"/>
      <c r="FF1103" s="372"/>
      <c r="FG1103" s="372"/>
      <c r="FH1103" s="372"/>
      <c r="FI1103" s="372"/>
      <c r="FJ1103" s="372"/>
      <c r="FK1103" s="372"/>
      <c r="FL1103" s="372"/>
      <c r="FM1103" s="372"/>
      <c r="FN1103" s="372"/>
      <c r="FO1103" s="372"/>
      <c r="FP1103" s="372"/>
      <c r="FQ1103" s="372"/>
      <c r="FR1103" s="372"/>
      <c r="FS1103" s="372"/>
      <c r="FT1103" s="372"/>
      <c r="FU1103" s="372"/>
      <c r="FV1103" s="372"/>
      <c r="FW1103" s="372"/>
      <c r="FX1103" s="372"/>
      <c r="FY1103" s="372"/>
      <c r="FZ1103" s="372"/>
      <c r="GA1103" s="372"/>
      <c r="GB1103" s="372"/>
      <c r="GC1103" s="372"/>
      <c r="GD1103" s="372"/>
      <c r="GE1103" s="372"/>
      <c r="GF1103" s="372"/>
      <c r="GG1103" s="372"/>
      <c r="GH1103" s="372"/>
      <c r="GI1103" s="372"/>
      <c r="GJ1103" s="372"/>
      <c r="GK1103" s="372"/>
      <c r="GL1103" s="372"/>
      <c r="GM1103" s="372"/>
      <c r="GN1103" s="372"/>
      <c r="GO1103" s="372"/>
      <c r="GP1103" s="372"/>
      <c r="GQ1103" s="372"/>
      <c r="GR1103" s="372"/>
      <c r="GS1103" s="372"/>
      <c r="GT1103" s="372"/>
      <c r="GU1103" s="372"/>
      <c r="GV1103" s="372"/>
      <c r="GW1103" s="372"/>
      <c r="GX1103" s="372"/>
      <c r="GY1103" s="372"/>
      <c r="GZ1103" s="372"/>
      <c r="HA1103" s="372"/>
      <c r="HB1103" s="372"/>
      <c r="HC1103" s="372"/>
    </row>
    <row r="1104" spans="1:211" s="373" customFormat="1" ht="15" customHeight="1" x14ac:dyDescent="0.2">
      <c r="A1104" s="366">
        <f>SWDATA!O1089</f>
        <v>0</v>
      </c>
      <c r="B1104" s="366">
        <f>SWDATA!M1089</f>
        <v>0</v>
      </c>
      <c r="C1104" s="351">
        <f>IF(AND(SWDATA!M1089=1,SWDATA!Q1089="promotions"),SWDATA!P1089,0)</f>
        <v>0</v>
      </c>
      <c r="D1104" s="367">
        <f>ROW(SWDATA!M1089)</f>
        <v>1089</v>
      </c>
      <c r="E1104" s="368">
        <f t="shared" si="4010"/>
        <v>0</v>
      </c>
      <c r="F1104" s="369">
        <f t="shared" si="3995"/>
        <v>1</v>
      </c>
      <c r="G1104" s="366" t="str">
        <f t="shared" si="3996"/>
        <v/>
      </c>
      <c r="H1104" s="370"/>
      <c r="J1104" s="238">
        <f t="shared" si="3997"/>
        <v>0</v>
      </c>
      <c r="K1104" s="239" t="str">
        <f t="shared" si="3998"/>
        <v/>
      </c>
      <c r="L1104" s="342"/>
      <c r="M1104" s="345"/>
      <c r="N1104" s="340" t="str">
        <f>IF(LEN(SWDATA!F1089)=0,"",N1103)</f>
        <v/>
      </c>
      <c r="O1104" s="296" t="str">
        <f>IF(LEN(SWDATA!G1089)=0,"",O1103)</f>
        <v/>
      </c>
      <c r="P1104" s="297" t="str">
        <f>IF(LEN(SWDATA!C1089)=0,"",SWDATA!C1089)</f>
        <v/>
      </c>
      <c r="Q1104" s="312" t="str">
        <f t="shared" si="3999"/>
        <v/>
      </c>
      <c r="R1104" s="223" t="s">
        <v>261</v>
      </c>
      <c r="S1104" s="224"/>
      <c r="T1104" s="224"/>
      <c r="U1104" s="264" t="s">
        <v>611</v>
      </c>
      <c r="V1104" s="205" t="s">
        <v>221</v>
      </c>
      <c r="W1104" s="266">
        <f>IF(OR(Is_Loading,LEN($A1104)=0),"",SWDATA!P1089)</f>
        <v>0</v>
      </c>
      <c r="X1104" s="267">
        <f>IF(OR(Is_Loading,LEN($A1104)=0),"",SWDATA!Q1089)</f>
        <v>0</v>
      </c>
      <c r="Y1104" s="267">
        <f>IF(OR(Is_Loading,LEN($A1104)=0),"",SWDATA!R1089)</f>
        <v>0</v>
      </c>
      <c r="Z1104" s="266" t="str">
        <f t="shared" si="4081"/>
        <v/>
      </c>
      <c r="AA1104" s="266">
        <f>IF(OR(Is_Loading,LEN($A1104)=0),"",SWDATA!T1089)</f>
        <v>0</v>
      </c>
      <c r="AB1104" s="267">
        <f>IF(OR(Is_Loading,LEN($A1104)=0),"",SWDATA!U1089)</f>
        <v>0</v>
      </c>
      <c r="AC1104" s="267">
        <f>IF(OR(Is_Loading,LEN($A1104)=0),"",SWDATA!V1089)</f>
        <v>0</v>
      </c>
      <c r="AD1104" s="266" t="str">
        <f t="shared" si="4000"/>
        <v/>
      </c>
      <c r="AE1104" s="266">
        <f>IF(OR(Is_Loading,LEN($A1104)=0),"",SWDATA!X1089)</f>
        <v>0</v>
      </c>
      <c r="AF1104" s="267">
        <f>IF(OR(Is_Loading,LEN($A1104)=0),"",SWDATA!Y1089)</f>
        <v>0</v>
      </c>
      <c r="AG1104" s="267">
        <f>IF(OR(Is_Loading,LEN($A1104)=0),"",SWDATA!Z1089)</f>
        <v>0</v>
      </c>
      <c r="AH1104" s="266" t="str">
        <f t="shared" si="4001"/>
        <v/>
      </c>
      <c r="AI1104" s="266">
        <f>IF(OR(Is_Loading,LEN($A1104)=0),"",SWDATA!AB1089)</f>
        <v>0</v>
      </c>
      <c r="AJ1104" s="267">
        <f>IF(OR(Is_Loading,LEN($A1104)=0),"",SWDATA!AC1089)</f>
        <v>0</v>
      </c>
      <c r="AK1104" s="267">
        <f>IF(OR(Is_Loading,LEN($A1104)=0),"",SWDATA!AD1089)</f>
        <v>0</v>
      </c>
      <c r="AL1104" s="266" t="str">
        <f t="shared" si="4002"/>
        <v/>
      </c>
      <c r="AM1104" s="266">
        <f>IF(OR(Is_Loading,LEN($A1104)=0),"",SWDATA!AF1089)</f>
        <v>0</v>
      </c>
      <c r="AN1104" s="267">
        <f>IF(OR(Is_Loading,LEN($A1104)=0),"",SWDATA!AG1089)</f>
        <v>0</v>
      </c>
      <c r="AO1104" s="323">
        <f>IF(OR(Is_Loading,LEN($A1104)=0),"",SWDATA!AH1089)</f>
        <v>0</v>
      </c>
      <c r="AP1104" s="320" t="str">
        <f t="shared" si="4003"/>
        <v/>
      </c>
      <c r="AQ1104" s="266">
        <f>IF(OR(Is_Loading,LEN($A1104)=0),"",SWDATA!AJ1089)</f>
        <v>0</v>
      </c>
      <c r="AR1104" s="267">
        <f>IF(OR(Is_Loading,LEN($A1104)=0),"",SWDATA!AK1089)</f>
        <v>0</v>
      </c>
      <c r="AS1104" s="267">
        <f>IF(OR(Is_Loading,LEN($A1104)=0),"",SWDATA!AL1089)</f>
        <v>0</v>
      </c>
      <c r="AT1104" s="266" t="str">
        <f t="shared" si="4004"/>
        <v/>
      </c>
      <c r="AU1104" s="266">
        <f>IF(OR(Is_Loading,LEN($A1104)=0),"",SWDATA!AN1089)</f>
        <v>0</v>
      </c>
      <c r="AV1104" s="267">
        <f>IF(OR(Is_Loading,LEN($A1104)=0),"",SWDATA!AO1089)</f>
        <v>0</v>
      </c>
      <c r="AW1104" s="267">
        <f>IF(OR(Is_Loading,LEN($A1104)=0),"",SWDATA!AP1089)</f>
        <v>0</v>
      </c>
      <c r="AX1104" s="266" t="str">
        <f t="shared" si="4005"/>
        <v/>
      </c>
      <c r="AY1104" s="266">
        <f>IF(OR(Is_Loading,LEN($A1104)=0),"",SWDATA!AR1089)</f>
        <v>0</v>
      </c>
      <c r="AZ1104" s="267">
        <f>IF(OR(Is_Loading,LEN($A1104)=0),"",SWDATA!AS1089)</f>
        <v>0</v>
      </c>
      <c r="BA1104" s="267">
        <f>IF(OR(Is_Loading,LEN($A1104)=0),"",SWDATA!AT1089)</f>
        <v>0</v>
      </c>
      <c r="BB1104" s="266" t="str">
        <f t="shared" si="4006"/>
        <v/>
      </c>
      <c r="BC1104" s="266">
        <f>IF(OR(Is_Loading,LEN($A1104)=0),"",SWDATA!AV1089)</f>
        <v>0</v>
      </c>
      <c r="BD1104" s="267">
        <f>IF(OR(Is_Loading,LEN($A1104)=0),"",SWDATA!AW1089)</f>
        <v>0</v>
      </c>
      <c r="BE1104" s="323">
        <f>IF(OR(Is_Loading,LEN($A1104)=0),"",SWDATA!AX1089)</f>
        <v>0</v>
      </c>
      <c r="BF1104" s="320" t="str">
        <f t="shared" si="4007"/>
        <v/>
      </c>
      <c r="BG1104" s="11"/>
      <c r="BH1104" s="11"/>
      <c r="BI1104" s="11"/>
      <c r="BJ1104" s="11"/>
      <c r="BK1104" s="11"/>
      <c r="BL1104" s="11"/>
      <c r="BM1104" s="11"/>
      <c r="BN1104" s="11"/>
      <c r="BO1104" s="11"/>
      <c r="BP1104" s="11"/>
      <c r="BQ1104" s="11"/>
      <c r="BR1104" s="11"/>
      <c r="BS1104" s="11"/>
      <c r="BT1104" s="11"/>
      <c r="BU1104" s="11"/>
      <c r="BV1104" s="11"/>
      <c r="BW1104" s="11"/>
      <c r="BX1104" s="11"/>
      <c r="BY1104" s="11"/>
      <c r="BZ1104" s="11"/>
      <c r="CA1104" s="11"/>
      <c r="CB1104" s="11"/>
      <c r="CC1104" s="11"/>
      <c r="CD1104" s="11"/>
      <c r="CE1104" s="11"/>
      <c r="CF1104" s="11"/>
      <c r="CG1104" s="11"/>
      <c r="CH1104" s="11"/>
      <c r="CI1104" s="11"/>
      <c r="CJ1104" s="11"/>
      <c r="CK1104" s="11"/>
      <c r="CL1104" s="11"/>
      <c r="CM1104" s="11"/>
      <c r="CN1104" s="351"/>
      <c r="CO1104" s="351"/>
      <c r="CP1104" s="351"/>
      <c r="CQ1104" s="351"/>
      <c r="CR1104" s="351"/>
      <c r="CS1104" s="351"/>
      <c r="CT1104" s="351"/>
      <c r="CU1104" s="351"/>
      <c r="CV1104" s="351"/>
      <c r="CW1104" s="351"/>
      <c r="CX1104" s="351"/>
      <c r="CY1104" s="351"/>
      <c r="CZ1104" s="351"/>
      <c r="DA1104" s="351"/>
      <c r="DB1104" s="351"/>
      <c r="DC1104" s="351"/>
      <c r="DD1104" s="351"/>
      <c r="DE1104" s="351"/>
      <c r="DF1104" s="351"/>
      <c r="DG1104" s="351"/>
      <c r="DH1104" s="351"/>
      <c r="DI1104" s="351"/>
      <c r="DJ1104" s="351"/>
      <c r="DK1104" s="351"/>
      <c r="DL1104" s="351"/>
      <c r="DM1104" s="351"/>
      <c r="DN1104" s="351"/>
      <c r="DQ1104" s="373">
        <f t="shared" ref="DQ1104" ca="1" si="4082">INDIRECT("'Metrics &amp; Attributes View'!"&amp;IF(ROW()-9=0, "", IF(13+ROW()/23-9&gt;26, CHAR(64+INT((ROW()-9-1)/26)),"")&amp;CHAR(65+MOD(13+ROW()/23-1, 26)))&amp;44)</f>
        <v>0</v>
      </c>
      <c r="DS1104" s="372"/>
      <c r="DT1104" s="374"/>
      <c r="DU1104" s="375"/>
      <c r="DV1104" s="375"/>
      <c r="DW1104" s="375"/>
      <c r="DX1104" s="375">
        <v>1</v>
      </c>
      <c r="DY1104" s="375">
        <f t="shared" si="4049"/>
        <v>0</v>
      </c>
      <c r="DZ1104" s="375">
        <f t="shared" si="4050"/>
        <v>0</v>
      </c>
      <c r="EA1104" s="375">
        <f t="shared" si="4051"/>
        <v>1</v>
      </c>
      <c r="EB1104" s="375">
        <f t="shared" si="4052"/>
        <v>0</v>
      </c>
      <c r="EC1104" s="375">
        <f t="shared" si="4053"/>
        <v>0</v>
      </c>
      <c r="ED1104" s="375">
        <f t="shared" si="4054"/>
        <v>1</v>
      </c>
      <c r="EE1104" s="375">
        <f t="shared" si="4055"/>
        <v>0</v>
      </c>
      <c r="EF1104" s="375">
        <f t="shared" si="4056"/>
        <v>0</v>
      </c>
      <c r="EG1104" s="375">
        <f t="shared" si="4057"/>
        <v>1</v>
      </c>
      <c r="EH1104" s="375">
        <f t="shared" si="4058"/>
        <v>0</v>
      </c>
      <c r="EI1104" s="375">
        <f t="shared" si="4059"/>
        <v>0</v>
      </c>
      <c r="EJ1104" s="375">
        <f t="shared" si="4060"/>
        <v>1</v>
      </c>
      <c r="EK1104" s="375">
        <f t="shared" si="4061"/>
        <v>0</v>
      </c>
      <c r="EL1104" s="375">
        <f t="shared" si="4062"/>
        <v>0</v>
      </c>
      <c r="EM1104" s="375">
        <f t="shared" si="4063"/>
        <v>1</v>
      </c>
      <c r="EN1104" s="375">
        <f t="shared" si="4064"/>
        <v>0</v>
      </c>
      <c r="EO1104" s="375">
        <f t="shared" si="4065"/>
        <v>0</v>
      </c>
      <c r="EP1104" s="375">
        <f t="shared" si="4066"/>
        <v>1</v>
      </c>
      <c r="EQ1104" s="375">
        <f t="shared" si="4067"/>
        <v>0</v>
      </c>
      <c r="ER1104" s="375">
        <f t="shared" si="4068"/>
        <v>0</v>
      </c>
      <c r="ES1104" s="375">
        <f t="shared" si="4069"/>
        <v>1</v>
      </c>
      <c r="ET1104" s="375">
        <f t="shared" si="4070"/>
        <v>0</v>
      </c>
      <c r="EU1104" s="375">
        <f t="shared" si="4071"/>
        <v>0</v>
      </c>
      <c r="EV1104" s="375">
        <f t="shared" si="4072"/>
        <v>1</v>
      </c>
      <c r="EW1104" s="375">
        <f t="shared" si="4073"/>
        <v>0</v>
      </c>
      <c r="EX1104" s="375">
        <f t="shared" si="4074"/>
        <v>0</v>
      </c>
      <c r="EY1104" s="375">
        <f t="shared" si="4075"/>
        <v>1</v>
      </c>
      <c r="EZ1104" s="375">
        <f t="shared" si="4076"/>
        <v>0</v>
      </c>
      <c r="FA1104" s="375">
        <f t="shared" si="4077"/>
        <v>0</v>
      </c>
      <c r="FB1104" s="375">
        <f t="shared" si="4078"/>
        <v>1</v>
      </c>
      <c r="FC1104" s="375">
        <f t="shared" si="4079"/>
        <v>0</v>
      </c>
      <c r="FD1104" s="375">
        <f t="shared" si="4080"/>
        <v>0</v>
      </c>
      <c r="FE1104" s="376"/>
      <c r="FF1104" s="372"/>
      <c r="FG1104" s="372"/>
      <c r="FH1104" s="372"/>
      <c r="FI1104" s="372"/>
      <c r="FJ1104" s="372"/>
      <c r="FK1104" s="372"/>
      <c r="FL1104" s="372"/>
      <c r="FM1104" s="372"/>
      <c r="FN1104" s="372"/>
      <c r="FO1104" s="372"/>
      <c r="FP1104" s="372"/>
      <c r="FQ1104" s="372"/>
      <c r="FR1104" s="372"/>
      <c r="FS1104" s="372"/>
      <c r="FT1104" s="372"/>
      <c r="FU1104" s="372"/>
      <c r="FV1104" s="372"/>
      <c r="FW1104" s="372"/>
      <c r="FX1104" s="372"/>
      <c r="FY1104" s="372"/>
      <c r="FZ1104" s="372"/>
      <c r="GA1104" s="372"/>
      <c r="GB1104" s="372"/>
      <c r="GC1104" s="372"/>
      <c r="GD1104" s="372"/>
      <c r="GE1104" s="372"/>
      <c r="GF1104" s="372"/>
      <c r="GG1104" s="372"/>
      <c r="GH1104" s="372"/>
      <c r="GI1104" s="372"/>
      <c r="GJ1104" s="372"/>
      <c r="GK1104" s="372"/>
      <c r="GL1104" s="372"/>
      <c r="GM1104" s="372"/>
      <c r="GN1104" s="372"/>
      <c r="GO1104" s="372"/>
      <c r="GP1104" s="372"/>
      <c r="GQ1104" s="372"/>
      <c r="GR1104" s="372"/>
      <c r="GS1104" s="372"/>
      <c r="GT1104" s="372"/>
      <c r="GU1104" s="372"/>
      <c r="GV1104" s="372"/>
      <c r="GW1104" s="372"/>
      <c r="GX1104" s="372"/>
      <c r="GY1104" s="372"/>
      <c r="GZ1104" s="372"/>
      <c r="HA1104" s="372"/>
      <c r="HB1104" s="372"/>
      <c r="HC1104" s="372"/>
    </row>
    <row r="1105" spans="1:211" s="373" customFormat="1" ht="15" customHeight="1" x14ac:dyDescent="0.2">
      <c r="A1105" s="366">
        <f>SWDATA!O1090</f>
        <v>0</v>
      </c>
      <c r="B1105" s="366">
        <f>SWDATA!M1090</f>
        <v>0</v>
      </c>
      <c r="C1105" s="351">
        <f>IF(AND(SWDATA!M1090=1,SWDATA!Q1090="promotions"),SWDATA!P1090,0)</f>
        <v>0</v>
      </c>
      <c r="D1105" s="367">
        <f>ROW(SWDATA!M1090)</f>
        <v>1090</v>
      </c>
      <c r="E1105" s="368">
        <f t="shared" si="4010"/>
        <v>0</v>
      </c>
      <c r="F1105" s="369">
        <f t="shared" si="3995"/>
        <v>1</v>
      </c>
      <c r="G1105" s="366" t="str">
        <f t="shared" si="3996"/>
        <v/>
      </c>
      <c r="H1105" s="370"/>
      <c r="J1105" s="238">
        <f t="shared" si="3997"/>
        <v>0</v>
      </c>
      <c r="K1105" s="239" t="str">
        <f t="shared" si="3998"/>
        <v/>
      </c>
      <c r="L1105" s="342"/>
      <c r="M1105" s="345"/>
      <c r="N1105" s="340" t="str">
        <f>IF(LEN(SWDATA!F1090)=0,"",N1104)</f>
        <v/>
      </c>
      <c r="O1105" s="296" t="str">
        <f>IF(LEN(SWDATA!G1090)=0,"",O1104)</f>
        <v/>
      </c>
      <c r="P1105" s="297" t="str">
        <f>IF(LEN(SWDATA!C1090)=0,"",SWDATA!C1090)</f>
        <v/>
      </c>
      <c r="Q1105" s="312" t="str">
        <f t="shared" si="3999"/>
        <v/>
      </c>
      <c r="R1105" s="223" t="s">
        <v>261</v>
      </c>
      <c r="S1105" s="224"/>
      <c r="T1105" s="224"/>
      <c r="U1105" s="264" t="s">
        <v>598</v>
      </c>
      <c r="V1105" s="205" t="s">
        <v>221</v>
      </c>
      <c r="W1105" s="266">
        <f>IF(OR(Is_Loading,LEN($A1105)=0),"",SWDATA!P1090)</f>
        <v>0</v>
      </c>
      <c r="X1105" s="267">
        <f>IF(OR(Is_Loading,LEN($A1105)=0),"",SWDATA!Q1090)</f>
        <v>0</v>
      </c>
      <c r="Y1105" s="267">
        <f>IF(OR(Is_Loading,LEN($A1105)=0),"",SWDATA!R1090)</f>
        <v>0</v>
      </c>
      <c r="Z1105" s="266" t="str">
        <f t="shared" si="4081"/>
        <v/>
      </c>
      <c r="AA1105" s="266">
        <f>IF(OR(Is_Loading,LEN($A1105)=0),"",SWDATA!T1090)</f>
        <v>0</v>
      </c>
      <c r="AB1105" s="267">
        <f>IF(OR(Is_Loading,LEN($A1105)=0),"",SWDATA!U1090)</f>
        <v>0</v>
      </c>
      <c r="AC1105" s="267">
        <f>IF(OR(Is_Loading,LEN($A1105)=0),"",SWDATA!V1090)</f>
        <v>0</v>
      </c>
      <c r="AD1105" s="266" t="str">
        <f t="shared" si="4000"/>
        <v/>
      </c>
      <c r="AE1105" s="266">
        <f>IF(OR(Is_Loading,LEN($A1105)=0),"",SWDATA!X1090)</f>
        <v>0</v>
      </c>
      <c r="AF1105" s="267">
        <f>IF(OR(Is_Loading,LEN($A1105)=0),"",SWDATA!Y1090)</f>
        <v>0</v>
      </c>
      <c r="AG1105" s="267">
        <f>IF(OR(Is_Loading,LEN($A1105)=0),"",SWDATA!Z1090)</f>
        <v>0</v>
      </c>
      <c r="AH1105" s="266" t="str">
        <f t="shared" si="4001"/>
        <v/>
      </c>
      <c r="AI1105" s="266">
        <f>IF(OR(Is_Loading,LEN($A1105)=0),"",SWDATA!AB1090)</f>
        <v>0</v>
      </c>
      <c r="AJ1105" s="267">
        <f>IF(OR(Is_Loading,LEN($A1105)=0),"",SWDATA!AC1090)</f>
        <v>0</v>
      </c>
      <c r="AK1105" s="267">
        <f>IF(OR(Is_Loading,LEN($A1105)=0),"",SWDATA!AD1090)</f>
        <v>0</v>
      </c>
      <c r="AL1105" s="266" t="str">
        <f t="shared" si="4002"/>
        <v/>
      </c>
      <c r="AM1105" s="266">
        <f>IF(OR(Is_Loading,LEN($A1105)=0),"",SWDATA!AF1090)</f>
        <v>0</v>
      </c>
      <c r="AN1105" s="267">
        <f>IF(OR(Is_Loading,LEN($A1105)=0),"",SWDATA!AG1090)</f>
        <v>0</v>
      </c>
      <c r="AO1105" s="323">
        <f>IF(OR(Is_Loading,LEN($A1105)=0),"",SWDATA!AH1090)</f>
        <v>0</v>
      </c>
      <c r="AP1105" s="320" t="str">
        <f t="shared" si="4003"/>
        <v/>
      </c>
      <c r="AQ1105" s="266">
        <f>IF(OR(Is_Loading,LEN($A1105)=0),"",SWDATA!AJ1090)</f>
        <v>0</v>
      </c>
      <c r="AR1105" s="267">
        <f>IF(OR(Is_Loading,LEN($A1105)=0),"",SWDATA!AK1090)</f>
        <v>0</v>
      </c>
      <c r="AS1105" s="267">
        <f>IF(OR(Is_Loading,LEN($A1105)=0),"",SWDATA!AL1090)</f>
        <v>0</v>
      </c>
      <c r="AT1105" s="266" t="str">
        <f t="shared" si="4004"/>
        <v/>
      </c>
      <c r="AU1105" s="266">
        <f>IF(OR(Is_Loading,LEN($A1105)=0),"",SWDATA!AN1090)</f>
        <v>0</v>
      </c>
      <c r="AV1105" s="267">
        <f>IF(OR(Is_Loading,LEN($A1105)=0),"",SWDATA!AO1090)</f>
        <v>0</v>
      </c>
      <c r="AW1105" s="267">
        <f>IF(OR(Is_Loading,LEN($A1105)=0),"",SWDATA!AP1090)</f>
        <v>0</v>
      </c>
      <c r="AX1105" s="266" t="str">
        <f t="shared" si="4005"/>
        <v/>
      </c>
      <c r="AY1105" s="266">
        <f>IF(OR(Is_Loading,LEN($A1105)=0),"",SWDATA!AR1090)</f>
        <v>0</v>
      </c>
      <c r="AZ1105" s="267">
        <f>IF(OR(Is_Loading,LEN($A1105)=0),"",SWDATA!AS1090)</f>
        <v>0</v>
      </c>
      <c r="BA1105" s="267">
        <f>IF(OR(Is_Loading,LEN($A1105)=0),"",SWDATA!AT1090)</f>
        <v>0</v>
      </c>
      <c r="BB1105" s="266" t="str">
        <f t="shared" si="4006"/>
        <v/>
      </c>
      <c r="BC1105" s="266">
        <f>IF(OR(Is_Loading,LEN($A1105)=0),"",SWDATA!AV1090)</f>
        <v>0</v>
      </c>
      <c r="BD1105" s="267">
        <f>IF(OR(Is_Loading,LEN($A1105)=0),"",SWDATA!AW1090)</f>
        <v>0</v>
      </c>
      <c r="BE1105" s="323">
        <f>IF(OR(Is_Loading,LEN($A1105)=0),"",SWDATA!AX1090)</f>
        <v>0</v>
      </c>
      <c r="BF1105" s="320" t="str">
        <f t="shared" si="4007"/>
        <v/>
      </c>
      <c r="BG1105" s="11"/>
      <c r="BH1105" s="11"/>
      <c r="BI1105" s="11"/>
      <c r="BJ1105" s="11"/>
      <c r="BK1105" s="11"/>
      <c r="BL1105" s="11"/>
      <c r="BM1105" s="11"/>
      <c r="BN1105" s="11"/>
      <c r="BO1105" s="11"/>
      <c r="BP1105" s="11"/>
      <c r="BQ1105" s="11"/>
      <c r="BR1105" s="11"/>
      <c r="BS1105" s="11"/>
      <c r="BT1105" s="11"/>
      <c r="BU1105" s="11"/>
      <c r="BV1105" s="11"/>
      <c r="BW1105" s="11"/>
      <c r="BX1105" s="11"/>
      <c r="BY1105" s="11"/>
      <c r="BZ1105" s="11"/>
      <c r="CA1105" s="11"/>
      <c r="CB1105" s="11"/>
      <c r="CC1105" s="11"/>
      <c r="CD1105" s="11"/>
      <c r="CE1105" s="11"/>
      <c r="CF1105" s="11"/>
      <c r="CG1105" s="11"/>
      <c r="CH1105" s="11"/>
      <c r="CI1105" s="11"/>
      <c r="CJ1105" s="11"/>
      <c r="CK1105" s="11"/>
      <c r="CL1105" s="11"/>
      <c r="CM1105" s="11"/>
      <c r="CN1105" s="351"/>
      <c r="CO1105" s="351"/>
      <c r="CP1105" s="351"/>
      <c r="CQ1105" s="351"/>
      <c r="CR1105" s="351"/>
      <c r="CS1105" s="351"/>
      <c r="CT1105" s="351"/>
      <c r="CU1105" s="351"/>
      <c r="CV1105" s="351"/>
      <c r="CW1105" s="351"/>
      <c r="CX1105" s="351"/>
      <c r="CY1105" s="351"/>
      <c r="CZ1105" s="351"/>
      <c r="DA1105" s="351"/>
      <c r="DB1105" s="351"/>
      <c r="DC1105" s="351"/>
      <c r="DD1105" s="351"/>
      <c r="DE1105" s="351"/>
      <c r="DF1105" s="351"/>
      <c r="DG1105" s="351"/>
      <c r="DH1105" s="351"/>
      <c r="DI1105" s="351"/>
      <c r="DJ1105" s="351"/>
      <c r="DK1105" s="351"/>
      <c r="DL1105" s="351"/>
      <c r="DM1105" s="351"/>
      <c r="DN1105" s="351"/>
      <c r="DS1105" s="372"/>
      <c r="DT1105" s="374"/>
      <c r="DU1105" s="375"/>
      <c r="DV1105" s="375"/>
      <c r="DW1105" s="375"/>
      <c r="DX1105" s="375">
        <v>1</v>
      </c>
      <c r="DY1105" s="375">
        <f t="shared" si="4049"/>
        <v>0</v>
      </c>
      <c r="DZ1105" s="375">
        <f t="shared" si="4050"/>
        <v>0</v>
      </c>
      <c r="EA1105" s="375">
        <f t="shared" si="4051"/>
        <v>1</v>
      </c>
      <c r="EB1105" s="375">
        <f t="shared" si="4052"/>
        <v>0</v>
      </c>
      <c r="EC1105" s="375">
        <f t="shared" si="4053"/>
        <v>0</v>
      </c>
      <c r="ED1105" s="375">
        <f t="shared" si="4054"/>
        <v>1</v>
      </c>
      <c r="EE1105" s="375">
        <f t="shared" si="4055"/>
        <v>0</v>
      </c>
      <c r="EF1105" s="375">
        <f t="shared" si="4056"/>
        <v>0</v>
      </c>
      <c r="EG1105" s="375">
        <f t="shared" si="4057"/>
        <v>1</v>
      </c>
      <c r="EH1105" s="375">
        <f t="shared" si="4058"/>
        <v>0</v>
      </c>
      <c r="EI1105" s="375">
        <f t="shared" si="4059"/>
        <v>0</v>
      </c>
      <c r="EJ1105" s="375">
        <f t="shared" si="4060"/>
        <v>1</v>
      </c>
      <c r="EK1105" s="375">
        <f t="shared" si="4061"/>
        <v>0</v>
      </c>
      <c r="EL1105" s="375">
        <f t="shared" si="4062"/>
        <v>0</v>
      </c>
      <c r="EM1105" s="375">
        <f t="shared" si="4063"/>
        <v>1</v>
      </c>
      <c r="EN1105" s="375">
        <f t="shared" si="4064"/>
        <v>0</v>
      </c>
      <c r="EO1105" s="375">
        <f t="shared" si="4065"/>
        <v>0</v>
      </c>
      <c r="EP1105" s="375">
        <f t="shared" si="4066"/>
        <v>1</v>
      </c>
      <c r="EQ1105" s="375">
        <f t="shared" si="4067"/>
        <v>0</v>
      </c>
      <c r="ER1105" s="375">
        <f t="shared" si="4068"/>
        <v>0</v>
      </c>
      <c r="ES1105" s="375">
        <f t="shared" si="4069"/>
        <v>1</v>
      </c>
      <c r="ET1105" s="375">
        <f t="shared" si="4070"/>
        <v>0</v>
      </c>
      <c r="EU1105" s="375">
        <f t="shared" si="4071"/>
        <v>0</v>
      </c>
      <c r="EV1105" s="375">
        <f t="shared" si="4072"/>
        <v>1</v>
      </c>
      <c r="EW1105" s="375">
        <f t="shared" si="4073"/>
        <v>0</v>
      </c>
      <c r="EX1105" s="375">
        <f t="shared" si="4074"/>
        <v>0</v>
      </c>
      <c r="EY1105" s="375">
        <f t="shared" si="4075"/>
        <v>1</v>
      </c>
      <c r="EZ1105" s="375">
        <f t="shared" si="4076"/>
        <v>0</v>
      </c>
      <c r="FA1105" s="375">
        <f t="shared" si="4077"/>
        <v>0</v>
      </c>
      <c r="FB1105" s="375">
        <f t="shared" si="4078"/>
        <v>1</v>
      </c>
      <c r="FC1105" s="375">
        <f t="shared" si="4079"/>
        <v>0</v>
      </c>
      <c r="FD1105" s="375">
        <f t="shared" si="4080"/>
        <v>0</v>
      </c>
      <c r="FE1105" s="376"/>
      <c r="FF1105" s="372"/>
      <c r="FG1105" s="372"/>
      <c r="FH1105" s="372"/>
      <c r="FI1105" s="372"/>
      <c r="FJ1105" s="372"/>
      <c r="FK1105" s="372"/>
      <c r="FL1105" s="372"/>
      <c r="FM1105" s="372"/>
      <c r="FN1105" s="372"/>
      <c r="FO1105" s="372"/>
      <c r="FP1105" s="372"/>
      <c r="FQ1105" s="372"/>
      <c r="FR1105" s="372"/>
      <c r="FS1105" s="372"/>
      <c r="FT1105" s="372"/>
      <c r="FU1105" s="372"/>
      <c r="FV1105" s="372"/>
      <c r="FW1105" s="372"/>
      <c r="FX1105" s="372"/>
      <c r="FY1105" s="372"/>
      <c r="FZ1105" s="372"/>
      <c r="GA1105" s="372"/>
      <c r="GB1105" s="372"/>
      <c r="GC1105" s="372"/>
      <c r="GD1105" s="372"/>
      <c r="GE1105" s="372"/>
      <c r="GF1105" s="372"/>
      <c r="GG1105" s="372"/>
      <c r="GH1105" s="372"/>
      <c r="GI1105" s="372"/>
      <c r="GJ1105" s="372"/>
      <c r="GK1105" s="372"/>
      <c r="GL1105" s="372"/>
      <c r="GM1105" s="372"/>
      <c r="GN1105" s="372"/>
      <c r="GO1105" s="372"/>
      <c r="GP1105" s="372"/>
      <c r="GQ1105" s="372"/>
      <c r="GR1105" s="372"/>
      <c r="GS1105" s="372"/>
      <c r="GT1105" s="372"/>
      <c r="GU1105" s="372"/>
      <c r="GV1105" s="372"/>
      <c r="GW1105" s="372"/>
      <c r="GX1105" s="372"/>
      <c r="GY1105" s="372"/>
      <c r="GZ1105" s="372"/>
      <c r="HA1105" s="372"/>
      <c r="HB1105" s="372"/>
      <c r="HC1105" s="372"/>
    </row>
    <row r="1106" spans="1:211" s="373" customFormat="1" ht="15" customHeight="1" x14ac:dyDescent="0.2">
      <c r="A1106" s="366">
        <f>SWDATA!O1091</f>
        <v>0</v>
      </c>
      <c r="B1106" s="366">
        <f>SWDATA!M1091</f>
        <v>0</v>
      </c>
      <c r="C1106" s="351">
        <f>IF(AND(SWDATA!M1091=1,SWDATA!Q1091="promotions"),SWDATA!P1091,0)</f>
        <v>0</v>
      </c>
      <c r="D1106" s="367">
        <f>ROW(SWDATA!M1091)</f>
        <v>1091</v>
      </c>
      <c r="E1106" s="368">
        <f t="shared" si="4010"/>
        <v>0</v>
      </c>
      <c r="F1106" s="369">
        <f t="shared" si="3995"/>
        <v>1</v>
      </c>
      <c r="G1106" s="366" t="str">
        <f t="shared" si="3996"/>
        <v/>
      </c>
      <c r="H1106" s="370"/>
      <c r="J1106" s="238">
        <f t="shared" si="3997"/>
        <v>0</v>
      </c>
      <c r="K1106" s="239" t="str">
        <f t="shared" si="3998"/>
        <v/>
      </c>
      <c r="L1106" s="342"/>
      <c r="M1106" s="345"/>
      <c r="N1106" s="340" t="str">
        <f>IF(LEN(SWDATA!F1091)=0,"",N1105)</f>
        <v/>
      </c>
      <c r="O1106" s="296" t="str">
        <f>IF(LEN(SWDATA!G1091)=0,"",O1105)</f>
        <v/>
      </c>
      <c r="P1106" s="297" t="str">
        <f>IF(LEN(SWDATA!C1091)=0,"",SWDATA!C1091)</f>
        <v/>
      </c>
      <c r="Q1106" s="312" t="str">
        <f t="shared" si="3999"/>
        <v/>
      </c>
      <c r="R1106" s="223" t="s">
        <v>261</v>
      </c>
      <c r="S1106" s="224"/>
      <c r="T1106" s="224"/>
      <c r="U1106" s="264" t="s">
        <v>628</v>
      </c>
      <c r="V1106" s="205" t="s">
        <v>221</v>
      </c>
      <c r="W1106" s="266">
        <f>IF(OR(Is_Loading,LEN($A1106)=0),"",SWDATA!P1091)</f>
        <v>0</v>
      </c>
      <c r="X1106" s="267">
        <f>IF(OR(Is_Loading,LEN($A1106)=0),"",SWDATA!Q1091)</f>
        <v>0</v>
      </c>
      <c r="Y1106" s="267">
        <f>IF(OR(Is_Loading,LEN($A1106)=0),"",SWDATA!R1091)</f>
        <v>0</v>
      </c>
      <c r="Z1106" s="266" t="str">
        <f t="shared" si="4081"/>
        <v/>
      </c>
      <c r="AA1106" s="266">
        <f>IF(OR(Is_Loading,LEN($A1106)=0),"",SWDATA!T1091)</f>
        <v>0</v>
      </c>
      <c r="AB1106" s="267">
        <f>IF(OR(Is_Loading,LEN($A1106)=0),"",SWDATA!U1091)</f>
        <v>0</v>
      </c>
      <c r="AC1106" s="267">
        <f>IF(OR(Is_Loading,LEN($A1106)=0),"",SWDATA!V1091)</f>
        <v>0</v>
      </c>
      <c r="AD1106" s="266" t="str">
        <f t="shared" si="4000"/>
        <v/>
      </c>
      <c r="AE1106" s="266">
        <f>IF(OR(Is_Loading,LEN($A1106)=0),"",SWDATA!X1091)</f>
        <v>0</v>
      </c>
      <c r="AF1106" s="267">
        <f>IF(OR(Is_Loading,LEN($A1106)=0),"",SWDATA!Y1091)</f>
        <v>0</v>
      </c>
      <c r="AG1106" s="267">
        <f>IF(OR(Is_Loading,LEN($A1106)=0),"",SWDATA!Z1091)</f>
        <v>0</v>
      </c>
      <c r="AH1106" s="266" t="str">
        <f t="shared" si="4001"/>
        <v/>
      </c>
      <c r="AI1106" s="266">
        <f>IF(OR(Is_Loading,LEN($A1106)=0),"",SWDATA!AB1091)</f>
        <v>0</v>
      </c>
      <c r="AJ1106" s="267">
        <f>IF(OR(Is_Loading,LEN($A1106)=0),"",SWDATA!AC1091)</f>
        <v>0</v>
      </c>
      <c r="AK1106" s="267">
        <f>IF(OR(Is_Loading,LEN($A1106)=0),"",SWDATA!AD1091)</f>
        <v>0</v>
      </c>
      <c r="AL1106" s="266" t="str">
        <f t="shared" si="4002"/>
        <v/>
      </c>
      <c r="AM1106" s="266">
        <f>IF(OR(Is_Loading,LEN($A1106)=0),"",SWDATA!AF1091)</f>
        <v>0</v>
      </c>
      <c r="AN1106" s="267">
        <f>IF(OR(Is_Loading,LEN($A1106)=0),"",SWDATA!AG1091)</f>
        <v>0</v>
      </c>
      <c r="AO1106" s="323">
        <f>IF(OR(Is_Loading,LEN($A1106)=0),"",SWDATA!AH1091)</f>
        <v>0</v>
      </c>
      <c r="AP1106" s="320" t="str">
        <f t="shared" si="4003"/>
        <v/>
      </c>
      <c r="AQ1106" s="266">
        <f>IF(OR(Is_Loading,LEN($A1106)=0),"",SWDATA!AJ1091)</f>
        <v>0</v>
      </c>
      <c r="AR1106" s="267">
        <f>IF(OR(Is_Loading,LEN($A1106)=0),"",SWDATA!AK1091)</f>
        <v>0</v>
      </c>
      <c r="AS1106" s="267">
        <f>IF(OR(Is_Loading,LEN($A1106)=0),"",SWDATA!AL1091)</f>
        <v>0</v>
      </c>
      <c r="AT1106" s="266" t="str">
        <f t="shared" si="4004"/>
        <v/>
      </c>
      <c r="AU1106" s="266">
        <f>IF(OR(Is_Loading,LEN($A1106)=0),"",SWDATA!AN1091)</f>
        <v>0</v>
      </c>
      <c r="AV1106" s="267">
        <f>IF(OR(Is_Loading,LEN($A1106)=0),"",SWDATA!AO1091)</f>
        <v>0</v>
      </c>
      <c r="AW1106" s="267">
        <f>IF(OR(Is_Loading,LEN($A1106)=0),"",SWDATA!AP1091)</f>
        <v>0</v>
      </c>
      <c r="AX1106" s="266" t="str">
        <f t="shared" si="4005"/>
        <v/>
      </c>
      <c r="AY1106" s="266">
        <f>IF(OR(Is_Loading,LEN($A1106)=0),"",SWDATA!AR1091)</f>
        <v>0</v>
      </c>
      <c r="AZ1106" s="267">
        <f>IF(OR(Is_Loading,LEN($A1106)=0),"",SWDATA!AS1091)</f>
        <v>0</v>
      </c>
      <c r="BA1106" s="267">
        <f>IF(OR(Is_Loading,LEN($A1106)=0),"",SWDATA!AT1091)</f>
        <v>0</v>
      </c>
      <c r="BB1106" s="266" t="str">
        <f t="shared" si="4006"/>
        <v/>
      </c>
      <c r="BC1106" s="266">
        <f>IF(OR(Is_Loading,LEN($A1106)=0),"",SWDATA!AV1091)</f>
        <v>0</v>
      </c>
      <c r="BD1106" s="267">
        <f>IF(OR(Is_Loading,LEN($A1106)=0),"",SWDATA!AW1091)</f>
        <v>0</v>
      </c>
      <c r="BE1106" s="323">
        <f>IF(OR(Is_Loading,LEN($A1106)=0),"",SWDATA!AX1091)</f>
        <v>0</v>
      </c>
      <c r="BF1106" s="320" t="str">
        <f t="shared" si="4007"/>
        <v/>
      </c>
      <c r="BG1106" s="11"/>
      <c r="BH1106" s="11"/>
      <c r="BI1106" s="11"/>
      <c r="BJ1106" s="11"/>
      <c r="BK1106" s="11"/>
      <c r="BL1106" s="11"/>
      <c r="BM1106" s="11"/>
      <c r="BN1106" s="11"/>
      <c r="BO1106" s="11"/>
      <c r="BP1106" s="11"/>
      <c r="BQ1106" s="11"/>
      <c r="BR1106" s="11"/>
      <c r="BS1106" s="11"/>
      <c r="BT1106" s="11"/>
      <c r="BU1106" s="11"/>
      <c r="BV1106" s="11"/>
      <c r="BW1106" s="11"/>
      <c r="BX1106" s="11"/>
      <c r="BY1106" s="11"/>
      <c r="BZ1106" s="11"/>
      <c r="CA1106" s="11"/>
      <c r="CB1106" s="11"/>
      <c r="CC1106" s="11"/>
      <c r="CD1106" s="11"/>
      <c r="CE1106" s="11"/>
      <c r="CF1106" s="11"/>
      <c r="CG1106" s="11"/>
      <c r="CH1106" s="11"/>
      <c r="CI1106" s="11"/>
      <c r="CJ1106" s="11"/>
      <c r="CK1106" s="11"/>
      <c r="CL1106" s="11"/>
      <c r="CM1106" s="11"/>
      <c r="CN1106" s="351"/>
      <c r="CO1106" s="351"/>
      <c r="CP1106" s="351"/>
      <c r="CQ1106" s="351"/>
      <c r="CR1106" s="351"/>
      <c r="CS1106" s="351"/>
      <c r="CT1106" s="351"/>
      <c r="CU1106" s="351"/>
      <c r="CV1106" s="351"/>
      <c r="CW1106" s="351"/>
      <c r="CX1106" s="351"/>
      <c r="CY1106" s="351"/>
      <c r="CZ1106" s="351"/>
      <c r="DA1106" s="351"/>
      <c r="DB1106" s="351"/>
      <c r="DC1106" s="351"/>
      <c r="DD1106" s="351"/>
      <c r="DE1106" s="351"/>
      <c r="DF1106" s="351"/>
      <c r="DG1106" s="351"/>
      <c r="DH1106" s="351"/>
      <c r="DI1106" s="351"/>
      <c r="DJ1106" s="351"/>
      <c r="DK1106" s="351"/>
      <c r="DL1106" s="351"/>
      <c r="DM1106" s="351"/>
      <c r="DN1106" s="351"/>
      <c r="DS1106" s="372"/>
      <c r="DT1106" s="374"/>
      <c r="DU1106" s="375"/>
      <c r="DV1106" s="375"/>
      <c r="DW1106" s="375"/>
      <c r="DX1106" s="375">
        <v>1</v>
      </c>
      <c r="DY1106" s="375">
        <f t="shared" si="4049"/>
        <v>0</v>
      </c>
      <c r="DZ1106" s="375">
        <f t="shared" si="4050"/>
        <v>0</v>
      </c>
      <c r="EA1106" s="375">
        <f t="shared" si="4051"/>
        <v>1</v>
      </c>
      <c r="EB1106" s="375">
        <f t="shared" si="4052"/>
        <v>0</v>
      </c>
      <c r="EC1106" s="375">
        <f t="shared" si="4053"/>
        <v>0</v>
      </c>
      <c r="ED1106" s="375">
        <f t="shared" si="4054"/>
        <v>1</v>
      </c>
      <c r="EE1106" s="375">
        <f t="shared" si="4055"/>
        <v>0</v>
      </c>
      <c r="EF1106" s="375">
        <f t="shared" si="4056"/>
        <v>0</v>
      </c>
      <c r="EG1106" s="375">
        <f t="shared" si="4057"/>
        <v>1</v>
      </c>
      <c r="EH1106" s="375">
        <f t="shared" si="4058"/>
        <v>0</v>
      </c>
      <c r="EI1106" s="375">
        <f t="shared" si="4059"/>
        <v>0</v>
      </c>
      <c r="EJ1106" s="375">
        <f t="shared" si="4060"/>
        <v>1</v>
      </c>
      <c r="EK1106" s="375">
        <f t="shared" si="4061"/>
        <v>0</v>
      </c>
      <c r="EL1106" s="375">
        <f t="shared" si="4062"/>
        <v>0</v>
      </c>
      <c r="EM1106" s="375">
        <f t="shared" si="4063"/>
        <v>1</v>
      </c>
      <c r="EN1106" s="375">
        <f t="shared" si="4064"/>
        <v>0</v>
      </c>
      <c r="EO1106" s="375">
        <f t="shared" si="4065"/>
        <v>0</v>
      </c>
      <c r="EP1106" s="375">
        <f t="shared" si="4066"/>
        <v>1</v>
      </c>
      <c r="EQ1106" s="375">
        <f t="shared" si="4067"/>
        <v>0</v>
      </c>
      <c r="ER1106" s="375">
        <f t="shared" si="4068"/>
        <v>0</v>
      </c>
      <c r="ES1106" s="375">
        <f t="shared" si="4069"/>
        <v>1</v>
      </c>
      <c r="ET1106" s="375">
        <f t="shared" si="4070"/>
        <v>0</v>
      </c>
      <c r="EU1106" s="375">
        <f t="shared" si="4071"/>
        <v>0</v>
      </c>
      <c r="EV1106" s="375">
        <f t="shared" si="4072"/>
        <v>1</v>
      </c>
      <c r="EW1106" s="375">
        <f t="shared" si="4073"/>
        <v>0</v>
      </c>
      <c r="EX1106" s="375">
        <f t="shared" si="4074"/>
        <v>0</v>
      </c>
      <c r="EY1106" s="375">
        <f t="shared" si="4075"/>
        <v>1</v>
      </c>
      <c r="EZ1106" s="375">
        <f t="shared" si="4076"/>
        <v>0</v>
      </c>
      <c r="FA1106" s="375">
        <f t="shared" si="4077"/>
        <v>0</v>
      </c>
      <c r="FB1106" s="375">
        <f t="shared" si="4078"/>
        <v>1</v>
      </c>
      <c r="FC1106" s="375">
        <f t="shared" si="4079"/>
        <v>0</v>
      </c>
      <c r="FD1106" s="375">
        <f t="shared" si="4080"/>
        <v>0</v>
      </c>
      <c r="FE1106" s="376"/>
      <c r="FF1106" s="372"/>
      <c r="FG1106" s="372"/>
      <c r="FH1106" s="372"/>
      <c r="FI1106" s="372"/>
      <c r="FJ1106" s="372"/>
      <c r="FK1106" s="372"/>
      <c r="FL1106" s="372"/>
      <c r="FM1106" s="372"/>
      <c r="FN1106" s="372"/>
      <c r="FO1106" s="372"/>
      <c r="FP1106" s="372"/>
      <c r="FQ1106" s="372"/>
      <c r="FR1106" s="372"/>
      <c r="FS1106" s="372"/>
      <c r="FT1106" s="372"/>
      <c r="FU1106" s="372"/>
      <c r="FV1106" s="372"/>
      <c r="FW1106" s="372"/>
      <c r="FX1106" s="372"/>
      <c r="FY1106" s="372"/>
      <c r="FZ1106" s="372"/>
      <c r="GA1106" s="372"/>
      <c r="GB1106" s="372"/>
      <c r="GC1106" s="372"/>
      <c r="GD1106" s="372"/>
      <c r="GE1106" s="372"/>
      <c r="GF1106" s="372"/>
      <c r="GG1106" s="372"/>
      <c r="GH1106" s="372"/>
      <c r="GI1106" s="372"/>
      <c r="GJ1106" s="372"/>
      <c r="GK1106" s="372"/>
      <c r="GL1106" s="372"/>
      <c r="GM1106" s="372"/>
      <c r="GN1106" s="372"/>
      <c r="GO1106" s="372"/>
      <c r="GP1106" s="372"/>
      <c r="GQ1106" s="372"/>
      <c r="GR1106" s="372"/>
      <c r="GS1106" s="372"/>
      <c r="GT1106" s="372"/>
      <c r="GU1106" s="372"/>
      <c r="GV1106" s="372"/>
      <c r="GW1106" s="372"/>
      <c r="GX1106" s="372"/>
      <c r="GY1106" s="372"/>
      <c r="GZ1106" s="372"/>
      <c r="HA1106" s="372"/>
      <c r="HB1106" s="372"/>
      <c r="HC1106" s="372"/>
    </row>
    <row r="1107" spans="1:211" s="373" customFormat="1" ht="15" customHeight="1" x14ac:dyDescent="0.2">
      <c r="A1107" s="366">
        <f>SWDATA!O1092</f>
        <v>0</v>
      </c>
      <c r="B1107" s="366">
        <f>SWDATA!M1092</f>
        <v>0</v>
      </c>
      <c r="C1107" s="351">
        <f>IF(AND(SWDATA!M1092=1,SWDATA!Q1092="promotions"),SWDATA!P1092,0)</f>
        <v>0</v>
      </c>
      <c r="D1107" s="367">
        <f>ROW(SWDATA!M1092)</f>
        <v>1092</v>
      </c>
      <c r="E1107" s="368">
        <f t="shared" si="4010"/>
        <v>0</v>
      </c>
      <c r="F1107" s="369">
        <f t="shared" si="3995"/>
        <v>1</v>
      </c>
      <c r="G1107" s="366" t="str">
        <f t="shared" si="3996"/>
        <v/>
      </c>
      <c r="H1107" s="370"/>
      <c r="J1107" s="238">
        <f t="shared" si="3997"/>
        <v>0</v>
      </c>
      <c r="K1107" s="239" t="str">
        <f t="shared" si="3998"/>
        <v/>
      </c>
      <c r="L1107" s="342"/>
      <c r="M1107" s="345"/>
      <c r="N1107" s="340" t="str">
        <f>IF(LEN(SWDATA!F1092)=0,"",N1106)</f>
        <v/>
      </c>
      <c r="O1107" s="296" t="str">
        <f>IF(LEN(SWDATA!G1092)=0,"",O1106)</f>
        <v/>
      </c>
      <c r="P1107" s="297" t="str">
        <f>IF(LEN(SWDATA!C1092)=0,"",SWDATA!C1092)</f>
        <v/>
      </c>
      <c r="Q1107" s="312" t="str">
        <f t="shared" si="3999"/>
        <v/>
      </c>
      <c r="R1107" s="223" t="s">
        <v>261</v>
      </c>
      <c r="S1107" s="224"/>
      <c r="T1107" s="224"/>
      <c r="U1107" s="264" t="s">
        <v>596</v>
      </c>
      <c r="V1107" s="205" t="s">
        <v>221</v>
      </c>
      <c r="W1107" s="266">
        <f>IF(OR(Is_Loading,LEN($A1107)=0),"",SWDATA!P1092)</f>
        <v>0</v>
      </c>
      <c r="X1107" s="267">
        <f>IF(OR(Is_Loading,LEN($A1107)=0),"",SWDATA!Q1092)</f>
        <v>0</v>
      </c>
      <c r="Y1107" s="267">
        <f>IF(OR(Is_Loading,LEN($A1107)=0),"",SWDATA!R1092)</f>
        <v>0</v>
      </c>
      <c r="Z1107" s="266" t="str">
        <f t="shared" si="4081"/>
        <v/>
      </c>
      <c r="AA1107" s="266">
        <f>IF(OR(Is_Loading,LEN($A1107)=0),"",SWDATA!T1092)</f>
        <v>0</v>
      </c>
      <c r="AB1107" s="267">
        <f>IF(OR(Is_Loading,LEN($A1107)=0),"",SWDATA!U1092)</f>
        <v>0</v>
      </c>
      <c r="AC1107" s="267">
        <f>IF(OR(Is_Loading,LEN($A1107)=0),"",SWDATA!V1092)</f>
        <v>0</v>
      </c>
      <c r="AD1107" s="266" t="str">
        <f t="shared" si="4000"/>
        <v/>
      </c>
      <c r="AE1107" s="266">
        <f>IF(OR(Is_Loading,LEN($A1107)=0),"",SWDATA!X1092)</f>
        <v>0</v>
      </c>
      <c r="AF1107" s="267">
        <f>IF(OR(Is_Loading,LEN($A1107)=0),"",SWDATA!Y1092)</f>
        <v>0</v>
      </c>
      <c r="AG1107" s="267">
        <f>IF(OR(Is_Loading,LEN($A1107)=0),"",SWDATA!Z1092)</f>
        <v>0</v>
      </c>
      <c r="AH1107" s="266" t="str">
        <f t="shared" si="4001"/>
        <v/>
      </c>
      <c r="AI1107" s="266">
        <f>IF(OR(Is_Loading,LEN($A1107)=0),"",SWDATA!AB1092)</f>
        <v>0</v>
      </c>
      <c r="AJ1107" s="267">
        <f>IF(OR(Is_Loading,LEN($A1107)=0),"",SWDATA!AC1092)</f>
        <v>0</v>
      </c>
      <c r="AK1107" s="267">
        <f>IF(OR(Is_Loading,LEN($A1107)=0),"",SWDATA!AD1092)</f>
        <v>0</v>
      </c>
      <c r="AL1107" s="266" t="str">
        <f t="shared" si="4002"/>
        <v/>
      </c>
      <c r="AM1107" s="266">
        <f>IF(OR(Is_Loading,LEN($A1107)=0),"",SWDATA!AF1092)</f>
        <v>0</v>
      </c>
      <c r="AN1107" s="267">
        <f>IF(OR(Is_Loading,LEN($A1107)=0),"",SWDATA!AG1092)</f>
        <v>0</v>
      </c>
      <c r="AO1107" s="323">
        <f>IF(OR(Is_Loading,LEN($A1107)=0),"",SWDATA!AH1092)</f>
        <v>0</v>
      </c>
      <c r="AP1107" s="320" t="str">
        <f t="shared" si="4003"/>
        <v/>
      </c>
      <c r="AQ1107" s="266">
        <f>IF(OR(Is_Loading,LEN($A1107)=0),"",SWDATA!AJ1092)</f>
        <v>0</v>
      </c>
      <c r="AR1107" s="267">
        <f>IF(OR(Is_Loading,LEN($A1107)=0),"",SWDATA!AK1092)</f>
        <v>0</v>
      </c>
      <c r="AS1107" s="267">
        <f>IF(OR(Is_Loading,LEN($A1107)=0),"",SWDATA!AL1092)</f>
        <v>0</v>
      </c>
      <c r="AT1107" s="266" t="str">
        <f t="shared" si="4004"/>
        <v/>
      </c>
      <c r="AU1107" s="266">
        <f>IF(OR(Is_Loading,LEN($A1107)=0),"",SWDATA!AN1092)</f>
        <v>0</v>
      </c>
      <c r="AV1107" s="267">
        <f>IF(OR(Is_Loading,LEN($A1107)=0),"",SWDATA!AO1092)</f>
        <v>0</v>
      </c>
      <c r="AW1107" s="267">
        <f>IF(OR(Is_Loading,LEN($A1107)=0),"",SWDATA!AP1092)</f>
        <v>0</v>
      </c>
      <c r="AX1107" s="266" t="str">
        <f t="shared" si="4005"/>
        <v/>
      </c>
      <c r="AY1107" s="266">
        <f>IF(OR(Is_Loading,LEN($A1107)=0),"",SWDATA!AR1092)</f>
        <v>0</v>
      </c>
      <c r="AZ1107" s="267">
        <f>IF(OR(Is_Loading,LEN($A1107)=0),"",SWDATA!AS1092)</f>
        <v>0</v>
      </c>
      <c r="BA1107" s="267">
        <f>IF(OR(Is_Loading,LEN($A1107)=0),"",SWDATA!AT1092)</f>
        <v>0</v>
      </c>
      <c r="BB1107" s="266" t="str">
        <f t="shared" si="4006"/>
        <v/>
      </c>
      <c r="BC1107" s="266">
        <f>IF(OR(Is_Loading,LEN($A1107)=0),"",SWDATA!AV1092)</f>
        <v>0</v>
      </c>
      <c r="BD1107" s="267">
        <f>IF(OR(Is_Loading,LEN($A1107)=0),"",SWDATA!AW1092)</f>
        <v>0</v>
      </c>
      <c r="BE1107" s="323">
        <f>IF(OR(Is_Loading,LEN($A1107)=0),"",SWDATA!AX1092)</f>
        <v>0</v>
      </c>
      <c r="BF1107" s="320" t="str">
        <f t="shared" si="4007"/>
        <v/>
      </c>
      <c r="BG1107" s="11"/>
      <c r="BH1107" s="11"/>
      <c r="BI1107" s="11"/>
      <c r="BJ1107" s="11"/>
      <c r="BK1107" s="11"/>
      <c r="BL1107" s="11"/>
      <c r="BM1107" s="11"/>
      <c r="BN1107" s="11"/>
      <c r="BO1107" s="11"/>
      <c r="BP1107" s="11"/>
      <c r="BQ1107" s="11"/>
      <c r="BR1107" s="11"/>
      <c r="BS1107" s="11"/>
      <c r="BT1107" s="11"/>
      <c r="BU1107" s="11"/>
      <c r="BV1107" s="11"/>
      <c r="BW1107" s="11"/>
      <c r="BX1107" s="11"/>
      <c r="BY1107" s="11"/>
      <c r="BZ1107" s="11"/>
      <c r="CA1107" s="11"/>
      <c r="CB1107" s="11"/>
      <c r="CC1107" s="11"/>
      <c r="CD1107" s="11"/>
      <c r="CE1107" s="11"/>
      <c r="CF1107" s="11"/>
      <c r="CG1107" s="11"/>
      <c r="CH1107" s="11"/>
      <c r="CI1107" s="11"/>
      <c r="CJ1107" s="11"/>
      <c r="CK1107" s="11"/>
      <c r="CL1107" s="11"/>
      <c r="CM1107" s="11"/>
      <c r="CN1107" s="351"/>
      <c r="CO1107" s="351"/>
      <c r="CP1107" s="351"/>
      <c r="CQ1107" s="351"/>
      <c r="CR1107" s="351"/>
      <c r="CS1107" s="351"/>
      <c r="CT1107" s="351"/>
      <c r="CU1107" s="351"/>
      <c r="CV1107" s="351"/>
      <c r="CW1107" s="351"/>
      <c r="CX1107" s="351"/>
      <c r="CY1107" s="351"/>
      <c r="CZ1107" s="351"/>
      <c r="DA1107" s="351"/>
      <c r="DB1107" s="351"/>
      <c r="DC1107" s="351"/>
      <c r="DD1107" s="351"/>
      <c r="DE1107" s="351"/>
      <c r="DF1107" s="351"/>
      <c r="DG1107" s="351"/>
      <c r="DH1107" s="351"/>
      <c r="DI1107" s="351"/>
      <c r="DJ1107" s="351"/>
      <c r="DK1107" s="351"/>
      <c r="DL1107" s="351"/>
      <c r="DM1107" s="351"/>
      <c r="DN1107" s="351"/>
      <c r="DS1107" s="372"/>
      <c r="DT1107" s="374"/>
      <c r="DU1107" s="375"/>
      <c r="DV1107" s="375"/>
      <c r="DW1107" s="375"/>
      <c r="DX1107" s="375">
        <v>1</v>
      </c>
      <c r="DY1107" s="375">
        <f t="shared" si="4049"/>
        <v>0</v>
      </c>
      <c r="DZ1107" s="375">
        <f t="shared" si="4050"/>
        <v>0</v>
      </c>
      <c r="EA1107" s="375">
        <f t="shared" si="4051"/>
        <v>1</v>
      </c>
      <c r="EB1107" s="375">
        <f t="shared" si="4052"/>
        <v>0</v>
      </c>
      <c r="EC1107" s="375">
        <f t="shared" si="4053"/>
        <v>0</v>
      </c>
      <c r="ED1107" s="375">
        <f t="shared" si="4054"/>
        <v>1</v>
      </c>
      <c r="EE1107" s="375">
        <f t="shared" si="4055"/>
        <v>0</v>
      </c>
      <c r="EF1107" s="375">
        <f t="shared" si="4056"/>
        <v>0</v>
      </c>
      <c r="EG1107" s="375">
        <f t="shared" si="4057"/>
        <v>1</v>
      </c>
      <c r="EH1107" s="375">
        <f t="shared" si="4058"/>
        <v>0</v>
      </c>
      <c r="EI1107" s="375">
        <f t="shared" si="4059"/>
        <v>0</v>
      </c>
      <c r="EJ1107" s="375">
        <f t="shared" si="4060"/>
        <v>1</v>
      </c>
      <c r="EK1107" s="375">
        <f t="shared" si="4061"/>
        <v>0</v>
      </c>
      <c r="EL1107" s="375">
        <f t="shared" si="4062"/>
        <v>0</v>
      </c>
      <c r="EM1107" s="375">
        <f t="shared" si="4063"/>
        <v>1</v>
      </c>
      <c r="EN1107" s="375">
        <f t="shared" si="4064"/>
        <v>0</v>
      </c>
      <c r="EO1107" s="375">
        <f t="shared" si="4065"/>
        <v>0</v>
      </c>
      <c r="EP1107" s="375">
        <f t="shared" si="4066"/>
        <v>1</v>
      </c>
      <c r="EQ1107" s="375">
        <f t="shared" si="4067"/>
        <v>0</v>
      </c>
      <c r="ER1107" s="375">
        <f t="shared" si="4068"/>
        <v>0</v>
      </c>
      <c r="ES1107" s="375">
        <f t="shared" si="4069"/>
        <v>1</v>
      </c>
      <c r="ET1107" s="375">
        <f t="shared" si="4070"/>
        <v>0</v>
      </c>
      <c r="EU1107" s="375">
        <f t="shared" si="4071"/>
        <v>0</v>
      </c>
      <c r="EV1107" s="375">
        <f t="shared" si="4072"/>
        <v>1</v>
      </c>
      <c r="EW1107" s="375">
        <f t="shared" si="4073"/>
        <v>0</v>
      </c>
      <c r="EX1107" s="375">
        <f t="shared" si="4074"/>
        <v>0</v>
      </c>
      <c r="EY1107" s="375">
        <f t="shared" si="4075"/>
        <v>1</v>
      </c>
      <c r="EZ1107" s="375">
        <f t="shared" si="4076"/>
        <v>0</v>
      </c>
      <c r="FA1107" s="375">
        <f t="shared" si="4077"/>
        <v>0</v>
      </c>
      <c r="FB1107" s="375">
        <f t="shared" si="4078"/>
        <v>1</v>
      </c>
      <c r="FC1107" s="375">
        <f t="shared" si="4079"/>
        <v>0</v>
      </c>
      <c r="FD1107" s="375">
        <f t="shared" si="4080"/>
        <v>0</v>
      </c>
      <c r="FE1107" s="376"/>
      <c r="FF1107" s="372"/>
      <c r="FG1107" s="372"/>
      <c r="FH1107" s="372"/>
      <c r="FI1107" s="372"/>
      <c r="FJ1107" s="372"/>
      <c r="FK1107" s="372"/>
      <c r="FL1107" s="372"/>
      <c r="FM1107" s="372"/>
      <c r="FN1107" s="372"/>
      <c r="FO1107" s="372"/>
      <c r="FP1107" s="372"/>
      <c r="FQ1107" s="372"/>
      <c r="FR1107" s="372"/>
      <c r="FS1107" s="372"/>
      <c r="FT1107" s="372"/>
      <c r="FU1107" s="372"/>
      <c r="FV1107" s="372"/>
      <c r="FW1107" s="372"/>
      <c r="FX1107" s="372"/>
      <c r="FY1107" s="372"/>
      <c r="FZ1107" s="372"/>
      <c r="GA1107" s="372"/>
      <c r="GB1107" s="372"/>
      <c r="GC1107" s="372"/>
      <c r="GD1107" s="372"/>
      <c r="GE1107" s="372"/>
      <c r="GF1107" s="372"/>
      <c r="GG1107" s="372"/>
      <c r="GH1107" s="372"/>
      <c r="GI1107" s="372"/>
      <c r="GJ1107" s="372"/>
      <c r="GK1107" s="372"/>
      <c r="GL1107" s="372"/>
      <c r="GM1107" s="372"/>
      <c r="GN1107" s="372"/>
      <c r="GO1107" s="372"/>
      <c r="GP1107" s="372"/>
      <c r="GQ1107" s="372"/>
      <c r="GR1107" s="372"/>
      <c r="GS1107" s="372"/>
      <c r="GT1107" s="372"/>
      <c r="GU1107" s="372"/>
      <c r="GV1107" s="372"/>
      <c r="GW1107" s="372"/>
      <c r="GX1107" s="372"/>
      <c r="GY1107" s="372"/>
      <c r="GZ1107" s="372"/>
      <c r="HA1107" s="372"/>
      <c r="HB1107" s="372"/>
      <c r="HC1107" s="372"/>
    </row>
    <row r="1108" spans="1:211" s="373" customFormat="1" ht="15" customHeight="1" x14ac:dyDescent="0.2">
      <c r="A1108" s="366">
        <f>SWDATA!O1093</f>
        <v>0</v>
      </c>
      <c r="B1108" s="366">
        <f>SWDATA!M1093</f>
        <v>0</v>
      </c>
      <c r="C1108" s="351">
        <f>IF(AND(SWDATA!M1093=1,SWDATA!Q1093="promotions"),SWDATA!P1093,0)</f>
        <v>0</v>
      </c>
      <c r="D1108" s="367">
        <f>ROW(SWDATA!M1093)</f>
        <v>1093</v>
      </c>
      <c r="E1108" s="368">
        <f ca="1">IF(AND(B1108=1,UPPER(HLOOKUP(D1108+14,'Metrics &amp; Attributes View'!$13:$31,19,0))&lt;&gt;"SBOM"),1,0)</f>
        <v>0</v>
      </c>
      <c r="F1108" s="369">
        <f t="shared" si="3995"/>
        <v>1</v>
      </c>
      <c r="G1108" s="366" t="str">
        <f t="shared" si="3996"/>
        <v/>
      </c>
      <c r="H1108" s="370"/>
      <c r="J1108" s="238">
        <f t="shared" si="3997"/>
        <v>0</v>
      </c>
      <c r="K1108" s="239" t="str">
        <f t="shared" si="3998"/>
        <v/>
      </c>
      <c r="L1108" s="342"/>
      <c r="M1108" s="345"/>
      <c r="N1108" s="340" t="str">
        <f>IF(LEN(SWDATA!F1093)=0,"",N1107)</f>
        <v/>
      </c>
      <c r="O1108" s="296" t="str">
        <f>IF(LEN(SWDATA!G1093)=0,"",O1107)</f>
        <v/>
      </c>
      <c r="P1108" s="297" t="str">
        <f>IF(LEN(SWDATA!C1093)=0,"",SWDATA!C1093)</f>
        <v/>
      </c>
      <c r="Q1108" s="312" t="str">
        <f t="shared" si="3999"/>
        <v/>
      </c>
      <c r="R1108" s="223" t="s">
        <v>262</v>
      </c>
      <c r="S1108" s="224"/>
      <c r="T1108" s="224"/>
      <c r="U1108" s="264" t="s">
        <v>623</v>
      </c>
      <c r="V1108" s="205" t="s">
        <v>221</v>
      </c>
      <c r="W1108" s="266">
        <f>IF(OR(Is_Loading,LEN($A1108)=0),"",SWDATA!P1093)</f>
        <v>0</v>
      </c>
      <c r="X1108" s="267">
        <f>IF(OR(Is_Loading,LEN($A1108)=0),"",SWDATA!Q1093)</f>
        <v>0</v>
      </c>
      <c r="Y1108" s="267">
        <f>IF(OR(Is_Loading,LEN($A1108)=0),"",SWDATA!R1093)</f>
        <v>0</v>
      </c>
      <c r="Z1108" s="266" t="str">
        <f t="shared" si="4081"/>
        <v/>
      </c>
      <c r="AA1108" s="266">
        <f>IF(OR(Is_Loading,LEN($A1108)=0),"",SWDATA!T1093)</f>
        <v>0</v>
      </c>
      <c r="AB1108" s="267">
        <f>IF(OR(Is_Loading,LEN($A1108)=0),"",SWDATA!U1093)</f>
        <v>0</v>
      </c>
      <c r="AC1108" s="267">
        <f>IF(OR(Is_Loading,LEN($A1108)=0),"",SWDATA!V1093)</f>
        <v>0</v>
      </c>
      <c r="AD1108" s="266" t="str">
        <f t="shared" si="4000"/>
        <v/>
      </c>
      <c r="AE1108" s="266">
        <f>IF(OR(Is_Loading,LEN($A1108)=0),"",SWDATA!X1093)</f>
        <v>0</v>
      </c>
      <c r="AF1108" s="267">
        <f>IF(OR(Is_Loading,LEN($A1108)=0),"",SWDATA!Y1093)</f>
        <v>0</v>
      </c>
      <c r="AG1108" s="267">
        <f>IF(OR(Is_Loading,LEN($A1108)=0),"",SWDATA!Z1093)</f>
        <v>0</v>
      </c>
      <c r="AH1108" s="266" t="str">
        <f t="shared" si="4001"/>
        <v/>
      </c>
      <c r="AI1108" s="266">
        <f>IF(OR(Is_Loading,LEN($A1108)=0),"",SWDATA!AB1093)</f>
        <v>0</v>
      </c>
      <c r="AJ1108" s="267">
        <f>IF(OR(Is_Loading,LEN($A1108)=0),"",SWDATA!AC1093)</f>
        <v>0</v>
      </c>
      <c r="AK1108" s="267">
        <f>IF(OR(Is_Loading,LEN($A1108)=0),"",SWDATA!AD1093)</f>
        <v>0</v>
      </c>
      <c r="AL1108" s="266" t="str">
        <f t="shared" si="4002"/>
        <v/>
      </c>
      <c r="AM1108" s="266">
        <f>IF(OR(Is_Loading,LEN($A1108)=0),"",SWDATA!AF1093)</f>
        <v>0</v>
      </c>
      <c r="AN1108" s="267">
        <f>IF(OR(Is_Loading,LEN($A1108)=0),"",SWDATA!AG1093)</f>
        <v>0</v>
      </c>
      <c r="AO1108" s="323">
        <f>IF(OR(Is_Loading,LEN($A1108)=0),"",SWDATA!AH1093)</f>
        <v>0</v>
      </c>
      <c r="AP1108" s="320" t="str">
        <f t="shared" si="4003"/>
        <v/>
      </c>
      <c r="AQ1108" s="266">
        <f>IF(OR(Is_Loading,LEN($A1108)=0),"",SWDATA!AJ1093)</f>
        <v>0</v>
      </c>
      <c r="AR1108" s="267">
        <f>IF(OR(Is_Loading,LEN($A1108)=0),"",SWDATA!AK1093)</f>
        <v>0</v>
      </c>
      <c r="AS1108" s="267">
        <f>IF(OR(Is_Loading,LEN($A1108)=0),"",SWDATA!AL1093)</f>
        <v>0</v>
      </c>
      <c r="AT1108" s="266" t="str">
        <f t="shared" si="4004"/>
        <v/>
      </c>
      <c r="AU1108" s="266">
        <f>IF(OR(Is_Loading,LEN($A1108)=0),"",SWDATA!AN1093)</f>
        <v>0</v>
      </c>
      <c r="AV1108" s="267">
        <f>IF(OR(Is_Loading,LEN($A1108)=0),"",SWDATA!AO1093)</f>
        <v>0</v>
      </c>
      <c r="AW1108" s="267">
        <f>IF(OR(Is_Loading,LEN($A1108)=0),"",SWDATA!AP1093)</f>
        <v>0</v>
      </c>
      <c r="AX1108" s="266" t="str">
        <f t="shared" si="4005"/>
        <v/>
      </c>
      <c r="AY1108" s="266">
        <f>IF(OR(Is_Loading,LEN($A1108)=0),"",SWDATA!AR1093)</f>
        <v>0</v>
      </c>
      <c r="AZ1108" s="267">
        <f>IF(OR(Is_Loading,LEN($A1108)=0),"",SWDATA!AS1093)</f>
        <v>0</v>
      </c>
      <c r="BA1108" s="267">
        <f>IF(OR(Is_Loading,LEN($A1108)=0),"",SWDATA!AT1093)</f>
        <v>0</v>
      </c>
      <c r="BB1108" s="266" t="str">
        <f t="shared" si="4006"/>
        <v/>
      </c>
      <c r="BC1108" s="266">
        <f>IF(OR(Is_Loading,LEN($A1108)=0),"",SWDATA!AV1093)</f>
        <v>0</v>
      </c>
      <c r="BD1108" s="267">
        <f>IF(OR(Is_Loading,LEN($A1108)=0),"",SWDATA!AW1093)</f>
        <v>0</v>
      </c>
      <c r="BE1108" s="323">
        <f>IF(OR(Is_Loading,LEN($A1108)=0),"",SWDATA!AX1093)</f>
        <v>0</v>
      </c>
      <c r="BF1108" s="320" t="str">
        <f t="shared" si="4007"/>
        <v/>
      </c>
      <c r="BG1108" s="11"/>
      <c r="BH1108" s="11"/>
      <c r="BI1108" s="11"/>
      <c r="BJ1108" s="11"/>
      <c r="BK1108" s="11"/>
      <c r="BL1108" s="11"/>
      <c r="BM1108" s="11"/>
      <c r="BN1108" s="11"/>
      <c r="BO1108" s="11"/>
      <c r="BP1108" s="11"/>
      <c r="BQ1108" s="11"/>
      <c r="BR1108" s="11"/>
      <c r="BS1108" s="11"/>
      <c r="BT1108" s="11"/>
      <c r="BU1108" s="11"/>
      <c r="BV1108" s="11"/>
      <c r="BW1108" s="11"/>
      <c r="BX1108" s="11"/>
      <c r="BY1108" s="11"/>
      <c r="BZ1108" s="11"/>
      <c r="CA1108" s="11"/>
      <c r="CB1108" s="11"/>
      <c r="CC1108" s="11"/>
      <c r="CD1108" s="11"/>
      <c r="CE1108" s="11"/>
      <c r="CF1108" s="11"/>
      <c r="CG1108" s="11"/>
      <c r="CH1108" s="11"/>
      <c r="CI1108" s="11"/>
      <c r="CJ1108" s="11"/>
      <c r="CK1108" s="11"/>
      <c r="CL1108" s="11"/>
      <c r="CM1108" s="11"/>
      <c r="CN1108" s="351"/>
      <c r="CO1108" s="351"/>
      <c r="CP1108" s="351"/>
      <c r="CQ1108" s="351"/>
      <c r="CR1108" s="351"/>
      <c r="CS1108" s="351"/>
      <c r="CT1108" s="351"/>
      <c r="CU1108" s="351"/>
      <c r="CV1108" s="351"/>
      <c r="CW1108" s="351"/>
      <c r="CX1108" s="351"/>
      <c r="CY1108" s="351"/>
      <c r="CZ1108" s="351"/>
      <c r="DA1108" s="351"/>
      <c r="DB1108" s="351"/>
      <c r="DC1108" s="351"/>
      <c r="DD1108" s="351"/>
      <c r="DE1108" s="351"/>
      <c r="DF1108" s="351"/>
      <c r="DG1108" s="351"/>
      <c r="DH1108" s="351"/>
      <c r="DI1108" s="351"/>
      <c r="DJ1108" s="351"/>
      <c r="DK1108" s="351"/>
      <c r="DL1108" s="351"/>
      <c r="DM1108" s="351"/>
      <c r="DN1108" s="351"/>
      <c r="DS1108" s="372"/>
      <c r="DT1108" s="374"/>
      <c r="DU1108" s="375"/>
      <c r="DV1108" s="375"/>
      <c r="DW1108" s="375"/>
      <c r="DX1108" s="375">
        <v>1</v>
      </c>
      <c r="DY1108" s="375">
        <f t="shared" si="4049"/>
        <v>0</v>
      </c>
      <c r="DZ1108" s="375">
        <f t="shared" si="4050"/>
        <v>0</v>
      </c>
      <c r="EA1108" s="375">
        <f t="shared" si="4051"/>
        <v>1</v>
      </c>
      <c r="EB1108" s="375">
        <f t="shared" si="4052"/>
        <v>0</v>
      </c>
      <c r="EC1108" s="375">
        <f t="shared" si="4053"/>
        <v>0</v>
      </c>
      <c r="ED1108" s="375">
        <f t="shared" si="4054"/>
        <v>1</v>
      </c>
      <c r="EE1108" s="375">
        <f t="shared" si="4055"/>
        <v>0</v>
      </c>
      <c r="EF1108" s="375">
        <f t="shared" si="4056"/>
        <v>0</v>
      </c>
      <c r="EG1108" s="375">
        <f t="shared" si="4057"/>
        <v>1</v>
      </c>
      <c r="EH1108" s="375">
        <f t="shared" si="4058"/>
        <v>0</v>
      </c>
      <c r="EI1108" s="375">
        <f t="shared" si="4059"/>
        <v>0</v>
      </c>
      <c r="EJ1108" s="375">
        <f t="shared" si="4060"/>
        <v>1</v>
      </c>
      <c r="EK1108" s="375">
        <f t="shared" si="4061"/>
        <v>0</v>
      </c>
      <c r="EL1108" s="375">
        <f t="shared" si="4062"/>
        <v>0</v>
      </c>
      <c r="EM1108" s="375">
        <f t="shared" si="4063"/>
        <v>1</v>
      </c>
      <c r="EN1108" s="375">
        <f t="shared" si="4064"/>
        <v>0</v>
      </c>
      <c r="EO1108" s="375">
        <f t="shared" si="4065"/>
        <v>0</v>
      </c>
      <c r="EP1108" s="375">
        <f t="shared" si="4066"/>
        <v>1</v>
      </c>
      <c r="EQ1108" s="375">
        <f t="shared" si="4067"/>
        <v>0</v>
      </c>
      <c r="ER1108" s="375">
        <f t="shared" si="4068"/>
        <v>0</v>
      </c>
      <c r="ES1108" s="375">
        <f t="shared" si="4069"/>
        <v>1</v>
      </c>
      <c r="ET1108" s="375">
        <f t="shared" si="4070"/>
        <v>0</v>
      </c>
      <c r="EU1108" s="375">
        <f t="shared" si="4071"/>
        <v>0</v>
      </c>
      <c r="EV1108" s="375">
        <f t="shared" si="4072"/>
        <v>1</v>
      </c>
      <c r="EW1108" s="375">
        <f t="shared" si="4073"/>
        <v>0</v>
      </c>
      <c r="EX1108" s="375">
        <f t="shared" si="4074"/>
        <v>0</v>
      </c>
      <c r="EY1108" s="375">
        <f t="shared" si="4075"/>
        <v>1</v>
      </c>
      <c r="EZ1108" s="375">
        <f t="shared" si="4076"/>
        <v>0</v>
      </c>
      <c r="FA1108" s="375">
        <f t="shared" si="4077"/>
        <v>0</v>
      </c>
      <c r="FB1108" s="375">
        <f t="shared" si="4078"/>
        <v>1</v>
      </c>
      <c r="FC1108" s="375">
        <f t="shared" si="4079"/>
        <v>0</v>
      </c>
      <c r="FD1108" s="375">
        <f t="shared" si="4080"/>
        <v>0</v>
      </c>
      <c r="FE1108" s="376"/>
      <c r="FF1108" s="372"/>
      <c r="FG1108" s="372"/>
      <c r="FH1108" s="372"/>
      <c r="FI1108" s="372"/>
      <c r="FJ1108" s="372"/>
      <c r="FK1108" s="372"/>
      <c r="FL1108" s="372"/>
      <c r="FM1108" s="372"/>
      <c r="FN1108" s="372"/>
      <c r="FO1108" s="372"/>
      <c r="FP1108" s="372"/>
      <c r="FQ1108" s="372"/>
      <c r="FR1108" s="372"/>
      <c r="FS1108" s="372"/>
      <c r="FT1108" s="372"/>
      <c r="FU1108" s="372"/>
      <c r="FV1108" s="372"/>
      <c r="FW1108" s="372"/>
      <c r="FX1108" s="372"/>
      <c r="FY1108" s="372"/>
      <c r="FZ1108" s="372"/>
      <c r="GA1108" s="372"/>
      <c r="GB1108" s="372"/>
      <c r="GC1108" s="372"/>
      <c r="GD1108" s="372"/>
      <c r="GE1108" s="372"/>
      <c r="GF1108" s="372"/>
      <c r="GG1108" s="372"/>
      <c r="GH1108" s="372"/>
      <c r="GI1108" s="372"/>
      <c r="GJ1108" s="372"/>
      <c r="GK1108" s="372"/>
      <c r="GL1108" s="372"/>
      <c r="GM1108" s="372"/>
      <c r="GN1108" s="372"/>
      <c r="GO1108" s="372"/>
      <c r="GP1108" s="372"/>
      <c r="GQ1108" s="372"/>
      <c r="GR1108" s="372"/>
      <c r="GS1108" s="372"/>
      <c r="GT1108" s="372"/>
      <c r="GU1108" s="372"/>
      <c r="GV1108" s="372"/>
      <c r="GW1108" s="372"/>
      <c r="GX1108" s="372"/>
      <c r="GY1108" s="372"/>
      <c r="GZ1108" s="372"/>
      <c r="HA1108" s="372"/>
      <c r="HB1108" s="372"/>
      <c r="HC1108" s="372"/>
    </row>
    <row r="1109" spans="1:211" s="373" customFormat="1" ht="15" customHeight="1" x14ac:dyDescent="0.2">
      <c r="A1109" s="366">
        <f>SWDATA!O1094</f>
        <v>0</v>
      </c>
      <c r="B1109" s="366">
        <f>SWDATA!M1094</f>
        <v>0</v>
      </c>
      <c r="C1109" s="351">
        <f>IF(AND(SWDATA!M1094=1,SWDATA!Q1094="promotions"),SWDATA!P1094,0)</f>
        <v>0</v>
      </c>
      <c r="D1109" s="367">
        <f>ROW(SWDATA!M1094)</f>
        <v>1094</v>
      </c>
      <c r="E1109" s="368">
        <f t="shared" ref="E1109" si="4083">B1109</f>
        <v>0</v>
      </c>
      <c r="F1109" s="369">
        <f t="shared" si="3995"/>
        <v>1</v>
      </c>
      <c r="G1109" s="366" t="str">
        <f t="shared" si="3996"/>
        <v/>
      </c>
      <c r="H1109" s="370"/>
      <c r="J1109" s="238">
        <f t="shared" si="3997"/>
        <v>0</v>
      </c>
      <c r="K1109" s="239" t="str">
        <f t="shared" si="3998"/>
        <v/>
      </c>
      <c r="L1109" s="342"/>
      <c r="M1109" s="345"/>
      <c r="N1109" s="340" t="str">
        <f>IF(LEN(SWDATA!F1094)=0,"",N1108)</f>
        <v/>
      </c>
      <c r="O1109" s="296" t="str">
        <f>IF(LEN(SWDATA!G1094)=0,"",O1108)</f>
        <v/>
      </c>
      <c r="P1109" s="297" t="str">
        <f>IF(LEN(SWDATA!C1094)=0,"",SWDATA!C1094)</f>
        <v/>
      </c>
      <c r="Q1109" s="312" t="str">
        <f t="shared" si="3999"/>
        <v/>
      </c>
      <c r="R1109" s="223" t="s">
        <v>261</v>
      </c>
      <c r="S1109" s="224"/>
      <c r="T1109" s="224"/>
      <c r="U1109" s="264" t="s">
        <v>624</v>
      </c>
      <c r="V1109" s="205" t="s">
        <v>221</v>
      </c>
      <c r="W1109" s="266">
        <f>IF(OR(Is_Loading,LEN($A1109)=0),"",SWDATA!P1094)</f>
        <v>0</v>
      </c>
      <c r="X1109" s="267">
        <f>IF(OR(Is_Loading,LEN($A1109)=0),"",SWDATA!Q1094)</f>
        <v>0</v>
      </c>
      <c r="Y1109" s="267">
        <f>IF(OR(Is_Loading,LEN($A1109)=0),"",SWDATA!R1094)</f>
        <v>0</v>
      </c>
      <c r="Z1109" s="266" t="str">
        <f t="shared" si="4081"/>
        <v/>
      </c>
      <c r="AA1109" s="266">
        <f>IF(OR(Is_Loading,LEN($A1109)=0),"",SWDATA!T1094)</f>
        <v>0</v>
      </c>
      <c r="AB1109" s="267">
        <f>IF(OR(Is_Loading,LEN($A1109)=0),"",SWDATA!U1094)</f>
        <v>0</v>
      </c>
      <c r="AC1109" s="267">
        <f>IF(OR(Is_Loading,LEN($A1109)=0),"",SWDATA!V1094)</f>
        <v>0</v>
      </c>
      <c r="AD1109" s="266" t="str">
        <f t="shared" si="4000"/>
        <v/>
      </c>
      <c r="AE1109" s="266">
        <f>IF(OR(Is_Loading,LEN($A1109)=0),"",SWDATA!X1094)</f>
        <v>0</v>
      </c>
      <c r="AF1109" s="267">
        <f>IF(OR(Is_Loading,LEN($A1109)=0),"",SWDATA!Y1094)</f>
        <v>0</v>
      </c>
      <c r="AG1109" s="267">
        <f>IF(OR(Is_Loading,LEN($A1109)=0),"",SWDATA!Z1094)</f>
        <v>0</v>
      </c>
      <c r="AH1109" s="266" t="str">
        <f t="shared" si="4001"/>
        <v/>
      </c>
      <c r="AI1109" s="266">
        <f>IF(OR(Is_Loading,LEN($A1109)=0),"",SWDATA!AB1094)</f>
        <v>0</v>
      </c>
      <c r="AJ1109" s="267">
        <f>IF(OR(Is_Loading,LEN($A1109)=0),"",SWDATA!AC1094)</f>
        <v>0</v>
      </c>
      <c r="AK1109" s="267">
        <f>IF(OR(Is_Loading,LEN($A1109)=0),"",SWDATA!AD1094)</f>
        <v>0</v>
      </c>
      <c r="AL1109" s="266" t="str">
        <f t="shared" si="4002"/>
        <v/>
      </c>
      <c r="AM1109" s="266">
        <f>IF(OR(Is_Loading,LEN($A1109)=0),"",SWDATA!AF1094)</f>
        <v>0</v>
      </c>
      <c r="AN1109" s="267">
        <f>IF(OR(Is_Loading,LEN($A1109)=0),"",SWDATA!AG1094)</f>
        <v>0</v>
      </c>
      <c r="AO1109" s="323">
        <f>IF(OR(Is_Loading,LEN($A1109)=0),"",SWDATA!AH1094)</f>
        <v>0</v>
      </c>
      <c r="AP1109" s="320" t="str">
        <f t="shared" si="4003"/>
        <v/>
      </c>
      <c r="AQ1109" s="266">
        <f>IF(OR(Is_Loading,LEN($A1109)=0),"",SWDATA!AJ1094)</f>
        <v>0</v>
      </c>
      <c r="AR1109" s="267">
        <f>IF(OR(Is_Loading,LEN($A1109)=0),"",SWDATA!AK1094)</f>
        <v>0</v>
      </c>
      <c r="AS1109" s="267">
        <f>IF(OR(Is_Loading,LEN($A1109)=0),"",SWDATA!AL1094)</f>
        <v>0</v>
      </c>
      <c r="AT1109" s="266" t="str">
        <f t="shared" si="4004"/>
        <v/>
      </c>
      <c r="AU1109" s="266">
        <f>IF(OR(Is_Loading,LEN($A1109)=0),"",SWDATA!AN1094)</f>
        <v>0</v>
      </c>
      <c r="AV1109" s="267">
        <f>IF(OR(Is_Loading,LEN($A1109)=0),"",SWDATA!AO1094)</f>
        <v>0</v>
      </c>
      <c r="AW1109" s="267">
        <f>IF(OR(Is_Loading,LEN($A1109)=0),"",SWDATA!AP1094)</f>
        <v>0</v>
      </c>
      <c r="AX1109" s="266" t="str">
        <f t="shared" si="4005"/>
        <v/>
      </c>
      <c r="AY1109" s="266">
        <f>IF(OR(Is_Loading,LEN($A1109)=0),"",SWDATA!AR1094)</f>
        <v>0</v>
      </c>
      <c r="AZ1109" s="267">
        <f>IF(OR(Is_Loading,LEN($A1109)=0),"",SWDATA!AS1094)</f>
        <v>0</v>
      </c>
      <c r="BA1109" s="267">
        <f>IF(OR(Is_Loading,LEN($A1109)=0),"",SWDATA!AT1094)</f>
        <v>0</v>
      </c>
      <c r="BB1109" s="266" t="str">
        <f t="shared" si="4006"/>
        <v/>
      </c>
      <c r="BC1109" s="266">
        <f>IF(OR(Is_Loading,LEN($A1109)=0),"",SWDATA!AV1094)</f>
        <v>0</v>
      </c>
      <c r="BD1109" s="267">
        <f>IF(OR(Is_Loading,LEN($A1109)=0),"",SWDATA!AW1094)</f>
        <v>0</v>
      </c>
      <c r="BE1109" s="323">
        <f>IF(OR(Is_Loading,LEN($A1109)=0),"",SWDATA!AX1094)</f>
        <v>0</v>
      </c>
      <c r="BF1109" s="320" t="str">
        <f t="shared" si="4007"/>
        <v/>
      </c>
      <c r="BG1109" s="11"/>
      <c r="BH1109" s="11"/>
      <c r="BI1109" s="11"/>
      <c r="BJ1109" s="11"/>
      <c r="BK1109" s="11"/>
      <c r="BL1109" s="11"/>
      <c r="BM1109" s="11"/>
      <c r="BN1109" s="11"/>
      <c r="BO1109" s="11"/>
      <c r="BP1109" s="11"/>
      <c r="BQ1109" s="11"/>
      <c r="BR1109" s="11"/>
      <c r="BS1109" s="11"/>
      <c r="BT1109" s="11"/>
      <c r="BU1109" s="11"/>
      <c r="BV1109" s="11"/>
      <c r="BW1109" s="11"/>
      <c r="BX1109" s="11"/>
      <c r="BY1109" s="11"/>
      <c r="BZ1109" s="11"/>
      <c r="CA1109" s="11"/>
      <c r="CB1109" s="11"/>
      <c r="CC1109" s="11"/>
      <c r="CD1109" s="11"/>
      <c r="CE1109" s="11"/>
      <c r="CF1109" s="11"/>
      <c r="CG1109" s="11"/>
      <c r="CH1109" s="11"/>
      <c r="CI1109" s="11"/>
      <c r="CJ1109" s="11"/>
      <c r="CK1109" s="11"/>
      <c r="CL1109" s="11"/>
      <c r="CM1109" s="11"/>
      <c r="CN1109" s="351"/>
      <c r="CO1109" s="351"/>
      <c r="CP1109" s="351"/>
      <c r="CQ1109" s="351"/>
      <c r="CR1109" s="351"/>
      <c r="CS1109" s="351"/>
      <c r="CT1109" s="351"/>
      <c r="CU1109" s="351"/>
      <c r="CV1109" s="351"/>
      <c r="CW1109" s="351"/>
      <c r="CX1109" s="351"/>
      <c r="CY1109" s="351"/>
      <c r="CZ1109" s="351"/>
      <c r="DA1109" s="351"/>
      <c r="DB1109" s="351"/>
      <c r="DC1109" s="351"/>
      <c r="DD1109" s="351"/>
      <c r="DE1109" s="351"/>
      <c r="DF1109" s="351"/>
      <c r="DG1109" s="351"/>
      <c r="DH1109" s="351"/>
      <c r="DI1109" s="351"/>
      <c r="DJ1109" s="351"/>
      <c r="DK1109" s="351"/>
      <c r="DL1109" s="351"/>
      <c r="DM1109" s="351"/>
      <c r="DN1109" s="351"/>
      <c r="DS1109" s="372"/>
      <c r="DT1109" s="374"/>
      <c r="DU1109" s="375"/>
      <c r="DV1109" s="375"/>
      <c r="DW1109" s="375"/>
      <c r="DX1109" s="375">
        <v>1</v>
      </c>
      <c r="DY1109" s="375">
        <f t="shared" si="4049"/>
        <v>0</v>
      </c>
      <c r="DZ1109" s="375">
        <f t="shared" si="4050"/>
        <v>0</v>
      </c>
      <c r="EA1109" s="375">
        <f t="shared" si="4051"/>
        <v>1</v>
      </c>
      <c r="EB1109" s="375">
        <f t="shared" si="4052"/>
        <v>0</v>
      </c>
      <c r="EC1109" s="375">
        <f t="shared" si="4053"/>
        <v>0</v>
      </c>
      <c r="ED1109" s="375">
        <f t="shared" si="4054"/>
        <v>1</v>
      </c>
      <c r="EE1109" s="375">
        <f t="shared" si="4055"/>
        <v>0</v>
      </c>
      <c r="EF1109" s="375">
        <f t="shared" si="4056"/>
        <v>0</v>
      </c>
      <c r="EG1109" s="375">
        <f t="shared" si="4057"/>
        <v>1</v>
      </c>
      <c r="EH1109" s="375">
        <f t="shared" si="4058"/>
        <v>0</v>
      </c>
      <c r="EI1109" s="375">
        <f t="shared" si="4059"/>
        <v>0</v>
      </c>
      <c r="EJ1109" s="375">
        <f t="shared" si="4060"/>
        <v>1</v>
      </c>
      <c r="EK1109" s="375">
        <f t="shared" si="4061"/>
        <v>0</v>
      </c>
      <c r="EL1109" s="375">
        <f t="shared" si="4062"/>
        <v>0</v>
      </c>
      <c r="EM1109" s="375">
        <f t="shared" si="4063"/>
        <v>1</v>
      </c>
      <c r="EN1109" s="375">
        <f t="shared" si="4064"/>
        <v>0</v>
      </c>
      <c r="EO1109" s="375">
        <f t="shared" si="4065"/>
        <v>0</v>
      </c>
      <c r="EP1109" s="375">
        <f t="shared" si="4066"/>
        <v>1</v>
      </c>
      <c r="EQ1109" s="375">
        <f t="shared" si="4067"/>
        <v>0</v>
      </c>
      <c r="ER1109" s="375">
        <f t="shared" si="4068"/>
        <v>0</v>
      </c>
      <c r="ES1109" s="375">
        <f t="shared" si="4069"/>
        <v>1</v>
      </c>
      <c r="ET1109" s="375">
        <f t="shared" si="4070"/>
        <v>0</v>
      </c>
      <c r="EU1109" s="375">
        <f t="shared" si="4071"/>
        <v>0</v>
      </c>
      <c r="EV1109" s="375">
        <f t="shared" si="4072"/>
        <v>1</v>
      </c>
      <c r="EW1109" s="375">
        <f t="shared" si="4073"/>
        <v>0</v>
      </c>
      <c r="EX1109" s="375">
        <f t="shared" si="4074"/>
        <v>0</v>
      </c>
      <c r="EY1109" s="375">
        <f t="shared" si="4075"/>
        <v>1</v>
      </c>
      <c r="EZ1109" s="375">
        <f t="shared" si="4076"/>
        <v>0</v>
      </c>
      <c r="FA1109" s="375">
        <f t="shared" si="4077"/>
        <v>0</v>
      </c>
      <c r="FB1109" s="375">
        <f t="shared" si="4078"/>
        <v>1</v>
      </c>
      <c r="FC1109" s="375">
        <f t="shared" si="4079"/>
        <v>0</v>
      </c>
      <c r="FD1109" s="375">
        <f t="shared" si="4080"/>
        <v>0</v>
      </c>
      <c r="FE1109" s="376"/>
      <c r="FF1109" s="372"/>
      <c r="FG1109" s="372"/>
      <c r="FH1109" s="372"/>
      <c r="FI1109" s="372"/>
      <c r="FJ1109" s="372"/>
      <c r="FK1109" s="372"/>
      <c r="FL1109" s="372"/>
      <c r="FM1109" s="372"/>
      <c r="FN1109" s="372"/>
      <c r="FO1109" s="372"/>
      <c r="FP1109" s="372"/>
      <c r="FQ1109" s="372"/>
      <c r="FR1109" s="372"/>
      <c r="FS1109" s="372"/>
      <c r="FT1109" s="372"/>
      <c r="FU1109" s="372"/>
      <c r="FV1109" s="372"/>
      <c r="FW1109" s="372"/>
      <c r="FX1109" s="372"/>
      <c r="FY1109" s="372"/>
      <c r="FZ1109" s="372"/>
      <c r="GA1109" s="372"/>
      <c r="GB1109" s="372"/>
      <c r="GC1109" s="372"/>
      <c r="GD1109" s="372"/>
      <c r="GE1109" s="372"/>
      <c r="GF1109" s="372"/>
      <c r="GG1109" s="372"/>
      <c r="GH1109" s="372"/>
      <c r="GI1109" s="372"/>
      <c r="GJ1109" s="372"/>
      <c r="GK1109" s="372"/>
      <c r="GL1109" s="372"/>
      <c r="GM1109" s="372"/>
      <c r="GN1109" s="372"/>
      <c r="GO1109" s="372"/>
      <c r="GP1109" s="372"/>
      <c r="GQ1109" s="372"/>
      <c r="GR1109" s="372"/>
      <c r="GS1109" s="372"/>
      <c r="GT1109" s="372"/>
      <c r="GU1109" s="372"/>
      <c r="GV1109" s="372"/>
      <c r="GW1109" s="372"/>
      <c r="GX1109" s="372"/>
      <c r="GY1109" s="372"/>
      <c r="GZ1109" s="372"/>
      <c r="HA1109" s="372"/>
      <c r="HB1109" s="372"/>
      <c r="HC1109" s="372"/>
    </row>
    <row r="1110" spans="1:211" s="373" customFormat="1" ht="15" customHeight="1" thickBot="1" x14ac:dyDescent="0.25">
      <c r="A1110" s="366">
        <f>SWDATA!O1095</f>
        <v>0</v>
      </c>
      <c r="B1110" s="366">
        <f>SWDATA!M1095</f>
        <v>0</v>
      </c>
      <c r="C1110" s="351">
        <f>IF(AND(SWDATA!M1095=1,SWDATA!Q1095="promotions"),SWDATA!P1095,0)</f>
        <v>0</v>
      </c>
      <c r="D1110" s="367">
        <f>ROW(SWDATA!M1095)</f>
        <v>1095</v>
      </c>
      <c r="E1110" s="368">
        <f ca="1">IF(AND(B1110=1,UPPER(HLOOKUP(D1110+12,'Metrics &amp; Attributes View'!$13:$31,19,0))&lt;&gt;"SBOM"),1,0)</f>
        <v>0</v>
      </c>
      <c r="F1110" s="369">
        <f t="shared" si="3995"/>
        <v>1</v>
      </c>
      <c r="G1110" s="366" t="str">
        <f t="shared" si="3996"/>
        <v/>
      </c>
      <c r="H1110" s="370"/>
      <c r="J1110" s="238">
        <f t="shared" si="3997"/>
        <v>0</v>
      </c>
      <c r="K1110" s="239" t="str">
        <f t="shared" si="3998"/>
        <v/>
      </c>
      <c r="L1110" s="342"/>
      <c r="M1110" s="345"/>
      <c r="N1110" s="340" t="str">
        <f>IF(LEN(SWDATA!F1095)=0,"",N1109)</f>
        <v/>
      </c>
      <c r="O1110" s="296" t="str">
        <f>IF(LEN(SWDATA!G1095)=0,"",O1109)</f>
        <v/>
      </c>
      <c r="P1110" s="297" t="str">
        <f>IF(LEN(SWDATA!C1095)=0,"",SWDATA!C1095)</f>
        <v/>
      </c>
      <c r="Q1110" s="312" t="str">
        <f t="shared" si="3999"/>
        <v/>
      </c>
      <c r="R1110" s="223" t="s">
        <v>262</v>
      </c>
      <c r="S1110" s="224"/>
      <c r="T1110" s="224"/>
      <c r="U1110" s="264" t="s">
        <v>603</v>
      </c>
      <c r="V1110" s="205" t="s">
        <v>221</v>
      </c>
      <c r="W1110" s="266">
        <f>IF(OR(Is_Loading,LEN($A1110)=0),"",SWDATA!P1095)</f>
        <v>0</v>
      </c>
      <c r="X1110" s="267">
        <f>IF(OR(Is_Loading,LEN($A1110)=0),"",SWDATA!Q1095)</f>
        <v>0</v>
      </c>
      <c r="Y1110" s="267">
        <f>IF(OR(Is_Loading,LEN($A1110)=0),"",SWDATA!R1095)</f>
        <v>0</v>
      </c>
      <c r="Z1110" s="266" t="str">
        <f t="shared" si="4081"/>
        <v/>
      </c>
      <c r="AA1110" s="266">
        <f>IF(OR(Is_Loading,LEN($A1110)=0),"",SWDATA!T1095)</f>
        <v>0</v>
      </c>
      <c r="AB1110" s="267">
        <f>IF(OR(Is_Loading,LEN($A1110)=0),"",SWDATA!U1095)</f>
        <v>0</v>
      </c>
      <c r="AC1110" s="267">
        <f>IF(OR(Is_Loading,LEN($A1110)=0),"",SWDATA!V1095)</f>
        <v>0</v>
      </c>
      <c r="AD1110" s="266" t="str">
        <f t="shared" si="4000"/>
        <v/>
      </c>
      <c r="AE1110" s="266">
        <f>IF(OR(Is_Loading,LEN($A1110)=0),"",SWDATA!X1095)</f>
        <v>0</v>
      </c>
      <c r="AF1110" s="267">
        <f>IF(OR(Is_Loading,LEN($A1110)=0),"",SWDATA!Y1095)</f>
        <v>0</v>
      </c>
      <c r="AG1110" s="267">
        <f>IF(OR(Is_Loading,LEN($A1110)=0),"",SWDATA!Z1095)</f>
        <v>0</v>
      </c>
      <c r="AH1110" s="266" t="str">
        <f t="shared" si="4001"/>
        <v/>
      </c>
      <c r="AI1110" s="266">
        <f>IF(OR(Is_Loading,LEN($A1110)=0),"",SWDATA!AB1095)</f>
        <v>0</v>
      </c>
      <c r="AJ1110" s="267">
        <f>IF(OR(Is_Loading,LEN($A1110)=0),"",SWDATA!AC1095)</f>
        <v>0</v>
      </c>
      <c r="AK1110" s="267">
        <f>IF(OR(Is_Loading,LEN($A1110)=0),"",SWDATA!AD1095)</f>
        <v>0</v>
      </c>
      <c r="AL1110" s="266" t="str">
        <f t="shared" si="4002"/>
        <v/>
      </c>
      <c r="AM1110" s="266">
        <f>IF(OR(Is_Loading,LEN($A1110)=0),"",SWDATA!AF1095)</f>
        <v>0</v>
      </c>
      <c r="AN1110" s="267">
        <f>IF(OR(Is_Loading,LEN($A1110)=0),"",SWDATA!AG1095)</f>
        <v>0</v>
      </c>
      <c r="AO1110" s="323">
        <f>IF(OR(Is_Loading,LEN($A1110)=0),"",SWDATA!AH1095)</f>
        <v>0</v>
      </c>
      <c r="AP1110" s="320" t="str">
        <f t="shared" si="4003"/>
        <v/>
      </c>
      <c r="AQ1110" s="266">
        <f>IF(OR(Is_Loading,LEN($A1110)=0),"",SWDATA!AJ1095)</f>
        <v>0</v>
      </c>
      <c r="AR1110" s="267">
        <f>IF(OR(Is_Loading,LEN($A1110)=0),"",SWDATA!AK1095)</f>
        <v>0</v>
      </c>
      <c r="AS1110" s="267">
        <f>IF(OR(Is_Loading,LEN($A1110)=0),"",SWDATA!AL1095)</f>
        <v>0</v>
      </c>
      <c r="AT1110" s="266" t="str">
        <f t="shared" si="4004"/>
        <v/>
      </c>
      <c r="AU1110" s="266">
        <f>IF(OR(Is_Loading,LEN($A1110)=0),"",SWDATA!AN1095)</f>
        <v>0</v>
      </c>
      <c r="AV1110" s="267">
        <f>IF(OR(Is_Loading,LEN($A1110)=0),"",SWDATA!AO1095)</f>
        <v>0</v>
      </c>
      <c r="AW1110" s="267">
        <f>IF(OR(Is_Loading,LEN($A1110)=0),"",SWDATA!AP1095)</f>
        <v>0</v>
      </c>
      <c r="AX1110" s="266" t="str">
        <f t="shared" si="4005"/>
        <v/>
      </c>
      <c r="AY1110" s="266">
        <f>IF(OR(Is_Loading,LEN($A1110)=0),"",SWDATA!AR1095)</f>
        <v>0</v>
      </c>
      <c r="AZ1110" s="267">
        <f>IF(OR(Is_Loading,LEN($A1110)=0),"",SWDATA!AS1095)</f>
        <v>0</v>
      </c>
      <c r="BA1110" s="267">
        <f>IF(OR(Is_Loading,LEN($A1110)=0),"",SWDATA!AT1095)</f>
        <v>0</v>
      </c>
      <c r="BB1110" s="266" t="str">
        <f t="shared" si="4006"/>
        <v/>
      </c>
      <c r="BC1110" s="266">
        <f>IF(OR(Is_Loading,LEN($A1110)=0),"",SWDATA!AV1095)</f>
        <v>0</v>
      </c>
      <c r="BD1110" s="267">
        <f>IF(OR(Is_Loading,LEN($A1110)=0),"",SWDATA!AW1095)</f>
        <v>0</v>
      </c>
      <c r="BE1110" s="323">
        <f>IF(OR(Is_Loading,LEN($A1110)=0),"",SWDATA!AX1095)</f>
        <v>0</v>
      </c>
      <c r="BF1110" s="320" t="str">
        <f t="shared" si="4007"/>
        <v/>
      </c>
      <c r="BG1110" s="11"/>
      <c r="BH1110" s="11"/>
      <c r="BI1110" s="11"/>
      <c r="BJ1110" s="11"/>
      <c r="BK1110" s="11"/>
      <c r="BL1110" s="11"/>
      <c r="BM1110" s="11"/>
      <c r="BN1110" s="11"/>
      <c r="BO1110" s="11"/>
      <c r="BP1110" s="11"/>
      <c r="BQ1110" s="11"/>
      <c r="BR1110" s="11"/>
      <c r="BS1110" s="11"/>
      <c r="BT1110" s="11"/>
      <c r="BU1110" s="11"/>
      <c r="BV1110" s="11"/>
      <c r="BW1110" s="11"/>
      <c r="BX1110" s="11"/>
      <c r="BY1110" s="11"/>
      <c r="BZ1110" s="11"/>
      <c r="CA1110" s="11"/>
      <c r="CB1110" s="11"/>
      <c r="CC1110" s="11"/>
      <c r="CD1110" s="11"/>
      <c r="CE1110" s="11"/>
      <c r="CF1110" s="11"/>
      <c r="CG1110" s="11"/>
      <c r="CH1110" s="11"/>
      <c r="CI1110" s="11"/>
      <c r="CJ1110" s="11"/>
      <c r="CK1110" s="11"/>
      <c r="CL1110" s="11"/>
      <c r="CM1110" s="11"/>
      <c r="CN1110" s="351"/>
      <c r="CO1110" s="351"/>
      <c r="CP1110" s="351"/>
      <c r="CQ1110" s="351"/>
      <c r="CR1110" s="351"/>
      <c r="CS1110" s="351"/>
      <c r="CT1110" s="351"/>
      <c r="CU1110" s="351"/>
      <c r="CV1110" s="351"/>
      <c r="CW1110" s="351"/>
      <c r="CX1110" s="351"/>
      <c r="CY1110" s="351"/>
      <c r="CZ1110" s="351"/>
      <c r="DA1110" s="351"/>
      <c r="DB1110" s="351"/>
      <c r="DC1110" s="351"/>
      <c r="DD1110" s="351"/>
      <c r="DE1110" s="351"/>
      <c r="DF1110" s="351"/>
      <c r="DG1110" s="351"/>
      <c r="DH1110" s="351"/>
      <c r="DI1110" s="351"/>
      <c r="DJ1110" s="351"/>
      <c r="DK1110" s="351"/>
      <c r="DL1110" s="351"/>
      <c r="DM1110" s="351"/>
      <c r="DN1110" s="351"/>
      <c r="DS1110" s="372"/>
      <c r="DT1110" s="374"/>
      <c r="DU1110" s="375"/>
      <c r="DV1110" s="375"/>
      <c r="DW1110" s="375"/>
      <c r="DX1110" s="375">
        <v>1</v>
      </c>
      <c r="DY1110" s="375">
        <f t="shared" si="4049"/>
        <v>0</v>
      </c>
      <c r="DZ1110" s="375">
        <f t="shared" si="4050"/>
        <v>0</v>
      </c>
      <c r="EA1110" s="375">
        <f t="shared" si="4051"/>
        <v>1</v>
      </c>
      <c r="EB1110" s="375">
        <f t="shared" si="4052"/>
        <v>0</v>
      </c>
      <c r="EC1110" s="375">
        <f t="shared" si="4053"/>
        <v>0</v>
      </c>
      <c r="ED1110" s="375">
        <f t="shared" si="4054"/>
        <v>1</v>
      </c>
      <c r="EE1110" s="375">
        <f t="shared" si="4055"/>
        <v>0</v>
      </c>
      <c r="EF1110" s="375">
        <f t="shared" si="4056"/>
        <v>0</v>
      </c>
      <c r="EG1110" s="375">
        <f t="shared" si="4057"/>
        <v>1</v>
      </c>
      <c r="EH1110" s="375">
        <f t="shared" si="4058"/>
        <v>0</v>
      </c>
      <c r="EI1110" s="375">
        <f t="shared" si="4059"/>
        <v>0</v>
      </c>
      <c r="EJ1110" s="375">
        <f t="shared" si="4060"/>
        <v>1</v>
      </c>
      <c r="EK1110" s="375">
        <f t="shared" si="4061"/>
        <v>0</v>
      </c>
      <c r="EL1110" s="375">
        <f t="shared" si="4062"/>
        <v>0</v>
      </c>
      <c r="EM1110" s="375">
        <f t="shared" si="4063"/>
        <v>1</v>
      </c>
      <c r="EN1110" s="375">
        <f t="shared" si="4064"/>
        <v>0</v>
      </c>
      <c r="EO1110" s="375">
        <f t="shared" si="4065"/>
        <v>0</v>
      </c>
      <c r="EP1110" s="375">
        <f t="shared" si="4066"/>
        <v>1</v>
      </c>
      <c r="EQ1110" s="375">
        <f t="shared" si="4067"/>
        <v>0</v>
      </c>
      <c r="ER1110" s="375">
        <f t="shared" si="4068"/>
        <v>0</v>
      </c>
      <c r="ES1110" s="375">
        <f t="shared" si="4069"/>
        <v>1</v>
      </c>
      <c r="ET1110" s="375">
        <f t="shared" si="4070"/>
        <v>0</v>
      </c>
      <c r="EU1110" s="375">
        <f t="shared" si="4071"/>
        <v>0</v>
      </c>
      <c r="EV1110" s="375">
        <f t="shared" si="4072"/>
        <v>1</v>
      </c>
      <c r="EW1110" s="375">
        <f t="shared" si="4073"/>
        <v>0</v>
      </c>
      <c r="EX1110" s="375">
        <f t="shared" si="4074"/>
        <v>0</v>
      </c>
      <c r="EY1110" s="375">
        <f t="shared" si="4075"/>
        <v>1</v>
      </c>
      <c r="EZ1110" s="375">
        <f t="shared" si="4076"/>
        <v>0</v>
      </c>
      <c r="FA1110" s="375">
        <f t="shared" si="4077"/>
        <v>0</v>
      </c>
      <c r="FB1110" s="375">
        <f t="shared" si="4078"/>
        <v>1</v>
      </c>
      <c r="FC1110" s="375">
        <f t="shared" si="4079"/>
        <v>0</v>
      </c>
      <c r="FD1110" s="375">
        <f t="shared" si="4080"/>
        <v>0</v>
      </c>
      <c r="FE1110" s="376"/>
      <c r="FF1110" s="372"/>
      <c r="FG1110" s="372"/>
      <c r="FH1110" s="372"/>
      <c r="FI1110" s="372"/>
      <c r="FJ1110" s="372"/>
      <c r="FK1110" s="372"/>
      <c r="FL1110" s="372"/>
      <c r="FM1110" s="372"/>
      <c r="FN1110" s="372"/>
      <c r="FO1110" s="372"/>
      <c r="FP1110" s="372"/>
      <c r="FQ1110" s="372"/>
      <c r="FR1110" s="372"/>
      <c r="FS1110" s="372"/>
      <c r="FT1110" s="372"/>
      <c r="FU1110" s="372"/>
      <c r="FV1110" s="372"/>
      <c r="FW1110" s="372"/>
      <c r="FX1110" s="372"/>
      <c r="FY1110" s="372"/>
      <c r="FZ1110" s="372"/>
      <c r="GA1110" s="372"/>
      <c r="GB1110" s="372"/>
      <c r="GC1110" s="372"/>
      <c r="GD1110" s="372"/>
      <c r="GE1110" s="372"/>
      <c r="GF1110" s="372"/>
      <c r="GG1110" s="372"/>
      <c r="GH1110" s="372"/>
      <c r="GI1110" s="372"/>
      <c r="GJ1110" s="372"/>
      <c r="GK1110" s="372"/>
      <c r="GL1110" s="372"/>
      <c r="GM1110" s="372"/>
      <c r="GN1110" s="372"/>
      <c r="GO1110" s="372"/>
      <c r="GP1110" s="372"/>
      <c r="GQ1110" s="372"/>
      <c r="GR1110" s="372"/>
      <c r="GS1110" s="372"/>
      <c r="GT1110" s="372"/>
      <c r="GU1110" s="372"/>
      <c r="GV1110" s="372"/>
      <c r="GW1110" s="372"/>
      <c r="GX1110" s="372"/>
      <c r="GY1110" s="372"/>
      <c r="GZ1110" s="372"/>
      <c r="HA1110" s="372"/>
      <c r="HB1110" s="372"/>
      <c r="HC1110" s="372"/>
    </row>
    <row r="1111" spans="1:211" s="373" customFormat="1" ht="15" hidden="1" customHeight="1" outlineLevel="1" x14ac:dyDescent="0.2">
      <c r="A1111" s="366">
        <f>SWDATA!O1096</f>
        <v>0</v>
      </c>
      <c r="B1111" s="366">
        <f>SWDATA!M1096</f>
        <v>0</v>
      </c>
      <c r="C1111" s="351">
        <f>IF(AND(SWDATA!M1096=1,SWDATA!Q1096="promotions"),SWDATA!P1096,0)</f>
        <v>0</v>
      </c>
      <c r="D1111" s="367">
        <f>ROW(SWDATA!M1096)</f>
        <v>1096</v>
      </c>
      <c r="E1111" s="368">
        <f t="shared" ref="E1111:E1121" si="4084">B1111</f>
        <v>0</v>
      </c>
      <c r="F1111" s="369">
        <f t="shared" si="3995"/>
        <v>1</v>
      </c>
      <c r="G1111" s="366" t="str">
        <f t="shared" si="3996"/>
        <v/>
      </c>
      <c r="H1111" s="370"/>
      <c r="J1111" s="238">
        <f t="shared" si="3997"/>
        <v>0</v>
      </c>
      <c r="K1111" s="239" t="str">
        <f t="shared" si="3998"/>
        <v/>
      </c>
      <c r="L1111" s="342"/>
      <c r="M1111" s="345"/>
      <c r="N1111" s="340" t="str">
        <f>IF(LEN(SWDATA!F1096)=0,"",N1110)</f>
        <v/>
      </c>
      <c r="O1111" s="296" t="str">
        <f>IF(LEN(SWDATA!G1096)=0,"",O1110)</f>
        <v/>
      </c>
      <c r="P1111" s="297" t="str">
        <f>IF(LEN(SWDATA!C1096)=0,"",SWDATA!C1096)</f>
        <v/>
      </c>
      <c r="Q1111" s="312" t="str">
        <f t="shared" si="3999"/>
        <v/>
      </c>
      <c r="R1111" s="223" t="s">
        <v>261</v>
      </c>
      <c r="S1111" s="224"/>
      <c r="T1111" s="224"/>
      <c r="U1111" s="264" t="s">
        <v>610</v>
      </c>
      <c r="V1111" s="205" t="s">
        <v>221</v>
      </c>
      <c r="W1111" s="266">
        <f>IF(OR(Is_Loading,LEN($A1111)=0),"",SWDATA!P1096)</f>
        <v>0</v>
      </c>
      <c r="X1111" s="267">
        <f>IF(OR(Is_Loading,LEN($A1111)=0),"",SWDATA!Q1096)</f>
        <v>0</v>
      </c>
      <c r="Y1111" s="267">
        <f>IF(OR(Is_Loading,LEN($A1111)=0),"",SWDATA!R1096)</f>
        <v>0</v>
      </c>
      <c r="Z1111" s="266" t="str">
        <f t="shared" si="4081"/>
        <v/>
      </c>
      <c r="AA1111" s="266">
        <f>IF(OR(Is_Loading,LEN($A1111)=0),"",SWDATA!T1096)</f>
        <v>0</v>
      </c>
      <c r="AB1111" s="267">
        <f>IF(OR(Is_Loading,LEN($A1111)=0),"",SWDATA!U1096)</f>
        <v>0</v>
      </c>
      <c r="AC1111" s="267">
        <f>IF(OR(Is_Loading,LEN($A1111)=0),"",SWDATA!V1096)</f>
        <v>0</v>
      </c>
      <c r="AD1111" s="266" t="str">
        <f t="shared" si="4000"/>
        <v/>
      </c>
      <c r="AE1111" s="266">
        <f>IF(OR(Is_Loading,LEN($A1111)=0),"",SWDATA!X1096)</f>
        <v>0</v>
      </c>
      <c r="AF1111" s="267">
        <f>IF(OR(Is_Loading,LEN($A1111)=0),"",SWDATA!Y1096)</f>
        <v>0</v>
      </c>
      <c r="AG1111" s="267">
        <f>IF(OR(Is_Loading,LEN($A1111)=0),"",SWDATA!Z1096)</f>
        <v>0</v>
      </c>
      <c r="AH1111" s="266" t="str">
        <f t="shared" si="4001"/>
        <v/>
      </c>
      <c r="AI1111" s="266">
        <f>IF(OR(Is_Loading,LEN($A1111)=0),"",SWDATA!AB1096)</f>
        <v>0</v>
      </c>
      <c r="AJ1111" s="267">
        <f>IF(OR(Is_Loading,LEN($A1111)=0),"",SWDATA!AC1096)</f>
        <v>0</v>
      </c>
      <c r="AK1111" s="267">
        <f>IF(OR(Is_Loading,LEN($A1111)=0),"",SWDATA!AD1096)</f>
        <v>0</v>
      </c>
      <c r="AL1111" s="266" t="str">
        <f t="shared" si="4002"/>
        <v/>
      </c>
      <c r="AM1111" s="266">
        <f>IF(OR(Is_Loading,LEN($A1111)=0),"",SWDATA!AF1096)</f>
        <v>0</v>
      </c>
      <c r="AN1111" s="267">
        <f>IF(OR(Is_Loading,LEN($A1111)=0),"",SWDATA!AG1096)</f>
        <v>0</v>
      </c>
      <c r="AO1111" s="323">
        <f>IF(OR(Is_Loading,LEN($A1111)=0),"",SWDATA!AH1096)</f>
        <v>0</v>
      </c>
      <c r="AP1111" s="320" t="str">
        <f t="shared" si="4003"/>
        <v/>
      </c>
      <c r="AQ1111" s="266">
        <f>IF(OR(Is_Loading,LEN($A1111)=0),"",SWDATA!AJ1096)</f>
        <v>0</v>
      </c>
      <c r="AR1111" s="267">
        <f>IF(OR(Is_Loading,LEN($A1111)=0),"",SWDATA!AK1096)</f>
        <v>0</v>
      </c>
      <c r="AS1111" s="267">
        <f>IF(OR(Is_Loading,LEN($A1111)=0),"",SWDATA!AL1096)</f>
        <v>0</v>
      </c>
      <c r="AT1111" s="266" t="str">
        <f t="shared" si="4004"/>
        <v/>
      </c>
      <c r="AU1111" s="266">
        <f>IF(OR(Is_Loading,LEN($A1111)=0),"",SWDATA!AN1096)</f>
        <v>0</v>
      </c>
      <c r="AV1111" s="267">
        <f>IF(OR(Is_Loading,LEN($A1111)=0),"",SWDATA!AO1096)</f>
        <v>0</v>
      </c>
      <c r="AW1111" s="267">
        <f>IF(OR(Is_Loading,LEN($A1111)=0),"",SWDATA!AP1096)</f>
        <v>0</v>
      </c>
      <c r="AX1111" s="266" t="str">
        <f t="shared" si="4005"/>
        <v/>
      </c>
      <c r="AY1111" s="266">
        <f>IF(OR(Is_Loading,LEN($A1111)=0),"",SWDATA!AR1096)</f>
        <v>0</v>
      </c>
      <c r="AZ1111" s="267">
        <f>IF(OR(Is_Loading,LEN($A1111)=0),"",SWDATA!AS1096)</f>
        <v>0</v>
      </c>
      <c r="BA1111" s="267">
        <f>IF(OR(Is_Loading,LEN($A1111)=0),"",SWDATA!AT1096)</f>
        <v>0</v>
      </c>
      <c r="BB1111" s="266" t="str">
        <f t="shared" si="4006"/>
        <v/>
      </c>
      <c r="BC1111" s="266">
        <f>IF(OR(Is_Loading,LEN($A1111)=0),"",SWDATA!AV1096)</f>
        <v>0</v>
      </c>
      <c r="BD1111" s="267">
        <f>IF(OR(Is_Loading,LEN($A1111)=0),"",SWDATA!AW1096)</f>
        <v>0</v>
      </c>
      <c r="BE1111" s="323">
        <f>IF(OR(Is_Loading,LEN($A1111)=0),"",SWDATA!AX1096)</f>
        <v>0</v>
      </c>
      <c r="BF1111" s="320" t="str">
        <f t="shared" si="4007"/>
        <v/>
      </c>
      <c r="BG1111" s="11"/>
      <c r="BH1111" s="11"/>
      <c r="BI1111" s="11"/>
      <c r="BJ1111" s="11"/>
      <c r="BK1111" s="11"/>
      <c r="BL1111" s="11"/>
      <c r="BM1111" s="11"/>
      <c r="BN1111" s="11"/>
      <c r="BO1111" s="11"/>
      <c r="BP1111" s="11"/>
      <c r="BQ1111" s="11"/>
      <c r="BR1111" s="11"/>
      <c r="BS1111" s="11"/>
      <c r="BT1111" s="11"/>
      <c r="BU1111" s="11"/>
      <c r="BV1111" s="11"/>
      <c r="BW1111" s="11"/>
      <c r="BX1111" s="11"/>
      <c r="BY1111" s="11"/>
      <c r="BZ1111" s="11"/>
      <c r="CA1111" s="11"/>
      <c r="CB1111" s="11"/>
      <c r="CC1111" s="11"/>
      <c r="CD1111" s="11"/>
      <c r="CE1111" s="11"/>
      <c r="CF1111" s="11"/>
      <c r="CG1111" s="11"/>
      <c r="CH1111" s="11"/>
      <c r="CI1111" s="11"/>
      <c r="CJ1111" s="11"/>
      <c r="CK1111" s="11"/>
      <c r="CL1111" s="11"/>
      <c r="CM1111" s="11"/>
      <c r="CN1111" s="351"/>
      <c r="CO1111" s="351"/>
      <c r="CP1111" s="351"/>
      <c r="CQ1111" s="351"/>
      <c r="CR1111" s="351"/>
      <c r="CS1111" s="351"/>
      <c r="CT1111" s="351"/>
      <c r="CU1111" s="351"/>
      <c r="CV1111" s="351"/>
      <c r="CW1111" s="351"/>
      <c r="CX1111" s="351"/>
      <c r="CY1111" s="351"/>
      <c r="CZ1111" s="351"/>
      <c r="DA1111" s="351"/>
      <c r="DB1111" s="351"/>
      <c r="DC1111" s="351"/>
      <c r="DD1111" s="351"/>
      <c r="DE1111" s="351"/>
      <c r="DF1111" s="351"/>
      <c r="DG1111" s="351"/>
      <c r="DH1111" s="351"/>
      <c r="DI1111" s="351"/>
      <c r="DJ1111" s="351"/>
      <c r="DK1111" s="351"/>
      <c r="DL1111" s="351"/>
      <c r="DM1111" s="351"/>
      <c r="DN1111" s="351"/>
      <c r="DS1111" s="372"/>
      <c r="DT1111" s="374"/>
      <c r="DU1111" s="375"/>
      <c r="DV1111" s="375"/>
      <c r="DW1111" s="375"/>
      <c r="DX1111" s="375">
        <v>1</v>
      </c>
      <c r="DY1111" s="375">
        <f t="shared" si="4049"/>
        <v>0</v>
      </c>
      <c r="DZ1111" s="375">
        <f t="shared" si="4050"/>
        <v>0</v>
      </c>
      <c r="EA1111" s="375">
        <f t="shared" si="4051"/>
        <v>1</v>
      </c>
      <c r="EB1111" s="375">
        <f t="shared" si="4052"/>
        <v>0</v>
      </c>
      <c r="EC1111" s="375">
        <f t="shared" si="4053"/>
        <v>0</v>
      </c>
      <c r="ED1111" s="375">
        <f t="shared" si="4054"/>
        <v>1</v>
      </c>
      <c r="EE1111" s="375">
        <f t="shared" si="4055"/>
        <v>0</v>
      </c>
      <c r="EF1111" s="375">
        <f t="shared" si="4056"/>
        <v>0</v>
      </c>
      <c r="EG1111" s="375">
        <f t="shared" si="4057"/>
        <v>1</v>
      </c>
      <c r="EH1111" s="375">
        <f t="shared" si="4058"/>
        <v>0</v>
      </c>
      <c r="EI1111" s="375">
        <f t="shared" si="4059"/>
        <v>0</v>
      </c>
      <c r="EJ1111" s="375">
        <f t="shared" si="4060"/>
        <v>1</v>
      </c>
      <c r="EK1111" s="375">
        <f t="shared" si="4061"/>
        <v>0</v>
      </c>
      <c r="EL1111" s="375">
        <f t="shared" si="4062"/>
        <v>0</v>
      </c>
      <c r="EM1111" s="375">
        <f t="shared" si="4063"/>
        <v>1</v>
      </c>
      <c r="EN1111" s="375">
        <f t="shared" si="4064"/>
        <v>0</v>
      </c>
      <c r="EO1111" s="375">
        <f t="shared" si="4065"/>
        <v>0</v>
      </c>
      <c r="EP1111" s="375">
        <f t="shared" si="4066"/>
        <v>1</v>
      </c>
      <c r="EQ1111" s="375">
        <f t="shared" si="4067"/>
        <v>0</v>
      </c>
      <c r="ER1111" s="375">
        <f t="shared" si="4068"/>
        <v>0</v>
      </c>
      <c r="ES1111" s="375">
        <f t="shared" si="4069"/>
        <v>1</v>
      </c>
      <c r="ET1111" s="375">
        <f t="shared" si="4070"/>
        <v>0</v>
      </c>
      <c r="EU1111" s="375">
        <f t="shared" si="4071"/>
        <v>0</v>
      </c>
      <c r="EV1111" s="375">
        <f t="shared" si="4072"/>
        <v>1</v>
      </c>
      <c r="EW1111" s="375">
        <f t="shared" si="4073"/>
        <v>0</v>
      </c>
      <c r="EX1111" s="375">
        <f t="shared" si="4074"/>
        <v>0</v>
      </c>
      <c r="EY1111" s="375">
        <f t="shared" si="4075"/>
        <v>1</v>
      </c>
      <c r="EZ1111" s="375">
        <f t="shared" si="4076"/>
        <v>0</v>
      </c>
      <c r="FA1111" s="375">
        <f t="shared" si="4077"/>
        <v>0</v>
      </c>
      <c r="FB1111" s="375">
        <f t="shared" si="4078"/>
        <v>1</v>
      </c>
      <c r="FC1111" s="375">
        <f t="shared" si="4079"/>
        <v>0</v>
      </c>
      <c r="FD1111" s="375">
        <f t="shared" si="4080"/>
        <v>0</v>
      </c>
      <c r="FE1111" s="376"/>
      <c r="FF1111" s="372"/>
      <c r="FG1111" s="372"/>
      <c r="FH1111" s="372"/>
      <c r="FI1111" s="372"/>
      <c r="FJ1111" s="372"/>
      <c r="FK1111" s="372"/>
      <c r="FL1111" s="372"/>
      <c r="FM1111" s="372"/>
      <c r="FN1111" s="372"/>
      <c r="FO1111" s="372"/>
      <c r="FP1111" s="372"/>
      <c r="FQ1111" s="372"/>
      <c r="FR1111" s="372"/>
      <c r="FS1111" s="372"/>
      <c r="FT1111" s="372"/>
      <c r="FU1111" s="372"/>
      <c r="FV1111" s="372"/>
      <c r="FW1111" s="372"/>
      <c r="FX1111" s="372"/>
      <c r="FY1111" s="372"/>
      <c r="FZ1111" s="372"/>
      <c r="GA1111" s="372"/>
      <c r="GB1111" s="372"/>
      <c r="GC1111" s="372"/>
      <c r="GD1111" s="372"/>
      <c r="GE1111" s="372"/>
      <c r="GF1111" s="372"/>
      <c r="GG1111" s="372"/>
      <c r="GH1111" s="372"/>
      <c r="GI1111" s="372"/>
      <c r="GJ1111" s="372"/>
      <c r="GK1111" s="372"/>
      <c r="GL1111" s="372"/>
      <c r="GM1111" s="372"/>
      <c r="GN1111" s="372"/>
      <c r="GO1111" s="372"/>
      <c r="GP1111" s="372"/>
      <c r="GQ1111" s="372"/>
      <c r="GR1111" s="372"/>
      <c r="GS1111" s="372"/>
      <c r="GT1111" s="372"/>
      <c r="GU1111" s="372"/>
      <c r="GV1111" s="372"/>
      <c r="GW1111" s="372"/>
      <c r="GX1111" s="372"/>
      <c r="GY1111" s="372"/>
      <c r="GZ1111" s="372"/>
      <c r="HA1111" s="372"/>
      <c r="HB1111" s="372"/>
      <c r="HC1111" s="372"/>
    </row>
    <row r="1112" spans="1:211" s="373" customFormat="1" ht="15" hidden="1" customHeight="1" outlineLevel="1" x14ac:dyDescent="0.2">
      <c r="A1112" s="366">
        <f>SWDATA!O1097</f>
        <v>0</v>
      </c>
      <c r="B1112" s="366">
        <f>SWDATA!M1097</f>
        <v>0</v>
      </c>
      <c r="C1112" s="351">
        <f>IF(AND(SWDATA!M1097=1,SWDATA!Q1097="promotions"),SWDATA!P1097,0)</f>
        <v>0</v>
      </c>
      <c r="D1112" s="367">
        <f>ROW(SWDATA!M1097)</f>
        <v>1097</v>
      </c>
      <c r="E1112" s="368">
        <f t="shared" si="4084"/>
        <v>0</v>
      </c>
      <c r="F1112" s="369">
        <f t="shared" si="3995"/>
        <v>1</v>
      </c>
      <c r="G1112" s="366" t="str">
        <f t="shared" si="3996"/>
        <v/>
      </c>
      <c r="H1112" s="370"/>
      <c r="J1112" s="238">
        <f t="shared" si="3997"/>
        <v>0</v>
      </c>
      <c r="K1112" s="239" t="str">
        <f t="shared" si="3998"/>
        <v/>
      </c>
      <c r="L1112" s="342"/>
      <c r="M1112" s="345"/>
      <c r="N1112" s="340" t="str">
        <f>IF(LEN(SWDATA!F1097)=0,"",N1111)</f>
        <v/>
      </c>
      <c r="O1112" s="296" t="str">
        <f>IF(LEN(SWDATA!G1097)=0,"",O1111)</f>
        <v/>
      </c>
      <c r="P1112" s="297" t="str">
        <f>IF(LEN(SWDATA!C1097)=0,"",SWDATA!C1097)</f>
        <v/>
      </c>
      <c r="Q1112" s="312" t="str">
        <f t="shared" si="3999"/>
        <v/>
      </c>
      <c r="R1112" s="223" t="s">
        <v>261</v>
      </c>
      <c r="S1112" s="224"/>
      <c r="T1112" s="224"/>
      <c r="U1112" s="264" t="s">
        <v>612</v>
      </c>
      <c r="V1112" s="205" t="s">
        <v>221</v>
      </c>
      <c r="W1112" s="266">
        <f>IF(OR(Is_Loading,LEN($A1112)=0),"",SWDATA!P1097)</f>
        <v>0</v>
      </c>
      <c r="X1112" s="267">
        <f>IF(OR(Is_Loading,LEN($A1112)=0),"",SWDATA!Q1097)</f>
        <v>0</v>
      </c>
      <c r="Y1112" s="267">
        <f>IF(OR(Is_Loading,LEN($A1112)=0),"",SWDATA!R1097)</f>
        <v>0</v>
      </c>
      <c r="Z1112" s="266" t="str">
        <f t="shared" si="4081"/>
        <v/>
      </c>
      <c r="AA1112" s="266">
        <f>IF(OR(Is_Loading,LEN($A1112)=0),"",SWDATA!T1097)</f>
        <v>0</v>
      </c>
      <c r="AB1112" s="267">
        <f>IF(OR(Is_Loading,LEN($A1112)=0),"",SWDATA!U1097)</f>
        <v>0</v>
      </c>
      <c r="AC1112" s="267">
        <f>IF(OR(Is_Loading,LEN($A1112)=0),"",SWDATA!V1097)</f>
        <v>0</v>
      </c>
      <c r="AD1112" s="266" t="str">
        <f t="shared" si="4000"/>
        <v/>
      </c>
      <c r="AE1112" s="266">
        <f>IF(OR(Is_Loading,LEN($A1112)=0),"",SWDATA!X1097)</f>
        <v>0</v>
      </c>
      <c r="AF1112" s="267">
        <f>IF(OR(Is_Loading,LEN($A1112)=0),"",SWDATA!Y1097)</f>
        <v>0</v>
      </c>
      <c r="AG1112" s="267">
        <f>IF(OR(Is_Loading,LEN($A1112)=0),"",SWDATA!Z1097)</f>
        <v>0</v>
      </c>
      <c r="AH1112" s="266" t="str">
        <f t="shared" si="4001"/>
        <v/>
      </c>
      <c r="AI1112" s="266">
        <f>IF(OR(Is_Loading,LEN($A1112)=0),"",SWDATA!AB1097)</f>
        <v>0</v>
      </c>
      <c r="AJ1112" s="267">
        <f>IF(OR(Is_Loading,LEN($A1112)=0),"",SWDATA!AC1097)</f>
        <v>0</v>
      </c>
      <c r="AK1112" s="267">
        <f>IF(OR(Is_Loading,LEN($A1112)=0),"",SWDATA!AD1097)</f>
        <v>0</v>
      </c>
      <c r="AL1112" s="266" t="str">
        <f t="shared" si="4002"/>
        <v/>
      </c>
      <c r="AM1112" s="266">
        <f>IF(OR(Is_Loading,LEN($A1112)=0),"",SWDATA!AF1097)</f>
        <v>0</v>
      </c>
      <c r="AN1112" s="267">
        <f>IF(OR(Is_Loading,LEN($A1112)=0),"",SWDATA!AG1097)</f>
        <v>0</v>
      </c>
      <c r="AO1112" s="323">
        <f>IF(OR(Is_Loading,LEN($A1112)=0),"",SWDATA!AH1097)</f>
        <v>0</v>
      </c>
      <c r="AP1112" s="320" t="str">
        <f t="shared" si="4003"/>
        <v/>
      </c>
      <c r="AQ1112" s="266">
        <f>IF(OR(Is_Loading,LEN($A1112)=0),"",SWDATA!AJ1097)</f>
        <v>0</v>
      </c>
      <c r="AR1112" s="267">
        <f>IF(OR(Is_Loading,LEN($A1112)=0),"",SWDATA!AK1097)</f>
        <v>0</v>
      </c>
      <c r="AS1112" s="267">
        <f>IF(OR(Is_Loading,LEN($A1112)=0),"",SWDATA!AL1097)</f>
        <v>0</v>
      </c>
      <c r="AT1112" s="266" t="str">
        <f t="shared" si="4004"/>
        <v/>
      </c>
      <c r="AU1112" s="266">
        <f>IF(OR(Is_Loading,LEN($A1112)=0),"",SWDATA!AN1097)</f>
        <v>0</v>
      </c>
      <c r="AV1112" s="267">
        <f>IF(OR(Is_Loading,LEN($A1112)=0),"",SWDATA!AO1097)</f>
        <v>0</v>
      </c>
      <c r="AW1112" s="267">
        <f>IF(OR(Is_Loading,LEN($A1112)=0),"",SWDATA!AP1097)</f>
        <v>0</v>
      </c>
      <c r="AX1112" s="266" t="str">
        <f t="shared" si="4005"/>
        <v/>
      </c>
      <c r="AY1112" s="266">
        <f>IF(OR(Is_Loading,LEN($A1112)=0),"",SWDATA!AR1097)</f>
        <v>0</v>
      </c>
      <c r="AZ1112" s="267">
        <f>IF(OR(Is_Loading,LEN($A1112)=0),"",SWDATA!AS1097)</f>
        <v>0</v>
      </c>
      <c r="BA1112" s="267">
        <f>IF(OR(Is_Loading,LEN($A1112)=0),"",SWDATA!AT1097)</f>
        <v>0</v>
      </c>
      <c r="BB1112" s="266" t="str">
        <f t="shared" si="4006"/>
        <v/>
      </c>
      <c r="BC1112" s="266">
        <f>IF(OR(Is_Loading,LEN($A1112)=0),"",SWDATA!AV1097)</f>
        <v>0</v>
      </c>
      <c r="BD1112" s="267">
        <f>IF(OR(Is_Loading,LEN($A1112)=0),"",SWDATA!AW1097)</f>
        <v>0</v>
      </c>
      <c r="BE1112" s="323">
        <f>IF(OR(Is_Loading,LEN($A1112)=0),"",SWDATA!AX1097)</f>
        <v>0</v>
      </c>
      <c r="BF1112" s="320" t="str">
        <f t="shared" si="4007"/>
        <v/>
      </c>
      <c r="BG1112" s="11"/>
      <c r="BH1112" s="11"/>
      <c r="BI1112" s="11"/>
      <c r="BJ1112" s="11"/>
      <c r="BK1112" s="11"/>
      <c r="BL1112" s="11"/>
      <c r="BM1112" s="11"/>
      <c r="BN1112" s="11"/>
      <c r="BO1112" s="11"/>
      <c r="BP1112" s="11"/>
      <c r="BQ1112" s="11"/>
      <c r="BR1112" s="11"/>
      <c r="BS1112" s="11"/>
      <c r="BT1112" s="11"/>
      <c r="BU1112" s="11"/>
      <c r="BV1112" s="11"/>
      <c r="BW1112" s="11"/>
      <c r="BX1112" s="11"/>
      <c r="BY1112" s="11"/>
      <c r="BZ1112" s="11"/>
      <c r="CA1112" s="11"/>
      <c r="CB1112" s="11"/>
      <c r="CC1112" s="11"/>
      <c r="CD1112" s="11"/>
      <c r="CE1112" s="11"/>
      <c r="CF1112" s="11"/>
      <c r="CG1112" s="11"/>
      <c r="CH1112" s="11"/>
      <c r="CI1112" s="11"/>
      <c r="CJ1112" s="11"/>
      <c r="CK1112" s="11"/>
      <c r="CL1112" s="11"/>
      <c r="CM1112" s="11"/>
      <c r="CN1112" s="351"/>
      <c r="CO1112" s="351"/>
      <c r="CP1112" s="351"/>
      <c r="CQ1112" s="351"/>
      <c r="CR1112" s="351"/>
      <c r="CS1112" s="351"/>
      <c r="CT1112" s="351"/>
      <c r="CU1112" s="351"/>
      <c r="CV1112" s="351"/>
      <c r="CW1112" s="351"/>
      <c r="CX1112" s="351"/>
      <c r="CY1112" s="351"/>
      <c r="CZ1112" s="351"/>
      <c r="DA1112" s="351"/>
      <c r="DB1112" s="351"/>
      <c r="DC1112" s="351"/>
      <c r="DD1112" s="351"/>
      <c r="DE1112" s="351"/>
      <c r="DF1112" s="351"/>
      <c r="DG1112" s="351"/>
      <c r="DH1112" s="351"/>
      <c r="DI1112" s="351"/>
      <c r="DJ1112" s="351"/>
      <c r="DK1112" s="351"/>
      <c r="DL1112" s="351"/>
      <c r="DM1112" s="351"/>
      <c r="DN1112" s="351"/>
      <c r="DS1112" s="372"/>
      <c r="DT1112" s="374"/>
      <c r="DU1112" s="375"/>
      <c r="DV1112" s="375"/>
      <c r="DW1112" s="375"/>
      <c r="DX1112" s="375">
        <v>1</v>
      </c>
      <c r="DY1112" s="375">
        <f t="shared" si="4049"/>
        <v>0</v>
      </c>
      <c r="DZ1112" s="375">
        <f t="shared" si="4050"/>
        <v>0</v>
      </c>
      <c r="EA1112" s="375">
        <f t="shared" si="4051"/>
        <v>1</v>
      </c>
      <c r="EB1112" s="375">
        <f t="shared" si="4052"/>
        <v>0</v>
      </c>
      <c r="EC1112" s="375">
        <f t="shared" si="4053"/>
        <v>0</v>
      </c>
      <c r="ED1112" s="375">
        <f t="shared" si="4054"/>
        <v>1</v>
      </c>
      <c r="EE1112" s="375">
        <f t="shared" si="4055"/>
        <v>0</v>
      </c>
      <c r="EF1112" s="375">
        <f t="shared" si="4056"/>
        <v>0</v>
      </c>
      <c r="EG1112" s="375">
        <f t="shared" si="4057"/>
        <v>1</v>
      </c>
      <c r="EH1112" s="375">
        <f t="shared" si="4058"/>
        <v>0</v>
      </c>
      <c r="EI1112" s="375">
        <f t="shared" si="4059"/>
        <v>0</v>
      </c>
      <c r="EJ1112" s="375">
        <f t="shared" si="4060"/>
        <v>1</v>
      </c>
      <c r="EK1112" s="375">
        <f t="shared" si="4061"/>
        <v>0</v>
      </c>
      <c r="EL1112" s="375">
        <f t="shared" si="4062"/>
        <v>0</v>
      </c>
      <c r="EM1112" s="375">
        <f t="shared" si="4063"/>
        <v>1</v>
      </c>
      <c r="EN1112" s="375">
        <f t="shared" si="4064"/>
        <v>0</v>
      </c>
      <c r="EO1112" s="375">
        <f t="shared" si="4065"/>
        <v>0</v>
      </c>
      <c r="EP1112" s="375">
        <f t="shared" si="4066"/>
        <v>1</v>
      </c>
      <c r="EQ1112" s="375">
        <f t="shared" si="4067"/>
        <v>0</v>
      </c>
      <c r="ER1112" s="375">
        <f t="shared" si="4068"/>
        <v>0</v>
      </c>
      <c r="ES1112" s="375">
        <f t="shared" si="4069"/>
        <v>1</v>
      </c>
      <c r="ET1112" s="375">
        <f t="shared" si="4070"/>
        <v>0</v>
      </c>
      <c r="EU1112" s="375">
        <f t="shared" si="4071"/>
        <v>0</v>
      </c>
      <c r="EV1112" s="375">
        <f t="shared" si="4072"/>
        <v>1</v>
      </c>
      <c r="EW1112" s="375">
        <f t="shared" si="4073"/>
        <v>0</v>
      </c>
      <c r="EX1112" s="375">
        <f t="shared" si="4074"/>
        <v>0</v>
      </c>
      <c r="EY1112" s="375">
        <f t="shared" si="4075"/>
        <v>1</v>
      </c>
      <c r="EZ1112" s="375">
        <f t="shared" si="4076"/>
        <v>0</v>
      </c>
      <c r="FA1112" s="375">
        <f t="shared" si="4077"/>
        <v>0</v>
      </c>
      <c r="FB1112" s="375">
        <f t="shared" si="4078"/>
        <v>1</v>
      </c>
      <c r="FC1112" s="375">
        <f t="shared" si="4079"/>
        <v>0</v>
      </c>
      <c r="FD1112" s="375">
        <f t="shared" si="4080"/>
        <v>0</v>
      </c>
      <c r="FE1112" s="376"/>
      <c r="FF1112" s="372"/>
      <c r="FG1112" s="372"/>
      <c r="FH1112" s="372"/>
      <c r="FI1112" s="372"/>
      <c r="FJ1112" s="372"/>
      <c r="FK1112" s="372"/>
      <c r="FL1112" s="372"/>
      <c r="FM1112" s="372"/>
      <c r="FN1112" s="372"/>
      <c r="FO1112" s="372"/>
      <c r="FP1112" s="372"/>
      <c r="FQ1112" s="372"/>
      <c r="FR1112" s="372"/>
      <c r="FS1112" s="372"/>
      <c r="FT1112" s="372"/>
      <c r="FU1112" s="372"/>
      <c r="FV1112" s="372"/>
      <c r="FW1112" s="372"/>
      <c r="FX1112" s="372"/>
      <c r="FY1112" s="372"/>
      <c r="FZ1112" s="372"/>
      <c r="GA1112" s="372"/>
      <c r="GB1112" s="372"/>
      <c r="GC1112" s="372"/>
      <c r="GD1112" s="372"/>
      <c r="GE1112" s="372"/>
      <c r="GF1112" s="372"/>
      <c r="GG1112" s="372"/>
      <c r="GH1112" s="372"/>
      <c r="GI1112" s="372"/>
      <c r="GJ1112" s="372"/>
      <c r="GK1112" s="372"/>
      <c r="GL1112" s="372"/>
      <c r="GM1112" s="372"/>
      <c r="GN1112" s="372"/>
      <c r="GO1112" s="372"/>
      <c r="GP1112" s="372"/>
      <c r="GQ1112" s="372"/>
      <c r="GR1112" s="372"/>
      <c r="GS1112" s="372"/>
      <c r="GT1112" s="372"/>
      <c r="GU1112" s="372"/>
      <c r="GV1112" s="372"/>
      <c r="GW1112" s="372"/>
      <c r="GX1112" s="372"/>
      <c r="GY1112" s="372"/>
      <c r="GZ1112" s="372"/>
      <c r="HA1112" s="372"/>
      <c r="HB1112" s="372"/>
      <c r="HC1112" s="372"/>
    </row>
    <row r="1113" spans="1:211" s="373" customFormat="1" ht="15" hidden="1" customHeight="1" outlineLevel="1" x14ac:dyDescent="0.2">
      <c r="A1113" s="366">
        <f>SWDATA!O1098</f>
        <v>0</v>
      </c>
      <c r="B1113" s="366">
        <f>SWDATA!M1098</f>
        <v>0</v>
      </c>
      <c r="C1113" s="351">
        <f>IF(AND(SWDATA!M1098=1,SWDATA!Q1098="promotions"),SWDATA!P1098,0)</f>
        <v>0</v>
      </c>
      <c r="D1113" s="367">
        <f>ROW(SWDATA!M1098)</f>
        <v>1098</v>
      </c>
      <c r="E1113" s="368">
        <f t="shared" si="4084"/>
        <v>0</v>
      </c>
      <c r="F1113" s="369">
        <f t="shared" si="3995"/>
        <v>1</v>
      </c>
      <c r="G1113" s="366" t="str">
        <f t="shared" si="3996"/>
        <v/>
      </c>
      <c r="H1113" s="370"/>
      <c r="J1113" s="238">
        <f t="shared" si="3997"/>
        <v>0</v>
      </c>
      <c r="K1113" s="239" t="str">
        <f t="shared" si="3998"/>
        <v/>
      </c>
      <c r="L1113" s="342"/>
      <c r="M1113" s="345"/>
      <c r="N1113" s="340" t="str">
        <f>IF(LEN(SWDATA!F1098)=0,"",N1112)</f>
        <v/>
      </c>
      <c r="O1113" s="296" t="str">
        <f>IF(LEN(SWDATA!G1098)=0,"",O1112)</f>
        <v/>
      </c>
      <c r="P1113" s="297" t="str">
        <f>IF(LEN(SWDATA!C1098)=0,"",SWDATA!C1098)</f>
        <v/>
      </c>
      <c r="Q1113" s="312" t="str">
        <f t="shared" si="3999"/>
        <v/>
      </c>
      <c r="R1113" s="223" t="s">
        <v>261</v>
      </c>
      <c r="S1113" s="224"/>
      <c r="T1113" s="224"/>
      <c r="U1113" s="264" t="s">
        <v>597</v>
      </c>
      <c r="V1113" s="205" t="s">
        <v>221</v>
      </c>
      <c r="W1113" s="266">
        <f>IF(OR(Is_Loading,LEN($A1113)=0),"",SWDATA!P1098)</f>
        <v>0</v>
      </c>
      <c r="X1113" s="267">
        <f>IF(OR(Is_Loading,LEN($A1113)=0),"",SWDATA!Q1098)</f>
        <v>0</v>
      </c>
      <c r="Y1113" s="267">
        <f>IF(OR(Is_Loading,LEN($A1113)=0),"",SWDATA!R1098)</f>
        <v>0</v>
      </c>
      <c r="Z1113" s="266" t="str">
        <f t="shared" si="4081"/>
        <v/>
      </c>
      <c r="AA1113" s="266">
        <f>IF(OR(Is_Loading,LEN($A1113)=0),"",SWDATA!T1098)</f>
        <v>0</v>
      </c>
      <c r="AB1113" s="267">
        <f>IF(OR(Is_Loading,LEN($A1113)=0),"",SWDATA!U1098)</f>
        <v>0</v>
      </c>
      <c r="AC1113" s="267">
        <f>IF(OR(Is_Loading,LEN($A1113)=0),"",SWDATA!V1098)</f>
        <v>0</v>
      </c>
      <c r="AD1113" s="266" t="str">
        <f t="shared" si="4000"/>
        <v/>
      </c>
      <c r="AE1113" s="266">
        <f>IF(OR(Is_Loading,LEN($A1113)=0),"",SWDATA!X1098)</f>
        <v>0</v>
      </c>
      <c r="AF1113" s="267">
        <f>IF(OR(Is_Loading,LEN($A1113)=0),"",SWDATA!Y1098)</f>
        <v>0</v>
      </c>
      <c r="AG1113" s="267">
        <f>IF(OR(Is_Loading,LEN($A1113)=0),"",SWDATA!Z1098)</f>
        <v>0</v>
      </c>
      <c r="AH1113" s="266" t="str">
        <f t="shared" si="4001"/>
        <v/>
      </c>
      <c r="AI1113" s="266">
        <f>IF(OR(Is_Loading,LEN($A1113)=0),"",SWDATA!AB1098)</f>
        <v>0</v>
      </c>
      <c r="AJ1113" s="267">
        <f>IF(OR(Is_Loading,LEN($A1113)=0),"",SWDATA!AC1098)</f>
        <v>0</v>
      </c>
      <c r="AK1113" s="267">
        <f>IF(OR(Is_Loading,LEN($A1113)=0),"",SWDATA!AD1098)</f>
        <v>0</v>
      </c>
      <c r="AL1113" s="266" t="str">
        <f t="shared" si="4002"/>
        <v/>
      </c>
      <c r="AM1113" s="266">
        <f>IF(OR(Is_Loading,LEN($A1113)=0),"",SWDATA!AF1098)</f>
        <v>0</v>
      </c>
      <c r="AN1113" s="267">
        <f>IF(OR(Is_Loading,LEN($A1113)=0),"",SWDATA!AG1098)</f>
        <v>0</v>
      </c>
      <c r="AO1113" s="323">
        <f>IF(OR(Is_Loading,LEN($A1113)=0),"",SWDATA!AH1098)</f>
        <v>0</v>
      </c>
      <c r="AP1113" s="320" t="str">
        <f t="shared" si="4003"/>
        <v/>
      </c>
      <c r="AQ1113" s="266">
        <f>IF(OR(Is_Loading,LEN($A1113)=0),"",SWDATA!AJ1098)</f>
        <v>0</v>
      </c>
      <c r="AR1113" s="267">
        <f>IF(OR(Is_Loading,LEN($A1113)=0),"",SWDATA!AK1098)</f>
        <v>0</v>
      </c>
      <c r="AS1113" s="267">
        <f>IF(OR(Is_Loading,LEN($A1113)=0),"",SWDATA!AL1098)</f>
        <v>0</v>
      </c>
      <c r="AT1113" s="266" t="str">
        <f t="shared" si="4004"/>
        <v/>
      </c>
      <c r="AU1113" s="266">
        <f>IF(OR(Is_Loading,LEN($A1113)=0),"",SWDATA!AN1098)</f>
        <v>0</v>
      </c>
      <c r="AV1113" s="267">
        <f>IF(OR(Is_Loading,LEN($A1113)=0),"",SWDATA!AO1098)</f>
        <v>0</v>
      </c>
      <c r="AW1113" s="267">
        <f>IF(OR(Is_Loading,LEN($A1113)=0),"",SWDATA!AP1098)</f>
        <v>0</v>
      </c>
      <c r="AX1113" s="266" t="str">
        <f t="shared" si="4005"/>
        <v/>
      </c>
      <c r="AY1113" s="266">
        <f>IF(OR(Is_Loading,LEN($A1113)=0),"",SWDATA!AR1098)</f>
        <v>0</v>
      </c>
      <c r="AZ1113" s="267">
        <f>IF(OR(Is_Loading,LEN($A1113)=0),"",SWDATA!AS1098)</f>
        <v>0</v>
      </c>
      <c r="BA1113" s="267">
        <f>IF(OR(Is_Loading,LEN($A1113)=0),"",SWDATA!AT1098)</f>
        <v>0</v>
      </c>
      <c r="BB1113" s="266" t="str">
        <f t="shared" si="4006"/>
        <v/>
      </c>
      <c r="BC1113" s="266">
        <f>IF(OR(Is_Loading,LEN($A1113)=0),"",SWDATA!AV1098)</f>
        <v>0</v>
      </c>
      <c r="BD1113" s="267">
        <f>IF(OR(Is_Loading,LEN($A1113)=0),"",SWDATA!AW1098)</f>
        <v>0</v>
      </c>
      <c r="BE1113" s="323">
        <f>IF(OR(Is_Loading,LEN($A1113)=0),"",SWDATA!AX1098)</f>
        <v>0</v>
      </c>
      <c r="BF1113" s="320" t="str">
        <f t="shared" si="4007"/>
        <v/>
      </c>
      <c r="BG1113" s="11"/>
      <c r="BH1113" s="11"/>
      <c r="BI1113" s="11"/>
      <c r="BJ1113" s="11"/>
      <c r="BK1113" s="11"/>
      <c r="BL1113" s="11"/>
      <c r="BM1113" s="11"/>
      <c r="BN1113" s="11"/>
      <c r="BO1113" s="11"/>
      <c r="BP1113" s="11"/>
      <c r="BQ1113" s="11"/>
      <c r="BR1113" s="11"/>
      <c r="BS1113" s="11"/>
      <c r="BT1113" s="11"/>
      <c r="BU1113" s="11"/>
      <c r="BV1113" s="11"/>
      <c r="BW1113" s="11"/>
      <c r="BX1113" s="11"/>
      <c r="BY1113" s="11"/>
      <c r="BZ1113" s="11"/>
      <c r="CA1113" s="11"/>
      <c r="CB1113" s="11"/>
      <c r="CC1113" s="11"/>
      <c r="CD1113" s="11"/>
      <c r="CE1113" s="11"/>
      <c r="CF1113" s="11"/>
      <c r="CG1113" s="11"/>
      <c r="CH1113" s="11"/>
      <c r="CI1113" s="11"/>
      <c r="CJ1113" s="11"/>
      <c r="CK1113" s="11"/>
      <c r="CL1113" s="11"/>
      <c r="CM1113" s="11"/>
      <c r="CN1113" s="351"/>
      <c r="CO1113" s="351"/>
      <c r="CP1113" s="351"/>
      <c r="CQ1113" s="351"/>
      <c r="CR1113" s="351"/>
      <c r="CS1113" s="351"/>
      <c r="CT1113" s="351"/>
      <c r="CU1113" s="351"/>
      <c r="CV1113" s="351"/>
      <c r="CW1113" s="351"/>
      <c r="CX1113" s="351"/>
      <c r="CY1113" s="351"/>
      <c r="CZ1113" s="351"/>
      <c r="DA1113" s="351"/>
      <c r="DB1113" s="351"/>
      <c r="DC1113" s="351"/>
      <c r="DD1113" s="351"/>
      <c r="DE1113" s="351"/>
      <c r="DF1113" s="351"/>
      <c r="DG1113" s="351"/>
      <c r="DH1113" s="351"/>
      <c r="DI1113" s="351"/>
      <c r="DJ1113" s="351"/>
      <c r="DK1113" s="351"/>
      <c r="DL1113" s="351"/>
      <c r="DM1113" s="351"/>
      <c r="DN1113" s="351"/>
      <c r="DS1113" s="372"/>
      <c r="DT1113" s="374"/>
      <c r="DU1113" s="375"/>
      <c r="DV1113" s="375"/>
      <c r="DW1113" s="375"/>
      <c r="DX1113" s="375">
        <v>1</v>
      </c>
      <c r="DY1113" s="375">
        <f t="shared" si="4049"/>
        <v>0</v>
      </c>
      <c r="DZ1113" s="375">
        <f t="shared" si="4050"/>
        <v>0</v>
      </c>
      <c r="EA1113" s="375">
        <f t="shared" si="4051"/>
        <v>1</v>
      </c>
      <c r="EB1113" s="375">
        <f t="shared" si="4052"/>
        <v>0</v>
      </c>
      <c r="EC1113" s="375">
        <f t="shared" si="4053"/>
        <v>0</v>
      </c>
      <c r="ED1113" s="375">
        <f t="shared" si="4054"/>
        <v>1</v>
      </c>
      <c r="EE1113" s="375">
        <f t="shared" si="4055"/>
        <v>0</v>
      </c>
      <c r="EF1113" s="375">
        <f t="shared" si="4056"/>
        <v>0</v>
      </c>
      <c r="EG1113" s="375">
        <f t="shared" si="4057"/>
        <v>1</v>
      </c>
      <c r="EH1113" s="375">
        <f t="shared" si="4058"/>
        <v>0</v>
      </c>
      <c r="EI1113" s="375">
        <f t="shared" si="4059"/>
        <v>0</v>
      </c>
      <c r="EJ1113" s="375">
        <f t="shared" si="4060"/>
        <v>1</v>
      </c>
      <c r="EK1113" s="375">
        <f t="shared" si="4061"/>
        <v>0</v>
      </c>
      <c r="EL1113" s="375">
        <f t="shared" si="4062"/>
        <v>0</v>
      </c>
      <c r="EM1113" s="375">
        <f t="shared" si="4063"/>
        <v>1</v>
      </c>
      <c r="EN1113" s="375">
        <f t="shared" si="4064"/>
        <v>0</v>
      </c>
      <c r="EO1113" s="375">
        <f t="shared" si="4065"/>
        <v>0</v>
      </c>
      <c r="EP1113" s="375">
        <f t="shared" si="4066"/>
        <v>1</v>
      </c>
      <c r="EQ1113" s="375">
        <f t="shared" si="4067"/>
        <v>0</v>
      </c>
      <c r="ER1113" s="375">
        <f t="shared" si="4068"/>
        <v>0</v>
      </c>
      <c r="ES1113" s="375">
        <f t="shared" si="4069"/>
        <v>1</v>
      </c>
      <c r="ET1113" s="375">
        <f t="shared" si="4070"/>
        <v>0</v>
      </c>
      <c r="EU1113" s="375">
        <f t="shared" si="4071"/>
        <v>0</v>
      </c>
      <c r="EV1113" s="375">
        <f t="shared" si="4072"/>
        <v>1</v>
      </c>
      <c r="EW1113" s="375">
        <f t="shared" si="4073"/>
        <v>0</v>
      </c>
      <c r="EX1113" s="375">
        <f t="shared" si="4074"/>
        <v>0</v>
      </c>
      <c r="EY1113" s="375">
        <f t="shared" si="4075"/>
        <v>1</v>
      </c>
      <c r="EZ1113" s="375">
        <f t="shared" si="4076"/>
        <v>0</v>
      </c>
      <c r="FA1113" s="375">
        <f t="shared" si="4077"/>
        <v>0</v>
      </c>
      <c r="FB1113" s="375">
        <f t="shared" si="4078"/>
        <v>1</v>
      </c>
      <c r="FC1113" s="375">
        <f t="shared" si="4079"/>
        <v>0</v>
      </c>
      <c r="FD1113" s="375">
        <f t="shared" si="4080"/>
        <v>0</v>
      </c>
      <c r="FE1113" s="376"/>
      <c r="FF1113" s="372"/>
      <c r="FG1113" s="372"/>
      <c r="FH1113" s="372"/>
      <c r="FI1113" s="372"/>
      <c r="FJ1113" s="372"/>
      <c r="FK1113" s="372"/>
      <c r="FL1113" s="372"/>
      <c r="FM1113" s="372"/>
      <c r="FN1113" s="372"/>
      <c r="FO1113" s="372"/>
      <c r="FP1113" s="372"/>
      <c r="FQ1113" s="372"/>
      <c r="FR1113" s="372"/>
      <c r="FS1113" s="372"/>
      <c r="FT1113" s="372"/>
      <c r="FU1113" s="372"/>
      <c r="FV1113" s="372"/>
      <c r="FW1113" s="372"/>
      <c r="FX1113" s="372"/>
      <c r="FY1113" s="372"/>
      <c r="FZ1113" s="372"/>
      <c r="GA1113" s="372"/>
      <c r="GB1113" s="372"/>
      <c r="GC1113" s="372"/>
      <c r="GD1113" s="372"/>
      <c r="GE1113" s="372"/>
      <c r="GF1113" s="372"/>
      <c r="GG1113" s="372"/>
      <c r="GH1113" s="372"/>
      <c r="GI1113" s="372"/>
      <c r="GJ1113" s="372"/>
      <c r="GK1113" s="372"/>
      <c r="GL1113" s="372"/>
      <c r="GM1113" s="372"/>
      <c r="GN1113" s="372"/>
      <c r="GO1113" s="372"/>
      <c r="GP1113" s="372"/>
      <c r="GQ1113" s="372"/>
      <c r="GR1113" s="372"/>
      <c r="GS1113" s="372"/>
      <c r="GT1113" s="372"/>
      <c r="GU1113" s="372"/>
      <c r="GV1113" s="372"/>
      <c r="GW1113" s="372"/>
      <c r="GX1113" s="372"/>
      <c r="GY1113" s="372"/>
      <c r="GZ1113" s="372"/>
      <c r="HA1113" s="372"/>
      <c r="HB1113" s="372"/>
      <c r="HC1113" s="372"/>
    </row>
    <row r="1114" spans="1:211" s="373" customFormat="1" ht="15" hidden="1" customHeight="1" outlineLevel="1" x14ac:dyDescent="0.2">
      <c r="A1114" s="366">
        <f>SWDATA!O1099</f>
        <v>0</v>
      </c>
      <c r="B1114" s="366">
        <f>SWDATA!M1099</f>
        <v>0</v>
      </c>
      <c r="C1114" s="351">
        <f>IF(AND(SWDATA!M1099=1,SWDATA!Q1099="promotions"),SWDATA!P1099,0)</f>
        <v>0</v>
      </c>
      <c r="D1114" s="367">
        <f>ROW(SWDATA!M1099)</f>
        <v>1099</v>
      </c>
      <c r="E1114" s="368">
        <f t="shared" si="4084"/>
        <v>0</v>
      </c>
      <c r="F1114" s="369">
        <f t="shared" si="3995"/>
        <v>1</v>
      </c>
      <c r="G1114" s="366" t="str">
        <f t="shared" si="3996"/>
        <v/>
      </c>
      <c r="H1114" s="370"/>
      <c r="J1114" s="238">
        <f t="shared" si="3997"/>
        <v>0</v>
      </c>
      <c r="K1114" s="239" t="str">
        <f t="shared" si="3998"/>
        <v/>
      </c>
      <c r="L1114" s="342"/>
      <c r="M1114" s="345"/>
      <c r="N1114" s="340" t="str">
        <f>IF(LEN(SWDATA!F1099)=0,"",N1113)</f>
        <v/>
      </c>
      <c r="O1114" s="296" t="str">
        <f>IF(LEN(SWDATA!G1099)=0,"",O1113)</f>
        <v/>
      </c>
      <c r="P1114" s="297" t="str">
        <f>IF(LEN(SWDATA!C1099)=0,"",SWDATA!C1099)</f>
        <v/>
      </c>
      <c r="Q1114" s="312" t="str">
        <f t="shared" si="3999"/>
        <v/>
      </c>
      <c r="R1114" s="223" t="s">
        <v>261</v>
      </c>
      <c r="S1114" s="224"/>
      <c r="T1114" s="224"/>
      <c r="U1114" s="264" t="s">
        <v>599</v>
      </c>
      <c r="V1114" s="205" t="s">
        <v>221</v>
      </c>
      <c r="W1114" s="266">
        <f>IF(OR(Is_Loading,LEN($A1114)=0),"",SWDATA!P1099)</f>
        <v>0</v>
      </c>
      <c r="X1114" s="267">
        <f>IF(OR(Is_Loading,LEN($A1114)=0),"",SWDATA!Q1099)</f>
        <v>0</v>
      </c>
      <c r="Y1114" s="267">
        <f>IF(OR(Is_Loading,LEN($A1114)=0),"",SWDATA!R1099)</f>
        <v>0</v>
      </c>
      <c r="Z1114" s="266" t="str">
        <f t="shared" si="4081"/>
        <v/>
      </c>
      <c r="AA1114" s="266">
        <f>IF(OR(Is_Loading,LEN($A1114)=0),"",SWDATA!T1099)</f>
        <v>0</v>
      </c>
      <c r="AB1114" s="267">
        <f>IF(OR(Is_Loading,LEN($A1114)=0),"",SWDATA!U1099)</f>
        <v>0</v>
      </c>
      <c r="AC1114" s="267">
        <f>IF(OR(Is_Loading,LEN($A1114)=0),"",SWDATA!V1099)</f>
        <v>0</v>
      </c>
      <c r="AD1114" s="266" t="str">
        <f t="shared" si="4000"/>
        <v/>
      </c>
      <c r="AE1114" s="266">
        <f>IF(OR(Is_Loading,LEN($A1114)=0),"",SWDATA!X1099)</f>
        <v>0</v>
      </c>
      <c r="AF1114" s="267">
        <f>IF(OR(Is_Loading,LEN($A1114)=0),"",SWDATA!Y1099)</f>
        <v>0</v>
      </c>
      <c r="AG1114" s="267">
        <f>IF(OR(Is_Loading,LEN($A1114)=0),"",SWDATA!Z1099)</f>
        <v>0</v>
      </c>
      <c r="AH1114" s="266" t="str">
        <f t="shared" si="4001"/>
        <v/>
      </c>
      <c r="AI1114" s="266">
        <f>IF(OR(Is_Loading,LEN($A1114)=0),"",SWDATA!AB1099)</f>
        <v>0</v>
      </c>
      <c r="AJ1114" s="267">
        <f>IF(OR(Is_Loading,LEN($A1114)=0),"",SWDATA!AC1099)</f>
        <v>0</v>
      </c>
      <c r="AK1114" s="267">
        <f>IF(OR(Is_Loading,LEN($A1114)=0),"",SWDATA!AD1099)</f>
        <v>0</v>
      </c>
      <c r="AL1114" s="266" t="str">
        <f t="shared" si="4002"/>
        <v/>
      </c>
      <c r="AM1114" s="266">
        <f>IF(OR(Is_Loading,LEN($A1114)=0),"",SWDATA!AF1099)</f>
        <v>0</v>
      </c>
      <c r="AN1114" s="267">
        <f>IF(OR(Is_Loading,LEN($A1114)=0),"",SWDATA!AG1099)</f>
        <v>0</v>
      </c>
      <c r="AO1114" s="323">
        <f>IF(OR(Is_Loading,LEN($A1114)=0),"",SWDATA!AH1099)</f>
        <v>0</v>
      </c>
      <c r="AP1114" s="320" t="str">
        <f t="shared" si="4003"/>
        <v/>
      </c>
      <c r="AQ1114" s="266">
        <f>IF(OR(Is_Loading,LEN($A1114)=0),"",SWDATA!AJ1099)</f>
        <v>0</v>
      </c>
      <c r="AR1114" s="267">
        <f>IF(OR(Is_Loading,LEN($A1114)=0),"",SWDATA!AK1099)</f>
        <v>0</v>
      </c>
      <c r="AS1114" s="267">
        <f>IF(OR(Is_Loading,LEN($A1114)=0),"",SWDATA!AL1099)</f>
        <v>0</v>
      </c>
      <c r="AT1114" s="266" t="str">
        <f t="shared" si="4004"/>
        <v/>
      </c>
      <c r="AU1114" s="266">
        <f>IF(OR(Is_Loading,LEN($A1114)=0),"",SWDATA!AN1099)</f>
        <v>0</v>
      </c>
      <c r="AV1114" s="267">
        <f>IF(OR(Is_Loading,LEN($A1114)=0),"",SWDATA!AO1099)</f>
        <v>0</v>
      </c>
      <c r="AW1114" s="267">
        <f>IF(OR(Is_Loading,LEN($A1114)=0),"",SWDATA!AP1099)</f>
        <v>0</v>
      </c>
      <c r="AX1114" s="266" t="str">
        <f t="shared" si="4005"/>
        <v/>
      </c>
      <c r="AY1114" s="266">
        <f>IF(OR(Is_Loading,LEN($A1114)=0),"",SWDATA!AR1099)</f>
        <v>0</v>
      </c>
      <c r="AZ1114" s="267">
        <f>IF(OR(Is_Loading,LEN($A1114)=0),"",SWDATA!AS1099)</f>
        <v>0</v>
      </c>
      <c r="BA1114" s="267">
        <f>IF(OR(Is_Loading,LEN($A1114)=0),"",SWDATA!AT1099)</f>
        <v>0</v>
      </c>
      <c r="BB1114" s="266" t="str">
        <f t="shared" si="4006"/>
        <v/>
      </c>
      <c r="BC1114" s="266">
        <f>IF(OR(Is_Loading,LEN($A1114)=0),"",SWDATA!AV1099)</f>
        <v>0</v>
      </c>
      <c r="BD1114" s="267">
        <f>IF(OR(Is_Loading,LEN($A1114)=0),"",SWDATA!AW1099)</f>
        <v>0</v>
      </c>
      <c r="BE1114" s="323">
        <f>IF(OR(Is_Loading,LEN($A1114)=0),"",SWDATA!AX1099)</f>
        <v>0</v>
      </c>
      <c r="BF1114" s="320" t="str">
        <f t="shared" si="4007"/>
        <v/>
      </c>
      <c r="BG1114" s="11"/>
      <c r="BH1114" s="11"/>
      <c r="BI1114" s="11"/>
      <c r="BJ1114" s="11"/>
      <c r="BK1114" s="11"/>
      <c r="BL1114" s="11"/>
      <c r="BM1114" s="11"/>
      <c r="BN1114" s="11"/>
      <c r="BO1114" s="11"/>
      <c r="BP1114" s="11"/>
      <c r="BQ1114" s="11"/>
      <c r="BR1114" s="11"/>
      <c r="BS1114" s="11"/>
      <c r="BT1114" s="11"/>
      <c r="BU1114" s="11"/>
      <c r="BV1114" s="11"/>
      <c r="BW1114" s="11"/>
      <c r="BX1114" s="11"/>
      <c r="BY1114" s="11"/>
      <c r="BZ1114" s="11"/>
      <c r="CA1114" s="11"/>
      <c r="CB1114" s="11"/>
      <c r="CC1114" s="11"/>
      <c r="CD1114" s="11"/>
      <c r="CE1114" s="11"/>
      <c r="CF1114" s="11"/>
      <c r="CG1114" s="11"/>
      <c r="CH1114" s="11"/>
      <c r="CI1114" s="11"/>
      <c r="CJ1114" s="11"/>
      <c r="CK1114" s="11"/>
      <c r="CL1114" s="11"/>
      <c r="CM1114" s="11"/>
      <c r="CN1114" s="351"/>
      <c r="CO1114" s="351"/>
      <c r="CP1114" s="351"/>
      <c r="CQ1114" s="351"/>
      <c r="CR1114" s="351"/>
      <c r="CS1114" s="351"/>
      <c r="CT1114" s="351"/>
      <c r="CU1114" s="351"/>
      <c r="CV1114" s="351"/>
      <c r="CW1114" s="351"/>
      <c r="CX1114" s="351"/>
      <c r="CY1114" s="351"/>
      <c r="CZ1114" s="351"/>
      <c r="DA1114" s="351"/>
      <c r="DB1114" s="351"/>
      <c r="DC1114" s="351"/>
      <c r="DD1114" s="351"/>
      <c r="DE1114" s="351"/>
      <c r="DF1114" s="351"/>
      <c r="DG1114" s="351"/>
      <c r="DH1114" s="351"/>
      <c r="DI1114" s="351"/>
      <c r="DJ1114" s="351"/>
      <c r="DK1114" s="351"/>
      <c r="DL1114" s="351"/>
      <c r="DM1114" s="351"/>
      <c r="DN1114" s="351"/>
      <c r="DS1114" s="372"/>
      <c r="DT1114" s="374"/>
      <c r="DU1114" s="375"/>
      <c r="DV1114" s="375"/>
      <c r="DW1114" s="375"/>
      <c r="DX1114" s="375">
        <v>1</v>
      </c>
      <c r="DY1114" s="375">
        <f t="shared" si="4049"/>
        <v>0</v>
      </c>
      <c r="DZ1114" s="375">
        <f t="shared" si="4050"/>
        <v>0</v>
      </c>
      <c r="EA1114" s="375">
        <f t="shared" si="4051"/>
        <v>1</v>
      </c>
      <c r="EB1114" s="375">
        <f t="shared" si="4052"/>
        <v>0</v>
      </c>
      <c r="EC1114" s="375">
        <f t="shared" si="4053"/>
        <v>0</v>
      </c>
      <c r="ED1114" s="375">
        <f t="shared" si="4054"/>
        <v>1</v>
      </c>
      <c r="EE1114" s="375">
        <f t="shared" si="4055"/>
        <v>0</v>
      </c>
      <c r="EF1114" s="375">
        <f t="shared" si="4056"/>
        <v>0</v>
      </c>
      <c r="EG1114" s="375">
        <f t="shared" si="4057"/>
        <v>1</v>
      </c>
      <c r="EH1114" s="375">
        <f t="shared" si="4058"/>
        <v>0</v>
      </c>
      <c r="EI1114" s="375">
        <f t="shared" si="4059"/>
        <v>0</v>
      </c>
      <c r="EJ1114" s="375">
        <f t="shared" si="4060"/>
        <v>1</v>
      </c>
      <c r="EK1114" s="375">
        <f t="shared" si="4061"/>
        <v>0</v>
      </c>
      <c r="EL1114" s="375">
        <f t="shared" si="4062"/>
        <v>0</v>
      </c>
      <c r="EM1114" s="375">
        <f t="shared" si="4063"/>
        <v>1</v>
      </c>
      <c r="EN1114" s="375">
        <f t="shared" si="4064"/>
        <v>0</v>
      </c>
      <c r="EO1114" s="375">
        <f t="shared" si="4065"/>
        <v>0</v>
      </c>
      <c r="EP1114" s="375">
        <f t="shared" si="4066"/>
        <v>1</v>
      </c>
      <c r="EQ1114" s="375">
        <f t="shared" si="4067"/>
        <v>0</v>
      </c>
      <c r="ER1114" s="375">
        <f t="shared" si="4068"/>
        <v>0</v>
      </c>
      <c r="ES1114" s="375">
        <f t="shared" si="4069"/>
        <v>1</v>
      </c>
      <c r="ET1114" s="375">
        <f t="shared" si="4070"/>
        <v>0</v>
      </c>
      <c r="EU1114" s="375">
        <f t="shared" si="4071"/>
        <v>0</v>
      </c>
      <c r="EV1114" s="375">
        <f t="shared" si="4072"/>
        <v>1</v>
      </c>
      <c r="EW1114" s="375">
        <f t="shared" si="4073"/>
        <v>0</v>
      </c>
      <c r="EX1114" s="375">
        <f t="shared" si="4074"/>
        <v>0</v>
      </c>
      <c r="EY1114" s="375">
        <f t="shared" si="4075"/>
        <v>1</v>
      </c>
      <c r="EZ1114" s="375">
        <f t="shared" si="4076"/>
        <v>0</v>
      </c>
      <c r="FA1114" s="375">
        <f t="shared" si="4077"/>
        <v>0</v>
      </c>
      <c r="FB1114" s="375">
        <f t="shared" si="4078"/>
        <v>1</v>
      </c>
      <c r="FC1114" s="375">
        <f t="shared" si="4079"/>
        <v>0</v>
      </c>
      <c r="FD1114" s="375">
        <f t="shared" si="4080"/>
        <v>0</v>
      </c>
      <c r="FE1114" s="376"/>
      <c r="FF1114" s="372"/>
      <c r="FG1114" s="372"/>
      <c r="FH1114" s="372"/>
      <c r="FI1114" s="372"/>
      <c r="FJ1114" s="372"/>
      <c r="FK1114" s="372"/>
      <c r="FL1114" s="372"/>
      <c r="FM1114" s="372"/>
      <c r="FN1114" s="372"/>
      <c r="FO1114" s="372"/>
      <c r="FP1114" s="372"/>
      <c r="FQ1114" s="372"/>
      <c r="FR1114" s="372"/>
      <c r="FS1114" s="372"/>
      <c r="FT1114" s="372"/>
      <c r="FU1114" s="372"/>
      <c r="FV1114" s="372"/>
      <c r="FW1114" s="372"/>
      <c r="FX1114" s="372"/>
      <c r="FY1114" s="372"/>
      <c r="FZ1114" s="372"/>
      <c r="GA1114" s="372"/>
      <c r="GB1114" s="372"/>
      <c r="GC1114" s="372"/>
      <c r="GD1114" s="372"/>
      <c r="GE1114" s="372"/>
      <c r="GF1114" s="372"/>
      <c r="GG1114" s="372"/>
      <c r="GH1114" s="372"/>
      <c r="GI1114" s="372"/>
      <c r="GJ1114" s="372"/>
      <c r="GK1114" s="372"/>
      <c r="GL1114" s="372"/>
      <c r="GM1114" s="372"/>
      <c r="GN1114" s="372"/>
      <c r="GO1114" s="372"/>
      <c r="GP1114" s="372"/>
      <c r="GQ1114" s="372"/>
      <c r="GR1114" s="372"/>
      <c r="GS1114" s="372"/>
      <c r="GT1114" s="372"/>
      <c r="GU1114" s="372"/>
      <c r="GV1114" s="372"/>
      <c r="GW1114" s="372"/>
      <c r="GX1114" s="372"/>
      <c r="GY1114" s="372"/>
      <c r="GZ1114" s="372"/>
      <c r="HA1114" s="372"/>
      <c r="HB1114" s="372"/>
      <c r="HC1114" s="372"/>
    </row>
    <row r="1115" spans="1:211" s="373" customFormat="1" ht="15" hidden="1" customHeight="1" outlineLevel="1" x14ac:dyDescent="0.2">
      <c r="A1115" s="366">
        <f>SWDATA!O1100</f>
        <v>0</v>
      </c>
      <c r="B1115" s="366">
        <f>SWDATA!M1100</f>
        <v>0</v>
      </c>
      <c r="C1115" s="351">
        <f>IF(AND(SWDATA!M1100=1,SWDATA!Q1100="promotions"),SWDATA!P1100,0)</f>
        <v>0</v>
      </c>
      <c r="D1115" s="367">
        <f>ROW(SWDATA!M1100)</f>
        <v>1100</v>
      </c>
      <c r="E1115" s="368">
        <f t="shared" si="4084"/>
        <v>0</v>
      </c>
      <c r="F1115" s="369">
        <f t="shared" si="3995"/>
        <v>1</v>
      </c>
      <c r="G1115" s="366" t="str">
        <f t="shared" si="3996"/>
        <v/>
      </c>
      <c r="H1115" s="370"/>
      <c r="J1115" s="238">
        <f t="shared" si="3997"/>
        <v>0</v>
      </c>
      <c r="K1115" s="239" t="str">
        <f t="shared" si="3998"/>
        <v/>
      </c>
      <c r="L1115" s="342"/>
      <c r="M1115" s="345"/>
      <c r="N1115" s="340" t="str">
        <f>IF(LEN(SWDATA!F1100)=0,"",N1114)</f>
        <v/>
      </c>
      <c r="O1115" s="296" t="str">
        <f>IF(LEN(SWDATA!G1100)=0,"",O1114)</f>
        <v/>
      </c>
      <c r="P1115" s="297" t="str">
        <f>IF(LEN(SWDATA!C1100)=0,"",SWDATA!C1100)</f>
        <v/>
      </c>
      <c r="Q1115" s="312" t="str">
        <f t="shared" si="3999"/>
        <v/>
      </c>
      <c r="R1115" s="223" t="s">
        <v>261</v>
      </c>
      <c r="S1115" s="224"/>
      <c r="T1115" s="224"/>
      <c r="U1115" s="264" t="s">
        <v>600</v>
      </c>
      <c r="V1115" s="205" t="s">
        <v>221</v>
      </c>
      <c r="W1115" s="266">
        <f>IF(OR(Is_Loading,LEN($A1115)=0),"",SWDATA!P1100)</f>
        <v>0</v>
      </c>
      <c r="X1115" s="267">
        <f>IF(OR(Is_Loading,LEN($A1115)=0),"",SWDATA!Q1100)</f>
        <v>0</v>
      </c>
      <c r="Y1115" s="267">
        <f>IF(OR(Is_Loading,LEN($A1115)=0),"",SWDATA!R1100)</f>
        <v>0</v>
      </c>
      <c r="Z1115" s="266" t="str">
        <f t="shared" si="4081"/>
        <v/>
      </c>
      <c r="AA1115" s="266">
        <f>IF(OR(Is_Loading,LEN($A1115)=0),"",SWDATA!T1100)</f>
        <v>0</v>
      </c>
      <c r="AB1115" s="267">
        <f>IF(OR(Is_Loading,LEN($A1115)=0),"",SWDATA!U1100)</f>
        <v>0</v>
      </c>
      <c r="AC1115" s="267">
        <f>IF(OR(Is_Loading,LEN($A1115)=0),"",SWDATA!V1100)</f>
        <v>0</v>
      </c>
      <c r="AD1115" s="266" t="str">
        <f t="shared" si="4000"/>
        <v/>
      </c>
      <c r="AE1115" s="266">
        <f>IF(OR(Is_Loading,LEN($A1115)=0),"",SWDATA!X1100)</f>
        <v>0</v>
      </c>
      <c r="AF1115" s="267">
        <f>IF(OR(Is_Loading,LEN($A1115)=0),"",SWDATA!Y1100)</f>
        <v>0</v>
      </c>
      <c r="AG1115" s="267">
        <f>IF(OR(Is_Loading,LEN($A1115)=0),"",SWDATA!Z1100)</f>
        <v>0</v>
      </c>
      <c r="AH1115" s="266" t="str">
        <f t="shared" si="4001"/>
        <v/>
      </c>
      <c r="AI1115" s="266">
        <f>IF(OR(Is_Loading,LEN($A1115)=0),"",SWDATA!AB1100)</f>
        <v>0</v>
      </c>
      <c r="AJ1115" s="267">
        <f>IF(OR(Is_Loading,LEN($A1115)=0),"",SWDATA!AC1100)</f>
        <v>0</v>
      </c>
      <c r="AK1115" s="267">
        <f>IF(OR(Is_Loading,LEN($A1115)=0),"",SWDATA!AD1100)</f>
        <v>0</v>
      </c>
      <c r="AL1115" s="266" t="str">
        <f t="shared" si="4002"/>
        <v/>
      </c>
      <c r="AM1115" s="266">
        <f>IF(OR(Is_Loading,LEN($A1115)=0),"",SWDATA!AF1100)</f>
        <v>0</v>
      </c>
      <c r="AN1115" s="267">
        <f>IF(OR(Is_Loading,LEN($A1115)=0),"",SWDATA!AG1100)</f>
        <v>0</v>
      </c>
      <c r="AO1115" s="323">
        <f>IF(OR(Is_Loading,LEN($A1115)=0),"",SWDATA!AH1100)</f>
        <v>0</v>
      </c>
      <c r="AP1115" s="320" t="str">
        <f t="shared" si="4003"/>
        <v/>
      </c>
      <c r="AQ1115" s="266">
        <f>IF(OR(Is_Loading,LEN($A1115)=0),"",SWDATA!AJ1100)</f>
        <v>0</v>
      </c>
      <c r="AR1115" s="267">
        <f>IF(OR(Is_Loading,LEN($A1115)=0),"",SWDATA!AK1100)</f>
        <v>0</v>
      </c>
      <c r="AS1115" s="267">
        <f>IF(OR(Is_Loading,LEN($A1115)=0),"",SWDATA!AL1100)</f>
        <v>0</v>
      </c>
      <c r="AT1115" s="266" t="str">
        <f t="shared" si="4004"/>
        <v/>
      </c>
      <c r="AU1115" s="266">
        <f>IF(OR(Is_Loading,LEN($A1115)=0),"",SWDATA!AN1100)</f>
        <v>0</v>
      </c>
      <c r="AV1115" s="267">
        <f>IF(OR(Is_Loading,LEN($A1115)=0),"",SWDATA!AO1100)</f>
        <v>0</v>
      </c>
      <c r="AW1115" s="267">
        <f>IF(OR(Is_Loading,LEN($A1115)=0),"",SWDATA!AP1100)</f>
        <v>0</v>
      </c>
      <c r="AX1115" s="266" t="str">
        <f t="shared" si="4005"/>
        <v/>
      </c>
      <c r="AY1115" s="266">
        <f>IF(OR(Is_Loading,LEN($A1115)=0),"",SWDATA!AR1100)</f>
        <v>0</v>
      </c>
      <c r="AZ1115" s="267">
        <f>IF(OR(Is_Loading,LEN($A1115)=0),"",SWDATA!AS1100)</f>
        <v>0</v>
      </c>
      <c r="BA1115" s="267">
        <f>IF(OR(Is_Loading,LEN($A1115)=0),"",SWDATA!AT1100)</f>
        <v>0</v>
      </c>
      <c r="BB1115" s="266" t="str">
        <f t="shared" si="4006"/>
        <v/>
      </c>
      <c r="BC1115" s="266">
        <f>IF(OR(Is_Loading,LEN($A1115)=0),"",SWDATA!AV1100)</f>
        <v>0</v>
      </c>
      <c r="BD1115" s="267">
        <f>IF(OR(Is_Loading,LEN($A1115)=0),"",SWDATA!AW1100)</f>
        <v>0</v>
      </c>
      <c r="BE1115" s="323">
        <f>IF(OR(Is_Loading,LEN($A1115)=0),"",SWDATA!AX1100)</f>
        <v>0</v>
      </c>
      <c r="BF1115" s="320" t="str">
        <f t="shared" si="4007"/>
        <v/>
      </c>
      <c r="BG1115" s="11"/>
      <c r="BH1115" s="11"/>
      <c r="BI1115" s="11"/>
      <c r="BJ1115" s="11"/>
      <c r="BK1115" s="11"/>
      <c r="BL1115" s="11"/>
      <c r="BM1115" s="11"/>
      <c r="BN1115" s="11"/>
      <c r="BO1115" s="11"/>
      <c r="BP1115" s="11"/>
      <c r="BQ1115" s="11"/>
      <c r="BR1115" s="11"/>
      <c r="BS1115" s="11"/>
      <c r="BT1115" s="11"/>
      <c r="BU1115" s="11"/>
      <c r="BV1115" s="11"/>
      <c r="BW1115" s="11"/>
      <c r="BX1115" s="11"/>
      <c r="BY1115" s="11"/>
      <c r="BZ1115" s="11"/>
      <c r="CA1115" s="11"/>
      <c r="CB1115" s="11"/>
      <c r="CC1115" s="11"/>
      <c r="CD1115" s="11"/>
      <c r="CE1115" s="11"/>
      <c r="CF1115" s="11"/>
      <c r="CG1115" s="11"/>
      <c r="CH1115" s="11"/>
      <c r="CI1115" s="11"/>
      <c r="CJ1115" s="11"/>
      <c r="CK1115" s="11"/>
      <c r="CL1115" s="11"/>
      <c r="CM1115" s="11"/>
      <c r="CN1115" s="351"/>
      <c r="CO1115" s="351"/>
      <c r="CP1115" s="351"/>
      <c r="CQ1115" s="351"/>
      <c r="CR1115" s="351"/>
      <c r="CS1115" s="351"/>
      <c r="CT1115" s="351"/>
      <c r="CU1115" s="351"/>
      <c r="CV1115" s="351"/>
      <c r="CW1115" s="351"/>
      <c r="CX1115" s="351"/>
      <c r="CY1115" s="351"/>
      <c r="CZ1115" s="351"/>
      <c r="DA1115" s="351"/>
      <c r="DB1115" s="351"/>
      <c r="DC1115" s="351"/>
      <c r="DD1115" s="351"/>
      <c r="DE1115" s="351"/>
      <c r="DF1115" s="351"/>
      <c r="DG1115" s="351"/>
      <c r="DH1115" s="351"/>
      <c r="DI1115" s="351"/>
      <c r="DJ1115" s="351"/>
      <c r="DK1115" s="351"/>
      <c r="DL1115" s="351"/>
      <c r="DM1115" s="351"/>
      <c r="DN1115" s="351"/>
      <c r="DS1115" s="372"/>
      <c r="DT1115" s="374"/>
      <c r="DU1115" s="375"/>
      <c r="DV1115" s="375"/>
      <c r="DW1115" s="375"/>
      <c r="DX1115" s="375">
        <v>1</v>
      </c>
      <c r="DY1115" s="375">
        <f t="shared" si="4049"/>
        <v>0</v>
      </c>
      <c r="DZ1115" s="375">
        <f t="shared" si="4050"/>
        <v>0</v>
      </c>
      <c r="EA1115" s="375">
        <f t="shared" si="4051"/>
        <v>1</v>
      </c>
      <c r="EB1115" s="375">
        <f t="shared" si="4052"/>
        <v>0</v>
      </c>
      <c r="EC1115" s="375">
        <f t="shared" si="4053"/>
        <v>0</v>
      </c>
      <c r="ED1115" s="375">
        <f t="shared" si="4054"/>
        <v>1</v>
      </c>
      <c r="EE1115" s="375">
        <f t="shared" si="4055"/>
        <v>0</v>
      </c>
      <c r="EF1115" s="375">
        <f t="shared" si="4056"/>
        <v>0</v>
      </c>
      <c r="EG1115" s="375">
        <f t="shared" si="4057"/>
        <v>1</v>
      </c>
      <c r="EH1115" s="375">
        <f t="shared" si="4058"/>
        <v>0</v>
      </c>
      <c r="EI1115" s="375">
        <f t="shared" si="4059"/>
        <v>0</v>
      </c>
      <c r="EJ1115" s="375">
        <f t="shared" si="4060"/>
        <v>1</v>
      </c>
      <c r="EK1115" s="375">
        <f t="shared" si="4061"/>
        <v>0</v>
      </c>
      <c r="EL1115" s="375">
        <f t="shared" si="4062"/>
        <v>0</v>
      </c>
      <c r="EM1115" s="375">
        <f t="shared" si="4063"/>
        <v>1</v>
      </c>
      <c r="EN1115" s="375">
        <f t="shared" si="4064"/>
        <v>0</v>
      </c>
      <c r="EO1115" s="375">
        <f t="shared" si="4065"/>
        <v>0</v>
      </c>
      <c r="EP1115" s="375">
        <f t="shared" si="4066"/>
        <v>1</v>
      </c>
      <c r="EQ1115" s="375">
        <f t="shared" si="4067"/>
        <v>0</v>
      </c>
      <c r="ER1115" s="375">
        <f t="shared" si="4068"/>
        <v>0</v>
      </c>
      <c r="ES1115" s="375">
        <f t="shared" si="4069"/>
        <v>1</v>
      </c>
      <c r="ET1115" s="375">
        <f t="shared" si="4070"/>
        <v>0</v>
      </c>
      <c r="EU1115" s="375">
        <f t="shared" si="4071"/>
        <v>0</v>
      </c>
      <c r="EV1115" s="375">
        <f t="shared" si="4072"/>
        <v>1</v>
      </c>
      <c r="EW1115" s="375">
        <f t="shared" si="4073"/>
        <v>0</v>
      </c>
      <c r="EX1115" s="375">
        <f t="shared" si="4074"/>
        <v>0</v>
      </c>
      <c r="EY1115" s="375">
        <f t="shared" si="4075"/>
        <v>1</v>
      </c>
      <c r="EZ1115" s="375">
        <f t="shared" si="4076"/>
        <v>0</v>
      </c>
      <c r="FA1115" s="375">
        <f t="shared" si="4077"/>
        <v>0</v>
      </c>
      <c r="FB1115" s="375">
        <f t="shared" si="4078"/>
        <v>1</v>
      </c>
      <c r="FC1115" s="375">
        <f t="shared" si="4079"/>
        <v>0</v>
      </c>
      <c r="FD1115" s="375">
        <f t="shared" si="4080"/>
        <v>0</v>
      </c>
      <c r="FE1115" s="376"/>
      <c r="FF1115" s="372"/>
      <c r="FG1115" s="372"/>
      <c r="FH1115" s="372"/>
      <c r="FI1115" s="372"/>
      <c r="FJ1115" s="372"/>
      <c r="FK1115" s="372"/>
      <c r="FL1115" s="372"/>
      <c r="FM1115" s="372"/>
      <c r="FN1115" s="372"/>
      <c r="FO1115" s="372"/>
      <c r="FP1115" s="372"/>
      <c r="FQ1115" s="372"/>
      <c r="FR1115" s="372"/>
      <c r="FS1115" s="372"/>
      <c r="FT1115" s="372"/>
      <c r="FU1115" s="372"/>
      <c r="FV1115" s="372"/>
      <c r="FW1115" s="372"/>
      <c r="FX1115" s="372"/>
      <c r="FY1115" s="372"/>
      <c r="FZ1115" s="372"/>
      <c r="GA1115" s="372"/>
      <c r="GB1115" s="372"/>
      <c r="GC1115" s="372"/>
      <c r="GD1115" s="372"/>
      <c r="GE1115" s="372"/>
      <c r="GF1115" s="372"/>
      <c r="GG1115" s="372"/>
      <c r="GH1115" s="372"/>
      <c r="GI1115" s="372"/>
      <c r="GJ1115" s="372"/>
      <c r="GK1115" s="372"/>
      <c r="GL1115" s="372"/>
      <c r="GM1115" s="372"/>
      <c r="GN1115" s="372"/>
      <c r="GO1115" s="372"/>
      <c r="GP1115" s="372"/>
      <c r="GQ1115" s="372"/>
      <c r="GR1115" s="372"/>
      <c r="GS1115" s="372"/>
      <c r="GT1115" s="372"/>
      <c r="GU1115" s="372"/>
      <c r="GV1115" s="372"/>
      <c r="GW1115" s="372"/>
      <c r="GX1115" s="372"/>
      <c r="GY1115" s="372"/>
      <c r="GZ1115" s="372"/>
      <c r="HA1115" s="372"/>
      <c r="HB1115" s="372"/>
      <c r="HC1115" s="372"/>
    </row>
    <row r="1116" spans="1:211" s="373" customFormat="1" ht="15" hidden="1" customHeight="1" outlineLevel="1" x14ac:dyDescent="0.2">
      <c r="A1116" s="366">
        <f>SWDATA!O1101</f>
        <v>0</v>
      </c>
      <c r="B1116" s="366">
        <f>SWDATA!M1101</f>
        <v>0</v>
      </c>
      <c r="C1116" s="351">
        <f>IF(AND(SWDATA!M1101=1,SWDATA!Q1101="promotions"),SWDATA!P1101,0)</f>
        <v>0</v>
      </c>
      <c r="D1116" s="367">
        <f>ROW(SWDATA!M1101)</f>
        <v>1101</v>
      </c>
      <c r="E1116" s="368">
        <f t="shared" si="4084"/>
        <v>0</v>
      </c>
      <c r="F1116" s="369">
        <f t="shared" si="3995"/>
        <v>1</v>
      </c>
      <c r="G1116" s="366" t="str">
        <f t="shared" si="3996"/>
        <v/>
      </c>
      <c r="H1116" s="370"/>
      <c r="J1116" s="238">
        <f t="shared" si="3997"/>
        <v>0</v>
      </c>
      <c r="K1116" s="239" t="str">
        <f t="shared" si="3998"/>
        <v/>
      </c>
      <c r="L1116" s="342"/>
      <c r="M1116" s="345"/>
      <c r="N1116" s="340" t="str">
        <f>IF(LEN(SWDATA!F1101)=0,"",N1115)</f>
        <v/>
      </c>
      <c r="O1116" s="296" t="str">
        <f>IF(LEN(SWDATA!G1101)=0,"",O1115)</f>
        <v/>
      </c>
      <c r="P1116" s="297" t="str">
        <f>IF(LEN(SWDATA!C1101)=0,"",SWDATA!C1101)</f>
        <v/>
      </c>
      <c r="Q1116" s="312" t="str">
        <f t="shared" si="3999"/>
        <v/>
      </c>
      <c r="R1116" s="223" t="s">
        <v>261</v>
      </c>
      <c r="S1116" s="224"/>
      <c r="T1116" s="224"/>
      <c r="U1116" s="264" t="s">
        <v>602</v>
      </c>
      <c r="V1116" s="205" t="s">
        <v>221</v>
      </c>
      <c r="W1116" s="266">
        <f>IF(OR(Is_Loading,LEN($A1116)=0),"",SWDATA!P1101)</f>
        <v>0</v>
      </c>
      <c r="X1116" s="267">
        <f>IF(OR(Is_Loading,LEN($A1116)=0),"",SWDATA!Q1101)</f>
        <v>0</v>
      </c>
      <c r="Y1116" s="267">
        <f>IF(OR(Is_Loading,LEN($A1116)=0),"",SWDATA!R1101)</f>
        <v>0</v>
      </c>
      <c r="Z1116" s="266" t="str">
        <f t="shared" si="4081"/>
        <v/>
      </c>
      <c r="AA1116" s="266">
        <f>IF(OR(Is_Loading,LEN($A1116)=0),"",SWDATA!T1101)</f>
        <v>0</v>
      </c>
      <c r="AB1116" s="267">
        <f>IF(OR(Is_Loading,LEN($A1116)=0),"",SWDATA!U1101)</f>
        <v>0</v>
      </c>
      <c r="AC1116" s="267">
        <f>IF(OR(Is_Loading,LEN($A1116)=0),"",SWDATA!V1101)</f>
        <v>0</v>
      </c>
      <c r="AD1116" s="266" t="str">
        <f t="shared" si="4000"/>
        <v/>
      </c>
      <c r="AE1116" s="266">
        <f>IF(OR(Is_Loading,LEN($A1116)=0),"",SWDATA!X1101)</f>
        <v>0</v>
      </c>
      <c r="AF1116" s="267">
        <f>IF(OR(Is_Loading,LEN($A1116)=0),"",SWDATA!Y1101)</f>
        <v>0</v>
      </c>
      <c r="AG1116" s="267">
        <f>IF(OR(Is_Loading,LEN($A1116)=0),"",SWDATA!Z1101)</f>
        <v>0</v>
      </c>
      <c r="AH1116" s="266" t="str">
        <f t="shared" si="4001"/>
        <v/>
      </c>
      <c r="AI1116" s="266">
        <f>IF(OR(Is_Loading,LEN($A1116)=0),"",SWDATA!AB1101)</f>
        <v>0</v>
      </c>
      <c r="AJ1116" s="267">
        <f>IF(OR(Is_Loading,LEN($A1116)=0),"",SWDATA!AC1101)</f>
        <v>0</v>
      </c>
      <c r="AK1116" s="267">
        <f>IF(OR(Is_Loading,LEN($A1116)=0),"",SWDATA!AD1101)</f>
        <v>0</v>
      </c>
      <c r="AL1116" s="266" t="str">
        <f t="shared" si="4002"/>
        <v/>
      </c>
      <c r="AM1116" s="266">
        <f>IF(OR(Is_Loading,LEN($A1116)=0),"",SWDATA!AF1101)</f>
        <v>0</v>
      </c>
      <c r="AN1116" s="267">
        <f>IF(OR(Is_Loading,LEN($A1116)=0),"",SWDATA!AG1101)</f>
        <v>0</v>
      </c>
      <c r="AO1116" s="323">
        <f>IF(OR(Is_Loading,LEN($A1116)=0),"",SWDATA!AH1101)</f>
        <v>0</v>
      </c>
      <c r="AP1116" s="320" t="str">
        <f t="shared" si="4003"/>
        <v/>
      </c>
      <c r="AQ1116" s="266">
        <f>IF(OR(Is_Loading,LEN($A1116)=0),"",SWDATA!AJ1101)</f>
        <v>0</v>
      </c>
      <c r="AR1116" s="267">
        <f>IF(OR(Is_Loading,LEN($A1116)=0),"",SWDATA!AK1101)</f>
        <v>0</v>
      </c>
      <c r="AS1116" s="267">
        <f>IF(OR(Is_Loading,LEN($A1116)=0),"",SWDATA!AL1101)</f>
        <v>0</v>
      </c>
      <c r="AT1116" s="266" t="str">
        <f t="shared" si="4004"/>
        <v/>
      </c>
      <c r="AU1116" s="266">
        <f>IF(OR(Is_Loading,LEN($A1116)=0),"",SWDATA!AN1101)</f>
        <v>0</v>
      </c>
      <c r="AV1116" s="267">
        <f>IF(OR(Is_Loading,LEN($A1116)=0),"",SWDATA!AO1101)</f>
        <v>0</v>
      </c>
      <c r="AW1116" s="267">
        <f>IF(OR(Is_Loading,LEN($A1116)=0),"",SWDATA!AP1101)</f>
        <v>0</v>
      </c>
      <c r="AX1116" s="266" t="str">
        <f t="shared" si="4005"/>
        <v/>
      </c>
      <c r="AY1116" s="266">
        <f>IF(OR(Is_Loading,LEN($A1116)=0),"",SWDATA!AR1101)</f>
        <v>0</v>
      </c>
      <c r="AZ1116" s="267">
        <f>IF(OR(Is_Loading,LEN($A1116)=0),"",SWDATA!AS1101)</f>
        <v>0</v>
      </c>
      <c r="BA1116" s="267">
        <f>IF(OR(Is_Loading,LEN($A1116)=0),"",SWDATA!AT1101)</f>
        <v>0</v>
      </c>
      <c r="BB1116" s="266" t="str">
        <f t="shared" si="4006"/>
        <v/>
      </c>
      <c r="BC1116" s="266">
        <f>IF(OR(Is_Loading,LEN($A1116)=0),"",SWDATA!AV1101)</f>
        <v>0</v>
      </c>
      <c r="BD1116" s="267">
        <f>IF(OR(Is_Loading,LEN($A1116)=0),"",SWDATA!AW1101)</f>
        <v>0</v>
      </c>
      <c r="BE1116" s="323">
        <f>IF(OR(Is_Loading,LEN($A1116)=0),"",SWDATA!AX1101)</f>
        <v>0</v>
      </c>
      <c r="BF1116" s="320" t="str">
        <f t="shared" si="4007"/>
        <v/>
      </c>
      <c r="BG1116" s="11"/>
      <c r="BH1116" s="11"/>
      <c r="BI1116" s="11"/>
      <c r="BJ1116" s="11"/>
      <c r="BK1116" s="11"/>
      <c r="BL1116" s="11"/>
      <c r="BM1116" s="11"/>
      <c r="BN1116" s="11"/>
      <c r="BO1116" s="11"/>
      <c r="BP1116" s="11"/>
      <c r="BQ1116" s="11"/>
      <c r="BR1116" s="11"/>
      <c r="BS1116" s="11"/>
      <c r="BT1116" s="11"/>
      <c r="BU1116" s="11"/>
      <c r="BV1116" s="11"/>
      <c r="BW1116" s="11"/>
      <c r="BX1116" s="11"/>
      <c r="BY1116" s="11"/>
      <c r="BZ1116" s="11"/>
      <c r="CA1116" s="11"/>
      <c r="CB1116" s="11"/>
      <c r="CC1116" s="11"/>
      <c r="CD1116" s="11"/>
      <c r="CE1116" s="11"/>
      <c r="CF1116" s="11"/>
      <c r="CG1116" s="11"/>
      <c r="CH1116" s="11"/>
      <c r="CI1116" s="11"/>
      <c r="CJ1116" s="11"/>
      <c r="CK1116" s="11"/>
      <c r="CL1116" s="11"/>
      <c r="CM1116" s="11"/>
      <c r="CN1116" s="351"/>
      <c r="CO1116" s="351"/>
      <c r="CP1116" s="351"/>
      <c r="CQ1116" s="351"/>
      <c r="CR1116" s="351"/>
      <c r="CS1116" s="351"/>
      <c r="CT1116" s="351"/>
      <c r="CU1116" s="351"/>
      <c r="CV1116" s="351"/>
      <c r="CW1116" s="351"/>
      <c r="CX1116" s="351"/>
      <c r="CY1116" s="351"/>
      <c r="CZ1116" s="351"/>
      <c r="DA1116" s="351"/>
      <c r="DB1116" s="351"/>
      <c r="DC1116" s="351"/>
      <c r="DD1116" s="351"/>
      <c r="DE1116" s="351"/>
      <c r="DF1116" s="351"/>
      <c r="DG1116" s="351"/>
      <c r="DH1116" s="351"/>
      <c r="DI1116" s="351"/>
      <c r="DJ1116" s="351"/>
      <c r="DK1116" s="351"/>
      <c r="DL1116" s="351"/>
      <c r="DM1116" s="351"/>
      <c r="DN1116" s="351"/>
      <c r="DS1116" s="372"/>
      <c r="DT1116" s="374"/>
      <c r="DU1116" s="375"/>
      <c r="DV1116" s="375"/>
      <c r="DW1116" s="375"/>
      <c r="DX1116" s="375">
        <v>1</v>
      </c>
      <c r="DY1116" s="375">
        <f t="shared" si="4049"/>
        <v>0</v>
      </c>
      <c r="DZ1116" s="375">
        <f t="shared" si="4050"/>
        <v>0</v>
      </c>
      <c r="EA1116" s="375">
        <f t="shared" si="4051"/>
        <v>1</v>
      </c>
      <c r="EB1116" s="375">
        <f t="shared" si="4052"/>
        <v>0</v>
      </c>
      <c r="EC1116" s="375">
        <f t="shared" si="4053"/>
        <v>0</v>
      </c>
      <c r="ED1116" s="375">
        <f t="shared" si="4054"/>
        <v>1</v>
      </c>
      <c r="EE1116" s="375">
        <f t="shared" si="4055"/>
        <v>0</v>
      </c>
      <c r="EF1116" s="375">
        <f t="shared" si="4056"/>
        <v>0</v>
      </c>
      <c r="EG1116" s="375">
        <f t="shared" si="4057"/>
        <v>1</v>
      </c>
      <c r="EH1116" s="375">
        <f t="shared" si="4058"/>
        <v>0</v>
      </c>
      <c r="EI1116" s="375">
        <f t="shared" si="4059"/>
        <v>0</v>
      </c>
      <c r="EJ1116" s="375">
        <f t="shared" si="4060"/>
        <v>1</v>
      </c>
      <c r="EK1116" s="375">
        <f t="shared" si="4061"/>
        <v>0</v>
      </c>
      <c r="EL1116" s="375">
        <f t="shared" si="4062"/>
        <v>0</v>
      </c>
      <c r="EM1116" s="375">
        <f t="shared" si="4063"/>
        <v>1</v>
      </c>
      <c r="EN1116" s="375">
        <f t="shared" si="4064"/>
        <v>0</v>
      </c>
      <c r="EO1116" s="375">
        <f t="shared" si="4065"/>
        <v>0</v>
      </c>
      <c r="EP1116" s="375">
        <f t="shared" si="4066"/>
        <v>1</v>
      </c>
      <c r="EQ1116" s="375">
        <f t="shared" si="4067"/>
        <v>0</v>
      </c>
      <c r="ER1116" s="375">
        <f t="shared" si="4068"/>
        <v>0</v>
      </c>
      <c r="ES1116" s="375">
        <f t="shared" si="4069"/>
        <v>1</v>
      </c>
      <c r="ET1116" s="375">
        <f t="shared" si="4070"/>
        <v>0</v>
      </c>
      <c r="EU1116" s="375">
        <f t="shared" si="4071"/>
        <v>0</v>
      </c>
      <c r="EV1116" s="375">
        <f t="shared" si="4072"/>
        <v>1</v>
      </c>
      <c r="EW1116" s="375">
        <f t="shared" si="4073"/>
        <v>0</v>
      </c>
      <c r="EX1116" s="375">
        <f t="shared" si="4074"/>
        <v>0</v>
      </c>
      <c r="EY1116" s="375">
        <f t="shared" si="4075"/>
        <v>1</v>
      </c>
      <c r="EZ1116" s="375">
        <f t="shared" si="4076"/>
        <v>0</v>
      </c>
      <c r="FA1116" s="375">
        <f t="shared" si="4077"/>
        <v>0</v>
      </c>
      <c r="FB1116" s="375">
        <f t="shared" si="4078"/>
        <v>1</v>
      </c>
      <c r="FC1116" s="375">
        <f t="shared" si="4079"/>
        <v>0</v>
      </c>
      <c r="FD1116" s="375">
        <f t="shared" si="4080"/>
        <v>0</v>
      </c>
      <c r="FE1116" s="376"/>
      <c r="FF1116" s="372"/>
      <c r="FG1116" s="372"/>
      <c r="FH1116" s="372"/>
      <c r="FI1116" s="372"/>
      <c r="FJ1116" s="372"/>
      <c r="FK1116" s="372"/>
      <c r="FL1116" s="372"/>
      <c r="FM1116" s="372"/>
      <c r="FN1116" s="372"/>
      <c r="FO1116" s="372"/>
      <c r="FP1116" s="372"/>
      <c r="FQ1116" s="372"/>
      <c r="FR1116" s="372"/>
      <c r="FS1116" s="372"/>
      <c r="FT1116" s="372"/>
      <c r="FU1116" s="372"/>
      <c r="FV1116" s="372"/>
      <c r="FW1116" s="372"/>
      <c r="FX1116" s="372"/>
      <c r="FY1116" s="372"/>
      <c r="FZ1116" s="372"/>
      <c r="GA1116" s="372"/>
      <c r="GB1116" s="372"/>
      <c r="GC1116" s="372"/>
      <c r="GD1116" s="372"/>
      <c r="GE1116" s="372"/>
      <c r="GF1116" s="372"/>
      <c r="GG1116" s="372"/>
      <c r="GH1116" s="372"/>
      <c r="GI1116" s="372"/>
      <c r="GJ1116" s="372"/>
      <c r="GK1116" s="372"/>
      <c r="GL1116" s="372"/>
      <c r="GM1116" s="372"/>
      <c r="GN1116" s="372"/>
      <c r="GO1116" s="372"/>
      <c r="GP1116" s="372"/>
      <c r="GQ1116" s="372"/>
      <c r="GR1116" s="372"/>
      <c r="GS1116" s="372"/>
      <c r="GT1116" s="372"/>
      <c r="GU1116" s="372"/>
      <c r="GV1116" s="372"/>
      <c r="GW1116" s="372"/>
      <c r="GX1116" s="372"/>
      <c r="GY1116" s="372"/>
      <c r="GZ1116" s="372"/>
      <c r="HA1116" s="372"/>
      <c r="HB1116" s="372"/>
      <c r="HC1116" s="372"/>
    </row>
    <row r="1117" spans="1:211" s="373" customFormat="1" ht="15" hidden="1" customHeight="1" outlineLevel="1" x14ac:dyDescent="0.2">
      <c r="A1117" s="366">
        <f>SWDATA!O1102</f>
        <v>0</v>
      </c>
      <c r="B1117" s="366">
        <f>SWDATA!M1102</f>
        <v>0</v>
      </c>
      <c r="C1117" s="351">
        <f>IF(AND(SWDATA!M1102=1,SWDATA!Q1102="promotions"),SWDATA!P1102,0)</f>
        <v>0</v>
      </c>
      <c r="D1117" s="367">
        <f>ROW(SWDATA!M1102)</f>
        <v>1102</v>
      </c>
      <c r="E1117" s="368">
        <f t="shared" si="4084"/>
        <v>0</v>
      </c>
      <c r="F1117" s="369">
        <f t="shared" si="3995"/>
        <v>1</v>
      </c>
      <c r="G1117" s="366" t="str">
        <f t="shared" si="3996"/>
        <v/>
      </c>
      <c r="H1117" s="370"/>
      <c r="J1117" s="238">
        <f t="shared" si="3997"/>
        <v>0</v>
      </c>
      <c r="K1117" s="239" t="str">
        <f t="shared" si="3998"/>
        <v/>
      </c>
      <c r="L1117" s="342"/>
      <c r="M1117" s="345"/>
      <c r="N1117" s="340" t="str">
        <f>IF(LEN(SWDATA!F1102)=0,"",N1116)</f>
        <v/>
      </c>
      <c r="O1117" s="296" t="str">
        <f>IF(LEN(SWDATA!G1102)=0,"",O1116)</f>
        <v/>
      </c>
      <c r="P1117" s="297" t="str">
        <f>IF(LEN(SWDATA!C1102)=0,"",SWDATA!C1102)</f>
        <v/>
      </c>
      <c r="Q1117" s="312" t="str">
        <f t="shared" si="3999"/>
        <v/>
      </c>
      <c r="R1117" s="223" t="s">
        <v>261</v>
      </c>
      <c r="S1117" s="224"/>
      <c r="T1117" s="224"/>
      <c r="U1117" s="264" t="s">
        <v>629</v>
      </c>
      <c r="V1117" s="205" t="s">
        <v>221</v>
      </c>
      <c r="W1117" s="266">
        <f>IF(OR(Is_Loading,LEN($A1117)=0),"",SWDATA!P1102)</f>
        <v>0</v>
      </c>
      <c r="X1117" s="267">
        <f>IF(OR(Is_Loading,LEN($A1117)=0),"",SWDATA!Q1102)</f>
        <v>0</v>
      </c>
      <c r="Y1117" s="267">
        <f>IF(OR(Is_Loading,LEN($A1117)=0),"",SWDATA!R1102)</f>
        <v>0</v>
      </c>
      <c r="Z1117" s="266" t="str">
        <f t="shared" si="4081"/>
        <v/>
      </c>
      <c r="AA1117" s="266">
        <f>IF(OR(Is_Loading,LEN($A1117)=0),"",SWDATA!T1102)</f>
        <v>0</v>
      </c>
      <c r="AB1117" s="267">
        <f>IF(OR(Is_Loading,LEN($A1117)=0),"",SWDATA!U1102)</f>
        <v>0</v>
      </c>
      <c r="AC1117" s="267">
        <f>IF(OR(Is_Loading,LEN($A1117)=0),"",SWDATA!V1102)</f>
        <v>0</v>
      </c>
      <c r="AD1117" s="266" t="str">
        <f t="shared" si="4000"/>
        <v/>
      </c>
      <c r="AE1117" s="266">
        <f>IF(OR(Is_Loading,LEN($A1117)=0),"",SWDATA!X1102)</f>
        <v>0</v>
      </c>
      <c r="AF1117" s="267">
        <f>IF(OR(Is_Loading,LEN($A1117)=0),"",SWDATA!Y1102)</f>
        <v>0</v>
      </c>
      <c r="AG1117" s="267">
        <f>IF(OR(Is_Loading,LEN($A1117)=0),"",SWDATA!Z1102)</f>
        <v>0</v>
      </c>
      <c r="AH1117" s="266" t="str">
        <f t="shared" si="4001"/>
        <v/>
      </c>
      <c r="AI1117" s="266">
        <f>IF(OR(Is_Loading,LEN($A1117)=0),"",SWDATA!AB1102)</f>
        <v>0</v>
      </c>
      <c r="AJ1117" s="267">
        <f>IF(OR(Is_Loading,LEN($A1117)=0),"",SWDATA!AC1102)</f>
        <v>0</v>
      </c>
      <c r="AK1117" s="267">
        <f>IF(OR(Is_Loading,LEN($A1117)=0),"",SWDATA!AD1102)</f>
        <v>0</v>
      </c>
      <c r="AL1117" s="266" t="str">
        <f t="shared" si="4002"/>
        <v/>
      </c>
      <c r="AM1117" s="266">
        <f>IF(OR(Is_Loading,LEN($A1117)=0),"",SWDATA!AF1102)</f>
        <v>0</v>
      </c>
      <c r="AN1117" s="267">
        <f>IF(OR(Is_Loading,LEN($A1117)=0),"",SWDATA!AG1102)</f>
        <v>0</v>
      </c>
      <c r="AO1117" s="323">
        <f>IF(OR(Is_Loading,LEN($A1117)=0),"",SWDATA!AH1102)</f>
        <v>0</v>
      </c>
      <c r="AP1117" s="320" t="str">
        <f t="shared" si="4003"/>
        <v/>
      </c>
      <c r="AQ1117" s="266">
        <f>IF(OR(Is_Loading,LEN($A1117)=0),"",SWDATA!AJ1102)</f>
        <v>0</v>
      </c>
      <c r="AR1117" s="267">
        <f>IF(OR(Is_Loading,LEN($A1117)=0),"",SWDATA!AK1102)</f>
        <v>0</v>
      </c>
      <c r="AS1117" s="267">
        <f>IF(OR(Is_Loading,LEN($A1117)=0),"",SWDATA!AL1102)</f>
        <v>0</v>
      </c>
      <c r="AT1117" s="266" t="str">
        <f t="shared" si="4004"/>
        <v/>
      </c>
      <c r="AU1117" s="266">
        <f>IF(OR(Is_Loading,LEN($A1117)=0),"",SWDATA!AN1102)</f>
        <v>0</v>
      </c>
      <c r="AV1117" s="267">
        <f>IF(OR(Is_Loading,LEN($A1117)=0),"",SWDATA!AO1102)</f>
        <v>0</v>
      </c>
      <c r="AW1117" s="267">
        <f>IF(OR(Is_Loading,LEN($A1117)=0),"",SWDATA!AP1102)</f>
        <v>0</v>
      </c>
      <c r="AX1117" s="266" t="str">
        <f t="shared" si="4005"/>
        <v/>
      </c>
      <c r="AY1117" s="266">
        <f>IF(OR(Is_Loading,LEN($A1117)=0),"",SWDATA!AR1102)</f>
        <v>0</v>
      </c>
      <c r="AZ1117" s="267">
        <f>IF(OR(Is_Loading,LEN($A1117)=0),"",SWDATA!AS1102)</f>
        <v>0</v>
      </c>
      <c r="BA1117" s="267">
        <f>IF(OR(Is_Loading,LEN($A1117)=0),"",SWDATA!AT1102)</f>
        <v>0</v>
      </c>
      <c r="BB1117" s="266" t="str">
        <f t="shared" si="4006"/>
        <v/>
      </c>
      <c r="BC1117" s="266">
        <f>IF(OR(Is_Loading,LEN($A1117)=0),"",SWDATA!AV1102)</f>
        <v>0</v>
      </c>
      <c r="BD1117" s="267">
        <f>IF(OR(Is_Loading,LEN($A1117)=0),"",SWDATA!AW1102)</f>
        <v>0</v>
      </c>
      <c r="BE1117" s="323">
        <f>IF(OR(Is_Loading,LEN($A1117)=0),"",SWDATA!AX1102)</f>
        <v>0</v>
      </c>
      <c r="BF1117" s="320" t="str">
        <f t="shared" si="4007"/>
        <v/>
      </c>
      <c r="BG1117" s="11"/>
      <c r="BH1117" s="11"/>
      <c r="BI1117" s="11"/>
      <c r="BJ1117" s="11"/>
      <c r="BK1117" s="11"/>
      <c r="BL1117" s="11"/>
      <c r="BM1117" s="11"/>
      <c r="BN1117" s="11"/>
      <c r="BO1117" s="11"/>
      <c r="BP1117" s="11"/>
      <c r="BQ1117" s="11"/>
      <c r="BR1117" s="11"/>
      <c r="BS1117" s="11"/>
      <c r="BT1117" s="11"/>
      <c r="BU1117" s="11"/>
      <c r="BV1117" s="11"/>
      <c r="BW1117" s="11"/>
      <c r="BX1117" s="11"/>
      <c r="BY1117" s="11"/>
      <c r="BZ1117" s="11"/>
      <c r="CA1117" s="11"/>
      <c r="CB1117" s="11"/>
      <c r="CC1117" s="11"/>
      <c r="CD1117" s="11"/>
      <c r="CE1117" s="11"/>
      <c r="CF1117" s="11"/>
      <c r="CG1117" s="11"/>
      <c r="CH1117" s="11"/>
      <c r="CI1117" s="11"/>
      <c r="CJ1117" s="11"/>
      <c r="CK1117" s="11"/>
      <c r="CL1117" s="11"/>
      <c r="CM1117" s="11"/>
      <c r="CN1117" s="351"/>
      <c r="CO1117" s="351"/>
      <c r="CP1117" s="351"/>
      <c r="CQ1117" s="351"/>
      <c r="CR1117" s="351"/>
      <c r="CS1117" s="351"/>
      <c r="CT1117" s="351"/>
      <c r="CU1117" s="351"/>
      <c r="CV1117" s="351"/>
      <c r="CW1117" s="351"/>
      <c r="CX1117" s="351"/>
      <c r="CY1117" s="351"/>
      <c r="CZ1117" s="351"/>
      <c r="DA1117" s="351"/>
      <c r="DB1117" s="351"/>
      <c r="DC1117" s="351"/>
      <c r="DD1117" s="351"/>
      <c r="DE1117" s="351"/>
      <c r="DF1117" s="351"/>
      <c r="DG1117" s="351"/>
      <c r="DH1117" s="351"/>
      <c r="DI1117" s="351"/>
      <c r="DJ1117" s="351"/>
      <c r="DK1117" s="351"/>
      <c r="DL1117" s="351"/>
      <c r="DM1117" s="351"/>
      <c r="DN1117" s="351"/>
      <c r="DS1117" s="372"/>
      <c r="DT1117" s="374"/>
      <c r="DU1117" s="375"/>
      <c r="DV1117" s="375"/>
      <c r="DW1117" s="375"/>
      <c r="DX1117" s="375">
        <v>1</v>
      </c>
      <c r="DY1117" s="375">
        <f t="shared" si="4049"/>
        <v>0</v>
      </c>
      <c r="DZ1117" s="375">
        <f t="shared" si="4050"/>
        <v>0</v>
      </c>
      <c r="EA1117" s="375">
        <f t="shared" si="4051"/>
        <v>1</v>
      </c>
      <c r="EB1117" s="375">
        <f t="shared" si="4052"/>
        <v>0</v>
      </c>
      <c r="EC1117" s="375">
        <f t="shared" si="4053"/>
        <v>0</v>
      </c>
      <c r="ED1117" s="375">
        <f t="shared" si="4054"/>
        <v>1</v>
      </c>
      <c r="EE1117" s="375">
        <f t="shared" si="4055"/>
        <v>0</v>
      </c>
      <c r="EF1117" s="375">
        <f t="shared" si="4056"/>
        <v>0</v>
      </c>
      <c r="EG1117" s="375">
        <f t="shared" si="4057"/>
        <v>1</v>
      </c>
      <c r="EH1117" s="375">
        <f t="shared" si="4058"/>
        <v>0</v>
      </c>
      <c r="EI1117" s="375">
        <f t="shared" si="4059"/>
        <v>0</v>
      </c>
      <c r="EJ1117" s="375">
        <f t="shared" si="4060"/>
        <v>1</v>
      </c>
      <c r="EK1117" s="375">
        <f t="shared" si="4061"/>
        <v>0</v>
      </c>
      <c r="EL1117" s="375">
        <f t="shared" si="4062"/>
        <v>0</v>
      </c>
      <c r="EM1117" s="375">
        <f t="shared" si="4063"/>
        <v>1</v>
      </c>
      <c r="EN1117" s="375">
        <f t="shared" si="4064"/>
        <v>0</v>
      </c>
      <c r="EO1117" s="375">
        <f t="shared" si="4065"/>
        <v>0</v>
      </c>
      <c r="EP1117" s="375">
        <f t="shared" si="4066"/>
        <v>1</v>
      </c>
      <c r="EQ1117" s="375">
        <f t="shared" si="4067"/>
        <v>0</v>
      </c>
      <c r="ER1117" s="375">
        <f t="shared" si="4068"/>
        <v>0</v>
      </c>
      <c r="ES1117" s="375">
        <f t="shared" si="4069"/>
        <v>1</v>
      </c>
      <c r="ET1117" s="375">
        <f t="shared" si="4070"/>
        <v>0</v>
      </c>
      <c r="EU1117" s="375">
        <f t="shared" si="4071"/>
        <v>0</v>
      </c>
      <c r="EV1117" s="375">
        <f t="shared" si="4072"/>
        <v>1</v>
      </c>
      <c r="EW1117" s="375">
        <f t="shared" si="4073"/>
        <v>0</v>
      </c>
      <c r="EX1117" s="375">
        <f t="shared" si="4074"/>
        <v>0</v>
      </c>
      <c r="EY1117" s="375">
        <f t="shared" si="4075"/>
        <v>1</v>
      </c>
      <c r="EZ1117" s="375">
        <f t="shared" si="4076"/>
        <v>0</v>
      </c>
      <c r="FA1117" s="375">
        <f t="shared" si="4077"/>
        <v>0</v>
      </c>
      <c r="FB1117" s="375">
        <f t="shared" si="4078"/>
        <v>1</v>
      </c>
      <c r="FC1117" s="375">
        <f t="shared" si="4079"/>
        <v>0</v>
      </c>
      <c r="FD1117" s="375">
        <f t="shared" si="4080"/>
        <v>0</v>
      </c>
      <c r="FE1117" s="376"/>
      <c r="FF1117" s="372"/>
      <c r="FG1117" s="372"/>
      <c r="FH1117" s="372"/>
      <c r="FI1117" s="372"/>
      <c r="FJ1117" s="372"/>
      <c r="FK1117" s="372"/>
      <c r="FL1117" s="372"/>
      <c r="FM1117" s="372"/>
      <c r="FN1117" s="372"/>
      <c r="FO1117" s="372"/>
      <c r="FP1117" s="372"/>
      <c r="FQ1117" s="372"/>
      <c r="FR1117" s="372"/>
      <c r="FS1117" s="372"/>
      <c r="FT1117" s="372"/>
      <c r="FU1117" s="372"/>
      <c r="FV1117" s="372"/>
      <c r="FW1117" s="372"/>
      <c r="FX1117" s="372"/>
      <c r="FY1117" s="372"/>
      <c r="FZ1117" s="372"/>
      <c r="GA1117" s="372"/>
      <c r="GB1117" s="372"/>
      <c r="GC1117" s="372"/>
      <c r="GD1117" s="372"/>
      <c r="GE1117" s="372"/>
      <c r="GF1117" s="372"/>
      <c r="GG1117" s="372"/>
      <c r="GH1117" s="372"/>
      <c r="GI1117" s="372"/>
      <c r="GJ1117" s="372"/>
      <c r="GK1117" s="372"/>
      <c r="GL1117" s="372"/>
      <c r="GM1117" s="372"/>
      <c r="GN1117" s="372"/>
      <c r="GO1117" s="372"/>
      <c r="GP1117" s="372"/>
      <c r="GQ1117" s="372"/>
      <c r="GR1117" s="372"/>
      <c r="GS1117" s="372"/>
      <c r="GT1117" s="372"/>
      <c r="GU1117" s="372"/>
      <c r="GV1117" s="372"/>
      <c r="GW1117" s="372"/>
      <c r="GX1117" s="372"/>
      <c r="GY1117" s="372"/>
      <c r="GZ1117" s="372"/>
      <c r="HA1117" s="372"/>
      <c r="HB1117" s="372"/>
      <c r="HC1117" s="372"/>
    </row>
    <row r="1118" spans="1:211" s="373" customFormat="1" ht="15" hidden="1" customHeight="1" outlineLevel="1" x14ac:dyDescent="0.2">
      <c r="A1118" s="366">
        <f>SWDATA!O1103</f>
        <v>0</v>
      </c>
      <c r="B1118" s="366">
        <f>SWDATA!M1103</f>
        <v>0</v>
      </c>
      <c r="C1118" s="351">
        <f>IF(AND(SWDATA!M1103=1,SWDATA!Q1103="promotions"),SWDATA!P1103,0)</f>
        <v>0</v>
      </c>
      <c r="D1118" s="367">
        <f>ROW(SWDATA!M1103)</f>
        <v>1103</v>
      </c>
      <c r="E1118" s="368">
        <f t="shared" si="4084"/>
        <v>0</v>
      </c>
      <c r="F1118" s="369">
        <f t="shared" si="3995"/>
        <v>1</v>
      </c>
      <c r="G1118" s="366" t="str">
        <f t="shared" si="3996"/>
        <v/>
      </c>
      <c r="H1118" s="370"/>
      <c r="J1118" s="238">
        <f t="shared" si="3997"/>
        <v>0</v>
      </c>
      <c r="K1118" s="239" t="str">
        <f t="shared" si="3998"/>
        <v/>
      </c>
      <c r="L1118" s="342"/>
      <c r="M1118" s="345"/>
      <c r="N1118" s="340" t="str">
        <f>IF(LEN(SWDATA!F1103)=0,"",N1117)</f>
        <v/>
      </c>
      <c r="O1118" s="296" t="str">
        <f>IF(LEN(SWDATA!G1103)=0,"",O1117)</f>
        <v/>
      </c>
      <c r="P1118" s="297" t="str">
        <f>IF(LEN(SWDATA!C1103)=0,"",SWDATA!C1103)</f>
        <v/>
      </c>
      <c r="Q1118" s="312" t="str">
        <f t="shared" si="3999"/>
        <v/>
      </c>
      <c r="R1118" s="223" t="s">
        <v>261</v>
      </c>
      <c r="S1118" s="224"/>
      <c r="T1118" s="224"/>
      <c r="U1118" s="264" t="s">
        <v>626</v>
      </c>
      <c r="V1118" s="205" t="s">
        <v>221</v>
      </c>
      <c r="W1118" s="266">
        <f>IF(OR(Is_Loading,LEN($A1118)=0),"",SWDATA!P1103)</f>
        <v>0</v>
      </c>
      <c r="X1118" s="267">
        <f>IF(OR(Is_Loading,LEN($A1118)=0),"",SWDATA!Q1103)</f>
        <v>0</v>
      </c>
      <c r="Y1118" s="267">
        <f>IF(OR(Is_Loading,LEN($A1118)=0),"",SWDATA!R1103)</f>
        <v>0</v>
      </c>
      <c r="Z1118" s="266" t="str">
        <f t="shared" ref="Z1118:Z1122" si="4085">IF($A1118=0,"",CHOOSE($F1118,SUM(W1118:Y1118),SUM(W1118:Y1118)/3,Y1118))</f>
        <v/>
      </c>
      <c r="AA1118" s="266">
        <f>IF(OR(Is_Loading,LEN($A1118)=0),"",SWDATA!T1103)</f>
        <v>0</v>
      </c>
      <c r="AB1118" s="267">
        <f>IF(OR(Is_Loading,LEN($A1118)=0),"",SWDATA!U1103)</f>
        <v>0</v>
      </c>
      <c r="AC1118" s="267">
        <f>IF(OR(Is_Loading,LEN($A1118)=0),"",SWDATA!V1103)</f>
        <v>0</v>
      </c>
      <c r="AD1118" s="266" t="str">
        <f t="shared" si="4000"/>
        <v/>
      </c>
      <c r="AE1118" s="266">
        <f>IF(OR(Is_Loading,LEN($A1118)=0),"",SWDATA!X1103)</f>
        <v>0</v>
      </c>
      <c r="AF1118" s="267">
        <f>IF(OR(Is_Loading,LEN($A1118)=0),"",SWDATA!Y1103)</f>
        <v>0</v>
      </c>
      <c r="AG1118" s="267">
        <f>IF(OR(Is_Loading,LEN($A1118)=0),"",SWDATA!Z1103)</f>
        <v>0</v>
      </c>
      <c r="AH1118" s="266" t="str">
        <f t="shared" si="4001"/>
        <v/>
      </c>
      <c r="AI1118" s="266">
        <f>IF(OR(Is_Loading,LEN($A1118)=0),"",SWDATA!AB1103)</f>
        <v>0</v>
      </c>
      <c r="AJ1118" s="267">
        <f>IF(OR(Is_Loading,LEN($A1118)=0),"",SWDATA!AC1103)</f>
        <v>0</v>
      </c>
      <c r="AK1118" s="267">
        <f>IF(OR(Is_Loading,LEN($A1118)=0),"",SWDATA!AD1103)</f>
        <v>0</v>
      </c>
      <c r="AL1118" s="266" t="str">
        <f t="shared" si="4002"/>
        <v/>
      </c>
      <c r="AM1118" s="266">
        <f>IF(OR(Is_Loading,LEN($A1118)=0),"",SWDATA!AF1103)</f>
        <v>0</v>
      </c>
      <c r="AN1118" s="267">
        <f>IF(OR(Is_Loading,LEN($A1118)=0),"",SWDATA!AG1103)</f>
        <v>0</v>
      </c>
      <c r="AO1118" s="323">
        <f>IF(OR(Is_Loading,LEN($A1118)=0),"",SWDATA!AH1103)</f>
        <v>0</v>
      </c>
      <c r="AP1118" s="320" t="str">
        <f t="shared" si="4003"/>
        <v/>
      </c>
      <c r="AQ1118" s="266">
        <f>IF(OR(Is_Loading,LEN($A1118)=0),"",SWDATA!AJ1103)</f>
        <v>0</v>
      </c>
      <c r="AR1118" s="267">
        <f>IF(OR(Is_Loading,LEN($A1118)=0),"",SWDATA!AK1103)</f>
        <v>0</v>
      </c>
      <c r="AS1118" s="267">
        <f>IF(OR(Is_Loading,LEN($A1118)=0),"",SWDATA!AL1103)</f>
        <v>0</v>
      </c>
      <c r="AT1118" s="266" t="str">
        <f t="shared" si="4004"/>
        <v/>
      </c>
      <c r="AU1118" s="266">
        <f>IF(OR(Is_Loading,LEN($A1118)=0),"",SWDATA!AN1103)</f>
        <v>0</v>
      </c>
      <c r="AV1118" s="267">
        <f>IF(OR(Is_Loading,LEN($A1118)=0),"",SWDATA!AO1103)</f>
        <v>0</v>
      </c>
      <c r="AW1118" s="267">
        <f>IF(OR(Is_Loading,LEN($A1118)=0),"",SWDATA!AP1103)</f>
        <v>0</v>
      </c>
      <c r="AX1118" s="266" t="str">
        <f t="shared" si="4005"/>
        <v/>
      </c>
      <c r="AY1118" s="266">
        <f>IF(OR(Is_Loading,LEN($A1118)=0),"",SWDATA!AR1103)</f>
        <v>0</v>
      </c>
      <c r="AZ1118" s="267">
        <f>IF(OR(Is_Loading,LEN($A1118)=0),"",SWDATA!AS1103)</f>
        <v>0</v>
      </c>
      <c r="BA1118" s="267">
        <f>IF(OR(Is_Loading,LEN($A1118)=0),"",SWDATA!AT1103)</f>
        <v>0</v>
      </c>
      <c r="BB1118" s="266" t="str">
        <f t="shared" si="4006"/>
        <v/>
      </c>
      <c r="BC1118" s="266">
        <f>IF(OR(Is_Loading,LEN($A1118)=0),"",SWDATA!AV1103)</f>
        <v>0</v>
      </c>
      <c r="BD1118" s="267">
        <f>IF(OR(Is_Loading,LEN($A1118)=0),"",SWDATA!AW1103)</f>
        <v>0</v>
      </c>
      <c r="BE1118" s="323">
        <f>IF(OR(Is_Loading,LEN($A1118)=0),"",SWDATA!AX1103)</f>
        <v>0</v>
      </c>
      <c r="BF1118" s="320" t="str">
        <f t="shared" si="4007"/>
        <v/>
      </c>
      <c r="BG1118" s="11"/>
      <c r="BH1118" s="11"/>
      <c r="BI1118" s="11"/>
      <c r="BJ1118" s="11"/>
      <c r="BK1118" s="11"/>
      <c r="BL1118" s="11"/>
      <c r="BM1118" s="11"/>
      <c r="BN1118" s="11"/>
      <c r="BO1118" s="11"/>
      <c r="BP1118" s="11"/>
      <c r="BQ1118" s="11"/>
      <c r="BR1118" s="11"/>
      <c r="BS1118" s="11"/>
      <c r="BT1118" s="11"/>
      <c r="BU1118" s="11"/>
      <c r="BV1118" s="11"/>
      <c r="BW1118" s="11"/>
      <c r="BX1118" s="11"/>
      <c r="BY1118" s="11"/>
      <c r="BZ1118" s="11"/>
      <c r="CA1118" s="11"/>
      <c r="CB1118" s="11"/>
      <c r="CC1118" s="11"/>
      <c r="CD1118" s="11"/>
      <c r="CE1118" s="11"/>
      <c r="CF1118" s="11"/>
      <c r="CG1118" s="11"/>
      <c r="CH1118" s="11"/>
      <c r="CI1118" s="11"/>
      <c r="CJ1118" s="11"/>
      <c r="CK1118" s="11"/>
      <c r="CL1118" s="11"/>
      <c r="CM1118" s="11"/>
      <c r="CN1118" s="351"/>
      <c r="CO1118" s="351"/>
      <c r="CP1118" s="351"/>
      <c r="CQ1118" s="351"/>
      <c r="CR1118" s="351"/>
      <c r="CS1118" s="351"/>
      <c r="CT1118" s="351"/>
      <c r="CU1118" s="351"/>
      <c r="CV1118" s="351"/>
      <c r="CW1118" s="351"/>
      <c r="CX1118" s="351"/>
      <c r="CY1118" s="351"/>
      <c r="CZ1118" s="351"/>
      <c r="DA1118" s="351"/>
      <c r="DB1118" s="351"/>
      <c r="DC1118" s="351"/>
      <c r="DD1118" s="351"/>
      <c r="DE1118" s="351"/>
      <c r="DF1118" s="351"/>
      <c r="DG1118" s="351"/>
      <c r="DH1118" s="351"/>
      <c r="DI1118" s="351"/>
      <c r="DJ1118" s="351"/>
      <c r="DK1118" s="351"/>
      <c r="DL1118" s="351"/>
      <c r="DM1118" s="351"/>
      <c r="DN1118" s="351"/>
      <c r="DS1118" s="372"/>
      <c r="DT1118" s="374"/>
      <c r="DU1118" s="375"/>
      <c r="DV1118" s="375"/>
      <c r="DW1118" s="375"/>
      <c r="DX1118" s="375">
        <v>1</v>
      </c>
      <c r="DY1118" s="375">
        <f t="shared" si="4049"/>
        <v>0</v>
      </c>
      <c r="DZ1118" s="375">
        <f t="shared" si="4050"/>
        <v>0</v>
      </c>
      <c r="EA1118" s="375">
        <f t="shared" si="4051"/>
        <v>1</v>
      </c>
      <c r="EB1118" s="375">
        <f t="shared" si="4052"/>
        <v>0</v>
      </c>
      <c r="EC1118" s="375">
        <f t="shared" si="4053"/>
        <v>0</v>
      </c>
      <c r="ED1118" s="375">
        <f t="shared" si="4054"/>
        <v>1</v>
      </c>
      <c r="EE1118" s="375">
        <f t="shared" si="4055"/>
        <v>0</v>
      </c>
      <c r="EF1118" s="375">
        <f t="shared" si="4056"/>
        <v>0</v>
      </c>
      <c r="EG1118" s="375">
        <f t="shared" si="4057"/>
        <v>1</v>
      </c>
      <c r="EH1118" s="375">
        <f t="shared" si="4058"/>
        <v>0</v>
      </c>
      <c r="EI1118" s="375">
        <f t="shared" si="4059"/>
        <v>0</v>
      </c>
      <c r="EJ1118" s="375">
        <f t="shared" si="4060"/>
        <v>1</v>
      </c>
      <c r="EK1118" s="375">
        <f t="shared" si="4061"/>
        <v>0</v>
      </c>
      <c r="EL1118" s="375">
        <f t="shared" si="4062"/>
        <v>0</v>
      </c>
      <c r="EM1118" s="375">
        <f t="shared" si="4063"/>
        <v>1</v>
      </c>
      <c r="EN1118" s="375">
        <f t="shared" si="4064"/>
        <v>0</v>
      </c>
      <c r="EO1118" s="375">
        <f t="shared" si="4065"/>
        <v>0</v>
      </c>
      <c r="EP1118" s="375">
        <f t="shared" si="4066"/>
        <v>1</v>
      </c>
      <c r="EQ1118" s="375">
        <f t="shared" si="4067"/>
        <v>0</v>
      </c>
      <c r="ER1118" s="375">
        <f t="shared" si="4068"/>
        <v>0</v>
      </c>
      <c r="ES1118" s="375">
        <f t="shared" si="4069"/>
        <v>1</v>
      </c>
      <c r="ET1118" s="375">
        <f t="shared" si="4070"/>
        <v>0</v>
      </c>
      <c r="EU1118" s="375">
        <f t="shared" si="4071"/>
        <v>0</v>
      </c>
      <c r="EV1118" s="375">
        <f t="shared" si="4072"/>
        <v>1</v>
      </c>
      <c r="EW1118" s="375">
        <f t="shared" si="4073"/>
        <v>0</v>
      </c>
      <c r="EX1118" s="375">
        <f t="shared" si="4074"/>
        <v>0</v>
      </c>
      <c r="EY1118" s="375">
        <f t="shared" si="4075"/>
        <v>1</v>
      </c>
      <c r="EZ1118" s="375">
        <f t="shared" si="4076"/>
        <v>0</v>
      </c>
      <c r="FA1118" s="375">
        <f t="shared" si="4077"/>
        <v>0</v>
      </c>
      <c r="FB1118" s="375">
        <f t="shared" si="4078"/>
        <v>1</v>
      </c>
      <c r="FC1118" s="375">
        <f t="shared" si="4079"/>
        <v>0</v>
      </c>
      <c r="FD1118" s="375">
        <f t="shared" si="4080"/>
        <v>0</v>
      </c>
      <c r="FE1118" s="376"/>
      <c r="FF1118" s="372"/>
      <c r="FG1118" s="372"/>
      <c r="FH1118" s="372"/>
      <c r="FI1118" s="372"/>
      <c r="FJ1118" s="372"/>
      <c r="FK1118" s="372"/>
      <c r="FL1118" s="372"/>
      <c r="FM1118" s="372"/>
      <c r="FN1118" s="372"/>
      <c r="FO1118" s="372"/>
      <c r="FP1118" s="372"/>
      <c r="FQ1118" s="372"/>
      <c r="FR1118" s="372"/>
      <c r="FS1118" s="372"/>
      <c r="FT1118" s="372"/>
      <c r="FU1118" s="372"/>
      <c r="FV1118" s="372"/>
      <c r="FW1118" s="372"/>
      <c r="FX1118" s="372"/>
      <c r="FY1118" s="372"/>
      <c r="FZ1118" s="372"/>
      <c r="GA1118" s="372"/>
      <c r="GB1118" s="372"/>
      <c r="GC1118" s="372"/>
      <c r="GD1118" s="372"/>
      <c r="GE1118" s="372"/>
      <c r="GF1118" s="372"/>
      <c r="GG1118" s="372"/>
      <c r="GH1118" s="372"/>
      <c r="GI1118" s="372"/>
      <c r="GJ1118" s="372"/>
      <c r="GK1118" s="372"/>
      <c r="GL1118" s="372"/>
      <c r="GM1118" s="372"/>
      <c r="GN1118" s="372"/>
      <c r="GO1118" s="372"/>
      <c r="GP1118" s="372"/>
      <c r="GQ1118" s="372"/>
      <c r="GR1118" s="372"/>
      <c r="GS1118" s="372"/>
      <c r="GT1118" s="372"/>
      <c r="GU1118" s="372"/>
      <c r="GV1118" s="372"/>
      <c r="GW1118" s="372"/>
      <c r="GX1118" s="372"/>
      <c r="GY1118" s="372"/>
      <c r="GZ1118" s="372"/>
      <c r="HA1118" s="372"/>
      <c r="HB1118" s="372"/>
      <c r="HC1118" s="372"/>
    </row>
    <row r="1119" spans="1:211" s="373" customFormat="1" ht="15" hidden="1" customHeight="1" outlineLevel="1" x14ac:dyDescent="0.2">
      <c r="A1119" s="366">
        <f>SWDATA!O1104</f>
        <v>0</v>
      </c>
      <c r="B1119" s="366">
        <f>SWDATA!M1104</f>
        <v>0</v>
      </c>
      <c r="C1119" s="351">
        <f>IF(AND(SWDATA!M1104=1,SWDATA!Q1104="promotions"),SWDATA!P1104,0)</f>
        <v>0</v>
      </c>
      <c r="D1119" s="367">
        <f>ROW(SWDATA!M1104)</f>
        <v>1104</v>
      </c>
      <c r="E1119" s="368">
        <f t="shared" si="4084"/>
        <v>0</v>
      </c>
      <c r="F1119" s="369">
        <f t="shared" si="3995"/>
        <v>1</v>
      </c>
      <c r="G1119" s="366" t="str">
        <f t="shared" si="3996"/>
        <v/>
      </c>
      <c r="H1119" s="370"/>
      <c r="J1119" s="238">
        <f t="shared" si="3997"/>
        <v>0</v>
      </c>
      <c r="K1119" s="239" t="str">
        <f t="shared" si="3998"/>
        <v/>
      </c>
      <c r="L1119" s="342"/>
      <c r="M1119" s="345"/>
      <c r="N1119" s="340" t="str">
        <f>IF(LEN(SWDATA!F1104)=0,"",N1118)</f>
        <v/>
      </c>
      <c r="O1119" s="296" t="str">
        <f>IF(LEN(SWDATA!G1104)=0,"",O1118)</f>
        <v/>
      </c>
      <c r="P1119" s="297" t="str">
        <f>IF(LEN(SWDATA!C1104)=0,"",SWDATA!C1104)</f>
        <v/>
      </c>
      <c r="Q1119" s="312" t="str">
        <f t="shared" si="3999"/>
        <v/>
      </c>
      <c r="R1119" s="223" t="s">
        <v>261</v>
      </c>
      <c r="S1119" s="319" t="s">
        <v>485</v>
      </c>
      <c r="T1119" s="224"/>
      <c r="U1119" s="264" t="s">
        <v>608</v>
      </c>
      <c r="V1119" s="205" t="s">
        <v>221</v>
      </c>
      <c r="W1119" s="266">
        <f>IF(OR(Is_Loading,LEN($A1119)=0),"",SWDATA!P1104)</f>
        <v>0</v>
      </c>
      <c r="X1119" s="267">
        <f>IF(OR(Is_Loading,LEN($A1119)=0),"",SWDATA!Q1104)</f>
        <v>0</v>
      </c>
      <c r="Y1119" s="267">
        <f>IF(OR(Is_Loading,LEN($A1119)=0),"",SWDATA!R1104)</f>
        <v>0</v>
      </c>
      <c r="Z1119" s="266" t="str">
        <f t="shared" si="4085"/>
        <v/>
      </c>
      <c r="AA1119" s="266">
        <f>IF(OR(Is_Loading,LEN($A1119)=0),"",SWDATA!T1104)</f>
        <v>0</v>
      </c>
      <c r="AB1119" s="267">
        <f>IF(OR(Is_Loading,LEN($A1119)=0),"",SWDATA!U1104)</f>
        <v>0</v>
      </c>
      <c r="AC1119" s="267">
        <f>IF(OR(Is_Loading,LEN($A1119)=0),"",SWDATA!V1104)</f>
        <v>0</v>
      </c>
      <c r="AD1119" s="266" t="str">
        <f t="shared" si="4000"/>
        <v/>
      </c>
      <c r="AE1119" s="266">
        <f>IF(OR(Is_Loading,LEN($A1119)=0),"",SWDATA!X1104)</f>
        <v>0</v>
      </c>
      <c r="AF1119" s="267">
        <f>IF(OR(Is_Loading,LEN($A1119)=0),"",SWDATA!Y1104)</f>
        <v>0</v>
      </c>
      <c r="AG1119" s="267">
        <f>IF(OR(Is_Loading,LEN($A1119)=0),"",SWDATA!Z1104)</f>
        <v>0</v>
      </c>
      <c r="AH1119" s="266" t="str">
        <f t="shared" si="4001"/>
        <v/>
      </c>
      <c r="AI1119" s="266">
        <f>IF(OR(Is_Loading,LEN($A1119)=0),"",SWDATA!AB1104)</f>
        <v>0</v>
      </c>
      <c r="AJ1119" s="267">
        <f>IF(OR(Is_Loading,LEN($A1119)=0),"",SWDATA!AC1104)</f>
        <v>0</v>
      </c>
      <c r="AK1119" s="267">
        <f>IF(OR(Is_Loading,LEN($A1119)=0),"",SWDATA!AD1104)</f>
        <v>0</v>
      </c>
      <c r="AL1119" s="266" t="str">
        <f t="shared" si="4002"/>
        <v/>
      </c>
      <c r="AM1119" s="266">
        <f>IF(OR(Is_Loading,LEN($A1119)=0),"",SWDATA!AF1104)</f>
        <v>0</v>
      </c>
      <c r="AN1119" s="267">
        <f>IF(OR(Is_Loading,LEN($A1119)=0),"",SWDATA!AG1104)</f>
        <v>0</v>
      </c>
      <c r="AO1119" s="323">
        <f>IF(OR(Is_Loading,LEN($A1119)=0),"",SWDATA!AH1104)</f>
        <v>0</v>
      </c>
      <c r="AP1119" s="320" t="str">
        <f t="shared" si="4003"/>
        <v/>
      </c>
      <c r="AQ1119" s="266">
        <f>IF(OR(Is_Loading,LEN($A1119)=0),"",SWDATA!AJ1104)</f>
        <v>0</v>
      </c>
      <c r="AR1119" s="267">
        <f>IF(OR(Is_Loading,LEN($A1119)=0),"",SWDATA!AK1104)</f>
        <v>0</v>
      </c>
      <c r="AS1119" s="267">
        <f>IF(OR(Is_Loading,LEN($A1119)=0),"",SWDATA!AL1104)</f>
        <v>0</v>
      </c>
      <c r="AT1119" s="266" t="str">
        <f t="shared" si="4004"/>
        <v/>
      </c>
      <c r="AU1119" s="266">
        <f>IF(OR(Is_Loading,LEN($A1119)=0),"",SWDATA!AN1104)</f>
        <v>0</v>
      </c>
      <c r="AV1119" s="267">
        <f>IF(OR(Is_Loading,LEN($A1119)=0),"",SWDATA!AO1104)</f>
        <v>0</v>
      </c>
      <c r="AW1119" s="267">
        <f>IF(OR(Is_Loading,LEN($A1119)=0),"",SWDATA!AP1104)</f>
        <v>0</v>
      </c>
      <c r="AX1119" s="266" t="str">
        <f t="shared" si="4005"/>
        <v/>
      </c>
      <c r="AY1119" s="266">
        <f>IF(OR(Is_Loading,LEN($A1119)=0),"",SWDATA!AR1104)</f>
        <v>0</v>
      </c>
      <c r="AZ1119" s="267">
        <f>IF(OR(Is_Loading,LEN($A1119)=0),"",SWDATA!AS1104)</f>
        <v>0</v>
      </c>
      <c r="BA1119" s="267">
        <f>IF(OR(Is_Loading,LEN($A1119)=0),"",SWDATA!AT1104)</f>
        <v>0</v>
      </c>
      <c r="BB1119" s="266" t="str">
        <f t="shared" si="4006"/>
        <v/>
      </c>
      <c r="BC1119" s="266">
        <f>IF(OR(Is_Loading,LEN($A1119)=0),"",SWDATA!AV1104)</f>
        <v>0</v>
      </c>
      <c r="BD1119" s="267">
        <f>IF(OR(Is_Loading,LEN($A1119)=0),"",SWDATA!AW1104)</f>
        <v>0</v>
      </c>
      <c r="BE1119" s="323">
        <f>IF(OR(Is_Loading,LEN($A1119)=0),"",SWDATA!AX1104)</f>
        <v>0</v>
      </c>
      <c r="BF1119" s="320" t="str">
        <f t="shared" si="4007"/>
        <v/>
      </c>
      <c r="BG1119" s="11"/>
      <c r="BH1119" s="11"/>
      <c r="BI1119" s="11"/>
      <c r="BJ1119" s="11"/>
      <c r="BK1119" s="11"/>
      <c r="BL1119" s="11"/>
      <c r="BM1119" s="11"/>
      <c r="BN1119" s="11"/>
      <c r="BO1119" s="11"/>
      <c r="BP1119" s="11"/>
      <c r="BQ1119" s="11"/>
      <c r="BR1119" s="11"/>
      <c r="BS1119" s="11"/>
      <c r="BT1119" s="11"/>
      <c r="BU1119" s="11"/>
      <c r="BV1119" s="11"/>
      <c r="BW1119" s="11"/>
      <c r="BX1119" s="11"/>
      <c r="BY1119" s="11"/>
      <c r="BZ1119" s="11"/>
      <c r="CA1119" s="11"/>
      <c r="CB1119" s="11"/>
      <c r="CC1119" s="11"/>
      <c r="CD1119" s="11"/>
      <c r="CE1119" s="11"/>
      <c r="CF1119" s="11"/>
      <c r="CG1119" s="11"/>
      <c r="CH1119" s="11"/>
      <c r="CI1119" s="11"/>
      <c r="CJ1119" s="11"/>
      <c r="CK1119" s="11"/>
      <c r="CL1119" s="11"/>
      <c r="CM1119" s="11"/>
      <c r="CN1119" s="351"/>
      <c r="CO1119" s="351"/>
      <c r="CP1119" s="351"/>
      <c r="CQ1119" s="351"/>
      <c r="CR1119" s="351"/>
      <c r="CS1119" s="351"/>
      <c r="CT1119" s="351"/>
      <c r="CU1119" s="351"/>
      <c r="CV1119" s="351"/>
      <c r="CW1119" s="351"/>
      <c r="CX1119" s="351"/>
      <c r="CY1119" s="351"/>
      <c r="CZ1119" s="351"/>
      <c r="DA1119" s="351"/>
      <c r="DB1119" s="351"/>
      <c r="DC1119" s="351"/>
      <c r="DD1119" s="351"/>
      <c r="DE1119" s="351"/>
      <c r="DF1119" s="351"/>
      <c r="DG1119" s="351"/>
      <c r="DH1119" s="351"/>
      <c r="DI1119" s="351"/>
      <c r="DJ1119" s="351"/>
      <c r="DK1119" s="351"/>
      <c r="DL1119" s="351"/>
      <c r="DM1119" s="351"/>
      <c r="DN1119" s="351"/>
      <c r="DS1119" s="372"/>
      <c r="DT1119" s="374"/>
      <c r="DU1119" s="375"/>
      <c r="DV1119" s="375"/>
      <c r="DW1119" s="375"/>
      <c r="DX1119" s="375">
        <v>1</v>
      </c>
      <c r="DY1119" s="375">
        <f t="shared" si="4049"/>
        <v>0</v>
      </c>
      <c r="DZ1119" s="375">
        <f t="shared" si="4050"/>
        <v>0</v>
      </c>
      <c r="EA1119" s="375">
        <f t="shared" si="4051"/>
        <v>1</v>
      </c>
      <c r="EB1119" s="375">
        <f t="shared" si="4052"/>
        <v>0</v>
      </c>
      <c r="EC1119" s="375">
        <f t="shared" si="4053"/>
        <v>0</v>
      </c>
      <c r="ED1119" s="375">
        <f t="shared" si="4054"/>
        <v>1</v>
      </c>
      <c r="EE1119" s="375">
        <f t="shared" si="4055"/>
        <v>0</v>
      </c>
      <c r="EF1119" s="375">
        <f t="shared" si="4056"/>
        <v>0</v>
      </c>
      <c r="EG1119" s="375">
        <f t="shared" si="4057"/>
        <v>1</v>
      </c>
      <c r="EH1119" s="375">
        <f t="shared" si="4058"/>
        <v>0</v>
      </c>
      <c r="EI1119" s="375">
        <f t="shared" si="4059"/>
        <v>0</v>
      </c>
      <c r="EJ1119" s="375">
        <f t="shared" si="4060"/>
        <v>1</v>
      </c>
      <c r="EK1119" s="375">
        <f t="shared" si="4061"/>
        <v>0</v>
      </c>
      <c r="EL1119" s="375">
        <f t="shared" si="4062"/>
        <v>0</v>
      </c>
      <c r="EM1119" s="375">
        <f t="shared" si="4063"/>
        <v>1</v>
      </c>
      <c r="EN1119" s="375">
        <f t="shared" si="4064"/>
        <v>0</v>
      </c>
      <c r="EO1119" s="375">
        <f t="shared" si="4065"/>
        <v>0</v>
      </c>
      <c r="EP1119" s="375">
        <f t="shared" si="4066"/>
        <v>1</v>
      </c>
      <c r="EQ1119" s="375">
        <f t="shared" si="4067"/>
        <v>0</v>
      </c>
      <c r="ER1119" s="375">
        <f t="shared" si="4068"/>
        <v>0</v>
      </c>
      <c r="ES1119" s="375">
        <f t="shared" si="4069"/>
        <v>1</v>
      </c>
      <c r="ET1119" s="375">
        <f t="shared" si="4070"/>
        <v>0</v>
      </c>
      <c r="EU1119" s="375">
        <f t="shared" si="4071"/>
        <v>0</v>
      </c>
      <c r="EV1119" s="375">
        <f t="shared" si="4072"/>
        <v>1</v>
      </c>
      <c r="EW1119" s="375">
        <f t="shared" si="4073"/>
        <v>0</v>
      </c>
      <c r="EX1119" s="375">
        <f t="shared" si="4074"/>
        <v>0</v>
      </c>
      <c r="EY1119" s="375">
        <f t="shared" si="4075"/>
        <v>1</v>
      </c>
      <c r="EZ1119" s="375">
        <f t="shared" si="4076"/>
        <v>0</v>
      </c>
      <c r="FA1119" s="375">
        <f t="shared" si="4077"/>
        <v>0</v>
      </c>
      <c r="FB1119" s="375">
        <f t="shared" si="4078"/>
        <v>1</v>
      </c>
      <c r="FC1119" s="375">
        <f t="shared" si="4079"/>
        <v>0</v>
      </c>
      <c r="FD1119" s="375">
        <f t="shared" si="4080"/>
        <v>0</v>
      </c>
      <c r="FE1119" s="376"/>
      <c r="FF1119" s="372"/>
      <c r="FG1119" s="372"/>
      <c r="FH1119" s="372"/>
      <c r="FI1119" s="372"/>
      <c r="FJ1119" s="372"/>
      <c r="FK1119" s="372"/>
      <c r="FL1119" s="372"/>
      <c r="FM1119" s="372"/>
      <c r="FN1119" s="372"/>
      <c r="FO1119" s="372"/>
      <c r="FP1119" s="372"/>
      <c r="FQ1119" s="372"/>
      <c r="FR1119" s="372"/>
      <c r="FS1119" s="372"/>
      <c r="FT1119" s="372"/>
      <c r="FU1119" s="372"/>
      <c r="FV1119" s="372"/>
      <c r="FW1119" s="372"/>
      <c r="FX1119" s="372"/>
      <c r="FY1119" s="372"/>
      <c r="FZ1119" s="372"/>
      <c r="GA1119" s="372"/>
      <c r="GB1119" s="372"/>
      <c r="GC1119" s="372"/>
      <c r="GD1119" s="372"/>
      <c r="GE1119" s="372"/>
      <c r="GF1119" s="372"/>
      <c r="GG1119" s="372"/>
      <c r="GH1119" s="372"/>
      <c r="GI1119" s="372"/>
      <c r="GJ1119" s="372"/>
      <c r="GK1119" s="372"/>
      <c r="GL1119" s="372"/>
      <c r="GM1119" s="372"/>
      <c r="GN1119" s="372"/>
      <c r="GO1119" s="372"/>
      <c r="GP1119" s="372"/>
      <c r="GQ1119" s="372"/>
      <c r="GR1119" s="372"/>
      <c r="GS1119" s="372"/>
      <c r="GT1119" s="372"/>
      <c r="GU1119" s="372"/>
      <c r="GV1119" s="372"/>
      <c r="GW1119" s="372"/>
      <c r="GX1119" s="372"/>
      <c r="GY1119" s="372"/>
      <c r="GZ1119" s="372"/>
      <c r="HA1119" s="372"/>
      <c r="HB1119" s="372"/>
      <c r="HC1119" s="372"/>
    </row>
    <row r="1120" spans="1:211" s="373" customFormat="1" ht="15" hidden="1" customHeight="1" outlineLevel="1" x14ac:dyDescent="0.2">
      <c r="A1120" s="366">
        <f>SWDATA!O1105</f>
        <v>0</v>
      </c>
      <c r="B1120" s="366">
        <f>SWDATA!M1105</f>
        <v>0</v>
      </c>
      <c r="C1120" s="351">
        <f>IF(AND(SWDATA!M1105=1,SWDATA!Q1105="promotions"),SWDATA!P1105,0)</f>
        <v>0</v>
      </c>
      <c r="D1120" s="367">
        <f>ROW(SWDATA!M1105)</f>
        <v>1105</v>
      </c>
      <c r="E1120" s="368">
        <f t="shared" si="4084"/>
        <v>0</v>
      </c>
      <c r="F1120" s="369">
        <f t="shared" si="3995"/>
        <v>1</v>
      </c>
      <c r="G1120" s="366" t="str">
        <f t="shared" si="3996"/>
        <v/>
      </c>
      <c r="H1120" s="370"/>
      <c r="J1120" s="238">
        <f t="shared" si="3997"/>
        <v>0</v>
      </c>
      <c r="K1120" s="239" t="str">
        <f t="shared" si="3998"/>
        <v/>
      </c>
      <c r="L1120" s="342"/>
      <c r="M1120" s="345"/>
      <c r="N1120" s="340" t="str">
        <f>IF(LEN(SWDATA!F1105)=0,"",N1119)</f>
        <v/>
      </c>
      <c r="O1120" s="296" t="str">
        <f>IF(LEN(SWDATA!G1105)=0,"",O1119)</f>
        <v/>
      </c>
      <c r="P1120" s="297" t="str">
        <f>IF(LEN(SWDATA!C1105)=0,"",SWDATA!C1105)</f>
        <v/>
      </c>
      <c r="Q1120" s="312" t="str">
        <f t="shared" si="3999"/>
        <v/>
      </c>
      <c r="R1120" s="223" t="s">
        <v>261</v>
      </c>
      <c r="S1120" s="224"/>
      <c r="T1120" s="224"/>
      <c r="U1120" s="264" t="s">
        <v>613</v>
      </c>
      <c r="V1120" s="205" t="s">
        <v>221</v>
      </c>
      <c r="W1120" s="266">
        <f>IF(OR(Is_Loading,LEN($A1120)=0),"",SWDATA!P1105)</f>
        <v>0</v>
      </c>
      <c r="X1120" s="267">
        <f>IF(OR(Is_Loading,LEN($A1120)=0),"",SWDATA!Q1105)</f>
        <v>0</v>
      </c>
      <c r="Y1120" s="267">
        <f>IF(OR(Is_Loading,LEN($A1120)=0),"",SWDATA!R1105)</f>
        <v>0</v>
      </c>
      <c r="Z1120" s="266" t="str">
        <f t="shared" si="4085"/>
        <v/>
      </c>
      <c r="AA1120" s="266">
        <f>IF(OR(Is_Loading,LEN($A1120)=0),"",SWDATA!T1105)</f>
        <v>0</v>
      </c>
      <c r="AB1120" s="267">
        <f>IF(OR(Is_Loading,LEN($A1120)=0),"",SWDATA!U1105)</f>
        <v>0</v>
      </c>
      <c r="AC1120" s="267">
        <f>IF(OR(Is_Loading,LEN($A1120)=0),"",SWDATA!V1105)</f>
        <v>0</v>
      </c>
      <c r="AD1120" s="266" t="str">
        <f t="shared" si="4000"/>
        <v/>
      </c>
      <c r="AE1120" s="266">
        <f>IF(OR(Is_Loading,LEN($A1120)=0),"",SWDATA!X1105)</f>
        <v>0</v>
      </c>
      <c r="AF1120" s="267">
        <f>IF(OR(Is_Loading,LEN($A1120)=0),"",SWDATA!Y1105)</f>
        <v>0</v>
      </c>
      <c r="AG1120" s="267">
        <f>IF(OR(Is_Loading,LEN($A1120)=0),"",SWDATA!Z1105)</f>
        <v>0</v>
      </c>
      <c r="AH1120" s="266" t="str">
        <f t="shared" si="4001"/>
        <v/>
      </c>
      <c r="AI1120" s="266">
        <f>IF(OR(Is_Loading,LEN($A1120)=0),"",SWDATA!AB1105)</f>
        <v>0</v>
      </c>
      <c r="AJ1120" s="267">
        <f>IF(OR(Is_Loading,LEN($A1120)=0),"",SWDATA!AC1105)</f>
        <v>0</v>
      </c>
      <c r="AK1120" s="267">
        <f>IF(OR(Is_Loading,LEN($A1120)=0),"",SWDATA!AD1105)</f>
        <v>0</v>
      </c>
      <c r="AL1120" s="266" t="str">
        <f t="shared" si="4002"/>
        <v/>
      </c>
      <c r="AM1120" s="266">
        <f>IF(OR(Is_Loading,LEN($A1120)=0),"",SWDATA!AF1105)</f>
        <v>0</v>
      </c>
      <c r="AN1120" s="267">
        <f>IF(OR(Is_Loading,LEN($A1120)=0),"",SWDATA!AG1105)</f>
        <v>0</v>
      </c>
      <c r="AO1120" s="323">
        <f>IF(OR(Is_Loading,LEN($A1120)=0),"",SWDATA!AH1105)</f>
        <v>0</v>
      </c>
      <c r="AP1120" s="320" t="str">
        <f t="shared" si="4003"/>
        <v/>
      </c>
      <c r="AQ1120" s="266">
        <f>IF(OR(Is_Loading,LEN($A1120)=0),"",SWDATA!AJ1105)</f>
        <v>0</v>
      </c>
      <c r="AR1120" s="267">
        <f>IF(OR(Is_Loading,LEN($A1120)=0),"",SWDATA!AK1105)</f>
        <v>0</v>
      </c>
      <c r="AS1120" s="267">
        <f>IF(OR(Is_Loading,LEN($A1120)=0),"",SWDATA!AL1105)</f>
        <v>0</v>
      </c>
      <c r="AT1120" s="266" t="str">
        <f t="shared" si="4004"/>
        <v/>
      </c>
      <c r="AU1120" s="266">
        <f>IF(OR(Is_Loading,LEN($A1120)=0),"",SWDATA!AN1105)</f>
        <v>0</v>
      </c>
      <c r="AV1120" s="267">
        <f>IF(OR(Is_Loading,LEN($A1120)=0),"",SWDATA!AO1105)</f>
        <v>0</v>
      </c>
      <c r="AW1120" s="267">
        <f>IF(OR(Is_Loading,LEN($A1120)=0),"",SWDATA!AP1105)</f>
        <v>0</v>
      </c>
      <c r="AX1120" s="266" t="str">
        <f t="shared" si="4005"/>
        <v/>
      </c>
      <c r="AY1120" s="266">
        <f>IF(OR(Is_Loading,LEN($A1120)=0),"",SWDATA!AR1105)</f>
        <v>0</v>
      </c>
      <c r="AZ1120" s="267">
        <f>IF(OR(Is_Loading,LEN($A1120)=0),"",SWDATA!AS1105)</f>
        <v>0</v>
      </c>
      <c r="BA1120" s="267">
        <f>IF(OR(Is_Loading,LEN($A1120)=0),"",SWDATA!AT1105)</f>
        <v>0</v>
      </c>
      <c r="BB1120" s="266" t="str">
        <f t="shared" si="4006"/>
        <v/>
      </c>
      <c r="BC1120" s="266">
        <f>IF(OR(Is_Loading,LEN($A1120)=0),"",SWDATA!AV1105)</f>
        <v>0</v>
      </c>
      <c r="BD1120" s="267">
        <f>IF(OR(Is_Loading,LEN($A1120)=0),"",SWDATA!AW1105)</f>
        <v>0</v>
      </c>
      <c r="BE1120" s="323">
        <f>IF(OR(Is_Loading,LEN($A1120)=0),"",SWDATA!AX1105)</f>
        <v>0</v>
      </c>
      <c r="BF1120" s="320" t="str">
        <f t="shared" si="4007"/>
        <v/>
      </c>
      <c r="BG1120" s="11"/>
      <c r="BH1120" s="11"/>
      <c r="BI1120" s="11"/>
      <c r="BJ1120" s="11"/>
      <c r="BK1120" s="11"/>
      <c r="BL1120" s="11"/>
      <c r="BM1120" s="11"/>
      <c r="BN1120" s="11"/>
      <c r="BO1120" s="11"/>
      <c r="BP1120" s="11"/>
      <c r="BQ1120" s="11"/>
      <c r="BR1120" s="11"/>
      <c r="BS1120" s="11"/>
      <c r="BT1120" s="11"/>
      <c r="BU1120" s="11"/>
      <c r="BV1120" s="11"/>
      <c r="BW1120" s="11"/>
      <c r="BX1120" s="11"/>
      <c r="BY1120" s="11"/>
      <c r="BZ1120" s="11"/>
      <c r="CA1120" s="11"/>
      <c r="CB1120" s="11"/>
      <c r="CC1120" s="11"/>
      <c r="CD1120" s="11"/>
      <c r="CE1120" s="11"/>
      <c r="CF1120" s="11"/>
      <c r="CG1120" s="11"/>
      <c r="CH1120" s="11"/>
      <c r="CI1120" s="11"/>
      <c r="CJ1120" s="11"/>
      <c r="CK1120" s="11"/>
      <c r="CL1120" s="11"/>
      <c r="CM1120" s="11"/>
      <c r="CN1120" s="351"/>
      <c r="CO1120" s="351"/>
      <c r="CP1120" s="351"/>
      <c r="CQ1120" s="351"/>
      <c r="CR1120" s="351"/>
      <c r="CS1120" s="351"/>
      <c r="CT1120" s="351"/>
      <c r="CU1120" s="351"/>
      <c r="CV1120" s="351"/>
      <c r="CW1120" s="351"/>
      <c r="CX1120" s="351"/>
      <c r="CY1120" s="351"/>
      <c r="CZ1120" s="351"/>
      <c r="DA1120" s="351"/>
      <c r="DB1120" s="351"/>
      <c r="DC1120" s="351"/>
      <c r="DD1120" s="351"/>
      <c r="DE1120" s="351"/>
      <c r="DF1120" s="351"/>
      <c r="DG1120" s="351"/>
      <c r="DH1120" s="351"/>
      <c r="DI1120" s="351"/>
      <c r="DJ1120" s="351"/>
      <c r="DK1120" s="351"/>
      <c r="DL1120" s="351"/>
      <c r="DM1120" s="351"/>
      <c r="DN1120" s="351"/>
      <c r="DS1120" s="372"/>
      <c r="DT1120" s="374"/>
      <c r="DU1120" s="375"/>
      <c r="DV1120" s="375"/>
      <c r="DW1120" s="375"/>
      <c r="DX1120" s="375">
        <v>1</v>
      </c>
      <c r="DY1120" s="375">
        <f t="shared" si="4049"/>
        <v>0</v>
      </c>
      <c r="DZ1120" s="375">
        <f t="shared" si="4050"/>
        <v>0</v>
      </c>
      <c r="EA1120" s="375">
        <f t="shared" si="4051"/>
        <v>1</v>
      </c>
      <c r="EB1120" s="375">
        <f t="shared" si="4052"/>
        <v>0</v>
      </c>
      <c r="EC1120" s="375">
        <f t="shared" si="4053"/>
        <v>0</v>
      </c>
      <c r="ED1120" s="375">
        <f t="shared" si="4054"/>
        <v>1</v>
      </c>
      <c r="EE1120" s="375">
        <f t="shared" si="4055"/>
        <v>0</v>
      </c>
      <c r="EF1120" s="375">
        <f t="shared" si="4056"/>
        <v>0</v>
      </c>
      <c r="EG1120" s="375">
        <f t="shared" si="4057"/>
        <v>1</v>
      </c>
      <c r="EH1120" s="375">
        <f t="shared" si="4058"/>
        <v>0</v>
      </c>
      <c r="EI1120" s="375">
        <f t="shared" si="4059"/>
        <v>0</v>
      </c>
      <c r="EJ1120" s="375">
        <f t="shared" si="4060"/>
        <v>1</v>
      </c>
      <c r="EK1120" s="375">
        <f t="shared" si="4061"/>
        <v>0</v>
      </c>
      <c r="EL1120" s="375">
        <f t="shared" si="4062"/>
        <v>0</v>
      </c>
      <c r="EM1120" s="375">
        <f t="shared" si="4063"/>
        <v>1</v>
      </c>
      <c r="EN1120" s="375">
        <f t="shared" si="4064"/>
        <v>0</v>
      </c>
      <c r="EO1120" s="375">
        <f t="shared" si="4065"/>
        <v>0</v>
      </c>
      <c r="EP1120" s="375">
        <f t="shared" si="4066"/>
        <v>1</v>
      </c>
      <c r="EQ1120" s="375">
        <f t="shared" si="4067"/>
        <v>0</v>
      </c>
      <c r="ER1120" s="375">
        <f t="shared" si="4068"/>
        <v>0</v>
      </c>
      <c r="ES1120" s="375">
        <f t="shared" si="4069"/>
        <v>1</v>
      </c>
      <c r="ET1120" s="375">
        <f t="shared" si="4070"/>
        <v>0</v>
      </c>
      <c r="EU1120" s="375">
        <f t="shared" si="4071"/>
        <v>0</v>
      </c>
      <c r="EV1120" s="375">
        <f t="shared" si="4072"/>
        <v>1</v>
      </c>
      <c r="EW1120" s="375">
        <f t="shared" si="4073"/>
        <v>0</v>
      </c>
      <c r="EX1120" s="375">
        <f t="shared" si="4074"/>
        <v>0</v>
      </c>
      <c r="EY1120" s="375">
        <f t="shared" si="4075"/>
        <v>1</v>
      </c>
      <c r="EZ1120" s="375">
        <f t="shared" si="4076"/>
        <v>0</v>
      </c>
      <c r="FA1120" s="375">
        <f t="shared" si="4077"/>
        <v>0</v>
      </c>
      <c r="FB1120" s="375">
        <f t="shared" si="4078"/>
        <v>1</v>
      </c>
      <c r="FC1120" s="375">
        <f t="shared" si="4079"/>
        <v>0</v>
      </c>
      <c r="FD1120" s="375">
        <f t="shared" si="4080"/>
        <v>0</v>
      </c>
      <c r="FE1120" s="376"/>
      <c r="FF1120" s="372"/>
      <c r="FG1120" s="372"/>
      <c r="FH1120" s="372"/>
      <c r="FI1120" s="372"/>
      <c r="FJ1120" s="372"/>
      <c r="FK1120" s="372"/>
      <c r="FL1120" s="372"/>
      <c r="FM1120" s="372"/>
      <c r="FN1120" s="372"/>
      <c r="FO1120" s="372"/>
      <c r="FP1120" s="372"/>
      <c r="FQ1120" s="372"/>
      <c r="FR1120" s="372"/>
      <c r="FS1120" s="372"/>
      <c r="FT1120" s="372"/>
      <c r="FU1120" s="372"/>
      <c r="FV1120" s="372"/>
      <c r="FW1120" s="372"/>
      <c r="FX1120" s="372"/>
      <c r="FY1120" s="372"/>
      <c r="FZ1120" s="372"/>
      <c r="GA1120" s="372"/>
      <c r="GB1120" s="372"/>
      <c r="GC1120" s="372"/>
      <c r="GD1120" s="372"/>
      <c r="GE1120" s="372"/>
      <c r="GF1120" s="372"/>
      <c r="GG1120" s="372"/>
      <c r="GH1120" s="372"/>
      <c r="GI1120" s="372"/>
      <c r="GJ1120" s="372"/>
      <c r="GK1120" s="372"/>
      <c r="GL1120" s="372"/>
      <c r="GM1120" s="372"/>
      <c r="GN1120" s="372"/>
      <c r="GO1120" s="372"/>
      <c r="GP1120" s="372"/>
      <c r="GQ1120" s="372"/>
      <c r="GR1120" s="372"/>
      <c r="GS1120" s="372"/>
      <c r="GT1120" s="372"/>
      <c r="GU1120" s="372"/>
      <c r="GV1120" s="372"/>
      <c r="GW1120" s="372"/>
      <c r="GX1120" s="372"/>
      <c r="GY1120" s="372"/>
      <c r="GZ1120" s="372"/>
      <c r="HA1120" s="372"/>
      <c r="HB1120" s="372"/>
      <c r="HC1120" s="372"/>
    </row>
    <row r="1121" spans="1:211" s="373" customFormat="1" ht="15" hidden="1" customHeight="1" outlineLevel="1" x14ac:dyDescent="0.2">
      <c r="A1121" s="366">
        <f>SWDATA!O1106</f>
        <v>0</v>
      </c>
      <c r="B1121" s="366">
        <f>SWDATA!M1106</f>
        <v>0</v>
      </c>
      <c r="C1121" s="351">
        <f>IF(AND(SWDATA!M1106=1,SWDATA!Q1106="promotions"),SWDATA!P1106,0)</f>
        <v>0</v>
      </c>
      <c r="D1121" s="367">
        <f>ROW(SWDATA!M1106)</f>
        <v>1106</v>
      </c>
      <c r="E1121" s="368">
        <f t="shared" si="4084"/>
        <v>0</v>
      </c>
      <c r="F1121" s="369">
        <f t="shared" si="3995"/>
        <v>1</v>
      </c>
      <c r="G1121" s="366" t="str">
        <f t="shared" si="3996"/>
        <v/>
      </c>
      <c r="H1121" s="370"/>
      <c r="J1121" s="238">
        <f t="shared" si="3997"/>
        <v>0</v>
      </c>
      <c r="K1121" s="239" t="str">
        <f t="shared" si="3998"/>
        <v/>
      </c>
      <c r="L1121" s="342"/>
      <c r="M1121" s="345"/>
      <c r="N1121" s="340" t="str">
        <f>IF(LEN(SWDATA!F1106)=0,"",N1120)</f>
        <v/>
      </c>
      <c r="O1121" s="296" t="str">
        <f>IF(LEN(SWDATA!G1106)=0,"",O1120)</f>
        <v/>
      </c>
      <c r="P1121" s="297" t="str">
        <f>IF(LEN(SWDATA!C1106)=0,"",SWDATA!C1106)</f>
        <v/>
      </c>
      <c r="Q1121" s="312" t="str">
        <f t="shared" si="3999"/>
        <v/>
      </c>
      <c r="R1121" s="223" t="s">
        <v>261</v>
      </c>
      <c r="S1121" s="224" t="s">
        <v>485</v>
      </c>
      <c r="T1121" s="224"/>
      <c r="U1121" s="264" t="s">
        <v>609</v>
      </c>
      <c r="V1121" s="205" t="s">
        <v>221</v>
      </c>
      <c r="W1121" s="266">
        <f>IF(OR(Is_Loading,LEN($A1121)=0),"",SWDATA!P1106)</f>
        <v>0</v>
      </c>
      <c r="X1121" s="267">
        <f>IF(OR(Is_Loading,LEN($A1121)=0),"",SWDATA!Q1106)</f>
        <v>0</v>
      </c>
      <c r="Y1121" s="267">
        <f>IF(OR(Is_Loading,LEN($A1121)=0),"",SWDATA!R1106)</f>
        <v>0</v>
      </c>
      <c r="Z1121" s="266" t="str">
        <f t="shared" si="4085"/>
        <v/>
      </c>
      <c r="AA1121" s="266">
        <f>IF(OR(Is_Loading,LEN($A1121)=0),"",SWDATA!T1106)</f>
        <v>0</v>
      </c>
      <c r="AB1121" s="267">
        <f>IF(OR(Is_Loading,LEN($A1121)=0),"",SWDATA!U1106)</f>
        <v>0</v>
      </c>
      <c r="AC1121" s="267">
        <f>IF(OR(Is_Loading,LEN($A1121)=0),"",SWDATA!V1106)</f>
        <v>0</v>
      </c>
      <c r="AD1121" s="266" t="str">
        <f t="shared" si="4000"/>
        <v/>
      </c>
      <c r="AE1121" s="266">
        <f>IF(OR(Is_Loading,LEN($A1121)=0),"",SWDATA!X1106)</f>
        <v>0</v>
      </c>
      <c r="AF1121" s="267">
        <f>IF(OR(Is_Loading,LEN($A1121)=0),"",SWDATA!Y1106)</f>
        <v>0</v>
      </c>
      <c r="AG1121" s="267">
        <f>IF(OR(Is_Loading,LEN($A1121)=0),"",SWDATA!Z1106)</f>
        <v>0</v>
      </c>
      <c r="AH1121" s="266" t="str">
        <f t="shared" si="4001"/>
        <v/>
      </c>
      <c r="AI1121" s="266">
        <f>IF(OR(Is_Loading,LEN($A1121)=0),"",SWDATA!AB1106)</f>
        <v>0</v>
      </c>
      <c r="AJ1121" s="267">
        <f>IF(OR(Is_Loading,LEN($A1121)=0),"",SWDATA!AC1106)</f>
        <v>0</v>
      </c>
      <c r="AK1121" s="267">
        <f>IF(OR(Is_Loading,LEN($A1121)=0),"",SWDATA!AD1106)</f>
        <v>0</v>
      </c>
      <c r="AL1121" s="266" t="str">
        <f t="shared" si="4002"/>
        <v/>
      </c>
      <c r="AM1121" s="266">
        <f>IF(OR(Is_Loading,LEN($A1121)=0),"",SWDATA!AF1106)</f>
        <v>0</v>
      </c>
      <c r="AN1121" s="267">
        <f>IF(OR(Is_Loading,LEN($A1121)=0),"",SWDATA!AG1106)</f>
        <v>0</v>
      </c>
      <c r="AO1121" s="323">
        <f>IF(OR(Is_Loading,LEN($A1121)=0),"",SWDATA!AH1106)</f>
        <v>0</v>
      </c>
      <c r="AP1121" s="320" t="str">
        <f t="shared" si="4003"/>
        <v/>
      </c>
      <c r="AQ1121" s="266">
        <f>IF(OR(Is_Loading,LEN($A1121)=0),"",SWDATA!AJ1106)</f>
        <v>0</v>
      </c>
      <c r="AR1121" s="267">
        <f>IF(OR(Is_Loading,LEN($A1121)=0),"",SWDATA!AK1106)</f>
        <v>0</v>
      </c>
      <c r="AS1121" s="267">
        <f>IF(OR(Is_Loading,LEN($A1121)=0),"",SWDATA!AL1106)</f>
        <v>0</v>
      </c>
      <c r="AT1121" s="266" t="str">
        <f t="shared" si="4004"/>
        <v/>
      </c>
      <c r="AU1121" s="266">
        <f>IF(OR(Is_Loading,LEN($A1121)=0),"",SWDATA!AN1106)</f>
        <v>0</v>
      </c>
      <c r="AV1121" s="267">
        <f>IF(OR(Is_Loading,LEN($A1121)=0),"",SWDATA!AO1106)</f>
        <v>0</v>
      </c>
      <c r="AW1121" s="267">
        <f>IF(OR(Is_Loading,LEN($A1121)=0),"",SWDATA!AP1106)</f>
        <v>0</v>
      </c>
      <c r="AX1121" s="266" t="str">
        <f t="shared" si="4005"/>
        <v/>
      </c>
      <c r="AY1121" s="266">
        <f>IF(OR(Is_Loading,LEN($A1121)=0),"",SWDATA!AR1106)</f>
        <v>0</v>
      </c>
      <c r="AZ1121" s="267">
        <f>IF(OR(Is_Loading,LEN($A1121)=0),"",SWDATA!AS1106)</f>
        <v>0</v>
      </c>
      <c r="BA1121" s="267">
        <f>IF(OR(Is_Loading,LEN($A1121)=0),"",SWDATA!AT1106)</f>
        <v>0</v>
      </c>
      <c r="BB1121" s="266" t="str">
        <f t="shared" si="4006"/>
        <v/>
      </c>
      <c r="BC1121" s="266">
        <f>IF(OR(Is_Loading,LEN($A1121)=0),"",SWDATA!AV1106)</f>
        <v>0</v>
      </c>
      <c r="BD1121" s="267">
        <f>IF(OR(Is_Loading,LEN($A1121)=0),"",SWDATA!AW1106)</f>
        <v>0</v>
      </c>
      <c r="BE1121" s="323">
        <f>IF(OR(Is_Loading,LEN($A1121)=0),"",SWDATA!AX1106)</f>
        <v>0</v>
      </c>
      <c r="BF1121" s="320" t="str">
        <f t="shared" si="4007"/>
        <v/>
      </c>
      <c r="BG1121" s="11"/>
      <c r="BH1121" s="11"/>
      <c r="BI1121" s="11"/>
      <c r="BJ1121" s="11"/>
      <c r="BK1121" s="11"/>
      <c r="BL1121" s="11"/>
      <c r="BM1121" s="11"/>
      <c r="BN1121" s="11"/>
      <c r="BO1121" s="11"/>
      <c r="BP1121" s="11"/>
      <c r="BQ1121" s="11"/>
      <c r="BR1121" s="11"/>
      <c r="BS1121" s="11"/>
      <c r="BT1121" s="11"/>
      <c r="BU1121" s="11"/>
      <c r="BV1121" s="11"/>
      <c r="BW1121" s="11"/>
      <c r="BX1121" s="11"/>
      <c r="BY1121" s="11"/>
      <c r="BZ1121" s="11"/>
      <c r="CA1121" s="11"/>
      <c r="CB1121" s="11"/>
      <c r="CC1121" s="11"/>
      <c r="CD1121" s="11"/>
      <c r="CE1121" s="11"/>
      <c r="CF1121" s="11"/>
      <c r="CG1121" s="11"/>
      <c r="CH1121" s="11"/>
      <c r="CI1121" s="11"/>
      <c r="CJ1121" s="11"/>
      <c r="CK1121" s="11"/>
      <c r="CL1121" s="11"/>
      <c r="CM1121" s="11"/>
      <c r="CN1121" s="351"/>
      <c r="CO1121" s="351"/>
      <c r="CP1121" s="351"/>
      <c r="CQ1121" s="351"/>
      <c r="CR1121" s="351"/>
      <c r="CS1121" s="351"/>
      <c r="CT1121" s="351"/>
      <c r="CU1121" s="351"/>
      <c r="CV1121" s="351"/>
      <c r="CW1121" s="351"/>
      <c r="CX1121" s="351"/>
      <c r="CY1121" s="351"/>
      <c r="CZ1121" s="351"/>
      <c r="DA1121" s="351"/>
      <c r="DB1121" s="351"/>
      <c r="DC1121" s="351"/>
      <c r="DD1121" s="351"/>
      <c r="DE1121" s="351"/>
      <c r="DF1121" s="351"/>
      <c r="DG1121" s="351"/>
      <c r="DH1121" s="351"/>
      <c r="DI1121" s="351"/>
      <c r="DJ1121" s="351"/>
      <c r="DK1121" s="351"/>
      <c r="DL1121" s="351"/>
      <c r="DM1121" s="351"/>
      <c r="DN1121" s="351"/>
      <c r="DS1121" s="372"/>
      <c r="DT1121" s="374"/>
      <c r="DU1121" s="375"/>
      <c r="DV1121" s="375"/>
      <c r="DW1121" s="375"/>
      <c r="DX1121" s="375">
        <v>1</v>
      </c>
      <c r="DY1121" s="375">
        <f t="shared" si="4049"/>
        <v>0</v>
      </c>
      <c r="DZ1121" s="375">
        <f t="shared" si="4050"/>
        <v>0</v>
      </c>
      <c r="EA1121" s="375">
        <f t="shared" si="4051"/>
        <v>1</v>
      </c>
      <c r="EB1121" s="375">
        <f t="shared" si="4052"/>
        <v>0</v>
      </c>
      <c r="EC1121" s="375">
        <f t="shared" si="4053"/>
        <v>0</v>
      </c>
      <c r="ED1121" s="375">
        <f t="shared" si="4054"/>
        <v>1</v>
      </c>
      <c r="EE1121" s="375">
        <f t="shared" si="4055"/>
        <v>0</v>
      </c>
      <c r="EF1121" s="375">
        <f t="shared" si="4056"/>
        <v>0</v>
      </c>
      <c r="EG1121" s="375">
        <f t="shared" si="4057"/>
        <v>1</v>
      </c>
      <c r="EH1121" s="375">
        <f t="shared" si="4058"/>
        <v>0</v>
      </c>
      <c r="EI1121" s="375">
        <f t="shared" si="4059"/>
        <v>0</v>
      </c>
      <c r="EJ1121" s="375">
        <f t="shared" si="4060"/>
        <v>1</v>
      </c>
      <c r="EK1121" s="375">
        <f t="shared" si="4061"/>
        <v>0</v>
      </c>
      <c r="EL1121" s="375">
        <f t="shared" si="4062"/>
        <v>0</v>
      </c>
      <c r="EM1121" s="375">
        <f t="shared" si="4063"/>
        <v>1</v>
      </c>
      <c r="EN1121" s="375">
        <f t="shared" si="4064"/>
        <v>0</v>
      </c>
      <c r="EO1121" s="375">
        <f t="shared" si="4065"/>
        <v>0</v>
      </c>
      <c r="EP1121" s="375">
        <f t="shared" si="4066"/>
        <v>1</v>
      </c>
      <c r="EQ1121" s="375">
        <f t="shared" si="4067"/>
        <v>0</v>
      </c>
      <c r="ER1121" s="375">
        <f t="shared" si="4068"/>
        <v>0</v>
      </c>
      <c r="ES1121" s="375">
        <f t="shared" si="4069"/>
        <v>1</v>
      </c>
      <c r="ET1121" s="375">
        <f t="shared" si="4070"/>
        <v>0</v>
      </c>
      <c r="EU1121" s="375">
        <f t="shared" si="4071"/>
        <v>0</v>
      </c>
      <c r="EV1121" s="375">
        <f t="shared" si="4072"/>
        <v>1</v>
      </c>
      <c r="EW1121" s="375">
        <f t="shared" si="4073"/>
        <v>0</v>
      </c>
      <c r="EX1121" s="375">
        <f t="shared" si="4074"/>
        <v>0</v>
      </c>
      <c r="EY1121" s="375">
        <f t="shared" si="4075"/>
        <v>1</v>
      </c>
      <c r="EZ1121" s="375">
        <f t="shared" si="4076"/>
        <v>0</v>
      </c>
      <c r="FA1121" s="375">
        <f t="shared" si="4077"/>
        <v>0</v>
      </c>
      <c r="FB1121" s="375">
        <f t="shared" si="4078"/>
        <v>1</v>
      </c>
      <c r="FC1121" s="375">
        <f t="shared" si="4079"/>
        <v>0</v>
      </c>
      <c r="FD1121" s="375">
        <f t="shared" si="4080"/>
        <v>0</v>
      </c>
      <c r="FE1121" s="376"/>
      <c r="FF1121" s="372"/>
      <c r="FG1121" s="372"/>
      <c r="FH1121" s="372"/>
      <c r="FI1121" s="372"/>
      <c r="FJ1121" s="372"/>
      <c r="FK1121" s="372"/>
      <c r="FL1121" s="372"/>
      <c r="FM1121" s="372"/>
      <c r="FN1121" s="372"/>
      <c r="FO1121" s="372"/>
      <c r="FP1121" s="372"/>
      <c r="FQ1121" s="372"/>
      <c r="FR1121" s="372"/>
      <c r="FS1121" s="372"/>
      <c r="FT1121" s="372"/>
      <c r="FU1121" s="372"/>
      <c r="FV1121" s="372"/>
      <c r="FW1121" s="372"/>
      <c r="FX1121" s="372"/>
      <c r="FY1121" s="372"/>
      <c r="FZ1121" s="372"/>
      <c r="GA1121" s="372"/>
      <c r="GB1121" s="372"/>
      <c r="GC1121" s="372"/>
      <c r="GD1121" s="372"/>
      <c r="GE1121" s="372"/>
      <c r="GF1121" s="372"/>
      <c r="GG1121" s="372"/>
      <c r="GH1121" s="372"/>
      <c r="GI1121" s="372"/>
      <c r="GJ1121" s="372"/>
      <c r="GK1121" s="372"/>
      <c r="GL1121" s="372"/>
      <c r="GM1121" s="372"/>
      <c r="GN1121" s="372"/>
      <c r="GO1121" s="372"/>
      <c r="GP1121" s="372"/>
      <c r="GQ1121" s="372"/>
      <c r="GR1121" s="372"/>
      <c r="GS1121" s="372"/>
      <c r="GT1121" s="372"/>
      <c r="GU1121" s="372"/>
      <c r="GV1121" s="372"/>
      <c r="GW1121" s="372"/>
      <c r="GX1121" s="372"/>
      <c r="GY1121" s="372"/>
      <c r="GZ1121" s="372"/>
      <c r="HA1121" s="372"/>
      <c r="HB1121" s="372"/>
      <c r="HC1121" s="372"/>
    </row>
    <row r="1122" spans="1:211" s="373" customFormat="1" ht="15" hidden="1" customHeight="1" outlineLevel="1" x14ac:dyDescent="0.2">
      <c r="A1122" s="366">
        <f>SWDATA!O1107</f>
        <v>0</v>
      </c>
      <c r="B1122" s="366">
        <f>SWDATA!M1107</f>
        <v>0</v>
      </c>
      <c r="C1122" s="351">
        <f>IF(AND(SWDATA!M1107=1,SWDATA!Q1107="promotions"),SWDATA!P1107,0)</f>
        <v>0</v>
      </c>
      <c r="D1122" s="371">
        <f>ROW(SWDATA!M1107)</f>
        <v>1107</v>
      </c>
      <c r="E1122" s="368">
        <f ca="1">IF(AND(B1122=1,UPPER(HLOOKUP(D1122,'Metrics &amp; Attributes View'!$13:$31,19,0))&lt;&gt;"SBOM"),1,0)</f>
        <v>0</v>
      </c>
      <c r="F1122" s="369">
        <f t="shared" si="3995"/>
        <v>1</v>
      </c>
      <c r="G1122" s="366" t="str">
        <f t="shared" si="3996"/>
        <v/>
      </c>
      <c r="H1122" s="370"/>
      <c r="J1122" s="238">
        <f t="shared" si="3997"/>
        <v>0</v>
      </c>
      <c r="K1122" s="239" t="str">
        <f t="shared" si="3998"/>
        <v/>
      </c>
      <c r="L1122" s="342"/>
      <c r="M1122" s="345"/>
      <c r="N1122" s="340" t="str">
        <f>IF(LEN(SWDATA!F1107)=0,"",N1121)</f>
        <v/>
      </c>
      <c r="O1122" s="296" t="str">
        <f>IF(LEN(SWDATA!G1107)=0,"",O1121)</f>
        <v/>
      </c>
      <c r="P1122" s="297" t="str">
        <f>IF(LEN(SWDATA!C1107)=0,"",SWDATA!C1107)</f>
        <v/>
      </c>
      <c r="Q1122" s="312" t="str">
        <f t="shared" si="3999"/>
        <v/>
      </c>
      <c r="R1122" s="223" t="s">
        <v>262</v>
      </c>
      <c r="S1122" s="224"/>
      <c r="T1122" s="224"/>
      <c r="U1122" s="264" t="s">
        <v>627</v>
      </c>
      <c r="V1122" s="205" t="s">
        <v>221</v>
      </c>
      <c r="W1122" s="266">
        <f>IF(OR(Is_Loading,LEN($A1122)=0),"",SWDATA!P1107)</f>
        <v>0</v>
      </c>
      <c r="X1122" s="267">
        <f>IF(OR(Is_Loading,LEN($A1122)=0),"",SWDATA!Q1107)</f>
        <v>0</v>
      </c>
      <c r="Y1122" s="267">
        <f>IF(OR(Is_Loading,LEN($A1122)=0),"",SWDATA!R1107)</f>
        <v>0</v>
      </c>
      <c r="Z1122" s="266" t="str">
        <f t="shared" si="4085"/>
        <v/>
      </c>
      <c r="AA1122" s="266">
        <f>IF(OR(Is_Loading,LEN($A1122)=0),"",SWDATA!T1107)</f>
        <v>0</v>
      </c>
      <c r="AB1122" s="267">
        <f>IF(OR(Is_Loading,LEN($A1122)=0),"",SWDATA!U1107)</f>
        <v>0</v>
      </c>
      <c r="AC1122" s="267">
        <f>IF(OR(Is_Loading,LEN($A1122)=0),"",SWDATA!V1107)</f>
        <v>0</v>
      </c>
      <c r="AD1122" s="266" t="str">
        <f t="shared" si="4000"/>
        <v/>
      </c>
      <c r="AE1122" s="266">
        <f>IF(OR(Is_Loading,LEN($A1122)=0),"",SWDATA!X1107)</f>
        <v>0</v>
      </c>
      <c r="AF1122" s="267">
        <f>IF(OR(Is_Loading,LEN($A1122)=0),"",SWDATA!Y1107)</f>
        <v>0</v>
      </c>
      <c r="AG1122" s="267">
        <f>IF(OR(Is_Loading,LEN($A1122)=0),"",SWDATA!Z1107)</f>
        <v>0</v>
      </c>
      <c r="AH1122" s="266" t="str">
        <f t="shared" si="4001"/>
        <v/>
      </c>
      <c r="AI1122" s="266">
        <f>IF(OR(Is_Loading,LEN($A1122)=0),"",SWDATA!AB1107)</f>
        <v>0</v>
      </c>
      <c r="AJ1122" s="267">
        <f>IF(OR(Is_Loading,LEN($A1122)=0),"",SWDATA!AC1107)</f>
        <v>0</v>
      </c>
      <c r="AK1122" s="267">
        <f>IF(OR(Is_Loading,LEN($A1122)=0),"",SWDATA!AD1107)</f>
        <v>0</v>
      </c>
      <c r="AL1122" s="266" t="str">
        <f t="shared" si="4002"/>
        <v/>
      </c>
      <c r="AM1122" s="266">
        <f>IF(OR(Is_Loading,LEN($A1122)=0),"",SWDATA!AF1107)</f>
        <v>0</v>
      </c>
      <c r="AN1122" s="267">
        <f>IF(OR(Is_Loading,LEN($A1122)=0),"",SWDATA!AG1107)</f>
        <v>0</v>
      </c>
      <c r="AO1122" s="323">
        <f>IF(OR(Is_Loading,LEN($A1122)=0),"",SWDATA!AH1107)</f>
        <v>0</v>
      </c>
      <c r="AP1122" s="320" t="str">
        <f t="shared" si="4003"/>
        <v/>
      </c>
      <c r="AQ1122" s="266">
        <f>IF(OR(Is_Loading,LEN($A1122)=0),"",SWDATA!AJ1107)</f>
        <v>0</v>
      </c>
      <c r="AR1122" s="267">
        <f>IF(OR(Is_Loading,LEN($A1122)=0),"",SWDATA!AK1107)</f>
        <v>0</v>
      </c>
      <c r="AS1122" s="267">
        <f>IF(OR(Is_Loading,LEN($A1122)=0),"",SWDATA!AL1107)</f>
        <v>0</v>
      </c>
      <c r="AT1122" s="266" t="str">
        <f t="shared" si="4004"/>
        <v/>
      </c>
      <c r="AU1122" s="266">
        <f>IF(OR(Is_Loading,LEN($A1122)=0),"",SWDATA!AN1107)</f>
        <v>0</v>
      </c>
      <c r="AV1122" s="267">
        <f>IF(OR(Is_Loading,LEN($A1122)=0),"",SWDATA!AO1107)</f>
        <v>0</v>
      </c>
      <c r="AW1122" s="267">
        <f>IF(OR(Is_Loading,LEN($A1122)=0),"",SWDATA!AP1107)</f>
        <v>0</v>
      </c>
      <c r="AX1122" s="266" t="str">
        <f t="shared" si="4005"/>
        <v/>
      </c>
      <c r="AY1122" s="266">
        <f>IF(OR(Is_Loading,LEN($A1122)=0),"",SWDATA!AR1107)</f>
        <v>0</v>
      </c>
      <c r="AZ1122" s="267">
        <f>IF(OR(Is_Loading,LEN($A1122)=0),"",SWDATA!AS1107)</f>
        <v>0</v>
      </c>
      <c r="BA1122" s="267">
        <f>IF(OR(Is_Loading,LEN($A1122)=0),"",SWDATA!AT1107)</f>
        <v>0</v>
      </c>
      <c r="BB1122" s="266" t="str">
        <f t="shared" si="4006"/>
        <v/>
      </c>
      <c r="BC1122" s="266">
        <f>IF(OR(Is_Loading,LEN($A1122)=0),"",SWDATA!AV1107)</f>
        <v>0</v>
      </c>
      <c r="BD1122" s="267">
        <f>IF(OR(Is_Loading,LEN($A1122)=0),"",SWDATA!AW1107)</f>
        <v>0</v>
      </c>
      <c r="BE1122" s="323">
        <f>IF(OR(Is_Loading,LEN($A1122)=0),"",SWDATA!AX1107)</f>
        <v>0</v>
      </c>
      <c r="BF1122" s="332" t="str">
        <f t="shared" si="4007"/>
        <v/>
      </c>
      <c r="BG1122" s="11"/>
      <c r="BH1122" s="11"/>
      <c r="BI1122" s="11"/>
      <c r="BJ1122" s="11"/>
      <c r="BK1122" s="11"/>
      <c r="BL1122" s="11"/>
      <c r="BM1122" s="11"/>
      <c r="BN1122" s="11"/>
      <c r="BO1122" s="11"/>
      <c r="BP1122" s="11"/>
      <c r="BQ1122" s="11"/>
      <c r="BR1122" s="11"/>
      <c r="BS1122" s="11"/>
      <c r="BT1122" s="11"/>
      <c r="BU1122" s="11"/>
      <c r="BV1122" s="11"/>
      <c r="BW1122" s="11"/>
      <c r="BX1122" s="11"/>
      <c r="BY1122" s="11"/>
      <c r="BZ1122" s="11"/>
      <c r="CA1122" s="11"/>
      <c r="CB1122" s="11"/>
      <c r="CC1122" s="11"/>
      <c r="CD1122" s="11"/>
      <c r="CE1122" s="11"/>
      <c r="CF1122" s="11"/>
      <c r="CG1122" s="11"/>
      <c r="CH1122" s="11"/>
      <c r="CI1122" s="11"/>
      <c r="CJ1122" s="11"/>
      <c r="CK1122" s="11"/>
      <c r="CL1122" s="11"/>
      <c r="CM1122" s="11"/>
      <c r="CN1122" s="351"/>
      <c r="CO1122" s="351"/>
      <c r="CP1122" s="351"/>
      <c r="CQ1122" s="351"/>
      <c r="CR1122" s="351"/>
      <c r="CS1122" s="351"/>
      <c r="CT1122" s="351"/>
      <c r="CU1122" s="351"/>
      <c r="CV1122" s="351"/>
      <c r="CW1122" s="351"/>
      <c r="CX1122" s="351"/>
      <c r="CY1122" s="351"/>
      <c r="CZ1122" s="351"/>
      <c r="DA1122" s="351"/>
      <c r="DB1122" s="351"/>
      <c r="DC1122" s="351"/>
      <c r="DD1122" s="351"/>
      <c r="DE1122" s="351"/>
      <c r="DF1122" s="351"/>
      <c r="DG1122" s="351"/>
      <c r="DH1122" s="351"/>
      <c r="DI1122" s="351"/>
      <c r="DJ1122" s="351"/>
      <c r="DK1122" s="351"/>
      <c r="DL1122" s="351"/>
      <c r="DM1122" s="351"/>
      <c r="DN1122" s="351"/>
      <c r="DS1122" s="372"/>
      <c r="DT1122" s="374"/>
      <c r="DU1122" s="375"/>
      <c r="DV1122" s="375"/>
      <c r="DW1122" s="375"/>
      <c r="DX1122" s="375">
        <v>1</v>
      </c>
      <c r="DY1122" s="375">
        <f t="shared" si="4049"/>
        <v>0</v>
      </c>
      <c r="DZ1122" s="375">
        <f t="shared" si="4050"/>
        <v>0</v>
      </c>
      <c r="EA1122" s="375">
        <f t="shared" si="4051"/>
        <v>1</v>
      </c>
      <c r="EB1122" s="375">
        <f t="shared" si="4052"/>
        <v>0</v>
      </c>
      <c r="EC1122" s="375">
        <f t="shared" si="4053"/>
        <v>0</v>
      </c>
      <c r="ED1122" s="375">
        <f t="shared" si="4054"/>
        <v>1</v>
      </c>
      <c r="EE1122" s="375">
        <f t="shared" si="4055"/>
        <v>0</v>
      </c>
      <c r="EF1122" s="375">
        <f t="shared" si="4056"/>
        <v>0</v>
      </c>
      <c r="EG1122" s="375">
        <f t="shared" si="4057"/>
        <v>1</v>
      </c>
      <c r="EH1122" s="375">
        <f t="shared" si="4058"/>
        <v>0</v>
      </c>
      <c r="EI1122" s="375">
        <f t="shared" si="4059"/>
        <v>0</v>
      </c>
      <c r="EJ1122" s="375">
        <f t="shared" si="4060"/>
        <v>1</v>
      </c>
      <c r="EK1122" s="375">
        <f t="shared" si="4061"/>
        <v>0</v>
      </c>
      <c r="EL1122" s="375">
        <f t="shared" si="4062"/>
        <v>0</v>
      </c>
      <c r="EM1122" s="375">
        <f t="shared" si="4063"/>
        <v>1</v>
      </c>
      <c r="EN1122" s="375">
        <f t="shared" si="4064"/>
        <v>0</v>
      </c>
      <c r="EO1122" s="375">
        <f t="shared" si="4065"/>
        <v>0</v>
      </c>
      <c r="EP1122" s="375">
        <f t="shared" si="4066"/>
        <v>1</v>
      </c>
      <c r="EQ1122" s="375">
        <f t="shared" si="4067"/>
        <v>0</v>
      </c>
      <c r="ER1122" s="375">
        <f t="shared" si="4068"/>
        <v>0</v>
      </c>
      <c r="ES1122" s="375">
        <f t="shared" si="4069"/>
        <v>1</v>
      </c>
      <c r="ET1122" s="375">
        <f t="shared" si="4070"/>
        <v>0</v>
      </c>
      <c r="EU1122" s="375">
        <f t="shared" si="4071"/>
        <v>0</v>
      </c>
      <c r="EV1122" s="375">
        <f t="shared" si="4072"/>
        <v>1</v>
      </c>
      <c r="EW1122" s="375">
        <f t="shared" si="4073"/>
        <v>0</v>
      </c>
      <c r="EX1122" s="375">
        <f t="shared" si="4074"/>
        <v>0</v>
      </c>
      <c r="EY1122" s="375">
        <f t="shared" si="4075"/>
        <v>1</v>
      </c>
      <c r="EZ1122" s="375">
        <f t="shared" si="4076"/>
        <v>0</v>
      </c>
      <c r="FA1122" s="375">
        <f t="shared" si="4077"/>
        <v>0</v>
      </c>
      <c r="FB1122" s="375">
        <f t="shared" si="4078"/>
        <v>1</v>
      </c>
      <c r="FC1122" s="375">
        <f t="shared" si="4079"/>
        <v>0</v>
      </c>
      <c r="FD1122" s="375">
        <f t="shared" si="4080"/>
        <v>0</v>
      </c>
      <c r="FE1122" s="376"/>
      <c r="FF1122" s="372"/>
      <c r="FG1122" s="372"/>
      <c r="FH1122" s="372"/>
      <c r="FI1122" s="372"/>
      <c r="FJ1122" s="372"/>
      <c r="FK1122" s="372"/>
      <c r="FL1122" s="372"/>
      <c r="FM1122" s="372"/>
      <c r="FN1122" s="372"/>
      <c r="FO1122" s="372"/>
      <c r="FP1122" s="372"/>
      <c r="FQ1122" s="372"/>
      <c r="FR1122" s="372"/>
      <c r="FS1122" s="372"/>
      <c r="FT1122" s="372"/>
      <c r="FU1122" s="372"/>
      <c r="FV1122" s="372"/>
      <c r="FW1122" s="372"/>
      <c r="FX1122" s="372"/>
      <c r="FY1122" s="372"/>
      <c r="FZ1122" s="372"/>
      <c r="GA1122" s="372"/>
      <c r="GB1122" s="372"/>
      <c r="GC1122" s="372"/>
      <c r="GD1122" s="372"/>
      <c r="GE1122" s="372"/>
      <c r="GF1122" s="372"/>
      <c r="GG1122" s="372"/>
      <c r="GH1122" s="372"/>
      <c r="GI1122" s="372"/>
      <c r="GJ1122" s="372"/>
      <c r="GK1122" s="372"/>
      <c r="GL1122" s="372"/>
      <c r="GM1122" s="372"/>
      <c r="GN1122" s="372"/>
      <c r="GO1122" s="372"/>
      <c r="GP1122" s="372"/>
      <c r="GQ1122" s="372"/>
      <c r="GR1122" s="372"/>
      <c r="GS1122" s="372"/>
      <c r="GT1122" s="372"/>
      <c r="GU1122" s="372"/>
      <c r="GV1122" s="372"/>
      <c r="GW1122" s="372"/>
      <c r="GX1122" s="372"/>
      <c r="GY1122" s="372"/>
      <c r="GZ1122" s="372"/>
      <c r="HA1122" s="372"/>
      <c r="HB1122" s="372"/>
      <c r="HC1122" s="372"/>
    </row>
    <row r="1123" spans="1:211" s="373" customFormat="1" ht="15" customHeight="1" collapsed="1" thickTop="1" x14ac:dyDescent="0.2">
      <c r="A1123" s="192">
        <f>SWDATA!O1108</f>
        <v>0</v>
      </c>
      <c r="B1123" s="192">
        <f>SWDATA!M1108</f>
        <v>0</v>
      </c>
      <c r="C1123" s="201">
        <f>IF(AND(SWDATA!M1108=1,SWDATA!Q1108="promotions"),SWDATA!P1108,0)</f>
        <v>0</v>
      </c>
      <c r="D1123" s="200">
        <f>ROW(SWDATA!M1108)</f>
        <v>1108</v>
      </c>
      <c r="E1123" s="202">
        <f t="shared" ref="E1123:E1130" si="4086">B1123</f>
        <v>0</v>
      </c>
      <c r="F1123" s="203">
        <f t="shared" si="3995"/>
        <v>1</v>
      </c>
      <c r="G1123" s="192" t="str">
        <f t="shared" si="3996"/>
        <v/>
      </c>
      <c r="H1123" s="313"/>
      <c r="I1123" s="390"/>
      <c r="J1123" s="395">
        <f t="shared" si="3997"/>
        <v>0</v>
      </c>
      <c r="K1123" s="396" t="str">
        <f t="shared" si="3998"/>
        <v/>
      </c>
      <c r="L1123" s="397"/>
      <c r="M1123" s="398"/>
      <c r="N1123" s="399" t="str">
        <f>IF(LEN(SWDATA!F1108)=0,"",IF(LEN(SWDATA!G1108)=0,"",IF($O$12="ID",MID(SWDATA!G1108,FIND("|",SWDATA!G1108)+1,FIND("~~",SWDATA!G1108)-FIND("|",SWDATA!G1108)-1),IF($O$12="Desc",RIGHT(SWDATA!G1108,LEN(SWDATA!G1108)-FIND("~~",SWDATA!G1108)-1),RIGHT(SWDATA!G1108,LEN(SWDATA!G1108)-FIND("|",SWDATA!G1108))))))</f>
        <v/>
      </c>
      <c r="O1123" s="400" t="str">
        <f>IF(LEN(SWDATA!G1108)=0,"",IF(LEN(SWDATA!H1108)=0,"",IF($O$12="ID",MID(SWDATA!H1108,FIND("|",SWDATA!H1108)+1,FIND("~~",SWDATA!H1108)-FIND("|",SWDATA!H1108)-1),IF($O$12="Desc",RIGHT(SWDATA!H1108,LEN(SWDATA!H1108)-FIND("~~",SWDATA!H1108)-1),RIGHT(SWDATA!H1108,LEN(SWDATA!H1108)-FIND("|",SWDATA!H1108))))))</f>
        <v/>
      </c>
      <c r="P1123" s="401" t="str">
        <f>IF(LEN(SWDATA!C1108)=0,"",SWDATA!C1108)</f>
        <v/>
      </c>
      <c r="Q1123" s="402" t="str">
        <f t="shared" si="3999"/>
        <v/>
      </c>
      <c r="R1123" s="403" t="s">
        <v>575</v>
      </c>
      <c r="S1123" s="404" t="s">
        <v>485</v>
      </c>
      <c r="T1123" s="404"/>
      <c r="U1123" s="405" t="s">
        <v>595</v>
      </c>
      <c r="V1123" s="406" t="s">
        <v>221</v>
      </c>
      <c r="W1123" s="407">
        <f>IF(OR(Is_Loading,LEN($A1123)=0),"",SWDATA!P1108)</f>
        <v>0</v>
      </c>
      <c r="X1123" s="408">
        <f>IF(OR(Is_Loading,LEN($A1123)=0),"",SWDATA!Q1108)</f>
        <v>0</v>
      </c>
      <c r="Y1123" s="408">
        <f>IF(OR(Is_Loading,LEN($A1123)=0),"",SWDATA!R1108)</f>
        <v>0</v>
      </c>
      <c r="Z1123" s="407" t="str">
        <f t="shared" ref="Z1123" si="4087">IF($A1123=0,"",CHOOSE($F1123,SUM(W1123:Y1123),SUM(W1123:Y1123)/3,Y1123))</f>
        <v/>
      </c>
      <c r="AA1123" s="407">
        <f>IF(OR(Is_Loading,LEN($A1123)=0),"",SWDATA!T1108)</f>
        <v>0</v>
      </c>
      <c r="AB1123" s="408">
        <f>IF(OR(Is_Loading,LEN($A1123)=0),"",SWDATA!U1108)</f>
        <v>0</v>
      </c>
      <c r="AC1123" s="408">
        <f>IF(OR(Is_Loading,LEN($A1123)=0),"",SWDATA!V1108)</f>
        <v>0</v>
      </c>
      <c r="AD1123" s="407" t="str">
        <f t="shared" si="4000"/>
        <v/>
      </c>
      <c r="AE1123" s="407">
        <f>IF(OR(Is_Loading,LEN($A1123)=0),"",SWDATA!X1108)</f>
        <v>0</v>
      </c>
      <c r="AF1123" s="408">
        <f>IF(OR(Is_Loading,LEN($A1123)=0),"",SWDATA!Y1108)</f>
        <v>0</v>
      </c>
      <c r="AG1123" s="408">
        <f>IF(OR(Is_Loading,LEN($A1123)=0),"",SWDATA!Z1108)</f>
        <v>0</v>
      </c>
      <c r="AH1123" s="407" t="str">
        <f t="shared" si="4001"/>
        <v/>
      </c>
      <c r="AI1123" s="407">
        <f>IF(OR(Is_Loading,LEN($A1123)=0),"",SWDATA!AB1108)</f>
        <v>0</v>
      </c>
      <c r="AJ1123" s="408">
        <f>IF(OR(Is_Loading,LEN($A1123)=0),"",SWDATA!AC1108)</f>
        <v>0</v>
      </c>
      <c r="AK1123" s="408">
        <f>IF(OR(Is_Loading,LEN($A1123)=0),"",SWDATA!AD1108)</f>
        <v>0</v>
      </c>
      <c r="AL1123" s="407" t="str">
        <f t="shared" si="4002"/>
        <v/>
      </c>
      <c r="AM1123" s="407">
        <f>IF(OR(Is_Loading,LEN($A1123)=0),"",SWDATA!AF1108)</f>
        <v>0</v>
      </c>
      <c r="AN1123" s="408">
        <f>IF(OR(Is_Loading,LEN($A1123)=0),"",SWDATA!AG1108)</f>
        <v>0</v>
      </c>
      <c r="AO1123" s="409">
        <f>IF(OR(Is_Loading,LEN($A1123)=0),"",SWDATA!AH1108)</f>
        <v>0</v>
      </c>
      <c r="AP1123" s="410" t="str">
        <f t="shared" si="4003"/>
        <v/>
      </c>
      <c r="AQ1123" s="407">
        <f>IF(OR(Is_Loading,LEN($A1123)=0),"",SWDATA!AJ1108)</f>
        <v>0</v>
      </c>
      <c r="AR1123" s="408">
        <f>IF(OR(Is_Loading,LEN($A1123)=0),"",SWDATA!AK1108)</f>
        <v>0</v>
      </c>
      <c r="AS1123" s="408">
        <f>IF(OR(Is_Loading,LEN($A1123)=0),"",SWDATA!AL1108)</f>
        <v>0</v>
      </c>
      <c r="AT1123" s="407" t="str">
        <f t="shared" si="4004"/>
        <v/>
      </c>
      <c r="AU1123" s="407">
        <f>IF(OR(Is_Loading,LEN($A1123)=0),"",SWDATA!AN1108)</f>
        <v>0</v>
      </c>
      <c r="AV1123" s="408">
        <f>IF(OR(Is_Loading,LEN($A1123)=0),"",SWDATA!AO1108)</f>
        <v>0</v>
      </c>
      <c r="AW1123" s="408">
        <f>IF(OR(Is_Loading,LEN($A1123)=0),"",SWDATA!AP1108)</f>
        <v>0</v>
      </c>
      <c r="AX1123" s="407" t="str">
        <f t="shared" si="4005"/>
        <v/>
      </c>
      <c r="AY1123" s="407">
        <f>IF(OR(Is_Loading,LEN($A1123)=0),"",SWDATA!AR1108)</f>
        <v>0</v>
      </c>
      <c r="AZ1123" s="408">
        <f>IF(OR(Is_Loading,LEN($A1123)=0),"",SWDATA!AS1108)</f>
        <v>0</v>
      </c>
      <c r="BA1123" s="408">
        <f>IF(OR(Is_Loading,LEN($A1123)=0),"",SWDATA!AT1108)</f>
        <v>0</v>
      </c>
      <c r="BB1123" s="407" t="str">
        <f t="shared" si="4006"/>
        <v/>
      </c>
      <c r="BC1123" s="407">
        <f>IF(OR(Is_Loading,LEN($A1123)=0),"",SWDATA!AV1108)</f>
        <v>0</v>
      </c>
      <c r="BD1123" s="408">
        <f>IF(OR(Is_Loading,LEN($A1123)=0),"",SWDATA!AW1108)</f>
        <v>0</v>
      </c>
      <c r="BE1123" s="409">
        <f>IF(OR(Is_Loading,LEN($A1123)=0),"",SWDATA!AX1108)</f>
        <v>0</v>
      </c>
      <c r="BF1123" s="320" t="str">
        <f t="shared" si="4007"/>
        <v/>
      </c>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s="201"/>
      <c r="CO1123" s="201"/>
      <c r="CP1123" s="201"/>
      <c r="CQ1123" s="201"/>
      <c r="CR1123" s="201"/>
      <c r="CS1123" s="201"/>
      <c r="CT1123" s="201"/>
      <c r="CU1123" s="201"/>
      <c r="CV1123" s="201"/>
      <c r="CW1123" s="201"/>
      <c r="CX1123" s="201"/>
      <c r="CY1123" s="201"/>
      <c r="CZ1123" s="201"/>
      <c r="DA1123" s="201"/>
      <c r="DB1123" s="201"/>
      <c r="DC1123" s="201"/>
      <c r="DD1123" s="201"/>
      <c r="DE1123" s="201"/>
      <c r="DF1123" s="201"/>
      <c r="DG1123" s="201"/>
      <c r="DH1123" s="201"/>
      <c r="DI1123" s="201"/>
      <c r="DJ1123" s="201"/>
      <c r="DK1123" s="201"/>
      <c r="DL1123" s="201"/>
      <c r="DM1123" s="201"/>
      <c r="DN1123" s="201"/>
      <c r="DQ1123" s="373">
        <f>'Metrics &amp; Attributes View'!N1148</f>
        <v>0</v>
      </c>
      <c r="DS1123" s="372"/>
      <c r="DT1123" s="374"/>
      <c r="DU1123" s="375"/>
      <c r="DV1123" s="375"/>
      <c r="DW1123" s="375"/>
      <c r="DX1123" s="375"/>
      <c r="DY1123" s="375"/>
      <c r="DZ1123" s="375"/>
      <c r="EA1123" s="375"/>
      <c r="EB1123" s="375"/>
      <c r="EC1123" s="375"/>
      <c r="ED1123" s="375"/>
      <c r="EE1123" s="375"/>
      <c r="EF1123" s="375"/>
      <c r="EG1123" s="375"/>
      <c r="EH1123" s="375"/>
      <c r="EI1123" s="375"/>
      <c r="EJ1123" s="375"/>
      <c r="EK1123" s="375"/>
      <c r="EL1123" s="375"/>
      <c r="EM1123" s="375"/>
      <c r="EN1123" s="375"/>
      <c r="EO1123" s="375"/>
      <c r="EP1123" s="375"/>
      <c r="EQ1123" s="375"/>
      <c r="ER1123" s="375"/>
      <c r="ES1123" s="375"/>
      <c r="ET1123" s="375"/>
      <c r="EU1123" s="375"/>
      <c r="EV1123" s="375"/>
      <c r="EW1123" s="375"/>
      <c r="EX1123" s="375"/>
      <c r="EY1123" s="375"/>
      <c r="EZ1123" s="375"/>
      <c r="FA1123" s="375"/>
      <c r="FB1123" s="375"/>
      <c r="FC1123" s="375"/>
      <c r="FD1123" s="375"/>
      <c r="FE1123" s="376"/>
      <c r="FF1123" s="372"/>
      <c r="FG1123" s="372"/>
      <c r="FH1123" s="372"/>
      <c r="FI1123" s="372"/>
      <c r="FJ1123" s="372"/>
      <c r="FK1123" s="372"/>
      <c r="FL1123" s="372"/>
      <c r="FM1123" s="372"/>
      <c r="FN1123" s="372"/>
      <c r="FO1123" s="372"/>
      <c r="FP1123" s="372"/>
      <c r="FQ1123" s="372"/>
      <c r="FR1123" s="372"/>
      <c r="FS1123" s="372"/>
      <c r="FT1123" s="372"/>
      <c r="FU1123" s="372"/>
      <c r="FV1123" s="372"/>
      <c r="FW1123" s="372"/>
      <c r="FX1123" s="372"/>
      <c r="FY1123" s="372"/>
      <c r="FZ1123" s="372"/>
      <c r="GA1123" s="372"/>
      <c r="GB1123" s="372"/>
      <c r="GC1123" s="372"/>
      <c r="GD1123" s="372"/>
      <c r="GE1123" s="372"/>
      <c r="GF1123" s="372"/>
      <c r="GG1123" s="372"/>
      <c r="GH1123" s="372"/>
      <c r="GI1123" s="372"/>
      <c r="GJ1123" s="372"/>
      <c r="GK1123" s="372"/>
      <c r="GL1123" s="372"/>
      <c r="GM1123" s="372"/>
      <c r="GN1123" s="372"/>
      <c r="GO1123" s="372"/>
      <c r="GP1123" s="372"/>
      <c r="GQ1123" s="372"/>
      <c r="GR1123" s="372"/>
      <c r="GS1123" s="372"/>
      <c r="GT1123" s="372"/>
      <c r="GU1123" s="372"/>
      <c r="GV1123" s="372"/>
      <c r="GW1123" s="372"/>
      <c r="GX1123" s="372"/>
      <c r="GY1123" s="372"/>
      <c r="GZ1123" s="372"/>
      <c r="HA1123" s="372"/>
      <c r="HB1123" s="372"/>
      <c r="HC1123" s="372"/>
    </row>
    <row r="1124" spans="1:211" s="373" customFormat="1" ht="15" customHeight="1" x14ac:dyDescent="0.2">
      <c r="A1124" s="192">
        <f>SWDATA!O1109</f>
        <v>0</v>
      </c>
      <c r="B1124" s="192">
        <f>SWDATA!M1109</f>
        <v>0</v>
      </c>
      <c r="C1124" s="201">
        <f>IF(AND(SWDATA!M1109=1,SWDATA!Q1109="promotions"),SWDATA!P1109,0)</f>
        <v>0</v>
      </c>
      <c r="D1124" s="200">
        <f>ROW(SWDATA!M1109)</f>
        <v>1109</v>
      </c>
      <c r="E1124" s="202">
        <f t="shared" si="4086"/>
        <v>0</v>
      </c>
      <c r="F1124" s="203">
        <f t="shared" si="3995"/>
        <v>1</v>
      </c>
      <c r="G1124" s="192" t="str">
        <f t="shared" si="3996"/>
        <v/>
      </c>
      <c r="H1124" s="204"/>
      <c r="I1124" s="390"/>
      <c r="J1124" s="238">
        <f t="shared" si="3997"/>
        <v>0</v>
      </c>
      <c r="K1124" s="239" t="str">
        <f t="shared" si="3998"/>
        <v/>
      </c>
      <c r="L1124" s="342"/>
      <c r="M1124" s="345"/>
      <c r="N1124" s="340" t="str">
        <f>IF(LEN(SWDATA!F1109)=0,"",N1123)</f>
        <v/>
      </c>
      <c r="O1124" s="296" t="str">
        <f>IF(LEN(SWDATA!G1109)=0,"",O1123)</f>
        <v/>
      </c>
      <c r="P1124" s="297" t="str">
        <f>IF(LEN(SWDATA!C1109)=0,"",SWDATA!C1109)</f>
        <v/>
      </c>
      <c r="Q1124" s="312" t="str">
        <f t="shared" si="3999"/>
        <v/>
      </c>
      <c r="R1124" s="223" t="s">
        <v>575</v>
      </c>
      <c r="S1124" s="224"/>
      <c r="T1124" s="224"/>
      <c r="U1124" s="265" t="s">
        <v>619</v>
      </c>
      <c r="V1124" s="205" t="s">
        <v>221</v>
      </c>
      <c r="W1124" s="266">
        <f>IF(OR(Is_Loading,LEN($A1124)=0),"",SWDATA!P1109)</f>
        <v>0</v>
      </c>
      <c r="X1124" s="267">
        <f>IF(OR(Is_Loading,LEN($A1124)=0),"",SWDATA!Q1109)</f>
        <v>0</v>
      </c>
      <c r="Y1124" s="267">
        <f>IF(OR(Is_Loading,LEN($A1124)=0),"",SWDATA!R1109)</f>
        <v>0</v>
      </c>
      <c r="Z1124" s="266" t="str">
        <f t="shared" ref="Z1124:Z1125" si="4088">IF($A1124=0,"",CHOOSE($F1124,SUM(W1124:Y1124),SUM(W1124:Y1124)/3,Y1124))</f>
        <v/>
      </c>
      <c r="AA1124" s="266">
        <f>IF(OR(Is_Loading,LEN($A1124)=0),"",SWDATA!T1109)</f>
        <v>0</v>
      </c>
      <c r="AB1124" s="267">
        <f>IF(OR(Is_Loading,LEN($A1124)=0),"",SWDATA!U1109)</f>
        <v>0</v>
      </c>
      <c r="AC1124" s="267">
        <f>IF(OR(Is_Loading,LEN($A1124)=0),"",SWDATA!V1109)</f>
        <v>0</v>
      </c>
      <c r="AD1124" s="266" t="str">
        <f t="shared" si="4000"/>
        <v/>
      </c>
      <c r="AE1124" s="266">
        <f>IF(OR(Is_Loading,LEN($A1124)=0),"",SWDATA!X1109)</f>
        <v>0</v>
      </c>
      <c r="AF1124" s="267">
        <f>IF(OR(Is_Loading,LEN($A1124)=0),"",SWDATA!Y1109)</f>
        <v>0</v>
      </c>
      <c r="AG1124" s="267">
        <f>IF(OR(Is_Loading,LEN($A1124)=0),"",SWDATA!Z1109)</f>
        <v>0</v>
      </c>
      <c r="AH1124" s="266" t="str">
        <f t="shared" si="4001"/>
        <v/>
      </c>
      <c r="AI1124" s="266">
        <f>IF(OR(Is_Loading,LEN($A1124)=0),"",SWDATA!AB1109)</f>
        <v>0</v>
      </c>
      <c r="AJ1124" s="267">
        <f>IF(OR(Is_Loading,LEN($A1124)=0),"",SWDATA!AC1109)</f>
        <v>0</v>
      </c>
      <c r="AK1124" s="267">
        <f>IF(OR(Is_Loading,LEN($A1124)=0),"",SWDATA!AD1109)</f>
        <v>0</v>
      </c>
      <c r="AL1124" s="266" t="str">
        <f t="shared" si="4002"/>
        <v/>
      </c>
      <c r="AM1124" s="266">
        <f>IF(OR(Is_Loading,LEN($A1124)=0),"",SWDATA!AF1109)</f>
        <v>0</v>
      </c>
      <c r="AN1124" s="267">
        <f>IF(OR(Is_Loading,LEN($A1124)=0),"",SWDATA!AG1109)</f>
        <v>0</v>
      </c>
      <c r="AO1124" s="323">
        <f>IF(OR(Is_Loading,LEN($A1124)=0),"",SWDATA!AH1109)</f>
        <v>0</v>
      </c>
      <c r="AP1124" s="320" t="str">
        <f t="shared" si="4003"/>
        <v/>
      </c>
      <c r="AQ1124" s="266">
        <f>IF(OR(Is_Loading,LEN($A1124)=0),"",SWDATA!AJ1109)</f>
        <v>0</v>
      </c>
      <c r="AR1124" s="267">
        <f>IF(OR(Is_Loading,LEN($A1124)=0),"",SWDATA!AK1109)</f>
        <v>0</v>
      </c>
      <c r="AS1124" s="267">
        <f>IF(OR(Is_Loading,LEN($A1124)=0),"",SWDATA!AL1109)</f>
        <v>0</v>
      </c>
      <c r="AT1124" s="266" t="str">
        <f t="shared" si="4004"/>
        <v/>
      </c>
      <c r="AU1124" s="266">
        <f>IF(OR(Is_Loading,LEN($A1124)=0),"",SWDATA!AN1109)</f>
        <v>0</v>
      </c>
      <c r="AV1124" s="267">
        <f>IF(OR(Is_Loading,LEN($A1124)=0),"",SWDATA!AO1109)</f>
        <v>0</v>
      </c>
      <c r="AW1124" s="267">
        <f>IF(OR(Is_Loading,LEN($A1124)=0),"",SWDATA!AP1109)</f>
        <v>0</v>
      </c>
      <c r="AX1124" s="266" t="str">
        <f t="shared" si="4005"/>
        <v/>
      </c>
      <c r="AY1124" s="266">
        <f>IF(OR(Is_Loading,LEN($A1124)=0),"",SWDATA!AR1109)</f>
        <v>0</v>
      </c>
      <c r="AZ1124" s="267">
        <f>IF(OR(Is_Loading,LEN($A1124)=0),"",SWDATA!AS1109)</f>
        <v>0</v>
      </c>
      <c r="BA1124" s="267">
        <f>IF(OR(Is_Loading,LEN($A1124)=0),"",SWDATA!AT1109)</f>
        <v>0</v>
      </c>
      <c r="BB1124" s="266" t="str">
        <f t="shared" si="4006"/>
        <v/>
      </c>
      <c r="BC1124" s="266">
        <f>IF(OR(Is_Loading,LEN($A1124)=0),"",SWDATA!AV1109)</f>
        <v>0</v>
      </c>
      <c r="BD1124" s="267">
        <f>IF(OR(Is_Loading,LEN($A1124)=0),"",SWDATA!AW1109)</f>
        <v>0</v>
      </c>
      <c r="BE1124" s="323">
        <f>IF(OR(Is_Loading,LEN($A1124)=0),"",SWDATA!AX1109)</f>
        <v>0</v>
      </c>
      <c r="BF1124" s="320" t="str">
        <f t="shared" si="4007"/>
        <v/>
      </c>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s="201"/>
      <c r="CO1124" s="201"/>
      <c r="CP1124" s="201"/>
      <c r="CQ1124" s="201"/>
      <c r="CR1124" s="201"/>
      <c r="CS1124" s="201"/>
      <c r="CT1124" s="201"/>
      <c r="CU1124" s="201"/>
      <c r="CV1124" s="201"/>
      <c r="CW1124" s="201"/>
      <c r="CX1124" s="201"/>
      <c r="CY1124" s="201"/>
      <c r="CZ1124" s="201"/>
      <c r="DA1124" s="201"/>
      <c r="DB1124" s="201"/>
      <c r="DC1124" s="201"/>
      <c r="DD1124" s="201"/>
      <c r="DE1124" s="201"/>
      <c r="DF1124" s="201"/>
      <c r="DG1124" s="201"/>
      <c r="DH1124" s="201"/>
      <c r="DI1124" s="201"/>
      <c r="DJ1124" s="201"/>
      <c r="DK1124" s="201"/>
      <c r="DL1124" s="201"/>
      <c r="DM1124" s="201"/>
      <c r="DN1124" s="201"/>
      <c r="DS1124" s="372"/>
      <c r="DT1124" s="372"/>
      <c r="DU1124" s="375">
        <f t="shared" ref="DU1124" si="4089">COLUMN(W1122)</f>
        <v>23</v>
      </c>
      <c r="DV1124" s="375">
        <f t="shared" ref="DV1124" si="4090">SUM(DU1124)+DV1125+1</f>
        <v>24</v>
      </c>
      <c r="DW1124" s="375">
        <f t="shared" ref="DW1124" si="4091">SUM(DV1124)+DW1125+1</f>
        <v>25</v>
      </c>
      <c r="DX1124" s="375">
        <f t="shared" ref="DX1124" si="4092">SUM(DW1124)+DX1125+1</f>
        <v>27</v>
      </c>
      <c r="DY1124" s="375">
        <f t="shared" ref="DY1124" si="4093">SUM(DX1124)+DY1125+1</f>
        <v>28</v>
      </c>
      <c r="DZ1124" s="375">
        <f t="shared" ref="DZ1124" si="4094">SUM(DY1124)+DZ1125+1</f>
        <v>29</v>
      </c>
      <c r="EA1124" s="375">
        <f t="shared" ref="EA1124" si="4095">SUM(DZ1124)+EA1125+1</f>
        <v>31</v>
      </c>
      <c r="EB1124" s="375">
        <f t="shared" ref="EB1124" si="4096">SUM(EA1124)+EB1125+1</f>
        <v>32</v>
      </c>
      <c r="EC1124" s="375">
        <f t="shared" ref="EC1124" si="4097">SUM(EB1124)+EC1125+1</f>
        <v>33</v>
      </c>
      <c r="ED1124" s="375">
        <f t="shared" ref="ED1124" si="4098">SUM(EC1124)+ED1125+1</f>
        <v>35</v>
      </c>
      <c r="EE1124" s="375">
        <f t="shared" ref="EE1124" si="4099">SUM(ED1124)+EE1125+1</f>
        <v>36</v>
      </c>
      <c r="EF1124" s="375">
        <f t="shared" ref="EF1124" si="4100">SUM(EE1124)+EF1125+1</f>
        <v>37</v>
      </c>
      <c r="EG1124" s="375">
        <f t="shared" ref="EG1124" si="4101">SUM(EF1124)+EG1125+1</f>
        <v>39</v>
      </c>
      <c r="EH1124" s="375">
        <f t="shared" ref="EH1124" si="4102">SUM(EG1124)+EH1125+1</f>
        <v>40</v>
      </c>
      <c r="EI1124" s="375">
        <f t="shared" ref="EI1124" si="4103">SUM(EH1124)+EI1125+1</f>
        <v>41</v>
      </c>
      <c r="EJ1124" s="375">
        <f t="shared" ref="EJ1124" si="4104">SUM(EI1124)+EJ1125+1</f>
        <v>43</v>
      </c>
      <c r="EK1124" s="375">
        <f t="shared" ref="EK1124" si="4105">SUM(EJ1124)+EK1125+1</f>
        <v>44</v>
      </c>
      <c r="EL1124" s="375">
        <f t="shared" ref="EL1124" si="4106">SUM(EK1124)+EL1125+1</f>
        <v>45</v>
      </c>
      <c r="EM1124" s="375">
        <f t="shared" ref="EM1124" si="4107">SUM(EL1124)+EM1125+1</f>
        <v>47</v>
      </c>
      <c r="EN1124" s="375">
        <f t="shared" ref="EN1124" si="4108">SUM(EM1124)+EN1125+1</f>
        <v>48</v>
      </c>
      <c r="EO1124" s="375">
        <f t="shared" ref="EO1124" si="4109">SUM(EN1124)+EO1125+1</f>
        <v>49</v>
      </c>
      <c r="EP1124" s="375">
        <f t="shared" ref="EP1124" si="4110">SUM(EO1124)+EP1125+1</f>
        <v>51</v>
      </c>
      <c r="EQ1124" s="375">
        <f t="shared" ref="EQ1124" si="4111">SUM(EP1124)+EQ1125+1</f>
        <v>52</v>
      </c>
      <c r="ER1124" s="375">
        <f t="shared" ref="ER1124" si="4112">SUM(EQ1124)+ER1125+1</f>
        <v>53</v>
      </c>
      <c r="ES1124" s="375">
        <f t="shared" ref="ES1124" si="4113">SUM(ER1124)+ES1125+1</f>
        <v>55</v>
      </c>
      <c r="ET1124" s="375">
        <f t="shared" ref="ET1124" si="4114">SUM(ES1124)+ET1125+1</f>
        <v>56</v>
      </c>
      <c r="EU1124" s="375">
        <f t="shared" ref="EU1124" si="4115">SUM(ET1124)+EU1125+1</f>
        <v>57</v>
      </c>
      <c r="EV1124" s="375">
        <f t="shared" ref="EV1124" si="4116">SUM(EU1124)+EV1125+1</f>
        <v>59</v>
      </c>
      <c r="EW1124" s="375">
        <f t="shared" ref="EW1124" si="4117">SUM(EV1124)+EW1125+1</f>
        <v>60</v>
      </c>
      <c r="EX1124" s="375">
        <f t="shared" ref="EX1124" si="4118">SUM(EW1124)+EX1125+1</f>
        <v>61</v>
      </c>
      <c r="EY1124" s="375">
        <f t="shared" ref="EY1124" si="4119">SUM(EX1124)+EY1125+1</f>
        <v>63</v>
      </c>
      <c r="EZ1124" s="375">
        <f t="shared" ref="EZ1124" si="4120">SUM(EY1124)+EZ1125+1</f>
        <v>64</v>
      </c>
      <c r="FA1124" s="375">
        <f t="shared" ref="FA1124" si="4121">SUM(EZ1124)+FA1125+1</f>
        <v>65</v>
      </c>
      <c r="FB1124" s="375">
        <f t="shared" ref="FB1124" si="4122">SUM(FA1124)+FB1125+1</f>
        <v>67</v>
      </c>
      <c r="FC1124" s="375">
        <f t="shared" ref="FC1124" si="4123">SUM(FB1124)+FC1125+1</f>
        <v>68</v>
      </c>
      <c r="FD1124" s="375">
        <f t="shared" ref="FD1124" si="4124">SUM(FC1124)+FD1125+1</f>
        <v>69</v>
      </c>
      <c r="FE1124" s="372"/>
      <c r="FF1124" s="372"/>
      <c r="FG1124" s="372"/>
      <c r="FH1124" s="372"/>
      <c r="FI1124" s="372"/>
      <c r="FJ1124" s="372"/>
      <c r="FK1124" s="372"/>
      <c r="FL1124" s="372"/>
      <c r="FM1124" s="372"/>
      <c r="FN1124" s="372"/>
      <c r="FO1124" s="372"/>
      <c r="FP1124" s="372"/>
      <c r="FQ1124" s="372"/>
      <c r="FR1124" s="372"/>
      <c r="FS1124" s="372"/>
      <c r="FT1124" s="372"/>
      <c r="FU1124" s="372"/>
      <c r="FV1124" s="372"/>
      <c r="FW1124" s="372"/>
      <c r="FX1124" s="372"/>
      <c r="FY1124" s="372"/>
      <c r="FZ1124" s="372"/>
      <c r="GA1124" s="372"/>
      <c r="GB1124" s="372"/>
      <c r="GC1124" s="372"/>
      <c r="GD1124" s="372"/>
      <c r="GE1124" s="372"/>
      <c r="GF1124" s="372"/>
      <c r="GG1124" s="372"/>
      <c r="GH1124" s="372"/>
      <c r="GI1124" s="372"/>
      <c r="GJ1124" s="372"/>
      <c r="GK1124" s="372"/>
      <c r="GL1124" s="372"/>
      <c r="GM1124" s="372"/>
      <c r="GN1124" s="372"/>
      <c r="GO1124" s="372"/>
      <c r="GP1124" s="372"/>
      <c r="GQ1124" s="372"/>
      <c r="GR1124" s="372"/>
      <c r="GS1124" s="372"/>
      <c r="GT1124" s="372"/>
      <c r="GU1124" s="372"/>
      <c r="GV1124" s="372"/>
      <c r="GW1124" s="372"/>
      <c r="GX1124" s="372"/>
      <c r="GY1124" s="372"/>
      <c r="GZ1124" s="372"/>
    </row>
    <row r="1125" spans="1:211" s="373" customFormat="1" ht="15" customHeight="1" thickBot="1" x14ac:dyDescent="0.25">
      <c r="A1125" s="192">
        <f>SWDATA!O1110</f>
        <v>0</v>
      </c>
      <c r="B1125" s="192">
        <f>SWDATA!M1110</f>
        <v>0</v>
      </c>
      <c r="C1125" s="201">
        <f>IF(AND(SWDATA!M1110=1,SWDATA!Q1110="promotions"),SWDATA!P1110,0)</f>
        <v>0</v>
      </c>
      <c r="D1125" s="200">
        <f>ROW(SWDATA!M1110)</f>
        <v>1110</v>
      </c>
      <c r="E1125" s="202">
        <f t="shared" si="4086"/>
        <v>0</v>
      </c>
      <c r="F1125" s="203">
        <f t="shared" si="3995"/>
        <v>1</v>
      </c>
      <c r="G1125" s="192" t="str">
        <f t="shared" si="3996"/>
        <v/>
      </c>
      <c r="H1125" s="204"/>
      <c r="I1125" s="390"/>
      <c r="J1125" s="238">
        <f t="shared" si="3997"/>
        <v>0</v>
      </c>
      <c r="K1125" s="239" t="str">
        <f t="shared" si="3998"/>
        <v/>
      </c>
      <c r="L1125" s="342"/>
      <c r="M1125" s="346"/>
      <c r="N1125" s="340" t="str">
        <f>IF(LEN(SWDATA!F1110)=0,"",N1124)</f>
        <v/>
      </c>
      <c r="O1125" s="296" t="str">
        <f>IF(LEN(SWDATA!G1110)=0,"",O1124)</f>
        <v/>
      </c>
      <c r="P1125" s="297" t="str">
        <f>IF(LEN(SWDATA!C1110)=0,"",SWDATA!C1110)</f>
        <v/>
      </c>
      <c r="Q1125" s="312" t="str">
        <f t="shared" si="3999"/>
        <v/>
      </c>
      <c r="R1125" s="223" t="s">
        <v>575</v>
      </c>
      <c r="S1125" s="224"/>
      <c r="T1125" s="224"/>
      <c r="U1125" s="264" t="s">
        <v>620</v>
      </c>
      <c r="V1125" s="205" t="s">
        <v>221</v>
      </c>
      <c r="W1125" s="266">
        <f>IF(OR(Is_Loading,LEN($A1125)=0),"",SWDATA!P1110)</f>
        <v>0</v>
      </c>
      <c r="X1125" s="267">
        <f>IF(OR(Is_Loading,LEN($A1125)=0),"",SWDATA!Q1110)</f>
        <v>0</v>
      </c>
      <c r="Y1125" s="267">
        <f>IF(OR(Is_Loading,LEN($A1125)=0),"",SWDATA!R1110)</f>
        <v>0</v>
      </c>
      <c r="Z1125" s="266" t="str">
        <f t="shared" si="4088"/>
        <v/>
      </c>
      <c r="AA1125" s="266">
        <f>IF(OR(Is_Loading,LEN($A1125)=0),"",SWDATA!T1110)</f>
        <v>0</v>
      </c>
      <c r="AB1125" s="267">
        <f>IF(OR(Is_Loading,LEN($A1125)=0),"",SWDATA!U1110)</f>
        <v>0</v>
      </c>
      <c r="AC1125" s="267">
        <f>IF(OR(Is_Loading,LEN($A1125)=0),"",SWDATA!V1110)</f>
        <v>0</v>
      </c>
      <c r="AD1125" s="266" t="str">
        <f t="shared" si="4000"/>
        <v/>
      </c>
      <c r="AE1125" s="266">
        <f>IF(OR(Is_Loading,LEN($A1125)=0),"",SWDATA!X1110)</f>
        <v>0</v>
      </c>
      <c r="AF1125" s="267">
        <f>IF(OR(Is_Loading,LEN($A1125)=0),"",SWDATA!Y1110)</f>
        <v>0</v>
      </c>
      <c r="AG1125" s="267">
        <f>IF(OR(Is_Loading,LEN($A1125)=0),"",SWDATA!Z1110)</f>
        <v>0</v>
      </c>
      <c r="AH1125" s="266" t="str">
        <f t="shared" si="4001"/>
        <v/>
      </c>
      <c r="AI1125" s="266">
        <f>IF(OR(Is_Loading,LEN($A1125)=0),"",SWDATA!AB1110)</f>
        <v>0</v>
      </c>
      <c r="AJ1125" s="267">
        <f>IF(OR(Is_Loading,LEN($A1125)=0),"",SWDATA!AC1110)</f>
        <v>0</v>
      </c>
      <c r="AK1125" s="267">
        <f>IF(OR(Is_Loading,LEN($A1125)=0),"",SWDATA!AD1110)</f>
        <v>0</v>
      </c>
      <c r="AL1125" s="266" t="str">
        <f t="shared" si="4002"/>
        <v/>
      </c>
      <c r="AM1125" s="266">
        <f>IF(OR(Is_Loading,LEN($A1125)=0),"",SWDATA!AF1110)</f>
        <v>0</v>
      </c>
      <c r="AN1125" s="267">
        <f>IF(OR(Is_Loading,LEN($A1125)=0),"",SWDATA!AG1110)</f>
        <v>0</v>
      </c>
      <c r="AO1125" s="323">
        <f>IF(OR(Is_Loading,LEN($A1125)=0),"",SWDATA!AH1110)</f>
        <v>0</v>
      </c>
      <c r="AP1125" s="320" t="str">
        <f t="shared" si="4003"/>
        <v/>
      </c>
      <c r="AQ1125" s="266">
        <f>IF(OR(Is_Loading,LEN($A1125)=0),"",SWDATA!AJ1110)</f>
        <v>0</v>
      </c>
      <c r="AR1125" s="267">
        <f>IF(OR(Is_Loading,LEN($A1125)=0),"",SWDATA!AK1110)</f>
        <v>0</v>
      </c>
      <c r="AS1125" s="267">
        <f>IF(OR(Is_Loading,LEN($A1125)=0),"",SWDATA!AL1110)</f>
        <v>0</v>
      </c>
      <c r="AT1125" s="266" t="str">
        <f t="shared" si="4004"/>
        <v/>
      </c>
      <c r="AU1125" s="266">
        <f>IF(OR(Is_Loading,LEN($A1125)=0),"",SWDATA!AN1110)</f>
        <v>0</v>
      </c>
      <c r="AV1125" s="267">
        <f>IF(OR(Is_Loading,LEN($A1125)=0),"",SWDATA!AO1110)</f>
        <v>0</v>
      </c>
      <c r="AW1125" s="267">
        <f>IF(OR(Is_Loading,LEN($A1125)=0),"",SWDATA!AP1110)</f>
        <v>0</v>
      </c>
      <c r="AX1125" s="266" t="str">
        <f t="shared" si="4005"/>
        <v/>
      </c>
      <c r="AY1125" s="266">
        <f>IF(OR(Is_Loading,LEN($A1125)=0),"",SWDATA!AR1110)</f>
        <v>0</v>
      </c>
      <c r="AZ1125" s="267">
        <f>IF(OR(Is_Loading,LEN($A1125)=0),"",SWDATA!AS1110)</f>
        <v>0</v>
      </c>
      <c r="BA1125" s="267">
        <f>IF(OR(Is_Loading,LEN($A1125)=0),"",SWDATA!AT1110)</f>
        <v>0</v>
      </c>
      <c r="BB1125" s="266" t="str">
        <f t="shared" si="4006"/>
        <v/>
      </c>
      <c r="BC1125" s="266">
        <f>IF(OR(Is_Loading,LEN($A1125)=0),"",SWDATA!AV1110)</f>
        <v>0</v>
      </c>
      <c r="BD1125" s="267">
        <f>IF(OR(Is_Loading,LEN($A1125)=0),"",SWDATA!AW1110)</f>
        <v>0</v>
      </c>
      <c r="BE1125" s="323">
        <f>IF(OR(Is_Loading,LEN($A1125)=0),"",SWDATA!AX1110)</f>
        <v>0</v>
      </c>
      <c r="BF1125" s="320" t="str">
        <f t="shared" si="4007"/>
        <v/>
      </c>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s="201"/>
      <c r="CO1125" s="201"/>
      <c r="CP1125" s="201"/>
      <c r="CQ1125" s="201"/>
      <c r="CR1125" s="201"/>
      <c r="CS1125" s="201"/>
      <c r="CT1125" s="201"/>
      <c r="CU1125" s="201"/>
      <c r="CV1125" s="201"/>
      <c r="CW1125" s="201"/>
      <c r="CX1125" s="201"/>
      <c r="CY1125" s="201"/>
      <c r="CZ1125" s="201"/>
      <c r="DA1125" s="201"/>
      <c r="DB1125" s="201"/>
      <c r="DC1125" s="201"/>
      <c r="DD1125" s="201"/>
      <c r="DE1125" s="201"/>
      <c r="DF1125" s="201"/>
      <c r="DG1125" s="201"/>
      <c r="DH1125" s="201"/>
      <c r="DI1125" s="201"/>
      <c r="DJ1125" s="201"/>
      <c r="DK1125" s="201"/>
      <c r="DL1125" s="201"/>
      <c r="DM1125" s="201"/>
      <c r="DN1125" s="201"/>
      <c r="DS1125" s="372"/>
      <c r="DT1125" s="374"/>
      <c r="DU1125" s="375"/>
      <c r="DV1125" s="375"/>
      <c r="DW1125" s="375"/>
      <c r="DX1125" s="375">
        <v>1</v>
      </c>
      <c r="DY1125" s="375">
        <f t="shared" ref="DY1125:DY1145" si="4125">DV1125</f>
        <v>0</v>
      </c>
      <c r="DZ1125" s="375">
        <f t="shared" ref="DZ1125:DZ1145" si="4126">DW1125</f>
        <v>0</v>
      </c>
      <c r="EA1125" s="375">
        <f t="shared" ref="EA1125:EA1145" si="4127">DX1125</f>
        <v>1</v>
      </c>
      <c r="EB1125" s="375">
        <f t="shared" ref="EB1125:EB1145" si="4128">DY1125</f>
        <v>0</v>
      </c>
      <c r="EC1125" s="375">
        <f t="shared" ref="EC1125:EC1145" si="4129">DZ1125</f>
        <v>0</v>
      </c>
      <c r="ED1125" s="375">
        <f t="shared" ref="ED1125:ED1145" si="4130">EA1125</f>
        <v>1</v>
      </c>
      <c r="EE1125" s="375">
        <f t="shared" ref="EE1125:EE1145" si="4131">EB1125</f>
        <v>0</v>
      </c>
      <c r="EF1125" s="375">
        <f t="shared" ref="EF1125:EF1145" si="4132">EC1125</f>
        <v>0</v>
      </c>
      <c r="EG1125" s="375">
        <f t="shared" ref="EG1125:EG1145" si="4133">ED1125</f>
        <v>1</v>
      </c>
      <c r="EH1125" s="375">
        <f t="shared" ref="EH1125:EH1145" si="4134">EE1125</f>
        <v>0</v>
      </c>
      <c r="EI1125" s="375">
        <f t="shared" ref="EI1125:EI1145" si="4135">EF1125</f>
        <v>0</v>
      </c>
      <c r="EJ1125" s="375">
        <f t="shared" ref="EJ1125:EJ1145" si="4136">EG1125</f>
        <v>1</v>
      </c>
      <c r="EK1125" s="375">
        <f t="shared" ref="EK1125:EK1145" si="4137">EH1125</f>
        <v>0</v>
      </c>
      <c r="EL1125" s="375">
        <f t="shared" ref="EL1125:EL1145" si="4138">EI1125</f>
        <v>0</v>
      </c>
      <c r="EM1125" s="375">
        <f t="shared" ref="EM1125:EM1145" si="4139">EJ1125</f>
        <v>1</v>
      </c>
      <c r="EN1125" s="375">
        <f t="shared" ref="EN1125:EN1145" si="4140">EK1125</f>
        <v>0</v>
      </c>
      <c r="EO1125" s="375">
        <f t="shared" ref="EO1125:EO1145" si="4141">EL1125</f>
        <v>0</v>
      </c>
      <c r="EP1125" s="375">
        <f t="shared" ref="EP1125:EP1145" si="4142">EM1125</f>
        <v>1</v>
      </c>
      <c r="EQ1125" s="375">
        <f t="shared" ref="EQ1125:EQ1145" si="4143">EN1125</f>
        <v>0</v>
      </c>
      <c r="ER1125" s="375">
        <f t="shared" ref="ER1125:ER1145" si="4144">EO1125</f>
        <v>0</v>
      </c>
      <c r="ES1125" s="375">
        <f t="shared" ref="ES1125:ES1145" si="4145">EP1125</f>
        <v>1</v>
      </c>
      <c r="ET1125" s="375">
        <f t="shared" ref="ET1125:ET1145" si="4146">EQ1125</f>
        <v>0</v>
      </c>
      <c r="EU1125" s="375">
        <f t="shared" ref="EU1125:EU1145" si="4147">ER1125</f>
        <v>0</v>
      </c>
      <c r="EV1125" s="375">
        <f t="shared" ref="EV1125:EV1145" si="4148">ES1125</f>
        <v>1</v>
      </c>
      <c r="EW1125" s="375">
        <f t="shared" ref="EW1125:EW1145" si="4149">ET1125</f>
        <v>0</v>
      </c>
      <c r="EX1125" s="375">
        <f t="shared" ref="EX1125:EX1145" si="4150">EU1125</f>
        <v>0</v>
      </c>
      <c r="EY1125" s="375">
        <f t="shared" ref="EY1125:EY1145" si="4151">EV1125</f>
        <v>1</v>
      </c>
      <c r="EZ1125" s="375">
        <f t="shared" ref="EZ1125:EZ1145" si="4152">EW1125</f>
        <v>0</v>
      </c>
      <c r="FA1125" s="375">
        <f t="shared" ref="FA1125:FA1145" si="4153">EX1125</f>
        <v>0</v>
      </c>
      <c r="FB1125" s="375">
        <f t="shared" ref="FB1125:FB1145" si="4154">EY1125</f>
        <v>1</v>
      </c>
      <c r="FC1125" s="375">
        <f t="shared" ref="FC1125:FC1145" si="4155">EZ1125</f>
        <v>0</v>
      </c>
      <c r="FD1125" s="375">
        <f t="shared" ref="FD1125:FD1145" si="4156">FA1125</f>
        <v>0</v>
      </c>
      <c r="FE1125" s="376"/>
      <c r="FF1125" s="372"/>
      <c r="FG1125" s="372"/>
      <c r="FH1125" s="372"/>
      <c r="FI1125" s="372"/>
      <c r="FJ1125" s="372"/>
      <c r="FK1125" s="372"/>
      <c r="FL1125" s="372"/>
      <c r="FM1125" s="372"/>
      <c r="FN1125" s="372"/>
      <c r="FO1125" s="372"/>
      <c r="FP1125" s="372"/>
      <c r="FQ1125" s="372"/>
      <c r="FR1125" s="372"/>
      <c r="FS1125" s="372"/>
      <c r="FT1125" s="372"/>
      <c r="FU1125" s="372"/>
      <c r="FV1125" s="372"/>
      <c r="FW1125" s="372"/>
      <c r="FX1125" s="372"/>
      <c r="FY1125" s="372"/>
      <c r="FZ1125" s="372"/>
      <c r="GA1125" s="372"/>
      <c r="GB1125" s="372"/>
      <c r="GC1125" s="372"/>
      <c r="GD1125" s="372"/>
      <c r="GE1125" s="372"/>
      <c r="GF1125" s="372"/>
      <c r="GG1125" s="372"/>
      <c r="GH1125" s="372"/>
      <c r="GI1125" s="372"/>
      <c r="GJ1125" s="372"/>
      <c r="GK1125" s="372"/>
      <c r="GL1125" s="372"/>
      <c r="GM1125" s="372"/>
      <c r="GN1125" s="372"/>
      <c r="GO1125" s="372"/>
      <c r="GP1125" s="372"/>
      <c r="GQ1125" s="372"/>
      <c r="GR1125" s="372"/>
      <c r="GS1125" s="372"/>
      <c r="GT1125" s="372"/>
      <c r="GU1125" s="372"/>
      <c r="GV1125" s="372"/>
      <c r="GW1125" s="372"/>
      <c r="GX1125" s="372"/>
      <c r="GY1125" s="372"/>
      <c r="GZ1125" s="372"/>
      <c r="HA1125" s="372"/>
      <c r="HB1125" s="372"/>
      <c r="HC1125" s="372"/>
    </row>
    <row r="1126" spans="1:211" s="373" customFormat="1" ht="15" customHeight="1" thickTop="1" x14ac:dyDescent="0.2">
      <c r="A1126" s="192">
        <f>SWDATA!O1111</f>
        <v>0</v>
      </c>
      <c r="B1126" s="192">
        <f>SWDATA!M1111</f>
        <v>0</v>
      </c>
      <c r="C1126" s="201">
        <f>IF(AND(SWDATA!M1111=1,SWDATA!Q1111="promotions"),SWDATA!P1111,0)</f>
        <v>0</v>
      </c>
      <c r="D1126" s="365">
        <f>ROW(SWDATA!M1111)</f>
        <v>1111</v>
      </c>
      <c r="E1126" s="202">
        <f t="shared" si="4086"/>
        <v>0</v>
      </c>
      <c r="F1126" s="203">
        <f t="shared" si="3995"/>
        <v>1</v>
      </c>
      <c r="G1126" s="192" t="str">
        <f t="shared" si="3996"/>
        <v/>
      </c>
      <c r="H1126" s="204"/>
      <c r="I1126" s="390"/>
      <c r="J1126" s="238">
        <f t="shared" si="3997"/>
        <v>0</v>
      </c>
      <c r="K1126" s="239" t="str">
        <f t="shared" si="3998"/>
        <v/>
      </c>
      <c r="L1126" s="342"/>
      <c r="M1126" s="345"/>
      <c r="N1126" s="340" t="str">
        <f>IF(LEN(SWDATA!F1111)=0,"",N1125)</f>
        <v/>
      </c>
      <c r="O1126" s="296" t="str">
        <f>IF(LEN(SWDATA!G1111)=0,"",O1125)</f>
        <v/>
      </c>
      <c r="P1126" s="297" t="str">
        <f>IF(LEN(SWDATA!C1111)=0,"",SWDATA!C1111)</f>
        <v/>
      </c>
      <c r="Q1126" s="312" t="str">
        <f t="shared" si="3999"/>
        <v/>
      </c>
      <c r="R1126" s="223" t="s">
        <v>261</v>
      </c>
      <c r="S1126" s="224"/>
      <c r="T1126" s="224"/>
      <c r="U1126" s="264" t="s">
        <v>601</v>
      </c>
      <c r="V1126" s="205" t="s">
        <v>221</v>
      </c>
      <c r="W1126" s="266">
        <f>IF(OR(Is_Loading,LEN($A1126)=0),"",SWDATA!P1111)</f>
        <v>0</v>
      </c>
      <c r="X1126" s="267">
        <f>IF(OR(Is_Loading,LEN($A1126)=0),"",SWDATA!Q1111)</f>
        <v>0</v>
      </c>
      <c r="Y1126" s="267">
        <f>IF(OR(Is_Loading,LEN($A1126)=0),"",SWDATA!R1111)</f>
        <v>0</v>
      </c>
      <c r="Z1126" s="266" t="str">
        <f t="shared" ref="Z1126:Z1140" si="4157">IF($A1126=0,"",CHOOSE($F1126,SUM(W1126:Y1126),SUM(W1126:Y1126)/3,Y1126))</f>
        <v/>
      </c>
      <c r="AA1126" s="266">
        <f>IF(OR(Is_Loading,LEN($A1126)=0),"",SWDATA!T1111)</f>
        <v>0</v>
      </c>
      <c r="AB1126" s="267">
        <f>IF(OR(Is_Loading,LEN($A1126)=0),"",SWDATA!U1111)</f>
        <v>0</v>
      </c>
      <c r="AC1126" s="267">
        <f>IF(OR(Is_Loading,LEN($A1126)=0),"",SWDATA!V1111)</f>
        <v>0</v>
      </c>
      <c r="AD1126" s="266" t="str">
        <f t="shared" si="4000"/>
        <v/>
      </c>
      <c r="AE1126" s="266">
        <f>IF(OR(Is_Loading,LEN($A1126)=0),"",SWDATA!X1111)</f>
        <v>0</v>
      </c>
      <c r="AF1126" s="267">
        <f>IF(OR(Is_Loading,LEN($A1126)=0),"",SWDATA!Y1111)</f>
        <v>0</v>
      </c>
      <c r="AG1126" s="267">
        <f>IF(OR(Is_Loading,LEN($A1126)=0),"",SWDATA!Z1111)</f>
        <v>0</v>
      </c>
      <c r="AH1126" s="266" t="str">
        <f t="shared" si="4001"/>
        <v/>
      </c>
      <c r="AI1126" s="266">
        <f>IF(OR(Is_Loading,LEN($A1126)=0),"",SWDATA!AB1111)</f>
        <v>0</v>
      </c>
      <c r="AJ1126" s="267">
        <f>IF(OR(Is_Loading,LEN($A1126)=0),"",SWDATA!AC1111)</f>
        <v>0</v>
      </c>
      <c r="AK1126" s="267">
        <f>IF(OR(Is_Loading,LEN($A1126)=0),"",SWDATA!AD1111)</f>
        <v>0</v>
      </c>
      <c r="AL1126" s="266" t="str">
        <f t="shared" si="4002"/>
        <v/>
      </c>
      <c r="AM1126" s="266">
        <f>IF(OR(Is_Loading,LEN($A1126)=0),"",SWDATA!AF1111)</f>
        <v>0</v>
      </c>
      <c r="AN1126" s="267">
        <f>IF(OR(Is_Loading,LEN($A1126)=0),"",SWDATA!AG1111)</f>
        <v>0</v>
      </c>
      <c r="AO1126" s="323">
        <f>IF(OR(Is_Loading,LEN($A1126)=0),"",SWDATA!AH1111)</f>
        <v>0</v>
      </c>
      <c r="AP1126" s="320" t="str">
        <f t="shared" si="4003"/>
        <v/>
      </c>
      <c r="AQ1126" s="266">
        <f>IF(OR(Is_Loading,LEN($A1126)=0),"",SWDATA!AJ1111)</f>
        <v>0</v>
      </c>
      <c r="AR1126" s="267">
        <f>IF(OR(Is_Loading,LEN($A1126)=0),"",SWDATA!AK1111)</f>
        <v>0</v>
      </c>
      <c r="AS1126" s="267">
        <f>IF(OR(Is_Loading,LEN($A1126)=0),"",SWDATA!AL1111)</f>
        <v>0</v>
      </c>
      <c r="AT1126" s="266" t="str">
        <f t="shared" si="4004"/>
        <v/>
      </c>
      <c r="AU1126" s="266">
        <f>IF(OR(Is_Loading,LEN($A1126)=0),"",SWDATA!AN1111)</f>
        <v>0</v>
      </c>
      <c r="AV1126" s="267">
        <f>IF(OR(Is_Loading,LEN($A1126)=0),"",SWDATA!AO1111)</f>
        <v>0</v>
      </c>
      <c r="AW1126" s="267">
        <f>IF(OR(Is_Loading,LEN($A1126)=0),"",SWDATA!AP1111)</f>
        <v>0</v>
      </c>
      <c r="AX1126" s="266" t="str">
        <f t="shared" si="4005"/>
        <v/>
      </c>
      <c r="AY1126" s="266">
        <f>IF(OR(Is_Loading,LEN($A1126)=0),"",SWDATA!AR1111)</f>
        <v>0</v>
      </c>
      <c r="AZ1126" s="267">
        <f>IF(OR(Is_Loading,LEN($A1126)=0),"",SWDATA!AS1111)</f>
        <v>0</v>
      </c>
      <c r="BA1126" s="267">
        <f>IF(OR(Is_Loading,LEN($A1126)=0),"",SWDATA!AT1111)</f>
        <v>0</v>
      </c>
      <c r="BB1126" s="266" t="str">
        <f t="shared" si="4006"/>
        <v/>
      </c>
      <c r="BC1126" s="266">
        <f>IF(OR(Is_Loading,LEN($A1126)=0),"",SWDATA!AV1111)</f>
        <v>0</v>
      </c>
      <c r="BD1126" s="267">
        <f>IF(OR(Is_Loading,LEN($A1126)=0),"",SWDATA!AW1111)</f>
        <v>0</v>
      </c>
      <c r="BE1126" s="323">
        <f>IF(OR(Is_Loading,LEN($A1126)=0),"",SWDATA!AX1111)</f>
        <v>0</v>
      </c>
      <c r="BF1126" s="320" t="str">
        <f t="shared" si="4007"/>
        <v/>
      </c>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s="201"/>
      <c r="CO1126" s="201"/>
      <c r="CP1126" s="201"/>
      <c r="CQ1126" s="201"/>
      <c r="CR1126" s="201"/>
      <c r="CS1126" s="201"/>
      <c r="CT1126" s="201"/>
      <c r="CU1126" s="201"/>
      <c r="CV1126" s="201"/>
      <c r="CW1126" s="201"/>
      <c r="CX1126" s="201"/>
      <c r="CY1126" s="201"/>
      <c r="CZ1126" s="201"/>
      <c r="DA1126" s="201"/>
      <c r="DB1126" s="201"/>
      <c r="DC1126" s="201"/>
      <c r="DD1126" s="201"/>
      <c r="DE1126" s="201"/>
      <c r="DF1126" s="201"/>
      <c r="DG1126" s="201"/>
      <c r="DH1126" s="201"/>
      <c r="DI1126" s="201"/>
      <c r="DJ1126" s="201"/>
      <c r="DK1126" s="201"/>
      <c r="DL1126" s="201"/>
      <c r="DM1126" s="201"/>
      <c r="DN1126" s="201"/>
      <c r="DS1126" s="372"/>
      <c r="DT1126" s="374"/>
      <c r="DU1126" s="375"/>
      <c r="DV1126" s="375"/>
      <c r="DW1126" s="375"/>
      <c r="DX1126" s="375">
        <v>1</v>
      </c>
      <c r="DY1126" s="375">
        <f t="shared" si="4125"/>
        <v>0</v>
      </c>
      <c r="DZ1126" s="375">
        <f t="shared" si="4126"/>
        <v>0</v>
      </c>
      <c r="EA1126" s="375">
        <f t="shared" si="4127"/>
        <v>1</v>
      </c>
      <c r="EB1126" s="375">
        <f t="shared" si="4128"/>
        <v>0</v>
      </c>
      <c r="EC1126" s="375">
        <f t="shared" si="4129"/>
        <v>0</v>
      </c>
      <c r="ED1126" s="375">
        <f t="shared" si="4130"/>
        <v>1</v>
      </c>
      <c r="EE1126" s="375">
        <f t="shared" si="4131"/>
        <v>0</v>
      </c>
      <c r="EF1126" s="375">
        <f t="shared" si="4132"/>
        <v>0</v>
      </c>
      <c r="EG1126" s="375">
        <f t="shared" si="4133"/>
        <v>1</v>
      </c>
      <c r="EH1126" s="375">
        <f t="shared" si="4134"/>
        <v>0</v>
      </c>
      <c r="EI1126" s="375">
        <f t="shared" si="4135"/>
        <v>0</v>
      </c>
      <c r="EJ1126" s="375">
        <f t="shared" si="4136"/>
        <v>1</v>
      </c>
      <c r="EK1126" s="375">
        <f t="shared" si="4137"/>
        <v>0</v>
      </c>
      <c r="EL1126" s="375">
        <f t="shared" si="4138"/>
        <v>0</v>
      </c>
      <c r="EM1126" s="375">
        <f t="shared" si="4139"/>
        <v>1</v>
      </c>
      <c r="EN1126" s="375">
        <f t="shared" si="4140"/>
        <v>0</v>
      </c>
      <c r="EO1126" s="375">
        <f t="shared" si="4141"/>
        <v>0</v>
      </c>
      <c r="EP1126" s="375">
        <f t="shared" si="4142"/>
        <v>1</v>
      </c>
      <c r="EQ1126" s="375">
        <f t="shared" si="4143"/>
        <v>0</v>
      </c>
      <c r="ER1126" s="375">
        <f t="shared" si="4144"/>
        <v>0</v>
      </c>
      <c r="ES1126" s="375">
        <f t="shared" si="4145"/>
        <v>1</v>
      </c>
      <c r="ET1126" s="375">
        <f t="shared" si="4146"/>
        <v>0</v>
      </c>
      <c r="EU1126" s="375">
        <f t="shared" si="4147"/>
        <v>0</v>
      </c>
      <c r="EV1126" s="375">
        <f t="shared" si="4148"/>
        <v>1</v>
      </c>
      <c r="EW1126" s="375">
        <f t="shared" si="4149"/>
        <v>0</v>
      </c>
      <c r="EX1126" s="375">
        <f t="shared" si="4150"/>
        <v>0</v>
      </c>
      <c r="EY1126" s="375">
        <f t="shared" si="4151"/>
        <v>1</v>
      </c>
      <c r="EZ1126" s="375">
        <f t="shared" si="4152"/>
        <v>0</v>
      </c>
      <c r="FA1126" s="375">
        <f t="shared" si="4153"/>
        <v>0</v>
      </c>
      <c r="FB1126" s="375">
        <f t="shared" si="4154"/>
        <v>1</v>
      </c>
      <c r="FC1126" s="375">
        <f t="shared" si="4155"/>
        <v>0</v>
      </c>
      <c r="FD1126" s="375">
        <f t="shared" si="4156"/>
        <v>0</v>
      </c>
      <c r="FE1126" s="376"/>
      <c r="FF1126" s="372"/>
      <c r="FG1126" s="372"/>
      <c r="FH1126" s="372"/>
      <c r="FI1126" s="372"/>
      <c r="FJ1126" s="372"/>
      <c r="FK1126" s="372"/>
      <c r="FL1126" s="372"/>
      <c r="FM1126" s="372"/>
      <c r="FN1126" s="372"/>
      <c r="FO1126" s="372"/>
      <c r="FP1126" s="372"/>
      <c r="FQ1126" s="372"/>
      <c r="FR1126" s="372"/>
      <c r="FS1126" s="372"/>
      <c r="FT1126" s="372"/>
      <c r="FU1126" s="372"/>
      <c r="FV1126" s="372"/>
      <c r="FW1126" s="372"/>
      <c r="FX1126" s="372"/>
      <c r="FY1126" s="372"/>
      <c r="FZ1126" s="372"/>
      <c r="GA1126" s="372"/>
      <c r="GB1126" s="372"/>
      <c r="GC1126" s="372"/>
      <c r="GD1126" s="372"/>
      <c r="GE1126" s="372"/>
      <c r="GF1126" s="372"/>
      <c r="GG1126" s="372"/>
      <c r="GH1126" s="372"/>
      <c r="GI1126" s="372"/>
      <c r="GJ1126" s="372"/>
      <c r="GK1126" s="372"/>
      <c r="GL1126" s="372"/>
      <c r="GM1126" s="372"/>
      <c r="GN1126" s="372"/>
      <c r="GO1126" s="372"/>
      <c r="GP1126" s="372"/>
      <c r="GQ1126" s="372"/>
      <c r="GR1126" s="372"/>
      <c r="GS1126" s="372"/>
      <c r="GT1126" s="372"/>
      <c r="GU1126" s="372"/>
      <c r="GV1126" s="372"/>
      <c r="GW1126" s="372"/>
      <c r="GX1126" s="372"/>
      <c r="GY1126" s="372"/>
      <c r="GZ1126" s="372"/>
      <c r="HA1126" s="372"/>
      <c r="HB1126" s="372"/>
      <c r="HC1126" s="372"/>
    </row>
    <row r="1127" spans="1:211" s="373" customFormat="1" ht="15" customHeight="1" x14ac:dyDescent="0.2">
      <c r="A1127" s="366">
        <f>SWDATA!O1112</f>
        <v>0</v>
      </c>
      <c r="B1127" s="366">
        <f>SWDATA!M1112</f>
        <v>0</v>
      </c>
      <c r="C1127" s="351">
        <f>IF(AND(SWDATA!M1112=1,SWDATA!Q1112="promotions"),SWDATA!P1112,0)</f>
        <v>0</v>
      </c>
      <c r="D1127" s="367">
        <f>ROW(SWDATA!M1112)</f>
        <v>1112</v>
      </c>
      <c r="E1127" s="368">
        <f t="shared" si="4086"/>
        <v>0</v>
      </c>
      <c r="F1127" s="369">
        <f t="shared" si="3995"/>
        <v>1</v>
      </c>
      <c r="G1127" s="366" t="str">
        <f t="shared" si="3996"/>
        <v/>
      </c>
      <c r="H1127" s="370"/>
      <c r="J1127" s="238">
        <f t="shared" si="3997"/>
        <v>0</v>
      </c>
      <c r="K1127" s="239" t="str">
        <f t="shared" si="3998"/>
        <v/>
      </c>
      <c r="L1127" s="342"/>
      <c r="M1127" s="345"/>
      <c r="N1127" s="340" t="str">
        <f>IF(LEN(SWDATA!F1112)=0,"",N1126)</f>
        <v/>
      </c>
      <c r="O1127" s="296" t="str">
        <f>IF(LEN(SWDATA!G1112)=0,"",O1126)</f>
        <v/>
      </c>
      <c r="P1127" s="297" t="str">
        <f>IF(LEN(SWDATA!C1112)=0,"",SWDATA!C1112)</f>
        <v/>
      </c>
      <c r="Q1127" s="312" t="str">
        <f t="shared" si="3999"/>
        <v/>
      </c>
      <c r="R1127" s="223" t="s">
        <v>261</v>
      </c>
      <c r="S1127" s="224"/>
      <c r="T1127" s="224"/>
      <c r="U1127" s="264" t="s">
        <v>611</v>
      </c>
      <c r="V1127" s="205" t="s">
        <v>221</v>
      </c>
      <c r="W1127" s="266">
        <f>IF(OR(Is_Loading,LEN($A1127)=0),"",SWDATA!P1112)</f>
        <v>0</v>
      </c>
      <c r="X1127" s="267">
        <f>IF(OR(Is_Loading,LEN($A1127)=0),"",SWDATA!Q1112)</f>
        <v>0</v>
      </c>
      <c r="Y1127" s="267">
        <f>IF(OR(Is_Loading,LEN($A1127)=0),"",SWDATA!R1112)</f>
        <v>0</v>
      </c>
      <c r="Z1127" s="266" t="str">
        <f t="shared" si="4157"/>
        <v/>
      </c>
      <c r="AA1127" s="266">
        <f>IF(OR(Is_Loading,LEN($A1127)=0),"",SWDATA!T1112)</f>
        <v>0</v>
      </c>
      <c r="AB1127" s="267">
        <f>IF(OR(Is_Loading,LEN($A1127)=0),"",SWDATA!U1112)</f>
        <v>0</v>
      </c>
      <c r="AC1127" s="267">
        <f>IF(OR(Is_Loading,LEN($A1127)=0),"",SWDATA!V1112)</f>
        <v>0</v>
      </c>
      <c r="AD1127" s="266" t="str">
        <f t="shared" si="4000"/>
        <v/>
      </c>
      <c r="AE1127" s="266">
        <f>IF(OR(Is_Loading,LEN($A1127)=0),"",SWDATA!X1112)</f>
        <v>0</v>
      </c>
      <c r="AF1127" s="267">
        <f>IF(OR(Is_Loading,LEN($A1127)=0),"",SWDATA!Y1112)</f>
        <v>0</v>
      </c>
      <c r="AG1127" s="267">
        <f>IF(OR(Is_Loading,LEN($A1127)=0),"",SWDATA!Z1112)</f>
        <v>0</v>
      </c>
      <c r="AH1127" s="266" t="str">
        <f t="shared" si="4001"/>
        <v/>
      </c>
      <c r="AI1127" s="266">
        <f>IF(OR(Is_Loading,LEN($A1127)=0),"",SWDATA!AB1112)</f>
        <v>0</v>
      </c>
      <c r="AJ1127" s="267">
        <f>IF(OR(Is_Loading,LEN($A1127)=0),"",SWDATA!AC1112)</f>
        <v>0</v>
      </c>
      <c r="AK1127" s="267">
        <f>IF(OR(Is_Loading,LEN($A1127)=0),"",SWDATA!AD1112)</f>
        <v>0</v>
      </c>
      <c r="AL1127" s="266" t="str">
        <f t="shared" si="4002"/>
        <v/>
      </c>
      <c r="AM1127" s="266">
        <f>IF(OR(Is_Loading,LEN($A1127)=0),"",SWDATA!AF1112)</f>
        <v>0</v>
      </c>
      <c r="AN1127" s="267">
        <f>IF(OR(Is_Loading,LEN($A1127)=0),"",SWDATA!AG1112)</f>
        <v>0</v>
      </c>
      <c r="AO1127" s="323">
        <f>IF(OR(Is_Loading,LEN($A1127)=0),"",SWDATA!AH1112)</f>
        <v>0</v>
      </c>
      <c r="AP1127" s="320" t="str">
        <f t="shared" si="4003"/>
        <v/>
      </c>
      <c r="AQ1127" s="266">
        <f>IF(OR(Is_Loading,LEN($A1127)=0),"",SWDATA!AJ1112)</f>
        <v>0</v>
      </c>
      <c r="AR1127" s="267">
        <f>IF(OR(Is_Loading,LEN($A1127)=0),"",SWDATA!AK1112)</f>
        <v>0</v>
      </c>
      <c r="AS1127" s="267">
        <f>IF(OR(Is_Loading,LEN($A1127)=0),"",SWDATA!AL1112)</f>
        <v>0</v>
      </c>
      <c r="AT1127" s="266" t="str">
        <f t="shared" si="4004"/>
        <v/>
      </c>
      <c r="AU1127" s="266">
        <f>IF(OR(Is_Loading,LEN($A1127)=0),"",SWDATA!AN1112)</f>
        <v>0</v>
      </c>
      <c r="AV1127" s="267">
        <f>IF(OR(Is_Loading,LEN($A1127)=0),"",SWDATA!AO1112)</f>
        <v>0</v>
      </c>
      <c r="AW1127" s="267">
        <f>IF(OR(Is_Loading,LEN($A1127)=0),"",SWDATA!AP1112)</f>
        <v>0</v>
      </c>
      <c r="AX1127" s="266" t="str">
        <f t="shared" si="4005"/>
        <v/>
      </c>
      <c r="AY1127" s="266">
        <f>IF(OR(Is_Loading,LEN($A1127)=0),"",SWDATA!AR1112)</f>
        <v>0</v>
      </c>
      <c r="AZ1127" s="267">
        <f>IF(OR(Is_Loading,LEN($A1127)=0),"",SWDATA!AS1112)</f>
        <v>0</v>
      </c>
      <c r="BA1127" s="267">
        <f>IF(OR(Is_Loading,LEN($A1127)=0),"",SWDATA!AT1112)</f>
        <v>0</v>
      </c>
      <c r="BB1127" s="266" t="str">
        <f t="shared" si="4006"/>
        <v/>
      </c>
      <c r="BC1127" s="266">
        <f>IF(OR(Is_Loading,LEN($A1127)=0),"",SWDATA!AV1112)</f>
        <v>0</v>
      </c>
      <c r="BD1127" s="267">
        <f>IF(OR(Is_Loading,LEN($A1127)=0),"",SWDATA!AW1112)</f>
        <v>0</v>
      </c>
      <c r="BE1127" s="323">
        <f>IF(OR(Is_Loading,LEN($A1127)=0),"",SWDATA!AX1112)</f>
        <v>0</v>
      </c>
      <c r="BF1127" s="320" t="str">
        <f t="shared" si="4007"/>
        <v/>
      </c>
      <c r="BG1127" s="11"/>
      <c r="BH1127" s="11"/>
      <c r="BI1127" s="11"/>
      <c r="BJ1127" s="11"/>
      <c r="BK1127" s="11"/>
      <c r="BL1127" s="11"/>
      <c r="BM1127" s="11"/>
      <c r="BN1127" s="11"/>
      <c r="BO1127" s="11"/>
      <c r="BP1127" s="11"/>
      <c r="BQ1127" s="11"/>
      <c r="BR1127" s="11"/>
      <c r="BS1127" s="11"/>
      <c r="BT1127" s="11"/>
      <c r="BU1127" s="11"/>
      <c r="BV1127" s="11"/>
      <c r="BW1127" s="11"/>
      <c r="BX1127" s="11"/>
      <c r="BY1127" s="11"/>
      <c r="BZ1127" s="11"/>
      <c r="CA1127" s="11"/>
      <c r="CB1127" s="11"/>
      <c r="CC1127" s="11"/>
      <c r="CD1127" s="11"/>
      <c r="CE1127" s="11"/>
      <c r="CF1127" s="11"/>
      <c r="CG1127" s="11"/>
      <c r="CH1127" s="11"/>
      <c r="CI1127" s="11"/>
      <c r="CJ1127" s="11"/>
      <c r="CK1127" s="11"/>
      <c r="CL1127" s="11"/>
      <c r="CM1127" s="11"/>
      <c r="CN1127" s="351"/>
      <c r="CO1127" s="351"/>
      <c r="CP1127" s="351"/>
      <c r="CQ1127" s="351"/>
      <c r="CR1127" s="351"/>
      <c r="CS1127" s="351"/>
      <c r="CT1127" s="351"/>
      <c r="CU1127" s="351"/>
      <c r="CV1127" s="351"/>
      <c r="CW1127" s="351"/>
      <c r="CX1127" s="351"/>
      <c r="CY1127" s="351"/>
      <c r="CZ1127" s="351"/>
      <c r="DA1127" s="351"/>
      <c r="DB1127" s="351"/>
      <c r="DC1127" s="351"/>
      <c r="DD1127" s="351"/>
      <c r="DE1127" s="351"/>
      <c r="DF1127" s="351"/>
      <c r="DG1127" s="351"/>
      <c r="DH1127" s="351"/>
      <c r="DI1127" s="351"/>
      <c r="DJ1127" s="351"/>
      <c r="DK1127" s="351"/>
      <c r="DL1127" s="351"/>
      <c r="DM1127" s="351"/>
      <c r="DN1127" s="351"/>
      <c r="DQ1127" s="373">
        <f t="shared" ref="DQ1127" ca="1" si="4158">INDIRECT("'Metrics &amp; Attributes View'!"&amp;IF(ROW()-9=0, "", IF(13+ROW()/23-9&gt;26, CHAR(64+INT((ROW()-9-1)/26)),"")&amp;CHAR(65+MOD(13+ROW()/23-1, 26)))&amp;44)</f>
        <v>0</v>
      </c>
      <c r="DS1127" s="372"/>
      <c r="DT1127" s="374"/>
      <c r="DU1127" s="375"/>
      <c r="DV1127" s="375"/>
      <c r="DW1127" s="375"/>
      <c r="DX1127" s="375">
        <v>1</v>
      </c>
      <c r="DY1127" s="375">
        <f t="shared" si="4125"/>
        <v>0</v>
      </c>
      <c r="DZ1127" s="375">
        <f t="shared" si="4126"/>
        <v>0</v>
      </c>
      <c r="EA1127" s="375">
        <f t="shared" si="4127"/>
        <v>1</v>
      </c>
      <c r="EB1127" s="375">
        <f t="shared" si="4128"/>
        <v>0</v>
      </c>
      <c r="EC1127" s="375">
        <f t="shared" si="4129"/>
        <v>0</v>
      </c>
      <c r="ED1127" s="375">
        <f t="shared" si="4130"/>
        <v>1</v>
      </c>
      <c r="EE1127" s="375">
        <f t="shared" si="4131"/>
        <v>0</v>
      </c>
      <c r="EF1127" s="375">
        <f t="shared" si="4132"/>
        <v>0</v>
      </c>
      <c r="EG1127" s="375">
        <f t="shared" si="4133"/>
        <v>1</v>
      </c>
      <c r="EH1127" s="375">
        <f t="shared" si="4134"/>
        <v>0</v>
      </c>
      <c r="EI1127" s="375">
        <f t="shared" si="4135"/>
        <v>0</v>
      </c>
      <c r="EJ1127" s="375">
        <f t="shared" si="4136"/>
        <v>1</v>
      </c>
      <c r="EK1127" s="375">
        <f t="shared" si="4137"/>
        <v>0</v>
      </c>
      <c r="EL1127" s="375">
        <f t="shared" si="4138"/>
        <v>0</v>
      </c>
      <c r="EM1127" s="375">
        <f t="shared" si="4139"/>
        <v>1</v>
      </c>
      <c r="EN1127" s="375">
        <f t="shared" si="4140"/>
        <v>0</v>
      </c>
      <c r="EO1127" s="375">
        <f t="shared" si="4141"/>
        <v>0</v>
      </c>
      <c r="EP1127" s="375">
        <f t="shared" si="4142"/>
        <v>1</v>
      </c>
      <c r="EQ1127" s="375">
        <f t="shared" si="4143"/>
        <v>0</v>
      </c>
      <c r="ER1127" s="375">
        <f t="shared" si="4144"/>
        <v>0</v>
      </c>
      <c r="ES1127" s="375">
        <f t="shared" si="4145"/>
        <v>1</v>
      </c>
      <c r="ET1127" s="375">
        <f t="shared" si="4146"/>
        <v>0</v>
      </c>
      <c r="EU1127" s="375">
        <f t="shared" si="4147"/>
        <v>0</v>
      </c>
      <c r="EV1127" s="375">
        <f t="shared" si="4148"/>
        <v>1</v>
      </c>
      <c r="EW1127" s="375">
        <f t="shared" si="4149"/>
        <v>0</v>
      </c>
      <c r="EX1127" s="375">
        <f t="shared" si="4150"/>
        <v>0</v>
      </c>
      <c r="EY1127" s="375">
        <f t="shared" si="4151"/>
        <v>1</v>
      </c>
      <c r="EZ1127" s="375">
        <f t="shared" si="4152"/>
        <v>0</v>
      </c>
      <c r="FA1127" s="375">
        <f t="shared" si="4153"/>
        <v>0</v>
      </c>
      <c r="FB1127" s="375">
        <f t="shared" si="4154"/>
        <v>1</v>
      </c>
      <c r="FC1127" s="375">
        <f t="shared" si="4155"/>
        <v>0</v>
      </c>
      <c r="FD1127" s="375">
        <f t="shared" si="4156"/>
        <v>0</v>
      </c>
      <c r="FE1127" s="376"/>
      <c r="FF1127" s="372"/>
      <c r="FG1127" s="372"/>
      <c r="FH1127" s="372"/>
      <c r="FI1127" s="372"/>
      <c r="FJ1127" s="372"/>
      <c r="FK1127" s="372"/>
      <c r="FL1127" s="372"/>
      <c r="FM1127" s="372"/>
      <c r="FN1127" s="372"/>
      <c r="FO1127" s="372"/>
      <c r="FP1127" s="372"/>
      <c r="FQ1127" s="372"/>
      <c r="FR1127" s="372"/>
      <c r="FS1127" s="372"/>
      <c r="FT1127" s="372"/>
      <c r="FU1127" s="372"/>
      <c r="FV1127" s="372"/>
      <c r="FW1127" s="372"/>
      <c r="FX1127" s="372"/>
      <c r="FY1127" s="372"/>
      <c r="FZ1127" s="372"/>
      <c r="GA1127" s="372"/>
      <c r="GB1127" s="372"/>
      <c r="GC1127" s="372"/>
      <c r="GD1127" s="372"/>
      <c r="GE1127" s="372"/>
      <c r="GF1127" s="372"/>
      <c r="GG1127" s="372"/>
      <c r="GH1127" s="372"/>
      <c r="GI1127" s="372"/>
      <c r="GJ1127" s="372"/>
      <c r="GK1127" s="372"/>
      <c r="GL1127" s="372"/>
      <c r="GM1127" s="372"/>
      <c r="GN1127" s="372"/>
      <c r="GO1127" s="372"/>
      <c r="GP1127" s="372"/>
      <c r="GQ1127" s="372"/>
      <c r="GR1127" s="372"/>
      <c r="GS1127" s="372"/>
      <c r="GT1127" s="372"/>
      <c r="GU1127" s="372"/>
      <c r="GV1127" s="372"/>
      <c r="GW1127" s="372"/>
      <c r="GX1127" s="372"/>
      <c r="GY1127" s="372"/>
      <c r="GZ1127" s="372"/>
      <c r="HA1127" s="372"/>
      <c r="HB1127" s="372"/>
      <c r="HC1127" s="372"/>
    </row>
    <row r="1128" spans="1:211" s="373" customFormat="1" ht="15" customHeight="1" x14ac:dyDescent="0.2">
      <c r="A1128" s="366">
        <f>SWDATA!O1113</f>
        <v>0</v>
      </c>
      <c r="B1128" s="366">
        <f>SWDATA!M1113</f>
        <v>0</v>
      </c>
      <c r="C1128" s="351">
        <f>IF(AND(SWDATA!M1113=1,SWDATA!Q1113="promotions"),SWDATA!P1113,0)</f>
        <v>0</v>
      </c>
      <c r="D1128" s="367">
        <f>ROW(SWDATA!M1113)</f>
        <v>1113</v>
      </c>
      <c r="E1128" s="368">
        <f t="shared" si="4086"/>
        <v>0</v>
      </c>
      <c r="F1128" s="369">
        <f t="shared" si="3995"/>
        <v>1</v>
      </c>
      <c r="G1128" s="366" t="str">
        <f t="shared" si="3996"/>
        <v/>
      </c>
      <c r="H1128" s="370"/>
      <c r="J1128" s="238">
        <f t="shared" si="3997"/>
        <v>0</v>
      </c>
      <c r="K1128" s="239" t="str">
        <f t="shared" si="3998"/>
        <v/>
      </c>
      <c r="L1128" s="342"/>
      <c r="M1128" s="345"/>
      <c r="N1128" s="340" t="str">
        <f>IF(LEN(SWDATA!F1113)=0,"",N1127)</f>
        <v/>
      </c>
      <c r="O1128" s="296" t="str">
        <f>IF(LEN(SWDATA!G1113)=0,"",O1127)</f>
        <v/>
      </c>
      <c r="P1128" s="297" t="str">
        <f>IF(LEN(SWDATA!C1113)=0,"",SWDATA!C1113)</f>
        <v/>
      </c>
      <c r="Q1128" s="312" t="str">
        <f t="shared" si="3999"/>
        <v/>
      </c>
      <c r="R1128" s="223" t="s">
        <v>261</v>
      </c>
      <c r="S1128" s="224"/>
      <c r="T1128" s="224"/>
      <c r="U1128" s="264" t="s">
        <v>598</v>
      </c>
      <c r="V1128" s="205" t="s">
        <v>221</v>
      </c>
      <c r="W1128" s="266">
        <f>IF(OR(Is_Loading,LEN($A1128)=0),"",SWDATA!P1113)</f>
        <v>0</v>
      </c>
      <c r="X1128" s="267">
        <f>IF(OR(Is_Loading,LEN($A1128)=0),"",SWDATA!Q1113)</f>
        <v>0</v>
      </c>
      <c r="Y1128" s="267">
        <f>IF(OR(Is_Loading,LEN($A1128)=0),"",SWDATA!R1113)</f>
        <v>0</v>
      </c>
      <c r="Z1128" s="266" t="str">
        <f t="shared" si="4157"/>
        <v/>
      </c>
      <c r="AA1128" s="266">
        <f>IF(OR(Is_Loading,LEN($A1128)=0),"",SWDATA!T1113)</f>
        <v>0</v>
      </c>
      <c r="AB1128" s="267">
        <f>IF(OR(Is_Loading,LEN($A1128)=0),"",SWDATA!U1113)</f>
        <v>0</v>
      </c>
      <c r="AC1128" s="267">
        <f>IF(OR(Is_Loading,LEN($A1128)=0),"",SWDATA!V1113)</f>
        <v>0</v>
      </c>
      <c r="AD1128" s="266" t="str">
        <f t="shared" si="4000"/>
        <v/>
      </c>
      <c r="AE1128" s="266">
        <f>IF(OR(Is_Loading,LEN($A1128)=0),"",SWDATA!X1113)</f>
        <v>0</v>
      </c>
      <c r="AF1128" s="267">
        <f>IF(OR(Is_Loading,LEN($A1128)=0),"",SWDATA!Y1113)</f>
        <v>0</v>
      </c>
      <c r="AG1128" s="267">
        <f>IF(OR(Is_Loading,LEN($A1128)=0),"",SWDATA!Z1113)</f>
        <v>0</v>
      </c>
      <c r="AH1128" s="266" t="str">
        <f t="shared" si="4001"/>
        <v/>
      </c>
      <c r="AI1128" s="266">
        <f>IF(OR(Is_Loading,LEN($A1128)=0),"",SWDATA!AB1113)</f>
        <v>0</v>
      </c>
      <c r="AJ1128" s="267">
        <f>IF(OR(Is_Loading,LEN($A1128)=0),"",SWDATA!AC1113)</f>
        <v>0</v>
      </c>
      <c r="AK1128" s="267">
        <f>IF(OR(Is_Loading,LEN($A1128)=0),"",SWDATA!AD1113)</f>
        <v>0</v>
      </c>
      <c r="AL1128" s="266" t="str">
        <f t="shared" si="4002"/>
        <v/>
      </c>
      <c r="AM1128" s="266">
        <f>IF(OR(Is_Loading,LEN($A1128)=0),"",SWDATA!AF1113)</f>
        <v>0</v>
      </c>
      <c r="AN1128" s="267">
        <f>IF(OR(Is_Loading,LEN($A1128)=0),"",SWDATA!AG1113)</f>
        <v>0</v>
      </c>
      <c r="AO1128" s="323">
        <f>IF(OR(Is_Loading,LEN($A1128)=0),"",SWDATA!AH1113)</f>
        <v>0</v>
      </c>
      <c r="AP1128" s="320" t="str">
        <f t="shared" si="4003"/>
        <v/>
      </c>
      <c r="AQ1128" s="266">
        <f>IF(OR(Is_Loading,LEN($A1128)=0),"",SWDATA!AJ1113)</f>
        <v>0</v>
      </c>
      <c r="AR1128" s="267">
        <f>IF(OR(Is_Loading,LEN($A1128)=0),"",SWDATA!AK1113)</f>
        <v>0</v>
      </c>
      <c r="AS1128" s="267">
        <f>IF(OR(Is_Loading,LEN($A1128)=0),"",SWDATA!AL1113)</f>
        <v>0</v>
      </c>
      <c r="AT1128" s="266" t="str">
        <f t="shared" si="4004"/>
        <v/>
      </c>
      <c r="AU1128" s="266">
        <f>IF(OR(Is_Loading,LEN($A1128)=0),"",SWDATA!AN1113)</f>
        <v>0</v>
      </c>
      <c r="AV1128" s="267">
        <f>IF(OR(Is_Loading,LEN($A1128)=0),"",SWDATA!AO1113)</f>
        <v>0</v>
      </c>
      <c r="AW1128" s="267">
        <f>IF(OR(Is_Loading,LEN($A1128)=0),"",SWDATA!AP1113)</f>
        <v>0</v>
      </c>
      <c r="AX1128" s="266" t="str">
        <f t="shared" si="4005"/>
        <v/>
      </c>
      <c r="AY1128" s="266">
        <f>IF(OR(Is_Loading,LEN($A1128)=0),"",SWDATA!AR1113)</f>
        <v>0</v>
      </c>
      <c r="AZ1128" s="267">
        <f>IF(OR(Is_Loading,LEN($A1128)=0),"",SWDATA!AS1113)</f>
        <v>0</v>
      </c>
      <c r="BA1128" s="267">
        <f>IF(OR(Is_Loading,LEN($A1128)=0),"",SWDATA!AT1113)</f>
        <v>0</v>
      </c>
      <c r="BB1128" s="266" t="str">
        <f t="shared" si="4006"/>
        <v/>
      </c>
      <c r="BC1128" s="266">
        <f>IF(OR(Is_Loading,LEN($A1128)=0),"",SWDATA!AV1113)</f>
        <v>0</v>
      </c>
      <c r="BD1128" s="267">
        <f>IF(OR(Is_Loading,LEN($A1128)=0),"",SWDATA!AW1113)</f>
        <v>0</v>
      </c>
      <c r="BE1128" s="323">
        <f>IF(OR(Is_Loading,LEN($A1128)=0),"",SWDATA!AX1113)</f>
        <v>0</v>
      </c>
      <c r="BF1128" s="320" t="str">
        <f t="shared" si="4007"/>
        <v/>
      </c>
      <c r="BG1128" s="11"/>
      <c r="BH1128" s="11"/>
      <c r="BI1128" s="11"/>
      <c r="BJ1128" s="11"/>
      <c r="BK1128" s="11"/>
      <c r="BL1128" s="11"/>
      <c r="BM1128" s="11"/>
      <c r="BN1128" s="11"/>
      <c r="BO1128" s="11"/>
      <c r="BP1128" s="11"/>
      <c r="BQ1128" s="11"/>
      <c r="BR1128" s="11"/>
      <c r="BS1128" s="11"/>
      <c r="BT1128" s="11"/>
      <c r="BU1128" s="11"/>
      <c r="BV1128" s="11"/>
      <c r="BW1128" s="11"/>
      <c r="BX1128" s="11"/>
      <c r="BY1128" s="11"/>
      <c r="BZ1128" s="11"/>
      <c r="CA1128" s="11"/>
      <c r="CB1128" s="11"/>
      <c r="CC1128" s="11"/>
      <c r="CD1128" s="11"/>
      <c r="CE1128" s="11"/>
      <c r="CF1128" s="11"/>
      <c r="CG1128" s="11"/>
      <c r="CH1128" s="11"/>
      <c r="CI1128" s="11"/>
      <c r="CJ1128" s="11"/>
      <c r="CK1128" s="11"/>
      <c r="CL1128" s="11"/>
      <c r="CM1128" s="11"/>
      <c r="CN1128" s="351"/>
      <c r="CO1128" s="351"/>
      <c r="CP1128" s="351"/>
      <c r="CQ1128" s="351"/>
      <c r="CR1128" s="351"/>
      <c r="CS1128" s="351"/>
      <c r="CT1128" s="351"/>
      <c r="CU1128" s="351"/>
      <c r="CV1128" s="351"/>
      <c r="CW1128" s="351"/>
      <c r="CX1128" s="351"/>
      <c r="CY1128" s="351"/>
      <c r="CZ1128" s="351"/>
      <c r="DA1128" s="351"/>
      <c r="DB1128" s="351"/>
      <c r="DC1128" s="351"/>
      <c r="DD1128" s="351"/>
      <c r="DE1128" s="351"/>
      <c r="DF1128" s="351"/>
      <c r="DG1128" s="351"/>
      <c r="DH1128" s="351"/>
      <c r="DI1128" s="351"/>
      <c r="DJ1128" s="351"/>
      <c r="DK1128" s="351"/>
      <c r="DL1128" s="351"/>
      <c r="DM1128" s="351"/>
      <c r="DN1128" s="351"/>
      <c r="DS1128" s="372"/>
      <c r="DT1128" s="374"/>
      <c r="DU1128" s="375"/>
      <c r="DV1128" s="375"/>
      <c r="DW1128" s="375"/>
      <c r="DX1128" s="375">
        <v>1</v>
      </c>
      <c r="DY1128" s="375">
        <f t="shared" si="4125"/>
        <v>0</v>
      </c>
      <c r="DZ1128" s="375">
        <f t="shared" si="4126"/>
        <v>0</v>
      </c>
      <c r="EA1128" s="375">
        <f t="shared" si="4127"/>
        <v>1</v>
      </c>
      <c r="EB1128" s="375">
        <f t="shared" si="4128"/>
        <v>0</v>
      </c>
      <c r="EC1128" s="375">
        <f t="shared" si="4129"/>
        <v>0</v>
      </c>
      <c r="ED1128" s="375">
        <f t="shared" si="4130"/>
        <v>1</v>
      </c>
      <c r="EE1128" s="375">
        <f t="shared" si="4131"/>
        <v>0</v>
      </c>
      <c r="EF1128" s="375">
        <f t="shared" si="4132"/>
        <v>0</v>
      </c>
      <c r="EG1128" s="375">
        <f t="shared" si="4133"/>
        <v>1</v>
      </c>
      <c r="EH1128" s="375">
        <f t="shared" si="4134"/>
        <v>0</v>
      </c>
      <c r="EI1128" s="375">
        <f t="shared" si="4135"/>
        <v>0</v>
      </c>
      <c r="EJ1128" s="375">
        <f t="shared" si="4136"/>
        <v>1</v>
      </c>
      <c r="EK1128" s="375">
        <f t="shared" si="4137"/>
        <v>0</v>
      </c>
      <c r="EL1128" s="375">
        <f t="shared" si="4138"/>
        <v>0</v>
      </c>
      <c r="EM1128" s="375">
        <f t="shared" si="4139"/>
        <v>1</v>
      </c>
      <c r="EN1128" s="375">
        <f t="shared" si="4140"/>
        <v>0</v>
      </c>
      <c r="EO1128" s="375">
        <f t="shared" si="4141"/>
        <v>0</v>
      </c>
      <c r="EP1128" s="375">
        <f t="shared" si="4142"/>
        <v>1</v>
      </c>
      <c r="EQ1128" s="375">
        <f t="shared" si="4143"/>
        <v>0</v>
      </c>
      <c r="ER1128" s="375">
        <f t="shared" si="4144"/>
        <v>0</v>
      </c>
      <c r="ES1128" s="375">
        <f t="shared" si="4145"/>
        <v>1</v>
      </c>
      <c r="ET1128" s="375">
        <f t="shared" si="4146"/>
        <v>0</v>
      </c>
      <c r="EU1128" s="375">
        <f t="shared" si="4147"/>
        <v>0</v>
      </c>
      <c r="EV1128" s="375">
        <f t="shared" si="4148"/>
        <v>1</v>
      </c>
      <c r="EW1128" s="375">
        <f t="shared" si="4149"/>
        <v>0</v>
      </c>
      <c r="EX1128" s="375">
        <f t="shared" si="4150"/>
        <v>0</v>
      </c>
      <c r="EY1128" s="375">
        <f t="shared" si="4151"/>
        <v>1</v>
      </c>
      <c r="EZ1128" s="375">
        <f t="shared" si="4152"/>
        <v>0</v>
      </c>
      <c r="FA1128" s="375">
        <f t="shared" si="4153"/>
        <v>0</v>
      </c>
      <c r="FB1128" s="375">
        <f t="shared" si="4154"/>
        <v>1</v>
      </c>
      <c r="FC1128" s="375">
        <f t="shared" si="4155"/>
        <v>0</v>
      </c>
      <c r="FD1128" s="375">
        <f t="shared" si="4156"/>
        <v>0</v>
      </c>
      <c r="FE1128" s="376"/>
      <c r="FF1128" s="372"/>
      <c r="FG1128" s="372"/>
      <c r="FH1128" s="372"/>
      <c r="FI1128" s="372"/>
      <c r="FJ1128" s="372"/>
      <c r="FK1128" s="372"/>
      <c r="FL1128" s="372"/>
      <c r="FM1128" s="372"/>
      <c r="FN1128" s="372"/>
      <c r="FO1128" s="372"/>
      <c r="FP1128" s="372"/>
      <c r="FQ1128" s="372"/>
      <c r="FR1128" s="372"/>
      <c r="FS1128" s="372"/>
      <c r="FT1128" s="372"/>
      <c r="FU1128" s="372"/>
      <c r="FV1128" s="372"/>
      <c r="FW1128" s="372"/>
      <c r="FX1128" s="372"/>
      <c r="FY1128" s="372"/>
      <c r="FZ1128" s="372"/>
      <c r="GA1128" s="372"/>
      <c r="GB1128" s="372"/>
      <c r="GC1128" s="372"/>
      <c r="GD1128" s="372"/>
      <c r="GE1128" s="372"/>
      <c r="GF1128" s="372"/>
      <c r="GG1128" s="372"/>
      <c r="GH1128" s="372"/>
      <c r="GI1128" s="372"/>
      <c r="GJ1128" s="372"/>
      <c r="GK1128" s="372"/>
      <c r="GL1128" s="372"/>
      <c r="GM1128" s="372"/>
      <c r="GN1128" s="372"/>
      <c r="GO1128" s="372"/>
      <c r="GP1128" s="372"/>
      <c r="GQ1128" s="372"/>
      <c r="GR1128" s="372"/>
      <c r="GS1128" s="372"/>
      <c r="GT1128" s="372"/>
      <c r="GU1128" s="372"/>
      <c r="GV1128" s="372"/>
      <c r="GW1128" s="372"/>
      <c r="GX1128" s="372"/>
      <c r="GY1128" s="372"/>
      <c r="GZ1128" s="372"/>
      <c r="HA1128" s="372"/>
      <c r="HB1128" s="372"/>
      <c r="HC1128" s="372"/>
    </row>
    <row r="1129" spans="1:211" s="373" customFormat="1" ht="15" customHeight="1" x14ac:dyDescent="0.2">
      <c r="A1129" s="366">
        <f>SWDATA!O1114</f>
        <v>0</v>
      </c>
      <c r="B1129" s="366">
        <f>SWDATA!M1114</f>
        <v>0</v>
      </c>
      <c r="C1129" s="351">
        <f>IF(AND(SWDATA!M1114=1,SWDATA!Q1114="promotions"),SWDATA!P1114,0)</f>
        <v>0</v>
      </c>
      <c r="D1129" s="367">
        <f>ROW(SWDATA!M1114)</f>
        <v>1114</v>
      </c>
      <c r="E1129" s="368">
        <f t="shared" si="4086"/>
        <v>0</v>
      </c>
      <c r="F1129" s="369">
        <f t="shared" si="3995"/>
        <v>1</v>
      </c>
      <c r="G1129" s="366" t="str">
        <f t="shared" si="3996"/>
        <v/>
      </c>
      <c r="H1129" s="370"/>
      <c r="J1129" s="238">
        <f t="shared" si="3997"/>
        <v>0</v>
      </c>
      <c r="K1129" s="239" t="str">
        <f t="shared" si="3998"/>
        <v/>
      </c>
      <c r="L1129" s="342"/>
      <c r="M1129" s="345"/>
      <c r="N1129" s="340" t="str">
        <f>IF(LEN(SWDATA!F1114)=0,"",N1128)</f>
        <v/>
      </c>
      <c r="O1129" s="296" t="str">
        <f>IF(LEN(SWDATA!G1114)=0,"",O1128)</f>
        <v/>
      </c>
      <c r="P1129" s="297" t="str">
        <f>IF(LEN(SWDATA!C1114)=0,"",SWDATA!C1114)</f>
        <v/>
      </c>
      <c r="Q1129" s="312" t="str">
        <f t="shared" si="3999"/>
        <v/>
      </c>
      <c r="R1129" s="223" t="s">
        <v>261</v>
      </c>
      <c r="S1129" s="224"/>
      <c r="T1129" s="224"/>
      <c r="U1129" s="264" t="s">
        <v>628</v>
      </c>
      <c r="V1129" s="205" t="s">
        <v>221</v>
      </c>
      <c r="W1129" s="266">
        <f>IF(OR(Is_Loading,LEN($A1129)=0),"",SWDATA!P1114)</f>
        <v>0</v>
      </c>
      <c r="X1129" s="267">
        <f>IF(OR(Is_Loading,LEN($A1129)=0),"",SWDATA!Q1114)</f>
        <v>0</v>
      </c>
      <c r="Y1129" s="267">
        <f>IF(OR(Is_Loading,LEN($A1129)=0),"",SWDATA!R1114)</f>
        <v>0</v>
      </c>
      <c r="Z1129" s="266" t="str">
        <f t="shared" si="4157"/>
        <v/>
      </c>
      <c r="AA1129" s="266">
        <f>IF(OR(Is_Loading,LEN($A1129)=0),"",SWDATA!T1114)</f>
        <v>0</v>
      </c>
      <c r="AB1129" s="267">
        <f>IF(OR(Is_Loading,LEN($A1129)=0),"",SWDATA!U1114)</f>
        <v>0</v>
      </c>
      <c r="AC1129" s="267">
        <f>IF(OR(Is_Loading,LEN($A1129)=0),"",SWDATA!V1114)</f>
        <v>0</v>
      </c>
      <c r="AD1129" s="266" t="str">
        <f t="shared" si="4000"/>
        <v/>
      </c>
      <c r="AE1129" s="266">
        <f>IF(OR(Is_Loading,LEN($A1129)=0),"",SWDATA!X1114)</f>
        <v>0</v>
      </c>
      <c r="AF1129" s="267">
        <f>IF(OR(Is_Loading,LEN($A1129)=0),"",SWDATA!Y1114)</f>
        <v>0</v>
      </c>
      <c r="AG1129" s="267">
        <f>IF(OR(Is_Loading,LEN($A1129)=0),"",SWDATA!Z1114)</f>
        <v>0</v>
      </c>
      <c r="AH1129" s="266" t="str">
        <f t="shared" si="4001"/>
        <v/>
      </c>
      <c r="AI1129" s="266">
        <f>IF(OR(Is_Loading,LEN($A1129)=0),"",SWDATA!AB1114)</f>
        <v>0</v>
      </c>
      <c r="AJ1129" s="267">
        <f>IF(OR(Is_Loading,LEN($A1129)=0),"",SWDATA!AC1114)</f>
        <v>0</v>
      </c>
      <c r="AK1129" s="267">
        <f>IF(OR(Is_Loading,LEN($A1129)=0),"",SWDATA!AD1114)</f>
        <v>0</v>
      </c>
      <c r="AL1129" s="266" t="str">
        <f t="shared" si="4002"/>
        <v/>
      </c>
      <c r="AM1129" s="266">
        <f>IF(OR(Is_Loading,LEN($A1129)=0),"",SWDATA!AF1114)</f>
        <v>0</v>
      </c>
      <c r="AN1129" s="267">
        <f>IF(OR(Is_Loading,LEN($A1129)=0),"",SWDATA!AG1114)</f>
        <v>0</v>
      </c>
      <c r="AO1129" s="323">
        <f>IF(OR(Is_Loading,LEN($A1129)=0),"",SWDATA!AH1114)</f>
        <v>0</v>
      </c>
      <c r="AP1129" s="320" t="str">
        <f t="shared" si="4003"/>
        <v/>
      </c>
      <c r="AQ1129" s="266">
        <f>IF(OR(Is_Loading,LEN($A1129)=0),"",SWDATA!AJ1114)</f>
        <v>0</v>
      </c>
      <c r="AR1129" s="267">
        <f>IF(OR(Is_Loading,LEN($A1129)=0),"",SWDATA!AK1114)</f>
        <v>0</v>
      </c>
      <c r="AS1129" s="267">
        <f>IF(OR(Is_Loading,LEN($A1129)=0),"",SWDATA!AL1114)</f>
        <v>0</v>
      </c>
      <c r="AT1129" s="266" t="str">
        <f t="shared" si="4004"/>
        <v/>
      </c>
      <c r="AU1129" s="266">
        <f>IF(OR(Is_Loading,LEN($A1129)=0),"",SWDATA!AN1114)</f>
        <v>0</v>
      </c>
      <c r="AV1129" s="267">
        <f>IF(OR(Is_Loading,LEN($A1129)=0),"",SWDATA!AO1114)</f>
        <v>0</v>
      </c>
      <c r="AW1129" s="267">
        <f>IF(OR(Is_Loading,LEN($A1129)=0),"",SWDATA!AP1114)</f>
        <v>0</v>
      </c>
      <c r="AX1129" s="266" t="str">
        <f t="shared" si="4005"/>
        <v/>
      </c>
      <c r="AY1129" s="266">
        <f>IF(OR(Is_Loading,LEN($A1129)=0),"",SWDATA!AR1114)</f>
        <v>0</v>
      </c>
      <c r="AZ1129" s="267">
        <f>IF(OR(Is_Loading,LEN($A1129)=0),"",SWDATA!AS1114)</f>
        <v>0</v>
      </c>
      <c r="BA1129" s="267">
        <f>IF(OR(Is_Loading,LEN($A1129)=0),"",SWDATA!AT1114)</f>
        <v>0</v>
      </c>
      <c r="BB1129" s="266" t="str">
        <f t="shared" si="4006"/>
        <v/>
      </c>
      <c r="BC1129" s="266">
        <f>IF(OR(Is_Loading,LEN($A1129)=0),"",SWDATA!AV1114)</f>
        <v>0</v>
      </c>
      <c r="BD1129" s="267">
        <f>IF(OR(Is_Loading,LEN($A1129)=0),"",SWDATA!AW1114)</f>
        <v>0</v>
      </c>
      <c r="BE1129" s="323">
        <f>IF(OR(Is_Loading,LEN($A1129)=0),"",SWDATA!AX1114)</f>
        <v>0</v>
      </c>
      <c r="BF1129" s="320" t="str">
        <f t="shared" si="4007"/>
        <v/>
      </c>
      <c r="BG1129" s="11"/>
      <c r="BH1129" s="11"/>
      <c r="BI1129" s="11"/>
      <c r="BJ1129" s="11"/>
      <c r="BK1129" s="11"/>
      <c r="BL1129" s="11"/>
      <c r="BM1129" s="11"/>
      <c r="BN1129" s="11"/>
      <c r="BO1129" s="11"/>
      <c r="BP1129" s="11"/>
      <c r="BQ1129" s="11"/>
      <c r="BR1129" s="11"/>
      <c r="BS1129" s="11"/>
      <c r="BT1129" s="11"/>
      <c r="BU1129" s="11"/>
      <c r="BV1129" s="11"/>
      <c r="BW1129" s="11"/>
      <c r="BX1129" s="11"/>
      <c r="BY1129" s="11"/>
      <c r="BZ1129" s="11"/>
      <c r="CA1129" s="11"/>
      <c r="CB1129" s="11"/>
      <c r="CC1129" s="11"/>
      <c r="CD1129" s="11"/>
      <c r="CE1129" s="11"/>
      <c r="CF1129" s="11"/>
      <c r="CG1129" s="11"/>
      <c r="CH1129" s="11"/>
      <c r="CI1129" s="11"/>
      <c r="CJ1129" s="11"/>
      <c r="CK1129" s="11"/>
      <c r="CL1129" s="11"/>
      <c r="CM1129" s="11"/>
      <c r="CN1129" s="351"/>
      <c r="CO1129" s="351"/>
      <c r="CP1129" s="351"/>
      <c r="CQ1129" s="351"/>
      <c r="CR1129" s="351"/>
      <c r="CS1129" s="351"/>
      <c r="CT1129" s="351"/>
      <c r="CU1129" s="351"/>
      <c r="CV1129" s="351"/>
      <c r="CW1129" s="351"/>
      <c r="CX1129" s="351"/>
      <c r="CY1129" s="351"/>
      <c r="CZ1129" s="351"/>
      <c r="DA1129" s="351"/>
      <c r="DB1129" s="351"/>
      <c r="DC1129" s="351"/>
      <c r="DD1129" s="351"/>
      <c r="DE1129" s="351"/>
      <c r="DF1129" s="351"/>
      <c r="DG1129" s="351"/>
      <c r="DH1129" s="351"/>
      <c r="DI1129" s="351"/>
      <c r="DJ1129" s="351"/>
      <c r="DK1129" s="351"/>
      <c r="DL1129" s="351"/>
      <c r="DM1129" s="351"/>
      <c r="DN1129" s="351"/>
      <c r="DS1129" s="372"/>
      <c r="DT1129" s="374"/>
      <c r="DU1129" s="375"/>
      <c r="DV1129" s="375"/>
      <c r="DW1129" s="375"/>
      <c r="DX1129" s="375">
        <v>1</v>
      </c>
      <c r="DY1129" s="375">
        <f t="shared" si="4125"/>
        <v>0</v>
      </c>
      <c r="DZ1129" s="375">
        <f t="shared" si="4126"/>
        <v>0</v>
      </c>
      <c r="EA1129" s="375">
        <f t="shared" si="4127"/>
        <v>1</v>
      </c>
      <c r="EB1129" s="375">
        <f t="shared" si="4128"/>
        <v>0</v>
      </c>
      <c r="EC1129" s="375">
        <f t="shared" si="4129"/>
        <v>0</v>
      </c>
      <c r="ED1129" s="375">
        <f t="shared" si="4130"/>
        <v>1</v>
      </c>
      <c r="EE1129" s="375">
        <f t="shared" si="4131"/>
        <v>0</v>
      </c>
      <c r="EF1129" s="375">
        <f t="shared" si="4132"/>
        <v>0</v>
      </c>
      <c r="EG1129" s="375">
        <f t="shared" si="4133"/>
        <v>1</v>
      </c>
      <c r="EH1129" s="375">
        <f t="shared" si="4134"/>
        <v>0</v>
      </c>
      <c r="EI1129" s="375">
        <f t="shared" si="4135"/>
        <v>0</v>
      </c>
      <c r="EJ1129" s="375">
        <f t="shared" si="4136"/>
        <v>1</v>
      </c>
      <c r="EK1129" s="375">
        <f t="shared" si="4137"/>
        <v>0</v>
      </c>
      <c r="EL1129" s="375">
        <f t="shared" si="4138"/>
        <v>0</v>
      </c>
      <c r="EM1129" s="375">
        <f t="shared" si="4139"/>
        <v>1</v>
      </c>
      <c r="EN1129" s="375">
        <f t="shared" si="4140"/>
        <v>0</v>
      </c>
      <c r="EO1129" s="375">
        <f t="shared" si="4141"/>
        <v>0</v>
      </c>
      <c r="EP1129" s="375">
        <f t="shared" si="4142"/>
        <v>1</v>
      </c>
      <c r="EQ1129" s="375">
        <f t="shared" si="4143"/>
        <v>0</v>
      </c>
      <c r="ER1129" s="375">
        <f t="shared" si="4144"/>
        <v>0</v>
      </c>
      <c r="ES1129" s="375">
        <f t="shared" si="4145"/>
        <v>1</v>
      </c>
      <c r="ET1129" s="375">
        <f t="shared" si="4146"/>
        <v>0</v>
      </c>
      <c r="EU1129" s="375">
        <f t="shared" si="4147"/>
        <v>0</v>
      </c>
      <c r="EV1129" s="375">
        <f t="shared" si="4148"/>
        <v>1</v>
      </c>
      <c r="EW1129" s="375">
        <f t="shared" si="4149"/>
        <v>0</v>
      </c>
      <c r="EX1129" s="375">
        <f t="shared" si="4150"/>
        <v>0</v>
      </c>
      <c r="EY1129" s="375">
        <f t="shared" si="4151"/>
        <v>1</v>
      </c>
      <c r="EZ1129" s="375">
        <f t="shared" si="4152"/>
        <v>0</v>
      </c>
      <c r="FA1129" s="375">
        <f t="shared" si="4153"/>
        <v>0</v>
      </c>
      <c r="FB1129" s="375">
        <f t="shared" si="4154"/>
        <v>1</v>
      </c>
      <c r="FC1129" s="375">
        <f t="shared" si="4155"/>
        <v>0</v>
      </c>
      <c r="FD1129" s="375">
        <f t="shared" si="4156"/>
        <v>0</v>
      </c>
      <c r="FE1129" s="376"/>
      <c r="FF1129" s="372"/>
      <c r="FG1129" s="372"/>
      <c r="FH1129" s="372"/>
      <c r="FI1129" s="372"/>
      <c r="FJ1129" s="372"/>
      <c r="FK1129" s="372"/>
      <c r="FL1129" s="372"/>
      <c r="FM1129" s="372"/>
      <c r="FN1129" s="372"/>
      <c r="FO1129" s="372"/>
      <c r="FP1129" s="372"/>
      <c r="FQ1129" s="372"/>
      <c r="FR1129" s="372"/>
      <c r="FS1129" s="372"/>
      <c r="FT1129" s="372"/>
      <c r="FU1129" s="372"/>
      <c r="FV1129" s="372"/>
      <c r="FW1129" s="372"/>
      <c r="FX1129" s="372"/>
      <c r="FY1129" s="372"/>
      <c r="FZ1129" s="372"/>
      <c r="GA1129" s="372"/>
      <c r="GB1129" s="372"/>
      <c r="GC1129" s="372"/>
      <c r="GD1129" s="372"/>
      <c r="GE1129" s="372"/>
      <c r="GF1129" s="372"/>
      <c r="GG1129" s="372"/>
      <c r="GH1129" s="372"/>
      <c r="GI1129" s="372"/>
      <c r="GJ1129" s="372"/>
      <c r="GK1129" s="372"/>
      <c r="GL1129" s="372"/>
      <c r="GM1129" s="372"/>
      <c r="GN1129" s="372"/>
      <c r="GO1129" s="372"/>
      <c r="GP1129" s="372"/>
      <c r="GQ1129" s="372"/>
      <c r="GR1129" s="372"/>
      <c r="GS1129" s="372"/>
      <c r="GT1129" s="372"/>
      <c r="GU1129" s="372"/>
      <c r="GV1129" s="372"/>
      <c r="GW1129" s="372"/>
      <c r="GX1129" s="372"/>
      <c r="GY1129" s="372"/>
      <c r="GZ1129" s="372"/>
      <c r="HA1129" s="372"/>
      <c r="HB1129" s="372"/>
      <c r="HC1129" s="372"/>
    </row>
    <row r="1130" spans="1:211" s="373" customFormat="1" ht="15" customHeight="1" x14ac:dyDescent="0.2">
      <c r="A1130" s="366">
        <f>SWDATA!O1115</f>
        <v>0</v>
      </c>
      <c r="B1130" s="366">
        <f>SWDATA!M1115</f>
        <v>0</v>
      </c>
      <c r="C1130" s="351">
        <f>IF(AND(SWDATA!M1115=1,SWDATA!Q1115="promotions"),SWDATA!P1115,0)</f>
        <v>0</v>
      </c>
      <c r="D1130" s="367">
        <f>ROW(SWDATA!M1115)</f>
        <v>1115</v>
      </c>
      <c r="E1130" s="368">
        <f t="shared" si="4086"/>
        <v>0</v>
      </c>
      <c r="F1130" s="369">
        <f t="shared" si="3995"/>
        <v>1</v>
      </c>
      <c r="G1130" s="366" t="str">
        <f t="shared" si="3996"/>
        <v/>
      </c>
      <c r="H1130" s="370"/>
      <c r="J1130" s="238">
        <f t="shared" si="3997"/>
        <v>0</v>
      </c>
      <c r="K1130" s="239" t="str">
        <f t="shared" si="3998"/>
        <v/>
      </c>
      <c r="L1130" s="342"/>
      <c r="M1130" s="345"/>
      <c r="N1130" s="340" t="str">
        <f>IF(LEN(SWDATA!F1115)=0,"",N1129)</f>
        <v/>
      </c>
      <c r="O1130" s="296" t="str">
        <f>IF(LEN(SWDATA!G1115)=0,"",O1129)</f>
        <v/>
      </c>
      <c r="P1130" s="297" t="str">
        <f>IF(LEN(SWDATA!C1115)=0,"",SWDATA!C1115)</f>
        <v/>
      </c>
      <c r="Q1130" s="312" t="str">
        <f t="shared" si="3999"/>
        <v/>
      </c>
      <c r="R1130" s="223" t="s">
        <v>261</v>
      </c>
      <c r="S1130" s="224"/>
      <c r="T1130" s="224"/>
      <c r="U1130" s="264" t="s">
        <v>596</v>
      </c>
      <c r="V1130" s="205" t="s">
        <v>221</v>
      </c>
      <c r="W1130" s="266">
        <f>IF(OR(Is_Loading,LEN($A1130)=0),"",SWDATA!P1115)</f>
        <v>0</v>
      </c>
      <c r="X1130" s="267">
        <f>IF(OR(Is_Loading,LEN($A1130)=0),"",SWDATA!Q1115)</f>
        <v>0</v>
      </c>
      <c r="Y1130" s="267">
        <f>IF(OR(Is_Loading,LEN($A1130)=0),"",SWDATA!R1115)</f>
        <v>0</v>
      </c>
      <c r="Z1130" s="266" t="str">
        <f t="shared" si="4157"/>
        <v/>
      </c>
      <c r="AA1130" s="266">
        <f>IF(OR(Is_Loading,LEN($A1130)=0),"",SWDATA!T1115)</f>
        <v>0</v>
      </c>
      <c r="AB1130" s="267">
        <f>IF(OR(Is_Loading,LEN($A1130)=0),"",SWDATA!U1115)</f>
        <v>0</v>
      </c>
      <c r="AC1130" s="267">
        <f>IF(OR(Is_Loading,LEN($A1130)=0),"",SWDATA!V1115)</f>
        <v>0</v>
      </c>
      <c r="AD1130" s="266" t="str">
        <f t="shared" si="4000"/>
        <v/>
      </c>
      <c r="AE1130" s="266">
        <f>IF(OR(Is_Loading,LEN($A1130)=0),"",SWDATA!X1115)</f>
        <v>0</v>
      </c>
      <c r="AF1130" s="267">
        <f>IF(OR(Is_Loading,LEN($A1130)=0),"",SWDATA!Y1115)</f>
        <v>0</v>
      </c>
      <c r="AG1130" s="267">
        <f>IF(OR(Is_Loading,LEN($A1130)=0),"",SWDATA!Z1115)</f>
        <v>0</v>
      </c>
      <c r="AH1130" s="266" t="str">
        <f t="shared" si="4001"/>
        <v/>
      </c>
      <c r="AI1130" s="266">
        <f>IF(OR(Is_Loading,LEN($A1130)=0),"",SWDATA!AB1115)</f>
        <v>0</v>
      </c>
      <c r="AJ1130" s="267">
        <f>IF(OR(Is_Loading,LEN($A1130)=0),"",SWDATA!AC1115)</f>
        <v>0</v>
      </c>
      <c r="AK1130" s="267">
        <f>IF(OR(Is_Loading,LEN($A1130)=0),"",SWDATA!AD1115)</f>
        <v>0</v>
      </c>
      <c r="AL1130" s="266" t="str">
        <f t="shared" si="4002"/>
        <v/>
      </c>
      <c r="AM1130" s="266">
        <f>IF(OR(Is_Loading,LEN($A1130)=0),"",SWDATA!AF1115)</f>
        <v>0</v>
      </c>
      <c r="AN1130" s="267">
        <f>IF(OR(Is_Loading,LEN($A1130)=0),"",SWDATA!AG1115)</f>
        <v>0</v>
      </c>
      <c r="AO1130" s="323">
        <f>IF(OR(Is_Loading,LEN($A1130)=0),"",SWDATA!AH1115)</f>
        <v>0</v>
      </c>
      <c r="AP1130" s="320" t="str">
        <f t="shared" si="4003"/>
        <v/>
      </c>
      <c r="AQ1130" s="266">
        <f>IF(OR(Is_Loading,LEN($A1130)=0),"",SWDATA!AJ1115)</f>
        <v>0</v>
      </c>
      <c r="AR1130" s="267">
        <f>IF(OR(Is_Loading,LEN($A1130)=0),"",SWDATA!AK1115)</f>
        <v>0</v>
      </c>
      <c r="AS1130" s="267">
        <f>IF(OR(Is_Loading,LEN($A1130)=0),"",SWDATA!AL1115)</f>
        <v>0</v>
      </c>
      <c r="AT1130" s="266" t="str">
        <f t="shared" si="4004"/>
        <v/>
      </c>
      <c r="AU1130" s="266">
        <f>IF(OR(Is_Loading,LEN($A1130)=0),"",SWDATA!AN1115)</f>
        <v>0</v>
      </c>
      <c r="AV1130" s="267">
        <f>IF(OR(Is_Loading,LEN($A1130)=0),"",SWDATA!AO1115)</f>
        <v>0</v>
      </c>
      <c r="AW1130" s="267">
        <f>IF(OR(Is_Loading,LEN($A1130)=0),"",SWDATA!AP1115)</f>
        <v>0</v>
      </c>
      <c r="AX1130" s="266" t="str">
        <f t="shared" si="4005"/>
        <v/>
      </c>
      <c r="AY1130" s="266">
        <f>IF(OR(Is_Loading,LEN($A1130)=0),"",SWDATA!AR1115)</f>
        <v>0</v>
      </c>
      <c r="AZ1130" s="267">
        <f>IF(OR(Is_Loading,LEN($A1130)=0),"",SWDATA!AS1115)</f>
        <v>0</v>
      </c>
      <c r="BA1130" s="267">
        <f>IF(OR(Is_Loading,LEN($A1130)=0),"",SWDATA!AT1115)</f>
        <v>0</v>
      </c>
      <c r="BB1130" s="266" t="str">
        <f t="shared" si="4006"/>
        <v/>
      </c>
      <c r="BC1130" s="266">
        <f>IF(OR(Is_Loading,LEN($A1130)=0),"",SWDATA!AV1115)</f>
        <v>0</v>
      </c>
      <c r="BD1130" s="267">
        <f>IF(OR(Is_Loading,LEN($A1130)=0),"",SWDATA!AW1115)</f>
        <v>0</v>
      </c>
      <c r="BE1130" s="323">
        <f>IF(OR(Is_Loading,LEN($A1130)=0),"",SWDATA!AX1115)</f>
        <v>0</v>
      </c>
      <c r="BF1130" s="320" t="str">
        <f t="shared" si="4007"/>
        <v/>
      </c>
      <c r="BG1130" s="11"/>
      <c r="BH1130" s="11"/>
      <c r="BI1130" s="11"/>
      <c r="BJ1130" s="11"/>
      <c r="BK1130" s="11"/>
      <c r="BL1130" s="11"/>
      <c r="BM1130" s="11"/>
      <c r="BN1130" s="11"/>
      <c r="BO1130" s="11"/>
      <c r="BP1130" s="11"/>
      <c r="BQ1130" s="11"/>
      <c r="BR1130" s="11"/>
      <c r="BS1130" s="11"/>
      <c r="BT1130" s="11"/>
      <c r="BU1130" s="11"/>
      <c r="BV1130" s="11"/>
      <c r="BW1130" s="11"/>
      <c r="BX1130" s="11"/>
      <c r="BY1130" s="11"/>
      <c r="BZ1130" s="11"/>
      <c r="CA1130" s="11"/>
      <c r="CB1130" s="11"/>
      <c r="CC1130" s="11"/>
      <c r="CD1130" s="11"/>
      <c r="CE1130" s="11"/>
      <c r="CF1130" s="11"/>
      <c r="CG1130" s="11"/>
      <c r="CH1130" s="11"/>
      <c r="CI1130" s="11"/>
      <c r="CJ1130" s="11"/>
      <c r="CK1130" s="11"/>
      <c r="CL1130" s="11"/>
      <c r="CM1130" s="11"/>
      <c r="CN1130" s="351"/>
      <c r="CO1130" s="351"/>
      <c r="CP1130" s="351"/>
      <c r="CQ1130" s="351"/>
      <c r="CR1130" s="351"/>
      <c r="CS1130" s="351"/>
      <c r="CT1130" s="351"/>
      <c r="CU1130" s="351"/>
      <c r="CV1130" s="351"/>
      <c r="CW1130" s="351"/>
      <c r="CX1130" s="351"/>
      <c r="CY1130" s="351"/>
      <c r="CZ1130" s="351"/>
      <c r="DA1130" s="351"/>
      <c r="DB1130" s="351"/>
      <c r="DC1130" s="351"/>
      <c r="DD1130" s="351"/>
      <c r="DE1130" s="351"/>
      <c r="DF1130" s="351"/>
      <c r="DG1130" s="351"/>
      <c r="DH1130" s="351"/>
      <c r="DI1130" s="351"/>
      <c r="DJ1130" s="351"/>
      <c r="DK1130" s="351"/>
      <c r="DL1130" s="351"/>
      <c r="DM1130" s="351"/>
      <c r="DN1130" s="351"/>
      <c r="DS1130" s="372"/>
      <c r="DT1130" s="374"/>
      <c r="DU1130" s="375"/>
      <c r="DV1130" s="375"/>
      <c r="DW1130" s="375"/>
      <c r="DX1130" s="375">
        <v>1</v>
      </c>
      <c r="DY1130" s="375">
        <f t="shared" si="4125"/>
        <v>0</v>
      </c>
      <c r="DZ1130" s="375">
        <f t="shared" si="4126"/>
        <v>0</v>
      </c>
      <c r="EA1130" s="375">
        <f t="shared" si="4127"/>
        <v>1</v>
      </c>
      <c r="EB1130" s="375">
        <f t="shared" si="4128"/>
        <v>0</v>
      </c>
      <c r="EC1130" s="375">
        <f t="shared" si="4129"/>
        <v>0</v>
      </c>
      <c r="ED1130" s="375">
        <f t="shared" si="4130"/>
        <v>1</v>
      </c>
      <c r="EE1130" s="375">
        <f t="shared" si="4131"/>
        <v>0</v>
      </c>
      <c r="EF1130" s="375">
        <f t="shared" si="4132"/>
        <v>0</v>
      </c>
      <c r="EG1130" s="375">
        <f t="shared" si="4133"/>
        <v>1</v>
      </c>
      <c r="EH1130" s="375">
        <f t="shared" si="4134"/>
        <v>0</v>
      </c>
      <c r="EI1130" s="375">
        <f t="shared" si="4135"/>
        <v>0</v>
      </c>
      <c r="EJ1130" s="375">
        <f t="shared" si="4136"/>
        <v>1</v>
      </c>
      <c r="EK1130" s="375">
        <f t="shared" si="4137"/>
        <v>0</v>
      </c>
      <c r="EL1130" s="375">
        <f t="shared" si="4138"/>
        <v>0</v>
      </c>
      <c r="EM1130" s="375">
        <f t="shared" si="4139"/>
        <v>1</v>
      </c>
      <c r="EN1130" s="375">
        <f t="shared" si="4140"/>
        <v>0</v>
      </c>
      <c r="EO1130" s="375">
        <f t="shared" si="4141"/>
        <v>0</v>
      </c>
      <c r="EP1130" s="375">
        <f t="shared" si="4142"/>
        <v>1</v>
      </c>
      <c r="EQ1130" s="375">
        <f t="shared" si="4143"/>
        <v>0</v>
      </c>
      <c r="ER1130" s="375">
        <f t="shared" si="4144"/>
        <v>0</v>
      </c>
      <c r="ES1130" s="375">
        <f t="shared" si="4145"/>
        <v>1</v>
      </c>
      <c r="ET1130" s="375">
        <f t="shared" si="4146"/>
        <v>0</v>
      </c>
      <c r="EU1130" s="375">
        <f t="shared" si="4147"/>
        <v>0</v>
      </c>
      <c r="EV1130" s="375">
        <f t="shared" si="4148"/>
        <v>1</v>
      </c>
      <c r="EW1130" s="375">
        <f t="shared" si="4149"/>
        <v>0</v>
      </c>
      <c r="EX1130" s="375">
        <f t="shared" si="4150"/>
        <v>0</v>
      </c>
      <c r="EY1130" s="375">
        <f t="shared" si="4151"/>
        <v>1</v>
      </c>
      <c r="EZ1130" s="375">
        <f t="shared" si="4152"/>
        <v>0</v>
      </c>
      <c r="FA1130" s="375">
        <f t="shared" si="4153"/>
        <v>0</v>
      </c>
      <c r="FB1130" s="375">
        <f t="shared" si="4154"/>
        <v>1</v>
      </c>
      <c r="FC1130" s="375">
        <f t="shared" si="4155"/>
        <v>0</v>
      </c>
      <c r="FD1130" s="375">
        <f t="shared" si="4156"/>
        <v>0</v>
      </c>
      <c r="FE1130" s="376"/>
      <c r="FF1130" s="372"/>
      <c r="FG1130" s="372"/>
      <c r="FH1130" s="372"/>
      <c r="FI1130" s="372"/>
      <c r="FJ1130" s="372"/>
      <c r="FK1130" s="372"/>
      <c r="FL1130" s="372"/>
      <c r="FM1130" s="372"/>
      <c r="FN1130" s="372"/>
      <c r="FO1130" s="372"/>
      <c r="FP1130" s="372"/>
      <c r="FQ1130" s="372"/>
      <c r="FR1130" s="372"/>
      <c r="FS1130" s="372"/>
      <c r="FT1130" s="372"/>
      <c r="FU1130" s="372"/>
      <c r="FV1130" s="372"/>
      <c r="FW1130" s="372"/>
      <c r="FX1130" s="372"/>
      <c r="FY1130" s="372"/>
      <c r="FZ1130" s="372"/>
      <c r="GA1130" s="372"/>
      <c r="GB1130" s="372"/>
      <c r="GC1130" s="372"/>
      <c r="GD1130" s="372"/>
      <c r="GE1130" s="372"/>
      <c r="GF1130" s="372"/>
      <c r="GG1130" s="372"/>
      <c r="GH1130" s="372"/>
      <c r="GI1130" s="372"/>
      <c r="GJ1130" s="372"/>
      <c r="GK1130" s="372"/>
      <c r="GL1130" s="372"/>
      <c r="GM1130" s="372"/>
      <c r="GN1130" s="372"/>
      <c r="GO1130" s="372"/>
      <c r="GP1130" s="372"/>
      <c r="GQ1130" s="372"/>
      <c r="GR1130" s="372"/>
      <c r="GS1130" s="372"/>
      <c r="GT1130" s="372"/>
      <c r="GU1130" s="372"/>
      <c r="GV1130" s="372"/>
      <c r="GW1130" s="372"/>
      <c r="GX1130" s="372"/>
      <c r="GY1130" s="372"/>
      <c r="GZ1130" s="372"/>
      <c r="HA1130" s="372"/>
      <c r="HB1130" s="372"/>
      <c r="HC1130" s="372"/>
    </row>
    <row r="1131" spans="1:211" s="373" customFormat="1" ht="15" customHeight="1" x14ac:dyDescent="0.2">
      <c r="A1131" s="366">
        <f>SWDATA!O1116</f>
        <v>0</v>
      </c>
      <c r="B1131" s="366">
        <f>SWDATA!M1116</f>
        <v>0</v>
      </c>
      <c r="C1131" s="351">
        <f>IF(AND(SWDATA!M1116=1,SWDATA!Q1116="promotions"),SWDATA!P1116,0)</f>
        <v>0</v>
      </c>
      <c r="D1131" s="367">
        <f>ROW(SWDATA!M1116)</f>
        <v>1116</v>
      </c>
      <c r="E1131" s="368">
        <f ca="1">IF(AND(B1131=1,UPPER(HLOOKUP(D1131+14,'Metrics &amp; Attributes View'!$13:$31,19,0))&lt;&gt;"SBOM"),1,0)</f>
        <v>0</v>
      </c>
      <c r="F1131" s="369">
        <f t="shared" si="3995"/>
        <v>1</v>
      </c>
      <c r="G1131" s="366" t="str">
        <f t="shared" si="3996"/>
        <v/>
      </c>
      <c r="H1131" s="370"/>
      <c r="J1131" s="238">
        <f t="shared" si="3997"/>
        <v>0</v>
      </c>
      <c r="K1131" s="239" t="str">
        <f t="shared" si="3998"/>
        <v/>
      </c>
      <c r="L1131" s="342"/>
      <c r="M1131" s="345"/>
      <c r="N1131" s="340" t="str">
        <f>IF(LEN(SWDATA!F1116)=0,"",N1130)</f>
        <v/>
      </c>
      <c r="O1131" s="296" t="str">
        <f>IF(LEN(SWDATA!G1116)=0,"",O1130)</f>
        <v/>
      </c>
      <c r="P1131" s="297" t="str">
        <f>IF(LEN(SWDATA!C1116)=0,"",SWDATA!C1116)</f>
        <v/>
      </c>
      <c r="Q1131" s="312" t="str">
        <f t="shared" si="3999"/>
        <v/>
      </c>
      <c r="R1131" s="223" t="s">
        <v>262</v>
      </c>
      <c r="S1131" s="224"/>
      <c r="T1131" s="224"/>
      <c r="U1131" s="264" t="s">
        <v>623</v>
      </c>
      <c r="V1131" s="205" t="s">
        <v>221</v>
      </c>
      <c r="W1131" s="266">
        <f>IF(OR(Is_Loading,LEN($A1131)=0),"",SWDATA!P1116)</f>
        <v>0</v>
      </c>
      <c r="X1131" s="267">
        <f>IF(OR(Is_Loading,LEN($A1131)=0),"",SWDATA!Q1116)</f>
        <v>0</v>
      </c>
      <c r="Y1131" s="267">
        <f>IF(OR(Is_Loading,LEN($A1131)=0),"",SWDATA!R1116)</f>
        <v>0</v>
      </c>
      <c r="Z1131" s="266" t="str">
        <f t="shared" si="4157"/>
        <v/>
      </c>
      <c r="AA1131" s="266">
        <f>IF(OR(Is_Loading,LEN($A1131)=0),"",SWDATA!T1116)</f>
        <v>0</v>
      </c>
      <c r="AB1131" s="267">
        <f>IF(OR(Is_Loading,LEN($A1131)=0),"",SWDATA!U1116)</f>
        <v>0</v>
      </c>
      <c r="AC1131" s="267">
        <f>IF(OR(Is_Loading,LEN($A1131)=0),"",SWDATA!V1116)</f>
        <v>0</v>
      </c>
      <c r="AD1131" s="266" t="str">
        <f t="shared" si="4000"/>
        <v/>
      </c>
      <c r="AE1131" s="266">
        <f>IF(OR(Is_Loading,LEN($A1131)=0),"",SWDATA!X1116)</f>
        <v>0</v>
      </c>
      <c r="AF1131" s="267">
        <f>IF(OR(Is_Loading,LEN($A1131)=0),"",SWDATA!Y1116)</f>
        <v>0</v>
      </c>
      <c r="AG1131" s="267">
        <f>IF(OR(Is_Loading,LEN($A1131)=0),"",SWDATA!Z1116)</f>
        <v>0</v>
      </c>
      <c r="AH1131" s="266" t="str">
        <f t="shared" si="4001"/>
        <v/>
      </c>
      <c r="AI1131" s="266">
        <f>IF(OR(Is_Loading,LEN($A1131)=0),"",SWDATA!AB1116)</f>
        <v>0</v>
      </c>
      <c r="AJ1131" s="267">
        <f>IF(OR(Is_Loading,LEN($A1131)=0),"",SWDATA!AC1116)</f>
        <v>0</v>
      </c>
      <c r="AK1131" s="267">
        <f>IF(OR(Is_Loading,LEN($A1131)=0),"",SWDATA!AD1116)</f>
        <v>0</v>
      </c>
      <c r="AL1131" s="266" t="str">
        <f t="shared" si="4002"/>
        <v/>
      </c>
      <c r="AM1131" s="266">
        <f>IF(OR(Is_Loading,LEN($A1131)=0),"",SWDATA!AF1116)</f>
        <v>0</v>
      </c>
      <c r="AN1131" s="267">
        <f>IF(OR(Is_Loading,LEN($A1131)=0),"",SWDATA!AG1116)</f>
        <v>0</v>
      </c>
      <c r="AO1131" s="323">
        <f>IF(OR(Is_Loading,LEN($A1131)=0),"",SWDATA!AH1116)</f>
        <v>0</v>
      </c>
      <c r="AP1131" s="320" t="str">
        <f t="shared" si="4003"/>
        <v/>
      </c>
      <c r="AQ1131" s="266">
        <f>IF(OR(Is_Loading,LEN($A1131)=0),"",SWDATA!AJ1116)</f>
        <v>0</v>
      </c>
      <c r="AR1131" s="267">
        <f>IF(OR(Is_Loading,LEN($A1131)=0),"",SWDATA!AK1116)</f>
        <v>0</v>
      </c>
      <c r="AS1131" s="267">
        <f>IF(OR(Is_Loading,LEN($A1131)=0),"",SWDATA!AL1116)</f>
        <v>0</v>
      </c>
      <c r="AT1131" s="266" t="str">
        <f t="shared" si="4004"/>
        <v/>
      </c>
      <c r="AU1131" s="266">
        <f>IF(OR(Is_Loading,LEN($A1131)=0),"",SWDATA!AN1116)</f>
        <v>0</v>
      </c>
      <c r="AV1131" s="267">
        <f>IF(OR(Is_Loading,LEN($A1131)=0),"",SWDATA!AO1116)</f>
        <v>0</v>
      </c>
      <c r="AW1131" s="267">
        <f>IF(OR(Is_Loading,LEN($A1131)=0),"",SWDATA!AP1116)</f>
        <v>0</v>
      </c>
      <c r="AX1131" s="266" t="str">
        <f t="shared" si="4005"/>
        <v/>
      </c>
      <c r="AY1131" s="266">
        <f>IF(OR(Is_Loading,LEN($A1131)=0),"",SWDATA!AR1116)</f>
        <v>0</v>
      </c>
      <c r="AZ1131" s="267">
        <f>IF(OR(Is_Loading,LEN($A1131)=0),"",SWDATA!AS1116)</f>
        <v>0</v>
      </c>
      <c r="BA1131" s="267">
        <f>IF(OR(Is_Loading,LEN($A1131)=0),"",SWDATA!AT1116)</f>
        <v>0</v>
      </c>
      <c r="BB1131" s="266" t="str">
        <f t="shared" si="4006"/>
        <v/>
      </c>
      <c r="BC1131" s="266">
        <f>IF(OR(Is_Loading,LEN($A1131)=0),"",SWDATA!AV1116)</f>
        <v>0</v>
      </c>
      <c r="BD1131" s="267">
        <f>IF(OR(Is_Loading,LEN($A1131)=0),"",SWDATA!AW1116)</f>
        <v>0</v>
      </c>
      <c r="BE1131" s="323">
        <f>IF(OR(Is_Loading,LEN($A1131)=0),"",SWDATA!AX1116)</f>
        <v>0</v>
      </c>
      <c r="BF1131" s="320" t="str">
        <f t="shared" si="4007"/>
        <v/>
      </c>
      <c r="BG1131" s="11"/>
      <c r="BH1131" s="11"/>
      <c r="BI1131" s="11"/>
      <c r="BJ1131" s="11"/>
      <c r="BK1131" s="11"/>
      <c r="BL1131" s="11"/>
      <c r="BM1131" s="11"/>
      <c r="BN1131" s="11"/>
      <c r="BO1131" s="11"/>
      <c r="BP1131" s="11"/>
      <c r="BQ1131" s="11"/>
      <c r="BR1131" s="11"/>
      <c r="BS1131" s="11"/>
      <c r="BT1131" s="11"/>
      <c r="BU1131" s="11"/>
      <c r="BV1131" s="11"/>
      <c r="BW1131" s="11"/>
      <c r="BX1131" s="11"/>
      <c r="BY1131" s="11"/>
      <c r="BZ1131" s="11"/>
      <c r="CA1131" s="11"/>
      <c r="CB1131" s="11"/>
      <c r="CC1131" s="11"/>
      <c r="CD1131" s="11"/>
      <c r="CE1131" s="11"/>
      <c r="CF1131" s="11"/>
      <c r="CG1131" s="11"/>
      <c r="CH1131" s="11"/>
      <c r="CI1131" s="11"/>
      <c r="CJ1131" s="11"/>
      <c r="CK1131" s="11"/>
      <c r="CL1131" s="11"/>
      <c r="CM1131" s="11"/>
      <c r="CN1131" s="351"/>
      <c r="CO1131" s="351"/>
      <c r="CP1131" s="351"/>
      <c r="CQ1131" s="351"/>
      <c r="CR1131" s="351"/>
      <c r="CS1131" s="351"/>
      <c r="CT1131" s="351"/>
      <c r="CU1131" s="351"/>
      <c r="CV1131" s="351"/>
      <c r="CW1131" s="351"/>
      <c r="CX1131" s="351"/>
      <c r="CY1131" s="351"/>
      <c r="CZ1131" s="351"/>
      <c r="DA1131" s="351"/>
      <c r="DB1131" s="351"/>
      <c r="DC1131" s="351"/>
      <c r="DD1131" s="351"/>
      <c r="DE1131" s="351"/>
      <c r="DF1131" s="351"/>
      <c r="DG1131" s="351"/>
      <c r="DH1131" s="351"/>
      <c r="DI1131" s="351"/>
      <c r="DJ1131" s="351"/>
      <c r="DK1131" s="351"/>
      <c r="DL1131" s="351"/>
      <c r="DM1131" s="351"/>
      <c r="DN1131" s="351"/>
      <c r="DS1131" s="372"/>
      <c r="DT1131" s="374"/>
      <c r="DU1131" s="375"/>
      <c r="DV1131" s="375"/>
      <c r="DW1131" s="375"/>
      <c r="DX1131" s="375">
        <v>1</v>
      </c>
      <c r="DY1131" s="375">
        <f t="shared" si="4125"/>
        <v>0</v>
      </c>
      <c r="DZ1131" s="375">
        <f t="shared" si="4126"/>
        <v>0</v>
      </c>
      <c r="EA1131" s="375">
        <f t="shared" si="4127"/>
        <v>1</v>
      </c>
      <c r="EB1131" s="375">
        <f t="shared" si="4128"/>
        <v>0</v>
      </c>
      <c r="EC1131" s="375">
        <f t="shared" si="4129"/>
        <v>0</v>
      </c>
      <c r="ED1131" s="375">
        <f t="shared" si="4130"/>
        <v>1</v>
      </c>
      <c r="EE1131" s="375">
        <f t="shared" si="4131"/>
        <v>0</v>
      </c>
      <c r="EF1131" s="375">
        <f t="shared" si="4132"/>
        <v>0</v>
      </c>
      <c r="EG1131" s="375">
        <f t="shared" si="4133"/>
        <v>1</v>
      </c>
      <c r="EH1131" s="375">
        <f t="shared" si="4134"/>
        <v>0</v>
      </c>
      <c r="EI1131" s="375">
        <f t="shared" si="4135"/>
        <v>0</v>
      </c>
      <c r="EJ1131" s="375">
        <f t="shared" si="4136"/>
        <v>1</v>
      </c>
      <c r="EK1131" s="375">
        <f t="shared" si="4137"/>
        <v>0</v>
      </c>
      <c r="EL1131" s="375">
        <f t="shared" si="4138"/>
        <v>0</v>
      </c>
      <c r="EM1131" s="375">
        <f t="shared" si="4139"/>
        <v>1</v>
      </c>
      <c r="EN1131" s="375">
        <f t="shared" si="4140"/>
        <v>0</v>
      </c>
      <c r="EO1131" s="375">
        <f t="shared" si="4141"/>
        <v>0</v>
      </c>
      <c r="EP1131" s="375">
        <f t="shared" si="4142"/>
        <v>1</v>
      </c>
      <c r="EQ1131" s="375">
        <f t="shared" si="4143"/>
        <v>0</v>
      </c>
      <c r="ER1131" s="375">
        <f t="shared" si="4144"/>
        <v>0</v>
      </c>
      <c r="ES1131" s="375">
        <f t="shared" si="4145"/>
        <v>1</v>
      </c>
      <c r="ET1131" s="375">
        <f t="shared" si="4146"/>
        <v>0</v>
      </c>
      <c r="EU1131" s="375">
        <f t="shared" si="4147"/>
        <v>0</v>
      </c>
      <c r="EV1131" s="375">
        <f t="shared" si="4148"/>
        <v>1</v>
      </c>
      <c r="EW1131" s="375">
        <f t="shared" si="4149"/>
        <v>0</v>
      </c>
      <c r="EX1131" s="375">
        <f t="shared" si="4150"/>
        <v>0</v>
      </c>
      <c r="EY1131" s="375">
        <f t="shared" si="4151"/>
        <v>1</v>
      </c>
      <c r="EZ1131" s="375">
        <f t="shared" si="4152"/>
        <v>0</v>
      </c>
      <c r="FA1131" s="375">
        <f t="shared" si="4153"/>
        <v>0</v>
      </c>
      <c r="FB1131" s="375">
        <f t="shared" si="4154"/>
        <v>1</v>
      </c>
      <c r="FC1131" s="375">
        <f t="shared" si="4155"/>
        <v>0</v>
      </c>
      <c r="FD1131" s="375">
        <f t="shared" si="4156"/>
        <v>0</v>
      </c>
      <c r="FE1131" s="376"/>
      <c r="FF1131" s="372"/>
      <c r="FG1131" s="372"/>
      <c r="FH1131" s="372"/>
      <c r="FI1131" s="372"/>
      <c r="FJ1131" s="372"/>
      <c r="FK1131" s="372"/>
      <c r="FL1131" s="372"/>
      <c r="FM1131" s="372"/>
      <c r="FN1131" s="372"/>
      <c r="FO1131" s="372"/>
      <c r="FP1131" s="372"/>
      <c r="FQ1131" s="372"/>
      <c r="FR1131" s="372"/>
      <c r="FS1131" s="372"/>
      <c r="FT1131" s="372"/>
      <c r="FU1131" s="372"/>
      <c r="FV1131" s="372"/>
      <c r="FW1131" s="372"/>
      <c r="FX1131" s="372"/>
      <c r="FY1131" s="372"/>
      <c r="FZ1131" s="372"/>
      <c r="GA1131" s="372"/>
      <c r="GB1131" s="372"/>
      <c r="GC1131" s="372"/>
      <c r="GD1131" s="372"/>
      <c r="GE1131" s="372"/>
      <c r="GF1131" s="372"/>
      <c r="GG1131" s="372"/>
      <c r="GH1131" s="372"/>
      <c r="GI1131" s="372"/>
      <c r="GJ1131" s="372"/>
      <c r="GK1131" s="372"/>
      <c r="GL1131" s="372"/>
      <c r="GM1131" s="372"/>
      <c r="GN1131" s="372"/>
      <c r="GO1131" s="372"/>
      <c r="GP1131" s="372"/>
      <c r="GQ1131" s="372"/>
      <c r="GR1131" s="372"/>
      <c r="GS1131" s="372"/>
      <c r="GT1131" s="372"/>
      <c r="GU1131" s="372"/>
      <c r="GV1131" s="372"/>
      <c r="GW1131" s="372"/>
      <c r="GX1131" s="372"/>
      <c r="GY1131" s="372"/>
      <c r="GZ1131" s="372"/>
      <c r="HA1131" s="372"/>
      <c r="HB1131" s="372"/>
      <c r="HC1131" s="372"/>
    </row>
    <row r="1132" spans="1:211" s="373" customFormat="1" ht="15" customHeight="1" x14ac:dyDescent="0.2">
      <c r="A1132" s="366">
        <f>SWDATA!O1117</f>
        <v>0</v>
      </c>
      <c r="B1132" s="366">
        <f>SWDATA!M1117</f>
        <v>0</v>
      </c>
      <c r="C1132" s="351">
        <f>IF(AND(SWDATA!M1117=1,SWDATA!Q1117="promotions"),SWDATA!P1117,0)</f>
        <v>0</v>
      </c>
      <c r="D1132" s="367">
        <f>ROW(SWDATA!M1117)</f>
        <v>1117</v>
      </c>
      <c r="E1132" s="368">
        <f t="shared" ref="E1132" si="4159">B1132</f>
        <v>0</v>
      </c>
      <c r="F1132" s="369">
        <f t="shared" si="3995"/>
        <v>1</v>
      </c>
      <c r="G1132" s="366" t="str">
        <f t="shared" si="3996"/>
        <v/>
      </c>
      <c r="H1132" s="370"/>
      <c r="J1132" s="238">
        <f t="shared" si="3997"/>
        <v>0</v>
      </c>
      <c r="K1132" s="239" t="str">
        <f t="shared" si="3998"/>
        <v/>
      </c>
      <c r="L1132" s="342"/>
      <c r="M1132" s="345"/>
      <c r="N1132" s="340" t="str">
        <f>IF(LEN(SWDATA!F1117)=0,"",N1131)</f>
        <v/>
      </c>
      <c r="O1132" s="296" t="str">
        <f>IF(LEN(SWDATA!G1117)=0,"",O1131)</f>
        <v/>
      </c>
      <c r="P1132" s="297" t="str">
        <f>IF(LEN(SWDATA!C1117)=0,"",SWDATA!C1117)</f>
        <v/>
      </c>
      <c r="Q1132" s="312" t="str">
        <f t="shared" si="3999"/>
        <v/>
      </c>
      <c r="R1132" s="223" t="s">
        <v>261</v>
      </c>
      <c r="S1132" s="224"/>
      <c r="T1132" s="224"/>
      <c r="U1132" s="264" t="s">
        <v>624</v>
      </c>
      <c r="V1132" s="205" t="s">
        <v>221</v>
      </c>
      <c r="W1132" s="266">
        <f>IF(OR(Is_Loading,LEN($A1132)=0),"",SWDATA!P1117)</f>
        <v>0</v>
      </c>
      <c r="X1132" s="267">
        <f>IF(OR(Is_Loading,LEN($A1132)=0),"",SWDATA!Q1117)</f>
        <v>0</v>
      </c>
      <c r="Y1132" s="267">
        <f>IF(OR(Is_Loading,LEN($A1132)=0),"",SWDATA!R1117)</f>
        <v>0</v>
      </c>
      <c r="Z1132" s="266" t="str">
        <f t="shared" si="4157"/>
        <v/>
      </c>
      <c r="AA1132" s="266">
        <f>IF(OR(Is_Loading,LEN($A1132)=0),"",SWDATA!T1117)</f>
        <v>0</v>
      </c>
      <c r="AB1132" s="267">
        <f>IF(OR(Is_Loading,LEN($A1132)=0),"",SWDATA!U1117)</f>
        <v>0</v>
      </c>
      <c r="AC1132" s="267">
        <f>IF(OR(Is_Loading,LEN($A1132)=0),"",SWDATA!V1117)</f>
        <v>0</v>
      </c>
      <c r="AD1132" s="266" t="str">
        <f t="shared" si="4000"/>
        <v/>
      </c>
      <c r="AE1132" s="266">
        <f>IF(OR(Is_Loading,LEN($A1132)=0),"",SWDATA!X1117)</f>
        <v>0</v>
      </c>
      <c r="AF1132" s="267">
        <f>IF(OR(Is_Loading,LEN($A1132)=0),"",SWDATA!Y1117)</f>
        <v>0</v>
      </c>
      <c r="AG1132" s="267">
        <f>IF(OR(Is_Loading,LEN($A1132)=0),"",SWDATA!Z1117)</f>
        <v>0</v>
      </c>
      <c r="AH1132" s="266" t="str">
        <f t="shared" si="4001"/>
        <v/>
      </c>
      <c r="AI1132" s="266">
        <f>IF(OR(Is_Loading,LEN($A1132)=0),"",SWDATA!AB1117)</f>
        <v>0</v>
      </c>
      <c r="AJ1132" s="267">
        <f>IF(OR(Is_Loading,LEN($A1132)=0),"",SWDATA!AC1117)</f>
        <v>0</v>
      </c>
      <c r="AK1132" s="267">
        <f>IF(OR(Is_Loading,LEN($A1132)=0),"",SWDATA!AD1117)</f>
        <v>0</v>
      </c>
      <c r="AL1132" s="266" t="str">
        <f t="shared" si="4002"/>
        <v/>
      </c>
      <c r="AM1132" s="266">
        <f>IF(OR(Is_Loading,LEN($A1132)=0),"",SWDATA!AF1117)</f>
        <v>0</v>
      </c>
      <c r="AN1132" s="267">
        <f>IF(OR(Is_Loading,LEN($A1132)=0),"",SWDATA!AG1117)</f>
        <v>0</v>
      </c>
      <c r="AO1132" s="323">
        <f>IF(OR(Is_Loading,LEN($A1132)=0),"",SWDATA!AH1117)</f>
        <v>0</v>
      </c>
      <c r="AP1132" s="320" t="str">
        <f t="shared" si="4003"/>
        <v/>
      </c>
      <c r="AQ1132" s="266">
        <f>IF(OR(Is_Loading,LEN($A1132)=0),"",SWDATA!AJ1117)</f>
        <v>0</v>
      </c>
      <c r="AR1132" s="267">
        <f>IF(OR(Is_Loading,LEN($A1132)=0),"",SWDATA!AK1117)</f>
        <v>0</v>
      </c>
      <c r="AS1132" s="267">
        <f>IF(OR(Is_Loading,LEN($A1132)=0),"",SWDATA!AL1117)</f>
        <v>0</v>
      </c>
      <c r="AT1132" s="266" t="str">
        <f t="shared" si="4004"/>
        <v/>
      </c>
      <c r="AU1132" s="266">
        <f>IF(OR(Is_Loading,LEN($A1132)=0),"",SWDATA!AN1117)</f>
        <v>0</v>
      </c>
      <c r="AV1132" s="267">
        <f>IF(OR(Is_Loading,LEN($A1132)=0),"",SWDATA!AO1117)</f>
        <v>0</v>
      </c>
      <c r="AW1132" s="267">
        <f>IF(OR(Is_Loading,LEN($A1132)=0),"",SWDATA!AP1117)</f>
        <v>0</v>
      </c>
      <c r="AX1132" s="266" t="str">
        <f t="shared" si="4005"/>
        <v/>
      </c>
      <c r="AY1132" s="266">
        <f>IF(OR(Is_Loading,LEN($A1132)=0),"",SWDATA!AR1117)</f>
        <v>0</v>
      </c>
      <c r="AZ1132" s="267">
        <f>IF(OR(Is_Loading,LEN($A1132)=0),"",SWDATA!AS1117)</f>
        <v>0</v>
      </c>
      <c r="BA1132" s="267">
        <f>IF(OR(Is_Loading,LEN($A1132)=0),"",SWDATA!AT1117)</f>
        <v>0</v>
      </c>
      <c r="BB1132" s="266" t="str">
        <f t="shared" si="4006"/>
        <v/>
      </c>
      <c r="BC1132" s="266">
        <f>IF(OR(Is_Loading,LEN($A1132)=0),"",SWDATA!AV1117)</f>
        <v>0</v>
      </c>
      <c r="BD1132" s="267">
        <f>IF(OR(Is_Loading,LEN($A1132)=0),"",SWDATA!AW1117)</f>
        <v>0</v>
      </c>
      <c r="BE1132" s="323">
        <f>IF(OR(Is_Loading,LEN($A1132)=0),"",SWDATA!AX1117)</f>
        <v>0</v>
      </c>
      <c r="BF1132" s="320" t="str">
        <f t="shared" si="4007"/>
        <v/>
      </c>
      <c r="BG1132" s="11"/>
      <c r="BH1132" s="11"/>
      <c r="BI1132" s="11"/>
      <c r="BJ1132" s="11"/>
      <c r="BK1132" s="11"/>
      <c r="BL1132" s="11"/>
      <c r="BM1132" s="11"/>
      <c r="BN1132" s="11"/>
      <c r="BO1132" s="11"/>
      <c r="BP1132" s="11"/>
      <c r="BQ1132" s="11"/>
      <c r="BR1132" s="11"/>
      <c r="BS1132" s="11"/>
      <c r="BT1132" s="11"/>
      <c r="BU1132" s="11"/>
      <c r="BV1132" s="11"/>
      <c r="BW1132" s="11"/>
      <c r="BX1132" s="11"/>
      <c r="BY1132" s="11"/>
      <c r="BZ1132" s="11"/>
      <c r="CA1132" s="11"/>
      <c r="CB1132" s="11"/>
      <c r="CC1132" s="11"/>
      <c r="CD1132" s="11"/>
      <c r="CE1132" s="11"/>
      <c r="CF1132" s="11"/>
      <c r="CG1132" s="11"/>
      <c r="CH1132" s="11"/>
      <c r="CI1132" s="11"/>
      <c r="CJ1132" s="11"/>
      <c r="CK1132" s="11"/>
      <c r="CL1132" s="11"/>
      <c r="CM1132" s="11"/>
      <c r="CN1132" s="351"/>
      <c r="CO1132" s="351"/>
      <c r="CP1132" s="351"/>
      <c r="CQ1132" s="351"/>
      <c r="CR1132" s="351"/>
      <c r="CS1132" s="351"/>
      <c r="CT1132" s="351"/>
      <c r="CU1132" s="351"/>
      <c r="CV1132" s="351"/>
      <c r="CW1132" s="351"/>
      <c r="CX1132" s="351"/>
      <c r="CY1132" s="351"/>
      <c r="CZ1132" s="351"/>
      <c r="DA1132" s="351"/>
      <c r="DB1132" s="351"/>
      <c r="DC1132" s="351"/>
      <c r="DD1132" s="351"/>
      <c r="DE1132" s="351"/>
      <c r="DF1132" s="351"/>
      <c r="DG1132" s="351"/>
      <c r="DH1132" s="351"/>
      <c r="DI1132" s="351"/>
      <c r="DJ1132" s="351"/>
      <c r="DK1132" s="351"/>
      <c r="DL1132" s="351"/>
      <c r="DM1132" s="351"/>
      <c r="DN1132" s="351"/>
      <c r="DS1132" s="372"/>
      <c r="DT1132" s="374"/>
      <c r="DU1132" s="375"/>
      <c r="DV1132" s="375"/>
      <c r="DW1132" s="375"/>
      <c r="DX1132" s="375">
        <v>1</v>
      </c>
      <c r="DY1132" s="375">
        <f t="shared" si="4125"/>
        <v>0</v>
      </c>
      <c r="DZ1132" s="375">
        <f t="shared" si="4126"/>
        <v>0</v>
      </c>
      <c r="EA1132" s="375">
        <f t="shared" si="4127"/>
        <v>1</v>
      </c>
      <c r="EB1132" s="375">
        <f t="shared" si="4128"/>
        <v>0</v>
      </c>
      <c r="EC1132" s="375">
        <f t="shared" si="4129"/>
        <v>0</v>
      </c>
      <c r="ED1132" s="375">
        <f t="shared" si="4130"/>
        <v>1</v>
      </c>
      <c r="EE1132" s="375">
        <f t="shared" si="4131"/>
        <v>0</v>
      </c>
      <c r="EF1132" s="375">
        <f t="shared" si="4132"/>
        <v>0</v>
      </c>
      <c r="EG1132" s="375">
        <f t="shared" si="4133"/>
        <v>1</v>
      </c>
      <c r="EH1132" s="375">
        <f t="shared" si="4134"/>
        <v>0</v>
      </c>
      <c r="EI1132" s="375">
        <f t="shared" si="4135"/>
        <v>0</v>
      </c>
      <c r="EJ1132" s="375">
        <f t="shared" si="4136"/>
        <v>1</v>
      </c>
      <c r="EK1132" s="375">
        <f t="shared" si="4137"/>
        <v>0</v>
      </c>
      <c r="EL1132" s="375">
        <f t="shared" si="4138"/>
        <v>0</v>
      </c>
      <c r="EM1132" s="375">
        <f t="shared" si="4139"/>
        <v>1</v>
      </c>
      <c r="EN1132" s="375">
        <f t="shared" si="4140"/>
        <v>0</v>
      </c>
      <c r="EO1132" s="375">
        <f t="shared" si="4141"/>
        <v>0</v>
      </c>
      <c r="EP1132" s="375">
        <f t="shared" si="4142"/>
        <v>1</v>
      </c>
      <c r="EQ1132" s="375">
        <f t="shared" si="4143"/>
        <v>0</v>
      </c>
      <c r="ER1132" s="375">
        <f t="shared" si="4144"/>
        <v>0</v>
      </c>
      <c r="ES1132" s="375">
        <f t="shared" si="4145"/>
        <v>1</v>
      </c>
      <c r="ET1132" s="375">
        <f t="shared" si="4146"/>
        <v>0</v>
      </c>
      <c r="EU1132" s="375">
        <f t="shared" si="4147"/>
        <v>0</v>
      </c>
      <c r="EV1132" s="375">
        <f t="shared" si="4148"/>
        <v>1</v>
      </c>
      <c r="EW1132" s="375">
        <f t="shared" si="4149"/>
        <v>0</v>
      </c>
      <c r="EX1132" s="375">
        <f t="shared" si="4150"/>
        <v>0</v>
      </c>
      <c r="EY1132" s="375">
        <f t="shared" si="4151"/>
        <v>1</v>
      </c>
      <c r="EZ1132" s="375">
        <f t="shared" si="4152"/>
        <v>0</v>
      </c>
      <c r="FA1132" s="375">
        <f t="shared" si="4153"/>
        <v>0</v>
      </c>
      <c r="FB1132" s="375">
        <f t="shared" si="4154"/>
        <v>1</v>
      </c>
      <c r="FC1132" s="375">
        <f t="shared" si="4155"/>
        <v>0</v>
      </c>
      <c r="FD1132" s="375">
        <f t="shared" si="4156"/>
        <v>0</v>
      </c>
      <c r="FE1132" s="376"/>
      <c r="FF1132" s="372"/>
      <c r="FG1132" s="372"/>
      <c r="FH1132" s="372"/>
      <c r="FI1132" s="372"/>
      <c r="FJ1132" s="372"/>
      <c r="FK1132" s="372"/>
      <c r="FL1132" s="372"/>
      <c r="FM1132" s="372"/>
      <c r="FN1132" s="372"/>
      <c r="FO1132" s="372"/>
      <c r="FP1132" s="372"/>
      <c r="FQ1132" s="372"/>
      <c r="FR1132" s="372"/>
      <c r="FS1132" s="372"/>
      <c r="FT1132" s="372"/>
      <c r="FU1132" s="372"/>
      <c r="FV1132" s="372"/>
      <c r="FW1132" s="372"/>
      <c r="FX1132" s="372"/>
      <c r="FY1132" s="372"/>
      <c r="FZ1132" s="372"/>
      <c r="GA1132" s="372"/>
      <c r="GB1132" s="372"/>
      <c r="GC1132" s="372"/>
      <c r="GD1132" s="372"/>
      <c r="GE1132" s="372"/>
      <c r="GF1132" s="372"/>
      <c r="GG1132" s="372"/>
      <c r="GH1132" s="372"/>
      <c r="GI1132" s="372"/>
      <c r="GJ1132" s="372"/>
      <c r="GK1132" s="372"/>
      <c r="GL1132" s="372"/>
      <c r="GM1132" s="372"/>
      <c r="GN1132" s="372"/>
      <c r="GO1132" s="372"/>
      <c r="GP1132" s="372"/>
      <c r="GQ1132" s="372"/>
      <c r="GR1132" s="372"/>
      <c r="GS1132" s="372"/>
      <c r="GT1132" s="372"/>
      <c r="GU1132" s="372"/>
      <c r="GV1132" s="372"/>
      <c r="GW1132" s="372"/>
      <c r="GX1132" s="372"/>
      <c r="GY1132" s="372"/>
      <c r="GZ1132" s="372"/>
      <c r="HA1132" s="372"/>
      <c r="HB1132" s="372"/>
      <c r="HC1132" s="372"/>
    </row>
    <row r="1133" spans="1:211" s="373" customFormat="1" ht="15" customHeight="1" thickBot="1" x14ac:dyDescent="0.25">
      <c r="A1133" s="366">
        <f>SWDATA!O1118</f>
        <v>0</v>
      </c>
      <c r="B1133" s="366">
        <f>SWDATA!M1118</f>
        <v>0</v>
      </c>
      <c r="C1133" s="351">
        <f>IF(AND(SWDATA!M1118=1,SWDATA!Q1118="promotions"),SWDATA!P1118,0)</f>
        <v>0</v>
      </c>
      <c r="D1133" s="367">
        <f>ROW(SWDATA!M1118)</f>
        <v>1118</v>
      </c>
      <c r="E1133" s="368">
        <f ca="1">IF(AND(B1133=1,UPPER(HLOOKUP(D1133+12,'Metrics &amp; Attributes View'!$13:$31,19,0))&lt;&gt;"SBOM"),1,0)</f>
        <v>0</v>
      </c>
      <c r="F1133" s="369">
        <f t="shared" si="3995"/>
        <v>1</v>
      </c>
      <c r="G1133" s="366" t="str">
        <f t="shared" si="3996"/>
        <v/>
      </c>
      <c r="H1133" s="370"/>
      <c r="J1133" s="238">
        <f t="shared" si="3997"/>
        <v>0</v>
      </c>
      <c r="K1133" s="239" t="str">
        <f t="shared" si="3998"/>
        <v/>
      </c>
      <c r="L1133" s="342"/>
      <c r="M1133" s="345"/>
      <c r="N1133" s="340" t="str">
        <f>IF(LEN(SWDATA!F1118)=0,"",N1132)</f>
        <v/>
      </c>
      <c r="O1133" s="296" t="str">
        <f>IF(LEN(SWDATA!G1118)=0,"",O1132)</f>
        <v/>
      </c>
      <c r="P1133" s="297" t="str">
        <f>IF(LEN(SWDATA!C1118)=0,"",SWDATA!C1118)</f>
        <v/>
      </c>
      <c r="Q1133" s="312" t="str">
        <f t="shared" si="3999"/>
        <v/>
      </c>
      <c r="R1133" s="223" t="s">
        <v>262</v>
      </c>
      <c r="S1133" s="224"/>
      <c r="T1133" s="224"/>
      <c r="U1133" s="264" t="s">
        <v>603</v>
      </c>
      <c r="V1133" s="205" t="s">
        <v>221</v>
      </c>
      <c r="W1133" s="266">
        <f>IF(OR(Is_Loading,LEN($A1133)=0),"",SWDATA!P1118)</f>
        <v>0</v>
      </c>
      <c r="X1133" s="267">
        <f>IF(OR(Is_Loading,LEN($A1133)=0),"",SWDATA!Q1118)</f>
        <v>0</v>
      </c>
      <c r="Y1133" s="267">
        <f>IF(OR(Is_Loading,LEN($A1133)=0),"",SWDATA!R1118)</f>
        <v>0</v>
      </c>
      <c r="Z1133" s="266" t="str">
        <f t="shared" si="4157"/>
        <v/>
      </c>
      <c r="AA1133" s="266">
        <f>IF(OR(Is_Loading,LEN($A1133)=0),"",SWDATA!T1118)</f>
        <v>0</v>
      </c>
      <c r="AB1133" s="267">
        <f>IF(OR(Is_Loading,LEN($A1133)=0),"",SWDATA!U1118)</f>
        <v>0</v>
      </c>
      <c r="AC1133" s="267">
        <f>IF(OR(Is_Loading,LEN($A1133)=0),"",SWDATA!V1118)</f>
        <v>0</v>
      </c>
      <c r="AD1133" s="266" t="str">
        <f t="shared" si="4000"/>
        <v/>
      </c>
      <c r="AE1133" s="266">
        <f>IF(OR(Is_Loading,LEN($A1133)=0),"",SWDATA!X1118)</f>
        <v>0</v>
      </c>
      <c r="AF1133" s="267">
        <f>IF(OR(Is_Loading,LEN($A1133)=0),"",SWDATA!Y1118)</f>
        <v>0</v>
      </c>
      <c r="AG1133" s="267">
        <f>IF(OR(Is_Loading,LEN($A1133)=0),"",SWDATA!Z1118)</f>
        <v>0</v>
      </c>
      <c r="AH1133" s="266" t="str">
        <f t="shared" si="4001"/>
        <v/>
      </c>
      <c r="AI1133" s="266">
        <f>IF(OR(Is_Loading,LEN($A1133)=0),"",SWDATA!AB1118)</f>
        <v>0</v>
      </c>
      <c r="AJ1133" s="267">
        <f>IF(OR(Is_Loading,LEN($A1133)=0),"",SWDATA!AC1118)</f>
        <v>0</v>
      </c>
      <c r="AK1133" s="267">
        <f>IF(OR(Is_Loading,LEN($A1133)=0),"",SWDATA!AD1118)</f>
        <v>0</v>
      </c>
      <c r="AL1133" s="266" t="str">
        <f t="shared" si="4002"/>
        <v/>
      </c>
      <c r="AM1133" s="266">
        <f>IF(OR(Is_Loading,LEN($A1133)=0),"",SWDATA!AF1118)</f>
        <v>0</v>
      </c>
      <c r="AN1133" s="267">
        <f>IF(OR(Is_Loading,LEN($A1133)=0),"",SWDATA!AG1118)</f>
        <v>0</v>
      </c>
      <c r="AO1133" s="323">
        <f>IF(OR(Is_Loading,LEN($A1133)=0),"",SWDATA!AH1118)</f>
        <v>0</v>
      </c>
      <c r="AP1133" s="320" t="str">
        <f t="shared" si="4003"/>
        <v/>
      </c>
      <c r="AQ1133" s="266">
        <f>IF(OR(Is_Loading,LEN($A1133)=0),"",SWDATA!AJ1118)</f>
        <v>0</v>
      </c>
      <c r="AR1133" s="267">
        <f>IF(OR(Is_Loading,LEN($A1133)=0),"",SWDATA!AK1118)</f>
        <v>0</v>
      </c>
      <c r="AS1133" s="267">
        <f>IF(OR(Is_Loading,LEN($A1133)=0),"",SWDATA!AL1118)</f>
        <v>0</v>
      </c>
      <c r="AT1133" s="266" t="str">
        <f t="shared" si="4004"/>
        <v/>
      </c>
      <c r="AU1133" s="266">
        <f>IF(OR(Is_Loading,LEN($A1133)=0),"",SWDATA!AN1118)</f>
        <v>0</v>
      </c>
      <c r="AV1133" s="267">
        <f>IF(OR(Is_Loading,LEN($A1133)=0),"",SWDATA!AO1118)</f>
        <v>0</v>
      </c>
      <c r="AW1133" s="267">
        <f>IF(OR(Is_Loading,LEN($A1133)=0),"",SWDATA!AP1118)</f>
        <v>0</v>
      </c>
      <c r="AX1133" s="266" t="str">
        <f t="shared" si="4005"/>
        <v/>
      </c>
      <c r="AY1133" s="266">
        <f>IF(OR(Is_Loading,LEN($A1133)=0),"",SWDATA!AR1118)</f>
        <v>0</v>
      </c>
      <c r="AZ1133" s="267">
        <f>IF(OR(Is_Loading,LEN($A1133)=0),"",SWDATA!AS1118)</f>
        <v>0</v>
      </c>
      <c r="BA1133" s="267">
        <f>IF(OR(Is_Loading,LEN($A1133)=0),"",SWDATA!AT1118)</f>
        <v>0</v>
      </c>
      <c r="BB1133" s="266" t="str">
        <f t="shared" si="4006"/>
        <v/>
      </c>
      <c r="BC1133" s="266">
        <f>IF(OR(Is_Loading,LEN($A1133)=0),"",SWDATA!AV1118)</f>
        <v>0</v>
      </c>
      <c r="BD1133" s="267">
        <f>IF(OR(Is_Loading,LEN($A1133)=0),"",SWDATA!AW1118)</f>
        <v>0</v>
      </c>
      <c r="BE1133" s="323">
        <f>IF(OR(Is_Loading,LEN($A1133)=0),"",SWDATA!AX1118)</f>
        <v>0</v>
      </c>
      <c r="BF1133" s="320" t="str">
        <f t="shared" si="4007"/>
        <v/>
      </c>
      <c r="BG1133" s="11"/>
      <c r="BH1133" s="11"/>
      <c r="BI1133" s="11"/>
      <c r="BJ1133" s="11"/>
      <c r="BK1133" s="11"/>
      <c r="BL1133" s="11"/>
      <c r="BM1133" s="11"/>
      <c r="BN1133" s="11"/>
      <c r="BO1133" s="11"/>
      <c r="BP1133" s="11"/>
      <c r="BQ1133" s="11"/>
      <c r="BR1133" s="11"/>
      <c r="BS1133" s="11"/>
      <c r="BT1133" s="11"/>
      <c r="BU1133" s="11"/>
      <c r="BV1133" s="11"/>
      <c r="BW1133" s="11"/>
      <c r="BX1133" s="11"/>
      <c r="BY1133" s="11"/>
      <c r="BZ1133" s="11"/>
      <c r="CA1133" s="11"/>
      <c r="CB1133" s="11"/>
      <c r="CC1133" s="11"/>
      <c r="CD1133" s="11"/>
      <c r="CE1133" s="11"/>
      <c r="CF1133" s="11"/>
      <c r="CG1133" s="11"/>
      <c r="CH1133" s="11"/>
      <c r="CI1133" s="11"/>
      <c r="CJ1133" s="11"/>
      <c r="CK1133" s="11"/>
      <c r="CL1133" s="11"/>
      <c r="CM1133" s="11"/>
      <c r="CN1133" s="351"/>
      <c r="CO1133" s="351"/>
      <c r="CP1133" s="351"/>
      <c r="CQ1133" s="351"/>
      <c r="CR1133" s="351"/>
      <c r="CS1133" s="351"/>
      <c r="CT1133" s="351"/>
      <c r="CU1133" s="351"/>
      <c r="CV1133" s="351"/>
      <c r="CW1133" s="351"/>
      <c r="CX1133" s="351"/>
      <c r="CY1133" s="351"/>
      <c r="CZ1133" s="351"/>
      <c r="DA1133" s="351"/>
      <c r="DB1133" s="351"/>
      <c r="DC1133" s="351"/>
      <c r="DD1133" s="351"/>
      <c r="DE1133" s="351"/>
      <c r="DF1133" s="351"/>
      <c r="DG1133" s="351"/>
      <c r="DH1133" s="351"/>
      <c r="DI1133" s="351"/>
      <c r="DJ1133" s="351"/>
      <c r="DK1133" s="351"/>
      <c r="DL1133" s="351"/>
      <c r="DM1133" s="351"/>
      <c r="DN1133" s="351"/>
      <c r="DS1133" s="372"/>
      <c r="DT1133" s="374"/>
      <c r="DU1133" s="375"/>
      <c r="DV1133" s="375"/>
      <c r="DW1133" s="375"/>
      <c r="DX1133" s="375">
        <v>1</v>
      </c>
      <c r="DY1133" s="375">
        <f t="shared" si="4125"/>
        <v>0</v>
      </c>
      <c r="DZ1133" s="375">
        <f t="shared" si="4126"/>
        <v>0</v>
      </c>
      <c r="EA1133" s="375">
        <f t="shared" si="4127"/>
        <v>1</v>
      </c>
      <c r="EB1133" s="375">
        <f t="shared" si="4128"/>
        <v>0</v>
      </c>
      <c r="EC1133" s="375">
        <f t="shared" si="4129"/>
        <v>0</v>
      </c>
      <c r="ED1133" s="375">
        <f t="shared" si="4130"/>
        <v>1</v>
      </c>
      <c r="EE1133" s="375">
        <f t="shared" si="4131"/>
        <v>0</v>
      </c>
      <c r="EF1133" s="375">
        <f t="shared" si="4132"/>
        <v>0</v>
      </c>
      <c r="EG1133" s="375">
        <f t="shared" si="4133"/>
        <v>1</v>
      </c>
      <c r="EH1133" s="375">
        <f t="shared" si="4134"/>
        <v>0</v>
      </c>
      <c r="EI1133" s="375">
        <f t="shared" si="4135"/>
        <v>0</v>
      </c>
      <c r="EJ1133" s="375">
        <f t="shared" si="4136"/>
        <v>1</v>
      </c>
      <c r="EK1133" s="375">
        <f t="shared" si="4137"/>
        <v>0</v>
      </c>
      <c r="EL1133" s="375">
        <f t="shared" si="4138"/>
        <v>0</v>
      </c>
      <c r="EM1133" s="375">
        <f t="shared" si="4139"/>
        <v>1</v>
      </c>
      <c r="EN1133" s="375">
        <f t="shared" si="4140"/>
        <v>0</v>
      </c>
      <c r="EO1133" s="375">
        <f t="shared" si="4141"/>
        <v>0</v>
      </c>
      <c r="EP1133" s="375">
        <f t="shared" si="4142"/>
        <v>1</v>
      </c>
      <c r="EQ1133" s="375">
        <f t="shared" si="4143"/>
        <v>0</v>
      </c>
      <c r="ER1133" s="375">
        <f t="shared" si="4144"/>
        <v>0</v>
      </c>
      <c r="ES1133" s="375">
        <f t="shared" si="4145"/>
        <v>1</v>
      </c>
      <c r="ET1133" s="375">
        <f t="shared" si="4146"/>
        <v>0</v>
      </c>
      <c r="EU1133" s="375">
        <f t="shared" si="4147"/>
        <v>0</v>
      </c>
      <c r="EV1133" s="375">
        <f t="shared" si="4148"/>
        <v>1</v>
      </c>
      <c r="EW1133" s="375">
        <f t="shared" si="4149"/>
        <v>0</v>
      </c>
      <c r="EX1133" s="375">
        <f t="shared" si="4150"/>
        <v>0</v>
      </c>
      <c r="EY1133" s="375">
        <f t="shared" si="4151"/>
        <v>1</v>
      </c>
      <c r="EZ1133" s="375">
        <f t="shared" si="4152"/>
        <v>0</v>
      </c>
      <c r="FA1133" s="375">
        <f t="shared" si="4153"/>
        <v>0</v>
      </c>
      <c r="FB1133" s="375">
        <f t="shared" si="4154"/>
        <v>1</v>
      </c>
      <c r="FC1133" s="375">
        <f t="shared" si="4155"/>
        <v>0</v>
      </c>
      <c r="FD1133" s="375">
        <f t="shared" si="4156"/>
        <v>0</v>
      </c>
      <c r="FE1133" s="376"/>
      <c r="FF1133" s="372"/>
      <c r="FG1133" s="372"/>
      <c r="FH1133" s="372"/>
      <c r="FI1133" s="372"/>
      <c r="FJ1133" s="372"/>
      <c r="FK1133" s="372"/>
      <c r="FL1133" s="372"/>
      <c r="FM1133" s="372"/>
      <c r="FN1133" s="372"/>
      <c r="FO1133" s="372"/>
      <c r="FP1133" s="372"/>
      <c r="FQ1133" s="372"/>
      <c r="FR1133" s="372"/>
      <c r="FS1133" s="372"/>
      <c r="FT1133" s="372"/>
      <c r="FU1133" s="372"/>
      <c r="FV1133" s="372"/>
      <c r="FW1133" s="372"/>
      <c r="FX1133" s="372"/>
      <c r="FY1133" s="372"/>
      <c r="FZ1133" s="372"/>
      <c r="GA1133" s="372"/>
      <c r="GB1133" s="372"/>
      <c r="GC1133" s="372"/>
      <c r="GD1133" s="372"/>
      <c r="GE1133" s="372"/>
      <c r="GF1133" s="372"/>
      <c r="GG1133" s="372"/>
      <c r="GH1133" s="372"/>
      <c r="GI1133" s="372"/>
      <c r="GJ1133" s="372"/>
      <c r="GK1133" s="372"/>
      <c r="GL1133" s="372"/>
      <c r="GM1133" s="372"/>
      <c r="GN1133" s="372"/>
      <c r="GO1133" s="372"/>
      <c r="GP1133" s="372"/>
      <c r="GQ1133" s="372"/>
      <c r="GR1133" s="372"/>
      <c r="GS1133" s="372"/>
      <c r="GT1133" s="372"/>
      <c r="GU1133" s="372"/>
      <c r="GV1133" s="372"/>
      <c r="GW1133" s="372"/>
      <c r="GX1133" s="372"/>
      <c r="GY1133" s="372"/>
      <c r="GZ1133" s="372"/>
      <c r="HA1133" s="372"/>
      <c r="HB1133" s="372"/>
      <c r="HC1133" s="372"/>
    </row>
    <row r="1134" spans="1:211" s="373" customFormat="1" ht="15" hidden="1" customHeight="1" outlineLevel="1" x14ac:dyDescent="0.2">
      <c r="A1134" s="366">
        <f>SWDATA!O1119</f>
        <v>0</v>
      </c>
      <c r="B1134" s="366">
        <f>SWDATA!M1119</f>
        <v>0</v>
      </c>
      <c r="C1134" s="351">
        <f>IF(AND(SWDATA!M1119=1,SWDATA!Q1119="promotions"),SWDATA!P1119,0)</f>
        <v>0</v>
      </c>
      <c r="D1134" s="367">
        <f>ROW(SWDATA!M1119)</f>
        <v>1119</v>
      </c>
      <c r="E1134" s="368">
        <f t="shared" ref="E1134:E1144" si="4160">B1134</f>
        <v>0</v>
      </c>
      <c r="F1134" s="369">
        <f t="shared" si="3995"/>
        <v>1</v>
      </c>
      <c r="G1134" s="366" t="str">
        <f t="shared" si="3996"/>
        <v/>
      </c>
      <c r="H1134" s="370"/>
      <c r="J1134" s="238">
        <f t="shared" si="3997"/>
        <v>0</v>
      </c>
      <c r="K1134" s="239" t="str">
        <f t="shared" si="3998"/>
        <v/>
      </c>
      <c r="L1134" s="342"/>
      <c r="M1134" s="345"/>
      <c r="N1134" s="340" t="str">
        <f>IF(LEN(SWDATA!F1119)=0,"",N1133)</f>
        <v/>
      </c>
      <c r="O1134" s="296" t="str">
        <f>IF(LEN(SWDATA!G1119)=0,"",O1133)</f>
        <v/>
      </c>
      <c r="P1134" s="297" t="str">
        <f>IF(LEN(SWDATA!C1119)=0,"",SWDATA!C1119)</f>
        <v/>
      </c>
      <c r="Q1134" s="312" t="str">
        <f t="shared" si="3999"/>
        <v/>
      </c>
      <c r="R1134" s="223" t="s">
        <v>261</v>
      </c>
      <c r="S1134" s="224"/>
      <c r="T1134" s="224"/>
      <c r="U1134" s="264" t="s">
        <v>610</v>
      </c>
      <c r="V1134" s="205" t="s">
        <v>221</v>
      </c>
      <c r="W1134" s="266">
        <f>IF(OR(Is_Loading,LEN($A1134)=0),"",SWDATA!P1119)</f>
        <v>0</v>
      </c>
      <c r="X1134" s="267">
        <f>IF(OR(Is_Loading,LEN($A1134)=0),"",SWDATA!Q1119)</f>
        <v>0</v>
      </c>
      <c r="Y1134" s="267">
        <f>IF(OR(Is_Loading,LEN($A1134)=0),"",SWDATA!R1119)</f>
        <v>0</v>
      </c>
      <c r="Z1134" s="266" t="str">
        <f t="shared" si="4157"/>
        <v/>
      </c>
      <c r="AA1134" s="266">
        <f>IF(OR(Is_Loading,LEN($A1134)=0),"",SWDATA!T1119)</f>
        <v>0</v>
      </c>
      <c r="AB1134" s="267">
        <f>IF(OR(Is_Loading,LEN($A1134)=0),"",SWDATA!U1119)</f>
        <v>0</v>
      </c>
      <c r="AC1134" s="267">
        <f>IF(OR(Is_Loading,LEN($A1134)=0),"",SWDATA!V1119)</f>
        <v>0</v>
      </c>
      <c r="AD1134" s="266" t="str">
        <f t="shared" si="4000"/>
        <v/>
      </c>
      <c r="AE1134" s="266">
        <f>IF(OR(Is_Loading,LEN($A1134)=0),"",SWDATA!X1119)</f>
        <v>0</v>
      </c>
      <c r="AF1134" s="267">
        <f>IF(OR(Is_Loading,LEN($A1134)=0),"",SWDATA!Y1119)</f>
        <v>0</v>
      </c>
      <c r="AG1134" s="267">
        <f>IF(OR(Is_Loading,LEN($A1134)=0),"",SWDATA!Z1119)</f>
        <v>0</v>
      </c>
      <c r="AH1134" s="266" t="str">
        <f t="shared" si="4001"/>
        <v/>
      </c>
      <c r="AI1134" s="266">
        <f>IF(OR(Is_Loading,LEN($A1134)=0),"",SWDATA!AB1119)</f>
        <v>0</v>
      </c>
      <c r="AJ1134" s="267">
        <f>IF(OR(Is_Loading,LEN($A1134)=0),"",SWDATA!AC1119)</f>
        <v>0</v>
      </c>
      <c r="AK1134" s="267">
        <f>IF(OR(Is_Loading,LEN($A1134)=0),"",SWDATA!AD1119)</f>
        <v>0</v>
      </c>
      <c r="AL1134" s="266" t="str">
        <f t="shared" si="4002"/>
        <v/>
      </c>
      <c r="AM1134" s="266">
        <f>IF(OR(Is_Loading,LEN($A1134)=0),"",SWDATA!AF1119)</f>
        <v>0</v>
      </c>
      <c r="AN1134" s="267">
        <f>IF(OR(Is_Loading,LEN($A1134)=0),"",SWDATA!AG1119)</f>
        <v>0</v>
      </c>
      <c r="AO1134" s="323">
        <f>IF(OR(Is_Loading,LEN($A1134)=0),"",SWDATA!AH1119)</f>
        <v>0</v>
      </c>
      <c r="AP1134" s="320" t="str">
        <f t="shared" si="4003"/>
        <v/>
      </c>
      <c r="AQ1134" s="266">
        <f>IF(OR(Is_Loading,LEN($A1134)=0),"",SWDATA!AJ1119)</f>
        <v>0</v>
      </c>
      <c r="AR1134" s="267">
        <f>IF(OR(Is_Loading,LEN($A1134)=0),"",SWDATA!AK1119)</f>
        <v>0</v>
      </c>
      <c r="AS1134" s="267">
        <f>IF(OR(Is_Loading,LEN($A1134)=0),"",SWDATA!AL1119)</f>
        <v>0</v>
      </c>
      <c r="AT1134" s="266" t="str">
        <f t="shared" si="4004"/>
        <v/>
      </c>
      <c r="AU1134" s="266">
        <f>IF(OR(Is_Loading,LEN($A1134)=0),"",SWDATA!AN1119)</f>
        <v>0</v>
      </c>
      <c r="AV1134" s="267">
        <f>IF(OR(Is_Loading,LEN($A1134)=0),"",SWDATA!AO1119)</f>
        <v>0</v>
      </c>
      <c r="AW1134" s="267">
        <f>IF(OR(Is_Loading,LEN($A1134)=0),"",SWDATA!AP1119)</f>
        <v>0</v>
      </c>
      <c r="AX1134" s="266" t="str">
        <f t="shared" si="4005"/>
        <v/>
      </c>
      <c r="AY1134" s="266">
        <f>IF(OR(Is_Loading,LEN($A1134)=0),"",SWDATA!AR1119)</f>
        <v>0</v>
      </c>
      <c r="AZ1134" s="267">
        <f>IF(OR(Is_Loading,LEN($A1134)=0),"",SWDATA!AS1119)</f>
        <v>0</v>
      </c>
      <c r="BA1134" s="267">
        <f>IF(OR(Is_Loading,LEN($A1134)=0),"",SWDATA!AT1119)</f>
        <v>0</v>
      </c>
      <c r="BB1134" s="266" t="str">
        <f t="shared" si="4006"/>
        <v/>
      </c>
      <c r="BC1134" s="266">
        <f>IF(OR(Is_Loading,LEN($A1134)=0),"",SWDATA!AV1119)</f>
        <v>0</v>
      </c>
      <c r="BD1134" s="267">
        <f>IF(OR(Is_Loading,LEN($A1134)=0),"",SWDATA!AW1119)</f>
        <v>0</v>
      </c>
      <c r="BE1134" s="323">
        <f>IF(OR(Is_Loading,LEN($A1134)=0),"",SWDATA!AX1119)</f>
        <v>0</v>
      </c>
      <c r="BF1134" s="320" t="str">
        <f t="shared" si="4007"/>
        <v/>
      </c>
      <c r="BG1134" s="11"/>
      <c r="BH1134" s="11"/>
      <c r="BI1134" s="11"/>
      <c r="BJ1134" s="11"/>
      <c r="BK1134" s="11"/>
      <c r="BL1134" s="11"/>
      <c r="BM1134" s="11"/>
      <c r="BN1134" s="11"/>
      <c r="BO1134" s="11"/>
      <c r="BP1134" s="11"/>
      <c r="BQ1134" s="11"/>
      <c r="BR1134" s="11"/>
      <c r="BS1134" s="11"/>
      <c r="BT1134" s="11"/>
      <c r="BU1134" s="11"/>
      <c r="BV1134" s="11"/>
      <c r="BW1134" s="11"/>
      <c r="BX1134" s="11"/>
      <c r="BY1134" s="11"/>
      <c r="BZ1134" s="11"/>
      <c r="CA1134" s="11"/>
      <c r="CB1134" s="11"/>
      <c r="CC1134" s="11"/>
      <c r="CD1134" s="11"/>
      <c r="CE1134" s="11"/>
      <c r="CF1134" s="11"/>
      <c r="CG1134" s="11"/>
      <c r="CH1134" s="11"/>
      <c r="CI1134" s="11"/>
      <c r="CJ1134" s="11"/>
      <c r="CK1134" s="11"/>
      <c r="CL1134" s="11"/>
      <c r="CM1134" s="11"/>
      <c r="CN1134" s="351"/>
      <c r="CO1134" s="351"/>
      <c r="CP1134" s="351"/>
      <c r="CQ1134" s="351"/>
      <c r="CR1134" s="351"/>
      <c r="CS1134" s="351"/>
      <c r="CT1134" s="351"/>
      <c r="CU1134" s="351"/>
      <c r="CV1134" s="351"/>
      <c r="CW1134" s="351"/>
      <c r="CX1134" s="351"/>
      <c r="CY1134" s="351"/>
      <c r="CZ1134" s="351"/>
      <c r="DA1134" s="351"/>
      <c r="DB1134" s="351"/>
      <c r="DC1134" s="351"/>
      <c r="DD1134" s="351"/>
      <c r="DE1134" s="351"/>
      <c r="DF1134" s="351"/>
      <c r="DG1134" s="351"/>
      <c r="DH1134" s="351"/>
      <c r="DI1134" s="351"/>
      <c r="DJ1134" s="351"/>
      <c r="DK1134" s="351"/>
      <c r="DL1134" s="351"/>
      <c r="DM1134" s="351"/>
      <c r="DN1134" s="351"/>
      <c r="DS1134" s="372"/>
      <c r="DT1134" s="374"/>
      <c r="DU1134" s="375"/>
      <c r="DV1134" s="375"/>
      <c r="DW1134" s="375"/>
      <c r="DX1134" s="375">
        <v>1</v>
      </c>
      <c r="DY1134" s="375">
        <f t="shared" si="4125"/>
        <v>0</v>
      </c>
      <c r="DZ1134" s="375">
        <f t="shared" si="4126"/>
        <v>0</v>
      </c>
      <c r="EA1134" s="375">
        <f t="shared" si="4127"/>
        <v>1</v>
      </c>
      <c r="EB1134" s="375">
        <f t="shared" si="4128"/>
        <v>0</v>
      </c>
      <c r="EC1134" s="375">
        <f t="shared" si="4129"/>
        <v>0</v>
      </c>
      <c r="ED1134" s="375">
        <f t="shared" si="4130"/>
        <v>1</v>
      </c>
      <c r="EE1134" s="375">
        <f t="shared" si="4131"/>
        <v>0</v>
      </c>
      <c r="EF1134" s="375">
        <f t="shared" si="4132"/>
        <v>0</v>
      </c>
      <c r="EG1134" s="375">
        <f t="shared" si="4133"/>
        <v>1</v>
      </c>
      <c r="EH1134" s="375">
        <f t="shared" si="4134"/>
        <v>0</v>
      </c>
      <c r="EI1134" s="375">
        <f t="shared" si="4135"/>
        <v>0</v>
      </c>
      <c r="EJ1134" s="375">
        <f t="shared" si="4136"/>
        <v>1</v>
      </c>
      <c r="EK1134" s="375">
        <f t="shared" si="4137"/>
        <v>0</v>
      </c>
      <c r="EL1134" s="375">
        <f t="shared" si="4138"/>
        <v>0</v>
      </c>
      <c r="EM1134" s="375">
        <f t="shared" si="4139"/>
        <v>1</v>
      </c>
      <c r="EN1134" s="375">
        <f t="shared" si="4140"/>
        <v>0</v>
      </c>
      <c r="EO1134" s="375">
        <f t="shared" si="4141"/>
        <v>0</v>
      </c>
      <c r="EP1134" s="375">
        <f t="shared" si="4142"/>
        <v>1</v>
      </c>
      <c r="EQ1134" s="375">
        <f t="shared" si="4143"/>
        <v>0</v>
      </c>
      <c r="ER1134" s="375">
        <f t="shared" si="4144"/>
        <v>0</v>
      </c>
      <c r="ES1134" s="375">
        <f t="shared" si="4145"/>
        <v>1</v>
      </c>
      <c r="ET1134" s="375">
        <f t="shared" si="4146"/>
        <v>0</v>
      </c>
      <c r="EU1134" s="375">
        <f t="shared" si="4147"/>
        <v>0</v>
      </c>
      <c r="EV1134" s="375">
        <f t="shared" si="4148"/>
        <v>1</v>
      </c>
      <c r="EW1134" s="375">
        <f t="shared" si="4149"/>
        <v>0</v>
      </c>
      <c r="EX1134" s="375">
        <f t="shared" si="4150"/>
        <v>0</v>
      </c>
      <c r="EY1134" s="375">
        <f t="shared" si="4151"/>
        <v>1</v>
      </c>
      <c r="EZ1134" s="375">
        <f t="shared" si="4152"/>
        <v>0</v>
      </c>
      <c r="FA1134" s="375">
        <f t="shared" si="4153"/>
        <v>0</v>
      </c>
      <c r="FB1134" s="375">
        <f t="shared" si="4154"/>
        <v>1</v>
      </c>
      <c r="FC1134" s="375">
        <f t="shared" si="4155"/>
        <v>0</v>
      </c>
      <c r="FD1134" s="375">
        <f t="shared" si="4156"/>
        <v>0</v>
      </c>
      <c r="FE1134" s="376"/>
      <c r="FF1134" s="372"/>
      <c r="FG1134" s="372"/>
      <c r="FH1134" s="372"/>
      <c r="FI1134" s="372"/>
      <c r="FJ1134" s="372"/>
      <c r="FK1134" s="372"/>
      <c r="FL1134" s="372"/>
      <c r="FM1134" s="372"/>
      <c r="FN1134" s="372"/>
      <c r="FO1134" s="372"/>
      <c r="FP1134" s="372"/>
      <c r="FQ1134" s="372"/>
      <c r="FR1134" s="372"/>
      <c r="FS1134" s="372"/>
      <c r="FT1134" s="372"/>
      <c r="FU1134" s="372"/>
      <c r="FV1134" s="372"/>
      <c r="FW1134" s="372"/>
      <c r="FX1134" s="372"/>
      <c r="FY1134" s="372"/>
      <c r="FZ1134" s="372"/>
      <c r="GA1134" s="372"/>
      <c r="GB1134" s="372"/>
      <c r="GC1134" s="372"/>
      <c r="GD1134" s="372"/>
      <c r="GE1134" s="372"/>
      <c r="GF1134" s="372"/>
      <c r="GG1134" s="372"/>
      <c r="GH1134" s="372"/>
      <c r="GI1134" s="372"/>
      <c r="GJ1134" s="372"/>
      <c r="GK1134" s="372"/>
      <c r="GL1134" s="372"/>
      <c r="GM1134" s="372"/>
      <c r="GN1134" s="372"/>
      <c r="GO1134" s="372"/>
      <c r="GP1134" s="372"/>
      <c r="GQ1134" s="372"/>
      <c r="GR1134" s="372"/>
      <c r="GS1134" s="372"/>
      <c r="GT1134" s="372"/>
      <c r="GU1134" s="372"/>
      <c r="GV1134" s="372"/>
      <c r="GW1134" s="372"/>
      <c r="GX1134" s="372"/>
      <c r="GY1134" s="372"/>
      <c r="GZ1134" s="372"/>
      <c r="HA1134" s="372"/>
      <c r="HB1134" s="372"/>
      <c r="HC1134" s="372"/>
    </row>
    <row r="1135" spans="1:211" s="373" customFormat="1" ht="15" hidden="1" customHeight="1" outlineLevel="1" x14ac:dyDescent="0.2">
      <c r="A1135" s="366">
        <f>SWDATA!O1120</f>
        <v>0</v>
      </c>
      <c r="B1135" s="366">
        <f>SWDATA!M1120</f>
        <v>0</v>
      </c>
      <c r="C1135" s="351">
        <f>IF(AND(SWDATA!M1120=1,SWDATA!Q1120="promotions"),SWDATA!P1120,0)</f>
        <v>0</v>
      </c>
      <c r="D1135" s="367">
        <f>ROW(SWDATA!M1120)</f>
        <v>1120</v>
      </c>
      <c r="E1135" s="368">
        <f t="shared" si="4160"/>
        <v>0</v>
      </c>
      <c r="F1135" s="369">
        <f t="shared" si="3995"/>
        <v>1</v>
      </c>
      <c r="G1135" s="366" t="str">
        <f t="shared" si="3996"/>
        <v/>
      </c>
      <c r="H1135" s="370"/>
      <c r="J1135" s="238">
        <f t="shared" si="3997"/>
        <v>0</v>
      </c>
      <c r="K1135" s="239" t="str">
        <f t="shared" si="3998"/>
        <v/>
      </c>
      <c r="L1135" s="342"/>
      <c r="M1135" s="345"/>
      <c r="N1135" s="340" t="str">
        <f>IF(LEN(SWDATA!F1120)=0,"",N1134)</f>
        <v/>
      </c>
      <c r="O1135" s="296" t="str">
        <f>IF(LEN(SWDATA!G1120)=0,"",O1134)</f>
        <v/>
      </c>
      <c r="P1135" s="297" t="str">
        <f>IF(LEN(SWDATA!C1120)=0,"",SWDATA!C1120)</f>
        <v/>
      </c>
      <c r="Q1135" s="312" t="str">
        <f t="shared" si="3999"/>
        <v/>
      </c>
      <c r="R1135" s="223" t="s">
        <v>261</v>
      </c>
      <c r="S1135" s="224"/>
      <c r="T1135" s="224"/>
      <c r="U1135" s="264" t="s">
        <v>612</v>
      </c>
      <c r="V1135" s="205" t="s">
        <v>221</v>
      </c>
      <c r="W1135" s="266">
        <f>IF(OR(Is_Loading,LEN($A1135)=0),"",SWDATA!P1120)</f>
        <v>0</v>
      </c>
      <c r="X1135" s="267">
        <f>IF(OR(Is_Loading,LEN($A1135)=0),"",SWDATA!Q1120)</f>
        <v>0</v>
      </c>
      <c r="Y1135" s="267">
        <f>IF(OR(Is_Loading,LEN($A1135)=0),"",SWDATA!R1120)</f>
        <v>0</v>
      </c>
      <c r="Z1135" s="266" t="str">
        <f t="shared" si="4157"/>
        <v/>
      </c>
      <c r="AA1135" s="266">
        <f>IF(OR(Is_Loading,LEN($A1135)=0),"",SWDATA!T1120)</f>
        <v>0</v>
      </c>
      <c r="AB1135" s="267">
        <f>IF(OR(Is_Loading,LEN($A1135)=0),"",SWDATA!U1120)</f>
        <v>0</v>
      </c>
      <c r="AC1135" s="267">
        <f>IF(OR(Is_Loading,LEN($A1135)=0),"",SWDATA!V1120)</f>
        <v>0</v>
      </c>
      <c r="AD1135" s="266" t="str">
        <f t="shared" si="4000"/>
        <v/>
      </c>
      <c r="AE1135" s="266">
        <f>IF(OR(Is_Loading,LEN($A1135)=0),"",SWDATA!X1120)</f>
        <v>0</v>
      </c>
      <c r="AF1135" s="267">
        <f>IF(OR(Is_Loading,LEN($A1135)=0),"",SWDATA!Y1120)</f>
        <v>0</v>
      </c>
      <c r="AG1135" s="267">
        <f>IF(OR(Is_Loading,LEN($A1135)=0),"",SWDATA!Z1120)</f>
        <v>0</v>
      </c>
      <c r="AH1135" s="266" t="str">
        <f t="shared" si="4001"/>
        <v/>
      </c>
      <c r="AI1135" s="266">
        <f>IF(OR(Is_Loading,LEN($A1135)=0),"",SWDATA!AB1120)</f>
        <v>0</v>
      </c>
      <c r="AJ1135" s="267">
        <f>IF(OR(Is_Loading,LEN($A1135)=0),"",SWDATA!AC1120)</f>
        <v>0</v>
      </c>
      <c r="AK1135" s="267">
        <f>IF(OR(Is_Loading,LEN($A1135)=0),"",SWDATA!AD1120)</f>
        <v>0</v>
      </c>
      <c r="AL1135" s="266" t="str">
        <f t="shared" si="4002"/>
        <v/>
      </c>
      <c r="AM1135" s="266">
        <f>IF(OR(Is_Loading,LEN($A1135)=0),"",SWDATA!AF1120)</f>
        <v>0</v>
      </c>
      <c r="AN1135" s="267">
        <f>IF(OR(Is_Loading,LEN($A1135)=0),"",SWDATA!AG1120)</f>
        <v>0</v>
      </c>
      <c r="AO1135" s="323">
        <f>IF(OR(Is_Loading,LEN($A1135)=0),"",SWDATA!AH1120)</f>
        <v>0</v>
      </c>
      <c r="AP1135" s="320" t="str">
        <f t="shared" si="4003"/>
        <v/>
      </c>
      <c r="AQ1135" s="266">
        <f>IF(OR(Is_Loading,LEN($A1135)=0),"",SWDATA!AJ1120)</f>
        <v>0</v>
      </c>
      <c r="AR1135" s="267">
        <f>IF(OR(Is_Loading,LEN($A1135)=0),"",SWDATA!AK1120)</f>
        <v>0</v>
      </c>
      <c r="AS1135" s="267">
        <f>IF(OR(Is_Loading,LEN($A1135)=0),"",SWDATA!AL1120)</f>
        <v>0</v>
      </c>
      <c r="AT1135" s="266" t="str">
        <f t="shared" si="4004"/>
        <v/>
      </c>
      <c r="AU1135" s="266">
        <f>IF(OR(Is_Loading,LEN($A1135)=0),"",SWDATA!AN1120)</f>
        <v>0</v>
      </c>
      <c r="AV1135" s="267">
        <f>IF(OR(Is_Loading,LEN($A1135)=0),"",SWDATA!AO1120)</f>
        <v>0</v>
      </c>
      <c r="AW1135" s="267">
        <f>IF(OR(Is_Loading,LEN($A1135)=0),"",SWDATA!AP1120)</f>
        <v>0</v>
      </c>
      <c r="AX1135" s="266" t="str">
        <f t="shared" si="4005"/>
        <v/>
      </c>
      <c r="AY1135" s="266">
        <f>IF(OR(Is_Loading,LEN($A1135)=0),"",SWDATA!AR1120)</f>
        <v>0</v>
      </c>
      <c r="AZ1135" s="267">
        <f>IF(OR(Is_Loading,LEN($A1135)=0),"",SWDATA!AS1120)</f>
        <v>0</v>
      </c>
      <c r="BA1135" s="267">
        <f>IF(OR(Is_Loading,LEN($A1135)=0),"",SWDATA!AT1120)</f>
        <v>0</v>
      </c>
      <c r="BB1135" s="266" t="str">
        <f t="shared" si="4006"/>
        <v/>
      </c>
      <c r="BC1135" s="266">
        <f>IF(OR(Is_Loading,LEN($A1135)=0),"",SWDATA!AV1120)</f>
        <v>0</v>
      </c>
      <c r="BD1135" s="267">
        <f>IF(OR(Is_Loading,LEN($A1135)=0),"",SWDATA!AW1120)</f>
        <v>0</v>
      </c>
      <c r="BE1135" s="323">
        <f>IF(OR(Is_Loading,LEN($A1135)=0),"",SWDATA!AX1120)</f>
        <v>0</v>
      </c>
      <c r="BF1135" s="320" t="str">
        <f t="shared" si="4007"/>
        <v/>
      </c>
      <c r="BG1135" s="11"/>
      <c r="BH1135" s="11"/>
      <c r="BI1135" s="11"/>
      <c r="BJ1135" s="11"/>
      <c r="BK1135" s="11"/>
      <c r="BL1135" s="11"/>
      <c r="BM1135" s="11"/>
      <c r="BN1135" s="11"/>
      <c r="BO1135" s="11"/>
      <c r="BP1135" s="11"/>
      <c r="BQ1135" s="11"/>
      <c r="BR1135" s="11"/>
      <c r="BS1135" s="11"/>
      <c r="BT1135" s="11"/>
      <c r="BU1135" s="11"/>
      <c r="BV1135" s="11"/>
      <c r="BW1135" s="11"/>
      <c r="BX1135" s="11"/>
      <c r="BY1135" s="11"/>
      <c r="BZ1135" s="11"/>
      <c r="CA1135" s="11"/>
      <c r="CB1135" s="11"/>
      <c r="CC1135" s="11"/>
      <c r="CD1135" s="11"/>
      <c r="CE1135" s="11"/>
      <c r="CF1135" s="11"/>
      <c r="CG1135" s="11"/>
      <c r="CH1135" s="11"/>
      <c r="CI1135" s="11"/>
      <c r="CJ1135" s="11"/>
      <c r="CK1135" s="11"/>
      <c r="CL1135" s="11"/>
      <c r="CM1135" s="11"/>
      <c r="CN1135" s="351"/>
      <c r="CO1135" s="351"/>
      <c r="CP1135" s="351"/>
      <c r="CQ1135" s="351"/>
      <c r="CR1135" s="351"/>
      <c r="CS1135" s="351"/>
      <c r="CT1135" s="351"/>
      <c r="CU1135" s="351"/>
      <c r="CV1135" s="351"/>
      <c r="CW1135" s="351"/>
      <c r="CX1135" s="351"/>
      <c r="CY1135" s="351"/>
      <c r="CZ1135" s="351"/>
      <c r="DA1135" s="351"/>
      <c r="DB1135" s="351"/>
      <c r="DC1135" s="351"/>
      <c r="DD1135" s="351"/>
      <c r="DE1135" s="351"/>
      <c r="DF1135" s="351"/>
      <c r="DG1135" s="351"/>
      <c r="DH1135" s="351"/>
      <c r="DI1135" s="351"/>
      <c r="DJ1135" s="351"/>
      <c r="DK1135" s="351"/>
      <c r="DL1135" s="351"/>
      <c r="DM1135" s="351"/>
      <c r="DN1135" s="351"/>
      <c r="DS1135" s="372"/>
      <c r="DT1135" s="374"/>
      <c r="DU1135" s="375"/>
      <c r="DV1135" s="375"/>
      <c r="DW1135" s="375"/>
      <c r="DX1135" s="375">
        <v>1</v>
      </c>
      <c r="DY1135" s="375">
        <f t="shared" si="4125"/>
        <v>0</v>
      </c>
      <c r="DZ1135" s="375">
        <f t="shared" si="4126"/>
        <v>0</v>
      </c>
      <c r="EA1135" s="375">
        <f t="shared" si="4127"/>
        <v>1</v>
      </c>
      <c r="EB1135" s="375">
        <f t="shared" si="4128"/>
        <v>0</v>
      </c>
      <c r="EC1135" s="375">
        <f t="shared" si="4129"/>
        <v>0</v>
      </c>
      <c r="ED1135" s="375">
        <f t="shared" si="4130"/>
        <v>1</v>
      </c>
      <c r="EE1135" s="375">
        <f t="shared" si="4131"/>
        <v>0</v>
      </c>
      <c r="EF1135" s="375">
        <f t="shared" si="4132"/>
        <v>0</v>
      </c>
      <c r="EG1135" s="375">
        <f t="shared" si="4133"/>
        <v>1</v>
      </c>
      <c r="EH1135" s="375">
        <f t="shared" si="4134"/>
        <v>0</v>
      </c>
      <c r="EI1135" s="375">
        <f t="shared" si="4135"/>
        <v>0</v>
      </c>
      <c r="EJ1135" s="375">
        <f t="shared" si="4136"/>
        <v>1</v>
      </c>
      <c r="EK1135" s="375">
        <f t="shared" si="4137"/>
        <v>0</v>
      </c>
      <c r="EL1135" s="375">
        <f t="shared" si="4138"/>
        <v>0</v>
      </c>
      <c r="EM1135" s="375">
        <f t="shared" si="4139"/>
        <v>1</v>
      </c>
      <c r="EN1135" s="375">
        <f t="shared" si="4140"/>
        <v>0</v>
      </c>
      <c r="EO1135" s="375">
        <f t="shared" si="4141"/>
        <v>0</v>
      </c>
      <c r="EP1135" s="375">
        <f t="shared" si="4142"/>
        <v>1</v>
      </c>
      <c r="EQ1135" s="375">
        <f t="shared" si="4143"/>
        <v>0</v>
      </c>
      <c r="ER1135" s="375">
        <f t="shared" si="4144"/>
        <v>0</v>
      </c>
      <c r="ES1135" s="375">
        <f t="shared" si="4145"/>
        <v>1</v>
      </c>
      <c r="ET1135" s="375">
        <f t="shared" si="4146"/>
        <v>0</v>
      </c>
      <c r="EU1135" s="375">
        <f t="shared" si="4147"/>
        <v>0</v>
      </c>
      <c r="EV1135" s="375">
        <f t="shared" si="4148"/>
        <v>1</v>
      </c>
      <c r="EW1135" s="375">
        <f t="shared" si="4149"/>
        <v>0</v>
      </c>
      <c r="EX1135" s="375">
        <f t="shared" si="4150"/>
        <v>0</v>
      </c>
      <c r="EY1135" s="375">
        <f t="shared" si="4151"/>
        <v>1</v>
      </c>
      <c r="EZ1135" s="375">
        <f t="shared" si="4152"/>
        <v>0</v>
      </c>
      <c r="FA1135" s="375">
        <f t="shared" si="4153"/>
        <v>0</v>
      </c>
      <c r="FB1135" s="375">
        <f t="shared" si="4154"/>
        <v>1</v>
      </c>
      <c r="FC1135" s="375">
        <f t="shared" si="4155"/>
        <v>0</v>
      </c>
      <c r="FD1135" s="375">
        <f t="shared" si="4156"/>
        <v>0</v>
      </c>
      <c r="FE1135" s="376"/>
      <c r="FF1135" s="372"/>
      <c r="FG1135" s="372"/>
      <c r="FH1135" s="372"/>
      <c r="FI1135" s="372"/>
      <c r="FJ1135" s="372"/>
      <c r="FK1135" s="372"/>
      <c r="FL1135" s="372"/>
      <c r="FM1135" s="372"/>
      <c r="FN1135" s="372"/>
      <c r="FO1135" s="372"/>
      <c r="FP1135" s="372"/>
      <c r="FQ1135" s="372"/>
      <c r="FR1135" s="372"/>
      <c r="FS1135" s="372"/>
      <c r="FT1135" s="372"/>
      <c r="FU1135" s="372"/>
      <c r="FV1135" s="372"/>
      <c r="FW1135" s="372"/>
      <c r="FX1135" s="372"/>
      <c r="FY1135" s="372"/>
      <c r="FZ1135" s="372"/>
      <c r="GA1135" s="372"/>
      <c r="GB1135" s="372"/>
      <c r="GC1135" s="372"/>
      <c r="GD1135" s="372"/>
      <c r="GE1135" s="372"/>
      <c r="GF1135" s="372"/>
      <c r="GG1135" s="372"/>
      <c r="GH1135" s="372"/>
      <c r="GI1135" s="372"/>
      <c r="GJ1135" s="372"/>
      <c r="GK1135" s="372"/>
      <c r="GL1135" s="372"/>
      <c r="GM1135" s="372"/>
      <c r="GN1135" s="372"/>
      <c r="GO1135" s="372"/>
      <c r="GP1135" s="372"/>
      <c r="GQ1135" s="372"/>
      <c r="GR1135" s="372"/>
      <c r="GS1135" s="372"/>
      <c r="GT1135" s="372"/>
      <c r="GU1135" s="372"/>
      <c r="GV1135" s="372"/>
      <c r="GW1135" s="372"/>
      <c r="GX1135" s="372"/>
      <c r="GY1135" s="372"/>
      <c r="GZ1135" s="372"/>
      <c r="HA1135" s="372"/>
      <c r="HB1135" s="372"/>
      <c r="HC1135" s="372"/>
    </row>
    <row r="1136" spans="1:211" s="373" customFormat="1" ht="15" hidden="1" customHeight="1" outlineLevel="1" x14ac:dyDescent="0.2">
      <c r="A1136" s="366">
        <f>SWDATA!O1121</f>
        <v>0</v>
      </c>
      <c r="B1136" s="366">
        <f>SWDATA!M1121</f>
        <v>0</v>
      </c>
      <c r="C1136" s="351">
        <f>IF(AND(SWDATA!M1121=1,SWDATA!Q1121="promotions"),SWDATA!P1121,0)</f>
        <v>0</v>
      </c>
      <c r="D1136" s="367">
        <f>ROW(SWDATA!M1121)</f>
        <v>1121</v>
      </c>
      <c r="E1136" s="368">
        <f t="shared" si="4160"/>
        <v>0</v>
      </c>
      <c r="F1136" s="369">
        <f t="shared" si="3995"/>
        <v>1</v>
      </c>
      <c r="G1136" s="366" t="str">
        <f t="shared" si="3996"/>
        <v/>
      </c>
      <c r="H1136" s="370"/>
      <c r="J1136" s="238">
        <f t="shared" si="3997"/>
        <v>0</v>
      </c>
      <c r="K1136" s="239" t="str">
        <f t="shared" si="3998"/>
        <v/>
      </c>
      <c r="L1136" s="342"/>
      <c r="M1136" s="345"/>
      <c r="N1136" s="340" t="str">
        <f>IF(LEN(SWDATA!F1121)=0,"",N1135)</f>
        <v/>
      </c>
      <c r="O1136" s="296" t="str">
        <f>IF(LEN(SWDATA!G1121)=0,"",O1135)</f>
        <v/>
      </c>
      <c r="P1136" s="297" t="str">
        <f>IF(LEN(SWDATA!C1121)=0,"",SWDATA!C1121)</f>
        <v/>
      </c>
      <c r="Q1136" s="312" t="str">
        <f t="shared" si="3999"/>
        <v/>
      </c>
      <c r="R1136" s="223" t="s">
        <v>261</v>
      </c>
      <c r="S1136" s="224"/>
      <c r="T1136" s="224"/>
      <c r="U1136" s="264" t="s">
        <v>597</v>
      </c>
      <c r="V1136" s="205" t="s">
        <v>221</v>
      </c>
      <c r="W1136" s="266">
        <f>IF(OR(Is_Loading,LEN($A1136)=0),"",SWDATA!P1121)</f>
        <v>0</v>
      </c>
      <c r="X1136" s="267">
        <f>IF(OR(Is_Loading,LEN($A1136)=0),"",SWDATA!Q1121)</f>
        <v>0</v>
      </c>
      <c r="Y1136" s="267">
        <f>IF(OR(Is_Loading,LEN($A1136)=0),"",SWDATA!R1121)</f>
        <v>0</v>
      </c>
      <c r="Z1136" s="266" t="str">
        <f t="shared" si="4157"/>
        <v/>
      </c>
      <c r="AA1136" s="266">
        <f>IF(OR(Is_Loading,LEN($A1136)=0),"",SWDATA!T1121)</f>
        <v>0</v>
      </c>
      <c r="AB1136" s="267">
        <f>IF(OR(Is_Loading,LEN($A1136)=0),"",SWDATA!U1121)</f>
        <v>0</v>
      </c>
      <c r="AC1136" s="267">
        <f>IF(OR(Is_Loading,LEN($A1136)=0),"",SWDATA!V1121)</f>
        <v>0</v>
      </c>
      <c r="AD1136" s="266" t="str">
        <f t="shared" si="4000"/>
        <v/>
      </c>
      <c r="AE1136" s="266">
        <f>IF(OR(Is_Loading,LEN($A1136)=0),"",SWDATA!X1121)</f>
        <v>0</v>
      </c>
      <c r="AF1136" s="267">
        <f>IF(OR(Is_Loading,LEN($A1136)=0),"",SWDATA!Y1121)</f>
        <v>0</v>
      </c>
      <c r="AG1136" s="267">
        <f>IF(OR(Is_Loading,LEN($A1136)=0),"",SWDATA!Z1121)</f>
        <v>0</v>
      </c>
      <c r="AH1136" s="266" t="str">
        <f t="shared" si="4001"/>
        <v/>
      </c>
      <c r="AI1136" s="266">
        <f>IF(OR(Is_Loading,LEN($A1136)=0),"",SWDATA!AB1121)</f>
        <v>0</v>
      </c>
      <c r="AJ1136" s="267">
        <f>IF(OR(Is_Loading,LEN($A1136)=0),"",SWDATA!AC1121)</f>
        <v>0</v>
      </c>
      <c r="AK1136" s="267">
        <f>IF(OR(Is_Loading,LEN($A1136)=0),"",SWDATA!AD1121)</f>
        <v>0</v>
      </c>
      <c r="AL1136" s="266" t="str">
        <f t="shared" si="4002"/>
        <v/>
      </c>
      <c r="AM1136" s="266">
        <f>IF(OR(Is_Loading,LEN($A1136)=0),"",SWDATA!AF1121)</f>
        <v>0</v>
      </c>
      <c r="AN1136" s="267">
        <f>IF(OR(Is_Loading,LEN($A1136)=0),"",SWDATA!AG1121)</f>
        <v>0</v>
      </c>
      <c r="AO1136" s="323">
        <f>IF(OR(Is_Loading,LEN($A1136)=0),"",SWDATA!AH1121)</f>
        <v>0</v>
      </c>
      <c r="AP1136" s="320" t="str">
        <f t="shared" si="4003"/>
        <v/>
      </c>
      <c r="AQ1136" s="266">
        <f>IF(OR(Is_Loading,LEN($A1136)=0),"",SWDATA!AJ1121)</f>
        <v>0</v>
      </c>
      <c r="AR1136" s="267">
        <f>IF(OR(Is_Loading,LEN($A1136)=0),"",SWDATA!AK1121)</f>
        <v>0</v>
      </c>
      <c r="AS1136" s="267">
        <f>IF(OR(Is_Loading,LEN($A1136)=0),"",SWDATA!AL1121)</f>
        <v>0</v>
      </c>
      <c r="AT1136" s="266" t="str">
        <f t="shared" si="4004"/>
        <v/>
      </c>
      <c r="AU1136" s="266">
        <f>IF(OR(Is_Loading,LEN($A1136)=0),"",SWDATA!AN1121)</f>
        <v>0</v>
      </c>
      <c r="AV1136" s="267">
        <f>IF(OR(Is_Loading,LEN($A1136)=0),"",SWDATA!AO1121)</f>
        <v>0</v>
      </c>
      <c r="AW1136" s="267">
        <f>IF(OR(Is_Loading,LEN($A1136)=0),"",SWDATA!AP1121)</f>
        <v>0</v>
      </c>
      <c r="AX1136" s="266" t="str">
        <f t="shared" si="4005"/>
        <v/>
      </c>
      <c r="AY1136" s="266">
        <f>IF(OR(Is_Loading,LEN($A1136)=0),"",SWDATA!AR1121)</f>
        <v>0</v>
      </c>
      <c r="AZ1136" s="267">
        <f>IF(OR(Is_Loading,LEN($A1136)=0),"",SWDATA!AS1121)</f>
        <v>0</v>
      </c>
      <c r="BA1136" s="267">
        <f>IF(OR(Is_Loading,LEN($A1136)=0),"",SWDATA!AT1121)</f>
        <v>0</v>
      </c>
      <c r="BB1136" s="266" t="str">
        <f t="shared" si="4006"/>
        <v/>
      </c>
      <c r="BC1136" s="266">
        <f>IF(OR(Is_Loading,LEN($A1136)=0),"",SWDATA!AV1121)</f>
        <v>0</v>
      </c>
      <c r="BD1136" s="267">
        <f>IF(OR(Is_Loading,LEN($A1136)=0),"",SWDATA!AW1121)</f>
        <v>0</v>
      </c>
      <c r="BE1136" s="323">
        <f>IF(OR(Is_Loading,LEN($A1136)=0),"",SWDATA!AX1121)</f>
        <v>0</v>
      </c>
      <c r="BF1136" s="320" t="str">
        <f t="shared" si="4007"/>
        <v/>
      </c>
      <c r="BG1136" s="11"/>
      <c r="BH1136" s="11"/>
      <c r="BI1136" s="11"/>
      <c r="BJ1136" s="11"/>
      <c r="BK1136" s="11"/>
      <c r="BL1136" s="11"/>
      <c r="BM1136" s="11"/>
      <c r="BN1136" s="11"/>
      <c r="BO1136" s="11"/>
      <c r="BP1136" s="11"/>
      <c r="BQ1136" s="11"/>
      <c r="BR1136" s="11"/>
      <c r="BS1136" s="11"/>
      <c r="BT1136" s="11"/>
      <c r="BU1136" s="11"/>
      <c r="BV1136" s="11"/>
      <c r="BW1136" s="11"/>
      <c r="BX1136" s="11"/>
      <c r="BY1136" s="11"/>
      <c r="BZ1136" s="11"/>
      <c r="CA1136" s="11"/>
      <c r="CB1136" s="11"/>
      <c r="CC1136" s="11"/>
      <c r="CD1136" s="11"/>
      <c r="CE1136" s="11"/>
      <c r="CF1136" s="11"/>
      <c r="CG1136" s="11"/>
      <c r="CH1136" s="11"/>
      <c r="CI1136" s="11"/>
      <c r="CJ1136" s="11"/>
      <c r="CK1136" s="11"/>
      <c r="CL1136" s="11"/>
      <c r="CM1136" s="11"/>
      <c r="CN1136" s="351"/>
      <c r="CO1136" s="351"/>
      <c r="CP1136" s="351"/>
      <c r="CQ1136" s="351"/>
      <c r="CR1136" s="351"/>
      <c r="CS1136" s="351"/>
      <c r="CT1136" s="351"/>
      <c r="CU1136" s="351"/>
      <c r="CV1136" s="351"/>
      <c r="CW1136" s="351"/>
      <c r="CX1136" s="351"/>
      <c r="CY1136" s="351"/>
      <c r="CZ1136" s="351"/>
      <c r="DA1136" s="351"/>
      <c r="DB1136" s="351"/>
      <c r="DC1136" s="351"/>
      <c r="DD1136" s="351"/>
      <c r="DE1136" s="351"/>
      <c r="DF1136" s="351"/>
      <c r="DG1136" s="351"/>
      <c r="DH1136" s="351"/>
      <c r="DI1136" s="351"/>
      <c r="DJ1136" s="351"/>
      <c r="DK1136" s="351"/>
      <c r="DL1136" s="351"/>
      <c r="DM1136" s="351"/>
      <c r="DN1136" s="351"/>
      <c r="DS1136" s="372"/>
      <c r="DT1136" s="374"/>
      <c r="DU1136" s="375"/>
      <c r="DV1136" s="375"/>
      <c r="DW1136" s="375"/>
      <c r="DX1136" s="375">
        <v>1</v>
      </c>
      <c r="DY1136" s="375">
        <f t="shared" si="4125"/>
        <v>0</v>
      </c>
      <c r="DZ1136" s="375">
        <f t="shared" si="4126"/>
        <v>0</v>
      </c>
      <c r="EA1136" s="375">
        <f t="shared" si="4127"/>
        <v>1</v>
      </c>
      <c r="EB1136" s="375">
        <f t="shared" si="4128"/>
        <v>0</v>
      </c>
      <c r="EC1136" s="375">
        <f t="shared" si="4129"/>
        <v>0</v>
      </c>
      <c r="ED1136" s="375">
        <f t="shared" si="4130"/>
        <v>1</v>
      </c>
      <c r="EE1136" s="375">
        <f t="shared" si="4131"/>
        <v>0</v>
      </c>
      <c r="EF1136" s="375">
        <f t="shared" si="4132"/>
        <v>0</v>
      </c>
      <c r="EG1136" s="375">
        <f t="shared" si="4133"/>
        <v>1</v>
      </c>
      <c r="EH1136" s="375">
        <f t="shared" si="4134"/>
        <v>0</v>
      </c>
      <c r="EI1136" s="375">
        <f t="shared" si="4135"/>
        <v>0</v>
      </c>
      <c r="EJ1136" s="375">
        <f t="shared" si="4136"/>
        <v>1</v>
      </c>
      <c r="EK1136" s="375">
        <f t="shared" si="4137"/>
        <v>0</v>
      </c>
      <c r="EL1136" s="375">
        <f t="shared" si="4138"/>
        <v>0</v>
      </c>
      <c r="EM1136" s="375">
        <f t="shared" si="4139"/>
        <v>1</v>
      </c>
      <c r="EN1136" s="375">
        <f t="shared" si="4140"/>
        <v>0</v>
      </c>
      <c r="EO1136" s="375">
        <f t="shared" si="4141"/>
        <v>0</v>
      </c>
      <c r="EP1136" s="375">
        <f t="shared" si="4142"/>
        <v>1</v>
      </c>
      <c r="EQ1136" s="375">
        <f t="shared" si="4143"/>
        <v>0</v>
      </c>
      <c r="ER1136" s="375">
        <f t="shared" si="4144"/>
        <v>0</v>
      </c>
      <c r="ES1136" s="375">
        <f t="shared" si="4145"/>
        <v>1</v>
      </c>
      <c r="ET1136" s="375">
        <f t="shared" si="4146"/>
        <v>0</v>
      </c>
      <c r="EU1136" s="375">
        <f t="shared" si="4147"/>
        <v>0</v>
      </c>
      <c r="EV1136" s="375">
        <f t="shared" si="4148"/>
        <v>1</v>
      </c>
      <c r="EW1136" s="375">
        <f t="shared" si="4149"/>
        <v>0</v>
      </c>
      <c r="EX1136" s="375">
        <f t="shared" si="4150"/>
        <v>0</v>
      </c>
      <c r="EY1136" s="375">
        <f t="shared" si="4151"/>
        <v>1</v>
      </c>
      <c r="EZ1136" s="375">
        <f t="shared" si="4152"/>
        <v>0</v>
      </c>
      <c r="FA1136" s="375">
        <f t="shared" si="4153"/>
        <v>0</v>
      </c>
      <c r="FB1136" s="375">
        <f t="shared" si="4154"/>
        <v>1</v>
      </c>
      <c r="FC1136" s="375">
        <f t="shared" si="4155"/>
        <v>0</v>
      </c>
      <c r="FD1136" s="375">
        <f t="shared" si="4156"/>
        <v>0</v>
      </c>
      <c r="FE1136" s="376"/>
      <c r="FF1136" s="372"/>
      <c r="FG1136" s="372"/>
      <c r="FH1136" s="372"/>
      <c r="FI1136" s="372"/>
      <c r="FJ1136" s="372"/>
      <c r="FK1136" s="372"/>
      <c r="FL1136" s="372"/>
      <c r="FM1136" s="372"/>
      <c r="FN1136" s="372"/>
      <c r="FO1136" s="372"/>
      <c r="FP1136" s="372"/>
      <c r="FQ1136" s="372"/>
      <c r="FR1136" s="372"/>
      <c r="FS1136" s="372"/>
      <c r="FT1136" s="372"/>
      <c r="FU1136" s="372"/>
      <c r="FV1136" s="372"/>
      <c r="FW1136" s="372"/>
      <c r="FX1136" s="372"/>
      <c r="FY1136" s="372"/>
      <c r="FZ1136" s="372"/>
      <c r="GA1136" s="372"/>
      <c r="GB1136" s="372"/>
      <c r="GC1136" s="372"/>
      <c r="GD1136" s="372"/>
      <c r="GE1136" s="372"/>
      <c r="GF1136" s="372"/>
      <c r="GG1136" s="372"/>
      <c r="GH1136" s="372"/>
      <c r="GI1136" s="372"/>
      <c r="GJ1136" s="372"/>
      <c r="GK1136" s="372"/>
      <c r="GL1136" s="372"/>
      <c r="GM1136" s="372"/>
      <c r="GN1136" s="372"/>
      <c r="GO1136" s="372"/>
      <c r="GP1136" s="372"/>
      <c r="GQ1136" s="372"/>
      <c r="GR1136" s="372"/>
      <c r="GS1136" s="372"/>
      <c r="GT1136" s="372"/>
      <c r="GU1136" s="372"/>
      <c r="GV1136" s="372"/>
      <c r="GW1136" s="372"/>
      <c r="GX1136" s="372"/>
      <c r="GY1136" s="372"/>
      <c r="GZ1136" s="372"/>
      <c r="HA1136" s="372"/>
      <c r="HB1136" s="372"/>
      <c r="HC1136" s="372"/>
    </row>
    <row r="1137" spans="1:211" s="373" customFormat="1" ht="15" hidden="1" customHeight="1" outlineLevel="1" x14ac:dyDescent="0.2">
      <c r="A1137" s="366">
        <f>SWDATA!O1122</f>
        <v>0</v>
      </c>
      <c r="B1137" s="366">
        <f>SWDATA!M1122</f>
        <v>0</v>
      </c>
      <c r="C1137" s="351">
        <f>IF(AND(SWDATA!M1122=1,SWDATA!Q1122="promotions"),SWDATA!P1122,0)</f>
        <v>0</v>
      </c>
      <c r="D1137" s="367">
        <f>ROW(SWDATA!M1122)</f>
        <v>1122</v>
      </c>
      <c r="E1137" s="368">
        <f t="shared" si="4160"/>
        <v>0</v>
      </c>
      <c r="F1137" s="369">
        <f t="shared" si="3995"/>
        <v>1</v>
      </c>
      <c r="G1137" s="366" t="str">
        <f t="shared" si="3996"/>
        <v/>
      </c>
      <c r="H1137" s="370"/>
      <c r="J1137" s="238">
        <f t="shared" si="3997"/>
        <v>0</v>
      </c>
      <c r="K1137" s="239" t="str">
        <f t="shared" si="3998"/>
        <v/>
      </c>
      <c r="L1137" s="342"/>
      <c r="M1137" s="345"/>
      <c r="N1137" s="340" t="str">
        <f>IF(LEN(SWDATA!F1122)=0,"",N1136)</f>
        <v/>
      </c>
      <c r="O1137" s="296" t="str">
        <f>IF(LEN(SWDATA!G1122)=0,"",O1136)</f>
        <v/>
      </c>
      <c r="P1137" s="297" t="str">
        <f>IF(LEN(SWDATA!C1122)=0,"",SWDATA!C1122)</f>
        <v/>
      </c>
      <c r="Q1137" s="312" t="str">
        <f t="shared" si="3999"/>
        <v/>
      </c>
      <c r="R1137" s="223" t="s">
        <v>261</v>
      </c>
      <c r="S1137" s="224"/>
      <c r="T1137" s="224"/>
      <c r="U1137" s="264" t="s">
        <v>599</v>
      </c>
      <c r="V1137" s="205" t="s">
        <v>221</v>
      </c>
      <c r="W1137" s="266">
        <f>IF(OR(Is_Loading,LEN($A1137)=0),"",SWDATA!P1122)</f>
        <v>0</v>
      </c>
      <c r="X1137" s="267">
        <f>IF(OR(Is_Loading,LEN($A1137)=0),"",SWDATA!Q1122)</f>
        <v>0</v>
      </c>
      <c r="Y1137" s="267">
        <f>IF(OR(Is_Loading,LEN($A1137)=0),"",SWDATA!R1122)</f>
        <v>0</v>
      </c>
      <c r="Z1137" s="266" t="str">
        <f t="shared" si="4157"/>
        <v/>
      </c>
      <c r="AA1137" s="266">
        <f>IF(OR(Is_Loading,LEN($A1137)=0),"",SWDATA!T1122)</f>
        <v>0</v>
      </c>
      <c r="AB1137" s="267">
        <f>IF(OR(Is_Loading,LEN($A1137)=0),"",SWDATA!U1122)</f>
        <v>0</v>
      </c>
      <c r="AC1137" s="267">
        <f>IF(OR(Is_Loading,LEN($A1137)=0),"",SWDATA!V1122)</f>
        <v>0</v>
      </c>
      <c r="AD1137" s="266" t="str">
        <f t="shared" si="4000"/>
        <v/>
      </c>
      <c r="AE1137" s="266">
        <f>IF(OR(Is_Loading,LEN($A1137)=0),"",SWDATA!X1122)</f>
        <v>0</v>
      </c>
      <c r="AF1137" s="267">
        <f>IF(OR(Is_Loading,LEN($A1137)=0),"",SWDATA!Y1122)</f>
        <v>0</v>
      </c>
      <c r="AG1137" s="267">
        <f>IF(OR(Is_Loading,LEN($A1137)=0),"",SWDATA!Z1122)</f>
        <v>0</v>
      </c>
      <c r="AH1137" s="266" t="str">
        <f t="shared" si="4001"/>
        <v/>
      </c>
      <c r="AI1137" s="266">
        <f>IF(OR(Is_Loading,LEN($A1137)=0),"",SWDATA!AB1122)</f>
        <v>0</v>
      </c>
      <c r="AJ1137" s="267">
        <f>IF(OR(Is_Loading,LEN($A1137)=0),"",SWDATA!AC1122)</f>
        <v>0</v>
      </c>
      <c r="AK1137" s="267">
        <f>IF(OR(Is_Loading,LEN($A1137)=0),"",SWDATA!AD1122)</f>
        <v>0</v>
      </c>
      <c r="AL1137" s="266" t="str">
        <f t="shared" si="4002"/>
        <v/>
      </c>
      <c r="AM1137" s="266">
        <f>IF(OR(Is_Loading,LEN($A1137)=0),"",SWDATA!AF1122)</f>
        <v>0</v>
      </c>
      <c r="AN1137" s="267">
        <f>IF(OR(Is_Loading,LEN($A1137)=0),"",SWDATA!AG1122)</f>
        <v>0</v>
      </c>
      <c r="AO1137" s="323">
        <f>IF(OR(Is_Loading,LEN($A1137)=0),"",SWDATA!AH1122)</f>
        <v>0</v>
      </c>
      <c r="AP1137" s="320" t="str">
        <f t="shared" si="4003"/>
        <v/>
      </c>
      <c r="AQ1137" s="266">
        <f>IF(OR(Is_Loading,LEN($A1137)=0),"",SWDATA!AJ1122)</f>
        <v>0</v>
      </c>
      <c r="AR1137" s="267">
        <f>IF(OR(Is_Loading,LEN($A1137)=0),"",SWDATA!AK1122)</f>
        <v>0</v>
      </c>
      <c r="AS1137" s="267">
        <f>IF(OR(Is_Loading,LEN($A1137)=0),"",SWDATA!AL1122)</f>
        <v>0</v>
      </c>
      <c r="AT1137" s="266" t="str">
        <f t="shared" si="4004"/>
        <v/>
      </c>
      <c r="AU1137" s="266">
        <f>IF(OR(Is_Loading,LEN($A1137)=0),"",SWDATA!AN1122)</f>
        <v>0</v>
      </c>
      <c r="AV1137" s="267">
        <f>IF(OR(Is_Loading,LEN($A1137)=0),"",SWDATA!AO1122)</f>
        <v>0</v>
      </c>
      <c r="AW1137" s="267">
        <f>IF(OR(Is_Loading,LEN($A1137)=0),"",SWDATA!AP1122)</f>
        <v>0</v>
      </c>
      <c r="AX1137" s="266" t="str">
        <f t="shared" si="4005"/>
        <v/>
      </c>
      <c r="AY1137" s="266">
        <f>IF(OR(Is_Loading,LEN($A1137)=0),"",SWDATA!AR1122)</f>
        <v>0</v>
      </c>
      <c r="AZ1137" s="267">
        <f>IF(OR(Is_Loading,LEN($A1137)=0),"",SWDATA!AS1122)</f>
        <v>0</v>
      </c>
      <c r="BA1137" s="267">
        <f>IF(OR(Is_Loading,LEN($A1137)=0),"",SWDATA!AT1122)</f>
        <v>0</v>
      </c>
      <c r="BB1137" s="266" t="str">
        <f t="shared" si="4006"/>
        <v/>
      </c>
      <c r="BC1137" s="266">
        <f>IF(OR(Is_Loading,LEN($A1137)=0),"",SWDATA!AV1122)</f>
        <v>0</v>
      </c>
      <c r="BD1137" s="267">
        <f>IF(OR(Is_Loading,LEN($A1137)=0),"",SWDATA!AW1122)</f>
        <v>0</v>
      </c>
      <c r="BE1137" s="323">
        <f>IF(OR(Is_Loading,LEN($A1137)=0),"",SWDATA!AX1122)</f>
        <v>0</v>
      </c>
      <c r="BF1137" s="320" t="str">
        <f t="shared" si="4007"/>
        <v/>
      </c>
      <c r="BG1137" s="11"/>
      <c r="BH1137" s="11"/>
      <c r="BI1137" s="11"/>
      <c r="BJ1137" s="11"/>
      <c r="BK1137" s="11"/>
      <c r="BL1137" s="11"/>
      <c r="BM1137" s="11"/>
      <c r="BN1137" s="11"/>
      <c r="BO1137" s="11"/>
      <c r="BP1137" s="11"/>
      <c r="BQ1137" s="11"/>
      <c r="BR1137" s="11"/>
      <c r="BS1137" s="11"/>
      <c r="BT1137" s="11"/>
      <c r="BU1137" s="11"/>
      <c r="BV1137" s="11"/>
      <c r="BW1137" s="11"/>
      <c r="BX1137" s="11"/>
      <c r="BY1137" s="11"/>
      <c r="BZ1137" s="11"/>
      <c r="CA1137" s="11"/>
      <c r="CB1137" s="11"/>
      <c r="CC1137" s="11"/>
      <c r="CD1137" s="11"/>
      <c r="CE1137" s="11"/>
      <c r="CF1137" s="11"/>
      <c r="CG1137" s="11"/>
      <c r="CH1137" s="11"/>
      <c r="CI1137" s="11"/>
      <c r="CJ1137" s="11"/>
      <c r="CK1137" s="11"/>
      <c r="CL1137" s="11"/>
      <c r="CM1137" s="11"/>
      <c r="CN1137" s="351"/>
      <c r="CO1137" s="351"/>
      <c r="CP1137" s="351"/>
      <c r="CQ1137" s="351"/>
      <c r="CR1137" s="351"/>
      <c r="CS1137" s="351"/>
      <c r="CT1137" s="351"/>
      <c r="CU1137" s="351"/>
      <c r="CV1137" s="351"/>
      <c r="CW1137" s="351"/>
      <c r="CX1137" s="351"/>
      <c r="CY1137" s="351"/>
      <c r="CZ1137" s="351"/>
      <c r="DA1137" s="351"/>
      <c r="DB1137" s="351"/>
      <c r="DC1137" s="351"/>
      <c r="DD1137" s="351"/>
      <c r="DE1137" s="351"/>
      <c r="DF1137" s="351"/>
      <c r="DG1137" s="351"/>
      <c r="DH1137" s="351"/>
      <c r="DI1137" s="351"/>
      <c r="DJ1137" s="351"/>
      <c r="DK1137" s="351"/>
      <c r="DL1137" s="351"/>
      <c r="DM1137" s="351"/>
      <c r="DN1137" s="351"/>
      <c r="DS1137" s="372"/>
      <c r="DT1137" s="374"/>
      <c r="DU1137" s="375"/>
      <c r="DV1137" s="375"/>
      <c r="DW1137" s="375"/>
      <c r="DX1137" s="375">
        <v>1</v>
      </c>
      <c r="DY1137" s="375">
        <f t="shared" si="4125"/>
        <v>0</v>
      </c>
      <c r="DZ1137" s="375">
        <f t="shared" si="4126"/>
        <v>0</v>
      </c>
      <c r="EA1137" s="375">
        <f t="shared" si="4127"/>
        <v>1</v>
      </c>
      <c r="EB1137" s="375">
        <f t="shared" si="4128"/>
        <v>0</v>
      </c>
      <c r="EC1137" s="375">
        <f t="shared" si="4129"/>
        <v>0</v>
      </c>
      <c r="ED1137" s="375">
        <f t="shared" si="4130"/>
        <v>1</v>
      </c>
      <c r="EE1137" s="375">
        <f t="shared" si="4131"/>
        <v>0</v>
      </c>
      <c r="EF1137" s="375">
        <f t="shared" si="4132"/>
        <v>0</v>
      </c>
      <c r="EG1137" s="375">
        <f t="shared" si="4133"/>
        <v>1</v>
      </c>
      <c r="EH1137" s="375">
        <f t="shared" si="4134"/>
        <v>0</v>
      </c>
      <c r="EI1137" s="375">
        <f t="shared" si="4135"/>
        <v>0</v>
      </c>
      <c r="EJ1137" s="375">
        <f t="shared" si="4136"/>
        <v>1</v>
      </c>
      <c r="EK1137" s="375">
        <f t="shared" si="4137"/>
        <v>0</v>
      </c>
      <c r="EL1137" s="375">
        <f t="shared" si="4138"/>
        <v>0</v>
      </c>
      <c r="EM1137" s="375">
        <f t="shared" si="4139"/>
        <v>1</v>
      </c>
      <c r="EN1137" s="375">
        <f t="shared" si="4140"/>
        <v>0</v>
      </c>
      <c r="EO1137" s="375">
        <f t="shared" si="4141"/>
        <v>0</v>
      </c>
      <c r="EP1137" s="375">
        <f t="shared" si="4142"/>
        <v>1</v>
      </c>
      <c r="EQ1137" s="375">
        <f t="shared" si="4143"/>
        <v>0</v>
      </c>
      <c r="ER1137" s="375">
        <f t="shared" si="4144"/>
        <v>0</v>
      </c>
      <c r="ES1137" s="375">
        <f t="shared" si="4145"/>
        <v>1</v>
      </c>
      <c r="ET1137" s="375">
        <f t="shared" si="4146"/>
        <v>0</v>
      </c>
      <c r="EU1137" s="375">
        <f t="shared" si="4147"/>
        <v>0</v>
      </c>
      <c r="EV1137" s="375">
        <f t="shared" si="4148"/>
        <v>1</v>
      </c>
      <c r="EW1137" s="375">
        <f t="shared" si="4149"/>
        <v>0</v>
      </c>
      <c r="EX1137" s="375">
        <f t="shared" si="4150"/>
        <v>0</v>
      </c>
      <c r="EY1137" s="375">
        <f t="shared" si="4151"/>
        <v>1</v>
      </c>
      <c r="EZ1137" s="375">
        <f t="shared" si="4152"/>
        <v>0</v>
      </c>
      <c r="FA1137" s="375">
        <f t="shared" si="4153"/>
        <v>0</v>
      </c>
      <c r="FB1137" s="375">
        <f t="shared" si="4154"/>
        <v>1</v>
      </c>
      <c r="FC1137" s="375">
        <f t="shared" si="4155"/>
        <v>0</v>
      </c>
      <c r="FD1137" s="375">
        <f t="shared" si="4156"/>
        <v>0</v>
      </c>
      <c r="FE1137" s="376"/>
      <c r="FF1137" s="372"/>
      <c r="FG1137" s="372"/>
      <c r="FH1137" s="372"/>
      <c r="FI1137" s="372"/>
      <c r="FJ1137" s="372"/>
      <c r="FK1137" s="372"/>
      <c r="FL1137" s="372"/>
      <c r="FM1137" s="372"/>
      <c r="FN1137" s="372"/>
      <c r="FO1137" s="372"/>
      <c r="FP1137" s="372"/>
      <c r="FQ1137" s="372"/>
      <c r="FR1137" s="372"/>
      <c r="FS1137" s="372"/>
      <c r="FT1137" s="372"/>
      <c r="FU1137" s="372"/>
      <c r="FV1137" s="372"/>
      <c r="FW1137" s="372"/>
      <c r="FX1137" s="372"/>
      <c r="FY1137" s="372"/>
      <c r="FZ1137" s="372"/>
      <c r="GA1137" s="372"/>
      <c r="GB1137" s="372"/>
      <c r="GC1137" s="372"/>
      <c r="GD1137" s="372"/>
      <c r="GE1137" s="372"/>
      <c r="GF1137" s="372"/>
      <c r="GG1137" s="372"/>
      <c r="GH1137" s="372"/>
      <c r="GI1137" s="372"/>
      <c r="GJ1137" s="372"/>
      <c r="GK1137" s="372"/>
      <c r="GL1137" s="372"/>
      <c r="GM1137" s="372"/>
      <c r="GN1137" s="372"/>
      <c r="GO1137" s="372"/>
      <c r="GP1137" s="372"/>
      <c r="GQ1137" s="372"/>
      <c r="GR1137" s="372"/>
      <c r="GS1137" s="372"/>
      <c r="GT1137" s="372"/>
      <c r="GU1137" s="372"/>
      <c r="GV1137" s="372"/>
      <c r="GW1137" s="372"/>
      <c r="GX1137" s="372"/>
      <c r="GY1137" s="372"/>
      <c r="GZ1137" s="372"/>
      <c r="HA1137" s="372"/>
      <c r="HB1137" s="372"/>
      <c r="HC1137" s="372"/>
    </row>
    <row r="1138" spans="1:211" s="373" customFormat="1" ht="15" hidden="1" customHeight="1" outlineLevel="1" x14ac:dyDescent="0.2">
      <c r="A1138" s="366">
        <f>SWDATA!O1123</f>
        <v>0</v>
      </c>
      <c r="B1138" s="366">
        <f>SWDATA!M1123</f>
        <v>0</v>
      </c>
      <c r="C1138" s="351">
        <f>IF(AND(SWDATA!M1123=1,SWDATA!Q1123="promotions"),SWDATA!P1123,0)</f>
        <v>0</v>
      </c>
      <c r="D1138" s="367">
        <f>ROW(SWDATA!M1123)</f>
        <v>1123</v>
      </c>
      <c r="E1138" s="368">
        <f t="shared" si="4160"/>
        <v>0</v>
      </c>
      <c r="F1138" s="369">
        <f t="shared" si="3995"/>
        <v>1</v>
      </c>
      <c r="G1138" s="366" t="str">
        <f t="shared" si="3996"/>
        <v/>
      </c>
      <c r="H1138" s="370"/>
      <c r="J1138" s="238">
        <f t="shared" si="3997"/>
        <v>0</v>
      </c>
      <c r="K1138" s="239" t="str">
        <f t="shared" si="3998"/>
        <v/>
      </c>
      <c r="L1138" s="342"/>
      <c r="M1138" s="345"/>
      <c r="N1138" s="340" t="str">
        <f>IF(LEN(SWDATA!F1123)=0,"",N1137)</f>
        <v/>
      </c>
      <c r="O1138" s="296" t="str">
        <f>IF(LEN(SWDATA!G1123)=0,"",O1137)</f>
        <v/>
      </c>
      <c r="P1138" s="297" t="str">
        <f>IF(LEN(SWDATA!C1123)=0,"",SWDATA!C1123)</f>
        <v/>
      </c>
      <c r="Q1138" s="312" t="str">
        <f t="shared" si="3999"/>
        <v/>
      </c>
      <c r="R1138" s="223" t="s">
        <v>261</v>
      </c>
      <c r="S1138" s="224"/>
      <c r="T1138" s="224"/>
      <c r="U1138" s="264" t="s">
        <v>600</v>
      </c>
      <c r="V1138" s="205" t="s">
        <v>221</v>
      </c>
      <c r="W1138" s="266">
        <f>IF(OR(Is_Loading,LEN($A1138)=0),"",SWDATA!P1123)</f>
        <v>0</v>
      </c>
      <c r="X1138" s="267">
        <f>IF(OR(Is_Loading,LEN($A1138)=0),"",SWDATA!Q1123)</f>
        <v>0</v>
      </c>
      <c r="Y1138" s="267">
        <f>IF(OR(Is_Loading,LEN($A1138)=0),"",SWDATA!R1123)</f>
        <v>0</v>
      </c>
      <c r="Z1138" s="266" t="str">
        <f t="shared" si="4157"/>
        <v/>
      </c>
      <c r="AA1138" s="266">
        <f>IF(OR(Is_Loading,LEN($A1138)=0),"",SWDATA!T1123)</f>
        <v>0</v>
      </c>
      <c r="AB1138" s="267">
        <f>IF(OR(Is_Loading,LEN($A1138)=0),"",SWDATA!U1123)</f>
        <v>0</v>
      </c>
      <c r="AC1138" s="267">
        <f>IF(OR(Is_Loading,LEN($A1138)=0),"",SWDATA!V1123)</f>
        <v>0</v>
      </c>
      <c r="AD1138" s="266" t="str">
        <f t="shared" si="4000"/>
        <v/>
      </c>
      <c r="AE1138" s="266">
        <f>IF(OR(Is_Loading,LEN($A1138)=0),"",SWDATA!X1123)</f>
        <v>0</v>
      </c>
      <c r="AF1138" s="267">
        <f>IF(OR(Is_Loading,LEN($A1138)=0),"",SWDATA!Y1123)</f>
        <v>0</v>
      </c>
      <c r="AG1138" s="267">
        <f>IF(OR(Is_Loading,LEN($A1138)=0),"",SWDATA!Z1123)</f>
        <v>0</v>
      </c>
      <c r="AH1138" s="266" t="str">
        <f t="shared" si="4001"/>
        <v/>
      </c>
      <c r="AI1138" s="266">
        <f>IF(OR(Is_Loading,LEN($A1138)=0),"",SWDATA!AB1123)</f>
        <v>0</v>
      </c>
      <c r="AJ1138" s="267">
        <f>IF(OR(Is_Loading,LEN($A1138)=0),"",SWDATA!AC1123)</f>
        <v>0</v>
      </c>
      <c r="AK1138" s="267">
        <f>IF(OR(Is_Loading,LEN($A1138)=0),"",SWDATA!AD1123)</f>
        <v>0</v>
      </c>
      <c r="AL1138" s="266" t="str">
        <f t="shared" si="4002"/>
        <v/>
      </c>
      <c r="AM1138" s="266">
        <f>IF(OR(Is_Loading,LEN($A1138)=0),"",SWDATA!AF1123)</f>
        <v>0</v>
      </c>
      <c r="AN1138" s="267">
        <f>IF(OR(Is_Loading,LEN($A1138)=0),"",SWDATA!AG1123)</f>
        <v>0</v>
      </c>
      <c r="AO1138" s="323">
        <f>IF(OR(Is_Loading,LEN($A1138)=0),"",SWDATA!AH1123)</f>
        <v>0</v>
      </c>
      <c r="AP1138" s="320" t="str">
        <f t="shared" si="4003"/>
        <v/>
      </c>
      <c r="AQ1138" s="266">
        <f>IF(OR(Is_Loading,LEN($A1138)=0),"",SWDATA!AJ1123)</f>
        <v>0</v>
      </c>
      <c r="AR1138" s="267">
        <f>IF(OR(Is_Loading,LEN($A1138)=0),"",SWDATA!AK1123)</f>
        <v>0</v>
      </c>
      <c r="AS1138" s="267">
        <f>IF(OR(Is_Loading,LEN($A1138)=0),"",SWDATA!AL1123)</f>
        <v>0</v>
      </c>
      <c r="AT1138" s="266" t="str">
        <f t="shared" si="4004"/>
        <v/>
      </c>
      <c r="AU1138" s="266">
        <f>IF(OR(Is_Loading,LEN($A1138)=0),"",SWDATA!AN1123)</f>
        <v>0</v>
      </c>
      <c r="AV1138" s="267">
        <f>IF(OR(Is_Loading,LEN($A1138)=0),"",SWDATA!AO1123)</f>
        <v>0</v>
      </c>
      <c r="AW1138" s="267">
        <f>IF(OR(Is_Loading,LEN($A1138)=0),"",SWDATA!AP1123)</f>
        <v>0</v>
      </c>
      <c r="AX1138" s="266" t="str">
        <f t="shared" si="4005"/>
        <v/>
      </c>
      <c r="AY1138" s="266">
        <f>IF(OR(Is_Loading,LEN($A1138)=0),"",SWDATA!AR1123)</f>
        <v>0</v>
      </c>
      <c r="AZ1138" s="267">
        <f>IF(OR(Is_Loading,LEN($A1138)=0),"",SWDATA!AS1123)</f>
        <v>0</v>
      </c>
      <c r="BA1138" s="267">
        <f>IF(OR(Is_Loading,LEN($A1138)=0),"",SWDATA!AT1123)</f>
        <v>0</v>
      </c>
      <c r="BB1138" s="266" t="str">
        <f t="shared" si="4006"/>
        <v/>
      </c>
      <c r="BC1138" s="266">
        <f>IF(OR(Is_Loading,LEN($A1138)=0),"",SWDATA!AV1123)</f>
        <v>0</v>
      </c>
      <c r="BD1138" s="267">
        <f>IF(OR(Is_Loading,LEN($A1138)=0),"",SWDATA!AW1123)</f>
        <v>0</v>
      </c>
      <c r="BE1138" s="323">
        <f>IF(OR(Is_Loading,LEN($A1138)=0),"",SWDATA!AX1123)</f>
        <v>0</v>
      </c>
      <c r="BF1138" s="320" t="str">
        <f t="shared" si="4007"/>
        <v/>
      </c>
      <c r="BG1138" s="11"/>
      <c r="BH1138" s="11"/>
      <c r="BI1138" s="11"/>
      <c r="BJ1138" s="11"/>
      <c r="BK1138" s="11"/>
      <c r="BL1138" s="11"/>
      <c r="BM1138" s="11"/>
      <c r="BN1138" s="11"/>
      <c r="BO1138" s="11"/>
      <c r="BP1138" s="11"/>
      <c r="BQ1138" s="11"/>
      <c r="BR1138" s="11"/>
      <c r="BS1138" s="11"/>
      <c r="BT1138" s="11"/>
      <c r="BU1138" s="11"/>
      <c r="BV1138" s="11"/>
      <c r="BW1138" s="11"/>
      <c r="BX1138" s="11"/>
      <c r="BY1138" s="11"/>
      <c r="BZ1138" s="11"/>
      <c r="CA1138" s="11"/>
      <c r="CB1138" s="11"/>
      <c r="CC1138" s="11"/>
      <c r="CD1138" s="11"/>
      <c r="CE1138" s="11"/>
      <c r="CF1138" s="11"/>
      <c r="CG1138" s="11"/>
      <c r="CH1138" s="11"/>
      <c r="CI1138" s="11"/>
      <c r="CJ1138" s="11"/>
      <c r="CK1138" s="11"/>
      <c r="CL1138" s="11"/>
      <c r="CM1138" s="11"/>
      <c r="CN1138" s="351"/>
      <c r="CO1138" s="351"/>
      <c r="CP1138" s="351"/>
      <c r="CQ1138" s="351"/>
      <c r="CR1138" s="351"/>
      <c r="CS1138" s="351"/>
      <c r="CT1138" s="351"/>
      <c r="CU1138" s="351"/>
      <c r="CV1138" s="351"/>
      <c r="CW1138" s="351"/>
      <c r="CX1138" s="351"/>
      <c r="CY1138" s="351"/>
      <c r="CZ1138" s="351"/>
      <c r="DA1138" s="351"/>
      <c r="DB1138" s="351"/>
      <c r="DC1138" s="351"/>
      <c r="DD1138" s="351"/>
      <c r="DE1138" s="351"/>
      <c r="DF1138" s="351"/>
      <c r="DG1138" s="351"/>
      <c r="DH1138" s="351"/>
      <c r="DI1138" s="351"/>
      <c r="DJ1138" s="351"/>
      <c r="DK1138" s="351"/>
      <c r="DL1138" s="351"/>
      <c r="DM1138" s="351"/>
      <c r="DN1138" s="351"/>
      <c r="DS1138" s="372"/>
      <c r="DT1138" s="374"/>
      <c r="DU1138" s="375"/>
      <c r="DV1138" s="375"/>
      <c r="DW1138" s="375"/>
      <c r="DX1138" s="375">
        <v>1</v>
      </c>
      <c r="DY1138" s="375">
        <f t="shared" si="4125"/>
        <v>0</v>
      </c>
      <c r="DZ1138" s="375">
        <f t="shared" si="4126"/>
        <v>0</v>
      </c>
      <c r="EA1138" s="375">
        <f t="shared" si="4127"/>
        <v>1</v>
      </c>
      <c r="EB1138" s="375">
        <f t="shared" si="4128"/>
        <v>0</v>
      </c>
      <c r="EC1138" s="375">
        <f t="shared" si="4129"/>
        <v>0</v>
      </c>
      <c r="ED1138" s="375">
        <f t="shared" si="4130"/>
        <v>1</v>
      </c>
      <c r="EE1138" s="375">
        <f t="shared" si="4131"/>
        <v>0</v>
      </c>
      <c r="EF1138" s="375">
        <f t="shared" si="4132"/>
        <v>0</v>
      </c>
      <c r="EG1138" s="375">
        <f t="shared" si="4133"/>
        <v>1</v>
      </c>
      <c r="EH1138" s="375">
        <f t="shared" si="4134"/>
        <v>0</v>
      </c>
      <c r="EI1138" s="375">
        <f t="shared" si="4135"/>
        <v>0</v>
      </c>
      <c r="EJ1138" s="375">
        <f t="shared" si="4136"/>
        <v>1</v>
      </c>
      <c r="EK1138" s="375">
        <f t="shared" si="4137"/>
        <v>0</v>
      </c>
      <c r="EL1138" s="375">
        <f t="shared" si="4138"/>
        <v>0</v>
      </c>
      <c r="EM1138" s="375">
        <f t="shared" si="4139"/>
        <v>1</v>
      </c>
      <c r="EN1138" s="375">
        <f t="shared" si="4140"/>
        <v>0</v>
      </c>
      <c r="EO1138" s="375">
        <f t="shared" si="4141"/>
        <v>0</v>
      </c>
      <c r="EP1138" s="375">
        <f t="shared" si="4142"/>
        <v>1</v>
      </c>
      <c r="EQ1138" s="375">
        <f t="shared" si="4143"/>
        <v>0</v>
      </c>
      <c r="ER1138" s="375">
        <f t="shared" si="4144"/>
        <v>0</v>
      </c>
      <c r="ES1138" s="375">
        <f t="shared" si="4145"/>
        <v>1</v>
      </c>
      <c r="ET1138" s="375">
        <f t="shared" si="4146"/>
        <v>0</v>
      </c>
      <c r="EU1138" s="375">
        <f t="shared" si="4147"/>
        <v>0</v>
      </c>
      <c r="EV1138" s="375">
        <f t="shared" si="4148"/>
        <v>1</v>
      </c>
      <c r="EW1138" s="375">
        <f t="shared" si="4149"/>
        <v>0</v>
      </c>
      <c r="EX1138" s="375">
        <f t="shared" si="4150"/>
        <v>0</v>
      </c>
      <c r="EY1138" s="375">
        <f t="shared" si="4151"/>
        <v>1</v>
      </c>
      <c r="EZ1138" s="375">
        <f t="shared" si="4152"/>
        <v>0</v>
      </c>
      <c r="FA1138" s="375">
        <f t="shared" si="4153"/>
        <v>0</v>
      </c>
      <c r="FB1138" s="375">
        <f t="shared" si="4154"/>
        <v>1</v>
      </c>
      <c r="FC1138" s="375">
        <f t="shared" si="4155"/>
        <v>0</v>
      </c>
      <c r="FD1138" s="375">
        <f t="shared" si="4156"/>
        <v>0</v>
      </c>
      <c r="FE1138" s="376"/>
      <c r="FF1138" s="372"/>
      <c r="FG1138" s="372"/>
      <c r="FH1138" s="372"/>
      <c r="FI1138" s="372"/>
      <c r="FJ1138" s="372"/>
      <c r="FK1138" s="372"/>
      <c r="FL1138" s="372"/>
      <c r="FM1138" s="372"/>
      <c r="FN1138" s="372"/>
      <c r="FO1138" s="372"/>
      <c r="FP1138" s="372"/>
      <c r="FQ1138" s="372"/>
      <c r="FR1138" s="372"/>
      <c r="FS1138" s="372"/>
      <c r="FT1138" s="372"/>
      <c r="FU1138" s="372"/>
      <c r="FV1138" s="372"/>
      <c r="FW1138" s="372"/>
      <c r="FX1138" s="372"/>
      <c r="FY1138" s="372"/>
      <c r="FZ1138" s="372"/>
      <c r="GA1138" s="372"/>
      <c r="GB1138" s="372"/>
      <c r="GC1138" s="372"/>
      <c r="GD1138" s="372"/>
      <c r="GE1138" s="372"/>
      <c r="GF1138" s="372"/>
      <c r="GG1138" s="372"/>
      <c r="GH1138" s="372"/>
      <c r="GI1138" s="372"/>
      <c r="GJ1138" s="372"/>
      <c r="GK1138" s="372"/>
      <c r="GL1138" s="372"/>
      <c r="GM1138" s="372"/>
      <c r="GN1138" s="372"/>
      <c r="GO1138" s="372"/>
      <c r="GP1138" s="372"/>
      <c r="GQ1138" s="372"/>
      <c r="GR1138" s="372"/>
      <c r="GS1138" s="372"/>
      <c r="GT1138" s="372"/>
      <c r="GU1138" s="372"/>
      <c r="GV1138" s="372"/>
      <c r="GW1138" s="372"/>
      <c r="GX1138" s="372"/>
      <c r="GY1138" s="372"/>
      <c r="GZ1138" s="372"/>
      <c r="HA1138" s="372"/>
      <c r="HB1138" s="372"/>
      <c r="HC1138" s="372"/>
    </row>
    <row r="1139" spans="1:211" s="373" customFormat="1" ht="15" hidden="1" customHeight="1" outlineLevel="1" x14ac:dyDescent="0.2">
      <c r="A1139" s="366">
        <f>SWDATA!O1124</f>
        <v>0</v>
      </c>
      <c r="B1139" s="366">
        <f>SWDATA!M1124</f>
        <v>0</v>
      </c>
      <c r="C1139" s="351">
        <f>IF(AND(SWDATA!M1124=1,SWDATA!Q1124="promotions"),SWDATA!P1124,0)</f>
        <v>0</v>
      </c>
      <c r="D1139" s="367">
        <f>ROW(SWDATA!M1124)</f>
        <v>1124</v>
      </c>
      <c r="E1139" s="368">
        <f t="shared" si="4160"/>
        <v>0</v>
      </c>
      <c r="F1139" s="369">
        <f t="shared" si="3995"/>
        <v>1</v>
      </c>
      <c r="G1139" s="366" t="str">
        <f t="shared" si="3996"/>
        <v/>
      </c>
      <c r="H1139" s="370"/>
      <c r="J1139" s="238">
        <f t="shared" si="3997"/>
        <v>0</v>
      </c>
      <c r="K1139" s="239" t="str">
        <f t="shared" si="3998"/>
        <v/>
      </c>
      <c r="L1139" s="342"/>
      <c r="M1139" s="345"/>
      <c r="N1139" s="340" t="str">
        <f>IF(LEN(SWDATA!F1124)=0,"",N1138)</f>
        <v/>
      </c>
      <c r="O1139" s="296" t="str">
        <f>IF(LEN(SWDATA!G1124)=0,"",O1138)</f>
        <v/>
      </c>
      <c r="P1139" s="297" t="str">
        <f>IF(LEN(SWDATA!C1124)=0,"",SWDATA!C1124)</f>
        <v/>
      </c>
      <c r="Q1139" s="312" t="str">
        <f t="shared" si="3999"/>
        <v/>
      </c>
      <c r="R1139" s="223" t="s">
        <v>261</v>
      </c>
      <c r="S1139" s="224"/>
      <c r="T1139" s="224"/>
      <c r="U1139" s="264" t="s">
        <v>602</v>
      </c>
      <c r="V1139" s="205" t="s">
        <v>221</v>
      </c>
      <c r="W1139" s="266">
        <f>IF(OR(Is_Loading,LEN($A1139)=0),"",SWDATA!P1124)</f>
        <v>0</v>
      </c>
      <c r="X1139" s="267">
        <f>IF(OR(Is_Loading,LEN($A1139)=0),"",SWDATA!Q1124)</f>
        <v>0</v>
      </c>
      <c r="Y1139" s="267">
        <f>IF(OR(Is_Loading,LEN($A1139)=0),"",SWDATA!R1124)</f>
        <v>0</v>
      </c>
      <c r="Z1139" s="266" t="str">
        <f t="shared" si="4157"/>
        <v/>
      </c>
      <c r="AA1139" s="266">
        <f>IF(OR(Is_Loading,LEN($A1139)=0),"",SWDATA!T1124)</f>
        <v>0</v>
      </c>
      <c r="AB1139" s="267">
        <f>IF(OR(Is_Loading,LEN($A1139)=0),"",SWDATA!U1124)</f>
        <v>0</v>
      </c>
      <c r="AC1139" s="267">
        <f>IF(OR(Is_Loading,LEN($A1139)=0),"",SWDATA!V1124)</f>
        <v>0</v>
      </c>
      <c r="AD1139" s="266" t="str">
        <f t="shared" si="4000"/>
        <v/>
      </c>
      <c r="AE1139" s="266">
        <f>IF(OR(Is_Loading,LEN($A1139)=0),"",SWDATA!X1124)</f>
        <v>0</v>
      </c>
      <c r="AF1139" s="267">
        <f>IF(OR(Is_Loading,LEN($A1139)=0),"",SWDATA!Y1124)</f>
        <v>0</v>
      </c>
      <c r="AG1139" s="267">
        <f>IF(OR(Is_Loading,LEN($A1139)=0),"",SWDATA!Z1124)</f>
        <v>0</v>
      </c>
      <c r="AH1139" s="266" t="str">
        <f t="shared" si="4001"/>
        <v/>
      </c>
      <c r="AI1139" s="266">
        <f>IF(OR(Is_Loading,LEN($A1139)=0),"",SWDATA!AB1124)</f>
        <v>0</v>
      </c>
      <c r="AJ1139" s="267">
        <f>IF(OR(Is_Loading,LEN($A1139)=0),"",SWDATA!AC1124)</f>
        <v>0</v>
      </c>
      <c r="AK1139" s="267">
        <f>IF(OR(Is_Loading,LEN($A1139)=0),"",SWDATA!AD1124)</f>
        <v>0</v>
      </c>
      <c r="AL1139" s="266" t="str">
        <f t="shared" si="4002"/>
        <v/>
      </c>
      <c r="AM1139" s="266">
        <f>IF(OR(Is_Loading,LEN($A1139)=0),"",SWDATA!AF1124)</f>
        <v>0</v>
      </c>
      <c r="AN1139" s="267">
        <f>IF(OR(Is_Loading,LEN($A1139)=0),"",SWDATA!AG1124)</f>
        <v>0</v>
      </c>
      <c r="AO1139" s="323">
        <f>IF(OR(Is_Loading,LEN($A1139)=0),"",SWDATA!AH1124)</f>
        <v>0</v>
      </c>
      <c r="AP1139" s="320" t="str">
        <f t="shared" si="4003"/>
        <v/>
      </c>
      <c r="AQ1139" s="266">
        <f>IF(OR(Is_Loading,LEN($A1139)=0),"",SWDATA!AJ1124)</f>
        <v>0</v>
      </c>
      <c r="AR1139" s="267">
        <f>IF(OR(Is_Loading,LEN($A1139)=0),"",SWDATA!AK1124)</f>
        <v>0</v>
      </c>
      <c r="AS1139" s="267">
        <f>IF(OR(Is_Loading,LEN($A1139)=0),"",SWDATA!AL1124)</f>
        <v>0</v>
      </c>
      <c r="AT1139" s="266" t="str">
        <f t="shared" si="4004"/>
        <v/>
      </c>
      <c r="AU1139" s="266">
        <f>IF(OR(Is_Loading,LEN($A1139)=0),"",SWDATA!AN1124)</f>
        <v>0</v>
      </c>
      <c r="AV1139" s="267">
        <f>IF(OR(Is_Loading,LEN($A1139)=0),"",SWDATA!AO1124)</f>
        <v>0</v>
      </c>
      <c r="AW1139" s="267">
        <f>IF(OR(Is_Loading,LEN($A1139)=0),"",SWDATA!AP1124)</f>
        <v>0</v>
      </c>
      <c r="AX1139" s="266" t="str">
        <f t="shared" si="4005"/>
        <v/>
      </c>
      <c r="AY1139" s="266">
        <f>IF(OR(Is_Loading,LEN($A1139)=0),"",SWDATA!AR1124)</f>
        <v>0</v>
      </c>
      <c r="AZ1139" s="267">
        <f>IF(OR(Is_Loading,LEN($A1139)=0),"",SWDATA!AS1124)</f>
        <v>0</v>
      </c>
      <c r="BA1139" s="267">
        <f>IF(OR(Is_Loading,LEN($A1139)=0),"",SWDATA!AT1124)</f>
        <v>0</v>
      </c>
      <c r="BB1139" s="266" t="str">
        <f t="shared" si="4006"/>
        <v/>
      </c>
      <c r="BC1139" s="266">
        <f>IF(OR(Is_Loading,LEN($A1139)=0),"",SWDATA!AV1124)</f>
        <v>0</v>
      </c>
      <c r="BD1139" s="267">
        <f>IF(OR(Is_Loading,LEN($A1139)=0),"",SWDATA!AW1124)</f>
        <v>0</v>
      </c>
      <c r="BE1139" s="323">
        <f>IF(OR(Is_Loading,LEN($A1139)=0),"",SWDATA!AX1124)</f>
        <v>0</v>
      </c>
      <c r="BF1139" s="320" t="str">
        <f t="shared" si="4007"/>
        <v/>
      </c>
      <c r="BG1139" s="11"/>
      <c r="BH1139" s="11"/>
      <c r="BI1139" s="11"/>
      <c r="BJ1139" s="11"/>
      <c r="BK1139" s="11"/>
      <c r="BL1139" s="11"/>
      <c r="BM1139" s="11"/>
      <c r="BN1139" s="11"/>
      <c r="BO1139" s="11"/>
      <c r="BP1139" s="11"/>
      <c r="BQ1139" s="11"/>
      <c r="BR1139" s="11"/>
      <c r="BS1139" s="11"/>
      <c r="BT1139" s="11"/>
      <c r="BU1139" s="11"/>
      <c r="BV1139" s="11"/>
      <c r="BW1139" s="11"/>
      <c r="BX1139" s="11"/>
      <c r="BY1139" s="11"/>
      <c r="BZ1139" s="11"/>
      <c r="CA1139" s="11"/>
      <c r="CB1139" s="11"/>
      <c r="CC1139" s="11"/>
      <c r="CD1139" s="11"/>
      <c r="CE1139" s="11"/>
      <c r="CF1139" s="11"/>
      <c r="CG1139" s="11"/>
      <c r="CH1139" s="11"/>
      <c r="CI1139" s="11"/>
      <c r="CJ1139" s="11"/>
      <c r="CK1139" s="11"/>
      <c r="CL1139" s="11"/>
      <c r="CM1139" s="11"/>
      <c r="CN1139" s="351"/>
      <c r="CO1139" s="351"/>
      <c r="CP1139" s="351"/>
      <c r="CQ1139" s="351"/>
      <c r="CR1139" s="351"/>
      <c r="CS1139" s="351"/>
      <c r="CT1139" s="351"/>
      <c r="CU1139" s="351"/>
      <c r="CV1139" s="351"/>
      <c r="CW1139" s="351"/>
      <c r="CX1139" s="351"/>
      <c r="CY1139" s="351"/>
      <c r="CZ1139" s="351"/>
      <c r="DA1139" s="351"/>
      <c r="DB1139" s="351"/>
      <c r="DC1139" s="351"/>
      <c r="DD1139" s="351"/>
      <c r="DE1139" s="351"/>
      <c r="DF1139" s="351"/>
      <c r="DG1139" s="351"/>
      <c r="DH1139" s="351"/>
      <c r="DI1139" s="351"/>
      <c r="DJ1139" s="351"/>
      <c r="DK1139" s="351"/>
      <c r="DL1139" s="351"/>
      <c r="DM1139" s="351"/>
      <c r="DN1139" s="351"/>
      <c r="DS1139" s="372"/>
      <c r="DT1139" s="374"/>
      <c r="DU1139" s="375"/>
      <c r="DV1139" s="375"/>
      <c r="DW1139" s="375"/>
      <c r="DX1139" s="375">
        <v>1</v>
      </c>
      <c r="DY1139" s="375">
        <f t="shared" si="4125"/>
        <v>0</v>
      </c>
      <c r="DZ1139" s="375">
        <f t="shared" si="4126"/>
        <v>0</v>
      </c>
      <c r="EA1139" s="375">
        <f t="shared" si="4127"/>
        <v>1</v>
      </c>
      <c r="EB1139" s="375">
        <f t="shared" si="4128"/>
        <v>0</v>
      </c>
      <c r="EC1139" s="375">
        <f t="shared" si="4129"/>
        <v>0</v>
      </c>
      <c r="ED1139" s="375">
        <f t="shared" si="4130"/>
        <v>1</v>
      </c>
      <c r="EE1139" s="375">
        <f t="shared" si="4131"/>
        <v>0</v>
      </c>
      <c r="EF1139" s="375">
        <f t="shared" si="4132"/>
        <v>0</v>
      </c>
      <c r="EG1139" s="375">
        <f t="shared" si="4133"/>
        <v>1</v>
      </c>
      <c r="EH1139" s="375">
        <f t="shared" si="4134"/>
        <v>0</v>
      </c>
      <c r="EI1139" s="375">
        <f t="shared" si="4135"/>
        <v>0</v>
      </c>
      <c r="EJ1139" s="375">
        <f t="shared" si="4136"/>
        <v>1</v>
      </c>
      <c r="EK1139" s="375">
        <f t="shared" si="4137"/>
        <v>0</v>
      </c>
      <c r="EL1139" s="375">
        <f t="shared" si="4138"/>
        <v>0</v>
      </c>
      <c r="EM1139" s="375">
        <f t="shared" si="4139"/>
        <v>1</v>
      </c>
      <c r="EN1139" s="375">
        <f t="shared" si="4140"/>
        <v>0</v>
      </c>
      <c r="EO1139" s="375">
        <f t="shared" si="4141"/>
        <v>0</v>
      </c>
      <c r="EP1139" s="375">
        <f t="shared" si="4142"/>
        <v>1</v>
      </c>
      <c r="EQ1139" s="375">
        <f t="shared" si="4143"/>
        <v>0</v>
      </c>
      <c r="ER1139" s="375">
        <f t="shared" si="4144"/>
        <v>0</v>
      </c>
      <c r="ES1139" s="375">
        <f t="shared" si="4145"/>
        <v>1</v>
      </c>
      <c r="ET1139" s="375">
        <f t="shared" si="4146"/>
        <v>0</v>
      </c>
      <c r="EU1139" s="375">
        <f t="shared" si="4147"/>
        <v>0</v>
      </c>
      <c r="EV1139" s="375">
        <f t="shared" si="4148"/>
        <v>1</v>
      </c>
      <c r="EW1139" s="375">
        <f t="shared" si="4149"/>
        <v>0</v>
      </c>
      <c r="EX1139" s="375">
        <f t="shared" si="4150"/>
        <v>0</v>
      </c>
      <c r="EY1139" s="375">
        <f t="shared" si="4151"/>
        <v>1</v>
      </c>
      <c r="EZ1139" s="375">
        <f t="shared" si="4152"/>
        <v>0</v>
      </c>
      <c r="FA1139" s="375">
        <f t="shared" si="4153"/>
        <v>0</v>
      </c>
      <c r="FB1139" s="375">
        <f t="shared" si="4154"/>
        <v>1</v>
      </c>
      <c r="FC1139" s="375">
        <f t="shared" si="4155"/>
        <v>0</v>
      </c>
      <c r="FD1139" s="375">
        <f t="shared" si="4156"/>
        <v>0</v>
      </c>
      <c r="FE1139" s="376"/>
      <c r="FF1139" s="372"/>
      <c r="FG1139" s="372"/>
      <c r="FH1139" s="372"/>
      <c r="FI1139" s="372"/>
      <c r="FJ1139" s="372"/>
      <c r="FK1139" s="372"/>
      <c r="FL1139" s="372"/>
      <c r="FM1139" s="372"/>
      <c r="FN1139" s="372"/>
      <c r="FO1139" s="372"/>
      <c r="FP1139" s="372"/>
      <c r="FQ1139" s="372"/>
      <c r="FR1139" s="372"/>
      <c r="FS1139" s="372"/>
      <c r="FT1139" s="372"/>
      <c r="FU1139" s="372"/>
      <c r="FV1139" s="372"/>
      <c r="FW1139" s="372"/>
      <c r="FX1139" s="372"/>
      <c r="FY1139" s="372"/>
      <c r="FZ1139" s="372"/>
      <c r="GA1139" s="372"/>
      <c r="GB1139" s="372"/>
      <c r="GC1139" s="372"/>
      <c r="GD1139" s="372"/>
      <c r="GE1139" s="372"/>
      <c r="GF1139" s="372"/>
      <c r="GG1139" s="372"/>
      <c r="GH1139" s="372"/>
      <c r="GI1139" s="372"/>
      <c r="GJ1139" s="372"/>
      <c r="GK1139" s="372"/>
      <c r="GL1139" s="372"/>
      <c r="GM1139" s="372"/>
      <c r="GN1139" s="372"/>
      <c r="GO1139" s="372"/>
      <c r="GP1139" s="372"/>
      <c r="GQ1139" s="372"/>
      <c r="GR1139" s="372"/>
      <c r="GS1139" s="372"/>
      <c r="GT1139" s="372"/>
      <c r="GU1139" s="372"/>
      <c r="GV1139" s="372"/>
      <c r="GW1139" s="372"/>
      <c r="GX1139" s="372"/>
      <c r="GY1139" s="372"/>
      <c r="GZ1139" s="372"/>
      <c r="HA1139" s="372"/>
      <c r="HB1139" s="372"/>
      <c r="HC1139" s="372"/>
    </row>
    <row r="1140" spans="1:211" s="373" customFormat="1" ht="15" hidden="1" customHeight="1" outlineLevel="1" x14ac:dyDescent="0.2">
      <c r="A1140" s="366">
        <f>SWDATA!O1125</f>
        <v>0</v>
      </c>
      <c r="B1140" s="366">
        <f>SWDATA!M1125</f>
        <v>0</v>
      </c>
      <c r="C1140" s="351">
        <f>IF(AND(SWDATA!M1125=1,SWDATA!Q1125="promotions"),SWDATA!P1125,0)</f>
        <v>0</v>
      </c>
      <c r="D1140" s="367">
        <f>ROW(SWDATA!M1125)</f>
        <v>1125</v>
      </c>
      <c r="E1140" s="368">
        <f t="shared" si="4160"/>
        <v>0</v>
      </c>
      <c r="F1140" s="369">
        <f t="shared" si="3995"/>
        <v>1</v>
      </c>
      <c r="G1140" s="366" t="str">
        <f t="shared" si="3996"/>
        <v/>
      </c>
      <c r="H1140" s="370"/>
      <c r="J1140" s="238">
        <f t="shared" si="3997"/>
        <v>0</v>
      </c>
      <c r="K1140" s="239" t="str">
        <f t="shared" si="3998"/>
        <v/>
      </c>
      <c r="L1140" s="342"/>
      <c r="M1140" s="345"/>
      <c r="N1140" s="340" t="str">
        <f>IF(LEN(SWDATA!F1125)=0,"",N1139)</f>
        <v/>
      </c>
      <c r="O1140" s="296" t="str">
        <f>IF(LEN(SWDATA!G1125)=0,"",O1139)</f>
        <v/>
      </c>
      <c r="P1140" s="297" t="str">
        <f>IF(LEN(SWDATA!C1125)=0,"",SWDATA!C1125)</f>
        <v/>
      </c>
      <c r="Q1140" s="312" t="str">
        <f t="shared" si="3999"/>
        <v/>
      </c>
      <c r="R1140" s="223" t="s">
        <v>261</v>
      </c>
      <c r="S1140" s="224"/>
      <c r="T1140" s="224"/>
      <c r="U1140" s="264" t="s">
        <v>629</v>
      </c>
      <c r="V1140" s="205" t="s">
        <v>221</v>
      </c>
      <c r="W1140" s="266">
        <f>IF(OR(Is_Loading,LEN($A1140)=0),"",SWDATA!P1125)</f>
        <v>0</v>
      </c>
      <c r="X1140" s="267">
        <f>IF(OR(Is_Loading,LEN($A1140)=0),"",SWDATA!Q1125)</f>
        <v>0</v>
      </c>
      <c r="Y1140" s="267">
        <f>IF(OR(Is_Loading,LEN($A1140)=0),"",SWDATA!R1125)</f>
        <v>0</v>
      </c>
      <c r="Z1140" s="266" t="str">
        <f t="shared" si="4157"/>
        <v/>
      </c>
      <c r="AA1140" s="266">
        <f>IF(OR(Is_Loading,LEN($A1140)=0),"",SWDATA!T1125)</f>
        <v>0</v>
      </c>
      <c r="AB1140" s="267">
        <f>IF(OR(Is_Loading,LEN($A1140)=0),"",SWDATA!U1125)</f>
        <v>0</v>
      </c>
      <c r="AC1140" s="267">
        <f>IF(OR(Is_Loading,LEN($A1140)=0),"",SWDATA!V1125)</f>
        <v>0</v>
      </c>
      <c r="AD1140" s="266" t="str">
        <f t="shared" si="4000"/>
        <v/>
      </c>
      <c r="AE1140" s="266">
        <f>IF(OR(Is_Loading,LEN($A1140)=0),"",SWDATA!X1125)</f>
        <v>0</v>
      </c>
      <c r="AF1140" s="267">
        <f>IF(OR(Is_Loading,LEN($A1140)=0),"",SWDATA!Y1125)</f>
        <v>0</v>
      </c>
      <c r="AG1140" s="267">
        <f>IF(OR(Is_Loading,LEN($A1140)=0),"",SWDATA!Z1125)</f>
        <v>0</v>
      </c>
      <c r="AH1140" s="266" t="str">
        <f t="shared" si="4001"/>
        <v/>
      </c>
      <c r="AI1140" s="266">
        <f>IF(OR(Is_Loading,LEN($A1140)=0),"",SWDATA!AB1125)</f>
        <v>0</v>
      </c>
      <c r="AJ1140" s="267">
        <f>IF(OR(Is_Loading,LEN($A1140)=0),"",SWDATA!AC1125)</f>
        <v>0</v>
      </c>
      <c r="AK1140" s="267">
        <f>IF(OR(Is_Loading,LEN($A1140)=0),"",SWDATA!AD1125)</f>
        <v>0</v>
      </c>
      <c r="AL1140" s="266" t="str">
        <f t="shared" si="4002"/>
        <v/>
      </c>
      <c r="AM1140" s="266">
        <f>IF(OR(Is_Loading,LEN($A1140)=0),"",SWDATA!AF1125)</f>
        <v>0</v>
      </c>
      <c r="AN1140" s="267">
        <f>IF(OR(Is_Loading,LEN($A1140)=0),"",SWDATA!AG1125)</f>
        <v>0</v>
      </c>
      <c r="AO1140" s="323">
        <f>IF(OR(Is_Loading,LEN($A1140)=0),"",SWDATA!AH1125)</f>
        <v>0</v>
      </c>
      <c r="AP1140" s="320" t="str">
        <f t="shared" si="4003"/>
        <v/>
      </c>
      <c r="AQ1140" s="266">
        <f>IF(OR(Is_Loading,LEN($A1140)=0),"",SWDATA!AJ1125)</f>
        <v>0</v>
      </c>
      <c r="AR1140" s="267">
        <f>IF(OR(Is_Loading,LEN($A1140)=0),"",SWDATA!AK1125)</f>
        <v>0</v>
      </c>
      <c r="AS1140" s="267">
        <f>IF(OR(Is_Loading,LEN($A1140)=0),"",SWDATA!AL1125)</f>
        <v>0</v>
      </c>
      <c r="AT1140" s="266" t="str">
        <f t="shared" si="4004"/>
        <v/>
      </c>
      <c r="AU1140" s="266">
        <f>IF(OR(Is_Loading,LEN($A1140)=0),"",SWDATA!AN1125)</f>
        <v>0</v>
      </c>
      <c r="AV1140" s="267">
        <f>IF(OR(Is_Loading,LEN($A1140)=0),"",SWDATA!AO1125)</f>
        <v>0</v>
      </c>
      <c r="AW1140" s="267">
        <f>IF(OR(Is_Loading,LEN($A1140)=0),"",SWDATA!AP1125)</f>
        <v>0</v>
      </c>
      <c r="AX1140" s="266" t="str">
        <f t="shared" si="4005"/>
        <v/>
      </c>
      <c r="AY1140" s="266">
        <f>IF(OR(Is_Loading,LEN($A1140)=0),"",SWDATA!AR1125)</f>
        <v>0</v>
      </c>
      <c r="AZ1140" s="267">
        <f>IF(OR(Is_Loading,LEN($A1140)=0),"",SWDATA!AS1125)</f>
        <v>0</v>
      </c>
      <c r="BA1140" s="267">
        <f>IF(OR(Is_Loading,LEN($A1140)=0),"",SWDATA!AT1125)</f>
        <v>0</v>
      </c>
      <c r="BB1140" s="266" t="str">
        <f t="shared" si="4006"/>
        <v/>
      </c>
      <c r="BC1140" s="266">
        <f>IF(OR(Is_Loading,LEN($A1140)=0),"",SWDATA!AV1125)</f>
        <v>0</v>
      </c>
      <c r="BD1140" s="267">
        <f>IF(OR(Is_Loading,LEN($A1140)=0),"",SWDATA!AW1125)</f>
        <v>0</v>
      </c>
      <c r="BE1140" s="323">
        <f>IF(OR(Is_Loading,LEN($A1140)=0),"",SWDATA!AX1125)</f>
        <v>0</v>
      </c>
      <c r="BF1140" s="320" t="str">
        <f t="shared" si="4007"/>
        <v/>
      </c>
      <c r="BG1140" s="11"/>
      <c r="BH1140" s="11"/>
      <c r="BI1140" s="11"/>
      <c r="BJ1140" s="11"/>
      <c r="BK1140" s="11"/>
      <c r="BL1140" s="11"/>
      <c r="BM1140" s="11"/>
      <c r="BN1140" s="11"/>
      <c r="BO1140" s="11"/>
      <c r="BP1140" s="11"/>
      <c r="BQ1140" s="11"/>
      <c r="BR1140" s="11"/>
      <c r="BS1140" s="11"/>
      <c r="BT1140" s="11"/>
      <c r="BU1140" s="11"/>
      <c r="BV1140" s="11"/>
      <c r="BW1140" s="11"/>
      <c r="BX1140" s="11"/>
      <c r="BY1140" s="11"/>
      <c r="BZ1140" s="11"/>
      <c r="CA1140" s="11"/>
      <c r="CB1140" s="11"/>
      <c r="CC1140" s="11"/>
      <c r="CD1140" s="11"/>
      <c r="CE1140" s="11"/>
      <c r="CF1140" s="11"/>
      <c r="CG1140" s="11"/>
      <c r="CH1140" s="11"/>
      <c r="CI1140" s="11"/>
      <c r="CJ1140" s="11"/>
      <c r="CK1140" s="11"/>
      <c r="CL1140" s="11"/>
      <c r="CM1140" s="11"/>
      <c r="CN1140" s="351"/>
      <c r="CO1140" s="351"/>
      <c r="CP1140" s="351"/>
      <c r="CQ1140" s="351"/>
      <c r="CR1140" s="351"/>
      <c r="CS1140" s="351"/>
      <c r="CT1140" s="351"/>
      <c r="CU1140" s="351"/>
      <c r="CV1140" s="351"/>
      <c r="CW1140" s="351"/>
      <c r="CX1140" s="351"/>
      <c r="CY1140" s="351"/>
      <c r="CZ1140" s="351"/>
      <c r="DA1140" s="351"/>
      <c r="DB1140" s="351"/>
      <c r="DC1140" s="351"/>
      <c r="DD1140" s="351"/>
      <c r="DE1140" s="351"/>
      <c r="DF1140" s="351"/>
      <c r="DG1140" s="351"/>
      <c r="DH1140" s="351"/>
      <c r="DI1140" s="351"/>
      <c r="DJ1140" s="351"/>
      <c r="DK1140" s="351"/>
      <c r="DL1140" s="351"/>
      <c r="DM1140" s="351"/>
      <c r="DN1140" s="351"/>
      <c r="DS1140" s="372"/>
      <c r="DT1140" s="374"/>
      <c r="DU1140" s="375"/>
      <c r="DV1140" s="375"/>
      <c r="DW1140" s="375"/>
      <c r="DX1140" s="375">
        <v>1</v>
      </c>
      <c r="DY1140" s="375">
        <f t="shared" si="4125"/>
        <v>0</v>
      </c>
      <c r="DZ1140" s="375">
        <f t="shared" si="4126"/>
        <v>0</v>
      </c>
      <c r="EA1140" s="375">
        <f t="shared" si="4127"/>
        <v>1</v>
      </c>
      <c r="EB1140" s="375">
        <f t="shared" si="4128"/>
        <v>0</v>
      </c>
      <c r="EC1140" s="375">
        <f t="shared" si="4129"/>
        <v>0</v>
      </c>
      <c r="ED1140" s="375">
        <f t="shared" si="4130"/>
        <v>1</v>
      </c>
      <c r="EE1140" s="375">
        <f t="shared" si="4131"/>
        <v>0</v>
      </c>
      <c r="EF1140" s="375">
        <f t="shared" si="4132"/>
        <v>0</v>
      </c>
      <c r="EG1140" s="375">
        <f t="shared" si="4133"/>
        <v>1</v>
      </c>
      <c r="EH1140" s="375">
        <f t="shared" si="4134"/>
        <v>0</v>
      </c>
      <c r="EI1140" s="375">
        <f t="shared" si="4135"/>
        <v>0</v>
      </c>
      <c r="EJ1140" s="375">
        <f t="shared" si="4136"/>
        <v>1</v>
      </c>
      <c r="EK1140" s="375">
        <f t="shared" si="4137"/>
        <v>0</v>
      </c>
      <c r="EL1140" s="375">
        <f t="shared" si="4138"/>
        <v>0</v>
      </c>
      <c r="EM1140" s="375">
        <f t="shared" si="4139"/>
        <v>1</v>
      </c>
      <c r="EN1140" s="375">
        <f t="shared" si="4140"/>
        <v>0</v>
      </c>
      <c r="EO1140" s="375">
        <f t="shared" si="4141"/>
        <v>0</v>
      </c>
      <c r="EP1140" s="375">
        <f t="shared" si="4142"/>
        <v>1</v>
      </c>
      <c r="EQ1140" s="375">
        <f t="shared" si="4143"/>
        <v>0</v>
      </c>
      <c r="ER1140" s="375">
        <f t="shared" si="4144"/>
        <v>0</v>
      </c>
      <c r="ES1140" s="375">
        <f t="shared" si="4145"/>
        <v>1</v>
      </c>
      <c r="ET1140" s="375">
        <f t="shared" si="4146"/>
        <v>0</v>
      </c>
      <c r="EU1140" s="375">
        <f t="shared" si="4147"/>
        <v>0</v>
      </c>
      <c r="EV1140" s="375">
        <f t="shared" si="4148"/>
        <v>1</v>
      </c>
      <c r="EW1140" s="375">
        <f t="shared" si="4149"/>
        <v>0</v>
      </c>
      <c r="EX1140" s="375">
        <f t="shared" si="4150"/>
        <v>0</v>
      </c>
      <c r="EY1140" s="375">
        <f t="shared" si="4151"/>
        <v>1</v>
      </c>
      <c r="EZ1140" s="375">
        <f t="shared" si="4152"/>
        <v>0</v>
      </c>
      <c r="FA1140" s="375">
        <f t="shared" si="4153"/>
        <v>0</v>
      </c>
      <c r="FB1140" s="375">
        <f t="shared" si="4154"/>
        <v>1</v>
      </c>
      <c r="FC1140" s="375">
        <f t="shared" si="4155"/>
        <v>0</v>
      </c>
      <c r="FD1140" s="375">
        <f t="shared" si="4156"/>
        <v>0</v>
      </c>
      <c r="FE1140" s="376"/>
      <c r="FF1140" s="372"/>
      <c r="FG1140" s="372"/>
      <c r="FH1140" s="372"/>
      <c r="FI1140" s="372"/>
      <c r="FJ1140" s="372"/>
      <c r="FK1140" s="372"/>
      <c r="FL1140" s="372"/>
      <c r="FM1140" s="372"/>
      <c r="FN1140" s="372"/>
      <c r="FO1140" s="372"/>
      <c r="FP1140" s="372"/>
      <c r="FQ1140" s="372"/>
      <c r="FR1140" s="372"/>
      <c r="FS1140" s="372"/>
      <c r="FT1140" s="372"/>
      <c r="FU1140" s="372"/>
      <c r="FV1140" s="372"/>
      <c r="FW1140" s="372"/>
      <c r="FX1140" s="372"/>
      <c r="FY1140" s="372"/>
      <c r="FZ1140" s="372"/>
      <c r="GA1140" s="372"/>
      <c r="GB1140" s="372"/>
      <c r="GC1140" s="372"/>
      <c r="GD1140" s="372"/>
      <c r="GE1140" s="372"/>
      <c r="GF1140" s="372"/>
      <c r="GG1140" s="372"/>
      <c r="GH1140" s="372"/>
      <c r="GI1140" s="372"/>
      <c r="GJ1140" s="372"/>
      <c r="GK1140" s="372"/>
      <c r="GL1140" s="372"/>
      <c r="GM1140" s="372"/>
      <c r="GN1140" s="372"/>
      <c r="GO1140" s="372"/>
      <c r="GP1140" s="372"/>
      <c r="GQ1140" s="372"/>
      <c r="GR1140" s="372"/>
      <c r="GS1140" s="372"/>
      <c r="GT1140" s="372"/>
      <c r="GU1140" s="372"/>
      <c r="GV1140" s="372"/>
      <c r="GW1140" s="372"/>
      <c r="GX1140" s="372"/>
      <c r="GY1140" s="372"/>
      <c r="GZ1140" s="372"/>
      <c r="HA1140" s="372"/>
      <c r="HB1140" s="372"/>
      <c r="HC1140" s="372"/>
    </row>
    <row r="1141" spans="1:211" s="373" customFormat="1" ht="15" hidden="1" customHeight="1" outlineLevel="1" x14ac:dyDescent="0.2">
      <c r="A1141" s="366">
        <f>SWDATA!O1126</f>
        <v>0</v>
      </c>
      <c r="B1141" s="366">
        <f>SWDATA!M1126</f>
        <v>0</v>
      </c>
      <c r="C1141" s="351">
        <f>IF(AND(SWDATA!M1126=1,SWDATA!Q1126="promotions"),SWDATA!P1126,0)</f>
        <v>0</v>
      </c>
      <c r="D1141" s="367">
        <f>ROW(SWDATA!M1126)</f>
        <v>1126</v>
      </c>
      <c r="E1141" s="368">
        <f t="shared" si="4160"/>
        <v>0</v>
      </c>
      <c r="F1141" s="369">
        <f t="shared" si="3995"/>
        <v>1</v>
      </c>
      <c r="G1141" s="366" t="str">
        <f t="shared" si="3996"/>
        <v/>
      </c>
      <c r="H1141" s="370"/>
      <c r="J1141" s="238">
        <f t="shared" si="3997"/>
        <v>0</v>
      </c>
      <c r="K1141" s="239" t="str">
        <f t="shared" si="3998"/>
        <v/>
      </c>
      <c r="L1141" s="342"/>
      <c r="M1141" s="345"/>
      <c r="N1141" s="340" t="str">
        <f>IF(LEN(SWDATA!F1126)=0,"",N1140)</f>
        <v/>
      </c>
      <c r="O1141" s="296" t="str">
        <f>IF(LEN(SWDATA!G1126)=0,"",O1140)</f>
        <v/>
      </c>
      <c r="P1141" s="297" t="str">
        <f>IF(LEN(SWDATA!C1126)=0,"",SWDATA!C1126)</f>
        <v/>
      </c>
      <c r="Q1141" s="312" t="str">
        <f t="shared" si="3999"/>
        <v/>
      </c>
      <c r="R1141" s="223" t="s">
        <v>261</v>
      </c>
      <c r="S1141" s="224"/>
      <c r="T1141" s="224"/>
      <c r="U1141" s="264" t="s">
        <v>626</v>
      </c>
      <c r="V1141" s="205" t="s">
        <v>221</v>
      </c>
      <c r="W1141" s="266">
        <f>IF(OR(Is_Loading,LEN($A1141)=0),"",SWDATA!P1126)</f>
        <v>0</v>
      </c>
      <c r="X1141" s="267">
        <f>IF(OR(Is_Loading,LEN($A1141)=0),"",SWDATA!Q1126)</f>
        <v>0</v>
      </c>
      <c r="Y1141" s="267">
        <f>IF(OR(Is_Loading,LEN($A1141)=0),"",SWDATA!R1126)</f>
        <v>0</v>
      </c>
      <c r="Z1141" s="266" t="str">
        <f t="shared" ref="Z1141:Z1145" si="4161">IF($A1141=0,"",CHOOSE($F1141,SUM(W1141:Y1141),SUM(W1141:Y1141)/3,Y1141))</f>
        <v/>
      </c>
      <c r="AA1141" s="266">
        <f>IF(OR(Is_Loading,LEN($A1141)=0),"",SWDATA!T1126)</f>
        <v>0</v>
      </c>
      <c r="AB1141" s="267">
        <f>IF(OR(Is_Loading,LEN($A1141)=0),"",SWDATA!U1126)</f>
        <v>0</v>
      </c>
      <c r="AC1141" s="267">
        <f>IF(OR(Is_Loading,LEN($A1141)=0),"",SWDATA!V1126)</f>
        <v>0</v>
      </c>
      <c r="AD1141" s="266" t="str">
        <f t="shared" si="4000"/>
        <v/>
      </c>
      <c r="AE1141" s="266">
        <f>IF(OR(Is_Loading,LEN($A1141)=0),"",SWDATA!X1126)</f>
        <v>0</v>
      </c>
      <c r="AF1141" s="267">
        <f>IF(OR(Is_Loading,LEN($A1141)=0),"",SWDATA!Y1126)</f>
        <v>0</v>
      </c>
      <c r="AG1141" s="267">
        <f>IF(OR(Is_Loading,LEN($A1141)=0),"",SWDATA!Z1126)</f>
        <v>0</v>
      </c>
      <c r="AH1141" s="266" t="str">
        <f t="shared" si="4001"/>
        <v/>
      </c>
      <c r="AI1141" s="266">
        <f>IF(OR(Is_Loading,LEN($A1141)=0),"",SWDATA!AB1126)</f>
        <v>0</v>
      </c>
      <c r="AJ1141" s="267">
        <f>IF(OR(Is_Loading,LEN($A1141)=0),"",SWDATA!AC1126)</f>
        <v>0</v>
      </c>
      <c r="AK1141" s="267">
        <f>IF(OR(Is_Loading,LEN($A1141)=0),"",SWDATA!AD1126)</f>
        <v>0</v>
      </c>
      <c r="AL1141" s="266" t="str">
        <f t="shared" si="4002"/>
        <v/>
      </c>
      <c r="AM1141" s="266">
        <f>IF(OR(Is_Loading,LEN($A1141)=0),"",SWDATA!AF1126)</f>
        <v>0</v>
      </c>
      <c r="AN1141" s="267">
        <f>IF(OR(Is_Loading,LEN($A1141)=0),"",SWDATA!AG1126)</f>
        <v>0</v>
      </c>
      <c r="AO1141" s="323">
        <f>IF(OR(Is_Loading,LEN($A1141)=0),"",SWDATA!AH1126)</f>
        <v>0</v>
      </c>
      <c r="AP1141" s="320" t="str">
        <f t="shared" si="4003"/>
        <v/>
      </c>
      <c r="AQ1141" s="266">
        <f>IF(OR(Is_Loading,LEN($A1141)=0),"",SWDATA!AJ1126)</f>
        <v>0</v>
      </c>
      <c r="AR1141" s="267">
        <f>IF(OR(Is_Loading,LEN($A1141)=0),"",SWDATA!AK1126)</f>
        <v>0</v>
      </c>
      <c r="AS1141" s="267">
        <f>IF(OR(Is_Loading,LEN($A1141)=0),"",SWDATA!AL1126)</f>
        <v>0</v>
      </c>
      <c r="AT1141" s="266" t="str">
        <f t="shared" si="4004"/>
        <v/>
      </c>
      <c r="AU1141" s="266">
        <f>IF(OR(Is_Loading,LEN($A1141)=0),"",SWDATA!AN1126)</f>
        <v>0</v>
      </c>
      <c r="AV1141" s="267">
        <f>IF(OR(Is_Loading,LEN($A1141)=0),"",SWDATA!AO1126)</f>
        <v>0</v>
      </c>
      <c r="AW1141" s="267">
        <f>IF(OR(Is_Loading,LEN($A1141)=0),"",SWDATA!AP1126)</f>
        <v>0</v>
      </c>
      <c r="AX1141" s="266" t="str">
        <f t="shared" si="4005"/>
        <v/>
      </c>
      <c r="AY1141" s="266">
        <f>IF(OR(Is_Loading,LEN($A1141)=0),"",SWDATA!AR1126)</f>
        <v>0</v>
      </c>
      <c r="AZ1141" s="267">
        <f>IF(OR(Is_Loading,LEN($A1141)=0),"",SWDATA!AS1126)</f>
        <v>0</v>
      </c>
      <c r="BA1141" s="267">
        <f>IF(OR(Is_Loading,LEN($A1141)=0),"",SWDATA!AT1126)</f>
        <v>0</v>
      </c>
      <c r="BB1141" s="266" t="str">
        <f t="shared" si="4006"/>
        <v/>
      </c>
      <c r="BC1141" s="266">
        <f>IF(OR(Is_Loading,LEN($A1141)=0),"",SWDATA!AV1126)</f>
        <v>0</v>
      </c>
      <c r="BD1141" s="267">
        <f>IF(OR(Is_Loading,LEN($A1141)=0),"",SWDATA!AW1126)</f>
        <v>0</v>
      </c>
      <c r="BE1141" s="323">
        <f>IF(OR(Is_Loading,LEN($A1141)=0),"",SWDATA!AX1126)</f>
        <v>0</v>
      </c>
      <c r="BF1141" s="320" t="str">
        <f t="shared" si="4007"/>
        <v/>
      </c>
      <c r="BG1141" s="11"/>
      <c r="BH1141" s="11"/>
      <c r="BI1141" s="11"/>
      <c r="BJ1141" s="11"/>
      <c r="BK1141" s="11"/>
      <c r="BL1141" s="11"/>
      <c r="BM1141" s="11"/>
      <c r="BN1141" s="11"/>
      <c r="BO1141" s="11"/>
      <c r="BP1141" s="11"/>
      <c r="BQ1141" s="11"/>
      <c r="BR1141" s="11"/>
      <c r="BS1141" s="11"/>
      <c r="BT1141" s="11"/>
      <c r="BU1141" s="11"/>
      <c r="BV1141" s="11"/>
      <c r="BW1141" s="11"/>
      <c r="BX1141" s="11"/>
      <c r="BY1141" s="11"/>
      <c r="BZ1141" s="11"/>
      <c r="CA1141" s="11"/>
      <c r="CB1141" s="11"/>
      <c r="CC1141" s="11"/>
      <c r="CD1141" s="11"/>
      <c r="CE1141" s="11"/>
      <c r="CF1141" s="11"/>
      <c r="CG1141" s="11"/>
      <c r="CH1141" s="11"/>
      <c r="CI1141" s="11"/>
      <c r="CJ1141" s="11"/>
      <c r="CK1141" s="11"/>
      <c r="CL1141" s="11"/>
      <c r="CM1141" s="11"/>
      <c r="CN1141" s="351"/>
      <c r="CO1141" s="351"/>
      <c r="CP1141" s="351"/>
      <c r="CQ1141" s="351"/>
      <c r="CR1141" s="351"/>
      <c r="CS1141" s="351"/>
      <c r="CT1141" s="351"/>
      <c r="CU1141" s="351"/>
      <c r="CV1141" s="351"/>
      <c r="CW1141" s="351"/>
      <c r="CX1141" s="351"/>
      <c r="CY1141" s="351"/>
      <c r="CZ1141" s="351"/>
      <c r="DA1141" s="351"/>
      <c r="DB1141" s="351"/>
      <c r="DC1141" s="351"/>
      <c r="DD1141" s="351"/>
      <c r="DE1141" s="351"/>
      <c r="DF1141" s="351"/>
      <c r="DG1141" s="351"/>
      <c r="DH1141" s="351"/>
      <c r="DI1141" s="351"/>
      <c r="DJ1141" s="351"/>
      <c r="DK1141" s="351"/>
      <c r="DL1141" s="351"/>
      <c r="DM1141" s="351"/>
      <c r="DN1141" s="351"/>
      <c r="DS1141" s="372"/>
      <c r="DT1141" s="374"/>
      <c r="DU1141" s="375"/>
      <c r="DV1141" s="375"/>
      <c r="DW1141" s="375"/>
      <c r="DX1141" s="375">
        <v>1</v>
      </c>
      <c r="DY1141" s="375">
        <f t="shared" si="4125"/>
        <v>0</v>
      </c>
      <c r="DZ1141" s="375">
        <f t="shared" si="4126"/>
        <v>0</v>
      </c>
      <c r="EA1141" s="375">
        <f t="shared" si="4127"/>
        <v>1</v>
      </c>
      <c r="EB1141" s="375">
        <f t="shared" si="4128"/>
        <v>0</v>
      </c>
      <c r="EC1141" s="375">
        <f t="shared" si="4129"/>
        <v>0</v>
      </c>
      <c r="ED1141" s="375">
        <f t="shared" si="4130"/>
        <v>1</v>
      </c>
      <c r="EE1141" s="375">
        <f t="shared" si="4131"/>
        <v>0</v>
      </c>
      <c r="EF1141" s="375">
        <f t="shared" si="4132"/>
        <v>0</v>
      </c>
      <c r="EG1141" s="375">
        <f t="shared" si="4133"/>
        <v>1</v>
      </c>
      <c r="EH1141" s="375">
        <f t="shared" si="4134"/>
        <v>0</v>
      </c>
      <c r="EI1141" s="375">
        <f t="shared" si="4135"/>
        <v>0</v>
      </c>
      <c r="EJ1141" s="375">
        <f t="shared" si="4136"/>
        <v>1</v>
      </c>
      <c r="EK1141" s="375">
        <f t="shared" si="4137"/>
        <v>0</v>
      </c>
      <c r="EL1141" s="375">
        <f t="shared" si="4138"/>
        <v>0</v>
      </c>
      <c r="EM1141" s="375">
        <f t="shared" si="4139"/>
        <v>1</v>
      </c>
      <c r="EN1141" s="375">
        <f t="shared" si="4140"/>
        <v>0</v>
      </c>
      <c r="EO1141" s="375">
        <f t="shared" si="4141"/>
        <v>0</v>
      </c>
      <c r="EP1141" s="375">
        <f t="shared" si="4142"/>
        <v>1</v>
      </c>
      <c r="EQ1141" s="375">
        <f t="shared" si="4143"/>
        <v>0</v>
      </c>
      <c r="ER1141" s="375">
        <f t="shared" si="4144"/>
        <v>0</v>
      </c>
      <c r="ES1141" s="375">
        <f t="shared" si="4145"/>
        <v>1</v>
      </c>
      <c r="ET1141" s="375">
        <f t="shared" si="4146"/>
        <v>0</v>
      </c>
      <c r="EU1141" s="375">
        <f t="shared" si="4147"/>
        <v>0</v>
      </c>
      <c r="EV1141" s="375">
        <f t="shared" si="4148"/>
        <v>1</v>
      </c>
      <c r="EW1141" s="375">
        <f t="shared" si="4149"/>
        <v>0</v>
      </c>
      <c r="EX1141" s="375">
        <f t="shared" si="4150"/>
        <v>0</v>
      </c>
      <c r="EY1141" s="375">
        <f t="shared" si="4151"/>
        <v>1</v>
      </c>
      <c r="EZ1141" s="375">
        <f t="shared" si="4152"/>
        <v>0</v>
      </c>
      <c r="FA1141" s="375">
        <f t="shared" si="4153"/>
        <v>0</v>
      </c>
      <c r="FB1141" s="375">
        <f t="shared" si="4154"/>
        <v>1</v>
      </c>
      <c r="FC1141" s="375">
        <f t="shared" si="4155"/>
        <v>0</v>
      </c>
      <c r="FD1141" s="375">
        <f t="shared" si="4156"/>
        <v>0</v>
      </c>
      <c r="FE1141" s="376"/>
      <c r="FF1141" s="372"/>
      <c r="FG1141" s="372"/>
      <c r="FH1141" s="372"/>
      <c r="FI1141" s="372"/>
      <c r="FJ1141" s="372"/>
      <c r="FK1141" s="372"/>
      <c r="FL1141" s="372"/>
      <c r="FM1141" s="372"/>
      <c r="FN1141" s="372"/>
      <c r="FO1141" s="372"/>
      <c r="FP1141" s="372"/>
      <c r="FQ1141" s="372"/>
      <c r="FR1141" s="372"/>
      <c r="FS1141" s="372"/>
      <c r="FT1141" s="372"/>
      <c r="FU1141" s="372"/>
      <c r="FV1141" s="372"/>
      <c r="FW1141" s="372"/>
      <c r="FX1141" s="372"/>
      <c r="FY1141" s="372"/>
      <c r="FZ1141" s="372"/>
      <c r="GA1141" s="372"/>
      <c r="GB1141" s="372"/>
      <c r="GC1141" s="372"/>
      <c r="GD1141" s="372"/>
      <c r="GE1141" s="372"/>
      <c r="GF1141" s="372"/>
      <c r="GG1141" s="372"/>
      <c r="GH1141" s="372"/>
      <c r="GI1141" s="372"/>
      <c r="GJ1141" s="372"/>
      <c r="GK1141" s="372"/>
      <c r="GL1141" s="372"/>
      <c r="GM1141" s="372"/>
      <c r="GN1141" s="372"/>
      <c r="GO1141" s="372"/>
      <c r="GP1141" s="372"/>
      <c r="GQ1141" s="372"/>
      <c r="GR1141" s="372"/>
      <c r="GS1141" s="372"/>
      <c r="GT1141" s="372"/>
      <c r="GU1141" s="372"/>
      <c r="GV1141" s="372"/>
      <c r="GW1141" s="372"/>
      <c r="GX1141" s="372"/>
      <c r="GY1141" s="372"/>
      <c r="GZ1141" s="372"/>
      <c r="HA1141" s="372"/>
      <c r="HB1141" s="372"/>
      <c r="HC1141" s="372"/>
    </row>
    <row r="1142" spans="1:211" s="373" customFormat="1" ht="15" hidden="1" customHeight="1" outlineLevel="1" x14ac:dyDescent="0.2">
      <c r="A1142" s="366">
        <f>SWDATA!O1127</f>
        <v>0</v>
      </c>
      <c r="B1142" s="366">
        <f>SWDATA!M1127</f>
        <v>0</v>
      </c>
      <c r="C1142" s="351">
        <f>IF(AND(SWDATA!M1127=1,SWDATA!Q1127="promotions"),SWDATA!P1127,0)</f>
        <v>0</v>
      </c>
      <c r="D1142" s="367">
        <f>ROW(SWDATA!M1127)</f>
        <v>1127</v>
      </c>
      <c r="E1142" s="368">
        <f t="shared" si="4160"/>
        <v>0</v>
      </c>
      <c r="F1142" s="369">
        <f t="shared" si="3995"/>
        <v>1</v>
      </c>
      <c r="G1142" s="366" t="str">
        <f t="shared" si="3996"/>
        <v/>
      </c>
      <c r="H1142" s="370"/>
      <c r="J1142" s="238">
        <f t="shared" si="3997"/>
        <v>0</v>
      </c>
      <c r="K1142" s="239" t="str">
        <f t="shared" si="3998"/>
        <v/>
      </c>
      <c r="L1142" s="342"/>
      <c r="M1142" s="345"/>
      <c r="N1142" s="340" t="str">
        <f>IF(LEN(SWDATA!F1127)=0,"",N1141)</f>
        <v/>
      </c>
      <c r="O1142" s="296" t="str">
        <f>IF(LEN(SWDATA!G1127)=0,"",O1141)</f>
        <v/>
      </c>
      <c r="P1142" s="297" t="str">
        <f>IF(LEN(SWDATA!C1127)=0,"",SWDATA!C1127)</f>
        <v/>
      </c>
      <c r="Q1142" s="312" t="str">
        <f t="shared" si="3999"/>
        <v/>
      </c>
      <c r="R1142" s="223" t="s">
        <v>261</v>
      </c>
      <c r="S1142" s="319" t="s">
        <v>485</v>
      </c>
      <c r="T1142" s="224"/>
      <c r="U1142" s="264" t="s">
        <v>608</v>
      </c>
      <c r="V1142" s="205" t="s">
        <v>221</v>
      </c>
      <c r="W1142" s="266">
        <f>IF(OR(Is_Loading,LEN($A1142)=0),"",SWDATA!P1127)</f>
        <v>0</v>
      </c>
      <c r="X1142" s="267">
        <f>IF(OR(Is_Loading,LEN($A1142)=0),"",SWDATA!Q1127)</f>
        <v>0</v>
      </c>
      <c r="Y1142" s="267">
        <f>IF(OR(Is_Loading,LEN($A1142)=0),"",SWDATA!R1127)</f>
        <v>0</v>
      </c>
      <c r="Z1142" s="266" t="str">
        <f t="shared" si="4161"/>
        <v/>
      </c>
      <c r="AA1142" s="266">
        <f>IF(OR(Is_Loading,LEN($A1142)=0),"",SWDATA!T1127)</f>
        <v>0</v>
      </c>
      <c r="AB1142" s="267">
        <f>IF(OR(Is_Loading,LEN($A1142)=0),"",SWDATA!U1127)</f>
        <v>0</v>
      </c>
      <c r="AC1142" s="267">
        <f>IF(OR(Is_Loading,LEN($A1142)=0),"",SWDATA!V1127)</f>
        <v>0</v>
      </c>
      <c r="AD1142" s="266" t="str">
        <f t="shared" si="4000"/>
        <v/>
      </c>
      <c r="AE1142" s="266">
        <f>IF(OR(Is_Loading,LEN($A1142)=0),"",SWDATA!X1127)</f>
        <v>0</v>
      </c>
      <c r="AF1142" s="267">
        <f>IF(OR(Is_Loading,LEN($A1142)=0),"",SWDATA!Y1127)</f>
        <v>0</v>
      </c>
      <c r="AG1142" s="267">
        <f>IF(OR(Is_Loading,LEN($A1142)=0),"",SWDATA!Z1127)</f>
        <v>0</v>
      </c>
      <c r="AH1142" s="266" t="str">
        <f t="shared" si="4001"/>
        <v/>
      </c>
      <c r="AI1142" s="266">
        <f>IF(OR(Is_Loading,LEN($A1142)=0),"",SWDATA!AB1127)</f>
        <v>0</v>
      </c>
      <c r="AJ1142" s="267">
        <f>IF(OR(Is_Loading,LEN($A1142)=0),"",SWDATA!AC1127)</f>
        <v>0</v>
      </c>
      <c r="AK1142" s="267">
        <f>IF(OR(Is_Loading,LEN($A1142)=0),"",SWDATA!AD1127)</f>
        <v>0</v>
      </c>
      <c r="AL1142" s="266" t="str">
        <f t="shared" si="4002"/>
        <v/>
      </c>
      <c r="AM1142" s="266">
        <f>IF(OR(Is_Loading,LEN($A1142)=0),"",SWDATA!AF1127)</f>
        <v>0</v>
      </c>
      <c r="AN1142" s="267">
        <f>IF(OR(Is_Loading,LEN($A1142)=0),"",SWDATA!AG1127)</f>
        <v>0</v>
      </c>
      <c r="AO1142" s="323">
        <f>IF(OR(Is_Loading,LEN($A1142)=0),"",SWDATA!AH1127)</f>
        <v>0</v>
      </c>
      <c r="AP1142" s="320" t="str">
        <f t="shared" si="4003"/>
        <v/>
      </c>
      <c r="AQ1142" s="266">
        <f>IF(OR(Is_Loading,LEN($A1142)=0),"",SWDATA!AJ1127)</f>
        <v>0</v>
      </c>
      <c r="AR1142" s="267">
        <f>IF(OR(Is_Loading,LEN($A1142)=0),"",SWDATA!AK1127)</f>
        <v>0</v>
      </c>
      <c r="AS1142" s="267">
        <f>IF(OR(Is_Loading,LEN($A1142)=0),"",SWDATA!AL1127)</f>
        <v>0</v>
      </c>
      <c r="AT1142" s="266" t="str">
        <f t="shared" si="4004"/>
        <v/>
      </c>
      <c r="AU1142" s="266">
        <f>IF(OR(Is_Loading,LEN($A1142)=0),"",SWDATA!AN1127)</f>
        <v>0</v>
      </c>
      <c r="AV1142" s="267">
        <f>IF(OR(Is_Loading,LEN($A1142)=0),"",SWDATA!AO1127)</f>
        <v>0</v>
      </c>
      <c r="AW1142" s="267">
        <f>IF(OR(Is_Loading,LEN($A1142)=0),"",SWDATA!AP1127)</f>
        <v>0</v>
      </c>
      <c r="AX1142" s="266" t="str">
        <f t="shared" si="4005"/>
        <v/>
      </c>
      <c r="AY1142" s="266">
        <f>IF(OR(Is_Loading,LEN($A1142)=0),"",SWDATA!AR1127)</f>
        <v>0</v>
      </c>
      <c r="AZ1142" s="267">
        <f>IF(OR(Is_Loading,LEN($A1142)=0),"",SWDATA!AS1127)</f>
        <v>0</v>
      </c>
      <c r="BA1142" s="267">
        <f>IF(OR(Is_Loading,LEN($A1142)=0),"",SWDATA!AT1127)</f>
        <v>0</v>
      </c>
      <c r="BB1142" s="266" t="str">
        <f t="shared" si="4006"/>
        <v/>
      </c>
      <c r="BC1142" s="266">
        <f>IF(OR(Is_Loading,LEN($A1142)=0),"",SWDATA!AV1127)</f>
        <v>0</v>
      </c>
      <c r="BD1142" s="267">
        <f>IF(OR(Is_Loading,LEN($A1142)=0),"",SWDATA!AW1127)</f>
        <v>0</v>
      </c>
      <c r="BE1142" s="323">
        <f>IF(OR(Is_Loading,LEN($A1142)=0),"",SWDATA!AX1127)</f>
        <v>0</v>
      </c>
      <c r="BF1142" s="320" t="str">
        <f t="shared" si="4007"/>
        <v/>
      </c>
      <c r="BG1142" s="11"/>
      <c r="BH1142" s="11"/>
      <c r="BI1142" s="11"/>
      <c r="BJ1142" s="11"/>
      <c r="BK1142" s="11"/>
      <c r="BL1142" s="11"/>
      <c r="BM1142" s="11"/>
      <c r="BN1142" s="11"/>
      <c r="BO1142" s="11"/>
      <c r="BP1142" s="11"/>
      <c r="BQ1142" s="11"/>
      <c r="BR1142" s="11"/>
      <c r="BS1142" s="11"/>
      <c r="BT1142" s="11"/>
      <c r="BU1142" s="11"/>
      <c r="BV1142" s="11"/>
      <c r="BW1142" s="11"/>
      <c r="BX1142" s="11"/>
      <c r="BY1142" s="11"/>
      <c r="BZ1142" s="11"/>
      <c r="CA1142" s="11"/>
      <c r="CB1142" s="11"/>
      <c r="CC1142" s="11"/>
      <c r="CD1142" s="11"/>
      <c r="CE1142" s="11"/>
      <c r="CF1142" s="11"/>
      <c r="CG1142" s="11"/>
      <c r="CH1142" s="11"/>
      <c r="CI1142" s="11"/>
      <c r="CJ1142" s="11"/>
      <c r="CK1142" s="11"/>
      <c r="CL1142" s="11"/>
      <c r="CM1142" s="11"/>
      <c r="CN1142" s="351"/>
      <c r="CO1142" s="351"/>
      <c r="CP1142" s="351"/>
      <c r="CQ1142" s="351"/>
      <c r="CR1142" s="351"/>
      <c r="CS1142" s="351"/>
      <c r="CT1142" s="351"/>
      <c r="CU1142" s="351"/>
      <c r="CV1142" s="351"/>
      <c r="CW1142" s="351"/>
      <c r="CX1142" s="351"/>
      <c r="CY1142" s="351"/>
      <c r="CZ1142" s="351"/>
      <c r="DA1142" s="351"/>
      <c r="DB1142" s="351"/>
      <c r="DC1142" s="351"/>
      <c r="DD1142" s="351"/>
      <c r="DE1142" s="351"/>
      <c r="DF1142" s="351"/>
      <c r="DG1142" s="351"/>
      <c r="DH1142" s="351"/>
      <c r="DI1142" s="351"/>
      <c r="DJ1142" s="351"/>
      <c r="DK1142" s="351"/>
      <c r="DL1142" s="351"/>
      <c r="DM1142" s="351"/>
      <c r="DN1142" s="351"/>
      <c r="DS1142" s="372"/>
      <c r="DT1142" s="374"/>
      <c r="DU1142" s="375"/>
      <c r="DV1142" s="375"/>
      <c r="DW1142" s="375"/>
      <c r="DX1142" s="375">
        <v>1</v>
      </c>
      <c r="DY1142" s="375">
        <f t="shared" si="4125"/>
        <v>0</v>
      </c>
      <c r="DZ1142" s="375">
        <f t="shared" si="4126"/>
        <v>0</v>
      </c>
      <c r="EA1142" s="375">
        <f t="shared" si="4127"/>
        <v>1</v>
      </c>
      <c r="EB1142" s="375">
        <f t="shared" si="4128"/>
        <v>0</v>
      </c>
      <c r="EC1142" s="375">
        <f t="shared" si="4129"/>
        <v>0</v>
      </c>
      <c r="ED1142" s="375">
        <f t="shared" si="4130"/>
        <v>1</v>
      </c>
      <c r="EE1142" s="375">
        <f t="shared" si="4131"/>
        <v>0</v>
      </c>
      <c r="EF1142" s="375">
        <f t="shared" si="4132"/>
        <v>0</v>
      </c>
      <c r="EG1142" s="375">
        <f t="shared" si="4133"/>
        <v>1</v>
      </c>
      <c r="EH1142" s="375">
        <f t="shared" si="4134"/>
        <v>0</v>
      </c>
      <c r="EI1142" s="375">
        <f t="shared" si="4135"/>
        <v>0</v>
      </c>
      <c r="EJ1142" s="375">
        <f t="shared" si="4136"/>
        <v>1</v>
      </c>
      <c r="EK1142" s="375">
        <f t="shared" si="4137"/>
        <v>0</v>
      </c>
      <c r="EL1142" s="375">
        <f t="shared" si="4138"/>
        <v>0</v>
      </c>
      <c r="EM1142" s="375">
        <f t="shared" si="4139"/>
        <v>1</v>
      </c>
      <c r="EN1142" s="375">
        <f t="shared" si="4140"/>
        <v>0</v>
      </c>
      <c r="EO1142" s="375">
        <f t="shared" si="4141"/>
        <v>0</v>
      </c>
      <c r="EP1142" s="375">
        <f t="shared" si="4142"/>
        <v>1</v>
      </c>
      <c r="EQ1142" s="375">
        <f t="shared" si="4143"/>
        <v>0</v>
      </c>
      <c r="ER1142" s="375">
        <f t="shared" si="4144"/>
        <v>0</v>
      </c>
      <c r="ES1142" s="375">
        <f t="shared" si="4145"/>
        <v>1</v>
      </c>
      <c r="ET1142" s="375">
        <f t="shared" si="4146"/>
        <v>0</v>
      </c>
      <c r="EU1142" s="375">
        <f t="shared" si="4147"/>
        <v>0</v>
      </c>
      <c r="EV1142" s="375">
        <f t="shared" si="4148"/>
        <v>1</v>
      </c>
      <c r="EW1142" s="375">
        <f t="shared" si="4149"/>
        <v>0</v>
      </c>
      <c r="EX1142" s="375">
        <f t="shared" si="4150"/>
        <v>0</v>
      </c>
      <c r="EY1142" s="375">
        <f t="shared" si="4151"/>
        <v>1</v>
      </c>
      <c r="EZ1142" s="375">
        <f t="shared" si="4152"/>
        <v>0</v>
      </c>
      <c r="FA1142" s="375">
        <f t="shared" si="4153"/>
        <v>0</v>
      </c>
      <c r="FB1142" s="375">
        <f t="shared" si="4154"/>
        <v>1</v>
      </c>
      <c r="FC1142" s="375">
        <f t="shared" si="4155"/>
        <v>0</v>
      </c>
      <c r="FD1142" s="375">
        <f t="shared" si="4156"/>
        <v>0</v>
      </c>
      <c r="FE1142" s="376"/>
      <c r="FF1142" s="372"/>
      <c r="FG1142" s="372"/>
      <c r="FH1142" s="372"/>
      <c r="FI1142" s="372"/>
      <c r="FJ1142" s="372"/>
      <c r="FK1142" s="372"/>
      <c r="FL1142" s="372"/>
      <c r="FM1142" s="372"/>
      <c r="FN1142" s="372"/>
      <c r="FO1142" s="372"/>
      <c r="FP1142" s="372"/>
      <c r="FQ1142" s="372"/>
      <c r="FR1142" s="372"/>
      <c r="FS1142" s="372"/>
      <c r="FT1142" s="372"/>
      <c r="FU1142" s="372"/>
      <c r="FV1142" s="372"/>
      <c r="FW1142" s="372"/>
      <c r="FX1142" s="372"/>
      <c r="FY1142" s="372"/>
      <c r="FZ1142" s="372"/>
      <c r="GA1142" s="372"/>
      <c r="GB1142" s="372"/>
      <c r="GC1142" s="372"/>
      <c r="GD1142" s="372"/>
      <c r="GE1142" s="372"/>
      <c r="GF1142" s="372"/>
      <c r="GG1142" s="372"/>
      <c r="GH1142" s="372"/>
      <c r="GI1142" s="372"/>
      <c r="GJ1142" s="372"/>
      <c r="GK1142" s="372"/>
      <c r="GL1142" s="372"/>
      <c r="GM1142" s="372"/>
      <c r="GN1142" s="372"/>
      <c r="GO1142" s="372"/>
      <c r="GP1142" s="372"/>
      <c r="GQ1142" s="372"/>
      <c r="GR1142" s="372"/>
      <c r="GS1142" s="372"/>
      <c r="GT1142" s="372"/>
      <c r="GU1142" s="372"/>
      <c r="GV1142" s="372"/>
      <c r="GW1142" s="372"/>
      <c r="GX1142" s="372"/>
      <c r="GY1142" s="372"/>
      <c r="GZ1142" s="372"/>
      <c r="HA1142" s="372"/>
      <c r="HB1142" s="372"/>
      <c r="HC1142" s="372"/>
    </row>
    <row r="1143" spans="1:211" s="373" customFormat="1" ht="15" hidden="1" customHeight="1" outlineLevel="1" x14ac:dyDescent="0.2">
      <c r="A1143" s="366">
        <f>SWDATA!O1128</f>
        <v>0</v>
      </c>
      <c r="B1143" s="366">
        <f>SWDATA!M1128</f>
        <v>0</v>
      </c>
      <c r="C1143" s="351">
        <f>IF(AND(SWDATA!M1128=1,SWDATA!Q1128="promotions"),SWDATA!P1128,0)</f>
        <v>0</v>
      </c>
      <c r="D1143" s="367">
        <f>ROW(SWDATA!M1128)</f>
        <v>1128</v>
      </c>
      <c r="E1143" s="368">
        <f t="shared" si="4160"/>
        <v>0</v>
      </c>
      <c r="F1143" s="369">
        <f t="shared" si="3995"/>
        <v>1</v>
      </c>
      <c r="G1143" s="366" t="str">
        <f t="shared" si="3996"/>
        <v/>
      </c>
      <c r="H1143" s="370"/>
      <c r="J1143" s="238">
        <f t="shared" si="3997"/>
        <v>0</v>
      </c>
      <c r="K1143" s="239" t="str">
        <f t="shared" si="3998"/>
        <v/>
      </c>
      <c r="L1143" s="342"/>
      <c r="M1143" s="345"/>
      <c r="N1143" s="340" t="str">
        <f>IF(LEN(SWDATA!F1128)=0,"",N1142)</f>
        <v/>
      </c>
      <c r="O1143" s="296" t="str">
        <f>IF(LEN(SWDATA!G1128)=0,"",O1142)</f>
        <v/>
      </c>
      <c r="P1143" s="297" t="str">
        <f>IF(LEN(SWDATA!C1128)=0,"",SWDATA!C1128)</f>
        <v/>
      </c>
      <c r="Q1143" s="312" t="str">
        <f t="shared" si="3999"/>
        <v/>
      </c>
      <c r="R1143" s="223" t="s">
        <v>261</v>
      </c>
      <c r="S1143" s="224"/>
      <c r="T1143" s="224"/>
      <c r="U1143" s="264" t="s">
        <v>613</v>
      </c>
      <c r="V1143" s="205" t="s">
        <v>221</v>
      </c>
      <c r="W1143" s="266">
        <f>IF(OR(Is_Loading,LEN($A1143)=0),"",SWDATA!P1128)</f>
        <v>0</v>
      </c>
      <c r="X1143" s="267">
        <f>IF(OR(Is_Loading,LEN($A1143)=0),"",SWDATA!Q1128)</f>
        <v>0</v>
      </c>
      <c r="Y1143" s="267">
        <f>IF(OR(Is_Loading,LEN($A1143)=0),"",SWDATA!R1128)</f>
        <v>0</v>
      </c>
      <c r="Z1143" s="266" t="str">
        <f t="shared" si="4161"/>
        <v/>
      </c>
      <c r="AA1143" s="266">
        <f>IF(OR(Is_Loading,LEN($A1143)=0),"",SWDATA!T1128)</f>
        <v>0</v>
      </c>
      <c r="AB1143" s="267">
        <f>IF(OR(Is_Loading,LEN($A1143)=0),"",SWDATA!U1128)</f>
        <v>0</v>
      </c>
      <c r="AC1143" s="267">
        <f>IF(OR(Is_Loading,LEN($A1143)=0),"",SWDATA!V1128)</f>
        <v>0</v>
      </c>
      <c r="AD1143" s="266" t="str">
        <f t="shared" si="4000"/>
        <v/>
      </c>
      <c r="AE1143" s="266">
        <f>IF(OR(Is_Loading,LEN($A1143)=0),"",SWDATA!X1128)</f>
        <v>0</v>
      </c>
      <c r="AF1143" s="267">
        <f>IF(OR(Is_Loading,LEN($A1143)=0),"",SWDATA!Y1128)</f>
        <v>0</v>
      </c>
      <c r="AG1143" s="267">
        <f>IF(OR(Is_Loading,LEN($A1143)=0),"",SWDATA!Z1128)</f>
        <v>0</v>
      </c>
      <c r="AH1143" s="266" t="str">
        <f t="shared" si="4001"/>
        <v/>
      </c>
      <c r="AI1143" s="266">
        <f>IF(OR(Is_Loading,LEN($A1143)=0),"",SWDATA!AB1128)</f>
        <v>0</v>
      </c>
      <c r="AJ1143" s="267">
        <f>IF(OR(Is_Loading,LEN($A1143)=0),"",SWDATA!AC1128)</f>
        <v>0</v>
      </c>
      <c r="AK1143" s="267">
        <f>IF(OR(Is_Loading,LEN($A1143)=0),"",SWDATA!AD1128)</f>
        <v>0</v>
      </c>
      <c r="AL1143" s="266" t="str">
        <f t="shared" si="4002"/>
        <v/>
      </c>
      <c r="AM1143" s="266">
        <f>IF(OR(Is_Loading,LEN($A1143)=0),"",SWDATA!AF1128)</f>
        <v>0</v>
      </c>
      <c r="AN1143" s="267">
        <f>IF(OR(Is_Loading,LEN($A1143)=0),"",SWDATA!AG1128)</f>
        <v>0</v>
      </c>
      <c r="AO1143" s="323">
        <f>IF(OR(Is_Loading,LEN($A1143)=0),"",SWDATA!AH1128)</f>
        <v>0</v>
      </c>
      <c r="AP1143" s="320" t="str">
        <f t="shared" si="4003"/>
        <v/>
      </c>
      <c r="AQ1143" s="266">
        <f>IF(OR(Is_Loading,LEN($A1143)=0),"",SWDATA!AJ1128)</f>
        <v>0</v>
      </c>
      <c r="AR1143" s="267">
        <f>IF(OR(Is_Loading,LEN($A1143)=0),"",SWDATA!AK1128)</f>
        <v>0</v>
      </c>
      <c r="AS1143" s="267">
        <f>IF(OR(Is_Loading,LEN($A1143)=0),"",SWDATA!AL1128)</f>
        <v>0</v>
      </c>
      <c r="AT1143" s="266" t="str">
        <f t="shared" si="4004"/>
        <v/>
      </c>
      <c r="AU1143" s="266">
        <f>IF(OR(Is_Loading,LEN($A1143)=0),"",SWDATA!AN1128)</f>
        <v>0</v>
      </c>
      <c r="AV1143" s="267">
        <f>IF(OR(Is_Loading,LEN($A1143)=0),"",SWDATA!AO1128)</f>
        <v>0</v>
      </c>
      <c r="AW1143" s="267">
        <f>IF(OR(Is_Loading,LEN($A1143)=0),"",SWDATA!AP1128)</f>
        <v>0</v>
      </c>
      <c r="AX1143" s="266" t="str">
        <f t="shared" si="4005"/>
        <v/>
      </c>
      <c r="AY1143" s="266">
        <f>IF(OR(Is_Loading,LEN($A1143)=0),"",SWDATA!AR1128)</f>
        <v>0</v>
      </c>
      <c r="AZ1143" s="267">
        <f>IF(OR(Is_Loading,LEN($A1143)=0),"",SWDATA!AS1128)</f>
        <v>0</v>
      </c>
      <c r="BA1143" s="267">
        <f>IF(OR(Is_Loading,LEN($A1143)=0),"",SWDATA!AT1128)</f>
        <v>0</v>
      </c>
      <c r="BB1143" s="266" t="str">
        <f t="shared" si="4006"/>
        <v/>
      </c>
      <c r="BC1143" s="266">
        <f>IF(OR(Is_Loading,LEN($A1143)=0),"",SWDATA!AV1128)</f>
        <v>0</v>
      </c>
      <c r="BD1143" s="267">
        <f>IF(OR(Is_Loading,LEN($A1143)=0),"",SWDATA!AW1128)</f>
        <v>0</v>
      </c>
      <c r="BE1143" s="323">
        <f>IF(OR(Is_Loading,LEN($A1143)=0),"",SWDATA!AX1128)</f>
        <v>0</v>
      </c>
      <c r="BF1143" s="320" t="str">
        <f t="shared" si="4007"/>
        <v/>
      </c>
      <c r="BG1143" s="11"/>
      <c r="BH1143" s="11"/>
      <c r="BI1143" s="11"/>
      <c r="BJ1143" s="11"/>
      <c r="BK1143" s="11"/>
      <c r="BL1143" s="11"/>
      <c r="BM1143" s="11"/>
      <c r="BN1143" s="11"/>
      <c r="BO1143" s="11"/>
      <c r="BP1143" s="11"/>
      <c r="BQ1143" s="11"/>
      <c r="BR1143" s="11"/>
      <c r="BS1143" s="11"/>
      <c r="BT1143" s="11"/>
      <c r="BU1143" s="11"/>
      <c r="BV1143" s="11"/>
      <c r="BW1143" s="11"/>
      <c r="BX1143" s="11"/>
      <c r="BY1143" s="11"/>
      <c r="BZ1143" s="11"/>
      <c r="CA1143" s="11"/>
      <c r="CB1143" s="11"/>
      <c r="CC1143" s="11"/>
      <c r="CD1143" s="11"/>
      <c r="CE1143" s="11"/>
      <c r="CF1143" s="11"/>
      <c r="CG1143" s="11"/>
      <c r="CH1143" s="11"/>
      <c r="CI1143" s="11"/>
      <c r="CJ1143" s="11"/>
      <c r="CK1143" s="11"/>
      <c r="CL1143" s="11"/>
      <c r="CM1143" s="11"/>
      <c r="CN1143" s="351"/>
      <c r="CO1143" s="351"/>
      <c r="CP1143" s="351"/>
      <c r="CQ1143" s="351"/>
      <c r="CR1143" s="351"/>
      <c r="CS1143" s="351"/>
      <c r="CT1143" s="351"/>
      <c r="CU1143" s="351"/>
      <c r="CV1143" s="351"/>
      <c r="CW1143" s="351"/>
      <c r="CX1143" s="351"/>
      <c r="CY1143" s="351"/>
      <c r="CZ1143" s="351"/>
      <c r="DA1143" s="351"/>
      <c r="DB1143" s="351"/>
      <c r="DC1143" s="351"/>
      <c r="DD1143" s="351"/>
      <c r="DE1143" s="351"/>
      <c r="DF1143" s="351"/>
      <c r="DG1143" s="351"/>
      <c r="DH1143" s="351"/>
      <c r="DI1143" s="351"/>
      <c r="DJ1143" s="351"/>
      <c r="DK1143" s="351"/>
      <c r="DL1143" s="351"/>
      <c r="DM1143" s="351"/>
      <c r="DN1143" s="351"/>
      <c r="DS1143" s="372"/>
      <c r="DT1143" s="374"/>
      <c r="DU1143" s="375"/>
      <c r="DV1143" s="375"/>
      <c r="DW1143" s="375"/>
      <c r="DX1143" s="375">
        <v>1</v>
      </c>
      <c r="DY1143" s="375">
        <f t="shared" si="4125"/>
        <v>0</v>
      </c>
      <c r="DZ1143" s="375">
        <f t="shared" si="4126"/>
        <v>0</v>
      </c>
      <c r="EA1143" s="375">
        <f t="shared" si="4127"/>
        <v>1</v>
      </c>
      <c r="EB1143" s="375">
        <f t="shared" si="4128"/>
        <v>0</v>
      </c>
      <c r="EC1143" s="375">
        <f t="shared" si="4129"/>
        <v>0</v>
      </c>
      <c r="ED1143" s="375">
        <f t="shared" si="4130"/>
        <v>1</v>
      </c>
      <c r="EE1143" s="375">
        <f t="shared" si="4131"/>
        <v>0</v>
      </c>
      <c r="EF1143" s="375">
        <f t="shared" si="4132"/>
        <v>0</v>
      </c>
      <c r="EG1143" s="375">
        <f t="shared" si="4133"/>
        <v>1</v>
      </c>
      <c r="EH1143" s="375">
        <f t="shared" si="4134"/>
        <v>0</v>
      </c>
      <c r="EI1143" s="375">
        <f t="shared" si="4135"/>
        <v>0</v>
      </c>
      <c r="EJ1143" s="375">
        <f t="shared" si="4136"/>
        <v>1</v>
      </c>
      <c r="EK1143" s="375">
        <f t="shared" si="4137"/>
        <v>0</v>
      </c>
      <c r="EL1143" s="375">
        <f t="shared" si="4138"/>
        <v>0</v>
      </c>
      <c r="EM1143" s="375">
        <f t="shared" si="4139"/>
        <v>1</v>
      </c>
      <c r="EN1143" s="375">
        <f t="shared" si="4140"/>
        <v>0</v>
      </c>
      <c r="EO1143" s="375">
        <f t="shared" si="4141"/>
        <v>0</v>
      </c>
      <c r="EP1143" s="375">
        <f t="shared" si="4142"/>
        <v>1</v>
      </c>
      <c r="EQ1143" s="375">
        <f t="shared" si="4143"/>
        <v>0</v>
      </c>
      <c r="ER1143" s="375">
        <f t="shared" si="4144"/>
        <v>0</v>
      </c>
      <c r="ES1143" s="375">
        <f t="shared" si="4145"/>
        <v>1</v>
      </c>
      <c r="ET1143" s="375">
        <f t="shared" si="4146"/>
        <v>0</v>
      </c>
      <c r="EU1143" s="375">
        <f t="shared" si="4147"/>
        <v>0</v>
      </c>
      <c r="EV1143" s="375">
        <f t="shared" si="4148"/>
        <v>1</v>
      </c>
      <c r="EW1143" s="375">
        <f t="shared" si="4149"/>
        <v>0</v>
      </c>
      <c r="EX1143" s="375">
        <f t="shared" si="4150"/>
        <v>0</v>
      </c>
      <c r="EY1143" s="375">
        <f t="shared" si="4151"/>
        <v>1</v>
      </c>
      <c r="EZ1143" s="375">
        <f t="shared" si="4152"/>
        <v>0</v>
      </c>
      <c r="FA1143" s="375">
        <f t="shared" si="4153"/>
        <v>0</v>
      </c>
      <c r="FB1143" s="375">
        <f t="shared" si="4154"/>
        <v>1</v>
      </c>
      <c r="FC1143" s="375">
        <f t="shared" si="4155"/>
        <v>0</v>
      </c>
      <c r="FD1143" s="375">
        <f t="shared" si="4156"/>
        <v>0</v>
      </c>
      <c r="FE1143" s="376"/>
      <c r="FF1143" s="372"/>
      <c r="FG1143" s="372"/>
      <c r="FH1143" s="372"/>
      <c r="FI1143" s="372"/>
      <c r="FJ1143" s="372"/>
      <c r="FK1143" s="372"/>
      <c r="FL1143" s="372"/>
      <c r="FM1143" s="372"/>
      <c r="FN1143" s="372"/>
      <c r="FO1143" s="372"/>
      <c r="FP1143" s="372"/>
      <c r="FQ1143" s="372"/>
      <c r="FR1143" s="372"/>
      <c r="FS1143" s="372"/>
      <c r="FT1143" s="372"/>
      <c r="FU1143" s="372"/>
      <c r="FV1143" s="372"/>
      <c r="FW1143" s="372"/>
      <c r="FX1143" s="372"/>
      <c r="FY1143" s="372"/>
      <c r="FZ1143" s="372"/>
      <c r="GA1143" s="372"/>
      <c r="GB1143" s="372"/>
      <c r="GC1143" s="372"/>
      <c r="GD1143" s="372"/>
      <c r="GE1143" s="372"/>
      <c r="GF1143" s="372"/>
      <c r="GG1143" s="372"/>
      <c r="GH1143" s="372"/>
      <c r="GI1143" s="372"/>
      <c r="GJ1143" s="372"/>
      <c r="GK1143" s="372"/>
      <c r="GL1143" s="372"/>
      <c r="GM1143" s="372"/>
      <c r="GN1143" s="372"/>
      <c r="GO1143" s="372"/>
      <c r="GP1143" s="372"/>
      <c r="GQ1143" s="372"/>
      <c r="GR1143" s="372"/>
      <c r="GS1143" s="372"/>
      <c r="GT1143" s="372"/>
      <c r="GU1143" s="372"/>
      <c r="GV1143" s="372"/>
      <c r="GW1143" s="372"/>
      <c r="GX1143" s="372"/>
      <c r="GY1143" s="372"/>
      <c r="GZ1143" s="372"/>
      <c r="HA1143" s="372"/>
      <c r="HB1143" s="372"/>
      <c r="HC1143" s="372"/>
    </row>
    <row r="1144" spans="1:211" s="373" customFormat="1" ht="15" hidden="1" customHeight="1" outlineLevel="1" x14ac:dyDescent="0.2">
      <c r="A1144" s="366">
        <f>SWDATA!O1129</f>
        <v>0</v>
      </c>
      <c r="B1144" s="366">
        <f>SWDATA!M1129</f>
        <v>0</v>
      </c>
      <c r="C1144" s="351">
        <f>IF(AND(SWDATA!M1129=1,SWDATA!Q1129="promotions"),SWDATA!P1129,0)</f>
        <v>0</v>
      </c>
      <c r="D1144" s="367">
        <f>ROW(SWDATA!M1129)</f>
        <v>1129</v>
      </c>
      <c r="E1144" s="368">
        <f t="shared" si="4160"/>
        <v>0</v>
      </c>
      <c r="F1144" s="369">
        <f t="shared" si="3995"/>
        <v>1</v>
      </c>
      <c r="G1144" s="366" t="str">
        <f t="shared" si="3996"/>
        <v/>
      </c>
      <c r="H1144" s="370"/>
      <c r="J1144" s="238">
        <f t="shared" si="3997"/>
        <v>0</v>
      </c>
      <c r="K1144" s="239" t="str">
        <f t="shared" si="3998"/>
        <v/>
      </c>
      <c r="L1144" s="342"/>
      <c r="M1144" s="345"/>
      <c r="N1144" s="340" t="str">
        <f>IF(LEN(SWDATA!F1129)=0,"",N1143)</f>
        <v/>
      </c>
      <c r="O1144" s="296" t="str">
        <f>IF(LEN(SWDATA!G1129)=0,"",O1143)</f>
        <v/>
      </c>
      <c r="P1144" s="297" t="str">
        <f>IF(LEN(SWDATA!C1129)=0,"",SWDATA!C1129)</f>
        <v/>
      </c>
      <c r="Q1144" s="312" t="str">
        <f t="shared" si="3999"/>
        <v/>
      </c>
      <c r="R1144" s="223" t="s">
        <v>261</v>
      </c>
      <c r="S1144" s="224" t="s">
        <v>485</v>
      </c>
      <c r="T1144" s="224"/>
      <c r="U1144" s="264" t="s">
        <v>609</v>
      </c>
      <c r="V1144" s="205" t="s">
        <v>221</v>
      </c>
      <c r="W1144" s="266">
        <f>IF(OR(Is_Loading,LEN($A1144)=0),"",SWDATA!P1129)</f>
        <v>0</v>
      </c>
      <c r="X1144" s="267">
        <f>IF(OR(Is_Loading,LEN($A1144)=0),"",SWDATA!Q1129)</f>
        <v>0</v>
      </c>
      <c r="Y1144" s="267">
        <f>IF(OR(Is_Loading,LEN($A1144)=0),"",SWDATA!R1129)</f>
        <v>0</v>
      </c>
      <c r="Z1144" s="266" t="str">
        <f t="shared" si="4161"/>
        <v/>
      </c>
      <c r="AA1144" s="266">
        <f>IF(OR(Is_Loading,LEN($A1144)=0),"",SWDATA!T1129)</f>
        <v>0</v>
      </c>
      <c r="AB1144" s="267">
        <f>IF(OR(Is_Loading,LEN($A1144)=0),"",SWDATA!U1129)</f>
        <v>0</v>
      </c>
      <c r="AC1144" s="267">
        <f>IF(OR(Is_Loading,LEN($A1144)=0),"",SWDATA!V1129)</f>
        <v>0</v>
      </c>
      <c r="AD1144" s="266" t="str">
        <f t="shared" si="4000"/>
        <v/>
      </c>
      <c r="AE1144" s="266">
        <f>IF(OR(Is_Loading,LEN($A1144)=0),"",SWDATA!X1129)</f>
        <v>0</v>
      </c>
      <c r="AF1144" s="267">
        <f>IF(OR(Is_Loading,LEN($A1144)=0),"",SWDATA!Y1129)</f>
        <v>0</v>
      </c>
      <c r="AG1144" s="267">
        <f>IF(OR(Is_Loading,LEN($A1144)=0),"",SWDATA!Z1129)</f>
        <v>0</v>
      </c>
      <c r="AH1144" s="266" t="str">
        <f t="shared" si="4001"/>
        <v/>
      </c>
      <c r="AI1144" s="266">
        <f>IF(OR(Is_Loading,LEN($A1144)=0),"",SWDATA!AB1129)</f>
        <v>0</v>
      </c>
      <c r="AJ1144" s="267">
        <f>IF(OR(Is_Loading,LEN($A1144)=0),"",SWDATA!AC1129)</f>
        <v>0</v>
      </c>
      <c r="AK1144" s="267">
        <f>IF(OR(Is_Loading,LEN($A1144)=0),"",SWDATA!AD1129)</f>
        <v>0</v>
      </c>
      <c r="AL1144" s="266" t="str">
        <f t="shared" si="4002"/>
        <v/>
      </c>
      <c r="AM1144" s="266">
        <f>IF(OR(Is_Loading,LEN($A1144)=0),"",SWDATA!AF1129)</f>
        <v>0</v>
      </c>
      <c r="AN1144" s="267">
        <f>IF(OR(Is_Loading,LEN($A1144)=0),"",SWDATA!AG1129)</f>
        <v>0</v>
      </c>
      <c r="AO1144" s="323">
        <f>IF(OR(Is_Loading,LEN($A1144)=0),"",SWDATA!AH1129)</f>
        <v>0</v>
      </c>
      <c r="AP1144" s="320" t="str">
        <f t="shared" si="4003"/>
        <v/>
      </c>
      <c r="AQ1144" s="266">
        <f>IF(OR(Is_Loading,LEN($A1144)=0),"",SWDATA!AJ1129)</f>
        <v>0</v>
      </c>
      <c r="AR1144" s="267">
        <f>IF(OR(Is_Loading,LEN($A1144)=0),"",SWDATA!AK1129)</f>
        <v>0</v>
      </c>
      <c r="AS1144" s="267">
        <f>IF(OR(Is_Loading,LEN($A1144)=0),"",SWDATA!AL1129)</f>
        <v>0</v>
      </c>
      <c r="AT1144" s="266" t="str">
        <f t="shared" si="4004"/>
        <v/>
      </c>
      <c r="AU1144" s="266">
        <f>IF(OR(Is_Loading,LEN($A1144)=0),"",SWDATA!AN1129)</f>
        <v>0</v>
      </c>
      <c r="AV1144" s="267">
        <f>IF(OR(Is_Loading,LEN($A1144)=0),"",SWDATA!AO1129)</f>
        <v>0</v>
      </c>
      <c r="AW1144" s="267">
        <f>IF(OR(Is_Loading,LEN($A1144)=0),"",SWDATA!AP1129)</f>
        <v>0</v>
      </c>
      <c r="AX1144" s="266" t="str">
        <f t="shared" si="4005"/>
        <v/>
      </c>
      <c r="AY1144" s="266">
        <f>IF(OR(Is_Loading,LEN($A1144)=0),"",SWDATA!AR1129)</f>
        <v>0</v>
      </c>
      <c r="AZ1144" s="267">
        <f>IF(OR(Is_Loading,LEN($A1144)=0),"",SWDATA!AS1129)</f>
        <v>0</v>
      </c>
      <c r="BA1144" s="267">
        <f>IF(OR(Is_Loading,LEN($A1144)=0),"",SWDATA!AT1129)</f>
        <v>0</v>
      </c>
      <c r="BB1144" s="266" t="str">
        <f t="shared" si="4006"/>
        <v/>
      </c>
      <c r="BC1144" s="266">
        <f>IF(OR(Is_Loading,LEN($A1144)=0),"",SWDATA!AV1129)</f>
        <v>0</v>
      </c>
      <c r="BD1144" s="267">
        <f>IF(OR(Is_Loading,LEN($A1144)=0),"",SWDATA!AW1129)</f>
        <v>0</v>
      </c>
      <c r="BE1144" s="323">
        <f>IF(OR(Is_Loading,LEN($A1144)=0),"",SWDATA!AX1129)</f>
        <v>0</v>
      </c>
      <c r="BF1144" s="320" t="str">
        <f t="shared" si="4007"/>
        <v/>
      </c>
      <c r="BG1144" s="11"/>
      <c r="BH1144" s="11"/>
      <c r="BI1144" s="11"/>
      <c r="BJ1144" s="11"/>
      <c r="BK1144" s="11"/>
      <c r="BL1144" s="11"/>
      <c r="BM1144" s="11"/>
      <c r="BN1144" s="11"/>
      <c r="BO1144" s="11"/>
      <c r="BP1144" s="11"/>
      <c r="BQ1144" s="11"/>
      <c r="BR1144" s="11"/>
      <c r="BS1144" s="11"/>
      <c r="BT1144" s="11"/>
      <c r="BU1144" s="11"/>
      <c r="BV1144" s="11"/>
      <c r="BW1144" s="11"/>
      <c r="BX1144" s="11"/>
      <c r="BY1144" s="11"/>
      <c r="BZ1144" s="11"/>
      <c r="CA1144" s="11"/>
      <c r="CB1144" s="11"/>
      <c r="CC1144" s="11"/>
      <c r="CD1144" s="11"/>
      <c r="CE1144" s="11"/>
      <c r="CF1144" s="11"/>
      <c r="CG1144" s="11"/>
      <c r="CH1144" s="11"/>
      <c r="CI1144" s="11"/>
      <c r="CJ1144" s="11"/>
      <c r="CK1144" s="11"/>
      <c r="CL1144" s="11"/>
      <c r="CM1144" s="11"/>
      <c r="CN1144" s="351"/>
      <c r="CO1144" s="351"/>
      <c r="CP1144" s="351"/>
      <c r="CQ1144" s="351"/>
      <c r="CR1144" s="351"/>
      <c r="CS1144" s="351"/>
      <c r="CT1144" s="351"/>
      <c r="CU1144" s="351"/>
      <c r="CV1144" s="351"/>
      <c r="CW1144" s="351"/>
      <c r="CX1144" s="351"/>
      <c r="CY1144" s="351"/>
      <c r="CZ1144" s="351"/>
      <c r="DA1144" s="351"/>
      <c r="DB1144" s="351"/>
      <c r="DC1144" s="351"/>
      <c r="DD1144" s="351"/>
      <c r="DE1144" s="351"/>
      <c r="DF1144" s="351"/>
      <c r="DG1144" s="351"/>
      <c r="DH1144" s="351"/>
      <c r="DI1144" s="351"/>
      <c r="DJ1144" s="351"/>
      <c r="DK1144" s="351"/>
      <c r="DL1144" s="351"/>
      <c r="DM1144" s="351"/>
      <c r="DN1144" s="351"/>
      <c r="DS1144" s="372"/>
      <c r="DT1144" s="374"/>
      <c r="DU1144" s="375"/>
      <c r="DV1144" s="375"/>
      <c r="DW1144" s="375"/>
      <c r="DX1144" s="375">
        <v>1</v>
      </c>
      <c r="DY1144" s="375">
        <f t="shared" si="4125"/>
        <v>0</v>
      </c>
      <c r="DZ1144" s="375">
        <f t="shared" si="4126"/>
        <v>0</v>
      </c>
      <c r="EA1144" s="375">
        <f t="shared" si="4127"/>
        <v>1</v>
      </c>
      <c r="EB1144" s="375">
        <f t="shared" si="4128"/>
        <v>0</v>
      </c>
      <c r="EC1144" s="375">
        <f t="shared" si="4129"/>
        <v>0</v>
      </c>
      <c r="ED1144" s="375">
        <f t="shared" si="4130"/>
        <v>1</v>
      </c>
      <c r="EE1144" s="375">
        <f t="shared" si="4131"/>
        <v>0</v>
      </c>
      <c r="EF1144" s="375">
        <f t="shared" si="4132"/>
        <v>0</v>
      </c>
      <c r="EG1144" s="375">
        <f t="shared" si="4133"/>
        <v>1</v>
      </c>
      <c r="EH1144" s="375">
        <f t="shared" si="4134"/>
        <v>0</v>
      </c>
      <c r="EI1144" s="375">
        <f t="shared" si="4135"/>
        <v>0</v>
      </c>
      <c r="EJ1144" s="375">
        <f t="shared" si="4136"/>
        <v>1</v>
      </c>
      <c r="EK1144" s="375">
        <f t="shared" si="4137"/>
        <v>0</v>
      </c>
      <c r="EL1144" s="375">
        <f t="shared" si="4138"/>
        <v>0</v>
      </c>
      <c r="EM1144" s="375">
        <f t="shared" si="4139"/>
        <v>1</v>
      </c>
      <c r="EN1144" s="375">
        <f t="shared" si="4140"/>
        <v>0</v>
      </c>
      <c r="EO1144" s="375">
        <f t="shared" si="4141"/>
        <v>0</v>
      </c>
      <c r="EP1144" s="375">
        <f t="shared" si="4142"/>
        <v>1</v>
      </c>
      <c r="EQ1144" s="375">
        <f t="shared" si="4143"/>
        <v>0</v>
      </c>
      <c r="ER1144" s="375">
        <f t="shared" si="4144"/>
        <v>0</v>
      </c>
      <c r="ES1144" s="375">
        <f t="shared" si="4145"/>
        <v>1</v>
      </c>
      <c r="ET1144" s="375">
        <f t="shared" si="4146"/>
        <v>0</v>
      </c>
      <c r="EU1144" s="375">
        <f t="shared" si="4147"/>
        <v>0</v>
      </c>
      <c r="EV1144" s="375">
        <f t="shared" si="4148"/>
        <v>1</v>
      </c>
      <c r="EW1144" s="375">
        <f t="shared" si="4149"/>
        <v>0</v>
      </c>
      <c r="EX1144" s="375">
        <f t="shared" si="4150"/>
        <v>0</v>
      </c>
      <c r="EY1144" s="375">
        <f t="shared" si="4151"/>
        <v>1</v>
      </c>
      <c r="EZ1144" s="375">
        <f t="shared" si="4152"/>
        <v>0</v>
      </c>
      <c r="FA1144" s="375">
        <f t="shared" si="4153"/>
        <v>0</v>
      </c>
      <c r="FB1144" s="375">
        <f t="shared" si="4154"/>
        <v>1</v>
      </c>
      <c r="FC1144" s="375">
        <f t="shared" si="4155"/>
        <v>0</v>
      </c>
      <c r="FD1144" s="375">
        <f t="shared" si="4156"/>
        <v>0</v>
      </c>
      <c r="FE1144" s="376"/>
      <c r="FF1144" s="372"/>
      <c r="FG1144" s="372"/>
      <c r="FH1144" s="372"/>
      <c r="FI1144" s="372"/>
      <c r="FJ1144" s="372"/>
      <c r="FK1144" s="372"/>
      <c r="FL1144" s="372"/>
      <c r="FM1144" s="372"/>
      <c r="FN1144" s="372"/>
      <c r="FO1144" s="372"/>
      <c r="FP1144" s="372"/>
      <c r="FQ1144" s="372"/>
      <c r="FR1144" s="372"/>
      <c r="FS1144" s="372"/>
      <c r="FT1144" s="372"/>
      <c r="FU1144" s="372"/>
      <c r="FV1144" s="372"/>
      <c r="FW1144" s="372"/>
      <c r="FX1144" s="372"/>
      <c r="FY1144" s="372"/>
      <c r="FZ1144" s="372"/>
      <c r="GA1144" s="372"/>
      <c r="GB1144" s="372"/>
      <c r="GC1144" s="372"/>
      <c r="GD1144" s="372"/>
      <c r="GE1144" s="372"/>
      <c r="GF1144" s="372"/>
      <c r="GG1144" s="372"/>
      <c r="GH1144" s="372"/>
      <c r="GI1144" s="372"/>
      <c r="GJ1144" s="372"/>
      <c r="GK1144" s="372"/>
      <c r="GL1144" s="372"/>
      <c r="GM1144" s="372"/>
      <c r="GN1144" s="372"/>
      <c r="GO1144" s="372"/>
      <c r="GP1144" s="372"/>
      <c r="GQ1144" s="372"/>
      <c r="GR1144" s="372"/>
      <c r="GS1144" s="372"/>
      <c r="GT1144" s="372"/>
      <c r="GU1144" s="372"/>
      <c r="GV1144" s="372"/>
      <c r="GW1144" s="372"/>
      <c r="GX1144" s="372"/>
      <c r="GY1144" s="372"/>
      <c r="GZ1144" s="372"/>
      <c r="HA1144" s="372"/>
      <c r="HB1144" s="372"/>
      <c r="HC1144" s="372"/>
    </row>
    <row r="1145" spans="1:211" s="373" customFormat="1" ht="15" hidden="1" customHeight="1" outlineLevel="1" x14ac:dyDescent="0.2">
      <c r="A1145" s="366">
        <f>SWDATA!O1130</f>
        <v>0</v>
      </c>
      <c r="B1145" s="366">
        <f>SWDATA!M1130</f>
        <v>0</v>
      </c>
      <c r="C1145" s="351">
        <f>IF(AND(SWDATA!M1130=1,SWDATA!Q1130="promotions"),SWDATA!P1130,0)</f>
        <v>0</v>
      </c>
      <c r="D1145" s="371">
        <f>ROW(SWDATA!M1130)</f>
        <v>1130</v>
      </c>
      <c r="E1145" s="368">
        <f ca="1">IF(AND(B1145=1,UPPER(HLOOKUP(D1145,'Metrics &amp; Attributes View'!$13:$31,19,0))&lt;&gt;"SBOM"),1,0)</f>
        <v>0</v>
      </c>
      <c r="F1145" s="369">
        <f t="shared" si="3995"/>
        <v>1</v>
      </c>
      <c r="G1145" s="366" t="str">
        <f t="shared" si="3996"/>
        <v/>
      </c>
      <c r="H1145" s="370"/>
      <c r="J1145" s="238">
        <f t="shared" si="3997"/>
        <v>0</v>
      </c>
      <c r="K1145" s="239" t="str">
        <f t="shared" si="3998"/>
        <v/>
      </c>
      <c r="L1145" s="342"/>
      <c r="M1145" s="345"/>
      <c r="N1145" s="340" t="str">
        <f>IF(LEN(SWDATA!F1130)=0,"",N1144)</f>
        <v/>
      </c>
      <c r="O1145" s="296" t="str">
        <f>IF(LEN(SWDATA!G1130)=0,"",O1144)</f>
        <v/>
      </c>
      <c r="P1145" s="297" t="str">
        <f>IF(LEN(SWDATA!C1130)=0,"",SWDATA!C1130)</f>
        <v/>
      </c>
      <c r="Q1145" s="312" t="str">
        <f t="shared" si="3999"/>
        <v/>
      </c>
      <c r="R1145" s="223" t="s">
        <v>262</v>
      </c>
      <c r="S1145" s="224"/>
      <c r="T1145" s="224"/>
      <c r="U1145" s="264" t="s">
        <v>627</v>
      </c>
      <c r="V1145" s="205" t="s">
        <v>221</v>
      </c>
      <c r="W1145" s="266">
        <f>IF(OR(Is_Loading,LEN($A1145)=0),"",SWDATA!P1130)</f>
        <v>0</v>
      </c>
      <c r="X1145" s="267">
        <f>IF(OR(Is_Loading,LEN($A1145)=0),"",SWDATA!Q1130)</f>
        <v>0</v>
      </c>
      <c r="Y1145" s="267">
        <f>IF(OR(Is_Loading,LEN($A1145)=0),"",SWDATA!R1130)</f>
        <v>0</v>
      </c>
      <c r="Z1145" s="266" t="str">
        <f t="shared" si="4161"/>
        <v/>
      </c>
      <c r="AA1145" s="266">
        <f>IF(OR(Is_Loading,LEN($A1145)=0),"",SWDATA!T1130)</f>
        <v>0</v>
      </c>
      <c r="AB1145" s="267">
        <f>IF(OR(Is_Loading,LEN($A1145)=0),"",SWDATA!U1130)</f>
        <v>0</v>
      </c>
      <c r="AC1145" s="267">
        <f>IF(OR(Is_Loading,LEN($A1145)=0),"",SWDATA!V1130)</f>
        <v>0</v>
      </c>
      <c r="AD1145" s="266" t="str">
        <f t="shared" si="4000"/>
        <v/>
      </c>
      <c r="AE1145" s="266">
        <f>IF(OR(Is_Loading,LEN($A1145)=0),"",SWDATA!X1130)</f>
        <v>0</v>
      </c>
      <c r="AF1145" s="267">
        <f>IF(OR(Is_Loading,LEN($A1145)=0),"",SWDATA!Y1130)</f>
        <v>0</v>
      </c>
      <c r="AG1145" s="267">
        <f>IF(OR(Is_Loading,LEN($A1145)=0),"",SWDATA!Z1130)</f>
        <v>0</v>
      </c>
      <c r="AH1145" s="266" t="str">
        <f t="shared" si="4001"/>
        <v/>
      </c>
      <c r="AI1145" s="266">
        <f>IF(OR(Is_Loading,LEN($A1145)=0),"",SWDATA!AB1130)</f>
        <v>0</v>
      </c>
      <c r="AJ1145" s="267">
        <f>IF(OR(Is_Loading,LEN($A1145)=0),"",SWDATA!AC1130)</f>
        <v>0</v>
      </c>
      <c r="AK1145" s="267">
        <f>IF(OR(Is_Loading,LEN($A1145)=0),"",SWDATA!AD1130)</f>
        <v>0</v>
      </c>
      <c r="AL1145" s="266" t="str">
        <f t="shared" si="4002"/>
        <v/>
      </c>
      <c r="AM1145" s="266">
        <f>IF(OR(Is_Loading,LEN($A1145)=0),"",SWDATA!AF1130)</f>
        <v>0</v>
      </c>
      <c r="AN1145" s="267">
        <f>IF(OR(Is_Loading,LEN($A1145)=0),"",SWDATA!AG1130)</f>
        <v>0</v>
      </c>
      <c r="AO1145" s="323">
        <f>IF(OR(Is_Loading,LEN($A1145)=0),"",SWDATA!AH1130)</f>
        <v>0</v>
      </c>
      <c r="AP1145" s="320" t="str">
        <f t="shared" si="4003"/>
        <v/>
      </c>
      <c r="AQ1145" s="266">
        <f>IF(OR(Is_Loading,LEN($A1145)=0),"",SWDATA!AJ1130)</f>
        <v>0</v>
      </c>
      <c r="AR1145" s="267">
        <f>IF(OR(Is_Loading,LEN($A1145)=0),"",SWDATA!AK1130)</f>
        <v>0</v>
      </c>
      <c r="AS1145" s="267">
        <f>IF(OR(Is_Loading,LEN($A1145)=0),"",SWDATA!AL1130)</f>
        <v>0</v>
      </c>
      <c r="AT1145" s="266" t="str">
        <f t="shared" si="4004"/>
        <v/>
      </c>
      <c r="AU1145" s="266">
        <f>IF(OR(Is_Loading,LEN($A1145)=0),"",SWDATA!AN1130)</f>
        <v>0</v>
      </c>
      <c r="AV1145" s="267">
        <f>IF(OR(Is_Loading,LEN($A1145)=0),"",SWDATA!AO1130)</f>
        <v>0</v>
      </c>
      <c r="AW1145" s="267">
        <f>IF(OR(Is_Loading,LEN($A1145)=0),"",SWDATA!AP1130)</f>
        <v>0</v>
      </c>
      <c r="AX1145" s="266" t="str">
        <f t="shared" si="4005"/>
        <v/>
      </c>
      <c r="AY1145" s="266">
        <f>IF(OR(Is_Loading,LEN($A1145)=0),"",SWDATA!AR1130)</f>
        <v>0</v>
      </c>
      <c r="AZ1145" s="267">
        <f>IF(OR(Is_Loading,LEN($A1145)=0),"",SWDATA!AS1130)</f>
        <v>0</v>
      </c>
      <c r="BA1145" s="267">
        <f>IF(OR(Is_Loading,LEN($A1145)=0),"",SWDATA!AT1130)</f>
        <v>0</v>
      </c>
      <c r="BB1145" s="266" t="str">
        <f t="shared" si="4006"/>
        <v/>
      </c>
      <c r="BC1145" s="266">
        <f>IF(OR(Is_Loading,LEN($A1145)=0),"",SWDATA!AV1130)</f>
        <v>0</v>
      </c>
      <c r="BD1145" s="267">
        <f>IF(OR(Is_Loading,LEN($A1145)=0),"",SWDATA!AW1130)</f>
        <v>0</v>
      </c>
      <c r="BE1145" s="323">
        <f>IF(OR(Is_Loading,LEN($A1145)=0),"",SWDATA!AX1130)</f>
        <v>0</v>
      </c>
      <c r="BF1145" s="332" t="str">
        <f t="shared" si="4007"/>
        <v/>
      </c>
      <c r="BG1145" s="11"/>
      <c r="BH1145" s="11"/>
      <c r="BI1145" s="11"/>
      <c r="BJ1145" s="11"/>
      <c r="BK1145" s="11"/>
      <c r="BL1145" s="11"/>
      <c r="BM1145" s="11"/>
      <c r="BN1145" s="11"/>
      <c r="BO1145" s="11"/>
      <c r="BP1145" s="11"/>
      <c r="BQ1145" s="11"/>
      <c r="BR1145" s="11"/>
      <c r="BS1145" s="11"/>
      <c r="BT1145" s="11"/>
      <c r="BU1145" s="11"/>
      <c r="BV1145" s="11"/>
      <c r="BW1145" s="11"/>
      <c r="BX1145" s="11"/>
      <c r="BY1145" s="11"/>
      <c r="BZ1145" s="11"/>
      <c r="CA1145" s="11"/>
      <c r="CB1145" s="11"/>
      <c r="CC1145" s="11"/>
      <c r="CD1145" s="11"/>
      <c r="CE1145" s="11"/>
      <c r="CF1145" s="11"/>
      <c r="CG1145" s="11"/>
      <c r="CH1145" s="11"/>
      <c r="CI1145" s="11"/>
      <c r="CJ1145" s="11"/>
      <c r="CK1145" s="11"/>
      <c r="CL1145" s="11"/>
      <c r="CM1145" s="11"/>
      <c r="CN1145" s="351"/>
      <c r="CO1145" s="351"/>
      <c r="CP1145" s="351"/>
      <c r="CQ1145" s="351"/>
      <c r="CR1145" s="351"/>
      <c r="CS1145" s="351"/>
      <c r="CT1145" s="351"/>
      <c r="CU1145" s="351"/>
      <c r="CV1145" s="351"/>
      <c r="CW1145" s="351"/>
      <c r="CX1145" s="351"/>
      <c r="CY1145" s="351"/>
      <c r="CZ1145" s="351"/>
      <c r="DA1145" s="351"/>
      <c r="DB1145" s="351"/>
      <c r="DC1145" s="351"/>
      <c r="DD1145" s="351"/>
      <c r="DE1145" s="351"/>
      <c r="DF1145" s="351"/>
      <c r="DG1145" s="351"/>
      <c r="DH1145" s="351"/>
      <c r="DI1145" s="351"/>
      <c r="DJ1145" s="351"/>
      <c r="DK1145" s="351"/>
      <c r="DL1145" s="351"/>
      <c r="DM1145" s="351"/>
      <c r="DN1145" s="351"/>
      <c r="DS1145" s="372"/>
      <c r="DT1145" s="374"/>
      <c r="DU1145" s="375"/>
      <c r="DV1145" s="375"/>
      <c r="DW1145" s="375"/>
      <c r="DX1145" s="375">
        <v>1</v>
      </c>
      <c r="DY1145" s="375">
        <f t="shared" si="4125"/>
        <v>0</v>
      </c>
      <c r="DZ1145" s="375">
        <f t="shared" si="4126"/>
        <v>0</v>
      </c>
      <c r="EA1145" s="375">
        <f t="shared" si="4127"/>
        <v>1</v>
      </c>
      <c r="EB1145" s="375">
        <f t="shared" si="4128"/>
        <v>0</v>
      </c>
      <c r="EC1145" s="375">
        <f t="shared" si="4129"/>
        <v>0</v>
      </c>
      <c r="ED1145" s="375">
        <f t="shared" si="4130"/>
        <v>1</v>
      </c>
      <c r="EE1145" s="375">
        <f t="shared" si="4131"/>
        <v>0</v>
      </c>
      <c r="EF1145" s="375">
        <f t="shared" si="4132"/>
        <v>0</v>
      </c>
      <c r="EG1145" s="375">
        <f t="shared" si="4133"/>
        <v>1</v>
      </c>
      <c r="EH1145" s="375">
        <f t="shared" si="4134"/>
        <v>0</v>
      </c>
      <c r="EI1145" s="375">
        <f t="shared" si="4135"/>
        <v>0</v>
      </c>
      <c r="EJ1145" s="375">
        <f t="shared" si="4136"/>
        <v>1</v>
      </c>
      <c r="EK1145" s="375">
        <f t="shared" si="4137"/>
        <v>0</v>
      </c>
      <c r="EL1145" s="375">
        <f t="shared" si="4138"/>
        <v>0</v>
      </c>
      <c r="EM1145" s="375">
        <f t="shared" si="4139"/>
        <v>1</v>
      </c>
      <c r="EN1145" s="375">
        <f t="shared" si="4140"/>
        <v>0</v>
      </c>
      <c r="EO1145" s="375">
        <f t="shared" si="4141"/>
        <v>0</v>
      </c>
      <c r="EP1145" s="375">
        <f t="shared" si="4142"/>
        <v>1</v>
      </c>
      <c r="EQ1145" s="375">
        <f t="shared" si="4143"/>
        <v>0</v>
      </c>
      <c r="ER1145" s="375">
        <f t="shared" si="4144"/>
        <v>0</v>
      </c>
      <c r="ES1145" s="375">
        <f t="shared" si="4145"/>
        <v>1</v>
      </c>
      <c r="ET1145" s="375">
        <f t="shared" si="4146"/>
        <v>0</v>
      </c>
      <c r="EU1145" s="375">
        <f t="shared" si="4147"/>
        <v>0</v>
      </c>
      <c r="EV1145" s="375">
        <f t="shared" si="4148"/>
        <v>1</v>
      </c>
      <c r="EW1145" s="375">
        <f t="shared" si="4149"/>
        <v>0</v>
      </c>
      <c r="EX1145" s="375">
        <f t="shared" si="4150"/>
        <v>0</v>
      </c>
      <c r="EY1145" s="375">
        <f t="shared" si="4151"/>
        <v>1</v>
      </c>
      <c r="EZ1145" s="375">
        <f t="shared" si="4152"/>
        <v>0</v>
      </c>
      <c r="FA1145" s="375">
        <f t="shared" si="4153"/>
        <v>0</v>
      </c>
      <c r="FB1145" s="375">
        <f t="shared" si="4154"/>
        <v>1</v>
      </c>
      <c r="FC1145" s="375">
        <f t="shared" si="4155"/>
        <v>0</v>
      </c>
      <c r="FD1145" s="375">
        <f t="shared" si="4156"/>
        <v>0</v>
      </c>
      <c r="FE1145" s="376"/>
      <c r="FF1145" s="372"/>
      <c r="FG1145" s="372"/>
      <c r="FH1145" s="372"/>
      <c r="FI1145" s="372"/>
      <c r="FJ1145" s="372"/>
      <c r="FK1145" s="372"/>
      <c r="FL1145" s="372"/>
      <c r="FM1145" s="372"/>
      <c r="FN1145" s="372"/>
      <c r="FO1145" s="372"/>
      <c r="FP1145" s="372"/>
      <c r="FQ1145" s="372"/>
      <c r="FR1145" s="372"/>
      <c r="FS1145" s="372"/>
      <c r="FT1145" s="372"/>
      <c r="FU1145" s="372"/>
      <c r="FV1145" s="372"/>
      <c r="FW1145" s="372"/>
      <c r="FX1145" s="372"/>
      <c r="FY1145" s="372"/>
      <c r="FZ1145" s="372"/>
      <c r="GA1145" s="372"/>
      <c r="GB1145" s="372"/>
      <c r="GC1145" s="372"/>
      <c r="GD1145" s="372"/>
      <c r="GE1145" s="372"/>
      <c r="GF1145" s="372"/>
      <c r="GG1145" s="372"/>
      <c r="GH1145" s="372"/>
      <c r="GI1145" s="372"/>
      <c r="GJ1145" s="372"/>
      <c r="GK1145" s="372"/>
      <c r="GL1145" s="372"/>
      <c r="GM1145" s="372"/>
      <c r="GN1145" s="372"/>
      <c r="GO1145" s="372"/>
      <c r="GP1145" s="372"/>
      <c r="GQ1145" s="372"/>
      <c r="GR1145" s="372"/>
      <c r="GS1145" s="372"/>
      <c r="GT1145" s="372"/>
      <c r="GU1145" s="372"/>
      <c r="GV1145" s="372"/>
      <c r="GW1145" s="372"/>
      <c r="GX1145" s="372"/>
      <c r="GY1145" s="372"/>
      <c r="GZ1145" s="372"/>
      <c r="HA1145" s="372"/>
      <c r="HB1145" s="372"/>
      <c r="HC1145" s="372"/>
    </row>
    <row r="1146" spans="1:211" s="373" customFormat="1" ht="15" customHeight="1" collapsed="1" thickTop="1" x14ac:dyDescent="0.2">
      <c r="A1146" s="192">
        <f>SWDATA!O1131</f>
        <v>0</v>
      </c>
      <c r="B1146" s="192">
        <f>SWDATA!M1131</f>
        <v>0</v>
      </c>
      <c r="C1146" s="201">
        <f>IF(AND(SWDATA!M1131=1,SWDATA!Q1131="promotions"),SWDATA!P1131,0)</f>
        <v>0</v>
      </c>
      <c r="D1146" s="200">
        <f>ROW(SWDATA!M1131)</f>
        <v>1131</v>
      </c>
      <c r="E1146" s="202">
        <f t="shared" ref="E1146:E1153" si="4162">B1146</f>
        <v>0</v>
      </c>
      <c r="F1146" s="203">
        <f t="shared" si="3995"/>
        <v>1</v>
      </c>
      <c r="G1146" s="192" t="str">
        <f t="shared" si="3996"/>
        <v/>
      </c>
      <c r="H1146" s="313"/>
      <c r="I1146" s="390"/>
      <c r="J1146" s="395">
        <f t="shared" si="3997"/>
        <v>0</v>
      </c>
      <c r="K1146" s="396" t="str">
        <f t="shared" si="3998"/>
        <v/>
      </c>
      <c r="L1146" s="397"/>
      <c r="M1146" s="398"/>
      <c r="N1146" s="399" t="str">
        <f>IF(LEN(SWDATA!F1131)=0,"",IF(LEN(SWDATA!G1131)=0,"",IF($O$12="ID",MID(SWDATA!G1131,FIND("|",SWDATA!G1131)+1,FIND("~~",SWDATA!G1131)-FIND("|",SWDATA!G1131)-1),IF($O$12="Desc",RIGHT(SWDATA!G1131,LEN(SWDATA!G1131)-FIND("~~",SWDATA!G1131)-1),RIGHT(SWDATA!G1131,LEN(SWDATA!G1131)-FIND("|",SWDATA!G1131))))))</f>
        <v/>
      </c>
      <c r="O1146" s="400" t="str">
        <f>IF(LEN(SWDATA!G1131)=0,"",IF(LEN(SWDATA!H1131)=0,"",IF($O$12="ID",MID(SWDATA!H1131,FIND("|",SWDATA!H1131)+1,FIND("~~",SWDATA!H1131)-FIND("|",SWDATA!H1131)-1),IF($O$12="Desc",RIGHT(SWDATA!H1131,LEN(SWDATA!H1131)-FIND("~~",SWDATA!H1131)-1),RIGHT(SWDATA!H1131,LEN(SWDATA!H1131)-FIND("|",SWDATA!H1131))))))</f>
        <v/>
      </c>
      <c r="P1146" s="401" t="str">
        <f>IF(LEN(SWDATA!C1131)=0,"",SWDATA!C1131)</f>
        <v/>
      </c>
      <c r="Q1146" s="402" t="str">
        <f t="shared" si="3999"/>
        <v/>
      </c>
      <c r="R1146" s="403" t="s">
        <v>575</v>
      </c>
      <c r="S1146" s="404" t="s">
        <v>485</v>
      </c>
      <c r="T1146" s="404"/>
      <c r="U1146" s="405" t="s">
        <v>595</v>
      </c>
      <c r="V1146" s="406" t="s">
        <v>221</v>
      </c>
      <c r="W1146" s="407">
        <f>IF(OR(Is_Loading,LEN($A1146)=0),"",SWDATA!P1131)</f>
        <v>0</v>
      </c>
      <c r="X1146" s="408">
        <f>IF(OR(Is_Loading,LEN($A1146)=0),"",SWDATA!Q1131)</f>
        <v>0</v>
      </c>
      <c r="Y1146" s="408">
        <f>IF(OR(Is_Loading,LEN($A1146)=0),"",SWDATA!R1131)</f>
        <v>0</v>
      </c>
      <c r="Z1146" s="407" t="str">
        <f t="shared" ref="Z1146" si="4163">IF($A1146=0,"",CHOOSE($F1146,SUM(W1146:Y1146),SUM(W1146:Y1146)/3,Y1146))</f>
        <v/>
      </c>
      <c r="AA1146" s="407">
        <f>IF(OR(Is_Loading,LEN($A1146)=0),"",SWDATA!T1131)</f>
        <v>0</v>
      </c>
      <c r="AB1146" s="408">
        <f>IF(OR(Is_Loading,LEN($A1146)=0),"",SWDATA!U1131)</f>
        <v>0</v>
      </c>
      <c r="AC1146" s="408">
        <f>IF(OR(Is_Loading,LEN($A1146)=0),"",SWDATA!V1131)</f>
        <v>0</v>
      </c>
      <c r="AD1146" s="407" t="str">
        <f t="shared" si="4000"/>
        <v/>
      </c>
      <c r="AE1146" s="407">
        <f>IF(OR(Is_Loading,LEN($A1146)=0),"",SWDATA!X1131)</f>
        <v>0</v>
      </c>
      <c r="AF1146" s="408">
        <f>IF(OR(Is_Loading,LEN($A1146)=0),"",SWDATA!Y1131)</f>
        <v>0</v>
      </c>
      <c r="AG1146" s="408">
        <f>IF(OR(Is_Loading,LEN($A1146)=0),"",SWDATA!Z1131)</f>
        <v>0</v>
      </c>
      <c r="AH1146" s="407" t="str">
        <f t="shared" si="4001"/>
        <v/>
      </c>
      <c r="AI1146" s="407">
        <f>IF(OR(Is_Loading,LEN($A1146)=0),"",SWDATA!AB1131)</f>
        <v>0</v>
      </c>
      <c r="AJ1146" s="408">
        <f>IF(OR(Is_Loading,LEN($A1146)=0),"",SWDATA!AC1131)</f>
        <v>0</v>
      </c>
      <c r="AK1146" s="408">
        <f>IF(OR(Is_Loading,LEN($A1146)=0),"",SWDATA!AD1131)</f>
        <v>0</v>
      </c>
      <c r="AL1146" s="407" t="str">
        <f t="shared" si="4002"/>
        <v/>
      </c>
      <c r="AM1146" s="407">
        <f>IF(OR(Is_Loading,LEN($A1146)=0),"",SWDATA!AF1131)</f>
        <v>0</v>
      </c>
      <c r="AN1146" s="408">
        <f>IF(OR(Is_Loading,LEN($A1146)=0),"",SWDATA!AG1131)</f>
        <v>0</v>
      </c>
      <c r="AO1146" s="409">
        <f>IF(OR(Is_Loading,LEN($A1146)=0),"",SWDATA!AH1131)</f>
        <v>0</v>
      </c>
      <c r="AP1146" s="410" t="str">
        <f t="shared" si="4003"/>
        <v/>
      </c>
      <c r="AQ1146" s="407">
        <f>IF(OR(Is_Loading,LEN($A1146)=0),"",SWDATA!AJ1131)</f>
        <v>0</v>
      </c>
      <c r="AR1146" s="408">
        <f>IF(OR(Is_Loading,LEN($A1146)=0),"",SWDATA!AK1131)</f>
        <v>0</v>
      </c>
      <c r="AS1146" s="408">
        <f>IF(OR(Is_Loading,LEN($A1146)=0),"",SWDATA!AL1131)</f>
        <v>0</v>
      </c>
      <c r="AT1146" s="407" t="str">
        <f t="shared" si="4004"/>
        <v/>
      </c>
      <c r="AU1146" s="407">
        <f>IF(OR(Is_Loading,LEN($A1146)=0),"",SWDATA!AN1131)</f>
        <v>0</v>
      </c>
      <c r="AV1146" s="408">
        <f>IF(OR(Is_Loading,LEN($A1146)=0),"",SWDATA!AO1131)</f>
        <v>0</v>
      </c>
      <c r="AW1146" s="408">
        <f>IF(OR(Is_Loading,LEN($A1146)=0),"",SWDATA!AP1131)</f>
        <v>0</v>
      </c>
      <c r="AX1146" s="407" t="str">
        <f t="shared" si="4005"/>
        <v/>
      </c>
      <c r="AY1146" s="407">
        <f>IF(OR(Is_Loading,LEN($A1146)=0),"",SWDATA!AR1131)</f>
        <v>0</v>
      </c>
      <c r="AZ1146" s="408">
        <f>IF(OR(Is_Loading,LEN($A1146)=0),"",SWDATA!AS1131)</f>
        <v>0</v>
      </c>
      <c r="BA1146" s="408">
        <f>IF(OR(Is_Loading,LEN($A1146)=0),"",SWDATA!AT1131)</f>
        <v>0</v>
      </c>
      <c r="BB1146" s="407" t="str">
        <f t="shared" si="4006"/>
        <v/>
      </c>
      <c r="BC1146" s="407">
        <f>IF(OR(Is_Loading,LEN($A1146)=0),"",SWDATA!AV1131)</f>
        <v>0</v>
      </c>
      <c r="BD1146" s="408">
        <f>IF(OR(Is_Loading,LEN($A1146)=0),"",SWDATA!AW1131)</f>
        <v>0</v>
      </c>
      <c r="BE1146" s="409">
        <f>IF(OR(Is_Loading,LEN($A1146)=0),"",SWDATA!AX1131)</f>
        <v>0</v>
      </c>
      <c r="BF1146" s="320" t="str">
        <f t="shared" si="4007"/>
        <v/>
      </c>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s="201"/>
      <c r="CO1146" s="201"/>
      <c r="CP1146" s="201"/>
      <c r="CQ1146" s="201"/>
      <c r="CR1146" s="201"/>
      <c r="CS1146" s="201"/>
      <c r="CT1146" s="201"/>
      <c r="CU1146" s="201"/>
      <c r="CV1146" s="201"/>
      <c r="CW1146" s="201"/>
      <c r="CX1146" s="201"/>
      <c r="CY1146" s="201"/>
      <c r="CZ1146" s="201"/>
      <c r="DA1146" s="201"/>
      <c r="DB1146" s="201"/>
      <c r="DC1146" s="201"/>
      <c r="DD1146" s="201"/>
      <c r="DE1146" s="201"/>
      <c r="DF1146" s="201"/>
      <c r="DG1146" s="201"/>
      <c r="DH1146" s="201"/>
      <c r="DI1146" s="201"/>
      <c r="DJ1146" s="201"/>
      <c r="DK1146" s="201"/>
      <c r="DL1146" s="201"/>
      <c r="DM1146" s="201"/>
      <c r="DN1146" s="201"/>
      <c r="DQ1146" s="373">
        <f>'Metrics &amp; Attributes View'!N1171</f>
        <v>0</v>
      </c>
      <c r="DS1146" s="372"/>
      <c r="DT1146" s="374"/>
      <c r="DU1146" s="375"/>
      <c r="DV1146" s="375"/>
      <c r="DW1146" s="375"/>
      <c r="DX1146" s="375"/>
      <c r="DY1146" s="375"/>
      <c r="DZ1146" s="375"/>
      <c r="EA1146" s="375"/>
      <c r="EB1146" s="375"/>
      <c r="EC1146" s="375"/>
      <c r="ED1146" s="375"/>
      <c r="EE1146" s="375"/>
      <c r="EF1146" s="375"/>
      <c r="EG1146" s="375"/>
      <c r="EH1146" s="375"/>
      <c r="EI1146" s="375"/>
      <c r="EJ1146" s="375"/>
      <c r="EK1146" s="375"/>
      <c r="EL1146" s="375"/>
      <c r="EM1146" s="375"/>
      <c r="EN1146" s="375"/>
      <c r="EO1146" s="375"/>
      <c r="EP1146" s="375"/>
      <c r="EQ1146" s="375"/>
      <c r="ER1146" s="375"/>
      <c r="ES1146" s="375"/>
      <c r="ET1146" s="375"/>
      <c r="EU1146" s="375"/>
      <c r="EV1146" s="375"/>
      <c r="EW1146" s="375"/>
      <c r="EX1146" s="375"/>
      <c r="EY1146" s="375"/>
      <c r="EZ1146" s="375"/>
      <c r="FA1146" s="375"/>
      <c r="FB1146" s="375"/>
      <c r="FC1146" s="375"/>
      <c r="FD1146" s="375"/>
      <c r="FE1146" s="376"/>
      <c r="FF1146" s="372"/>
      <c r="FG1146" s="372"/>
      <c r="FH1146" s="372"/>
      <c r="FI1146" s="372"/>
      <c r="FJ1146" s="372"/>
      <c r="FK1146" s="372"/>
      <c r="FL1146" s="372"/>
      <c r="FM1146" s="372"/>
      <c r="FN1146" s="372"/>
      <c r="FO1146" s="372"/>
      <c r="FP1146" s="372"/>
      <c r="FQ1146" s="372"/>
      <c r="FR1146" s="372"/>
      <c r="FS1146" s="372"/>
      <c r="FT1146" s="372"/>
      <c r="FU1146" s="372"/>
      <c r="FV1146" s="372"/>
      <c r="FW1146" s="372"/>
      <c r="FX1146" s="372"/>
      <c r="FY1146" s="372"/>
      <c r="FZ1146" s="372"/>
      <c r="GA1146" s="372"/>
      <c r="GB1146" s="372"/>
      <c r="GC1146" s="372"/>
      <c r="GD1146" s="372"/>
      <c r="GE1146" s="372"/>
      <c r="GF1146" s="372"/>
      <c r="GG1146" s="372"/>
      <c r="GH1146" s="372"/>
      <c r="GI1146" s="372"/>
      <c r="GJ1146" s="372"/>
      <c r="GK1146" s="372"/>
      <c r="GL1146" s="372"/>
      <c r="GM1146" s="372"/>
      <c r="GN1146" s="372"/>
      <c r="GO1146" s="372"/>
      <c r="GP1146" s="372"/>
      <c r="GQ1146" s="372"/>
      <c r="GR1146" s="372"/>
      <c r="GS1146" s="372"/>
      <c r="GT1146" s="372"/>
      <c r="GU1146" s="372"/>
      <c r="GV1146" s="372"/>
      <c r="GW1146" s="372"/>
      <c r="GX1146" s="372"/>
      <c r="GY1146" s="372"/>
      <c r="GZ1146" s="372"/>
      <c r="HA1146" s="372"/>
      <c r="HB1146" s="372"/>
      <c r="HC1146" s="372"/>
    </row>
    <row r="1147" spans="1:211" s="373" customFormat="1" ht="15" customHeight="1" x14ac:dyDescent="0.2">
      <c r="A1147" s="192">
        <f>SWDATA!O1132</f>
        <v>0</v>
      </c>
      <c r="B1147" s="192">
        <f>SWDATA!M1132</f>
        <v>0</v>
      </c>
      <c r="C1147" s="201">
        <f>IF(AND(SWDATA!M1132=1,SWDATA!Q1132="promotions"),SWDATA!P1132,0)</f>
        <v>0</v>
      </c>
      <c r="D1147" s="200">
        <f>ROW(SWDATA!M1132)</f>
        <v>1132</v>
      </c>
      <c r="E1147" s="202">
        <f t="shared" si="4162"/>
        <v>0</v>
      </c>
      <c r="F1147" s="203">
        <f t="shared" si="3995"/>
        <v>1</v>
      </c>
      <c r="G1147" s="192" t="str">
        <f t="shared" si="3996"/>
        <v/>
      </c>
      <c r="H1147" s="204"/>
      <c r="I1147" s="390"/>
      <c r="J1147" s="238">
        <f t="shared" si="3997"/>
        <v>0</v>
      </c>
      <c r="K1147" s="239" t="str">
        <f t="shared" si="3998"/>
        <v/>
      </c>
      <c r="L1147" s="342"/>
      <c r="M1147" s="345"/>
      <c r="N1147" s="340" t="str">
        <f>IF(LEN(SWDATA!F1132)=0,"",N1146)</f>
        <v/>
      </c>
      <c r="O1147" s="296" t="str">
        <f>IF(LEN(SWDATA!G1132)=0,"",O1146)</f>
        <v/>
      </c>
      <c r="P1147" s="297" t="str">
        <f>IF(LEN(SWDATA!C1132)=0,"",SWDATA!C1132)</f>
        <v/>
      </c>
      <c r="Q1147" s="312" t="str">
        <f t="shared" si="3999"/>
        <v/>
      </c>
      <c r="R1147" s="223" t="s">
        <v>575</v>
      </c>
      <c r="S1147" s="224"/>
      <c r="T1147" s="224"/>
      <c r="U1147" s="265" t="s">
        <v>619</v>
      </c>
      <c r="V1147" s="205" t="s">
        <v>221</v>
      </c>
      <c r="W1147" s="266">
        <f>IF(OR(Is_Loading,LEN($A1147)=0),"",SWDATA!P1132)</f>
        <v>0</v>
      </c>
      <c r="X1147" s="267">
        <f>IF(OR(Is_Loading,LEN($A1147)=0),"",SWDATA!Q1132)</f>
        <v>0</v>
      </c>
      <c r="Y1147" s="267">
        <f>IF(OR(Is_Loading,LEN($A1147)=0),"",SWDATA!R1132)</f>
        <v>0</v>
      </c>
      <c r="Z1147" s="266" t="str">
        <f t="shared" ref="Z1147:Z1148" si="4164">IF($A1147=0,"",CHOOSE($F1147,SUM(W1147:Y1147),SUM(W1147:Y1147)/3,Y1147))</f>
        <v/>
      </c>
      <c r="AA1147" s="266">
        <f>IF(OR(Is_Loading,LEN($A1147)=0),"",SWDATA!T1132)</f>
        <v>0</v>
      </c>
      <c r="AB1147" s="267">
        <f>IF(OR(Is_Loading,LEN($A1147)=0),"",SWDATA!U1132)</f>
        <v>0</v>
      </c>
      <c r="AC1147" s="267">
        <f>IF(OR(Is_Loading,LEN($A1147)=0),"",SWDATA!V1132)</f>
        <v>0</v>
      </c>
      <c r="AD1147" s="266" t="str">
        <f t="shared" si="4000"/>
        <v/>
      </c>
      <c r="AE1147" s="266">
        <f>IF(OR(Is_Loading,LEN($A1147)=0),"",SWDATA!X1132)</f>
        <v>0</v>
      </c>
      <c r="AF1147" s="267">
        <f>IF(OR(Is_Loading,LEN($A1147)=0),"",SWDATA!Y1132)</f>
        <v>0</v>
      </c>
      <c r="AG1147" s="267">
        <f>IF(OR(Is_Loading,LEN($A1147)=0),"",SWDATA!Z1132)</f>
        <v>0</v>
      </c>
      <c r="AH1147" s="266" t="str">
        <f t="shared" si="4001"/>
        <v/>
      </c>
      <c r="AI1147" s="266">
        <f>IF(OR(Is_Loading,LEN($A1147)=0),"",SWDATA!AB1132)</f>
        <v>0</v>
      </c>
      <c r="AJ1147" s="267">
        <f>IF(OR(Is_Loading,LEN($A1147)=0),"",SWDATA!AC1132)</f>
        <v>0</v>
      </c>
      <c r="AK1147" s="267">
        <f>IF(OR(Is_Loading,LEN($A1147)=0),"",SWDATA!AD1132)</f>
        <v>0</v>
      </c>
      <c r="AL1147" s="266" t="str">
        <f t="shared" si="4002"/>
        <v/>
      </c>
      <c r="AM1147" s="266">
        <f>IF(OR(Is_Loading,LEN($A1147)=0),"",SWDATA!AF1132)</f>
        <v>0</v>
      </c>
      <c r="AN1147" s="267">
        <f>IF(OR(Is_Loading,LEN($A1147)=0),"",SWDATA!AG1132)</f>
        <v>0</v>
      </c>
      <c r="AO1147" s="323">
        <f>IF(OR(Is_Loading,LEN($A1147)=0),"",SWDATA!AH1132)</f>
        <v>0</v>
      </c>
      <c r="AP1147" s="320" t="str">
        <f t="shared" si="4003"/>
        <v/>
      </c>
      <c r="AQ1147" s="266">
        <f>IF(OR(Is_Loading,LEN($A1147)=0),"",SWDATA!AJ1132)</f>
        <v>0</v>
      </c>
      <c r="AR1147" s="267">
        <f>IF(OR(Is_Loading,LEN($A1147)=0),"",SWDATA!AK1132)</f>
        <v>0</v>
      </c>
      <c r="AS1147" s="267">
        <f>IF(OR(Is_Loading,LEN($A1147)=0),"",SWDATA!AL1132)</f>
        <v>0</v>
      </c>
      <c r="AT1147" s="266" t="str">
        <f t="shared" si="4004"/>
        <v/>
      </c>
      <c r="AU1147" s="266">
        <f>IF(OR(Is_Loading,LEN($A1147)=0),"",SWDATA!AN1132)</f>
        <v>0</v>
      </c>
      <c r="AV1147" s="267">
        <f>IF(OR(Is_Loading,LEN($A1147)=0),"",SWDATA!AO1132)</f>
        <v>0</v>
      </c>
      <c r="AW1147" s="267">
        <f>IF(OR(Is_Loading,LEN($A1147)=0),"",SWDATA!AP1132)</f>
        <v>0</v>
      </c>
      <c r="AX1147" s="266" t="str">
        <f t="shared" si="4005"/>
        <v/>
      </c>
      <c r="AY1147" s="266">
        <f>IF(OR(Is_Loading,LEN($A1147)=0),"",SWDATA!AR1132)</f>
        <v>0</v>
      </c>
      <c r="AZ1147" s="267">
        <f>IF(OR(Is_Loading,LEN($A1147)=0),"",SWDATA!AS1132)</f>
        <v>0</v>
      </c>
      <c r="BA1147" s="267">
        <f>IF(OR(Is_Loading,LEN($A1147)=0),"",SWDATA!AT1132)</f>
        <v>0</v>
      </c>
      <c r="BB1147" s="266" t="str">
        <f t="shared" si="4006"/>
        <v/>
      </c>
      <c r="BC1147" s="266">
        <f>IF(OR(Is_Loading,LEN($A1147)=0),"",SWDATA!AV1132)</f>
        <v>0</v>
      </c>
      <c r="BD1147" s="267">
        <f>IF(OR(Is_Loading,LEN($A1147)=0),"",SWDATA!AW1132)</f>
        <v>0</v>
      </c>
      <c r="BE1147" s="323">
        <f>IF(OR(Is_Loading,LEN($A1147)=0),"",SWDATA!AX1132)</f>
        <v>0</v>
      </c>
      <c r="BF1147" s="320" t="str">
        <f t="shared" si="4007"/>
        <v/>
      </c>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s="201"/>
      <c r="CO1147" s="201"/>
      <c r="CP1147" s="201"/>
      <c r="CQ1147" s="201"/>
      <c r="CR1147" s="201"/>
      <c r="CS1147" s="201"/>
      <c r="CT1147" s="201"/>
      <c r="CU1147" s="201"/>
      <c r="CV1147" s="201"/>
      <c r="CW1147" s="201"/>
      <c r="CX1147" s="201"/>
      <c r="CY1147" s="201"/>
      <c r="CZ1147" s="201"/>
      <c r="DA1147" s="201"/>
      <c r="DB1147" s="201"/>
      <c r="DC1147" s="201"/>
      <c r="DD1147" s="201"/>
      <c r="DE1147" s="201"/>
      <c r="DF1147" s="201"/>
      <c r="DG1147" s="201"/>
      <c r="DH1147" s="201"/>
      <c r="DI1147" s="201"/>
      <c r="DJ1147" s="201"/>
      <c r="DK1147" s="201"/>
      <c r="DL1147" s="201"/>
      <c r="DM1147" s="201"/>
      <c r="DN1147" s="201"/>
      <c r="DS1147" s="372"/>
      <c r="DT1147" s="372"/>
      <c r="DU1147" s="375">
        <f t="shared" ref="DU1147" si="4165">COLUMN(W1145)</f>
        <v>23</v>
      </c>
      <c r="DV1147" s="375">
        <f t="shared" ref="DV1147" si="4166">SUM(DU1147)+DV1148+1</f>
        <v>24</v>
      </c>
      <c r="DW1147" s="375">
        <f t="shared" ref="DW1147" si="4167">SUM(DV1147)+DW1148+1</f>
        <v>25</v>
      </c>
      <c r="DX1147" s="375">
        <f t="shared" ref="DX1147" si="4168">SUM(DW1147)+DX1148+1</f>
        <v>27</v>
      </c>
      <c r="DY1147" s="375">
        <f t="shared" ref="DY1147" si="4169">SUM(DX1147)+DY1148+1</f>
        <v>28</v>
      </c>
      <c r="DZ1147" s="375">
        <f t="shared" ref="DZ1147" si="4170">SUM(DY1147)+DZ1148+1</f>
        <v>29</v>
      </c>
      <c r="EA1147" s="375">
        <f t="shared" ref="EA1147" si="4171">SUM(DZ1147)+EA1148+1</f>
        <v>31</v>
      </c>
      <c r="EB1147" s="375">
        <f t="shared" ref="EB1147" si="4172">SUM(EA1147)+EB1148+1</f>
        <v>32</v>
      </c>
      <c r="EC1147" s="375">
        <f t="shared" ref="EC1147" si="4173">SUM(EB1147)+EC1148+1</f>
        <v>33</v>
      </c>
      <c r="ED1147" s="375">
        <f t="shared" ref="ED1147" si="4174">SUM(EC1147)+ED1148+1</f>
        <v>35</v>
      </c>
      <c r="EE1147" s="375">
        <f t="shared" ref="EE1147" si="4175">SUM(ED1147)+EE1148+1</f>
        <v>36</v>
      </c>
      <c r="EF1147" s="375">
        <f t="shared" ref="EF1147" si="4176">SUM(EE1147)+EF1148+1</f>
        <v>37</v>
      </c>
      <c r="EG1147" s="375">
        <f t="shared" ref="EG1147" si="4177">SUM(EF1147)+EG1148+1</f>
        <v>39</v>
      </c>
      <c r="EH1147" s="375">
        <f t="shared" ref="EH1147" si="4178">SUM(EG1147)+EH1148+1</f>
        <v>40</v>
      </c>
      <c r="EI1147" s="375">
        <f t="shared" ref="EI1147" si="4179">SUM(EH1147)+EI1148+1</f>
        <v>41</v>
      </c>
      <c r="EJ1147" s="375">
        <f t="shared" ref="EJ1147" si="4180">SUM(EI1147)+EJ1148+1</f>
        <v>43</v>
      </c>
      <c r="EK1147" s="375">
        <f t="shared" ref="EK1147" si="4181">SUM(EJ1147)+EK1148+1</f>
        <v>44</v>
      </c>
      <c r="EL1147" s="375">
        <f t="shared" ref="EL1147" si="4182">SUM(EK1147)+EL1148+1</f>
        <v>45</v>
      </c>
      <c r="EM1147" s="375">
        <f t="shared" ref="EM1147" si="4183">SUM(EL1147)+EM1148+1</f>
        <v>47</v>
      </c>
      <c r="EN1147" s="375">
        <f t="shared" ref="EN1147" si="4184">SUM(EM1147)+EN1148+1</f>
        <v>48</v>
      </c>
      <c r="EO1147" s="375">
        <f t="shared" ref="EO1147" si="4185">SUM(EN1147)+EO1148+1</f>
        <v>49</v>
      </c>
      <c r="EP1147" s="375">
        <f t="shared" ref="EP1147" si="4186">SUM(EO1147)+EP1148+1</f>
        <v>51</v>
      </c>
      <c r="EQ1147" s="375">
        <f t="shared" ref="EQ1147" si="4187">SUM(EP1147)+EQ1148+1</f>
        <v>52</v>
      </c>
      <c r="ER1147" s="375">
        <f t="shared" ref="ER1147" si="4188">SUM(EQ1147)+ER1148+1</f>
        <v>53</v>
      </c>
      <c r="ES1147" s="375">
        <f t="shared" ref="ES1147" si="4189">SUM(ER1147)+ES1148+1</f>
        <v>55</v>
      </c>
      <c r="ET1147" s="375">
        <f t="shared" ref="ET1147" si="4190">SUM(ES1147)+ET1148+1</f>
        <v>56</v>
      </c>
      <c r="EU1147" s="375">
        <f t="shared" ref="EU1147" si="4191">SUM(ET1147)+EU1148+1</f>
        <v>57</v>
      </c>
      <c r="EV1147" s="375">
        <f t="shared" ref="EV1147" si="4192">SUM(EU1147)+EV1148+1</f>
        <v>59</v>
      </c>
      <c r="EW1147" s="375">
        <f t="shared" ref="EW1147" si="4193">SUM(EV1147)+EW1148+1</f>
        <v>60</v>
      </c>
      <c r="EX1147" s="375">
        <f t="shared" ref="EX1147" si="4194">SUM(EW1147)+EX1148+1</f>
        <v>61</v>
      </c>
      <c r="EY1147" s="375">
        <f t="shared" ref="EY1147" si="4195">SUM(EX1147)+EY1148+1</f>
        <v>63</v>
      </c>
      <c r="EZ1147" s="375">
        <f t="shared" ref="EZ1147" si="4196">SUM(EY1147)+EZ1148+1</f>
        <v>64</v>
      </c>
      <c r="FA1147" s="375">
        <f t="shared" ref="FA1147" si="4197">SUM(EZ1147)+FA1148+1</f>
        <v>65</v>
      </c>
      <c r="FB1147" s="375">
        <f t="shared" ref="FB1147" si="4198">SUM(FA1147)+FB1148+1</f>
        <v>67</v>
      </c>
      <c r="FC1147" s="375">
        <f t="shared" ref="FC1147" si="4199">SUM(FB1147)+FC1148+1</f>
        <v>68</v>
      </c>
      <c r="FD1147" s="375">
        <f t="shared" ref="FD1147" si="4200">SUM(FC1147)+FD1148+1</f>
        <v>69</v>
      </c>
      <c r="FE1147" s="372"/>
      <c r="FF1147" s="372"/>
      <c r="FG1147" s="372"/>
      <c r="FH1147" s="372"/>
      <c r="FI1147" s="372"/>
      <c r="FJ1147" s="372"/>
      <c r="FK1147" s="372"/>
      <c r="FL1147" s="372"/>
      <c r="FM1147" s="372"/>
      <c r="FN1147" s="372"/>
      <c r="FO1147" s="372"/>
      <c r="FP1147" s="372"/>
      <c r="FQ1147" s="372"/>
      <c r="FR1147" s="372"/>
      <c r="FS1147" s="372"/>
      <c r="FT1147" s="372"/>
      <c r="FU1147" s="372"/>
      <c r="FV1147" s="372"/>
      <c r="FW1147" s="372"/>
      <c r="FX1147" s="372"/>
      <c r="FY1147" s="372"/>
      <c r="FZ1147" s="372"/>
      <c r="GA1147" s="372"/>
      <c r="GB1147" s="372"/>
      <c r="GC1147" s="372"/>
      <c r="GD1147" s="372"/>
      <c r="GE1147" s="372"/>
      <c r="GF1147" s="372"/>
      <c r="GG1147" s="372"/>
      <c r="GH1147" s="372"/>
      <c r="GI1147" s="372"/>
      <c r="GJ1147" s="372"/>
      <c r="GK1147" s="372"/>
      <c r="GL1147" s="372"/>
      <c r="GM1147" s="372"/>
      <c r="GN1147" s="372"/>
      <c r="GO1147" s="372"/>
      <c r="GP1147" s="372"/>
      <c r="GQ1147" s="372"/>
      <c r="GR1147" s="372"/>
      <c r="GS1147" s="372"/>
      <c r="GT1147" s="372"/>
      <c r="GU1147" s="372"/>
      <c r="GV1147" s="372"/>
      <c r="GW1147" s="372"/>
      <c r="GX1147" s="372"/>
      <c r="GY1147" s="372"/>
      <c r="GZ1147" s="372"/>
    </row>
    <row r="1148" spans="1:211" s="373" customFormat="1" ht="15" customHeight="1" thickBot="1" x14ac:dyDescent="0.25">
      <c r="A1148" s="192">
        <f>SWDATA!O1133</f>
        <v>0</v>
      </c>
      <c r="B1148" s="192">
        <f>SWDATA!M1133</f>
        <v>0</v>
      </c>
      <c r="C1148" s="201">
        <f>IF(AND(SWDATA!M1133=1,SWDATA!Q1133="promotions"),SWDATA!P1133,0)</f>
        <v>0</v>
      </c>
      <c r="D1148" s="200">
        <f>ROW(SWDATA!M1133)</f>
        <v>1133</v>
      </c>
      <c r="E1148" s="202">
        <f t="shared" si="4162"/>
        <v>0</v>
      </c>
      <c r="F1148" s="203">
        <f t="shared" si="3995"/>
        <v>1</v>
      </c>
      <c r="G1148" s="192" t="str">
        <f t="shared" si="3996"/>
        <v/>
      </c>
      <c r="H1148" s="204"/>
      <c r="I1148" s="390"/>
      <c r="J1148" s="238">
        <f t="shared" si="3997"/>
        <v>0</v>
      </c>
      <c r="K1148" s="239" t="str">
        <f t="shared" si="3998"/>
        <v/>
      </c>
      <c r="L1148" s="342"/>
      <c r="M1148" s="346"/>
      <c r="N1148" s="340" t="str">
        <f>IF(LEN(SWDATA!F1133)=0,"",N1147)</f>
        <v/>
      </c>
      <c r="O1148" s="296" t="str">
        <f>IF(LEN(SWDATA!G1133)=0,"",O1147)</f>
        <v/>
      </c>
      <c r="P1148" s="297" t="str">
        <f>IF(LEN(SWDATA!C1133)=0,"",SWDATA!C1133)</f>
        <v/>
      </c>
      <c r="Q1148" s="312" t="str">
        <f t="shared" si="3999"/>
        <v/>
      </c>
      <c r="R1148" s="223" t="s">
        <v>575</v>
      </c>
      <c r="S1148" s="224"/>
      <c r="T1148" s="224"/>
      <c r="U1148" s="264" t="s">
        <v>620</v>
      </c>
      <c r="V1148" s="205" t="s">
        <v>221</v>
      </c>
      <c r="W1148" s="266">
        <f>IF(OR(Is_Loading,LEN($A1148)=0),"",SWDATA!P1133)</f>
        <v>0</v>
      </c>
      <c r="X1148" s="267">
        <f>IF(OR(Is_Loading,LEN($A1148)=0),"",SWDATA!Q1133)</f>
        <v>0</v>
      </c>
      <c r="Y1148" s="267">
        <f>IF(OR(Is_Loading,LEN($A1148)=0),"",SWDATA!R1133)</f>
        <v>0</v>
      </c>
      <c r="Z1148" s="266" t="str">
        <f t="shared" si="4164"/>
        <v/>
      </c>
      <c r="AA1148" s="266">
        <f>IF(OR(Is_Loading,LEN($A1148)=0),"",SWDATA!T1133)</f>
        <v>0</v>
      </c>
      <c r="AB1148" s="267">
        <f>IF(OR(Is_Loading,LEN($A1148)=0),"",SWDATA!U1133)</f>
        <v>0</v>
      </c>
      <c r="AC1148" s="267">
        <f>IF(OR(Is_Loading,LEN($A1148)=0),"",SWDATA!V1133)</f>
        <v>0</v>
      </c>
      <c r="AD1148" s="266" t="str">
        <f t="shared" si="4000"/>
        <v/>
      </c>
      <c r="AE1148" s="266">
        <f>IF(OR(Is_Loading,LEN($A1148)=0),"",SWDATA!X1133)</f>
        <v>0</v>
      </c>
      <c r="AF1148" s="267">
        <f>IF(OR(Is_Loading,LEN($A1148)=0),"",SWDATA!Y1133)</f>
        <v>0</v>
      </c>
      <c r="AG1148" s="267">
        <f>IF(OR(Is_Loading,LEN($A1148)=0),"",SWDATA!Z1133)</f>
        <v>0</v>
      </c>
      <c r="AH1148" s="266" t="str">
        <f t="shared" si="4001"/>
        <v/>
      </c>
      <c r="AI1148" s="266">
        <f>IF(OR(Is_Loading,LEN($A1148)=0),"",SWDATA!AB1133)</f>
        <v>0</v>
      </c>
      <c r="AJ1148" s="267">
        <f>IF(OR(Is_Loading,LEN($A1148)=0),"",SWDATA!AC1133)</f>
        <v>0</v>
      </c>
      <c r="AK1148" s="267">
        <f>IF(OR(Is_Loading,LEN($A1148)=0),"",SWDATA!AD1133)</f>
        <v>0</v>
      </c>
      <c r="AL1148" s="266" t="str">
        <f t="shared" si="4002"/>
        <v/>
      </c>
      <c r="AM1148" s="266">
        <f>IF(OR(Is_Loading,LEN($A1148)=0),"",SWDATA!AF1133)</f>
        <v>0</v>
      </c>
      <c r="AN1148" s="267">
        <f>IF(OR(Is_Loading,LEN($A1148)=0),"",SWDATA!AG1133)</f>
        <v>0</v>
      </c>
      <c r="AO1148" s="323">
        <f>IF(OR(Is_Loading,LEN($A1148)=0),"",SWDATA!AH1133)</f>
        <v>0</v>
      </c>
      <c r="AP1148" s="320" t="str">
        <f t="shared" si="4003"/>
        <v/>
      </c>
      <c r="AQ1148" s="266">
        <f>IF(OR(Is_Loading,LEN($A1148)=0),"",SWDATA!AJ1133)</f>
        <v>0</v>
      </c>
      <c r="AR1148" s="267">
        <f>IF(OR(Is_Loading,LEN($A1148)=0),"",SWDATA!AK1133)</f>
        <v>0</v>
      </c>
      <c r="AS1148" s="267">
        <f>IF(OR(Is_Loading,LEN($A1148)=0),"",SWDATA!AL1133)</f>
        <v>0</v>
      </c>
      <c r="AT1148" s="266" t="str">
        <f t="shared" si="4004"/>
        <v/>
      </c>
      <c r="AU1148" s="266">
        <f>IF(OR(Is_Loading,LEN($A1148)=0),"",SWDATA!AN1133)</f>
        <v>0</v>
      </c>
      <c r="AV1148" s="267">
        <f>IF(OR(Is_Loading,LEN($A1148)=0),"",SWDATA!AO1133)</f>
        <v>0</v>
      </c>
      <c r="AW1148" s="267">
        <f>IF(OR(Is_Loading,LEN($A1148)=0),"",SWDATA!AP1133)</f>
        <v>0</v>
      </c>
      <c r="AX1148" s="266" t="str">
        <f t="shared" si="4005"/>
        <v/>
      </c>
      <c r="AY1148" s="266">
        <f>IF(OR(Is_Loading,LEN($A1148)=0),"",SWDATA!AR1133)</f>
        <v>0</v>
      </c>
      <c r="AZ1148" s="267">
        <f>IF(OR(Is_Loading,LEN($A1148)=0),"",SWDATA!AS1133)</f>
        <v>0</v>
      </c>
      <c r="BA1148" s="267">
        <f>IF(OR(Is_Loading,LEN($A1148)=0),"",SWDATA!AT1133)</f>
        <v>0</v>
      </c>
      <c r="BB1148" s="266" t="str">
        <f t="shared" si="4006"/>
        <v/>
      </c>
      <c r="BC1148" s="266">
        <f>IF(OR(Is_Loading,LEN($A1148)=0),"",SWDATA!AV1133)</f>
        <v>0</v>
      </c>
      <c r="BD1148" s="267">
        <f>IF(OR(Is_Loading,LEN($A1148)=0),"",SWDATA!AW1133)</f>
        <v>0</v>
      </c>
      <c r="BE1148" s="323">
        <f>IF(OR(Is_Loading,LEN($A1148)=0),"",SWDATA!AX1133)</f>
        <v>0</v>
      </c>
      <c r="BF1148" s="320" t="str">
        <f t="shared" si="4007"/>
        <v/>
      </c>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s="201"/>
      <c r="CO1148" s="201"/>
      <c r="CP1148" s="201"/>
      <c r="CQ1148" s="201"/>
      <c r="CR1148" s="201"/>
      <c r="CS1148" s="201"/>
      <c r="CT1148" s="201"/>
      <c r="CU1148" s="201"/>
      <c r="CV1148" s="201"/>
      <c r="CW1148" s="201"/>
      <c r="CX1148" s="201"/>
      <c r="CY1148" s="201"/>
      <c r="CZ1148" s="201"/>
      <c r="DA1148" s="201"/>
      <c r="DB1148" s="201"/>
      <c r="DC1148" s="201"/>
      <c r="DD1148" s="201"/>
      <c r="DE1148" s="201"/>
      <c r="DF1148" s="201"/>
      <c r="DG1148" s="201"/>
      <c r="DH1148" s="201"/>
      <c r="DI1148" s="201"/>
      <c r="DJ1148" s="201"/>
      <c r="DK1148" s="201"/>
      <c r="DL1148" s="201"/>
      <c r="DM1148" s="201"/>
      <c r="DN1148" s="201"/>
      <c r="DS1148" s="372"/>
      <c r="DT1148" s="374"/>
      <c r="DU1148" s="375"/>
      <c r="DV1148" s="375"/>
      <c r="DW1148" s="375"/>
      <c r="DX1148" s="375">
        <v>1</v>
      </c>
      <c r="DY1148" s="375">
        <f t="shared" ref="DY1148:DY1168" si="4201">DV1148</f>
        <v>0</v>
      </c>
      <c r="DZ1148" s="375">
        <f t="shared" ref="DZ1148:DZ1168" si="4202">DW1148</f>
        <v>0</v>
      </c>
      <c r="EA1148" s="375">
        <f t="shared" ref="EA1148:EA1168" si="4203">DX1148</f>
        <v>1</v>
      </c>
      <c r="EB1148" s="375">
        <f t="shared" ref="EB1148:EB1168" si="4204">DY1148</f>
        <v>0</v>
      </c>
      <c r="EC1148" s="375">
        <f t="shared" ref="EC1148:EC1168" si="4205">DZ1148</f>
        <v>0</v>
      </c>
      <c r="ED1148" s="375">
        <f t="shared" ref="ED1148:ED1168" si="4206">EA1148</f>
        <v>1</v>
      </c>
      <c r="EE1148" s="375">
        <f t="shared" ref="EE1148:EE1168" si="4207">EB1148</f>
        <v>0</v>
      </c>
      <c r="EF1148" s="375">
        <f t="shared" ref="EF1148:EF1168" si="4208">EC1148</f>
        <v>0</v>
      </c>
      <c r="EG1148" s="375">
        <f t="shared" ref="EG1148:EG1168" si="4209">ED1148</f>
        <v>1</v>
      </c>
      <c r="EH1148" s="375">
        <f t="shared" ref="EH1148:EH1168" si="4210">EE1148</f>
        <v>0</v>
      </c>
      <c r="EI1148" s="375">
        <f t="shared" ref="EI1148:EI1168" si="4211">EF1148</f>
        <v>0</v>
      </c>
      <c r="EJ1148" s="375">
        <f t="shared" ref="EJ1148:EJ1168" si="4212">EG1148</f>
        <v>1</v>
      </c>
      <c r="EK1148" s="375">
        <f t="shared" ref="EK1148:EK1168" si="4213">EH1148</f>
        <v>0</v>
      </c>
      <c r="EL1148" s="375">
        <f t="shared" ref="EL1148:EL1168" si="4214">EI1148</f>
        <v>0</v>
      </c>
      <c r="EM1148" s="375">
        <f t="shared" ref="EM1148:EM1168" si="4215">EJ1148</f>
        <v>1</v>
      </c>
      <c r="EN1148" s="375">
        <f t="shared" ref="EN1148:EN1168" si="4216">EK1148</f>
        <v>0</v>
      </c>
      <c r="EO1148" s="375">
        <f t="shared" ref="EO1148:EO1168" si="4217">EL1148</f>
        <v>0</v>
      </c>
      <c r="EP1148" s="375">
        <f t="shared" ref="EP1148:EP1168" si="4218">EM1148</f>
        <v>1</v>
      </c>
      <c r="EQ1148" s="375">
        <f t="shared" ref="EQ1148:EQ1168" si="4219">EN1148</f>
        <v>0</v>
      </c>
      <c r="ER1148" s="375">
        <f t="shared" ref="ER1148:ER1168" si="4220">EO1148</f>
        <v>0</v>
      </c>
      <c r="ES1148" s="375">
        <f t="shared" ref="ES1148:ES1168" si="4221">EP1148</f>
        <v>1</v>
      </c>
      <c r="ET1148" s="375">
        <f t="shared" ref="ET1148:ET1168" si="4222">EQ1148</f>
        <v>0</v>
      </c>
      <c r="EU1148" s="375">
        <f t="shared" ref="EU1148:EU1168" si="4223">ER1148</f>
        <v>0</v>
      </c>
      <c r="EV1148" s="375">
        <f t="shared" ref="EV1148:EV1168" si="4224">ES1148</f>
        <v>1</v>
      </c>
      <c r="EW1148" s="375">
        <f t="shared" ref="EW1148:EW1168" si="4225">ET1148</f>
        <v>0</v>
      </c>
      <c r="EX1148" s="375">
        <f t="shared" ref="EX1148:EX1168" si="4226">EU1148</f>
        <v>0</v>
      </c>
      <c r="EY1148" s="375">
        <f t="shared" ref="EY1148:EY1168" si="4227">EV1148</f>
        <v>1</v>
      </c>
      <c r="EZ1148" s="375">
        <f t="shared" ref="EZ1148:EZ1168" si="4228">EW1148</f>
        <v>0</v>
      </c>
      <c r="FA1148" s="375">
        <f t="shared" ref="FA1148:FA1168" si="4229">EX1148</f>
        <v>0</v>
      </c>
      <c r="FB1148" s="375">
        <f t="shared" ref="FB1148:FB1168" si="4230">EY1148</f>
        <v>1</v>
      </c>
      <c r="FC1148" s="375">
        <f t="shared" ref="FC1148:FC1168" si="4231">EZ1148</f>
        <v>0</v>
      </c>
      <c r="FD1148" s="375">
        <f t="shared" ref="FD1148:FD1168" si="4232">FA1148</f>
        <v>0</v>
      </c>
      <c r="FE1148" s="376"/>
      <c r="FF1148" s="372"/>
      <c r="FG1148" s="372"/>
      <c r="FH1148" s="372"/>
      <c r="FI1148" s="372"/>
      <c r="FJ1148" s="372"/>
      <c r="FK1148" s="372"/>
      <c r="FL1148" s="372"/>
      <c r="FM1148" s="372"/>
      <c r="FN1148" s="372"/>
      <c r="FO1148" s="372"/>
      <c r="FP1148" s="372"/>
      <c r="FQ1148" s="372"/>
      <c r="FR1148" s="372"/>
      <c r="FS1148" s="372"/>
      <c r="FT1148" s="372"/>
      <c r="FU1148" s="372"/>
      <c r="FV1148" s="372"/>
      <c r="FW1148" s="372"/>
      <c r="FX1148" s="372"/>
      <c r="FY1148" s="372"/>
      <c r="FZ1148" s="372"/>
      <c r="GA1148" s="372"/>
      <c r="GB1148" s="372"/>
      <c r="GC1148" s="372"/>
      <c r="GD1148" s="372"/>
      <c r="GE1148" s="372"/>
      <c r="GF1148" s="372"/>
      <c r="GG1148" s="372"/>
      <c r="GH1148" s="372"/>
      <c r="GI1148" s="372"/>
      <c r="GJ1148" s="372"/>
      <c r="GK1148" s="372"/>
      <c r="GL1148" s="372"/>
      <c r="GM1148" s="372"/>
      <c r="GN1148" s="372"/>
      <c r="GO1148" s="372"/>
      <c r="GP1148" s="372"/>
      <c r="GQ1148" s="372"/>
      <c r="GR1148" s="372"/>
      <c r="GS1148" s="372"/>
      <c r="GT1148" s="372"/>
      <c r="GU1148" s="372"/>
      <c r="GV1148" s="372"/>
      <c r="GW1148" s="372"/>
      <c r="GX1148" s="372"/>
      <c r="GY1148" s="372"/>
      <c r="GZ1148" s="372"/>
      <c r="HA1148" s="372"/>
      <c r="HB1148" s="372"/>
      <c r="HC1148" s="372"/>
    </row>
    <row r="1149" spans="1:211" s="373" customFormat="1" ht="15" customHeight="1" thickTop="1" x14ac:dyDescent="0.2">
      <c r="A1149" s="192">
        <f>SWDATA!O1134</f>
        <v>0</v>
      </c>
      <c r="B1149" s="192">
        <f>SWDATA!M1134</f>
        <v>0</v>
      </c>
      <c r="C1149" s="201">
        <f>IF(AND(SWDATA!M1134=1,SWDATA!Q1134="promotions"),SWDATA!P1134,0)</f>
        <v>0</v>
      </c>
      <c r="D1149" s="365">
        <f>ROW(SWDATA!M1134)</f>
        <v>1134</v>
      </c>
      <c r="E1149" s="202">
        <f t="shared" si="4162"/>
        <v>0</v>
      </c>
      <c r="F1149" s="203">
        <f t="shared" si="3995"/>
        <v>1</v>
      </c>
      <c r="G1149" s="192" t="str">
        <f t="shared" si="3996"/>
        <v/>
      </c>
      <c r="H1149" s="204"/>
      <c r="I1149" s="390"/>
      <c r="J1149" s="238">
        <f t="shared" si="3997"/>
        <v>0</v>
      </c>
      <c r="K1149" s="239" t="str">
        <f t="shared" si="3998"/>
        <v/>
      </c>
      <c r="L1149" s="342"/>
      <c r="M1149" s="345"/>
      <c r="N1149" s="340" t="str">
        <f>IF(LEN(SWDATA!F1134)=0,"",N1148)</f>
        <v/>
      </c>
      <c r="O1149" s="296" t="str">
        <f>IF(LEN(SWDATA!G1134)=0,"",O1148)</f>
        <v/>
      </c>
      <c r="P1149" s="297" t="str">
        <f>IF(LEN(SWDATA!C1134)=0,"",SWDATA!C1134)</f>
        <v/>
      </c>
      <c r="Q1149" s="312" t="str">
        <f t="shared" si="3999"/>
        <v/>
      </c>
      <c r="R1149" s="223" t="s">
        <v>261</v>
      </c>
      <c r="S1149" s="224"/>
      <c r="T1149" s="224"/>
      <c r="U1149" s="264" t="s">
        <v>601</v>
      </c>
      <c r="V1149" s="205" t="s">
        <v>221</v>
      </c>
      <c r="W1149" s="266">
        <f>IF(OR(Is_Loading,LEN($A1149)=0),"",SWDATA!P1134)</f>
        <v>0</v>
      </c>
      <c r="X1149" s="267">
        <f>IF(OR(Is_Loading,LEN($A1149)=0),"",SWDATA!Q1134)</f>
        <v>0</v>
      </c>
      <c r="Y1149" s="267">
        <f>IF(OR(Is_Loading,LEN($A1149)=0),"",SWDATA!R1134)</f>
        <v>0</v>
      </c>
      <c r="Z1149" s="266" t="str">
        <f t="shared" ref="Z1149:Z1163" si="4233">IF($A1149=0,"",CHOOSE($F1149,SUM(W1149:Y1149),SUM(W1149:Y1149)/3,Y1149))</f>
        <v/>
      </c>
      <c r="AA1149" s="266">
        <f>IF(OR(Is_Loading,LEN($A1149)=0),"",SWDATA!T1134)</f>
        <v>0</v>
      </c>
      <c r="AB1149" s="267">
        <f>IF(OR(Is_Loading,LEN($A1149)=0),"",SWDATA!U1134)</f>
        <v>0</v>
      </c>
      <c r="AC1149" s="267">
        <f>IF(OR(Is_Loading,LEN($A1149)=0),"",SWDATA!V1134)</f>
        <v>0</v>
      </c>
      <c r="AD1149" s="266" t="str">
        <f t="shared" si="4000"/>
        <v/>
      </c>
      <c r="AE1149" s="266">
        <f>IF(OR(Is_Loading,LEN($A1149)=0),"",SWDATA!X1134)</f>
        <v>0</v>
      </c>
      <c r="AF1149" s="267">
        <f>IF(OR(Is_Loading,LEN($A1149)=0),"",SWDATA!Y1134)</f>
        <v>0</v>
      </c>
      <c r="AG1149" s="267">
        <f>IF(OR(Is_Loading,LEN($A1149)=0),"",SWDATA!Z1134)</f>
        <v>0</v>
      </c>
      <c r="AH1149" s="266" t="str">
        <f t="shared" si="4001"/>
        <v/>
      </c>
      <c r="AI1149" s="266">
        <f>IF(OR(Is_Loading,LEN($A1149)=0),"",SWDATA!AB1134)</f>
        <v>0</v>
      </c>
      <c r="AJ1149" s="267">
        <f>IF(OR(Is_Loading,LEN($A1149)=0),"",SWDATA!AC1134)</f>
        <v>0</v>
      </c>
      <c r="AK1149" s="267">
        <f>IF(OR(Is_Loading,LEN($A1149)=0),"",SWDATA!AD1134)</f>
        <v>0</v>
      </c>
      <c r="AL1149" s="266" t="str">
        <f t="shared" si="4002"/>
        <v/>
      </c>
      <c r="AM1149" s="266">
        <f>IF(OR(Is_Loading,LEN($A1149)=0),"",SWDATA!AF1134)</f>
        <v>0</v>
      </c>
      <c r="AN1149" s="267">
        <f>IF(OR(Is_Loading,LEN($A1149)=0),"",SWDATA!AG1134)</f>
        <v>0</v>
      </c>
      <c r="AO1149" s="323">
        <f>IF(OR(Is_Loading,LEN($A1149)=0),"",SWDATA!AH1134)</f>
        <v>0</v>
      </c>
      <c r="AP1149" s="320" t="str">
        <f t="shared" si="4003"/>
        <v/>
      </c>
      <c r="AQ1149" s="266">
        <f>IF(OR(Is_Loading,LEN($A1149)=0),"",SWDATA!AJ1134)</f>
        <v>0</v>
      </c>
      <c r="AR1149" s="267">
        <f>IF(OR(Is_Loading,LEN($A1149)=0),"",SWDATA!AK1134)</f>
        <v>0</v>
      </c>
      <c r="AS1149" s="267">
        <f>IF(OR(Is_Loading,LEN($A1149)=0),"",SWDATA!AL1134)</f>
        <v>0</v>
      </c>
      <c r="AT1149" s="266" t="str">
        <f t="shared" si="4004"/>
        <v/>
      </c>
      <c r="AU1149" s="266">
        <f>IF(OR(Is_Loading,LEN($A1149)=0),"",SWDATA!AN1134)</f>
        <v>0</v>
      </c>
      <c r="AV1149" s="267">
        <f>IF(OR(Is_Loading,LEN($A1149)=0),"",SWDATA!AO1134)</f>
        <v>0</v>
      </c>
      <c r="AW1149" s="267">
        <f>IF(OR(Is_Loading,LEN($A1149)=0),"",SWDATA!AP1134)</f>
        <v>0</v>
      </c>
      <c r="AX1149" s="266" t="str">
        <f t="shared" si="4005"/>
        <v/>
      </c>
      <c r="AY1149" s="266">
        <f>IF(OR(Is_Loading,LEN($A1149)=0),"",SWDATA!AR1134)</f>
        <v>0</v>
      </c>
      <c r="AZ1149" s="267">
        <f>IF(OR(Is_Loading,LEN($A1149)=0),"",SWDATA!AS1134)</f>
        <v>0</v>
      </c>
      <c r="BA1149" s="267">
        <f>IF(OR(Is_Loading,LEN($A1149)=0),"",SWDATA!AT1134)</f>
        <v>0</v>
      </c>
      <c r="BB1149" s="266" t="str">
        <f t="shared" si="4006"/>
        <v/>
      </c>
      <c r="BC1149" s="266">
        <f>IF(OR(Is_Loading,LEN($A1149)=0),"",SWDATA!AV1134)</f>
        <v>0</v>
      </c>
      <c r="BD1149" s="267">
        <f>IF(OR(Is_Loading,LEN($A1149)=0),"",SWDATA!AW1134)</f>
        <v>0</v>
      </c>
      <c r="BE1149" s="323">
        <f>IF(OR(Is_Loading,LEN($A1149)=0),"",SWDATA!AX1134)</f>
        <v>0</v>
      </c>
      <c r="BF1149" s="320" t="str">
        <f t="shared" si="4007"/>
        <v/>
      </c>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s="201"/>
      <c r="CO1149" s="201"/>
      <c r="CP1149" s="201"/>
      <c r="CQ1149" s="201"/>
      <c r="CR1149" s="201"/>
      <c r="CS1149" s="201"/>
      <c r="CT1149" s="201"/>
      <c r="CU1149" s="201"/>
      <c r="CV1149" s="201"/>
      <c r="CW1149" s="201"/>
      <c r="CX1149" s="201"/>
      <c r="CY1149" s="201"/>
      <c r="CZ1149" s="201"/>
      <c r="DA1149" s="201"/>
      <c r="DB1149" s="201"/>
      <c r="DC1149" s="201"/>
      <c r="DD1149" s="201"/>
      <c r="DE1149" s="201"/>
      <c r="DF1149" s="201"/>
      <c r="DG1149" s="201"/>
      <c r="DH1149" s="201"/>
      <c r="DI1149" s="201"/>
      <c r="DJ1149" s="201"/>
      <c r="DK1149" s="201"/>
      <c r="DL1149" s="201"/>
      <c r="DM1149" s="201"/>
      <c r="DN1149" s="201"/>
      <c r="DS1149" s="372"/>
      <c r="DT1149" s="374"/>
      <c r="DU1149" s="375"/>
      <c r="DV1149" s="375"/>
      <c r="DW1149" s="375"/>
      <c r="DX1149" s="375">
        <v>1</v>
      </c>
      <c r="DY1149" s="375">
        <f t="shared" si="4201"/>
        <v>0</v>
      </c>
      <c r="DZ1149" s="375">
        <f t="shared" si="4202"/>
        <v>0</v>
      </c>
      <c r="EA1149" s="375">
        <f t="shared" si="4203"/>
        <v>1</v>
      </c>
      <c r="EB1149" s="375">
        <f t="shared" si="4204"/>
        <v>0</v>
      </c>
      <c r="EC1149" s="375">
        <f t="shared" si="4205"/>
        <v>0</v>
      </c>
      <c r="ED1149" s="375">
        <f t="shared" si="4206"/>
        <v>1</v>
      </c>
      <c r="EE1149" s="375">
        <f t="shared" si="4207"/>
        <v>0</v>
      </c>
      <c r="EF1149" s="375">
        <f t="shared" si="4208"/>
        <v>0</v>
      </c>
      <c r="EG1149" s="375">
        <f t="shared" si="4209"/>
        <v>1</v>
      </c>
      <c r="EH1149" s="375">
        <f t="shared" si="4210"/>
        <v>0</v>
      </c>
      <c r="EI1149" s="375">
        <f t="shared" si="4211"/>
        <v>0</v>
      </c>
      <c r="EJ1149" s="375">
        <f t="shared" si="4212"/>
        <v>1</v>
      </c>
      <c r="EK1149" s="375">
        <f t="shared" si="4213"/>
        <v>0</v>
      </c>
      <c r="EL1149" s="375">
        <f t="shared" si="4214"/>
        <v>0</v>
      </c>
      <c r="EM1149" s="375">
        <f t="shared" si="4215"/>
        <v>1</v>
      </c>
      <c r="EN1149" s="375">
        <f t="shared" si="4216"/>
        <v>0</v>
      </c>
      <c r="EO1149" s="375">
        <f t="shared" si="4217"/>
        <v>0</v>
      </c>
      <c r="EP1149" s="375">
        <f t="shared" si="4218"/>
        <v>1</v>
      </c>
      <c r="EQ1149" s="375">
        <f t="shared" si="4219"/>
        <v>0</v>
      </c>
      <c r="ER1149" s="375">
        <f t="shared" si="4220"/>
        <v>0</v>
      </c>
      <c r="ES1149" s="375">
        <f t="shared" si="4221"/>
        <v>1</v>
      </c>
      <c r="ET1149" s="375">
        <f t="shared" si="4222"/>
        <v>0</v>
      </c>
      <c r="EU1149" s="375">
        <f t="shared" si="4223"/>
        <v>0</v>
      </c>
      <c r="EV1149" s="375">
        <f t="shared" si="4224"/>
        <v>1</v>
      </c>
      <c r="EW1149" s="375">
        <f t="shared" si="4225"/>
        <v>0</v>
      </c>
      <c r="EX1149" s="375">
        <f t="shared" si="4226"/>
        <v>0</v>
      </c>
      <c r="EY1149" s="375">
        <f t="shared" si="4227"/>
        <v>1</v>
      </c>
      <c r="EZ1149" s="375">
        <f t="shared" si="4228"/>
        <v>0</v>
      </c>
      <c r="FA1149" s="375">
        <f t="shared" si="4229"/>
        <v>0</v>
      </c>
      <c r="FB1149" s="375">
        <f t="shared" si="4230"/>
        <v>1</v>
      </c>
      <c r="FC1149" s="375">
        <f t="shared" si="4231"/>
        <v>0</v>
      </c>
      <c r="FD1149" s="375">
        <f t="shared" si="4232"/>
        <v>0</v>
      </c>
      <c r="FE1149" s="376"/>
      <c r="FF1149" s="372"/>
      <c r="FG1149" s="372"/>
      <c r="FH1149" s="372"/>
      <c r="FI1149" s="372"/>
      <c r="FJ1149" s="372"/>
      <c r="FK1149" s="372"/>
      <c r="FL1149" s="372"/>
      <c r="FM1149" s="372"/>
      <c r="FN1149" s="372"/>
      <c r="FO1149" s="372"/>
      <c r="FP1149" s="372"/>
      <c r="FQ1149" s="372"/>
      <c r="FR1149" s="372"/>
      <c r="FS1149" s="372"/>
      <c r="FT1149" s="372"/>
      <c r="FU1149" s="372"/>
      <c r="FV1149" s="372"/>
      <c r="FW1149" s="372"/>
      <c r="FX1149" s="372"/>
      <c r="FY1149" s="372"/>
      <c r="FZ1149" s="372"/>
      <c r="GA1149" s="372"/>
      <c r="GB1149" s="372"/>
      <c r="GC1149" s="372"/>
      <c r="GD1149" s="372"/>
      <c r="GE1149" s="372"/>
      <c r="GF1149" s="372"/>
      <c r="GG1149" s="372"/>
      <c r="GH1149" s="372"/>
      <c r="GI1149" s="372"/>
      <c r="GJ1149" s="372"/>
      <c r="GK1149" s="372"/>
      <c r="GL1149" s="372"/>
      <c r="GM1149" s="372"/>
      <c r="GN1149" s="372"/>
      <c r="GO1149" s="372"/>
      <c r="GP1149" s="372"/>
      <c r="GQ1149" s="372"/>
      <c r="GR1149" s="372"/>
      <c r="GS1149" s="372"/>
      <c r="GT1149" s="372"/>
      <c r="GU1149" s="372"/>
      <c r="GV1149" s="372"/>
      <c r="GW1149" s="372"/>
      <c r="GX1149" s="372"/>
      <c r="GY1149" s="372"/>
      <c r="GZ1149" s="372"/>
      <c r="HA1149" s="372"/>
      <c r="HB1149" s="372"/>
      <c r="HC1149" s="372"/>
    </row>
    <row r="1150" spans="1:211" s="373" customFormat="1" ht="15" customHeight="1" x14ac:dyDescent="0.2">
      <c r="A1150" s="366">
        <f>SWDATA!O1135</f>
        <v>0</v>
      </c>
      <c r="B1150" s="366">
        <f>SWDATA!M1135</f>
        <v>0</v>
      </c>
      <c r="C1150" s="351">
        <f>IF(AND(SWDATA!M1135=1,SWDATA!Q1135="promotions"),SWDATA!P1135,0)</f>
        <v>0</v>
      </c>
      <c r="D1150" s="367">
        <f>ROW(SWDATA!M1135)</f>
        <v>1135</v>
      </c>
      <c r="E1150" s="368">
        <f t="shared" si="4162"/>
        <v>0</v>
      </c>
      <c r="F1150" s="369">
        <f t="shared" si="3995"/>
        <v>1</v>
      </c>
      <c r="G1150" s="366" t="str">
        <f t="shared" si="3996"/>
        <v/>
      </c>
      <c r="H1150" s="370"/>
      <c r="J1150" s="238">
        <f t="shared" si="3997"/>
        <v>0</v>
      </c>
      <c r="K1150" s="239" t="str">
        <f t="shared" si="3998"/>
        <v/>
      </c>
      <c r="L1150" s="342"/>
      <c r="M1150" s="345"/>
      <c r="N1150" s="340" t="str">
        <f>IF(LEN(SWDATA!F1135)=0,"",N1149)</f>
        <v/>
      </c>
      <c r="O1150" s="296" t="str">
        <f>IF(LEN(SWDATA!G1135)=0,"",O1149)</f>
        <v/>
      </c>
      <c r="P1150" s="297" t="str">
        <f>IF(LEN(SWDATA!C1135)=0,"",SWDATA!C1135)</f>
        <v/>
      </c>
      <c r="Q1150" s="312" t="str">
        <f t="shared" si="3999"/>
        <v/>
      </c>
      <c r="R1150" s="223" t="s">
        <v>261</v>
      </c>
      <c r="S1150" s="224"/>
      <c r="T1150" s="224"/>
      <c r="U1150" s="264" t="s">
        <v>611</v>
      </c>
      <c r="V1150" s="205" t="s">
        <v>221</v>
      </c>
      <c r="W1150" s="266">
        <f>IF(OR(Is_Loading,LEN($A1150)=0),"",SWDATA!P1135)</f>
        <v>0</v>
      </c>
      <c r="X1150" s="267">
        <f>IF(OR(Is_Loading,LEN($A1150)=0),"",SWDATA!Q1135)</f>
        <v>0</v>
      </c>
      <c r="Y1150" s="267">
        <f>IF(OR(Is_Loading,LEN($A1150)=0),"",SWDATA!R1135)</f>
        <v>0</v>
      </c>
      <c r="Z1150" s="266" t="str">
        <f t="shared" si="4233"/>
        <v/>
      </c>
      <c r="AA1150" s="266">
        <f>IF(OR(Is_Loading,LEN($A1150)=0),"",SWDATA!T1135)</f>
        <v>0</v>
      </c>
      <c r="AB1150" s="267">
        <f>IF(OR(Is_Loading,LEN($A1150)=0),"",SWDATA!U1135)</f>
        <v>0</v>
      </c>
      <c r="AC1150" s="267">
        <f>IF(OR(Is_Loading,LEN($A1150)=0),"",SWDATA!V1135)</f>
        <v>0</v>
      </c>
      <c r="AD1150" s="266" t="str">
        <f t="shared" si="4000"/>
        <v/>
      </c>
      <c r="AE1150" s="266">
        <f>IF(OR(Is_Loading,LEN($A1150)=0),"",SWDATA!X1135)</f>
        <v>0</v>
      </c>
      <c r="AF1150" s="267">
        <f>IF(OR(Is_Loading,LEN($A1150)=0),"",SWDATA!Y1135)</f>
        <v>0</v>
      </c>
      <c r="AG1150" s="267">
        <f>IF(OR(Is_Loading,LEN($A1150)=0),"",SWDATA!Z1135)</f>
        <v>0</v>
      </c>
      <c r="AH1150" s="266" t="str">
        <f t="shared" si="4001"/>
        <v/>
      </c>
      <c r="AI1150" s="266">
        <f>IF(OR(Is_Loading,LEN($A1150)=0),"",SWDATA!AB1135)</f>
        <v>0</v>
      </c>
      <c r="AJ1150" s="267">
        <f>IF(OR(Is_Loading,LEN($A1150)=0),"",SWDATA!AC1135)</f>
        <v>0</v>
      </c>
      <c r="AK1150" s="267">
        <f>IF(OR(Is_Loading,LEN($A1150)=0),"",SWDATA!AD1135)</f>
        <v>0</v>
      </c>
      <c r="AL1150" s="266" t="str">
        <f t="shared" si="4002"/>
        <v/>
      </c>
      <c r="AM1150" s="266">
        <f>IF(OR(Is_Loading,LEN($A1150)=0),"",SWDATA!AF1135)</f>
        <v>0</v>
      </c>
      <c r="AN1150" s="267">
        <f>IF(OR(Is_Loading,LEN($A1150)=0),"",SWDATA!AG1135)</f>
        <v>0</v>
      </c>
      <c r="AO1150" s="323">
        <f>IF(OR(Is_Loading,LEN($A1150)=0),"",SWDATA!AH1135)</f>
        <v>0</v>
      </c>
      <c r="AP1150" s="320" t="str">
        <f t="shared" si="4003"/>
        <v/>
      </c>
      <c r="AQ1150" s="266">
        <f>IF(OR(Is_Loading,LEN($A1150)=0),"",SWDATA!AJ1135)</f>
        <v>0</v>
      </c>
      <c r="AR1150" s="267">
        <f>IF(OR(Is_Loading,LEN($A1150)=0),"",SWDATA!AK1135)</f>
        <v>0</v>
      </c>
      <c r="AS1150" s="267">
        <f>IF(OR(Is_Loading,LEN($A1150)=0),"",SWDATA!AL1135)</f>
        <v>0</v>
      </c>
      <c r="AT1150" s="266" t="str">
        <f t="shared" si="4004"/>
        <v/>
      </c>
      <c r="AU1150" s="266">
        <f>IF(OR(Is_Loading,LEN($A1150)=0),"",SWDATA!AN1135)</f>
        <v>0</v>
      </c>
      <c r="AV1150" s="267">
        <f>IF(OR(Is_Loading,LEN($A1150)=0),"",SWDATA!AO1135)</f>
        <v>0</v>
      </c>
      <c r="AW1150" s="267">
        <f>IF(OR(Is_Loading,LEN($A1150)=0),"",SWDATA!AP1135)</f>
        <v>0</v>
      </c>
      <c r="AX1150" s="266" t="str">
        <f t="shared" si="4005"/>
        <v/>
      </c>
      <c r="AY1150" s="266">
        <f>IF(OR(Is_Loading,LEN($A1150)=0),"",SWDATA!AR1135)</f>
        <v>0</v>
      </c>
      <c r="AZ1150" s="267">
        <f>IF(OR(Is_Loading,LEN($A1150)=0),"",SWDATA!AS1135)</f>
        <v>0</v>
      </c>
      <c r="BA1150" s="267">
        <f>IF(OR(Is_Loading,LEN($A1150)=0),"",SWDATA!AT1135)</f>
        <v>0</v>
      </c>
      <c r="BB1150" s="266" t="str">
        <f t="shared" si="4006"/>
        <v/>
      </c>
      <c r="BC1150" s="266">
        <f>IF(OR(Is_Loading,LEN($A1150)=0),"",SWDATA!AV1135)</f>
        <v>0</v>
      </c>
      <c r="BD1150" s="267">
        <f>IF(OR(Is_Loading,LEN($A1150)=0),"",SWDATA!AW1135)</f>
        <v>0</v>
      </c>
      <c r="BE1150" s="323">
        <f>IF(OR(Is_Loading,LEN($A1150)=0),"",SWDATA!AX1135)</f>
        <v>0</v>
      </c>
      <c r="BF1150" s="320" t="str">
        <f t="shared" si="4007"/>
        <v/>
      </c>
      <c r="BG1150" s="11"/>
      <c r="BH1150" s="11"/>
      <c r="BI1150" s="11"/>
      <c r="BJ1150" s="11"/>
      <c r="BK1150" s="11"/>
      <c r="BL1150" s="11"/>
      <c r="BM1150" s="11"/>
      <c r="BN1150" s="11"/>
      <c r="BO1150" s="11"/>
      <c r="BP1150" s="11"/>
      <c r="BQ1150" s="11"/>
      <c r="BR1150" s="11"/>
      <c r="BS1150" s="11"/>
      <c r="BT1150" s="11"/>
      <c r="BU1150" s="11"/>
      <c r="BV1150" s="11"/>
      <c r="BW1150" s="11"/>
      <c r="BX1150" s="11"/>
      <c r="BY1150" s="11"/>
      <c r="BZ1150" s="11"/>
      <c r="CA1150" s="11"/>
      <c r="CB1150" s="11"/>
      <c r="CC1150" s="11"/>
      <c r="CD1150" s="11"/>
      <c r="CE1150" s="11"/>
      <c r="CF1150" s="11"/>
      <c r="CG1150" s="11"/>
      <c r="CH1150" s="11"/>
      <c r="CI1150" s="11"/>
      <c r="CJ1150" s="11"/>
      <c r="CK1150" s="11"/>
      <c r="CL1150" s="11"/>
      <c r="CM1150" s="11"/>
      <c r="CN1150" s="351"/>
      <c r="CO1150" s="351"/>
      <c r="CP1150" s="351"/>
      <c r="CQ1150" s="351"/>
      <c r="CR1150" s="351"/>
      <c r="CS1150" s="351"/>
      <c r="CT1150" s="351"/>
      <c r="CU1150" s="351"/>
      <c r="CV1150" s="351"/>
      <c r="CW1150" s="351"/>
      <c r="CX1150" s="351"/>
      <c r="CY1150" s="351"/>
      <c r="CZ1150" s="351"/>
      <c r="DA1150" s="351"/>
      <c r="DB1150" s="351"/>
      <c r="DC1150" s="351"/>
      <c r="DD1150" s="351"/>
      <c r="DE1150" s="351"/>
      <c r="DF1150" s="351"/>
      <c r="DG1150" s="351"/>
      <c r="DH1150" s="351"/>
      <c r="DI1150" s="351"/>
      <c r="DJ1150" s="351"/>
      <c r="DK1150" s="351"/>
      <c r="DL1150" s="351"/>
      <c r="DM1150" s="351"/>
      <c r="DN1150" s="351"/>
      <c r="DQ1150" s="373">
        <f t="shared" ref="DQ1150" ca="1" si="4234">INDIRECT("'Metrics &amp; Attributes View'!"&amp;IF(ROW()-9=0, "", IF(13+ROW()/23-9&gt;26, CHAR(64+INT((ROW()-9-1)/26)),"")&amp;CHAR(65+MOD(13+ROW()/23-1, 26)))&amp;44)</f>
        <v>0</v>
      </c>
      <c r="DS1150" s="372"/>
      <c r="DT1150" s="374"/>
      <c r="DU1150" s="375"/>
      <c r="DV1150" s="375"/>
      <c r="DW1150" s="375"/>
      <c r="DX1150" s="375">
        <v>1</v>
      </c>
      <c r="DY1150" s="375">
        <f t="shared" si="4201"/>
        <v>0</v>
      </c>
      <c r="DZ1150" s="375">
        <f t="shared" si="4202"/>
        <v>0</v>
      </c>
      <c r="EA1150" s="375">
        <f t="shared" si="4203"/>
        <v>1</v>
      </c>
      <c r="EB1150" s="375">
        <f t="shared" si="4204"/>
        <v>0</v>
      </c>
      <c r="EC1150" s="375">
        <f t="shared" si="4205"/>
        <v>0</v>
      </c>
      <c r="ED1150" s="375">
        <f t="shared" si="4206"/>
        <v>1</v>
      </c>
      <c r="EE1150" s="375">
        <f t="shared" si="4207"/>
        <v>0</v>
      </c>
      <c r="EF1150" s="375">
        <f t="shared" si="4208"/>
        <v>0</v>
      </c>
      <c r="EG1150" s="375">
        <f t="shared" si="4209"/>
        <v>1</v>
      </c>
      <c r="EH1150" s="375">
        <f t="shared" si="4210"/>
        <v>0</v>
      </c>
      <c r="EI1150" s="375">
        <f t="shared" si="4211"/>
        <v>0</v>
      </c>
      <c r="EJ1150" s="375">
        <f t="shared" si="4212"/>
        <v>1</v>
      </c>
      <c r="EK1150" s="375">
        <f t="shared" si="4213"/>
        <v>0</v>
      </c>
      <c r="EL1150" s="375">
        <f t="shared" si="4214"/>
        <v>0</v>
      </c>
      <c r="EM1150" s="375">
        <f t="shared" si="4215"/>
        <v>1</v>
      </c>
      <c r="EN1150" s="375">
        <f t="shared" si="4216"/>
        <v>0</v>
      </c>
      <c r="EO1150" s="375">
        <f t="shared" si="4217"/>
        <v>0</v>
      </c>
      <c r="EP1150" s="375">
        <f t="shared" si="4218"/>
        <v>1</v>
      </c>
      <c r="EQ1150" s="375">
        <f t="shared" si="4219"/>
        <v>0</v>
      </c>
      <c r="ER1150" s="375">
        <f t="shared" si="4220"/>
        <v>0</v>
      </c>
      <c r="ES1150" s="375">
        <f t="shared" si="4221"/>
        <v>1</v>
      </c>
      <c r="ET1150" s="375">
        <f t="shared" si="4222"/>
        <v>0</v>
      </c>
      <c r="EU1150" s="375">
        <f t="shared" si="4223"/>
        <v>0</v>
      </c>
      <c r="EV1150" s="375">
        <f t="shared" si="4224"/>
        <v>1</v>
      </c>
      <c r="EW1150" s="375">
        <f t="shared" si="4225"/>
        <v>0</v>
      </c>
      <c r="EX1150" s="375">
        <f t="shared" si="4226"/>
        <v>0</v>
      </c>
      <c r="EY1150" s="375">
        <f t="shared" si="4227"/>
        <v>1</v>
      </c>
      <c r="EZ1150" s="375">
        <f t="shared" si="4228"/>
        <v>0</v>
      </c>
      <c r="FA1150" s="375">
        <f t="shared" si="4229"/>
        <v>0</v>
      </c>
      <c r="FB1150" s="375">
        <f t="shared" si="4230"/>
        <v>1</v>
      </c>
      <c r="FC1150" s="375">
        <f t="shared" si="4231"/>
        <v>0</v>
      </c>
      <c r="FD1150" s="375">
        <f t="shared" si="4232"/>
        <v>0</v>
      </c>
      <c r="FE1150" s="376"/>
      <c r="FF1150" s="372"/>
      <c r="FG1150" s="372"/>
      <c r="FH1150" s="372"/>
      <c r="FI1150" s="372"/>
      <c r="FJ1150" s="372"/>
      <c r="FK1150" s="372"/>
      <c r="FL1150" s="372"/>
      <c r="FM1150" s="372"/>
      <c r="FN1150" s="372"/>
      <c r="FO1150" s="372"/>
      <c r="FP1150" s="372"/>
      <c r="FQ1150" s="372"/>
      <c r="FR1150" s="372"/>
      <c r="FS1150" s="372"/>
      <c r="FT1150" s="372"/>
      <c r="FU1150" s="372"/>
      <c r="FV1150" s="372"/>
      <c r="FW1150" s="372"/>
      <c r="FX1150" s="372"/>
      <c r="FY1150" s="372"/>
      <c r="FZ1150" s="372"/>
      <c r="GA1150" s="372"/>
      <c r="GB1150" s="372"/>
      <c r="GC1150" s="372"/>
      <c r="GD1150" s="372"/>
      <c r="GE1150" s="372"/>
      <c r="GF1150" s="372"/>
      <c r="GG1150" s="372"/>
      <c r="GH1150" s="372"/>
      <c r="GI1150" s="372"/>
      <c r="GJ1150" s="372"/>
      <c r="GK1150" s="372"/>
      <c r="GL1150" s="372"/>
      <c r="GM1150" s="372"/>
      <c r="GN1150" s="372"/>
      <c r="GO1150" s="372"/>
      <c r="GP1150" s="372"/>
      <c r="GQ1150" s="372"/>
      <c r="GR1150" s="372"/>
      <c r="GS1150" s="372"/>
      <c r="GT1150" s="372"/>
      <c r="GU1150" s="372"/>
      <c r="GV1150" s="372"/>
      <c r="GW1150" s="372"/>
      <c r="GX1150" s="372"/>
      <c r="GY1150" s="372"/>
      <c r="GZ1150" s="372"/>
      <c r="HA1150" s="372"/>
      <c r="HB1150" s="372"/>
      <c r="HC1150" s="372"/>
    </row>
    <row r="1151" spans="1:211" s="373" customFormat="1" ht="15" customHeight="1" x14ac:dyDescent="0.2">
      <c r="A1151" s="366">
        <f>SWDATA!O1136</f>
        <v>0</v>
      </c>
      <c r="B1151" s="366">
        <f>SWDATA!M1136</f>
        <v>0</v>
      </c>
      <c r="C1151" s="351">
        <f>IF(AND(SWDATA!M1136=1,SWDATA!Q1136="promotions"),SWDATA!P1136,0)</f>
        <v>0</v>
      </c>
      <c r="D1151" s="367">
        <f>ROW(SWDATA!M1136)</f>
        <v>1136</v>
      </c>
      <c r="E1151" s="368">
        <f t="shared" si="4162"/>
        <v>0</v>
      </c>
      <c r="F1151" s="369">
        <f t="shared" ref="F1151:F1168" si="4235">IF(NOT(ISERROR(SEARCH("Kg",P1151))),3,IF(NOT(ISERROR(SEARCH("/Unit",P1151))),2,IF(NOT(ISERROR(SEARCH("Pct",P1151))),2,1)))</f>
        <v>1</v>
      </c>
      <c r="G1151" s="366" t="str">
        <f t="shared" ref="G1151:G1168" si="4236">IF(NOT(ISERROR(SEARCH("U",P1151))),"U",IF(NOT(ISERROR(SEARCH("Pct",P1151))),"Pct",""))</f>
        <v/>
      </c>
      <c r="H1151" s="370"/>
      <c r="J1151" s="238">
        <f t="shared" ref="J1151:J1168" si="4237">IF(ISERROR(FIND(":-1",A1151)),A1151,0)</f>
        <v>0</v>
      </c>
      <c r="K1151" s="239" t="str">
        <f t="shared" ref="K1151:K1168" si="4238">IF(NOT(ISERROR(SEARCH("(Cost)",P1151))),"C",IF(NOT(ISERROR(SEARCH("(EURO)",P1151))),"R",IF(NOT(ISERROR(SEARCH("marg",P1151))),"M",IF(OR(NOT(ISERROR(SEARCH("(Rev/",P1151))),NOT(ISERROR(SEARCH("(Pct)",P1151)))),"P",IF(NOT(ISERROR(SEARCH("Units",P1151))),"U","")))))</f>
        <v/>
      </c>
      <c r="L1151" s="342"/>
      <c r="M1151" s="345"/>
      <c r="N1151" s="340" t="str">
        <f>IF(LEN(SWDATA!F1136)=0,"",N1150)</f>
        <v/>
      </c>
      <c r="O1151" s="296" t="str">
        <f>IF(LEN(SWDATA!G1136)=0,"",O1150)</f>
        <v/>
      </c>
      <c r="P1151" s="297" t="str">
        <f>IF(LEN(SWDATA!C1136)=0,"",SWDATA!C1136)</f>
        <v/>
      </c>
      <c r="Q1151" s="312" t="str">
        <f t="shared" ref="Q1151:Q1168" si="4239">P1151</f>
        <v/>
      </c>
      <c r="R1151" s="223" t="s">
        <v>261</v>
      </c>
      <c r="S1151" s="224"/>
      <c r="T1151" s="224"/>
      <c r="U1151" s="264" t="s">
        <v>598</v>
      </c>
      <c r="V1151" s="205" t="s">
        <v>221</v>
      </c>
      <c r="W1151" s="266">
        <f>IF(OR(Is_Loading,LEN($A1151)=0),"",SWDATA!P1136)</f>
        <v>0</v>
      </c>
      <c r="X1151" s="267">
        <f>IF(OR(Is_Loading,LEN($A1151)=0),"",SWDATA!Q1136)</f>
        <v>0</v>
      </c>
      <c r="Y1151" s="267">
        <f>IF(OR(Is_Loading,LEN($A1151)=0),"",SWDATA!R1136)</f>
        <v>0</v>
      </c>
      <c r="Z1151" s="266" t="str">
        <f t="shared" si="4233"/>
        <v/>
      </c>
      <c r="AA1151" s="266">
        <f>IF(OR(Is_Loading,LEN($A1151)=0),"",SWDATA!T1136)</f>
        <v>0</v>
      </c>
      <c r="AB1151" s="267">
        <f>IF(OR(Is_Loading,LEN($A1151)=0),"",SWDATA!U1136)</f>
        <v>0</v>
      </c>
      <c r="AC1151" s="267">
        <f>IF(OR(Is_Loading,LEN($A1151)=0),"",SWDATA!V1136)</f>
        <v>0</v>
      </c>
      <c r="AD1151" s="266" t="str">
        <f t="shared" ref="AD1151:AD1168" si="4240">IF($A1151=0,"",CHOOSE($F1151,SUM(AA1151:AC1151),SUM(AA1151:AC1151)/3,AC1151))</f>
        <v/>
      </c>
      <c r="AE1151" s="266">
        <f>IF(OR(Is_Loading,LEN($A1151)=0),"",SWDATA!X1136)</f>
        <v>0</v>
      </c>
      <c r="AF1151" s="267">
        <f>IF(OR(Is_Loading,LEN($A1151)=0),"",SWDATA!Y1136)</f>
        <v>0</v>
      </c>
      <c r="AG1151" s="267">
        <f>IF(OR(Is_Loading,LEN($A1151)=0),"",SWDATA!Z1136)</f>
        <v>0</v>
      </c>
      <c r="AH1151" s="266" t="str">
        <f t="shared" ref="AH1151:AH1168" si="4241">IF($A1151=0,"",CHOOSE($F1151,SUM(AE1151:AG1151),SUM(AE1151:AG1151)/3,AG1151))</f>
        <v/>
      </c>
      <c r="AI1151" s="266">
        <f>IF(OR(Is_Loading,LEN($A1151)=0),"",SWDATA!AB1136)</f>
        <v>0</v>
      </c>
      <c r="AJ1151" s="267">
        <f>IF(OR(Is_Loading,LEN($A1151)=0),"",SWDATA!AC1136)</f>
        <v>0</v>
      </c>
      <c r="AK1151" s="267">
        <f>IF(OR(Is_Loading,LEN($A1151)=0),"",SWDATA!AD1136)</f>
        <v>0</v>
      </c>
      <c r="AL1151" s="266" t="str">
        <f t="shared" ref="AL1151:AL1168" si="4242">IF($A1151=0,"",CHOOSE($F1151,SUM(AI1151:AK1151),SUM(AI1151:AK1151)/3,AK1151))</f>
        <v/>
      </c>
      <c r="AM1151" s="266">
        <f>IF(OR(Is_Loading,LEN($A1151)=0),"",SWDATA!AF1136)</f>
        <v>0</v>
      </c>
      <c r="AN1151" s="267">
        <f>IF(OR(Is_Loading,LEN($A1151)=0),"",SWDATA!AG1136)</f>
        <v>0</v>
      </c>
      <c r="AO1151" s="323">
        <f>IF(OR(Is_Loading,LEN($A1151)=0),"",SWDATA!AH1136)</f>
        <v>0</v>
      </c>
      <c r="AP1151" s="320" t="str">
        <f t="shared" ref="AP1151:AP1168" si="4243">IF($A1151=0,"",CHOOSE($F1151,SUM(AM1151:AO1151),SUM(AM1151:AO1151)/3,AO1151))</f>
        <v/>
      </c>
      <c r="AQ1151" s="266">
        <f>IF(OR(Is_Loading,LEN($A1151)=0),"",SWDATA!AJ1136)</f>
        <v>0</v>
      </c>
      <c r="AR1151" s="267">
        <f>IF(OR(Is_Loading,LEN($A1151)=0),"",SWDATA!AK1136)</f>
        <v>0</v>
      </c>
      <c r="AS1151" s="267">
        <f>IF(OR(Is_Loading,LEN($A1151)=0),"",SWDATA!AL1136)</f>
        <v>0</v>
      </c>
      <c r="AT1151" s="266" t="str">
        <f t="shared" ref="AT1151:AT1168" si="4244">IF($A1151=0,"",CHOOSE($F1151,SUM(AQ1151:AS1151),SUM(AQ1151:AS1151)/3,AS1151))</f>
        <v/>
      </c>
      <c r="AU1151" s="266">
        <f>IF(OR(Is_Loading,LEN($A1151)=0),"",SWDATA!AN1136)</f>
        <v>0</v>
      </c>
      <c r="AV1151" s="267">
        <f>IF(OR(Is_Loading,LEN($A1151)=0),"",SWDATA!AO1136)</f>
        <v>0</v>
      </c>
      <c r="AW1151" s="267">
        <f>IF(OR(Is_Loading,LEN($A1151)=0),"",SWDATA!AP1136)</f>
        <v>0</v>
      </c>
      <c r="AX1151" s="266" t="str">
        <f t="shared" ref="AX1151:AX1168" si="4245">IF($A1151=0,"",CHOOSE($F1151,SUM(AU1151:AW1151),SUM(AU1151:AW1151)/3,AW1151))</f>
        <v/>
      </c>
      <c r="AY1151" s="266">
        <f>IF(OR(Is_Loading,LEN($A1151)=0),"",SWDATA!AR1136)</f>
        <v>0</v>
      </c>
      <c r="AZ1151" s="267">
        <f>IF(OR(Is_Loading,LEN($A1151)=0),"",SWDATA!AS1136)</f>
        <v>0</v>
      </c>
      <c r="BA1151" s="267">
        <f>IF(OR(Is_Loading,LEN($A1151)=0),"",SWDATA!AT1136)</f>
        <v>0</v>
      </c>
      <c r="BB1151" s="266" t="str">
        <f t="shared" ref="BB1151:BB1168" si="4246">IF($A1151=0,"",CHOOSE($F1151,SUM(AY1151:BA1151),SUM(AY1151:BA1151)/3,BA1151))</f>
        <v/>
      </c>
      <c r="BC1151" s="266">
        <f>IF(OR(Is_Loading,LEN($A1151)=0),"",SWDATA!AV1136)</f>
        <v>0</v>
      </c>
      <c r="BD1151" s="267">
        <f>IF(OR(Is_Loading,LEN($A1151)=0),"",SWDATA!AW1136)</f>
        <v>0</v>
      </c>
      <c r="BE1151" s="323">
        <f>IF(OR(Is_Loading,LEN($A1151)=0),"",SWDATA!AX1136)</f>
        <v>0</v>
      </c>
      <c r="BF1151" s="320" t="str">
        <f t="shared" ref="BF1151:BF1168" si="4247">IF($A1151=0,"",CHOOSE($F1151,SUM(BC1151:BE1151),SUM(BC1151:BE1151)/3,BE1151))</f>
        <v/>
      </c>
      <c r="BG1151" s="11"/>
      <c r="BH1151" s="11"/>
      <c r="BI1151" s="11"/>
      <c r="BJ1151" s="11"/>
      <c r="BK1151" s="11"/>
      <c r="BL1151" s="11"/>
      <c r="BM1151" s="11"/>
      <c r="BN1151" s="11"/>
      <c r="BO1151" s="11"/>
      <c r="BP1151" s="11"/>
      <c r="BQ1151" s="11"/>
      <c r="BR1151" s="11"/>
      <c r="BS1151" s="11"/>
      <c r="BT1151" s="11"/>
      <c r="BU1151" s="11"/>
      <c r="BV1151" s="11"/>
      <c r="BW1151" s="11"/>
      <c r="BX1151" s="11"/>
      <c r="BY1151" s="11"/>
      <c r="BZ1151" s="11"/>
      <c r="CA1151" s="11"/>
      <c r="CB1151" s="11"/>
      <c r="CC1151" s="11"/>
      <c r="CD1151" s="11"/>
      <c r="CE1151" s="11"/>
      <c r="CF1151" s="11"/>
      <c r="CG1151" s="11"/>
      <c r="CH1151" s="11"/>
      <c r="CI1151" s="11"/>
      <c r="CJ1151" s="11"/>
      <c r="CK1151" s="11"/>
      <c r="CL1151" s="11"/>
      <c r="CM1151" s="11"/>
      <c r="CN1151" s="351"/>
      <c r="CO1151" s="351"/>
      <c r="CP1151" s="351"/>
      <c r="CQ1151" s="351"/>
      <c r="CR1151" s="351"/>
      <c r="CS1151" s="351"/>
      <c r="CT1151" s="351"/>
      <c r="CU1151" s="351"/>
      <c r="CV1151" s="351"/>
      <c r="CW1151" s="351"/>
      <c r="CX1151" s="351"/>
      <c r="CY1151" s="351"/>
      <c r="CZ1151" s="351"/>
      <c r="DA1151" s="351"/>
      <c r="DB1151" s="351"/>
      <c r="DC1151" s="351"/>
      <c r="DD1151" s="351"/>
      <c r="DE1151" s="351"/>
      <c r="DF1151" s="351"/>
      <c r="DG1151" s="351"/>
      <c r="DH1151" s="351"/>
      <c r="DI1151" s="351"/>
      <c r="DJ1151" s="351"/>
      <c r="DK1151" s="351"/>
      <c r="DL1151" s="351"/>
      <c r="DM1151" s="351"/>
      <c r="DN1151" s="351"/>
      <c r="DS1151" s="372"/>
      <c r="DT1151" s="374"/>
      <c r="DU1151" s="375"/>
      <c r="DV1151" s="375"/>
      <c r="DW1151" s="375"/>
      <c r="DX1151" s="375">
        <v>1</v>
      </c>
      <c r="DY1151" s="375">
        <f t="shared" si="4201"/>
        <v>0</v>
      </c>
      <c r="DZ1151" s="375">
        <f t="shared" si="4202"/>
        <v>0</v>
      </c>
      <c r="EA1151" s="375">
        <f t="shared" si="4203"/>
        <v>1</v>
      </c>
      <c r="EB1151" s="375">
        <f t="shared" si="4204"/>
        <v>0</v>
      </c>
      <c r="EC1151" s="375">
        <f t="shared" si="4205"/>
        <v>0</v>
      </c>
      <c r="ED1151" s="375">
        <f t="shared" si="4206"/>
        <v>1</v>
      </c>
      <c r="EE1151" s="375">
        <f t="shared" si="4207"/>
        <v>0</v>
      </c>
      <c r="EF1151" s="375">
        <f t="shared" si="4208"/>
        <v>0</v>
      </c>
      <c r="EG1151" s="375">
        <f t="shared" si="4209"/>
        <v>1</v>
      </c>
      <c r="EH1151" s="375">
        <f t="shared" si="4210"/>
        <v>0</v>
      </c>
      <c r="EI1151" s="375">
        <f t="shared" si="4211"/>
        <v>0</v>
      </c>
      <c r="EJ1151" s="375">
        <f t="shared" si="4212"/>
        <v>1</v>
      </c>
      <c r="EK1151" s="375">
        <f t="shared" si="4213"/>
        <v>0</v>
      </c>
      <c r="EL1151" s="375">
        <f t="shared" si="4214"/>
        <v>0</v>
      </c>
      <c r="EM1151" s="375">
        <f t="shared" si="4215"/>
        <v>1</v>
      </c>
      <c r="EN1151" s="375">
        <f t="shared" si="4216"/>
        <v>0</v>
      </c>
      <c r="EO1151" s="375">
        <f t="shared" si="4217"/>
        <v>0</v>
      </c>
      <c r="EP1151" s="375">
        <f t="shared" si="4218"/>
        <v>1</v>
      </c>
      <c r="EQ1151" s="375">
        <f t="shared" si="4219"/>
        <v>0</v>
      </c>
      <c r="ER1151" s="375">
        <f t="shared" si="4220"/>
        <v>0</v>
      </c>
      <c r="ES1151" s="375">
        <f t="shared" si="4221"/>
        <v>1</v>
      </c>
      <c r="ET1151" s="375">
        <f t="shared" si="4222"/>
        <v>0</v>
      </c>
      <c r="EU1151" s="375">
        <f t="shared" si="4223"/>
        <v>0</v>
      </c>
      <c r="EV1151" s="375">
        <f t="shared" si="4224"/>
        <v>1</v>
      </c>
      <c r="EW1151" s="375">
        <f t="shared" si="4225"/>
        <v>0</v>
      </c>
      <c r="EX1151" s="375">
        <f t="shared" si="4226"/>
        <v>0</v>
      </c>
      <c r="EY1151" s="375">
        <f t="shared" si="4227"/>
        <v>1</v>
      </c>
      <c r="EZ1151" s="375">
        <f t="shared" si="4228"/>
        <v>0</v>
      </c>
      <c r="FA1151" s="375">
        <f t="shared" si="4229"/>
        <v>0</v>
      </c>
      <c r="FB1151" s="375">
        <f t="shared" si="4230"/>
        <v>1</v>
      </c>
      <c r="FC1151" s="375">
        <f t="shared" si="4231"/>
        <v>0</v>
      </c>
      <c r="FD1151" s="375">
        <f t="shared" si="4232"/>
        <v>0</v>
      </c>
      <c r="FE1151" s="376"/>
      <c r="FF1151" s="372"/>
      <c r="FG1151" s="372"/>
      <c r="FH1151" s="372"/>
      <c r="FI1151" s="372"/>
      <c r="FJ1151" s="372"/>
      <c r="FK1151" s="372"/>
      <c r="FL1151" s="372"/>
      <c r="FM1151" s="372"/>
      <c r="FN1151" s="372"/>
      <c r="FO1151" s="372"/>
      <c r="FP1151" s="372"/>
      <c r="FQ1151" s="372"/>
      <c r="FR1151" s="372"/>
      <c r="FS1151" s="372"/>
      <c r="FT1151" s="372"/>
      <c r="FU1151" s="372"/>
      <c r="FV1151" s="372"/>
      <c r="FW1151" s="372"/>
      <c r="FX1151" s="372"/>
      <c r="FY1151" s="372"/>
      <c r="FZ1151" s="372"/>
      <c r="GA1151" s="372"/>
      <c r="GB1151" s="372"/>
      <c r="GC1151" s="372"/>
      <c r="GD1151" s="372"/>
      <c r="GE1151" s="372"/>
      <c r="GF1151" s="372"/>
      <c r="GG1151" s="372"/>
      <c r="GH1151" s="372"/>
      <c r="GI1151" s="372"/>
      <c r="GJ1151" s="372"/>
      <c r="GK1151" s="372"/>
      <c r="GL1151" s="372"/>
      <c r="GM1151" s="372"/>
      <c r="GN1151" s="372"/>
      <c r="GO1151" s="372"/>
      <c r="GP1151" s="372"/>
      <c r="GQ1151" s="372"/>
      <c r="GR1151" s="372"/>
      <c r="GS1151" s="372"/>
      <c r="GT1151" s="372"/>
      <c r="GU1151" s="372"/>
      <c r="GV1151" s="372"/>
      <c r="GW1151" s="372"/>
      <c r="GX1151" s="372"/>
      <c r="GY1151" s="372"/>
      <c r="GZ1151" s="372"/>
      <c r="HA1151" s="372"/>
      <c r="HB1151" s="372"/>
      <c r="HC1151" s="372"/>
    </row>
    <row r="1152" spans="1:211" s="373" customFormat="1" ht="15" customHeight="1" x14ac:dyDescent="0.2">
      <c r="A1152" s="366">
        <f>SWDATA!O1137</f>
        <v>0</v>
      </c>
      <c r="B1152" s="366">
        <f>SWDATA!M1137</f>
        <v>0</v>
      </c>
      <c r="C1152" s="351">
        <f>IF(AND(SWDATA!M1137=1,SWDATA!Q1137="promotions"),SWDATA!P1137,0)</f>
        <v>0</v>
      </c>
      <c r="D1152" s="367">
        <f>ROW(SWDATA!M1137)</f>
        <v>1137</v>
      </c>
      <c r="E1152" s="368">
        <f t="shared" si="4162"/>
        <v>0</v>
      </c>
      <c r="F1152" s="369">
        <f t="shared" si="4235"/>
        <v>1</v>
      </c>
      <c r="G1152" s="366" t="str">
        <f t="shared" si="4236"/>
        <v/>
      </c>
      <c r="H1152" s="370"/>
      <c r="J1152" s="238">
        <f t="shared" si="4237"/>
        <v>0</v>
      </c>
      <c r="K1152" s="239" t="str">
        <f t="shared" si="4238"/>
        <v/>
      </c>
      <c r="L1152" s="342"/>
      <c r="M1152" s="345"/>
      <c r="N1152" s="340" t="str">
        <f>IF(LEN(SWDATA!F1137)=0,"",N1151)</f>
        <v/>
      </c>
      <c r="O1152" s="296" t="str">
        <f>IF(LEN(SWDATA!G1137)=0,"",O1151)</f>
        <v/>
      </c>
      <c r="P1152" s="297" t="str">
        <f>IF(LEN(SWDATA!C1137)=0,"",SWDATA!C1137)</f>
        <v/>
      </c>
      <c r="Q1152" s="312" t="str">
        <f t="shared" si="4239"/>
        <v/>
      </c>
      <c r="R1152" s="223" t="s">
        <v>261</v>
      </c>
      <c r="S1152" s="224"/>
      <c r="T1152" s="224"/>
      <c r="U1152" s="264" t="s">
        <v>628</v>
      </c>
      <c r="V1152" s="205" t="s">
        <v>221</v>
      </c>
      <c r="W1152" s="266">
        <f>IF(OR(Is_Loading,LEN($A1152)=0),"",SWDATA!P1137)</f>
        <v>0</v>
      </c>
      <c r="X1152" s="267">
        <f>IF(OR(Is_Loading,LEN($A1152)=0),"",SWDATA!Q1137)</f>
        <v>0</v>
      </c>
      <c r="Y1152" s="267">
        <f>IF(OR(Is_Loading,LEN($A1152)=0),"",SWDATA!R1137)</f>
        <v>0</v>
      </c>
      <c r="Z1152" s="266" t="str">
        <f t="shared" si="4233"/>
        <v/>
      </c>
      <c r="AA1152" s="266">
        <f>IF(OR(Is_Loading,LEN($A1152)=0),"",SWDATA!T1137)</f>
        <v>0</v>
      </c>
      <c r="AB1152" s="267">
        <f>IF(OR(Is_Loading,LEN($A1152)=0),"",SWDATA!U1137)</f>
        <v>0</v>
      </c>
      <c r="AC1152" s="267">
        <f>IF(OR(Is_Loading,LEN($A1152)=0),"",SWDATA!V1137)</f>
        <v>0</v>
      </c>
      <c r="AD1152" s="266" t="str">
        <f t="shared" si="4240"/>
        <v/>
      </c>
      <c r="AE1152" s="266">
        <f>IF(OR(Is_Loading,LEN($A1152)=0),"",SWDATA!X1137)</f>
        <v>0</v>
      </c>
      <c r="AF1152" s="267">
        <f>IF(OR(Is_Loading,LEN($A1152)=0),"",SWDATA!Y1137)</f>
        <v>0</v>
      </c>
      <c r="AG1152" s="267">
        <f>IF(OR(Is_Loading,LEN($A1152)=0),"",SWDATA!Z1137)</f>
        <v>0</v>
      </c>
      <c r="AH1152" s="266" t="str">
        <f t="shared" si="4241"/>
        <v/>
      </c>
      <c r="AI1152" s="266">
        <f>IF(OR(Is_Loading,LEN($A1152)=0),"",SWDATA!AB1137)</f>
        <v>0</v>
      </c>
      <c r="AJ1152" s="267">
        <f>IF(OR(Is_Loading,LEN($A1152)=0),"",SWDATA!AC1137)</f>
        <v>0</v>
      </c>
      <c r="AK1152" s="267">
        <f>IF(OR(Is_Loading,LEN($A1152)=0),"",SWDATA!AD1137)</f>
        <v>0</v>
      </c>
      <c r="AL1152" s="266" t="str">
        <f t="shared" si="4242"/>
        <v/>
      </c>
      <c r="AM1152" s="266">
        <f>IF(OR(Is_Loading,LEN($A1152)=0),"",SWDATA!AF1137)</f>
        <v>0</v>
      </c>
      <c r="AN1152" s="267">
        <f>IF(OR(Is_Loading,LEN($A1152)=0),"",SWDATA!AG1137)</f>
        <v>0</v>
      </c>
      <c r="AO1152" s="323">
        <f>IF(OR(Is_Loading,LEN($A1152)=0),"",SWDATA!AH1137)</f>
        <v>0</v>
      </c>
      <c r="AP1152" s="320" t="str">
        <f t="shared" si="4243"/>
        <v/>
      </c>
      <c r="AQ1152" s="266">
        <f>IF(OR(Is_Loading,LEN($A1152)=0),"",SWDATA!AJ1137)</f>
        <v>0</v>
      </c>
      <c r="AR1152" s="267">
        <f>IF(OR(Is_Loading,LEN($A1152)=0),"",SWDATA!AK1137)</f>
        <v>0</v>
      </c>
      <c r="AS1152" s="267">
        <f>IF(OR(Is_Loading,LEN($A1152)=0),"",SWDATA!AL1137)</f>
        <v>0</v>
      </c>
      <c r="AT1152" s="266" t="str">
        <f t="shared" si="4244"/>
        <v/>
      </c>
      <c r="AU1152" s="266">
        <f>IF(OR(Is_Loading,LEN($A1152)=0),"",SWDATA!AN1137)</f>
        <v>0</v>
      </c>
      <c r="AV1152" s="267">
        <f>IF(OR(Is_Loading,LEN($A1152)=0),"",SWDATA!AO1137)</f>
        <v>0</v>
      </c>
      <c r="AW1152" s="267">
        <f>IF(OR(Is_Loading,LEN($A1152)=0),"",SWDATA!AP1137)</f>
        <v>0</v>
      </c>
      <c r="AX1152" s="266" t="str">
        <f t="shared" si="4245"/>
        <v/>
      </c>
      <c r="AY1152" s="266">
        <f>IF(OR(Is_Loading,LEN($A1152)=0),"",SWDATA!AR1137)</f>
        <v>0</v>
      </c>
      <c r="AZ1152" s="267">
        <f>IF(OR(Is_Loading,LEN($A1152)=0),"",SWDATA!AS1137)</f>
        <v>0</v>
      </c>
      <c r="BA1152" s="267">
        <f>IF(OR(Is_Loading,LEN($A1152)=0),"",SWDATA!AT1137)</f>
        <v>0</v>
      </c>
      <c r="BB1152" s="266" t="str">
        <f t="shared" si="4246"/>
        <v/>
      </c>
      <c r="BC1152" s="266">
        <f>IF(OR(Is_Loading,LEN($A1152)=0),"",SWDATA!AV1137)</f>
        <v>0</v>
      </c>
      <c r="BD1152" s="267">
        <f>IF(OR(Is_Loading,LEN($A1152)=0),"",SWDATA!AW1137)</f>
        <v>0</v>
      </c>
      <c r="BE1152" s="323">
        <f>IF(OR(Is_Loading,LEN($A1152)=0),"",SWDATA!AX1137)</f>
        <v>0</v>
      </c>
      <c r="BF1152" s="320" t="str">
        <f t="shared" si="4247"/>
        <v/>
      </c>
      <c r="BG1152" s="11"/>
      <c r="BH1152" s="11"/>
      <c r="BI1152" s="11"/>
      <c r="BJ1152" s="11"/>
      <c r="BK1152" s="11"/>
      <c r="BL1152" s="11"/>
      <c r="BM1152" s="11"/>
      <c r="BN1152" s="11"/>
      <c r="BO1152" s="11"/>
      <c r="BP1152" s="11"/>
      <c r="BQ1152" s="11"/>
      <c r="BR1152" s="11"/>
      <c r="BS1152" s="11"/>
      <c r="BT1152" s="11"/>
      <c r="BU1152" s="11"/>
      <c r="BV1152" s="11"/>
      <c r="BW1152" s="11"/>
      <c r="BX1152" s="11"/>
      <c r="BY1152" s="11"/>
      <c r="BZ1152" s="11"/>
      <c r="CA1152" s="11"/>
      <c r="CB1152" s="11"/>
      <c r="CC1152" s="11"/>
      <c r="CD1152" s="11"/>
      <c r="CE1152" s="11"/>
      <c r="CF1152" s="11"/>
      <c r="CG1152" s="11"/>
      <c r="CH1152" s="11"/>
      <c r="CI1152" s="11"/>
      <c r="CJ1152" s="11"/>
      <c r="CK1152" s="11"/>
      <c r="CL1152" s="11"/>
      <c r="CM1152" s="11"/>
      <c r="CN1152" s="351"/>
      <c r="CO1152" s="351"/>
      <c r="CP1152" s="351"/>
      <c r="CQ1152" s="351"/>
      <c r="CR1152" s="351"/>
      <c r="CS1152" s="351"/>
      <c r="CT1152" s="351"/>
      <c r="CU1152" s="351"/>
      <c r="CV1152" s="351"/>
      <c r="CW1152" s="351"/>
      <c r="CX1152" s="351"/>
      <c r="CY1152" s="351"/>
      <c r="CZ1152" s="351"/>
      <c r="DA1152" s="351"/>
      <c r="DB1152" s="351"/>
      <c r="DC1152" s="351"/>
      <c r="DD1152" s="351"/>
      <c r="DE1152" s="351"/>
      <c r="DF1152" s="351"/>
      <c r="DG1152" s="351"/>
      <c r="DH1152" s="351"/>
      <c r="DI1152" s="351"/>
      <c r="DJ1152" s="351"/>
      <c r="DK1152" s="351"/>
      <c r="DL1152" s="351"/>
      <c r="DM1152" s="351"/>
      <c r="DN1152" s="351"/>
      <c r="DS1152" s="372"/>
      <c r="DT1152" s="374"/>
      <c r="DU1152" s="375"/>
      <c r="DV1152" s="375"/>
      <c r="DW1152" s="375"/>
      <c r="DX1152" s="375">
        <v>1</v>
      </c>
      <c r="DY1152" s="375">
        <f t="shared" si="4201"/>
        <v>0</v>
      </c>
      <c r="DZ1152" s="375">
        <f t="shared" si="4202"/>
        <v>0</v>
      </c>
      <c r="EA1152" s="375">
        <f t="shared" si="4203"/>
        <v>1</v>
      </c>
      <c r="EB1152" s="375">
        <f t="shared" si="4204"/>
        <v>0</v>
      </c>
      <c r="EC1152" s="375">
        <f t="shared" si="4205"/>
        <v>0</v>
      </c>
      <c r="ED1152" s="375">
        <f t="shared" si="4206"/>
        <v>1</v>
      </c>
      <c r="EE1152" s="375">
        <f t="shared" si="4207"/>
        <v>0</v>
      </c>
      <c r="EF1152" s="375">
        <f t="shared" si="4208"/>
        <v>0</v>
      </c>
      <c r="EG1152" s="375">
        <f t="shared" si="4209"/>
        <v>1</v>
      </c>
      <c r="EH1152" s="375">
        <f t="shared" si="4210"/>
        <v>0</v>
      </c>
      <c r="EI1152" s="375">
        <f t="shared" si="4211"/>
        <v>0</v>
      </c>
      <c r="EJ1152" s="375">
        <f t="shared" si="4212"/>
        <v>1</v>
      </c>
      <c r="EK1152" s="375">
        <f t="shared" si="4213"/>
        <v>0</v>
      </c>
      <c r="EL1152" s="375">
        <f t="shared" si="4214"/>
        <v>0</v>
      </c>
      <c r="EM1152" s="375">
        <f t="shared" si="4215"/>
        <v>1</v>
      </c>
      <c r="EN1152" s="375">
        <f t="shared" si="4216"/>
        <v>0</v>
      </c>
      <c r="EO1152" s="375">
        <f t="shared" si="4217"/>
        <v>0</v>
      </c>
      <c r="EP1152" s="375">
        <f t="shared" si="4218"/>
        <v>1</v>
      </c>
      <c r="EQ1152" s="375">
        <f t="shared" si="4219"/>
        <v>0</v>
      </c>
      <c r="ER1152" s="375">
        <f t="shared" si="4220"/>
        <v>0</v>
      </c>
      <c r="ES1152" s="375">
        <f t="shared" si="4221"/>
        <v>1</v>
      </c>
      <c r="ET1152" s="375">
        <f t="shared" si="4222"/>
        <v>0</v>
      </c>
      <c r="EU1152" s="375">
        <f t="shared" si="4223"/>
        <v>0</v>
      </c>
      <c r="EV1152" s="375">
        <f t="shared" si="4224"/>
        <v>1</v>
      </c>
      <c r="EW1152" s="375">
        <f t="shared" si="4225"/>
        <v>0</v>
      </c>
      <c r="EX1152" s="375">
        <f t="shared" si="4226"/>
        <v>0</v>
      </c>
      <c r="EY1152" s="375">
        <f t="shared" si="4227"/>
        <v>1</v>
      </c>
      <c r="EZ1152" s="375">
        <f t="shared" si="4228"/>
        <v>0</v>
      </c>
      <c r="FA1152" s="375">
        <f t="shared" si="4229"/>
        <v>0</v>
      </c>
      <c r="FB1152" s="375">
        <f t="shared" si="4230"/>
        <v>1</v>
      </c>
      <c r="FC1152" s="375">
        <f t="shared" si="4231"/>
        <v>0</v>
      </c>
      <c r="FD1152" s="375">
        <f t="shared" si="4232"/>
        <v>0</v>
      </c>
      <c r="FE1152" s="376"/>
      <c r="FF1152" s="372"/>
      <c r="FG1152" s="372"/>
      <c r="FH1152" s="372"/>
      <c r="FI1152" s="372"/>
      <c r="FJ1152" s="372"/>
      <c r="FK1152" s="372"/>
      <c r="FL1152" s="372"/>
      <c r="FM1152" s="372"/>
      <c r="FN1152" s="372"/>
      <c r="FO1152" s="372"/>
      <c r="FP1152" s="372"/>
      <c r="FQ1152" s="372"/>
      <c r="FR1152" s="372"/>
      <c r="FS1152" s="372"/>
      <c r="FT1152" s="372"/>
      <c r="FU1152" s="372"/>
      <c r="FV1152" s="372"/>
      <c r="FW1152" s="372"/>
      <c r="FX1152" s="372"/>
      <c r="FY1152" s="372"/>
      <c r="FZ1152" s="372"/>
      <c r="GA1152" s="372"/>
      <c r="GB1152" s="372"/>
      <c r="GC1152" s="372"/>
      <c r="GD1152" s="372"/>
      <c r="GE1152" s="372"/>
      <c r="GF1152" s="372"/>
      <c r="GG1152" s="372"/>
      <c r="GH1152" s="372"/>
      <c r="GI1152" s="372"/>
      <c r="GJ1152" s="372"/>
      <c r="GK1152" s="372"/>
      <c r="GL1152" s="372"/>
      <c r="GM1152" s="372"/>
      <c r="GN1152" s="372"/>
      <c r="GO1152" s="372"/>
      <c r="GP1152" s="372"/>
      <c r="GQ1152" s="372"/>
      <c r="GR1152" s="372"/>
      <c r="GS1152" s="372"/>
      <c r="GT1152" s="372"/>
      <c r="GU1152" s="372"/>
      <c r="GV1152" s="372"/>
      <c r="GW1152" s="372"/>
      <c r="GX1152" s="372"/>
      <c r="GY1152" s="372"/>
      <c r="GZ1152" s="372"/>
      <c r="HA1152" s="372"/>
      <c r="HB1152" s="372"/>
      <c r="HC1152" s="372"/>
    </row>
    <row r="1153" spans="1:211" s="373" customFormat="1" ht="15" customHeight="1" x14ac:dyDescent="0.2">
      <c r="A1153" s="366">
        <f>SWDATA!O1138</f>
        <v>0</v>
      </c>
      <c r="B1153" s="366">
        <f>SWDATA!M1138</f>
        <v>0</v>
      </c>
      <c r="C1153" s="351">
        <f>IF(AND(SWDATA!M1138=1,SWDATA!Q1138="promotions"),SWDATA!P1138,0)</f>
        <v>0</v>
      </c>
      <c r="D1153" s="367">
        <f>ROW(SWDATA!M1138)</f>
        <v>1138</v>
      </c>
      <c r="E1153" s="368">
        <f t="shared" si="4162"/>
        <v>0</v>
      </c>
      <c r="F1153" s="369">
        <f t="shared" si="4235"/>
        <v>1</v>
      </c>
      <c r="G1153" s="366" t="str">
        <f t="shared" si="4236"/>
        <v/>
      </c>
      <c r="H1153" s="370"/>
      <c r="J1153" s="238">
        <f t="shared" si="4237"/>
        <v>0</v>
      </c>
      <c r="K1153" s="239" t="str">
        <f t="shared" si="4238"/>
        <v/>
      </c>
      <c r="L1153" s="342"/>
      <c r="M1153" s="345"/>
      <c r="N1153" s="340" t="str">
        <f>IF(LEN(SWDATA!F1138)=0,"",N1152)</f>
        <v/>
      </c>
      <c r="O1153" s="296" t="str">
        <f>IF(LEN(SWDATA!G1138)=0,"",O1152)</f>
        <v/>
      </c>
      <c r="P1153" s="297" t="str">
        <f>IF(LEN(SWDATA!C1138)=0,"",SWDATA!C1138)</f>
        <v/>
      </c>
      <c r="Q1153" s="312" t="str">
        <f t="shared" si="4239"/>
        <v/>
      </c>
      <c r="R1153" s="223" t="s">
        <v>261</v>
      </c>
      <c r="S1153" s="224"/>
      <c r="T1153" s="224"/>
      <c r="U1153" s="264" t="s">
        <v>596</v>
      </c>
      <c r="V1153" s="205" t="s">
        <v>221</v>
      </c>
      <c r="W1153" s="266">
        <f>IF(OR(Is_Loading,LEN($A1153)=0),"",SWDATA!P1138)</f>
        <v>0</v>
      </c>
      <c r="X1153" s="267">
        <f>IF(OR(Is_Loading,LEN($A1153)=0),"",SWDATA!Q1138)</f>
        <v>0</v>
      </c>
      <c r="Y1153" s="267">
        <f>IF(OR(Is_Loading,LEN($A1153)=0),"",SWDATA!R1138)</f>
        <v>0</v>
      </c>
      <c r="Z1153" s="266" t="str">
        <f t="shared" si="4233"/>
        <v/>
      </c>
      <c r="AA1153" s="266">
        <f>IF(OR(Is_Loading,LEN($A1153)=0),"",SWDATA!T1138)</f>
        <v>0</v>
      </c>
      <c r="AB1153" s="267">
        <f>IF(OR(Is_Loading,LEN($A1153)=0),"",SWDATA!U1138)</f>
        <v>0</v>
      </c>
      <c r="AC1153" s="267">
        <f>IF(OR(Is_Loading,LEN($A1153)=0),"",SWDATA!V1138)</f>
        <v>0</v>
      </c>
      <c r="AD1153" s="266" t="str">
        <f t="shared" si="4240"/>
        <v/>
      </c>
      <c r="AE1153" s="266">
        <f>IF(OR(Is_Loading,LEN($A1153)=0),"",SWDATA!X1138)</f>
        <v>0</v>
      </c>
      <c r="AF1153" s="267">
        <f>IF(OR(Is_Loading,LEN($A1153)=0),"",SWDATA!Y1138)</f>
        <v>0</v>
      </c>
      <c r="AG1153" s="267">
        <f>IF(OR(Is_Loading,LEN($A1153)=0),"",SWDATA!Z1138)</f>
        <v>0</v>
      </c>
      <c r="AH1153" s="266" t="str">
        <f t="shared" si="4241"/>
        <v/>
      </c>
      <c r="AI1153" s="266">
        <f>IF(OR(Is_Loading,LEN($A1153)=0),"",SWDATA!AB1138)</f>
        <v>0</v>
      </c>
      <c r="AJ1153" s="267">
        <f>IF(OR(Is_Loading,LEN($A1153)=0),"",SWDATA!AC1138)</f>
        <v>0</v>
      </c>
      <c r="AK1153" s="267">
        <f>IF(OR(Is_Loading,LEN($A1153)=0),"",SWDATA!AD1138)</f>
        <v>0</v>
      </c>
      <c r="AL1153" s="266" t="str">
        <f t="shared" si="4242"/>
        <v/>
      </c>
      <c r="AM1153" s="266">
        <f>IF(OR(Is_Loading,LEN($A1153)=0),"",SWDATA!AF1138)</f>
        <v>0</v>
      </c>
      <c r="AN1153" s="267">
        <f>IF(OR(Is_Loading,LEN($A1153)=0),"",SWDATA!AG1138)</f>
        <v>0</v>
      </c>
      <c r="AO1153" s="323">
        <f>IF(OR(Is_Loading,LEN($A1153)=0),"",SWDATA!AH1138)</f>
        <v>0</v>
      </c>
      <c r="AP1153" s="320" t="str">
        <f t="shared" si="4243"/>
        <v/>
      </c>
      <c r="AQ1153" s="266">
        <f>IF(OR(Is_Loading,LEN($A1153)=0),"",SWDATA!AJ1138)</f>
        <v>0</v>
      </c>
      <c r="AR1153" s="267">
        <f>IF(OR(Is_Loading,LEN($A1153)=0),"",SWDATA!AK1138)</f>
        <v>0</v>
      </c>
      <c r="AS1153" s="267">
        <f>IF(OR(Is_Loading,LEN($A1153)=0),"",SWDATA!AL1138)</f>
        <v>0</v>
      </c>
      <c r="AT1153" s="266" t="str">
        <f t="shared" si="4244"/>
        <v/>
      </c>
      <c r="AU1153" s="266">
        <f>IF(OR(Is_Loading,LEN($A1153)=0),"",SWDATA!AN1138)</f>
        <v>0</v>
      </c>
      <c r="AV1153" s="267">
        <f>IF(OR(Is_Loading,LEN($A1153)=0),"",SWDATA!AO1138)</f>
        <v>0</v>
      </c>
      <c r="AW1153" s="267">
        <f>IF(OR(Is_Loading,LEN($A1153)=0),"",SWDATA!AP1138)</f>
        <v>0</v>
      </c>
      <c r="AX1153" s="266" t="str">
        <f t="shared" si="4245"/>
        <v/>
      </c>
      <c r="AY1153" s="266">
        <f>IF(OR(Is_Loading,LEN($A1153)=0),"",SWDATA!AR1138)</f>
        <v>0</v>
      </c>
      <c r="AZ1153" s="267">
        <f>IF(OR(Is_Loading,LEN($A1153)=0),"",SWDATA!AS1138)</f>
        <v>0</v>
      </c>
      <c r="BA1153" s="267">
        <f>IF(OR(Is_Loading,LEN($A1153)=0),"",SWDATA!AT1138)</f>
        <v>0</v>
      </c>
      <c r="BB1153" s="266" t="str">
        <f t="shared" si="4246"/>
        <v/>
      </c>
      <c r="BC1153" s="266">
        <f>IF(OR(Is_Loading,LEN($A1153)=0),"",SWDATA!AV1138)</f>
        <v>0</v>
      </c>
      <c r="BD1153" s="267">
        <f>IF(OR(Is_Loading,LEN($A1153)=0),"",SWDATA!AW1138)</f>
        <v>0</v>
      </c>
      <c r="BE1153" s="323">
        <f>IF(OR(Is_Loading,LEN($A1153)=0),"",SWDATA!AX1138)</f>
        <v>0</v>
      </c>
      <c r="BF1153" s="320" t="str">
        <f t="shared" si="4247"/>
        <v/>
      </c>
      <c r="BG1153" s="11"/>
      <c r="BH1153" s="11"/>
      <c r="BI1153" s="11"/>
      <c r="BJ1153" s="11"/>
      <c r="BK1153" s="11"/>
      <c r="BL1153" s="11"/>
      <c r="BM1153" s="11"/>
      <c r="BN1153" s="11"/>
      <c r="BO1153" s="11"/>
      <c r="BP1153" s="11"/>
      <c r="BQ1153" s="11"/>
      <c r="BR1153" s="11"/>
      <c r="BS1153" s="11"/>
      <c r="BT1153" s="11"/>
      <c r="BU1153" s="11"/>
      <c r="BV1153" s="11"/>
      <c r="BW1153" s="11"/>
      <c r="BX1153" s="11"/>
      <c r="BY1153" s="11"/>
      <c r="BZ1153" s="11"/>
      <c r="CA1153" s="11"/>
      <c r="CB1153" s="11"/>
      <c r="CC1153" s="11"/>
      <c r="CD1153" s="11"/>
      <c r="CE1153" s="11"/>
      <c r="CF1153" s="11"/>
      <c r="CG1153" s="11"/>
      <c r="CH1153" s="11"/>
      <c r="CI1153" s="11"/>
      <c r="CJ1153" s="11"/>
      <c r="CK1153" s="11"/>
      <c r="CL1153" s="11"/>
      <c r="CM1153" s="11"/>
      <c r="CN1153" s="351"/>
      <c r="CO1153" s="351"/>
      <c r="CP1153" s="351"/>
      <c r="CQ1153" s="351"/>
      <c r="CR1153" s="351"/>
      <c r="CS1153" s="351"/>
      <c r="CT1153" s="351"/>
      <c r="CU1153" s="351"/>
      <c r="CV1153" s="351"/>
      <c r="CW1153" s="351"/>
      <c r="CX1153" s="351"/>
      <c r="CY1153" s="351"/>
      <c r="CZ1153" s="351"/>
      <c r="DA1153" s="351"/>
      <c r="DB1153" s="351"/>
      <c r="DC1153" s="351"/>
      <c r="DD1153" s="351"/>
      <c r="DE1153" s="351"/>
      <c r="DF1153" s="351"/>
      <c r="DG1153" s="351"/>
      <c r="DH1153" s="351"/>
      <c r="DI1153" s="351"/>
      <c r="DJ1153" s="351"/>
      <c r="DK1153" s="351"/>
      <c r="DL1153" s="351"/>
      <c r="DM1153" s="351"/>
      <c r="DN1153" s="351"/>
      <c r="DS1153" s="372"/>
      <c r="DT1153" s="374"/>
      <c r="DU1153" s="375"/>
      <c r="DV1153" s="375"/>
      <c r="DW1153" s="375"/>
      <c r="DX1153" s="375">
        <v>1</v>
      </c>
      <c r="DY1153" s="375">
        <f t="shared" si="4201"/>
        <v>0</v>
      </c>
      <c r="DZ1153" s="375">
        <f t="shared" si="4202"/>
        <v>0</v>
      </c>
      <c r="EA1153" s="375">
        <f t="shared" si="4203"/>
        <v>1</v>
      </c>
      <c r="EB1153" s="375">
        <f t="shared" si="4204"/>
        <v>0</v>
      </c>
      <c r="EC1153" s="375">
        <f t="shared" si="4205"/>
        <v>0</v>
      </c>
      <c r="ED1153" s="375">
        <f t="shared" si="4206"/>
        <v>1</v>
      </c>
      <c r="EE1153" s="375">
        <f t="shared" si="4207"/>
        <v>0</v>
      </c>
      <c r="EF1153" s="375">
        <f t="shared" si="4208"/>
        <v>0</v>
      </c>
      <c r="EG1153" s="375">
        <f t="shared" si="4209"/>
        <v>1</v>
      </c>
      <c r="EH1153" s="375">
        <f t="shared" si="4210"/>
        <v>0</v>
      </c>
      <c r="EI1153" s="375">
        <f t="shared" si="4211"/>
        <v>0</v>
      </c>
      <c r="EJ1153" s="375">
        <f t="shared" si="4212"/>
        <v>1</v>
      </c>
      <c r="EK1153" s="375">
        <f t="shared" si="4213"/>
        <v>0</v>
      </c>
      <c r="EL1153" s="375">
        <f t="shared" si="4214"/>
        <v>0</v>
      </c>
      <c r="EM1153" s="375">
        <f t="shared" si="4215"/>
        <v>1</v>
      </c>
      <c r="EN1153" s="375">
        <f t="shared" si="4216"/>
        <v>0</v>
      </c>
      <c r="EO1153" s="375">
        <f t="shared" si="4217"/>
        <v>0</v>
      </c>
      <c r="EP1153" s="375">
        <f t="shared" si="4218"/>
        <v>1</v>
      </c>
      <c r="EQ1153" s="375">
        <f t="shared" si="4219"/>
        <v>0</v>
      </c>
      <c r="ER1153" s="375">
        <f t="shared" si="4220"/>
        <v>0</v>
      </c>
      <c r="ES1153" s="375">
        <f t="shared" si="4221"/>
        <v>1</v>
      </c>
      <c r="ET1153" s="375">
        <f t="shared" si="4222"/>
        <v>0</v>
      </c>
      <c r="EU1153" s="375">
        <f t="shared" si="4223"/>
        <v>0</v>
      </c>
      <c r="EV1153" s="375">
        <f t="shared" si="4224"/>
        <v>1</v>
      </c>
      <c r="EW1153" s="375">
        <f t="shared" si="4225"/>
        <v>0</v>
      </c>
      <c r="EX1153" s="375">
        <f t="shared" si="4226"/>
        <v>0</v>
      </c>
      <c r="EY1153" s="375">
        <f t="shared" si="4227"/>
        <v>1</v>
      </c>
      <c r="EZ1153" s="375">
        <f t="shared" si="4228"/>
        <v>0</v>
      </c>
      <c r="FA1153" s="375">
        <f t="shared" si="4229"/>
        <v>0</v>
      </c>
      <c r="FB1153" s="375">
        <f t="shared" si="4230"/>
        <v>1</v>
      </c>
      <c r="FC1153" s="375">
        <f t="shared" si="4231"/>
        <v>0</v>
      </c>
      <c r="FD1153" s="375">
        <f t="shared" si="4232"/>
        <v>0</v>
      </c>
      <c r="FE1153" s="376"/>
      <c r="FF1153" s="372"/>
      <c r="FG1153" s="372"/>
      <c r="FH1153" s="372"/>
      <c r="FI1153" s="372"/>
      <c r="FJ1153" s="372"/>
      <c r="FK1153" s="372"/>
      <c r="FL1153" s="372"/>
      <c r="FM1153" s="372"/>
      <c r="FN1153" s="372"/>
      <c r="FO1153" s="372"/>
      <c r="FP1153" s="372"/>
      <c r="FQ1153" s="372"/>
      <c r="FR1153" s="372"/>
      <c r="FS1153" s="372"/>
      <c r="FT1153" s="372"/>
      <c r="FU1153" s="372"/>
      <c r="FV1153" s="372"/>
      <c r="FW1153" s="372"/>
      <c r="FX1153" s="372"/>
      <c r="FY1153" s="372"/>
      <c r="FZ1153" s="372"/>
      <c r="GA1153" s="372"/>
      <c r="GB1153" s="372"/>
      <c r="GC1153" s="372"/>
      <c r="GD1153" s="372"/>
      <c r="GE1153" s="372"/>
      <c r="GF1153" s="372"/>
      <c r="GG1153" s="372"/>
      <c r="GH1153" s="372"/>
      <c r="GI1153" s="372"/>
      <c r="GJ1153" s="372"/>
      <c r="GK1153" s="372"/>
      <c r="GL1153" s="372"/>
      <c r="GM1153" s="372"/>
      <c r="GN1153" s="372"/>
      <c r="GO1153" s="372"/>
      <c r="GP1153" s="372"/>
      <c r="GQ1153" s="372"/>
      <c r="GR1153" s="372"/>
      <c r="GS1153" s="372"/>
      <c r="GT1153" s="372"/>
      <c r="GU1153" s="372"/>
      <c r="GV1153" s="372"/>
      <c r="GW1153" s="372"/>
      <c r="GX1153" s="372"/>
      <c r="GY1153" s="372"/>
      <c r="GZ1153" s="372"/>
      <c r="HA1153" s="372"/>
      <c r="HB1153" s="372"/>
      <c r="HC1153" s="372"/>
    </row>
    <row r="1154" spans="1:211" s="373" customFormat="1" ht="15" customHeight="1" x14ac:dyDescent="0.2">
      <c r="A1154" s="366">
        <f>SWDATA!O1139</f>
        <v>0</v>
      </c>
      <c r="B1154" s="366">
        <f>SWDATA!M1139</f>
        <v>0</v>
      </c>
      <c r="C1154" s="351">
        <f>IF(AND(SWDATA!M1139=1,SWDATA!Q1139="promotions"),SWDATA!P1139,0)</f>
        <v>0</v>
      </c>
      <c r="D1154" s="367">
        <f>ROW(SWDATA!M1139)</f>
        <v>1139</v>
      </c>
      <c r="E1154" s="368">
        <f ca="1">IF(AND(B1154=1,UPPER(HLOOKUP(D1154+14,'Metrics &amp; Attributes View'!$13:$31,19,0))&lt;&gt;"SBOM"),1,0)</f>
        <v>0</v>
      </c>
      <c r="F1154" s="369">
        <f t="shared" si="4235"/>
        <v>1</v>
      </c>
      <c r="G1154" s="366" t="str">
        <f t="shared" si="4236"/>
        <v/>
      </c>
      <c r="H1154" s="370"/>
      <c r="J1154" s="238">
        <f t="shared" si="4237"/>
        <v>0</v>
      </c>
      <c r="K1154" s="239" t="str">
        <f t="shared" si="4238"/>
        <v/>
      </c>
      <c r="L1154" s="342"/>
      <c r="M1154" s="345"/>
      <c r="N1154" s="340" t="str">
        <f>IF(LEN(SWDATA!F1139)=0,"",N1153)</f>
        <v/>
      </c>
      <c r="O1154" s="296" t="str">
        <f>IF(LEN(SWDATA!G1139)=0,"",O1153)</f>
        <v/>
      </c>
      <c r="P1154" s="297" t="str">
        <f>IF(LEN(SWDATA!C1139)=0,"",SWDATA!C1139)</f>
        <v/>
      </c>
      <c r="Q1154" s="312" t="str">
        <f t="shared" si="4239"/>
        <v/>
      </c>
      <c r="R1154" s="223" t="s">
        <v>262</v>
      </c>
      <c r="S1154" s="224"/>
      <c r="T1154" s="224"/>
      <c r="U1154" s="264" t="s">
        <v>623</v>
      </c>
      <c r="V1154" s="205" t="s">
        <v>221</v>
      </c>
      <c r="W1154" s="266">
        <f>IF(OR(Is_Loading,LEN($A1154)=0),"",SWDATA!P1139)</f>
        <v>0</v>
      </c>
      <c r="X1154" s="267">
        <f>IF(OR(Is_Loading,LEN($A1154)=0),"",SWDATA!Q1139)</f>
        <v>0</v>
      </c>
      <c r="Y1154" s="267">
        <f>IF(OR(Is_Loading,LEN($A1154)=0),"",SWDATA!R1139)</f>
        <v>0</v>
      </c>
      <c r="Z1154" s="266" t="str">
        <f t="shared" si="4233"/>
        <v/>
      </c>
      <c r="AA1154" s="266">
        <f>IF(OR(Is_Loading,LEN($A1154)=0),"",SWDATA!T1139)</f>
        <v>0</v>
      </c>
      <c r="AB1154" s="267">
        <f>IF(OR(Is_Loading,LEN($A1154)=0),"",SWDATA!U1139)</f>
        <v>0</v>
      </c>
      <c r="AC1154" s="267">
        <f>IF(OR(Is_Loading,LEN($A1154)=0),"",SWDATA!V1139)</f>
        <v>0</v>
      </c>
      <c r="AD1154" s="266" t="str">
        <f t="shared" si="4240"/>
        <v/>
      </c>
      <c r="AE1154" s="266">
        <f>IF(OR(Is_Loading,LEN($A1154)=0),"",SWDATA!X1139)</f>
        <v>0</v>
      </c>
      <c r="AF1154" s="267">
        <f>IF(OR(Is_Loading,LEN($A1154)=0),"",SWDATA!Y1139)</f>
        <v>0</v>
      </c>
      <c r="AG1154" s="267">
        <f>IF(OR(Is_Loading,LEN($A1154)=0),"",SWDATA!Z1139)</f>
        <v>0</v>
      </c>
      <c r="AH1154" s="266" t="str">
        <f t="shared" si="4241"/>
        <v/>
      </c>
      <c r="AI1154" s="266">
        <f>IF(OR(Is_Loading,LEN($A1154)=0),"",SWDATA!AB1139)</f>
        <v>0</v>
      </c>
      <c r="AJ1154" s="267">
        <f>IF(OR(Is_Loading,LEN($A1154)=0),"",SWDATA!AC1139)</f>
        <v>0</v>
      </c>
      <c r="AK1154" s="267">
        <f>IF(OR(Is_Loading,LEN($A1154)=0),"",SWDATA!AD1139)</f>
        <v>0</v>
      </c>
      <c r="AL1154" s="266" t="str">
        <f t="shared" si="4242"/>
        <v/>
      </c>
      <c r="AM1154" s="266">
        <f>IF(OR(Is_Loading,LEN($A1154)=0),"",SWDATA!AF1139)</f>
        <v>0</v>
      </c>
      <c r="AN1154" s="267">
        <f>IF(OR(Is_Loading,LEN($A1154)=0),"",SWDATA!AG1139)</f>
        <v>0</v>
      </c>
      <c r="AO1154" s="323">
        <f>IF(OR(Is_Loading,LEN($A1154)=0),"",SWDATA!AH1139)</f>
        <v>0</v>
      </c>
      <c r="AP1154" s="320" t="str">
        <f t="shared" si="4243"/>
        <v/>
      </c>
      <c r="AQ1154" s="266">
        <f>IF(OR(Is_Loading,LEN($A1154)=0),"",SWDATA!AJ1139)</f>
        <v>0</v>
      </c>
      <c r="AR1154" s="267">
        <f>IF(OR(Is_Loading,LEN($A1154)=0),"",SWDATA!AK1139)</f>
        <v>0</v>
      </c>
      <c r="AS1154" s="267">
        <f>IF(OR(Is_Loading,LEN($A1154)=0),"",SWDATA!AL1139)</f>
        <v>0</v>
      </c>
      <c r="AT1154" s="266" t="str">
        <f t="shared" si="4244"/>
        <v/>
      </c>
      <c r="AU1154" s="266">
        <f>IF(OR(Is_Loading,LEN($A1154)=0),"",SWDATA!AN1139)</f>
        <v>0</v>
      </c>
      <c r="AV1154" s="267">
        <f>IF(OR(Is_Loading,LEN($A1154)=0),"",SWDATA!AO1139)</f>
        <v>0</v>
      </c>
      <c r="AW1154" s="267">
        <f>IF(OR(Is_Loading,LEN($A1154)=0),"",SWDATA!AP1139)</f>
        <v>0</v>
      </c>
      <c r="AX1154" s="266" t="str">
        <f t="shared" si="4245"/>
        <v/>
      </c>
      <c r="AY1154" s="266">
        <f>IF(OR(Is_Loading,LEN($A1154)=0),"",SWDATA!AR1139)</f>
        <v>0</v>
      </c>
      <c r="AZ1154" s="267">
        <f>IF(OR(Is_Loading,LEN($A1154)=0),"",SWDATA!AS1139)</f>
        <v>0</v>
      </c>
      <c r="BA1154" s="267">
        <f>IF(OR(Is_Loading,LEN($A1154)=0),"",SWDATA!AT1139)</f>
        <v>0</v>
      </c>
      <c r="BB1154" s="266" t="str">
        <f t="shared" si="4246"/>
        <v/>
      </c>
      <c r="BC1154" s="266">
        <f>IF(OR(Is_Loading,LEN($A1154)=0),"",SWDATA!AV1139)</f>
        <v>0</v>
      </c>
      <c r="BD1154" s="267">
        <f>IF(OR(Is_Loading,LEN($A1154)=0),"",SWDATA!AW1139)</f>
        <v>0</v>
      </c>
      <c r="BE1154" s="323">
        <f>IF(OR(Is_Loading,LEN($A1154)=0),"",SWDATA!AX1139)</f>
        <v>0</v>
      </c>
      <c r="BF1154" s="320" t="str">
        <f t="shared" si="4247"/>
        <v/>
      </c>
      <c r="BG1154" s="11"/>
      <c r="BH1154" s="11"/>
      <c r="BI1154" s="11"/>
      <c r="BJ1154" s="11"/>
      <c r="BK1154" s="11"/>
      <c r="BL1154" s="11"/>
      <c r="BM1154" s="11"/>
      <c r="BN1154" s="11"/>
      <c r="BO1154" s="11"/>
      <c r="BP1154" s="11"/>
      <c r="BQ1154" s="11"/>
      <c r="BR1154" s="11"/>
      <c r="BS1154" s="11"/>
      <c r="BT1154" s="11"/>
      <c r="BU1154" s="11"/>
      <c r="BV1154" s="11"/>
      <c r="BW1154" s="11"/>
      <c r="BX1154" s="11"/>
      <c r="BY1154" s="11"/>
      <c r="BZ1154" s="11"/>
      <c r="CA1154" s="11"/>
      <c r="CB1154" s="11"/>
      <c r="CC1154" s="11"/>
      <c r="CD1154" s="11"/>
      <c r="CE1154" s="11"/>
      <c r="CF1154" s="11"/>
      <c r="CG1154" s="11"/>
      <c r="CH1154" s="11"/>
      <c r="CI1154" s="11"/>
      <c r="CJ1154" s="11"/>
      <c r="CK1154" s="11"/>
      <c r="CL1154" s="11"/>
      <c r="CM1154" s="11"/>
      <c r="CN1154" s="351"/>
      <c r="CO1154" s="351"/>
      <c r="CP1154" s="351"/>
      <c r="CQ1154" s="351"/>
      <c r="CR1154" s="351"/>
      <c r="CS1154" s="351"/>
      <c r="CT1154" s="351"/>
      <c r="CU1154" s="351"/>
      <c r="CV1154" s="351"/>
      <c r="CW1154" s="351"/>
      <c r="CX1154" s="351"/>
      <c r="CY1154" s="351"/>
      <c r="CZ1154" s="351"/>
      <c r="DA1154" s="351"/>
      <c r="DB1154" s="351"/>
      <c r="DC1154" s="351"/>
      <c r="DD1154" s="351"/>
      <c r="DE1154" s="351"/>
      <c r="DF1154" s="351"/>
      <c r="DG1154" s="351"/>
      <c r="DH1154" s="351"/>
      <c r="DI1154" s="351"/>
      <c r="DJ1154" s="351"/>
      <c r="DK1154" s="351"/>
      <c r="DL1154" s="351"/>
      <c r="DM1154" s="351"/>
      <c r="DN1154" s="351"/>
      <c r="DS1154" s="372"/>
      <c r="DT1154" s="374"/>
      <c r="DU1154" s="375"/>
      <c r="DV1154" s="375"/>
      <c r="DW1154" s="375"/>
      <c r="DX1154" s="375">
        <v>1</v>
      </c>
      <c r="DY1154" s="375">
        <f t="shared" si="4201"/>
        <v>0</v>
      </c>
      <c r="DZ1154" s="375">
        <f t="shared" si="4202"/>
        <v>0</v>
      </c>
      <c r="EA1154" s="375">
        <f t="shared" si="4203"/>
        <v>1</v>
      </c>
      <c r="EB1154" s="375">
        <f t="shared" si="4204"/>
        <v>0</v>
      </c>
      <c r="EC1154" s="375">
        <f t="shared" si="4205"/>
        <v>0</v>
      </c>
      <c r="ED1154" s="375">
        <f t="shared" si="4206"/>
        <v>1</v>
      </c>
      <c r="EE1154" s="375">
        <f t="shared" si="4207"/>
        <v>0</v>
      </c>
      <c r="EF1154" s="375">
        <f t="shared" si="4208"/>
        <v>0</v>
      </c>
      <c r="EG1154" s="375">
        <f t="shared" si="4209"/>
        <v>1</v>
      </c>
      <c r="EH1154" s="375">
        <f t="shared" si="4210"/>
        <v>0</v>
      </c>
      <c r="EI1154" s="375">
        <f t="shared" si="4211"/>
        <v>0</v>
      </c>
      <c r="EJ1154" s="375">
        <f t="shared" si="4212"/>
        <v>1</v>
      </c>
      <c r="EK1154" s="375">
        <f t="shared" si="4213"/>
        <v>0</v>
      </c>
      <c r="EL1154" s="375">
        <f t="shared" si="4214"/>
        <v>0</v>
      </c>
      <c r="EM1154" s="375">
        <f t="shared" si="4215"/>
        <v>1</v>
      </c>
      <c r="EN1154" s="375">
        <f t="shared" si="4216"/>
        <v>0</v>
      </c>
      <c r="EO1154" s="375">
        <f t="shared" si="4217"/>
        <v>0</v>
      </c>
      <c r="EP1154" s="375">
        <f t="shared" si="4218"/>
        <v>1</v>
      </c>
      <c r="EQ1154" s="375">
        <f t="shared" si="4219"/>
        <v>0</v>
      </c>
      <c r="ER1154" s="375">
        <f t="shared" si="4220"/>
        <v>0</v>
      </c>
      <c r="ES1154" s="375">
        <f t="shared" si="4221"/>
        <v>1</v>
      </c>
      <c r="ET1154" s="375">
        <f t="shared" si="4222"/>
        <v>0</v>
      </c>
      <c r="EU1154" s="375">
        <f t="shared" si="4223"/>
        <v>0</v>
      </c>
      <c r="EV1154" s="375">
        <f t="shared" si="4224"/>
        <v>1</v>
      </c>
      <c r="EW1154" s="375">
        <f t="shared" si="4225"/>
        <v>0</v>
      </c>
      <c r="EX1154" s="375">
        <f t="shared" si="4226"/>
        <v>0</v>
      </c>
      <c r="EY1154" s="375">
        <f t="shared" si="4227"/>
        <v>1</v>
      </c>
      <c r="EZ1154" s="375">
        <f t="shared" si="4228"/>
        <v>0</v>
      </c>
      <c r="FA1154" s="375">
        <f t="shared" si="4229"/>
        <v>0</v>
      </c>
      <c r="FB1154" s="375">
        <f t="shared" si="4230"/>
        <v>1</v>
      </c>
      <c r="FC1154" s="375">
        <f t="shared" si="4231"/>
        <v>0</v>
      </c>
      <c r="FD1154" s="375">
        <f t="shared" si="4232"/>
        <v>0</v>
      </c>
      <c r="FE1154" s="376"/>
      <c r="FF1154" s="372"/>
      <c r="FG1154" s="372"/>
      <c r="FH1154" s="372"/>
      <c r="FI1154" s="372"/>
      <c r="FJ1154" s="372"/>
      <c r="FK1154" s="372"/>
      <c r="FL1154" s="372"/>
      <c r="FM1154" s="372"/>
      <c r="FN1154" s="372"/>
      <c r="FO1154" s="372"/>
      <c r="FP1154" s="372"/>
      <c r="FQ1154" s="372"/>
      <c r="FR1154" s="372"/>
      <c r="FS1154" s="372"/>
      <c r="FT1154" s="372"/>
      <c r="FU1154" s="372"/>
      <c r="FV1154" s="372"/>
      <c r="FW1154" s="372"/>
      <c r="FX1154" s="372"/>
      <c r="FY1154" s="372"/>
      <c r="FZ1154" s="372"/>
      <c r="GA1154" s="372"/>
      <c r="GB1154" s="372"/>
      <c r="GC1154" s="372"/>
      <c r="GD1154" s="372"/>
      <c r="GE1154" s="372"/>
      <c r="GF1154" s="372"/>
      <c r="GG1154" s="372"/>
      <c r="GH1154" s="372"/>
      <c r="GI1154" s="372"/>
      <c r="GJ1154" s="372"/>
      <c r="GK1154" s="372"/>
      <c r="GL1154" s="372"/>
      <c r="GM1154" s="372"/>
      <c r="GN1154" s="372"/>
      <c r="GO1154" s="372"/>
      <c r="GP1154" s="372"/>
      <c r="GQ1154" s="372"/>
      <c r="GR1154" s="372"/>
      <c r="GS1154" s="372"/>
      <c r="GT1154" s="372"/>
      <c r="GU1154" s="372"/>
      <c r="GV1154" s="372"/>
      <c r="GW1154" s="372"/>
      <c r="GX1154" s="372"/>
      <c r="GY1154" s="372"/>
      <c r="GZ1154" s="372"/>
      <c r="HA1154" s="372"/>
      <c r="HB1154" s="372"/>
      <c r="HC1154" s="372"/>
    </row>
    <row r="1155" spans="1:211" s="373" customFormat="1" ht="15" customHeight="1" x14ac:dyDescent="0.2">
      <c r="A1155" s="366">
        <f>SWDATA!O1140</f>
        <v>0</v>
      </c>
      <c r="B1155" s="366">
        <f>SWDATA!M1140</f>
        <v>0</v>
      </c>
      <c r="C1155" s="351">
        <f>IF(AND(SWDATA!M1140=1,SWDATA!Q1140="promotions"),SWDATA!P1140,0)</f>
        <v>0</v>
      </c>
      <c r="D1155" s="367">
        <f>ROW(SWDATA!M1140)</f>
        <v>1140</v>
      </c>
      <c r="E1155" s="368">
        <f t="shared" ref="E1155" si="4248">B1155</f>
        <v>0</v>
      </c>
      <c r="F1155" s="369">
        <f t="shared" si="4235"/>
        <v>1</v>
      </c>
      <c r="G1155" s="366" t="str">
        <f t="shared" si="4236"/>
        <v/>
      </c>
      <c r="H1155" s="370"/>
      <c r="J1155" s="238">
        <f t="shared" si="4237"/>
        <v>0</v>
      </c>
      <c r="K1155" s="239" t="str">
        <f t="shared" si="4238"/>
        <v/>
      </c>
      <c r="L1155" s="342"/>
      <c r="M1155" s="345"/>
      <c r="N1155" s="340" t="str">
        <f>IF(LEN(SWDATA!F1140)=0,"",N1154)</f>
        <v/>
      </c>
      <c r="O1155" s="296" t="str">
        <f>IF(LEN(SWDATA!G1140)=0,"",O1154)</f>
        <v/>
      </c>
      <c r="P1155" s="297" t="str">
        <f>IF(LEN(SWDATA!C1140)=0,"",SWDATA!C1140)</f>
        <v/>
      </c>
      <c r="Q1155" s="312" t="str">
        <f t="shared" si="4239"/>
        <v/>
      </c>
      <c r="R1155" s="223" t="s">
        <v>261</v>
      </c>
      <c r="S1155" s="224"/>
      <c r="T1155" s="224"/>
      <c r="U1155" s="264" t="s">
        <v>624</v>
      </c>
      <c r="V1155" s="205" t="s">
        <v>221</v>
      </c>
      <c r="W1155" s="266">
        <f>IF(OR(Is_Loading,LEN($A1155)=0),"",SWDATA!P1140)</f>
        <v>0</v>
      </c>
      <c r="X1155" s="267">
        <f>IF(OR(Is_Loading,LEN($A1155)=0),"",SWDATA!Q1140)</f>
        <v>0</v>
      </c>
      <c r="Y1155" s="267">
        <f>IF(OR(Is_Loading,LEN($A1155)=0),"",SWDATA!R1140)</f>
        <v>0</v>
      </c>
      <c r="Z1155" s="266" t="str">
        <f t="shared" si="4233"/>
        <v/>
      </c>
      <c r="AA1155" s="266">
        <f>IF(OR(Is_Loading,LEN($A1155)=0),"",SWDATA!T1140)</f>
        <v>0</v>
      </c>
      <c r="AB1155" s="267">
        <f>IF(OR(Is_Loading,LEN($A1155)=0),"",SWDATA!U1140)</f>
        <v>0</v>
      </c>
      <c r="AC1155" s="267">
        <f>IF(OR(Is_Loading,LEN($A1155)=0),"",SWDATA!V1140)</f>
        <v>0</v>
      </c>
      <c r="AD1155" s="266" t="str">
        <f t="shared" si="4240"/>
        <v/>
      </c>
      <c r="AE1155" s="266">
        <f>IF(OR(Is_Loading,LEN($A1155)=0),"",SWDATA!X1140)</f>
        <v>0</v>
      </c>
      <c r="AF1155" s="267">
        <f>IF(OR(Is_Loading,LEN($A1155)=0),"",SWDATA!Y1140)</f>
        <v>0</v>
      </c>
      <c r="AG1155" s="267">
        <f>IF(OR(Is_Loading,LEN($A1155)=0),"",SWDATA!Z1140)</f>
        <v>0</v>
      </c>
      <c r="AH1155" s="266" t="str">
        <f t="shared" si="4241"/>
        <v/>
      </c>
      <c r="AI1155" s="266">
        <f>IF(OR(Is_Loading,LEN($A1155)=0),"",SWDATA!AB1140)</f>
        <v>0</v>
      </c>
      <c r="AJ1155" s="267">
        <f>IF(OR(Is_Loading,LEN($A1155)=0),"",SWDATA!AC1140)</f>
        <v>0</v>
      </c>
      <c r="AK1155" s="267">
        <f>IF(OR(Is_Loading,LEN($A1155)=0),"",SWDATA!AD1140)</f>
        <v>0</v>
      </c>
      <c r="AL1155" s="266" t="str">
        <f t="shared" si="4242"/>
        <v/>
      </c>
      <c r="AM1155" s="266">
        <f>IF(OR(Is_Loading,LEN($A1155)=0),"",SWDATA!AF1140)</f>
        <v>0</v>
      </c>
      <c r="AN1155" s="267">
        <f>IF(OR(Is_Loading,LEN($A1155)=0),"",SWDATA!AG1140)</f>
        <v>0</v>
      </c>
      <c r="AO1155" s="323">
        <f>IF(OR(Is_Loading,LEN($A1155)=0),"",SWDATA!AH1140)</f>
        <v>0</v>
      </c>
      <c r="AP1155" s="320" t="str">
        <f t="shared" si="4243"/>
        <v/>
      </c>
      <c r="AQ1155" s="266">
        <f>IF(OR(Is_Loading,LEN($A1155)=0),"",SWDATA!AJ1140)</f>
        <v>0</v>
      </c>
      <c r="AR1155" s="267">
        <f>IF(OR(Is_Loading,LEN($A1155)=0),"",SWDATA!AK1140)</f>
        <v>0</v>
      </c>
      <c r="AS1155" s="267">
        <f>IF(OR(Is_Loading,LEN($A1155)=0),"",SWDATA!AL1140)</f>
        <v>0</v>
      </c>
      <c r="AT1155" s="266" t="str">
        <f t="shared" si="4244"/>
        <v/>
      </c>
      <c r="AU1155" s="266">
        <f>IF(OR(Is_Loading,LEN($A1155)=0),"",SWDATA!AN1140)</f>
        <v>0</v>
      </c>
      <c r="AV1155" s="267">
        <f>IF(OR(Is_Loading,LEN($A1155)=0),"",SWDATA!AO1140)</f>
        <v>0</v>
      </c>
      <c r="AW1155" s="267">
        <f>IF(OR(Is_Loading,LEN($A1155)=0),"",SWDATA!AP1140)</f>
        <v>0</v>
      </c>
      <c r="AX1155" s="266" t="str">
        <f t="shared" si="4245"/>
        <v/>
      </c>
      <c r="AY1155" s="266">
        <f>IF(OR(Is_Loading,LEN($A1155)=0),"",SWDATA!AR1140)</f>
        <v>0</v>
      </c>
      <c r="AZ1155" s="267">
        <f>IF(OR(Is_Loading,LEN($A1155)=0),"",SWDATA!AS1140)</f>
        <v>0</v>
      </c>
      <c r="BA1155" s="267">
        <f>IF(OR(Is_Loading,LEN($A1155)=0),"",SWDATA!AT1140)</f>
        <v>0</v>
      </c>
      <c r="BB1155" s="266" t="str">
        <f t="shared" si="4246"/>
        <v/>
      </c>
      <c r="BC1155" s="266">
        <f>IF(OR(Is_Loading,LEN($A1155)=0),"",SWDATA!AV1140)</f>
        <v>0</v>
      </c>
      <c r="BD1155" s="267">
        <f>IF(OR(Is_Loading,LEN($A1155)=0),"",SWDATA!AW1140)</f>
        <v>0</v>
      </c>
      <c r="BE1155" s="323">
        <f>IF(OR(Is_Loading,LEN($A1155)=0),"",SWDATA!AX1140)</f>
        <v>0</v>
      </c>
      <c r="BF1155" s="320" t="str">
        <f t="shared" si="4247"/>
        <v/>
      </c>
      <c r="BG1155" s="11"/>
      <c r="BH1155" s="11"/>
      <c r="BI1155" s="11"/>
      <c r="BJ1155" s="11"/>
      <c r="BK1155" s="11"/>
      <c r="BL1155" s="11"/>
      <c r="BM1155" s="11"/>
      <c r="BN1155" s="11"/>
      <c r="BO1155" s="11"/>
      <c r="BP1155" s="11"/>
      <c r="BQ1155" s="11"/>
      <c r="BR1155" s="11"/>
      <c r="BS1155" s="11"/>
      <c r="BT1155" s="11"/>
      <c r="BU1155" s="11"/>
      <c r="BV1155" s="11"/>
      <c r="BW1155" s="11"/>
      <c r="BX1155" s="11"/>
      <c r="BY1155" s="11"/>
      <c r="BZ1155" s="11"/>
      <c r="CA1155" s="11"/>
      <c r="CB1155" s="11"/>
      <c r="CC1155" s="11"/>
      <c r="CD1155" s="11"/>
      <c r="CE1155" s="11"/>
      <c r="CF1155" s="11"/>
      <c r="CG1155" s="11"/>
      <c r="CH1155" s="11"/>
      <c r="CI1155" s="11"/>
      <c r="CJ1155" s="11"/>
      <c r="CK1155" s="11"/>
      <c r="CL1155" s="11"/>
      <c r="CM1155" s="11"/>
      <c r="CN1155" s="351"/>
      <c r="CO1155" s="351"/>
      <c r="CP1155" s="351"/>
      <c r="CQ1155" s="351"/>
      <c r="CR1155" s="351"/>
      <c r="CS1155" s="351"/>
      <c r="CT1155" s="351"/>
      <c r="CU1155" s="351"/>
      <c r="CV1155" s="351"/>
      <c r="CW1155" s="351"/>
      <c r="CX1155" s="351"/>
      <c r="CY1155" s="351"/>
      <c r="CZ1155" s="351"/>
      <c r="DA1155" s="351"/>
      <c r="DB1155" s="351"/>
      <c r="DC1155" s="351"/>
      <c r="DD1155" s="351"/>
      <c r="DE1155" s="351"/>
      <c r="DF1155" s="351"/>
      <c r="DG1155" s="351"/>
      <c r="DH1155" s="351"/>
      <c r="DI1155" s="351"/>
      <c r="DJ1155" s="351"/>
      <c r="DK1155" s="351"/>
      <c r="DL1155" s="351"/>
      <c r="DM1155" s="351"/>
      <c r="DN1155" s="351"/>
      <c r="DS1155" s="372"/>
      <c r="DT1155" s="374"/>
      <c r="DU1155" s="375"/>
      <c r="DV1155" s="375"/>
      <c r="DW1155" s="375"/>
      <c r="DX1155" s="375">
        <v>1</v>
      </c>
      <c r="DY1155" s="375">
        <f t="shared" si="4201"/>
        <v>0</v>
      </c>
      <c r="DZ1155" s="375">
        <f t="shared" si="4202"/>
        <v>0</v>
      </c>
      <c r="EA1155" s="375">
        <f t="shared" si="4203"/>
        <v>1</v>
      </c>
      <c r="EB1155" s="375">
        <f t="shared" si="4204"/>
        <v>0</v>
      </c>
      <c r="EC1155" s="375">
        <f t="shared" si="4205"/>
        <v>0</v>
      </c>
      <c r="ED1155" s="375">
        <f t="shared" si="4206"/>
        <v>1</v>
      </c>
      <c r="EE1155" s="375">
        <f t="shared" si="4207"/>
        <v>0</v>
      </c>
      <c r="EF1155" s="375">
        <f t="shared" si="4208"/>
        <v>0</v>
      </c>
      <c r="EG1155" s="375">
        <f t="shared" si="4209"/>
        <v>1</v>
      </c>
      <c r="EH1155" s="375">
        <f t="shared" si="4210"/>
        <v>0</v>
      </c>
      <c r="EI1155" s="375">
        <f t="shared" si="4211"/>
        <v>0</v>
      </c>
      <c r="EJ1155" s="375">
        <f t="shared" si="4212"/>
        <v>1</v>
      </c>
      <c r="EK1155" s="375">
        <f t="shared" si="4213"/>
        <v>0</v>
      </c>
      <c r="EL1155" s="375">
        <f t="shared" si="4214"/>
        <v>0</v>
      </c>
      <c r="EM1155" s="375">
        <f t="shared" si="4215"/>
        <v>1</v>
      </c>
      <c r="EN1155" s="375">
        <f t="shared" si="4216"/>
        <v>0</v>
      </c>
      <c r="EO1155" s="375">
        <f t="shared" si="4217"/>
        <v>0</v>
      </c>
      <c r="EP1155" s="375">
        <f t="shared" si="4218"/>
        <v>1</v>
      </c>
      <c r="EQ1155" s="375">
        <f t="shared" si="4219"/>
        <v>0</v>
      </c>
      <c r="ER1155" s="375">
        <f t="shared" si="4220"/>
        <v>0</v>
      </c>
      <c r="ES1155" s="375">
        <f t="shared" si="4221"/>
        <v>1</v>
      </c>
      <c r="ET1155" s="375">
        <f t="shared" si="4222"/>
        <v>0</v>
      </c>
      <c r="EU1155" s="375">
        <f t="shared" si="4223"/>
        <v>0</v>
      </c>
      <c r="EV1155" s="375">
        <f t="shared" si="4224"/>
        <v>1</v>
      </c>
      <c r="EW1155" s="375">
        <f t="shared" si="4225"/>
        <v>0</v>
      </c>
      <c r="EX1155" s="375">
        <f t="shared" si="4226"/>
        <v>0</v>
      </c>
      <c r="EY1155" s="375">
        <f t="shared" si="4227"/>
        <v>1</v>
      </c>
      <c r="EZ1155" s="375">
        <f t="shared" si="4228"/>
        <v>0</v>
      </c>
      <c r="FA1155" s="375">
        <f t="shared" si="4229"/>
        <v>0</v>
      </c>
      <c r="FB1155" s="375">
        <f t="shared" si="4230"/>
        <v>1</v>
      </c>
      <c r="FC1155" s="375">
        <f t="shared" si="4231"/>
        <v>0</v>
      </c>
      <c r="FD1155" s="375">
        <f t="shared" si="4232"/>
        <v>0</v>
      </c>
      <c r="FE1155" s="376"/>
      <c r="FF1155" s="372"/>
      <c r="FG1155" s="372"/>
      <c r="FH1155" s="372"/>
      <c r="FI1155" s="372"/>
      <c r="FJ1155" s="372"/>
      <c r="FK1155" s="372"/>
      <c r="FL1155" s="372"/>
      <c r="FM1155" s="372"/>
      <c r="FN1155" s="372"/>
      <c r="FO1155" s="372"/>
      <c r="FP1155" s="372"/>
      <c r="FQ1155" s="372"/>
      <c r="FR1155" s="372"/>
      <c r="FS1155" s="372"/>
      <c r="FT1155" s="372"/>
      <c r="FU1155" s="372"/>
      <c r="FV1155" s="372"/>
      <c r="FW1155" s="372"/>
      <c r="FX1155" s="372"/>
      <c r="FY1155" s="372"/>
      <c r="FZ1155" s="372"/>
      <c r="GA1155" s="372"/>
      <c r="GB1155" s="372"/>
      <c r="GC1155" s="372"/>
      <c r="GD1155" s="372"/>
      <c r="GE1155" s="372"/>
      <c r="GF1155" s="372"/>
      <c r="GG1155" s="372"/>
      <c r="GH1155" s="372"/>
      <c r="GI1155" s="372"/>
      <c r="GJ1155" s="372"/>
      <c r="GK1155" s="372"/>
      <c r="GL1155" s="372"/>
      <c r="GM1155" s="372"/>
      <c r="GN1155" s="372"/>
      <c r="GO1155" s="372"/>
      <c r="GP1155" s="372"/>
      <c r="GQ1155" s="372"/>
      <c r="GR1155" s="372"/>
      <c r="GS1155" s="372"/>
      <c r="GT1155" s="372"/>
      <c r="GU1155" s="372"/>
      <c r="GV1155" s="372"/>
      <c r="GW1155" s="372"/>
      <c r="GX1155" s="372"/>
      <c r="GY1155" s="372"/>
      <c r="GZ1155" s="372"/>
      <c r="HA1155" s="372"/>
      <c r="HB1155" s="372"/>
      <c r="HC1155" s="372"/>
    </row>
    <row r="1156" spans="1:211" s="373" customFormat="1" ht="15" customHeight="1" thickBot="1" x14ac:dyDescent="0.25">
      <c r="A1156" s="366">
        <f>SWDATA!O1141</f>
        <v>0</v>
      </c>
      <c r="B1156" s="366">
        <f>SWDATA!M1141</f>
        <v>0</v>
      </c>
      <c r="C1156" s="351">
        <f>IF(AND(SWDATA!M1141=1,SWDATA!Q1141="promotions"),SWDATA!P1141,0)</f>
        <v>0</v>
      </c>
      <c r="D1156" s="367">
        <f>ROW(SWDATA!M1141)</f>
        <v>1141</v>
      </c>
      <c r="E1156" s="368">
        <f ca="1">IF(AND(B1156=1,UPPER(HLOOKUP(D1156+12,'Metrics &amp; Attributes View'!$13:$31,19,0))&lt;&gt;"SBOM"),1,0)</f>
        <v>0</v>
      </c>
      <c r="F1156" s="369">
        <f t="shared" si="4235"/>
        <v>1</v>
      </c>
      <c r="G1156" s="366" t="str">
        <f t="shared" si="4236"/>
        <v/>
      </c>
      <c r="H1156" s="370"/>
      <c r="J1156" s="238">
        <f t="shared" si="4237"/>
        <v>0</v>
      </c>
      <c r="K1156" s="239" t="str">
        <f t="shared" si="4238"/>
        <v/>
      </c>
      <c r="L1156" s="342"/>
      <c r="M1156" s="345"/>
      <c r="N1156" s="340" t="str">
        <f>IF(LEN(SWDATA!F1141)=0,"",N1155)</f>
        <v/>
      </c>
      <c r="O1156" s="296" t="str">
        <f>IF(LEN(SWDATA!G1141)=0,"",O1155)</f>
        <v/>
      </c>
      <c r="P1156" s="297" t="str">
        <f>IF(LEN(SWDATA!C1141)=0,"",SWDATA!C1141)</f>
        <v/>
      </c>
      <c r="Q1156" s="312" t="str">
        <f t="shared" si="4239"/>
        <v/>
      </c>
      <c r="R1156" s="223" t="s">
        <v>262</v>
      </c>
      <c r="S1156" s="224"/>
      <c r="T1156" s="224"/>
      <c r="U1156" s="264" t="s">
        <v>603</v>
      </c>
      <c r="V1156" s="205" t="s">
        <v>221</v>
      </c>
      <c r="W1156" s="266">
        <f>IF(OR(Is_Loading,LEN($A1156)=0),"",SWDATA!P1141)</f>
        <v>0</v>
      </c>
      <c r="X1156" s="267">
        <f>IF(OR(Is_Loading,LEN($A1156)=0),"",SWDATA!Q1141)</f>
        <v>0</v>
      </c>
      <c r="Y1156" s="267">
        <f>IF(OR(Is_Loading,LEN($A1156)=0),"",SWDATA!R1141)</f>
        <v>0</v>
      </c>
      <c r="Z1156" s="266" t="str">
        <f t="shared" si="4233"/>
        <v/>
      </c>
      <c r="AA1156" s="266">
        <f>IF(OR(Is_Loading,LEN($A1156)=0),"",SWDATA!T1141)</f>
        <v>0</v>
      </c>
      <c r="AB1156" s="267">
        <f>IF(OR(Is_Loading,LEN($A1156)=0),"",SWDATA!U1141)</f>
        <v>0</v>
      </c>
      <c r="AC1156" s="267">
        <f>IF(OR(Is_Loading,LEN($A1156)=0),"",SWDATA!V1141)</f>
        <v>0</v>
      </c>
      <c r="AD1156" s="266" t="str">
        <f t="shared" si="4240"/>
        <v/>
      </c>
      <c r="AE1156" s="266">
        <f>IF(OR(Is_Loading,LEN($A1156)=0),"",SWDATA!X1141)</f>
        <v>0</v>
      </c>
      <c r="AF1156" s="267">
        <f>IF(OR(Is_Loading,LEN($A1156)=0),"",SWDATA!Y1141)</f>
        <v>0</v>
      </c>
      <c r="AG1156" s="267">
        <f>IF(OR(Is_Loading,LEN($A1156)=0),"",SWDATA!Z1141)</f>
        <v>0</v>
      </c>
      <c r="AH1156" s="266" t="str">
        <f t="shared" si="4241"/>
        <v/>
      </c>
      <c r="AI1156" s="266">
        <f>IF(OR(Is_Loading,LEN($A1156)=0),"",SWDATA!AB1141)</f>
        <v>0</v>
      </c>
      <c r="AJ1156" s="267">
        <f>IF(OR(Is_Loading,LEN($A1156)=0),"",SWDATA!AC1141)</f>
        <v>0</v>
      </c>
      <c r="AK1156" s="267">
        <f>IF(OR(Is_Loading,LEN($A1156)=0),"",SWDATA!AD1141)</f>
        <v>0</v>
      </c>
      <c r="AL1156" s="266" t="str">
        <f t="shared" si="4242"/>
        <v/>
      </c>
      <c r="AM1156" s="266">
        <f>IF(OR(Is_Loading,LEN($A1156)=0),"",SWDATA!AF1141)</f>
        <v>0</v>
      </c>
      <c r="AN1156" s="267">
        <f>IF(OR(Is_Loading,LEN($A1156)=0),"",SWDATA!AG1141)</f>
        <v>0</v>
      </c>
      <c r="AO1156" s="323">
        <f>IF(OR(Is_Loading,LEN($A1156)=0),"",SWDATA!AH1141)</f>
        <v>0</v>
      </c>
      <c r="AP1156" s="320" t="str">
        <f t="shared" si="4243"/>
        <v/>
      </c>
      <c r="AQ1156" s="266">
        <f>IF(OR(Is_Loading,LEN($A1156)=0),"",SWDATA!AJ1141)</f>
        <v>0</v>
      </c>
      <c r="AR1156" s="267">
        <f>IF(OR(Is_Loading,LEN($A1156)=0),"",SWDATA!AK1141)</f>
        <v>0</v>
      </c>
      <c r="AS1156" s="267">
        <f>IF(OR(Is_Loading,LEN($A1156)=0),"",SWDATA!AL1141)</f>
        <v>0</v>
      </c>
      <c r="AT1156" s="266" t="str">
        <f t="shared" si="4244"/>
        <v/>
      </c>
      <c r="AU1156" s="266">
        <f>IF(OR(Is_Loading,LEN($A1156)=0),"",SWDATA!AN1141)</f>
        <v>0</v>
      </c>
      <c r="AV1156" s="267">
        <f>IF(OR(Is_Loading,LEN($A1156)=0),"",SWDATA!AO1141)</f>
        <v>0</v>
      </c>
      <c r="AW1156" s="267">
        <f>IF(OR(Is_Loading,LEN($A1156)=0),"",SWDATA!AP1141)</f>
        <v>0</v>
      </c>
      <c r="AX1156" s="266" t="str">
        <f t="shared" si="4245"/>
        <v/>
      </c>
      <c r="AY1156" s="266">
        <f>IF(OR(Is_Loading,LEN($A1156)=0),"",SWDATA!AR1141)</f>
        <v>0</v>
      </c>
      <c r="AZ1156" s="267">
        <f>IF(OR(Is_Loading,LEN($A1156)=0),"",SWDATA!AS1141)</f>
        <v>0</v>
      </c>
      <c r="BA1156" s="267">
        <f>IF(OR(Is_Loading,LEN($A1156)=0),"",SWDATA!AT1141)</f>
        <v>0</v>
      </c>
      <c r="BB1156" s="266" t="str">
        <f t="shared" si="4246"/>
        <v/>
      </c>
      <c r="BC1156" s="266">
        <f>IF(OR(Is_Loading,LEN($A1156)=0),"",SWDATA!AV1141)</f>
        <v>0</v>
      </c>
      <c r="BD1156" s="267">
        <f>IF(OR(Is_Loading,LEN($A1156)=0),"",SWDATA!AW1141)</f>
        <v>0</v>
      </c>
      <c r="BE1156" s="323">
        <f>IF(OR(Is_Loading,LEN($A1156)=0),"",SWDATA!AX1141)</f>
        <v>0</v>
      </c>
      <c r="BF1156" s="320" t="str">
        <f t="shared" si="4247"/>
        <v/>
      </c>
      <c r="BG1156" s="11"/>
      <c r="BH1156" s="11"/>
      <c r="BI1156" s="11"/>
      <c r="BJ1156" s="11"/>
      <c r="BK1156" s="11"/>
      <c r="BL1156" s="11"/>
      <c r="BM1156" s="11"/>
      <c r="BN1156" s="11"/>
      <c r="BO1156" s="11"/>
      <c r="BP1156" s="11"/>
      <c r="BQ1156" s="11"/>
      <c r="BR1156" s="11"/>
      <c r="BS1156" s="11"/>
      <c r="BT1156" s="11"/>
      <c r="BU1156" s="11"/>
      <c r="BV1156" s="11"/>
      <c r="BW1156" s="11"/>
      <c r="BX1156" s="11"/>
      <c r="BY1156" s="11"/>
      <c r="BZ1156" s="11"/>
      <c r="CA1156" s="11"/>
      <c r="CB1156" s="11"/>
      <c r="CC1156" s="11"/>
      <c r="CD1156" s="11"/>
      <c r="CE1156" s="11"/>
      <c r="CF1156" s="11"/>
      <c r="CG1156" s="11"/>
      <c r="CH1156" s="11"/>
      <c r="CI1156" s="11"/>
      <c r="CJ1156" s="11"/>
      <c r="CK1156" s="11"/>
      <c r="CL1156" s="11"/>
      <c r="CM1156" s="11"/>
      <c r="CN1156" s="351"/>
      <c r="CO1156" s="351"/>
      <c r="CP1156" s="351"/>
      <c r="CQ1156" s="351"/>
      <c r="CR1156" s="351"/>
      <c r="CS1156" s="351"/>
      <c r="CT1156" s="351"/>
      <c r="CU1156" s="351"/>
      <c r="CV1156" s="351"/>
      <c r="CW1156" s="351"/>
      <c r="CX1156" s="351"/>
      <c r="CY1156" s="351"/>
      <c r="CZ1156" s="351"/>
      <c r="DA1156" s="351"/>
      <c r="DB1156" s="351"/>
      <c r="DC1156" s="351"/>
      <c r="DD1156" s="351"/>
      <c r="DE1156" s="351"/>
      <c r="DF1156" s="351"/>
      <c r="DG1156" s="351"/>
      <c r="DH1156" s="351"/>
      <c r="DI1156" s="351"/>
      <c r="DJ1156" s="351"/>
      <c r="DK1156" s="351"/>
      <c r="DL1156" s="351"/>
      <c r="DM1156" s="351"/>
      <c r="DN1156" s="351"/>
      <c r="DS1156" s="372"/>
      <c r="DT1156" s="374"/>
      <c r="DU1156" s="375"/>
      <c r="DV1156" s="375"/>
      <c r="DW1156" s="375"/>
      <c r="DX1156" s="375">
        <v>1</v>
      </c>
      <c r="DY1156" s="375">
        <f t="shared" si="4201"/>
        <v>0</v>
      </c>
      <c r="DZ1156" s="375">
        <f t="shared" si="4202"/>
        <v>0</v>
      </c>
      <c r="EA1156" s="375">
        <f t="shared" si="4203"/>
        <v>1</v>
      </c>
      <c r="EB1156" s="375">
        <f t="shared" si="4204"/>
        <v>0</v>
      </c>
      <c r="EC1156" s="375">
        <f t="shared" si="4205"/>
        <v>0</v>
      </c>
      <c r="ED1156" s="375">
        <f t="shared" si="4206"/>
        <v>1</v>
      </c>
      <c r="EE1156" s="375">
        <f t="shared" si="4207"/>
        <v>0</v>
      </c>
      <c r="EF1156" s="375">
        <f t="shared" si="4208"/>
        <v>0</v>
      </c>
      <c r="EG1156" s="375">
        <f t="shared" si="4209"/>
        <v>1</v>
      </c>
      <c r="EH1156" s="375">
        <f t="shared" si="4210"/>
        <v>0</v>
      </c>
      <c r="EI1156" s="375">
        <f t="shared" si="4211"/>
        <v>0</v>
      </c>
      <c r="EJ1156" s="375">
        <f t="shared" si="4212"/>
        <v>1</v>
      </c>
      <c r="EK1156" s="375">
        <f t="shared" si="4213"/>
        <v>0</v>
      </c>
      <c r="EL1156" s="375">
        <f t="shared" si="4214"/>
        <v>0</v>
      </c>
      <c r="EM1156" s="375">
        <f t="shared" si="4215"/>
        <v>1</v>
      </c>
      <c r="EN1156" s="375">
        <f t="shared" si="4216"/>
        <v>0</v>
      </c>
      <c r="EO1156" s="375">
        <f t="shared" si="4217"/>
        <v>0</v>
      </c>
      <c r="EP1156" s="375">
        <f t="shared" si="4218"/>
        <v>1</v>
      </c>
      <c r="EQ1156" s="375">
        <f t="shared" si="4219"/>
        <v>0</v>
      </c>
      <c r="ER1156" s="375">
        <f t="shared" si="4220"/>
        <v>0</v>
      </c>
      <c r="ES1156" s="375">
        <f t="shared" si="4221"/>
        <v>1</v>
      </c>
      <c r="ET1156" s="375">
        <f t="shared" si="4222"/>
        <v>0</v>
      </c>
      <c r="EU1156" s="375">
        <f t="shared" si="4223"/>
        <v>0</v>
      </c>
      <c r="EV1156" s="375">
        <f t="shared" si="4224"/>
        <v>1</v>
      </c>
      <c r="EW1156" s="375">
        <f t="shared" si="4225"/>
        <v>0</v>
      </c>
      <c r="EX1156" s="375">
        <f t="shared" si="4226"/>
        <v>0</v>
      </c>
      <c r="EY1156" s="375">
        <f t="shared" si="4227"/>
        <v>1</v>
      </c>
      <c r="EZ1156" s="375">
        <f t="shared" si="4228"/>
        <v>0</v>
      </c>
      <c r="FA1156" s="375">
        <f t="shared" si="4229"/>
        <v>0</v>
      </c>
      <c r="FB1156" s="375">
        <f t="shared" si="4230"/>
        <v>1</v>
      </c>
      <c r="FC1156" s="375">
        <f t="shared" si="4231"/>
        <v>0</v>
      </c>
      <c r="FD1156" s="375">
        <f t="shared" si="4232"/>
        <v>0</v>
      </c>
      <c r="FE1156" s="376"/>
      <c r="FF1156" s="372"/>
      <c r="FG1156" s="372"/>
      <c r="FH1156" s="372"/>
      <c r="FI1156" s="372"/>
      <c r="FJ1156" s="372"/>
      <c r="FK1156" s="372"/>
      <c r="FL1156" s="372"/>
      <c r="FM1156" s="372"/>
      <c r="FN1156" s="372"/>
      <c r="FO1156" s="372"/>
      <c r="FP1156" s="372"/>
      <c r="FQ1156" s="372"/>
      <c r="FR1156" s="372"/>
      <c r="FS1156" s="372"/>
      <c r="FT1156" s="372"/>
      <c r="FU1156" s="372"/>
      <c r="FV1156" s="372"/>
      <c r="FW1156" s="372"/>
      <c r="FX1156" s="372"/>
      <c r="FY1156" s="372"/>
      <c r="FZ1156" s="372"/>
      <c r="GA1156" s="372"/>
      <c r="GB1156" s="372"/>
      <c r="GC1156" s="372"/>
      <c r="GD1156" s="372"/>
      <c r="GE1156" s="372"/>
      <c r="GF1156" s="372"/>
      <c r="GG1156" s="372"/>
      <c r="GH1156" s="372"/>
      <c r="GI1156" s="372"/>
      <c r="GJ1156" s="372"/>
      <c r="GK1156" s="372"/>
      <c r="GL1156" s="372"/>
      <c r="GM1156" s="372"/>
      <c r="GN1156" s="372"/>
      <c r="GO1156" s="372"/>
      <c r="GP1156" s="372"/>
      <c r="GQ1156" s="372"/>
      <c r="GR1156" s="372"/>
      <c r="GS1156" s="372"/>
      <c r="GT1156" s="372"/>
      <c r="GU1156" s="372"/>
      <c r="GV1156" s="372"/>
      <c r="GW1156" s="372"/>
      <c r="GX1156" s="372"/>
      <c r="GY1156" s="372"/>
      <c r="GZ1156" s="372"/>
      <c r="HA1156" s="372"/>
      <c r="HB1156" s="372"/>
      <c r="HC1156" s="372"/>
    </row>
    <row r="1157" spans="1:211" s="373" customFormat="1" ht="15" hidden="1" customHeight="1" outlineLevel="1" x14ac:dyDescent="0.2">
      <c r="A1157" s="366">
        <f>SWDATA!O1142</f>
        <v>0</v>
      </c>
      <c r="B1157" s="366">
        <f>SWDATA!M1142</f>
        <v>0</v>
      </c>
      <c r="C1157" s="351">
        <f>IF(AND(SWDATA!M1142=1,SWDATA!Q1142="promotions"),SWDATA!P1142,0)</f>
        <v>0</v>
      </c>
      <c r="D1157" s="367">
        <f>ROW(SWDATA!M1142)</f>
        <v>1142</v>
      </c>
      <c r="E1157" s="368">
        <f t="shared" ref="E1157:E1167" si="4249">B1157</f>
        <v>0</v>
      </c>
      <c r="F1157" s="369">
        <f t="shared" si="4235"/>
        <v>1</v>
      </c>
      <c r="G1157" s="366" t="str">
        <f t="shared" si="4236"/>
        <v/>
      </c>
      <c r="H1157" s="370"/>
      <c r="J1157" s="238">
        <f t="shared" si="4237"/>
        <v>0</v>
      </c>
      <c r="K1157" s="239" t="str">
        <f t="shared" si="4238"/>
        <v/>
      </c>
      <c r="L1157" s="342"/>
      <c r="M1157" s="345"/>
      <c r="N1157" s="340" t="str">
        <f>IF(LEN(SWDATA!F1142)=0,"",N1156)</f>
        <v/>
      </c>
      <c r="O1157" s="296" t="str">
        <f>IF(LEN(SWDATA!G1142)=0,"",O1156)</f>
        <v/>
      </c>
      <c r="P1157" s="297" t="str">
        <f>IF(LEN(SWDATA!C1142)=0,"",SWDATA!C1142)</f>
        <v/>
      </c>
      <c r="Q1157" s="312" t="str">
        <f t="shared" si="4239"/>
        <v/>
      </c>
      <c r="R1157" s="223" t="s">
        <v>261</v>
      </c>
      <c r="S1157" s="224"/>
      <c r="T1157" s="224"/>
      <c r="U1157" s="264" t="s">
        <v>610</v>
      </c>
      <c r="V1157" s="205" t="s">
        <v>221</v>
      </c>
      <c r="W1157" s="266">
        <f>IF(OR(Is_Loading,LEN($A1157)=0),"",SWDATA!P1142)</f>
        <v>0</v>
      </c>
      <c r="X1157" s="267">
        <f>IF(OR(Is_Loading,LEN($A1157)=0),"",SWDATA!Q1142)</f>
        <v>0</v>
      </c>
      <c r="Y1157" s="267">
        <f>IF(OR(Is_Loading,LEN($A1157)=0),"",SWDATA!R1142)</f>
        <v>0</v>
      </c>
      <c r="Z1157" s="266" t="str">
        <f t="shared" si="4233"/>
        <v/>
      </c>
      <c r="AA1157" s="266">
        <f>IF(OR(Is_Loading,LEN($A1157)=0),"",SWDATA!T1142)</f>
        <v>0</v>
      </c>
      <c r="AB1157" s="267">
        <f>IF(OR(Is_Loading,LEN($A1157)=0),"",SWDATA!U1142)</f>
        <v>0</v>
      </c>
      <c r="AC1157" s="267">
        <f>IF(OR(Is_Loading,LEN($A1157)=0),"",SWDATA!V1142)</f>
        <v>0</v>
      </c>
      <c r="AD1157" s="266" t="str">
        <f t="shared" si="4240"/>
        <v/>
      </c>
      <c r="AE1157" s="266">
        <f>IF(OR(Is_Loading,LEN($A1157)=0),"",SWDATA!X1142)</f>
        <v>0</v>
      </c>
      <c r="AF1157" s="267">
        <f>IF(OR(Is_Loading,LEN($A1157)=0),"",SWDATA!Y1142)</f>
        <v>0</v>
      </c>
      <c r="AG1157" s="267">
        <f>IF(OR(Is_Loading,LEN($A1157)=0),"",SWDATA!Z1142)</f>
        <v>0</v>
      </c>
      <c r="AH1157" s="266" t="str">
        <f t="shared" si="4241"/>
        <v/>
      </c>
      <c r="AI1157" s="266">
        <f>IF(OR(Is_Loading,LEN($A1157)=0),"",SWDATA!AB1142)</f>
        <v>0</v>
      </c>
      <c r="AJ1157" s="267">
        <f>IF(OR(Is_Loading,LEN($A1157)=0),"",SWDATA!AC1142)</f>
        <v>0</v>
      </c>
      <c r="AK1157" s="267">
        <f>IF(OR(Is_Loading,LEN($A1157)=0),"",SWDATA!AD1142)</f>
        <v>0</v>
      </c>
      <c r="AL1157" s="266" t="str">
        <f t="shared" si="4242"/>
        <v/>
      </c>
      <c r="AM1157" s="266">
        <f>IF(OR(Is_Loading,LEN($A1157)=0),"",SWDATA!AF1142)</f>
        <v>0</v>
      </c>
      <c r="AN1157" s="267">
        <f>IF(OR(Is_Loading,LEN($A1157)=0),"",SWDATA!AG1142)</f>
        <v>0</v>
      </c>
      <c r="AO1157" s="323">
        <f>IF(OR(Is_Loading,LEN($A1157)=0),"",SWDATA!AH1142)</f>
        <v>0</v>
      </c>
      <c r="AP1157" s="320" t="str">
        <f t="shared" si="4243"/>
        <v/>
      </c>
      <c r="AQ1157" s="266">
        <f>IF(OR(Is_Loading,LEN($A1157)=0),"",SWDATA!AJ1142)</f>
        <v>0</v>
      </c>
      <c r="AR1157" s="267">
        <f>IF(OR(Is_Loading,LEN($A1157)=0),"",SWDATA!AK1142)</f>
        <v>0</v>
      </c>
      <c r="AS1157" s="267">
        <f>IF(OR(Is_Loading,LEN($A1157)=0),"",SWDATA!AL1142)</f>
        <v>0</v>
      </c>
      <c r="AT1157" s="266" t="str">
        <f t="shared" si="4244"/>
        <v/>
      </c>
      <c r="AU1157" s="266">
        <f>IF(OR(Is_Loading,LEN($A1157)=0),"",SWDATA!AN1142)</f>
        <v>0</v>
      </c>
      <c r="AV1157" s="267">
        <f>IF(OR(Is_Loading,LEN($A1157)=0),"",SWDATA!AO1142)</f>
        <v>0</v>
      </c>
      <c r="AW1157" s="267">
        <f>IF(OR(Is_Loading,LEN($A1157)=0),"",SWDATA!AP1142)</f>
        <v>0</v>
      </c>
      <c r="AX1157" s="266" t="str">
        <f t="shared" si="4245"/>
        <v/>
      </c>
      <c r="AY1157" s="266">
        <f>IF(OR(Is_Loading,LEN($A1157)=0),"",SWDATA!AR1142)</f>
        <v>0</v>
      </c>
      <c r="AZ1157" s="267">
        <f>IF(OR(Is_Loading,LEN($A1157)=0),"",SWDATA!AS1142)</f>
        <v>0</v>
      </c>
      <c r="BA1157" s="267">
        <f>IF(OR(Is_Loading,LEN($A1157)=0),"",SWDATA!AT1142)</f>
        <v>0</v>
      </c>
      <c r="BB1157" s="266" t="str">
        <f t="shared" si="4246"/>
        <v/>
      </c>
      <c r="BC1157" s="266">
        <f>IF(OR(Is_Loading,LEN($A1157)=0),"",SWDATA!AV1142)</f>
        <v>0</v>
      </c>
      <c r="BD1157" s="267">
        <f>IF(OR(Is_Loading,LEN($A1157)=0),"",SWDATA!AW1142)</f>
        <v>0</v>
      </c>
      <c r="BE1157" s="323">
        <f>IF(OR(Is_Loading,LEN($A1157)=0),"",SWDATA!AX1142)</f>
        <v>0</v>
      </c>
      <c r="BF1157" s="320" t="str">
        <f t="shared" si="4247"/>
        <v/>
      </c>
      <c r="BG1157" s="11"/>
      <c r="BH1157" s="11"/>
      <c r="BI1157" s="11"/>
      <c r="BJ1157" s="11"/>
      <c r="BK1157" s="11"/>
      <c r="BL1157" s="11"/>
      <c r="BM1157" s="11"/>
      <c r="BN1157" s="11"/>
      <c r="BO1157" s="11"/>
      <c r="BP1157" s="11"/>
      <c r="BQ1157" s="11"/>
      <c r="BR1157" s="11"/>
      <c r="BS1157" s="11"/>
      <c r="BT1157" s="11"/>
      <c r="BU1157" s="11"/>
      <c r="BV1157" s="11"/>
      <c r="BW1157" s="11"/>
      <c r="BX1157" s="11"/>
      <c r="BY1157" s="11"/>
      <c r="BZ1157" s="11"/>
      <c r="CA1157" s="11"/>
      <c r="CB1157" s="11"/>
      <c r="CC1157" s="11"/>
      <c r="CD1157" s="11"/>
      <c r="CE1157" s="11"/>
      <c r="CF1157" s="11"/>
      <c r="CG1157" s="11"/>
      <c r="CH1157" s="11"/>
      <c r="CI1157" s="11"/>
      <c r="CJ1157" s="11"/>
      <c r="CK1157" s="11"/>
      <c r="CL1157" s="11"/>
      <c r="CM1157" s="11"/>
      <c r="CN1157" s="351"/>
      <c r="CO1157" s="351"/>
      <c r="CP1157" s="351"/>
      <c r="CQ1157" s="351"/>
      <c r="CR1157" s="351"/>
      <c r="CS1157" s="351"/>
      <c r="CT1157" s="351"/>
      <c r="CU1157" s="351"/>
      <c r="CV1157" s="351"/>
      <c r="CW1157" s="351"/>
      <c r="CX1157" s="351"/>
      <c r="CY1157" s="351"/>
      <c r="CZ1157" s="351"/>
      <c r="DA1157" s="351"/>
      <c r="DB1157" s="351"/>
      <c r="DC1157" s="351"/>
      <c r="DD1157" s="351"/>
      <c r="DE1157" s="351"/>
      <c r="DF1157" s="351"/>
      <c r="DG1157" s="351"/>
      <c r="DH1157" s="351"/>
      <c r="DI1157" s="351"/>
      <c r="DJ1157" s="351"/>
      <c r="DK1157" s="351"/>
      <c r="DL1157" s="351"/>
      <c r="DM1157" s="351"/>
      <c r="DN1157" s="351"/>
      <c r="DS1157" s="372"/>
      <c r="DT1157" s="374"/>
      <c r="DU1157" s="375"/>
      <c r="DV1157" s="375"/>
      <c r="DW1157" s="375"/>
      <c r="DX1157" s="375">
        <v>1</v>
      </c>
      <c r="DY1157" s="375">
        <f t="shared" si="4201"/>
        <v>0</v>
      </c>
      <c r="DZ1157" s="375">
        <f t="shared" si="4202"/>
        <v>0</v>
      </c>
      <c r="EA1157" s="375">
        <f t="shared" si="4203"/>
        <v>1</v>
      </c>
      <c r="EB1157" s="375">
        <f t="shared" si="4204"/>
        <v>0</v>
      </c>
      <c r="EC1157" s="375">
        <f t="shared" si="4205"/>
        <v>0</v>
      </c>
      <c r="ED1157" s="375">
        <f t="shared" si="4206"/>
        <v>1</v>
      </c>
      <c r="EE1157" s="375">
        <f t="shared" si="4207"/>
        <v>0</v>
      </c>
      <c r="EF1157" s="375">
        <f t="shared" si="4208"/>
        <v>0</v>
      </c>
      <c r="EG1157" s="375">
        <f t="shared" si="4209"/>
        <v>1</v>
      </c>
      <c r="EH1157" s="375">
        <f t="shared" si="4210"/>
        <v>0</v>
      </c>
      <c r="EI1157" s="375">
        <f t="shared" si="4211"/>
        <v>0</v>
      </c>
      <c r="EJ1157" s="375">
        <f t="shared" si="4212"/>
        <v>1</v>
      </c>
      <c r="EK1157" s="375">
        <f t="shared" si="4213"/>
        <v>0</v>
      </c>
      <c r="EL1157" s="375">
        <f t="shared" si="4214"/>
        <v>0</v>
      </c>
      <c r="EM1157" s="375">
        <f t="shared" si="4215"/>
        <v>1</v>
      </c>
      <c r="EN1157" s="375">
        <f t="shared" si="4216"/>
        <v>0</v>
      </c>
      <c r="EO1157" s="375">
        <f t="shared" si="4217"/>
        <v>0</v>
      </c>
      <c r="EP1157" s="375">
        <f t="shared" si="4218"/>
        <v>1</v>
      </c>
      <c r="EQ1157" s="375">
        <f t="shared" si="4219"/>
        <v>0</v>
      </c>
      <c r="ER1157" s="375">
        <f t="shared" si="4220"/>
        <v>0</v>
      </c>
      <c r="ES1157" s="375">
        <f t="shared" si="4221"/>
        <v>1</v>
      </c>
      <c r="ET1157" s="375">
        <f t="shared" si="4222"/>
        <v>0</v>
      </c>
      <c r="EU1157" s="375">
        <f t="shared" si="4223"/>
        <v>0</v>
      </c>
      <c r="EV1157" s="375">
        <f t="shared" si="4224"/>
        <v>1</v>
      </c>
      <c r="EW1157" s="375">
        <f t="shared" si="4225"/>
        <v>0</v>
      </c>
      <c r="EX1157" s="375">
        <f t="shared" si="4226"/>
        <v>0</v>
      </c>
      <c r="EY1157" s="375">
        <f t="shared" si="4227"/>
        <v>1</v>
      </c>
      <c r="EZ1157" s="375">
        <f t="shared" si="4228"/>
        <v>0</v>
      </c>
      <c r="FA1157" s="375">
        <f t="shared" si="4229"/>
        <v>0</v>
      </c>
      <c r="FB1157" s="375">
        <f t="shared" si="4230"/>
        <v>1</v>
      </c>
      <c r="FC1157" s="375">
        <f t="shared" si="4231"/>
        <v>0</v>
      </c>
      <c r="FD1157" s="375">
        <f t="shared" si="4232"/>
        <v>0</v>
      </c>
      <c r="FE1157" s="376"/>
      <c r="FF1157" s="372"/>
      <c r="FG1157" s="372"/>
      <c r="FH1157" s="372"/>
      <c r="FI1157" s="372"/>
      <c r="FJ1157" s="372"/>
      <c r="FK1157" s="372"/>
      <c r="FL1157" s="372"/>
      <c r="FM1157" s="372"/>
      <c r="FN1157" s="372"/>
      <c r="FO1157" s="372"/>
      <c r="FP1157" s="372"/>
      <c r="FQ1157" s="372"/>
      <c r="FR1157" s="372"/>
      <c r="FS1157" s="372"/>
      <c r="FT1157" s="372"/>
      <c r="FU1157" s="372"/>
      <c r="FV1157" s="372"/>
      <c r="FW1157" s="372"/>
      <c r="FX1157" s="372"/>
      <c r="FY1157" s="372"/>
      <c r="FZ1157" s="372"/>
      <c r="GA1157" s="372"/>
      <c r="GB1157" s="372"/>
      <c r="GC1157" s="372"/>
      <c r="GD1157" s="372"/>
      <c r="GE1157" s="372"/>
      <c r="GF1157" s="372"/>
      <c r="GG1157" s="372"/>
      <c r="GH1157" s="372"/>
      <c r="GI1157" s="372"/>
      <c r="GJ1157" s="372"/>
      <c r="GK1157" s="372"/>
      <c r="GL1157" s="372"/>
      <c r="GM1157" s="372"/>
      <c r="GN1157" s="372"/>
      <c r="GO1157" s="372"/>
      <c r="GP1157" s="372"/>
      <c r="GQ1157" s="372"/>
      <c r="GR1157" s="372"/>
      <c r="GS1157" s="372"/>
      <c r="GT1157" s="372"/>
      <c r="GU1157" s="372"/>
      <c r="GV1157" s="372"/>
      <c r="GW1157" s="372"/>
      <c r="GX1157" s="372"/>
      <c r="GY1157" s="372"/>
      <c r="GZ1157" s="372"/>
      <c r="HA1157" s="372"/>
      <c r="HB1157" s="372"/>
      <c r="HC1157" s="372"/>
    </row>
    <row r="1158" spans="1:211" s="373" customFormat="1" ht="15" hidden="1" customHeight="1" outlineLevel="1" x14ac:dyDescent="0.2">
      <c r="A1158" s="366">
        <f>SWDATA!O1143</f>
        <v>0</v>
      </c>
      <c r="B1158" s="366">
        <f>SWDATA!M1143</f>
        <v>0</v>
      </c>
      <c r="C1158" s="351">
        <f>IF(AND(SWDATA!M1143=1,SWDATA!Q1143="promotions"),SWDATA!P1143,0)</f>
        <v>0</v>
      </c>
      <c r="D1158" s="367">
        <f>ROW(SWDATA!M1143)</f>
        <v>1143</v>
      </c>
      <c r="E1158" s="368">
        <f t="shared" si="4249"/>
        <v>0</v>
      </c>
      <c r="F1158" s="369">
        <f t="shared" si="4235"/>
        <v>1</v>
      </c>
      <c r="G1158" s="366" t="str">
        <f t="shared" si="4236"/>
        <v/>
      </c>
      <c r="H1158" s="370"/>
      <c r="J1158" s="238">
        <f t="shared" si="4237"/>
        <v>0</v>
      </c>
      <c r="K1158" s="239" t="str">
        <f t="shared" si="4238"/>
        <v/>
      </c>
      <c r="L1158" s="342"/>
      <c r="M1158" s="345"/>
      <c r="N1158" s="340" t="str">
        <f>IF(LEN(SWDATA!F1143)=0,"",N1157)</f>
        <v/>
      </c>
      <c r="O1158" s="296" t="str">
        <f>IF(LEN(SWDATA!G1143)=0,"",O1157)</f>
        <v/>
      </c>
      <c r="P1158" s="297" t="str">
        <f>IF(LEN(SWDATA!C1143)=0,"",SWDATA!C1143)</f>
        <v/>
      </c>
      <c r="Q1158" s="312" t="str">
        <f t="shared" si="4239"/>
        <v/>
      </c>
      <c r="R1158" s="223" t="s">
        <v>261</v>
      </c>
      <c r="S1158" s="224"/>
      <c r="T1158" s="224"/>
      <c r="U1158" s="264" t="s">
        <v>612</v>
      </c>
      <c r="V1158" s="205" t="s">
        <v>221</v>
      </c>
      <c r="W1158" s="266">
        <f>IF(OR(Is_Loading,LEN($A1158)=0),"",SWDATA!P1143)</f>
        <v>0</v>
      </c>
      <c r="X1158" s="267">
        <f>IF(OR(Is_Loading,LEN($A1158)=0),"",SWDATA!Q1143)</f>
        <v>0</v>
      </c>
      <c r="Y1158" s="267">
        <f>IF(OR(Is_Loading,LEN($A1158)=0),"",SWDATA!R1143)</f>
        <v>0</v>
      </c>
      <c r="Z1158" s="266" t="str">
        <f t="shared" si="4233"/>
        <v/>
      </c>
      <c r="AA1158" s="266">
        <f>IF(OR(Is_Loading,LEN($A1158)=0),"",SWDATA!T1143)</f>
        <v>0</v>
      </c>
      <c r="AB1158" s="267">
        <f>IF(OR(Is_Loading,LEN($A1158)=0),"",SWDATA!U1143)</f>
        <v>0</v>
      </c>
      <c r="AC1158" s="267">
        <f>IF(OR(Is_Loading,LEN($A1158)=0),"",SWDATA!V1143)</f>
        <v>0</v>
      </c>
      <c r="AD1158" s="266" t="str">
        <f t="shared" si="4240"/>
        <v/>
      </c>
      <c r="AE1158" s="266">
        <f>IF(OR(Is_Loading,LEN($A1158)=0),"",SWDATA!X1143)</f>
        <v>0</v>
      </c>
      <c r="AF1158" s="267">
        <f>IF(OR(Is_Loading,LEN($A1158)=0),"",SWDATA!Y1143)</f>
        <v>0</v>
      </c>
      <c r="AG1158" s="267">
        <f>IF(OR(Is_Loading,LEN($A1158)=0),"",SWDATA!Z1143)</f>
        <v>0</v>
      </c>
      <c r="AH1158" s="266" t="str">
        <f t="shared" si="4241"/>
        <v/>
      </c>
      <c r="AI1158" s="266">
        <f>IF(OR(Is_Loading,LEN($A1158)=0),"",SWDATA!AB1143)</f>
        <v>0</v>
      </c>
      <c r="AJ1158" s="267">
        <f>IF(OR(Is_Loading,LEN($A1158)=0),"",SWDATA!AC1143)</f>
        <v>0</v>
      </c>
      <c r="AK1158" s="267">
        <f>IF(OR(Is_Loading,LEN($A1158)=0),"",SWDATA!AD1143)</f>
        <v>0</v>
      </c>
      <c r="AL1158" s="266" t="str">
        <f t="shared" si="4242"/>
        <v/>
      </c>
      <c r="AM1158" s="266">
        <f>IF(OR(Is_Loading,LEN($A1158)=0),"",SWDATA!AF1143)</f>
        <v>0</v>
      </c>
      <c r="AN1158" s="267">
        <f>IF(OR(Is_Loading,LEN($A1158)=0),"",SWDATA!AG1143)</f>
        <v>0</v>
      </c>
      <c r="AO1158" s="323">
        <f>IF(OR(Is_Loading,LEN($A1158)=0),"",SWDATA!AH1143)</f>
        <v>0</v>
      </c>
      <c r="AP1158" s="320" t="str">
        <f t="shared" si="4243"/>
        <v/>
      </c>
      <c r="AQ1158" s="266">
        <f>IF(OR(Is_Loading,LEN($A1158)=0),"",SWDATA!AJ1143)</f>
        <v>0</v>
      </c>
      <c r="AR1158" s="267">
        <f>IF(OR(Is_Loading,LEN($A1158)=0),"",SWDATA!AK1143)</f>
        <v>0</v>
      </c>
      <c r="AS1158" s="267">
        <f>IF(OR(Is_Loading,LEN($A1158)=0),"",SWDATA!AL1143)</f>
        <v>0</v>
      </c>
      <c r="AT1158" s="266" t="str">
        <f t="shared" si="4244"/>
        <v/>
      </c>
      <c r="AU1158" s="266">
        <f>IF(OR(Is_Loading,LEN($A1158)=0),"",SWDATA!AN1143)</f>
        <v>0</v>
      </c>
      <c r="AV1158" s="267">
        <f>IF(OR(Is_Loading,LEN($A1158)=0),"",SWDATA!AO1143)</f>
        <v>0</v>
      </c>
      <c r="AW1158" s="267">
        <f>IF(OR(Is_Loading,LEN($A1158)=0),"",SWDATA!AP1143)</f>
        <v>0</v>
      </c>
      <c r="AX1158" s="266" t="str">
        <f t="shared" si="4245"/>
        <v/>
      </c>
      <c r="AY1158" s="266">
        <f>IF(OR(Is_Loading,LEN($A1158)=0),"",SWDATA!AR1143)</f>
        <v>0</v>
      </c>
      <c r="AZ1158" s="267">
        <f>IF(OR(Is_Loading,LEN($A1158)=0),"",SWDATA!AS1143)</f>
        <v>0</v>
      </c>
      <c r="BA1158" s="267">
        <f>IF(OR(Is_Loading,LEN($A1158)=0),"",SWDATA!AT1143)</f>
        <v>0</v>
      </c>
      <c r="BB1158" s="266" t="str">
        <f t="shared" si="4246"/>
        <v/>
      </c>
      <c r="BC1158" s="266">
        <f>IF(OR(Is_Loading,LEN($A1158)=0),"",SWDATA!AV1143)</f>
        <v>0</v>
      </c>
      <c r="BD1158" s="267">
        <f>IF(OR(Is_Loading,LEN($A1158)=0),"",SWDATA!AW1143)</f>
        <v>0</v>
      </c>
      <c r="BE1158" s="323">
        <f>IF(OR(Is_Loading,LEN($A1158)=0),"",SWDATA!AX1143)</f>
        <v>0</v>
      </c>
      <c r="BF1158" s="320" t="str">
        <f t="shared" si="4247"/>
        <v/>
      </c>
      <c r="BG1158" s="11"/>
      <c r="BH1158" s="11"/>
      <c r="BI1158" s="11"/>
      <c r="BJ1158" s="11"/>
      <c r="BK1158" s="11"/>
      <c r="BL1158" s="11"/>
      <c r="BM1158" s="11"/>
      <c r="BN1158" s="11"/>
      <c r="BO1158" s="11"/>
      <c r="BP1158" s="11"/>
      <c r="BQ1158" s="11"/>
      <c r="BR1158" s="11"/>
      <c r="BS1158" s="11"/>
      <c r="BT1158" s="11"/>
      <c r="BU1158" s="11"/>
      <c r="BV1158" s="11"/>
      <c r="BW1158" s="11"/>
      <c r="BX1158" s="11"/>
      <c r="BY1158" s="11"/>
      <c r="BZ1158" s="11"/>
      <c r="CA1158" s="11"/>
      <c r="CB1158" s="11"/>
      <c r="CC1158" s="11"/>
      <c r="CD1158" s="11"/>
      <c r="CE1158" s="11"/>
      <c r="CF1158" s="11"/>
      <c r="CG1158" s="11"/>
      <c r="CH1158" s="11"/>
      <c r="CI1158" s="11"/>
      <c r="CJ1158" s="11"/>
      <c r="CK1158" s="11"/>
      <c r="CL1158" s="11"/>
      <c r="CM1158" s="11"/>
      <c r="CN1158" s="351"/>
      <c r="CO1158" s="351"/>
      <c r="CP1158" s="351"/>
      <c r="CQ1158" s="351"/>
      <c r="CR1158" s="351"/>
      <c r="CS1158" s="351"/>
      <c r="CT1158" s="351"/>
      <c r="CU1158" s="351"/>
      <c r="CV1158" s="351"/>
      <c r="CW1158" s="351"/>
      <c r="CX1158" s="351"/>
      <c r="CY1158" s="351"/>
      <c r="CZ1158" s="351"/>
      <c r="DA1158" s="351"/>
      <c r="DB1158" s="351"/>
      <c r="DC1158" s="351"/>
      <c r="DD1158" s="351"/>
      <c r="DE1158" s="351"/>
      <c r="DF1158" s="351"/>
      <c r="DG1158" s="351"/>
      <c r="DH1158" s="351"/>
      <c r="DI1158" s="351"/>
      <c r="DJ1158" s="351"/>
      <c r="DK1158" s="351"/>
      <c r="DL1158" s="351"/>
      <c r="DM1158" s="351"/>
      <c r="DN1158" s="351"/>
      <c r="DS1158" s="372"/>
      <c r="DT1158" s="374"/>
      <c r="DU1158" s="375"/>
      <c r="DV1158" s="375"/>
      <c r="DW1158" s="375"/>
      <c r="DX1158" s="375">
        <v>1</v>
      </c>
      <c r="DY1158" s="375">
        <f t="shared" si="4201"/>
        <v>0</v>
      </c>
      <c r="DZ1158" s="375">
        <f t="shared" si="4202"/>
        <v>0</v>
      </c>
      <c r="EA1158" s="375">
        <f t="shared" si="4203"/>
        <v>1</v>
      </c>
      <c r="EB1158" s="375">
        <f t="shared" si="4204"/>
        <v>0</v>
      </c>
      <c r="EC1158" s="375">
        <f t="shared" si="4205"/>
        <v>0</v>
      </c>
      <c r="ED1158" s="375">
        <f t="shared" si="4206"/>
        <v>1</v>
      </c>
      <c r="EE1158" s="375">
        <f t="shared" si="4207"/>
        <v>0</v>
      </c>
      <c r="EF1158" s="375">
        <f t="shared" si="4208"/>
        <v>0</v>
      </c>
      <c r="EG1158" s="375">
        <f t="shared" si="4209"/>
        <v>1</v>
      </c>
      <c r="EH1158" s="375">
        <f t="shared" si="4210"/>
        <v>0</v>
      </c>
      <c r="EI1158" s="375">
        <f t="shared" si="4211"/>
        <v>0</v>
      </c>
      <c r="EJ1158" s="375">
        <f t="shared" si="4212"/>
        <v>1</v>
      </c>
      <c r="EK1158" s="375">
        <f t="shared" si="4213"/>
        <v>0</v>
      </c>
      <c r="EL1158" s="375">
        <f t="shared" si="4214"/>
        <v>0</v>
      </c>
      <c r="EM1158" s="375">
        <f t="shared" si="4215"/>
        <v>1</v>
      </c>
      <c r="EN1158" s="375">
        <f t="shared" si="4216"/>
        <v>0</v>
      </c>
      <c r="EO1158" s="375">
        <f t="shared" si="4217"/>
        <v>0</v>
      </c>
      <c r="EP1158" s="375">
        <f t="shared" si="4218"/>
        <v>1</v>
      </c>
      <c r="EQ1158" s="375">
        <f t="shared" si="4219"/>
        <v>0</v>
      </c>
      <c r="ER1158" s="375">
        <f t="shared" si="4220"/>
        <v>0</v>
      </c>
      <c r="ES1158" s="375">
        <f t="shared" si="4221"/>
        <v>1</v>
      </c>
      <c r="ET1158" s="375">
        <f t="shared" si="4222"/>
        <v>0</v>
      </c>
      <c r="EU1158" s="375">
        <f t="shared" si="4223"/>
        <v>0</v>
      </c>
      <c r="EV1158" s="375">
        <f t="shared" si="4224"/>
        <v>1</v>
      </c>
      <c r="EW1158" s="375">
        <f t="shared" si="4225"/>
        <v>0</v>
      </c>
      <c r="EX1158" s="375">
        <f t="shared" si="4226"/>
        <v>0</v>
      </c>
      <c r="EY1158" s="375">
        <f t="shared" si="4227"/>
        <v>1</v>
      </c>
      <c r="EZ1158" s="375">
        <f t="shared" si="4228"/>
        <v>0</v>
      </c>
      <c r="FA1158" s="375">
        <f t="shared" si="4229"/>
        <v>0</v>
      </c>
      <c r="FB1158" s="375">
        <f t="shared" si="4230"/>
        <v>1</v>
      </c>
      <c r="FC1158" s="375">
        <f t="shared" si="4231"/>
        <v>0</v>
      </c>
      <c r="FD1158" s="375">
        <f t="shared" si="4232"/>
        <v>0</v>
      </c>
      <c r="FE1158" s="376"/>
      <c r="FF1158" s="372"/>
      <c r="FG1158" s="372"/>
      <c r="FH1158" s="372"/>
      <c r="FI1158" s="372"/>
      <c r="FJ1158" s="372"/>
      <c r="FK1158" s="372"/>
      <c r="FL1158" s="372"/>
      <c r="FM1158" s="372"/>
      <c r="FN1158" s="372"/>
      <c r="FO1158" s="372"/>
      <c r="FP1158" s="372"/>
      <c r="FQ1158" s="372"/>
      <c r="FR1158" s="372"/>
      <c r="FS1158" s="372"/>
      <c r="FT1158" s="372"/>
      <c r="FU1158" s="372"/>
      <c r="FV1158" s="372"/>
      <c r="FW1158" s="372"/>
      <c r="FX1158" s="372"/>
      <c r="FY1158" s="372"/>
      <c r="FZ1158" s="372"/>
      <c r="GA1158" s="372"/>
      <c r="GB1158" s="372"/>
      <c r="GC1158" s="372"/>
      <c r="GD1158" s="372"/>
      <c r="GE1158" s="372"/>
      <c r="GF1158" s="372"/>
      <c r="GG1158" s="372"/>
      <c r="GH1158" s="372"/>
      <c r="GI1158" s="372"/>
      <c r="GJ1158" s="372"/>
      <c r="GK1158" s="372"/>
      <c r="GL1158" s="372"/>
      <c r="GM1158" s="372"/>
      <c r="GN1158" s="372"/>
      <c r="GO1158" s="372"/>
      <c r="GP1158" s="372"/>
      <c r="GQ1158" s="372"/>
      <c r="GR1158" s="372"/>
      <c r="GS1158" s="372"/>
      <c r="GT1158" s="372"/>
      <c r="GU1158" s="372"/>
      <c r="GV1158" s="372"/>
      <c r="GW1158" s="372"/>
      <c r="GX1158" s="372"/>
      <c r="GY1158" s="372"/>
      <c r="GZ1158" s="372"/>
      <c r="HA1158" s="372"/>
      <c r="HB1158" s="372"/>
      <c r="HC1158" s="372"/>
    </row>
    <row r="1159" spans="1:211" s="373" customFormat="1" ht="15" hidden="1" customHeight="1" outlineLevel="1" x14ac:dyDescent="0.2">
      <c r="A1159" s="366">
        <f>SWDATA!O1144</f>
        <v>0</v>
      </c>
      <c r="B1159" s="366">
        <f>SWDATA!M1144</f>
        <v>0</v>
      </c>
      <c r="C1159" s="351">
        <f>IF(AND(SWDATA!M1144=1,SWDATA!Q1144="promotions"),SWDATA!P1144,0)</f>
        <v>0</v>
      </c>
      <c r="D1159" s="367">
        <f>ROW(SWDATA!M1144)</f>
        <v>1144</v>
      </c>
      <c r="E1159" s="368">
        <f t="shared" si="4249"/>
        <v>0</v>
      </c>
      <c r="F1159" s="369">
        <f t="shared" si="4235"/>
        <v>1</v>
      </c>
      <c r="G1159" s="366" t="str">
        <f t="shared" si="4236"/>
        <v/>
      </c>
      <c r="H1159" s="370"/>
      <c r="J1159" s="238">
        <f t="shared" si="4237"/>
        <v>0</v>
      </c>
      <c r="K1159" s="239" t="str">
        <f t="shared" si="4238"/>
        <v/>
      </c>
      <c r="L1159" s="342"/>
      <c r="M1159" s="345"/>
      <c r="N1159" s="340" t="str">
        <f>IF(LEN(SWDATA!F1144)=0,"",N1158)</f>
        <v/>
      </c>
      <c r="O1159" s="296" t="str">
        <f>IF(LEN(SWDATA!G1144)=0,"",O1158)</f>
        <v/>
      </c>
      <c r="P1159" s="297" t="str">
        <f>IF(LEN(SWDATA!C1144)=0,"",SWDATA!C1144)</f>
        <v/>
      </c>
      <c r="Q1159" s="312" t="str">
        <f t="shared" si="4239"/>
        <v/>
      </c>
      <c r="R1159" s="223" t="s">
        <v>261</v>
      </c>
      <c r="S1159" s="224"/>
      <c r="T1159" s="224"/>
      <c r="U1159" s="264" t="s">
        <v>597</v>
      </c>
      <c r="V1159" s="205" t="s">
        <v>221</v>
      </c>
      <c r="W1159" s="266">
        <f>IF(OR(Is_Loading,LEN($A1159)=0),"",SWDATA!P1144)</f>
        <v>0</v>
      </c>
      <c r="X1159" s="267">
        <f>IF(OR(Is_Loading,LEN($A1159)=0),"",SWDATA!Q1144)</f>
        <v>0</v>
      </c>
      <c r="Y1159" s="267">
        <f>IF(OR(Is_Loading,LEN($A1159)=0),"",SWDATA!R1144)</f>
        <v>0</v>
      </c>
      <c r="Z1159" s="266" t="str">
        <f t="shared" si="4233"/>
        <v/>
      </c>
      <c r="AA1159" s="266">
        <f>IF(OR(Is_Loading,LEN($A1159)=0),"",SWDATA!T1144)</f>
        <v>0</v>
      </c>
      <c r="AB1159" s="267">
        <f>IF(OR(Is_Loading,LEN($A1159)=0),"",SWDATA!U1144)</f>
        <v>0</v>
      </c>
      <c r="AC1159" s="267">
        <f>IF(OR(Is_Loading,LEN($A1159)=0),"",SWDATA!V1144)</f>
        <v>0</v>
      </c>
      <c r="AD1159" s="266" t="str">
        <f t="shared" si="4240"/>
        <v/>
      </c>
      <c r="AE1159" s="266">
        <f>IF(OR(Is_Loading,LEN($A1159)=0),"",SWDATA!X1144)</f>
        <v>0</v>
      </c>
      <c r="AF1159" s="267">
        <f>IF(OR(Is_Loading,LEN($A1159)=0),"",SWDATA!Y1144)</f>
        <v>0</v>
      </c>
      <c r="AG1159" s="267">
        <f>IF(OR(Is_Loading,LEN($A1159)=0),"",SWDATA!Z1144)</f>
        <v>0</v>
      </c>
      <c r="AH1159" s="266" t="str">
        <f t="shared" si="4241"/>
        <v/>
      </c>
      <c r="AI1159" s="266">
        <f>IF(OR(Is_Loading,LEN($A1159)=0),"",SWDATA!AB1144)</f>
        <v>0</v>
      </c>
      <c r="AJ1159" s="267">
        <f>IF(OR(Is_Loading,LEN($A1159)=0),"",SWDATA!AC1144)</f>
        <v>0</v>
      </c>
      <c r="AK1159" s="267">
        <f>IF(OR(Is_Loading,LEN($A1159)=0),"",SWDATA!AD1144)</f>
        <v>0</v>
      </c>
      <c r="AL1159" s="266" t="str">
        <f t="shared" si="4242"/>
        <v/>
      </c>
      <c r="AM1159" s="266">
        <f>IF(OR(Is_Loading,LEN($A1159)=0),"",SWDATA!AF1144)</f>
        <v>0</v>
      </c>
      <c r="AN1159" s="267">
        <f>IF(OR(Is_Loading,LEN($A1159)=0),"",SWDATA!AG1144)</f>
        <v>0</v>
      </c>
      <c r="AO1159" s="323">
        <f>IF(OR(Is_Loading,LEN($A1159)=0),"",SWDATA!AH1144)</f>
        <v>0</v>
      </c>
      <c r="AP1159" s="320" t="str">
        <f t="shared" si="4243"/>
        <v/>
      </c>
      <c r="AQ1159" s="266">
        <f>IF(OR(Is_Loading,LEN($A1159)=0),"",SWDATA!AJ1144)</f>
        <v>0</v>
      </c>
      <c r="AR1159" s="267">
        <f>IF(OR(Is_Loading,LEN($A1159)=0),"",SWDATA!AK1144)</f>
        <v>0</v>
      </c>
      <c r="AS1159" s="267">
        <f>IF(OR(Is_Loading,LEN($A1159)=0),"",SWDATA!AL1144)</f>
        <v>0</v>
      </c>
      <c r="AT1159" s="266" t="str">
        <f t="shared" si="4244"/>
        <v/>
      </c>
      <c r="AU1159" s="266">
        <f>IF(OR(Is_Loading,LEN($A1159)=0),"",SWDATA!AN1144)</f>
        <v>0</v>
      </c>
      <c r="AV1159" s="267">
        <f>IF(OR(Is_Loading,LEN($A1159)=0),"",SWDATA!AO1144)</f>
        <v>0</v>
      </c>
      <c r="AW1159" s="267">
        <f>IF(OR(Is_Loading,LEN($A1159)=0),"",SWDATA!AP1144)</f>
        <v>0</v>
      </c>
      <c r="AX1159" s="266" t="str">
        <f t="shared" si="4245"/>
        <v/>
      </c>
      <c r="AY1159" s="266">
        <f>IF(OR(Is_Loading,LEN($A1159)=0),"",SWDATA!AR1144)</f>
        <v>0</v>
      </c>
      <c r="AZ1159" s="267">
        <f>IF(OR(Is_Loading,LEN($A1159)=0),"",SWDATA!AS1144)</f>
        <v>0</v>
      </c>
      <c r="BA1159" s="267">
        <f>IF(OR(Is_Loading,LEN($A1159)=0),"",SWDATA!AT1144)</f>
        <v>0</v>
      </c>
      <c r="BB1159" s="266" t="str">
        <f t="shared" si="4246"/>
        <v/>
      </c>
      <c r="BC1159" s="266">
        <f>IF(OR(Is_Loading,LEN($A1159)=0),"",SWDATA!AV1144)</f>
        <v>0</v>
      </c>
      <c r="BD1159" s="267">
        <f>IF(OR(Is_Loading,LEN($A1159)=0),"",SWDATA!AW1144)</f>
        <v>0</v>
      </c>
      <c r="BE1159" s="323">
        <f>IF(OR(Is_Loading,LEN($A1159)=0),"",SWDATA!AX1144)</f>
        <v>0</v>
      </c>
      <c r="BF1159" s="320" t="str">
        <f t="shared" si="4247"/>
        <v/>
      </c>
      <c r="BG1159" s="11"/>
      <c r="BH1159" s="11"/>
      <c r="BI1159" s="11"/>
      <c r="BJ1159" s="11"/>
      <c r="BK1159" s="11"/>
      <c r="BL1159" s="11"/>
      <c r="BM1159" s="11"/>
      <c r="BN1159" s="11"/>
      <c r="BO1159" s="11"/>
      <c r="BP1159" s="11"/>
      <c r="BQ1159" s="11"/>
      <c r="BR1159" s="11"/>
      <c r="BS1159" s="11"/>
      <c r="BT1159" s="11"/>
      <c r="BU1159" s="11"/>
      <c r="BV1159" s="11"/>
      <c r="BW1159" s="11"/>
      <c r="BX1159" s="11"/>
      <c r="BY1159" s="11"/>
      <c r="BZ1159" s="11"/>
      <c r="CA1159" s="11"/>
      <c r="CB1159" s="11"/>
      <c r="CC1159" s="11"/>
      <c r="CD1159" s="11"/>
      <c r="CE1159" s="11"/>
      <c r="CF1159" s="11"/>
      <c r="CG1159" s="11"/>
      <c r="CH1159" s="11"/>
      <c r="CI1159" s="11"/>
      <c r="CJ1159" s="11"/>
      <c r="CK1159" s="11"/>
      <c r="CL1159" s="11"/>
      <c r="CM1159" s="11"/>
      <c r="CN1159" s="351"/>
      <c r="CO1159" s="351"/>
      <c r="CP1159" s="351"/>
      <c r="CQ1159" s="351"/>
      <c r="CR1159" s="351"/>
      <c r="CS1159" s="351"/>
      <c r="CT1159" s="351"/>
      <c r="CU1159" s="351"/>
      <c r="CV1159" s="351"/>
      <c r="CW1159" s="351"/>
      <c r="CX1159" s="351"/>
      <c r="CY1159" s="351"/>
      <c r="CZ1159" s="351"/>
      <c r="DA1159" s="351"/>
      <c r="DB1159" s="351"/>
      <c r="DC1159" s="351"/>
      <c r="DD1159" s="351"/>
      <c r="DE1159" s="351"/>
      <c r="DF1159" s="351"/>
      <c r="DG1159" s="351"/>
      <c r="DH1159" s="351"/>
      <c r="DI1159" s="351"/>
      <c r="DJ1159" s="351"/>
      <c r="DK1159" s="351"/>
      <c r="DL1159" s="351"/>
      <c r="DM1159" s="351"/>
      <c r="DN1159" s="351"/>
      <c r="DS1159" s="372"/>
      <c r="DT1159" s="374"/>
      <c r="DU1159" s="375"/>
      <c r="DV1159" s="375"/>
      <c r="DW1159" s="375"/>
      <c r="DX1159" s="375">
        <v>1</v>
      </c>
      <c r="DY1159" s="375">
        <f t="shared" si="4201"/>
        <v>0</v>
      </c>
      <c r="DZ1159" s="375">
        <f t="shared" si="4202"/>
        <v>0</v>
      </c>
      <c r="EA1159" s="375">
        <f t="shared" si="4203"/>
        <v>1</v>
      </c>
      <c r="EB1159" s="375">
        <f t="shared" si="4204"/>
        <v>0</v>
      </c>
      <c r="EC1159" s="375">
        <f t="shared" si="4205"/>
        <v>0</v>
      </c>
      <c r="ED1159" s="375">
        <f t="shared" si="4206"/>
        <v>1</v>
      </c>
      <c r="EE1159" s="375">
        <f t="shared" si="4207"/>
        <v>0</v>
      </c>
      <c r="EF1159" s="375">
        <f t="shared" si="4208"/>
        <v>0</v>
      </c>
      <c r="EG1159" s="375">
        <f t="shared" si="4209"/>
        <v>1</v>
      </c>
      <c r="EH1159" s="375">
        <f t="shared" si="4210"/>
        <v>0</v>
      </c>
      <c r="EI1159" s="375">
        <f t="shared" si="4211"/>
        <v>0</v>
      </c>
      <c r="EJ1159" s="375">
        <f t="shared" si="4212"/>
        <v>1</v>
      </c>
      <c r="EK1159" s="375">
        <f t="shared" si="4213"/>
        <v>0</v>
      </c>
      <c r="EL1159" s="375">
        <f t="shared" si="4214"/>
        <v>0</v>
      </c>
      <c r="EM1159" s="375">
        <f t="shared" si="4215"/>
        <v>1</v>
      </c>
      <c r="EN1159" s="375">
        <f t="shared" si="4216"/>
        <v>0</v>
      </c>
      <c r="EO1159" s="375">
        <f t="shared" si="4217"/>
        <v>0</v>
      </c>
      <c r="EP1159" s="375">
        <f t="shared" si="4218"/>
        <v>1</v>
      </c>
      <c r="EQ1159" s="375">
        <f t="shared" si="4219"/>
        <v>0</v>
      </c>
      <c r="ER1159" s="375">
        <f t="shared" si="4220"/>
        <v>0</v>
      </c>
      <c r="ES1159" s="375">
        <f t="shared" si="4221"/>
        <v>1</v>
      </c>
      <c r="ET1159" s="375">
        <f t="shared" si="4222"/>
        <v>0</v>
      </c>
      <c r="EU1159" s="375">
        <f t="shared" si="4223"/>
        <v>0</v>
      </c>
      <c r="EV1159" s="375">
        <f t="shared" si="4224"/>
        <v>1</v>
      </c>
      <c r="EW1159" s="375">
        <f t="shared" si="4225"/>
        <v>0</v>
      </c>
      <c r="EX1159" s="375">
        <f t="shared" si="4226"/>
        <v>0</v>
      </c>
      <c r="EY1159" s="375">
        <f t="shared" si="4227"/>
        <v>1</v>
      </c>
      <c r="EZ1159" s="375">
        <f t="shared" si="4228"/>
        <v>0</v>
      </c>
      <c r="FA1159" s="375">
        <f t="shared" si="4229"/>
        <v>0</v>
      </c>
      <c r="FB1159" s="375">
        <f t="shared" si="4230"/>
        <v>1</v>
      </c>
      <c r="FC1159" s="375">
        <f t="shared" si="4231"/>
        <v>0</v>
      </c>
      <c r="FD1159" s="375">
        <f t="shared" si="4232"/>
        <v>0</v>
      </c>
      <c r="FE1159" s="376"/>
      <c r="FF1159" s="372"/>
      <c r="FG1159" s="372"/>
      <c r="FH1159" s="372"/>
      <c r="FI1159" s="372"/>
      <c r="FJ1159" s="372"/>
      <c r="FK1159" s="372"/>
      <c r="FL1159" s="372"/>
      <c r="FM1159" s="372"/>
      <c r="FN1159" s="372"/>
      <c r="FO1159" s="372"/>
      <c r="FP1159" s="372"/>
      <c r="FQ1159" s="372"/>
      <c r="FR1159" s="372"/>
      <c r="FS1159" s="372"/>
      <c r="FT1159" s="372"/>
      <c r="FU1159" s="372"/>
      <c r="FV1159" s="372"/>
      <c r="FW1159" s="372"/>
      <c r="FX1159" s="372"/>
      <c r="FY1159" s="372"/>
      <c r="FZ1159" s="372"/>
      <c r="GA1159" s="372"/>
      <c r="GB1159" s="372"/>
      <c r="GC1159" s="372"/>
      <c r="GD1159" s="372"/>
      <c r="GE1159" s="372"/>
      <c r="GF1159" s="372"/>
      <c r="GG1159" s="372"/>
      <c r="GH1159" s="372"/>
      <c r="GI1159" s="372"/>
      <c r="GJ1159" s="372"/>
      <c r="GK1159" s="372"/>
      <c r="GL1159" s="372"/>
      <c r="GM1159" s="372"/>
      <c r="GN1159" s="372"/>
      <c r="GO1159" s="372"/>
      <c r="GP1159" s="372"/>
      <c r="GQ1159" s="372"/>
      <c r="GR1159" s="372"/>
      <c r="GS1159" s="372"/>
      <c r="GT1159" s="372"/>
      <c r="GU1159" s="372"/>
      <c r="GV1159" s="372"/>
      <c r="GW1159" s="372"/>
      <c r="GX1159" s="372"/>
      <c r="GY1159" s="372"/>
      <c r="GZ1159" s="372"/>
      <c r="HA1159" s="372"/>
      <c r="HB1159" s="372"/>
      <c r="HC1159" s="372"/>
    </row>
    <row r="1160" spans="1:211" s="373" customFormat="1" ht="15" hidden="1" customHeight="1" outlineLevel="1" x14ac:dyDescent="0.2">
      <c r="A1160" s="366">
        <f>SWDATA!O1145</f>
        <v>0</v>
      </c>
      <c r="B1160" s="366">
        <f>SWDATA!M1145</f>
        <v>0</v>
      </c>
      <c r="C1160" s="351">
        <f>IF(AND(SWDATA!M1145=1,SWDATA!Q1145="promotions"),SWDATA!P1145,0)</f>
        <v>0</v>
      </c>
      <c r="D1160" s="367">
        <f>ROW(SWDATA!M1145)</f>
        <v>1145</v>
      </c>
      <c r="E1160" s="368">
        <f t="shared" si="4249"/>
        <v>0</v>
      </c>
      <c r="F1160" s="369">
        <f t="shared" si="4235"/>
        <v>1</v>
      </c>
      <c r="G1160" s="366" t="str">
        <f t="shared" si="4236"/>
        <v/>
      </c>
      <c r="H1160" s="370"/>
      <c r="J1160" s="238">
        <f t="shared" si="4237"/>
        <v>0</v>
      </c>
      <c r="K1160" s="239" t="str">
        <f t="shared" si="4238"/>
        <v/>
      </c>
      <c r="L1160" s="342"/>
      <c r="M1160" s="345"/>
      <c r="N1160" s="340" t="str">
        <f>IF(LEN(SWDATA!F1145)=0,"",N1159)</f>
        <v/>
      </c>
      <c r="O1160" s="296" t="str">
        <f>IF(LEN(SWDATA!G1145)=0,"",O1159)</f>
        <v/>
      </c>
      <c r="P1160" s="297" t="str">
        <f>IF(LEN(SWDATA!C1145)=0,"",SWDATA!C1145)</f>
        <v/>
      </c>
      <c r="Q1160" s="312" t="str">
        <f t="shared" si="4239"/>
        <v/>
      </c>
      <c r="R1160" s="223" t="s">
        <v>261</v>
      </c>
      <c r="S1160" s="224"/>
      <c r="T1160" s="224"/>
      <c r="U1160" s="264" t="s">
        <v>599</v>
      </c>
      <c r="V1160" s="205" t="s">
        <v>221</v>
      </c>
      <c r="W1160" s="266">
        <f>IF(OR(Is_Loading,LEN($A1160)=0),"",SWDATA!P1145)</f>
        <v>0</v>
      </c>
      <c r="X1160" s="267">
        <f>IF(OR(Is_Loading,LEN($A1160)=0),"",SWDATA!Q1145)</f>
        <v>0</v>
      </c>
      <c r="Y1160" s="267">
        <f>IF(OR(Is_Loading,LEN($A1160)=0),"",SWDATA!R1145)</f>
        <v>0</v>
      </c>
      <c r="Z1160" s="266" t="str">
        <f t="shared" si="4233"/>
        <v/>
      </c>
      <c r="AA1160" s="266">
        <f>IF(OR(Is_Loading,LEN($A1160)=0),"",SWDATA!T1145)</f>
        <v>0</v>
      </c>
      <c r="AB1160" s="267">
        <f>IF(OR(Is_Loading,LEN($A1160)=0),"",SWDATA!U1145)</f>
        <v>0</v>
      </c>
      <c r="AC1160" s="267">
        <f>IF(OR(Is_Loading,LEN($A1160)=0),"",SWDATA!V1145)</f>
        <v>0</v>
      </c>
      <c r="AD1160" s="266" t="str">
        <f t="shared" si="4240"/>
        <v/>
      </c>
      <c r="AE1160" s="266">
        <f>IF(OR(Is_Loading,LEN($A1160)=0),"",SWDATA!X1145)</f>
        <v>0</v>
      </c>
      <c r="AF1160" s="267">
        <f>IF(OR(Is_Loading,LEN($A1160)=0),"",SWDATA!Y1145)</f>
        <v>0</v>
      </c>
      <c r="AG1160" s="267">
        <f>IF(OR(Is_Loading,LEN($A1160)=0),"",SWDATA!Z1145)</f>
        <v>0</v>
      </c>
      <c r="AH1160" s="266" t="str">
        <f t="shared" si="4241"/>
        <v/>
      </c>
      <c r="AI1160" s="266">
        <f>IF(OR(Is_Loading,LEN($A1160)=0),"",SWDATA!AB1145)</f>
        <v>0</v>
      </c>
      <c r="AJ1160" s="267">
        <f>IF(OR(Is_Loading,LEN($A1160)=0),"",SWDATA!AC1145)</f>
        <v>0</v>
      </c>
      <c r="AK1160" s="267">
        <f>IF(OR(Is_Loading,LEN($A1160)=0),"",SWDATA!AD1145)</f>
        <v>0</v>
      </c>
      <c r="AL1160" s="266" t="str">
        <f t="shared" si="4242"/>
        <v/>
      </c>
      <c r="AM1160" s="266">
        <f>IF(OR(Is_Loading,LEN($A1160)=0),"",SWDATA!AF1145)</f>
        <v>0</v>
      </c>
      <c r="AN1160" s="267">
        <f>IF(OR(Is_Loading,LEN($A1160)=0),"",SWDATA!AG1145)</f>
        <v>0</v>
      </c>
      <c r="AO1160" s="323">
        <f>IF(OR(Is_Loading,LEN($A1160)=0),"",SWDATA!AH1145)</f>
        <v>0</v>
      </c>
      <c r="AP1160" s="320" t="str">
        <f t="shared" si="4243"/>
        <v/>
      </c>
      <c r="AQ1160" s="266">
        <f>IF(OR(Is_Loading,LEN($A1160)=0),"",SWDATA!AJ1145)</f>
        <v>0</v>
      </c>
      <c r="AR1160" s="267">
        <f>IF(OR(Is_Loading,LEN($A1160)=0),"",SWDATA!AK1145)</f>
        <v>0</v>
      </c>
      <c r="AS1160" s="267">
        <f>IF(OR(Is_Loading,LEN($A1160)=0),"",SWDATA!AL1145)</f>
        <v>0</v>
      </c>
      <c r="AT1160" s="266" t="str">
        <f t="shared" si="4244"/>
        <v/>
      </c>
      <c r="AU1160" s="266">
        <f>IF(OR(Is_Loading,LEN($A1160)=0),"",SWDATA!AN1145)</f>
        <v>0</v>
      </c>
      <c r="AV1160" s="267">
        <f>IF(OR(Is_Loading,LEN($A1160)=0),"",SWDATA!AO1145)</f>
        <v>0</v>
      </c>
      <c r="AW1160" s="267">
        <f>IF(OR(Is_Loading,LEN($A1160)=0),"",SWDATA!AP1145)</f>
        <v>0</v>
      </c>
      <c r="AX1160" s="266" t="str">
        <f t="shared" si="4245"/>
        <v/>
      </c>
      <c r="AY1160" s="266">
        <f>IF(OR(Is_Loading,LEN($A1160)=0),"",SWDATA!AR1145)</f>
        <v>0</v>
      </c>
      <c r="AZ1160" s="267">
        <f>IF(OR(Is_Loading,LEN($A1160)=0),"",SWDATA!AS1145)</f>
        <v>0</v>
      </c>
      <c r="BA1160" s="267">
        <f>IF(OR(Is_Loading,LEN($A1160)=0),"",SWDATA!AT1145)</f>
        <v>0</v>
      </c>
      <c r="BB1160" s="266" t="str">
        <f t="shared" si="4246"/>
        <v/>
      </c>
      <c r="BC1160" s="266">
        <f>IF(OR(Is_Loading,LEN($A1160)=0),"",SWDATA!AV1145)</f>
        <v>0</v>
      </c>
      <c r="BD1160" s="267">
        <f>IF(OR(Is_Loading,LEN($A1160)=0),"",SWDATA!AW1145)</f>
        <v>0</v>
      </c>
      <c r="BE1160" s="323">
        <f>IF(OR(Is_Loading,LEN($A1160)=0),"",SWDATA!AX1145)</f>
        <v>0</v>
      </c>
      <c r="BF1160" s="320" t="str">
        <f t="shared" si="4247"/>
        <v/>
      </c>
      <c r="BG1160" s="11"/>
      <c r="BH1160" s="11"/>
      <c r="BI1160" s="11"/>
      <c r="BJ1160" s="11"/>
      <c r="BK1160" s="11"/>
      <c r="BL1160" s="11"/>
      <c r="BM1160" s="11"/>
      <c r="BN1160" s="11"/>
      <c r="BO1160" s="11"/>
      <c r="BP1160" s="11"/>
      <c r="BQ1160" s="11"/>
      <c r="BR1160" s="11"/>
      <c r="BS1160" s="11"/>
      <c r="BT1160" s="11"/>
      <c r="BU1160" s="11"/>
      <c r="BV1160" s="11"/>
      <c r="BW1160" s="11"/>
      <c r="BX1160" s="11"/>
      <c r="BY1160" s="11"/>
      <c r="BZ1160" s="11"/>
      <c r="CA1160" s="11"/>
      <c r="CB1160" s="11"/>
      <c r="CC1160" s="11"/>
      <c r="CD1160" s="11"/>
      <c r="CE1160" s="11"/>
      <c r="CF1160" s="11"/>
      <c r="CG1160" s="11"/>
      <c r="CH1160" s="11"/>
      <c r="CI1160" s="11"/>
      <c r="CJ1160" s="11"/>
      <c r="CK1160" s="11"/>
      <c r="CL1160" s="11"/>
      <c r="CM1160" s="11"/>
      <c r="CN1160" s="351"/>
      <c r="CO1160" s="351"/>
      <c r="CP1160" s="351"/>
      <c r="CQ1160" s="351"/>
      <c r="CR1160" s="351"/>
      <c r="CS1160" s="351"/>
      <c r="CT1160" s="351"/>
      <c r="CU1160" s="351"/>
      <c r="CV1160" s="351"/>
      <c r="CW1160" s="351"/>
      <c r="CX1160" s="351"/>
      <c r="CY1160" s="351"/>
      <c r="CZ1160" s="351"/>
      <c r="DA1160" s="351"/>
      <c r="DB1160" s="351"/>
      <c r="DC1160" s="351"/>
      <c r="DD1160" s="351"/>
      <c r="DE1160" s="351"/>
      <c r="DF1160" s="351"/>
      <c r="DG1160" s="351"/>
      <c r="DH1160" s="351"/>
      <c r="DI1160" s="351"/>
      <c r="DJ1160" s="351"/>
      <c r="DK1160" s="351"/>
      <c r="DL1160" s="351"/>
      <c r="DM1160" s="351"/>
      <c r="DN1160" s="351"/>
      <c r="DS1160" s="372"/>
      <c r="DT1160" s="374"/>
      <c r="DU1160" s="375"/>
      <c r="DV1160" s="375"/>
      <c r="DW1160" s="375"/>
      <c r="DX1160" s="375">
        <v>1</v>
      </c>
      <c r="DY1160" s="375">
        <f t="shared" si="4201"/>
        <v>0</v>
      </c>
      <c r="DZ1160" s="375">
        <f t="shared" si="4202"/>
        <v>0</v>
      </c>
      <c r="EA1160" s="375">
        <f t="shared" si="4203"/>
        <v>1</v>
      </c>
      <c r="EB1160" s="375">
        <f t="shared" si="4204"/>
        <v>0</v>
      </c>
      <c r="EC1160" s="375">
        <f t="shared" si="4205"/>
        <v>0</v>
      </c>
      <c r="ED1160" s="375">
        <f t="shared" si="4206"/>
        <v>1</v>
      </c>
      <c r="EE1160" s="375">
        <f t="shared" si="4207"/>
        <v>0</v>
      </c>
      <c r="EF1160" s="375">
        <f t="shared" si="4208"/>
        <v>0</v>
      </c>
      <c r="EG1160" s="375">
        <f t="shared" si="4209"/>
        <v>1</v>
      </c>
      <c r="EH1160" s="375">
        <f t="shared" si="4210"/>
        <v>0</v>
      </c>
      <c r="EI1160" s="375">
        <f t="shared" si="4211"/>
        <v>0</v>
      </c>
      <c r="EJ1160" s="375">
        <f t="shared" si="4212"/>
        <v>1</v>
      </c>
      <c r="EK1160" s="375">
        <f t="shared" si="4213"/>
        <v>0</v>
      </c>
      <c r="EL1160" s="375">
        <f t="shared" si="4214"/>
        <v>0</v>
      </c>
      <c r="EM1160" s="375">
        <f t="shared" si="4215"/>
        <v>1</v>
      </c>
      <c r="EN1160" s="375">
        <f t="shared" si="4216"/>
        <v>0</v>
      </c>
      <c r="EO1160" s="375">
        <f t="shared" si="4217"/>
        <v>0</v>
      </c>
      <c r="EP1160" s="375">
        <f t="shared" si="4218"/>
        <v>1</v>
      </c>
      <c r="EQ1160" s="375">
        <f t="shared" si="4219"/>
        <v>0</v>
      </c>
      <c r="ER1160" s="375">
        <f t="shared" si="4220"/>
        <v>0</v>
      </c>
      <c r="ES1160" s="375">
        <f t="shared" si="4221"/>
        <v>1</v>
      </c>
      <c r="ET1160" s="375">
        <f t="shared" si="4222"/>
        <v>0</v>
      </c>
      <c r="EU1160" s="375">
        <f t="shared" si="4223"/>
        <v>0</v>
      </c>
      <c r="EV1160" s="375">
        <f t="shared" si="4224"/>
        <v>1</v>
      </c>
      <c r="EW1160" s="375">
        <f t="shared" si="4225"/>
        <v>0</v>
      </c>
      <c r="EX1160" s="375">
        <f t="shared" si="4226"/>
        <v>0</v>
      </c>
      <c r="EY1160" s="375">
        <f t="shared" si="4227"/>
        <v>1</v>
      </c>
      <c r="EZ1160" s="375">
        <f t="shared" si="4228"/>
        <v>0</v>
      </c>
      <c r="FA1160" s="375">
        <f t="shared" si="4229"/>
        <v>0</v>
      </c>
      <c r="FB1160" s="375">
        <f t="shared" si="4230"/>
        <v>1</v>
      </c>
      <c r="FC1160" s="375">
        <f t="shared" si="4231"/>
        <v>0</v>
      </c>
      <c r="FD1160" s="375">
        <f t="shared" si="4232"/>
        <v>0</v>
      </c>
      <c r="FE1160" s="376"/>
      <c r="FF1160" s="372"/>
      <c r="FG1160" s="372"/>
      <c r="FH1160" s="372"/>
      <c r="FI1160" s="372"/>
      <c r="FJ1160" s="372"/>
      <c r="FK1160" s="372"/>
      <c r="FL1160" s="372"/>
      <c r="FM1160" s="372"/>
      <c r="FN1160" s="372"/>
      <c r="FO1160" s="372"/>
      <c r="FP1160" s="372"/>
      <c r="FQ1160" s="372"/>
      <c r="FR1160" s="372"/>
      <c r="FS1160" s="372"/>
      <c r="FT1160" s="372"/>
      <c r="FU1160" s="372"/>
      <c r="FV1160" s="372"/>
      <c r="FW1160" s="372"/>
      <c r="FX1160" s="372"/>
      <c r="FY1160" s="372"/>
      <c r="FZ1160" s="372"/>
      <c r="GA1160" s="372"/>
      <c r="GB1160" s="372"/>
      <c r="GC1160" s="372"/>
      <c r="GD1160" s="372"/>
      <c r="GE1160" s="372"/>
      <c r="GF1160" s="372"/>
      <c r="GG1160" s="372"/>
      <c r="GH1160" s="372"/>
      <c r="GI1160" s="372"/>
      <c r="GJ1160" s="372"/>
      <c r="GK1160" s="372"/>
      <c r="GL1160" s="372"/>
      <c r="GM1160" s="372"/>
      <c r="GN1160" s="372"/>
      <c r="GO1160" s="372"/>
      <c r="GP1160" s="372"/>
      <c r="GQ1160" s="372"/>
      <c r="GR1160" s="372"/>
      <c r="GS1160" s="372"/>
      <c r="GT1160" s="372"/>
      <c r="GU1160" s="372"/>
      <c r="GV1160" s="372"/>
      <c r="GW1160" s="372"/>
      <c r="GX1160" s="372"/>
      <c r="GY1160" s="372"/>
      <c r="GZ1160" s="372"/>
      <c r="HA1160" s="372"/>
      <c r="HB1160" s="372"/>
      <c r="HC1160" s="372"/>
    </row>
    <row r="1161" spans="1:211" s="373" customFormat="1" ht="15" hidden="1" customHeight="1" outlineLevel="1" x14ac:dyDescent="0.2">
      <c r="A1161" s="366">
        <f>SWDATA!O1146</f>
        <v>0</v>
      </c>
      <c r="B1161" s="366">
        <f>SWDATA!M1146</f>
        <v>0</v>
      </c>
      <c r="C1161" s="351">
        <f>IF(AND(SWDATA!M1146=1,SWDATA!Q1146="promotions"),SWDATA!P1146,0)</f>
        <v>0</v>
      </c>
      <c r="D1161" s="367">
        <f>ROW(SWDATA!M1146)</f>
        <v>1146</v>
      </c>
      <c r="E1161" s="368">
        <f t="shared" si="4249"/>
        <v>0</v>
      </c>
      <c r="F1161" s="369">
        <f t="shared" si="4235"/>
        <v>1</v>
      </c>
      <c r="G1161" s="366" t="str">
        <f t="shared" si="4236"/>
        <v/>
      </c>
      <c r="H1161" s="370"/>
      <c r="J1161" s="238">
        <f t="shared" si="4237"/>
        <v>0</v>
      </c>
      <c r="K1161" s="239" t="str">
        <f t="shared" si="4238"/>
        <v/>
      </c>
      <c r="L1161" s="342"/>
      <c r="M1161" s="345"/>
      <c r="N1161" s="340" t="str">
        <f>IF(LEN(SWDATA!F1146)=0,"",N1160)</f>
        <v/>
      </c>
      <c r="O1161" s="296" t="str">
        <f>IF(LEN(SWDATA!G1146)=0,"",O1160)</f>
        <v/>
      </c>
      <c r="P1161" s="297" t="str">
        <f>IF(LEN(SWDATA!C1146)=0,"",SWDATA!C1146)</f>
        <v/>
      </c>
      <c r="Q1161" s="312" t="str">
        <f t="shared" si="4239"/>
        <v/>
      </c>
      <c r="R1161" s="223" t="s">
        <v>261</v>
      </c>
      <c r="S1161" s="224"/>
      <c r="T1161" s="224"/>
      <c r="U1161" s="264" t="s">
        <v>600</v>
      </c>
      <c r="V1161" s="205" t="s">
        <v>221</v>
      </c>
      <c r="W1161" s="266">
        <f>IF(OR(Is_Loading,LEN($A1161)=0),"",SWDATA!P1146)</f>
        <v>0</v>
      </c>
      <c r="X1161" s="267">
        <f>IF(OR(Is_Loading,LEN($A1161)=0),"",SWDATA!Q1146)</f>
        <v>0</v>
      </c>
      <c r="Y1161" s="267">
        <f>IF(OR(Is_Loading,LEN($A1161)=0),"",SWDATA!R1146)</f>
        <v>0</v>
      </c>
      <c r="Z1161" s="266" t="str">
        <f t="shared" si="4233"/>
        <v/>
      </c>
      <c r="AA1161" s="266">
        <f>IF(OR(Is_Loading,LEN($A1161)=0),"",SWDATA!T1146)</f>
        <v>0</v>
      </c>
      <c r="AB1161" s="267">
        <f>IF(OR(Is_Loading,LEN($A1161)=0),"",SWDATA!U1146)</f>
        <v>0</v>
      </c>
      <c r="AC1161" s="267">
        <f>IF(OR(Is_Loading,LEN($A1161)=0),"",SWDATA!V1146)</f>
        <v>0</v>
      </c>
      <c r="AD1161" s="266" t="str">
        <f t="shared" si="4240"/>
        <v/>
      </c>
      <c r="AE1161" s="266">
        <f>IF(OR(Is_Loading,LEN($A1161)=0),"",SWDATA!X1146)</f>
        <v>0</v>
      </c>
      <c r="AF1161" s="267">
        <f>IF(OR(Is_Loading,LEN($A1161)=0),"",SWDATA!Y1146)</f>
        <v>0</v>
      </c>
      <c r="AG1161" s="267">
        <f>IF(OR(Is_Loading,LEN($A1161)=0),"",SWDATA!Z1146)</f>
        <v>0</v>
      </c>
      <c r="AH1161" s="266" t="str">
        <f t="shared" si="4241"/>
        <v/>
      </c>
      <c r="AI1161" s="266">
        <f>IF(OR(Is_Loading,LEN($A1161)=0),"",SWDATA!AB1146)</f>
        <v>0</v>
      </c>
      <c r="AJ1161" s="267">
        <f>IF(OR(Is_Loading,LEN($A1161)=0),"",SWDATA!AC1146)</f>
        <v>0</v>
      </c>
      <c r="AK1161" s="267">
        <f>IF(OR(Is_Loading,LEN($A1161)=0),"",SWDATA!AD1146)</f>
        <v>0</v>
      </c>
      <c r="AL1161" s="266" t="str">
        <f t="shared" si="4242"/>
        <v/>
      </c>
      <c r="AM1161" s="266">
        <f>IF(OR(Is_Loading,LEN($A1161)=0),"",SWDATA!AF1146)</f>
        <v>0</v>
      </c>
      <c r="AN1161" s="267">
        <f>IF(OR(Is_Loading,LEN($A1161)=0),"",SWDATA!AG1146)</f>
        <v>0</v>
      </c>
      <c r="AO1161" s="323">
        <f>IF(OR(Is_Loading,LEN($A1161)=0),"",SWDATA!AH1146)</f>
        <v>0</v>
      </c>
      <c r="AP1161" s="320" t="str">
        <f t="shared" si="4243"/>
        <v/>
      </c>
      <c r="AQ1161" s="266">
        <f>IF(OR(Is_Loading,LEN($A1161)=0),"",SWDATA!AJ1146)</f>
        <v>0</v>
      </c>
      <c r="AR1161" s="267">
        <f>IF(OR(Is_Loading,LEN($A1161)=0),"",SWDATA!AK1146)</f>
        <v>0</v>
      </c>
      <c r="AS1161" s="267">
        <f>IF(OR(Is_Loading,LEN($A1161)=0),"",SWDATA!AL1146)</f>
        <v>0</v>
      </c>
      <c r="AT1161" s="266" t="str">
        <f t="shared" si="4244"/>
        <v/>
      </c>
      <c r="AU1161" s="266">
        <f>IF(OR(Is_Loading,LEN($A1161)=0),"",SWDATA!AN1146)</f>
        <v>0</v>
      </c>
      <c r="AV1161" s="267">
        <f>IF(OR(Is_Loading,LEN($A1161)=0),"",SWDATA!AO1146)</f>
        <v>0</v>
      </c>
      <c r="AW1161" s="267">
        <f>IF(OR(Is_Loading,LEN($A1161)=0),"",SWDATA!AP1146)</f>
        <v>0</v>
      </c>
      <c r="AX1161" s="266" t="str">
        <f t="shared" si="4245"/>
        <v/>
      </c>
      <c r="AY1161" s="266">
        <f>IF(OR(Is_Loading,LEN($A1161)=0),"",SWDATA!AR1146)</f>
        <v>0</v>
      </c>
      <c r="AZ1161" s="267">
        <f>IF(OR(Is_Loading,LEN($A1161)=0),"",SWDATA!AS1146)</f>
        <v>0</v>
      </c>
      <c r="BA1161" s="267">
        <f>IF(OR(Is_Loading,LEN($A1161)=0),"",SWDATA!AT1146)</f>
        <v>0</v>
      </c>
      <c r="BB1161" s="266" t="str">
        <f t="shared" si="4246"/>
        <v/>
      </c>
      <c r="BC1161" s="266">
        <f>IF(OR(Is_Loading,LEN($A1161)=0),"",SWDATA!AV1146)</f>
        <v>0</v>
      </c>
      <c r="BD1161" s="267">
        <f>IF(OR(Is_Loading,LEN($A1161)=0),"",SWDATA!AW1146)</f>
        <v>0</v>
      </c>
      <c r="BE1161" s="323">
        <f>IF(OR(Is_Loading,LEN($A1161)=0),"",SWDATA!AX1146)</f>
        <v>0</v>
      </c>
      <c r="BF1161" s="320" t="str">
        <f t="shared" si="4247"/>
        <v/>
      </c>
      <c r="BG1161" s="11"/>
      <c r="BH1161" s="11"/>
      <c r="BI1161" s="11"/>
      <c r="BJ1161" s="11"/>
      <c r="BK1161" s="11"/>
      <c r="BL1161" s="11"/>
      <c r="BM1161" s="11"/>
      <c r="BN1161" s="11"/>
      <c r="BO1161" s="11"/>
      <c r="BP1161" s="11"/>
      <c r="BQ1161" s="11"/>
      <c r="BR1161" s="11"/>
      <c r="BS1161" s="11"/>
      <c r="BT1161" s="11"/>
      <c r="BU1161" s="11"/>
      <c r="BV1161" s="11"/>
      <c r="BW1161" s="11"/>
      <c r="BX1161" s="11"/>
      <c r="BY1161" s="11"/>
      <c r="BZ1161" s="11"/>
      <c r="CA1161" s="11"/>
      <c r="CB1161" s="11"/>
      <c r="CC1161" s="11"/>
      <c r="CD1161" s="11"/>
      <c r="CE1161" s="11"/>
      <c r="CF1161" s="11"/>
      <c r="CG1161" s="11"/>
      <c r="CH1161" s="11"/>
      <c r="CI1161" s="11"/>
      <c r="CJ1161" s="11"/>
      <c r="CK1161" s="11"/>
      <c r="CL1161" s="11"/>
      <c r="CM1161" s="11"/>
      <c r="CN1161" s="351"/>
      <c r="CO1161" s="351"/>
      <c r="CP1161" s="351"/>
      <c r="CQ1161" s="351"/>
      <c r="CR1161" s="351"/>
      <c r="CS1161" s="351"/>
      <c r="CT1161" s="351"/>
      <c r="CU1161" s="351"/>
      <c r="CV1161" s="351"/>
      <c r="CW1161" s="351"/>
      <c r="CX1161" s="351"/>
      <c r="CY1161" s="351"/>
      <c r="CZ1161" s="351"/>
      <c r="DA1161" s="351"/>
      <c r="DB1161" s="351"/>
      <c r="DC1161" s="351"/>
      <c r="DD1161" s="351"/>
      <c r="DE1161" s="351"/>
      <c r="DF1161" s="351"/>
      <c r="DG1161" s="351"/>
      <c r="DH1161" s="351"/>
      <c r="DI1161" s="351"/>
      <c r="DJ1161" s="351"/>
      <c r="DK1161" s="351"/>
      <c r="DL1161" s="351"/>
      <c r="DM1161" s="351"/>
      <c r="DN1161" s="351"/>
      <c r="DS1161" s="372"/>
      <c r="DT1161" s="374"/>
      <c r="DU1161" s="375"/>
      <c r="DV1161" s="375"/>
      <c r="DW1161" s="375"/>
      <c r="DX1161" s="375">
        <v>1</v>
      </c>
      <c r="DY1161" s="375">
        <f t="shared" si="4201"/>
        <v>0</v>
      </c>
      <c r="DZ1161" s="375">
        <f t="shared" si="4202"/>
        <v>0</v>
      </c>
      <c r="EA1161" s="375">
        <f t="shared" si="4203"/>
        <v>1</v>
      </c>
      <c r="EB1161" s="375">
        <f t="shared" si="4204"/>
        <v>0</v>
      </c>
      <c r="EC1161" s="375">
        <f t="shared" si="4205"/>
        <v>0</v>
      </c>
      <c r="ED1161" s="375">
        <f t="shared" si="4206"/>
        <v>1</v>
      </c>
      <c r="EE1161" s="375">
        <f t="shared" si="4207"/>
        <v>0</v>
      </c>
      <c r="EF1161" s="375">
        <f t="shared" si="4208"/>
        <v>0</v>
      </c>
      <c r="EG1161" s="375">
        <f t="shared" si="4209"/>
        <v>1</v>
      </c>
      <c r="EH1161" s="375">
        <f t="shared" si="4210"/>
        <v>0</v>
      </c>
      <c r="EI1161" s="375">
        <f t="shared" si="4211"/>
        <v>0</v>
      </c>
      <c r="EJ1161" s="375">
        <f t="shared" si="4212"/>
        <v>1</v>
      </c>
      <c r="EK1161" s="375">
        <f t="shared" si="4213"/>
        <v>0</v>
      </c>
      <c r="EL1161" s="375">
        <f t="shared" si="4214"/>
        <v>0</v>
      </c>
      <c r="EM1161" s="375">
        <f t="shared" si="4215"/>
        <v>1</v>
      </c>
      <c r="EN1161" s="375">
        <f t="shared" si="4216"/>
        <v>0</v>
      </c>
      <c r="EO1161" s="375">
        <f t="shared" si="4217"/>
        <v>0</v>
      </c>
      <c r="EP1161" s="375">
        <f t="shared" si="4218"/>
        <v>1</v>
      </c>
      <c r="EQ1161" s="375">
        <f t="shared" si="4219"/>
        <v>0</v>
      </c>
      <c r="ER1161" s="375">
        <f t="shared" si="4220"/>
        <v>0</v>
      </c>
      <c r="ES1161" s="375">
        <f t="shared" si="4221"/>
        <v>1</v>
      </c>
      <c r="ET1161" s="375">
        <f t="shared" si="4222"/>
        <v>0</v>
      </c>
      <c r="EU1161" s="375">
        <f t="shared" si="4223"/>
        <v>0</v>
      </c>
      <c r="EV1161" s="375">
        <f t="shared" si="4224"/>
        <v>1</v>
      </c>
      <c r="EW1161" s="375">
        <f t="shared" si="4225"/>
        <v>0</v>
      </c>
      <c r="EX1161" s="375">
        <f t="shared" si="4226"/>
        <v>0</v>
      </c>
      <c r="EY1161" s="375">
        <f t="shared" si="4227"/>
        <v>1</v>
      </c>
      <c r="EZ1161" s="375">
        <f t="shared" si="4228"/>
        <v>0</v>
      </c>
      <c r="FA1161" s="375">
        <f t="shared" si="4229"/>
        <v>0</v>
      </c>
      <c r="FB1161" s="375">
        <f t="shared" si="4230"/>
        <v>1</v>
      </c>
      <c r="FC1161" s="375">
        <f t="shared" si="4231"/>
        <v>0</v>
      </c>
      <c r="FD1161" s="375">
        <f t="shared" si="4232"/>
        <v>0</v>
      </c>
      <c r="FE1161" s="376"/>
      <c r="FF1161" s="372"/>
      <c r="FG1161" s="372"/>
      <c r="FH1161" s="372"/>
      <c r="FI1161" s="372"/>
      <c r="FJ1161" s="372"/>
      <c r="FK1161" s="372"/>
      <c r="FL1161" s="372"/>
      <c r="FM1161" s="372"/>
      <c r="FN1161" s="372"/>
      <c r="FO1161" s="372"/>
      <c r="FP1161" s="372"/>
      <c r="FQ1161" s="372"/>
      <c r="FR1161" s="372"/>
      <c r="FS1161" s="372"/>
      <c r="FT1161" s="372"/>
      <c r="FU1161" s="372"/>
      <c r="FV1161" s="372"/>
      <c r="FW1161" s="372"/>
      <c r="FX1161" s="372"/>
      <c r="FY1161" s="372"/>
      <c r="FZ1161" s="372"/>
      <c r="GA1161" s="372"/>
      <c r="GB1161" s="372"/>
      <c r="GC1161" s="372"/>
      <c r="GD1161" s="372"/>
      <c r="GE1161" s="372"/>
      <c r="GF1161" s="372"/>
      <c r="GG1161" s="372"/>
      <c r="GH1161" s="372"/>
      <c r="GI1161" s="372"/>
      <c r="GJ1161" s="372"/>
      <c r="GK1161" s="372"/>
      <c r="GL1161" s="372"/>
      <c r="GM1161" s="372"/>
      <c r="GN1161" s="372"/>
      <c r="GO1161" s="372"/>
      <c r="GP1161" s="372"/>
      <c r="GQ1161" s="372"/>
      <c r="GR1161" s="372"/>
      <c r="GS1161" s="372"/>
      <c r="GT1161" s="372"/>
      <c r="GU1161" s="372"/>
      <c r="GV1161" s="372"/>
      <c r="GW1161" s="372"/>
      <c r="GX1161" s="372"/>
      <c r="GY1161" s="372"/>
      <c r="GZ1161" s="372"/>
      <c r="HA1161" s="372"/>
      <c r="HB1161" s="372"/>
      <c r="HC1161" s="372"/>
    </row>
    <row r="1162" spans="1:211" s="373" customFormat="1" ht="15" hidden="1" customHeight="1" outlineLevel="1" x14ac:dyDescent="0.2">
      <c r="A1162" s="366">
        <f>SWDATA!O1147</f>
        <v>0</v>
      </c>
      <c r="B1162" s="366">
        <f>SWDATA!M1147</f>
        <v>0</v>
      </c>
      <c r="C1162" s="351">
        <f>IF(AND(SWDATA!M1147=1,SWDATA!Q1147="promotions"),SWDATA!P1147,0)</f>
        <v>0</v>
      </c>
      <c r="D1162" s="367">
        <f>ROW(SWDATA!M1147)</f>
        <v>1147</v>
      </c>
      <c r="E1162" s="368">
        <f t="shared" si="4249"/>
        <v>0</v>
      </c>
      <c r="F1162" s="369">
        <f t="shared" si="4235"/>
        <v>1</v>
      </c>
      <c r="G1162" s="366" t="str">
        <f t="shared" si="4236"/>
        <v/>
      </c>
      <c r="H1162" s="370"/>
      <c r="J1162" s="238">
        <f t="shared" si="4237"/>
        <v>0</v>
      </c>
      <c r="K1162" s="239" t="str">
        <f t="shared" si="4238"/>
        <v/>
      </c>
      <c r="L1162" s="342"/>
      <c r="M1162" s="345"/>
      <c r="N1162" s="340" t="str">
        <f>IF(LEN(SWDATA!F1147)=0,"",N1161)</f>
        <v/>
      </c>
      <c r="O1162" s="296" t="str">
        <f>IF(LEN(SWDATA!G1147)=0,"",O1161)</f>
        <v/>
      </c>
      <c r="P1162" s="297" t="str">
        <f>IF(LEN(SWDATA!C1147)=0,"",SWDATA!C1147)</f>
        <v/>
      </c>
      <c r="Q1162" s="312" t="str">
        <f t="shared" si="4239"/>
        <v/>
      </c>
      <c r="R1162" s="223" t="s">
        <v>261</v>
      </c>
      <c r="S1162" s="224"/>
      <c r="T1162" s="224"/>
      <c r="U1162" s="264" t="s">
        <v>602</v>
      </c>
      <c r="V1162" s="205" t="s">
        <v>221</v>
      </c>
      <c r="W1162" s="266">
        <f>IF(OR(Is_Loading,LEN($A1162)=0),"",SWDATA!P1147)</f>
        <v>0</v>
      </c>
      <c r="X1162" s="267">
        <f>IF(OR(Is_Loading,LEN($A1162)=0),"",SWDATA!Q1147)</f>
        <v>0</v>
      </c>
      <c r="Y1162" s="267">
        <f>IF(OR(Is_Loading,LEN($A1162)=0),"",SWDATA!R1147)</f>
        <v>0</v>
      </c>
      <c r="Z1162" s="266" t="str">
        <f t="shared" si="4233"/>
        <v/>
      </c>
      <c r="AA1162" s="266">
        <f>IF(OR(Is_Loading,LEN($A1162)=0),"",SWDATA!T1147)</f>
        <v>0</v>
      </c>
      <c r="AB1162" s="267">
        <f>IF(OR(Is_Loading,LEN($A1162)=0),"",SWDATA!U1147)</f>
        <v>0</v>
      </c>
      <c r="AC1162" s="267">
        <f>IF(OR(Is_Loading,LEN($A1162)=0),"",SWDATA!V1147)</f>
        <v>0</v>
      </c>
      <c r="AD1162" s="266" t="str">
        <f t="shared" si="4240"/>
        <v/>
      </c>
      <c r="AE1162" s="266">
        <f>IF(OR(Is_Loading,LEN($A1162)=0),"",SWDATA!X1147)</f>
        <v>0</v>
      </c>
      <c r="AF1162" s="267">
        <f>IF(OR(Is_Loading,LEN($A1162)=0),"",SWDATA!Y1147)</f>
        <v>0</v>
      </c>
      <c r="AG1162" s="267">
        <f>IF(OR(Is_Loading,LEN($A1162)=0),"",SWDATA!Z1147)</f>
        <v>0</v>
      </c>
      <c r="AH1162" s="266" t="str">
        <f t="shared" si="4241"/>
        <v/>
      </c>
      <c r="AI1162" s="266">
        <f>IF(OR(Is_Loading,LEN($A1162)=0),"",SWDATA!AB1147)</f>
        <v>0</v>
      </c>
      <c r="AJ1162" s="267">
        <f>IF(OR(Is_Loading,LEN($A1162)=0),"",SWDATA!AC1147)</f>
        <v>0</v>
      </c>
      <c r="AK1162" s="267">
        <f>IF(OR(Is_Loading,LEN($A1162)=0),"",SWDATA!AD1147)</f>
        <v>0</v>
      </c>
      <c r="AL1162" s="266" t="str">
        <f t="shared" si="4242"/>
        <v/>
      </c>
      <c r="AM1162" s="266">
        <f>IF(OR(Is_Loading,LEN($A1162)=0),"",SWDATA!AF1147)</f>
        <v>0</v>
      </c>
      <c r="AN1162" s="267">
        <f>IF(OR(Is_Loading,LEN($A1162)=0),"",SWDATA!AG1147)</f>
        <v>0</v>
      </c>
      <c r="AO1162" s="323">
        <f>IF(OR(Is_Loading,LEN($A1162)=0),"",SWDATA!AH1147)</f>
        <v>0</v>
      </c>
      <c r="AP1162" s="320" t="str">
        <f t="shared" si="4243"/>
        <v/>
      </c>
      <c r="AQ1162" s="266">
        <f>IF(OR(Is_Loading,LEN($A1162)=0),"",SWDATA!AJ1147)</f>
        <v>0</v>
      </c>
      <c r="AR1162" s="267">
        <f>IF(OR(Is_Loading,LEN($A1162)=0),"",SWDATA!AK1147)</f>
        <v>0</v>
      </c>
      <c r="AS1162" s="267">
        <f>IF(OR(Is_Loading,LEN($A1162)=0),"",SWDATA!AL1147)</f>
        <v>0</v>
      </c>
      <c r="AT1162" s="266" t="str">
        <f t="shared" si="4244"/>
        <v/>
      </c>
      <c r="AU1162" s="266">
        <f>IF(OR(Is_Loading,LEN($A1162)=0),"",SWDATA!AN1147)</f>
        <v>0</v>
      </c>
      <c r="AV1162" s="267">
        <f>IF(OR(Is_Loading,LEN($A1162)=0),"",SWDATA!AO1147)</f>
        <v>0</v>
      </c>
      <c r="AW1162" s="267">
        <f>IF(OR(Is_Loading,LEN($A1162)=0),"",SWDATA!AP1147)</f>
        <v>0</v>
      </c>
      <c r="AX1162" s="266" t="str">
        <f t="shared" si="4245"/>
        <v/>
      </c>
      <c r="AY1162" s="266">
        <f>IF(OR(Is_Loading,LEN($A1162)=0),"",SWDATA!AR1147)</f>
        <v>0</v>
      </c>
      <c r="AZ1162" s="267">
        <f>IF(OR(Is_Loading,LEN($A1162)=0),"",SWDATA!AS1147)</f>
        <v>0</v>
      </c>
      <c r="BA1162" s="267">
        <f>IF(OR(Is_Loading,LEN($A1162)=0),"",SWDATA!AT1147)</f>
        <v>0</v>
      </c>
      <c r="BB1162" s="266" t="str">
        <f t="shared" si="4246"/>
        <v/>
      </c>
      <c r="BC1162" s="266">
        <f>IF(OR(Is_Loading,LEN($A1162)=0),"",SWDATA!AV1147)</f>
        <v>0</v>
      </c>
      <c r="BD1162" s="267">
        <f>IF(OR(Is_Loading,LEN($A1162)=0),"",SWDATA!AW1147)</f>
        <v>0</v>
      </c>
      <c r="BE1162" s="323">
        <f>IF(OR(Is_Loading,LEN($A1162)=0),"",SWDATA!AX1147)</f>
        <v>0</v>
      </c>
      <c r="BF1162" s="320" t="str">
        <f t="shared" si="4247"/>
        <v/>
      </c>
      <c r="BG1162" s="11"/>
      <c r="BH1162" s="11"/>
      <c r="BI1162" s="11"/>
      <c r="BJ1162" s="11"/>
      <c r="BK1162" s="11"/>
      <c r="BL1162" s="11"/>
      <c r="BM1162" s="11"/>
      <c r="BN1162" s="11"/>
      <c r="BO1162" s="11"/>
      <c r="BP1162" s="11"/>
      <c r="BQ1162" s="11"/>
      <c r="BR1162" s="11"/>
      <c r="BS1162" s="11"/>
      <c r="BT1162" s="11"/>
      <c r="BU1162" s="11"/>
      <c r="BV1162" s="11"/>
      <c r="BW1162" s="11"/>
      <c r="BX1162" s="11"/>
      <c r="BY1162" s="11"/>
      <c r="BZ1162" s="11"/>
      <c r="CA1162" s="11"/>
      <c r="CB1162" s="11"/>
      <c r="CC1162" s="11"/>
      <c r="CD1162" s="11"/>
      <c r="CE1162" s="11"/>
      <c r="CF1162" s="11"/>
      <c r="CG1162" s="11"/>
      <c r="CH1162" s="11"/>
      <c r="CI1162" s="11"/>
      <c r="CJ1162" s="11"/>
      <c r="CK1162" s="11"/>
      <c r="CL1162" s="11"/>
      <c r="CM1162" s="11"/>
      <c r="CN1162" s="351"/>
      <c r="CO1162" s="351"/>
      <c r="CP1162" s="351"/>
      <c r="CQ1162" s="351"/>
      <c r="CR1162" s="351"/>
      <c r="CS1162" s="351"/>
      <c r="CT1162" s="351"/>
      <c r="CU1162" s="351"/>
      <c r="CV1162" s="351"/>
      <c r="CW1162" s="351"/>
      <c r="CX1162" s="351"/>
      <c r="CY1162" s="351"/>
      <c r="CZ1162" s="351"/>
      <c r="DA1162" s="351"/>
      <c r="DB1162" s="351"/>
      <c r="DC1162" s="351"/>
      <c r="DD1162" s="351"/>
      <c r="DE1162" s="351"/>
      <c r="DF1162" s="351"/>
      <c r="DG1162" s="351"/>
      <c r="DH1162" s="351"/>
      <c r="DI1162" s="351"/>
      <c r="DJ1162" s="351"/>
      <c r="DK1162" s="351"/>
      <c r="DL1162" s="351"/>
      <c r="DM1162" s="351"/>
      <c r="DN1162" s="351"/>
      <c r="DS1162" s="372"/>
      <c r="DT1162" s="374"/>
      <c r="DU1162" s="375"/>
      <c r="DV1162" s="375"/>
      <c r="DW1162" s="375"/>
      <c r="DX1162" s="375">
        <v>1</v>
      </c>
      <c r="DY1162" s="375">
        <f t="shared" si="4201"/>
        <v>0</v>
      </c>
      <c r="DZ1162" s="375">
        <f t="shared" si="4202"/>
        <v>0</v>
      </c>
      <c r="EA1162" s="375">
        <f t="shared" si="4203"/>
        <v>1</v>
      </c>
      <c r="EB1162" s="375">
        <f t="shared" si="4204"/>
        <v>0</v>
      </c>
      <c r="EC1162" s="375">
        <f t="shared" si="4205"/>
        <v>0</v>
      </c>
      <c r="ED1162" s="375">
        <f t="shared" si="4206"/>
        <v>1</v>
      </c>
      <c r="EE1162" s="375">
        <f t="shared" si="4207"/>
        <v>0</v>
      </c>
      <c r="EF1162" s="375">
        <f t="shared" si="4208"/>
        <v>0</v>
      </c>
      <c r="EG1162" s="375">
        <f t="shared" si="4209"/>
        <v>1</v>
      </c>
      <c r="EH1162" s="375">
        <f t="shared" si="4210"/>
        <v>0</v>
      </c>
      <c r="EI1162" s="375">
        <f t="shared" si="4211"/>
        <v>0</v>
      </c>
      <c r="EJ1162" s="375">
        <f t="shared" si="4212"/>
        <v>1</v>
      </c>
      <c r="EK1162" s="375">
        <f t="shared" si="4213"/>
        <v>0</v>
      </c>
      <c r="EL1162" s="375">
        <f t="shared" si="4214"/>
        <v>0</v>
      </c>
      <c r="EM1162" s="375">
        <f t="shared" si="4215"/>
        <v>1</v>
      </c>
      <c r="EN1162" s="375">
        <f t="shared" si="4216"/>
        <v>0</v>
      </c>
      <c r="EO1162" s="375">
        <f t="shared" si="4217"/>
        <v>0</v>
      </c>
      <c r="EP1162" s="375">
        <f t="shared" si="4218"/>
        <v>1</v>
      </c>
      <c r="EQ1162" s="375">
        <f t="shared" si="4219"/>
        <v>0</v>
      </c>
      <c r="ER1162" s="375">
        <f t="shared" si="4220"/>
        <v>0</v>
      </c>
      <c r="ES1162" s="375">
        <f t="shared" si="4221"/>
        <v>1</v>
      </c>
      <c r="ET1162" s="375">
        <f t="shared" si="4222"/>
        <v>0</v>
      </c>
      <c r="EU1162" s="375">
        <f t="shared" si="4223"/>
        <v>0</v>
      </c>
      <c r="EV1162" s="375">
        <f t="shared" si="4224"/>
        <v>1</v>
      </c>
      <c r="EW1162" s="375">
        <f t="shared" si="4225"/>
        <v>0</v>
      </c>
      <c r="EX1162" s="375">
        <f t="shared" si="4226"/>
        <v>0</v>
      </c>
      <c r="EY1162" s="375">
        <f t="shared" si="4227"/>
        <v>1</v>
      </c>
      <c r="EZ1162" s="375">
        <f t="shared" si="4228"/>
        <v>0</v>
      </c>
      <c r="FA1162" s="375">
        <f t="shared" si="4229"/>
        <v>0</v>
      </c>
      <c r="FB1162" s="375">
        <f t="shared" si="4230"/>
        <v>1</v>
      </c>
      <c r="FC1162" s="375">
        <f t="shared" si="4231"/>
        <v>0</v>
      </c>
      <c r="FD1162" s="375">
        <f t="shared" si="4232"/>
        <v>0</v>
      </c>
      <c r="FE1162" s="376"/>
      <c r="FF1162" s="372"/>
      <c r="FG1162" s="372"/>
      <c r="FH1162" s="372"/>
      <c r="FI1162" s="372"/>
      <c r="FJ1162" s="372"/>
      <c r="FK1162" s="372"/>
      <c r="FL1162" s="372"/>
      <c r="FM1162" s="372"/>
      <c r="FN1162" s="372"/>
      <c r="FO1162" s="372"/>
      <c r="FP1162" s="372"/>
      <c r="FQ1162" s="372"/>
      <c r="FR1162" s="372"/>
      <c r="FS1162" s="372"/>
      <c r="FT1162" s="372"/>
      <c r="FU1162" s="372"/>
      <c r="FV1162" s="372"/>
      <c r="FW1162" s="372"/>
      <c r="FX1162" s="372"/>
      <c r="FY1162" s="372"/>
      <c r="FZ1162" s="372"/>
      <c r="GA1162" s="372"/>
      <c r="GB1162" s="372"/>
      <c r="GC1162" s="372"/>
      <c r="GD1162" s="372"/>
      <c r="GE1162" s="372"/>
      <c r="GF1162" s="372"/>
      <c r="GG1162" s="372"/>
      <c r="GH1162" s="372"/>
      <c r="GI1162" s="372"/>
      <c r="GJ1162" s="372"/>
      <c r="GK1162" s="372"/>
      <c r="GL1162" s="372"/>
      <c r="GM1162" s="372"/>
      <c r="GN1162" s="372"/>
      <c r="GO1162" s="372"/>
      <c r="GP1162" s="372"/>
      <c r="GQ1162" s="372"/>
      <c r="GR1162" s="372"/>
      <c r="GS1162" s="372"/>
      <c r="GT1162" s="372"/>
      <c r="GU1162" s="372"/>
      <c r="GV1162" s="372"/>
      <c r="GW1162" s="372"/>
      <c r="GX1162" s="372"/>
      <c r="GY1162" s="372"/>
      <c r="GZ1162" s="372"/>
      <c r="HA1162" s="372"/>
      <c r="HB1162" s="372"/>
      <c r="HC1162" s="372"/>
    </row>
    <row r="1163" spans="1:211" s="373" customFormat="1" ht="15" hidden="1" customHeight="1" outlineLevel="1" x14ac:dyDescent="0.2">
      <c r="A1163" s="366">
        <f>SWDATA!O1148</f>
        <v>0</v>
      </c>
      <c r="B1163" s="366">
        <f>SWDATA!M1148</f>
        <v>0</v>
      </c>
      <c r="C1163" s="351">
        <f>IF(AND(SWDATA!M1148=1,SWDATA!Q1148="promotions"),SWDATA!P1148,0)</f>
        <v>0</v>
      </c>
      <c r="D1163" s="367">
        <f>ROW(SWDATA!M1148)</f>
        <v>1148</v>
      </c>
      <c r="E1163" s="368">
        <f t="shared" si="4249"/>
        <v>0</v>
      </c>
      <c r="F1163" s="369">
        <f t="shared" si="4235"/>
        <v>1</v>
      </c>
      <c r="G1163" s="366" t="str">
        <f t="shared" si="4236"/>
        <v/>
      </c>
      <c r="H1163" s="370"/>
      <c r="J1163" s="238">
        <f t="shared" si="4237"/>
        <v>0</v>
      </c>
      <c r="K1163" s="239" t="str">
        <f t="shared" si="4238"/>
        <v/>
      </c>
      <c r="L1163" s="342"/>
      <c r="M1163" s="345"/>
      <c r="N1163" s="340" t="str">
        <f>IF(LEN(SWDATA!F1148)=0,"",N1162)</f>
        <v/>
      </c>
      <c r="O1163" s="296" t="str">
        <f>IF(LEN(SWDATA!G1148)=0,"",O1162)</f>
        <v/>
      </c>
      <c r="P1163" s="297" t="str">
        <f>IF(LEN(SWDATA!C1148)=0,"",SWDATA!C1148)</f>
        <v/>
      </c>
      <c r="Q1163" s="312" t="str">
        <f t="shared" si="4239"/>
        <v/>
      </c>
      <c r="R1163" s="223" t="s">
        <v>261</v>
      </c>
      <c r="S1163" s="224"/>
      <c r="T1163" s="224"/>
      <c r="U1163" s="264" t="s">
        <v>629</v>
      </c>
      <c r="V1163" s="205" t="s">
        <v>221</v>
      </c>
      <c r="W1163" s="266">
        <f>IF(OR(Is_Loading,LEN($A1163)=0),"",SWDATA!P1148)</f>
        <v>0</v>
      </c>
      <c r="X1163" s="267">
        <f>IF(OR(Is_Loading,LEN($A1163)=0),"",SWDATA!Q1148)</f>
        <v>0</v>
      </c>
      <c r="Y1163" s="267">
        <f>IF(OR(Is_Loading,LEN($A1163)=0),"",SWDATA!R1148)</f>
        <v>0</v>
      </c>
      <c r="Z1163" s="266" t="str">
        <f t="shared" si="4233"/>
        <v/>
      </c>
      <c r="AA1163" s="266">
        <f>IF(OR(Is_Loading,LEN($A1163)=0),"",SWDATA!T1148)</f>
        <v>0</v>
      </c>
      <c r="AB1163" s="267">
        <f>IF(OR(Is_Loading,LEN($A1163)=0),"",SWDATA!U1148)</f>
        <v>0</v>
      </c>
      <c r="AC1163" s="267">
        <f>IF(OR(Is_Loading,LEN($A1163)=0),"",SWDATA!V1148)</f>
        <v>0</v>
      </c>
      <c r="AD1163" s="266" t="str">
        <f t="shared" si="4240"/>
        <v/>
      </c>
      <c r="AE1163" s="266">
        <f>IF(OR(Is_Loading,LEN($A1163)=0),"",SWDATA!X1148)</f>
        <v>0</v>
      </c>
      <c r="AF1163" s="267">
        <f>IF(OR(Is_Loading,LEN($A1163)=0),"",SWDATA!Y1148)</f>
        <v>0</v>
      </c>
      <c r="AG1163" s="267">
        <f>IF(OR(Is_Loading,LEN($A1163)=0),"",SWDATA!Z1148)</f>
        <v>0</v>
      </c>
      <c r="AH1163" s="266" t="str">
        <f t="shared" si="4241"/>
        <v/>
      </c>
      <c r="AI1163" s="266">
        <f>IF(OR(Is_Loading,LEN($A1163)=0),"",SWDATA!AB1148)</f>
        <v>0</v>
      </c>
      <c r="AJ1163" s="267">
        <f>IF(OR(Is_Loading,LEN($A1163)=0),"",SWDATA!AC1148)</f>
        <v>0</v>
      </c>
      <c r="AK1163" s="267">
        <f>IF(OR(Is_Loading,LEN($A1163)=0),"",SWDATA!AD1148)</f>
        <v>0</v>
      </c>
      <c r="AL1163" s="266" t="str">
        <f t="shared" si="4242"/>
        <v/>
      </c>
      <c r="AM1163" s="266">
        <f>IF(OR(Is_Loading,LEN($A1163)=0),"",SWDATA!AF1148)</f>
        <v>0</v>
      </c>
      <c r="AN1163" s="267">
        <f>IF(OR(Is_Loading,LEN($A1163)=0),"",SWDATA!AG1148)</f>
        <v>0</v>
      </c>
      <c r="AO1163" s="323">
        <f>IF(OR(Is_Loading,LEN($A1163)=0),"",SWDATA!AH1148)</f>
        <v>0</v>
      </c>
      <c r="AP1163" s="320" t="str">
        <f t="shared" si="4243"/>
        <v/>
      </c>
      <c r="AQ1163" s="266">
        <f>IF(OR(Is_Loading,LEN($A1163)=0),"",SWDATA!AJ1148)</f>
        <v>0</v>
      </c>
      <c r="AR1163" s="267">
        <f>IF(OR(Is_Loading,LEN($A1163)=0),"",SWDATA!AK1148)</f>
        <v>0</v>
      </c>
      <c r="AS1163" s="267">
        <f>IF(OR(Is_Loading,LEN($A1163)=0),"",SWDATA!AL1148)</f>
        <v>0</v>
      </c>
      <c r="AT1163" s="266" t="str">
        <f t="shared" si="4244"/>
        <v/>
      </c>
      <c r="AU1163" s="266">
        <f>IF(OR(Is_Loading,LEN($A1163)=0),"",SWDATA!AN1148)</f>
        <v>0</v>
      </c>
      <c r="AV1163" s="267">
        <f>IF(OR(Is_Loading,LEN($A1163)=0),"",SWDATA!AO1148)</f>
        <v>0</v>
      </c>
      <c r="AW1163" s="267">
        <f>IF(OR(Is_Loading,LEN($A1163)=0),"",SWDATA!AP1148)</f>
        <v>0</v>
      </c>
      <c r="AX1163" s="266" t="str">
        <f t="shared" si="4245"/>
        <v/>
      </c>
      <c r="AY1163" s="266">
        <f>IF(OR(Is_Loading,LEN($A1163)=0),"",SWDATA!AR1148)</f>
        <v>0</v>
      </c>
      <c r="AZ1163" s="267">
        <f>IF(OR(Is_Loading,LEN($A1163)=0),"",SWDATA!AS1148)</f>
        <v>0</v>
      </c>
      <c r="BA1163" s="267">
        <f>IF(OR(Is_Loading,LEN($A1163)=0),"",SWDATA!AT1148)</f>
        <v>0</v>
      </c>
      <c r="BB1163" s="266" t="str">
        <f t="shared" si="4246"/>
        <v/>
      </c>
      <c r="BC1163" s="266">
        <f>IF(OR(Is_Loading,LEN($A1163)=0),"",SWDATA!AV1148)</f>
        <v>0</v>
      </c>
      <c r="BD1163" s="267">
        <f>IF(OR(Is_Loading,LEN($A1163)=0),"",SWDATA!AW1148)</f>
        <v>0</v>
      </c>
      <c r="BE1163" s="323">
        <f>IF(OR(Is_Loading,LEN($A1163)=0),"",SWDATA!AX1148)</f>
        <v>0</v>
      </c>
      <c r="BF1163" s="320" t="str">
        <f t="shared" si="4247"/>
        <v/>
      </c>
      <c r="BG1163" s="11"/>
      <c r="BH1163" s="11"/>
      <c r="BI1163" s="11"/>
      <c r="BJ1163" s="11"/>
      <c r="BK1163" s="11"/>
      <c r="BL1163" s="11"/>
      <c r="BM1163" s="11"/>
      <c r="BN1163" s="11"/>
      <c r="BO1163" s="11"/>
      <c r="BP1163" s="11"/>
      <c r="BQ1163" s="11"/>
      <c r="BR1163" s="11"/>
      <c r="BS1163" s="11"/>
      <c r="BT1163" s="11"/>
      <c r="BU1163" s="11"/>
      <c r="BV1163" s="11"/>
      <c r="BW1163" s="11"/>
      <c r="BX1163" s="11"/>
      <c r="BY1163" s="11"/>
      <c r="BZ1163" s="11"/>
      <c r="CA1163" s="11"/>
      <c r="CB1163" s="11"/>
      <c r="CC1163" s="11"/>
      <c r="CD1163" s="11"/>
      <c r="CE1163" s="11"/>
      <c r="CF1163" s="11"/>
      <c r="CG1163" s="11"/>
      <c r="CH1163" s="11"/>
      <c r="CI1163" s="11"/>
      <c r="CJ1163" s="11"/>
      <c r="CK1163" s="11"/>
      <c r="CL1163" s="11"/>
      <c r="CM1163" s="11"/>
      <c r="CN1163" s="351"/>
      <c r="CO1163" s="351"/>
      <c r="CP1163" s="351"/>
      <c r="CQ1163" s="351"/>
      <c r="CR1163" s="351"/>
      <c r="CS1163" s="351"/>
      <c r="CT1163" s="351"/>
      <c r="CU1163" s="351"/>
      <c r="CV1163" s="351"/>
      <c r="CW1163" s="351"/>
      <c r="CX1163" s="351"/>
      <c r="CY1163" s="351"/>
      <c r="CZ1163" s="351"/>
      <c r="DA1163" s="351"/>
      <c r="DB1163" s="351"/>
      <c r="DC1163" s="351"/>
      <c r="DD1163" s="351"/>
      <c r="DE1163" s="351"/>
      <c r="DF1163" s="351"/>
      <c r="DG1163" s="351"/>
      <c r="DH1163" s="351"/>
      <c r="DI1163" s="351"/>
      <c r="DJ1163" s="351"/>
      <c r="DK1163" s="351"/>
      <c r="DL1163" s="351"/>
      <c r="DM1163" s="351"/>
      <c r="DN1163" s="351"/>
      <c r="DS1163" s="372"/>
      <c r="DT1163" s="374"/>
      <c r="DU1163" s="375"/>
      <c r="DV1163" s="375"/>
      <c r="DW1163" s="375"/>
      <c r="DX1163" s="375">
        <v>1</v>
      </c>
      <c r="DY1163" s="375">
        <f t="shared" si="4201"/>
        <v>0</v>
      </c>
      <c r="DZ1163" s="375">
        <f t="shared" si="4202"/>
        <v>0</v>
      </c>
      <c r="EA1163" s="375">
        <f t="shared" si="4203"/>
        <v>1</v>
      </c>
      <c r="EB1163" s="375">
        <f t="shared" si="4204"/>
        <v>0</v>
      </c>
      <c r="EC1163" s="375">
        <f t="shared" si="4205"/>
        <v>0</v>
      </c>
      <c r="ED1163" s="375">
        <f t="shared" si="4206"/>
        <v>1</v>
      </c>
      <c r="EE1163" s="375">
        <f t="shared" si="4207"/>
        <v>0</v>
      </c>
      <c r="EF1163" s="375">
        <f t="shared" si="4208"/>
        <v>0</v>
      </c>
      <c r="EG1163" s="375">
        <f t="shared" si="4209"/>
        <v>1</v>
      </c>
      <c r="EH1163" s="375">
        <f t="shared" si="4210"/>
        <v>0</v>
      </c>
      <c r="EI1163" s="375">
        <f t="shared" si="4211"/>
        <v>0</v>
      </c>
      <c r="EJ1163" s="375">
        <f t="shared" si="4212"/>
        <v>1</v>
      </c>
      <c r="EK1163" s="375">
        <f t="shared" si="4213"/>
        <v>0</v>
      </c>
      <c r="EL1163" s="375">
        <f t="shared" si="4214"/>
        <v>0</v>
      </c>
      <c r="EM1163" s="375">
        <f t="shared" si="4215"/>
        <v>1</v>
      </c>
      <c r="EN1163" s="375">
        <f t="shared" si="4216"/>
        <v>0</v>
      </c>
      <c r="EO1163" s="375">
        <f t="shared" si="4217"/>
        <v>0</v>
      </c>
      <c r="EP1163" s="375">
        <f t="shared" si="4218"/>
        <v>1</v>
      </c>
      <c r="EQ1163" s="375">
        <f t="shared" si="4219"/>
        <v>0</v>
      </c>
      <c r="ER1163" s="375">
        <f t="shared" si="4220"/>
        <v>0</v>
      </c>
      <c r="ES1163" s="375">
        <f t="shared" si="4221"/>
        <v>1</v>
      </c>
      <c r="ET1163" s="375">
        <f t="shared" si="4222"/>
        <v>0</v>
      </c>
      <c r="EU1163" s="375">
        <f t="shared" si="4223"/>
        <v>0</v>
      </c>
      <c r="EV1163" s="375">
        <f t="shared" si="4224"/>
        <v>1</v>
      </c>
      <c r="EW1163" s="375">
        <f t="shared" si="4225"/>
        <v>0</v>
      </c>
      <c r="EX1163" s="375">
        <f t="shared" si="4226"/>
        <v>0</v>
      </c>
      <c r="EY1163" s="375">
        <f t="shared" si="4227"/>
        <v>1</v>
      </c>
      <c r="EZ1163" s="375">
        <f t="shared" si="4228"/>
        <v>0</v>
      </c>
      <c r="FA1163" s="375">
        <f t="shared" si="4229"/>
        <v>0</v>
      </c>
      <c r="FB1163" s="375">
        <f t="shared" si="4230"/>
        <v>1</v>
      </c>
      <c r="FC1163" s="375">
        <f t="shared" si="4231"/>
        <v>0</v>
      </c>
      <c r="FD1163" s="375">
        <f t="shared" si="4232"/>
        <v>0</v>
      </c>
      <c r="FE1163" s="376"/>
      <c r="FF1163" s="372"/>
      <c r="FG1163" s="372"/>
      <c r="FH1163" s="372"/>
      <c r="FI1163" s="372"/>
      <c r="FJ1163" s="372"/>
      <c r="FK1163" s="372"/>
      <c r="FL1163" s="372"/>
      <c r="FM1163" s="372"/>
      <c r="FN1163" s="372"/>
      <c r="FO1163" s="372"/>
      <c r="FP1163" s="372"/>
      <c r="FQ1163" s="372"/>
      <c r="FR1163" s="372"/>
      <c r="FS1163" s="372"/>
      <c r="FT1163" s="372"/>
      <c r="FU1163" s="372"/>
      <c r="FV1163" s="372"/>
      <c r="FW1163" s="372"/>
      <c r="FX1163" s="372"/>
      <c r="FY1163" s="372"/>
      <c r="FZ1163" s="372"/>
      <c r="GA1163" s="372"/>
      <c r="GB1163" s="372"/>
      <c r="GC1163" s="372"/>
      <c r="GD1163" s="372"/>
      <c r="GE1163" s="372"/>
      <c r="GF1163" s="372"/>
      <c r="GG1163" s="372"/>
      <c r="GH1163" s="372"/>
      <c r="GI1163" s="372"/>
      <c r="GJ1163" s="372"/>
      <c r="GK1163" s="372"/>
      <c r="GL1163" s="372"/>
      <c r="GM1163" s="372"/>
      <c r="GN1163" s="372"/>
      <c r="GO1163" s="372"/>
      <c r="GP1163" s="372"/>
      <c r="GQ1163" s="372"/>
      <c r="GR1163" s="372"/>
      <c r="GS1163" s="372"/>
      <c r="GT1163" s="372"/>
      <c r="GU1163" s="372"/>
      <c r="GV1163" s="372"/>
      <c r="GW1163" s="372"/>
      <c r="GX1163" s="372"/>
      <c r="GY1163" s="372"/>
      <c r="GZ1163" s="372"/>
      <c r="HA1163" s="372"/>
      <c r="HB1163" s="372"/>
      <c r="HC1163" s="372"/>
    </row>
    <row r="1164" spans="1:211" s="373" customFormat="1" ht="15" hidden="1" customHeight="1" outlineLevel="1" x14ac:dyDescent="0.2">
      <c r="A1164" s="366">
        <f>SWDATA!O1149</f>
        <v>0</v>
      </c>
      <c r="B1164" s="366">
        <f>SWDATA!M1149</f>
        <v>0</v>
      </c>
      <c r="C1164" s="351">
        <f>IF(AND(SWDATA!M1149=1,SWDATA!Q1149="promotions"),SWDATA!P1149,0)</f>
        <v>0</v>
      </c>
      <c r="D1164" s="367">
        <f>ROW(SWDATA!M1149)</f>
        <v>1149</v>
      </c>
      <c r="E1164" s="368">
        <f t="shared" si="4249"/>
        <v>0</v>
      </c>
      <c r="F1164" s="369">
        <f t="shared" si="4235"/>
        <v>1</v>
      </c>
      <c r="G1164" s="366" t="str">
        <f t="shared" si="4236"/>
        <v/>
      </c>
      <c r="H1164" s="370"/>
      <c r="J1164" s="238">
        <f t="shared" si="4237"/>
        <v>0</v>
      </c>
      <c r="K1164" s="239" t="str">
        <f t="shared" si="4238"/>
        <v/>
      </c>
      <c r="L1164" s="342"/>
      <c r="M1164" s="345"/>
      <c r="N1164" s="340" t="str">
        <f>IF(LEN(SWDATA!F1149)=0,"",N1163)</f>
        <v/>
      </c>
      <c r="O1164" s="296" t="str">
        <f>IF(LEN(SWDATA!G1149)=0,"",O1163)</f>
        <v/>
      </c>
      <c r="P1164" s="297" t="str">
        <f>IF(LEN(SWDATA!C1149)=0,"",SWDATA!C1149)</f>
        <v/>
      </c>
      <c r="Q1164" s="312" t="str">
        <f t="shared" si="4239"/>
        <v/>
      </c>
      <c r="R1164" s="223" t="s">
        <v>261</v>
      </c>
      <c r="S1164" s="224"/>
      <c r="T1164" s="224"/>
      <c r="U1164" s="264" t="s">
        <v>626</v>
      </c>
      <c r="V1164" s="205" t="s">
        <v>221</v>
      </c>
      <c r="W1164" s="266">
        <f>IF(OR(Is_Loading,LEN($A1164)=0),"",SWDATA!P1149)</f>
        <v>0</v>
      </c>
      <c r="X1164" s="267">
        <f>IF(OR(Is_Loading,LEN($A1164)=0),"",SWDATA!Q1149)</f>
        <v>0</v>
      </c>
      <c r="Y1164" s="267">
        <f>IF(OR(Is_Loading,LEN($A1164)=0),"",SWDATA!R1149)</f>
        <v>0</v>
      </c>
      <c r="Z1164" s="266" t="str">
        <f t="shared" ref="Z1164:Z1168" si="4250">IF($A1164=0,"",CHOOSE($F1164,SUM(W1164:Y1164),SUM(W1164:Y1164)/3,Y1164))</f>
        <v/>
      </c>
      <c r="AA1164" s="266">
        <f>IF(OR(Is_Loading,LEN($A1164)=0),"",SWDATA!T1149)</f>
        <v>0</v>
      </c>
      <c r="AB1164" s="267">
        <f>IF(OR(Is_Loading,LEN($A1164)=0),"",SWDATA!U1149)</f>
        <v>0</v>
      </c>
      <c r="AC1164" s="267">
        <f>IF(OR(Is_Loading,LEN($A1164)=0),"",SWDATA!V1149)</f>
        <v>0</v>
      </c>
      <c r="AD1164" s="266" t="str">
        <f t="shared" si="4240"/>
        <v/>
      </c>
      <c r="AE1164" s="266">
        <f>IF(OR(Is_Loading,LEN($A1164)=0),"",SWDATA!X1149)</f>
        <v>0</v>
      </c>
      <c r="AF1164" s="267">
        <f>IF(OR(Is_Loading,LEN($A1164)=0),"",SWDATA!Y1149)</f>
        <v>0</v>
      </c>
      <c r="AG1164" s="267">
        <f>IF(OR(Is_Loading,LEN($A1164)=0),"",SWDATA!Z1149)</f>
        <v>0</v>
      </c>
      <c r="AH1164" s="266" t="str">
        <f t="shared" si="4241"/>
        <v/>
      </c>
      <c r="AI1164" s="266">
        <f>IF(OR(Is_Loading,LEN($A1164)=0),"",SWDATA!AB1149)</f>
        <v>0</v>
      </c>
      <c r="AJ1164" s="267">
        <f>IF(OR(Is_Loading,LEN($A1164)=0),"",SWDATA!AC1149)</f>
        <v>0</v>
      </c>
      <c r="AK1164" s="267">
        <f>IF(OR(Is_Loading,LEN($A1164)=0),"",SWDATA!AD1149)</f>
        <v>0</v>
      </c>
      <c r="AL1164" s="266" t="str">
        <f t="shared" si="4242"/>
        <v/>
      </c>
      <c r="AM1164" s="266">
        <f>IF(OR(Is_Loading,LEN($A1164)=0),"",SWDATA!AF1149)</f>
        <v>0</v>
      </c>
      <c r="AN1164" s="267">
        <f>IF(OR(Is_Loading,LEN($A1164)=0),"",SWDATA!AG1149)</f>
        <v>0</v>
      </c>
      <c r="AO1164" s="323">
        <f>IF(OR(Is_Loading,LEN($A1164)=0),"",SWDATA!AH1149)</f>
        <v>0</v>
      </c>
      <c r="AP1164" s="320" t="str">
        <f t="shared" si="4243"/>
        <v/>
      </c>
      <c r="AQ1164" s="266">
        <f>IF(OR(Is_Loading,LEN($A1164)=0),"",SWDATA!AJ1149)</f>
        <v>0</v>
      </c>
      <c r="AR1164" s="267">
        <f>IF(OR(Is_Loading,LEN($A1164)=0),"",SWDATA!AK1149)</f>
        <v>0</v>
      </c>
      <c r="AS1164" s="267">
        <f>IF(OR(Is_Loading,LEN($A1164)=0),"",SWDATA!AL1149)</f>
        <v>0</v>
      </c>
      <c r="AT1164" s="266" t="str">
        <f t="shared" si="4244"/>
        <v/>
      </c>
      <c r="AU1164" s="266">
        <f>IF(OR(Is_Loading,LEN($A1164)=0),"",SWDATA!AN1149)</f>
        <v>0</v>
      </c>
      <c r="AV1164" s="267">
        <f>IF(OR(Is_Loading,LEN($A1164)=0),"",SWDATA!AO1149)</f>
        <v>0</v>
      </c>
      <c r="AW1164" s="267">
        <f>IF(OR(Is_Loading,LEN($A1164)=0),"",SWDATA!AP1149)</f>
        <v>0</v>
      </c>
      <c r="AX1164" s="266" t="str">
        <f t="shared" si="4245"/>
        <v/>
      </c>
      <c r="AY1164" s="266">
        <f>IF(OR(Is_Loading,LEN($A1164)=0),"",SWDATA!AR1149)</f>
        <v>0</v>
      </c>
      <c r="AZ1164" s="267">
        <f>IF(OR(Is_Loading,LEN($A1164)=0),"",SWDATA!AS1149)</f>
        <v>0</v>
      </c>
      <c r="BA1164" s="267">
        <f>IF(OR(Is_Loading,LEN($A1164)=0),"",SWDATA!AT1149)</f>
        <v>0</v>
      </c>
      <c r="BB1164" s="266" t="str">
        <f t="shared" si="4246"/>
        <v/>
      </c>
      <c r="BC1164" s="266">
        <f>IF(OR(Is_Loading,LEN($A1164)=0),"",SWDATA!AV1149)</f>
        <v>0</v>
      </c>
      <c r="BD1164" s="267">
        <f>IF(OR(Is_Loading,LEN($A1164)=0),"",SWDATA!AW1149)</f>
        <v>0</v>
      </c>
      <c r="BE1164" s="323">
        <f>IF(OR(Is_Loading,LEN($A1164)=0),"",SWDATA!AX1149)</f>
        <v>0</v>
      </c>
      <c r="BF1164" s="320" t="str">
        <f t="shared" si="4247"/>
        <v/>
      </c>
      <c r="BG1164" s="11"/>
      <c r="BH1164" s="11"/>
      <c r="BI1164" s="11"/>
      <c r="BJ1164" s="11"/>
      <c r="BK1164" s="11"/>
      <c r="BL1164" s="11"/>
      <c r="BM1164" s="11"/>
      <c r="BN1164" s="11"/>
      <c r="BO1164" s="11"/>
      <c r="BP1164" s="11"/>
      <c r="BQ1164" s="11"/>
      <c r="BR1164" s="11"/>
      <c r="BS1164" s="11"/>
      <c r="BT1164" s="11"/>
      <c r="BU1164" s="11"/>
      <c r="BV1164" s="11"/>
      <c r="BW1164" s="11"/>
      <c r="BX1164" s="11"/>
      <c r="BY1164" s="11"/>
      <c r="BZ1164" s="11"/>
      <c r="CA1164" s="11"/>
      <c r="CB1164" s="11"/>
      <c r="CC1164" s="11"/>
      <c r="CD1164" s="11"/>
      <c r="CE1164" s="11"/>
      <c r="CF1164" s="11"/>
      <c r="CG1164" s="11"/>
      <c r="CH1164" s="11"/>
      <c r="CI1164" s="11"/>
      <c r="CJ1164" s="11"/>
      <c r="CK1164" s="11"/>
      <c r="CL1164" s="11"/>
      <c r="CM1164" s="11"/>
      <c r="CN1164" s="351"/>
      <c r="CO1164" s="351"/>
      <c r="CP1164" s="351"/>
      <c r="CQ1164" s="351"/>
      <c r="CR1164" s="351"/>
      <c r="CS1164" s="351"/>
      <c r="CT1164" s="351"/>
      <c r="CU1164" s="351"/>
      <c r="CV1164" s="351"/>
      <c r="CW1164" s="351"/>
      <c r="CX1164" s="351"/>
      <c r="CY1164" s="351"/>
      <c r="CZ1164" s="351"/>
      <c r="DA1164" s="351"/>
      <c r="DB1164" s="351"/>
      <c r="DC1164" s="351"/>
      <c r="DD1164" s="351"/>
      <c r="DE1164" s="351"/>
      <c r="DF1164" s="351"/>
      <c r="DG1164" s="351"/>
      <c r="DH1164" s="351"/>
      <c r="DI1164" s="351"/>
      <c r="DJ1164" s="351"/>
      <c r="DK1164" s="351"/>
      <c r="DL1164" s="351"/>
      <c r="DM1164" s="351"/>
      <c r="DN1164" s="351"/>
      <c r="DS1164" s="372"/>
      <c r="DT1164" s="374"/>
      <c r="DU1164" s="375"/>
      <c r="DV1164" s="375"/>
      <c r="DW1164" s="375"/>
      <c r="DX1164" s="375">
        <v>1</v>
      </c>
      <c r="DY1164" s="375">
        <f t="shared" si="4201"/>
        <v>0</v>
      </c>
      <c r="DZ1164" s="375">
        <f t="shared" si="4202"/>
        <v>0</v>
      </c>
      <c r="EA1164" s="375">
        <f t="shared" si="4203"/>
        <v>1</v>
      </c>
      <c r="EB1164" s="375">
        <f t="shared" si="4204"/>
        <v>0</v>
      </c>
      <c r="EC1164" s="375">
        <f t="shared" si="4205"/>
        <v>0</v>
      </c>
      <c r="ED1164" s="375">
        <f t="shared" si="4206"/>
        <v>1</v>
      </c>
      <c r="EE1164" s="375">
        <f t="shared" si="4207"/>
        <v>0</v>
      </c>
      <c r="EF1164" s="375">
        <f t="shared" si="4208"/>
        <v>0</v>
      </c>
      <c r="EG1164" s="375">
        <f t="shared" si="4209"/>
        <v>1</v>
      </c>
      <c r="EH1164" s="375">
        <f t="shared" si="4210"/>
        <v>0</v>
      </c>
      <c r="EI1164" s="375">
        <f t="shared" si="4211"/>
        <v>0</v>
      </c>
      <c r="EJ1164" s="375">
        <f t="shared" si="4212"/>
        <v>1</v>
      </c>
      <c r="EK1164" s="375">
        <f t="shared" si="4213"/>
        <v>0</v>
      </c>
      <c r="EL1164" s="375">
        <f t="shared" si="4214"/>
        <v>0</v>
      </c>
      <c r="EM1164" s="375">
        <f t="shared" si="4215"/>
        <v>1</v>
      </c>
      <c r="EN1164" s="375">
        <f t="shared" si="4216"/>
        <v>0</v>
      </c>
      <c r="EO1164" s="375">
        <f t="shared" si="4217"/>
        <v>0</v>
      </c>
      <c r="EP1164" s="375">
        <f t="shared" si="4218"/>
        <v>1</v>
      </c>
      <c r="EQ1164" s="375">
        <f t="shared" si="4219"/>
        <v>0</v>
      </c>
      <c r="ER1164" s="375">
        <f t="shared" si="4220"/>
        <v>0</v>
      </c>
      <c r="ES1164" s="375">
        <f t="shared" si="4221"/>
        <v>1</v>
      </c>
      <c r="ET1164" s="375">
        <f t="shared" si="4222"/>
        <v>0</v>
      </c>
      <c r="EU1164" s="375">
        <f t="shared" si="4223"/>
        <v>0</v>
      </c>
      <c r="EV1164" s="375">
        <f t="shared" si="4224"/>
        <v>1</v>
      </c>
      <c r="EW1164" s="375">
        <f t="shared" si="4225"/>
        <v>0</v>
      </c>
      <c r="EX1164" s="375">
        <f t="shared" si="4226"/>
        <v>0</v>
      </c>
      <c r="EY1164" s="375">
        <f t="shared" si="4227"/>
        <v>1</v>
      </c>
      <c r="EZ1164" s="375">
        <f t="shared" si="4228"/>
        <v>0</v>
      </c>
      <c r="FA1164" s="375">
        <f t="shared" si="4229"/>
        <v>0</v>
      </c>
      <c r="FB1164" s="375">
        <f t="shared" si="4230"/>
        <v>1</v>
      </c>
      <c r="FC1164" s="375">
        <f t="shared" si="4231"/>
        <v>0</v>
      </c>
      <c r="FD1164" s="375">
        <f t="shared" si="4232"/>
        <v>0</v>
      </c>
      <c r="FE1164" s="376"/>
      <c r="FF1164" s="372"/>
      <c r="FG1164" s="372"/>
      <c r="FH1164" s="372"/>
      <c r="FI1164" s="372"/>
      <c r="FJ1164" s="372"/>
      <c r="FK1164" s="372"/>
      <c r="FL1164" s="372"/>
      <c r="FM1164" s="372"/>
      <c r="FN1164" s="372"/>
      <c r="FO1164" s="372"/>
      <c r="FP1164" s="372"/>
      <c r="FQ1164" s="372"/>
      <c r="FR1164" s="372"/>
      <c r="FS1164" s="372"/>
      <c r="FT1164" s="372"/>
      <c r="FU1164" s="372"/>
      <c r="FV1164" s="372"/>
      <c r="FW1164" s="372"/>
      <c r="FX1164" s="372"/>
      <c r="FY1164" s="372"/>
      <c r="FZ1164" s="372"/>
      <c r="GA1164" s="372"/>
      <c r="GB1164" s="372"/>
      <c r="GC1164" s="372"/>
      <c r="GD1164" s="372"/>
      <c r="GE1164" s="372"/>
      <c r="GF1164" s="372"/>
      <c r="GG1164" s="372"/>
      <c r="GH1164" s="372"/>
      <c r="GI1164" s="372"/>
      <c r="GJ1164" s="372"/>
      <c r="GK1164" s="372"/>
      <c r="GL1164" s="372"/>
      <c r="GM1164" s="372"/>
      <c r="GN1164" s="372"/>
      <c r="GO1164" s="372"/>
      <c r="GP1164" s="372"/>
      <c r="GQ1164" s="372"/>
      <c r="GR1164" s="372"/>
      <c r="GS1164" s="372"/>
      <c r="GT1164" s="372"/>
      <c r="GU1164" s="372"/>
      <c r="GV1164" s="372"/>
      <c r="GW1164" s="372"/>
      <c r="GX1164" s="372"/>
      <c r="GY1164" s="372"/>
      <c r="GZ1164" s="372"/>
      <c r="HA1164" s="372"/>
      <c r="HB1164" s="372"/>
      <c r="HC1164" s="372"/>
    </row>
    <row r="1165" spans="1:211" s="373" customFormat="1" ht="15" hidden="1" customHeight="1" outlineLevel="1" x14ac:dyDescent="0.2">
      <c r="A1165" s="366">
        <f>SWDATA!O1150</f>
        <v>0</v>
      </c>
      <c r="B1165" s="366">
        <f>SWDATA!M1150</f>
        <v>0</v>
      </c>
      <c r="C1165" s="351">
        <f>IF(AND(SWDATA!M1150=1,SWDATA!Q1150="promotions"),SWDATA!P1150,0)</f>
        <v>0</v>
      </c>
      <c r="D1165" s="367">
        <f>ROW(SWDATA!M1150)</f>
        <v>1150</v>
      </c>
      <c r="E1165" s="368">
        <f t="shared" si="4249"/>
        <v>0</v>
      </c>
      <c r="F1165" s="369">
        <f t="shared" si="4235"/>
        <v>1</v>
      </c>
      <c r="G1165" s="366" t="str">
        <f t="shared" si="4236"/>
        <v/>
      </c>
      <c r="H1165" s="370"/>
      <c r="J1165" s="238">
        <f t="shared" si="4237"/>
        <v>0</v>
      </c>
      <c r="K1165" s="239" t="str">
        <f t="shared" si="4238"/>
        <v/>
      </c>
      <c r="L1165" s="342"/>
      <c r="M1165" s="345"/>
      <c r="N1165" s="340" t="str">
        <f>IF(LEN(SWDATA!F1150)=0,"",N1164)</f>
        <v/>
      </c>
      <c r="O1165" s="296" t="str">
        <f>IF(LEN(SWDATA!G1150)=0,"",O1164)</f>
        <v/>
      </c>
      <c r="P1165" s="297" t="str">
        <f>IF(LEN(SWDATA!C1150)=0,"",SWDATA!C1150)</f>
        <v/>
      </c>
      <c r="Q1165" s="312" t="str">
        <f t="shared" si="4239"/>
        <v/>
      </c>
      <c r="R1165" s="223" t="s">
        <v>261</v>
      </c>
      <c r="S1165" s="319" t="s">
        <v>485</v>
      </c>
      <c r="T1165" s="224"/>
      <c r="U1165" s="264" t="s">
        <v>608</v>
      </c>
      <c r="V1165" s="205" t="s">
        <v>221</v>
      </c>
      <c r="W1165" s="266">
        <f>IF(OR(Is_Loading,LEN($A1165)=0),"",SWDATA!P1150)</f>
        <v>0</v>
      </c>
      <c r="X1165" s="267">
        <f>IF(OR(Is_Loading,LEN($A1165)=0),"",SWDATA!Q1150)</f>
        <v>0</v>
      </c>
      <c r="Y1165" s="267">
        <f>IF(OR(Is_Loading,LEN($A1165)=0),"",SWDATA!R1150)</f>
        <v>0</v>
      </c>
      <c r="Z1165" s="266" t="str">
        <f t="shared" si="4250"/>
        <v/>
      </c>
      <c r="AA1165" s="266">
        <f>IF(OR(Is_Loading,LEN($A1165)=0),"",SWDATA!T1150)</f>
        <v>0</v>
      </c>
      <c r="AB1165" s="267">
        <f>IF(OR(Is_Loading,LEN($A1165)=0),"",SWDATA!U1150)</f>
        <v>0</v>
      </c>
      <c r="AC1165" s="267">
        <f>IF(OR(Is_Loading,LEN($A1165)=0),"",SWDATA!V1150)</f>
        <v>0</v>
      </c>
      <c r="AD1165" s="266" t="str">
        <f t="shared" si="4240"/>
        <v/>
      </c>
      <c r="AE1165" s="266">
        <f>IF(OR(Is_Loading,LEN($A1165)=0),"",SWDATA!X1150)</f>
        <v>0</v>
      </c>
      <c r="AF1165" s="267">
        <f>IF(OR(Is_Loading,LEN($A1165)=0),"",SWDATA!Y1150)</f>
        <v>0</v>
      </c>
      <c r="AG1165" s="267">
        <f>IF(OR(Is_Loading,LEN($A1165)=0),"",SWDATA!Z1150)</f>
        <v>0</v>
      </c>
      <c r="AH1165" s="266" t="str">
        <f t="shared" si="4241"/>
        <v/>
      </c>
      <c r="AI1165" s="266">
        <f>IF(OR(Is_Loading,LEN($A1165)=0),"",SWDATA!AB1150)</f>
        <v>0</v>
      </c>
      <c r="AJ1165" s="267">
        <f>IF(OR(Is_Loading,LEN($A1165)=0),"",SWDATA!AC1150)</f>
        <v>0</v>
      </c>
      <c r="AK1165" s="267">
        <f>IF(OR(Is_Loading,LEN($A1165)=0),"",SWDATA!AD1150)</f>
        <v>0</v>
      </c>
      <c r="AL1165" s="266" t="str">
        <f t="shared" si="4242"/>
        <v/>
      </c>
      <c r="AM1165" s="266">
        <f>IF(OR(Is_Loading,LEN($A1165)=0),"",SWDATA!AF1150)</f>
        <v>0</v>
      </c>
      <c r="AN1165" s="267">
        <f>IF(OR(Is_Loading,LEN($A1165)=0),"",SWDATA!AG1150)</f>
        <v>0</v>
      </c>
      <c r="AO1165" s="323">
        <f>IF(OR(Is_Loading,LEN($A1165)=0),"",SWDATA!AH1150)</f>
        <v>0</v>
      </c>
      <c r="AP1165" s="320" t="str">
        <f t="shared" si="4243"/>
        <v/>
      </c>
      <c r="AQ1165" s="266">
        <f>IF(OR(Is_Loading,LEN($A1165)=0),"",SWDATA!AJ1150)</f>
        <v>0</v>
      </c>
      <c r="AR1165" s="267">
        <f>IF(OR(Is_Loading,LEN($A1165)=0),"",SWDATA!AK1150)</f>
        <v>0</v>
      </c>
      <c r="AS1165" s="267">
        <f>IF(OR(Is_Loading,LEN($A1165)=0),"",SWDATA!AL1150)</f>
        <v>0</v>
      </c>
      <c r="AT1165" s="266" t="str">
        <f t="shared" si="4244"/>
        <v/>
      </c>
      <c r="AU1165" s="266">
        <f>IF(OR(Is_Loading,LEN($A1165)=0),"",SWDATA!AN1150)</f>
        <v>0</v>
      </c>
      <c r="AV1165" s="267">
        <f>IF(OR(Is_Loading,LEN($A1165)=0),"",SWDATA!AO1150)</f>
        <v>0</v>
      </c>
      <c r="AW1165" s="267">
        <f>IF(OR(Is_Loading,LEN($A1165)=0),"",SWDATA!AP1150)</f>
        <v>0</v>
      </c>
      <c r="AX1165" s="266" t="str">
        <f t="shared" si="4245"/>
        <v/>
      </c>
      <c r="AY1165" s="266">
        <f>IF(OR(Is_Loading,LEN($A1165)=0),"",SWDATA!AR1150)</f>
        <v>0</v>
      </c>
      <c r="AZ1165" s="267">
        <f>IF(OR(Is_Loading,LEN($A1165)=0),"",SWDATA!AS1150)</f>
        <v>0</v>
      </c>
      <c r="BA1165" s="267">
        <f>IF(OR(Is_Loading,LEN($A1165)=0),"",SWDATA!AT1150)</f>
        <v>0</v>
      </c>
      <c r="BB1165" s="266" t="str">
        <f t="shared" si="4246"/>
        <v/>
      </c>
      <c r="BC1165" s="266">
        <f>IF(OR(Is_Loading,LEN($A1165)=0),"",SWDATA!AV1150)</f>
        <v>0</v>
      </c>
      <c r="BD1165" s="267">
        <f>IF(OR(Is_Loading,LEN($A1165)=0),"",SWDATA!AW1150)</f>
        <v>0</v>
      </c>
      <c r="BE1165" s="323">
        <f>IF(OR(Is_Loading,LEN($A1165)=0),"",SWDATA!AX1150)</f>
        <v>0</v>
      </c>
      <c r="BF1165" s="320" t="str">
        <f t="shared" si="4247"/>
        <v/>
      </c>
      <c r="BG1165" s="11"/>
      <c r="BH1165" s="11"/>
      <c r="BI1165" s="11"/>
      <c r="BJ1165" s="11"/>
      <c r="BK1165" s="11"/>
      <c r="BL1165" s="11"/>
      <c r="BM1165" s="11"/>
      <c r="BN1165" s="11"/>
      <c r="BO1165" s="11"/>
      <c r="BP1165" s="11"/>
      <c r="BQ1165" s="11"/>
      <c r="BR1165" s="11"/>
      <c r="BS1165" s="11"/>
      <c r="BT1165" s="11"/>
      <c r="BU1165" s="11"/>
      <c r="BV1165" s="11"/>
      <c r="BW1165" s="11"/>
      <c r="BX1165" s="11"/>
      <c r="BY1165" s="11"/>
      <c r="BZ1165" s="11"/>
      <c r="CA1165" s="11"/>
      <c r="CB1165" s="11"/>
      <c r="CC1165" s="11"/>
      <c r="CD1165" s="11"/>
      <c r="CE1165" s="11"/>
      <c r="CF1165" s="11"/>
      <c r="CG1165" s="11"/>
      <c r="CH1165" s="11"/>
      <c r="CI1165" s="11"/>
      <c r="CJ1165" s="11"/>
      <c r="CK1165" s="11"/>
      <c r="CL1165" s="11"/>
      <c r="CM1165" s="11"/>
      <c r="CN1165" s="351"/>
      <c r="CO1165" s="351"/>
      <c r="CP1165" s="351"/>
      <c r="CQ1165" s="351"/>
      <c r="CR1165" s="351"/>
      <c r="CS1165" s="351"/>
      <c r="CT1165" s="351"/>
      <c r="CU1165" s="351"/>
      <c r="CV1165" s="351"/>
      <c r="CW1165" s="351"/>
      <c r="CX1165" s="351"/>
      <c r="CY1165" s="351"/>
      <c r="CZ1165" s="351"/>
      <c r="DA1165" s="351"/>
      <c r="DB1165" s="351"/>
      <c r="DC1165" s="351"/>
      <c r="DD1165" s="351"/>
      <c r="DE1165" s="351"/>
      <c r="DF1165" s="351"/>
      <c r="DG1165" s="351"/>
      <c r="DH1165" s="351"/>
      <c r="DI1165" s="351"/>
      <c r="DJ1165" s="351"/>
      <c r="DK1165" s="351"/>
      <c r="DL1165" s="351"/>
      <c r="DM1165" s="351"/>
      <c r="DN1165" s="351"/>
      <c r="DS1165" s="372"/>
      <c r="DT1165" s="374"/>
      <c r="DU1165" s="375"/>
      <c r="DV1165" s="375"/>
      <c r="DW1165" s="375"/>
      <c r="DX1165" s="375">
        <v>1</v>
      </c>
      <c r="DY1165" s="375">
        <f t="shared" si="4201"/>
        <v>0</v>
      </c>
      <c r="DZ1165" s="375">
        <f t="shared" si="4202"/>
        <v>0</v>
      </c>
      <c r="EA1165" s="375">
        <f t="shared" si="4203"/>
        <v>1</v>
      </c>
      <c r="EB1165" s="375">
        <f t="shared" si="4204"/>
        <v>0</v>
      </c>
      <c r="EC1165" s="375">
        <f t="shared" si="4205"/>
        <v>0</v>
      </c>
      <c r="ED1165" s="375">
        <f t="shared" si="4206"/>
        <v>1</v>
      </c>
      <c r="EE1165" s="375">
        <f t="shared" si="4207"/>
        <v>0</v>
      </c>
      <c r="EF1165" s="375">
        <f t="shared" si="4208"/>
        <v>0</v>
      </c>
      <c r="EG1165" s="375">
        <f t="shared" si="4209"/>
        <v>1</v>
      </c>
      <c r="EH1165" s="375">
        <f t="shared" si="4210"/>
        <v>0</v>
      </c>
      <c r="EI1165" s="375">
        <f t="shared" si="4211"/>
        <v>0</v>
      </c>
      <c r="EJ1165" s="375">
        <f t="shared" si="4212"/>
        <v>1</v>
      </c>
      <c r="EK1165" s="375">
        <f t="shared" si="4213"/>
        <v>0</v>
      </c>
      <c r="EL1165" s="375">
        <f t="shared" si="4214"/>
        <v>0</v>
      </c>
      <c r="EM1165" s="375">
        <f t="shared" si="4215"/>
        <v>1</v>
      </c>
      <c r="EN1165" s="375">
        <f t="shared" si="4216"/>
        <v>0</v>
      </c>
      <c r="EO1165" s="375">
        <f t="shared" si="4217"/>
        <v>0</v>
      </c>
      <c r="EP1165" s="375">
        <f t="shared" si="4218"/>
        <v>1</v>
      </c>
      <c r="EQ1165" s="375">
        <f t="shared" si="4219"/>
        <v>0</v>
      </c>
      <c r="ER1165" s="375">
        <f t="shared" si="4220"/>
        <v>0</v>
      </c>
      <c r="ES1165" s="375">
        <f t="shared" si="4221"/>
        <v>1</v>
      </c>
      <c r="ET1165" s="375">
        <f t="shared" si="4222"/>
        <v>0</v>
      </c>
      <c r="EU1165" s="375">
        <f t="shared" si="4223"/>
        <v>0</v>
      </c>
      <c r="EV1165" s="375">
        <f t="shared" si="4224"/>
        <v>1</v>
      </c>
      <c r="EW1165" s="375">
        <f t="shared" si="4225"/>
        <v>0</v>
      </c>
      <c r="EX1165" s="375">
        <f t="shared" si="4226"/>
        <v>0</v>
      </c>
      <c r="EY1165" s="375">
        <f t="shared" si="4227"/>
        <v>1</v>
      </c>
      <c r="EZ1165" s="375">
        <f t="shared" si="4228"/>
        <v>0</v>
      </c>
      <c r="FA1165" s="375">
        <f t="shared" si="4229"/>
        <v>0</v>
      </c>
      <c r="FB1165" s="375">
        <f t="shared" si="4230"/>
        <v>1</v>
      </c>
      <c r="FC1165" s="375">
        <f t="shared" si="4231"/>
        <v>0</v>
      </c>
      <c r="FD1165" s="375">
        <f t="shared" si="4232"/>
        <v>0</v>
      </c>
      <c r="FE1165" s="376"/>
      <c r="FF1165" s="372"/>
      <c r="FG1165" s="372"/>
      <c r="FH1165" s="372"/>
      <c r="FI1165" s="372"/>
      <c r="FJ1165" s="372"/>
      <c r="FK1165" s="372"/>
      <c r="FL1165" s="372"/>
      <c r="FM1165" s="372"/>
      <c r="FN1165" s="372"/>
      <c r="FO1165" s="372"/>
      <c r="FP1165" s="372"/>
      <c r="FQ1165" s="372"/>
      <c r="FR1165" s="372"/>
      <c r="FS1165" s="372"/>
      <c r="FT1165" s="372"/>
      <c r="FU1165" s="372"/>
      <c r="FV1165" s="372"/>
      <c r="FW1165" s="372"/>
      <c r="FX1165" s="372"/>
      <c r="FY1165" s="372"/>
      <c r="FZ1165" s="372"/>
      <c r="GA1165" s="372"/>
      <c r="GB1165" s="372"/>
      <c r="GC1165" s="372"/>
      <c r="GD1165" s="372"/>
      <c r="GE1165" s="372"/>
      <c r="GF1165" s="372"/>
      <c r="GG1165" s="372"/>
      <c r="GH1165" s="372"/>
      <c r="GI1165" s="372"/>
      <c r="GJ1165" s="372"/>
      <c r="GK1165" s="372"/>
      <c r="GL1165" s="372"/>
      <c r="GM1165" s="372"/>
      <c r="GN1165" s="372"/>
      <c r="GO1165" s="372"/>
      <c r="GP1165" s="372"/>
      <c r="GQ1165" s="372"/>
      <c r="GR1165" s="372"/>
      <c r="GS1165" s="372"/>
      <c r="GT1165" s="372"/>
      <c r="GU1165" s="372"/>
      <c r="GV1165" s="372"/>
      <c r="GW1165" s="372"/>
      <c r="GX1165" s="372"/>
      <c r="GY1165" s="372"/>
      <c r="GZ1165" s="372"/>
      <c r="HA1165" s="372"/>
      <c r="HB1165" s="372"/>
      <c r="HC1165" s="372"/>
    </row>
    <row r="1166" spans="1:211" s="373" customFormat="1" ht="15" hidden="1" customHeight="1" outlineLevel="1" x14ac:dyDescent="0.2">
      <c r="A1166" s="366">
        <f>SWDATA!O1151</f>
        <v>0</v>
      </c>
      <c r="B1166" s="366">
        <f>SWDATA!M1151</f>
        <v>0</v>
      </c>
      <c r="C1166" s="351">
        <f>IF(AND(SWDATA!M1151=1,SWDATA!Q1151="promotions"),SWDATA!P1151,0)</f>
        <v>0</v>
      </c>
      <c r="D1166" s="367">
        <f>ROW(SWDATA!M1151)</f>
        <v>1151</v>
      </c>
      <c r="E1166" s="368">
        <f t="shared" si="4249"/>
        <v>0</v>
      </c>
      <c r="F1166" s="369">
        <f t="shared" si="4235"/>
        <v>1</v>
      </c>
      <c r="G1166" s="366" t="str">
        <f t="shared" si="4236"/>
        <v/>
      </c>
      <c r="H1166" s="370"/>
      <c r="J1166" s="238">
        <f t="shared" si="4237"/>
        <v>0</v>
      </c>
      <c r="K1166" s="239" t="str">
        <f t="shared" si="4238"/>
        <v/>
      </c>
      <c r="L1166" s="342"/>
      <c r="M1166" s="345"/>
      <c r="N1166" s="340" t="str">
        <f>IF(LEN(SWDATA!F1151)=0,"",N1165)</f>
        <v/>
      </c>
      <c r="O1166" s="296" t="str">
        <f>IF(LEN(SWDATA!G1151)=0,"",O1165)</f>
        <v/>
      </c>
      <c r="P1166" s="297" t="str">
        <f>IF(LEN(SWDATA!C1151)=0,"",SWDATA!C1151)</f>
        <v/>
      </c>
      <c r="Q1166" s="312" t="str">
        <f t="shared" si="4239"/>
        <v/>
      </c>
      <c r="R1166" s="223" t="s">
        <v>261</v>
      </c>
      <c r="S1166" s="224"/>
      <c r="T1166" s="224"/>
      <c r="U1166" s="264" t="s">
        <v>613</v>
      </c>
      <c r="V1166" s="205" t="s">
        <v>221</v>
      </c>
      <c r="W1166" s="266">
        <f>IF(OR(Is_Loading,LEN($A1166)=0),"",SWDATA!P1151)</f>
        <v>0</v>
      </c>
      <c r="X1166" s="267">
        <f>IF(OR(Is_Loading,LEN($A1166)=0),"",SWDATA!Q1151)</f>
        <v>0</v>
      </c>
      <c r="Y1166" s="267">
        <f>IF(OR(Is_Loading,LEN($A1166)=0),"",SWDATA!R1151)</f>
        <v>0</v>
      </c>
      <c r="Z1166" s="266" t="str">
        <f t="shared" si="4250"/>
        <v/>
      </c>
      <c r="AA1166" s="266">
        <f>IF(OR(Is_Loading,LEN($A1166)=0),"",SWDATA!T1151)</f>
        <v>0</v>
      </c>
      <c r="AB1166" s="267">
        <f>IF(OR(Is_Loading,LEN($A1166)=0),"",SWDATA!U1151)</f>
        <v>0</v>
      </c>
      <c r="AC1166" s="267">
        <f>IF(OR(Is_Loading,LEN($A1166)=0),"",SWDATA!V1151)</f>
        <v>0</v>
      </c>
      <c r="AD1166" s="266" t="str">
        <f t="shared" si="4240"/>
        <v/>
      </c>
      <c r="AE1166" s="266">
        <f>IF(OR(Is_Loading,LEN($A1166)=0),"",SWDATA!X1151)</f>
        <v>0</v>
      </c>
      <c r="AF1166" s="267">
        <f>IF(OR(Is_Loading,LEN($A1166)=0),"",SWDATA!Y1151)</f>
        <v>0</v>
      </c>
      <c r="AG1166" s="267">
        <f>IF(OR(Is_Loading,LEN($A1166)=0),"",SWDATA!Z1151)</f>
        <v>0</v>
      </c>
      <c r="AH1166" s="266" t="str">
        <f t="shared" si="4241"/>
        <v/>
      </c>
      <c r="AI1166" s="266">
        <f>IF(OR(Is_Loading,LEN($A1166)=0),"",SWDATA!AB1151)</f>
        <v>0</v>
      </c>
      <c r="AJ1166" s="267">
        <f>IF(OR(Is_Loading,LEN($A1166)=0),"",SWDATA!AC1151)</f>
        <v>0</v>
      </c>
      <c r="AK1166" s="267">
        <f>IF(OR(Is_Loading,LEN($A1166)=0),"",SWDATA!AD1151)</f>
        <v>0</v>
      </c>
      <c r="AL1166" s="266" t="str">
        <f t="shared" si="4242"/>
        <v/>
      </c>
      <c r="AM1166" s="266">
        <f>IF(OR(Is_Loading,LEN($A1166)=0),"",SWDATA!AF1151)</f>
        <v>0</v>
      </c>
      <c r="AN1166" s="267">
        <f>IF(OR(Is_Loading,LEN($A1166)=0),"",SWDATA!AG1151)</f>
        <v>0</v>
      </c>
      <c r="AO1166" s="323">
        <f>IF(OR(Is_Loading,LEN($A1166)=0),"",SWDATA!AH1151)</f>
        <v>0</v>
      </c>
      <c r="AP1166" s="320" t="str">
        <f t="shared" si="4243"/>
        <v/>
      </c>
      <c r="AQ1166" s="266">
        <f>IF(OR(Is_Loading,LEN($A1166)=0),"",SWDATA!AJ1151)</f>
        <v>0</v>
      </c>
      <c r="AR1166" s="267">
        <f>IF(OR(Is_Loading,LEN($A1166)=0),"",SWDATA!AK1151)</f>
        <v>0</v>
      </c>
      <c r="AS1166" s="267">
        <f>IF(OR(Is_Loading,LEN($A1166)=0),"",SWDATA!AL1151)</f>
        <v>0</v>
      </c>
      <c r="AT1166" s="266" t="str">
        <f t="shared" si="4244"/>
        <v/>
      </c>
      <c r="AU1166" s="266">
        <f>IF(OR(Is_Loading,LEN($A1166)=0),"",SWDATA!AN1151)</f>
        <v>0</v>
      </c>
      <c r="AV1166" s="267">
        <f>IF(OR(Is_Loading,LEN($A1166)=0),"",SWDATA!AO1151)</f>
        <v>0</v>
      </c>
      <c r="AW1166" s="267">
        <f>IF(OR(Is_Loading,LEN($A1166)=0),"",SWDATA!AP1151)</f>
        <v>0</v>
      </c>
      <c r="AX1166" s="266" t="str">
        <f t="shared" si="4245"/>
        <v/>
      </c>
      <c r="AY1166" s="266">
        <f>IF(OR(Is_Loading,LEN($A1166)=0),"",SWDATA!AR1151)</f>
        <v>0</v>
      </c>
      <c r="AZ1166" s="267">
        <f>IF(OR(Is_Loading,LEN($A1166)=0),"",SWDATA!AS1151)</f>
        <v>0</v>
      </c>
      <c r="BA1166" s="267">
        <f>IF(OR(Is_Loading,LEN($A1166)=0),"",SWDATA!AT1151)</f>
        <v>0</v>
      </c>
      <c r="BB1166" s="266" t="str">
        <f t="shared" si="4246"/>
        <v/>
      </c>
      <c r="BC1166" s="266">
        <f>IF(OR(Is_Loading,LEN($A1166)=0),"",SWDATA!AV1151)</f>
        <v>0</v>
      </c>
      <c r="BD1166" s="267">
        <f>IF(OR(Is_Loading,LEN($A1166)=0),"",SWDATA!AW1151)</f>
        <v>0</v>
      </c>
      <c r="BE1166" s="323">
        <f>IF(OR(Is_Loading,LEN($A1166)=0),"",SWDATA!AX1151)</f>
        <v>0</v>
      </c>
      <c r="BF1166" s="320" t="str">
        <f t="shared" si="4247"/>
        <v/>
      </c>
      <c r="BG1166" s="11"/>
      <c r="BH1166" s="11"/>
      <c r="BI1166" s="11"/>
      <c r="BJ1166" s="11"/>
      <c r="BK1166" s="11"/>
      <c r="BL1166" s="11"/>
      <c r="BM1166" s="11"/>
      <c r="BN1166" s="11"/>
      <c r="BO1166" s="11"/>
      <c r="BP1166" s="11"/>
      <c r="BQ1166" s="11"/>
      <c r="BR1166" s="11"/>
      <c r="BS1166" s="11"/>
      <c r="BT1166" s="11"/>
      <c r="BU1166" s="11"/>
      <c r="BV1166" s="11"/>
      <c r="BW1166" s="11"/>
      <c r="BX1166" s="11"/>
      <c r="BY1166" s="11"/>
      <c r="BZ1166" s="11"/>
      <c r="CA1166" s="11"/>
      <c r="CB1166" s="11"/>
      <c r="CC1166" s="11"/>
      <c r="CD1166" s="11"/>
      <c r="CE1166" s="11"/>
      <c r="CF1166" s="11"/>
      <c r="CG1166" s="11"/>
      <c r="CH1166" s="11"/>
      <c r="CI1166" s="11"/>
      <c r="CJ1166" s="11"/>
      <c r="CK1166" s="11"/>
      <c r="CL1166" s="11"/>
      <c r="CM1166" s="11"/>
      <c r="CN1166" s="351"/>
      <c r="CO1166" s="351"/>
      <c r="CP1166" s="351"/>
      <c r="CQ1166" s="351"/>
      <c r="CR1166" s="351"/>
      <c r="CS1166" s="351"/>
      <c r="CT1166" s="351"/>
      <c r="CU1166" s="351"/>
      <c r="CV1166" s="351"/>
      <c r="CW1166" s="351"/>
      <c r="CX1166" s="351"/>
      <c r="CY1166" s="351"/>
      <c r="CZ1166" s="351"/>
      <c r="DA1166" s="351"/>
      <c r="DB1166" s="351"/>
      <c r="DC1166" s="351"/>
      <c r="DD1166" s="351"/>
      <c r="DE1166" s="351"/>
      <c r="DF1166" s="351"/>
      <c r="DG1166" s="351"/>
      <c r="DH1166" s="351"/>
      <c r="DI1166" s="351"/>
      <c r="DJ1166" s="351"/>
      <c r="DK1166" s="351"/>
      <c r="DL1166" s="351"/>
      <c r="DM1166" s="351"/>
      <c r="DN1166" s="351"/>
      <c r="DS1166" s="372"/>
      <c r="DT1166" s="374"/>
      <c r="DU1166" s="375"/>
      <c r="DV1166" s="375"/>
      <c r="DW1166" s="375"/>
      <c r="DX1166" s="375">
        <v>1</v>
      </c>
      <c r="DY1166" s="375">
        <f t="shared" si="4201"/>
        <v>0</v>
      </c>
      <c r="DZ1166" s="375">
        <f t="shared" si="4202"/>
        <v>0</v>
      </c>
      <c r="EA1166" s="375">
        <f t="shared" si="4203"/>
        <v>1</v>
      </c>
      <c r="EB1166" s="375">
        <f t="shared" si="4204"/>
        <v>0</v>
      </c>
      <c r="EC1166" s="375">
        <f t="shared" si="4205"/>
        <v>0</v>
      </c>
      <c r="ED1166" s="375">
        <f t="shared" si="4206"/>
        <v>1</v>
      </c>
      <c r="EE1166" s="375">
        <f t="shared" si="4207"/>
        <v>0</v>
      </c>
      <c r="EF1166" s="375">
        <f t="shared" si="4208"/>
        <v>0</v>
      </c>
      <c r="EG1166" s="375">
        <f t="shared" si="4209"/>
        <v>1</v>
      </c>
      <c r="EH1166" s="375">
        <f t="shared" si="4210"/>
        <v>0</v>
      </c>
      <c r="EI1166" s="375">
        <f t="shared" si="4211"/>
        <v>0</v>
      </c>
      <c r="EJ1166" s="375">
        <f t="shared" si="4212"/>
        <v>1</v>
      </c>
      <c r="EK1166" s="375">
        <f t="shared" si="4213"/>
        <v>0</v>
      </c>
      <c r="EL1166" s="375">
        <f t="shared" si="4214"/>
        <v>0</v>
      </c>
      <c r="EM1166" s="375">
        <f t="shared" si="4215"/>
        <v>1</v>
      </c>
      <c r="EN1166" s="375">
        <f t="shared" si="4216"/>
        <v>0</v>
      </c>
      <c r="EO1166" s="375">
        <f t="shared" si="4217"/>
        <v>0</v>
      </c>
      <c r="EP1166" s="375">
        <f t="shared" si="4218"/>
        <v>1</v>
      </c>
      <c r="EQ1166" s="375">
        <f t="shared" si="4219"/>
        <v>0</v>
      </c>
      <c r="ER1166" s="375">
        <f t="shared" si="4220"/>
        <v>0</v>
      </c>
      <c r="ES1166" s="375">
        <f t="shared" si="4221"/>
        <v>1</v>
      </c>
      <c r="ET1166" s="375">
        <f t="shared" si="4222"/>
        <v>0</v>
      </c>
      <c r="EU1166" s="375">
        <f t="shared" si="4223"/>
        <v>0</v>
      </c>
      <c r="EV1166" s="375">
        <f t="shared" si="4224"/>
        <v>1</v>
      </c>
      <c r="EW1166" s="375">
        <f t="shared" si="4225"/>
        <v>0</v>
      </c>
      <c r="EX1166" s="375">
        <f t="shared" si="4226"/>
        <v>0</v>
      </c>
      <c r="EY1166" s="375">
        <f t="shared" si="4227"/>
        <v>1</v>
      </c>
      <c r="EZ1166" s="375">
        <f t="shared" si="4228"/>
        <v>0</v>
      </c>
      <c r="FA1166" s="375">
        <f t="shared" si="4229"/>
        <v>0</v>
      </c>
      <c r="FB1166" s="375">
        <f t="shared" si="4230"/>
        <v>1</v>
      </c>
      <c r="FC1166" s="375">
        <f t="shared" si="4231"/>
        <v>0</v>
      </c>
      <c r="FD1166" s="375">
        <f t="shared" si="4232"/>
        <v>0</v>
      </c>
      <c r="FE1166" s="376"/>
      <c r="FF1166" s="372"/>
      <c r="FG1166" s="372"/>
      <c r="FH1166" s="372"/>
      <c r="FI1166" s="372"/>
      <c r="FJ1166" s="372"/>
      <c r="FK1166" s="372"/>
      <c r="FL1166" s="372"/>
      <c r="FM1166" s="372"/>
      <c r="FN1166" s="372"/>
      <c r="FO1166" s="372"/>
      <c r="FP1166" s="372"/>
      <c r="FQ1166" s="372"/>
      <c r="FR1166" s="372"/>
      <c r="FS1166" s="372"/>
      <c r="FT1166" s="372"/>
      <c r="FU1166" s="372"/>
      <c r="FV1166" s="372"/>
      <c r="FW1166" s="372"/>
      <c r="FX1166" s="372"/>
      <c r="FY1166" s="372"/>
      <c r="FZ1166" s="372"/>
      <c r="GA1166" s="372"/>
      <c r="GB1166" s="372"/>
      <c r="GC1166" s="372"/>
      <c r="GD1166" s="372"/>
      <c r="GE1166" s="372"/>
      <c r="GF1166" s="372"/>
      <c r="GG1166" s="372"/>
      <c r="GH1166" s="372"/>
      <c r="GI1166" s="372"/>
      <c r="GJ1166" s="372"/>
      <c r="GK1166" s="372"/>
      <c r="GL1166" s="372"/>
      <c r="GM1166" s="372"/>
      <c r="GN1166" s="372"/>
      <c r="GO1166" s="372"/>
      <c r="GP1166" s="372"/>
      <c r="GQ1166" s="372"/>
      <c r="GR1166" s="372"/>
      <c r="GS1166" s="372"/>
      <c r="GT1166" s="372"/>
      <c r="GU1166" s="372"/>
      <c r="GV1166" s="372"/>
      <c r="GW1166" s="372"/>
      <c r="GX1166" s="372"/>
      <c r="GY1166" s="372"/>
      <c r="GZ1166" s="372"/>
      <c r="HA1166" s="372"/>
      <c r="HB1166" s="372"/>
      <c r="HC1166" s="372"/>
    </row>
    <row r="1167" spans="1:211" s="373" customFormat="1" ht="15" hidden="1" customHeight="1" outlineLevel="1" x14ac:dyDescent="0.2">
      <c r="A1167" s="366">
        <f>SWDATA!O1152</f>
        <v>0</v>
      </c>
      <c r="B1167" s="366">
        <f>SWDATA!M1152</f>
        <v>0</v>
      </c>
      <c r="C1167" s="351">
        <f>IF(AND(SWDATA!M1152=1,SWDATA!Q1152="promotions"),SWDATA!P1152,0)</f>
        <v>0</v>
      </c>
      <c r="D1167" s="367">
        <f>ROW(SWDATA!M1152)</f>
        <v>1152</v>
      </c>
      <c r="E1167" s="368">
        <f t="shared" si="4249"/>
        <v>0</v>
      </c>
      <c r="F1167" s="369">
        <f t="shared" si="4235"/>
        <v>1</v>
      </c>
      <c r="G1167" s="366" t="str">
        <f t="shared" si="4236"/>
        <v/>
      </c>
      <c r="H1167" s="370"/>
      <c r="J1167" s="238">
        <f t="shared" si="4237"/>
        <v>0</v>
      </c>
      <c r="K1167" s="239" t="str">
        <f t="shared" si="4238"/>
        <v/>
      </c>
      <c r="L1167" s="342"/>
      <c r="M1167" s="345"/>
      <c r="N1167" s="340" t="str">
        <f>IF(LEN(SWDATA!F1152)=0,"",N1166)</f>
        <v/>
      </c>
      <c r="O1167" s="296" t="str">
        <f>IF(LEN(SWDATA!G1152)=0,"",O1166)</f>
        <v/>
      </c>
      <c r="P1167" s="297" t="str">
        <f>IF(LEN(SWDATA!C1152)=0,"",SWDATA!C1152)</f>
        <v/>
      </c>
      <c r="Q1167" s="312" t="str">
        <f t="shared" si="4239"/>
        <v/>
      </c>
      <c r="R1167" s="223" t="s">
        <v>261</v>
      </c>
      <c r="S1167" s="224" t="s">
        <v>485</v>
      </c>
      <c r="T1167" s="224"/>
      <c r="U1167" s="264" t="s">
        <v>609</v>
      </c>
      <c r="V1167" s="205" t="s">
        <v>221</v>
      </c>
      <c r="W1167" s="266">
        <f>IF(OR(Is_Loading,LEN($A1167)=0),"",SWDATA!P1152)</f>
        <v>0</v>
      </c>
      <c r="X1167" s="267">
        <f>IF(OR(Is_Loading,LEN($A1167)=0),"",SWDATA!Q1152)</f>
        <v>0</v>
      </c>
      <c r="Y1167" s="267">
        <f>IF(OR(Is_Loading,LEN($A1167)=0),"",SWDATA!R1152)</f>
        <v>0</v>
      </c>
      <c r="Z1167" s="266" t="str">
        <f t="shared" si="4250"/>
        <v/>
      </c>
      <c r="AA1167" s="266">
        <f>IF(OR(Is_Loading,LEN($A1167)=0),"",SWDATA!T1152)</f>
        <v>0</v>
      </c>
      <c r="AB1167" s="267">
        <f>IF(OR(Is_Loading,LEN($A1167)=0),"",SWDATA!U1152)</f>
        <v>0</v>
      </c>
      <c r="AC1167" s="267">
        <f>IF(OR(Is_Loading,LEN($A1167)=0),"",SWDATA!V1152)</f>
        <v>0</v>
      </c>
      <c r="AD1167" s="266" t="str">
        <f t="shared" si="4240"/>
        <v/>
      </c>
      <c r="AE1167" s="266">
        <f>IF(OR(Is_Loading,LEN($A1167)=0),"",SWDATA!X1152)</f>
        <v>0</v>
      </c>
      <c r="AF1167" s="267">
        <f>IF(OR(Is_Loading,LEN($A1167)=0),"",SWDATA!Y1152)</f>
        <v>0</v>
      </c>
      <c r="AG1167" s="267">
        <f>IF(OR(Is_Loading,LEN($A1167)=0),"",SWDATA!Z1152)</f>
        <v>0</v>
      </c>
      <c r="AH1167" s="266" t="str">
        <f t="shared" si="4241"/>
        <v/>
      </c>
      <c r="AI1167" s="266">
        <f>IF(OR(Is_Loading,LEN($A1167)=0),"",SWDATA!AB1152)</f>
        <v>0</v>
      </c>
      <c r="AJ1167" s="267">
        <f>IF(OR(Is_Loading,LEN($A1167)=0),"",SWDATA!AC1152)</f>
        <v>0</v>
      </c>
      <c r="AK1167" s="267">
        <f>IF(OR(Is_Loading,LEN($A1167)=0),"",SWDATA!AD1152)</f>
        <v>0</v>
      </c>
      <c r="AL1167" s="266" t="str">
        <f t="shared" si="4242"/>
        <v/>
      </c>
      <c r="AM1167" s="266">
        <f>IF(OR(Is_Loading,LEN($A1167)=0),"",SWDATA!AF1152)</f>
        <v>0</v>
      </c>
      <c r="AN1167" s="267">
        <f>IF(OR(Is_Loading,LEN($A1167)=0),"",SWDATA!AG1152)</f>
        <v>0</v>
      </c>
      <c r="AO1167" s="323">
        <f>IF(OR(Is_Loading,LEN($A1167)=0),"",SWDATA!AH1152)</f>
        <v>0</v>
      </c>
      <c r="AP1167" s="320" t="str">
        <f t="shared" si="4243"/>
        <v/>
      </c>
      <c r="AQ1167" s="266">
        <f>IF(OR(Is_Loading,LEN($A1167)=0),"",SWDATA!AJ1152)</f>
        <v>0</v>
      </c>
      <c r="AR1167" s="267">
        <f>IF(OR(Is_Loading,LEN($A1167)=0),"",SWDATA!AK1152)</f>
        <v>0</v>
      </c>
      <c r="AS1167" s="267">
        <f>IF(OR(Is_Loading,LEN($A1167)=0),"",SWDATA!AL1152)</f>
        <v>0</v>
      </c>
      <c r="AT1167" s="266" t="str">
        <f t="shared" si="4244"/>
        <v/>
      </c>
      <c r="AU1167" s="266">
        <f>IF(OR(Is_Loading,LEN($A1167)=0),"",SWDATA!AN1152)</f>
        <v>0</v>
      </c>
      <c r="AV1167" s="267">
        <f>IF(OR(Is_Loading,LEN($A1167)=0),"",SWDATA!AO1152)</f>
        <v>0</v>
      </c>
      <c r="AW1167" s="267">
        <f>IF(OR(Is_Loading,LEN($A1167)=0),"",SWDATA!AP1152)</f>
        <v>0</v>
      </c>
      <c r="AX1167" s="266" t="str">
        <f t="shared" si="4245"/>
        <v/>
      </c>
      <c r="AY1167" s="266">
        <f>IF(OR(Is_Loading,LEN($A1167)=0),"",SWDATA!AR1152)</f>
        <v>0</v>
      </c>
      <c r="AZ1167" s="267">
        <f>IF(OR(Is_Loading,LEN($A1167)=0),"",SWDATA!AS1152)</f>
        <v>0</v>
      </c>
      <c r="BA1167" s="267">
        <f>IF(OR(Is_Loading,LEN($A1167)=0),"",SWDATA!AT1152)</f>
        <v>0</v>
      </c>
      <c r="BB1167" s="266" t="str">
        <f t="shared" si="4246"/>
        <v/>
      </c>
      <c r="BC1167" s="266">
        <f>IF(OR(Is_Loading,LEN($A1167)=0),"",SWDATA!AV1152)</f>
        <v>0</v>
      </c>
      <c r="BD1167" s="267">
        <f>IF(OR(Is_Loading,LEN($A1167)=0),"",SWDATA!AW1152)</f>
        <v>0</v>
      </c>
      <c r="BE1167" s="323">
        <f>IF(OR(Is_Loading,LEN($A1167)=0),"",SWDATA!AX1152)</f>
        <v>0</v>
      </c>
      <c r="BF1167" s="320" t="str">
        <f t="shared" si="4247"/>
        <v/>
      </c>
      <c r="BG1167" s="11"/>
      <c r="BH1167" s="11"/>
      <c r="BI1167" s="11"/>
      <c r="BJ1167" s="11"/>
      <c r="BK1167" s="11"/>
      <c r="BL1167" s="11"/>
      <c r="BM1167" s="11"/>
      <c r="BN1167" s="11"/>
      <c r="BO1167" s="11"/>
      <c r="BP1167" s="11"/>
      <c r="BQ1167" s="11"/>
      <c r="BR1167" s="11"/>
      <c r="BS1167" s="11"/>
      <c r="BT1167" s="11"/>
      <c r="BU1167" s="11"/>
      <c r="BV1167" s="11"/>
      <c r="BW1167" s="11"/>
      <c r="BX1167" s="11"/>
      <c r="BY1167" s="11"/>
      <c r="BZ1167" s="11"/>
      <c r="CA1167" s="11"/>
      <c r="CB1167" s="11"/>
      <c r="CC1167" s="11"/>
      <c r="CD1167" s="11"/>
      <c r="CE1167" s="11"/>
      <c r="CF1167" s="11"/>
      <c r="CG1167" s="11"/>
      <c r="CH1167" s="11"/>
      <c r="CI1167" s="11"/>
      <c r="CJ1167" s="11"/>
      <c r="CK1167" s="11"/>
      <c r="CL1167" s="11"/>
      <c r="CM1167" s="11"/>
      <c r="CN1167" s="351"/>
      <c r="CO1167" s="351"/>
      <c r="CP1167" s="351"/>
      <c r="CQ1167" s="351"/>
      <c r="CR1167" s="351"/>
      <c r="CS1167" s="351"/>
      <c r="CT1167" s="351"/>
      <c r="CU1167" s="351"/>
      <c r="CV1167" s="351"/>
      <c r="CW1167" s="351"/>
      <c r="CX1167" s="351"/>
      <c r="CY1167" s="351"/>
      <c r="CZ1167" s="351"/>
      <c r="DA1167" s="351"/>
      <c r="DB1167" s="351"/>
      <c r="DC1167" s="351"/>
      <c r="DD1167" s="351"/>
      <c r="DE1167" s="351"/>
      <c r="DF1167" s="351"/>
      <c r="DG1167" s="351"/>
      <c r="DH1167" s="351"/>
      <c r="DI1167" s="351"/>
      <c r="DJ1167" s="351"/>
      <c r="DK1167" s="351"/>
      <c r="DL1167" s="351"/>
      <c r="DM1167" s="351"/>
      <c r="DN1167" s="351"/>
      <c r="DS1167" s="372"/>
      <c r="DT1167" s="374"/>
      <c r="DU1167" s="375"/>
      <c r="DV1167" s="375"/>
      <c r="DW1167" s="375"/>
      <c r="DX1167" s="375">
        <v>1</v>
      </c>
      <c r="DY1167" s="375">
        <f t="shared" si="4201"/>
        <v>0</v>
      </c>
      <c r="DZ1167" s="375">
        <f t="shared" si="4202"/>
        <v>0</v>
      </c>
      <c r="EA1167" s="375">
        <f t="shared" si="4203"/>
        <v>1</v>
      </c>
      <c r="EB1167" s="375">
        <f t="shared" si="4204"/>
        <v>0</v>
      </c>
      <c r="EC1167" s="375">
        <f t="shared" si="4205"/>
        <v>0</v>
      </c>
      <c r="ED1167" s="375">
        <f t="shared" si="4206"/>
        <v>1</v>
      </c>
      <c r="EE1167" s="375">
        <f t="shared" si="4207"/>
        <v>0</v>
      </c>
      <c r="EF1167" s="375">
        <f t="shared" si="4208"/>
        <v>0</v>
      </c>
      <c r="EG1167" s="375">
        <f t="shared" si="4209"/>
        <v>1</v>
      </c>
      <c r="EH1167" s="375">
        <f t="shared" si="4210"/>
        <v>0</v>
      </c>
      <c r="EI1167" s="375">
        <f t="shared" si="4211"/>
        <v>0</v>
      </c>
      <c r="EJ1167" s="375">
        <f t="shared" si="4212"/>
        <v>1</v>
      </c>
      <c r="EK1167" s="375">
        <f t="shared" si="4213"/>
        <v>0</v>
      </c>
      <c r="EL1167" s="375">
        <f t="shared" si="4214"/>
        <v>0</v>
      </c>
      <c r="EM1167" s="375">
        <f t="shared" si="4215"/>
        <v>1</v>
      </c>
      <c r="EN1167" s="375">
        <f t="shared" si="4216"/>
        <v>0</v>
      </c>
      <c r="EO1167" s="375">
        <f t="shared" si="4217"/>
        <v>0</v>
      </c>
      <c r="EP1167" s="375">
        <f t="shared" si="4218"/>
        <v>1</v>
      </c>
      <c r="EQ1167" s="375">
        <f t="shared" si="4219"/>
        <v>0</v>
      </c>
      <c r="ER1167" s="375">
        <f t="shared" si="4220"/>
        <v>0</v>
      </c>
      <c r="ES1167" s="375">
        <f t="shared" si="4221"/>
        <v>1</v>
      </c>
      <c r="ET1167" s="375">
        <f t="shared" si="4222"/>
        <v>0</v>
      </c>
      <c r="EU1167" s="375">
        <f t="shared" si="4223"/>
        <v>0</v>
      </c>
      <c r="EV1167" s="375">
        <f t="shared" si="4224"/>
        <v>1</v>
      </c>
      <c r="EW1167" s="375">
        <f t="shared" si="4225"/>
        <v>0</v>
      </c>
      <c r="EX1167" s="375">
        <f t="shared" si="4226"/>
        <v>0</v>
      </c>
      <c r="EY1167" s="375">
        <f t="shared" si="4227"/>
        <v>1</v>
      </c>
      <c r="EZ1167" s="375">
        <f t="shared" si="4228"/>
        <v>0</v>
      </c>
      <c r="FA1167" s="375">
        <f t="shared" si="4229"/>
        <v>0</v>
      </c>
      <c r="FB1167" s="375">
        <f t="shared" si="4230"/>
        <v>1</v>
      </c>
      <c r="FC1167" s="375">
        <f t="shared" si="4231"/>
        <v>0</v>
      </c>
      <c r="FD1167" s="375">
        <f t="shared" si="4232"/>
        <v>0</v>
      </c>
      <c r="FE1167" s="376"/>
      <c r="FF1167" s="372"/>
      <c r="FG1167" s="372"/>
      <c r="FH1167" s="372"/>
      <c r="FI1167" s="372"/>
      <c r="FJ1167" s="372"/>
      <c r="FK1167" s="372"/>
      <c r="FL1167" s="372"/>
      <c r="FM1167" s="372"/>
      <c r="FN1167" s="372"/>
      <c r="FO1167" s="372"/>
      <c r="FP1167" s="372"/>
      <c r="FQ1167" s="372"/>
      <c r="FR1167" s="372"/>
      <c r="FS1167" s="372"/>
      <c r="FT1167" s="372"/>
      <c r="FU1167" s="372"/>
      <c r="FV1167" s="372"/>
      <c r="FW1167" s="372"/>
      <c r="FX1167" s="372"/>
      <c r="FY1167" s="372"/>
      <c r="FZ1167" s="372"/>
      <c r="GA1167" s="372"/>
      <c r="GB1167" s="372"/>
      <c r="GC1167" s="372"/>
      <c r="GD1167" s="372"/>
      <c r="GE1167" s="372"/>
      <c r="GF1167" s="372"/>
      <c r="GG1167" s="372"/>
      <c r="GH1167" s="372"/>
      <c r="GI1167" s="372"/>
      <c r="GJ1167" s="372"/>
      <c r="GK1167" s="372"/>
      <c r="GL1167" s="372"/>
      <c r="GM1167" s="372"/>
      <c r="GN1167" s="372"/>
      <c r="GO1167" s="372"/>
      <c r="GP1167" s="372"/>
      <c r="GQ1167" s="372"/>
      <c r="GR1167" s="372"/>
      <c r="GS1167" s="372"/>
      <c r="GT1167" s="372"/>
      <c r="GU1167" s="372"/>
      <c r="GV1167" s="372"/>
      <c r="GW1167" s="372"/>
      <c r="GX1167" s="372"/>
      <c r="GY1167" s="372"/>
      <c r="GZ1167" s="372"/>
      <c r="HA1167" s="372"/>
      <c r="HB1167" s="372"/>
      <c r="HC1167" s="372"/>
    </row>
    <row r="1168" spans="1:211" s="373" customFormat="1" ht="15" hidden="1" customHeight="1" outlineLevel="1" x14ac:dyDescent="0.2">
      <c r="A1168" s="366">
        <f>SWDATA!O1153</f>
        <v>0</v>
      </c>
      <c r="B1168" s="366">
        <f>SWDATA!M1153</f>
        <v>0</v>
      </c>
      <c r="C1168" s="351">
        <f>IF(AND(SWDATA!M1153=1,SWDATA!Q1153="promotions"),SWDATA!P1153,0)</f>
        <v>0</v>
      </c>
      <c r="D1168" s="371">
        <f>ROW(SWDATA!M1153)</f>
        <v>1153</v>
      </c>
      <c r="E1168" s="368">
        <f ca="1">IF(AND(B1168=1,UPPER(HLOOKUP(D1168,'Metrics &amp; Attributes View'!$13:$31,19,0))&lt;&gt;"SBOM"),1,0)</f>
        <v>0</v>
      </c>
      <c r="F1168" s="369">
        <f t="shared" si="4235"/>
        <v>1</v>
      </c>
      <c r="G1168" s="366" t="str">
        <f t="shared" si="4236"/>
        <v/>
      </c>
      <c r="H1168" s="370"/>
      <c r="J1168" s="238">
        <f t="shared" si="4237"/>
        <v>0</v>
      </c>
      <c r="K1168" s="239" t="str">
        <f t="shared" si="4238"/>
        <v/>
      </c>
      <c r="L1168" s="342"/>
      <c r="M1168" s="345"/>
      <c r="N1168" s="340" t="str">
        <f>IF(LEN(SWDATA!F1153)=0,"",N1167)</f>
        <v/>
      </c>
      <c r="O1168" s="296" t="str">
        <f>IF(LEN(SWDATA!G1153)=0,"",O1167)</f>
        <v/>
      </c>
      <c r="P1168" s="297" t="str">
        <f>IF(LEN(SWDATA!C1153)=0,"",SWDATA!C1153)</f>
        <v/>
      </c>
      <c r="Q1168" s="312" t="str">
        <f t="shared" si="4239"/>
        <v/>
      </c>
      <c r="R1168" s="223" t="s">
        <v>262</v>
      </c>
      <c r="S1168" s="224"/>
      <c r="T1168" s="224"/>
      <c r="U1168" s="264" t="s">
        <v>627</v>
      </c>
      <c r="V1168" s="205" t="s">
        <v>221</v>
      </c>
      <c r="W1168" s="266">
        <f>IF(OR(Is_Loading,LEN($A1168)=0),"",SWDATA!P1153)</f>
        <v>0</v>
      </c>
      <c r="X1168" s="267">
        <f>IF(OR(Is_Loading,LEN($A1168)=0),"",SWDATA!Q1153)</f>
        <v>0</v>
      </c>
      <c r="Y1168" s="267">
        <f>IF(OR(Is_Loading,LEN($A1168)=0),"",SWDATA!R1153)</f>
        <v>0</v>
      </c>
      <c r="Z1168" s="266" t="str">
        <f t="shared" si="4250"/>
        <v/>
      </c>
      <c r="AA1168" s="266">
        <f>IF(OR(Is_Loading,LEN($A1168)=0),"",SWDATA!T1153)</f>
        <v>0</v>
      </c>
      <c r="AB1168" s="267">
        <f>IF(OR(Is_Loading,LEN($A1168)=0),"",SWDATA!U1153)</f>
        <v>0</v>
      </c>
      <c r="AC1168" s="267">
        <f>IF(OR(Is_Loading,LEN($A1168)=0),"",SWDATA!V1153)</f>
        <v>0</v>
      </c>
      <c r="AD1168" s="266" t="str">
        <f t="shared" si="4240"/>
        <v/>
      </c>
      <c r="AE1168" s="266">
        <f>IF(OR(Is_Loading,LEN($A1168)=0),"",SWDATA!X1153)</f>
        <v>0</v>
      </c>
      <c r="AF1168" s="267">
        <f>IF(OR(Is_Loading,LEN($A1168)=0),"",SWDATA!Y1153)</f>
        <v>0</v>
      </c>
      <c r="AG1168" s="267">
        <f>IF(OR(Is_Loading,LEN($A1168)=0),"",SWDATA!Z1153)</f>
        <v>0</v>
      </c>
      <c r="AH1168" s="266" t="str">
        <f t="shared" si="4241"/>
        <v/>
      </c>
      <c r="AI1168" s="266">
        <f>IF(OR(Is_Loading,LEN($A1168)=0),"",SWDATA!AB1153)</f>
        <v>0</v>
      </c>
      <c r="AJ1168" s="267">
        <f>IF(OR(Is_Loading,LEN($A1168)=0),"",SWDATA!AC1153)</f>
        <v>0</v>
      </c>
      <c r="AK1168" s="267">
        <f>IF(OR(Is_Loading,LEN($A1168)=0),"",SWDATA!AD1153)</f>
        <v>0</v>
      </c>
      <c r="AL1168" s="266" t="str">
        <f t="shared" si="4242"/>
        <v/>
      </c>
      <c r="AM1168" s="266">
        <f>IF(OR(Is_Loading,LEN($A1168)=0),"",SWDATA!AF1153)</f>
        <v>0</v>
      </c>
      <c r="AN1168" s="267">
        <f>IF(OR(Is_Loading,LEN($A1168)=0),"",SWDATA!AG1153)</f>
        <v>0</v>
      </c>
      <c r="AO1168" s="323">
        <f>IF(OR(Is_Loading,LEN($A1168)=0),"",SWDATA!AH1153)</f>
        <v>0</v>
      </c>
      <c r="AP1168" s="320" t="str">
        <f t="shared" si="4243"/>
        <v/>
      </c>
      <c r="AQ1168" s="266">
        <f>IF(OR(Is_Loading,LEN($A1168)=0),"",SWDATA!AJ1153)</f>
        <v>0</v>
      </c>
      <c r="AR1168" s="267">
        <f>IF(OR(Is_Loading,LEN($A1168)=0),"",SWDATA!AK1153)</f>
        <v>0</v>
      </c>
      <c r="AS1168" s="267">
        <f>IF(OR(Is_Loading,LEN($A1168)=0),"",SWDATA!AL1153)</f>
        <v>0</v>
      </c>
      <c r="AT1168" s="266" t="str">
        <f t="shared" si="4244"/>
        <v/>
      </c>
      <c r="AU1168" s="266">
        <f>IF(OR(Is_Loading,LEN($A1168)=0),"",SWDATA!AN1153)</f>
        <v>0</v>
      </c>
      <c r="AV1168" s="267">
        <f>IF(OR(Is_Loading,LEN($A1168)=0),"",SWDATA!AO1153)</f>
        <v>0</v>
      </c>
      <c r="AW1168" s="267">
        <f>IF(OR(Is_Loading,LEN($A1168)=0),"",SWDATA!AP1153)</f>
        <v>0</v>
      </c>
      <c r="AX1168" s="266" t="str">
        <f t="shared" si="4245"/>
        <v/>
      </c>
      <c r="AY1168" s="266">
        <f>IF(OR(Is_Loading,LEN($A1168)=0),"",SWDATA!AR1153)</f>
        <v>0</v>
      </c>
      <c r="AZ1168" s="267">
        <f>IF(OR(Is_Loading,LEN($A1168)=0),"",SWDATA!AS1153)</f>
        <v>0</v>
      </c>
      <c r="BA1168" s="267">
        <f>IF(OR(Is_Loading,LEN($A1168)=0),"",SWDATA!AT1153)</f>
        <v>0</v>
      </c>
      <c r="BB1168" s="266" t="str">
        <f t="shared" si="4246"/>
        <v/>
      </c>
      <c r="BC1168" s="266">
        <f>IF(OR(Is_Loading,LEN($A1168)=0),"",SWDATA!AV1153)</f>
        <v>0</v>
      </c>
      <c r="BD1168" s="267">
        <f>IF(OR(Is_Loading,LEN($A1168)=0),"",SWDATA!AW1153)</f>
        <v>0</v>
      </c>
      <c r="BE1168" s="323">
        <f>IF(OR(Is_Loading,LEN($A1168)=0),"",SWDATA!AX1153)</f>
        <v>0</v>
      </c>
      <c r="BF1168" s="332" t="str">
        <f t="shared" si="4247"/>
        <v/>
      </c>
      <c r="BG1168" s="11"/>
      <c r="BH1168" s="11"/>
      <c r="BI1168" s="11"/>
      <c r="BJ1168" s="11"/>
      <c r="BK1168" s="11"/>
      <c r="BL1168" s="11"/>
      <c r="BM1168" s="11"/>
      <c r="BN1168" s="11"/>
      <c r="BO1168" s="11"/>
      <c r="BP1168" s="11"/>
      <c r="BQ1168" s="11"/>
      <c r="BR1168" s="11"/>
      <c r="BS1168" s="11"/>
      <c r="BT1168" s="11"/>
      <c r="BU1168" s="11"/>
      <c r="BV1168" s="11"/>
      <c r="BW1168" s="11"/>
      <c r="BX1168" s="11"/>
      <c r="BY1168" s="11"/>
      <c r="BZ1168" s="11"/>
      <c r="CA1168" s="11"/>
      <c r="CB1168" s="11"/>
      <c r="CC1168" s="11"/>
      <c r="CD1168" s="11"/>
      <c r="CE1168" s="11"/>
      <c r="CF1168" s="11"/>
      <c r="CG1168" s="11"/>
      <c r="CH1168" s="11"/>
      <c r="CI1168" s="11"/>
      <c r="CJ1168" s="11"/>
      <c r="CK1168" s="11"/>
      <c r="CL1168" s="11"/>
      <c r="CM1168" s="11"/>
      <c r="CN1168" s="351"/>
      <c r="CO1168" s="351"/>
      <c r="CP1168" s="351"/>
      <c r="CQ1168" s="351"/>
      <c r="CR1168" s="351"/>
      <c r="CS1168" s="351"/>
      <c r="CT1168" s="351"/>
      <c r="CU1168" s="351"/>
      <c r="CV1168" s="351"/>
      <c r="CW1168" s="351"/>
      <c r="CX1168" s="351"/>
      <c r="CY1168" s="351"/>
      <c r="CZ1168" s="351"/>
      <c r="DA1168" s="351"/>
      <c r="DB1168" s="351"/>
      <c r="DC1168" s="351"/>
      <c r="DD1168" s="351"/>
      <c r="DE1168" s="351"/>
      <c r="DF1168" s="351"/>
      <c r="DG1168" s="351"/>
      <c r="DH1168" s="351"/>
      <c r="DI1168" s="351"/>
      <c r="DJ1168" s="351"/>
      <c r="DK1168" s="351"/>
      <c r="DL1168" s="351"/>
      <c r="DM1168" s="351"/>
      <c r="DN1168" s="351"/>
      <c r="DS1168" s="372"/>
      <c r="DT1168" s="374"/>
      <c r="DU1168" s="375"/>
      <c r="DV1168" s="375"/>
      <c r="DW1168" s="375"/>
      <c r="DX1168" s="375">
        <v>1</v>
      </c>
      <c r="DY1168" s="375">
        <f t="shared" si="4201"/>
        <v>0</v>
      </c>
      <c r="DZ1168" s="375">
        <f t="shared" si="4202"/>
        <v>0</v>
      </c>
      <c r="EA1168" s="375">
        <f t="shared" si="4203"/>
        <v>1</v>
      </c>
      <c r="EB1168" s="375">
        <f t="shared" si="4204"/>
        <v>0</v>
      </c>
      <c r="EC1168" s="375">
        <f t="shared" si="4205"/>
        <v>0</v>
      </c>
      <c r="ED1168" s="375">
        <f t="shared" si="4206"/>
        <v>1</v>
      </c>
      <c r="EE1168" s="375">
        <f t="shared" si="4207"/>
        <v>0</v>
      </c>
      <c r="EF1168" s="375">
        <f t="shared" si="4208"/>
        <v>0</v>
      </c>
      <c r="EG1168" s="375">
        <f t="shared" si="4209"/>
        <v>1</v>
      </c>
      <c r="EH1168" s="375">
        <f t="shared" si="4210"/>
        <v>0</v>
      </c>
      <c r="EI1168" s="375">
        <f t="shared" si="4211"/>
        <v>0</v>
      </c>
      <c r="EJ1168" s="375">
        <f t="shared" si="4212"/>
        <v>1</v>
      </c>
      <c r="EK1168" s="375">
        <f t="shared" si="4213"/>
        <v>0</v>
      </c>
      <c r="EL1168" s="375">
        <f t="shared" si="4214"/>
        <v>0</v>
      </c>
      <c r="EM1168" s="375">
        <f t="shared" si="4215"/>
        <v>1</v>
      </c>
      <c r="EN1168" s="375">
        <f t="shared" si="4216"/>
        <v>0</v>
      </c>
      <c r="EO1168" s="375">
        <f t="shared" si="4217"/>
        <v>0</v>
      </c>
      <c r="EP1168" s="375">
        <f t="shared" si="4218"/>
        <v>1</v>
      </c>
      <c r="EQ1168" s="375">
        <f t="shared" si="4219"/>
        <v>0</v>
      </c>
      <c r="ER1168" s="375">
        <f t="shared" si="4220"/>
        <v>0</v>
      </c>
      <c r="ES1168" s="375">
        <f t="shared" si="4221"/>
        <v>1</v>
      </c>
      <c r="ET1168" s="375">
        <f t="shared" si="4222"/>
        <v>0</v>
      </c>
      <c r="EU1168" s="375">
        <f t="shared" si="4223"/>
        <v>0</v>
      </c>
      <c r="EV1168" s="375">
        <f t="shared" si="4224"/>
        <v>1</v>
      </c>
      <c r="EW1168" s="375">
        <f t="shared" si="4225"/>
        <v>0</v>
      </c>
      <c r="EX1168" s="375">
        <f t="shared" si="4226"/>
        <v>0</v>
      </c>
      <c r="EY1168" s="375">
        <f t="shared" si="4227"/>
        <v>1</v>
      </c>
      <c r="EZ1168" s="375">
        <f t="shared" si="4228"/>
        <v>0</v>
      </c>
      <c r="FA1168" s="375">
        <f t="shared" si="4229"/>
        <v>0</v>
      </c>
      <c r="FB1168" s="375">
        <f t="shared" si="4230"/>
        <v>1</v>
      </c>
      <c r="FC1168" s="375">
        <f t="shared" si="4231"/>
        <v>0</v>
      </c>
      <c r="FD1168" s="375">
        <f t="shared" si="4232"/>
        <v>0</v>
      </c>
      <c r="FE1168" s="376"/>
      <c r="FF1168" s="372"/>
      <c r="FG1168" s="372"/>
      <c r="FH1168" s="372"/>
      <c r="FI1168" s="372"/>
      <c r="FJ1168" s="372"/>
      <c r="FK1168" s="372"/>
      <c r="FL1168" s="372"/>
      <c r="FM1168" s="372"/>
      <c r="FN1168" s="372"/>
      <c r="FO1168" s="372"/>
      <c r="FP1168" s="372"/>
      <c r="FQ1168" s="372"/>
      <c r="FR1168" s="372"/>
      <c r="FS1168" s="372"/>
      <c r="FT1168" s="372"/>
      <c r="FU1168" s="372"/>
      <c r="FV1168" s="372"/>
      <c r="FW1168" s="372"/>
      <c r="FX1168" s="372"/>
      <c r="FY1168" s="372"/>
      <c r="FZ1168" s="372"/>
      <c r="GA1168" s="372"/>
      <c r="GB1168" s="372"/>
      <c r="GC1168" s="372"/>
      <c r="GD1168" s="372"/>
      <c r="GE1168" s="372"/>
      <c r="GF1168" s="372"/>
      <c r="GG1168" s="372"/>
      <c r="GH1168" s="372"/>
      <c r="GI1168" s="372"/>
      <c r="GJ1168" s="372"/>
      <c r="GK1168" s="372"/>
      <c r="GL1168" s="372"/>
      <c r="GM1168" s="372"/>
      <c r="GN1168" s="372"/>
      <c r="GO1168" s="372"/>
      <c r="GP1168" s="372"/>
      <c r="GQ1168" s="372"/>
      <c r="GR1168" s="372"/>
      <c r="GS1168" s="372"/>
      <c r="GT1168" s="372"/>
      <c r="GU1168" s="372"/>
      <c r="GV1168" s="372"/>
      <c r="GW1168" s="372"/>
      <c r="GX1168" s="372"/>
      <c r="GY1168" s="372"/>
      <c r="GZ1168" s="372"/>
      <c r="HA1168" s="372"/>
      <c r="HB1168" s="372"/>
      <c r="HC1168" s="372"/>
    </row>
    <row r="1169" spans="10:57" ht="15" customHeight="1" collapsed="1" thickTop="1" x14ac:dyDescent="0.2">
      <c r="J1169" s="411"/>
      <c r="K1169" s="411"/>
      <c r="L1169" s="411"/>
      <c r="M1169" s="411"/>
      <c r="N1169" s="411"/>
      <c r="O1169" s="411"/>
      <c r="P1169" s="411"/>
      <c r="Q1169" s="411"/>
      <c r="R1169" s="411"/>
      <c r="S1169" s="411"/>
      <c r="T1169" s="411"/>
      <c r="U1169" s="411"/>
      <c r="V1169" s="411"/>
      <c r="W1169" s="411"/>
      <c r="X1169" s="411"/>
      <c r="Y1169" s="411"/>
      <c r="Z1169" s="411"/>
      <c r="AA1169" s="411"/>
      <c r="AB1169" s="411"/>
      <c r="AC1169" s="411"/>
      <c r="AD1169" s="411"/>
      <c r="AE1169" s="411"/>
      <c r="AF1169" s="411"/>
      <c r="AG1169" s="411"/>
      <c r="AH1169" s="411"/>
      <c r="AI1169" s="411"/>
      <c r="AJ1169" s="411"/>
      <c r="AK1169" s="411"/>
      <c r="AL1169" s="411"/>
      <c r="AM1169" s="411"/>
      <c r="AN1169" s="411"/>
      <c r="AO1169" s="411"/>
      <c r="AP1169" s="411"/>
      <c r="AQ1169" s="411"/>
      <c r="AR1169" s="411"/>
      <c r="AS1169" s="411"/>
      <c r="AT1169" s="411"/>
      <c r="AU1169" s="411"/>
      <c r="AV1169" s="411"/>
      <c r="AW1169" s="411"/>
      <c r="AX1169" s="411"/>
      <c r="AY1169" s="411"/>
      <c r="AZ1169" s="411"/>
      <c r="BA1169" s="411"/>
      <c r="BB1169" s="411"/>
      <c r="BC1169" s="411"/>
      <c r="BD1169" s="411"/>
      <c r="BE1169" s="411"/>
    </row>
  </sheetData>
  <autoFilter ref="J18:P41"/>
  <dataConsolidate/>
  <mergeCells count="6">
    <mergeCell ref="O4:P4"/>
    <mergeCell ref="O16:P16"/>
    <mergeCell ref="N17:O17"/>
    <mergeCell ref="O15:P15"/>
    <mergeCell ref="H11:L11"/>
    <mergeCell ref="M8:N8"/>
  </mergeCells>
  <phoneticPr fontId="9" type="noConversion"/>
  <conditionalFormatting sqref="B19:B21 B42:B44 B65:B67 B88:B90 B111:B113 B134:B136 B157:B159 B180:B182 B203:B205 B226:B228 B249:B251 B272:B274 B295:B297 B318:B320 B341:B343 B364:B366 B387:B389 B410:B412 B433:B435 B456:B458 B479:B481 B502:B504 B525:B527 B548:B550 B571:B573 B594:B596 B617:B619 B640:B642 B663:B665 B686:B688 B709:B711 B732:B734 B755:B757 B778:B780 B801:B803 B824:B826 B847:B849 B870:B872 B893:B895 B916:B918 B939:B941 B962:B964 B985:B987 B1008:B1010 B1031:B1033 B1054:B1056 B1077:B1079 B1100:B1102 B1123:B1125 B1146:B1148">
    <cfRule type="cellIs" dxfId="29" priority="1178" stopIfTrue="1" operator="greaterThan">
      <formula>0</formula>
    </cfRule>
  </conditionalFormatting>
  <conditionalFormatting sqref="A19:A21 A42:A44 A65:A67 A88:A90 A111:A113 A134:A136 A157:A159 A180:A182 A203:A205 A226:A228 A249:A251 A272:A274 A295:A297 A318:A320 A341:A343 A364:A366 A387:A389 A410:A412 A433:A435 A456:A458 A479:A481 A502:A504 A525:A527 A548:A550 A571:A573 A594:A596 A617:A619 A640:A642 A663:A665 A686:A688 A709:A711 A732:A734 A755:A757 A778:A780 A801:A803 A824:A826 A847:A849 A870:A872 A893:A895 A916:A918 A939:A941 A962:A964 A985:A987 A1008:A1010 A1031:A1033 A1054:A1056 A1077:A1079 A1100:A1102 A1123:A1125 A1146:A1148">
    <cfRule type="cellIs" dxfId="28" priority="1182" stopIfTrue="1" operator="notEqual">
      <formula>0</formula>
    </cfRule>
  </conditionalFormatting>
  <conditionalFormatting sqref="H1:I1 H17:I17">
    <cfRule type="expression" dxfId="27" priority="935" stopIfTrue="1">
      <formula>(UpdateIntegrityFlag=TRUE)</formula>
    </cfRule>
    <cfRule type="expression" dxfId="26" priority="936" stopIfTrue="1">
      <formula>(UpdateIntegrityFlag=FALSE)</formula>
    </cfRule>
  </conditionalFormatting>
  <conditionalFormatting sqref="W17:BF17">
    <cfRule type="expression" dxfId="25" priority="1198">
      <formula>W17="CURRENT"</formula>
    </cfRule>
    <cfRule type="expression" dxfId="24" priority="1199">
      <formula>OR(AND(W$1&gt;=Forecast_Start_Key+FFF,LOWER(LEFT(W$18,1))&lt;&gt;"q"),AND(LOWER(LEFT(W$18,1))="q",V$1&gt;=Forecast_Start_Key+FFF))</formula>
    </cfRule>
  </conditionalFormatting>
  <conditionalFormatting sqref="H19:BF1168">
    <cfRule type="expression" dxfId="23" priority="1">
      <formula>$A19=0</formula>
    </cfRule>
  </conditionalFormatting>
  <conditionalFormatting sqref="O16">
    <cfRule type="expression" dxfId="22" priority="30" stopIfTrue="1">
      <formula>AND(SUM(H1048568,I1048568,H8,I8)=0,O2="WARNING: THE "&amp;max_items&amp;" ITEM MAX LIMIT IS EXCEEDED")</formula>
    </cfRule>
  </conditionalFormatting>
  <conditionalFormatting sqref="O16">
    <cfRule type="expression" dxfId="21" priority="31" stopIfTrue="1">
      <formula>SUM(H1,I1,H17,I17)&gt;0</formula>
    </cfRule>
    <cfRule type="expression" dxfId="20" priority="32" stopIfTrue="1">
      <formula>SUM(H1,I1,H17,I17)=0</formula>
    </cfRule>
  </conditionalFormatting>
  <conditionalFormatting sqref="B22 B45 B68 B91 B114 B137 B160 B183 B206 B229 B252 B275 B298 B321 B344 B367 B390 B413 B436 B459 B482 B505 B528 B551 B574 B597 B620 B643 B666 B689 B712 B735 B758 B781 B804 B827 B850 B873 B896 B919 B942 B965 B988 B1011 B1034 B1057 B1080 B1103 B1126 B1149">
    <cfRule type="cellIs" dxfId="19" priority="23" stopIfTrue="1" operator="greaterThan">
      <formula>0</formula>
    </cfRule>
  </conditionalFormatting>
  <conditionalFormatting sqref="A22 A45 A68 A91 A114 A137 A160 A183 A206 A229 A252 A275 A298 A321 A344 A367 A390 A413 A436 A459 A482 A505 A528 A551 A574 A597 A620 A643 A666 A689 A712 A735 A758 A781 A804 A827 A850 A873 A896 A919 A942 A965 A988 A1011 A1034 A1057 A1080 A1103 A1126 A1149">
    <cfRule type="cellIs" dxfId="18" priority="22" stopIfTrue="1" operator="notEqual">
      <formula>0</formula>
    </cfRule>
  </conditionalFormatting>
  <conditionalFormatting sqref="W19:BE1168">
    <cfRule type="expression" dxfId="17" priority="869">
      <formula>OR(AND(OR($E19=-2,$E19=-3), W$1&gt;=Forecast_Start_Key,LEN(W$1)&gt;0),AND($E19=-3, W$1&lt;Forecast_Start_Key,LEN(W$1)&gt;0))</formula>
    </cfRule>
  </conditionalFormatting>
  <conditionalFormatting sqref="W19:BF1168">
    <cfRule type="expression" dxfId="16" priority="7">
      <formula>OR(AND($E19=1, W$1&gt;=Forecast_Start_Key,LEN(W$1)&gt;0),AND($E19=2, W$1&lt;Forecast_Start_Key,LEN(W$1)&gt;0))</formula>
    </cfRule>
  </conditionalFormatting>
  <conditionalFormatting sqref="P19:P1168">
    <cfRule type="expression" dxfId="15" priority="108">
      <formula>$E19&gt;=1</formula>
    </cfRule>
    <cfRule type="expression" dxfId="14" priority="1129">
      <formula>$E19&lt;-1</formula>
    </cfRule>
  </conditionalFormatting>
  <conditionalFormatting sqref="W23:BF23 W46:BF46 W69:BF69 W92:BF92 W115:BF115 W138:BF138 W161:BF161 W184:BF184 W207:BF207 W230:BF230 W253:BF253 W276:BF276 W299:BF299 W322:BF322 W345:BF345 W368:BF368 W391:BF391 W414:BF414 W437:BF437 W460:BF460 W483:BF483 W506:BF506 W529:BF529 W552:BF552 W575:BF575 W598:BF598 W621:BF621 W644:BF644 W667:BF667 W690:BF690 W713:BF713 W736:BF736 W759:BF759 W782:BF782 W805:BF805 W828:BF828 W851:BF851 W874:BF874 W897:BF897 W920:BF920 W943:BF943 W966:BF966 W989:BF989 W1012:BF1012 W1035:BF1035 W1058:BF1058 W1081:BF1081 W1104:BF1104 W1127:BF1127 W1150:BF1150">
    <cfRule type="expression" dxfId="13" priority="6">
      <formula>AND(ISNUMBER(W$18),(W$18&gt;$DQ23))</formula>
    </cfRule>
  </conditionalFormatting>
  <dataValidations xWindow="819" yWindow="365" count="12">
    <dataValidation type="custom" errorStyle="warning" allowBlank="1" showErrorMessage="1" errorTitle="Override Correct Cell..." error="Check that you make your override in the right row, in a month and after the forecast freeze fence..." sqref="A1:G5 E7:G12 C7:C12 E14:G18 H18 R13:R17 R9:R10 V1:V14 R1:S3 T1:T10 S14:S17 U1:U11 T15:U17 V17:V1168 D7:D1168 A7:B1168">
      <formula1>AND(A$1&gt;Forecast_Start_Key,$B1=1,A$15="Month")</formula1>
    </dataValidation>
    <dataValidation type="custom" errorStyle="warning" allowBlank="1" showErrorMessage="1" errorTitle="Override Correct Cell..." error="Check that you make your override in the right row, in a month and after the forecast freeze fence..." sqref="H1:I1 AG1:AJ1 BA1 BC1:BD1 AF1:AF2 AO1:AZ3 BA3 Y1:AE3 AK1:AM3 AI10:AJ10 W1:X9 AN1:AN8 BE1:BE8 BC3:BC8 I18:J18 I17 X11 AM12 W11:W13 AN12:AQ13 AI12:AL13 BD9:BE13 BF1:BR13 AR8:BA13 BC10:BC13 BB1:BB13 AC10:AH13 Y9:AB13">
      <formula1>AND(H$1&gt;Forecast_Start_Key,$B1=1,#REF!="Month")</formula1>
    </dataValidation>
    <dataValidation type="custom" errorStyle="warning" allowBlank="1" showErrorMessage="1" errorTitle="Override Correct Cell..." error="Check that you make your override in the right row, in a month and after the forecast freeze fence..." sqref="P18">
      <formula1>AND(#REF!&gt;Forecast_Start_Key,$B18=1,#REF!="Month")</formula1>
    </dataValidation>
    <dataValidation type="textLength" allowBlank="1" showInputMessage="1" showErrorMessage="1" error="You are not allowed to modify this field." sqref="J19:P1168">
      <formula1>LEN(INDIRECT("SWDATA!C"&amp;XFB19))-1</formula1>
      <formula2>LEN(INDIRECT("SWDATA!C"&amp;XFB19))+1</formula2>
    </dataValidation>
    <dataValidation type="custom" errorStyle="warning" allowBlank="1" showErrorMessage="1" errorTitle="Override Correct Cell..." error="Check that you make your override in the right row, in a month and after the forecast freeze fence..." sqref="BC9">
      <formula1>AND(BC$1&gt;Forecast_Start_Key,$B8=1,#REF!="Month")</formula1>
    </dataValidation>
    <dataValidation type="list" allowBlank="1" showInputMessage="1" showErrorMessage="1" promptTitle="Change Graph Start Date" prompt="Select a date to be the starting date in the graph" sqref="O11">
      <formula1>$DU$18:$FD$18</formula1>
    </dataValidation>
    <dataValidation type="list" allowBlank="1" showInputMessage="1" showErrorMessage="1" sqref="P5:P9 K6">
      <formula1>Metric_Name</formula1>
    </dataValidation>
    <dataValidation type="list" allowBlank="1" showInputMessage="1" showErrorMessage="1" sqref="N5:N7">
      <formula1>TS_Name</formula1>
    </dataValidation>
    <dataValidation type="custom" errorStyle="warning" allowBlank="1" showErrorMessage="1" errorTitle="Override Correct Cell..." error="Check that you make your override in the right row, in a month and after the forecast freeze fence..." sqref="W17:BF17">
      <formula1>AND(W$1&gt;Forecast_Start_Key,$B14=1,#REF!="Month")</formula1>
    </dataValidation>
    <dataValidation type="custom" errorStyle="warning" allowBlank="1" showErrorMessage="1" errorTitle="Override Correct Cell..." error="Check that you make your override in the right row, in a month and after the forecast freeze fence..." sqref="S11:S12">
      <formula1>AND(T$1&gt;Forecast_Start_Key,$B11=1,T$15="Month")</formula1>
    </dataValidation>
    <dataValidation type="custom" allowBlank="1" showInputMessage="1" showErrorMessage="1" errorTitle="Please check your override.... " error="Check that you make your override in the right row, in a month and not in the past..." sqref="W19:BF1168">
      <formula1>AND(ISNUMBER(W$1),OR(AND($E19=1,W$1&gt;=Forecast_Start_Key),AND($E19=2,W$1&lt;Forecast_Start_Key)),OR(W19="-", AND(ISNUMBER(W19),W19&gt;=0)))</formula1>
    </dataValidation>
    <dataValidation type="custom" errorStyle="warning" allowBlank="1" showErrorMessage="1" errorTitle="Override Correct Cell..." error="Check that you make your override in the right row, in a month and after the forecast freeze fence..." sqref="W18:BF18">
      <formula1>AND(W$1&gt;Forecast_Start_Key,$B17=1,#REF!="Month")</formula1>
    </dataValidation>
  </dataValidations>
  <pageMargins left="0.75" right="0.75" top="1" bottom="1" header="0.5" footer="0.5"/>
  <pageSetup scale="12" fitToWidth="2" fitToHeight="2" orientation="landscape" r:id="rId1"/>
  <headerFooter alignWithMargins="0"/>
  <cellWatches>
    <cellWatch r="L18"/>
  </cellWatches>
  <drawing r:id="rId2"/>
  <legacyDrawing r:id="rId3"/>
  <mc:AlternateContent xmlns:mc="http://schemas.openxmlformats.org/markup-compatibility/2006">
    <mc:Choice Requires="x14">
      <controls>
        <mc:AlternateContent xmlns:mc="http://schemas.openxmlformats.org/markup-compatibility/2006">
          <mc:Choice Requires="x14">
            <control shapeId="6875" r:id="rId4" name="Drop Down 731">
              <controlPr defaultSize="0" autoLine="0" autoPict="0">
                <anchor moveWithCells="1" sizeWithCells="1">
                  <from>
                    <xdr:col>14</xdr:col>
                    <xdr:colOff>123825</xdr:colOff>
                    <xdr:row>2</xdr:row>
                    <xdr:rowOff>0</xdr:rowOff>
                  </from>
                  <to>
                    <xdr:col>14</xdr:col>
                    <xdr:colOff>1085850</xdr:colOff>
                    <xdr:row>2</xdr:row>
                    <xdr:rowOff>0</xdr:rowOff>
                  </to>
                </anchor>
              </controlPr>
            </control>
          </mc:Choice>
        </mc:AlternateContent>
        <mc:AlternateContent xmlns:mc="http://schemas.openxmlformats.org/markup-compatibility/2006">
          <mc:Choice Requires="x14">
            <control shapeId="6880" r:id="rId5" name="Drop Down 736">
              <controlPr defaultSize="0" autoLine="0" autoPict="0">
                <anchor moveWithCells="1" sizeWithCells="1">
                  <from>
                    <xdr:col>14</xdr:col>
                    <xdr:colOff>76200</xdr:colOff>
                    <xdr:row>2</xdr:row>
                    <xdr:rowOff>0</xdr:rowOff>
                  </from>
                  <to>
                    <xdr:col>14</xdr:col>
                    <xdr:colOff>1038225</xdr:colOff>
                    <xdr:row>2</xdr:row>
                    <xdr:rowOff>0</xdr:rowOff>
                  </to>
                </anchor>
              </controlPr>
            </control>
          </mc:Choice>
        </mc:AlternateContent>
        <mc:AlternateContent xmlns:mc="http://schemas.openxmlformats.org/markup-compatibility/2006">
          <mc:Choice Requires="x14">
            <control shapeId="6881" r:id="rId6" name="Drop Down 737">
              <controlPr defaultSize="0" autoLine="0" autoPict="0">
                <anchor moveWithCells="1" sizeWithCells="1">
                  <from>
                    <xdr:col>14</xdr:col>
                    <xdr:colOff>104775</xdr:colOff>
                    <xdr:row>10</xdr:row>
                    <xdr:rowOff>180975</xdr:rowOff>
                  </from>
                  <to>
                    <xdr:col>14</xdr:col>
                    <xdr:colOff>1066800</xdr:colOff>
                    <xdr:row>12</xdr:row>
                    <xdr:rowOff>38100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indexed="46"/>
  </sheetPr>
  <dimension ref="B1:JI2523"/>
  <sheetViews>
    <sheetView showGridLines="0" zoomScale="75" workbookViewId="0">
      <pane xSplit="7" ySplit="26" topLeftCell="M27" activePane="bottomRight" state="frozen"/>
      <selection pane="topRight" activeCell="H1" sqref="H1"/>
      <selection pane="bottomLeft" activeCell="A27" sqref="A27"/>
      <selection pane="bottomRight" activeCell="H27" sqref="H27"/>
    </sheetView>
  </sheetViews>
  <sheetFormatPr defaultRowHeight="12.75" x14ac:dyDescent="0.2"/>
  <cols>
    <col min="1" max="2" width="2.140625" customWidth="1"/>
    <col min="3" max="3" width="10.5703125" bestFit="1" customWidth="1"/>
    <col min="4" max="4" width="11" bestFit="1" customWidth="1"/>
    <col min="5" max="5" width="10.85546875" customWidth="1"/>
    <col min="6" max="6" width="9.28515625" bestFit="1" customWidth="1"/>
    <col min="7" max="7" width="9.42578125" bestFit="1" customWidth="1"/>
    <col min="8" max="20" width="10.140625" bestFit="1" customWidth="1"/>
    <col min="21" max="21" width="9.28515625" bestFit="1" customWidth="1"/>
    <col min="22" max="22" width="9.7109375" bestFit="1" customWidth="1"/>
    <col min="61" max="61" width="20.7109375" customWidth="1"/>
    <col min="63" max="65" width="0.85546875" customWidth="1"/>
    <col min="264" max="264" width="30.28515625" bestFit="1" customWidth="1"/>
    <col min="265" max="265" width="10.28515625" bestFit="1" customWidth="1"/>
    <col min="266" max="266" width="17" customWidth="1"/>
    <col min="267" max="267" width="20.28515625" bestFit="1" customWidth="1"/>
    <col min="268" max="268" width="33.28515625" bestFit="1" customWidth="1"/>
    <col min="269" max="269" width="33.85546875" bestFit="1" customWidth="1"/>
    <col min="270" max="272" width="12.7109375" customWidth="1"/>
  </cols>
  <sheetData>
    <row r="1" spans="2:265" ht="13.5" thickBot="1" x14ac:dyDescent="0.25">
      <c r="C1" s="35" t="s">
        <v>273</v>
      </c>
      <c r="D1" s="36"/>
      <c r="E1" s="36"/>
      <c r="F1" s="3"/>
      <c r="G1" s="3"/>
      <c r="H1" s="3" t="s">
        <v>223</v>
      </c>
      <c r="I1" s="3"/>
      <c r="J1" s="3"/>
      <c r="K1" s="3"/>
      <c r="L1" s="3"/>
      <c r="M1" s="3"/>
      <c r="N1" s="3"/>
      <c r="O1" s="3"/>
      <c r="P1" s="3"/>
      <c r="Q1" s="3"/>
      <c r="R1" s="3"/>
      <c r="S1" s="3"/>
      <c r="T1" s="3"/>
      <c r="U1" s="3"/>
      <c r="V1" s="3"/>
      <c r="W1" s="3"/>
      <c r="X1" s="3"/>
      <c r="Y1" s="3"/>
      <c r="Z1" s="3" t="s">
        <v>224</v>
      </c>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row>
    <row r="2" spans="2:265" ht="13.5" thickTop="1" x14ac:dyDescent="0.2">
      <c r="C2" s="37" t="s">
        <v>274</v>
      </c>
      <c r="D2" s="38"/>
      <c r="E2" s="38"/>
      <c r="F2" s="39" t="str">
        <f ca="1">'Planning View'!$A$1</f>
        <v>Planning View</v>
      </c>
      <c r="G2" s="40"/>
      <c r="H2" s="41"/>
      <c r="I2" s="42" t="s">
        <v>67</v>
      </c>
      <c r="J2" s="43"/>
      <c r="K2" s="43"/>
      <c r="L2" s="43"/>
      <c r="M2" s="43"/>
      <c r="N2" s="44"/>
      <c r="O2" s="42" t="s">
        <v>68</v>
      </c>
      <c r="P2" s="43"/>
      <c r="Q2" s="43"/>
      <c r="R2" s="43"/>
      <c r="S2" s="43"/>
      <c r="T2" s="44"/>
      <c r="U2" s="42" t="s">
        <v>69</v>
      </c>
      <c r="V2" s="43"/>
      <c r="W2" s="43"/>
      <c r="X2" s="43"/>
      <c r="Y2" s="43"/>
      <c r="Z2" s="44"/>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L2" s="30"/>
      <c r="BN2" s="42" t="s">
        <v>70</v>
      </c>
      <c r="BO2" s="43"/>
      <c r="BP2" s="43"/>
      <c r="BQ2" s="43"/>
      <c r="BR2" s="45"/>
      <c r="JD2" s="19" t="s">
        <v>365</v>
      </c>
      <c r="JE2" s="229">
        <f>COUNTA(SCENARIOMETA!I2:I65536)-COUNTIF(SCENARIOMETA!I2:I65536,"-")</f>
        <v>0</v>
      </c>
    </row>
    <row r="3" spans="2:265" x14ac:dyDescent="0.2">
      <c r="C3" s="46" t="s">
        <v>282</v>
      </c>
      <c r="D3" s="21"/>
      <c r="E3" s="21"/>
      <c r="F3" s="28">
        <v>1</v>
      </c>
      <c r="G3" s="11"/>
      <c r="H3" s="114"/>
      <c r="I3" s="19" t="s">
        <v>217</v>
      </c>
      <c r="J3" s="19"/>
      <c r="K3" s="19"/>
      <c r="L3" s="7">
        <v>1</v>
      </c>
      <c r="O3" s="6"/>
      <c r="P3" s="11"/>
      <c r="Q3" s="11"/>
      <c r="R3" s="11"/>
      <c r="S3" s="11"/>
      <c r="T3" s="12"/>
      <c r="U3" s="47" t="b">
        <f ca="1">(C17=D17)</f>
        <v>1</v>
      </c>
      <c r="V3" s="48" t="s">
        <v>71</v>
      </c>
      <c r="W3" s="11"/>
      <c r="X3" s="11"/>
      <c r="Y3" s="11"/>
      <c r="Z3" s="12"/>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50" t="s">
        <v>349</v>
      </c>
      <c r="BL3" s="30"/>
      <c r="BN3" s="49" t="s">
        <v>72</v>
      </c>
      <c r="BO3" s="50"/>
      <c r="BP3" s="51"/>
      <c r="BQ3" s="50"/>
      <c r="BR3" s="52" t="s">
        <v>73</v>
      </c>
      <c r="JD3" s="230" t="s">
        <v>366</v>
      </c>
    </row>
    <row r="4" spans="2:265" x14ac:dyDescent="0.2">
      <c r="C4" s="46" t="s">
        <v>286</v>
      </c>
      <c r="D4" s="21"/>
      <c r="E4" s="21"/>
      <c r="F4" s="28" t="s">
        <v>16</v>
      </c>
      <c r="G4" s="11"/>
      <c r="H4" s="12"/>
      <c r="I4" s="6"/>
      <c r="J4" s="19" t="s">
        <v>281</v>
      </c>
      <c r="K4" s="21"/>
      <c r="L4" s="7">
        <f t="array" aca="1" ref="L4" ca="1">MIN(IF(INDIRECT(F12)&gt;=F3,ROW(INDIRECT(F12)),MAXR))</f>
        <v>27</v>
      </c>
      <c r="M4" s="11">
        <f ca="1">IF(L4=MAXR, 1, L4)</f>
        <v>27</v>
      </c>
      <c r="N4" s="12"/>
      <c r="O4" s="32" t="s">
        <v>61</v>
      </c>
      <c r="P4" s="21"/>
      <c r="Q4" s="21"/>
      <c r="R4" s="34" t="str">
        <f>F7&amp;"!"</f>
        <v>SWDATA!</v>
      </c>
      <c r="S4" s="11"/>
      <c r="T4" s="12"/>
      <c r="U4" s="53" t="b">
        <f ca="1">(C17=L7)</f>
        <v>1</v>
      </c>
      <c r="V4" s="48" t="s">
        <v>74</v>
      </c>
      <c r="W4" s="11"/>
      <c r="X4" s="11"/>
      <c r="Y4" s="11"/>
      <c r="Z4" s="12"/>
      <c r="AA4" s="11" t="s">
        <v>151</v>
      </c>
      <c r="AB4" s="11">
        <f ca="1">MATCH(1,currencies_range,0)</f>
        <v>1</v>
      </c>
      <c r="AC4" s="11"/>
      <c r="AD4" s="11"/>
      <c r="AE4" s="11" t="s">
        <v>604</v>
      </c>
      <c r="AF4" s="11">
        <f ca="1">MATCH(1,UOM_Range,0)</f>
        <v>1</v>
      </c>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49" t="s">
        <v>350</v>
      </c>
      <c r="BL4" s="30"/>
      <c r="BN4" s="49" t="s">
        <v>75</v>
      </c>
      <c r="BO4" s="50"/>
      <c r="BP4" s="50"/>
      <c r="BQ4" s="50"/>
      <c r="BR4" s="52" t="s">
        <v>76</v>
      </c>
      <c r="JD4" t="str">
        <f ca="1">IF(JD24&lt;&gt;0,IF(INDIRECT("SCENARIOMETA!I"&amp;JE24)="-","",INDIRECT("SCENARIOMETA!I"&amp;JE24)),"")</f>
        <v/>
      </c>
    </row>
    <row r="5" spans="2:265" x14ac:dyDescent="0.2">
      <c r="C5" s="46" t="s">
        <v>289</v>
      </c>
      <c r="D5" s="21"/>
      <c r="E5" s="21"/>
      <c r="F5" s="28" t="s">
        <v>288</v>
      </c>
      <c r="G5" s="11"/>
      <c r="H5" s="12"/>
      <c r="I5" s="6"/>
      <c r="J5" s="19" t="s">
        <v>277</v>
      </c>
      <c r="K5" s="21"/>
      <c r="L5" s="7">
        <f t="array" aca="1" ref="L5" ca="1">MAX(IF(INDIRECT(F12)=F3,ROW(INDIRECT(F12)),0))</f>
        <v>41</v>
      </c>
      <c r="M5" s="11">
        <f ca="1">IF(L5=0, 1, L5)</f>
        <v>41</v>
      </c>
      <c r="N5" s="12"/>
      <c r="O5" s="32" t="s">
        <v>62</v>
      </c>
      <c r="P5" s="21"/>
      <c r="Q5" s="21"/>
      <c r="R5" s="11" t="str">
        <f>H7&amp;"P1:CA1"</f>
        <v>'SWDATA'!P1:CA1</v>
      </c>
      <c r="S5" s="11"/>
      <c r="T5" s="12"/>
      <c r="U5" s="106" t="b">
        <f t="array" aca="1" ref="U5" ca="1">IF(COUNTIF(SWDATA!M:M,1)=0,TRUE,IF(SUM(IF(ISERROR(SWUPD_UPDRANGE),1,0))=0,TRUE,FALSE))</f>
        <v>1</v>
      </c>
      <c r="V5" s="54" t="s">
        <v>149</v>
      </c>
      <c r="W5" s="11"/>
      <c r="X5" s="11"/>
      <c r="Y5" s="11"/>
      <c r="Z5" s="12"/>
      <c r="AA5" s="11" t="s">
        <v>152</v>
      </c>
      <c r="AB5" s="11" t="str">
        <f ca="1">INDEX(currencies_available,AB4)</f>
        <v>EUR</v>
      </c>
      <c r="AC5" s="11"/>
      <c r="AD5" s="11"/>
      <c r="AE5" s="11" t="s">
        <v>605</v>
      </c>
      <c r="AF5" s="11" t="str">
        <f ca="1">INDEX(UOM_Available,AF4)</f>
        <v>Planning UOM</v>
      </c>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50" t="s">
        <v>351</v>
      </c>
      <c r="BL5" s="30"/>
      <c r="BN5" s="49" t="s">
        <v>77</v>
      </c>
      <c r="BO5" s="50"/>
      <c r="BP5" s="50"/>
      <c r="BQ5" s="50"/>
      <c r="BR5" s="52" t="s">
        <v>78</v>
      </c>
      <c r="JD5" t="str">
        <f t="shared" ref="JD5:JD16" ca="1" si="0">IF(JD25&lt;&gt;0,IF(INDIRECT("SCENARIOMETA!I"&amp;JE25)="-","",INDIRECT("SCENARIOMETA!I"&amp;JE25)),"")</f>
        <v/>
      </c>
    </row>
    <row r="6" spans="2:265" x14ac:dyDescent="0.2">
      <c r="C6" s="46" t="s">
        <v>10</v>
      </c>
      <c r="D6" s="21"/>
      <c r="E6" s="21"/>
      <c r="F6" s="28" t="s">
        <v>23</v>
      </c>
      <c r="G6" s="7" t="str">
        <f>"*"&amp;":"&amp;F6&amp;"*"</f>
        <v>*:NPI*</v>
      </c>
      <c r="H6" s="12"/>
      <c r="I6" s="32" t="s">
        <v>283</v>
      </c>
      <c r="J6" s="21"/>
      <c r="K6" s="21"/>
      <c r="L6" s="11" t="str">
        <f ca="1">F9&amp;G11&amp;M4&amp;":"&amp;G11&amp;M5</f>
        <v>'Planning View'!B27:B41</v>
      </c>
      <c r="M6" s="11"/>
      <c r="N6" s="12"/>
      <c r="O6" s="32" t="s">
        <v>280</v>
      </c>
      <c r="P6" s="21"/>
      <c r="Q6" s="21"/>
      <c r="R6" s="7">
        <f t="array" aca="1" ref="R6" ca="1">MIN(IF(INDIRECT(R5)=R13, COLUMN(INDIRECT(R5)), MAXR))</f>
        <v>32</v>
      </c>
      <c r="S6" s="7" t="str">
        <f ca="1">IF(R6=0, "", IF(R6&gt;26, CHAR(64+INT((R6-1)/26)),"")&amp;CHAR(65+MOD(R6-1, 26)))</f>
        <v>AF</v>
      </c>
      <c r="T6" s="12"/>
      <c r="U6" s="53" t="b">
        <f ca="1">(COUNTIF(H24:BO24, "&gt;0")=L12)</f>
        <v>1</v>
      </c>
      <c r="V6" s="54" t="s">
        <v>79</v>
      </c>
      <c r="W6" s="11"/>
      <c r="X6" s="11"/>
      <c r="Y6" s="11"/>
      <c r="Z6" s="12"/>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L6" s="30"/>
      <c r="BN6" s="49" t="s">
        <v>80</v>
      </c>
      <c r="BO6" s="50"/>
      <c r="BP6" s="50"/>
      <c r="BQ6" s="50"/>
      <c r="BR6" s="52" t="s">
        <v>81</v>
      </c>
      <c r="JD6" t="str">
        <f t="shared" ca="1" si="0"/>
        <v/>
      </c>
    </row>
    <row r="7" spans="2:265" x14ac:dyDescent="0.2">
      <c r="C7" s="46" t="s">
        <v>60</v>
      </c>
      <c r="D7" s="21"/>
      <c r="E7" s="21"/>
      <c r="F7" s="28" t="s">
        <v>28</v>
      </c>
      <c r="G7" s="7"/>
      <c r="H7" s="55" t="str">
        <f>"'"&amp;F7&amp;"'!"</f>
        <v>'SWDATA'!</v>
      </c>
      <c r="I7" s="32" t="s">
        <v>284</v>
      </c>
      <c r="J7" s="21"/>
      <c r="K7" s="21"/>
      <c r="L7" s="7">
        <f t="array" aca="1" ref="L7" ca="1">SUM(IF(INDIRECT(L6)&gt;=F3, 1, 0))</f>
        <v>5</v>
      </c>
      <c r="M7" s="11"/>
      <c r="N7" s="12"/>
      <c r="O7" s="32" t="s">
        <v>279</v>
      </c>
      <c r="P7" s="21"/>
      <c r="Q7" s="21"/>
      <c r="R7" s="7">
        <f t="array" aca="1" ref="R7" ca="1">MAX(IF(INDIRECT(R5)&gt;0, COLUMN(INDIRECT(R5)), 0))</f>
        <v>52</v>
      </c>
      <c r="S7" s="7" t="str">
        <f ca="1">IF(R7=0, "", IF(R7&gt;26, CHAR(64+INT((R7-1)/26)),"")&amp;CHAR(65+MOD(R7-1, 26)))</f>
        <v>AZ</v>
      </c>
      <c r="T7" s="12"/>
      <c r="U7" s="53" t="b">
        <f>(MAX(H15:CB15)=MAX(BN16:DS16))</f>
        <v>1</v>
      </c>
      <c r="V7" s="54" t="s">
        <v>82</v>
      </c>
      <c r="W7" s="11"/>
      <c r="X7" s="11"/>
      <c r="Y7" s="11"/>
      <c r="Z7" s="12"/>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L7" s="30"/>
      <c r="BN7" s="49" t="s">
        <v>83</v>
      </c>
      <c r="BO7" s="50"/>
      <c r="BP7" s="50"/>
      <c r="BQ7" s="50"/>
      <c r="BR7" s="52" t="s">
        <v>84</v>
      </c>
      <c r="JD7" t="str">
        <f t="shared" ca="1" si="0"/>
        <v/>
      </c>
    </row>
    <row r="8" spans="2:265" x14ac:dyDescent="0.2">
      <c r="C8" s="46" t="s">
        <v>85</v>
      </c>
      <c r="D8" s="5"/>
      <c r="E8" s="5"/>
      <c r="F8" s="56" t="s">
        <v>66</v>
      </c>
      <c r="H8" s="55" t="str">
        <f>"'"&amp;F8&amp;"'!"</f>
        <v>'SWMETA'!</v>
      </c>
      <c r="I8" s="32" t="s">
        <v>278</v>
      </c>
      <c r="J8" s="21"/>
      <c r="K8" s="21"/>
      <c r="L8" s="8" t="str">
        <f ca="1">F9&amp;"J1:BF1"</f>
        <v>'Planning View'!J1:BF1</v>
      </c>
      <c r="M8" s="11"/>
      <c r="N8" s="12"/>
      <c r="O8" s="32" t="s">
        <v>86</v>
      </c>
      <c r="P8" s="21"/>
      <c r="Q8" s="21"/>
      <c r="R8" s="28" t="s">
        <v>87</v>
      </c>
      <c r="S8" s="8" t="str">
        <f>H7&amp;R8</f>
        <v>'SWDATA'!O</v>
      </c>
      <c r="T8" s="12"/>
      <c r="U8" s="6"/>
      <c r="V8" s="11"/>
      <c r="W8" s="11"/>
      <c r="X8" s="11"/>
      <c r="Y8" s="11"/>
      <c r="Z8" s="12"/>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L8" s="30"/>
      <c r="BN8" s="49" t="s">
        <v>88</v>
      </c>
      <c r="BO8" s="50"/>
      <c r="BP8" s="50"/>
      <c r="BQ8" s="50"/>
      <c r="BR8" s="52" t="s">
        <v>89</v>
      </c>
      <c r="JD8" t="str">
        <f t="shared" ca="1" si="0"/>
        <v/>
      </c>
    </row>
    <row r="9" spans="2:265" x14ac:dyDescent="0.2">
      <c r="C9" s="46" t="s">
        <v>275</v>
      </c>
      <c r="D9" s="21"/>
      <c r="E9" s="21"/>
      <c r="F9" s="8" t="str">
        <f ca="1">"'"&amp;F2&amp;"'!"</f>
        <v>'Planning View'!</v>
      </c>
      <c r="G9" s="11"/>
      <c r="H9" s="12"/>
      <c r="I9" s="57"/>
      <c r="J9" s="19" t="s">
        <v>90</v>
      </c>
      <c r="K9" s="21"/>
      <c r="L9" s="115">
        <f t="array" aca="1" ref="L9" ca="1">MIN(IF(INDIRECT(L8)=R13, COLUMN(INDIRECT(L8)), MAXR))</f>
        <v>39</v>
      </c>
      <c r="M9" s="7" t="str">
        <f ca="1">IF(L9=0, "", IF(L9&gt;26, CHAR(64+INT((L9-1)/26)),"")&amp;CHAR(65+MOD(L9-1, 26)))</f>
        <v>AM</v>
      </c>
      <c r="N9" s="12"/>
      <c r="O9" s="32" t="s">
        <v>209</v>
      </c>
      <c r="P9" s="21"/>
      <c r="Q9" s="21"/>
      <c r="R9" s="11"/>
      <c r="S9" s="11"/>
      <c r="T9" s="12"/>
      <c r="U9" s="6" t="s">
        <v>219</v>
      </c>
      <c r="V9" s="11"/>
      <c r="W9" s="11"/>
      <c r="X9" s="11"/>
      <c r="Y9" s="11" t="s">
        <v>219</v>
      </c>
      <c r="Z9" s="12"/>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L9" s="30"/>
      <c r="BN9" s="49" t="s">
        <v>91</v>
      </c>
      <c r="BO9" s="50"/>
      <c r="BP9" s="50"/>
      <c r="BQ9" s="50"/>
      <c r="BR9" s="52" t="s">
        <v>92</v>
      </c>
      <c r="JD9" t="str">
        <f t="shared" ca="1" si="0"/>
        <v/>
      </c>
    </row>
    <row r="10" spans="2:265" x14ac:dyDescent="0.2">
      <c r="C10" s="46" t="s">
        <v>287</v>
      </c>
      <c r="D10" s="21"/>
      <c r="E10" s="21"/>
      <c r="F10" s="58" t="str">
        <f ca="1">F9&amp;"A1:K100"</f>
        <v>'Planning View'!A1:K100</v>
      </c>
      <c r="G10" s="11"/>
      <c r="H10" s="12"/>
      <c r="I10" s="57"/>
      <c r="J10" s="19" t="s">
        <v>93</v>
      </c>
      <c r="K10" s="21"/>
      <c r="L10" s="7">
        <f t="array" aca="1" ref="L10" ca="1">MAX(IF(INDIRECT(L8)&gt;0, COLUMN(INDIRECT(L8)), 0))</f>
        <v>57</v>
      </c>
      <c r="M10" s="7" t="str">
        <f ca="1">IF(L10=0, "", IF(L10&gt;26, CHAR(64+INT((L10-1)/26)),"")&amp;CHAR(65+MOD(L10-1, 26)))</f>
        <v>BE</v>
      </c>
      <c r="N10" s="12"/>
      <c r="O10" s="59" t="s">
        <v>94</v>
      </c>
      <c r="P10" s="60"/>
      <c r="Q10" s="60"/>
      <c r="R10" s="60"/>
      <c r="S10" s="60"/>
      <c r="T10" s="61"/>
      <c r="U10" s="143" t="s">
        <v>356</v>
      </c>
      <c r="V10" s="58" t="s">
        <v>357</v>
      </c>
      <c r="W10" s="11"/>
      <c r="X10" s="11"/>
      <c r="Y10" s="21" t="s">
        <v>190</v>
      </c>
      <c r="Z10" s="12" t="s">
        <v>191</v>
      </c>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L10" s="30"/>
      <c r="BN10" s="49" t="s">
        <v>95</v>
      </c>
      <c r="BO10" s="50"/>
      <c r="BP10" s="50"/>
      <c r="BQ10" s="50"/>
      <c r="BR10" s="52" t="s">
        <v>96</v>
      </c>
      <c r="JD10" t="str">
        <f t="shared" ca="1" si="0"/>
        <v/>
      </c>
    </row>
    <row r="11" spans="2:265" x14ac:dyDescent="0.2">
      <c r="C11" s="46" t="s">
        <v>285</v>
      </c>
      <c r="D11" s="21"/>
      <c r="E11" s="21"/>
      <c r="F11" s="7">
        <f t="array" aca="1" ref="F11" ca="1">MAX(IF(ISERROR(INDIRECT(F10)=F4),0,IF(INDIRECT(F10)=F4, COLUMN(INDIRECT(F10)), 0)))</f>
        <v>2</v>
      </c>
      <c r="G11" s="7" t="str">
        <f ca="1">IF(F11=0, "", IF(F11&gt;26, CHAR(64+INT((F11-1)/26)),"")&amp;CHAR(65+MOD(F11-1, 26)))</f>
        <v>B</v>
      </c>
      <c r="H11" s="12"/>
      <c r="I11" s="32" t="s">
        <v>97</v>
      </c>
      <c r="J11" s="21"/>
      <c r="K11" s="21"/>
      <c r="L11" s="8" t="str">
        <f ca="1">F9&amp;M9&amp;"1:"&amp;M10&amp;"1"</f>
        <v>'Planning View'!AM1:BE1</v>
      </c>
      <c r="M11" s="11"/>
      <c r="N11" s="12"/>
      <c r="O11" s="57"/>
      <c r="P11" s="62"/>
      <c r="Q11" s="62"/>
      <c r="R11" s="7"/>
      <c r="S11" s="7"/>
      <c r="T11" s="12"/>
      <c r="U11" s="143" t="s">
        <v>242</v>
      </c>
      <c r="V11" s="11">
        <f t="array" aca="1" ref="V11" ca="1">IF(ISERROR(SUM(IF(     (INDIRECT(V10)&lt;&gt;INDIRECT(Z10))  *  (INDIRECT(V10)&lt;&gt;0),1,0))   *L12),0,SUM(IF(     (INDIRECT(V10)&lt;&gt;INDIRECT(Z10))  *  (INDIRECT(V10)&lt;&gt;0),1,0))   *L12 - L12 *Z12)</f>
        <v>0</v>
      </c>
      <c r="W11" s="11"/>
      <c r="X11" s="11"/>
      <c r="Y11" s="21" t="s">
        <v>272</v>
      </c>
      <c r="Z11" s="12" t="str">
        <f>Configuration!F7</f>
        <v>NO</v>
      </c>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L11" s="30"/>
      <c r="BN11" s="49" t="s">
        <v>98</v>
      </c>
      <c r="BO11" s="50"/>
      <c r="BP11" s="50"/>
      <c r="BQ11" s="50"/>
      <c r="BR11" s="52" t="s">
        <v>99</v>
      </c>
      <c r="JD11" t="str">
        <f t="shared" ca="1" si="0"/>
        <v/>
      </c>
    </row>
    <row r="12" spans="2:265" x14ac:dyDescent="0.2">
      <c r="C12" s="46" t="s">
        <v>276</v>
      </c>
      <c r="D12" s="21"/>
      <c r="E12" s="21"/>
      <c r="F12" s="8" t="str">
        <f ca="1">F9&amp;G11&amp;"18"&amp;":"&amp;G11&amp;"10000"</f>
        <v>'Planning View'!B18:B10000</v>
      </c>
      <c r="G12" s="11"/>
      <c r="H12" s="12"/>
      <c r="I12" s="32" t="s">
        <v>100</v>
      </c>
      <c r="J12" s="21"/>
      <c r="K12" s="21"/>
      <c r="L12" s="7">
        <f t="array" aca="1" ref="L12" ca="1">SUM(IF(INDIRECT(L11)&lt;&gt;0, 1, 0))-SUM(IF(LEN(INDIRECT(L11))=0, 1, 0))</f>
        <v>15</v>
      </c>
      <c r="M12" s="11"/>
      <c r="N12" s="12"/>
      <c r="O12" s="19" t="s">
        <v>101</v>
      </c>
      <c r="P12" s="19"/>
      <c r="Q12" s="19"/>
      <c r="R12" s="117" t="str">
        <f>IF(LOWER(Z11)="no","B7","B4")</f>
        <v>B7</v>
      </c>
      <c r="S12" s="8" t="str">
        <f>H8&amp;R12</f>
        <v>'SWMETA'!B7</v>
      </c>
      <c r="T12" s="12"/>
      <c r="U12" s="5" t="s">
        <v>218</v>
      </c>
      <c r="V12" s="107">
        <f ca="1">SUM(SWUPD_CHGBOOLEANRANGE)</f>
        <v>0</v>
      </c>
      <c r="W12" s="107"/>
      <c r="X12" s="107"/>
      <c r="Y12" s="5" t="s">
        <v>109</v>
      </c>
      <c r="Z12" s="107">
        <f t="array" aca="1" ref="Z12" ca="1">IF(ISERROR(SUM(IF(     (INDIRECT(V10)&lt;&gt;INDIRECT(Z10))  *  (INDIRECT(Z10)=0),1,0))),0,SUM(IF(     (INDIRECT(V10)&lt;&gt;INDIRECT(Z10))  *  (INDIRECT(Z10)=0),1,0)))</f>
        <v>4</v>
      </c>
      <c r="BL12" s="30"/>
      <c r="BN12" s="63"/>
      <c r="BO12" s="50"/>
      <c r="BP12" s="50"/>
      <c r="BQ12" s="50"/>
      <c r="BR12" s="52"/>
      <c r="JD12" t="str">
        <f t="shared" ca="1" si="0"/>
        <v/>
      </c>
    </row>
    <row r="13" spans="2:265" ht="13.5" thickBot="1" x14ac:dyDescent="0.25">
      <c r="C13" s="64" t="s">
        <v>11</v>
      </c>
      <c r="D13" s="65"/>
      <c r="E13" s="65"/>
      <c r="F13" s="66" t="str">
        <f ca="1">F9&amp;"A"</f>
        <v>'Planning View'!A</v>
      </c>
      <c r="G13" s="66"/>
      <c r="H13" s="67"/>
      <c r="I13" s="68" t="s">
        <v>290</v>
      </c>
      <c r="J13" s="65"/>
      <c r="K13" s="65"/>
      <c r="L13" s="69">
        <f t="array" aca="1" ref="L13" ca="1">MAX(IF(ISERROR(INDIRECT(F10)=F5),0,IF(INDIRECT(F10)=F5, COLUMN(INDIRECT(F10)), 0)))</f>
        <v>4</v>
      </c>
      <c r="M13" s="69" t="str">
        <f ca="1">IF(L13=0, "", IF(L13&gt;26, CHAR(64+INT((L13-1)/26)),"")&amp;CHAR(65+MOD(L13-1, 26)))</f>
        <v>D</v>
      </c>
      <c r="N13" s="67"/>
      <c r="O13" s="64" t="s">
        <v>30</v>
      </c>
      <c r="P13" s="65"/>
      <c r="Q13" s="65"/>
      <c r="R13" s="116">
        <f ca="1">IF(ISERROR(MATCH(INDIRECT(S12),INDIRECT(L8))),SWDATA!U1,INDIRECT(S12))</f>
        <v>300</v>
      </c>
      <c r="S13" s="69"/>
      <c r="T13" s="67"/>
      <c r="U13" s="10" t="s">
        <v>220</v>
      </c>
      <c r="V13" s="13" t="s">
        <v>221</v>
      </c>
      <c r="W13" s="13"/>
      <c r="X13" s="13"/>
      <c r="Y13" s="5" t="s">
        <v>193</v>
      </c>
      <c r="Z13" s="14">
        <f>SWMETA!O7-SWMETA!B4</f>
        <v>25</v>
      </c>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L13" s="30"/>
      <c r="BN13" s="70"/>
      <c r="BO13" s="71"/>
      <c r="BP13" s="71"/>
      <c r="BQ13" s="71"/>
      <c r="BR13" s="72"/>
      <c r="JD13" t="str">
        <f t="shared" ca="1" si="0"/>
        <v/>
      </c>
    </row>
    <row r="14" spans="2:265" ht="14.25" thickTop="1" thickBot="1" x14ac:dyDescent="0.25">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L14" s="30"/>
      <c r="JD14" t="str">
        <f t="shared" ca="1" si="0"/>
        <v/>
      </c>
    </row>
    <row r="15" spans="2:265" ht="13.5" thickTop="1" x14ac:dyDescent="0.2">
      <c r="C15" s="73"/>
      <c r="D15" s="38"/>
      <c r="E15" s="38"/>
      <c r="F15" s="74"/>
      <c r="G15" s="75" t="s">
        <v>102</v>
      </c>
      <c r="H15" s="76">
        <f>1</f>
        <v>1</v>
      </c>
      <c r="I15" s="76">
        <f>H15+1</f>
        <v>2</v>
      </c>
      <c r="J15" s="76">
        <f t="shared" ref="J15:V15" si="1">I15+1</f>
        <v>3</v>
      </c>
      <c r="K15" s="76">
        <f t="shared" si="1"/>
        <v>4</v>
      </c>
      <c r="L15" s="76">
        <f t="shared" si="1"/>
        <v>5</v>
      </c>
      <c r="M15" s="76">
        <f t="shared" si="1"/>
        <v>6</v>
      </c>
      <c r="N15" s="76">
        <f t="shared" si="1"/>
        <v>7</v>
      </c>
      <c r="O15" s="76">
        <f t="shared" si="1"/>
        <v>8</v>
      </c>
      <c r="P15" s="76">
        <f t="shared" si="1"/>
        <v>9</v>
      </c>
      <c r="Q15" s="76">
        <f t="shared" si="1"/>
        <v>10</v>
      </c>
      <c r="R15" s="76">
        <f t="shared" si="1"/>
        <v>11</v>
      </c>
      <c r="S15" s="76">
        <f t="shared" si="1"/>
        <v>12</v>
      </c>
      <c r="T15" s="76">
        <f t="shared" si="1"/>
        <v>13</v>
      </c>
      <c r="U15" s="76">
        <f t="shared" si="1"/>
        <v>14</v>
      </c>
      <c r="V15" s="76">
        <f t="shared" si="1"/>
        <v>15</v>
      </c>
      <c r="W15" s="76">
        <f>V15+1</f>
        <v>16</v>
      </c>
      <c r="X15" s="76">
        <f>W15+1</f>
        <v>17</v>
      </c>
      <c r="Y15" s="76">
        <f>X15+1</f>
        <v>18</v>
      </c>
      <c r="Z15" s="76">
        <f t="shared" ref="Z15:AE15" si="2">Y15+1</f>
        <v>19</v>
      </c>
      <c r="AA15" s="76">
        <f t="shared" si="2"/>
        <v>20</v>
      </c>
      <c r="AB15" s="76">
        <f t="shared" si="2"/>
        <v>21</v>
      </c>
      <c r="AC15" s="76">
        <f t="shared" si="2"/>
        <v>22</v>
      </c>
      <c r="AD15" s="76">
        <f t="shared" si="2"/>
        <v>23</v>
      </c>
      <c r="AE15" s="76">
        <f t="shared" si="2"/>
        <v>24</v>
      </c>
      <c r="AF15" s="76">
        <f t="shared" ref="AF15:AQ15" si="3">AE15+1</f>
        <v>25</v>
      </c>
      <c r="AG15" s="76">
        <f t="shared" si="3"/>
        <v>26</v>
      </c>
      <c r="AH15" s="76">
        <f t="shared" si="3"/>
        <v>27</v>
      </c>
      <c r="AI15" s="76">
        <f t="shared" si="3"/>
        <v>28</v>
      </c>
      <c r="AJ15" s="76">
        <f t="shared" si="3"/>
        <v>29</v>
      </c>
      <c r="AK15" s="76">
        <f t="shared" si="3"/>
        <v>30</v>
      </c>
      <c r="AL15" s="76">
        <f t="shared" si="3"/>
        <v>31</v>
      </c>
      <c r="AM15" s="76">
        <f t="shared" si="3"/>
        <v>32</v>
      </c>
      <c r="AN15" s="76">
        <f t="shared" si="3"/>
        <v>33</v>
      </c>
      <c r="AO15" s="76">
        <f t="shared" si="3"/>
        <v>34</v>
      </c>
      <c r="AP15" s="76">
        <f t="shared" si="3"/>
        <v>35</v>
      </c>
      <c r="AQ15" s="76">
        <f t="shared" si="3"/>
        <v>36</v>
      </c>
      <c r="AR15" s="76">
        <f>AQ15+1</f>
        <v>37</v>
      </c>
      <c r="AS15" s="76">
        <f>AR15+1</f>
        <v>38</v>
      </c>
      <c r="AT15" s="76">
        <f>AS15+1</f>
        <v>39</v>
      </c>
      <c r="AU15" s="76">
        <f t="shared" ref="AU15:BF15" si="4">AT15+1</f>
        <v>40</v>
      </c>
      <c r="AV15" s="76">
        <f t="shared" si="4"/>
        <v>41</v>
      </c>
      <c r="AW15" s="76">
        <f t="shared" si="4"/>
        <v>42</v>
      </c>
      <c r="AX15" s="76">
        <f t="shared" si="4"/>
        <v>43</v>
      </c>
      <c r="AY15" s="76">
        <f t="shared" si="4"/>
        <v>44</v>
      </c>
      <c r="AZ15" s="76">
        <f t="shared" si="4"/>
        <v>45</v>
      </c>
      <c r="BA15" s="76">
        <f t="shared" si="4"/>
        <v>46</v>
      </c>
      <c r="BB15" s="76">
        <f t="shared" si="4"/>
        <v>47</v>
      </c>
      <c r="BC15" s="76">
        <f t="shared" si="4"/>
        <v>48</v>
      </c>
      <c r="BD15" s="76">
        <f t="shared" si="4"/>
        <v>49</v>
      </c>
      <c r="BE15" s="76">
        <f t="shared" si="4"/>
        <v>50</v>
      </c>
      <c r="BF15" s="76">
        <f t="shared" si="4"/>
        <v>51</v>
      </c>
      <c r="BG15" s="76">
        <f t="shared" ref="BG15" si="5">BF15+1</f>
        <v>52</v>
      </c>
      <c r="BH15" s="81"/>
      <c r="BL15" s="30"/>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JD15" t="str">
        <f t="shared" ca="1" si="0"/>
        <v/>
      </c>
    </row>
    <row r="16" spans="2:265" x14ac:dyDescent="0.2">
      <c r="B16" s="18"/>
      <c r="C16" s="47" t="b">
        <f ca="1">AND(U3,U4,U5,U6,U7)</f>
        <v>1</v>
      </c>
      <c r="D16" s="27" t="s">
        <v>13</v>
      </c>
      <c r="E16" s="16"/>
      <c r="F16" s="78"/>
      <c r="G16" s="79" t="s">
        <v>103</v>
      </c>
      <c r="H16" s="80">
        <v>1</v>
      </c>
      <c r="I16" s="9">
        <f t="shared" ref="I16:V16" ca="1" si="6">IF(H16=0, 0, IF(H16&gt;=$L$12, 0,H16+1))</f>
        <v>2</v>
      </c>
      <c r="J16" s="9">
        <f t="shared" ca="1" si="6"/>
        <v>3</v>
      </c>
      <c r="K16" s="9">
        <f t="shared" ca="1" si="6"/>
        <v>4</v>
      </c>
      <c r="L16" s="9">
        <f t="shared" ca="1" si="6"/>
        <v>5</v>
      </c>
      <c r="M16" s="9">
        <f t="shared" ca="1" si="6"/>
        <v>6</v>
      </c>
      <c r="N16" s="9">
        <f t="shared" ca="1" si="6"/>
        <v>7</v>
      </c>
      <c r="O16" s="9">
        <f t="shared" ca="1" si="6"/>
        <v>8</v>
      </c>
      <c r="P16" s="9">
        <f t="shared" ca="1" si="6"/>
        <v>9</v>
      </c>
      <c r="Q16" s="9">
        <f t="shared" ca="1" si="6"/>
        <v>10</v>
      </c>
      <c r="R16" s="9">
        <f t="shared" ca="1" si="6"/>
        <v>11</v>
      </c>
      <c r="S16" s="9">
        <f t="shared" ca="1" si="6"/>
        <v>12</v>
      </c>
      <c r="T16" s="9">
        <f t="shared" ca="1" si="6"/>
        <v>13</v>
      </c>
      <c r="U16" s="9">
        <f t="shared" ca="1" si="6"/>
        <v>14</v>
      </c>
      <c r="V16" s="9">
        <f t="shared" ca="1" si="6"/>
        <v>15</v>
      </c>
      <c r="W16" s="9">
        <f ca="1">IF(V16=0, 0, IF(V16&gt;=$L$12, 0,V16+1))</f>
        <v>0</v>
      </c>
      <c r="X16" s="9">
        <f ca="1">IF(W16=0, 0, IF(W16&gt;=$L$12, 0,W16+1))</f>
        <v>0</v>
      </c>
      <c r="Y16" s="9">
        <f ca="1">IF(X16=0, 0, IF(X16&gt;=$L$12, 0,X16+1))</f>
        <v>0</v>
      </c>
      <c r="Z16" s="9">
        <f t="shared" ref="Z16:AE16" ca="1" si="7">IF(Y16=0, 0, IF(Y16&gt;=$L$12, 0,Y16+1))</f>
        <v>0</v>
      </c>
      <c r="AA16" s="9">
        <f t="shared" ca="1" si="7"/>
        <v>0</v>
      </c>
      <c r="AB16" s="9">
        <f t="shared" ca="1" si="7"/>
        <v>0</v>
      </c>
      <c r="AC16" s="9">
        <f t="shared" ca="1" si="7"/>
        <v>0</v>
      </c>
      <c r="AD16" s="9">
        <f t="shared" ca="1" si="7"/>
        <v>0</v>
      </c>
      <c r="AE16" s="9">
        <f t="shared" ca="1" si="7"/>
        <v>0</v>
      </c>
      <c r="AF16" s="9">
        <f t="shared" ref="AF16:AQ16" ca="1" si="8">IF(AE16=0, 0, IF(AE16&gt;=$L$12, 0,AE16+1))</f>
        <v>0</v>
      </c>
      <c r="AG16" s="9">
        <f t="shared" ca="1" si="8"/>
        <v>0</v>
      </c>
      <c r="AH16" s="9">
        <f t="shared" ca="1" si="8"/>
        <v>0</v>
      </c>
      <c r="AI16" s="9">
        <f t="shared" ca="1" si="8"/>
        <v>0</v>
      </c>
      <c r="AJ16" s="9">
        <f t="shared" ca="1" si="8"/>
        <v>0</v>
      </c>
      <c r="AK16" s="9">
        <f t="shared" ca="1" si="8"/>
        <v>0</v>
      </c>
      <c r="AL16" s="9">
        <f t="shared" ca="1" si="8"/>
        <v>0</v>
      </c>
      <c r="AM16" s="9">
        <f t="shared" ca="1" si="8"/>
        <v>0</v>
      </c>
      <c r="AN16" s="9">
        <f t="shared" ca="1" si="8"/>
        <v>0</v>
      </c>
      <c r="AO16" s="9">
        <f t="shared" ca="1" si="8"/>
        <v>0</v>
      </c>
      <c r="AP16" s="9">
        <f t="shared" ca="1" si="8"/>
        <v>0</v>
      </c>
      <c r="AQ16" s="9">
        <f t="shared" ca="1" si="8"/>
        <v>0</v>
      </c>
      <c r="AR16" s="9">
        <f ca="1">IF(AQ16=0, 0, IF(AQ16&gt;=$L$12, 0,AQ16+1))</f>
        <v>0</v>
      </c>
      <c r="AS16" s="9">
        <f ca="1">IF(AR16=0, 0, IF(AR16&gt;=$L$12, 0,AR16+1))</f>
        <v>0</v>
      </c>
      <c r="AT16" s="9">
        <f ca="1">IF(AS16=0, 0, IF(AS16&gt;=$L$12, 0,AS16+1))</f>
        <v>0</v>
      </c>
      <c r="AU16" s="9">
        <f t="shared" ref="AU16:BF16" ca="1" si="9">IF(AT16=0, 0, IF(AT16&gt;=$L$12, 0,AT16+1))</f>
        <v>0</v>
      </c>
      <c r="AV16" s="9">
        <f t="shared" ca="1" si="9"/>
        <v>0</v>
      </c>
      <c r="AW16" s="9">
        <f t="shared" ca="1" si="9"/>
        <v>0</v>
      </c>
      <c r="AX16" s="9">
        <f t="shared" ca="1" si="9"/>
        <v>0</v>
      </c>
      <c r="AY16" s="9">
        <f t="shared" ca="1" si="9"/>
        <v>0</v>
      </c>
      <c r="AZ16" s="9">
        <f t="shared" ca="1" si="9"/>
        <v>0</v>
      </c>
      <c r="BA16" s="9">
        <f t="shared" ca="1" si="9"/>
        <v>0</v>
      </c>
      <c r="BB16" s="9">
        <f t="shared" ca="1" si="9"/>
        <v>0</v>
      </c>
      <c r="BC16" s="9">
        <f t="shared" ca="1" si="9"/>
        <v>0</v>
      </c>
      <c r="BD16" s="9">
        <f t="shared" ca="1" si="9"/>
        <v>0</v>
      </c>
      <c r="BE16" s="9">
        <f t="shared" ca="1" si="9"/>
        <v>0</v>
      </c>
      <c r="BF16" s="9">
        <f t="shared" ca="1" si="9"/>
        <v>0</v>
      </c>
      <c r="BG16" s="9">
        <f t="shared" ref="BG16" ca="1" si="10">IF(BF16=0, 0, IF(BF16&gt;=$L$12, 0,BF16+1))</f>
        <v>0</v>
      </c>
      <c r="BH16" s="9"/>
      <c r="BL16" s="30"/>
      <c r="BN16" s="81">
        <f>1</f>
        <v>1</v>
      </c>
      <c r="BO16" s="81">
        <f>BN16+1</f>
        <v>2</v>
      </c>
      <c r="BP16" s="81">
        <f t="shared" ref="BP16:CB16" si="11">BO16+1</f>
        <v>3</v>
      </c>
      <c r="BQ16" s="81">
        <f t="shared" si="11"/>
        <v>4</v>
      </c>
      <c r="BR16" s="81">
        <f t="shared" si="11"/>
        <v>5</v>
      </c>
      <c r="BS16" s="81">
        <f t="shared" si="11"/>
        <v>6</v>
      </c>
      <c r="BT16" s="81">
        <f t="shared" si="11"/>
        <v>7</v>
      </c>
      <c r="BU16" s="81">
        <f t="shared" si="11"/>
        <v>8</v>
      </c>
      <c r="BV16" s="81">
        <f t="shared" si="11"/>
        <v>9</v>
      </c>
      <c r="BW16" s="81">
        <f t="shared" si="11"/>
        <v>10</v>
      </c>
      <c r="BX16" s="81">
        <f t="shared" si="11"/>
        <v>11</v>
      </c>
      <c r="BY16" s="81">
        <f t="shared" si="11"/>
        <v>12</v>
      </c>
      <c r="BZ16" s="81">
        <f t="shared" si="11"/>
        <v>13</v>
      </c>
      <c r="CA16" s="81">
        <f t="shared" si="11"/>
        <v>14</v>
      </c>
      <c r="CB16" s="81">
        <f t="shared" si="11"/>
        <v>15</v>
      </c>
      <c r="CC16" s="81">
        <f>CB16+1</f>
        <v>16</v>
      </c>
      <c r="CD16" s="81">
        <f>CC16+1</f>
        <v>17</v>
      </c>
      <c r="CE16" s="81">
        <f>CD16+1</f>
        <v>18</v>
      </c>
      <c r="CF16" s="81">
        <f t="shared" ref="CF16:CK16" si="12">CE16+1</f>
        <v>19</v>
      </c>
      <c r="CG16" s="81">
        <f t="shared" si="12"/>
        <v>20</v>
      </c>
      <c r="CH16" s="81">
        <f t="shared" si="12"/>
        <v>21</v>
      </c>
      <c r="CI16" s="81">
        <f t="shared" si="12"/>
        <v>22</v>
      </c>
      <c r="CJ16" s="81">
        <f t="shared" si="12"/>
        <v>23</v>
      </c>
      <c r="CK16" s="81">
        <f t="shared" si="12"/>
        <v>24</v>
      </c>
      <c r="CL16" s="81">
        <f t="shared" ref="CL16:CZ16" si="13">CK16+1</f>
        <v>25</v>
      </c>
      <c r="CM16" s="81">
        <f t="shared" si="13"/>
        <v>26</v>
      </c>
      <c r="CN16" s="81">
        <f t="shared" si="13"/>
        <v>27</v>
      </c>
      <c r="CO16" s="81">
        <f t="shared" si="13"/>
        <v>28</v>
      </c>
      <c r="CP16" s="81">
        <f t="shared" si="13"/>
        <v>29</v>
      </c>
      <c r="CQ16" s="81">
        <f t="shared" si="13"/>
        <v>30</v>
      </c>
      <c r="CR16" s="81">
        <f t="shared" si="13"/>
        <v>31</v>
      </c>
      <c r="CS16" s="81">
        <f t="shared" si="13"/>
        <v>32</v>
      </c>
      <c r="CT16" s="81">
        <f t="shared" si="13"/>
        <v>33</v>
      </c>
      <c r="CU16" s="81">
        <f t="shared" si="13"/>
        <v>34</v>
      </c>
      <c r="CV16" s="81">
        <f t="shared" si="13"/>
        <v>35</v>
      </c>
      <c r="CW16" s="81">
        <f t="shared" si="13"/>
        <v>36</v>
      </c>
      <c r="CX16" s="81">
        <f t="shared" si="13"/>
        <v>37</v>
      </c>
      <c r="CY16" s="81">
        <f t="shared" si="13"/>
        <v>38</v>
      </c>
      <c r="CZ16" s="81">
        <f t="shared" si="13"/>
        <v>39</v>
      </c>
      <c r="DA16" s="81">
        <f t="shared" ref="DA16" si="14">CZ16+1</f>
        <v>40</v>
      </c>
      <c r="DB16" s="81">
        <f t="shared" ref="DB16" si="15">DA16+1</f>
        <v>41</v>
      </c>
      <c r="DC16" s="81">
        <f t="shared" ref="DC16" si="16">DB16+1</f>
        <v>42</v>
      </c>
      <c r="DD16" s="81">
        <f t="shared" ref="DD16" si="17">DC16+1</f>
        <v>43</v>
      </c>
      <c r="DE16" s="81">
        <f t="shared" ref="DE16" si="18">DD16+1</f>
        <v>44</v>
      </c>
      <c r="DF16" s="81">
        <f t="shared" ref="DF16" si="19">DE16+1</f>
        <v>45</v>
      </c>
      <c r="DG16" s="81">
        <f t="shared" ref="DG16" si="20">DF16+1</f>
        <v>46</v>
      </c>
      <c r="DH16" s="81">
        <f t="shared" ref="DH16" si="21">DG16+1</f>
        <v>47</v>
      </c>
      <c r="DI16" s="81">
        <f t="shared" ref="DI16" si="22">DH16+1</f>
        <v>48</v>
      </c>
      <c r="DJ16" s="81">
        <f t="shared" ref="DJ16" si="23">DI16+1</f>
        <v>49</v>
      </c>
      <c r="DK16" s="81">
        <f t="shared" ref="DK16" si="24">DJ16+1</f>
        <v>50</v>
      </c>
      <c r="DL16" s="81">
        <f t="shared" ref="DL16:DM16" si="25">DK16+1</f>
        <v>51</v>
      </c>
      <c r="DM16" s="81">
        <f t="shared" si="25"/>
        <v>52</v>
      </c>
      <c r="JD16" t="str">
        <f t="shared" ca="1" si="0"/>
        <v/>
      </c>
    </row>
    <row r="17" spans="2:269" x14ac:dyDescent="0.2">
      <c r="C17" s="82">
        <f t="array" aca="1" ref="C17" ca="1">SUM(IF(C27:C826&gt;0, IF(C27:C826&lt;&gt;MAXR, 1, 0)))</f>
        <v>5</v>
      </c>
      <c r="D17" s="26">
        <f t="array" aca="1" ref="D17" ca="1">SUM(IF(D27:D826&gt;0, 1, 0))</f>
        <v>5</v>
      </c>
      <c r="E17" s="20"/>
      <c r="F17" s="20"/>
      <c r="G17" s="83" t="s">
        <v>9</v>
      </c>
      <c r="H17" s="84">
        <f t="shared" ref="H17:V17" ca="1" si="26">IF(H19=0, 0, INDIRECT($F$9&amp;H20&amp;"1"))</f>
        <v>300</v>
      </c>
      <c r="I17" s="7">
        <f t="shared" ca="1" si="26"/>
        <v>301</v>
      </c>
      <c r="J17" s="7">
        <f t="shared" ca="1" si="26"/>
        <v>302</v>
      </c>
      <c r="K17" s="7">
        <f t="shared" ca="1" si="26"/>
        <v>303</v>
      </c>
      <c r="L17" s="7">
        <f t="shared" ca="1" si="26"/>
        <v>304</v>
      </c>
      <c r="M17" s="7">
        <f t="shared" ca="1" si="26"/>
        <v>305</v>
      </c>
      <c r="N17" s="7">
        <f t="shared" ca="1" si="26"/>
        <v>306</v>
      </c>
      <c r="O17" s="7">
        <f t="shared" ca="1" si="26"/>
        <v>307</v>
      </c>
      <c r="P17" s="7">
        <f t="shared" ca="1" si="26"/>
        <v>308</v>
      </c>
      <c r="Q17" s="7">
        <f t="shared" ca="1" si="26"/>
        <v>309</v>
      </c>
      <c r="R17" s="7">
        <f t="shared" ca="1" si="26"/>
        <v>310</v>
      </c>
      <c r="S17" s="7">
        <f t="shared" ca="1" si="26"/>
        <v>311</v>
      </c>
      <c r="T17" s="7">
        <f t="shared" ca="1" si="26"/>
        <v>312</v>
      </c>
      <c r="U17" s="7">
        <f t="shared" ca="1" si="26"/>
        <v>313</v>
      </c>
      <c r="V17" s="7">
        <f t="shared" ca="1" si="26"/>
        <v>314</v>
      </c>
      <c r="W17" s="7">
        <f ca="1">IF(W19=0, 0, INDIRECT($F$9&amp;W20&amp;"1"))</f>
        <v>0</v>
      </c>
      <c r="X17" s="7">
        <f ca="1">IF(X19=0, 0, INDIRECT($F$9&amp;X20&amp;"1"))</f>
        <v>0</v>
      </c>
      <c r="Y17" s="7">
        <f ca="1">IF(Y19=0, 0, INDIRECT($F$9&amp;Y20&amp;"1"))</f>
        <v>0</v>
      </c>
      <c r="Z17" s="7">
        <f t="shared" ref="Z17:AE17" ca="1" si="27">IF(Z19=0, 0, INDIRECT($F$9&amp;Z20&amp;"1"))</f>
        <v>0</v>
      </c>
      <c r="AA17" s="7">
        <f t="shared" ca="1" si="27"/>
        <v>0</v>
      </c>
      <c r="AB17" s="7">
        <f t="shared" ca="1" si="27"/>
        <v>0</v>
      </c>
      <c r="AC17" s="7">
        <f t="shared" ca="1" si="27"/>
        <v>0</v>
      </c>
      <c r="AD17" s="7">
        <f t="shared" ca="1" si="27"/>
        <v>0</v>
      </c>
      <c r="AE17" s="7">
        <f t="shared" ca="1" si="27"/>
        <v>0</v>
      </c>
      <c r="AF17" s="7">
        <f t="shared" ref="AF17:AQ17" ca="1" si="28">IF(AF19=0, 0, INDIRECT($F$9&amp;AF20&amp;"1"))</f>
        <v>0</v>
      </c>
      <c r="AG17" s="7">
        <f t="shared" ca="1" si="28"/>
        <v>0</v>
      </c>
      <c r="AH17" s="7">
        <f t="shared" ca="1" si="28"/>
        <v>0</v>
      </c>
      <c r="AI17" s="7">
        <f t="shared" ca="1" si="28"/>
        <v>0</v>
      </c>
      <c r="AJ17" s="7">
        <f t="shared" ca="1" si="28"/>
        <v>0</v>
      </c>
      <c r="AK17" s="7">
        <f t="shared" ca="1" si="28"/>
        <v>0</v>
      </c>
      <c r="AL17" s="7">
        <f t="shared" ca="1" si="28"/>
        <v>0</v>
      </c>
      <c r="AM17" s="7">
        <f t="shared" ca="1" si="28"/>
        <v>0</v>
      </c>
      <c r="AN17" s="7">
        <f t="shared" ca="1" si="28"/>
        <v>0</v>
      </c>
      <c r="AO17" s="7">
        <f t="shared" ca="1" si="28"/>
        <v>0</v>
      </c>
      <c r="AP17" s="7">
        <f t="shared" ca="1" si="28"/>
        <v>0</v>
      </c>
      <c r="AQ17" s="7">
        <f t="shared" ca="1" si="28"/>
        <v>0</v>
      </c>
      <c r="AR17" s="7">
        <f ca="1">IF(AR19=0, 0, INDIRECT($F$9&amp;AR20&amp;"1"))</f>
        <v>0</v>
      </c>
      <c r="AS17" s="7">
        <f ca="1">IF(AS19=0, 0, INDIRECT($F$9&amp;AS20&amp;"1"))</f>
        <v>0</v>
      </c>
      <c r="AT17" s="7">
        <f ca="1">IF(AT19=0, 0, INDIRECT($F$9&amp;AT20&amp;"1"))</f>
        <v>0</v>
      </c>
      <c r="AU17" s="7">
        <f t="shared" ref="AU17:BF17" ca="1" si="29">IF(AU19=0, 0, INDIRECT($F$9&amp;AU20&amp;"1"))</f>
        <v>0</v>
      </c>
      <c r="AV17" s="7">
        <f t="shared" ca="1" si="29"/>
        <v>0</v>
      </c>
      <c r="AW17" s="7">
        <f t="shared" ca="1" si="29"/>
        <v>0</v>
      </c>
      <c r="AX17" s="7">
        <f t="shared" ca="1" si="29"/>
        <v>0</v>
      </c>
      <c r="AY17" s="7">
        <f t="shared" ca="1" si="29"/>
        <v>0</v>
      </c>
      <c r="AZ17" s="7">
        <f t="shared" ca="1" si="29"/>
        <v>0</v>
      </c>
      <c r="BA17" s="7">
        <f t="shared" ca="1" si="29"/>
        <v>0</v>
      </c>
      <c r="BB17" s="7">
        <f t="shared" ca="1" si="29"/>
        <v>0</v>
      </c>
      <c r="BC17" s="7">
        <f t="shared" ca="1" si="29"/>
        <v>0</v>
      </c>
      <c r="BD17" s="7">
        <f t="shared" ca="1" si="29"/>
        <v>0</v>
      </c>
      <c r="BE17" s="7">
        <f t="shared" ca="1" si="29"/>
        <v>0</v>
      </c>
      <c r="BF17" s="7">
        <f t="shared" ca="1" si="29"/>
        <v>0</v>
      </c>
      <c r="BG17" s="7">
        <f t="shared" ref="BG17" ca="1" si="30">IF(BG19=0, 0, INDIRECT($F$9&amp;BG20&amp;"1"))</f>
        <v>0</v>
      </c>
      <c r="BH17" s="7"/>
      <c r="BL17" s="30"/>
    </row>
    <row r="18" spans="2:269" x14ac:dyDescent="0.2">
      <c r="C18" s="85"/>
      <c r="D18" s="21"/>
      <c r="E18" s="21"/>
      <c r="F18" s="21"/>
      <c r="G18" s="86"/>
      <c r="H18" s="6"/>
      <c r="I18" s="87" t="str">
        <f t="shared" ref="I18:V18" ca="1" si="31">$F$9&amp;H20&amp;"1"&amp;":"&amp;$M$10&amp;"1"</f>
        <v>'Planning View'!AM1:BE1</v>
      </c>
      <c r="J18" s="87" t="str">
        <f t="shared" ca="1" si="31"/>
        <v>'Planning View'!AN1:BE1</v>
      </c>
      <c r="K18" s="87" t="str">
        <f t="shared" ca="1" si="31"/>
        <v>'Planning View'!AO1:BE1</v>
      </c>
      <c r="L18" s="87" t="str">
        <f t="shared" ca="1" si="31"/>
        <v>'Planning View'!AQ1:BE1</v>
      </c>
      <c r="M18" s="87" t="str">
        <f t="shared" ca="1" si="31"/>
        <v>'Planning View'!AR1:BE1</v>
      </c>
      <c r="N18" s="87" t="str">
        <f t="shared" ca="1" si="31"/>
        <v>'Planning View'!AS1:BE1</v>
      </c>
      <c r="O18" s="87" t="str">
        <f t="shared" ca="1" si="31"/>
        <v>'Planning View'!AU1:BE1</v>
      </c>
      <c r="P18" s="87" t="str">
        <f t="shared" ca="1" si="31"/>
        <v>'Planning View'!AV1:BE1</v>
      </c>
      <c r="Q18" s="87" t="str">
        <f t="shared" ca="1" si="31"/>
        <v>'Planning View'!AW1:BE1</v>
      </c>
      <c r="R18" s="87" t="str">
        <f t="shared" ca="1" si="31"/>
        <v>'Planning View'!AY1:BE1</v>
      </c>
      <c r="S18" s="87" t="str">
        <f t="shared" ca="1" si="31"/>
        <v>'Planning View'!AZ1:BE1</v>
      </c>
      <c r="T18" s="87" t="str">
        <f t="shared" ca="1" si="31"/>
        <v>'Planning View'!BA1:BE1</v>
      </c>
      <c r="U18" s="87" t="str">
        <f t="shared" ca="1" si="31"/>
        <v>'Planning View'!BC1:BE1</v>
      </c>
      <c r="V18" s="87" t="str">
        <f t="shared" ca="1" si="31"/>
        <v>'Planning View'!BD1:BE1</v>
      </c>
      <c r="W18" s="87" t="str">
        <f ca="1">$F$9&amp;V20&amp;"1"&amp;":"&amp;$M$10&amp;"1"</f>
        <v>'Planning View'!BE1:BE1</v>
      </c>
      <c r="X18" s="87" t="str">
        <f ca="1">$F$9&amp;W20&amp;"1"&amp;":"&amp;$M$10&amp;"1"</f>
        <v>'Planning View'!1:BE1</v>
      </c>
      <c r="Y18" s="87" t="str">
        <f ca="1">$F$9&amp;X20&amp;"1"&amp;":"&amp;$M$10&amp;"1"</f>
        <v>'Planning View'!1:BE1</v>
      </c>
      <c r="Z18" s="87" t="str">
        <f t="shared" ref="Z18:AE18" ca="1" si="32">$F$9&amp;Y20&amp;"1"&amp;":"&amp;$M$10&amp;"1"</f>
        <v>'Planning View'!1:BE1</v>
      </c>
      <c r="AA18" s="87" t="str">
        <f t="shared" ca="1" si="32"/>
        <v>'Planning View'!1:BE1</v>
      </c>
      <c r="AB18" s="87" t="str">
        <f t="shared" ca="1" si="32"/>
        <v>'Planning View'!1:BE1</v>
      </c>
      <c r="AC18" s="87" t="str">
        <f t="shared" ca="1" si="32"/>
        <v>'Planning View'!1:BE1</v>
      </c>
      <c r="AD18" s="87" t="str">
        <f t="shared" ca="1" si="32"/>
        <v>'Planning View'!1:BE1</v>
      </c>
      <c r="AE18" s="87" t="str">
        <f t="shared" ca="1" si="32"/>
        <v>'Planning View'!1:BE1</v>
      </c>
      <c r="AF18" s="87" t="str">
        <f t="shared" ref="AF18:AT18" ca="1" si="33">$F$9&amp;AE20&amp;"1"&amp;":"&amp;$M$10&amp;"1"</f>
        <v>'Planning View'!1:BE1</v>
      </c>
      <c r="AG18" s="87" t="str">
        <f t="shared" ca="1" si="33"/>
        <v>'Planning View'!1:BE1</v>
      </c>
      <c r="AH18" s="87" t="str">
        <f t="shared" ca="1" si="33"/>
        <v>'Planning View'!1:BE1</v>
      </c>
      <c r="AI18" s="87" t="str">
        <f t="shared" ca="1" si="33"/>
        <v>'Planning View'!1:BE1</v>
      </c>
      <c r="AJ18" s="87" t="str">
        <f t="shared" ca="1" si="33"/>
        <v>'Planning View'!1:BE1</v>
      </c>
      <c r="AK18" s="87" t="str">
        <f t="shared" ca="1" si="33"/>
        <v>'Planning View'!1:BE1</v>
      </c>
      <c r="AL18" s="87" t="str">
        <f t="shared" ca="1" si="33"/>
        <v>'Planning View'!1:BE1</v>
      </c>
      <c r="AM18" s="87" t="str">
        <f t="shared" ca="1" si="33"/>
        <v>'Planning View'!1:BE1</v>
      </c>
      <c r="AN18" s="87" t="str">
        <f t="shared" ca="1" si="33"/>
        <v>'Planning View'!1:BE1</v>
      </c>
      <c r="AO18" s="87" t="str">
        <f t="shared" ca="1" si="33"/>
        <v>'Planning View'!1:BE1</v>
      </c>
      <c r="AP18" s="87" t="str">
        <f t="shared" ca="1" si="33"/>
        <v>'Planning View'!1:BE1</v>
      </c>
      <c r="AQ18" s="87" t="str">
        <f t="shared" ca="1" si="33"/>
        <v>'Planning View'!1:BE1</v>
      </c>
      <c r="AR18" s="87" t="str">
        <f t="shared" ca="1" si="33"/>
        <v>'Planning View'!1:BE1</v>
      </c>
      <c r="AS18" s="87" t="str">
        <f t="shared" ca="1" si="33"/>
        <v>'Planning View'!1:BE1</v>
      </c>
      <c r="AT18" s="87" t="str">
        <f t="shared" ca="1" si="33"/>
        <v>'Planning View'!1:BE1</v>
      </c>
      <c r="AU18" s="87" t="str">
        <f t="shared" ref="AU18" ca="1" si="34">$F$9&amp;AT20&amp;"1"&amp;":"&amp;$M$10&amp;"1"</f>
        <v>'Planning View'!1:BE1</v>
      </c>
      <c r="AV18" s="87" t="str">
        <f t="shared" ref="AV18" ca="1" si="35">$F$9&amp;AU20&amp;"1"&amp;":"&amp;$M$10&amp;"1"</f>
        <v>'Planning View'!1:BE1</v>
      </c>
      <c r="AW18" s="87" t="str">
        <f t="shared" ref="AW18" ca="1" si="36">$F$9&amp;AV20&amp;"1"&amp;":"&amp;$M$10&amp;"1"</f>
        <v>'Planning View'!1:BE1</v>
      </c>
      <c r="AX18" s="87" t="str">
        <f t="shared" ref="AX18" ca="1" si="37">$F$9&amp;AW20&amp;"1"&amp;":"&amp;$M$10&amp;"1"</f>
        <v>'Planning View'!1:BE1</v>
      </c>
      <c r="AY18" s="87" t="str">
        <f t="shared" ref="AY18" ca="1" si="38">$F$9&amp;AX20&amp;"1"&amp;":"&amp;$M$10&amp;"1"</f>
        <v>'Planning View'!1:BE1</v>
      </c>
      <c r="AZ18" s="87" t="str">
        <f t="shared" ref="AZ18" ca="1" si="39">$F$9&amp;AY20&amp;"1"&amp;":"&amp;$M$10&amp;"1"</f>
        <v>'Planning View'!1:BE1</v>
      </c>
      <c r="BA18" s="87" t="str">
        <f t="shared" ref="BA18" ca="1" si="40">$F$9&amp;AZ20&amp;"1"&amp;":"&amp;$M$10&amp;"1"</f>
        <v>'Planning View'!1:BE1</v>
      </c>
      <c r="BB18" s="87" t="str">
        <f t="shared" ref="BB18" ca="1" si="41">$F$9&amp;BA20&amp;"1"&amp;":"&amp;$M$10&amp;"1"</f>
        <v>'Planning View'!1:BE1</v>
      </c>
      <c r="BC18" s="87" t="str">
        <f t="shared" ref="BC18" ca="1" si="42">$F$9&amp;BB20&amp;"1"&amp;":"&amp;$M$10&amp;"1"</f>
        <v>'Planning View'!1:BE1</v>
      </c>
      <c r="BD18" s="87" t="str">
        <f t="shared" ref="BD18" ca="1" si="43">$F$9&amp;BC20&amp;"1"&amp;":"&amp;$M$10&amp;"1"</f>
        <v>'Planning View'!1:BE1</v>
      </c>
      <c r="BE18" s="87" t="str">
        <f t="shared" ref="BE18" ca="1" si="44">$F$9&amp;BD20&amp;"1"&amp;":"&amp;$M$10&amp;"1"</f>
        <v>'Planning View'!1:BE1</v>
      </c>
      <c r="BF18" s="87" t="str">
        <f t="shared" ref="BF18:BG18" ca="1" si="45">$F$9&amp;BE20&amp;"1"&amp;":"&amp;$M$10&amp;"1"</f>
        <v>'Planning View'!1:BE1</v>
      </c>
      <c r="BG18" s="87" t="str">
        <f t="shared" ca="1" si="45"/>
        <v>'Planning View'!1:BE1</v>
      </c>
      <c r="BH18" s="87"/>
      <c r="BL18" s="30"/>
      <c r="JD18" s="19" t="s">
        <v>367</v>
      </c>
      <c r="JE18" s="231" t="s">
        <v>368</v>
      </c>
    </row>
    <row r="19" spans="2:269" x14ac:dyDescent="0.2">
      <c r="C19" s="88"/>
      <c r="D19" s="22"/>
      <c r="E19" s="22"/>
      <c r="F19" s="22"/>
      <c r="G19" s="83" t="s">
        <v>291</v>
      </c>
      <c r="H19" s="89">
        <f ca="1">L9</f>
        <v>39</v>
      </c>
      <c r="I19" s="23">
        <f t="array" aca="1" ref="I19" ca="1">MAX(IF(H17=0, 0, IF(INDIRECT(I18)=H17+1, COLUMN(INDIRECT(I18)), 0)))</f>
        <v>40</v>
      </c>
      <c r="J19" s="23">
        <f t="array" aca="1" ref="J19" ca="1">MAX(IF(I17=0, 0, IF(INDIRECT(J18)=I17+1, COLUMN(INDIRECT(J18)), 0)))</f>
        <v>41</v>
      </c>
      <c r="K19" s="23">
        <f t="array" aca="1" ref="K19" ca="1">MAX(IF(J17=0, 0, IF(INDIRECT(K18)=J17+1, COLUMN(INDIRECT(K18)), 0)))</f>
        <v>43</v>
      </c>
      <c r="L19" s="23">
        <f t="array" aca="1" ref="L19" ca="1">MAX(IF(K17=0, 0, IF(INDIRECT(L18)=K17+1, COLUMN(INDIRECT(L18)), 0)))</f>
        <v>44</v>
      </c>
      <c r="M19" s="23">
        <f t="array" aca="1" ref="M19" ca="1">MAX(IF(L17=0, 0, IF(INDIRECT(M18)=L17+1, COLUMN(INDIRECT(M18)), 0)))</f>
        <v>45</v>
      </c>
      <c r="N19" s="23">
        <f t="array" aca="1" ref="N19" ca="1">MAX(IF(M17=0, 0, IF(INDIRECT(N18)=M17+1, COLUMN(INDIRECT(N18)), 0)))</f>
        <v>47</v>
      </c>
      <c r="O19" s="23">
        <f t="array" aca="1" ref="O19" ca="1">MAX(IF(N17=0, 0, IF(INDIRECT(O18)=N17+1, COLUMN(INDIRECT(O18)), 0)))</f>
        <v>48</v>
      </c>
      <c r="P19" s="23">
        <f t="array" aca="1" ref="P19" ca="1">MAX(IF(O17=0, 0, IF(INDIRECT(P18)=O17+1, COLUMN(INDIRECT(P18)), 0)))</f>
        <v>49</v>
      </c>
      <c r="Q19" s="23">
        <f t="array" aca="1" ref="Q19" ca="1">MAX(IF(P17=0, 0, IF(INDIRECT(Q18)=P17+1, COLUMN(INDIRECT(Q18)), 0)))</f>
        <v>51</v>
      </c>
      <c r="R19" s="23">
        <f t="array" aca="1" ref="R19" ca="1">MAX(IF(Q17=0, 0, IF(INDIRECT(R18)=Q17+1, COLUMN(INDIRECT(R18)), 0)))</f>
        <v>52</v>
      </c>
      <c r="S19" s="23">
        <f t="array" aca="1" ref="S19" ca="1">MAX(IF(R17=0, 0, IF(INDIRECT(S18)=R17+1, COLUMN(INDIRECT(S18)), 0)))</f>
        <v>53</v>
      </c>
      <c r="T19" s="23">
        <f t="array" aca="1" ref="T19" ca="1">MAX(IF(S17=0, 0, IF(INDIRECT(T18)=S17+1, COLUMN(INDIRECT(T18)), 0)))</f>
        <v>55</v>
      </c>
      <c r="U19" s="23">
        <f t="array" aca="1" ref="U19" ca="1">MAX(IF(T17=0, 0, IF(INDIRECT(U18)=T17+1, COLUMN(INDIRECT(U18)), 0)))</f>
        <v>56</v>
      </c>
      <c r="V19" s="23">
        <f t="array" aca="1" ref="V19" ca="1">MAX(IF(U17=0, 0, IF(INDIRECT(V18)=U17+1, COLUMN(INDIRECT(V18)), 0)))</f>
        <v>57</v>
      </c>
      <c r="W19" s="23">
        <f t="array" aca="1" ref="W19" ca="1">MAX(IF(V17=0, 0, IF(INDIRECT(W18)=V17+1, COLUMN(INDIRECT(W18)), 0)))</f>
        <v>0</v>
      </c>
      <c r="X19" s="23">
        <f t="array" aca="1" ref="X19" ca="1">MAX(IF(W17=0, 0, IF(INDIRECT(X18)=W17+1, COLUMN(INDIRECT(X18)), 0)))</f>
        <v>0</v>
      </c>
      <c r="Y19" s="23">
        <f t="array" aca="1" ref="Y19" ca="1">MAX(IF(X17=0, 0, IF(INDIRECT(Y18)=X17+1, COLUMN(INDIRECT(Y18)), 0)))</f>
        <v>0</v>
      </c>
      <c r="Z19" s="23">
        <f t="array" aca="1" ref="Z19" ca="1">MAX(IF(Y17=0, 0, IF(INDIRECT(Z18)=Y17+1, COLUMN(INDIRECT(Z18)), 0)))</f>
        <v>0</v>
      </c>
      <c r="AA19" s="23">
        <f t="array" aca="1" ref="AA19" ca="1">MAX(IF(Z17=0, 0, IF(INDIRECT(AA18)=Z17+1, COLUMN(INDIRECT(AA18)), 0)))</f>
        <v>0</v>
      </c>
      <c r="AB19" s="23">
        <f t="array" aca="1" ref="AB19" ca="1">MAX(IF(AA17=0, 0, IF(INDIRECT(AB18)=AA17+1, COLUMN(INDIRECT(AB18)), 0)))</f>
        <v>0</v>
      </c>
      <c r="AC19" s="23">
        <f t="array" aca="1" ref="AC19" ca="1">MAX(IF(AB17=0, 0, IF(INDIRECT(AC18)=AB17+1, COLUMN(INDIRECT(AC18)), 0)))</f>
        <v>0</v>
      </c>
      <c r="AD19" s="23">
        <f t="array" aca="1" ref="AD19" ca="1">MAX(IF(AC17=0, 0, IF(INDIRECT(AD18)=AC17+1, COLUMN(INDIRECT(AD18)), 0)))</f>
        <v>0</v>
      </c>
      <c r="AE19" s="23">
        <f t="array" aca="1" ref="AE19" ca="1">MAX(IF(AD17=0, 0, IF(INDIRECT(AE18)=AD17+1, COLUMN(INDIRECT(AE18)), 0)))</f>
        <v>0</v>
      </c>
      <c r="AF19" s="23">
        <f t="array" aca="1" ref="AF19" ca="1">MAX(IF(AE17=0, 0, IF(INDIRECT(AF18)=AE17+1, COLUMN(INDIRECT(AF18)), 0)))</f>
        <v>0</v>
      </c>
      <c r="AG19" s="23">
        <f t="array" aca="1" ref="AG19" ca="1">MAX(IF(AF17=0, 0, IF(INDIRECT(AG18)=AF17+1, COLUMN(INDIRECT(AG18)), 0)))</f>
        <v>0</v>
      </c>
      <c r="AH19" s="23">
        <f t="array" aca="1" ref="AH19" ca="1">MAX(IF(AG17=0, 0, IF(INDIRECT(AH18)=AG17+1, COLUMN(INDIRECT(AH18)), 0)))</f>
        <v>0</v>
      </c>
      <c r="AI19" s="23">
        <f t="array" aca="1" ref="AI19" ca="1">MAX(IF(AH17=0, 0, IF(INDIRECT(AI18)=AH17+1, COLUMN(INDIRECT(AI18)), 0)))</f>
        <v>0</v>
      </c>
      <c r="AJ19" s="23">
        <f t="array" aca="1" ref="AJ19" ca="1">MAX(IF(AI17=0, 0, IF(INDIRECT(AJ18)=AI17+1, COLUMN(INDIRECT(AJ18)), 0)))</f>
        <v>0</v>
      </c>
      <c r="AK19" s="23">
        <f t="array" aca="1" ref="AK19" ca="1">MAX(IF(AJ17=0, 0, IF(INDIRECT(AK18)=AJ17+1, COLUMN(INDIRECT(AK18)), 0)))</f>
        <v>0</v>
      </c>
      <c r="AL19" s="23">
        <f t="array" aca="1" ref="AL19" ca="1">MAX(IF(AK17=0, 0, IF(INDIRECT(AL18)=AK17+1, COLUMN(INDIRECT(AL18)), 0)))</f>
        <v>0</v>
      </c>
      <c r="AM19" s="23">
        <f t="array" aca="1" ref="AM19" ca="1">MAX(IF(AL17=0, 0, IF(INDIRECT(AM18)=AL17+1, COLUMN(INDIRECT(AM18)), 0)))</f>
        <v>0</v>
      </c>
      <c r="AN19" s="23">
        <f t="array" aca="1" ref="AN19" ca="1">MAX(IF(AM17=0, 0, IF(INDIRECT(AN18)=AM17+1, COLUMN(INDIRECT(AN18)), 0)))</f>
        <v>0</v>
      </c>
      <c r="AO19" s="23">
        <f t="array" aca="1" ref="AO19" ca="1">MAX(IF(AN17=0, 0, IF(INDIRECT(AO18)=AN17+1, COLUMN(INDIRECT(AO18)), 0)))</f>
        <v>0</v>
      </c>
      <c r="AP19" s="23">
        <f t="array" aca="1" ref="AP19" ca="1">MAX(IF(AO17=0, 0, IF(INDIRECT(AP18)=AO17+1, COLUMN(INDIRECT(AP18)), 0)))</f>
        <v>0</v>
      </c>
      <c r="AQ19" s="23">
        <f t="array" aca="1" ref="AQ19" ca="1">MAX(IF(AP17=0, 0, IF(INDIRECT(AQ18)=AP17+1, COLUMN(INDIRECT(AQ18)), 0)))</f>
        <v>0</v>
      </c>
      <c r="AR19" s="23">
        <f t="array" aca="1" ref="AR19" ca="1">MAX(IF(AQ17=0, 0, IF(INDIRECT(AR18)=AQ17+1, COLUMN(INDIRECT(AR18)), 0)))</f>
        <v>0</v>
      </c>
      <c r="AS19" s="23">
        <f t="array" aca="1" ref="AS19" ca="1">MAX(IF(AR17=0, 0, IF(INDIRECT(AS18)=AR17+1, COLUMN(INDIRECT(AS18)), 0)))</f>
        <v>0</v>
      </c>
      <c r="AT19" s="23">
        <f t="array" aca="1" ref="AT19" ca="1">MAX(IF(AS17=0, 0, IF(INDIRECT(AT18)=AS17+1, COLUMN(INDIRECT(AT18)), 0)))</f>
        <v>0</v>
      </c>
      <c r="AU19" s="23">
        <f t="array" aca="1" ref="AU19" ca="1">MAX(IF(AT17=0, 0, IF(INDIRECT(AU18)=AT17+1, COLUMN(INDIRECT(AU18)), 0)))</f>
        <v>0</v>
      </c>
      <c r="AV19" s="23">
        <f t="array" aca="1" ref="AV19" ca="1">MAX(IF(AU17=0, 0, IF(INDIRECT(AV18)=AU17+1, COLUMN(INDIRECT(AV18)), 0)))</f>
        <v>0</v>
      </c>
      <c r="AW19" s="23">
        <f t="array" aca="1" ref="AW19" ca="1">MAX(IF(AV17=0, 0, IF(INDIRECT(AW18)=AV17+1, COLUMN(INDIRECT(AW18)), 0)))</f>
        <v>0</v>
      </c>
      <c r="AX19" s="23">
        <f t="array" aca="1" ref="AX19" ca="1">MAX(IF(AW17=0, 0, IF(INDIRECT(AX18)=AW17+1, COLUMN(INDIRECT(AX18)), 0)))</f>
        <v>0</v>
      </c>
      <c r="AY19" s="23">
        <f t="array" aca="1" ref="AY19" ca="1">MAX(IF(AX17=0, 0, IF(INDIRECT(AY18)=AX17+1, COLUMN(INDIRECT(AY18)), 0)))</f>
        <v>0</v>
      </c>
      <c r="AZ19" s="23">
        <f t="array" aca="1" ref="AZ19" ca="1">MAX(IF(AY17=0, 0, IF(INDIRECT(AZ18)=AY17+1, COLUMN(INDIRECT(AZ18)), 0)))</f>
        <v>0</v>
      </c>
      <c r="BA19" s="23">
        <f t="array" aca="1" ref="BA19" ca="1">MAX(IF(AZ17=0, 0, IF(INDIRECT(BA18)=AZ17+1, COLUMN(INDIRECT(BA18)), 0)))</f>
        <v>0</v>
      </c>
      <c r="BB19" s="23">
        <f t="array" aca="1" ref="BB19" ca="1">MAX(IF(BA17=0, 0, IF(INDIRECT(BB18)=BA17+1, COLUMN(INDIRECT(BB18)), 0)))</f>
        <v>0</v>
      </c>
      <c r="BC19" s="23">
        <f t="array" aca="1" ref="BC19" ca="1">MAX(IF(BB17=0, 0, IF(INDIRECT(BC18)=BB17+1, COLUMN(INDIRECT(BC18)), 0)))</f>
        <v>0</v>
      </c>
      <c r="BD19" s="23">
        <f t="array" aca="1" ref="BD19" ca="1">MAX(IF(BC17=0, 0, IF(INDIRECT(BD18)=BC17+1, COLUMN(INDIRECT(BD18)), 0)))</f>
        <v>0</v>
      </c>
      <c r="BE19" s="23">
        <f t="array" aca="1" ref="BE19" ca="1">MAX(IF(BD17=0, 0, IF(INDIRECT(BE18)=BD17+1, COLUMN(INDIRECT(BE18)), 0)))</f>
        <v>0</v>
      </c>
      <c r="BF19" s="23">
        <f t="array" aca="1" ref="BF19" ca="1">MAX(IF(BE17=0, 0, IF(INDIRECT(BF18)=BE17+1, COLUMN(INDIRECT(BF18)), 0)))</f>
        <v>0</v>
      </c>
      <c r="BG19" s="23">
        <f t="array" aca="1" ref="BG19" ca="1">MAX(IF(BF17=0, 0, IF(INDIRECT(BG18)=BF17+1, COLUMN(INDIRECT(BG18)), 0)))</f>
        <v>0</v>
      </c>
      <c r="BH19" s="251"/>
      <c r="BL19" s="30"/>
      <c r="JD19" s="19" t="s">
        <v>369</v>
      </c>
      <c r="JE19" s="231">
        <f>IF(ScenarioType&lt;&gt;"ALL",COUNTIF(SCENARIOMETA!B:B,ScenarioType),COUNTA(SCENARIOMETA!B:B)-1)</f>
        <v>0</v>
      </c>
    </row>
    <row r="20" spans="2:269" x14ac:dyDescent="0.2">
      <c r="C20" s="90"/>
      <c r="D20" s="24"/>
      <c r="E20" s="24"/>
      <c r="F20" s="24"/>
      <c r="G20" s="91"/>
      <c r="H20" s="92" t="str">
        <f t="shared" ref="H20:V20" ca="1" si="46">IF(H19=0, "", IF(H19&gt;26, CHAR(64+INT((H19-1)/26)),"")&amp;CHAR(65+MOD(H19-1, 26)))</f>
        <v>AM</v>
      </c>
      <c r="I20" s="25" t="str">
        <f t="shared" ca="1" si="46"/>
        <v>AN</v>
      </c>
      <c r="J20" s="25" t="str">
        <f t="shared" ca="1" si="46"/>
        <v>AO</v>
      </c>
      <c r="K20" s="25" t="str">
        <f t="shared" ca="1" si="46"/>
        <v>AQ</v>
      </c>
      <c r="L20" s="25" t="str">
        <f t="shared" ca="1" si="46"/>
        <v>AR</v>
      </c>
      <c r="M20" s="25" t="str">
        <f t="shared" ca="1" si="46"/>
        <v>AS</v>
      </c>
      <c r="N20" s="25" t="str">
        <f t="shared" ca="1" si="46"/>
        <v>AU</v>
      </c>
      <c r="O20" s="25" t="str">
        <f t="shared" ca="1" si="46"/>
        <v>AV</v>
      </c>
      <c r="P20" s="25" t="str">
        <f t="shared" ca="1" si="46"/>
        <v>AW</v>
      </c>
      <c r="Q20" s="25" t="str">
        <f t="shared" ca="1" si="46"/>
        <v>AY</v>
      </c>
      <c r="R20" s="25" t="str">
        <f t="shared" ca="1" si="46"/>
        <v>AZ</v>
      </c>
      <c r="S20" s="25" t="str">
        <f t="shared" ca="1" si="46"/>
        <v>BA</v>
      </c>
      <c r="T20" s="25" t="str">
        <f t="shared" ca="1" si="46"/>
        <v>BC</v>
      </c>
      <c r="U20" s="25" t="str">
        <f t="shared" ca="1" si="46"/>
        <v>BD</v>
      </c>
      <c r="V20" s="25" t="str">
        <f t="shared" ca="1" si="46"/>
        <v>BE</v>
      </c>
      <c r="W20" s="25" t="str">
        <f ca="1">IF(W19=0, "", IF(W19&gt;26, CHAR(64+INT((W19-1)/26)),"")&amp;CHAR(65+MOD(W19-1, 26)))</f>
        <v/>
      </c>
      <c r="X20" s="25" t="str">
        <f ca="1">IF(X19=0, "", IF(X19&gt;26, CHAR(64+INT((X19-1)/26)),"")&amp;CHAR(65+MOD(X19-1, 26)))</f>
        <v/>
      </c>
      <c r="Y20" s="25" t="str">
        <f ca="1">IF(Y19=0, "", IF(Y19&gt;26, CHAR(64+INT((Y19-1)/26)),"")&amp;CHAR(65+MOD(Y19-1, 26)))</f>
        <v/>
      </c>
      <c r="Z20" s="25" t="str">
        <f t="shared" ref="Z20:AE20" ca="1" si="47">IF(Z19=0, "", IF(Z19&gt;26, CHAR(64+INT((Z19-1)/26)),"")&amp;CHAR(65+MOD(Z19-1, 26)))</f>
        <v/>
      </c>
      <c r="AA20" s="25" t="str">
        <f t="shared" ca="1" si="47"/>
        <v/>
      </c>
      <c r="AB20" s="25" t="str">
        <f t="shared" ca="1" si="47"/>
        <v/>
      </c>
      <c r="AC20" s="25" t="str">
        <f t="shared" ca="1" si="47"/>
        <v/>
      </c>
      <c r="AD20" s="25" t="str">
        <f t="shared" ca="1" si="47"/>
        <v/>
      </c>
      <c r="AE20" s="25" t="str">
        <f t="shared" ca="1" si="47"/>
        <v/>
      </c>
      <c r="AF20" s="25" t="str">
        <f t="shared" ref="AF20:AT20" ca="1" si="48">IF(AF19=0, "", IF(AF19&gt;26, CHAR(64+INT((AF19-1)/26)),"")&amp;CHAR(65+MOD(AF19-1, 26)))</f>
        <v/>
      </c>
      <c r="AG20" s="25" t="str">
        <f t="shared" ca="1" si="48"/>
        <v/>
      </c>
      <c r="AH20" s="25" t="str">
        <f t="shared" ca="1" si="48"/>
        <v/>
      </c>
      <c r="AI20" s="25" t="str">
        <f t="shared" ca="1" si="48"/>
        <v/>
      </c>
      <c r="AJ20" s="25" t="str">
        <f t="shared" ca="1" si="48"/>
        <v/>
      </c>
      <c r="AK20" s="25" t="str">
        <f t="shared" ca="1" si="48"/>
        <v/>
      </c>
      <c r="AL20" s="25" t="str">
        <f t="shared" ca="1" si="48"/>
        <v/>
      </c>
      <c r="AM20" s="25" t="str">
        <f t="shared" ca="1" si="48"/>
        <v/>
      </c>
      <c r="AN20" s="25" t="str">
        <f t="shared" ca="1" si="48"/>
        <v/>
      </c>
      <c r="AO20" s="25" t="str">
        <f t="shared" ca="1" si="48"/>
        <v/>
      </c>
      <c r="AP20" s="25" t="str">
        <f t="shared" ca="1" si="48"/>
        <v/>
      </c>
      <c r="AQ20" s="25" t="str">
        <f t="shared" ca="1" si="48"/>
        <v/>
      </c>
      <c r="AR20" s="25" t="str">
        <f t="shared" ca="1" si="48"/>
        <v/>
      </c>
      <c r="AS20" s="25" t="str">
        <f t="shared" ca="1" si="48"/>
        <v/>
      </c>
      <c r="AT20" s="25" t="str">
        <f t="shared" ca="1" si="48"/>
        <v/>
      </c>
      <c r="AU20" s="25" t="str">
        <f t="shared" ref="AU20:BF20" ca="1" si="49">IF(AU19=0, "", IF(AU19&gt;26, CHAR(64+INT((AU19-1)/26)),"")&amp;CHAR(65+MOD(AU19-1, 26)))</f>
        <v/>
      </c>
      <c r="AV20" s="25" t="str">
        <f t="shared" ca="1" si="49"/>
        <v/>
      </c>
      <c r="AW20" s="25" t="str">
        <f t="shared" ca="1" si="49"/>
        <v/>
      </c>
      <c r="AX20" s="25" t="str">
        <f t="shared" ca="1" si="49"/>
        <v/>
      </c>
      <c r="AY20" s="25" t="str">
        <f t="shared" ca="1" si="49"/>
        <v/>
      </c>
      <c r="AZ20" s="25" t="str">
        <f t="shared" ca="1" si="49"/>
        <v/>
      </c>
      <c r="BA20" s="25" t="str">
        <f t="shared" ca="1" si="49"/>
        <v/>
      </c>
      <c r="BB20" s="25" t="str">
        <f t="shared" ca="1" si="49"/>
        <v/>
      </c>
      <c r="BC20" s="25" t="str">
        <f t="shared" ca="1" si="49"/>
        <v/>
      </c>
      <c r="BD20" s="25" t="str">
        <f t="shared" ca="1" si="49"/>
        <v/>
      </c>
      <c r="BE20" s="25" t="str">
        <f t="shared" ca="1" si="49"/>
        <v/>
      </c>
      <c r="BF20" s="25" t="str">
        <f t="shared" ca="1" si="49"/>
        <v/>
      </c>
      <c r="BG20" s="25" t="str">
        <f t="shared" ref="BG20" ca="1" si="50">IF(BG19=0, "", IF(BG19&gt;26, CHAR(64+INT((BG19-1)/26)),"")&amp;CHAR(65+MOD(BG19-1, 26)))</f>
        <v/>
      </c>
      <c r="BH20" s="252"/>
      <c r="BL20" s="30"/>
      <c r="JD20" s="19" t="s">
        <v>370</v>
      </c>
      <c r="JE20" s="231">
        <f>IF(ScenarioType&lt;&gt;"ALL",MATCH(ScenarioType,SCENARIOMETA!B:B,0),ROW(SCENARIOMETA!B2))</f>
        <v>2</v>
      </c>
      <c r="JF20" s="232" t="s">
        <v>371</v>
      </c>
      <c r="JG20" s="232"/>
      <c r="JH20" s="232"/>
      <c r="JI20" s="232"/>
    </row>
    <row r="21" spans="2:269" x14ac:dyDescent="0.2">
      <c r="C21" s="46" t="s">
        <v>18</v>
      </c>
      <c r="D21" s="21"/>
      <c r="E21" s="19"/>
      <c r="F21" s="31">
        <f ca="1">MAX(G27:G826)</f>
        <v>0</v>
      </c>
      <c r="G21" s="86"/>
      <c r="H21" s="93" t="str">
        <f t="shared" ref="H21:V21" ca="1" si="51">IF(H19=0, "", $F2&amp;"!"&amp;H20)</f>
        <v>Planning View!AM</v>
      </c>
      <c r="I21" s="15" t="str">
        <f t="shared" ca="1" si="51"/>
        <v>Planning View!AN</v>
      </c>
      <c r="J21" s="15" t="str">
        <f t="shared" ca="1" si="51"/>
        <v>Planning View!AO</v>
      </c>
      <c r="K21" s="15" t="str">
        <f t="shared" ca="1" si="51"/>
        <v>Planning View!AQ</v>
      </c>
      <c r="L21" s="15" t="str">
        <f t="shared" ca="1" si="51"/>
        <v>Planning View!AR</v>
      </c>
      <c r="M21" s="15" t="str">
        <f t="shared" ca="1" si="51"/>
        <v>Planning View!AS</v>
      </c>
      <c r="N21" s="15" t="str">
        <f t="shared" ca="1" si="51"/>
        <v>Planning View!AU</v>
      </c>
      <c r="O21" s="15" t="str">
        <f t="shared" ca="1" si="51"/>
        <v>Planning View!AV</v>
      </c>
      <c r="P21" s="15" t="str">
        <f t="shared" ca="1" si="51"/>
        <v>Planning View!AW</v>
      </c>
      <c r="Q21" s="15" t="str">
        <f t="shared" ca="1" si="51"/>
        <v>Planning View!AY</v>
      </c>
      <c r="R21" s="15" t="str">
        <f t="shared" ca="1" si="51"/>
        <v>Planning View!AZ</v>
      </c>
      <c r="S21" s="15" t="str">
        <f t="shared" ca="1" si="51"/>
        <v>Planning View!BA</v>
      </c>
      <c r="T21" s="15" t="str">
        <f t="shared" ca="1" si="51"/>
        <v>Planning View!BC</v>
      </c>
      <c r="U21" s="15" t="str">
        <f t="shared" ca="1" si="51"/>
        <v>Planning View!BD</v>
      </c>
      <c r="V21" s="15" t="str">
        <f t="shared" ca="1" si="51"/>
        <v>Planning View!BE</v>
      </c>
      <c r="W21" s="15" t="str">
        <f ca="1">IF(W19=0, "", $F2&amp;"!"&amp;W20)</f>
        <v/>
      </c>
      <c r="X21" s="15" t="str">
        <f ca="1">IF(X19=0, "", $F2&amp;"!"&amp;X20)</f>
        <v/>
      </c>
      <c r="Y21" s="15" t="str">
        <f ca="1">IF(Y19=0, "", $F2&amp;"!"&amp;Y20)</f>
        <v/>
      </c>
      <c r="Z21" s="15" t="str">
        <f t="shared" ref="Z21:AE21" ca="1" si="52">IF(Z19=0, "", $F2&amp;"!"&amp;Z20)</f>
        <v/>
      </c>
      <c r="AA21" s="15" t="str">
        <f t="shared" ca="1" si="52"/>
        <v/>
      </c>
      <c r="AB21" s="15" t="str">
        <f t="shared" ca="1" si="52"/>
        <v/>
      </c>
      <c r="AC21" s="15" t="str">
        <f t="shared" ca="1" si="52"/>
        <v/>
      </c>
      <c r="AD21" s="15" t="str">
        <f t="shared" ca="1" si="52"/>
        <v/>
      </c>
      <c r="AE21" s="15" t="str">
        <f t="shared" ca="1" si="52"/>
        <v/>
      </c>
      <c r="AF21" s="15" t="str">
        <f t="shared" ref="AF21:AT21" ca="1" si="53">IF(AF19=0, "", $F2&amp;"!"&amp;AF20)</f>
        <v/>
      </c>
      <c r="AG21" s="15" t="str">
        <f t="shared" ca="1" si="53"/>
        <v/>
      </c>
      <c r="AH21" s="15" t="str">
        <f t="shared" ca="1" si="53"/>
        <v/>
      </c>
      <c r="AI21" s="15" t="str">
        <f t="shared" ca="1" si="53"/>
        <v/>
      </c>
      <c r="AJ21" s="15" t="str">
        <f t="shared" ca="1" si="53"/>
        <v/>
      </c>
      <c r="AK21" s="15" t="str">
        <f t="shared" ca="1" si="53"/>
        <v/>
      </c>
      <c r="AL21" s="15" t="str">
        <f t="shared" ca="1" si="53"/>
        <v/>
      </c>
      <c r="AM21" s="15" t="str">
        <f t="shared" ca="1" si="53"/>
        <v/>
      </c>
      <c r="AN21" s="15" t="str">
        <f t="shared" ca="1" si="53"/>
        <v/>
      </c>
      <c r="AO21" s="15" t="str">
        <f t="shared" ca="1" si="53"/>
        <v/>
      </c>
      <c r="AP21" s="15" t="str">
        <f t="shared" ca="1" si="53"/>
        <v/>
      </c>
      <c r="AQ21" s="15" t="str">
        <f t="shared" ca="1" si="53"/>
        <v/>
      </c>
      <c r="AR21" s="15" t="str">
        <f t="shared" ca="1" si="53"/>
        <v/>
      </c>
      <c r="AS21" s="15" t="str">
        <f t="shared" ca="1" si="53"/>
        <v/>
      </c>
      <c r="AT21" s="15" t="str">
        <f t="shared" ca="1" si="53"/>
        <v/>
      </c>
      <c r="AU21" s="15" t="str">
        <f t="shared" ref="AU21:BF21" ca="1" si="54">IF(AU19=0, "", $F2&amp;"!"&amp;AU20)</f>
        <v/>
      </c>
      <c r="AV21" s="15" t="str">
        <f t="shared" ca="1" si="54"/>
        <v/>
      </c>
      <c r="AW21" s="15" t="str">
        <f t="shared" ca="1" si="54"/>
        <v/>
      </c>
      <c r="AX21" s="15" t="str">
        <f t="shared" ca="1" si="54"/>
        <v/>
      </c>
      <c r="AY21" s="15" t="str">
        <f t="shared" ca="1" si="54"/>
        <v/>
      </c>
      <c r="AZ21" s="15" t="str">
        <f t="shared" ca="1" si="54"/>
        <v/>
      </c>
      <c r="BA21" s="15" t="str">
        <f t="shared" ca="1" si="54"/>
        <v/>
      </c>
      <c r="BB21" s="15" t="str">
        <f t="shared" ca="1" si="54"/>
        <v/>
      </c>
      <c r="BC21" s="15" t="str">
        <f t="shared" ca="1" si="54"/>
        <v/>
      </c>
      <c r="BD21" s="15" t="str">
        <f t="shared" ca="1" si="54"/>
        <v/>
      </c>
      <c r="BE21" s="15" t="str">
        <f t="shared" ca="1" si="54"/>
        <v/>
      </c>
      <c r="BF21" s="15" t="str">
        <f t="shared" ca="1" si="54"/>
        <v/>
      </c>
      <c r="BG21" s="15" t="str">
        <f t="shared" ref="BG21" ca="1" si="55">IF(BG19=0, "", $F2&amp;"!"&amp;BG20)</f>
        <v/>
      </c>
      <c r="BH21" s="15"/>
      <c r="BL21" s="30"/>
      <c r="BN21" s="5"/>
      <c r="BO21" s="4" t="s">
        <v>104</v>
      </c>
      <c r="BP21" s="5"/>
      <c r="BQ21" s="5"/>
      <c r="BR21" t="s">
        <v>226</v>
      </c>
      <c r="JF21" s="232" t="s">
        <v>372</v>
      </c>
      <c r="JG21" s="232"/>
      <c r="JH21" s="232"/>
      <c r="JI21" s="232"/>
    </row>
    <row r="22" spans="2:269" x14ac:dyDescent="0.2">
      <c r="B22" s="17"/>
      <c r="C22" s="94" t="s">
        <v>22</v>
      </c>
      <c r="D22" s="95"/>
      <c r="E22" s="95" t="s">
        <v>28</v>
      </c>
      <c r="F22" s="96"/>
      <c r="G22" s="97">
        <v>-1</v>
      </c>
      <c r="H22">
        <f>1</f>
        <v>1</v>
      </c>
      <c r="I22">
        <f ca="1">H22 + (I19-H19)</f>
        <v>2</v>
      </c>
      <c r="J22">
        <f t="shared" ref="J22:V22" ca="1" si="56">I22 + (J19-I19)</f>
        <v>3</v>
      </c>
      <c r="K22">
        <f t="shared" ca="1" si="56"/>
        <v>5</v>
      </c>
      <c r="L22">
        <f t="shared" ca="1" si="56"/>
        <v>6</v>
      </c>
      <c r="M22">
        <f t="shared" ca="1" si="56"/>
        <v>7</v>
      </c>
      <c r="N22">
        <f t="shared" ca="1" si="56"/>
        <v>9</v>
      </c>
      <c r="O22">
        <f t="shared" ca="1" si="56"/>
        <v>10</v>
      </c>
      <c r="P22">
        <f t="shared" ca="1" si="56"/>
        <v>11</v>
      </c>
      <c r="Q22">
        <f t="shared" ca="1" si="56"/>
        <v>13</v>
      </c>
      <c r="R22">
        <f t="shared" ca="1" si="56"/>
        <v>14</v>
      </c>
      <c r="S22">
        <f t="shared" ca="1" si="56"/>
        <v>15</v>
      </c>
      <c r="T22">
        <f t="shared" ca="1" si="56"/>
        <v>17</v>
      </c>
      <c r="U22">
        <f t="shared" ca="1" si="56"/>
        <v>18</v>
      </c>
      <c r="V22">
        <f t="shared" ca="1" si="56"/>
        <v>19</v>
      </c>
      <c r="W22">
        <f ca="1">V22 + (W19-V19)</f>
        <v>-38</v>
      </c>
      <c r="X22">
        <f ca="1">W22 + (X19-W19)</f>
        <v>-38</v>
      </c>
      <c r="Y22">
        <f ca="1">X22 + (Y19-X19)</f>
        <v>-38</v>
      </c>
      <c r="Z22">
        <f t="shared" ref="Z22:AE22" ca="1" si="57">Y22 + (Z19-Y19)</f>
        <v>-38</v>
      </c>
      <c r="AA22">
        <f t="shared" ca="1" si="57"/>
        <v>-38</v>
      </c>
      <c r="AB22">
        <f t="shared" ca="1" si="57"/>
        <v>-38</v>
      </c>
      <c r="AC22">
        <f t="shared" ca="1" si="57"/>
        <v>-38</v>
      </c>
      <c r="AD22">
        <f t="shared" ca="1" si="57"/>
        <v>-38</v>
      </c>
      <c r="AE22">
        <f t="shared" ca="1" si="57"/>
        <v>-38</v>
      </c>
      <c r="AF22">
        <f t="shared" ref="AF22:AT22" ca="1" si="58">AE22 + (AF19-AE19)</f>
        <v>-38</v>
      </c>
      <c r="AG22">
        <f t="shared" ca="1" si="58"/>
        <v>-38</v>
      </c>
      <c r="AH22">
        <f t="shared" ca="1" si="58"/>
        <v>-38</v>
      </c>
      <c r="AI22">
        <f t="shared" ca="1" si="58"/>
        <v>-38</v>
      </c>
      <c r="AJ22">
        <f t="shared" ca="1" si="58"/>
        <v>-38</v>
      </c>
      <c r="AK22">
        <f t="shared" ca="1" si="58"/>
        <v>-38</v>
      </c>
      <c r="AL22">
        <f t="shared" ca="1" si="58"/>
        <v>-38</v>
      </c>
      <c r="AM22">
        <f t="shared" ca="1" si="58"/>
        <v>-38</v>
      </c>
      <c r="AN22">
        <f t="shared" ca="1" si="58"/>
        <v>-38</v>
      </c>
      <c r="AO22">
        <f t="shared" ca="1" si="58"/>
        <v>-38</v>
      </c>
      <c r="AP22">
        <f t="shared" ca="1" si="58"/>
        <v>-38</v>
      </c>
      <c r="AQ22">
        <f t="shared" ca="1" si="58"/>
        <v>-38</v>
      </c>
      <c r="AR22">
        <f t="shared" ca="1" si="58"/>
        <v>-38</v>
      </c>
      <c r="AS22">
        <f t="shared" ca="1" si="58"/>
        <v>-38</v>
      </c>
      <c r="AT22">
        <f t="shared" ca="1" si="58"/>
        <v>-38</v>
      </c>
      <c r="AU22">
        <f t="shared" ref="AU22" ca="1" si="59">AT22 + (AU19-AT19)</f>
        <v>-38</v>
      </c>
      <c r="AV22">
        <f t="shared" ref="AV22" ca="1" si="60">AU22 + (AV19-AU19)</f>
        <v>-38</v>
      </c>
      <c r="AW22">
        <f t="shared" ref="AW22" ca="1" si="61">AV22 + (AW19-AV19)</f>
        <v>-38</v>
      </c>
      <c r="AX22">
        <f t="shared" ref="AX22" ca="1" si="62">AW22 + (AX19-AW19)</f>
        <v>-38</v>
      </c>
      <c r="AY22">
        <f t="shared" ref="AY22" ca="1" si="63">AX22 + (AY19-AX19)</f>
        <v>-38</v>
      </c>
      <c r="AZ22">
        <f t="shared" ref="AZ22" ca="1" si="64">AY22 + (AZ19-AY19)</f>
        <v>-38</v>
      </c>
      <c r="BA22">
        <f t="shared" ref="BA22" ca="1" si="65">AZ22 + (BA19-AZ19)</f>
        <v>-38</v>
      </c>
      <c r="BB22">
        <f t="shared" ref="BB22" ca="1" si="66">BA22 + (BB19-BA19)</f>
        <v>-38</v>
      </c>
      <c r="BC22">
        <f t="shared" ref="BC22" ca="1" si="67">BB22 + (BC19-BB19)</f>
        <v>-38</v>
      </c>
      <c r="BD22">
        <f t="shared" ref="BD22" ca="1" si="68">BC22 + (BD19-BC19)</f>
        <v>-38</v>
      </c>
      <c r="BE22">
        <f t="shared" ref="BE22" ca="1" si="69">BD22 + (BE19-BD19)</f>
        <v>-38</v>
      </c>
      <c r="BF22">
        <f t="shared" ref="BF22:BG22" ca="1" si="70">BE22 + (BF19-BE19)</f>
        <v>-38</v>
      </c>
      <c r="BG22">
        <f t="shared" ca="1" si="70"/>
        <v>-38</v>
      </c>
      <c r="BL22" s="30"/>
      <c r="JF22" s="232" t="s">
        <v>373</v>
      </c>
      <c r="JG22" s="232"/>
      <c r="JH22" s="232"/>
      <c r="JI22" s="232"/>
    </row>
    <row r="23" spans="2:269" x14ac:dyDescent="0.2">
      <c r="B23" s="17"/>
      <c r="C23" s="94" t="s">
        <v>17</v>
      </c>
      <c r="D23" s="98"/>
      <c r="E23" s="95" t="s">
        <v>12</v>
      </c>
      <c r="F23" s="11"/>
      <c r="G23" s="99"/>
      <c r="H23" s="93" t="str">
        <f t="shared" ref="H23:V23" ca="1" si="71">IF(OR(H24=0, H19=0), "", $R4&amp;AbsRef&amp;H25)</f>
        <v>SWDATA!$AF</v>
      </c>
      <c r="I23" s="15" t="str">
        <f t="shared" ca="1" si="71"/>
        <v>SWDATA!$AG</v>
      </c>
      <c r="J23" s="15" t="str">
        <f t="shared" ca="1" si="71"/>
        <v>SWDATA!$AH</v>
      </c>
      <c r="K23" s="15" t="str">
        <f t="shared" ca="1" si="71"/>
        <v>SWDATA!$AJ</v>
      </c>
      <c r="L23" s="15" t="str">
        <f t="shared" ca="1" si="71"/>
        <v>SWDATA!$AK</v>
      </c>
      <c r="M23" s="15" t="str">
        <f t="shared" ca="1" si="71"/>
        <v>SWDATA!$AL</v>
      </c>
      <c r="N23" s="15" t="str">
        <f t="shared" ca="1" si="71"/>
        <v>SWDATA!$AN</v>
      </c>
      <c r="O23" s="15" t="str">
        <f t="shared" ca="1" si="71"/>
        <v>SWDATA!$AO</v>
      </c>
      <c r="P23" s="15" t="str">
        <f t="shared" ca="1" si="71"/>
        <v>SWDATA!$AP</v>
      </c>
      <c r="Q23" s="15" t="str">
        <f t="shared" ca="1" si="71"/>
        <v>SWDATA!$AR</v>
      </c>
      <c r="R23" s="15" t="str">
        <f t="shared" ca="1" si="71"/>
        <v>SWDATA!$AS</v>
      </c>
      <c r="S23" s="15" t="str">
        <f t="shared" ca="1" si="71"/>
        <v>SWDATA!$AT</v>
      </c>
      <c r="T23" s="15" t="str">
        <f t="shared" ca="1" si="71"/>
        <v>SWDATA!$AV</v>
      </c>
      <c r="U23" s="15" t="str">
        <f t="shared" ca="1" si="71"/>
        <v>SWDATA!$AW</v>
      </c>
      <c r="V23" s="15" t="str">
        <f t="shared" ca="1" si="71"/>
        <v>SWDATA!$AX</v>
      </c>
      <c r="W23" s="15" t="str">
        <f ca="1">IF(OR(W24=0, W19=0), "", $R4&amp;AbsRef&amp;W25)</f>
        <v/>
      </c>
      <c r="X23" s="15" t="str">
        <f ca="1">IF(OR(X24=0, X19=0), "", $R4&amp;AbsRef&amp;X25)</f>
        <v/>
      </c>
      <c r="Y23" s="15" t="str">
        <f ca="1">IF(OR(Y24=0, Y19=0), "", $R4&amp;AbsRef&amp;Y25)</f>
        <v/>
      </c>
      <c r="Z23" s="15" t="str">
        <f t="shared" ref="Z23:AE23" ca="1" si="72">IF(OR(Z24=0, Z19=0), "", $R4&amp;AbsRef&amp;Z25)</f>
        <v/>
      </c>
      <c r="AA23" s="15" t="str">
        <f t="shared" ca="1" si="72"/>
        <v/>
      </c>
      <c r="AB23" s="15" t="str">
        <f t="shared" ca="1" si="72"/>
        <v/>
      </c>
      <c r="AC23" s="15" t="str">
        <f t="shared" ca="1" si="72"/>
        <v/>
      </c>
      <c r="AD23" s="15" t="str">
        <f t="shared" ca="1" si="72"/>
        <v/>
      </c>
      <c r="AE23" s="15" t="str">
        <f t="shared" ca="1" si="72"/>
        <v/>
      </c>
      <c r="AF23" s="15" t="str">
        <f t="shared" ref="AF23:AQ23" ca="1" si="73">IF(OR(AF24=0, AF19=0), "", $R4&amp;AbsRef&amp;AF25)</f>
        <v/>
      </c>
      <c r="AG23" s="15" t="str">
        <f t="shared" ca="1" si="73"/>
        <v/>
      </c>
      <c r="AH23" s="15" t="str">
        <f t="shared" ca="1" si="73"/>
        <v/>
      </c>
      <c r="AI23" s="15" t="str">
        <f t="shared" ca="1" si="73"/>
        <v/>
      </c>
      <c r="AJ23" s="15" t="str">
        <f t="shared" ca="1" si="73"/>
        <v/>
      </c>
      <c r="AK23" s="15" t="str">
        <f t="shared" ca="1" si="73"/>
        <v/>
      </c>
      <c r="AL23" s="15" t="str">
        <f t="shared" ca="1" si="73"/>
        <v/>
      </c>
      <c r="AM23" s="15" t="str">
        <f t="shared" ca="1" si="73"/>
        <v/>
      </c>
      <c r="AN23" s="15" t="str">
        <f t="shared" ca="1" si="73"/>
        <v/>
      </c>
      <c r="AO23" s="15" t="str">
        <f t="shared" ca="1" si="73"/>
        <v/>
      </c>
      <c r="AP23" s="15" t="str">
        <f t="shared" ca="1" si="73"/>
        <v/>
      </c>
      <c r="AQ23" s="15" t="str">
        <f t="shared" ca="1" si="73"/>
        <v/>
      </c>
      <c r="AR23" s="15" t="str">
        <f ca="1">IF(OR(AR24=0, AR19=0), "", $R4&amp;AbsRef&amp;AR25)</f>
        <v/>
      </c>
      <c r="AS23" s="15" t="str">
        <f ca="1">IF(OR(AS24=0, AS19=0), "", $R4&amp;AbsRef&amp;AS25)</f>
        <v/>
      </c>
      <c r="AT23" s="15" t="str">
        <f ca="1">IF(OR(AT24=0, AT19=0), "", $R4&amp;AbsRef&amp;AT25)</f>
        <v/>
      </c>
      <c r="AU23" s="15" t="str">
        <f t="shared" ref="AU23:BG23" ca="1" si="74">IF(OR(AU24=0, AU19=0), "", $R4&amp;AbsRef&amp;AU25)</f>
        <v/>
      </c>
      <c r="AV23" s="15" t="str">
        <f t="shared" ca="1" si="74"/>
        <v/>
      </c>
      <c r="AW23" s="15" t="str">
        <f t="shared" ca="1" si="74"/>
        <v/>
      </c>
      <c r="AX23" s="15" t="str">
        <f t="shared" ca="1" si="74"/>
        <v/>
      </c>
      <c r="AY23" s="15" t="str">
        <f t="shared" ca="1" si="74"/>
        <v/>
      </c>
      <c r="AZ23" s="15" t="str">
        <f t="shared" ca="1" si="74"/>
        <v/>
      </c>
      <c r="BA23" s="15" t="str">
        <f t="shared" ca="1" si="74"/>
        <v/>
      </c>
      <c r="BB23" s="15" t="str">
        <f t="shared" ca="1" si="74"/>
        <v/>
      </c>
      <c r="BC23" s="15" t="str">
        <f t="shared" ca="1" si="74"/>
        <v/>
      </c>
      <c r="BD23" s="15" t="str">
        <f t="shared" ca="1" si="74"/>
        <v/>
      </c>
      <c r="BE23" s="15" t="str">
        <f t="shared" ca="1" si="74"/>
        <v/>
      </c>
      <c r="BF23" s="15" t="str">
        <f t="shared" ca="1" si="74"/>
        <v/>
      </c>
      <c r="BG23" s="15" t="str">
        <f t="shared" ca="1" si="74"/>
        <v/>
      </c>
      <c r="BH23" s="15"/>
      <c r="BL23" s="30"/>
      <c r="JF23" s="144" t="s">
        <v>19</v>
      </c>
      <c r="JG23" s="144" t="s">
        <v>374</v>
      </c>
      <c r="JH23" s="144" t="s">
        <v>375</v>
      </c>
      <c r="JI23" s="144" t="s">
        <v>376</v>
      </c>
    </row>
    <row r="24" spans="2:269" x14ac:dyDescent="0.2">
      <c r="C24" s="100"/>
      <c r="D24" s="62"/>
      <c r="E24" s="62"/>
      <c r="F24" s="21"/>
      <c r="G24" s="97" t="s">
        <v>21</v>
      </c>
      <c r="H24" s="84">
        <f t="shared" ref="H24:V24" ca="1" si="75">$R$6+H22-1</f>
        <v>32</v>
      </c>
      <c r="I24" s="84">
        <f t="shared" ca="1" si="75"/>
        <v>33</v>
      </c>
      <c r="J24" s="84">
        <f t="shared" ca="1" si="75"/>
        <v>34</v>
      </c>
      <c r="K24" s="84">
        <f t="shared" ca="1" si="75"/>
        <v>36</v>
      </c>
      <c r="L24" s="84">
        <f t="shared" ca="1" si="75"/>
        <v>37</v>
      </c>
      <c r="M24" s="84">
        <f t="shared" ca="1" si="75"/>
        <v>38</v>
      </c>
      <c r="N24" s="84">
        <f t="shared" ca="1" si="75"/>
        <v>40</v>
      </c>
      <c r="O24" s="84">
        <f t="shared" ca="1" si="75"/>
        <v>41</v>
      </c>
      <c r="P24" s="84">
        <f t="shared" ca="1" si="75"/>
        <v>42</v>
      </c>
      <c r="Q24" s="84">
        <f t="shared" ca="1" si="75"/>
        <v>44</v>
      </c>
      <c r="R24" s="84">
        <f t="shared" ca="1" si="75"/>
        <v>45</v>
      </c>
      <c r="S24" s="84">
        <f t="shared" ca="1" si="75"/>
        <v>46</v>
      </c>
      <c r="T24" s="84">
        <f t="shared" ca="1" si="75"/>
        <v>48</v>
      </c>
      <c r="U24" s="84">
        <f t="shared" ca="1" si="75"/>
        <v>49</v>
      </c>
      <c r="V24" s="84">
        <f t="shared" ca="1" si="75"/>
        <v>50</v>
      </c>
      <c r="W24" s="84">
        <f ca="1">$R$6+W22-1</f>
        <v>-7</v>
      </c>
      <c r="X24" s="84">
        <f ca="1">$R$6+X22-1</f>
        <v>-7</v>
      </c>
      <c r="Y24" s="84">
        <f ca="1">$R$6+Y22-1</f>
        <v>-7</v>
      </c>
      <c r="Z24" s="84">
        <f t="shared" ref="Z24:AE24" ca="1" si="76">$R$6+Z22-1</f>
        <v>-7</v>
      </c>
      <c r="AA24" s="84">
        <f t="shared" ca="1" si="76"/>
        <v>-7</v>
      </c>
      <c r="AB24" s="84">
        <f t="shared" ca="1" si="76"/>
        <v>-7</v>
      </c>
      <c r="AC24" s="84">
        <f t="shared" ca="1" si="76"/>
        <v>-7</v>
      </c>
      <c r="AD24" s="84">
        <f t="shared" ca="1" si="76"/>
        <v>-7</v>
      </c>
      <c r="AE24" s="84">
        <f t="shared" ca="1" si="76"/>
        <v>-7</v>
      </c>
      <c r="AF24" s="84">
        <f t="shared" ref="AF24:AQ24" ca="1" si="77">$R$6+AF22-1</f>
        <v>-7</v>
      </c>
      <c r="AG24" s="84">
        <f t="shared" ca="1" si="77"/>
        <v>-7</v>
      </c>
      <c r="AH24" s="84">
        <f t="shared" ca="1" si="77"/>
        <v>-7</v>
      </c>
      <c r="AI24" s="84">
        <f t="shared" ca="1" si="77"/>
        <v>-7</v>
      </c>
      <c r="AJ24" s="84">
        <f t="shared" ca="1" si="77"/>
        <v>-7</v>
      </c>
      <c r="AK24" s="84">
        <f t="shared" ca="1" si="77"/>
        <v>-7</v>
      </c>
      <c r="AL24" s="84">
        <f t="shared" ca="1" si="77"/>
        <v>-7</v>
      </c>
      <c r="AM24" s="84">
        <f t="shared" ca="1" si="77"/>
        <v>-7</v>
      </c>
      <c r="AN24" s="84">
        <f t="shared" ca="1" si="77"/>
        <v>-7</v>
      </c>
      <c r="AO24" s="84">
        <f t="shared" ca="1" si="77"/>
        <v>-7</v>
      </c>
      <c r="AP24" s="84">
        <f t="shared" ca="1" si="77"/>
        <v>-7</v>
      </c>
      <c r="AQ24" s="84">
        <f t="shared" ca="1" si="77"/>
        <v>-7</v>
      </c>
      <c r="AR24" s="84">
        <f ca="1">$R$6+AR22-1</f>
        <v>-7</v>
      </c>
      <c r="AS24" s="84">
        <f ca="1">$R$6+AS22-1</f>
        <v>-7</v>
      </c>
      <c r="AT24" s="84">
        <f ca="1">$R$6+AT22-1</f>
        <v>-7</v>
      </c>
      <c r="AU24" s="84">
        <f t="shared" ref="AU24:BF24" ca="1" si="78">$R$6+AU22-1</f>
        <v>-7</v>
      </c>
      <c r="AV24" s="84">
        <f t="shared" ca="1" si="78"/>
        <v>-7</v>
      </c>
      <c r="AW24" s="84">
        <f t="shared" ca="1" si="78"/>
        <v>-7</v>
      </c>
      <c r="AX24" s="84">
        <f t="shared" ca="1" si="78"/>
        <v>-7</v>
      </c>
      <c r="AY24" s="84">
        <f t="shared" ca="1" si="78"/>
        <v>-7</v>
      </c>
      <c r="AZ24" s="84">
        <f t="shared" ca="1" si="78"/>
        <v>-7</v>
      </c>
      <c r="BA24" s="84">
        <f t="shared" ca="1" si="78"/>
        <v>-7</v>
      </c>
      <c r="BB24" s="84">
        <f t="shared" ca="1" si="78"/>
        <v>-7</v>
      </c>
      <c r="BC24" s="84">
        <f t="shared" ca="1" si="78"/>
        <v>-7</v>
      </c>
      <c r="BD24" s="84">
        <f t="shared" ca="1" si="78"/>
        <v>-7</v>
      </c>
      <c r="BE24" s="84">
        <f t="shared" ca="1" si="78"/>
        <v>-7</v>
      </c>
      <c r="BF24" s="84">
        <f t="shared" ca="1" si="78"/>
        <v>-7</v>
      </c>
      <c r="BG24" s="84">
        <f t="shared" ref="BG24" ca="1" si="79">$R$6+BG22-1</f>
        <v>-7</v>
      </c>
      <c r="BH24" s="7"/>
      <c r="BL24" s="30"/>
      <c r="JD24">
        <f>JE19</f>
        <v>0</v>
      </c>
      <c r="JE24">
        <f>JE20</f>
        <v>2</v>
      </c>
      <c r="JF24" t="str">
        <f ca="1">IF(ScenarioType&lt;&gt;"ALL",IF(ISERROR(IF(INDIRECT("SCENARIOMETA!B"&amp;JE24)=ScenarioType,INDIRECT("SCENARIOMETA!A"&amp;JE24)," ")),"",IF(INDIRECT("SCENARIOMETA!B"&amp;JE24)=ScenarioType,INDIRECT("SCENARIOMETA!A"&amp;JE24)," ")),IF(JD24&lt;&gt;0,INDIRECT("SCENARIOMETA!A"&amp;JE24),""))</f>
        <v/>
      </c>
      <c r="JG24" t="str">
        <f ca="1">IF(ScenarioType&lt;&gt;"ALL",IF(ISERROR(IF(INDIRECT("SCENARIOMETA!B"&amp;JE24)=ScenarioType,INDIRECT("SCENARIOMETA!B"&amp;JE24)," ")),"",IF(INDIRECT("SCENARIOMETA!B"&amp;JE24)=ScenarioType,INDIRECT("SCENARIOMETA!B"&amp;JE24)," ")),IF(JD24&lt;&gt;0,INDIRECT("SCENARIOMETA!B"&amp;JE24),""))</f>
        <v/>
      </c>
      <c r="JH24" t="str">
        <f ca="1">IF(ScenarioType&lt;&gt;"ALL",IF(ISERROR(IF(INDIRECT("SCENARIOMETA!B"&amp;JE24)=ScenarioType,INDIRECT("SCENARIOMETA!H"&amp;JE24)," ")),"",IF(INDIRECT("SCENARIOMETA!B"&amp;JE24)=ScenarioType,INDIRECT("SCENARIOMETA!H"&amp;JE24)," ")+14),IF(JD24&lt;&gt;0,INDIRECT("SCENARIOMETA!H"&amp;JE24)+14,""))</f>
        <v/>
      </c>
      <c r="JI24" t="str">
        <f ca="1">IF(ScenarioType&lt;&gt;"ALL",IF(ISERROR(IF(INDIRECT("SCENARIOMETA!B"&amp;JE24)=ScenarioType,INDIRECT("SCENARIOMETA!E"&amp;JE24)," ")),"",IF(INDIRECT("SCENARIOMETA!B"&amp;JE24)=ScenarioType,INDIRECT("SCENARIOMETA!E"&amp;JE24)," ")+14),IF(JD24&lt;&gt;0,INDIRECT("SCENARIOMETA!E"&amp;JE24)+14,""))</f>
        <v/>
      </c>
    </row>
    <row r="25" spans="2:269" ht="13.5" thickBot="1" x14ac:dyDescent="0.25">
      <c r="C25" s="101"/>
      <c r="D25" s="102"/>
      <c r="E25" s="102"/>
      <c r="F25" s="65"/>
      <c r="G25" s="103" t="s">
        <v>14</v>
      </c>
      <c r="H25" s="104" t="str">
        <f t="shared" ref="H25:V25" ca="1" si="80">IF(H24=0, "", IF(H24&gt;26, CHAR(64+INT((H24-1)/26)),"")&amp;CHAR(65+MOD(H24-1, 26)))</f>
        <v>AF</v>
      </c>
      <c r="I25" s="69" t="str">
        <f t="shared" ca="1" si="80"/>
        <v>AG</v>
      </c>
      <c r="J25" s="69" t="str">
        <f t="shared" ca="1" si="80"/>
        <v>AH</v>
      </c>
      <c r="K25" s="69" t="str">
        <f t="shared" ca="1" si="80"/>
        <v>AJ</v>
      </c>
      <c r="L25" s="69" t="str">
        <f t="shared" ca="1" si="80"/>
        <v>AK</v>
      </c>
      <c r="M25" s="69" t="str">
        <f t="shared" ca="1" si="80"/>
        <v>AL</v>
      </c>
      <c r="N25" s="69" t="str">
        <f t="shared" ca="1" si="80"/>
        <v>AN</v>
      </c>
      <c r="O25" s="69" t="str">
        <f t="shared" ca="1" si="80"/>
        <v>AO</v>
      </c>
      <c r="P25" s="69" t="str">
        <f t="shared" ca="1" si="80"/>
        <v>AP</v>
      </c>
      <c r="Q25" s="69" t="str">
        <f t="shared" ca="1" si="80"/>
        <v>AR</v>
      </c>
      <c r="R25" s="69" t="str">
        <f t="shared" ca="1" si="80"/>
        <v>AS</v>
      </c>
      <c r="S25" s="69" t="str">
        <f t="shared" ca="1" si="80"/>
        <v>AT</v>
      </c>
      <c r="T25" s="69" t="str">
        <f t="shared" ca="1" si="80"/>
        <v>AV</v>
      </c>
      <c r="U25" s="69" t="str">
        <f t="shared" ca="1" si="80"/>
        <v>AW</v>
      </c>
      <c r="V25" s="69" t="str">
        <f t="shared" ca="1" si="80"/>
        <v>AX</v>
      </c>
      <c r="W25" s="69" t="str">
        <f ca="1">IF(W24=0, "", IF(W24&gt;26, CHAR(64+INT((W24-1)/26)),"")&amp;CHAR(65+MOD(W24-1, 26)))</f>
        <v>S</v>
      </c>
      <c r="X25" s="69" t="str">
        <f ca="1">IF(X24=0, "", IF(X24&gt;26, CHAR(64+INT((X24-1)/26)),"")&amp;CHAR(65+MOD(X24-1, 26)))</f>
        <v>S</v>
      </c>
      <c r="Y25" s="69" t="str">
        <f ca="1">IF(Y24=0, "", IF(Y24&gt;26, CHAR(64+INT((Y24-1)/26)),"")&amp;CHAR(65+MOD(Y24-1, 26)))</f>
        <v>S</v>
      </c>
      <c r="Z25" s="69" t="str">
        <f t="shared" ref="Z25:AE25" ca="1" si="81">IF(Z24=0, "", IF(Z24&gt;26, CHAR(64+INT((Z24-1)/26)),"")&amp;CHAR(65+MOD(Z24-1, 26)))</f>
        <v>S</v>
      </c>
      <c r="AA25" s="69" t="str">
        <f t="shared" ca="1" si="81"/>
        <v>S</v>
      </c>
      <c r="AB25" s="69" t="str">
        <f t="shared" ca="1" si="81"/>
        <v>S</v>
      </c>
      <c r="AC25" s="69" t="str">
        <f t="shared" ca="1" si="81"/>
        <v>S</v>
      </c>
      <c r="AD25" s="69" t="str">
        <f t="shared" ca="1" si="81"/>
        <v>S</v>
      </c>
      <c r="AE25" s="69" t="str">
        <f t="shared" ca="1" si="81"/>
        <v>S</v>
      </c>
      <c r="AF25" s="69" t="str">
        <f t="shared" ref="AF25:AT25" ca="1" si="82">IF(AF24=0, "", IF(AF24&gt;26, CHAR(64+INT((AF24-1)/26)),"")&amp;CHAR(65+MOD(AF24-1, 26)))</f>
        <v>S</v>
      </c>
      <c r="AG25" s="69" t="str">
        <f t="shared" ca="1" si="82"/>
        <v>S</v>
      </c>
      <c r="AH25" s="69" t="str">
        <f t="shared" ca="1" si="82"/>
        <v>S</v>
      </c>
      <c r="AI25" s="69" t="str">
        <f t="shared" ca="1" si="82"/>
        <v>S</v>
      </c>
      <c r="AJ25" s="69" t="str">
        <f t="shared" ca="1" si="82"/>
        <v>S</v>
      </c>
      <c r="AK25" s="69" t="str">
        <f t="shared" ca="1" si="82"/>
        <v>S</v>
      </c>
      <c r="AL25" s="69" t="str">
        <f t="shared" ca="1" si="82"/>
        <v>S</v>
      </c>
      <c r="AM25" s="69" t="str">
        <f t="shared" ca="1" si="82"/>
        <v>S</v>
      </c>
      <c r="AN25" s="69" t="str">
        <f t="shared" ca="1" si="82"/>
        <v>S</v>
      </c>
      <c r="AO25" s="69" t="str">
        <f t="shared" ca="1" si="82"/>
        <v>S</v>
      </c>
      <c r="AP25" s="69" t="str">
        <f t="shared" ca="1" si="82"/>
        <v>S</v>
      </c>
      <c r="AQ25" s="69" t="str">
        <f t="shared" ca="1" si="82"/>
        <v>S</v>
      </c>
      <c r="AR25" s="69" t="str">
        <f t="shared" ca="1" si="82"/>
        <v>S</v>
      </c>
      <c r="AS25" s="69" t="str">
        <f t="shared" ca="1" si="82"/>
        <v>S</v>
      </c>
      <c r="AT25" s="69" t="str">
        <f t="shared" ca="1" si="82"/>
        <v>S</v>
      </c>
      <c r="AU25" s="69" t="str">
        <f t="shared" ref="AU25:BF25" ca="1" si="83">IF(AU24=0, "", IF(AU24&gt;26, CHAR(64+INT((AU24-1)/26)),"")&amp;CHAR(65+MOD(AU24-1, 26)))</f>
        <v>S</v>
      </c>
      <c r="AV25" s="69" t="str">
        <f t="shared" ca="1" si="83"/>
        <v>S</v>
      </c>
      <c r="AW25" s="69" t="str">
        <f t="shared" ca="1" si="83"/>
        <v>S</v>
      </c>
      <c r="AX25" s="69" t="str">
        <f t="shared" ca="1" si="83"/>
        <v>S</v>
      </c>
      <c r="AY25" s="69" t="str">
        <f t="shared" ca="1" si="83"/>
        <v>S</v>
      </c>
      <c r="AZ25" s="69" t="str">
        <f t="shared" ca="1" si="83"/>
        <v>S</v>
      </c>
      <c r="BA25" s="69" t="str">
        <f t="shared" ca="1" si="83"/>
        <v>S</v>
      </c>
      <c r="BB25" s="69" t="str">
        <f t="shared" ca="1" si="83"/>
        <v>S</v>
      </c>
      <c r="BC25" s="69" t="str">
        <f t="shared" ca="1" si="83"/>
        <v>S</v>
      </c>
      <c r="BD25" s="69" t="str">
        <f t="shared" ca="1" si="83"/>
        <v>S</v>
      </c>
      <c r="BE25" s="69" t="str">
        <f t="shared" ca="1" si="83"/>
        <v>S</v>
      </c>
      <c r="BF25" s="69" t="str">
        <f t="shared" ca="1" si="83"/>
        <v>S</v>
      </c>
      <c r="BG25" s="69" t="str">
        <f t="shared" ref="BG25" ca="1" si="84">IF(BG24=0, "", IF(BG24&gt;26, CHAR(64+INT((BG24-1)/26)),"")&amp;CHAR(65+MOD(BG24-1, 26)))</f>
        <v>S</v>
      </c>
      <c r="BH25" s="7"/>
      <c r="BL25" s="30"/>
      <c r="JD25">
        <f>IF(JD24&lt;&gt;0,JD24-1,0)</f>
        <v>0</v>
      </c>
      <c r="JE25">
        <f>IF(JD25&lt;&gt;0,JE24+1,0)</f>
        <v>0</v>
      </c>
      <c r="JF25" t="str">
        <f ca="1">IF(ScenarioType&lt;&gt;"ALL",IF(ISERROR(IF(INDIRECT("SCENARIOMETA!B"&amp;JE25)=ScenarioType,INDIRECT("SCENARIOMETA!A"&amp;JE25)," ")),"",IF(INDIRECT("SCENARIOMETA!B"&amp;JE25)=ScenarioType,INDIRECT("SCENARIOMETA!A"&amp;JE25)," ")),IF(JD25&lt;&gt;0,INDIRECT("SCENARIOMETA!A"&amp;JE25),""))</f>
        <v/>
      </c>
      <c r="JG25" t="str">
        <f ca="1">IF(ScenarioType&lt;&gt;"ALL",IF(ISERROR(IF(INDIRECT("SCENARIOMETA!B"&amp;JE25)=ScenarioType,INDIRECT("SCENARIOMETA!B"&amp;JE25)," ")),"",IF(INDIRECT("SCENARIOMETA!B"&amp;JE25)=ScenarioType,INDIRECT("SCENARIOMETA!B"&amp;JE25)," ")),IF(JD25&lt;&gt;0,INDIRECT("SCENARIOMETA!B"&amp;JE25),""))</f>
        <v/>
      </c>
      <c r="JH25" t="str">
        <f ca="1">IF(ScenarioType&lt;&gt;"ALL",IF(ISERROR(IF(INDIRECT("SCENARIOMETA!B"&amp;JE25)=ScenarioType,INDIRECT("SCENARIOMETA!H"&amp;JE25)," ")),"",IF(INDIRECT("SCENARIOMETA!B"&amp;JE25)=ScenarioType,INDIRECT("SCENARIOMETA!H"&amp;JE25)," ")+14),IF(JD25&lt;&gt;0,INDIRECT("SCENARIOMETA!H"&amp;JE25)+14,""))</f>
        <v/>
      </c>
      <c r="JI25" t="str">
        <f ca="1">IF(ScenarioType&lt;&gt;"ALL",IF(ISERROR(IF(INDIRECT("SCENARIOMETA!B"&amp;JE25)=ScenarioType,INDIRECT("SCENARIOMETA!E"&amp;JE25)," ")),"",IF(INDIRECT("SCENARIOMETA!B"&amp;JE25)=ScenarioType,INDIRECT("SCENARIOMETA!E"&amp;JE25)," ")+14),IF(JD25&lt;&gt;0,INDIRECT("SCENARIOMETA!E"&amp;JE25)+14,""))</f>
        <v/>
      </c>
    </row>
    <row r="26" spans="2:269" ht="13.5" thickTop="1" x14ac:dyDescent="0.2">
      <c r="C26" s="95"/>
      <c r="D26" s="62"/>
      <c r="E26" s="62"/>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L26" s="30"/>
      <c r="JD26">
        <f>IF(JD25&lt;&gt;0,JD25-1,0)</f>
        <v>0</v>
      </c>
      <c r="JE26">
        <f>IF(JD26&lt;&gt;0,JE25+1,0)</f>
        <v>0</v>
      </c>
      <c r="JF26" t="str">
        <f ca="1">IF(ScenarioType&lt;&gt;"ALL",IF(ISERROR(IF(INDIRECT("SCENARIOMETA!B"&amp;JE26)=ScenarioType,INDIRECT("SCENARIOMETA!A"&amp;JE26)," ")),"",IF(INDIRECT("SCENARIOMETA!B"&amp;JE26)=ScenarioType,INDIRECT("SCENARIOMETA!A"&amp;JE26)," ")),IF(JD26&lt;&gt;0,INDIRECT("SCENARIOMETA!A"&amp;JE26),""))</f>
        <v/>
      </c>
      <c r="JG26" t="str">
        <f ca="1">IF(ScenarioType&lt;&gt;"ALL",IF(ISERROR(IF(INDIRECT("SCENARIOMETA!B"&amp;JE26)=ScenarioType,INDIRECT("SCENARIOMETA!B"&amp;JE26)," ")),"",IF(INDIRECT("SCENARIOMETA!B"&amp;JE26)=ScenarioType,INDIRECT("SCENARIOMETA!B"&amp;JE26)," ")),IF(JD26&lt;&gt;0,INDIRECT("SCENARIOMETA!B"&amp;JE26),""))</f>
        <v/>
      </c>
      <c r="JH26" t="str">
        <f ca="1">IF(ScenarioType&lt;&gt;"ALL",IF(ISERROR(IF(INDIRECT("SCENARIOMETA!B"&amp;JE26)=ScenarioType,INDIRECT("SCENARIOMETA!H"&amp;JE26)," ")),"",IF(INDIRECT("SCENARIOMETA!B"&amp;JE26)=ScenarioType,INDIRECT("SCENARIOMETA!H"&amp;JE26)," ")+14),IF(JD26&lt;&gt;0,INDIRECT("SCENARIOMETA!H"&amp;JE26)+14,""))</f>
        <v/>
      </c>
      <c r="JI26" t="str">
        <f ca="1">IF(ScenarioType&lt;&gt;"ALL",IF(ISERROR(IF(INDIRECT("SCENARIOMETA!B"&amp;JE26)=ScenarioType,INDIRECT("SCENARIOMETA!E"&amp;JE26)," ")),"",IF(INDIRECT("SCENARIOMETA!B"&amp;JE26)=ScenarioType,INDIRECT("SCENARIOMETA!E"&amp;JE26)," ")+14),IF(JD26&lt;&gt;0,INDIRECT("SCENARIOMETA!E"&amp;JE26)+14,""))</f>
        <v/>
      </c>
    </row>
    <row r="27" spans="2:269" x14ac:dyDescent="0.2">
      <c r="C27" s="9">
        <f t="array" aca="1" ref="C27" ca="1">MIN(IF($L$7=0, 0, IF(INDIRECT($L$6)&gt;0, IF(ROW(INDIRECT($L$6))&gt;C25, ROW(INDIRECT($L$6)), MAXR))))</f>
        <v>27</v>
      </c>
      <c r="D27" s="9">
        <f t="shared" ref="D27:D281" ca="1" si="85">IF(OR($C27=MAXR, $C27=0), 0, INDIRECT($F$9&amp;$M$13&amp;$C27))</f>
        <v>12</v>
      </c>
      <c r="E27" s="9">
        <f t="shared" ref="E27:E28" ca="1" si="86">D27</f>
        <v>12</v>
      </c>
      <c r="F27" s="105" t="str">
        <f t="shared" ref="F27:F28" ca="1" si="87">IF(E27=0, "", INDIRECT($S$8&amp;E27))</f>
        <v>1_PARENT00001_DMOPEN_INDEPENDENT:CATALOGDETAIL:UNITS:No Perspective:default:Live:0</v>
      </c>
      <c r="G27" s="7">
        <f t="shared" ref="G27:G28" ca="1" si="88">IF(OR($C27=MAXR, $C27=0), 0, IF(ISERROR(MATCH($G$6, INDIRECT($F$13&amp;$C27), )), 0, C27))</f>
        <v>0</v>
      </c>
      <c r="H27" s="33" t="str">
        <f t="shared" ref="H27:W50" ca="1" si="89">IF(OR($C27=MAXR, $C27=0, H$24=0, H$19=0), 0, IF(LEN(INDIRECT($F$9&amp;H$20&amp;$C27))=0, NULL,  INDIRECT($F$9&amp;H$20&amp;$C27)))</f>
        <v>-</v>
      </c>
      <c r="I27" s="33" t="str">
        <f t="shared" ca="1" si="89"/>
        <v>-</v>
      </c>
      <c r="J27" s="33" t="str">
        <f t="shared" ca="1" si="89"/>
        <v>-</v>
      </c>
      <c r="K27" s="33" t="str">
        <f t="shared" ca="1" si="89"/>
        <v>-</v>
      </c>
      <c r="L27" s="33" t="str">
        <f t="shared" ca="1" si="89"/>
        <v>-</v>
      </c>
      <c r="M27" s="33" t="str">
        <f t="shared" ca="1" si="89"/>
        <v>-</v>
      </c>
      <c r="N27" s="33" t="str">
        <f t="shared" ca="1" si="89"/>
        <v>-</v>
      </c>
      <c r="O27" s="33" t="str">
        <f t="shared" ca="1" si="89"/>
        <v>-</v>
      </c>
      <c r="P27" s="33" t="str">
        <f t="shared" ca="1" si="89"/>
        <v>-</v>
      </c>
      <c r="Q27" s="33" t="str">
        <f t="shared" ca="1" si="89"/>
        <v>-</v>
      </c>
      <c r="R27" s="33" t="str">
        <f t="shared" ref="R27:AG45" ca="1" si="90">IF(OR($C27=MAXR, $C27=0, R$24=0, R$19=0), 0, IF(LEN(INDIRECT($F$9&amp;R$20&amp;$C27))=0, NULL,  INDIRECT($F$9&amp;R$20&amp;$C27)))</f>
        <v>-</v>
      </c>
      <c r="S27" s="33" t="str">
        <f t="shared" ca="1" si="90"/>
        <v>-</v>
      </c>
      <c r="T27" s="33" t="str">
        <f t="shared" ca="1" si="90"/>
        <v>-</v>
      </c>
      <c r="U27" s="33" t="str">
        <f t="shared" ca="1" si="90"/>
        <v>-</v>
      </c>
      <c r="V27" s="33" t="str">
        <f t="shared" ca="1" si="90"/>
        <v>-</v>
      </c>
      <c r="W27" s="33">
        <f t="shared" ca="1" si="90"/>
        <v>0</v>
      </c>
      <c r="X27" s="33">
        <f t="shared" ca="1" si="90"/>
        <v>0</v>
      </c>
      <c r="Y27" s="33">
        <f t="shared" ca="1" si="90"/>
        <v>0</v>
      </c>
      <c r="Z27" s="33">
        <f t="shared" ca="1" si="90"/>
        <v>0</v>
      </c>
      <c r="AA27" s="33">
        <f t="shared" ca="1" si="90"/>
        <v>0</v>
      </c>
      <c r="AB27" s="33">
        <f t="shared" ca="1" si="90"/>
        <v>0</v>
      </c>
      <c r="AC27" s="33">
        <f t="shared" ca="1" si="90"/>
        <v>0</v>
      </c>
      <c r="AD27" s="33">
        <f t="shared" ca="1" si="90"/>
        <v>0</v>
      </c>
      <c r="AE27" s="33">
        <f t="shared" ca="1" si="90"/>
        <v>0</v>
      </c>
      <c r="AF27" s="33">
        <f t="shared" ca="1" si="90"/>
        <v>0</v>
      </c>
      <c r="AG27" s="33">
        <f t="shared" ca="1" si="90"/>
        <v>0</v>
      </c>
      <c r="AH27" s="33">
        <f t="shared" ref="AF27:AU44" ca="1" si="91">IF(OR($C27=MAXR, $C27=0, AH$24=0, AH$19=0), 0, IF(LEN(INDIRECT($F$9&amp;AH$20&amp;$C27))=0, NULL,  INDIRECT($F$9&amp;AH$20&amp;$C27)))</f>
        <v>0</v>
      </c>
      <c r="AI27" s="33">
        <f t="shared" ca="1" si="91"/>
        <v>0</v>
      </c>
      <c r="AJ27" s="33">
        <f t="shared" ca="1" si="91"/>
        <v>0</v>
      </c>
      <c r="AK27" s="33">
        <f t="shared" ca="1" si="91"/>
        <v>0</v>
      </c>
      <c r="AL27" s="33">
        <f t="shared" ca="1" si="91"/>
        <v>0</v>
      </c>
      <c r="AM27" s="33">
        <f t="shared" ca="1" si="91"/>
        <v>0</v>
      </c>
      <c r="AN27" s="33">
        <f t="shared" ca="1" si="91"/>
        <v>0</v>
      </c>
      <c r="AO27" s="33">
        <f t="shared" ca="1" si="91"/>
        <v>0</v>
      </c>
      <c r="AP27" s="33">
        <f t="shared" ca="1" si="91"/>
        <v>0</v>
      </c>
      <c r="AQ27" s="33">
        <f t="shared" ca="1" si="91"/>
        <v>0</v>
      </c>
      <c r="AR27" s="33">
        <f t="shared" ca="1" si="91"/>
        <v>0</v>
      </c>
      <c r="AS27" s="33">
        <f t="shared" ca="1" si="91"/>
        <v>0</v>
      </c>
      <c r="AT27" s="33">
        <f t="shared" ca="1" si="91"/>
        <v>0</v>
      </c>
      <c r="AU27" s="33">
        <f t="shared" ca="1" si="91"/>
        <v>0</v>
      </c>
      <c r="AV27" s="33">
        <f t="shared" ref="AU27:BG46" ca="1" si="92">IF(OR($C27=MAXR, $C27=0, AV$24=0, AV$19=0), 0, IF(LEN(INDIRECT($F$9&amp;AV$20&amp;$C27))=0, NULL,  INDIRECT($F$9&amp;AV$20&amp;$C27)))</f>
        <v>0</v>
      </c>
      <c r="AW27" s="33">
        <f t="shared" ca="1" si="92"/>
        <v>0</v>
      </c>
      <c r="AX27" s="33">
        <f t="shared" ca="1" si="92"/>
        <v>0</v>
      </c>
      <c r="AY27" s="33">
        <f t="shared" ca="1" si="92"/>
        <v>0</v>
      </c>
      <c r="AZ27" s="33">
        <f t="shared" ca="1" si="92"/>
        <v>0</v>
      </c>
      <c r="BA27" s="33">
        <f t="shared" ca="1" si="92"/>
        <v>0</v>
      </c>
      <c r="BB27" s="33">
        <f t="shared" ca="1" si="92"/>
        <v>0</v>
      </c>
      <c r="BC27" s="33">
        <f t="shared" ca="1" si="92"/>
        <v>0</v>
      </c>
      <c r="BD27" s="33">
        <f t="shared" ca="1" si="92"/>
        <v>0</v>
      </c>
      <c r="BE27" s="33">
        <f t="shared" ca="1" si="92"/>
        <v>0</v>
      </c>
      <c r="BF27" s="33">
        <f t="shared" ca="1" si="92"/>
        <v>0</v>
      </c>
      <c r="BG27" s="33">
        <f t="shared" ca="1" si="92"/>
        <v>0</v>
      </c>
      <c r="BH27" s="33"/>
      <c r="BI27" s="33"/>
      <c r="BJ27" s="148">
        <f ca="1">IF(ISERROR(IF(OR(INDIRECT($BI$3&amp;C27)="Excel Override",AND(INDIRECT($BI$4&amp;(C27-15))&lt;0,INDIRECT($BI$5&amp;C27)=1)),1,0)),"",IF(OR(INDIRECT($BI$3&amp;C27)="Excel Override",AND(INDIRECT($BI$4&amp;(C27-15))&lt;0,INDIRECT($BI$5&amp;C27)=1)),1,0))</f>
        <v>0</v>
      </c>
      <c r="BL27" s="30"/>
      <c r="BN27" s="29">
        <f ca="1">IF(OR(H$19=0,$E27=0,$C27=MAXR),"",IF((INDIRECT(H$23&amp;$E27))&lt;&gt;(INDIRECT($F$9&amp;H$20&amp;$C27)),IF($BJ27=1,0,1),0))</f>
        <v>0</v>
      </c>
      <c r="BO27" s="29">
        <f t="shared" ref="BO27:BO28" ca="1" si="93">IF(OR(I$19=0,$E27=0,$C27=MAXR),"",IF((INDIRECT(I$23&amp;$E27))&lt;&gt;(INDIRECT($F$9&amp;I$20&amp;$C27)),IF($BJ27=1,0,1),0))</f>
        <v>0</v>
      </c>
      <c r="BP27" s="29">
        <f t="shared" ref="BP27:BP28" ca="1" si="94">IF(OR(J$19=0,$E27=0,$C27=MAXR),"",IF((INDIRECT(J$23&amp;$E27))&lt;&gt;(INDIRECT($F$9&amp;J$20&amp;$C27)),IF($BJ27=1,0,1),0))</f>
        <v>0</v>
      </c>
      <c r="BQ27" s="29">
        <f t="shared" ref="BQ27:BQ28" ca="1" si="95">IF(OR(K$19=0,$E27=0,$C27=MAXR),"",IF((INDIRECT(K$23&amp;$E27))&lt;&gt;(INDIRECT($F$9&amp;K$20&amp;$C27)),IF($BJ27=1,0,1),0))</f>
        <v>0</v>
      </c>
      <c r="BR27" s="29">
        <f t="shared" ref="BR27:BR28" ca="1" si="96">IF(OR(L$19=0,$E27=0,$C27=MAXR),"",IF((INDIRECT(L$23&amp;$E27))&lt;&gt;(INDIRECT($F$9&amp;L$20&amp;$C27)),IF($BJ27=1,0,1),0))</f>
        <v>0</v>
      </c>
      <c r="BS27" s="29">
        <f t="shared" ref="BS27:BS28" ca="1" si="97">IF(OR(M$19=0,$E27=0,$C27=MAXR),"",IF((INDIRECT(M$23&amp;$E27))&lt;&gt;(INDIRECT($F$9&amp;M$20&amp;$C27)),IF($BJ27=1,0,1),0))</f>
        <v>0</v>
      </c>
      <c r="BT27" s="29">
        <f t="shared" ref="BT27:BT28" ca="1" si="98">IF(OR(N$19=0,$E27=0,$C27=MAXR),"",IF((INDIRECT(N$23&amp;$E27))&lt;&gt;(INDIRECT($F$9&amp;N$20&amp;$C27)),IF($BJ27=1,0,1),0))</f>
        <v>0</v>
      </c>
      <c r="BU27" s="29">
        <f t="shared" ref="BU27:BU28" ca="1" si="99">IF(OR(O$19=0,$E27=0,$C27=MAXR),"",IF((INDIRECT(O$23&amp;$E27))&lt;&gt;(INDIRECT($F$9&amp;O$20&amp;$C27)),IF($BJ27=1,0,1),0))</f>
        <v>0</v>
      </c>
      <c r="BV27" s="29">
        <f t="shared" ref="BV27:BV28" ca="1" si="100">IF(OR(P$19=0,$E27=0,$C27=MAXR),"",IF((INDIRECT(P$23&amp;$E27))&lt;&gt;(INDIRECT($F$9&amp;P$20&amp;$C27)),IF($BJ27=1,0,1),0))</f>
        <v>0</v>
      </c>
      <c r="BW27" s="29">
        <f t="shared" ref="BW27:BW28" ca="1" si="101">IF(OR(Q$19=0,$E27=0,$C27=MAXR),"",IF((INDIRECT(Q$23&amp;$E27))&lt;&gt;(INDIRECT($F$9&amp;Q$20&amp;$C27)),IF($BJ27=1,0,1),0))</f>
        <v>0</v>
      </c>
      <c r="BX27" s="29">
        <f t="shared" ref="BX27:BX28" ca="1" si="102">IF(OR(R$19=0,$E27=0,$C27=MAXR),"",IF((INDIRECT(R$23&amp;$E27))&lt;&gt;(INDIRECT($F$9&amp;R$20&amp;$C27)),IF($BJ27=1,0,1),0))</f>
        <v>0</v>
      </c>
      <c r="BY27" s="29">
        <f t="shared" ref="BY27:BY28" ca="1" si="103">IF(OR(S$19=0,$E27=0,$C27=MAXR),"",IF((INDIRECT(S$23&amp;$E27))&lt;&gt;(INDIRECT($F$9&amp;S$20&amp;$C27)),IF($BJ27=1,0,1),0))</f>
        <v>0</v>
      </c>
      <c r="BZ27" s="29">
        <f t="shared" ref="BZ27:BZ28" ca="1" si="104">IF(OR(T$19=0,$E27=0,$C27=MAXR),"",IF((INDIRECT(T$23&amp;$E27))&lt;&gt;(INDIRECT($F$9&amp;T$20&amp;$C27)),IF($BJ27=1,0,1),0))</f>
        <v>0</v>
      </c>
      <c r="CA27" s="29">
        <f t="shared" ref="CA27:CA28" ca="1" si="105">IF(OR(U$19=0,$E27=0,$C27=MAXR),"",IF((INDIRECT(U$23&amp;$E27))&lt;&gt;(INDIRECT($F$9&amp;U$20&amp;$C27)),IF($BJ27=1,0,1),0))</f>
        <v>0</v>
      </c>
      <c r="CB27" s="29">
        <f t="shared" ref="CB27:CB28" ca="1" si="106">IF(OR(V$19=0,$E27=0,$C27=MAXR),"",IF((INDIRECT(V$23&amp;$E27))&lt;&gt;(INDIRECT($F$9&amp;V$20&amp;$C27)),IF($BJ27=1,0,1),0))</f>
        <v>0</v>
      </c>
      <c r="CC27" s="29" t="str">
        <f t="shared" ref="CC27:CC28" ca="1" si="107">IF(OR(W$19=0,$E27=0,$C27=MAXR),"",IF((INDIRECT(W$23&amp;$E27))&lt;&gt;(INDIRECT($F$9&amp;W$20&amp;$C27)),IF($BJ27=1,0,1),0))</f>
        <v/>
      </c>
      <c r="CD27" s="29" t="str">
        <f t="shared" ref="CD27:CD28" ca="1" si="108">IF(OR(X$19=0,$E27=0,$C27=MAXR),"",IF((INDIRECT(X$23&amp;$E27))&lt;&gt;(INDIRECT($F$9&amp;X$20&amp;$C27)),IF($BJ27=1,0,1),0))</f>
        <v/>
      </c>
      <c r="CE27" s="29" t="str">
        <f t="shared" ref="CE27:CE28" ca="1" si="109">IF(OR(Y$19=0,$E27=0,$C27=MAXR),"",IF((INDIRECT(Y$23&amp;$E27))&lt;&gt;(INDIRECT($F$9&amp;Y$20&amp;$C27)),IF($BJ27=1,0,1),0))</f>
        <v/>
      </c>
      <c r="CF27" s="29" t="str">
        <f t="shared" ref="CF27:CF28" ca="1" si="110">IF(OR(Z$19=0,$E27=0,$C27=MAXR),"",IF((INDIRECT(Z$23&amp;$E27))&lt;&gt;(INDIRECT($F$9&amp;Z$20&amp;$C27)),IF($BJ27=1,0,1),0))</f>
        <v/>
      </c>
      <c r="CG27" s="29" t="str">
        <f t="shared" ref="CG27:CG28" ca="1" si="111">IF(OR(AA$19=0,$E27=0,$C27=MAXR),"",IF((INDIRECT(AA$23&amp;$E27))&lt;&gt;(INDIRECT($F$9&amp;AA$20&amp;$C27)),IF($BJ27=1,0,1),0))</f>
        <v/>
      </c>
      <c r="CH27" s="29" t="str">
        <f t="shared" ref="CH27:CH28" ca="1" si="112">IF(OR(AB$19=0,$E27=0,$C27=MAXR),"",IF((INDIRECT(AB$23&amp;$E27))&lt;&gt;(INDIRECT($F$9&amp;AB$20&amp;$C27)),IF($BJ27=1,0,1),0))</f>
        <v/>
      </c>
      <c r="CI27" s="29" t="str">
        <f t="shared" ref="CI27:CI28" ca="1" si="113">IF(OR(AC$19=0,$E27=0,$C27=MAXR),"",IF((INDIRECT(AC$23&amp;$E27))&lt;&gt;(INDIRECT($F$9&amp;AC$20&amp;$C27)),IF($BJ27=1,0,1),0))</f>
        <v/>
      </c>
      <c r="CJ27" s="29" t="str">
        <f t="shared" ref="CJ27:CJ28" ca="1" si="114">IF(OR(AD$19=0,$E27=0,$C27=MAXR),"",IF((INDIRECT(AD$23&amp;$E27))&lt;&gt;(INDIRECT($F$9&amp;AD$20&amp;$C27)),IF($BJ27=1,0,1),0))</f>
        <v/>
      </c>
      <c r="CK27" s="29" t="str">
        <f t="shared" ref="CK27:CK28" ca="1" si="115">IF(OR(AE$19=0,$E27=0,$C27=MAXR),"",IF((INDIRECT(AE$23&amp;$E27))&lt;&gt;(INDIRECT($F$9&amp;AE$20&amp;$C27)),IF($BJ27=1,0,1),0))</f>
        <v/>
      </c>
      <c r="CL27" s="29" t="str">
        <f t="shared" ref="CL27:CL28" ca="1" si="116">IF(OR(AF$19=0,$E27=0,$C27=MAXR),"",IF((INDIRECT(AF$23&amp;$E27))&lt;&gt;(INDIRECT($F$9&amp;AF$20&amp;$C27)),IF($BJ27=1,0,1),0))</f>
        <v/>
      </c>
      <c r="CM27" s="29" t="str">
        <f t="shared" ref="CM27:CM28" ca="1" si="117">IF(OR(AG$19=0,$E27=0,$C27=MAXR),"",IF((INDIRECT(AG$23&amp;$E27))&lt;&gt;(INDIRECT($F$9&amp;AG$20&amp;$C27)),IF($BJ27=1,0,1),0))</f>
        <v/>
      </c>
      <c r="CN27" s="29" t="str">
        <f t="shared" ref="CN27:CN28" ca="1" si="118">IF(OR(AH$19=0,$E27=0,$C27=MAXR),"",IF((INDIRECT(AH$23&amp;$E27))&lt;&gt;(INDIRECT($F$9&amp;AH$20&amp;$C27)),IF($BJ27=1,0,1),0))</f>
        <v/>
      </c>
      <c r="CO27" s="29" t="str">
        <f t="shared" ref="CO27:CO28" ca="1" si="119">IF(OR(AI$19=0,$E27=0,$C27=MAXR),"",IF((INDIRECT(AI$23&amp;$E27))&lt;&gt;(INDIRECT($F$9&amp;AI$20&amp;$C27)),IF($BJ27=1,0,1),0))</f>
        <v/>
      </c>
      <c r="CP27" s="29" t="str">
        <f t="shared" ref="CP27:CP28" ca="1" si="120">IF(OR(AJ$19=0,$E27=0,$C27=MAXR),"",IF((INDIRECT(AJ$23&amp;$E27))&lt;&gt;(INDIRECT($F$9&amp;AJ$20&amp;$C27)),IF($BJ27=1,0,1),0))</f>
        <v/>
      </c>
      <c r="CQ27" s="29" t="str">
        <f t="shared" ref="CQ27:CQ28" ca="1" si="121">IF(OR(AK$19=0,$E27=0,$C27=MAXR),"",IF((INDIRECT(AK$23&amp;$E27))&lt;&gt;(INDIRECT($F$9&amp;AK$20&amp;$C27)),IF($BJ27=1,0,1),0))</f>
        <v/>
      </c>
      <c r="CR27" s="29" t="str">
        <f t="shared" ref="CR27:CR28" ca="1" si="122">IF(OR(AL$19=0,$E27=0,$C27=MAXR),"",IF((INDIRECT(AL$23&amp;$E27))&lt;&gt;(INDIRECT($F$9&amp;AL$20&amp;$C27)),IF($BJ27=1,0,1),0))</f>
        <v/>
      </c>
      <c r="CS27" s="29" t="str">
        <f t="shared" ref="CS27:CS28" ca="1" si="123">IF(OR(AM$19=0,$E27=0,$C27=MAXR),"",IF((INDIRECT(AM$23&amp;$E27))&lt;&gt;(INDIRECT($F$9&amp;AM$20&amp;$C27)),IF($BJ27=1,0,1),0))</f>
        <v/>
      </c>
      <c r="CT27" s="29" t="str">
        <f t="shared" ref="CT27:CT28" ca="1" si="124">IF(OR(AN$19=0,$E27=0,$C27=MAXR),"",IF((INDIRECT(AN$23&amp;$E27))&lt;&gt;(INDIRECT($F$9&amp;AN$20&amp;$C27)),IF($BJ27=1,0,1),0))</f>
        <v/>
      </c>
      <c r="CU27" s="29" t="str">
        <f t="shared" ref="CU27:CU28" ca="1" si="125">IF(OR(AO$19=0,$E27=0,$C27=MAXR),"",IF((INDIRECT(AO$23&amp;$E27))&lt;&gt;(INDIRECT($F$9&amp;AO$20&amp;$C27)),IF($BJ27=1,0,1),0))</f>
        <v/>
      </c>
      <c r="CV27" s="29" t="str">
        <f t="shared" ref="CV27:CV28" ca="1" si="126">IF(OR(AP$19=0,$E27=0,$C27=MAXR),"",IF((INDIRECT(AP$23&amp;$E27))&lt;&gt;(INDIRECT($F$9&amp;AP$20&amp;$C27)),IF($BJ27=1,0,1),0))</f>
        <v/>
      </c>
      <c r="CW27" s="29" t="str">
        <f t="shared" ref="CW27:CW28" ca="1" si="127">IF(OR(AQ$19=0,$E27=0,$C27=MAXR),"",IF((INDIRECT(AQ$23&amp;$E27))&lt;&gt;(INDIRECT($F$9&amp;AQ$20&amp;$C27)),IF($BJ27=1,0,1),0))</f>
        <v/>
      </c>
      <c r="CX27" s="29" t="str">
        <f t="shared" ref="CX27:CX28" ca="1" si="128">IF(OR(AR$19=0,$E27=0,$C27=MAXR),"",IF((INDIRECT(AR$23&amp;$E27))&lt;&gt;(INDIRECT($F$9&amp;AR$20&amp;$C27)),IF($BJ27=1,0,1),0))</f>
        <v/>
      </c>
      <c r="CY27" s="29" t="str">
        <f t="shared" ref="CY27:CY28" ca="1" si="129">IF(OR(AS$19=0,$E27=0,$C27=MAXR),"",IF((INDIRECT(AS$23&amp;$E27))&lt;&gt;(INDIRECT($F$9&amp;AS$20&amp;$C27)),IF($BJ27=1,0,1),0))</f>
        <v/>
      </c>
      <c r="CZ27" s="29" t="str">
        <f t="shared" ref="CZ27:CZ28" ca="1" si="130">IF(OR(AT$19=0,$E27=0,$C27=MAXR),"",IF((INDIRECT(AT$23&amp;$E27))&lt;&gt;(INDIRECT($F$9&amp;AT$20&amp;$C27)),IF($BJ27=1,0,1),0))</f>
        <v/>
      </c>
      <c r="DA27" s="29" t="str">
        <f t="shared" ref="DA27:DA28" ca="1" si="131">IF(OR(AU$19=0,$E27=0,$C27=MAXR),"",IF((INDIRECT(AU$23&amp;$E27))&lt;&gt;(INDIRECT($F$9&amp;AU$20&amp;$C27)),IF($BJ27=1,0,1),0))</f>
        <v/>
      </c>
      <c r="DB27" s="29" t="str">
        <f t="shared" ref="DB27:DB28" ca="1" si="132">IF(OR(AV$19=0,$E27=0,$C27=MAXR),"",IF((INDIRECT(AV$23&amp;$E27))&lt;&gt;(INDIRECT($F$9&amp;AV$20&amp;$C27)),IF($BJ27=1,0,1),0))</f>
        <v/>
      </c>
      <c r="DC27" s="29" t="str">
        <f t="shared" ref="DC27:DC28" ca="1" si="133">IF(OR(AW$19=0,$E27=0,$C27=MAXR),"",IF((INDIRECT(AW$23&amp;$E27))&lt;&gt;(INDIRECT($F$9&amp;AW$20&amp;$C27)),IF($BJ27=1,0,1),0))</f>
        <v/>
      </c>
      <c r="DD27" s="29" t="str">
        <f t="shared" ref="DD27:DD28" ca="1" si="134">IF(OR(AX$19=0,$E27=0,$C27=MAXR),"",IF((INDIRECT(AX$23&amp;$E27))&lt;&gt;(INDIRECT($F$9&amp;AX$20&amp;$C27)),IF($BJ27=1,0,1),0))</f>
        <v/>
      </c>
      <c r="DE27" s="29" t="str">
        <f t="shared" ref="DE27:DE28" ca="1" si="135">IF(OR(AY$19=0,$E27=0,$C27=MAXR),"",IF((INDIRECT(AY$23&amp;$E27))&lt;&gt;(INDIRECT($F$9&amp;AY$20&amp;$C27)),IF($BJ27=1,0,1),0))</f>
        <v/>
      </c>
      <c r="DF27" s="29" t="str">
        <f t="shared" ref="DF27:DF28" ca="1" si="136">IF(OR(AZ$19=0,$E27=0,$C27=MAXR),"",IF((INDIRECT(AZ$23&amp;$E27))&lt;&gt;(INDIRECT($F$9&amp;AZ$20&amp;$C27)),IF($BJ27=1,0,1),0))</f>
        <v/>
      </c>
      <c r="DG27" s="29" t="str">
        <f t="shared" ref="DG27:DG28" ca="1" si="137">IF(OR(BA$19=0,$E27=0,$C27=MAXR),"",IF((INDIRECT(BA$23&amp;$E27))&lt;&gt;(INDIRECT($F$9&amp;BA$20&amp;$C27)),IF($BJ27=1,0,1),0))</f>
        <v/>
      </c>
      <c r="DH27" s="29" t="str">
        <f t="shared" ref="DH27:DH28" ca="1" si="138">IF(OR(BB$19=0,$E27=0,$C27=MAXR),"",IF((INDIRECT(BB$23&amp;$E27))&lt;&gt;(INDIRECT($F$9&amp;BB$20&amp;$C27)),IF($BJ27=1,0,1),0))</f>
        <v/>
      </c>
      <c r="DI27" s="29" t="str">
        <f t="shared" ref="DI27:DI28" ca="1" si="139">IF(OR(BC$19=0,$E27=0,$C27=MAXR),"",IF((INDIRECT(BC$23&amp;$E27))&lt;&gt;(INDIRECT($F$9&amp;BC$20&amp;$C27)),IF($BJ27=1,0,1),0))</f>
        <v/>
      </c>
      <c r="DJ27" s="29" t="str">
        <f t="shared" ref="DJ27:DJ28" ca="1" si="140">IF(OR(BD$19=0,$E27=0,$C27=MAXR),"",IF((INDIRECT(BD$23&amp;$E27))&lt;&gt;(INDIRECT($F$9&amp;BD$20&amp;$C27)),IF($BJ27=1,0,1),0))</f>
        <v/>
      </c>
      <c r="DK27" s="29" t="str">
        <f t="shared" ref="DK27:DK28" ca="1" si="141">IF(OR(BE$19=0,$E27=0,$C27=MAXR),"",IF((INDIRECT(BE$23&amp;$E27))&lt;&gt;(INDIRECT($F$9&amp;BE$20&amp;$C27)),IF($BJ27=1,0,1),0))</f>
        <v/>
      </c>
      <c r="DL27" s="29" t="str">
        <f t="shared" ref="DL27:DM28" ca="1" si="142">IF(OR(BF$19=0,$E27=0,$C27=MAXR),"",IF((INDIRECT(BF$23&amp;$E27))&lt;&gt;(INDIRECT($F$9&amp;BF$20&amp;$C27)),IF($BJ27=1,0,1),0))</f>
        <v/>
      </c>
      <c r="DM27" s="29" t="str">
        <f t="shared" ca="1" si="142"/>
        <v/>
      </c>
      <c r="JD27">
        <f>IF(JD26&lt;&gt;0,JD26-1,0)</f>
        <v>0</v>
      </c>
      <c r="JE27">
        <f>IF(JD27&lt;&gt;0,JE26+1,0)</f>
        <v>0</v>
      </c>
      <c r="JF27" t="str">
        <f ca="1">IF(ScenarioType&lt;&gt;"ALL",IF(ISERROR(IF(INDIRECT("SCENARIOMETA!B"&amp;JE27)=ScenarioType,INDIRECT("SCENARIOMETA!A"&amp;JE27)," ")),"",IF(INDIRECT("SCENARIOMETA!B"&amp;JE27)=ScenarioType,INDIRECT("SCENARIOMETA!A"&amp;JE27)," ")),IF(JD27&lt;&gt;0,INDIRECT("SCENARIOMETA!A"&amp;JE27),""))</f>
        <v/>
      </c>
      <c r="JG27" t="str">
        <f ca="1">IF(ScenarioType&lt;&gt;"ALL",IF(ISERROR(IF(INDIRECT("SCENARIOMETA!B"&amp;JE27)=ScenarioType,INDIRECT("SCENARIOMETA!B"&amp;JE27)," ")),"",IF(INDIRECT("SCENARIOMETA!B"&amp;JE27)=ScenarioType,INDIRECT("SCENARIOMETA!B"&amp;JE27)," ")),IF(JD27&lt;&gt;0,INDIRECT("SCENARIOMETA!B"&amp;JE27),""))</f>
        <v/>
      </c>
      <c r="JH27" t="str">
        <f ca="1">IF(ScenarioType&lt;&gt;"ALL",IF(ISERROR(IF(INDIRECT("SCENARIOMETA!B"&amp;JE27)=ScenarioType,INDIRECT("SCENARIOMETA!H"&amp;JE27)," ")),"",IF(INDIRECT("SCENARIOMETA!B"&amp;JE27)=ScenarioType,INDIRECT("SCENARIOMETA!H"&amp;JE27)," ")+14),IF(JD27&lt;&gt;0,INDIRECT("SCENARIOMETA!H"&amp;JE27)+14,""))</f>
        <v/>
      </c>
      <c r="JI27" t="str">
        <f ca="1">IF(ScenarioType&lt;&gt;"ALL",IF(ISERROR(IF(INDIRECT("SCENARIOMETA!B"&amp;JE27)=ScenarioType,INDIRECT("SCENARIOMETA!E"&amp;JE27)," ")),"",IF(INDIRECT("SCENARIOMETA!B"&amp;JE27)=ScenarioType,INDIRECT("SCENARIOMETA!E"&amp;JE27)," ")+14),IF(JD27&lt;&gt;0,INDIRECT("SCENARIOMETA!E"&amp;JE27)+14,""))</f>
        <v/>
      </c>
    </row>
    <row r="28" spans="2:269" x14ac:dyDescent="0.2">
      <c r="C28" s="9">
        <f t="array" aca="1" ref="C28" ca="1">MIN(IF($L$7=0, 0, IF(INDIRECT($L$6)&gt;0, IF(ROW(INDIRECT($L$6))&gt;C27, ROW(INDIRECT($L$6)), MAXR))))</f>
        <v>29</v>
      </c>
      <c r="D28" s="9">
        <f t="shared" ca="1" si="85"/>
        <v>14</v>
      </c>
      <c r="E28" s="9">
        <f t="shared" ca="1" si="86"/>
        <v>14</v>
      </c>
      <c r="F28" s="105" t="str">
        <f t="shared" ca="1" si="87"/>
        <v>1_PARENT00001_DMOPEN_INDEPENDENT:CATALOGDETAIL:UNITS:No Perspective:default:Live:0</v>
      </c>
      <c r="G28" s="7">
        <f t="shared" ca="1" si="88"/>
        <v>0</v>
      </c>
      <c r="H28" s="33" t="str">
        <f t="shared" ca="1" si="89"/>
        <v>-</v>
      </c>
      <c r="I28" s="33" t="str">
        <f t="shared" ca="1" si="89"/>
        <v>-</v>
      </c>
      <c r="J28" s="33" t="str">
        <f t="shared" ca="1" si="89"/>
        <v>-</v>
      </c>
      <c r="K28" s="33" t="str">
        <f t="shared" ca="1" si="89"/>
        <v>-</v>
      </c>
      <c r="L28" s="33" t="str">
        <f t="shared" ca="1" si="89"/>
        <v>-</v>
      </c>
      <c r="M28" s="33" t="str">
        <f t="shared" ca="1" si="89"/>
        <v>-</v>
      </c>
      <c r="N28" s="33" t="str">
        <f t="shared" ca="1" si="89"/>
        <v>-</v>
      </c>
      <c r="O28" s="33" t="str">
        <f t="shared" ca="1" si="89"/>
        <v>-</v>
      </c>
      <c r="P28" s="33" t="str">
        <f t="shared" ca="1" si="89"/>
        <v>-</v>
      </c>
      <c r="Q28" s="33" t="str">
        <f t="shared" ca="1" si="89"/>
        <v>-</v>
      </c>
      <c r="R28" s="33" t="str">
        <f t="shared" ca="1" si="90"/>
        <v>-</v>
      </c>
      <c r="S28" s="33" t="str">
        <f t="shared" ca="1" si="90"/>
        <v>-</v>
      </c>
      <c r="T28" s="33" t="str">
        <f t="shared" ca="1" si="90"/>
        <v>-</v>
      </c>
      <c r="U28" s="33" t="str">
        <f t="shared" ca="1" si="90"/>
        <v>-</v>
      </c>
      <c r="V28" s="33" t="str">
        <f t="shared" ca="1" si="90"/>
        <v>-</v>
      </c>
      <c r="W28" s="33">
        <f t="shared" ca="1" si="90"/>
        <v>0</v>
      </c>
      <c r="X28" s="33">
        <f t="shared" ca="1" si="90"/>
        <v>0</v>
      </c>
      <c r="Y28" s="33">
        <f t="shared" ca="1" si="90"/>
        <v>0</v>
      </c>
      <c r="Z28" s="33">
        <f t="shared" ca="1" si="90"/>
        <v>0</v>
      </c>
      <c r="AA28" s="33">
        <f t="shared" ca="1" si="90"/>
        <v>0</v>
      </c>
      <c r="AB28" s="33">
        <f t="shared" ca="1" si="90"/>
        <v>0</v>
      </c>
      <c r="AC28" s="33">
        <f t="shared" ca="1" si="90"/>
        <v>0</v>
      </c>
      <c r="AD28" s="33">
        <f t="shared" ca="1" si="90"/>
        <v>0</v>
      </c>
      <c r="AE28" s="33">
        <f t="shared" ca="1" si="90"/>
        <v>0</v>
      </c>
      <c r="AF28" s="33">
        <f t="shared" ca="1" si="91"/>
        <v>0</v>
      </c>
      <c r="AG28" s="33">
        <f t="shared" ca="1" si="91"/>
        <v>0</v>
      </c>
      <c r="AH28" s="33">
        <f t="shared" ca="1" si="91"/>
        <v>0</v>
      </c>
      <c r="AI28" s="33">
        <f t="shared" ca="1" si="91"/>
        <v>0</v>
      </c>
      <c r="AJ28" s="33">
        <f t="shared" ca="1" si="91"/>
        <v>0</v>
      </c>
      <c r="AK28" s="33">
        <f t="shared" ca="1" si="91"/>
        <v>0</v>
      </c>
      <c r="AL28" s="33">
        <f t="shared" ca="1" si="91"/>
        <v>0</v>
      </c>
      <c r="AM28" s="33">
        <f t="shared" ca="1" si="91"/>
        <v>0</v>
      </c>
      <c r="AN28" s="33">
        <f t="shared" ca="1" si="91"/>
        <v>0</v>
      </c>
      <c r="AO28" s="33">
        <f t="shared" ca="1" si="91"/>
        <v>0</v>
      </c>
      <c r="AP28" s="33">
        <f t="shared" ca="1" si="91"/>
        <v>0</v>
      </c>
      <c r="AQ28" s="33">
        <f t="shared" ca="1" si="91"/>
        <v>0</v>
      </c>
      <c r="AR28" s="33">
        <f t="shared" ca="1" si="91"/>
        <v>0</v>
      </c>
      <c r="AS28" s="33">
        <f t="shared" ca="1" si="91"/>
        <v>0</v>
      </c>
      <c r="AT28" s="33">
        <f t="shared" ca="1" si="91"/>
        <v>0</v>
      </c>
      <c r="AU28" s="33">
        <f t="shared" ca="1" si="92"/>
        <v>0</v>
      </c>
      <c r="AV28" s="33">
        <f t="shared" ca="1" si="92"/>
        <v>0</v>
      </c>
      <c r="AW28" s="33">
        <f t="shared" ca="1" si="92"/>
        <v>0</v>
      </c>
      <c r="AX28" s="33">
        <f t="shared" ca="1" si="92"/>
        <v>0</v>
      </c>
      <c r="AY28" s="33">
        <f t="shared" ca="1" si="92"/>
        <v>0</v>
      </c>
      <c r="AZ28" s="33">
        <f t="shared" ca="1" si="92"/>
        <v>0</v>
      </c>
      <c r="BA28" s="33">
        <f t="shared" ca="1" si="92"/>
        <v>0</v>
      </c>
      <c r="BB28" s="33">
        <f t="shared" ca="1" si="92"/>
        <v>0</v>
      </c>
      <c r="BC28" s="33">
        <f t="shared" ca="1" si="92"/>
        <v>0</v>
      </c>
      <c r="BD28" s="33">
        <f t="shared" ca="1" si="92"/>
        <v>0</v>
      </c>
      <c r="BE28" s="33">
        <f t="shared" ca="1" si="92"/>
        <v>0</v>
      </c>
      <c r="BF28" s="33">
        <f t="shared" ca="1" si="92"/>
        <v>0</v>
      </c>
      <c r="BG28" s="33">
        <f t="shared" ca="1" si="92"/>
        <v>0</v>
      </c>
      <c r="BH28" s="33"/>
      <c r="BJ28" s="148">
        <f t="shared" ref="BJ28" ca="1" si="143">IF(ISERROR(IF(OR(INDIRECT($BI$3&amp;C28)="Excel Override",AND(INDIRECT($BI$4&amp;(C28-15))&lt;0,INDIRECT($BI$5&amp;C28)=1)),1,0)),"",IF(OR(INDIRECT($BI$3&amp;C28)="Excel Override",AND(INDIRECT($BI$4&amp;(C28-15))&lt;0,INDIRECT($BI$5&amp;C28)=1)),1,0))</f>
        <v>0</v>
      </c>
      <c r="BL28" s="30"/>
      <c r="BN28" s="29">
        <f t="shared" ref="BN28" ca="1" si="144">IF(OR(H$19=0,$E28=0,$C28=MAXR),"",IF((INDIRECT(H$23&amp;$E28))&lt;&gt;(INDIRECT($F$9&amp;H$20&amp;$C28)),IF($BJ28=1,0,1),0))</f>
        <v>0</v>
      </c>
      <c r="BO28" s="29">
        <f t="shared" ca="1" si="93"/>
        <v>0</v>
      </c>
      <c r="BP28" s="29">
        <f t="shared" ca="1" si="94"/>
        <v>0</v>
      </c>
      <c r="BQ28" s="29">
        <f t="shared" ca="1" si="95"/>
        <v>0</v>
      </c>
      <c r="BR28" s="29">
        <f t="shared" ca="1" si="96"/>
        <v>0</v>
      </c>
      <c r="BS28" s="29">
        <f t="shared" ca="1" si="97"/>
        <v>0</v>
      </c>
      <c r="BT28" s="29">
        <f t="shared" ca="1" si="98"/>
        <v>0</v>
      </c>
      <c r="BU28" s="29">
        <f t="shared" ca="1" si="99"/>
        <v>0</v>
      </c>
      <c r="BV28" s="29">
        <f t="shared" ca="1" si="100"/>
        <v>0</v>
      </c>
      <c r="BW28" s="29">
        <f t="shared" ca="1" si="101"/>
        <v>0</v>
      </c>
      <c r="BX28" s="29">
        <f t="shared" ca="1" si="102"/>
        <v>0</v>
      </c>
      <c r="BY28" s="29">
        <f t="shared" ca="1" si="103"/>
        <v>0</v>
      </c>
      <c r="BZ28" s="29">
        <f t="shared" ca="1" si="104"/>
        <v>0</v>
      </c>
      <c r="CA28" s="29">
        <f t="shared" ca="1" si="105"/>
        <v>0</v>
      </c>
      <c r="CB28" s="29">
        <f t="shared" ca="1" si="106"/>
        <v>0</v>
      </c>
      <c r="CC28" s="29" t="str">
        <f t="shared" ca="1" si="107"/>
        <v/>
      </c>
      <c r="CD28" s="29" t="str">
        <f t="shared" ca="1" si="108"/>
        <v/>
      </c>
      <c r="CE28" s="29" t="str">
        <f t="shared" ca="1" si="109"/>
        <v/>
      </c>
      <c r="CF28" s="29" t="str">
        <f t="shared" ca="1" si="110"/>
        <v/>
      </c>
      <c r="CG28" s="29" t="str">
        <f t="shared" ca="1" si="111"/>
        <v/>
      </c>
      <c r="CH28" s="29" t="str">
        <f t="shared" ca="1" si="112"/>
        <v/>
      </c>
      <c r="CI28" s="29" t="str">
        <f t="shared" ca="1" si="113"/>
        <v/>
      </c>
      <c r="CJ28" s="29" t="str">
        <f t="shared" ca="1" si="114"/>
        <v/>
      </c>
      <c r="CK28" s="29" t="str">
        <f t="shared" ca="1" si="115"/>
        <v/>
      </c>
      <c r="CL28" s="29" t="str">
        <f t="shared" ca="1" si="116"/>
        <v/>
      </c>
      <c r="CM28" s="29" t="str">
        <f t="shared" ca="1" si="117"/>
        <v/>
      </c>
      <c r="CN28" s="29" t="str">
        <f t="shared" ca="1" si="118"/>
        <v/>
      </c>
      <c r="CO28" s="29" t="str">
        <f t="shared" ca="1" si="119"/>
        <v/>
      </c>
      <c r="CP28" s="29" t="str">
        <f t="shared" ca="1" si="120"/>
        <v/>
      </c>
      <c r="CQ28" s="29" t="str">
        <f t="shared" ca="1" si="121"/>
        <v/>
      </c>
      <c r="CR28" s="29" t="str">
        <f t="shared" ca="1" si="122"/>
        <v/>
      </c>
      <c r="CS28" s="29" t="str">
        <f t="shared" ca="1" si="123"/>
        <v/>
      </c>
      <c r="CT28" s="29" t="str">
        <f t="shared" ca="1" si="124"/>
        <v/>
      </c>
      <c r="CU28" s="29" t="str">
        <f t="shared" ca="1" si="125"/>
        <v/>
      </c>
      <c r="CV28" s="29" t="str">
        <f t="shared" ca="1" si="126"/>
        <v/>
      </c>
      <c r="CW28" s="29" t="str">
        <f t="shared" ca="1" si="127"/>
        <v/>
      </c>
      <c r="CX28" s="29" t="str">
        <f t="shared" ca="1" si="128"/>
        <v/>
      </c>
      <c r="CY28" s="29" t="str">
        <f t="shared" ca="1" si="129"/>
        <v/>
      </c>
      <c r="CZ28" s="29" t="str">
        <f t="shared" ca="1" si="130"/>
        <v/>
      </c>
      <c r="DA28" s="29" t="str">
        <f t="shared" ca="1" si="131"/>
        <v/>
      </c>
      <c r="DB28" s="29" t="str">
        <f t="shared" ca="1" si="132"/>
        <v/>
      </c>
      <c r="DC28" s="29" t="str">
        <f t="shared" ca="1" si="133"/>
        <v/>
      </c>
      <c r="DD28" s="29" t="str">
        <f t="shared" ca="1" si="134"/>
        <v/>
      </c>
      <c r="DE28" s="29" t="str">
        <f t="shared" ca="1" si="135"/>
        <v/>
      </c>
      <c r="DF28" s="29" t="str">
        <f t="shared" ca="1" si="136"/>
        <v/>
      </c>
      <c r="DG28" s="29" t="str">
        <f t="shared" ca="1" si="137"/>
        <v/>
      </c>
      <c r="DH28" s="29" t="str">
        <f t="shared" ca="1" si="138"/>
        <v/>
      </c>
      <c r="DI28" s="29" t="str">
        <f t="shared" ca="1" si="139"/>
        <v/>
      </c>
      <c r="DJ28" s="29" t="str">
        <f t="shared" ca="1" si="140"/>
        <v/>
      </c>
      <c r="DK28" s="29" t="str">
        <f t="shared" ca="1" si="141"/>
        <v/>
      </c>
      <c r="DL28" s="29" t="str">
        <f t="shared" ca="1" si="142"/>
        <v/>
      </c>
      <c r="DM28" s="29" t="str">
        <f t="shared" ca="1" si="142"/>
        <v/>
      </c>
      <c r="JD28">
        <f t="shared" ref="JD28:JD282" si="145">IF(JD27&lt;&gt;0,JD27-1,0)</f>
        <v>0</v>
      </c>
      <c r="JE28">
        <f t="shared" ref="JE28" si="146">IF(JD28&lt;&gt;0,JE27+1,0)</f>
        <v>0</v>
      </c>
      <c r="JF28" t="str">
        <f t="shared" ref="JF28" ca="1" si="147">IF(ScenarioType&lt;&gt;"ALL",IF(ISERROR(IF(INDIRECT("SCENARIOMETA!B"&amp;JE28)=ScenarioType,INDIRECT("SCENARIOMETA!A"&amp;JE28)," ")),"",IF(INDIRECT("SCENARIOMETA!B"&amp;JE28)=ScenarioType,INDIRECT("SCENARIOMETA!A"&amp;JE28)," ")),IF(JD28&lt;&gt;0,INDIRECT("SCENARIOMETA!A"&amp;JE28),""))</f>
        <v/>
      </c>
      <c r="JG28" t="str">
        <f t="shared" ref="JG28" ca="1" si="148">IF(ScenarioType&lt;&gt;"ALL",IF(ISERROR(IF(INDIRECT("SCENARIOMETA!B"&amp;JE28)=ScenarioType,INDIRECT("SCENARIOMETA!B"&amp;JE28)," ")),"",IF(INDIRECT("SCENARIOMETA!B"&amp;JE28)=ScenarioType,INDIRECT("SCENARIOMETA!B"&amp;JE28)," ")),IF(JD28&lt;&gt;0,INDIRECT("SCENARIOMETA!B"&amp;JE28),""))</f>
        <v/>
      </c>
      <c r="JH28" t="str">
        <f t="shared" ref="JH28" ca="1" si="149">IF(ScenarioType&lt;&gt;"ALL",IF(ISERROR(IF(INDIRECT("SCENARIOMETA!B"&amp;JE28)=ScenarioType,INDIRECT("SCENARIOMETA!H"&amp;JE28)," ")),"",IF(INDIRECT("SCENARIOMETA!B"&amp;JE28)=ScenarioType,INDIRECT("SCENARIOMETA!H"&amp;JE28)," ")+14),IF(JD28&lt;&gt;0,INDIRECT("SCENARIOMETA!H"&amp;JE28)+14,""))</f>
        <v/>
      </c>
      <c r="JI28" t="str">
        <f t="shared" ref="JI28" ca="1" si="150">IF(ScenarioType&lt;&gt;"ALL",IF(ISERROR(IF(INDIRECT("SCENARIOMETA!B"&amp;JE28)=ScenarioType,INDIRECT("SCENARIOMETA!E"&amp;JE28)," ")),"",IF(INDIRECT("SCENARIOMETA!B"&amp;JE28)=ScenarioType,INDIRECT("SCENARIOMETA!E"&amp;JE28)," ")+14),IF(JD28&lt;&gt;0,INDIRECT("SCENARIOMETA!E"&amp;JE28)+14,""))</f>
        <v/>
      </c>
    </row>
    <row r="29" spans="2:269" x14ac:dyDescent="0.2">
      <c r="C29" s="9">
        <f t="array" aca="1" ref="C29" ca="1">MIN(IF($L$7=0, 0, IF(INDIRECT($L$6)&gt;0, IF(ROW(INDIRECT($L$6))&gt;C28, ROW(INDIRECT($L$6)), MAXR))))</f>
        <v>38</v>
      </c>
      <c r="D29" s="9">
        <f t="shared" ca="1" si="85"/>
        <v>23</v>
      </c>
      <c r="E29" s="9">
        <f t="shared" ref="E29:E92" ca="1" si="151">D29</f>
        <v>23</v>
      </c>
      <c r="F29" s="105" t="str">
        <f t="shared" ref="F29:F92" ca="1" si="152">IF(E29=0, "", INDIRECT($S$8&amp;E29))</f>
        <v>1_PARENT00001_DMOPEN_INDEPENDENT:CATALOGDETAIL:UNITS:No Perspective:default:Live:0</v>
      </c>
      <c r="G29" s="7">
        <f t="shared" ref="G29:G92" ca="1" si="153">IF(OR($C29=MAXR, $C29=0), 0, IF(ISERROR(MATCH($G$6, INDIRECT($F$13&amp;$C29), )), 0, C29))</f>
        <v>0</v>
      </c>
      <c r="H29" s="33" t="str">
        <f t="shared" ca="1" si="89"/>
        <v>-</v>
      </c>
      <c r="I29" s="33" t="str">
        <f t="shared" ca="1" si="89"/>
        <v>-</v>
      </c>
      <c r="J29" s="33" t="str">
        <f t="shared" ca="1" si="89"/>
        <v>-</v>
      </c>
      <c r="K29" s="33" t="str">
        <f t="shared" ca="1" si="89"/>
        <v>-</v>
      </c>
      <c r="L29" s="33" t="str">
        <f t="shared" ca="1" si="89"/>
        <v>-</v>
      </c>
      <c r="M29" s="33" t="str">
        <f t="shared" ca="1" si="89"/>
        <v>-</v>
      </c>
      <c r="N29" s="33" t="str">
        <f t="shared" ca="1" si="89"/>
        <v>-</v>
      </c>
      <c r="O29" s="33" t="str">
        <f t="shared" ca="1" si="89"/>
        <v>-</v>
      </c>
      <c r="P29" s="33" t="str">
        <f t="shared" ca="1" si="89"/>
        <v>-</v>
      </c>
      <c r="Q29" s="33" t="str">
        <f t="shared" ca="1" si="89"/>
        <v>-</v>
      </c>
      <c r="R29" s="33" t="str">
        <f t="shared" ca="1" si="90"/>
        <v>-</v>
      </c>
      <c r="S29" s="33" t="str">
        <f t="shared" ca="1" si="90"/>
        <v>-</v>
      </c>
      <c r="T29" s="33" t="str">
        <f t="shared" ca="1" si="90"/>
        <v>-</v>
      </c>
      <c r="U29" s="33" t="str">
        <f t="shared" ca="1" si="90"/>
        <v>-</v>
      </c>
      <c r="V29" s="33" t="str">
        <f t="shared" ca="1" si="90"/>
        <v>-</v>
      </c>
      <c r="W29" s="33">
        <f t="shared" ca="1" si="90"/>
        <v>0</v>
      </c>
      <c r="X29" s="33">
        <f t="shared" ca="1" si="90"/>
        <v>0</v>
      </c>
      <c r="Y29" s="33">
        <f t="shared" ca="1" si="90"/>
        <v>0</v>
      </c>
      <c r="Z29" s="33">
        <f t="shared" ca="1" si="90"/>
        <v>0</v>
      </c>
      <c r="AA29" s="33">
        <f t="shared" ca="1" si="90"/>
        <v>0</v>
      </c>
      <c r="AB29" s="33">
        <f t="shared" ca="1" si="90"/>
        <v>0</v>
      </c>
      <c r="AC29" s="33">
        <f t="shared" ca="1" si="90"/>
        <v>0</v>
      </c>
      <c r="AD29" s="33">
        <f t="shared" ca="1" si="90"/>
        <v>0</v>
      </c>
      <c r="AE29" s="33">
        <f t="shared" ca="1" si="90"/>
        <v>0</v>
      </c>
      <c r="AF29" s="33">
        <f t="shared" ca="1" si="91"/>
        <v>0</v>
      </c>
      <c r="AG29" s="33">
        <f t="shared" ca="1" si="91"/>
        <v>0</v>
      </c>
      <c r="AH29" s="33">
        <f t="shared" ca="1" si="91"/>
        <v>0</v>
      </c>
      <c r="AI29" s="33">
        <f t="shared" ca="1" si="91"/>
        <v>0</v>
      </c>
      <c r="AJ29" s="33">
        <f t="shared" ca="1" si="91"/>
        <v>0</v>
      </c>
      <c r="AK29" s="33">
        <f t="shared" ca="1" si="91"/>
        <v>0</v>
      </c>
      <c r="AL29" s="33">
        <f t="shared" ca="1" si="91"/>
        <v>0</v>
      </c>
      <c r="AM29" s="33">
        <f t="shared" ca="1" si="91"/>
        <v>0</v>
      </c>
      <c r="AN29" s="33">
        <f t="shared" ca="1" si="91"/>
        <v>0</v>
      </c>
      <c r="AO29" s="33">
        <f t="shared" ca="1" si="91"/>
        <v>0</v>
      </c>
      <c r="AP29" s="33">
        <f t="shared" ca="1" si="91"/>
        <v>0</v>
      </c>
      <c r="AQ29" s="33">
        <f t="shared" ca="1" si="91"/>
        <v>0</v>
      </c>
      <c r="AR29" s="33">
        <f t="shared" ca="1" si="91"/>
        <v>0</v>
      </c>
      <c r="AS29" s="33">
        <f t="shared" ca="1" si="91"/>
        <v>0</v>
      </c>
      <c r="AT29" s="33">
        <f t="shared" ca="1" si="91"/>
        <v>0</v>
      </c>
      <c r="AU29" s="33">
        <f t="shared" ca="1" si="92"/>
        <v>0</v>
      </c>
      <c r="AV29" s="33">
        <f t="shared" ca="1" si="92"/>
        <v>0</v>
      </c>
      <c r="AW29" s="33">
        <f t="shared" ca="1" si="92"/>
        <v>0</v>
      </c>
      <c r="AX29" s="33">
        <f t="shared" ca="1" si="92"/>
        <v>0</v>
      </c>
      <c r="AY29" s="33">
        <f t="shared" ca="1" si="92"/>
        <v>0</v>
      </c>
      <c r="AZ29" s="33">
        <f t="shared" ca="1" si="92"/>
        <v>0</v>
      </c>
      <c r="BA29" s="33">
        <f t="shared" ca="1" si="92"/>
        <v>0</v>
      </c>
      <c r="BB29" s="33">
        <f t="shared" ca="1" si="92"/>
        <v>0</v>
      </c>
      <c r="BC29" s="33">
        <f t="shared" ca="1" si="92"/>
        <v>0</v>
      </c>
      <c r="BD29" s="33">
        <f t="shared" ca="1" si="92"/>
        <v>0</v>
      </c>
      <c r="BE29" s="33">
        <f t="shared" ca="1" si="92"/>
        <v>0</v>
      </c>
      <c r="BF29" s="33">
        <f t="shared" ca="1" si="92"/>
        <v>0</v>
      </c>
      <c r="BG29" s="33">
        <f t="shared" ca="1" si="92"/>
        <v>0</v>
      </c>
      <c r="BH29" s="33"/>
      <c r="BJ29" s="148">
        <f t="shared" ref="BJ29:BJ92" ca="1" si="154">IF(ISERROR(IF(OR(INDIRECT($BI$3&amp;C29)="Excel Override",AND(INDIRECT($BI$4&amp;(C29-15))&lt;0,INDIRECT($BI$5&amp;C29)=1)),1,0)),"",IF(OR(INDIRECT($BI$3&amp;C29)="Excel Override",AND(INDIRECT($BI$4&amp;(C29-15))&lt;0,INDIRECT($BI$5&amp;C29)=1)),1,0))</f>
        <v>0</v>
      </c>
      <c r="BL29" s="30"/>
      <c r="BN29" s="29">
        <f t="shared" ref="BN29:BN92" ca="1" si="155">IF(OR(H$19=0,$E29=0,$C29=MAXR),"",IF((INDIRECT(H$23&amp;$E29))&lt;&gt;(INDIRECT($F$9&amp;H$20&amp;$C29)),IF($BJ29=1,0,1),0))</f>
        <v>0</v>
      </c>
      <c r="BO29" s="29">
        <f t="shared" ref="BO29:BO92" ca="1" si="156">IF(OR(I$19=0,$E29=0,$C29=MAXR),"",IF((INDIRECT(I$23&amp;$E29))&lt;&gt;(INDIRECT($F$9&amp;I$20&amp;$C29)),IF($BJ29=1,0,1),0))</f>
        <v>0</v>
      </c>
      <c r="BP29" s="29">
        <f t="shared" ref="BP29:BP92" ca="1" si="157">IF(OR(J$19=0,$E29=0,$C29=MAXR),"",IF((INDIRECT(J$23&amp;$E29))&lt;&gt;(INDIRECT($F$9&amp;J$20&amp;$C29)),IF($BJ29=1,0,1),0))</f>
        <v>0</v>
      </c>
      <c r="BQ29" s="29">
        <f t="shared" ref="BQ29:BQ92" ca="1" si="158">IF(OR(K$19=0,$E29=0,$C29=MAXR),"",IF((INDIRECT(K$23&amp;$E29))&lt;&gt;(INDIRECT($F$9&amp;K$20&amp;$C29)),IF($BJ29=1,0,1),0))</f>
        <v>0</v>
      </c>
      <c r="BR29" s="29">
        <f t="shared" ref="BR29:BR92" ca="1" si="159">IF(OR(L$19=0,$E29=0,$C29=MAXR),"",IF((INDIRECT(L$23&amp;$E29))&lt;&gt;(INDIRECT($F$9&amp;L$20&amp;$C29)),IF($BJ29=1,0,1),0))</f>
        <v>0</v>
      </c>
      <c r="BS29" s="29">
        <f t="shared" ref="BS29:BS92" ca="1" si="160">IF(OR(M$19=0,$E29=0,$C29=MAXR),"",IF((INDIRECT(M$23&amp;$E29))&lt;&gt;(INDIRECT($F$9&amp;M$20&amp;$C29)),IF($BJ29=1,0,1),0))</f>
        <v>0</v>
      </c>
      <c r="BT29" s="29">
        <f t="shared" ref="BT29:BT92" ca="1" si="161">IF(OR(N$19=0,$E29=0,$C29=MAXR),"",IF((INDIRECT(N$23&amp;$E29))&lt;&gt;(INDIRECT($F$9&amp;N$20&amp;$C29)),IF($BJ29=1,0,1),0))</f>
        <v>0</v>
      </c>
      <c r="BU29" s="29">
        <f t="shared" ref="BU29:BU92" ca="1" si="162">IF(OR(O$19=0,$E29=0,$C29=MAXR),"",IF((INDIRECT(O$23&amp;$E29))&lt;&gt;(INDIRECT($F$9&amp;O$20&amp;$C29)),IF($BJ29=1,0,1),0))</f>
        <v>0</v>
      </c>
      <c r="BV29" s="29">
        <f t="shared" ref="BV29:BV92" ca="1" si="163">IF(OR(P$19=0,$E29=0,$C29=MAXR),"",IF((INDIRECT(P$23&amp;$E29))&lt;&gt;(INDIRECT($F$9&amp;P$20&amp;$C29)),IF($BJ29=1,0,1),0))</f>
        <v>0</v>
      </c>
      <c r="BW29" s="29">
        <f t="shared" ref="BW29:BW92" ca="1" si="164">IF(OR(Q$19=0,$E29=0,$C29=MAXR),"",IF((INDIRECT(Q$23&amp;$E29))&lt;&gt;(INDIRECT($F$9&amp;Q$20&amp;$C29)),IF($BJ29=1,0,1),0))</f>
        <v>0</v>
      </c>
      <c r="BX29" s="29">
        <f t="shared" ref="BX29:BX92" ca="1" si="165">IF(OR(R$19=0,$E29=0,$C29=MAXR),"",IF((INDIRECT(R$23&amp;$E29))&lt;&gt;(INDIRECT($F$9&amp;R$20&amp;$C29)),IF($BJ29=1,0,1),0))</f>
        <v>0</v>
      </c>
      <c r="BY29" s="29">
        <f t="shared" ref="BY29:BY92" ca="1" si="166">IF(OR(S$19=0,$E29=0,$C29=MAXR),"",IF((INDIRECT(S$23&amp;$E29))&lt;&gt;(INDIRECT($F$9&amp;S$20&amp;$C29)),IF($BJ29=1,0,1),0))</f>
        <v>0</v>
      </c>
      <c r="BZ29" s="29">
        <f t="shared" ref="BZ29:BZ92" ca="1" si="167">IF(OR(T$19=0,$E29=0,$C29=MAXR),"",IF((INDIRECT(T$23&amp;$E29))&lt;&gt;(INDIRECT($F$9&amp;T$20&amp;$C29)),IF($BJ29=1,0,1),0))</f>
        <v>0</v>
      </c>
      <c r="CA29" s="29">
        <f t="shared" ref="CA29:CA92" ca="1" si="168">IF(OR(U$19=0,$E29=0,$C29=MAXR),"",IF((INDIRECT(U$23&amp;$E29))&lt;&gt;(INDIRECT($F$9&amp;U$20&amp;$C29)),IF($BJ29=1,0,1),0))</f>
        <v>0</v>
      </c>
      <c r="CB29" s="29">
        <f t="shared" ref="CB29:CB92" ca="1" si="169">IF(OR(V$19=0,$E29=0,$C29=MAXR),"",IF((INDIRECT(V$23&amp;$E29))&lt;&gt;(INDIRECT($F$9&amp;V$20&amp;$C29)),IF($BJ29=1,0,1),0))</f>
        <v>0</v>
      </c>
      <c r="CC29" s="29" t="str">
        <f t="shared" ref="CC29:CC92" ca="1" si="170">IF(OR(W$19=0,$E29=0,$C29=MAXR),"",IF((INDIRECT(W$23&amp;$E29))&lt;&gt;(INDIRECT($F$9&amp;W$20&amp;$C29)),IF($BJ29=1,0,1),0))</f>
        <v/>
      </c>
      <c r="CD29" s="29" t="str">
        <f t="shared" ref="CD29:CD92" ca="1" si="171">IF(OR(X$19=0,$E29=0,$C29=MAXR),"",IF((INDIRECT(X$23&amp;$E29))&lt;&gt;(INDIRECT($F$9&amp;X$20&amp;$C29)),IF($BJ29=1,0,1),0))</f>
        <v/>
      </c>
      <c r="CE29" s="29" t="str">
        <f t="shared" ref="CE29:CE92" ca="1" si="172">IF(OR(Y$19=0,$E29=0,$C29=MAXR),"",IF((INDIRECT(Y$23&amp;$E29))&lt;&gt;(INDIRECT($F$9&amp;Y$20&amp;$C29)),IF($BJ29=1,0,1),0))</f>
        <v/>
      </c>
      <c r="CF29" s="29" t="str">
        <f t="shared" ref="CF29:CF92" ca="1" si="173">IF(OR(Z$19=0,$E29=0,$C29=MAXR),"",IF((INDIRECT(Z$23&amp;$E29))&lt;&gt;(INDIRECT($F$9&amp;Z$20&amp;$C29)),IF($BJ29=1,0,1),0))</f>
        <v/>
      </c>
      <c r="CG29" s="29" t="str">
        <f t="shared" ref="CG29:CG92" ca="1" si="174">IF(OR(AA$19=0,$E29=0,$C29=MAXR),"",IF((INDIRECT(AA$23&amp;$E29))&lt;&gt;(INDIRECT($F$9&amp;AA$20&amp;$C29)),IF($BJ29=1,0,1),0))</f>
        <v/>
      </c>
      <c r="CH29" s="29" t="str">
        <f t="shared" ref="CH29:CH92" ca="1" si="175">IF(OR(AB$19=0,$E29=0,$C29=MAXR),"",IF((INDIRECT(AB$23&amp;$E29))&lt;&gt;(INDIRECT($F$9&amp;AB$20&amp;$C29)),IF($BJ29=1,0,1),0))</f>
        <v/>
      </c>
      <c r="CI29" s="29" t="str">
        <f t="shared" ref="CI29:CI92" ca="1" si="176">IF(OR(AC$19=0,$E29=0,$C29=MAXR),"",IF((INDIRECT(AC$23&amp;$E29))&lt;&gt;(INDIRECT($F$9&amp;AC$20&amp;$C29)),IF($BJ29=1,0,1),0))</f>
        <v/>
      </c>
      <c r="CJ29" s="29" t="str">
        <f t="shared" ref="CJ29:CJ92" ca="1" si="177">IF(OR(AD$19=0,$E29=0,$C29=MAXR),"",IF((INDIRECT(AD$23&amp;$E29))&lt;&gt;(INDIRECT($F$9&amp;AD$20&amp;$C29)),IF($BJ29=1,0,1),0))</f>
        <v/>
      </c>
      <c r="CK29" s="29" t="str">
        <f t="shared" ref="CK29:CK92" ca="1" si="178">IF(OR(AE$19=0,$E29=0,$C29=MAXR),"",IF((INDIRECT(AE$23&amp;$E29))&lt;&gt;(INDIRECT($F$9&amp;AE$20&amp;$C29)),IF($BJ29=1,0,1),0))</f>
        <v/>
      </c>
      <c r="CL29" s="29" t="str">
        <f t="shared" ref="CL29:CL92" ca="1" si="179">IF(OR(AF$19=0,$E29=0,$C29=MAXR),"",IF((INDIRECT(AF$23&amp;$E29))&lt;&gt;(INDIRECT($F$9&amp;AF$20&amp;$C29)),IF($BJ29=1,0,1),0))</f>
        <v/>
      </c>
      <c r="CM29" s="29" t="str">
        <f t="shared" ref="CM29:CM92" ca="1" si="180">IF(OR(AG$19=0,$E29=0,$C29=MAXR),"",IF((INDIRECT(AG$23&amp;$E29))&lt;&gt;(INDIRECT($F$9&amp;AG$20&amp;$C29)),IF($BJ29=1,0,1),0))</f>
        <v/>
      </c>
      <c r="CN29" s="29" t="str">
        <f t="shared" ref="CN29:CN92" ca="1" si="181">IF(OR(AH$19=0,$E29=0,$C29=MAXR),"",IF((INDIRECT(AH$23&amp;$E29))&lt;&gt;(INDIRECT($F$9&amp;AH$20&amp;$C29)),IF($BJ29=1,0,1),0))</f>
        <v/>
      </c>
      <c r="CO29" s="29" t="str">
        <f t="shared" ref="CO29:CO92" ca="1" si="182">IF(OR(AI$19=0,$E29=0,$C29=MAXR),"",IF((INDIRECT(AI$23&amp;$E29))&lt;&gt;(INDIRECT($F$9&amp;AI$20&amp;$C29)),IF($BJ29=1,0,1),0))</f>
        <v/>
      </c>
      <c r="CP29" s="29" t="str">
        <f t="shared" ref="CP29:CP92" ca="1" si="183">IF(OR(AJ$19=0,$E29=0,$C29=MAXR),"",IF((INDIRECT(AJ$23&amp;$E29))&lt;&gt;(INDIRECT($F$9&amp;AJ$20&amp;$C29)),IF($BJ29=1,0,1),0))</f>
        <v/>
      </c>
      <c r="CQ29" s="29" t="str">
        <f t="shared" ref="CQ29:CQ92" ca="1" si="184">IF(OR(AK$19=0,$E29=0,$C29=MAXR),"",IF((INDIRECT(AK$23&amp;$E29))&lt;&gt;(INDIRECT($F$9&amp;AK$20&amp;$C29)),IF($BJ29=1,0,1),0))</f>
        <v/>
      </c>
      <c r="CR29" s="29" t="str">
        <f t="shared" ref="CR29:CR92" ca="1" si="185">IF(OR(AL$19=0,$E29=0,$C29=MAXR),"",IF((INDIRECT(AL$23&amp;$E29))&lt;&gt;(INDIRECT($F$9&amp;AL$20&amp;$C29)),IF($BJ29=1,0,1),0))</f>
        <v/>
      </c>
      <c r="CS29" s="29" t="str">
        <f t="shared" ref="CS29:CS92" ca="1" si="186">IF(OR(AM$19=0,$E29=0,$C29=MAXR),"",IF((INDIRECT(AM$23&amp;$E29))&lt;&gt;(INDIRECT($F$9&amp;AM$20&amp;$C29)),IF($BJ29=1,0,1),0))</f>
        <v/>
      </c>
      <c r="CT29" s="29" t="str">
        <f t="shared" ref="CT29:CT92" ca="1" si="187">IF(OR(AN$19=0,$E29=0,$C29=MAXR),"",IF((INDIRECT(AN$23&amp;$E29))&lt;&gt;(INDIRECT($F$9&amp;AN$20&amp;$C29)),IF($BJ29=1,0,1),0))</f>
        <v/>
      </c>
      <c r="CU29" s="29" t="str">
        <f t="shared" ref="CU29:CU92" ca="1" si="188">IF(OR(AO$19=0,$E29=0,$C29=MAXR),"",IF((INDIRECT(AO$23&amp;$E29))&lt;&gt;(INDIRECT($F$9&amp;AO$20&amp;$C29)),IF($BJ29=1,0,1),0))</f>
        <v/>
      </c>
      <c r="CV29" s="29" t="str">
        <f t="shared" ref="CV29:CV92" ca="1" si="189">IF(OR(AP$19=0,$E29=0,$C29=MAXR),"",IF((INDIRECT(AP$23&amp;$E29))&lt;&gt;(INDIRECT($F$9&amp;AP$20&amp;$C29)),IF($BJ29=1,0,1),0))</f>
        <v/>
      </c>
      <c r="CW29" s="29" t="str">
        <f t="shared" ref="CW29:CW92" ca="1" si="190">IF(OR(AQ$19=0,$E29=0,$C29=MAXR),"",IF((INDIRECT(AQ$23&amp;$E29))&lt;&gt;(INDIRECT($F$9&amp;AQ$20&amp;$C29)),IF($BJ29=1,0,1),0))</f>
        <v/>
      </c>
      <c r="CX29" s="29" t="str">
        <f t="shared" ref="CX29:CX92" ca="1" si="191">IF(OR(AR$19=0,$E29=0,$C29=MAXR),"",IF((INDIRECT(AR$23&amp;$E29))&lt;&gt;(INDIRECT($F$9&amp;AR$20&amp;$C29)),IF($BJ29=1,0,1),0))</f>
        <v/>
      </c>
      <c r="CY29" s="29" t="str">
        <f t="shared" ref="CY29:CY92" ca="1" si="192">IF(OR(AS$19=0,$E29=0,$C29=MAXR),"",IF((INDIRECT(AS$23&amp;$E29))&lt;&gt;(INDIRECT($F$9&amp;AS$20&amp;$C29)),IF($BJ29=1,0,1),0))</f>
        <v/>
      </c>
      <c r="CZ29" s="29" t="str">
        <f t="shared" ref="CZ29:CZ92" ca="1" si="193">IF(OR(AT$19=0,$E29=0,$C29=MAXR),"",IF((INDIRECT(AT$23&amp;$E29))&lt;&gt;(INDIRECT($F$9&amp;AT$20&amp;$C29)),IF($BJ29=1,0,1),0))</f>
        <v/>
      </c>
      <c r="DA29" s="29" t="str">
        <f t="shared" ref="DA29:DA92" ca="1" si="194">IF(OR(AU$19=0,$E29=0,$C29=MAXR),"",IF((INDIRECT(AU$23&amp;$E29))&lt;&gt;(INDIRECT($F$9&amp;AU$20&amp;$C29)),IF($BJ29=1,0,1),0))</f>
        <v/>
      </c>
      <c r="DB29" s="29" t="str">
        <f t="shared" ref="DB29:DB92" ca="1" si="195">IF(OR(AV$19=0,$E29=0,$C29=MAXR),"",IF((INDIRECT(AV$23&amp;$E29))&lt;&gt;(INDIRECT($F$9&amp;AV$20&amp;$C29)),IF($BJ29=1,0,1),0))</f>
        <v/>
      </c>
      <c r="DC29" s="29" t="str">
        <f t="shared" ref="DC29:DC92" ca="1" si="196">IF(OR(AW$19=0,$E29=0,$C29=MAXR),"",IF((INDIRECT(AW$23&amp;$E29))&lt;&gt;(INDIRECT($F$9&amp;AW$20&amp;$C29)),IF($BJ29=1,0,1),0))</f>
        <v/>
      </c>
      <c r="DD29" s="29" t="str">
        <f t="shared" ref="DD29:DD92" ca="1" si="197">IF(OR(AX$19=0,$E29=0,$C29=MAXR),"",IF((INDIRECT(AX$23&amp;$E29))&lt;&gt;(INDIRECT($F$9&amp;AX$20&amp;$C29)),IF($BJ29=1,0,1),0))</f>
        <v/>
      </c>
      <c r="DE29" s="29" t="str">
        <f t="shared" ref="DE29:DE92" ca="1" si="198">IF(OR(AY$19=0,$E29=0,$C29=MAXR),"",IF((INDIRECT(AY$23&amp;$E29))&lt;&gt;(INDIRECT($F$9&amp;AY$20&amp;$C29)),IF($BJ29=1,0,1),0))</f>
        <v/>
      </c>
      <c r="DF29" s="29" t="str">
        <f t="shared" ref="DF29:DF92" ca="1" si="199">IF(OR(AZ$19=0,$E29=0,$C29=MAXR),"",IF((INDIRECT(AZ$23&amp;$E29))&lt;&gt;(INDIRECT($F$9&amp;AZ$20&amp;$C29)),IF($BJ29=1,0,1),0))</f>
        <v/>
      </c>
      <c r="DG29" s="29" t="str">
        <f t="shared" ref="DG29:DG92" ca="1" si="200">IF(OR(BA$19=0,$E29=0,$C29=MAXR),"",IF((INDIRECT(BA$23&amp;$E29))&lt;&gt;(INDIRECT($F$9&amp;BA$20&amp;$C29)),IF($BJ29=1,0,1),0))</f>
        <v/>
      </c>
      <c r="DH29" s="29" t="str">
        <f t="shared" ref="DH29:DH92" ca="1" si="201">IF(OR(BB$19=0,$E29=0,$C29=MAXR),"",IF((INDIRECT(BB$23&amp;$E29))&lt;&gt;(INDIRECT($F$9&amp;BB$20&amp;$C29)),IF($BJ29=1,0,1),0))</f>
        <v/>
      </c>
      <c r="DI29" s="29" t="str">
        <f t="shared" ref="DI29:DI92" ca="1" si="202">IF(OR(BC$19=0,$E29=0,$C29=MAXR),"",IF((INDIRECT(BC$23&amp;$E29))&lt;&gt;(INDIRECT($F$9&amp;BC$20&amp;$C29)),IF($BJ29=1,0,1),0))</f>
        <v/>
      </c>
      <c r="DJ29" s="29" t="str">
        <f t="shared" ref="DJ29:DJ92" ca="1" si="203">IF(OR(BD$19=0,$E29=0,$C29=MAXR),"",IF((INDIRECT(BD$23&amp;$E29))&lt;&gt;(INDIRECT($F$9&amp;BD$20&amp;$C29)),IF($BJ29=1,0,1),0))</f>
        <v/>
      </c>
      <c r="DK29" s="29" t="str">
        <f t="shared" ref="DK29:DK92" ca="1" si="204">IF(OR(BE$19=0,$E29=0,$C29=MAXR),"",IF((INDIRECT(BE$23&amp;$E29))&lt;&gt;(INDIRECT($F$9&amp;BE$20&amp;$C29)),IF($BJ29=1,0,1),0))</f>
        <v/>
      </c>
      <c r="DL29" s="29" t="str">
        <f t="shared" ref="DL29:DL92" ca="1" si="205">IF(OR(BF$19=0,$E29=0,$C29=MAXR),"",IF((INDIRECT(BF$23&amp;$E29))&lt;&gt;(INDIRECT($F$9&amp;BF$20&amp;$C29)),IF($BJ29=1,0,1),0))</f>
        <v/>
      </c>
      <c r="DM29" s="29" t="str">
        <f t="shared" ref="DM29:DM92" ca="1" si="206">IF(OR(BG$19=0,$E29=0,$C29=MAXR),"",IF((INDIRECT(BG$23&amp;$E29))&lt;&gt;(INDIRECT($F$9&amp;BG$20&amp;$C29)),IF($BJ29=1,0,1),0))</f>
        <v/>
      </c>
      <c r="JD29">
        <f t="shared" si="145"/>
        <v>0</v>
      </c>
      <c r="JE29">
        <f t="shared" ref="JE29:JE92" si="207">IF(JD29&lt;&gt;0,JE28+1,0)</f>
        <v>0</v>
      </c>
      <c r="JF29" t="str">
        <f t="shared" ref="JF29:JF92" ca="1" si="208">IF(ScenarioType&lt;&gt;"ALL",IF(ISERROR(IF(INDIRECT("SCENARIOMETA!B"&amp;JE29)=ScenarioType,INDIRECT("SCENARIOMETA!A"&amp;JE29)," ")),"",IF(INDIRECT("SCENARIOMETA!B"&amp;JE29)=ScenarioType,INDIRECT("SCENARIOMETA!A"&amp;JE29)," ")),IF(JD29&lt;&gt;0,INDIRECT("SCENARIOMETA!A"&amp;JE29),""))</f>
        <v/>
      </c>
      <c r="JG29" t="str">
        <f t="shared" ref="JG29:JG92" ca="1" si="209">IF(ScenarioType&lt;&gt;"ALL",IF(ISERROR(IF(INDIRECT("SCENARIOMETA!B"&amp;JE29)=ScenarioType,INDIRECT("SCENARIOMETA!B"&amp;JE29)," ")),"",IF(INDIRECT("SCENARIOMETA!B"&amp;JE29)=ScenarioType,INDIRECT("SCENARIOMETA!B"&amp;JE29)," ")),IF(JD29&lt;&gt;0,INDIRECT("SCENARIOMETA!B"&amp;JE29),""))</f>
        <v/>
      </c>
      <c r="JH29" t="str">
        <f t="shared" ref="JH29:JH92" ca="1" si="210">IF(ScenarioType&lt;&gt;"ALL",IF(ISERROR(IF(INDIRECT("SCENARIOMETA!B"&amp;JE29)=ScenarioType,INDIRECT("SCENARIOMETA!H"&amp;JE29)," ")),"",IF(INDIRECT("SCENARIOMETA!B"&amp;JE29)=ScenarioType,INDIRECT("SCENARIOMETA!H"&amp;JE29)," ")+14),IF(JD29&lt;&gt;0,INDIRECT("SCENARIOMETA!H"&amp;JE29)+14,""))</f>
        <v/>
      </c>
      <c r="JI29" t="str">
        <f t="shared" ref="JI29:JI92" ca="1" si="211">IF(ScenarioType&lt;&gt;"ALL",IF(ISERROR(IF(INDIRECT("SCENARIOMETA!B"&amp;JE29)=ScenarioType,INDIRECT("SCENARIOMETA!E"&amp;JE29)," ")),"",IF(INDIRECT("SCENARIOMETA!B"&amp;JE29)=ScenarioType,INDIRECT("SCENARIOMETA!E"&amp;JE29)," ")+14),IF(JD29&lt;&gt;0,INDIRECT("SCENARIOMETA!E"&amp;JE29)+14,""))</f>
        <v/>
      </c>
    </row>
    <row r="30" spans="2:269" x14ac:dyDescent="0.2">
      <c r="C30" s="9">
        <f t="array" aca="1" ref="C30" ca="1">MIN(IF($L$7=0, 0, IF(INDIRECT($L$6)&gt;0, IF(ROW(INDIRECT($L$6))&gt;C29, ROW(INDIRECT($L$6)), MAXR))))</f>
        <v>40</v>
      </c>
      <c r="D30" s="9">
        <f t="shared" ca="1" si="85"/>
        <v>25</v>
      </c>
      <c r="E30" s="9">
        <f t="shared" ca="1" si="151"/>
        <v>25</v>
      </c>
      <c r="F30" s="105" t="str">
        <f t="shared" ca="1" si="152"/>
        <v>1_PARENT00001_DMOPEN_INDEPENDENT:CATALOGDETAIL:UNITS:No Perspective:default:Live:0</v>
      </c>
      <c r="G30" s="7">
        <f t="shared" ca="1" si="153"/>
        <v>0</v>
      </c>
      <c r="H30" s="33" t="str">
        <f t="shared" ca="1" si="89"/>
        <v>-</v>
      </c>
      <c r="I30" s="33" t="str">
        <f t="shared" ca="1" si="89"/>
        <v>-</v>
      </c>
      <c r="J30" s="33" t="str">
        <f t="shared" ca="1" si="89"/>
        <v>-</v>
      </c>
      <c r="K30" s="33" t="str">
        <f t="shared" ca="1" si="89"/>
        <v>-</v>
      </c>
      <c r="L30" s="33" t="str">
        <f t="shared" ca="1" si="89"/>
        <v>-</v>
      </c>
      <c r="M30" s="33" t="str">
        <f t="shared" ca="1" si="89"/>
        <v>-</v>
      </c>
      <c r="N30" s="33" t="str">
        <f t="shared" ca="1" si="89"/>
        <v>-</v>
      </c>
      <c r="O30" s="33" t="str">
        <f t="shared" ca="1" si="89"/>
        <v>-</v>
      </c>
      <c r="P30" s="33" t="str">
        <f t="shared" ca="1" si="89"/>
        <v>-</v>
      </c>
      <c r="Q30" s="33" t="str">
        <f t="shared" ca="1" si="89"/>
        <v>-</v>
      </c>
      <c r="R30" s="33" t="str">
        <f t="shared" ca="1" si="90"/>
        <v>-</v>
      </c>
      <c r="S30" s="33" t="str">
        <f t="shared" ca="1" si="90"/>
        <v>-</v>
      </c>
      <c r="T30" s="33" t="str">
        <f t="shared" ca="1" si="90"/>
        <v>-</v>
      </c>
      <c r="U30" s="33" t="str">
        <f t="shared" ca="1" si="90"/>
        <v>-</v>
      </c>
      <c r="V30" s="33" t="str">
        <f t="shared" ca="1" si="90"/>
        <v>-</v>
      </c>
      <c r="W30" s="33">
        <f t="shared" ca="1" si="90"/>
        <v>0</v>
      </c>
      <c r="X30" s="33">
        <f t="shared" ca="1" si="90"/>
        <v>0</v>
      </c>
      <c r="Y30" s="33">
        <f t="shared" ca="1" si="90"/>
        <v>0</v>
      </c>
      <c r="Z30" s="33">
        <f t="shared" ca="1" si="90"/>
        <v>0</v>
      </c>
      <c r="AA30" s="33">
        <f t="shared" ca="1" si="90"/>
        <v>0</v>
      </c>
      <c r="AB30" s="33">
        <f t="shared" ca="1" si="90"/>
        <v>0</v>
      </c>
      <c r="AC30" s="33">
        <f t="shared" ca="1" si="90"/>
        <v>0</v>
      </c>
      <c r="AD30" s="33">
        <f t="shared" ca="1" si="90"/>
        <v>0</v>
      </c>
      <c r="AE30" s="33">
        <f t="shared" ca="1" si="90"/>
        <v>0</v>
      </c>
      <c r="AF30" s="33">
        <f t="shared" ca="1" si="91"/>
        <v>0</v>
      </c>
      <c r="AG30" s="33">
        <f t="shared" ca="1" si="91"/>
        <v>0</v>
      </c>
      <c r="AH30" s="33">
        <f t="shared" ca="1" si="91"/>
        <v>0</v>
      </c>
      <c r="AI30" s="33">
        <f t="shared" ca="1" si="91"/>
        <v>0</v>
      </c>
      <c r="AJ30" s="33">
        <f t="shared" ca="1" si="91"/>
        <v>0</v>
      </c>
      <c r="AK30" s="33">
        <f t="shared" ca="1" si="91"/>
        <v>0</v>
      </c>
      <c r="AL30" s="33">
        <f t="shared" ca="1" si="91"/>
        <v>0</v>
      </c>
      <c r="AM30" s="33">
        <f t="shared" ca="1" si="91"/>
        <v>0</v>
      </c>
      <c r="AN30" s="33">
        <f t="shared" ca="1" si="91"/>
        <v>0</v>
      </c>
      <c r="AO30" s="33">
        <f t="shared" ca="1" si="91"/>
        <v>0</v>
      </c>
      <c r="AP30" s="33">
        <f t="shared" ca="1" si="91"/>
        <v>0</v>
      </c>
      <c r="AQ30" s="33">
        <f t="shared" ca="1" si="91"/>
        <v>0</v>
      </c>
      <c r="AR30" s="33">
        <f t="shared" ca="1" si="91"/>
        <v>0</v>
      </c>
      <c r="AS30" s="33">
        <f t="shared" ca="1" si="91"/>
        <v>0</v>
      </c>
      <c r="AT30" s="33">
        <f t="shared" ca="1" si="91"/>
        <v>0</v>
      </c>
      <c r="AU30" s="33">
        <f t="shared" ca="1" si="92"/>
        <v>0</v>
      </c>
      <c r="AV30" s="33">
        <f t="shared" ca="1" si="92"/>
        <v>0</v>
      </c>
      <c r="AW30" s="33">
        <f t="shared" ca="1" si="92"/>
        <v>0</v>
      </c>
      <c r="AX30" s="33">
        <f t="shared" ca="1" si="92"/>
        <v>0</v>
      </c>
      <c r="AY30" s="33">
        <f t="shared" ca="1" si="92"/>
        <v>0</v>
      </c>
      <c r="AZ30" s="33">
        <f t="shared" ca="1" si="92"/>
        <v>0</v>
      </c>
      <c r="BA30" s="33">
        <f t="shared" ca="1" si="92"/>
        <v>0</v>
      </c>
      <c r="BB30" s="33">
        <f t="shared" ca="1" si="92"/>
        <v>0</v>
      </c>
      <c r="BC30" s="33">
        <f t="shared" ca="1" si="92"/>
        <v>0</v>
      </c>
      <c r="BD30" s="33">
        <f t="shared" ca="1" si="92"/>
        <v>0</v>
      </c>
      <c r="BE30" s="33">
        <f t="shared" ca="1" si="92"/>
        <v>0</v>
      </c>
      <c r="BF30" s="33">
        <f t="shared" ca="1" si="92"/>
        <v>0</v>
      </c>
      <c r="BG30" s="33">
        <f t="shared" ca="1" si="92"/>
        <v>0</v>
      </c>
      <c r="BH30" s="33"/>
      <c r="BJ30" s="148">
        <f t="shared" ca="1" si="154"/>
        <v>0</v>
      </c>
      <c r="BL30" s="30"/>
      <c r="BN30" s="29">
        <f t="shared" ca="1" si="155"/>
        <v>0</v>
      </c>
      <c r="BO30" s="29">
        <f t="shared" ca="1" si="156"/>
        <v>0</v>
      </c>
      <c r="BP30" s="29">
        <f t="shared" ca="1" si="157"/>
        <v>0</v>
      </c>
      <c r="BQ30" s="29">
        <f t="shared" ca="1" si="158"/>
        <v>0</v>
      </c>
      <c r="BR30" s="29">
        <f t="shared" ca="1" si="159"/>
        <v>0</v>
      </c>
      <c r="BS30" s="29">
        <f t="shared" ca="1" si="160"/>
        <v>0</v>
      </c>
      <c r="BT30" s="29">
        <f t="shared" ca="1" si="161"/>
        <v>0</v>
      </c>
      <c r="BU30" s="29">
        <f t="shared" ca="1" si="162"/>
        <v>0</v>
      </c>
      <c r="BV30" s="29">
        <f t="shared" ca="1" si="163"/>
        <v>0</v>
      </c>
      <c r="BW30" s="29">
        <f t="shared" ca="1" si="164"/>
        <v>0</v>
      </c>
      <c r="BX30" s="29">
        <f t="shared" ca="1" si="165"/>
        <v>0</v>
      </c>
      <c r="BY30" s="29">
        <f t="shared" ca="1" si="166"/>
        <v>0</v>
      </c>
      <c r="BZ30" s="29">
        <f t="shared" ca="1" si="167"/>
        <v>0</v>
      </c>
      <c r="CA30" s="29">
        <f t="shared" ca="1" si="168"/>
        <v>0</v>
      </c>
      <c r="CB30" s="29">
        <f t="shared" ca="1" si="169"/>
        <v>0</v>
      </c>
      <c r="CC30" s="29" t="str">
        <f t="shared" ca="1" si="170"/>
        <v/>
      </c>
      <c r="CD30" s="29" t="str">
        <f t="shared" ca="1" si="171"/>
        <v/>
      </c>
      <c r="CE30" s="29" t="str">
        <f t="shared" ca="1" si="172"/>
        <v/>
      </c>
      <c r="CF30" s="29" t="str">
        <f t="shared" ca="1" si="173"/>
        <v/>
      </c>
      <c r="CG30" s="29" t="str">
        <f t="shared" ca="1" si="174"/>
        <v/>
      </c>
      <c r="CH30" s="29" t="str">
        <f t="shared" ca="1" si="175"/>
        <v/>
      </c>
      <c r="CI30" s="29" t="str">
        <f t="shared" ca="1" si="176"/>
        <v/>
      </c>
      <c r="CJ30" s="29" t="str">
        <f t="shared" ca="1" si="177"/>
        <v/>
      </c>
      <c r="CK30" s="29" t="str">
        <f t="shared" ca="1" si="178"/>
        <v/>
      </c>
      <c r="CL30" s="29" t="str">
        <f t="shared" ca="1" si="179"/>
        <v/>
      </c>
      <c r="CM30" s="29" t="str">
        <f t="shared" ca="1" si="180"/>
        <v/>
      </c>
      <c r="CN30" s="29" t="str">
        <f t="shared" ca="1" si="181"/>
        <v/>
      </c>
      <c r="CO30" s="29" t="str">
        <f t="shared" ca="1" si="182"/>
        <v/>
      </c>
      <c r="CP30" s="29" t="str">
        <f t="shared" ca="1" si="183"/>
        <v/>
      </c>
      <c r="CQ30" s="29" t="str">
        <f t="shared" ca="1" si="184"/>
        <v/>
      </c>
      <c r="CR30" s="29" t="str">
        <f t="shared" ca="1" si="185"/>
        <v/>
      </c>
      <c r="CS30" s="29" t="str">
        <f t="shared" ca="1" si="186"/>
        <v/>
      </c>
      <c r="CT30" s="29" t="str">
        <f t="shared" ca="1" si="187"/>
        <v/>
      </c>
      <c r="CU30" s="29" t="str">
        <f t="shared" ca="1" si="188"/>
        <v/>
      </c>
      <c r="CV30" s="29" t="str">
        <f t="shared" ca="1" si="189"/>
        <v/>
      </c>
      <c r="CW30" s="29" t="str">
        <f t="shared" ca="1" si="190"/>
        <v/>
      </c>
      <c r="CX30" s="29" t="str">
        <f t="shared" ca="1" si="191"/>
        <v/>
      </c>
      <c r="CY30" s="29" t="str">
        <f t="shared" ca="1" si="192"/>
        <v/>
      </c>
      <c r="CZ30" s="29" t="str">
        <f t="shared" ca="1" si="193"/>
        <v/>
      </c>
      <c r="DA30" s="29" t="str">
        <f t="shared" ca="1" si="194"/>
        <v/>
      </c>
      <c r="DB30" s="29" t="str">
        <f t="shared" ca="1" si="195"/>
        <v/>
      </c>
      <c r="DC30" s="29" t="str">
        <f t="shared" ca="1" si="196"/>
        <v/>
      </c>
      <c r="DD30" s="29" t="str">
        <f t="shared" ca="1" si="197"/>
        <v/>
      </c>
      <c r="DE30" s="29" t="str">
        <f t="shared" ca="1" si="198"/>
        <v/>
      </c>
      <c r="DF30" s="29" t="str">
        <f t="shared" ca="1" si="199"/>
        <v/>
      </c>
      <c r="DG30" s="29" t="str">
        <f t="shared" ca="1" si="200"/>
        <v/>
      </c>
      <c r="DH30" s="29" t="str">
        <f t="shared" ca="1" si="201"/>
        <v/>
      </c>
      <c r="DI30" s="29" t="str">
        <f t="shared" ca="1" si="202"/>
        <v/>
      </c>
      <c r="DJ30" s="29" t="str">
        <f t="shared" ca="1" si="203"/>
        <v/>
      </c>
      <c r="DK30" s="29" t="str">
        <f t="shared" ca="1" si="204"/>
        <v/>
      </c>
      <c r="DL30" s="29" t="str">
        <f t="shared" ca="1" si="205"/>
        <v/>
      </c>
      <c r="DM30" s="29" t="str">
        <f t="shared" ca="1" si="206"/>
        <v/>
      </c>
      <c r="JD30">
        <f t="shared" si="145"/>
        <v>0</v>
      </c>
      <c r="JE30">
        <f t="shared" si="207"/>
        <v>0</v>
      </c>
      <c r="JF30" t="str">
        <f t="shared" ca="1" si="208"/>
        <v/>
      </c>
      <c r="JG30" t="str">
        <f t="shared" ca="1" si="209"/>
        <v/>
      </c>
      <c r="JH30" t="str">
        <f t="shared" ca="1" si="210"/>
        <v/>
      </c>
      <c r="JI30" t="str">
        <f t="shared" ca="1" si="211"/>
        <v/>
      </c>
    </row>
    <row r="31" spans="2:269" x14ac:dyDescent="0.2">
      <c r="C31" s="9">
        <f t="array" aca="1" ref="C31" ca="1">MIN(IF($L$7=0, 0, IF(INDIRECT($L$6)&gt;0, IF(ROW(INDIRECT($L$6))&gt;C30, ROW(INDIRECT($L$6)), MAXR))))</f>
        <v>41</v>
      </c>
      <c r="D31" s="9">
        <f t="shared" ca="1" si="85"/>
        <v>26</v>
      </c>
      <c r="E31" s="9">
        <f t="shared" ca="1" si="151"/>
        <v>26</v>
      </c>
      <c r="F31" s="105" t="str">
        <f t="shared" ca="1" si="152"/>
        <v>1_PARENT00001_DMOPEN_INDEPENDENT:CATALOGDETAIL:UNITS:No Perspective:default:Live:0</v>
      </c>
      <c r="G31" s="7">
        <f t="shared" ca="1" si="153"/>
        <v>0</v>
      </c>
      <c r="H31" s="33" t="str">
        <f t="shared" ca="1" si="89"/>
        <v>-</v>
      </c>
      <c r="I31" s="33" t="str">
        <f t="shared" ca="1" si="89"/>
        <v>-</v>
      </c>
      <c r="J31" s="33" t="str">
        <f t="shared" ca="1" si="89"/>
        <v>-</v>
      </c>
      <c r="K31" s="33" t="str">
        <f t="shared" ca="1" si="89"/>
        <v>-</v>
      </c>
      <c r="L31" s="33" t="str">
        <f t="shared" ca="1" si="89"/>
        <v>-</v>
      </c>
      <c r="M31" s="33" t="str">
        <f t="shared" ca="1" si="89"/>
        <v>-</v>
      </c>
      <c r="N31" s="33" t="str">
        <f t="shared" ca="1" si="89"/>
        <v>-</v>
      </c>
      <c r="O31" s="33" t="str">
        <f t="shared" ca="1" si="89"/>
        <v>-</v>
      </c>
      <c r="P31" s="33" t="str">
        <f t="shared" ca="1" si="89"/>
        <v>-</v>
      </c>
      <c r="Q31" s="33" t="str">
        <f t="shared" ca="1" si="89"/>
        <v>-</v>
      </c>
      <c r="R31" s="33" t="str">
        <f t="shared" ca="1" si="90"/>
        <v>-</v>
      </c>
      <c r="S31" s="33" t="str">
        <f t="shared" ca="1" si="90"/>
        <v>-</v>
      </c>
      <c r="T31" s="33" t="str">
        <f t="shared" ca="1" si="90"/>
        <v>-</v>
      </c>
      <c r="U31" s="33" t="str">
        <f t="shared" ca="1" si="90"/>
        <v>-</v>
      </c>
      <c r="V31" s="33" t="str">
        <f t="shared" ca="1" si="90"/>
        <v>-</v>
      </c>
      <c r="W31" s="33">
        <f t="shared" ca="1" si="90"/>
        <v>0</v>
      </c>
      <c r="X31" s="33">
        <f t="shared" ca="1" si="90"/>
        <v>0</v>
      </c>
      <c r="Y31" s="33">
        <f t="shared" ca="1" si="90"/>
        <v>0</v>
      </c>
      <c r="Z31" s="33">
        <f t="shared" ca="1" si="90"/>
        <v>0</v>
      </c>
      <c r="AA31" s="33">
        <f t="shared" ca="1" si="90"/>
        <v>0</v>
      </c>
      <c r="AB31" s="33">
        <f t="shared" ca="1" si="90"/>
        <v>0</v>
      </c>
      <c r="AC31" s="33">
        <f t="shared" ca="1" si="90"/>
        <v>0</v>
      </c>
      <c r="AD31" s="33">
        <f t="shared" ca="1" si="90"/>
        <v>0</v>
      </c>
      <c r="AE31" s="33">
        <f t="shared" ca="1" si="90"/>
        <v>0</v>
      </c>
      <c r="AF31" s="33">
        <f t="shared" ca="1" si="91"/>
        <v>0</v>
      </c>
      <c r="AG31" s="33">
        <f t="shared" ca="1" si="91"/>
        <v>0</v>
      </c>
      <c r="AH31" s="33">
        <f t="shared" ca="1" si="91"/>
        <v>0</v>
      </c>
      <c r="AI31" s="33">
        <f t="shared" ca="1" si="91"/>
        <v>0</v>
      </c>
      <c r="AJ31" s="33">
        <f t="shared" ca="1" si="91"/>
        <v>0</v>
      </c>
      <c r="AK31" s="33">
        <f t="shared" ca="1" si="91"/>
        <v>0</v>
      </c>
      <c r="AL31" s="33">
        <f t="shared" ca="1" si="91"/>
        <v>0</v>
      </c>
      <c r="AM31" s="33">
        <f t="shared" ca="1" si="91"/>
        <v>0</v>
      </c>
      <c r="AN31" s="33">
        <f t="shared" ca="1" si="91"/>
        <v>0</v>
      </c>
      <c r="AO31" s="33">
        <f t="shared" ca="1" si="91"/>
        <v>0</v>
      </c>
      <c r="AP31" s="33">
        <f t="shared" ca="1" si="91"/>
        <v>0</v>
      </c>
      <c r="AQ31" s="33">
        <f t="shared" ca="1" si="91"/>
        <v>0</v>
      </c>
      <c r="AR31" s="33">
        <f t="shared" ca="1" si="91"/>
        <v>0</v>
      </c>
      <c r="AS31" s="33">
        <f t="shared" ca="1" si="91"/>
        <v>0</v>
      </c>
      <c r="AT31" s="33">
        <f t="shared" ca="1" si="91"/>
        <v>0</v>
      </c>
      <c r="AU31" s="33">
        <f t="shared" ca="1" si="92"/>
        <v>0</v>
      </c>
      <c r="AV31" s="33">
        <f t="shared" ca="1" si="92"/>
        <v>0</v>
      </c>
      <c r="AW31" s="33">
        <f t="shared" ca="1" si="92"/>
        <v>0</v>
      </c>
      <c r="AX31" s="33">
        <f t="shared" ca="1" si="92"/>
        <v>0</v>
      </c>
      <c r="AY31" s="33">
        <f t="shared" ca="1" si="92"/>
        <v>0</v>
      </c>
      <c r="AZ31" s="33">
        <f t="shared" ca="1" si="92"/>
        <v>0</v>
      </c>
      <c r="BA31" s="33">
        <f t="shared" ca="1" si="92"/>
        <v>0</v>
      </c>
      <c r="BB31" s="33">
        <f t="shared" ca="1" si="92"/>
        <v>0</v>
      </c>
      <c r="BC31" s="33">
        <f t="shared" ca="1" si="92"/>
        <v>0</v>
      </c>
      <c r="BD31" s="33">
        <f t="shared" ca="1" si="92"/>
        <v>0</v>
      </c>
      <c r="BE31" s="33">
        <f t="shared" ca="1" si="92"/>
        <v>0</v>
      </c>
      <c r="BF31" s="33">
        <f t="shared" ca="1" si="92"/>
        <v>0</v>
      </c>
      <c r="BG31" s="33">
        <f t="shared" ca="1" si="92"/>
        <v>0</v>
      </c>
      <c r="BH31" s="33"/>
      <c r="BJ31" s="148">
        <f t="shared" ca="1" si="154"/>
        <v>0</v>
      </c>
      <c r="BL31" s="30"/>
      <c r="BN31" s="29">
        <f t="shared" ca="1" si="155"/>
        <v>0</v>
      </c>
      <c r="BO31" s="29">
        <f t="shared" ca="1" si="156"/>
        <v>0</v>
      </c>
      <c r="BP31" s="29">
        <f t="shared" ca="1" si="157"/>
        <v>0</v>
      </c>
      <c r="BQ31" s="29">
        <f t="shared" ca="1" si="158"/>
        <v>0</v>
      </c>
      <c r="BR31" s="29">
        <f t="shared" ca="1" si="159"/>
        <v>0</v>
      </c>
      <c r="BS31" s="29">
        <f t="shared" ca="1" si="160"/>
        <v>0</v>
      </c>
      <c r="BT31" s="29">
        <f t="shared" ca="1" si="161"/>
        <v>0</v>
      </c>
      <c r="BU31" s="29">
        <f t="shared" ca="1" si="162"/>
        <v>0</v>
      </c>
      <c r="BV31" s="29">
        <f t="shared" ca="1" si="163"/>
        <v>0</v>
      </c>
      <c r="BW31" s="29">
        <f t="shared" ca="1" si="164"/>
        <v>0</v>
      </c>
      <c r="BX31" s="29">
        <f t="shared" ca="1" si="165"/>
        <v>0</v>
      </c>
      <c r="BY31" s="29">
        <f t="shared" ca="1" si="166"/>
        <v>0</v>
      </c>
      <c r="BZ31" s="29">
        <f t="shared" ca="1" si="167"/>
        <v>0</v>
      </c>
      <c r="CA31" s="29">
        <f t="shared" ca="1" si="168"/>
        <v>0</v>
      </c>
      <c r="CB31" s="29">
        <f t="shared" ca="1" si="169"/>
        <v>0</v>
      </c>
      <c r="CC31" s="29" t="str">
        <f t="shared" ca="1" si="170"/>
        <v/>
      </c>
      <c r="CD31" s="29" t="str">
        <f t="shared" ca="1" si="171"/>
        <v/>
      </c>
      <c r="CE31" s="29" t="str">
        <f t="shared" ca="1" si="172"/>
        <v/>
      </c>
      <c r="CF31" s="29" t="str">
        <f t="shared" ca="1" si="173"/>
        <v/>
      </c>
      <c r="CG31" s="29" t="str">
        <f t="shared" ca="1" si="174"/>
        <v/>
      </c>
      <c r="CH31" s="29" t="str">
        <f t="shared" ca="1" si="175"/>
        <v/>
      </c>
      <c r="CI31" s="29" t="str">
        <f t="shared" ca="1" si="176"/>
        <v/>
      </c>
      <c r="CJ31" s="29" t="str">
        <f t="shared" ca="1" si="177"/>
        <v/>
      </c>
      <c r="CK31" s="29" t="str">
        <f t="shared" ca="1" si="178"/>
        <v/>
      </c>
      <c r="CL31" s="29" t="str">
        <f t="shared" ca="1" si="179"/>
        <v/>
      </c>
      <c r="CM31" s="29" t="str">
        <f t="shared" ca="1" si="180"/>
        <v/>
      </c>
      <c r="CN31" s="29" t="str">
        <f t="shared" ca="1" si="181"/>
        <v/>
      </c>
      <c r="CO31" s="29" t="str">
        <f t="shared" ca="1" si="182"/>
        <v/>
      </c>
      <c r="CP31" s="29" t="str">
        <f t="shared" ca="1" si="183"/>
        <v/>
      </c>
      <c r="CQ31" s="29" t="str">
        <f t="shared" ca="1" si="184"/>
        <v/>
      </c>
      <c r="CR31" s="29" t="str">
        <f t="shared" ca="1" si="185"/>
        <v/>
      </c>
      <c r="CS31" s="29" t="str">
        <f t="shared" ca="1" si="186"/>
        <v/>
      </c>
      <c r="CT31" s="29" t="str">
        <f t="shared" ca="1" si="187"/>
        <v/>
      </c>
      <c r="CU31" s="29" t="str">
        <f t="shared" ca="1" si="188"/>
        <v/>
      </c>
      <c r="CV31" s="29" t="str">
        <f t="shared" ca="1" si="189"/>
        <v/>
      </c>
      <c r="CW31" s="29" t="str">
        <f t="shared" ca="1" si="190"/>
        <v/>
      </c>
      <c r="CX31" s="29" t="str">
        <f t="shared" ca="1" si="191"/>
        <v/>
      </c>
      <c r="CY31" s="29" t="str">
        <f t="shared" ca="1" si="192"/>
        <v/>
      </c>
      <c r="CZ31" s="29" t="str">
        <f t="shared" ca="1" si="193"/>
        <v/>
      </c>
      <c r="DA31" s="29" t="str">
        <f t="shared" ca="1" si="194"/>
        <v/>
      </c>
      <c r="DB31" s="29" t="str">
        <f t="shared" ca="1" si="195"/>
        <v/>
      </c>
      <c r="DC31" s="29" t="str">
        <f t="shared" ca="1" si="196"/>
        <v/>
      </c>
      <c r="DD31" s="29" t="str">
        <f t="shared" ca="1" si="197"/>
        <v/>
      </c>
      <c r="DE31" s="29" t="str">
        <f t="shared" ca="1" si="198"/>
        <v/>
      </c>
      <c r="DF31" s="29" t="str">
        <f t="shared" ca="1" si="199"/>
        <v/>
      </c>
      <c r="DG31" s="29" t="str">
        <f t="shared" ca="1" si="200"/>
        <v/>
      </c>
      <c r="DH31" s="29" t="str">
        <f t="shared" ca="1" si="201"/>
        <v/>
      </c>
      <c r="DI31" s="29" t="str">
        <f t="shared" ca="1" si="202"/>
        <v/>
      </c>
      <c r="DJ31" s="29" t="str">
        <f t="shared" ca="1" si="203"/>
        <v/>
      </c>
      <c r="DK31" s="29" t="str">
        <f t="shared" ca="1" si="204"/>
        <v/>
      </c>
      <c r="DL31" s="29" t="str">
        <f t="shared" ca="1" si="205"/>
        <v/>
      </c>
      <c r="DM31" s="29" t="str">
        <f t="shared" ca="1" si="206"/>
        <v/>
      </c>
      <c r="JD31">
        <f t="shared" si="145"/>
        <v>0</v>
      </c>
      <c r="JE31">
        <f t="shared" si="207"/>
        <v>0</v>
      </c>
      <c r="JF31" t="str">
        <f t="shared" ca="1" si="208"/>
        <v/>
      </c>
      <c r="JG31" t="str">
        <f t="shared" ca="1" si="209"/>
        <v/>
      </c>
      <c r="JH31" t="str">
        <f t="shared" ca="1" si="210"/>
        <v/>
      </c>
      <c r="JI31" t="str">
        <f t="shared" ca="1" si="211"/>
        <v/>
      </c>
    </row>
    <row r="32" spans="2:269" x14ac:dyDescent="0.2">
      <c r="C32" s="9">
        <f t="array" aca="1" ref="C32" ca="1">MIN(IF($L$7=0, 0, IF(INDIRECT($L$6)&gt;0, IF(ROW(INDIRECT($L$6))&gt;C31, ROW(INDIRECT($L$6)), MAXR))))</f>
        <v>9999999</v>
      </c>
      <c r="D32" s="9">
        <f t="shared" ca="1" si="85"/>
        <v>0</v>
      </c>
      <c r="E32" s="9">
        <f t="shared" ca="1" si="151"/>
        <v>0</v>
      </c>
      <c r="F32" s="105" t="str">
        <f t="shared" ca="1" si="152"/>
        <v/>
      </c>
      <c r="G32" s="7">
        <f t="shared" ca="1" si="153"/>
        <v>0</v>
      </c>
      <c r="H32" s="33">
        <f t="shared" ca="1" si="89"/>
        <v>0</v>
      </c>
      <c r="I32" s="33">
        <f t="shared" ca="1" si="89"/>
        <v>0</v>
      </c>
      <c r="J32" s="33">
        <f t="shared" ca="1" si="89"/>
        <v>0</v>
      </c>
      <c r="K32" s="33">
        <f t="shared" ca="1" si="89"/>
        <v>0</v>
      </c>
      <c r="L32" s="33">
        <f t="shared" ca="1" si="89"/>
        <v>0</v>
      </c>
      <c r="M32" s="33">
        <f t="shared" ca="1" si="89"/>
        <v>0</v>
      </c>
      <c r="N32" s="33">
        <f t="shared" ca="1" si="89"/>
        <v>0</v>
      </c>
      <c r="O32" s="33">
        <f t="shared" ca="1" si="89"/>
        <v>0</v>
      </c>
      <c r="P32" s="33">
        <f t="shared" ca="1" si="89"/>
        <v>0</v>
      </c>
      <c r="Q32" s="33">
        <f t="shared" ca="1" si="89"/>
        <v>0</v>
      </c>
      <c r="R32" s="33">
        <f t="shared" ca="1" si="90"/>
        <v>0</v>
      </c>
      <c r="S32" s="33">
        <f t="shared" ca="1" si="90"/>
        <v>0</v>
      </c>
      <c r="T32" s="33">
        <f t="shared" ca="1" si="90"/>
        <v>0</v>
      </c>
      <c r="U32" s="33">
        <f t="shared" ca="1" si="90"/>
        <v>0</v>
      </c>
      <c r="V32" s="33">
        <f t="shared" ca="1" si="90"/>
        <v>0</v>
      </c>
      <c r="W32" s="33">
        <f t="shared" ca="1" si="90"/>
        <v>0</v>
      </c>
      <c r="X32" s="33">
        <f t="shared" ca="1" si="90"/>
        <v>0</v>
      </c>
      <c r="Y32" s="33">
        <f t="shared" ca="1" si="90"/>
        <v>0</v>
      </c>
      <c r="Z32" s="33">
        <f t="shared" ca="1" si="90"/>
        <v>0</v>
      </c>
      <c r="AA32" s="33">
        <f t="shared" ca="1" si="90"/>
        <v>0</v>
      </c>
      <c r="AB32" s="33">
        <f t="shared" ca="1" si="90"/>
        <v>0</v>
      </c>
      <c r="AC32" s="33">
        <f t="shared" ca="1" si="90"/>
        <v>0</v>
      </c>
      <c r="AD32" s="33">
        <f t="shared" ca="1" si="90"/>
        <v>0</v>
      </c>
      <c r="AE32" s="33">
        <f t="shared" ca="1" si="90"/>
        <v>0</v>
      </c>
      <c r="AF32" s="33">
        <f t="shared" ca="1" si="91"/>
        <v>0</v>
      </c>
      <c r="AG32" s="33">
        <f t="shared" ca="1" si="91"/>
        <v>0</v>
      </c>
      <c r="AH32" s="33">
        <f t="shared" ca="1" si="91"/>
        <v>0</v>
      </c>
      <c r="AI32" s="33">
        <f t="shared" ca="1" si="91"/>
        <v>0</v>
      </c>
      <c r="AJ32" s="33">
        <f t="shared" ca="1" si="91"/>
        <v>0</v>
      </c>
      <c r="AK32" s="33">
        <f t="shared" ca="1" si="91"/>
        <v>0</v>
      </c>
      <c r="AL32" s="33">
        <f t="shared" ca="1" si="91"/>
        <v>0</v>
      </c>
      <c r="AM32" s="33">
        <f t="shared" ca="1" si="91"/>
        <v>0</v>
      </c>
      <c r="AN32" s="33">
        <f t="shared" ca="1" si="91"/>
        <v>0</v>
      </c>
      <c r="AO32" s="33">
        <f t="shared" ca="1" si="91"/>
        <v>0</v>
      </c>
      <c r="AP32" s="33">
        <f t="shared" ca="1" si="91"/>
        <v>0</v>
      </c>
      <c r="AQ32" s="33">
        <f t="shared" ca="1" si="91"/>
        <v>0</v>
      </c>
      <c r="AR32" s="33">
        <f t="shared" ca="1" si="91"/>
        <v>0</v>
      </c>
      <c r="AS32" s="33">
        <f t="shared" ca="1" si="91"/>
        <v>0</v>
      </c>
      <c r="AT32" s="33">
        <f t="shared" ca="1" si="91"/>
        <v>0</v>
      </c>
      <c r="AU32" s="33">
        <f t="shared" ca="1" si="92"/>
        <v>0</v>
      </c>
      <c r="AV32" s="33">
        <f t="shared" ca="1" si="92"/>
        <v>0</v>
      </c>
      <c r="AW32" s="33">
        <f t="shared" ca="1" si="92"/>
        <v>0</v>
      </c>
      <c r="AX32" s="33">
        <f t="shared" ca="1" si="92"/>
        <v>0</v>
      </c>
      <c r="AY32" s="33">
        <f t="shared" ca="1" si="92"/>
        <v>0</v>
      </c>
      <c r="AZ32" s="33">
        <f t="shared" ca="1" si="92"/>
        <v>0</v>
      </c>
      <c r="BA32" s="33">
        <f t="shared" ca="1" si="92"/>
        <v>0</v>
      </c>
      <c r="BB32" s="33">
        <f t="shared" ca="1" si="92"/>
        <v>0</v>
      </c>
      <c r="BC32" s="33">
        <f t="shared" ca="1" si="92"/>
        <v>0</v>
      </c>
      <c r="BD32" s="33">
        <f t="shared" ca="1" si="92"/>
        <v>0</v>
      </c>
      <c r="BE32" s="33">
        <f t="shared" ca="1" si="92"/>
        <v>0</v>
      </c>
      <c r="BF32" s="33">
        <f t="shared" ca="1" si="92"/>
        <v>0</v>
      </c>
      <c r="BG32" s="33">
        <f t="shared" ca="1" si="92"/>
        <v>0</v>
      </c>
      <c r="BH32" s="33"/>
      <c r="BJ32" s="148" t="str">
        <f t="shared" ca="1" si="154"/>
        <v/>
      </c>
      <c r="BL32" s="30"/>
      <c r="BN32" s="29" t="str">
        <f t="shared" ca="1" si="155"/>
        <v/>
      </c>
      <c r="BO32" s="29" t="str">
        <f t="shared" ca="1" si="156"/>
        <v/>
      </c>
      <c r="BP32" s="29" t="str">
        <f t="shared" ca="1" si="157"/>
        <v/>
      </c>
      <c r="BQ32" s="29" t="str">
        <f t="shared" ca="1" si="158"/>
        <v/>
      </c>
      <c r="BR32" s="29" t="str">
        <f t="shared" ca="1" si="159"/>
        <v/>
      </c>
      <c r="BS32" s="29" t="str">
        <f t="shared" ca="1" si="160"/>
        <v/>
      </c>
      <c r="BT32" s="29" t="str">
        <f t="shared" ca="1" si="161"/>
        <v/>
      </c>
      <c r="BU32" s="29" t="str">
        <f t="shared" ca="1" si="162"/>
        <v/>
      </c>
      <c r="BV32" s="29" t="str">
        <f t="shared" ca="1" si="163"/>
        <v/>
      </c>
      <c r="BW32" s="29" t="str">
        <f t="shared" ca="1" si="164"/>
        <v/>
      </c>
      <c r="BX32" s="29" t="str">
        <f t="shared" ca="1" si="165"/>
        <v/>
      </c>
      <c r="BY32" s="29" t="str">
        <f t="shared" ca="1" si="166"/>
        <v/>
      </c>
      <c r="BZ32" s="29" t="str">
        <f t="shared" ca="1" si="167"/>
        <v/>
      </c>
      <c r="CA32" s="29" t="str">
        <f t="shared" ca="1" si="168"/>
        <v/>
      </c>
      <c r="CB32" s="29" t="str">
        <f t="shared" ca="1" si="169"/>
        <v/>
      </c>
      <c r="CC32" s="29" t="str">
        <f t="shared" ca="1" si="170"/>
        <v/>
      </c>
      <c r="CD32" s="29" t="str">
        <f t="shared" ca="1" si="171"/>
        <v/>
      </c>
      <c r="CE32" s="29" t="str">
        <f t="shared" ca="1" si="172"/>
        <v/>
      </c>
      <c r="CF32" s="29" t="str">
        <f t="shared" ca="1" si="173"/>
        <v/>
      </c>
      <c r="CG32" s="29" t="str">
        <f t="shared" ca="1" si="174"/>
        <v/>
      </c>
      <c r="CH32" s="29" t="str">
        <f t="shared" ca="1" si="175"/>
        <v/>
      </c>
      <c r="CI32" s="29" t="str">
        <f t="shared" ca="1" si="176"/>
        <v/>
      </c>
      <c r="CJ32" s="29" t="str">
        <f t="shared" ca="1" si="177"/>
        <v/>
      </c>
      <c r="CK32" s="29" t="str">
        <f t="shared" ca="1" si="178"/>
        <v/>
      </c>
      <c r="CL32" s="29" t="str">
        <f t="shared" ca="1" si="179"/>
        <v/>
      </c>
      <c r="CM32" s="29" t="str">
        <f t="shared" ca="1" si="180"/>
        <v/>
      </c>
      <c r="CN32" s="29" t="str">
        <f t="shared" ca="1" si="181"/>
        <v/>
      </c>
      <c r="CO32" s="29" t="str">
        <f t="shared" ca="1" si="182"/>
        <v/>
      </c>
      <c r="CP32" s="29" t="str">
        <f t="shared" ca="1" si="183"/>
        <v/>
      </c>
      <c r="CQ32" s="29" t="str">
        <f t="shared" ca="1" si="184"/>
        <v/>
      </c>
      <c r="CR32" s="29" t="str">
        <f t="shared" ca="1" si="185"/>
        <v/>
      </c>
      <c r="CS32" s="29" t="str">
        <f t="shared" ca="1" si="186"/>
        <v/>
      </c>
      <c r="CT32" s="29" t="str">
        <f t="shared" ca="1" si="187"/>
        <v/>
      </c>
      <c r="CU32" s="29" t="str">
        <f t="shared" ca="1" si="188"/>
        <v/>
      </c>
      <c r="CV32" s="29" t="str">
        <f t="shared" ca="1" si="189"/>
        <v/>
      </c>
      <c r="CW32" s="29" t="str">
        <f t="shared" ca="1" si="190"/>
        <v/>
      </c>
      <c r="CX32" s="29" t="str">
        <f t="shared" ca="1" si="191"/>
        <v/>
      </c>
      <c r="CY32" s="29" t="str">
        <f t="shared" ca="1" si="192"/>
        <v/>
      </c>
      <c r="CZ32" s="29" t="str">
        <f t="shared" ca="1" si="193"/>
        <v/>
      </c>
      <c r="DA32" s="29" t="str">
        <f t="shared" ca="1" si="194"/>
        <v/>
      </c>
      <c r="DB32" s="29" t="str">
        <f t="shared" ca="1" si="195"/>
        <v/>
      </c>
      <c r="DC32" s="29" t="str">
        <f t="shared" ca="1" si="196"/>
        <v/>
      </c>
      <c r="DD32" s="29" t="str">
        <f t="shared" ca="1" si="197"/>
        <v/>
      </c>
      <c r="DE32" s="29" t="str">
        <f t="shared" ca="1" si="198"/>
        <v/>
      </c>
      <c r="DF32" s="29" t="str">
        <f t="shared" ca="1" si="199"/>
        <v/>
      </c>
      <c r="DG32" s="29" t="str">
        <f t="shared" ca="1" si="200"/>
        <v/>
      </c>
      <c r="DH32" s="29" t="str">
        <f t="shared" ca="1" si="201"/>
        <v/>
      </c>
      <c r="DI32" s="29" t="str">
        <f t="shared" ca="1" si="202"/>
        <v/>
      </c>
      <c r="DJ32" s="29" t="str">
        <f t="shared" ca="1" si="203"/>
        <v/>
      </c>
      <c r="DK32" s="29" t="str">
        <f t="shared" ca="1" si="204"/>
        <v/>
      </c>
      <c r="DL32" s="29" t="str">
        <f t="shared" ca="1" si="205"/>
        <v/>
      </c>
      <c r="DM32" s="29" t="str">
        <f t="shared" ca="1" si="206"/>
        <v/>
      </c>
      <c r="JD32">
        <f t="shared" si="145"/>
        <v>0</v>
      </c>
      <c r="JE32">
        <f t="shared" si="207"/>
        <v>0</v>
      </c>
      <c r="JF32" t="str">
        <f t="shared" ca="1" si="208"/>
        <v/>
      </c>
      <c r="JG32" t="str">
        <f t="shared" ca="1" si="209"/>
        <v/>
      </c>
      <c r="JH32" t="str">
        <f t="shared" ca="1" si="210"/>
        <v/>
      </c>
      <c r="JI32" t="str">
        <f t="shared" ca="1" si="211"/>
        <v/>
      </c>
    </row>
    <row r="33" spans="3:269" x14ac:dyDescent="0.2">
      <c r="C33" s="9">
        <f t="array" aca="1" ref="C33" ca="1">MIN(IF($L$7=0, 0, IF(INDIRECT($L$6)&gt;0, IF(ROW(INDIRECT($L$6))&gt;C32, ROW(INDIRECT($L$6)), MAXR))))</f>
        <v>9999999</v>
      </c>
      <c r="D33" s="9">
        <f t="shared" ca="1" si="85"/>
        <v>0</v>
      </c>
      <c r="E33" s="9">
        <f t="shared" ca="1" si="151"/>
        <v>0</v>
      </c>
      <c r="F33" s="105" t="str">
        <f t="shared" ca="1" si="152"/>
        <v/>
      </c>
      <c r="G33" s="7">
        <f t="shared" ca="1" si="153"/>
        <v>0</v>
      </c>
      <c r="H33" s="33">
        <f t="shared" ca="1" si="89"/>
        <v>0</v>
      </c>
      <c r="I33" s="33">
        <f t="shared" ca="1" si="89"/>
        <v>0</v>
      </c>
      <c r="J33" s="33">
        <f t="shared" ca="1" si="89"/>
        <v>0</v>
      </c>
      <c r="K33" s="33">
        <f t="shared" ca="1" si="89"/>
        <v>0</v>
      </c>
      <c r="L33" s="33">
        <f t="shared" ca="1" si="89"/>
        <v>0</v>
      </c>
      <c r="M33" s="33">
        <f t="shared" ca="1" si="89"/>
        <v>0</v>
      </c>
      <c r="N33" s="33">
        <f t="shared" ca="1" si="89"/>
        <v>0</v>
      </c>
      <c r="O33" s="33">
        <f t="shared" ca="1" si="89"/>
        <v>0</v>
      </c>
      <c r="P33" s="33">
        <f t="shared" ca="1" si="89"/>
        <v>0</v>
      </c>
      <c r="Q33" s="33">
        <f t="shared" ca="1" si="89"/>
        <v>0</v>
      </c>
      <c r="R33" s="33">
        <f t="shared" ca="1" si="90"/>
        <v>0</v>
      </c>
      <c r="S33" s="33">
        <f t="shared" ca="1" si="90"/>
        <v>0</v>
      </c>
      <c r="T33" s="33">
        <f t="shared" ca="1" si="90"/>
        <v>0</v>
      </c>
      <c r="U33" s="33">
        <f t="shared" ca="1" si="90"/>
        <v>0</v>
      </c>
      <c r="V33" s="33">
        <f t="shared" ca="1" si="90"/>
        <v>0</v>
      </c>
      <c r="W33" s="33">
        <f t="shared" ca="1" si="90"/>
        <v>0</v>
      </c>
      <c r="X33" s="33">
        <f t="shared" ca="1" si="90"/>
        <v>0</v>
      </c>
      <c r="Y33" s="33">
        <f t="shared" ca="1" si="90"/>
        <v>0</v>
      </c>
      <c r="Z33" s="33">
        <f t="shared" ca="1" si="90"/>
        <v>0</v>
      </c>
      <c r="AA33" s="33">
        <f t="shared" ca="1" si="90"/>
        <v>0</v>
      </c>
      <c r="AB33" s="33">
        <f t="shared" ca="1" si="90"/>
        <v>0</v>
      </c>
      <c r="AC33" s="33">
        <f t="shared" ca="1" si="90"/>
        <v>0</v>
      </c>
      <c r="AD33" s="33">
        <f t="shared" ca="1" si="90"/>
        <v>0</v>
      </c>
      <c r="AE33" s="33">
        <f t="shared" ca="1" si="90"/>
        <v>0</v>
      </c>
      <c r="AF33" s="33">
        <f t="shared" ca="1" si="91"/>
        <v>0</v>
      </c>
      <c r="AG33" s="33">
        <f t="shared" ca="1" si="91"/>
        <v>0</v>
      </c>
      <c r="AH33" s="33">
        <f t="shared" ca="1" si="91"/>
        <v>0</v>
      </c>
      <c r="AI33" s="33">
        <f t="shared" ca="1" si="91"/>
        <v>0</v>
      </c>
      <c r="AJ33" s="33">
        <f t="shared" ca="1" si="91"/>
        <v>0</v>
      </c>
      <c r="AK33" s="33">
        <f t="shared" ca="1" si="91"/>
        <v>0</v>
      </c>
      <c r="AL33" s="33">
        <f t="shared" ca="1" si="91"/>
        <v>0</v>
      </c>
      <c r="AM33" s="33">
        <f t="shared" ca="1" si="91"/>
        <v>0</v>
      </c>
      <c r="AN33" s="33">
        <f t="shared" ca="1" si="91"/>
        <v>0</v>
      </c>
      <c r="AO33" s="33">
        <f t="shared" ca="1" si="91"/>
        <v>0</v>
      </c>
      <c r="AP33" s="33">
        <f t="shared" ca="1" si="91"/>
        <v>0</v>
      </c>
      <c r="AQ33" s="33">
        <f t="shared" ca="1" si="91"/>
        <v>0</v>
      </c>
      <c r="AR33" s="33">
        <f t="shared" ca="1" si="91"/>
        <v>0</v>
      </c>
      <c r="AS33" s="33">
        <f t="shared" ca="1" si="91"/>
        <v>0</v>
      </c>
      <c r="AT33" s="33">
        <f t="shared" ca="1" si="91"/>
        <v>0</v>
      </c>
      <c r="AU33" s="33">
        <f t="shared" ca="1" si="92"/>
        <v>0</v>
      </c>
      <c r="AV33" s="33">
        <f t="shared" ca="1" si="92"/>
        <v>0</v>
      </c>
      <c r="AW33" s="33">
        <f t="shared" ca="1" si="92"/>
        <v>0</v>
      </c>
      <c r="AX33" s="33">
        <f t="shared" ca="1" si="92"/>
        <v>0</v>
      </c>
      <c r="AY33" s="33">
        <f t="shared" ca="1" si="92"/>
        <v>0</v>
      </c>
      <c r="AZ33" s="33">
        <f t="shared" ca="1" si="92"/>
        <v>0</v>
      </c>
      <c r="BA33" s="33">
        <f t="shared" ca="1" si="92"/>
        <v>0</v>
      </c>
      <c r="BB33" s="33">
        <f t="shared" ca="1" si="92"/>
        <v>0</v>
      </c>
      <c r="BC33" s="33">
        <f t="shared" ca="1" si="92"/>
        <v>0</v>
      </c>
      <c r="BD33" s="33">
        <f t="shared" ca="1" si="92"/>
        <v>0</v>
      </c>
      <c r="BE33" s="33">
        <f t="shared" ca="1" si="92"/>
        <v>0</v>
      </c>
      <c r="BF33" s="33">
        <f t="shared" ca="1" si="92"/>
        <v>0</v>
      </c>
      <c r="BG33" s="33">
        <f t="shared" ca="1" si="92"/>
        <v>0</v>
      </c>
      <c r="BH33" s="33"/>
      <c r="BJ33" s="148" t="str">
        <f t="shared" ca="1" si="154"/>
        <v/>
      </c>
      <c r="BL33" s="30"/>
      <c r="BN33" s="29" t="str">
        <f t="shared" ca="1" si="155"/>
        <v/>
      </c>
      <c r="BO33" s="29" t="str">
        <f t="shared" ca="1" si="156"/>
        <v/>
      </c>
      <c r="BP33" s="29" t="str">
        <f t="shared" ca="1" si="157"/>
        <v/>
      </c>
      <c r="BQ33" s="29" t="str">
        <f t="shared" ca="1" si="158"/>
        <v/>
      </c>
      <c r="BR33" s="29" t="str">
        <f t="shared" ca="1" si="159"/>
        <v/>
      </c>
      <c r="BS33" s="29" t="str">
        <f t="shared" ca="1" si="160"/>
        <v/>
      </c>
      <c r="BT33" s="29" t="str">
        <f t="shared" ca="1" si="161"/>
        <v/>
      </c>
      <c r="BU33" s="29" t="str">
        <f t="shared" ca="1" si="162"/>
        <v/>
      </c>
      <c r="BV33" s="29" t="str">
        <f t="shared" ca="1" si="163"/>
        <v/>
      </c>
      <c r="BW33" s="29" t="str">
        <f t="shared" ca="1" si="164"/>
        <v/>
      </c>
      <c r="BX33" s="29" t="str">
        <f t="shared" ca="1" si="165"/>
        <v/>
      </c>
      <c r="BY33" s="29" t="str">
        <f t="shared" ca="1" si="166"/>
        <v/>
      </c>
      <c r="BZ33" s="29" t="str">
        <f t="shared" ca="1" si="167"/>
        <v/>
      </c>
      <c r="CA33" s="29" t="str">
        <f t="shared" ca="1" si="168"/>
        <v/>
      </c>
      <c r="CB33" s="29" t="str">
        <f t="shared" ca="1" si="169"/>
        <v/>
      </c>
      <c r="CC33" s="29" t="str">
        <f t="shared" ca="1" si="170"/>
        <v/>
      </c>
      <c r="CD33" s="29" t="str">
        <f t="shared" ca="1" si="171"/>
        <v/>
      </c>
      <c r="CE33" s="29" t="str">
        <f t="shared" ca="1" si="172"/>
        <v/>
      </c>
      <c r="CF33" s="29" t="str">
        <f t="shared" ca="1" si="173"/>
        <v/>
      </c>
      <c r="CG33" s="29" t="str">
        <f t="shared" ca="1" si="174"/>
        <v/>
      </c>
      <c r="CH33" s="29" t="str">
        <f t="shared" ca="1" si="175"/>
        <v/>
      </c>
      <c r="CI33" s="29" t="str">
        <f t="shared" ca="1" si="176"/>
        <v/>
      </c>
      <c r="CJ33" s="29" t="str">
        <f t="shared" ca="1" si="177"/>
        <v/>
      </c>
      <c r="CK33" s="29" t="str">
        <f t="shared" ca="1" si="178"/>
        <v/>
      </c>
      <c r="CL33" s="29" t="str">
        <f t="shared" ca="1" si="179"/>
        <v/>
      </c>
      <c r="CM33" s="29" t="str">
        <f t="shared" ca="1" si="180"/>
        <v/>
      </c>
      <c r="CN33" s="29" t="str">
        <f t="shared" ca="1" si="181"/>
        <v/>
      </c>
      <c r="CO33" s="29" t="str">
        <f t="shared" ca="1" si="182"/>
        <v/>
      </c>
      <c r="CP33" s="29" t="str">
        <f t="shared" ca="1" si="183"/>
        <v/>
      </c>
      <c r="CQ33" s="29" t="str">
        <f t="shared" ca="1" si="184"/>
        <v/>
      </c>
      <c r="CR33" s="29" t="str">
        <f t="shared" ca="1" si="185"/>
        <v/>
      </c>
      <c r="CS33" s="29" t="str">
        <f t="shared" ca="1" si="186"/>
        <v/>
      </c>
      <c r="CT33" s="29" t="str">
        <f t="shared" ca="1" si="187"/>
        <v/>
      </c>
      <c r="CU33" s="29" t="str">
        <f t="shared" ca="1" si="188"/>
        <v/>
      </c>
      <c r="CV33" s="29" t="str">
        <f t="shared" ca="1" si="189"/>
        <v/>
      </c>
      <c r="CW33" s="29" t="str">
        <f t="shared" ca="1" si="190"/>
        <v/>
      </c>
      <c r="CX33" s="29" t="str">
        <f t="shared" ca="1" si="191"/>
        <v/>
      </c>
      <c r="CY33" s="29" t="str">
        <f t="shared" ca="1" si="192"/>
        <v/>
      </c>
      <c r="CZ33" s="29" t="str">
        <f t="shared" ca="1" si="193"/>
        <v/>
      </c>
      <c r="DA33" s="29" t="str">
        <f t="shared" ca="1" si="194"/>
        <v/>
      </c>
      <c r="DB33" s="29" t="str">
        <f t="shared" ca="1" si="195"/>
        <v/>
      </c>
      <c r="DC33" s="29" t="str">
        <f t="shared" ca="1" si="196"/>
        <v/>
      </c>
      <c r="DD33" s="29" t="str">
        <f t="shared" ca="1" si="197"/>
        <v/>
      </c>
      <c r="DE33" s="29" t="str">
        <f t="shared" ca="1" si="198"/>
        <v/>
      </c>
      <c r="DF33" s="29" t="str">
        <f t="shared" ca="1" si="199"/>
        <v/>
      </c>
      <c r="DG33" s="29" t="str">
        <f t="shared" ca="1" si="200"/>
        <v/>
      </c>
      <c r="DH33" s="29" t="str">
        <f t="shared" ca="1" si="201"/>
        <v/>
      </c>
      <c r="DI33" s="29" t="str">
        <f t="shared" ca="1" si="202"/>
        <v/>
      </c>
      <c r="DJ33" s="29" t="str">
        <f t="shared" ca="1" si="203"/>
        <v/>
      </c>
      <c r="DK33" s="29" t="str">
        <f t="shared" ca="1" si="204"/>
        <v/>
      </c>
      <c r="DL33" s="29" t="str">
        <f t="shared" ca="1" si="205"/>
        <v/>
      </c>
      <c r="DM33" s="29" t="str">
        <f t="shared" ca="1" si="206"/>
        <v/>
      </c>
      <c r="JD33">
        <f t="shared" si="145"/>
        <v>0</v>
      </c>
      <c r="JE33">
        <f t="shared" si="207"/>
        <v>0</v>
      </c>
      <c r="JF33" t="str">
        <f t="shared" ca="1" si="208"/>
        <v/>
      </c>
      <c r="JG33" t="str">
        <f t="shared" ca="1" si="209"/>
        <v/>
      </c>
      <c r="JH33" t="str">
        <f t="shared" ca="1" si="210"/>
        <v/>
      </c>
      <c r="JI33" t="str">
        <f t="shared" ca="1" si="211"/>
        <v/>
      </c>
    </row>
    <row r="34" spans="3:269" x14ac:dyDescent="0.2">
      <c r="C34" s="9">
        <f t="array" aca="1" ref="C34" ca="1">MIN(IF($L$7=0, 0, IF(INDIRECT($L$6)&gt;0, IF(ROW(INDIRECT($L$6))&gt;C33, ROW(INDIRECT($L$6)), MAXR))))</f>
        <v>9999999</v>
      </c>
      <c r="D34" s="9">
        <f t="shared" ca="1" si="85"/>
        <v>0</v>
      </c>
      <c r="E34" s="9">
        <f t="shared" ca="1" si="151"/>
        <v>0</v>
      </c>
      <c r="F34" s="105" t="str">
        <f t="shared" ca="1" si="152"/>
        <v/>
      </c>
      <c r="G34" s="7">
        <f t="shared" ca="1" si="153"/>
        <v>0</v>
      </c>
      <c r="H34" s="33">
        <f t="shared" ca="1" si="89"/>
        <v>0</v>
      </c>
      <c r="I34" s="33">
        <f t="shared" ca="1" si="89"/>
        <v>0</v>
      </c>
      <c r="J34" s="33">
        <f t="shared" ca="1" si="89"/>
        <v>0</v>
      </c>
      <c r="K34" s="33">
        <f t="shared" ca="1" si="89"/>
        <v>0</v>
      </c>
      <c r="L34" s="33">
        <f t="shared" ca="1" si="89"/>
        <v>0</v>
      </c>
      <c r="M34" s="33">
        <f t="shared" ca="1" si="89"/>
        <v>0</v>
      </c>
      <c r="N34" s="33">
        <f t="shared" ca="1" si="89"/>
        <v>0</v>
      </c>
      <c r="O34" s="33">
        <f t="shared" ca="1" si="89"/>
        <v>0</v>
      </c>
      <c r="P34" s="33">
        <f t="shared" ca="1" si="89"/>
        <v>0</v>
      </c>
      <c r="Q34" s="33">
        <f t="shared" ca="1" si="89"/>
        <v>0</v>
      </c>
      <c r="R34" s="33">
        <f t="shared" ca="1" si="90"/>
        <v>0</v>
      </c>
      <c r="S34" s="33">
        <f t="shared" ca="1" si="90"/>
        <v>0</v>
      </c>
      <c r="T34" s="33">
        <f t="shared" ca="1" si="90"/>
        <v>0</v>
      </c>
      <c r="U34" s="33">
        <f t="shared" ca="1" si="90"/>
        <v>0</v>
      </c>
      <c r="V34" s="33">
        <f t="shared" ca="1" si="90"/>
        <v>0</v>
      </c>
      <c r="W34" s="33">
        <f t="shared" ca="1" si="90"/>
        <v>0</v>
      </c>
      <c r="X34" s="33">
        <f t="shared" ca="1" si="90"/>
        <v>0</v>
      </c>
      <c r="Y34" s="33">
        <f t="shared" ca="1" si="90"/>
        <v>0</v>
      </c>
      <c r="Z34" s="33">
        <f t="shared" ca="1" si="90"/>
        <v>0</v>
      </c>
      <c r="AA34" s="33">
        <f t="shared" ca="1" si="90"/>
        <v>0</v>
      </c>
      <c r="AB34" s="33">
        <f t="shared" ca="1" si="90"/>
        <v>0</v>
      </c>
      <c r="AC34" s="33">
        <f t="shared" ca="1" si="90"/>
        <v>0</v>
      </c>
      <c r="AD34" s="33">
        <f t="shared" ca="1" si="90"/>
        <v>0</v>
      </c>
      <c r="AE34" s="33">
        <f t="shared" ca="1" si="90"/>
        <v>0</v>
      </c>
      <c r="AF34" s="33">
        <f t="shared" ca="1" si="91"/>
        <v>0</v>
      </c>
      <c r="AG34" s="33">
        <f t="shared" ca="1" si="91"/>
        <v>0</v>
      </c>
      <c r="AH34" s="33">
        <f t="shared" ca="1" si="91"/>
        <v>0</v>
      </c>
      <c r="AI34" s="33">
        <f t="shared" ca="1" si="91"/>
        <v>0</v>
      </c>
      <c r="AJ34" s="33">
        <f t="shared" ca="1" si="91"/>
        <v>0</v>
      </c>
      <c r="AK34" s="33">
        <f t="shared" ca="1" si="91"/>
        <v>0</v>
      </c>
      <c r="AL34" s="33">
        <f t="shared" ca="1" si="91"/>
        <v>0</v>
      </c>
      <c r="AM34" s="33">
        <f t="shared" ca="1" si="91"/>
        <v>0</v>
      </c>
      <c r="AN34" s="33">
        <f t="shared" ca="1" si="91"/>
        <v>0</v>
      </c>
      <c r="AO34" s="33">
        <f t="shared" ca="1" si="91"/>
        <v>0</v>
      </c>
      <c r="AP34" s="33">
        <f t="shared" ca="1" si="91"/>
        <v>0</v>
      </c>
      <c r="AQ34" s="33">
        <f t="shared" ca="1" si="91"/>
        <v>0</v>
      </c>
      <c r="AR34" s="33">
        <f t="shared" ca="1" si="91"/>
        <v>0</v>
      </c>
      <c r="AS34" s="33">
        <f t="shared" ca="1" si="91"/>
        <v>0</v>
      </c>
      <c r="AT34" s="33">
        <f t="shared" ca="1" si="91"/>
        <v>0</v>
      </c>
      <c r="AU34" s="33">
        <f t="shared" ca="1" si="92"/>
        <v>0</v>
      </c>
      <c r="AV34" s="33">
        <f t="shared" ca="1" si="92"/>
        <v>0</v>
      </c>
      <c r="AW34" s="33">
        <f t="shared" ca="1" si="92"/>
        <v>0</v>
      </c>
      <c r="AX34" s="33">
        <f t="shared" ca="1" si="92"/>
        <v>0</v>
      </c>
      <c r="AY34" s="33">
        <f t="shared" ca="1" si="92"/>
        <v>0</v>
      </c>
      <c r="AZ34" s="33">
        <f t="shared" ca="1" si="92"/>
        <v>0</v>
      </c>
      <c r="BA34" s="33">
        <f t="shared" ca="1" si="92"/>
        <v>0</v>
      </c>
      <c r="BB34" s="33">
        <f t="shared" ca="1" si="92"/>
        <v>0</v>
      </c>
      <c r="BC34" s="33">
        <f t="shared" ca="1" si="92"/>
        <v>0</v>
      </c>
      <c r="BD34" s="33">
        <f t="shared" ca="1" si="92"/>
        <v>0</v>
      </c>
      <c r="BE34" s="33">
        <f t="shared" ca="1" si="92"/>
        <v>0</v>
      </c>
      <c r="BF34" s="33">
        <f t="shared" ca="1" si="92"/>
        <v>0</v>
      </c>
      <c r="BG34" s="33">
        <f t="shared" ca="1" si="92"/>
        <v>0</v>
      </c>
      <c r="BH34" s="33"/>
      <c r="BJ34" s="148" t="str">
        <f t="shared" ca="1" si="154"/>
        <v/>
      </c>
      <c r="BL34" s="30"/>
      <c r="BN34" s="29" t="str">
        <f t="shared" ca="1" si="155"/>
        <v/>
      </c>
      <c r="BO34" s="29" t="str">
        <f t="shared" ca="1" si="156"/>
        <v/>
      </c>
      <c r="BP34" s="29" t="str">
        <f t="shared" ca="1" si="157"/>
        <v/>
      </c>
      <c r="BQ34" s="29" t="str">
        <f t="shared" ca="1" si="158"/>
        <v/>
      </c>
      <c r="BR34" s="29" t="str">
        <f t="shared" ca="1" si="159"/>
        <v/>
      </c>
      <c r="BS34" s="29" t="str">
        <f t="shared" ca="1" si="160"/>
        <v/>
      </c>
      <c r="BT34" s="29" t="str">
        <f t="shared" ca="1" si="161"/>
        <v/>
      </c>
      <c r="BU34" s="29" t="str">
        <f t="shared" ca="1" si="162"/>
        <v/>
      </c>
      <c r="BV34" s="29" t="str">
        <f t="shared" ca="1" si="163"/>
        <v/>
      </c>
      <c r="BW34" s="29" t="str">
        <f t="shared" ca="1" si="164"/>
        <v/>
      </c>
      <c r="BX34" s="29" t="str">
        <f t="shared" ca="1" si="165"/>
        <v/>
      </c>
      <c r="BY34" s="29" t="str">
        <f t="shared" ca="1" si="166"/>
        <v/>
      </c>
      <c r="BZ34" s="29" t="str">
        <f t="shared" ca="1" si="167"/>
        <v/>
      </c>
      <c r="CA34" s="29" t="str">
        <f t="shared" ca="1" si="168"/>
        <v/>
      </c>
      <c r="CB34" s="29" t="str">
        <f t="shared" ca="1" si="169"/>
        <v/>
      </c>
      <c r="CC34" s="29" t="str">
        <f t="shared" ca="1" si="170"/>
        <v/>
      </c>
      <c r="CD34" s="29" t="str">
        <f t="shared" ca="1" si="171"/>
        <v/>
      </c>
      <c r="CE34" s="29" t="str">
        <f t="shared" ca="1" si="172"/>
        <v/>
      </c>
      <c r="CF34" s="29" t="str">
        <f t="shared" ca="1" si="173"/>
        <v/>
      </c>
      <c r="CG34" s="29" t="str">
        <f t="shared" ca="1" si="174"/>
        <v/>
      </c>
      <c r="CH34" s="29" t="str">
        <f t="shared" ca="1" si="175"/>
        <v/>
      </c>
      <c r="CI34" s="29" t="str">
        <f t="shared" ca="1" si="176"/>
        <v/>
      </c>
      <c r="CJ34" s="29" t="str">
        <f t="shared" ca="1" si="177"/>
        <v/>
      </c>
      <c r="CK34" s="29" t="str">
        <f t="shared" ca="1" si="178"/>
        <v/>
      </c>
      <c r="CL34" s="29" t="str">
        <f t="shared" ca="1" si="179"/>
        <v/>
      </c>
      <c r="CM34" s="29" t="str">
        <f t="shared" ca="1" si="180"/>
        <v/>
      </c>
      <c r="CN34" s="29" t="str">
        <f t="shared" ca="1" si="181"/>
        <v/>
      </c>
      <c r="CO34" s="29" t="str">
        <f t="shared" ca="1" si="182"/>
        <v/>
      </c>
      <c r="CP34" s="29" t="str">
        <f t="shared" ca="1" si="183"/>
        <v/>
      </c>
      <c r="CQ34" s="29" t="str">
        <f t="shared" ca="1" si="184"/>
        <v/>
      </c>
      <c r="CR34" s="29" t="str">
        <f t="shared" ca="1" si="185"/>
        <v/>
      </c>
      <c r="CS34" s="29" t="str">
        <f t="shared" ca="1" si="186"/>
        <v/>
      </c>
      <c r="CT34" s="29" t="str">
        <f t="shared" ca="1" si="187"/>
        <v/>
      </c>
      <c r="CU34" s="29" t="str">
        <f t="shared" ca="1" si="188"/>
        <v/>
      </c>
      <c r="CV34" s="29" t="str">
        <f t="shared" ca="1" si="189"/>
        <v/>
      </c>
      <c r="CW34" s="29" t="str">
        <f t="shared" ca="1" si="190"/>
        <v/>
      </c>
      <c r="CX34" s="29" t="str">
        <f t="shared" ca="1" si="191"/>
        <v/>
      </c>
      <c r="CY34" s="29" t="str">
        <f t="shared" ca="1" si="192"/>
        <v/>
      </c>
      <c r="CZ34" s="29" t="str">
        <f t="shared" ca="1" si="193"/>
        <v/>
      </c>
      <c r="DA34" s="29" t="str">
        <f t="shared" ca="1" si="194"/>
        <v/>
      </c>
      <c r="DB34" s="29" t="str">
        <f t="shared" ca="1" si="195"/>
        <v/>
      </c>
      <c r="DC34" s="29" t="str">
        <f t="shared" ca="1" si="196"/>
        <v/>
      </c>
      <c r="DD34" s="29" t="str">
        <f t="shared" ca="1" si="197"/>
        <v/>
      </c>
      <c r="DE34" s="29" t="str">
        <f t="shared" ca="1" si="198"/>
        <v/>
      </c>
      <c r="DF34" s="29" t="str">
        <f t="shared" ca="1" si="199"/>
        <v/>
      </c>
      <c r="DG34" s="29" t="str">
        <f t="shared" ca="1" si="200"/>
        <v/>
      </c>
      <c r="DH34" s="29" t="str">
        <f t="shared" ca="1" si="201"/>
        <v/>
      </c>
      <c r="DI34" s="29" t="str">
        <f t="shared" ca="1" si="202"/>
        <v/>
      </c>
      <c r="DJ34" s="29" t="str">
        <f t="shared" ca="1" si="203"/>
        <v/>
      </c>
      <c r="DK34" s="29" t="str">
        <f t="shared" ca="1" si="204"/>
        <v/>
      </c>
      <c r="DL34" s="29" t="str">
        <f t="shared" ca="1" si="205"/>
        <v/>
      </c>
      <c r="DM34" s="29" t="str">
        <f t="shared" ca="1" si="206"/>
        <v/>
      </c>
      <c r="JD34">
        <f t="shared" si="145"/>
        <v>0</v>
      </c>
      <c r="JE34">
        <f t="shared" si="207"/>
        <v>0</v>
      </c>
      <c r="JF34" t="str">
        <f t="shared" ca="1" si="208"/>
        <v/>
      </c>
      <c r="JG34" t="str">
        <f t="shared" ca="1" si="209"/>
        <v/>
      </c>
      <c r="JH34" t="str">
        <f t="shared" ca="1" si="210"/>
        <v/>
      </c>
      <c r="JI34" t="str">
        <f t="shared" ca="1" si="211"/>
        <v/>
      </c>
    </row>
    <row r="35" spans="3:269" x14ac:dyDescent="0.2">
      <c r="C35" s="9">
        <f t="array" aca="1" ref="C35" ca="1">MIN(IF($L$7=0, 0, IF(INDIRECT($L$6)&gt;0, IF(ROW(INDIRECT($L$6))&gt;C34, ROW(INDIRECT($L$6)), MAXR))))</f>
        <v>9999999</v>
      </c>
      <c r="D35" s="9">
        <f t="shared" ca="1" si="85"/>
        <v>0</v>
      </c>
      <c r="E35" s="9">
        <f t="shared" ca="1" si="151"/>
        <v>0</v>
      </c>
      <c r="F35" s="105" t="str">
        <f t="shared" ca="1" si="152"/>
        <v/>
      </c>
      <c r="G35" s="7">
        <f t="shared" ca="1" si="153"/>
        <v>0</v>
      </c>
      <c r="H35" s="33">
        <f t="shared" ca="1" si="89"/>
        <v>0</v>
      </c>
      <c r="I35" s="33">
        <f t="shared" ca="1" si="89"/>
        <v>0</v>
      </c>
      <c r="J35" s="33">
        <f t="shared" ca="1" si="89"/>
        <v>0</v>
      </c>
      <c r="K35" s="33">
        <f t="shared" ca="1" si="89"/>
        <v>0</v>
      </c>
      <c r="L35" s="33">
        <f t="shared" ca="1" si="89"/>
        <v>0</v>
      </c>
      <c r="M35" s="33">
        <f t="shared" ca="1" si="89"/>
        <v>0</v>
      </c>
      <c r="N35" s="33">
        <f t="shared" ca="1" si="89"/>
        <v>0</v>
      </c>
      <c r="O35" s="33">
        <f t="shared" ca="1" si="89"/>
        <v>0</v>
      </c>
      <c r="P35" s="33">
        <f t="shared" ca="1" si="89"/>
        <v>0</v>
      </c>
      <c r="Q35" s="33">
        <f t="shared" ca="1" si="89"/>
        <v>0</v>
      </c>
      <c r="R35" s="33">
        <f t="shared" ca="1" si="90"/>
        <v>0</v>
      </c>
      <c r="S35" s="33">
        <f t="shared" ca="1" si="90"/>
        <v>0</v>
      </c>
      <c r="T35" s="33">
        <f t="shared" ca="1" si="90"/>
        <v>0</v>
      </c>
      <c r="U35" s="33">
        <f t="shared" ca="1" si="90"/>
        <v>0</v>
      </c>
      <c r="V35" s="33">
        <f t="shared" ca="1" si="90"/>
        <v>0</v>
      </c>
      <c r="W35" s="33">
        <f t="shared" ca="1" si="90"/>
        <v>0</v>
      </c>
      <c r="X35" s="33">
        <f t="shared" ca="1" si="90"/>
        <v>0</v>
      </c>
      <c r="Y35" s="33">
        <f t="shared" ca="1" si="90"/>
        <v>0</v>
      </c>
      <c r="Z35" s="33">
        <f t="shared" ca="1" si="90"/>
        <v>0</v>
      </c>
      <c r="AA35" s="33">
        <f t="shared" ca="1" si="90"/>
        <v>0</v>
      </c>
      <c r="AB35" s="33">
        <f t="shared" ca="1" si="90"/>
        <v>0</v>
      </c>
      <c r="AC35" s="33">
        <f t="shared" ca="1" si="90"/>
        <v>0</v>
      </c>
      <c r="AD35" s="33">
        <f t="shared" ca="1" si="90"/>
        <v>0</v>
      </c>
      <c r="AE35" s="33">
        <f t="shared" ca="1" si="90"/>
        <v>0</v>
      </c>
      <c r="AF35" s="33">
        <f t="shared" ca="1" si="91"/>
        <v>0</v>
      </c>
      <c r="AG35" s="33">
        <f t="shared" ca="1" si="91"/>
        <v>0</v>
      </c>
      <c r="AH35" s="33">
        <f t="shared" ca="1" si="91"/>
        <v>0</v>
      </c>
      <c r="AI35" s="33">
        <f t="shared" ca="1" si="91"/>
        <v>0</v>
      </c>
      <c r="AJ35" s="33">
        <f t="shared" ca="1" si="91"/>
        <v>0</v>
      </c>
      <c r="AK35" s="33">
        <f t="shared" ca="1" si="91"/>
        <v>0</v>
      </c>
      <c r="AL35" s="33">
        <f t="shared" ca="1" si="91"/>
        <v>0</v>
      </c>
      <c r="AM35" s="33">
        <f t="shared" ca="1" si="91"/>
        <v>0</v>
      </c>
      <c r="AN35" s="33">
        <f t="shared" ca="1" si="91"/>
        <v>0</v>
      </c>
      <c r="AO35" s="33">
        <f t="shared" ca="1" si="91"/>
        <v>0</v>
      </c>
      <c r="AP35" s="33">
        <f t="shared" ca="1" si="91"/>
        <v>0</v>
      </c>
      <c r="AQ35" s="33">
        <f t="shared" ca="1" si="91"/>
        <v>0</v>
      </c>
      <c r="AR35" s="33">
        <f t="shared" ca="1" si="91"/>
        <v>0</v>
      </c>
      <c r="AS35" s="33">
        <f t="shared" ca="1" si="91"/>
        <v>0</v>
      </c>
      <c r="AT35" s="33">
        <f t="shared" ca="1" si="91"/>
        <v>0</v>
      </c>
      <c r="AU35" s="33">
        <f t="shared" ca="1" si="92"/>
        <v>0</v>
      </c>
      <c r="AV35" s="33">
        <f t="shared" ca="1" si="92"/>
        <v>0</v>
      </c>
      <c r="AW35" s="33">
        <f t="shared" ca="1" si="92"/>
        <v>0</v>
      </c>
      <c r="AX35" s="33">
        <f t="shared" ca="1" si="92"/>
        <v>0</v>
      </c>
      <c r="AY35" s="33">
        <f t="shared" ca="1" si="92"/>
        <v>0</v>
      </c>
      <c r="AZ35" s="33">
        <f t="shared" ca="1" si="92"/>
        <v>0</v>
      </c>
      <c r="BA35" s="33">
        <f t="shared" ca="1" si="92"/>
        <v>0</v>
      </c>
      <c r="BB35" s="33">
        <f t="shared" ca="1" si="92"/>
        <v>0</v>
      </c>
      <c r="BC35" s="33">
        <f t="shared" ca="1" si="92"/>
        <v>0</v>
      </c>
      <c r="BD35" s="33">
        <f t="shared" ca="1" si="92"/>
        <v>0</v>
      </c>
      <c r="BE35" s="33">
        <f t="shared" ca="1" si="92"/>
        <v>0</v>
      </c>
      <c r="BF35" s="33">
        <f t="shared" ca="1" si="92"/>
        <v>0</v>
      </c>
      <c r="BG35" s="33">
        <f t="shared" ca="1" si="92"/>
        <v>0</v>
      </c>
      <c r="BH35" s="33"/>
      <c r="BJ35" s="148" t="str">
        <f t="shared" ca="1" si="154"/>
        <v/>
      </c>
      <c r="BL35" s="30"/>
      <c r="BN35" s="29" t="str">
        <f t="shared" ca="1" si="155"/>
        <v/>
      </c>
      <c r="BO35" s="29" t="str">
        <f t="shared" ca="1" si="156"/>
        <v/>
      </c>
      <c r="BP35" s="29" t="str">
        <f t="shared" ca="1" si="157"/>
        <v/>
      </c>
      <c r="BQ35" s="29" t="str">
        <f t="shared" ca="1" si="158"/>
        <v/>
      </c>
      <c r="BR35" s="29" t="str">
        <f t="shared" ca="1" si="159"/>
        <v/>
      </c>
      <c r="BS35" s="29" t="str">
        <f t="shared" ca="1" si="160"/>
        <v/>
      </c>
      <c r="BT35" s="29" t="str">
        <f t="shared" ca="1" si="161"/>
        <v/>
      </c>
      <c r="BU35" s="29" t="str">
        <f t="shared" ca="1" si="162"/>
        <v/>
      </c>
      <c r="BV35" s="29" t="str">
        <f t="shared" ca="1" si="163"/>
        <v/>
      </c>
      <c r="BW35" s="29" t="str">
        <f t="shared" ca="1" si="164"/>
        <v/>
      </c>
      <c r="BX35" s="29" t="str">
        <f t="shared" ca="1" si="165"/>
        <v/>
      </c>
      <c r="BY35" s="29" t="str">
        <f t="shared" ca="1" si="166"/>
        <v/>
      </c>
      <c r="BZ35" s="29" t="str">
        <f t="shared" ca="1" si="167"/>
        <v/>
      </c>
      <c r="CA35" s="29" t="str">
        <f t="shared" ca="1" si="168"/>
        <v/>
      </c>
      <c r="CB35" s="29" t="str">
        <f t="shared" ca="1" si="169"/>
        <v/>
      </c>
      <c r="CC35" s="29" t="str">
        <f t="shared" ca="1" si="170"/>
        <v/>
      </c>
      <c r="CD35" s="29" t="str">
        <f t="shared" ca="1" si="171"/>
        <v/>
      </c>
      <c r="CE35" s="29" t="str">
        <f t="shared" ca="1" si="172"/>
        <v/>
      </c>
      <c r="CF35" s="29" t="str">
        <f t="shared" ca="1" si="173"/>
        <v/>
      </c>
      <c r="CG35" s="29" t="str">
        <f t="shared" ca="1" si="174"/>
        <v/>
      </c>
      <c r="CH35" s="29" t="str">
        <f t="shared" ca="1" si="175"/>
        <v/>
      </c>
      <c r="CI35" s="29" t="str">
        <f t="shared" ca="1" si="176"/>
        <v/>
      </c>
      <c r="CJ35" s="29" t="str">
        <f t="shared" ca="1" si="177"/>
        <v/>
      </c>
      <c r="CK35" s="29" t="str">
        <f t="shared" ca="1" si="178"/>
        <v/>
      </c>
      <c r="CL35" s="29" t="str">
        <f t="shared" ca="1" si="179"/>
        <v/>
      </c>
      <c r="CM35" s="29" t="str">
        <f t="shared" ca="1" si="180"/>
        <v/>
      </c>
      <c r="CN35" s="29" t="str">
        <f t="shared" ca="1" si="181"/>
        <v/>
      </c>
      <c r="CO35" s="29" t="str">
        <f t="shared" ca="1" si="182"/>
        <v/>
      </c>
      <c r="CP35" s="29" t="str">
        <f t="shared" ca="1" si="183"/>
        <v/>
      </c>
      <c r="CQ35" s="29" t="str">
        <f t="shared" ca="1" si="184"/>
        <v/>
      </c>
      <c r="CR35" s="29" t="str">
        <f t="shared" ca="1" si="185"/>
        <v/>
      </c>
      <c r="CS35" s="29" t="str">
        <f t="shared" ca="1" si="186"/>
        <v/>
      </c>
      <c r="CT35" s="29" t="str">
        <f t="shared" ca="1" si="187"/>
        <v/>
      </c>
      <c r="CU35" s="29" t="str">
        <f t="shared" ca="1" si="188"/>
        <v/>
      </c>
      <c r="CV35" s="29" t="str">
        <f t="shared" ca="1" si="189"/>
        <v/>
      </c>
      <c r="CW35" s="29" t="str">
        <f t="shared" ca="1" si="190"/>
        <v/>
      </c>
      <c r="CX35" s="29" t="str">
        <f t="shared" ca="1" si="191"/>
        <v/>
      </c>
      <c r="CY35" s="29" t="str">
        <f t="shared" ca="1" si="192"/>
        <v/>
      </c>
      <c r="CZ35" s="29" t="str">
        <f t="shared" ca="1" si="193"/>
        <v/>
      </c>
      <c r="DA35" s="29" t="str">
        <f t="shared" ca="1" si="194"/>
        <v/>
      </c>
      <c r="DB35" s="29" t="str">
        <f t="shared" ca="1" si="195"/>
        <v/>
      </c>
      <c r="DC35" s="29" t="str">
        <f t="shared" ca="1" si="196"/>
        <v/>
      </c>
      <c r="DD35" s="29" t="str">
        <f t="shared" ca="1" si="197"/>
        <v/>
      </c>
      <c r="DE35" s="29" t="str">
        <f t="shared" ca="1" si="198"/>
        <v/>
      </c>
      <c r="DF35" s="29" t="str">
        <f t="shared" ca="1" si="199"/>
        <v/>
      </c>
      <c r="DG35" s="29" t="str">
        <f t="shared" ca="1" si="200"/>
        <v/>
      </c>
      <c r="DH35" s="29" t="str">
        <f t="shared" ca="1" si="201"/>
        <v/>
      </c>
      <c r="DI35" s="29" t="str">
        <f t="shared" ca="1" si="202"/>
        <v/>
      </c>
      <c r="DJ35" s="29" t="str">
        <f t="shared" ca="1" si="203"/>
        <v/>
      </c>
      <c r="DK35" s="29" t="str">
        <f t="shared" ca="1" si="204"/>
        <v/>
      </c>
      <c r="DL35" s="29" t="str">
        <f t="shared" ca="1" si="205"/>
        <v/>
      </c>
      <c r="DM35" s="29" t="str">
        <f t="shared" ca="1" si="206"/>
        <v/>
      </c>
      <c r="JD35">
        <f t="shared" si="145"/>
        <v>0</v>
      </c>
      <c r="JE35">
        <f t="shared" si="207"/>
        <v>0</v>
      </c>
      <c r="JF35" t="str">
        <f t="shared" ca="1" si="208"/>
        <v/>
      </c>
      <c r="JG35" t="str">
        <f t="shared" ca="1" si="209"/>
        <v/>
      </c>
      <c r="JH35" t="str">
        <f t="shared" ca="1" si="210"/>
        <v/>
      </c>
      <c r="JI35" t="str">
        <f t="shared" ca="1" si="211"/>
        <v/>
      </c>
    </row>
    <row r="36" spans="3:269" x14ac:dyDescent="0.2">
      <c r="C36" s="9">
        <f t="array" aca="1" ref="C36" ca="1">MIN(IF($L$7=0, 0, IF(INDIRECT($L$6)&gt;0, IF(ROW(INDIRECT($L$6))&gt;C35, ROW(INDIRECT($L$6)), MAXR))))</f>
        <v>9999999</v>
      </c>
      <c r="D36" s="9">
        <f t="shared" ca="1" si="85"/>
        <v>0</v>
      </c>
      <c r="E36" s="9">
        <f t="shared" ca="1" si="151"/>
        <v>0</v>
      </c>
      <c r="F36" s="105" t="str">
        <f t="shared" ca="1" si="152"/>
        <v/>
      </c>
      <c r="G36" s="7">
        <f t="shared" ca="1" si="153"/>
        <v>0</v>
      </c>
      <c r="H36" s="33">
        <f t="shared" ca="1" si="89"/>
        <v>0</v>
      </c>
      <c r="I36" s="33">
        <f t="shared" ca="1" si="89"/>
        <v>0</v>
      </c>
      <c r="J36" s="33">
        <f t="shared" ca="1" si="89"/>
        <v>0</v>
      </c>
      <c r="K36" s="33">
        <f t="shared" ca="1" si="89"/>
        <v>0</v>
      </c>
      <c r="L36" s="33">
        <f t="shared" ca="1" si="89"/>
        <v>0</v>
      </c>
      <c r="M36" s="33">
        <f t="shared" ca="1" si="89"/>
        <v>0</v>
      </c>
      <c r="N36" s="33">
        <f t="shared" ca="1" si="89"/>
        <v>0</v>
      </c>
      <c r="O36" s="33">
        <f t="shared" ca="1" si="89"/>
        <v>0</v>
      </c>
      <c r="P36" s="33">
        <f t="shared" ca="1" si="89"/>
        <v>0</v>
      </c>
      <c r="Q36" s="33">
        <f t="shared" ca="1" si="89"/>
        <v>0</v>
      </c>
      <c r="R36" s="33">
        <f t="shared" ca="1" si="90"/>
        <v>0</v>
      </c>
      <c r="S36" s="33">
        <f t="shared" ca="1" si="90"/>
        <v>0</v>
      </c>
      <c r="T36" s="33">
        <f t="shared" ca="1" si="90"/>
        <v>0</v>
      </c>
      <c r="U36" s="33">
        <f t="shared" ca="1" si="90"/>
        <v>0</v>
      </c>
      <c r="V36" s="33">
        <f t="shared" ca="1" si="90"/>
        <v>0</v>
      </c>
      <c r="W36" s="33">
        <f t="shared" ca="1" si="90"/>
        <v>0</v>
      </c>
      <c r="X36" s="33">
        <f t="shared" ca="1" si="90"/>
        <v>0</v>
      </c>
      <c r="Y36" s="33">
        <f t="shared" ca="1" si="90"/>
        <v>0</v>
      </c>
      <c r="Z36" s="33">
        <f t="shared" ca="1" si="90"/>
        <v>0</v>
      </c>
      <c r="AA36" s="33">
        <f t="shared" ca="1" si="90"/>
        <v>0</v>
      </c>
      <c r="AB36" s="33">
        <f t="shared" ca="1" si="90"/>
        <v>0</v>
      </c>
      <c r="AC36" s="33">
        <f t="shared" ca="1" si="90"/>
        <v>0</v>
      </c>
      <c r="AD36" s="33">
        <f t="shared" ca="1" si="90"/>
        <v>0</v>
      </c>
      <c r="AE36" s="33">
        <f t="shared" ca="1" si="90"/>
        <v>0</v>
      </c>
      <c r="AF36" s="33">
        <f t="shared" ca="1" si="91"/>
        <v>0</v>
      </c>
      <c r="AG36" s="33">
        <f t="shared" ca="1" si="91"/>
        <v>0</v>
      </c>
      <c r="AH36" s="33">
        <f t="shared" ca="1" si="91"/>
        <v>0</v>
      </c>
      <c r="AI36" s="33">
        <f t="shared" ca="1" si="91"/>
        <v>0</v>
      </c>
      <c r="AJ36" s="33">
        <f t="shared" ca="1" si="91"/>
        <v>0</v>
      </c>
      <c r="AK36" s="33">
        <f t="shared" ca="1" si="91"/>
        <v>0</v>
      </c>
      <c r="AL36" s="33">
        <f t="shared" ca="1" si="91"/>
        <v>0</v>
      </c>
      <c r="AM36" s="33">
        <f t="shared" ca="1" si="91"/>
        <v>0</v>
      </c>
      <c r="AN36" s="33">
        <f t="shared" ca="1" si="91"/>
        <v>0</v>
      </c>
      <c r="AO36" s="33">
        <f t="shared" ca="1" si="91"/>
        <v>0</v>
      </c>
      <c r="AP36" s="33">
        <f t="shared" ca="1" si="91"/>
        <v>0</v>
      </c>
      <c r="AQ36" s="33">
        <f t="shared" ca="1" si="91"/>
        <v>0</v>
      </c>
      <c r="AR36" s="33">
        <f t="shared" ca="1" si="91"/>
        <v>0</v>
      </c>
      <c r="AS36" s="33">
        <f t="shared" ca="1" si="91"/>
        <v>0</v>
      </c>
      <c r="AT36" s="33">
        <f t="shared" ca="1" si="91"/>
        <v>0</v>
      </c>
      <c r="AU36" s="33">
        <f t="shared" ca="1" si="92"/>
        <v>0</v>
      </c>
      <c r="AV36" s="33">
        <f t="shared" ca="1" si="92"/>
        <v>0</v>
      </c>
      <c r="AW36" s="33">
        <f t="shared" ca="1" si="92"/>
        <v>0</v>
      </c>
      <c r="AX36" s="33">
        <f t="shared" ca="1" si="92"/>
        <v>0</v>
      </c>
      <c r="AY36" s="33">
        <f t="shared" ca="1" si="92"/>
        <v>0</v>
      </c>
      <c r="AZ36" s="33">
        <f t="shared" ca="1" si="92"/>
        <v>0</v>
      </c>
      <c r="BA36" s="33">
        <f t="shared" ca="1" si="92"/>
        <v>0</v>
      </c>
      <c r="BB36" s="33">
        <f t="shared" ca="1" si="92"/>
        <v>0</v>
      </c>
      <c r="BC36" s="33">
        <f t="shared" ca="1" si="92"/>
        <v>0</v>
      </c>
      <c r="BD36" s="33">
        <f t="shared" ca="1" si="92"/>
        <v>0</v>
      </c>
      <c r="BE36" s="33">
        <f t="shared" ca="1" si="92"/>
        <v>0</v>
      </c>
      <c r="BF36" s="33">
        <f t="shared" ca="1" si="92"/>
        <v>0</v>
      </c>
      <c r="BG36" s="33">
        <f t="shared" ca="1" si="92"/>
        <v>0</v>
      </c>
      <c r="BH36" s="33"/>
      <c r="BJ36" s="148" t="str">
        <f t="shared" ca="1" si="154"/>
        <v/>
      </c>
      <c r="BL36" s="30"/>
      <c r="BN36" s="29" t="str">
        <f t="shared" ca="1" si="155"/>
        <v/>
      </c>
      <c r="BO36" s="29" t="str">
        <f t="shared" ca="1" si="156"/>
        <v/>
      </c>
      <c r="BP36" s="29" t="str">
        <f t="shared" ca="1" si="157"/>
        <v/>
      </c>
      <c r="BQ36" s="29" t="str">
        <f t="shared" ca="1" si="158"/>
        <v/>
      </c>
      <c r="BR36" s="29" t="str">
        <f t="shared" ca="1" si="159"/>
        <v/>
      </c>
      <c r="BS36" s="29" t="str">
        <f t="shared" ca="1" si="160"/>
        <v/>
      </c>
      <c r="BT36" s="29" t="str">
        <f t="shared" ca="1" si="161"/>
        <v/>
      </c>
      <c r="BU36" s="29" t="str">
        <f t="shared" ca="1" si="162"/>
        <v/>
      </c>
      <c r="BV36" s="29" t="str">
        <f t="shared" ca="1" si="163"/>
        <v/>
      </c>
      <c r="BW36" s="29" t="str">
        <f t="shared" ca="1" si="164"/>
        <v/>
      </c>
      <c r="BX36" s="29" t="str">
        <f t="shared" ca="1" si="165"/>
        <v/>
      </c>
      <c r="BY36" s="29" t="str">
        <f t="shared" ca="1" si="166"/>
        <v/>
      </c>
      <c r="BZ36" s="29" t="str">
        <f t="shared" ca="1" si="167"/>
        <v/>
      </c>
      <c r="CA36" s="29" t="str">
        <f t="shared" ca="1" si="168"/>
        <v/>
      </c>
      <c r="CB36" s="29" t="str">
        <f t="shared" ca="1" si="169"/>
        <v/>
      </c>
      <c r="CC36" s="29" t="str">
        <f t="shared" ca="1" si="170"/>
        <v/>
      </c>
      <c r="CD36" s="29" t="str">
        <f t="shared" ca="1" si="171"/>
        <v/>
      </c>
      <c r="CE36" s="29" t="str">
        <f t="shared" ca="1" si="172"/>
        <v/>
      </c>
      <c r="CF36" s="29" t="str">
        <f t="shared" ca="1" si="173"/>
        <v/>
      </c>
      <c r="CG36" s="29" t="str">
        <f t="shared" ca="1" si="174"/>
        <v/>
      </c>
      <c r="CH36" s="29" t="str">
        <f t="shared" ca="1" si="175"/>
        <v/>
      </c>
      <c r="CI36" s="29" t="str">
        <f t="shared" ca="1" si="176"/>
        <v/>
      </c>
      <c r="CJ36" s="29" t="str">
        <f t="shared" ca="1" si="177"/>
        <v/>
      </c>
      <c r="CK36" s="29" t="str">
        <f t="shared" ca="1" si="178"/>
        <v/>
      </c>
      <c r="CL36" s="29" t="str">
        <f t="shared" ca="1" si="179"/>
        <v/>
      </c>
      <c r="CM36" s="29" t="str">
        <f t="shared" ca="1" si="180"/>
        <v/>
      </c>
      <c r="CN36" s="29" t="str">
        <f t="shared" ca="1" si="181"/>
        <v/>
      </c>
      <c r="CO36" s="29" t="str">
        <f t="shared" ca="1" si="182"/>
        <v/>
      </c>
      <c r="CP36" s="29" t="str">
        <f t="shared" ca="1" si="183"/>
        <v/>
      </c>
      <c r="CQ36" s="29" t="str">
        <f t="shared" ca="1" si="184"/>
        <v/>
      </c>
      <c r="CR36" s="29" t="str">
        <f t="shared" ca="1" si="185"/>
        <v/>
      </c>
      <c r="CS36" s="29" t="str">
        <f t="shared" ca="1" si="186"/>
        <v/>
      </c>
      <c r="CT36" s="29" t="str">
        <f t="shared" ca="1" si="187"/>
        <v/>
      </c>
      <c r="CU36" s="29" t="str">
        <f t="shared" ca="1" si="188"/>
        <v/>
      </c>
      <c r="CV36" s="29" t="str">
        <f t="shared" ca="1" si="189"/>
        <v/>
      </c>
      <c r="CW36" s="29" t="str">
        <f t="shared" ca="1" si="190"/>
        <v/>
      </c>
      <c r="CX36" s="29" t="str">
        <f t="shared" ca="1" si="191"/>
        <v/>
      </c>
      <c r="CY36" s="29" t="str">
        <f t="shared" ca="1" si="192"/>
        <v/>
      </c>
      <c r="CZ36" s="29" t="str">
        <f t="shared" ca="1" si="193"/>
        <v/>
      </c>
      <c r="DA36" s="29" t="str">
        <f t="shared" ca="1" si="194"/>
        <v/>
      </c>
      <c r="DB36" s="29" t="str">
        <f t="shared" ca="1" si="195"/>
        <v/>
      </c>
      <c r="DC36" s="29" t="str">
        <f t="shared" ca="1" si="196"/>
        <v/>
      </c>
      <c r="DD36" s="29" t="str">
        <f t="shared" ca="1" si="197"/>
        <v/>
      </c>
      <c r="DE36" s="29" t="str">
        <f t="shared" ca="1" si="198"/>
        <v/>
      </c>
      <c r="DF36" s="29" t="str">
        <f t="shared" ca="1" si="199"/>
        <v/>
      </c>
      <c r="DG36" s="29" t="str">
        <f t="shared" ca="1" si="200"/>
        <v/>
      </c>
      <c r="DH36" s="29" t="str">
        <f t="shared" ca="1" si="201"/>
        <v/>
      </c>
      <c r="DI36" s="29" t="str">
        <f t="shared" ca="1" si="202"/>
        <v/>
      </c>
      <c r="DJ36" s="29" t="str">
        <f t="shared" ca="1" si="203"/>
        <v/>
      </c>
      <c r="DK36" s="29" t="str">
        <f t="shared" ca="1" si="204"/>
        <v/>
      </c>
      <c r="DL36" s="29" t="str">
        <f t="shared" ca="1" si="205"/>
        <v/>
      </c>
      <c r="DM36" s="29" t="str">
        <f t="shared" ca="1" si="206"/>
        <v/>
      </c>
      <c r="JD36">
        <f t="shared" si="145"/>
        <v>0</v>
      </c>
      <c r="JE36">
        <f t="shared" si="207"/>
        <v>0</v>
      </c>
      <c r="JF36" t="str">
        <f t="shared" ca="1" si="208"/>
        <v/>
      </c>
      <c r="JG36" t="str">
        <f t="shared" ca="1" si="209"/>
        <v/>
      </c>
      <c r="JH36" t="str">
        <f t="shared" ca="1" si="210"/>
        <v/>
      </c>
      <c r="JI36" t="str">
        <f t="shared" ca="1" si="211"/>
        <v/>
      </c>
    </row>
    <row r="37" spans="3:269" x14ac:dyDescent="0.2">
      <c r="C37" s="9">
        <f t="array" aca="1" ref="C37" ca="1">MIN(IF($L$7=0, 0, IF(INDIRECT($L$6)&gt;0, IF(ROW(INDIRECT($L$6))&gt;C36, ROW(INDIRECT($L$6)), MAXR))))</f>
        <v>9999999</v>
      </c>
      <c r="D37" s="9">
        <f t="shared" ca="1" si="85"/>
        <v>0</v>
      </c>
      <c r="E37" s="9">
        <f t="shared" ca="1" si="151"/>
        <v>0</v>
      </c>
      <c r="F37" s="105" t="str">
        <f t="shared" ca="1" si="152"/>
        <v/>
      </c>
      <c r="G37" s="7">
        <f t="shared" ca="1" si="153"/>
        <v>0</v>
      </c>
      <c r="H37" s="33">
        <f t="shared" ca="1" si="89"/>
        <v>0</v>
      </c>
      <c r="I37" s="33">
        <f t="shared" ca="1" si="89"/>
        <v>0</v>
      </c>
      <c r="J37" s="33">
        <f t="shared" ca="1" si="89"/>
        <v>0</v>
      </c>
      <c r="K37" s="33">
        <f t="shared" ca="1" si="89"/>
        <v>0</v>
      </c>
      <c r="L37" s="33">
        <f t="shared" ca="1" si="89"/>
        <v>0</v>
      </c>
      <c r="M37" s="33">
        <f t="shared" ca="1" si="89"/>
        <v>0</v>
      </c>
      <c r="N37" s="33">
        <f t="shared" ca="1" si="89"/>
        <v>0</v>
      </c>
      <c r="O37" s="33">
        <f t="shared" ca="1" si="89"/>
        <v>0</v>
      </c>
      <c r="P37" s="33">
        <f t="shared" ca="1" si="89"/>
        <v>0</v>
      </c>
      <c r="Q37" s="33">
        <f t="shared" ca="1" si="89"/>
        <v>0</v>
      </c>
      <c r="R37" s="33">
        <f t="shared" ca="1" si="90"/>
        <v>0</v>
      </c>
      <c r="S37" s="33">
        <f t="shared" ca="1" si="90"/>
        <v>0</v>
      </c>
      <c r="T37" s="33">
        <f t="shared" ca="1" si="90"/>
        <v>0</v>
      </c>
      <c r="U37" s="33">
        <f t="shared" ca="1" si="90"/>
        <v>0</v>
      </c>
      <c r="V37" s="33">
        <f t="shared" ca="1" si="90"/>
        <v>0</v>
      </c>
      <c r="W37" s="33">
        <f t="shared" ca="1" si="90"/>
        <v>0</v>
      </c>
      <c r="X37" s="33">
        <f t="shared" ca="1" si="90"/>
        <v>0</v>
      </c>
      <c r="Y37" s="33">
        <f t="shared" ca="1" si="90"/>
        <v>0</v>
      </c>
      <c r="Z37" s="33">
        <f t="shared" ca="1" si="90"/>
        <v>0</v>
      </c>
      <c r="AA37" s="33">
        <f t="shared" ca="1" si="90"/>
        <v>0</v>
      </c>
      <c r="AB37" s="33">
        <f t="shared" ca="1" si="90"/>
        <v>0</v>
      </c>
      <c r="AC37" s="33">
        <f t="shared" ca="1" si="90"/>
        <v>0</v>
      </c>
      <c r="AD37" s="33">
        <f t="shared" ca="1" si="90"/>
        <v>0</v>
      </c>
      <c r="AE37" s="33">
        <f t="shared" ca="1" si="90"/>
        <v>0</v>
      </c>
      <c r="AF37" s="33">
        <f t="shared" ca="1" si="91"/>
        <v>0</v>
      </c>
      <c r="AG37" s="33">
        <f t="shared" ca="1" si="91"/>
        <v>0</v>
      </c>
      <c r="AH37" s="33">
        <f t="shared" ca="1" si="91"/>
        <v>0</v>
      </c>
      <c r="AI37" s="33">
        <f t="shared" ca="1" si="91"/>
        <v>0</v>
      </c>
      <c r="AJ37" s="33">
        <f t="shared" ca="1" si="91"/>
        <v>0</v>
      </c>
      <c r="AK37" s="33">
        <f t="shared" ca="1" si="91"/>
        <v>0</v>
      </c>
      <c r="AL37" s="33">
        <f t="shared" ca="1" si="91"/>
        <v>0</v>
      </c>
      <c r="AM37" s="33">
        <f t="shared" ca="1" si="91"/>
        <v>0</v>
      </c>
      <c r="AN37" s="33">
        <f t="shared" ca="1" si="91"/>
        <v>0</v>
      </c>
      <c r="AO37" s="33">
        <f t="shared" ca="1" si="91"/>
        <v>0</v>
      </c>
      <c r="AP37" s="33">
        <f t="shared" ca="1" si="91"/>
        <v>0</v>
      </c>
      <c r="AQ37" s="33">
        <f t="shared" ca="1" si="91"/>
        <v>0</v>
      </c>
      <c r="AR37" s="33">
        <f t="shared" ca="1" si="91"/>
        <v>0</v>
      </c>
      <c r="AS37" s="33">
        <f t="shared" ca="1" si="91"/>
        <v>0</v>
      </c>
      <c r="AT37" s="33">
        <f t="shared" ca="1" si="91"/>
        <v>0</v>
      </c>
      <c r="AU37" s="33">
        <f t="shared" ca="1" si="92"/>
        <v>0</v>
      </c>
      <c r="AV37" s="33">
        <f t="shared" ca="1" si="92"/>
        <v>0</v>
      </c>
      <c r="AW37" s="33">
        <f t="shared" ca="1" si="92"/>
        <v>0</v>
      </c>
      <c r="AX37" s="33">
        <f t="shared" ca="1" si="92"/>
        <v>0</v>
      </c>
      <c r="AY37" s="33">
        <f t="shared" ca="1" si="92"/>
        <v>0</v>
      </c>
      <c r="AZ37" s="33">
        <f t="shared" ca="1" si="92"/>
        <v>0</v>
      </c>
      <c r="BA37" s="33">
        <f t="shared" ca="1" si="92"/>
        <v>0</v>
      </c>
      <c r="BB37" s="33">
        <f t="shared" ca="1" si="92"/>
        <v>0</v>
      </c>
      <c r="BC37" s="33">
        <f t="shared" ca="1" si="92"/>
        <v>0</v>
      </c>
      <c r="BD37" s="33">
        <f t="shared" ca="1" si="92"/>
        <v>0</v>
      </c>
      <c r="BE37" s="33">
        <f t="shared" ca="1" si="92"/>
        <v>0</v>
      </c>
      <c r="BF37" s="33">
        <f t="shared" ca="1" si="92"/>
        <v>0</v>
      </c>
      <c r="BG37" s="33">
        <f t="shared" ca="1" si="92"/>
        <v>0</v>
      </c>
      <c r="BH37" s="33"/>
      <c r="BJ37" s="148" t="str">
        <f t="shared" ca="1" si="154"/>
        <v/>
      </c>
      <c r="BL37" s="30"/>
      <c r="BN37" s="29" t="str">
        <f t="shared" ca="1" si="155"/>
        <v/>
      </c>
      <c r="BO37" s="29" t="str">
        <f t="shared" ca="1" si="156"/>
        <v/>
      </c>
      <c r="BP37" s="29" t="str">
        <f t="shared" ca="1" si="157"/>
        <v/>
      </c>
      <c r="BQ37" s="29" t="str">
        <f t="shared" ca="1" si="158"/>
        <v/>
      </c>
      <c r="BR37" s="29" t="str">
        <f t="shared" ca="1" si="159"/>
        <v/>
      </c>
      <c r="BS37" s="29" t="str">
        <f t="shared" ca="1" si="160"/>
        <v/>
      </c>
      <c r="BT37" s="29" t="str">
        <f t="shared" ca="1" si="161"/>
        <v/>
      </c>
      <c r="BU37" s="29" t="str">
        <f t="shared" ca="1" si="162"/>
        <v/>
      </c>
      <c r="BV37" s="29" t="str">
        <f t="shared" ca="1" si="163"/>
        <v/>
      </c>
      <c r="BW37" s="29" t="str">
        <f t="shared" ca="1" si="164"/>
        <v/>
      </c>
      <c r="BX37" s="29" t="str">
        <f t="shared" ca="1" si="165"/>
        <v/>
      </c>
      <c r="BY37" s="29" t="str">
        <f t="shared" ca="1" si="166"/>
        <v/>
      </c>
      <c r="BZ37" s="29" t="str">
        <f t="shared" ca="1" si="167"/>
        <v/>
      </c>
      <c r="CA37" s="29" t="str">
        <f t="shared" ca="1" si="168"/>
        <v/>
      </c>
      <c r="CB37" s="29" t="str">
        <f t="shared" ca="1" si="169"/>
        <v/>
      </c>
      <c r="CC37" s="29" t="str">
        <f t="shared" ca="1" si="170"/>
        <v/>
      </c>
      <c r="CD37" s="29" t="str">
        <f t="shared" ca="1" si="171"/>
        <v/>
      </c>
      <c r="CE37" s="29" t="str">
        <f t="shared" ca="1" si="172"/>
        <v/>
      </c>
      <c r="CF37" s="29" t="str">
        <f t="shared" ca="1" si="173"/>
        <v/>
      </c>
      <c r="CG37" s="29" t="str">
        <f t="shared" ca="1" si="174"/>
        <v/>
      </c>
      <c r="CH37" s="29" t="str">
        <f t="shared" ca="1" si="175"/>
        <v/>
      </c>
      <c r="CI37" s="29" t="str">
        <f t="shared" ca="1" si="176"/>
        <v/>
      </c>
      <c r="CJ37" s="29" t="str">
        <f t="shared" ca="1" si="177"/>
        <v/>
      </c>
      <c r="CK37" s="29" t="str">
        <f t="shared" ca="1" si="178"/>
        <v/>
      </c>
      <c r="CL37" s="29" t="str">
        <f t="shared" ca="1" si="179"/>
        <v/>
      </c>
      <c r="CM37" s="29" t="str">
        <f t="shared" ca="1" si="180"/>
        <v/>
      </c>
      <c r="CN37" s="29" t="str">
        <f t="shared" ca="1" si="181"/>
        <v/>
      </c>
      <c r="CO37" s="29" t="str">
        <f t="shared" ca="1" si="182"/>
        <v/>
      </c>
      <c r="CP37" s="29" t="str">
        <f t="shared" ca="1" si="183"/>
        <v/>
      </c>
      <c r="CQ37" s="29" t="str">
        <f t="shared" ca="1" si="184"/>
        <v/>
      </c>
      <c r="CR37" s="29" t="str">
        <f t="shared" ca="1" si="185"/>
        <v/>
      </c>
      <c r="CS37" s="29" t="str">
        <f t="shared" ca="1" si="186"/>
        <v/>
      </c>
      <c r="CT37" s="29" t="str">
        <f t="shared" ca="1" si="187"/>
        <v/>
      </c>
      <c r="CU37" s="29" t="str">
        <f t="shared" ca="1" si="188"/>
        <v/>
      </c>
      <c r="CV37" s="29" t="str">
        <f t="shared" ca="1" si="189"/>
        <v/>
      </c>
      <c r="CW37" s="29" t="str">
        <f t="shared" ca="1" si="190"/>
        <v/>
      </c>
      <c r="CX37" s="29" t="str">
        <f t="shared" ca="1" si="191"/>
        <v/>
      </c>
      <c r="CY37" s="29" t="str">
        <f t="shared" ca="1" si="192"/>
        <v/>
      </c>
      <c r="CZ37" s="29" t="str">
        <f t="shared" ca="1" si="193"/>
        <v/>
      </c>
      <c r="DA37" s="29" t="str">
        <f t="shared" ca="1" si="194"/>
        <v/>
      </c>
      <c r="DB37" s="29" t="str">
        <f t="shared" ca="1" si="195"/>
        <v/>
      </c>
      <c r="DC37" s="29" t="str">
        <f t="shared" ca="1" si="196"/>
        <v/>
      </c>
      <c r="DD37" s="29" t="str">
        <f t="shared" ca="1" si="197"/>
        <v/>
      </c>
      <c r="DE37" s="29" t="str">
        <f t="shared" ca="1" si="198"/>
        <v/>
      </c>
      <c r="DF37" s="29" t="str">
        <f t="shared" ca="1" si="199"/>
        <v/>
      </c>
      <c r="DG37" s="29" t="str">
        <f t="shared" ca="1" si="200"/>
        <v/>
      </c>
      <c r="DH37" s="29" t="str">
        <f t="shared" ca="1" si="201"/>
        <v/>
      </c>
      <c r="DI37" s="29" t="str">
        <f t="shared" ca="1" si="202"/>
        <v/>
      </c>
      <c r="DJ37" s="29" t="str">
        <f t="shared" ca="1" si="203"/>
        <v/>
      </c>
      <c r="DK37" s="29" t="str">
        <f t="shared" ca="1" si="204"/>
        <v/>
      </c>
      <c r="DL37" s="29" t="str">
        <f t="shared" ca="1" si="205"/>
        <v/>
      </c>
      <c r="DM37" s="29" t="str">
        <f t="shared" ca="1" si="206"/>
        <v/>
      </c>
      <c r="JD37">
        <f t="shared" si="145"/>
        <v>0</v>
      </c>
      <c r="JE37">
        <f t="shared" si="207"/>
        <v>0</v>
      </c>
      <c r="JF37" t="str">
        <f t="shared" ca="1" si="208"/>
        <v/>
      </c>
      <c r="JG37" t="str">
        <f t="shared" ca="1" si="209"/>
        <v/>
      </c>
      <c r="JH37" t="str">
        <f t="shared" ca="1" si="210"/>
        <v/>
      </c>
      <c r="JI37" t="str">
        <f t="shared" ca="1" si="211"/>
        <v/>
      </c>
    </row>
    <row r="38" spans="3:269" x14ac:dyDescent="0.2">
      <c r="C38" s="9">
        <f t="array" aca="1" ref="C38" ca="1">MIN(IF($L$7=0, 0, IF(INDIRECT($L$6)&gt;0, IF(ROW(INDIRECT($L$6))&gt;C37, ROW(INDIRECT($L$6)), MAXR))))</f>
        <v>9999999</v>
      </c>
      <c r="D38" s="9">
        <f t="shared" ca="1" si="85"/>
        <v>0</v>
      </c>
      <c r="E38" s="9">
        <f t="shared" ca="1" si="151"/>
        <v>0</v>
      </c>
      <c r="F38" s="105" t="str">
        <f t="shared" ca="1" si="152"/>
        <v/>
      </c>
      <c r="G38" s="7">
        <f t="shared" ca="1" si="153"/>
        <v>0</v>
      </c>
      <c r="H38" s="33">
        <f t="shared" ca="1" si="89"/>
        <v>0</v>
      </c>
      <c r="I38" s="33">
        <f t="shared" ca="1" si="89"/>
        <v>0</v>
      </c>
      <c r="J38" s="33">
        <f t="shared" ca="1" si="89"/>
        <v>0</v>
      </c>
      <c r="K38" s="33">
        <f t="shared" ca="1" si="89"/>
        <v>0</v>
      </c>
      <c r="L38" s="33">
        <f t="shared" ca="1" si="89"/>
        <v>0</v>
      </c>
      <c r="M38" s="33">
        <f t="shared" ca="1" si="89"/>
        <v>0</v>
      </c>
      <c r="N38" s="33">
        <f t="shared" ca="1" si="89"/>
        <v>0</v>
      </c>
      <c r="O38" s="33">
        <f t="shared" ca="1" si="89"/>
        <v>0</v>
      </c>
      <c r="P38" s="33">
        <f t="shared" ca="1" si="89"/>
        <v>0</v>
      </c>
      <c r="Q38" s="33">
        <f t="shared" ca="1" si="89"/>
        <v>0</v>
      </c>
      <c r="R38" s="33">
        <f t="shared" ca="1" si="90"/>
        <v>0</v>
      </c>
      <c r="S38" s="33">
        <f t="shared" ca="1" si="90"/>
        <v>0</v>
      </c>
      <c r="T38" s="33">
        <f t="shared" ca="1" si="90"/>
        <v>0</v>
      </c>
      <c r="U38" s="33">
        <f t="shared" ca="1" si="90"/>
        <v>0</v>
      </c>
      <c r="V38" s="33">
        <f t="shared" ca="1" si="90"/>
        <v>0</v>
      </c>
      <c r="W38" s="33">
        <f t="shared" ca="1" si="90"/>
        <v>0</v>
      </c>
      <c r="X38" s="33">
        <f t="shared" ca="1" si="90"/>
        <v>0</v>
      </c>
      <c r="Y38" s="33">
        <f t="shared" ca="1" si="90"/>
        <v>0</v>
      </c>
      <c r="Z38" s="33">
        <f t="shared" ca="1" si="90"/>
        <v>0</v>
      </c>
      <c r="AA38" s="33">
        <f t="shared" ca="1" si="90"/>
        <v>0</v>
      </c>
      <c r="AB38" s="33">
        <f t="shared" ca="1" si="90"/>
        <v>0</v>
      </c>
      <c r="AC38" s="33">
        <f t="shared" ca="1" si="90"/>
        <v>0</v>
      </c>
      <c r="AD38" s="33">
        <f t="shared" ca="1" si="90"/>
        <v>0</v>
      </c>
      <c r="AE38" s="33">
        <f t="shared" ca="1" si="90"/>
        <v>0</v>
      </c>
      <c r="AF38" s="33">
        <f t="shared" ca="1" si="91"/>
        <v>0</v>
      </c>
      <c r="AG38" s="33">
        <f t="shared" ca="1" si="91"/>
        <v>0</v>
      </c>
      <c r="AH38" s="33">
        <f t="shared" ca="1" si="91"/>
        <v>0</v>
      </c>
      <c r="AI38" s="33">
        <f t="shared" ca="1" si="91"/>
        <v>0</v>
      </c>
      <c r="AJ38" s="33">
        <f t="shared" ca="1" si="91"/>
        <v>0</v>
      </c>
      <c r="AK38" s="33">
        <f t="shared" ca="1" si="91"/>
        <v>0</v>
      </c>
      <c r="AL38" s="33">
        <f t="shared" ca="1" si="91"/>
        <v>0</v>
      </c>
      <c r="AM38" s="33">
        <f t="shared" ca="1" si="91"/>
        <v>0</v>
      </c>
      <c r="AN38" s="33">
        <f t="shared" ca="1" si="91"/>
        <v>0</v>
      </c>
      <c r="AO38" s="33">
        <f t="shared" ca="1" si="91"/>
        <v>0</v>
      </c>
      <c r="AP38" s="33">
        <f t="shared" ca="1" si="91"/>
        <v>0</v>
      </c>
      <c r="AQ38" s="33">
        <f t="shared" ca="1" si="91"/>
        <v>0</v>
      </c>
      <c r="AR38" s="33">
        <f t="shared" ca="1" si="91"/>
        <v>0</v>
      </c>
      <c r="AS38" s="33">
        <f t="shared" ca="1" si="91"/>
        <v>0</v>
      </c>
      <c r="AT38" s="33">
        <f t="shared" ca="1" si="91"/>
        <v>0</v>
      </c>
      <c r="AU38" s="33">
        <f t="shared" ca="1" si="92"/>
        <v>0</v>
      </c>
      <c r="AV38" s="33">
        <f t="shared" ca="1" si="92"/>
        <v>0</v>
      </c>
      <c r="AW38" s="33">
        <f t="shared" ca="1" si="92"/>
        <v>0</v>
      </c>
      <c r="AX38" s="33">
        <f t="shared" ca="1" si="92"/>
        <v>0</v>
      </c>
      <c r="AY38" s="33">
        <f t="shared" ca="1" si="92"/>
        <v>0</v>
      </c>
      <c r="AZ38" s="33">
        <f t="shared" ca="1" si="92"/>
        <v>0</v>
      </c>
      <c r="BA38" s="33">
        <f t="shared" ca="1" si="92"/>
        <v>0</v>
      </c>
      <c r="BB38" s="33">
        <f t="shared" ca="1" si="92"/>
        <v>0</v>
      </c>
      <c r="BC38" s="33">
        <f t="shared" ca="1" si="92"/>
        <v>0</v>
      </c>
      <c r="BD38" s="33">
        <f t="shared" ca="1" si="92"/>
        <v>0</v>
      </c>
      <c r="BE38" s="33">
        <f t="shared" ca="1" si="92"/>
        <v>0</v>
      </c>
      <c r="BF38" s="33">
        <f t="shared" ca="1" si="92"/>
        <v>0</v>
      </c>
      <c r="BG38" s="33">
        <f t="shared" ca="1" si="92"/>
        <v>0</v>
      </c>
      <c r="BH38" s="33"/>
      <c r="BJ38" s="148" t="str">
        <f t="shared" ca="1" si="154"/>
        <v/>
      </c>
      <c r="BL38" s="30"/>
      <c r="BN38" s="29" t="str">
        <f t="shared" ca="1" si="155"/>
        <v/>
      </c>
      <c r="BO38" s="29" t="str">
        <f t="shared" ca="1" si="156"/>
        <v/>
      </c>
      <c r="BP38" s="29" t="str">
        <f t="shared" ca="1" si="157"/>
        <v/>
      </c>
      <c r="BQ38" s="29" t="str">
        <f t="shared" ca="1" si="158"/>
        <v/>
      </c>
      <c r="BR38" s="29" t="str">
        <f t="shared" ca="1" si="159"/>
        <v/>
      </c>
      <c r="BS38" s="29" t="str">
        <f t="shared" ca="1" si="160"/>
        <v/>
      </c>
      <c r="BT38" s="29" t="str">
        <f t="shared" ca="1" si="161"/>
        <v/>
      </c>
      <c r="BU38" s="29" t="str">
        <f t="shared" ca="1" si="162"/>
        <v/>
      </c>
      <c r="BV38" s="29" t="str">
        <f t="shared" ca="1" si="163"/>
        <v/>
      </c>
      <c r="BW38" s="29" t="str">
        <f t="shared" ca="1" si="164"/>
        <v/>
      </c>
      <c r="BX38" s="29" t="str">
        <f t="shared" ca="1" si="165"/>
        <v/>
      </c>
      <c r="BY38" s="29" t="str">
        <f t="shared" ca="1" si="166"/>
        <v/>
      </c>
      <c r="BZ38" s="29" t="str">
        <f t="shared" ca="1" si="167"/>
        <v/>
      </c>
      <c r="CA38" s="29" t="str">
        <f t="shared" ca="1" si="168"/>
        <v/>
      </c>
      <c r="CB38" s="29" t="str">
        <f t="shared" ca="1" si="169"/>
        <v/>
      </c>
      <c r="CC38" s="29" t="str">
        <f t="shared" ca="1" si="170"/>
        <v/>
      </c>
      <c r="CD38" s="29" t="str">
        <f t="shared" ca="1" si="171"/>
        <v/>
      </c>
      <c r="CE38" s="29" t="str">
        <f t="shared" ca="1" si="172"/>
        <v/>
      </c>
      <c r="CF38" s="29" t="str">
        <f t="shared" ca="1" si="173"/>
        <v/>
      </c>
      <c r="CG38" s="29" t="str">
        <f t="shared" ca="1" si="174"/>
        <v/>
      </c>
      <c r="CH38" s="29" t="str">
        <f t="shared" ca="1" si="175"/>
        <v/>
      </c>
      <c r="CI38" s="29" t="str">
        <f t="shared" ca="1" si="176"/>
        <v/>
      </c>
      <c r="CJ38" s="29" t="str">
        <f t="shared" ca="1" si="177"/>
        <v/>
      </c>
      <c r="CK38" s="29" t="str">
        <f t="shared" ca="1" si="178"/>
        <v/>
      </c>
      <c r="CL38" s="29" t="str">
        <f t="shared" ca="1" si="179"/>
        <v/>
      </c>
      <c r="CM38" s="29" t="str">
        <f t="shared" ca="1" si="180"/>
        <v/>
      </c>
      <c r="CN38" s="29" t="str">
        <f t="shared" ca="1" si="181"/>
        <v/>
      </c>
      <c r="CO38" s="29" t="str">
        <f t="shared" ca="1" si="182"/>
        <v/>
      </c>
      <c r="CP38" s="29" t="str">
        <f t="shared" ca="1" si="183"/>
        <v/>
      </c>
      <c r="CQ38" s="29" t="str">
        <f t="shared" ca="1" si="184"/>
        <v/>
      </c>
      <c r="CR38" s="29" t="str">
        <f t="shared" ca="1" si="185"/>
        <v/>
      </c>
      <c r="CS38" s="29" t="str">
        <f t="shared" ca="1" si="186"/>
        <v/>
      </c>
      <c r="CT38" s="29" t="str">
        <f t="shared" ca="1" si="187"/>
        <v/>
      </c>
      <c r="CU38" s="29" t="str">
        <f t="shared" ca="1" si="188"/>
        <v/>
      </c>
      <c r="CV38" s="29" t="str">
        <f t="shared" ca="1" si="189"/>
        <v/>
      </c>
      <c r="CW38" s="29" t="str">
        <f t="shared" ca="1" si="190"/>
        <v/>
      </c>
      <c r="CX38" s="29" t="str">
        <f t="shared" ca="1" si="191"/>
        <v/>
      </c>
      <c r="CY38" s="29" t="str">
        <f t="shared" ca="1" si="192"/>
        <v/>
      </c>
      <c r="CZ38" s="29" t="str">
        <f t="shared" ca="1" si="193"/>
        <v/>
      </c>
      <c r="DA38" s="29" t="str">
        <f t="shared" ca="1" si="194"/>
        <v/>
      </c>
      <c r="DB38" s="29" t="str">
        <f t="shared" ca="1" si="195"/>
        <v/>
      </c>
      <c r="DC38" s="29" t="str">
        <f t="shared" ca="1" si="196"/>
        <v/>
      </c>
      <c r="DD38" s="29" t="str">
        <f t="shared" ca="1" si="197"/>
        <v/>
      </c>
      <c r="DE38" s="29" t="str">
        <f t="shared" ca="1" si="198"/>
        <v/>
      </c>
      <c r="DF38" s="29" t="str">
        <f t="shared" ca="1" si="199"/>
        <v/>
      </c>
      <c r="DG38" s="29" t="str">
        <f t="shared" ca="1" si="200"/>
        <v/>
      </c>
      <c r="DH38" s="29" t="str">
        <f t="shared" ca="1" si="201"/>
        <v/>
      </c>
      <c r="DI38" s="29" t="str">
        <f t="shared" ca="1" si="202"/>
        <v/>
      </c>
      <c r="DJ38" s="29" t="str">
        <f t="shared" ca="1" si="203"/>
        <v/>
      </c>
      <c r="DK38" s="29" t="str">
        <f t="shared" ca="1" si="204"/>
        <v/>
      </c>
      <c r="DL38" s="29" t="str">
        <f t="shared" ca="1" si="205"/>
        <v/>
      </c>
      <c r="DM38" s="29" t="str">
        <f t="shared" ca="1" si="206"/>
        <v/>
      </c>
      <c r="JD38">
        <f t="shared" si="145"/>
        <v>0</v>
      </c>
      <c r="JE38">
        <f t="shared" si="207"/>
        <v>0</v>
      </c>
      <c r="JF38" t="str">
        <f t="shared" ca="1" si="208"/>
        <v/>
      </c>
      <c r="JG38" t="str">
        <f t="shared" ca="1" si="209"/>
        <v/>
      </c>
      <c r="JH38" t="str">
        <f t="shared" ca="1" si="210"/>
        <v/>
      </c>
      <c r="JI38" t="str">
        <f t="shared" ca="1" si="211"/>
        <v/>
      </c>
    </row>
    <row r="39" spans="3:269" x14ac:dyDescent="0.2">
      <c r="C39" s="9">
        <f t="array" aca="1" ref="C39" ca="1">MIN(IF($L$7=0, 0, IF(INDIRECT($L$6)&gt;0, IF(ROW(INDIRECT($L$6))&gt;C38, ROW(INDIRECT($L$6)), MAXR))))</f>
        <v>9999999</v>
      </c>
      <c r="D39" s="9">
        <f t="shared" ca="1" si="85"/>
        <v>0</v>
      </c>
      <c r="E39" s="9">
        <f t="shared" ca="1" si="151"/>
        <v>0</v>
      </c>
      <c r="F39" s="105" t="str">
        <f t="shared" ca="1" si="152"/>
        <v/>
      </c>
      <c r="G39" s="7">
        <f t="shared" ca="1" si="153"/>
        <v>0</v>
      </c>
      <c r="H39" s="33">
        <f t="shared" ca="1" si="89"/>
        <v>0</v>
      </c>
      <c r="I39" s="33">
        <f t="shared" ca="1" si="89"/>
        <v>0</v>
      </c>
      <c r="J39" s="33">
        <f t="shared" ca="1" si="89"/>
        <v>0</v>
      </c>
      <c r="K39" s="33">
        <f t="shared" ca="1" si="89"/>
        <v>0</v>
      </c>
      <c r="L39" s="33">
        <f t="shared" ca="1" si="89"/>
        <v>0</v>
      </c>
      <c r="M39" s="33">
        <f t="shared" ca="1" si="89"/>
        <v>0</v>
      </c>
      <c r="N39" s="33">
        <f t="shared" ca="1" si="89"/>
        <v>0</v>
      </c>
      <c r="O39" s="33">
        <f t="shared" ca="1" si="89"/>
        <v>0</v>
      </c>
      <c r="P39" s="33">
        <f t="shared" ca="1" si="89"/>
        <v>0</v>
      </c>
      <c r="Q39" s="33">
        <f t="shared" ca="1" si="89"/>
        <v>0</v>
      </c>
      <c r="R39" s="33">
        <f t="shared" ca="1" si="90"/>
        <v>0</v>
      </c>
      <c r="S39" s="33">
        <f t="shared" ca="1" si="90"/>
        <v>0</v>
      </c>
      <c r="T39" s="33">
        <f t="shared" ca="1" si="90"/>
        <v>0</v>
      </c>
      <c r="U39" s="33">
        <f t="shared" ca="1" si="90"/>
        <v>0</v>
      </c>
      <c r="V39" s="33">
        <f t="shared" ca="1" si="90"/>
        <v>0</v>
      </c>
      <c r="W39" s="33">
        <f t="shared" ca="1" si="90"/>
        <v>0</v>
      </c>
      <c r="X39" s="33">
        <f t="shared" ca="1" si="90"/>
        <v>0</v>
      </c>
      <c r="Y39" s="33">
        <f t="shared" ca="1" si="90"/>
        <v>0</v>
      </c>
      <c r="Z39" s="33">
        <f t="shared" ca="1" si="90"/>
        <v>0</v>
      </c>
      <c r="AA39" s="33">
        <f t="shared" ca="1" si="90"/>
        <v>0</v>
      </c>
      <c r="AB39" s="33">
        <f t="shared" ca="1" si="90"/>
        <v>0</v>
      </c>
      <c r="AC39" s="33">
        <f t="shared" ca="1" si="90"/>
        <v>0</v>
      </c>
      <c r="AD39" s="33">
        <f t="shared" ca="1" si="90"/>
        <v>0</v>
      </c>
      <c r="AE39" s="33">
        <f t="shared" ca="1" si="90"/>
        <v>0</v>
      </c>
      <c r="AF39" s="33">
        <f t="shared" ca="1" si="91"/>
        <v>0</v>
      </c>
      <c r="AG39" s="33">
        <f t="shared" ca="1" si="91"/>
        <v>0</v>
      </c>
      <c r="AH39" s="33">
        <f t="shared" ca="1" si="91"/>
        <v>0</v>
      </c>
      <c r="AI39" s="33">
        <f t="shared" ca="1" si="91"/>
        <v>0</v>
      </c>
      <c r="AJ39" s="33">
        <f t="shared" ca="1" si="91"/>
        <v>0</v>
      </c>
      <c r="AK39" s="33">
        <f t="shared" ca="1" si="91"/>
        <v>0</v>
      </c>
      <c r="AL39" s="33">
        <f t="shared" ca="1" si="91"/>
        <v>0</v>
      </c>
      <c r="AM39" s="33">
        <f t="shared" ca="1" si="91"/>
        <v>0</v>
      </c>
      <c r="AN39" s="33">
        <f t="shared" ca="1" si="91"/>
        <v>0</v>
      </c>
      <c r="AO39" s="33">
        <f t="shared" ca="1" si="91"/>
        <v>0</v>
      </c>
      <c r="AP39" s="33">
        <f t="shared" ca="1" si="91"/>
        <v>0</v>
      </c>
      <c r="AQ39" s="33">
        <f t="shared" ca="1" si="91"/>
        <v>0</v>
      </c>
      <c r="AR39" s="33">
        <f t="shared" ca="1" si="91"/>
        <v>0</v>
      </c>
      <c r="AS39" s="33">
        <f t="shared" ca="1" si="91"/>
        <v>0</v>
      </c>
      <c r="AT39" s="33">
        <f t="shared" ca="1" si="91"/>
        <v>0</v>
      </c>
      <c r="AU39" s="33">
        <f t="shared" ca="1" si="92"/>
        <v>0</v>
      </c>
      <c r="AV39" s="33">
        <f t="shared" ca="1" si="92"/>
        <v>0</v>
      </c>
      <c r="AW39" s="33">
        <f t="shared" ca="1" si="92"/>
        <v>0</v>
      </c>
      <c r="AX39" s="33">
        <f t="shared" ca="1" si="92"/>
        <v>0</v>
      </c>
      <c r="AY39" s="33">
        <f t="shared" ca="1" si="92"/>
        <v>0</v>
      </c>
      <c r="AZ39" s="33">
        <f t="shared" ca="1" si="92"/>
        <v>0</v>
      </c>
      <c r="BA39" s="33">
        <f t="shared" ca="1" si="92"/>
        <v>0</v>
      </c>
      <c r="BB39" s="33">
        <f t="shared" ca="1" si="92"/>
        <v>0</v>
      </c>
      <c r="BC39" s="33">
        <f t="shared" ca="1" si="92"/>
        <v>0</v>
      </c>
      <c r="BD39" s="33">
        <f t="shared" ca="1" si="92"/>
        <v>0</v>
      </c>
      <c r="BE39" s="33">
        <f t="shared" ca="1" si="92"/>
        <v>0</v>
      </c>
      <c r="BF39" s="33">
        <f t="shared" ca="1" si="92"/>
        <v>0</v>
      </c>
      <c r="BG39" s="33">
        <f t="shared" ca="1" si="92"/>
        <v>0</v>
      </c>
      <c r="BH39" s="33"/>
      <c r="BJ39" s="148" t="str">
        <f t="shared" ca="1" si="154"/>
        <v/>
      </c>
      <c r="BL39" s="30"/>
      <c r="BN39" s="29" t="str">
        <f t="shared" ca="1" si="155"/>
        <v/>
      </c>
      <c r="BO39" s="29" t="str">
        <f t="shared" ca="1" si="156"/>
        <v/>
      </c>
      <c r="BP39" s="29" t="str">
        <f t="shared" ca="1" si="157"/>
        <v/>
      </c>
      <c r="BQ39" s="29" t="str">
        <f t="shared" ca="1" si="158"/>
        <v/>
      </c>
      <c r="BR39" s="29" t="str">
        <f t="shared" ca="1" si="159"/>
        <v/>
      </c>
      <c r="BS39" s="29" t="str">
        <f t="shared" ca="1" si="160"/>
        <v/>
      </c>
      <c r="BT39" s="29" t="str">
        <f t="shared" ca="1" si="161"/>
        <v/>
      </c>
      <c r="BU39" s="29" t="str">
        <f t="shared" ca="1" si="162"/>
        <v/>
      </c>
      <c r="BV39" s="29" t="str">
        <f t="shared" ca="1" si="163"/>
        <v/>
      </c>
      <c r="BW39" s="29" t="str">
        <f t="shared" ca="1" si="164"/>
        <v/>
      </c>
      <c r="BX39" s="29" t="str">
        <f t="shared" ca="1" si="165"/>
        <v/>
      </c>
      <c r="BY39" s="29" t="str">
        <f t="shared" ca="1" si="166"/>
        <v/>
      </c>
      <c r="BZ39" s="29" t="str">
        <f t="shared" ca="1" si="167"/>
        <v/>
      </c>
      <c r="CA39" s="29" t="str">
        <f t="shared" ca="1" si="168"/>
        <v/>
      </c>
      <c r="CB39" s="29" t="str">
        <f t="shared" ca="1" si="169"/>
        <v/>
      </c>
      <c r="CC39" s="29" t="str">
        <f t="shared" ca="1" si="170"/>
        <v/>
      </c>
      <c r="CD39" s="29" t="str">
        <f t="shared" ca="1" si="171"/>
        <v/>
      </c>
      <c r="CE39" s="29" t="str">
        <f t="shared" ca="1" si="172"/>
        <v/>
      </c>
      <c r="CF39" s="29" t="str">
        <f t="shared" ca="1" si="173"/>
        <v/>
      </c>
      <c r="CG39" s="29" t="str">
        <f t="shared" ca="1" si="174"/>
        <v/>
      </c>
      <c r="CH39" s="29" t="str">
        <f t="shared" ca="1" si="175"/>
        <v/>
      </c>
      <c r="CI39" s="29" t="str">
        <f t="shared" ca="1" si="176"/>
        <v/>
      </c>
      <c r="CJ39" s="29" t="str">
        <f t="shared" ca="1" si="177"/>
        <v/>
      </c>
      <c r="CK39" s="29" t="str">
        <f t="shared" ca="1" si="178"/>
        <v/>
      </c>
      <c r="CL39" s="29" t="str">
        <f t="shared" ca="1" si="179"/>
        <v/>
      </c>
      <c r="CM39" s="29" t="str">
        <f t="shared" ca="1" si="180"/>
        <v/>
      </c>
      <c r="CN39" s="29" t="str">
        <f t="shared" ca="1" si="181"/>
        <v/>
      </c>
      <c r="CO39" s="29" t="str">
        <f t="shared" ca="1" si="182"/>
        <v/>
      </c>
      <c r="CP39" s="29" t="str">
        <f t="shared" ca="1" si="183"/>
        <v/>
      </c>
      <c r="CQ39" s="29" t="str">
        <f t="shared" ca="1" si="184"/>
        <v/>
      </c>
      <c r="CR39" s="29" t="str">
        <f t="shared" ca="1" si="185"/>
        <v/>
      </c>
      <c r="CS39" s="29" t="str">
        <f t="shared" ca="1" si="186"/>
        <v/>
      </c>
      <c r="CT39" s="29" t="str">
        <f t="shared" ca="1" si="187"/>
        <v/>
      </c>
      <c r="CU39" s="29" t="str">
        <f t="shared" ca="1" si="188"/>
        <v/>
      </c>
      <c r="CV39" s="29" t="str">
        <f t="shared" ca="1" si="189"/>
        <v/>
      </c>
      <c r="CW39" s="29" t="str">
        <f t="shared" ca="1" si="190"/>
        <v/>
      </c>
      <c r="CX39" s="29" t="str">
        <f t="shared" ca="1" si="191"/>
        <v/>
      </c>
      <c r="CY39" s="29" t="str">
        <f t="shared" ca="1" si="192"/>
        <v/>
      </c>
      <c r="CZ39" s="29" t="str">
        <f t="shared" ca="1" si="193"/>
        <v/>
      </c>
      <c r="DA39" s="29" t="str">
        <f t="shared" ca="1" si="194"/>
        <v/>
      </c>
      <c r="DB39" s="29" t="str">
        <f t="shared" ca="1" si="195"/>
        <v/>
      </c>
      <c r="DC39" s="29" t="str">
        <f t="shared" ca="1" si="196"/>
        <v/>
      </c>
      <c r="DD39" s="29" t="str">
        <f t="shared" ca="1" si="197"/>
        <v/>
      </c>
      <c r="DE39" s="29" t="str">
        <f t="shared" ca="1" si="198"/>
        <v/>
      </c>
      <c r="DF39" s="29" t="str">
        <f t="shared" ca="1" si="199"/>
        <v/>
      </c>
      <c r="DG39" s="29" t="str">
        <f t="shared" ca="1" si="200"/>
        <v/>
      </c>
      <c r="DH39" s="29" t="str">
        <f t="shared" ca="1" si="201"/>
        <v/>
      </c>
      <c r="DI39" s="29" t="str">
        <f t="shared" ca="1" si="202"/>
        <v/>
      </c>
      <c r="DJ39" s="29" t="str">
        <f t="shared" ca="1" si="203"/>
        <v/>
      </c>
      <c r="DK39" s="29" t="str">
        <f t="shared" ca="1" si="204"/>
        <v/>
      </c>
      <c r="DL39" s="29" t="str">
        <f t="shared" ca="1" si="205"/>
        <v/>
      </c>
      <c r="DM39" s="29" t="str">
        <f t="shared" ca="1" si="206"/>
        <v/>
      </c>
      <c r="JD39">
        <f t="shared" si="145"/>
        <v>0</v>
      </c>
      <c r="JE39">
        <f t="shared" si="207"/>
        <v>0</v>
      </c>
      <c r="JF39" t="str">
        <f t="shared" ca="1" si="208"/>
        <v/>
      </c>
      <c r="JG39" t="str">
        <f t="shared" ca="1" si="209"/>
        <v/>
      </c>
      <c r="JH39" t="str">
        <f t="shared" ca="1" si="210"/>
        <v/>
      </c>
      <c r="JI39" t="str">
        <f t="shared" ca="1" si="211"/>
        <v/>
      </c>
    </row>
    <row r="40" spans="3:269" x14ac:dyDescent="0.2">
      <c r="C40" s="9">
        <f t="array" aca="1" ref="C40" ca="1">MIN(IF($L$7=0, 0, IF(INDIRECT($L$6)&gt;0, IF(ROW(INDIRECT($L$6))&gt;C39, ROW(INDIRECT($L$6)), MAXR))))</f>
        <v>9999999</v>
      </c>
      <c r="D40" s="9">
        <f t="shared" ca="1" si="85"/>
        <v>0</v>
      </c>
      <c r="E40" s="9">
        <f t="shared" ca="1" si="151"/>
        <v>0</v>
      </c>
      <c r="F40" s="105" t="str">
        <f t="shared" ca="1" si="152"/>
        <v/>
      </c>
      <c r="G40" s="7">
        <f t="shared" ca="1" si="153"/>
        <v>0</v>
      </c>
      <c r="H40" s="33">
        <f t="shared" ca="1" si="89"/>
        <v>0</v>
      </c>
      <c r="I40" s="33">
        <f t="shared" ca="1" si="89"/>
        <v>0</v>
      </c>
      <c r="J40" s="33">
        <f t="shared" ca="1" si="89"/>
        <v>0</v>
      </c>
      <c r="K40" s="33">
        <f t="shared" ca="1" si="89"/>
        <v>0</v>
      </c>
      <c r="L40" s="33">
        <f t="shared" ca="1" si="89"/>
        <v>0</v>
      </c>
      <c r="M40" s="33">
        <f t="shared" ca="1" si="89"/>
        <v>0</v>
      </c>
      <c r="N40" s="33">
        <f t="shared" ca="1" si="89"/>
        <v>0</v>
      </c>
      <c r="O40" s="33">
        <f t="shared" ca="1" si="89"/>
        <v>0</v>
      </c>
      <c r="P40" s="33">
        <f t="shared" ca="1" si="89"/>
        <v>0</v>
      </c>
      <c r="Q40" s="33">
        <f t="shared" ca="1" si="89"/>
        <v>0</v>
      </c>
      <c r="R40" s="33">
        <f t="shared" ca="1" si="90"/>
        <v>0</v>
      </c>
      <c r="S40" s="33">
        <f t="shared" ca="1" si="90"/>
        <v>0</v>
      </c>
      <c r="T40" s="33">
        <f t="shared" ca="1" si="90"/>
        <v>0</v>
      </c>
      <c r="U40" s="33">
        <f t="shared" ca="1" si="90"/>
        <v>0</v>
      </c>
      <c r="V40" s="33">
        <f t="shared" ca="1" si="90"/>
        <v>0</v>
      </c>
      <c r="W40" s="33">
        <f t="shared" ca="1" si="90"/>
        <v>0</v>
      </c>
      <c r="X40" s="33">
        <f t="shared" ca="1" si="90"/>
        <v>0</v>
      </c>
      <c r="Y40" s="33">
        <f t="shared" ca="1" si="90"/>
        <v>0</v>
      </c>
      <c r="Z40" s="33">
        <f t="shared" ca="1" si="90"/>
        <v>0</v>
      </c>
      <c r="AA40" s="33">
        <f t="shared" ca="1" si="90"/>
        <v>0</v>
      </c>
      <c r="AB40" s="33">
        <f t="shared" ca="1" si="90"/>
        <v>0</v>
      </c>
      <c r="AC40" s="33">
        <f t="shared" ca="1" si="90"/>
        <v>0</v>
      </c>
      <c r="AD40" s="33">
        <f t="shared" ca="1" si="90"/>
        <v>0</v>
      </c>
      <c r="AE40" s="33">
        <f t="shared" ca="1" si="90"/>
        <v>0</v>
      </c>
      <c r="AF40" s="33">
        <f t="shared" ca="1" si="91"/>
        <v>0</v>
      </c>
      <c r="AG40" s="33">
        <f t="shared" ca="1" si="91"/>
        <v>0</v>
      </c>
      <c r="AH40" s="33">
        <f t="shared" ca="1" si="91"/>
        <v>0</v>
      </c>
      <c r="AI40" s="33">
        <f t="shared" ca="1" si="91"/>
        <v>0</v>
      </c>
      <c r="AJ40" s="33">
        <f t="shared" ca="1" si="91"/>
        <v>0</v>
      </c>
      <c r="AK40" s="33">
        <f t="shared" ca="1" si="91"/>
        <v>0</v>
      </c>
      <c r="AL40" s="33">
        <f t="shared" ca="1" si="91"/>
        <v>0</v>
      </c>
      <c r="AM40" s="33">
        <f t="shared" ca="1" si="91"/>
        <v>0</v>
      </c>
      <c r="AN40" s="33">
        <f t="shared" ca="1" si="91"/>
        <v>0</v>
      </c>
      <c r="AO40" s="33">
        <f t="shared" ca="1" si="91"/>
        <v>0</v>
      </c>
      <c r="AP40" s="33">
        <f t="shared" ca="1" si="91"/>
        <v>0</v>
      </c>
      <c r="AQ40" s="33">
        <f t="shared" ca="1" si="91"/>
        <v>0</v>
      </c>
      <c r="AR40" s="33">
        <f t="shared" ca="1" si="91"/>
        <v>0</v>
      </c>
      <c r="AS40" s="33">
        <f t="shared" ca="1" si="91"/>
        <v>0</v>
      </c>
      <c r="AT40" s="33">
        <f t="shared" ca="1" si="91"/>
        <v>0</v>
      </c>
      <c r="AU40" s="33">
        <f t="shared" ca="1" si="92"/>
        <v>0</v>
      </c>
      <c r="AV40" s="33">
        <f t="shared" ca="1" si="92"/>
        <v>0</v>
      </c>
      <c r="AW40" s="33">
        <f t="shared" ca="1" si="92"/>
        <v>0</v>
      </c>
      <c r="AX40" s="33">
        <f t="shared" ca="1" si="92"/>
        <v>0</v>
      </c>
      <c r="AY40" s="33">
        <f t="shared" ca="1" si="92"/>
        <v>0</v>
      </c>
      <c r="AZ40" s="33">
        <f t="shared" ca="1" si="92"/>
        <v>0</v>
      </c>
      <c r="BA40" s="33">
        <f t="shared" ca="1" si="92"/>
        <v>0</v>
      </c>
      <c r="BB40" s="33">
        <f t="shared" ca="1" si="92"/>
        <v>0</v>
      </c>
      <c r="BC40" s="33">
        <f t="shared" ca="1" si="92"/>
        <v>0</v>
      </c>
      <c r="BD40" s="33">
        <f t="shared" ca="1" si="92"/>
        <v>0</v>
      </c>
      <c r="BE40" s="33">
        <f t="shared" ca="1" si="92"/>
        <v>0</v>
      </c>
      <c r="BF40" s="33">
        <f t="shared" ca="1" si="92"/>
        <v>0</v>
      </c>
      <c r="BG40" s="33">
        <f t="shared" ca="1" si="92"/>
        <v>0</v>
      </c>
      <c r="BH40" s="33"/>
      <c r="BJ40" s="148" t="str">
        <f t="shared" ca="1" si="154"/>
        <v/>
      </c>
      <c r="BL40" s="30"/>
      <c r="BN40" s="29" t="str">
        <f t="shared" ca="1" si="155"/>
        <v/>
      </c>
      <c r="BO40" s="29" t="str">
        <f t="shared" ca="1" si="156"/>
        <v/>
      </c>
      <c r="BP40" s="29" t="str">
        <f t="shared" ca="1" si="157"/>
        <v/>
      </c>
      <c r="BQ40" s="29" t="str">
        <f t="shared" ca="1" si="158"/>
        <v/>
      </c>
      <c r="BR40" s="29" t="str">
        <f t="shared" ca="1" si="159"/>
        <v/>
      </c>
      <c r="BS40" s="29" t="str">
        <f t="shared" ca="1" si="160"/>
        <v/>
      </c>
      <c r="BT40" s="29" t="str">
        <f t="shared" ca="1" si="161"/>
        <v/>
      </c>
      <c r="BU40" s="29" t="str">
        <f t="shared" ca="1" si="162"/>
        <v/>
      </c>
      <c r="BV40" s="29" t="str">
        <f t="shared" ca="1" si="163"/>
        <v/>
      </c>
      <c r="BW40" s="29" t="str">
        <f t="shared" ca="1" si="164"/>
        <v/>
      </c>
      <c r="BX40" s="29" t="str">
        <f t="shared" ca="1" si="165"/>
        <v/>
      </c>
      <c r="BY40" s="29" t="str">
        <f t="shared" ca="1" si="166"/>
        <v/>
      </c>
      <c r="BZ40" s="29" t="str">
        <f t="shared" ca="1" si="167"/>
        <v/>
      </c>
      <c r="CA40" s="29" t="str">
        <f t="shared" ca="1" si="168"/>
        <v/>
      </c>
      <c r="CB40" s="29" t="str">
        <f t="shared" ca="1" si="169"/>
        <v/>
      </c>
      <c r="CC40" s="29" t="str">
        <f t="shared" ca="1" si="170"/>
        <v/>
      </c>
      <c r="CD40" s="29" t="str">
        <f t="shared" ca="1" si="171"/>
        <v/>
      </c>
      <c r="CE40" s="29" t="str">
        <f t="shared" ca="1" si="172"/>
        <v/>
      </c>
      <c r="CF40" s="29" t="str">
        <f t="shared" ca="1" si="173"/>
        <v/>
      </c>
      <c r="CG40" s="29" t="str">
        <f t="shared" ca="1" si="174"/>
        <v/>
      </c>
      <c r="CH40" s="29" t="str">
        <f t="shared" ca="1" si="175"/>
        <v/>
      </c>
      <c r="CI40" s="29" t="str">
        <f t="shared" ca="1" si="176"/>
        <v/>
      </c>
      <c r="CJ40" s="29" t="str">
        <f t="shared" ca="1" si="177"/>
        <v/>
      </c>
      <c r="CK40" s="29" t="str">
        <f t="shared" ca="1" si="178"/>
        <v/>
      </c>
      <c r="CL40" s="29" t="str">
        <f t="shared" ca="1" si="179"/>
        <v/>
      </c>
      <c r="CM40" s="29" t="str">
        <f t="shared" ca="1" si="180"/>
        <v/>
      </c>
      <c r="CN40" s="29" t="str">
        <f t="shared" ca="1" si="181"/>
        <v/>
      </c>
      <c r="CO40" s="29" t="str">
        <f t="shared" ca="1" si="182"/>
        <v/>
      </c>
      <c r="CP40" s="29" t="str">
        <f t="shared" ca="1" si="183"/>
        <v/>
      </c>
      <c r="CQ40" s="29" t="str">
        <f t="shared" ca="1" si="184"/>
        <v/>
      </c>
      <c r="CR40" s="29" t="str">
        <f t="shared" ca="1" si="185"/>
        <v/>
      </c>
      <c r="CS40" s="29" t="str">
        <f t="shared" ca="1" si="186"/>
        <v/>
      </c>
      <c r="CT40" s="29" t="str">
        <f t="shared" ca="1" si="187"/>
        <v/>
      </c>
      <c r="CU40" s="29" t="str">
        <f t="shared" ca="1" si="188"/>
        <v/>
      </c>
      <c r="CV40" s="29" t="str">
        <f t="shared" ca="1" si="189"/>
        <v/>
      </c>
      <c r="CW40" s="29" t="str">
        <f t="shared" ca="1" si="190"/>
        <v/>
      </c>
      <c r="CX40" s="29" t="str">
        <f t="shared" ca="1" si="191"/>
        <v/>
      </c>
      <c r="CY40" s="29" t="str">
        <f t="shared" ca="1" si="192"/>
        <v/>
      </c>
      <c r="CZ40" s="29" t="str">
        <f t="shared" ca="1" si="193"/>
        <v/>
      </c>
      <c r="DA40" s="29" t="str">
        <f t="shared" ca="1" si="194"/>
        <v/>
      </c>
      <c r="DB40" s="29" t="str">
        <f t="shared" ca="1" si="195"/>
        <v/>
      </c>
      <c r="DC40" s="29" t="str">
        <f t="shared" ca="1" si="196"/>
        <v/>
      </c>
      <c r="DD40" s="29" t="str">
        <f t="shared" ca="1" si="197"/>
        <v/>
      </c>
      <c r="DE40" s="29" t="str">
        <f t="shared" ca="1" si="198"/>
        <v/>
      </c>
      <c r="DF40" s="29" t="str">
        <f t="shared" ca="1" si="199"/>
        <v/>
      </c>
      <c r="DG40" s="29" t="str">
        <f t="shared" ca="1" si="200"/>
        <v/>
      </c>
      <c r="DH40" s="29" t="str">
        <f t="shared" ca="1" si="201"/>
        <v/>
      </c>
      <c r="DI40" s="29" t="str">
        <f t="shared" ca="1" si="202"/>
        <v/>
      </c>
      <c r="DJ40" s="29" t="str">
        <f t="shared" ca="1" si="203"/>
        <v/>
      </c>
      <c r="DK40" s="29" t="str">
        <f t="shared" ca="1" si="204"/>
        <v/>
      </c>
      <c r="DL40" s="29" t="str">
        <f t="shared" ca="1" si="205"/>
        <v/>
      </c>
      <c r="DM40" s="29" t="str">
        <f t="shared" ca="1" si="206"/>
        <v/>
      </c>
      <c r="JD40">
        <f t="shared" si="145"/>
        <v>0</v>
      </c>
      <c r="JE40">
        <f t="shared" si="207"/>
        <v>0</v>
      </c>
      <c r="JF40" t="str">
        <f t="shared" ca="1" si="208"/>
        <v/>
      </c>
      <c r="JG40" t="str">
        <f t="shared" ca="1" si="209"/>
        <v/>
      </c>
      <c r="JH40" t="str">
        <f t="shared" ca="1" si="210"/>
        <v/>
      </c>
      <c r="JI40" t="str">
        <f t="shared" ca="1" si="211"/>
        <v/>
      </c>
    </row>
    <row r="41" spans="3:269" x14ac:dyDescent="0.2">
      <c r="C41" s="9">
        <f t="array" aca="1" ref="C41" ca="1">MIN(IF($L$7=0, 0, IF(INDIRECT($L$6)&gt;0, IF(ROW(INDIRECT($L$6))&gt;C40, ROW(INDIRECT($L$6)), MAXR))))</f>
        <v>9999999</v>
      </c>
      <c r="D41" s="9">
        <f t="shared" ca="1" si="85"/>
        <v>0</v>
      </c>
      <c r="E41" s="9">
        <f t="shared" ca="1" si="151"/>
        <v>0</v>
      </c>
      <c r="F41" s="105" t="str">
        <f t="shared" ca="1" si="152"/>
        <v/>
      </c>
      <c r="G41" s="7">
        <f t="shared" ca="1" si="153"/>
        <v>0</v>
      </c>
      <c r="H41" s="33">
        <f t="shared" ca="1" si="89"/>
        <v>0</v>
      </c>
      <c r="I41" s="33">
        <f t="shared" ca="1" si="89"/>
        <v>0</v>
      </c>
      <c r="J41" s="33">
        <f t="shared" ca="1" si="89"/>
        <v>0</v>
      </c>
      <c r="K41" s="33">
        <f t="shared" ca="1" si="89"/>
        <v>0</v>
      </c>
      <c r="L41" s="33">
        <f t="shared" ca="1" si="89"/>
        <v>0</v>
      </c>
      <c r="M41" s="33">
        <f t="shared" ca="1" si="89"/>
        <v>0</v>
      </c>
      <c r="N41" s="33">
        <f t="shared" ca="1" si="89"/>
        <v>0</v>
      </c>
      <c r="O41" s="33">
        <f t="shared" ca="1" si="89"/>
        <v>0</v>
      </c>
      <c r="P41" s="33">
        <f t="shared" ca="1" si="89"/>
        <v>0</v>
      </c>
      <c r="Q41" s="33">
        <f t="shared" ca="1" si="89"/>
        <v>0</v>
      </c>
      <c r="R41" s="33">
        <f t="shared" ca="1" si="90"/>
        <v>0</v>
      </c>
      <c r="S41" s="33">
        <f t="shared" ca="1" si="90"/>
        <v>0</v>
      </c>
      <c r="T41" s="33">
        <f t="shared" ca="1" si="90"/>
        <v>0</v>
      </c>
      <c r="U41" s="33">
        <f t="shared" ca="1" si="90"/>
        <v>0</v>
      </c>
      <c r="V41" s="33">
        <f t="shared" ca="1" si="90"/>
        <v>0</v>
      </c>
      <c r="W41" s="33">
        <f t="shared" ca="1" si="90"/>
        <v>0</v>
      </c>
      <c r="X41" s="33">
        <f t="shared" ca="1" si="90"/>
        <v>0</v>
      </c>
      <c r="Y41" s="33">
        <f t="shared" ca="1" si="90"/>
        <v>0</v>
      </c>
      <c r="Z41" s="33">
        <f t="shared" ca="1" si="90"/>
        <v>0</v>
      </c>
      <c r="AA41" s="33">
        <f t="shared" ca="1" si="90"/>
        <v>0</v>
      </c>
      <c r="AB41" s="33">
        <f t="shared" ca="1" si="90"/>
        <v>0</v>
      </c>
      <c r="AC41" s="33">
        <f t="shared" ca="1" si="90"/>
        <v>0</v>
      </c>
      <c r="AD41" s="33">
        <f t="shared" ca="1" si="90"/>
        <v>0</v>
      </c>
      <c r="AE41" s="33">
        <f t="shared" ca="1" si="90"/>
        <v>0</v>
      </c>
      <c r="AF41" s="33">
        <f t="shared" ca="1" si="91"/>
        <v>0</v>
      </c>
      <c r="AG41" s="33">
        <f t="shared" ca="1" si="91"/>
        <v>0</v>
      </c>
      <c r="AH41" s="33">
        <f t="shared" ca="1" si="91"/>
        <v>0</v>
      </c>
      <c r="AI41" s="33">
        <f t="shared" ca="1" si="91"/>
        <v>0</v>
      </c>
      <c r="AJ41" s="33">
        <f t="shared" ca="1" si="91"/>
        <v>0</v>
      </c>
      <c r="AK41" s="33">
        <f t="shared" ca="1" si="91"/>
        <v>0</v>
      </c>
      <c r="AL41" s="33">
        <f t="shared" ca="1" si="91"/>
        <v>0</v>
      </c>
      <c r="AM41" s="33">
        <f t="shared" ca="1" si="91"/>
        <v>0</v>
      </c>
      <c r="AN41" s="33">
        <f t="shared" ca="1" si="91"/>
        <v>0</v>
      </c>
      <c r="AO41" s="33">
        <f t="shared" ca="1" si="91"/>
        <v>0</v>
      </c>
      <c r="AP41" s="33">
        <f t="shared" ca="1" si="91"/>
        <v>0</v>
      </c>
      <c r="AQ41" s="33">
        <f t="shared" ca="1" si="91"/>
        <v>0</v>
      </c>
      <c r="AR41" s="33">
        <f t="shared" ca="1" si="91"/>
        <v>0</v>
      </c>
      <c r="AS41" s="33">
        <f t="shared" ca="1" si="91"/>
        <v>0</v>
      </c>
      <c r="AT41" s="33">
        <f t="shared" ca="1" si="91"/>
        <v>0</v>
      </c>
      <c r="AU41" s="33">
        <f t="shared" ca="1" si="92"/>
        <v>0</v>
      </c>
      <c r="AV41" s="33">
        <f t="shared" ca="1" si="92"/>
        <v>0</v>
      </c>
      <c r="AW41" s="33">
        <f t="shared" ca="1" si="92"/>
        <v>0</v>
      </c>
      <c r="AX41" s="33">
        <f t="shared" ca="1" si="92"/>
        <v>0</v>
      </c>
      <c r="AY41" s="33">
        <f t="shared" ca="1" si="92"/>
        <v>0</v>
      </c>
      <c r="AZ41" s="33">
        <f t="shared" ca="1" si="92"/>
        <v>0</v>
      </c>
      <c r="BA41" s="33">
        <f t="shared" ca="1" si="92"/>
        <v>0</v>
      </c>
      <c r="BB41" s="33">
        <f t="shared" ca="1" si="92"/>
        <v>0</v>
      </c>
      <c r="BC41" s="33">
        <f t="shared" ca="1" si="92"/>
        <v>0</v>
      </c>
      <c r="BD41" s="33">
        <f t="shared" ca="1" si="92"/>
        <v>0</v>
      </c>
      <c r="BE41" s="33">
        <f t="shared" ca="1" si="92"/>
        <v>0</v>
      </c>
      <c r="BF41" s="33">
        <f t="shared" ca="1" si="92"/>
        <v>0</v>
      </c>
      <c r="BG41" s="33">
        <f t="shared" ca="1" si="92"/>
        <v>0</v>
      </c>
      <c r="BH41" s="33"/>
      <c r="BJ41" s="148" t="str">
        <f t="shared" ca="1" si="154"/>
        <v/>
      </c>
      <c r="BL41" s="30"/>
      <c r="BN41" s="29" t="str">
        <f t="shared" ca="1" si="155"/>
        <v/>
      </c>
      <c r="BO41" s="29" t="str">
        <f t="shared" ca="1" si="156"/>
        <v/>
      </c>
      <c r="BP41" s="29" t="str">
        <f t="shared" ca="1" si="157"/>
        <v/>
      </c>
      <c r="BQ41" s="29" t="str">
        <f t="shared" ca="1" si="158"/>
        <v/>
      </c>
      <c r="BR41" s="29" t="str">
        <f t="shared" ca="1" si="159"/>
        <v/>
      </c>
      <c r="BS41" s="29" t="str">
        <f t="shared" ca="1" si="160"/>
        <v/>
      </c>
      <c r="BT41" s="29" t="str">
        <f t="shared" ca="1" si="161"/>
        <v/>
      </c>
      <c r="BU41" s="29" t="str">
        <f t="shared" ca="1" si="162"/>
        <v/>
      </c>
      <c r="BV41" s="29" t="str">
        <f t="shared" ca="1" si="163"/>
        <v/>
      </c>
      <c r="BW41" s="29" t="str">
        <f t="shared" ca="1" si="164"/>
        <v/>
      </c>
      <c r="BX41" s="29" t="str">
        <f t="shared" ca="1" si="165"/>
        <v/>
      </c>
      <c r="BY41" s="29" t="str">
        <f t="shared" ca="1" si="166"/>
        <v/>
      </c>
      <c r="BZ41" s="29" t="str">
        <f t="shared" ca="1" si="167"/>
        <v/>
      </c>
      <c r="CA41" s="29" t="str">
        <f t="shared" ca="1" si="168"/>
        <v/>
      </c>
      <c r="CB41" s="29" t="str">
        <f t="shared" ca="1" si="169"/>
        <v/>
      </c>
      <c r="CC41" s="29" t="str">
        <f t="shared" ca="1" si="170"/>
        <v/>
      </c>
      <c r="CD41" s="29" t="str">
        <f t="shared" ca="1" si="171"/>
        <v/>
      </c>
      <c r="CE41" s="29" t="str">
        <f t="shared" ca="1" si="172"/>
        <v/>
      </c>
      <c r="CF41" s="29" t="str">
        <f t="shared" ca="1" si="173"/>
        <v/>
      </c>
      <c r="CG41" s="29" t="str">
        <f t="shared" ca="1" si="174"/>
        <v/>
      </c>
      <c r="CH41" s="29" t="str">
        <f t="shared" ca="1" si="175"/>
        <v/>
      </c>
      <c r="CI41" s="29" t="str">
        <f t="shared" ca="1" si="176"/>
        <v/>
      </c>
      <c r="CJ41" s="29" t="str">
        <f t="shared" ca="1" si="177"/>
        <v/>
      </c>
      <c r="CK41" s="29" t="str">
        <f t="shared" ca="1" si="178"/>
        <v/>
      </c>
      <c r="CL41" s="29" t="str">
        <f t="shared" ca="1" si="179"/>
        <v/>
      </c>
      <c r="CM41" s="29" t="str">
        <f t="shared" ca="1" si="180"/>
        <v/>
      </c>
      <c r="CN41" s="29" t="str">
        <f t="shared" ca="1" si="181"/>
        <v/>
      </c>
      <c r="CO41" s="29" t="str">
        <f t="shared" ca="1" si="182"/>
        <v/>
      </c>
      <c r="CP41" s="29" t="str">
        <f t="shared" ca="1" si="183"/>
        <v/>
      </c>
      <c r="CQ41" s="29" t="str">
        <f t="shared" ca="1" si="184"/>
        <v/>
      </c>
      <c r="CR41" s="29" t="str">
        <f t="shared" ca="1" si="185"/>
        <v/>
      </c>
      <c r="CS41" s="29" t="str">
        <f t="shared" ca="1" si="186"/>
        <v/>
      </c>
      <c r="CT41" s="29" t="str">
        <f t="shared" ca="1" si="187"/>
        <v/>
      </c>
      <c r="CU41" s="29" t="str">
        <f t="shared" ca="1" si="188"/>
        <v/>
      </c>
      <c r="CV41" s="29" t="str">
        <f t="shared" ca="1" si="189"/>
        <v/>
      </c>
      <c r="CW41" s="29" t="str">
        <f t="shared" ca="1" si="190"/>
        <v/>
      </c>
      <c r="CX41" s="29" t="str">
        <f t="shared" ca="1" si="191"/>
        <v/>
      </c>
      <c r="CY41" s="29" t="str">
        <f t="shared" ca="1" si="192"/>
        <v/>
      </c>
      <c r="CZ41" s="29" t="str">
        <f t="shared" ca="1" si="193"/>
        <v/>
      </c>
      <c r="DA41" s="29" t="str">
        <f t="shared" ca="1" si="194"/>
        <v/>
      </c>
      <c r="DB41" s="29" t="str">
        <f t="shared" ca="1" si="195"/>
        <v/>
      </c>
      <c r="DC41" s="29" t="str">
        <f t="shared" ca="1" si="196"/>
        <v/>
      </c>
      <c r="DD41" s="29" t="str">
        <f t="shared" ca="1" si="197"/>
        <v/>
      </c>
      <c r="DE41" s="29" t="str">
        <f t="shared" ca="1" si="198"/>
        <v/>
      </c>
      <c r="DF41" s="29" t="str">
        <f t="shared" ca="1" si="199"/>
        <v/>
      </c>
      <c r="DG41" s="29" t="str">
        <f t="shared" ca="1" si="200"/>
        <v/>
      </c>
      <c r="DH41" s="29" t="str">
        <f t="shared" ca="1" si="201"/>
        <v/>
      </c>
      <c r="DI41" s="29" t="str">
        <f t="shared" ca="1" si="202"/>
        <v/>
      </c>
      <c r="DJ41" s="29" t="str">
        <f t="shared" ca="1" si="203"/>
        <v/>
      </c>
      <c r="DK41" s="29" t="str">
        <f t="shared" ca="1" si="204"/>
        <v/>
      </c>
      <c r="DL41" s="29" t="str">
        <f t="shared" ca="1" si="205"/>
        <v/>
      </c>
      <c r="DM41" s="29" t="str">
        <f t="shared" ca="1" si="206"/>
        <v/>
      </c>
      <c r="JD41">
        <f t="shared" si="145"/>
        <v>0</v>
      </c>
      <c r="JE41">
        <f t="shared" si="207"/>
        <v>0</v>
      </c>
      <c r="JF41" t="str">
        <f t="shared" ca="1" si="208"/>
        <v/>
      </c>
      <c r="JG41" t="str">
        <f t="shared" ca="1" si="209"/>
        <v/>
      </c>
      <c r="JH41" t="str">
        <f t="shared" ca="1" si="210"/>
        <v/>
      </c>
      <c r="JI41" t="str">
        <f t="shared" ca="1" si="211"/>
        <v/>
      </c>
    </row>
    <row r="42" spans="3:269" x14ac:dyDescent="0.2">
      <c r="C42" s="9">
        <f t="array" aca="1" ref="C42" ca="1">MIN(IF($L$7=0, 0, IF(INDIRECT($L$6)&gt;0, IF(ROW(INDIRECT($L$6))&gt;C41, ROW(INDIRECT($L$6)), MAXR))))</f>
        <v>9999999</v>
      </c>
      <c r="D42" s="9">
        <f t="shared" ca="1" si="85"/>
        <v>0</v>
      </c>
      <c r="E42" s="9">
        <f t="shared" ca="1" si="151"/>
        <v>0</v>
      </c>
      <c r="F42" s="105" t="str">
        <f t="shared" ca="1" si="152"/>
        <v/>
      </c>
      <c r="G42" s="7">
        <f t="shared" ca="1" si="153"/>
        <v>0</v>
      </c>
      <c r="H42" s="33">
        <f t="shared" ca="1" si="89"/>
        <v>0</v>
      </c>
      <c r="I42" s="33">
        <f t="shared" ca="1" si="89"/>
        <v>0</v>
      </c>
      <c r="J42" s="33">
        <f t="shared" ca="1" si="89"/>
        <v>0</v>
      </c>
      <c r="K42" s="33">
        <f t="shared" ca="1" si="89"/>
        <v>0</v>
      </c>
      <c r="L42" s="33">
        <f t="shared" ca="1" si="89"/>
        <v>0</v>
      </c>
      <c r="M42" s="33">
        <f t="shared" ca="1" si="89"/>
        <v>0</v>
      </c>
      <c r="N42" s="33">
        <f t="shared" ca="1" si="89"/>
        <v>0</v>
      </c>
      <c r="O42" s="33">
        <f t="shared" ca="1" si="89"/>
        <v>0</v>
      </c>
      <c r="P42" s="33">
        <f t="shared" ca="1" si="89"/>
        <v>0</v>
      </c>
      <c r="Q42" s="33">
        <f t="shared" ca="1" si="89"/>
        <v>0</v>
      </c>
      <c r="R42" s="33">
        <f t="shared" ca="1" si="90"/>
        <v>0</v>
      </c>
      <c r="S42" s="33">
        <f t="shared" ca="1" si="90"/>
        <v>0</v>
      </c>
      <c r="T42" s="33">
        <f t="shared" ca="1" si="90"/>
        <v>0</v>
      </c>
      <c r="U42" s="33">
        <f t="shared" ca="1" si="90"/>
        <v>0</v>
      </c>
      <c r="V42" s="33">
        <f t="shared" ca="1" si="90"/>
        <v>0</v>
      </c>
      <c r="W42" s="33">
        <f t="shared" ca="1" si="90"/>
        <v>0</v>
      </c>
      <c r="X42" s="33">
        <f t="shared" ca="1" si="90"/>
        <v>0</v>
      </c>
      <c r="Y42" s="33">
        <f t="shared" ca="1" si="90"/>
        <v>0</v>
      </c>
      <c r="Z42" s="33">
        <f t="shared" ca="1" si="90"/>
        <v>0</v>
      </c>
      <c r="AA42" s="33">
        <f t="shared" ca="1" si="90"/>
        <v>0</v>
      </c>
      <c r="AB42" s="33">
        <f t="shared" ca="1" si="90"/>
        <v>0</v>
      </c>
      <c r="AC42" s="33">
        <f t="shared" ca="1" si="90"/>
        <v>0</v>
      </c>
      <c r="AD42" s="33">
        <f t="shared" ca="1" si="90"/>
        <v>0</v>
      </c>
      <c r="AE42" s="33">
        <f t="shared" ca="1" si="90"/>
        <v>0</v>
      </c>
      <c r="AF42" s="33">
        <f t="shared" ca="1" si="91"/>
        <v>0</v>
      </c>
      <c r="AG42" s="33">
        <f t="shared" ca="1" si="91"/>
        <v>0</v>
      </c>
      <c r="AH42" s="33">
        <f t="shared" ca="1" si="91"/>
        <v>0</v>
      </c>
      <c r="AI42" s="33">
        <f t="shared" ca="1" si="91"/>
        <v>0</v>
      </c>
      <c r="AJ42" s="33">
        <f t="shared" ca="1" si="91"/>
        <v>0</v>
      </c>
      <c r="AK42" s="33">
        <f t="shared" ca="1" si="91"/>
        <v>0</v>
      </c>
      <c r="AL42" s="33">
        <f t="shared" ca="1" si="91"/>
        <v>0</v>
      </c>
      <c r="AM42" s="33">
        <f t="shared" ca="1" si="91"/>
        <v>0</v>
      </c>
      <c r="AN42" s="33">
        <f t="shared" ca="1" si="91"/>
        <v>0</v>
      </c>
      <c r="AO42" s="33">
        <f t="shared" ca="1" si="91"/>
        <v>0</v>
      </c>
      <c r="AP42" s="33">
        <f t="shared" ca="1" si="91"/>
        <v>0</v>
      </c>
      <c r="AQ42" s="33">
        <f t="shared" ca="1" si="91"/>
        <v>0</v>
      </c>
      <c r="AR42" s="33">
        <f t="shared" ca="1" si="91"/>
        <v>0</v>
      </c>
      <c r="AS42" s="33">
        <f t="shared" ca="1" si="91"/>
        <v>0</v>
      </c>
      <c r="AT42" s="33">
        <f t="shared" ca="1" si="91"/>
        <v>0</v>
      </c>
      <c r="AU42" s="33">
        <f t="shared" ca="1" si="92"/>
        <v>0</v>
      </c>
      <c r="AV42" s="33">
        <f t="shared" ca="1" si="92"/>
        <v>0</v>
      </c>
      <c r="AW42" s="33">
        <f t="shared" ca="1" si="92"/>
        <v>0</v>
      </c>
      <c r="AX42" s="33">
        <f t="shared" ca="1" si="92"/>
        <v>0</v>
      </c>
      <c r="AY42" s="33">
        <f t="shared" ca="1" si="92"/>
        <v>0</v>
      </c>
      <c r="AZ42" s="33">
        <f t="shared" ca="1" si="92"/>
        <v>0</v>
      </c>
      <c r="BA42" s="33">
        <f t="shared" ca="1" si="92"/>
        <v>0</v>
      </c>
      <c r="BB42" s="33">
        <f t="shared" ca="1" si="92"/>
        <v>0</v>
      </c>
      <c r="BC42" s="33">
        <f t="shared" ca="1" si="92"/>
        <v>0</v>
      </c>
      <c r="BD42" s="33">
        <f t="shared" ca="1" si="92"/>
        <v>0</v>
      </c>
      <c r="BE42" s="33">
        <f t="shared" ca="1" si="92"/>
        <v>0</v>
      </c>
      <c r="BF42" s="33">
        <f t="shared" ca="1" si="92"/>
        <v>0</v>
      </c>
      <c r="BG42" s="33">
        <f t="shared" ca="1" si="92"/>
        <v>0</v>
      </c>
      <c r="BH42" s="33"/>
      <c r="BJ42" s="148" t="str">
        <f t="shared" ca="1" si="154"/>
        <v/>
      </c>
      <c r="BL42" s="30"/>
      <c r="BN42" s="29" t="str">
        <f t="shared" ca="1" si="155"/>
        <v/>
      </c>
      <c r="BO42" s="29" t="str">
        <f t="shared" ca="1" si="156"/>
        <v/>
      </c>
      <c r="BP42" s="29" t="str">
        <f t="shared" ca="1" si="157"/>
        <v/>
      </c>
      <c r="BQ42" s="29" t="str">
        <f t="shared" ca="1" si="158"/>
        <v/>
      </c>
      <c r="BR42" s="29" t="str">
        <f t="shared" ca="1" si="159"/>
        <v/>
      </c>
      <c r="BS42" s="29" t="str">
        <f t="shared" ca="1" si="160"/>
        <v/>
      </c>
      <c r="BT42" s="29" t="str">
        <f t="shared" ca="1" si="161"/>
        <v/>
      </c>
      <c r="BU42" s="29" t="str">
        <f t="shared" ca="1" si="162"/>
        <v/>
      </c>
      <c r="BV42" s="29" t="str">
        <f t="shared" ca="1" si="163"/>
        <v/>
      </c>
      <c r="BW42" s="29" t="str">
        <f t="shared" ca="1" si="164"/>
        <v/>
      </c>
      <c r="BX42" s="29" t="str">
        <f t="shared" ca="1" si="165"/>
        <v/>
      </c>
      <c r="BY42" s="29" t="str">
        <f t="shared" ca="1" si="166"/>
        <v/>
      </c>
      <c r="BZ42" s="29" t="str">
        <f t="shared" ca="1" si="167"/>
        <v/>
      </c>
      <c r="CA42" s="29" t="str">
        <f t="shared" ca="1" si="168"/>
        <v/>
      </c>
      <c r="CB42" s="29" t="str">
        <f t="shared" ca="1" si="169"/>
        <v/>
      </c>
      <c r="CC42" s="29" t="str">
        <f t="shared" ca="1" si="170"/>
        <v/>
      </c>
      <c r="CD42" s="29" t="str">
        <f t="shared" ca="1" si="171"/>
        <v/>
      </c>
      <c r="CE42" s="29" t="str">
        <f t="shared" ca="1" si="172"/>
        <v/>
      </c>
      <c r="CF42" s="29" t="str">
        <f t="shared" ca="1" si="173"/>
        <v/>
      </c>
      <c r="CG42" s="29" t="str">
        <f t="shared" ca="1" si="174"/>
        <v/>
      </c>
      <c r="CH42" s="29" t="str">
        <f t="shared" ca="1" si="175"/>
        <v/>
      </c>
      <c r="CI42" s="29" t="str">
        <f t="shared" ca="1" si="176"/>
        <v/>
      </c>
      <c r="CJ42" s="29" t="str">
        <f t="shared" ca="1" si="177"/>
        <v/>
      </c>
      <c r="CK42" s="29" t="str">
        <f t="shared" ca="1" si="178"/>
        <v/>
      </c>
      <c r="CL42" s="29" t="str">
        <f t="shared" ca="1" si="179"/>
        <v/>
      </c>
      <c r="CM42" s="29" t="str">
        <f t="shared" ca="1" si="180"/>
        <v/>
      </c>
      <c r="CN42" s="29" t="str">
        <f t="shared" ca="1" si="181"/>
        <v/>
      </c>
      <c r="CO42" s="29" t="str">
        <f t="shared" ca="1" si="182"/>
        <v/>
      </c>
      <c r="CP42" s="29" t="str">
        <f t="shared" ca="1" si="183"/>
        <v/>
      </c>
      <c r="CQ42" s="29" t="str">
        <f t="shared" ca="1" si="184"/>
        <v/>
      </c>
      <c r="CR42" s="29" t="str">
        <f t="shared" ca="1" si="185"/>
        <v/>
      </c>
      <c r="CS42" s="29" t="str">
        <f t="shared" ca="1" si="186"/>
        <v/>
      </c>
      <c r="CT42" s="29" t="str">
        <f t="shared" ca="1" si="187"/>
        <v/>
      </c>
      <c r="CU42" s="29" t="str">
        <f t="shared" ca="1" si="188"/>
        <v/>
      </c>
      <c r="CV42" s="29" t="str">
        <f t="shared" ca="1" si="189"/>
        <v/>
      </c>
      <c r="CW42" s="29" t="str">
        <f t="shared" ca="1" si="190"/>
        <v/>
      </c>
      <c r="CX42" s="29" t="str">
        <f t="shared" ca="1" si="191"/>
        <v/>
      </c>
      <c r="CY42" s="29" t="str">
        <f t="shared" ca="1" si="192"/>
        <v/>
      </c>
      <c r="CZ42" s="29" t="str">
        <f t="shared" ca="1" si="193"/>
        <v/>
      </c>
      <c r="DA42" s="29" t="str">
        <f t="shared" ca="1" si="194"/>
        <v/>
      </c>
      <c r="DB42" s="29" t="str">
        <f t="shared" ca="1" si="195"/>
        <v/>
      </c>
      <c r="DC42" s="29" t="str">
        <f t="shared" ca="1" si="196"/>
        <v/>
      </c>
      <c r="DD42" s="29" t="str">
        <f t="shared" ca="1" si="197"/>
        <v/>
      </c>
      <c r="DE42" s="29" t="str">
        <f t="shared" ca="1" si="198"/>
        <v/>
      </c>
      <c r="DF42" s="29" t="str">
        <f t="shared" ca="1" si="199"/>
        <v/>
      </c>
      <c r="DG42" s="29" t="str">
        <f t="shared" ca="1" si="200"/>
        <v/>
      </c>
      <c r="DH42" s="29" t="str">
        <f t="shared" ca="1" si="201"/>
        <v/>
      </c>
      <c r="DI42" s="29" t="str">
        <f t="shared" ca="1" si="202"/>
        <v/>
      </c>
      <c r="DJ42" s="29" t="str">
        <f t="shared" ca="1" si="203"/>
        <v/>
      </c>
      <c r="DK42" s="29" t="str">
        <f t="shared" ca="1" si="204"/>
        <v/>
      </c>
      <c r="DL42" s="29" t="str">
        <f t="shared" ca="1" si="205"/>
        <v/>
      </c>
      <c r="DM42" s="29" t="str">
        <f t="shared" ca="1" si="206"/>
        <v/>
      </c>
      <c r="JD42">
        <f t="shared" si="145"/>
        <v>0</v>
      </c>
      <c r="JE42">
        <f t="shared" si="207"/>
        <v>0</v>
      </c>
      <c r="JF42" t="str">
        <f t="shared" ca="1" si="208"/>
        <v/>
      </c>
      <c r="JG42" t="str">
        <f t="shared" ca="1" si="209"/>
        <v/>
      </c>
      <c r="JH42" t="str">
        <f t="shared" ca="1" si="210"/>
        <v/>
      </c>
      <c r="JI42" t="str">
        <f t="shared" ca="1" si="211"/>
        <v/>
      </c>
    </row>
    <row r="43" spans="3:269" x14ac:dyDescent="0.2">
      <c r="C43" s="9">
        <f t="array" aca="1" ref="C43" ca="1">MIN(IF($L$7=0, 0, IF(INDIRECT($L$6)&gt;0, IF(ROW(INDIRECT($L$6))&gt;C42, ROW(INDIRECT($L$6)), MAXR))))</f>
        <v>9999999</v>
      </c>
      <c r="D43" s="9">
        <f t="shared" ca="1" si="85"/>
        <v>0</v>
      </c>
      <c r="E43" s="9">
        <f t="shared" ca="1" si="151"/>
        <v>0</v>
      </c>
      <c r="F43" s="105" t="str">
        <f t="shared" ca="1" si="152"/>
        <v/>
      </c>
      <c r="G43" s="7">
        <f t="shared" ca="1" si="153"/>
        <v>0</v>
      </c>
      <c r="H43" s="33">
        <f t="shared" ca="1" si="89"/>
        <v>0</v>
      </c>
      <c r="I43" s="33">
        <f t="shared" ca="1" si="89"/>
        <v>0</v>
      </c>
      <c r="J43" s="33">
        <f t="shared" ca="1" si="89"/>
        <v>0</v>
      </c>
      <c r="K43" s="33">
        <f t="shared" ca="1" si="89"/>
        <v>0</v>
      </c>
      <c r="L43" s="33">
        <f t="shared" ca="1" si="89"/>
        <v>0</v>
      </c>
      <c r="M43" s="33">
        <f t="shared" ca="1" si="89"/>
        <v>0</v>
      </c>
      <c r="N43" s="33">
        <f t="shared" ca="1" si="89"/>
        <v>0</v>
      </c>
      <c r="O43" s="33">
        <f t="shared" ca="1" si="89"/>
        <v>0</v>
      </c>
      <c r="P43" s="33">
        <f t="shared" ca="1" si="89"/>
        <v>0</v>
      </c>
      <c r="Q43" s="33">
        <f t="shared" ca="1" si="89"/>
        <v>0</v>
      </c>
      <c r="R43" s="33">
        <f t="shared" ca="1" si="90"/>
        <v>0</v>
      </c>
      <c r="S43" s="33">
        <f t="shared" ca="1" si="90"/>
        <v>0</v>
      </c>
      <c r="T43" s="33">
        <f t="shared" ca="1" si="90"/>
        <v>0</v>
      </c>
      <c r="U43" s="33">
        <f t="shared" ca="1" si="90"/>
        <v>0</v>
      </c>
      <c r="V43" s="33">
        <f t="shared" ca="1" si="90"/>
        <v>0</v>
      </c>
      <c r="W43" s="33">
        <f t="shared" ca="1" si="90"/>
        <v>0</v>
      </c>
      <c r="X43" s="33">
        <f t="shared" ca="1" si="90"/>
        <v>0</v>
      </c>
      <c r="Y43" s="33">
        <f t="shared" ca="1" si="90"/>
        <v>0</v>
      </c>
      <c r="Z43" s="33">
        <f t="shared" ca="1" si="90"/>
        <v>0</v>
      </c>
      <c r="AA43" s="33">
        <f t="shared" ca="1" si="90"/>
        <v>0</v>
      </c>
      <c r="AB43" s="33">
        <f t="shared" ca="1" si="90"/>
        <v>0</v>
      </c>
      <c r="AC43" s="33">
        <f t="shared" ca="1" si="90"/>
        <v>0</v>
      </c>
      <c r="AD43" s="33">
        <f t="shared" ca="1" si="90"/>
        <v>0</v>
      </c>
      <c r="AE43" s="33">
        <f t="shared" ca="1" si="90"/>
        <v>0</v>
      </c>
      <c r="AF43" s="33">
        <f t="shared" ca="1" si="91"/>
        <v>0</v>
      </c>
      <c r="AG43" s="33">
        <f t="shared" ca="1" si="91"/>
        <v>0</v>
      </c>
      <c r="AH43" s="33">
        <f t="shared" ca="1" si="91"/>
        <v>0</v>
      </c>
      <c r="AI43" s="33">
        <f t="shared" ca="1" si="91"/>
        <v>0</v>
      </c>
      <c r="AJ43" s="33">
        <f t="shared" ca="1" si="91"/>
        <v>0</v>
      </c>
      <c r="AK43" s="33">
        <f t="shared" ca="1" si="91"/>
        <v>0</v>
      </c>
      <c r="AL43" s="33">
        <f t="shared" ca="1" si="91"/>
        <v>0</v>
      </c>
      <c r="AM43" s="33">
        <f t="shared" ca="1" si="91"/>
        <v>0</v>
      </c>
      <c r="AN43" s="33">
        <f t="shared" ca="1" si="91"/>
        <v>0</v>
      </c>
      <c r="AO43" s="33">
        <f t="shared" ca="1" si="91"/>
        <v>0</v>
      </c>
      <c r="AP43" s="33">
        <f t="shared" ca="1" si="91"/>
        <v>0</v>
      </c>
      <c r="AQ43" s="33">
        <f t="shared" ca="1" si="91"/>
        <v>0</v>
      </c>
      <c r="AR43" s="33">
        <f t="shared" ca="1" si="91"/>
        <v>0</v>
      </c>
      <c r="AS43" s="33">
        <f t="shared" ca="1" si="91"/>
        <v>0</v>
      </c>
      <c r="AT43" s="33">
        <f t="shared" ca="1" si="91"/>
        <v>0</v>
      </c>
      <c r="AU43" s="33">
        <f t="shared" ca="1" si="92"/>
        <v>0</v>
      </c>
      <c r="AV43" s="33">
        <f t="shared" ca="1" si="92"/>
        <v>0</v>
      </c>
      <c r="AW43" s="33">
        <f t="shared" ca="1" si="92"/>
        <v>0</v>
      </c>
      <c r="AX43" s="33">
        <f t="shared" ca="1" si="92"/>
        <v>0</v>
      </c>
      <c r="AY43" s="33">
        <f t="shared" ca="1" si="92"/>
        <v>0</v>
      </c>
      <c r="AZ43" s="33">
        <f t="shared" ca="1" si="92"/>
        <v>0</v>
      </c>
      <c r="BA43" s="33">
        <f t="shared" ca="1" si="92"/>
        <v>0</v>
      </c>
      <c r="BB43" s="33">
        <f t="shared" ca="1" si="92"/>
        <v>0</v>
      </c>
      <c r="BC43" s="33">
        <f t="shared" ca="1" si="92"/>
        <v>0</v>
      </c>
      <c r="BD43" s="33">
        <f t="shared" ca="1" si="92"/>
        <v>0</v>
      </c>
      <c r="BE43" s="33">
        <f t="shared" ca="1" si="92"/>
        <v>0</v>
      </c>
      <c r="BF43" s="33">
        <f t="shared" ca="1" si="92"/>
        <v>0</v>
      </c>
      <c r="BG43" s="33">
        <f t="shared" ca="1" si="92"/>
        <v>0</v>
      </c>
      <c r="BH43" s="33"/>
      <c r="BJ43" s="148" t="str">
        <f t="shared" ca="1" si="154"/>
        <v/>
      </c>
      <c r="BL43" s="30"/>
      <c r="BN43" s="29" t="str">
        <f t="shared" ca="1" si="155"/>
        <v/>
      </c>
      <c r="BO43" s="29" t="str">
        <f t="shared" ca="1" si="156"/>
        <v/>
      </c>
      <c r="BP43" s="29" t="str">
        <f t="shared" ca="1" si="157"/>
        <v/>
      </c>
      <c r="BQ43" s="29" t="str">
        <f t="shared" ca="1" si="158"/>
        <v/>
      </c>
      <c r="BR43" s="29" t="str">
        <f t="shared" ca="1" si="159"/>
        <v/>
      </c>
      <c r="BS43" s="29" t="str">
        <f t="shared" ca="1" si="160"/>
        <v/>
      </c>
      <c r="BT43" s="29" t="str">
        <f t="shared" ca="1" si="161"/>
        <v/>
      </c>
      <c r="BU43" s="29" t="str">
        <f t="shared" ca="1" si="162"/>
        <v/>
      </c>
      <c r="BV43" s="29" t="str">
        <f t="shared" ca="1" si="163"/>
        <v/>
      </c>
      <c r="BW43" s="29" t="str">
        <f t="shared" ca="1" si="164"/>
        <v/>
      </c>
      <c r="BX43" s="29" t="str">
        <f t="shared" ca="1" si="165"/>
        <v/>
      </c>
      <c r="BY43" s="29" t="str">
        <f t="shared" ca="1" si="166"/>
        <v/>
      </c>
      <c r="BZ43" s="29" t="str">
        <f t="shared" ca="1" si="167"/>
        <v/>
      </c>
      <c r="CA43" s="29" t="str">
        <f t="shared" ca="1" si="168"/>
        <v/>
      </c>
      <c r="CB43" s="29" t="str">
        <f t="shared" ca="1" si="169"/>
        <v/>
      </c>
      <c r="CC43" s="29" t="str">
        <f t="shared" ca="1" si="170"/>
        <v/>
      </c>
      <c r="CD43" s="29" t="str">
        <f t="shared" ca="1" si="171"/>
        <v/>
      </c>
      <c r="CE43" s="29" t="str">
        <f t="shared" ca="1" si="172"/>
        <v/>
      </c>
      <c r="CF43" s="29" t="str">
        <f t="shared" ca="1" si="173"/>
        <v/>
      </c>
      <c r="CG43" s="29" t="str">
        <f t="shared" ca="1" si="174"/>
        <v/>
      </c>
      <c r="CH43" s="29" t="str">
        <f t="shared" ca="1" si="175"/>
        <v/>
      </c>
      <c r="CI43" s="29" t="str">
        <f t="shared" ca="1" si="176"/>
        <v/>
      </c>
      <c r="CJ43" s="29" t="str">
        <f t="shared" ca="1" si="177"/>
        <v/>
      </c>
      <c r="CK43" s="29" t="str">
        <f t="shared" ca="1" si="178"/>
        <v/>
      </c>
      <c r="CL43" s="29" t="str">
        <f t="shared" ca="1" si="179"/>
        <v/>
      </c>
      <c r="CM43" s="29" t="str">
        <f t="shared" ca="1" si="180"/>
        <v/>
      </c>
      <c r="CN43" s="29" t="str">
        <f t="shared" ca="1" si="181"/>
        <v/>
      </c>
      <c r="CO43" s="29" t="str">
        <f t="shared" ca="1" si="182"/>
        <v/>
      </c>
      <c r="CP43" s="29" t="str">
        <f t="shared" ca="1" si="183"/>
        <v/>
      </c>
      <c r="CQ43" s="29" t="str">
        <f t="shared" ca="1" si="184"/>
        <v/>
      </c>
      <c r="CR43" s="29" t="str">
        <f t="shared" ca="1" si="185"/>
        <v/>
      </c>
      <c r="CS43" s="29" t="str">
        <f t="shared" ca="1" si="186"/>
        <v/>
      </c>
      <c r="CT43" s="29" t="str">
        <f t="shared" ca="1" si="187"/>
        <v/>
      </c>
      <c r="CU43" s="29" t="str">
        <f t="shared" ca="1" si="188"/>
        <v/>
      </c>
      <c r="CV43" s="29" t="str">
        <f t="shared" ca="1" si="189"/>
        <v/>
      </c>
      <c r="CW43" s="29" t="str">
        <f t="shared" ca="1" si="190"/>
        <v/>
      </c>
      <c r="CX43" s="29" t="str">
        <f t="shared" ca="1" si="191"/>
        <v/>
      </c>
      <c r="CY43" s="29" t="str">
        <f t="shared" ca="1" si="192"/>
        <v/>
      </c>
      <c r="CZ43" s="29" t="str">
        <f t="shared" ca="1" si="193"/>
        <v/>
      </c>
      <c r="DA43" s="29" t="str">
        <f t="shared" ca="1" si="194"/>
        <v/>
      </c>
      <c r="DB43" s="29" t="str">
        <f t="shared" ca="1" si="195"/>
        <v/>
      </c>
      <c r="DC43" s="29" t="str">
        <f t="shared" ca="1" si="196"/>
        <v/>
      </c>
      <c r="DD43" s="29" t="str">
        <f t="shared" ca="1" si="197"/>
        <v/>
      </c>
      <c r="DE43" s="29" t="str">
        <f t="shared" ca="1" si="198"/>
        <v/>
      </c>
      <c r="DF43" s="29" t="str">
        <f t="shared" ca="1" si="199"/>
        <v/>
      </c>
      <c r="DG43" s="29" t="str">
        <f t="shared" ca="1" si="200"/>
        <v/>
      </c>
      <c r="DH43" s="29" t="str">
        <f t="shared" ca="1" si="201"/>
        <v/>
      </c>
      <c r="DI43" s="29" t="str">
        <f t="shared" ca="1" si="202"/>
        <v/>
      </c>
      <c r="DJ43" s="29" t="str">
        <f t="shared" ca="1" si="203"/>
        <v/>
      </c>
      <c r="DK43" s="29" t="str">
        <f t="shared" ca="1" si="204"/>
        <v/>
      </c>
      <c r="DL43" s="29" t="str">
        <f t="shared" ca="1" si="205"/>
        <v/>
      </c>
      <c r="DM43" s="29" t="str">
        <f t="shared" ca="1" si="206"/>
        <v/>
      </c>
      <c r="JD43">
        <f t="shared" si="145"/>
        <v>0</v>
      </c>
      <c r="JE43">
        <f t="shared" si="207"/>
        <v>0</v>
      </c>
      <c r="JF43" t="str">
        <f t="shared" ca="1" si="208"/>
        <v/>
      </c>
      <c r="JG43" t="str">
        <f t="shared" ca="1" si="209"/>
        <v/>
      </c>
      <c r="JH43" t="str">
        <f t="shared" ca="1" si="210"/>
        <v/>
      </c>
      <c r="JI43" t="str">
        <f t="shared" ca="1" si="211"/>
        <v/>
      </c>
    </row>
    <row r="44" spans="3:269" x14ac:dyDescent="0.2">
      <c r="C44" s="9">
        <f t="array" aca="1" ref="C44" ca="1">MIN(IF($L$7=0, 0, IF(INDIRECT($L$6)&gt;0, IF(ROW(INDIRECT($L$6))&gt;C43, ROW(INDIRECT($L$6)), MAXR))))</f>
        <v>9999999</v>
      </c>
      <c r="D44" s="9">
        <f t="shared" ca="1" si="85"/>
        <v>0</v>
      </c>
      <c r="E44" s="9">
        <f t="shared" ca="1" si="151"/>
        <v>0</v>
      </c>
      <c r="F44" s="105" t="str">
        <f t="shared" ca="1" si="152"/>
        <v/>
      </c>
      <c r="G44" s="7">
        <f t="shared" ca="1" si="153"/>
        <v>0</v>
      </c>
      <c r="H44" s="33">
        <f t="shared" ca="1" si="89"/>
        <v>0</v>
      </c>
      <c r="I44" s="33">
        <f t="shared" ca="1" si="89"/>
        <v>0</v>
      </c>
      <c r="J44" s="33">
        <f t="shared" ca="1" si="89"/>
        <v>0</v>
      </c>
      <c r="K44" s="33">
        <f t="shared" ca="1" si="89"/>
        <v>0</v>
      </c>
      <c r="L44" s="33">
        <f t="shared" ca="1" si="89"/>
        <v>0</v>
      </c>
      <c r="M44" s="33">
        <f t="shared" ca="1" si="89"/>
        <v>0</v>
      </c>
      <c r="N44" s="33">
        <f t="shared" ca="1" si="89"/>
        <v>0</v>
      </c>
      <c r="O44" s="33">
        <f t="shared" ca="1" si="89"/>
        <v>0</v>
      </c>
      <c r="P44" s="33">
        <f t="shared" ca="1" si="89"/>
        <v>0</v>
      </c>
      <c r="Q44" s="33">
        <f t="shared" ca="1" si="89"/>
        <v>0</v>
      </c>
      <c r="R44" s="33">
        <f t="shared" ca="1" si="90"/>
        <v>0</v>
      </c>
      <c r="S44" s="33">
        <f t="shared" ca="1" si="90"/>
        <v>0</v>
      </c>
      <c r="T44" s="33">
        <f t="shared" ca="1" si="90"/>
        <v>0</v>
      </c>
      <c r="U44" s="33">
        <f t="shared" ca="1" si="90"/>
        <v>0</v>
      </c>
      <c r="V44" s="33">
        <f t="shared" ca="1" si="90"/>
        <v>0</v>
      </c>
      <c r="W44" s="33">
        <f t="shared" ca="1" si="90"/>
        <v>0</v>
      </c>
      <c r="X44" s="33">
        <f t="shared" ca="1" si="90"/>
        <v>0</v>
      </c>
      <c r="Y44" s="33">
        <f t="shared" ca="1" si="90"/>
        <v>0</v>
      </c>
      <c r="Z44" s="33">
        <f t="shared" ca="1" si="90"/>
        <v>0</v>
      </c>
      <c r="AA44" s="33">
        <f t="shared" ca="1" si="90"/>
        <v>0</v>
      </c>
      <c r="AB44" s="33">
        <f t="shared" ca="1" si="90"/>
        <v>0</v>
      </c>
      <c r="AC44" s="33">
        <f t="shared" ca="1" si="90"/>
        <v>0</v>
      </c>
      <c r="AD44" s="33">
        <f t="shared" ca="1" si="90"/>
        <v>0</v>
      </c>
      <c r="AE44" s="33">
        <f t="shared" ca="1" si="90"/>
        <v>0</v>
      </c>
      <c r="AF44" s="33">
        <f t="shared" ca="1" si="91"/>
        <v>0</v>
      </c>
      <c r="AG44" s="33">
        <f t="shared" ref="AG44:AV62" ca="1" si="212">IF(OR($C44=MAXR, $C44=0, AG$24=0, AG$19=0), 0, IF(LEN(INDIRECT($F$9&amp;AG$20&amp;$C44))=0, NULL,  INDIRECT($F$9&amp;AG$20&amp;$C44)))</f>
        <v>0</v>
      </c>
      <c r="AH44" s="33">
        <f t="shared" ca="1" si="212"/>
        <v>0</v>
      </c>
      <c r="AI44" s="33">
        <f t="shared" ca="1" si="212"/>
        <v>0</v>
      </c>
      <c r="AJ44" s="33">
        <f t="shared" ca="1" si="212"/>
        <v>0</v>
      </c>
      <c r="AK44" s="33">
        <f t="shared" ca="1" si="212"/>
        <v>0</v>
      </c>
      <c r="AL44" s="33">
        <f t="shared" ca="1" si="212"/>
        <v>0</v>
      </c>
      <c r="AM44" s="33">
        <f t="shared" ca="1" si="212"/>
        <v>0</v>
      </c>
      <c r="AN44" s="33">
        <f t="shared" ca="1" si="212"/>
        <v>0</v>
      </c>
      <c r="AO44" s="33">
        <f t="shared" ca="1" si="212"/>
        <v>0</v>
      </c>
      <c r="AP44" s="33">
        <f t="shared" ca="1" si="212"/>
        <v>0</v>
      </c>
      <c r="AQ44" s="33">
        <f t="shared" ca="1" si="212"/>
        <v>0</v>
      </c>
      <c r="AR44" s="33">
        <f t="shared" ca="1" si="212"/>
        <v>0</v>
      </c>
      <c r="AS44" s="33">
        <f t="shared" ca="1" si="212"/>
        <v>0</v>
      </c>
      <c r="AT44" s="33">
        <f t="shared" ca="1" si="212"/>
        <v>0</v>
      </c>
      <c r="AU44" s="33">
        <f t="shared" ca="1" si="92"/>
        <v>0</v>
      </c>
      <c r="AV44" s="33">
        <f t="shared" ca="1" si="92"/>
        <v>0</v>
      </c>
      <c r="AW44" s="33">
        <f t="shared" ca="1" si="92"/>
        <v>0</v>
      </c>
      <c r="AX44" s="33">
        <f t="shared" ca="1" si="92"/>
        <v>0</v>
      </c>
      <c r="AY44" s="33">
        <f t="shared" ca="1" si="92"/>
        <v>0</v>
      </c>
      <c r="AZ44" s="33">
        <f t="shared" ca="1" si="92"/>
        <v>0</v>
      </c>
      <c r="BA44" s="33">
        <f t="shared" ca="1" si="92"/>
        <v>0</v>
      </c>
      <c r="BB44" s="33">
        <f t="shared" ca="1" si="92"/>
        <v>0</v>
      </c>
      <c r="BC44" s="33">
        <f t="shared" ca="1" si="92"/>
        <v>0</v>
      </c>
      <c r="BD44" s="33">
        <f t="shared" ca="1" si="92"/>
        <v>0</v>
      </c>
      <c r="BE44" s="33">
        <f t="shared" ca="1" si="92"/>
        <v>0</v>
      </c>
      <c r="BF44" s="33">
        <f t="shared" ca="1" si="92"/>
        <v>0</v>
      </c>
      <c r="BG44" s="33">
        <f t="shared" ca="1" si="92"/>
        <v>0</v>
      </c>
      <c r="BH44" s="33"/>
      <c r="BJ44" s="148" t="str">
        <f t="shared" ca="1" si="154"/>
        <v/>
      </c>
      <c r="BL44" s="30"/>
      <c r="BN44" s="29" t="str">
        <f t="shared" ca="1" si="155"/>
        <v/>
      </c>
      <c r="BO44" s="29" t="str">
        <f t="shared" ca="1" si="156"/>
        <v/>
      </c>
      <c r="BP44" s="29" t="str">
        <f t="shared" ca="1" si="157"/>
        <v/>
      </c>
      <c r="BQ44" s="29" t="str">
        <f t="shared" ca="1" si="158"/>
        <v/>
      </c>
      <c r="BR44" s="29" t="str">
        <f t="shared" ca="1" si="159"/>
        <v/>
      </c>
      <c r="BS44" s="29" t="str">
        <f t="shared" ca="1" si="160"/>
        <v/>
      </c>
      <c r="BT44" s="29" t="str">
        <f t="shared" ca="1" si="161"/>
        <v/>
      </c>
      <c r="BU44" s="29" t="str">
        <f t="shared" ca="1" si="162"/>
        <v/>
      </c>
      <c r="BV44" s="29" t="str">
        <f t="shared" ca="1" si="163"/>
        <v/>
      </c>
      <c r="BW44" s="29" t="str">
        <f t="shared" ca="1" si="164"/>
        <v/>
      </c>
      <c r="BX44" s="29" t="str">
        <f t="shared" ca="1" si="165"/>
        <v/>
      </c>
      <c r="BY44" s="29" t="str">
        <f t="shared" ca="1" si="166"/>
        <v/>
      </c>
      <c r="BZ44" s="29" t="str">
        <f t="shared" ca="1" si="167"/>
        <v/>
      </c>
      <c r="CA44" s="29" t="str">
        <f t="shared" ca="1" si="168"/>
        <v/>
      </c>
      <c r="CB44" s="29" t="str">
        <f t="shared" ca="1" si="169"/>
        <v/>
      </c>
      <c r="CC44" s="29" t="str">
        <f t="shared" ca="1" si="170"/>
        <v/>
      </c>
      <c r="CD44" s="29" t="str">
        <f t="shared" ca="1" si="171"/>
        <v/>
      </c>
      <c r="CE44" s="29" t="str">
        <f t="shared" ca="1" si="172"/>
        <v/>
      </c>
      <c r="CF44" s="29" t="str">
        <f t="shared" ca="1" si="173"/>
        <v/>
      </c>
      <c r="CG44" s="29" t="str">
        <f t="shared" ca="1" si="174"/>
        <v/>
      </c>
      <c r="CH44" s="29" t="str">
        <f t="shared" ca="1" si="175"/>
        <v/>
      </c>
      <c r="CI44" s="29" t="str">
        <f t="shared" ca="1" si="176"/>
        <v/>
      </c>
      <c r="CJ44" s="29" t="str">
        <f t="shared" ca="1" si="177"/>
        <v/>
      </c>
      <c r="CK44" s="29" t="str">
        <f t="shared" ca="1" si="178"/>
        <v/>
      </c>
      <c r="CL44" s="29" t="str">
        <f t="shared" ca="1" si="179"/>
        <v/>
      </c>
      <c r="CM44" s="29" t="str">
        <f t="shared" ca="1" si="180"/>
        <v/>
      </c>
      <c r="CN44" s="29" t="str">
        <f t="shared" ca="1" si="181"/>
        <v/>
      </c>
      <c r="CO44" s="29" t="str">
        <f t="shared" ca="1" si="182"/>
        <v/>
      </c>
      <c r="CP44" s="29" t="str">
        <f t="shared" ca="1" si="183"/>
        <v/>
      </c>
      <c r="CQ44" s="29" t="str">
        <f t="shared" ca="1" si="184"/>
        <v/>
      </c>
      <c r="CR44" s="29" t="str">
        <f t="shared" ca="1" si="185"/>
        <v/>
      </c>
      <c r="CS44" s="29" t="str">
        <f t="shared" ca="1" si="186"/>
        <v/>
      </c>
      <c r="CT44" s="29" t="str">
        <f t="shared" ca="1" si="187"/>
        <v/>
      </c>
      <c r="CU44" s="29" t="str">
        <f t="shared" ca="1" si="188"/>
        <v/>
      </c>
      <c r="CV44" s="29" t="str">
        <f t="shared" ca="1" si="189"/>
        <v/>
      </c>
      <c r="CW44" s="29" t="str">
        <f t="shared" ca="1" si="190"/>
        <v/>
      </c>
      <c r="CX44" s="29" t="str">
        <f t="shared" ca="1" si="191"/>
        <v/>
      </c>
      <c r="CY44" s="29" t="str">
        <f t="shared" ca="1" si="192"/>
        <v/>
      </c>
      <c r="CZ44" s="29" t="str">
        <f t="shared" ca="1" si="193"/>
        <v/>
      </c>
      <c r="DA44" s="29" t="str">
        <f t="shared" ca="1" si="194"/>
        <v/>
      </c>
      <c r="DB44" s="29" t="str">
        <f t="shared" ca="1" si="195"/>
        <v/>
      </c>
      <c r="DC44" s="29" t="str">
        <f t="shared" ca="1" si="196"/>
        <v/>
      </c>
      <c r="DD44" s="29" t="str">
        <f t="shared" ca="1" si="197"/>
        <v/>
      </c>
      <c r="DE44" s="29" t="str">
        <f t="shared" ca="1" si="198"/>
        <v/>
      </c>
      <c r="DF44" s="29" t="str">
        <f t="shared" ca="1" si="199"/>
        <v/>
      </c>
      <c r="DG44" s="29" t="str">
        <f t="shared" ca="1" si="200"/>
        <v/>
      </c>
      <c r="DH44" s="29" t="str">
        <f t="shared" ca="1" si="201"/>
        <v/>
      </c>
      <c r="DI44" s="29" t="str">
        <f t="shared" ca="1" si="202"/>
        <v/>
      </c>
      <c r="DJ44" s="29" t="str">
        <f t="shared" ca="1" si="203"/>
        <v/>
      </c>
      <c r="DK44" s="29" t="str">
        <f t="shared" ca="1" si="204"/>
        <v/>
      </c>
      <c r="DL44" s="29" t="str">
        <f t="shared" ca="1" si="205"/>
        <v/>
      </c>
      <c r="DM44" s="29" t="str">
        <f t="shared" ca="1" si="206"/>
        <v/>
      </c>
      <c r="JD44">
        <f t="shared" si="145"/>
        <v>0</v>
      </c>
      <c r="JE44">
        <f t="shared" si="207"/>
        <v>0</v>
      </c>
      <c r="JF44" t="str">
        <f t="shared" ca="1" si="208"/>
        <v/>
      </c>
      <c r="JG44" t="str">
        <f t="shared" ca="1" si="209"/>
        <v/>
      </c>
      <c r="JH44" t="str">
        <f t="shared" ca="1" si="210"/>
        <v/>
      </c>
      <c r="JI44" t="str">
        <f t="shared" ca="1" si="211"/>
        <v/>
      </c>
    </row>
    <row r="45" spans="3:269" x14ac:dyDescent="0.2">
      <c r="C45" s="9">
        <f t="array" aca="1" ref="C45" ca="1">MIN(IF($L$7=0, 0, IF(INDIRECT($L$6)&gt;0, IF(ROW(INDIRECT($L$6))&gt;C44, ROW(INDIRECT($L$6)), MAXR))))</f>
        <v>9999999</v>
      </c>
      <c r="D45" s="9">
        <f t="shared" ca="1" si="85"/>
        <v>0</v>
      </c>
      <c r="E45" s="9">
        <f t="shared" ca="1" si="151"/>
        <v>0</v>
      </c>
      <c r="F45" s="105" t="str">
        <f t="shared" ca="1" si="152"/>
        <v/>
      </c>
      <c r="G45" s="7">
        <f t="shared" ca="1" si="153"/>
        <v>0</v>
      </c>
      <c r="H45" s="33">
        <f t="shared" ca="1" si="89"/>
        <v>0</v>
      </c>
      <c r="I45" s="33">
        <f t="shared" ca="1" si="89"/>
        <v>0</v>
      </c>
      <c r="J45" s="33">
        <f t="shared" ca="1" si="89"/>
        <v>0</v>
      </c>
      <c r="K45" s="33">
        <f t="shared" ca="1" si="89"/>
        <v>0</v>
      </c>
      <c r="L45" s="33">
        <f t="shared" ca="1" si="89"/>
        <v>0</v>
      </c>
      <c r="M45" s="33">
        <f t="shared" ca="1" si="89"/>
        <v>0</v>
      </c>
      <c r="N45" s="33">
        <f t="shared" ca="1" si="89"/>
        <v>0</v>
      </c>
      <c r="O45" s="33">
        <f t="shared" ca="1" si="89"/>
        <v>0</v>
      </c>
      <c r="P45" s="33">
        <f t="shared" ca="1" si="89"/>
        <v>0</v>
      </c>
      <c r="Q45" s="33">
        <f t="shared" ca="1" si="89"/>
        <v>0</v>
      </c>
      <c r="R45" s="33">
        <f t="shared" ca="1" si="90"/>
        <v>0</v>
      </c>
      <c r="S45" s="33">
        <f t="shared" ref="S45:AH69" ca="1" si="213">IF(OR($C45=MAXR, $C45=0, S$24=0, S$19=0), 0, IF(LEN(INDIRECT($F$9&amp;S$20&amp;$C45))=0, NULL,  INDIRECT($F$9&amp;S$20&amp;$C45)))</f>
        <v>0</v>
      </c>
      <c r="T45" s="33">
        <f t="shared" ca="1" si="213"/>
        <v>0</v>
      </c>
      <c r="U45" s="33">
        <f t="shared" ca="1" si="213"/>
        <v>0</v>
      </c>
      <c r="V45" s="33">
        <f t="shared" ca="1" si="213"/>
        <v>0</v>
      </c>
      <c r="W45" s="33">
        <f t="shared" ca="1" si="213"/>
        <v>0</v>
      </c>
      <c r="X45" s="33">
        <f t="shared" ca="1" si="213"/>
        <v>0</v>
      </c>
      <c r="Y45" s="33">
        <f t="shared" ca="1" si="213"/>
        <v>0</v>
      </c>
      <c r="Z45" s="33">
        <f t="shared" ca="1" si="213"/>
        <v>0</v>
      </c>
      <c r="AA45" s="33">
        <f t="shared" ca="1" si="213"/>
        <v>0</v>
      </c>
      <c r="AB45" s="33">
        <f t="shared" ca="1" si="213"/>
        <v>0</v>
      </c>
      <c r="AC45" s="33">
        <f t="shared" ca="1" si="213"/>
        <v>0</v>
      </c>
      <c r="AD45" s="33">
        <f t="shared" ca="1" si="213"/>
        <v>0</v>
      </c>
      <c r="AE45" s="33">
        <f t="shared" ca="1" si="213"/>
        <v>0</v>
      </c>
      <c r="AF45" s="33">
        <f t="shared" ca="1" si="213"/>
        <v>0</v>
      </c>
      <c r="AG45" s="33">
        <f t="shared" ca="1" si="213"/>
        <v>0</v>
      </c>
      <c r="AH45" s="33">
        <f t="shared" ca="1" si="213"/>
        <v>0</v>
      </c>
      <c r="AI45" s="33">
        <f t="shared" ca="1" si="212"/>
        <v>0</v>
      </c>
      <c r="AJ45" s="33">
        <f t="shared" ca="1" si="212"/>
        <v>0</v>
      </c>
      <c r="AK45" s="33">
        <f t="shared" ca="1" si="212"/>
        <v>0</v>
      </c>
      <c r="AL45" s="33">
        <f t="shared" ca="1" si="212"/>
        <v>0</v>
      </c>
      <c r="AM45" s="33">
        <f t="shared" ca="1" si="212"/>
        <v>0</v>
      </c>
      <c r="AN45" s="33">
        <f t="shared" ca="1" si="212"/>
        <v>0</v>
      </c>
      <c r="AO45" s="33">
        <f t="shared" ca="1" si="212"/>
        <v>0</v>
      </c>
      <c r="AP45" s="33">
        <f t="shared" ca="1" si="212"/>
        <v>0</v>
      </c>
      <c r="AQ45" s="33">
        <f t="shared" ca="1" si="212"/>
        <v>0</v>
      </c>
      <c r="AR45" s="33">
        <f t="shared" ca="1" si="212"/>
        <v>0</v>
      </c>
      <c r="AS45" s="33">
        <f t="shared" ca="1" si="212"/>
        <v>0</v>
      </c>
      <c r="AT45" s="33">
        <f t="shared" ca="1" si="212"/>
        <v>0</v>
      </c>
      <c r="AU45" s="33">
        <f t="shared" ca="1" si="92"/>
        <v>0</v>
      </c>
      <c r="AV45" s="33">
        <f t="shared" ca="1" si="92"/>
        <v>0</v>
      </c>
      <c r="AW45" s="33">
        <f t="shared" ca="1" si="92"/>
        <v>0</v>
      </c>
      <c r="AX45" s="33">
        <f t="shared" ca="1" si="92"/>
        <v>0</v>
      </c>
      <c r="AY45" s="33">
        <f t="shared" ca="1" si="92"/>
        <v>0</v>
      </c>
      <c r="AZ45" s="33">
        <f t="shared" ca="1" si="92"/>
        <v>0</v>
      </c>
      <c r="BA45" s="33">
        <f t="shared" ca="1" si="92"/>
        <v>0</v>
      </c>
      <c r="BB45" s="33">
        <f t="shared" ca="1" si="92"/>
        <v>0</v>
      </c>
      <c r="BC45" s="33">
        <f t="shared" ca="1" si="92"/>
        <v>0</v>
      </c>
      <c r="BD45" s="33">
        <f t="shared" ca="1" si="92"/>
        <v>0</v>
      </c>
      <c r="BE45" s="33">
        <f t="shared" ca="1" si="92"/>
        <v>0</v>
      </c>
      <c r="BF45" s="33">
        <f t="shared" ca="1" si="92"/>
        <v>0</v>
      </c>
      <c r="BG45" s="33">
        <f t="shared" ca="1" si="92"/>
        <v>0</v>
      </c>
      <c r="BH45" s="33"/>
      <c r="BJ45" s="148" t="str">
        <f t="shared" ca="1" si="154"/>
        <v/>
      </c>
      <c r="BL45" s="30"/>
      <c r="BN45" s="29" t="str">
        <f t="shared" ca="1" si="155"/>
        <v/>
      </c>
      <c r="BO45" s="29" t="str">
        <f t="shared" ca="1" si="156"/>
        <v/>
      </c>
      <c r="BP45" s="29" t="str">
        <f t="shared" ca="1" si="157"/>
        <v/>
      </c>
      <c r="BQ45" s="29" t="str">
        <f t="shared" ca="1" si="158"/>
        <v/>
      </c>
      <c r="BR45" s="29" t="str">
        <f t="shared" ca="1" si="159"/>
        <v/>
      </c>
      <c r="BS45" s="29" t="str">
        <f t="shared" ca="1" si="160"/>
        <v/>
      </c>
      <c r="BT45" s="29" t="str">
        <f t="shared" ca="1" si="161"/>
        <v/>
      </c>
      <c r="BU45" s="29" t="str">
        <f t="shared" ca="1" si="162"/>
        <v/>
      </c>
      <c r="BV45" s="29" t="str">
        <f t="shared" ca="1" si="163"/>
        <v/>
      </c>
      <c r="BW45" s="29" t="str">
        <f t="shared" ca="1" si="164"/>
        <v/>
      </c>
      <c r="BX45" s="29" t="str">
        <f t="shared" ca="1" si="165"/>
        <v/>
      </c>
      <c r="BY45" s="29" t="str">
        <f t="shared" ca="1" si="166"/>
        <v/>
      </c>
      <c r="BZ45" s="29" t="str">
        <f t="shared" ca="1" si="167"/>
        <v/>
      </c>
      <c r="CA45" s="29" t="str">
        <f t="shared" ca="1" si="168"/>
        <v/>
      </c>
      <c r="CB45" s="29" t="str">
        <f t="shared" ca="1" si="169"/>
        <v/>
      </c>
      <c r="CC45" s="29" t="str">
        <f t="shared" ca="1" si="170"/>
        <v/>
      </c>
      <c r="CD45" s="29" t="str">
        <f t="shared" ca="1" si="171"/>
        <v/>
      </c>
      <c r="CE45" s="29" t="str">
        <f t="shared" ca="1" si="172"/>
        <v/>
      </c>
      <c r="CF45" s="29" t="str">
        <f t="shared" ca="1" si="173"/>
        <v/>
      </c>
      <c r="CG45" s="29" t="str">
        <f t="shared" ca="1" si="174"/>
        <v/>
      </c>
      <c r="CH45" s="29" t="str">
        <f t="shared" ca="1" si="175"/>
        <v/>
      </c>
      <c r="CI45" s="29" t="str">
        <f t="shared" ca="1" si="176"/>
        <v/>
      </c>
      <c r="CJ45" s="29" t="str">
        <f t="shared" ca="1" si="177"/>
        <v/>
      </c>
      <c r="CK45" s="29" t="str">
        <f t="shared" ca="1" si="178"/>
        <v/>
      </c>
      <c r="CL45" s="29" t="str">
        <f t="shared" ca="1" si="179"/>
        <v/>
      </c>
      <c r="CM45" s="29" t="str">
        <f t="shared" ca="1" si="180"/>
        <v/>
      </c>
      <c r="CN45" s="29" t="str">
        <f t="shared" ca="1" si="181"/>
        <v/>
      </c>
      <c r="CO45" s="29" t="str">
        <f t="shared" ca="1" si="182"/>
        <v/>
      </c>
      <c r="CP45" s="29" t="str">
        <f t="shared" ca="1" si="183"/>
        <v/>
      </c>
      <c r="CQ45" s="29" t="str">
        <f t="shared" ca="1" si="184"/>
        <v/>
      </c>
      <c r="CR45" s="29" t="str">
        <f t="shared" ca="1" si="185"/>
        <v/>
      </c>
      <c r="CS45" s="29" t="str">
        <f t="shared" ca="1" si="186"/>
        <v/>
      </c>
      <c r="CT45" s="29" t="str">
        <f t="shared" ca="1" si="187"/>
        <v/>
      </c>
      <c r="CU45" s="29" t="str">
        <f t="shared" ca="1" si="188"/>
        <v/>
      </c>
      <c r="CV45" s="29" t="str">
        <f t="shared" ca="1" si="189"/>
        <v/>
      </c>
      <c r="CW45" s="29" t="str">
        <f t="shared" ca="1" si="190"/>
        <v/>
      </c>
      <c r="CX45" s="29" t="str">
        <f t="shared" ca="1" si="191"/>
        <v/>
      </c>
      <c r="CY45" s="29" t="str">
        <f t="shared" ca="1" si="192"/>
        <v/>
      </c>
      <c r="CZ45" s="29" t="str">
        <f t="shared" ca="1" si="193"/>
        <v/>
      </c>
      <c r="DA45" s="29" t="str">
        <f t="shared" ca="1" si="194"/>
        <v/>
      </c>
      <c r="DB45" s="29" t="str">
        <f t="shared" ca="1" si="195"/>
        <v/>
      </c>
      <c r="DC45" s="29" t="str">
        <f t="shared" ca="1" si="196"/>
        <v/>
      </c>
      <c r="DD45" s="29" t="str">
        <f t="shared" ca="1" si="197"/>
        <v/>
      </c>
      <c r="DE45" s="29" t="str">
        <f t="shared" ca="1" si="198"/>
        <v/>
      </c>
      <c r="DF45" s="29" t="str">
        <f t="shared" ca="1" si="199"/>
        <v/>
      </c>
      <c r="DG45" s="29" t="str">
        <f t="shared" ca="1" si="200"/>
        <v/>
      </c>
      <c r="DH45" s="29" t="str">
        <f t="shared" ca="1" si="201"/>
        <v/>
      </c>
      <c r="DI45" s="29" t="str">
        <f t="shared" ca="1" si="202"/>
        <v/>
      </c>
      <c r="DJ45" s="29" t="str">
        <f t="shared" ca="1" si="203"/>
        <v/>
      </c>
      <c r="DK45" s="29" t="str">
        <f t="shared" ca="1" si="204"/>
        <v/>
      </c>
      <c r="DL45" s="29" t="str">
        <f t="shared" ca="1" si="205"/>
        <v/>
      </c>
      <c r="DM45" s="29" t="str">
        <f t="shared" ca="1" si="206"/>
        <v/>
      </c>
      <c r="JD45">
        <f t="shared" si="145"/>
        <v>0</v>
      </c>
      <c r="JE45">
        <f t="shared" si="207"/>
        <v>0</v>
      </c>
      <c r="JF45" t="str">
        <f t="shared" ca="1" si="208"/>
        <v/>
      </c>
      <c r="JG45" t="str">
        <f t="shared" ca="1" si="209"/>
        <v/>
      </c>
      <c r="JH45" t="str">
        <f t="shared" ca="1" si="210"/>
        <v/>
      </c>
      <c r="JI45" t="str">
        <f t="shared" ca="1" si="211"/>
        <v/>
      </c>
    </row>
    <row r="46" spans="3:269" x14ac:dyDescent="0.2">
      <c r="C46" s="9">
        <f t="array" aca="1" ref="C46" ca="1">MIN(IF($L$7=0, 0, IF(INDIRECT($L$6)&gt;0, IF(ROW(INDIRECT($L$6))&gt;C45, ROW(INDIRECT($L$6)), MAXR))))</f>
        <v>9999999</v>
      </c>
      <c r="D46" s="9">
        <f t="shared" ca="1" si="85"/>
        <v>0</v>
      </c>
      <c r="E46" s="9">
        <f t="shared" ca="1" si="151"/>
        <v>0</v>
      </c>
      <c r="F46" s="105" t="str">
        <f t="shared" ca="1" si="152"/>
        <v/>
      </c>
      <c r="G46" s="7">
        <f t="shared" ca="1" si="153"/>
        <v>0</v>
      </c>
      <c r="H46" s="33">
        <f t="shared" ca="1" si="89"/>
        <v>0</v>
      </c>
      <c r="I46" s="33">
        <f t="shared" ca="1" si="89"/>
        <v>0</v>
      </c>
      <c r="J46" s="33">
        <f t="shared" ca="1" si="89"/>
        <v>0</v>
      </c>
      <c r="K46" s="33">
        <f t="shared" ca="1" si="89"/>
        <v>0</v>
      </c>
      <c r="L46" s="33">
        <f t="shared" ca="1" si="89"/>
        <v>0</v>
      </c>
      <c r="M46" s="33">
        <f t="shared" ca="1" si="89"/>
        <v>0</v>
      </c>
      <c r="N46" s="33">
        <f t="shared" ca="1" si="89"/>
        <v>0</v>
      </c>
      <c r="O46" s="33">
        <f t="shared" ca="1" si="89"/>
        <v>0</v>
      </c>
      <c r="P46" s="33">
        <f t="shared" ca="1" si="89"/>
        <v>0</v>
      </c>
      <c r="Q46" s="33">
        <f t="shared" ca="1" si="89"/>
        <v>0</v>
      </c>
      <c r="R46" s="33">
        <f t="shared" ca="1" si="89"/>
        <v>0</v>
      </c>
      <c r="S46" s="33">
        <f t="shared" ca="1" si="89"/>
        <v>0</v>
      </c>
      <c r="T46" s="33">
        <f t="shared" ca="1" si="89"/>
        <v>0</v>
      </c>
      <c r="U46" s="33">
        <f t="shared" ca="1" si="89"/>
        <v>0</v>
      </c>
      <c r="V46" s="33">
        <f t="shared" ca="1" si="89"/>
        <v>0</v>
      </c>
      <c r="W46" s="33">
        <f t="shared" ca="1" si="89"/>
        <v>0</v>
      </c>
      <c r="X46" s="33">
        <f t="shared" ca="1" si="213"/>
        <v>0</v>
      </c>
      <c r="Y46" s="33">
        <f t="shared" ca="1" si="213"/>
        <v>0</v>
      </c>
      <c r="Z46" s="33">
        <f t="shared" ca="1" si="213"/>
        <v>0</v>
      </c>
      <c r="AA46" s="33">
        <f t="shared" ca="1" si="213"/>
        <v>0</v>
      </c>
      <c r="AB46" s="33">
        <f t="shared" ca="1" si="213"/>
        <v>0</v>
      </c>
      <c r="AC46" s="33">
        <f t="shared" ca="1" si="213"/>
        <v>0</v>
      </c>
      <c r="AD46" s="33">
        <f t="shared" ca="1" si="213"/>
        <v>0</v>
      </c>
      <c r="AE46" s="33">
        <f t="shared" ca="1" si="213"/>
        <v>0</v>
      </c>
      <c r="AF46" s="33">
        <f t="shared" ca="1" si="213"/>
        <v>0</v>
      </c>
      <c r="AG46" s="33">
        <f t="shared" ca="1" si="213"/>
        <v>0</v>
      </c>
      <c r="AH46" s="33">
        <f t="shared" ca="1" si="213"/>
        <v>0</v>
      </c>
      <c r="AI46" s="33">
        <f t="shared" ca="1" si="212"/>
        <v>0</v>
      </c>
      <c r="AJ46" s="33">
        <f t="shared" ca="1" si="212"/>
        <v>0</v>
      </c>
      <c r="AK46" s="33">
        <f t="shared" ca="1" si="212"/>
        <v>0</v>
      </c>
      <c r="AL46" s="33">
        <f t="shared" ca="1" si="212"/>
        <v>0</v>
      </c>
      <c r="AM46" s="33">
        <f t="shared" ca="1" si="212"/>
        <v>0</v>
      </c>
      <c r="AN46" s="33">
        <f t="shared" ca="1" si="212"/>
        <v>0</v>
      </c>
      <c r="AO46" s="33">
        <f t="shared" ca="1" si="212"/>
        <v>0</v>
      </c>
      <c r="AP46" s="33">
        <f t="shared" ca="1" si="212"/>
        <v>0</v>
      </c>
      <c r="AQ46" s="33">
        <f t="shared" ca="1" si="212"/>
        <v>0</v>
      </c>
      <c r="AR46" s="33">
        <f t="shared" ca="1" si="212"/>
        <v>0</v>
      </c>
      <c r="AS46" s="33">
        <f t="shared" ca="1" si="212"/>
        <v>0</v>
      </c>
      <c r="AT46" s="33">
        <f t="shared" ca="1" si="212"/>
        <v>0</v>
      </c>
      <c r="AU46" s="33">
        <f t="shared" ca="1" si="92"/>
        <v>0</v>
      </c>
      <c r="AV46" s="33">
        <f t="shared" ca="1" si="92"/>
        <v>0</v>
      </c>
      <c r="AW46" s="33">
        <f t="shared" ca="1" si="92"/>
        <v>0</v>
      </c>
      <c r="AX46" s="33">
        <f t="shared" ca="1" si="92"/>
        <v>0</v>
      </c>
      <c r="AY46" s="33">
        <f t="shared" ca="1" si="92"/>
        <v>0</v>
      </c>
      <c r="AZ46" s="33">
        <f t="shared" ca="1" si="92"/>
        <v>0</v>
      </c>
      <c r="BA46" s="33">
        <f t="shared" ca="1" si="92"/>
        <v>0</v>
      </c>
      <c r="BB46" s="33">
        <f t="shared" ca="1" si="92"/>
        <v>0</v>
      </c>
      <c r="BC46" s="33">
        <f t="shared" ca="1" si="92"/>
        <v>0</v>
      </c>
      <c r="BD46" s="33">
        <f t="shared" ref="BD46:BG46" ca="1" si="214">IF(OR($C46=MAXR, $C46=0, BD$24=0, BD$19=0), 0, IF(LEN(INDIRECT($F$9&amp;BD$20&amp;$C46))=0, NULL,  INDIRECT($F$9&amp;BD$20&amp;$C46)))</f>
        <v>0</v>
      </c>
      <c r="BE46" s="33">
        <f t="shared" ca="1" si="214"/>
        <v>0</v>
      </c>
      <c r="BF46" s="33">
        <f t="shared" ca="1" si="214"/>
        <v>0</v>
      </c>
      <c r="BG46" s="33">
        <f t="shared" ca="1" si="214"/>
        <v>0</v>
      </c>
      <c r="BH46" s="33"/>
      <c r="BJ46" s="148" t="str">
        <f t="shared" ca="1" si="154"/>
        <v/>
      </c>
      <c r="BL46" s="30"/>
      <c r="BN46" s="29" t="str">
        <f t="shared" ca="1" si="155"/>
        <v/>
      </c>
      <c r="BO46" s="29" t="str">
        <f t="shared" ca="1" si="156"/>
        <v/>
      </c>
      <c r="BP46" s="29" t="str">
        <f t="shared" ca="1" si="157"/>
        <v/>
      </c>
      <c r="BQ46" s="29" t="str">
        <f t="shared" ca="1" si="158"/>
        <v/>
      </c>
      <c r="BR46" s="29" t="str">
        <f t="shared" ca="1" si="159"/>
        <v/>
      </c>
      <c r="BS46" s="29" t="str">
        <f t="shared" ca="1" si="160"/>
        <v/>
      </c>
      <c r="BT46" s="29" t="str">
        <f t="shared" ca="1" si="161"/>
        <v/>
      </c>
      <c r="BU46" s="29" t="str">
        <f t="shared" ca="1" si="162"/>
        <v/>
      </c>
      <c r="BV46" s="29" t="str">
        <f t="shared" ca="1" si="163"/>
        <v/>
      </c>
      <c r="BW46" s="29" t="str">
        <f t="shared" ca="1" si="164"/>
        <v/>
      </c>
      <c r="BX46" s="29" t="str">
        <f t="shared" ca="1" si="165"/>
        <v/>
      </c>
      <c r="BY46" s="29" t="str">
        <f t="shared" ca="1" si="166"/>
        <v/>
      </c>
      <c r="BZ46" s="29" t="str">
        <f t="shared" ca="1" si="167"/>
        <v/>
      </c>
      <c r="CA46" s="29" t="str">
        <f t="shared" ca="1" si="168"/>
        <v/>
      </c>
      <c r="CB46" s="29" t="str">
        <f t="shared" ca="1" si="169"/>
        <v/>
      </c>
      <c r="CC46" s="29" t="str">
        <f t="shared" ca="1" si="170"/>
        <v/>
      </c>
      <c r="CD46" s="29" t="str">
        <f t="shared" ca="1" si="171"/>
        <v/>
      </c>
      <c r="CE46" s="29" t="str">
        <f t="shared" ca="1" si="172"/>
        <v/>
      </c>
      <c r="CF46" s="29" t="str">
        <f t="shared" ca="1" si="173"/>
        <v/>
      </c>
      <c r="CG46" s="29" t="str">
        <f t="shared" ca="1" si="174"/>
        <v/>
      </c>
      <c r="CH46" s="29" t="str">
        <f t="shared" ca="1" si="175"/>
        <v/>
      </c>
      <c r="CI46" s="29" t="str">
        <f t="shared" ca="1" si="176"/>
        <v/>
      </c>
      <c r="CJ46" s="29" t="str">
        <f t="shared" ca="1" si="177"/>
        <v/>
      </c>
      <c r="CK46" s="29" t="str">
        <f t="shared" ca="1" si="178"/>
        <v/>
      </c>
      <c r="CL46" s="29" t="str">
        <f t="shared" ca="1" si="179"/>
        <v/>
      </c>
      <c r="CM46" s="29" t="str">
        <f t="shared" ca="1" si="180"/>
        <v/>
      </c>
      <c r="CN46" s="29" t="str">
        <f t="shared" ca="1" si="181"/>
        <v/>
      </c>
      <c r="CO46" s="29" t="str">
        <f t="shared" ca="1" si="182"/>
        <v/>
      </c>
      <c r="CP46" s="29" t="str">
        <f t="shared" ca="1" si="183"/>
        <v/>
      </c>
      <c r="CQ46" s="29" t="str">
        <f t="shared" ca="1" si="184"/>
        <v/>
      </c>
      <c r="CR46" s="29" t="str">
        <f t="shared" ca="1" si="185"/>
        <v/>
      </c>
      <c r="CS46" s="29" t="str">
        <f t="shared" ca="1" si="186"/>
        <v/>
      </c>
      <c r="CT46" s="29" t="str">
        <f t="shared" ca="1" si="187"/>
        <v/>
      </c>
      <c r="CU46" s="29" t="str">
        <f t="shared" ca="1" si="188"/>
        <v/>
      </c>
      <c r="CV46" s="29" t="str">
        <f t="shared" ca="1" si="189"/>
        <v/>
      </c>
      <c r="CW46" s="29" t="str">
        <f t="shared" ca="1" si="190"/>
        <v/>
      </c>
      <c r="CX46" s="29" t="str">
        <f t="shared" ca="1" si="191"/>
        <v/>
      </c>
      <c r="CY46" s="29" t="str">
        <f t="shared" ca="1" si="192"/>
        <v/>
      </c>
      <c r="CZ46" s="29" t="str">
        <f t="shared" ca="1" si="193"/>
        <v/>
      </c>
      <c r="DA46" s="29" t="str">
        <f t="shared" ca="1" si="194"/>
        <v/>
      </c>
      <c r="DB46" s="29" t="str">
        <f t="shared" ca="1" si="195"/>
        <v/>
      </c>
      <c r="DC46" s="29" t="str">
        <f t="shared" ca="1" si="196"/>
        <v/>
      </c>
      <c r="DD46" s="29" t="str">
        <f t="shared" ca="1" si="197"/>
        <v/>
      </c>
      <c r="DE46" s="29" t="str">
        <f t="shared" ca="1" si="198"/>
        <v/>
      </c>
      <c r="DF46" s="29" t="str">
        <f t="shared" ca="1" si="199"/>
        <v/>
      </c>
      <c r="DG46" s="29" t="str">
        <f t="shared" ca="1" si="200"/>
        <v/>
      </c>
      <c r="DH46" s="29" t="str">
        <f t="shared" ca="1" si="201"/>
        <v/>
      </c>
      <c r="DI46" s="29" t="str">
        <f t="shared" ca="1" si="202"/>
        <v/>
      </c>
      <c r="DJ46" s="29" t="str">
        <f t="shared" ca="1" si="203"/>
        <v/>
      </c>
      <c r="DK46" s="29" t="str">
        <f t="shared" ca="1" si="204"/>
        <v/>
      </c>
      <c r="DL46" s="29" t="str">
        <f t="shared" ca="1" si="205"/>
        <v/>
      </c>
      <c r="DM46" s="29" t="str">
        <f t="shared" ca="1" si="206"/>
        <v/>
      </c>
      <c r="JD46">
        <f t="shared" si="145"/>
        <v>0</v>
      </c>
      <c r="JE46">
        <f t="shared" si="207"/>
        <v>0</v>
      </c>
      <c r="JF46" t="str">
        <f t="shared" ca="1" si="208"/>
        <v/>
      </c>
      <c r="JG46" t="str">
        <f t="shared" ca="1" si="209"/>
        <v/>
      </c>
      <c r="JH46" t="str">
        <f t="shared" ca="1" si="210"/>
        <v/>
      </c>
      <c r="JI46" t="str">
        <f t="shared" ca="1" si="211"/>
        <v/>
      </c>
    </row>
    <row r="47" spans="3:269" x14ac:dyDescent="0.2">
      <c r="C47" s="9">
        <f t="array" aca="1" ref="C47" ca="1">MIN(IF($L$7=0, 0, IF(INDIRECT($L$6)&gt;0, IF(ROW(INDIRECT($L$6))&gt;C46, ROW(INDIRECT($L$6)), MAXR))))</f>
        <v>9999999</v>
      </c>
      <c r="D47" s="9">
        <f t="shared" ca="1" si="85"/>
        <v>0</v>
      </c>
      <c r="E47" s="9">
        <f t="shared" ca="1" si="151"/>
        <v>0</v>
      </c>
      <c r="F47" s="105" t="str">
        <f t="shared" ca="1" si="152"/>
        <v/>
      </c>
      <c r="G47" s="7">
        <f t="shared" ca="1" si="153"/>
        <v>0</v>
      </c>
      <c r="H47" s="33">
        <f t="shared" ca="1" si="89"/>
        <v>0</v>
      </c>
      <c r="I47" s="33">
        <f t="shared" ca="1" si="89"/>
        <v>0</v>
      </c>
      <c r="J47" s="33">
        <f t="shared" ca="1" si="89"/>
        <v>0</v>
      </c>
      <c r="K47" s="33">
        <f t="shared" ca="1" si="89"/>
        <v>0</v>
      </c>
      <c r="L47" s="33">
        <f t="shared" ca="1" si="89"/>
        <v>0</v>
      </c>
      <c r="M47" s="33">
        <f t="shared" ca="1" si="89"/>
        <v>0</v>
      </c>
      <c r="N47" s="33">
        <f t="shared" ca="1" si="89"/>
        <v>0</v>
      </c>
      <c r="O47" s="33">
        <f t="shared" ca="1" si="89"/>
        <v>0</v>
      </c>
      <c r="P47" s="33">
        <f t="shared" ca="1" si="89"/>
        <v>0</v>
      </c>
      <c r="Q47" s="33">
        <f t="shared" ca="1" si="89"/>
        <v>0</v>
      </c>
      <c r="R47" s="33">
        <f t="shared" ca="1" si="89"/>
        <v>0</v>
      </c>
      <c r="S47" s="33">
        <f t="shared" ca="1" si="89"/>
        <v>0</v>
      </c>
      <c r="T47" s="33">
        <f t="shared" ca="1" si="89"/>
        <v>0</v>
      </c>
      <c r="U47" s="33">
        <f t="shared" ca="1" si="89"/>
        <v>0</v>
      </c>
      <c r="V47" s="33">
        <f t="shared" ca="1" si="89"/>
        <v>0</v>
      </c>
      <c r="W47" s="33">
        <f t="shared" ca="1" si="89"/>
        <v>0</v>
      </c>
      <c r="X47" s="33">
        <f t="shared" ca="1" si="213"/>
        <v>0</v>
      </c>
      <c r="Y47" s="33">
        <f t="shared" ca="1" si="213"/>
        <v>0</v>
      </c>
      <c r="Z47" s="33">
        <f t="shared" ca="1" si="213"/>
        <v>0</v>
      </c>
      <c r="AA47" s="33">
        <f t="shared" ca="1" si="213"/>
        <v>0</v>
      </c>
      <c r="AB47" s="33">
        <f t="shared" ca="1" si="213"/>
        <v>0</v>
      </c>
      <c r="AC47" s="33">
        <f t="shared" ca="1" si="213"/>
        <v>0</v>
      </c>
      <c r="AD47" s="33">
        <f t="shared" ca="1" si="213"/>
        <v>0</v>
      </c>
      <c r="AE47" s="33">
        <f t="shared" ca="1" si="213"/>
        <v>0</v>
      </c>
      <c r="AF47" s="33">
        <f t="shared" ca="1" si="213"/>
        <v>0</v>
      </c>
      <c r="AG47" s="33">
        <f t="shared" ca="1" si="213"/>
        <v>0</v>
      </c>
      <c r="AH47" s="33">
        <f t="shared" ca="1" si="213"/>
        <v>0</v>
      </c>
      <c r="AI47" s="33">
        <f t="shared" ca="1" si="212"/>
        <v>0</v>
      </c>
      <c r="AJ47" s="33">
        <f t="shared" ca="1" si="212"/>
        <v>0</v>
      </c>
      <c r="AK47" s="33">
        <f t="shared" ca="1" si="212"/>
        <v>0</v>
      </c>
      <c r="AL47" s="33">
        <f t="shared" ca="1" si="212"/>
        <v>0</v>
      </c>
      <c r="AM47" s="33">
        <f t="shared" ca="1" si="212"/>
        <v>0</v>
      </c>
      <c r="AN47" s="33">
        <f t="shared" ca="1" si="212"/>
        <v>0</v>
      </c>
      <c r="AO47" s="33">
        <f t="shared" ca="1" si="212"/>
        <v>0</v>
      </c>
      <c r="AP47" s="33">
        <f t="shared" ca="1" si="212"/>
        <v>0</v>
      </c>
      <c r="AQ47" s="33">
        <f t="shared" ca="1" si="212"/>
        <v>0</v>
      </c>
      <c r="AR47" s="33">
        <f t="shared" ca="1" si="212"/>
        <v>0</v>
      </c>
      <c r="AS47" s="33">
        <f t="shared" ca="1" si="212"/>
        <v>0</v>
      </c>
      <c r="AT47" s="33">
        <f t="shared" ca="1" si="212"/>
        <v>0</v>
      </c>
      <c r="AU47" s="33">
        <f t="shared" ca="1" si="212"/>
        <v>0</v>
      </c>
      <c r="AV47" s="33">
        <f t="shared" ca="1" si="212"/>
        <v>0</v>
      </c>
      <c r="AW47" s="33">
        <f t="shared" ref="AW47:BG83" ca="1" si="215">IF(OR($C47=MAXR, $C47=0, AW$24=0, AW$19=0), 0, IF(LEN(INDIRECT($F$9&amp;AW$20&amp;$C47))=0, NULL,  INDIRECT($F$9&amp;AW$20&amp;$C47)))</f>
        <v>0</v>
      </c>
      <c r="AX47" s="33">
        <f t="shared" ca="1" si="215"/>
        <v>0</v>
      </c>
      <c r="AY47" s="33">
        <f t="shared" ca="1" si="215"/>
        <v>0</v>
      </c>
      <c r="AZ47" s="33">
        <f t="shared" ca="1" si="215"/>
        <v>0</v>
      </c>
      <c r="BA47" s="33">
        <f t="shared" ca="1" si="215"/>
        <v>0</v>
      </c>
      <c r="BB47" s="33">
        <f t="shared" ca="1" si="215"/>
        <v>0</v>
      </c>
      <c r="BC47" s="33">
        <f t="shared" ca="1" si="215"/>
        <v>0</v>
      </c>
      <c r="BD47" s="33">
        <f t="shared" ca="1" si="215"/>
        <v>0</v>
      </c>
      <c r="BE47" s="33">
        <f t="shared" ca="1" si="215"/>
        <v>0</v>
      </c>
      <c r="BF47" s="33">
        <f t="shared" ca="1" si="215"/>
        <v>0</v>
      </c>
      <c r="BG47" s="33">
        <f t="shared" ca="1" si="215"/>
        <v>0</v>
      </c>
      <c r="BH47" s="33"/>
      <c r="BJ47" s="148" t="str">
        <f t="shared" ca="1" si="154"/>
        <v/>
      </c>
      <c r="BL47" s="30"/>
      <c r="BN47" s="29" t="str">
        <f t="shared" ca="1" si="155"/>
        <v/>
      </c>
      <c r="BO47" s="29" t="str">
        <f t="shared" ca="1" si="156"/>
        <v/>
      </c>
      <c r="BP47" s="29" t="str">
        <f t="shared" ca="1" si="157"/>
        <v/>
      </c>
      <c r="BQ47" s="29" t="str">
        <f t="shared" ca="1" si="158"/>
        <v/>
      </c>
      <c r="BR47" s="29" t="str">
        <f t="shared" ca="1" si="159"/>
        <v/>
      </c>
      <c r="BS47" s="29" t="str">
        <f t="shared" ca="1" si="160"/>
        <v/>
      </c>
      <c r="BT47" s="29" t="str">
        <f t="shared" ca="1" si="161"/>
        <v/>
      </c>
      <c r="BU47" s="29" t="str">
        <f t="shared" ca="1" si="162"/>
        <v/>
      </c>
      <c r="BV47" s="29" t="str">
        <f t="shared" ca="1" si="163"/>
        <v/>
      </c>
      <c r="BW47" s="29" t="str">
        <f t="shared" ca="1" si="164"/>
        <v/>
      </c>
      <c r="BX47" s="29" t="str">
        <f t="shared" ca="1" si="165"/>
        <v/>
      </c>
      <c r="BY47" s="29" t="str">
        <f t="shared" ca="1" si="166"/>
        <v/>
      </c>
      <c r="BZ47" s="29" t="str">
        <f t="shared" ca="1" si="167"/>
        <v/>
      </c>
      <c r="CA47" s="29" t="str">
        <f t="shared" ca="1" si="168"/>
        <v/>
      </c>
      <c r="CB47" s="29" t="str">
        <f t="shared" ca="1" si="169"/>
        <v/>
      </c>
      <c r="CC47" s="29" t="str">
        <f t="shared" ca="1" si="170"/>
        <v/>
      </c>
      <c r="CD47" s="29" t="str">
        <f t="shared" ca="1" si="171"/>
        <v/>
      </c>
      <c r="CE47" s="29" t="str">
        <f t="shared" ca="1" si="172"/>
        <v/>
      </c>
      <c r="CF47" s="29" t="str">
        <f t="shared" ca="1" si="173"/>
        <v/>
      </c>
      <c r="CG47" s="29" t="str">
        <f t="shared" ca="1" si="174"/>
        <v/>
      </c>
      <c r="CH47" s="29" t="str">
        <f t="shared" ca="1" si="175"/>
        <v/>
      </c>
      <c r="CI47" s="29" t="str">
        <f t="shared" ca="1" si="176"/>
        <v/>
      </c>
      <c r="CJ47" s="29" t="str">
        <f t="shared" ca="1" si="177"/>
        <v/>
      </c>
      <c r="CK47" s="29" t="str">
        <f t="shared" ca="1" si="178"/>
        <v/>
      </c>
      <c r="CL47" s="29" t="str">
        <f t="shared" ca="1" si="179"/>
        <v/>
      </c>
      <c r="CM47" s="29" t="str">
        <f t="shared" ca="1" si="180"/>
        <v/>
      </c>
      <c r="CN47" s="29" t="str">
        <f t="shared" ca="1" si="181"/>
        <v/>
      </c>
      <c r="CO47" s="29" t="str">
        <f t="shared" ca="1" si="182"/>
        <v/>
      </c>
      <c r="CP47" s="29" t="str">
        <f t="shared" ca="1" si="183"/>
        <v/>
      </c>
      <c r="CQ47" s="29" t="str">
        <f t="shared" ca="1" si="184"/>
        <v/>
      </c>
      <c r="CR47" s="29" t="str">
        <f t="shared" ca="1" si="185"/>
        <v/>
      </c>
      <c r="CS47" s="29" t="str">
        <f t="shared" ca="1" si="186"/>
        <v/>
      </c>
      <c r="CT47" s="29" t="str">
        <f t="shared" ca="1" si="187"/>
        <v/>
      </c>
      <c r="CU47" s="29" t="str">
        <f t="shared" ca="1" si="188"/>
        <v/>
      </c>
      <c r="CV47" s="29" t="str">
        <f t="shared" ca="1" si="189"/>
        <v/>
      </c>
      <c r="CW47" s="29" t="str">
        <f t="shared" ca="1" si="190"/>
        <v/>
      </c>
      <c r="CX47" s="29" t="str">
        <f t="shared" ca="1" si="191"/>
        <v/>
      </c>
      <c r="CY47" s="29" t="str">
        <f t="shared" ca="1" si="192"/>
        <v/>
      </c>
      <c r="CZ47" s="29" t="str">
        <f t="shared" ca="1" si="193"/>
        <v/>
      </c>
      <c r="DA47" s="29" t="str">
        <f t="shared" ca="1" si="194"/>
        <v/>
      </c>
      <c r="DB47" s="29" t="str">
        <f t="shared" ca="1" si="195"/>
        <v/>
      </c>
      <c r="DC47" s="29" t="str">
        <f t="shared" ca="1" si="196"/>
        <v/>
      </c>
      <c r="DD47" s="29" t="str">
        <f t="shared" ca="1" si="197"/>
        <v/>
      </c>
      <c r="DE47" s="29" t="str">
        <f t="shared" ca="1" si="198"/>
        <v/>
      </c>
      <c r="DF47" s="29" t="str">
        <f t="shared" ca="1" si="199"/>
        <v/>
      </c>
      <c r="DG47" s="29" t="str">
        <f t="shared" ca="1" si="200"/>
        <v/>
      </c>
      <c r="DH47" s="29" t="str">
        <f t="shared" ca="1" si="201"/>
        <v/>
      </c>
      <c r="DI47" s="29" t="str">
        <f t="shared" ca="1" si="202"/>
        <v/>
      </c>
      <c r="DJ47" s="29" t="str">
        <f t="shared" ca="1" si="203"/>
        <v/>
      </c>
      <c r="DK47" s="29" t="str">
        <f t="shared" ca="1" si="204"/>
        <v/>
      </c>
      <c r="DL47" s="29" t="str">
        <f t="shared" ca="1" si="205"/>
        <v/>
      </c>
      <c r="DM47" s="29" t="str">
        <f t="shared" ca="1" si="206"/>
        <v/>
      </c>
      <c r="JD47">
        <f t="shared" si="145"/>
        <v>0</v>
      </c>
      <c r="JE47">
        <f t="shared" si="207"/>
        <v>0</v>
      </c>
      <c r="JF47" t="str">
        <f t="shared" ca="1" si="208"/>
        <v/>
      </c>
      <c r="JG47" t="str">
        <f t="shared" ca="1" si="209"/>
        <v/>
      </c>
      <c r="JH47" t="str">
        <f t="shared" ca="1" si="210"/>
        <v/>
      </c>
      <c r="JI47" t="str">
        <f t="shared" ca="1" si="211"/>
        <v/>
      </c>
    </row>
    <row r="48" spans="3:269" x14ac:dyDescent="0.2">
      <c r="C48" s="9">
        <f t="array" aca="1" ref="C48" ca="1">MIN(IF($L$7=0, 0, IF(INDIRECT($L$6)&gt;0, IF(ROW(INDIRECT($L$6))&gt;C47, ROW(INDIRECT($L$6)), MAXR))))</f>
        <v>9999999</v>
      </c>
      <c r="D48" s="9">
        <f t="shared" ca="1" si="85"/>
        <v>0</v>
      </c>
      <c r="E48" s="9">
        <f t="shared" ca="1" si="151"/>
        <v>0</v>
      </c>
      <c r="F48" s="105" t="str">
        <f t="shared" ca="1" si="152"/>
        <v/>
      </c>
      <c r="G48" s="7">
        <f t="shared" ca="1" si="153"/>
        <v>0</v>
      </c>
      <c r="H48" s="33">
        <f t="shared" ca="1" si="89"/>
        <v>0</v>
      </c>
      <c r="I48" s="33">
        <f t="shared" ca="1" si="89"/>
        <v>0</v>
      </c>
      <c r="J48" s="33">
        <f t="shared" ca="1" si="89"/>
        <v>0</v>
      </c>
      <c r="K48" s="33">
        <f t="shared" ca="1" si="89"/>
        <v>0</v>
      </c>
      <c r="L48" s="33">
        <f t="shared" ca="1" si="89"/>
        <v>0</v>
      </c>
      <c r="M48" s="33">
        <f t="shared" ca="1" si="89"/>
        <v>0</v>
      </c>
      <c r="N48" s="33">
        <f t="shared" ca="1" si="89"/>
        <v>0</v>
      </c>
      <c r="O48" s="33">
        <f t="shared" ca="1" si="89"/>
        <v>0</v>
      </c>
      <c r="P48" s="33">
        <f t="shared" ca="1" si="89"/>
        <v>0</v>
      </c>
      <c r="Q48" s="33">
        <f t="shared" ca="1" si="89"/>
        <v>0</v>
      </c>
      <c r="R48" s="33">
        <f t="shared" ca="1" si="89"/>
        <v>0</v>
      </c>
      <c r="S48" s="33">
        <f t="shared" ca="1" si="89"/>
        <v>0</v>
      </c>
      <c r="T48" s="33">
        <f t="shared" ca="1" si="89"/>
        <v>0</v>
      </c>
      <c r="U48" s="33">
        <f t="shared" ca="1" si="89"/>
        <v>0</v>
      </c>
      <c r="V48" s="33">
        <f t="shared" ca="1" si="89"/>
        <v>0</v>
      </c>
      <c r="W48" s="33">
        <f t="shared" ca="1" si="89"/>
        <v>0</v>
      </c>
      <c r="X48" s="33">
        <f t="shared" ca="1" si="213"/>
        <v>0</v>
      </c>
      <c r="Y48" s="33">
        <f t="shared" ca="1" si="213"/>
        <v>0</v>
      </c>
      <c r="Z48" s="33">
        <f t="shared" ca="1" si="213"/>
        <v>0</v>
      </c>
      <c r="AA48" s="33">
        <f t="shared" ca="1" si="213"/>
        <v>0</v>
      </c>
      <c r="AB48" s="33">
        <f t="shared" ca="1" si="213"/>
        <v>0</v>
      </c>
      <c r="AC48" s="33">
        <f t="shared" ca="1" si="213"/>
        <v>0</v>
      </c>
      <c r="AD48" s="33">
        <f t="shared" ca="1" si="213"/>
        <v>0</v>
      </c>
      <c r="AE48" s="33">
        <f t="shared" ca="1" si="213"/>
        <v>0</v>
      </c>
      <c r="AF48" s="33">
        <f t="shared" ca="1" si="213"/>
        <v>0</v>
      </c>
      <c r="AG48" s="33">
        <f t="shared" ca="1" si="213"/>
        <v>0</v>
      </c>
      <c r="AH48" s="33">
        <f t="shared" ca="1" si="213"/>
        <v>0</v>
      </c>
      <c r="AI48" s="33">
        <f t="shared" ca="1" si="212"/>
        <v>0</v>
      </c>
      <c r="AJ48" s="33">
        <f t="shared" ca="1" si="212"/>
        <v>0</v>
      </c>
      <c r="AK48" s="33">
        <f t="shared" ca="1" si="212"/>
        <v>0</v>
      </c>
      <c r="AL48" s="33">
        <f t="shared" ca="1" si="212"/>
        <v>0</v>
      </c>
      <c r="AM48" s="33">
        <f t="shared" ca="1" si="212"/>
        <v>0</v>
      </c>
      <c r="AN48" s="33">
        <f t="shared" ca="1" si="212"/>
        <v>0</v>
      </c>
      <c r="AO48" s="33">
        <f t="shared" ca="1" si="212"/>
        <v>0</v>
      </c>
      <c r="AP48" s="33">
        <f t="shared" ca="1" si="212"/>
        <v>0</v>
      </c>
      <c r="AQ48" s="33">
        <f t="shared" ca="1" si="212"/>
        <v>0</v>
      </c>
      <c r="AR48" s="33">
        <f t="shared" ca="1" si="212"/>
        <v>0</v>
      </c>
      <c r="AS48" s="33">
        <f t="shared" ca="1" si="212"/>
        <v>0</v>
      </c>
      <c r="AT48" s="33">
        <f t="shared" ca="1" si="212"/>
        <v>0</v>
      </c>
      <c r="AU48" s="33">
        <f t="shared" ca="1" si="212"/>
        <v>0</v>
      </c>
      <c r="AV48" s="33">
        <f t="shared" ca="1" si="212"/>
        <v>0</v>
      </c>
      <c r="AW48" s="33">
        <f t="shared" ca="1" si="215"/>
        <v>0</v>
      </c>
      <c r="AX48" s="33">
        <f t="shared" ca="1" si="215"/>
        <v>0</v>
      </c>
      <c r="AY48" s="33">
        <f t="shared" ca="1" si="215"/>
        <v>0</v>
      </c>
      <c r="AZ48" s="33">
        <f t="shared" ca="1" si="215"/>
        <v>0</v>
      </c>
      <c r="BA48" s="33">
        <f t="shared" ca="1" si="215"/>
        <v>0</v>
      </c>
      <c r="BB48" s="33">
        <f t="shared" ca="1" si="215"/>
        <v>0</v>
      </c>
      <c r="BC48" s="33">
        <f t="shared" ca="1" si="215"/>
        <v>0</v>
      </c>
      <c r="BD48" s="33">
        <f t="shared" ca="1" si="215"/>
        <v>0</v>
      </c>
      <c r="BE48" s="33">
        <f t="shared" ca="1" si="215"/>
        <v>0</v>
      </c>
      <c r="BF48" s="33">
        <f t="shared" ca="1" si="215"/>
        <v>0</v>
      </c>
      <c r="BG48" s="33">
        <f t="shared" ca="1" si="215"/>
        <v>0</v>
      </c>
      <c r="BH48" s="33"/>
      <c r="BJ48" s="148" t="str">
        <f t="shared" ca="1" si="154"/>
        <v/>
      </c>
      <c r="BL48" s="30"/>
      <c r="BN48" s="29" t="str">
        <f t="shared" ca="1" si="155"/>
        <v/>
      </c>
      <c r="BO48" s="29" t="str">
        <f t="shared" ca="1" si="156"/>
        <v/>
      </c>
      <c r="BP48" s="29" t="str">
        <f t="shared" ca="1" si="157"/>
        <v/>
      </c>
      <c r="BQ48" s="29" t="str">
        <f t="shared" ca="1" si="158"/>
        <v/>
      </c>
      <c r="BR48" s="29" t="str">
        <f t="shared" ca="1" si="159"/>
        <v/>
      </c>
      <c r="BS48" s="29" t="str">
        <f t="shared" ca="1" si="160"/>
        <v/>
      </c>
      <c r="BT48" s="29" t="str">
        <f t="shared" ca="1" si="161"/>
        <v/>
      </c>
      <c r="BU48" s="29" t="str">
        <f t="shared" ca="1" si="162"/>
        <v/>
      </c>
      <c r="BV48" s="29" t="str">
        <f t="shared" ca="1" si="163"/>
        <v/>
      </c>
      <c r="BW48" s="29" t="str">
        <f t="shared" ca="1" si="164"/>
        <v/>
      </c>
      <c r="BX48" s="29" t="str">
        <f t="shared" ca="1" si="165"/>
        <v/>
      </c>
      <c r="BY48" s="29" t="str">
        <f t="shared" ca="1" si="166"/>
        <v/>
      </c>
      <c r="BZ48" s="29" t="str">
        <f t="shared" ca="1" si="167"/>
        <v/>
      </c>
      <c r="CA48" s="29" t="str">
        <f t="shared" ca="1" si="168"/>
        <v/>
      </c>
      <c r="CB48" s="29" t="str">
        <f t="shared" ca="1" si="169"/>
        <v/>
      </c>
      <c r="CC48" s="29" t="str">
        <f t="shared" ca="1" si="170"/>
        <v/>
      </c>
      <c r="CD48" s="29" t="str">
        <f t="shared" ca="1" si="171"/>
        <v/>
      </c>
      <c r="CE48" s="29" t="str">
        <f t="shared" ca="1" si="172"/>
        <v/>
      </c>
      <c r="CF48" s="29" t="str">
        <f t="shared" ca="1" si="173"/>
        <v/>
      </c>
      <c r="CG48" s="29" t="str">
        <f t="shared" ca="1" si="174"/>
        <v/>
      </c>
      <c r="CH48" s="29" t="str">
        <f t="shared" ca="1" si="175"/>
        <v/>
      </c>
      <c r="CI48" s="29" t="str">
        <f t="shared" ca="1" si="176"/>
        <v/>
      </c>
      <c r="CJ48" s="29" t="str">
        <f t="shared" ca="1" si="177"/>
        <v/>
      </c>
      <c r="CK48" s="29" t="str">
        <f t="shared" ca="1" si="178"/>
        <v/>
      </c>
      <c r="CL48" s="29" t="str">
        <f t="shared" ca="1" si="179"/>
        <v/>
      </c>
      <c r="CM48" s="29" t="str">
        <f t="shared" ca="1" si="180"/>
        <v/>
      </c>
      <c r="CN48" s="29" t="str">
        <f t="shared" ca="1" si="181"/>
        <v/>
      </c>
      <c r="CO48" s="29" t="str">
        <f t="shared" ca="1" si="182"/>
        <v/>
      </c>
      <c r="CP48" s="29" t="str">
        <f t="shared" ca="1" si="183"/>
        <v/>
      </c>
      <c r="CQ48" s="29" t="str">
        <f t="shared" ca="1" si="184"/>
        <v/>
      </c>
      <c r="CR48" s="29" t="str">
        <f t="shared" ca="1" si="185"/>
        <v/>
      </c>
      <c r="CS48" s="29" t="str">
        <f t="shared" ca="1" si="186"/>
        <v/>
      </c>
      <c r="CT48" s="29" t="str">
        <f t="shared" ca="1" si="187"/>
        <v/>
      </c>
      <c r="CU48" s="29" t="str">
        <f t="shared" ca="1" si="188"/>
        <v/>
      </c>
      <c r="CV48" s="29" t="str">
        <f t="shared" ca="1" si="189"/>
        <v/>
      </c>
      <c r="CW48" s="29" t="str">
        <f t="shared" ca="1" si="190"/>
        <v/>
      </c>
      <c r="CX48" s="29" t="str">
        <f t="shared" ca="1" si="191"/>
        <v/>
      </c>
      <c r="CY48" s="29" t="str">
        <f t="shared" ca="1" si="192"/>
        <v/>
      </c>
      <c r="CZ48" s="29" t="str">
        <f t="shared" ca="1" si="193"/>
        <v/>
      </c>
      <c r="DA48" s="29" t="str">
        <f t="shared" ca="1" si="194"/>
        <v/>
      </c>
      <c r="DB48" s="29" t="str">
        <f t="shared" ca="1" si="195"/>
        <v/>
      </c>
      <c r="DC48" s="29" t="str">
        <f t="shared" ca="1" si="196"/>
        <v/>
      </c>
      <c r="DD48" s="29" t="str">
        <f t="shared" ca="1" si="197"/>
        <v/>
      </c>
      <c r="DE48" s="29" t="str">
        <f t="shared" ca="1" si="198"/>
        <v/>
      </c>
      <c r="DF48" s="29" t="str">
        <f t="shared" ca="1" si="199"/>
        <v/>
      </c>
      <c r="DG48" s="29" t="str">
        <f t="shared" ca="1" si="200"/>
        <v/>
      </c>
      <c r="DH48" s="29" t="str">
        <f t="shared" ca="1" si="201"/>
        <v/>
      </c>
      <c r="DI48" s="29" t="str">
        <f t="shared" ca="1" si="202"/>
        <v/>
      </c>
      <c r="DJ48" s="29" t="str">
        <f t="shared" ca="1" si="203"/>
        <v/>
      </c>
      <c r="DK48" s="29" t="str">
        <f t="shared" ca="1" si="204"/>
        <v/>
      </c>
      <c r="DL48" s="29" t="str">
        <f t="shared" ca="1" si="205"/>
        <v/>
      </c>
      <c r="DM48" s="29" t="str">
        <f t="shared" ca="1" si="206"/>
        <v/>
      </c>
      <c r="JD48">
        <f t="shared" si="145"/>
        <v>0</v>
      </c>
      <c r="JE48">
        <f t="shared" si="207"/>
        <v>0</v>
      </c>
      <c r="JF48" t="str">
        <f t="shared" ca="1" si="208"/>
        <v/>
      </c>
      <c r="JG48" t="str">
        <f t="shared" ca="1" si="209"/>
        <v/>
      </c>
      <c r="JH48" t="str">
        <f t="shared" ca="1" si="210"/>
        <v/>
      </c>
      <c r="JI48" t="str">
        <f t="shared" ca="1" si="211"/>
        <v/>
      </c>
    </row>
    <row r="49" spans="3:269" x14ac:dyDescent="0.2">
      <c r="C49" s="9">
        <f t="array" aca="1" ref="C49" ca="1">MIN(IF($L$7=0, 0, IF(INDIRECT($L$6)&gt;0, IF(ROW(INDIRECT($L$6))&gt;C48, ROW(INDIRECT($L$6)), MAXR))))</f>
        <v>9999999</v>
      </c>
      <c r="D49" s="9">
        <f t="shared" ca="1" si="85"/>
        <v>0</v>
      </c>
      <c r="E49" s="9">
        <f t="shared" ca="1" si="151"/>
        <v>0</v>
      </c>
      <c r="F49" s="105" t="str">
        <f t="shared" ca="1" si="152"/>
        <v/>
      </c>
      <c r="G49" s="7">
        <f t="shared" ca="1" si="153"/>
        <v>0</v>
      </c>
      <c r="H49" s="33">
        <f t="shared" ca="1" si="89"/>
        <v>0</v>
      </c>
      <c r="I49" s="33">
        <f t="shared" ca="1" si="89"/>
        <v>0</v>
      </c>
      <c r="J49" s="33">
        <f t="shared" ca="1" si="89"/>
        <v>0</v>
      </c>
      <c r="K49" s="33">
        <f t="shared" ca="1" si="89"/>
        <v>0</v>
      </c>
      <c r="L49" s="33">
        <f t="shared" ca="1" si="89"/>
        <v>0</v>
      </c>
      <c r="M49" s="33">
        <f t="shared" ca="1" si="89"/>
        <v>0</v>
      </c>
      <c r="N49" s="33">
        <f t="shared" ca="1" si="89"/>
        <v>0</v>
      </c>
      <c r="O49" s="33">
        <f t="shared" ca="1" si="89"/>
        <v>0</v>
      </c>
      <c r="P49" s="33">
        <f t="shared" ca="1" si="89"/>
        <v>0</v>
      </c>
      <c r="Q49" s="33">
        <f t="shared" ca="1" si="89"/>
        <v>0</v>
      </c>
      <c r="R49" s="33">
        <f t="shared" ca="1" si="89"/>
        <v>0</v>
      </c>
      <c r="S49" s="33">
        <f t="shared" ca="1" si="89"/>
        <v>0</v>
      </c>
      <c r="T49" s="33">
        <f t="shared" ca="1" si="89"/>
        <v>0</v>
      </c>
      <c r="U49" s="33">
        <f t="shared" ca="1" si="89"/>
        <v>0</v>
      </c>
      <c r="V49" s="33">
        <f t="shared" ca="1" si="89"/>
        <v>0</v>
      </c>
      <c r="W49" s="33">
        <f t="shared" ca="1" si="89"/>
        <v>0</v>
      </c>
      <c r="X49" s="33">
        <f t="shared" ca="1" si="213"/>
        <v>0</v>
      </c>
      <c r="Y49" s="33">
        <f t="shared" ca="1" si="213"/>
        <v>0</v>
      </c>
      <c r="Z49" s="33">
        <f t="shared" ca="1" si="213"/>
        <v>0</v>
      </c>
      <c r="AA49" s="33">
        <f t="shared" ca="1" si="213"/>
        <v>0</v>
      </c>
      <c r="AB49" s="33">
        <f t="shared" ca="1" si="213"/>
        <v>0</v>
      </c>
      <c r="AC49" s="33">
        <f t="shared" ca="1" si="213"/>
        <v>0</v>
      </c>
      <c r="AD49" s="33">
        <f t="shared" ca="1" si="213"/>
        <v>0</v>
      </c>
      <c r="AE49" s="33">
        <f t="shared" ca="1" si="213"/>
        <v>0</v>
      </c>
      <c r="AF49" s="33">
        <f t="shared" ca="1" si="213"/>
        <v>0</v>
      </c>
      <c r="AG49" s="33">
        <f t="shared" ca="1" si="213"/>
        <v>0</v>
      </c>
      <c r="AH49" s="33">
        <f t="shared" ca="1" si="213"/>
        <v>0</v>
      </c>
      <c r="AI49" s="33">
        <f t="shared" ca="1" si="212"/>
        <v>0</v>
      </c>
      <c r="AJ49" s="33">
        <f t="shared" ca="1" si="212"/>
        <v>0</v>
      </c>
      <c r="AK49" s="33">
        <f t="shared" ca="1" si="212"/>
        <v>0</v>
      </c>
      <c r="AL49" s="33">
        <f t="shared" ca="1" si="212"/>
        <v>0</v>
      </c>
      <c r="AM49" s="33">
        <f t="shared" ca="1" si="212"/>
        <v>0</v>
      </c>
      <c r="AN49" s="33">
        <f t="shared" ca="1" si="212"/>
        <v>0</v>
      </c>
      <c r="AO49" s="33">
        <f t="shared" ca="1" si="212"/>
        <v>0</v>
      </c>
      <c r="AP49" s="33">
        <f t="shared" ca="1" si="212"/>
        <v>0</v>
      </c>
      <c r="AQ49" s="33">
        <f t="shared" ca="1" si="212"/>
        <v>0</v>
      </c>
      <c r="AR49" s="33">
        <f t="shared" ca="1" si="212"/>
        <v>0</v>
      </c>
      <c r="AS49" s="33">
        <f t="shared" ca="1" si="212"/>
        <v>0</v>
      </c>
      <c r="AT49" s="33">
        <f t="shared" ca="1" si="212"/>
        <v>0</v>
      </c>
      <c r="AU49" s="33">
        <f t="shared" ca="1" si="212"/>
        <v>0</v>
      </c>
      <c r="AV49" s="33">
        <f t="shared" ca="1" si="212"/>
        <v>0</v>
      </c>
      <c r="AW49" s="33">
        <f t="shared" ca="1" si="215"/>
        <v>0</v>
      </c>
      <c r="AX49" s="33">
        <f t="shared" ca="1" si="215"/>
        <v>0</v>
      </c>
      <c r="AY49" s="33">
        <f t="shared" ca="1" si="215"/>
        <v>0</v>
      </c>
      <c r="AZ49" s="33">
        <f t="shared" ca="1" si="215"/>
        <v>0</v>
      </c>
      <c r="BA49" s="33">
        <f t="shared" ca="1" si="215"/>
        <v>0</v>
      </c>
      <c r="BB49" s="33">
        <f t="shared" ca="1" si="215"/>
        <v>0</v>
      </c>
      <c r="BC49" s="33">
        <f t="shared" ca="1" si="215"/>
        <v>0</v>
      </c>
      <c r="BD49" s="33">
        <f t="shared" ca="1" si="215"/>
        <v>0</v>
      </c>
      <c r="BE49" s="33">
        <f t="shared" ca="1" si="215"/>
        <v>0</v>
      </c>
      <c r="BF49" s="33">
        <f t="shared" ca="1" si="215"/>
        <v>0</v>
      </c>
      <c r="BG49" s="33">
        <f t="shared" ca="1" si="215"/>
        <v>0</v>
      </c>
      <c r="BH49" s="33"/>
      <c r="BJ49" s="148" t="str">
        <f t="shared" ca="1" si="154"/>
        <v/>
      </c>
      <c r="BL49" s="30"/>
      <c r="BN49" s="29" t="str">
        <f t="shared" ca="1" si="155"/>
        <v/>
      </c>
      <c r="BO49" s="29" t="str">
        <f t="shared" ca="1" si="156"/>
        <v/>
      </c>
      <c r="BP49" s="29" t="str">
        <f t="shared" ca="1" si="157"/>
        <v/>
      </c>
      <c r="BQ49" s="29" t="str">
        <f t="shared" ca="1" si="158"/>
        <v/>
      </c>
      <c r="BR49" s="29" t="str">
        <f t="shared" ca="1" si="159"/>
        <v/>
      </c>
      <c r="BS49" s="29" t="str">
        <f t="shared" ca="1" si="160"/>
        <v/>
      </c>
      <c r="BT49" s="29" t="str">
        <f t="shared" ca="1" si="161"/>
        <v/>
      </c>
      <c r="BU49" s="29" t="str">
        <f t="shared" ca="1" si="162"/>
        <v/>
      </c>
      <c r="BV49" s="29" t="str">
        <f t="shared" ca="1" si="163"/>
        <v/>
      </c>
      <c r="BW49" s="29" t="str">
        <f t="shared" ca="1" si="164"/>
        <v/>
      </c>
      <c r="BX49" s="29" t="str">
        <f t="shared" ca="1" si="165"/>
        <v/>
      </c>
      <c r="BY49" s="29" t="str">
        <f t="shared" ca="1" si="166"/>
        <v/>
      </c>
      <c r="BZ49" s="29" t="str">
        <f t="shared" ca="1" si="167"/>
        <v/>
      </c>
      <c r="CA49" s="29" t="str">
        <f t="shared" ca="1" si="168"/>
        <v/>
      </c>
      <c r="CB49" s="29" t="str">
        <f t="shared" ca="1" si="169"/>
        <v/>
      </c>
      <c r="CC49" s="29" t="str">
        <f t="shared" ca="1" si="170"/>
        <v/>
      </c>
      <c r="CD49" s="29" t="str">
        <f t="shared" ca="1" si="171"/>
        <v/>
      </c>
      <c r="CE49" s="29" t="str">
        <f t="shared" ca="1" si="172"/>
        <v/>
      </c>
      <c r="CF49" s="29" t="str">
        <f t="shared" ca="1" si="173"/>
        <v/>
      </c>
      <c r="CG49" s="29" t="str">
        <f t="shared" ca="1" si="174"/>
        <v/>
      </c>
      <c r="CH49" s="29" t="str">
        <f t="shared" ca="1" si="175"/>
        <v/>
      </c>
      <c r="CI49" s="29" t="str">
        <f t="shared" ca="1" si="176"/>
        <v/>
      </c>
      <c r="CJ49" s="29" t="str">
        <f t="shared" ca="1" si="177"/>
        <v/>
      </c>
      <c r="CK49" s="29" t="str">
        <f t="shared" ca="1" si="178"/>
        <v/>
      </c>
      <c r="CL49" s="29" t="str">
        <f t="shared" ca="1" si="179"/>
        <v/>
      </c>
      <c r="CM49" s="29" t="str">
        <f t="shared" ca="1" si="180"/>
        <v/>
      </c>
      <c r="CN49" s="29" t="str">
        <f t="shared" ca="1" si="181"/>
        <v/>
      </c>
      <c r="CO49" s="29" t="str">
        <f t="shared" ca="1" si="182"/>
        <v/>
      </c>
      <c r="CP49" s="29" t="str">
        <f t="shared" ca="1" si="183"/>
        <v/>
      </c>
      <c r="CQ49" s="29" t="str">
        <f t="shared" ca="1" si="184"/>
        <v/>
      </c>
      <c r="CR49" s="29" t="str">
        <f t="shared" ca="1" si="185"/>
        <v/>
      </c>
      <c r="CS49" s="29" t="str">
        <f t="shared" ca="1" si="186"/>
        <v/>
      </c>
      <c r="CT49" s="29" t="str">
        <f t="shared" ca="1" si="187"/>
        <v/>
      </c>
      <c r="CU49" s="29" t="str">
        <f t="shared" ca="1" si="188"/>
        <v/>
      </c>
      <c r="CV49" s="29" t="str">
        <f t="shared" ca="1" si="189"/>
        <v/>
      </c>
      <c r="CW49" s="29" t="str">
        <f t="shared" ca="1" si="190"/>
        <v/>
      </c>
      <c r="CX49" s="29" t="str">
        <f t="shared" ca="1" si="191"/>
        <v/>
      </c>
      <c r="CY49" s="29" t="str">
        <f t="shared" ca="1" si="192"/>
        <v/>
      </c>
      <c r="CZ49" s="29" t="str">
        <f t="shared" ca="1" si="193"/>
        <v/>
      </c>
      <c r="DA49" s="29" t="str">
        <f t="shared" ca="1" si="194"/>
        <v/>
      </c>
      <c r="DB49" s="29" t="str">
        <f t="shared" ca="1" si="195"/>
        <v/>
      </c>
      <c r="DC49" s="29" t="str">
        <f t="shared" ca="1" si="196"/>
        <v/>
      </c>
      <c r="DD49" s="29" t="str">
        <f t="shared" ca="1" si="197"/>
        <v/>
      </c>
      <c r="DE49" s="29" t="str">
        <f t="shared" ca="1" si="198"/>
        <v/>
      </c>
      <c r="DF49" s="29" t="str">
        <f t="shared" ca="1" si="199"/>
        <v/>
      </c>
      <c r="DG49" s="29" t="str">
        <f t="shared" ca="1" si="200"/>
        <v/>
      </c>
      <c r="DH49" s="29" t="str">
        <f t="shared" ca="1" si="201"/>
        <v/>
      </c>
      <c r="DI49" s="29" t="str">
        <f t="shared" ca="1" si="202"/>
        <v/>
      </c>
      <c r="DJ49" s="29" t="str">
        <f t="shared" ca="1" si="203"/>
        <v/>
      </c>
      <c r="DK49" s="29" t="str">
        <f t="shared" ca="1" si="204"/>
        <v/>
      </c>
      <c r="DL49" s="29" t="str">
        <f t="shared" ca="1" si="205"/>
        <v/>
      </c>
      <c r="DM49" s="29" t="str">
        <f t="shared" ca="1" si="206"/>
        <v/>
      </c>
      <c r="JD49">
        <f t="shared" si="145"/>
        <v>0</v>
      </c>
      <c r="JE49">
        <f t="shared" si="207"/>
        <v>0</v>
      </c>
      <c r="JF49" t="str">
        <f t="shared" ca="1" si="208"/>
        <v/>
      </c>
      <c r="JG49" t="str">
        <f t="shared" ca="1" si="209"/>
        <v/>
      </c>
      <c r="JH49" t="str">
        <f t="shared" ca="1" si="210"/>
        <v/>
      </c>
      <c r="JI49" t="str">
        <f t="shared" ca="1" si="211"/>
        <v/>
      </c>
    </row>
    <row r="50" spans="3:269" x14ac:dyDescent="0.2">
      <c r="C50" s="9">
        <f t="array" aca="1" ref="C50" ca="1">MIN(IF($L$7=0, 0, IF(INDIRECT($L$6)&gt;0, IF(ROW(INDIRECT($L$6))&gt;C49, ROW(INDIRECT($L$6)), MAXR))))</f>
        <v>9999999</v>
      </c>
      <c r="D50" s="9">
        <f t="shared" ca="1" si="85"/>
        <v>0</v>
      </c>
      <c r="E50" s="9">
        <f t="shared" ca="1" si="151"/>
        <v>0</v>
      </c>
      <c r="F50" s="105" t="str">
        <f t="shared" ca="1" si="152"/>
        <v/>
      </c>
      <c r="G50" s="7">
        <f t="shared" ca="1" si="153"/>
        <v>0</v>
      </c>
      <c r="H50" s="33">
        <f t="shared" ca="1" si="89"/>
        <v>0</v>
      </c>
      <c r="I50" s="33">
        <f t="shared" ref="I50:X85" ca="1" si="216">IF(OR($C50=MAXR, $C50=0, I$24=0, I$19=0), 0, IF(LEN(INDIRECT($F$9&amp;I$20&amp;$C50))=0, NULL,  INDIRECT($F$9&amp;I$20&amp;$C50)))</f>
        <v>0</v>
      </c>
      <c r="J50" s="33">
        <f t="shared" ca="1" si="216"/>
        <v>0</v>
      </c>
      <c r="K50" s="33">
        <f t="shared" ca="1" si="216"/>
        <v>0</v>
      </c>
      <c r="L50" s="33">
        <f t="shared" ca="1" si="216"/>
        <v>0</v>
      </c>
      <c r="M50" s="33">
        <f t="shared" ca="1" si="216"/>
        <v>0</v>
      </c>
      <c r="N50" s="33">
        <f t="shared" ca="1" si="216"/>
        <v>0</v>
      </c>
      <c r="O50" s="33">
        <f t="shared" ca="1" si="216"/>
        <v>0</v>
      </c>
      <c r="P50" s="33">
        <f t="shared" ca="1" si="216"/>
        <v>0</v>
      </c>
      <c r="Q50" s="33">
        <f t="shared" ca="1" si="216"/>
        <v>0</v>
      </c>
      <c r="R50" s="33">
        <f t="shared" ca="1" si="216"/>
        <v>0</v>
      </c>
      <c r="S50" s="33">
        <f t="shared" ca="1" si="216"/>
        <v>0</v>
      </c>
      <c r="T50" s="33">
        <f t="shared" ca="1" si="216"/>
        <v>0</v>
      </c>
      <c r="U50" s="33">
        <f t="shared" ca="1" si="216"/>
        <v>0</v>
      </c>
      <c r="V50" s="33">
        <f t="shared" ca="1" si="216"/>
        <v>0</v>
      </c>
      <c r="W50" s="33">
        <f t="shared" ca="1" si="216"/>
        <v>0</v>
      </c>
      <c r="X50" s="33">
        <f t="shared" ca="1" si="216"/>
        <v>0</v>
      </c>
      <c r="Y50" s="33">
        <f t="shared" ca="1" si="213"/>
        <v>0</v>
      </c>
      <c r="Z50" s="33">
        <f t="shared" ca="1" si="213"/>
        <v>0</v>
      </c>
      <c r="AA50" s="33">
        <f t="shared" ca="1" si="213"/>
        <v>0</v>
      </c>
      <c r="AB50" s="33">
        <f t="shared" ca="1" si="213"/>
        <v>0</v>
      </c>
      <c r="AC50" s="33">
        <f t="shared" ca="1" si="213"/>
        <v>0</v>
      </c>
      <c r="AD50" s="33">
        <f t="shared" ca="1" si="213"/>
        <v>0</v>
      </c>
      <c r="AE50" s="33">
        <f t="shared" ca="1" si="213"/>
        <v>0</v>
      </c>
      <c r="AF50" s="33">
        <f t="shared" ca="1" si="213"/>
        <v>0</v>
      </c>
      <c r="AG50" s="33">
        <f t="shared" ca="1" si="213"/>
        <v>0</v>
      </c>
      <c r="AH50" s="33">
        <f t="shared" ca="1" si="213"/>
        <v>0</v>
      </c>
      <c r="AI50" s="33">
        <f t="shared" ca="1" si="212"/>
        <v>0</v>
      </c>
      <c r="AJ50" s="33">
        <f t="shared" ca="1" si="212"/>
        <v>0</v>
      </c>
      <c r="AK50" s="33">
        <f t="shared" ca="1" si="212"/>
        <v>0</v>
      </c>
      <c r="AL50" s="33">
        <f t="shared" ca="1" si="212"/>
        <v>0</v>
      </c>
      <c r="AM50" s="33">
        <f t="shared" ca="1" si="212"/>
        <v>0</v>
      </c>
      <c r="AN50" s="33">
        <f t="shared" ca="1" si="212"/>
        <v>0</v>
      </c>
      <c r="AO50" s="33">
        <f t="shared" ca="1" si="212"/>
        <v>0</v>
      </c>
      <c r="AP50" s="33">
        <f t="shared" ca="1" si="212"/>
        <v>0</v>
      </c>
      <c r="AQ50" s="33">
        <f t="shared" ca="1" si="212"/>
        <v>0</v>
      </c>
      <c r="AR50" s="33">
        <f t="shared" ca="1" si="212"/>
        <v>0</v>
      </c>
      <c r="AS50" s="33">
        <f t="shared" ca="1" si="212"/>
        <v>0</v>
      </c>
      <c r="AT50" s="33">
        <f t="shared" ca="1" si="212"/>
        <v>0</v>
      </c>
      <c r="AU50" s="33">
        <f t="shared" ca="1" si="212"/>
        <v>0</v>
      </c>
      <c r="AV50" s="33">
        <f t="shared" ca="1" si="212"/>
        <v>0</v>
      </c>
      <c r="AW50" s="33">
        <f t="shared" ca="1" si="215"/>
        <v>0</v>
      </c>
      <c r="AX50" s="33">
        <f t="shared" ca="1" si="215"/>
        <v>0</v>
      </c>
      <c r="AY50" s="33">
        <f t="shared" ca="1" si="215"/>
        <v>0</v>
      </c>
      <c r="AZ50" s="33">
        <f t="shared" ca="1" si="215"/>
        <v>0</v>
      </c>
      <c r="BA50" s="33">
        <f t="shared" ca="1" si="215"/>
        <v>0</v>
      </c>
      <c r="BB50" s="33">
        <f t="shared" ca="1" si="215"/>
        <v>0</v>
      </c>
      <c r="BC50" s="33">
        <f t="shared" ca="1" si="215"/>
        <v>0</v>
      </c>
      <c r="BD50" s="33">
        <f t="shared" ca="1" si="215"/>
        <v>0</v>
      </c>
      <c r="BE50" s="33">
        <f t="shared" ca="1" si="215"/>
        <v>0</v>
      </c>
      <c r="BF50" s="33">
        <f t="shared" ca="1" si="215"/>
        <v>0</v>
      </c>
      <c r="BG50" s="33">
        <f t="shared" ca="1" si="215"/>
        <v>0</v>
      </c>
      <c r="BH50" s="33"/>
      <c r="BJ50" s="148" t="str">
        <f t="shared" ca="1" si="154"/>
        <v/>
      </c>
      <c r="BL50" s="30"/>
      <c r="BN50" s="29" t="str">
        <f t="shared" ca="1" si="155"/>
        <v/>
      </c>
      <c r="BO50" s="29" t="str">
        <f t="shared" ca="1" si="156"/>
        <v/>
      </c>
      <c r="BP50" s="29" t="str">
        <f t="shared" ca="1" si="157"/>
        <v/>
      </c>
      <c r="BQ50" s="29" t="str">
        <f t="shared" ca="1" si="158"/>
        <v/>
      </c>
      <c r="BR50" s="29" t="str">
        <f t="shared" ca="1" si="159"/>
        <v/>
      </c>
      <c r="BS50" s="29" t="str">
        <f t="shared" ca="1" si="160"/>
        <v/>
      </c>
      <c r="BT50" s="29" t="str">
        <f t="shared" ca="1" si="161"/>
        <v/>
      </c>
      <c r="BU50" s="29" t="str">
        <f t="shared" ca="1" si="162"/>
        <v/>
      </c>
      <c r="BV50" s="29" t="str">
        <f t="shared" ca="1" si="163"/>
        <v/>
      </c>
      <c r="BW50" s="29" t="str">
        <f t="shared" ca="1" si="164"/>
        <v/>
      </c>
      <c r="BX50" s="29" t="str">
        <f t="shared" ca="1" si="165"/>
        <v/>
      </c>
      <c r="BY50" s="29" t="str">
        <f t="shared" ca="1" si="166"/>
        <v/>
      </c>
      <c r="BZ50" s="29" t="str">
        <f t="shared" ca="1" si="167"/>
        <v/>
      </c>
      <c r="CA50" s="29" t="str">
        <f t="shared" ca="1" si="168"/>
        <v/>
      </c>
      <c r="CB50" s="29" t="str">
        <f t="shared" ca="1" si="169"/>
        <v/>
      </c>
      <c r="CC50" s="29" t="str">
        <f t="shared" ca="1" si="170"/>
        <v/>
      </c>
      <c r="CD50" s="29" t="str">
        <f t="shared" ca="1" si="171"/>
        <v/>
      </c>
      <c r="CE50" s="29" t="str">
        <f t="shared" ca="1" si="172"/>
        <v/>
      </c>
      <c r="CF50" s="29" t="str">
        <f t="shared" ca="1" si="173"/>
        <v/>
      </c>
      <c r="CG50" s="29" t="str">
        <f t="shared" ca="1" si="174"/>
        <v/>
      </c>
      <c r="CH50" s="29" t="str">
        <f t="shared" ca="1" si="175"/>
        <v/>
      </c>
      <c r="CI50" s="29" t="str">
        <f t="shared" ca="1" si="176"/>
        <v/>
      </c>
      <c r="CJ50" s="29" t="str">
        <f t="shared" ca="1" si="177"/>
        <v/>
      </c>
      <c r="CK50" s="29" t="str">
        <f t="shared" ca="1" si="178"/>
        <v/>
      </c>
      <c r="CL50" s="29" t="str">
        <f t="shared" ca="1" si="179"/>
        <v/>
      </c>
      <c r="CM50" s="29" t="str">
        <f t="shared" ca="1" si="180"/>
        <v/>
      </c>
      <c r="CN50" s="29" t="str">
        <f t="shared" ca="1" si="181"/>
        <v/>
      </c>
      <c r="CO50" s="29" t="str">
        <f t="shared" ca="1" si="182"/>
        <v/>
      </c>
      <c r="CP50" s="29" t="str">
        <f t="shared" ca="1" si="183"/>
        <v/>
      </c>
      <c r="CQ50" s="29" t="str">
        <f t="shared" ca="1" si="184"/>
        <v/>
      </c>
      <c r="CR50" s="29" t="str">
        <f t="shared" ca="1" si="185"/>
        <v/>
      </c>
      <c r="CS50" s="29" t="str">
        <f t="shared" ca="1" si="186"/>
        <v/>
      </c>
      <c r="CT50" s="29" t="str">
        <f t="shared" ca="1" si="187"/>
        <v/>
      </c>
      <c r="CU50" s="29" t="str">
        <f t="shared" ca="1" si="188"/>
        <v/>
      </c>
      <c r="CV50" s="29" t="str">
        <f t="shared" ca="1" si="189"/>
        <v/>
      </c>
      <c r="CW50" s="29" t="str">
        <f t="shared" ca="1" si="190"/>
        <v/>
      </c>
      <c r="CX50" s="29" t="str">
        <f t="shared" ca="1" si="191"/>
        <v/>
      </c>
      <c r="CY50" s="29" t="str">
        <f t="shared" ca="1" si="192"/>
        <v/>
      </c>
      <c r="CZ50" s="29" t="str">
        <f t="shared" ca="1" si="193"/>
        <v/>
      </c>
      <c r="DA50" s="29" t="str">
        <f t="shared" ca="1" si="194"/>
        <v/>
      </c>
      <c r="DB50" s="29" t="str">
        <f t="shared" ca="1" si="195"/>
        <v/>
      </c>
      <c r="DC50" s="29" t="str">
        <f t="shared" ca="1" si="196"/>
        <v/>
      </c>
      <c r="DD50" s="29" t="str">
        <f t="shared" ca="1" si="197"/>
        <v/>
      </c>
      <c r="DE50" s="29" t="str">
        <f t="shared" ca="1" si="198"/>
        <v/>
      </c>
      <c r="DF50" s="29" t="str">
        <f t="shared" ca="1" si="199"/>
        <v/>
      </c>
      <c r="DG50" s="29" t="str">
        <f t="shared" ca="1" si="200"/>
        <v/>
      </c>
      <c r="DH50" s="29" t="str">
        <f t="shared" ca="1" si="201"/>
        <v/>
      </c>
      <c r="DI50" s="29" t="str">
        <f t="shared" ca="1" si="202"/>
        <v/>
      </c>
      <c r="DJ50" s="29" t="str">
        <f t="shared" ca="1" si="203"/>
        <v/>
      </c>
      <c r="DK50" s="29" t="str">
        <f t="shared" ca="1" si="204"/>
        <v/>
      </c>
      <c r="DL50" s="29" t="str">
        <f t="shared" ca="1" si="205"/>
        <v/>
      </c>
      <c r="DM50" s="29" t="str">
        <f t="shared" ca="1" si="206"/>
        <v/>
      </c>
      <c r="JD50">
        <f t="shared" si="145"/>
        <v>0</v>
      </c>
      <c r="JE50">
        <f t="shared" si="207"/>
        <v>0</v>
      </c>
      <c r="JF50" t="str">
        <f t="shared" ca="1" si="208"/>
        <v/>
      </c>
      <c r="JG50" t="str">
        <f t="shared" ca="1" si="209"/>
        <v/>
      </c>
      <c r="JH50" t="str">
        <f t="shared" ca="1" si="210"/>
        <v/>
      </c>
      <c r="JI50" t="str">
        <f t="shared" ca="1" si="211"/>
        <v/>
      </c>
    </row>
    <row r="51" spans="3:269" x14ac:dyDescent="0.2">
      <c r="C51" s="9">
        <f t="array" aca="1" ref="C51" ca="1">MIN(IF($L$7=0, 0, IF(INDIRECT($L$6)&gt;0, IF(ROW(INDIRECT($L$6))&gt;C50, ROW(INDIRECT($L$6)), MAXR))))</f>
        <v>9999999</v>
      </c>
      <c r="D51" s="9">
        <f t="shared" ca="1" si="85"/>
        <v>0</v>
      </c>
      <c r="E51" s="9">
        <f t="shared" ca="1" si="151"/>
        <v>0</v>
      </c>
      <c r="F51" s="105" t="str">
        <f t="shared" ca="1" si="152"/>
        <v/>
      </c>
      <c r="G51" s="7">
        <f t="shared" ca="1" si="153"/>
        <v>0</v>
      </c>
      <c r="H51" s="33">
        <f t="shared" ref="H51:Q76" ca="1" si="217">IF(OR($C51=MAXR, $C51=0, H$24=0, H$19=0), 0, IF(LEN(INDIRECT($F$9&amp;H$20&amp;$C51))=0, NULL,  INDIRECT($F$9&amp;H$20&amp;$C51)))</f>
        <v>0</v>
      </c>
      <c r="I51" s="33">
        <f t="shared" ca="1" si="217"/>
        <v>0</v>
      </c>
      <c r="J51" s="33">
        <f t="shared" ca="1" si="217"/>
        <v>0</v>
      </c>
      <c r="K51" s="33">
        <f t="shared" ca="1" si="217"/>
        <v>0</v>
      </c>
      <c r="L51" s="33">
        <f t="shared" ca="1" si="217"/>
        <v>0</v>
      </c>
      <c r="M51" s="33">
        <f t="shared" ca="1" si="217"/>
        <v>0</v>
      </c>
      <c r="N51" s="33">
        <f t="shared" ca="1" si="217"/>
        <v>0</v>
      </c>
      <c r="O51" s="33">
        <f t="shared" ca="1" si="217"/>
        <v>0</v>
      </c>
      <c r="P51" s="33">
        <f t="shared" ca="1" si="217"/>
        <v>0</v>
      </c>
      <c r="Q51" s="33">
        <f t="shared" ca="1" si="217"/>
        <v>0</v>
      </c>
      <c r="R51" s="33">
        <f t="shared" ca="1" si="216"/>
        <v>0</v>
      </c>
      <c r="S51" s="33">
        <f t="shared" ca="1" si="216"/>
        <v>0</v>
      </c>
      <c r="T51" s="33">
        <f t="shared" ca="1" si="216"/>
        <v>0</v>
      </c>
      <c r="U51" s="33">
        <f t="shared" ca="1" si="216"/>
        <v>0</v>
      </c>
      <c r="V51" s="33">
        <f t="shared" ca="1" si="216"/>
        <v>0</v>
      </c>
      <c r="W51" s="33">
        <f t="shared" ca="1" si="216"/>
        <v>0</v>
      </c>
      <c r="X51" s="33">
        <f t="shared" ca="1" si="216"/>
        <v>0</v>
      </c>
      <c r="Y51" s="33">
        <f t="shared" ca="1" si="213"/>
        <v>0</v>
      </c>
      <c r="Z51" s="33">
        <f t="shared" ca="1" si="213"/>
        <v>0</v>
      </c>
      <c r="AA51" s="33">
        <f t="shared" ca="1" si="213"/>
        <v>0</v>
      </c>
      <c r="AB51" s="33">
        <f t="shared" ca="1" si="213"/>
        <v>0</v>
      </c>
      <c r="AC51" s="33">
        <f t="shared" ca="1" si="213"/>
        <v>0</v>
      </c>
      <c r="AD51" s="33">
        <f t="shared" ca="1" si="213"/>
        <v>0</v>
      </c>
      <c r="AE51" s="33">
        <f t="shared" ca="1" si="213"/>
        <v>0</v>
      </c>
      <c r="AF51" s="33">
        <f t="shared" ca="1" si="213"/>
        <v>0</v>
      </c>
      <c r="AG51" s="33">
        <f t="shared" ca="1" si="213"/>
        <v>0</v>
      </c>
      <c r="AH51" s="33">
        <f t="shared" ca="1" si="213"/>
        <v>0</v>
      </c>
      <c r="AI51" s="33">
        <f t="shared" ca="1" si="212"/>
        <v>0</v>
      </c>
      <c r="AJ51" s="33">
        <f t="shared" ca="1" si="212"/>
        <v>0</v>
      </c>
      <c r="AK51" s="33">
        <f t="shared" ca="1" si="212"/>
        <v>0</v>
      </c>
      <c r="AL51" s="33">
        <f t="shared" ca="1" si="212"/>
        <v>0</v>
      </c>
      <c r="AM51" s="33">
        <f t="shared" ca="1" si="212"/>
        <v>0</v>
      </c>
      <c r="AN51" s="33">
        <f t="shared" ca="1" si="212"/>
        <v>0</v>
      </c>
      <c r="AO51" s="33">
        <f t="shared" ca="1" si="212"/>
        <v>0</v>
      </c>
      <c r="AP51" s="33">
        <f t="shared" ca="1" si="212"/>
        <v>0</v>
      </c>
      <c r="AQ51" s="33">
        <f t="shared" ca="1" si="212"/>
        <v>0</v>
      </c>
      <c r="AR51" s="33">
        <f t="shared" ca="1" si="212"/>
        <v>0</v>
      </c>
      <c r="AS51" s="33">
        <f t="shared" ca="1" si="212"/>
        <v>0</v>
      </c>
      <c r="AT51" s="33">
        <f t="shared" ca="1" si="212"/>
        <v>0</v>
      </c>
      <c r="AU51" s="33">
        <f t="shared" ca="1" si="212"/>
        <v>0</v>
      </c>
      <c r="AV51" s="33">
        <f t="shared" ca="1" si="212"/>
        <v>0</v>
      </c>
      <c r="AW51" s="33">
        <f t="shared" ca="1" si="215"/>
        <v>0</v>
      </c>
      <c r="AX51" s="33">
        <f t="shared" ca="1" si="215"/>
        <v>0</v>
      </c>
      <c r="AY51" s="33">
        <f t="shared" ca="1" si="215"/>
        <v>0</v>
      </c>
      <c r="AZ51" s="33">
        <f t="shared" ca="1" si="215"/>
        <v>0</v>
      </c>
      <c r="BA51" s="33">
        <f t="shared" ca="1" si="215"/>
        <v>0</v>
      </c>
      <c r="BB51" s="33">
        <f t="shared" ca="1" si="215"/>
        <v>0</v>
      </c>
      <c r="BC51" s="33">
        <f t="shared" ca="1" si="215"/>
        <v>0</v>
      </c>
      <c r="BD51" s="33">
        <f t="shared" ca="1" si="215"/>
        <v>0</v>
      </c>
      <c r="BE51" s="33">
        <f t="shared" ca="1" si="215"/>
        <v>0</v>
      </c>
      <c r="BF51" s="33">
        <f t="shared" ca="1" si="215"/>
        <v>0</v>
      </c>
      <c r="BG51" s="33">
        <f t="shared" ca="1" si="215"/>
        <v>0</v>
      </c>
      <c r="BH51" s="33"/>
      <c r="BJ51" s="148" t="str">
        <f t="shared" ca="1" si="154"/>
        <v/>
      </c>
      <c r="BL51" s="30"/>
      <c r="BN51" s="29" t="str">
        <f t="shared" ca="1" si="155"/>
        <v/>
      </c>
      <c r="BO51" s="29" t="str">
        <f t="shared" ca="1" si="156"/>
        <v/>
      </c>
      <c r="BP51" s="29" t="str">
        <f t="shared" ca="1" si="157"/>
        <v/>
      </c>
      <c r="BQ51" s="29" t="str">
        <f t="shared" ca="1" si="158"/>
        <v/>
      </c>
      <c r="BR51" s="29" t="str">
        <f t="shared" ca="1" si="159"/>
        <v/>
      </c>
      <c r="BS51" s="29" t="str">
        <f t="shared" ca="1" si="160"/>
        <v/>
      </c>
      <c r="BT51" s="29" t="str">
        <f t="shared" ca="1" si="161"/>
        <v/>
      </c>
      <c r="BU51" s="29" t="str">
        <f t="shared" ca="1" si="162"/>
        <v/>
      </c>
      <c r="BV51" s="29" t="str">
        <f t="shared" ca="1" si="163"/>
        <v/>
      </c>
      <c r="BW51" s="29" t="str">
        <f t="shared" ca="1" si="164"/>
        <v/>
      </c>
      <c r="BX51" s="29" t="str">
        <f t="shared" ca="1" si="165"/>
        <v/>
      </c>
      <c r="BY51" s="29" t="str">
        <f t="shared" ca="1" si="166"/>
        <v/>
      </c>
      <c r="BZ51" s="29" t="str">
        <f t="shared" ca="1" si="167"/>
        <v/>
      </c>
      <c r="CA51" s="29" t="str">
        <f t="shared" ca="1" si="168"/>
        <v/>
      </c>
      <c r="CB51" s="29" t="str">
        <f t="shared" ca="1" si="169"/>
        <v/>
      </c>
      <c r="CC51" s="29" t="str">
        <f t="shared" ca="1" si="170"/>
        <v/>
      </c>
      <c r="CD51" s="29" t="str">
        <f t="shared" ca="1" si="171"/>
        <v/>
      </c>
      <c r="CE51" s="29" t="str">
        <f t="shared" ca="1" si="172"/>
        <v/>
      </c>
      <c r="CF51" s="29" t="str">
        <f t="shared" ca="1" si="173"/>
        <v/>
      </c>
      <c r="CG51" s="29" t="str">
        <f t="shared" ca="1" si="174"/>
        <v/>
      </c>
      <c r="CH51" s="29" t="str">
        <f t="shared" ca="1" si="175"/>
        <v/>
      </c>
      <c r="CI51" s="29" t="str">
        <f t="shared" ca="1" si="176"/>
        <v/>
      </c>
      <c r="CJ51" s="29" t="str">
        <f t="shared" ca="1" si="177"/>
        <v/>
      </c>
      <c r="CK51" s="29" t="str">
        <f t="shared" ca="1" si="178"/>
        <v/>
      </c>
      <c r="CL51" s="29" t="str">
        <f t="shared" ca="1" si="179"/>
        <v/>
      </c>
      <c r="CM51" s="29" t="str">
        <f t="shared" ca="1" si="180"/>
        <v/>
      </c>
      <c r="CN51" s="29" t="str">
        <f t="shared" ca="1" si="181"/>
        <v/>
      </c>
      <c r="CO51" s="29" t="str">
        <f t="shared" ca="1" si="182"/>
        <v/>
      </c>
      <c r="CP51" s="29" t="str">
        <f t="shared" ca="1" si="183"/>
        <v/>
      </c>
      <c r="CQ51" s="29" t="str">
        <f t="shared" ca="1" si="184"/>
        <v/>
      </c>
      <c r="CR51" s="29" t="str">
        <f t="shared" ca="1" si="185"/>
        <v/>
      </c>
      <c r="CS51" s="29" t="str">
        <f t="shared" ca="1" si="186"/>
        <v/>
      </c>
      <c r="CT51" s="29" t="str">
        <f t="shared" ca="1" si="187"/>
        <v/>
      </c>
      <c r="CU51" s="29" t="str">
        <f t="shared" ca="1" si="188"/>
        <v/>
      </c>
      <c r="CV51" s="29" t="str">
        <f t="shared" ca="1" si="189"/>
        <v/>
      </c>
      <c r="CW51" s="29" t="str">
        <f t="shared" ca="1" si="190"/>
        <v/>
      </c>
      <c r="CX51" s="29" t="str">
        <f t="shared" ca="1" si="191"/>
        <v/>
      </c>
      <c r="CY51" s="29" t="str">
        <f t="shared" ca="1" si="192"/>
        <v/>
      </c>
      <c r="CZ51" s="29" t="str">
        <f t="shared" ca="1" si="193"/>
        <v/>
      </c>
      <c r="DA51" s="29" t="str">
        <f t="shared" ca="1" si="194"/>
        <v/>
      </c>
      <c r="DB51" s="29" t="str">
        <f t="shared" ca="1" si="195"/>
        <v/>
      </c>
      <c r="DC51" s="29" t="str">
        <f t="shared" ca="1" si="196"/>
        <v/>
      </c>
      <c r="DD51" s="29" t="str">
        <f t="shared" ca="1" si="197"/>
        <v/>
      </c>
      <c r="DE51" s="29" t="str">
        <f t="shared" ca="1" si="198"/>
        <v/>
      </c>
      <c r="DF51" s="29" t="str">
        <f t="shared" ca="1" si="199"/>
        <v/>
      </c>
      <c r="DG51" s="29" t="str">
        <f t="shared" ca="1" si="200"/>
        <v/>
      </c>
      <c r="DH51" s="29" t="str">
        <f t="shared" ca="1" si="201"/>
        <v/>
      </c>
      <c r="DI51" s="29" t="str">
        <f t="shared" ca="1" si="202"/>
        <v/>
      </c>
      <c r="DJ51" s="29" t="str">
        <f t="shared" ca="1" si="203"/>
        <v/>
      </c>
      <c r="DK51" s="29" t="str">
        <f t="shared" ca="1" si="204"/>
        <v/>
      </c>
      <c r="DL51" s="29" t="str">
        <f t="shared" ca="1" si="205"/>
        <v/>
      </c>
      <c r="DM51" s="29" t="str">
        <f t="shared" ca="1" si="206"/>
        <v/>
      </c>
      <c r="JD51">
        <f t="shared" si="145"/>
        <v>0</v>
      </c>
      <c r="JE51">
        <f t="shared" si="207"/>
        <v>0</v>
      </c>
      <c r="JF51" t="str">
        <f t="shared" ca="1" si="208"/>
        <v/>
      </c>
      <c r="JG51" t="str">
        <f t="shared" ca="1" si="209"/>
        <v/>
      </c>
      <c r="JH51" t="str">
        <f t="shared" ca="1" si="210"/>
        <v/>
      </c>
      <c r="JI51" t="str">
        <f t="shared" ca="1" si="211"/>
        <v/>
      </c>
    </row>
    <row r="52" spans="3:269" x14ac:dyDescent="0.2">
      <c r="C52" s="9">
        <f t="array" aca="1" ref="C52" ca="1">MIN(IF($L$7=0, 0, IF(INDIRECT($L$6)&gt;0, IF(ROW(INDIRECT($L$6))&gt;C51, ROW(INDIRECT($L$6)), MAXR))))</f>
        <v>9999999</v>
      </c>
      <c r="D52" s="9">
        <f t="shared" ca="1" si="85"/>
        <v>0</v>
      </c>
      <c r="E52" s="9">
        <f t="shared" ca="1" si="151"/>
        <v>0</v>
      </c>
      <c r="F52" s="105" t="str">
        <f t="shared" ca="1" si="152"/>
        <v/>
      </c>
      <c r="G52" s="7">
        <f t="shared" ca="1" si="153"/>
        <v>0</v>
      </c>
      <c r="H52" s="33">
        <f t="shared" ca="1" si="217"/>
        <v>0</v>
      </c>
      <c r="I52" s="33">
        <f t="shared" ca="1" si="217"/>
        <v>0</v>
      </c>
      <c r="J52" s="33">
        <f t="shared" ca="1" si="217"/>
        <v>0</v>
      </c>
      <c r="K52" s="33">
        <f t="shared" ca="1" si="217"/>
        <v>0</v>
      </c>
      <c r="L52" s="33">
        <f t="shared" ca="1" si="217"/>
        <v>0</v>
      </c>
      <c r="M52" s="33">
        <f t="shared" ca="1" si="217"/>
        <v>0</v>
      </c>
      <c r="N52" s="33">
        <f t="shared" ca="1" si="217"/>
        <v>0</v>
      </c>
      <c r="O52" s="33">
        <f t="shared" ca="1" si="217"/>
        <v>0</v>
      </c>
      <c r="P52" s="33">
        <f t="shared" ca="1" si="217"/>
        <v>0</v>
      </c>
      <c r="Q52" s="33">
        <f t="shared" ca="1" si="217"/>
        <v>0</v>
      </c>
      <c r="R52" s="33">
        <f t="shared" ca="1" si="216"/>
        <v>0</v>
      </c>
      <c r="S52" s="33">
        <f t="shared" ca="1" si="216"/>
        <v>0</v>
      </c>
      <c r="T52" s="33">
        <f t="shared" ca="1" si="216"/>
        <v>0</v>
      </c>
      <c r="U52" s="33">
        <f t="shared" ca="1" si="216"/>
        <v>0</v>
      </c>
      <c r="V52" s="33">
        <f t="shared" ca="1" si="216"/>
        <v>0</v>
      </c>
      <c r="W52" s="33">
        <f t="shared" ca="1" si="216"/>
        <v>0</v>
      </c>
      <c r="X52" s="33">
        <f t="shared" ca="1" si="216"/>
        <v>0</v>
      </c>
      <c r="Y52" s="33">
        <f t="shared" ca="1" si="213"/>
        <v>0</v>
      </c>
      <c r="Z52" s="33">
        <f t="shared" ca="1" si="213"/>
        <v>0</v>
      </c>
      <c r="AA52" s="33">
        <f t="shared" ca="1" si="213"/>
        <v>0</v>
      </c>
      <c r="AB52" s="33">
        <f t="shared" ca="1" si="213"/>
        <v>0</v>
      </c>
      <c r="AC52" s="33">
        <f t="shared" ca="1" si="213"/>
        <v>0</v>
      </c>
      <c r="AD52" s="33">
        <f t="shared" ca="1" si="213"/>
        <v>0</v>
      </c>
      <c r="AE52" s="33">
        <f t="shared" ca="1" si="213"/>
        <v>0</v>
      </c>
      <c r="AF52" s="33">
        <f t="shared" ca="1" si="213"/>
        <v>0</v>
      </c>
      <c r="AG52" s="33">
        <f t="shared" ca="1" si="213"/>
        <v>0</v>
      </c>
      <c r="AH52" s="33">
        <f t="shared" ca="1" si="213"/>
        <v>0</v>
      </c>
      <c r="AI52" s="33">
        <f t="shared" ca="1" si="212"/>
        <v>0</v>
      </c>
      <c r="AJ52" s="33">
        <f t="shared" ca="1" si="212"/>
        <v>0</v>
      </c>
      <c r="AK52" s="33">
        <f t="shared" ca="1" si="212"/>
        <v>0</v>
      </c>
      <c r="AL52" s="33">
        <f t="shared" ca="1" si="212"/>
        <v>0</v>
      </c>
      <c r="AM52" s="33">
        <f t="shared" ca="1" si="212"/>
        <v>0</v>
      </c>
      <c r="AN52" s="33">
        <f t="shared" ca="1" si="212"/>
        <v>0</v>
      </c>
      <c r="AO52" s="33">
        <f t="shared" ca="1" si="212"/>
        <v>0</v>
      </c>
      <c r="AP52" s="33">
        <f t="shared" ca="1" si="212"/>
        <v>0</v>
      </c>
      <c r="AQ52" s="33">
        <f t="shared" ca="1" si="212"/>
        <v>0</v>
      </c>
      <c r="AR52" s="33">
        <f t="shared" ca="1" si="212"/>
        <v>0</v>
      </c>
      <c r="AS52" s="33">
        <f t="shared" ca="1" si="212"/>
        <v>0</v>
      </c>
      <c r="AT52" s="33">
        <f t="shared" ca="1" si="212"/>
        <v>0</v>
      </c>
      <c r="AU52" s="33">
        <f t="shared" ca="1" si="212"/>
        <v>0</v>
      </c>
      <c r="AV52" s="33">
        <f t="shared" ca="1" si="212"/>
        <v>0</v>
      </c>
      <c r="AW52" s="33">
        <f t="shared" ca="1" si="215"/>
        <v>0</v>
      </c>
      <c r="AX52" s="33">
        <f t="shared" ca="1" si="215"/>
        <v>0</v>
      </c>
      <c r="AY52" s="33">
        <f t="shared" ca="1" si="215"/>
        <v>0</v>
      </c>
      <c r="AZ52" s="33">
        <f t="shared" ca="1" si="215"/>
        <v>0</v>
      </c>
      <c r="BA52" s="33">
        <f t="shared" ca="1" si="215"/>
        <v>0</v>
      </c>
      <c r="BB52" s="33">
        <f t="shared" ca="1" si="215"/>
        <v>0</v>
      </c>
      <c r="BC52" s="33">
        <f t="shared" ca="1" si="215"/>
        <v>0</v>
      </c>
      <c r="BD52" s="33">
        <f t="shared" ca="1" si="215"/>
        <v>0</v>
      </c>
      <c r="BE52" s="33">
        <f t="shared" ca="1" si="215"/>
        <v>0</v>
      </c>
      <c r="BF52" s="33">
        <f t="shared" ca="1" si="215"/>
        <v>0</v>
      </c>
      <c r="BG52" s="33">
        <f t="shared" ca="1" si="215"/>
        <v>0</v>
      </c>
      <c r="BH52" s="33"/>
      <c r="BJ52" s="148" t="str">
        <f t="shared" ca="1" si="154"/>
        <v/>
      </c>
      <c r="BL52" s="30"/>
      <c r="BN52" s="29" t="str">
        <f t="shared" ca="1" si="155"/>
        <v/>
      </c>
      <c r="BO52" s="29" t="str">
        <f t="shared" ca="1" si="156"/>
        <v/>
      </c>
      <c r="BP52" s="29" t="str">
        <f t="shared" ca="1" si="157"/>
        <v/>
      </c>
      <c r="BQ52" s="29" t="str">
        <f t="shared" ca="1" si="158"/>
        <v/>
      </c>
      <c r="BR52" s="29" t="str">
        <f t="shared" ca="1" si="159"/>
        <v/>
      </c>
      <c r="BS52" s="29" t="str">
        <f t="shared" ca="1" si="160"/>
        <v/>
      </c>
      <c r="BT52" s="29" t="str">
        <f t="shared" ca="1" si="161"/>
        <v/>
      </c>
      <c r="BU52" s="29" t="str">
        <f t="shared" ca="1" si="162"/>
        <v/>
      </c>
      <c r="BV52" s="29" t="str">
        <f t="shared" ca="1" si="163"/>
        <v/>
      </c>
      <c r="BW52" s="29" t="str">
        <f t="shared" ca="1" si="164"/>
        <v/>
      </c>
      <c r="BX52" s="29" t="str">
        <f t="shared" ca="1" si="165"/>
        <v/>
      </c>
      <c r="BY52" s="29" t="str">
        <f t="shared" ca="1" si="166"/>
        <v/>
      </c>
      <c r="BZ52" s="29" t="str">
        <f t="shared" ca="1" si="167"/>
        <v/>
      </c>
      <c r="CA52" s="29" t="str">
        <f t="shared" ca="1" si="168"/>
        <v/>
      </c>
      <c r="CB52" s="29" t="str">
        <f t="shared" ca="1" si="169"/>
        <v/>
      </c>
      <c r="CC52" s="29" t="str">
        <f t="shared" ca="1" si="170"/>
        <v/>
      </c>
      <c r="CD52" s="29" t="str">
        <f t="shared" ca="1" si="171"/>
        <v/>
      </c>
      <c r="CE52" s="29" t="str">
        <f t="shared" ca="1" si="172"/>
        <v/>
      </c>
      <c r="CF52" s="29" t="str">
        <f t="shared" ca="1" si="173"/>
        <v/>
      </c>
      <c r="CG52" s="29" t="str">
        <f t="shared" ca="1" si="174"/>
        <v/>
      </c>
      <c r="CH52" s="29" t="str">
        <f t="shared" ca="1" si="175"/>
        <v/>
      </c>
      <c r="CI52" s="29" t="str">
        <f t="shared" ca="1" si="176"/>
        <v/>
      </c>
      <c r="CJ52" s="29" t="str">
        <f t="shared" ca="1" si="177"/>
        <v/>
      </c>
      <c r="CK52" s="29" t="str">
        <f t="shared" ca="1" si="178"/>
        <v/>
      </c>
      <c r="CL52" s="29" t="str">
        <f t="shared" ca="1" si="179"/>
        <v/>
      </c>
      <c r="CM52" s="29" t="str">
        <f t="shared" ca="1" si="180"/>
        <v/>
      </c>
      <c r="CN52" s="29" t="str">
        <f t="shared" ca="1" si="181"/>
        <v/>
      </c>
      <c r="CO52" s="29" t="str">
        <f t="shared" ca="1" si="182"/>
        <v/>
      </c>
      <c r="CP52" s="29" t="str">
        <f t="shared" ca="1" si="183"/>
        <v/>
      </c>
      <c r="CQ52" s="29" t="str">
        <f t="shared" ca="1" si="184"/>
        <v/>
      </c>
      <c r="CR52" s="29" t="str">
        <f t="shared" ca="1" si="185"/>
        <v/>
      </c>
      <c r="CS52" s="29" t="str">
        <f t="shared" ca="1" si="186"/>
        <v/>
      </c>
      <c r="CT52" s="29" t="str">
        <f t="shared" ca="1" si="187"/>
        <v/>
      </c>
      <c r="CU52" s="29" t="str">
        <f t="shared" ca="1" si="188"/>
        <v/>
      </c>
      <c r="CV52" s="29" t="str">
        <f t="shared" ca="1" si="189"/>
        <v/>
      </c>
      <c r="CW52" s="29" t="str">
        <f t="shared" ca="1" si="190"/>
        <v/>
      </c>
      <c r="CX52" s="29" t="str">
        <f t="shared" ca="1" si="191"/>
        <v/>
      </c>
      <c r="CY52" s="29" t="str">
        <f t="shared" ca="1" si="192"/>
        <v/>
      </c>
      <c r="CZ52" s="29" t="str">
        <f t="shared" ca="1" si="193"/>
        <v/>
      </c>
      <c r="DA52" s="29" t="str">
        <f t="shared" ca="1" si="194"/>
        <v/>
      </c>
      <c r="DB52" s="29" t="str">
        <f t="shared" ca="1" si="195"/>
        <v/>
      </c>
      <c r="DC52" s="29" t="str">
        <f t="shared" ca="1" si="196"/>
        <v/>
      </c>
      <c r="DD52" s="29" t="str">
        <f t="shared" ca="1" si="197"/>
        <v/>
      </c>
      <c r="DE52" s="29" t="str">
        <f t="shared" ca="1" si="198"/>
        <v/>
      </c>
      <c r="DF52" s="29" t="str">
        <f t="shared" ca="1" si="199"/>
        <v/>
      </c>
      <c r="DG52" s="29" t="str">
        <f t="shared" ca="1" si="200"/>
        <v/>
      </c>
      <c r="DH52" s="29" t="str">
        <f t="shared" ca="1" si="201"/>
        <v/>
      </c>
      <c r="DI52" s="29" t="str">
        <f t="shared" ca="1" si="202"/>
        <v/>
      </c>
      <c r="DJ52" s="29" t="str">
        <f t="shared" ca="1" si="203"/>
        <v/>
      </c>
      <c r="DK52" s="29" t="str">
        <f t="shared" ca="1" si="204"/>
        <v/>
      </c>
      <c r="DL52" s="29" t="str">
        <f t="shared" ca="1" si="205"/>
        <v/>
      </c>
      <c r="DM52" s="29" t="str">
        <f t="shared" ca="1" si="206"/>
        <v/>
      </c>
      <c r="JD52">
        <f t="shared" si="145"/>
        <v>0</v>
      </c>
      <c r="JE52">
        <f t="shared" si="207"/>
        <v>0</v>
      </c>
      <c r="JF52" t="str">
        <f t="shared" ca="1" si="208"/>
        <v/>
      </c>
      <c r="JG52" t="str">
        <f t="shared" ca="1" si="209"/>
        <v/>
      </c>
      <c r="JH52" t="str">
        <f t="shared" ca="1" si="210"/>
        <v/>
      </c>
      <c r="JI52" t="str">
        <f t="shared" ca="1" si="211"/>
        <v/>
      </c>
    </row>
    <row r="53" spans="3:269" x14ac:dyDescent="0.2">
      <c r="C53" s="9">
        <f t="array" aca="1" ref="C53" ca="1">MIN(IF($L$7=0, 0, IF(INDIRECT($L$6)&gt;0, IF(ROW(INDIRECT($L$6))&gt;C52, ROW(INDIRECT($L$6)), MAXR))))</f>
        <v>9999999</v>
      </c>
      <c r="D53" s="9">
        <f t="shared" ca="1" si="85"/>
        <v>0</v>
      </c>
      <c r="E53" s="9">
        <f t="shared" ca="1" si="151"/>
        <v>0</v>
      </c>
      <c r="F53" s="105" t="str">
        <f t="shared" ca="1" si="152"/>
        <v/>
      </c>
      <c r="G53" s="7">
        <f t="shared" ca="1" si="153"/>
        <v>0</v>
      </c>
      <c r="H53" s="33">
        <f t="shared" ca="1" si="217"/>
        <v>0</v>
      </c>
      <c r="I53" s="33">
        <f t="shared" ca="1" si="217"/>
        <v>0</v>
      </c>
      <c r="J53" s="33">
        <f t="shared" ca="1" si="217"/>
        <v>0</v>
      </c>
      <c r="K53" s="33">
        <f t="shared" ca="1" si="217"/>
        <v>0</v>
      </c>
      <c r="L53" s="33">
        <f t="shared" ca="1" si="217"/>
        <v>0</v>
      </c>
      <c r="M53" s="33">
        <f t="shared" ca="1" si="217"/>
        <v>0</v>
      </c>
      <c r="N53" s="33">
        <f t="shared" ca="1" si="217"/>
        <v>0</v>
      </c>
      <c r="O53" s="33">
        <f t="shared" ca="1" si="217"/>
        <v>0</v>
      </c>
      <c r="P53" s="33">
        <f t="shared" ca="1" si="217"/>
        <v>0</v>
      </c>
      <c r="Q53" s="33">
        <f t="shared" ca="1" si="217"/>
        <v>0</v>
      </c>
      <c r="R53" s="33">
        <f t="shared" ca="1" si="216"/>
        <v>0</v>
      </c>
      <c r="S53" s="33">
        <f t="shared" ca="1" si="216"/>
        <v>0</v>
      </c>
      <c r="T53" s="33">
        <f t="shared" ca="1" si="216"/>
        <v>0</v>
      </c>
      <c r="U53" s="33">
        <f t="shared" ca="1" si="216"/>
        <v>0</v>
      </c>
      <c r="V53" s="33">
        <f t="shared" ca="1" si="216"/>
        <v>0</v>
      </c>
      <c r="W53" s="33">
        <f t="shared" ca="1" si="216"/>
        <v>0</v>
      </c>
      <c r="X53" s="33">
        <f t="shared" ca="1" si="216"/>
        <v>0</v>
      </c>
      <c r="Y53" s="33">
        <f t="shared" ca="1" si="213"/>
        <v>0</v>
      </c>
      <c r="Z53" s="33">
        <f t="shared" ca="1" si="213"/>
        <v>0</v>
      </c>
      <c r="AA53" s="33">
        <f t="shared" ca="1" si="213"/>
        <v>0</v>
      </c>
      <c r="AB53" s="33">
        <f t="shared" ca="1" si="213"/>
        <v>0</v>
      </c>
      <c r="AC53" s="33">
        <f t="shared" ca="1" si="213"/>
        <v>0</v>
      </c>
      <c r="AD53" s="33">
        <f t="shared" ca="1" si="213"/>
        <v>0</v>
      </c>
      <c r="AE53" s="33">
        <f t="shared" ca="1" si="213"/>
        <v>0</v>
      </c>
      <c r="AF53" s="33">
        <f t="shared" ca="1" si="213"/>
        <v>0</v>
      </c>
      <c r="AG53" s="33">
        <f t="shared" ca="1" si="213"/>
        <v>0</v>
      </c>
      <c r="AH53" s="33">
        <f t="shared" ca="1" si="213"/>
        <v>0</v>
      </c>
      <c r="AI53" s="33">
        <f t="shared" ca="1" si="212"/>
        <v>0</v>
      </c>
      <c r="AJ53" s="33">
        <f t="shared" ca="1" si="212"/>
        <v>0</v>
      </c>
      <c r="AK53" s="33">
        <f t="shared" ca="1" si="212"/>
        <v>0</v>
      </c>
      <c r="AL53" s="33">
        <f t="shared" ca="1" si="212"/>
        <v>0</v>
      </c>
      <c r="AM53" s="33">
        <f t="shared" ca="1" si="212"/>
        <v>0</v>
      </c>
      <c r="AN53" s="33">
        <f t="shared" ca="1" si="212"/>
        <v>0</v>
      </c>
      <c r="AO53" s="33">
        <f t="shared" ca="1" si="212"/>
        <v>0</v>
      </c>
      <c r="AP53" s="33">
        <f t="shared" ca="1" si="212"/>
        <v>0</v>
      </c>
      <c r="AQ53" s="33">
        <f t="shared" ca="1" si="212"/>
        <v>0</v>
      </c>
      <c r="AR53" s="33">
        <f t="shared" ca="1" si="212"/>
        <v>0</v>
      </c>
      <c r="AS53" s="33">
        <f t="shared" ca="1" si="212"/>
        <v>0</v>
      </c>
      <c r="AT53" s="33">
        <f t="shared" ca="1" si="212"/>
        <v>0</v>
      </c>
      <c r="AU53" s="33">
        <f t="shared" ca="1" si="212"/>
        <v>0</v>
      </c>
      <c r="AV53" s="33">
        <f t="shared" ca="1" si="212"/>
        <v>0</v>
      </c>
      <c r="AW53" s="33">
        <f t="shared" ca="1" si="215"/>
        <v>0</v>
      </c>
      <c r="AX53" s="33">
        <f t="shared" ca="1" si="215"/>
        <v>0</v>
      </c>
      <c r="AY53" s="33">
        <f t="shared" ca="1" si="215"/>
        <v>0</v>
      </c>
      <c r="AZ53" s="33">
        <f t="shared" ca="1" si="215"/>
        <v>0</v>
      </c>
      <c r="BA53" s="33">
        <f t="shared" ca="1" si="215"/>
        <v>0</v>
      </c>
      <c r="BB53" s="33">
        <f t="shared" ca="1" si="215"/>
        <v>0</v>
      </c>
      <c r="BC53" s="33">
        <f t="shared" ca="1" si="215"/>
        <v>0</v>
      </c>
      <c r="BD53" s="33">
        <f t="shared" ca="1" si="215"/>
        <v>0</v>
      </c>
      <c r="BE53" s="33">
        <f t="shared" ca="1" si="215"/>
        <v>0</v>
      </c>
      <c r="BF53" s="33">
        <f t="shared" ca="1" si="215"/>
        <v>0</v>
      </c>
      <c r="BG53" s="33">
        <f t="shared" ca="1" si="215"/>
        <v>0</v>
      </c>
      <c r="BH53" s="33"/>
      <c r="BJ53" s="148" t="str">
        <f t="shared" ca="1" si="154"/>
        <v/>
      </c>
      <c r="BL53" s="30"/>
      <c r="BN53" s="29" t="str">
        <f t="shared" ca="1" si="155"/>
        <v/>
      </c>
      <c r="BO53" s="29" t="str">
        <f t="shared" ca="1" si="156"/>
        <v/>
      </c>
      <c r="BP53" s="29" t="str">
        <f t="shared" ca="1" si="157"/>
        <v/>
      </c>
      <c r="BQ53" s="29" t="str">
        <f t="shared" ca="1" si="158"/>
        <v/>
      </c>
      <c r="BR53" s="29" t="str">
        <f t="shared" ca="1" si="159"/>
        <v/>
      </c>
      <c r="BS53" s="29" t="str">
        <f t="shared" ca="1" si="160"/>
        <v/>
      </c>
      <c r="BT53" s="29" t="str">
        <f t="shared" ca="1" si="161"/>
        <v/>
      </c>
      <c r="BU53" s="29" t="str">
        <f t="shared" ca="1" si="162"/>
        <v/>
      </c>
      <c r="BV53" s="29" t="str">
        <f t="shared" ca="1" si="163"/>
        <v/>
      </c>
      <c r="BW53" s="29" t="str">
        <f t="shared" ca="1" si="164"/>
        <v/>
      </c>
      <c r="BX53" s="29" t="str">
        <f t="shared" ca="1" si="165"/>
        <v/>
      </c>
      <c r="BY53" s="29" t="str">
        <f t="shared" ca="1" si="166"/>
        <v/>
      </c>
      <c r="BZ53" s="29" t="str">
        <f t="shared" ca="1" si="167"/>
        <v/>
      </c>
      <c r="CA53" s="29" t="str">
        <f t="shared" ca="1" si="168"/>
        <v/>
      </c>
      <c r="CB53" s="29" t="str">
        <f t="shared" ca="1" si="169"/>
        <v/>
      </c>
      <c r="CC53" s="29" t="str">
        <f t="shared" ca="1" si="170"/>
        <v/>
      </c>
      <c r="CD53" s="29" t="str">
        <f t="shared" ca="1" si="171"/>
        <v/>
      </c>
      <c r="CE53" s="29" t="str">
        <f t="shared" ca="1" si="172"/>
        <v/>
      </c>
      <c r="CF53" s="29" t="str">
        <f t="shared" ca="1" si="173"/>
        <v/>
      </c>
      <c r="CG53" s="29" t="str">
        <f t="shared" ca="1" si="174"/>
        <v/>
      </c>
      <c r="CH53" s="29" t="str">
        <f t="shared" ca="1" si="175"/>
        <v/>
      </c>
      <c r="CI53" s="29" t="str">
        <f t="shared" ca="1" si="176"/>
        <v/>
      </c>
      <c r="CJ53" s="29" t="str">
        <f t="shared" ca="1" si="177"/>
        <v/>
      </c>
      <c r="CK53" s="29" t="str">
        <f t="shared" ca="1" si="178"/>
        <v/>
      </c>
      <c r="CL53" s="29" t="str">
        <f t="shared" ca="1" si="179"/>
        <v/>
      </c>
      <c r="CM53" s="29" t="str">
        <f t="shared" ca="1" si="180"/>
        <v/>
      </c>
      <c r="CN53" s="29" t="str">
        <f t="shared" ca="1" si="181"/>
        <v/>
      </c>
      <c r="CO53" s="29" t="str">
        <f t="shared" ca="1" si="182"/>
        <v/>
      </c>
      <c r="CP53" s="29" t="str">
        <f t="shared" ca="1" si="183"/>
        <v/>
      </c>
      <c r="CQ53" s="29" t="str">
        <f t="shared" ca="1" si="184"/>
        <v/>
      </c>
      <c r="CR53" s="29" t="str">
        <f t="shared" ca="1" si="185"/>
        <v/>
      </c>
      <c r="CS53" s="29" t="str">
        <f t="shared" ca="1" si="186"/>
        <v/>
      </c>
      <c r="CT53" s="29" t="str">
        <f t="shared" ca="1" si="187"/>
        <v/>
      </c>
      <c r="CU53" s="29" t="str">
        <f t="shared" ca="1" si="188"/>
        <v/>
      </c>
      <c r="CV53" s="29" t="str">
        <f t="shared" ca="1" si="189"/>
        <v/>
      </c>
      <c r="CW53" s="29" t="str">
        <f t="shared" ca="1" si="190"/>
        <v/>
      </c>
      <c r="CX53" s="29" t="str">
        <f t="shared" ca="1" si="191"/>
        <v/>
      </c>
      <c r="CY53" s="29" t="str">
        <f t="shared" ca="1" si="192"/>
        <v/>
      </c>
      <c r="CZ53" s="29" t="str">
        <f t="shared" ca="1" si="193"/>
        <v/>
      </c>
      <c r="DA53" s="29" t="str">
        <f t="shared" ca="1" si="194"/>
        <v/>
      </c>
      <c r="DB53" s="29" t="str">
        <f t="shared" ca="1" si="195"/>
        <v/>
      </c>
      <c r="DC53" s="29" t="str">
        <f t="shared" ca="1" si="196"/>
        <v/>
      </c>
      <c r="DD53" s="29" t="str">
        <f t="shared" ca="1" si="197"/>
        <v/>
      </c>
      <c r="DE53" s="29" t="str">
        <f t="shared" ca="1" si="198"/>
        <v/>
      </c>
      <c r="DF53" s="29" t="str">
        <f t="shared" ca="1" si="199"/>
        <v/>
      </c>
      <c r="DG53" s="29" t="str">
        <f t="shared" ca="1" si="200"/>
        <v/>
      </c>
      <c r="DH53" s="29" t="str">
        <f t="shared" ca="1" si="201"/>
        <v/>
      </c>
      <c r="DI53" s="29" t="str">
        <f t="shared" ca="1" si="202"/>
        <v/>
      </c>
      <c r="DJ53" s="29" t="str">
        <f t="shared" ca="1" si="203"/>
        <v/>
      </c>
      <c r="DK53" s="29" t="str">
        <f t="shared" ca="1" si="204"/>
        <v/>
      </c>
      <c r="DL53" s="29" t="str">
        <f t="shared" ca="1" si="205"/>
        <v/>
      </c>
      <c r="DM53" s="29" t="str">
        <f t="shared" ca="1" si="206"/>
        <v/>
      </c>
      <c r="JD53">
        <f t="shared" si="145"/>
        <v>0</v>
      </c>
      <c r="JE53">
        <f t="shared" si="207"/>
        <v>0</v>
      </c>
      <c r="JF53" t="str">
        <f t="shared" ca="1" si="208"/>
        <v/>
      </c>
      <c r="JG53" t="str">
        <f t="shared" ca="1" si="209"/>
        <v/>
      </c>
      <c r="JH53" t="str">
        <f t="shared" ca="1" si="210"/>
        <v/>
      </c>
      <c r="JI53" t="str">
        <f t="shared" ca="1" si="211"/>
        <v/>
      </c>
    </row>
    <row r="54" spans="3:269" x14ac:dyDescent="0.2">
      <c r="C54" s="9">
        <f t="array" aca="1" ref="C54" ca="1">MIN(IF($L$7=0, 0, IF(INDIRECT($L$6)&gt;0, IF(ROW(INDIRECT($L$6))&gt;C53, ROW(INDIRECT($L$6)), MAXR))))</f>
        <v>9999999</v>
      </c>
      <c r="D54" s="9">
        <f t="shared" ca="1" si="85"/>
        <v>0</v>
      </c>
      <c r="E54" s="9">
        <f t="shared" ca="1" si="151"/>
        <v>0</v>
      </c>
      <c r="F54" s="105" t="str">
        <f t="shared" ca="1" si="152"/>
        <v/>
      </c>
      <c r="G54" s="7">
        <f t="shared" ca="1" si="153"/>
        <v>0</v>
      </c>
      <c r="H54" s="33">
        <f t="shared" ca="1" si="217"/>
        <v>0</v>
      </c>
      <c r="I54" s="33">
        <f t="shared" ca="1" si="217"/>
        <v>0</v>
      </c>
      <c r="J54" s="33">
        <f t="shared" ca="1" si="217"/>
        <v>0</v>
      </c>
      <c r="K54" s="33">
        <f t="shared" ca="1" si="217"/>
        <v>0</v>
      </c>
      <c r="L54" s="33">
        <f t="shared" ca="1" si="217"/>
        <v>0</v>
      </c>
      <c r="M54" s="33">
        <f t="shared" ca="1" si="217"/>
        <v>0</v>
      </c>
      <c r="N54" s="33">
        <f t="shared" ca="1" si="217"/>
        <v>0</v>
      </c>
      <c r="O54" s="33">
        <f t="shared" ca="1" si="217"/>
        <v>0</v>
      </c>
      <c r="P54" s="33">
        <f t="shared" ca="1" si="217"/>
        <v>0</v>
      </c>
      <c r="Q54" s="33">
        <f t="shared" ca="1" si="217"/>
        <v>0</v>
      </c>
      <c r="R54" s="33">
        <f t="shared" ca="1" si="216"/>
        <v>0</v>
      </c>
      <c r="S54" s="33">
        <f t="shared" ca="1" si="216"/>
        <v>0</v>
      </c>
      <c r="T54" s="33">
        <f t="shared" ca="1" si="216"/>
        <v>0</v>
      </c>
      <c r="U54" s="33">
        <f t="shared" ca="1" si="216"/>
        <v>0</v>
      </c>
      <c r="V54" s="33">
        <f t="shared" ca="1" si="216"/>
        <v>0</v>
      </c>
      <c r="W54" s="33">
        <f t="shared" ca="1" si="216"/>
        <v>0</v>
      </c>
      <c r="X54" s="33">
        <f t="shared" ca="1" si="216"/>
        <v>0</v>
      </c>
      <c r="Y54" s="33">
        <f t="shared" ca="1" si="213"/>
        <v>0</v>
      </c>
      <c r="Z54" s="33">
        <f t="shared" ca="1" si="213"/>
        <v>0</v>
      </c>
      <c r="AA54" s="33">
        <f t="shared" ca="1" si="213"/>
        <v>0</v>
      </c>
      <c r="AB54" s="33">
        <f t="shared" ca="1" si="213"/>
        <v>0</v>
      </c>
      <c r="AC54" s="33">
        <f t="shared" ca="1" si="213"/>
        <v>0</v>
      </c>
      <c r="AD54" s="33">
        <f t="shared" ca="1" si="213"/>
        <v>0</v>
      </c>
      <c r="AE54" s="33">
        <f t="shared" ca="1" si="213"/>
        <v>0</v>
      </c>
      <c r="AF54" s="33">
        <f t="shared" ca="1" si="213"/>
        <v>0</v>
      </c>
      <c r="AG54" s="33">
        <f t="shared" ca="1" si="213"/>
        <v>0</v>
      </c>
      <c r="AH54" s="33">
        <f t="shared" ca="1" si="213"/>
        <v>0</v>
      </c>
      <c r="AI54" s="33">
        <f t="shared" ca="1" si="212"/>
        <v>0</v>
      </c>
      <c r="AJ54" s="33">
        <f t="shared" ca="1" si="212"/>
        <v>0</v>
      </c>
      <c r="AK54" s="33">
        <f t="shared" ca="1" si="212"/>
        <v>0</v>
      </c>
      <c r="AL54" s="33">
        <f t="shared" ca="1" si="212"/>
        <v>0</v>
      </c>
      <c r="AM54" s="33">
        <f t="shared" ca="1" si="212"/>
        <v>0</v>
      </c>
      <c r="AN54" s="33">
        <f t="shared" ca="1" si="212"/>
        <v>0</v>
      </c>
      <c r="AO54" s="33">
        <f t="shared" ca="1" si="212"/>
        <v>0</v>
      </c>
      <c r="AP54" s="33">
        <f t="shared" ca="1" si="212"/>
        <v>0</v>
      </c>
      <c r="AQ54" s="33">
        <f t="shared" ca="1" si="212"/>
        <v>0</v>
      </c>
      <c r="AR54" s="33">
        <f t="shared" ca="1" si="212"/>
        <v>0</v>
      </c>
      <c r="AS54" s="33">
        <f t="shared" ca="1" si="212"/>
        <v>0</v>
      </c>
      <c r="AT54" s="33">
        <f t="shared" ca="1" si="212"/>
        <v>0</v>
      </c>
      <c r="AU54" s="33">
        <f t="shared" ca="1" si="212"/>
        <v>0</v>
      </c>
      <c r="AV54" s="33">
        <f t="shared" ca="1" si="212"/>
        <v>0</v>
      </c>
      <c r="AW54" s="33">
        <f t="shared" ca="1" si="215"/>
        <v>0</v>
      </c>
      <c r="AX54" s="33">
        <f t="shared" ca="1" si="215"/>
        <v>0</v>
      </c>
      <c r="AY54" s="33">
        <f t="shared" ca="1" si="215"/>
        <v>0</v>
      </c>
      <c r="AZ54" s="33">
        <f t="shared" ca="1" si="215"/>
        <v>0</v>
      </c>
      <c r="BA54" s="33">
        <f t="shared" ca="1" si="215"/>
        <v>0</v>
      </c>
      <c r="BB54" s="33">
        <f t="shared" ca="1" si="215"/>
        <v>0</v>
      </c>
      <c r="BC54" s="33">
        <f t="shared" ca="1" si="215"/>
        <v>0</v>
      </c>
      <c r="BD54" s="33">
        <f t="shared" ca="1" si="215"/>
        <v>0</v>
      </c>
      <c r="BE54" s="33">
        <f t="shared" ca="1" si="215"/>
        <v>0</v>
      </c>
      <c r="BF54" s="33">
        <f t="shared" ca="1" si="215"/>
        <v>0</v>
      </c>
      <c r="BG54" s="33">
        <f t="shared" ca="1" si="215"/>
        <v>0</v>
      </c>
      <c r="BH54" s="33"/>
      <c r="BJ54" s="148" t="str">
        <f t="shared" ca="1" si="154"/>
        <v/>
      </c>
      <c r="BL54" s="30"/>
      <c r="BN54" s="29" t="str">
        <f t="shared" ca="1" si="155"/>
        <v/>
      </c>
      <c r="BO54" s="29" t="str">
        <f t="shared" ca="1" si="156"/>
        <v/>
      </c>
      <c r="BP54" s="29" t="str">
        <f t="shared" ca="1" si="157"/>
        <v/>
      </c>
      <c r="BQ54" s="29" t="str">
        <f t="shared" ca="1" si="158"/>
        <v/>
      </c>
      <c r="BR54" s="29" t="str">
        <f t="shared" ca="1" si="159"/>
        <v/>
      </c>
      <c r="BS54" s="29" t="str">
        <f t="shared" ca="1" si="160"/>
        <v/>
      </c>
      <c r="BT54" s="29" t="str">
        <f t="shared" ca="1" si="161"/>
        <v/>
      </c>
      <c r="BU54" s="29" t="str">
        <f t="shared" ca="1" si="162"/>
        <v/>
      </c>
      <c r="BV54" s="29" t="str">
        <f t="shared" ca="1" si="163"/>
        <v/>
      </c>
      <c r="BW54" s="29" t="str">
        <f t="shared" ca="1" si="164"/>
        <v/>
      </c>
      <c r="BX54" s="29" t="str">
        <f t="shared" ca="1" si="165"/>
        <v/>
      </c>
      <c r="BY54" s="29" t="str">
        <f t="shared" ca="1" si="166"/>
        <v/>
      </c>
      <c r="BZ54" s="29" t="str">
        <f t="shared" ca="1" si="167"/>
        <v/>
      </c>
      <c r="CA54" s="29" t="str">
        <f t="shared" ca="1" si="168"/>
        <v/>
      </c>
      <c r="CB54" s="29" t="str">
        <f t="shared" ca="1" si="169"/>
        <v/>
      </c>
      <c r="CC54" s="29" t="str">
        <f t="shared" ca="1" si="170"/>
        <v/>
      </c>
      <c r="CD54" s="29" t="str">
        <f t="shared" ca="1" si="171"/>
        <v/>
      </c>
      <c r="CE54" s="29" t="str">
        <f t="shared" ca="1" si="172"/>
        <v/>
      </c>
      <c r="CF54" s="29" t="str">
        <f t="shared" ca="1" si="173"/>
        <v/>
      </c>
      <c r="CG54" s="29" t="str">
        <f t="shared" ca="1" si="174"/>
        <v/>
      </c>
      <c r="CH54" s="29" t="str">
        <f t="shared" ca="1" si="175"/>
        <v/>
      </c>
      <c r="CI54" s="29" t="str">
        <f t="shared" ca="1" si="176"/>
        <v/>
      </c>
      <c r="CJ54" s="29" t="str">
        <f t="shared" ca="1" si="177"/>
        <v/>
      </c>
      <c r="CK54" s="29" t="str">
        <f t="shared" ca="1" si="178"/>
        <v/>
      </c>
      <c r="CL54" s="29" t="str">
        <f t="shared" ca="1" si="179"/>
        <v/>
      </c>
      <c r="CM54" s="29" t="str">
        <f t="shared" ca="1" si="180"/>
        <v/>
      </c>
      <c r="CN54" s="29" t="str">
        <f t="shared" ca="1" si="181"/>
        <v/>
      </c>
      <c r="CO54" s="29" t="str">
        <f t="shared" ca="1" si="182"/>
        <v/>
      </c>
      <c r="CP54" s="29" t="str">
        <f t="shared" ca="1" si="183"/>
        <v/>
      </c>
      <c r="CQ54" s="29" t="str">
        <f t="shared" ca="1" si="184"/>
        <v/>
      </c>
      <c r="CR54" s="29" t="str">
        <f t="shared" ca="1" si="185"/>
        <v/>
      </c>
      <c r="CS54" s="29" t="str">
        <f t="shared" ca="1" si="186"/>
        <v/>
      </c>
      <c r="CT54" s="29" t="str">
        <f t="shared" ca="1" si="187"/>
        <v/>
      </c>
      <c r="CU54" s="29" t="str">
        <f t="shared" ca="1" si="188"/>
        <v/>
      </c>
      <c r="CV54" s="29" t="str">
        <f t="shared" ca="1" si="189"/>
        <v/>
      </c>
      <c r="CW54" s="29" t="str">
        <f t="shared" ca="1" si="190"/>
        <v/>
      </c>
      <c r="CX54" s="29" t="str">
        <f t="shared" ca="1" si="191"/>
        <v/>
      </c>
      <c r="CY54" s="29" t="str">
        <f t="shared" ca="1" si="192"/>
        <v/>
      </c>
      <c r="CZ54" s="29" t="str">
        <f t="shared" ca="1" si="193"/>
        <v/>
      </c>
      <c r="DA54" s="29" t="str">
        <f t="shared" ca="1" si="194"/>
        <v/>
      </c>
      <c r="DB54" s="29" t="str">
        <f t="shared" ca="1" si="195"/>
        <v/>
      </c>
      <c r="DC54" s="29" t="str">
        <f t="shared" ca="1" si="196"/>
        <v/>
      </c>
      <c r="DD54" s="29" t="str">
        <f t="shared" ca="1" si="197"/>
        <v/>
      </c>
      <c r="DE54" s="29" t="str">
        <f t="shared" ca="1" si="198"/>
        <v/>
      </c>
      <c r="DF54" s="29" t="str">
        <f t="shared" ca="1" si="199"/>
        <v/>
      </c>
      <c r="DG54" s="29" t="str">
        <f t="shared" ca="1" si="200"/>
        <v/>
      </c>
      <c r="DH54" s="29" t="str">
        <f t="shared" ca="1" si="201"/>
        <v/>
      </c>
      <c r="DI54" s="29" t="str">
        <f t="shared" ca="1" si="202"/>
        <v/>
      </c>
      <c r="DJ54" s="29" t="str">
        <f t="shared" ca="1" si="203"/>
        <v/>
      </c>
      <c r="DK54" s="29" t="str">
        <f t="shared" ca="1" si="204"/>
        <v/>
      </c>
      <c r="DL54" s="29" t="str">
        <f t="shared" ca="1" si="205"/>
        <v/>
      </c>
      <c r="DM54" s="29" t="str">
        <f t="shared" ca="1" si="206"/>
        <v/>
      </c>
      <c r="JD54">
        <f t="shared" si="145"/>
        <v>0</v>
      </c>
      <c r="JE54">
        <f t="shared" si="207"/>
        <v>0</v>
      </c>
      <c r="JF54" t="str">
        <f t="shared" ca="1" si="208"/>
        <v/>
      </c>
      <c r="JG54" t="str">
        <f t="shared" ca="1" si="209"/>
        <v/>
      </c>
      <c r="JH54" t="str">
        <f t="shared" ca="1" si="210"/>
        <v/>
      </c>
      <c r="JI54" t="str">
        <f t="shared" ca="1" si="211"/>
        <v/>
      </c>
    </row>
    <row r="55" spans="3:269" x14ac:dyDescent="0.2">
      <c r="C55" s="9">
        <f t="array" aca="1" ref="C55" ca="1">MIN(IF($L$7=0, 0, IF(INDIRECT($L$6)&gt;0, IF(ROW(INDIRECT($L$6))&gt;C54, ROW(INDIRECT($L$6)), MAXR))))</f>
        <v>9999999</v>
      </c>
      <c r="D55" s="9">
        <f t="shared" ca="1" si="85"/>
        <v>0</v>
      </c>
      <c r="E55" s="9">
        <f t="shared" ca="1" si="151"/>
        <v>0</v>
      </c>
      <c r="F55" s="105" t="str">
        <f t="shared" ca="1" si="152"/>
        <v/>
      </c>
      <c r="G55" s="7">
        <f t="shared" ca="1" si="153"/>
        <v>0</v>
      </c>
      <c r="H55" s="33">
        <f t="shared" ca="1" si="217"/>
        <v>0</v>
      </c>
      <c r="I55" s="33">
        <f t="shared" ca="1" si="217"/>
        <v>0</v>
      </c>
      <c r="J55" s="33">
        <f t="shared" ca="1" si="217"/>
        <v>0</v>
      </c>
      <c r="K55" s="33">
        <f t="shared" ca="1" si="217"/>
        <v>0</v>
      </c>
      <c r="L55" s="33">
        <f t="shared" ca="1" si="217"/>
        <v>0</v>
      </c>
      <c r="M55" s="33">
        <f t="shared" ca="1" si="217"/>
        <v>0</v>
      </c>
      <c r="N55" s="33">
        <f t="shared" ca="1" si="217"/>
        <v>0</v>
      </c>
      <c r="O55" s="33">
        <f t="shared" ca="1" si="217"/>
        <v>0</v>
      </c>
      <c r="P55" s="33">
        <f t="shared" ca="1" si="217"/>
        <v>0</v>
      </c>
      <c r="Q55" s="33">
        <f t="shared" ca="1" si="217"/>
        <v>0</v>
      </c>
      <c r="R55" s="33">
        <f t="shared" ca="1" si="216"/>
        <v>0</v>
      </c>
      <c r="S55" s="33">
        <f t="shared" ca="1" si="216"/>
        <v>0</v>
      </c>
      <c r="T55" s="33">
        <f t="shared" ca="1" si="216"/>
        <v>0</v>
      </c>
      <c r="U55" s="33">
        <f t="shared" ca="1" si="216"/>
        <v>0</v>
      </c>
      <c r="V55" s="33">
        <f t="shared" ca="1" si="216"/>
        <v>0</v>
      </c>
      <c r="W55" s="33">
        <f t="shared" ca="1" si="216"/>
        <v>0</v>
      </c>
      <c r="X55" s="33">
        <f t="shared" ca="1" si="216"/>
        <v>0</v>
      </c>
      <c r="Y55" s="33">
        <f t="shared" ca="1" si="213"/>
        <v>0</v>
      </c>
      <c r="Z55" s="33">
        <f t="shared" ca="1" si="213"/>
        <v>0</v>
      </c>
      <c r="AA55" s="33">
        <f t="shared" ca="1" si="213"/>
        <v>0</v>
      </c>
      <c r="AB55" s="33">
        <f t="shared" ca="1" si="213"/>
        <v>0</v>
      </c>
      <c r="AC55" s="33">
        <f t="shared" ca="1" si="213"/>
        <v>0</v>
      </c>
      <c r="AD55" s="33">
        <f t="shared" ca="1" si="213"/>
        <v>0</v>
      </c>
      <c r="AE55" s="33">
        <f t="shared" ca="1" si="213"/>
        <v>0</v>
      </c>
      <c r="AF55" s="33">
        <f t="shared" ca="1" si="213"/>
        <v>0</v>
      </c>
      <c r="AG55" s="33">
        <f t="shared" ca="1" si="213"/>
        <v>0</v>
      </c>
      <c r="AH55" s="33">
        <f t="shared" ca="1" si="213"/>
        <v>0</v>
      </c>
      <c r="AI55" s="33">
        <f t="shared" ca="1" si="212"/>
        <v>0</v>
      </c>
      <c r="AJ55" s="33">
        <f t="shared" ca="1" si="212"/>
        <v>0</v>
      </c>
      <c r="AK55" s="33">
        <f t="shared" ca="1" si="212"/>
        <v>0</v>
      </c>
      <c r="AL55" s="33">
        <f t="shared" ca="1" si="212"/>
        <v>0</v>
      </c>
      <c r="AM55" s="33">
        <f t="shared" ca="1" si="212"/>
        <v>0</v>
      </c>
      <c r="AN55" s="33">
        <f t="shared" ca="1" si="212"/>
        <v>0</v>
      </c>
      <c r="AO55" s="33">
        <f t="shared" ca="1" si="212"/>
        <v>0</v>
      </c>
      <c r="AP55" s="33">
        <f t="shared" ca="1" si="212"/>
        <v>0</v>
      </c>
      <c r="AQ55" s="33">
        <f t="shared" ca="1" si="212"/>
        <v>0</v>
      </c>
      <c r="AR55" s="33">
        <f t="shared" ca="1" si="212"/>
        <v>0</v>
      </c>
      <c r="AS55" s="33">
        <f t="shared" ca="1" si="212"/>
        <v>0</v>
      </c>
      <c r="AT55" s="33">
        <f t="shared" ca="1" si="212"/>
        <v>0</v>
      </c>
      <c r="AU55" s="33">
        <f t="shared" ca="1" si="212"/>
        <v>0</v>
      </c>
      <c r="AV55" s="33">
        <f t="shared" ca="1" si="212"/>
        <v>0</v>
      </c>
      <c r="AW55" s="33">
        <f t="shared" ca="1" si="215"/>
        <v>0</v>
      </c>
      <c r="AX55" s="33">
        <f t="shared" ca="1" si="215"/>
        <v>0</v>
      </c>
      <c r="AY55" s="33">
        <f t="shared" ca="1" si="215"/>
        <v>0</v>
      </c>
      <c r="AZ55" s="33">
        <f t="shared" ca="1" si="215"/>
        <v>0</v>
      </c>
      <c r="BA55" s="33">
        <f t="shared" ca="1" si="215"/>
        <v>0</v>
      </c>
      <c r="BB55" s="33">
        <f t="shared" ca="1" si="215"/>
        <v>0</v>
      </c>
      <c r="BC55" s="33">
        <f t="shared" ca="1" si="215"/>
        <v>0</v>
      </c>
      <c r="BD55" s="33">
        <f t="shared" ca="1" si="215"/>
        <v>0</v>
      </c>
      <c r="BE55" s="33">
        <f t="shared" ca="1" si="215"/>
        <v>0</v>
      </c>
      <c r="BF55" s="33">
        <f t="shared" ca="1" si="215"/>
        <v>0</v>
      </c>
      <c r="BG55" s="33">
        <f t="shared" ca="1" si="215"/>
        <v>0</v>
      </c>
      <c r="BH55" s="33"/>
      <c r="BJ55" s="148" t="str">
        <f t="shared" ca="1" si="154"/>
        <v/>
      </c>
      <c r="BL55" s="30"/>
      <c r="BN55" s="29" t="str">
        <f t="shared" ca="1" si="155"/>
        <v/>
      </c>
      <c r="BO55" s="29" t="str">
        <f t="shared" ca="1" si="156"/>
        <v/>
      </c>
      <c r="BP55" s="29" t="str">
        <f t="shared" ca="1" si="157"/>
        <v/>
      </c>
      <c r="BQ55" s="29" t="str">
        <f t="shared" ca="1" si="158"/>
        <v/>
      </c>
      <c r="BR55" s="29" t="str">
        <f t="shared" ca="1" si="159"/>
        <v/>
      </c>
      <c r="BS55" s="29" t="str">
        <f t="shared" ca="1" si="160"/>
        <v/>
      </c>
      <c r="BT55" s="29" t="str">
        <f t="shared" ca="1" si="161"/>
        <v/>
      </c>
      <c r="BU55" s="29" t="str">
        <f t="shared" ca="1" si="162"/>
        <v/>
      </c>
      <c r="BV55" s="29" t="str">
        <f t="shared" ca="1" si="163"/>
        <v/>
      </c>
      <c r="BW55" s="29" t="str">
        <f t="shared" ca="1" si="164"/>
        <v/>
      </c>
      <c r="BX55" s="29" t="str">
        <f t="shared" ca="1" si="165"/>
        <v/>
      </c>
      <c r="BY55" s="29" t="str">
        <f t="shared" ca="1" si="166"/>
        <v/>
      </c>
      <c r="BZ55" s="29" t="str">
        <f t="shared" ca="1" si="167"/>
        <v/>
      </c>
      <c r="CA55" s="29" t="str">
        <f t="shared" ca="1" si="168"/>
        <v/>
      </c>
      <c r="CB55" s="29" t="str">
        <f t="shared" ca="1" si="169"/>
        <v/>
      </c>
      <c r="CC55" s="29" t="str">
        <f t="shared" ca="1" si="170"/>
        <v/>
      </c>
      <c r="CD55" s="29" t="str">
        <f t="shared" ca="1" si="171"/>
        <v/>
      </c>
      <c r="CE55" s="29" t="str">
        <f t="shared" ca="1" si="172"/>
        <v/>
      </c>
      <c r="CF55" s="29" t="str">
        <f t="shared" ca="1" si="173"/>
        <v/>
      </c>
      <c r="CG55" s="29" t="str">
        <f t="shared" ca="1" si="174"/>
        <v/>
      </c>
      <c r="CH55" s="29" t="str">
        <f t="shared" ca="1" si="175"/>
        <v/>
      </c>
      <c r="CI55" s="29" t="str">
        <f t="shared" ca="1" si="176"/>
        <v/>
      </c>
      <c r="CJ55" s="29" t="str">
        <f t="shared" ca="1" si="177"/>
        <v/>
      </c>
      <c r="CK55" s="29" t="str">
        <f t="shared" ca="1" si="178"/>
        <v/>
      </c>
      <c r="CL55" s="29" t="str">
        <f t="shared" ca="1" si="179"/>
        <v/>
      </c>
      <c r="CM55" s="29" t="str">
        <f t="shared" ca="1" si="180"/>
        <v/>
      </c>
      <c r="CN55" s="29" t="str">
        <f t="shared" ca="1" si="181"/>
        <v/>
      </c>
      <c r="CO55" s="29" t="str">
        <f t="shared" ca="1" si="182"/>
        <v/>
      </c>
      <c r="CP55" s="29" t="str">
        <f t="shared" ca="1" si="183"/>
        <v/>
      </c>
      <c r="CQ55" s="29" t="str">
        <f t="shared" ca="1" si="184"/>
        <v/>
      </c>
      <c r="CR55" s="29" t="str">
        <f t="shared" ca="1" si="185"/>
        <v/>
      </c>
      <c r="CS55" s="29" t="str">
        <f t="shared" ca="1" si="186"/>
        <v/>
      </c>
      <c r="CT55" s="29" t="str">
        <f t="shared" ca="1" si="187"/>
        <v/>
      </c>
      <c r="CU55" s="29" t="str">
        <f t="shared" ca="1" si="188"/>
        <v/>
      </c>
      <c r="CV55" s="29" t="str">
        <f t="shared" ca="1" si="189"/>
        <v/>
      </c>
      <c r="CW55" s="29" t="str">
        <f t="shared" ca="1" si="190"/>
        <v/>
      </c>
      <c r="CX55" s="29" t="str">
        <f t="shared" ca="1" si="191"/>
        <v/>
      </c>
      <c r="CY55" s="29" t="str">
        <f t="shared" ca="1" si="192"/>
        <v/>
      </c>
      <c r="CZ55" s="29" t="str">
        <f t="shared" ca="1" si="193"/>
        <v/>
      </c>
      <c r="DA55" s="29" t="str">
        <f t="shared" ca="1" si="194"/>
        <v/>
      </c>
      <c r="DB55" s="29" t="str">
        <f t="shared" ca="1" si="195"/>
        <v/>
      </c>
      <c r="DC55" s="29" t="str">
        <f t="shared" ca="1" si="196"/>
        <v/>
      </c>
      <c r="DD55" s="29" t="str">
        <f t="shared" ca="1" si="197"/>
        <v/>
      </c>
      <c r="DE55" s="29" t="str">
        <f t="shared" ca="1" si="198"/>
        <v/>
      </c>
      <c r="DF55" s="29" t="str">
        <f t="shared" ca="1" si="199"/>
        <v/>
      </c>
      <c r="DG55" s="29" t="str">
        <f t="shared" ca="1" si="200"/>
        <v/>
      </c>
      <c r="DH55" s="29" t="str">
        <f t="shared" ca="1" si="201"/>
        <v/>
      </c>
      <c r="DI55" s="29" t="str">
        <f t="shared" ca="1" si="202"/>
        <v/>
      </c>
      <c r="DJ55" s="29" t="str">
        <f t="shared" ca="1" si="203"/>
        <v/>
      </c>
      <c r="DK55" s="29" t="str">
        <f t="shared" ca="1" si="204"/>
        <v/>
      </c>
      <c r="DL55" s="29" t="str">
        <f t="shared" ca="1" si="205"/>
        <v/>
      </c>
      <c r="DM55" s="29" t="str">
        <f t="shared" ca="1" si="206"/>
        <v/>
      </c>
      <c r="JD55">
        <f t="shared" si="145"/>
        <v>0</v>
      </c>
      <c r="JE55">
        <f t="shared" si="207"/>
        <v>0</v>
      </c>
      <c r="JF55" t="str">
        <f t="shared" ca="1" si="208"/>
        <v/>
      </c>
      <c r="JG55" t="str">
        <f t="shared" ca="1" si="209"/>
        <v/>
      </c>
      <c r="JH55" t="str">
        <f t="shared" ca="1" si="210"/>
        <v/>
      </c>
      <c r="JI55" t="str">
        <f t="shared" ca="1" si="211"/>
        <v/>
      </c>
    </row>
    <row r="56" spans="3:269" x14ac:dyDescent="0.2">
      <c r="C56" s="9">
        <f t="array" aca="1" ref="C56" ca="1">MIN(IF($L$7=0, 0, IF(INDIRECT($L$6)&gt;0, IF(ROW(INDIRECT($L$6))&gt;C55, ROW(INDIRECT($L$6)), MAXR))))</f>
        <v>9999999</v>
      </c>
      <c r="D56" s="9">
        <f t="shared" ca="1" si="85"/>
        <v>0</v>
      </c>
      <c r="E56" s="9">
        <f t="shared" ca="1" si="151"/>
        <v>0</v>
      </c>
      <c r="F56" s="105" t="str">
        <f t="shared" ca="1" si="152"/>
        <v/>
      </c>
      <c r="G56" s="7">
        <f t="shared" ca="1" si="153"/>
        <v>0</v>
      </c>
      <c r="H56" s="33">
        <f t="shared" ca="1" si="217"/>
        <v>0</v>
      </c>
      <c r="I56" s="33">
        <f t="shared" ca="1" si="217"/>
        <v>0</v>
      </c>
      <c r="J56" s="33">
        <f t="shared" ca="1" si="217"/>
        <v>0</v>
      </c>
      <c r="K56" s="33">
        <f t="shared" ca="1" si="217"/>
        <v>0</v>
      </c>
      <c r="L56" s="33">
        <f t="shared" ca="1" si="217"/>
        <v>0</v>
      </c>
      <c r="M56" s="33">
        <f t="shared" ca="1" si="217"/>
        <v>0</v>
      </c>
      <c r="N56" s="33">
        <f t="shared" ca="1" si="217"/>
        <v>0</v>
      </c>
      <c r="O56" s="33">
        <f t="shared" ca="1" si="217"/>
        <v>0</v>
      </c>
      <c r="P56" s="33">
        <f t="shared" ca="1" si="217"/>
        <v>0</v>
      </c>
      <c r="Q56" s="33">
        <f t="shared" ca="1" si="217"/>
        <v>0</v>
      </c>
      <c r="R56" s="33">
        <f t="shared" ca="1" si="216"/>
        <v>0</v>
      </c>
      <c r="S56" s="33">
        <f t="shared" ca="1" si="216"/>
        <v>0</v>
      </c>
      <c r="T56" s="33">
        <f t="shared" ca="1" si="216"/>
        <v>0</v>
      </c>
      <c r="U56" s="33">
        <f t="shared" ca="1" si="216"/>
        <v>0</v>
      </c>
      <c r="V56" s="33">
        <f t="shared" ca="1" si="216"/>
        <v>0</v>
      </c>
      <c r="W56" s="33">
        <f t="shared" ca="1" si="216"/>
        <v>0</v>
      </c>
      <c r="X56" s="33">
        <f t="shared" ca="1" si="216"/>
        <v>0</v>
      </c>
      <c r="Y56" s="33">
        <f t="shared" ca="1" si="213"/>
        <v>0</v>
      </c>
      <c r="Z56" s="33">
        <f t="shared" ca="1" si="213"/>
        <v>0</v>
      </c>
      <c r="AA56" s="33">
        <f t="shared" ca="1" si="213"/>
        <v>0</v>
      </c>
      <c r="AB56" s="33">
        <f t="shared" ca="1" si="213"/>
        <v>0</v>
      </c>
      <c r="AC56" s="33">
        <f t="shared" ca="1" si="213"/>
        <v>0</v>
      </c>
      <c r="AD56" s="33">
        <f t="shared" ca="1" si="213"/>
        <v>0</v>
      </c>
      <c r="AE56" s="33">
        <f t="shared" ca="1" si="213"/>
        <v>0</v>
      </c>
      <c r="AF56" s="33">
        <f t="shared" ca="1" si="213"/>
        <v>0</v>
      </c>
      <c r="AG56" s="33">
        <f t="shared" ca="1" si="213"/>
        <v>0</v>
      </c>
      <c r="AH56" s="33">
        <f t="shared" ca="1" si="213"/>
        <v>0</v>
      </c>
      <c r="AI56" s="33">
        <f t="shared" ca="1" si="212"/>
        <v>0</v>
      </c>
      <c r="AJ56" s="33">
        <f t="shared" ca="1" si="212"/>
        <v>0</v>
      </c>
      <c r="AK56" s="33">
        <f t="shared" ca="1" si="212"/>
        <v>0</v>
      </c>
      <c r="AL56" s="33">
        <f t="shared" ca="1" si="212"/>
        <v>0</v>
      </c>
      <c r="AM56" s="33">
        <f t="shared" ca="1" si="212"/>
        <v>0</v>
      </c>
      <c r="AN56" s="33">
        <f t="shared" ca="1" si="212"/>
        <v>0</v>
      </c>
      <c r="AO56" s="33">
        <f t="shared" ca="1" si="212"/>
        <v>0</v>
      </c>
      <c r="AP56" s="33">
        <f t="shared" ca="1" si="212"/>
        <v>0</v>
      </c>
      <c r="AQ56" s="33">
        <f t="shared" ca="1" si="212"/>
        <v>0</v>
      </c>
      <c r="AR56" s="33">
        <f t="shared" ca="1" si="212"/>
        <v>0</v>
      </c>
      <c r="AS56" s="33">
        <f t="shared" ca="1" si="212"/>
        <v>0</v>
      </c>
      <c r="AT56" s="33">
        <f t="shared" ca="1" si="212"/>
        <v>0</v>
      </c>
      <c r="AU56" s="33">
        <f t="shared" ca="1" si="212"/>
        <v>0</v>
      </c>
      <c r="AV56" s="33">
        <f t="shared" ca="1" si="212"/>
        <v>0</v>
      </c>
      <c r="AW56" s="33">
        <f t="shared" ca="1" si="215"/>
        <v>0</v>
      </c>
      <c r="AX56" s="33">
        <f t="shared" ca="1" si="215"/>
        <v>0</v>
      </c>
      <c r="AY56" s="33">
        <f t="shared" ca="1" si="215"/>
        <v>0</v>
      </c>
      <c r="AZ56" s="33">
        <f t="shared" ca="1" si="215"/>
        <v>0</v>
      </c>
      <c r="BA56" s="33">
        <f t="shared" ca="1" si="215"/>
        <v>0</v>
      </c>
      <c r="BB56" s="33">
        <f t="shared" ca="1" si="215"/>
        <v>0</v>
      </c>
      <c r="BC56" s="33">
        <f t="shared" ca="1" si="215"/>
        <v>0</v>
      </c>
      <c r="BD56" s="33">
        <f t="shared" ca="1" si="215"/>
        <v>0</v>
      </c>
      <c r="BE56" s="33">
        <f t="shared" ca="1" si="215"/>
        <v>0</v>
      </c>
      <c r="BF56" s="33">
        <f t="shared" ca="1" si="215"/>
        <v>0</v>
      </c>
      <c r="BG56" s="33">
        <f t="shared" ca="1" si="215"/>
        <v>0</v>
      </c>
      <c r="BH56" s="33"/>
      <c r="BJ56" s="148" t="str">
        <f t="shared" ca="1" si="154"/>
        <v/>
      </c>
      <c r="BL56" s="30"/>
      <c r="BN56" s="29" t="str">
        <f t="shared" ca="1" si="155"/>
        <v/>
      </c>
      <c r="BO56" s="29" t="str">
        <f t="shared" ca="1" si="156"/>
        <v/>
      </c>
      <c r="BP56" s="29" t="str">
        <f t="shared" ca="1" si="157"/>
        <v/>
      </c>
      <c r="BQ56" s="29" t="str">
        <f t="shared" ca="1" si="158"/>
        <v/>
      </c>
      <c r="BR56" s="29" t="str">
        <f t="shared" ca="1" si="159"/>
        <v/>
      </c>
      <c r="BS56" s="29" t="str">
        <f t="shared" ca="1" si="160"/>
        <v/>
      </c>
      <c r="BT56" s="29" t="str">
        <f t="shared" ca="1" si="161"/>
        <v/>
      </c>
      <c r="BU56" s="29" t="str">
        <f t="shared" ca="1" si="162"/>
        <v/>
      </c>
      <c r="BV56" s="29" t="str">
        <f t="shared" ca="1" si="163"/>
        <v/>
      </c>
      <c r="BW56" s="29" t="str">
        <f t="shared" ca="1" si="164"/>
        <v/>
      </c>
      <c r="BX56" s="29" t="str">
        <f t="shared" ca="1" si="165"/>
        <v/>
      </c>
      <c r="BY56" s="29" t="str">
        <f t="shared" ca="1" si="166"/>
        <v/>
      </c>
      <c r="BZ56" s="29" t="str">
        <f t="shared" ca="1" si="167"/>
        <v/>
      </c>
      <c r="CA56" s="29" t="str">
        <f t="shared" ca="1" si="168"/>
        <v/>
      </c>
      <c r="CB56" s="29" t="str">
        <f t="shared" ca="1" si="169"/>
        <v/>
      </c>
      <c r="CC56" s="29" t="str">
        <f t="shared" ca="1" si="170"/>
        <v/>
      </c>
      <c r="CD56" s="29" t="str">
        <f t="shared" ca="1" si="171"/>
        <v/>
      </c>
      <c r="CE56" s="29" t="str">
        <f t="shared" ca="1" si="172"/>
        <v/>
      </c>
      <c r="CF56" s="29" t="str">
        <f t="shared" ca="1" si="173"/>
        <v/>
      </c>
      <c r="CG56" s="29" t="str">
        <f t="shared" ca="1" si="174"/>
        <v/>
      </c>
      <c r="CH56" s="29" t="str">
        <f t="shared" ca="1" si="175"/>
        <v/>
      </c>
      <c r="CI56" s="29" t="str">
        <f t="shared" ca="1" si="176"/>
        <v/>
      </c>
      <c r="CJ56" s="29" t="str">
        <f t="shared" ca="1" si="177"/>
        <v/>
      </c>
      <c r="CK56" s="29" t="str">
        <f t="shared" ca="1" si="178"/>
        <v/>
      </c>
      <c r="CL56" s="29" t="str">
        <f t="shared" ca="1" si="179"/>
        <v/>
      </c>
      <c r="CM56" s="29" t="str">
        <f t="shared" ca="1" si="180"/>
        <v/>
      </c>
      <c r="CN56" s="29" t="str">
        <f t="shared" ca="1" si="181"/>
        <v/>
      </c>
      <c r="CO56" s="29" t="str">
        <f t="shared" ca="1" si="182"/>
        <v/>
      </c>
      <c r="CP56" s="29" t="str">
        <f t="shared" ca="1" si="183"/>
        <v/>
      </c>
      <c r="CQ56" s="29" t="str">
        <f t="shared" ca="1" si="184"/>
        <v/>
      </c>
      <c r="CR56" s="29" t="str">
        <f t="shared" ca="1" si="185"/>
        <v/>
      </c>
      <c r="CS56" s="29" t="str">
        <f t="shared" ca="1" si="186"/>
        <v/>
      </c>
      <c r="CT56" s="29" t="str">
        <f t="shared" ca="1" si="187"/>
        <v/>
      </c>
      <c r="CU56" s="29" t="str">
        <f t="shared" ca="1" si="188"/>
        <v/>
      </c>
      <c r="CV56" s="29" t="str">
        <f t="shared" ca="1" si="189"/>
        <v/>
      </c>
      <c r="CW56" s="29" t="str">
        <f t="shared" ca="1" si="190"/>
        <v/>
      </c>
      <c r="CX56" s="29" t="str">
        <f t="shared" ca="1" si="191"/>
        <v/>
      </c>
      <c r="CY56" s="29" t="str">
        <f t="shared" ca="1" si="192"/>
        <v/>
      </c>
      <c r="CZ56" s="29" t="str">
        <f t="shared" ca="1" si="193"/>
        <v/>
      </c>
      <c r="DA56" s="29" t="str">
        <f t="shared" ca="1" si="194"/>
        <v/>
      </c>
      <c r="DB56" s="29" t="str">
        <f t="shared" ca="1" si="195"/>
        <v/>
      </c>
      <c r="DC56" s="29" t="str">
        <f t="shared" ca="1" si="196"/>
        <v/>
      </c>
      <c r="DD56" s="29" t="str">
        <f t="shared" ca="1" si="197"/>
        <v/>
      </c>
      <c r="DE56" s="29" t="str">
        <f t="shared" ca="1" si="198"/>
        <v/>
      </c>
      <c r="DF56" s="29" t="str">
        <f t="shared" ca="1" si="199"/>
        <v/>
      </c>
      <c r="DG56" s="29" t="str">
        <f t="shared" ca="1" si="200"/>
        <v/>
      </c>
      <c r="DH56" s="29" t="str">
        <f t="shared" ca="1" si="201"/>
        <v/>
      </c>
      <c r="DI56" s="29" t="str">
        <f t="shared" ca="1" si="202"/>
        <v/>
      </c>
      <c r="DJ56" s="29" t="str">
        <f t="shared" ca="1" si="203"/>
        <v/>
      </c>
      <c r="DK56" s="29" t="str">
        <f t="shared" ca="1" si="204"/>
        <v/>
      </c>
      <c r="DL56" s="29" t="str">
        <f t="shared" ca="1" si="205"/>
        <v/>
      </c>
      <c r="DM56" s="29" t="str">
        <f t="shared" ca="1" si="206"/>
        <v/>
      </c>
      <c r="JD56">
        <f t="shared" si="145"/>
        <v>0</v>
      </c>
      <c r="JE56">
        <f t="shared" si="207"/>
        <v>0</v>
      </c>
      <c r="JF56" t="str">
        <f t="shared" ca="1" si="208"/>
        <v/>
      </c>
      <c r="JG56" t="str">
        <f t="shared" ca="1" si="209"/>
        <v/>
      </c>
      <c r="JH56" t="str">
        <f t="shared" ca="1" si="210"/>
        <v/>
      </c>
      <c r="JI56" t="str">
        <f t="shared" ca="1" si="211"/>
        <v/>
      </c>
    </row>
    <row r="57" spans="3:269" x14ac:dyDescent="0.2">
      <c r="C57" s="9">
        <f t="array" aca="1" ref="C57" ca="1">MIN(IF($L$7=0, 0, IF(INDIRECT($L$6)&gt;0, IF(ROW(INDIRECT($L$6))&gt;C56, ROW(INDIRECT($L$6)), MAXR))))</f>
        <v>9999999</v>
      </c>
      <c r="D57" s="9">
        <f t="shared" ca="1" si="85"/>
        <v>0</v>
      </c>
      <c r="E57" s="9">
        <f t="shared" ca="1" si="151"/>
        <v>0</v>
      </c>
      <c r="F57" s="105" t="str">
        <f t="shared" ca="1" si="152"/>
        <v/>
      </c>
      <c r="G57" s="7">
        <f t="shared" ca="1" si="153"/>
        <v>0</v>
      </c>
      <c r="H57" s="33">
        <f t="shared" ca="1" si="217"/>
        <v>0</v>
      </c>
      <c r="I57" s="33">
        <f t="shared" ca="1" si="217"/>
        <v>0</v>
      </c>
      <c r="J57" s="33">
        <f t="shared" ca="1" si="217"/>
        <v>0</v>
      </c>
      <c r="K57" s="33">
        <f t="shared" ca="1" si="217"/>
        <v>0</v>
      </c>
      <c r="L57" s="33">
        <f t="shared" ca="1" si="217"/>
        <v>0</v>
      </c>
      <c r="M57" s="33">
        <f t="shared" ca="1" si="217"/>
        <v>0</v>
      </c>
      <c r="N57" s="33">
        <f t="shared" ca="1" si="217"/>
        <v>0</v>
      </c>
      <c r="O57" s="33">
        <f t="shared" ca="1" si="217"/>
        <v>0</v>
      </c>
      <c r="P57" s="33">
        <f t="shared" ca="1" si="217"/>
        <v>0</v>
      </c>
      <c r="Q57" s="33">
        <f t="shared" ca="1" si="217"/>
        <v>0</v>
      </c>
      <c r="R57" s="33">
        <f t="shared" ca="1" si="216"/>
        <v>0</v>
      </c>
      <c r="S57" s="33">
        <f t="shared" ca="1" si="216"/>
        <v>0</v>
      </c>
      <c r="T57" s="33">
        <f t="shared" ca="1" si="216"/>
        <v>0</v>
      </c>
      <c r="U57" s="33">
        <f t="shared" ca="1" si="216"/>
        <v>0</v>
      </c>
      <c r="V57" s="33">
        <f t="shared" ca="1" si="216"/>
        <v>0</v>
      </c>
      <c r="W57" s="33">
        <f t="shared" ca="1" si="216"/>
        <v>0</v>
      </c>
      <c r="X57" s="33">
        <f t="shared" ca="1" si="216"/>
        <v>0</v>
      </c>
      <c r="Y57" s="33">
        <f t="shared" ca="1" si="213"/>
        <v>0</v>
      </c>
      <c r="Z57" s="33">
        <f t="shared" ca="1" si="213"/>
        <v>0</v>
      </c>
      <c r="AA57" s="33">
        <f t="shared" ca="1" si="213"/>
        <v>0</v>
      </c>
      <c r="AB57" s="33">
        <f t="shared" ca="1" si="213"/>
        <v>0</v>
      </c>
      <c r="AC57" s="33">
        <f t="shared" ca="1" si="213"/>
        <v>0</v>
      </c>
      <c r="AD57" s="33">
        <f t="shared" ca="1" si="213"/>
        <v>0</v>
      </c>
      <c r="AE57" s="33">
        <f t="shared" ca="1" si="213"/>
        <v>0</v>
      </c>
      <c r="AF57" s="33">
        <f t="shared" ca="1" si="213"/>
        <v>0</v>
      </c>
      <c r="AG57" s="33">
        <f t="shared" ca="1" si="213"/>
        <v>0</v>
      </c>
      <c r="AH57" s="33">
        <f t="shared" ca="1" si="213"/>
        <v>0</v>
      </c>
      <c r="AI57" s="33">
        <f t="shared" ca="1" si="212"/>
        <v>0</v>
      </c>
      <c r="AJ57" s="33">
        <f t="shared" ca="1" si="212"/>
        <v>0</v>
      </c>
      <c r="AK57" s="33">
        <f t="shared" ca="1" si="212"/>
        <v>0</v>
      </c>
      <c r="AL57" s="33">
        <f t="shared" ca="1" si="212"/>
        <v>0</v>
      </c>
      <c r="AM57" s="33">
        <f t="shared" ca="1" si="212"/>
        <v>0</v>
      </c>
      <c r="AN57" s="33">
        <f t="shared" ca="1" si="212"/>
        <v>0</v>
      </c>
      <c r="AO57" s="33">
        <f t="shared" ca="1" si="212"/>
        <v>0</v>
      </c>
      <c r="AP57" s="33">
        <f t="shared" ca="1" si="212"/>
        <v>0</v>
      </c>
      <c r="AQ57" s="33">
        <f t="shared" ca="1" si="212"/>
        <v>0</v>
      </c>
      <c r="AR57" s="33">
        <f t="shared" ca="1" si="212"/>
        <v>0</v>
      </c>
      <c r="AS57" s="33">
        <f t="shared" ca="1" si="212"/>
        <v>0</v>
      </c>
      <c r="AT57" s="33">
        <f t="shared" ca="1" si="212"/>
        <v>0</v>
      </c>
      <c r="AU57" s="33">
        <f t="shared" ca="1" si="212"/>
        <v>0</v>
      </c>
      <c r="AV57" s="33">
        <f t="shared" ca="1" si="212"/>
        <v>0</v>
      </c>
      <c r="AW57" s="33">
        <f t="shared" ca="1" si="215"/>
        <v>0</v>
      </c>
      <c r="AX57" s="33">
        <f t="shared" ca="1" si="215"/>
        <v>0</v>
      </c>
      <c r="AY57" s="33">
        <f t="shared" ca="1" si="215"/>
        <v>0</v>
      </c>
      <c r="AZ57" s="33">
        <f t="shared" ca="1" si="215"/>
        <v>0</v>
      </c>
      <c r="BA57" s="33">
        <f t="shared" ca="1" si="215"/>
        <v>0</v>
      </c>
      <c r="BB57" s="33">
        <f t="shared" ca="1" si="215"/>
        <v>0</v>
      </c>
      <c r="BC57" s="33">
        <f t="shared" ca="1" si="215"/>
        <v>0</v>
      </c>
      <c r="BD57" s="33">
        <f t="shared" ca="1" si="215"/>
        <v>0</v>
      </c>
      <c r="BE57" s="33">
        <f t="shared" ca="1" si="215"/>
        <v>0</v>
      </c>
      <c r="BF57" s="33">
        <f t="shared" ca="1" si="215"/>
        <v>0</v>
      </c>
      <c r="BG57" s="33">
        <f t="shared" ca="1" si="215"/>
        <v>0</v>
      </c>
      <c r="BH57" s="33"/>
      <c r="BJ57" s="148" t="str">
        <f t="shared" ca="1" si="154"/>
        <v/>
      </c>
      <c r="BL57" s="30"/>
      <c r="BN57" s="29" t="str">
        <f t="shared" ca="1" si="155"/>
        <v/>
      </c>
      <c r="BO57" s="29" t="str">
        <f t="shared" ca="1" si="156"/>
        <v/>
      </c>
      <c r="BP57" s="29" t="str">
        <f t="shared" ca="1" si="157"/>
        <v/>
      </c>
      <c r="BQ57" s="29" t="str">
        <f t="shared" ca="1" si="158"/>
        <v/>
      </c>
      <c r="BR57" s="29" t="str">
        <f t="shared" ca="1" si="159"/>
        <v/>
      </c>
      <c r="BS57" s="29" t="str">
        <f t="shared" ca="1" si="160"/>
        <v/>
      </c>
      <c r="BT57" s="29" t="str">
        <f t="shared" ca="1" si="161"/>
        <v/>
      </c>
      <c r="BU57" s="29" t="str">
        <f t="shared" ca="1" si="162"/>
        <v/>
      </c>
      <c r="BV57" s="29" t="str">
        <f t="shared" ca="1" si="163"/>
        <v/>
      </c>
      <c r="BW57" s="29" t="str">
        <f t="shared" ca="1" si="164"/>
        <v/>
      </c>
      <c r="BX57" s="29" t="str">
        <f t="shared" ca="1" si="165"/>
        <v/>
      </c>
      <c r="BY57" s="29" t="str">
        <f t="shared" ca="1" si="166"/>
        <v/>
      </c>
      <c r="BZ57" s="29" t="str">
        <f t="shared" ca="1" si="167"/>
        <v/>
      </c>
      <c r="CA57" s="29" t="str">
        <f t="shared" ca="1" si="168"/>
        <v/>
      </c>
      <c r="CB57" s="29" t="str">
        <f t="shared" ca="1" si="169"/>
        <v/>
      </c>
      <c r="CC57" s="29" t="str">
        <f t="shared" ca="1" si="170"/>
        <v/>
      </c>
      <c r="CD57" s="29" t="str">
        <f t="shared" ca="1" si="171"/>
        <v/>
      </c>
      <c r="CE57" s="29" t="str">
        <f t="shared" ca="1" si="172"/>
        <v/>
      </c>
      <c r="CF57" s="29" t="str">
        <f t="shared" ca="1" si="173"/>
        <v/>
      </c>
      <c r="CG57" s="29" t="str">
        <f t="shared" ca="1" si="174"/>
        <v/>
      </c>
      <c r="CH57" s="29" t="str">
        <f t="shared" ca="1" si="175"/>
        <v/>
      </c>
      <c r="CI57" s="29" t="str">
        <f t="shared" ca="1" si="176"/>
        <v/>
      </c>
      <c r="CJ57" s="29" t="str">
        <f t="shared" ca="1" si="177"/>
        <v/>
      </c>
      <c r="CK57" s="29" t="str">
        <f t="shared" ca="1" si="178"/>
        <v/>
      </c>
      <c r="CL57" s="29" t="str">
        <f t="shared" ca="1" si="179"/>
        <v/>
      </c>
      <c r="CM57" s="29" t="str">
        <f t="shared" ca="1" si="180"/>
        <v/>
      </c>
      <c r="CN57" s="29" t="str">
        <f t="shared" ca="1" si="181"/>
        <v/>
      </c>
      <c r="CO57" s="29" t="str">
        <f t="shared" ca="1" si="182"/>
        <v/>
      </c>
      <c r="CP57" s="29" t="str">
        <f t="shared" ca="1" si="183"/>
        <v/>
      </c>
      <c r="CQ57" s="29" t="str">
        <f t="shared" ca="1" si="184"/>
        <v/>
      </c>
      <c r="CR57" s="29" t="str">
        <f t="shared" ca="1" si="185"/>
        <v/>
      </c>
      <c r="CS57" s="29" t="str">
        <f t="shared" ca="1" si="186"/>
        <v/>
      </c>
      <c r="CT57" s="29" t="str">
        <f t="shared" ca="1" si="187"/>
        <v/>
      </c>
      <c r="CU57" s="29" t="str">
        <f t="shared" ca="1" si="188"/>
        <v/>
      </c>
      <c r="CV57" s="29" t="str">
        <f t="shared" ca="1" si="189"/>
        <v/>
      </c>
      <c r="CW57" s="29" t="str">
        <f t="shared" ca="1" si="190"/>
        <v/>
      </c>
      <c r="CX57" s="29" t="str">
        <f t="shared" ca="1" si="191"/>
        <v/>
      </c>
      <c r="CY57" s="29" t="str">
        <f t="shared" ca="1" si="192"/>
        <v/>
      </c>
      <c r="CZ57" s="29" t="str">
        <f t="shared" ca="1" si="193"/>
        <v/>
      </c>
      <c r="DA57" s="29" t="str">
        <f t="shared" ca="1" si="194"/>
        <v/>
      </c>
      <c r="DB57" s="29" t="str">
        <f t="shared" ca="1" si="195"/>
        <v/>
      </c>
      <c r="DC57" s="29" t="str">
        <f t="shared" ca="1" si="196"/>
        <v/>
      </c>
      <c r="DD57" s="29" t="str">
        <f t="shared" ca="1" si="197"/>
        <v/>
      </c>
      <c r="DE57" s="29" t="str">
        <f t="shared" ca="1" si="198"/>
        <v/>
      </c>
      <c r="DF57" s="29" t="str">
        <f t="shared" ca="1" si="199"/>
        <v/>
      </c>
      <c r="DG57" s="29" t="str">
        <f t="shared" ca="1" si="200"/>
        <v/>
      </c>
      <c r="DH57" s="29" t="str">
        <f t="shared" ca="1" si="201"/>
        <v/>
      </c>
      <c r="DI57" s="29" t="str">
        <f t="shared" ca="1" si="202"/>
        <v/>
      </c>
      <c r="DJ57" s="29" t="str">
        <f t="shared" ca="1" si="203"/>
        <v/>
      </c>
      <c r="DK57" s="29" t="str">
        <f t="shared" ca="1" si="204"/>
        <v/>
      </c>
      <c r="DL57" s="29" t="str">
        <f t="shared" ca="1" si="205"/>
        <v/>
      </c>
      <c r="DM57" s="29" t="str">
        <f t="shared" ca="1" si="206"/>
        <v/>
      </c>
      <c r="JD57">
        <f t="shared" si="145"/>
        <v>0</v>
      </c>
      <c r="JE57">
        <f t="shared" si="207"/>
        <v>0</v>
      </c>
      <c r="JF57" t="str">
        <f t="shared" ca="1" si="208"/>
        <v/>
      </c>
      <c r="JG57" t="str">
        <f t="shared" ca="1" si="209"/>
        <v/>
      </c>
      <c r="JH57" t="str">
        <f t="shared" ca="1" si="210"/>
        <v/>
      </c>
      <c r="JI57" t="str">
        <f t="shared" ca="1" si="211"/>
        <v/>
      </c>
    </row>
    <row r="58" spans="3:269" x14ac:dyDescent="0.2">
      <c r="C58" s="9">
        <f t="array" aca="1" ref="C58" ca="1">MIN(IF($L$7=0, 0, IF(INDIRECT($L$6)&gt;0, IF(ROW(INDIRECT($L$6))&gt;C57, ROW(INDIRECT($L$6)), MAXR))))</f>
        <v>9999999</v>
      </c>
      <c r="D58" s="9">
        <f t="shared" ca="1" si="85"/>
        <v>0</v>
      </c>
      <c r="E58" s="9">
        <f t="shared" ca="1" si="151"/>
        <v>0</v>
      </c>
      <c r="F58" s="105" t="str">
        <f t="shared" ca="1" si="152"/>
        <v/>
      </c>
      <c r="G58" s="7">
        <f t="shared" ca="1" si="153"/>
        <v>0</v>
      </c>
      <c r="H58" s="33">
        <f t="shared" ca="1" si="217"/>
        <v>0</v>
      </c>
      <c r="I58" s="33">
        <f t="shared" ca="1" si="217"/>
        <v>0</v>
      </c>
      <c r="J58" s="33">
        <f t="shared" ca="1" si="217"/>
        <v>0</v>
      </c>
      <c r="K58" s="33">
        <f t="shared" ca="1" si="217"/>
        <v>0</v>
      </c>
      <c r="L58" s="33">
        <f t="shared" ca="1" si="217"/>
        <v>0</v>
      </c>
      <c r="M58" s="33">
        <f t="shared" ca="1" si="217"/>
        <v>0</v>
      </c>
      <c r="N58" s="33">
        <f t="shared" ca="1" si="217"/>
        <v>0</v>
      </c>
      <c r="O58" s="33">
        <f t="shared" ca="1" si="217"/>
        <v>0</v>
      </c>
      <c r="P58" s="33">
        <f t="shared" ca="1" si="217"/>
        <v>0</v>
      </c>
      <c r="Q58" s="33">
        <f t="shared" ca="1" si="217"/>
        <v>0</v>
      </c>
      <c r="R58" s="33">
        <f t="shared" ca="1" si="216"/>
        <v>0</v>
      </c>
      <c r="S58" s="33">
        <f t="shared" ca="1" si="216"/>
        <v>0</v>
      </c>
      <c r="T58" s="33">
        <f t="shared" ca="1" si="216"/>
        <v>0</v>
      </c>
      <c r="U58" s="33">
        <f t="shared" ca="1" si="216"/>
        <v>0</v>
      </c>
      <c r="V58" s="33">
        <f t="shared" ca="1" si="216"/>
        <v>0</v>
      </c>
      <c r="W58" s="33">
        <f t="shared" ca="1" si="216"/>
        <v>0</v>
      </c>
      <c r="X58" s="33">
        <f t="shared" ca="1" si="216"/>
        <v>0</v>
      </c>
      <c r="Y58" s="33">
        <f t="shared" ca="1" si="213"/>
        <v>0</v>
      </c>
      <c r="Z58" s="33">
        <f t="shared" ca="1" si="213"/>
        <v>0</v>
      </c>
      <c r="AA58" s="33">
        <f t="shared" ca="1" si="213"/>
        <v>0</v>
      </c>
      <c r="AB58" s="33">
        <f t="shared" ca="1" si="213"/>
        <v>0</v>
      </c>
      <c r="AC58" s="33">
        <f t="shared" ca="1" si="213"/>
        <v>0</v>
      </c>
      <c r="AD58" s="33">
        <f t="shared" ca="1" si="213"/>
        <v>0</v>
      </c>
      <c r="AE58" s="33">
        <f t="shared" ca="1" si="213"/>
        <v>0</v>
      </c>
      <c r="AF58" s="33">
        <f t="shared" ca="1" si="213"/>
        <v>0</v>
      </c>
      <c r="AG58" s="33">
        <f t="shared" ca="1" si="213"/>
        <v>0</v>
      </c>
      <c r="AH58" s="33">
        <f t="shared" ca="1" si="213"/>
        <v>0</v>
      </c>
      <c r="AI58" s="33">
        <f t="shared" ca="1" si="212"/>
        <v>0</v>
      </c>
      <c r="AJ58" s="33">
        <f t="shared" ca="1" si="212"/>
        <v>0</v>
      </c>
      <c r="AK58" s="33">
        <f t="shared" ca="1" si="212"/>
        <v>0</v>
      </c>
      <c r="AL58" s="33">
        <f t="shared" ca="1" si="212"/>
        <v>0</v>
      </c>
      <c r="AM58" s="33">
        <f t="shared" ca="1" si="212"/>
        <v>0</v>
      </c>
      <c r="AN58" s="33">
        <f t="shared" ca="1" si="212"/>
        <v>0</v>
      </c>
      <c r="AO58" s="33">
        <f t="shared" ca="1" si="212"/>
        <v>0</v>
      </c>
      <c r="AP58" s="33">
        <f t="shared" ca="1" si="212"/>
        <v>0</v>
      </c>
      <c r="AQ58" s="33">
        <f t="shared" ca="1" si="212"/>
        <v>0</v>
      </c>
      <c r="AR58" s="33">
        <f t="shared" ca="1" si="212"/>
        <v>0</v>
      </c>
      <c r="AS58" s="33">
        <f t="shared" ca="1" si="212"/>
        <v>0</v>
      </c>
      <c r="AT58" s="33">
        <f t="shared" ca="1" si="212"/>
        <v>0</v>
      </c>
      <c r="AU58" s="33">
        <f t="shared" ca="1" si="212"/>
        <v>0</v>
      </c>
      <c r="AV58" s="33">
        <f t="shared" ca="1" si="212"/>
        <v>0</v>
      </c>
      <c r="AW58" s="33">
        <f t="shared" ca="1" si="215"/>
        <v>0</v>
      </c>
      <c r="AX58" s="33">
        <f t="shared" ca="1" si="215"/>
        <v>0</v>
      </c>
      <c r="AY58" s="33">
        <f t="shared" ca="1" si="215"/>
        <v>0</v>
      </c>
      <c r="AZ58" s="33">
        <f t="shared" ca="1" si="215"/>
        <v>0</v>
      </c>
      <c r="BA58" s="33">
        <f t="shared" ca="1" si="215"/>
        <v>0</v>
      </c>
      <c r="BB58" s="33">
        <f t="shared" ca="1" si="215"/>
        <v>0</v>
      </c>
      <c r="BC58" s="33">
        <f t="shared" ca="1" si="215"/>
        <v>0</v>
      </c>
      <c r="BD58" s="33">
        <f t="shared" ca="1" si="215"/>
        <v>0</v>
      </c>
      <c r="BE58" s="33">
        <f t="shared" ca="1" si="215"/>
        <v>0</v>
      </c>
      <c r="BF58" s="33">
        <f t="shared" ca="1" si="215"/>
        <v>0</v>
      </c>
      <c r="BG58" s="33">
        <f t="shared" ca="1" si="215"/>
        <v>0</v>
      </c>
      <c r="BH58" s="33"/>
      <c r="BJ58" s="148" t="str">
        <f t="shared" ca="1" si="154"/>
        <v/>
      </c>
      <c r="BL58" s="30"/>
      <c r="BN58" s="29" t="str">
        <f t="shared" ca="1" si="155"/>
        <v/>
      </c>
      <c r="BO58" s="29" t="str">
        <f t="shared" ca="1" si="156"/>
        <v/>
      </c>
      <c r="BP58" s="29" t="str">
        <f t="shared" ca="1" si="157"/>
        <v/>
      </c>
      <c r="BQ58" s="29" t="str">
        <f t="shared" ca="1" si="158"/>
        <v/>
      </c>
      <c r="BR58" s="29" t="str">
        <f t="shared" ca="1" si="159"/>
        <v/>
      </c>
      <c r="BS58" s="29" t="str">
        <f t="shared" ca="1" si="160"/>
        <v/>
      </c>
      <c r="BT58" s="29" t="str">
        <f t="shared" ca="1" si="161"/>
        <v/>
      </c>
      <c r="BU58" s="29" t="str">
        <f t="shared" ca="1" si="162"/>
        <v/>
      </c>
      <c r="BV58" s="29" t="str">
        <f t="shared" ca="1" si="163"/>
        <v/>
      </c>
      <c r="BW58" s="29" t="str">
        <f t="shared" ca="1" si="164"/>
        <v/>
      </c>
      <c r="BX58" s="29" t="str">
        <f t="shared" ca="1" si="165"/>
        <v/>
      </c>
      <c r="BY58" s="29" t="str">
        <f t="shared" ca="1" si="166"/>
        <v/>
      </c>
      <c r="BZ58" s="29" t="str">
        <f t="shared" ca="1" si="167"/>
        <v/>
      </c>
      <c r="CA58" s="29" t="str">
        <f t="shared" ca="1" si="168"/>
        <v/>
      </c>
      <c r="CB58" s="29" t="str">
        <f t="shared" ca="1" si="169"/>
        <v/>
      </c>
      <c r="CC58" s="29" t="str">
        <f t="shared" ca="1" si="170"/>
        <v/>
      </c>
      <c r="CD58" s="29" t="str">
        <f t="shared" ca="1" si="171"/>
        <v/>
      </c>
      <c r="CE58" s="29" t="str">
        <f t="shared" ca="1" si="172"/>
        <v/>
      </c>
      <c r="CF58" s="29" t="str">
        <f t="shared" ca="1" si="173"/>
        <v/>
      </c>
      <c r="CG58" s="29" t="str">
        <f t="shared" ca="1" si="174"/>
        <v/>
      </c>
      <c r="CH58" s="29" t="str">
        <f t="shared" ca="1" si="175"/>
        <v/>
      </c>
      <c r="CI58" s="29" t="str">
        <f t="shared" ca="1" si="176"/>
        <v/>
      </c>
      <c r="CJ58" s="29" t="str">
        <f t="shared" ca="1" si="177"/>
        <v/>
      </c>
      <c r="CK58" s="29" t="str">
        <f t="shared" ca="1" si="178"/>
        <v/>
      </c>
      <c r="CL58" s="29" t="str">
        <f t="shared" ca="1" si="179"/>
        <v/>
      </c>
      <c r="CM58" s="29" t="str">
        <f t="shared" ca="1" si="180"/>
        <v/>
      </c>
      <c r="CN58" s="29" t="str">
        <f t="shared" ca="1" si="181"/>
        <v/>
      </c>
      <c r="CO58" s="29" t="str">
        <f t="shared" ca="1" si="182"/>
        <v/>
      </c>
      <c r="CP58" s="29" t="str">
        <f t="shared" ca="1" si="183"/>
        <v/>
      </c>
      <c r="CQ58" s="29" t="str">
        <f t="shared" ca="1" si="184"/>
        <v/>
      </c>
      <c r="CR58" s="29" t="str">
        <f t="shared" ca="1" si="185"/>
        <v/>
      </c>
      <c r="CS58" s="29" t="str">
        <f t="shared" ca="1" si="186"/>
        <v/>
      </c>
      <c r="CT58" s="29" t="str">
        <f t="shared" ca="1" si="187"/>
        <v/>
      </c>
      <c r="CU58" s="29" t="str">
        <f t="shared" ca="1" si="188"/>
        <v/>
      </c>
      <c r="CV58" s="29" t="str">
        <f t="shared" ca="1" si="189"/>
        <v/>
      </c>
      <c r="CW58" s="29" t="str">
        <f t="shared" ca="1" si="190"/>
        <v/>
      </c>
      <c r="CX58" s="29" t="str">
        <f t="shared" ca="1" si="191"/>
        <v/>
      </c>
      <c r="CY58" s="29" t="str">
        <f t="shared" ca="1" si="192"/>
        <v/>
      </c>
      <c r="CZ58" s="29" t="str">
        <f t="shared" ca="1" si="193"/>
        <v/>
      </c>
      <c r="DA58" s="29" t="str">
        <f t="shared" ca="1" si="194"/>
        <v/>
      </c>
      <c r="DB58" s="29" t="str">
        <f t="shared" ca="1" si="195"/>
        <v/>
      </c>
      <c r="DC58" s="29" t="str">
        <f t="shared" ca="1" si="196"/>
        <v/>
      </c>
      <c r="DD58" s="29" t="str">
        <f t="shared" ca="1" si="197"/>
        <v/>
      </c>
      <c r="DE58" s="29" t="str">
        <f t="shared" ca="1" si="198"/>
        <v/>
      </c>
      <c r="DF58" s="29" t="str">
        <f t="shared" ca="1" si="199"/>
        <v/>
      </c>
      <c r="DG58" s="29" t="str">
        <f t="shared" ca="1" si="200"/>
        <v/>
      </c>
      <c r="DH58" s="29" t="str">
        <f t="shared" ca="1" si="201"/>
        <v/>
      </c>
      <c r="DI58" s="29" t="str">
        <f t="shared" ca="1" si="202"/>
        <v/>
      </c>
      <c r="DJ58" s="29" t="str">
        <f t="shared" ca="1" si="203"/>
        <v/>
      </c>
      <c r="DK58" s="29" t="str">
        <f t="shared" ca="1" si="204"/>
        <v/>
      </c>
      <c r="DL58" s="29" t="str">
        <f t="shared" ca="1" si="205"/>
        <v/>
      </c>
      <c r="DM58" s="29" t="str">
        <f t="shared" ca="1" si="206"/>
        <v/>
      </c>
      <c r="JD58">
        <f t="shared" si="145"/>
        <v>0</v>
      </c>
      <c r="JE58">
        <f t="shared" si="207"/>
        <v>0</v>
      </c>
      <c r="JF58" t="str">
        <f t="shared" ca="1" si="208"/>
        <v/>
      </c>
      <c r="JG58" t="str">
        <f t="shared" ca="1" si="209"/>
        <v/>
      </c>
      <c r="JH58" t="str">
        <f t="shared" ca="1" si="210"/>
        <v/>
      </c>
      <c r="JI58" t="str">
        <f t="shared" ca="1" si="211"/>
        <v/>
      </c>
    </row>
    <row r="59" spans="3:269" x14ac:dyDescent="0.2">
      <c r="C59" s="9">
        <f t="array" aca="1" ref="C59" ca="1">MIN(IF($L$7=0, 0, IF(INDIRECT($L$6)&gt;0, IF(ROW(INDIRECT($L$6))&gt;C58, ROW(INDIRECT($L$6)), MAXR))))</f>
        <v>9999999</v>
      </c>
      <c r="D59" s="9">
        <f t="shared" ca="1" si="85"/>
        <v>0</v>
      </c>
      <c r="E59" s="9">
        <f t="shared" ca="1" si="151"/>
        <v>0</v>
      </c>
      <c r="F59" s="105" t="str">
        <f t="shared" ca="1" si="152"/>
        <v/>
      </c>
      <c r="G59" s="7">
        <f t="shared" ca="1" si="153"/>
        <v>0</v>
      </c>
      <c r="H59" s="33">
        <f t="shared" ca="1" si="217"/>
        <v>0</v>
      </c>
      <c r="I59" s="33">
        <f t="shared" ca="1" si="217"/>
        <v>0</v>
      </c>
      <c r="J59" s="33">
        <f t="shared" ca="1" si="217"/>
        <v>0</v>
      </c>
      <c r="K59" s="33">
        <f t="shared" ca="1" si="217"/>
        <v>0</v>
      </c>
      <c r="L59" s="33">
        <f t="shared" ca="1" si="217"/>
        <v>0</v>
      </c>
      <c r="M59" s="33">
        <f t="shared" ca="1" si="217"/>
        <v>0</v>
      </c>
      <c r="N59" s="33">
        <f t="shared" ca="1" si="217"/>
        <v>0</v>
      </c>
      <c r="O59" s="33">
        <f t="shared" ca="1" si="217"/>
        <v>0</v>
      </c>
      <c r="P59" s="33">
        <f t="shared" ca="1" si="217"/>
        <v>0</v>
      </c>
      <c r="Q59" s="33">
        <f t="shared" ca="1" si="217"/>
        <v>0</v>
      </c>
      <c r="R59" s="33">
        <f t="shared" ca="1" si="216"/>
        <v>0</v>
      </c>
      <c r="S59" s="33">
        <f t="shared" ca="1" si="216"/>
        <v>0</v>
      </c>
      <c r="T59" s="33">
        <f t="shared" ca="1" si="216"/>
        <v>0</v>
      </c>
      <c r="U59" s="33">
        <f t="shared" ca="1" si="216"/>
        <v>0</v>
      </c>
      <c r="V59" s="33">
        <f t="shared" ca="1" si="216"/>
        <v>0</v>
      </c>
      <c r="W59" s="33">
        <f t="shared" ca="1" si="216"/>
        <v>0</v>
      </c>
      <c r="X59" s="33">
        <f t="shared" ca="1" si="216"/>
        <v>0</v>
      </c>
      <c r="Y59" s="33">
        <f t="shared" ca="1" si="213"/>
        <v>0</v>
      </c>
      <c r="Z59" s="33">
        <f t="shared" ca="1" si="213"/>
        <v>0</v>
      </c>
      <c r="AA59" s="33">
        <f t="shared" ca="1" si="213"/>
        <v>0</v>
      </c>
      <c r="AB59" s="33">
        <f t="shared" ca="1" si="213"/>
        <v>0</v>
      </c>
      <c r="AC59" s="33">
        <f t="shared" ca="1" si="213"/>
        <v>0</v>
      </c>
      <c r="AD59" s="33">
        <f t="shared" ca="1" si="213"/>
        <v>0</v>
      </c>
      <c r="AE59" s="33">
        <f t="shared" ca="1" si="213"/>
        <v>0</v>
      </c>
      <c r="AF59" s="33">
        <f t="shared" ca="1" si="213"/>
        <v>0</v>
      </c>
      <c r="AG59" s="33">
        <f t="shared" ca="1" si="213"/>
        <v>0</v>
      </c>
      <c r="AH59" s="33">
        <f t="shared" ca="1" si="213"/>
        <v>0</v>
      </c>
      <c r="AI59" s="33">
        <f t="shared" ca="1" si="212"/>
        <v>0</v>
      </c>
      <c r="AJ59" s="33">
        <f t="shared" ca="1" si="212"/>
        <v>0</v>
      </c>
      <c r="AK59" s="33">
        <f t="shared" ca="1" si="212"/>
        <v>0</v>
      </c>
      <c r="AL59" s="33">
        <f t="shared" ca="1" si="212"/>
        <v>0</v>
      </c>
      <c r="AM59" s="33">
        <f t="shared" ca="1" si="212"/>
        <v>0</v>
      </c>
      <c r="AN59" s="33">
        <f t="shared" ca="1" si="212"/>
        <v>0</v>
      </c>
      <c r="AO59" s="33">
        <f t="shared" ca="1" si="212"/>
        <v>0</v>
      </c>
      <c r="AP59" s="33">
        <f t="shared" ca="1" si="212"/>
        <v>0</v>
      </c>
      <c r="AQ59" s="33">
        <f t="shared" ca="1" si="212"/>
        <v>0</v>
      </c>
      <c r="AR59" s="33">
        <f t="shared" ca="1" si="212"/>
        <v>0</v>
      </c>
      <c r="AS59" s="33">
        <f t="shared" ca="1" si="212"/>
        <v>0</v>
      </c>
      <c r="AT59" s="33">
        <f t="shared" ca="1" si="212"/>
        <v>0</v>
      </c>
      <c r="AU59" s="33">
        <f t="shared" ca="1" si="212"/>
        <v>0</v>
      </c>
      <c r="AV59" s="33">
        <f t="shared" ca="1" si="212"/>
        <v>0</v>
      </c>
      <c r="AW59" s="33">
        <f t="shared" ca="1" si="215"/>
        <v>0</v>
      </c>
      <c r="AX59" s="33">
        <f t="shared" ca="1" si="215"/>
        <v>0</v>
      </c>
      <c r="AY59" s="33">
        <f t="shared" ca="1" si="215"/>
        <v>0</v>
      </c>
      <c r="AZ59" s="33">
        <f t="shared" ca="1" si="215"/>
        <v>0</v>
      </c>
      <c r="BA59" s="33">
        <f t="shared" ca="1" si="215"/>
        <v>0</v>
      </c>
      <c r="BB59" s="33">
        <f t="shared" ca="1" si="215"/>
        <v>0</v>
      </c>
      <c r="BC59" s="33">
        <f t="shared" ca="1" si="215"/>
        <v>0</v>
      </c>
      <c r="BD59" s="33">
        <f t="shared" ca="1" si="215"/>
        <v>0</v>
      </c>
      <c r="BE59" s="33">
        <f t="shared" ca="1" si="215"/>
        <v>0</v>
      </c>
      <c r="BF59" s="33">
        <f t="shared" ca="1" si="215"/>
        <v>0</v>
      </c>
      <c r="BG59" s="33">
        <f t="shared" ca="1" si="215"/>
        <v>0</v>
      </c>
      <c r="BH59" s="33"/>
      <c r="BJ59" s="148" t="str">
        <f t="shared" ca="1" si="154"/>
        <v/>
      </c>
      <c r="BL59" s="30"/>
      <c r="BN59" s="29" t="str">
        <f t="shared" ca="1" si="155"/>
        <v/>
      </c>
      <c r="BO59" s="29" t="str">
        <f t="shared" ca="1" si="156"/>
        <v/>
      </c>
      <c r="BP59" s="29" t="str">
        <f t="shared" ca="1" si="157"/>
        <v/>
      </c>
      <c r="BQ59" s="29" t="str">
        <f t="shared" ca="1" si="158"/>
        <v/>
      </c>
      <c r="BR59" s="29" t="str">
        <f t="shared" ca="1" si="159"/>
        <v/>
      </c>
      <c r="BS59" s="29" t="str">
        <f t="shared" ca="1" si="160"/>
        <v/>
      </c>
      <c r="BT59" s="29" t="str">
        <f t="shared" ca="1" si="161"/>
        <v/>
      </c>
      <c r="BU59" s="29" t="str">
        <f t="shared" ca="1" si="162"/>
        <v/>
      </c>
      <c r="BV59" s="29" t="str">
        <f t="shared" ca="1" si="163"/>
        <v/>
      </c>
      <c r="BW59" s="29" t="str">
        <f t="shared" ca="1" si="164"/>
        <v/>
      </c>
      <c r="BX59" s="29" t="str">
        <f t="shared" ca="1" si="165"/>
        <v/>
      </c>
      <c r="BY59" s="29" t="str">
        <f t="shared" ca="1" si="166"/>
        <v/>
      </c>
      <c r="BZ59" s="29" t="str">
        <f t="shared" ca="1" si="167"/>
        <v/>
      </c>
      <c r="CA59" s="29" t="str">
        <f t="shared" ca="1" si="168"/>
        <v/>
      </c>
      <c r="CB59" s="29" t="str">
        <f t="shared" ca="1" si="169"/>
        <v/>
      </c>
      <c r="CC59" s="29" t="str">
        <f t="shared" ca="1" si="170"/>
        <v/>
      </c>
      <c r="CD59" s="29" t="str">
        <f t="shared" ca="1" si="171"/>
        <v/>
      </c>
      <c r="CE59" s="29" t="str">
        <f t="shared" ca="1" si="172"/>
        <v/>
      </c>
      <c r="CF59" s="29" t="str">
        <f t="shared" ca="1" si="173"/>
        <v/>
      </c>
      <c r="CG59" s="29" t="str">
        <f t="shared" ca="1" si="174"/>
        <v/>
      </c>
      <c r="CH59" s="29" t="str">
        <f t="shared" ca="1" si="175"/>
        <v/>
      </c>
      <c r="CI59" s="29" t="str">
        <f t="shared" ca="1" si="176"/>
        <v/>
      </c>
      <c r="CJ59" s="29" t="str">
        <f t="shared" ca="1" si="177"/>
        <v/>
      </c>
      <c r="CK59" s="29" t="str">
        <f t="shared" ca="1" si="178"/>
        <v/>
      </c>
      <c r="CL59" s="29" t="str">
        <f t="shared" ca="1" si="179"/>
        <v/>
      </c>
      <c r="CM59" s="29" t="str">
        <f t="shared" ca="1" si="180"/>
        <v/>
      </c>
      <c r="CN59" s="29" t="str">
        <f t="shared" ca="1" si="181"/>
        <v/>
      </c>
      <c r="CO59" s="29" t="str">
        <f t="shared" ca="1" si="182"/>
        <v/>
      </c>
      <c r="CP59" s="29" t="str">
        <f t="shared" ca="1" si="183"/>
        <v/>
      </c>
      <c r="CQ59" s="29" t="str">
        <f t="shared" ca="1" si="184"/>
        <v/>
      </c>
      <c r="CR59" s="29" t="str">
        <f t="shared" ca="1" si="185"/>
        <v/>
      </c>
      <c r="CS59" s="29" t="str">
        <f t="shared" ca="1" si="186"/>
        <v/>
      </c>
      <c r="CT59" s="29" t="str">
        <f t="shared" ca="1" si="187"/>
        <v/>
      </c>
      <c r="CU59" s="29" t="str">
        <f t="shared" ca="1" si="188"/>
        <v/>
      </c>
      <c r="CV59" s="29" t="str">
        <f t="shared" ca="1" si="189"/>
        <v/>
      </c>
      <c r="CW59" s="29" t="str">
        <f t="shared" ca="1" si="190"/>
        <v/>
      </c>
      <c r="CX59" s="29" t="str">
        <f t="shared" ca="1" si="191"/>
        <v/>
      </c>
      <c r="CY59" s="29" t="str">
        <f t="shared" ca="1" si="192"/>
        <v/>
      </c>
      <c r="CZ59" s="29" t="str">
        <f t="shared" ca="1" si="193"/>
        <v/>
      </c>
      <c r="DA59" s="29" t="str">
        <f t="shared" ca="1" si="194"/>
        <v/>
      </c>
      <c r="DB59" s="29" t="str">
        <f t="shared" ca="1" si="195"/>
        <v/>
      </c>
      <c r="DC59" s="29" t="str">
        <f t="shared" ca="1" si="196"/>
        <v/>
      </c>
      <c r="DD59" s="29" t="str">
        <f t="shared" ca="1" si="197"/>
        <v/>
      </c>
      <c r="DE59" s="29" t="str">
        <f t="shared" ca="1" si="198"/>
        <v/>
      </c>
      <c r="DF59" s="29" t="str">
        <f t="shared" ca="1" si="199"/>
        <v/>
      </c>
      <c r="DG59" s="29" t="str">
        <f t="shared" ca="1" si="200"/>
        <v/>
      </c>
      <c r="DH59" s="29" t="str">
        <f t="shared" ca="1" si="201"/>
        <v/>
      </c>
      <c r="DI59" s="29" t="str">
        <f t="shared" ca="1" si="202"/>
        <v/>
      </c>
      <c r="DJ59" s="29" t="str">
        <f t="shared" ca="1" si="203"/>
        <v/>
      </c>
      <c r="DK59" s="29" t="str">
        <f t="shared" ca="1" si="204"/>
        <v/>
      </c>
      <c r="DL59" s="29" t="str">
        <f t="shared" ca="1" si="205"/>
        <v/>
      </c>
      <c r="DM59" s="29" t="str">
        <f t="shared" ca="1" si="206"/>
        <v/>
      </c>
      <c r="JD59">
        <f t="shared" si="145"/>
        <v>0</v>
      </c>
      <c r="JE59">
        <f t="shared" si="207"/>
        <v>0</v>
      </c>
      <c r="JF59" t="str">
        <f t="shared" ca="1" si="208"/>
        <v/>
      </c>
      <c r="JG59" t="str">
        <f t="shared" ca="1" si="209"/>
        <v/>
      </c>
      <c r="JH59" t="str">
        <f t="shared" ca="1" si="210"/>
        <v/>
      </c>
      <c r="JI59" t="str">
        <f t="shared" ca="1" si="211"/>
        <v/>
      </c>
    </row>
    <row r="60" spans="3:269" x14ac:dyDescent="0.2">
      <c r="C60" s="9">
        <f t="array" aca="1" ref="C60" ca="1">MIN(IF($L$7=0, 0, IF(INDIRECT($L$6)&gt;0, IF(ROW(INDIRECT($L$6))&gt;C59, ROW(INDIRECT($L$6)), MAXR))))</f>
        <v>9999999</v>
      </c>
      <c r="D60" s="9">
        <f t="shared" ca="1" si="85"/>
        <v>0</v>
      </c>
      <c r="E60" s="9">
        <f t="shared" ca="1" si="151"/>
        <v>0</v>
      </c>
      <c r="F60" s="105" t="str">
        <f t="shared" ca="1" si="152"/>
        <v/>
      </c>
      <c r="G60" s="7">
        <f t="shared" ca="1" si="153"/>
        <v>0</v>
      </c>
      <c r="H60" s="33">
        <f t="shared" ca="1" si="217"/>
        <v>0</v>
      </c>
      <c r="I60" s="33">
        <f t="shared" ca="1" si="217"/>
        <v>0</v>
      </c>
      <c r="J60" s="33">
        <f t="shared" ca="1" si="217"/>
        <v>0</v>
      </c>
      <c r="K60" s="33">
        <f t="shared" ca="1" si="217"/>
        <v>0</v>
      </c>
      <c r="L60" s="33">
        <f t="shared" ca="1" si="217"/>
        <v>0</v>
      </c>
      <c r="M60" s="33">
        <f t="shared" ca="1" si="217"/>
        <v>0</v>
      </c>
      <c r="N60" s="33">
        <f t="shared" ca="1" si="217"/>
        <v>0</v>
      </c>
      <c r="O60" s="33">
        <f t="shared" ca="1" si="217"/>
        <v>0</v>
      </c>
      <c r="P60" s="33">
        <f t="shared" ca="1" si="217"/>
        <v>0</v>
      </c>
      <c r="Q60" s="33">
        <f t="shared" ca="1" si="217"/>
        <v>0</v>
      </c>
      <c r="R60" s="33">
        <f t="shared" ca="1" si="216"/>
        <v>0</v>
      </c>
      <c r="S60" s="33">
        <f t="shared" ca="1" si="216"/>
        <v>0</v>
      </c>
      <c r="T60" s="33">
        <f t="shared" ca="1" si="216"/>
        <v>0</v>
      </c>
      <c r="U60" s="33">
        <f t="shared" ca="1" si="216"/>
        <v>0</v>
      </c>
      <c r="V60" s="33">
        <f t="shared" ca="1" si="216"/>
        <v>0</v>
      </c>
      <c r="W60" s="33">
        <f t="shared" ca="1" si="216"/>
        <v>0</v>
      </c>
      <c r="X60" s="33">
        <f t="shared" ca="1" si="216"/>
        <v>0</v>
      </c>
      <c r="Y60" s="33">
        <f t="shared" ca="1" si="213"/>
        <v>0</v>
      </c>
      <c r="Z60" s="33">
        <f t="shared" ca="1" si="213"/>
        <v>0</v>
      </c>
      <c r="AA60" s="33">
        <f t="shared" ca="1" si="213"/>
        <v>0</v>
      </c>
      <c r="AB60" s="33">
        <f t="shared" ca="1" si="213"/>
        <v>0</v>
      </c>
      <c r="AC60" s="33">
        <f t="shared" ca="1" si="213"/>
        <v>0</v>
      </c>
      <c r="AD60" s="33">
        <f t="shared" ca="1" si="213"/>
        <v>0</v>
      </c>
      <c r="AE60" s="33">
        <f t="shared" ca="1" si="213"/>
        <v>0</v>
      </c>
      <c r="AF60" s="33">
        <f t="shared" ca="1" si="213"/>
        <v>0</v>
      </c>
      <c r="AG60" s="33">
        <f t="shared" ca="1" si="213"/>
        <v>0</v>
      </c>
      <c r="AH60" s="33">
        <f t="shared" ca="1" si="213"/>
        <v>0</v>
      </c>
      <c r="AI60" s="33">
        <f t="shared" ca="1" si="212"/>
        <v>0</v>
      </c>
      <c r="AJ60" s="33">
        <f t="shared" ca="1" si="212"/>
        <v>0</v>
      </c>
      <c r="AK60" s="33">
        <f t="shared" ca="1" si="212"/>
        <v>0</v>
      </c>
      <c r="AL60" s="33">
        <f t="shared" ca="1" si="212"/>
        <v>0</v>
      </c>
      <c r="AM60" s="33">
        <f t="shared" ca="1" si="212"/>
        <v>0</v>
      </c>
      <c r="AN60" s="33">
        <f t="shared" ca="1" si="212"/>
        <v>0</v>
      </c>
      <c r="AO60" s="33">
        <f t="shared" ca="1" si="212"/>
        <v>0</v>
      </c>
      <c r="AP60" s="33">
        <f t="shared" ca="1" si="212"/>
        <v>0</v>
      </c>
      <c r="AQ60" s="33">
        <f t="shared" ca="1" si="212"/>
        <v>0</v>
      </c>
      <c r="AR60" s="33">
        <f t="shared" ca="1" si="212"/>
        <v>0</v>
      </c>
      <c r="AS60" s="33">
        <f t="shared" ca="1" si="212"/>
        <v>0</v>
      </c>
      <c r="AT60" s="33">
        <f t="shared" ca="1" si="212"/>
        <v>0</v>
      </c>
      <c r="AU60" s="33">
        <f t="shared" ca="1" si="212"/>
        <v>0</v>
      </c>
      <c r="AV60" s="33">
        <f t="shared" ca="1" si="212"/>
        <v>0</v>
      </c>
      <c r="AW60" s="33">
        <f t="shared" ca="1" si="215"/>
        <v>0</v>
      </c>
      <c r="AX60" s="33">
        <f t="shared" ca="1" si="215"/>
        <v>0</v>
      </c>
      <c r="AY60" s="33">
        <f t="shared" ca="1" si="215"/>
        <v>0</v>
      </c>
      <c r="AZ60" s="33">
        <f t="shared" ca="1" si="215"/>
        <v>0</v>
      </c>
      <c r="BA60" s="33">
        <f t="shared" ca="1" si="215"/>
        <v>0</v>
      </c>
      <c r="BB60" s="33">
        <f t="shared" ca="1" si="215"/>
        <v>0</v>
      </c>
      <c r="BC60" s="33">
        <f t="shared" ca="1" si="215"/>
        <v>0</v>
      </c>
      <c r="BD60" s="33">
        <f t="shared" ca="1" si="215"/>
        <v>0</v>
      </c>
      <c r="BE60" s="33">
        <f t="shared" ca="1" si="215"/>
        <v>0</v>
      </c>
      <c r="BF60" s="33">
        <f t="shared" ca="1" si="215"/>
        <v>0</v>
      </c>
      <c r="BG60" s="33">
        <f t="shared" ca="1" si="215"/>
        <v>0</v>
      </c>
      <c r="BH60" s="33"/>
      <c r="BJ60" s="148" t="str">
        <f t="shared" ca="1" si="154"/>
        <v/>
      </c>
      <c r="BL60" s="30"/>
      <c r="BN60" s="29" t="str">
        <f t="shared" ca="1" si="155"/>
        <v/>
      </c>
      <c r="BO60" s="29" t="str">
        <f t="shared" ca="1" si="156"/>
        <v/>
      </c>
      <c r="BP60" s="29" t="str">
        <f t="shared" ca="1" si="157"/>
        <v/>
      </c>
      <c r="BQ60" s="29" t="str">
        <f t="shared" ca="1" si="158"/>
        <v/>
      </c>
      <c r="BR60" s="29" t="str">
        <f t="shared" ca="1" si="159"/>
        <v/>
      </c>
      <c r="BS60" s="29" t="str">
        <f t="shared" ca="1" si="160"/>
        <v/>
      </c>
      <c r="BT60" s="29" t="str">
        <f t="shared" ca="1" si="161"/>
        <v/>
      </c>
      <c r="BU60" s="29" t="str">
        <f t="shared" ca="1" si="162"/>
        <v/>
      </c>
      <c r="BV60" s="29" t="str">
        <f t="shared" ca="1" si="163"/>
        <v/>
      </c>
      <c r="BW60" s="29" t="str">
        <f t="shared" ca="1" si="164"/>
        <v/>
      </c>
      <c r="BX60" s="29" t="str">
        <f t="shared" ca="1" si="165"/>
        <v/>
      </c>
      <c r="BY60" s="29" t="str">
        <f t="shared" ca="1" si="166"/>
        <v/>
      </c>
      <c r="BZ60" s="29" t="str">
        <f t="shared" ca="1" si="167"/>
        <v/>
      </c>
      <c r="CA60" s="29" t="str">
        <f t="shared" ca="1" si="168"/>
        <v/>
      </c>
      <c r="CB60" s="29" t="str">
        <f t="shared" ca="1" si="169"/>
        <v/>
      </c>
      <c r="CC60" s="29" t="str">
        <f t="shared" ca="1" si="170"/>
        <v/>
      </c>
      <c r="CD60" s="29" t="str">
        <f t="shared" ca="1" si="171"/>
        <v/>
      </c>
      <c r="CE60" s="29" t="str">
        <f t="shared" ca="1" si="172"/>
        <v/>
      </c>
      <c r="CF60" s="29" t="str">
        <f t="shared" ca="1" si="173"/>
        <v/>
      </c>
      <c r="CG60" s="29" t="str">
        <f t="shared" ca="1" si="174"/>
        <v/>
      </c>
      <c r="CH60" s="29" t="str">
        <f t="shared" ca="1" si="175"/>
        <v/>
      </c>
      <c r="CI60" s="29" t="str">
        <f t="shared" ca="1" si="176"/>
        <v/>
      </c>
      <c r="CJ60" s="29" t="str">
        <f t="shared" ca="1" si="177"/>
        <v/>
      </c>
      <c r="CK60" s="29" t="str">
        <f t="shared" ca="1" si="178"/>
        <v/>
      </c>
      <c r="CL60" s="29" t="str">
        <f t="shared" ca="1" si="179"/>
        <v/>
      </c>
      <c r="CM60" s="29" t="str">
        <f t="shared" ca="1" si="180"/>
        <v/>
      </c>
      <c r="CN60" s="29" t="str">
        <f t="shared" ca="1" si="181"/>
        <v/>
      </c>
      <c r="CO60" s="29" t="str">
        <f t="shared" ca="1" si="182"/>
        <v/>
      </c>
      <c r="CP60" s="29" t="str">
        <f t="shared" ca="1" si="183"/>
        <v/>
      </c>
      <c r="CQ60" s="29" t="str">
        <f t="shared" ca="1" si="184"/>
        <v/>
      </c>
      <c r="CR60" s="29" t="str">
        <f t="shared" ca="1" si="185"/>
        <v/>
      </c>
      <c r="CS60" s="29" t="str">
        <f t="shared" ca="1" si="186"/>
        <v/>
      </c>
      <c r="CT60" s="29" t="str">
        <f t="shared" ca="1" si="187"/>
        <v/>
      </c>
      <c r="CU60" s="29" t="str">
        <f t="shared" ca="1" si="188"/>
        <v/>
      </c>
      <c r="CV60" s="29" t="str">
        <f t="shared" ca="1" si="189"/>
        <v/>
      </c>
      <c r="CW60" s="29" t="str">
        <f t="shared" ca="1" si="190"/>
        <v/>
      </c>
      <c r="CX60" s="29" t="str">
        <f t="shared" ca="1" si="191"/>
        <v/>
      </c>
      <c r="CY60" s="29" t="str">
        <f t="shared" ca="1" si="192"/>
        <v/>
      </c>
      <c r="CZ60" s="29" t="str">
        <f t="shared" ca="1" si="193"/>
        <v/>
      </c>
      <c r="DA60" s="29" t="str">
        <f t="shared" ca="1" si="194"/>
        <v/>
      </c>
      <c r="DB60" s="29" t="str">
        <f t="shared" ca="1" si="195"/>
        <v/>
      </c>
      <c r="DC60" s="29" t="str">
        <f t="shared" ca="1" si="196"/>
        <v/>
      </c>
      <c r="DD60" s="29" t="str">
        <f t="shared" ca="1" si="197"/>
        <v/>
      </c>
      <c r="DE60" s="29" t="str">
        <f t="shared" ca="1" si="198"/>
        <v/>
      </c>
      <c r="DF60" s="29" t="str">
        <f t="shared" ca="1" si="199"/>
        <v/>
      </c>
      <c r="DG60" s="29" t="str">
        <f t="shared" ca="1" si="200"/>
        <v/>
      </c>
      <c r="DH60" s="29" t="str">
        <f t="shared" ca="1" si="201"/>
        <v/>
      </c>
      <c r="DI60" s="29" t="str">
        <f t="shared" ca="1" si="202"/>
        <v/>
      </c>
      <c r="DJ60" s="29" t="str">
        <f t="shared" ca="1" si="203"/>
        <v/>
      </c>
      <c r="DK60" s="29" t="str">
        <f t="shared" ca="1" si="204"/>
        <v/>
      </c>
      <c r="DL60" s="29" t="str">
        <f t="shared" ca="1" si="205"/>
        <v/>
      </c>
      <c r="DM60" s="29" t="str">
        <f t="shared" ca="1" si="206"/>
        <v/>
      </c>
      <c r="JD60">
        <f t="shared" si="145"/>
        <v>0</v>
      </c>
      <c r="JE60">
        <f t="shared" si="207"/>
        <v>0</v>
      </c>
      <c r="JF60" t="str">
        <f t="shared" ca="1" si="208"/>
        <v/>
      </c>
      <c r="JG60" t="str">
        <f t="shared" ca="1" si="209"/>
        <v/>
      </c>
      <c r="JH60" t="str">
        <f t="shared" ca="1" si="210"/>
        <v/>
      </c>
      <c r="JI60" t="str">
        <f t="shared" ca="1" si="211"/>
        <v/>
      </c>
    </row>
    <row r="61" spans="3:269" x14ac:dyDescent="0.2">
      <c r="C61" s="9">
        <f t="array" aca="1" ref="C61" ca="1">MIN(IF($L$7=0, 0, IF(INDIRECT($L$6)&gt;0, IF(ROW(INDIRECT($L$6))&gt;C60, ROW(INDIRECT($L$6)), MAXR))))</f>
        <v>9999999</v>
      </c>
      <c r="D61" s="9">
        <f t="shared" ca="1" si="85"/>
        <v>0</v>
      </c>
      <c r="E61" s="9">
        <f t="shared" ca="1" si="151"/>
        <v>0</v>
      </c>
      <c r="F61" s="105" t="str">
        <f t="shared" ca="1" si="152"/>
        <v/>
      </c>
      <c r="G61" s="7">
        <f t="shared" ca="1" si="153"/>
        <v>0</v>
      </c>
      <c r="H61" s="33">
        <f t="shared" ca="1" si="217"/>
        <v>0</v>
      </c>
      <c r="I61" s="33">
        <f t="shared" ca="1" si="217"/>
        <v>0</v>
      </c>
      <c r="J61" s="33">
        <f t="shared" ca="1" si="217"/>
        <v>0</v>
      </c>
      <c r="K61" s="33">
        <f t="shared" ca="1" si="217"/>
        <v>0</v>
      </c>
      <c r="L61" s="33">
        <f t="shared" ca="1" si="217"/>
        <v>0</v>
      </c>
      <c r="M61" s="33">
        <f t="shared" ca="1" si="217"/>
        <v>0</v>
      </c>
      <c r="N61" s="33">
        <f t="shared" ca="1" si="217"/>
        <v>0</v>
      </c>
      <c r="O61" s="33">
        <f t="shared" ca="1" si="217"/>
        <v>0</v>
      </c>
      <c r="P61" s="33">
        <f t="shared" ca="1" si="217"/>
        <v>0</v>
      </c>
      <c r="Q61" s="33">
        <f t="shared" ca="1" si="217"/>
        <v>0</v>
      </c>
      <c r="R61" s="33">
        <f t="shared" ca="1" si="216"/>
        <v>0</v>
      </c>
      <c r="S61" s="33">
        <f t="shared" ca="1" si="216"/>
        <v>0</v>
      </c>
      <c r="T61" s="33">
        <f t="shared" ca="1" si="216"/>
        <v>0</v>
      </c>
      <c r="U61" s="33">
        <f t="shared" ca="1" si="216"/>
        <v>0</v>
      </c>
      <c r="V61" s="33">
        <f t="shared" ca="1" si="216"/>
        <v>0</v>
      </c>
      <c r="W61" s="33">
        <f t="shared" ca="1" si="216"/>
        <v>0</v>
      </c>
      <c r="X61" s="33">
        <f t="shared" ca="1" si="216"/>
        <v>0</v>
      </c>
      <c r="Y61" s="33">
        <f t="shared" ca="1" si="213"/>
        <v>0</v>
      </c>
      <c r="Z61" s="33">
        <f t="shared" ca="1" si="213"/>
        <v>0</v>
      </c>
      <c r="AA61" s="33">
        <f t="shared" ca="1" si="213"/>
        <v>0</v>
      </c>
      <c r="AB61" s="33">
        <f t="shared" ca="1" si="213"/>
        <v>0</v>
      </c>
      <c r="AC61" s="33">
        <f t="shared" ca="1" si="213"/>
        <v>0</v>
      </c>
      <c r="AD61" s="33">
        <f t="shared" ca="1" si="213"/>
        <v>0</v>
      </c>
      <c r="AE61" s="33">
        <f t="shared" ca="1" si="213"/>
        <v>0</v>
      </c>
      <c r="AF61" s="33">
        <f t="shared" ca="1" si="213"/>
        <v>0</v>
      </c>
      <c r="AG61" s="33">
        <f t="shared" ca="1" si="213"/>
        <v>0</v>
      </c>
      <c r="AH61" s="33">
        <f t="shared" ca="1" si="213"/>
        <v>0</v>
      </c>
      <c r="AI61" s="33">
        <f t="shared" ca="1" si="212"/>
        <v>0</v>
      </c>
      <c r="AJ61" s="33">
        <f t="shared" ca="1" si="212"/>
        <v>0</v>
      </c>
      <c r="AK61" s="33">
        <f t="shared" ca="1" si="212"/>
        <v>0</v>
      </c>
      <c r="AL61" s="33">
        <f t="shared" ca="1" si="212"/>
        <v>0</v>
      </c>
      <c r="AM61" s="33">
        <f t="shared" ca="1" si="212"/>
        <v>0</v>
      </c>
      <c r="AN61" s="33">
        <f t="shared" ca="1" si="212"/>
        <v>0</v>
      </c>
      <c r="AO61" s="33">
        <f t="shared" ca="1" si="212"/>
        <v>0</v>
      </c>
      <c r="AP61" s="33">
        <f t="shared" ca="1" si="212"/>
        <v>0</v>
      </c>
      <c r="AQ61" s="33">
        <f t="shared" ca="1" si="212"/>
        <v>0</v>
      </c>
      <c r="AR61" s="33">
        <f t="shared" ca="1" si="212"/>
        <v>0</v>
      </c>
      <c r="AS61" s="33">
        <f t="shared" ca="1" si="212"/>
        <v>0</v>
      </c>
      <c r="AT61" s="33">
        <f t="shared" ca="1" si="212"/>
        <v>0</v>
      </c>
      <c r="AU61" s="33">
        <f t="shared" ca="1" si="212"/>
        <v>0</v>
      </c>
      <c r="AV61" s="33">
        <f t="shared" ca="1" si="212"/>
        <v>0</v>
      </c>
      <c r="AW61" s="33">
        <f t="shared" ca="1" si="215"/>
        <v>0</v>
      </c>
      <c r="AX61" s="33">
        <f t="shared" ca="1" si="215"/>
        <v>0</v>
      </c>
      <c r="AY61" s="33">
        <f t="shared" ca="1" si="215"/>
        <v>0</v>
      </c>
      <c r="AZ61" s="33">
        <f t="shared" ca="1" si="215"/>
        <v>0</v>
      </c>
      <c r="BA61" s="33">
        <f t="shared" ca="1" si="215"/>
        <v>0</v>
      </c>
      <c r="BB61" s="33">
        <f t="shared" ca="1" si="215"/>
        <v>0</v>
      </c>
      <c r="BC61" s="33">
        <f t="shared" ca="1" si="215"/>
        <v>0</v>
      </c>
      <c r="BD61" s="33">
        <f t="shared" ca="1" si="215"/>
        <v>0</v>
      </c>
      <c r="BE61" s="33">
        <f t="shared" ca="1" si="215"/>
        <v>0</v>
      </c>
      <c r="BF61" s="33">
        <f t="shared" ca="1" si="215"/>
        <v>0</v>
      </c>
      <c r="BG61" s="33">
        <f t="shared" ca="1" si="215"/>
        <v>0</v>
      </c>
      <c r="BH61" s="33"/>
      <c r="BJ61" s="148" t="str">
        <f t="shared" ca="1" si="154"/>
        <v/>
      </c>
      <c r="BL61" s="30"/>
      <c r="BN61" s="29" t="str">
        <f t="shared" ca="1" si="155"/>
        <v/>
      </c>
      <c r="BO61" s="29" t="str">
        <f t="shared" ca="1" si="156"/>
        <v/>
      </c>
      <c r="BP61" s="29" t="str">
        <f t="shared" ca="1" si="157"/>
        <v/>
      </c>
      <c r="BQ61" s="29" t="str">
        <f t="shared" ca="1" si="158"/>
        <v/>
      </c>
      <c r="BR61" s="29" t="str">
        <f t="shared" ca="1" si="159"/>
        <v/>
      </c>
      <c r="BS61" s="29" t="str">
        <f t="shared" ca="1" si="160"/>
        <v/>
      </c>
      <c r="BT61" s="29" t="str">
        <f t="shared" ca="1" si="161"/>
        <v/>
      </c>
      <c r="BU61" s="29" t="str">
        <f t="shared" ca="1" si="162"/>
        <v/>
      </c>
      <c r="BV61" s="29" t="str">
        <f t="shared" ca="1" si="163"/>
        <v/>
      </c>
      <c r="BW61" s="29" t="str">
        <f t="shared" ca="1" si="164"/>
        <v/>
      </c>
      <c r="BX61" s="29" t="str">
        <f t="shared" ca="1" si="165"/>
        <v/>
      </c>
      <c r="BY61" s="29" t="str">
        <f t="shared" ca="1" si="166"/>
        <v/>
      </c>
      <c r="BZ61" s="29" t="str">
        <f t="shared" ca="1" si="167"/>
        <v/>
      </c>
      <c r="CA61" s="29" t="str">
        <f t="shared" ca="1" si="168"/>
        <v/>
      </c>
      <c r="CB61" s="29" t="str">
        <f t="shared" ca="1" si="169"/>
        <v/>
      </c>
      <c r="CC61" s="29" t="str">
        <f t="shared" ca="1" si="170"/>
        <v/>
      </c>
      <c r="CD61" s="29" t="str">
        <f t="shared" ca="1" si="171"/>
        <v/>
      </c>
      <c r="CE61" s="29" t="str">
        <f t="shared" ca="1" si="172"/>
        <v/>
      </c>
      <c r="CF61" s="29" t="str">
        <f t="shared" ca="1" si="173"/>
        <v/>
      </c>
      <c r="CG61" s="29" t="str">
        <f t="shared" ca="1" si="174"/>
        <v/>
      </c>
      <c r="CH61" s="29" t="str">
        <f t="shared" ca="1" si="175"/>
        <v/>
      </c>
      <c r="CI61" s="29" t="str">
        <f t="shared" ca="1" si="176"/>
        <v/>
      </c>
      <c r="CJ61" s="29" t="str">
        <f t="shared" ca="1" si="177"/>
        <v/>
      </c>
      <c r="CK61" s="29" t="str">
        <f t="shared" ca="1" si="178"/>
        <v/>
      </c>
      <c r="CL61" s="29" t="str">
        <f t="shared" ca="1" si="179"/>
        <v/>
      </c>
      <c r="CM61" s="29" t="str">
        <f t="shared" ca="1" si="180"/>
        <v/>
      </c>
      <c r="CN61" s="29" t="str">
        <f t="shared" ca="1" si="181"/>
        <v/>
      </c>
      <c r="CO61" s="29" t="str">
        <f t="shared" ca="1" si="182"/>
        <v/>
      </c>
      <c r="CP61" s="29" t="str">
        <f t="shared" ca="1" si="183"/>
        <v/>
      </c>
      <c r="CQ61" s="29" t="str">
        <f t="shared" ca="1" si="184"/>
        <v/>
      </c>
      <c r="CR61" s="29" t="str">
        <f t="shared" ca="1" si="185"/>
        <v/>
      </c>
      <c r="CS61" s="29" t="str">
        <f t="shared" ca="1" si="186"/>
        <v/>
      </c>
      <c r="CT61" s="29" t="str">
        <f t="shared" ca="1" si="187"/>
        <v/>
      </c>
      <c r="CU61" s="29" t="str">
        <f t="shared" ca="1" si="188"/>
        <v/>
      </c>
      <c r="CV61" s="29" t="str">
        <f t="shared" ca="1" si="189"/>
        <v/>
      </c>
      <c r="CW61" s="29" t="str">
        <f t="shared" ca="1" si="190"/>
        <v/>
      </c>
      <c r="CX61" s="29" t="str">
        <f t="shared" ca="1" si="191"/>
        <v/>
      </c>
      <c r="CY61" s="29" t="str">
        <f t="shared" ca="1" si="192"/>
        <v/>
      </c>
      <c r="CZ61" s="29" t="str">
        <f t="shared" ca="1" si="193"/>
        <v/>
      </c>
      <c r="DA61" s="29" t="str">
        <f t="shared" ca="1" si="194"/>
        <v/>
      </c>
      <c r="DB61" s="29" t="str">
        <f t="shared" ca="1" si="195"/>
        <v/>
      </c>
      <c r="DC61" s="29" t="str">
        <f t="shared" ca="1" si="196"/>
        <v/>
      </c>
      <c r="DD61" s="29" t="str">
        <f t="shared" ca="1" si="197"/>
        <v/>
      </c>
      <c r="DE61" s="29" t="str">
        <f t="shared" ca="1" si="198"/>
        <v/>
      </c>
      <c r="DF61" s="29" t="str">
        <f t="shared" ca="1" si="199"/>
        <v/>
      </c>
      <c r="DG61" s="29" t="str">
        <f t="shared" ca="1" si="200"/>
        <v/>
      </c>
      <c r="DH61" s="29" t="str">
        <f t="shared" ca="1" si="201"/>
        <v/>
      </c>
      <c r="DI61" s="29" t="str">
        <f t="shared" ca="1" si="202"/>
        <v/>
      </c>
      <c r="DJ61" s="29" t="str">
        <f t="shared" ca="1" si="203"/>
        <v/>
      </c>
      <c r="DK61" s="29" t="str">
        <f t="shared" ca="1" si="204"/>
        <v/>
      </c>
      <c r="DL61" s="29" t="str">
        <f t="shared" ca="1" si="205"/>
        <v/>
      </c>
      <c r="DM61" s="29" t="str">
        <f t="shared" ca="1" si="206"/>
        <v/>
      </c>
      <c r="JD61">
        <f t="shared" si="145"/>
        <v>0</v>
      </c>
      <c r="JE61">
        <f t="shared" si="207"/>
        <v>0</v>
      </c>
      <c r="JF61" t="str">
        <f t="shared" ca="1" si="208"/>
        <v/>
      </c>
      <c r="JG61" t="str">
        <f t="shared" ca="1" si="209"/>
        <v/>
      </c>
      <c r="JH61" t="str">
        <f t="shared" ca="1" si="210"/>
        <v/>
      </c>
      <c r="JI61" t="str">
        <f t="shared" ca="1" si="211"/>
        <v/>
      </c>
    </row>
    <row r="62" spans="3:269" x14ac:dyDescent="0.2">
      <c r="C62" s="9">
        <f t="array" aca="1" ref="C62" ca="1">MIN(IF($L$7=0, 0, IF(INDIRECT($L$6)&gt;0, IF(ROW(INDIRECT($L$6))&gt;C61, ROW(INDIRECT($L$6)), MAXR))))</f>
        <v>9999999</v>
      </c>
      <c r="D62" s="9">
        <f t="shared" ca="1" si="85"/>
        <v>0</v>
      </c>
      <c r="E62" s="9">
        <f t="shared" ca="1" si="151"/>
        <v>0</v>
      </c>
      <c r="F62" s="105" t="str">
        <f t="shared" ca="1" si="152"/>
        <v/>
      </c>
      <c r="G62" s="7">
        <f t="shared" ca="1" si="153"/>
        <v>0</v>
      </c>
      <c r="H62" s="33">
        <f t="shared" ca="1" si="217"/>
        <v>0</v>
      </c>
      <c r="I62" s="33">
        <f t="shared" ca="1" si="217"/>
        <v>0</v>
      </c>
      <c r="J62" s="33">
        <f t="shared" ca="1" si="217"/>
        <v>0</v>
      </c>
      <c r="K62" s="33">
        <f t="shared" ca="1" si="217"/>
        <v>0</v>
      </c>
      <c r="L62" s="33">
        <f t="shared" ca="1" si="217"/>
        <v>0</v>
      </c>
      <c r="M62" s="33">
        <f t="shared" ca="1" si="217"/>
        <v>0</v>
      </c>
      <c r="N62" s="33">
        <f t="shared" ca="1" si="217"/>
        <v>0</v>
      </c>
      <c r="O62" s="33">
        <f t="shared" ca="1" si="217"/>
        <v>0</v>
      </c>
      <c r="P62" s="33">
        <f t="shared" ca="1" si="217"/>
        <v>0</v>
      </c>
      <c r="Q62" s="33">
        <f t="shared" ca="1" si="217"/>
        <v>0</v>
      </c>
      <c r="R62" s="33">
        <f t="shared" ca="1" si="216"/>
        <v>0</v>
      </c>
      <c r="S62" s="33">
        <f t="shared" ca="1" si="216"/>
        <v>0</v>
      </c>
      <c r="T62" s="33">
        <f t="shared" ca="1" si="216"/>
        <v>0</v>
      </c>
      <c r="U62" s="33">
        <f t="shared" ca="1" si="216"/>
        <v>0</v>
      </c>
      <c r="V62" s="33">
        <f t="shared" ca="1" si="216"/>
        <v>0</v>
      </c>
      <c r="W62" s="33">
        <f t="shared" ca="1" si="216"/>
        <v>0</v>
      </c>
      <c r="X62" s="33">
        <f t="shared" ca="1" si="216"/>
        <v>0</v>
      </c>
      <c r="Y62" s="33">
        <f t="shared" ca="1" si="213"/>
        <v>0</v>
      </c>
      <c r="Z62" s="33">
        <f t="shared" ca="1" si="213"/>
        <v>0</v>
      </c>
      <c r="AA62" s="33">
        <f t="shared" ca="1" si="213"/>
        <v>0</v>
      </c>
      <c r="AB62" s="33">
        <f t="shared" ca="1" si="213"/>
        <v>0</v>
      </c>
      <c r="AC62" s="33">
        <f t="shared" ca="1" si="213"/>
        <v>0</v>
      </c>
      <c r="AD62" s="33">
        <f t="shared" ca="1" si="213"/>
        <v>0</v>
      </c>
      <c r="AE62" s="33">
        <f t="shared" ca="1" si="213"/>
        <v>0</v>
      </c>
      <c r="AF62" s="33">
        <f t="shared" ca="1" si="213"/>
        <v>0</v>
      </c>
      <c r="AG62" s="33">
        <f t="shared" ca="1" si="213"/>
        <v>0</v>
      </c>
      <c r="AH62" s="33">
        <f t="shared" ca="1" si="213"/>
        <v>0</v>
      </c>
      <c r="AI62" s="33">
        <f t="shared" ca="1" si="212"/>
        <v>0</v>
      </c>
      <c r="AJ62" s="33">
        <f t="shared" ca="1" si="212"/>
        <v>0</v>
      </c>
      <c r="AK62" s="33">
        <f t="shared" ca="1" si="212"/>
        <v>0</v>
      </c>
      <c r="AL62" s="33">
        <f t="shared" ca="1" si="212"/>
        <v>0</v>
      </c>
      <c r="AM62" s="33">
        <f t="shared" ca="1" si="212"/>
        <v>0</v>
      </c>
      <c r="AN62" s="33">
        <f t="shared" ca="1" si="212"/>
        <v>0</v>
      </c>
      <c r="AO62" s="33">
        <f t="shared" ca="1" si="212"/>
        <v>0</v>
      </c>
      <c r="AP62" s="33">
        <f t="shared" ref="AP62:BE84" ca="1" si="218">IF(OR($C62=MAXR, $C62=0, AP$24=0, AP$19=0), 0, IF(LEN(INDIRECT($F$9&amp;AP$20&amp;$C62))=0, NULL,  INDIRECT($F$9&amp;AP$20&amp;$C62)))</f>
        <v>0</v>
      </c>
      <c r="AQ62" s="33">
        <f t="shared" ca="1" si="218"/>
        <v>0</v>
      </c>
      <c r="AR62" s="33">
        <f t="shared" ca="1" si="218"/>
        <v>0</v>
      </c>
      <c r="AS62" s="33">
        <f t="shared" ca="1" si="218"/>
        <v>0</v>
      </c>
      <c r="AT62" s="33">
        <f t="shared" ca="1" si="218"/>
        <v>0</v>
      </c>
      <c r="AU62" s="33">
        <f t="shared" ca="1" si="218"/>
        <v>0</v>
      </c>
      <c r="AV62" s="33">
        <f t="shared" ca="1" si="218"/>
        <v>0</v>
      </c>
      <c r="AW62" s="33">
        <f t="shared" ca="1" si="218"/>
        <v>0</v>
      </c>
      <c r="AX62" s="33">
        <f t="shared" ca="1" si="218"/>
        <v>0</v>
      </c>
      <c r="AY62" s="33">
        <f t="shared" ca="1" si="218"/>
        <v>0</v>
      </c>
      <c r="AZ62" s="33">
        <f t="shared" ca="1" si="218"/>
        <v>0</v>
      </c>
      <c r="BA62" s="33">
        <f t="shared" ca="1" si="218"/>
        <v>0</v>
      </c>
      <c r="BB62" s="33">
        <f t="shared" ca="1" si="218"/>
        <v>0</v>
      </c>
      <c r="BC62" s="33">
        <f t="shared" ca="1" si="218"/>
        <v>0</v>
      </c>
      <c r="BD62" s="33">
        <f t="shared" ca="1" si="218"/>
        <v>0</v>
      </c>
      <c r="BE62" s="33">
        <f t="shared" ca="1" si="218"/>
        <v>0</v>
      </c>
      <c r="BF62" s="33">
        <f t="shared" ca="1" si="215"/>
        <v>0</v>
      </c>
      <c r="BG62" s="33">
        <f t="shared" ca="1" si="215"/>
        <v>0</v>
      </c>
      <c r="BH62" s="33"/>
      <c r="BJ62" s="148" t="str">
        <f t="shared" ca="1" si="154"/>
        <v/>
      </c>
      <c r="BL62" s="30"/>
      <c r="BN62" s="29" t="str">
        <f t="shared" ca="1" si="155"/>
        <v/>
      </c>
      <c r="BO62" s="29" t="str">
        <f t="shared" ca="1" si="156"/>
        <v/>
      </c>
      <c r="BP62" s="29" t="str">
        <f t="shared" ca="1" si="157"/>
        <v/>
      </c>
      <c r="BQ62" s="29" t="str">
        <f t="shared" ca="1" si="158"/>
        <v/>
      </c>
      <c r="BR62" s="29" t="str">
        <f t="shared" ca="1" si="159"/>
        <v/>
      </c>
      <c r="BS62" s="29" t="str">
        <f t="shared" ca="1" si="160"/>
        <v/>
      </c>
      <c r="BT62" s="29" t="str">
        <f t="shared" ca="1" si="161"/>
        <v/>
      </c>
      <c r="BU62" s="29" t="str">
        <f t="shared" ca="1" si="162"/>
        <v/>
      </c>
      <c r="BV62" s="29" t="str">
        <f t="shared" ca="1" si="163"/>
        <v/>
      </c>
      <c r="BW62" s="29" t="str">
        <f t="shared" ca="1" si="164"/>
        <v/>
      </c>
      <c r="BX62" s="29" t="str">
        <f t="shared" ca="1" si="165"/>
        <v/>
      </c>
      <c r="BY62" s="29" t="str">
        <f t="shared" ca="1" si="166"/>
        <v/>
      </c>
      <c r="BZ62" s="29" t="str">
        <f t="shared" ca="1" si="167"/>
        <v/>
      </c>
      <c r="CA62" s="29" t="str">
        <f t="shared" ca="1" si="168"/>
        <v/>
      </c>
      <c r="CB62" s="29" t="str">
        <f t="shared" ca="1" si="169"/>
        <v/>
      </c>
      <c r="CC62" s="29" t="str">
        <f t="shared" ca="1" si="170"/>
        <v/>
      </c>
      <c r="CD62" s="29" t="str">
        <f t="shared" ca="1" si="171"/>
        <v/>
      </c>
      <c r="CE62" s="29" t="str">
        <f t="shared" ca="1" si="172"/>
        <v/>
      </c>
      <c r="CF62" s="29" t="str">
        <f t="shared" ca="1" si="173"/>
        <v/>
      </c>
      <c r="CG62" s="29" t="str">
        <f t="shared" ca="1" si="174"/>
        <v/>
      </c>
      <c r="CH62" s="29" t="str">
        <f t="shared" ca="1" si="175"/>
        <v/>
      </c>
      <c r="CI62" s="29" t="str">
        <f t="shared" ca="1" si="176"/>
        <v/>
      </c>
      <c r="CJ62" s="29" t="str">
        <f t="shared" ca="1" si="177"/>
        <v/>
      </c>
      <c r="CK62" s="29" t="str">
        <f t="shared" ca="1" si="178"/>
        <v/>
      </c>
      <c r="CL62" s="29" t="str">
        <f t="shared" ca="1" si="179"/>
        <v/>
      </c>
      <c r="CM62" s="29" t="str">
        <f t="shared" ca="1" si="180"/>
        <v/>
      </c>
      <c r="CN62" s="29" t="str">
        <f t="shared" ca="1" si="181"/>
        <v/>
      </c>
      <c r="CO62" s="29" t="str">
        <f t="shared" ca="1" si="182"/>
        <v/>
      </c>
      <c r="CP62" s="29" t="str">
        <f t="shared" ca="1" si="183"/>
        <v/>
      </c>
      <c r="CQ62" s="29" t="str">
        <f t="shared" ca="1" si="184"/>
        <v/>
      </c>
      <c r="CR62" s="29" t="str">
        <f t="shared" ca="1" si="185"/>
        <v/>
      </c>
      <c r="CS62" s="29" t="str">
        <f t="shared" ca="1" si="186"/>
        <v/>
      </c>
      <c r="CT62" s="29" t="str">
        <f t="shared" ca="1" si="187"/>
        <v/>
      </c>
      <c r="CU62" s="29" t="str">
        <f t="shared" ca="1" si="188"/>
        <v/>
      </c>
      <c r="CV62" s="29" t="str">
        <f t="shared" ca="1" si="189"/>
        <v/>
      </c>
      <c r="CW62" s="29" t="str">
        <f t="shared" ca="1" si="190"/>
        <v/>
      </c>
      <c r="CX62" s="29" t="str">
        <f t="shared" ca="1" si="191"/>
        <v/>
      </c>
      <c r="CY62" s="29" t="str">
        <f t="shared" ca="1" si="192"/>
        <v/>
      </c>
      <c r="CZ62" s="29" t="str">
        <f t="shared" ca="1" si="193"/>
        <v/>
      </c>
      <c r="DA62" s="29" t="str">
        <f t="shared" ca="1" si="194"/>
        <v/>
      </c>
      <c r="DB62" s="29" t="str">
        <f t="shared" ca="1" si="195"/>
        <v/>
      </c>
      <c r="DC62" s="29" t="str">
        <f t="shared" ca="1" si="196"/>
        <v/>
      </c>
      <c r="DD62" s="29" t="str">
        <f t="shared" ca="1" si="197"/>
        <v/>
      </c>
      <c r="DE62" s="29" t="str">
        <f t="shared" ca="1" si="198"/>
        <v/>
      </c>
      <c r="DF62" s="29" t="str">
        <f t="shared" ca="1" si="199"/>
        <v/>
      </c>
      <c r="DG62" s="29" t="str">
        <f t="shared" ca="1" si="200"/>
        <v/>
      </c>
      <c r="DH62" s="29" t="str">
        <f t="shared" ca="1" si="201"/>
        <v/>
      </c>
      <c r="DI62" s="29" t="str">
        <f t="shared" ca="1" si="202"/>
        <v/>
      </c>
      <c r="DJ62" s="29" t="str">
        <f t="shared" ca="1" si="203"/>
        <v/>
      </c>
      <c r="DK62" s="29" t="str">
        <f t="shared" ca="1" si="204"/>
        <v/>
      </c>
      <c r="DL62" s="29" t="str">
        <f t="shared" ca="1" si="205"/>
        <v/>
      </c>
      <c r="DM62" s="29" t="str">
        <f t="shared" ca="1" si="206"/>
        <v/>
      </c>
      <c r="JD62">
        <f t="shared" si="145"/>
        <v>0</v>
      </c>
      <c r="JE62">
        <f t="shared" si="207"/>
        <v>0</v>
      </c>
      <c r="JF62" t="str">
        <f t="shared" ca="1" si="208"/>
        <v/>
      </c>
      <c r="JG62" t="str">
        <f t="shared" ca="1" si="209"/>
        <v/>
      </c>
      <c r="JH62" t="str">
        <f t="shared" ca="1" si="210"/>
        <v/>
      </c>
      <c r="JI62" t="str">
        <f t="shared" ca="1" si="211"/>
        <v/>
      </c>
    </row>
    <row r="63" spans="3:269" x14ac:dyDescent="0.2">
      <c r="C63" s="9">
        <f t="array" aca="1" ref="C63" ca="1">MIN(IF($L$7=0, 0, IF(INDIRECT($L$6)&gt;0, IF(ROW(INDIRECT($L$6))&gt;C62, ROW(INDIRECT($L$6)), MAXR))))</f>
        <v>9999999</v>
      </c>
      <c r="D63" s="9">
        <f t="shared" ca="1" si="85"/>
        <v>0</v>
      </c>
      <c r="E63" s="9">
        <f t="shared" ca="1" si="151"/>
        <v>0</v>
      </c>
      <c r="F63" s="105" t="str">
        <f t="shared" ca="1" si="152"/>
        <v/>
      </c>
      <c r="G63" s="7">
        <f t="shared" ca="1" si="153"/>
        <v>0</v>
      </c>
      <c r="H63" s="33">
        <f t="shared" ca="1" si="217"/>
        <v>0</v>
      </c>
      <c r="I63" s="33">
        <f t="shared" ca="1" si="217"/>
        <v>0</v>
      </c>
      <c r="J63" s="33">
        <f t="shared" ca="1" si="217"/>
        <v>0</v>
      </c>
      <c r="K63" s="33">
        <f t="shared" ca="1" si="217"/>
        <v>0</v>
      </c>
      <c r="L63" s="33">
        <f t="shared" ca="1" si="217"/>
        <v>0</v>
      </c>
      <c r="M63" s="33">
        <f t="shared" ca="1" si="217"/>
        <v>0</v>
      </c>
      <c r="N63" s="33">
        <f t="shared" ca="1" si="217"/>
        <v>0</v>
      </c>
      <c r="O63" s="33">
        <f t="shared" ca="1" si="217"/>
        <v>0</v>
      </c>
      <c r="P63" s="33">
        <f t="shared" ca="1" si="217"/>
        <v>0</v>
      </c>
      <c r="Q63" s="33">
        <f t="shared" ca="1" si="217"/>
        <v>0</v>
      </c>
      <c r="R63" s="33">
        <f t="shared" ca="1" si="216"/>
        <v>0</v>
      </c>
      <c r="S63" s="33">
        <f t="shared" ca="1" si="216"/>
        <v>0</v>
      </c>
      <c r="T63" s="33">
        <f t="shared" ca="1" si="216"/>
        <v>0</v>
      </c>
      <c r="U63" s="33">
        <f t="shared" ca="1" si="216"/>
        <v>0</v>
      </c>
      <c r="V63" s="33">
        <f t="shared" ca="1" si="216"/>
        <v>0</v>
      </c>
      <c r="W63" s="33">
        <f t="shared" ca="1" si="216"/>
        <v>0</v>
      </c>
      <c r="X63" s="33">
        <f t="shared" ca="1" si="216"/>
        <v>0</v>
      </c>
      <c r="Y63" s="33">
        <f t="shared" ca="1" si="213"/>
        <v>0</v>
      </c>
      <c r="Z63" s="33">
        <f t="shared" ca="1" si="213"/>
        <v>0</v>
      </c>
      <c r="AA63" s="33">
        <f t="shared" ca="1" si="213"/>
        <v>0</v>
      </c>
      <c r="AB63" s="33">
        <f t="shared" ca="1" si="213"/>
        <v>0</v>
      </c>
      <c r="AC63" s="33">
        <f t="shared" ca="1" si="213"/>
        <v>0</v>
      </c>
      <c r="AD63" s="33">
        <f t="shared" ca="1" si="213"/>
        <v>0</v>
      </c>
      <c r="AE63" s="33">
        <f t="shared" ca="1" si="213"/>
        <v>0</v>
      </c>
      <c r="AF63" s="33">
        <f t="shared" ca="1" si="213"/>
        <v>0</v>
      </c>
      <c r="AG63" s="33">
        <f t="shared" ca="1" si="213"/>
        <v>0</v>
      </c>
      <c r="AH63" s="33">
        <f t="shared" ca="1" si="213"/>
        <v>0</v>
      </c>
      <c r="AI63" s="33">
        <f t="shared" ref="AI63:AX126" ca="1" si="219">IF(OR($C63=MAXR, $C63=0, AI$24=0, AI$19=0), 0, IF(LEN(INDIRECT($F$9&amp;AI$20&amp;$C63))=0, NULL,  INDIRECT($F$9&amp;AI$20&amp;$C63)))</f>
        <v>0</v>
      </c>
      <c r="AJ63" s="33">
        <f t="shared" ca="1" si="219"/>
        <v>0</v>
      </c>
      <c r="AK63" s="33">
        <f t="shared" ca="1" si="219"/>
        <v>0</v>
      </c>
      <c r="AL63" s="33">
        <f t="shared" ca="1" si="219"/>
        <v>0</v>
      </c>
      <c r="AM63" s="33">
        <f t="shared" ca="1" si="219"/>
        <v>0</v>
      </c>
      <c r="AN63" s="33">
        <f t="shared" ca="1" si="219"/>
        <v>0</v>
      </c>
      <c r="AO63" s="33">
        <f t="shared" ca="1" si="219"/>
        <v>0</v>
      </c>
      <c r="AP63" s="33">
        <f t="shared" ca="1" si="219"/>
        <v>0</v>
      </c>
      <c r="AQ63" s="33">
        <f t="shared" ca="1" si="219"/>
        <v>0</v>
      </c>
      <c r="AR63" s="33">
        <f t="shared" ca="1" si="219"/>
        <v>0</v>
      </c>
      <c r="AS63" s="33">
        <f t="shared" ca="1" si="219"/>
        <v>0</v>
      </c>
      <c r="AT63" s="33">
        <f t="shared" ca="1" si="219"/>
        <v>0</v>
      </c>
      <c r="AU63" s="33">
        <f t="shared" ca="1" si="218"/>
        <v>0</v>
      </c>
      <c r="AV63" s="33">
        <f t="shared" ca="1" si="218"/>
        <v>0</v>
      </c>
      <c r="AW63" s="33">
        <f t="shared" ca="1" si="218"/>
        <v>0</v>
      </c>
      <c r="AX63" s="33">
        <f t="shared" ca="1" si="218"/>
        <v>0</v>
      </c>
      <c r="AY63" s="33">
        <f t="shared" ca="1" si="218"/>
        <v>0</v>
      </c>
      <c r="AZ63" s="33">
        <f t="shared" ca="1" si="218"/>
        <v>0</v>
      </c>
      <c r="BA63" s="33">
        <f t="shared" ca="1" si="218"/>
        <v>0</v>
      </c>
      <c r="BB63" s="33">
        <f t="shared" ca="1" si="218"/>
        <v>0</v>
      </c>
      <c r="BC63" s="33">
        <f t="shared" ca="1" si="218"/>
        <v>0</v>
      </c>
      <c r="BD63" s="33">
        <f t="shared" ca="1" si="218"/>
        <v>0</v>
      </c>
      <c r="BE63" s="33">
        <f t="shared" ca="1" si="218"/>
        <v>0</v>
      </c>
      <c r="BF63" s="33">
        <f t="shared" ca="1" si="215"/>
        <v>0</v>
      </c>
      <c r="BG63" s="33">
        <f t="shared" ca="1" si="215"/>
        <v>0</v>
      </c>
      <c r="BH63" s="33"/>
      <c r="BJ63" s="148" t="str">
        <f t="shared" ca="1" si="154"/>
        <v/>
      </c>
      <c r="BL63" s="30"/>
      <c r="BN63" s="29" t="str">
        <f t="shared" ca="1" si="155"/>
        <v/>
      </c>
      <c r="BO63" s="29" t="str">
        <f t="shared" ca="1" si="156"/>
        <v/>
      </c>
      <c r="BP63" s="29" t="str">
        <f t="shared" ca="1" si="157"/>
        <v/>
      </c>
      <c r="BQ63" s="29" t="str">
        <f t="shared" ca="1" si="158"/>
        <v/>
      </c>
      <c r="BR63" s="29" t="str">
        <f t="shared" ca="1" si="159"/>
        <v/>
      </c>
      <c r="BS63" s="29" t="str">
        <f t="shared" ca="1" si="160"/>
        <v/>
      </c>
      <c r="BT63" s="29" t="str">
        <f t="shared" ca="1" si="161"/>
        <v/>
      </c>
      <c r="BU63" s="29" t="str">
        <f t="shared" ca="1" si="162"/>
        <v/>
      </c>
      <c r="BV63" s="29" t="str">
        <f t="shared" ca="1" si="163"/>
        <v/>
      </c>
      <c r="BW63" s="29" t="str">
        <f t="shared" ca="1" si="164"/>
        <v/>
      </c>
      <c r="BX63" s="29" t="str">
        <f t="shared" ca="1" si="165"/>
        <v/>
      </c>
      <c r="BY63" s="29" t="str">
        <f t="shared" ca="1" si="166"/>
        <v/>
      </c>
      <c r="BZ63" s="29" t="str">
        <f t="shared" ca="1" si="167"/>
        <v/>
      </c>
      <c r="CA63" s="29" t="str">
        <f t="shared" ca="1" si="168"/>
        <v/>
      </c>
      <c r="CB63" s="29" t="str">
        <f t="shared" ca="1" si="169"/>
        <v/>
      </c>
      <c r="CC63" s="29" t="str">
        <f t="shared" ca="1" si="170"/>
        <v/>
      </c>
      <c r="CD63" s="29" t="str">
        <f t="shared" ca="1" si="171"/>
        <v/>
      </c>
      <c r="CE63" s="29" t="str">
        <f t="shared" ca="1" si="172"/>
        <v/>
      </c>
      <c r="CF63" s="29" t="str">
        <f t="shared" ca="1" si="173"/>
        <v/>
      </c>
      <c r="CG63" s="29" t="str">
        <f t="shared" ca="1" si="174"/>
        <v/>
      </c>
      <c r="CH63" s="29" t="str">
        <f t="shared" ca="1" si="175"/>
        <v/>
      </c>
      <c r="CI63" s="29" t="str">
        <f t="shared" ca="1" si="176"/>
        <v/>
      </c>
      <c r="CJ63" s="29" t="str">
        <f t="shared" ca="1" si="177"/>
        <v/>
      </c>
      <c r="CK63" s="29" t="str">
        <f t="shared" ca="1" si="178"/>
        <v/>
      </c>
      <c r="CL63" s="29" t="str">
        <f t="shared" ca="1" si="179"/>
        <v/>
      </c>
      <c r="CM63" s="29" t="str">
        <f t="shared" ca="1" si="180"/>
        <v/>
      </c>
      <c r="CN63" s="29" t="str">
        <f t="shared" ca="1" si="181"/>
        <v/>
      </c>
      <c r="CO63" s="29" t="str">
        <f t="shared" ca="1" si="182"/>
        <v/>
      </c>
      <c r="CP63" s="29" t="str">
        <f t="shared" ca="1" si="183"/>
        <v/>
      </c>
      <c r="CQ63" s="29" t="str">
        <f t="shared" ca="1" si="184"/>
        <v/>
      </c>
      <c r="CR63" s="29" t="str">
        <f t="shared" ca="1" si="185"/>
        <v/>
      </c>
      <c r="CS63" s="29" t="str">
        <f t="shared" ca="1" si="186"/>
        <v/>
      </c>
      <c r="CT63" s="29" t="str">
        <f t="shared" ca="1" si="187"/>
        <v/>
      </c>
      <c r="CU63" s="29" t="str">
        <f t="shared" ca="1" si="188"/>
        <v/>
      </c>
      <c r="CV63" s="29" t="str">
        <f t="shared" ca="1" si="189"/>
        <v/>
      </c>
      <c r="CW63" s="29" t="str">
        <f t="shared" ca="1" si="190"/>
        <v/>
      </c>
      <c r="CX63" s="29" t="str">
        <f t="shared" ca="1" si="191"/>
        <v/>
      </c>
      <c r="CY63" s="29" t="str">
        <f t="shared" ca="1" si="192"/>
        <v/>
      </c>
      <c r="CZ63" s="29" t="str">
        <f t="shared" ca="1" si="193"/>
        <v/>
      </c>
      <c r="DA63" s="29" t="str">
        <f t="shared" ca="1" si="194"/>
        <v/>
      </c>
      <c r="DB63" s="29" t="str">
        <f t="shared" ca="1" si="195"/>
        <v/>
      </c>
      <c r="DC63" s="29" t="str">
        <f t="shared" ca="1" si="196"/>
        <v/>
      </c>
      <c r="DD63" s="29" t="str">
        <f t="shared" ca="1" si="197"/>
        <v/>
      </c>
      <c r="DE63" s="29" t="str">
        <f t="shared" ca="1" si="198"/>
        <v/>
      </c>
      <c r="DF63" s="29" t="str">
        <f t="shared" ca="1" si="199"/>
        <v/>
      </c>
      <c r="DG63" s="29" t="str">
        <f t="shared" ca="1" si="200"/>
        <v/>
      </c>
      <c r="DH63" s="29" t="str">
        <f t="shared" ca="1" si="201"/>
        <v/>
      </c>
      <c r="DI63" s="29" t="str">
        <f t="shared" ca="1" si="202"/>
        <v/>
      </c>
      <c r="DJ63" s="29" t="str">
        <f t="shared" ca="1" si="203"/>
        <v/>
      </c>
      <c r="DK63" s="29" t="str">
        <f t="shared" ca="1" si="204"/>
        <v/>
      </c>
      <c r="DL63" s="29" t="str">
        <f t="shared" ca="1" si="205"/>
        <v/>
      </c>
      <c r="DM63" s="29" t="str">
        <f t="shared" ca="1" si="206"/>
        <v/>
      </c>
      <c r="JD63">
        <f t="shared" si="145"/>
        <v>0</v>
      </c>
      <c r="JE63">
        <f t="shared" si="207"/>
        <v>0</v>
      </c>
      <c r="JF63" t="str">
        <f t="shared" ca="1" si="208"/>
        <v/>
      </c>
      <c r="JG63" t="str">
        <f t="shared" ca="1" si="209"/>
        <v/>
      </c>
      <c r="JH63" t="str">
        <f t="shared" ca="1" si="210"/>
        <v/>
      </c>
      <c r="JI63" t="str">
        <f t="shared" ca="1" si="211"/>
        <v/>
      </c>
    </row>
    <row r="64" spans="3:269" x14ac:dyDescent="0.2">
      <c r="C64" s="9">
        <f t="array" aca="1" ref="C64" ca="1">MIN(IF($L$7=0, 0, IF(INDIRECT($L$6)&gt;0, IF(ROW(INDIRECT($L$6))&gt;C63, ROW(INDIRECT($L$6)), MAXR))))</f>
        <v>9999999</v>
      </c>
      <c r="D64" s="9">
        <f t="shared" ca="1" si="85"/>
        <v>0</v>
      </c>
      <c r="E64" s="9">
        <f t="shared" ca="1" si="151"/>
        <v>0</v>
      </c>
      <c r="F64" s="105" t="str">
        <f t="shared" ca="1" si="152"/>
        <v/>
      </c>
      <c r="G64" s="7">
        <f t="shared" ca="1" si="153"/>
        <v>0</v>
      </c>
      <c r="H64" s="33">
        <f t="shared" ca="1" si="217"/>
        <v>0</v>
      </c>
      <c r="I64" s="33">
        <f t="shared" ca="1" si="217"/>
        <v>0</v>
      </c>
      <c r="J64" s="33">
        <f t="shared" ca="1" si="217"/>
        <v>0</v>
      </c>
      <c r="K64" s="33">
        <f t="shared" ca="1" si="217"/>
        <v>0</v>
      </c>
      <c r="L64" s="33">
        <f t="shared" ca="1" si="217"/>
        <v>0</v>
      </c>
      <c r="M64" s="33">
        <f t="shared" ca="1" si="217"/>
        <v>0</v>
      </c>
      <c r="N64" s="33">
        <f t="shared" ca="1" si="217"/>
        <v>0</v>
      </c>
      <c r="O64" s="33">
        <f t="shared" ca="1" si="217"/>
        <v>0</v>
      </c>
      <c r="P64" s="33">
        <f t="shared" ca="1" si="217"/>
        <v>0</v>
      </c>
      <c r="Q64" s="33">
        <f t="shared" ca="1" si="217"/>
        <v>0</v>
      </c>
      <c r="R64" s="33">
        <f t="shared" ca="1" si="216"/>
        <v>0</v>
      </c>
      <c r="S64" s="33">
        <f t="shared" ca="1" si="216"/>
        <v>0</v>
      </c>
      <c r="T64" s="33">
        <f t="shared" ca="1" si="216"/>
        <v>0</v>
      </c>
      <c r="U64" s="33">
        <f t="shared" ca="1" si="216"/>
        <v>0</v>
      </c>
      <c r="V64" s="33">
        <f t="shared" ca="1" si="216"/>
        <v>0</v>
      </c>
      <c r="W64" s="33">
        <f t="shared" ca="1" si="216"/>
        <v>0</v>
      </c>
      <c r="X64" s="33">
        <f t="shared" ca="1" si="216"/>
        <v>0</v>
      </c>
      <c r="Y64" s="33">
        <f t="shared" ca="1" si="213"/>
        <v>0</v>
      </c>
      <c r="Z64" s="33">
        <f t="shared" ca="1" si="213"/>
        <v>0</v>
      </c>
      <c r="AA64" s="33">
        <f t="shared" ca="1" si="213"/>
        <v>0</v>
      </c>
      <c r="AB64" s="33">
        <f t="shared" ca="1" si="213"/>
        <v>0</v>
      </c>
      <c r="AC64" s="33">
        <f t="shared" ca="1" si="213"/>
        <v>0</v>
      </c>
      <c r="AD64" s="33">
        <f t="shared" ca="1" si="213"/>
        <v>0</v>
      </c>
      <c r="AE64" s="33">
        <f t="shared" ca="1" si="213"/>
        <v>0</v>
      </c>
      <c r="AF64" s="33">
        <f t="shared" ca="1" si="213"/>
        <v>0</v>
      </c>
      <c r="AG64" s="33">
        <f t="shared" ca="1" si="213"/>
        <v>0</v>
      </c>
      <c r="AH64" s="33">
        <f t="shared" ca="1" si="213"/>
        <v>0</v>
      </c>
      <c r="AI64" s="33">
        <f t="shared" ca="1" si="219"/>
        <v>0</v>
      </c>
      <c r="AJ64" s="33">
        <f t="shared" ca="1" si="219"/>
        <v>0</v>
      </c>
      <c r="AK64" s="33">
        <f t="shared" ca="1" si="219"/>
        <v>0</v>
      </c>
      <c r="AL64" s="33">
        <f t="shared" ca="1" si="219"/>
        <v>0</v>
      </c>
      <c r="AM64" s="33">
        <f t="shared" ca="1" si="219"/>
        <v>0</v>
      </c>
      <c r="AN64" s="33">
        <f t="shared" ca="1" si="219"/>
        <v>0</v>
      </c>
      <c r="AO64" s="33">
        <f t="shared" ca="1" si="219"/>
        <v>0</v>
      </c>
      <c r="AP64" s="33">
        <f t="shared" ca="1" si="219"/>
        <v>0</v>
      </c>
      <c r="AQ64" s="33">
        <f t="shared" ca="1" si="219"/>
        <v>0</v>
      </c>
      <c r="AR64" s="33">
        <f t="shared" ca="1" si="219"/>
        <v>0</v>
      </c>
      <c r="AS64" s="33">
        <f t="shared" ca="1" si="219"/>
        <v>0</v>
      </c>
      <c r="AT64" s="33">
        <f t="shared" ca="1" si="219"/>
        <v>0</v>
      </c>
      <c r="AU64" s="33">
        <f t="shared" ca="1" si="218"/>
        <v>0</v>
      </c>
      <c r="AV64" s="33">
        <f t="shared" ca="1" si="218"/>
        <v>0</v>
      </c>
      <c r="AW64" s="33">
        <f t="shared" ca="1" si="218"/>
        <v>0</v>
      </c>
      <c r="AX64" s="33">
        <f t="shared" ca="1" si="218"/>
        <v>0</v>
      </c>
      <c r="AY64" s="33">
        <f t="shared" ca="1" si="218"/>
        <v>0</v>
      </c>
      <c r="AZ64" s="33">
        <f t="shared" ca="1" si="218"/>
        <v>0</v>
      </c>
      <c r="BA64" s="33">
        <f t="shared" ca="1" si="218"/>
        <v>0</v>
      </c>
      <c r="BB64" s="33">
        <f t="shared" ca="1" si="218"/>
        <v>0</v>
      </c>
      <c r="BC64" s="33">
        <f t="shared" ca="1" si="218"/>
        <v>0</v>
      </c>
      <c r="BD64" s="33">
        <f t="shared" ca="1" si="218"/>
        <v>0</v>
      </c>
      <c r="BE64" s="33">
        <f t="shared" ca="1" si="218"/>
        <v>0</v>
      </c>
      <c r="BF64" s="33">
        <f t="shared" ca="1" si="215"/>
        <v>0</v>
      </c>
      <c r="BG64" s="33">
        <f t="shared" ca="1" si="215"/>
        <v>0</v>
      </c>
      <c r="BH64" s="33"/>
      <c r="BJ64" s="148" t="str">
        <f t="shared" ca="1" si="154"/>
        <v/>
      </c>
      <c r="BL64" s="30"/>
      <c r="BN64" s="29" t="str">
        <f t="shared" ca="1" si="155"/>
        <v/>
      </c>
      <c r="BO64" s="29" t="str">
        <f t="shared" ca="1" si="156"/>
        <v/>
      </c>
      <c r="BP64" s="29" t="str">
        <f t="shared" ca="1" si="157"/>
        <v/>
      </c>
      <c r="BQ64" s="29" t="str">
        <f t="shared" ca="1" si="158"/>
        <v/>
      </c>
      <c r="BR64" s="29" t="str">
        <f t="shared" ca="1" si="159"/>
        <v/>
      </c>
      <c r="BS64" s="29" t="str">
        <f t="shared" ca="1" si="160"/>
        <v/>
      </c>
      <c r="BT64" s="29" t="str">
        <f t="shared" ca="1" si="161"/>
        <v/>
      </c>
      <c r="BU64" s="29" t="str">
        <f t="shared" ca="1" si="162"/>
        <v/>
      </c>
      <c r="BV64" s="29" t="str">
        <f t="shared" ca="1" si="163"/>
        <v/>
      </c>
      <c r="BW64" s="29" t="str">
        <f t="shared" ca="1" si="164"/>
        <v/>
      </c>
      <c r="BX64" s="29" t="str">
        <f t="shared" ca="1" si="165"/>
        <v/>
      </c>
      <c r="BY64" s="29" t="str">
        <f t="shared" ca="1" si="166"/>
        <v/>
      </c>
      <c r="BZ64" s="29" t="str">
        <f t="shared" ca="1" si="167"/>
        <v/>
      </c>
      <c r="CA64" s="29" t="str">
        <f t="shared" ca="1" si="168"/>
        <v/>
      </c>
      <c r="CB64" s="29" t="str">
        <f t="shared" ca="1" si="169"/>
        <v/>
      </c>
      <c r="CC64" s="29" t="str">
        <f t="shared" ca="1" si="170"/>
        <v/>
      </c>
      <c r="CD64" s="29" t="str">
        <f t="shared" ca="1" si="171"/>
        <v/>
      </c>
      <c r="CE64" s="29" t="str">
        <f t="shared" ca="1" si="172"/>
        <v/>
      </c>
      <c r="CF64" s="29" t="str">
        <f t="shared" ca="1" si="173"/>
        <v/>
      </c>
      <c r="CG64" s="29" t="str">
        <f t="shared" ca="1" si="174"/>
        <v/>
      </c>
      <c r="CH64" s="29" t="str">
        <f t="shared" ca="1" si="175"/>
        <v/>
      </c>
      <c r="CI64" s="29" t="str">
        <f t="shared" ca="1" si="176"/>
        <v/>
      </c>
      <c r="CJ64" s="29" t="str">
        <f t="shared" ca="1" si="177"/>
        <v/>
      </c>
      <c r="CK64" s="29" t="str">
        <f t="shared" ca="1" si="178"/>
        <v/>
      </c>
      <c r="CL64" s="29" t="str">
        <f t="shared" ca="1" si="179"/>
        <v/>
      </c>
      <c r="CM64" s="29" t="str">
        <f t="shared" ca="1" si="180"/>
        <v/>
      </c>
      <c r="CN64" s="29" t="str">
        <f t="shared" ca="1" si="181"/>
        <v/>
      </c>
      <c r="CO64" s="29" t="str">
        <f t="shared" ca="1" si="182"/>
        <v/>
      </c>
      <c r="CP64" s="29" t="str">
        <f t="shared" ca="1" si="183"/>
        <v/>
      </c>
      <c r="CQ64" s="29" t="str">
        <f t="shared" ca="1" si="184"/>
        <v/>
      </c>
      <c r="CR64" s="29" t="str">
        <f t="shared" ca="1" si="185"/>
        <v/>
      </c>
      <c r="CS64" s="29" t="str">
        <f t="shared" ca="1" si="186"/>
        <v/>
      </c>
      <c r="CT64" s="29" t="str">
        <f t="shared" ca="1" si="187"/>
        <v/>
      </c>
      <c r="CU64" s="29" t="str">
        <f t="shared" ca="1" si="188"/>
        <v/>
      </c>
      <c r="CV64" s="29" t="str">
        <f t="shared" ca="1" si="189"/>
        <v/>
      </c>
      <c r="CW64" s="29" t="str">
        <f t="shared" ca="1" si="190"/>
        <v/>
      </c>
      <c r="CX64" s="29" t="str">
        <f t="shared" ca="1" si="191"/>
        <v/>
      </c>
      <c r="CY64" s="29" t="str">
        <f t="shared" ca="1" si="192"/>
        <v/>
      </c>
      <c r="CZ64" s="29" t="str">
        <f t="shared" ca="1" si="193"/>
        <v/>
      </c>
      <c r="DA64" s="29" t="str">
        <f t="shared" ca="1" si="194"/>
        <v/>
      </c>
      <c r="DB64" s="29" t="str">
        <f t="shared" ca="1" si="195"/>
        <v/>
      </c>
      <c r="DC64" s="29" t="str">
        <f t="shared" ca="1" si="196"/>
        <v/>
      </c>
      <c r="DD64" s="29" t="str">
        <f t="shared" ca="1" si="197"/>
        <v/>
      </c>
      <c r="DE64" s="29" t="str">
        <f t="shared" ca="1" si="198"/>
        <v/>
      </c>
      <c r="DF64" s="29" t="str">
        <f t="shared" ca="1" si="199"/>
        <v/>
      </c>
      <c r="DG64" s="29" t="str">
        <f t="shared" ca="1" si="200"/>
        <v/>
      </c>
      <c r="DH64" s="29" t="str">
        <f t="shared" ca="1" si="201"/>
        <v/>
      </c>
      <c r="DI64" s="29" t="str">
        <f t="shared" ca="1" si="202"/>
        <v/>
      </c>
      <c r="DJ64" s="29" t="str">
        <f t="shared" ca="1" si="203"/>
        <v/>
      </c>
      <c r="DK64" s="29" t="str">
        <f t="shared" ca="1" si="204"/>
        <v/>
      </c>
      <c r="DL64" s="29" t="str">
        <f t="shared" ca="1" si="205"/>
        <v/>
      </c>
      <c r="DM64" s="29" t="str">
        <f t="shared" ca="1" si="206"/>
        <v/>
      </c>
      <c r="JD64">
        <f t="shared" si="145"/>
        <v>0</v>
      </c>
      <c r="JE64">
        <f t="shared" si="207"/>
        <v>0</v>
      </c>
      <c r="JF64" t="str">
        <f t="shared" ca="1" si="208"/>
        <v/>
      </c>
      <c r="JG64" t="str">
        <f t="shared" ca="1" si="209"/>
        <v/>
      </c>
      <c r="JH64" t="str">
        <f t="shared" ca="1" si="210"/>
        <v/>
      </c>
      <c r="JI64" t="str">
        <f t="shared" ca="1" si="211"/>
        <v/>
      </c>
    </row>
    <row r="65" spans="3:269" x14ac:dyDescent="0.2">
      <c r="C65" s="9">
        <f t="array" aca="1" ref="C65" ca="1">MIN(IF($L$7=0, 0, IF(INDIRECT($L$6)&gt;0, IF(ROW(INDIRECT($L$6))&gt;C64, ROW(INDIRECT($L$6)), MAXR))))</f>
        <v>9999999</v>
      </c>
      <c r="D65" s="9">
        <f t="shared" ca="1" si="85"/>
        <v>0</v>
      </c>
      <c r="E65" s="9">
        <f t="shared" ca="1" si="151"/>
        <v>0</v>
      </c>
      <c r="F65" s="105" t="str">
        <f t="shared" ca="1" si="152"/>
        <v/>
      </c>
      <c r="G65" s="7">
        <f t="shared" ca="1" si="153"/>
        <v>0</v>
      </c>
      <c r="H65" s="33">
        <f t="shared" ca="1" si="217"/>
        <v>0</v>
      </c>
      <c r="I65" s="33">
        <f t="shared" ca="1" si="217"/>
        <v>0</v>
      </c>
      <c r="J65" s="33">
        <f t="shared" ca="1" si="217"/>
        <v>0</v>
      </c>
      <c r="K65" s="33">
        <f t="shared" ca="1" si="217"/>
        <v>0</v>
      </c>
      <c r="L65" s="33">
        <f t="shared" ca="1" si="217"/>
        <v>0</v>
      </c>
      <c r="M65" s="33">
        <f t="shared" ca="1" si="217"/>
        <v>0</v>
      </c>
      <c r="N65" s="33">
        <f t="shared" ca="1" si="217"/>
        <v>0</v>
      </c>
      <c r="O65" s="33">
        <f t="shared" ca="1" si="217"/>
        <v>0</v>
      </c>
      <c r="P65" s="33">
        <f t="shared" ca="1" si="217"/>
        <v>0</v>
      </c>
      <c r="Q65" s="33">
        <f t="shared" ca="1" si="217"/>
        <v>0</v>
      </c>
      <c r="R65" s="33">
        <f t="shared" ca="1" si="216"/>
        <v>0</v>
      </c>
      <c r="S65" s="33">
        <f t="shared" ca="1" si="216"/>
        <v>0</v>
      </c>
      <c r="T65" s="33">
        <f t="shared" ca="1" si="216"/>
        <v>0</v>
      </c>
      <c r="U65" s="33">
        <f t="shared" ca="1" si="216"/>
        <v>0</v>
      </c>
      <c r="V65" s="33">
        <f t="shared" ca="1" si="216"/>
        <v>0</v>
      </c>
      <c r="W65" s="33">
        <f t="shared" ca="1" si="216"/>
        <v>0</v>
      </c>
      <c r="X65" s="33">
        <f t="shared" ca="1" si="216"/>
        <v>0</v>
      </c>
      <c r="Y65" s="33">
        <f t="shared" ca="1" si="213"/>
        <v>0</v>
      </c>
      <c r="Z65" s="33">
        <f t="shared" ca="1" si="213"/>
        <v>0</v>
      </c>
      <c r="AA65" s="33">
        <f t="shared" ca="1" si="213"/>
        <v>0</v>
      </c>
      <c r="AB65" s="33">
        <f t="shared" ca="1" si="213"/>
        <v>0</v>
      </c>
      <c r="AC65" s="33">
        <f t="shared" ca="1" si="213"/>
        <v>0</v>
      </c>
      <c r="AD65" s="33">
        <f t="shared" ca="1" si="213"/>
        <v>0</v>
      </c>
      <c r="AE65" s="33">
        <f t="shared" ca="1" si="213"/>
        <v>0</v>
      </c>
      <c r="AF65" s="33">
        <f t="shared" ca="1" si="213"/>
        <v>0</v>
      </c>
      <c r="AG65" s="33">
        <f t="shared" ca="1" si="213"/>
        <v>0</v>
      </c>
      <c r="AH65" s="33">
        <f t="shared" ca="1" si="213"/>
        <v>0</v>
      </c>
      <c r="AI65" s="33">
        <f t="shared" ca="1" si="219"/>
        <v>0</v>
      </c>
      <c r="AJ65" s="33">
        <f t="shared" ca="1" si="219"/>
        <v>0</v>
      </c>
      <c r="AK65" s="33">
        <f t="shared" ca="1" si="219"/>
        <v>0</v>
      </c>
      <c r="AL65" s="33">
        <f t="shared" ca="1" si="219"/>
        <v>0</v>
      </c>
      <c r="AM65" s="33">
        <f t="shared" ca="1" si="219"/>
        <v>0</v>
      </c>
      <c r="AN65" s="33">
        <f t="shared" ca="1" si="219"/>
        <v>0</v>
      </c>
      <c r="AO65" s="33">
        <f t="shared" ca="1" si="219"/>
        <v>0</v>
      </c>
      <c r="AP65" s="33">
        <f t="shared" ca="1" si="219"/>
        <v>0</v>
      </c>
      <c r="AQ65" s="33">
        <f t="shared" ca="1" si="219"/>
        <v>0</v>
      </c>
      <c r="AR65" s="33">
        <f t="shared" ca="1" si="219"/>
        <v>0</v>
      </c>
      <c r="AS65" s="33">
        <f t="shared" ca="1" si="219"/>
        <v>0</v>
      </c>
      <c r="AT65" s="33">
        <f t="shared" ca="1" si="219"/>
        <v>0</v>
      </c>
      <c r="AU65" s="33">
        <f t="shared" ca="1" si="218"/>
        <v>0</v>
      </c>
      <c r="AV65" s="33">
        <f t="shared" ca="1" si="218"/>
        <v>0</v>
      </c>
      <c r="AW65" s="33">
        <f t="shared" ca="1" si="218"/>
        <v>0</v>
      </c>
      <c r="AX65" s="33">
        <f t="shared" ca="1" si="218"/>
        <v>0</v>
      </c>
      <c r="AY65" s="33">
        <f t="shared" ca="1" si="218"/>
        <v>0</v>
      </c>
      <c r="AZ65" s="33">
        <f t="shared" ca="1" si="218"/>
        <v>0</v>
      </c>
      <c r="BA65" s="33">
        <f t="shared" ca="1" si="218"/>
        <v>0</v>
      </c>
      <c r="BB65" s="33">
        <f t="shared" ca="1" si="218"/>
        <v>0</v>
      </c>
      <c r="BC65" s="33">
        <f t="shared" ca="1" si="218"/>
        <v>0</v>
      </c>
      <c r="BD65" s="33">
        <f t="shared" ca="1" si="218"/>
        <v>0</v>
      </c>
      <c r="BE65" s="33">
        <f t="shared" ca="1" si="218"/>
        <v>0</v>
      </c>
      <c r="BF65" s="33">
        <f t="shared" ca="1" si="215"/>
        <v>0</v>
      </c>
      <c r="BG65" s="33">
        <f t="shared" ca="1" si="215"/>
        <v>0</v>
      </c>
      <c r="BH65" s="33"/>
      <c r="BJ65" s="148" t="str">
        <f t="shared" ca="1" si="154"/>
        <v/>
      </c>
      <c r="BL65" s="30"/>
      <c r="BN65" s="29" t="str">
        <f t="shared" ca="1" si="155"/>
        <v/>
      </c>
      <c r="BO65" s="29" t="str">
        <f t="shared" ca="1" si="156"/>
        <v/>
      </c>
      <c r="BP65" s="29" t="str">
        <f t="shared" ca="1" si="157"/>
        <v/>
      </c>
      <c r="BQ65" s="29" t="str">
        <f t="shared" ca="1" si="158"/>
        <v/>
      </c>
      <c r="BR65" s="29" t="str">
        <f t="shared" ca="1" si="159"/>
        <v/>
      </c>
      <c r="BS65" s="29" t="str">
        <f t="shared" ca="1" si="160"/>
        <v/>
      </c>
      <c r="BT65" s="29" t="str">
        <f t="shared" ca="1" si="161"/>
        <v/>
      </c>
      <c r="BU65" s="29" t="str">
        <f t="shared" ca="1" si="162"/>
        <v/>
      </c>
      <c r="BV65" s="29" t="str">
        <f t="shared" ca="1" si="163"/>
        <v/>
      </c>
      <c r="BW65" s="29" t="str">
        <f t="shared" ca="1" si="164"/>
        <v/>
      </c>
      <c r="BX65" s="29" t="str">
        <f t="shared" ca="1" si="165"/>
        <v/>
      </c>
      <c r="BY65" s="29" t="str">
        <f t="shared" ca="1" si="166"/>
        <v/>
      </c>
      <c r="BZ65" s="29" t="str">
        <f t="shared" ca="1" si="167"/>
        <v/>
      </c>
      <c r="CA65" s="29" t="str">
        <f t="shared" ca="1" si="168"/>
        <v/>
      </c>
      <c r="CB65" s="29" t="str">
        <f t="shared" ca="1" si="169"/>
        <v/>
      </c>
      <c r="CC65" s="29" t="str">
        <f t="shared" ca="1" si="170"/>
        <v/>
      </c>
      <c r="CD65" s="29" t="str">
        <f t="shared" ca="1" si="171"/>
        <v/>
      </c>
      <c r="CE65" s="29" t="str">
        <f t="shared" ca="1" si="172"/>
        <v/>
      </c>
      <c r="CF65" s="29" t="str">
        <f t="shared" ca="1" si="173"/>
        <v/>
      </c>
      <c r="CG65" s="29" t="str">
        <f t="shared" ca="1" si="174"/>
        <v/>
      </c>
      <c r="CH65" s="29" t="str">
        <f t="shared" ca="1" si="175"/>
        <v/>
      </c>
      <c r="CI65" s="29" t="str">
        <f t="shared" ca="1" si="176"/>
        <v/>
      </c>
      <c r="CJ65" s="29" t="str">
        <f t="shared" ca="1" si="177"/>
        <v/>
      </c>
      <c r="CK65" s="29" t="str">
        <f t="shared" ca="1" si="178"/>
        <v/>
      </c>
      <c r="CL65" s="29" t="str">
        <f t="shared" ca="1" si="179"/>
        <v/>
      </c>
      <c r="CM65" s="29" t="str">
        <f t="shared" ca="1" si="180"/>
        <v/>
      </c>
      <c r="CN65" s="29" t="str">
        <f t="shared" ca="1" si="181"/>
        <v/>
      </c>
      <c r="CO65" s="29" t="str">
        <f t="shared" ca="1" si="182"/>
        <v/>
      </c>
      <c r="CP65" s="29" t="str">
        <f t="shared" ca="1" si="183"/>
        <v/>
      </c>
      <c r="CQ65" s="29" t="str">
        <f t="shared" ca="1" si="184"/>
        <v/>
      </c>
      <c r="CR65" s="29" t="str">
        <f t="shared" ca="1" si="185"/>
        <v/>
      </c>
      <c r="CS65" s="29" t="str">
        <f t="shared" ca="1" si="186"/>
        <v/>
      </c>
      <c r="CT65" s="29" t="str">
        <f t="shared" ca="1" si="187"/>
        <v/>
      </c>
      <c r="CU65" s="29" t="str">
        <f t="shared" ca="1" si="188"/>
        <v/>
      </c>
      <c r="CV65" s="29" t="str">
        <f t="shared" ca="1" si="189"/>
        <v/>
      </c>
      <c r="CW65" s="29" t="str">
        <f t="shared" ca="1" si="190"/>
        <v/>
      </c>
      <c r="CX65" s="29" t="str">
        <f t="shared" ca="1" si="191"/>
        <v/>
      </c>
      <c r="CY65" s="29" t="str">
        <f t="shared" ca="1" si="192"/>
        <v/>
      </c>
      <c r="CZ65" s="29" t="str">
        <f t="shared" ca="1" si="193"/>
        <v/>
      </c>
      <c r="DA65" s="29" t="str">
        <f t="shared" ca="1" si="194"/>
        <v/>
      </c>
      <c r="DB65" s="29" t="str">
        <f t="shared" ca="1" si="195"/>
        <v/>
      </c>
      <c r="DC65" s="29" t="str">
        <f t="shared" ca="1" si="196"/>
        <v/>
      </c>
      <c r="DD65" s="29" t="str">
        <f t="shared" ca="1" si="197"/>
        <v/>
      </c>
      <c r="DE65" s="29" t="str">
        <f t="shared" ca="1" si="198"/>
        <v/>
      </c>
      <c r="DF65" s="29" t="str">
        <f t="shared" ca="1" si="199"/>
        <v/>
      </c>
      <c r="DG65" s="29" t="str">
        <f t="shared" ca="1" si="200"/>
        <v/>
      </c>
      <c r="DH65" s="29" t="str">
        <f t="shared" ca="1" si="201"/>
        <v/>
      </c>
      <c r="DI65" s="29" t="str">
        <f t="shared" ca="1" si="202"/>
        <v/>
      </c>
      <c r="DJ65" s="29" t="str">
        <f t="shared" ca="1" si="203"/>
        <v/>
      </c>
      <c r="DK65" s="29" t="str">
        <f t="shared" ca="1" si="204"/>
        <v/>
      </c>
      <c r="DL65" s="29" t="str">
        <f t="shared" ca="1" si="205"/>
        <v/>
      </c>
      <c r="DM65" s="29" t="str">
        <f t="shared" ca="1" si="206"/>
        <v/>
      </c>
      <c r="JD65">
        <f t="shared" si="145"/>
        <v>0</v>
      </c>
      <c r="JE65">
        <f t="shared" si="207"/>
        <v>0</v>
      </c>
      <c r="JF65" t="str">
        <f t="shared" ca="1" si="208"/>
        <v/>
      </c>
      <c r="JG65" t="str">
        <f t="shared" ca="1" si="209"/>
        <v/>
      </c>
      <c r="JH65" t="str">
        <f t="shared" ca="1" si="210"/>
        <v/>
      </c>
      <c r="JI65" t="str">
        <f t="shared" ca="1" si="211"/>
        <v/>
      </c>
    </row>
    <row r="66" spans="3:269" x14ac:dyDescent="0.2">
      <c r="C66" s="9">
        <f t="array" aca="1" ref="C66" ca="1">MIN(IF($L$7=0, 0, IF(INDIRECT($L$6)&gt;0, IF(ROW(INDIRECT($L$6))&gt;C65, ROW(INDIRECT($L$6)), MAXR))))</f>
        <v>9999999</v>
      </c>
      <c r="D66" s="9">
        <f t="shared" ca="1" si="85"/>
        <v>0</v>
      </c>
      <c r="E66" s="9">
        <f t="shared" ca="1" si="151"/>
        <v>0</v>
      </c>
      <c r="F66" s="105" t="str">
        <f t="shared" ca="1" si="152"/>
        <v/>
      </c>
      <c r="G66" s="7">
        <f t="shared" ca="1" si="153"/>
        <v>0</v>
      </c>
      <c r="H66" s="33">
        <f t="shared" ca="1" si="217"/>
        <v>0</v>
      </c>
      <c r="I66" s="33">
        <f t="shared" ca="1" si="217"/>
        <v>0</v>
      </c>
      <c r="J66" s="33">
        <f t="shared" ca="1" si="217"/>
        <v>0</v>
      </c>
      <c r="K66" s="33">
        <f t="shared" ca="1" si="217"/>
        <v>0</v>
      </c>
      <c r="L66" s="33">
        <f t="shared" ca="1" si="217"/>
        <v>0</v>
      </c>
      <c r="M66" s="33">
        <f t="shared" ca="1" si="217"/>
        <v>0</v>
      </c>
      <c r="N66" s="33">
        <f t="shared" ca="1" si="217"/>
        <v>0</v>
      </c>
      <c r="O66" s="33">
        <f t="shared" ca="1" si="217"/>
        <v>0</v>
      </c>
      <c r="P66" s="33">
        <f t="shared" ca="1" si="217"/>
        <v>0</v>
      </c>
      <c r="Q66" s="33">
        <f t="shared" ca="1" si="217"/>
        <v>0</v>
      </c>
      <c r="R66" s="33">
        <f t="shared" ca="1" si="216"/>
        <v>0</v>
      </c>
      <c r="S66" s="33">
        <f t="shared" ca="1" si="216"/>
        <v>0</v>
      </c>
      <c r="T66" s="33">
        <f t="shared" ca="1" si="216"/>
        <v>0</v>
      </c>
      <c r="U66" s="33">
        <f t="shared" ca="1" si="216"/>
        <v>0</v>
      </c>
      <c r="V66" s="33">
        <f t="shared" ca="1" si="216"/>
        <v>0</v>
      </c>
      <c r="W66" s="33">
        <f t="shared" ca="1" si="216"/>
        <v>0</v>
      </c>
      <c r="X66" s="33">
        <f t="shared" ca="1" si="216"/>
        <v>0</v>
      </c>
      <c r="Y66" s="33">
        <f t="shared" ca="1" si="213"/>
        <v>0</v>
      </c>
      <c r="Z66" s="33">
        <f t="shared" ca="1" si="213"/>
        <v>0</v>
      </c>
      <c r="AA66" s="33">
        <f t="shared" ca="1" si="213"/>
        <v>0</v>
      </c>
      <c r="AB66" s="33">
        <f t="shared" ca="1" si="213"/>
        <v>0</v>
      </c>
      <c r="AC66" s="33">
        <f t="shared" ca="1" si="213"/>
        <v>0</v>
      </c>
      <c r="AD66" s="33">
        <f t="shared" ca="1" si="213"/>
        <v>0</v>
      </c>
      <c r="AE66" s="33">
        <f t="shared" ca="1" si="213"/>
        <v>0</v>
      </c>
      <c r="AF66" s="33">
        <f t="shared" ca="1" si="213"/>
        <v>0</v>
      </c>
      <c r="AG66" s="33">
        <f t="shared" ca="1" si="213"/>
        <v>0</v>
      </c>
      <c r="AH66" s="33">
        <f t="shared" ca="1" si="213"/>
        <v>0</v>
      </c>
      <c r="AI66" s="33">
        <f t="shared" ca="1" si="219"/>
        <v>0</v>
      </c>
      <c r="AJ66" s="33">
        <f t="shared" ca="1" si="219"/>
        <v>0</v>
      </c>
      <c r="AK66" s="33">
        <f t="shared" ca="1" si="219"/>
        <v>0</v>
      </c>
      <c r="AL66" s="33">
        <f t="shared" ca="1" si="219"/>
        <v>0</v>
      </c>
      <c r="AM66" s="33">
        <f t="shared" ca="1" si="219"/>
        <v>0</v>
      </c>
      <c r="AN66" s="33">
        <f t="shared" ca="1" si="219"/>
        <v>0</v>
      </c>
      <c r="AO66" s="33">
        <f t="shared" ca="1" si="219"/>
        <v>0</v>
      </c>
      <c r="AP66" s="33">
        <f t="shared" ca="1" si="219"/>
        <v>0</v>
      </c>
      <c r="AQ66" s="33">
        <f t="shared" ca="1" si="219"/>
        <v>0</v>
      </c>
      <c r="AR66" s="33">
        <f t="shared" ca="1" si="219"/>
        <v>0</v>
      </c>
      <c r="AS66" s="33">
        <f t="shared" ca="1" si="219"/>
        <v>0</v>
      </c>
      <c r="AT66" s="33">
        <f t="shared" ca="1" si="219"/>
        <v>0</v>
      </c>
      <c r="AU66" s="33">
        <f t="shared" ca="1" si="218"/>
        <v>0</v>
      </c>
      <c r="AV66" s="33">
        <f t="shared" ca="1" si="218"/>
        <v>0</v>
      </c>
      <c r="AW66" s="33">
        <f t="shared" ca="1" si="218"/>
        <v>0</v>
      </c>
      <c r="AX66" s="33">
        <f t="shared" ca="1" si="218"/>
        <v>0</v>
      </c>
      <c r="AY66" s="33">
        <f t="shared" ca="1" si="218"/>
        <v>0</v>
      </c>
      <c r="AZ66" s="33">
        <f t="shared" ca="1" si="218"/>
        <v>0</v>
      </c>
      <c r="BA66" s="33">
        <f t="shared" ca="1" si="218"/>
        <v>0</v>
      </c>
      <c r="BB66" s="33">
        <f t="shared" ca="1" si="218"/>
        <v>0</v>
      </c>
      <c r="BC66" s="33">
        <f t="shared" ca="1" si="218"/>
        <v>0</v>
      </c>
      <c r="BD66" s="33">
        <f t="shared" ca="1" si="218"/>
        <v>0</v>
      </c>
      <c r="BE66" s="33">
        <f t="shared" ca="1" si="218"/>
        <v>0</v>
      </c>
      <c r="BF66" s="33">
        <f t="shared" ca="1" si="215"/>
        <v>0</v>
      </c>
      <c r="BG66" s="33">
        <f t="shared" ca="1" si="215"/>
        <v>0</v>
      </c>
      <c r="BH66" s="33"/>
      <c r="BJ66" s="148" t="str">
        <f t="shared" ca="1" si="154"/>
        <v/>
      </c>
      <c r="BL66" s="30"/>
      <c r="BN66" s="29" t="str">
        <f t="shared" ca="1" si="155"/>
        <v/>
      </c>
      <c r="BO66" s="29" t="str">
        <f t="shared" ca="1" si="156"/>
        <v/>
      </c>
      <c r="BP66" s="29" t="str">
        <f t="shared" ca="1" si="157"/>
        <v/>
      </c>
      <c r="BQ66" s="29" t="str">
        <f t="shared" ca="1" si="158"/>
        <v/>
      </c>
      <c r="BR66" s="29" t="str">
        <f t="shared" ca="1" si="159"/>
        <v/>
      </c>
      <c r="BS66" s="29" t="str">
        <f t="shared" ca="1" si="160"/>
        <v/>
      </c>
      <c r="BT66" s="29" t="str">
        <f t="shared" ca="1" si="161"/>
        <v/>
      </c>
      <c r="BU66" s="29" t="str">
        <f t="shared" ca="1" si="162"/>
        <v/>
      </c>
      <c r="BV66" s="29" t="str">
        <f t="shared" ca="1" si="163"/>
        <v/>
      </c>
      <c r="BW66" s="29" t="str">
        <f t="shared" ca="1" si="164"/>
        <v/>
      </c>
      <c r="BX66" s="29" t="str">
        <f t="shared" ca="1" si="165"/>
        <v/>
      </c>
      <c r="BY66" s="29" t="str">
        <f t="shared" ca="1" si="166"/>
        <v/>
      </c>
      <c r="BZ66" s="29" t="str">
        <f t="shared" ca="1" si="167"/>
        <v/>
      </c>
      <c r="CA66" s="29" t="str">
        <f t="shared" ca="1" si="168"/>
        <v/>
      </c>
      <c r="CB66" s="29" t="str">
        <f t="shared" ca="1" si="169"/>
        <v/>
      </c>
      <c r="CC66" s="29" t="str">
        <f t="shared" ca="1" si="170"/>
        <v/>
      </c>
      <c r="CD66" s="29" t="str">
        <f t="shared" ca="1" si="171"/>
        <v/>
      </c>
      <c r="CE66" s="29" t="str">
        <f t="shared" ca="1" si="172"/>
        <v/>
      </c>
      <c r="CF66" s="29" t="str">
        <f t="shared" ca="1" si="173"/>
        <v/>
      </c>
      <c r="CG66" s="29" t="str">
        <f t="shared" ca="1" si="174"/>
        <v/>
      </c>
      <c r="CH66" s="29" t="str">
        <f t="shared" ca="1" si="175"/>
        <v/>
      </c>
      <c r="CI66" s="29" t="str">
        <f t="shared" ca="1" si="176"/>
        <v/>
      </c>
      <c r="CJ66" s="29" t="str">
        <f t="shared" ca="1" si="177"/>
        <v/>
      </c>
      <c r="CK66" s="29" t="str">
        <f t="shared" ca="1" si="178"/>
        <v/>
      </c>
      <c r="CL66" s="29" t="str">
        <f t="shared" ca="1" si="179"/>
        <v/>
      </c>
      <c r="CM66" s="29" t="str">
        <f t="shared" ca="1" si="180"/>
        <v/>
      </c>
      <c r="CN66" s="29" t="str">
        <f t="shared" ca="1" si="181"/>
        <v/>
      </c>
      <c r="CO66" s="29" t="str">
        <f t="shared" ca="1" si="182"/>
        <v/>
      </c>
      <c r="CP66" s="29" t="str">
        <f t="shared" ca="1" si="183"/>
        <v/>
      </c>
      <c r="CQ66" s="29" t="str">
        <f t="shared" ca="1" si="184"/>
        <v/>
      </c>
      <c r="CR66" s="29" t="str">
        <f t="shared" ca="1" si="185"/>
        <v/>
      </c>
      <c r="CS66" s="29" t="str">
        <f t="shared" ca="1" si="186"/>
        <v/>
      </c>
      <c r="CT66" s="29" t="str">
        <f t="shared" ca="1" si="187"/>
        <v/>
      </c>
      <c r="CU66" s="29" t="str">
        <f t="shared" ca="1" si="188"/>
        <v/>
      </c>
      <c r="CV66" s="29" t="str">
        <f t="shared" ca="1" si="189"/>
        <v/>
      </c>
      <c r="CW66" s="29" t="str">
        <f t="shared" ca="1" si="190"/>
        <v/>
      </c>
      <c r="CX66" s="29" t="str">
        <f t="shared" ca="1" si="191"/>
        <v/>
      </c>
      <c r="CY66" s="29" t="str">
        <f t="shared" ca="1" si="192"/>
        <v/>
      </c>
      <c r="CZ66" s="29" t="str">
        <f t="shared" ca="1" si="193"/>
        <v/>
      </c>
      <c r="DA66" s="29" t="str">
        <f t="shared" ca="1" si="194"/>
        <v/>
      </c>
      <c r="DB66" s="29" t="str">
        <f t="shared" ca="1" si="195"/>
        <v/>
      </c>
      <c r="DC66" s="29" t="str">
        <f t="shared" ca="1" si="196"/>
        <v/>
      </c>
      <c r="DD66" s="29" t="str">
        <f t="shared" ca="1" si="197"/>
        <v/>
      </c>
      <c r="DE66" s="29" t="str">
        <f t="shared" ca="1" si="198"/>
        <v/>
      </c>
      <c r="DF66" s="29" t="str">
        <f t="shared" ca="1" si="199"/>
        <v/>
      </c>
      <c r="DG66" s="29" t="str">
        <f t="shared" ca="1" si="200"/>
        <v/>
      </c>
      <c r="DH66" s="29" t="str">
        <f t="shared" ca="1" si="201"/>
        <v/>
      </c>
      <c r="DI66" s="29" t="str">
        <f t="shared" ca="1" si="202"/>
        <v/>
      </c>
      <c r="DJ66" s="29" t="str">
        <f t="shared" ca="1" si="203"/>
        <v/>
      </c>
      <c r="DK66" s="29" t="str">
        <f t="shared" ca="1" si="204"/>
        <v/>
      </c>
      <c r="DL66" s="29" t="str">
        <f t="shared" ca="1" si="205"/>
        <v/>
      </c>
      <c r="DM66" s="29" t="str">
        <f t="shared" ca="1" si="206"/>
        <v/>
      </c>
      <c r="JD66">
        <f t="shared" si="145"/>
        <v>0</v>
      </c>
      <c r="JE66">
        <f t="shared" si="207"/>
        <v>0</v>
      </c>
      <c r="JF66" t="str">
        <f t="shared" ca="1" si="208"/>
        <v/>
      </c>
      <c r="JG66" t="str">
        <f t="shared" ca="1" si="209"/>
        <v/>
      </c>
      <c r="JH66" t="str">
        <f t="shared" ca="1" si="210"/>
        <v/>
      </c>
      <c r="JI66" t="str">
        <f t="shared" ca="1" si="211"/>
        <v/>
      </c>
    </row>
    <row r="67" spans="3:269" x14ac:dyDescent="0.2">
      <c r="C67" s="9">
        <f t="array" aca="1" ref="C67" ca="1">MIN(IF($L$7=0, 0, IF(INDIRECT($L$6)&gt;0, IF(ROW(INDIRECT($L$6))&gt;C66, ROW(INDIRECT($L$6)), MAXR))))</f>
        <v>9999999</v>
      </c>
      <c r="D67" s="9">
        <f t="shared" ca="1" si="85"/>
        <v>0</v>
      </c>
      <c r="E67" s="9">
        <f t="shared" ca="1" si="151"/>
        <v>0</v>
      </c>
      <c r="F67" s="105" t="str">
        <f t="shared" ca="1" si="152"/>
        <v/>
      </c>
      <c r="G67" s="7">
        <f t="shared" ca="1" si="153"/>
        <v>0</v>
      </c>
      <c r="H67" s="33">
        <f t="shared" ca="1" si="217"/>
        <v>0</v>
      </c>
      <c r="I67" s="33">
        <f t="shared" ca="1" si="217"/>
        <v>0</v>
      </c>
      <c r="J67" s="33">
        <f t="shared" ca="1" si="217"/>
        <v>0</v>
      </c>
      <c r="K67" s="33">
        <f t="shared" ca="1" si="217"/>
        <v>0</v>
      </c>
      <c r="L67" s="33">
        <f t="shared" ca="1" si="217"/>
        <v>0</v>
      </c>
      <c r="M67" s="33">
        <f t="shared" ca="1" si="217"/>
        <v>0</v>
      </c>
      <c r="N67" s="33">
        <f t="shared" ca="1" si="217"/>
        <v>0</v>
      </c>
      <c r="O67" s="33">
        <f t="shared" ca="1" si="217"/>
        <v>0</v>
      </c>
      <c r="P67" s="33">
        <f t="shared" ca="1" si="217"/>
        <v>0</v>
      </c>
      <c r="Q67" s="33">
        <f t="shared" ca="1" si="217"/>
        <v>0</v>
      </c>
      <c r="R67" s="33">
        <f t="shared" ca="1" si="216"/>
        <v>0</v>
      </c>
      <c r="S67" s="33">
        <f t="shared" ca="1" si="216"/>
        <v>0</v>
      </c>
      <c r="T67" s="33">
        <f t="shared" ca="1" si="216"/>
        <v>0</v>
      </c>
      <c r="U67" s="33">
        <f t="shared" ca="1" si="216"/>
        <v>0</v>
      </c>
      <c r="V67" s="33">
        <f t="shared" ca="1" si="216"/>
        <v>0</v>
      </c>
      <c r="W67" s="33">
        <f t="shared" ca="1" si="216"/>
        <v>0</v>
      </c>
      <c r="X67" s="33">
        <f t="shared" ca="1" si="216"/>
        <v>0</v>
      </c>
      <c r="Y67" s="33">
        <f t="shared" ca="1" si="213"/>
        <v>0</v>
      </c>
      <c r="Z67" s="33">
        <f t="shared" ca="1" si="213"/>
        <v>0</v>
      </c>
      <c r="AA67" s="33">
        <f t="shared" ca="1" si="213"/>
        <v>0</v>
      </c>
      <c r="AB67" s="33">
        <f t="shared" ca="1" si="213"/>
        <v>0</v>
      </c>
      <c r="AC67" s="33">
        <f t="shared" ca="1" si="213"/>
        <v>0</v>
      </c>
      <c r="AD67" s="33">
        <f t="shared" ca="1" si="213"/>
        <v>0</v>
      </c>
      <c r="AE67" s="33">
        <f t="shared" ca="1" si="213"/>
        <v>0</v>
      </c>
      <c r="AF67" s="33">
        <f t="shared" ca="1" si="213"/>
        <v>0</v>
      </c>
      <c r="AG67" s="33">
        <f t="shared" ca="1" si="213"/>
        <v>0</v>
      </c>
      <c r="AH67" s="33">
        <f t="shared" ca="1" si="213"/>
        <v>0</v>
      </c>
      <c r="AI67" s="33">
        <f t="shared" ca="1" si="219"/>
        <v>0</v>
      </c>
      <c r="AJ67" s="33">
        <f t="shared" ca="1" si="219"/>
        <v>0</v>
      </c>
      <c r="AK67" s="33">
        <f t="shared" ca="1" si="219"/>
        <v>0</v>
      </c>
      <c r="AL67" s="33">
        <f t="shared" ca="1" si="219"/>
        <v>0</v>
      </c>
      <c r="AM67" s="33">
        <f t="shared" ca="1" si="219"/>
        <v>0</v>
      </c>
      <c r="AN67" s="33">
        <f t="shared" ca="1" si="219"/>
        <v>0</v>
      </c>
      <c r="AO67" s="33">
        <f t="shared" ca="1" si="219"/>
        <v>0</v>
      </c>
      <c r="AP67" s="33">
        <f t="shared" ca="1" si="219"/>
        <v>0</v>
      </c>
      <c r="AQ67" s="33">
        <f t="shared" ca="1" si="219"/>
        <v>0</v>
      </c>
      <c r="AR67" s="33">
        <f t="shared" ca="1" si="219"/>
        <v>0</v>
      </c>
      <c r="AS67" s="33">
        <f t="shared" ca="1" si="219"/>
        <v>0</v>
      </c>
      <c r="AT67" s="33">
        <f t="shared" ca="1" si="219"/>
        <v>0</v>
      </c>
      <c r="AU67" s="33">
        <f t="shared" ca="1" si="218"/>
        <v>0</v>
      </c>
      <c r="AV67" s="33">
        <f t="shared" ca="1" si="218"/>
        <v>0</v>
      </c>
      <c r="AW67" s="33">
        <f t="shared" ca="1" si="218"/>
        <v>0</v>
      </c>
      <c r="AX67" s="33">
        <f t="shared" ca="1" si="218"/>
        <v>0</v>
      </c>
      <c r="AY67" s="33">
        <f t="shared" ca="1" si="218"/>
        <v>0</v>
      </c>
      <c r="AZ67" s="33">
        <f t="shared" ca="1" si="218"/>
        <v>0</v>
      </c>
      <c r="BA67" s="33">
        <f t="shared" ca="1" si="218"/>
        <v>0</v>
      </c>
      <c r="BB67" s="33">
        <f t="shared" ca="1" si="218"/>
        <v>0</v>
      </c>
      <c r="BC67" s="33">
        <f t="shared" ca="1" si="218"/>
        <v>0</v>
      </c>
      <c r="BD67" s="33">
        <f t="shared" ca="1" si="218"/>
        <v>0</v>
      </c>
      <c r="BE67" s="33">
        <f t="shared" ca="1" si="218"/>
        <v>0</v>
      </c>
      <c r="BF67" s="33">
        <f t="shared" ca="1" si="215"/>
        <v>0</v>
      </c>
      <c r="BG67" s="33">
        <f t="shared" ca="1" si="215"/>
        <v>0</v>
      </c>
      <c r="BH67" s="33"/>
      <c r="BJ67" s="148" t="str">
        <f t="shared" ca="1" si="154"/>
        <v/>
      </c>
      <c r="BL67" s="30"/>
      <c r="BN67" s="29" t="str">
        <f t="shared" ca="1" si="155"/>
        <v/>
      </c>
      <c r="BO67" s="29" t="str">
        <f t="shared" ca="1" si="156"/>
        <v/>
      </c>
      <c r="BP67" s="29" t="str">
        <f t="shared" ca="1" si="157"/>
        <v/>
      </c>
      <c r="BQ67" s="29" t="str">
        <f t="shared" ca="1" si="158"/>
        <v/>
      </c>
      <c r="BR67" s="29" t="str">
        <f t="shared" ca="1" si="159"/>
        <v/>
      </c>
      <c r="BS67" s="29" t="str">
        <f t="shared" ca="1" si="160"/>
        <v/>
      </c>
      <c r="BT67" s="29" t="str">
        <f t="shared" ca="1" si="161"/>
        <v/>
      </c>
      <c r="BU67" s="29" t="str">
        <f t="shared" ca="1" si="162"/>
        <v/>
      </c>
      <c r="BV67" s="29" t="str">
        <f t="shared" ca="1" si="163"/>
        <v/>
      </c>
      <c r="BW67" s="29" t="str">
        <f t="shared" ca="1" si="164"/>
        <v/>
      </c>
      <c r="BX67" s="29" t="str">
        <f t="shared" ca="1" si="165"/>
        <v/>
      </c>
      <c r="BY67" s="29" t="str">
        <f t="shared" ca="1" si="166"/>
        <v/>
      </c>
      <c r="BZ67" s="29" t="str">
        <f t="shared" ca="1" si="167"/>
        <v/>
      </c>
      <c r="CA67" s="29" t="str">
        <f t="shared" ca="1" si="168"/>
        <v/>
      </c>
      <c r="CB67" s="29" t="str">
        <f t="shared" ca="1" si="169"/>
        <v/>
      </c>
      <c r="CC67" s="29" t="str">
        <f t="shared" ca="1" si="170"/>
        <v/>
      </c>
      <c r="CD67" s="29" t="str">
        <f t="shared" ca="1" si="171"/>
        <v/>
      </c>
      <c r="CE67" s="29" t="str">
        <f t="shared" ca="1" si="172"/>
        <v/>
      </c>
      <c r="CF67" s="29" t="str">
        <f t="shared" ca="1" si="173"/>
        <v/>
      </c>
      <c r="CG67" s="29" t="str">
        <f t="shared" ca="1" si="174"/>
        <v/>
      </c>
      <c r="CH67" s="29" t="str">
        <f t="shared" ca="1" si="175"/>
        <v/>
      </c>
      <c r="CI67" s="29" t="str">
        <f t="shared" ca="1" si="176"/>
        <v/>
      </c>
      <c r="CJ67" s="29" t="str">
        <f t="shared" ca="1" si="177"/>
        <v/>
      </c>
      <c r="CK67" s="29" t="str">
        <f t="shared" ca="1" si="178"/>
        <v/>
      </c>
      <c r="CL67" s="29" t="str">
        <f t="shared" ca="1" si="179"/>
        <v/>
      </c>
      <c r="CM67" s="29" t="str">
        <f t="shared" ca="1" si="180"/>
        <v/>
      </c>
      <c r="CN67" s="29" t="str">
        <f t="shared" ca="1" si="181"/>
        <v/>
      </c>
      <c r="CO67" s="29" t="str">
        <f t="shared" ca="1" si="182"/>
        <v/>
      </c>
      <c r="CP67" s="29" t="str">
        <f t="shared" ca="1" si="183"/>
        <v/>
      </c>
      <c r="CQ67" s="29" t="str">
        <f t="shared" ca="1" si="184"/>
        <v/>
      </c>
      <c r="CR67" s="29" t="str">
        <f t="shared" ca="1" si="185"/>
        <v/>
      </c>
      <c r="CS67" s="29" t="str">
        <f t="shared" ca="1" si="186"/>
        <v/>
      </c>
      <c r="CT67" s="29" t="str">
        <f t="shared" ca="1" si="187"/>
        <v/>
      </c>
      <c r="CU67" s="29" t="str">
        <f t="shared" ca="1" si="188"/>
        <v/>
      </c>
      <c r="CV67" s="29" t="str">
        <f t="shared" ca="1" si="189"/>
        <v/>
      </c>
      <c r="CW67" s="29" t="str">
        <f t="shared" ca="1" si="190"/>
        <v/>
      </c>
      <c r="CX67" s="29" t="str">
        <f t="shared" ca="1" si="191"/>
        <v/>
      </c>
      <c r="CY67" s="29" t="str">
        <f t="shared" ca="1" si="192"/>
        <v/>
      </c>
      <c r="CZ67" s="29" t="str">
        <f t="shared" ca="1" si="193"/>
        <v/>
      </c>
      <c r="DA67" s="29" t="str">
        <f t="shared" ca="1" si="194"/>
        <v/>
      </c>
      <c r="DB67" s="29" t="str">
        <f t="shared" ca="1" si="195"/>
        <v/>
      </c>
      <c r="DC67" s="29" t="str">
        <f t="shared" ca="1" si="196"/>
        <v/>
      </c>
      <c r="DD67" s="29" t="str">
        <f t="shared" ca="1" si="197"/>
        <v/>
      </c>
      <c r="DE67" s="29" t="str">
        <f t="shared" ca="1" si="198"/>
        <v/>
      </c>
      <c r="DF67" s="29" t="str">
        <f t="shared" ca="1" si="199"/>
        <v/>
      </c>
      <c r="DG67" s="29" t="str">
        <f t="shared" ca="1" si="200"/>
        <v/>
      </c>
      <c r="DH67" s="29" t="str">
        <f t="shared" ca="1" si="201"/>
        <v/>
      </c>
      <c r="DI67" s="29" t="str">
        <f t="shared" ca="1" si="202"/>
        <v/>
      </c>
      <c r="DJ67" s="29" t="str">
        <f t="shared" ca="1" si="203"/>
        <v/>
      </c>
      <c r="DK67" s="29" t="str">
        <f t="shared" ca="1" si="204"/>
        <v/>
      </c>
      <c r="DL67" s="29" t="str">
        <f t="shared" ca="1" si="205"/>
        <v/>
      </c>
      <c r="DM67" s="29" t="str">
        <f t="shared" ca="1" si="206"/>
        <v/>
      </c>
      <c r="JD67">
        <f t="shared" si="145"/>
        <v>0</v>
      </c>
      <c r="JE67">
        <f t="shared" si="207"/>
        <v>0</v>
      </c>
      <c r="JF67" t="str">
        <f t="shared" ca="1" si="208"/>
        <v/>
      </c>
      <c r="JG67" t="str">
        <f t="shared" ca="1" si="209"/>
        <v/>
      </c>
      <c r="JH67" t="str">
        <f t="shared" ca="1" si="210"/>
        <v/>
      </c>
      <c r="JI67" t="str">
        <f t="shared" ca="1" si="211"/>
        <v/>
      </c>
    </row>
    <row r="68" spans="3:269" x14ac:dyDescent="0.2">
      <c r="C68" s="9">
        <f t="array" aca="1" ref="C68" ca="1">MIN(IF($L$7=0, 0, IF(INDIRECT($L$6)&gt;0, IF(ROW(INDIRECT($L$6))&gt;C67, ROW(INDIRECT($L$6)), MAXR))))</f>
        <v>9999999</v>
      </c>
      <c r="D68" s="9">
        <f t="shared" ca="1" si="85"/>
        <v>0</v>
      </c>
      <c r="E68" s="9">
        <f t="shared" ca="1" si="151"/>
        <v>0</v>
      </c>
      <c r="F68" s="105" t="str">
        <f t="shared" ca="1" si="152"/>
        <v/>
      </c>
      <c r="G68" s="7">
        <f t="shared" ca="1" si="153"/>
        <v>0</v>
      </c>
      <c r="H68" s="33">
        <f t="shared" ca="1" si="217"/>
        <v>0</v>
      </c>
      <c r="I68" s="33">
        <f t="shared" ca="1" si="217"/>
        <v>0</v>
      </c>
      <c r="J68" s="33">
        <f t="shared" ca="1" si="217"/>
        <v>0</v>
      </c>
      <c r="K68" s="33">
        <f t="shared" ca="1" si="217"/>
        <v>0</v>
      </c>
      <c r="L68" s="33">
        <f t="shared" ca="1" si="217"/>
        <v>0</v>
      </c>
      <c r="M68" s="33">
        <f t="shared" ca="1" si="217"/>
        <v>0</v>
      </c>
      <c r="N68" s="33">
        <f t="shared" ca="1" si="217"/>
        <v>0</v>
      </c>
      <c r="O68" s="33">
        <f t="shared" ca="1" si="217"/>
        <v>0</v>
      </c>
      <c r="P68" s="33">
        <f t="shared" ca="1" si="217"/>
        <v>0</v>
      </c>
      <c r="Q68" s="33">
        <f t="shared" ca="1" si="217"/>
        <v>0</v>
      </c>
      <c r="R68" s="33">
        <f t="shared" ca="1" si="216"/>
        <v>0</v>
      </c>
      <c r="S68" s="33">
        <f t="shared" ca="1" si="216"/>
        <v>0</v>
      </c>
      <c r="T68" s="33">
        <f t="shared" ca="1" si="216"/>
        <v>0</v>
      </c>
      <c r="U68" s="33">
        <f t="shared" ca="1" si="216"/>
        <v>0</v>
      </c>
      <c r="V68" s="33">
        <f t="shared" ca="1" si="216"/>
        <v>0</v>
      </c>
      <c r="W68" s="33">
        <f t="shared" ca="1" si="216"/>
        <v>0</v>
      </c>
      <c r="X68" s="33">
        <f t="shared" ca="1" si="216"/>
        <v>0</v>
      </c>
      <c r="Y68" s="33">
        <f t="shared" ca="1" si="213"/>
        <v>0</v>
      </c>
      <c r="Z68" s="33">
        <f t="shared" ca="1" si="213"/>
        <v>0</v>
      </c>
      <c r="AA68" s="33">
        <f t="shared" ca="1" si="213"/>
        <v>0</v>
      </c>
      <c r="AB68" s="33">
        <f t="shared" ca="1" si="213"/>
        <v>0</v>
      </c>
      <c r="AC68" s="33">
        <f t="shared" ca="1" si="213"/>
        <v>0</v>
      </c>
      <c r="AD68" s="33">
        <f t="shared" ca="1" si="213"/>
        <v>0</v>
      </c>
      <c r="AE68" s="33">
        <f t="shared" ca="1" si="213"/>
        <v>0</v>
      </c>
      <c r="AF68" s="33">
        <f t="shared" ca="1" si="213"/>
        <v>0</v>
      </c>
      <c r="AG68" s="33">
        <f t="shared" ca="1" si="213"/>
        <v>0</v>
      </c>
      <c r="AH68" s="33">
        <f t="shared" ca="1" si="213"/>
        <v>0</v>
      </c>
      <c r="AI68" s="33">
        <f t="shared" ca="1" si="219"/>
        <v>0</v>
      </c>
      <c r="AJ68" s="33">
        <f t="shared" ca="1" si="219"/>
        <v>0</v>
      </c>
      <c r="AK68" s="33">
        <f t="shared" ca="1" si="219"/>
        <v>0</v>
      </c>
      <c r="AL68" s="33">
        <f t="shared" ca="1" si="219"/>
        <v>0</v>
      </c>
      <c r="AM68" s="33">
        <f t="shared" ca="1" si="219"/>
        <v>0</v>
      </c>
      <c r="AN68" s="33">
        <f t="shared" ca="1" si="219"/>
        <v>0</v>
      </c>
      <c r="AO68" s="33">
        <f t="shared" ca="1" si="219"/>
        <v>0</v>
      </c>
      <c r="AP68" s="33">
        <f t="shared" ca="1" si="219"/>
        <v>0</v>
      </c>
      <c r="AQ68" s="33">
        <f t="shared" ca="1" si="219"/>
        <v>0</v>
      </c>
      <c r="AR68" s="33">
        <f t="shared" ca="1" si="219"/>
        <v>0</v>
      </c>
      <c r="AS68" s="33">
        <f t="shared" ca="1" si="219"/>
        <v>0</v>
      </c>
      <c r="AT68" s="33">
        <f t="shared" ca="1" si="219"/>
        <v>0</v>
      </c>
      <c r="AU68" s="33">
        <f t="shared" ca="1" si="218"/>
        <v>0</v>
      </c>
      <c r="AV68" s="33">
        <f t="shared" ca="1" si="218"/>
        <v>0</v>
      </c>
      <c r="AW68" s="33">
        <f t="shared" ca="1" si="218"/>
        <v>0</v>
      </c>
      <c r="AX68" s="33">
        <f t="shared" ca="1" si="218"/>
        <v>0</v>
      </c>
      <c r="AY68" s="33">
        <f t="shared" ca="1" si="218"/>
        <v>0</v>
      </c>
      <c r="AZ68" s="33">
        <f t="shared" ca="1" si="218"/>
        <v>0</v>
      </c>
      <c r="BA68" s="33">
        <f t="shared" ca="1" si="218"/>
        <v>0</v>
      </c>
      <c r="BB68" s="33">
        <f t="shared" ca="1" si="218"/>
        <v>0</v>
      </c>
      <c r="BC68" s="33">
        <f t="shared" ca="1" si="218"/>
        <v>0</v>
      </c>
      <c r="BD68" s="33">
        <f t="shared" ca="1" si="218"/>
        <v>0</v>
      </c>
      <c r="BE68" s="33">
        <f t="shared" ca="1" si="218"/>
        <v>0</v>
      </c>
      <c r="BF68" s="33">
        <f t="shared" ca="1" si="215"/>
        <v>0</v>
      </c>
      <c r="BG68" s="33">
        <f t="shared" ca="1" si="215"/>
        <v>0</v>
      </c>
      <c r="BH68" s="33"/>
      <c r="BJ68" s="148" t="str">
        <f t="shared" ca="1" si="154"/>
        <v/>
      </c>
      <c r="BL68" s="30"/>
      <c r="BN68" s="29" t="str">
        <f t="shared" ca="1" si="155"/>
        <v/>
      </c>
      <c r="BO68" s="29" t="str">
        <f t="shared" ca="1" si="156"/>
        <v/>
      </c>
      <c r="BP68" s="29" t="str">
        <f t="shared" ca="1" si="157"/>
        <v/>
      </c>
      <c r="BQ68" s="29" t="str">
        <f t="shared" ca="1" si="158"/>
        <v/>
      </c>
      <c r="BR68" s="29" t="str">
        <f t="shared" ca="1" si="159"/>
        <v/>
      </c>
      <c r="BS68" s="29" t="str">
        <f t="shared" ca="1" si="160"/>
        <v/>
      </c>
      <c r="BT68" s="29" t="str">
        <f t="shared" ca="1" si="161"/>
        <v/>
      </c>
      <c r="BU68" s="29" t="str">
        <f t="shared" ca="1" si="162"/>
        <v/>
      </c>
      <c r="BV68" s="29" t="str">
        <f t="shared" ca="1" si="163"/>
        <v/>
      </c>
      <c r="BW68" s="29" t="str">
        <f t="shared" ca="1" si="164"/>
        <v/>
      </c>
      <c r="BX68" s="29" t="str">
        <f t="shared" ca="1" si="165"/>
        <v/>
      </c>
      <c r="BY68" s="29" t="str">
        <f t="shared" ca="1" si="166"/>
        <v/>
      </c>
      <c r="BZ68" s="29" t="str">
        <f t="shared" ca="1" si="167"/>
        <v/>
      </c>
      <c r="CA68" s="29" t="str">
        <f t="shared" ca="1" si="168"/>
        <v/>
      </c>
      <c r="CB68" s="29" t="str">
        <f t="shared" ca="1" si="169"/>
        <v/>
      </c>
      <c r="CC68" s="29" t="str">
        <f t="shared" ca="1" si="170"/>
        <v/>
      </c>
      <c r="CD68" s="29" t="str">
        <f t="shared" ca="1" si="171"/>
        <v/>
      </c>
      <c r="CE68" s="29" t="str">
        <f t="shared" ca="1" si="172"/>
        <v/>
      </c>
      <c r="CF68" s="29" t="str">
        <f t="shared" ca="1" si="173"/>
        <v/>
      </c>
      <c r="CG68" s="29" t="str">
        <f t="shared" ca="1" si="174"/>
        <v/>
      </c>
      <c r="CH68" s="29" t="str">
        <f t="shared" ca="1" si="175"/>
        <v/>
      </c>
      <c r="CI68" s="29" t="str">
        <f t="shared" ca="1" si="176"/>
        <v/>
      </c>
      <c r="CJ68" s="29" t="str">
        <f t="shared" ca="1" si="177"/>
        <v/>
      </c>
      <c r="CK68" s="29" t="str">
        <f t="shared" ca="1" si="178"/>
        <v/>
      </c>
      <c r="CL68" s="29" t="str">
        <f t="shared" ca="1" si="179"/>
        <v/>
      </c>
      <c r="CM68" s="29" t="str">
        <f t="shared" ca="1" si="180"/>
        <v/>
      </c>
      <c r="CN68" s="29" t="str">
        <f t="shared" ca="1" si="181"/>
        <v/>
      </c>
      <c r="CO68" s="29" t="str">
        <f t="shared" ca="1" si="182"/>
        <v/>
      </c>
      <c r="CP68" s="29" t="str">
        <f t="shared" ca="1" si="183"/>
        <v/>
      </c>
      <c r="CQ68" s="29" t="str">
        <f t="shared" ca="1" si="184"/>
        <v/>
      </c>
      <c r="CR68" s="29" t="str">
        <f t="shared" ca="1" si="185"/>
        <v/>
      </c>
      <c r="CS68" s="29" t="str">
        <f t="shared" ca="1" si="186"/>
        <v/>
      </c>
      <c r="CT68" s="29" t="str">
        <f t="shared" ca="1" si="187"/>
        <v/>
      </c>
      <c r="CU68" s="29" t="str">
        <f t="shared" ca="1" si="188"/>
        <v/>
      </c>
      <c r="CV68" s="29" t="str">
        <f t="shared" ca="1" si="189"/>
        <v/>
      </c>
      <c r="CW68" s="29" t="str">
        <f t="shared" ca="1" si="190"/>
        <v/>
      </c>
      <c r="CX68" s="29" t="str">
        <f t="shared" ca="1" si="191"/>
        <v/>
      </c>
      <c r="CY68" s="29" t="str">
        <f t="shared" ca="1" si="192"/>
        <v/>
      </c>
      <c r="CZ68" s="29" t="str">
        <f t="shared" ca="1" si="193"/>
        <v/>
      </c>
      <c r="DA68" s="29" t="str">
        <f t="shared" ca="1" si="194"/>
        <v/>
      </c>
      <c r="DB68" s="29" t="str">
        <f t="shared" ca="1" si="195"/>
        <v/>
      </c>
      <c r="DC68" s="29" t="str">
        <f t="shared" ca="1" si="196"/>
        <v/>
      </c>
      <c r="DD68" s="29" t="str">
        <f t="shared" ca="1" si="197"/>
        <v/>
      </c>
      <c r="DE68" s="29" t="str">
        <f t="shared" ca="1" si="198"/>
        <v/>
      </c>
      <c r="DF68" s="29" t="str">
        <f t="shared" ca="1" si="199"/>
        <v/>
      </c>
      <c r="DG68" s="29" t="str">
        <f t="shared" ca="1" si="200"/>
        <v/>
      </c>
      <c r="DH68" s="29" t="str">
        <f t="shared" ca="1" si="201"/>
        <v/>
      </c>
      <c r="DI68" s="29" t="str">
        <f t="shared" ca="1" si="202"/>
        <v/>
      </c>
      <c r="DJ68" s="29" t="str">
        <f t="shared" ca="1" si="203"/>
        <v/>
      </c>
      <c r="DK68" s="29" t="str">
        <f t="shared" ca="1" si="204"/>
        <v/>
      </c>
      <c r="DL68" s="29" t="str">
        <f t="shared" ca="1" si="205"/>
        <v/>
      </c>
      <c r="DM68" s="29" t="str">
        <f t="shared" ca="1" si="206"/>
        <v/>
      </c>
      <c r="JD68">
        <f t="shared" si="145"/>
        <v>0</v>
      </c>
      <c r="JE68">
        <f t="shared" si="207"/>
        <v>0</v>
      </c>
      <c r="JF68" t="str">
        <f t="shared" ca="1" si="208"/>
        <v/>
      </c>
      <c r="JG68" t="str">
        <f t="shared" ca="1" si="209"/>
        <v/>
      </c>
      <c r="JH68" t="str">
        <f t="shared" ca="1" si="210"/>
        <v/>
      </c>
      <c r="JI68" t="str">
        <f t="shared" ca="1" si="211"/>
        <v/>
      </c>
    </row>
    <row r="69" spans="3:269" x14ac:dyDescent="0.2">
      <c r="C69" s="9">
        <f t="array" aca="1" ref="C69" ca="1">MIN(IF($L$7=0, 0, IF(INDIRECT($L$6)&gt;0, IF(ROW(INDIRECT($L$6))&gt;C68, ROW(INDIRECT($L$6)), MAXR))))</f>
        <v>9999999</v>
      </c>
      <c r="D69" s="9">
        <f t="shared" ca="1" si="85"/>
        <v>0</v>
      </c>
      <c r="E69" s="9">
        <f t="shared" ca="1" si="151"/>
        <v>0</v>
      </c>
      <c r="F69" s="105" t="str">
        <f t="shared" ca="1" si="152"/>
        <v/>
      </c>
      <c r="G69" s="7">
        <f t="shared" ca="1" si="153"/>
        <v>0</v>
      </c>
      <c r="H69" s="33">
        <f t="shared" ca="1" si="217"/>
        <v>0</v>
      </c>
      <c r="I69" s="33">
        <f t="shared" ca="1" si="217"/>
        <v>0</v>
      </c>
      <c r="J69" s="33">
        <f t="shared" ca="1" si="217"/>
        <v>0</v>
      </c>
      <c r="K69" s="33">
        <f t="shared" ca="1" si="217"/>
        <v>0</v>
      </c>
      <c r="L69" s="33">
        <f t="shared" ca="1" si="217"/>
        <v>0</v>
      </c>
      <c r="M69" s="33">
        <f t="shared" ca="1" si="217"/>
        <v>0</v>
      </c>
      <c r="N69" s="33">
        <f t="shared" ca="1" si="217"/>
        <v>0</v>
      </c>
      <c r="O69" s="33">
        <f t="shared" ca="1" si="217"/>
        <v>0</v>
      </c>
      <c r="P69" s="33">
        <f t="shared" ca="1" si="217"/>
        <v>0</v>
      </c>
      <c r="Q69" s="33">
        <f t="shared" ca="1" si="217"/>
        <v>0</v>
      </c>
      <c r="R69" s="33">
        <f t="shared" ca="1" si="216"/>
        <v>0</v>
      </c>
      <c r="S69" s="33">
        <f t="shared" ca="1" si="216"/>
        <v>0</v>
      </c>
      <c r="T69" s="33">
        <f t="shared" ca="1" si="216"/>
        <v>0</v>
      </c>
      <c r="U69" s="33">
        <f t="shared" ca="1" si="216"/>
        <v>0</v>
      </c>
      <c r="V69" s="33">
        <f t="shared" ca="1" si="216"/>
        <v>0</v>
      </c>
      <c r="W69" s="33">
        <f t="shared" ca="1" si="216"/>
        <v>0</v>
      </c>
      <c r="X69" s="33">
        <f t="shared" ca="1" si="216"/>
        <v>0</v>
      </c>
      <c r="Y69" s="33">
        <f t="shared" ca="1" si="213"/>
        <v>0</v>
      </c>
      <c r="Z69" s="33">
        <f t="shared" ca="1" si="213"/>
        <v>0</v>
      </c>
      <c r="AA69" s="33">
        <f t="shared" ca="1" si="213"/>
        <v>0</v>
      </c>
      <c r="AB69" s="33">
        <f t="shared" ca="1" si="213"/>
        <v>0</v>
      </c>
      <c r="AC69" s="33">
        <f t="shared" ca="1" si="213"/>
        <v>0</v>
      </c>
      <c r="AD69" s="33">
        <f t="shared" ref="AD69:AS87" ca="1" si="220">IF(OR($C69=MAXR, $C69=0, AD$24=0, AD$19=0), 0, IF(LEN(INDIRECT($F$9&amp;AD$20&amp;$C69))=0, NULL,  INDIRECT($F$9&amp;AD$20&amp;$C69)))</f>
        <v>0</v>
      </c>
      <c r="AE69" s="33">
        <f t="shared" ca="1" si="220"/>
        <v>0</v>
      </c>
      <c r="AF69" s="33">
        <f t="shared" ca="1" si="220"/>
        <v>0</v>
      </c>
      <c r="AG69" s="33">
        <f t="shared" ca="1" si="220"/>
        <v>0</v>
      </c>
      <c r="AH69" s="33">
        <f t="shared" ca="1" si="220"/>
        <v>0</v>
      </c>
      <c r="AI69" s="33">
        <f t="shared" ca="1" si="220"/>
        <v>0</v>
      </c>
      <c r="AJ69" s="33">
        <f t="shared" ca="1" si="220"/>
        <v>0</v>
      </c>
      <c r="AK69" s="33">
        <f t="shared" ca="1" si="220"/>
        <v>0</v>
      </c>
      <c r="AL69" s="33">
        <f t="shared" ca="1" si="220"/>
        <v>0</v>
      </c>
      <c r="AM69" s="33">
        <f t="shared" ca="1" si="220"/>
        <v>0</v>
      </c>
      <c r="AN69" s="33">
        <f t="shared" ca="1" si="220"/>
        <v>0</v>
      </c>
      <c r="AO69" s="33">
        <f t="shared" ca="1" si="220"/>
        <v>0</v>
      </c>
      <c r="AP69" s="33">
        <f t="shared" ca="1" si="220"/>
        <v>0</v>
      </c>
      <c r="AQ69" s="33">
        <f t="shared" ca="1" si="220"/>
        <v>0</v>
      </c>
      <c r="AR69" s="33">
        <f t="shared" ca="1" si="220"/>
        <v>0</v>
      </c>
      <c r="AS69" s="33">
        <f t="shared" ca="1" si="220"/>
        <v>0</v>
      </c>
      <c r="AT69" s="33">
        <f t="shared" ca="1" si="219"/>
        <v>0</v>
      </c>
      <c r="AU69" s="33">
        <f t="shared" ca="1" si="218"/>
        <v>0</v>
      </c>
      <c r="AV69" s="33">
        <f t="shared" ca="1" si="218"/>
        <v>0</v>
      </c>
      <c r="AW69" s="33">
        <f t="shared" ca="1" si="218"/>
        <v>0</v>
      </c>
      <c r="AX69" s="33">
        <f t="shared" ca="1" si="218"/>
        <v>0</v>
      </c>
      <c r="AY69" s="33">
        <f t="shared" ca="1" si="218"/>
        <v>0</v>
      </c>
      <c r="AZ69" s="33">
        <f t="shared" ca="1" si="218"/>
        <v>0</v>
      </c>
      <c r="BA69" s="33">
        <f t="shared" ca="1" si="218"/>
        <v>0</v>
      </c>
      <c r="BB69" s="33">
        <f t="shared" ca="1" si="218"/>
        <v>0</v>
      </c>
      <c r="BC69" s="33">
        <f t="shared" ca="1" si="218"/>
        <v>0</v>
      </c>
      <c r="BD69" s="33">
        <f t="shared" ca="1" si="218"/>
        <v>0</v>
      </c>
      <c r="BE69" s="33">
        <f t="shared" ca="1" si="218"/>
        <v>0</v>
      </c>
      <c r="BF69" s="33">
        <f t="shared" ca="1" si="215"/>
        <v>0</v>
      </c>
      <c r="BG69" s="33">
        <f t="shared" ca="1" si="215"/>
        <v>0</v>
      </c>
      <c r="BH69" s="33"/>
      <c r="BJ69" s="148" t="str">
        <f t="shared" ca="1" si="154"/>
        <v/>
      </c>
      <c r="BL69" s="30"/>
      <c r="BN69" s="29" t="str">
        <f t="shared" ca="1" si="155"/>
        <v/>
      </c>
      <c r="BO69" s="29" t="str">
        <f t="shared" ca="1" si="156"/>
        <v/>
      </c>
      <c r="BP69" s="29" t="str">
        <f t="shared" ca="1" si="157"/>
        <v/>
      </c>
      <c r="BQ69" s="29" t="str">
        <f t="shared" ca="1" si="158"/>
        <v/>
      </c>
      <c r="BR69" s="29" t="str">
        <f t="shared" ca="1" si="159"/>
        <v/>
      </c>
      <c r="BS69" s="29" t="str">
        <f t="shared" ca="1" si="160"/>
        <v/>
      </c>
      <c r="BT69" s="29" t="str">
        <f t="shared" ca="1" si="161"/>
        <v/>
      </c>
      <c r="BU69" s="29" t="str">
        <f t="shared" ca="1" si="162"/>
        <v/>
      </c>
      <c r="BV69" s="29" t="str">
        <f t="shared" ca="1" si="163"/>
        <v/>
      </c>
      <c r="BW69" s="29" t="str">
        <f t="shared" ca="1" si="164"/>
        <v/>
      </c>
      <c r="BX69" s="29" t="str">
        <f t="shared" ca="1" si="165"/>
        <v/>
      </c>
      <c r="BY69" s="29" t="str">
        <f t="shared" ca="1" si="166"/>
        <v/>
      </c>
      <c r="BZ69" s="29" t="str">
        <f t="shared" ca="1" si="167"/>
        <v/>
      </c>
      <c r="CA69" s="29" t="str">
        <f t="shared" ca="1" si="168"/>
        <v/>
      </c>
      <c r="CB69" s="29" t="str">
        <f t="shared" ca="1" si="169"/>
        <v/>
      </c>
      <c r="CC69" s="29" t="str">
        <f t="shared" ca="1" si="170"/>
        <v/>
      </c>
      <c r="CD69" s="29" t="str">
        <f t="shared" ca="1" si="171"/>
        <v/>
      </c>
      <c r="CE69" s="29" t="str">
        <f t="shared" ca="1" si="172"/>
        <v/>
      </c>
      <c r="CF69" s="29" t="str">
        <f t="shared" ca="1" si="173"/>
        <v/>
      </c>
      <c r="CG69" s="29" t="str">
        <f t="shared" ca="1" si="174"/>
        <v/>
      </c>
      <c r="CH69" s="29" t="str">
        <f t="shared" ca="1" si="175"/>
        <v/>
      </c>
      <c r="CI69" s="29" t="str">
        <f t="shared" ca="1" si="176"/>
        <v/>
      </c>
      <c r="CJ69" s="29" t="str">
        <f t="shared" ca="1" si="177"/>
        <v/>
      </c>
      <c r="CK69" s="29" t="str">
        <f t="shared" ca="1" si="178"/>
        <v/>
      </c>
      <c r="CL69" s="29" t="str">
        <f t="shared" ca="1" si="179"/>
        <v/>
      </c>
      <c r="CM69" s="29" t="str">
        <f t="shared" ca="1" si="180"/>
        <v/>
      </c>
      <c r="CN69" s="29" t="str">
        <f t="shared" ca="1" si="181"/>
        <v/>
      </c>
      <c r="CO69" s="29" t="str">
        <f t="shared" ca="1" si="182"/>
        <v/>
      </c>
      <c r="CP69" s="29" t="str">
        <f t="shared" ca="1" si="183"/>
        <v/>
      </c>
      <c r="CQ69" s="29" t="str">
        <f t="shared" ca="1" si="184"/>
        <v/>
      </c>
      <c r="CR69" s="29" t="str">
        <f t="shared" ca="1" si="185"/>
        <v/>
      </c>
      <c r="CS69" s="29" t="str">
        <f t="shared" ca="1" si="186"/>
        <v/>
      </c>
      <c r="CT69" s="29" t="str">
        <f t="shared" ca="1" si="187"/>
        <v/>
      </c>
      <c r="CU69" s="29" t="str">
        <f t="shared" ca="1" si="188"/>
        <v/>
      </c>
      <c r="CV69" s="29" t="str">
        <f t="shared" ca="1" si="189"/>
        <v/>
      </c>
      <c r="CW69" s="29" t="str">
        <f t="shared" ca="1" si="190"/>
        <v/>
      </c>
      <c r="CX69" s="29" t="str">
        <f t="shared" ca="1" si="191"/>
        <v/>
      </c>
      <c r="CY69" s="29" t="str">
        <f t="shared" ca="1" si="192"/>
        <v/>
      </c>
      <c r="CZ69" s="29" t="str">
        <f t="shared" ca="1" si="193"/>
        <v/>
      </c>
      <c r="DA69" s="29" t="str">
        <f t="shared" ca="1" si="194"/>
        <v/>
      </c>
      <c r="DB69" s="29" t="str">
        <f t="shared" ca="1" si="195"/>
        <v/>
      </c>
      <c r="DC69" s="29" t="str">
        <f t="shared" ca="1" si="196"/>
        <v/>
      </c>
      <c r="DD69" s="29" t="str">
        <f t="shared" ca="1" si="197"/>
        <v/>
      </c>
      <c r="DE69" s="29" t="str">
        <f t="shared" ca="1" si="198"/>
        <v/>
      </c>
      <c r="DF69" s="29" t="str">
        <f t="shared" ca="1" si="199"/>
        <v/>
      </c>
      <c r="DG69" s="29" t="str">
        <f t="shared" ca="1" si="200"/>
        <v/>
      </c>
      <c r="DH69" s="29" t="str">
        <f t="shared" ca="1" si="201"/>
        <v/>
      </c>
      <c r="DI69" s="29" t="str">
        <f t="shared" ca="1" si="202"/>
        <v/>
      </c>
      <c r="DJ69" s="29" t="str">
        <f t="shared" ca="1" si="203"/>
        <v/>
      </c>
      <c r="DK69" s="29" t="str">
        <f t="shared" ca="1" si="204"/>
        <v/>
      </c>
      <c r="DL69" s="29" t="str">
        <f t="shared" ca="1" si="205"/>
        <v/>
      </c>
      <c r="DM69" s="29" t="str">
        <f t="shared" ca="1" si="206"/>
        <v/>
      </c>
      <c r="JD69">
        <f t="shared" si="145"/>
        <v>0</v>
      </c>
      <c r="JE69">
        <f t="shared" si="207"/>
        <v>0</v>
      </c>
      <c r="JF69" t="str">
        <f t="shared" ca="1" si="208"/>
        <v/>
      </c>
      <c r="JG69" t="str">
        <f t="shared" ca="1" si="209"/>
        <v/>
      </c>
      <c r="JH69" t="str">
        <f t="shared" ca="1" si="210"/>
        <v/>
      </c>
      <c r="JI69" t="str">
        <f t="shared" ca="1" si="211"/>
        <v/>
      </c>
    </row>
    <row r="70" spans="3:269" x14ac:dyDescent="0.2">
      <c r="C70" s="9">
        <f t="array" aca="1" ref="C70" ca="1">MIN(IF($L$7=0, 0, IF(INDIRECT($L$6)&gt;0, IF(ROW(INDIRECT($L$6))&gt;C69, ROW(INDIRECT($L$6)), MAXR))))</f>
        <v>9999999</v>
      </c>
      <c r="D70" s="9">
        <f t="shared" ca="1" si="85"/>
        <v>0</v>
      </c>
      <c r="E70" s="9">
        <f t="shared" ca="1" si="151"/>
        <v>0</v>
      </c>
      <c r="F70" s="105" t="str">
        <f t="shared" ca="1" si="152"/>
        <v/>
      </c>
      <c r="G70" s="7">
        <f t="shared" ca="1" si="153"/>
        <v>0</v>
      </c>
      <c r="H70" s="33">
        <f t="shared" ca="1" si="217"/>
        <v>0</v>
      </c>
      <c r="I70" s="33">
        <f t="shared" ca="1" si="217"/>
        <v>0</v>
      </c>
      <c r="J70" s="33">
        <f t="shared" ca="1" si="217"/>
        <v>0</v>
      </c>
      <c r="K70" s="33">
        <f t="shared" ca="1" si="217"/>
        <v>0</v>
      </c>
      <c r="L70" s="33">
        <f t="shared" ca="1" si="217"/>
        <v>0</v>
      </c>
      <c r="M70" s="33">
        <f t="shared" ca="1" si="217"/>
        <v>0</v>
      </c>
      <c r="N70" s="33">
        <f t="shared" ca="1" si="217"/>
        <v>0</v>
      </c>
      <c r="O70" s="33">
        <f t="shared" ca="1" si="217"/>
        <v>0</v>
      </c>
      <c r="P70" s="33">
        <f t="shared" ca="1" si="217"/>
        <v>0</v>
      </c>
      <c r="Q70" s="33">
        <f t="shared" ca="1" si="217"/>
        <v>0</v>
      </c>
      <c r="R70" s="33">
        <f t="shared" ca="1" si="216"/>
        <v>0</v>
      </c>
      <c r="S70" s="33">
        <f t="shared" ca="1" si="216"/>
        <v>0</v>
      </c>
      <c r="T70" s="33">
        <f t="shared" ca="1" si="216"/>
        <v>0</v>
      </c>
      <c r="U70" s="33">
        <f t="shared" ca="1" si="216"/>
        <v>0</v>
      </c>
      <c r="V70" s="33">
        <f t="shared" ca="1" si="216"/>
        <v>0</v>
      </c>
      <c r="W70" s="33">
        <f t="shared" ca="1" si="216"/>
        <v>0</v>
      </c>
      <c r="X70" s="33">
        <f t="shared" ca="1" si="216"/>
        <v>0</v>
      </c>
      <c r="Y70" s="33">
        <f t="shared" ref="Y70:AE84" ca="1" si="221">IF(OR($C70=MAXR, $C70=0, Y$24=0, Y$19=0), 0, IF(LEN(INDIRECT($F$9&amp;Y$20&amp;$C70))=0, NULL,  INDIRECT($F$9&amp;Y$20&amp;$C70)))</f>
        <v>0</v>
      </c>
      <c r="Z70" s="33">
        <f t="shared" ca="1" si="221"/>
        <v>0</v>
      </c>
      <c r="AA70" s="33">
        <f t="shared" ca="1" si="221"/>
        <v>0</v>
      </c>
      <c r="AB70" s="33">
        <f t="shared" ca="1" si="221"/>
        <v>0</v>
      </c>
      <c r="AC70" s="33">
        <f t="shared" ca="1" si="221"/>
        <v>0</v>
      </c>
      <c r="AD70" s="33">
        <f t="shared" ca="1" si="221"/>
        <v>0</v>
      </c>
      <c r="AE70" s="33">
        <f t="shared" ca="1" si="221"/>
        <v>0</v>
      </c>
      <c r="AF70" s="33">
        <f t="shared" ca="1" si="220"/>
        <v>0</v>
      </c>
      <c r="AG70" s="33">
        <f t="shared" ca="1" si="220"/>
        <v>0</v>
      </c>
      <c r="AH70" s="33">
        <f t="shared" ca="1" si="220"/>
        <v>0</v>
      </c>
      <c r="AI70" s="33">
        <f t="shared" ca="1" si="220"/>
        <v>0</v>
      </c>
      <c r="AJ70" s="33">
        <f t="shared" ca="1" si="220"/>
        <v>0</v>
      </c>
      <c r="AK70" s="33">
        <f t="shared" ca="1" si="220"/>
        <v>0</v>
      </c>
      <c r="AL70" s="33">
        <f t="shared" ca="1" si="220"/>
        <v>0</v>
      </c>
      <c r="AM70" s="33">
        <f t="shared" ca="1" si="220"/>
        <v>0</v>
      </c>
      <c r="AN70" s="33">
        <f t="shared" ca="1" si="220"/>
        <v>0</v>
      </c>
      <c r="AO70" s="33">
        <f t="shared" ca="1" si="220"/>
        <v>0</v>
      </c>
      <c r="AP70" s="33">
        <f t="shared" ca="1" si="220"/>
        <v>0</v>
      </c>
      <c r="AQ70" s="33">
        <f t="shared" ca="1" si="220"/>
        <v>0</v>
      </c>
      <c r="AR70" s="33">
        <f t="shared" ca="1" si="220"/>
        <v>0</v>
      </c>
      <c r="AS70" s="33">
        <f t="shared" ca="1" si="220"/>
        <v>0</v>
      </c>
      <c r="AT70" s="33">
        <f t="shared" ca="1" si="219"/>
        <v>0</v>
      </c>
      <c r="AU70" s="33">
        <f t="shared" ca="1" si="218"/>
        <v>0</v>
      </c>
      <c r="AV70" s="33">
        <f t="shared" ca="1" si="218"/>
        <v>0</v>
      </c>
      <c r="AW70" s="33">
        <f t="shared" ca="1" si="218"/>
        <v>0</v>
      </c>
      <c r="AX70" s="33">
        <f t="shared" ca="1" si="218"/>
        <v>0</v>
      </c>
      <c r="AY70" s="33">
        <f t="shared" ca="1" si="218"/>
        <v>0</v>
      </c>
      <c r="AZ70" s="33">
        <f t="shared" ca="1" si="218"/>
        <v>0</v>
      </c>
      <c r="BA70" s="33">
        <f t="shared" ca="1" si="218"/>
        <v>0</v>
      </c>
      <c r="BB70" s="33">
        <f t="shared" ca="1" si="218"/>
        <v>0</v>
      </c>
      <c r="BC70" s="33">
        <f t="shared" ca="1" si="218"/>
        <v>0</v>
      </c>
      <c r="BD70" s="33">
        <f t="shared" ca="1" si="218"/>
        <v>0</v>
      </c>
      <c r="BE70" s="33">
        <f t="shared" ca="1" si="218"/>
        <v>0</v>
      </c>
      <c r="BF70" s="33">
        <f t="shared" ca="1" si="215"/>
        <v>0</v>
      </c>
      <c r="BG70" s="33">
        <f t="shared" ca="1" si="215"/>
        <v>0</v>
      </c>
      <c r="BH70" s="33"/>
      <c r="BJ70" s="148" t="str">
        <f t="shared" ca="1" si="154"/>
        <v/>
      </c>
      <c r="BL70" s="30"/>
      <c r="BN70" s="29" t="str">
        <f t="shared" ca="1" si="155"/>
        <v/>
      </c>
      <c r="BO70" s="29" t="str">
        <f t="shared" ca="1" si="156"/>
        <v/>
      </c>
      <c r="BP70" s="29" t="str">
        <f t="shared" ca="1" si="157"/>
        <v/>
      </c>
      <c r="BQ70" s="29" t="str">
        <f t="shared" ca="1" si="158"/>
        <v/>
      </c>
      <c r="BR70" s="29" t="str">
        <f t="shared" ca="1" si="159"/>
        <v/>
      </c>
      <c r="BS70" s="29" t="str">
        <f t="shared" ca="1" si="160"/>
        <v/>
      </c>
      <c r="BT70" s="29" t="str">
        <f t="shared" ca="1" si="161"/>
        <v/>
      </c>
      <c r="BU70" s="29" t="str">
        <f t="shared" ca="1" si="162"/>
        <v/>
      </c>
      <c r="BV70" s="29" t="str">
        <f t="shared" ca="1" si="163"/>
        <v/>
      </c>
      <c r="BW70" s="29" t="str">
        <f t="shared" ca="1" si="164"/>
        <v/>
      </c>
      <c r="BX70" s="29" t="str">
        <f t="shared" ca="1" si="165"/>
        <v/>
      </c>
      <c r="BY70" s="29" t="str">
        <f t="shared" ca="1" si="166"/>
        <v/>
      </c>
      <c r="BZ70" s="29" t="str">
        <f t="shared" ca="1" si="167"/>
        <v/>
      </c>
      <c r="CA70" s="29" t="str">
        <f t="shared" ca="1" si="168"/>
        <v/>
      </c>
      <c r="CB70" s="29" t="str">
        <f t="shared" ca="1" si="169"/>
        <v/>
      </c>
      <c r="CC70" s="29" t="str">
        <f t="shared" ca="1" si="170"/>
        <v/>
      </c>
      <c r="CD70" s="29" t="str">
        <f t="shared" ca="1" si="171"/>
        <v/>
      </c>
      <c r="CE70" s="29" t="str">
        <f t="shared" ca="1" si="172"/>
        <v/>
      </c>
      <c r="CF70" s="29" t="str">
        <f t="shared" ca="1" si="173"/>
        <v/>
      </c>
      <c r="CG70" s="29" t="str">
        <f t="shared" ca="1" si="174"/>
        <v/>
      </c>
      <c r="CH70" s="29" t="str">
        <f t="shared" ca="1" si="175"/>
        <v/>
      </c>
      <c r="CI70" s="29" t="str">
        <f t="shared" ca="1" si="176"/>
        <v/>
      </c>
      <c r="CJ70" s="29" t="str">
        <f t="shared" ca="1" si="177"/>
        <v/>
      </c>
      <c r="CK70" s="29" t="str">
        <f t="shared" ca="1" si="178"/>
        <v/>
      </c>
      <c r="CL70" s="29" t="str">
        <f t="shared" ca="1" si="179"/>
        <v/>
      </c>
      <c r="CM70" s="29" t="str">
        <f t="shared" ca="1" si="180"/>
        <v/>
      </c>
      <c r="CN70" s="29" t="str">
        <f t="shared" ca="1" si="181"/>
        <v/>
      </c>
      <c r="CO70" s="29" t="str">
        <f t="shared" ca="1" si="182"/>
        <v/>
      </c>
      <c r="CP70" s="29" t="str">
        <f t="shared" ca="1" si="183"/>
        <v/>
      </c>
      <c r="CQ70" s="29" t="str">
        <f t="shared" ca="1" si="184"/>
        <v/>
      </c>
      <c r="CR70" s="29" t="str">
        <f t="shared" ca="1" si="185"/>
        <v/>
      </c>
      <c r="CS70" s="29" t="str">
        <f t="shared" ca="1" si="186"/>
        <v/>
      </c>
      <c r="CT70" s="29" t="str">
        <f t="shared" ca="1" si="187"/>
        <v/>
      </c>
      <c r="CU70" s="29" t="str">
        <f t="shared" ca="1" si="188"/>
        <v/>
      </c>
      <c r="CV70" s="29" t="str">
        <f t="shared" ca="1" si="189"/>
        <v/>
      </c>
      <c r="CW70" s="29" t="str">
        <f t="shared" ca="1" si="190"/>
        <v/>
      </c>
      <c r="CX70" s="29" t="str">
        <f t="shared" ca="1" si="191"/>
        <v/>
      </c>
      <c r="CY70" s="29" t="str">
        <f t="shared" ca="1" si="192"/>
        <v/>
      </c>
      <c r="CZ70" s="29" t="str">
        <f t="shared" ca="1" si="193"/>
        <v/>
      </c>
      <c r="DA70" s="29" t="str">
        <f t="shared" ca="1" si="194"/>
        <v/>
      </c>
      <c r="DB70" s="29" t="str">
        <f t="shared" ca="1" si="195"/>
        <v/>
      </c>
      <c r="DC70" s="29" t="str">
        <f t="shared" ca="1" si="196"/>
        <v/>
      </c>
      <c r="DD70" s="29" t="str">
        <f t="shared" ca="1" si="197"/>
        <v/>
      </c>
      <c r="DE70" s="29" t="str">
        <f t="shared" ca="1" si="198"/>
        <v/>
      </c>
      <c r="DF70" s="29" t="str">
        <f t="shared" ca="1" si="199"/>
        <v/>
      </c>
      <c r="DG70" s="29" t="str">
        <f t="shared" ca="1" si="200"/>
        <v/>
      </c>
      <c r="DH70" s="29" t="str">
        <f t="shared" ca="1" si="201"/>
        <v/>
      </c>
      <c r="DI70" s="29" t="str">
        <f t="shared" ca="1" si="202"/>
        <v/>
      </c>
      <c r="DJ70" s="29" t="str">
        <f t="shared" ca="1" si="203"/>
        <v/>
      </c>
      <c r="DK70" s="29" t="str">
        <f t="shared" ca="1" si="204"/>
        <v/>
      </c>
      <c r="DL70" s="29" t="str">
        <f t="shared" ca="1" si="205"/>
        <v/>
      </c>
      <c r="DM70" s="29" t="str">
        <f t="shared" ca="1" si="206"/>
        <v/>
      </c>
      <c r="JD70">
        <f t="shared" si="145"/>
        <v>0</v>
      </c>
      <c r="JE70">
        <f t="shared" si="207"/>
        <v>0</v>
      </c>
      <c r="JF70" t="str">
        <f t="shared" ca="1" si="208"/>
        <v/>
      </c>
      <c r="JG70" t="str">
        <f t="shared" ca="1" si="209"/>
        <v/>
      </c>
      <c r="JH70" t="str">
        <f t="shared" ca="1" si="210"/>
        <v/>
      </c>
      <c r="JI70" t="str">
        <f t="shared" ca="1" si="211"/>
        <v/>
      </c>
    </row>
    <row r="71" spans="3:269" x14ac:dyDescent="0.2">
      <c r="C71" s="9">
        <f t="array" aca="1" ref="C71" ca="1">MIN(IF($L$7=0, 0, IF(INDIRECT($L$6)&gt;0, IF(ROW(INDIRECT($L$6))&gt;C70, ROW(INDIRECT($L$6)), MAXR))))</f>
        <v>9999999</v>
      </c>
      <c r="D71" s="9">
        <f t="shared" ca="1" si="85"/>
        <v>0</v>
      </c>
      <c r="E71" s="9">
        <f t="shared" ca="1" si="151"/>
        <v>0</v>
      </c>
      <c r="F71" s="105" t="str">
        <f t="shared" ca="1" si="152"/>
        <v/>
      </c>
      <c r="G71" s="7">
        <f t="shared" ca="1" si="153"/>
        <v>0</v>
      </c>
      <c r="H71" s="33">
        <f t="shared" ca="1" si="217"/>
        <v>0</v>
      </c>
      <c r="I71" s="33">
        <f t="shared" ca="1" si="217"/>
        <v>0</v>
      </c>
      <c r="J71" s="33">
        <f t="shared" ca="1" si="217"/>
        <v>0</v>
      </c>
      <c r="K71" s="33">
        <f t="shared" ca="1" si="217"/>
        <v>0</v>
      </c>
      <c r="L71" s="33">
        <f t="shared" ca="1" si="217"/>
        <v>0</v>
      </c>
      <c r="M71" s="33">
        <f t="shared" ca="1" si="217"/>
        <v>0</v>
      </c>
      <c r="N71" s="33">
        <f t="shared" ca="1" si="217"/>
        <v>0</v>
      </c>
      <c r="O71" s="33">
        <f t="shared" ca="1" si="217"/>
        <v>0</v>
      </c>
      <c r="P71" s="33">
        <f t="shared" ca="1" si="217"/>
        <v>0</v>
      </c>
      <c r="Q71" s="33">
        <f t="shared" ca="1" si="217"/>
        <v>0</v>
      </c>
      <c r="R71" s="33">
        <f t="shared" ca="1" si="216"/>
        <v>0</v>
      </c>
      <c r="S71" s="33">
        <f t="shared" ca="1" si="216"/>
        <v>0</v>
      </c>
      <c r="T71" s="33">
        <f t="shared" ca="1" si="216"/>
        <v>0</v>
      </c>
      <c r="U71" s="33">
        <f t="shared" ca="1" si="216"/>
        <v>0</v>
      </c>
      <c r="V71" s="33">
        <f t="shared" ca="1" si="216"/>
        <v>0</v>
      </c>
      <c r="W71" s="33">
        <f t="shared" ca="1" si="216"/>
        <v>0</v>
      </c>
      <c r="X71" s="33">
        <f t="shared" ca="1" si="216"/>
        <v>0</v>
      </c>
      <c r="Y71" s="33">
        <f t="shared" ca="1" si="221"/>
        <v>0</v>
      </c>
      <c r="Z71" s="33">
        <f t="shared" ca="1" si="221"/>
        <v>0</v>
      </c>
      <c r="AA71" s="33">
        <f t="shared" ca="1" si="221"/>
        <v>0</v>
      </c>
      <c r="AB71" s="33">
        <f t="shared" ca="1" si="221"/>
        <v>0</v>
      </c>
      <c r="AC71" s="33">
        <f t="shared" ca="1" si="221"/>
        <v>0</v>
      </c>
      <c r="AD71" s="33">
        <f t="shared" ca="1" si="221"/>
        <v>0</v>
      </c>
      <c r="AE71" s="33">
        <f t="shared" ca="1" si="221"/>
        <v>0</v>
      </c>
      <c r="AF71" s="33">
        <f t="shared" ca="1" si="220"/>
        <v>0</v>
      </c>
      <c r="AG71" s="33">
        <f t="shared" ca="1" si="220"/>
        <v>0</v>
      </c>
      <c r="AH71" s="33">
        <f t="shared" ca="1" si="220"/>
        <v>0</v>
      </c>
      <c r="AI71" s="33">
        <f t="shared" ca="1" si="220"/>
        <v>0</v>
      </c>
      <c r="AJ71" s="33">
        <f t="shared" ca="1" si="220"/>
        <v>0</v>
      </c>
      <c r="AK71" s="33">
        <f t="shared" ca="1" si="220"/>
        <v>0</v>
      </c>
      <c r="AL71" s="33">
        <f t="shared" ca="1" si="220"/>
        <v>0</v>
      </c>
      <c r="AM71" s="33">
        <f t="shared" ca="1" si="220"/>
        <v>0</v>
      </c>
      <c r="AN71" s="33">
        <f t="shared" ca="1" si="220"/>
        <v>0</v>
      </c>
      <c r="AO71" s="33">
        <f t="shared" ca="1" si="220"/>
        <v>0</v>
      </c>
      <c r="AP71" s="33">
        <f t="shared" ca="1" si="220"/>
        <v>0</v>
      </c>
      <c r="AQ71" s="33">
        <f t="shared" ca="1" si="220"/>
        <v>0</v>
      </c>
      <c r="AR71" s="33">
        <f t="shared" ca="1" si="220"/>
        <v>0</v>
      </c>
      <c r="AS71" s="33">
        <f t="shared" ca="1" si="220"/>
        <v>0</v>
      </c>
      <c r="AT71" s="33">
        <f t="shared" ca="1" si="219"/>
        <v>0</v>
      </c>
      <c r="AU71" s="33">
        <f t="shared" ca="1" si="218"/>
        <v>0</v>
      </c>
      <c r="AV71" s="33">
        <f t="shared" ca="1" si="218"/>
        <v>0</v>
      </c>
      <c r="AW71" s="33">
        <f t="shared" ca="1" si="218"/>
        <v>0</v>
      </c>
      <c r="AX71" s="33">
        <f t="shared" ca="1" si="218"/>
        <v>0</v>
      </c>
      <c r="AY71" s="33">
        <f t="shared" ca="1" si="218"/>
        <v>0</v>
      </c>
      <c r="AZ71" s="33">
        <f t="shared" ca="1" si="218"/>
        <v>0</v>
      </c>
      <c r="BA71" s="33">
        <f t="shared" ca="1" si="218"/>
        <v>0</v>
      </c>
      <c r="BB71" s="33">
        <f t="shared" ca="1" si="218"/>
        <v>0</v>
      </c>
      <c r="BC71" s="33">
        <f t="shared" ca="1" si="218"/>
        <v>0</v>
      </c>
      <c r="BD71" s="33">
        <f t="shared" ca="1" si="218"/>
        <v>0</v>
      </c>
      <c r="BE71" s="33">
        <f t="shared" ca="1" si="218"/>
        <v>0</v>
      </c>
      <c r="BF71" s="33">
        <f t="shared" ca="1" si="215"/>
        <v>0</v>
      </c>
      <c r="BG71" s="33">
        <f t="shared" ca="1" si="215"/>
        <v>0</v>
      </c>
      <c r="BH71" s="33"/>
      <c r="BJ71" s="148" t="str">
        <f t="shared" ca="1" si="154"/>
        <v/>
      </c>
      <c r="BL71" s="30"/>
      <c r="BN71" s="29" t="str">
        <f t="shared" ca="1" si="155"/>
        <v/>
      </c>
      <c r="BO71" s="29" t="str">
        <f t="shared" ca="1" si="156"/>
        <v/>
      </c>
      <c r="BP71" s="29" t="str">
        <f t="shared" ca="1" si="157"/>
        <v/>
      </c>
      <c r="BQ71" s="29" t="str">
        <f t="shared" ca="1" si="158"/>
        <v/>
      </c>
      <c r="BR71" s="29" t="str">
        <f t="shared" ca="1" si="159"/>
        <v/>
      </c>
      <c r="BS71" s="29" t="str">
        <f t="shared" ca="1" si="160"/>
        <v/>
      </c>
      <c r="BT71" s="29" t="str">
        <f t="shared" ca="1" si="161"/>
        <v/>
      </c>
      <c r="BU71" s="29" t="str">
        <f t="shared" ca="1" si="162"/>
        <v/>
      </c>
      <c r="BV71" s="29" t="str">
        <f t="shared" ca="1" si="163"/>
        <v/>
      </c>
      <c r="BW71" s="29" t="str">
        <f t="shared" ca="1" si="164"/>
        <v/>
      </c>
      <c r="BX71" s="29" t="str">
        <f t="shared" ca="1" si="165"/>
        <v/>
      </c>
      <c r="BY71" s="29" t="str">
        <f t="shared" ca="1" si="166"/>
        <v/>
      </c>
      <c r="BZ71" s="29" t="str">
        <f t="shared" ca="1" si="167"/>
        <v/>
      </c>
      <c r="CA71" s="29" t="str">
        <f t="shared" ca="1" si="168"/>
        <v/>
      </c>
      <c r="CB71" s="29" t="str">
        <f t="shared" ca="1" si="169"/>
        <v/>
      </c>
      <c r="CC71" s="29" t="str">
        <f t="shared" ca="1" si="170"/>
        <v/>
      </c>
      <c r="CD71" s="29" t="str">
        <f t="shared" ca="1" si="171"/>
        <v/>
      </c>
      <c r="CE71" s="29" t="str">
        <f t="shared" ca="1" si="172"/>
        <v/>
      </c>
      <c r="CF71" s="29" t="str">
        <f t="shared" ca="1" si="173"/>
        <v/>
      </c>
      <c r="CG71" s="29" t="str">
        <f t="shared" ca="1" si="174"/>
        <v/>
      </c>
      <c r="CH71" s="29" t="str">
        <f t="shared" ca="1" si="175"/>
        <v/>
      </c>
      <c r="CI71" s="29" t="str">
        <f t="shared" ca="1" si="176"/>
        <v/>
      </c>
      <c r="CJ71" s="29" t="str">
        <f t="shared" ca="1" si="177"/>
        <v/>
      </c>
      <c r="CK71" s="29" t="str">
        <f t="shared" ca="1" si="178"/>
        <v/>
      </c>
      <c r="CL71" s="29" t="str">
        <f t="shared" ca="1" si="179"/>
        <v/>
      </c>
      <c r="CM71" s="29" t="str">
        <f t="shared" ca="1" si="180"/>
        <v/>
      </c>
      <c r="CN71" s="29" t="str">
        <f t="shared" ca="1" si="181"/>
        <v/>
      </c>
      <c r="CO71" s="29" t="str">
        <f t="shared" ca="1" si="182"/>
        <v/>
      </c>
      <c r="CP71" s="29" t="str">
        <f t="shared" ca="1" si="183"/>
        <v/>
      </c>
      <c r="CQ71" s="29" t="str">
        <f t="shared" ca="1" si="184"/>
        <v/>
      </c>
      <c r="CR71" s="29" t="str">
        <f t="shared" ca="1" si="185"/>
        <v/>
      </c>
      <c r="CS71" s="29" t="str">
        <f t="shared" ca="1" si="186"/>
        <v/>
      </c>
      <c r="CT71" s="29" t="str">
        <f t="shared" ca="1" si="187"/>
        <v/>
      </c>
      <c r="CU71" s="29" t="str">
        <f t="shared" ca="1" si="188"/>
        <v/>
      </c>
      <c r="CV71" s="29" t="str">
        <f t="shared" ca="1" si="189"/>
        <v/>
      </c>
      <c r="CW71" s="29" t="str">
        <f t="shared" ca="1" si="190"/>
        <v/>
      </c>
      <c r="CX71" s="29" t="str">
        <f t="shared" ca="1" si="191"/>
        <v/>
      </c>
      <c r="CY71" s="29" t="str">
        <f t="shared" ca="1" si="192"/>
        <v/>
      </c>
      <c r="CZ71" s="29" t="str">
        <f t="shared" ca="1" si="193"/>
        <v/>
      </c>
      <c r="DA71" s="29" t="str">
        <f t="shared" ca="1" si="194"/>
        <v/>
      </c>
      <c r="DB71" s="29" t="str">
        <f t="shared" ca="1" si="195"/>
        <v/>
      </c>
      <c r="DC71" s="29" t="str">
        <f t="shared" ca="1" si="196"/>
        <v/>
      </c>
      <c r="DD71" s="29" t="str">
        <f t="shared" ca="1" si="197"/>
        <v/>
      </c>
      <c r="DE71" s="29" t="str">
        <f t="shared" ca="1" si="198"/>
        <v/>
      </c>
      <c r="DF71" s="29" t="str">
        <f t="shared" ca="1" si="199"/>
        <v/>
      </c>
      <c r="DG71" s="29" t="str">
        <f t="shared" ca="1" si="200"/>
        <v/>
      </c>
      <c r="DH71" s="29" t="str">
        <f t="shared" ca="1" si="201"/>
        <v/>
      </c>
      <c r="DI71" s="29" t="str">
        <f t="shared" ca="1" si="202"/>
        <v/>
      </c>
      <c r="DJ71" s="29" t="str">
        <f t="shared" ca="1" si="203"/>
        <v/>
      </c>
      <c r="DK71" s="29" t="str">
        <f t="shared" ca="1" si="204"/>
        <v/>
      </c>
      <c r="DL71" s="29" t="str">
        <f t="shared" ca="1" si="205"/>
        <v/>
      </c>
      <c r="DM71" s="29" t="str">
        <f t="shared" ca="1" si="206"/>
        <v/>
      </c>
      <c r="JD71">
        <f t="shared" si="145"/>
        <v>0</v>
      </c>
      <c r="JE71">
        <f t="shared" si="207"/>
        <v>0</v>
      </c>
      <c r="JF71" t="str">
        <f t="shared" ca="1" si="208"/>
        <v/>
      </c>
      <c r="JG71" t="str">
        <f t="shared" ca="1" si="209"/>
        <v/>
      </c>
      <c r="JH71" t="str">
        <f t="shared" ca="1" si="210"/>
        <v/>
      </c>
      <c r="JI71" t="str">
        <f t="shared" ca="1" si="211"/>
        <v/>
      </c>
    </row>
    <row r="72" spans="3:269" x14ac:dyDescent="0.2">
      <c r="C72" s="9">
        <f t="array" aca="1" ref="C72" ca="1">MIN(IF($L$7=0, 0, IF(INDIRECT($L$6)&gt;0, IF(ROW(INDIRECT($L$6))&gt;C71, ROW(INDIRECT($L$6)), MAXR))))</f>
        <v>9999999</v>
      </c>
      <c r="D72" s="9">
        <f t="shared" ca="1" si="85"/>
        <v>0</v>
      </c>
      <c r="E72" s="9">
        <f t="shared" ca="1" si="151"/>
        <v>0</v>
      </c>
      <c r="F72" s="105" t="str">
        <f t="shared" ca="1" si="152"/>
        <v/>
      </c>
      <c r="G72" s="7">
        <f t="shared" ca="1" si="153"/>
        <v>0</v>
      </c>
      <c r="H72" s="33">
        <f t="shared" ca="1" si="217"/>
        <v>0</v>
      </c>
      <c r="I72" s="33">
        <f t="shared" ca="1" si="217"/>
        <v>0</v>
      </c>
      <c r="J72" s="33">
        <f t="shared" ca="1" si="217"/>
        <v>0</v>
      </c>
      <c r="K72" s="33">
        <f t="shared" ca="1" si="217"/>
        <v>0</v>
      </c>
      <c r="L72" s="33">
        <f t="shared" ca="1" si="217"/>
        <v>0</v>
      </c>
      <c r="M72" s="33">
        <f t="shared" ca="1" si="217"/>
        <v>0</v>
      </c>
      <c r="N72" s="33">
        <f t="shared" ca="1" si="217"/>
        <v>0</v>
      </c>
      <c r="O72" s="33">
        <f t="shared" ca="1" si="217"/>
        <v>0</v>
      </c>
      <c r="P72" s="33">
        <f t="shared" ca="1" si="217"/>
        <v>0</v>
      </c>
      <c r="Q72" s="33">
        <f t="shared" ca="1" si="217"/>
        <v>0</v>
      </c>
      <c r="R72" s="33">
        <f t="shared" ca="1" si="216"/>
        <v>0</v>
      </c>
      <c r="S72" s="33">
        <f t="shared" ca="1" si="216"/>
        <v>0</v>
      </c>
      <c r="T72" s="33">
        <f t="shared" ca="1" si="216"/>
        <v>0</v>
      </c>
      <c r="U72" s="33">
        <f t="shared" ca="1" si="216"/>
        <v>0</v>
      </c>
      <c r="V72" s="33">
        <f t="shared" ca="1" si="216"/>
        <v>0</v>
      </c>
      <c r="W72" s="33">
        <f t="shared" ca="1" si="216"/>
        <v>0</v>
      </c>
      <c r="X72" s="33">
        <f t="shared" ca="1" si="216"/>
        <v>0</v>
      </c>
      <c r="Y72" s="33">
        <f t="shared" ca="1" si="221"/>
        <v>0</v>
      </c>
      <c r="Z72" s="33">
        <f t="shared" ca="1" si="221"/>
        <v>0</v>
      </c>
      <c r="AA72" s="33">
        <f t="shared" ca="1" si="221"/>
        <v>0</v>
      </c>
      <c r="AB72" s="33">
        <f t="shared" ca="1" si="221"/>
        <v>0</v>
      </c>
      <c r="AC72" s="33">
        <f t="shared" ca="1" si="221"/>
        <v>0</v>
      </c>
      <c r="AD72" s="33">
        <f t="shared" ca="1" si="221"/>
        <v>0</v>
      </c>
      <c r="AE72" s="33">
        <f t="shared" ca="1" si="221"/>
        <v>0</v>
      </c>
      <c r="AF72" s="33">
        <f t="shared" ca="1" si="220"/>
        <v>0</v>
      </c>
      <c r="AG72" s="33">
        <f t="shared" ca="1" si="220"/>
        <v>0</v>
      </c>
      <c r="AH72" s="33">
        <f t="shared" ca="1" si="220"/>
        <v>0</v>
      </c>
      <c r="AI72" s="33">
        <f t="shared" ca="1" si="220"/>
        <v>0</v>
      </c>
      <c r="AJ72" s="33">
        <f t="shared" ca="1" si="220"/>
        <v>0</v>
      </c>
      <c r="AK72" s="33">
        <f t="shared" ca="1" si="220"/>
        <v>0</v>
      </c>
      <c r="AL72" s="33">
        <f t="shared" ca="1" si="220"/>
        <v>0</v>
      </c>
      <c r="AM72" s="33">
        <f t="shared" ca="1" si="220"/>
        <v>0</v>
      </c>
      <c r="AN72" s="33">
        <f t="shared" ca="1" si="220"/>
        <v>0</v>
      </c>
      <c r="AO72" s="33">
        <f t="shared" ca="1" si="220"/>
        <v>0</v>
      </c>
      <c r="AP72" s="33">
        <f t="shared" ca="1" si="220"/>
        <v>0</v>
      </c>
      <c r="AQ72" s="33">
        <f t="shared" ca="1" si="220"/>
        <v>0</v>
      </c>
      <c r="AR72" s="33">
        <f t="shared" ca="1" si="220"/>
        <v>0</v>
      </c>
      <c r="AS72" s="33">
        <f t="shared" ca="1" si="220"/>
        <v>0</v>
      </c>
      <c r="AT72" s="33">
        <f t="shared" ca="1" si="219"/>
        <v>0</v>
      </c>
      <c r="AU72" s="33">
        <f t="shared" ca="1" si="218"/>
        <v>0</v>
      </c>
      <c r="AV72" s="33">
        <f t="shared" ca="1" si="218"/>
        <v>0</v>
      </c>
      <c r="AW72" s="33">
        <f t="shared" ca="1" si="218"/>
        <v>0</v>
      </c>
      <c r="AX72" s="33">
        <f t="shared" ca="1" si="218"/>
        <v>0</v>
      </c>
      <c r="AY72" s="33">
        <f t="shared" ca="1" si="218"/>
        <v>0</v>
      </c>
      <c r="AZ72" s="33">
        <f t="shared" ca="1" si="218"/>
        <v>0</v>
      </c>
      <c r="BA72" s="33">
        <f t="shared" ca="1" si="218"/>
        <v>0</v>
      </c>
      <c r="BB72" s="33">
        <f t="shared" ca="1" si="218"/>
        <v>0</v>
      </c>
      <c r="BC72" s="33">
        <f t="shared" ca="1" si="218"/>
        <v>0</v>
      </c>
      <c r="BD72" s="33">
        <f t="shared" ca="1" si="218"/>
        <v>0</v>
      </c>
      <c r="BE72" s="33">
        <f t="shared" ca="1" si="218"/>
        <v>0</v>
      </c>
      <c r="BF72" s="33">
        <f t="shared" ca="1" si="215"/>
        <v>0</v>
      </c>
      <c r="BG72" s="33">
        <f t="shared" ca="1" si="215"/>
        <v>0</v>
      </c>
      <c r="BH72" s="33"/>
      <c r="BJ72" s="148" t="str">
        <f t="shared" ca="1" si="154"/>
        <v/>
      </c>
      <c r="BL72" s="30"/>
      <c r="BN72" s="29" t="str">
        <f t="shared" ca="1" si="155"/>
        <v/>
      </c>
      <c r="BO72" s="29" t="str">
        <f t="shared" ca="1" si="156"/>
        <v/>
      </c>
      <c r="BP72" s="29" t="str">
        <f t="shared" ca="1" si="157"/>
        <v/>
      </c>
      <c r="BQ72" s="29" t="str">
        <f t="shared" ca="1" si="158"/>
        <v/>
      </c>
      <c r="BR72" s="29" t="str">
        <f t="shared" ca="1" si="159"/>
        <v/>
      </c>
      <c r="BS72" s="29" t="str">
        <f t="shared" ca="1" si="160"/>
        <v/>
      </c>
      <c r="BT72" s="29" t="str">
        <f t="shared" ca="1" si="161"/>
        <v/>
      </c>
      <c r="BU72" s="29" t="str">
        <f t="shared" ca="1" si="162"/>
        <v/>
      </c>
      <c r="BV72" s="29" t="str">
        <f t="shared" ca="1" si="163"/>
        <v/>
      </c>
      <c r="BW72" s="29" t="str">
        <f t="shared" ca="1" si="164"/>
        <v/>
      </c>
      <c r="BX72" s="29" t="str">
        <f t="shared" ca="1" si="165"/>
        <v/>
      </c>
      <c r="BY72" s="29" t="str">
        <f t="shared" ca="1" si="166"/>
        <v/>
      </c>
      <c r="BZ72" s="29" t="str">
        <f t="shared" ca="1" si="167"/>
        <v/>
      </c>
      <c r="CA72" s="29" t="str">
        <f t="shared" ca="1" si="168"/>
        <v/>
      </c>
      <c r="CB72" s="29" t="str">
        <f t="shared" ca="1" si="169"/>
        <v/>
      </c>
      <c r="CC72" s="29" t="str">
        <f t="shared" ca="1" si="170"/>
        <v/>
      </c>
      <c r="CD72" s="29" t="str">
        <f t="shared" ca="1" si="171"/>
        <v/>
      </c>
      <c r="CE72" s="29" t="str">
        <f t="shared" ca="1" si="172"/>
        <v/>
      </c>
      <c r="CF72" s="29" t="str">
        <f t="shared" ca="1" si="173"/>
        <v/>
      </c>
      <c r="CG72" s="29" t="str">
        <f t="shared" ca="1" si="174"/>
        <v/>
      </c>
      <c r="CH72" s="29" t="str">
        <f t="shared" ca="1" si="175"/>
        <v/>
      </c>
      <c r="CI72" s="29" t="str">
        <f t="shared" ca="1" si="176"/>
        <v/>
      </c>
      <c r="CJ72" s="29" t="str">
        <f t="shared" ca="1" si="177"/>
        <v/>
      </c>
      <c r="CK72" s="29" t="str">
        <f t="shared" ca="1" si="178"/>
        <v/>
      </c>
      <c r="CL72" s="29" t="str">
        <f t="shared" ca="1" si="179"/>
        <v/>
      </c>
      <c r="CM72" s="29" t="str">
        <f t="shared" ca="1" si="180"/>
        <v/>
      </c>
      <c r="CN72" s="29" t="str">
        <f t="shared" ca="1" si="181"/>
        <v/>
      </c>
      <c r="CO72" s="29" t="str">
        <f t="shared" ca="1" si="182"/>
        <v/>
      </c>
      <c r="CP72" s="29" t="str">
        <f t="shared" ca="1" si="183"/>
        <v/>
      </c>
      <c r="CQ72" s="29" t="str">
        <f t="shared" ca="1" si="184"/>
        <v/>
      </c>
      <c r="CR72" s="29" t="str">
        <f t="shared" ca="1" si="185"/>
        <v/>
      </c>
      <c r="CS72" s="29" t="str">
        <f t="shared" ca="1" si="186"/>
        <v/>
      </c>
      <c r="CT72" s="29" t="str">
        <f t="shared" ca="1" si="187"/>
        <v/>
      </c>
      <c r="CU72" s="29" t="str">
        <f t="shared" ca="1" si="188"/>
        <v/>
      </c>
      <c r="CV72" s="29" t="str">
        <f t="shared" ca="1" si="189"/>
        <v/>
      </c>
      <c r="CW72" s="29" t="str">
        <f t="shared" ca="1" si="190"/>
        <v/>
      </c>
      <c r="CX72" s="29" t="str">
        <f t="shared" ca="1" si="191"/>
        <v/>
      </c>
      <c r="CY72" s="29" t="str">
        <f t="shared" ca="1" si="192"/>
        <v/>
      </c>
      <c r="CZ72" s="29" t="str">
        <f t="shared" ca="1" si="193"/>
        <v/>
      </c>
      <c r="DA72" s="29" t="str">
        <f t="shared" ca="1" si="194"/>
        <v/>
      </c>
      <c r="DB72" s="29" t="str">
        <f t="shared" ca="1" si="195"/>
        <v/>
      </c>
      <c r="DC72" s="29" t="str">
        <f t="shared" ca="1" si="196"/>
        <v/>
      </c>
      <c r="DD72" s="29" t="str">
        <f t="shared" ca="1" si="197"/>
        <v/>
      </c>
      <c r="DE72" s="29" t="str">
        <f t="shared" ca="1" si="198"/>
        <v/>
      </c>
      <c r="DF72" s="29" t="str">
        <f t="shared" ca="1" si="199"/>
        <v/>
      </c>
      <c r="DG72" s="29" t="str">
        <f t="shared" ca="1" si="200"/>
        <v/>
      </c>
      <c r="DH72" s="29" t="str">
        <f t="shared" ca="1" si="201"/>
        <v/>
      </c>
      <c r="DI72" s="29" t="str">
        <f t="shared" ca="1" si="202"/>
        <v/>
      </c>
      <c r="DJ72" s="29" t="str">
        <f t="shared" ca="1" si="203"/>
        <v/>
      </c>
      <c r="DK72" s="29" t="str">
        <f t="shared" ca="1" si="204"/>
        <v/>
      </c>
      <c r="DL72" s="29" t="str">
        <f t="shared" ca="1" si="205"/>
        <v/>
      </c>
      <c r="DM72" s="29" t="str">
        <f t="shared" ca="1" si="206"/>
        <v/>
      </c>
      <c r="JD72">
        <f t="shared" si="145"/>
        <v>0</v>
      </c>
      <c r="JE72">
        <f t="shared" si="207"/>
        <v>0</v>
      </c>
      <c r="JF72" t="str">
        <f t="shared" ca="1" si="208"/>
        <v/>
      </c>
      <c r="JG72" t="str">
        <f t="shared" ca="1" si="209"/>
        <v/>
      </c>
      <c r="JH72" t="str">
        <f t="shared" ca="1" si="210"/>
        <v/>
      </c>
      <c r="JI72" t="str">
        <f t="shared" ca="1" si="211"/>
        <v/>
      </c>
    </row>
    <row r="73" spans="3:269" x14ac:dyDescent="0.2">
      <c r="C73" s="9">
        <f t="array" aca="1" ref="C73" ca="1">MIN(IF($L$7=0, 0, IF(INDIRECT($L$6)&gt;0, IF(ROW(INDIRECT($L$6))&gt;C72, ROW(INDIRECT($L$6)), MAXR))))</f>
        <v>9999999</v>
      </c>
      <c r="D73" s="9">
        <f t="shared" ca="1" si="85"/>
        <v>0</v>
      </c>
      <c r="E73" s="9">
        <f t="shared" ca="1" si="151"/>
        <v>0</v>
      </c>
      <c r="F73" s="105" t="str">
        <f t="shared" ca="1" si="152"/>
        <v/>
      </c>
      <c r="G73" s="7">
        <f t="shared" ca="1" si="153"/>
        <v>0</v>
      </c>
      <c r="H73" s="33">
        <f t="shared" ca="1" si="217"/>
        <v>0</v>
      </c>
      <c r="I73" s="33">
        <f t="shared" ca="1" si="217"/>
        <v>0</v>
      </c>
      <c r="J73" s="33">
        <f t="shared" ca="1" si="217"/>
        <v>0</v>
      </c>
      <c r="K73" s="33">
        <f t="shared" ca="1" si="217"/>
        <v>0</v>
      </c>
      <c r="L73" s="33">
        <f t="shared" ca="1" si="217"/>
        <v>0</v>
      </c>
      <c r="M73" s="33">
        <f t="shared" ca="1" si="217"/>
        <v>0</v>
      </c>
      <c r="N73" s="33">
        <f t="shared" ca="1" si="217"/>
        <v>0</v>
      </c>
      <c r="O73" s="33">
        <f t="shared" ca="1" si="217"/>
        <v>0</v>
      </c>
      <c r="P73" s="33">
        <f t="shared" ca="1" si="217"/>
        <v>0</v>
      </c>
      <c r="Q73" s="33">
        <f t="shared" ca="1" si="217"/>
        <v>0</v>
      </c>
      <c r="R73" s="33">
        <f t="shared" ca="1" si="216"/>
        <v>0</v>
      </c>
      <c r="S73" s="33">
        <f t="shared" ca="1" si="216"/>
        <v>0</v>
      </c>
      <c r="T73" s="33">
        <f t="shared" ca="1" si="216"/>
        <v>0</v>
      </c>
      <c r="U73" s="33">
        <f t="shared" ca="1" si="216"/>
        <v>0</v>
      </c>
      <c r="V73" s="33">
        <f t="shared" ca="1" si="216"/>
        <v>0</v>
      </c>
      <c r="W73" s="33">
        <f t="shared" ca="1" si="216"/>
        <v>0</v>
      </c>
      <c r="X73" s="33">
        <f t="shared" ca="1" si="216"/>
        <v>0</v>
      </c>
      <c r="Y73" s="33">
        <f t="shared" ca="1" si="221"/>
        <v>0</v>
      </c>
      <c r="Z73" s="33">
        <f t="shared" ca="1" si="221"/>
        <v>0</v>
      </c>
      <c r="AA73" s="33">
        <f t="shared" ca="1" si="221"/>
        <v>0</v>
      </c>
      <c r="AB73" s="33">
        <f t="shared" ca="1" si="221"/>
        <v>0</v>
      </c>
      <c r="AC73" s="33">
        <f t="shared" ca="1" si="221"/>
        <v>0</v>
      </c>
      <c r="AD73" s="33">
        <f t="shared" ca="1" si="221"/>
        <v>0</v>
      </c>
      <c r="AE73" s="33">
        <f t="shared" ca="1" si="221"/>
        <v>0</v>
      </c>
      <c r="AF73" s="33">
        <f t="shared" ca="1" si="220"/>
        <v>0</v>
      </c>
      <c r="AG73" s="33">
        <f t="shared" ca="1" si="220"/>
        <v>0</v>
      </c>
      <c r="AH73" s="33">
        <f t="shared" ca="1" si="220"/>
        <v>0</v>
      </c>
      <c r="AI73" s="33">
        <f t="shared" ca="1" si="220"/>
        <v>0</v>
      </c>
      <c r="AJ73" s="33">
        <f t="shared" ca="1" si="220"/>
        <v>0</v>
      </c>
      <c r="AK73" s="33">
        <f t="shared" ca="1" si="220"/>
        <v>0</v>
      </c>
      <c r="AL73" s="33">
        <f t="shared" ca="1" si="220"/>
        <v>0</v>
      </c>
      <c r="AM73" s="33">
        <f t="shared" ca="1" si="220"/>
        <v>0</v>
      </c>
      <c r="AN73" s="33">
        <f t="shared" ca="1" si="220"/>
        <v>0</v>
      </c>
      <c r="AO73" s="33">
        <f t="shared" ca="1" si="220"/>
        <v>0</v>
      </c>
      <c r="AP73" s="33">
        <f t="shared" ca="1" si="220"/>
        <v>0</v>
      </c>
      <c r="AQ73" s="33">
        <f t="shared" ca="1" si="220"/>
        <v>0</v>
      </c>
      <c r="AR73" s="33">
        <f t="shared" ca="1" si="220"/>
        <v>0</v>
      </c>
      <c r="AS73" s="33">
        <f t="shared" ca="1" si="220"/>
        <v>0</v>
      </c>
      <c r="AT73" s="33">
        <f t="shared" ca="1" si="219"/>
        <v>0</v>
      </c>
      <c r="AU73" s="33">
        <f t="shared" ca="1" si="218"/>
        <v>0</v>
      </c>
      <c r="AV73" s="33">
        <f t="shared" ca="1" si="218"/>
        <v>0</v>
      </c>
      <c r="AW73" s="33">
        <f t="shared" ca="1" si="218"/>
        <v>0</v>
      </c>
      <c r="AX73" s="33">
        <f t="shared" ca="1" si="218"/>
        <v>0</v>
      </c>
      <c r="AY73" s="33">
        <f t="shared" ca="1" si="218"/>
        <v>0</v>
      </c>
      <c r="AZ73" s="33">
        <f t="shared" ca="1" si="218"/>
        <v>0</v>
      </c>
      <c r="BA73" s="33">
        <f t="shared" ca="1" si="218"/>
        <v>0</v>
      </c>
      <c r="BB73" s="33">
        <f t="shared" ca="1" si="218"/>
        <v>0</v>
      </c>
      <c r="BC73" s="33">
        <f t="shared" ca="1" si="218"/>
        <v>0</v>
      </c>
      <c r="BD73" s="33">
        <f t="shared" ca="1" si="218"/>
        <v>0</v>
      </c>
      <c r="BE73" s="33">
        <f t="shared" ca="1" si="218"/>
        <v>0</v>
      </c>
      <c r="BF73" s="33">
        <f t="shared" ca="1" si="215"/>
        <v>0</v>
      </c>
      <c r="BG73" s="33">
        <f t="shared" ca="1" si="215"/>
        <v>0</v>
      </c>
      <c r="BH73" s="33"/>
      <c r="BJ73" s="148" t="str">
        <f t="shared" ca="1" si="154"/>
        <v/>
      </c>
      <c r="BL73" s="30"/>
      <c r="BN73" s="29" t="str">
        <f t="shared" ca="1" si="155"/>
        <v/>
      </c>
      <c r="BO73" s="29" t="str">
        <f t="shared" ca="1" si="156"/>
        <v/>
      </c>
      <c r="BP73" s="29" t="str">
        <f t="shared" ca="1" si="157"/>
        <v/>
      </c>
      <c r="BQ73" s="29" t="str">
        <f t="shared" ca="1" si="158"/>
        <v/>
      </c>
      <c r="BR73" s="29" t="str">
        <f t="shared" ca="1" si="159"/>
        <v/>
      </c>
      <c r="BS73" s="29" t="str">
        <f t="shared" ca="1" si="160"/>
        <v/>
      </c>
      <c r="BT73" s="29" t="str">
        <f t="shared" ca="1" si="161"/>
        <v/>
      </c>
      <c r="BU73" s="29" t="str">
        <f t="shared" ca="1" si="162"/>
        <v/>
      </c>
      <c r="BV73" s="29" t="str">
        <f t="shared" ca="1" si="163"/>
        <v/>
      </c>
      <c r="BW73" s="29" t="str">
        <f t="shared" ca="1" si="164"/>
        <v/>
      </c>
      <c r="BX73" s="29" t="str">
        <f t="shared" ca="1" si="165"/>
        <v/>
      </c>
      <c r="BY73" s="29" t="str">
        <f t="shared" ca="1" si="166"/>
        <v/>
      </c>
      <c r="BZ73" s="29" t="str">
        <f t="shared" ca="1" si="167"/>
        <v/>
      </c>
      <c r="CA73" s="29" t="str">
        <f t="shared" ca="1" si="168"/>
        <v/>
      </c>
      <c r="CB73" s="29" t="str">
        <f t="shared" ca="1" si="169"/>
        <v/>
      </c>
      <c r="CC73" s="29" t="str">
        <f t="shared" ca="1" si="170"/>
        <v/>
      </c>
      <c r="CD73" s="29" t="str">
        <f t="shared" ca="1" si="171"/>
        <v/>
      </c>
      <c r="CE73" s="29" t="str">
        <f t="shared" ca="1" si="172"/>
        <v/>
      </c>
      <c r="CF73" s="29" t="str">
        <f t="shared" ca="1" si="173"/>
        <v/>
      </c>
      <c r="CG73" s="29" t="str">
        <f t="shared" ca="1" si="174"/>
        <v/>
      </c>
      <c r="CH73" s="29" t="str">
        <f t="shared" ca="1" si="175"/>
        <v/>
      </c>
      <c r="CI73" s="29" t="str">
        <f t="shared" ca="1" si="176"/>
        <v/>
      </c>
      <c r="CJ73" s="29" t="str">
        <f t="shared" ca="1" si="177"/>
        <v/>
      </c>
      <c r="CK73" s="29" t="str">
        <f t="shared" ca="1" si="178"/>
        <v/>
      </c>
      <c r="CL73" s="29" t="str">
        <f t="shared" ca="1" si="179"/>
        <v/>
      </c>
      <c r="CM73" s="29" t="str">
        <f t="shared" ca="1" si="180"/>
        <v/>
      </c>
      <c r="CN73" s="29" t="str">
        <f t="shared" ca="1" si="181"/>
        <v/>
      </c>
      <c r="CO73" s="29" t="str">
        <f t="shared" ca="1" si="182"/>
        <v/>
      </c>
      <c r="CP73" s="29" t="str">
        <f t="shared" ca="1" si="183"/>
        <v/>
      </c>
      <c r="CQ73" s="29" t="str">
        <f t="shared" ca="1" si="184"/>
        <v/>
      </c>
      <c r="CR73" s="29" t="str">
        <f t="shared" ca="1" si="185"/>
        <v/>
      </c>
      <c r="CS73" s="29" t="str">
        <f t="shared" ca="1" si="186"/>
        <v/>
      </c>
      <c r="CT73" s="29" t="str">
        <f t="shared" ca="1" si="187"/>
        <v/>
      </c>
      <c r="CU73" s="29" t="str">
        <f t="shared" ca="1" si="188"/>
        <v/>
      </c>
      <c r="CV73" s="29" t="str">
        <f t="shared" ca="1" si="189"/>
        <v/>
      </c>
      <c r="CW73" s="29" t="str">
        <f t="shared" ca="1" si="190"/>
        <v/>
      </c>
      <c r="CX73" s="29" t="str">
        <f t="shared" ca="1" si="191"/>
        <v/>
      </c>
      <c r="CY73" s="29" t="str">
        <f t="shared" ca="1" si="192"/>
        <v/>
      </c>
      <c r="CZ73" s="29" t="str">
        <f t="shared" ca="1" si="193"/>
        <v/>
      </c>
      <c r="DA73" s="29" t="str">
        <f t="shared" ca="1" si="194"/>
        <v/>
      </c>
      <c r="DB73" s="29" t="str">
        <f t="shared" ca="1" si="195"/>
        <v/>
      </c>
      <c r="DC73" s="29" t="str">
        <f t="shared" ca="1" si="196"/>
        <v/>
      </c>
      <c r="DD73" s="29" t="str">
        <f t="shared" ca="1" si="197"/>
        <v/>
      </c>
      <c r="DE73" s="29" t="str">
        <f t="shared" ca="1" si="198"/>
        <v/>
      </c>
      <c r="DF73" s="29" t="str">
        <f t="shared" ca="1" si="199"/>
        <v/>
      </c>
      <c r="DG73" s="29" t="str">
        <f t="shared" ca="1" si="200"/>
        <v/>
      </c>
      <c r="DH73" s="29" t="str">
        <f t="shared" ca="1" si="201"/>
        <v/>
      </c>
      <c r="DI73" s="29" t="str">
        <f t="shared" ca="1" si="202"/>
        <v/>
      </c>
      <c r="DJ73" s="29" t="str">
        <f t="shared" ca="1" si="203"/>
        <v/>
      </c>
      <c r="DK73" s="29" t="str">
        <f t="shared" ca="1" si="204"/>
        <v/>
      </c>
      <c r="DL73" s="29" t="str">
        <f t="shared" ca="1" si="205"/>
        <v/>
      </c>
      <c r="DM73" s="29" t="str">
        <f t="shared" ca="1" si="206"/>
        <v/>
      </c>
      <c r="JD73">
        <f t="shared" si="145"/>
        <v>0</v>
      </c>
      <c r="JE73">
        <f t="shared" si="207"/>
        <v>0</v>
      </c>
      <c r="JF73" t="str">
        <f t="shared" ca="1" si="208"/>
        <v/>
      </c>
      <c r="JG73" t="str">
        <f t="shared" ca="1" si="209"/>
        <v/>
      </c>
      <c r="JH73" t="str">
        <f t="shared" ca="1" si="210"/>
        <v/>
      </c>
      <c r="JI73" t="str">
        <f t="shared" ca="1" si="211"/>
        <v/>
      </c>
    </row>
    <row r="74" spans="3:269" x14ac:dyDescent="0.2">
      <c r="C74" s="9">
        <f t="array" aca="1" ref="C74" ca="1">MIN(IF($L$7=0, 0, IF(INDIRECT($L$6)&gt;0, IF(ROW(INDIRECT($L$6))&gt;C73, ROW(INDIRECT($L$6)), MAXR))))</f>
        <v>9999999</v>
      </c>
      <c r="D74" s="9">
        <f t="shared" ca="1" si="85"/>
        <v>0</v>
      </c>
      <c r="E74" s="9">
        <f t="shared" ca="1" si="151"/>
        <v>0</v>
      </c>
      <c r="F74" s="105" t="str">
        <f t="shared" ca="1" si="152"/>
        <v/>
      </c>
      <c r="G74" s="7">
        <f t="shared" ca="1" si="153"/>
        <v>0</v>
      </c>
      <c r="H74" s="33">
        <f t="shared" ca="1" si="217"/>
        <v>0</v>
      </c>
      <c r="I74" s="33">
        <f t="shared" ca="1" si="217"/>
        <v>0</v>
      </c>
      <c r="J74" s="33">
        <f t="shared" ca="1" si="217"/>
        <v>0</v>
      </c>
      <c r="K74" s="33">
        <f t="shared" ca="1" si="217"/>
        <v>0</v>
      </c>
      <c r="L74" s="33">
        <f t="shared" ca="1" si="217"/>
        <v>0</v>
      </c>
      <c r="M74" s="33">
        <f t="shared" ca="1" si="217"/>
        <v>0</v>
      </c>
      <c r="N74" s="33">
        <f t="shared" ca="1" si="217"/>
        <v>0</v>
      </c>
      <c r="O74" s="33">
        <f t="shared" ca="1" si="217"/>
        <v>0</v>
      </c>
      <c r="P74" s="33">
        <f t="shared" ca="1" si="217"/>
        <v>0</v>
      </c>
      <c r="Q74" s="33">
        <f t="shared" ca="1" si="217"/>
        <v>0</v>
      </c>
      <c r="R74" s="33">
        <f t="shared" ca="1" si="216"/>
        <v>0</v>
      </c>
      <c r="S74" s="33">
        <f t="shared" ca="1" si="216"/>
        <v>0</v>
      </c>
      <c r="T74" s="33">
        <f t="shared" ca="1" si="216"/>
        <v>0</v>
      </c>
      <c r="U74" s="33">
        <f t="shared" ca="1" si="216"/>
        <v>0</v>
      </c>
      <c r="V74" s="33">
        <f t="shared" ca="1" si="216"/>
        <v>0</v>
      </c>
      <c r="W74" s="33">
        <f t="shared" ca="1" si="216"/>
        <v>0</v>
      </c>
      <c r="X74" s="33">
        <f t="shared" ca="1" si="216"/>
        <v>0</v>
      </c>
      <c r="Y74" s="33">
        <f t="shared" ca="1" si="221"/>
        <v>0</v>
      </c>
      <c r="Z74" s="33">
        <f t="shared" ca="1" si="221"/>
        <v>0</v>
      </c>
      <c r="AA74" s="33">
        <f t="shared" ca="1" si="221"/>
        <v>0</v>
      </c>
      <c r="AB74" s="33">
        <f t="shared" ca="1" si="221"/>
        <v>0</v>
      </c>
      <c r="AC74" s="33">
        <f t="shared" ca="1" si="221"/>
        <v>0</v>
      </c>
      <c r="AD74" s="33">
        <f t="shared" ca="1" si="221"/>
        <v>0</v>
      </c>
      <c r="AE74" s="33">
        <f t="shared" ca="1" si="221"/>
        <v>0</v>
      </c>
      <c r="AF74" s="33">
        <f t="shared" ca="1" si="220"/>
        <v>0</v>
      </c>
      <c r="AG74" s="33">
        <f t="shared" ca="1" si="220"/>
        <v>0</v>
      </c>
      <c r="AH74" s="33">
        <f t="shared" ca="1" si="220"/>
        <v>0</v>
      </c>
      <c r="AI74" s="33">
        <f t="shared" ca="1" si="220"/>
        <v>0</v>
      </c>
      <c r="AJ74" s="33">
        <f t="shared" ca="1" si="220"/>
        <v>0</v>
      </c>
      <c r="AK74" s="33">
        <f t="shared" ca="1" si="220"/>
        <v>0</v>
      </c>
      <c r="AL74" s="33">
        <f t="shared" ca="1" si="220"/>
        <v>0</v>
      </c>
      <c r="AM74" s="33">
        <f t="shared" ca="1" si="220"/>
        <v>0</v>
      </c>
      <c r="AN74" s="33">
        <f t="shared" ca="1" si="220"/>
        <v>0</v>
      </c>
      <c r="AO74" s="33">
        <f t="shared" ca="1" si="220"/>
        <v>0</v>
      </c>
      <c r="AP74" s="33">
        <f t="shared" ca="1" si="220"/>
        <v>0</v>
      </c>
      <c r="AQ74" s="33">
        <f t="shared" ca="1" si="220"/>
        <v>0</v>
      </c>
      <c r="AR74" s="33">
        <f t="shared" ca="1" si="220"/>
        <v>0</v>
      </c>
      <c r="AS74" s="33">
        <f t="shared" ca="1" si="220"/>
        <v>0</v>
      </c>
      <c r="AT74" s="33">
        <f t="shared" ca="1" si="219"/>
        <v>0</v>
      </c>
      <c r="AU74" s="33">
        <f t="shared" ca="1" si="218"/>
        <v>0</v>
      </c>
      <c r="AV74" s="33">
        <f t="shared" ca="1" si="218"/>
        <v>0</v>
      </c>
      <c r="AW74" s="33">
        <f t="shared" ca="1" si="218"/>
        <v>0</v>
      </c>
      <c r="AX74" s="33">
        <f t="shared" ca="1" si="218"/>
        <v>0</v>
      </c>
      <c r="AY74" s="33">
        <f t="shared" ca="1" si="218"/>
        <v>0</v>
      </c>
      <c r="AZ74" s="33">
        <f t="shared" ca="1" si="218"/>
        <v>0</v>
      </c>
      <c r="BA74" s="33">
        <f t="shared" ca="1" si="218"/>
        <v>0</v>
      </c>
      <c r="BB74" s="33">
        <f t="shared" ca="1" si="218"/>
        <v>0</v>
      </c>
      <c r="BC74" s="33">
        <f t="shared" ca="1" si="218"/>
        <v>0</v>
      </c>
      <c r="BD74" s="33">
        <f t="shared" ca="1" si="218"/>
        <v>0</v>
      </c>
      <c r="BE74" s="33">
        <f t="shared" ca="1" si="218"/>
        <v>0</v>
      </c>
      <c r="BF74" s="33">
        <f t="shared" ca="1" si="215"/>
        <v>0</v>
      </c>
      <c r="BG74" s="33">
        <f t="shared" ca="1" si="215"/>
        <v>0</v>
      </c>
      <c r="BH74" s="33"/>
      <c r="BJ74" s="148" t="str">
        <f t="shared" ca="1" si="154"/>
        <v/>
      </c>
      <c r="BL74" s="30"/>
      <c r="BN74" s="29" t="str">
        <f t="shared" ca="1" si="155"/>
        <v/>
      </c>
      <c r="BO74" s="29" t="str">
        <f t="shared" ca="1" si="156"/>
        <v/>
      </c>
      <c r="BP74" s="29" t="str">
        <f t="shared" ca="1" si="157"/>
        <v/>
      </c>
      <c r="BQ74" s="29" t="str">
        <f t="shared" ca="1" si="158"/>
        <v/>
      </c>
      <c r="BR74" s="29" t="str">
        <f t="shared" ca="1" si="159"/>
        <v/>
      </c>
      <c r="BS74" s="29" t="str">
        <f t="shared" ca="1" si="160"/>
        <v/>
      </c>
      <c r="BT74" s="29" t="str">
        <f t="shared" ca="1" si="161"/>
        <v/>
      </c>
      <c r="BU74" s="29" t="str">
        <f t="shared" ca="1" si="162"/>
        <v/>
      </c>
      <c r="BV74" s="29" t="str">
        <f t="shared" ca="1" si="163"/>
        <v/>
      </c>
      <c r="BW74" s="29" t="str">
        <f t="shared" ca="1" si="164"/>
        <v/>
      </c>
      <c r="BX74" s="29" t="str">
        <f t="shared" ca="1" si="165"/>
        <v/>
      </c>
      <c r="BY74" s="29" t="str">
        <f t="shared" ca="1" si="166"/>
        <v/>
      </c>
      <c r="BZ74" s="29" t="str">
        <f t="shared" ca="1" si="167"/>
        <v/>
      </c>
      <c r="CA74" s="29" t="str">
        <f t="shared" ca="1" si="168"/>
        <v/>
      </c>
      <c r="CB74" s="29" t="str">
        <f t="shared" ca="1" si="169"/>
        <v/>
      </c>
      <c r="CC74" s="29" t="str">
        <f t="shared" ca="1" si="170"/>
        <v/>
      </c>
      <c r="CD74" s="29" t="str">
        <f t="shared" ca="1" si="171"/>
        <v/>
      </c>
      <c r="CE74" s="29" t="str">
        <f t="shared" ca="1" si="172"/>
        <v/>
      </c>
      <c r="CF74" s="29" t="str">
        <f t="shared" ca="1" si="173"/>
        <v/>
      </c>
      <c r="CG74" s="29" t="str">
        <f t="shared" ca="1" si="174"/>
        <v/>
      </c>
      <c r="CH74" s="29" t="str">
        <f t="shared" ca="1" si="175"/>
        <v/>
      </c>
      <c r="CI74" s="29" t="str">
        <f t="shared" ca="1" si="176"/>
        <v/>
      </c>
      <c r="CJ74" s="29" t="str">
        <f t="shared" ca="1" si="177"/>
        <v/>
      </c>
      <c r="CK74" s="29" t="str">
        <f t="shared" ca="1" si="178"/>
        <v/>
      </c>
      <c r="CL74" s="29" t="str">
        <f t="shared" ca="1" si="179"/>
        <v/>
      </c>
      <c r="CM74" s="29" t="str">
        <f t="shared" ca="1" si="180"/>
        <v/>
      </c>
      <c r="CN74" s="29" t="str">
        <f t="shared" ca="1" si="181"/>
        <v/>
      </c>
      <c r="CO74" s="29" t="str">
        <f t="shared" ca="1" si="182"/>
        <v/>
      </c>
      <c r="CP74" s="29" t="str">
        <f t="shared" ca="1" si="183"/>
        <v/>
      </c>
      <c r="CQ74" s="29" t="str">
        <f t="shared" ca="1" si="184"/>
        <v/>
      </c>
      <c r="CR74" s="29" t="str">
        <f t="shared" ca="1" si="185"/>
        <v/>
      </c>
      <c r="CS74" s="29" t="str">
        <f t="shared" ca="1" si="186"/>
        <v/>
      </c>
      <c r="CT74" s="29" t="str">
        <f t="shared" ca="1" si="187"/>
        <v/>
      </c>
      <c r="CU74" s="29" t="str">
        <f t="shared" ca="1" si="188"/>
        <v/>
      </c>
      <c r="CV74" s="29" t="str">
        <f t="shared" ca="1" si="189"/>
        <v/>
      </c>
      <c r="CW74" s="29" t="str">
        <f t="shared" ca="1" si="190"/>
        <v/>
      </c>
      <c r="CX74" s="29" t="str">
        <f t="shared" ca="1" si="191"/>
        <v/>
      </c>
      <c r="CY74" s="29" t="str">
        <f t="shared" ca="1" si="192"/>
        <v/>
      </c>
      <c r="CZ74" s="29" t="str">
        <f t="shared" ca="1" si="193"/>
        <v/>
      </c>
      <c r="DA74" s="29" t="str">
        <f t="shared" ca="1" si="194"/>
        <v/>
      </c>
      <c r="DB74" s="29" t="str">
        <f t="shared" ca="1" si="195"/>
        <v/>
      </c>
      <c r="DC74" s="29" t="str">
        <f t="shared" ca="1" si="196"/>
        <v/>
      </c>
      <c r="DD74" s="29" t="str">
        <f t="shared" ca="1" si="197"/>
        <v/>
      </c>
      <c r="DE74" s="29" t="str">
        <f t="shared" ca="1" si="198"/>
        <v/>
      </c>
      <c r="DF74" s="29" t="str">
        <f t="shared" ca="1" si="199"/>
        <v/>
      </c>
      <c r="DG74" s="29" t="str">
        <f t="shared" ca="1" si="200"/>
        <v/>
      </c>
      <c r="DH74" s="29" t="str">
        <f t="shared" ca="1" si="201"/>
        <v/>
      </c>
      <c r="DI74" s="29" t="str">
        <f t="shared" ca="1" si="202"/>
        <v/>
      </c>
      <c r="DJ74" s="29" t="str">
        <f t="shared" ca="1" si="203"/>
        <v/>
      </c>
      <c r="DK74" s="29" t="str">
        <f t="shared" ca="1" si="204"/>
        <v/>
      </c>
      <c r="DL74" s="29" t="str">
        <f t="shared" ca="1" si="205"/>
        <v/>
      </c>
      <c r="DM74" s="29" t="str">
        <f t="shared" ca="1" si="206"/>
        <v/>
      </c>
      <c r="JD74">
        <f t="shared" si="145"/>
        <v>0</v>
      </c>
      <c r="JE74">
        <f t="shared" si="207"/>
        <v>0</v>
      </c>
      <c r="JF74" t="str">
        <f t="shared" ca="1" si="208"/>
        <v/>
      </c>
      <c r="JG74" t="str">
        <f t="shared" ca="1" si="209"/>
        <v/>
      </c>
      <c r="JH74" t="str">
        <f t="shared" ca="1" si="210"/>
        <v/>
      </c>
      <c r="JI74" t="str">
        <f t="shared" ca="1" si="211"/>
        <v/>
      </c>
    </row>
    <row r="75" spans="3:269" x14ac:dyDescent="0.2">
      <c r="C75" s="9">
        <f t="array" aca="1" ref="C75" ca="1">MIN(IF($L$7=0, 0, IF(INDIRECT($L$6)&gt;0, IF(ROW(INDIRECT($L$6))&gt;C74, ROW(INDIRECT($L$6)), MAXR))))</f>
        <v>9999999</v>
      </c>
      <c r="D75" s="9">
        <f t="shared" ca="1" si="85"/>
        <v>0</v>
      </c>
      <c r="E75" s="9">
        <f t="shared" ca="1" si="151"/>
        <v>0</v>
      </c>
      <c r="F75" s="105" t="str">
        <f t="shared" ca="1" si="152"/>
        <v/>
      </c>
      <c r="G75" s="7">
        <f t="shared" ca="1" si="153"/>
        <v>0</v>
      </c>
      <c r="H75" s="33">
        <f t="shared" ca="1" si="217"/>
        <v>0</v>
      </c>
      <c r="I75" s="33">
        <f t="shared" ca="1" si="217"/>
        <v>0</v>
      </c>
      <c r="J75" s="33">
        <f t="shared" ca="1" si="217"/>
        <v>0</v>
      </c>
      <c r="K75" s="33">
        <f t="shared" ca="1" si="217"/>
        <v>0</v>
      </c>
      <c r="L75" s="33">
        <f t="shared" ca="1" si="217"/>
        <v>0</v>
      </c>
      <c r="M75" s="33">
        <f t="shared" ca="1" si="217"/>
        <v>0</v>
      </c>
      <c r="N75" s="33">
        <f t="shared" ca="1" si="217"/>
        <v>0</v>
      </c>
      <c r="O75" s="33">
        <f t="shared" ca="1" si="217"/>
        <v>0</v>
      </c>
      <c r="P75" s="33">
        <f t="shared" ca="1" si="217"/>
        <v>0</v>
      </c>
      <c r="Q75" s="33">
        <f t="shared" ca="1" si="217"/>
        <v>0</v>
      </c>
      <c r="R75" s="33">
        <f t="shared" ca="1" si="216"/>
        <v>0</v>
      </c>
      <c r="S75" s="33">
        <f t="shared" ca="1" si="216"/>
        <v>0</v>
      </c>
      <c r="T75" s="33">
        <f t="shared" ca="1" si="216"/>
        <v>0</v>
      </c>
      <c r="U75" s="33">
        <f t="shared" ca="1" si="216"/>
        <v>0</v>
      </c>
      <c r="V75" s="33">
        <f t="shared" ca="1" si="216"/>
        <v>0</v>
      </c>
      <c r="W75" s="33">
        <f t="shared" ca="1" si="216"/>
        <v>0</v>
      </c>
      <c r="X75" s="33">
        <f t="shared" ca="1" si="216"/>
        <v>0</v>
      </c>
      <c r="Y75" s="33">
        <f t="shared" ca="1" si="221"/>
        <v>0</v>
      </c>
      <c r="Z75" s="33">
        <f t="shared" ca="1" si="221"/>
        <v>0</v>
      </c>
      <c r="AA75" s="33">
        <f t="shared" ca="1" si="221"/>
        <v>0</v>
      </c>
      <c r="AB75" s="33">
        <f t="shared" ca="1" si="221"/>
        <v>0</v>
      </c>
      <c r="AC75" s="33">
        <f t="shared" ca="1" si="221"/>
        <v>0</v>
      </c>
      <c r="AD75" s="33">
        <f t="shared" ca="1" si="221"/>
        <v>0</v>
      </c>
      <c r="AE75" s="33">
        <f t="shared" ca="1" si="221"/>
        <v>0</v>
      </c>
      <c r="AF75" s="33">
        <f t="shared" ca="1" si="220"/>
        <v>0</v>
      </c>
      <c r="AG75" s="33">
        <f t="shared" ca="1" si="220"/>
        <v>0</v>
      </c>
      <c r="AH75" s="33">
        <f t="shared" ca="1" si="220"/>
        <v>0</v>
      </c>
      <c r="AI75" s="33">
        <f t="shared" ca="1" si="220"/>
        <v>0</v>
      </c>
      <c r="AJ75" s="33">
        <f t="shared" ca="1" si="220"/>
        <v>0</v>
      </c>
      <c r="AK75" s="33">
        <f t="shared" ca="1" si="220"/>
        <v>0</v>
      </c>
      <c r="AL75" s="33">
        <f t="shared" ca="1" si="220"/>
        <v>0</v>
      </c>
      <c r="AM75" s="33">
        <f t="shared" ca="1" si="220"/>
        <v>0</v>
      </c>
      <c r="AN75" s="33">
        <f t="shared" ca="1" si="220"/>
        <v>0</v>
      </c>
      <c r="AO75" s="33">
        <f t="shared" ca="1" si="220"/>
        <v>0</v>
      </c>
      <c r="AP75" s="33">
        <f t="shared" ca="1" si="220"/>
        <v>0</v>
      </c>
      <c r="AQ75" s="33">
        <f t="shared" ca="1" si="220"/>
        <v>0</v>
      </c>
      <c r="AR75" s="33">
        <f t="shared" ca="1" si="220"/>
        <v>0</v>
      </c>
      <c r="AS75" s="33">
        <f t="shared" ca="1" si="220"/>
        <v>0</v>
      </c>
      <c r="AT75" s="33">
        <f t="shared" ca="1" si="219"/>
        <v>0</v>
      </c>
      <c r="AU75" s="33">
        <f t="shared" ca="1" si="218"/>
        <v>0</v>
      </c>
      <c r="AV75" s="33">
        <f t="shared" ca="1" si="218"/>
        <v>0</v>
      </c>
      <c r="AW75" s="33">
        <f t="shared" ca="1" si="218"/>
        <v>0</v>
      </c>
      <c r="AX75" s="33">
        <f t="shared" ca="1" si="218"/>
        <v>0</v>
      </c>
      <c r="AY75" s="33">
        <f t="shared" ca="1" si="218"/>
        <v>0</v>
      </c>
      <c r="AZ75" s="33">
        <f t="shared" ca="1" si="218"/>
        <v>0</v>
      </c>
      <c r="BA75" s="33">
        <f t="shared" ca="1" si="218"/>
        <v>0</v>
      </c>
      <c r="BB75" s="33">
        <f t="shared" ca="1" si="218"/>
        <v>0</v>
      </c>
      <c r="BC75" s="33">
        <f t="shared" ca="1" si="218"/>
        <v>0</v>
      </c>
      <c r="BD75" s="33">
        <f t="shared" ca="1" si="218"/>
        <v>0</v>
      </c>
      <c r="BE75" s="33">
        <f t="shared" ca="1" si="218"/>
        <v>0</v>
      </c>
      <c r="BF75" s="33">
        <f t="shared" ca="1" si="215"/>
        <v>0</v>
      </c>
      <c r="BG75" s="33">
        <f t="shared" ca="1" si="215"/>
        <v>0</v>
      </c>
      <c r="BH75" s="33"/>
      <c r="BJ75" s="148" t="str">
        <f t="shared" ca="1" si="154"/>
        <v/>
      </c>
      <c r="BL75" s="30"/>
      <c r="BN75" s="29" t="str">
        <f t="shared" ca="1" si="155"/>
        <v/>
      </c>
      <c r="BO75" s="29" t="str">
        <f t="shared" ca="1" si="156"/>
        <v/>
      </c>
      <c r="BP75" s="29" t="str">
        <f t="shared" ca="1" si="157"/>
        <v/>
      </c>
      <c r="BQ75" s="29" t="str">
        <f t="shared" ca="1" si="158"/>
        <v/>
      </c>
      <c r="BR75" s="29" t="str">
        <f t="shared" ca="1" si="159"/>
        <v/>
      </c>
      <c r="BS75" s="29" t="str">
        <f t="shared" ca="1" si="160"/>
        <v/>
      </c>
      <c r="BT75" s="29" t="str">
        <f t="shared" ca="1" si="161"/>
        <v/>
      </c>
      <c r="BU75" s="29" t="str">
        <f t="shared" ca="1" si="162"/>
        <v/>
      </c>
      <c r="BV75" s="29" t="str">
        <f t="shared" ca="1" si="163"/>
        <v/>
      </c>
      <c r="BW75" s="29" t="str">
        <f t="shared" ca="1" si="164"/>
        <v/>
      </c>
      <c r="BX75" s="29" t="str">
        <f t="shared" ca="1" si="165"/>
        <v/>
      </c>
      <c r="BY75" s="29" t="str">
        <f t="shared" ca="1" si="166"/>
        <v/>
      </c>
      <c r="BZ75" s="29" t="str">
        <f t="shared" ca="1" si="167"/>
        <v/>
      </c>
      <c r="CA75" s="29" t="str">
        <f t="shared" ca="1" si="168"/>
        <v/>
      </c>
      <c r="CB75" s="29" t="str">
        <f t="shared" ca="1" si="169"/>
        <v/>
      </c>
      <c r="CC75" s="29" t="str">
        <f t="shared" ca="1" si="170"/>
        <v/>
      </c>
      <c r="CD75" s="29" t="str">
        <f t="shared" ca="1" si="171"/>
        <v/>
      </c>
      <c r="CE75" s="29" t="str">
        <f t="shared" ca="1" si="172"/>
        <v/>
      </c>
      <c r="CF75" s="29" t="str">
        <f t="shared" ca="1" si="173"/>
        <v/>
      </c>
      <c r="CG75" s="29" t="str">
        <f t="shared" ca="1" si="174"/>
        <v/>
      </c>
      <c r="CH75" s="29" t="str">
        <f t="shared" ca="1" si="175"/>
        <v/>
      </c>
      <c r="CI75" s="29" t="str">
        <f t="shared" ca="1" si="176"/>
        <v/>
      </c>
      <c r="CJ75" s="29" t="str">
        <f t="shared" ca="1" si="177"/>
        <v/>
      </c>
      <c r="CK75" s="29" t="str">
        <f t="shared" ca="1" si="178"/>
        <v/>
      </c>
      <c r="CL75" s="29" t="str">
        <f t="shared" ca="1" si="179"/>
        <v/>
      </c>
      <c r="CM75" s="29" t="str">
        <f t="shared" ca="1" si="180"/>
        <v/>
      </c>
      <c r="CN75" s="29" t="str">
        <f t="shared" ca="1" si="181"/>
        <v/>
      </c>
      <c r="CO75" s="29" t="str">
        <f t="shared" ca="1" si="182"/>
        <v/>
      </c>
      <c r="CP75" s="29" t="str">
        <f t="shared" ca="1" si="183"/>
        <v/>
      </c>
      <c r="CQ75" s="29" t="str">
        <f t="shared" ca="1" si="184"/>
        <v/>
      </c>
      <c r="CR75" s="29" t="str">
        <f t="shared" ca="1" si="185"/>
        <v/>
      </c>
      <c r="CS75" s="29" t="str">
        <f t="shared" ca="1" si="186"/>
        <v/>
      </c>
      <c r="CT75" s="29" t="str">
        <f t="shared" ca="1" si="187"/>
        <v/>
      </c>
      <c r="CU75" s="29" t="str">
        <f t="shared" ca="1" si="188"/>
        <v/>
      </c>
      <c r="CV75" s="29" t="str">
        <f t="shared" ca="1" si="189"/>
        <v/>
      </c>
      <c r="CW75" s="29" t="str">
        <f t="shared" ca="1" si="190"/>
        <v/>
      </c>
      <c r="CX75" s="29" t="str">
        <f t="shared" ca="1" si="191"/>
        <v/>
      </c>
      <c r="CY75" s="29" t="str">
        <f t="shared" ca="1" si="192"/>
        <v/>
      </c>
      <c r="CZ75" s="29" t="str">
        <f t="shared" ca="1" si="193"/>
        <v/>
      </c>
      <c r="DA75" s="29" t="str">
        <f t="shared" ca="1" si="194"/>
        <v/>
      </c>
      <c r="DB75" s="29" t="str">
        <f t="shared" ca="1" si="195"/>
        <v/>
      </c>
      <c r="DC75" s="29" t="str">
        <f t="shared" ca="1" si="196"/>
        <v/>
      </c>
      <c r="DD75" s="29" t="str">
        <f t="shared" ca="1" si="197"/>
        <v/>
      </c>
      <c r="DE75" s="29" t="str">
        <f t="shared" ca="1" si="198"/>
        <v/>
      </c>
      <c r="DF75" s="29" t="str">
        <f t="shared" ca="1" si="199"/>
        <v/>
      </c>
      <c r="DG75" s="29" t="str">
        <f t="shared" ca="1" si="200"/>
        <v/>
      </c>
      <c r="DH75" s="29" t="str">
        <f t="shared" ca="1" si="201"/>
        <v/>
      </c>
      <c r="DI75" s="29" t="str">
        <f t="shared" ca="1" si="202"/>
        <v/>
      </c>
      <c r="DJ75" s="29" t="str">
        <f t="shared" ca="1" si="203"/>
        <v/>
      </c>
      <c r="DK75" s="29" t="str">
        <f t="shared" ca="1" si="204"/>
        <v/>
      </c>
      <c r="DL75" s="29" t="str">
        <f t="shared" ca="1" si="205"/>
        <v/>
      </c>
      <c r="DM75" s="29" t="str">
        <f t="shared" ca="1" si="206"/>
        <v/>
      </c>
      <c r="JD75">
        <f t="shared" si="145"/>
        <v>0</v>
      </c>
      <c r="JE75">
        <f t="shared" si="207"/>
        <v>0</v>
      </c>
      <c r="JF75" t="str">
        <f t="shared" ca="1" si="208"/>
        <v/>
      </c>
      <c r="JG75" t="str">
        <f t="shared" ca="1" si="209"/>
        <v/>
      </c>
      <c r="JH75" t="str">
        <f t="shared" ca="1" si="210"/>
        <v/>
      </c>
      <c r="JI75" t="str">
        <f t="shared" ca="1" si="211"/>
        <v/>
      </c>
    </row>
    <row r="76" spans="3:269" x14ac:dyDescent="0.2">
      <c r="C76" s="9">
        <f t="array" aca="1" ref="C76" ca="1">MIN(IF($L$7=0, 0, IF(INDIRECT($L$6)&gt;0, IF(ROW(INDIRECT($L$6))&gt;C75, ROW(INDIRECT($L$6)), MAXR))))</f>
        <v>9999999</v>
      </c>
      <c r="D76" s="9">
        <f t="shared" ca="1" si="85"/>
        <v>0</v>
      </c>
      <c r="E76" s="9">
        <f t="shared" ca="1" si="151"/>
        <v>0</v>
      </c>
      <c r="F76" s="105" t="str">
        <f t="shared" ca="1" si="152"/>
        <v/>
      </c>
      <c r="G76" s="7">
        <f t="shared" ca="1" si="153"/>
        <v>0</v>
      </c>
      <c r="H76" s="33">
        <f t="shared" ca="1" si="217"/>
        <v>0</v>
      </c>
      <c r="I76" s="33">
        <f t="shared" ca="1" si="217"/>
        <v>0</v>
      </c>
      <c r="J76" s="33">
        <f t="shared" ca="1" si="217"/>
        <v>0</v>
      </c>
      <c r="K76" s="33">
        <f t="shared" ca="1" si="217"/>
        <v>0</v>
      </c>
      <c r="L76" s="33">
        <f t="shared" ca="1" si="217"/>
        <v>0</v>
      </c>
      <c r="M76" s="33">
        <f t="shared" ref="M76:Q76" ca="1" si="222">IF(OR($C76=MAXR, $C76=0, M$24=0, M$19=0), 0, IF(LEN(INDIRECT($F$9&amp;M$20&amp;$C76))=0, NULL,  INDIRECT($F$9&amp;M$20&amp;$C76)))</f>
        <v>0</v>
      </c>
      <c r="N76" s="33">
        <f t="shared" ca="1" si="222"/>
        <v>0</v>
      </c>
      <c r="O76" s="33">
        <f t="shared" ca="1" si="222"/>
        <v>0</v>
      </c>
      <c r="P76" s="33">
        <f t="shared" ca="1" si="222"/>
        <v>0</v>
      </c>
      <c r="Q76" s="33">
        <f t="shared" ca="1" si="222"/>
        <v>0</v>
      </c>
      <c r="R76" s="33">
        <f t="shared" ca="1" si="216"/>
        <v>0</v>
      </c>
      <c r="S76" s="33">
        <f t="shared" ca="1" si="216"/>
        <v>0</v>
      </c>
      <c r="T76" s="33">
        <f t="shared" ca="1" si="216"/>
        <v>0</v>
      </c>
      <c r="U76" s="33">
        <f t="shared" ca="1" si="216"/>
        <v>0</v>
      </c>
      <c r="V76" s="33">
        <f t="shared" ca="1" si="216"/>
        <v>0</v>
      </c>
      <c r="W76" s="33">
        <f t="shared" ca="1" si="216"/>
        <v>0</v>
      </c>
      <c r="X76" s="33">
        <f t="shared" ca="1" si="216"/>
        <v>0</v>
      </c>
      <c r="Y76" s="33">
        <f t="shared" ca="1" si="221"/>
        <v>0</v>
      </c>
      <c r="Z76" s="33">
        <f t="shared" ca="1" si="221"/>
        <v>0</v>
      </c>
      <c r="AA76" s="33">
        <f t="shared" ca="1" si="221"/>
        <v>0</v>
      </c>
      <c r="AB76" s="33">
        <f t="shared" ca="1" si="221"/>
        <v>0</v>
      </c>
      <c r="AC76" s="33">
        <f t="shared" ca="1" si="221"/>
        <v>0</v>
      </c>
      <c r="AD76" s="33">
        <f t="shared" ca="1" si="221"/>
        <v>0</v>
      </c>
      <c r="AE76" s="33">
        <f t="shared" ca="1" si="221"/>
        <v>0</v>
      </c>
      <c r="AF76" s="33">
        <f t="shared" ca="1" si="220"/>
        <v>0</v>
      </c>
      <c r="AG76" s="33">
        <f t="shared" ca="1" si="220"/>
        <v>0</v>
      </c>
      <c r="AH76" s="33">
        <f t="shared" ca="1" si="220"/>
        <v>0</v>
      </c>
      <c r="AI76" s="33">
        <f t="shared" ca="1" si="220"/>
        <v>0</v>
      </c>
      <c r="AJ76" s="33">
        <f t="shared" ca="1" si="220"/>
        <v>0</v>
      </c>
      <c r="AK76" s="33">
        <f t="shared" ca="1" si="220"/>
        <v>0</v>
      </c>
      <c r="AL76" s="33">
        <f t="shared" ca="1" si="220"/>
        <v>0</v>
      </c>
      <c r="AM76" s="33">
        <f t="shared" ca="1" si="220"/>
        <v>0</v>
      </c>
      <c r="AN76" s="33">
        <f t="shared" ca="1" si="220"/>
        <v>0</v>
      </c>
      <c r="AO76" s="33">
        <f t="shared" ca="1" si="220"/>
        <v>0</v>
      </c>
      <c r="AP76" s="33">
        <f t="shared" ca="1" si="220"/>
        <v>0</v>
      </c>
      <c r="AQ76" s="33">
        <f t="shared" ca="1" si="220"/>
        <v>0</v>
      </c>
      <c r="AR76" s="33">
        <f t="shared" ca="1" si="220"/>
        <v>0</v>
      </c>
      <c r="AS76" s="33">
        <f t="shared" ca="1" si="220"/>
        <v>0</v>
      </c>
      <c r="AT76" s="33">
        <f t="shared" ca="1" si="219"/>
        <v>0</v>
      </c>
      <c r="AU76" s="33">
        <f t="shared" ca="1" si="218"/>
        <v>0</v>
      </c>
      <c r="AV76" s="33">
        <f t="shared" ca="1" si="218"/>
        <v>0</v>
      </c>
      <c r="AW76" s="33">
        <f t="shared" ca="1" si="218"/>
        <v>0</v>
      </c>
      <c r="AX76" s="33">
        <f t="shared" ca="1" si="218"/>
        <v>0</v>
      </c>
      <c r="AY76" s="33">
        <f t="shared" ca="1" si="218"/>
        <v>0</v>
      </c>
      <c r="AZ76" s="33">
        <f t="shared" ca="1" si="218"/>
        <v>0</v>
      </c>
      <c r="BA76" s="33">
        <f t="shared" ca="1" si="218"/>
        <v>0</v>
      </c>
      <c r="BB76" s="33">
        <f t="shared" ca="1" si="218"/>
        <v>0</v>
      </c>
      <c r="BC76" s="33">
        <f t="shared" ca="1" si="218"/>
        <v>0</v>
      </c>
      <c r="BD76" s="33">
        <f t="shared" ca="1" si="218"/>
        <v>0</v>
      </c>
      <c r="BE76" s="33">
        <f t="shared" ca="1" si="218"/>
        <v>0</v>
      </c>
      <c r="BF76" s="33">
        <f t="shared" ca="1" si="215"/>
        <v>0</v>
      </c>
      <c r="BG76" s="33">
        <f t="shared" ca="1" si="215"/>
        <v>0</v>
      </c>
      <c r="BH76" s="33"/>
      <c r="BJ76" s="148" t="str">
        <f t="shared" ca="1" si="154"/>
        <v/>
      </c>
      <c r="BL76" s="30"/>
      <c r="BN76" s="29" t="str">
        <f t="shared" ca="1" si="155"/>
        <v/>
      </c>
      <c r="BO76" s="29" t="str">
        <f t="shared" ca="1" si="156"/>
        <v/>
      </c>
      <c r="BP76" s="29" t="str">
        <f t="shared" ca="1" si="157"/>
        <v/>
      </c>
      <c r="BQ76" s="29" t="str">
        <f t="shared" ca="1" si="158"/>
        <v/>
      </c>
      <c r="BR76" s="29" t="str">
        <f t="shared" ca="1" si="159"/>
        <v/>
      </c>
      <c r="BS76" s="29" t="str">
        <f t="shared" ca="1" si="160"/>
        <v/>
      </c>
      <c r="BT76" s="29" t="str">
        <f t="shared" ca="1" si="161"/>
        <v/>
      </c>
      <c r="BU76" s="29" t="str">
        <f t="shared" ca="1" si="162"/>
        <v/>
      </c>
      <c r="BV76" s="29" t="str">
        <f t="shared" ca="1" si="163"/>
        <v/>
      </c>
      <c r="BW76" s="29" t="str">
        <f t="shared" ca="1" si="164"/>
        <v/>
      </c>
      <c r="BX76" s="29" t="str">
        <f t="shared" ca="1" si="165"/>
        <v/>
      </c>
      <c r="BY76" s="29" t="str">
        <f t="shared" ca="1" si="166"/>
        <v/>
      </c>
      <c r="BZ76" s="29" t="str">
        <f t="shared" ca="1" si="167"/>
        <v/>
      </c>
      <c r="CA76" s="29" t="str">
        <f t="shared" ca="1" si="168"/>
        <v/>
      </c>
      <c r="CB76" s="29" t="str">
        <f t="shared" ca="1" si="169"/>
        <v/>
      </c>
      <c r="CC76" s="29" t="str">
        <f t="shared" ca="1" si="170"/>
        <v/>
      </c>
      <c r="CD76" s="29" t="str">
        <f t="shared" ca="1" si="171"/>
        <v/>
      </c>
      <c r="CE76" s="29" t="str">
        <f t="shared" ca="1" si="172"/>
        <v/>
      </c>
      <c r="CF76" s="29" t="str">
        <f t="shared" ca="1" si="173"/>
        <v/>
      </c>
      <c r="CG76" s="29" t="str">
        <f t="shared" ca="1" si="174"/>
        <v/>
      </c>
      <c r="CH76" s="29" t="str">
        <f t="shared" ca="1" si="175"/>
        <v/>
      </c>
      <c r="CI76" s="29" t="str">
        <f t="shared" ca="1" si="176"/>
        <v/>
      </c>
      <c r="CJ76" s="29" t="str">
        <f t="shared" ca="1" si="177"/>
        <v/>
      </c>
      <c r="CK76" s="29" t="str">
        <f t="shared" ca="1" si="178"/>
        <v/>
      </c>
      <c r="CL76" s="29" t="str">
        <f t="shared" ca="1" si="179"/>
        <v/>
      </c>
      <c r="CM76" s="29" t="str">
        <f t="shared" ca="1" si="180"/>
        <v/>
      </c>
      <c r="CN76" s="29" t="str">
        <f t="shared" ca="1" si="181"/>
        <v/>
      </c>
      <c r="CO76" s="29" t="str">
        <f t="shared" ca="1" si="182"/>
        <v/>
      </c>
      <c r="CP76" s="29" t="str">
        <f t="shared" ca="1" si="183"/>
        <v/>
      </c>
      <c r="CQ76" s="29" t="str">
        <f t="shared" ca="1" si="184"/>
        <v/>
      </c>
      <c r="CR76" s="29" t="str">
        <f t="shared" ca="1" si="185"/>
        <v/>
      </c>
      <c r="CS76" s="29" t="str">
        <f t="shared" ca="1" si="186"/>
        <v/>
      </c>
      <c r="CT76" s="29" t="str">
        <f t="shared" ca="1" si="187"/>
        <v/>
      </c>
      <c r="CU76" s="29" t="str">
        <f t="shared" ca="1" si="188"/>
        <v/>
      </c>
      <c r="CV76" s="29" t="str">
        <f t="shared" ca="1" si="189"/>
        <v/>
      </c>
      <c r="CW76" s="29" t="str">
        <f t="shared" ca="1" si="190"/>
        <v/>
      </c>
      <c r="CX76" s="29" t="str">
        <f t="shared" ca="1" si="191"/>
        <v/>
      </c>
      <c r="CY76" s="29" t="str">
        <f t="shared" ca="1" si="192"/>
        <v/>
      </c>
      <c r="CZ76" s="29" t="str">
        <f t="shared" ca="1" si="193"/>
        <v/>
      </c>
      <c r="DA76" s="29" t="str">
        <f t="shared" ca="1" si="194"/>
        <v/>
      </c>
      <c r="DB76" s="29" t="str">
        <f t="shared" ca="1" si="195"/>
        <v/>
      </c>
      <c r="DC76" s="29" t="str">
        <f t="shared" ca="1" si="196"/>
        <v/>
      </c>
      <c r="DD76" s="29" t="str">
        <f t="shared" ca="1" si="197"/>
        <v/>
      </c>
      <c r="DE76" s="29" t="str">
        <f t="shared" ca="1" si="198"/>
        <v/>
      </c>
      <c r="DF76" s="29" t="str">
        <f t="shared" ca="1" si="199"/>
        <v/>
      </c>
      <c r="DG76" s="29" t="str">
        <f t="shared" ca="1" si="200"/>
        <v/>
      </c>
      <c r="DH76" s="29" t="str">
        <f t="shared" ca="1" si="201"/>
        <v/>
      </c>
      <c r="DI76" s="29" t="str">
        <f t="shared" ca="1" si="202"/>
        <v/>
      </c>
      <c r="DJ76" s="29" t="str">
        <f t="shared" ca="1" si="203"/>
        <v/>
      </c>
      <c r="DK76" s="29" t="str">
        <f t="shared" ca="1" si="204"/>
        <v/>
      </c>
      <c r="DL76" s="29" t="str">
        <f t="shared" ca="1" si="205"/>
        <v/>
      </c>
      <c r="DM76" s="29" t="str">
        <f t="shared" ca="1" si="206"/>
        <v/>
      </c>
      <c r="JD76">
        <f t="shared" si="145"/>
        <v>0</v>
      </c>
      <c r="JE76">
        <f t="shared" si="207"/>
        <v>0</v>
      </c>
      <c r="JF76" t="str">
        <f t="shared" ca="1" si="208"/>
        <v/>
      </c>
      <c r="JG76" t="str">
        <f t="shared" ca="1" si="209"/>
        <v/>
      </c>
      <c r="JH76" t="str">
        <f t="shared" ca="1" si="210"/>
        <v/>
      </c>
      <c r="JI76" t="str">
        <f t="shared" ca="1" si="211"/>
        <v/>
      </c>
    </row>
    <row r="77" spans="3:269" x14ac:dyDescent="0.2">
      <c r="C77" s="9">
        <f t="array" aca="1" ref="C77" ca="1">MIN(IF($L$7=0, 0, IF(INDIRECT($L$6)&gt;0, IF(ROW(INDIRECT($L$6))&gt;C76, ROW(INDIRECT($L$6)), MAXR))))</f>
        <v>9999999</v>
      </c>
      <c r="D77" s="9">
        <f t="shared" ca="1" si="85"/>
        <v>0</v>
      </c>
      <c r="E77" s="9">
        <f t="shared" ca="1" si="151"/>
        <v>0</v>
      </c>
      <c r="F77" s="105" t="str">
        <f t="shared" ca="1" si="152"/>
        <v/>
      </c>
      <c r="G77" s="7">
        <f t="shared" ca="1" si="153"/>
        <v>0</v>
      </c>
      <c r="H77" s="33">
        <f t="shared" ref="H77:W96" ca="1" si="223">IF(OR($C77=MAXR, $C77=0, H$24=0, H$19=0), 0, IF(LEN(INDIRECT($F$9&amp;H$20&amp;$C77))=0, NULL,  INDIRECT($F$9&amp;H$20&amp;$C77)))</f>
        <v>0</v>
      </c>
      <c r="I77" s="33">
        <f t="shared" ca="1" si="223"/>
        <v>0</v>
      </c>
      <c r="J77" s="33">
        <f t="shared" ca="1" si="223"/>
        <v>0</v>
      </c>
      <c r="K77" s="33">
        <f t="shared" ca="1" si="223"/>
        <v>0</v>
      </c>
      <c r="L77" s="33">
        <f t="shared" ca="1" si="223"/>
        <v>0</v>
      </c>
      <c r="M77" s="33">
        <f t="shared" ca="1" si="223"/>
        <v>0</v>
      </c>
      <c r="N77" s="33">
        <f t="shared" ca="1" si="223"/>
        <v>0</v>
      </c>
      <c r="O77" s="33">
        <f t="shared" ca="1" si="223"/>
        <v>0</v>
      </c>
      <c r="P77" s="33">
        <f t="shared" ca="1" si="223"/>
        <v>0</v>
      </c>
      <c r="Q77" s="33">
        <f t="shared" ca="1" si="223"/>
        <v>0</v>
      </c>
      <c r="R77" s="33">
        <f t="shared" ca="1" si="216"/>
        <v>0</v>
      </c>
      <c r="S77" s="33">
        <f t="shared" ca="1" si="216"/>
        <v>0</v>
      </c>
      <c r="T77" s="33">
        <f t="shared" ca="1" si="216"/>
        <v>0</v>
      </c>
      <c r="U77" s="33">
        <f t="shared" ca="1" si="216"/>
        <v>0</v>
      </c>
      <c r="V77" s="33">
        <f t="shared" ca="1" si="216"/>
        <v>0</v>
      </c>
      <c r="W77" s="33">
        <f t="shared" ca="1" si="216"/>
        <v>0</v>
      </c>
      <c r="X77" s="33">
        <f t="shared" ca="1" si="216"/>
        <v>0</v>
      </c>
      <c r="Y77" s="33">
        <f t="shared" ca="1" si="221"/>
        <v>0</v>
      </c>
      <c r="Z77" s="33">
        <f t="shared" ca="1" si="221"/>
        <v>0</v>
      </c>
      <c r="AA77" s="33">
        <f t="shared" ca="1" si="221"/>
        <v>0</v>
      </c>
      <c r="AB77" s="33">
        <f t="shared" ca="1" si="221"/>
        <v>0</v>
      </c>
      <c r="AC77" s="33">
        <f t="shared" ca="1" si="221"/>
        <v>0</v>
      </c>
      <c r="AD77" s="33">
        <f t="shared" ca="1" si="221"/>
        <v>0</v>
      </c>
      <c r="AE77" s="33">
        <f t="shared" ca="1" si="221"/>
        <v>0</v>
      </c>
      <c r="AF77" s="33">
        <f t="shared" ca="1" si="220"/>
        <v>0</v>
      </c>
      <c r="AG77" s="33">
        <f t="shared" ca="1" si="220"/>
        <v>0</v>
      </c>
      <c r="AH77" s="33">
        <f t="shared" ca="1" si="220"/>
        <v>0</v>
      </c>
      <c r="AI77" s="33">
        <f t="shared" ca="1" si="220"/>
        <v>0</v>
      </c>
      <c r="AJ77" s="33">
        <f t="shared" ca="1" si="220"/>
        <v>0</v>
      </c>
      <c r="AK77" s="33">
        <f t="shared" ca="1" si="220"/>
        <v>0</v>
      </c>
      <c r="AL77" s="33">
        <f t="shared" ca="1" si="220"/>
        <v>0</v>
      </c>
      <c r="AM77" s="33">
        <f t="shared" ca="1" si="220"/>
        <v>0</v>
      </c>
      <c r="AN77" s="33">
        <f t="shared" ca="1" si="220"/>
        <v>0</v>
      </c>
      <c r="AO77" s="33">
        <f t="shared" ca="1" si="220"/>
        <v>0</v>
      </c>
      <c r="AP77" s="33">
        <f t="shared" ca="1" si="220"/>
        <v>0</v>
      </c>
      <c r="AQ77" s="33">
        <f t="shared" ca="1" si="220"/>
        <v>0</v>
      </c>
      <c r="AR77" s="33">
        <f t="shared" ca="1" si="220"/>
        <v>0</v>
      </c>
      <c r="AS77" s="33">
        <f t="shared" ca="1" si="220"/>
        <v>0</v>
      </c>
      <c r="AT77" s="33">
        <f t="shared" ca="1" si="219"/>
        <v>0</v>
      </c>
      <c r="AU77" s="33">
        <f t="shared" ca="1" si="218"/>
        <v>0</v>
      </c>
      <c r="AV77" s="33">
        <f t="shared" ca="1" si="218"/>
        <v>0</v>
      </c>
      <c r="AW77" s="33">
        <f t="shared" ca="1" si="218"/>
        <v>0</v>
      </c>
      <c r="AX77" s="33">
        <f t="shared" ca="1" si="218"/>
        <v>0</v>
      </c>
      <c r="AY77" s="33">
        <f t="shared" ca="1" si="218"/>
        <v>0</v>
      </c>
      <c r="AZ77" s="33">
        <f t="shared" ca="1" si="218"/>
        <v>0</v>
      </c>
      <c r="BA77" s="33">
        <f t="shared" ca="1" si="218"/>
        <v>0</v>
      </c>
      <c r="BB77" s="33">
        <f t="shared" ca="1" si="218"/>
        <v>0</v>
      </c>
      <c r="BC77" s="33">
        <f t="shared" ca="1" si="218"/>
        <v>0</v>
      </c>
      <c r="BD77" s="33">
        <f t="shared" ca="1" si="218"/>
        <v>0</v>
      </c>
      <c r="BE77" s="33">
        <f t="shared" ca="1" si="218"/>
        <v>0</v>
      </c>
      <c r="BF77" s="33">
        <f t="shared" ca="1" si="215"/>
        <v>0</v>
      </c>
      <c r="BG77" s="33">
        <f t="shared" ca="1" si="215"/>
        <v>0</v>
      </c>
      <c r="BH77" s="33"/>
      <c r="BJ77" s="148" t="str">
        <f t="shared" ca="1" si="154"/>
        <v/>
      </c>
      <c r="BL77" s="30"/>
      <c r="BN77" s="29" t="str">
        <f t="shared" ca="1" si="155"/>
        <v/>
      </c>
      <c r="BO77" s="29" t="str">
        <f t="shared" ca="1" si="156"/>
        <v/>
      </c>
      <c r="BP77" s="29" t="str">
        <f t="shared" ca="1" si="157"/>
        <v/>
      </c>
      <c r="BQ77" s="29" t="str">
        <f t="shared" ca="1" si="158"/>
        <v/>
      </c>
      <c r="BR77" s="29" t="str">
        <f t="shared" ca="1" si="159"/>
        <v/>
      </c>
      <c r="BS77" s="29" t="str">
        <f t="shared" ca="1" si="160"/>
        <v/>
      </c>
      <c r="BT77" s="29" t="str">
        <f t="shared" ca="1" si="161"/>
        <v/>
      </c>
      <c r="BU77" s="29" t="str">
        <f t="shared" ca="1" si="162"/>
        <v/>
      </c>
      <c r="BV77" s="29" t="str">
        <f t="shared" ca="1" si="163"/>
        <v/>
      </c>
      <c r="BW77" s="29" t="str">
        <f t="shared" ca="1" si="164"/>
        <v/>
      </c>
      <c r="BX77" s="29" t="str">
        <f t="shared" ca="1" si="165"/>
        <v/>
      </c>
      <c r="BY77" s="29" t="str">
        <f t="shared" ca="1" si="166"/>
        <v/>
      </c>
      <c r="BZ77" s="29" t="str">
        <f t="shared" ca="1" si="167"/>
        <v/>
      </c>
      <c r="CA77" s="29" t="str">
        <f t="shared" ca="1" si="168"/>
        <v/>
      </c>
      <c r="CB77" s="29" t="str">
        <f t="shared" ca="1" si="169"/>
        <v/>
      </c>
      <c r="CC77" s="29" t="str">
        <f t="shared" ca="1" si="170"/>
        <v/>
      </c>
      <c r="CD77" s="29" t="str">
        <f t="shared" ca="1" si="171"/>
        <v/>
      </c>
      <c r="CE77" s="29" t="str">
        <f t="shared" ca="1" si="172"/>
        <v/>
      </c>
      <c r="CF77" s="29" t="str">
        <f t="shared" ca="1" si="173"/>
        <v/>
      </c>
      <c r="CG77" s="29" t="str">
        <f t="shared" ca="1" si="174"/>
        <v/>
      </c>
      <c r="CH77" s="29" t="str">
        <f t="shared" ca="1" si="175"/>
        <v/>
      </c>
      <c r="CI77" s="29" t="str">
        <f t="shared" ca="1" si="176"/>
        <v/>
      </c>
      <c r="CJ77" s="29" t="str">
        <f t="shared" ca="1" si="177"/>
        <v/>
      </c>
      <c r="CK77" s="29" t="str">
        <f t="shared" ca="1" si="178"/>
        <v/>
      </c>
      <c r="CL77" s="29" t="str">
        <f t="shared" ca="1" si="179"/>
        <v/>
      </c>
      <c r="CM77" s="29" t="str">
        <f t="shared" ca="1" si="180"/>
        <v/>
      </c>
      <c r="CN77" s="29" t="str">
        <f t="shared" ca="1" si="181"/>
        <v/>
      </c>
      <c r="CO77" s="29" t="str">
        <f t="shared" ca="1" si="182"/>
        <v/>
      </c>
      <c r="CP77" s="29" t="str">
        <f t="shared" ca="1" si="183"/>
        <v/>
      </c>
      <c r="CQ77" s="29" t="str">
        <f t="shared" ca="1" si="184"/>
        <v/>
      </c>
      <c r="CR77" s="29" t="str">
        <f t="shared" ca="1" si="185"/>
        <v/>
      </c>
      <c r="CS77" s="29" t="str">
        <f t="shared" ca="1" si="186"/>
        <v/>
      </c>
      <c r="CT77" s="29" t="str">
        <f t="shared" ca="1" si="187"/>
        <v/>
      </c>
      <c r="CU77" s="29" t="str">
        <f t="shared" ca="1" si="188"/>
        <v/>
      </c>
      <c r="CV77" s="29" t="str">
        <f t="shared" ca="1" si="189"/>
        <v/>
      </c>
      <c r="CW77" s="29" t="str">
        <f t="shared" ca="1" si="190"/>
        <v/>
      </c>
      <c r="CX77" s="29" t="str">
        <f t="shared" ca="1" si="191"/>
        <v/>
      </c>
      <c r="CY77" s="29" t="str">
        <f t="shared" ca="1" si="192"/>
        <v/>
      </c>
      <c r="CZ77" s="29" t="str">
        <f t="shared" ca="1" si="193"/>
        <v/>
      </c>
      <c r="DA77" s="29" t="str">
        <f t="shared" ca="1" si="194"/>
        <v/>
      </c>
      <c r="DB77" s="29" t="str">
        <f t="shared" ca="1" si="195"/>
        <v/>
      </c>
      <c r="DC77" s="29" t="str">
        <f t="shared" ca="1" si="196"/>
        <v/>
      </c>
      <c r="DD77" s="29" t="str">
        <f t="shared" ca="1" si="197"/>
        <v/>
      </c>
      <c r="DE77" s="29" t="str">
        <f t="shared" ca="1" si="198"/>
        <v/>
      </c>
      <c r="DF77" s="29" t="str">
        <f t="shared" ca="1" si="199"/>
        <v/>
      </c>
      <c r="DG77" s="29" t="str">
        <f t="shared" ca="1" si="200"/>
        <v/>
      </c>
      <c r="DH77" s="29" t="str">
        <f t="shared" ca="1" si="201"/>
        <v/>
      </c>
      <c r="DI77" s="29" t="str">
        <f t="shared" ca="1" si="202"/>
        <v/>
      </c>
      <c r="DJ77" s="29" t="str">
        <f t="shared" ca="1" si="203"/>
        <v/>
      </c>
      <c r="DK77" s="29" t="str">
        <f t="shared" ca="1" si="204"/>
        <v/>
      </c>
      <c r="DL77" s="29" t="str">
        <f t="shared" ca="1" si="205"/>
        <v/>
      </c>
      <c r="DM77" s="29" t="str">
        <f t="shared" ca="1" si="206"/>
        <v/>
      </c>
      <c r="JD77">
        <f t="shared" si="145"/>
        <v>0</v>
      </c>
      <c r="JE77">
        <f t="shared" si="207"/>
        <v>0</v>
      </c>
      <c r="JF77" t="str">
        <f t="shared" ca="1" si="208"/>
        <v/>
      </c>
      <c r="JG77" t="str">
        <f t="shared" ca="1" si="209"/>
        <v/>
      </c>
      <c r="JH77" t="str">
        <f t="shared" ca="1" si="210"/>
        <v/>
      </c>
      <c r="JI77" t="str">
        <f t="shared" ca="1" si="211"/>
        <v/>
      </c>
    </row>
    <row r="78" spans="3:269" x14ac:dyDescent="0.2">
      <c r="C78" s="9">
        <f t="array" aca="1" ref="C78" ca="1">MIN(IF($L$7=0, 0, IF(INDIRECT($L$6)&gt;0, IF(ROW(INDIRECT($L$6))&gt;C77, ROW(INDIRECT($L$6)), MAXR))))</f>
        <v>9999999</v>
      </c>
      <c r="D78" s="9">
        <f t="shared" ca="1" si="85"/>
        <v>0</v>
      </c>
      <c r="E78" s="9">
        <f t="shared" ca="1" si="151"/>
        <v>0</v>
      </c>
      <c r="F78" s="105" t="str">
        <f t="shared" ca="1" si="152"/>
        <v/>
      </c>
      <c r="G78" s="7">
        <f t="shared" ca="1" si="153"/>
        <v>0</v>
      </c>
      <c r="H78" s="33">
        <f t="shared" ca="1" si="223"/>
        <v>0</v>
      </c>
      <c r="I78" s="33">
        <f t="shared" ca="1" si="223"/>
        <v>0</v>
      </c>
      <c r="J78" s="33">
        <f t="shared" ca="1" si="223"/>
        <v>0</v>
      </c>
      <c r="K78" s="33">
        <f t="shared" ca="1" si="223"/>
        <v>0</v>
      </c>
      <c r="L78" s="33">
        <f t="shared" ca="1" si="223"/>
        <v>0</v>
      </c>
      <c r="M78" s="33">
        <f t="shared" ca="1" si="223"/>
        <v>0</v>
      </c>
      <c r="N78" s="33">
        <f t="shared" ca="1" si="223"/>
        <v>0</v>
      </c>
      <c r="O78" s="33">
        <f t="shared" ca="1" si="223"/>
        <v>0</v>
      </c>
      <c r="P78" s="33">
        <f t="shared" ca="1" si="223"/>
        <v>0</v>
      </c>
      <c r="Q78" s="33">
        <f t="shared" ca="1" si="223"/>
        <v>0</v>
      </c>
      <c r="R78" s="33">
        <f t="shared" ca="1" si="216"/>
        <v>0</v>
      </c>
      <c r="S78" s="33">
        <f t="shared" ca="1" si="216"/>
        <v>0</v>
      </c>
      <c r="T78" s="33">
        <f t="shared" ca="1" si="216"/>
        <v>0</v>
      </c>
      <c r="U78" s="33">
        <f t="shared" ca="1" si="216"/>
        <v>0</v>
      </c>
      <c r="V78" s="33">
        <f t="shared" ca="1" si="216"/>
        <v>0</v>
      </c>
      <c r="W78" s="33">
        <f t="shared" ca="1" si="216"/>
        <v>0</v>
      </c>
      <c r="X78" s="33">
        <f t="shared" ca="1" si="216"/>
        <v>0</v>
      </c>
      <c r="Y78" s="33">
        <f t="shared" ca="1" si="221"/>
        <v>0</v>
      </c>
      <c r="Z78" s="33">
        <f t="shared" ca="1" si="221"/>
        <v>0</v>
      </c>
      <c r="AA78" s="33">
        <f t="shared" ca="1" si="221"/>
        <v>0</v>
      </c>
      <c r="AB78" s="33">
        <f t="shared" ca="1" si="221"/>
        <v>0</v>
      </c>
      <c r="AC78" s="33">
        <f t="shared" ca="1" si="221"/>
        <v>0</v>
      </c>
      <c r="AD78" s="33">
        <f t="shared" ca="1" si="221"/>
        <v>0</v>
      </c>
      <c r="AE78" s="33">
        <f t="shared" ca="1" si="221"/>
        <v>0</v>
      </c>
      <c r="AF78" s="33">
        <f t="shared" ca="1" si="220"/>
        <v>0</v>
      </c>
      <c r="AG78" s="33">
        <f t="shared" ca="1" si="220"/>
        <v>0</v>
      </c>
      <c r="AH78" s="33">
        <f t="shared" ca="1" si="220"/>
        <v>0</v>
      </c>
      <c r="AI78" s="33">
        <f t="shared" ca="1" si="220"/>
        <v>0</v>
      </c>
      <c r="AJ78" s="33">
        <f t="shared" ca="1" si="220"/>
        <v>0</v>
      </c>
      <c r="AK78" s="33">
        <f t="shared" ca="1" si="220"/>
        <v>0</v>
      </c>
      <c r="AL78" s="33">
        <f t="shared" ca="1" si="220"/>
        <v>0</v>
      </c>
      <c r="AM78" s="33">
        <f t="shared" ca="1" si="220"/>
        <v>0</v>
      </c>
      <c r="AN78" s="33">
        <f t="shared" ca="1" si="220"/>
        <v>0</v>
      </c>
      <c r="AO78" s="33">
        <f t="shared" ca="1" si="220"/>
        <v>0</v>
      </c>
      <c r="AP78" s="33">
        <f t="shared" ca="1" si="220"/>
        <v>0</v>
      </c>
      <c r="AQ78" s="33">
        <f t="shared" ca="1" si="220"/>
        <v>0</v>
      </c>
      <c r="AR78" s="33">
        <f t="shared" ca="1" si="220"/>
        <v>0</v>
      </c>
      <c r="AS78" s="33">
        <f t="shared" ca="1" si="220"/>
        <v>0</v>
      </c>
      <c r="AT78" s="33">
        <f t="shared" ca="1" si="219"/>
        <v>0</v>
      </c>
      <c r="AU78" s="33">
        <f t="shared" ca="1" si="218"/>
        <v>0</v>
      </c>
      <c r="AV78" s="33">
        <f t="shared" ca="1" si="218"/>
        <v>0</v>
      </c>
      <c r="AW78" s="33">
        <f t="shared" ca="1" si="218"/>
        <v>0</v>
      </c>
      <c r="AX78" s="33">
        <f t="shared" ca="1" si="218"/>
        <v>0</v>
      </c>
      <c r="AY78" s="33">
        <f t="shared" ca="1" si="218"/>
        <v>0</v>
      </c>
      <c r="AZ78" s="33">
        <f t="shared" ca="1" si="218"/>
        <v>0</v>
      </c>
      <c r="BA78" s="33">
        <f t="shared" ca="1" si="218"/>
        <v>0</v>
      </c>
      <c r="BB78" s="33">
        <f t="shared" ca="1" si="218"/>
        <v>0</v>
      </c>
      <c r="BC78" s="33">
        <f t="shared" ca="1" si="218"/>
        <v>0</v>
      </c>
      <c r="BD78" s="33">
        <f t="shared" ca="1" si="218"/>
        <v>0</v>
      </c>
      <c r="BE78" s="33">
        <f t="shared" ca="1" si="218"/>
        <v>0</v>
      </c>
      <c r="BF78" s="33">
        <f t="shared" ca="1" si="215"/>
        <v>0</v>
      </c>
      <c r="BG78" s="33">
        <f t="shared" ca="1" si="215"/>
        <v>0</v>
      </c>
      <c r="BH78" s="33"/>
      <c r="BJ78" s="148" t="str">
        <f t="shared" ca="1" si="154"/>
        <v/>
      </c>
      <c r="BL78" s="30"/>
      <c r="BN78" s="29" t="str">
        <f t="shared" ca="1" si="155"/>
        <v/>
      </c>
      <c r="BO78" s="29" t="str">
        <f t="shared" ca="1" si="156"/>
        <v/>
      </c>
      <c r="BP78" s="29" t="str">
        <f t="shared" ca="1" si="157"/>
        <v/>
      </c>
      <c r="BQ78" s="29" t="str">
        <f t="shared" ca="1" si="158"/>
        <v/>
      </c>
      <c r="BR78" s="29" t="str">
        <f t="shared" ca="1" si="159"/>
        <v/>
      </c>
      <c r="BS78" s="29" t="str">
        <f t="shared" ca="1" si="160"/>
        <v/>
      </c>
      <c r="BT78" s="29" t="str">
        <f t="shared" ca="1" si="161"/>
        <v/>
      </c>
      <c r="BU78" s="29" t="str">
        <f t="shared" ca="1" si="162"/>
        <v/>
      </c>
      <c r="BV78" s="29" t="str">
        <f t="shared" ca="1" si="163"/>
        <v/>
      </c>
      <c r="BW78" s="29" t="str">
        <f t="shared" ca="1" si="164"/>
        <v/>
      </c>
      <c r="BX78" s="29" t="str">
        <f t="shared" ca="1" si="165"/>
        <v/>
      </c>
      <c r="BY78" s="29" t="str">
        <f t="shared" ca="1" si="166"/>
        <v/>
      </c>
      <c r="BZ78" s="29" t="str">
        <f t="shared" ca="1" si="167"/>
        <v/>
      </c>
      <c r="CA78" s="29" t="str">
        <f t="shared" ca="1" si="168"/>
        <v/>
      </c>
      <c r="CB78" s="29" t="str">
        <f t="shared" ca="1" si="169"/>
        <v/>
      </c>
      <c r="CC78" s="29" t="str">
        <f t="shared" ca="1" si="170"/>
        <v/>
      </c>
      <c r="CD78" s="29" t="str">
        <f t="shared" ca="1" si="171"/>
        <v/>
      </c>
      <c r="CE78" s="29" t="str">
        <f t="shared" ca="1" si="172"/>
        <v/>
      </c>
      <c r="CF78" s="29" t="str">
        <f t="shared" ca="1" si="173"/>
        <v/>
      </c>
      <c r="CG78" s="29" t="str">
        <f t="shared" ca="1" si="174"/>
        <v/>
      </c>
      <c r="CH78" s="29" t="str">
        <f t="shared" ca="1" si="175"/>
        <v/>
      </c>
      <c r="CI78" s="29" t="str">
        <f t="shared" ca="1" si="176"/>
        <v/>
      </c>
      <c r="CJ78" s="29" t="str">
        <f t="shared" ca="1" si="177"/>
        <v/>
      </c>
      <c r="CK78" s="29" t="str">
        <f t="shared" ca="1" si="178"/>
        <v/>
      </c>
      <c r="CL78" s="29" t="str">
        <f t="shared" ca="1" si="179"/>
        <v/>
      </c>
      <c r="CM78" s="29" t="str">
        <f t="shared" ca="1" si="180"/>
        <v/>
      </c>
      <c r="CN78" s="29" t="str">
        <f t="shared" ca="1" si="181"/>
        <v/>
      </c>
      <c r="CO78" s="29" t="str">
        <f t="shared" ca="1" si="182"/>
        <v/>
      </c>
      <c r="CP78" s="29" t="str">
        <f t="shared" ca="1" si="183"/>
        <v/>
      </c>
      <c r="CQ78" s="29" t="str">
        <f t="shared" ca="1" si="184"/>
        <v/>
      </c>
      <c r="CR78" s="29" t="str">
        <f t="shared" ca="1" si="185"/>
        <v/>
      </c>
      <c r="CS78" s="29" t="str">
        <f t="shared" ca="1" si="186"/>
        <v/>
      </c>
      <c r="CT78" s="29" t="str">
        <f t="shared" ca="1" si="187"/>
        <v/>
      </c>
      <c r="CU78" s="29" t="str">
        <f t="shared" ca="1" si="188"/>
        <v/>
      </c>
      <c r="CV78" s="29" t="str">
        <f t="shared" ca="1" si="189"/>
        <v/>
      </c>
      <c r="CW78" s="29" t="str">
        <f t="shared" ca="1" si="190"/>
        <v/>
      </c>
      <c r="CX78" s="29" t="str">
        <f t="shared" ca="1" si="191"/>
        <v/>
      </c>
      <c r="CY78" s="29" t="str">
        <f t="shared" ca="1" si="192"/>
        <v/>
      </c>
      <c r="CZ78" s="29" t="str">
        <f t="shared" ca="1" si="193"/>
        <v/>
      </c>
      <c r="DA78" s="29" t="str">
        <f t="shared" ca="1" si="194"/>
        <v/>
      </c>
      <c r="DB78" s="29" t="str">
        <f t="shared" ca="1" si="195"/>
        <v/>
      </c>
      <c r="DC78" s="29" t="str">
        <f t="shared" ca="1" si="196"/>
        <v/>
      </c>
      <c r="DD78" s="29" t="str">
        <f t="shared" ca="1" si="197"/>
        <v/>
      </c>
      <c r="DE78" s="29" t="str">
        <f t="shared" ca="1" si="198"/>
        <v/>
      </c>
      <c r="DF78" s="29" t="str">
        <f t="shared" ca="1" si="199"/>
        <v/>
      </c>
      <c r="DG78" s="29" t="str">
        <f t="shared" ca="1" si="200"/>
        <v/>
      </c>
      <c r="DH78" s="29" t="str">
        <f t="shared" ca="1" si="201"/>
        <v/>
      </c>
      <c r="DI78" s="29" t="str">
        <f t="shared" ca="1" si="202"/>
        <v/>
      </c>
      <c r="DJ78" s="29" t="str">
        <f t="shared" ca="1" si="203"/>
        <v/>
      </c>
      <c r="DK78" s="29" t="str">
        <f t="shared" ca="1" si="204"/>
        <v/>
      </c>
      <c r="DL78" s="29" t="str">
        <f t="shared" ca="1" si="205"/>
        <v/>
      </c>
      <c r="DM78" s="29" t="str">
        <f t="shared" ca="1" si="206"/>
        <v/>
      </c>
      <c r="JD78">
        <f t="shared" si="145"/>
        <v>0</v>
      </c>
      <c r="JE78">
        <f t="shared" si="207"/>
        <v>0</v>
      </c>
      <c r="JF78" t="str">
        <f t="shared" ca="1" si="208"/>
        <v/>
      </c>
      <c r="JG78" t="str">
        <f t="shared" ca="1" si="209"/>
        <v/>
      </c>
      <c r="JH78" t="str">
        <f t="shared" ca="1" si="210"/>
        <v/>
      </c>
      <c r="JI78" t="str">
        <f t="shared" ca="1" si="211"/>
        <v/>
      </c>
    </row>
    <row r="79" spans="3:269" x14ac:dyDescent="0.2">
      <c r="C79" s="9">
        <f t="array" aca="1" ref="C79" ca="1">MIN(IF($L$7=0, 0, IF(INDIRECT($L$6)&gt;0, IF(ROW(INDIRECT($L$6))&gt;C78, ROW(INDIRECT($L$6)), MAXR))))</f>
        <v>9999999</v>
      </c>
      <c r="D79" s="9">
        <f t="shared" ca="1" si="85"/>
        <v>0</v>
      </c>
      <c r="E79" s="9">
        <f t="shared" ca="1" si="151"/>
        <v>0</v>
      </c>
      <c r="F79" s="105" t="str">
        <f t="shared" ca="1" si="152"/>
        <v/>
      </c>
      <c r="G79" s="7">
        <f t="shared" ca="1" si="153"/>
        <v>0</v>
      </c>
      <c r="H79" s="33">
        <f t="shared" ca="1" si="223"/>
        <v>0</v>
      </c>
      <c r="I79" s="33">
        <f t="shared" ca="1" si="223"/>
        <v>0</v>
      </c>
      <c r="J79" s="33">
        <f t="shared" ca="1" si="223"/>
        <v>0</v>
      </c>
      <c r="K79" s="33">
        <f t="shared" ca="1" si="223"/>
        <v>0</v>
      </c>
      <c r="L79" s="33">
        <f t="shared" ca="1" si="223"/>
        <v>0</v>
      </c>
      <c r="M79" s="33">
        <f t="shared" ca="1" si="223"/>
        <v>0</v>
      </c>
      <c r="N79" s="33">
        <f t="shared" ca="1" si="223"/>
        <v>0</v>
      </c>
      <c r="O79" s="33">
        <f t="shared" ca="1" si="223"/>
        <v>0</v>
      </c>
      <c r="P79" s="33">
        <f t="shared" ca="1" si="223"/>
        <v>0</v>
      </c>
      <c r="Q79" s="33">
        <f t="shared" ca="1" si="223"/>
        <v>0</v>
      </c>
      <c r="R79" s="33">
        <f t="shared" ca="1" si="216"/>
        <v>0</v>
      </c>
      <c r="S79" s="33">
        <f t="shared" ca="1" si="216"/>
        <v>0</v>
      </c>
      <c r="T79" s="33">
        <f t="shared" ca="1" si="216"/>
        <v>0</v>
      </c>
      <c r="U79" s="33">
        <f t="shared" ca="1" si="216"/>
        <v>0</v>
      </c>
      <c r="V79" s="33">
        <f t="shared" ca="1" si="216"/>
        <v>0</v>
      </c>
      <c r="W79" s="33">
        <f t="shared" ca="1" si="216"/>
        <v>0</v>
      </c>
      <c r="X79" s="33">
        <f t="shared" ca="1" si="216"/>
        <v>0</v>
      </c>
      <c r="Y79" s="33">
        <f t="shared" ca="1" si="221"/>
        <v>0</v>
      </c>
      <c r="Z79" s="33">
        <f t="shared" ca="1" si="221"/>
        <v>0</v>
      </c>
      <c r="AA79" s="33">
        <f t="shared" ca="1" si="221"/>
        <v>0</v>
      </c>
      <c r="AB79" s="33">
        <f t="shared" ca="1" si="221"/>
        <v>0</v>
      </c>
      <c r="AC79" s="33">
        <f t="shared" ca="1" si="221"/>
        <v>0</v>
      </c>
      <c r="AD79" s="33">
        <f t="shared" ca="1" si="221"/>
        <v>0</v>
      </c>
      <c r="AE79" s="33">
        <f t="shared" ca="1" si="221"/>
        <v>0</v>
      </c>
      <c r="AF79" s="33">
        <f t="shared" ca="1" si="220"/>
        <v>0</v>
      </c>
      <c r="AG79" s="33">
        <f t="shared" ca="1" si="220"/>
        <v>0</v>
      </c>
      <c r="AH79" s="33">
        <f t="shared" ca="1" si="220"/>
        <v>0</v>
      </c>
      <c r="AI79" s="33">
        <f t="shared" ca="1" si="220"/>
        <v>0</v>
      </c>
      <c r="AJ79" s="33">
        <f t="shared" ca="1" si="220"/>
        <v>0</v>
      </c>
      <c r="AK79" s="33">
        <f t="shared" ca="1" si="220"/>
        <v>0</v>
      </c>
      <c r="AL79" s="33">
        <f t="shared" ca="1" si="220"/>
        <v>0</v>
      </c>
      <c r="AM79" s="33">
        <f t="shared" ca="1" si="220"/>
        <v>0</v>
      </c>
      <c r="AN79" s="33">
        <f t="shared" ca="1" si="220"/>
        <v>0</v>
      </c>
      <c r="AO79" s="33">
        <f t="shared" ca="1" si="220"/>
        <v>0</v>
      </c>
      <c r="AP79" s="33">
        <f t="shared" ca="1" si="220"/>
        <v>0</v>
      </c>
      <c r="AQ79" s="33">
        <f t="shared" ca="1" si="220"/>
        <v>0</v>
      </c>
      <c r="AR79" s="33">
        <f t="shared" ca="1" si="220"/>
        <v>0</v>
      </c>
      <c r="AS79" s="33">
        <f t="shared" ca="1" si="220"/>
        <v>0</v>
      </c>
      <c r="AT79" s="33">
        <f t="shared" ca="1" si="219"/>
        <v>0</v>
      </c>
      <c r="AU79" s="33">
        <f t="shared" ca="1" si="218"/>
        <v>0</v>
      </c>
      <c r="AV79" s="33">
        <f t="shared" ca="1" si="218"/>
        <v>0</v>
      </c>
      <c r="AW79" s="33">
        <f t="shared" ca="1" si="218"/>
        <v>0</v>
      </c>
      <c r="AX79" s="33">
        <f t="shared" ca="1" si="218"/>
        <v>0</v>
      </c>
      <c r="AY79" s="33">
        <f t="shared" ca="1" si="218"/>
        <v>0</v>
      </c>
      <c r="AZ79" s="33">
        <f t="shared" ca="1" si="218"/>
        <v>0</v>
      </c>
      <c r="BA79" s="33">
        <f t="shared" ca="1" si="218"/>
        <v>0</v>
      </c>
      <c r="BB79" s="33">
        <f t="shared" ca="1" si="218"/>
        <v>0</v>
      </c>
      <c r="BC79" s="33">
        <f t="shared" ca="1" si="218"/>
        <v>0</v>
      </c>
      <c r="BD79" s="33">
        <f t="shared" ca="1" si="218"/>
        <v>0</v>
      </c>
      <c r="BE79" s="33">
        <f t="shared" ca="1" si="218"/>
        <v>0</v>
      </c>
      <c r="BF79" s="33">
        <f t="shared" ca="1" si="215"/>
        <v>0</v>
      </c>
      <c r="BG79" s="33">
        <f t="shared" ca="1" si="215"/>
        <v>0</v>
      </c>
      <c r="BH79" s="33"/>
      <c r="BJ79" s="148" t="str">
        <f t="shared" ca="1" si="154"/>
        <v/>
      </c>
      <c r="BL79" s="30"/>
      <c r="BN79" s="29" t="str">
        <f t="shared" ca="1" si="155"/>
        <v/>
      </c>
      <c r="BO79" s="29" t="str">
        <f t="shared" ca="1" si="156"/>
        <v/>
      </c>
      <c r="BP79" s="29" t="str">
        <f t="shared" ca="1" si="157"/>
        <v/>
      </c>
      <c r="BQ79" s="29" t="str">
        <f t="shared" ca="1" si="158"/>
        <v/>
      </c>
      <c r="BR79" s="29" t="str">
        <f t="shared" ca="1" si="159"/>
        <v/>
      </c>
      <c r="BS79" s="29" t="str">
        <f t="shared" ca="1" si="160"/>
        <v/>
      </c>
      <c r="BT79" s="29" t="str">
        <f t="shared" ca="1" si="161"/>
        <v/>
      </c>
      <c r="BU79" s="29" t="str">
        <f t="shared" ca="1" si="162"/>
        <v/>
      </c>
      <c r="BV79" s="29" t="str">
        <f t="shared" ca="1" si="163"/>
        <v/>
      </c>
      <c r="BW79" s="29" t="str">
        <f t="shared" ca="1" si="164"/>
        <v/>
      </c>
      <c r="BX79" s="29" t="str">
        <f t="shared" ca="1" si="165"/>
        <v/>
      </c>
      <c r="BY79" s="29" t="str">
        <f t="shared" ca="1" si="166"/>
        <v/>
      </c>
      <c r="BZ79" s="29" t="str">
        <f t="shared" ca="1" si="167"/>
        <v/>
      </c>
      <c r="CA79" s="29" t="str">
        <f t="shared" ca="1" si="168"/>
        <v/>
      </c>
      <c r="CB79" s="29" t="str">
        <f t="shared" ca="1" si="169"/>
        <v/>
      </c>
      <c r="CC79" s="29" t="str">
        <f t="shared" ca="1" si="170"/>
        <v/>
      </c>
      <c r="CD79" s="29" t="str">
        <f t="shared" ca="1" si="171"/>
        <v/>
      </c>
      <c r="CE79" s="29" t="str">
        <f t="shared" ca="1" si="172"/>
        <v/>
      </c>
      <c r="CF79" s="29" t="str">
        <f t="shared" ca="1" si="173"/>
        <v/>
      </c>
      <c r="CG79" s="29" t="str">
        <f t="shared" ca="1" si="174"/>
        <v/>
      </c>
      <c r="CH79" s="29" t="str">
        <f t="shared" ca="1" si="175"/>
        <v/>
      </c>
      <c r="CI79" s="29" t="str">
        <f t="shared" ca="1" si="176"/>
        <v/>
      </c>
      <c r="CJ79" s="29" t="str">
        <f t="shared" ca="1" si="177"/>
        <v/>
      </c>
      <c r="CK79" s="29" t="str">
        <f t="shared" ca="1" si="178"/>
        <v/>
      </c>
      <c r="CL79" s="29" t="str">
        <f t="shared" ca="1" si="179"/>
        <v/>
      </c>
      <c r="CM79" s="29" t="str">
        <f t="shared" ca="1" si="180"/>
        <v/>
      </c>
      <c r="CN79" s="29" t="str">
        <f t="shared" ca="1" si="181"/>
        <v/>
      </c>
      <c r="CO79" s="29" t="str">
        <f t="shared" ca="1" si="182"/>
        <v/>
      </c>
      <c r="CP79" s="29" t="str">
        <f t="shared" ca="1" si="183"/>
        <v/>
      </c>
      <c r="CQ79" s="29" t="str">
        <f t="shared" ca="1" si="184"/>
        <v/>
      </c>
      <c r="CR79" s="29" t="str">
        <f t="shared" ca="1" si="185"/>
        <v/>
      </c>
      <c r="CS79" s="29" t="str">
        <f t="shared" ca="1" si="186"/>
        <v/>
      </c>
      <c r="CT79" s="29" t="str">
        <f t="shared" ca="1" si="187"/>
        <v/>
      </c>
      <c r="CU79" s="29" t="str">
        <f t="shared" ca="1" si="188"/>
        <v/>
      </c>
      <c r="CV79" s="29" t="str">
        <f t="shared" ca="1" si="189"/>
        <v/>
      </c>
      <c r="CW79" s="29" t="str">
        <f t="shared" ca="1" si="190"/>
        <v/>
      </c>
      <c r="CX79" s="29" t="str">
        <f t="shared" ca="1" si="191"/>
        <v/>
      </c>
      <c r="CY79" s="29" t="str">
        <f t="shared" ca="1" si="192"/>
        <v/>
      </c>
      <c r="CZ79" s="29" t="str">
        <f t="shared" ca="1" si="193"/>
        <v/>
      </c>
      <c r="DA79" s="29" t="str">
        <f t="shared" ca="1" si="194"/>
        <v/>
      </c>
      <c r="DB79" s="29" t="str">
        <f t="shared" ca="1" si="195"/>
        <v/>
      </c>
      <c r="DC79" s="29" t="str">
        <f t="shared" ca="1" si="196"/>
        <v/>
      </c>
      <c r="DD79" s="29" t="str">
        <f t="shared" ca="1" si="197"/>
        <v/>
      </c>
      <c r="DE79" s="29" t="str">
        <f t="shared" ca="1" si="198"/>
        <v/>
      </c>
      <c r="DF79" s="29" t="str">
        <f t="shared" ca="1" si="199"/>
        <v/>
      </c>
      <c r="DG79" s="29" t="str">
        <f t="shared" ca="1" si="200"/>
        <v/>
      </c>
      <c r="DH79" s="29" t="str">
        <f t="shared" ca="1" si="201"/>
        <v/>
      </c>
      <c r="DI79" s="29" t="str">
        <f t="shared" ca="1" si="202"/>
        <v/>
      </c>
      <c r="DJ79" s="29" t="str">
        <f t="shared" ca="1" si="203"/>
        <v/>
      </c>
      <c r="DK79" s="29" t="str">
        <f t="shared" ca="1" si="204"/>
        <v/>
      </c>
      <c r="DL79" s="29" t="str">
        <f t="shared" ca="1" si="205"/>
        <v/>
      </c>
      <c r="DM79" s="29" t="str">
        <f t="shared" ca="1" si="206"/>
        <v/>
      </c>
      <c r="JD79">
        <f t="shared" si="145"/>
        <v>0</v>
      </c>
      <c r="JE79">
        <f t="shared" si="207"/>
        <v>0</v>
      </c>
      <c r="JF79" t="str">
        <f t="shared" ca="1" si="208"/>
        <v/>
      </c>
      <c r="JG79" t="str">
        <f t="shared" ca="1" si="209"/>
        <v/>
      </c>
      <c r="JH79" t="str">
        <f t="shared" ca="1" si="210"/>
        <v/>
      </c>
      <c r="JI79" t="str">
        <f t="shared" ca="1" si="211"/>
        <v/>
      </c>
    </row>
    <row r="80" spans="3:269" x14ac:dyDescent="0.2">
      <c r="C80" s="9">
        <f t="array" aca="1" ref="C80" ca="1">MIN(IF($L$7=0, 0, IF(INDIRECT($L$6)&gt;0, IF(ROW(INDIRECT($L$6))&gt;C79, ROW(INDIRECT($L$6)), MAXR))))</f>
        <v>9999999</v>
      </c>
      <c r="D80" s="9">
        <f t="shared" ca="1" si="85"/>
        <v>0</v>
      </c>
      <c r="E80" s="9">
        <f t="shared" ca="1" si="151"/>
        <v>0</v>
      </c>
      <c r="F80" s="105" t="str">
        <f t="shared" ca="1" si="152"/>
        <v/>
      </c>
      <c r="G80" s="7">
        <f t="shared" ca="1" si="153"/>
        <v>0</v>
      </c>
      <c r="H80" s="33">
        <f t="shared" ca="1" si="223"/>
        <v>0</v>
      </c>
      <c r="I80" s="33">
        <f t="shared" ca="1" si="223"/>
        <v>0</v>
      </c>
      <c r="J80" s="33">
        <f t="shared" ca="1" si="223"/>
        <v>0</v>
      </c>
      <c r="K80" s="33">
        <f t="shared" ca="1" si="223"/>
        <v>0</v>
      </c>
      <c r="L80" s="33">
        <f t="shared" ca="1" si="223"/>
        <v>0</v>
      </c>
      <c r="M80" s="33">
        <f t="shared" ca="1" si="223"/>
        <v>0</v>
      </c>
      <c r="N80" s="33">
        <f t="shared" ca="1" si="223"/>
        <v>0</v>
      </c>
      <c r="O80" s="33">
        <f t="shared" ca="1" si="223"/>
        <v>0</v>
      </c>
      <c r="P80" s="33">
        <f t="shared" ca="1" si="223"/>
        <v>0</v>
      </c>
      <c r="Q80" s="33">
        <f t="shared" ca="1" si="223"/>
        <v>0</v>
      </c>
      <c r="R80" s="33">
        <f t="shared" ca="1" si="216"/>
        <v>0</v>
      </c>
      <c r="S80" s="33">
        <f t="shared" ca="1" si="216"/>
        <v>0</v>
      </c>
      <c r="T80" s="33">
        <f t="shared" ca="1" si="216"/>
        <v>0</v>
      </c>
      <c r="U80" s="33">
        <f t="shared" ca="1" si="216"/>
        <v>0</v>
      </c>
      <c r="V80" s="33">
        <f t="shared" ca="1" si="216"/>
        <v>0</v>
      </c>
      <c r="W80" s="33">
        <f t="shared" ca="1" si="216"/>
        <v>0</v>
      </c>
      <c r="X80" s="33">
        <f t="shared" ca="1" si="216"/>
        <v>0</v>
      </c>
      <c r="Y80" s="33">
        <f t="shared" ca="1" si="221"/>
        <v>0</v>
      </c>
      <c r="Z80" s="33">
        <f t="shared" ca="1" si="221"/>
        <v>0</v>
      </c>
      <c r="AA80" s="33">
        <f t="shared" ca="1" si="221"/>
        <v>0</v>
      </c>
      <c r="AB80" s="33">
        <f t="shared" ca="1" si="221"/>
        <v>0</v>
      </c>
      <c r="AC80" s="33">
        <f t="shared" ca="1" si="221"/>
        <v>0</v>
      </c>
      <c r="AD80" s="33">
        <f t="shared" ca="1" si="221"/>
        <v>0</v>
      </c>
      <c r="AE80" s="33">
        <f t="shared" ca="1" si="221"/>
        <v>0</v>
      </c>
      <c r="AF80" s="33">
        <f t="shared" ca="1" si="220"/>
        <v>0</v>
      </c>
      <c r="AG80" s="33">
        <f t="shared" ca="1" si="220"/>
        <v>0</v>
      </c>
      <c r="AH80" s="33">
        <f t="shared" ca="1" si="220"/>
        <v>0</v>
      </c>
      <c r="AI80" s="33">
        <f t="shared" ca="1" si="220"/>
        <v>0</v>
      </c>
      <c r="AJ80" s="33">
        <f t="shared" ca="1" si="220"/>
        <v>0</v>
      </c>
      <c r="AK80" s="33">
        <f t="shared" ca="1" si="220"/>
        <v>0</v>
      </c>
      <c r="AL80" s="33">
        <f t="shared" ca="1" si="220"/>
        <v>0</v>
      </c>
      <c r="AM80" s="33">
        <f t="shared" ca="1" si="220"/>
        <v>0</v>
      </c>
      <c r="AN80" s="33">
        <f t="shared" ca="1" si="220"/>
        <v>0</v>
      </c>
      <c r="AO80" s="33">
        <f t="shared" ca="1" si="220"/>
        <v>0</v>
      </c>
      <c r="AP80" s="33">
        <f t="shared" ca="1" si="220"/>
        <v>0</v>
      </c>
      <c r="AQ80" s="33">
        <f t="shared" ca="1" si="220"/>
        <v>0</v>
      </c>
      <c r="AR80" s="33">
        <f t="shared" ca="1" si="220"/>
        <v>0</v>
      </c>
      <c r="AS80" s="33">
        <f t="shared" ca="1" si="220"/>
        <v>0</v>
      </c>
      <c r="AT80" s="33">
        <f t="shared" ca="1" si="219"/>
        <v>0</v>
      </c>
      <c r="AU80" s="33">
        <f t="shared" ca="1" si="218"/>
        <v>0</v>
      </c>
      <c r="AV80" s="33">
        <f t="shared" ca="1" si="218"/>
        <v>0</v>
      </c>
      <c r="AW80" s="33">
        <f t="shared" ca="1" si="218"/>
        <v>0</v>
      </c>
      <c r="AX80" s="33">
        <f t="shared" ca="1" si="218"/>
        <v>0</v>
      </c>
      <c r="AY80" s="33">
        <f t="shared" ca="1" si="218"/>
        <v>0</v>
      </c>
      <c r="AZ80" s="33">
        <f t="shared" ca="1" si="218"/>
        <v>0</v>
      </c>
      <c r="BA80" s="33">
        <f t="shared" ca="1" si="218"/>
        <v>0</v>
      </c>
      <c r="BB80" s="33">
        <f t="shared" ca="1" si="218"/>
        <v>0</v>
      </c>
      <c r="BC80" s="33">
        <f t="shared" ca="1" si="218"/>
        <v>0</v>
      </c>
      <c r="BD80" s="33">
        <f t="shared" ca="1" si="218"/>
        <v>0</v>
      </c>
      <c r="BE80" s="33">
        <f t="shared" ca="1" si="218"/>
        <v>0</v>
      </c>
      <c r="BF80" s="33">
        <f t="shared" ca="1" si="215"/>
        <v>0</v>
      </c>
      <c r="BG80" s="33">
        <f t="shared" ca="1" si="215"/>
        <v>0</v>
      </c>
      <c r="BH80" s="33"/>
      <c r="BJ80" s="148" t="str">
        <f t="shared" ca="1" si="154"/>
        <v/>
      </c>
      <c r="BL80" s="30"/>
      <c r="BN80" s="29" t="str">
        <f t="shared" ca="1" si="155"/>
        <v/>
      </c>
      <c r="BO80" s="29" t="str">
        <f t="shared" ca="1" si="156"/>
        <v/>
      </c>
      <c r="BP80" s="29" t="str">
        <f t="shared" ca="1" si="157"/>
        <v/>
      </c>
      <c r="BQ80" s="29" t="str">
        <f t="shared" ca="1" si="158"/>
        <v/>
      </c>
      <c r="BR80" s="29" t="str">
        <f t="shared" ca="1" si="159"/>
        <v/>
      </c>
      <c r="BS80" s="29" t="str">
        <f t="shared" ca="1" si="160"/>
        <v/>
      </c>
      <c r="BT80" s="29" t="str">
        <f t="shared" ca="1" si="161"/>
        <v/>
      </c>
      <c r="BU80" s="29" t="str">
        <f t="shared" ca="1" si="162"/>
        <v/>
      </c>
      <c r="BV80" s="29" t="str">
        <f t="shared" ca="1" si="163"/>
        <v/>
      </c>
      <c r="BW80" s="29" t="str">
        <f t="shared" ca="1" si="164"/>
        <v/>
      </c>
      <c r="BX80" s="29" t="str">
        <f t="shared" ca="1" si="165"/>
        <v/>
      </c>
      <c r="BY80" s="29" t="str">
        <f t="shared" ca="1" si="166"/>
        <v/>
      </c>
      <c r="BZ80" s="29" t="str">
        <f t="shared" ca="1" si="167"/>
        <v/>
      </c>
      <c r="CA80" s="29" t="str">
        <f t="shared" ca="1" si="168"/>
        <v/>
      </c>
      <c r="CB80" s="29" t="str">
        <f t="shared" ca="1" si="169"/>
        <v/>
      </c>
      <c r="CC80" s="29" t="str">
        <f t="shared" ca="1" si="170"/>
        <v/>
      </c>
      <c r="CD80" s="29" t="str">
        <f t="shared" ca="1" si="171"/>
        <v/>
      </c>
      <c r="CE80" s="29" t="str">
        <f t="shared" ca="1" si="172"/>
        <v/>
      </c>
      <c r="CF80" s="29" t="str">
        <f t="shared" ca="1" si="173"/>
        <v/>
      </c>
      <c r="CG80" s="29" t="str">
        <f t="shared" ca="1" si="174"/>
        <v/>
      </c>
      <c r="CH80" s="29" t="str">
        <f t="shared" ca="1" si="175"/>
        <v/>
      </c>
      <c r="CI80" s="29" t="str">
        <f t="shared" ca="1" si="176"/>
        <v/>
      </c>
      <c r="CJ80" s="29" t="str">
        <f t="shared" ca="1" si="177"/>
        <v/>
      </c>
      <c r="CK80" s="29" t="str">
        <f t="shared" ca="1" si="178"/>
        <v/>
      </c>
      <c r="CL80" s="29" t="str">
        <f t="shared" ca="1" si="179"/>
        <v/>
      </c>
      <c r="CM80" s="29" t="str">
        <f t="shared" ca="1" si="180"/>
        <v/>
      </c>
      <c r="CN80" s="29" t="str">
        <f t="shared" ca="1" si="181"/>
        <v/>
      </c>
      <c r="CO80" s="29" t="str">
        <f t="shared" ca="1" si="182"/>
        <v/>
      </c>
      <c r="CP80" s="29" t="str">
        <f t="shared" ca="1" si="183"/>
        <v/>
      </c>
      <c r="CQ80" s="29" t="str">
        <f t="shared" ca="1" si="184"/>
        <v/>
      </c>
      <c r="CR80" s="29" t="str">
        <f t="shared" ca="1" si="185"/>
        <v/>
      </c>
      <c r="CS80" s="29" t="str">
        <f t="shared" ca="1" si="186"/>
        <v/>
      </c>
      <c r="CT80" s="29" t="str">
        <f t="shared" ca="1" si="187"/>
        <v/>
      </c>
      <c r="CU80" s="29" t="str">
        <f t="shared" ca="1" si="188"/>
        <v/>
      </c>
      <c r="CV80" s="29" t="str">
        <f t="shared" ca="1" si="189"/>
        <v/>
      </c>
      <c r="CW80" s="29" t="str">
        <f t="shared" ca="1" si="190"/>
        <v/>
      </c>
      <c r="CX80" s="29" t="str">
        <f t="shared" ca="1" si="191"/>
        <v/>
      </c>
      <c r="CY80" s="29" t="str">
        <f t="shared" ca="1" si="192"/>
        <v/>
      </c>
      <c r="CZ80" s="29" t="str">
        <f t="shared" ca="1" si="193"/>
        <v/>
      </c>
      <c r="DA80" s="29" t="str">
        <f t="shared" ca="1" si="194"/>
        <v/>
      </c>
      <c r="DB80" s="29" t="str">
        <f t="shared" ca="1" si="195"/>
        <v/>
      </c>
      <c r="DC80" s="29" t="str">
        <f t="shared" ca="1" si="196"/>
        <v/>
      </c>
      <c r="DD80" s="29" t="str">
        <f t="shared" ca="1" si="197"/>
        <v/>
      </c>
      <c r="DE80" s="29" t="str">
        <f t="shared" ca="1" si="198"/>
        <v/>
      </c>
      <c r="DF80" s="29" t="str">
        <f t="shared" ca="1" si="199"/>
        <v/>
      </c>
      <c r="DG80" s="29" t="str">
        <f t="shared" ca="1" si="200"/>
        <v/>
      </c>
      <c r="DH80" s="29" t="str">
        <f t="shared" ca="1" si="201"/>
        <v/>
      </c>
      <c r="DI80" s="29" t="str">
        <f t="shared" ca="1" si="202"/>
        <v/>
      </c>
      <c r="DJ80" s="29" t="str">
        <f t="shared" ca="1" si="203"/>
        <v/>
      </c>
      <c r="DK80" s="29" t="str">
        <f t="shared" ca="1" si="204"/>
        <v/>
      </c>
      <c r="DL80" s="29" t="str">
        <f t="shared" ca="1" si="205"/>
        <v/>
      </c>
      <c r="DM80" s="29" t="str">
        <f t="shared" ca="1" si="206"/>
        <v/>
      </c>
      <c r="JD80">
        <f t="shared" si="145"/>
        <v>0</v>
      </c>
      <c r="JE80">
        <f t="shared" si="207"/>
        <v>0</v>
      </c>
      <c r="JF80" t="str">
        <f t="shared" ca="1" si="208"/>
        <v/>
      </c>
      <c r="JG80" t="str">
        <f t="shared" ca="1" si="209"/>
        <v/>
      </c>
      <c r="JH80" t="str">
        <f t="shared" ca="1" si="210"/>
        <v/>
      </c>
      <c r="JI80" t="str">
        <f t="shared" ca="1" si="211"/>
        <v/>
      </c>
    </row>
    <row r="81" spans="3:269" x14ac:dyDescent="0.2">
      <c r="C81" s="9">
        <f t="array" aca="1" ref="C81" ca="1">MIN(IF($L$7=0, 0, IF(INDIRECT($L$6)&gt;0, IF(ROW(INDIRECT($L$6))&gt;C80, ROW(INDIRECT($L$6)), MAXR))))</f>
        <v>9999999</v>
      </c>
      <c r="D81" s="9">
        <f t="shared" ca="1" si="85"/>
        <v>0</v>
      </c>
      <c r="E81" s="9">
        <f t="shared" ca="1" si="151"/>
        <v>0</v>
      </c>
      <c r="F81" s="105" t="str">
        <f t="shared" ca="1" si="152"/>
        <v/>
      </c>
      <c r="G81" s="7">
        <f t="shared" ca="1" si="153"/>
        <v>0</v>
      </c>
      <c r="H81" s="33">
        <f t="shared" ca="1" si="223"/>
        <v>0</v>
      </c>
      <c r="I81" s="33">
        <f t="shared" ca="1" si="223"/>
        <v>0</v>
      </c>
      <c r="J81" s="33">
        <f t="shared" ca="1" si="223"/>
        <v>0</v>
      </c>
      <c r="K81" s="33">
        <f t="shared" ca="1" si="223"/>
        <v>0</v>
      </c>
      <c r="L81" s="33">
        <f t="shared" ca="1" si="223"/>
        <v>0</v>
      </c>
      <c r="M81" s="33">
        <f t="shared" ca="1" si="223"/>
        <v>0</v>
      </c>
      <c r="N81" s="33">
        <f t="shared" ca="1" si="223"/>
        <v>0</v>
      </c>
      <c r="O81" s="33">
        <f t="shared" ca="1" si="223"/>
        <v>0</v>
      </c>
      <c r="P81" s="33">
        <f t="shared" ca="1" si="223"/>
        <v>0</v>
      </c>
      <c r="Q81" s="33">
        <f t="shared" ca="1" si="223"/>
        <v>0</v>
      </c>
      <c r="R81" s="33">
        <f t="shared" ca="1" si="216"/>
        <v>0</v>
      </c>
      <c r="S81" s="33">
        <f t="shared" ca="1" si="216"/>
        <v>0</v>
      </c>
      <c r="T81" s="33">
        <f t="shared" ca="1" si="216"/>
        <v>0</v>
      </c>
      <c r="U81" s="33">
        <f t="shared" ca="1" si="216"/>
        <v>0</v>
      </c>
      <c r="V81" s="33">
        <f t="shared" ca="1" si="216"/>
        <v>0</v>
      </c>
      <c r="W81" s="33">
        <f t="shared" ca="1" si="216"/>
        <v>0</v>
      </c>
      <c r="X81" s="33">
        <f t="shared" ca="1" si="216"/>
        <v>0</v>
      </c>
      <c r="Y81" s="33">
        <f t="shared" ca="1" si="221"/>
        <v>0</v>
      </c>
      <c r="Z81" s="33">
        <f t="shared" ca="1" si="221"/>
        <v>0</v>
      </c>
      <c r="AA81" s="33">
        <f t="shared" ca="1" si="221"/>
        <v>0</v>
      </c>
      <c r="AB81" s="33">
        <f t="shared" ca="1" si="221"/>
        <v>0</v>
      </c>
      <c r="AC81" s="33">
        <f t="shared" ca="1" si="221"/>
        <v>0</v>
      </c>
      <c r="AD81" s="33">
        <f t="shared" ca="1" si="221"/>
        <v>0</v>
      </c>
      <c r="AE81" s="33">
        <f t="shared" ca="1" si="221"/>
        <v>0</v>
      </c>
      <c r="AF81" s="33">
        <f t="shared" ca="1" si="220"/>
        <v>0</v>
      </c>
      <c r="AG81" s="33">
        <f t="shared" ca="1" si="220"/>
        <v>0</v>
      </c>
      <c r="AH81" s="33">
        <f t="shared" ca="1" si="220"/>
        <v>0</v>
      </c>
      <c r="AI81" s="33">
        <f t="shared" ca="1" si="220"/>
        <v>0</v>
      </c>
      <c r="AJ81" s="33">
        <f t="shared" ca="1" si="220"/>
        <v>0</v>
      </c>
      <c r="AK81" s="33">
        <f t="shared" ca="1" si="220"/>
        <v>0</v>
      </c>
      <c r="AL81" s="33">
        <f t="shared" ca="1" si="220"/>
        <v>0</v>
      </c>
      <c r="AM81" s="33">
        <f t="shared" ca="1" si="220"/>
        <v>0</v>
      </c>
      <c r="AN81" s="33">
        <f t="shared" ca="1" si="220"/>
        <v>0</v>
      </c>
      <c r="AO81" s="33">
        <f t="shared" ca="1" si="220"/>
        <v>0</v>
      </c>
      <c r="AP81" s="33">
        <f t="shared" ca="1" si="220"/>
        <v>0</v>
      </c>
      <c r="AQ81" s="33">
        <f t="shared" ca="1" si="220"/>
        <v>0</v>
      </c>
      <c r="AR81" s="33">
        <f t="shared" ca="1" si="220"/>
        <v>0</v>
      </c>
      <c r="AS81" s="33">
        <f t="shared" ca="1" si="220"/>
        <v>0</v>
      </c>
      <c r="AT81" s="33">
        <f t="shared" ca="1" si="219"/>
        <v>0</v>
      </c>
      <c r="AU81" s="33">
        <f t="shared" ca="1" si="218"/>
        <v>0</v>
      </c>
      <c r="AV81" s="33">
        <f t="shared" ca="1" si="218"/>
        <v>0</v>
      </c>
      <c r="AW81" s="33">
        <f t="shared" ca="1" si="218"/>
        <v>0</v>
      </c>
      <c r="AX81" s="33">
        <f t="shared" ca="1" si="218"/>
        <v>0</v>
      </c>
      <c r="AY81" s="33">
        <f t="shared" ca="1" si="218"/>
        <v>0</v>
      </c>
      <c r="AZ81" s="33">
        <f t="shared" ca="1" si="218"/>
        <v>0</v>
      </c>
      <c r="BA81" s="33">
        <f t="shared" ca="1" si="218"/>
        <v>0</v>
      </c>
      <c r="BB81" s="33">
        <f t="shared" ca="1" si="218"/>
        <v>0</v>
      </c>
      <c r="BC81" s="33">
        <f t="shared" ca="1" si="218"/>
        <v>0</v>
      </c>
      <c r="BD81" s="33">
        <f t="shared" ca="1" si="218"/>
        <v>0</v>
      </c>
      <c r="BE81" s="33">
        <f t="shared" ca="1" si="218"/>
        <v>0</v>
      </c>
      <c r="BF81" s="33">
        <f t="shared" ca="1" si="215"/>
        <v>0</v>
      </c>
      <c r="BG81" s="33">
        <f t="shared" ca="1" si="215"/>
        <v>0</v>
      </c>
      <c r="BH81" s="33"/>
      <c r="BJ81" s="148" t="str">
        <f t="shared" ca="1" si="154"/>
        <v/>
      </c>
      <c r="BL81" s="30"/>
      <c r="BN81" s="29" t="str">
        <f t="shared" ca="1" si="155"/>
        <v/>
      </c>
      <c r="BO81" s="29" t="str">
        <f t="shared" ca="1" si="156"/>
        <v/>
      </c>
      <c r="BP81" s="29" t="str">
        <f t="shared" ca="1" si="157"/>
        <v/>
      </c>
      <c r="BQ81" s="29" t="str">
        <f t="shared" ca="1" si="158"/>
        <v/>
      </c>
      <c r="BR81" s="29" t="str">
        <f t="shared" ca="1" si="159"/>
        <v/>
      </c>
      <c r="BS81" s="29" t="str">
        <f t="shared" ca="1" si="160"/>
        <v/>
      </c>
      <c r="BT81" s="29" t="str">
        <f t="shared" ca="1" si="161"/>
        <v/>
      </c>
      <c r="BU81" s="29" t="str">
        <f t="shared" ca="1" si="162"/>
        <v/>
      </c>
      <c r="BV81" s="29" t="str">
        <f t="shared" ca="1" si="163"/>
        <v/>
      </c>
      <c r="BW81" s="29" t="str">
        <f t="shared" ca="1" si="164"/>
        <v/>
      </c>
      <c r="BX81" s="29" t="str">
        <f t="shared" ca="1" si="165"/>
        <v/>
      </c>
      <c r="BY81" s="29" t="str">
        <f t="shared" ca="1" si="166"/>
        <v/>
      </c>
      <c r="BZ81" s="29" t="str">
        <f t="shared" ca="1" si="167"/>
        <v/>
      </c>
      <c r="CA81" s="29" t="str">
        <f t="shared" ca="1" si="168"/>
        <v/>
      </c>
      <c r="CB81" s="29" t="str">
        <f t="shared" ca="1" si="169"/>
        <v/>
      </c>
      <c r="CC81" s="29" t="str">
        <f t="shared" ca="1" si="170"/>
        <v/>
      </c>
      <c r="CD81" s="29" t="str">
        <f t="shared" ca="1" si="171"/>
        <v/>
      </c>
      <c r="CE81" s="29" t="str">
        <f t="shared" ca="1" si="172"/>
        <v/>
      </c>
      <c r="CF81" s="29" t="str">
        <f t="shared" ca="1" si="173"/>
        <v/>
      </c>
      <c r="CG81" s="29" t="str">
        <f t="shared" ca="1" si="174"/>
        <v/>
      </c>
      <c r="CH81" s="29" t="str">
        <f t="shared" ca="1" si="175"/>
        <v/>
      </c>
      <c r="CI81" s="29" t="str">
        <f t="shared" ca="1" si="176"/>
        <v/>
      </c>
      <c r="CJ81" s="29" t="str">
        <f t="shared" ca="1" si="177"/>
        <v/>
      </c>
      <c r="CK81" s="29" t="str">
        <f t="shared" ca="1" si="178"/>
        <v/>
      </c>
      <c r="CL81" s="29" t="str">
        <f t="shared" ca="1" si="179"/>
        <v/>
      </c>
      <c r="CM81" s="29" t="str">
        <f t="shared" ca="1" si="180"/>
        <v/>
      </c>
      <c r="CN81" s="29" t="str">
        <f t="shared" ca="1" si="181"/>
        <v/>
      </c>
      <c r="CO81" s="29" t="str">
        <f t="shared" ca="1" si="182"/>
        <v/>
      </c>
      <c r="CP81" s="29" t="str">
        <f t="shared" ca="1" si="183"/>
        <v/>
      </c>
      <c r="CQ81" s="29" t="str">
        <f t="shared" ca="1" si="184"/>
        <v/>
      </c>
      <c r="CR81" s="29" t="str">
        <f t="shared" ca="1" si="185"/>
        <v/>
      </c>
      <c r="CS81" s="29" t="str">
        <f t="shared" ca="1" si="186"/>
        <v/>
      </c>
      <c r="CT81" s="29" t="str">
        <f t="shared" ca="1" si="187"/>
        <v/>
      </c>
      <c r="CU81" s="29" t="str">
        <f t="shared" ca="1" si="188"/>
        <v/>
      </c>
      <c r="CV81" s="29" t="str">
        <f t="shared" ca="1" si="189"/>
        <v/>
      </c>
      <c r="CW81" s="29" t="str">
        <f t="shared" ca="1" si="190"/>
        <v/>
      </c>
      <c r="CX81" s="29" t="str">
        <f t="shared" ca="1" si="191"/>
        <v/>
      </c>
      <c r="CY81" s="29" t="str">
        <f t="shared" ca="1" si="192"/>
        <v/>
      </c>
      <c r="CZ81" s="29" t="str">
        <f t="shared" ca="1" si="193"/>
        <v/>
      </c>
      <c r="DA81" s="29" t="str">
        <f t="shared" ca="1" si="194"/>
        <v/>
      </c>
      <c r="DB81" s="29" t="str">
        <f t="shared" ca="1" si="195"/>
        <v/>
      </c>
      <c r="DC81" s="29" t="str">
        <f t="shared" ca="1" si="196"/>
        <v/>
      </c>
      <c r="DD81" s="29" t="str">
        <f t="shared" ca="1" si="197"/>
        <v/>
      </c>
      <c r="DE81" s="29" t="str">
        <f t="shared" ca="1" si="198"/>
        <v/>
      </c>
      <c r="DF81" s="29" t="str">
        <f t="shared" ca="1" si="199"/>
        <v/>
      </c>
      <c r="DG81" s="29" t="str">
        <f t="shared" ca="1" si="200"/>
        <v/>
      </c>
      <c r="DH81" s="29" t="str">
        <f t="shared" ca="1" si="201"/>
        <v/>
      </c>
      <c r="DI81" s="29" t="str">
        <f t="shared" ca="1" si="202"/>
        <v/>
      </c>
      <c r="DJ81" s="29" t="str">
        <f t="shared" ca="1" si="203"/>
        <v/>
      </c>
      <c r="DK81" s="29" t="str">
        <f t="shared" ca="1" si="204"/>
        <v/>
      </c>
      <c r="DL81" s="29" t="str">
        <f t="shared" ca="1" si="205"/>
        <v/>
      </c>
      <c r="DM81" s="29" t="str">
        <f t="shared" ca="1" si="206"/>
        <v/>
      </c>
      <c r="JD81">
        <f t="shared" si="145"/>
        <v>0</v>
      </c>
      <c r="JE81">
        <f t="shared" si="207"/>
        <v>0</v>
      </c>
      <c r="JF81" t="str">
        <f t="shared" ca="1" si="208"/>
        <v/>
      </c>
      <c r="JG81" t="str">
        <f t="shared" ca="1" si="209"/>
        <v/>
      </c>
      <c r="JH81" t="str">
        <f t="shared" ca="1" si="210"/>
        <v/>
      </c>
      <c r="JI81" t="str">
        <f t="shared" ca="1" si="211"/>
        <v/>
      </c>
    </row>
    <row r="82" spans="3:269" x14ac:dyDescent="0.2">
      <c r="C82" s="9">
        <f t="array" aca="1" ref="C82" ca="1">MIN(IF($L$7=0, 0, IF(INDIRECT($L$6)&gt;0, IF(ROW(INDIRECT($L$6))&gt;C81, ROW(INDIRECT($L$6)), MAXR))))</f>
        <v>9999999</v>
      </c>
      <c r="D82" s="9">
        <f t="shared" ca="1" si="85"/>
        <v>0</v>
      </c>
      <c r="E82" s="9">
        <f t="shared" ca="1" si="151"/>
        <v>0</v>
      </c>
      <c r="F82" s="105" t="str">
        <f t="shared" ca="1" si="152"/>
        <v/>
      </c>
      <c r="G82" s="7">
        <f t="shared" ca="1" si="153"/>
        <v>0</v>
      </c>
      <c r="H82" s="33">
        <f t="shared" ca="1" si="223"/>
        <v>0</v>
      </c>
      <c r="I82" s="33">
        <f t="shared" ca="1" si="223"/>
        <v>0</v>
      </c>
      <c r="J82" s="33">
        <f t="shared" ca="1" si="223"/>
        <v>0</v>
      </c>
      <c r="K82" s="33">
        <f t="shared" ca="1" si="223"/>
        <v>0</v>
      </c>
      <c r="L82" s="33">
        <f t="shared" ca="1" si="223"/>
        <v>0</v>
      </c>
      <c r="M82" s="33">
        <f t="shared" ca="1" si="223"/>
        <v>0</v>
      </c>
      <c r="N82" s="33">
        <f t="shared" ca="1" si="223"/>
        <v>0</v>
      </c>
      <c r="O82" s="33">
        <f t="shared" ca="1" si="223"/>
        <v>0</v>
      </c>
      <c r="P82" s="33">
        <f t="shared" ca="1" si="223"/>
        <v>0</v>
      </c>
      <c r="Q82" s="33">
        <f t="shared" ca="1" si="223"/>
        <v>0</v>
      </c>
      <c r="R82" s="33">
        <f t="shared" ca="1" si="216"/>
        <v>0</v>
      </c>
      <c r="S82" s="33">
        <f t="shared" ca="1" si="216"/>
        <v>0</v>
      </c>
      <c r="T82" s="33">
        <f t="shared" ca="1" si="216"/>
        <v>0</v>
      </c>
      <c r="U82" s="33">
        <f t="shared" ca="1" si="216"/>
        <v>0</v>
      </c>
      <c r="V82" s="33">
        <f t="shared" ca="1" si="216"/>
        <v>0</v>
      </c>
      <c r="W82" s="33">
        <f t="shared" ca="1" si="216"/>
        <v>0</v>
      </c>
      <c r="X82" s="33">
        <f t="shared" ca="1" si="216"/>
        <v>0</v>
      </c>
      <c r="Y82" s="33">
        <f t="shared" ca="1" si="221"/>
        <v>0</v>
      </c>
      <c r="Z82" s="33">
        <f t="shared" ca="1" si="221"/>
        <v>0</v>
      </c>
      <c r="AA82" s="33">
        <f t="shared" ca="1" si="221"/>
        <v>0</v>
      </c>
      <c r="AB82" s="33">
        <f t="shared" ca="1" si="221"/>
        <v>0</v>
      </c>
      <c r="AC82" s="33">
        <f t="shared" ca="1" si="221"/>
        <v>0</v>
      </c>
      <c r="AD82" s="33">
        <f t="shared" ca="1" si="221"/>
        <v>0</v>
      </c>
      <c r="AE82" s="33">
        <f t="shared" ca="1" si="221"/>
        <v>0</v>
      </c>
      <c r="AF82" s="33">
        <f t="shared" ca="1" si="220"/>
        <v>0</v>
      </c>
      <c r="AG82" s="33">
        <f t="shared" ca="1" si="220"/>
        <v>0</v>
      </c>
      <c r="AH82" s="33">
        <f t="shared" ca="1" si="220"/>
        <v>0</v>
      </c>
      <c r="AI82" s="33">
        <f t="shared" ca="1" si="220"/>
        <v>0</v>
      </c>
      <c r="AJ82" s="33">
        <f t="shared" ca="1" si="220"/>
        <v>0</v>
      </c>
      <c r="AK82" s="33">
        <f t="shared" ca="1" si="220"/>
        <v>0</v>
      </c>
      <c r="AL82" s="33">
        <f t="shared" ca="1" si="220"/>
        <v>0</v>
      </c>
      <c r="AM82" s="33">
        <f t="shared" ca="1" si="220"/>
        <v>0</v>
      </c>
      <c r="AN82" s="33">
        <f t="shared" ca="1" si="220"/>
        <v>0</v>
      </c>
      <c r="AO82" s="33">
        <f t="shared" ca="1" si="220"/>
        <v>0</v>
      </c>
      <c r="AP82" s="33">
        <f t="shared" ca="1" si="220"/>
        <v>0</v>
      </c>
      <c r="AQ82" s="33">
        <f t="shared" ca="1" si="220"/>
        <v>0</v>
      </c>
      <c r="AR82" s="33">
        <f t="shared" ca="1" si="220"/>
        <v>0</v>
      </c>
      <c r="AS82" s="33">
        <f t="shared" ca="1" si="220"/>
        <v>0</v>
      </c>
      <c r="AT82" s="33">
        <f t="shared" ca="1" si="219"/>
        <v>0</v>
      </c>
      <c r="AU82" s="33">
        <f t="shared" ca="1" si="218"/>
        <v>0</v>
      </c>
      <c r="AV82" s="33">
        <f t="shared" ca="1" si="218"/>
        <v>0</v>
      </c>
      <c r="AW82" s="33">
        <f t="shared" ca="1" si="218"/>
        <v>0</v>
      </c>
      <c r="AX82" s="33">
        <f t="shared" ca="1" si="218"/>
        <v>0</v>
      </c>
      <c r="AY82" s="33">
        <f t="shared" ca="1" si="218"/>
        <v>0</v>
      </c>
      <c r="AZ82" s="33">
        <f t="shared" ca="1" si="218"/>
        <v>0</v>
      </c>
      <c r="BA82" s="33">
        <f t="shared" ca="1" si="218"/>
        <v>0</v>
      </c>
      <c r="BB82" s="33">
        <f t="shared" ca="1" si="218"/>
        <v>0</v>
      </c>
      <c r="BC82" s="33">
        <f t="shared" ca="1" si="218"/>
        <v>0</v>
      </c>
      <c r="BD82" s="33">
        <f t="shared" ca="1" si="218"/>
        <v>0</v>
      </c>
      <c r="BE82" s="33">
        <f t="shared" ca="1" si="218"/>
        <v>0</v>
      </c>
      <c r="BF82" s="33">
        <f t="shared" ca="1" si="215"/>
        <v>0</v>
      </c>
      <c r="BG82" s="33">
        <f t="shared" ca="1" si="215"/>
        <v>0</v>
      </c>
      <c r="BH82" s="33"/>
      <c r="BJ82" s="148" t="str">
        <f t="shared" ca="1" si="154"/>
        <v/>
      </c>
      <c r="BL82" s="30"/>
      <c r="BN82" s="29" t="str">
        <f t="shared" ca="1" si="155"/>
        <v/>
      </c>
      <c r="BO82" s="29" t="str">
        <f t="shared" ca="1" si="156"/>
        <v/>
      </c>
      <c r="BP82" s="29" t="str">
        <f t="shared" ca="1" si="157"/>
        <v/>
      </c>
      <c r="BQ82" s="29" t="str">
        <f t="shared" ca="1" si="158"/>
        <v/>
      </c>
      <c r="BR82" s="29" t="str">
        <f t="shared" ca="1" si="159"/>
        <v/>
      </c>
      <c r="BS82" s="29" t="str">
        <f t="shared" ca="1" si="160"/>
        <v/>
      </c>
      <c r="BT82" s="29" t="str">
        <f t="shared" ca="1" si="161"/>
        <v/>
      </c>
      <c r="BU82" s="29" t="str">
        <f t="shared" ca="1" si="162"/>
        <v/>
      </c>
      <c r="BV82" s="29" t="str">
        <f t="shared" ca="1" si="163"/>
        <v/>
      </c>
      <c r="BW82" s="29" t="str">
        <f t="shared" ca="1" si="164"/>
        <v/>
      </c>
      <c r="BX82" s="29" t="str">
        <f t="shared" ca="1" si="165"/>
        <v/>
      </c>
      <c r="BY82" s="29" t="str">
        <f t="shared" ca="1" si="166"/>
        <v/>
      </c>
      <c r="BZ82" s="29" t="str">
        <f t="shared" ca="1" si="167"/>
        <v/>
      </c>
      <c r="CA82" s="29" t="str">
        <f t="shared" ca="1" si="168"/>
        <v/>
      </c>
      <c r="CB82" s="29" t="str">
        <f t="shared" ca="1" si="169"/>
        <v/>
      </c>
      <c r="CC82" s="29" t="str">
        <f t="shared" ca="1" si="170"/>
        <v/>
      </c>
      <c r="CD82" s="29" t="str">
        <f t="shared" ca="1" si="171"/>
        <v/>
      </c>
      <c r="CE82" s="29" t="str">
        <f t="shared" ca="1" si="172"/>
        <v/>
      </c>
      <c r="CF82" s="29" t="str">
        <f t="shared" ca="1" si="173"/>
        <v/>
      </c>
      <c r="CG82" s="29" t="str">
        <f t="shared" ca="1" si="174"/>
        <v/>
      </c>
      <c r="CH82" s="29" t="str">
        <f t="shared" ca="1" si="175"/>
        <v/>
      </c>
      <c r="CI82" s="29" t="str">
        <f t="shared" ca="1" si="176"/>
        <v/>
      </c>
      <c r="CJ82" s="29" t="str">
        <f t="shared" ca="1" si="177"/>
        <v/>
      </c>
      <c r="CK82" s="29" t="str">
        <f t="shared" ca="1" si="178"/>
        <v/>
      </c>
      <c r="CL82" s="29" t="str">
        <f t="shared" ca="1" si="179"/>
        <v/>
      </c>
      <c r="CM82" s="29" t="str">
        <f t="shared" ca="1" si="180"/>
        <v/>
      </c>
      <c r="CN82" s="29" t="str">
        <f t="shared" ca="1" si="181"/>
        <v/>
      </c>
      <c r="CO82" s="29" t="str">
        <f t="shared" ca="1" si="182"/>
        <v/>
      </c>
      <c r="CP82" s="29" t="str">
        <f t="shared" ca="1" si="183"/>
        <v/>
      </c>
      <c r="CQ82" s="29" t="str">
        <f t="shared" ca="1" si="184"/>
        <v/>
      </c>
      <c r="CR82" s="29" t="str">
        <f t="shared" ca="1" si="185"/>
        <v/>
      </c>
      <c r="CS82" s="29" t="str">
        <f t="shared" ca="1" si="186"/>
        <v/>
      </c>
      <c r="CT82" s="29" t="str">
        <f t="shared" ca="1" si="187"/>
        <v/>
      </c>
      <c r="CU82" s="29" t="str">
        <f t="shared" ca="1" si="188"/>
        <v/>
      </c>
      <c r="CV82" s="29" t="str">
        <f t="shared" ca="1" si="189"/>
        <v/>
      </c>
      <c r="CW82" s="29" t="str">
        <f t="shared" ca="1" si="190"/>
        <v/>
      </c>
      <c r="CX82" s="29" t="str">
        <f t="shared" ca="1" si="191"/>
        <v/>
      </c>
      <c r="CY82" s="29" t="str">
        <f t="shared" ca="1" si="192"/>
        <v/>
      </c>
      <c r="CZ82" s="29" t="str">
        <f t="shared" ca="1" si="193"/>
        <v/>
      </c>
      <c r="DA82" s="29" t="str">
        <f t="shared" ca="1" si="194"/>
        <v/>
      </c>
      <c r="DB82" s="29" t="str">
        <f t="shared" ca="1" si="195"/>
        <v/>
      </c>
      <c r="DC82" s="29" t="str">
        <f t="shared" ca="1" si="196"/>
        <v/>
      </c>
      <c r="DD82" s="29" t="str">
        <f t="shared" ca="1" si="197"/>
        <v/>
      </c>
      <c r="DE82" s="29" t="str">
        <f t="shared" ca="1" si="198"/>
        <v/>
      </c>
      <c r="DF82" s="29" t="str">
        <f t="shared" ca="1" si="199"/>
        <v/>
      </c>
      <c r="DG82" s="29" t="str">
        <f t="shared" ca="1" si="200"/>
        <v/>
      </c>
      <c r="DH82" s="29" t="str">
        <f t="shared" ca="1" si="201"/>
        <v/>
      </c>
      <c r="DI82" s="29" t="str">
        <f t="shared" ca="1" si="202"/>
        <v/>
      </c>
      <c r="DJ82" s="29" t="str">
        <f t="shared" ca="1" si="203"/>
        <v/>
      </c>
      <c r="DK82" s="29" t="str">
        <f t="shared" ca="1" si="204"/>
        <v/>
      </c>
      <c r="DL82" s="29" t="str">
        <f t="shared" ca="1" si="205"/>
        <v/>
      </c>
      <c r="DM82" s="29" t="str">
        <f t="shared" ca="1" si="206"/>
        <v/>
      </c>
      <c r="JD82">
        <f t="shared" si="145"/>
        <v>0</v>
      </c>
      <c r="JE82">
        <f t="shared" si="207"/>
        <v>0</v>
      </c>
      <c r="JF82" t="str">
        <f t="shared" ca="1" si="208"/>
        <v/>
      </c>
      <c r="JG82" t="str">
        <f t="shared" ca="1" si="209"/>
        <v/>
      </c>
      <c r="JH82" t="str">
        <f t="shared" ca="1" si="210"/>
        <v/>
      </c>
      <c r="JI82" t="str">
        <f t="shared" ca="1" si="211"/>
        <v/>
      </c>
    </row>
    <row r="83" spans="3:269" x14ac:dyDescent="0.2">
      <c r="C83" s="9">
        <f t="array" aca="1" ref="C83" ca="1">MIN(IF($L$7=0, 0, IF(INDIRECT($L$6)&gt;0, IF(ROW(INDIRECT($L$6))&gt;C82, ROW(INDIRECT($L$6)), MAXR))))</f>
        <v>9999999</v>
      </c>
      <c r="D83" s="9">
        <f t="shared" ca="1" si="85"/>
        <v>0</v>
      </c>
      <c r="E83" s="9">
        <f t="shared" ca="1" si="151"/>
        <v>0</v>
      </c>
      <c r="F83" s="105" t="str">
        <f t="shared" ca="1" si="152"/>
        <v/>
      </c>
      <c r="G83" s="7">
        <f t="shared" ca="1" si="153"/>
        <v>0</v>
      </c>
      <c r="H83" s="33">
        <f t="shared" ca="1" si="223"/>
        <v>0</v>
      </c>
      <c r="I83" s="33">
        <f t="shared" ca="1" si="223"/>
        <v>0</v>
      </c>
      <c r="J83" s="33">
        <f t="shared" ca="1" si="223"/>
        <v>0</v>
      </c>
      <c r="K83" s="33">
        <f t="shared" ca="1" si="223"/>
        <v>0</v>
      </c>
      <c r="L83" s="33">
        <f t="shared" ca="1" si="223"/>
        <v>0</v>
      </c>
      <c r="M83" s="33">
        <f t="shared" ca="1" si="223"/>
        <v>0</v>
      </c>
      <c r="N83" s="33">
        <f t="shared" ca="1" si="223"/>
        <v>0</v>
      </c>
      <c r="O83" s="33">
        <f t="shared" ca="1" si="223"/>
        <v>0</v>
      </c>
      <c r="P83" s="33">
        <f t="shared" ca="1" si="223"/>
        <v>0</v>
      </c>
      <c r="Q83" s="33">
        <f t="shared" ca="1" si="223"/>
        <v>0</v>
      </c>
      <c r="R83" s="33">
        <f t="shared" ca="1" si="216"/>
        <v>0</v>
      </c>
      <c r="S83" s="33">
        <f t="shared" ca="1" si="216"/>
        <v>0</v>
      </c>
      <c r="T83" s="33">
        <f t="shared" ca="1" si="216"/>
        <v>0</v>
      </c>
      <c r="U83" s="33">
        <f t="shared" ca="1" si="216"/>
        <v>0</v>
      </c>
      <c r="V83" s="33">
        <f t="shared" ca="1" si="216"/>
        <v>0</v>
      </c>
      <c r="W83" s="33">
        <f t="shared" ca="1" si="216"/>
        <v>0</v>
      </c>
      <c r="X83" s="33">
        <f t="shared" ca="1" si="216"/>
        <v>0</v>
      </c>
      <c r="Y83" s="33">
        <f t="shared" ca="1" si="221"/>
        <v>0</v>
      </c>
      <c r="Z83" s="33">
        <f t="shared" ca="1" si="221"/>
        <v>0</v>
      </c>
      <c r="AA83" s="33">
        <f t="shared" ca="1" si="221"/>
        <v>0</v>
      </c>
      <c r="AB83" s="33">
        <f t="shared" ca="1" si="221"/>
        <v>0</v>
      </c>
      <c r="AC83" s="33">
        <f t="shared" ca="1" si="221"/>
        <v>0</v>
      </c>
      <c r="AD83" s="33">
        <f t="shared" ca="1" si="221"/>
        <v>0</v>
      </c>
      <c r="AE83" s="33">
        <f t="shared" ca="1" si="221"/>
        <v>0</v>
      </c>
      <c r="AF83" s="33">
        <f t="shared" ca="1" si="220"/>
        <v>0</v>
      </c>
      <c r="AG83" s="33">
        <f t="shared" ca="1" si="220"/>
        <v>0</v>
      </c>
      <c r="AH83" s="33">
        <f t="shared" ca="1" si="220"/>
        <v>0</v>
      </c>
      <c r="AI83" s="33">
        <f t="shared" ca="1" si="220"/>
        <v>0</v>
      </c>
      <c r="AJ83" s="33">
        <f t="shared" ca="1" si="220"/>
        <v>0</v>
      </c>
      <c r="AK83" s="33">
        <f t="shared" ca="1" si="220"/>
        <v>0</v>
      </c>
      <c r="AL83" s="33">
        <f t="shared" ca="1" si="220"/>
        <v>0</v>
      </c>
      <c r="AM83" s="33">
        <f t="shared" ca="1" si="220"/>
        <v>0</v>
      </c>
      <c r="AN83" s="33">
        <f t="shared" ca="1" si="220"/>
        <v>0</v>
      </c>
      <c r="AO83" s="33">
        <f t="shared" ca="1" si="220"/>
        <v>0</v>
      </c>
      <c r="AP83" s="33">
        <f t="shared" ca="1" si="220"/>
        <v>0</v>
      </c>
      <c r="AQ83" s="33">
        <f t="shared" ca="1" si="220"/>
        <v>0</v>
      </c>
      <c r="AR83" s="33">
        <f t="shared" ca="1" si="220"/>
        <v>0</v>
      </c>
      <c r="AS83" s="33">
        <f t="shared" ca="1" si="220"/>
        <v>0</v>
      </c>
      <c r="AT83" s="33">
        <f t="shared" ca="1" si="219"/>
        <v>0</v>
      </c>
      <c r="AU83" s="33">
        <f t="shared" ca="1" si="218"/>
        <v>0</v>
      </c>
      <c r="AV83" s="33">
        <f t="shared" ca="1" si="218"/>
        <v>0</v>
      </c>
      <c r="AW83" s="33">
        <f t="shared" ca="1" si="218"/>
        <v>0</v>
      </c>
      <c r="AX83" s="33">
        <f t="shared" ca="1" si="218"/>
        <v>0</v>
      </c>
      <c r="AY83" s="33">
        <f t="shared" ca="1" si="218"/>
        <v>0</v>
      </c>
      <c r="AZ83" s="33">
        <f t="shared" ca="1" si="218"/>
        <v>0</v>
      </c>
      <c r="BA83" s="33">
        <f t="shared" ca="1" si="218"/>
        <v>0</v>
      </c>
      <c r="BB83" s="33">
        <f t="shared" ca="1" si="218"/>
        <v>0</v>
      </c>
      <c r="BC83" s="33">
        <f t="shared" ca="1" si="218"/>
        <v>0</v>
      </c>
      <c r="BD83" s="33">
        <f t="shared" ca="1" si="218"/>
        <v>0</v>
      </c>
      <c r="BE83" s="33">
        <f t="shared" ca="1" si="218"/>
        <v>0</v>
      </c>
      <c r="BF83" s="33">
        <f t="shared" ca="1" si="215"/>
        <v>0</v>
      </c>
      <c r="BG83" s="33">
        <f t="shared" ca="1" si="215"/>
        <v>0</v>
      </c>
      <c r="BH83" s="33"/>
      <c r="BJ83" s="148" t="str">
        <f t="shared" ca="1" si="154"/>
        <v/>
      </c>
      <c r="BL83" s="30"/>
      <c r="BN83" s="29" t="str">
        <f t="shared" ca="1" si="155"/>
        <v/>
      </c>
      <c r="BO83" s="29" t="str">
        <f t="shared" ca="1" si="156"/>
        <v/>
      </c>
      <c r="BP83" s="29" t="str">
        <f t="shared" ca="1" si="157"/>
        <v/>
      </c>
      <c r="BQ83" s="29" t="str">
        <f t="shared" ca="1" si="158"/>
        <v/>
      </c>
      <c r="BR83" s="29" t="str">
        <f t="shared" ca="1" si="159"/>
        <v/>
      </c>
      <c r="BS83" s="29" t="str">
        <f t="shared" ca="1" si="160"/>
        <v/>
      </c>
      <c r="BT83" s="29" t="str">
        <f t="shared" ca="1" si="161"/>
        <v/>
      </c>
      <c r="BU83" s="29" t="str">
        <f t="shared" ca="1" si="162"/>
        <v/>
      </c>
      <c r="BV83" s="29" t="str">
        <f t="shared" ca="1" si="163"/>
        <v/>
      </c>
      <c r="BW83" s="29" t="str">
        <f t="shared" ca="1" si="164"/>
        <v/>
      </c>
      <c r="BX83" s="29" t="str">
        <f t="shared" ca="1" si="165"/>
        <v/>
      </c>
      <c r="BY83" s="29" t="str">
        <f t="shared" ca="1" si="166"/>
        <v/>
      </c>
      <c r="BZ83" s="29" t="str">
        <f t="shared" ca="1" si="167"/>
        <v/>
      </c>
      <c r="CA83" s="29" t="str">
        <f t="shared" ca="1" si="168"/>
        <v/>
      </c>
      <c r="CB83" s="29" t="str">
        <f t="shared" ca="1" si="169"/>
        <v/>
      </c>
      <c r="CC83" s="29" t="str">
        <f t="shared" ca="1" si="170"/>
        <v/>
      </c>
      <c r="CD83" s="29" t="str">
        <f t="shared" ca="1" si="171"/>
        <v/>
      </c>
      <c r="CE83" s="29" t="str">
        <f t="shared" ca="1" si="172"/>
        <v/>
      </c>
      <c r="CF83" s="29" t="str">
        <f t="shared" ca="1" si="173"/>
        <v/>
      </c>
      <c r="CG83" s="29" t="str">
        <f t="shared" ca="1" si="174"/>
        <v/>
      </c>
      <c r="CH83" s="29" t="str">
        <f t="shared" ca="1" si="175"/>
        <v/>
      </c>
      <c r="CI83" s="29" t="str">
        <f t="shared" ca="1" si="176"/>
        <v/>
      </c>
      <c r="CJ83" s="29" t="str">
        <f t="shared" ca="1" si="177"/>
        <v/>
      </c>
      <c r="CK83" s="29" t="str">
        <f t="shared" ca="1" si="178"/>
        <v/>
      </c>
      <c r="CL83" s="29" t="str">
        <f t="shared" ca="1" si="179"/>
        <v/>
      </c>
      <c r="CM83" s="29" t="str">
        <f t="shared" ca="1" si="180"/>
        <v/>
      </c>
      <c r="CN83" s="29" t="str">
        <f t="shared" ca="1" si="181"/>
        <v/>
      </c>
      <c r="CO83" s="29" t="str">
        <f t="shared" ca="1" si="182"/>
        <v/>
      </c>
      <c r="CP83" s="29" t="str">
        <f t="shared" ca="1" si="183"/>
        <v/>
      </c>
      <c r="CQ83" s="29" t="str">
        <f t="shared" ca="1" si="184"/>
        <v/>
      </c>
      <c r="CR83" s="29" t="str">
        <f t="shared" ca="1" si="185"/>
        <v/>
      </c>
      <c r="CS83" s="29" t="str">
        <f t="shared" ca="1" si="186"/>
        <v/>
      </c>
      <c r="CT83" s="29" t="str">
        <f t="shared" ca="1" si="187"/>
        <v/>
      </c>
      <c r="CU83" s="29" t="str">
        <f t="shared" ca="1" si="188"/>
        <v/>
      </c>
      <c r="CV83" s="29" t="str">
        <f t="shared" ca="1" si="189"/>
        <v/>
      </c>
      <c r="CW83" s="29" t="str">
        <f t="shared" ca="1" si="190"/>
        <v/>
      </c>
      <c r="CX83" s="29" t="str">
        <f t="shared" ca="1" si="191"/>
        <v/>
      </c>
      <c r="CY83" s="29" t="str">
        <f t="shared" ca="1" si="192"/>
        <v/>
      </c>
      <c r="CZ83" s="29" t="str">
        <f t="shared" ca="1" si="193"/>
        <v/>
      </c>
      <c r="DA83" s="29" t="str">
        <f t="shared" ca="1" si="194"/>
        <v/>
      </c>
      <c r="DB83" s="29" t="str">
        <f t="shared" ca="1" si="195"/>
        <v/>
      </c>
      <c r="DC83" s="29" t="str">
        <f t="shared" ca="1" si="196"/>
        <v/>
      </c>
      <c r="DD83" s="29" t="str">
        <f t="shared" ca="1" si="197"/>
        <v/>
      </c>
      <c r="DE83" s="29" t="str">
        <f t="shared" ca="1" si="198"/>
        <v/>
      </c>
      <c r="DF83" s="29" t="str">
        <f t="shared" ca="1" si="199"/>
        <v/>
      </c>
      <c r="DG83" s="29" t="str">
        <f t="shared" ca="1" si="200"/>
        <v/>
      </c>
      <c r="DH83" s="29" t="str">
        <f t="shared" ca="1" si="201"/>
        <v/>
      </c>
      <c r="DI83" s="29" t="str">
        <f t="shared" ca="1" si="202"/>
        <v/>
      </c>
      <c r="DJ83" s="29" t="str">
        <f t="shared" ca="1" si="203"/>
        <v/>
      </c>
      <c r="DK83" s="29" t="str">
        <f t="shared" ca="1" si="204"/>
        <v/>
      </c>
      <c r="DL83" s="29" t="str">
        <f t="shared" ca="1" si="205"/>
        <v/>
      </c>
      <c r="DM83" s="29" t="str">
        <f t="shared" ca="1" si="206"/>
        <v/>
      </c>
      <c r="JD83">
        <f t="shared" si="145"/>
        <v>0</v>
      </c>
      <c r="JE83">
        <f t="shared" si="207"/>
        <v>0</v>
      </c>
      <c r="JF83" t="str">
        <f t="shared" ca="1" si="208"/>
        <v/>
      </c>
      <c r="JG83" t="str">
        <f t="shared" ca="1" si="209"/>
        <v/>
      </c>
      <c r="JH83" t="str">
        <f t="shared" ca="1" si="210"/>
        <v/>
      </c>
      <c r="JI83" t="str">
        <f t="shared" ca="1" si="211"/>
        <v/>
      </c>
    </row>
    <row r="84" spans="3:269" x14ac:dyDescent="0.2">
      <c r="C84" s="9">
        <f t="array" aca="1" ref="C84" ca="1">MIN(IF($L$7=0, 0, IF(INDIRECT($L$6)&gt;0, IF(ROW(INDIRECT($L$6))&gt;C83, ROW(INDIRECT($L$6)), MAXR))))</f>
        <v>9999999</v>
      </c>
      <c r="D84" s="9">
        <f t="shared" ca="1" si="85"/>
        <v>0</v>
      </c>
      <c r="E84" s="9">
        <f t="shared" ca="1" si="151"/>
        <v>0</v>
      </c>
      <c r="F84" s="105" t="str">
        <f t="shared" ca="1" si="152"/>
        <v/>
      </c>
      <c r="G84" s="7">
        <f t="shared" ca="1" si="153"/>
        <v>0</v>
      </c>
      <c r="H84" s="33">
        <f t="shared" ca="1" si="223"/>
        <v>0</v>
      </c>
      <c r="I84" s="33">
        <f t="shared" ca="1" si="223"/>
        <v>0</v>
      </c>
      <c r="J84" s="33">
        <f t="shared" ca="1" si="223"/>
        <v>0</v>
      </c>
      <c r="K84" s="33">
        <f t="shared" ca="1" si="223"/>
        <v>0</v>
      </c>
      <c r="L84" s="33">
        <f t="shared" ca="1" si="223"/>
        <v>0</v>
      </c>
      <c r="M84" s="33">
        <f t="shared" ca="1" si="223"/>
        <v>0</v>
      </c>
      <c r="N84" s="33">
        <f t="shared" ca="1" si="223"/>
        <v>0</v>
      </c>
      <c r="O84" s="33">
        <f t="shared" ca="1" si="223"/>
        <v>0</v>
      </c>
      <c r="P84" s="33">
        <f t="shared" ca="1" si="223"/>
        <v>0</v>
      </c>
      <c r="Q84" s="33">
        <f t="shared" ca="1" si="223"/>
        <v>0</v>
      </c>
      <c r="R84" s="33">
        <f t="shared" ca="1" si="216"/>
        <v>0</v>
      </c>
      <c r="S84" s="33">
        <f t="shared" ca="1" si="216"/>
        <v>0</v>
      </c>
      <c r="T84" s="33">
        <f t="shared" ca="1" si="216"/>
        <v>0</v>
      </c>
      <c r="U84" s="33">
        <f t="shared" ca="1" si="216"/>
        <v>0</v>
      </c>
      <c r="V84" s="33">
        <f t="shared" ca="1" si="216"/>
        <v>0</v>
      </c>
      <c r="W84" s="33">
        <f t="shared" ca="1" si="216"/>
        <v>0</v>
      </c>
      <c r="X84" s="33">
        <f t="shared" ca="1" si="216"/>
        <v>0</v>
      </c>
      <c r="Y84" s="33">
        <f t="shared" ca="1" si="221"/>
        <v>0</v>
      </c>
      <c r="Z84" s="33">
        <f t="shared" ca="1" si="221"/>
        <v>0</v>
      </c>
      <c r="AA84" s="33">
        <f t="shared" ca="1" si="221"/>
        <v>0</v>
      </c>
      <c r="AB84" s="33">
        <f t="shared" ca="1" si="221"/>
        <v>0</v>
      </c>
      <c r="AC84" s="33">
        <f t="shared" ca="1" si="221"/>
        <v>0</v>
      </c>
      <c r="AD84" s="33">
        <f t="shared" ca="1" si="221"/>
        <v>0</v>
      </c>
      <c r="AE84" s="33">
        <f t="shared" ca="1" si="221"/>
        <v>0</v>
      </c>
      <c r="AF84" s="33">
        <f t="shared" ca="1" si="220"/>
        <v>0</v>
      </c>
      <c r="AG84" s="33">
        <f t="shared" ca="1" si="220"/>
        <v>0</v>
      </c>
      <c r="AH84" s="33">
        <f t="shared" ca="1" si="220"/>
        <v>0</v>
      </c>
      <c r="AI84" s="33">
        <f t="shared" ca="1" si="220"/>
        <v>0</v>
      </c>
      <c r="AJ84" s="33">
        <f t="shared" ca="1" si="220"/>
        <v>0</v>
      </c>
      <c r="AK84" s="33">
        <f t="shared" ca="1" si="220"/>
        <v>0</v>
      </c>
      <c r="AL84" s="33">
        <f t="shared" ca="1" si="220"/>
        <v>0</v>
      </c>
      <c r="AM84" s="33">
        <f t="shared" ca="1" si="220"/>
        <v>0</v>
      </c>
      <c r="AN84" s="33">
        <f t="shared" ca="1" si="220"/>
        <v>0</v>
      </c>
      <c r="AO84" s="33">
        <f t="shared" ca="1" si="220"/>
        <v>0</v>
      </c>
      <c r="AP84" s="33">
        <f t="shared" ca="1" si="220"/>
        <v>0</v>
      </c>
      <c r="AQ84" s="33">
        <f t="shared" ca="1" si="220"/>
        <v>0</v>
      </c>
      <c r="AR84" s="33">
        <f t="shared" ca="1" si="220"/>
        <v>0</v>
      </c>
      <c r="AS84" s="33">
        <f t="shared" ca="1" si="220"/>
        <v>0</v>
      </c>
      <c r="AT84" s="33">
        <f t="shared" ca="1" si="219"/>
        <v>0</v>
      </c>
      <c r="AU84" s="33">
        <f t="shared" ca="1" si="218"/>
        <v>0</v>
      </c>
      <c r="AV84" s="33">
        <f t="shared" ca="1" si="218"/>
        <v>0</v>
      </c>
      <c r="AW84" s="33">
        <f t="shared" ca="1" si="218"/>
        <v>0</v>
      </c>
      <c r="AX84" s="33">
        <f t="shared" ca="1" si="218"/>
        <v>0</v>
      </c>
      <c r="AY84" s="33">
        <f t="shared" ca="1" si="218"/>
        <v>0</v>
      </c>
      <c r="AZ84" s="33">
        <f t="shared" ca="1" si="218"/>
        <v>0</v>
      </c>
      <c r="BA84" s="33">
        <f t="shared" ca="1" si="218"/>
        <v>0</v>
      </c>
      <c r="BB84" s="33">
        <f t="shared" ca="1" si="218"/>
        <v>0</v>
      </c>
      <c r="BC84" s="33">
        <f t="shared" ref="BC84:BG84" ca="1" si="224">IF(OR($C84=MAXR, $C84=0, BC$24=0, BC$19=0), 0, IF(LEN(INDIRECT($F$9&amp;BC$20&amp;$C84))=0, NULL,  INDIRECT($F$9&amp;BC$20&amp;$C84)))</f>
        <v>0</v>
      </c>
      <c r="BD84" s="33">
        <f t="shared" ca="1" si="224"/>
        <v>0</v>
      </c>
      <c r="BE84" s="33">
        <f t="shared" ca="1" si="224"/>
        <v>0</v>
      </c>
      <c r="BF84" s="33">
        <f t="shared" ca="1" si="224"/>
        <v>0</v>
      </c>
      <c r="BG84" s="33">
        <f t="shared" ca="1" si="224"/>
        <v>0</v>
      </c>
      <c r="BH84" s="33"/>
      <c r="BJ84" s="148" t="str">
        <f t="shared" ca="1" si="154"/>
        <v/>
      </c>
      <c r="BL84" s="30"/>
      <c r="BN84" s="29" t="str">
        <f t="shared" ca="1" si="155"/>
        <v/>
      </c>
      <c r="BO84" s="29" t="str">
        <f t="shared" ca="1" si="156"/>
        <v/>
      </c>
      <c r="BP84" s="29" t="str">
        <f t="shared" ca="1" si="157"/>
        <v/>
      </c>
      <c r="BQ84" s="29" t="str">
        <f t="shared" ca="1" si="158"/>
        <v/>
      </c>
      <c r="BR84" s="29" t="str">
        <f t="shared" ca="1" si="159"/>
        <v/>
      </c>
      <c r="BS84" s="29" t="str">
        <f t="shared" ca="1" si="160"/>
        <v/>
      </c>
      <c r="BT84" s="29" t="str">
        <f t="shared" ca="1" si="161"/>
        <v/>
      </c>
      <c r="BU84" s="29" t="str">
        <f t="shared" ca="1" si="162"/>
        <v/>
      </c>
      <c r="BV84" s="29" t="str">
        <f t="shared" ca="1" si="163"/>
        <v/>
      </c>
      <c r="BW84" s="29" t="str">
        <f t="shared" ca="1" si="164"/>
        <v/>
      </c>
      <c r="BX84" s="29" t="str">
        <f t="shared" ca="1" si="165"/>
        <v/>
      </c>
      <c r="BY84" s="29" t="str">
        <f t="shared" ca="1" si="166"/>
        <v/>
      </c>
      <c r="BZ84" s="29" t="str">
        <f t="shared" ca="1" si="167"/>
        <v/>
      </c>
      <c r="CA84" s="29" t="str">
        <f t="shared" ca="1" si="168"/>
        <v/>
      </c>
      <c r="CB84" s="29" t="str">
        <f t="shared" ca="1" si="169"/>
        <v/>
      </c>
      <c r="CC84" s="29" t="str">
        <f t="shared" ca="1" si="170"/>
        <v/>
      </c>
      <c r="CD84" s="29" t="str">
        <f t="shared" ca="1" si="171"/>
        <v/>
      </c>
      <c r="CE84" s="29" t="str">
        <f t="shared" ca="1" si="172"/>
        <v/>
      </c>
      <c r="CF84" s="29" t="str">
        <f t="shared" ca="1" si="173"/>
        <v/>
      </c>
      <c r="CG84" s="29" t="str">
        <f t="shared" ca="1" si="174"/>
        <v/>
      </c>
      <c r="CH84" s="29" t="str">
        <f t="shared" ca="1" si="175"/>
        <v/>
      </c>
      <c r="CI84" s="29" t="str">
        <f t="shared" ca="1" si="176"/>
        <v/>
      </c>
      <c r="CJ84" s="29" t="str">
        <f t="shared" ca="1" si="177"/>
        <v/>
      </c>
      <c r="CK84" s="29" t="str">
        <f t="shared" ca="1" si="178"/>
        <v/>
      </c>
      <c r="CL84" s="29" t="str">
        <f t="shared" ca="1" si="179"/>
        <v/>
      </c>
      <c r="CM84" s="29" t="str">
        <f t="shared" ca="1" si="180"/>
        <v/>
      </c>
      <c r="CN84" s="29" t="str">
        <f t="shared" ca="1" si="181"/>
        <v/>
      </c>
      <c r="CO84" s="29" t="str">
        <f t="shared" ca="1" si="182"/>
        <v/>
      </c>
      <c r="CP84" s="29" t="str">
        <f t="shared" ca="1" si="183"/>
        <v/>
      </c>
      <c r="CQ84" s="29" t="str">
        <f t="shared" ca="1" si="184"/>
        <v/>
      </c>
      <c r="CR84" s="29" t="str">
        <f t="shared" ca="1" si="185"/>
        <v/>
      </c>
      <c r="CS84" s="29" t="str">
        <f t="shared" ca="1" si="186"/>
        <v/>
      </c>
      <c r="CT84" s="29" t="str">
        <f t="shared" ca="1" si="187"/>
        <v/>
      </c>
      <c r="CU84" s="29" t="str">
        <f t="shared" ca="1" si="188"/>
        <v/>
      </c>
      <c r="CV84" s="29" t="str">
        <f t="shared" ca="1" si="189"/>
        <v/>
      </c>
      <c r="CW84" s="29" t="str">
        <f t="shared" ca="1" si="190"/>
        <v/>
      </c>
      <c r="CX84" s="29" t="str">
        <f t="shared" ca="1" si="191"/>
        <v/>
      </c>
      <c r="CY84" s="29" t="str">
        <f t="shared" ca="1" si="192"/>
        <v/>
      </c>
      <c r="CZ84" s="29" t="str">
        <f t="shared" ca="1" si="193"/>
        <v/>
      </c>
      <c r="DA84" s="29" t="str">
        <f t="shared" ca="1" si="194"/>
        <v/>
      </c>
      <c r="DB84" s="29" t="str">
        <f t="shared" ca="1" si="195"/>
        <v/>
      </c>
      <c r="DC84" s="29" t="str">
        <f t="shared" ca="1" si="196"/>
        <v/>
      </c>
      <c r="DD84" s="29" t="str">
        <f t="shared" ca="1" si="197"/>
        <v/>
      </c>
      <c r="DE84" s="29" t="str">
        <f t="shared" ca="1" si="198"/>
        <v/>
      </c>
      <c r="DF84" s="29" t="str">
        <f t="shared" ca="1" si="199"/>
        <v/>
      </c>
      <c r="DG84" s="29" t="str">
        <f t="shared" ca="1" si="200"/>
        <v/>
      </c>
      <c r="DH84" s="29" t="str">
        <f t="shared" ca="1" si="201"/>
        <v/>
      </c>
      <c r="DI84" s="29" t="str">
        <f t="shared" ca="1" si="202"/>
        <v/>
      </c>
      <c r="DJ84" s="29" t="str">
        <f t="shared" ca="1" si="203"/>
        <v/>
      </c>
      <c r="DK84" s="29" t="str">
        <f t="shared" ca="1" si="204"/>
        <v/>
      </c>
      <c r="DL84" s="29" t="str">
        <f t="shared" ca="1" si="205"/>
        <v/>
      </c>
      <c r="DM84" s="29" t="str">
        <f t="shared" ca="1" si="206"/>
        <v/>
      </c>
      <c r="JD84">
        <f t="shared" si="145"/>
        <v>0</v>
      </c>
      <c r="JE84">
        <f t="shared" si="207"/>
        <v>0</v>
      </c>
      <c r="JF84" t="str">
        <f t="shared" ca="1" si="208"/>
        <v/>
      </c>
      <c r="JG84" t="str">
        <f t="shared" ca="1" si="209"/>
        <v/>
      </c>
      <c r="JH84" t="str">
        <f t="shared" ca="1" si="210"/>
        <v/>
      </c>
      <c r="JI84" t="str">
        <f t="shared" ca="1" si="211"/>
        <v/>
      </c>
    </row>
    <row r="85" spans="3:269" x14ac:dyDescent="0.2">
      <c r="C85" s="9">
        <f t="array" aca="1" ref="C85" ca="1">MIN(IF($L$7=0, 0, IF(INDIRECT($L$6)&gt;0, IF(ROW(INDIRECT($L$6))&gt;C84, ROW(INDIRECT($L$6)), MAXR))))</f>
        <v>9999999</v>
      </c>
      <c r="D85" s="9">
        <f t="shared" ca="1" si="85"/>
        <v>0</v>
      </c>
      <c r="E85" s="9">
        <f t="shared" ca="1" si="151"/>
        <v>0</v>
      </c>
      <c r="F85" s="105" t="str">
        <f t="shared" ca="1" si="152"/>
        <v/>
      </c>
      <c r="G85" s="7">
        <f t="shared" ca="1" si="153"/>
        <v>0</v>
      </c>
      <c r="H85" s="33">
        <f t="shared" ca="1" si="223"/>
        <v>0</v>
      </c>
      <c r="I85" s="33">
        <f t="shared" ca="1" si="223"/>
        <v>0</v>
      </c>
      <c r="J85" s="33">
        <f t="shared" ca="1" si="223"/>
        <v>0</v>
      </c>
      <c r="K85" s="33">
        <f t="shared" ca="1" si="223"/>
        <v>0</v>
      </c>
      <c r="L85" s="33">
        <f t="shared" ca="1" si="223"/>
        <v>0</v>
      </c>
      <c r="M85" s="33">
        <f t="shared" ca="1" si="223"/>
        <v>0</v>
      </c>
      <c r="N85" s="33">
        <f t="shared" ca="1" si="223"/>
        <v>0</v>
      </c>
      <c r="O85" s="33">
        <f t="shared" ca="1" si="223"/>
        <v>0</v>
      </c>
      <c r="P85" s="33">
        <f t="shared" ca="1" si="223"/>
        <v>0</v>
      </c>
      <c r="Q85" s="33">
        <f t="shared" ca="1" si="223"/>
        <v>0</v>
      </c>
      <c r="R85" s="33">
        <f t="shared" ca="1" si="216"/>
        <v>0</v>
      </c>
      <c r="S85" s="33">
        <f t="shared" ref="S85:AH119" ca="1" si="225">IF(OR($C85=MAXR, $C85=0, S$24=0, S$19=0), 0, IF(LEN(INDIRECT($F$9&amp;S$20&amp;$C85))=0, NULL,  INDIRECT($F$9&amp;S$20&amp;$C85)))</f>
        <v>0</v>
      </c>
      <c r="T85" s="33">
        <f t="shared" ca="1" si="225"/>
        <v>0</v>
      </c>
      <c r="U85" s="33">
        <f t="shared" ca="1" si="225"/>
        <v>0</v>
      </c>
      <c r="V85" s="33">
        <f t="shared" ca="1" si="225"/>
        <v>0</v>
      </c>
      <c r="W85" s="33">
        <f t="shared" ca="1" si="225"/>
        <v>0</v>
      </c>
      <c r="X85" s="33">
        <f t="shared" ca="1" si="225"/>
        <v>0</v>
      </c>
      <c r="Y85" s="33">
        <f t="shared" ca="1" si="225"/>
        <v>0</v>
      </c>
      <c r="Z85" s="33">
        <f t="shared" ca="1" si="225"/>
        <v>0</v>
      </c>
      <c r="AA85" s="33">
        <f t="shared" ca="1" si="225"/>
        <v>0</v>
      </c>
      <c r="AB85" s="33">
        <f t="shared" ca="1" si="225"/>
        <v>0</v>
      </c>
      <c r="AC85" s="33">
        <f t="shared" ca="1" si="225"/>
        <v>0</v>
      </c>
      <c r="AD85" s="33">
        <f t="shared" ca="1" si="225"/>
        <v>0</v>
      </c>
      <c r="AE85" s="33">
        <f t="shared" ca="1" si="225"/>
        <v>0</v>
      </c>
      <c r="AF85" s="33">
        <f t="shared" ca="1" si="220"/>
        <v>0</v>
      </c>
      <c r="AG85" s="33">
        <f t="shared" ca="1" si="220"/>
        <v>0</v>
      </c>
      <c r="AH85" s="33">
        <f t="shared" ca="1" si="220"/>
        <v>0</v>
      </c>
      <c r="AI85" s="33">
        <f t="shared" ca="1" si="220"/>
        <v>0</v>
      </c>
      <c r="AJ85" s="33">
        <f t="shared" ca="1" si="220"/>
        <v>0</v>
      </c>
      <c r="AK85" s="33">
        <f t="shared" ca="1" si="220"/>
        <v>0</v>
      </c>
      <c r="AL85" s="33">
        <f t="shared" ca="1" si="220"/>
        <v>0</v>
      </c>
      <c r="AM85" s="33">
        <f t="shared" ca="1" si="220"/>
        <v>0</v>
      </c>
      <c r="AN85" s="33">
        <f t="shared" ca="1" si="220"/>
        <v>0</v>
      </c>
      <c r="AO85" s="33">
        <f t="shared" ca="1" si="220"/>
        <v>0</v>
      </c>
      <c r="AP85" s="33">
        <f t="shared" ca="1" si="220"/>
        <v>0</v>
      </c>
      <c r="AQ85" s="33">
        <f t="shared" ca="1" si="220"/>
        <v>0</v>
      </c>
      <c r="AR85" s="33">
        <f t="shared" ca="1" si="220"/>
        <v>0</v>
      </c>
      <c r="AS85" s="33">
        <f t="shared" ca="1" si="220"/>
        <v>0</v>
      </c>
      <c r="AT85" s="33">
        <f t="shared" ca="1" si="219"/>
        <v>0</v>
      </c>
      <c r="AU85" s="33">
        <f t="shared" ca="1" si="219"/>
        <v>0</v>
      </c>
      <c r="AV85" s="33">
        <f t="shared" ca="1" si="219"/>
        <v>0</v>
      </c>
      <c r="AW85" s="33">
        <f t="shared" ca="1" si="219"/>
        <v>0</v>
      </c>
      <c r="AX85" s="33">
        <f t="shared" ca="1" si="219"/>
        <v>0</v>
      </c>
      <c r="AY85" s="33">
        <f t="shared" ref="AY85:BG113" ca="1" si="226">IF(OR($C85=MAXR, $C85=0, AY$24=0, AY$19=0), 0, IF(LEN(INDIRECT($F$9&amp;AY$20&amp;$C85))=0, NULL,  INDIRECT($F$9&amp;AY$20&amp;$C85)))</f>
        <v>0</v>
      </c>
      <c r="AZ85" s="33">
        <f t="shared" ca="1" si="226"/>
        <v>0</v>
      </c>
      <c r="BA85" s="33">
        <f t="shared" ca="1" si="226"/>
        <v>0</v>
      </c>
      <c r="BB85" s="33">
        <f t="shared" ca="1" si="226"/>
        <v>0</v>
      </c>
      <c r="BC85" s="33">
        <f t="shared" ca="1" si="226"/>
        <v>0</v>
      </c>
      <c r="BD85" s="33">
        <f t="shared" ca="1" si="226"/>
        <v>0</v>
      </c>
      <c r="BE85" s="33">
        <f t="shared" ca="1" si="226"/>
        <v>0</v>
      </c>
      <c r="BF85" s="33">
        <f t="shared" ca="1" si="226"/>
        <v>0</v>
      </c>
      <c r="BG85" s="33">
        <f t="shared" ca="1" si="226"/>
        <v>0</v>
      </c>
      <c r="BH85" s="33"/>
      <c r="BJ85" s="148" t="str">
        <f t="shared" ca="1" si="154"/>
        <v/>
      </c>
      <c r="BL85" s="30"/>
      <c r="BN85" s="29" t="str">
        <f t="shared" ca="1" si="155"/>
        <v/>
      </c>
      <c r="BO85" s="29" t="str">
        <f t="shared" ca="1" si="156"/>
        <v/>
      </c>
      <c r="BP85" s="29" t="str">
        <f t="shared" ca="1" si="157"/>
        <v/>
      </c>
      <c r="BQ85" s="29" t="str">
        <f t="shared" ca="1" si="158"/>
        <v/>
      </c>
      <c r="BR85" s="29" t="str">
        <f t="shared" ca="1" si="159"/>
        <v/>
      </c>
      <c r="BS85" s="29" t="str">
        <f t="shared" ca="1" si="160"/>
        <v/>
      </c>
      <c r="BT85" s="29" t="str">
        <f t="shared" ca="1" si="161"/>
        <v/>
      </c>
      <c r="BU85" s="29" t="str">
        <f t="shared" ca="1" si="162"/>
        <v/>
      </c>
      <c r="BV85" s="29" t="str">
        <f t="shared" ca="1" si="163"/>
        <v/>
      </c>
      <c r="BW85" s="29" t="str">
        <f t="shared" ca="1" si="164"/>
        <v/>
      </c>
      <c r="BX85" s="29" t="str">
        <f t="shared" ca="1" si="165"/>
        <v/>
      </c>
      <c r="BY85" s="29" t="str">
        <f t="shared" ca="1" si="166"/>
        <v/>
      </c>
      <c r="BZ85" s="29" t="str">
        <f t="shared" ca="1" si="167"/>
        <v/>
      </c>
      <c r="CA85" s="29" t="str">
        <f t="shared" ca="1" si="168"/>
        <v/>
      </c>
      <c r="CB85" s="29" t="str">
        <f t="shared" ca="1" si="169"/>
        <v/>
      </c>
      <c r="CC85" s="29" t="str">
        <f t="shared" ca="1" si="170"/>
        <v/>
      </c>
      <c r="CD85" s="29" t="str">
        <f t="shared" ca="1" si="171"/>
        <v/>
      </c>
      <c r="CE85" s="29" t="str">
        <f t="shared" ca="1" si="172"/>
        <v/>
      </c>
      <c r="CF85" s="29" t="str">
        <f t="shared" ca="1" si="173"/>
        <v/>
      </c>
      <c r="CG85" s="29" t="str">
        <f t="shared" ca="1" si="174"/>
        <v/>
      </c>
      <c r="CH85" s="29" t="str">
        <f t="shared" ca="1" si="175"/>
        <v/>
      </c>
      <c r="CI85" s="29" t="str">
        <f t="shared" ca="1" si="176"/>
        <v/>
      </c>
      <c r="CJ85" s="29" t="str">
        <f t="shared" ca="1" si="177"/>
        <v/>
      </c>
      <c r="CK85" s="29" t="str">
        <f t="shared" ca="1" si="178"/>
        <v/>
      </c>
      <c r="CL85" s="29" t="str">
        <f t="shared" ca="1" si="179"/>
        <v/>
      </c>
      <c r="CM85" s="29" t="str">
        <f t="shared" ca="1" si="180"/>
        <v/>
      </c>
      <c r="CN85" s="29" t="str">
        <f t="shared" ca="1" si="181"/>
        <v/>
      </c>
      <c r="CO85" s="29" t="str">
        <f t="shared" ca="1" si="182"/>
        <v/>
      </c>
      <c r="CP85" s="29" t="str">
        <f t="shared" ca="1" si="183"/>
        <v/>
      </c>
      <c r="CQ85" s="29" t="str">
        <f t="shared" ca="1" si="184"/>
        <v/>
      </c>
      <c r="CR85" s="29" t="str">
        <f t="shared" ca="1" si="185"/>
        <v/>
      </c>
      <c r="CS85" s="29" t="str">
        <f t="shared" ca="1" si="186"/>
        <v/>
      </c>
      <c r="CT85" s="29" t="str">
        <f t="shared" ca="1" si="187"/>
        <v/>
      </c>
      <c r="CU85" s="29" t="str">
        <f t="shared" ca="1" si="188"/>
        <v/>
      </c>
      <c r="CV85" s="29" t="str">
        <f t="shared" ca="1" si="189"/>
        <v/>
      </c>
      <c r="CW85" s="29" t="str">
        <f t="shared" ca="1" si="190"/>
        <v/>
      </c>
      <c r="CX85" s="29" t="str">
        <f t="shared" ca="1" si="191"/>
        <v/>
      </c>
      <c r="CY85" s="29" t="str">
        <f t="shared" ca="1" si="192"/>
        <v/>
      </c>
      <c r="CZ85" s="29" t="str">
        <f t="shared" ca="1" si="193"/>
        <v/>
      </c>
      <c r="DA85" s="29" t="str">
        <f t="shared" ca="1" si="194"/>
        <v/>
      </c>
      <c r="DB85" s="29" t="str">
        <f t="shared" ca="1" si="195"/>
        <v/>
      </c>
      <c r="DC85" s="29" t="str">
        <f t="shared" ca="1" si="196"/>
        <v/>
      </c>
      <c r="DD85" s="29" t="str">
        <f t="shared" ca="1" si="197"/>
        <v/>
      </c>
      <c r="DE85" s="29" t="str">
        <f t="shared" ca="1" si="198"/>
        <v/>
      </c>
      <c r="DF85" s="29" t="str">
        <f t="shared" ca="1" si="199"/>
        <v/>
      </c>
      <c r="DG85" s="29" t="str">
        <f t="shared" ca="1" si="200"/>
        <v/>
      </c>
      <c r="DH85" s="29" t="str">
        <f t="shared" ca="1" si="201"/>
        <v/>
      </c>
      <c r="DI85" s="29" t="str">
        <f t="shared" ca="1" si="202"/>
        <v/>
      </c>
      <c r="DJ85" s="29" t="str">
        <f t="shared" ca="1" si="203"/>
        <v/>
      </c>
      <c r="DK85" s="29" t="str">
        <f t="shared" ca="1" si="204"/>
        <v/>
      </c>
      <c r="DL85" s="29" t="str">
        <f t="shared" ca="1" si="205"/>
        <v/>
      </c>
      <c r="DM85" s="29" t="str">
        <f t="shared" ca="1" si="206"/>
        <v/>
      </c>
      <c r="JD85">
        <f t="shared" si="145"/>
        <v>0</v>
      </c>
      <c r="JE85">
        <f t="shared" si="207"/>
        <v>0</v>
      </c>
      <c r="JF85" t="str">
        <f t="shared" ca="1" si="208"/>
        <v/>
      </c>
      <c r="JG85" t="str">
        <f t="shared" ca="1" si="209"/>
        <v/>
      </c>
      <c r="JH85" t="str">
        <f t="shared" ca="1" si="210"/>
        <v/>
      </c>
      <c r="JI85" t="str">
        <f t="shared" ca="1" si="211"/>
        <v/>
      </c>
    </row>
    <row r="86" spans="3:269" x14ac:dyDescent="0.2">
      <c r="C86" s="9">
        <f t="array" aca="1" ref="C86" ca="1">MIN(IF($L$7=0, 0, IF(INDIRECT($L$6)&gt;0, IF(ROW(INDIRECT($L$6))&gt;C85, ROW(INDIRECT($L$6)), MAXR))))</f>
        <v>9999999</v>
      </c>
      <c r="D86" s="9">
        <f t="shared" ca="1" si="85"/>
        <v>0</v>
      </c>
      <c r="E86" s="9">
        <f t="shared" ca="1" si="151"/>
        <v>0</v>
      </c>
      <c r="F86" s="105" t="str">
        <f t="shared" ca="1" si="152"/>
        <v/>
      </c>
      <c r="G86" s="7">
        <f t="shared" ca="1" si="153"/>
        <v>0</v>
      </c>
      <c r="H86" s="33">
        <f t="shared" ca="1" si="223"/>
        <v>0</v>
      </c>
      <c r="I86" s="33">
        <f t="shared" ca="1" si="223"/>
        <v>0</v>
      </c>
      <c r="J86" s="33">
        <f t="shared" ca="1" si="223"/>
        <v>0</v>
      </c>
      <c r="K86" s="33">
        <f t="shared" ca="1" si="223"/>
        <v>0</v>
      </c>
      <c r="L86" s="33">
        <f t="shared" ca="1" si="223"/>
        <v>0</v>
      </c>
      <c r="M86" s="33">
        <f t="shared" ca="1" si="223"/>
        <v>0</v>
      </c>
      <c r="N86" s="33">
        <f t="shared" ca="1" si="223"/>
        <v>0</v>
      </c>
      <c r="O86" s="33">
        <f t="shared" ca="1" si="223"/>
        <v>0</v>
      </c>
      <c r="P86" s="33">
        <f t="shared" ca="1" si="223"/>
        <v>0</v>
      </c>
      <c r="Q86" s="33">
        <f t="shared" ca="1" si="223"/>
        <v>0</v>
      </c>
      <c r="R86" s="33">
        <f t="shared" ca="1" si="223"/>
        <v>0</v>
      </c>
      <c r="S86" s="33">
        <f t="shared" ca="1" si="223"/>
        <v>0</v>
      </c>
      <c r="T86" s="33">
        <f t="shared" ca="1" si="223"/>
        <v>0</v>
      </c>
      <c r="U86" s="33">
        <f t="shared" ca="1" si="223"/>
        <v>0</v>
      </c>
      <c r="V86" s="33">
        <f t="shared" ca="1" si="223"/>
        <v>0</v>
      </c>
      <c r="W86" s="33">
        <f t="shared" ca="1" si="223"/>
        <v>0</v>
      </c>
      <c r="X86" s="33">
        <f t="shared" ca="1" si="225"/>
        <v>0</v>
      </c>
      <c r="Y86" s="33">
        <f t="shared" ca="1" si="225"/>
        <v>0</v>
      </c>
      <c r="Z86" s="33">
        <f t="shared" ca="1" si="225"/>
        <v>0</v>
      </c>
      <c r="AA86" s="33">
        <f t="shared" ca="1" si="225"/>
        <v>0</v>
      </c>
      <c r="AB86" s="33">
        <f t="shared" ca="1" si="225"/>
        <v>0</v>
      </c>
      <c r="AC86" s="33">
        <f t="shared" ca="1" si="225"/>
        <v>0</v>
      </c>
      <c r="AD86" s="33">
        <f t="shared" ca="1" si="225"/>
        <v>0</v>
      </c>
      <c r="AE86" s="33">
        <f t="shared" ca="1" si="225"/>
        <v>0</v>
      </c>
      <c r="AF86" s="33">
        <f t="shared" ca="1" si="220"/>
        <v>0</v>
      </c>
      <c r="AG86" s="33">
        <f t="shared" ca="1" si="220"/>
        <v>0</v>
      </c>
      <c r="AH86" s="33">
        <f t="shared" ca="1" si="220"/>
        <v>0</v>
      </c>
      <c r="AI86" s="33">
        <f t="shared" ca="1" si="220"/>
        <v>0</v>
      </c>
      <c r="AJ86" s="33">
        <f t="shared" ca="1" si="220"/>
        <v>0</v>
      </c>
      <c r="AK86" s="33">
        <f t="shared" ca="1" si="220"/>
        <v>0</v>
      </c>
      <c r="AL86" s="33">
        <f t="shared" ca="1" si="220"/>
        <v>0</v>
      </c>
      <c r="AM86" s="33">
        <f t="shared" ca="1" si="220"/>
        <v>0</v>
      </c>
      <c r="AN86" s="33">
        <f t="shared" ca="1" si="220"/>
        <v>0</v>
      </c>
      <c r="AO86" s="33">
        <f t="shared" ca="1" si="220"/>
        <v>0</v>
      </c>
      <c r="AP86" s="33">
        <f t="shared" ca="1" si="220"/>
        <v>0</v>
      </c>
      <c r="AQ86" s="33">
        <f t="shared" ca="1" si="220"/>
        <v>0</v>
      </c>
      <c r="AR86" s="33">
        <f t="shared" ca="1" si="220"/>
        <v>0</v>
      </c>
      <c r="AS86" s="33">
        <f t="shared" ca="1" si="220"/>
        <v>0</v>
      </c>
      <c r="AT86" s="33">
        <f t="shared" ca="1" si="219"/>
        <v>0</v>
      </c>
      <c r="AU86" s="33">
        <f t="shared" ca="1" si="219"/>
        <v>0</v>
      </c>
      <c r="AV86" s="33">
        <f t="shared" ca="1" si="219"/>
        <v>0</v>
      </c>
      <c r="AW86" s="33">
        <f t="shared" ca="1" si="219"/>
        <v>0</v>
      </c>
      <c r="AX86" s="33">
        <f t="shared" ca="1" si="219"/>
        <v>0</v>
      </c>
      <c r="AY86" s="33">
        <f t="shared" ca="1" si="226"/>
        <v>0</v>
      </c>
      <c r="AZ86" s="33">
        <f t="shared" ca="1" si="226"/>
        <v>0</v>
      </c>
      <c r="BA86" s="33">
        <f t="shared" ca="1" si="226"/>
        <v>0</v>
      </c>
      <c r="BB86" s="33">
        <f t="shared" ca="1" si="226"/>
        <v>0</v>
      </c>
      <c r="BC86" s="33">
        <f t="shared" ca="1" si="226"/>
        <v>0</v>
      </c>
      <c r="BD86" s="33">
        <f t="shared" ca="1" si="226"/>
        <v>0</v>
      </c>
      <c r="BE86" s="33">
        <f t="shared" ca="1" si="226"/>
        <v>0</v>
      </c>
      <c r="BF86" s="33">
        <f t="shared" ca="1" si="226"/>
        <v>0</v>
      </c>
      <c r="BG86" s="33">
        <f t="shared" ca="1" si="226"/>
        <v>0</v>
      </c>
      <c r="BH86" s="33"/>
      <c r="BJ86" s="148" t="str">
        <f t="shared" ca="1" si="154"/>
        <v/>
      </c>
      <c r="BL86" s="30"/>
      <c r="BN86" s="29" t="str">
        <f t="shared" ca="1" si="155"/>
        <v/>
      </c>
      <c r="BO86" s="29" t="str">
        <f t="shared" ca="1" si="156"/>
        <v/>
      </c>
      <c r="BP86" s="29" t="str">
        <f t="shared" ca="1" si="157"/>
        <v/>
      </c>
      <c r="BQ86" s="29" t="str">
        <f t="shared" ca="1" si="158"/>
        <v/>
      </c>
      <c r="BR86" s="29" t="str">
        <f t="shared" ca="1" si="159"/>
        <v/>
      </c>
      <c r="BS86" s="29" t="str">
        <f t="shared" ca="1" si="160"/>
        <v/>
      </c>
      <c r="BT86" s="29" t="str">
        <f t="shared" ca="1" si="161"/>
        <v/>
      </c>
      <c r="BU86" s="29" t="str">
        <f t="shared" ca="1" si="162"/>
        <v/>
      </c>
      <c r="BV86" s="29" t="str">
        <f t="shared" ca="1" si="163"/>
        <v/>
      </c>
      <c r="BW86" s="29" t="str">
        <f t="shared" ca="1" si="164"/>
        <v/>
      </c>
      <c r="BX86" s="29" t="str">
        <f t="shared" ca="1" si="165"/>
        <v/>
      </c>
      <c r="BY86" s="29" t="str">
        <f t="shared" ca="1" si="166"/>
        <v/>
      </c>
      <c r="BZ86" s="29" t="str">
        <f t="shared" ca="1" si="167"/>
        <v/>
      </c>
      <c r="CA86" s="29" t="str">
        <f t="shared" ca="1" si="168"/>
        <v/>
      </c>
      <c r="CB86" s="29" t="str">
        <f t="shared" ca="1" si="169"/>
        <v/>
      </c>
      <c r="CC86" s="29" t="str">
        <f t="shared" ca="1" si="170"/>
        <v/>
      </c>
      <c r="CD86" s="29" t="str">
        <f t="shared" ca="1" si="171"/>
        <v/>
      </c>
      <c r="CE86" s="29" t="str">
        <f t="shared" ca="1" si="172"/>
        <v/>
      </c>
      <c r="CF86" s="29" t="str">
        <f t="shared" ca="1" si="173"/>
        <v/>
      </c>
      <c r="CG86" s="29" t="str">
        <f t="shared" ca="1" si="174"/>
        <v/>
      </c>
      <c r="CH86" s="29" t="str">
        <f t="shared" ca="1" si="175"/>
        <v/>
      </c>
      <c r="CI86" s="29" t="str">
        <f t="shared" ca="1" si="176"/>
        <v/>
      </c>
      <c r="CJ86" s="29" t="str">
        <f t="shared" ca="1" si="177"/>
        <v/>
      </c>
      <c r="CK86" s="29" t="str">
        <f t="shared" ca="1" si="178"/>
        <v/>
      </c>
      <c r="CL86" s="29" t="str">
        <f t="shared" ca="1" si="179"/>
        <v/>
      </c>
      <c r="CM86" s="29" t="str">
        <f t="shared" ca="1" si="180"/>
        <v/>
      </c>
      <c r="CN86" s="29" t="str">
        <f t="shared" ca="1" si="181"/>
        <v/>
      </c>
      <c r="CO86" s="29" t="str">
        <f t="shared" ca="1" si="182"/>
        <v/>
      </c>
      <c r="CP86" s="29" t="str">
        <f t="shared" ca="1" si="183"/>
        <v/>
      </c>
      <c r="CQ86" s="29" t="str">
        <f t="shared" ca="1" si="184"/>
        <v/>
      </c>
      <c r="CR86" s="29" t="str">
        <f t="shared" ca="1" si="185"/>
        <v/>
      </c>
      <c r="CS86" s="29" t="str">
        <f t="shared" ca="1" si="186"/>
        <v/>
      </c>
      <c r="CT86" s="29" t="str">
        <f t="shared" ca="1" si="187"/>
        <v/>
      </c>
      <c r="CU86" s="29" t="str">
        <f t="shared" ca="1" si="188"/>
        <v/>
      </c>
      <c r="CV86" s="29" t="str">
        <f t="shared" ca="1" si="189"/>
        <v/>
      </c>
      <c r="CW86" s="29" t="str">
        <f t="shared" ca="1" si="190"/>
        <v/>
      </c>
      <c r="CX86" s="29" t="str">
        <f t="shared" ca="1" si="191"/>
        <v/>
      </c>
      <c r="CY86" s="29" t="str">
        <f t="shared" ca="1" si="192"/>
        <v/>
      </c>
      <c r="CZ86" s="29" t="str">
        <f t="shared" ca="1" si="193"/>
        <v/>
      </c>
      <c r="DA86" s="29" t="str">
        <f t="shared" ca="1" si="194"/>
        <v/>
      </c>
      <c r="DB86" s="29" t="str">
        <f t="shared" ca="1" si="195"/>
        <v/>
      </c>
      <c r="DC86" s="29" t="str">
        <f t="shared" ca="1" si="196"/>
        <v/>
      </c>
      <c r="DD86" s="29" t="str">
        <f t="shared" ca="1" si="197"/>
        <v/>
      </c>
      <c r="DE86" s="29" t="str">
        <f t="shared" ca="1" si="198"/>
        <v/>
      </c>
      <c r="DF86" s="29" t="str">
        <f t="shared" ca="1" si="199"/>
        <v/>
      </c>
      <c r="DG86" s="29" t="str">
        <f t="shared" ca="1" si="200"/>
        <v/>
      </c>
      <c r="DH86" s="29" t="str">
        <f t="shared" ca="1" si="201"/>
        <v/>
      </c>
      <c r="DI86" s="29" t="str">
        <f t="shared" ca="1" si="202"/>
        <v/>
      </c>
      <c r="DJ86" s="29" t="str">
        <f t="shared" ca="1" si="203"/>
        <v/>
      </c>
      <c r="DK86" s="29" t="str">
        <f t="shared" ca="1" si="204"/>
        <v/>
      </c>
      <c r="DL86" s="29" t="str">
        <f t="shared" ca="1" si="205"/>
        <v/>
      </c>
      <c r="DM86" s="29" t="str">
        <f t="shared" ca="1" si="206"/>
        <v/>
      </c>
      <c r="JD86">
        <f t="shared" si="145"/>
        <v>0</v>
      </c>
      <c r="JE86">
        <f t="shared" si="207"/>
        <v>0</v>
      </c>
      <c r="JF86" t="str">
        <f t="shared" ca="1" si="208"/>
        <v/>
      </c>
      <c r="JG86" t="str">
        <f t="shared" ca="1" si="209"/>
        <v/>
      </c>
      <c r="JH86" t="str">
        <f t="shared" ca="1" si="210"/>
        <v/>
      </c>
      <c r="JI86" t="str">
        <f t="shared" ca="1" si="211"/>
        <v/>
      </c>
    </row>
    <row r="87" spans="3:269" x14ac:dyDescent="0.2">
      <c r="C87" s="9">
        <f t="array" aca="1" ref="C87" ca="1">MIN(IF($L$7=0, 0, IF(INDIRECT($L$6)&gt;0, IF(ROW(INDIRECT($L$6))&gt;C86, ROW(INDIRECT($L$6)), MAXR))))</f>
        <v>9999999</v>
      </c>
      <c r="D87" s="9">
        <f t="shared" ca="1" si="85"/>
        <v>0</v>
      </c>
      <c r="E87" s="9">
        <f t="shared" ca="1" si="151"/>
        <v>0</v>
      </c>
      <c r="F87" s="105" t="str">
        <f t="shared" ca="1" si="152"/>
        <v/>
      </c>
      <c r="G87" s="7">
        <f t="shared" ca="1" si="153"/>
        <v>0</v>
      </c>
      <c r="H87" s="33">
        <f t="shared" ca="1" si="223"/>
        <v>0</v>
      </c>
      <c r="I87" s="33">
        <f t="shared" ca="1" si="223"/>
        <v>0</v>
      </c>
      <c r="J87" s="33">
        <f t="shared" ca="1" si="223"/>
        <v>0</v>
      </c>
      <c r="K87" s="33">
        <f t="shared" ca="1" si="223"/>
        <v>0</v>
      </c>
      <c r="L87" s="33">
        <f t="shared" ca="1" si="223"/>
        <v>0</v>
      </c>
      <c r="M87" s="33">
        <f t="shared" ca="1" si="223"/>
        <v>0</v>
      </c>
      <c r="N87" s="33">
        <f t="shared" ca="1" si="223"/>
        <v>0</v>
      </c>
      <c r="O87" s="33">
        <f t="shared" ca="1" si="223"/>
        <v>0</v>
      </c>
      <c r="P87" s="33">
        <f t="shared" ca="1" si="223"/>
        <v>0</v>
      </c>
      <c r="Q87" s="33">
        <f t="shared" ca="1" si="223"/>
        <v>0</v>
      </c>
      <c r="R87" s="33">
        <f t="shared" ca="1" si="223"/>
        <v>0</v>
      </c>
      <c r="S87" s="33">
        <f t="shared" ca="1" si="223"/>
        <v>0</v>
      </c>
      <c r="T87" s="33">
        <f t="shared" ca="1" si="223"/>
        <v>0</v>
      </c>
      <c r="U87" s="33">
        <f t="shared" ca="1" si="223"/>
        <v>0</v>
      </c>
      <c r="V87" s="33">
        <f t="shared" ca="1" si="223"/>
        <v>0</v>
      </c>
      <c r="W87" s="33">
        <f t="shared" ca="1" si="223"/>
        <v>0</v>
      </c>
      <c r="X87" s="33">
        <f t="shared" ca="1" si="225"/>
        <v>0</v>
      </c>
      <c r="Y87" s="33">
        <f t="shared" ca="1" si="225"/>
        <v>0</v>
      </c>
      <c r="Z87" s="33">
        <f t="shared" ca="1" si="225"/>
        <v>0</v>
      </c>
      <c r="AA87" s="33">
        <f t="shared" ca="1" si="225"/>
        <v>0</v>
      </c>
      <c r="AB87" s="33">
        <f t="shared" ca="1" si="225"/>
        <v>0</v>
      </c>
      <c r="AC87" s="33">
        <f t="shared" ca="1" si="225"/>
        <v>0</v>
      </c>
      <c r="AD87" s="33">
        <f t="shared" ca="1" si="225"/>
        <v>0</v>
      </c>
      <c r="AE87" s="33">
        <f t="shared" ca="1" si="225"/>
        <v>0</v>
      </c>
      <c r="AF87" s="33">
        <f t="shared" ca="1" si="220"/>
        <v>0</v>
      </c>
      <c r="AG87" s="33">
        <f t="shared" ref="AG87:AT108" ca="1" si="227">IF(OR($C87=MAXR, $C87=0, AG$24=0, AG$19=0), 0, IF(LEN(INDIRECT($F$9&amp;AG$20&amp;$C87))=0, NULL,  INDIRECT($F$9&amp;AG$20&amp;$C87)))</f>
        <v>0</v>
      </c>
      <c r="AH87" s="33">
        <f t="shared" ca="1" si="227"/>
        <v>0</v>
      </c>
      <c r="AI87" s="33">
        <f t="shared" ca="1" si="227"/>
        <v>0</v>
      </c>
      <c r="AJ87" s="33">
        <f t="shared" ca="1" si="227"/>
        <v>0</v>
      </c>
      <c r="AK87" s="33">
        <f t="shared" ca="1" si="227"/>
        <v>0</v>
      </c>
      <c r="AL87" s="33">
        <f t="shared" ca="1" si="227"/>
        <v>0</v>
      </c>
      <c r="AM87" s="33">
        <f t="shared" ca="1" si="227"/>
        <v>0</v>
      </c>
      <c r="AN87" s="33">
        <f t="shared" ca="1" si="227"/>
        <v>0</v>
      </c>
      <c r="AO87" s="33">
        <f t="shared" ca="1" si="227"/>
        <v>0</v>
      </c>
      <c r="AP87" s="33">
        <f t="shared" ca="1" si="227"/>
        <v>0</v>
      </c>
      <c r="AQ87" s="33">
        <f t="shared" ca="1" si="227"/>
        <v>0</v>
      </c>
      <c r="AR87" s="33">
        <f t="shared" ca="1" si="227"/>
        <v>0</v>
      </c>
      <c r="AS87" s="33">
        <f t="shared" ca="1" si="227"/>
        <v>0</v>
      </c>
      <c r="AT87" s="33">
        <f t="shared" ca="1" si="227"/>
        <v>0</v>
      </c>
      <c r="AU87" s="33">
        <f t="shared" ca="1" si="219"/>
        <v>0</v>
      </c>
      <c r="AV87" s="33">
        <f t="shared" ca="1" si="219"/>
        <v>0</v>
      </c>
      <c r="AW87" s="33">
        <f t="shared" ca="1" si="219"/>
        <v>0</v>
      </c>
      <c r="AX87" s="33">
        <f t="shared" ca="1" si="219"/>
        <v>0</v>
      </c>
      <c r="AY87" s="33">
        <f t="shared" ca="1" si="226"/>
        <v>0</v>
      </c>
      <c r="AZ87" s="33">
        <f t="shared" ca="1" si="226"/>
        <v>0</v>
      </c>
      <c r="BA87" s="33">
        <f t="shared" ca="1" si="226"/>
        <v>0</v>
      </c>
      <c r="BB87" s="33">
        <f t="shared" ca="1" si="226"/>
        <v>0</v>
      </c>
      <c r="BC87" s="33">
        <f t="shared" ca="1" si="226"/>
        <v>0</v>
      </c>
      <c r="BD87" s="33">
        <f t="shared" ca="1" si="226"/>
        <v>0</v>
      </c>
      <c r="BE87" s="33">
        <f t="shared" ca="1" si="226"/>
        <v>0</v>
      </c>
      <c r="BF87" s="33">
        <f t="shared" ca="1" si="226"/>
        <v>0</v>
      </c>
      <c r="BG87" s="33">
        <f t="shared" ca="1" si="226"/>
        <v>0</v>
      </c>
      <c r="BH87" s="33"/>
      <c r="BJ87" s="148" t="str">
        <f t="shared" ca="1" si="154"/>
        <v/>
      </c>
      <c r="BL87" s="30"/>
      <c r="BN87" s="29" t="str">
        <f t="shared" ca="1" si="155"/>
        <v/>
      </c>
      <c r="BO87" s="29" t="str">
        <f t="shared" ca="1" si="156"/>
        <v/>
      </c>
      <c r="BP87" s="29" t="str">
        <f t="shared" ca="1" si="157"/>
        <v/>
      </c>
      <c r="BQ87" s="29" t="str">
        <f t="shared" ca="1" si="158"/>
        <v/>
      </c>
      <c r="BR87" s="29" t="str">
        <f t="shared" ca="1" si="159"/>
        <v/>
      </c>
      <c r="BS87" s="29" t="str">
        <f t="shared" ca="1" si="160"/>
        <v/>
      </c>
      <c r="BT87" s="29" t="str">
        <f t="shared" ca="1" si="161"/>
        <v/>
      </c>
      <c r="BU87" s="29" t="str">
        <f t="shared" ca="1" si="162"/>
        <v/>
      </c>
      <c r="BV87" s="29" t="str">
        <f t="shared" ca="1" si="163"/>
        <v/>
      </c>
      <c r="BW87" s="29" t="str">
        <f t="shared" ca="1" si="164"/>
        <v/>
      </c>
      <c r="BX87" s="29" t="str">
        <f t="shared" ca="1" si="165"/>
        <v/>
      </c>
      <c r="BY87" s="29" t="str">
        <f t="shared" ca="1" si="166"/>
        <v/>
      </c>
      <c r="BZ87" s="29" t="str">
        <f t="shared" ca="1" si="167"/>
        <v/>
      </c>
      <c r="CA87" s="29" t="str">
        <f t="shared" ca="1" si="168"/>
        <v/>
      </c>
      <c r="CB87" s="29" t="str">
        <f t="shared" ca="1" si="169"/>
        <v/>
      </c>
      <c r="CC87" s="29" t="str">
        <f t="shared" ca="1" si="170"/>
        <v/>
      </c>
      <c r="CD87" s="29" t="str">
        <f t="shared" ca="1" si="171"/>
        <v/>
      </c>
      <c r="CE87" s="29" t="str">
        <f t="shared" ca="1" si="172"/>
        <v/>
      </c>
      <c r="CF87" s="29" t="str">
        <f t="shared" ca="1" si="173"/>
        <v/>
      </c>
      <c r="CG87" s="29" t="str">
        <f t="shared" ca="1" si="174"/>
        <v/>
      </c>
      <c r="CH87" s="29" t="str">
        <f t="shared" ca="1" si="175"/>
        <v/>
      </c>
      <c r="CI87" s="29" t="str">
        <f t="shared" ca="1" si="176"/>
        <v/>
      </c>
      <c r="CJ87" s="29" t="str">
        <f t="shared" ca="1" si="177"/>
        <v/>
      </c>
      <c r="CK87" s="29" t="str">
        <f t="shared" ca="1" si="178"/>
        <v/>
      </c>
      <c r="CL87" s="29" t="str">
        <f t="shared" ca="1" si="179"/>
        <v/>
      </c>
      <c r="CM87" s="29" t="str">
        <f t="shared" ca="1" si="180"/>
        <v/>
      </c>
      <c r="CN87" s="29" t="str">
        <f t="shared" ca="1" si="181"/>
        <v/>
      </c>
      <c r="CO87" s="29" t="str">
        <f t="shared" ca="1" si="182"/>
        <v/>
      </c>
      <c r="CP87" s="29" t="str">
        <f t="shared" ca="1" si="183"/>
        <v/>
      </c>
      <c r="CQ87" s="29" t="str">
        <f t="shared" ca="1" si="184"/>
        <v/>
      </c>
      <c r="CR87" s="29" t="str">
        <f t="shared" ca="1" si="185"/>
        <v/>
      </c>
      <c r="CS87" s="29" t="str">
        <f t="shared" ca="1" si="186"/>
        <v/>
      </c>
      <c r="CT87" s="29" t="str">
        <f t="shared" ca="1" si="187"/>
        <v/>
      </c>
      <c r="CU87" s="29" t="str">
        <f t="shared" ca="1" si="188"/>
        <v/>
      </c>
      <c r="CV87" s="29" t="str">
        <f t="shared" ca="1" si="189"/>
        <v/>
      </c>
      <c r="CW87" s="29" t="str">
        <f t="shared" ca="1" si="190"/>
        <v/>
      </c>
      <c r="CX87" s="29" t="str">
        <f t="shared" ca="1" si="191"/>
        <v/>
      </c>
      <c r="CY87" s="29" t="str">
        <f t="shared" ca="1" si="192"/>
        <v/>
      </c>
      <c r="CZ87" s="29" t="str">
        <f t="shared" ca="1" si="193"/>
        <v/>
      </c>
      <c r="DA87" s="29" t="str">
        <f t="shared" ca="1" si="194"/>
        <v/>
      </c>
      <c r="DB87" s="29" t="str">
        <f t="shared" ca="1" si="195"/>
        <v/>
      </c>
      <c r="DC87" s="29" t="str">
        <f t="shared" ca="1" si="196"/>
        <v/>
      </c>
      <c r="DD87" s="29" t="str">
        <f t="shared" ca="1" si="197"/>
        <v/>
      </c>
      <c r="DE87" s="29" t="str">
        <f t="shared" ca="1" si="198"/>
        <v/>
      </c>
      <c r="DF87" s="29" t="str">
        <f t="shared" ca="1" si="199"/>
        <v/>
      </c>
      <c r="DG87" s="29" t="str">
        <f t="shared" ca="1" si="200"/>
        <v/>
      </c>
      <c r="DH87" s="29" t="str">
        <f t="shared" ca="1" si="201"/>
        <v/>
      </c>
      <c r="DI87" s="29" t="str">
        <f t="shared" ca="1" si="202"/>
        <v/>
      </c>
      <c r="DJ87" s="29" t="str">
        <f t="shared" ca="1" si="203"/>
        <v/>
      </c>
      <c r="DK87" s="29" t="str">
        <f t="shared" ca="1" si="204"/>
        <v/>
      </c>
      <c r="DL87" s="29" t="str">
        <f t="shared" ca="1" si="205"/>
        <v/>
      </c>
      <c r="DM87" s="29" t="str">
        <f t="shared" ca="1" si="206"/>
        <v/>
      </c>
      <c r="JD87">
        <f t="shared" si="145"/>
        <v>0</v>
      </c>
      <c r="JE87">
        <f t="shared" si="207"/>
        <v>0</v>
      </c>
      <c r="JF87" t="str">
        <f t="shared" ca="1" si="208"/>
        <v/>
      </c>
      <c r="JG87" t="str">
        <f t="shared" ca="1" si="209"/>
        <v/>
      </c>
      <c r="JH87" t="str">
        <f t="shared" ca="1" si="210"/>
        <v/>
      </c>
      <c r="JI87" t="str">
        <f t="shared" ca="1" si="211"/>
        <v/>
      </c>
    </row>
    <row r="88" spans="3:269" x14ac:dyDescent="0.2">
      <c r="C88" s="9">
        <f t="array" aca="1" ref="C88" ca="1">MIN(IF($L$7=0, 0, IF(INDIRECT($L$6)&gt;0, IF(ROW(INDIRECT($L$6))&gt;C87, ROW(INDIRECT($L$6)), MAXR))))</f>
        <v>9999999</v>
      </c>
      <c r="D88" s="9">
        <f t="shared" ca="1" si="85"/>
        <v>0</v>
      </c>
      <c r="E88" s="9">
        <f t="shared" ca="1" si="151"/>
        <v>0</v>
      </c>
      <c r="F88" s="105" t="str">
        <f t="shared" ca="1" si="152"/>
        <v/>
      </c>
      <c r="G88" s="7">
        <f t="shared" ca="1" si="153"/>
        <v>0</v>
      </c>
      <c r="H88" s="33">
        <f t="shared" ca="1" si="223"/>
        <v>0</v>
      </c>
      <c r="I88" s="33">
        <f t="shared" ca="1" si="223"/>
        <v>0</v>
      </c>
      <c r="J88" s="33">
        <f t="shared" ca="1" si="223"/>
        <v>0</v>
      </c>
      <c r="K88" s="33">
        <f t="shared" ca="1" si="223"/>
        <v>0</v>
      </c>
      <c r="L88" s="33">
        <f t="shared" ca="1" si="223"/>
        <v>0</v>
      </c>
      <c r="M88" s="33">
        <f t="shared" ca="1" si="223"/>
        <v>0</v>
      </c>
      <c r="N88" s="33">
        <f t="shared" ca="1" si="223"/>
        <v>0</v>
      </c>
      <c r="O88" s="33">
        <f t="shared" ca="1" si="223"/>
        <v>0</v>
      </c>
      <c r="P88" s="33">
        <f t="shared" ca="1" si="223"/>
        <v>0</v>
      </c>
      <c r="Q88" s="33">
        <f t="shared" ca="1" si="223"/>
        <v>0</v>
      </c>
      <c r="R88" s="33">
        <f t="shared" ca="1" si="223"/>
        <v>0</v>
      </c>
      <c r="S88" s="33">
        <f t="shared" ca="1" si="223"/>
        <v>0</v>
      </c>
      <c r="T88" s="33">
        <f t="shared" ca="1" si="223"/>
        <v>0</v>
      </c>
      <c r="U88" s="33">
        <f t="shared" ca="1" si="223"/>
        <v>0</v>
      </c>
      <c r="V88" s="33">
        <f t="shared" ca="1" si="223"/>
        <v>0</v>
      </c>
      <c r="W88" s="33">
        <f t="shared" ca="1" si="223"/>
        <v>0</v>
      </c>
      <c r="X88" s="33">
        <f t="shared" ca="1" si="225"/>
        <v>0</v>
      </c>
      <c r="Y88" s="33">
        <f t="shared" ca="1" si="225"/>
        <v>0</v>
      </c>
      <c r="Z88" s="33">
        <f t="shared" ca="1" si="225"/>
        <v>0</v>
      </c>
      <c r="AA88" s="33">
        <f t="shared" ca="1" si="225"/>
        <v>0</v>
      </c>
      <c r="AB88" s="33">
        <f t="shared" ca="1" si="225"/>
        <v>0</v>
      </c>
      <c r="AC88" s="33">
        <f t="shared" ca="1" si="225"/>
        <v>0</v>
      </c>
      <c r="AD88" s="33">
        <f t="shared" ca="1" si="225"/>
        <v>0</v>
      </c>
      <c r="AE88" s="33">
        <f t="shared" ca="1" si="225"/>
        <v>0</v>
      </c>
      <c r="AF88" s="33">
        <f t="shared" ca="1" si="225"/>
        <v>0</v>
      </c>
      <c r="AG88" s="33">
        <f t="shared" ca="1" si="225"/>
        <v>0</v>
      </c>
      <c r="AH88" s="33">
        <f t="shared" ca="1" si="225"/>
        <v>0</v>
      </c>
      <c r="AI88" s="33">
        <f t="shared" ca="1" si="227"/>
        <v>0</v>
      </c>
      <c r="AJ88" s="33">
        <f t="shared" ca="1" si="227"/>
        <v>0</v>
      </c>
      <c r="AK88" s="33">
        <f t="shared" ca="1" si="227"/>
        <v>0</v>
      </c>
      <c r="AL88" s="33">
        <f t="shared" ca="1" si="227"/>
        <v>0</v>
      </c>
      <c r="AM88" s="33">
        <f t="shared" ca="1" si="227"/>
        <v>0</v>
      </c>
      <c r="AN88" s="33">
        <f t="shared" ca="1" si="227"/>
        <v>0</v>
      </c>
      <c r="AO88" s="33">
        <f t="shared" ca="1" si="227"/>
        <v>0</v>
      </c>
      <c r="AP88" s="33">
        <f t="shared" ca="1" si="227"/>
        <v>0</v>
      </c>
      <c r="AQ88" s="33">
        <f t="shared" ca="1" si="227"/>
        <v>0</v>
      </c>
      <c r="AR88" s="33">
        <f t="shared" ca="1" si="227"/>
        <v>0</v>
      </c>
      <c r="AS88" s="33">
        <f t="shared" ca="1" si="227"/>
        <v>0</v>
      </c>
      <c r="AT88" s="33">
        <f t="shared" ca="1" si="227"/>
        <v>0</v>
      </c>
      <c r="AU88" s="33">
        <f t="shared" ca="1" si="219"/>
        <v>0</v>
      </c>
      <c r="AV88" s="33">
        <f t="shared" ca="1" si="219"/>
        <v>0</v>
      </c>
      <c r="AW88" s="33">
        <f t="shared" ca="1" si="219"/>
        <v>0</v>
      </c>
      <c r="AX88" s="33">
        <f t="shared" ca="1" si="219"/>
        <v>0</v>
      </c>
      <c r="AY88" s="33">
        <f t="shared" ca="1" si="226"/>
        <v>0</v>
      </c>
      <c r="AZ88" s="33">
        <f t="shared" ca="1" si="226"/>
        <v>0</v>
      </c>
      <c r="BA88" s="33">
        <f t="shared" ca="1" si="226"/>
        <v>0</v>
      </c>
      <c r="BB88" s="33">
        <f t="shared" ca="1" si="226"/>
        <v>0</v>
      </c>
      <c r="BC88" s="33">
        <f t="shared" ca="1" si="226"/>
        <v>0</v>
      </c>
      <c r="BD88" s="33">
        <f t="shared" ca="1" si="226"/>
        <v>0</v>
      </c>
      <c r="BE88" s="33">
        <f t="shared" ca="1" si="226"/>
        <v>0</v>
      </c>
      <c r="BF88" s="33">
        <f t="shared" ca="1" si="226"/>
        <v>0</v>
      </c>
      <c r="BG88" s="33">
        <f t="shared" ca="1" si="226"/>
        <v>0</v>
      </c>
      <c r="BH88" s="33"/>
      <c r="BJ88" s="148" t="str">
        <f t="shared" ca="1" si="154"/>
        <v/>
      </c>
      <c r="BL88" s="30"/>
      <c r="BN88" s="29" t="str">
        <f t="shared" ca="1" si="155"/>
        <v/>
      </c>
      <c r="BO88" s="29" t="str">
        <f t="shared" ca="1" si="156"/>
        <v/>
      </c>
      <c r="BP88" s="29" t="str">
        <f t="shared" ca="1" si="157"/>
        <v/>
      </c>
      <c r="BQ88" s="29" t="str">
        <f t="shared" ca="1" si="158"/>
        <v/>
      </c>
      <c r="BR88" s="29" t="str">
        <f t="shared" ca="1" si="159"/>
        <v/>
      </c>
      <c r="BS88" s="29" t="str">
        <f t="shared" ca="1" si="160"/>
        <v/>
      </c>
      <c r="BT88" s="29" t="str">
        <f t="shared" ca="1" si="161"/>
        <v/>
      </c>
      <c r="BU88" s="29" t="str">
        <f t="shared" ca="1" si="162"/>
        <v/>
      </c>
      <c r="BV88" s="29" t="str">
        <f t="shared" ca="1" si="163"/>
        <v/>
      </c>
      <c r="BW88" s="29" t="str">
        <f t="shared" ca="1" si="164"/>
        <v/>
      </c>
      <c r="BX88" s="29" t="str">
        <f t="shared" ca="1" si="165"/>
        <v/>
      </c>
      <c r="BY88" s="29" t="str">
        <f t="shared" ca="1" si="166"/>
        <v/>
      </c>
      <c r="BZ88" s="29" t="str">
        <f t="shared" ca="1" si="167"/>
        <v/>
      </c>
      <c r="CA88" s="29" t="str">
        <f t="shared" ca="1" si="168"/>
        <v/>
      </c>
      <c r="CB88" s="29" t="str">
        <f t="shared" ca="1" si="169"/>
        <v/>
      </c>
      <c r="CC88" s="29" t="str">
        <f t="shared" ca="1" si="170"/>
        <v/>
      </c>
      <c r="CD88" s="29" t="str">
        <f t="shared" ca="1" si="171"/>
        <v/>
      </c>
      <c r="CE88" s="29" t="str">
        <f t="shared" ca="1" si="172"/>
        <v/>
      </c>
      <c r="CF88" s="29" t="str">
        <f t="shared" ca="1" si="173"/>
        <v/>
      </c>
      <c r="CG88" s="29" t="str">
        <f t="shared" ca="1" si="174"/>
        <v/>
      </c>
      <c r="CH88" s="29" t="str">
        <f t="shared" ca="1" si="175"/>
        <v/>
      </c>
      <c r="CI88" s="29" t="str">
        <f t="shared" ca="1" si="176"/>
        <v/>
      </c>
      <c r="CJ88" s="29" t="str">
        <f t="shared" ca="1" si="177"/>
        <v/>
      </c>
      <c r="CK88" s="29" t="str">
        <f t="shared" ca="1" si="178"/>
        <v/>
      </c>
      <c r="CL88" s="29" t="str">
        <f t="shared" ca="1" si="179"/>
        <v/>
      </c>
      <c r="CM88" s="29" t="str">
        <f t="shared" ca="1" si="180"/>
        <v/>
      </c>
      <c r="CN88" s="29" t="str">
        <f t="shared" ca="1" si="181"/>
        <v/>
      </c>
      <c r="CO88" s="29" t="str">
        <f t="shared" ca="1" si="182"/>
        <v/>
      </c>
      <c r="CP88" s="29" t="str">
        <f t="shared" ca="1" si="183"/>
        <v/>
      </c>
      <c r="CQ88" s="29" t="str">
        <f t="shared" ca="1" si="184"/>
        <v/>
      </c>
      <c r="CR88" s="29" t="str">
        <f t="shared" ca="1" si="185"/>
        <v/>
      </c>
      <c r="CS88" s="29" t="str">
        <f t="shared" ca="1" si="186"/>
        <v/>
      </c>
      <c r="CT88" s="29" t="str">
        <f t="shared" ca="1" si="187"/>
        <v/>
      </c>
      <c r="CU88" s="29" t="str">
        <f t="shared" ca="1" si="188"/>
        <v/>
      </c>
      <c r="CV88" s="29" t="str">
        <f t="shared" ca="1" si="189"/>
        <v/>
      </c>
      <c r="CW88" s="29" t="str">
        <f t="shared" ca="1" si="190"/>
        <v/>
      </c>
      <c r="CX88" s="29" t="str">
        <f t="shared" ca="1" si="191"/>
        <v/>
      </c>
      <c r="CY88" s="29" t="str">
        <f t="shared" ca="1" si="192"/>
        <v/>
      </c>
      <c r="CZ88" s="29" t="str">
        <f t="shared" ca="1" si="193"/>
        <v/>
      </c>
      <c r="DA88" s="29" t="str">
        <f t="shared" ca="1" si="194"/>
        <v/>
      </c>
      <c r="DB88" s="29" t="str">
        <f t="shared" ca="1" si="195"/>
        <v/>
      </c>
      <c r="DC88" s="29" t="str">
        <f t="shared" ca="1" si="196"/>
        <v/>
      </c>
      <c r="DD88" s="29" t="str">
        <f t="shared" ca="1" si="197"/>
        <v/>
      </c>
      <c r="DE88" s="29" t="str">
        <f t="shared" ca="1" si="198"/>
        <v/>
      </c>
      <c r="DF88" s="29" t="str">
        <f t="shared" ca="1" si="199"/>
        <v/>
      </c>
      <c r="DG88" s="29" t="str">
        <f t="shared" ca="1" si="200"/>
        <v/>
      </c>
      <c r="DH88" s="29" t="str">
        <f t="shared" ca="1" si="201"/>
        <v/>
      </c>
      <c r="DI88" s="29" t="str">
        <f t="shared" ca="1" si="202"/>
        <v/>
      </c>
      <c r="DJ88" s="29" t="str">
        <f t="shared" ca="1" si="203"/>
        <v/>
      </c>
      <c r="DK88" s="29" t="str">
        <f t="shared" ca="1" si="204"/>
        <v/>
      </c>
      <c r="DL88" s="29" t="str">
        <f t="shared" ca="1" si="205"/>
        <v/>
      </c>
      <c r="DM88" s="29" t="str">
        <f t="shared" ca="1" si="206"/>
        <v/>
      </c>
      <c r="JD88">
        <f t="shared" si="145"/>
        <v>0</v>
      </c>
      <c r="JE88">
        <f t="shared" si="207"/>
        <v>0</v>
      </c>
      <c r="JF88" t="str">
        <f t="shared" ca="1" si="208"/>
        <v/>
      </c>
      <c r="JG88" t="str">
        <f t="shared" ca="1" si="209"/>
        <v/>
      </c>
      <c r="JH88" t="str">
        <f t="shared" ca="1" si="210"/>
        <v/>
      </c>
      <c r="JI88" t="str">
        <f t="shared" ca="1" si="211"/>
        <v/>
      </c>
    </row>
    <row r="89" spans="3:269" x14ac:dyDescent="0.2">
      <c r="C89" s="9">
        <f t="array" aca="1" ref="C89" ca="1">MIN(IF($L$7=0, 0, IF(INDIRECT($L$6)&gt;0, IF(ROW(INDIRECT($L$6))&gt;C88, ROW(INDIRECT($L$6)), MAXR))))</f>
        <v>9999999</v>
      </c>
      <c r="D89" s="9">
        <f t="shared" ca="1" si="85"/>
        <v>0</v>
      </c>
      <c r="E89" s="9">
        <f t="shared" ca="1" si="151"/>
        <v>0</v>
      </c>
      <c r="F89" s="105" t="str">
        <f t="shared" ca="1" si="152"/>
        <v/>
      </c>
      <c r="G89" s="7">
        <f t="shared" ca="1" si="153"/>
        <v>0</v>
      </c>
      <c r="H89" s="33">
        <f t="shared" ca="1" si="223"/>
        <v>0</v>
      </c>
      <c r="I89" s="33">
        <f t="shared" ca="1" si="223"/>
        <v>0</v>
      </c>
      <c r="J89" s="33">
        <f t="shared" ca="1" si="223"/>
        <v>0</v>
      </c>
      <c r="K89" s="33">
        <f t="shared" ca="1" si="223"/>
        <v>0</v>
      </c>
      <c r="L89" s="33">
        <f t="shared" ca="1" si="223"/>
        <v>0</v>
      </c>
      <c r="M89" s="33">
        <f t="shared" ca="1" si="223"/>
        <v>0</v>
      </c>
      <c r="N89" s="33">
        <f t="shared" ca="1" si="223"/>
        <v>0</v>
      </c>
      <c r="O89" s="33">
        <f t="shared" ca="1" si="223"/>
        <v>0</v>
      </c>
      <c r="P89" s="33">
        <f t="shared" ca="1" si="223"/>
        <v>0</v>
      </c>
      <c r="Q89" s="33">
        <f t="shared" ca="1" si="223"/>
        <v>0</v>
      </c>
      <c r="R89" s="33">
        <f t="shared" ca="1" si="223"/>
        <v>0</v>
      </c>
      <c r="S89" s="33">
        <f t="shared" ca="1" si="223"/>
        <v>0</v>
      </c>
      <c r="T89" s="33">
        <f t="shared" ca="1" si="223"/>
        <v>0</v>
      </c>
      <c r="U89" s="33">
        <f t="shared" ca="1" si="223"/>
        <v>0</v>
      </c>
      <c r="V89" s="33">
        <f t="shared" ca="1" si="223"/>
        <v>0</v>
      </c>
      <c r="W89" s="33">
        <f t="shared" ca="1" si="223"/>
        <v>0</v>
      </c>
      <c r="X89" s="33">
        <f t="shared" ca="1" si="225"/>
        <v>0</v>
      </c>
      <c r="Y89" s="33">
        <f t="shared" ca="1" si="225"/>
        <v>0</v>
      </c>
      <c r="Z89" s="33">
        <f t="shared" ca="1" si="225"/>
        <v>0</v>
      </c>
      <c r="AA89" s="33">
        <f t="shared" ca="1" si="225"/>
        <v>0</v>
      </c>
      <c r="AB89" s="33">
        <f t="shared" ca="1" si="225"/>
        <v>0</v>
      </c>
      <c r="AC89" s="33">
        <f t="shared" ca="1" si="225"/>
        <v>0</v>
      </c>
      <c r="AD89" s="33">
        <f t="shared" ca="1" si="225"/>
        <v>0</v>
      </c>
      <c r="AE89" s="33">
        <f t="shared" ca="1" si="225"/>
        <v>0</v>
      </c>
      <c r="AF89" s="33">
        <f t="shared" ca="1" si="225"/>
        <v>0</v>
      </c>
      <c r="AG89" s="33">
        <f t="shared" ca="1" si="225"/>
        <v>0</v>
      </c>
      <c r="AH89" s="33">
        <f t="shared" ca="1" si="225"/>
        <v>0</v>
      </c>
      <c r="AI89" s="33">
        <f t="shared" ca="1" si="227"/>
        <v>0</v>
      </c>
      <c r="AJ89" s="33">
        <f t="shared" ca="1" si="227"/>
        <v>0</v>
      </c>
      <c r="AK89" s="33">
        <f t="shared" ca="1" si="227"/>
        <v>0</v>
      </c>
      <c r="AL89" s="33">
        <f t="shared" ca="1" si="227"/>
        <v>0</v>
      </c>
      <c r="AM89" s="33">
        <f t="shared" ca="1" si="227"/>
        <v>0</v>
      </c>
      <c r="AN89" s="33">
        <f t="shared" ca="1" si="227"/>
        <v>0</v>
      </c>
      <c r="AO89" s="33">
        <f t="shared" ca="1" si="227"/>
        <v>0</v>
      </c>
      <c r="AP89" s="33">
        <f t="shared" ca="1" si="227"/>
        <v>0</v>
      </c>
      <c r="AQ89" s="33">
        <f t="shared" ca="1" si="227"/>
        <v>0</v>
      </c>
      <c r="AR89" s="33">
        <f t="shared" ca="1" si="227"/>
        <v>0</v>
      </c>
      <c r="AS89" s="33">
        <f t="shared" ca="1" si="227"/>
        <v>0</v>
      </c>
      <c r="AT89" s="33">
        <f t="shared" ca="1" si="227"/>
        <v>0</v>
      </c>
      <c r="AU89" s="33">
        <f t="shared" ca="1" si="219"/>
        <v>0</v>
      </c>
      <c r="AV89" s="33">
        <f t="shared" ca="1" si="219"/>
        <v>0</v>
      </c>
      <c r="AW89" s="33">
        <f t="shared" ca="1" si="219"/>
        <v>0</v>
      </c>
      <c r="AX89" s="33">
        <f t="shared" ca="1" si="219"/>
        <v>0</v>
      </c>
      <c r="AY89" s="33">
        <f t="shared" ca="1" si="226"/>
        <v>0</v>
      </c>
      <c r="AZ89" s="33">
        <f t="shared" ca="1" si="226"/>
        <v>0</v>
      </c>
      <c r="BA89" s="33">
        <f t="shared" ca="1" si="226"/>
        <v>0</v>
      </c>
      <c r="BB89" s="33">
        <f t="shared" ca="1" si="226"/>
        <v>0</v>
      </c>
      <c r="BC89" s="33">
        <f t="shared" ca="1" si="226"/>
        <v>0</v>
      </c>
      <c r="BD89" s="33">
        <f t="shared" ca="1" si="226"/>
        <v>0</v>
      </c>
      <c r="BE89" s="33">
        <f t="shared" ca="1" si="226"/>
        <v>0</v>
      </c>
      <c r="BF89" s="33">
        <f t="shared" ca="1" si="226"/>
        <v>0</v>
      </c>
      <c r="BG89" s="33">
        <f t="shared" ca="1" si="226"/>
        <v>0</v>
      </c>
      <c r="BH89" s="33"/>
      <c r="BJ89" s="148" t="str">
        <f t="shared" ca="1" si="154"/>
        <v/>
      </c>
      <c r="BL89" s="30"/>
      <c r="BN89" s="29" t="str">
        <f t="shared" ca="1" si="155"/>
        <v/>
      </c>
      <c r="BO89" s="29" t="str">
        <f t="shared" ca="1" si="156"/>
        <v/>
      </c>
      <c r="BP89" s="29" t="str">
        <f t="shared" ca="1" si="157"/>
        <v/>
      </c>
      <c r="BQ89" s="29" t="str">
        <f t="shared" ca="1" si="158"/>
        <v/>
      </c>
      <c r="BR89" s="29" t="str">
        <f t="shared" ca="1" si="159"/>
        <v/>
      </c>
      <c r="BS89" s="29" t="str">
        <f t="shared" ca="1" si="160"/>
        <v/>
      </c>
      <c r="BT89" s="29" t="str">
        <f t="shared" ca="1" si="161"/>
        <v/>
      </c>
      <c r="BU89" s="29" t="str">
        <f t="shared" ca="1" si="162"/>
        <v/>
      </c>
      <c r="BV89" s="29" t="str">
        <f t="shared" ca="1" si="163"/>
        <v/>
      </c>
      <c r="BW89" s="29" t="str">
        <f t="shared" ca="1" si="164"/>
        <v/>
      </c>
      <c r="BX89" s="29" t="str">
        <f t="shared" ca="1" si="165"/>
        <v/>
      </c>
      <c r="BY89" s="29" t="str">
        <f t="shared" ca="1" si="166"/>
        <v/>
      </c>
      <c r="BZ89" s="29" t="str">
        <f t="shared" ca="1" si="167"/>
        <v/>
      </c>
      <c r="CA89" s="29" t="str">
        <f t="shared" ca="1" si="168"/>
        <v/>
      </c>
      <c r="CB89" s="29" t="str">
        <f t="shared" ca="1" si="169"/>
        <v/>
      </c>
      <c r="CC89" s="29" t="str">
        <f t="shared" ca="1" si="170"/>
        <v/>
      </c>
      <c r="CD89" s="29" t="str">
        <f t="shared" ca="1" si="171"/>
        <v/>
      </c>
      <c r="CE89" s="29" t="str">
        <f t="shared" ca="1" si="172"/>
        <v/>
      </c>
      <c r="CF89" s="29" t="str">
        <f t="shared" ca="1" si="173"/>
        <v/>
      </c>
      <c r="CG89" s="29" t="str">
        <f t="shared" ca="1" si="174"/>
        <v/>
      </c>
      <c r="CH89" s="29" t="str">
        <f t="shared" ca="1" si="175"/>
        <v/>
      </c>
      <c r="CI89" s="29" t="str">
        <f t="shared" ca="1" si="176"/>
        <v/>
      </c>
      <c r="CJ89" s="29" t="str">
        <f t="shared" ca="1" si="177"/>
        <v/>
      </c>
      <c r="CK89" s="29" t="str">
        <f t="shared" ca="1" si="178"/>
        <v/>
      </c>
      <c r="CL89" s="29" t="str">
        <f t="shared" ca="1" si="179"/>
        <v/>
      </c>
      <c r="CM89" s="29" t="str">
        <f t="shared" ca="1" si="180"/>
        <v/>
      </c>
      <c r="CN89" s="29" t="str">
        <f t="shared" ca="1" si="181"/>
        <v/>
      </c>
      <c r="CO89" s="29" t="str">
        <f t="shared" ca="1" si="182"/>
        <v/>
      </c>
      <c r="CP89" s="29" t="str">
        <f t="shared" ca="1" si="183"/>
        <v/>
      </c>
      <c r="CQ89" s="29" t="str">
        <f t="shared" ca="1" si="184"/>
        <v/>
      </c>
      <c r="CR89" s="29" t="str">
        <f t="shared" ca="1" si="185"/>
        <v/>
      </c>
      <c r="CS89" s="29" t="str">
        <f t="shared" ca="1" si="186"/>
        <v/>
      </c>
      <c r="CT89" s="29" t="str">
        <f t="shared" ca="1" si="187"/>
        <v/>
      </c>
      <c r="CU89" s="29" t="str">
        <f t="shared" ca="1" si="188"/>
        <v/>
      </c>
      <c r="CV89" s="29" t="str">
        <f t="shared" ca="1" si="189"/>
        <v/>
      </c>
      <c r="CW89" s="29" t="str">
        <f t="shared" ca="1" si="190"/>
        <v/>
      </c>
      <c r="CX89" s="29" t="str">
        <f t="shared" ca="1" si="191"/>
        <v/>
      </c>
      <c r="CY89" s="29" t="str">
        <f t="shared" ca="1" si="192"/>
        <v/>
      </c>
      <c r="CZ89" s="29" t="str">
        <f t="shared" ca="1" si="193"/>
        <v/>
      </c>
      <c r="DA89" s="29" t="str">
        <f t="shared" ca="1" si="194"/>
        <v/>
      </c>
      <c r="DB89" s="29" t="str">
        <f t="shared" ca="1" si="195"/>
        <v/>
      </c>
      <c r="DC89" s="29" t="str">
        <f t="shared" ca="1" si="196"/>
        <v/>
      </c>
      <c r="DD89" s="29" t="str">
        <f t="shared" ca="1" si="197"/>
        <v/>
      </c>
      <c r="DE89" s="29" t="str">
        <f t="shared" ca="1" si="198"/>
        <v/>
      </c>
      <c r="DF89" s="29" t="str">
        <f t="shared" ca="1" si="199"/>
        <v/>
      </c>
      <c r="DG89" s="29" t="str">
        <f t="shared" ca="1" si="200"/>
        <v/>
      </c>
      <c r="DH89" s="29" t="str">
        <f t="shared" ca="1" si="201"/>
        <v/>
      </c>
      <c r="DI89" s="29" t="str">
        <f t="shared" ca="1" si="202"/>
        <v/>
      </c>
      <c r="DJ89" s="29" t="str">
        <f t="shared" ca="1" si="203"/>
        <v/>
      </c>
      <c r="DK89" s="29" t="str">
        <f t="shared" ca="1" si="204"/>
        <v/>
      </c>
      <c r="DL89" s="29" t="str">
        <f t="shared" ca="1" si="205"/>
        <v/>
      </c>
      <c r="DM89" s="29" t="str">
        <f t="shared" ca="1" si="206"/>
        <v/>
      </c>
      <c r="JD89">
        <f t="shared" si="145"/>
        <v>0</v>
      </c>
      <c r="JE89">
        <f t="shared" si="207"/>
        <v>0</v>
      </c>
      <c r="JF89" t="str">
        <f t="shared" ca="1" si="208"/>
        <v/>
      </c>
      <c r="JG89" t="str">
        <f t="shared" ca="1" si="209"/>
        <v/>
      </c>
      <c r="JH89" t="str">
        <f t="shared" ca="1" si="210"/>
        <v/>
      </c>
      <c r="JI89" t="str">
        <f t="shared" ca="1" si="211"/>
        <v/>
      </c>
    </row>
    <row r="90" spans="3:269" x14ac:dyDescent="0.2">
      <c r="C90" s="9">
        <f t="array" aca="1" ref="C90" ca="1">MIN(IF($L$7=0, 0, IF(INDIRECT($L$6)&gt;0, IF(ROW(INDIRECT($L$6))&gt;C89, ROW(INDIRECT($L$6)), MAXR))))</f>
        <v>9999999</v>
      </c>
      <c r="D90" s="9">
        <f t="shared" ca="1" si="85"/>
        <v>0</v>
      </c>
      <c r="E90" s="9">
        <f t="shared" ca="1" si="151"/>
        <v>0</v>
      </c>
      <c r="F90" s="105" t="str">
        <f t="shared" ca="1" si="152"/>
        <v/>
      </c>
      <c r="G90" s="7">
        <f t="shared" ca="1" si="153"/>
        <v>0</v>
      </c>
      <c r="H90" s="33">
        <f t="shared" ca="1" si="223"/>
        <v>0</v>
      </c>
      <c r="I90" s="33">
        <f t="shared" ca="1" si="223"/>
        <v>0</v>
      </c>
      <c r="J90" s="33">
        <f t="shared" ca="1" si="223"/>
        <v>0</v>
      </c>
      <c r="K90" s="33">
        <f t="shared" ca="1" si="223"/>
        <v>0</v>
      </c>
      <c r="L90" s="33">
        <f t="shared" ca="1" si="223"/>
        <v>0</v>
      </c>
      <c r="M90" s="33">
        <f t="shared" ca="1" si="223"/>
        <v>0</v>
      </c>
      <c r="N90" s="33">
        <f t="shared" ca="1" si="223"/>
        <v>0</v>
      </c>
      <c r="O90" s="33">
        <f t="shared" ca="1" si="223"/>
        <v>0</v>
      </c>
      <c r="P90" s="33">
        <f t="shared" ca="1" si="223"/>
        <v>0</v>
      </c>
      <c r="Q90" s="33">
        <f t="shared" ca="1" si="223"/>
        <v>0</v>
      </c>
      <c r="R90" s="33">
        <f t="shared" ca="1" si="223"/>
        <v>0</v>
      </c>
      <c r="S90" s="33">
        <f t="shared" ca="1" si="223"/>
        <v>0</v>
      </c>
      <c r="T90" s="33">
        <f t="shared" ca="1" si="223"/>
        <v>0</v>
      </c>
      <c r="U90" s="33">
        <f t="shared" ca="1" si="223"/>
        <v>0</v>
      </c>
      <c r="V90" s="33">
        <f t="shared" ca="1" si="223"/>
        <v>0</v>
      </c>
      <c r="W90" s="33">
        <f t="shared" ca="1" si="223"/>
        <v>0</v>
      </c>
      <c r="X90" s="33">
        <f t="shared" ca="1" si="225"/>
        <v>0</v>
      </c>
      <c r="Y90" s="33">
        <f t="shared" ca="1" si="225"/>
        <v>0</v>
      </c>
      <c r="Z90" s="33">
        <f t="shared" ca="1" si="225"/>
        <v>0</v>
      </c>
      <c r="AA90" s="33">
        <f t="shared" ca="1" si="225"/>
        <v>0</v>
      </c>
      <c r="AB90" s="33">
        <f t="shared" ca="1" si="225"/>
        <v>0</v>
      </c>
      <c r="AC90" s="33">
        <f t="shared" ca="1" si="225"/>
        <v>0</v>
      </c>
      <c r="AD90" s="33">
        <f t="shared" ca="1" si="225"/>
        <v>0</v>
      </c>
      <c r="AE90" s="33">
        <f t="shared" ca="1" si="225"/>
        <v>0</v>
      </c>
      <c r="AF90" s="33">
        <f t="shared" ca="1" si="225"/>
        <v>0</v>
      </c>
      <c r="AG90" s="33">
        <f t="shared" ca="1" si="225"/>
        <v>0</v>
      </c>
      <c r="AH90" s="33">
        <f t="shared" ca="1" si="225"/>
        <v>0</v>
      </c>
      <c r="AI90" s="33">
        <f t="shared" ca="1" si="227"/>
        <v>0</v>
      </c>
      <c r="AJ90" s="33">
        <f t="shared" ca="1" si="227"/>
        <v>0</v>
      </c>
      <c r="AK90" s="33">
        <f t="shared" ca="1" si="227"/>
        <v>0</v>
      </c>
      <c r="AL90" s="33">
        <f t="shared" ca="1" si="227"/>
        <v>0</v>
      </c>
      <c r="AM90" s="33">
        <f t="shared" ca="1" si="227"/>
        <v>0</v>
      </c>
      <c r="AN90" s="33">
        <f t="shared" ca="1" si="227"/>
        <v>0</v>
      </c>
      <c r="AO90" s="33">
        <f t="shared" ca="1" si="227"/>
        <v>0</v>
      </c>
      <c r="AP90" s="33">
        <f t="shared" ca="1" si="227"/>
        <v>0</v>
      </c>
      <c r="AQ90" s="33">
        <f t="shared" ca="1" si="227"/>
        <v>0</v>
      </c>
      <c r="AR90" s="33">
        <f t="shared" ca="1" si="227"/>
        <v>0</v>
      </c>
      <c r="AS90" s="33">
        <f t="shared" ca="1" si="227"/>
        <v>0</v>
      </c>
      <c r="AT90" s="33">
        <f t="shared" ca="1" si="227"/>
        <v>0</v>
      </c>
      <c r="AU90" s="33">
        <f t="shared" ca="1" si="219"/>
        <v>0</v>
      </c>
      <c r="AV90" s="33">
        <f t="shared" ca="1" si="219"/>
        <v>0</v>
      </c>
      <c r="AW90" s="33">
        <f t="shared" ca="1" si="219"/>
        <v>0</v>
      </c>
      <c r="AX90" s="33">
        <f t="shared" ca="1" si="219"/>
        <v>0</v>
      </c>
      <c r="AY90" s="33">
        <f t="shared" ca="1" si="226"/>
        <v>0</v>
      </c>
      <c r="AZ90" s="33">
        <f t="shared" ca="1" si="226"/>
        <v>0</v>
      </c>
      <c r="BA90" s="33">
        <f t="shared" ca="1" si="226"/>
        <v>0</v>
      </c>
      <c r="BB90" s="33">
        <f t="shared" ca="1" si="226"/>
        <v>0</v>
      </c>
      <c r="BC90" s="33">
        <f t="shared" ca="1" si="226"/>
        <v>0</v>
      </c>
      <c r="BD90" s="33">
        <f t="shared" ca="1" si="226"/>
        <v>0</v>
      </c>
      <c r="BE90" s="33">
        <f t="shared" ca="1" si="226"/>
        <v>0</v>
      </c>
      <c r="BF90" s="33">
        <f t="shared" ca="1" si="226"/>
        <v>0</v>
      </c>
      <c r="BG90" s="33">
        <f t="shared" ca="1" si="226"/>
        <v>0</v>
      </c>
      <c r="BH90" s="33"/>
      <c r="BJ90" s="148" t="str">
        <f t="shared" ca="1" si="154"/>
        <v/>
      </c>
      <c r="BL90" s="30"/>
      <c r="BN90" s="29" t="str">
        <f t="shared" ca="1" si="155"/>
        <v/>
      </c>
      <c r="BO90" s="29" t="str">
        <f t="shared" ca="1" si="156"/>
        <v/>
      </c>
      <c r="BP90" s="29" t="str">
        <f t="shared" ca="1" si="157"/>
        <v/>
      </c>
      <c r="BQ90" s="29" t="str">
        <f t="shared" ca="1" si="158"/>
        <v/>
      </c>
      <c r="BR90" s="29" t="str">
        <f t="shared" ca="1" si="159"/>
        <v/>
      </c>
      <c r="BS90" s="29" t="str">
        <f t="shared" ca="1" si="160"/>
        <v/>
      </c>
      <c r="BT90" s="29" t="str">
        <f t="shared" ca="1" si="161"/>
        <v/>
      </c>
      <c r="BU90" s="29" t="str">
        <f t="shared" ca="1" si="162"/>
        <v/>
      </c>
      <c r="BV90" s="29" t="str">
        <f t="shared" ca="1" si="163"/>
        <v/>
      </c>
      <c r="BW90" s="29" t="str">
        <f t="shared" ca="1" si="164"/>
        <v/>
      </c>
      <c r="BX90" s="29" t="str">
        <f t="shared" ca="1" si="165"/>
        <v/>
      </c>
      <c r="BY90" s="29" t="str">
        <f t="shared" ca="1" si="166"/>
        <v/>
      </c>
      <c r="BZ90" s="29" t="str">
        <f t="shared" ca="1" si="167"/>
        <v/>
      </c>
      <c r="CA90" s="29" t="str">
        <f t="shared" ca="1" si="168"/>
        <v/>
      </c>
      <c r="CB90" s="29" t="str">
        <f t="shared" ca="1" si="169"/>
        <v/>
      </c>
      <c r="CC90" s="29" t="str">
        <f t="shared" ca="1" si="170"/>
        <v/>
      </c>
      <c r="CD90" s="29" t="str">
        <f t="shared" ca="1" si="171"/>
        <v/>
      </c>
      <c r="CE90" s="29" t="str">
        <f t="shared" ca="1" si="172"/>
        <v/>
      </c>
      <c r="CF90" s="29" t="str">
        <f t="shared" ca="1" si="173"/>
        <v/>
      </c>
      <c r="CG90" s="29" t="str">
        <f t="shared" ca="1" si="174"/>
        <v/>
      </c>
      <c r="CH90" s="29" t="str">
        <f t="shared" ca="1" si="175"/>
        <v/>
      </c>
      <c r="CI90" s="29" t="str">
        <f t="shared" ca="1" si="176"/>
        <v/>
      </c>
      <c r="CJ90" s="29" t="str">
        <f t="shared" ca="1" si="177"/>
        <v/>
      </c>
      <c r="CK90" s="29" t="str">
        <f t="shared" ca="1" si="178"/>
        <v/>
      </c>
      <c r="CL90" s="29" t="str">
        <f t="shared" ca="1" si="179"/>
        <v/>
      </c>
      <c r="CM90" s="29" t="str">
        <f t="shared" ca="1" si="180"/>
        <v/>
      </c>
      <c r="CN90" s="29" t="str">
        <f t="shared" ca="1" si="181"/>
        <v/>
      </c>
      <c r="CO90" s="29" t="str">
        <f t="shared" ca="1" si="182"/>
        <v/>
      </c>
      <c r="CP90" s="29" t="str">
        <f t="shared" ca="1" si="183"/>
        <v/>
      </c>
      <c r="CQ90" s="29" t="str">
        <f t="shared" ca="1" si="184"/>
        <v/>
      </c>
      <c r="CR90" s="29" t="str">
        <f t="shared" ca="1" si="185"/>
        <v/>
      </c>
      <c r="CS90" s="29" t="str">
        <f t="shared" ca="1" si="186"/>
        <v/>
      </c>
      <c r="CT90" s="29" t="str">
        <f t="shared" ca="1" si="187"/>
        <v/>
      </c>
      <c r="CU90" s="29" t="str">
        <f t="shared" ca="1" si="188"/>
        <v/>
      </c>
      <c r="CV90" s="29" t="str">
        <f t="shared" ca="1" si="189"/>
        <v/>
      </c>
      <c r="CW90" s="29" t="str">
        <f t="shared" ca="1" si="190"/>
        <v/>
      </c>
      <c r="CX90" s="29" t="str">
        <f t="shared" ca="1" si="191"/>
        <v/>
      </c>
      <c r="CY90" s="29" t="str">
        <f t="shared" ca="1" si="192"/>
        <v/>
      </c>
      <c r="CZ90" s="29" t="str">
        <f t="shared" ca="1" si="193"/>
        <v/>
      </c>
      <c r="DA90" s="29" t="str">
        <f t="shared" ca="1" si="194"/>
        <v/>
      </c>
      <c r="DB90" s="29" t="str">
        <f t="shared" ca="1" si="195"/>
        <v/>
      </c>
      <c r="DC90" s="29" t="str">
        <f t="shared" ca="1" si="196"/>
        <v/>
      </c>
      <c r="DD90" s="29" t="str">
        <f t="shared" ca="1" si="197"/>
        <v/>
      </c>
      <c r="DE90" s="29" t="str">
        <f t="shared" ca="1" si="198"/>
        <v/>
      </c>
      <c r="DF90" s="29" t="str">
        <f t="shared" ca="1" si="199"/>
        <v/>
      </c>
      <c r="DG90" s="29" t="str">
        <f t="shared" ca="1" si="200"/>
        <v/>
      </c>
      <c r="DH90" s="29" t="str">
        <f t="shared" ca="1" si="201"/>
        <v/>
      </c>
      <c r="DI90" s="29" t="str">
        <f t="shared" ca="1" si="202"/>
        <v/>
      </c>
      <c r="DJ90" s="29" t="str">
        <f t="shared" ca="1" si="203"/>
        <v/>
      </c>
      <c r="DK90" s="29" t="str">
        <f t="shared" ca="1" si="204"/>
        <v/>
      </c>
      <c r="DL90" s="29" t="str">
        <f t="shared" ca="1" si="205"/>
        <v/>
      </c>
      <c r="DM90" s="29" t="str">
        <f t="shared" ca="1" si="206"/>
        <v/>
      </c>
      <c r="JD90">
        <f t="shared" si="145"/>
        <v>0</v>
      </c>
      <c r="JE90">
        <f t="shared" si="207"/>
        <v>0</v>
      </c>
      <c r="JF90" t="str">
        <f t="shared" ca="1" si="208"/>
        <v/>
      </c>
      <c r="JG90" t="str">
        <f t="shared" ca="1" si="209"/>
        <v/>
      </c>
      <c r="JH90" t="str">
        <f t="shared" ca="1" si="210"/>
        <v/>
      </c>
      <c r="JI90" t="str">
        <f t="shared" ca="1" si="211"/>
        <v/>
      </c>
    </row>
    <row r="91" spans="3:269" x14ac:dyDescent="0.2">
      <c r="C91" s="9">
        <f t="array" aca="1" ref="C91" ca="1">MIN(IF($L$7=0, 0, IF(INDIRECT($L$6)&gt;0, IF(ROW(INDIRECT($L$6))&gt;C90, ROW(INDIRECT($L$6)), MAXR))))</f>
        <v>9999999</v>
      </c>
      <c r="D91" s="9">
        <f t="shared" ca="1" si="85"/>
        <v>0</v>
      </c>
      <c r="E91" s="9">
        <f t="shared" ca="1" si="151"/>
        <v>0</v>
      </c>
      <c r="F91" s="105" t="str">
        <f t="shared" ca="1" si="152"/>
        <v/>
      </c>
      <c r="G91" s="7">
        <f t="shared" ca="1" si="153"/>
        <v>0</v>
      </c>
      <c r="H91" s="33">
        <f t="shared" ca="1" si="223"/>
        <v>0</v>
      </c>
      <c r="I91" s="33">
        <f t="shared" ca="1" si="223"/>
        <v>0</v>
      </c>
      <c r="J91" s="33">
        <f t="shared" ca="1" si="223"/>
        <v>0</v>
      </c>
      <c r="K91" s="33">
        <f t="shared" ca="1" si="223"/>
        <v>0</v>
      </c>
      <c r="L91" s="33">
        <f t="shared" ca="1" si="223"/>
        <v>0</v>
      </c>
      <c r="M91" s="33">
        <f t="shared" ca="1" si="223"/>
        <v>0</v>
      </c>
      <c r="N91" s="33">
        <f t="shared" ca="1" si="223"/>
        <v>0</v>
      </c>
      <c r="O91" s="33">
        <f t="shared" ca="1" si="223"/>
        <v>0</v>
      </c>
      <c r="P91" s="33">
        <f t="shared" ca="1" si="223"/>
        <v>0</v>
      </c>
      <c r="Q91" s="33">
        <f t="shared" ca="1" si="223"/>
        <v>0</v>
      </c>
      <c r="R91" s="33">
        <f t="shared" ca="1" si="223"/>
        <v>0</v>
      </c>
      <c r="S91" s="33">
        <f t="shared" ca="1" si="223"/>
        <v>0</v>
      </c>
      <c r="T91" s="33">
        <f t="shared" ca="1" si="223"/>
        <v>0</v>
      </c>
      <c r="U91" s="33">
        <f t="shared" ca="1" si="223"/>
        <v>0</v>
      </c>
      <c r="V91" s="33">
        <f t="shared" ca="1" si="223"/>
        <v>0</v>
      </c>
      <c r="W91" s="33">
        <f t="shared" ca="1" si="223"/>
        <v>0</v>
      </c>
      <c r="X91" s="33">
        <f t="shared" ca="1" si="225"/>
        <v>0</v>
      </c>
      <c r="Y91" s="33">
        <f t="shared" ca="1" si="225"/>
        <v>0</v>
      </c>
      <c r="Z91" s="33">
        <f t="shared" ca="1" si="225"/>
        <v>0</v>
      </c>
      <c r="AA91" s="33">
        <f t="shared" ca="1" si="225"/>
        <v>0</v>
      </c>
      <c r="AB91" s="33">
        <f t="shared" ca="1" si="225"/>
        <v>0</v>
      </c>
      <c r="AC91" s="33">
        <f t="shared" ca="1" si="225"/>
        <v>0</v>
      </c>
      <c r="AD91" s="33">
        <f t="shared" ca="1" si="225"/>
        <v>0</v>
      </c>
      <c r="AE91" s="33">
        <f t="shared" ca="1" si="225"/>
        <v>0</v>
      </c>
      <c r="AF91" s="33">
        <f t="shared" ca="1" si="225"/>
        <v>0</v>
      </c>
      <c r="AG91" s="33">
        <f t="shared" ca="1" si="225"/>
        <v>0</v>
      </c>
      <c r="AH91" s="33">
        <f t="shared" ca="1" si="225"/>
        <v>0</v>
      </c>
      <c r="AI91" s="33">
        <f t="shared" ca="1" si="227"/>
        <v>0</v>
      </c>
      <c r="AJ91" s="33">
        <f t="shared" ca="1" si="227"/>
        <v>0</v>
      </c>
      <c r="AK91" s="33">
        <f t="shared" ca="1" si="227"/>
        <v>0</v>
      </c>
      <c r="AL91" s="33">
        <f t="shared" ca="1" si="227"/>
        <v>0</v>
      </c>
      <c r="AM91" s="33">
        <f t="shared" ca="1" si="227"/>
        <v>0</v>
      </c>
      <c r="AN91" s="33">
        <f t="shared" ca="1" si="227"/>
        <v>0</v>
      </c>
      <c r="AO91" s="33">
        <f t="shared" ca="1" si="227"/>
        <v>0</v>
      </c>
      <c r="AP91" s="33">
        <f t="shared" ca="1" si="227"/>
        <v>0</v>
      </c>
      <c r="AQ91" s="33">
        <f t="shared" ca="1" si="227"/>
        <v>0</v>
      </c>
      <c r="AR91" s="33">
        <f t="shared" ca="1" si="227"/>
        <v>0</v>
      </c>
      <c r="AS91" s="33">
        <f t="shared" ca="1" si="227"/>
        <v>0</v>
      </c>
      <c r="AT91" s="33">
        <f t="shared" ca="1" si="227"/>
        <v>0</v>
      </c>
      <c r="AU91" s="33">
        <f t="shared" ca="1" si="219"/>
        <v>0</v>
      </c>
      <c r="AV91" s="33">
        <f t="shared" ca="1" si="219"/>
        <v>0</v>
      </c>
      <c r="AW91" s="33">
        <f t="shared" ca="1" si="219"/>
        <v>0</v>
      </c>
      <c r="AX91" s="33">
        <f t="shared" ca="1" si="219"/>
        <v>0</v>
      </c>
      <c r="AY91" s="33">
        <f t="shared" ca="1" si="226"/>
        <v>0</v>
      </c>
      <c r="AZ91" s="33">
        <f t="shared" ca="1" si="226"/>
        <v>0</v>
      </c>
      <c r="BA91" s="33">
        <f t="shared" ca="1" si="226"/>
        <v>0</v>
      </c>
      <c r="BB91" s="33">
        <f t="shared" ca="1" si="226"/>
        <v>0</v>
      </c>
      <c r="BC91" s="33">
        <f t="shared" ca="1" si="226"/>
        <v>0</v>
      </c>
      <c r="BD91" s="33">
        <f t="shared" ca="1" si="226"/>
        <v>0</v>
      </c>
      <c r="BE91" s="33">
        <f t="shared" ca="1" si="226"/>
        <v>0</v>
      </c>
      <c r="BF91" s="33">
        <f t="shared" ca="1" si="226"/>
        <v>0</v>
      </c>
      <c r="BG91" s="33">
        <f t="shared" ca="1" si="226"/>
        <v>0</v>
      </c>
      <c r="BH91" s="33"/>
      <c r="BJ91" s="148" t="str">
        <f t="shared" ca="1" si="154"/>
        <v/>
      </c>
      <c r="BL91" s="30"/>
      <c r="BN91" s="29" t="str">
        <f t="shared" ca="1" si="155"/>
        <v/>
      </c>
      <c r="BO91" s="29" t="str">
        <f t="shared" ca="1" si="156"/>
        <v/>
      </c>
      <c r="BP91" s="29" t="str">
        <f t="shared" ca="1" si="157"/>
        <v/>
      </c>
      <c r="BQ91" s="29" t="str">
        <f t="shared" ca="1" si="158"/>
        <v/>
      </c>
      <c r="BR91" s="29" t="str">
        <f t="shared" ca="1" si="159"/>
        <v/>
      </c>
      <c r="BS91" s="29" t="str">
        <f t="shared" ca="1" si="160"/>
        <v/>
      </c>
      <c r="BT91" s="29" t="str">
        <f t="shared" ca="1" si="161"/>
        <v/>
      </c>
      <c r="BU91" s="29" t="str">
        <f t="shared" ca="1" si="162"/>
        <v/>
      </c>
      <c r="BV91" s="29" t="str">
        <f t="shared" ca="1" si="163"/>
        <v/>
      </c>
      <c r="BW91" s="29" t="str">
        <f t="shared" ca="1" si="164"/>
        <v/>
      </c>
      <c r="BX91" s="29" t="str">
        <f t="shared" ca="1" si="165"/>
        <v/>
      </c>
      <c r="BY91" s="29" t="str">
        <f t="shared" ca="1" si="166"/>
        <v/>
      </c>
      <c r="BZ91" s="29" t="str">
        <f t="shared" ca="1" si="167"/>
        <v/>
      </c>
      <c r="CA91" s="29" t="str">
        <f t="shared" ca="1" si="168"/>
        <v/>
      </c>
      <c r="CB91" s="29" t="str">
        <f t="shared" ca="1" si="169"/>
        <v/>
      </c>
      <c r="CC91" s="29" t="str">
        <f t="shared" ca="1" si="170"/>
        <v/>
      </c>
      <c r="CD91" s="29" t="str">
        <f t="shared" ca="1" si="171"/>
        <v/>
      </c>
      <c r="CE91" s="29" t="str">
        <f t="shared" ca="1" si="172"/>
        <v/>
      </c>
      <c r="CF91" s="29" t="str">
        <f t="shared" ca="1" si="173"/>
        <v/>
      </c>
      <c r="CG91" s="29" t="str">
        <f t="shared" ca="1" si="174"/>
        <v/>
      </c>
      <c r="CH91" s="29" t="str">
        <f t="shared" ca="1" si="175"/>
        <v/>
      </c>
      <c r="CI91" s="29" t="str">
        <f t="shared" ca="1" si="176"/>
        <v/>
      </c>
      <c r="CJ91" s="29" t="str">
        <f t="shared" ca="1" si="177"/>
        <v/>
      </c>
      <c r="CK91" s="29" t="str">
        <f t="shared" ca="1" si="178"/>
        <v/>
      </c>
      <c r="CL91" s="29" t="str">
        <f t="shared" ca="1" si="179"/>
        <v/>
      </c>
      <c r="CM91" s="29" t="str">
        <f t="shared" ca="1" si="180"/>
        <v/>
      </c>
      <c r="CN91" s="29" t="str">
        <f t="shared" ca="1" si="181"/>
        <v/>
      </c>
      <c r="CO91" s="29" t="str">
        <f t="shared" ca="1" si="182"/>
        <v/>
      </c>
      <c r="CP91" s="29" t="str">
        <f t="shared" ca="1" si="183"/>
        <v/>
      </c>
      <c r="CQ91" s="29" t="str">
        <f t="shared" ca="1" si="184"/>
        <v/>
      </c>
      <c r="CR91" s="29" t="str">
        <f t="shared" ca="1" si="185"/>
        <v/>
      </c>
      <c r="CS91" s="29" t="str">
        <f t="shared" ca="1" si="186"/>
        <v/>
      </c>
      <c r="CT91" s="29" t="str">
        <f t="shared" ca="1" si="187"/>
        <v/>
      </c>
      <c r="CU91" s="29" t="str">
        <f t="shared" ca="1" si="188"/>
        <v/>
      </c>
      <c r="CV91" s="29" t="str">
        <f t="shared" ca="1" si="189"/>
        <v/>
      </c>
      <c r="CW91" s="29" t="str">
        <f t="shared" ca="1" si="190"/>
        <v/>
      </c>
      <c r="CX91" s="29" t="str">
        <f t="shared" ca="1" si="191"/>
        <v/>
      </c>
      <c r="CY91" s="29" t="str">
        <f t="shared" ca="1" si="192"/>
        <v/>
      </c>
      <c r="CZ91" s="29" t="str">
        <f t="shared" ca="1" si="193"/>
        <v/>
      </c>
      <c r="DA91" s="29" t="str">
        <f t="shared" ca="1" si="194"/>
        <v/>
      </c>
      <c r="DB91" s="29" t="str">
        <f t="shared" ca="1" si="195"/>
        <v/>
      </c>
      <c r="DC91" s="29" t="str">
        <f t="shared" ca="1" si="196"/>
        <v/>
      </c>
      <c r="DD91" s="29" t="str">
        <f t="shared" ca="1" si="197"/>
        <v/>
      </c>
      <c r="DE91" s="29" t="str">
        <f t="shared" ca="1" si="198"/>
        <v/>
      </c>
      <c r="DF91" s="29" t="str">
        <f t="shared" ca="1" si="199"/>
        <v/>
      </c>
      <c r="DG91" s="29" t="str">
        <f t="shared" ca="1" si="200"/>
        <v/>
      </c>
      <c r="DH91" s="29" t="str">
        <f t="shared" ca="1" si="201"/>
        <v/>
      </c>
      <c r="DI91" s="29" t="str">
        <f t="shared" ca="1" si="202"/>
        <v/>
      </c>
      <c r="DJ91" s="29" t="str">
        <f t="shared" ca="1" si="203"/>
        <v/>
      </c>
      <c r="DK91" s="29" t="str">
        <f t="shared" ca="1" si="204"/>
        <v/>
      </c>
      <c r="DL91" s="29" t="str">
        <f t="shared" ca="1" si="205"/>
        <v/>
      </c>
      <c r="DM91" s="29" t="str">
        <f t="shared" ca="1" si="206"/>
        <v/>
      </c>
      <c r="JD91">
        <f t="shared" si="145"/>
        <v>0</v>
      </c>
      <c r="JE91">
        <f t="shared" si="207"/>
        <v>0</v>
      </c>
      <c r="JF91" t="str">
        <f t="shared" ca="1" si="208"/>
        <v/>
      </c>
      <c r="JG91" t="str">
        <f t="shared" ca="1" si="209"/>
        <v/>
      </c>
      <c r="JH91" t="str">
        <f t="shared" ca="1" si="210"/>
        <v/>
      </c>
      <c r="JI91" t="str">
        <f t="shared" ca="1" si="211"/>
        <v/>
      </c>
    </row>
    <row r="92" spans="3:269" x14ac:dyDescent="0.2">
      <c r="C92" s="9">
        <f t="array" aca="1" ref="C92" ca="1">MIN(IF($L$7=0, 0, IF(INDIRECT($L$6)&gt;0, IF(ROW(INDIRECT($L$6))&gt;C91, ROW(INDIRECT($L$6)), MAXR))))</f>
        <v>9999999</v>
      </c>
      <c r="D92" s="9">
        <f t="shared" ca="1" si="85"/>
        <v>0</v>
      </c>
      <c r="E92" s="9">
        <f t="shared" ca="1" si="151"/>
        <v>0</v>
      </c>
      <c r="F92" s="105" t="str">
        <f t="shared" ca="1" si="152"/>
        <v/>
      </c>
      <c r="G92" s="7">
        <f t="shared" ca="1" si="153"/>
        <v>0</v>
      </c>
      <c r="H92" s="33">
        <f t="shared" ca="1" si="223"/>
        <v>0</v>
      </c>
      <c r="I92" s="33">
        <f t="shared" ca="1" si="223"/>
        <v>0</v>
      </c>
      <c r="J92" s="33">
        <f t="shared" ca="1" si="223"/>
        <v>0</v>
      </c>
      <c r="K92" s="33">
        <f t="shared" ca="1" si="223"/>
        <v>0</v>
      </c>
      <c r="L92" s="33">
        <f t="shared" ca="1" si="223"/>
        <v>0</v>
      </c>
      <c r="M92" s="33">
        <f t="shared" ca="1" si="223"/>
        <v>0</v>
      </c>
      <c r="N92" s="33">
        <f t="shared" ca="1" si="223"/>
        <v>0</v>
      </c>
      <c r="O92" s="33">
        <f t="shared" ca="1" si="223"/>
        <v>0</v>
      </c>
      <c r="P92" s="33">
        <f t="shared" ca="1" si="223"/>
        <v>0</v>
      </c>
      <c r="Q92" s="33">
        <f t="shared" ca="1" si="223"/>
        <v>0</v>
      </c>
      <c r="R92" s="33">
        <f t="shared" ca="1" si="223"/>
        <v>0</v>
      </c>
      <c r="S92" s="33">
        <f t="shared" ca="1" si="223"/>
        <v>0</v>
      </c>
      <c r="T92" s="33">
        <f t="shared" ca="1" si="223"/>
        <v>0</v>
      </c>
      <c r="U92" s="33">
        <f t="shared" ca="1" si="223"/>
        <v>0</v>
      </c>
      <c r="V92" s="33">
        <f t="shared" ca="1" si="223"/>
        <v>0</v>
      </c>
      <c r="W92" s="33">
        <f t="shared" ca="1" si="223"/>
        <v>0</v>
      </c>
      <c r="X92" s="33">
        <f t="shared" ca="1" si="225"/>
        <v>0</v>
      </c>
      <c r="Y92" s="33">
        <f t="shared" ca="1" si="225"/>
        <v>0</v>
      </c>
      <c r="Z92" s="33">
        <f t="shared" ca="1" si="225"/>
        <v>0</v>
      </c>
      <c r="AA92" s="33">
        <f t="shared" ca="1" si="225"/>
        <v>0</v>
      </c>
      <c r="AB92" s="33">
        <f t="shared" ca="1" si="225"/>
        <v>0</v>
      </c>
      <c r="AC92" s="33">
        <f t="shared" ca="1" si="225"/>
        <v>0</v>
      </c>
      <c r="AD92" s="33">
        <f t="shared" ca="1" si="225"/>
        <v>0</v>
      </c>
      <c r="AE92" s="33">
        <f t="shared" ca="1" si="225"/>
        <v>0</v>
      </c>
      <c r="AF92" s="33">
        <f t="shared" ca="1" si="225"/>
        <v>0</v>
      </c>
      <c r="AG92" s="33">
        <f t="shared" ca="1" si="225"/>
        <v>0</v>
      </c>
      <c r="AH92" s="33">
        <f t="shared" ca="1" si="225"/>
        <v>0</v>
      </c>
      <c r="AI92" s="33">
        <f t="shared" ca="1" si="227"/>
        <v>0</v>
      </c>
      <c r="AJ92" s="33">
        <f t="shared" ca="1" si="227"/>
        <v>0</v>
      </c>
      <c r="AK92" s="33">
        <f t="shared" ca="1" si="227"/>
        <v>0</v>
      </c>
      <c r="AL92" s="33">
        <f t="shared" ca="1" si="227"/>
        <v>0</v>
      </c>
      <c r="AM92" s="33">
        <f t="shared" ca="1" si="227"/>
        <v>0</v>
      </c>
      <c r="AN92" s="33">
        <f t="shared" ca="1" si="227"/>
        <v>0</v>
      </c>
      <c r="AO92" s="33">
        <f t="shared" ca="1" si="227"/>
        <v>0</v>
      </c>
      <c r="AP92" s="33">
        <f t="shared" ca="1" si="227"/>
        <v>0</v>
      </c>
      <c r="AQ92" s="33">
        <f t="shared" ca="1" si="227"/>
        <v>0</v>
      </c>
      <c r="AR92" s="33">
        <f t="shared" ca="1" si="227"/>
        <v>0</v>
      </c>
      <c r="AS92" s="33">
        <f t="shared" ca="1" si="227"/>
        <v>0</v>
      </c>
      <c r="AT92" s="33">
        <f t="shared" ca="1" si="227"/>
        <v>0</v>
      </c>
      <c r="AU92" s="33">
        <f t="shared" ca="1" si="219"/>
        <v>0</v>
      </c>
      <c r="AV92" s="33">
        <f t="shared" ca="1" si="219"/>
        <v>0</v>
      </c>
      <c r="AW92" s="33">
        <f t="shared" ca="1" si="219"/>
        <v>0</v>
      </c>
      <c r="AX92" s="33">
        <f t="shared" ca="1" si="219"/>
        <v>0</v>
      </c>
      <c r="AY92" s="33">
        <f t="shared" ca="1" si="226"/>
        <v>0</v>
      </c>
      <c r="AZ92" s="33">
        <f t="shared" ca="1" si="226"/>
        <v>0</v>
      </c>
      <c r="BA92" s="33">
        <f t="shared" ca="1" si="226"/>
        <v>0</v>
      </c>
      <c r="BB92" s="33">
        <f t="shared" ca="1" si="226"/>
        <v>0</v>
      </c>
      <c r="BC92" s="33">
        <f t="shared" ca="1" si="226"/>
        <v>0</v>
      </c>
      <c r="BD92" s="33">
        <f t="shared" ca="1" si="226"/>
        <v>0</v>
      </c>
      <c r="BE92" s="33">
        <f t="shared" ca="1" si="226"/>
        <v>0</v>
      </c>
      <c r="BF92" s="33">
        <f t="shared" ca="1" si="226"/>
        <v>0</v>
      </c>
      <c r="BG92" s="33">
        <f t="shared" ca="1" si="226"/>
        <v>0</v>
      </c>
      <c r="BH92" s="33"/>
      <c r="BJ92" s="148" t="str">
        <f t="shared" ca="1" si="154"/>
        <v/>
      </c>
      <c r="BL92" s="30"/>
      <c r="BN92" s="29" t="str">
        <f t="shared" ca="1" si="155"/>
        <v/>
      </c>
      <c r="BO92" s="29" t="str">
        <f t="shared" ca="1" si="156"/>
        <v/>
      </c>
      <c r="BP92" s="29" t="str">
        <f t="shared" ca="1" si="157"/>
        <v/>
      </c>
      <c r="BQ92" s="29" t="str">
        <f t="shared" ca="1" si="158"/>
        <v/>
      </c>
      <c r="BR92" s="29" t="str">
        <f t="shared" ca="1" si="159"/>
        <v/>
      </c>
      <c r="BS92" s="29" t="str">
        <f t="shared" ca="1" si="160"/>
        <v/>
      </c>
      <c r="BT92" s="29" t="str">
        <f t="shared" ca="1" si="161"/>
        <v/>
      </c>
      <c r="BU92" s="29" t="str">
        <f t="shared" ca="1" si="162"/>
        <v/>
      </c>
      <c r="BV92" s="29" t="str">
        <f t="shared" ca="1" si="163"/>
        <v/>
      </c>
      <c r="BW92" s="29" t="str">
        <f t="shared" ca="1" si="164"/>
        <v/>
      </c>
      <c r="BX92" s="29" t="str">
        <f t="shared" ca="1" si="165"/>
        <v/>
      </c>
      <c r="BY92" s="29" t="str">
        <f t="shared" ca="1" si="166"/>
        <v/>
      </c>
      <c r="BZ92" s="29" t="str">
        <f t="shared" ca="1" si="167"/>
        <v/>
      </c>
      <c r="CA92" s="29" t="str">
        <f t="shared" ca="1" si="168"/>
        <v/>
      </c>
      <c r="CB92" s="29" t="str">
        <f t="shared" ca="1" si="169"/>
        <v/>
      </c>
      <c r="CC92" s="29" t="str">
        <f t="shared" ca="1" si="170"/>
        <v/>
      </c>
      <c r="CD92" s="29" t="str">
        <f t="shared" ca="1" si="171"/>
        <v/>
      </c>
      <c r="CE92" s="29" t="str">
        <f t="shared" ca="1" si="172"/>
        <v/>
      </c>
      <c r="CF92" s="29" t="str">
        <f t="shared" ca="1" si="173"/>
        <v/>
      </c>
      <c r="CG92" s="29" t="str">
        <f t="shared" ca="1" si="174"/>
        <v/>
      </c>
      <c r="CH92" s="29" t="str">
        <f t="shared" ca="1" si="175"/>
        <v/>
      </c>
      <c r="CI92" s="29" t="str">
        <f t="shared" ca="1" si="176"/>
        <v/>
      </c>
      <c r="CJ92" s="29" t="str">
        <f t="shared" ca="1" si="177"/>
        <v/>
      </c>
      <c r="CK92" s="29" t="str">
        <f t="shared" ca="1" si="178"/>
        <v/>
      </c>
      <c r="CL92" s="29" t="str">
        <f t="shared" ca="1" si="179"/>
        <v/>
      </c>
      <c r="CM92" s="29" t="str">
        <f t="shared" ca="1" si="180"/>
        <v/>
      </c>
      <c r="CN92" s="29" t="str">
        <f t="shared" ca="1" si="181"/>
        <v/>
      </c>
      <c r="CO92" s="29" t="str">
        <f t="shared" ca="1" si="182"/>
        <v/>
      </c>
      <c r="CP92" s="29" t="str">
        <f t="shared" ca="1" si="183"/>
        <v/>
      </c>
      <c r="CQ92" s="29" t="str">
        <f t="shared" ca="1" si="184"/>
        <v/>
      </c>
      <c r="CR92" s="29" t="str">
        <f t="shared" ca="1" si="185"/>
        <v/>
      </c>
      <c r="CS92" s="29" t="str">
        <f t="shared" ca="1" si="186"/>
        <v/>
      </c>
      <c r="CT92" s="29" t="str">
        <f t="shared" ca="1" si="187"/>
        <v/>
      </c>
      <c r="CU92" s="29" t="str">
        <f t="shared" ca="1" si="188"/>
        <v/>
      </c>
      <c r="CV92" s="29" t="str">
        <f t="shared" ca="1" si="189"/>
        <v/>
      </c>
      <c r="CW92" s="29" t="str">
        <f t="shared" ca="1" si="190"/>
        <v/>
      </c>
      <c r="CX92" s="29" t="str">
        <f t="shared" ca="1" si="191"/>
        <v/>
      </c>
      <c r="CY92" s="29" t="str">
        <f t="shared" ca="1" si="192"/>
        <v/>
      </c>
      <c r="CZ92" s="29" t="str">
        <f t="shared" ca="1" si="193"/>
        <v/>
      </c>
      <c r="DA92" s="29" t="str">
        <f t="shared" ca="1" si="194"/>
        <v/>
      </c>
      <c r="DB92" s="29" t="str">
        <f t="shared" ca="1" si="195"/>
        <v/>
      </c>
      <c r="DC92" s="29" t="str">
        <f t="shared" ca="1" si="196"/>
        <v/>
      </c>
      <c r="DD92" s="29" t="str">
        <f t="shared" ca="1" si="197"/>
        <v/>
      </c>
      <c r="DE92" s="29" t="str">
        <f t="shared" ca="1" si="198"/>
        <v/>
      </c>
      <c r="DF92" s="29" t="str">
        <f t="shared" ca="1" si="199"/>
        <v/>
      </c>
      <c r="DG92" s="29" t="str">
        <f t="shared" ca="1" si="200"/>
        <v/>
      </c>
      <c r="DH92" s="29" t="str">
        <f t="shared" ca="1" si="201"/>
        <v/>
      </c>
      <c r="DI92" s="29" t="str">
        <f t="shared" ca="1" si="202"/>
        <v/>
      </c>
      <c r="DJ92" s="29" t="str">
        <f t="shared" ca="1" si="203"/>
        <v/>
      </c>
      <c r="DK92" s="29" t="str">
        <f t="shared" ca="1" si="204"/>
        <v/>
      </c>
      <c r="DL92" s="29" t="str">
        <f t="shared" ca="1" si="205"/>
        <v/>
      </c>
      <c r="DM92" s="29" t="str">
        <f t="shared" ca="1" si="206"/>
        <v/>
      </c>
      <c r="JD92">
        <f t="shared" si="145"/>
        <v>0</v>
      </c>
      <c r="JE92">
        <f t="shared" si="207"/>
        <v>0</v>
      </c>
      <c r="JF92" t="str">
        <f t="shared" ca="1" si="208"/>
        <v/>
      </c>
      <c r="JG92" t="str">
        <f t="shared" ca="1" si="209"/>
        <v/>
      </c>
      <c r="JH92" t="str">
        <f t="shared" ca="1" si="210"/>
        <v/>
      </c>
      <c r="JI92" t="str">
        <f t="shared" ca="1" si="211"/>
        <v/>
      </c>
    </row>
    <row r="93" spans="3:269" x14ac:dyDescent="0.2">
      <c r="C93" s="9">
        <f t="array" aca="1" ref="C93" ca="1">MIN(IF($L$7=0, 0, IF(INDIRECT($L$6)&gt;0, IF(ROW(INDIRECT($L$6))&gt;C92, ROW(INDIRECT($L$6)), MAXR))))</f>
        <v>9999999</v>
      </c>
      <c r="D93" s="9">
        <f t="shared" ca="1" si="85"/>
        <v>0</v>
      </c>
      <c r="E93" s="9">
        <f t="shared" ref="E93:E156" ca="1" si="228">D93</f>
        <v>0</v>
      </c>
      <c r="F93" s="105" t="str">
        <f t="shared" ref="F93:F156" ca="1" si="229">IF(E93=0, "", INDIRECT($S$8&amp;E93))</f>
        <v/>
      </c>
      <c r="G93" s="7">
        <f t="shared" ref="G93:G156" ca="1" si="230">IF(OR($C93=MAXR, $C93=0), 0, IF(ISERROR(MATCH($G$6, INDIRECT($F$13&amp;$C93), )), 0, C93))</f>
        <v>0</v>
      </c>
      <c r="H93" s="33">
        <f t="shared" ca="1" si="223"/>
        <v>0</v>
      </c>
      <c r="I93" s="33">
        <f t="shared" ca="1" si="223"/>
        <v>0</v>
      </c>
      <c r="J93" s="33">
        <f t="shared" ca="1" si="223"/>
        <v>0</v>
      </c>
      <c r="K93" s="33">
        <f t="shared" ca="1" si="223"/>
        <v>0</v>
      </c>
      <c r="L93" s="33">
        <f t="shared" ca="1" si="223"/>
        <v>0</v>
      </c>
      <c r="M93" s="33">
        <f t="shared" ca="1" si="223"/>
        <v>0</v>
      </c>
      <c r="N93" s="33">
        <f t="shared" ca="1" si="223"/>
        <v>0</v>
      </c>
      <c r="O93" s="33">
        <f t="shared" ca="1" si="223"/>
        <v>0</v>
      </c>
      <c r="P93" s="33">
        <f t="shared" ca="1" si="223"/>
        <v>0</v>
      </c>
      <c r="Q93" s="33">
        <f t="shared" ca="1" si="223"/>
        <v>0</v>
      </c>
      <c r="R93" s="33">
        <f t="shared" ca="1" si="223"/>
        <v>0</v>
      </c>
      <c r="S93" s="33">
        <f t="shared" ca="1" si="223"/>
        <v>0</v>
      </c>
      <c r="T93" s="33">
        <f t="shared" ca="1" si="223"/>
        <v>0</v>
      </c>
      <c r="U93" s="33">
        <f t="shared" ca="1" si="223"/>
        <v>0</v>
      </c>
      <c r="V93" s="33">
        <f t="shared" ca="1" si="223"/>
        <v>0</v>
      </c>
      <c r="W93" s="33">
        <f t="shared" ca="1" si="223"/>
        <v>0</v>
      </c>
      <c r="X93" s="33">
        <f t="shared" ca="1" si="225"/>
        <v>0</v>
      </c>
      <c r="Y93" s="33">
        <f t="shared" ca="1" si="225"/>
        <v>0</v>
      </c>
      <c r="Z93" s="33">
        <f t="shared" ca="1" si="225"/>
        <v>0</v>
      </c>
      <c r="AA93" s="33">
        <f t="shared" ca="1" si="225"/>
        <v>0</v>
      </c>
      <c r="AB93" s="33">
        <f t="shared" ca="1" si="225"/>
        <v>0</v>
      </c>
      <c r="AC93" s="33">
        <f t="shared" ca="1" si="225"/>
        <v>0</v>
      </c>
      <c r="AD93" s="33">
        <f t="shared" ca="1" si="225"/>
        <v>0</v>
      </c>
      <c r="AE93" s="33">
        <f t="shared" ca="1" si="225"/>
        <v>0</v>
      </c>
      <c r="AF93" s="33">
        <f t="shared" ca="1" si="225"/>
        <v>0</v>
      </c>
      <c r="AG93" s="33">
        <f t="shared" ca="1" si="225"/>
        <v>0</v>
      </c>
      <c r="AH93" s="33">
        <f t="shared" ca="1" si="225"/>
        <v>0</v>
      </c>
      <c r="AI93" s="33">
        <f t="shared" ca="1" si="227"/>
        <v>0</v>
      </c>
      <c r="AJ93" s="33">
        <f t="shared" ca="1" si="227"/>
        <v>0</v>
      </c>
      <c r="AK93" s="33">
        <f t="shared" ca="1" si="227"/>
        <v>0</v>
      </c>
      <c r="AL93" s="33">
        <f t="shared" ca="1" si="227"/>
        <v>0</v>
      </c>
      <c r="AM93" s="33">
        <f t="shared" ca="1" si="227"/>
        <v>0</v>
      </c>
      <c r="AN93" s="33">
        <f t="shared" ca="1" si="227"/>
        <v>0</v>
      </c>
      <c r="AO93" s="33">
        <f t="shared" ca="1" si="227"/>
        <v>0</v>
      </c>
      <c r="AP93" s="33">
        <f t="shared" ca="1" si="227"/>
        <v>0</v>
      </c>
      <c r="AQ93" s="33">
        <f t="shared" ca="1" si="227"/>
        <v>0</v>
      </c>
      <c r="AR93" s="33">
        <f t="shared" ca="1" si="227"/>
        <v>0</v>
      </c>
      <c r="AS93" s="33">
        <f t="shared" ca="1" si="227"/>
        <v>0</v>
      </c>
      <c r="AT93" s="33">
        <f t="shared" ca="1" si="227"/>
        <v>0</v>
      </c>
      <c r="AU93" s="33">
        <f t="shared" ca="1" si="219"/>
        <v>0</v>
      </c>
      <c r="AV93" s="33">
        <f t="shared" ca="1" si="219"/>
        <v>0</v>
      </c>
      <c r="AW93" s="33">
        <f t="shared" ca="1" si="219"/>
        <v>0</v>
      </c>
      <c r="AX93" s="33">
        <f t="shared" ca="1" si="219"/>
        <v>0</v>
      </c>
      <c r="AY93" s="33">
        <f t="shared" ca="1" si="226"/>
        <v>0</v>
      </c>
      <c r="AZ93" s="33">
        <f t="shared" ca="1" si="226"/>
        <v>0</v>
      </c>
      <c r="BA93" s="33">
        <f t="shared" ca="1" si="226"/>
        <v>0</v>
      </c>
      <c r="BB93" s="33">
        <f t="shared" ca="1" si="226"/>
        <v>0</v>
      </c>
      <c r="BC93" s="33">
        <f t="shared" ca="1" si="226"/>
        <v>0</v>
      </c>
      <c r="BD93" s="33">
        <f t="shared" ca="1" si="226"/>
        <v>0</v>
      </c>
      <c r="BE93" s="33">
        <f t="shared" ca="1" si="226"/>
        <v>0</v>
      </c>
      <c r="BF93" s="33">
        <f t="shared" ca="1" si="226"/>
        <v>0</v>
      </c>
      <c r="BG93" s="33">
        <f t="shared" ca="1" si="226"/>
        <v>0</v>
      </c>
      <c r="BH93" s="33"/>
      <c r="BJ93" s="148" t="str">
        <f t="shared" ref="BJ93:BJ156" ca="1" si="231">IF(ISERROR(IF(OR(INDIRECT($BI$3&amp;C93)="Excel Override",AND(INDIRECT($BI$4&amp;(C93-15))&lt;0,INDIRECT($BI$5&amp;C93)=1)),1,0)),"",IF(OR(INDIRECT($BI$3&amp;C93)="Excel Override",AND(INDIRECT($BI$4&amp;(C93-15))&lt;0,INDIRECT($BI$5&amp;C93)=1)),1,0))</f>
        <v/>
      </c>
      <c r="BL93" s="30"/>
      <c r="BN93" s="29" t="str">
        <f t="shared" ref="BN93:BN156" ca="1" si="232">IF(OR(H$19=0,$E93=0,$C93=MAXR),"",IF((INDIRECT(H$23&amp;$E93))&lt;&gt;(INDIRECT($F$9&amp;H$20&amp;$C93)),IF($BJ93=1,0,1),0))</f>
        <v/>
      </c>
      <c r="BO93" s="29" t="str">
        <f t="shared" ref="BO93:BO156" ca="1" si="233">IF(OR(I$19=0,$E93=0,$C93=MAXR),"",IF((INDIRECT(I$23&amp;$E93))&lt;&gt;(INDIRECT($F$9&amp;I$20&amp;$C93)),IF($BJ93=1,0,1),0))</f>
        <v/>
      </c>
      <c r="BP93" s="29" t="str">
        <f t="shared" ref="BP93:BP156" ca="1" si="234">IF(OR(J$19=0,$E93=0,$C93=MAXR),"",IF((INDIRECT(J$23&amp;$E93))&lt;&gt;(INDIRECT($F$9&amp;J$20&amp;$C93)),IF($BJ93=1,0,1),0))</f>
        <v/>
      </c>
      <c r="BQ93" s="29" t="str">
        <f t="shared" ref="BQ93:BQ156" ca="1" si="235">IF(OR(K$19=0,$E93=0,$C93=MAXR),"",IF((INDIRECT(K$23&amp;$E93))&lt;&gt;(INDIRECT($F$9&amp;K$20&amp;$C93)),IF($BJ93=1,0,1),0))</f>
        <v/>
      </c>
      <c r="BR93" s="29" t="str">
        <f t="shared" ref="BR93:BR156" ca="1" si="236">IF(OR(L$19=0,$E93=0,$C93=MAXR),"",IF((INDIRECT(L$23&amp;$E93))&lt;&gt;(INDIRECT($F$9&amp;L$20&amp;$C93)),IF($BJ93=1,0,1),0))</f>
        <v/>
      </c>
      <c r="BS93" s="29" t="str">
        <f t="shared" ref="BS93:BS156" ca="1" si="237">IF(OR(M$19=0,$E93=0,$C93=MAXR),"",IF((INDIRECT(M$23&amp;$E93))&lt;&gt;(INDIRECT($F$9&amp;M$20&amp;$C93)),IF($BJ93=1,0,1),0))</f>
        <v/>
      </c>
      <c r="BT93" s="29" t="str">
        <f t="shared" ref="BT93:BT156" ca="1" si="238">IF(OR(N$19=0,$E93=0,$C93=MAXR),"",IF((INDIRECT(N$23&amp;$E93))&lt;&gt;(INDIRECT($F$9&amp;N$20&amp;$C93)),IF($BJ93=1,0,1),0))</f>
        <v/>
      </c>
      <c r="BU93" s="29" t="str">
        <f t="shared" ref="BU93:BU156" ca="1" si="239">IF(OR(O$19=0,$E93=0,$C93=MAXR),"",IF((INDIRECT(O$23&amp;$E93))&lt;&gt;(INDIRECT($F$9&amp;O$20&amp;$C93)),IF($BJ93=1,0,1),0))</f>
        <v/>
      </c>
      <c r="BV93" s="29" t="str">
        <f t="shared" ref="BV93:BV156" ca="1" si="240">IF(OR(P$19=0,$E93=0,$C93=MAXR),"",IF((INDIRECT(P$23&amp;$E93))&lt;&gt;(INDIRECT($F$9&amp;P$20&amp;$C93)),IF($BJ93=1,0,1),0))</f>
        <v/>
      </c>
      <c r="BW93" s="29" t="str">
        <f t="shared" ref="BW93:BW156" ca="1" si="241">IF(OR(Q$19=0,$E93=0,$C93=MAXR),"",IF((INDIRECT(Q$23&amp;$E93))&lt;&gt;(INDIRECT($F$9&amp;Q$20&amp;$C93)),IF($BJ93=1,0,1),0))</f>
        <v/>
      </c>
      <c r="BX93" s="29" t="str">
        <f t="shared" ref="BX93:BX156" ca="1" si="242">IF(OR(R$19=0,$E93=0,$C93=MAXR),"",IF((INDIRECT(R$23&amp;$E93))&lt;&gt;(INDIRECT($F$9&amp;R$20&amp;$C93)),IF($BJ93=1,0,1),0))</f>
        <v/>
      </c>
      <c r="BY93" s="29" t="str">
        <f t="shared" ref="BY93:BY156" ca="1" si="243">IF(OR(S$19=0,$E93=0,$C93=MAXR),"",IF((INDIRECT(S$23&amp;$E93))&lt;&gt;(INDIRECT($F$9&amp;S$20&amp;$C93)),IF($BJ93=1,0,1),0))</f>
        <v/>
      </c>
      <c r="BZ93" s="29" t="str">
        <f t="shared" ref="BZ93:BZ156" ca="1" si="244">IF(OR(T$19=0,$E93=0,$C93=MAXR),"",IF((INDIRECT(T$23&amp;$E93))&lt;&gt;(INDIRECT($F$9&amp;T$20&amp;$C93)),IF($BJ93=1,0,1),0))</f>
        <v/>
      </c>
      <c r="CA93" s="29" t="str">
        <f t="shared" ref="CA93:CA156" ca="1" si="245">IF(OR(U$19=0,$E93=0,$C93=MAXR),"",IF((INDIRECT(U$23&amp;$E93))&lt;&gt;(INDIRECT($F$9&amp;U$20&amp;$C93)),IF($BJ93=1,0,1),0))</f>
        <v/>
      </c>
      <c r="CB93" s="29" t="str">
        <f t="shared" ref="CB93:CB156" ca="1" si="246">IF(OR(V$19=0,$E93=0,$C93=MAXR),"",IF((INDIRECT(V$23&amp;$E93))&lt;&gt;(INDIRECT($F$9&amp;V$20&amp;$C93)),IF($BJ93=1,0,1),0))</f>
        <v/>
      </c>
      <c r="CC93" s="29" t="str">
        <f t="shared" ref="CC93:CC156" ca="1" si="247">IF(OR(W$19=0,$E93=0,$C93=MAXR),"",IF((INDIRECT(W$23&amp;$E93))&lt;&gt;(INDIRECT($F$9&amp;W$20&amp;$C93)),IF($BJ93=1,0,1),0))</f>
        <v/>
      </c>
      <c r="CD93" s="29" t="str">
        <f t="shared" ref="CD93:CD156" ca="1" si="248">IF(OR(X$19=0,$E93=0,$C93=MAXR),"",IF((INDIRECT(X$23&amp;$E93))&lt;&gt;(INDIRECT($F$9&amp;X$20&amp;$C93)),IF($BJ93=1,0,1),0))</f>
        <v/>
      </c>
      <c r="CE93" s="29" t="str">
        <f t="shared" ref="CE93:CE156" ca="1" si="249">IF(OR(Y$19=0,$E93=0,$C93=MAXR),"",IF((INDIRECT(Y$23&amp;$E93))&lt;&gt;(INDIRECT($F$9&amp;Y$20&amp;$C93)),IF($BJ93=1,0,1),0))</f>
        <v/>
      </c>
      <c r="CF93" s="29" t="str">
        <f t="shared" ref="CF93:CF156" ca="1" si="250">IF(OR(Z$19=0,$E93=0,$C93=MAXR),"",IF((INDIRECT(Z$23&amp;$E93))&lt;&gt;(INDIRECT($F$9&amp;Z$20&amp;$C93)),IF($BJ93=1,0,1),0))</f>
        <v/>
      </c>
      <c r="CG93" s="29" t="str">
        <f t="shared" ref="CG93:CG156" ca="1" si="251">IF(OR(AA$19=0,$E93=0,$C93=MAXR),"",IF((INDIRECT(AA$23&amp;$E93))&lt;&gt;(INDIRECT($F$9&amp;AA$20&amp;$C93)),IF($BJ93=1,0,1),0))</f>
        <v/>
      </c>
      <c r="CH93" s="29" t="str">
        <f t="shared" ref="CH93:CH156" ca="1" si="252">IF(OR(AB$19=0,$E93=0,$C93=MAXR),"",IF((INDIRECT(AB$23&amp;$E93))&lt;&gt;(INDIRECT($F$9&amp;AB$20&amp;$C93)),IF($BJ93=1,0,1),0))</f>
        <v/>
      </c>
      <c r="CI93" s="29" t="str">
        <f t="shared" ref="CI93:CI156" ca="1" si="253">IF(OR(AC$19=0,$E93=0,$C93=MAXR),"",IF((INDIRECT(AC$23&amp;$E93))&lt;&gt;(INDIRECT($F$9&amp;AC$20&amp;$C93)),IF($BJ93=1,0,1),0))</f>
        <v/>
      </c>
      <c r="CJ93" s="29" t="str">
        <f t="shared" ref="CJ93:CJ156" ca="1" si="254">IF(OR(AD$19=0,$E93=0,$C93=MAXR),"",IF((INDIRECT(AD$23&amp;$E93))&lt;&gt;(INDIRECT($F$9&amp;AD$20&amp;$C93)),IF($BJ93=1,0,1),0))</f>
        <v/>
      </c>
      <c r="CK93" s="29" t="str">
        <f t="shared" ref="CK93:CK156" ca="1" si="255">IF(OR(AE$19=0,$E93=0,$C93=MAXR),"",IF((INDIRECT(AE$23&amp;$E93))&lt;&gt;(INDIRECT($F$9&amp;AE$20&amp;$C93)),IF($BJ93=1,0,1),0))</f>
        <v/>
      </c>
      <c r="CL93" s="29" t="str">
        <f t="shared" ref="CL93:CL156" ca="1" si="256">IF(OR(AF$19=0,$E93=0,$C93=MAXR),"",IF((INDIRECT(AF$23&amp;$E93))&lt;&gt;(INDIRECT($F$9&amp;AF$20&amp;$C93)),IF($BJ93=1,0,1),0))</f>
        <v/>
      </c>
      <c r="CM93" s="29" t="str">
        <f t="shared" ref="CM93:CM156" ca="1" si="257">IF(OR(AG$19=0,$E93=0,$C93=MAXR),"",IF((INDIRECT(AG$23&amp;$E93))&lt;&gt;(INDIRECT($F$9&amp;AG$20&amp;$C93)),IF($BJ93=1,0,1),0))</f>
        <v/>
      </c>
      <c r="CN93" s="29" t="str">
        <f t="shared" ref="CN93:CN156" ca="1" si="258">IF(OR(AH$19=0,$E93=0,$C93=MAXR),"",IF((INDIRECT(AH$23&amp;$E93))&lt;&gt;(INDIRECT($F$9&amp;AH$20&amp;$C93)),IF($BJ93=1,0,1),0))</f>
        <v/>
      </c>
      <c r="CO93" s="29" t="str">
        <f t="shared" ref="CO93:CO156" ca="1" si="259">IF(OR(AI$19=0,$E93=0,$C93=MAXR),"",IF((INDIRECT(AI$23&amp;$E93))&lt;&gt;(INDIRECT($F$9&amp;AI$20&amp;$C93)),IF($BJ93=1,0,1),0))</f>
        <v/>
      </c>
      <c r="CP93" s="29" t="str">
        <f t="shared" ref="CP93:CP156" ca="1" si="260">IF(OR(AJ$19=0,$E93=0,$C93=MAXR),"",IF((INDIRECT(AJ$23&amp;$E93))&lt;&gt;(INDIRECT($F$9&amp;AJ$20&amp;$C93)),IF($BJ93=1,0,1),0))</f>
        <v/>
      </c>
      <c r="CQ93" s="29" t="str">
        <f t="shared" ref="CQ93:CQ156" ca="1" si="261">IF(OR(AK$19=0,$E93=0,$C93=MAXR),"",IF((INDIRECT(AK$23&amp;$E93))&lt;&gt;(INDIRECT($F$9&amp;AK$20&amp;$C93)),IF($BJ93=1,0,1),0))</f>
        <v/>
      </c>
      <c r="CR93" s="29" t="str">
        <f t="shared" ref="CR93:CR156" ca="1" si="262">IF(OR(AL$19=0,$E93=0,$C93=MAXR),"",IF((INDIRECT(AL$23&amp;$E93))&lt;&gt;(INDIRECT($F$9&amp;AL$20&amp;$C93)),IF($BJ93=1,0,1),0))</f>
        <v/>
      </c>
      <c r="CS93" s="29" t="str">
        <f t="shared" ref="CS93:CS156" ca="1" si="263">IF(OR(AM$19=0,$E93=0,$C93=MAXR),"",IF((INDIRECT(AM$23&amp;$E93))&lt;&gt;(INDIRECT($F$9&amp;AM$20&amp;$C93)),IF($BJ93=1,0,1),0))</f>
        <v/>
      </c>
      <c r="CT93" s="29" t="str">
        <f t="shared" ref="CT93:CT156" ca="1" si="264">IF(OR(AN$19=0,$E93=0,$C93=MAXR),"",IF((INDIRECT(AN$23&amp;$E93))&lt;&gt;(INDIRECT($F$9&amp;AN$20&amp;$C93)),IF($BJ93=1,0,1),0))</f>
        <v/>
      </c>
      <c r="CU93" s="29" t="str">
        <f t="shared" ref="CU93:CU156" ca="1" si="265">IF(OR(AO$19=0,$E93=0,$C93=MAXR),"",IF((INDIRECT(AO$23&amp;$E93))&lt;&gt;(INDIRECT($F$9&amp;AO$20&amp;$C93)),IF($BJ93=1,0,1),0))</f>
        <v/>
      </c>
      <c r="CV93" s="29" t="str">
        <f t="shared" ref="CV93:CV156" ca="1" si="266">IF(OR(AP$19=0,$E93=0,$C93=MAXR),"",IF((INDIRECT(AP$23&amp;$E93))&lt;&gt;(INDIRECT($F$9&amp;AP$20&amp;$C93)),IF($BJ93=1,0,1),0))</f>
        <v/>
      </c>
      <c r="CW93" s="29" t="str">
        <f t="shared" ref="CW93:CW156" ca="1" si="267">IF(OR(AQ$19=0,$E93=0,$C93=MAXR),"",IF((INDIRECT(AQ$23&amp;$E93))&lt;&gt;(INDIRECT($F$9&amp;AQ$20&amp;$C93)),IF($BJ93=1,0,1),0))</f>
        <v/>
      </c>
      <c r="CX93" s="29" t="str">
        <f t="shared" ref="CX93:CX156" ca="1" si="268">IF(OR(AR$19=0,$E93=0,$C93=MAXR),"",IF((INDIRECT(AR$23&amp;$E93))&lt;&gt;(INDIRECT($F$9&amp;AR$20&amp;$C93)),IF($BJ93=1,0,1),0))</f>
        <v/>
      </c>
      <c r="CY93" s="29" t="str">
        <f t="shared" ref="CY93:CY156" ca="1" si="269">IF(OR(AS$19=0,$E93=0,$C93=MAXR),"",IF((INDIRECT(AS$23&amp;$E93))&lt;&gt;(INDIRECT($F$9&amp;AS$20&amp;$C93)),IF($BJ93=1,0,1),0))</f>
        <v/>
      </c>
      <c r="CZ93" s="29" t="str">
        <f t="shared" ref="CZ93:CZ156" ca="1" si="270">IF(OR(AT$19=0,$E93=0,$C93=MAXR),"",IF((INDIRECT(AT$23&amp;$E93))&lt;&gt;(INDIRECT($F$9&amp;AT$20&amp;$C93)),IF($BJ93=1,0,1),0))</f>
        <v/>
      </c>
      <c r="DA93" s="29" t="str">
        <f t="shared" ref="DA93:DA156" ca="1" si="271">IF(OR(AU$19=0,$E93=0,$C93=MAXR),"",IF((INDIRECT(AU$23&amp;$E93))&lt;&gt;(INDIRECT($F$9&amp;AU$20&amp;$C93)),IF($BJ93=1,0,1),0))</f>
        <v/>
      </c>
      <c r="DB93" s="29" t="str">
        <f t="shared" ref="DB93:DB156" ca="1" si="272">IF(OR(AV$19=0,$E93=0,$C93=MAXR),"",IF((INDIRECT(AV$23&amp;$E93))&lt;&gt;(INDIRECT($F$9&amp;AV$20&amp;$C93)),IF($BJ93=1,0,1),0))</f>
        <v/>
      </c>
      <c r="DC93" s="29" t="str">
        <f t="shared" ref="DC93:DC156" ca="1" si="273">IF(OR(AW$19=0,$E93=0,$C93=MAXR),"",IF((INDIRECT(AW$23&amp;$E93))&lt;&gt;(INDIRECT($F$9&amp;AW$20&amp;$C93)),IF($BJ93=1,0,1),0))</f>
        <v/>
      </c>
      <c r="DD93" s="29" t="str">
        <f t="shared" ref="DD93:DD156" ca="1" si="274">IF(OR(AX$19=0,$E93=0,$C93=MAXR),"",IF((INDIRECT(AX$23&amp;$E93))&lt;&gt;(INDIRECT($F$9&amp;AX$20&amp;$C93)),IF($BJ93=1,0,1),0))</f>
        <v/>
      </c>
      <c r="DE93" s="29" t="str">
        <f t="shared" ref="DE93:DE156" ca="1" si="275">IF(OR(AY$19=0,$E93=0,$C93=MAXR),"",IF((INDIRECT(AY$23&amp;$E93))&lt;&gt;(INDIRECT($F$9&amp;AY$20&amp;$C93)),IF($BJ93=1,0,1),0))</f>
        <v/>
      </c>
      <c r="DF93" s="29" t="str">
        <f t="shared" ref="DF93:DF156" ca="1" si="276">IF(OR(AZ$19=0,$E93=0,$C93=MAXR),"",IF((INDIRECT(AZ$23&amp;$E93))&lt;&gt;(INDIRECT($F$9&amp;AZ$20&amp;$C93)),IF($BJ93=1,0,1),0))</f>
        <v/>
      </c>
      <c r="DG93" s="29" t="str">
        <f t="shared" ref="DG93:DG156" ca="1" si="277">IF(OR(BA$19=0,$E93=0,$C93=MAXR),"",IF((INDIRECT(BA$23&amp;$E93))&lt;&gt;(INDIRECT($F$9&amp;BA$20&amp;$C93)),IF($BJ93=1,0,1),0))</f>
        <v/>
      </c>
      <c r="DH93" s="29" t="str">
        <f t="shared" ref="DH93:DH156" ca="1" si="278">IF(OR(BB$19=0,$E93=0,$C93=MAXR),"",IF((INDIRECT(BB$23&amp;$E93))&lt;&gt;(INDIRECT($F$9&amp;BB$20&amp;$C93)),IF($BJ93=1,0,1),0))</f>
        <v/>
      </c>
      <c r="DI93" s="29" t="str">
        <f t="shared" ref="DI93:DI156" ca="1" si="279">IF(OR(BC$19=0,$E93=0,$C93=MAXR),"",IF((INDIRECT(BC$23&amp;$E93))&lt;&gt;(INDIRECT($F$9&amp;BC$20&amp;$C93)),IF($BJ93=1,0,1),0))</f>
        <v/>
      </c>
      <c r="DJ93" s="29" t="str">
        <f t="shared" ref="DJ93:DJ156" ca="1" si="280">IF(OR(BD$19=0,$E93=0,$C93=MAXR),"",IF((INDIRECT(BD$23&amp;$E93))&lt;&gt;(INDIRECT($F$9&amp;BD$20&amp;$C93)),IF($BJ93=1,0,1),0))</f>
        <v/>
      </c>
      <c r="DK93" s="29" t="str">
        <f t="shared" ref="DK93:DK156" ca="1" si="281">IF(OR(BE$19=0,$E93=0,$C93=MAXR),"",IF((INDIRECT(BE$23&amp;$E93))&lt;&gt;(INDIRECT($F$9&amp;BE$20&amp;$C93)),IF($BJ93=1,0,1),0))</f>
        <v/>
      </c>
      <c r="DL93" s="29" t="str">
        <f t="shared" ref="DL93:DL156" ca="1" si="282">IF(OR(BF$19=0,$E93=0,$C93=MAXR),"",IF((INDIRECT(BF$23&amp;$E93))&lt;&gt;(INDIRECT($F$9&amp;BF$20&amp;$C93)),IF($BJ93=1,0,1),0))</f>
        <v/>
      </c>
      <c r="DM93" s="29" t="str">
        <f t="shared" ref="DM93:DM156" ca="1" si="283">IF(OR(BG$19=0,$E93=0,$C93=MAXR),"",IF((INDIRECT(BG$23&amp;$E93))&lt;&gt;(INDIRECT($F$9&amp;BG$20&amp;$C93)),IF($BJ93=1,0,1),0))</f>
        <v/>
      </c>
      <c r="JD93">
        <f t="shared" si="145"/>
        <v>0</v>
      </c>
      <c r="JE93">
        <f t="shared" ref="JE93:JE156" si="284">IF(JD93&lt;&gt;0,JE92+1,0)</f>
        <v>0</v>
      </c>
      <c r="JF93" t="str">
        <f t="shared" ref="JF93:JF156" ca="1" si="285">IF(ScenarioType&lt;&gt;"ALL",IF(ISERROR(IF(INDIRECT("SCENARIOMETA!B"&amp;JE93)=ScenarioType,INDIRECT("SCENARIOMETA!A"&amp;JE93)," ")),"",IF(INDIRECT("SCENARIOMETA!B"&amp;JE93)=ScenarioType,INDIRECT("SCENARIOMETA!A"&amp;JE93)," ")),IF(JD93&lt;&gt;0,INDIRECT("SCENARIOMETA!A"&amp;JE93),""))</f>
        <v/>
      </c>
      <c r="JG93" t="str">
        <f t="shared" ref="JG93:JG156" ca="1" si="286">IF(ScenarioType&lt;&gt;"ALL",IF(ISERROR(IF(INDIRECT("SCENARIOMETA!B"&amp;JE93)=ScenarioType,INDIRECT("SCENARIOMETA!B"&amp;JE93)," ")),"",IF(INDIRECT("SCENARIOMETA!B"&amp;JE93)=ScenarioType,INDIRECT("SCENARIOMETA!B"&amp;JE93)," ")),IF(JD93&lt;&gt;0,INDIRECT("SCENARIOMETA!B"&amp;JE93),""))</f>
        <v/>
      </c>
      <c r="JH93" t="str">
        <f t="shared" ref="JH93:JH156" ca="1" si="287">IF(ScenarioType&lt;&gt;"ALL",IF(ISERROR(IF(INDIRECT("SCENARIOMETA!B"&amp;JE93)=ScenarioType,INDIRECT("SCENARIOMETA!H"&amp;JE93)," ")),"",IF(INDIRECT("SCENARIOMETA!B"&amp;JE93)=ScenarioType,INDIRECT("SCENARIOMETA!H"&amp;JE93)," ")+14),IF(JD93&lt;&gt;0,INDIRECT("SCENARIOMETA!H"&amp;JE93)+14,""))</f>
        <v/>
      </c>
      <c r="JI93" t="str">
        <f t="shared" ref="JI93:JI156" ca="1" si="288">IF(ScenarioType&lt;&gt;"ALL",IF(ISERROR(IF(INDIRECT("SCENARIOMETA!B"&amp;JE93)=ScenarioType,INDIRECT("SCENARIOMETA!E"&amp;JE93)," ")),"",IF(INDIRECT("SCENARIOMETA!B"&amp;JE93)=ScenarioType,INDIRECT("SCENARIOMETA!E"&amp;JE93)," ")+14),IF(JD93&lt;&gt;0,INDIRECT("SCENARIOMETA!E"&amp;JE93)+14,""))</f>
        <v/>
      </c>
    </row>
    <row r="94" spans="3:269" x14ac:dyDescent="0.2">
      <c r="C94" s="9">
        <f t="array" aca="1" ref="C94" ca="1">MIN(IF($L$7=0, 0, IF(INDIRECT($L$6)&gt;0, IF(ROW(INDIRECT($L$6))&gt;C93, ROW(INDIRECT($L$6)), MAXR))))</f>
        <v>9999999</v>
      </c>
      <c r="D94" s="9">
        <f t="shared" ca="1" si="85"/>
        <v>0</v>
      </c>
      <c r="E94" s="9">
        <f t="shared" ca="1" si="228"/>
        <v>0</v>
      </c>
      <c r="F94" s="105" t="str">
        <f t="shared" ca="1" si="229"/>
        <v/>
      </c>
      <c r="G94" s="7">
        <f t="shared" ca="1" si="230"/>
        <v>0</v>
      </c>
      <c r="H94" s="33">
        <f t="shared" ca="1" si="223"/>
        <v>0</v>
      </c>
      <c r="I94" s="33">
        <f t="shared" ca="1" si="223"/>
        <v>0</v>
      </c>
      <c r="J94" s="33">
        <f t="shared" ca="1" si="223"/>
        <v>0</v>
      </c>
      <c r="K94" s="33">
        <f t="shared" ca="1" si="223"/>
        <v>0</v>
      </c>
      <c r="L94" s="33">
        <f t="shared" ca="1" si="223"/>
        <v>0</v>
      </c>
      <c r="M94" s="33">
        <f t="shared" ca="1" si="223"/>
        <v>0</v>
      </c>
      <c r="N94" s="33">
        <f t="shared" ca="1" si="223"/>
        <v>0</v>
      </c>
      <c r="O94" s="33">
        <f t="shared" ca="1" si="223"/>
        <v>0</v>
      </c>
      <c r="P94" s="33">
        <f t="shared" ca="1" si="223"/>
        <v>0</v>
      </c>
      <c r="Q94" s="33">
        <f t="shared" ca="1" si="223"/>
        <v>0</v>
      </c>
      <c r="R94" s="33">
        <f t="shared" ca="1" si="223"/>
        <v>0</v>
      </c>
      <c r="S94" s="33">
        <f t="shared" ca="1" si="223"/>
        <v>0</v>
      </c>
      <c r="T94" s="33">
        <f t="shared" ca="1" si="223"/>
        <v>0</v>
      </c>
      <c r="U94" s="33">
        <f t="shared" ca="1" si="223"/>
        <v>0</v>
      </c>
      <c r="V94" s="33">
        <f t="shared" ca="1" si="223"/>
        <v>0</v>
      </c>
      <c r="W94" s="33">
        <f t="shared" ca="1" si="223"/>
        <v>0</v>
      </c>
      <c r="X94" s="33">
        <f t="shared" ca="1" si="225"/>
        <v>0</v>
      </c>
      <c r="Y94" s="33">
        <f t="shared" ca="1" si="225"/>
        <v>0</v>
      </c>
      <c r="Z94" s="33">
        <f t="shared" ca="1" si="225"/>
        <v>0</v>
      </c>
      <c r="AA94" s="33">
        <f t="shared" ca="1" si="225"/>
        <v>0</v>
      </c>
      <c r="AB94" s="33">
        <f t="shared" ca="1" si="225"/>
        <v>0</v>
      </c>
      <c r="AC94" s="33">
        <f t="shared" ca="1" si="225"/>
        <v>0</v>
      </c>
      <c r="AD94" s="33">
        <f t="shared" ca="1" si="225"/>
        <v>0</v>
      </c>
      <c r="AE94" s="33">
        <f t="shared" ca="1" si="225"/>
        <v>0</v>
      </c>
      <c r="AF94" s="33">
        <f t="shared" ca="1" si="225"/>
        <v>0</v>
      </c>
      <c r="AG94" s="33">
        <f t="shared" ca="1" si="225"/>
        <v>0</v>
      </c>
      <c r="AH94" s="33">
        <f t="shared" ca="1" si="225"/>
        <v>0</v>
      </c>
      <c r="AI94" s="33">
        <f t="shared" ca="1" si="227"/>
        <v>0</v>
      </c>
      <c r="AJ94" s="33">
        <f t="shared" ca="1" si="227"/>
        <v>0</v>
      </c>
      <c r="AK94" s="33">
        <f t="shared" ca="1" si="227"/>
        <v>0</v>
      </c>
      <c r="AL94" s="33">
        <f t="shared" ca="1" si="227"/>
        <v>0</v>
      </c>
      <c r="AM94" s="33">
        <f t="shared" ca="1" si="227"/>
        <v>0</v>
      </c>
      <c r="AN94" s="33">
        <f t="shared" ca="1" si="227"/>
        <v>0</v>
      </c>
      <c r="AO94" s="33">
        <f t="shared" ca="1" si="227"/>
        <v>0</v>
      </c>
      <c r="AP94" s="33">
        <f t="shared" ca="1" si="227"/>
        <v>0</v>
      </c>
      <c r="AQ94" s="33">
        <f t="shared" ca="1" si="227"/>
        <v>0</v>
      </c>
      <c r="AR94" s="33">
        <f t="shared" ca="1" si="227"/>
        <v>0</v>
      </c>
      <c r="AS94" s="33">
        <f t="shared" ca="1" si="227"/>
        <v>0</v>
      </c>
      <c r="AT94" s="33">
        <f t="shared" ca="1" si="227"/>
        <v>0</v>
      </c>
      <c r="AU94" s="33">
        <f t="shared" ca="1" si="219"/>
        <v>0</v>
      </c>
      <c r="AV94" s="33">
        <f t="shared" ca="1" si="219"/>
        <v>0</v>
      </c>
      <c r="AW94" s="33">
        <f t="shared" ca="1" si="219"/>
        <v>0</v>
      </c>
      <c r="AX94" s="33">
        <f t="shared" ca="1" si="219"/>
        <v>0</v>
      </c>
      <c r="AY94" s="33">
        <f t="shared" ca="1" si="226"/>
        <v>0</v>
      </c>
      <c r="AZ94" s="33">
        <f t="shared" ca="1" si="226"/>
        <v>0</v>
      </c>
      <c r="BA94" s="33">
        <f t="shared" ca="1" si="226"/>
        <v>0</v>
      </c>
      <c r="BB94" s="33">
        <f t="shared" ca="1" si="226"/>
        <v>0</v>
      </c>
      <c r="BC94" s="33">
        <f t="shared" ca="1" si="226"/>
        <v>0</v>
      </c>
      <c r="BD94" s="33">
        <f t="shared" ca="1" si="226"/>
        <v>0</v>
      </c>
      <c r="BE94" s="33">
        <f t="shared" ca="1" si="226"/>
        <v>0</v>
      </c>
      <c r="BF94" s="33">
        <f t="shared" ca="1" si="226"/>
        <v>0</v>
      </c>
      <c r="BG94" s="33">
        <f t="shared" ca="1" si="226"/>
        <v>0</v>
      </c>
      <c r="BH94" s="33"/>
      <c r="BJ94" s="148" t="str">
        <f t="shared" ca="1" si="231"/>
        <v/>
      </c>
      <c r="BL94" s="30"/>
      <c r="BN94" s="29" t="str">
        <f t="shared" ca="1" si="232"/>
        <v/>
      </c>
      <c r="BO94" s="29" t="str">
        <f t="shared" ca="1" si="233"/>
        <v/>
      </c>
      <c r="BP94" s="29" t="str">
        <f t="shared" ca="1" si="234"/>
        <v/>
      </c>
      <c r="BQ94" s="29" t="str">
        <f t="shared" ca="1" si="235"/>
        <v/>
      </c>
      <c r="BR94" s="29" t="str">
        <f t="shared" ca="1" si="236"/>
        <v/>
      </c>
      <c r="BS94" s="29" t="str">
        <f t="shared" ca="1" si="237"/>
        <v/>
      </c>
      <c r="BT94" s="29" t="str">
        <f t="shared" ca="1" si="238"/>
        <v/>
      </c>
      <c r="BU94" s="29" t="str">
        <f t="shared" ca="1" si="239"/>
        <v/>
      </c>
      <c r="BV94" s="29" t="str">
        <f t="shared" ca="1" si="240"/>
        <v/>
      </c>
      <c r="BW94" s="29" t="str">
        <f t="shared" ca="1" si="241"/>
        <v/>
      </c>
      <c r="BX94" s="29" t="str">
        <f t="shared" ca="1" si="242"/>
        <v/>
      </c>
      <c r="BY94" s="29" t="str">
        <f t="shared" ca="1" si="243"/>
        <v/>
      </c>
      <c r="BZ94" s="29" t="str">
        <f t="shared" ca="1" si="244"/>
        <v/>
      </c>
      <c r="CA94" s="29" t="str">
        <f t="shared" ca="1" si="245"/>
        <v/>
      </c>
      <c r="CB94" s="29" t="str">
        <f t="shared" ca="1" si="246"/>
        <v/>
      </c>
      <c r="CC94" s="29" t="str">
        <f t="shared" ca="1" si="247"/>
        <v/>
      </c>
      <c r="CD94" s="29" t="str">
        <f t="shared" ca="1" si="248"/>
        <v/>
      </c>
      <c r="CE94" s="29" t="str">
        <f t="shared" ca="1" si="249"/>
        <v/>
      </c>
      <c r="CF94" s="29" t="str">
        <f t="shared" ca="1" si="250"/>
        <v/>
      </c>
      <c r="CG94" s="29" t="str">
        <f t="shared" ca="1" si="251"/>
        <v/>
      </c>
      <c r="CH94" s="29" t="str">
        <f t="shared" ca="1" si="252"/>
        <v/>
      </c>
      <c r="CI94" s="29" t="str">
        <f t="shared" ca="1" si="253"/>
        <v/>
      </c>
      <c r="CJ94" s="29" t="str">
        <f t="shared" ca="1" si="254"/>
        <v/>
      </c>
      <c r="CK94" s="29" t="str">
        <f t="shared" ca="1" si="255"/>
        <v/>
      </c>
      <c r="CL94" s="29" t="str">
        <f t="shared" ca="1" si="256"/>
        <v/>
      </c>
      <c r="CM94" s="29" t="str">
        <f t="shared" ca="1" si="257"/>
        <v/>
      </c>
      <c r="CN94" s="29" t="str">
        <f t="shared" ca="1" si="258"/>
        <v/>
      </c>
      <c r="CO94" s="29" t="str">
        <f t="shared" ca="1" si="259"/>
        <v/>
      </c>
      <c r="CP94" s="29" t="str">
        <f t="shared" ca="1" si="260"/>
        <v/>
      </c>
      <c r="CQ94" s="29" t="str">
        <f t="shared" ca="1" si="261"/>
        <v/>
      </c>
      <c r="CR94" s="29" t="str">
        <f t="shared" ca="1" si="262"/>
        <v/>
      </c>
      <c r="CS94" s="29" t="str">
        <f t="shared" ca="1" si="263"/>
        <v/>
      </c>
      <c r="CT94" s="29" t="str">
        <f t="shared" ca="1" si="264"/>
        <v/>
      </c>
      <c r="CU94" s="29" t="str">
        <f t="shared" ca="1" si="265"/>
        <v/>
      </c>
      <c r="CV94" s="29" t="str">
        <f t="shared" ca="1" si="266"/>
        <v/>
      </c>
      <c r="CW94" s="29" t="str">
        <f t="shared" ca="1" si="267"/>
        <v/>
      </c>
      <c r="CX94" s="29" t="str">
        <f t="shared" ca="1" si="268"/>
        <v/>
      </c>
      <c r="CY94" s="29" t="str">
        <f t="shared" ca="1" si="269"/>
        <v/>
      </c>
      <c r="CZ94" s="29" t="str">
        <f t="shared" ca="1" si="270"/>
        <v/>
      </c>
      <c r="DA94" s="29" t="str">
        <f t="shared" ca="1" si="271"/>
        <v/>
      </c>
      <c r="DB94" s="29" t="str">
        <f t="shared" ca="1" si="272"/>
        <v/>
      </c>
      <c r="DC94" s="29" t="str">
        <f t="shared" ca="1" si="273"/>
        <v/>
      </c>
      <c r="DD94" s="29" t="str">
        <f t="shared" ca="1" si="274"/>
        <v/>
      </c>
      <c r="DE94" s="29" t="str">
        <f t="shared" ca="1" si="275"/>
        <v/>
      </c>
      <c r="DF94" s="29" t="str">
        <f t="shared" ca="1" si="276"/>
        <v/>
      </c>
      <c r="DG94" s="29" t="str">
        <f t="shared" ca="1" si="277"/>
        <v/>
      </c>
      <c r="DH94" s="29" t="str">
        <f t="shared" ca="1" si="278"/>
        <v/>
      </c>
      <c r="DI94" s="29" t="str">
        <f t="shared" ca="1" si="279"/>
        <v/>
      </c>
      <c r="DJ94" s="29" t="str">
        <f t="shared" ca="1" si="280"/>
        <v/>
      </c>
      <c r="DK94" s="29" t="str">
        <f t="shared" ca="1" si="281"/>
        <v/>
      </c>
      <c r="DL94" s="29" t="str">
        <f t="shared" ca="1" si="282"/>
        <v/>
      </c>
      <c r="DM94" s="29" t="str">
        <f t="shared" ca="1" si="283"/>
        <v/>
      </c>
      <c r="JD94">
        <f t="shared" si="145"/>
        <v>0</v>
      </c>
      <c r="JE94">
        <f t="shared" si="284"/>
        <v>0</v>
      </c>
      <c r="JF94" t="str">
        <f t="shared" ca="1" si="285"/>
        <v/>
      </c>
      <c r="JG94" t="str">
        <f t="shared" ca="1" si="286"/>
        <v/>
      </c>
      <c r="JH94" t="str">
        <f t="shared" ca="1" si="287"/>
        <v/>
      </c>
      <c r="JI94" t="str">
        <f t="shared" ca="1" si="288"/>
        <v/>
      </c>
    </row>
    <row r="95" spans="3:269" x14ac:dyDescent="0.2">
      <c r="C95" s="9">
        <f t="array" aca="1" ref="C95" ca="1">MIN(IF($L$7=0, 0, IF(INDIRECT($L$6)&gt;0, IF(ROW(INDIRECT($L$6))&gt;C94, ROW(INDIRECT($L$6)), MAXR))))</f>
        <v>9999999</v>
      </c>
      <c r="D95" s="9">
        <f t="shared" ca="1" si="85"/>
        <v>0</v>
      </c>
      <c r="E95" s="9">
        <f t="shared" ca="1" si="228"/>
        <v>0</v>
      </c>
      <c r="F95" s="105" t="str">
        <f t="shared" ca="1" si="229"/>
        <v/>
      </c>
      <c r="G95" s="7">
        <f t="shared" ca="1" si="230"/>
        <v>0</v>
      </c>
      <c r="H95" s="33">
        <f t="shared" ca="1" si="223"/>
        <v>0</v>
      </c>
      <c r="I95" s="33">
        <f t="shared" ca="1" si="223"/>
        <v>0</v>
      </c>
      <c r="J95" s="33">
        <f t="shared" ca="1" si="223"/>
        <v>0</v>
      </c>
      <c r="K95" s="33">
        <f t="shared" ca="1" si="223"/>
        <v>0</v>
      </c>
      <c r="L95" s="33">
        <f t="shared" ca="1" si="223"/>
        <v>0</v>
      </c>
      <c r="M95" s="33">
        <f t="shared" ca="1" si="223"/>
        <v>0</v>
      </c>
      <c r="N95" s="33">
        <f t="shared" ca="1" si="223"/>
        <v>0</v>
      </c>
      <c r="O95" s="33">
        <f t="shared" ca="1" si="223"/>
        <v>0</v>
      </c>
      <c r="P95" s="33">
        <f t="shared" ca="1" si="223"/>
        <v>0</v>
      </c>
      <c r="Q95" s="33">
        <f t="shared" ca="1" si="223"/>
        <v>0</v>
      </c>
      <c r="R95" s="33">
        <f t="shared" ca="1" si="223"/>
        <v>0</v>
      </c>
      <c r="S95" s="33">
        <f t="shared" ca="1" si="223"/>
        <v>0</v>
      </c>
      <c r="T95" s="33">
        <f t="shared" ca="1" si="223"/>
        <v>0</v>
      </c>
      <c r="U95" s="33">
        <f t="shared" ca="1" si="223"/>
        <v>0</v>
      </c>
      <c r="V95" s="33">
        <f t="shared" ca="1" si="223"/>
        <v>0</v>
      </c>
      <c r="W95" s="33">
        <f t="shared" ca="1" si="223"/>
        <v>0</v>
      </c>
      <c r="X95" s="33">
        <f t="shared" ca="1" si="225"/>
        <v>0</v>
      </c>
      <c r="Y95" s="33">
        <f t="shared" ca="1" si="225"/>
        <v>0</v>
      </c>
      <c r="Z95" s="33">
        <f t="shared" ca="1" si="225"/>
        <v>0</v>
      </c>
      <c r="AA95" s="33">
        <f t="shared" ca="1" si="225"/>
        <v>0</v>
      </c>
      <c r="AB95" s="33">
        <f t="shared" ca="1" si="225"/>
        <v>0</v>
      </c>
      <c r="AC95" s="33">
        <f t="shared" ca="1" si="225"/>
        <v>0</v>
      </c>
      <c r="AD95" s="33">
        <f t="shared" ca="1" si="225"/>
        <v>0</v>
      </c>
      <c r="AE95" s="33">
        <f t="shared" ca="1" si="225"/>
        <v>0</v>
      </c>
      <c r="AF95" s="33">
        <f t="shared" ca="1" si="225"/>
        <v>0</v>
      </c>
      <c r="AG95" s="33">
        <f t="shared" ca="1" si="225"/>
        <v>0</v>
      </c>
      <c r="AH95" s="33">
        <f t="shared" ca="1" si="225"/>
        <v>0</v>
      </c>
      <c r="AI95" s="33">
        <f t="shared" ca="1" si="227"/>
        <v>0</v>
      </c>
      <c r="AJ95" s="33">
        <f t="shared" ca="1" si="227"/>
        <v>0</v>
      </c>
      <c r="AK95" s="33">
        <f t="shared" ca="1" si="227"/>
        <v>0</v>
      </c>
      <c r="AL95" s="33">
        <f t="shared" ca="1" si="227"/>
        <v>0</v>
      </c>
      <c r="AM95" s="33">
        <f t="shared" ca="1" si="227"/>
        <v>0</v>
      </c>
      <c r="AN95" s="33">
        <f t="shared" ca="1" si="227"/>
        <v>0</v>
      </c>
      <c r="AO95" s="33">
        <f t="shared" ca="1" si="227"/>
        <v>0</v>
      </c>
      <c r="AP95" s="33">
        <f t="shared" ca="1" si="227"/>
        <v>0</v>
      </c>
      <c r="AQ95" s="33">
        <f t="shared" ca="1" si="227"/>
        <v>0</v>
      </c>
      <c r="AR95" s="33">
        <f t="shared" ca="1" si="227"/>
        <v>0</v>
      </c>
      <c r="AS95" s="33">
        <f t="shared" ca="1" si="227"/>
        <v>0</v>
      </c>
      <c r="AT95" s="33">
        <f t="shared" ca="1" si="227"/>
        <v>0</v>
      </c>
      <c r="AU95" s="33">
        <f t="shared" ca="1" si="219"/>
        <v>0</v>
      </c>
      <c r="AV95" s="33">
        <f t="shared" ca="1" si="219"/>
        <v>0</v>
      </c>
      <c r="AW95" s="33">
        <f t="shared" ca="1" si="219"/>
        <v>0</v>
      </c>
      <c r="AX95" s="33">
        <f t="shared" ca="1" si="219"/>
        <v>0</v>
      </c>
      <c r="AY95" s="33">
        <f t="shared" ca="1" si="226"/>
        <v>0</v>
      </c>
      <c r="AZ95" s="33">
        <f t="shared" ca="1" si="226"/>
        <v>0</v>
      </c>
      <c r="BA95" s="33">
        <f t="shared" ca="1" si="226"/>
        <v>0</v>
      </c>
      <c r="BB95" s="33">
        <f t="shared" ca="1" si="226"/>
        <v>0</v>
      </c>
      <c r="BC95" s="33">
        <f t="shared" ca="1" si="226"/>
        <v>0</v>
      </c>
      <c r="BD95" s="33">
        <f t="shared" ca="1" si="226"/>
        <v>0</v>
      </c>
      <c r="BE95" s="33">
        <f t="shared" ca="1" si="226"/>
        <v>0</v>
      </c>
      <c r="BF95" s="33">
        <f t="shared" ca="1" si="226"/>
        <v>0</v>
      </c>
      <c r="BG95" s="33">
        <f t="shared" ca="1" si="226"/>
        <v>0</v>
      </c>
      <c r="BH95" s="33"/>
      <c r="BJ95" s="148" t="str">
        <f t="shared" ca="1" si="231"/>
        <v/>
      </c>
      <c r="BL95" s="30"/>
      <c r="BN95" s="29" t="str">
        <f t="shared" ca="1" si="232"/>
        <v/>
      </c>
      <c r="BO95" s="29" t="str">
        <f t="shared" ca="1" si="233"/>
        <v/>
      </c>
      <c r="BP95" s="29" t="str">
        <f t="shared" ca="1" si="234"/>
        <v/>
      </c>
      <c r="BQ95" s="29" t="str">
        <f t="shared" ca="1" si="235"/>
        <v/>
      </c>
      <c r="BR95" s="29" t="str">
        <f t="shared" ca="1" si="236"/>
        <v/>
      </c>
      <c r="BS95" s="29" t="str">
        <f t="shared" ca="1" si="237"/>
        <v/>
      </c>
      <c r="BT95" s="29" t="str">
        <f t="shared" ca="1" si="238"/>
        <v/>
      </c>
      <c r="BU95" s="29" t="str">
        <f t="shared" ca="1" si="239"/>
        <v/>
      </c>
      <c r="BV95" s="29" t="str">
        <f t="shared" ca="1" si="240"/>
        <v/>
      </c>
      <c r="BW95" s="29" t="str">
        <f t="shared" ca="1" si="241"/>
        <v/>
      </c>
      <c r="BX95" s="29" t="str">
        <f t="shared" ca="1" si="242"/>
        <v/>
      </c>
      <c r="BY95" s="29" t="str">
        <f t="shared" ca="1" si="243"/>
        <v/>
      </c>
      <c r="BZ95" s="29" t="str">
        <f t="shared" ca="1" si="244"/>
        <v/>
      </c>
      <c r="CA95" s="29" t="str">
        <f t="shared" ca="1" si="245"/>
        <v/>
      </c>
      <c r="CB95" s="29" t="str">
        <f t="shared" ca="1" si="246"/>
        <v/>
      </c>
      <c r="CC95" s="29" t="str">
        <f t="shared" ca="1" si="247"/>
        <v/>
      </c>
      <c r="CD95" s="29" t="str">
        <f t="shared" ca="1" si="248"/>
        <v/>
      </c>
      <c r="CE95" s="29" t="str">
        <f t="shared" ca="1" si="249"/>
        <v/>
      </c>
      <c r="CF95" s="29" t="str">
        <f t="shared" ca="1" si="250"/>
        <v/>
      </c>
      <c r="CG95" s="29" t="str">
        <f t="shared" ca="1" si="251"/>
        <v/>
      </c>
      <c r="CH95" s="29" t="str">
        <f t="shared" ca="1" si="252"/>
        <v/>
      </c>
      <c r="CI95" s="29" t="str">
        <f t="shared" ca="1" si="253"/>
        <v/>
      </c>
      <c r="CJ95" s="29" t="str">
        <f t="shared" ca="1" si="254"/>
        <v/>
      </c>
      <c r="CK95" s="29" t="str">
        <f t="shared" ca="1" si="255"/>
        <v/>
      </c>
      <c r="CL95" s="29" t="str">
        <f t="shared" ca="1" si="256"/>
        <v/>
      </c>
      <c r="CM95" s="29" t="str">
        <f t="shared" ca="1" si="257"/>
        <v/>
      </c>
      <c r="CN95" s="29" t="str">
        <f t="shared" ca="1" si="258"/>
        <v/>
      </c>
      <c r="CO95" s="29" t="str">
        <f t="shared" ca="1" si="259"/>
        <v/>
      </c>
      <c r="CP95" s="29" t="str">
        <f t="shared" ca="1" si="260"/>
        <v/>
      </c>
      <c r="CQ95" s="29" t="str">
        <f t="shared" ca="1" si="261"/>
        <v/>
      </c>
      <c r="CR95" s="29" t="str">
        <f t="shared" ca="1" si="262"/>
        <v/>
      </c>
      <c r="CS95" s="29" t="str">
        <f t="shared" ca="1" si="263"/>
        <v/>
      </c>
      <c r="CT95" s="29" t="str">
        <f t="shared" ca="1" si="264"/>
        <v/>
      </c>
      <c r="CU95" s="29" t="str">
        <f t="shared" ca="1" si="265"/>
        <v/>
      </c>
      <c r="CV95" s="29" t="str">
        <f t="shared" ca="1" si="266"/>
        <v/>
      </c>
      <c r="CW95" s="29" t="str">
        <f t="shared" ca="1" si="267"/>
        <v/>
      </c>
      <c r="CX95" s="29" t="str">
        <f t="shared" ca="1" si="268"/>
        <v/>
      </c>
      <c r="CY95" s="29" t="str">
        <f t="shared" ca="1" si="269"/>
        <v/>
      </c>
      <c r="CZ95" s="29" t="str">
        <f t="shared" ca="1" si="270"/>
        <v/>
      </c>
      <c r="DA95" s="29" t="str">
        <f t="shared" ca="1" si="271"/>
        <v/>
      </c>
      <c r="DB95" s="29" t="str">
        <f t="shared" ca="1" si="272"/>
        <v/>
      </c>
      <c r="DC95" s="29" t="str">
        <f t="shared" ca="1" si="273"/>
        <v/>
      </c>
      <c r="DD95" s="29" t="str">
        <f t="shared" ca="1" si="274"/>
        <v/>
      </c>
      <c r="DE95" s="29" t="str">
        <f t="shared" ca="1" si="275"/>
        <v/>
      </c>
      <c r="DF95" s="29" t="str">
        <f t="shared" ca="1" si="276"/>
        <v/>
      </c>
      <c r="DG95" s="29" t="str">
        <f t="shared" ca="1" si="277"/>
        <v/>
      </c>
      <c r="DH95" s="29" t="str">
        <f t="shared" ca="1" si="278"/>
        <v/>
      </c>
      <c r="DI95" s="29" t="str">
        <f t="shared" ca="1" si="279"/>
        <v/>
      </c>
      <c r="DJ95" s="29" t="str">
        <f t="shared" ca="1" si="280"/>
        <v/>
      </c>
      <c r="DK95" s="29" t="str">
        <f t="shared" ca="1" si="281"/>
        <v/>
      </c>
      <c r="DL95" s="29" t="str">
        <f t="shared" ca="1" si="282"/>
        <v/>
      </c>
      <c r="DM95" s="29" t="str">
        <f t="shared" ca="1" si="283"/>
        <v/>
      </c>
      <c r="JD95">
        <f t="shared" si="145"/>
        <v>0</v>
      </c>
      <c r="JE95">
        <f t="shared" si="284"/>
        <v>0</v>
      </c>
      <c r="JF95" t="str">
        <f t="shared" ca="1" si="285"/>
        <v/>
      </c>
      <c r="JG95" t="str">
        <f t="shared" ca="1" si="286"/>
        <v/>
      </c>
      <c r="JH95" t="str">
        <f t="shared" ca="1" si="287"/>
        <v/>
      </c>
      <c r="JI95" t="str">
        <f t="shared" ca="1" si="288"/>
        <v/>
      </c>
    </row>
    <row r="96" spans="3:269" x14ac:dyDescent="0.2">
      <c r="C96" s="9">
        <f t="array" aca="1" ref="C96" ca="1">MIN(IF($L$7=0, 0, IF(INDIRECT($L$6)&gt;0, IF(ROW(INDIRECT($L$6))&gt;C95, ROW(INDIRECT($L$6)), MAXR))))</f>
        <v>9999999</v>
      </c>
      <c r="D96" s="9">
        <f t="shared" ca="1" si="85"/>
        <v>0</v>
      </c>
      <c r="E96" s="9">
        <f t="shared" ca="1" si="228"/>
        <v>0</v>
      </c>
      <c r="F96" s="105" t="str">
        <f t="shared" ca="1" si="229"/>
        <v/>
      </c>
      <c r="G96" s="7">
        <f t="shared" ca="1" si="230"/>
        <v>0</v>
      </c>
      <c r="H96" s="33">
        <f t="shared" ca="1" si="223"/>
        <v>0</v>
      </c>
      <c r="I96" s="33">
        <f t="shared" ca="1" si="223"/>
        <v>0</v>
      </c>
      <c r="J96" s="33">
        <f t="shared" ca="1" si="223"/>
        <v>0</v>
      </c>
      <c r="K96" s="33">
        <f t="shared" ca="1" si="223"/>
        <v>0</v>
      </c>
      <c r="L96" s="33">
        <f t="shared" ca="1" si="223"/>
        <v>0</v>
      </c>
      <c r="M96" s="33">
        <f t="shared" ref="M96:AB118" ca="1" si="289">IF(OR($C96=MAXR, $C96=0, M$24=0, M$19=0), 0, IF(LEN(INDIRECT($F$9&amp;M$20&amp;$C96))=0, NULL,  INDIRECT($F$9&amp;M$20&amp;$C96)))</f>
        <v>0</v>
      </c>
      <c r="N96" s="33">
        <f t="shared" ca="1" si="289"/>
        <v>0</v>
      </c>
      <c r="O96" s="33">
        <f t="shared" ca="1" si="289"/>
        <v>0</v>
      </c>
      <c r="P96" s="33">
        <f t="shared" ca="1" si="289"/>
        <v>0</v>
      </c>
      <c r="Q96" s="33">
        <f t="shared" ca="1" si="289"/>
        <v>0</v>
      </c>
      <c r="R96" s="33">
        <f t="shared" ca="1" si="289"/>
        <v>0</v>
      </c>
      <c r="S96" s="33">
        <f t="shared" ca="1" si="289"/>
        <v>0</v>
      </c>
      <c r="T96" s="33">
        <f t="shared" ca="1" si="289"/>
        <v>0</v>
      </c>
      <c r="U96" s="33">
        <f t="shared" ca="1" si="289"/>
        <v>0</v>
      </c>
      <c r="V96" s="33">
        <f t="shared" ca="1" si="289"/>
        <v>0</v>
      </c>
      <c r="W96" s="33">
        <f t="shared" ca="1" si="289"/>
        <v>0</v>
      </c>
      <c r="X96" s="33">
        <f t="shared" ca="1" si="289"/>
        <v>0</v>
      </c>
      <c r="Y96" s="33">
        <f t="shared" ca="1" si="289"/>
        <v>0</v>
      </c>
      <c r="Z96" s="33">
        <f t="shared" ca="1" si="289"/>
        <v>0</v>
      </c>
      <c r="AA96" s="33">
        <f t="shared" ca="1" si="289"/>
        <v>0</v>
      </c>
      <c r="AB96" s="33">
        <f t="shared" ca="1" si="289"/>
        <v>0</v>
      </c>
      <c r="AC96" s="33">
        <f t="shared" ca="1" si="225"/>
        <v>0</v>
      </c>
      <c r="AD96" s="33">
        <f t="shared" ca="1" si="225"/>
        <v>0</v>
      </c>
      <c r="AE96" s="33">
        <f t="shared" ca="1" si="225"/>
        <v>0</v>
      </c>
      <c r="AF96" s="33">
        <f t="shared" ca="1" si="225"/>
        <v>0</v>
      </c>
      <c r="AG96" s="33">
        <f t="shared" ca="1" si="225"/>
        <v>0</v>
      </c>
      <c r="AH96" s="33">
        <f t="shared" ca="1" si="225"/>
        <v>0</v>
      </c>
      <c r="AI96" s="33">
        <f t="shared" ca="1" si="227"/>
        <v>0</v>
      </c>
      <c r="AJ96" s="33">
        <f t="shared" ca="1" si="227"/>
        <v>0</v>
      </c>
      <c r="AK96" s="33">
        <f t="shared" ca="1" si="227"/>
        <v>0</v>
      </c>
      <c r="AL96" s="33">
        <f t="shared" ca="1" si="227"/>
        <v>0</v>
      </c>
      <c r="AM96" s="33">
        <f t="shared" ca="1" si="227"/>
        <v>0</v>
      </c>
      <c r="AN96" s="33">
        <f t="shared" ca="1" si="227"/>
        <v>0</v>
      </c>
      <c r="AO96" s="33">
        <f t="shared" ca="1" si="227"/>
        <v>0</v>
      </c>
      <c r="AP96" s="33">
        <f t="shared" ca="1" si="227"/>
        <v>0</v>
      </c>
      <c r="AQ96" s="33">
        <f t="shared" ca="1" si="227"/>
        <v>0</v>
      </c>
      <c r="AR96" s="33">
        <f t="shared" ca="1" si="227"/>
        <v>0</v>
      </c>
      <c r="AS96" s="33">
        <f t="shared" ca="1" si="227"/>
        <v>0</v>
      </c>
      <c r="AT96" s="33">
        <f t="shared" ca="1" si="227"/>
        <v>0</v>
      </c>
      <c r="AU96" s="33">
        <f t="shared" ca="1" si="219"/>
        <v>0</v>
      </c>
      <c r="AV96" s="33">
        <f t="shared" ca="1" si="219"/>
        <v>0</v>
      </c>
      <c r="AW96" s="33">
        <f t="shared" ca="1" si="219"/>
        <v>0</v>
      </c>
      <c r="AX96" s="33">
        <f t="shared" ca="1" si="219"/>
        <v>0</v>
      </c>
      <c r="AY96" s="33">
        <f t="shared" ca="1" si="226"/>
        <v>0</v>
      </c>
      <c r="AZ96" s="33">
        <f t="shared" ca="1" si="226"/>
        <v>0</v>
      </c>
      <c r="BA96" s="33">
        <f t="shared" ca="1" si="226"/>
        <v>0</v>
      </c>
      <c r="BB96" s="33">
        <f t="shared" ca="1" si="226"/>
        <v>0</v>
      </c>
      <c r="BC96" s="33">
        <f t="shared" ca="1" si="226"/>
        <v>0</v>
      </c>
      <c r="BD96" s="33">
        <f t="shared" ca="1" si="226"/>
        <v>0</v>
      </c>
      <c r="BE96" s="33">
        <f t="shared" ca="1" si="226"/>
        <v>0</v>
      </c>
      <c r="BF96" s="33">
        <f t="shared" ca="1" si="226"/>
        <v>0</v>
      </c>
      <c r="BG96" s="33">
        <f t="shared" ca="1" si="226"/>
        <v>0</v>
      </c>
      <c r="BH96" s="33"/>
      <c r="BJ96" s="148" t="str">
        <f t="shared" ca="1" si="231"/>
        <v/>
      </c>
      <c r="BL96" s="30"/>
      <c r="BN96" s="29" t="str">
        <f t="shared" ca="1" si="232"/>
        <v/>
      </c>
      <c r="BO96" s="29" t="str">
        <f t="shared" ca="1" si="233"/>
        <v/>
      </c>
      <c r="BP96" s="29" t="str">
        <f t="shared" ca="1" si="234"/>
        <v/>
      </c>
      <c r="BQ96" s="29" t="str">
        <f t="shared" ca="1" si="235"/>
        <v/>
      </c>
      <c r="BR96" s="29" t="str">
        <f t="shared" ca="1" si="236"/>
        <v/>
      </c>
      <c r="BS96" s="29" t="str">
        <f t="shared" ca="1" si="237"/>
        <v/>
      </c>
      <c r="BT96" s="29" t="str">
        <f t="shared" ca="1" si="238"/>
        <v/>
      </c>
      <c r="BU96" s="29" t="str">
        <f t="shared" ca="1" si="239"/>
        <v/>
      </c>
      <c r="BV96" s="29" t="str">
        <f t="shared" ca="1" si="240"/>
        <v/>
      </c>
      <c r="BW96" s="29" t="str">
        <f t="shared" ca="1" si="241"/>
        <v/>
      </c>
      <c r="BX96" s="29" t="str">
        <f t="shared" ca="1" si="242"/>
        <v/>
      </c>
      <c r="BY96" s="29" t="str">
        <f t="shared" ca="1" si="243"/>
        <v/>
      </c>
      <c r="BZ96" s="29" t="str">
        <f t="shared" ca="1" si="244"/>
        <v/>
      </c>
      <c r="CA96" s="29" t="str">
        <f t="shared" ca="1" si="245"/>
        <v/>
      </c>
      <c r="CB96" s="29" t="str">
        <f t="shared" ca="1" si="246"/>
        <v/>
      </c>
      <c r="CC96" s="29" t="str">
        <f t="shared" ca="1" si="247"/>
        <v/>
      </c>
      <c r="CD96" s="29" t="str">
        <f t="shared" ca="1" si="248"/>
        <v/>
      </c>
      <c r="CE96" s="29" t="str">
        <f t="shared" ca="1" si="249"/>
        <v/>
      </c>
      <c r="CF96" s="29" t="str">
        <f t="shared" ca="1" si="250"/>
        <v/>
      </c>
      <c r="CG96" s="29" t="str">
        <f t="shared" ca="1" si="251"/>
        <v/>
      </c>
      <c r="CH96" s="29" t="str">
        <f t="shared" ca="1" si="252"/>
        <v/>
      </c>
      <c r="CI96" s="29" t="str">
        <f t="shared" ca="1" si="253"/>
        <v/>
      </c>
      <c r="CJ96" s="29" t="str">
        <f t="shared" ca="1" si="254"/>
        <v/>
      </c>
      <c r="CK96" s="29" t="str">
        <f t="shared" ca="1" si="255"/>
        <v/>
      </c>
      <c r="CL96" s="29" t="str">
        <f t="shared" ca="1" si="256"/>
        <v/>
      </c>
      <c r="CM96" s="29" t="str">
        <f t="shared" ca="1" si="257"/>
        <v/>
      </c>
      <c r="CN96" s="29" t="str">
        <f t="shared" ca="1" si="258"/>
        <v/>
      </c>
      <c r="CO96" s="29" t="str">
        <f t="shared" ca="1" si="259"/>
        <v/>
      </c>
      <c r="CP96" s="29" t="str">
        <f t="shared" ca="1" si="260"/>
        <v/>
      </c>
      <c r="CQ96" s="29" t="str">
        <f t="shared" ca="1" si="261"/>
        <v/>
      </c>
      <c r="CR96" s="29" t="str">
        <f t="shared" ca="1" si="262"/>
        <v/>
      </c>
      <c r="CS96" s="29" t="str">
        <f t="shared" ca="1" si="263"/>
        <v/>
      </c>
      <c r="CT96" s="29" t="str">
        <f t="shared" ca="1" si="264"/>
        <v/>
      </c>
      <c r="CU96" s="29" t="str">
        <f t="shared" ca="1" si="265"/>
        <v/>
      </c>
      <c r="CV96" s="29" t="str">
        <f t="shared" ca="1" si="266"/>
        <v/>
      </c>
      <c r="CW96" s="29" t="str">
        <f t="shared" ca="1" si="267"/>
        <v/>
      </c>
      <c r="CX96" s="29" t="str">
        <f t="shared" ca="1" si="268"/>
        <v/>
      </c>
      <c r="CY96" s="29" t="str">
        <f t="shared" ca="1" si="269"/>
        <v/>
      </c>
      <c r="CZ96" s="29" t="str">
        <f t="shared" ca="1" si="270"/>
        <v/>
      </c>
      <c r="DA96" s="29" t="str">
        <f t="shared" ca="1" si="271"/>
        <v/>
      </c>
      <c r="DB96" s="29" t="str">
        <f t="shared" ca="1" si="272"/>
        <v/>
      </c>
      <c r="DC96" s="29" t="str">
        <f t="shared" ca="1" si="273"/>
        <v/>
      </c>
      <c r="DD96" s="29" t="str">
        <f t="shared" ca="1" si="274"/>
        <v/>
      </c>
      <c r="DE96" s="29" t="str">
        <f t="shared" ca="1" si="275"/>
        <v/>
      </c>
      <c r="DF96" s="29" t="str">
        <f t="shared" ca="1" si="276"/>
        <v/>
      </c>
      <c r="DG96" s="29" t="str">
        <f t="shared" ca="1" si="277"/>
        <v/>
      </c>
      <c r="DH96" s="29" t="str">
        <f t="shared" ca="1" si="278"/>
        <v/>
      </c>
      <c r="DI96" s="29" t="str">
        <f t="shared" ca="1" si="279"/>
        <v/>
      </c>
      <c r="DJ96" s="29" t="str">
        <f t="shared" ca="1" si="280"/>
        <v/>
      </c>
      <c r="DK96" s="29" t="str">
        <f t="shared" ca="1" si="281"/>
        <v/>
      </c>
      <c r="DL96" s="29" t="str">
        <f t="shared" ca="1" si="282"/>
        <v/>
      </c>
      <c r="DM96" s="29" t="str">
        <f t="shared" ca="1" si="283"/>
        <v/>
      </c>
      <c r="JD96">
        <f t="shared" si="145"/>
        <v>0</v>
      </c>
      <c r="JE96">
        <f t="shared" si="284"/>
        <v>0</v>
      </c>
      <c r="JF96" t="str">
        <f t="shared" ca="1" si="285"/>
        <v/>
      </c>
      <c r="JG96" t="str">
        <f t="shared" ca="1" si="286"/>
        <v/>
      </c>
      <c r="JH96" t="str">
        <f t="shared" ca="1" si="287"/>
        <v/>
      </c>
      <c r="JI96" t="str">
        <f t="shared" ca="1" si="288"/>
        <v/>
      </c>
    </row>
    <row r="97" spans="3:269" x14ac:dyDescent="0.2">
      <c r="C97" s="9">
        <f t="array" aca="1" ref="C97" ca="1">MIN(IF($L$7=0, 0, IF(INDIRECT($L$6)&gt;0, IF(ROW(INDIRECT($L$6))&gt;C96, ROW(INDIRECT($L$6)), MAXR))))</f>
        <v>9999999</v>
      </c>
      <c r="D97" s="9">
        <f t="shared" ca="1" si="85"/>
        <v>0</v>
      </c>
      <c r="E97" s="9">
        <f t="shared" ca="1" si="228"/>
        <v>0</v>
      </c>
      <c r="F97" s="105" t="str">
        <f t="shared" ca="1" si="229"/>
        <v/>
      </c>
      <c r="G97" s="7">
        <f t="shared" ca="1" si="230"/>
        <v>0</v>
      </c>
      <c r="H97" s="33">
        <f t="shared" ref="H97:W121" ca="1" si="290">IF(OR($C97=MAXR, $C97=0, H$24=0, H$19=0), 0, IF(LEN(INDIRECT($F$9&amp;H$20&amp;$C97))=0, NULL,  INDIRECT($F$9&amp;H$20&amp;$C97)))</f>
        <v>0</v>
      </c>
      <c r="I97" s="33">
        <f t="shared" ca="1" si="290"/>
        <v>0</v>
      </c>
      <c r="J97" s="33">
        <f t="shared" ca="1" si="290"/>
        <v>0</v>
      </c>
      <c r="K97" s="33">
        <f t="shared" ca="1" si="290"/>
        <v>0</v>
      </c>
      <c r="L97" s="33">
        <f t="shared" ca="1" si="290"/>
        <v>0</v>
      </c>
      <c r="M97" s="33">
        <f t="shared" ca="1" si="290"/>
        <v>0</v>
      </c>
      <c r="N97" s="33">
        <f t="shared" ca="1" si="290"/>
        <v>0</v>
      </c>
      <c r="O97" s="33">
        <f t="shared" ca="1" si="290"/>
        <v>0</v>
      </c>
      <c r="P97" s="33">
        <f t="shared" ca="1" si="290"/>
        <v>0</v>
      </c>
      <c r="Q97" s="33">
        <f t="shared" ca="1" si="290"/>
        <v>0</v>
      </c>
      <c r="R97" s="33">
        <f t="shared" ca="1" si="289"/>
        <v>0</v>
      </c>
      <c r="S97" s="33">
        <f t="shared" ca="1" si="289"/>
        <v>0</v>
      </c>
      <c r="T97" s="33">
        <f t="shared" ca="1" si="289"/>
        <v>0</v>
      </c>
      <c r="U97" s="33">
        <f t="shared" ca="1" si="289"/>
        <v>0</v>
      </c>
      <c r="V97" s="33">
        <f t="shared" ca="1" si="289"/>
        <v>0</v>
      </c>
      <c r="W97" s="33">
        <f t="shared" ca="1" si="289"/>
        <v>0</v>
      </c>
      <c r="X97" s="33">
        <f t="shared" ca="1" si="289"/>
        <v>0</v>
      </c>
      <c r="Y97" s="33">
        <f t="shared" ca="1" si="289"/>
        <v>0</v>
      </c>
      <c r="Z97" s="33">
        <f t="shared" ca="1" si="289"/>
        <v>0</v>
      </c>
      <c r="AA97" s="33">
        <f t="shared" ca="1" si="289"/>
        <v>0</v>
      </c>
      <c r="AB97" s="33">
        <f t="shared" ca="1" si="289"/>
        <v>0</v>
      </c>
      <c r="AC97" s="33">
        <f t="shared" ca="1" si="225"/>
        <v>0</v>
      </c>
      <c r="AD97" s="33">
        <f t="shared" ca="1" si="225"/>
        <v>0</v>
      </c>
      <c r="AE97" s="33">
        <f t="shared" ca="1" si="225"/>
        <v>0</v>
      </c>
      <c r="AF97" s="33">
        <f t="shared" ca="1" si="225"/>
        <v>0</v>
      </c>
      <c r="AG97" s="33">
        <f t="shared" ca="1" si="225"/>
        <v>0</v>
      </c>
      <c r="AH97" s="33">
        <f t="shared" ca="1" si="225"/>
        <v>0</v>
      </c>
      <c r="AI97" s="33">
        <f t="shared" ca="1" si="227"/>
        <v>0</v>
      </c>
      <c r="AJ97" s="33">
        <f t="shared" ca="1" si="227"/>
        <v>0</v>
      </c>
      <c r="AK97" s="33">
        <f t="shared" ca="1" si="227"/>
        <v>0</v>
      </c>
      <c r="AL97" s="33">
        <f t="shared" ca="1" si="227"/>
        <v>0</v>
      </c>
      <c r="AM97" s="33">
        <f t="shared" ca="1" si="227"/>
        <v>0</v>
      </c>
      <c r="AN97" s="33">
        <f t="shared" ca="1" si="227"/>
        <v>0</v>
      </c>
      <c r="AO97" s="33">
        <f t="shared" ca="1" si="227"/>
        <v>0</v>
      </c>
      <c r="AP97" s="33">
        <f t="shared" ca="1" si="227"/>
        <v>0</v>
      </c>
      <c r="AQ97" s="33">
        <f t="shared" ca="1" si="227"/>
        <v>0</v>
      </c>
      <c r="AR97" s="33">
        <f t="shared" ca="1" si="227"/>
        <v>0</v>
      </c>
      <c r="AS97" s="33">
        <f t="shared" ca="1" si="227"/>
        <v>0</v>
      </c>
      <c r="AT97" s="33">
        <f t="shared" ca="1" si="227"/>
        <v>0</v>
      </c>
      <c r="AU97" s="33">
        <f t="shared" ca="1" si="219"/>
        <v>0</v>
      </c>
      <c r="AV97" s="33">
        <f t="shared" ca="1" si="219"/>
        <v>0</v>
      </c>
      <c r="AW97" s="33">
        <f t="shared" ca="1" si="219"/>
        <v>0</v>
      </c>
      <c r="AX97" s="33">
        <f t="shared" ca="1" si="219"/>
        <v>0</v>
      </c>
      <c r="AY97" s="33">
        <f t="shared" ca="1" si="226"/>
        <v>0</v>
      </c>
      <c r="AZ97" s="33">
        <f t="shared" ca="1" si="226"/>
        <v>0</v>
      </c>
      <c r="BA97" s="33">
        <f t="shared" ca="1" si="226"/>
        <v>0</v>
      </c>
      <c r="BB97" s="33">
        <f t="shared" ca="1" si="226"/>
        <v>0</v>
      </c>
      <c r="BC97" s="33">
        <f t="shared" ca="1" si="226"/>
        <v>0</v>
      </c>
      <c r="BD97" s="33">
        <f t="shared" ca="1" si="226"/>
        <v>0</v>
      </c>
      <c r="BE97" s="33">
        <f t="shared" ca="1" si="226"/>
        <v>0</v>
      </c>
      <c r="BF97" s="33">
        <f t="shared" ca="1" si="226"/>
        <v>0</v>
      </c>
      <c r="BG97" s="33">
        <f t="shared" ca="1" si="226"/>
        <v>0</v>
      </c>
      <c r="BH97" s="33"/>
      <c r="BJ97" s="148" t="str">
        <f t="shared" ca="1" si="231"/>
        <v/>
      </c>
      <c r="BL97" s="30"/>
      <c r="BN97" s="29" t="str">
        <f t="shared" ca="1" si="232"/>
        <v/>
      </c>
      <c r="BO97" s="29" t="str">
        <f t="shared" ca="1" si="233"/>
        <v/>
      </c>
      <c r="BP97" s="29" t="str">
        <f t="shared" ca="1" si="234"/>
        <v/>
      </c>
      <c r="BQ97" s="29" t="str">
        <f t="shared" ca="1" si="235"/>
        <v/>
      </c>
      <c r="BR97" s="29" t="str">
        <f t="shared" ca="1" si="236"/>
        <v/>
      </c>
      <c r="BS97" s="29" t="str">
        <f t="shared" ca="1" si="237"/>
        <v/>
      </c>
      <c r="BT97" s="29" t="str">
        <f t="shared" ca="1" si="238"/>
        <v/>
      </c>
      <c r="BU97" s="29" t="str">
        <f t="shared" ca="1" si="239"/>
        <v/>
      </c>
      <c r="BV97" s="29" t="str">
        <f t="shared" ca="1" si="240"/>
        <v/>
      </c>
      <c r="BW97" s="29" t="str">
        <f t="shared" ca="1" si="241"/>
        <v/>
      </c>
      <c r="BX97" s="29" t="str">
        <f t="shared" ca="1" si="242"/>
        <v/>
      </c>
      <c r="BY97" s="29" t="str">
        <f t="shared" ca="1" si="243"/>
        <v/>
      </c>
      <c r="BZ97" s="29" t="str">
        <f t="shared" ca="1" si="244"/>
        <v/>
      </c>
      <c r="CA97" s="29" t="str">
        <f t="shared" ca="1" si="245"/>
        <v/>
      </c>
      <c r="CB97" s="29" t="str">
        <f t="shared" ca="1" si="246"/>
        <v/>
      </c>
      <c r="CC97" s="29" t="str">
        <f t="shared" ca="1" si="247"/>
        <v/>
      </c>
      <c r="CD97" s="29" t="str">
        <f t="shared" ca="1" si="248"/>
        <v/>
      </c>
      <c r="CE97" s="29" t="str">
        <f t="shared" ca="1" si="249"/>
        <v/>
      </c>
      <c r="CF97" s="29" t="str">
        <f t="shared" ca="1" si="250"/>
        <v/>
      </c>
      <c r="CG97" s="29" t="str">
        <f t="shared" ca="1" si="251"/>
        <v/>
      </c>
      <c r="CH97" s="29" t="str">
        <f t="shared" ca="1" si="252"/>
        <v/>
      </c>
      <c r="CI97" s="29" t="str">
        <f t="shared" ca="1" si="253"/>
        <v/>
      </c>
      <c r="CJ97" s="29" t="str">
        <f t="shared" ca="1" si="254"/>
        <v/>
      </c>
      <c r="CK97" s="29" t="str">
        <f t="shared" ca="1" si="255"/>
        <v/>
      </c>
      <c r="CL97" s="29" t="str">
        <f t="shared" ca="1" si="256"/>
        <v/>
      </c>
      <c r="CM97" s="29" t="str">
        <f t="shared" ca="1" si="257"/>
        <v/>
      </c>
      <c r="CN97" s="29" t="str">
        <f t="shared" ca="1" si="258"/>
        <v/>
      </c>
      <c r="CO97" s="29" t="str">
        <f t="shared" ca="1" si="259"/>
        <v/>
      </c>
      <c r="CP97" s="29" t="str">
        <f t="shared" ca="1" si="260"/>
        <v/>
      </c>
      <c r="CQ97" s="29" t="str">
        <f t="shared" ca="1" si="261"/>
        <v/>
      </c>
      <c r="CR97" s="29" t="str">
        <f t="shared" ca="1" si="262"/>
        <v/>
      </c>
      <c r="CS97" s="29" t="str">
        <f t="shared" ca="1" si="263"/>
        <v/>
      </c>
      <c r="CT97" s="29" t="str">
        <f t="shared" ca="1" si="264"/>
        <v/>
      </c>
      <c r="CU97" s="29" t="str">
        <f t="shared" ca="1" si="265"/>
        <v/>
      </c>
      <c r="CV97" s="29" t="str">
        <f t="shared" ca="1" si="266"/>
        <v/>
      </c>
      <c r="CW97" s="29" t="str">
        <f t="shared" ca="1" si="267"/>
        <v/>
      </c>
      <c r="CX97" s="29" t="str">
        <f t="shared" ca="1" si="268"/>
        <v/>
      </c>
      <c r="CY97" s="29" t="str">
        <f t="shared" ca="1" si="269"/>
        <v/>
      </c>
      <c r="CZ97" s="29" t="str">
        <f t="shared" ca="1" si="270"/>
        <v/>
      </c>
      <c r="DA97" s="29" t="str">
        <f t="shared" ca="1" si="271"/>
        <v/>
      </c>
      <c r="DB97" s="29" t="str">
        <f t="shared" ca="1" si="272"/>
        <v/>
      </c>
      <c r="DC97" s="29" t="str">
        <f t="shared" ca="1" si="273"/>
        <v/>
      </c>
      <c r="DD97" s="29" t="str">
        <f t="shared" ca="1" si="274"/>
        <v/>
      </c>
      <c r="DE97" s="29" t="str">
        <f t="shared" ca="1" si="275"/>
        <v/>
      </c>
      <c r="DF97" s="29" t="str">
        <f t="shared" ca="1" si="276"/>
        <v/>
      </c>
      <c r="DG97" s="29" t="str">
        <f t="shared" ca="1" si="277"/>
        <v/>
      </c>
      <c r="DH97" s="29" t="str">
        <f t="shared" ca="1" si="278"/>
        <v/>
      </c>
      <c r="DI97" s="29" t="str">
        <f t="shared" ca="1" si="279"/>
        <v/>
      </c>
      <c r="DJ97" s="29" t="str">
        <f t="shared" ca="1" si="280"/>
        <v/>
      </c>
      <c r="DK97" s="29" t="str">
        <f t="shared" ca="1" si="281"/>
        <v/>
      </c>
      <c r="DL97" s="29" t="str">
        <f t="shared" ca="1" si="282"/>
        <v/>
      </c>
      <c r="DM97" s="29" t="str">
        <f t="shared" ca="1" si="283"/>
        <v/>
      </c>
      <c r="JD97">
        <f t="shared" si="145"/>
        <v>0</v>
      </c>
      <c r="JE97">
        <f t="shared" si="284"/>
        <v>0</v>
      </c>
      <c r="JF97" t="str">
        <f t="shared" ca="1" si="285"/>
        <v/>
      </c>
      <c r="JG97" t="str">
        <f t="shared" ca="1" si="286"/>
        <v/>
      </c>
      <c r="JH97" t="str">
        <f t="shared" ca="1" si="287"/>
        <v/>
      </c>
      <c r="JI97" t="str">
        <f t="shared" ca="1" si="288"/>
        <v/>
      </c>
    </row>
    <row r="98" spans="3:269" x14ac:dyDescent="0.2">
      <c r="C98" s="9">
        <f t="array" aca="1" ref="C98" ca="1">MIN(IF($L$7=0, 0, IF(INDIRECT($L$6)&gt;0, IF(ROW(INDIRECT($L$6))&gt;C97, ROW(INDIRECT($L$6)), MAXR))))</f>
        <v>9999999</v>
      </c>
      <c r="D98" s="9">
        <f t="shared" ca="1" si="85"/>
        <v>0</v>
      </c>
      <c r="E98" s="9">
        <f t="shared" ca="1" si="228"/>
        <v>0</v>
      </c>
      <c r="F98" s="105" t="str">
        <f t="shared" ca="1" si="229"/>
        <v/>
      </c>
      <c r="G98" s="7">
        <f t="shared" ca="1" si="230"/>
        <v>0</v>
      </c>
      <c r="H98" s="33">
        <f t="shared" ca="1" si="290"/>
        <v>0</v>
      </c>
      <c r="I98" s="33">
        <f t="shared" ca="1" si="290"/>
        <v>0</v>
      </c>
      <c r="J98" s="33">
        <f t="shared" ca="1" si="290"/>
        <v>0</v>
      </c>
      <c r="K98" s="33">
        <f t="shared" ca="1" si="290"/>
        <v>0</v>
      </c>
      <c r="L98" s="33">
        <f t="shared" ca="1" si="290"/>
        <v>0</v>
      </c>
      <c r="M98" s="33">
        <f t="shared" ca="1" si="290"/>
        <v>0</v>
      </c>
      <c r="N98" s="33">
        <f t="shared" ca="1" si="290"/>
        <v>0</v>
      </c>
      <c r="O98" s="33">
        <f t="shared" ca="1" si="290"/>
        <v>0</v>
      </c>
      <c r="P98" s="33">
        <f t="shared" ca="1" si="290"/>
        <v>0</v>
      </c>
      <c r="Q98" s="33">
        <f t="shared" ca="1" si="290"/>
        <v>0</v>
      </c>
      <c r="R98" s="33">
        <f t="shared" ca="1" si="289"/>
        <v>0</v>
      </c>
      <c r="S98" s="33">
        <f t="shared" ca="1" si="289"/>
        <v>0</v>
      </c>
      <c r="T98" s="33">
        <f t="shared" ca="1" si="289"/>
        <v>0</v>
      </c>
      <c r="U98" s="33">
        <f t="shared" ca="1" si="289"/>
        <v>0</v>
      </c>
      <c r="V98" s="33">
        <f t="shared" ca="1" si="289"/>
        <v>0</v>
      </c>
      <c r="W98" s="33">
        <f t="shared" ca="1" si="289"/>
        <v>0</v>
      </c>
      <c r="X98" s="33">
        <f t="shared" ca="1" si="289"/>
        <v>0</v>
      </c>
      <c r="Y98" s="33">
        <f t="shared" ca="1" si="289"/>
        <v>0</v>
      </c>
      <c r="Z98" s="33">
        <f t="shared" ca="1" si="289"/>
        <v>0</v>
      </c>
      <c r="AA98" s="33">
        <f t="shared" ca="1" si="289"/>
        <v>0</v>
      </c>
      <c r="AB98" s="33">
        <f t="shared" ca="1" si="289"/>
        <v>0</v>
      </c>
      <c r="AC98" s="33">
        <f t="shared" ca="1" si="225"/>
        <v>0</v>
      </c>
      <c r="AD98" s="33">
        <f t="shared" ca="1" si="225"/>
        <v>0</v>
      </c>
      <c r="AE98" s="33">
        <f t="shared" ca="1" si="225"/>
        <v>0</v>
      </c>
      <c r="AF98" s="33">
        <f t="shared" ca="1" si="225"/>
        <v>0</v>
      </c>
      <c r="AG98" s="33">
        <f t="shared" ca="1" si="225"/>
        <v>0</v>
      </c>
      <c r="AH98" s="33">
        <f t="shared" ca="1" si="225"/>
        <v>0</v>
      </c>
      <c r="AI98" s="33">
        <f t="shared" ca="1" si="227"/>
        <v>0</v>
      </c>
      <c r="AJ98" s="33">
        <f t="shared" ca="1" si="227"/>
        <v>0</v>
      </c>
      <c r="AK98" s="33">
        <f t="shared" ca="1" si="227"/>
        <v>0</v>
      </c>
      <c r="AL98" s="33">
        <f t="shared" ca="1" si="227"/>
        <v>0</v>
      </c>
      <c r="AM98" s="33">
        <f t="shared" ca="1" si="227"/>
        <v>0</v>
      </c>
      <c r="AN98" s="33">
        <f t="shared" ca="1" si="227"/>
        <v>0</v>
      </c>
      <c r="AO98" s="33">
        <f t="shared" ca="1" si="227"/>
        <v>0</v>
      </c>
      <c r="AP98" s="33">
        <f t="shared" ca="1" si="227"/>
        <v>0</v>
      </c>
      <c r="AQ98" s="33">
        <f t="shared" ca="1" si="227"/>
        <v>0</v>
      </c>
      <c r="AR98" s="33">
        <f t="shared" ca="1" si="227"/>
        <v>0</v>
      </c>
      <c r="AS98" s="33">
        <f t="shared" ca="1" si="227"/>
        <v>0</v>
      </c>
      <c r="AT98" s="33">
        <f t="shared" ca="1" si="227"/>
        <v>0</v>
      </c>
      <c r="AU98" s="33">
        <f t="shared" ca="1" si="219"/>
        <v>0</v>
      </c>
      <c r="AV98" s="33">
        <f t="shared" ca="1" si="219"/>
        <v>0</v>
      </c>
      <c r="AW98" s="33">
        <f t="shared" ca="1" si="219"/>
        <v>0</v>
      </c>
      <c r="AX98" s="33">
        <f t="shared" ca="1" si="219"/>
        <v>0</v>
      </c>
      <c r="AY98" s="33">
        <f t="shared" ca="1" si="226"/>
        <v>0</v>
      </c>
      <c r="AZ98" s="33">
        <f t="shared" ca="1" si="226"/>
        <v>0</v>
      </c>
      <c r="BA98" s="33">
        <f t="shared" ca="1" si="226"/>
        <v>0</v>
      </c>
      <c r="BB98" s="33">
        <f t="shared" ca="1" si="226"/>
        <v>0</v>
      </c>
      <c r="BC98" s="33">
        <f t="shared" ca="1" si="226"/>
        <v>0</v>
      </c>
      <c r="BD98" s="33">
        <f t="shared" ca="1" si="226"/>
        <v>0</v>
      </c>
      <c r="BE98" s="33">
        <f t="shared" ca="1" si="226"/>
        <v>0</v>
      </c>
      <c r="BF98" s="33">
        <f t="shared" ca="1" si="226"/>
        <v>0</v>
      </c>
      <c r="BG98" s="33">
        <f t="shared" ca="1" si="226"/>
        <v>0</v>
      </c>
      <c r="BH98" s="33"/>
      <c r="BJ98" s="148" t="str">
        <f t="shared" ca="1" si="231"/>
        <v/>
      </c>
      <c r="BL98" s="30"/>
      <c r="BN98" s="29" t="str">
        <f t="shared" ca="1" si="232"/>
        <v/>
      </c>
      <c r="BO98" s="29" t="str">
        <f t="shared" ca="1" si="233"/>
        <v/>
      </c>
      <c r="BP98" s="29" t="str">
        <f t="shared" ca="1" si="234"/>
        <v/>
      </c>
      <c r="BQ98" s="29" t="str">
        <f t="shared" ca="1" si="235"/>
        <v/>
      </c>
      <c r="BR98" s="29" t="str">
        <f t="shared" ca="1" si="236"/>
        <v/>
      </c>
      <c r="BS98" s="29" t="str">
        <f t="shared" ca="1" si="237"/>
        <v/>
      </c>
      <c r="BT98" s="29" t="str">
        <f t="shared" ca="1" si="238"/>
        <v/>
      </c>
      <c r="BU98" s="29" t="str">
        <f t="shared" ca="1" si="239"/>
        <v/>
      </c>
      <c r="BV98" s="29" t="str">
        <f t="shared" ca="1" si="240"/>
        <v/>
      </c>
      <c r="BW98" s="29" t="str">
        <f t="shared" ca="1" si="241"/>
        <v/>
      </c>
      <c r="BX98" s="29" t="str">
        <f t="shared" ca="1" si="242"/>
        <v/>
      </c>
      <c r="BY98" s="29" t="str">
        <f t="shared" ca="1" si="243"/>
        <v/>
      </c>
      <c r="BZ98" s="29" t="str">
        <f t="shared" ca="1" si="244"/>
        <v/>
      </c>
      <c r="CA98" s="29" t="str">
        <f t="shared" ca="1" si="245"/>
        <v/>
      </c>
      <c r="CB98" s="29" t="str">
        <f t="shared" ca="1" si="246"/>
        <v/>
      </c>
      <c r="CC98" s="29" t="str">
        <f t="shared" ca="1" si="247"/>
        <v/>
      </c>
      <c r="CD98" s="29" t="str">
        <f t="shared" ca="1" si="248"/>
        <v/>
      </c>
      <c r="CE98" s="29" t="str">
        <f t="shared" ca="1" si="249"/>
        <v/>
      </c>
      <c r="CF98" s="29" t="str">
        <f t="shared" ca="1" si="250"/>
        <v/>
      </c>
      <c r="CG98" s="29" t="str">
        <f t="shared" ca="1" si="251"/>
        <v/>
      </c>
      <c r="CH98" s="29" t="str">
        <f t="shared" ca="1" si="252"/>
        <v/>
      </c>
      <c r="CI98" s="29" t="str">
        <f t="shared" ca="1" si="253"/>
        <v/>
      </c>
      <c r="CJ98" s="29" t="str">
        <f t="shared" ca="1" si="254"/>
        <v/>
      </c>
      <c r="CK98" s="29" t="str">
        <f t="shared" ca="1" si="255"/>
        <v/>
      </c>
      <c r="CL98" s="29" t="str">
        <f t="shared" ca="1" si="256"/>
        <v/>
      </c>
      <c r="CM98" s="29" t="str">
        <f t="shared" ca="1" si="257"/>
        <v/>
      </c>
      <c r="CN98" s="29" t="str">
        <f t="shared" ca="1" si="258"/>
        <v/>
      </c>
      <c r="CO98" s="29" t="str">
        <f t="shared" ca="1" si="259"/>
        <v/>
      </c>
      <c r="CP98" s="29" t="str">
        <f t="shared" ca="1" si="260"/>
        <v/>
      </c>
      <c r="CQ98" s="29" t="str">
        <f t="shared" ca="1" si="261"/>
        <v/>
      </c>
      <c r="CR98" s="29" t="str">
        <f t="shared" ca="1" si="262"/>
        <v/>
      </c>
      <c r="CS98" s="29" t="str">
        <f t="shared" ca="1" si="263"/>
        <v/>
      </c>
      <c r="CT98" s="29" t="str">
        <f t="shared" ca="1" si="264"/>
        <v/>
      </c>
      <c r="CU98" s="29" t="str">
        <f t="shared" ca="1" si="265"/>
        <v/>
      </c>
      <c r="CV98" s="29" t="str">
        <f t="shared" ca="1" si="266"/>
        <v/>
      </c>
      <c r="CW98" s="29" t="str">
        <f t="shared" ca="1" si="267"/>
        <v/>
      </c>
      <c r="CX98" s="29" t="str">
        <f t="shared" ca="1" si="268"/>
        <v/>
      </c>
      <c r="CY98" s="29" t="str">
        <f t="shared" ca="1" si="269"/>
        <v/>
      </c>
      <c r="CZ98" s="29" t="str">
        <f t="shared" ca="1" si="270"/>
        <v/>
      </c>
      <c r="DA98" s="29" t="str">
        <f t="shared" ca="1" si="271"/>
        <v/>
      </c>
      <c r="DB98" s="29" t="str">
        <f t="shared" ca="1" si="272"/>
        <v/>
      </c>
      <c r="DC98" s="29" t="str">
        <f t="shared" ca="1" si="273"/>
        <v/>
      </c>
      <c r="DD98" s="29" t="str">
        <f t="shared" ca="1" si="274"/>
        <v/>
      </c>
      <c r="DE98" s="29" t="str">
        <f t="shared" ca="1" si="275"/>
        <v/>
      </c>
      <c r="DF98" s="29" t="str">
        <f t="shared" ca="1" si="276"/>
        <v/>
      </c>
      <c r="DG98" s="29" t="str">
        <f t="shared" ca="1" si="277"/>
        <v/>
      </c>
      <c r="DH98" s="29" t="str">
        <f t="shared" ca="1" si="278"/>
        <v/>
      </c>
      <c r="DI98" s="29" t="str">
        <f t="shared" ca="1" si="279"/>
        <v/>
      </c>
      <c r="DJ98" s="29" t="str">
        <f t="shared" ca="1" si="280"/>
        <v/>
      </c>
      <c r="DK98" s="29" t="str">
        <f t="shared" ca="1" si="281"/>
        <v/>
      </c>
      <c r="DL98" s="29" t="str">
        <f t="shared" ca="1" si="282"/>
        <v/>
      </c>
      <c r="DM98" s="29" t="str">
        <f t="shared" ca="1" si="283"/>
        <v/>
      </c>
      <c r="JD98">
        <f t="shared" si="145"/>
        <v>0</v>
      </c>
      <c r="JE98">
        <f t="shared" si="284"/>
        <v>0</v>
      </c>
      <c r="JF98" t="str">
        <f t="shared" ca="1" si="285"/>
        <v/>
      </c>
      <c r="JG98" t="str">
        <f t="shared" ca="1" si="286"/>
        <v/>
      </c>
      <c r="JH98" t="str">
        <f t="shared" ca="1" si="287"/>
        <v/>
      </c>
      <c r="JI98" t="str">
        <f t="shared" ca="1" si="288"/>
        <v/>
      </c>
    </row>
    <row r="99" spans="3:269" x14ac:dyDescent="0.2">
      <c r="C99" s="9">
        <f t="array" aca="1" ref="C99" ca="1">MIN(IF($L$7=0, 0, IF(INDIRECT($L$6)&gt;0, IF(ROW(INDIRECT($L$6))&gt;C98, ROW(INDIRECT($L$6)), MAXR))))</f>
        <v>9999999</v>
      </c>
      <c r="D99" s="9">
        <f t="shared" ca="1" si="85"/>
        <v>0</v>
      </c>
      <c r="E99" s="9">
        <f t="shared" ca="1" si="228"/>
        <v>0</v>
      </c>
      <c r="F99" s="105" t="str">
        <f t="shared" ca="1" si="229"/>
        <v/>
      </c>
      <c r="G99" s="7">
        <f t="shared" ca="1" si="230"/>
        <v>0</v>
      </c>
      <c r="H99" s="33">
        <f t="shared" ca="1" si="290"/>
        <v>0</v>
      </c>
      <c r="I99" s="33">
        <f t="shared" ca="1" si="290"/>
        <v>0</v>
      </c>
      <c r="J99" s="33">
        <f t="shared" ca="1" si="290"/>
        <v>0</v>
      </c>
      <c r="K99" s="33">
        <f t="shared" ca="1" si="290"/>
        <v>0</v>
      </c>
      <c r="L99" s="33">
        <f t="shared" ca="1" si="290"/>
        <v>0</v>
      </c>
      <c r="M99" s="33">
        <f t="shared" ca="1" si="290"/>
        <v>0</v>
      </c>
      <c r="N99" s="33">
        <f t="shared" ca="1" si="290"/>
        <v>0</v>
      </c>
      <c r="O99" s="33">
        <f t="shared" ca="1" si="290"/>
        <v>0</v>
      </c>
      <c r="P99" s="33">
        <f t="shared" ca="1" si="290"/>
        <v>0</v>
      </c>
      <c r="Q99" s="33">
        <f t="shared" ca="1" si="290"/>
        <v>0</v>
      </c>
      <c r="R99" s="33">
        <f t="shared" ca="1" si="289"/>
        <v>0</v>
      </c>
      <c r="S99" s="33">
        <f t="shared" ca="1" si="289"/>
        <v>0</v>
      </c>
      <c r="T99" s="33">
        <f t="shared" ca="1" si="289"/>
        <v>0</v>
      </c>
      <c r="U99" s="33">
        <f t="shared" ca="1" si="289"/>
        <v>0</v>
      </c>
      <c r="V99" s="33">
        <f t="shared" ca="1" si="289"/>
        <v>0</v>
      </c>
      <c r="W99" s="33">
        <f t="shared" ca="1" si="289"/>
        <v>0</v>
      </c>
      <c r="X99" s="33">
        <f t="shared" ca="1" si="289"/>
        <v>0</v>
      </c>
      <c r="Y99" s="33">
        <f t="shared" ca="1" si="289"/>
        <v>0</v>
      </c>
      <c r="Z99" s="33">
        <f t="shared" ca="1" si="289"/>
        <v>0</v>
      </c>
      <c r="AA99" s="33">
        <f t="shared" ca="1" si="289"/>
        <v>0</v>
      </c>
      <c r="AB99" s="33">
        <f t="shared" ca="1" si="289"/>
        <v>0</v>
      </c>
      <c r="AC99" s="33">
        <f t="shared" ca="1" si="225"/>
        <v>0</v>
      </c>
      <c r="AD99" s="33">
        <f t="shared" ca="1" si="225"/>
        <v>0</v>
      </c>
      <c r="AE99" s="33">
        <f t="shared" ca="1" si="225"/>
        <v>0</v>
      </c>
      <c r="AF99" s="33">
        <f t="shared" ca="1" si="225"/>
        <v>0</v>
      </c>
      <c r="AG99" s="33">
        <f t="shared" ca="1" si="225"/>
        <v>0</v>
      </c>
      <c r="AH99" s="33">
        <f t="shared" ca="1" si="225"/>
        <v>0</v>
      </c>
      <c r="AI99" s="33">
        <f t="shared" ca="1" si="227"/>
        <v>0</v>
      </c>
      <c r="AJ99" s="33">
        <f t="shared" ca="1" si="227"/>
        <v>0</v>
      </c>
      <c r="AK99" s="33">
        <f t="shared" ca="1" si="227"/>
        <v>0</v>
      </c>
      <c r="AL99" s="33">
        <f t="shared" ca="1" si="227"/>
        <v>0</v>
      </c>
      <c r="AM99" s="33">
        <f t="shared" ca="1" si="227"/>
        <v>0</v>
      </c>
      <c r="AN99" s="33">
        <f t="shared" ca="1" si="227"/>
        <v>0</v>
      </c>
      <c r="AO99" s="33">
        <f t="shared" ca="1" si="227"/>
        <v>0</v>
      </c>
      <c r="AP99" s="33">
        <f t="shared" ca="1" si="227"/>
        <v>0</v>
      </c>
      <c r="AQ99" s="33">
        <f t="shared" ca="1" si="227"/>
        <v>0</v>
      </c>
      <c r="AR99" s="33">
        <f t="shared" ca="1" si="227"/>
        <v>0</v>
      </c>
      <c r="AS99" s="33">
        <f t="shared" ca="1" si="227"/>
        <v>0</v>
      </c>
      <c r="AT99" s="33">
        <f t="shared" ca="1" si="227"/>
        <v>0</v>
      </c>
      <c r="AU99" s="33">
        <f t="shared" ca="1" si="219"/>
        <v>0</v>
      </c>
      <c r="AV99" s="33">
        <f t="shared" ca="1" si="219"/>
        <v>0</v>
      </c>
      <c r="AW99" s="33">
        <f t="shared" ca="1" si="219"/>
        <v>0</v>
      </c>
      <c r="AX99" s="33">
        <f t="shared" ca="1" si="219"/>
        <v>0</v>
      </c>
      <c r="AY99" s="33">
        <f t="shared" ca="1" si="226"/>
        <v>0</v>
      </c>
      <c r="AZ99" s="33">
        <f t="shared" ca="1" si="226"/>
        <v>0</v>
      </c>
      <c r="BA99" s="33">
        <f t="shared" ca="1" si="226"/>
        <v>0</v>
      </c>
      <c r="BB99" s="33">
        <f t="shared" ca="1" si="226"/>
        <v>0</v>
      </c>
      <c r="BC99" s="33">
        <f t="shared" ca="1" si="226"/>
        <v>0</v>
      </c>
      <c r="BD99" s="33">
        <f t="shared" ca="1" si="226"/>
        <v>0</v>
      </c>
      <c r="BE99" s="33">
        <f t="shared" ca="1" si="226"/>
        <v>0</v>
      </c>
      <c r="BF99" s="33">
        <f t="shared" ca="1" si="226"/>
        <v>0</v>
      </c>
      <c r="BG99" s="33">
        <f t="shared" ca="1" si="226"/>
        <v>0</v>
      </c>
      <c r="BH99" s="33"/>
      <c r="BJ99" s="148" t="str">
        <f t="shared" ca="1" si="231"/>
        <v/>
      </c>
      <c r="BL99" s="30"/>
      <c r="BN99" s="29" t="str">
        <f t="shared" ca="1" si="232"/>
        <v/>
      </c>
      <c r="BO99" s="29" t="str">
        <f t="shared" ca="1" si="233"/>
        <v/>
      </c>
      <c r="BP99" s="29" t="str">
        <f t="shared" ca="1" si="234"/>
        <v/>
      </c>
      <c r="BQ99" s="29" t="str">
        <f t="shared" ca="1" si="235"/>
        <v/>
      </c>
      <c r="BR99" s="29" t="str">
        <f t="shared" ca="1" si="236"/>
        <v/>
      </c>
      <c r="BS99" s="29" t="str">
        <f t="shared" ca="1" si="237"/>
        <v/>
      </c>
      <c r="BT99" s="29" t="str">
        <f t="shared" ca="1" si="238"/>
        <v/>
      </c>
      <c r="BU99" s="29" t="str">
        <f t="shared" ca="1" si="239"/>
        <v/>
      </c>
      <c r="BV99" s="29" t="str">
        <f t="shared" ca="1" si="240"/>
        <v/>
      </c>
      <c r="BW99" s="29" t="str">
        <f t="shared" ca="1" si="241"/>
        <v/>
      </c>
      <c r="BX99" s="29" t="str">
        <f t="shared" ca="1" si="242"/>
        <v/>
      </c>
      <c r="BY99" s="29" t="str">
        <f t="shared" ca="1" si="243"/>
        <v/>
      </c>
      <c r="BZ99" s="29" t="str">
        <f t="shared" ca="1" si="244"/>
        <v/>
      </c>
      <c r="CA99" s="29" t="str">
        <f t="shared" ca="1" si="245"/>
        <v/>
      </c>
      <c r="CB99" s="29" t="str">
        <f t="shared" ca="1" si="246"/>
        <v/>
      </c>
      <c r="CC99" s="29" t="str">
        <f t="shared" ca="1" si="247"/>
        <v/>
      </c>
      <c r="CD99" s="29" t="str">
        <f t="shared" ca="1" si="248"/>
        <v/>
      </c>
      <c r="CE99" s="29" t="str">
        <f t="shared" ca="1" si="249"/>
        <v/>
      </c>
      <c r="CF99" s="29" t="str">
        <f t="shared" ca="1" si="250"/>
        <v/>
      </c>
      <c r="CG99" s="29" t="str">
        <f t="shared" ca="1" si="251"/>
        <v/>
      </c>
      <c r="CH99" s="29" t="str">
        <f t="shared" ca="1" si="252"/>
        <v/>
      </c>
      <c r="CI99" s="29" t="str">
        <f t="shared" ca="1" si="253"/>
        <v/>
      </c>
      <c r="CJ99" s="29" t="str">
        <f t="shared" ca="1" si="254"/>
        <v/>
      </c>
      <c r="CK99" s="29" t="str">
        <f t="shared" ca="1" si="255"/>
        <v/>
      </c>
      <c r="CL99" s="29" t="str">
        <f t="shared" ca="1" si="256"/>
        <v/>
      </c>
      <c r="CM99" s="29" t="str">
        <f t="shared" ca="1" si="257"/>
        <v/>
      </c>
      <c r="CN99" s="29" t="str">
        <f t="shared" ca="1" si="258"/>
        <v/>
      </c>
      <c r="CO99" s="29" t="str">
        <f t="shared" ca="1" si="259"/>
        <v/>
      </c>
      <c r="CP99" s="29" t="str">
        <f t="shared" ca="1" si="260"/>
        <v/>
      </c>
      <c r="CQ99" s="29" t="str">
        <f t="shared" ca="1" si="261"/>
        <v/>
      </c>
      <c r="CR99" s="29" t="str">
        <f t="shared" ca="1" si="262"/>
        <v/>
      </c>
      <c r="CS99" s="29" t="str">
        <f t="shared" ca="1" si="263"/>
        <v/>
      </c>
      <c r="CT99" s="29" t="str">
        <f t="shared" ca="1" si="264"/>
        <v/>
      </c>
      <c r="CU99" s="29" t="str">
        <f t="shared" ca="1" si="265"/>
        <v/>
      </c>
      <c r="CV99" s="29" t="str">
        <f t="shared" ca="1" si="266"/>
        <v/>
      </c>
      <c r="CW99" s="29" t="str">
        <f t="shared" ca="1" si="267"/>
        <v/>
      </c>
      <c r="CX99" s="29" t="str">
        <f t="shared" ca="1" si="268"/>
        <v/>
      </c>
      <c r="CY99" s="29" t="str">
        <f t="shared" ca="1" si="269"/>
        <v/>
      </c>
      <c r="CZ99" s="29" t="str">
        <f t="shared" ca="1" si="270"/>
        <v/>
      </c>
      <c r="DA99" s="29" t="str">
        <f t="shared" ca="1" si="271"/>
        <v/>
      </c>
      <c r="DB99" s="29" t="str">
        <f t="shared" ca="1" si="272"/>
        <v/>
      </c>
      <c r="DC99" s="29" t="str">
        <f t="shared" ca="1" si="273"/>
        <v/>
      </c>
      <c r="DD99" s="29" t="str">
        <f t="shared" ca="1" si="274"/>
        <v/>
      </c>
      <c r="DE99" s="29" t="str">
        <f t="shared" ca="1" si="275"/>
        <v/>
      </c>
      <c r="DF99" s="29" t="str">
        <f t="shared" ca="1" si="276"/>
        <v/>
      </c>
      <c r="DG99" s="29" t="str">
        <f t="shared" ca="1" si="277"/>
        <v/>
      </c>
      <c r="DH99" s="29" t="str">
        <f t="shared" ca="1" si="278"/>
        <v/>
      </c>
      <c r="DI99" s="29" t="str">
        <f t="shared" ca="1" si="279"/>
        <v/>
      </c>
      <c r="DJ99" s="29" t="str">
        <f t="shared" ca="1" si="280"/>
        <v/>
      </c>
      <c r="DK99" s="29" t="str">
        <f t="shared" ca="1" si="281"/>
        <v/>
      </c>
      <c r="DL99" s="29" t="str">
        <f t="shared" ca="1" si="282"/>
        <v/>
      </c>
      <c r="DM99" s="29" t="str">
        <f t="shared" ca="1" si="283"/>
        <v/>
      </c>
      <c r="JD99">
        <f t="shared" si="145"/>
        <v>0</v>
      </c>
      <c r="JE99">
        <f t="shared" si="284"/>
        <v>0</v>
      </c>
      <c r="JF99" t="str">
        <f t="shared" ca="1" si="285"/>
        <v/>
      </c>
      <c r="JG99" t="str">
        <f t="shared" ca="1" si="286"/>
        <v/>
      </c>
      <c r="JH99" t="str">
        <f t="shared" ca="1" si="287"/>
        <v/>
      </c>
      <c r="JI99" t="str">
        <f t="shared" ca="1" si="288"/>
        <v/>
      </c>
    </row>
    <row r="100" spans="3:269" x14ac:dyDescent="0.2">
      <c r="C100" s="9">
        <f t="array" aca="1" ref="C100" ca="1">MIN(IF($L$7=0, 0, IF(INDIRECT($L$6)&gt;0, IF(ROW(INDIRECT($L$6))&gt;C99, ROW(INDIRECT($L$6)), MAXR))))</f>
        <v>9999999</v>
      </c>
      <c r="D100" s="9">
        <f t="shared" ca="1" si="85"/>
        <v>0</v>
      </c>
      <c r="E100" s="9">
        <f t="shared" ca="1" si="228"/>
        <v>0</v>
      </c>
      <c r="F100" s="105" t="str">
        <f t="shared" ca="1" si="229"/>
        <v/>
      </c>
      <c r="G100" s="7">
        <f t="shared" ca="1" si="230"/>
        <v>0</v>
      </c>
      <c r="H100" s="33">
        <f t="shared" ca="1" si="290"/>
        <v>0</v>
      </c>
      <c r="I100" s="33">
        <f t="shared" ca="1" si="290"/>
        <v>0</v>
      </c>
      <c r="J100" s="33">
        <f t="shared" ca="1" si="290"/>
        <v>0</v>
      </c>
      <c r="K100" s="33">
        <f t="shared" ca="1" si="290"/>
        <v>0</v>
      </c>
      <c r="L100" s="33">
        <f t="shared" ca="1" si="290"/>
        <v>0</v>
      </c>
      <c r="M100" s="33">
        <f t="shared" ca="1" si="290"/>
        <v>0</v>
      </c>
      <c r="N100" s="33">
        <f t="shared" ca="1" si="290"/>
        <v>0</v>
      </c>
      <c r="O100" s="33">
        <f t="shared" ca="1" si="290"/>
        <v>0</v>
      </c>
      <c r="P100" s="33">
        <f t="shared" ca="1" si="290"/>
        <v>0</v>
      </c>
      <c r="Q100" s="33">
        <f t="shared" ca="1" si="290"/>
        <v>0</v>
      </c>
      <c r="R100" s="33">
        <f t="shared" ca="1" si="289"/>
        <v>0</v>
      </c>
      <c r="S100" s="33">
        <f t="shared" ca="1" si="289"/>
        <v>0</v>
      </c>
      <c r="T100" s="33">
        <f t="shared" ca="1" si="289"/>
        <v>0</v>
      </c>
      <c r="U100" s="33">
        <f t="shared" ca="1" si="289"/>
        <v>0</v>
      </c>
      <c r="V100" s="33">
        <f t="shared" ca="1" si="289"/>
        <v>0</v>
      </c>
      <c r="W100" s="33">
        <f t="shared" ca="1" si="289"/>
        <v>0</v>
      </c>
      <c r="X100" s="33">
        <f t="shared" ca="1" si="289"/>
        <v>0</v>
      </c>
      <c r="Y100" s="33">
        <f t="shared" ca="1" si="289"/>
        <v>0</v>
      </c>
      <c r="Z100" s="33">
        <f t="shared" ca="1" si="289"/>
        <v>0</v>
      </c>
      <c r="AA100" s="33">
        <f t="shared" ca="1" si="289"/>
        <v>0</v>
      </c>
      <c r="AB100" s="33">
        <f t="shared" ca="1" si="289"/>
        <v>0</v>
      </c>
      <c r="AC100" s="33">
        <f t="shared" ca="1" si="225"/>
        <v>0</v>
      </c>
      <c r="AD100" s="33">
        <f t="shared" ca="1" si="225"/>
        <v>0</v>
      </c>
      <c r="AE100" s="33">
        <f t="shared" ca="1" si="225"/>
        <v>0</v>
      </c>
      <c r="AF100" s="33">
        <f t="shared" ca="1" si="225"/>
        <v>0</v>
      </c>
      <c r="AG100" s="33">
        <f t="shared" ca="1" si="225"/>
        <v>0</v>
      </c>
      <c r="AH100" s="33">
        <f t="shared" ca="1" si="225"/>
        <v>0</v>
      </c>
      <c r="AI100" s="33">
        <f t="shared" ca="1" si="227"/>
        <v>0</v>
      </c>
      <c r="AJ100" s="33">
        <f t="shared" ca="1" si="227"/>
        <v>0</v>
      </c>
      <c r="AK100" s="33">
        <f t="shared" ca="1" si="227"/>
        <v>0</v>
      </c>
      <c r="AL100" s="33">
        <f t="shared" ca="1" si="227"/>
        <v>0</v>
      </c>
      <c r="AM100" s="33">
        <f t="shared" ca="1" si="227"/>
        <v>0</v>
      </c>
      <c r="AN100" s="33">
        <f t="shared" ca="1" si="227"/>
        <v>0</v>
      </c>
      <c r="AO100" s="33">
        <f t="shared" ca="1" si="227"/>
        <v>0</v>
      </c>
      <c r="AP100" s="33">
        <f t="shared" ca="1" si="227"/>
        <v>0</v>
      </c>
      <c r="AQ100" s="33">
        <f t="shared" ca="1" si="227"/>
        <v>0</v>
      </c>
      <c r="AR100" s="33">
        <f t="shared" ca="1" si="227"/>
        <v>0</v>
      </c>
      <c r="AS100" s="33">
        <f t="shared" ca="1" si="227"/>
        <v>0</v>
      </c>
      <c r="AT100" s="33">
        <f t="shared" ca="1" si="227"/>
        <v>0</v>
      </c>
      <c r="AU100" s="33">
        <f t="shared" ca="1" si="219"/>
        <v>0</v>
      </c>
      <c r="AV100" s="33">
        <f t="shared" ca="1" si="219"/>
        <v>0</v>
      </c>
      <c r="AW100" s="33">
        <f t="shared" ca="1" si="219"/>
        <v>0</v>
      </c>
      <c r="AX100" s="33">
        <f t="shared" ca="1" si="219"/>
        <v>0</v>
      </c>
      <c r="AY100" s="33">
        <f t="shared" ca="1" si="226"/>
        <v>0</v>
      </c>
      <c r="AZ100" s="33">
        <f t="shared" ca="1" si="226"/>
        <v>0</v>
      </c>
      <c r="BA100" s="33">
        <f t="shared" ca="1" si="226"/>
        <v>0</v>
      </c>
      <c r="BB100" s="33">
        <f t="shared" ca="1" si="226"/>
        <v>0</v>
      </c>
      <c r="BC100" s="33">
        <f t="shared" ca="1" si="226"/>
        <v>0</v>
      </c>
      <c r="BD100" s="33">
        <f t="shared" ca="1" si="226"/>
        <v>0</v>
      </c>
      <c r="BE100" s="33">
        <f t="shared" ca="1" si="226"/>
        <v>0</v>
      </c>
      <c r="BF100" s="33">
        <f t="shared" ca="1" si="226"/>
        <v>0</v>
      </c>
      <c r="BG100" s="33">
        <f t="shared" ca="1" si="226"/>
        <v>0</v>
      </c>
      <c r="BH100" s="33"/>
      <c r="BJ100" s="148" t="str">
        <f t="shared" ca="1" si="231"/>
        <v/>
      </c>
      <c r="BL100" s="30"/>
      <c r="BN100" s="29" t="str">
        <f t="shared" ca="1" si="232"/>
        <v/>
      </c>
      <c r="BO100" s="29" t="str">
        <f t="shared" ca="1" si="233"/>
        <v/>
      </c>
      <c r="BP100" s="29" t="str">
        <f t="shared" ca="1" si="234"/>
        <v/>
      </c>
      <c r="BQ100" s="29" t="str">
        <f t="shared" ca="1" si="235"/>
        <v/>
      </c>
      <c r="BR100" s="29" t="str">
        <f t="shared" ca="1" si="236"/>
        <v/>
      </c>
      <c r="BS100" s="29" t="str">
        <f t="shared" ca="1" si="237"/>
        <v/>
      </c>
      <c r="BT100" s="29" t="str">
        <f t="shared" ca="1" si="238"/>
        <v/>
      </c>
      <c r="BU100" s="29" t="str">
        <f t="shared" ca="1" si="239"/>
        <v/>
      </c>
      <c r="BV100" s="29" t="str">
        <f t="shared" ca="1" si="240"/>
        <v/>
      </c>
      <c r="BW100" s="29" t="str">
        <f t="shared" ca="1" si="241"/>
        <v/>
      </c>
      <c r="BX100" s="29" t="str">
        <f t="shared" ca="1" si="242"/>
        <v/>
      </c>
      <c r="BY100" s="29" t="str">
        <f t="shared" ca="1" si="243"/>
        <v/>
      </c>
      <c r="BZ100" s="29" t="str">
        <f t="shared" ca="1" si="244"/>
        <v/>
      </c>
      <c r="CA100" s="29" t="str">
        <f t="shared" ca="1" si="245"/>
        <v/>
      </c>
      <c r="CB100" s="29" t="str">
        <f t="shared" ca="1" si="246"/>
        <v/>
      </c>
      <c r="CC100" s="29" t="str">
        <f t="shared" ca="1" si="247"/>
        <v/>
      </c>
      <c r="CD100" s="29" t="str">
        <f t="shared" ca="1" si="248"/>
        <v/>
      </c>
      <c r="CE100" s="29" t="str">
        <f t="shared" ca="1" si="249"/>
        <v/>
      </c>
      <c r="CF100" s="29" t="str">
        <f t="shared" ca="1" si="250"/>
        <v/>
      </c>
      <c r="CG100" s="29" t="str">
        <f t="shared" ca="1" si="251"/>
        <v/>
      </c>
      <c r="CH100" s="29" t="str">
        <f t="shared" ca="1" si="252"/>
        <v/>
      </c>
      <c r="CI100" s="29" t="str">
        <f t="shared" ca="1" si="253"/>
        <v/>
      </c>
      <c r="CJ100" s="29" t="str">
        <f t="shared" ca="1" si="254"/>
        <v/>
      </c>
      <c r="CK100" s="29" t="str">
        <f t="shared" ca="1" si="255"/>
        <v/>
      </c>
      <c r="CL100" s="29" t="str">
        <f t="shared" ca="1" si="256"/>
        <v/>
      </c>
      <c r="CM100" s="29" t="str">
        <f t="shared" ca="1" si="257"/>
        <v/>
      </c>
      <c r="CN100" s="29" t="str">
        <f t="shared" ca="1" si="258"/>
        <v/>
      </c>
      <c r="CO100" s="29" t="str">
        <f t="shared" ca="1" si="259"/>
        <v/>
      </c>
      <c r="CP100" s="29" t="str">
        <f t="shared" ca="1" si="260"/>
        <v/>
      </c>
      <c r="CQ100" s="29" t="str">
        <f t="shared" ca="1" si="261"/>
        <v/>
      </c>
      <c r="CR100" s="29" t="str">
        <f t="shared" ca="1" si="262"/>
        <v/>
      </c>
      <c r="CS100" s="29" t="str">
        <f t="shared" ca="1" si="263"/>
        <v/>
      </c>
      <c r="CT100" s="29" t="str">
        <f t="shared" ca="1" si="264"/>
        <v/>
      </c>
      <c r="CU100" s="29" t="str">
        <f t="shared" ca="1" si="265"/>
        <v/>
      </c>
      <c r="CV100" s="29" t="str">
        <f t="shared" ca="1" si="266"/>
        <v/>
      </c>
      <c r="CW100" s="29" t="str">
        <f t="shared" ca="1" si="267"/>
        <v/>
      </c>
      <c r="CX100" s="29" t="str">
        <f t="shared" ca="1" si="268"/>
        <v/>
      </c>
      <c r="CY100" s="29" t="str">
        <f t="shared" ca="1" si="269"/>
        <v/>
      </c>
      <c r="CZ100" s="29" t="str">
        <f t="shared" ca="1" si="270"/>
        <v/>
      </c>
      <c r="DA100" s="29" t="str">
        <f t="shared" ca="1" si="271"/>
        <v/>
      </c>
      <c r="DB100" s="29" t="str">
        <f t="shared" ca="1" si="272"/>
        <v/>
      </c>
      <c r="DC100" s="29" t="str">
        <f t="shared" ca="1" si="273"/>
        <v/>
      </c>
      <c r="DD100" s="29" t="str">
        <f t="shared" ca="1" si="274"/>
        <v/>
      </c>
      <c r="DE100" s="29" t="str">
        <f t="shared" ca="1" si="275"/>
        <v/>
      </c>
      <c r="DF100" s="29" t="str">
        <f t="shared" ca="1" si="276"/>
        <v/>
      </c>
      <c r="DG100" s="29" t="str">
        <f t="shared" ca="1" si="277"/>
        <v/>
      </c>
      <c r="DH100" s="29" t="str">
        <f t="shared" ca="1" si="278"/>
        <v/>
      </c>
      <c r="DI100" s="29" t="str">
        <f t="shared" ca="1" si="279"/>
        <v/>
      </c>
      <c r="DJ100" s="29" t="str">
        <f t="shared" ca="1" si="280"/>
        <v/>
      </c>
      <c r="DK100" s="29" t="str">
        <f t="shared" ca="1" si="281"/>
        <v/>
      </c>
      <c r="DL100" s="29" t="str">
        <f t="shared" ca="1" si="282"/>
        <v/>
      </c>
      <c r="DM100" s="29" t="str">
        <f t="shared" ca="1" si="283"/>
        <v/>
      </c>
      <c r="JD100">
        <f t="shared" si="145"/>
        <v>0</v>
      </c>
      <c r="JE100">
        <f t="shared" si="284"/>
        <v>0</v>
      </c>
      <c r="JF100" t="str">
        <f t="shared" ca="1" si="285"/>
        <v/>
      </c>
      <c r="JG100" t="str">
        <f t="shared" ca="1" si="286"/>
        <v/>
      </c>
      <c r="JH100" t="str">
        <f t="shared" ca="1" si="287"/>
        <v/>
      </c>
      <c r="JI100" t="str">
        <f t="shared" ca="1" si="288"/>
        <v/>
      </c>
    </row>
    <row r="101" spans="3:269" x14ac:dyDescent="0.2">
      <c r="C101" s="9">
        <f t="array" aca="1" ref="C101" ca="1">MIN(IF($L$7=0, 0, IF(INDIRECT($L$6)&gt;0, IF(ROW(INDIRECT($L$6))&gt;C100, ROW(INDIRECT($L$6)), MAXR))))</f>
        <v>9999999</v>
      </c>
      <c r="D101" s="9">
        <f t="shared" ca="1" si="85"/>
        <v>0</v>
      </c>
      <c r="E101" s="9">
        <f t="shared" ca="1" si="228"/>
        <v>0</v>
      </c>
      <c r="F101" s="105" t="str">
        <f t="shared" ca="1" si="229"/>
        <v/>
      </c>
      <c r="G101" s="7">
        <f t="shared" ca="1" si="230"/>
        <v>0</v>
      </c>
      <c r="H101" s="33">
        <f t="shared" ca="1" si="290"/>
        <v>0</v>
      </c>
      <c r="I101" s="33">
        <f t="shared" ca="1" si="290"/>
        <v>0</v>
      </c>
      <c r="J101" s="33">
        <f t="shared" ca="1" si="290"/>
        <v>0</v>
      </c>
      <c r="K101" s="33">
        <f t="shared" ca="1" si="290"/>
        <v>0</v>
      </c>
      <c r="L101" s="33">
        <f t="shared" ca="1" si="290"/>
        <v>0</v>
      </c>
      <c r="M101" s="33">
        <f t="shared" ca="1" si="290"/>
        <v>0</v>
      </c>
      <c r="N101" s="33">
        <f t="shared" ca="1" si="290"/>
        <v>0</v>
      </c>
      <c r="O101" s="33">
        <f t="shared" ca="1" si="290"/>
        <v>0</v>
      </c>
      <c r="P101" s="33">
        <f t="shared" ca="1" si="290"/>
        <v>0</v>
      </c>
      <c r="Q101" s="33">
        <f t="shared" ca="1" si="290"/>
        <v>0</v>
      </c>
      <c r="R101" s="33">
        <f t="shared" ca="1" si="289"/>
        <v>0</v>
      </c>
      <c r="S101" s="33">
        <f t="shared" ca="1" si="289"/>
        <v>0</v>
      </c>
      <c r="T101" s="33">
        <f t="shared" ca="1" si="289"/>
        <v>0</v>
      </c>
      <c r="U101" s="33">
        <f t="shared" ca="1" si="289"/>
        <v>0</v>
      </c>
      <c r="V101" s="33">
        <f t="shared" ca="1" si="289"/>
        <v>0</v>
      </c>
      <c r="W101" s="33">
        <f t="shared" ca="1" si="289"/>
        <v>0</v>
      </c>
      <c r="X101" s="33">
        <f t="shared" ca="1" si="289"/>
        <v>0</v>
      </c>
      <c r="Y101" s="33">
        <f t="shared" ca="1" si="289"/>
        <v>0</v>
      </c>
      <c r="Z101" s="33">
        <f t="shared" ca="1" si="289"/>
        <v>0</v>
      </c>
      <c r="AA101" s="33">
        <f t="shared" ca="1" si="289"/>
        <v>0</v>
      </c>
      <c r="AB101" s="33">
        <f t="shared" ca="1" si="289"/>
        <v>0</v>
      </c>
      <c r="AC101" s="33">
        <f t="shared" ca="1" si="225"/>
        <v>0</v>
      </c>
      <c r="AD101" s="33">
        <f t="shared" ca="1" si="225"/>
        <v>0</v>
      </c>
      <c r="AE101" s="33">
        <f t="shared" ca="1" si="225"/>
        <v>0</v>
      </c>
      <c r="AF101" s="33">
        <f t="shared" ca="1" si="225"/>
        <v>0</v>
      </c>
      <c r="AG101" s="33">
        <f t="shared" ca="1" si="225"/>
        <v>0</v>
      </c>
      <c r="AH101" s="33">
        <f t="shared" ca="1" si="225"/>
        <v>0</v>
      </c>
      <c r="AI101" s="33">
        <f t="shared" ca="1" si="227"/>
        <v>0</v>
      </c>
      <c r="AJ101" s="33">
        <f t="shared" ca="1" si="227"/>
        <v>0</v>
      </c>
      <c r="AK101" s="33">
        <f t="shared" ca="1" si="227"/>
        <v>0</v>
      </c>
      <c r="AL101" s="33">
        <f t="shared" ca="1" si="227"/>
        <v>0</v>
      </c>
      <c r="AM101" s="33">
        <f t="shared" ca="1" si="227"/>
        <v>0</v>
      </c>
      <c r="AN101" s="33">
        <f t="shared" ca="1" si="227"/>
        <v>0</v>
      </c>
      <c r="AO101" s="33">
        <f t="shared" ca="1" si="227"/>
        <v>0</v>
      </c>
      <c r="AP101" s="33">
        <f t="shared" ca="1" si="227"/>
        <v>0</v>
      </c>
      <c r="AQ101" s="33">
        <f t="shared" ca="1" si="227"/>
        <v>0</v>
      </c>
      <c r="AR101" s="33">
        <f t="shared" ca="1" si="227"/>
        <v>0</v>
      </c>
      <c r="AS101" s="33">
        <f t="shared" ca="1" si="227"/>
        <v>0</v>
      </c>
      <c r="AT101" s="33">
        <f t="shared" ca="1" si="227"/>
        <v>0</v>
      </c>
      <c r="AU101" s="33">
        <f t="shared" ca="1" si="219"/>
        <v>0</v>
      </c>
      <c r="AV101" s="33">
        <f t="shared" ca="1" si="219"/>
        <v>0</v>
      </c>
      <c r="AW101" s="33">
        <f t="shared" ca="1" si="219"/>
        <v>0</v>
      </c>
      <c r="AX101" s="33">
        <f t="shared" ca="1" si="219"/>
        <v>0</v>
      </c>
      <c r="AY101" s="33">
        <f t="shared" ca="1" si="226"/>
        <v>0</v>
      </c>
      <c r="AZ101" s="33">
        <f t="shared" ca="1" si="226"/>
        <v>0</v>
      </c>
      <c r="BA101" s="33">
        <f t="shared" ca="1" si="226"/>
        <v>0</v>
      </c>
      <c r="BB101" s="33">
        <f t="shared" ca="1" si="226"/>
        <v>0</v>
      </c>
      <c r="BC101" s="33">
        <f t="shared" ca="1" si="226"/>
        <v>0</v>
      </c>
      <c r="BD101" s="33">
        <f t="shared" ca="1" si="226"/>
        <v>0</v>
      </c>
      <c r="BE101" s="33">
        <f t="shared" ca="1" si="226"/>
        <v>0</v>
      </c>
      <c r="BF101" s="33">
        <f t="shared" ca="1" si="226"/>
        <v>0</v>
      </c>
      <c r="BG101" s="33">
        <f t="shared" ca="1" si="226"/>
        <v>0</v>
      </c>
      <c r="BH101" s="33"/>
      <c r="BJ101" s="148" t="str">
        <f t="shared" ca="1" si="231"/>
        <v/>
      </c>
      <c r="BL101" s="30"/>
      <c r="BN101" s="29" t="str">
        <f t="shared" ca="1" si="232"/>
        <v/>
      </c>
      <c r="BO101" s="29" t="str">
        <f t="shared" ca="1" si="233"/>
        <v/>
      </c>
      <c r="BP101" s="29" t="str">
        <f t="shared" ca="1" si="234"/>
        <v/>
      </c>
      <c r="BQ101" s="29" t="str">
        <f t="shared" ca="1" si="235"/>
        <v/>
      </c>
      <c r="BR101" s="29" t="str">
        <f t="shared" ca="1" si="236"/>
        <v/>
      </c>
      <c r="BS101" s="29" t="str">
        <f t="shared" ca="1" si="237"/>
        <v/>
      </c>
      <c r="BT101" s="29" t="str">
        <f t="shared" ca="1" si="238"/>
        <v/>
      </c>
      <c r="BU101" s="29" t="str">
        <f t="shared" ca="1" si="239"/>
        <v/>
      </c>
      <c r="BV101" s="29" t="str">
        <f t="shared" ca="1" si="240"/>
        <v/>
      </c>
      <c r="BW101" s="29" t="str">
        <f t="shared" ca="1" si="241"/>
        <v/>
      </c>
      <c r="BX101" s="29" t="str">
        <f t="shared" ca="1" si="242"/>
        <v/>
      </c>
      <c r="BY101" s="29" t="str">
        <f t="shared" ca="1" si="243"/>
        <v/>
      </c>
      <c r="BZ101" s="29" t="str">
        <f t="shared" ca="1" si="244"/>
        <v/>
      </c>
      <c r="CA101" s="29" t="str">
        <f t="shared" ca="1" si="245"/>
        <v/>
      </c>
      <c r="CB101" s="29" t="str">
        <f t="shared" ca="1" si="246"/>
        <v/>
      </c>
      <c r="CC101" s="29" t="str">
        <f t="shared" ca="1" si="247"/>
        <v/>
      </c>
      <c r="CD101" s="29" t="str">
        <f t="shared" ca="1" si="248"/>
        <v/>
      </c>
      <c r="CE101" s="29" t="str">
        <f t="shared" ca="1" si="249"/>
        <v/>
      </c>
      <c r="CF101" s="29" t="str">
        <f t="shared" ca="1" si="250"/>
        <v/>
      </c>
      <c r="CG101" s="29" t="str">
        <f t="shared" ca="1" si="251"/>
        <v/>
      </c>
      <c r="CH101" s="29" t="str">
        <f t="shared" ca="1" si="252"/>
        <v/>
      </c>
      <c r="CI101" s="29" t="str">
        <f t="shared" ca="1" si="253"/>
        <v/>
      </c>
      <c r="CJ101" s="29" t="str">
        <f t="shared" ca="1" si="254"/>
        <v/>
      </c>
      <c r="CK101" s="29" t="str">
        <f t="shared" ca="1" si="255"/>
        <v/>
      </c>
      <c r="CL101" s="29" t="str">
        <f t="shared" ca="1" si="256"/>
        <v/>
      </c>
      <c r="CM101" s="29" t="str">
        <f t="shared" ca="1" si="257"/>
        <v/>
      </c>
      <c r="CN101" s="29" t="str">
        <f t="shared" ca="1" si="258"/>
        <v/>
      </c>
      <c r="CO101" s="29" t="str">
        <f t="shared" ca="1" si="259"/>
        <v/>
      </c>
      <c r="CP101" s="29" t="str">
        <f t="shared" ca="1" si="260"/>
        <v/>
      </c>
      <c r="CQ101" s="29" t="str">
        <f t="shared" ca="1" si="261"/>
        <v/>
      </c>
      <c r="CR101" s="29" t="str">
        <f t="shared" ca="1" si="262"/>
        <v/>
      </c>
      <c r="CS101" s="29" t="str">
        <f t="shared" ca="1" si="263"/>
        <v/>
      </c>
      <c r="CT101" s="29" t="str">
        <f t="shared" ca="1" si="264"/>
        <v/>
      </c>
      <c r="CU101" s="29" t="str">
        <f t="shared" ca="1" si="265"/>
        <v/>
      </c>
      <c r="CV101" s="29" t="str">
        <f t="shared" ca="1" si="266"/>
        <v/>
      </c>
      <c r="CW101" s="29" t="str">
        <f t="shared" ca="1" si="267"/>
        <v/>
      </c>
      <c r="CX101" s="29" t="str">
        <f t="shared" ca="1" si="268"/>
        <v/>
      </c>
      <c r="CY101" s="29" t="str">
        <f t="shared" ca="1" si="269"/>
        <v/>
      </c>
      <c r="CZ101" s="29" t="str">
        <f t="shared" ca="1" si="270"/>
        <v/>
      </c>
      <c r="DA101" s="29" t="str">
        <f t="shared" ca="1" si="271"/>
        <v/>
      </c>
      <c r="DB101" s="29" t="str">
        <f t="shared" ca="1" si="272"/>
        <v/>
      </c>
      <c r="DC101" s="29" t="str">
        <f t="shared" ca="1" si="273"/>
        <v/>
      </c>
      <c r="DD101" s="29" t="str">
        <f t="shared" ca="1" si="274"/>
        <v/>
      </c>
      <c r="DE101" s="29" t="str">
        <f t="shared" ca="1" si="275"/>
        <v/>
      </c>
      <c r="DF101" s="29" t="str">
        <f t="shared" ca="1" si="276"/>
        <v/>
      </c>
      <c r="DG101" s="29" t="str">
        <f t="shared" ca="1" si="277"/>
        <v/>
      </c>
      <c r="DH101" s="29" t="str">
        <f t="shared" ca="1" si="278"/>
        <v/>
      </c>
      <c r="DI101" s="29" t="str">
        <f t="shared" ca="1" si="279"/>
        <v/>
      </c>
      <c r="DJ101" s="29" t="str">
        <f t="shared" ca="1" si="280"/>
        <v/>
      </c>
      <c r="DK101" s="29" t="str">
        <f t="shared" ca="1" si="281"/>
        <v/>
      </c>
      <c r="DL101" s="29" t="str">
        <f t="shared" ca="1" si="282"/>
        <v/>
      </c>
      <c r="DM101" s="29" t="str">
        <f t="shared" ca="1" si="283"/>
        <v/>
      </c>
      <c r="JD101">
        <f t="shared" si="145"/>
        <v>0</v>
      </c>
      <c r="JE101">
        <f t="shared" si="284"/>
        <v>0</v>
      </c>
      <c r="JF101" t="str">
        <f t="shared" ca="1" si="285"/>
        <v/>
      </c>
      <c r="JG101" t="str">
        <f t="shared" ca="1" si="286"/>
        <v/>
      </c>
      <c r="JH101" t="str">
        <f t="shared" ca="1" si="287"/>
        <v/>
      </c>
      <c r="JI101" t="str">
        <f t="shared" ca="1" si="288"/>
        <v/>
      </c>
    </row>
    <row r="102" spans="3:269" x14ac:dyDescent="0.2">
      <c r="C102" s="9">
        <f t="array" aca="1" ref="C102" ca="1">MIN(IF($L$7=0, 0, IF(INDIRECT($L$6)&gt;0, IF(ROW(INDIRECT($L$6))&gt;C101, ROW(INDIRECT($L$6)), MAXR))))</f>
        <v>9999999</v>
      </c>
      <c r="D102" s="9">
        <f t="shared" ca="1" si="85"/>
        <v>0</v>
      </c>
      <c r="E102" s="9">
        <f t="shared" ca="1" si="228"/>
        <v>0</v>
      </c>
      <c r="F102" s="105" t="str">
        <f t="shared" ca="1" si="229"/>
        <v/>
      </c>
      <c r="G102" s="7">
        <f t="shared" ca="1" si="230"/>
        <v>0</v>
      </c>
      <c r="H102" s="33">
        <f t="shared" ca="1" si="290"/>
        <v>0</v>
      </c>
      <c r="I102" s="33">
        <f t="shared" ca="1" si="290"/>
        <v>0</v>
      </c>
      <c r="J102" s="33">
        <f t="shared" ca="1" si="290"/>
        <v>0</v>
      </c>
      <c r="K102" s="33">
        <f t="shared" ca="1" si="290"/>
        <v>0</v>
      </c>
      <c r="L102" s="33">
        <f t="shared" ca="1" si="290"/>
        <v>0</v>
      </c>
      <c r="M102" s="33">
        <f t="shared" ca="1" si="290"/>
        <v>0</v>
      </c>
      <c r="N102" s="33">
        <f t="shared" ca="1" si="290"/>
        <v>0</v>
      </c>
      <c r="O102" s="33">
        <f t="shared" ca="1" si="290"/>
        <v>0</v>
      </c>
      <c r="P102" s="33">
        <f t="shared" ca="1" si="290"/>
        <v>0</v>
      </c>
      <c r="Q102" s="33">
        <f t="shared" ca="1" si="290"/>
        <v>0</v>
      </c>
      <c r="R102" s="33">
        <f t="shared" ca="1" si="289"/>
        <v>0</v>
      </c>
      <c r="S102" s="33">
        <f t="shared" ca="1" si="289"/>
        <v>0</v>
      </c>
      <c r="T102" s="33">
        <f t="shared" ca="1" si="289"/>
        <v>0</v>
      </c>
      <c r="U102" s="33">
        <f t="shared" ca="1" si="289"/>
        <v>0</v>
      </c>
      <c r="V102" s="33">
        <f t="shared" ca="1" si="289"/>
        <v>0</v>
      </c>
      <c r="W102" s="33">
        <f t="shared" ca="1" si="289"/>
        <v>0</v>
      </c>
      <c r="X102" s="33">
        <f t="shared" ca="1" si="289"/>
        <v>0</v>
      </c>
      <c r="Y102" s="33">
        <f t="shared" ca="1" si="289"/>
        <v>0</v>
      </c>
      <c r="Z102" s="33">
        <f t="shared" ca="1" si="289"/>
        <v>0</v>
      </c>
      <c r="AA102" s="33">
        <f t="shared" ca="1" si="289"/>
        <v>0</v>
      </c>
      <c r="AB102" s="33">
        <f t="shared" ca="1" si="289"/>
        <v>0</v>
      </c>
      <c r="AC102" s="33">
        <f t="shared" ca="1" si="225"/>
        <v>0</v>
      </c>
      <c r="AD102" s="33">
        <f t="shared" ca="1" si="225"/>
        <v>0</v>
      </c>
      <c r="AE102" s="33">
        <f t="shared" ca="1" si="225"/>
        <v>0</v>
      </c>
      <c r="AF102" s="33">
        <f t="shared" ca="1" si="225"/>
        <v>0</v>
      </c>
      <c r="AG102" s="33">
        <f t="shared" ca="1" si="225"/>
        <v>0</v>
      </c>
      <c r="AH102" s="33">
        <f t="shared" ca="1" si="225"/>
        <v>0</v>
      </c>
      <c r="AI102" s="33">
        <f t="shared" ca="1" si="227"/>
        <v>0</v>
      </c>
      <c r="AJ102" s="33">
        <f t="shared" ca="1" si="227"/>
        <v>0</v>
      </c>
      <c r="AK102" s="33">
        <f t="shared" ca="1" si="227"/>
        <v>0</v>
      </c>
      <c r="AL102" s="33">
        <f t="shared" ca="1" si="227"/>
        <v>0</v>
      </c>
      <c r="AM102" s="33">
        <f t="shared" ca="1" si="227"/>
        <v>0</v>
      </c>
      <c r="AN102" s="33">
        <f t="shared" ca="1" si="227"/>
        <v>0</v>
      </c>
      <c r="AO102" s="33">
        <f t="shared" ca="1" si="227"/>
        <v>0</v>
      </c>
      <c r="AP102" s="33">
        <f t="shared" ca="1" si="227"/>
        <v>0</v>
      </c>
      <c r="AQ102" s="33">
        <f t="shared" ca="1" si="227"/>
        <v>0</v>
      </c>
      <c r="AR102" s="33">
        <f t="shared" ca="1" si="227"/>
        <v>0</v>
      </c>
      <c r="AS102" s="33">
        <f t="shared" ca="1" si="227"/>
        <v>0</v>
      </c>
      <c r="AT102" s="33">
        <f t="shared" ca="1" si="227"/>
        <v>0</v>
      </c>
      <c r="AU102" s="33">
        <f t="shared" ca="1" si="219"/>
        <v>0</v>
      </c>
      <c r="AV102" s="33">
        <f t="shared" ca="1" si="219"/>
        <v>0</v>
      </c>
      <c r="AW102" s="33">
        <f t="shared" ca="1" si="219"/>
        <v>0</v>
      </c>
      <c r="AX102" s="33">
        <f t="shared" ca="1" si="219"/>
        <v>0</v>
      </c>
      <c r="AY102" s="33">
        <f t="shared" ca="1" si="226"/>
        <v>0</v>
      </c>
      <c r="AZ102" s="33">
        <f t="shared" ca="1" si="226"/>
        <v>0</v>
      </c>
      <c r="BA102" s="33">
        <f t="shared" ca="1" si="226"/>
        <v>0</v>
      </c>
      <c r="BB102" s="33">
        <f t="shared" ca="1" si="226"/>
        <v>0</v>
      </c>
      <c r="BC102" s="33">
        <f t="shared" ca="1" si="226"/>
        <v>0</v>
      </c>
      <c r="BD102" s="33">
        <f t="shared" ca="1" si="226"/>
        <v>0</v>
      </c>
      <c r="BE102" s="33">
        <f t="shared" ca="1" si="226"/>
        <v>0</v>
      </c>
      <c r="BF102" s="33">
        <f t="shared" ca="1" si="226"/>
        <v>0</v>
      </c>
      <c r="BG102" s="33">
        <f t="shared" ca="1" si="226"/>
        <v>0</v>
      </c>
      <c r="BH102" s="33"/>
      <c r="BJ102" s="148" t="str">
        <f t="shared" ca="1" si="231"/>
        <v/>
      </c>
      <c r="BL102" s="30"/>
      <c r="BN102" s="29" t="str">
        <f t="shared" ca="1" si="232"/>
        <v/>
      </c>
      <c r="BO102" s="29" t="str">
        <f t="shared" ca="1" si="233"/>
        <v/>
      </c>
      <c r="BP102" s="29" t="str">
        <f t="shared" ca="1" si="234"/>
        <v/>
      </c>
      <c r="BQ102" s="29" t="str">
        <f t="shared" ca="1" si="235"/>
        <v/>
      </c>
      <c r="BR102" s="29" t="str">
        <f t="shared" ca="1" si="236"/>
        <v/>
      </c>
      <c r="BS102" s="29" t="str">
        <f t="shared" ca="1" si="237"/>
        <v/>
      </c>
      <c r="BT102" s="29" t="str">
        <f t="shared" ca="1" si="238"/>
        <v/>
      </c>
      <c r="BU102" s="29" t="str">
        <f t="shared" ca="1" si="239"/>
        <v/>
      </c>
      <c r="BV102" s="29" t="str">
        <f t="shared" ca="1" si="240"/>
        <v/>
      </c>
      <c r="BW102" s="29" t="str">
        <f t="shared" ca="1" si="241"/>
        <v/>
      </c>
      <c r="BX102" s="29" t="str">
        <f t="shared" ca="1" si="242"/>
        <v/>
      </c>
      <c r="BY102" s="29" t="str">
        <f t="shared" ca="1" si="243"/>
        <v/>
      </c>
      <c r="BZ102" s="29" t="str">
        <f t="shared" ca="1" si="244"/>
        <v/>
      </c>
      <c r="CA102" s="29" t="str">
        <f t="shared" ca="1" si="245"/>
        <v/>
      </c>
      <c r="CB102" s="29" t="str">
        <f t="shared" ca="1" si="246"/>
        <v/>
      </c>
      <c r="CC102" s="29" t="str">
        <f t="shared" ca="1" si="247"/>
        <v/>
      </c>
      <c r="CD102" s="29" t="str">
        <f t="shared" ca="1" si="248"/>
        <v/>
      </c>
      <c r="CE102" s="29" t="str">
        <f t="shared" ca="1" si="249"/>
        <v/>
      </c>
      <c r="CF102" s="29" t="str">
        <f t="shared" ca="1" si="250"/>
        <v/>
      </c>
      <c r="CG102" s="29" t="str">
        <f t="shared" ca="1" si="251"/>
        <v/>
      </c>
      <c r="CH102" s="29" t="str">
        <f t="shared" ca="1" si="252"/>
        <v/>
      </c>
      <c r="CI102" s="29" t="str">
        <f t="shared" ca="1" si="253"/>
        <v/>
      </c>
      <c r="CJ102" s="29" t="str">
        <f t="shared" ca="1" si="254"/>
        <v/>
      </c>
      <c r="CK102" s="29" t="str">
        <f t="shared" ca="1" si="255"/>
        <v/>
      </c>
      <c r="CL102" s="29" t="str">
        <f t="shared" ca="1" si="256"/>
        <v/>
      </c>
      <c r="CM102" s="29" t="str">
        <f t="shared" ca="1" si="257"/>
        <v/>
      </c>
      <c r="CN102" s="29" t="str">
        <f t="shared" ca="1" si="258"/>
        <v/>
      </c>
      <c r="CO102" s="29" t="str">
        <f t="shared" ca="1" si="259"/>
        <v/>
      </c>
      <c r="CP102" s="29" t="str">
        <f t="shared" ca="1" si="260"/>
        <v/>
      </c>
      <c r="CQ102" s="29" t="str">
        <f t="shared" ca="1" si="261"/>
        <v/>
      </c>
      <c r="CR102" s="29" t="str">
        <f t="shared" ca="1" si="262"/>
        <v/>
      </c>
      <c r="CS102" s="29" t="str">
        <f t="shared" ca="1" si="263"/>
        <v/>
      </c>
      <c r="CT102" s="29" t="str">
        <f t="shared" ca="1" si="264"/>
        <v/>
      </c>
      <c r="CU102" s="29" t="str">
        <f t="shared" ca="1" si="265"/>
        <v/>
      </c>
      <c r="CV102" s="29" t="str">
        <f t="shared" ca="1" si="266"/>
        <v/>
      </c>
      <c r="CW102" s="29" t="str">
        <f t="shared" ca="1" si="267"/>
        <v/>
      </c>
      <c r="CX102" s="29" t="str">
        <f t="shared" ca="1" si="268"/>
        <v/>
      </c>
      <c r="CY102" s="29" t="str">
        <f t="shared" ca="1" si="269"/>
        <v/>
      </c>
      <c r="CZ102" s="29" t="str">
        <f t="shared" ca="1" si="270"/>
        <v/>
      </c>
      <c r="DA102" s="29" t="str">
        <f t="shared" ca="1" si="271"/>
        <v/>
      </c>
      <c r="DB102" s="29" t="str">
        <f t="shared" ca="1" si="272"/>
        <v/>
      </c>
      <c r="DC102" s="29" t="str">
        <f t="shared" ca="1" si="273"/>
        <v/>
      </c>
      <c r="DD102" s="29" t="str">
        <f t="shared" ca="1" si="274"/>
        <v/>
      </c>
      <c r="DE102" s="29" t="str">
        <f t="shared" ca="1" si="275"/>
        <v/>
      </c>
      <c r="DF102" s="29" t="str">
        <f t="shared" ca="1" si="276"/>
        <v/>
      </c>
      <c r="DG102" s="29" t="str">
        <f t="shared" ca="1" si="277"/>
        <v/>
      </c>
      <c r="DH102" s="29" t="str">
        <f t="shared" ca="1" si="278"/>
        <v/>
      </c>
      <c r="DI102" s="29" t="str">
        <f t="shared" ca="1" si="279"/>
        <v/>
      </c>
      <c r="DJ102" s="29" t="str">
        <f t="shared" ca="1" si="280"/>
        <v/>
      </c>
      <c r="DK102" s="29" t="str">
        <f t="shared" ca="1" si="281"/>
        <v/>
      </c>
      <c r="DL102" s="29" t="str">
        <f t="shared" ca="1" si="282"/>
        <v/>
      </c>
      <c r="DM102" s="29" t="str">
        <f t="shared" ca="1" si="283"/>
        <v/>
      </c>
      <c r="JD102">
        <f t="shared" si="145"/>
        <v>0</v>
      </c>
      <c r="JE102">
        <f t="shared" si="284"/>
        <v>0</v>
      </c>
      <c r="JF102" t="str">
        <f t="shared" ca="1" si="285"/>
        <v/>
      </c>
      <c r="JG102" t="str">
        <f t="shared" ca="1" si="286"/>
        <v/>
      </c>
      <c r="JH102" t="str">
        <f t="shared" ca="1" si="287"/>
        <v/>
      </c>
      <c r="JI102" t="str">
        <f t="shared" ca="1" si="288"/>
        <v/>
      </c>
    </row>
    <row r="103" spans="3:269" x14ac:dyDescent="0.2">
      <c r="C103" s="9">
        <f t="array" aca="1" ref="C103" ca="1">MIN(IF($L$7=0, 0, IF(INDIRECT($L$6)&gt;0, IF(ROW(INDIRECT($L$6))&gt;C102, ROW(INDIRECT($L$6)), MAXR))))</f>
        <v>9999999</v>
      </c>
      <c r="D103" s="9">
        <f t="shared" ca="1" si="85"/>
        <v>0</v>
      </c>
      <c r="E103" s="9">
        <f t="shared" ca="1" si="228"/>
        <v>0</v>
      </c>
      <c r="F103" s="105" t="str">
        <f t="shared" ca="1" si="229"/>
        <v/>
      </c>
      <c r="G103" s="7">
        <f t="shared" ca="1" si="230"/>
        <v>0</v>
      </c>
      <c r="H103" s="33">
        <f t="shared" ca="1" si="290"/>
        <v>0</v>
      </c>
      <c r="I103" s="33">
        <f t="shared" ca="1" si="290"/>
        <v>0</v>
      </c>
      <c r="J103" s="33">
        <f t="shared" ca="1" si="290"/>
        <v>0</v>
      </c>
      <c r="K103" s="33">
        <f t="shared" ca="1" si="290"/>
        <v>0</v>
      </c>
      <c r="L103" s="33">
        <f t="shared" ca="1" si="290"/>
        <v>0</v>
      </c>
      <c r="M103" s="33">
        <f t="shared" ca="1" si="290"/>
        <v>0</v>
      </c>
      <c r="N103" s="33">
        <f t="shared" ca="1" si="290"/>
        <v>0</v>
      </c>
      <c r="O103" s="33">
        <f t="shared" ca="1" si="290"/>
        <v>0</v>
      </c>
      <c r="P103" s="33">
        <f t="shared" ca="1" si="290"/>
        <v>0</v>
      </c>
      <c r="Q103" s="33">
        <f t="shared" ca="1" si="290"/>
        <v>0</v>
      </c>
      <c r="R103" s="33">
        <f t="shared" ca="1" si="289"/>
        <v>0</v>
      </c>
      <c r="S103" s="33">
        <f t="shared" ca="1" si="289"/>
        <v>0</v>
      </c>
      <c r="T103" s="33">
        <f t="shared" ca="1" si="289"/>
        <v>0</v>
      </c>
      <c r="U103" s="33">
        <f t="shared" ca="1" si="289"/>
        <v>0</v>
      </c>
      <c r="V103" s="33">
        <f t="shared" ca="1" si="289"/>
        <v>0</v>
      </c>
      <c r="W103" s="33">
        <f t="shared" ca="1" si="289"/>
        <v>0</v>
      </c>
      <c r="X103" s="33">
        <f t="shared" ca="1" si="289"/>
        <v>0</v>
      </c>
      <c r="Y103" s="33">
        <f t="shared" ca="1" si="289"/>
        <v>0</v>
      </c>
      <c r="Z103" s="33">
        <f t="shared" ca="1" si="289"/>
        <v>0</v>
      </c>
      <c r="AA103" s="33">
        <f t="shared" ca="1" si="289"/>
        <v>0</v>
      </c>
      <c r="AB103" s="33">
        <f t="shared" ca="1" si="289"/>
        <v>0</v>
      </c>
      <c r="AC103" s="33">
        <f t="shared" ca="1" si="225"/>
        <v>0</v>
      </c>
      <c r="AD103" s="33">
        <f t="shared" ca="1" si="225"/>
        <v>0</v>
      </c>
      <c r="AE103" s="33">
        <f t="shared" ca="1" si="225"/>
        <v>0</v>
      </c>
      <c r="AF103" s="33">
        <f t="shared" ca="1" si="225"/>
        <v>0</v>
      </c>
      <c r="AG103" s="33">
        <f t="shared" ca="1" si="225"/>
        <v>0</v>
      </c>
      <c r="AH103" s="33">
        <f t="shared" ca="1" si="225"/>
        <v>0</v>
      </c>
      <c r="AI103" s="33">
        <f t="shared" ca="1" si="227"/>
        <v>0</v>
      </c>
      <c r="AJ103" s="33">
        <f t="shared" ca="1" si="227"/>
        <v>0</v>
      </c>
      <c r="AK103" s="33">
        <f t="shared" ca="1" si="227"/>
        <v>0</v>
      </c>
      <c r="AL103" s="33">
        <f t="shared" ca="1" si="227"/>
        <v>0</v>
      </c>
      <c r="AM103" s="33">
        <f t="shared" ca="1" si="227"/>
        <v>0</v>
      </c>
      <c r="AN103" s="33">
        <f t="shared" ca="1" si="227"/>
        <v>0</v>
      </c>
      <c r="AO103" s="33">
        <f t="shared" ca="1" si="227"/>
        <v>0</v>
      </c>
      <c r="AP103" s="33">
        <f t="shared" ca="1" si="227"/>
        <v>0</v>
      </c>
      <c r="AQ103" s="33">
        <f t="shared" ca="1" si="227"/>
        <v>0</v>
      </c>
      <c r="AR103" s="33">
        <f t="shared" ca="1" si="227"/>
        <v>0</v>
      </c>
      <c r="AS103" s="33">
        <f t="shared" ca="1" si="227"/>
        <v>0</v>
      </c>
      <c r="AT103" s="33">
        <f t="shared" ca="1" si="227"/>
        <v>0</v>
      </c>
      <c r="AU103" s="33">
        <f t="shared" ca="1" si="219"/>
        <v>0</v>
      </c>
      <c r="AV103" s="33">
        <f t="shared" ca="1" si="219"/>
        <v>0</v>
      </c>
      <c r="AW103" s="33">
        <f t="shared" ca="1" si="219"/>
        <v>0</v>
      </c>
      <c r="AX103" s="33">
        <f t="shared" ca="1" si="219"/>
        <v>0</v>
      </c>
      <c r="AY103" s="33">
        <f t="shared" ca="1" si="226"/>
        <v>0</v>
      </c>
      <c r="AZ103" s="33">
        <f t="shared" ca="1" si="226"/>
        <v>0</v>
      </c>
      <c r="BA103" s="33">
        <f t="shared" ca="1" si="226"/>
        <v>0</v>
      </c>
      <c r="BB103" s="33">
        <f t="shared" ca="1" si="226"/>
        <v>0</v>
      </c>
      <c r="BC103" s="33">
        <f t="shared" ca="1" si="226"/>
        <v>0</v>
      </c>
      <c r="BD103" s="33">
        <f t="shared" ca="1" si="226"/>
        <v>0</v>
      </c>
      <c r="BE103" s="33">
        <f t="shared" ca="1" si="226"/>
        <v>0</v>
      </c>
      <c r="BF103" s="33">
        <f t="shared" ca="1" si="226"/>
        <v>0</v>
      </c>
      <c r="BG103" s="33">
        <f t="shared" ca="1" si="226"/>
        <v>0</v>
      </c>
      <c r="BH103" s="33"/>
      <c r="BJ103" s="148" t="str">
        <f t="shared" ca="1" si="231"/>
        <v/>
      </c>
      <c r="BL103" s="30"/>
      <c r="BN103" s="29" t="str">
        <f t="shared" ca="1" si="232"/>
        <v/>
      </c>
      <c r="BO103" s="29" t="str">
        <f t="shared" ca="1" si="233"/>
        <v/>
      </c>
      <c r="BP103" s="29" t="str">
        <f t="shared" ca="1" si="234"/>
        <v/>
      </c>
      <c r="BQ103" s="29" t="str">
        <f t="shared" ca="1" si="235"/>
        <v/>
      </c>
      <c r="BR103" s="29" t="str">
        <f t="shared" ca="1" si="236"/>
        <v/>
      </c>
      <c r="BS103" s="29" t="str">
        <f t="shared" ca="1" si="237"/>
        <v/>
      </c>
      <c r="BT103" s="29" t="str">
        <f t="shared" ca="1" si="238"/>
        <v/>
      </c>
      <c r="BU103" s="29" t="str">
        <f t="shared" ca="1" si="239"/>
        <v/>
      </c>
      <c r="BV103" s="29" t="str">
        <f t="shared" ca="1" si="240"/>
        <v/>
      </c>
      <c r="BW103" s="29" t="str">
        <f t="shared" ca="1" si="241"/>
        <v/>
      </c>
      <c r="BX103" s="29" t="str">
        <f t="shared" ca="1" si="242"/>
        <v/>
      </c>
      <c r="BY103" s="29" t="str">
        <f t="shared" ca="1" si="243"/>
        <v/>
      </c>
      <c r="BZ103" s="29" t="str">
        <f t="shared" ca="1" si="244"/>
        <v/>
      </c>
      <c r="CA103" s="29" t="str">
        <f t="shared" ca="1" si="245"/>
        <v/>
      </c>
      <c r="CB103" s="29" t="str">
        <f t="shared" ca="1" si="246"/>
        <v/>
      </c>
      <c r="CC103" s="29" t="str">
        <f t="shared" ca="1" si="247"/>
        <v/>
      </c>
      <c r="CD103" s="29" t="str">
        <f t="shared" ca="1" si="248"/>
        <v/>
      </c>
      <c r="CE103" s="29" t="str">
        <f t="shared" ca="1" si="249"/>
        <v/>
      </c>
      <c r="CF103" s="29" t="str">
        <f t="shared" ca="1" si="250"/>
        <v/>
      </c>
      <c r="CG103" s="29" t="str">
        <f t="shared" ca="1" si="251"/>
        <v/>
      </c>
      <c r="CH103" s="29" t="str">
        <f t="shared" ca="1" si="252"/>
        <v/>
      </c>
      <c r="CI103" s="29" t="str">
        <f t="shared" ca="1" si="253"/>
        <v/>
      </c>
      <c r="CJ103" s="29" t="str">
        <f t="shared" ca="1" si="254"/>
        <v/>
      </c>
      <c r="CK103" s="29" t="str">
        <f t="shared" ca="1" si="255"/>
        <v/>
      </c>
      <c r="CL103" s="29" t="str">
        <f t="shared" ca="1" si="256"/>
        <v/>
      </c>
      <c r="CM103" s="29" t="str">
        <f t="shared" ca="1" si="257"/>
        <v/>
      </c>
      <c r="CN103" s="29" t="str">
        <f t="shared" ca="1" si="258"/>
        <v/>
      </c>
      <c r="CO103" s="29" t="str">
        <f t="shared" ca="1" si="259"/>
        <v/>
      </c>
      <c r="CP103" s="29" t="str">
        <f t="shared" ca="1" si="260"/>
        <v/>
      </c>
      <c r="CQ103" s="29" t="str">
        <f t="shared" ca="1" si="261"/>
        <v/>
      </c>
      <c r="CR103" s="29" t="str">
        <f t="shared" ca="1" si="262"/>
        <v/>
      </c>
      <c r="CS103" s="29" t="str">
        <f t="shared" ca="1" si="263"/>
        <v/>
      </c>
      <c r="CT103" s="29" t="str">
        <f t="shared" ca="1" si="264"/>
        <v/>
      </c>
      <c r="CU103" s="29" t="str">
        <f t="shared" ca="1" si="265"/>
        <v/>
      </c>
      <c r="CV103" s="29" t="str">
        <f t="shared" ca="1" si="266"/>
        <v/>
      </c>
      <c r="CW103" s="29" t="str">
        <f t="shared" ca="1" si="267"/>
        <v/>
      </c>
      <c r="CX103" s="29" t="str">
        <f t="shared" ca="1" si="268"/>
        <v/>
      </c>
      <c r="CY103" s="29" t="str">
        <f t="shared" ca="1" si="269"/>
        <v/>
      </c>
      <c r="CZ103" s="29" t="str">
        <f t="shared" ca="1" si="270"/>
        <v/>
      </c>
      <c r="DA103" s="29" t="str">
        <f t="shared" ca="1" si="271"/>
        <v/>
      </c>
      <c r="DB103" s="29" t="str">
        <f t="shared" ca="1" si="272"/>
        <v/>
      </c>
      <c r="DC103" s="29" t="str">
        <f t="shared" ca="1" si="273"/>
        <v/>
      </c>
      <c r="DD103" s="29" t="str">
        <f t="shared" ca="1" si="274"/>
        <v/>
      </c>
      <c r="DE103" s="29" t="str">
        <f t="shared" ca="1" si="275"/>
        <v/>
      </c>
      <c r="DF103" s="29" t="str">
        <f t="shared" ca="1" si="276"/>
        <v/>
      </c>
      <c r="DG103" s="29" t="str">
        <f t="shared" ca="1" si="277"/>
        <v/>
      </c>
      <c r="DH103" s="29" t="str">
        <f t="shared" ca="1" si="278"/>
        <v/>
      </c>
      <c r="DI103" s="29" t="str">
        <f t="shared" ca="1" si="279"/>
        <v/>
      </c>
      <c r="DJ103" s="29" t="str">
        <f t="shared" ca="1" si="280"/>
        <v/>
      </c>
      <c r="DK103" s="29" t="str">
        <f t="shared" ca="1" si="281"/>
        <v/>
      </c>
      <c r="DL103" s="29" t="str">
        <f t="shared" ca="1" si="282"/>
        <v/>
      </c>
      <c r="DM103" s="29" t="str">
        <f t="shared" ca="1" si="283"/>
        <v/>
      </c>
      <c r="JD103">
        <f t="shared" si="145"/>
        <v>0</v>
      </c>
      <c r="JE103">
        <f t="shared" si="284"/>
        <v>0</v>
      </c>
      <c r="JF103" t="str">
        <f t="shared" ca="1" si="285"/>
        <v/>
      </c>
      <c r="JG103" t="str">
        <f t="shared" ca="1" si="286"/>
        <v/>
      </c>
      <c r="JH103" t="str">
        <f t="shared" ca="1" si="287"/>
        <v/>
      </c>
      <c r="JI103" t="str">
        <f t="shared" ca="1" si="288"/>
        <v/>
      </c>
    </row>
    <row r="104" spans="3:269" x14ac:dyDescent="0.2">
      <c r="C104" s="9">
        <f t="array" aca="1" ref="C104" ca="1">MIN(IF($L$7=0, 0, IF(INDIRECT($L$6)&gt;0, IF(ROW(INDIRECT($L$6))&gt;C103, ROW(INDIRECT($L$6)), MAXR))))</f>
        <v>9999999</v>
      </c>
      <c r="D104" s="9">
        <f t="shared" ca="1" si="85"/>
        <v>0</v>
      </c>
      <c r="E104" s="9">
        <f t="shared" ca="1" si="228"/>
        <v>0</v>
      </c>
      <c r="F104" s="105" t="str">
        <f t="shared" ca="1" si="229"/>
        <v/>
      </c>
      <c r="G104" s="7">
        <f t="shared" ca="1" si="230"/>
        <v>0</v>
      </c>
      <c r="H104" s="33">
        <f t="shared" ca="1" si="290"/>
        <v>0</v>
      </c>
      <c r="I104" s="33">
        <f t="shared" ca="1" si="290"/>
        <v>0</v>
      </c>
      <c r="J104" s="33">
        <f t="shared" ca="1" si="290"/>
        <v>0</v>
      </c>
      <c r="K104" s="33">
        <f t="shared" ca="1" si="290"/>
        <v>0</v>
      </c>
      <c r="L104" s="33">
        <f t="shared" ca="1" si="290"/>
        <v>0</v>
      </c>
      <c r="M104" s="33">
        <f t="shared" ca="1" si="290"/>
        <v>0</v>
      </c>
      <c r="N104" s="33">
        <f t="shared" ca="1" si="290"/>
        <v>0</v>
      </c>
      <c r="O104" s="33">
        <f t="shared" ca="1" si="290"/>
        <v>0</v>
      </c>
      <c r="P104" s="33">
        <f t="shared" ca="1" si="290"/>
        <v>0</v>
      </c>
      <c r="Q104" s="33">
        <f t="shared" ca="1" si="290"/>
        <v>0</v>
      </c>
      <c r="R104" s="33">
        <f t="shared" ca="1" si="289"/>
        <v>0</v>
      </c>
      <c r="S104" s="33">
        <f t="shared" ca="1" si="289"/>
        <v>0</v>
      </c>
      <c r="T104" s="33">
        <f t="shared" ca="1" si="289"/>
        <v>0</v>
      </c>
      <c r="U104" s="33">
        <f t="shared" ca="1" si="289"/>
        <v>0</v>
      </c>
      <c r="V104" s="33">
        <f t="shared" ca="1" si="289"/>
        <v>0</v>
      </c>
      <c r="W104" s="33">
        <f t="shared" ca="1" si="289"/>
        <v>0</v>
      </c>
      <c r="X104" s="33">
        <f t="shared" ca="1" si="289"/>
        <v>0</v>
      </c>
      <c r="Y104" s="33">
        <f t="shared" ca="1" si="289"/>
        <v>0</v>
      </c>
      <c r="Z104" s="33">
        <f t="shared" ca="1" si="289"/>
        <v>0</v>
      </c>
      <c r="AA104" s="33">
        <f t="shared" ca="1" si="289"/>
        <v>0</v>
      </c>
      <c r="AB104" s="33">
        <f t="shared" ca="1" si="289"/>
        <v>0</v>
      </c>
      <c r="AC104" s="33">
        <f t="shared" ca="1" si="225"/>
        <v>0</v>
      </c>
      <c r="AD104" s="33">
        <f t="shared" ca="1" si="225"/>
        <v>0</v>
      </c>
      <c r="AE104" s="33">
        <f t="shared" ca="1" si="225"/>
        <v>0</v>
      </c>
      <c r="AF104" s="33">
        <f t="shared" ca="1" si="225"/>
        <v>0</v>
      </c>
      <c r="AG104" s="33">
        <f t="shared" ca="1" si="225"/>
        <v>0</v>
      </c>
      <c r="AH104" s="33">
        <f t="shared" ca="1" si="225"/>
        <v>0</v>
      </c>
      <c r="AI104" s="33">
        <f t="shared" ca="1" si="227"/>
        <v>0</v>
      </c>
      <c r="AJ104" s="33">
        <f t="shared" ca="1" si="227"/>
        <v>0</v>
      </c>
      <c r="AK104" s="33">
        <f t="shared" ca="1" si="227"/>
        <v>0</v>
      </c>
      <c r="AL104" s="33">
        <f t="shared" ca="1" si="227"/>
        <v>0</v>
      </c>
      <c r="AM104" s="33">
        <f t="shared" ca="1" si="227"/>
        <v>0</v>
      </c>
      <c r="AN104" s="33">
        <f t="shared" ca="1" si="227"/>
        <v>0</v>
      </c>
      <c r="AO104" s="33">
        <f t="shared" ca="1" si="227"/>
        <v>0</v>
      </c>
      <c r="AP104" s="33">
        <f t="shared" ca="1" si="227"/>
        <v>0</v>
      </c>
      <c r="AQ104" s="33">
        <f t="shared" ca="1" si="227"/>
        <v>0</v>
      </c>
      <c r="AR104" s="33">
        <f t="shared" ca="1" si="227"/>
        <v>0</v>
      </c>
      <c r="AS104" s="33">
        <f t="shared" ca="1" si="227"/>
        <v>0</v>
      </c>
      <c r="AT104" s="33">
        <f t="shared" ca="1" si="227"/>
        <v>0</v>
      </c>
      <c r="AU104" s="33">
        <f t="shared" ca="1" si="219"/>
        <v>0</v>
      </c>
      <c r="AV104" s="33">
        <f t="shared" ca="1" si="219"/>
        <v>0</v>
      </c>
      <c r="AW104" s="33">
        <f t="shared" ca="1" si="219"/>
        <v>0</v>
      </c>
      <c r="AX104" s="33">
        <f t="shared" ca="1" si="219"/>
        <v>0</v>
      </c>
      <c r="AY104" s="33">
        <f t="shared" ca="1" si="226"/>
        <v>0</v>
      </c>
      <c r="AZ104" s="33">
        <f t="shared" ca="1" si="226"/>
        <v>0</v>
      </c>
      <c r="BA104" s="33">
        <f t="shared" ca="1" si="226"/>
        <v>0</v>
      </c>
      <c r="BB104" s="33">
        <f t="shared" ca="1" si="226"/>
        <v>0</v>
      </c>
      <c r="BC104" s="33">
        <f t="shared" ca="1" si="226"/>
        <v>0</v>
      </c>
      <c r="BD104" s="33">
        <f t="shared" ca="1" si="226"/>
        <v>0</v>
      </c>
      <c r="BE104" s="33">
        <f t="shared" ca="1" si="226"/>
        <v>0</v>
      </c>
      <c r="BF104" s="33">
        <f t="shared" ca="1" si="226"/>
        <v>0</v>
      </c>
      <c r="BG104" s="33">
        <f t="shared" ca="1" si="226"/>
        <v>0</v>
      </c>
      <c r="BH104" s="33"/>
      <c r="BJ104" s="148" t="str">
        <f t="shared" ca="1" si="231"/>
        <v/>
      </c>
      <c r="BL104" s="30"/>
      <c r="BN104" s="29" t="str">
        <f t="shared" ca="1" si="232"/>
        <v/>
      </c>
      <c r="BO104" s="29" t="str">
        <f t="shared" ca="1" si="233"/>
        <v/>
      </c>
      <c r="BP104" s="29" t="str">
        <f t="shared" ca="1" si="234"/>
        <v/>
      </c>
      <c r="BQ104" s="29" t="str">
        <f t="shared" ca="1" si="235"/>
        <v/>
      </c>
      <c r="BR104" s="29" t="str">
        <f t="shared" ca="1" si="236"/>
        <v/>
      </c>
      <c r="BS104" s="29" t="str">
        <f t="shared" ca="1" si="237"/>
        <v/>
      </c>
      <c r="BT104" s="29" t="str">
        <f t="shared" ca="1" si="238"/>
        <v/>
      </c>
      <c r="BU104" s="29" t="str">
        <f t="shared" ca="1" si="239"/>
        <v/>
      </c>
      <c r="BV104" s="29" t="str">
        <f t="shared" ca="1" si="240"/>
        <v/>
      </c>
      <c r="BW104" s="29" t="str">
        <f t="shared" ca="1" si="241"/>
        <v/>
      </c>
      <c r="BX104" s="29" t="str">
        <f t="shared" ca="1" si="242"/>
        <v/>
      </c>
      <c r="BY104" s="29" t="str">
        <f t="shared" ca="1" si="243"/>
        <v/>
      </c>
      <c r="BZ104" s="29" t="str">
        <f t="shared" ca="1" si="244"/>
        <v/>
      </c>
      <c r="CA104" s="29" t="str">
        <f t="shared" ca="1" si="245"/>
        <v/>
      </c>
      <c r="CB104" s="29" t="str">
        <f t="shared" ca="1" si="246"/>
        <v/>
      </c>
      <c r="CC104" s="29" t="str">
        <f t="shared" ca="1" si="247"/>
        <v/>
      </c>
      <c r="CD104" s="29" t="str">
        <f t="shared" ca="1" si="248"/>
        <v/>
      </c>
      <c r="CE104" s="29" t="str">
        <f t="shared" ca="1" si="249"/>
        <v/>
      </c>
      <c r="CF104" s="29" t="str">
        <f t="shared" ca="1" si="250"/>
        <v/>
      </c>
      <c r="CG104" s="29" t="str">
        <f t="shared" ca="1" si="251"/>
        <v/>
      </c>
      <c r="CH104" s="29" t="str">
        <f t="shared" ca="1" si="252"/>
        <v/>
      </c>
      <c r="CI104" s="29" t="str">
        <f t="shared" ca="1" si="253"/>
        <v/>
      </c>
      <c r="CJ104" s="29" t="str">
        <f t="shared" ca="1" si="254"/>
        <v/>
      </c>
      <c r="CK104" s="29" t="str">
        <f t="shared" ca="1" si="255"/>
        <v/>
      </c>
      <c r="CL104" s="29" t="str">
        <f t="shared" ca="1" si="256"/>
        <v/>
      </c>
      <c r="CM104" s="29" t="str">
        <f t="shared" ca="1" si="257"/>
        <v/>
      </c>
      <c r="CN104" s="29" t="str">
        <f t="shared" ca="1" si="258"/>
        <v/>
      </c>
      <c r="CO104" s="29" t="str">
        <f t="shared" ca="1" si="259"/>
        <v/>
      </c>
      <c r="CP104" s="29" t="str">
        <f t="shared" ca="1" si="260"/>
        <v/>
      </c>
      <c r="CQ104" s="29" t="str">
        <f t="shared" ca="1" si="261"/>
        <v/>
      </c>
      <c r="CR104" s="29" t="str">
        <f t="shared" ca="1" si="262"/>
        <v/>
      </c>
      <c r="CS104" s="29" t="str">
        <f t="shared" ca="1" si="263"/>
        <v/>
      </c>
      <c r="CT104" s="29" t="str">
        <f t="shared" ca="1" si="264"/>
        <v/>
      </c>
      <c r="CU104" s="29" t="str">
        <f t="shared" ca="1" si="265"/>
        <v/>
      </c>
      <c r="CV104" s="29" t="str">
        <f t="shared" ca="1" si="266"/>
        <v/>
      </c>
      <c r="CW104" s="29" t="str">
        <f t="shared" ca="1" si="267"/>
        <v/>
      </c>
      <c r="CX104" s="29" t="str">
        <f t="shared" ca="1" si="268"/>
        <v/>
      </c>
      <c r="CY104" s="29" t="str">
        <f t="shared" ca="1" si="269"/>
        <v/>
      </c>
      <c r="CZ104" s="29" t="str">
        <f t="shared" ca="1" si="270"/>
        <v/>
      </c>
      <c r="DA104" s="29" t="str">
        <f t="shared" ca="1" si="271"/>
        <v/>
      </c>
      <c r="DB104" s="29" t="str">
        <f t="shared" ca="1" si="272"/>
        <v/>
      </c>
      <c r="DC104" s="29" t="str">
        <f t="shared" ca="1" si="273"/>
        <v/>
      </c>
      <c r="DD104" s="29" t="str">
        <f t="shared" ca="1" si="274"/>
        <v/>
      </c>
      <c r="DE104" s="29" t="str">
        <f t="shared" ca="1" si="275"/>
        <v/>
      </c>
      <c r="DF104" s="29" t="str">
        <f t="shared" ca="1" si="276"/>
        <v/>
      </c>
      <c r="DG104" s="29" t="str">
        <f t="shared" ca="1" si="277"/>
        <v/>
      </c>
      <c r="DH104" s="29" t="str">
        <f t="shared" ca="1" si="278"/>
        <v/>
      </c>
      <c r="DI104" s="29" t="str">
        <f t="shared" ca="1" si="279"/>
        <v/>
      </c>
      <c r="DJ104" s="29" t="str">
        <f t="shared" ca="1" si="280"/>
        <v/>
      </c>
      <c r="DK104" s="29" t="str">
        <f t="shared" ca="1" si="281"/>
        <v/>
      </c>
      <c r="DL104" s="29" t="str">
        <f t="shared" ca="1" si="282"/>
        <v/>
      </c>
      <c r="DM104" s="29" t="str">
        <f t="shared" ca="1" si="283"/>
        <v/>
      </c>
      <c r="JD104">
        <f t="shared" si="145"/>
        <v>0</v>
      </c>
      <c r="JE104">
        <f t="shared" si="284"/>
        <v>0</v>
      </c>
      <c r="JF104" t="str">
        <f t="shared" ca="1" si="285"/>
        <v/>
      </c>
      <c r="JG104" t="str">
        <f t="shared" ca="1" si="286"/>
        <v/>
      </c>
      <c r="JH104" t="str">
        <f t="shared" ca="1" si="287"/>
        <v/>
      </c>
      <c r="JI104" t="str">
        <f t="shared" ca="1" si="288"/>
        <v/>
      </c>
    </row>
    <row r="105" spans="3:269" x14ac:dyDescent="0.2">
      <c r="C105" s="9">
        <f t="array" aca="1" ref="C105" ca="1">MIN(IF($L$7=0, 0, IF(INDIRECT($L$6)&gt;0, IF(ROW(INDIRECT($L$6))&gt;C104, ROW(INDIRECT($L$6)), MAXR))))</f>
        <v>9999999</v>
      </c>
      <c r="D105" s="9">
        <f t="shared" ca="1" si="85"/>
        <v>0</v>
      </c>
      <c r="E105" s="9">
        <f t="shared" ca="1" si="228"/>
        <v>0</v>
      </c>
      <c r="F105" s="105" t="str">
        <f t="shared" ca="1" si="229"/>
        <v/>
      </c>
      <c r="G105" s="7">
        <f t="shared" ca="1" si="230"/>
        <v>0</v>
      </c>
      <c r="H105" s="33">
        <f t="shared" ca="1" si="290"/>
        <v>0</v>
      </c>
      <c r="I105" s="33">
        <f t="shared" ca="1" si="290"/>
        <v>0</v>
      </c>
      <c r="J105" s="33">
        <f t="shared" ca="1" si="290"/>
        <v>0</v>
      </c>
      <c r="K105" s="33">
        <f t="shared" ca="1" si="290"/>
        <v>0</v>
      </c>
      <c r="L105" s="33">
        <f t="shared" ca="1" si="290"/>
        <v>0</v>
      </c>
      <c r="M105" s="33">
        <f t="shared" ca="1" si="290"/>
        <v>0</v>
      </c>
      <c r="N105" s="33">
        <f t="shared" ca="1" si="290"/>
        <v>0</v>
      </c>
      <c r="O105" s="33">
        <f t="shared" ca="1" si="290"/>
        <v>0</v>
      </c>
      <c r="P105" s="33">
        <f t="shared" ca="1" si="290"/>
        <v>0</v>
      </c>
      <c r="Q105" s="33">
        <f t="shared" ca="1" si="290"/>
        <v>0</v>
      </c>
      <c r="R105" s="33">
        <f t="shared" ca="1" si="289"/>
        <v>0</v>
      </c>
      <c r="S105" s="33">
        <f t="shared" ca="1" si="289"/>
        <v>0</v>
      </c>
      <c r="T105" s="33">
        <f t="shared" ca="1" si="289"/>
        <v>0</v>
      </c>
      <c r="U105" s="33">
        <f t="shared" ca="1" si="289"/>
        <v>0</v>
      </c>
      <c r="V105" s="33">
        <f t="shared" ca="1" si="289"/>
        <v>0</v>
      </c>
      <c r="W105" s="33">
        <f t="shared" ca="1" si="289"/>
        <v>0</v>
      </c>
      <c r="X105" s="33">
        <f t="shared" ca="1" si="289"/>
        <v>0</v>
      </c>
      <c r="Y105" s="33">
        <f t="shared" ca="1" si="289"/>
        <v>0</v>
      </c>
      <c r="Z105" s="33">
        <f t="shared" ca="1" si="289"/>
        <v>0</v>
      </c>
      <c r="AA105" s="33">
        <f t="shared" ca="1" si="289"/>
        <v>0</v>
      </c>
      <c r="AB105" s="33">
        <f t="shared" ca="1" si="289"/>
        <v>0</v>
      </c>
      <c r="AC105" s="33">
        <f t="shared" ca="1" si="225"/>
        <v>0</v>
      </c>
      <c r="AD105" s="33">
        <f t="shared" ca="1" si="225"/>
        <v>0</v>
      </c>
      <c r="AE105" s="33">
        <f t="shared" ca="1" si="225"/>
        <v>0</v>
      </c>
      <c r="AF105" s="33">
        <f t="shared" ca="1" si="225"/>
        <v>0</v>
      </c>
      <c r="AG105" s="33">
        <f t="shared" ca="1" si="225"/>
        <v>0</v>
      </c>
      <c r="AH105" s="33">
        <f t="shared" ca="1" si="225"/>
        <v>0</v>
      </c>
      <c r="AI105" s="33">
        <f t="shared" ca="1" si="227"/>
        <v>0</v>
      </c>
      <c r="AJ105" s="33">
        <f t="shared" ca="1" si="227"/>
        <v>0</v>
      </c>
      <c r="AK105" s="33">
        <f t="shared" ca="1" si="227"/>
        <v>0</v>
      </c>
      <c r="AL105" s="33">
        <f t="shared" ca="1" si="227"/>
        <v>0</v>
      </c>
      <c r="AM105" s="33">
        <f t="shared" ca="1" si="227"/>
        <v>0</v>
      </c>
      <c r="AN105" s="33">
        <f t="shared" ca="1" si="227"/>
        <v>0</v>
      </c>
      <c r="AO105" s="33">
        <f t="shared" ca="1" si="227"/>
        <v>0</v>
      </c>
      <c r="AP105" s="33">
        <f t="shared" ca="1" si="227"/>
        <v>0</v>
      </c>
      <c r="AQ105" s="33">
        <f t="shared" ca="1" si="227"/>
        <v>0</v>
      </c>
      <c r="AR105" s="33">
        <f t="shared" ca="1" si="227"/>
        <v>0</v>
      </c>
      <c r="AS105" s="33">
        <f t="shared" ca="1" si="227"/>
        <v>0</v>
      </c>
      <c r="AT105" s="33">
        <f t="shared" ca="1" si="227"/>
        <v>0</v>
      </c>
      <c r="AU105" s="33">
        <f t="shared" ca="1" si="219"/>
        <v>0</v>
      </c>
      <c r="AV105" s="33">
        <f t="shared" ca="1" si="219"/>
        <v>0</v>
      </c>
      <c r="AW105" s="33">
        <f t="shared" ca="1" si="219"/>
        <v>0</v>
      </c>
      <c r="AX105" s="33">
        <f t="shared" ca="1" si="219"/>
        <v>0</v>
      </c>
      <c r="AY105" s="33">
        <f t="shared" ca="1" si="226"/>
        <v>0</v>
      </c>
      <c r="AZ105" s="33">
        <f t="shared" ca="1" si="226"/>
        <v>0</v>
      </c>
      <c r="BA105" s="33">
        <f t="shared" ca="1" si="226"/>
        <v>0</v>
      </c>
      <c r="BB105" s="33">
        <f t="shared" ca="1" si="226"/>
        <v>0</v>
      </c>
      <c r="BC105" s="33">
        <f t="shared" ca="1" si="226"/>
        <v>0</v>
      </c>
      <c r="BD105" s="33">
        <f t="shared" ca="1" si="226"/>
        <v>0</v>
      </c>
      <c r="BE105" s="33">
        <f t="shared" ca="1" si="226"/>
        <v>0</v>
      </c>
      <c r="BF105" s="33">
        <f t="shared" ca="1" si="226"/>
        <v>0</v>
      </c>
      <c r="BG105" s="33">
        <f t="shared" ca="1" si="226"/>
        <v>0</v>
      </c>
      <c r="BH105" s="33"/>
      <c r="BJ105" s="148" t="str">
        <f t="shared" ca="1" si="231"/>
        <v/>
      </c>
      <c r="BL105" s="30"/>
      <c r="BN105" s="29" t="str">
        <f t="shared" ca="1" si="232"/>
        <v/>
      </c>
      <c r="BO105" s="29" t="str">
        <f t="shared" ca="1" si="233"/>
        <v/>
      </c>
      <c r="BP105" s="29" t="str">
        <f t="shared" ca="1" si="234"/>
        <v/>
      </c>
      <c r="BQ105" s="29" t="str">
        <f t="shared" ca="1" si="235"/>
        <v/>
      </c>
      <c r="BR105" s="29" t="str">
        <f t="shared" ca="1" si="236"/>
        <v/>
      </c>
      <c r="BS105" s="29" t="str">
        <f t="shared" ca="1" si="237"/>
        <v/>
      </c>
      <c r="BT105" s="29" t="str">
        <f t="shared" ca="1" si="238"/>
        <v/>
      </c>
      <c r="BU105" s="29" t="str">
        <f t="shared" ca="1" si="239"/>
        <v/>
      </c>
      <c r="BV105" s="29" t="str">
        <f t="shared" ca="1" si="240"/>
        <v/>
      </c>
      <c r="BW105" s="29" t="str">
        <f t="shared" ca="1" si="241"/>
        <v/>
      </c>
      <c r="BX105" s="29" t="str">
        <f t="shared" ca="1" si="242"/>
        <v/>
      </c>
      <c r="BY105" s="29" t="str">
        <f t="shared" ca="1" si="243"/>
        <v/>
      </c>
      <c r="BZ105" s="29" t="str">
        <f t="shared" ca="1" si="244"/>
        <v/>
      </c>
      <c r="CA105" s="29" t="str">
        <f t="shared" ca="1" si="245"/>
        <v/>
      </c>
      <c r="CB105" s="29" t="str">
        <f t="shared" ca="1" si="246"/>
        <v/>
      </c>
      <c r="CC105" s="29" t="str">
        <f t="shared" ca="1" si="247"/>
        <v/>
      </c>
      <c r="CD105" s="29" t="str">
        <f t="shared" ca="1" si="248"/>
        <v/>
      </c>
      <c r="CE105" s="29" t="str">
        <f t="shared" ca="1" si="249"/>
        <v/>
      </c>
      <c r="CF105" s="29" t="str">
        <f t="shared" ca="1" si="250"/>
        <v/>
      </c>
      <c r="CG105" s="29" t="str">
        <f t="shared" ca="1" si="251"/>
        <v/>
      </c>
      <c r="CH105" s="29" t="str">
        <f t="shared" ca="1" si="252"/>
        <v/>
      </c>
      <c r="CI105" s="29" t="str">
        <f t="shared" ca="1" si="253"/>
        <v/>
      </c>
      <c r="CJ105" s="29" t="str">
        <f t="shared" ca="1" si="254"/>
        <v/>
      </c>
      <c r="CK105" s="29" t="str">
        <f t="shared" ca="1" si="255"/>
        <v/>
      </c>
      <c r="CL105" s="29" t="str">
        <f t="shared" ca="1" si="256"/>
        <v/>
      </c>
      <c r="CM105" s="29" t="str">
        <f t="shared" ca="1" si="257"/>
        <v/>
      </c>
      <c r="CN105" s="29" t="str">
        <f t="shared" ca="1" si="258"/>
        <v/>
      </c>
      <c r="CO105" s="29" t="str">
        <f t="shared" ca="1" si="259"/>
        <v/>
      </c>
      <c r="CP105" s="29" t="str">
        <f t="shared" ca="1" si="260"/>
        <v/>
      </c>
      <c r="CQ105" s="29" t="str">
        <f t="shared" ca="1" si="261"/>
        <v/>
      </c>
      <c r="CR105" s="29" t="str">
        <f t="shared" ca="1" si="262"/>
        <v/>
      </c>
      <c r="CS105" s="29" t="str">
        <f t="shared" ca="1" si="263"/>
        <v/>
      </c>
      <c r="CT105" s="29" t="str">
        <f t="shared" ca="1" si="264"/>
        <v/>
      </c>
      <c r="CU105" s="29" t="str">
        <f t="shared" ca="1" si="265"/>
        <v/>
      </c>
      <c r="CV105" s="29" t="str">
        <f t="shared" ca="1" si="266"/>
        <v/>
      </c>
      <c r="CW105" s="29" t="str">
        <f t="shared" ca="1" si="267"/>
        <v/>
      </c>
      <c r="CX105" s="29" t="str">
        <f t="shared" ca="1" si="268"/>
        <v/>
      </c>
      <c r="CY105" s="29" t="str">
        <f t="shared" ca="1" si="269"/>
        <v/>
      </c>
      <c r="CZ105" s="29" t="str">
        <f t="shared" ca="1" si="270"/>
        <v/>
      </c>
      <c r="DA105" s="29" t="str">
        <f t="shared" ca="1" si="271"/>
        <v/>
      </c>
      <c r="DB105" s="29" t="str">
        <f t="shared" ca="1" si="272"/>
        <v/>
      </c>
      <c r="DC105" s="29" t="str">
        <f t="shared" ca="1" si="273"/>
        <v/>
      </c>
      <c r="DD105" s="29" t="str">
        <f t="shared" ca="1" si="274"/>
        <v/>
      </c>
      <c r="DE105" s="29" t="str">
        <f t="shared" ca="1" si="275"/>
        <v/>
      </c>
      <c r="DF105" s="29" t="str">
        <f t="shared" ca="1" si="276"/>
        <v/>
      </c>
      <c r="DG105" s="29" t="str">
        <f t="shared" ca="1" si="277"/>
        <v/>
      </c>
      <c r="DH105" s="29" t="str">
        <f t="shared" ca="1" si="278"/>
        <v/>
      </c>
      <c r="DI105" s="29" t="str">
        <f t="shared" ca="1" si="279"/>
        <v/>
      </c>
      <c r="DJ105" s="29" t="str">
        <f t="shared" ca="1" si="280"/>
        <v/>
      </c>
      <c r="DK105" s="29" t="str">
        <f t="shared" ca="1" si="281"/>
        <v/>
      </c>
      <c r="DL105" s="29" t="str">
        <f t="shared" ca="1" si="282"/>
        <v/>
      </c>
      <c r="DM105" s="29" t="str">
        <f t="shared" ca="1" si="283"/>
        <v/>
      </c>
      <c r="JD105">
        <f t="shared" si="145"/>
        <v>0</v>
      </c>
      <c r="JE105">
        <f t="shared" si="284"/>
        <v>0</v>
      </c>
      <c r="JF105" t="str">
        <f t="shared" ca="1" si="285"/>
        <v/>
      </c>
      <c r="JG105" t="str">
        <f t="shared" ca="1" si="286"/>
        <v/>
      </c>
      <c r="JH105" t="str">
        <f t="shared" ca="1" si="287"/>
        <v/>
      </c>
      <c r="JI105" t="str">
        <f t="shared" ca="1" si="288"/>
        <v/>
      </c>
    </row>
    <row r="106" spans="3:269" x14ac:dyDescent="0.2">
      <c r="C106" s="9">
        <f t="array" aca="1" ref="C106" ca="1">MIN(IF($L$7=0, 0, IF(INDIRECT($L$6)&gt;0, IF(ROW(INDIRECT($L$6))&gt;C105, ROW(INDIRECT($L$6)), MAXR))))</f>
        <v>9999999</v>
      </c>
      <c r="D106" s="9">
        <f t="shared" ca="1" si="85"/>
        <v>0</v>
      </c>
      <c r="E106" s="9">
        <f t="shared" ca="1" si="228"/>
        <v>0</v>
      </c>
      <c r="F106" s="105" t="str">
        <f t="shared" ca="1" si="229"/>
        <v/>
      </c>
      <c r="G106" s="7">
        <f t="shared" ca="1" si="230"/>
        <v>0</v>
      </c>
      <c r="H106" s="33">
        <f t="shared" ca="1" si="290"/>
        <v>0</v>
      </c>
      <c r="I106" s="33">
        <f t="shared" ca="1" si="290"/>
        <v>0</v>
      </c>
      <c r="J106" s="33">
        <f t="shared" ca="1" si="290"/>
        <v>0</v>
      </c>
      <c r="K106" s="33">
        <f t="shared" ca="1" si="290"/>
        <v>0</v>
      </c>
      <c r="L106" s="33">
        <f t="shared" ca="1" si="290"/>
        <v>0</v>
      </c>
      <c r="M106" s="33">
        <f t="shared" ca="1" si="290"/>
        <v>0</v>
      </c>
      <c r="N106" s="33">
        <f t="shared" ca="1" si="290"/>
        <v>0</v>
      </c>
      <c r="O106" s="33">
        <f t="shared" ca="1" si="290"/>
        <v>0</v>
      </c>
      <c r="P106" s="33">
        <f t="shared" ca="1" si="290"/>
        <v>0</v>
      </c>
      <c r="Q106" s="33">
        <f t="shared" ca="1" si="290"/>
        <v>0</v>
      </c>
      <c r="R106" s="33">
        <f t="shared" ca="1" si="289"/>
        <v>0</v>
      </c>
      <c r="S106" s="33">
        <f t="shared" ca="1" si="289"/>
        <v>0</v>
      </c>
      <c r="T106" s="33">
        <f t="shared" ca="1" si="289"/>
        <v>0</v>
      </c>
      <c r="U106" s="33">
        <f t="shared" ca="1" si="289"/>
        <v>0</v>
      </c>
      <c r="V106" s="33">
        <f t="shared" ca="1" si="289"/>
        <v>0</v>
      </c>
      <c r="W106" s="33">
        <f t="shared" ca="1" si="289"/>
        <v>0</v>
      </c>
      <c r="X106" s="33">
        <f t="shared" ca="1" si="289"/>
        <v>0</v>
      </c>
      <c r="Y106" s="33">
        <f t="shared" ca="1" si="289"/>
        <v>0</v>
      </c>
      <c r="Z106" s="33">
        <f t="shared" ca="1" si="289"/>
        <v>0</v>
      </c>
      <c r="AA106" s="33">
        <f t="shared" ca="1" si="289"/>
        <v>0</v>
      </c>
      <c r="AB106" s="33">
        <f t="shared" ca="1" si="289"/>
        <v>0</v>
      </c>
      <c r="AC106" s="33">
        <f t="shared" ca="1" si="225"/>
        <v>0</v>
      </c>
      <c r="AD106" s="33">
        <f t="shared" ca="1" si="225"/>
        <v>0</v>
      </c>
      <c r="AE106" s="33">
        <f t="shared" ca="1" si="225"/>
        <v>0</v>
      </c>
      <c r="AF106" s="33">
        <f t="shared" ca="1" si="225"/>
        <v>0</v>
      </c>
      <c r="AG106" s="33">
        <f t="shared" ca="1" si="225"/>
        <v>0</v>
      </c>
      <c r="AH106" s="33">
        <f t="shared" ca="1" si="225"/>
        <v>0</v>
      </c>
      <c r="AI106" s="33">
        <f t="shared" ca="1" si="227"/>
        <v>0</v>
      </c>
      <c r="AJ106" s="33">
        <f t="shared" ca="1" si="227"/>
        <v>0</v>
      </c>
      <c r="AK106" s="33">
        <f t="shared" ca="1" si="227"/>
        <v>0</v>
      </c>
      <c r="AL106" s="33">
        <f t="shared" ca="1" si="227"/>
        <v>0</v>
      </c>
      <c r="AM106" s="33">
        <f t="shared" ca="1" si="227"/>
        <v>0</v>
      </c>
      <c r="AN106" s="33">
        <f t="shared" ca="1" si="227"/>
        <v>0</v>
      </c>
      <c r="AO106" s="33">
        <f t="shared" ca="1" si="227"/>
        <v>0</v>
      </c>
      <c r="AP106" s="33">
        <f t="shared" ca="1" si="227"/>
        <v>0</v>
      </c>
      <c r="AQ106" s="33">
        <f t="shared" ca="1" si="227"/>
        <v>0</v>
      </c>
      <c r="AR106" s="33">
        <f t="shared" ca="1" si="227"/>
        <v>0</v>
      </c>
      <c r="AS106" s="33">
        <f t="shared" ca="1" si="227"/>
        <v>0</v>
      </c>
      <c r="AT106" s="33">
        <f t="shared" ca="1" si="227"/>
        <v>0</v>
      </c>
      <c r="AU106" s="33">
        <f t="shared" ca="1" si="219"/>
        <v>0</v>
      </c>
      <c r="AV106" s="33">
        <f t="shared" ca="1" si="219"/>
        <v>0</v>
      </c>
      <c r="AW106" s="33">
        <f t="shared" ca="1" si="219"/>
        <v>0</v>
      </c>
      <c r="AX106" s="33">
        <f t="shared" ca="1" si="219"/>
        <v>0</v>
      </c>
      <c r="AY106" s="33">
        <f t="shared" ca="1" si="226"/>
        <v>0</v>
      </c>
      <c r="AZ106" s="33">
        <f t="shared" ca="1" si="226"/>
        <v>0</v>
      </c>
      <c r="BA106" s="33">
        <f t="shared" ca="1" si="226"/>
        <v>0</v>
      </c>
      <c r="BB106" s="33">
        <f t="shared" ca="1" si="226"/>
        <v>0</v>
      </c>
      <c r="BC106" s="33">
        <f t="shared" ca="1" si="226"/>
        <v>0</v>
      </c>
      <c r="BD106" s="33">
        <f t="shared" ca="1" si="226"/>
        <v>0</v>
      </c>
      <c r="BE106" s="33">
        <f t="shared" ca="1" si="226"/>
        <v>0</v>
      </c>
      <c r="BF106" s="33">
        <f t="shared" ca="1" si="226"/>
        <v>0</v>
      </c>
      <c r="BG106" s="33">
        <f t="shared" ca="1" si="226"/>
        <v>0</v>
      </c>
      <c r="BH106" s="33"/>
      <c r="BJ106" s="148" t="str">
        <f t="shared" ca="1" si="231"/>
        <v/>
      </c>
      <c r="BL106" s="30"/>
      <c r="BN106" s="29" t="str">
        <f t="shared" ca="1" si="232"/>
        <v/>
      </c>
      <c r="BO106" s="29" t="str">
        <f t="shared" ca="1" si="233"/>
        <v/>
      </c>
      <c r="BP106" s="29" t="str">
        <f t="shared" ca="1" si="234"/>
        <v/>
      </c>
      <c r="BQ106" s="29" t="str">
        <f t="shared" ca="1" si="235"/>
        <v/>
      </c>
      <c r="BR106" s="29" t="str">
        <f t="shared" ca="1" si="236"/>
        <v/>
      </c>
      <c r="BS106" s="29" t="str">
        <f t="shared" ca="1" si="237"/>
        <v/>
      </c>
      <c r="BT106" s="29" t="str">
        <f t="shared" ca="1" si="238"/>
        <v/>
      </c>
      <c r="BU106" s="29" t="str">
        <f t="shared" ca="1" si="239"/>
        <v/>
      </c>
      <c r="BV106" s="29" t="str">
        <f t="shared" ca="1" si="240"/>
        <v/>
      </c>
      <c r="BW106" s="29" t="str">
        <f t="shared" ca="1" si="241"/>
        <v/>
      </c>
      <c r="BX106" s="29" t="str">
        <f t="shared" ca="1" si="242"/>
        <v/>
      </c>
      <c r="BY106" s="29" t="str">
        <f t="shared" ca="1" si="243"/>
        <v/>
      </c>
      <c r="BZ106" s="29" t="str">
        <f t="shared" ca="1" si="244"/>
        <v/>
      </c>
      <c r="CA106" s="29" t="str">
        <f t="shared" ca="1" si="245"/>
        <v/>
      </c>
      <c r="CB106" s="29" t="str">
        <f t="shared" ca="1" si="246"/>
        <v/>
      </c>
      <c r="CC106" s="29" t="str">
        <f t="shared" ca="1" si="247"/>
        <v/>
      </c>
      <c r="CD106" s="29" t="str">
        <f t="shared" ca="1" si="248"/>
        <v/>
      </c>
      <c r="CE106" s="29" t="str">
        <f t="shared" ca="1" si="249"/>
        <v/>
      </c>
      <c r="CF106" s="29" t="str">
        <f t="shared" ca="1" si="250"/>
        <v/>
      </c>
      <c r="CG106" s="29" t="str">
        <f t="shared" ca="1" si="251"/>
        <v/>
      </c>
      <c r="CH106" s="29" t="str">
        <f t="shared" ca="1" si="252"/>
        <v/>
      </c>
      <c r="CI106" s="29" t="str">
        <f t="shared" ca="1" si="253"/>
        <v/>
      </c>
      <c r="CJ106" s="29" t="str">
        <f t="shared" ca="1" si="254"/>
        <v/>
      </c>
      <c r="CK106" s="29" t="str">
        <f t="shared" ca="1" si="255"/>
        <v/>
      </c>
      <c r="CL106" s="29" t="str">
        <f t="shared" ca="1" si="256"/>
        <v/>
      </c>
      <c r="CM106" s="29" t="str">
        <f t="shared" ca="1" si="257"/>
        <v/>
      </c>
      <c r="CN106" s="29" t="str">
        <f t="shared" ca="1" si="258"/>
        <v/>
      </c>
      <c r="CO106" s="29" t="str">
        <f t="shared" ca="1" si="259"/>
        <v/>
      </c>
      <c r="CP106" s="29" t="str">
        <f t="shared" ca="1" si="260"/>
        <v/>
      </c>
      <c r="CQ106" s="29" t="str">
        <f t="shared" ca="1" si="261"/>
        <v/>
      </c>
      <c r="CR106" s="29" t="str">
        <f t="shared" ca="1" si="262"/>
        <v/>
      </c>
      <c r="CS106" s="29" t="str">
        <f t="shared" ca="1" si="263"/>
        <v/>
      </c>
      <c r="CT106" s="29" t="str">
        <f t="shared" ca="1" si="264"/>
        <v/>
      </c>
      <c r="CU106" s="29" t="str">
        <f t="shared" ca="1" si="265"/>
        <v/>
      </c>
      <c r="CV106" s="29" t="str">
        <f t="shared" ca="1" si="266"/>
        <v/>
      </c>
      <c r="CW106" s="29" t="str">
        <f t="shared" ca="1" si="267"/>
        <v/>
      </c>
      <c r="CX106" s="29" t="str">
        <f t="shared" ca="1" si="268"/>
        <v/>
      </c>
      <c r="CY106" s="29" t="str">
        <f t="shared" ca="1" si="269"/>
        <v/>
      </c>
      <c r="CZ106" s="29" t="str">
        <f t="shared" ca="1" si="270"/>
        <v/>
      </c>
      <c r="DA106" s="29" t="str">
        <f t="shared" ca="1" si="271"/>
        <v/>
      </c>
      <c r="DB106" s="29" t="str">
        <f t="shared" ca="1" si="272"/>
        <v/>
      </c>
      <c r="DC106" s="29" t="str">
        <f t="shared" ca="1" si="273"/>
        <v/>
      </c>
      <c r="DD106" s="29" t="str">
        <f t="shared" ca="1" si="274"/>
        <v/>
      </c>
      <c r="DE106" s="29" t="str">
        <f t="shared" ca="1" si="275"/>
        <v/>
      </c>
      <c r="DF106" s="29" t="str">
        <f t="shared" ca="1" si="276"/>
        <v/>
      </c>
      <c r="DG106" s="29" t="str">
        <f t="shared" ca="1" si="277"/>
        <v/>
      </c>
      <c r="DH106" s="29" t="str">
        <f t="shared" ca="1" si="278"/>
        <v/>
      </c>
      <c r="DI106" s="29" t="str">
        <f t="shared" ca="1" si="279"/>
        <v/>
      </c>
      <c r="DJ106" s="29" t="str">
        <f t="shared" ca="1" si="280"/>
        <v/>
      </c>
      <c r="DK106" s="29" t="str">
        <f t="shared" ca="1" si="281"/>
        <v/>
      </c>
      <c r="DL106" s="29" t="str">
        <f t="shared" ca="1" si="282"/>
        <v/>
      </c>
      <c r="DM106" s="29" t="str">
        <f t="shared" ca="1" si="283"/>
        <v/>
      </c>
      <c r="JD106">
        <f t="shared" si="145"/>
        <v>0</v>
      </c>
      <c r="JE106">
        <f t="shared" si="284"/>
        <v>0</v>
      </c>
      <c r="JF106" t="str">
        <f t="shared" ca="1" si="285"/>
        <v/>
      </c>
      <c r="JG106" t="str">
        <f t="shared" ca="1" si="286"/>
        <v/>
      </c>
      <c r="JH106" t="str">
        <f t="shared" ca="1" si="287"/>
        <v/>
      </c>
      <c r="JI106" t="str">
        <f t="shared" ca="1" si="288"/>
        <v/>
      </c>
    </row>
    <row r="107" spans="3:269" x14ac:dyDescent="0.2">
      <c r="C107" s="9">
        <f t="array" aca="1" ref="C107" ca="1">MIN(IF($L$7=0, 0, IF(INDIRECT($L$6)&gt;0, IF(ROW(INDIRECT($L$6))&gt;C106, ROW(INDIRECT($L$6)), MAXR))))</f>
        <v>9999999</v>
      </c>
      <c r="D107" s="9">
        <f t="shared" ca="1" si="85"/>
        <v>0</v>
      </c>
      <c r="E107" s="9">
        <f t="shared" ca="1" si="228"/>
        <v>0</v>
      </c>
      <c r="F107" s="105" t="str">
        <f t="shared" ca="1" si="229"/>
        <v/>
      </c>
      <c r="G107" s="7">
        <f t="shared" ca="1" si="230"/>
        <v>0</v>
      </c>
      <c r="H107" s="33">
        <f t="shared" ca="1" si="290"/>
        <v>0</v>
      </c>
      <c r="I107" s="33">
        <f t="shared" ca="1" si="290"/>
        <v>0</v>
      </c>
      <c r="J107" s="33">
        <f t="shared" ca="1" si="290"/>
        <v>0</v>
      </c>
      <c r="K107" s="33">
        <f t="shared" ca="1" si="290"/>
        <v>0</v>
      </c>
      <c r="L107" s="33">
        <f t="shared" ca="1" si="290"/>
        <v>0</v>
      </c>
      <c r="M107" s="33">
        <f t="shared" ca="1" si="290"/>
        <v>0</v>
      </c>
      <c r="N107" s="33">
        <f t="shared" ca="1" si="290"/>
        <v>0</v>
      </c>
      <c r="O107" s="33">
        <f t="shared" ca="1" si="290"/>
        <v>0</v>
      </c>
      <c r="P107" s="33">
        <f t="shared" ca="1" si="290"/>
        <v>0</v>
      </c>
      <c r="Q107" s="33">
        <f t="shared" ca="1" si="290"/>
        <v>0</v>
      </c>
      <c r="R107" s="33">
        <f t="shared" ca="1" si="289"/>
        <v>0</v>
      </c>
      <c r="S107" s="33">
        <f t="shared" ca="1" si="289"/>
        <v>0</v>
      </c>
      <c r="T107" s="33">
        <f t="shared" ca="1" si="289"/>
        <v>0</v>
      </c>
      <c r="U107" s="33">
        <f t="shared" ca="1" si="289"/>
        <v>0</v>
      </c>
      <c r="V107" s="33">
        <f t="shared" ca="1" si="289"/>
        <v>0</v>
      </c>
      <c r="W107" s="33">
        <f t="shared" ca="1" si="289"/>
        <v>0</v>
      </c>
      <c r="X107" s="33">
        <f t="shared" ca="1" si="289"/>
        <v>0</v>
      </c>
      <c r="Y107" s="33">
        <f t="shared" ca="1" si="289"/>
        <v>0</v>
      </c>
      <c r="Z107" s="33">
        <f t="shared" ca="1" si="289"/>
        <v>0</v>
      </c>
      <c r="AA107" s="33">
        <f t="shared" ca="1" si="289"/>
        <v>0</v>
      </c>
      <c r="AB107" s="33">
        <f t="shared" ca="1" si="289"/>
        <v>0</v>
      </c>
      <c r="AC107" s="33">
        <f t="shared" ca="1" si="225"/>
        <v>0</v>
      </c>
      <c r="AD107" s="33">
        <f t="shared" ca="1" si="225"/>
        <v>0</v>
      </c>
      <c r="AE107" s="33">
        <f t="shared" ca="1" si="225"/>
        <v>0</v>
      </c>
      <c r="AF107" s="33">
        <f t="shared" ca="1" si="225"/>
        <v>0</v>
      </c>
      <c r="AG107" s="33">
        <f t="shared" ca="1" si="225"/>
        <v>0</v>
      </c>
      <c r="AH107" s="33">
        <f t="shared" ca="1" si="225"/>
        <v>0</v>
      </c>
      <c r="AI107" s="33">
        <f t="shared" ca="1" si="227"/>
        <v>0</v>
      </c>
      <c r="AJ107" s="33">
        <f t="shared" ca="1" si="227"/>
        <v>0</v>
      </c>
      <c r="AK107" s="33">
        <f t="shared" ca="1" si="227"/>
        <v>0</v>
      </c>
      <c r="AL107" s="33">
        <f t="shared" ca="1" si="227"/>
        <v>0</v>
      </c>
      <c r="AM107" s="33">
        <f t="shared" ca="1" si="227"/>
        <v>0</v>
      </c>
      <c r="AN107" s="33">
        <f t="shared" ca="1" si="227"/>
        <v>0</v>
      </c>
      <c r="AO107" s="33">
        <f t="shared" ca="1" si="227"/>
        <v>0</v>
      </c>
      <c r="AP107" s="33">
        <f t="shared" ca="1" si="227"/>
        <v>0</v>
      </c>
      <c r="AQ107" s="33">
        <f t="shared" ca="1" si="227"/>
        <v>0</v>
      </c>
      <c r="AR107" s="33">
        <f t="shared" ca="1" si="227"/>
        <v>0</v>
      </c>
      <c r="AS107" s="33">
        <f t="shared" ca="1" si="227"/>
        <v>0</v>
      </c>
      <c r="AT107" s="33">
        <f t="shared" ca="1" si="227"/>
        <v>0</v>
      </c>
      <c r="AU107" s="33">
        <f t="shared" ca="1" si="219"/>
        <v>0</v>
      </c>
      <c r="AV107" s="33">
        <f t="shared" ca="1" si="219"/>
        <v>0</v>
      </c>
      <c r="AW107" s="33">
        <f t="shared" ca="1" si="219"/>
        <v>0</v>
      </c>
      <c r="AX107" s="33">
        <f t="shared" ca="1" si="219"/>
        <v>0</v>
      </c>
      <c r="AY107" s="33">
        <f t="shared" ca="1" si="226"/>
        <v>0</v>
      </c>
      <c r="AZ107" s="33">
        <f t="shared" ca="1" si="226"/>
        <v>0</v>
      </c>
      <c r="BA107" s="33">
        <f t="shared" ca="1" si="226"/>
        <v>0</v>
      </c>
      <c r="BB107" s="33">
        <f t="shared" ca="1" si="226"/>
        <v>0</v>
      </c>
      <c r="BC107" s="33">
        <f t="shared" ca="1" si="226"/>
        <v>0</v>
      </c>
      <c r="BD107" s="33">
        <f t="shared" ca="1" si="226"/>
        <v>0</v>
      </c>
      <c r="BE107" s="33">
        <f t="shared" ca="1" si="226"/>
        <v>0</v>
      </c>
      <c r="BF107" s="33">
        <f t="shared" ca="1" si="226"/>
        <v>0</v>
      </c>
      <c r="BG107" s="33">
        <f t="shared" ca="1" si="226"/>
        <v>0</v>
      </c>
      <c r="BH107" s="33"/>
      <c r="BJ107" s="148" t="str">
        <f t="shared" ca="1" si="231"/>
        <v/>
      </c>
      <c r="BL107" s="30"/>
      <c r="BN107" s="29" t="str">
        <f t="shared" ca="1" si="232"/>
        <v/>
      </c>
      <c r="BO107" s="29" t="str">
        <f t="shared" ca="1" si="233"/>
        <v/>
      </c>
      <c r="BP107" s="29" t="str">
        <f t="shared" ca="1" si="234"/>
        <v/>
      </c>
      <c r="BQ107" s="29" t="str">
        <f t="shared" ca="1" si="235"/>
        <v/>
      </c>
      <c r="BR107" s="29" t="str">
        <f t="shared" ca="1" si="236"/>
        <v/>
      </c>
      <c r="BS107" s="29" t="str">
        <f t="shared" ca="1" si="237"/>
        <v/>
      </c>
      <c r="BT107" s="29" t="str">
        <f t="shared" ca="1" si="238"/>
        <v/>
      </c>
      <c r="BU107" s="29" t="str">
        <f t="shared" ca="1" si="239"/>
        <v/>
      </c>
      <c r="BV107" s="29" t="str">
        <f t="shared" ca="1" si="240"/>
        <v/>
      </c>
      <c r="BW107" s="29" t="str">
        <f t="shared" ca="1" si="241"/>
        <v/>
      </c>
      <c r="BX107" s="29" t="str">
        <f t="shared" ca="1" si="242"/>
        <v/>
      </c>
      <c r="BY107" s="29" t="str">
        <f t="shared" ca="1" si="243"/>
        <v/>
      </c>
      <c r="BZ107" s="29" t="str">
        <f t="shared" ca="1" si="244"/>
        <v/>
      </c>
      <c r="CA107" s="29" t="str">
        <f t="shared" ca="1" si="245"/>
        <v/>
      </c>
      <c r="CB107" s="29" t="str">
        <f t="shared" ca="1" si="246"/>
        <v/>
      </c>
      <c r="CC107" s="29" t="str">
        <f t="shared" ca="1" si="247"/>
        <v/>
      </c>
      <c r="CD107" s="29" t="str">
        <f t="shared" ca="1" si="248"/>
        <v/>
      </c>
      <c r="CE107" s="29" t="str">
        <f t="shared" ca="1" si="249"/>
        <v/>
      </c>
      <c r="CF107" s="29" t="str">
        <f t="shared" ca="1" si="250"/>
        <v/>
      </c>
      <c r="CG107" s="29" t="str">
        <f t="shared" ca="1" si="251"/>
        <v/>
      </c>
      <c r="CH107" s="29" t="str">
        <f t="shared" ca="1" si="252"/>
        <v/>
      </c>
      <c r="CI107" s="29" t="str">
        <f t="shared" ca="1" si="253"/>
        <v/>
      </c>
      <c r="CJ107" s="29" t="str">
        <f t="shared" ca="1" si="254"/>
        <v/>
      </c>
      <c r="CK107" s="29" t="str">
        <f t="shared" ca="1" si="255"/>
        <v/>
      </c>
      <c r="CL107" s="29" t="str">
        <f t="shared" ca="1" si="256"/>
        <v/>
      </c>
      <c r="CM107" s="29" t="str">
        <f t="shared" ca="1" si="257"/>
        <v/>
      </c>
      <c r="CN107" s="29" t="str">
        <f t="shared" ca="1" si="258"/>
        <v/>
      </c>
      <c r="CO107" s="29" t="str">
        <f t="shared" ca="1" si="259"/>
        <v/>
      </c>
      <c r="CP107" s="29" t="str">
        <f t="shared" ca="1" si="260"/>
        <v/>
      </c>
      <c r="CQ107" s="29" t="str">
        <f t="shared" ca="1" si="261"/>
        <v/>
      </c>
      <c r="CR107" s="29" t="str">
        <f t="shared" ca="1" si="262"/>
        <v/>
      </c>
      <c r="CS107" s="29" t="str">
        <f t="shared" ca="1" si="263"/>
        <v/>
      </c>
      <c r="CT107" s="29" t="str">
        <f t="shared" ca="1" si="264"/>
        <v/>
      </c>
      <c r="CU107" s="29" t="str">
        <f t="shared" ca="1" si="265"/>
        <v/>
      </c>
      <c r="CV107" s="29" t="str">
        <f t="shared" ca="1" si="266"/>
        <v/>
      </c>
      <c r="CW107" s="29" t="str">
        <f t="shared" ca="1" si="267"/>
        <v/>
      </c>
      <c r="CX107" s="29" t="str">
        <f t="shared" ca="1" si="268"/>
        <v/>
      </c>
      <c r="CY107" s="29" t="str">
        <f t="shared" ca="1" si="269"/>
        <v/>
      </c>
      <c r="CZ107" s="29" t="str">
        <f t="shared" ca="1" si="270"/>
        <v/>
      </c>
      <c r="DA107" s="29" t="str">
        <f t="shared" ca="1" si="271"/>
        <v/>
      </c>
      <c r="DB107" s="29" t="str">
        <f t="shared" ca="1" si="272"/>
        <v/>
      </c>
      <c r="DC107" s="29" t="str">
        <f t="shared" ca="1" si="273"/>
        <v/>
      </c>
      <c r="DD107" s="29" t="str">
        <f t="shared" ca="1" si="274"/>
        <v/>
      </c>
      <c r="DE107" s="29" t="str">
        <f t="shared" ca="1" si="275"/>
        <v/>
      </c>
      <c r="DF107" s="29" t="str">
        <f t="shared" ca="1" si="276"/>
        <v/>
      </c>
      <c r="DG107" s="29" t="str">
        <f t="shared" ca="1" si="277"/>
        <v/>
      </c>
      <c r="DH107" s="29" t="str">
        <f t="shared" ca="1" si="278"/>
        <v/>
      </c>
      <c r="DI107" s="29" t="str">
        <f t="shared" ca="1" si="279"/>
        <v/>
      </c>
      <c r="DJ107" s="29" t="str">
        <f t="shared" ca="1" si="280"/>
        <v/>
      </c>
      <c r="DK107" s="29" t="str">
        <f t="shared" ca="1" si="281"/>
        <v/>
      </c>
      <c r="DL107" s="29" t="str">
        <f t="shared" ca="1" si="282"/>
        <v/>
      </c>
      <c r="DM107" s="29" t="str">
        <f t="shared" ca="1" si="283"/>
        <v/>
      </c>
      <c r="JD107">
        <f t="shared" si="145"/>
        <v>0</v>
      </c>
      <c r="JE107">
        <f t="shared" si="284"/>
        <v>0</v>
      </c>
      <c r="JF107" t="str">
        <f t="shared" ca="1" si="285"/>
        <v/>
      </c>
      <c r="JG107" t="str">
        <f t="shared" ca="1" si="286"/>
        <v/>
      </c>
      <c r="JH107" t="str">
        <f t="shared" ca="1" si="287"/>
        <v/>
      </c>
      <c r="JI107" t="str">
        <f t="shared" ca="1" si="288"/>
        <v/>
      </c>
    </row>
    <row r="108" spans="3:269" x14ac:dyDescent="0.2">
      <c r="C108" s="9">
        <f t="array" aca="1" ref="C108" ca="1">MIN(IF($L$7=0, 0, IF(INDIRECT($L$6)&gt;0, IF(ROW(INDIRECT($L$6))&gt;C107, ROW(INDIRECT($L$6)), MAXR))))</f>
        <v>9999999</v>
      </c>
      <c r="D108" s="9">
        <f t="shared" ca="1" si="85"/>
        <v>0</v>
      </c>
      <c r="E108" s="9">
        <f t="shared" ca="1" si="228"/>
        <v>0</v>
      </c>
      <c r="F108" s="105" t="str">
        <f t="shared" ca="1" si="229"/>
        <v/>
      </c>
      <c r="G108" s="7">
        <f t="shared" ca="1" si="230"/>
        <v>0</v>
      </c>
      <c r="H108" s="33">
        <f t="shared" ca="1" si="290"/>
        <v>0</v>
      </c>
      <c r="I108" s="33">
        <f t="shared" ca="1" si="290"/>
        <v>0</v>
      </c>
      <c r="J108" s="33">
        <f t="shared" ca="1" si="290"/>
        <v>0</v>
      </c>
      <c r="K108" s="33">
        <f t="shared" ca="1" si="290"/>
        <v>0</v>
      </c>
      <c r="L108" s="33">
        <f t="shared" ca="1" si="290"/>
        <v>0</v>
      </c>
      <c r="M108" s="33">
        <f t="shared" ca="1" si="290"/>
        <v>0</v>
      </c>
      <c r="N108" s="33">
        <f t="shared" ca="1" si="290"/>
        <v>0</v>
      </c>
      <c r="O108" s="33">
        <f t="shared" ca="1" si="290"/>
        <v>0</v>
      </c>
      <c r="P108" s="33">
        <f t="shared" ca="1" si="290"/>
        <v>0</v>
      </c>
      <c r="Q108" s="33">
        <f t="shared" ca="1" si="290"/>
        <v>0</v>
      </c>
      <c r="R108" s="33">
        <f t="shared" ca="1" si="289"/>
        <v>0</v>
      </c>
      <c r="S108" s="33">
        <f t="shared" ca="1" si="289"/>
        <v>0</v>
      </c>
      <c r="T108" s="33">
        <f t="shared" ca="1" si="289"/>
        <v>0</v>
      </c>
      <c r="U108" s="33">
        <f t="shared" ca="1" si="289"/>
        <v>0</v>
      </c>
      <c r="V108" s="33">
        <f t="shared" ca="1" si="289"/>
        <v>0</v>
      </c>
      <c r="W108" s="33">
        <f t="shared" ca="1" si="289"/>
        <v>0</v>
      </c>
      <c r="X108" s="33">
        <f t="shared" ca="1" si="289"/>
        <v>0</v>
      </c>
      <c r="Y108" s="33">
        <f t="shared" ca="1" si="289"/>
        <v>0</v>
      </c>
      <c r="Z108" s="33">
        <f t="shared" ca="1" si="289"/>
        <v>0</v>
      </c>
      <c r="AA108" s="33">
        <f t="shared" ca="1" si="289"/>
        <v>0</v>
      </c>
      <c r="AB108" s="33">
        <f t="shared" ca="1" si="289"/>
        <v>0</v>
      </c>
      <c r="AC108" s="33">
        <f t="shared" ca="1" si="225"/>
        <v>0</v>
      </c>
      <c r="AD108" s="33">
        <f t="shared" ca="1" si="225"/>
        <v>0</v>
      </c>
      <c r="AE108" s="33">
        <f t="shared" ca="1" si="225"/>
        <v>0</v>
      </c>
      <c r="AF108" s="33">
        <f t="shared" ca="1" si="225"/>
        <v>0</v>
      </c>
      <c r="AG108" s="33">
        <f t="shared" ca="1" si="225"/>
        <v>0</v>
      </c>
      <c r="AH108" s="33">
        <f t="shared" ca="1" si="225"/>
        <v>0</v>
      </c>
      <c r="AI108" s="33">
        <f t="shared" ca="1" si="227"/>
        <v>0</v>
      </c>
      <c r="AJ108" s="33">
        <f t="shared" ref="AJ108:AT108" ca="1" si="291">IF(OR($C108=MAXR, $C108=0, AJ$24=0, AJ$19=0), 0, IF(LEN(INDIRECT($F$9&amp;AJ$20&amp;$C108))=0, NULL,  INDIRECT($F$9&amp;AJ$20&amp;$C108)))</f>
        <v>0</v>
      </c>
      <c r="AK108" s="33">
        <f t="shared" ca="1" si="291"/>
        <v>0</v>
      </c>
      <c r="AL108" s="33">
        <f t="shared" ca="1" si="291"/>
        <v>0</v>
      </c>
      <c r="AM108" s="33">
        <f t="shared" ca="1" si="291"/>
        <v>0</v>
      </c>
      <c r="AN108" s="33">
        <f t="shared" ca="1" si="291"/>
        <v>0</v>
      </c>
      <c r="AO108" s="33">
        <f t="shared" ca="1" si="291"/>
        <v>0</v>
      </c>
      <c r="AP108" s="33">
        <f t="shared" ca="1" si="291"/>
        <v>0</v>
      </c>
      <c r="AQ108" s="33">
        <f t="shared" ca="1" si="291"/>
        <v>0</v>
      </c>
      <c r="AR108" s="33">
        <f t="shared" ca="1" si="291"/>
        <v>0</v>
      </c>
      <c r="AS108" s="33">
        <f t="shared" ca="1" si="291"/>
        <v>0</v>
      </c>
      <c r="AT108" s="33">
        <f t="shared" ca="1" si="291"/>
        <v>0</v>
      </c>
      <c r="AU108" s="33">
        <f t="shared" ca="1" si="219"/>
        <v>0</v>
      </c>
      <c r="AV108" s="33">
        <f t="shared" ca="1" si="219"/>
        <v>0</v>
      </c>
      <c r="AW108" s="33">
        <f t="shared" ca="1" si="219"/>
        <v>0</v>
      </c>
      <c r="AX108" s="33">
        <f t="shared" ca="1" si="219"/>
        <v>0</v>
      </c>
      <c r="AY108" s="33">
        <f t="shared" ca="1" si="226"/>
        <v>0</v>
      </c>
      <c r="AZ108" s="33">
        <f t="shared" ca="1" si="226"/>
        <v>0</v>
      </c>
      <c r="BA108" s="33">
        <f t="shared" ca="1" si="226"/>
        <v>0</v>
      </c>
      <c r="BB108" s="33">
        <f t="shared" ca="1" si="226"/>
        <v>0</v>
      </c>
      <c r="BC108" s="33">
        <f t="shared" ca="1" si="226"/>
        <v>0</v>
      </c>
      <c r="BD108" s="33">
        <f t="shared" ca="1" si="226"/>
        <v>0</v>
      </c>
      <c r="BE108" s="33">
        <f t="shared" ca="1" si="226"/>
        <v>0</v>
      </c>
      <c r="BF108" s="33">
        <f t="shared" ca="1" si="226"/>
        <v>0</v>
      </c>
      <c r="BG108" s="33">
        <f t="shared" ca="1" si="226"/>
        <v>0</v>
      </c>
      <c r="BH108" s="33"/>
      <c r="BJ108" s="148" t="str">
        <f t="shared" ca="1" si="231"/>
        <v/>
      </c>
      <c r="BL108" s="30"/>
      <c r="BN108" s="29" t="str">
        <f t="shared" ca="1" si="232"/>
        <v/>
      </c>
      <c r="BO108" s="29" t="str">
        <f t="shared" ca="1" si="233"/>
        <v/>
      </c>
      <c r="BP108" s="29" t="str">
        <f t="shared" ca="1" si="234"/>
        <v/>
      </c>
      <c r="BQ108" s="29" t="str">
        <f t="shared" ca="1" si="235"/>
        <v/>
      </c>
      <c r="BR108" s="29" t="str">
        <f t="shared" ca="1" si="236"/>
        <v/>
      </c>
      <c r="BS108" s="29" t="str">
        <f t="shared" ca="1" si="237"/>
        <v/>
      </c>
      <c r="BT108" s="29" t="str">
        <f t="shared" ca="1" si="238"/>
        <v/>
      </c>
      <c r="BU108" s="29" t="str">
        <f t="shared" ca="1" si="239"/>
        <v/>
      </c>
      <c r="BV108" s="29" t="str">
        <f t="shared" ca="1" si="240"/>
        <v/>
      </c>
      <c r="BW108" s="29" t="str">
        <f t="shared" ca="1" si="241"/>
        <v/>
      </c>
      <c r="BX108" s="29" t="str">
        <f t="shared" ca="1" si="242"/>
        <v/>
      </c>
      <c r="BY108" s="29" t="str">
        <f t="shared" ca="1" si="243"/>
        <v/>
      </c>
      <c r="BZ108" s="29" t="str">
        <f t="shared" ca="1" si="244"/>
        <v/>
      </c>
      <c r="CA108" s="29" t="str">
        <f t="shared" ca="1" si="245"/>
        <v/>
      </c>
      <c r="CB108" s="29" t="str">
        <f t="shared" ca="1" si="246"/>
        <v/>
      </c>
      <c r="CC108" s="29" t="str">
        <f t="shared" ca="1" si="247"/>
        <v/>
      </c>
      <c r="CD108" s="29" t="str">
        <f t="shared" ca="1" si="248"/>
        <v/>
      </c>
      <c r="CE108" s="29" t="str">
        <f t="shared" ca="1" si="249"/>
        <v/>
      </c>
      <c r="CF108" s="29" t="str">
        <f t="shared" ca="1" si="250"/>
        <v/>
      </c>
      <c r="CG108" s="29" t="str">
        <f t="shared" ca="1" si="251"/>
        <v/>
      </c>
      <c r="CH108" s="29" t="str">
        <f t="shared" ca="1" si="252"/>
        <v/>
      </c>
      <c r="CI108" s="29" t="str">
        <f t="shared" ca="1" si="253"/>
        <v/>
      </c>
      <c r="CJ108" s="29" t="str">
        <f t="shared" ca="1" si="254"/>
        <v/>
      </c>
      <c r="CK108" s="29" t="str">
        <f t="shared" ca="1" si="255"/>
        <v/>
      </c>
      <c r="CL108" s="29" t="str">
        <f t="shared" ca="1" si="256"/>
        <v/>
      </c>
      <c r="CM108" s="29" t="str">
        <f t="shared" ca="1" si="257"/>
        <v/>
      </c>
      <c r="CN108" s="29" t="str">
        <f t="shared" ca="1" si="258"/>
        <v/>
      </c>
      <c r="CO108" s="29" t="str">
        <f t="shared" ca="1" si="259"/>
        <v/>
      </c>
      <c r="CP108" s="29" t="str">
        <f t="shared" ca="1" si="260"/>
        <v/>
      </c>
      <c r="CQ108" s="29" t="str">
        <f t="shared" ca="1" si="261"/>
        <v/>
      </c>
      <c r="CR108" s="29" t="str">
        <f t="shared" ca="1" si="262"/>
        <v/>
      </c>
      <c r="CS108" s="29" t="str">
        <f t="shared" ca="1" si="263"/>
        <v/>
      </c>
      <c r="CT108" s="29" t="str">
        <f t="shared" ca="1" si="264"/>
        <v/>
      </c>
      <c r="CU108" s="29" t="str">
        <f t="shared" ca="1" si="265"/>
        <v/>
      </c>
      <c r="CV108" s="29" t="str">
        <f t="shared" ca="1" si="266"/>
        <v/>
      </c>
      <c r="CW108" s="29" t="str">
        <f t="shared" ca="1" si="267"/>
        <v/>
      </c>
      <c r="CX108" s="29" t="str">
        <f t="shared" ca="1" si="268"/>
        <v/>
      </c>
      <c r="CY108" s="29" t="str">
        <f t="shared" ca="1" si="269"/>
        <v/>
      </c>
      <c r="CZ108" s="29" t="str">
        <f t="shared" ca="1" si="270"/>
        <v/>
      </c>
      <c r="DA108" s="29" t="str">
        <f t="shared" ca="1" si="271"/>
        <v/>
      </c>
      <c r="DB108" s="29" t="str">
        <f t="shared" ca="1" si="272"/>
        <v/>
      </c>
      <c r="DC108" s="29" t="str">
        <f t="shared" ca="1" si="273"/>
        <v/>
      </c>
      <c r="DD108" s="29" t="str">
        <f t="shared" ca="1" si="274"/>
        <v/>
      </c>
      <c r="DE108" s="29" t="str">
        <f t="shared" ca="1" si="275"/>
        <v/>
      </c>
      <c r="DF108" s="29" t="str">
        <f t="shared" ca="1" si="276"/>
        <v/>
      </c>
      <c r="DG108" s="29" t="str">
        <f t="shared" ca="1" si="277"/>
        <v/>
      </c>
      <c r="DH108" s="29" t="str">
        <f t="shared" ca="1" si="278"/>
        <v/>
      </c>
      <c r="DI108" s="29" t="str">
        <f t="shared" ca="1" si="279"/>
        <v/>
      </c>
      <c r="DJ108" s="29" t="str">
        <f t="shared" ca="1" si="280"/>
        <v/>
      </c>
      <c r="DK108" s="29" t="str">
        <f t="shared" ca="1" si="281"/>
        <v/>
      </c>
      <c r="DL108" s="29" t="str">
        <f t="shared" ca="1" si="282"/>
        <v/>
      </c>
      <c r="DM108" s="29" t="str">
        <f t="shared" ca="1" si="283"/>
        <v/>
      </c>
      <c r="JD108">
        <f t="shared" si="145"/>
        <v>0</v>
      </c>
      <c r="JE108">
        <f t="shared" si="284"/>
        <v>0</v>
      </c>
      <c r="JF108" t="str">
        <f t="shared" ca="1" si="285"/>
        <v/>
      </c>
      <c r="JG108" t="str">
        <f t="shared" ca="1" si="286"/>
        <v/>
      </c>
      <c r="JH108" t="str">
        <f t="shared" ca="1" si="287"/>
        <v/>
      </c>
      <c r="JI108" t="str">
        <f t="shared" ca="1" si="288"/>
        <v/>
      </c>
    </row>
    <row r="109" spans="3:269" x14ac:dyDescent="0.2">
      <c r="C109" s="9">
        <f t="array" aca="1" ref="C109" ca="1">MIN(IF($L$7=0, 0, IF(INDIRECT($L$6)&gt;0, IF(ROW(INDIRECT($L$6))&gt;C108, ROW(INDIRECT($L$6)), MAXR))))</f>
        <v>9999999</v>
      </c>
      <c r="D109" s="9">
        <f t="shared" ca="1" si="85"/>
        <v>0</v>
      </c>
      <c r="E109" s="9">
        <f t="shared" ca="1" si="228"/>
        <v>0</v>
      </c>
      <c r="F109" s="105" t="str">
        <f t="shared" ca="1" si="229"/>
        <v/>
      </c>
      <c r="G109" s="7">
        <f t="shared" ca="1" si="230"/>
        <v>0</v>
      </c>
      <c r="H109" s="33">
        <f t="shared" ca="1" si="290"/>
        <v>0</v>
      </c>
      <c r="I109" s="33">
        <f t="shared" ca="1" si="290"/>
        <v>0</v>
      </c>
      <c r="J109" s="33">
        <f t="shared" ca="1" si="290"/>
        <v>0</v>
      </c>
      <c r="K109" s="33">
        <f t="shared" ca="1" si="290"/>
        <v>0</v>
      </c>
      <c r="L109" s="33">
        <f t="shared" ca="1" si="290"/>
        <v>0</v>
      </c>
      <c r="M109" s="33">
        <f t="shared" ca="1" si="290"/>
        <v>0</v>
      </c>
      <c r="N109" s="33">
        <f t="shared" ca="1" si="290"/>
        <v>0</v>
      </c>
      <c r="O109" s="33">
        <f t="shared" ca="1" si="290"/>
        <v>0</v>
      </c>
      <c r="P109" s="33">
        <f t="shared" ca="1" si="290"/>
        <v>0</v>
      </c>
      <c r="Q109" s="33">
        <f t="shared" ca="1" si="290"/>
        <v>0</v>
      </c>
      <c r="R109" s="33">
        <f t="shared" ca="1" si="289"/>
        <v>0</v>
      </c>
      <c r="S109" s="33">
        <f t="shared" ca="1" si="289"/>
        <v>0</v>
      </c>
      <c r="T109" s="33">
        <f t="shared" ca="1" si="289"/>
        <v>0</v>
      </c>
      <c r="U109" s="33">
        <f t="shared" ca="1" si="289"/>
        <v>0</v>
      </c>
      <c r="V109" s="33">
        <f t="shared" ca="1" si="289"/>
        <v>0</v>
      </c>
      <c r="W109" s="33">
        <f t="shared" ca="1" si="289"/>
        <v>0</v>
      </c>
      <c r="X109" s="33">
        <f t="shared" ca="1" si="289"/>
        <v>0</v>
      </c>
      <c r="Y109" s="33">
        <f t="shared" ca="1" si="289"/>
        <v>0</v>
      </c>
      <c r="Z109" s="33">
        <f t="shared" ca="1" si="289"/>
        <v>0</v>
      </c>
      <c r="AA109" s="33">
        <f t="shared" ca="1" si="289"/>
        <v>0</v>
      </c>
      <c r="AB109" s="33">
        <f t="shared" ca="1" si="289"/>
        <v>0</v>
      </c>
      <c r="AC109" s="33">
        <f t="shared" ca="1" si="225"/>
        <v>0</v>
      </c>
      <c r="AD109" s="33">
        <f t="shared" ca="1" si="225"/>
        <v>0</v>
      </c>
      <c r="AE109" s="33">
        <f t="shared" ca="1" si="225"/>
        <v>0</v>
      </c>
      <c r="AF109" s="33">
        <f t="shared" ca="1" si="225"/>
        <v>0</v>
      </c>
      <c r="AG109" s="33">
        <f t="shared" ca="1" si="225"/>
        <v>0</v>
      </c>
      <c r="AH109" s="33">
        <f t="shared" ca="1" si="225"/>
        <v>0</v>
      </c>
      <c r="AI109" s="33">
        <f t="shared" ref="AI109:AX133" ca="1" si="292">IF(OR($C109=MAXR, $C109=0, AI$24=0, AI$19=0), 0, IF(LEN(INDIRECT($F$9&amp;AI$20&amp;$C109))=0, NULL,  INDIRECT($F$9&amp;AI$20&amp;$C109)))</f>
        <v>0</v>
      </c>
      <c r="AJ109" s="33">
        <f t="shared" ca="1" si="292"/>
        <v>0</v>
      </c>
      <c r="AK109" s="33">
        <f t="shared" ca="1" si="292"/>
        <v>0</v>
      </c>
      <c r="AL109" s="33">
        <f t="shared" ca="1" si="292"/>
        <v>0</v>
      </c>
      <c r="AM109" s="33">
        <f t="shared" ca="1" si="292"/>
        <v>0</v>
      </c>
      <c r="AN109" s="33">
        <f t="shared" ca="1" si="292"/>
        <v>0</v>
      </c>
      <c r="AO109" s="33">
        <f t="shared" ca="1" si="292"/>
        <v>0</v>
      </c>
      <c r="AP109" s="33">
        <f t="shared" ca="1" si="292"/>
        <v>0</v>
      </c>
      <c r="AQ109" s="33">
        <f t="shared" ca="1" si="292"/>
        <v>0</v>
      </c>
      <c r="AR109" s="33">
        <f t="shared" ca="1" si="292"/>
        <v>0</v>
      </c>
      <c r="AS109" s="33">
        <f t="shared" ca="1" si="292"/>
        <v>0</v>
      </c>
      <c r="AT109" s="33">
        <f t="shared" ca="1" si="292"/>
        <v>0</v>
      </c>
      <c r="AU109" s="33">
        <f t="shared" ca="1" si="219"/>
        <v>0</v>
      </c>
      <c r="AV109" s="33">
        <f t="shared" ca="1" si="219"/>
        <v>0</v>
      </c>
      <c r="AW109" s="33">
        <f t="shared" ca="1" si="219"/>
        <v>0</v>
      </c>
      <c r="AX109" s="33">
        <f t="shared" ca="1" si="219"/>
        <v>0</v>
      </c>
      <c r="AY109" s="33">
        <f t="shared" ca="1" si="226"/>
        <v>0</v>
      </c>
      <c r="AZ109" s="33">
        <f t="shared" ca="1" si="226"/>
        <v>0</v>
      </c>
      <c r="BA109" s="33">
        <f t="shared" ca="1" si="226"/>
        <v>0</v>
      </c>
      <c r="BB109" s="33">
        <f t="shared" ca="1" si="226"/>
        <v>0</v>
      </c>
      <c r="BC109" s="33">
        <f t="shared" ca="1" si="226"/>
        <v>0</v>
      </c>
      <c r="BD109" s="33">
        <f t="shared" ca="1" si="226"/>
        <v>0</v>
      </c>
      <c r="BE109" s="33">
        <f t="shared" ca="1" si="226"/>
        <v>0</v>
      </c>
      <c r="BF109" s="33">
        <f t="shared" ca="1" si="226"/>
        <v>0</v>
      </c>
      <c r="BG109" s="33">
        <f t="shared" ca="1" si="226"/>
        <v>0</v>
      </c>
      <c r="BH109" s="33"/>
      <c r="BJ109" s="148" t="str">
        <f t="shared" ca="1" si="231"/>
        <v/>
      </c>
      <c r="BL109" s="30"/>
      <c r="BN109" s="29" t="str">
        <f t="shared" ca="1" si="232"/>
        <v/>
      </c>
      <c r="BO109" s="29" t="str">
        <f t="shared" ca="1" si="233"/>
        <v/>
      </c>
      <c r="BP109" s="29" t="str">
        <f t="shared" ca="1" si="234"/>
        <v/>
      </c>
      <c r="BQ109" s="29" t="str">
        <f t="shared" ca="1" si="235"/>
        <v/>
      </c>
      <c r="BR109" s="29" t="str">
        <f t="shared" ca="1" si="236"/>
        <v/>
      </c>
      <c r="BS109" s="29" t="str">
        <f t="shared" ca="1" si="237"/>
        <v/>
      </c>
      <c r="BT109" s="29" t="str">
        <f t="shared" ca="1" si="238"/>
        <v/>
      </c>
      <c r="BU109" s="29" t="str">
        <f t="shared" ca="1" si="239"/>
        <v/>
      </c>
      <c r="BV109" s="29" t="str">
        <f t="shared" ca="1" si="240"/>
        <v/>
      </c>
      <c r="BW109" s="29" t="str">
        <f t="shared" ca="1" si="241"/>
        <v/>
      </c>
      <c r="BX109" s="29" t="str">
        <f t="shared" ca="1" si="242"/>
        <v/>
      </c>
      <c r="BY109" s="29" t="str">
        <f t="shared" ca="1" si="243"/>
        <v/>
      </c>
      <c r="BZ109" s="29" t="str">
        <f t="shared" ca="1" si="244"/>
        <v/>
      </c>
      <c r="CA109" s="29" t="str">
        <f t="shared" ca="1" si="245"/>
        <v/>
      </c>
      <c r="CB109" s="29" t="str">
        <f t="shared" ca="1" si="246"/>
        <v/>
      </c>
      <c r="CC109" s="29" t="str">
        <f t="shared" ca="1" si="247"/>
        <v/>
      </c>
      <c r="CD109" s="29" t="str">
        <f t="shared" ca="1" si="248"/>
        <v/>
      </c>
      <c r="CE109" s="29" t="str">
        <f t="shared" ca="1" si="249"/>
        <v/>
      </c>
      <c r="CF109" s="29" t="str">
        <f t="shared" ca="1" si="250"/>
        <v/>
      </c>
      <c r="CG109" s="29" t="str">
        <f t="shared" ca="1" si="251"/>
        <v/>
      </c>
      <c r="CH109" s="29" t="str">
        <f t="shared" ca="1" si="252"/>
        <v/>
      </c>
      <c r="CI109" s="29" t="str">
        <f t="shared" ca="1" si="253"/>
        <v/>
      </c>
      <c r="CJ109" s="29" t="str">
        <f t="shared" ca="1" si="254"/>
        <v/>
      </c>
      <c r="CK109" s="29" t="str">
        <f t="shared" ca="1" si="255"/>
        <v/>
      </c>
      <c r="CL109" s="29" t="str">
        <f t="shared" ca="1" si="256"/>
        <v/>
      </c>
      <c r="CM109" s="29" t="str">
        <f t="shared" ca="1" si="257"/>
        <v/>
      </c>
      <c r="CN109" s="29" t="str">
        <f t="shared" ca="1" si="258"/>
        <v/>
      </c>
      <c r="CO109" s="29" t="str">
        <f t="shared" ca="1" si="259"/>
        <v/>
      </c>
      <c r="CP109" s="29" t="str">
        <f t="shared" ca="1" si="260"/>
        <v/>
      </c>
      <c r="CQ109" s="29" t="str">
        <f t="shared" ca="1" si="261"/>
        <v/>
      </c>
      <c r="CR109" s="29" t="str">
        <f t="shared" ca="1" si="262"/>
        <v/>
      </c>
      <c r="CS109" s="29" t="str">
        <f t="shared" ca="1" si="263"/>
        <v/>
      </c>
      <c r="CT109" s="29" t="str">
        <f t="shared" ca="1" si="264"/>
        <v/>
      </c>
      <c r="CU109" s="29" t="str">
        <f t="shared" ca="1" si="265"/>
        <v/>
      </c>
      <c r="CV109" s="29" t="str">
        <f t="shared" ca="1" si="266"/>
        <v/>
      </c>
      <c r="CW109" s="29" t="str">
        <f t="shared" ca="1" si="267"/>
        <v/>
      </c>
      <c r="CX109" s="29" t="str">
        <f t="shared" ca="1" si="268"/>
        <v/>
      </c>
      <c r="CY109" s="29" t="str">
        <f t="shared" ca="1" si="269"/>
        <v/>
      </c>
      <c r="CZ109" s="29" t="str">
        <f t="shared" ca="1" si="270"/>
        <v/>
      </c>
      <c r="DA109" s="29" t="str">
        <f t="shared" ca="1" si="271"/>
        <v/>
      </c>
      <c r="DB109" s="29" t="str">
        <f t="shared" ca="1" si="272"/>
        <v/>
      </c>
      <c r="DC109" s="29" t="str">
        <f t="shared" ca="1" si="273"/>
        <v/>
      </c>
      <c r="DD109" s="29" t="str">
        <f t="shared" ca="1" si="274"/>
        <v/>
      </c>
      <c r="DE109" s="29" t="str">
        <f t="shared" ca="1" si="275"/>
        <v/>
      </c>
      <c r="DF109" s="29" t="str">
        <f t="shared" ca="1" si="276"/>
        <v/>
      </c>
      <c r="DG109" s="29" t="str">
        <f t="shared" ca="1" si="277"/>
        <v/>
      </c>
      <c r="DH109" s="29" t="str">
        <f t="shared" ca="1" si="278"/>
        <v/>
      </c>
      <c r="DI109" s="29" t="str">
        <f t="shared" ca="1" si="279"/>
        <v/>
      </c>
      <c r="DJ109" s="29" t="str">
        <f t="shared" ca="1" si="280"/>
        <v/>
      </c>
      <c r="DK109" s="29" t="str">
        <f t="shared" ca="1" si="281"/>
        <v/>
      </c>
      <c r="DL109" s="29" t="str">
        <f t="shared" ca="1" si="282"/>
        <v/>
      </c>
      <c r="DM109" s="29" t="str">
        <f t="shared" ca="1" si="283"/>
        <v/>
      </c>
      <c r="JD109">
        <f t="shared" si="145"/>
        <v>0</v>
      </c>
      <c r="JE109">
        <f t="shared" si="284"/>
        <v>0</v>
      </c>
      <c r="JF109" t="str">
        <f t="shared" ca="1" si="285"/>
        <v/>
      </c>
      <c r="JG109" t="str">
        <f t="shared" ca="1" si="286"/>
        <v/>
      </c>
      <c r="JH109" t="str">
        <f t="shared" ca="1" si="287"/>
        <v/>
      </c>
      <c r="JI109" t="str">
        <f t="shared" ca="1" si="288"/>
        <v/>
      </c>
    </row>
    <row r="110" spans="3:269" x14ac:dyDescent="0.2">
      <c r="C110" s="9">
        <f t="array" aca="1" ref="C110" ca="1">MIN(IF($L$7=0, 0, IF(INDIRECT($L$6)&gt;0, IF(ROW(INDIRECT($L$6))&gt;C109, ROW(INDIRECT($L$6)), MAXR))))</f>
        <v>9999999</v>
      </c>
      <c r="D110" s="9">
        <f t="shared" ca="1" si="85"/>
        <v>0</v>
      </c>
      <c r="E110" s="9">
        <f t="shared" ca="1" si="228"/>
        <v>0</v>
      </c>
      <c r="F110" s="105" t="str">
        <f t="shared" ca="1" si="229"/>
        <v/>
      </c>
      <c r="G110" s="7">
        <f t="shared" ca="1" si="230"/>
        <v>0</v>
      </c>
      <c r="H110" s="33">
        <f t="shared" ca="1" si="290"/>
        <v>0</v>
      </c>
      <c r="I110" s="33">
        <f t="shared" ca="1" si="290"/>
        <v>0</v>
      </c>
      <c r="J110" s="33">
        <f t="shared" ca="1" si="290"/>
        <v>0</v>
      </c>
      <c r="K110" s="33">
        <f t="shared" ca="1" si="290"/>
        <v>0</v>
      </c>
      <c r="L110" s="33">
        <f t="shared" ca="1" si="290"/>
        <v>0</v>
      </c>
      <c r="M110" s="33">
        <f t="shared" ca="1" si="290"/>
        <v>0</v>
      </c>
      <c r="N110" s="33">
        <f t="shared" ca="1" si="290"/>
        <v>0</v>
      </c>
      <c r="O110" s="33">
        <f t="shared" ca="1" si="290"/>
        <v>0</v>
      </c>
      <c r="P110" s="33">
        <f t="shared" ca="1" si="290"/>
        <v>0</v>
      </c>
      <c r="Q110" s="33">
        <f t="shared" ca="1" si="290"/>
        <v>0</v>
      </c>
      <c r="R110" s="33">
        <f t="shared" ca="1" si="289"/>
        <v>0</v>
      </c>
      <c r="S110" s="33">
        <f t="shared" ca="1" si="289"/>
        <v>0</v>
      </c>
      <c r="T110" s="33">
        <f t="shared" ca="1" si="289"/>
        <v>0</v>
      </c>
      <c r="U110" s="33">
        <f t="shared" ca="1" si="289"/>
        <v>0</v>
      </c>
      <c r="V110" s="33">
        <f t="shared" ca="1" si="289"/>
        <v>0</v>
      </c>
      <c r="W110" s="33">
        <f t="shared" ca="1" si="289"/>
        <v>0</v>
      </c>
      <c r="X110" s="33">
        <f t="shared" ca="1" si="289"/>
        <v>0</v>
      </c>
      <c r="Y110" s="33">
        <f t="shared" ca="1" si="289"/>
        <v>0</v>
      </c>
      <c r="Z110" s="33">
        <f t="shared" ca="1" si="289"/>
        <v>0</v>
      </c>
      <c r="AA110" s="33">
        <f t="shared" ca="1" si="289"/>
        <v>0</v>
      </c>
      <c r="AB110" s="33">
        <f t="shared" ca="1" si="289"/>
        <v>0</v>
      </c>
      <c r="AC110" s="33">
        <f t="shared" ca="1" si="225"/>
        <v>0</v>
      </c>
      <c r="AD110" s="33">
        <f t="shared" ca="1" si="225"/>
        <v>0</v>
      </c>
      <c r="AE110" s="33">
        <f t="shared" ca="1" si="225"/>
        <v>0</v>
      </c>
      <c r="AF110" s="33">
        <f t="shared" ca="1" si="225"/>
        <v>0</v>
      </c>
      <c r="AG110" s="33">
        <f t="shared" ca="1" si="225"/>
        <v>0</v>
      </c>
      <c r="AH110" s="33">
        <f t="shared" ca="1" si="225"/>
        <v>0</v>
      </c>
      <c r="AI110" s="33">
        <f t="shared" ca="1" si="292"/>
        <v>0</v>
      </c>
      <c r="AJ110" s="33">
        <f t="shared" ca="1" si="292"/>
        <v>0</v>
      </c>
      <c r="AK110" s="33">
        <f t="shared" ca="1" si="292"/>
        <v>0</v>
      </c>
      <c r="AL110" s="33">
        <f t="shared" ca="1" si="292"/>
        <v>0</v>
      </c>
      <c r="AM110" s="33">
        <f t="shared" ca="1" si="292"/>
        <v>0</v>
      </c>
      <c r="AN110" s="33">
        <f t="shared" ca="1" si="292"/>
        <v>0</v>
      </c>
      <c r="AO110" s="33">
        <f t="shared" ca="1" si="292"/>
        <v>0</v>
      </c>
      <c r="AP110" s="33">
        <f t="shared" ca="1" si="292"/>
        <v>0</v>
      </c>
      <c r="AQ110" s="33">
        <f t="shared" ca="1" si="292"/>
        <v>0</v>
      </c>
      <c r="AR110" s="33">
        <f t="shared" ca="1" si="292"/>
        <v>0</v>
      </c>
      <c r="AS110" s="33">
        <f t="shared" ca="1" si="292"/>
        <v>0</v>
      </c>
      <c r="AT110" s="33">
        <f t="shared" ca="1" si="292"/>
        <v>0</v>
      </c>
      <c r="AU110" s="33">
        <f t="shared" ca="1" si="219"/>
        <v>0</v>
      </c>
      <c r="AV110" s="33">
        <f t="shared" ca="1" si="219"/>
        <v>0</v>
      </c>
      <c r="AW110" s="33">
        <f t="shared" ca="1" si="219"/>
        <v>0</v>
      </c>
      <c r="AX110" s="33">
        <f t="shared" ca="1" si="219"/>
        <v>0</v>
      </c>
      <c r="AY110" s="33">
        <f t="shared" ca="1" si="226"/>
        <v>0</v>
      </c>
      <c r="AZ110" s="33">
        <f t="shared" ca="1" si="226"/>
        <v>0</v>
      </c>
      <c r="BA110" s="33">
        <f t="shared" ca="1" si="226"/>
        <v>0</v>
      </c>
      <c r="BB110" s="33">
        <f t="shared" ca="1" si="226"/>
        <v>0</v>
      </c>
      <c r="BC110" s="33">
        <f t="shared" ca="1" si="226"/>
        <v>0</v>
      </c>
      <c r="BD110" s="33">
        <f t="shared" ca="1" si="226"/>
        <v>0</v>
      </c>
      <c r="BE110" s="33">
        <f t="shared" ca="1" si="226"/>
        <v>0</v>
      </c>
      <c r="BF110" s="33">
        <f t="shared" ca="1" si="226"/>
        <v>0</v>
      </c>
      <c r="BG110" s="33">
        <f t="shared" ca="1" si="226"/>
        <v>0</v>
      </c>
      <c r="BH110" s="33"/>
      <c r="BJ110" s="148" t="str">
        <f t="shared" ca="1" si="231"/>
        <v/>
      </c>
      <c r="BL110" s="30"/>
      <c r="BN110" s="29" t="str">
        <f t="shared" ca="1" si="232"/>
        <v/>
      </c>
      <c r="BO110" s="29" t="str">
        <f t="shared" ca="1" si="233"/>
        <v/>
      </c>
      <c r="BP110" s="29" t="str">
        <f t="shared" ca="1" si="234"/>
        <v/>
      </c>
      <c r="BQ110" s="29" t="str">
        <f t="shared" ca="1" si="235"/>
        <v/>
      </c>
      <c r="BR110" s="29" t="str">
        <f t="shared" ca="1" si="236"/>
        <v/>
      </c>
      <c r="BS110" s="29" t="str">
        <f t="shared" ca="1" si="237"/>
        <v/>
      </c>
      <c r="BT110" s="29" t="str">
        <f t="shared" ca="1" si="238"/>
        <v/>
      </c>
      <c r="BU110" s="29" t="str">
        <f t="shared" ca="1" si="239"/>
        <v/>
      </c>
      <c r="BV110" s="29" t="str">
        <f t="shared" ca="1" si="240"/>
        <v/>
      </c>
      <c r="BW110" s="29" t="str">
        <f t="shared" ca="1" si="241"/>
        <v/>
      </c>
      <c r="BX110" s="29" t="str">
        <f t="shared" ca="1" si="242"/>
        <v/>
      </c>
      <c r="BY110" s="29" t="str">
        <f t="shared" ca="1" si="243"/>
        <v/>
      </c>
      <c r="BZ110" s="29" t="str">
        <f t="shared" ca="1" si="244"/>
        <v/>
      </c>
      <c r="CA110" s="29" t="str">
        <f t="shared" ca="1" si="245"/>
        <v/>
      </c>
      <c r="CB110" s="29" t="str">
        <f t="shared" ca="1" si="246"/>
        <v/>
      </c>
      <c r="CC110" s="29" t="str">
        <f t="shared" ca="1" si="247"/>
        <v/>
      </c>
      <c r="CD110" s="29" t="str">
        <f t="shared" ca="1" si="248"/>
        <v/>
      </c>
      <c r="CE110" s="29" t="str">
        <f t="shared" ca="1" si="249"/>
        <v/>
      </c>
      <c r="CF110" s="29" t="str">
        <f t="shared" ca="1" si="250"/>
        <v/>
      </c>
      <c r="CG110" s="29" t="str">
        <f t="shared" ca="1" si="251"/>
        <v/>
      </c>
      <c r="CH110" s="29" t="str">
        <f t="shared" ca="1" si="252"/>
        <v/>
      </c>
      <c r="CI110" s="29" t="str">
        <f t="shared" ca="1" si="253"/>
        <v/>
      </c>
      <c r="CJ110" s="29" t="str">
        <f t="shared" ca="1" si="254"/>
        <v/>
      </c>
      <c r="CK110" s="29" t="str">
        <f t="shared" ca="1" si="255"/>
        <v/>
      </c>
      <c r="CL110" s="29" t="str">
        <f t="shared" ca="1" si="256"/>
        <v/>
      </c>
      <c r="CM110" s="29" t="str">
        <f t="shared" ca="1" si="257"/>
        <v/>
      </c>
      <c r="CN110" s="29" t="str">
        <f t="shared" ca="1" si="258"/>
        <v/>
      </c>
      <c r="CO110" s="29" t="str">
        <f t="shared" ca="1" si="259"/>
        <v/>
      </c>
      <c r="CP110" s="29" t="str">
        <f t="shared" ca="1" si="260"/>
        <v/>
      </c>
      <c r="CQ110" s="29" t="str">
        <f t="shared" ca="1" si="261"/>
        <v/>
      </c>
      <c r="CR110" s="29" t="str">
        <f t="shared" ca="1" si="262"/>
        <v/>
      </c>
      <c r="CS110" s="29" t="str">
        <f t="shared" ca="1" si="263"/>
        <v/>
      </c>
      <c r="CT110" s="29" t="str">
        <f t="shared" ca="1" si="264"/>
        <v/>
      </c>
      <c r="CU110" s="29" t="str">
        <f t="shared" ca="1" si="265"/>
        <v/>
      </c>
      <c r="CV110" s="29" t="str">
        <f t="shared" ca="1" si="266"/>
        <v/>
      </c>
      <c r="CW110" s="29" t="str">
        <f t="shared" ca="1" si="267"/>
        <v/>
      </c>
      <c r="CX110" s="29" t="str">
        <f t="shared" ca="1" si="268"/>
        <v/>
      </c>
      <c r="CY110" s="29" t="str">
        <f t="shared" ca="1" si="269"/>
        <v/>
      </c>
      <c r="CZ110" s="29" t="str">
        <f t="shared" ca="1" si="270"/>
        <v/>
      </c>
      <c r="DA110" s="29" t="str">
        <f t="shared" ca="1" si="271"/>
        <v/>
      </c>
      <c r="DB110" s="29" t="str">
        <f t="shared" ca="1" si="272"/>
        <v/>
      </c>
      <c r="DC110" s="29" t="str">
        <f t="shared" ca="1" si="273"/>
        <v/>
      </c>
      <c r="DD110" s="29" t="str">
        <f t="shared" ca="1" si="274"/>
        <v/>
      </c>
      <c r="DE110" s="29" t="str">
        <f t="shared" ca="1" si="275"/>
        <v/>
      </c>
      <c r="DF110" s="29" t="str">
        <f t="shared" ca="1" si="276"/>
        <v/>
      </c>
      <c r="DG110" s="29" t="str">
        <f t="shared" ca="1" si="277"/>
        <v/>
      </c>
      <c r="DH110" s="29" t="str">
        <f t="shared" ca="1" si="278"/>
        <v/>
      </c>
      <c r="DI110" s="29" t="str">
        <f t="shared" ca="1" si="279"/>
        <v/>
      </c>
      <c r="DJ110" s="29" t="str">
        <f t="shared" ca="1" si="280"/>
        <v/>
      </c>
      <c r="DK110" s="29" t="str">
        <f t="shared" ca="1" si="281"/>
        <v/>
      </c>
      <c r="DL110" s="29" t="str">
        <f t="shared" ca="1" si="282"/>
        <v/>
      </c>
      <c r="DM110" s="29" t="str">
        <f t="shared" ca="1" si="283"/>
        <v/>
      </c>
      <c r="JD110">
        <f t="shared" si="145"/>
        <v>0</v>
      </c>
      <c r="JE110">
        <f t="shared" si="284"/>
        <v>0</v>
      </c>
      <c r="JF110" t="str">
        <f t="shared" ca="1" si="285"/>
        <v/>
      </c>
      <c r="JG110" t="str">
        <f t="shared" ca="1" si="286"/>
        <v/>
      </c>
      <c r="JH110" t="str">
        <f t="shared" ca="1" si="287"/>
        <v/>
      </c>
      <c r="JI110" t="str">
        <f t="shared" ca="1" si="288"/>
        <v/>
      </c>
    </row>
    <row r="111" spans="3:269" x14ac:dyDescent="0.2">
      <c r="C111" s="9">
        <f t="array" aca="1" ref="C111" ca="1">MIN(IF($L$7=0, 0, IF(INDIRECT($L$6)&gt;0, IF(ROW(INDIRECT($L$6))&gt;C110, ROW(INDIRECT($L$6)), MAXR))))</f>
        <v>9999999</v>
      </c>
      <c r="D111" s="9">
        <f t="shared" ca="1" si="85"/>
        <v>0</v>
      </c>
      <c r="E111" s="9">
        <f t="shared" ca="1" si="228"/>
        <v>0</v>
      </c>
      <c r="F111" s="105" t="str">
        <f t="shared" ca="1" si="229"/>
        <v/>
      </c>
      <c r="G111" s="7">
        <f t="shared" ca="1" si="230"/>
        <v>0</v>
      </c>
      <c r="H111" s="33">
        <f t="shared" ca="1" si="290"/>
        <v>0</v>
      </c>
      <c r="I111" s="33">
        <f t="shared" ca="1" si="290"/>
        <v>0</v>
      </c>
      <c r="J111" s="33">
        <f t="shared" ca="1" si="290"/>
        <v>0</v>
      </c>
      <c r="K111" s="33">
        <f t="shared" ca="1" si="290"/>
        <v>0</v>
      </c>
      <c r="L111" s="33">
        <f t="shared" ca="1" si="290"/>
        <v>0</v>
      </c>
      <c r="M111" s="33">
        <f t="shared" ca="1" si="290"/>
        <v>0</v>
      </c>
      <c r="N111" s="33">
        <f t="shared" ca="1" si="290"/>
        <v>0</v>
      </c>
      <c r="O111" s="33">
        <f t="shared" ca="1" si="290"/>
        <v>0</v>
      </c>
      <c r="P111" s="33">
        <f t="shared" ca="1" si="290"/>
        <v>0</v>
      </c>
      <c r="Q111" s="33">
        <f t="shared" ca="1" si="290"/>
        <v>0</v>
      </c>
      <c r="R111" s="33">
        <f t="shared" ca="1" si="289"/>
        <v>0</v>
      </c>
      <c r="S111" s="33">
        <f t="shared" ca="1" si="289"/>
        <v>0</v>
      </c>
      <c r="T111" s="33">
        <f t="shared" ca="1" si="289"/>
        <v>0</v>
      </c>
      <c r="U111" s="33">
        <f t="shared" ca="1" si="289"/>
        <v>0</v>
      </c>
      <c r="V111" s="33">
        <f t="shared" ca="1" si="289"/>
        <v>0</v>
      </c>
      <c r="W111" s="33">
        <f t="shared" ca="1" si="289"/>
        <v>0</v>
      </c>
      <c r="X111" s="33">
        <f t="shared" ca="1" si="289"/>
        <v>0</v>
      </c>
      <c r="Y111" s="33">
        <f t="shared" ca="1" si="289"/>
        <v>0</v>
      </c>
      <c r="Z111" s="33">
        <f t="shared" ca="1" si="289"/>
        <v>0</v>
      </c>
      <c r="AA111" s="33">
        <f t="shared" ca="1" si="289"/>
        <v>0</v>
      </c>
      <c r="AB111" s="33">
        <f t="shared" ca="1" si="289"/>
        <v>0</v>
      </c>
      <c r="AC111" s="33">
        <f t="shared" ca="1" si="225"/>
        <v>0</v>
      </c>
      <c r="AD111" s="33">
        <f t="shared" ca="1" si="225"/>
        <v>0</v>
      </c>
      <c r="AE111" s="33">
        <f t="shared" ca="1" si="225"/>
        <v>0</v>
      </c>
      <c r="AF111" s="33">
        <f t="shared" ca="1" si="225"/>
        <v>0</v>
      </c>
      <c r="AG111" s="33">
        <f t="shared" ca="1" si="225"/>
        <v>0</v>
      </c>
      <c r="AH111" s="33">
        <f t="shared" ca="1" si="225"/>
        <v>0</v>
      </c>
      <c r="AI111" s="33">
        <f t="shared" ca="1" si="292"/>
        <v>0</v>
      </c>
      <c r="AJ111" s="33">
        <f t="shared" ca="1" si="292"/>
        <v>0</v>
      </c>
      <c r="AK111" s="33">
        <f t="shared" ca="1" si="292"/>
        <v>0</v>
      </c>
      <c r="AL111" s="33">
        <f t="shared" ca="1" si="292"/>
        <v>0</v>
      </c>
      <c r="AM111" s="33">
        <f t="shared" ca="1" si="292"/>
        <v>0</v>
      </c>
      <c r="AN111" s="33">
        <f t="shared" ca="1" si="292"/>
        <v>0</v>
      </c>
      <c r="AO111" s="33">
        <f t="shared" ca="1" si="292"/>
        <v>0</v>
      </c>
      <c r="AP111" s="33">
        <f t="shared" ca="1" si="292"/>
        <v>0</v>
      </c>
      <c r="AQ111" s="33">
        <f t="shared" ca="1" si="292"/>
        <v>0</v>
      </c>
      <c r="AR111" s="33">
        <f t="shared" ca="1" si="292"/>
        <v>0</v>
      </c>
      <c r="AS111" s="33">
        <f t="shared" ca="1" si="292"/>
        <v>0</v>
      </c>
      <c r="AT111" s="33">
        <f t="shared" ca="1" si="292"/>
        <v>0</v>
      </c>
      <c r="AU111" s="33">
        <f t="shared" ca="1" si="219"/>
        <v>0</v>
      </c>
      <c r="AV111" s="33">
        <f t="shared" ca="1" si="219"/>
        <v>0</v>
      </c>
      <c r="AW111" s="33">
        <f t="shared" ca="1" si="219"/>
        <v>0</v>
      </c>
      <c r="AX111" s="33">
        <f t="shared" ca="1" si="219"/>
        <v>0</v>
      </c>
      <c r="AY111" s="33">
        <f t="shared" ca="1" si="226"/>
        <v>0</v>
      </c>
      <c r="AZ111" s="33">
        <f t="shared" ca="1" si="226"/>
        <v>0</v>
      </c>
      <c r="BA111" s="33">
        <f t="shared" ca="1" si="226"/>
        <v>0</v>
      </c>
      <c r="BB111" s="33">
        <f t="shared" ca="1" si="226"/>
        <v>0</v>
      </c>
      <c r="BC111" s="33">
        <f t="shared" ca="1" si="226"/>
        <v>0</v>
      </c>
      <c r="BD111" s="33">
        <f t="shared" ca="1" si="226"/>
        <v>0</v>
      </c>
      <c r="BE111" s="33">
        <f t="shared" ca="1" si="226"/>
        <v>0</v>
      </c>
      <c r="BF111" s="33">
        <f t="shared" ca="1" si="226"/>
        <v>0</v>
      </c>
      <c r="BG111" s="33">
        <f t="shared" ca="1" si="226"/>
        <v>0</v>
      </c>
      <c r="BH111" s="33"/>
      <c r="BJ111" s="148" t="str">
        <f t="shared" ca="1" si="231"/>
        <v/>
      </c>
      <c r="BL111" s="30"/>
      <c r="BN111" s="29" t="str">
        <f t="shared" ca="1" si="232"/>
        <v/>
      </c>
      <c r="BO111" s="29" t="str">
        <f t="shared" ca="1" si="233"/>
        <v/>
      </c>
      <c r="BP111" s="29" t="str">
        <f t="shared" ca="1" si="234"/>
        <v/>
      </c>
      <c r="BQ111" s="29" t="str">
        <f t="shared" ca="1" si="235"/>
        <v/>
      </c>
      <c r="BR111" s="29" t="str">
        <f t="shared" ca="1" si="236"/>
        <v/>
      </c>
      <c r="BS111" s="29" t="str">
        <f t="shared" ca="1" si="237"/>
        <v/>
      </c>
      <c r="BT111" s="29" t="str">
        <f t="shared" ca="1" si="238"/>
        <v/>
      </c>
      <c r="BU111" s="29" t="str">
        <f t="shared" ca="1" si="239"/>
        <v/>
      </c>
      <c r="BV111" s="29" t="str">
        <f t="shared" ca="1" si="240"/>
        <v/>
      </c>
      <c r="BW111" s="29" t="str">
        <f t="shared" ca="1" si="241"/>
        <v/>
      </c>
      <c r="BX111" s="29" t="str">
        <f t="shared" ca="1" si="242"/>
        <v/>
      </c>
      <c r="BY111" s="29" t="str">
        <f t="shared" ca="1" si="243"/>
        <v/>
      </c>
      <c r="BZ111" s="29" t="str">
        <f t="shared" ca="1" si="244"/>
        <v/>
      </c>
      <c r="CA111" s="29" t="str">
        <f t="shared" ca="1" si="245"/>
        <v/>
      </c>
      <c r="CB111" s="29" t="str">
        <f t="shared" ca="1" si="246"/>
        <v/>
      </c>
      <c r="CC111" s="29" t="str">
        <f t="shared" ca="1" si="247"/>
        <v/>
      </c>
      <c r="CD111" s="29" t="str">
        <f t="shared" ca="1" si="248"/>
        <v/>
      </c>
      <c r="CE111" s="29" t="str">
        <f t="shared" ca="1" si="249"/>
        <v/>
      </c>
      <c r="CF111" s="29" t="str">
        <f t="shared" ca="1" si="250"/>
        <v/>
      </c>
      <c r="CG111" s="29" t="str">
        <f t="shared" ca="1" si="251"/>
        <v/>
      </c>
      <c r="CH111" s="29" t="str">
        <f t="shared" ca="1" si="252"/>
        <v/>
      </c>
      <c r="CI111" s="29" t="str">
        <f t="shared" ca="1" si="253"/>
        <v/>
      </c>
      <c r="CJ111" s="29" t="str">
        <f t="shared" ca="1" si="254"/>
        <v/>
      </c>
      <c r="CK111" s="29" t="str">
        <f t="shared" ca="1" si="255"/>
        <v/>
      </c>
      <c r="CL111" s="29" t="str">
        <f t="shared" ca="1" si="256"/>
        <v/>
      </c>
      <c r="CM111" s="29" t="str">
        <f t="shared" ca="1" si="257"/>
        <v/>
      </c>
      <c r="CN111" s="29" t="str">
        <f t="shared" ca="1" si="258"/>
        <v/>
      </c>
      <c r="CO111" s="29" t="str">
        <f t="shared" ca="1" si="259"/>
        <v/>
      </c>
      <c r="CP111" s="29" t="str">
        <f t="shared" ca="1" si="260"/>
        <v/>
      </c>
      <c r="CQ111" s="29" t="str">
        <f t="shared" ca="1" si="261"/>
        <v/>
      </c>
      <c r="CR111" s="29" t="str">
        <f t="shared" ca="1" si="262"/>
        <v/>
      </c>
      <c r="CS111" s="29" t="str">
        <f t="shared" ca="1" si="263"/>
        <v/>
      </c>
      <c r="CT111" s="29" t="str">
        <f t="shared" ca="1" si="264"/>
        <v/>
      </c>
      <c r="CU111" s="29" t="str">
        <f t="shared" ca="1" si="265"/>
        <v/>
      </c>
      <c r="CV111" s="29" t="str">
        <f t="shared" ca="1" si="266"/>
        <v/>
      </c>
      <c r="CW111" s="29" t="str">
        <f t="shared" ca="1" si="267"/>
        <v/>
      </c>
      <c r="CX111" s="29" t="str">
        <f t="shared" ca="1" si="268"/>
        <v/>
      </c>
      <c r="CY111" s="29" t="str">
        <f t="shared" ca="1" si="269"/>
        <v/>
      </c>
      <c r="CZ111" s="29" t="str">
        <f t="shared" ca="1" si="270"/>
        <v/>
      </c>
      <c r="DA111" s="29" t="str">
        <f t="shared" ca="1" si="271"/>
        <v/>
      </c>
      <c r="DB111" s="29" t="str">
        <f t="shared" ca="1" si="272"/>
        <v/>
      </c>
      <c r="DC111" s="29" t="str">
        <f t="shared" ca="1" si="273"/>
        <v/>
      </c>
      <c r="DD111" s="29" t="str">
        <f t="shared" ca="1" si="274"/>
        <v/>
      </c>
      <c r="DE111" s="29" t="str">
        <f t="shared" ca="1" si="275"/>
        <v/>
      </c>
      <c r="DF111" s="29" t="str">
        <f t="shared" ca="1" si="276"/>
        <v/>
      </c>
      <c r="DG111" s="29" t="str">
        <f t="shared" ca="1" si="277"/>
        <v/>
      </c>
      <c r="DH111" s="29" t="str">
        <f t="shared" ca="1" si="278"/>
        <v/>
      </c>
      <c r="DI111" s="29" t="str">
        <f t="shared" ca="1" si="279"/>
        <v/>
      </c>
      <c r="DJ111" s="29" t="str">
        <f t="shared" ca="1" si="280"/>
        <v/>
      </c>
      <c r="DK111" s="29" t="str">
        <f t="shared" ca="1" si="281"/>
        <v/>
      </c>
      <c r="DL111" s="29" t="str">
        <f t="shared" ca="1" si="282"/>
        <v/>
      </c>
      <c r="DM111" s="29" t="str">
        <f t="shared" ca="1" si="283"/>
        <v/>
      </c>
      <c r="JD111">
        <f t="shared" si="145"/>
        <v>0</v>
      </c>
      <c r="JE111">
        <f t="shared" si="284"/>
        <v>0</v>
      </c>
      <c r="JF111" t="str">
        <f t="shared" ca="1" si="285"/>
        <v/>
      </c>
      <c r="JG111" t="str">
        <f t="shared" ca="1" si="286"/>
        <v/>
      </c>
      <c r="JH111" t="str">
        <f t="shared" ca="1" si="287"/>
        <v/>
      </c>
      <c r="JI111" t="str">
        <f t="shared" ca="1" si="288"/>
        <v/>
      </c>
    </row>
    <row r="112" spans="3:269" x14ac:dyDescent="0.2">
      <c r="C112" s="9">
        <f t="array" aca="1" ref="C112" ca="1">MIN(IF($L$7=0, 0, IF(INDIRECT($L$6)&gt;0, IF(ROW(INDIRECT($L$6))&gt;C111, ROW(INDIRECT($L$6)), MAXR))))</f>
        <v>9999999</v>
      </c>
      <c r="D112" s="9">
        <f t="shared" ca="1" si="85"/>
        <v>0</v>
      </c>
      <c r="E112" s="9">
        <f t="shared" ca="1" si="228"/>
        <v>0</v>
      </c>
      <c r="F112" s="105" t="str">
        <f t="shared" ca="1" si="229"/>
        <v/>
      </c>
      <c r="G112" s="7">
        <f t="shared" ca="1" si="230"/>
        <v>0</v>
      </c>
      <c r="H112" s="33">
        <f t="shared" ca="1" si="290"/>
        <v>0</v>
      </c>
      <c r="I112" s="33">
        <f t="shared" ca="1" si="290"/>
        <v>0</v>
      </c>
      <c r="J112" s="33">
        <f t="shared" ca="1" si="290"/>
        <v>0</v>
      </c>
      <c r="K112" s="33">
        <f t="shared" ca="1" si="290"/>
        <v>0</v>
      </c>
      <c r="L112" s="33">
        <f t="shared" ca="1" si="290"/>
        <v>0</v>
      </c>
      <c r="M112" s="33">
        <f t="shared" ca="1" si="290"/>
        <v>0</v>
      </c>
      <c r="N112" s="33">
        <f t="shared" ca="1" si="290"/>
        <v>0</v>
      </c>
      <c r="O112" s="33">
        <f t="shared" ca="1" si="290"/>
        <v>0</v>
      </c>
      <c r="P112" s="33">
        <f t="shared" ca="1" si="290"/>
        <v>0</v>
      </c>
      <c r="Q112" s="33">
        <f t="shared" ca="1" si="290"/>
        <v>0</v>
      </c>
      <c r="R112" s="33">
        <f t="shared" ca="1" si="289"/>
        <v>0</v>
      </c>
      <c r="S112" s="33">
        <f t="shared" ca="1" si="289"/>
        <v>0</v>
      </c>
      <c r="T112" s="33">
        <f t="shared" ca="1" si="289"/>
        <v>0</v>
      </c>
      <c r="U112" s="33">
        <f t="shared" ca="1" si="289"/>
        <v>0</v>
      </c>
      <c r="V112" s="33">
        <f t="shared" ca="1" si="289"/>
        <v>0</v>
      </c>
      <c r="W112" s="33">
        <f t="shared" ca="1" si="289"/>
        <v>0</v>
      </c>
      <c r="X112" s="33">
        <f t="shared" ca="1" si="289"/>
        <v>0</v>
      </c>
      <c r="Y112" s="33">
        <f t="shared" ca="1" si="289"/>
        <v>0</v>
      </c>
      <c r="Z112" s="33">
        <f t="shared" ca="1" si="289"/>
        <v>0</v>
      </c>
      <c r="AA112" s="33">
        <f t="shared" ca="1" si="289"/>
        <v>0</v>
      </c>
      <c r="AB112" s="33">
        <f t="shared" ca="1" si="289"/>
        <v>0</v>
      </c>
      <c r="AC112" s="33">
        <f t="shared" ca="1" si="225"/>
        <v>0</v>
      </c>
      <c r="AD112" s="33">
        <f t="shared" ca="1" si="225"/>
        <v>0</v>
      </c>
      <c r="AE112" s="33">
        <f t="shared" ca="1" si="225"/>
        <v>0</v>
      </c>
      <c r="AF112" s="33">
        <f t="shared" ca="1" si="225"/>
        <v>0</v>
      </c>
      <c r="AG112" s="33">
        <f t="shared" ca="1" si="225"/>
        <v>0</v>
      </c>
      <c r="AH112" s="33">
        <f t="shared" ca="1" si="225"/>
        <v>0</v>
      </c>
      <c r="AI112" s="33">
        <f t="shared" ca="1" si="292"/>
        <v>0</v>
      </c>
      <c r="AJ112" s="33">
        <f t="shared" ca="1" si="292"/>
        <v>0</v>
      </c>
      <c r="AK112" s="33">
        <f t="shared" ca="1" si="292"/>
        <v>0</v>
      </c>
      <c r="AL112" s="33">
        <f t="shared" ca="1" si="292"/>
        <v>0</v>
      </c>
      <c r="AM112" s="33">
        <f t="shared" ca="1" si="292"/>
        <v>0</v>
      </c>
      <c r="AN112" s="33">
        <f t="shared" ca="1" si="292"/>
        <v>0</v>
      </c>
      <c r="AO112" s="33">
        <f t="shared" ca="1" si="292"/>
        <v>0</v>
      </c>
      <c r="AP112" s="33">
        <f t="shared" ca="1" si="292"/>
        <v>0</v>
      </c>
      <c r="AQ112" s="33">
        <f t="shared" ca="1" si="292"/>
        <v>0</v>
      </c>
      <c r="AR112" s="33">
        <f t="shared" ca="1" si="292"/>
        <v>0</v>
      </c>
      <c r="AS112" s="33">
        <f t="shared" ca="1" si="292"/>
        <v>0</v>
      </c>
      <c r="AT112" s="33">
        <f t="shared" ca="1" si="292"/>
        <v>0</v>
      </c>
      <c r="AU112" s="33">
        <f t="shared" ca="1" si="219"/>
        <v>0</v>
      </c>
      <c r="AV112" s="33">
        <f t="shared" ca="1" si="219"/>
        <v>0</v>
      </c>
      <c r="AW112" s="33">
        <f t="shared" ca="1" si="219"/>
        <v>0</v>
      </c>
      <c r="AX112" s="33">
        <f t="shared" ca="1" si="219"/>
        <v>0</v>
      </c>
      <c r="AY112" s="33">
        <f t="shared" ca="1" si="226"/>
        <v>0</v>
      </c>
      <c r="AZ112" s="33">
        <f t="shared" ca="1" si="226"/>
        <v>0</v>
      </c>
      <c r="BA112" s="33">
        <f t="shared" ca="1" si="226"/>
        <v>0</v>
      </c>
      <c r="BB112" s="33">
        <f t="shared" ca="1" si="226"/>
        <v>0</v>
      </c>
      <c r="BC112" s="33">
        <f t="shared" ca="1" si="226"/>
        <v>0</v>
      </c>
      <c r="BD112" s="33">
        <f t="shared" ca="1" si="226"/>
        <v>0</v>
      </c>
      <c r="BE112" s="33">
        <f t="shared" ca="1" si="226"/>
        <v>0</v>
      </c>
      <c r="BF112" s="33">
        <f t="shared" ca="1" si="226"/>
        <v>0</v>
      </c>
      <c r="BG112" s="33">
        <f t="shared" ca="1" si="226"/>
        <v>0</v>
      </c>
      <c r="BH112" s="33"/>
      <c r="BJ112" s="148" t="str">
        <f t="shared" ca="1" si="231"/>
        <v/>
      </c>
      <c r="BL112" s="30"/>
      <c r="BN112" s="29" t="str">
        <f t="shared" ca="1" si="232"/>
        <v/>
      </c>
      <c r="BO112" s="29" t="str">
        <f t="shared" ca="1" si="233"/>
        <v/>
      </c>
      <c r="BP112" s="29" t="str">
        <f t="shared" ca="1" si="234"/>
        <v/>
      </c>
      <c r="BQ112" s="29" t="str">
        <f t="shared" ca="1" si="235"/>
        <v/>
      </c>
      <c r="BR112" s="29" t="str">
        <f t="shared" ca="1" si="236"/>
        <v/>
      </c>
      <c r="BS112" s="29" t="str">
        <f t="shared" ca="1" si="237"/>
        <v/>
      </c>
      <c r="BT112" s="29" t="str">
        <f t="shared" ca="1" si="238"/>
        <v/>
      </c>
      <c r="BU112" s="29" t="str">
        <f t="shared" ca="1" si="239"/>
        <v/>
      </c>
      <c r="BV112" s="29" t="str">
        <f t="shared" ca="1" si="240"/>
        <v/>
      </c>
      <c r="BW112" s="29" t="str">
        <f t="shared" ca="1" si="241"/>
        <v/>
      </c>
      <c r="BX112" s="29" t="str">
        <f t="shared" ca="1" si="242"/>
        <v/>
      </c>
      <c r="BY112" s="29" t="str">
        <f t="shared" ca="1" si="243"/>
        <v/>
      </c>
      <c r="BZ112" s="29" t="str">
        <f t="shared" ca="1" si="244"/>
        <v/>
      </c>
      <c r="CA112" s="29" t="str">
        <f t="shared" ca="1" si="245"/>
        <v/>
      </c>
      <c r="CB112" s="29" t="str">
        <f t="shared" ca="1" si="246"/>
        <v/>
      </c>
      <c r="CC112" s="29" t="str">
        <f t="shared" ca="1" si="247"/>
        <v/>
      </c>
      <c r="CD112" s="29" t="str">
        <f t="shared" ca="1" si="248"/>
        <v/>
      </c>
      <c r="CE112" s="29" t="str">
        <f t="shared" ca="1" si="249"/>
        <v/>
      </c>
      <c r="CF112" s="29" t="str">
        <f t="shared" ca="1" si="250"/>
        <v/>
      </c>
      <c r="CG112" s="29" t="str">
        <f t="shared" ca="1" si="251"/>
        <v/>
      </c>
      <c r="CH112" s="29" t="str">
        <f t="shared" ca="1" si="252"/>
        <v/>
      </c>
      <c r="CI112" s="29" t="str">
        <f t="shared" ca="1" si="253"/>
        <v/>
      </c>
      <c r="CJ112" s="29" t="str">
        <f t="shared" ca="1" si="254"/>
        <v/>
      </c>
      <c r="CK112" s="29" t="str">
        <f t="shared" ca="1" si="255"/>
        <v/>
      </c>
      <c r="CL112" s="29" t="str">
        <f t="shared" ca="1" si="256"/>
        <v/>
      </c>
      <c r="CM112" s="29" t="str">
        <f t="shared" ca="1" si="257"/>
        <v/>
      </c>
      <c r="CN112" s="29" t="str">
        <f t="shared" ca="1" si="258"/>
        <v/>
      </c>
      <c r="CO112" s="29" t="str">
        <f t="shared" ca="1" si="259"/>
        <v/>
      </c>
      <c r="CP112" s="29" t="str">
        <f t="shared" ca="1" si="260"/>
        <v/>
      </c>
      <c r="CQ112" s="29" t="str">
        <f t="shared" ca="1" si="261"/>
        <v/>
      </c>
      <c r="CR112" s="29" t="str">
        <f t="shared" ca="1" si="262"/>
        <v/>
      </c>
      <c r="CS112" s="29" t="str">
        <f t="shared" ca="1" si="263"/>
        <v/>
      </c>
      <c r="CT112" s="29" t="str">
        <f t="shared" ca="1" si="264"/>
        <v/>
      </c>
      <c r="CU112" s="29" t="str">
        <f t="shared" ca="1" si="265"/>
        <v/>
      </c>
      <c r="CV112" s="29" t="str">
        <f t="shared" ca="1" si="266"/>
        <v/>
      </c>
      <c r="CW112" s="29" t="str">
        <f t="shared" ca="1" si="267"/>
        <v/>
      </c>
      <c r="CX112" s="29" t="str">
        <f t="shared" ca="1" si="268"/>
        <v/>
      </c>
      <c r="CY112" s="29" t="str">
        <f t="shared" ca="1" si="269"/>
        <v/>
      </c>
      <c r="CZ112" s="29" t="str">
        <f t="shared" ca="1" si="270"/>
        <v/>
      </c>
      <c r="DA112" s="29" t="str">
        <f t="shared" ca="1" si="271"/>
        <v/>
      </c>
      <c r="DB112" s="29" t="str">
        <f t="shared" ca="1" si="272"/>
        <v/>
      </c>
      <c r="DC112" s="29" t="str">
        <f t="shared" ca="1" si="273"/>
        <v/>
      </c>
      <c r="DD112" s="29" t="str">
        <f t="shared" ca="1" si="274"/>
        <v/>
      </c>
      <c r="DE112" s="29" t="str">
        <f t="shared" ca="1" si="275"/>
        <v/>
      </c>
      <c r="DF112" s="29" t="str">
        <f t="shared" ca="1" si="276"/>
        <v/>
      </c>
      <c r="DG112" s="29" t="str">
        <f t="shared" ca="1" si="277"/>
        <v/>
      </c>
      <c r="DH112" s="29" t="str">
        <f t="shared" ca="1" si="278"/>
        <v/>
      </c>
      <c r="DI112" s="29" t="str">
        <f t="shared" ca="1" si="279"/>
        <v/>
      </c>
      <c r="DJ112" s="29" t="str">
        <f t="shared" ca="1" si="280"/>
        <v/>
      </c>
      <c r="DK112" s="29" t="str">
        <f t="shared" ca="1" si="281"/>
        <v/>
      </c>
      <c r="DL112" s="29" t="str">
        <f t="shared" ca="1" si="282"/>
        <v/>
      </c>
      <c r="DM112" s="29" t="str">
        <f t="shared" ca="1" si="283"/>
        <v/>
      </c>
      <c r="JD112">
        <f t="shared" si="145"/>
        <v>0</v>
      </c>
      <c r="JE112">
        <f t="shared" si="284"/>
        <v>0</v>
      </c>
      <c r="JF112" t="str">
        <f t="shared" ca="1" si="285"/>
        <v/>
      </c>
      <c r="JG112" t="str">
        <f t="shared" ca="1" si="286"/>
        <v/>
      </c>
      <c r="JH112" t="str">
        <f t="shared" ca="1" si="287"/>
        <v/>
      </c>
      <c r="JI112" t="str">
        <f t="shared" ca="1" si="288"/>
        <v/>
      </c>
    </row>
    <row r="113" spans="3:269" x14ac:dyDescent="0.2">
      <c r="C113" s="9">
        <f t="array" aca="1" ref="C113" ca="1">MIN(IF($L$7=0, 0, IF(INDIRECT($L$6)&gt;0, IF(ROW(INDIRECT($L$6))&gt;C112, ROW(INDIRECT($L$6)), MAXR))))</f>
        <v>9999999</v>
      </c>
      <c r="D113" s="9">
        <f t="shared" ca="1" si="85"/>
        <v>0</v>
      </c>
      <c r="E113" s="9">
        <f t="shared" ca="1" si="228"/>
        <v>0</v>
      </c>
      <c r="F113" s="105" t="str">
        <f t="shared" ca="1" si="229"/>
        <v/>
      </c>
      <c r="G113" s="7">
        <f t="shared" ca="1" si="230"/>
        <v>0</v>
      </c>
      <c r="H113" s="33">
        <f t="shared" ca="1" si="290"/>
        <v>0</v>
      </c>
      <c r="I113" s="33">
        <f t="shared" ca="1" si="290"/>
        <v>0</v>
      </c>
      <c r="J113" s="33">
        <f t="shared" ca="1" si="290"/>
        <v>0</v>
      </c>
      <c r="K113" s="33">
        <f t="shared" ca="1" si="290"/>
        <v>0</v>
      </c>
      <c r="L113" s="33">
        <f t="shared" ca="1" si="290"/>
        <v>0</v>
      </c>
      <c r="M113" s="33">
        <f t="shared" ca="1" si="290"/>
        <v>0</v>
      </c>
      <c r="N113" s="33">
        <f t="shared" ca="1" si="290"/>
        <v>0</v>
      </c>
      <c r="O113" s="33">
        <f t="shared" ca="1" si="290"/>
        <v>0</v>
      </c>
      <c r="P113" s="33">
        <f t="shared" ca="1" si="290"/>
        <v>0</v>
      </c>
      <c r="Q113" s="33">
        <f t="shared" ca="1" si="290"/>
        <v>0</v>
      </c>
      <c r="R113" s="33">
        <f t="shared" ca="1" si="289"/>
        <v>0</v>
      </c>
      <c r="S113" s="33">
        <f t="shared" ca="1" si="289"/>
        <v>0</v>
      </c>
      <c r="T113" s="33">
        <f t="shared" ca="1" si="289"/>
        <v>0</v>
      </c>
      <c r="U113" s="33">
        <f t="shared" ca="1" si="289"/>
        <v>0</v>
      </c>
      <c r="V113" s="33">
        <f t="shared" ca="1" si="289"/>
        <v>0</v>
      </c>
      <c r="W113" s="33">
        <f t="shared" ca="1" si="289"/>
        <v>0</v>
      </c>
      <c r="X113" s="33">
        <f t="shared" ca="1" si="289"/>
        <v>0</v>
      </c>
      <c r="Y113" s="33">
        <f t="shared" ca="1" si="289"/>
        <v>0</v>
      </c>
      <c r="Z113" s="33">
        <f t="shared" ca="1" si="289"/>
        <v>0</v>
      </c>
      <c r="AA113" s="33">
        <f t="shared" ca="1" si="289"/>
        <v>0</v>
      </c>
      <c r="AB113" s="33">
        <f t="shared" ca="1" si="289"/>
        <v>0</v>
      </c>
      <c r="AC113" s="33">
        <f t="shared" ca="1" si="225"/>
        <v>0</v>
      </c>
      <c r="AD113" s="33">
        <f t="shared" ca="1" si="225"/>
        <v>0</v>
      </c>
      <c r="AE113" s="33">
        <f t="shared" ca="1" si="225"/>
        <v>0</v>
      </c>
      <c r="AF113" s="33">
        <f t="shared" ca="1" si="225"/>
        <v>0</v>
      </c>
      <c r="AG113" s="33">
        <f t="shared" ca="1" si="225"/>
        <v>0</v>
      </c>
      <c r="AH113" s="33">
        <f t="shared" ca="1" si="225"/>
        <v>0</v>
      </c>
      <c r="AI113" s="33">
        <f t="shared" ca="1" si="292"/>
        <v>0</v>
      </c>
      <c r="AJ113" s="33">
        <f t="shared" ca="1" si="292"/>
        <v>0</v>
      </c>
      <c r="AK113" s="33">
        <f t="shared" ca="1" si="292"/>
        <v>0</v>
      </c>
      <c r="AL113" s="33">
        <f t="shared" ca="1" si="292"/>
        <v>0</v>
      </c>
      <c r="AM113" s="33">
        <f t="shared" ca="1" si="292"/>
        <v>0</v>
      </c>
      <c r="AN113" s="33">
        <f t="shared" ca="1" si="292"/>
        <v>0</v>
      </c>
      <c r="AO113" s="33">
        <f t="shared" ca="1" si="292"/>
        <v>0</v>
      </c>
      <c r="AP113" s="33">
        <f t="shared" ca="1" si="292"/>
        <v>0</v>
      </c>
      <c r="AQ113" s="33">
        <f t="shared" ca="1" si="292"/>
        <v>0</v>
      </c>
      <c r="AR113" s="33">
        <f t="shared" ca="1" si="292"/>
        <v>0</v>
      </c>
      <c r="AS113" s="33">
        <f t="shared" ca="1" si="292"/>
        <v>0</v>
      </c>
      <c r="AT113" s="33">
        <f t="shared" ca="1" si="292"/>
        <v>0</v>
      </c>
      <c r="AU113" s="33">
        <f t="shared" ca="1" si="219"/>
        <v>0</v>
      </c>
      <c r="AV113" s="33">
        <f t="shared" ca="1" si="219"/>
        <v>0</v>
      </c>
      <c r="AW113" s="33">
        <f t="shared" ca="1" si="219"/>
        <v>0</v>
      </c>
      <c r="AX113" s="33">
        <f t="shared" ca="1" si="219"/>
        <v>0</v>
      </c>
      <c r="AY113" s="33">
        <f t="shared" ca="1" si="226"/>
        <v>0</v>
      </c>
      <c r="AZ113" s="33">
        <f t="shared" ca="1" si="226"/>
        <v>0</v>
      </c>
      <c r="BA113" s="33">
        <f t="shared" ca="1" si="226"/>
        <v>0</v>
      </c>
      <c r="BB113" s="33">
        <f t="shared" ref="BB113:BG113" ca="1" si="293">IF(OR($C113=MAXR, $C113=0, BB$24=0, BB$19=0), 0, IF(LEN(INDIRECT($F$9&amp;BB$20&amp;$C113))=0, NULL,  INDIRECT($F$9&amp;BB$20&amp;$C113)))</f>
        <v>0</v>
      </c>
      <c r="BC113" s="33">
        <f t="shared" ca="1" si="293"/>
        <v>0</v>
      </c>
      <c r="BD113" s="33">
        <f t="shared" ca="1" si="293"/>
        <v>0</v>
      </c>
      <c r="BE113" s="33">
        <f t="shared" ca="1" si="293"/>
        <v>0</v>
      </c>
      <c r="BF113" s="33">
        <f t="shared" ca="1" si="293"/>
        <v>0</v>
      </c>
      <c r="BG113" s="33">
        <f t="shared" ca="1" si="293"/>
        <v>0</v>
      </c>
      <c r="BH113" s="33"/>
      <c r="BJ113" s="148" t="str">
        <f t="shared" ca="1" si="231"/>
        <v/>
      </c>
      <c r="BL113" s="30"/>
      <c r="BN113" s="29" t="str">
        <f t="shared" ca="1" si="232"/>
        <v/>
      </c>
      <c r="BO113" s="29" t="str">
        <f t="shared" ca="1" si="233"/>
        <v/>
      </c>
      <c r="BP113" s="29" t="str">
        <f t="shared" ca="1" si="234"/>
        <v/>
      </c>
      <c r="BQ113" s="29" t="str">
        <f t="shared" ca="1" si="235"/>
        <v/>
      </c>
      <c r="BR113" s="29" t="str">
        <f t="shared" ca="1" si="236"/>
        <v/>
      </c>
      <c r="BS113" s="29" t="str">
        <f t="shared" ca="1" si="237"/>
        <v/>
      </c>
      <c r="BT113" s="29" t="str">
        <f t="shared" ca="1" si="238"/>
        <v/>
      </c>
      <c r="BU113" s="29" t="str">
        <f t="shared" ca="1" si="239"/>
        <v/>
      </c>
      <c r="BV113" s="29" t="str">
        <f t="shared" ca="1" si="240"/>
        <v/>
      </c>
      <c r="BW113" s="29" t="str">
        <f t="shared" ca="1" si="241"/>
        <v/>
      </c>
      <c r="BX113" s="29" t="str">
        <f t="shared" ca="1" si="242"/>
        <v/>
      </c>
      <c r="BY113" s="29" t="str">
        <f t="shared" ca="1" si="243"/>
        <v/>
      </c>
      <c r="BZ113" s="29" t="str">
        <f t="shared" ca="1" si="244"/>
        <v/>
      </c>
      <c r="CA113" s="29" t="str">
        <f t="shared" ca="1" si="245"/>
        <v/>
      </c>
      <c r="CB113" s="29" t="str">
        <f t="shared" ca="1" si="246"/>
        <v/>
      </c>
      <c r="CC113" s="29" t="str">
        <f t="shared" ca="1" si="247"/>
        <v/>
      </c>
      <c r="CD113" s="29" t="str">
        <f t="shared" ca="1" si="248"/>
        <v/>
      </c>
      <c r="CE113" s="29" t="str">
        <f t="shared" ca="1" si="249"/>
        <v/>
      </c>
      <c r="CF113" s="29" t="str">
        <f t="shared" ca="1" si="250"/>
        <v/>
      </c>
      <c r="CG113" s="29" t="str">
        <f t="shared" ca="1" si="251"/>
        <v/>
      </c>
      <c r="CH113" s="29" t="str">
        <f t="shared" ca="1" si="252"/>
        <v/>
      </c>
      <c r="CI113" s="29" t="str">
        <f t="shared" ca="1" si="253"/>
        <v/>
      </c>
      <c r="CJ113" s="29" t="str">
        <f t="shared" ca="1" si="254"/>
        <v/>
      </c>
      <c r="CK113" s="29" t="str">
        <f t="shared" ca="1" si="255"/>
        <v/>
      </c>
      <c r="CL113" s="29" t="str">
        <f t="shared" ca="1" si="256"/>
        <v/>
      </c>
      <c r="CM113" s="29" t="str">
        <f t="shared" ca="1" si="257"/>
        <v/>
      </c>
      <c r="CN113" s="29" t="str">
        <f t="shared" ca="1" si="258"/>
        <v/>
      </c>
      <c r="CO113" s="29" t="str">
        <f t="shared" ca="1" si="259"/>
        <v/>
      </c>
      <c r="CP113" s="29" t="str">
        <f t="shared" ca="1" si="260"/>
        <v/>
      </c>
      <c r="CQ113" s="29" t="str">
        <f t="shared" ca="1" si="261"/>
        <v/>
      </c>
      <c r="CR113" s="29" t="str">
        <f t="shared" ca="1" si="262"/>
        <v/>
      </c>
      <c r="CS113" s="29" t="str">
        <f t="shared" ca="1" si="263"/>
        <v/>
      </c>
      <c r="CT113" s="29" t="str">
        <f t="shared" ca="1" si="264"/>
        <v/>
      </c>
      <c r="CU113" s="29" t="str">
        <f t="shared" ca="1" si="265"/>
        <v/>
      </c>
      <c r="CV113" s="29" t="str">
        <f t="shared" ca="1" si="266"/>
        <v/>
      </c>
      <c r="CW113" s="29" t="str">
        <f t="shared" ca="1" si="267"/>
        <v/>
      </c>
      <c r="CX113" s="29" t="str">
        <f t="shared" ca="1" si="268"/>
        <v/>
      </c>
      <c r="CY113" s="29" t="str">
        <f t="shared" ca="1" si="269"/>
        <v/>
      </c>
      <c r="CZ113" s="29" t="str">
        <f t="shared" ca="1" si="270"/>
        <v/>
      </c>
      <c r="DA113" s="29" t="str">
        <f t="shared" ca="1" si="271"/>
        <v/>
      </c>
      <c r="DB113" s="29" t="str">
        <f t="shared" ca="1" si="272"/>
        <v/>
      </c>
      <c r="DC113" s="29" t="str">
        <f t="shared" ca="1" si="273"/>
        <v/>
      </c>
      <c r="DD113" s="29" t="str">
        <f t="shared" ca="1" si="274"/>
        <v/>
      </c>
      <c r="DE113" s="29" t="str">
        <f t="shared" ca="1" si="275"/>
        <v/>
      </c>
      <c r="DF113" s="29" t="str">
        <f t="shared" ca="1" si="276"/>
        <v/>
      </c>
      <c r="DG113" s="29" t="str">
        <f t="shared" ca="1" si="277"/>
        <v/>
      </c>
      <c r="DH113" s="29" t="str">
        <f t="shared" ca="1" si="278"/>
        <v/>
      </c>
      <c r="DI113" s="29" t="str">
        <f t="shared" ca="1" si="279"/>
        <v/>
      </c>
      <c r="DJ113" s="29" t="str">
        <f t="shared" ca="1" si="280"/>
        <v/>
      </c>
      <c r="DK113" s="29" t="str">
        <f t="shared" ca="1" si="281"/>
        <v/>
      </c>
      <c r="DL113" s="29" t="str">
        <f t="shared" ca="1" si="282"/>
        <v/>
      </c>
      <c r="DM113" s="29" t="str">
        <f t="shared" ca="1" si="283"/>
        <v/>
      </c>
      <c r="JD113">
        <f t="shared" si="145"/>
        <v>0</v>
      </c>
      <c r="JE113">
        <f t="shared" si="284"/>
        <v>0</v>
      </c>
      <c r="JF113" t="str">
        <f t="shared" ca="1" si="285"/>
        <v/>
      </c>
      <c r="JG113" t="str">
        <f t="shared" ca="1" si="286"/>
        <v/>
      </c>
      <c r="JH113" t="str">
        <f t="shared" ca="1" si="287"/>
        <v/>
      </c>
      <c r="JI113" t="str">
        <f t="shared" ca="1" si="288"/>
        <v/>
      </c>
    </row>
    <row r="114" spans="3:269" x14ac:dyDescent="0.2">
      <c r="C114" s="9">
        <f t="array" aca="1" ref="C114" ca="1">MIN(IF($L$7=0, 0, IF(INDIRECT($L$6)&gt;0, IF(ROW(INDIRECT($L$6))&gt;C113, ROW(INDIRECT($L$6)), MAXR))))</f>
        <v>9999999</v>
      </c>
      <c r="D114" s="9">
        <f t="shared" ca="1" si="85"/>
        <v>0</v>
      </c>
      <c r="E114" s="9">
        <f t="shared" ca="1" si="228"/>
        <v>0</v>
      </c>
      <c r="F114" s="105" t="str">
        <f t="shared" ca="1" si="229"/>
        <v/>
      </c>
      <c r="G114" s="7">
        <f t="shared" ca="1" si="230"/>
        <v>0</v>
      </c>
      <c r="H114" s="33">
        <f t="shared" ca="1" si="290"/>
        <v>0</v>
      </c>
      <c r="I114" s="33">
        <f t="shared" ca="1" si="290"/>
        <v>0</v>
      </c>
      <c r="J114" s="33">
        <f t="shared" ca="1" si="290"/>
        <v>0</v>
      </c>
      <c r="K114" s="33">
        <f t="shared" ca="1" si="290"/>
        <v>0</v>
      </c>
      <c r="L114" s="33">
        <f t="shared" ca="1" si="290"/>
        <v>0</v>
      </c>
      <c r="M114" s="33">
        <f t="shared" ca="1" si="290"/>
        <v>0</v>
      </c>
      <c r="N114" s="33">
        <f t="shared" ca="1" si="290"/>
        <v>0</v>
      </c>
      <c r="O114" s="33">
        <f t="shared" ca="1" si="290"/>
        <v>0</v>
      </c>
      <c r="P114" s="33">
        <f t="shared" ca="1" si="290"/>
        <v>0</v>
      </c>
      <c r="Q114" s="33">
        <f t="shared" ca="1" si="290"/>
        <v>0</v>
      </c>
      <c r="R114" s="33">
        <f t="shared" ca="1" si="289"/>
        <v>0</v>
      </c>
      <c r="S114" s="33">
        <f t="shared" ca="1" si="289"/>
        <v>0</v>
      </c>
      <c r="T114" s="33">
        <f t="shared" ca="1" si="289"/>
        <v>0</v>
      </c>
      <c r="U114" s="33">
        <f t="shared" ca="1" si="289"/>
        <v>0</v>
      </c>
      <c r="V114" s="33">
        <f t="shared" ca="1" si="289"/>
        <v>0</v>
      </c>
      <c r="W114" s="33">
        <f t="shared" ca="1" si="289"/>
        <v>0</v>
      </c>
      <c r="X114" s="33">
        <f t="shared" ca="1" si="289"/>
        <v>0</v>
      </c>
      <c r="Y114" s="33">
        <f t="shared" ca="1" si="289"/>
        <v>0</v>
      </c>
      <c r="Z114" s="33">
        <f t="shared" ca="1" si="289"/>
        <v>0</v>
      </c>
      <c r="AA114" s="33">
        <f t="shared" ca="1" si="289"/>
        <v>0</v>
      </c>
      <c r="AB114" s="33">
        <f t="shared" ca="1" si="289"/>
        <v>0</v>
      </c>
      <c r="AC114" s="33">
        <f t="shared" ca="1" si="225"/>
        <v>0</v>
      </c>
      <c r="AD114" s="33">
        <f t="shared" ca="1" si="225"/>
        <v>0</v>
      </c>
      <c r="AE114" s="33">
        <f t="shared" ca="1" si="225"/>
        <v>0</v>
      </c>
      <c r="AF114" s="33">
        <f t="shared" ca="1" si="225"/>
        <v>0</v>
      </c>
      <c r="AG114" s="33">
        <f t="shared" ca="1" si="225"/>
        <v>0</v>
      </c>
      <c r="AH114" s="33">
        <f t="shared" ca="1" si="225"/>
        <v>0</v>
      </c>
      <c r="AI114" s="33">
        <f t="shared" ca="1" si="292"/>
        <v>0</v>
      </c>
      <c r="AJ114" s="33">
        <f t="shared" ca="1" si="292"/>
        <v>0</v>
      </c>
      <c r="AK114" s="33">
        <f t="shared" ca="1" si="292"/>
        <v>0</v>
      </c>
      <c r="AL114" s="33">
        <f t="shared" ca="1" si="292"/>
        <v>0</v>
      </c>
      <c r="AM114" s="33">
        <f t="shared" ca="1" si="292"/>
        <v>0</v>
      </c>
      <c r="AN114" s="33">
        <f t="shared" ca="1" si="292"/>
        <v>0</v>
      </c>
      <c r="AO114" s="33">
        <f t="shared" ca="1" si="292"/>
        <v>0</v>
      </c>
      <c r="AP114" s="33">
        <f t="shared" ca="1" si="292"/>
        <v>0</v>
      </c>
      <c r="AQ114" s="33">
        <f t="shared" ca="1" si="292"/>
        <v>0</v>
      </c>
      <c r="AR114" s="33">
        <f t="shared" ca="1" si="292"/>
        <v>0</v>
      </c>
      <c r="AS114" s="33">
        <f t="shared" ca="1" si="292"/>
        <v>0</v>
      </c>
      <c r="AT114" s="33">
        <f t="shared" ca="1" si="292"/>
        <v>0</v>
      </c>
      <c r="AU114" s="33">
        <f t="shared" ca="1" si="219"/>
        <v>0</v>
      </c>
      <c r="AV114" s="33">
        <f t="shared" ca="1" si="219"/>
        <v>0</v>
      </c>
      <c r="AW114" s="33">
        <f t="shared" ca="1" si="219"/>
        <v>0</v>
      </c>
      <c r="AX114" s="33">
        <f t="shared" ca="1" si="219"/>
        <v>0</v>
      </c>
      <c r="AY114" s="33">
        <f t="shared" ref="AY114:BG125" ca="1" si="294">IF(OR($C114=MAXR, $C114=0, AY$24=0, AY$19=0), 0, IF(LEN(INDIRECT($F$9&amp;AY$20&amp;$C114))=0, NULL,  INDIRECT($F$9&amp;AY$20&amp;$C114)))</f>
        <v>0</v>
      </c>
      <c r="AZ114" s="33">
        <f t="shared" ca="1" si="294"/>
        <v>0</v>
      </c>
      <c r="BA114" s="33">
        <f t="shared" ca="1" si="294"/>
        <v>0</v>
      </c>
      <c r="BB114" s="33">
        <f t="shared" ca="1" si="294"/>
        <v>0</v>
      </c>
      <c r="BC114" s="33">
        <f t="shared" ca="1" si="294"/>
        <v>0</v>
      </c>
      <c r="BD114" s="33">
        <f t="shared" ca="1" si="294"/>
        <v>0</v>
      </c>
      <c r="BE114" s="33">
        <f t="shared" ca="1" si="294"/>
        <v>0</v>
      </c>
      <c r="BF114" s="33">
        <f t="shared" ca="1" si="294"/>
        <v>0</v>
      </c>
      <c r="BG114" s="33">
        <f t="shared" ca="1" si="294"/>
        <v>0</v>
      </c>
      <c r="BH114" s="33"/>
      <c r="BJ114" s="148" t="str">
        <f t="shared" ca="1" si="231"/>
        <v/>
      </c>
      <c r="BL114" s="30"/>
      <c r="BN114" s="29" t="str">
        <f t="shared" ca="1" si="232"/>
        <v/>
      </c>
      <c r="BO114" s="29" t="str">
        <f t="shared" ca="1" si="233"/>
        <v/>
      </c>
      <c r="BP114" s="29" t="str">
        <f t="shared" ca="1" si="234"/>
        <v/>
      </c>
      <c r="BQ114" s="29" t="str">
        <f t="shared" ca="1" si="235"/>
        <v/>
      </c>
      <c r="BR114" s="29" t="str">
        <f t="shared" ca="1" si="236"/>
        <v/>
      </c>
      <c r="BS114" s="29" t="str">
        <f t="shared" ca="1" si="237"/>
        <v/>
      </c>
      <c r="BT114" s="29" t="str">
        <f t="shared" ca="1" si="238"/>
        <v/>
      </c>
      <c r="BU114" s="29" t="str">
        <f t="shared" ca="1" si="239"/>
        <v/>
      </c>
      <c r="BV114" s="29" t="str">
        <f t="shared" ca="1" si="240"/>
        <v/>
      </c>
      <c r="BW114" s="29" t="str">
        <f t="shared" ca="1" si="241"/>
        <v/>
      </c>
      <c r="BX114" s="29" t="str">
        <f t="shared" ca="1" si="242"/>
        <v/>
      </c>
      <c r="BY114" s="29" t="str">
        <f t="shared" ca="1" si="243"/>
        <v/>
      </c>
      <c r="BZ114" s="29" t="str">
        <f t="shared" ca="1" si="244"/>
        <v/>
      </c>
      <c r="CA114" s="29" t="str">
        <f t="shared" ca="1" si="245"/>
        <v/>
      </c>
      <c r="CB114" s="29" t="str">
        <f t="shared" ca="1" si="246"/>
        <v/>
      </c>
      <c r="CC114" s="29" t="str">
        <f t="shared" ca="1" si="247"/>
        <v/>
      </c>
      <c r="CD114" s="29" t="str">
        <f t="shared" ca="1" si="248"/>
        <v/>
      </c>
      <c r="CE114" s="29" t="str">
        <f t="shared" ca="1" si="249"/>
        <v/>
      </c>
      <c r="CF114" s="29" t="str">
        <f t="shared" ca="1" si="250"/>
        <v/>
      </c>
      <c r="CG114" s="29" t="str">
        <f t="shared" ca="1" si="251"/>
        <v/>
      </c>
      <c r="CH114" s="29" t="str">
        <f t="shared" ca="1" si="252"/>
        <v/>
      </c>
      <c r="CI114" s="29" t="str">
        <f t="shared" ca="1" si="253"/>
        <v/>
      </c>
      <c r="CJ114" s="29" t="str">
        <f t="shared" ca="1" si="254"/>
        <v/>
      </c>
      <c r="CK114" s="29" t="str">
        <f t="shared" ca="1" si="255"/>
        <v/>
      </c>
      <c r="CL114" s="29" t="str">
        <f t="shared" ca="1" si="256"/>
        <v/>
      </c>
      <c r="CM114" s="29" t="str">
        <f t="shared" ca="1" si="257"/>
        <v/>
      </c>
      <c r="CN114" s="29" t="str">
        <f t="shared" ca="1" si="258"/>
        <v/>
      </c>
      <c r="CO114" s="29" t="str">
        <f t="shared" ca="1" si="259"/>
        <v/>
      </c>
      <c r="CP114" s="29" t="str">
        <f t="shared" ca="1" si="260"/>
        <v/>
      </c>
      <c r="CQ114" s="29" t="str">
        <f t="shared" ca="1" si="261"/>
        <v/>
      </c>
      <c r="CR114" s="29" t="str">
        <f t="shared" ca="1" si="262"/>
        <v/>
      </c>
      <c r="CS114" s="29" t="str">
        <f t="shared" ca="1" si="263"/>
        <v/>
      </c>
      <c r="CT114" s="29" t="str">
        <f t="shared" ca="1" si="264"/>
        <v/>
      </c>
      <c r="CU114" s="29" t="str">
        <f t="shared" ca="1" si="265"/>
        <v/>
      </c>
      <c r="CV114" s="29" t="str">
        <f t="shared" ca="1" si="266"/>
        <v/>
      </c>
      <c r="CW114" s="29" t="str">
        <f t="shared" ca="1" si="267"/>
        <v/>
      </c>
      <c r="CX114" s="29" t="str">
        <f t="shared" ca="1" si="268"/>
        <v/>
      </c>
      <c r="CY114" s="29" t="str">
        <f t="shared" ca="1" si="269"/>
        <v/>
      </c>
      <c r="CZ114" s="29" t="str">
        <f t="shared" ca="1" si="270"/>
        <v/>
      </c>
      <c r="DA114" s="29" t="str">
        <f t="shared" ca="1" si="271"/>
        <v/>
      </c>
      <c r="DB114" s="29" t="str">
        <f t="shared" ca="1" si="272"/>
        <v/>
      </c>
      <c r="DC114" s="29" t="str">
        <f t="shared" ca="1" si="273"/>
        <v/>
      </c>
      <c r="DD114" s="29" t="str">
        <f t="shared" ca="1" si="274"/>
        <v/>
      </c>
      <c r="DE114" s="29" t="str">
        <f t="shared" ca="1" si="275"/>
        <v/>
      </c>
      <c r="DF114" s="29" t="str">
        <f t="shared" ca="1" si="276"/>
        <v/>
      </c>
      <c r="DG114" s="29" t="str">
        <f t="shared" ca="1" si="277"/>
        <v/>
      </c>
      <c r="DH114" s="29" t="str">
        <f t="shared" ca="1" si="278"/>
        <v/>
      </c>
      <c r="DI114" s="29" t="str">
        <f t="shared" ca="1" si="279"/>
        <v/>
      </c>
      <c r="DJ114" s="29" t="str">
        <f t="shared" ca="1" si="280"/>
        <v/>
      </c>
      <c r="DK114" s="29" t="str">
        <f t="shared" ca="1" si="281"/>
        <v/>
      </c>
      <c r="DL114" s="29" t="str">
        <f t="shared" ca="1" si="282"/>
        <v/>
      </c>
      <c r="DM114" s="29" t="str">
        <f t="shared" ca="1" si="283"/>
        <v/>
      </c>
      <c r="JD114">
        <f t="shared" si="145"/>
        <v>0</v>
      </c>
      <c r="JE114">
        <f t="shared" si="284"/>
        <v>0</v>
      </c>
      <c r="JF114" t="str">
        <f t="shared" ca="1" si="285"/>
        <v/>
      </c>
      <c r="JG114" t="str">
        <f t="shared" ca="1" si="286"/>
        <v/>
      </c>
      <c r="JH114" t="str">
        <f t="shared" ca="1" si="287"/>
        <v/>
      </c>
      <c r="JI114" t="str">
        <f t="shared" ca="1" si="288"/>
        <v/>
      </c>
    </row>
    <row r="115" spans="3:269" x14ac:dyDescent="0.2">
      <c r="C115" s="9">
        <f t="array" aca="1" ref="C115" ca="1">MIN(IF($L$7=0, 0, IF(INDIRECT($L$6)&gt;0, IF(ROW(INDIRECT($L$6))&gt;C114, ROW(INDIRECT($L$6)), MAXR))))</f>
        <v>9999999</v>
      </c>
      <c r="D115" s="9">
        <f t="shared" ca="1" si="85"/>
        <v>0</v>
      </c>
      <c r="E115" s="9">
        <f t="shared" ca="1" si="228"/>
        <v>0</v>
      </c>
      <c r="F115" s="105" t="str">
        <f t="shared" ca="1" si="229"/>
        <v/>
      </c>
      <c r="G115" s="7">
        <f t="shared" ca="1" si="230"/>
        <v>0</v>
      </c>
      <c r="H115" s="33">
        <f t="shared" ca="1" si="290"/>
        <v>0</v>
      </c>
      <c r="I115" s="33">
        <f t="shared" ca="1" si="290"/>
        <v>0</v>
      </c>
      <c r="J115" s="33">
        <f t="shared" ca="1" si="290"/>
        <v>0</v>
      </c>
      <c r="K115" s="33">
        <f t="shared" ca="1" si="290"/>
        <v>0</v>
      </c>
      <c r="L115" s="33">
        <f t="shared" ca="1" si="290"/>
        <v>0</v>
      </c>
      <c r="M115" s="33">
        <f t="shared" ca="1" si="290"/>
        <v>0</v>
      </c>
      <c r="N115" s="33">
        <f t="shared" ca="1" si="290"/>
        <v>0</v>
      </c>
      <c r="O115" s="33">
        <f t="shared" ca="1" si="290"/>
        <v>0</v>
      </c>
      <c r="P115" s="33">
        <f t="shared" ca="1" si="290"/>
        <v>0</v>
      </c>
      <c r="Q115" s="33">
        <f t="shared" ca="1" si="290"/>
        <v>0</v>
      </c>
      <c r="R115" s="33">
        <f t="shared" ca="1" si="289"/>
        <v>0</v>
      </c>
      <c r="S115" s="33">
        <f t="shared" ca="1" si="289"/>
        <v>0</v>
      </c>
      <c r="T115" s="33">
        <f t="shared" ca="1" si="289"/>
        <v>0</v>
      </c>
      <c r="U115" s="33">
        <f t="shared" ca="1" si="289"/>
        <v>0</v>
      </c>
      <c r="V115" s="33">
        <f t="shared" ca="1" si="289"/>
        <v>0</v>
      </c>
      <c r="W115" s="33">
        <f t="shared" ca="1" si="289"/>
        <v>0</v>
      </c>
      <c r="X115" s="33">
        <f t="shared" ca="1" si="289"/>
        <v>0</v>
      </c>
      <c r="Y115" s="33">
        <f t="shared" ca="1" si="289"/>
        <v>0</v>
      </c>
      <c r="Z115" s="33">
        <f t="shared" ca="1" si="289"/>
        <v>0</v>
      </c>
      <c r="AA115" s="33">
        <f t="shared" ca="1" si="289"/>
        <v>0</v>
      </c>
      <c r="AB115" s="33">
        <f t="shared" ca="1" si="289"/>
        <v>0</v>
      </c>
      <c r="AC115" s="33">
        <f t="shared" ca="1" si="225"/>
        <v>0</v>
      </c>
      <c r="AD115" s="33">
        <f t="shared" ca="1" si="225"/>
        <v>0</v>
      </c>
      <c r="AE115" s="33">
        <f t="shared" ca="1" si="225"/>
        <v>0</v>
      </c>
      <c r="AF115" s="33">
        <f t="shared" ca="1" si="225"/>
        <v>0</v>
      </c>
      <c r="AG115" s="33">
        <f t="shared" ca="1" si="225"/>
        <v>0</v>
      </c>
      <c r="AH115" s="33">
        <f t="shared" ca="1" si="225"/>
        <v>0</v>
      </c>
      <c r="AI115" s="33">
        <f t="shared" ca="1" si="292"/>
        <v>0</v>
      </c>
      <c r="AJ115" s="33">
        <f t="shared" ca="1" si="292"/>
        <v>0</v>
      </c>
      <c r="AK115" s="33">
        <f t="shared" ca="1" si="292"/>
        <v>0</v>
      </c>
      <c r="AL115" s="33">
        <f t="shared" ca="1" si="292"/>
        <v>0</v>
      </c>
      <c r="AM115" s="33">
        <f t="shared" ca="1" si="292"/>
        <v>0</v>
      </c>
      <c r="AN115" s="33">
        <f t="shared" ca="1" si="292"/>
        <v>0</v>
      </c>
      <c r="AO115" s="33">
        <f t="shared" ca="1" si="292"/>
        <v>0</v>
      </c>
      <c r="AP115" s="33">
        <f t="shared" ca="1" si="292"/>
        <v>0</v>
      </c>
      <c r="AQ115" s="33">
        <f t="shared" ca="1" si="292"/>
        <v>0</v>
      </c>
      <c r="AR115" s="33">
        <f t="shared" ca="1" si="292"/>
        <v>0</v>
      </c>
      <c r="AS115" s="33">
        <f t="shared" ca="1" si="292"/>
        <v>0</v>
      </c>
      <c r="AT115" s="33">
        <f t="shared" ca="1" si="292"/>
        <v>0</v>
      </c>
      <c r="AU115" s="33">
        <f t="shared" ca="1" si="219"/>
        <v>0</v>
      </c>
      <c r="AV115" s="33">
        <f t="shared" ca="1" si="219"/>
        <v>0</v>
      </c>
      <c r="AW115" s="33">
        <f t="shared" ca="1" si="219"/>
        <v>0</v>
      </c>
      <c r="AX115" s="33">
        <f t="shared" ca="1" si="219"/>
        <v>0</v>
      </c>
      <c r="AY115" s="33">
        <f t="shared" ca="1" si="294"/>
        <v>0</v>
      </c>
      <c r="AZ115" s="33">
        <f t="shared" ca="1" si="294"/>
        <v>0</v>
      </c>
      <c r="BA115" s="33">
        <f t="shared" ca="1" si="294"/>
        <v>0</v>
      </c>
      <c r="BB115" s="33">
        <f t="shared" ca="1" si="294"/>
        <v>0</v>
      </c>
      <c r="BC115" s="33">
        <f t="shared" ca="1" si="294"/>
        <v>0</v>
      </c>
      <c r="BD115" s="33">
        <f t="shared" ca="1" si="294"/>
        <v>0</v>
      </c>
      <c r="BE115" s="33">
        <f t="shared" ca="1" si="294"/>
        <v>0</v>
      </c>
      <c r="BF115" s="33">
        <f t="shared" ca="1" si="294"/>
        <v>0</v>
      </c>
      <c r="BG115" s="33">
        <f t="shared" ca="1" si="294"/>
        <v>0</v>
      </c>
      <c r="BH115" s="33"/>
      <c r="BJ115" s="148" t="str">
        <f t="shared" ca="1" si="231"/>
        <v/>
      </c>
      <c r="BL115" s="30"/>
      <c r="BN115" s="29" t="str">
        <f t="shared" ca="1" si="232"/>
        <v/>
      </c>
      <c r="BO115" s="29" t="str">
        <f t="shared" ca="1" si="233"/>
        <v/>
      </c>
      <c r="BP115" s="29" t="str">
        <f t="shared" ca="1" si="234"/>
        <v/>
      </c>
      <c r="BQ115" s="29" t="str">
        <f t="shared" ca="1" si="235"/>
        <v/>
      </c>
      <c r="BR115" s="29" t="str">
        <f t="shared" ca="1" si="236"/>
        <v/>
      </c>
      <c r="BS115" s="29" t="str">
        <f t="shared" ca="1" si="237"/>
        <v/>
      </c>
      <c r="BT115" s="29" t="str">
        <f t="shared" ca="1" si="238"/>
        <v/>
      </c>
      <c r="BU115" s="29" t="str">
        <f t="shared" ca="1" si="239"/>
        <v/>
      </c>
      <c r="BV115" s="29" t="str">
        <f t="shared" ca="1" si="240"/>
        <v/>
      </c>
      <c r="BW115" s="29" t="str">
        <f t="shared" ca="1" si="241"/>
        <v/>
      </c>
      <c r="BX115" s="29" t="str">
        <f t="shared" ca="1" si="242"/>
        <v/>
      </c>
      <c r="BY115" s="29" t="str">
        <f t="shared" ca="1" si="243"/>
        <v/>
      </c>
      <c r="BZ115" s="29" t="str">
        <f t="shared" ca="1" si="244"/>
        <v/>
      </c>
      <c r="CA115" s="29" t="str">
        <f t="shared" ca="1" si="245"/>
        <v/>
      </c>
      <c r="CB115" s="29" t="str">
        <f t="shared" ca="1" si="246"/>
        <v/>
      </c>
      <c r="CC115" s="29" t="str">
        <f t="shared" ca="1" si="247"/>
        <v/>
      </c>
      <c r="CD115" s="29" t="str">
        <f t="shared" ca="1" si="248"/>
        <v/>
      </c>
      <c r="CE115" s="29" t="str">
        <f t="shared" ca="1" si="249"/>
        <v/>
      </c>
      <c r="CF115" s="29" t="str">
        <f t="shared" ca="1" si="250"/>
        <v/>
      </c>
      <c r="CG115" s="29" t="str">
        <f t="shared" ca="1" si="251"/>
        <v/>
      </c>
      <c r="CH115" s="29" t="str">
        <f t="shared" ca="1" si="252"/>
        <v/>
      </c>
      <c r="CI115" s="29" t="str">
        <f t="shared" ca="1" si="253"/>
        <v/>
      </c>
      <c r="CJ115" s="29" t="str">
        <f t="shared" ca="1" si="254"/>
        <v/>
      </c>
      <c r="CK115" s="29" t="str">
        <f t="shared" ca="1" si="255"/>
        <v/>
      </c>
      <c r="CL115" s="29" t="str">
        <f t="shared" ca="1" si="256"/>
        <v/>
      </c>
      <c r="CM115" s="29" t="str">
        <f t="shared" ca="1" si="257"/>
        <v/>
      </c>
      <c r="CN115" s="29" t="str">
        <f t="shared" ca="1" si="258"/>
        <v/>
      </c>
      <c r="CO115" s="29" t="str">
        <f t="shared" ca="1" si="259"/>
        <v/>
      </c>
      <c r="CP115" s="29" t="str">
        <f t="shared" ca="1" si="260"/>
        <v/>
      </c>
      <c r="CQ115" s="29" t="str">
        <f t="shared" ca="1" si="261"/>
        <v/>
      </c>
      <c r="CR115" s="29" t="str">
        <f t="shared" ca="1" si="262"/>
        <v/>
      </c>
      <c r="CS115" s="29" t="str">
        <f t="shared" ca="1" si="263"/>
        <v/>
      </c>
      <c r="CT115" s="29" t="str">
        <f t="shared" ca="1" si="264"/>
        <v/>
      </c>
      <c r="CU115" s="29" t="str">
        <f t="shared" ca="1" si="265"/>
        <v/>
      </c>
      <c r="CV115" s="29" t="str">
        <f t="shared" ca="1" si="266"/>
        <v/>
      </c>
      <c r="CW115" s="29" t="str">
        <f t="shared" ca="1" si="267"/>
        <v/>
      </c>
      <c r="CX115" s="29" t="str">
        <f t="shared" ca="1" si="268"/>
        <v/>
      </c>
      <c r="CY115" s="29" t="str">
        <f t="shared" ca="1" si="269"/>
        <v/>
      </c>
      <c r="CZ115" s="29" t="str">
        <f t="shared" ca="1" si="270"/>
        <v/>
      </c>
      <c r="DA115" s="29" t="str">
        <f t="shared" ca="1" si="271"/>
        <v/>
      </c>
      <c r="DB115" s="29" t="str">
        <f t="shared" ca="1" si="272"/>
        <v/>
      </c>
      <c r="DC115" s="29" t="str">
        <f t="shared" ca="1" si="273"/>
        <v/>
      </c>
      <c r="DD115" s="29" t="str">
        <f t="shared" ca="1" si="274"/>
        <v/>
      </c>
      <c r="DE115" s="29" t="str">
        <f t="shared" ca="1" si="275"/>
        <v/>
      </c>
      <c r="DF115" s="29" t="str">
        <f t="shared" ca="1" si="276"/>
        <v/>
      </c>
      <c r="DG115" s="29" t="str">
        <f t="shared" ca="1" si="277"/>
        <v/>
      </c>
      <c r="DH115" s="29" t="str">
        <f t="shared" ca="1" si="278"/>
        <v/>
      </c>
      <c r="DI115" s="29" t="str">
        <f t="shared" ca="1" si="279"/>
        <v/>
      </c>
      <c r="DJ115" s="29" t="str">
        <f t="shared" ca="1" si="280"/>
        <v/>
      </c>
      <c r="DK115" s="29" t="str">
        <f t="shared" ca="1" si="281"/>
        <v/>
      </c>
      <c r="DL115" s="29" t="str">
        <f t="shared" ca="1" si="282"/>
        <v/>
      </c>
      <c r="DM115" s="29" t="str">
        <f t="shared" ca="1" si="283"/>
        <v/>
      </c>
      <c r="JD115">
        <f t="shared" si="145"/>
        <v>0</v>
      </c>
      <c r="JE115">
        <f t="shared" si="284"/>
        <v>0</v>
      </c>
      <c r="JF115" t="str">
        <f t="shared" ca="1" si="285"/>
        <v/>
      </c>
      <c r="JG115" t="str">
        <f t="shared" ca="1" si="286"/>
        <v/>
      </c>
      <c r="JH115" t="str">
        <f t="shared" ca="1" si="287"/>
        <v/>
      </c>
      <c r="JI115" t="str">
        <f t="shared" ca="1" si="288"/>
        <v/>
      </c>
    </row>
    <row r="116" spans="3:269" x14ac:dyDescent="0.2">
      <c r="C116" s="9">
        <f t="array" aca="1" ref="C116" ca="1">MIN(IF($L$7=0, 0, IF(INDIRECT($L$6)&gt;0, IF(ROW(INDIRECT($L$6))&gt;C115, ROW(INDIRECT($L$6)), MAXR))))</f>
        <v>9999999</v>
      </c>
      <c r="D116" s="9">
        <f t="shared" ca="1" si="85"/>
        <v>0</v>
      </c>
      <c r="E116" s="9">
        <f t="shared" ca="1" si="228"/>
        <v>0</v>
      </c>
      <c r="F116" s="105" t="str">
        <f t="shared" ca="1" si="229"/>
        <v/>
      </c>
      <c r="G116" s="7">
        <f t="shared" ca="1" si="230"/>
        <v>0</v>
      </c>
      <c r="H116" s="33">
        <f t="shared" ca="1" si="290"/>
        <v>0</v>
      </c>
      <c r="I116" s="33">
        <f t="shared" ca="1" si="290"/>
        <v>0</v>
      </c>
      <c r="J116" s="33">
        <f t="shared" ca="1" si="290"/>
        <v>0</v>
      </c>
      <c r="K116" s="33">
        <f t="shared" ca="1" si="290"/>
        <v>0</v>
      </c>
      <c r="L116" s="33">
        <f t="shared" ca="1" si="290"/>
        <v>0</v>
      </c>
      <c r="M116" s="33">
        <f t="shared" ca="1" si="290"/>
        <v>0</v>
      </c>
      <c r="N116" s="33">
        <f t="shared" ca="1" si="290"/>
        <v>0</v>
      </c>
      <c r="O116" s="33">
        <f t="shared" ca="1" si="290"/>
        <v>0</v>
      </c>
      <c r="P116" s="33">
        <f t="shared" ca="1" si="290"/>
        <v>0</v>
      </c>
      <c r="Q116" s="33">
        <f t="shared" ca="1" si="290"/>
        <v>0</v>
      </c>
      <c r="R116" s="33">
        <f t="shared" ca="1" si="289"/>
        <v>0</v>
      </c>
      <c r="S116" s="33">
        <f t="shared" ca="1" si="289"/>
        <v>0</v>
      </c>
      <c r="T116" s="33">
        <f t="shared" ca="1" si="289"/>
        <v>0</v>
      </c>
      <c r="U116" s="33">
        <f t="shared" ca="1" si="289"/>
        <v>0</v>
      </c>
      <c r="V116" s="33">
        <f t="shared" ca="1" si="289"/>
        <v>0</v>
      </c>
      <c r="W116" s="33">
        <f t="shared" ca="1" si="289"/>
        <v>0</v>
      </c>
      <c r="X116" s="33">
        <f t="shared" ca="1" si="289"/>
        <v>0</v>
      </c>
      <c r="Y116" s="33">
        <f t="shared" ca="1" si="289"/>
        <v>0</v>
      </c>
      <c r="Z116" s="33">
        <f t="shared" ca="1" si="289"/>
        <v>0</v>
      </c>
      <c r="AA116" s="33">
        <f t="shared" ca="1" si="289"/>
        <v>0</v>
      </c>
      <c r="AB116" s="33">
        <f t="shared" ca="1" si="289"/>
        <v>0</v>
      </c>
      <c r="AC116" s="33">
        <f t="shared" ca="1" si="225"/>
        <v>0</v>
      </c>
      <c r="AD116" s="33">
        <f t="shared" ca="1" si="225"/>
        <v>0</v>
      </c>
      <c r="AE116" s="33">
        <f t="shared" ca="1" si="225"/>
        <v>0</v>
      </c>
      <c r="AF116" s="33">
        <f t="shared" ca="1" si="225"/>
        <v>0</v>
      </c>
      <c r="AG116" s="33">
        <f t="shared" ca="1" si="225"/>
        <v>0</v>
      </c>
      <c r="AH116" s="33">
        <f t="shared" ca="1" si="225"/>
        <v>0</v>
      </c>
      <c r="AI116" s="33">
        <f t="shared" ca="1" si="292"/>
        <v>0</v>
      </c>
      <c r="AJ116" s="33">
        <f t="shared" ca="1" si="292"/>
        <v>0</v>
      </c>
      <c r="AK116" s="33">
        <f t="shared" ca="1" si="292"/>
        <v>0</v>
      </c>
      <c r="AL116" s="33">
        <f t="shared" ca="1" si="292"/>
        <v>0</v>
      </c>
      <c r="AM116" s="33">
        <f t="shared" ca="1" si="292"/>
        <v>0</v>
      </c>
      <c r="AN116" s="33">
        <f t="shared" ca="1" si="292"/>
        <v>0</v>
      </c>
      <c r="AO116" s="33">
        <f t="shared" ca="1" si="292"/>
        <v>0</v>
      </c>
      <c r="AP116" s="33">
        <f t="shared" ca="1" si="292"/>
        <v>0</v>
      </c>
      <c r="AQ116" s="33">
        <f t="shared" ca="1" si="292"/>
        <v>0</v>
      </c>
      <c r="AR116" s="33">
        <f t="shared" ca="1" si="292"/>
        <v>0</v>
      </c>
      <c r="AS116" s="33">
        <f t="shared" ca="1" si="292"/>
        <v>0</v>
      </c>
      <c r="AT116" s="33">
        <f t="shared" ca="1" si="292"/>
        <v>0</v>
      </c>
      <c r="AU116" s="33">
        <f t="shared" ca="1" si="219"/>
        <v>0</v>
      </c>
      <c r="AV116" s="33">
        <f t="shared" ca="1" si="219"/>
        <v>0</v>
      </c>
      <c r="AW116" s="33">
        <f t="shared" ca="1" si="219"/>
        <v>0</v>
      </c>
      <c r="AX116" s="33">
        <f t="shared" ca="1" si="219"/>
        <v>0</v>
      </c>
      <c r="AY116" s="33">
        <f t="shared" ca="1" si="294"/>
        <v>0</v>
      </c>
      <c r="AZ116" s="33">
        <f t="shared" ca="1" si="294"/>
        <v>0</v>
      </c>
      <c r="BA116" s="33">
        <f t="shared" ca="1" si="294"/>
        <v>0</v>
      </c>
      <c r="BB116" s="33">
        <f t="shared" ca="1" si="294"/>
        <v>0</v>
      </c>
      <c r="BC116" s="33">
        <f t="shared" ca="1" si="294"/>
        <v>0</v>
      </c>
      <c r="BD116" s="33">
        <f t="shared" ca="1" si="294"/>
        <v>0</v>
      </c>
      <c r="BE116" s="33">
        <f t="shared" ca="1" si="294"/>
        <v>0</v>
      </c>
      <c r="BF116" s="33">
        <f t="shared" ca="1" si="294"/>
        <v>0</v>
      </c>
      <c r="BG116" s="33">
        <f t="shared" ca="1" si="294"/>
        <v>0</v>
      </c>
      <c r="BH116" s="33"/>
      <c r="BJ116" s="148" t="str">
        <f t="shared" ca="1" si="231"/>
        <v/>
      </c>
      <c r="BL116" s="30"/>
      <c r="BN116" s="29" t="str">
        <f t="shared" ca="1" si="232"/>
        <v/>
      </c>
      <c r="BO116" s="29" t="str">
        <f t="shared" ca="1" si="233"/>
        <v/>
      </c>
      <c r="BP116" s="29" t="str">
        <f t="shared" ca="1" si="234"/>
        <v/>
      </c>
      <c r="BQ116" s="29" t="str">
        <f t="shared" ca="1" si="235"/>
        <v/>
      </c>
      <c r="BR116" s="29" t="str">
        <f t="shared" ca="1" si="236"/>
        <v/>
      </c>
      <c r="BS116" s="29" t="str">
        <f t="shared" ca="1" si="237"/>
        <v/>
      </c>
      <c r="BT116" s="29" t="str">
        <f t="shared" ca="1" si="238"/>
        <v/>
      </c>
      <c r="BU116" s="29" t="str">
        <f t="shared" ca="1" si="239"/>
        <v/>
      </c>
      <c r="BV116" s="29" t="str">
        <f t="shared" ca="1" si="240"/>
        <v/>
      </c>
      <c r="BW116" s="29" t="str">
        <f t="shared" ca="1" si="241"/>
        <v/>
      </c>
      <c r="BX116" s="29" t="str">
        <f t="shared" ca="1" si="242"/>
        <v/>
      </c>
      <c r="BY116" s="29" t="str">
        <f t="shared" ca="1" si="243"/>
        <v/>
      </c>
      <c r="BZ116" s="29" t="str">
        <f t="shared" ca="1" si="244"/>
        <v/>
      </c>
      <c r="CA116" s="29" t="str">
        <f t="shared" ca="1" si="245"/>
        <v/>
      </c>
      <c r="CB116" s="29" t="str">
        <f t="shared" ca="1" si="246"/>
        <v/>
      </c>
      <c r="CC116" s="29" t="str">
        <f t="shared" ca="1" si="247"/>
        <v/>
      </c>
      <c r="CD116" s="29" t="str">
        <f t="shared" ca="1" si="248"/>
        <v/>
      </c>
      <c r="CE116" s="29" t="str">
        <f t="shared" ca="1" si="249"/>
        <v/>
      </c>
      <c r="CF116" s="29" t="str">
        <f t="shared" ca="1" si="250"/>
        <v/>
      </c>
      <c r="CG116" s="29" t="str">
        <f t="shared" ca="1" si="251"/>
        <v/>
      </c>
      <c r="CH116" s="29" t="str">
        <f t="shared" ca="1" si="252"/>
        <v/>
      </c>
      <c r="CI116" s="29" t="str">
        <f t="shared" ca="1" si="253"/>
        <v/>
      </c>
      <c r="CJ116" s="29" t="str">
        <f t="shared" ca="1" si="254"/>
        <v/>
      </c>
      <c r="CK116" s="29" t="str">
        <f t="shared" ca="1" si="255"/>
        <v/>
      </c>
      <c r="CL116" s="29" t="str">
        <f t="shared" ca="1" si="256"/>
        <v/>
      </c>
      <c r="CM116" s="29" t="str">
        <f t="shared" ca="1" si="257"/>
        <v/>
      </c>
      <c r="CN116" s="29" t="str">
        <f t="shared" ca="1" si="258"/>
        <v/>
      </c>
      <c r="CO116" s="29" t="str">
        <f t="shared" ca="1" si="259"/>
        <v/>
      </c>
      <c r="CP116" s="29" t="str">
        <f t="shared" ca="1" si="260"/>
        <v/>
      </c>
      <c r="CQ116" s="29" t="str">
        <f t="shared" ca="1" si="261"/>
        <v/>
      </c>
      <c r="CR116" s="29" t="str">
        <f t="shared" ca="1" si="262"/>
        <v/>
      </c>
      <c r="CS116" s="29" t="str">
        <f t="shared" ca="1" si="263"/>
        <v/>
      </c>
      <c r="CT116" s="29" t="str">
        <f t="shared" ca="1" si="264"/>
        <v/>
      </c>
      <c r="CU116" s="29" t="str">
        <f t="shared" ca="1" si="265"/>
        <v/>
      </c>
      <c r="CV116" s="29" t="str">
        <f t="shared" ca="1" si="266"/>
        <v/>
      </c>
      <c r="CW116" s="29" t="str">
        <f t="shared" ca="1" si="267"/>
        <v/>
      </c>
      <c r="CX116" s="29" t="str">
        <f t="shared" ca="1" si="268"/>
        <v/>
      </c>
      <c r="CY116" s="29" t="str">
        <f t="shared" ca="1" si="269"/>
        <v/>
      </c>
      <c r="CZ116" s="29" t="str">
        <f t="shared" ca="1" si="270"/>
        <v/>
      </c>
      <c r="DA116" s="29" t="str">
        <f t="shared" ca="1" si="271"/>
        <v/>
      </c>
      <c r="DB116" s="29" t="str">
        <f t="shared" ca="1" si="272"/>
        <v/>
      </c>
      <c r="DC116" s="29" t="str">
        <f t="shared" ca="1" si="273"/>
        <v/>
      </c>
      <c r="DD116" s="29" t="str">
        <f t="shared" ca="1" si="274"/>
        <v/>
      </c>
      <c r="DE116" s="29" t="str">
        <f t="shared" ca="1" si="275"/>
        <v/>
      </c>
      <c r="DF116" s="29" t="str">
        <f t="shared" ca="1" si="276"/>
        <v/>
      </c>
      <c r="DG116" s="29" t="str">
        <f t="shared" ca="1" si="277"/>
        <v/>
      </c>
      <c r="DH116" s="29" t="str">
        <f t="shared" ca="1" si="278"/>
        <v/>
      </c>
      <c r="DI116" s="29" t="str">
        <f t="shared" ca="1" si="279"/>
        <v/>
      </c>
      <c r="DJ116" s="29" t="str">
        <f t="shared" ca="1" si="280"/>
        <v/>
      </c>
      <c r="DK116" s="29" t="str">
        <f t="shared" ca="1" si="281"/>
        <v/>
      </c>
      <c r="DL116" s="29" t="str">
        <f t="shared" ca="1" si="282"/>
        <v/>
      </c>
      <c r="DM116" s="29" t="str">
        <f t="shared" ca="1" si="283"/>
        <v/>
      </c>
      <c r="JD116">
        <f t="shared" si="145"/>
        <v>0</v>
      </c>
      <c r="JE116">
        <f t="shared" si="284"/>
        <v>0</v>
      </c>
      <c r="JF116" t="str">
        <f t="shared" ca="1" si="285"/>
        <v/>
      </c>
      <c r="JG116" t="str">
        <f t="shared" ca="1" si="286"/>
        <v/>
      </c>
      <c r="JH116" t="str">
        <f t="shared" ca="1" si="287"/>
        <v/>
      </c>
      <c r="JI116" t="str">
        <f t="shared" ca="1" si="288"/>
        <v/>
      </c>
    </row>
    <row r="117" spans="3:269" x14ac:dyDescent="0.2">
      <c r="C117" s="9">
        <f t="array" aca="1" ref="C117" ca="1">MIN(IF($L$7=0, 0, IF(INDIRECT($L$6)&gt;0, IF(ROW(INDIRECT($L$6))&gt;C116, ROW(INDIRECT($L$6)), MAXR))))</f>
        <v>9999999</v>
      </c>
      <c r="D117" s="9">
        <f t="shared" ca="1" si="85"/>
        <v>0</v>
      </c>
      <c r="E117" s="9">
        <f t="shared" ca="1" si="228"/>
        <v>0</v>
      </c>
      <c r="F117" s="105" t="str">
        <f t="shared" ca="1" si="229"/>
        <v/>
      </c>
      <c r="G117" s="7">
        <f t="shared" ca="1" si="230"/>
        <v>0</v>
      </c>
      <c r="H117" s="33">
        <f t="shared" ca="1" si="290"/>
        <v>0</v>
      </c>
      <c r="I117" s="33">
        <f t="shared" ca="1" si="290"/>
        <v>0</v>
      </c>
      <c r="J117" s="33">
        <f t="shared" ca="1" si="290"/>
        <v>0</v>
      </c>
      <c r="K117" s="33">
        <f t="shared" ca="1" si="290"/>
        <v>0</v>
      </c>
      <c r="L117" s="33">
        <f t="shared" ca="1" si="290"/>
        <v>0</v>
      </c>
      <c r="M117" s="33">
        <f t="shared" ca="1" si="290"/>
        <v>0</v>
      </c>
      <c r="N117" s="33">
        <f t="shared" ca="1" si="290"/>
        <v>0</v>
      </c>
      <c r="O117" s="33">
        <f t="shared" ca="1" si="290"/>
        <v>0</v>
      </c>
      <c r="P117" s="33">
        <f t="shared" ca="1" si="290"/>
        <v>0</v>
      </c>
      <c r="Q117" s="33">
        <f t="shared" ca="1" si="290"/>
        <v>0</v>
      </c>
      <c r="R117" s="33">
        <f t="shared" ca="1" si="289"/>
        <v>0</v>
      </c>
      <c r="S117" s="33">
        <f t="shared" ca="1" si="289"/>
        <v>0</v>
      </c>
      <c r="T117" s="33">
        <f t="shared" ca="1" si="289"/>
        <v>0</v>
      </c>
      <c r="U117" s="33">
        <f t="shared" ca="1" si="289"/>
        <v>0</v>
      </c>
      <c r="V117" s="33">
        <f t="shared" ca="1" si="289"/>
        <v>0</v>
      </c>
      <c r="W117" s="33">
        <f t="shared" ca="1" si="289"/>
        <v>0</v>
      </c>
      <c r="X117" s="33">
        <f t="shared" ca="1" si="289"/>
        <v>0</v>
      </c>
      <c r="Y117" s="33">
        <f t="shared" ca="1" si="289"/>
        <v>0</v>
      </c>
      <c r="Z117" s="33">
        <f t="shared" ca="1" si="289"/>
        <v>0</v>
      </c>
      <c r="AA117" s="33">
        <f t="shared" ca="1" si="289"/>
        <v>0</v>
      </c>
      <c r="AB117" s="33">
        <f t="shared" ca="1" si="289"/>
        <v>0</v>
      </c>
      <c r="AC117" s="33">
        <f t="shared" ca="1" si="225"/>
        <v>0</v>
      </c>
      <c r="AD117" s="33">
        <f t="shared" ca="1" si="225"/>
        <v>0</v>
      </c>
      <c r="AE117" s="33">
        <f t="shared" ca="1" si="225"/>
        <v>0</v>
      </c>
      <c r="AF117" s="33">
        <f t="shared" ca="1" si="225"/>
        <v>0</v>
      </c>
      <c r="AG117" s="33">
        <f t="shared" ca="1" si="225"/>
        <v>0</v>
      </c>
      <c r="AH117" s="33">
        <f t="shared" ca="1" si="225"/>
        <v>0</v>
      </c>
      <c r="AI117" s="33">
        <f t="shared" ca="1" si="292"/>
        <v>0</v>
      </c>
      <c r="AJ117" s="33">
        <f t="shared" ca="1" si="292"/>
        <v>0</v>
      </c>
      <c r="AK117" s="33">
        <f t="shared" ca="1" si="292"/>
        <v>0</v>
      </c>
      <c r="AL117" s="33">
        <f t="shared" ca="1" si="292"/>
        <v>0</v>
      </c>
      <c r="AM117" s="33">
        <f t="shared" ca="1" si="292"/>
        <v>0</v>
      </c>
      <c r="AN117" s="33">
        <f t="shared" ca="1" si="292"/>
        <v>0</v>
      </c>
      <c r="AO117" s="33">
        <f t="shared" ca="1" si="292"/>
        <v>0</v>
      </c>
      <c r="AP117" s="33">
        <f t="shared" ca="1" si="292"/>
        <v>0</v>
      </c>
      <c r="AQ117" s="33">
        <f t="shared" ca="1" si="292"/>
        <v>0</v>
      </c>
      <c r="AR117" s="33">
        <f t="shared" ca="1" si="292"/>
        <v>0</v>
      </c>
      <c r="AS117" s="33">
        <f t="shared" ca="1" si="292"/>
        <v>0</v>
      </c>
      <c r="AT117" s="33">
        <f t="shared" ca="1" si="292"/>
        <v>0</v>
      </c>
      <c r="AU117" s="33">
        <f t="shared" ca="1" si="219"/>
        <v>0</v>
      </c>
      <c r="AV117" s="33">
        <f t="shared" ca="1" si="219"/>
        <v>0</v>
      </c>
      <c r="AW117" s="33">
        <f t="shared" ca="1" si="219"/>
        <v>0</v>
      </c>
      <c r="AX117" s="33">
        <f t="shared" ca="1" si="219"/>
        <v>0</v>
      </c>
      <c r="AY117" s="33">
        <f t="shared" ca="1" si="294"/>
        <v>0</v>
      </c>
      <c r="AZ117" s="33">
        <f t="shared" ca="1" si="294"/>
        <v>0</v>
      </c>
      <c r="BA117" s="33">
        <f t="shared" ca="1" si="294"/>
        <v>0</v>
      </c>
      <c r="BB117" s="33">
        <f t="shared" ca="1" si="294"/>
        <v>0</v>
      </c>
      <c r="BC117" s="33">
        <f t="shared" ca="1" si="294"/>
        <v>0</v>
      </c>
      <c r="BD117" s="33">
        <f t="shared" ca="1" si="294"/>
        <v>0</v>
      </c>
      <c r="BE117" s="33">
        <f t="shared" ca="1" si="294"/>
        <v>0</v>
      </c>
      <c r="BF117" s="33">
        <f t="shared" ca="1" si="294"/>
        <v>0</v>
      </c>
      <c r="BG117" s="33">
        <f t="shared" ca="1" si="294"/>
        <v>0</v>
      </c>
      <c r="BH117" s="33"/>
      <c r="BJ117" s="148" t="str">
        <f t="shared" ca="1" si="231"/>
        <v/>
      </c>
      <c r="BL117" s="30"/>
      <c r="BN117" s="29" t="str">
        <f t="shared" ca="1" si="232"/>
        <v/>
      </c>
      <c r="BO117" s="29" t="str">
        <f t="shared" ca="1" si="233"/>
        <v/>
      </c>
      <c r="BP117" s="29" t="str">
        <f t="shared" ca="1" si="234"/>
        <v/>
      </c>
      <c r="BQ117" s="29" t="str">
        <f t="shared" ca="1" si="235"/>
        <v/>
      </c>
      <c r="BR117" s="29" t="str">
        <f t="shared" ca="1" si="236"/>
        <v/>
      </c>
      <c r="BS117" s="29" t="str">
        <f t="shared" ca="1" si="237"/>
        <v/>
      </c>
      <c r="BT117" s="29" t="str">
        <f t="shared" ca="1" si="238"/>
        <v/>
      </c>
      <c r="BU117" s="29" t="str">
        <f t="shared" ca="1" si="239"/>
        <v/>
      </c>
      <c r="BV117" s="29" t="str">
        <f t="shared" ca="1" si="240"/>
        <v/>
      </c>
      <c r="BW117" s="29" t="str">
        <f t="shared" ca="1" si="241"/>
        <v/>
      </c>
      <c r="BX117" s="29" t="str">
        <f t="shared" ca="1" si="242"/>
        <v/>
      </c>
      <c r="BY117" s="29" t="str">
        <f t="shared" ca="1" si="243"/>
        <v/>
      </c>
      <c r="BZ117" s="29" t="str">
        <f t="shared" ca="1" si="244"/>
        <v/>
      </c>
      <c r="CA117" s="29" t="str">
        <f t="shared" ca="1" si="245"/>
        <v/>
      </c>
      <c r="CB117" s="29" t="str">
        <f t="shared" ca="1" si="246"/>
        <v/>
      </c>
      <c r="CC117" s="29" t="str">
        <f t="shared" ca="1" si="247"/>
        <v/>
      </c>
      <c r="CD117" s="29" t="str">
        <f t="shared" ca="1" si="248"/>
        <v/>
      </c>
      <c r="CE117" s="29" t="str">
        <f t="shared" ca="1" si="249"/>
        <v/>
      </c>
      <c r="CF117" s="29" t="str">
        <f t="shared" ca="1" si="250"/>
        <v/>
      </c>
      <c r="CG117" s="29" t="str">
        <f t="shared" ca="1" si="251"/>
        <v/>
      </c>
      <c r="CH117" s="29" t="str">
        <f t="shared" ca="1" si="252"/>
        <v/>
      </c>
      <c r="CI117" s="29" t="str">
        <f t="shared" ca="1" si="253"/>
        <v/>
      </c>
      <c r="CJ117" s="29" t="str">
        <f t="shared" ca="1" si="254"/>
        <v/>
      </c>
      <c r="CK117" s="29" t="str">
        <f t="shared" ca="1" si="255"/>
        <v/>
      </c>
      <c r="CL117" s="29" t="str">
        <f t="shared" ca="1" si="256"/>
        <v/>
      </c>
      <c r="CM117" s="29" t="str">
        <f t="shared" ca="1" si="257"/>
        <v/>
      </c>
      <c r="CN117" s="29" t="str">
        <f t="shared" ca="1" si="258"/>
        <v/>
      </c>
      <c r="CO117" s="29" t="str">
        <f t="shared" ca="1" si="259"/>
        <v/>
      </c>
      <c r="CP117" s="29" t="str">
        <f t="shared" ca="1" si="260"/>
        <v/>
      </c>
      <c r="CQ117" s="29" t="str">
        <f t="shared" ca="1" si="261"/>
        <v/>
      </c>
      <c r="CR117" s="29" t="str">
        <f t="shared" ca="1" si="262"/>
        <v/>
      </c>
      <c r="CS117" s="29" t="str">
        <f t="shared" ca="1" si="263"/>
        <v/>
      </c>
      <c r="CT117" s="29" t="str">
        <f t="shared" ca="1" si="264"/>
        <v/>
      </c>
      <c r="CU117" s="29" t="str">
        <f t="shared" ca="1" si="265"/>
        <v/>
      </c>
      <c r="CV117" s="29" t="str">
        <f t="shared" ca="1" si="266"/>
        <v/>
      </c>
      <c r="CW117" s="29" t="str">
        <f t="shared" ca="1" si="267"/>
        <v/>
      </c>
      <c r="CX117" s="29" t="str">
        <f t="shared" ca="1" si="268"/>
        <v/>
      </c>
      <c r="CY117" s="29" t="str">
        <f t="shared" ca="1" si="269"/>
        <v/>
      </c>
      <c r="CZ117" s="29" t="str">
        <f t="shared" ca="1" si="270"/>
        <v/>
      </c>
      <c r="DA117" s="29" t="str">
        <f t="shared" ca="1" si="271"/>
        <v/>
      </c>
      <c r="DB117" s="29" t="str">
        <f t="shared" ca="1" si="272"/>
        <v/>
      </c>
      <c r="DC117" s="29" t="str">
        <f t="shared" ca="1" si="273"/>
        <v/>
      </c>
      <c r="DD117" s="29" t="str">
        <f t="shared" ca="1" si="274"/>
        <v/>
      </c>
      <c r="DE117" s="29" t="str">
        <f t="shared" ca="1" si="275"/>
        <v/>
      </c>
      <c r="DF117" s="29" t="str">
        <f t="shared" ca="1" si="276"/>
        <v/>
      </c>
      <c r="DG117" s="29" t="str">
        <f t="shared" ca="1" si="277"/>
        <v/>
      </c>
      <c r="DH117" s="29" t="str">
        <f t="shared" ca="1" si="278"/>
        <v/>
      </c>
      <c r="DI117" s="29" t="str">
        <f t="shared" ca="1" si="279"/>
        <v/>
      </c>
      <c r="DJ117" s="29" t="str">
        <f t="shared" ca="1" si="280"/>
        <v/>
      </c>
      <c r="DK117" s="29" t="str">
        <f t="shared" ca="1" si="281"/>
        <v/>
      </c>
      <c r="DL117" s="29" t="str">
        <f t="shared" ca="1" si="282"/>
        <v/>
      </c>
      <c r="DM117" s="29" t="str">
        <f t="shared" ca="1" si="283"/>
        <v/>
      </c>
      <c r="JD117">
        <f t="shared" si="145"/>
        <v>0</v>
      </c>
      <c r="JE117">
        <f t="shared" si="284"/>
        <v>0</v>
      </c>
      <c r="JF117" t="str">
        <f t="shared" ca="1" si="285"/>
        <v/>
      </c>
      <c r="JG117" t="str">
        <f t="shared" ca="1" si="286"/>
        <v/>
      </c>
      <c r="JH117" t="str">
        <f t="shared" ca="1" si="287"/>
        <v/>
      </c>
      <c r="JI117" t="str">
        <f t="shared" ca="1" si="288"/>
        <v/>
      </c>
    </row>
    <row r="118" spans="3:269" x14ac:dyDescent="0.2">
      <c r="C118" s="9">
        <f t="array" aca="1" ref="C118" ca="1">MIN(IF($L$7=0, 0, IF(INDIRECT($L$6)&gt;0, IF(ROW(INDIRECT($L$6))&gt;C117, ROW(INDIRECT($L$6)), MAXR))))</f>
        <v>9999999</v>
      </c>
      <c r="D118" s="9">
        <f t="shared" ca="1" si="85"/>
        <v>0</v>
      </c>
      <c r="E118" s="9">
        <f t="shared" ca="1" si="228"/>
        <v>0</v>
      </c>
      <c r="F118" s="105" t="str">
        <f t="shared" ca="1" si="229"/>
        <v/>
      </c>
      <c r="G118" s="7">
        <f t="shared" ca="1" si="230"/>
        <v>0</v>
      </c>
      <c r="H118" s="33">
        <f t="shared" ca="1" si="290"/>
        <v>0</v>
      </c>
      <c r="I118" s="33">
        <f t="shared" ca="1" si="290"/>
        <v>0</v>
      </c>
      <c r="J118" s="33">
        <f t="shared" ca="1" si="290"/>
        <v>0</v>
      </c>
      <c r="K118" s="33">
        <f t="shared" ca="1" si="290"/>
        <v>0</v>
      </c>
      <c r="L118" s="33">
        <f t="shared" ca="1" si="290"/>
        <v>0</v>
      </c>
      <c r="M118" s="33">
        <f t="shared" ca="1" si="290"/>
        <v>0</v>
      </c>
      <c r="N118" s="33">
        <f t="shared" ca="1" si="290"/>
        <v>0</v>
      </c>
      <c r="O118" s="33">
        <f t="shared" ca="1" si="290"/>
        <v>0</v>
      </c>
      <c r="P118" s="33">
        <f t="shared" ca="1" si="290"/>
        <v>0</v>
      </c>
      <c r="Q118" s="33">
        <f t="shared" ca="1" si="290"/>
        <v>0</v>
      </c>
      <c r="R118" s="33">
        <f t="shared" ca="1" si="289"/>
        <v>0</v>
      </c>
      <c r="S118" s="33">
        <f t="shared" ca="1" si="289"/>
        <v>0</v>
      </c>
      <c r="T118" s="33">
        <f t="shared" ca="1" si="289"/>
        <v>0</v>
      </c>
      <c r="U118" s="33">
        <f t="shared" ca="1" si="289"/>
        <v>0</v>
      </c>
      <c r="V118" s="33">
        <f t="shared" ca="1" si="289"/>
        <v>0</v>
      </c>
      <c r="W118" s="33">
        <f t="shared" ca="1" si="289"/>
        <v>0</v>
      </c>
      <c r="X118" s="33">
        <f t="shared" ca="1" si="289"/>
        <v>0</v>
      </c>
      <c r="Y118" s="33">
        <f t="shared" ca="1" si="289"/>
        <v>0</v>
      </c>
      <c r="Z118" s="33">
        <f t="shared" ref="Z118:AE118" ca="1" si="295">IF(OR($C118=MAXR, $C118=0, Z$24=0, Z$19=0), 0, IF(LEN(INDIRECT($F$9&amp;Z$20&amp;$C118))=0, NULL,  INDIRECT($F$9&amp;Z$20&amp;$C118)))</f>
        <v>0</v>
      </c>
      <c r="AA118" s="33">
        <f t="shared" ca="1" si="295"/>
        <v>0</v>
      </c>
      <c r="AB118" s="33">
        <f t="shared" ca="1" si="295"/>
        <v>0</v>
      </c>
      <c r="AC118" s="33">
        <f t="shared" ca="1" si="295"/>
        <v>0</v>
      </c>
      <c r="AD118" s="33">
        <f t="shared" ca="1" si="295"/>
        <v>0</v>
      </c>
      <c r="AE118" s="33">
        <f t="shared" ca="1" si="295"/>
        <v>0</v>
      </c>
      <c r="AF118" s="33">
        <f t="shared" ca="1" si="225"/>
        <v>0</v>
      </c>
      <c r="AG118" s="33">
        <f t="shared" ca="1" si="225"/>
        <v>0</v>
      </c>
      <c r="AH118" s="33">
        <f t="shared" ca="1" si="225"/>
        <v>0</v>
      </c>
      <c r="AI118" s="33">
        <f t="shared" ca="1" si="292"/>
        <v>0</v>
      </c>
      <c r="AJ118" s="33">
        <f t="shared" ca="1" si="292"/>
        <v>0</v>
      </c>
      <c r="AK118" s="33">
        <f t="shared" ca="1" si="292"/>
        <v>0</v>
      </c>
      <c r="AL118" s="33">
        <f t="shared" ca="1" si="292"/>
        <v>0</v>
      </c>
      <c r="AM118" s="33">
        <f t="shared" ca="1" si="292"/>
        <v>0</v>
      </c>
      <c r="AN118" s="33">
        <f t="shared" ca="1" si="292"/>
        <v>0</v>
      </c>
      <c r="AO118" s="33">
        <f t="shared" ca="1" si="292"/>
        <v>0</v>
      </c>
      <c r="AP118" s="33">
        <f t="shared" ca="1" si="292"/>
        <v>0</v>
      </c>
      <c r="AQ118" s="33">
        <f t="shared" ca="1" si="292"/>
        <v>0</v>
      </c>
      <c r="AR118" s="33">
        <f t="shared" ca="1" si="292"/>
        <v>0</v>
      </c>
      <c r="AS118" s="33">
        <f t="shared" ca="1" si="292"/>
        <v>0</v>
      </c>
      <c r="AT118" s="33">
        <f t="shared" ca="1" si="292"/>
        <v>0</v>
      </c>
      <c r="AU118" s="33">
        <f t="shared" ca="1" si="219"/>
        <v>0</v>
      </c>
      <c r="AV118" s="33">
        <f t="shared" ca="1" si="219"/>
        <v>0</v>
      </c>
      <c r="AW118" s="33">
        <f t="shared" ca="1" si="219"/>
        <v>0</v>
      </c>
      <c r="AX118" s="33">
        <f t="shared" ca="1" si="219"/>
        <v>0</v>
      </c>
      <c r="AY118" s="33">
        <f t="shared" ca="1" si="294"/>
        <v>0</v>
      </c>
      <c r="AZ118" s="33">
        <f t="shared" ca="1" si="294"/>
        <v>0</v>
      </c>
      <c r="BA118" s="33">
        <f t="shared" ca="1" si="294"/>
        <v>0</v>
      </c>
      <c r="BB118" s="33">
        <f t="shared" ca="1" si="294"/>
        <v>0</v>
      </c>
      <c r="BC118" s="33">
        <f t="shared" ca="1" si="294"/>
        <v>0</v>
      </c>
      <c r="BD118" s="33">
        <f t="shared" ca="1" si="294"/>
        <v>0</v>
      </c>
      <c r="BE118" s="33">
        <f t="shared" ca="1" si="294"/>
        <v>0</v>
      </c>
      <c r="BF118" s="33">
        <f t="shared" ca="1" si="294"/>
        <v>0</v>
      </c>
      <c r="BG118" s="33">
        <f t="shared" ca="1" si="294"/>
        <v>0</v>
      </c>
      <c r="BH118" s="33"/>
      <c r="BJ118" s="148" t="str">
        <f t="shared" ca="1" si="231"/>
        <v/>
      </c>
      <c r="BL118" s="30"/>
      <c r="BN118" s="29" t="str">
        <f t="shared" ca="1" si="232"/>
        <v/>
      </c>
      <c r="BO118" s="29" t="str">
        <f t="shared" ca="1" si="233"/>
        <v/>
      </c>
      <c r="BP118" s="29" t="str">
        <f t="shared" ca="1" si="234"/>
        <v/>
      </c>
      <c r="BQ118" s="29" t="str">
        <f t="shared" ca="1" si="235"/>
        <v/>
      </c>
      <c r="BR118" s="29" t="str">
        <f t="shared" ca="1" si="236"/>
        <v/>
      </c>
      <c r="BS118" s="29" t="str">
        <f t="shared" ca="1" si="237"/>
        <v/>
      </c>
      <c r="BT118" s="29" t="str">
        <f t="shared" ca="1" si="238"/>
        <v/>
      </c>
      <c r="BU118" s="29" t="str">
        <f t="shared" ca="1" si="239"/>
        <v/>
      </c>
      <c r="BV118" s="29" t="str">
        <f t="shared" ca="1" si="240"/>
        <v/>
      </c>
      <c r="BW118" s="29" t="str">
        <f t="shared" ca="1" si="241"/>
        <v/>
      </c>
      <c r="BX118" s="29" t="str">
        <f t="shared" ca="1" si="242"/>
        <v/>
      </c>
      <c r="BY118" s="29" t="str">
        <f t="shared" ca="1" si="243"/>
        <v/>
      </c>
      <c r="BZ118" s="29" t="str">
        <f t="shared" ca="1" si="244"/>
        <v/>
      </c>
      <c r="CA118" s="29" t="str">
        <f t="shared" ca="1" si="245"/>
        <v/>
      </c>
      <c r="CB118" s="29" t="str">
        <f t="shared" ca="1" si="246"/>
        <v/>
      </c>
      <c r="CC118" s="29" t="str">
        <f t="shared" ca="1" si="247"/>
        <v/>
      </c>
      <c r="CD118" s="29" t="str">
        <f t="shared" ca="1" si="248"/>
        <v/>
      </c>
      <c r="CE118" s="29" t="str">
        <f t="shared" ca="1" si="249"/>
        <v/>
      </c>
      <c r="CF118" s="29" t="str">
        <f t="shared" ca="1" si="250"/>
        <v/>
      </c>
      <c r="CG118" s="29" t="str">
        <f t="shared" ca="1" si="251"/>
        <v/>
      </c>
      <c r="CH118" s="29" t="str">
        <f t="shared" ca="1" si="252"/>
        <v/>
      </c>
      <c r="CI118" s="29" t="str">
        <f t="shared" ca="1" si="253"/>
        <v/>
      </c>
      <c r="CJ118" s="29" t="str">
        <f t="shared" ca="1" si="254"/>
        <v/>
      </c>
      <c r="CK118" s="29" t="str">
        <f t="shared" ca="1" si="255"/>
        <v/>
      </c>
      <c r="CL118" s="29" t="str">
        <f t="shared" ca="1" si="256"/>
        <v/>
      </c>
      <c r="CM118" s="29" t="str">
        <f t="shared" ca="1" si="257"/>
        <v/>
      </c>
      <c r="CN118" s="29" t="str">
        <f t="shared" ca="1" si="258"/>
        <v/>
      </c>
      <c r="CO118" s="29" t="str">
        <f t="shared" ca="1" si="259"/>
        <v/>
      </c>
      <c r="CP118" s="29" t="str">
        <f t="shared" ca="1" si="260"/>
        <v/>
      </c>
      <c r="CQ118" s="29" t="str">
        <f t="shared" ca="1" si="261"/>
        <v/>
      </c>
      <c r="CR118" s="29" t="str">
        <f t="shared" ca="1" si="262"/>
        <v/>
      </c>
      <c r="CS118" s="29" t="str">
        <f t="shared" ca="1" si="263"/>
        <v/>
      </c>
      <c r="CT118" s="29" t="str">
        <f t="shared" ca="1" si="264"/>
        <v/>
      </c>
      <c r="CU118" s="29" t="str">
        <f t="shared" ca="1" si="265"/>
        <v/>
      </c>
      <c r="CV118" s="29" t="str">
        <f t="shared" ca="1" si="266"/>
        <v/>
      </c>
      <c r="CW118" s="29" t="str">
        <f t="shared" ca="1" si="267"/>
        <v/>
      </c>
      <c r="CX118" s="29" t="str">
        <f t="shared" ca="1" si="268"/>
        <v/>
      </c>
      <c r="CY118" s="29" t="str">
        <f t="shared" ca="1" si="269"/>
        <v/>
      </c>
      <c r="CZ118" s="29" t="str">
        <f t="shared" ca="1" si="270"/>
        <v/>
      </c>
      <c r="DA118" s="29" t="str">
        <f t="shared" ca="1" si="271"/>
        <v/>
      </c>
      <c r="DB118" s="29" t="str">
        <f t="shared" ca="1" si="272"/>
        <v/>
      </c>
      <c r="DC118" s="29" t="str">
        <f t="shared" ca="1" si="273"/>
        <v/>
      </c>
      <c r="DD118" s="29" t="str">
        <f t="shared" ca="1" si="274"/>
        <v/>
      </c>
      <c r="DE118" s="29" t="str">
        <f t="shared" ca="1" si="275"/>
        <v/>
      </c>
      <c r="DF118" s="29" t="str">
        <f t="shared" ca="1" si="276"/>
        <v/>
      </c>
      <c r="DG118" s="29" t="str">
        <f t="shared" ca="1" si="277"/>
        <v/>
      </c>
      <c r="DH118" s="29" t="str">
        <f t="shared" ca="1" si="278"/>
        <v/>
      </c>
      <c r="DI118" s="29" t="str">
        <f t="shared" ca="1" si="279"/>
        <v/>
      </c>
      <c r="DJ118" s="29" t="str">
        <f t="shared" ca="1" si="280"/>
        <v/>
      </c>
      <c r="DK118" s="29" t="str">
        <f t="shared" ca="1" si="281"/>
        <v/>
      </c>
      <c r="DL118" s="29" t="str">
        <f t="shared" ca="1" si="282"/>
        <v/>
      </c>
      <c r="DM118" s="29" t="str">
        <f t="shared" ca="1" si="283"/>
        <v/>
      </c>
      <c r="JD118">
        <f t="shared" si="145"/>
        <v>0</v>
      </c>
      <c r="JE118">
        <f t="shared" si="284"/>
        <v>0</v>
      </c>
      <c r="JF118" t="str">
        <f t="shared" ca="1" si="285"/>
        <v/>
      </c>
      <c r="JG118" t="str">
        <f t="shared" ca="1" si="286"/>
        <v/>
      </c>
      <c r="JH118" t="str">
        <f t="shared" ca="1" si="287"/>
        <v/>
      </c>
      <c r="JI118" t="str">
        <f t="shared" ca="1" si="288"/>
        <v/>
      </c>
    </row>
    <row r="119" spans="3:269" x14ac:dyDescent="0.2">
      <c r="C119" s="9">
        <f t="array" aca="1" ref="C119" ca="1">MIN(IF($L$7=0, 0, IF(INDIRECT($L$6)&gt;0, IF(ROW(INDIRECT($L$6))&gt;C118, ROW(INDIRECT($L$6)), MAXR))))</f>
        <v>9999999</v>
      </c>
      <c r="D119" s="9">
        <f t="shared" ca="1" si="85"/>
        <v>0</v>
      </c>
      <c r="E119" s="9">
        <f t="shared" ca="1" si="228"/>
        <v>0</v>
      </c>
      <c r="F119" s="105" t="str">
        <f t="shared" ca="1" si="229"/>
        <v/>
      </c>
      <c r="G119" s="7">
        <f t="shared" ca="1" si="230"/>
        <v>0</v>
      </c>
      <c r="H119" s="33">
        <f t="shared" ca="1" si="290"/>
        <v>0</v>
      </c>
      <c r="I119" s="33">
        <f t="shared" ca="1" si="290"/>
        <v>0</v>
      </c>
      <c r="J119" s="33">
        <f t="shared" ca="1" si="290"/>
        <v>0</v>
      </c>
      <c r="K119" s="33">
        <f t="shared" ca="1" si="290"/>
        <v>0</v>
      </c>
      <c r="L119" s="33">
        <f t="shared" ca="1" si="290"/>
        <v>0</v>
      </c>
      <c r="M119" s="33">
        <f t="shared" ca="1" si="290"/>
        <v>0</v>
      </c>
      <c r="N119" s="33">
        <f t="shared" ca="1" si="290"/>
        <v>0</v>
      </c>
      <c r="O119" s="33">
        <f t="shared" ca="1" si="290"/>
        <v>0</v>
      </c>
      <c r="P119" s="33">
        <f t="shared" ca="1" si="290"/>
        <v>0</v>
      </c>
      <c r="Q119" s="33">
        <f t="shared" ca="1" si="290"/>
        <v>0</v>
      </c>
      <c r="R119" s="33">
        <f t="shared" ca="1" si="290"/>
        <v>0</v>
      </c>
      <c r="S119" s="33">
        <f t="shared" ca="1" si="290"/>
        <v>0</v>
      </c>
      <c r="T119" s="33">
        <f t="shared" ca="1" si="290"/>
        <v>0</v>
      </c>
      <c r="U119" s="33">
        <f t="shared" ca="1" si="290"/>
        <v>0</v>
      </c>
      <c r="V119" s="33">
        <f t="shared" ca="1" si="290"/>
        <v>0</v>
      </c>
      <c r="W119" s="33">
        <f t="shared" ca="1" si="290"/>
        <v>0</v>
      </c>
      <c r="X119" s="33">
        <f t="shared" ref="X119:AM138" ca="1" si="296">IF(OR($C119=MAXR, $C119=0, X$24=0, X$19=0), 0, IF(LEN(INDIRECT($F$9&amp;X$20&amp;$C119))=0, NULL,  INDIRECT($F$9&amp;X$20&amp;$C119)))</f>
        <v>0</v>
      </c>
      <c r="Y119" s="33">
        <f t="shared" ca="1" si="296"/>
        <v>0</v>
      </c>
      <c r="Z119" s="33">
        <f t="shared" ca="1" si="296"/>
        <v>0</v>
      </c>
      <c r="AA119" s="33">
        <f t="shared" ca="1" si="296"/>
        <v>0</v>
      </c>
      <c r="AB119" s="33">
        <f t="shared" ca="1" si="296"/>
        <v>0</v>
      </c>
      <c r="AC119" s="33">
        <f t="shared" ca="1" si="296"/>
        <v>0</v>
      </c>
      <c r="AD119" s="33">
        <f t="shared" ca="1" si="296"/>
        <v>0</v>
      </c>
      <c r="AE119" s="33">
        <f t="shared" ca="1" si="296"/>
        <v>0</v>
      </c>
      <c r="AF119" s="33">
        <f t="shared" ca="1" si="225"/>
        <v>0</v>
      </c>
      <c r="AG119" s="33">
        <f t="shared" ca="1" si="225"/>
        <v>0</v>
      </c>
      <c r="AH119" s="33">
        <f t="shared" ca="1" si="225"/>
        <v>0</v>
      </c>
      <c r="AI119" s="33">
        <f t="shared" ca="1" si="292"/>
        <v>0</v>
      </c>
      <c r="AJ119" s="33">
        <f t="shared" ca="1" si="292"/>
        <v>0</v>
      </c>
      <c r="AK119" s="33">
        <f t="shared" ca="1" si="292"/>
        <v>0</v>
      </c>
      <c r="AL119" s="33">
        <f t="shared" ca="1" si="292"/>
        <v>0</v>
      </c>
      <c r="AM119" s="33">
        <f t="shared" ca="1" si="292"/>
        <v>0</v>
      </c>
      <c r="AN119" s="33">
        <f t="shared" ca="1" si="292"/>
        <v>0</v>
      </c>
      <c r="AO119" s="33">
        <f t="shared" ca="1" si="292"/>
        <v>0</v>
      </c>
      <c r="AP119" s="33">
        <f t="shared" ca="1" si="292"/>
        <v>0</v>
      </c>
      <c r="AQ119" s="33">
        <f t="shared" ca="1" si="292"/>
        <v>0</v>
      </c>
      <c r="AR119" s="33">
        <f t="shared" ca="1" si="292"/>
        <v>0</v>
      </c>
      <c r="AS119" s="33">
        <f t="shared" ca="1" si="292"/>
        <v>0</v>
      </c>
      <c r="AT119" s="33">
        <f t="shared" ca="1" si="292"/>
        <v>0</v>
      </c>
      <c r="AU119" s="33">
        <f t="shared" ca="1" si="219"/>
        <v>0</v>
      </c>
      <c r="AV119" s="33">
        <f t="shared" ca="1" si="219"/>
        <v>0</v>
      </c>
      <c r="AW119" s="33">
        <f t="shared" ca="1" si="219"/>
        <v>0</v>
      </c>
      <c r="AX119" s="33">
        <f t="shared" ca="1" si="219"/>
        <v>0</v>
      </c>
      <c r="AY119" s="33">
        <f t="shared" ca="1" si="294"/>
        <v>0</v>
      </c>
      <c r="AZ119" s="33">
        <f t="shared" ca="1" si="294"/>
        <v>0</v>
      </c>
      <c r="BA119" s="33">
        <f t="shared" ca="1" si="294"/>
        <v>0</v>
      </c>
      <c r="BB119" s="33">
        <f t="shared" ca="1" si="294"/>
        <v>0</v>
      </c>
      <c r="BC119" s="33">
        <f t="shared" ca="1" si="294"/>
        <v>0</v>
      </c>
      <c r="BD119" s="33">
        <f t="shared" ca="1" si="294"/>
        <v>0</v>
      </c>
      <c r="BE119" s="33">
        <f t="shared" ca="1" si="294"/>
        <v>0</v>
      </c>
      <c r="BF119" s="33">
        <f t="shared" ca="1" si="294"/>
        <v>0</v>
      </c>
      <c r="BG119" s="33">
        <f t="shared" ca="1" si="294"/>
        <v>0</v>
      </c>
      <c r="BH119" s="33"/>
      <c r="BJ119" s="148" t="str">
        <f t="shared" ca="1" si="231"/>
        <v/>
      </c>
      <c r="BL119" s="30"/>
      <c r="BN119" s="29" t="str">
        <f t="shared" ca="1" si="232"/>
        <v/>
      </c>
      <c r="BO119" s="29" t="str">
        <f t="shared" ca="1" si="233"/>
        <v/>
      </c>
      <c r="BP119" s="29" t="str">
        <f t="shared" ca="1" si="234"/>
        <v/>
      </c>
      <c r="BQ119" s="29" t="str">
        <f t="shared" ca="1" si="235"/>
        <v/>
      </c>
      <c r="BR119" s="29" t="str">
        <f t="shared" ca="1" si="236"/>
        <v/>
      </c>
      <c r="BS119" s="29" t="str">
        <f t="shared" ca="1" si="237"/>
        <v/>
      </c>
      <c r="BT119" s="29" t="str">
        <f t="shared" ca="1" si="238"/>
        <v/>
      </c>
      <c r="BU119" s="29" t="str">
        <f t="shared" ca="1" si="239"/>
        <v/>
      </c>
      <c r="BV119" s="29" t="str">
        <f t="shared" ca="1" si="240"/>
        <v/>
      </c>
      <c r="BW119" s="29" t="str">
        <f t="shared" ca="1" si="241"/>
        <v/>
      </c>
      <c r="BX119" s="29" t="str">
        <f t="shared" ca="1" si="242"/>
        <v/>
      </c>
      <c r="BY119" s="29" t="str">
        <f t="shared" ca="1" si="243"/>
        <v/>
      </c>
      <c r="BZ119" s="29" t="str">
        <f t="shared" ca="1" si="244"/>
        <v/>
      </c>
      <c r="CA119" s="29" t="str">
        <f t="shared" ca="1" si="245"/>
        <v/>
      </c>
      <c r="CB119" s="29" t="str">
        <f t="shared" ca="1" si="246"/>
        <v/>
      </c>
      <c r="CC119" s="29" t="str">
        <f t="shared" ca="1" si="247"/>
        <v/>
      </c>
      <c r="CD119" s="29" t="str">
        <f t="shared" ca="1" si="248"/>
        <v/>
      </c>
      <c r="CE119" s="29" t="str">
        <f t="shared" ca="1" si="249"/>
        <v/>
      </c>
      <c r="CF119" s="29" t="str">
        <f t="shared" ca="1" si="250"/>
        <v/>
      </c>
      <c r="CG119" s="29" t="str">
        <f t="shared" ca="1" si="251"/>
        <v/>
      </c>
      <c r="CH119" s="29" t="str">
        <f t="shared" ca="1" si="252"/>
        <v/>
      </c>
      <c r="CI119" s="29" t="str">
        <f t="shared" ca="1" si="253"/>
        <v/>
      </c>
      <c r="CJ119" s="29" t="str">
        <f t="shared" ca="1" si="254"/>
        <v/>
      </c>
      <c r="CK119" s="29" t="str">
        <f t="shared" ca="1" si="255"/>
        <v/>
      </c>
      <c r="CL119" s="29" t="str">
        <f t="shared" ca="1" si="256"/>
        <v/>
      </c>
      <c r="CM119" s="29" t="str">
        <f t="shared" ca="1" si="257"/>
        <v/>
      </c>
      <c r="CN119" s="29" t="str">
        <f t="shared" ca="1" si="258"/>
        <v/>
      </c>
      <c r="CO119" s="29" t="str">
        <f t="shared" ca="1" si="259"/>
        <v/>
      </c>
      <c r="CP119" s="29" t="str">
        <f t="shared" ca="1" si="260"/>
        <v/>
      </c>
      <c r="CQ119" s="29" t="str">
        <f t="shared" ca="1" si="261"/>
        <v/>
      </c>
      <c r="CR119" s="29" t="str">
        <f t="shared" ca="1" si="262"/>
        <v/>
      </c>
      <c r="CS119" s="29" t="str">
        <f t="shared" ca="1" si="263"/>
        <v/>
      </c>
      <c r="CT119" s="29" t="str">
        <f t="shared" ca="1" si="264"/>
        <v/>
      </c>
      <c r="CU119" s="29" t="str">
        <f t="shared" ca="1" si="265"/>
        <v/>
      </c>
      <c r="CV119" s="29" t="str">
        <f t="shared" ca="1" si="266"/>
        <v/>
      </c>
      <c r="CW119" s="29" t="str">
        <f t="shared" ca="1" si="267"/>
        <v/>
      </c>
      <c r="CX119" s="29" t="str">
        <f t="shared" ca="1" si="268"/>
        <v/>
      </c>
      <c r="CY119" s="29" t="str">
        <f t="shared" ca="1" si="269"/>
        <v/>
      </c>
      <c r="CZ119" s="29" t="str">
        <f t="shared" ca="1" si="270"/>
        <v/>
      </c>
      <c r="DA119" s="29" t="str">
        <f t="shared" ca="1" si="271"/>
        <v/>
      </c>
      <c r="DB119" s="29" t="str">
        <f t="shared" ca="1" si="272"/>
        <v/>
      </c>
      <c r="DC119" s="29" t="str">
        <f t="shared" ca="1" si="273"/>
        <v/>
      </c>
      <c r="DD119" s="29" t="str">
        <f t="shared" ca="1" si="274"/>
        <v/>
      </c>
      <c r="DE119" s="29" t="str">
        <f t="shared" ca="1" si="275"/>
        <v/>
      </c>
      <c r="DF119" s="29" t="str">
        <f t="shared" ca="1" si="276"/>
        <v/>
      </c>
      <c r="DG119" s="29" t="str">
        <f t="shared" ca="1" si="277"/>
        <v/>
      </c>
      <c r="DH119" s="29" t="str">
        <f t="shared" ca="1" si="278"/>
        <v/>
      </c>
      <c r="DI119" s="29" t="str">
        <f t="shared" ca="1" si="279"/>
        <v/>
      </c>
      <c r="DJ119" s="29" t="str">
        <f t="shared" ca="1" si="280"/>
        <v/>
      </c>
      <c r="DK119" s="29" t="str">
        <f t="shared" ca="1" si="281"/>
        <v/>
      </c>
      <c r="DL119" s="29" t="str">
        <f t="shared" ca="1" si="282"/>
        <v/>
      </c>
      <c r="DM119" s="29" t="str">
        <f t="shared" ca="1" si="283"/>
        <v/>
      </c>
      <c r="JD119">
        <f t="shared" si="145"/>
        <v>0</v>
      </c>
      <c r="JE119">
        <f t="shared" si="284"/>
        <v>0</v>
      </c>
      <c r="JF119" t="str">
        <f t="shared" ca="1" si="285"/>
        <v/>
      </c>
      <c r="JG119" t="str">
        <f t="shared" ca="1" si="286"/>
        <v/>
      </c>
      <c r="JH119" t="str">
        <f t="shared" ca="1" si="287"/>
        <v/>
      </c>
      <c r="JI119" t="str">
        <f t="shared" ca="1" si="288"/>
        <v/>
      </c>
    </row>
    <row r="120" spans="3:269" x14ac:dyDescent="0.2">
      <c r="C120" s="9">
        <f t="array" aca="1" ref="C120" ca="1">MIN(IF($L$7=0, 0, IF(INDIRECT($L$6)&gt;0, IF(ROW(INDIRECT($L$6))&gt;C119, ROW(INDIRECT($L$6)), MAXR))))</f>
        <v>9999999</v>
      </c>
      <c r="D120" s="9">
        <f t="shared" ca="1" si="85"/>
        <v>0</v>
      </c>
      <c r="E120" s="9">
        <f t="shared" ca="1" si="228"/>
        <v>0</v>
      </c>
      <c r="F120" s="105" t="str">
        <f t="shared" ca="1" si="229"/>
        <v/>
      </c>
      <c r="G120" s="7">
        <f t="shared" ca="1" si="230"/>
        <v>0</v>
      </c>
      <c r="H120" s="33">
        <f t="shared" ca="1" si="290"/>
        <v>0</v>
      </c>
      <c r="I120" s="33">
        <f t="shared" ca="1" si="290"/>
        <v>0</v>
      </c>
      <c r="J120" s="33">
        <f t="shared" ca="1" si="290"/>
        <v>0</v>
      </c>
      <c r="K120" s="33">
        <f t="shared" ca="1" si="290"/>
        <v>0</v>
      </c>
      <c r="L120" s="33">
        <f t="shared" ca="1" si="290"/>
        <v>0</v>
      </c>
      <c r="M120" s="33">
        <f t="shared" ca="1" si="290"/>
        <v>0</v>
      </c>
      <c r="N120" s="33">
        <f t="shared" ca="1" si="290"/>
        <v>0</v>
      </c>
      <c r="O120" s="33">
        <f t="shared" ca="1" si="290"/>
        <v>0</v>
      </c>
      <c r="P120" s="33">
        <f t="shared" ca="1" si="290"/>
        <v>0</v>
      </c>
      <c r="Q120" s="33">
        <f t="shared" ca="1" si="290"/>
        <v>0</v>
      </c>
      <c r="R120" s="33">
        <f t="shared" ca="1" si="290"/>
        <v>0</v>
      </c>
      <c r="S120" s="33">
        <f t="shared" ca="1" si="290"/>
        <v>0</v>
      </c>
      <c r="T120" s="33">
        <f t="shared" ca="1" si="290"/>
        <v>0</v>
      </c>
      <c r="U120" s="33">
        <f t="shared" ca="1" si="290"/>
        <v>0</v>
      </c>
      <c r="V120" s="33">
        <f t="shared" ca="1" si="290"/>
        <v>0</v>
      </c>
      <c r="W120" s="33">
        <f t="shared" ca="1" si="290"/>
        <v>0</v>
      </c>
      <c r="X120" s="33">
        <f t="shared" ca="1" si="296"/>
        <v>0</v>
      </c>
      <c r="Y120" s="33">
        <f t="shared" ca="1" si="296"/>
        <v>0</v>
      </c>
      <c r="Z120" s="33">
        <f t="shared" ca="1" si="296"/>
        <v>0</v>
      </c>
      <c r="AA120" s="33">
        <f t="shared" ca="1" si="296"/>
        <v>0</v>
      </c>
      <c r="AB120" s="33">
        <f t="shared" ca="1" si="296"/>
        <v>0</v>
      </c>
      <c r="AC120" s="33">
        <f t="shared" ca="1" si="296"/>
        <v>0</v>
      </c>
      <c r="AD120" s="33">
        <f t="shared" ca="1" si="296"/>
        <v>0</v>
      </c>
      <c r="AE120" s="33">
        <f t="shared" ca="1" si="296"/>
        <v>0</v>
      </c>
      <c r="AF120" s="33">
        <f t="shared" ca="1" si="296"/>
        <v>0</v>
      </c>
      <c r="AG120" s="33">
        <f t="shared" ca="1" si="296"/>
        <v>0</v>
      </c>
      <c r="AH120" s="33">
        <f t="shared" ca="1" si="296"/>
        <v>0</v>
      </c>
      <c r="AI120" s="33">
        <f t="shared" ca="1" si="296"/>
        <v>0</v>
      </c>
      <c r="AJ120" s="33">
        <f t="shared" ca="1" si="296"/>
        <v>0</v>
      </c>
      <c r="AK120" s="33">
        <f t="shared" ca="1" si="296"/>
        <v>0</v>
      </c>
      <c r="AL120" s="33">
        <f t="shared" ca="1" si="296"/>
        <v>0</v>
      </c>
      <c r="AM120" s="33">
        <f t="shared" ca="1" si="296"/>
        <v>0</v>
      </c>
      <c r="AN120" s="33">
        <f t="shared" ca="1" si="292"/>
        <v>0</v>
      </c>
      <c r="AO120" s="33">
        <f t="shared" ca="1" si="292"/>
        <v>0</v>
      </c>
      <c r="AP120" s="33">
        <f t="shared" ca="1" si="292"/>
        <v>0</v>
      </c>
      <c r="AQ120" s="33">
        <f t="shared" ca="1" si="292"/>
        <v>0</v>
      </c>
      <c r="AR120" s="33">
        <f t="shared" ca="1" si="292"/>
        <v>0</v>
      </c>
      <c r="AS120" s="33">
        <f t="shared" ca="1" si="292"/>
        <v>0</v>
      </c>
      <c r="AT120" s="33">
        <f t="shared" ca="1" si="292"/>
        <v>0</v>
      </c>
      <c r="AU120" s="33">
        <f t="shared" ca="1" si="219"/>
        <v>0</v>
      </c>
      <c r="AV120" s="33">
        <f t="shared" ca="1" si="219"/>
        <v>0</v>
      </c>
      <c r="AW120" s="33">
        <f t="shared" ca="1" si="219"/>
        <v>0</v>
      </c>
      <c r="AX120" s="33">
        <f t="shared" ca="1" si="219"/>
        <v>0</v>
      </c>
      <c r="AY120" s="33">
        <f t="shared" ca="1" si="294"/>
        <v>0</v>
      </c>
      <c r="AZ120" s="33">
        <f t="shared" ca="1" si="294"/>
        <v>0</v>
      </c>
      <c r="BA120" s="33">
        <f t="shared" ca="1" si="294"/>
        <v>0</v>
      </c>
      <c r="BB120" s="33">
        <f t="shared" ca="1" si="294"/>
        <v>0</v>
      </c>
      <c r="BC120" s="33">
        <f t="shared" ca="1" si="294"/>
        <v>0</v>
      </c>
      <c r="BD120" s="33">
        <f t="shared" ca="1" si="294"/>
        <v>0</v>
      </c>
      <c r="BE120" s="33">
        <f t="shared" ca="1" si="294"/>
        <v>0</v>
      </c>
      <c r="BF120" s="33">
        <f t="shared" ca="1" si="294"/>
        <v>0</v>
      </c>
      <c r="BG120" s="33">
        <f t="shared" ca="1" si="294"/>
        <v>0</v>
      </c>
      <c r="BH120" s="33"/>
      <c r="BJ120" s="148" t="str">
        <f t="shared" ca="1" si="231"/>
        <v/>
      </c>
      <c r="BL120" s="30"/>
      <c r="BN120" s="29" t="str">
        <f t="shared" ca="1" si="232"/>
        <v/>
      </c>
      <c r="BO120" s="29" t="str">
        <f t="shared" ca="1" si="233"/>
        <v/>
      </c>
      <c r="BP120" s="29" t="str">
        <f t="shared" ca="1" si="234"/>
        <v/>
      </c>
      <c r="BQ120" s="29" t="str">
        <f t="shared" ca="1" si="235"/>
        <v/>
      </c>
      <c r="BR120" s="29" t="str">
        <f t="shared" ca="1" si="236"/>
        <v/>
      </c>
      <c r="BS120" s="29" t="str">
        <f t="shared" ca="1" si="237"/>
        <v/>
      </c>
      <c r="BT120" s="29" t="str">
        <f t="shared" ca="1" si="238"/>
        <v/>
      </c>
      <c r="BU120" s="29" t="str">
        <f t="shared" ca="1" si="239"/>
        <v/>
      </c>
      <c r="BV120" s="29" t="str">
        <f t="shared" ca="1" si="240"/>
        <v/>
      </c>
      <c r="BW120" s="29" t="str">
        <f t="shared" ca="1" si="241"/>
        <v/>
      </c>
      <c r="BX120" s="29" t="str">
        <f t="shared" ca="1" si="242"/>
        <v/>
      </c>
      <c r="BY120" s="29" t="str">
        <f t="shared" ca="1" si="243"/>
        <v/>
      </c>
      <c r="BZ120" s="29" t="str">
        <f t="shared" ca="1" si="244"/>
        <v/>
      </c>
      <c r="CA120" s="29" t="str">
        <f t="shared" ca="1" si="245"/>
        <v/>
      </c>
      <c r="CB120" s="29" t="str">
        <f t="shared" ca="1" si="246"/>
        <v/>
      </c>
      <c r="CC120" s="29" t="str">
        <f t="shared" ca="1" si="247"/>
        <v/>
      </c>
      <c r="CD120" s="29" t="str">
        <f t="shared" ca="1" si="248"/>
        <v/>
      </c>
      <c r="CE120" s="29" t="str">
        <f t="shared" ca="1" si="249"/>
        <v/>
      </c>
      <c r="CF120" s="29" t="str">
        <f t="shared" ca="1" si="250"/>
        <v/>
      </c>
      <c r="CG120" s="29" t="str">
        <f t="shared" ca="1" si="251"/>
        <v/>
      </c>
      <c r="CH120" s="29" t="str">
        <f t="shared" ca="1" si="252"/>
        <v/>
      </c>
      <c r="CI120" s="29" t="str">
        <f t="shared" ca="1" si="253"/>
        <v/>
      </c>
      <c r="CJ120" s="29" t="str">
        <f t="shared" ca="1" si="254"/>
        <v/>
      </c>
      <c r="CK120" s="29" t="str">
        <f t="shared" ca="1" si="255"/>
        <v/>
      </c>
      <c r="CL120" s="29" t="str">
        <f t="shared" ca="1" si="256"/>
        <v/>
      </c>
      <c r="CM120" s="29" t="str">
        <f t="shared" ca="1" si="257"/>
        <v/>
      </c>
      <c r="CN120" s="29" t="str">
        <f t="shared" ca="1" si="258"/>
        <v/>
      </c>
      <c r="CO120" s="29" t="str">
        <f t="shared" ca="1" si="259"/>
        <v/>
      </c>
      <c r="CP120" s="29" t="str">
        <f t="shared" ca="1" si="260"/>
        <v/>
      </c>
      <c r="CQ120" s="29" t="str">
        <f t="shared" ca="1" si="261"/>
        <v/>
      </c>
      <c r="CR120" s="29" t="str">
        <f t="shared" ca="1" si="262"/>
        <v/>
      </c>
      <c r="CS120" s="29" t="str">
        <f t="shared" ca="1" si="263"/>
        <v/>
      </c>
      <c r="CT120" s="29" t="str">
        <f t="shared" ca="1" si="264"/>
        <v/>
      </c>
      <c r="CU120" s="29" t="str">
        <f t="shared" ca="1" si="265"/>
        <v/>
      </c>
      <c r="CV120" s="29" t="str">
        <f t="shared" ca="1" si="266"/>
        <v/>
      </c>
      <c r="CW120" s="29" t="str">
        <f t="shared" ca="1" si="267"/>
        <v/>
      </c>
      <c r="CX120" s="29" t="str">
        <f t="shared" ca="1" si="268"/>
        <v/>
      </c>
      <c r="CY120" s="29" t="str">
        <f t="shared" ca="1" si="269"/>
        <v/>
      </c>
      <c r="CZ120" s="29" t="str">
        <f t="shared" ca="1" si="270"/>
        <v/>
      </c>
      <c r="DA120" s="29" t="str">
        <f t="shared" ca="1" si="271"/>
        <v/>
      </c>
      <c r="DB120" s="29" t="str">
        <f t="shared" ca="1" si="272"/>
        <v/>
      </c>
      <c r="DC120" s="29" t="str">
        <f t="shared" ca="1" si="273"/>
        <v/>
      </c>
      <c r="DD120" s="29" t="str">
        <f t="shared" ca="1" si="274"/>
        <v/>
      </c>
      <c r="DE120" s="29" t="str">
        <f t="shared" ca="1" si="275"/>
        <v/>
      </c>
      <c r="DF120" s="29" t="str">
        <f t="shared" ca="1" si="276"/>
        <v/>
      </c>
      <c r="DG120" s="29" t="str">
        <f t="shared" ca="1" si="277"/>
        <v/>
      </c>
      <c r="DH120" s="29" t="str">
        <f t="shared" ca="1" si="278"/>
        <v/>
      </c>
      <c r="DI120" s="29" t="str">
        <f t="shared" ca="1" si="279"/>
        <v/>
      </c>
      <c r="DJ120" s="29" t="str">
        <f t="shared" ca="1" si="280"/>
        <v/>
      </c>
      <c r="DK120" s="29" t="str">
        <f t="shared" ca="1" si="281"/>
        <v/>
      </c>
      <c r="DL120" s="29" t="str">
        <f t="shared" ca="1" si="282"/>
        <v/>
      </c>
      <c r="DM120" s="29" t="str">
        <f t="shared" ca="1" si="283"/>
        <v/>
      </c>
      <c r="JD120">
        <f t="shared" si="145"/>
        <v>0</v>
      </c>
      <c r="JE120">
        <f t="shared" si="284"/>
        <v>0</v>
      </c>
      <c r="JF120" t="str">
        <f t="shared" ca="1" si="285"/>
        <v/>
      </c>
      <c r="JG120" t="str">
        <f t="shared" ca="1" si="286"/>
        <v/>
      </c>
      <c r="JH120" t="str">
        <f t="shared" ca="1" si="287"/>
        <v/>
      </c>
      <c r="JI120" t="str">
        <f t="shared" ca="1" si="288"/>
        <v/>
      </c>
    </row>
    <row r="121" spans="3:269" x14ac:dyDescent="0.2">
      <c r="C121" s="9">
        <f t="array" aca="1" ref="C121" ca="1">MIN(IF($L$7=0, 0, IF(INDIRECT($L$6)&gt;0, IF(ROW(INDIRECT($L$6))&gt;C120, ROW(INDIRECT($L$6)), MAXR))))</f>
        <v>9999999</v>
      </c>
      <c r="D121" s="9">
        <f t="shared" ca="1" si="85"/>
        <v>0</v>
      </c>
      <c r="E121" s="9">
        <f t="shared" ca="1" si="228"/>
        <v>0</v>
      </c>
      <c r="F121" s="105" t="str">
        <f t="shared" ca="1" si="229"/>
        <v/>
      </c>
      <c r="G121" s="7">
        <f t="shared" ca="1" si="230"/>
        <v>0</v>
      </c>
      <c r="H121" s="33">
        <f t="shared" ca="1" si="290"/>
        <v>0</v>
      </c>
      <c r="I121" s="33">
        <f t="shared" ca="1" si="290"/>
        <v>0</v>
      </c>
      <c r="J121" s="33">
        <f t="shared" ca="1" si="290"/>
        <v>0</v>
      </c>
      <c r="K121" s="33">
        <f t="shared" ref="K121:Z148" ca="1" si="297">IF(OR($C121=MAXR, $C121=0, K$24=0, K$19=0), 0, IF(LEN(INDIRECT($F$9&amp;K$20&amp;$C121))=0, NULL,  INDIRECT($F$9&amp;K$20&amp;$C121)))</f>
        <v>0</v>
      </c>
      <c r="L121" s="33">
        <f t="shared" ca="1" si="297"/>
        <v>0</v>
      </c>
      <c r="M121" s="33">
        <f t="shared" ca="1" si="297"/>
        <v>0</v>
      </c>
      <c r="N121" s="33">
        <f t="shared" ca="1" si="297"/>
        <v>0</v>
      </c>
      <c r="O121" s="33">
        <f t="shared" ca="1" si="297"/>
        <v>0</v>
      </c>
      <c r="P121" s="33">
        <f t="shared" ca="1" si="297"/>
        <v>0</v>
      </c>
      <c r="Q121" s="33">
        <f t="shared" ca="1" si="297"/>
        <v>0</v>
      </c>
      <c r="R121" s="33">
        <f t="shared" ca="1" si="297"/>
        <v>0</v>
      </c>
      <c r="S121" s="33">
        <f t="shared" ca="1" si="297"/>
        <v>0</v>
      </c>
      <c r="T121" s="33">
        <f t="shared" ca="1" si="297"/>
        <v>0</v>
      </c>
      <c r="U121" s="33">
        <f t="shared" ca="1" si="297"/>
        <v>0</v>
      </c>
      <c r="V121" s="33">
        <f t="shared" ca="1" si="297"/>
        <v>0</v>
      </c>
      <c r="W121" s="33">
        <f t="shared" ca="1" si="297"/>
        <v>0</v>
      </c>
      <c r="X121" s="33">
        <f t="shared" ca="1" si="297"/>
        <v>0</v>
      </c>
      <c r="Y121" s="33">
        <f t="shared" ca="1" si="297"/>
        <v>0</v>
      </c>
      <c r="Z121" s="33">
        <f t="shared" ca="1" si="297"/>
        <v>0</v>
      </c>
      <c r="AA121" s="33">
        <f t="shared" ca="1" si="296"/>
        <v>0</v>
      </c>
      <c r="AB121" s="33">
        <f t="shared" ca="1" si="296"/>
        <v>0</v>
      </c>
      <c r="AC121" s="33">
        <f t="shared" ca="1" si="296"/>
        <v>0</v>
      </c>
      <c r="AD121" s="33">
        <f t="shared" ca="1" si="296"/>
        <v>0</v>
      </c>
      <c r="AE121" s="33">
        <f t="shared" ca="1" si="296"/>
        <v>0</v>
      </c>
      <c r="AF121" s="33">
        <f t="shared" ca="1" si="296"/>
        <v>0</v>
      </c>
      <c r="AG121" s="33">
        <f t="shared" ca="1" si="296"/>
        <v>0</v>
      </c>
      <c r="AH121" s="33">
        <f t="shared" ca="1" si="296"/>
        <v>0</v>
      </c>
      <c r="AI121" s="33">
        <f t="shared" ca="1" si="296"/>
        <v>0</v>
      </c>
      <c r="AJ121" s="33">
        <f t="shared" ca="1" si="296"/>
        <v>0</v>
      </c>
      <c r="AK121" s="33">
        <f t="shared" ca="1" si="296"/>
        <v>0</v>
      </c>
      <c r="AL121" s="33">
        <f t="shared" ca="1" si="296"/>
        <v>0</v>
      </c>
      <c r="AM121" s="33">
        <f t="shared" ca="1" si="296"/>
        <v>0</v>
      </c>
      <c r="AN121" s="33">
        <f t="shared" ca="1" si="292"/>
        <v>0</v>
      </c>
      <c r="AO121" s="33">
        <f t="shared" ca="1" si="292"/>
        <v>0</v>
      </c>
      <c r="AP121" s="33">
        <f t="shared" ca="1" si="292"/>
        <v>0</v>
      </c>
      <c r="AQ121" s="33">
        <f t="shared" ca="1" si="292"/>
        <v>0</v>
      </c>
      <c r="AR121" s="33">
        <f t="shared" ca="1" si="292"/>
        <v>0</v>
      </c>
      <c r="AS121" s="33">
        <f t="shared" ca="1" si="292"/>
        <v>0</v>
      </c>
      <c r="AT121" s="33">
        <f t="shared" ca="1" si="292"/>
        <v>0</v>
      </c>
      <c r="AU121" s="33">
        <f t="shared" ca="1" si="219"/>
        <v>0</v>
      </c>
      <c r="AV121" s="33">
        <f t="shared" ca="1" si="219"/>
        <v>0</v>
      </c>
      <c r="AW121" s="33">
        <f t="shared" ca="1" si="219"/>
        <v>0</v>
      </c>
      <c r="AX121" s="33">
        <f t="shared" ca="1" si="219"/>
        <v>0</v>
      </c>
      <c r="AY121" s="33">
        <f t="shared" ca="1" si="294"/>
        <v>0</v>
      </c>
      <c r="AZ121" s="33">
        <f t="shared" ca="1" si="294"/>
        <v>0</v>
      </c>
      <c r="BA121" s="33">
        <f t="shared" ca="1" si="294"/>
        <v>0</v>
      </c>
      <c r="BB121" s="33">
        <f t="shared" ca="1" si="294"/>
        <v>0</v>
      </c>
      <c r="BC121" s="33">
        <f t="shared" ca="1" si="294"/>
        <v>0</v>
      </c>
      <c r="BD121" s="33">
        <f t="shared" ca="1" si="294"/>
        <v>0</v>
      </c>
      <c r="BE121" s="33">
        <f t="shared" ca="1" si="294"/>
        <v>0</v>
      </c>
      <c r="BF121" s="33">
        <f t="shared" ca="1" si="294"/>
        <v>0</v>
      </c>
      <c r="BG121" s="33">
        <f t="shared" ca="1" si="294"/>
        <v>0</v>
      </c>
      <c r="BH121" s="33"/>
      <c r="BJ121" s="148" t="str">
        <f t="shared" ca="1" si="231"/>
        <v/>
      </c>
      <c r="BL121" s="30"/>
      <c r="BN121" s="29" t="str">
        <f t="shared" ca="1" si="232"/>
        <v/>
      </c>
      <c r="BO121" s="29" t="str">
        <f t="shared" ca="1" si="233"/>
        <v/>
      </c>
      <c r="BP121" s="29" t="str">
        <f t="shared" ca="1" si="234"/>
        <v/>
      </c>
      <c r="BQ121" s="29" t="str">
        <f t="shared" ca="1" si="235"/>
        <v/>
      </c>
      <c r="BR121" s="29" t="str">
        <f t="shared" ca="1" si="236"/>
        <v/>
      </c>
      <c r="BS121" s="29" t="str">
        <f t="shared" ca="1" si="237"/>
        <v/>
      </c>
      <c r="BT121" s="29" t="str">
        <f t="shared" ca="1" si="238"/>
        <v/>
      </c>
      <c r="BU121" s="29" t="str">
        <f t="shared" ca="1" si="239"/>
        <v/>
      </c>
      <c r="BV121" s="29" t="str">
        <f t="shared" ca="1" si="240"/>
        <v/>
      </c>
      <c r="BW121" s="29" t="str">
        <f t="shared" ca="1" si="241"/>
        <v/>
      </c>
      <c r="BX121" s="29" t="str">
        <f t="shared" ca="1" si="242"/>
        <v/>
      </c>
      <c r="BY121" s="29" t="str">
        <f t="shared" ca="1" si="243"/>
        <v/>
      </c>
      <c r="BZ121" s="29" t="str">
        <f t="shared" ca="1" si="244"/>
        <v/>
      </c>
      <c r="CA121" s="29" t="str">
        <f t="shared" ca="1" si="245"/>
        <v/>
      </c>
      <c r="CB121" s="29" t="str">
        <f t="shared" ca="1" si="246"/>
        <v/>
      </c>
      <c r="CC121" s="29" t="str">
        <f t="shared" ca="1" si="247"/>
        <v/>
      </c>
      <c r="CD121" s="29" t="str">
        <f t="shared" ca="1" si="248"/>
        <v/>
      </c>
      <c r="CE121" s="29" t="str">
        <f t="shared" ca="1" si="249"/>
        <v/>
      </c>
      <c r="CF121" s="29" t="str">
        <f t="shared" ca="1" si="250"/>
        <v/>
      </c>
      <c r="CG121" s="29" t="str">
        <f t="shared" ca="1" si="251"/>
        <v/>
      </c>
      <c r="CH121" s="29" t="str">
        <f t="shared" ca="1" si="252"/>
        <v/>
      </c>
      <c r="CI121" s="29" t="str">
        <f t="shared" ca="1" si="253"/>
        <v/>
      </c>
      <c r="CJ121" s="29" t="str">
        <f t="shared" ca="1" si="254"/>
        <v/>
      </c>
      <c r="CK121" s="29" t="str">
        <f t="shared" ca="1" si="255"/>
        <v/>
      </c>
      <c r="CL121" s="29" t="str">
        <f t="shared" ca="1" si="256"/>
        <v/>
      </c>
      <c r="CM121" s="29" t="str">
        <f t="shared" ca="1" si="257"/>
        <v/>
      </c>
      <c r="CN121" s="29" t="str">
        <f t="shared" ca="1" si="258"/>
        <v/>
      </c>
      <c r="CO121" s="29" t="str">
        <f t="shared" ca="1" si="259"/>
        <v/>
      </c>
      <c r="CP121" s="29" t="str">
        <f t="shared" ca="1" si="260"/>
        <v/>
      </c>
      <c r="CQ121" s="29" t="str">
        <f t="shared" ca="1" si="261"/>
        <v/>
      </c>
      <c r="CR121" s="29" t="str">
        <f t="shared" ca="1" si="262"/>
        <v/>
      </c>
      <c r="CS121" s="29" t="str">
        <f t="shared" ca="1" si="263"/>
        <v/>
      </c>
      <c r="CT121" s="29" t="str">
        <f t="shared" ca="1" si="264"/>
        <v/>
      </c>
      <c r="CU121" s="29" t="str">
        <f t="shared" ca="1" si="265"/>
        <v/>
      </c>
      <c r="CV121" s="29" t="str">
        <f t="shared" ca="1" si="266"/>
        <v/>
      </c>
      <c r="CW121" s="29" t="str">
        <f t="shared" ca="1" si="267"/>
        <v/>
      </c>
      <c r="CX121" s="29" t="str">
        <f t="shared" ca="1" si="268"/>
        <v/>
      </c>
      <c r="CY121" s="29" t="str">
        <f t="shared" ca="1" si="269"/>
        <v/>
      </c>
      <c r="CZ121" s="29" t="str">
        <f t="shared" ca="1" si="270"/>
        <v/>
      </c>
      <c r="DA121" s="29" t="str">
        <f t="shared" ca="1" si="271"/>
        <v/>
      </c>
      <c r="DB121" s="29" t="str">
        <f t="shared" ca="1" si="272"/>
        <v/>
      </c>
      <c r="DC121" s="29" t="str">
        <f t="shared" ca="1" si="273"/>
        <v/>
      </c>
      <c r="DD121" s="29" t="str">
        <f t="shared" ca="1" si="274"/>
        <v/>
      </c>
      <c r="DE121" s="29" t="str">
        <f t="shared" ca="1" si="275"/>
        <v/>
      </c>
      <c r="DF121" s="29" t="str">
        <f t="shared" ca="1" si="276"/>
        <v/>
      </c>
      <c r="DG121" s="29" t="str">
        <f t="shared" ca="1" si="277"/>
        <v/>
      </c>
      <c r="DH121" s="29" t="str">
        <f t="shared" ca="1" si="278"/>
        <v/>
      </c>
      <c r="DI121" s="29" t="str">
        <f t="shared" ca="1" si="279"/>
        <v/>
      </c>
      <c r="DJ121" s="29" t="str">
        <f t="shared" ca="1" si="280"/>
        <v/>
      </c>
      <c r="DK121" s="29" t="str">
        <f t="shared" ca="1" si="281"/>
        <v/>
      </c>
      <c r="DL121" s="29" t="str">
        <f t="shared" ca="1" si="282"/>
        <v/>
      </c>
      <c r="DM121" s="29" t="str">
        <f t="shared" ca="1" si="283"/>
        <v/>
      </c>
      <c r="JD121">
        <f t="shared" si="145"/>
        <v>0</v>
      </c>
      <c r="JE121">
        <f t="shared" si="284"/>
        <v>0</v>
      </c>
      <c r="JF121" t="str">
        <f t="shared" ca="1" si="285"/>
        <v/>
      </c>
      <c r="JG121" t="str">
        <f t="shared" ca="1" si="286"/>
        <v/>
      </c>
      <c r="JH121" t="str">
        <f t="shared" ca="1" si="287"/>
        <v/>
      </c>
      <c r="JI121" t="str">
        <f t="shared" ca="1" si="288"/>
        <v/>
      </c>
    </row>
    <row r="122" spans="3:269" x14ac:dyDescent="0.2">
      <c r="C122" s="9">
        <f t="array" aca="1" ref="C122" ca="1">MIN(IF($L$7=0, 0, IF(INDIRECT($L$6)&gt;0, IF(ROW(INDIRECT($L$6))&gt;C121, ROW(INDIRECT($L$6)), MAXR))))</f>
        <v>9999999</v>
      </c>
      <c r="D122" s="9">
        <f t="shared" ca="1" si="85"/>
        <v>0</v>
      </c>
      <c r="E122" s="9">
        <f t="shared" ca="1" si="228"/>
        <v>0</v>
      </c>
      <c r="F122" s="105" t="str">
        <f t="shared" ca="1" si="229"/>
        <v/>
      </c>
      <c r="G122" s="7">
        <f t="shared" ca="1" si="230"/>
        <v>0</v>
      </c>
      <c r="H122" s="33">
        <f t="shared" ref="H122:Q147" ca="1" si="298">IF(OR($C122=MAXR, $C122=0, H$24=0, H$19=0), 0, IF(LEN(INDIRECT($F$9&amp;H$20&amp;$C122))=0, NULL,  INDIRECT($F$9&amp;H$20&amp;$C122)))</f>
        <v>0</v>
      </c>
      <c r="I122" s="33">
        <f t="shared" ca="1" si="298"/>
        <v>0</v>
      </c>
      <c r="J122" s="33">
        <f t="shared" ca="1" si="298"/>
        <v>0</v>
      </c>
      <c r="K122" s="33">
        <f t="shared" ca="1" si="298"/>
        <v>0</v>
      </c>
      <c r="L122" s="33">
        <f t="shared" ca="1" si="298"/>
        <v>0</v>
      </c>
      <c r="M122" s="33">
        <f t="shared" ca="1" si="298"/>
        <v>0</v>
      </c>
      <c r="N122" s="33">
        <f t="shared" ca="1" si="298"/>
        <v>0</v>
      </c>
      <c r="O122" s="33">
        <f t="shared" ca="1" si="298"/>
        <v>0</v>
      </c>
      <c r="P122" s="33">
        <f t="shared" ca="1" si="298"/>
        <v>0</v>
      </c>
      <c r="Q122" s="33">
        <f t="shared" ca="1" si="298"/>
        <v>0</v>
      </c>
      <c r="R122" s="33">
        <f t="shared" ca="1" si="297"/>
        <v>0</v>
      </c>
      <c r="S122" s="33">
        <f t="shared" ca="1" si="297"/>
        <v>0</v>
      </c>
      <c r="T122" s="33">
        <f t="shared" ca="1" si="297"/>
        <v>0</v>
      </c>
      <c r="U122" s="33">
        <f t="shared" ca="1" si="297"/>
        <v>0</v>
      </c>
      <c r="V122" s="33">
        <f t="shared" ca="1" si="297"/>
        <v>0</v>
      </c>
      <c r="W122" s="33">
        <f t="shared" ca="1" si="297"/>
        <v>0</v>
      </c>
      <c r="X122" s="33">
        <f t="shared" ca="1" si="297"/>
        <v>0</v>
      </c>
      <c r="Y122" s="33">
        <f t="shared" ca="1" si="297"/>
        <v>0</v>
      </c>
      <c r="Z122" s="33">
        <f t="shared" ca="1" si="297"/>
        <v>0</v>
      </c>
      <c r="AA122" s="33">
        <f t="shared" ca="1" si="296"/>
        <v>0</v>
      </c>
      <c r="AB122" s="33">
        <f t="shared" ca="1" si="296"/>
        <v>0</v>
      </c>
      <c r="AC122" s="33">
        <f t="shared" ca="1" si="296"/>
        <v>0</v>
      </c>
      <c r="AD122" s="33">
        <f t="shared" ca="1" si="296"/>
        <v>0</v>
      </c>
      <c r="AE122" s="33">
        <f t="shared" ca="1" si="296"/>
        <v>0</v>
      </c>
      <c r="AF122" s="33">
        <f t="shared" ca="1" si="296"/>
        <v>0</v>
      </c>
      <c r="AG122" s="33">
        <f t="shared" ca="1" si="296"/>
        <v>0</v>
      </c>
      <c r="AH122" s="33">
        <f t="shared" ca="1" si="296"/>
        <v>0</v>
      </c>
      <c r="AI122" s="33">
        <f t="shared" ca="1" si="296"/>
        <v>0</v>
      </c>
      <c r="AJ122" s="33">
        <f t="shared" ca="1" si="296"/>
        <v>0</v>
      </c>
      <c r="AK122" s="33">
        <f t="shared" ca="1" si="296"/>
        <v>0</v>
      </c>
      <c r="AL122" s="33">
        <f t="shared" ca="1" si="296"/>
        <v>0</v>
      </c>
      <c r="AM122" s="33">
        <f t="shared" ca="1" si="296"/>
        <v>0</v>
      </c>
      <c r="AN122" s="33">
        <f t="shared" ca="1" si="292"/>
        <v>0</v>
      </c>
      <c r="AO122" s="33">
        <f t="shared" ca="1" si="292"/>
        <v>0</v>
      </c>
      <c r="AP122" s="33">
        <f t="shared" ca="1" si="292"/>
        <v>0</v>
      </c>
      <c r="AQ122" s="33">
        <f t="shared" ca="1" si="292"/>
        <v>0</v>
      </c>
      <c r="AR122" s="33">
        <f t="shared" ca="1" si="292"/>
        <v>0</v>
      </c>
      <c r="AS122" s="33">
        <f t="shared" ca="1" si="292"/>
        <v>0</v>
      </c>
      <c r="AT122" s="33">
        <f t="shared" ca="1" si="292"/>
        <v>0</v>
      </c>
      <c r="AU122" s="33">
        <f t="shared" ca="1" si="219"/>
        <v>0</v>
      </c>
      <c r="AV122" s="33">
        <f t="shared" ca="1" si="219"/>
        <v>0</v>
      </c>
      <c r="AW122" s="33">
        <f t="shared" ca="1" si="219"/>
        <v>0</v>
      </c>
      <c r="AX122" s="33">
        <f t="shared" ca="1" si="219"/>
        <v>0</v>
      </c>
      <c r="AY122" s="33">
        <f t="shared" ca="1" si="294"/>
        <v>0</v>
      </c>
      <c r="AZ122" s="33">
        <f t="shared" ca="1" si="294"/>
        <v>0</v>
      </c>
      <c r="BA122" s="33">
        <f t="shared" ca="1" si="294"/>
        <v>0</v>
      </c>
      <c r="BB122" s="33">
        <f t="shared" ca="1" si="294"/>
        <v>0</v>
      </c>
      <c r="BC122" s="33">
        <f t="shared" ca="1" si="294"/>
        <v>0</v>
      </c>
      <c r="BD122" s="33">
        <f t="shared" ca="1" si="294"/>
        <v>0</v>
      </c>
      <c r="BE122" s="33">
        <f t="shared" ca="1" si="294"/>
        <v>0</v>
      </c>
      <c r="BF122" s="33">
        <f t="shared" ca="1" si="294"/>
        <v>0</v>
      </c>
      <c r="BG122" s="33">
        <f t="shared" ca="1" si="294"/>
        <v>0</v>
      </c>
      <c r="BH122" s="33"/>
      <c r="BJ122" s="148" t="str">
        <f t="shared" ca="1" si="231"/>
        <v/>
      </c>
      <c r="BL122" s="30"/>
      <c r="BN122" s="29" t="str">
        <f t="shared" ca="1" si="232"/>
        <v/>
      </c>
      <c r="BO122" s="29" t="str">
        <f t="shared" ca="1" si="233"/>
        <v/>
      </c>
      <c r="BP122" s="29" t="str">
        <f t="shared" ca="1" si="234"/>
        <v/>
      </c>
      <c r="BQ122" s="29" t="str">
        <f t="shared" ca="1" si="235"/>
        <v/>
      </c>
      <c r="BR122" s="29" t="str">
        <f t="shared" ca="1" si="236"/>
        <v/>
      </c>
      <c r="BS122" s="29" t="str">
        <f t="shared" ca="1" si="237"/>
        <v/>
      </c>
      <c r="BT122" s="29" t="str">
        <f t="shared" ca="1" si="238"/>
        <v/>
      </c>
      <c r="BU122" s="29" t="str">
        <f t="shared" ca="1" si="239"/>
        <v/>
      </c>
      <c r="BV122" s="29" t="str">
        <f t="shared" ca="1" si="240"/>
        <v/>
      </c>
      <c r="BW122" s="29" t="str">
        <f t="shared" ca="1" si="241"/>
        <v/>
      </c>
      <c r="BX122" s="29" t="str">
        <f t="shared" ca="1" si="242"/>
        <v/>
      </c>
      <c r="BY122" s="29" t="str">
        <f t="shared" ca="1" si="243"/>
        <v/>
      </c>
      <c r="BZ122" s="29" t="str">
        <f t="shared" ca="1" si="244"/>
        <v/>
      </c>
      <c r="CA122" s="29" t="str">
        <f t="shared" ca="1" si="245"/>
        <v/>
      </c>
      <c r="CB122" s="29" t="str">
        <f t="shared" ca="1" si="246"/>
        <v/>
      </c>
      <c r="CC122" s="29" t="str">
        <f t="shared" ca="1" si="247"/>
        <v/>
      </c>
      <c r="CD122" s="29" t="str">
        <f t="shared" ca="1" si="248"/>
        <v/>
      </c>
      <c r="CE122" s="29" t="str">
        <f t="shared" ca="1" si="249"/>
        <v/>
      </c>
      <c r="CF122" s="29" t="str">
        <f t="shared" ca="1" si="250"/>
        <v/>
      </c>
      <c r="CG122" s="29" t="str">
        <f t="shared" ca="1" si="251"/>
        <v/>
      </c>
      <c r="CH122" s="29" t="str">
        <f t="shared" ca="1" si="252"/>
        <v/>
      </c>
      <c r="CI122" s="29" t="str">
        <f t="shared" ca="1" si="253"/>
        <v/>
      </c>
      <c r="CJ122" s="29" t="str">
        <f t="shared" ca="1" si="254"/>
        <v/>
      </c>
      <c r="CK122" s="29" t="str">
        <f t="shared" ca="1" si="255"/>
        <v/>
      </c>
      <c r="CL122" s="29" t="str">
        <f t="shared" ca="1" si="256"/>
        <v/>
      </c>
      <c r="CM122" s="29" t="str">
        <f t="shared" ca="1" si="257"/>
        <v/>
      </c>
      <c r="CN122" s="29" t="str">
        <f t="shared" ca="1" si="258"/>
        <v/>
      </c>
      <c r="CO122" s="29" t="str">
        <f t="shared" ca="1" si="259"/>
        <v/>
      </c>
      <c r="CP122" s="29" t="str">
        <f t="shared" ca="1" si="260"/>
        <v/>
      </c>
      <c r="CQ122" s="29" t="str">
        <f t="shared" ca="1" si="261"/>
        <v/>
      </c>
      <c r="CR122" s="29" t="str">
        <f t="shared" ca="1" si="262"/>
        <v/>
      </c>
      <c r="CS122" s="29" t="str">
        <f t="shared" ca="1" si="263"/>
        <v/>
      </c>
      <c r="CT122" s="29" t="str">
        <f t="shared" ca="1" si="264"/>
        <v/>
      </c>
      <c r="CU122" s="29" t="str">
        <f t="shared" ca="1" si="265"/>
        <v/>
      </c>
      <c r="CV122" s="29" t="str">
        <f t="shared" ca="1" si="266"/>
        <v/>
      </c>
      <c r="CW122" s="29" t="str">
        <f t="shared" ca="1" si="267"/>
        <v/>
      </c>
      <c r="CX122" s="29" t="str">
        <f t="shared" ca="1" si="268"/>
        <v/>
      </c>
      <c r="CY122" s="29" t="str">
        <f t="shared" ca="1" si="269"/>
        <v/>
      </c>
      <c r="CZ122" s="29" t="str">
        <f t="shared" ca="1" si="270"/>
        <v/>
      </c>
      <c r="DA122" s="29" t="str">
        <f t="shared" ca="1" si="271"/>
        <v/>
      </c>
      <c r="DB122" s="29" t="str">
        <f t="shared" ca="1" si="272"/>
        <v/>
      </c>
      <c r="DC122" s="29" t="str">
        <f t="shared" ca="1" si="273"/>
        <v/>
      </c>
      <c r="DD122" s="29" t="str">
        <f t="shared" ca="1" si="274"/>
        <v/>
      </c>
      <c r="DE122" s="29" t="str">
        <f t="shared" ca="1" si="275"/>
        <v/>
      </c>
      <c r="DF122" s="29" t="str">
        <f t="shared" ca="1" si="276"/>
        <v/>
      </c>
      <c r="DG122" s="29" t="str">
        <f t="shared" ca="1" si="277"/>
        <v/>
      </c>
      <c r="DH122" s="29" t="str">
        <f t="shared" ca="1" si="278"/>
        <v/>
      </c>
      <c r="DI122" s="29" t="str">
        <f t="shared" ca="1" si="279"/>
        <v/>
      </c>
      <c r="DJ122" s="29" t="str">
        <f t="shared" ca="1" si="280"/>
        <v/>
      </c>
      <c r="DK122" s="29" t="str">
        <f t="shared" ca="1" si="281"/>
        <v/>
      </c>
      <c r="DL122" s="29" t="str">
        <f t="shared" ca="1" si="282"/>
        <v/>
      </c>
      <c r="DM122" s="29" t="str">
        <f t="shared" ca="1" si="283"/>
        <v/>
      </c>
      <c r="JD122">
        <f t="shared" si="145"/>
        <v>0</v>
      </c>
      <c r="JE122">
        <f t="shared" si="284"/>
        <v>0</v>
      </c>
      <c r="JF122" t="str">
        <f t="shared" ca="1" si="285"/>
        <v/>
      </c>
      <c r="JG122" t="str">
        <f t="shared" ca="1" si="286"/>
        <v/>
      </c>
      <c r="JH122" t="str">
        <f t="shared" ca="1" si="287"/>
        <v/>
      </c>
      <c r="JI122" t="str">
        <f t="shared" ca="1" si="288"/>
        <v/>
      </c>
    </row>
    <row r="123" spans="3:269" x14ac:dyDescent="0.2">
      <c r="C123" s="9">
        <f t="array" aca="1" ref="C123" ca="1">MIN(IF($L$7=0, 0, IF(INDIRECT($L$6)&gt;0, IF(ROW(INDIRECT($L$6))&gt;C122, ROW(INDIRECT($L$6)), MAXR))))</f>
        <v>9999999</v>
      </c>
      <c r="D123" s="9">
        <f t="shared" ca="1" si="85"/>
        <v>0</v>
      </c>
      <c r="E123" s="9">
        <f t="shared" ca="1" si="228"/>
        <v>0</v>
      </c>
      <c r="F123" s="105" t="str">
        <f t="shared" ca="1" si="229"/>
        <v/>
      </c>
      <c r="G123" s="7">
        <f t="shared" ca="1" si="230"/>
        <v>0</v>
      </c>
      <c r="H123" s="33">
        <f t="shared" ca="1" si="298"/>
        <v>0</v>
      </c>
      <c r="I123" s="33">
        <f t="shared" ca="1" si="298"/>
        <v>0</v>
      </c>
      <c r="J123" s="33">
        <f t="shared" ca="1" si="298"/>
        <v>0</v>
      </c>
      <c r="K123" s="33">
        <f t="shared" ca="1" si="298"/>
        <v>0</v>
      </c>
      <c r="L123" s="33">
        <f t="shared" ca="1" si="298"/>
        <v>0</v>
      </c>
      <c r="M123" s="33">
        <f t="shared" ca="1" si="298"/>
        <v>0</v>
      </c>
      <c r="N123" s="33">
        <f t="shared" ca="1" si="298"/>
        <v>0</v>
      </c>
      <c r="O123" s="33">
        <f t="shared" ca="1" si="298"/>
        <v>0</v>
      </c>
      <c r="P123" s="33">
        <f t="shared" ca="1" si="298"/>
        <v>0</v>
      </c>
      <c r="Q123" s="33">
        <f t="shared" ca="1" si="298"/>
        <v>0</v>
      </c>
      <c r="R123" s="33">
        <f t="shared" ca="1" si="297"/>
        <v>0</v>
      </c>
      <c r="S123" s="33">
        <f t="shared" ca="1" si="297"/>
        <v>0</v>
      </c>
      <c r="T123" s="33">
        <f t="shared" ca="1" si="297"/>
        <v>0</v>
      </c>
      <c r="U123" s="33">
        <f t="shared" ca="1" si="297"/>
        <v>0</v>
      </c>
      <c r="V123" s="33">
        <f t="shared" ca="1" si="297"/>
        <v>0</v>
      </c>
      <c r="W123" s="33">
        <f t="shared" ca="1" si="297"/>
        <v>0</v>
      </c>
      <c r="X123" s="33">
        <f t="shared" ca="1" si="297"/>
        <v>0</v>
      </c>
      <c r="Y123" s="33">
        <f t="shared" ca="1" si="297"/>
        <v>0</v>
      </c>
      <c r="Z123" s="33">
        <f t="shared" ca="1" si="297"/>
        <v>0</v>
      </c>
      <c r="AA123" s="33">
        <f t="shared" ca="1" si="296"/>
        <v>0</v>
      </c>
      <c r="AB123" s="33">
        <f t="shared" ca="1" si="296"/>
        <v>0</v>
      </c>
      <c r="AC123" s="33">
        <f t="shared" ca="1" si="296"/>
        <v>0</v>
      </c>
      <c r="AD123" s="33">
        <f t="shared" ca="1" si="296"/>
        <v>0</v>
      </c>
      <c r="AE123" s="33">
        <f t="shared" ca="1" si="296"/>
        <v>0</v>
      </c>
      <c r="AF123" s="33">
        <f t="shared" ca="1" si="296"/>
        <v>0</v>
      </c>
      <c r="AG123" s="33">
        <f t="shared" ca="1" si="296"/>
        <v>0</v>
      </c>
      <c r="AH123" s="33">
        <f t="shared" ca="1" si="296"/>
        <v>0</v>
      </c>
      <c r="AI123" s="33">
        <f t="shared" ca="1" si="296"/>
        <v>0</v>
      </c>
      <c r="AJ123" s="33">
        <f t="shared" ca="1" si="296"/>
        <v>0</v>
      </c>
      <c r="AK123" s="33">
        <f t="shared" ca="1" si="296"/>
        <v>0</v>
      </c>
      <c r="AL123" s="33">
        <f t="shared" ca="1" si="296"/>
        <v>0</v>
      </c>
      <c r="AM123" s="33">
        <f t="shared" ca="1" si="296"/>
        <v>0</v>
      </c>
      <c r="AN123" s="33">
        <f t="shared" ca="1" si="292"/>
        <v>0</v>
      </c>
      <c r="AO123" s="33">
        <f t="shared" ca="1" si="292"/>
        <v>0</v>
      </c>
      <c r="AP123" s="33">
        <f t="shared" ca="1" si="292"/>
        <v>0</v>
      </c>
      <c r="AQ123" s="33">
        <f t="shared" ca="1" si="292"/>
        <v>0</v>
      </c>
      <c r="AR123" s="33">
        <f t="shared" ca="1" si="292"/>
        <v>0</v>
      </c>
      <c r="AS123" s="33">
        <f t="shared" ca="1" si="292"/>
        <v>0</v>
      </c>
      <c r="AT123" s="33">
        <f t="shared" ca="1" si="292"/>
        <v>0</v>
      </c>
      <c r="AU123" s="33">
        <f t="shared" ca="1" si="219"/>
        <v>0</v>
      </c>
      <c r="AV123" s="33">
        <f t="shared" ca="1" si="219"/>
        <v>0</v>
      </c>
      <c r="AW123" s="33">
        <f t="shared" ca="1" si="219"/>
        <v>0</v>
      </c>
      <c r="AX123" s="33">
        <f t="shared" ca="1" si="219"/>
        <v>0</v>
      </c>
      <c r="AY123" s="33">
        <f t="shared" ca="1" si="294"/>
        <v>0</v>
      </c>
      <c r="AZ123" s="33">
        <f t="shared" ca="1" si="294"/>
        <v>0</v>
      </c>
      <c r="BA123" s="33">
        <f t="shared" ca="1" si="294"/>
        <v>0</v>
      </c>
      <c r="BB123" s="33">
        <f t="shared" ca="1" si="294"/>
        <v>0</v>
      </c>
      <c r="BC123" s="33">
        <f t="shared" ca="1" si="294"/>
        <v>0</v>
      </c>
      <c r="BD123" s="33">
        <f t="shared" ca="1" si="294"/>
        <v>0</v>
      </c>
      <c r="BE123" s="33">
        <f t="shared" ca="1" si="294"/>
        <v>0</v>
      </c>
      <c r="BF123" s="33">
        <f t="shared" ca="1" si="294"/>
        <v>0</v>
      </c>
      <c r="BG123" s="33">
        <f t="shared" ca="1" si="294"/>
        <v>0</v>
      </c>
      <c r="BH123" s="33"/>
      <c r="BJ123" s="148" t="str">
        <f t="shared" ca="1" si="231"/>
        <v/>
      </c>
      <c r="BL123" s="30"/>
      <c r="BN123" s="29" t="str">
        <f t="shared" ca="1" si="232"/>
        <v/>
      </c>
      <c r="BO123" s="29" t="str">
        <f t="shared" ca="1" si="233"/>
        <v/>
      </c>
      <c r="BP123" s="29" t="str">
        <f t="shared" ca="1" si="234"/>
        <v/>
      </c>
      <c r="BQ123" s="29" t="str">
        <f t="shared" ca="1" si="235"/>
        <v/>
      </c>
      <c r="BR123" s="29" t="str">
        <f t="shared" ca="1" si="236"/>
        <v/>
      </c>
      <c r="BS123" s="29" t="str">
        <f t="shared" ca="1" si="237"/>
        <v/>
      </c>
      <c r="BT123" s="29" t="str">
        <f t="shared" ca="1" si="238"/>
        <v/>
      </c>
      <c r="BU123" s="29" t="str">
        <f t="shared" ca="1" si="239"/>
        <v/>
      </c>
      <c r="BV123" s="29" t="str">
        <f t="shared" ca="1" si="240"/>
        <v/>
      </c>
      <c r="BW123" s="29" t="str">
        <f t="shared" ca="1" si="241"/>
        <v/>
      </c>
      <c r="BX123" s="29" t="str">
        <f t="shared" ca="1" si="242"/>
        <v/>
      </c>
      <c r="BY123" s="29" t="str">
        <f t="shared" ca="1" si="243"/>
        <v/>
      </c>
      <c r="BZ123" s="29" t="str">
        <f t="shared" ca="1" si="244"/>
        <v/>
      </c>
      <c r="CA123" s="29" t="str">
        <f t="shared" ca="1" si="245"/>
        <v/>
      </c>
      <c r="CB123" s="29" t="str">
        <f t="shared" ca="1" si="246"/>
        <v/>
      </c>
      <c r="CC123" s="29" t="str">
        <f t="shared" ca="1" si="247"/>
        <v/>
      </c>
      <c r="CD123" s="29" t="str">
        <f t="shared" ca="1" si="248"/>
        <v/>
      </c>
      <c r="CE123" s="29" t="str">
        <f t="shared" ca="1" si="249"/>
        <v/>
      </c>
      <c r="CF123" s="29" t="str">
        <f t="shared" ca="1" si="250"/>
        <v/>
      </c>
      <c r="CG123" s="29" t="str">
        <f t="shared" ca="1" si="251"/>
        <v/>
      </c>
      <c r="CH123" s="29" t="str">
        <f t="shared" ca="1" si="252"/>
        <v/>
      </c>
      <c r="CI123" s="29" t="str">
        <f t="shared" ca="1" si="253"/>
        <v/>
      </c>
      <c r="CJ123" s="29" t="str">
        <f t="shared" ca="1" si="254"/>
        <v/>
      </c>
      <c r="CK123" s="29" t="str">
        <f t="shared" ca="1" si="255"/>
        <v/>
      </c>
      <c r="CL123" s="29" t="str">
        <f t="shared" ca="1" si="256"/>
        <v/>
      </c>
      <c r="CM123" s="29" t="str">
        <f t="shared" ca="1" si="257"/>
        <v/>
      </c>
      <c r="CN123" s="29" t="str">
        <f t="shared" ca="1" si="258"/>
        <v/>
      </c>
      <c r="CO123" s="29" t="str">
        <f t="shared" ca="1" si="259"/>
        <v/>
      </c>
      <c r="CP123" s="29" t="str">
        <f t="shared" ca="1" si="260"/>
        <v/>
      </c>
      <c r="CQ123" s="29" t="str">
        <f t="shared" ca="1" si="261"/>
        <v/>
      </c>
      <c r="CR123" s="29" t="str">
        <f t="shared" ca="1" si="262"/>
        <v/>
      </c>
      <c r="CS123" s="29" t="str">
        <f t="shared" ca="1" si="263"/>
        <v/>
      </c>
      <c r="CT123" s="29" t="str">
        <f t="shared" ca="1" si="264"/>
        <v/>
      </c>
      <c r="CU123" s="29" t="str">
        <f t="shared" ca="1" si="265"/>
        <v/>
      </c>
      <c r="CV123" s="29" t="str">
        <f t="shared" ca="1" si="266"/>
        <v/>
      </c>
      <c r="CW123" s="29" t="str">
        <f t="shared" ca="1" si="267"/>
        <v/>
      </c>
      <c r="CX123" s="29" t="str">
        <f t="shared" ca="1" si="268"/>
        <v/>
      </c>
      <c r="CY123" s="29" t="str">
        <f t="shared" ca="1" si="269"/>
        <v/>
      </c>
      <c r="CZ123" s="29" t="str">
        <f t="shared" ca="1" si="270"/>
        <v/>
      </c>
      <c r="DA123" s="29" t="str">
        <f t="shared" ca="1" si="271"/>
        <v/>
      </c>
      <c r="DB123" s="29" t="str">
        <f t="shared" ca="1" si="272"/>
        <v/>
      </c>
      <c r="DC123" s="29" t="str">
        <f t="shared" ca="1" si="273"/>
        <v/>
      </c>
      <c r="DD123" s="29" t="str">
        <f t="shared" ca="1" si="274"/>
        <v/>
      </c>
      <c r="DE123" s="29" t="str">
        <f t="shared" ca="1" si="275"/>
        <v/>
      </c>
      <c r="DF123" s="29" t="str">
        <f t="shared" ca="1" si="276"/>
        <v/>
      </c>
      <c r="DG123" s="29" t="str">
        <f t="shared" ca="1" si="277"/>
        <v/>
      </c>
      <c r="DH123" s="29" t="str">
        <f t="shared" ca="1" si="278"/>
        <v/>
      </c>
      <c r="DI123" s="29" t="str">
        <f t="shared" ca="1" si="279"/>
        <v/>
      </c>
      <c r="DJ123" s="29" t="str">
        <f t="shared" ca="1" si="280"/>
        <v/>
      </c>
      <c r="DK123" s="29" t="str">
        <f t="shared" ca="1" si="281"/>
        <v/>
      </c>
      <c r="DL123" s="29" t="str">
        <f t="shared" ca="1" si="282"/>
        <v/>
      </c>
      <c r="DM123" s="29" t="str">
        <f t="shared" ca="1" si="283"/>
        <v/>
      </c>
      <c r="JD123">
        <f t="shared" si="145"/>
        <v>0</v>
      </c>
      <c r="JE123">
        <f t="shared" si="284"/>
        <v>0</v>
      </c>
      <c r="JF123" t="str">
        <f t="shared" ca="1" si="285"/>
        <v/>
      </c>
      <c r="JG123" t="str">
        <f t="shared" ca="1" si="286"/>
        <v/>
      </c>
      <c r="JH123" t="str">
        <f t="shared" ca="1" si="287"/>
        <v/>
      </c>
      <c r="JI123" t="str">
        <f t="shared" ca="1" si="288"/>
        <v/>
      </c>
    </row>
    <row r="124" spans="3:269" x14ac:dyDescent="0.2">
      <c r="C124" s="9">
        <f t="array" aca="1" ref="C124" ca="1">MIN(IF($L$7=0, 0, IF(INDIRECT($L$6)&gt;0, IF(ROW(INDIRECT($L$6))&gt;C123, ROW(INDIRECT($L$6)), MAXR))))</f>
        <v>9999999</v>
      </c>
      <c r="D124" s="9">
        <f t="shared" ca="1" si="85"/>
        <v>0</v>
      </c>
      <c r="E124" s="9">
        <f t="shared" ca="1" si="228"/>
        <v>0</v>
      </c>
      <c r="F124" s="105" t="str">
        <f t="shared" ca="1" si="229"/>
        <v/>
      </c>
      <c r="G124" s="7">
        <f t="shared" ca="1" si="230"/>
        <v>0</v>
      </c>
      <c r="H124" s="33">
        <f t="shared" ca="1" si="298"/>
        <v>0</v>
      </c>
      <c r="I124" s="33">
        <f t="shared" ca="1" si="298"/>
        <v>0</v>
      </c>
      <c r="J124" s="33">
        <f t="shared" ca="1" si="298"/>
        <v>0</v>
      </c>
      <c r="K124" s="33">
        <f t="shared" ca="1" si="298"/>
        <v>0</v>
      </c>
      <c r="L124" s="33">
        <f t="shared" ca="1" si="298"/>
        <v>0</v>
      </c>
      <c r="M124" s="33">
        <f t="shared" ca="1" si="298"/>
        <v>0</v>
      </c>
      <c r="N124" s="33">
        <f t="shared" ca="1" si="298"/>
        <v>0</v>
      </c>
      <c r="O124" s="33">
        <f t="shared" ca="1" si="298"/>
        <v>0</v>
      </c>
      <c r="P124" s="33">
        <f t="shared" ca="1" si="298"/>
        <v>0</v>
      </c>
      <c r="Q124" s="33">
        <f t="shared" ca="1" si="298"/>
        <v>0</v>
      </c>
      <c r="R124" s="33">
        <f t="shared" ca="1" si="297"/>
        <v>0</v>
      </c>
      <c r="S124" s="33">
        <f t="shared" ca="1" si="297"/>
        <v>0</v>
      </c>
      <c r="T124" s="33">
        <f t="shared" ca="1" si="297"/>
        <v>0</v>
      </c>
      <c r="U124" s="33">
        <f t="shared" ca="1" si="297"/>
        <v>0</v>
      </c>
      <c r="V124" s="33">
        <f t="shared" ca="1" si="297"/>
        <v>0</v>
      </c>
      <c r="W124" s="33">
        <f t="shared" ca="1" si="297"/>
        <v>0</v>
      </c>
      <c r="X124" s="33">
        <f t="shared" ca="1" si="297"/>
        <v>0</v>
      </c>
      <c r="Y124" s="33">
        <f t="shared" ca="1" si="297"/>
        <v>0</v>
      </c>
      <c r="Z124" s="33">
        <f t="shared" ca="1" si="297"/>
        <v>0</v>
      </c>
      <c r="AA124" s="33">
        <f t="shared" ca="1" si="296"/>
        <v>0</v>
      </c>
      <c r="AB124" s="33">
        <f t="shared" ca="1" si="296"/>
        <v>0</v>
      </c>
      <c r="AC124" s="33">
        <f t="shared" ca="1" si="296"/>
        <v>0</v>
      </c>
      <c r="AD124" s="33">
        <f t="shared" ca="1" si="296"/>
        <v>0</v>
      </c>
      <c r="AE124" s="33">
        <f t="shared" ca="1" si="296"/>
        <v>0</v>
      </c>
      <c r="AF124" s="33">
        <f t="shared" ca="1" si="296"/>
        <v>0</v>
      </c>
      <c r="AG124" s="33">
        <f t="shared" ca="1" si="296"/>
        <v>0</v>
      </c>
      <c r="AH124" s="33">
        <f t="shared" ca="1" si="296"/>
        <v>0</v>
      </c>
      <c r="AI124" s="33">
        <f t="shared" ca="1" si="296"/>
        <v>0</v>
      </c>
      <c r="AJ124" s="33">
        <f t="shared" ca="1" si="296"/>
        <v>0</v>
      </c>
      <c r="AK124" s="33">
        <f t="shared" ca="1" si="296"/>
        <v>0</v>
      </c>
      <c r="AL124" s="33">
        <f t="shared" ca="1" si="296"/>
        <v>0</v>
      </c>
      <c r="AM124" s="33">
        <f t="shared" ca="1" si="296"/>
        <v>0</v>
      </c>
      <c r="AN124" s="33">
        <f t="shared" ca="1" si="292"/>
        <v>0</v>
      </c>
      <c r="AO124" s="33">
        <f t="shared" ca="1" si="292"/>
        <v>0</v>
      </c>
      <c r="AP124" s="33">
        <f t="shared" ca="1" si="292"/>
        <v>0</v>
      </c>
      <c r="AQ124" s="33">
        <f t="shared" ca="1" si="292"/>
        <v>0</v>
      </c>
      <c r="AR124" s="33">
        <f t="shared" ca="1" si="292"/>
        <v>0</v>
      </c>
      <c r="AS124" s="33">
        <f t="shared" ca="1" si="292"/>
        <v>0</v>
      </c>
      <c r="AT124" s="33">
        <f t="shared" ca="1" si="292"/>
        <v>0</v>
      </c>
      <c r="AU124" s="33">
        <f t="shared" ca="1" si="219"/>
        <v>0</v>
      </c>
      <c r="AV124" s="33">
        <f t="shared" ca="1" si="219"/>
        <v>0</v>
      </c>
      <c r="AW124" s="33">
        <f t="shared" ca="1" si="219"/>
        <v>0</v>
      </c>
      <c r="AX124" s="33">
        <f t="shared" ca="1" si="219"/>
        <v>0</v>
      </c>
      <c r="AY124" s="33">
        <f t="shared" ca="1" si="294"/>
        <v>0</v>
      </c>
      <c r="AZ124" s="33">
        <f t="shared" ca="1" si="294"/>
        <v>0</v>
      </c>
      <c r="BA124" s="33">
        <f t="shared" ca="1" si="294"/>
        <v>0</v>
      </c>
      <c r="BB124" s="33">
        <f t="shared" ca="1" si="294"/>
        <v>0</v>
      </c>
      <c r="BC124" s="33">
        <f t="shared" ca="1" si="294"/>
        <v>0</v>
      </c>
      <c r="BD124" s="33">
        <f t="shared" ca="1" si="294"/>
        <v>0</v>
      </c>
      <c r="BE124" s="33">
        <f t="shared" ca="1" si="294"/>
        <v>0</v>
      </c>
      <c r="BF124" s="33">
        <f t="shared" ca="1" si="294"/>
        <v>0</v>
      </c>
      <c r="BG124" s="33">
        <f t="shared" ca="1" si="294"/>
        <v>0</v>
      </c>
      <c r="BH124" s="33"/>
      <c r="BJ124" s="148" t="str">
        <f t="shared" ca="1" si="231"/>
        <v/>
      </c>
      <c r="BL124" s="30"/>
      <c r="BN124" s="29" t="str">
        <f t="shared" ca="1" si="232"/>
        <v/>
      </c>
      <c r="BO124" s="29" t="str">
        <f t="shared" ca="1" si="233"/>
        <v/>
      </c>
      <c r="BP124" s="29" t="str">
        <f t="shared" ca="1" si="234"/>
        <v/>
      </c>
      <c r="BQ124" s="29" t="str">
        <f t="shared" ca="1" si="235"/>
        <v/>
      </c>
      <c r="BR124" s="29" t="str">
        <f t="shared" ca="1" si="236"/>
        <v/>
      </c>
      <c r="BS124" s="29" t="str">
        <f t="shared" ca="1" si="237"/>
        <v/>
      </c>
      <c r="BT124" s="29" t="str">
        <f t="shared" ca="1" si="238"/>
        <v/>
      </c>
      <c r="BU124" s="29" t="str">
        <f t="shared" ca="1" si="239"/>
        <v/>
      </c>
      <c r="BV124" s="29" t="str">
        <f t="shared" ca="1" si="240"/>
        <v/>
      </c>
      <c r="BW124" s="29" t="str">
        <f t="shared" ca="1" si="241"/>
        <v/>
      </c>
      <c r="BX124" s="29" t="str">
        <f t="shared" ca="1" si="242"/>
        <v/>
      </c>
      <c r="BY124" s="29" t="str">
        <f t="shared" ca="1" si="243"/>
        <v/>
      </c>
      <c r="BZ124" s="29" t="str">
        <f t="shared" ca="1" si="244"/>
        <v/>
      </c>
      <c r="CA124" s="29" t="str">
        <f t="shared" ca="1" si="245"/>
        <v/>
      </c>
      <c r="CB124" s="29" t="str">
        <f t="shared" ca="1" si="246"/>
        <v/>
      </c>
      <c r="CC124" s="29" t="str">
        <f t="shared" ca="1" si="247"/>
        <v/>
      </c>
      <c r="CD124" s="29" t="str">
        <f t="shared" ca="1" si="248"/>
        <v/>
      </c>
      <c r="CE124" s="29" t="str">
        <f t="shared" ca="1" si="249"/>
        <v/>
      </c>
      <c r="CF124" s="29" t="str">
        <f t="shared" ca="1" si="250"/>
        <v/>
      </c>
      <c r="CG124" s="29" t="str">
        <f t="shared" ca="1" si="251"/>
        <v/>
      </c>
      <c r="CH124" s="29" t="str">
        <f t="shared" ca="1" si="252"/>
        <v/>
      </c>
      <c r="CI124" s="29" t="str">
        <f t="shared" ca="1" si="253"/>
        <v/>
      </c>
      <c r="CJ124" s="29" t="str">
        <f t="shared" ca="1" si="254"/>
        <v/>
      </c>
      <c r="CK124" s="29" t="str">
        <f t="shared" ca="1" si="255"/>
        <v/>
      </c>
      <c r="CL124" s="29" t="str">
        <f t="shared" ca="1" si="256"/>
        <v/>
      </c>
      <c r="CM124" s="29" t="str">
        <f t="shared" ca="1" si="257"/>
        <v/>
      </c>
      <c r="CN124" s="29" t="str">
        <f t="shared" ca="1" si="258"/>
        <v/>
      </c>
      <c r="CO124" s="29" t="str">
        <f t="shared" ca="1" si="259"/>
        <v/>
      </c>
      <c r="CP124" s="29" t="str">
        <f t="shared" ca="1" si="260"/>
        <v/>
      </c>
      <c r="CQ124" s="29" t="str">
        <f t="shared" ca="1" si="261"/>
        <v/>
      </c>
      <c r="CR124" s="29" t="str">
        <f t="shared" ca="1" si="262"/>
        <v/>
      </c>
      <c r="CS124" s="29" t="str">
        <f t="shared" ca="1" si="263"/>
        <v/>
      </c>
      <c r="CT124" s="29" t="str">
        <f t="shared" ca="1" si="264"/>
        <v/>
      </c>
      <c r="CU124" s="29" t="str">
        <f t="shared" ca="1" si="265"/>
        <v/>
      </c>
      <c r="CV124" s="29" t="str">
        <f t="shared" ca="1" si="266"/>
        <v/>
      </c>
      <c r="CW124" s="29" t="str">
        <f t="shared" ca="1" si="267"/>
        <v/>
      </c>
      <c r="CX124" s="29" t="str">
        <f t="shared" ca="1" si="268"/>
        <v/>
      </c>
      <c r="CY124" s="29" t="str">
        <f t="shared" ca="1" si="269"/>
        <v/>
      </c>
      <c r="CZ124" s="29" t="str">
        <f t="shared" ca="1" si="270"/>
        <v/>
      </c>
      <c r="DA124" s="29" t="str">
        <f t="shared" ca="1" si="271"/>
        <v/>
      </c>
      <c r="DB124" s="29" t="str">
        <f t="shared" ca="1" si="272"/>
        <v/>
      </c>
      <c r="DC124" s="29" t="str">
        <f t="shared" ca="1" si="273"/>
        <v/>
      </c>
      <c r="DD124" s="29" t="str">
        <f t="shared" ca="1" si="274"/>
        <v/>
      </c>
      <c r="DE124" s="29" t="str">
        <f t="shared" ca="1" si="275"/>
        <v/>
      </c>
      <c r="DF124" s="29" t="str">
        <f t="shared" ca="1" si="276"/>
        <v/>
      </c>
      <c r="DG124" s="29" t="str">
        <f t="shared" ca="1" si="277"/>
        <v/>
      </c>
      <c r="DH124" s="29" t="str">
        <f t="shared" ca="1" si="278"/>
        <v/>
      </c>
      <c r="DI124" s="29" t="str">
        <f t="shared" ca="1" si="279"/>
        <v/>
      </c>
      <c r="DJ124" s="29" t="str">
        <f t="shared" ca="1" si="280"/>
        <v/>
      </c>
      <c r="DK124" s="29" t="str">
        <f t="shared" ca="1" si="281"/>
        <v/>
      </c>
      <c r="DL124" s="29" t="str">
        <f t="shared" ca="1" si="282"/>
        <v/>
      </c>
      <c r="DM124" s="29" t="str">
        <f t="shared" ca="1" si="283"/>
        <v/>
      </c>
      <c r="JD124">
        <f t="shared" si="145"/>
        <v>0</v>
      </c>
      <c r="JE124">
        <f t="shared" si="284"/>
        <v>0</v>
      </c>
      <c r="JF124" t="str">
        <f t="shared" ca="1" si="285"/>
        <v/>
      </c>
      <c r="JG124" t="str">
        <f t="shared" ca="1" si="286"/>
        <v/>
      </c>
      <c r="JH124" t="str">
        <f t="shared" ca="1" si="287"/>
        <v/>
      </c>
      <c r="JI124" t="str">
        <f t="shared" ca="1" si="288"/>
        <v/>
      </c>
    </row>
    <row r="125" spans="3:269" x14ac:dyDescent="0.2">
      <c r="C125" s="9">
        <f t="array" aca="1" ref="C125" ca="1">MIN(IF($L$7=0, 0, IF(INDIRECT($L$6)&gt;0, IF(ROW(INDIRECT($L$6))&gt;C124, ROW(INDIRECT($L$6)), MAXR))))</f>
        <v>9999999</v>
      </c>
      <c r="D125" s="9">
        <f t="shared" ca="1" si="85"/>
        <v>0</v>
      </c>
      <c r="E125" s="9">
        <f t="shared" ca="1" si="228"/>
        <v>0</v>
      </c>
      <c r="F125" s="105" t="str">
        <f t="shared" ca="1" si="229"/>
        <v/>
      </c>
      <c r="G125" s="7">
        <f t="shared" ca="1" si="230"/>
        <v>0</v>
      </c>
      <c r="H125" s="33">
        <f t="shared" ca="1" si="298"/>
        <v>0</v>
      </c>
      <c r="I125" s="33">
        <f t="shared" ca="1" si="298"/>
        <v>0</v>
      </c>
      <c r="J125" s="33">
        <f t="shared" ca="1" si="298"/>
        <v>0</v>
      </c>
      <c r="K125" s="33">
        <f t="shared" ca="1" si="298"/>
        <v>0</v>
      </c>
      <c r="L125" s="33">
        <f t="shared" ca="1" si="298"/>
        <v>0</v>
      </c>
      <c r="M125" s="33">
        <f t="shared" ca="1" si="298"/>
        <v>0</v>
      </c>
      <c r="N125" s="33">
        <f t="shared" ca="1" si="298"/>
        <v>0</v>
      </c>
      <c r="O125" s="33">
        <f t="shared" ca="1" si="298"/>
        <v>0</v>
      </c>
      <c r="P125" s="33">
        <f t="shared" ca="1" si="298"/>
        <v>0</v>
      </c>
      <c r="Q125" s="33">
        <f t="shared" ca="1" si="298"/>
        <v>0</v>
      </c>
      <c r="R125" s="33">
        <f t="shared" ca="1" si="297"/>
        <v>0</v>
      </c>
      <c r="S125" s="33">
        <f t="shared" ca="1" si="297"/>
        <v>0</v>
      </c>
      <c r="T125" s="33">
        <f t="shared" ca="1" si="297"/>
        <v>0</v>
      </c>
      <c r="U125" s="33">
        <f t="shared" ca="1" si="297"/>
        <v>0</v>
      </c>
      <c r="V125" s="33">
        <f t="shared" ca="1" si="297"/>
        <v>0</v>
      </c>
      <c r="W125" s="33">
        <f t="shared" ca="1" si="297"/>
        <v>0</v>
      </c>
      <c r="X125" s="33">
        <f t="shared" ca="1" si="297"/>
        <v>0</v>
      </c>
      <c r="Y125" s="33">
        <f t="shared" ca="1" si="297"/>
        <v>0</v>
      </c>
      <c r="Z125" s="33">
        <f t="shared" ca="1" si="297"/>
        <v>0</v>
      </c>
      <c r="AA125" s="33">
        <f t="shared" ca="1" si="296"/>
        <v>0</v>
      </c>
      <c r="AB125" s="33">
        <f t="shared" ca="1" si="296"/>
        <v>0</v>
      </c>
      <c r="AC125" s="33">
        <f t="shared" ca="1" si="296"/>
        <v>0</v>
      </c>
      <c r="AD125" s="33">
        <f t="shared" ca="1" si="296"/>
        <v>0</v>
      </c>
      <c r="AE125" s="33">
        <f t="shared" ca="1" si="296"/>
        <v>0</v>
      </c>
      <c r="AF125" s="33">
        <f t="shared" ca="1" si="296"/>
        <v>0</v>
      </c>
      <c r="AG125" s="33">
        <f t="shared" ca="1" si="296"/>
        <v>0</v>
      </c>
      <c r="AH125" s="33">
        <f t="shared" ca="1" si="296"/>
        <v>0</v>
      </c>
      <c r="AI125" s="33">
        <f t="shared" ca="1" si="296"/>
        <v>0</v>
      </c>
      <c r="AJ125" s="33">
        <f t="shared" ca="1" si="296"/>
        <v>0</v>
      </c>
      <c r="AK125" s="33">
        <f t="shared" ca="1" si="296"/>
        <v>0</v>
      </c>
      <c r="AL125" s="33">
        <f t="shared" ca="1" si="296"/>
        <v>0</v>
      </c>
      <c r="AM125" s="33">
        <f t="shared" ca="1" si="296"/>
        <v>0</v>
      </c>
      <c r="AN125" s="33">
        <f t="shared" ca="1" si="292"/>
        <v>0</v>
      </c>
      <c r="AO125" s="33">
        <f t="shared" ca="1" si="292"/>
        <v>0</v>
      </c>
      <c r="AP125" s="33">
        <f t="shared" ca="1" si="292"/>
        <v>0</v>
      </c>
      <c r="AQ125" s="33">
        <f t="shared" ca="1" si="292"/>
        <v>0</v>
      </c>
      <c r="AR125" s="33">
        <f t="shared" ca="1" si="292"/>
        <v>0</v>
      </c>
      <c r="AS125" s="33">
        <f t="shared" ca="1" si="292"/>
        <v>0</v>
      </c>
      <c r="AT125" s="33">
        <f t="shared" ca="1" si="292"/>
        <v>0</v>
      </c>
      <c r="AU125" s="33">
        <f t="shared" ca="1" si="219"/>
        <v>0</v>
      </c>
      <c r="AV125" s="33">
        <f t="shared" ca="1" si="219"/>
        <v>0</v>
      </c>
      <c r="AW125" s="33">
        <f t="shared" ca="1" si="219"/>
        <v>0</v>
      </c>
      <c r="AX125" s="33">
        <f t="shared" ca="1" si="219"/>
        <v>0</v>
      </c>
      <c r="AY125" s="33">
        <f t="shared" ca="1" si="294"/>
        <v>0</v>
      </c>
      <c r="AZ125" s="33">
        <f t="shared" ca="1" si="294"/>
        <v>0</v>
      </c>
      <c r="BA125" s="33">
        <f t="shared" ca="1" si="294"/>
        <v>0</v>
      </c>
      <c r="BB125" s="33">
        <f t="shared" ca="1" si="294"/>
        <v>0</v>
      </c>
      <c r="BC125" s="33">
        <f t="shared" ca="1" si="294"/>
        <v>0</v>
      </c>
      <c r="BD125" s="33">
        <f t="shared" ca="1" si="294"/>
        <v>0</v>
      </c>
      <c r="BE125" s="33">
        <f t="shared" ca="1" si="294"/>
        <v>0</v>
      </c>
      <c r="BF125" s="33">
        <f t="shared" ca="1" si="294"/>
        <v>0</v>
      </c>
      <c r="BG125" s="33">
        <f t="shared" ca="1" si="294"/>
        <v>0</v>
      </c>
      <c r="BH125" s="33"/>
      <c r="BJ125" s="148" t="str">
        <f t="shared" ca="1" si="231"/>
        <v/>
      </c>
      <c r="BL125" s="30"/>
      <c r="BN125" s="29" t="str">
        <f t="shared" ca="1" si="232"/>
        <v/>
      </c>
      <c r="BO125" s="29" t="str">
        <f t="shared" ca="1" si="233"/>
        <v/>
      </c>
      <c r="BP125" s="29" t="str">
        <f t="shared" ca="1" si="234"/>
        <v/>
      </c>
      <c r="BQ125" s="29" t="str">
        <f t="shared" ca="1" si="235"/>
        <v/>
      </c>
      <c r="BR125" s="29" t="str">
        <f t="shared" ca="1" si="236"/>
        <v/>
      </c>
      <c r="BS125" s="29" t="str">
        <f t="shared" ca="1" si="237"/>
        <v/>
      </c>
      <c r="BT125" s="29" t="str">
        <f t="shared" ca="1" si="238"/>
        <v/>
      </c>
      <c r="BU125" s="29" t="str">
        <f t="shared" ca="1" si="239"/>
        <v/>
      </c>
      <c r="BV125" s="29" t="str">
        <f t="shared" ca="1" si="240"/>
        <v/>
      </c>
      <c r="BW125" s="29" t="str">
        <f t="shared" ca="1" si="241"/>
        <v/>
      </c>
      <c r="BX125" s="29" t="str">
        <f t="shared" ca="1" si="242"/>
        <v/>
      </c>
      <c r="BY125" s="29" t="str">
        <f t="shared" ca="1" si="243"/>
        <v/>
      </c>
      <c r="BZ125" s="29" t="str">
        <f t="shared" ca="1" si="244"/>
        <v/>
      </c>
      <c r="CA125" s="29" t="str">
        <f t="shared" ca="1" si="245"/>
        <v/>
      </c>
      <c r="CB125" s="29" t="str">
        <f t="shared" ca="1" si="246"/>
        <v/>
      </c>
      <c r="CC125" s="29" t="str">
        <f t="shared" ca="1" si="247"/>
        <v/>
      </c>
      <c r="CD125" s="29" t="str">
        <f t="shared" ca="1" si="248"/>
        <v/>
      </c>
      <c r="CE125" s="29" t="str">
        <f t="shared" ca="1" si="249"/>
        <v/>
      </c>
      <c r="CF125" s="29" t="str">
        <f t="shared" ca="1" si="250"/>
        <v/>
      </c>
      <c r="CG125" s="29" t="str">
        <f t="shared" ca="1" si="251"/>
        <v/>
      </c>
      <c r="CH125" s="29" t="str">
        <f t="shared" ca="1" si="252"/>
        <v/>
      </c>
      <c r="CI125" s="29" t="str">
        <f t="shared" ca="1" si="253"/>
        <v/>
      </c>
      <c r="CJ125" s="29" t="str">
        <f t="shared" ca="1" si="254"/>
        <v/>
      </c>
      <c r="CK125" s="29" t="str">
        <f t="shared" ca="1" si="255"/>
        <v/>
      </c>
      <c r="CL125" s="29" t="str">
        <f t="shared" ca="1" si="256"/>
        <v/>
      </c>
      <c r="CM125" s="29" t="str">
        <f t="shared" ca="1" si="257"/>
        <v/>
      </c>
      <c r="CN125" s="29" t="str">
        <f t="shared" ca="1" si="258"/>
        <v/>
      </c>
      <c r="CO125" s="29" t="str">
        <f t="shared" ca="1" si="259"/>
        <v/>
      </c>
      <c r="CP125" s="29" t="str">
        <f t="shared" ca="1" si="260"/>
        <v/>
      </c>
      <c r="CQ125" s="29" t="str">
        <f t="shared" ca="1" si="261"/>
        <v/>
      </c>
      <c r="CR125" s="29" t="str">
        <f t="shared" ca="1" si="262"/>
        <v/>
      </c>
      <c r="CS125" s="29" t="str">
        <f t="shared" ca="1" si="263"/>
        <v/>
      </c>
      <c r="CT125" s="29" t="str">
        <f t="shared" ca="1" si="264"/>
        <v/>
      </c>
      <c r="CU125" s="29" t="str">
        <f t="shared" ca="1" si="265"/>
        <v/>
      </c>
      <c r="CV125" s="29" t="str">
        <f t="shared" ca="1" si="266"/>
        <v/>
      </c>
      <c r="CW125" s="29" t="str">
        <f t="shared" ca="1" si="267"/>
        <v/>
      </c>
      <c r="CX125" s="29" t="str">
        <f t="shared" ca="1" si="268"/>
        <v/>
      </c>
      <c r="CY125" s="29" t="str">
        <f t="shared" ca="1" si="269"/>
        <v/>
      </c>
      <c r="CZ125" s="29" t="str">
        <f t="shared" ca="1" si="270"/>
        <v/>
      </c>
      <c r="DA125" s="29" t="str">
        <f t="shared" ca="1" si="271"/>
        <v/>
      </c>
      <c r="DB125" s="29" t="str">
        <f t="shared" ca="1" si="272"/>
        <v/>
      </c>
      <c r="DC125" s="29" t="str">
        <f t="shared" ca="1" si="273"/>
        <v/>
      </c>
      <c r="DD125" s="29" t="str">
        <f t="shared" ca="1" si="274"/>
        <v/>
      </c>
      <c r="DE125" s="29" t="str">
        <f t="shared" ca="1" si="275"/>
        <v/>
      </c>
      <c r="DF125" s="29" t="str">
        <f t="shared" ca="1" si="276"/>
        <v/>
      </c>
      <c r="DG125" s="29" t="str">
        <f t="shared" ca="1" si="277"/>
        <v/>
      </c>
      <c r="DH125" s="29" t="str">
        <f t="shared" ca="1" si="278"/>
        <v/>
      </c>
      <c r="DI125" s="29" t="str">
        <f t="shared" ca="1" si="279"/>
        <v/>
      </c>
      <c r="DJ125" s="29" t="str">
        <f t="shared" ca="1" si="280"/>
        <v/>
      </c>
      <c r="DK125" s="29" t="str">
        <f t="shared" ca="1" si="281"/>
        <v/>
      </c>
      <c r="DL125" s="29" t="str">
        <f t="shared" ca="1" si="282"/>
        <v/>
      </c>
      <c r="DM125" s="29" t="str">
        <f t="shared" ca="1" si="283"/>
        <v/>
      </c>
      <c r="JD125">
        <f t="shared" si="145"/>
        <v>0</v>
      </c>
      <c r="JE125">
        <f t="shared" si="284"/>
        <v>0</v>
      </c>
      <c r="JF125" t="str">
        <f t="shared" ca="1" si="285"/>
        <v/>
      </c>
      <c r="JG125" t="str">
        <f t="shared" ca="1" si="286"/>
        <v/>
      </c>
      <c r="JH125" t="str">
        <f t="shared" ca="1" si="287"/>
        <v/>
      </c>
      <c r="JI125" t="str">
        <f t="shared" ca="1" si="288"/>
        <v/>
      </c>
    </row>
    <row r="126" spans="3:269" x14ac:dyDescent="0.2">
      <c r="C126" s="9">
        <f t="array" aca="1" ref="C126" ca="1">MIN(IF($L$7=0, 0, IF(INDIRECT($L$6)&gt;0, IF(ROW(INDIRECT($L$6))&gt;C125, ROW(INDIRECT($L$6)), MAXR))))</f>
        <v>9999999</v>
      </c>
      <c r="D126" s="9">
        <f t="shared" ca="1" si="85"/>
        <v>0</v>
      </c>
      <c r="E126" s="9">
        <f t="shared" ca="1" si="228"/>
        <v>0</v>
      </c>
      <c r="F126" s="105" t="str">
        <f t="shared" ca="1" si="229"/>
        <v/>
      </c>
      <c r="G126" s="7">
        <f t="shared" ca="1" si="230"/>
        <v>0</v>
      </c>
      <c r="H126" s="33">
        <f t="shared" ca="1" si="298"/>
        <v>0</v>
      </c>
      <c r="I126" s="33">
        <f t="shared" ca="1" si="298"/>
        <v>0</v>
      </c>
      <c r="J126" s="33">
        <f t="shared" ca="1" si="298"/>
        <v>0</v>
      </c>
      <c r="K126" s="33">
        <f t="shared" ca="1" si="298"/>
        <v>0</v>
      </c>
      <c r="L126" s="33">
        <f t="shared" ca="1" si="298"/>
        <v>0</v>
      </c>
      <c r="M126" s="33">
        <f t="shared" ca="1" si="298"/>
        <v>0</v>
      </c>
      <c r="N126" s="33">
        <f t="shared" ca="1" si="298"/>
        <v>0</v>
      </c>
      <c r="O126" s="33">
        <f t="shared" ca="1" si="298"/>
        <v>0</v>
      </c>
      <c r="P126" s="33">
        <f t="shared" ca="1" si="298"/>
        <v>0</v>
      </c>
      <c r="Q126" s="33">
        <f t="shared" ca="1" si="298"/>
        <v>0</v>
      </c>
      <c r="R126" s="33">
        <f t="shared" ca="1" si="297"/>
        <v>0</v>
      </c>
      <c r="S126" s="33">
        <f t="shared" ca="1" si="297"/>
        <v>0</v>
      </c>
      <c r="T126" s="33">
        <f t="shared" ca="1" si="297"/>
        <v>0</v>
      </c>
      <c r="U126" s="33">
        <f t="shared" ca="1" si="297"/>
        <v>0</v>
      </c>
      <c r="V126" s="33">
        <f t="shared" ca="1" si="297"/>
        <v>0</v>
      </c>
      <c r="W126" s="33">
        <f t="shared" ca="1" si="297"/>
        <v>0</v>
      </c>
      <c r="X126" s="33">
        <f t="shared" ca="1" si="297"/>
        <v>0</v>
      </c>
      <c r="Y126" s="33">
        <f t="shared" ca="1" si="297"/>
        <v>0</v>
      </c>
      <c r="Z126" s="33">
        <f t="shared" ca="1" si="297"/>
        <v>0</v>
      </c>
      <c r="AA126" s="33">
        <f t="shared" ca="1" si="296"/>
        <v>0</v>
      </c>
      <c r="AB126" s="33">
        <f t="shared" ca="1" si="296"/>
        <v>0</v>
      </c>
      <c r="AC126" s="33">
        <f t="shared" ca="1" si="296"/>
        <v>0</v>
      </c>
      <c r="AD126" s="33">
        <f t="shared" ca="1" si="296"/>
        <v>0</v>
      </c>
      <c r="AE126" s="33">
        <f t="shared" ca="1" si="296"/>
        <v>0</v>
      </c>
      <c r="AF126" s="33">
        <f t="shared" ca="1" si="296"/>
        <v>0</v>
      </c>
      <c r="AG126" s="33">
        <f t="shared" ca="1" si="296"/>
        <v>0</v>
      </c>
      <c r="AH126" s="33">
        <f t="shared" ca="1" si="296"/>
        <v>0</v>
      </c>
      <c r="AI126" s="33">
        <f t="shared" ca="1" si="296"/>
        <v>0</v>
      </c>
      <c r="AJ126" s="33">
        <f t="shared" ca="1" si="296"/>
        <v>0</v>
      </c>
      <c r="AK126" s="33">
        <f t="shared" ca="1" si="296"/>
        <v>0</v>
      </c>
      <c r="AL126" s="33">
        <f t="shared" ca="1" si="296"/>
        <v>0</v>
      </c>
      <c r="AM126" s="33">
        <f t="shared" ca="1" si="296"/>
        <v>0</v>
      </c>
      <c r="AN126" s="33">
        <f t="shared" ca="1" si="292"/>
        <v>0</v>
      </c>
      <c r="AO126" s="33">
        <f t="shared" ca="1" si="292"/>
        <v>0</v>
      </c>
      <c r="AP126" s="33">
        <f t="shared" ca="1" si="292"/>
        <v>0</v>
      </c>
      <c r="AQ126" s="33">
        <f t="shared" ca="1" si="292"/>
        <v>0</v>
      </c>
      <c r="AR126" s="33">
        <f t="shared" ca="1" si="292"/>
        <v>0</v>
      </c>
      <c r="AS126" s="33">
        <f t="shared" ca="1" si="292"/>
        <v>0</v>
      </c>
      <c r="AT126" s="33">
        <f t="shared" ca="1" si="292"/>
        <v>0</v>
      </c>
      <c r="AU126" s="33">
        <f t="shared" ca="1" si="219"/>
        <v>0</v>
      </c>
      <c r="AV126" s="33">
        <f t="shared" ref="AV126:BG132" ca="1" si="299">IF(OR($C126=MAXR, $C126=0, AV$24=0, AV$19=0), 0, IF(LEN(INDIRECT($F$9&amp;AV$20&amp;$C126))=0, NULL,  INDIRECT($F$9&amp;AV$20&amp;$C126)))</f>
        <v>0</v>
      </c>
      <c r="AW126" s="33">
        <f t="shared" ca="1" si="299"/>
        <v>0</v>
      </c>
      <c r="AX126" s="33">
        <f t="shared" ca="1" si="299"/>
        <v>0</v>
      </c>
      <c r="AY126" s="33">
        <f t="shared" ca="1" si="299"/>
        <v>0</v>
      </c>
      <c r="AZ126" s="33">
        <f t="shared" ca="1" si="299"/>
        <v>0</v>
      </c>
      <c r="BA126" s="33">
        <f t="shared" ca="1" si="299"/>
        <v>0</v>
      </c>
      <c r="BB126" s="33">
        <f t="shared" ca="1" si="299"/>
        <v>0</v>
      </c>
      <c r="BC126" s="33">
        <f t="shared" ca="1" si="299"/>
        <v>0</v>
      </c>
      <c r="BD126" s="33">
        <f t="shared" ca="1" si="299"/>
        <v>0</v>
      </c>
      <c r="BE126" s="33">
        <f t="shared" ca="1" si="299"/>
        <v>0</v>
      </c>
      <c r="BF126" s="33">
        <f t="shared" ca="1" si="299"/>
        <v>0</v>
      </c>
      <c r="BG126" s="33">
        <f t="shared" ca="1" si="299"/>
        <v>0</v>
      </c>
      <c r="BH126" s="33"/>
      <c r="BJ126" s="148" t="str">
        <f t="shared" ca="1" si="231"/>
        <v/>
      </c>
      <c r="BL126" s="30"/>
      <c r="BN126" s="29" t="str">
        <f t="shared" ca="1" si="232"/>
        <v/>
      </c>
      <c r="BO126" s="29" t="str">
        <f t="shared" ca="1" si="233"/>
        <v/>
      </c>
      <c r="BP126" s="29" t="str">
        <f t="shared" ca="1" si="234"/>
        <v/>
      </c>
      <c r="BQ126" s="29" t="str">
        <f t="shared" ca="1" si="235"/>
        <v/>
      </c>
      <c r="BR126" s="29" t="str">
        <f t="shared" ca="1" si="236"/>
        <v/>
      </c>
      <c r="BS126" s="29" t="str">
        <f t="shared" ca="1" si="237"/>
        <v/>
      </c>
      <c r="BT126" s="29" t="str">
        <f t="shared" ca="1" si="238"/>
        <v/>
      </c>
      <c r="BU126" s="29" t="str">
        <f t="shared" ca="1" si="239"/>
        <v/>
      </c>
      <c r="BV126" s="29" t="str">
        <f t="shared" ca="1" si="240"/>
        <v/>
      </c>
      <c r="BW126" s="29" t="str">
        <f t="shared" ca="1" si="241"/>
        <v/>
      </c>
      <c r="BX126" s="29" t="str">
        <f t="shared" ca="1" si="242"/>
        <v/>
      </c>
      <c r="BY126" s="29" t="str">
        <f t="shared" ca="1" si="243"/>
        <v/>
      </c>
      <c r="BZ126" s="29" t="str">
        <f t="shared" ca="1" si="244"/>
        <v/>
      </c>
      <c r="CA126" s="29" t="str">
        <f t="shared" ca="1" si="245"/>
        <v/>
      </c>
      <c r="CB126" s="29" t="str">
        <f t="shared" ca="1" si="246"/>
        <v/>
      </c>
      <c r="CC126" s="29" t="str">
        <f t="shared" ca="1" si="247"/>
        <v/>
      </c>
      <c r="CD126" s="29" t="str">
        <f t="shared" ca="1" si="248"/>
        <v/>
      </c>
      <c r="CE126" s="29" t="str">
        <f t="shared" ca="1" si="249"/>
        <v/>
      </c>
      <c r="CF126" s="29" t="str">
        <f t="shared" ca="1" si="250"/>
        <v/>
      </c>
      <c r="CG126" s="29" t="str">
        <f t="shared" ca="1" si="251"/>
        <v/>
      </c>
      <c r="CH126" s="29" t="str">
        <f t="shared" ca="1" si="252"/>
        <v/>
      </c>
      <c r="CI126" s="29" t="str">
        <f t="shared" ca="1" si="253"/>
        <v/>
      </c>
      <c r="CJ126" s="29" t="str">
        <f t="shared" ca="1" si="254"/>
        <v/>
      </c>
      <c r="CK126" s="29" t="str">
        <f t="shared" ca="1" si="255"/>
        <v/>
      </c>
      <c r="CL126" s="29" t="str">
        <f t="shared" ca="1" si="256"/>
        <v/>
      </c>
      <c r="CM126" s="29" t="str">
        <f t="shared" ca="1" si="257"/>
        <v/>
      </c>
      <c r="CN126" s="29" t="str">
        <f t="shared" ca="1" si="258"/>
        <v/>
      </c>
      <c r="CO126" s="29" t="str">
        <f t="shared" ca="1" si="259"/>
        <v/>
      </c>
      <c r="CP126" s="29" t="str">
        <f t="shared" ca="1" si="260"/>
        <v/>
      </c>
      <c r="CQ126" s="29" t="str">
        <f t="shared" ca="1" si="261"/>
        <v/>
      </c>
      <c r="CR126" s="29" t="str">
        <f t="shared" ca="1" si="262"/>
        <v/>
      </c>
      <c r="CS126" s="29" t="str">
        <f t="shared" ca="1" si="263"/>
        <v/>
      </c>
      <c r="CT126" s="29" t="str">
        <f t="shared" ca="1" si="264"/>
        <v/>
      </c>
      <c r="CU126" s="29" t="str">
        <f t="shared" ca="1" si="265"/>
        <v/>
      </c>
      <c r="CV126" s="29" t="str">
        <f t="shared" ca="1" si="266"/>
        <v/>
      </c>
      <c r="CW126" s="29" t="str">
        <f t="shared" ca="1" si="267"/>
        <v/>
      </c>
      <c r="CX126" s="29" t="str">
        <f t="shared" ca="1" si="268"/>
        <v/>
      </c>
      <c r="CY126" s="29" t="str">
        <f t="shared" ca="1" si="269"/>
        <v/>
      </c>
      <c r="CZ126" s="29" t="str">
        <f t="shared" ca="1" si="270"/>
        <v/>
      </c>
      <c r="DA126" s="29" t="str">
        <f t="shared" ca="1" si="271"/>
        <v/>
      </c>
      <c r="DB126" s="29" t="str">
        <f t="shared" ca="1" si="272"/>
        <v/>
      </c>
      <c r="DC126" s="29" t="str">
        <f t="shared" ca="1" si="273"/>
        <v/>
      </c>
      <c r="DD126" s="29" t="str">
        <f t="shared" ca="1" si="274"/>
        <v/>
      </c>
      <c r="DE126" s="29" t="str">
        <f t="shared" ca="1" si="275"/>
        <v/>
      </c>
      <c r="DF126" s="29" t="str">
        <f t="shared" ca="1" si="276"/>
        <v/>
      </c>
      <c r="DG126" s="29" t="str">
        <f t="shared" ca="1" si="277"/>
        <v/>
      </c>
      <c r="DH126" s="29" t="str">
        <f t="shared" ca="1" si="278"/>
        <v/>
      </c>
      <c r="DI126" s="29" t="str">
        <f t="shared" ca="1" si="279"/>
        <v/>
      </c>
      <c r="DJ126" s="29" t="str">
        <f t="shared" ca="1" si="280"/>
        <v/>
      </c>
      <c r="DK126" s="29" t="str">
        <f t="shared" ca="1" si="281"/>
        <v/>
      </c>
      <c r="DL126" s="29" t="str">
        <f t="shared" ca="1" si="282"/>
        <v/>
      </c>
      <c r="DM126" s="29" t="str">
        <f t="shared" ca="1" si="283"/>
        <v/>
      </c>
      <c r="JD126">
        <f t="shared" si="145"/>
        <v>0</v>
      </c>
      <c r="JE126">
        <f t="shared" si="284"/>
        <v>0</v>
      </c>
      <c r="JF126" t="str">
        <f t="shared" ca="1" si="285"/>
        <v/>
      </c>
      <c r="JG126" t="str">
        <f t="shared" ca="1" si="286"/>
        <v/>
      </c>
      <c r="JH126" t="str">
        <f t="shared" ca="1" si="287"/>
        <v/>
      </c>
      <c r="JI126" t="str">
        <f t="shared" ca="1" si="288"/>
        <v/>
      </c>
    </row>
    <row r="127" spans="3:269" x14ac:dyDescent="0.2">
      <c r="C127" s="9">
        <f t="array" aca="1" ref="C127" ca="1">MIN(IF($L$7=0, 0, IF(INDIRECT($L$6)&gt;0, IF(ROW(INDIRECT($L$6))&gt;C126, ROW(INDIRECT($L$6)), MAXR))))</f>
        <v>9999999</v>
      </c>
      <c r="D127" s="9">
        <f t="shared" ca="1" si="85"/>
        <v>0</v>
      </c>
      <c r="E127" s="9">
        <f t="shared" ca="1" si="228"/>
        <v>0</v>
      </c>
      <c r="F127" s="105" t="str">
        <f t="shared" ca="1" si="229"/>
        <v/>
      </c>
      <c r="G127" s="7">
        <f t="shared" ca="1" si="230"/>
        <v>0</v>
      </c>
      <c r="H127" s="33">
        <f t="shared" ca="1" si="298"/>
        <v>0</v>
      </c>
      <c r="I127" s="33">
        <f t="shared" ca="1" si="298"/>
        <v>0</v>
      </c>
      <c r="J127" s="33">
        <f t="shared" ca="1" si="298"/>
        <v>0</v>
      </c>
      <c r="K127" s="33">
        <f t="shared" ca="1" si="298"/>
        <v>0</v>
      </c>
      <c r="L127" s="33">
        <f t="shared" ca="1" si="298"/>
        <v>0</v>
      </c>
      <c r="M127" s="33">
        <f t="shared" ca="1" si="298"/>
        <v>0</v>
      </c>
      <c r="N127" s="33">
        <f t="shared" ca="1" si="298"/>
        <v>0</v>
      </c>
      <c r="O127" s="33">
        <f t="shared" ca="1" si="298"/>
        <v>0</v>
      </c>
      <c r="P127" s="33">
        <f t="shared" ca="1" si="298"/>
        <v>0</v>
      </c>
      <c r="Q127" s="33">
        <f t="shared" ca="1" si="298"/>
        <v>0</v>
      </c>
      <c r="R127" s="33">
        <f t="shared" ca="1" si="297"/>
        <v>0</v>
      </c>
      <c r="S127" s="33">
        <f t="shared" ca="1" si="297"/>
        <v>0</v>
      </c>
      <c r="T127" s="33">
        <f t="shared" ca="1" si="297"/>
        <v>0</v>
      </c>
      <c r="U127" s="33">
        <f t="shared" ca="1" si="297"/>
        <v>0</v>
      </c>
      <c r="V127" s="33">
        <f t="shared" ca="1" si="297"/>
        <v>0</v>
      </c>
      <c r="W127" s="33">
        <f t="shared" ca="1" si="297"/>
        <v>0</v>
      </c>
      <c r="X127" s="33">
        <f t="shared" ca="1" si="297"/>
        <v>0</v>
      </c>
      <c r="Y127" s="33">
        <f t="shared" ca="1" si="297"/>
        <v>0</v>
      </c>
      <c r="Z127" s="33">
        <f t="shared" ca="1" si="297"/>
        <v>0</v>
      </c>
      <c r="AA127" s="33">
        <f t="shared" ca="1" si="296"/>
        <v>0</v>
      </c>
      <c r="AB127" s="33">
        <f t="shared" ca="1" si="296"/>
        <v>0</v>
      </c>
      <c r="AC127" s="33">
        <f t="shared" ca="1" si="296"/>
        <v>0</v>
      </c>
      <c r="AD127" s="33">
        <f t="shared" ca="1" si="296"/>
        <v>0</v>
      </c>
      <c r="AE127" s="33">
        <f t="shared" ca="1" si="296"/>
        <v>0</v>
      </c>
      <c r="AF127" s="33">
        <f t="shared" ca="1" si="296"/>
        <v>0</v>
      </c>
      <c r="AG127" s="33">
        <f t="shared" ca="1" si="296"/>
        <v>0</v>
      </c>
      <c r="AH127" s="33">
        <f t="shared" ca="1" si="296"/>
        <v>0</v>
      </c>
      <c r="AI127" s="33">
        <f t="shared" ca="1" si="296"/>
        <v>0</v>
      </c>
      <c r="AJ127" s="33">
        <f t="shared" ca="1" si="296"/>
        <v>0</v>
      </c>
      <c r="AK127" s="33">
        <f t="shared" ca="1" si="296"/>
        <v>0</v>
      </c>
      <c r="AL127" s="33">
        <f t="shared" ca="1" si="296"/>
        <v>0</v>
      </c>
      <c r="AM127" s="33">
        <f t="shared" ca="1" si="296"/>
        <v>0</v>
      </c>
      <c r="AN127" s="33">
        <f t="shared" ca="1" si="292"/>
        <v>0</v>
      </c>
      <c r="AO127" s="33">
        <f t="shared" ca="1" si="292"/>
        <v>0</v>
      </c>
      <c r="AP127" s="33">
        <f t="shared" ca="1" si="292"/>
        <v>0</v>
      </c>
      <c r="AQ127" s="33">
        <f t="shared" ca="1" si="292"/>
        <v>0</v>
      </c>
      <c r="AR127" s="33">
        <f t="shared" ca="1" si="292"/>
        <v>0</v>
      </c>
      <c r="AS127" s="33">
        <f t="shared" ca="1" si="292"/>
        <v>0</v>
      </c>
      <c r="AT127" s="33">
        <f t="shared" ca="1" si="292"/>
        <v>0</v>
      </c>
      <c r="AU127" s="33">
        <f t="shared" ca="1" si="292"/>
        <v>0</v>
      </c>
      <c r="AV127" s="33">
        <f t="shared" ca="1" si="292"/>
        <v>0</v>
      </c>
      <c r="AW127" s="33">
        <f t="shared" ca="1" si="292"/>
        <v>0</v>
      </c>
      <c r="AX127" s="33">
        <f t="shared" ca="1" si="292"/>
        <v>0</v>
      </c>
      <c r="AY127" s="33">
        <f t="shared" ca="1" si="299"/>
        <v>0</v>
      </c>
      <c r="AZ127" s="33">
        <f t="shared" ca="1" si="299"/>
        <v>0</v>
      </c>
      <c r="BA127" s="33">
        <f t="shared" ca="1" si="299"/>
        <v>0</v>
      </c>
      <c r="BB127" s="33">
        <f t="shared" ca="1" si="299"/>
        <v>0</v>
      </c>
      <c r="BC127" s="33">
        <f t="shared" ca="1" si="299"/>
        <v>0</v>
      </c>
      <c r="BD127" s="33">
        <f t="shared" ca="1" si="299"/>
        <v>0</v>
      </c>
      <c r="BE127" s="33">
        <f t="shared" ca="1" si="299"/>
        <v>0</v>
      </c>
      <c r="BF127" s="33">
        <f t="shared" ca="1" si="299"/>
        <v>0</v>
      </c>
      <c r="BG127" s="33">
        <f t="shared" ca="1" si="299"/>
        <v>0</v>
      </c>
      <c r="BH127" s="33"/>
      <c r="BJ127" s="148" t="str">
        <f t="shared" ca="1" si="231"/>
        <v/>
      </c>
      <c r="BL127" s="30"/>
      <c r="BN127" s="29" t="str">
        <f t="shared" ca="1" si="232"/>
        <v/>
      </c>
      <c r="BO127" s="29" t="str">
        <f t="shared" ca="1" si="233"/>
        <v/>
      </c>
      <c r="BP127" s="29" t="str">
        <f t="shared" ca="1" si="234"/>
        <v/>
      </c>
      <c r="BQ127" s="29" t="str">
        <f t="shared" ca="1" si="235"/>
        <v/>
      </c>
      <c r="BR127" s="29" t="str">
        <f t="shared" ca="1" si="236"/>
        <v/>
      </c>
      <c r="BS127" s="29" t="str">
        <f t="shared" ca="1" si="237"/>
        <v/>
      </c>
      <c r="BT127" s="29" t="str">
        <f t="shared" ca="1" si="238"/>
        <v/>
      </c>
      <c r="BU127" s="29" t="str">
        <f t="shared" ca="1" si="239"/>
        <v/>
      </c>
      <c r="BV127" s="29" t="str">
        <f t="shared" ca="1" si="240"/>
        <v/>
      </c>
      <c r="BW127" s="29" t="str">
        <f t="shared" ca="1" si="241"/>
        <v/>
      </c>
      <c r="BX127" s="29" t="str">
        <f t="shared" ca="1" si="242"/>
        <v/>
      </c>
      <c r="BY127" s="29" t="str">
        <f t="shared" ca="1" si="243"/>
        <v/>
      </c>
      <c r="BZ127" s="29" t="str">
        <f t="shared" ca="1" si="244"/>
        <v/>
      </c>
      <c r="CA127" s="29" t="str">
        <f t="shared" ca="1" si="245"/>
        <v/>
      </c>
      <c r="CB127" s="29" t="str">
        <f t="shared" ca="1" si="246"/>
        <v/>
      </c>
      <c r="CC127" s="29" t="str">
        <f t="shared" ca="1" si="247"/>
        <v/>
      </c>
      <c r="CD127" s="29" t="str">
        <f t="shared" ca="1" si="248"/>
        <v/>
      </c>
      <c r="CE127" s="29" t="str">
        <f t="shared" ca="1" si="249"/>
        <v/>
      </c>
      <c r="CF127" s="29" t="str">
        <f t="shared" ca="1" si="250"/>
        <v/>
      </c>
      <c r="CG127" s="29" t="str">
        <f t="shared" ca="1" si="251"/>
        <v/>
      </c>
      <c r="CH127" s="29" t="str">
        <f t="shared" ca="1" si="252"/>
        <v/>
      </c>
      <c r="CI127" s="29" t="str">
        <f t="shared" ca="1" si="253"/>
        <v/>
      </c>
      <c r="CJ127" s="29" t="str">
        <f t="shared" ca="1" si="254"/>
        <v/>
      </c>
      <c r="CK127" s="29" t="str">
        <f t="shared" ca="1" si="255"/>
        <v/>
      </c>
      <c r="CL127" s="29" t="str">
        <f t="shared" ca="1" si="256"/>
        <v/>
      </c>
      <c r="CM127" s="29" t="str">
        <f t="shared" ca="1" si="257"/>
        <v/>
      </c>
      <c r="CN127" s="29" t="str">
        <f t="shared" ca="1" si="258"/>
        <v/>
      </c>
      <c r="CO127" s="29" t="str">
        <f t="shared" ca="1" si="259"/>
        <v/>
      </c>
      <c r="CP127" s="29" t="str">
        <f t="shared" ca="1" si="260"/>
        <v/>
      </c>
      <c r="CQ127" s="29" t="str">
        <f t="shared" ca="1" si="261"/>
        <v/>
      </c>
      <c r="CR127" s="29" t="str">
        <f t="shared" ca="1" si="262"/>
        <v/>
      </c>
      <c r="CS127" s="29" t="str">
        <f t="shared" ca="1" si="263"/>
        <v/>
      </c>
      <c r="CT127" s="29" t="str">
        <f t="shared" ca="1" si="264"/>
        <v/>
      </c>
      <c r="CU127" s="29" t="str">
        <f t="shared" ca="1" si="265"/>
        <v/>
      </c>
      <c r="CV127" s="29" t="str">
        <f t="shared" ca="1" si="266"/>
        <v/>
      </c>
      <c r="CW127" s="29" t="str">
        <f t="shared" ca="1" si="267"/>
        <v/>
      </c>
      <c r="CX127" s="29" t="str">
        <f t="shared" ca="1" si="268"/>
        <v/>
      </c>
      <c r="CY127" s="29" t="str">
        <f t="shared" ca="1" si="269"/>
        <v/>
      </c>
      <c r="CZ127" s="29" t="str">
        <f t="shared" ca="1" si="270"/>
        <v/>
      </c>
      <c r="DA127" s="29" t="str">
        <f t="shared" ca="1" si="271"/>
        <v/>
      </c>
      <c r="DB127" s="29" t="str">
        <f t="shared" ca="1" si="272"/>
        <v/>
      </c>
      <c r="DC127" s="29" t="str">
        <f t="shared" ca="1" si="273"/>
        <v/>
      </c>
      <c r="DD127" s="29" t="str">
        <f t="shared" ca="1" si="274"/>
        <v/>
      </c>
      <c r="DE127" s="29" t="str">
        <f t="shared" ca="1" si="275"/>
        <v/>
      </c>
      <c r="DF127" s="29" t="str">
        <f t="shared" ca="1" si="276"/>
        <v/>
      </c>
      <c r="DG127" s="29" t="str">
        <f t="shared" ca="1" si="277"/>
        <v/>
      </c>
      <c r="DH127" s="29" t="str">
        <f t="shared" ca="1" si="278"/>
        <v/>
      </c>
      <c r="DI127" s="29" t="str">
        <f t="shared" ca="1" si="279"/>
        <v/>
      </c>
      <c r="DJ127" s="29" t="str">
        <f t="shared" ca="1" si="280"/>
        <v/>
      </c>
      <c r="DK127" s="29" t="str">
        <f t="shared" ca="1" si="281"/>
        <v/>
      </c>
      <c r="DL127" s="29" t="str">
        <f t="shared" ca="1" si="282"/>
        <v/>
      </c>
      <c r="DM127" s="29" t="str">
        <f t="shared" ca="1" si="283"/>
        <v/>
      </c>
      <c r="JD127">
        <f t="shared" si="145"/>
        <v>0</v>
      </c>
      <c r="JE127">
        <f t="shared" si="284"/>
        <v>0</v>
      </c>
      <c r="JF127" t="str">
        <f t="shared" ca="1" si="285"/>
        <v/>
      </c>
      <c r="JG127" t="str">
        <f t="shared" ca="1" si="286"/>
        <v/>
      </c>
      <c r="JH127" t="str">
        <f t="shared" ca="1" si="287"/>
        <v/>
      </c>
      <c r="JI127" t="str">
        <f t="shared" ca="1" si="288"/>
        <v/>
      </c>
    </row>
    <row r="128" spans="3:269" x14ac:dyDescent="0.2">
      <c r="C128" s="9">
        <f t="array" aca="1" ref="C128" ca="1">MIN(IF($L$7=0, 0, IF(INDIRECT($L$6)&gt;0, IF(ROW(INDIRECT($L$6))&gt;C127, ROW(INDIRECT($L$6)), MAXR))))</f>
        <v>9999999</v>
      </c>
      <c r="D128" s="9">
        <f t="shared" ca="1" si="85"/>
        <v>0</v>
      </c>
      <c r="E128" s="9">
        <f t="shared" ca="1" si="228"/>
        <v>0</v>
      </c>
      <c r="F128" s="105" t="str">
        <f t="shared" ca="1" si="229"/>
        <v/>
      </c>
      <c r="G128" s="7">
        <f t="shared" ca="1" si="230"/>
        <v>0</v>
      </c>
      <c r="H128" s="33">
        <f t="shared" ca="1" si="298"/>
        <v>0</v>
      </c>
      <c r="I128" s="33">
        <f t="shared" ca="1" si="298"/>
        <v>0</v>
      </c>
      <c r="J128" s="33">
        <f t="shared" ca="1" si="298"/>
        <v>0</v>
      </c>
      <c r="K128" s="33">
        <f t="shared" ca="1" si="298"/>
        <v>0</v>
      </c>
      <c r="L128" s="33">
        <f t="shared" ca="1" si="298"/>
        <v>0</v>
      </c>
      <c r="M128" s="33">
        <f t="shared" ca="1" si="298"/>
        <v>0</v>
      </c>
      <c r="N128" s="33">
        <f t="shared" ca="1" si="298"/>
        <v>0</v>
      </c>
      <c r="O128" s="33">
        <f t="shared" ca="1" si="298"/>
        <v>0</v>
      </c>
      <c r="P128" s="33">
        <f t="shared" ca="1" si="298"/>
        <v>0</v>
      </c>
      <c r="Q128" s="33">
        <f t="shared" ca="1" si="298"/>
        <v>0</v>
      </c>
      <c r="R128" s="33">
        <f t="shared" ca="1" si="297"/>
        <v>0</v>
      </c>
      <c r="S128" s="33">
        <f t="shared" ca="1" si="297"/>
        <v>0</v>
      </c>
      <c r="T128" s="33">
        <f t="shared" ca="1" si="297"/>
        <v>0</v>
      </c>
      <c r="U128" s="33">
        <f t="shared" ca="1" si="297"/>
        <v>0</v>
      </c>
      <c r="V128" s="33">
        <f t="shared" ca="1" si="297"/>
        <v>0</v>
      </c>
      <c r="W128" s="33">
        <f t="shared" ca="1" si="297"/>
        <v>0</v>
      </c>
      <c r="X128" s="33">
        <f t="shared" ca="1" si="297"/>
        <v>0</v>
      </c>
      <c r="Y128" s="33">
        <f t="shared" ca="1" si="297"/>
        <v>0</v>
      </c>
      <c r="Z128" s="33">
        <f t="shared" ca="1" si="297"/>
        <v>0</v>
      </c>
      <c r="AA128" s="33">
        <f t="shared" ca="1" si="296"/>
        <v>0</v>
      </c>
      <c r="AB128" s="33">
        <f t="shared" ca="1" si="296"/>
        <v>0</v>
      </c>
      <c r="AC128" s="33">
        <f t="shared" ca="1" si="296"/>
        <v>0</v>
      </c>
      <c r="AD128" s="33">
        <f t="shared" ca="1" si="296"/>
        <v>0</v>
      </c>
      <c r="AE128" s="33">
        <f t="shared" ca="1" si="296"/>
        <v>0</v>
      </c>
      <c r="AF128" s="33">
        <f t="shared" ca="1" si="296"/>
        <v>0</v>
      </c>
      <c r="AG128" s="33">
        <f t="shared" ca="1" si="296"/>
        <v>0</v>
      </c>
      <c r="AH128" s="33">
        <f t="shared" ca="1" si="296"/>
        <v>0</v>
      </c>
      <c r="AI128" s="33">
        <f t="shared" ca="1" si="296"/>
        <v>0</v>
      </c>
      <c r="AJ128" s="33">
        <f t="shared" ca="1" si="296"/>
        <v>0</v>
      </c>
      <c r="AK128" s="33">
        <f t="shared" ca="1" si="296"/>
        <v>0</v>
      </c>
      <c r="AL128" s="33">
        <f t="shared" ca="1" si="296"/>
        <v>0</v>
      </c>
      <c r="AM128" s="33">
        <f t="shared" ca="1" si="296"/>
        <v>0</v>
      </c>
      <c r="AN128" s="33">
        <f t="shared" ca="1" si="292"/>
        <v>0</v>
      </c>
      <c r="AO128" s="33">
        <f t="shared" ca="1" si="292"/>
        <v>0</v>
      </c>
      <c r="AP128" s="33">
        <f t="shared" ca="1" si="292"/>
        <v>0</v>
      </c>
      <c r="AQ128" s="33">
        <f t="shared" ca="1" si="292"/>
        <v>0</v>
      </c>
      <c r="AR128" s="33">
        <f t="shared" ca="1" si="292"/>
        <v>0</v>
      </c>
      <c r="AS128" s="33">
        <f t="shared" ca="1" si="292"/>
        <v>0</v>
      </c>
      <c r="AT128" s="33">
        <f t="shared" ca="1" si="292"/>
        <v>0</v>
      </c>
      <c r="AU128" s="33">
        <f t="shared" ca="1" si="292"/>
        <v>0</v>
      </c>
      <c r="AV128" s="33">
        <f t="shared" ca="1" si="292"/>
        <v>0</v>
      </c>
      <c r="AW128" s="33">
        <f t="shared" ca="1" si="292"/>
        <v>0</v>
      </c>
      <c r="AX128" s="33">
        <f t="shared" ca="1" si="292"/>
        <v>0</v>
      </c>
      <c r="AY128" s="33">
        <f t="shared" ca="1" si="299"/>
        <v>0</v>
      </c>
      <c r="AZ128" s="33">
        <f t="shared" ca="1" si="299"/>
        <v>0</v>
      </c>
      <c r="BA128" s="33">
        <f t="shared" ca="1" si="299"/>
        <v>0</v>
      </c>
      <c r="BB128" s="33">
        <f t="shared" ca="1" si="299"/>
        <v>0</v>
      </c>
      <c r="BC128" s="33">
        <f t="shared" ca="1" si="299"/>
        <v>0</v>
      </c>
      <c r="BD128" s="33">
        <f t="shared" ca="1" si="299"/>
        <v>0</v>
      </c>
      <c r="BE128" s="33">
        <f t="shared" ca="1" si="299"/>
        <v>0</v>
      </c>
      <c r="BF128" s="33">
        <f t="shared" ca="1" si="299"/>
        <v>0</v>
      </c>
      <c r="BG128" s="33">
        <f t="shared" ca="1" si="299"/>
        <v>0</v>
      </c>
      <c r="BH128" s="33"/>
      <c r="BJ128" s="148" t="str">
        <f t="shared" ca="1" si="231"/>
        <v/>
      </c>
      <c r="BL128" s="30"/>
      <c r="BN128" s="29" t="str">
        <f t="shared" ca="1" si="232"/>
        <v/>
      </c>
      <c r="BO128" s="29" t="str">
        <f t="shared" ca="1" si="233"/>
        <v/>
      </c>
      <c r="BP128" s="29" t="str">
        <f t="shared" ca="1" si="234"/>
        <v/>
      </c>
      <c r="BQ128" s="29" t="str">
        <f t="shared" ca="1" si="235"/>
        <v/>
      </c>
      <c r="BR128" s="29" t="str">
        <f t="shared" ca="1" si="236"/>
        <v/>
      </c>
      <c r="BS128" s="29" t="str">
        <f t="shared" ca="1" si="237"/>
        <v/>
      </c>
      <c r="BT128" s="29" t="str">
        <f t="shared" ca="1" si="238"/>
        <v/>
      </c>
      <c r="BU128" s="29" t="str">
        <f t="shared" ca="1" si="239"/>
        <v/>
      </c>
      <c r="BV128" s="29" t="str">
        <f t="shared" ca="1" si="240"/>
        <v/>
      </c>
      <c r="BW128" s="29" t="str">
        <f t="shared" ca="1" si="241"/>
        <v/>
      </c>
      <c r="BX128" s="29" t="str">
        <f t="shared" ca="1" si="242"/>
        <v/>
      </c>
      <c r="BY128" s="29" t="str">
        <f t="shared" ca="1" si="243"/>
        <v/>
      </c>
      <c r="BZ128" s="29" t="str">
        <f t="shared" ca="1" si="244"/>
        <v/>
      </c>
      <c r="CA128" s="29" t="str">
        <f t="shared" ca="1" si="245"/>
        <v/>
      </c>
      <c r="CB128" s="29" t="str">
        <f t="shared" ca="1" si="246"/>
        <v/>
      </c>
      <c r="CC128" s="29" t="str">
        <f t="shared" ca="1" si="247"/>
        <v/>
      </c>
      <c r="CD128" s="29" t="str">
        <f t="shared" ca="1" si="248"/>
        <v/>
      </c>
      <c r="CE128" s="29" t="str">
        <f t="shared" ca="1" si="249"/>
        <v/>
      </c>
      <c r="CF128" s="29" t="str">
        <f t="shared" ca="1" si="250"/>
        <v/>
      </c>
      <c r="CG128" s="29" t="str">
        <f t="shared" ca="1" si="251"/>
        <v/>
      </c>
      <c r="CH128" s="29" t="str">
        <f t="shared" ca="1" si="252"/>
        <v/>
      </c>
      <c r="CI128" s="29" t="str">
        <f t="shared" ca="1" si="253"/>
        <v/>
      </c>
      <c r="CJ128" s="29" t="str">
        <f t="shared" ca="1" si="254"/>
        <v/>
      </c>
      <c r="CK128" s="29" t="str">
        <f t="shared" ca="1" si="255"/>
        <v/>
      </c>
      <c r="CL128" s="29" t="str">
        <f t="shared" ca="1" si="256"/>
        <v/>
      </c>
      <c r="CM128" s="29" t="str">
        <f t="shared" ca="1" si="257"/>
        <v/>
      </c>
      <c r="CN128" s="29" t="str">
        <f t="shared" ca="1" si="258"/>
        <v/>
      </c>
      <c r="CO128" s="29" t="str">
        <f t="shared" ca="1" si="259"/>
        <v/>
      </c>
      <c r="CP128" s="29" t="str">
        <f t="shared" ca="1" si="260"/>
        <v/>
      </c>
      <c r="CQ128" s="29" t="str">
        <f t="shared" ca="1" si="261"/>
        <v/>
      </c>
      <c r="CR128" s="29" t="str">
        <f t="shared" ca="1" si="262"/>
        <v/>
      </c>
      <c r="CS128" s="29" t="str">
        <f t="shared" ca="1" si="263"/>
        <v/>
      </c>
      <c r="CT128" s="29" t="str">
        <f t="shared" ca="1" si="264"/>
        <v/>
      </c>
      <c r="CU128" s="29" t="str">
        <f t="shared" ca="1" si="265"/>
        <v/>
      </c>
      <c r="CV128" s="29" t="str">
        <f t="shared" ca="1" si="266"/>
        <v/>
      </c>
      <c r="CW128" s="29" t="str">
        <f t="shared" ca="1" si="267"/>
        <v/>
      </c>
      <c r="CX128" s="29" t="str">
        <f t="shared" ca="1" si="268"/>
        <v/>
      </c>
      <c r="CY128" s="29" t="str">
        <f t="shared" ca="1" si="269"/>
        <v/>
      </c>
      <c r="CZ128" s="29" t="str">
        <f t="shared" ca="1" si="270"/>
        <v/>
      </c>
      <c r="DA128" s="29" t="str">
        <f t="shared" ca="1" si="271"/>
        <v/>
      </c>
      <c r="DB128" s="29" t="str">
        <f t="shared" ca="1" si="272"/>
        <v/>
      </c>
      <c r="DC128" s="29" t="str">
        <f t="shared" ca="1" si="273"/>
        <v/>
      </c>
      <c r="DD128" s="29" t="str">
        <f t="shared" ca="1" si="274"/>
        <v/>
      </c>
      <c r="DE128" s="29" t="str">
        <f t="shared" ca="1" si="275"/>
        <v/>
      </c>
      <c r="DF128" s="29" t="str">
        <f t="shared" ca="1" si="276"/>
        <v/>
      </c>
      <c r="DG128" s="29" t="str">
        <f t="shared" ca="1" si="277"/>
        <v/>
      </c>
      <c r="DH128" s="29" t="str">
        <f t="shared" ca="1" si="278"/>
        <v/>
      </c>
      <c r="DI128" s="29" t="str">
        <f t="shared" ca="1" si="279"/>
        <v/>
      </c>
      <c r="DJ128" s="29" t="str">
        <f t="shared" ca="1" si="280"/>
        <v/>
      </c>
      <c r="DK128" s="29" t="str">
        <f t="shared" ca="1" si="281"/>
        <v/>
      </c>
      <c r="DL128" s="29" t="str">
        <f t="shared" ca="1" si="282"/>
        <v/>
      </c>
      <c r="DM128" s="29" t="str">
        <f t="shared" ca="1" si="283"/>
        <v/>
      </c>
      <c r="JD128">
        <f t="shared" si="145"/>
        <v>0</v>
      </c>
      <c r="JE128">
        <f t="shared" si="284"/>
        <v>0</v>
      </c>
      <c r="JF128" t="str">
        <f t="shared" ca="1" si="285"/>
        <v/>
      </c>
      <c r="JG128" t="str">
        <f t="shared" ca="1" si="286"/>
        <v/>
      </c>
      <c r="JH128" t="str">
        <f t="shared" ca="1" si="287"/>
        <v/>
      </c>
      <c r="JI128" t="str">
        <f t="shared" ca="1" si="288"/>
        <v/>
      </c>
    </row>
    <row r="129" spans="3:269" x14ac:dyDescent="0.2">
      <c r="C129" s="9">
        <f t="array" aca="1" ref="C129" ca="1">MIN(IF($L$7=0, 0, IF(INDIRECT($L$6)&gt;0, IF(ROW(INDIRECT($L$6))&gt;C128, ROW(INDIRECT($L$6)), MAXR))))</f>
        <v>9999999</v>
      </c>
      <c r="D129" s="9">
        <f t="shared" ca="1" si="85"/>
        <v>0</v>
      </c>
      <c r="E129" s="9">
        <f t="shared" ca="1" si="228"/>
        <v>0</v>
      </c>
      <c r="F129" s="105" t="str">
        <f t="shared" ca="1" si="229"/>
        <v/>
      </c>
      <c r="G129" s="7">
        <f t="shared" ca="1" si="230"/>
        <v>0</v>
      </c>
      <c r="H129" s="33">
        <f t="shared" ca="1" si="298"/>
        <v>0</v>
      </c>
      <c r="I129" s="33">
        <f t="shared" ca="1" si="298"/>
        <v>0</v>
      </c>
      <c r="J129" s="33">
        <f t="shared" ca="1" si="298"/>
        <v>0</v>
      </c>
      <c r="K129" s="33">
        <f t="shared" ca="1" si="298"/>
        <v>0</v>
      </c>
      <c r="L129" s="33">
        <f t="shared" ca="1" si="298"/>
        <v>0</v>
      </c>
      <c r="M129" s="33">
        <f t="shared" ca="1" si="298"/>
        <v>0</v>
      </c>
      <c r="N129" s="33">
        <f t="shared" ca="1" si="298"/>
        <v>0</v>
      </c>
      <c r="O129" s="33">
        <f t="shared" ca="1" si="298"/>
        <v>0</v>
      </c>
      <c r="P129" s="33">
        <f t="shared" ca="1" si="298"/>
        <v>0</v>
      </c>
      <c r="Q129" s="33">
        <f t="shared" ca="1" si="298"/>
        <v>0</v>
      </c>
      <c r="R129" s="33">
        <f t="shared" ca="1" si="297"/>
        <v>0</v>
      </c>
      <c r="S129" s="33">
        <f t="shared" ca="1" si="297"/>
        <v>0</v>
      </c>
      <c r="T129" s="33">
        <f t="shared" ca="1" si="297"/>
        <v>0</v>
      </c>
      <c r="U129" s="33">
        <f t="shared" ca="1" si="297"/>
        <v>0</v>
      </c>
      <c r="V129" s="33">
        <f t="shared" ca="1" si="297"/>
        <v>0</v>
      </c>
      <c r="W129" s="33">
        <f t="shared" ca="1" si="297"/>
        <v>0</v>
      </c>
      <c r="X129" s="33">
        <f t="shared" ca="1" si="297"/>
        <v>0</v>
      </c>
      <c r="Y129" s="33">
        <f t="shared" ca="1" si="297"/>
        <v>0</v>
      </c>
      <c r="Z129" s="33">
        <f t="shared" ca="1" si="297"/>
        <v>0</v>
      </c>
      <c r="AA129" s="33">
        <f t="shared" ca="1" si="296"/>
        <v>0</v>
      </c>
      <c r="AB129" s="33">
        <f t="shared" ca="1" si="296"/>
        <v>0</v>
      </c>
      <c r="AC129" s="33">
        <f t="shared" ca="1" si="296"/>
        <v>0</v>
      </c>
      <c r="AD129" s="33">
        <f t="shared" ca="1" si="296"/>
        <v>0</v>
      </c>
      <c r="AE129" s="33">
        <f t="shared" ca="1" si="296"/>
        <v>0</v>
      </c>
      <c r="AF129" s="33">
        <f t="shared" ca="1" si="296"/>
        <v>0</v>
      </c>
      <c r="AG129" s="33">
        <f t="shared" ca="1" si="296"/>
        <v>0</v>
      </c>
      <c r="AH129" s="33">
        <f t="shared" ca="1" si="296"/>
        <v>0</v>
      </c>
      <c r="AI129" s="33">
        <f t="shared" ca="1" si="296"/>
        <v>0</v>
      </c>
      <c r="AJ129" s="33">
        <f t="shared" ca="1" si="296"/>
        <v>0</v>
      </c>
      <c r="AK129" s="33">
        <f t="shared" ca="1" si="296"/>
        <v>0</v>
      </c>
      <c r="AL129" s="33">
        <f t="shared" ca="1" si="296"/>
        <v>0</v>
      </c>
      <c r="AM129" s="33">
        <f t="shared" ca="1" si="296"/>
        <v>0</v>
      </c>
      <c r="AN129" s="33">
        <f t="shared" ca="1" si="292"/>
        <v>0</v>
      </c>
      <c r="AO129" s="33">
        <f t="shared" ca="1" si="292"/>
        <v>0</v>
      </c>
      <c r="AP129" s="33">
        <f t="shared" ca="1" si="292"/>
        <v>0</v>
      </c>
      <c r="AQ129" s="33">
        <f t="shared" ca="1" si="292"/>
        <v>0</v>
      </c>
      <c r="AR129" s="33">
        <f t="shared" ca="1" si="292"/>
        <v>0</v>
      </c>
      <c r="AS129" s="33">
        <f t="shared" ca="1" si="292"/>
        <v>0</v>
      </c>
      <c r="AT129" s="33">
        <f t="shared" ca="1" si="292"/>
        <v>0</v>
      </c>
      <c r="AU129" s="33">
        <f t="shared" ca="1" si="292"/>
        <v>0</v>
      </c>
      <c r="AV129" s="33">
        <f t="shared" ca="1" si="292"/>
        <v>0</v>
      </c>
      <c r="AW129" s="33">
        <f t="shared" ca="1" si="292"/>
        <v>0</v>
      </c>
      <c r="AX129" s="33">
        <f t="shared" ca="1" si="292"/>
        <v>0</v>
      </c>
      <c r="AY129" s="33">
        <f t="shared" ca="1" si="299"/>
        <v>0</v>
      </c>
      <c r="AZ129" s="33">
        <f t="shared" ca="1" si="299"/>
        <v>0</v>
      </c>
      <c r="BA129" s="33">
        <f t="shared" ca="1" si="299"/>
        <v>0</v>
      </c>
      <c r="BB129" s="33">
        <f t="shared" ca="1" si="299"/>
        <v>0</v>
      </c>
      <c r="BC129" s="33">
        <f t="shared" ca="1" si="299"/>
        <v>0</v>
      </c>
      <c r="BD129" s="33">
        <f t="shared" ca="1" si="299"/>
        <v>0</v>
      </c>
      <c r="BE129" s="33">
        <f t="shared" ca="1" si="299"/>
        <v>0</v>
      </c>
      <c r="BF129" s="33">
        <f t="shared" ca="1" si="299"/>
        <v>0</v>
      </c>
      <c r="BG129" s="33">
        <f t="shared" ca="1" si="299"/>
        <v>0</v>
      </c>
      <c r="BH129" s="33"/>
      <c r="BJ129" s="148" t="str">
        <f t="shared" ca="1" si="231"/>
        <v/>
      </c>
      <c r="BL129" s="30"/>
      <c r="BN129" s="29" t="str">
        <f t="shared" ca="1" si="232"/>
        <v/>
      </c>
      <c r="BO129" s="29" t="str">
        <f t="shared" ca="1" si="233"/>
        <v/>
      </c>
      <c r="BP129" s="29" t="str">
        <f t="shared" ca="1" si="234"/>
        <v/>
      </c>
      <c r="BQ129" s="29" t="str">
        <f t="shared" ca="1" si="235"/>
        <v/>
      </c>
      <c r="BR129" s="29" t="str">
        <f t="shared" ca="1" si="236"/>
        <v/>
      </c>
      <c r="BS129" s="29" t="str">
        <f t="shared" ca="1" si="237"/>
        <v/>
      </c>
      <c r="BT129" s="29" t="str">
        <f t="shared" ca="1" si="238"/>
        <v/>
      </c>
      <c r="BU129" s="29" t="str">
        <f t="shared" ca="1" si="239"/>
        <v/>
      </c>
      <c r="BV129" s="29" t="str">
        <f t="shared" ca="1" si="240"/>
        <v/>
      </c>
      <c r="BW129" s="29" t="str">
        <f t="shared" ca="1" si="241"/>
        <v/>
      </c>
      <c r="BX129" s="29" t="str">
        <f t="shared" ca="1" si="242"/>
        <v/>
      </c>
      <c r="BY129" s="29" t="str">
        <f t="shared" ca="1" si="243"/>
        <v/>
      </c>
      <c r="BZ129" s="29" t="str">
        <f t="shared" ca="1" si="244"/>
        <v/>
      </c>
      <c r="CA129" s="29" t="str">
        <f t="shared" ca="1" si="245"/>
        <v/>
      </c>
      <c r="CB129" s="29" t="str">
        <f t="shared" ca="1" si="246"/>
        <v/>
      </c>
      <c r="CC129" s="29" t="str">
        <f t="shared" ca="1" si="247"/>
        <v/>
      </c>
      <c r="CD129" s="29" t="str">
        <f t="shared" ca="1" si="248"/>
        <v/>
      </c>
      <c r="CE129" s="29" t="str">
        <f t="shared" ca="1" si="249"/>
        <v/>
      </c>
      <c r="CF129" s="29" t="str">
        <f t="shared" ca="1" si="250"/>
        <v/>
      </c>
      <c r="CG129" s="29" t="str">
        <f t="shared" ca="1" si="251"/>
        <v/>
      </c>
      <c r="CH129" s="29" t="str">
        <f t="shared" ca="1" si="252"/>
        <v/>
      </c>
      <c r="CI129" s="29" t="str">
        <f t="shared" ca="1" si="253"/>
        <v/>
      </c>
      <c r="CJ129" s="29" t="str">
        <f t="shared" ca="1" si="254"/>
        <v/>
      </c>
      <c r="CK129" s="29" t="str">
        <f t="shared" ca="1" si="255"/>
        <v/>
      </c>
      <c r="CL129" s="29" t="str">
        <f t="shared" ca="1" si="256"/>
        <v/>
      </c>
      <c r="CM129" s="29" t="str">
        <f t="shared" ca="1" si="257"/>
        <v/>
      </c>
      <c r="CN129" s="29" t="str">
        <f t="shared" ca="1" si="258"/>
        <v/>
      </c>
      <c r="CO129" s="29" t="str">
        <f t="shared" ca="1" si="259"/>
        <v/>
      </c>
      <c r="CP129" s="29" t="str">
        <f t="shared" ca="1" si="260"/>
        <v/>
      </c>
      <c r="CQ129" s="29" t="str">
        <f t="shared" ca="1" si="261"/>
        <v/>
      </c>
      <c r="CR129" s="29" t="str">
        <f t="shared" ca="1" si="262"/>
        <v/>
      </c>
      <c r="CS129" s="29" t="str">
        <f t="shared" ca="1" si="263"/>
        <v/>
      </c>
      <c r="CT129" s="29" t="str">
        <f t="shared" ca="1" si="264"/>
        <v/>
      </c>
      <c r="CU129" s="29" t="str">
        <f t="shared" ca="1" si="265"/>
        <v/>
      </c>
      <c r="CV129" s="29" t="str">
        <f t="shared" ca="1" si="266"/>
        <v/>
      </c>
      <c r="CW129" s="29" t="str">
        <f t="shared" ca="1" si="267"/>
        <v/>
      </c>
      <c r="CX129" s="29" t="str">
        <f t="shared" ca="1" si="268"/>
        <v/>
      </c>
      <c r="CY129" s="29" t="str">
        <f t="shared" ca="1" si="269"/>
        <v/>
      </c>
      <c r="CZ129" s="29" t="str">
        <f t="shared" ca="1" si="270"/>
        <v/>
      </c>
      <c r="DA129" s="29" t="str">
        <f t="shared" ca="1" si="271"/>
        <v/>
      </c>
      <c r="DB129" s="29" t="str">
        <f t="shared" ca="1" si="272"/>
        <v/>
      </c>
      <c r="DC129" s="29" t="str">
        <f t="shared" ca="1" si="273"/>
        <v/>
      </c>
      <c r="DD129" s="29" t="str">
        <f t="shared" ca="1" si="274"/>
        <v/>
      </c>
      <c r="DE129" s="29" t="str">
        <f t="shared" ca="1" si="275"/>
        <v/>
      </c>
      <c r="DF129" s="29" t="str">
        <f t="shared" ca="1" si="276"/>
        <v/>
      </c>
      <c r="DG129" s="29" t="str">
        <f t="shared" ca="1" si="277"/>
        <v/>
      </c>
      <c r="DH129" s="29" t="str">
        <f t="shared" ca="1" si="278"/>
        <v/>
      </c>
      <c r="DI129" s="29" t="str">
        <f t="shared" ca="1" si="279"/>
        <v/>
      </c>
      <c r="DJ129" s="29" t="str">
        <f t="shared" ca="1" si="280"/>
        <v/>
      </c>
      <c r="DK129" s="29" t="str">
        <f t="shared" ca="1" si="281"/>
        <v/>
      </c>
      <c r="DL129" s="29" t="str">
        <f t="shared" ca="1" si="282"/>
        <v/>
      </c>
      <c r="DM129" s="29" t="str">
        <f t="shared" ca="1" si="283"/>
        <v/>
      </c>
      <c r="JD129">
        <f t="shared" si="145"/>
        <v>0</v>
      </c>
      <c r="JE129">
        <f t="shared" si="284"/>
        <v>0</v>
      </c>
      <c r="JF129" t="str">
        <f t="shared" ca="1" si="285"/>
        <v/>
      </c>
      <c r="JG129" t="str">
        <f t="shared" ca="1" si="286"/>
        <v/>
      </c>
      <c r="JH129" t="str">
        <f t="shared" ca="1" si="287"/>
        <v/>
      </c>
      <c r="JI129" t="str">
        <f t="shared" ca="1" si="288"/>
        <v/>
      </c>
    </row>
    <row r="130" spans="3:269" x14ac:dyDescent="0.2">
      <c r="C130" s="9">
        <f t="array" aca="1" ref="C130" ca="1">MIN(IF($L$7=0, 0, IF(INDIRECT($L$6)&gt;0, IF(ROW(INDIRECT($L$6))&gt;C129, ROW(INDIRECT($L$6)), MAXR))))</f>
        <v>9999999</v>
      </c>
      <c r="D130" s="9">
        <f t="shared" ca="1" si="85"/>
        <v>0</v>
      </c>
      <c r="E130" s="9">
        <f t="shared" ca="1" si="228"/>
        <v>0</v>
      </c>
      <c r="F130" s="105" t="str">
        <f t="shared" ca="1" si="229"/>
        <v/>
      </c>
      <c r="G130" s="7">
        <f t="shared" ca="1" si="230"/>
        <v>0</v>
      </c>
      <c r="H130" s="33">
        <f t="shared" ca="1" si="298"/>
        <v>0</v>
      </c>
      <c r="I130" s="33">
        <f t="shared" ca="1" si="298"/>
        <v>0</v>
      </c>
      <c r="J130" s="33">
        <f t="shared" ca="1" si="298"/>
        <v>0</v>
      </c>
      <c r="K130" s="33">
        <f t="shared" ca="1" si="298"/>
        <v>0</v>
      </c>
      <c r="L130" s="33">
        <f t="shared" ca="1" si="298"/>
        <v>0</v>
      </c>
      <c r="M130" s="33">
        <f t="shared" ca="1" si="298"/>
        <v>0</v>
      </c>
      <c r="N130" s="33">
        <f t="shared" ca="1" si="298"/>
        <v>0</v>
      </c>
      <c r="O130" s="33">
        <f t="shared" ca="1" si="298"/>
        <v>0</v>
      </c>
      <c r="P130" s="33">
        <f t="shared" ca="1" si="298"/>
        <v>0</v>
      </c>
      <c r="Q130" s="33">
        <f t="shared" ca="1" si="298"/>
        <v>0</v>
      </c>
      <c r="R130" s="33">
        <f t="shared" ca="1" si="297"/>
        <v>0</v>
      </c>
      <c r="S130" s="33">
        <f t="shared" ca="1" si="297"/>
        <v>0</v>
      </c>
      <c r="T130" s="33">
        <f t="shared" ca="1" si="297"/>
        <v>0</v>
      </c>
      <c r="U130" s="33">
        <f t="shared" ca="1" si="297"/>
        <v>0</v>
      </c>
      <c r="V130" s="33">
        <f t="shared" ca="1" si="297"/>
        <v>0</v>
      </c>
      <c r="W130" s="33">
        <f t="shared" ca="1" si="297"/>
        <v>0</v>
      </c>
      <c r="X130" s="33">
        <f t="shared" ca="1" si="297"/>
        <v>0</v>
      </c>
      <c r="Y130" s="33">
        <f t="shared" ca="1" si="297"/>
        <v>0</v>
      </c>
      <c r="Z130" s="33">
        <f t="shared" ca="1" si="297"/>
        <v>0</v>
      </c>
      <c r="AA130" s="33">
        <f t="shared" ca="1" si="296"/>
        <v>0</v>
      </c>
      <c r="AB130" s="33">
        <f t="shared" ca="1" si="296"/>
        <v>0</v>
      </c>
      <c r="AC130" s="33">
        <f t="shared" ca="1" si="296"/>
        <v>0</v>
      </c>
      <c r="AD130" s="33">
        <f t="shared" ca="1" si="296"/>
        <v>0</v>
      </c>
      <c r="AE130" s="33">
        <f t="shared" ca="1" si="296"/>
        <v>0</v>
      </c>
      <c r="AF130" s="33">
        <f t="shared" ca="1" si="296"/>
        <v>0</v>
      </c>
      <c r="AG130" s="33">
        <f t="shared" ca="1" si="296"/>
        <v>0</v>
      </c>
      <c r="AH130" s="33">
        <f t="shared" ca="1" si="296"/>
        <v>0</v>
      </c>
      <c r="AI130" s="33">
        <f t="shared" ca="1" si="296"/>
        <v>0</v>
      </c>
      <c r="AJ130" s="33">
        <f t="shared" ca="1" si="296"/>
        <v>0</v>
      </c>
      <c r="AK130" s="33">
        <f t="shared" ca="1" si="296"/>
        <v>0</v>
      </c>
      <c r="AL130" s="33">
        <f t="shared" ca="1" si="296"/>
        <v>0</v>
      </c>
      <c r="AM130" s="33">
        <f t="shared" ca="1" si="296"/>
        <v>0</v>
      </c>
      <c r="AN130" s="33">
        <f t="shared" ca="1" si="292"/>
        <v>0</v>
      </c>
      <c r="AO130" s="33">
        <f t="shared" ca="1" si="292"/>
        <v>0</v>
      </c>
      <c r="AP130" s="33">
        <f t="shared" ca="1" si="292"/>
        <v>0</v>
      </c>
      <c r="AQ130" s="33">
        <f t="shared" ca="1" si="292"/>
        <v>0</v>
      </c>
      <c r="AR130" s="33">
        <f t="shared" ca="1" si="292"/>
        <v>0</v>
      </c>
      <c r="AS130" s="33">
        <f t="shared" ca="1" si="292"/>
        <v>0</v>
      </c>
      <c r="AT130" s="33">
        <f t="shared" ca="1" si="292"/>
        <v>0</v>
      </c>
      <c r="AU130" s="33">
        <f t="shared" ca="1" si="292"/>
        <v>0</v>
      </c>
      <c r="AV130" s="33">
        <f t="shared" ca="1" si="292"/>
        <v>0</v>
      </c>
      <c r="AW130" s="33">
        <f t="shared" ca="1" si="292"/>
        <v>0</v>
      </c>
      <c r="AX130" s="33">
        <f t="shared" ca="1" si="292"/>
        <v>0</v>
      </c>
      <c r="AY130" s="33">
        <f t="shared" ca="1" si="299"/>
        <v>0</v>
      </c>
      <c r="AZ130" s="33">
        <f t="shared" ca="1" si="299"/>
        <v>0</v>
      </c>
      <c r="BA130" s="33">
        <f t="shared" ca="1" si="299"/>
        <v>0</v>
      </c>
      <c r="BB130" s="33">
        <f t="shared" ca="1" si="299"/>
        <v>0</v>
      </c>
      <c r="BC130" s="33">
        <f t="shared" ca="1" si="299"/>
        <v>0</v>
      </c>
      <c r="BD130" s="33">
        <f t="shared" ca="1" si="299"/>
        <v>0</v>
      </c>
      <c r="BE130" s="33">
        <f t="shared" ca="1" si="299"/>
        <v>0</v>
      </c>
      <c r="BF130" s="33">
        <f t="shared" ca="1" si="299"/>
        <v>0</v>
      </c>
      <c r="BG130" s="33">
        <f t="shared" ca="1" si="299"/>
        <v>0</v>
      </c>
      <c r="BH130" s="33"/>
      <c r="BJ130" s="148" t="str">
        <f t="shared" ca="1" si="231"/>
        <v/>
      </c>
      <c r="BL130" s="30"/>
      <c r="BN130" s="29" t="str">
        <f t="shared" ca="1" si="232"/>
        <v/>
      </c>
      <c r="BO130" s="29" t="str">
        <f t="shared" ca="1" si="233"/>
        <v/>
      </c>
      <c r="BP130" s="29" t="str">
        <f t="shared" ca="1" si="234"/>
        <v/>
      </c>
      <c r="BQ130" s="29" t="str">
        <f t="shared" ca="1" si="235"/>
        <v/>
      </c>
      <c r="BR130" s="29" t="str">
        <f t="shared" ca="1" si="236"/>
        <v/>
      </c>
      <c r="BS130" s="29" t="str">
        <f t="shared" ca="1" si="237"/>
        <v/>
      </c>
      <c r="BT130" s="29" t="str">
        <f t="shared" ca="1" si="238"/>
        <v/>
      </c>
      <c r="BU130" s="29" t="str">
        <f t="shared" ca="1" si="239"/>
        <v/>
      </c>
      <c r="BV130" s="29" t="str">
        <f t="shared" ca="1" si="240"/>
        <v/>
      </c>
      <c r="BW130" s="29" t="str">
        <f t="shared" ca="1" si="241"/>
        <v/>
      </c>
      <c r="BX130" s="29" t="str">
        <f t="shared" ca="1" si="242"/>
        <v/>
      </c>
      <c r="BY130" s="29" t="str">
        <f t="shared" ca="1" si="243"/>
        <v/>
      </c>
      <c r="BZ130" s="29" t="str">
        <f t="shared" ca="1" si="244"/>
        <v/>
      </c>
      <c r="CA130" s="29" t="str">
        <f t="shared" ca="1" si="245"/>
        <v/>
      </c>
      <c r="CB130" s="29" t="str">
        <f t="shared" ca="1" si="246"/>
        <v/>
      </c>
      <c r="CC130" s="29" t="str">
        <f t="shared" ca="1" si="247"/>
        <v/>
      </c>
      <c r="CD130" s="29" t="str">
        <f t="shared" ca="1" si="248"/>
        <v/>
      </c>
      <c r="CE130" s="29" t="str">
        <f t="shared" ca="1" si="249"/>
        <v/>
      </c>
      <c r="CF130" s="29" t="str">
        <f t="shared" ca="1" si="250"/>
        <v/>
      </c>
      <c r="CG130" s="29" t="str">
        <f t="shared" ca="1" si="251"/>
        <v/>
      </c>
      <c r="CH130" s="29" t="str">
        <f t="shared" ca="1" si="252"/>
        <v/>
      </c>
      <c r="CI130" s="29" t="str">
        <f t="shared" ca="1" si="253"/>
        <v/>
      </c>
      <c r="CJ130" s="29" t="str">
        <f t="shared" ca="1" si="254"/>
        <v/>
      </c>
      <c r="CK130" s="29" t="str">
        <f t="shared" ca="1" si="255"/>
        <v/>
      </c>
      <c r="CL130" s="29" t="str">
        <f t="shared" ca="1" si="256"/>
        <v/>
      </c>
      <c r="CM130" s="29" t="str">
        <f t="shared" ca="1" si="257"/>
        <v/>
      </c>
      <c r="CN130" s="29" t="str">
        <f t="shared" ca="1" si="258"/>
        <v/>
      </c>
      <c r="CO130" s="29" t="str">
        <f t="shared" ca="1" si="259"/>
        <v/>
      </c>
      <c r="CP130" s="29" t="str">
        <f t="shared" ca="1" si="260"/>
        <v/>
      </c>
      <c r="CQ130" s="29" t="str">
        <f t="shared" ca="1" si="261"/>
        <v/>
      </c>
      <c r="CR130" s="29" t="str">
        <f t="shared" ca="1" si="262"/>
        <v/>
      </c>
      <c r="CS130" s="29" t="str">
        <f t="shared" ca="1" si="263"/>
        <v/>
      </c>
      <c r="CT130" s="29" t="str">
        <f t="shared" ca="1" si="264"/>
        <v/>
      </c>
      <c r="CU130" s="29" t="str">
        <f t="shared" ca="1" si="265"/>
        <v/>
      </c>
      <c r="CV130" s="29" t="str">
        <f t="shared" ca="1" si="266"/>
        <v/>
      </c>
      <c r="CW130" s="29" t="str">
        <f t="shared" ca="1" si="267"/>
        <v/>
      </c>
      <c r="CX130" s="29" t="str">
        <f t="shared" ca="1" si="268"/>
        <v/>
      </c>
      <c r="CY130" s="29" t="str">
        <f t="shared" ca="1" si="269"/>
        <v/>
      </c>
      <c r="CZ130" s="29" t="str">
        <f t="shared" ca="1" si="270"/>
        <v/>
      </c>
      <c r="DA130" s="29" t="str">
        <f t="shared" ca="1" si="271"/>
        <v/>
      </c>
      <c r="DB130" s="29" t="str">
        <f t="shared" ca="1" si="272"/>
        <v/>
      </c>
      <c r="DC130" s="29" t="str">
        <f t="shared" ca="1" si="273"/>
        <v/>
      </c>
      <c r="DD130" s="29" t="str">
        <f t="shared" ca="1" si="274"/>
        <v/>
      </c>
      <c r="DE130" s="29" t="str">
        <f t="shared" ca="1" si="275"/>
        <v/>
      </c>
      <c r="DF130" s="29" t="str">
        <f t="shared" ca="1" si="276"/>
        <v/>
      </c>
      <c r="DG130" s="29" t="str">
        <f t="shared" ca="1" si="277"/>
        <v/>
      </c>
      <c r="DH130" s="29" t="str">
        <f t="shared" ca="1" si="278"/>
        <v/>
      </c>
      <c r="DI130" s="29" t="str">
        <f t="shared" ca="1" si="279"/>
        <v/>
      </c>
      <c r="DJ130" s="29" t="str">
        <f t="shared" ca="1" si="280"/>
        <v/>
      </c>
      <c r="DK130" s="29" t="str">
        <f t="shared" ca="1" si="281"/>
        <v/>
      </c>
      <c r="DL130" s="29" t="str">
        <f t="shared" ca="1" si="282"/>
        <v/>
      </c>
      <c r="DM130" s="29" t="str">
        <f t="shared" ca="1" si="283"/>
        <v/>
      </c>
      <c r="JD130">
        <f t="shared" si="145"/>
        <v>0</v>
      </c>
      <c r="JE130">
        <f t="shared" si="284"/>
        <v>0</v>
      </c>
      <c r="JF130" t="str">
        <f t="shared" ca="1" si="285"/>
        <v/>
      </c>
      <c r="JG130" t="str">
        <f t="shared" ca="1" si="286"/>
        <v/>
      </c>
      <c r="JH130" t="str">
        <f t="shared" ca="1" si="287"/>
        <v/>
      </c>
      <c r="JI130" t="str">
        <f t="shared" ca="1" si="288"/>
        <v/>
      </c>
    </row>
    <row r="131" spans="3:269" x14ac:dyDescent="0.2">
      <c r="C131" s="9">
        <f t="array" aca="1" ref="C131" ca="1">MIN(IF($L$7=0, 0, IF(INDIRECT($L$6)&gt;0, IF(ROW(INDIRECT($L$6))&gt;C130, ROW(INDIRECT($L$6)), MAXR))))</f>
        <v>9999999</v>
      </c>
      <c r="D131" s="9">
        <f t="shared" ca="1" si="85"/>
        <v>0</v>
      </c>
      <c r="E131" s="9">
        <f t="shared" ca="1" si="228"/>
        <v>0</v>
      </c>
      <c r="F131" s="105" t="str">
        <f t="shared" ca="1" si="229"/>
        <v/>
      </c>
      <c r="G131" s="7">
        <f t="shared" ca="1" si="230"/>
        <v>0</v>
      </c>
      <c r="H131" s="33">
        <f t="shared" ca="1" si="298"/>
        <v>0</v>
      </c>
      <c r="I131" s="33">
        <f t="shared" ca="1" si="298"/>
        <v>0</v>
      </c>
      <c r="J131" s="33">
        <f t="shared" ca="1" si="298"/>
        <v>0</v>
      </c>
      <c r="K131" s="33">
        <f t="shared" ca="1" si="298"/>
        <v>0</v>
      </c>
      <c r="L131" s="33">
        <f t="shared" ca="1" si="298"/>
        <v>0</v>
      </c>
      <c r="M131" s="33">
        <f t="shared" ca="1" si="298"/>
        <v>0</v>
      </c>
      <c r="N131" s="33">
        <f t="shared" ca="1" si="298"/>
        <v>0</v>
      </c>
      <c r="O131" s="33">
        <f t="shared" ca="1" si="298"/>
        <v>0</v>
      </c>
      <c r="P131" s="33">
        <f t="shared" ca="1" si="298"/>
        <v>0</v>
      </c>
      <c r="Q131" s="33">
        <f t="shared" ca="1" si="298"/>
        <v>0</v>
      </c>
      <c r="R131" s="33">
        <f t="shared" ca="1" si="297"/>
        <v>0</v>
      </c>
      <c r="S131" s="33">
        <f t="shared" ca="1" si="297"/>
        <v>0</v>
      </c>
      <c r="T131" s="33">
        <f t="shared" ca="1" si="297"/>
        <v>0</v>
      </c>
      <c r="U131" s="33">
        <f t="shared" ca="1" si="297"/>
        <v>0</v>
      </c>
      <c r="V131" s="33">
        <f t="shared" ca="1" si="297"/>
        <v>0</v>
      </c>
      <c r="W131" s="33">
        <f t="shared" ca="1" si="297"/>
        <v>0</v>
      </c>
      <c r="X131" s="33">
        <f t="shared" ca="1" si="297"/>
        <v>0</v>
      </c>
      <c r="Y131" s="33">
        <f t="shared" ca="1" si="297"/>
        <v>0</v>
      </c>
      <c r="Z131" s="33">
        <f t="shared" ca="1" si="297"/>
        <v>0</v>
      </c>
      <c r="AA131" s="33">
        <f t="shared" ca="1" si="296"/>
        <v>0</v>
      </c>
      <c r="AB131" s="33">
        <f t="shared" ca="1" si="296"/>
        <v>0</v>
      </c>
      <c r="AC131" s="33">
        <f t="shared" ca="1" si="296"/>
        <v>0</v>
      </c>
      <c r="AD131" s="33">
        <f t="shared" ca="1" si="296"/>
        <v>0</v>
      </c>
      <c r="AE131" s="33">
        <f t="shared" ca="1" si="296"/>
        <v>0</v>
      </c>
      <c r="AF131" s="33">
        <f t="shared" ca="1" si="296"/>
        <v>0</v>
      </c>
      <c r="AG131" s="33">
        <f t="shared" ca="1" si="296"/>
        <v>0</v>
      </c>
      <c r="AH131" s="33">
        <f t="shared" ca="1" si="296"/>
        <v>0</v>
      </c>
      <c r="AI131" s="33">
        <f t="shared" ca="1" si="296"/>
        <v>0</v>
      </c>
      <c r="AJ131" s="33">
        <f t="shared" ca="1" si="296"/>
        <v>0</v>
      </c>
      <c r="AK131" s="33">
        <f t="shared" ca="1" si="296"/>
        <v>0</v>
      </c>
      <c r="AL131" s="33">
        <f t="shared" ca="1" si="296"/>
        <v>0</v>
      </c>
      <c r="AM131" s="33">
        <f t="shared" ca="1" si="296"/>
        <v>0</v>
      </c>
      <c r="AN131" s="33">
        <f t="shared" ca="1" si="292"/>
        <v>0</v>
      </c>
      <c r="AO131" s="33">
        <f t="shared" ca="1" si="292"/>
        <v>0</v>
      </c>
      <c r="AP131" s="33">
        <f t="shared" ca="1" si="292"/>
        <v>0</v>
      </c>
      <c r="AQ131" s="33">
        <f t="shared" ca="1" si="292"/>
        <v>0</v>
      </c>
      <c r="AR131" s="33">
        <f t="shared" ca="1" si="292"/>
        <v>0</v>
      </c>
      <c r="AS131" s="33">
        <f t="shared" ca="1" si="292"/>
        <v>0</v>
      </c>
      <c r="AT131" s="33">
        <f t="shared" ca="1" si="292"/>
        <v>0</v>
      </c>
      <c r="AU131" s="33">
        <f t="shared" ca="1" si="292"/>
        <v>0</v>
      </c>
      <c r="AV131" s="33">
        <f t="shared" ca="1" si="292"/>
        <v>0</v>
      </c>
      <c r="AW131" s="33">
        <f t="shared" ca="1" si="292"/>
        <v>0</v>
      </c>
      <c r="AX131" s="33">
        <f t="shared" ca="1" si="292"/>
        <v>0</v>
      </c>
      <c r="AY131" s="33">
        <f t="shared" ca="1" si="299"/>
        <v>0</v>
      </c>
      <c r="AZ131" s="33">
        <f t="shared" ca="1" si="299"/>
        <v>0</v>
      </c>
      <c r="BA131" s="33">
        <f t="shared" ca="1" si="299"/>
        <v>0</v>
      </c>
      <c r="BB131" s="33">
        <f t="shared" ca="1" si="299"/>
        <v>0</v>
      </c>
      <c r="BC131" s="33">
        <f t="shared" ca="1" si="299"/>
        <v>0</v>
      </c>
      <c r="BD131" s="33">
        <f t="shared" ca="1" si="299"/>
        <v>0</v>
      </c>
      <c r="BE131" s="33">
        <f t="shared" ca="1" si="299"/>
        <v>0</v>
      </c>
      <c r="BF131" s="33">
        <f t="shared" ca="1" si="299"/>
        <v>0</v>
      </c>
      <c r="BG131" s="33">
        <f t="shared" ca="1" si="299"/>
        <v>0</v>
      </c>
      <c r="BH131" s="33"/>
      <c r="BJ131" s="148" t="str">
        <f t="shared" ca="1" si="231"/>
        <v/>
      </c>
      <c r="BL131" s="30"/>
      <c r="BN131" s="29" t="str">
        <f t="shared" ca="1" si="232"/>
        <v/>
      </c>
      <c r="BO131" s="29" t="str">
        <f t="shared" ca="1" si="233"/>
        <v/>
      </c>
      <c r="BP131" s="29" t="str">
        <f t="shared" ca="1" si="234"/>
        <v/>
      </c>
      <c r="BQ131" s="29" t="str">
        <f t="shared" ca="1" si="235"/>
        <v/>
      </c>
      <c r="BR131" s="29" t="str">
        <f t="shared" ca="1" si="236"/>
        <v/>
      </c>
      <c r="BS131" s="29" t="str">
        <f t="shared" ca="1" si="237"/>
        <v/>
      </c>
      <c r="BT131" s="29" t="str">
        <f t="shared" ca="1" si="238"/>
        <v/>
      </c>
      <c r="BU131" s="29" t="str">
        <f t="shared" ca="1" si="239"/>
        <v/>
      </c>
      <c r="BV131" s="29" t="str">
        <f t="shared" ca="1" si="240"/>
        <v/>
      </c>
      <c r="BW131" s="29" t="str">
        <f t="shared" ca="1" si="241"/>
        <v/>
      </c>
      <c r="BX131" s="29" t="str">
        <f t="shared" ca="1" si="242"/>
        <v/>
      </c>
      <c r="BY131" s="29" t="str">
        <f t="shared" ca="1" si="243"/>
        <v/>
      </c>
      <c r="BZ131" s="29" t="str">
        <f t="shared" ca="1" si="244"/>
        <v/>
      </c>
      <c r="CA131" s="29" t="str">
        <f t="shared" ca="1" si="245"/>
        <v/>
      </c>
      <c r="CB131" s="29" t="str">
        <f t="shared" ca="1" si="246"/>
        <v/>
      </c>
      <c r="CC131" s="29" t="str">
        <f t="shared" ca="1" si="247"/>
        <v/>
      </c>
      <c r="CD131" s="29" t="str">
        <f t="shared" ca="1" si="248"/>
        <v/>
      </c>
      <c r="CE131" s="29" t="str">
        <f t="shared" ca="1" si="249"/>
        <v/>
      </c>
      <c r="CF131" s="29" t="str">
        <f t="shared" ca="1" si="250"/>
        <v/>
      </c>
      <c r="CG131" s="29" t="str">
        <f t="shared" ca="1" si="251"/>
        <v/>
      </c>
      <c r="CH131" s="29" t="str">
        <f t="shared" ca="1" si="252"/>
        <v/>
      </c>
      <c r="CI131" s="29" t="str">
        <f t="shared" ca="1" si="253"/>
        <v/>
      </c>
      <c r="CJ131" s="29" t="str">
        <f t="shared" ca="1" si="254"/>
        <v/>
      </c>
      <c r="CK131" s="29" t="str">
        <f t="shared" ca="1" si="255"/>
        <v/>
      </c>
      <c r="CL131" s="29" t="str">
        <f t="shared" ca="1" si="256"/>
        <v/>
      </c>
      <c r="CM131" s="29" t="str">
        <f t="shared" ca="1" si="257"/>
        <v/>
      </c>
      <c r="CN131" s="29" t="str">
        <f t="shared" ca="1" si="258"/>
        <v/>
      </c>
      <c r="CO131" s="29" t="str">
        <f t="shared" ca="1" si="259"/>
        <v/>
      </c>
      <c r="CP131" s="29" t="str">
        <f t="shared" ca="1" si="260"/>
        <v/>
      </c>
      <c r="CQ131" s="29" t="str">
        <f t="shared" ca="1" si="261"/>
        <v/>
      </c>
      <c r="CR131" s="29" t="str">
        <f t="shared" ca="1" si="262"/>
        <v/>
      </c>
      <c r="CS131" s="29" t="str">
        <f t="shared" ca="1" si="263"/>
        <v/>
      </c>
      <c r="CT131" s="29" t="str">
        <f t="shared" ca="1" si="264"/>
        <v/>
      </c>
      <c r="CU131" s="29" t="str">
        <f t="shared" ca="1" si="265"/>
        <v/>
      </c>
      <c r="CV131" s="29" t="str">
        <f t="shared" ca="1" si="266"/>
        <v/>
      </c>
      <c r="CW131" s="29" t="str">
        <f t="shared" ca="1" si="267"/>
        <v/>
      </c>
      <c r="CX131" s="29" t="str">
        <f t="shared" ca="1" si="268"/>
        <v/>
      </c>
      <c r="CY131" s="29" t="str">
        <f t="shared" ca="1" si="269"/>
        <v/>
      </c>
      <c r="CZ131" s="29" t="str">
        <f t="shared" ca="1" si="270"/>
        <v/>
      </c>
      <c r="DA131" s="29" t="str">
        <f t="shared" ca="1" si="271"/>
        <v/>
      </c>
      <c r="DB131" s="29" t="str">
        <f t="shared" ca="1" si="272"/>
        <v/>
      </c>
      <c r="DC131" s="29" t="str">
        <f t="shared" ca="1" si="273"/>
        <v/>
      </c>
      <c r="DD131" s="29" t="str">
        <f t="shared" ca="1" si="274"/>
        <v/>
      </c>
      <c r="DE131" s="29" t="str">
        <f t="shared" ca="1" si="275"/>
        <v/>
      </c>
      <c r="DF131" s="29" t="str">
        <f t="shared" ca="1" si="276"/>
        <v/>
      </c>
      <c r="DG131" s="29" t="str">
        <f t="shared" ca="1" si="277"/>
        <v/>
      </c>
      <c r="DH131" s="29" t="str">
        <f t="shared" ca="1" si="278"/>
        <v/>
      </c>
      <c r="DI131" s="29" t="str">
        <f t="shared" ca="1" si="279"/>
        <v/>
      </c>
      <c r="DJ131" s="29" t="str">
        <f t="shared" ca="1" si="280"/>
        <v/>
      </c>
      <c r="DK131" s="29" t="str">
        <f t="shared" ca="1" si="281"/>
        <v/>
      </c>
      <c r="DL131" s="29" t="str">
        <f t="shared" ca="1" si="282"/>
        <v/>
      </c>
      <c r="DM131" s="29" t="str">
        <f t="shared" ca="1" si="283"/>
        <v/>
      </c>
      <c r="JD131">
        <f t="shared" si="145"/>
        <v>0</v>
      </c>
      <c r="JE131">
        <f t="shared" si="284"/>
        <v>0</v>
      </c>
      <c r="JF131" t="str">
        <f t="shared" ca="1" si="285"/>
        <v/>
      </c>
      <c r="JG131" t="str">
        <f t="shared" ca="1" si="286"/>
        <v/>
      </c>
      <c r="JH131" t="str">
        <f t="shared" ca="1" si="287"/>
        <v/>
      </c>
      <c r="JI131" t="str">
        <f t="shared" ca="1" si="288"/>
        <v/>
      </c>
    </row>
    <row r="132" spans="3:269" x14ac:dyDescent="0.2">
      <c r="C132" s="9">
        <f t="array" aca="1" ref="C132" ca="1">MIN(IF($L$7=0, 0, IF(INDIRECT($L$6)&gt;0, IF(ROW(INDIRECT($L$6))&gt;C131, ROW(INDIRECT($L$6)), MAXR))))</f>
        <v>9999999</v>
      </c>
      <c r="D132" s="9">
        <f t="shared" ca="1" si="85"/>
        <v>0</v>
      </c>
      <c r="E132" s="9">
        <f t="shared" ca="1" si="228"/>
        <v>0</v>
      </c>
      <c r="F132" s="105" t="str">
        <f t="shared" ca="1" si="229"/>
        <v/>
      </c>
      <c r="G132" s="7">
        <f t="shared" ca="1" si="230"/>
        <v>0</v>
      </c>
      <c r="H132" s="33">
        <f t="shared" ca="1" si="298"/>
        <v>0</v>
      </c>
      <c r="I132" s="33">
        <f t="shared" ca="1" si="298"/>
        <v>0</v>
      </c>
      <c r="J132" s="33">
        <f t="shared" ca="1" si="298"/>
        <v>0</v>
      </c>
      <c r="K132" s="33">
        <f t="shared" ca="1" si="298"/>
        <v>0</v>
      </c>
      <c r="L132" s="33">
        <f t="shared" ca="1" si="298"/>
        <v>0</v>
      </c>
      <c r="M132" s="33">
        <f t="shared" ca="1" si="298"/>
        <v>0</v>
      </c>
      <c r="N132" s="33">
        <f t="shared" ca="1" si="298"/>
        <v>0</v>
      </c>
      <c r="O132" s="33">
        <f t="shared" ca="1" si="298"/>
        <v>0</v>
      </c>
      <c r="P132" s="33">
        <f t="shared" ca="1" si="298"/>
        <v>0</v>
      </c>
      <c r="Q132" s="33">
        <f t="shared" ca="1" si="298"/>
        <v>0</v>
      </c>
      <c r="R132" s="33">
        <f t="shared" ca="1" si="297"/>
        <v>0</v>
      </c>
      <c r="S132" s="33">
        <f t="shared" ca="1" si="297"/>
        <v>0</v>
      </c>
      <c r="T132" s="33">
        <f t="shared" ca="1" si="297"/>
        <v>0</v>
      </c>
      <c r="U132" s="33">
        <f t="shared" ca="1" si="297"/>
        <v>0</v>
      </c>
      <c r="V132" s="33">
        <f t="shared" ca="1" si="297"/>
        <v>0</v>
      </c>
      <c r="W132" s="33">
        <f t="shared" ca="1" si="297"/>
        <v>0</v>
      </c>
      <c r="X132" s="33">
        <f t="shared" ca="1" si="297"/>
        <v>0</v>
      </c>
      <c r="Y132" s="33">
        <f t="shared" ca="1" si="297"/>
        <v>0</v>
      </c>
      <c r="Z132" s="33">
        <f t="shared" ca="1" si="297"/>
        <v>0</v>
      </c>
      <c r="AA132" s="33">
        <f t="shared" ca="1" si="296"/>
        <v>0</v>
      </c>
      <c r="AB132" s="33">
        <f t="shared" ca="1" si="296"/>
        <v>0</v>
      </c>
      <c r="AC132" s="33">
        <f t="shared" ca="1" si="296"/>
        <v>0</v>
      </c>
      <c r="AD132" s="33">
        <f t="shared" ca="1" si="296"/>
        <v>0</v>
      </c>
      <c r="AE132" s="33">
        <f t="shared" ca="1" si="296"/>
        <v>0</v>
      </c>
      <c r="AF132" s="33">
        <f t="shared" ca="1" si="296"/>
        <v>0</v>
      </c>
      <c r="AG132" s="33">
        <f t="shared" ca="1" si="296"/>
        <v>0</v>
      </c>
      <c r="AH132" s="33">
        <f t="shared" ca="1" si="296"/>
        <v>0</v>
      </c>
      <c r="AI132" s="33">
        <f t="shared" ca="1" si="296"/>
        <v>0</v>
      </c>
      <c r="AJ132" s="33">
        <f t="shared" ca="1" si="296"/>
        <v>0</v>
      </c>
      <c r="AK132" s="33">
        <f t="shared" ca="1" si="296"/>
        <v>0</v>
      </c>
      <c r="AL132" s="33">
        <f t="shared" ca="1" si="296"/>
        <v>0</v>
      </c>
      <c r="AM132" s="33">
        <f t="shared" ca="1" si="296"/>
        <v>0</v>
      </c>
      <c r="AN132" s="33">
        <f t="shared" ca="1" si="292"/>
        <v>0</v>
      </c>
      <c r="AO132" s="33">
        <f t="shared" ca="1" si="292"/>
        <v>0</v>
      </c>
      <c r="AP132" s="33">
        <f t="shared" ca="1" si="292"/>
        <v>0</v>
      </c>
      <c r="AQ132" s="33">
        <f t="shared" ca="1" si="292"/>
        <v>0</v>
      </c>
      <c r="AR132" s="33">
        <f t="shared" ca="1" si="292"/>
        <v>0</v>
      </c>
      <c r="AS132" s="33">
        <f t="shared" ca="1" si="292"/>
        <v>0</v>
      </c>
      <c r="AT132" s="33">
        <f t="shared" ca="1" si="292"/>
        <v>0</v>
      </c>
      <c r="AU132" s="33">
        <f t="shared" ca="1" si="292"/>
        <v>0</v>
      </c>
      <c r="AV132" s="33">
        <f t="shared" ca="1" si="292"/>
        <v>0</v>
      </c>
      <c r="AW132" s="33">
        <f t="shared" ca="1" si="292"/>
        <v>0</v>
      </c>
      <c r="AX132" s="33">
        <f t="shared" ca="1" si="292"/>
        <v>0</v>
      </c>
      <c r="AY132" s="33">
        <f t="shared" ca="1" si="299"/>
        <v>0</v>
      </c>
      <c r="AZ132" s="33">
        <f t="shared" ca="1" si="299"/>
        <v>0</v>
      </c>
      <c r="BA132" s="33">
        <f t="shared" ca="1" si="299"/>
        <v>0</v>
      </c>
      <c r="BB132" s="33">
        <f t="shared" ca="1" si="299"/>
        <v>0</v>
      </c>
      <c r="BC132" s="33">
        <f t="shared" ca="1" si="299"/>
        <v>0</v>
      </c>
      <c r="BD132" s="33">
        <f t="shared" ca="1" si="299"/>
        <v>0</v>
      </c>
      <c r="BE132" s="33">
        <f t="shared" ca="1" si="299"/>
        <v>0</v>
      </c>
      <c r="BF132" s="33">
        <f t="shared" ca="1" si="299"/>
        <v>0</v>
      </c>
      <c r="BG132" s="33">
        <f t="shared" ca="1" si="299"/>
        <v>0</v>
      </c>
      <c r="BH132" s="33"/>
      <c r="BJ132" s="148" t="str">
        <f t="shared" ca="1" si="231"/>
        <v/>
      </c>
      <c r="BL132" s="30"/>
      <c r="BN132" s="29" t="str">
        <f t="shared" ca="1" si="232"/>
        <v/>
      </c>
      <c r="BO132" s="29" t="str">
        <f t="shared" ca="1" si="233"/>
        <v/>
      </c>
      <c r="BP132" s="29" t="str">
        <f t="shared" ca="1" si="234"/>
        <v/>
      </c>
      <c r="BQ132" s="29" t="str">
        <f t="shared" ca="1" si="235"/>
        <v/>
      </c>
      <c r="BR132" s="29" t="str">
        <f t="shared" ca="1" si="236"/>
        <v/>
      </c>
      <c r="BS132" s="29" t="str">
        <f t="shared" ca="1" si="237"/>
        <v/>
      </c>
      <c r="BT132" s="29" t="str">
        <f t="shared" ca="1" si="238"/>
        <v/>
      </c>
      <c r="BU132" s="29" t="str">
        <f t="shared" ca="1" si="239"/>
        <v/>
      </c>
      <c r="BV132" s="29" t="str">
        <f t="shared" ca="1" si="240"/>
        <v/>
      </c>
      <c r="BW132" s="29" t="str">
        <f t="shared" ca="1" si="241"/>
        <v/>
      </c>
      <c r="BX132" s="29" t="str">
        <f t="shared" ca="1" si="242"/>
        <v/>
      </c>
      <c r="BY132" s="29" t="str">
        <f t="shared" ca="1" si="243"/>
        <v/>
      </c>
      <c r="BZ132" s="29" t="str">
        <f t="shared" ca="1" si="244"/>
        <v/>
      </c>
      <c r="CA132" s="29" t="str">
        <f t="shared" ca="1" si="245"/>
        <v/>
      </c>
      <c r="CB132" s="29" t="str">
        <f t="shared" ca="1" si="246"/>
        <v/>
      </c>
      <c r="CC132" s="29" t="str">
        <f t="shared" ca="1" si="247"/>
        <v/>
      </c>
      <c r="CD132" s="29" t="str">
        <f t="shared" ca="1" si="248"/>
        <v/>
      </c>
      <c r="CE132" s="29" t="str">
        <f t="shared" ca="1" si="249"/>
        <v/>
      </c>
      <c r="CF132" s="29" t="str">
        <f t="shared" ca="1" si="250"/>
        <v/>
      </c>
      <c r="CG132" s="29" t="str">
        <f t="shared" ca="1" si="251"/>
        <v/>
      </c>
      <c r="CH132" s="29" t="str">
        <f t="shared" ca="1" si="252"/>
        <v/>
      </c>
      <c r="CI132" s="29" t="str">
        <f t="shared" ca="1" si="253"/>
        <v/>
      </c>
      <c r="CJ132" s="29" t="str">
        <f t="shared" ca="1" si="254"/>
        <v/>
      </c>
      <c r="CK132" s="29" t="str">
        <f t="shared" ca="1" si="255"/>
        <v/>
      </c>
      <c r="CL132" s="29" t="str">
        <f t="shared" ca="1" si="256"/>
        <v/>
      </c>
      <c r="CM132" s="29" t="str">
        <f t="shared" ca="1" si="257"/>
        <v/>
      </c>
      <c r="CN132" s="29" t="str">
        <f t="shared" ca="1" si="258"/>
        <v/>
      </c>
      <c r="CO132" s="29" t="str">
        <f t="shared" ca="1" si="259"/>
        <v/>
      </c>
      <c r="CP132" s="29" t="str">
        <f t="shared" ca="1" si="260"/>
        <v/>
      </c>
      <c r="CQ132" s="29" t="str">
        <f t="shared" ca="1" si="261"/>
        <v/>
      </c>
      <c r="CR132" s="29" t="str">
        <f t="shared" ca="1" si="262"/>
        <v/>
      </c>
      <c r="CS132" s="29" t="str">
        <f t="shared" ca="1" si="263"/>
        <v/>
      </c>
      <c r="CT132" s="29" t="str">
        <f t="shared" ca="1" si="264"/>
        <v/>
      </c>
      <c r="CU132" s="29" t="str">
        <f t="shared" ca="1" si="265"/>
        <v/>
      </c>
      <c r="CV132" s="29" t="str">
        <f t="shared" ca="1" si="266"/>
        <v/>
      </c>
      <c r="CW132" s="29" t="str">
        <f t="shared" ca="1" si="267"/>
        <v/>
      </c>
      <c r="CX132" s="29" t="str">
        <f t="shared" ca="1" si="268"/>
        <v/>
      </c>
      <c r="CY132" s="29" t="str">
        <f t="shared" ca="1" si="269"/>
        <v/>
      </c>
      <c r="CZ132" s="29" t="str">
        <f t="shared" ca="1" si="270"/>
        <v/>
      </c>
      <c r="DA132" s="29" t="str">
        <f t="shared" ca="1" si="271"/>
        <v/>
      </c>
      <c r="DB132" s="29" t="str">
        <f t="shared" ca="1" si="272"/>
        <v/>
      </c>
      <c r="DC132" s="29" t="str">
        <f t="shared" ca="1" si="273"/>
        <v/>
      </c>
      <c r="DD132" s="29" t="str">
        <f t="shared" ca="1" si="274"/>
        <v/>
      </c>
      <c r="DE132" s="29" t="str">
        <f t="shared" ca="1" si="275"/>
        <v/>
      </c>
      <c r="DF132" s="29" t="str">
        <f t="shared" ca="1" si="276"/>
        <v/>
      </c>
      <c r="DG132" s="29" t="str">
        <f t="shared" ca="1" si="277"/>
        <v/>
      </c>
      <c r="DH132" s="29" t="str">
        <f t="shared" ca="1" si="278"/>
        <v/>
      </c>
      <c r="DI132" s="29" t="str">
        <f t="shared" ca="1" si="279"/>
        <v/>
      </c>
      <c r="DJ132" s="29" t="str">
        <f t="shared" ca="1" si="280"/>
        <v/>
      </c>
      <c r="DK132" s="29" t="str">
        <f t="shared" ca="1" si="281"/>
        <v/>
      </c>
      <c r="DL132" s="29" t="str">
        <f t="shared" ca="1" si="282"/>
        <v/>
      </c>
      <c r="DM132" s="29" t="str">
        <f t="shared" ca="1" si="283"/>
        <v/>
      </c>
      <c r="JD132">
        <f t="shared" si="145"/>
        <v>0</v>
      </c>
      <c r="JE132">
        <f t="shared" si="284"/>
        <v>0</v>
      </c>
      <c r="JF132" t="str">
        <f t="shared" ca="1" si="285"/>
        <v/>
      </c>
      <c r="JG132" t="str">
        <f t="shared" ca="1" si="286"/>
        <v/>
      </c>
      <c r="JH132" t="str">
        <f t="shared" ca="1" si="287"/>
        <v/>
      </c>
      <c r="JI132" t="str">
        <f t="shared" ca="1" si="288"/>
        <v/>
      </c>
    </row>
    <row r="133" spans="3:269" x14ac:dyDescent="0.2">
      <c r="C133" s="9">
        <f t="array" aca="1" ref="C133" ca="1">MIN(IF($L$7=0, 0, IF(INDIRECT($L$6)&gt;0, IF(ROW(INDIRECT($L$6))&gt;C132, ROW(INDIRECT($L$6)), MAXR))))</f>
        <v>9999999</v>
      </c>
      <c r="D133" s="9">
        <f t="shared" ca="1" si="85"/>
        <v>0</v>
      </c>
      <c r="E133" s="9">
        <f t="shared" ca="1" si="228"/>
        <v>0</v>
      </c>
      <c r="F133" s="105" t="str">
        <f t="shared" ca="1" si="229"/>
        <v/>
      </c>
      <c r="G133" s="7">
        <f t="shared" ca="1" si="230"/>
        <v>0</v>
      </c>
      <c r="H133" s="33">
        <f t="shared" ca="1" si="298"/>
        <v>0</v>
      </c>
      <c r="I133" s="33">
        <f t="shared" ca="1" si="298"/>
        <v>0</v>
      </c>
      <c r="J133" s="33">
        <f t="shared" ca="1" si="298"/>
        <v>0</v>
      </c>
      <c r="K133" s="33">
        <f t="shared" ca="1" si="298"/>
        <v>0</v>
      </c>
      <c r="L133" s="33">
        <f t="shared" ca="1" si="298"/>
        <v>0</v>
      </c>
      <c r="M133" s="33">
        <f t="shared" ca="1" si="298"/>
        <v>0</v>
      </c>
      <c r="N133" s="33">
        <f t="shared" ca="1" si="298"/>
        <v>0</v>
      </c>
      <c r="O133" s="33">
        <f t="shared" ca="1" si="298"/>
        <v>0</v>
      </c>
      <c r="P133" s="33">
        <f t="shared" ca="1" si="298"/>
        <v>0</v>
      </c>
      <c r="Q133" s="33">
        <f t="shared" ca="1" si="298"/>
        <v>0</v>
      </c>
      <c r="R133" s="33">
        <f t="shared" ca="1" si="297"/>
        <v>0</v>
      </c>
      <c r="S133" s="33">
        <f t="shared" ca="1" si="297"/>
        <v>0</v>
      </c>
      <c r="T133" s="33">
        <f t="shared" ca="1" si="297"/>
        <v>0</v>
      </c>
      <c r="U133" s="33">
        <f t="shared" ca="1" si="297"/>
        <v>0</v>
      </c>
      <c r="V133" s="33">
        <f t="shared" ca="1" si="297"/>
        <v>0</v>
      </c>
      <c r="W133" s="33">
        <f t="shared" ca="1" si="297"/>
        <v>0</v>
      </c>
      <c r="X133" s="33">
        <f t="shared" ca="1" si="297"/>
        <v>0</v>
      </c>
      <c r="Y133" s="33">
        <f t="shared" ca="1" si="297"/>
        <v>0</v>
      </c>
      <c r="Z133" s="33">
        <f t="shared" ca="1" si="297"/>
        <v>0</v>
      </c>
      <c r="AA133" s="33">
        <f t="shared" ca="1" si="296"/>
        <v>0</v>
      </c>
      <c r="AB133" s="33">
        <f t="shared" ca="1" si="296"/>
        <v>0</v>
      </c>
      <c r="AC133" s="33">
        <f t="shared" ca="1" si="296"/>
        <v>0</v>
      </c>
      <c r="AD133" s="33">
        <f t="shared" ca="1" si="296"/>
        <v>0</v>
      </c>
      <c r="AE133" s="33">
        <f t="shared" ca="1" si="296"/>
        <v>0</v>
      </c>
      <c r="AF133" s="33">
        <f t="shared" ca="1" si="296"/>
        <v>0</v>
      </c>
      <c r="AG133" s="33">
        <f t="shared" ca="1" si="296"/>
        <v>0</v>
      </c>
      <c r="AH133" s="33">
        <f t="shared" ca="1" si="296"/>
        <v>0</v>
      </c>
      <c r="AI133" s="33">
        <f t="shared" ca="1" si="296"/>
        <v>0</v>
      </c>
      <c r="AJ133" s="33">
        <f t="shared" ca="1" si="296"/>
        <v>0</v>
      </c>
      <c r="AK133" s="33">
        <f t="shared" ca="1" si="296"/>
        <v>0</v>
      </c>
      <c r="AL133" s="33">
        <f t="shared" ca="1" si="296"/>
        <v>0</v>
      </c>
      <c r="AM133" s="33">
        <f t="shared" ca="1" si="296"/>
        <v>0</v>
      </c>
      <c r="AN133" s="33">
        <f t="shared" ca="1" si="292"/>
        <v>0</v>
      </c>
      <c r="AO133" s="33">
        <f t="shared" ca="1" si="292"/>
        <v>0</v>
      </c>
      <c r="AP133" s="33">
        <f t="shared" ca="1" si="292"/>
        <v>0</v>
      </c>
      <c r="AQ133" s="33">
        <f t="shared" ca="1" si="292"/>
        <v>0</v>
      </c>
      <c r="AR133" s="33">
        <f t="shared" ca="1" si="292"/>
        <v>0</v>
      </c>
      <c r="AS133" s="33">
        <f t="shared" ca="1" si="292"/>
        <v>0</v>
      </c>
      <c r="AT133" s="33">
        <f t="shared" ca="1" si="292"/>
        <v>0</v>
      </c>
      <c r="AU133" s="33">
        <f t="shared" ca="1" si="292"/>
        <v>0</v>
      </c>
      <c r="AV133" s="33">
        <f t="shared" ref="AV133:BG158" ca="1" si="300">IF(OR($C133=MAXR, $C133=0, AV$24=0, AV$19=0), 0, IF(LEN(INDIRECT($F$9&amp;AV$20&amp;$C133))=0, NULL,  INDIRECT($F$9&amp;AV$20&amp;$C133)))</f>
        <v>0</v>
      </c>
      <c r="AW133" s="33">
        <f t="shared" ca="1" si="300"/>
        <v>0</v>
      </c>
      <c r="AX133" s="33">
        <f t="shared" ca="1" si="300"/>
        <v>0</v>
      </c>
      <c r="AY133" s="33">
        <f t="shared" ca="1" si="300"/>
        <v>0</v>
      </c>
      <c r="AZ133" s="33">
        <f t="shared" ca="1" si="300"/>
        <v>0</v>
      </c>
      <c r="BA133" s="33">
        <f t="shared" ca="1" si="300"/>
        <v>0</v>
      </c>
      <c r="BB133" s="33">
        <f t="shared" ca="1" si="300"/>
        <v>0</v>
      </c>
      <c r="BC133" s="33">
        <f t="shared" ca="1" si="300"/>
        <v>0</v>
      </c>
      <c r="BD133" s="33">
        <f t="shared" ca="1" si="300"/>
        <v>0</v>
      </c>
      <c r="BE133" s="33">
        <f t="shared" ca="1" si="300"/>
        <v>0</v>
      </c>
      <c r="BF133" s="33">
        <f t="shared" ca="1" si="300"/>
        <v>0</v>
      </c>
      <c r="BG133" s="33">
        <f t="shared" ca="1" si="300"/>
        <v>0</v>
      </c>
      <c r="BH133" s="33"/>
      <c r="BJ133" s="148" t="str">
        <f t="shared" ca="1" si="231"/>
        <v/>
      </c>
      <c r="BL133" s="30"/>
      <c r="BN133" s="29" t="str">
        <f t="shared" ca="1" si="232"/>
        <v/>
      </c>
      <c r="BO133" s="29" t="str">
        <f t="shared" ca="1" si="233"/>
        <v/>
      </c>
      <c r="BP133" s="29" t="str">
        <f t="shared" ca="1" si="234"/>
        <v/>
      </c>
      <c r="BQ133" s="29" t="str">
        <f t="shared" ca="1" si="235"/>
        <v/>
      </c>
      <c r="BR133" s="29" t="str">
        <f t="shared" ca="1" si="236"/>
        <v/>
      </c>
      <c r="BS133" s="29" t="str">
        <f t="shared" ca="1" si="237"/>
        <v/>
      </c>
      <c r="BT133" s="29" t="str">
        <f t="shared" ca="1" si="238"/>
        <v/>
      </c>
      <c r="BU133" s="29" t="str">
        <f t="shared" ca="1" si="239"/>
        <v/>
      </c>
      <c r="BV133" s="29" t="str">
        <f t="shared" ca="1" si="240"/>
        <v/>
      </c>
      <c r="BW133" s="29" t="str">
        <f t="shared" ca="1" si="241"/>
        <v/>
      </c>
      <c r="BX133" s="29" t="str">
        <f t="shared" ca="1" si="242"/>
        <v/>
      </c>
      <c r="BY133" s="29" t="str">
        <f t="shared" ca="1" si="243"/>
        <v/>
      </c>
      <c r="BZ133" s="29" t="str">
        <f t="shared" ca="1" si="244"/>
        <v/>
      </c>
      <c r="CA133" s="29" t="str">
        <f t="shared" ca="1" si="245"/>
        <v/>
      </c>
      <c r="CB133" s="29" t="str">
        <f t="shared" ca="1" si="246"/>
        <v/>
      </c>
      <c r="CC133" s="29" t="str">
        <f t="shared" ca="1" si="247"/>
        <v/>
      </c>
      <c r="CD133" s="29" t="str">
        <f t="shared" ca="1" si="248"/>
        <v/>
      </c>
      <c r="CE133" s="29" t="str">
        <f t="shared" ca="1" si="249"/>
        <v/>
      </c>
      <c r="CF133" s="29" t="str">
        <f t="shared" ca="1" si="250"/>
        <v/>
      </c>
      <c r="CG133" s="29" t="str">
        <f t="shared" ca="1" si="251"/>
        <v/>
      </c>
      <c r="CH133" s="29" t="str">
        <f t="shared" ca="1" si="252"/>
        <v/>
      </c>
      <c r="CI133" s="29" t="str">
        <f t="shared" ca="1" si="253"/>
        <v/>
      </c>
      <c r="CJ133" s="29" t="str">
        <f t="shared" ca="1" si="254"/>
        <v/>
      </c>
      <c r="CK133" s="29" t="str">
        <f t="shared" ca="1" si="255"/>
        <v/>
      </c>
      <c r="CL133" s="29" t="str">
        <f t="shared" ca="1" si="256"/>
        <v/>
      </c>
      <c r="CM133" s="29" t="str">
        <f t="shared" ca="1" si="257"/>
        <v/>
      </c>
      <c r="CN133" s="29" t="str">
        <f t="shared" ca="1" si="258"/>
        <v/>
      </c>
      <c r="CO133" s="29" t="str">
        <f t="shared" ca="1" si="259"/>
        <v/>
      </c>
      <c r="CP133" s="29" t="str">
        <f t="shared" ca="1" si="260"/>
        <v/>
      </c>
      <c r="CQ133" s="29" t="str">
        <f t="shared" ca="1" si="261"/>
        <v/>
      </c>
      <c r="CR133" s="29" t="str">
        <f t="shared" ca="1" si="262"/>
        <v/>
      </c>
      <c r="CS133" s="29" t="str">
        <f t="shared" ca="1" si="263"/>
        <v/>
      </c>
      <c r="CT133" s="29" t="str">
        <f t="shared" ca="1" si="264"/>
        <v/>
      </c>
      <c r="CU133" s="29" t="str">
        <f t="shared" ca="1" si="265"/>
        <v/>
      </c>
      <c r="CV133" s="29" t="str">
        <f t="shared" ca="1" si="266"/>
        <v/>
      </c>
      <c r="CW133" s="29" t="str">
        <f t="shared" ca="1" si="267"/>
        <v/>
      </c>
      <c r="CX133" s="29" t="str">
        <f t="shared" ca="1" si="268"/>
        <v/>
      </c>
      <c r="CY133" s="29" t="str">
        <f t="shared" ca="1" si="269"/>
        <v/>
      </c>
      <c r="CZ133" s="29" t="str">
        <f t="shared" ca="1" si="270"/>
        <v/>
      </c>
      <c r="DA133" s="29" t="str">
        <f t="shared" ca="1" si="271"/>
        <v/>
      </c>
      <c r="DB133" s="29" t="str">
        <f t="shared" ca="1" si="272"/>
        <v/>
      </c>
      <c r="DC133" s="29" t="str">
        <f t="shared" ca="1" si="273"/>
        <v/>
      </c>
      <c r="DD133" s="29" t="str">
        <f t="shared" ca="1" si="274"/>
        <v/>
      </c>
      <c r="DE133" s="29" t="str">
        <f t="shared" ca="1" si="275"/>
        <v/>
      </c>
      <c r="DF133" s="29" t="str">
        <f t="shared" ca="1" si="276"/>
        <v/>
      </c>
      <c r="DG133" s="29" t="str">
        <f t="shared" ca="1" si="277"/>
        <v/>
      </c>
      <c r="DH133" s="29" t="str">
        <f t="shared" ca="1" si="278"/>
        <v/>
      </c>
      <c r="DI133" s="29" t="str">
        <f t="shared" ca="1" si="279"/>
        <v/>
      </c>
      <c r="DJ133" s="29" t="str">
        <f t="shared" ca="1" si="280"/>
        <v/>
      </c>
      <c r="DK133" s="29" t="str">
        <f t="shared" ca="1" si="281"/>
        <v/>
      </c>
      <c r="DL133" s="29" t="str">
        <f t="shared" ca="1" si="282"/>
        <v/>
      </c>
      <c r="DM133" s="29" t="str">
        <f t="shared" ca="1" si="283"/>
        <v/>
      </c>
      <c r="JD133">
        <f t="shared" si="145"/>
        <v>0</v>
      </c>
      <c r="JE133">
        <f t="shared" si="284"/>
        <v>0</v>
      </c>
      <c r="JF133" t="str">
        <f t="shared" ca="1" si="285"/>
        <v/>
      </c>
      <c r="JG133" t="str">
        <f t="shared" ca="1" si="286"/>
        <v/>
      </c>
      <c r="JH133" t="str">
        <f t="shared" ca="1" si="287"/>
        <v/>
      </c>
      <c r="JI133" t="str">
        <f t="shared" ca="1" si="288"/>
        <v/>
      </c>
    </row>
    <row r="134" spans="3:269" x14ac:dyDescent="0.2">
      <c r="C134" s="9">
        <f t="array" aca="1" ref="C134" ca="1">MIN(IF($L$7=0, 0, IF(INDIRECT($L$6)&gt;0, IF(ROW(INDIRECT($L$6))&gt;C133, ROW(INDIRECT($L$6)), MAXR))))</f>
        <v>9999999</v>
      </c>
      <c r="D134" s="9">
        <f t="shared" ca="1" si="85"/>
        <v>0</v>
      </c>
      <c r="E134" s="9">
        <f t="shared" ca="1" si="228"/>
        <v>0</v>
      </c>
      <c r="F134" s="105" t="str">
        <f t="shared" ca="1" si="229"/>
        <v/>
      </c>
      <c r="G134" s="7">
        <f t="shared" ca="1" si="230"/>
        <v>0</v>
      </c>
      <c r="H134" s="33">
        <f t="shared" ca="1" si="298"/>
        <v>0</v>
      </c>
      <c r="I134" s="33">
        <f t="shared" ca="1" si="298"/>
        <v>0</v>
      </c>
      <c r="J134" s="33">
        <f t="shared" ca="1" si="298"/>
        <v>0</v>
      </c>
      <c r="K134" s="33">
        <f t="shared" ca="1" si="298"/>
        <v>0</v>
      </c>
      <c r="L134" s="33">
        <f t="shared" ca="1" si="298"/>
        <v>0</v>
      </c>
      <c r="M134" s="33">
        <f t="shared" ca="1" si="298"/>
        <v>0</v>
      </c>
      <c r="N134" s="33">
        <f t="shared" ca="1" si="298"/>
        <v>0</v>
      </c>
      <c r="O134" s="33">
        <f t="shared" ca="1" si="298"/>
        <v>0</v>
      </c>
      <c r="P134" s="33">
        <f t="shared" ca="1" si="298"/>
        <v>0</v>
      </c>
      <c r="Q134" s="33">
        <f t="shared" ca="1" si="298"/>
        <v>0</v>
      </c>
      <c r="R134" s="33">
        <f t="shared" ca="1" si="297"/>
        <v>0</v>
      </c>
      <c r="S134" s="33">
        <f t="shared" ca="1" si="297"/>
        <v>0</v>
      </c>
      <c r="T134" s="33">
        <f t="shared" ca="1" si="297"/>
        <v>0</v>
      </c>
      <c r="U134" s="33">
        <f t="shared" ca="1" si="297"/>
        <v>0</v>
      </c>
      <c r="V134" s="33">
        <f t="shared" ca="1" si="297"/>
        <v>0</v>
      </c>
      <c r="W134" s="33">
        <f t="shared" ca="1" si="297"/>
        <v>0</v>
      </c>
      <c r="X134" s="33">
        <f t="shared" ca="1" si="297"/>
        <v>0</v>
      </c>
      <c r="Y134" s="33">
        <f t="shared" ca="1" si="297"/>
        <v>0</v>
      </c>
      <c r="Z134" s="33">
        <f t="shared" ca="1" si="297"/>
        <v>0</v>
      </c>
      <c r="AA134" s="33">
        <f t="shared" ca="1" si="296"/>
        <v>0</v>
      </c>
      <c r="AB134" s="33">
        <f t="shared" ca="1" si="296"/>
        <v>0</v>
      </c>
      <c r="AC134" s="33">
        <f t="shared" ca="1" si="296"/>
        <v>0</v>
      </c>
      <c r="AD134" s="33">
        <f t="shared" ca="1" si="296"/>
        <v>0</v>
      </c>
      <c r="AE134" s="33">
        <f t="shared" ca="1" si="296"/>
        <v>0</v>
      </c>
      <c r="AF134" s="33">
        <f t="shared" ca="1" si="296"/>
        <v>0</v>
      </c>
      <c r="AG134" s="33">
        <f t="shared" ca="1" si="296"/>
        <v>0</v>
      </c>
      <c r="AH134" s="33">
        <f t="shared" ca="1" si="296"/>
        <v>0</v>
      </c>
      <c r="AI134" s="33">
        <f t="shared" ca="1" si="296"/>
        <v>0</v>
      </c>
      <c r="AJ134" s="33">
        <f t="shared" ca="1" si="296"/>
        <v>0</v>
      </c>
      <c r="AK134" s="33">
        <f t="shared" ca="1" si="296"/>
        <v>0</v>
      </c>
      <c r="AL134" s="33">
        <f t="shared" ca="1" si="296"/>
        <v>0</v>
      </c>
      <c r="AM134" s="33">
        <f t="shared" ca="1" si="296"/>
        <v>0</v>
      </c>
      <c r="AN134" s="33">
        <f t="shared" ref="AN134:BC159" ca="1" si="301">IF(OR($C134=MAXR, $C134=0, AN$24=0, AN$19=0), 0, IF(LEN(INDIRECT($F$9&amp;AN$20&amp;$C134))=0, NULL,  INDIRECT($F$9&amp;AN$20&amp;$C134)))</f>
        <v>0</v>
      </c>
      <c r="AO134" s="33">
        <f t="shared" ca="1" si="301"/>
        <v>0</v>
      </c>
      <c r="AP134" s="33">
        <f t="shared" ca="1" si="301"/>
        <v>0</v>
      </c>
      <c r="AQ134" s="33">
        <f t="shared" ca="1" si="301"/>
        <v>0</v>
      </c>
      <c r="AR134" s="33">
        <f t="shared" ca="1" si="301"/>
        <v>0</v>
      </c>
      <c r="AS134" s="33">
        <f t="shared" ca="1" si="301"/>
        <v>0</v>
      </c>
      <c r="AT134" s="33">
        <f t="shared" ca="1" si="301"/>
        <v>0</v>
      </c>
      <c r="AU134" s="33">
        <f t="shared" ca="1" si="301"/>
        <v>0</v>
      </c>
      <c r="AV134" s="33">
        <f t="shared" ca="1" si="301"/>
        <v>0</v>
      </c>
      <c r="AW134" s="33">
        <f t="shared" ca="1" si="301"/>
        <v>0</v>
      </c>
      <c r="AX134" s="33">
        <f t="shared" ca="1" si="301"/>
        <v>0</v>
      </c>
      <c r="AY134" s="33">
        <f t="shared" ca="1" si="301"/>
        <v>0</v>
      </c>
      <c r="AZ134" s="33">
        <f t="shared" ca="1" si="301"/>
        <v>0</v>
      </c>
      <c r="BA134" s="33">
        <f t="shared" ca="1" si="301"/>
        <v>0</v>
      </c>
      <c r="BB134" s="33">
        <f t="shared" ca="1" si="301"/>
        <v>0</v>
      </c>
      <c r="BC134" s="33">
        <f t="shared" ca="1" si="301"/>
        <v>0</v>
      </c>
      <c r="BD134" s="33">
        <f t="shared" ca="1" si="300"/>
        <v>0</v>
      </c>
      <c r="BE134" s="33">
        <f t="shared" ca="1" si="300"/>
        <v>0</v>
      </c>
      <c r="BF134" s="33">
        <f t="shared" ca="1" si="300"/>
        <v>0</v>
      </c>
      <c r="BG134" s="33">
        <f t="shared" ca="1" si="300"/>
        <v>0</v>
      </c>
      <c r="BH134" s="33"/>
      <c r="BJ134" s="148" t="str">
        <f t="shared" ca="1" si="231"/>
        <v/>
      </c>
      <c r="BL134" s="30"/>
      <c r="BN134" s="29" t="str">
        <f t="shared" ca="1" si="232"/>
        <v/>
      </c>
      <c r="BO134" s="29" t="str">
        <f t="shared" ca="1" si="233"/>
        <v/>
      </c>
      <c r="BP134" s="29" t="str">
        <f t="shared" ca="1" si="234"/>
        <v/>
      </c>
      <c r="BQ134" s="29" t="str">
        <f t="shared" ca="1" si="235"/>
        <v/>
      </c>
      <c r="BR134" s="29" t="str">
        <f t="shared" ca="1" si="236"/>
        <v/>
      </c>
      <c r="BS134" s="29" t="str">
        <f t="shared" ca="1" si="237"/>
        <v/>
      </c>
      <c r="BT134" s="29" t="str">
        <f t="shared" ca="1" si="238"/>
        <v/>
      </c>
      <c r="BU134" s="29" t="str">
        <f t="shared" ca="1" si="239"/>
        <v/>
      </c>
      <c r="BV134" s="29" t="str">
        <f t="shared" ca="1" si="240"/>
        <v/>
      </c>
      <c r="BW134" s="29" t="str">
        <f t="shared" ca="1" si="241"/>
        <v/>
      </c>
      <c r="BX134" s="29" t="str">
        <f t="shared" ca="1" si="242"/>
        <v/>
      </c>
      <c r="BY134" s="29" t="str">
        <f t="shared" ca="1" si="243"/>
        <v/>
      </c>
      <c r="BZ134" s="29" t="str">
        <f t="shared" ca="1" si="244"/>
        <v/>
      </c>
      <c r="CA134" s="29" t="str">
        <f t="shared" ca="1" si="245"/>
        <v/>
      </c>
      <c r="CB134" s="29" t="str">
        <f t="shared" ca="1" si="246"/>
        <v/>
      </c>
      <c r="CC134" s="29" t="str">
        <f t="shared" ca="1" si="247"/>
        <v/>
      </c>
      <c r="CD134" s="29" t="str">
        <f t="shared" ca="1" si="248"/>
        <v/>
      </c>
      <c r="CE134" s="29" t="str">
        <f t="shared" ca="1" si="249"/>
        <v/>
      </c>
      <c r="CF134" s="29" t="str">
        <f t="shared" ca="1" si="250"/>
        <v/>
      </c>
      <c r="CG134" s="29" t="str">
        <f t="shared" ca="1" si="251"/>
        <v/>
      </c>
      <c r="CH134" s="29" t="str">
        <f t="shared" ca="1" si="252"/>
        <v/>
      </c>
      <c r="CI134" s="29" t="str">
        <f t="shared" ca="1" si="253"/>
        <v/>
      </c>
      <c r="CJ134" s="29" t="str">
        <f t="shared" ca="1" si="254"/>
        <v/>
      </c>
      <c r="CK134" s="29" t="str">
        <f t="shared" ca="1" si="255"/>
        <v/>
      </c>
      <c r="CL134" s="29" t="str">
        <f t="shared" ca="1" si="256"/>
        <v/>
      </c>
      <c r="CM134" s="29" t="str">
        <f t="shared" ca="1" si="257"/>
        <v/>
      </c>
      <c r="CN134" s="29" t="str">
        <f t="shared" ca="1" si="258"/>
        <v/>
      </c>
      <c r="CO134" s="29" t="str">
        <f t="shared" ca="1" si="259"/>
        <v/>
      </c>
      <c r="CP134" s="29" t="str">
        <f t="shared" ca="1" si="260"/>
        <v/>
      </c>
      <c r="CQ134" s="29" t="str">
        <f t="shared" ca="1" si="261"/>
        <v/>
      </c>
      <c r="CR134" s="29" t="str">
        <f t="shared" ca="1" si="262"/>
        <v/>
      </c>
      <c r="CS134" s="29" t="str">
        <f t="shared" ca="1" si="263"/>
        <v/>
      </c>
      <c r="CT134" s="29" t="str">
        <f t="shared" ca="1" si="264"/>
        <v/>
      </c>
      <c r="CU134" s="29" t="str">
        <f t="shared" ca="1" si="265"/>
        <v/>
      </c>
      <c r="CV134" s="29" t="str">
        <f t="shared" ca="1" si="266"/>
        <v/>
      </c>
      <c r="CW134" s="29" t="str">
        <f t="shared" ca="1" si="267"/>
        <v/>
      </c>
      <c r="CX134" s="29" t="str">
        <f t="shared" ca="1" si="268"/>
        <v/>
      </c>
      <c r="CY134" s="29" t="str">
        <f t="shared" ca="1" si="269"/>
        <v/>
      </c>
      <c r="CZ134" s="29" t="str">
        <f t="shared" ca="1" si="270"/>
        <v/>
      </c>
      <c r="DA134" s="29" t="str">
        <f t="shared" ca="1" si="271"/>
        <v/>
      </c>
      <c r="DB134" s="29" t="str">
        <f t="shared" ca="1" si="272"/>
        <v/>
      </c>
      <c r="DC134" s="29" t="str">
        <f t="shared" ca="1" si="273"/>
        <v/>
      </c>
      <c r="DD134" s="29" t="str">
        <f t="shared" ca="1" si="274"/>
        <v/>
      </c>
      <c r="DE134" s="29" t="str">
        <f t="shared" ca="1" si="275"/>
        <v/>
      </c>
      <c r="DF134" s="29" t="str">
        <f t="shared" ca="1" si="276"/>
        <v/>
      </c>
      <c r="DG134" s="29" t="str">
        <f t="shared" ca="1" si="277"/>
        <v/>
      </c>
      <c r="DH134" s="29" t="str">
        <f t="shared" ca="1" si="278"/>
        <v/>
      </c>
      <c r="DI134" s="29" t="str">
        <f t="shared" ca="1" si="279"/>
        <v/>
      </c>
      <c r="DJ134" s="29" t="str">
        <f t="shared" ca="1" si="280"/>
        <v/>
      </c>
      <c r="DK134" s="29" t="str">
        <f t="shared" ca="1" si="281"/>
        <v/>
      </c>
      <c r="DL134" s="29" t="str">
        <f t="shared" ca="1" si="282"/>
        <v/>
      </c>
      <c r="DM134" s="29" t="str">
        <f t="shared" ca="1" si="283"/>
        <v/>
      </c>
      <c r="JD134">
        <f t="shared" si="145"/>
        <v>0</v>
      </c>
      <c r="JE134">
        <f t="shared" si="284"/>
        <v>0</v>
      </c>
      <c r="JF134" t="str">
        <f t="shared" ca="1" si="285"/>
        <v/>
      </c>
      <c r="JG134" t="str">
        <f t="shared" ca="1" si="286"/>
        <v/>
      </c>
      <c r="JH134" t="str">
        <f t="shared" ca="1" si="287"/>
        <v/>
      </c>
      <c r="JI134" t="str">
        <f t="shared" ca="1" si="288"/>
        <v/>
      </c>
    </row>
    <row r="135" spans="3:269" x14ac:dyDescent="0.2">
      <c r="C135" s="9">
        <f t="array" aca="1" ref="C135" ca="1">MIN(IF($L$7=0, 0, IF(INDIRECT($L$6)&gt;0, IF(ROW(INDIRECT($L$6))&gt;C134, ROW(INDIRECT($L$6)), MAXR))))</f>
        <v>9999999</v>
      </c>
      <c r="D135" s="9">
        <f t="shared" ca="1" si="85"/>
        <v>0</v>
      </c>
      <c r="E135" s="9">
        <f t="shared" ca="1" si="228"/>
        <v>0</v>
      </c>
      <c r="F135" s="105" t="str">
        <f t="shared" ca="1" si="229"/>
        <v/>
      </c>
      <c r="G135" s="7">
        <f t="shared" ca="1" si="230"/>
        <v>0</v>
      </c>
      <c r="H135" s="33">
        <f t="shared" ca="1" si="298"/>
        <v>0</v>
      </c>
      <c r="I135" s="33">
        <f t="shared" ca="1" si="298"/>
        <v>0</v>
      </c>
      <c r="J135" s="33">
        <f t="shared" ca="1" si="298"/>
        <v>0</v>
      </c>
      <c r="K135" s="33">
        <f t="shared" ca="1" si="298"/>
        <v>0</v>
      </c>
      <c r="L135" s="33">
        <f t="shared" ca="1" si="298"/>
        <v>0</v>
      </c>
      <c r="M135" s="33">
        <f t="shared" ca="1" si="298"/>
        <v>0</v>
      </c>
      <c r="N135" s="33">
        <f t="shared" ca="1" si="298"/>
        <v>0</v>
      </c>
      <c r="O135" s="33">
        <f t="shared" ca="1" si="298"/>
        <v>0</v>
      </c>
      <c r="P135" s="33">
        <f t="shared" ca="1" si="298"/>
        <v>0</v>
      </c>
      <c r="Q135" s="33">
        <f t="shared" ca="1" si="298"/>
        <v>0</v>
      </c>
      <c r="R135" s="33">
        <f t="shared" ca="1" si="297"/>
        <v>0</v>
      </c>
      <c r="S135" s="33">
        <f t="shared" ca="1" si="297"/>
        <v>0</v>
      </c>
      <c r="T135" s="33">
        <f t="shared" ca="1" si="297"/>
        <v>0</v>
      </c>
      <c r="U135" s="33">
        <f t="shared" ca="1" si="297"/>
        <v>0</v>
      </c>
      <c r="V135" s="33">
        <f t="shared" ca="1" si="297"/>
        <v>0</v>
      </c>
      <c r="W135" s="33">
        <f t="shared" ca="1" si="297"/>
        <v>0</v>
      </c>
      <c r="X135" s="33">
        <f t="shared" ca="1" si="297"/>
        <v>0</v>
      </c>
      <c r="Y135" s="33">
        <f t="shared" ca="1" si="297"/>
        <v>0</v>
      </c>
      <c r="Z135" s="33">
        <f t="shared" ca="1" si="297"/>
        <v>0</v>
      </c>
      <c r="AA135" s="33">
        <f t="shared" ca="1" si="296"/>
        <v>0</v>
      </c>
      <c r="AB135" s="33">
        <f t="shared" ca="1" si="296"/>
        <v>0</v>
      </c>
      <c r="AC135" s="33">
        <f t="shared" ca="1" si="296"/>
        <v>0</v>
      </c>
      <c r="AD135" s="33">
        <f t="shared" ca="1" si="296"/>
        <v>0</v>
      </c>
      <c r="AE135" s="33">
        <f t="shared" ca="1" si="296"/>
        <v>0</v>
      </c>
      <c r="AF135" s="33">
        <f t="shared" ca="1" si="296"/>
        <v>0</v>
      </c>
      <c r="AG135" s="33">
        <f t="shared" ca="1" si="296"/>
        <v>0</v>
      </c>
      <c r="AH135" s="33">
        <f t="shared" ca="1" si="296"/>
        <v>0</v>
      </c>
      <c r="AI135" s="33">
        <f t="shared" ca="1" si="296"/>
        <v>0</v>
      </c>
      <c r="AJ135" s="33">
        <f t="shared" ca="1" si="296"/>
        <v>0</v>
      </c>
      <c r="AK135" s="33">
        <f t="shared" ca="1" si="296"/>
        <v>0</v>
      </c>
      <c r="AL135" s="33">
        <f t="shared" ca="1" si="296"/>
        <v>0</v>
      </c>
      <c r="AM135" s="33">
        <f t="shared" ca="1" si="296"/>
        <v>0</v>
      </c>
      <c r="AN135" s="33">
        <f t="shared" ca="1" si="301"/>
        <v>0</v>
      </c>
      <c r="AO135" s="33">
        <f t="shared" ca="1" si="301"/>
        <v>0</v>
      </c>
      <c r="AP135" s="33">
        <f t="shared" ca="1" si="301"/>
        <v>0</v>
      </c>
      <c r="AQ135" s="33">
        <f t="shared" ca="1" si="301"/>
        <v>0</v>
      </c>
      <c r="AR135" s="33">
        <f t="shared" ca="1" si="301"/>
        <v>0</v>
      </c>
      <c r="AS135" s="33">
        <f t="shared" ca="1" si="301"/>
        <v>0</v>
      </c>
      <c r="AT135" s="33">
        <f t="shared" ca="1" si="301"/>
        <v>0</v>
      </c>
      <c r="AU135" s="33">
        <f t="shared" ca="1" si="301"/>
        <v>0</v>
      </c>
      <c r="AV135" s="33">
        <f t="shared" ca="1" si="301"/>
        <v>0</v>
      </c>
      <c r="AW135" s="33">
        <f t="shared" ca="1" si="301"/>
        <v>0</v>
      </c>
      <c r="AX135" s="33">
        <f t="shared" ca="1" si="301"/>
        <v>0</v>
      </c>
      <c r="AY135" s="33">
        <f t="shared" ca="1" si="301"/>
        <v>0</v>
      </c>
      <c r="AZ135" s="33">
        <f t="shared" ca="1" si="301"/>
        <v>0</v>
      </c>
      <c r="BA135" s="33">
        <f t="shared" ca="1" si="301"/>
        <v>0</v>
      </c>
      <c r="BB135" s="33">
        <f t="shared" ca="1" si="301"/>
        <v>0</v>
      </c>
      <c r="BC135" s="33">
        <f t="shared" ca="1" si="301"/>
        <v>0</v>
      </c>
      <c r="BD135" s="33">
        <f t="shared" ca="1" si="300"/>
        <v>0</v>
      </c>
      <c r="BE135" s="33">
        <f t="shared" ca="1" si="300"/>
        <v>0</v>
      </c>
      <c r="BF135" s="33">
        <f t="shared" ca="1" si="300"/>
        <v>0</v>
      </c>
      <c r="BG135" s="33">
        <f t="shared" ca="1" si="300"/>
        <v>0</v>
      </c>
      <c r="BH135" s="33"/>
      <c r="BJ135" s="148" t="str">
        <f t="shared" ca="1" si="231"/>
        <v/>
      </c>
      <c r="BL135" s="30"/>
      <c r="BN135" s="29" t="str">
        <f t="shared" ca="1" si="232"/>
        <v/>
      </c>
      <c r="BO135" s="29" t="str">
        <f t="shared" ca="1" si="233"/>
        <v/>
      </c>
      <c r="BP135" s="29" t="str">
        <f t="shared" ca="1" si="234"/>
        <v/>
      </c>
      <c r="BQ135" s="29" t="str">
        <f t="shared" ca="1" si="235"/>
        <v/>
      </c>
      <c r="BR135" s="29" t="str">
        <f t="shared" ca="1" si="236"/>
        <v/>
      </c>
      <c r="BS135" s="29" t="str">
        <f t="shared" ca="1" si="237"/>
        <v/>
      </c>
      <c r="BT135" s="29" t="str">
        <f t="shared" ca="1" si="238"/>
        <v/>
      </c>
      <c r="BU135" s="29" t="str">
        <f t="shared" ca="1" si="239"/>
        <v/>
      </c>
      <c r="BV135" s="29" t="str">
        <f t="shared" ca="1" si="240"/>
        <v/>
      </c>
      <c r="BW135" s="29" t="str">
        <f t="shared" ca="1" si="241"/>
        <v/>
      </c>
      <c r="BX135" s="29" t="str">
        <f t="shared" ca="1" si="242"/>
        <v/>
      </c>
      <c r="BY135" s="29" t="str">
        <f t="shared" ca="1" si="243"/>
        <v/>
      </c>
      <c r="BZ135" s="29" t="str">
        <f t="shared" ca="1" si="244"/>
        <v/>
      </c>
      <c r="CA135" s="29" t="str">
        <f t="shared" ca="1" si="245"/>
        <v/>
      </c>
      <c r="CB135" s="29" t="str">
        <f t="shared" ca="1" si="246"/>
        <v/>
      </c>
      <c r="CC135" s="29" t="str">
        <f t="shared" ca="1" si="247"/>
        <v/>
      </c>
      <c r="CD135" s="29" t="str">
        <f t="shared" ca="1" si="248"/>
        <v/>
      </c>
      <c r="CE135" s="29" t="str">
        <f t="shared" ca="1" si="249"/>
        <v/>
      </c>
      <c r="CF135" s="29" t="str">
        <f t="shared" ca="1" si="250"/>
        <v/>
      </c>
      <c r="CG135" s="29" t="str">
        <f t="shared" ca="1" si="251"/>
        <v/>
      </c>
      <c r="CH135" s="29" t="str">
        <f t="shared" ca="1" si="252"/>
        <v/>
      </c>
      <c r="CI135" s="29" t="str">
        <f t="shared" ca="1" si="253"/>
        <v/>
      </c>
      <c r="CJ135" s="29" t="str">
        <f t="shared" ca="1" si="254"/>
        <v/>
      </c>
      <c r="CK135" s="29" t="str">
        <f t="shared" ca="1" si="255"/>
        <v/>
      </c>
      <c r="CL135" s="29" t="str">
        <f t="shared" ca="1" si="256"/>
        <v/>
      </c>
      <c r="CM135" s="29" t="str">
        <f t="shared" ca="1" si="257"/>
        <v/>
      </c>
      <c r="CN135" s="29" t="str">
        <f t="shared" ca="1" si="258"/>
        <v/>
      </c>
      <c r="CO135" s="29" t="str">
        <f t="shared" ca="1" si="259"/>
        <v/>
      </c>
      <c r="CP135" s="29" t="str">
        <f t="shared" ca="1" si="260"/>
        <v/>
      </c>
      <c r="CQ135" s="29" t="str">
        <f t="shared" ca="1" si="261"/>
        <v/>
      </c>
      <c r="CR135" s="29" t="str">
        <f t="shared" ca="1" si="262"/>
        <v/>
      </c>
      <c r="CS135" s="29" t="str">
        <f t="shared" ca="1" si="263"/>
        <v/>
      </c>
      <c r="CT135" s="29" t="str">
        <f t="shared" ca="1" si="264"/>
        <v/>
      </c>
      <c r="CU135" s="29" t="str">
        <f t="shared" ca="1" si="265"/>
        <v/>
      </c>
      <c r="CV135" s="29" t="str">
        <f t="shared" ca="1" si="266"/>
        <v/>
      </c>
      <c r="CW135" s="29" t="str">
        <f t="shared" ca="1" si="267"/>
        <v/>
      </c>
      <c r="CX135" s="29" t="str">
        <f t="shared" ca="1" si="268"/>
        <v/>
      </c>
      <c r="CY135" s="29" t="str">
        <f t="shared" ca="1" si="269"/>
        <v/>
      </c>
      <c r="CZ135" s="29" t="str">
        <f t="shared" ca="1" si="270"/>
        <v/>
      </c>
      <c r="DA135" s="29" t="str">
        <f t="shared" ca="1" si="271"/>
        <v/>
      </c>
      <c r="DB135" s="29" t="str">
        <f t="shared" ca="1" si="272"/>
        <v/>
      </c>
      <c r="DC135" s="29" t="str">
        <f t="shared" ca="1" si="273"/>
        <v/>
      </c>
      <c r="DD135" s="29" t="str">
        <f t="shared" ca="1" si="274"/>
        <v/>
      </c>
      <c r="DE135" s="29" t="str">
        <f t="shared" ca="1" si="275"/>
        <v/>
      </c>
      <c r="DF135" s="29" t="str">
        <f t="shared" ca="1" si="276"/>
        <v/>
      </c>
      <c r="DG135" s="29" t="str">
        <f t="shared" ca="1" si="277"/>
        <v/>
      </c>
      <c r="DH135" s="29" t="str">
        <f t="shared" ca="1" si="278"/>
        <v/>
      </c>
      <c r="DI135" s="29" t="str">
        <f t="shared" ca="1" si="279"/>
        <v/>
      </c>
      <c r="DJ135" s="29" t="str">
        <f t="shared" ca="1" si="280"/>
        <v/>
      </c>
      <c r="DK135" s="29" t="str">
        <f t="shared" ca="1" si="281"/>
        <v/>
      </c>
      <c r="DL135" s="29" t="str">
        <f t="shared" ca="1" si="282"/>
        <v/>
      </c>
      <c r="DM135" s="29" t="str">
        <f t="shared" ca="1" si="283"/>
        <v/>
      </c>
      <c r="JD135">
        <f t="shared" si="145"/>
        <v>0</v>
      </c>
      <c r="JE135">
        <f t="shared" si="284"/>
        <v>0</v>
      </c>
      <c r="JF135" t="str">
        <f t="shared" ca="1" si="285"/>
        <v/>
      </c>
      <c r="JG135" t="str">
        <f t="shared" ca="1" si="286"/>
        <v/>
      </c>
      <c r="JH135" t="str">
        <f t="shared" ca="1" si="287"/>
        <v/>
      </c>
      <c r="JI135" t="str">
        <f t="shared" ca="1" si="288"/>
        <v/>
      </c>
    </row>
    <row r="136" spans="3:269" x14ac:dyDescent="0.2">
      <c r="C136" s="9">
        <f t="array" aca="1" ref="C136" ca="1">MIN(IF($L$7=0, 0, IF(INDIRECT($L$6)&gt;0, IF(ROW(INDIRECT($L$6))&gt;C135, ROW(INDIRECT($L$6)), MAXR))))</f>
        <v>9999999</v>
      </c>
      <c r="D136" s="9">
        <f t="shared" ca="1" si="85"/>
        <v>0</v>
      </c>
      <c r="E136" s="9">
        <f t="shared" ca="1" si="228"/>
        <v>0</v>
      </c>
      <c r="F136" s="105" t="str">
        <f t="shared" ca="1" si="229"/>
        <v/>
      </c>
      <c r="G136" s="7">
        <f t="shared" ca="1" si="230"/>
        <v>0</v>
      </c>
      <c r="H136" s="33">
        <f t="shared" ca="1" si="298"/>
        <v>0</v>
      </c>
      <c r="I136" s="33">
        <f t="shared" ca="1" si="298"/>
        <v>0</v>
      </c>
      <c r="J136" s="33">
        <f t="shared" ca="1" si="298"/>
        <v>0</v>
      </c>
      <c r="K136" s="33">
        <f t="shared" ca="1" si="298"/>
        <v>0</v>
      </c>
      <c r="L136" s="33">
        <f t="shared" ca="1" si="298"/>
        <v>0</v>
      </c>
      <c r="M136" s="33">
        <f t="shared" ca="1" si="298"/>
        <v>0</v>
      </c>
      <c r="N136" s="33">
        <f t="shared" ca="1" si="298"/>
        <v>0</v>
      </c>
      <c r="O136" s="33">
        <f t="shared" ca="1" si="298"/>
        <v>0</v>
      </c>
      <c r="P136" s="33">
        <f t="shared" ca="1" si="298"/>
        <v>0</v>
      </c>
      <c r="Q136" s="33">
        <f t="shared" ca="1" si="298"/>
        <v>0</v>
      </c>
      <c r="R136" s="33">
        <f t="shared" ca="1" si="297"/>
        <v>0</v>
      </c>
      <c r="S136" s="33">
        <f t="shared" ca="1" si="297"/>
        <v>0</v>
      </c>
      <c r="T136" s="33">
        <f t="shared" ca="1" si="297"/>
        <v>0</v>
      </c>
      <c r="U136" s="33">
        <f t="shared" ca="1" si="297"/>
        <v>0</v>
      </c>
      <c r="V136" s="33">
        <f t="shared" ca="1" si="297"/>
        <v>0</v>
      </c>
      <c r="W136" s="33">
        <f t="shared" ca="1" si="297"/>
        <v>0</v>
      </c>
      <c r="X136" s="33">
        <f t="shared" ca="1" si="297"/>
        <v>0</v>
      </c>
      <c r="Y136" s="33">
        <f t="shared" ca="1" si="297"/>
        <v>0</v>
      </c>
      <c r="Z136" s="33">
        <f t="shared" ca="1" si="297"/>
        <v>0</v>
      </c>
      <c r="AA136" s="33">
        <f t="shared" ca="1" si="296"/>
        <v>0</v>
      </c>
      <c r="AB136" s="33">
        <f t="shared" ca="1" si="296"/>
        <v>0</v>
      </c>
      <c r="AC136" s="33">
        <f t="shared" ca="1" si="296"/>
        <v>0</v>
      </c>
      <c r="AD136" s="33">
        <f t="shared" ca="1" si="296"/>
        <v>0</v>
      </c>
      <c r="AE136" s="33">
        <f t="shared" ca="1" si="296"/>
        <v>0</v>
      </c>
      <c r="AF136" s="33">
        <f t="shared" ca="1" si="296"/>
        <v>0</v>
      </c>
      <c r="AG136" s="33">
        <f t="shared" ca="1" si="296"/>
        <v>0</v>
      </c>
      <c r="AH136" s="33">
        <f t="shared" ca="1" si="296"/>
        <v>0</v>
      </c>
      <c r="AI136" s="33">
        <f t="shared" ca="1" si="296"/>
        <v>0</v>
      </c>
      <c r="AJ136" s="33">
        <f t="shared" ca="1" si="296"/>
        <v>0</v>
      </c>
      <c r="AK136" s="33">
        <f t="shared" ca="1" si="296"/>
        <v>0</v>
      </c>
      <c r="AL136" s="33">
        <f t="shared" ca="1" si="296"/>
        <v>0</v>
      </c>
      <c r="AM136" s="33">
        <f t="shared" ca="1" si="296"/>
        <v>0</v>
      </c>
      <c r="AN136" s="33">
        <f t="shared" ca="1" si="301"/>
        <v>0</v>
      </c>
      <c r="AO136" s="33">
        <f t="shared" ca="1" si="301"/>
        <v>0</v>
      </c>
      <c r="AP136" s="33">
        <f t="shared" ca="1" si="301"/>
        <v>0</v>
      </c>
      <c r="AQ136" s="33">
        <f t="shared" ca="1" si="301"/>
        <v>0</v>
      </c>
      <c r="AR136" s="33">
        <f t="shared" ca="1" si="301"/>
        <v>0</v>
      </c>
      <c r="AS136" s="33">
        <f t="shared" ca="1" si="301"/>
        <v>0</v>
      </c>
      <c r="AT136" s="33">
        <f t="shared" ca="1" si="301"/>
        <v>0</v>
      </c>
      <c r="AU136" s="33">
        <f t="shared" ca="1" si="301"/>
        <v>0</v>
      </c>
      <c r="AV136" s="33">
        <f t="shared" ca="1" si="301"/>
        <v>0</v>
      </c>
      <c r="AW136" s="33">
        <f t="shared" ca="1" si="301"/>
        <v>0</v>
      </c>
      <c r="AX136" s="33">
        <f t="shared" ca="1" si="301"/>
        <v>0</v>
      </c>
      <c r="AY136" s="33">
        <f t="shared" ca="1" si="301"/>
        <v>0</v>
      </c>
      <c r="AZ136" s="33">
        <f t="shared" ca="1" si="301"/>
        <v>0</v>
      </c>
      <c r="BA136" s="33">
        <f t="shared" ca="1" si="301"/>
        <v>0</v>
      </c>
      <c r="BB136" s="33">
        <f t="shared" ca="1" si="301"/>
        <v>0</v>
      </c>
      <c r="BC136" s="33">
        <f t="shared" ca="1" si="301"/>
        <v>0</v>
      </c>
      <c r="BD136" s="33">
        <f t="shared" ca="1" si="300"/>
        <v>0</v>
      </c>
      <c r="BE136" s="33">
        <f t="shared" ca="1" si="300"/>
        <v>0</v>
      </c>
      <c r="BF136" s="33">
        <f t="shared" ca="1" si="300"/>
        <v>0</v>
      </c>
      <c r="BG136" s="33">
        <f t="shared" ca="1" si="300"/>
        <v>0</v>
      </c>
      <c r="BH136" s="33"/>
      <c r="BJ136" s="148" t="str">
        <f t="shared" ca="1" si="231"/>
        <v/>
      </c>
      <c r="BL136" s="30"/>
      <c r="BN136" s="29" t="str">
        <f t="shared" ca="1" si="232"/>
        <v/>
      </c>
      <c r="BO136" s="29" t="str">
        <f t="shared" ca="1" si="233"/>
        <v/>
      </c>
      <c r="BP136" s="29" t="str">
        <f t="shared" ca="1" si="234"/>
        <v/>
      </c>
      <c r="BQ136" s="29" t="str">
        <f t="shared" ca="1" si="235"/>
        <v/>
      </c>
      <c r="BR136" s="29" t="str">
        <f t="shared" ca="1" si="236"/>
        <v/>
      </c>
      <c r="BS136" s="29" t="str">
        <f t="shared" ca="1" si="237"/>
        <v/>
      </c>
      <c r="BT136" s="29" t="str">
        <f t="shared" ca="1" si="238"/>
        <v/>
      </c>
      <c r="BU136" s="29" t="str">
        <f t="shared" ca="1" si="239"/>
        <v/>
      </c>
      <c r="BV136" s="29" t="str">
        <f t="shared" ca="1" si="240"/>
        <v/>
      </c>
      <c r="BW136" s="29" t="str">
        <f t="shared" ca="1" si="241"/>
        <v/>
      </c>
      <c r="BX136" s="29" t="str">
        <f t="shared" ca="1" si="242"/>
        <v/>
      </c>
      <c r="BY136" s="29" t="str">
        <f t="shared" ca="1" si="243"/>
        <v/>
      </c>
      <c r="BZ136" s="29" t="str">
        <f t="shared" ca="1" si="244"/>
        <v/>
      </c>
      <c r="CA136" s="29" t="str">
        <f t="shared" ca="1" si="245"/>
        <v/>
      </c>
      <c r="CB136" s="29" t="str">
        <f t="shared" ca="1" si="246"/>
        <v/>
      </c>
      <c r="CC136" s="29" t="str">
        <f t="shared" ca="1" si="247"/>
        <v/>
      </c>
      <c r="CD136" s="29" t="str">
        <f t="shared" ca="1" si="248"/>
        <v/>
      </c>
      <c r="CE136" s="29" t="str">
        <f t="shared" ca="1" si="249"/>
        <v/>
      </c>
      <c r="CF136" s="29" t="str">
        <f t="shared" ca="1" si="250"/>
        <v/>
      </c>
      <c r="CG136" s="29" t="str">
        <f t="shared" ca="1" si="251"/>
        <v/>
      </c>
      <c r="CH136" s="29" t="str">
        <f t="shared" ca="1" si="252"/>
        <v/>
      </c>
      <c r="CI136" s="29" t="str">
        <f t="shared" ca="1" si="253"/>
        <v/>
      </c>
      <c r="CJ136" s="29" t="str">
        <f t="shared" ca="1" si="254"/>
        <v/>
      </c>
      <c r="CK136" s="29" t="str">
        <f t="shared" ca="1" si="255"/>
        <v/>
      </c>
      <c r="CL136" s="29" t="str">
        <f t="shared" ca="1" si="256"/>
        <v/>
      </c>
      <c r="CM136" s="29" t="str">
        <f t="shared" ca="1" si="257"/>
        <v/>
      </c>
      <c r="CN136" s="29" t="str">
        <f t="shared" ca="1" si="258"/>
        <v/>
      </c>
      <c r="CO136" s="29" t="str">
        <f t="shared" ca="1" si="259"/>
        <v/>
      </c>
      <c r="CP136" s="29" t="str">
        <f t="shared" ca="1" si="260"/>
        <v/>
      </c>
      <c r="CQ136" s="29" t="str">
        <f t="shared" ca="1" si="261"/>
        <v/>
      </c>
      <c r="CR136" s="29" t="str">
        <f t="shared" ca="1" si="262"/>
        <v/>
      </c>
      <c r="CS136" s="29" t="str">
        <f t="shared" ca="1" si="263"/>
        <v/>
      </c>
      <c r="CT136" s="29" t="str">
        <f t="shared" ca="1" si="264"/>
        <v/>
      </c>
      <c r="CU136" s="29" t="str">
        <f t="shared" ca="1" si="265"/>
        <v/>
      </c>
      <c r="CV136" s="29" t="str">
        <f t="shared" ca="1" si="266"/>
        <v/>
      </c>
      <c r="CW136" s="29" t="str">
        <f t="shared" ca="1" si="267"/>
        <v/>
      </c>
      <c r="CX136" s="29" t="str">
        <f t="shared" ca="1" si="268"/>
        <v/>
      </c>
      <c r="CY136" s="29" t="str">
        <f t="shared" ca="1" si="269"/>
        <v/>
      </c>
      <c r="CZ136" s="29" t="str">
        <f t="shared" ca="1" si="270"/>
        <v/>
      </c>
      <c r="DA136" s="29" t="str">
        <f t="shared" ca="1" si="271"/>
        <v/>
      </c>
      <c r="DB136" s="29" t="str">
        <f t="shared" ca="1" si="272"/>
        <v/>
      </c>
      <c r="DC136" s="29" t="str">
        <f t="shared" ca="1" si="273"/>
        <v/>
      </c>
      <c r="DD136" s="29" t="str">
        <f t="shared" ca="1" si="274"/>
        <v/>
      </c>
      <c r="DE136" s="29" t="str">
        <f t="shared" ca="1" si="275"/>
        <v/>
      </c>
      <c r="DF136" s="29" t="str">
        <f t="shared" ca="1" si="276"/>
        <v/>
      </c>
      <c r="DG136" s="29" t="str">
        <f t="shared" ca="1" si="277"/>
        <v/>
      </c>
      <c r="DH136" s="29" t="str">
        <f t="shared" ca="1" si="278"/>
        <v/>
      </c>
      <c r="DI136" s="29" t="str">
        <f t="shared" ca="1" si="279"/>
        <v/>
      </c>
      <c r="DJ136" s="29" t="str">
        <f t="shared" ca="1" si="280"/>
        <v/>
      </c>
      <c r="DK136" s="29" t="str">
        <f t="shared" ca="1" si="281"/>
        <v/>
      </c>
      <c r="DL136" s="29" t="str">
        <f t="shared" ca="1" si="282"/>
        <v/>
      </c>
      <c r="DM136" s="29" t="str">
        <f t="shared" ca="1" si="283"/>
        <v/>
      </c>
      <c r="JD136">
        <f t="shared" si="145"/>
        <v>0</v>
      </c>
      <c r="JE136">
        <f t="shared" si="284"/>
        <v>0</v>
      </c>
      <c r="JF136" t="str">
        <f t="shared" ca="1" si="285"/>
        <v/>
      </c>
      <c r="JG136" t="str">
        <f t="shared" ca="1" si="286"/>
        <v/>
      </c>
      <c r="JH136" t="str">
        <f t="shared" ca="1" si="287"/>
        <v/>
      </c>
      <c r="JI136" t="str">
        <f t="shared" ca="1" si="288"/>
        <v/>
      </c>
    </row>
    <row r="137" spans="3:269" x14ac:dyDescent="0.2">
      <c r="C137" s="9">
        <f t="array" aca="1" ref="C137" ca="1">MIN(IF($L$7=0, 0, IF(INDIRECT($L$6)&gt;0, IF(ROW(INDIRECT($L$6))&gt;C136, ROW(INDIRECT($L$6)), MAXR))))</f>
        <v>9999999</v>
      </c>
      <c r="D137" s="9">
        <f t="shared" ca="1" si="85"/>
        <v>0</v>
      </c>
      <c r="E137" s="9">
        <f t="shared" ca="1" si="228"/>
        <v>0</v>
      </c>
      <c r="F137" s="105" t="str">
        <f t="shared" ca="1" si="229"/>
        <v/>
      </c>
      <c r="G137" s="7">
        <f t="shared" ca="1" si="230"/>
        <v>0</v>
      </c>
      <c r="H137" s="33">
        <f t="shared" ca="1" si="298"/>
        <v>0</v>
      </c>
      <c r="I137" s="33">
        <f t="shared" ca="1" si="298"/>
        <v>0</v>
      </c>
      <c r="J137" s="33">
        <f t="shared" ca="1" si="298"/>
        <v>0</v>
      </c>
      <c r="K137" s="33">
        <f t="shared" ca="1" si="298"/>
        <v>0</v>
      </c>
      <c r="L137" s="33">
        <f t="shared" ca="1" si="298"/>
        <v>0</v>
      </c>
      <c r="M137" s="33">
        <f t="shared" ca="1" si="298"/>
        <v>0</v>
      </c>
      <c r="N137" s="33">
        <f t="shared" ca="1" si="298"/>
        <v>0</v>
      </c>
      <c r="O137" s="33">
        <f t="shared" ca="1" si="298"/>
        <v>0</v>
      </c>
      <c r="P137" s="33">
        <f t="shared" ca="1" si="298"/>
        <v>0</v>
      </c>
      <c r="Q137" s="33">
        <f t="shared" ca="1" si="298"/>
        <v>0</v>
      </c>
      <c r="R137" s="33">
        <f t="shared" ca="1" si="297"/>
        <v>0</v>
      </c>
      <c r="S137" s="33">
        <f t="shared" ca="1" si="297"/>
        <v>0</v>
      </c>
      <c r="T137" s="33">
        <f t="shared" ca="1" si="297"/>
        <v>0</v>
      </c>
      <c r="U137" s="33">
        <f t="shared" ca="1" si="297"/>
        <v>0</v>
      </c>
      <c r="V137" s="33">
        <f t="shared" ca="1" si="297"/>
        <v>0</v>
      </c>
      <c r="W137" s="33">
        <f t="shared" ca="1" si="297"/>
        <v>0</v>
      </c>
      <c r="X137" s="33">
        <f t="shared" ca="1" si="297"/>
        <v>0</v>
      </c>
      <c r="Y137" s="33">
        <f t="shared" ca="1" si="297"/>
        <v>0</v>
      </c>
      <c r="Z137" s="33">
        <f t="shared" ca="1" si="297"/>
        <v>0</v>
      </c>
      <c r="AA137" s="33">
        <f t="shared" ca="1" si="296"/>
        <v>0</v>
      </c>
      <c r="AB137" s="33">
        <f t="shared" ca="1" si="296"/>
        <v>0</v>
      </c>
      <c r="AC137" s="33">
        <f t="shared" ca="1" si="296"/>
        <v>0</v>
      </c>
      <c r="AD137" s="33">
        <f t="shared" ca="1" si="296"/>
        <v>0</v>
      </c>
      <c r="AE137" s="33">
        <f t="shared" ca="1" si="296"/>
        <v>0</v>
      </c>
      <c r="AF137" s="33">
        <f t="shared" ca="1" si="296"/>
        <v>0</v>
      </c>
      <c r="AG137" s="33">
        <f t="shared" ca="1" si="296"/>
        <v>0</v>
      </c>
      <c r="AH137" s="33">
        <f t="shared" ca="1" si="296"/>
        <v>0</v>
      </c>
      <c r="AI137" s="33">
        <f t="shared" ca="1" si="296"/>
        <v>0</v>
      </c>
      <c r="AJ137" s="33">
        <f t="shared" ca="1" si="296"/>
        <v>0</v>
      </c>
      <c r="AK137" s="33">
        <f t="shared" ca="1" si="296"/>
        <v>0</v>
      </c>
      <c r="AL137" s="33">
        <f t="shared" ca="1" si="296"/>
        <v>0</v>
      </c>
      <c r="AM137" s="33">
        <f t="shared" ca="1" si="296"/>
        <v>0</v>
      </c>
      <c r="AN137" s="33">
        <f t="shared" ca="1" si="301"/>
        <v>0</v>
      </c>
      <c r="AO137" s="33">
        <f t="shared" ca="1" si="301"/>
        <v>0</v>
      </c>
      <c r="AP137" s="33">
        <f t="shared" ca="1" si="301"/>
        <v>0</v>
      </c>
      <c r="AQ137" s="33">
        <f t="shared" ca="1" si="301"/>
        <v>0</v>
      </c>
      <c r="AR137" s="33">
        <f t="shared" ca="1" si="301"/>
        <v>0</v>
      </c>
      <c r="AS137" s="33">
        <f t="shared" ca="1" si="301"/>
        <v>0</v>
      </c>
      <c r="AT137" s="33">
        <f t="shared" ca="1" si="301"/>
        <v>0</v>
      </c>
      <c r="AU137" s="33">
        <f t="shared" ca="1" si="301"/>
        <v>0</v>
      </c>
      <c r="AV137" s="33">
        <f t="shared" ca="1" si="301"/>
        <v>0</v>
      </c>
      <c r="AW137" s="33">
        <f t="shared" ca="1" si="301"/>
        <v>0</v>
      </c>
      <c r="AX137" s="33">
        <f t="shared" ca="1" si="301"/>
        <v>0</v>
      </c>
      <c r="AY137" s="33">
        <f t="shared" ca="1" si="301"/>
        <v>0</v>
      </c>
      <c r="AZ137" s="33">
        <f t="shared" ca="1" si="301"/>
        <v>0</v>
      </c>
      <c r="BA137" s="33">
        <f t="shared" ca="1" si="301"/>
        <v>0</v>
      </c>
      <c r="BB137" s="33">
        <f t="shared" ca="1" si="301"/>
        <v>0</v>
      </c>
      <c r="BC137" s="33">
        <f t="shared" ca="1" si="301"/>
        <v>0</v>
      </c>
      <c r="BD137" s="33">
        <f t="shared" ca="1" si="300"/>
        <v>0</v>
      </c>
      <c r="BE137" s="33">
        <f t="shared" ca="1" si="300"/>
        <v>0</v>
      </c>
      <c r="BF137" s="33">
        <f t="shared" ca="1" si="300"/>
        <v>0</v>
      </c>
      <c r="BG137" s="33">
        <f t="shared" ca="1" si="300"/>
        <v>0</v>
      </c>
      <c r="BH137" s="33"/>
      <c r="BJ137" s="148" t="str">
        <f t="shared" ca="1" si="231"/>
        <v/>
      </c>
      <c r="BL137" s="30"/>
      <c r="BN137" s="29" t="str">
        <f t="shared" ca="1" si="232"/>
        <v/>
      </c>
      <c r="BO137" s="29" t="str">
        <f t="shared" ca="1" si="233"/>
        <v/>
      </c>
      <c r="BP137" s="29" t="str">
        <f t="shared" ca="1" si="234"/>
        <v/>
      </c>
      <c r="BQ137" s="29" t="str">
        <f t="shared" ca="1" si="235"/>
        <v/>
      </c>
      <c r="BR137" s="29" t="str">
        <f t="shared" ca="1" si="236"/>
        <v/>
      </c>
      <c r="BS137" s="29" t="str">
        <f t="shared" ca="1" si="237"/>
        <v/>
      </c>
      <c r="BT137" s="29" t="str">
        <f t="shared" ca="1" si="238"/>
        <v/>
      </c>
      <c r="BU137" s="29" t="str">
        <f t="shared" ca="1" si="239"/>
        <v/>
      </c>
      <c r="BV137" s="29" t="str">
        <f t="shared" ca="1" si="240"/>
        <v/>
      </c>
      <c r="BW137" s="29" t="str">
        <f t="shared" ca="1" si="241"/>
        <v/>
      </c>
      <c r="BX137" s="29" t="str">
        <f t="shared" ca="1" si="242"/>
        <v/>
      </c>
      <c r="BY137" s="29" t="str">
        <f t="shared" ca="1" si="243"/>
        <v/>
      </c>
      <c r="BZ137" s="29" t="str">
        <f t="shared" ca="1" si="244"/>
        <v/>
      </c>
      <c r="CA137" s="29" t="str">
        <f t="shared" ca="1" si="245"/>
        <v/>
      </c>
      <c r="CB137" s="29" t="str">
        <f t="shared" ca="1" si="246"/>
        <v/>
      </c>
      <c r="CC137" s="29" t="str">
        <f t="shared" ca="1" si="247"/>
        <v/>
      </c>
      <c r="CD137" s="29" t="str">
        <f t="shared" ca="1" si="248"/>
        <v/>
      </c>
      <c r="CE137" s="29" t="str">
        <f t="shared" ca="1" si="249"/>
        <v/>
      </c>
      <c r="CF137" s="29" t="str">
        <f t="shared" ca="1" si="250"/>
        <v/>
      </c>
      <c r="CG137" s="29" t="str">
        <f t="shared" ca="1" si="251"/>
        <v/>
      </c>
      <c r="CH137" s="29" t="str">
        <f t="shared" ca="1" si="252"/>
        <v/>
      </c>
      <c r="CI137" s="29" t="str">
        <f t="shared" ca="1" si="253"/>
        <v/>
      </c>
      <c r="CJ137" s="29" t="str">
        <f t="shared" ca="1" si="254"/>
        <v/>
      </c>
      <c r="CK137" s="29" t="str">
        <f t="shared" ca="1" si="255"/>
        <v/>
      </c>
      <c r="CL137" s="29" t="str">
        <f t="shared" ca="1" si="256"/>
        <v/>
      </c>
      <c r="CM137" s="29" t="str">
        <f t="shared" ca="1" si="257"/>
        <v/>
      </c>
      <c r="CN137" s="29" t="str">
        <f t="shared" ca="1" si="258"/>
        <v/>
      </c>
      <c r="CO137" s="29" t="str">
        <f t="shared" ca="1" si="259"/>
        <v/>
      </c>
      <c r="CP137" s="29" t="str">
        <f t="shared" ca="1" si="260"/>
        <v/>
      </c>
      <c r="CQ137" s="29" t="str">
        <f t="shared" ca="1" si="261"/>
        <v/>
      </c>
      <c r="CR137" s="29" t="str">
        <f t="shared" ca="1" si="262"/>
        <v/>
      </c>
      <c r="CS137" s="29" t="str">
        <f t="shared" ca="1" si="263"/>
        <v/>
      </c>
      <c r="CT137" s="29" t="str">
        <f t="shared" ca="1" si="264"/>
        <v/>
      </c>
      <c r="CU137" s="29" t="str">
        <f t="shared" ca="1" si="265"/>
        <v/>
      </c>
      <c r="CV137" s="29" t="str">
        <f t="shared" ca="1" si="266"/>
        <v/>
      </c>
      <c r="CW137" s="29" t="str">
        <f t="shared" ca="1" si="267"/>
        <v/>
      </c>
      <c r="CX137" s="29" t="str">
        <f t="shared" ca="1" si="268"/>
        <v/>
      </c>
      <c r="CY137" s="29" t="str">
        <f t="shared" ca="1" si="269"/>
        <v/>
      </c>
      <c r="CZ137" s="29" t="str">
        <f t="shared" ca="1" si="270"/>
        <v/>
      </c>
      <c r="DA137" s="29" t="str">
        <f t="shared" ca="1" si="271"/>
        <v/>
      </c>
      <c r="DB137" s="29" t="str">
        <f t="shared" ca="1" si="272"/>
        <v/>
      </c>
      <c r="DC137" s="29" t="str">
        <f t="shared" ca="1" si="273"/>
        <v/>
      </c>
      <c r="DD137" s="29" t="str">
        <f t="shared" ca="1" si="274"/>
        <v/>
      </c>
      <c r="DE137" s="29" t="str">
        <f t="shared" ca="1" si="275"/>
        <v/>
      </c>
      <c r="DF137" s="29" t="str">
        <f t="shared" ca="1" si="276"/>
        <v/>
      </c>
      <c r="DG137" s="29" t="str">
        <f t="shared" ca="1" si="277"/>
        <v/>
      </c>
      <c r="DH137" s="29" t="str">
        <f t="shared" ca="1" si="278"/>
        <v/>
      </c>
      <c r="DI137" s="29" t="str">
        <f t="shared" ca="1" si="279"/>
        <v/>
      </c>
      <c r="DJ137" s="29" t="str">
        <f t="shared" ca="1" si="280"/>
        <v/>
      </c>
      <c r="DK137" s="29" t="str">
        <f t="shared" ca="1" si="281"/>
        <v/>
      </c>
      <c r="DL137" s="29" t="str">
        <f t="shared" ca="1" si="282"/>
        <v/>
      </c>
      <c r="DM137" s="29" t="str">
        <f t="shared" ca="1" si="283"/>
        <v/>
      </c>
      <c r="JD137">
        <f t="shared" si="145"/>
        <v>0</v>
      </c>
      <c r="JE137">
        <f t="shared" si="284"/>
        <v>0</v>
      </c>
      <c r="JF137" t="str">
        <f t="shared" ca="1" si="285"/>
        <v/>
      </c>
      <c r="JG137" t="str">
        <f t="shared" ca="1" si="286"/>
        <v/>
      </c>
      <c r="JH137" t="str">
        <f t="shared" ca="1" si="287"/>
        <v/>
      </c>
      <c r="JI137" t="str">
        <f t="shared" ca="1" si="288"/>
        <v/>
      </c>
    </row>
    <row r="138" spans="3:269" x14ac:dyDescent="0.2">
      <c r="C138" s="9">
        <f t="array" aca="1" ref="C138" ca="1">MIN(IF($L$7=0, 0, IF(INDIRECT($L$6)&gt;0, IF(ROW(INDIRECT($L$6))&gt;C137, ROW(INDIRECT($L$6)), MAXR))))</f>
        <v>9999999</v>
      </c>
      <c r="D138" s="9">
        <f t="shared" ca="1" si="85"/>
        <v>0</v>
      </c>
      <c r="E138" s="9">
        <f t="shared" ca="1" si="228"/>
        <v>0</v>
      </c>
      <c r="F138" s="105" t="str">
        <f t="shared" ca="1" si="229"/>
        <v/>
      </c>
      <c r="G138" s="7">
        <f t="shared" ca="1" si="230"/>
        <v>0</v>
      </c>
      <c r="H138" s="33">
        <f t="shared" ca="1" si="298"/>
        <v>0</v>
      </c>
      <c r="I138" s="33">
        <f t="shared" ca="1" si="298"/>
        <v>0</v>
      </c>
      <c r="J138" s="33">
        <f t="shared" ca="1" si="298"/>
        <v>0</v>
      </c>
      <c r="K138" s="33">
        <f t="shared" ca="1" si="298"/>
        <v>0</v>
      </c>
      <c r="L138" s="33">
        <f t="shared" ca="1" si="298"/>
        <v>0</v>
      </c>
      <c r="M138" s="33">
        <f t="shared" ca="1" si="298"/>
        <v>0</v>
      </c>
      <c r="N138" s="33">
        <f t="shared" ca="1" si="298"/>
        <v>0</v>
      </c>
      <c r="O138" s="33">
        <f t="shared" ca="1" si="298"/>
        <v>0</v>
      </c>
      <c r="P138" s="33">
        <f t="shared" ca="1" si="298"/>
        <v>0</v>
      </c>
      <c r="Q138" s="33">
        <f t="shared" ca="1" si="298"/>
        <v>0</v>
      </c>
      <c r="R138" s="33">
        <f t="shared" ca="1" si="297"/>
        <v>0</v>
      </c>
      <c r="S138" s="33">
        <f t="shared" ca="1" si="297"/>
        <v>0</v>
      </c>
      <c r="T138" s="33">
        <f t="shared" ca="1" si="297"/>
        <v>0</v>
      </c>
      <c r="U138" s="33">
        <f t="shared" ca="1" si="297"/>
        <v>0</v>
      </c>
      <c r="V138" s="33">
        <f t="shared" ca="1" si="297"/>
        <v>0</v>
      </c>
      <c r="W138" s="33">
        <f t="shared" ca="1" si="297"/>
        <v>0</v>
      </c>
      <c r="X138" s="33">
        <f t="shared" ca="1" si="297"/>
        <v>0</v>
      </c>
      <c r="Y138" s="33">
        <f t="shared" ca="1" si="297"/>
        <v>0</v>
      </c>
      <c r="Z138" s="33">
        <f t="shared" ca="1" si="297"/>
        <v>0</v>
      </c>
      <c r="AA138" s="33">
        <f t="shared" ca="1" si="296"/>
        <v>0</v>
      </c>
      <c r="AB138" s="33">
        <f t="shared" ca="1" si="296"/>
        <v>0</v>
      </c>
      <c r="AC138" s="33">
        <f t="shared" ca="1" si="296"/>
        <v>0</v>
      </c>
      <c r="AD138" s="33">
        <f t="shared" ca="1" si="296"/>
        <v>0</v>
      </c>
      <c r="AE138" s="33">
        <f t="shared" ca="1" si="296"/>
        <v>0</v>
      </c>
      <c r="AF138" s="33">
        <f t="shared" ca="1" si="296"/>
        <v>0</v>
      </c>
      <c r="AG138" s="33">
        <f t="shared" ca="1" si="296"/>
        <v>0</v>
      </c>
      <c r="AH138" s="33">
        <f t="shared" ca="1" si="296"/>
        <v>0</v>
      </c>
      <c r="AI138" s="33">
        <f t="shared" ca="1" si="296"/>
        <v>0</v>
      </c>
      <c r="AJ138" s="33">
        <f t="shared" ca="1" si="296"/>
        <v>0</v>
      </c>
      <c r="AK138" s="33">
        <f t="shared" ref="AK138:AT157" ca="1" si="302">IF(OR($C138=MAXR, $C138=0, AK$24=0, AK$19=0), 0, IF(LEN(INDIRECT($F$9&amp;AK$20&amp;$C138))=0, NULL,  INDIRECT($F$9&amp;AK$20&amp;$C138)))</f>
        <v>0</v>
      </c>
      <c r="AL138" s="33">
        <f t="shared" ca="1" si="302"/>
        <v>0</v>
      </c>
      <c r="AM138" s="33">
        <f t="shared" ca="1" si="302"/>
        <v>0</v>
      </c>
      <c r="AN138" s="33">
        <f t="shared" ca="1" si="302"/>
        <v>0</v>
      </c>
      <c r="AO138" s="33">
        <f t="shared" ca="1" si="302"/>
        <v>0</v>
      </c>
      <c r="AP138" s="33">
        <f t="shared" ca="1" si="302"/>
        <v>0</v>
      </c>
      <c r="AQ138" s="33">
        <f t="shared" ca="1" si="302"/>
        <v>0</v>
      </c>
      <c r="AR138" s="33">
        <f t="shared" ca="1" si="302"/>
        <v>0</v>
      </c>
      <c r="AS138" s="33">
        <f t="shared" ca="1" si="302"/>
        <v>0</v>
      </c>
      <c r="AT138" s="33">
        <f t="shared" ca="1" si="302"/>
        <v>0</v>
      </c>
      <c r="AU138" s="33">
        <f t="shared" ca="1" si="301"/>
        <v>0</v>
      </c>
      <c r="AV138" s="33">
        <f t="shared" ca="1" si="301"/>
        <v>0</v>
      </c>
      <c r="AW138" s="33">
        <f t="shared" ca="1" si="301"/>
        <v>0</v>
      </c>
      <c r="AX138" s="33">
        <f t="shared" ca="1" si="301"/>
        <v>0</v>
      </c>
      <c r="AY138" s="33">
        <f t="shared" ca="1" si="301"/>
        <v>0</v>
      </c>
      <c r="AZ138" s="33">
        <f t="shared" ca="1" si="301"/>
        <v>0</v>
      </c>
      <c r="BA138" s="33">
        <f t="shared" ca="1" si="301"/>
        <v>0</v>
      </c>
      <c r="BB138" s="33">
        <f t="shared" ca="1" si="301"/>
        <v>0</v>
      </c>
      <c r="BC138" s="33">
        <f t="shared" ca="1" si="301"/>
        <v>0</v>
      </c>
      <c r="BD138" s="33">
        <f t="shared" ca="1" si="300"/>
        <v>0</v>
      </c>
      <c r="BE138" s="33">
        <f t="shared" ca="1" si="300"/>
        <v>0</v>
      </c>
      <c r="BF138" s="33">
        <f t="shared" ca="1" si="300"/>
        <v>0</v>
      </c>
      <c r="BG138" s="33">
        <f t="shared" ca="1" si="300"/>
        <v>0</v>
      </c>
      <c r="BH138" s="33"/>
      <c r="BJ138" s="148" t="str">
        <f t="shared" ca="1" si="231"/>
        <v/>
      </c>
      <c r="BL138" s="30"/>
      <c r="BN138" s="29" t="str">
        <f t="shared" ca="1" si="232"/>
        <v/>
      </c>
      <c r="BO138" s="29" t="str">
        <f t="shared" ca="1" si="233"/>
        <v/>
      </c>
      <c r="BP138" s="29" t="str">
        <f t="shared" ca="1" si="234"/>
        <v/>
      </c>
      <c r="BQ138" s="29" t="str">
        <f t="shared" ca="1" si="235"/>
        <v/>
      </c>
      <c r="BR138" s="29" t="str">
        <f t="shared" ca="1" si="236"/>
        <v/>
      </c>
      <c r="BS138" s="29" t="str">
        <f t="shared" ca="1" si="237"/>
        <v/>
      </c>
      <c r="BT138" s="29" t="str">
        <f t="shared" ca="1" si="238"/>
        <v/>
      </c>
      <c r="BU138" s="29" t="str">
        <f t="shared" ca="1" si="239"/>
        <v/>
      </c>
      <c r="BV138" s="29" t="str">
        <f t="shared" ca="1" si="240"/>
        <v/>
      </c>
      <c r="BW138" s="29" t="str">
        <f t="shared" ca="1" si="241"/>
        <v/>
      </c>
      <c r="BX138" s="29" t="str">
        <f t="shared" ca="1" si="242"/>
        <v/>
      </c>
      <c r="BY138" s="29" t="str">
        <f t="shared" ca="1" si="243"/>
        <v/>
      </c>
      <c r="BZ138" s="29" t="str">
        <f t="shared" ca="1" si="244"/>
        <v/>
      </c>
      <c r="CA138" s="29" t="str">
        <f t="shared" ca="1" si="245"/>
        <v/>
      </c>
      <c r="CB138" s="29" t="str">
        <f t="shared" ca="1" si="246"/>
        <v/>
      </c>
      <c r="CC138" s="29" t="str">
        <f t="shared" ca="1" si="247"/>
        <v/>
      </c>
      <c r="CD138" s="29" t="str">
        <f t="shared" ca="1" si="248"/>
        <v/>
      </c>
      <c r="CE138" s="29" t="str">
        <f t="shared" ca="1" si="249"/>
        <v/>
      </c>
      <c r="CF138" s="29" t="str">
        <f t="shared" ca="1" si="250"/>
        <v/>
      </c>
      <c r="CG138" s="29" t="str">
        <f t="shared" ca="1" si="251"/>
        <v/>
      </c>
      <c r="CH138" s="29" t="str">
        <f t="shared" ca="1" si="252"/>
        <v/>
      </c>
      <c r="CI138" s="29" t="str">
        <f t="shared" ca="1" si="253"/>
        <v/>
      </c>
      <c r="CJ138" s="29" t="str">
        <f t="shared" ca="1" si="254"/>
        <v/>
      </c>
      <c r="CK138" s="29" t="str">
        <f t="shared" ca="1" si="255"/>
        <v/>
      </c>
      <c r="CL138" s="29" t="str">
        <f t="shared" ca="1" si="256"/>
        <v/>
      </c>
      <c r="CM138" s="29" t="str">
        <f t="shared" ca="1" si="257"/>
        <v/>
      </c>
      <c r="CN138" s="29" t="str">
        <f t="shared" ca="1" si="258"/>
        <v/>
      </c>
      <c r="CO138" s="29" t="str">
        <f t="shared" ca="1" si="259"/>
        <v/>
      </c>
      <c r="CP138" s="29" t="str">
        <f t="shared" ca="1" si="260"/>
        <v/>
      </c>
      <c r="CQ138" s="29" t="str">
        <f t="shared" ca="1" si="261"/>
        <v/>
      </c>
      <c r="CR138" s="29" t="str">
        <f t="shared" ca="1" si="262"/>
        <v/>
      </c>
      <c r="CS138" s="29" t="str">
        <f t="shared" ca="1" si="263"/>
        <v/>
      </c>
      <c r="CT138" s="29" t="str">
        <f t="shared" ca="1" si="264"/>
        <v/>
      </c>
      <c r="CU138" s="29" t="str">
        <f t="shared" ca="1" si="265"/>
        <v/>
      </c>
      <c r="CV138" s="29" t="str">
        <f t="shared" ca="1" si="266"/>
        <v/>
      </c>
      <c r="CW138" s="29" t="str">
        <f t="shared" ca="1" si="267"/>
        <v/>
      </c>
      <c r="CX138" s="29" t="str">
        <f t="shared" ca="1" si="268"/>
        <v/>
      </c>
      <c r="CY138" s="29" t="str">
        <f t="shared" ca="1" si="269"/>
        <v/>
      </c>
      <c r="CZ138" s="29" t="str">
        <f t="shared" ca="1" si="270"/>
        <v/>
      </c>
      <c r="DA138" s="29" t="str">
        <f t="shared" ca="1" si="271"/>
        <v/>
      </c>
      <c r="DB138" s="29" t="str">
        <f t="shared" ca="1" si="272"/>
        <v/>
      </c>
      <c r="DC138" s="29" t="str">
        <f t="shared" ca="1" si="273"/>
        <v/>
      </c>
      <c r="DD138" s="29" t="str">
        <f t="shared" ca="1" si="274"/>
        <v/>
      </c>
      <c r="DE138" s="29" t="str">
        <f t="shared" ca="1" si="275"/>
        <v/>
      </c>
      <c r="DF138" s="29" t="str">
        <f t="shared" ca="1" si="276"/>
        <v/>
      </c>
      <c r="DG138" s="29" t="str">
        <f t="shared" ca="1" si="277"/>
        <v/>
      </c>
      <c r="DH138" s="29" t="str">
        <f t="shared" ca="1" si="278"/>
        <v/>
      </c>
      <c r="DI138" s="29" t="str">
        <f t="shared" ca="1" si="279"/>
        <v/>
      </c>
      <c r="DJ138" s="29" t="str">
        <f t="shared" ca="1" si="280"/>
        <v/>
      </c>
      <c r="DK138" s="29" t="str">
        <f t="shared" ca="1" si="281"/>
        <v/>
      </c>
      <c r="DL138" s="29" t="str">
        <f t="shared" ca="1" si="282"/>
        <v/>
      </c>
      <c r="DM138" s="29" t="str">
        <f t="shared" ca="1" si="283"/>
        <v/>
      </c>
      <c r="JD138">
        <f t="shared" si="145"/>
        <v>0</v>
      </c>
      <c r="JE138">
        <f t="shared" si="284"/>
        <v>0</v>
      </c>
      <c r="JF138" t="str">
        <f t="shared" ca="1" si="285"/>
        <v/>
      </c>
      <c r="JG138" t="str">
        <f t="shared" ca="1" si="286"/>
        <v/>
      </c>
      <c r="JH138" t="str">
        <f t="shared" ca="1" si="287"/>
        <v/>
      </c>
      <c r="JI138" t="str">
        <f t="shared" ca="1" si="288"/>
        <v/>
      </c>
    </row>
    <row r="139" spans="3:269" x14ac:dyDescent="0.2">
      <c r="C139" s="9">
        <f t="array" aca="1" ref="C139" ca="1">MIN(IF($L$7=0, 0, IF(INDIRECT($L$6)&gt;0, IF(ROW(INDIRECT($L$6))&gt;C138, ROW(INDIRECT($L$6)), MAXR))))</f>
        <v>9999999</v>
      </c>
      <c r="D139" s="9">
        <f t="shared" ca="1" si="85"/>
        <v>0</v>
      </c>
      <c r="E139" s="9">
        <f t="shared" ca="1" si="228"/>
        <v>0</v>
      </c>
      <c r="F139" s="105" t="str">
        <f t="shared" ca="1" si="229"/>
        <v/>
      </c>
      <c r="G139" s="7">
        <f t="shared" ca="1" si="230"/>
        <v>0</v>
      </c>
      <c r="H139" s="33">
        <f t="shared" ca="1" si="298"/>
        <v>0</v>
      </c>
      <c r="I139" s="33">
        <f t="shared" ca="1" si="298"/>
        <v>0</v>
      </c>
      <c r="J139" s="33">
        <f t="shared" ca="1" si="298"/>
        <v>0</v>
      </c>
      <c r="K139" s="33">
        <f t="shared" ca="1" si="298"/>
        <v>0</v>
      </c>
      <c r="L139" s="33">
        <f t="shared" ca="1" si="298"/>
        <v>0</v>
      </c>
      <c r="M139" s="33">
        <f t="shared" ca="1" si="298"/>
        <v>0</v>
      </c>
      <c r="N139" s="33">
        <f t="shared" ca="1" si="298"/>
        <v>0</v>
      </c>
      <c r="O139" s="33">
        <f t="shared" ca="1" si="298"/>
        <v>0</v>
      </c>
      <c r="P139" s="33">
        <f t="shared" ca="1" si="298"/>
        <v>0</v>
      </c>
      <c r="Q139" s="33">
        <f t="shared" ca="1" si="298"/>
        <v>0</v>
      </c>
      <c r="R139" s="33">
        <f t="shared" ca="1" si="297"/>
        <v>0</v>
      </c>
      <c r="S139" s="33">
        <f t="shared" ca="1" si="297"/>
        <v>0</v>
      </c>
      <c r="T139" s="33">
        <f t="shared" ca="1" si="297"/>
        <v>0</v>
      </c>
      <c r="U139" s="33">
        <f t="shared" ca="1" si="297"/>
        <v>0</v>
      </c>
      <c r="V139" s="33">
        <f t="shared" ca="1" si="297"/>
        <v>0</v>
      </c>
      <c r="W139" s="33">
        <f t="shared" ca="1" si="297"/>
        <v>0</v>
      </c>
      <c r="X139" s="33">
        <f t="shared" ca="1" si="297"/>
        <v>0</v>
      </c>
      <c r="Y139" s="33">
        <f t="shared" ca="1" si="297"/>
        <v>0</v>
      </c>
      <c r="Z139" s="33">
        <f t="shared" ca="1" si="297"/>
        <v>0</v>
      </c>
      <c r="AA139" s="33">
        <f t="shared" ref="AA139:AP158" ca="1" si="303">IF(OR($C139=MAXR, $C139=0, AA$24=0, AA$19=0), 0, IF(LEN(INDIRECT($F$9&amp;AA$20&amp;$C139))=0, NULL,  INDIRECT($F$9&amp;AA$20&amp;$C139)))</f>
        <v>0</v>
      </c>
      <c r="AB139" s="33">
        <f t="shared" ca="1" si="303"/>
        <v>0</v>
      </c>
      <c r="AC139" s="33">
        <f t="shared" ca="1" si="303"/>
        <v>0</v>
      </c>
      <c r="AD139" s="33">
        <f t="shared" ca="1" si="303"/>
        <v>0</v>
      </c>
      <c r="AE139" s="33">
        <f t="shared" ca="1" si="303"/>
        <v>0</v>
      </c>
      <c r="AF139" s="33">
        <f t="shared" ca="1" si="303"/>
        <v>0</v>
      </c>
      <c r="AG139" s="33">
        <f t="shared" ca="1" si="303"/>
        <v>0</v>
      </c>
      <c r="AH139" s="33">
        <f t="shared" ca="1" si="303"/>
        <v>0</v>
      </c>
      <c r="AI139" s="33">
        <f t="shared" ca="1" si="303"/>
        <v>0</v>
      </c>
      <c r="AJ139" s="33">
        <f t="shared" ca="1" si="303"/>
        <v>0</v>
      </c>
      <c r="AK139" s="33">
        <f t="shared" ca="1" si="303"/>
        <v>0</v>
      </c>
      <c r="AL139" s="33">
        <f t="shared" ca="1" si="303"/>
        <v>0</v>
      </c>
      <c r="AM139" s="33">
        <f t="shared" ca="1" si="303"/>
        <v>0</v>
      </c>
      <c r="AN139" s="33">
        <f t="shared" ca="1" si="303"/>
        <v>0</v>
      </c>
      <c r="AO139" s="33">
        <f t="shared" ca="1" si="303"/>
        <v>0</v>
      </c>
      <c r="AP139" s="33">
        <f t="shared" ca="1" si="303"/>
        <v>0</v>
      </c>
      <c r="AQ139" s="33">
        <f t="shared" ca="1" si="302"/>
        <v>0</v>
      </c>
      <c r="AR139" s="33">
        <f t="shared" ca="1" si="302"/>
        <v>0</v>
      </c>
      <c r="AS139" s="33">
        <f t="shared" ca="1" si="302"/>
        <v>0</v>
      </c>
      <c r="AT139" s="33">
        <f t="shared" ca="1" si="302"/>
        <v>0</v>
      </c>
      <c r="AU139" s="33">
        <f t="shared" ca="1" si="301"/>
        <v>0</v>
      </c>
      <c r="AV139" s="33">
        <f t="shared" ca="1" si="301"/>
        <v>0</v>
      </c>
      <c r="AW139" s="33">
        <f t="shared" ca="1" si="301"/>
        <v>0</v>
      </c>
      <c r="AX139" s="33">
        <f t="shared" ca="1" si="301"/>
        <v>0</v>
      </c>
      <c r="AY139" s="33">
        <f t="shared" ca="1" si="301"/>
        <v>0</v>
      </c>
      <c r="AZ139" s="33">
        <f t="shared" ca="1" si="301"/>
        <v>0</v>
      </c>
      <c r="BA139" s="33">
        <f t="shared" ca="1" si="301"/>
        <v>0</v>
      </c>
      <c r="BB139" s="33">
        <f t="shared" ca="1" si="301"/>
        <v>0</v>
      </c>
      <c r="BC139" s="33">
        <f t="shared" ca="1" si="301"/>
        <v>0</v>
      </c>
      <c r="BD139" s="33">
        <f t="shared" ca="1" si="300"/>
        <v>0</v>
      </c>
      <c r="BE139" s="33">
        <f t="shared" ca="1" si="300"/>
        <v>0</v>
      </c>
      <c r="BF139" s="33">
        <f t="shared" ca="1" si="300"/>
        <v>0</v>
      </c>
      <c r="BG139" s="33">
        <f t="shared" ca="1" si="300"/>
        <v>0</v>
      </c>
      <c r="BH139" s="33"/>
      <c r="BJ139" s="148" t="str">
        <f t="shared" ca="1" si="231"/>
        <v/>
      </c>
      <c r="BL139" s="30"/>
      <c r="BN139" s="29" t="str">
        <f t="shared" ca="1" si="232"/>
        <v/>
      </c>
      <c r="BO139" s="29" t="str">
        <f t="shared" ca="1" si="233"/>
        <v/>
      </c>
      <c r="BP139" s="29" t="str">
        <f t="shared" ca="1" si="234"/>
        <v/>
      </c>
      <c r="BQ139" s="29" t="str">
        <f t="shared" ca="1" si="235"/>
        <v/>
      </c>
      <c r="BR139" s="29" t="str">
        <f t="shared" ca="1" si="236"/>
        <v/>
      </c>
      <c r="BS139" s="29" t="str">
        <f t="shared" ca="1" si="237"/>
        <v/>
      </c>
      <c r="BT139" s="29" t="str">
        <f t="shared" ca="1" si="238"/>
        <v/>
      </c>
      <c r="BU139" s="29" t="str">
        <f t="shared" ca="1" si="239"/>
        <v/>
      </c>
      <c r="BV139" s="29" t="str">
        <f t="shared" ca="1" si="240"/>
        <v/>
      </c>
      <c r="BW139" s="29" t="str">
        <f t="shared" ca="1" si="241"/>
        <v/>
      </c>
      <c r="BX139" s="29" t="str">
        <f t="shared" ca="1" si="242"/>
        <v/>
      </c>
      <c r="BY139" s="29" t="str">
        <f t="shared" ca="1" si="243"/>
        <v/>
      </c>
      <c r="BZ139" s="29" t="str">
        <f t="shared" ca="1" si="244"/>
        <v/>
      </c>
      <c r="CA139" s="29" t="str">
        <f t="shared" ca="1" si="245"/>
        <v/>
      </c>
      <c r="CB139" s="29" t="str">
        <f t="shared" ca="1" si="246"/>
        <v/>
      </c>
      <c r="CC139" s="29" t="str">
        <f t="shared" ca="1" si="247"/>
        <v/>
      </c>
      <c r="CD139" s="29" t="str">
        <f t="shared" ca="1" si="248"/>
        <v/>
      </c>
      <c r="CE139" s="29" t="str">
        <f t="shared" ca="1" si="249"/>
        <v/>
      </c>
      <c r="CF139" s="29" t="str">
        <f t="shared" ca="1" si="250"/>
        <v/>
      </c>
      <c r="CG139" s="29" t="str">
        <f t="shared" ca="1" si="251"/>
        <v/>
      </c>
      <c r="CH139" s="29" t="str">
        <f t="shared" ca="1" si="252"/>
        <v/>
      </c>
      <c r="CI139" s="29" t="str">
        <f t="shared" ca="1" si="253"/>
        <v/>
      </c>
      <c r="CJ139" s="29" t="str">
        <f t="shared" ca="1" si="254"/>
        <v/>
      </c>
      <c r="CK139" s="29" t="str">
        <f t="shared" ca="1" si="255"/>
        <v/>
      </c>
      <c r="CL139" s="29" t="str">
        <f t="shared" ca="1" si="256"/>
        <v/>
      </c>
      <c r="CM139" s="29" t="str">
        <f t="shared" ca="1" si="257"/>
        <v/>
      </c>
      <c r="CN139" s="29" t="str">
        <f t="shared" ca="1" si="258"/>
        <v/>
      </c>
      <c r="CO139" s="29" t="str">
        <f t="shared" ca="1" si="259"/>
        <v/>
      </c>
      <c r="CP139" s="29" t="str">
        <f t="shared" ca="1" si="260"/>
        <v/>
      </c>
      <c r="CQ139" s="29" t="str">
        <f t="shared" ca="1" si="261"/>
        <v/>
      </c>
      <c r="CR139" s="29" t="str">
        <f t="shared" ca="1" si="262"/>
        <v/>
      </c>
      <c r="CS139" s="29" t="str">
        <f t="shared" ca="1" si="263"/>
        <v/>
      </c>
      <c r="CT139" s="29" t="str">
        <f t="shared" ca="1" si="264"/>
        <v/>
      </c>
      <c r="CU139" s="29" t="str">
        <f t="shared" ca="1" si="265"/>
        <v/>
      </c>
      <c r="CV139" s="29" t="str">
        <f t="shared" ca="1" si="266"/>
        <v/>
      </c>
      <c r="CW139" s="29" t="str">
        <f t="shared" ca="1" si="267"/>
        <v/>
      </c>
      <c r="CX139" s="29" t="str">
        <f t="shared" ca="1" si="268"/>
        <v/>
      </c>
      <c r="CY139" s="29" t="str">
        <f t="shared" ca="1" si="269"/>
        <v/>
      </c>
      <c r="CZ139" s="29" t="str">
        <f t="shared" ca="1" si="270"/>
        <v/>
      </c>
      <c r="DA139" s="29" t="str">
        <f t="shared" ca="1" si="271"/>
        <v/>
      </c>
      <c r="DB139" s="29" t="str">
        <f t="shared" ca="1" si="272"/>
        <v/>
      </c>
      <c r="DC139" s="29" t="str">
        <f t="shared" ca="1" si="273"/>
        <v/>
      </c>
      <c r="DD139" s="29" t="str">
        <f t="shared" ca="1" si="274"/>
        <v/>
      </c>
      <c r="DE139" s="29" t="str">
        <f t="shared" ca="1" si="275"/>
        <v/>
      </c>
      <c r="DF139" s="29" t="str">
        <f t="shared" ca="1" si="276"/>
        <v/>
      </c>
      <c r="DG139" s="29" t="str">
        <f t="shared" ca="1" si="277"/>
        <v/>
      </c>
      <c r="DH139" s="29" t="str">
        <f t="shared" ca="1" si="278"/>
        <v/>
      </c>
      <c r="DI139" s="29" t="str">
        <f t="shared" ca="1" si="279"/>
        <v/>
      </c>
      <c r="DJ139" s="29" t="str">
        <f t="shared" ca="1" si="280"/>
        <v/>
      </c>
      <c r="DK139" s="29" t="str">
        <f t="shared" ca="1" si="281"/>
        <v/>
      </c>
      <c r="DL139" s="29" t="str">
        <f t="shared" ca="1" si="282"/>
        <v/>
      </c>
      <c r="DM139" s="29" t="str">
        <f t="shared" ca="1" si="283"/>
        <v/>
      </c>
      <c r="JD139">
        <f t="shared" si="145"/>
        <v>0</v>
      </c>
      <c r="JE139">
        <f t="shared" si="284"/>
        <v>0</v>
      </c>
      <c r="JF139" t="str">
        <f t="shared" ca="1" si="285"/>
        <v/>
      </c>
      <c r="JG139" t="str">
        <f t="shared" ca="1" si="286"/>
        <v/>
      </c>
      <c r="JH139" t="str">
        <f t="shared" ca="1" si="287"/>
        <v/>
      </c>
      <c r="JI139" t="str">
        <f t="shared" ca="1" si="288"/>
        <v/>
      </c>
    </row>
    <row r="140" spans="3:269" x14ac:dyDescent="0.2">
      <c r="C140" s="9">
        <f t="array" aca="1" ref="C140" ca="1">MIN(IF($L$7=0, 0, IF(INDIRECT($L$6)&gt;0, IF(ROW(INDIRECT($L$6))&gt;C139, ROW(INDIRECT($L$6)), MAXR))))</f>
        <v>9999999</v>
      </c>
      <c r="D140" s="9">
        <f t="shared" ca="1" si="85"/>
        <v>0</v>
      </c>
      <c r="E140" s="9">
        <f t="shared" ca="1" si="228"/>
        <v>0</v>
      </c>
      <c r="F140" s="105" t="str">
        <f t="shared" ca="1" si="229"/>
        <v/>
      </c>
      <c r="G140" s="7">
        <f t="shared" ca="1" si="230"/>
        <v>0</v>
      </c>
      <c r="H140" s="33">
        <f t="shared" ca="1" si="298"/>
        <v>0</v>
      </c>
      <c r="I140" s="33">
        <f t="shared" ca="1" si="298"/>
        <v>0</v>
      </c>
      <c r="J140" s="33">
        <f t="shared" ca="1" si="298"/>
        <v>0</v>
      </c>
      <c r="K140" s="33">
        <f t="shared" ca="1" si="298"/>
        <v>0</v>
      </c>
      <c r="L140" s="33">
        <f t="shared" ca="1" si="298"/>
        <v>0</v>
      </c>
      <c r="M140" s="33">
        <f t="shared" ca="1" si="298"/>
        <v>0</v>
      </c>
      <c r="N140" s="33">
        <f t="shared" ca="1" si="298"/>
        <v>0</v>
      </c>
      <c r="O140" s="33">
        <f t="shared" ca="1" si="298"/>
        <v>0</v>
      </c>
      <c r="P140" s="33">
        <f t="shared" ca="1" si="298"/>
        <v>0</v>
      </c>
      <c r="Q140" s="33">
        <f t="shared" ca="1" si="298"/>
        <v>0</v>
      </c>
      <c r="R140" s="33">
        <f t="shared" ca="1" si="297"/>
        <v>0</v>
      </c>
      <c r="S140" s="33">
        <f t="shared" ca="1" si="297"/>
        <v>0</v>
      </c>
      <c r="T140" s="33">
        <f t="shared" ca="1" si="297"/>
        <v>0</v>
      </c>
      <c r="U140" s="33">
        <f t="shared" ca="1" si="297"/>
        <v>0</v>
      </c>
      <c r="V140" s="33">
        <f t="shared" ca="1" si="297"/>
        <v>0</v>
      </c>
      <c r="W140" s="33">
        <f t="shared" ca="1" si="297"/>
        <v>0</v>
      </c>
      <c r="X140" s="33">
        <f t="shared" ca="1" si="297"/>
        <v>0</v>
      </c>
      <c r="Y140" s="33">
        <f t="shared" ca="1" si="297"/>
        <v>0</v>
      </c>
      <c r="Z140" s="33">
        <f t="shared" ca="1" si="297"/>
        <v>0</v>
      </c>
      <c r="AA140" s="33">
        <f t="shared" ca="1" si="303"/>
        <v>0</v>
      </c>
      <c r="AB140" s="33">
        <f t="shared" ca="1" si="303"/>
        <v>0</v>
      </c>
      <c r="AC140" s="33">
        <f t="shared" ca="1" si="303"/>
        <v>0</v>
      </c>
      <c r="AD140" s="33">
        <f t="shared" ca="1" si="303"/>
        <v>0</v>
      </c>
      <c r="AE140" s="33">
        <f t="shared" ca="1" si="303"/>
        <v>0</v>
      </c>
      <c r="AF140" s="33">
        <f t="shared" ca="1" si="303"/>
        <v>0</v>
      </c>
      <c r="AG140" s="33">
        <f t="shared" ca="1" si="303"/>
        <v>0</v>
      </c>
      <c r="AH140" s="33">
        <f t="shared" ca="1" si="303"/>
        <v>0</v>
      </c>
      <c r="AI140" s="33">
        <f t="shared" ca="1" si="303"/>
        <v>0</v>
      </c>
      <c r="AJ140" s="33">
        <f t="shared" ca="1" si="303"/>
        <v>0</v>
      </c>
      <c r="AK140" s="33">
        <f t="shared" ca="1" si="303"/>
        <v>0</v>
      </c>
      <c r="AL140" s="33">
        <f t="shared" ca="1" si="303"/>
        <v>0</v>
      </c>
      <c r="AM140" s="33">
        <f t="shared" ca="1" si="303"/>
        <v>0</v>
      </c>
      <c r="AN140" s="33">
        <f t="shared" ca="1" si="303"/>
        <v>0</v>
      </c>
      <c r="AO140" s="33">
        <f t="shared" ca="1" si="303"/>
        <v>0</v>
      </c>
      <c r="AP140" s="33">
        <f t="shared" ca="1" si="303"/>
        <v>0</v>
      </c>
      <c r="AQ140" s="33">
        <f t="shared" ca="1" si="302"/>
        <v>0</v>
      </c>
      <c r="AR140" s="33">
        <f t="shared" ca="1" si="302"/>
        <v>0</v>
      </c>
      <c r="AS140" s="33">
        <f t="shared" ca="1" si="302"/>
        <v>0</v>
      </c>
      <c r="AT140" s="33">
        <f t="shared" ca="1" si="302"/>
        <v>0</v>
      </c>
      <c r="AU140" s="33">
        <f t="shared" ca="1" si="301"/>
        <v>0</v>
      </c>
      <c r="AV140" s="33">
        <f t="shared" ca="1" si="301"/>
        <v>0</v>
      </c>
      <c r="AW140" s="33">
        <f t="shared" ca="1" si="301"/>
        <v>0</v>
      </c>
      <c r="AX140" s="33">
        <f t="shared" ca="1" si="301"/>
        <v>0</v>
      </c>
      <c r="AY140" s="33">
        <f t="shared" ca="1" si="301"/>
        <v>0</v>
      </c>
      <c r="AZ140" s="33">
        <f t="shared" ca="1" si="301"/>
        <v>0</v>
      </c>
      <c r="BA140" s="33">
        <f t="shared" ca="1" si="301"/>
        <v>0</v>
      </c>
      <c r="BB140" s="33">
        <f t="shared" ca="1" si="301"/>
        <v>0</v>
      </c>
      <c r="BC140" s="33">
        <f t="shared" ca="1" si="301"/>
        <v>0</v>
      </c>
      <c r="BD140" s="33">
        <f t="shared" ca="1" si="300"/>
        <v>0</v>
      </c>
      <c r="BE140" s="33">
        <f t="shared" ca="1" si="300"/>
        <v>0</v>
      </c>
      <c r="BF140" s="33">
        <f t="shared" ca="1" si="300"/>
        <v>0</v>
      </c>
      <c r="BG140" s="33">
        <f t="shared" ca="1" si="300"/>
        <v>0</v>
      </c>
      <c r="BH140" s="33"/>
      <c r="BJ140" s="148" t="str">
        <f t="shared" ca="1" si="231"/>
        <v/>
      </c>
      <c r="BL140" s="30"/>
      <c r="BN140" s="29" t="str">
        <f t="shared" ca="1" si="232"/>
        <v/>
      </c>
      <c r="BO140" s="29" t="str">
        <f t="shared" ca="1" si="233"/>
        <v/>
      </c>
      <c r="BP140" s="29" t="str">
        <f t="shared" ca="1" si="234"/>
        <v/>
      </c>
      <c r="BQ140" s="29" t="str">
        <f t="shared" ca="1" si="235"/>
        <v/>
      </c>
      <c r="BR140" s="29" t="str">
        <f t="shared" ca="1" si="236"/>
        <v/>
      </c>
      <c r="BS140" s="29" t="str">
        <f t="shared" ca="1" si="237"/>
        <v/>
      </c>
      <c r="BT140" s="29" t="str">
        <f t="shared" ca="1" si="238"/>
        <v/>
      </c>
      <c r="BU140" s="29" t="str">
        <f t="shared" ca="1" si="239"/>
        <v/>
      </c>
      <c r="BV140" s="29" t="str">
        <f t="shared" ca="1" si="240"/>
        <v/>
      </c>
      <c r="BW140" s="29" t="str">
        <f t="shared" ca="1" si="241"/>
        <v/>
      </c>
      <c r="BX140" s="29" t="str">
        <f t="shared" ca="1" si="242"/>
        <v/>
      </c>
      <c r="BY140" s="29" t="str">
        <f t="shared" ca="1" si="243"/>
        <v/>
      </c>
      <c r="BZ140" s="29" t="str">
        <f t="shared" ca="1" si="244"/>
        <v/>
      </c>
      <c r="CA140" s="29" t="str">
        <f t="shared" ca="1" si="245"/>
        <v/>
      </c>
      <c r="CB140" s="29" t="str">
        <f t="shared" ca="1" si="246"/>
        <v/>
      </c>
      <c r="CC140" s="29" t="str">
        <f t="shared" ca="1" si="247"/>
        <v/>
      </c>
      <c r="CD140" s="29" t="str">
        <f t="shared" ca="1" si="248"/>
        <v/>
      </c>
      <c r="CE140" s="29" t="str">
        <f t="shared" ca="1" si="249"/>
        <v/>
      </c>
      <c r="CF140" s="29" t="str">
        <f t="shared" ca="1" si="250"/>
        <v/>
      </c>
      <c r="CG140" s="29" t="str">
        <f t="shared" ca="1" si="251"/>
        <v/>
      </c>
      <c r="CH140" s="29" t="str">
        <f t="shared" ca="1" si="252"/>
        <v/>
      </c>
      <c r="CI140" s="29" t="str">
        <f t="shared" ca="1" si="253"/>
        <v/>
      </c>
      <c r="CJ140" s="29" t="str">
        <f t="shared" ca="1" si="254"/>
        <v/>
      </c>
      <c r="CK140" s="29" t="str">
        <f t="shared" ca="1" si="255"/>
        <v/>
      </c>
      <c r="CL140" s="29" t="str">
        <f t="shared" ca="1" si="256"/>
        <v/>
      </c>
      <c r="CM140" s="29" t="str">
        <f t="shared" ca="1" si="257"/>
        <v/>
      </c>
      <c r="CN140" s="29" t="str">
        <f t="shared" ca="1" si="258"/>
        <v/>
      </c>
      <c r="CO140" s="29" t="str">
        <f t="shared" ca="1" si="259"/>
        <v/>
      </c>
      <c r="CP140" s="29" t="str">
        <f t="shared" ca="1" si="260"/>
        <v/>
      </c>
      <c r="CQ140" s="29" t="str">
        <f t="shared" ca="1" si="261"/>
        <v/>
      </c>
      <c r="CR140" s="29" t="str">
        <f t="shared" ca="1" si="262"/>
        <v/>
      </c>
      <c r="CS140" s="29" t="str">
        <f t="shared" ca="1" si="263"/>
        <v/>
      </c>
      <c r="CT140" s="29" t="str">
        <f t="shared" ca="1" si="264"/>
        <v/>
      </c>
      <c r="CU140" s="29" t="str">
        <f t="shared" ca="1" si="265"/>
        <v/>
      </c>
      <c r="CV140" s="29" t="str">
        <f t="shared" ca="1" si="266"/>
        <v/>
      </c>
      <c r="CW140" s="29" t="str">
        <f t="shared" ca="1" si="267"/>
        <v/>
      </c>
      <c r="CX140" s="29" t="str">
        <f t="shared" ca="1" si="268"/>
        <v/>
      </c>
      <c r="CY140" s="29" t="str">
        <f t="shared" ca="1" si="269"/>
        <v/>
      </c>
      <c r="CZ140" s="29" t="str">
        <f t="shared" ca="1" si="270"/>
        <v/>
      </c>
      <c r="DA140" s="29" t="str">
        <f t="shared" ca="1" si="271"/>
        <v/>
      </c>
      <c r="DB140" s="29" t="str">
        <f t="shared" ca="1" si="272"/>
        <v/>
      </c>
      <c r="DC140" s="29" t="str">
        <f t="shared" ca="1" si="273"/>
        <v/>
      </c>
      <c r="DD140" s="29" t="str">
        <f t="shared" ca="1" si="274"/>
        <v/>
      </c>
      <c r="DE140" s="29" t="str">
        <f t="shared" ca="1" si="275"/>
        <v/>
      </c>
      <c r="DF140" s="29" t="str">
        <f t="shared" ca="1" si="276"/>
        <v/>
      </c>
      <c r="DG140" s="29" t="str">
        <f t="shared" ca="1" si="277"/>
        <v/>
      </c>
      <c r="DH140" s="29" t="str">
        <f t="shared" ca="1" si="278"/>
        <v/>
      </c>
      <c r="DI140" s="29" t="str">
        <f t="shared" ca="1" si="279"/>
        <v/>
      </c>
      <c r="DJ140" s="29" t="str">
        <f t="shared" ca="1" si="280"/>
        <v/>
      </c>
      <c r="DK140" s="29" t="str">
        <f t="shared" ca="1" si="281"/>
        <v/>
      </c>
      <c r="DL140" s="29" t="str">
        <f t="shared" ca="1" si="282"/>
        <v/>
      </c>
      <c r="DM140" s="29" t="str">
        <f t="shared" ca="1" si="283"/>
        <v/>
      </c>
      <c r="JD140">
        <f t="shared" si="145"/>
        <v>0</v>
      </c>
      <c r="JE140">
        <f t="shared" si="284"/>
        <v>0</v>
      </c>
      <c r="JF140" t="str">
        <f t="shared" ca="1" si="285"/>
        <v/>
      </c>
      <c r="JG140" t="str">
        <f t="shared" ca="1" si="286"/>
        <v/>
      </c>
      <c r="JH140" t="str">
        <f t="shared" ca="1" si="287"/>
        <v/>
      </c>
      <c r="JI140" t="str">
        <f t="shared" ca="1" si="288"/>
        <v/>
      </c>
    </row>
    <row r="141" spans="3:269" x14ac:dyDescent="0.2">
      <c r="C141" s="9">
        <f t="array" aca="1" ref="C141" ca="1">MIN(IF($L$7=0, 0, IF(INDIRECT($L$6)&gt;0, IF(ROW(INDIRECT($L$6))&gt;C140, ROW(INDIRECT($L$6)), MAXR))))</f>
        <v>9999999</v>
      </c>
      <c r="D141" s="9">
        <f t="shared" ca="1" si="85"/>
        <v>0</v>
      </c>
      <c r="E141" s="9">
        <f t="shared" ca="1" si="228"/>
        <v>0</v>
      </c>
      <c r="F141" s="105" t="str">
        <f t="shared" ca="1" si="229"/>
        <v/>
      </c>
      <c r="G141" s="7">
        <f t="shared" ca="1" si="230"/>
        <v>0</v>
      </c>
      <c r="H141" s="33">
        <f t="shared" ca="1" si="298"/>
        <v>0</v>
      </c>
      <c r="I141" s="33">
        <f t="shared" ca="1" si="298"/>
        <v>0</v>
      </c>
      <c r="J141" s="33">
        <f t="shared" ca="1" si="298"/>
        <v>0</v>
      </c>
      <c r="K141" s="33">
        <f t="shared" ca="1" si="298"/>
        <v>0</v>
      </c>
      <c r="L141" s="33">
        <f t="shared" ca="1" si="298"/>
        <v>0</v>
      </c>
      <c r="M141" s="33">
        <f t="shared" ca="1" si="298"/>
        <v>0</v>
      </c>
      <c r="N141" s="33">
        <f t="shared" ca="1" si="298"/>
        <v>0</v>
      </c>
      <c r="O141" s="33">
        <f t="shared" ca="1" si="298"/>
        <v>0</v>
      </c>
      <c r="P141" s="33">
        <f t="shared" ca="1" si="298"/>
        <v>0</v>
      </c>
      <c r="Q141" s="33">
        <f t="shared" ca="1" si="298"/>
        <v>0</v>
      </c>
      <c r="R141" s="33">
        <f t="shared" ca="1" si="297"/>
        <v>0</v>
      </c>
      <c r="S141" s="33">
        <f t="shared" ca="1" si="297"/>
        <v>0</v>
      </c>
      <c r="T141" s="33">
        <f t="shared" ca="1" si="297"/>
        <v>0</v>
      </c>
      <c r="U141" s="33">
        <f t="shared" ca="1" si="297"/>
        <v>0</v>
      </c>
      <c r="V141" s="33">
        <f t="shared" ca="1" si="297"/>
        <v>0</v>
      </c>
      <c r="W141" s="33">
        <f t="shared" ca="1" si="297"/>
        <v>0</v>
      </c>
      <c r="X141" s="33">
        <f t="shared" ca="1" si="297"/>
        <v>0</v>
      </c>
      <c r="Y141" s="33">
        <f t="shared" ca="1" si="297"/>
        <v>0</v>
      </c>
      <c r="Z141" s="33">
        <f t="shared" ca="1" si="297"/>
        <v>0</v>
      </c>
      <c r="AA141" s="33">
        <f t="shared" ca="1" si="303"/>
        <v>0</v>
      </c>
      <c r="AB141" s="33">
        <f t="shared" ca="1" si="303"/>
        <v>0</v>
      </c>
      <c r="AC141" s="33">
        <f t="shared" ca="1" si="303"/>
        <v>0</v>
      </c>
      <c r="AD141" s="33">
        <f t="shared" ca="1" si="303"/>
        <v>0</v>
      </c>
      <c r="AE141" s="33">
        <f t="shared" ca="1" si="303"/>
        <v>0</v>
      </c>
      <c r="AF141" s="33">
        <f t="shared" ca="1" si="303"/>
        <v>0</v>
      </c>
      <c r="AG141" s="33">
        <f t="shared" ca="1" si="303"/>
        <v>0</v>
      </c>
      <c r="AH141" s="33">
        <f t="shared" ca="1" si="303"/>
        <v>0</v>
      </c>
      <c r="AI141" s="33">
        <f t="shared" ca="1" si="303"/>
        <v>0</v>
      </c>
      <c r="AJ141" s="33">
        <f t="shared" ca="1" si="303"/>
        <v>0</v>
      </c>
      <c r="AK141" s="33">
        <f t="shared" ca="1" si="303"/>
        <v>0</v>
      </c>
      <c r="AL141" s="33">
        <f t="shared" ca="1" si="303"/>
        <v>0</v>
      </c>
      <c r="AM141" s="33">
        <f t="shared" ca="1" si="303"/>
        <v>0</v>
      </c>
      <c r="AN141" s="33">
        <f t="shared" ca="1" si="303"/>
        <v>0</v>
      </c>
      <c r="AO141" s="33">
        <f t="shared" ca="1" si="303"/>
        <v>0</v>
      </c>
      <c r="AP141" s="33">
        <f t="shared" ca="1" si="303"/>
        <v>0</v>
      </c>
      <c r="AQ141" s="33">
        <f t="shared" ca="1" si="302"/>
        <v>0</v>
      </c>
      <c r="AR141" s="33">
        <f t="shared" ca="1" si="302"/>
        <v>0</v>
      </c>
      <c r="AS141" s="33">
        <f t="shared" ca="1" si="302"/>
        <v>0</v>
      </c>
      <c r="AT141" s="33">
        <f t="shared" ca="1" si="302"/>
        <v>0</v>
      </c>
      <c r="AU141" s="33">
        <f t="shared" ca="1" si="301"/>
        <v>0</v>
      </c>
      <c r="AV141" s="33">
        <f t="shared" ca="1" si="301"/>
        <v>0</v>
      </c>
      <c r="AW141" s="33">
        <f t="shared" ca="1" si="301"/>
        <v>0</v>
      </c>
      <c r="AX141" s="33">
        <f t="shared" ca="1" si="301"/>
        <v>0</v>
      </c>
      <c r="AY141" s="33">
        <f t="shared" ca="1" si="301"/>
        <v>0</v>
      </c>
      <c r="AZ141" s="33">
        <f t="shared" ca="1" si="301"/>
        <v>0</v>
      </c>
      <c r="BA141" s="33">
        <f t="shared" ca="1" si="301"/>
        <v>0</v>
      </c>
      <c r="BB141" s="33">
        <f t="shared" ca="1" si="301"/>
        <v>0</v>
      </c>
      <c r="BC141" s="33">
        <f t="shared" ca="1" si="301"/>
        <v>0</v>
      </c>
      <c r="BD141" s="33">
        <f t="shared" ca="1" si="300"/>
        <v>0</v>
      </c>
      <c r="BE141" s="33">
        <f t="shared" ca="1" si="300"/>
        <v>0</v>
      </c>
      <c r="BF141" s="33">
        <f t="shared" ca="1" si="300"/>
        <v>0</v>
      </c>
      <c r="BG141" s="33">
        <f t="shared" ca="1" si="300"/>
        <v>0</v>
      </c>
      <c r="BH141" s="33"/>
      <c r="BJ141" s="148" t="str">
        <f t="shared" ca="1" si="231"/>
        <v/>
      </c>
      <c r="BL141" s="30"/>
      <c r="BN141" s="29" t="str">
        <f t="shared" ca="1" si="232"/>
        <v/>
      </c>
      <c r="BO141" s="29" t="str">
        <f t="shared" ca="1" si="233"/>
        <v/>
      </c>
      <c r="BP141" s="29" t="str">
        <f t="shared" ca="1" si="234"/>
        <v/>
      </c>
      <c r="BQ141" s="29" t="str">
        <f t="shared" ca="1" si="235"/>
        <v/>
      </c>
      <c r="BR141" s="29" t="str">
        <f t="shared" ca="1" si="236"/>
        <v/>
      </c>
      <c r="BS141" s="29" t="str">
        <f t="shared" ca="1" si="237"/>
        <v/>
      </c>
      <c r="BT141" s="29" t="str">
        <f t="shared" ca="1" si="238"/>
        <v/>
      </c>
      <c r="BU141" s="29" t="str">
        <f t="shared" ca="1" si="239"/>
        <v/>
      </c>
      <c r="BV141" s="29" t="str">
        <f t="shared" ca="1" si="240"/>
        <v/>
      </c>
      <c r="BW141" s="29" t="str">
        <f t="shared" ca="1" si="241"/>
        <v/>
      </c>
      <c r="BX141" s="29" t="str">
        <f t="shared" ca="1" si="242"/>
        <v/>
      </c>
      <c r="BY141" s="29" t="str">
        <f t="shared" ca="1" si="243"/>
        <v/>
      </c>
      <c r="BZ141" s="29" t="str">
        <f t="shared" ca="1" si="244"/>
        <v/>
      </c>
      <c r="CA141" s="29" t="str">
        <f t="shared" ca="1" si="245"/>
        <v/>
      </c>
      <c r="CB141" s="29" t="str">
        <f t="shared" ca="1" si="246"/>
        <v/>
      </c>
      <c r="CC141" s="29" t="str">
        <f t="shared" ca="1" si="247"/>
        <v/>
      </c>
      <c r="CD141" s="29" t="str">
        <f t="shared" ca="1" si="248"/>
        <v/>
      </c>
      <c r="CE141" s="29" t="str">
        <f t="shared" ca="1" si="249"/>
        <v/>
      </c>
      <c r="CF141" s="29" t="str">
        <f t="shared" ca="1" si="250"/>
        <v/>
      </c>
      <c r="CG141" s="29" t="str">
        <f t="shared" ca="1" si="251"/>
        <v/>
      </c>
      <c r="CH141" s="29" t="str">
        <f t="shared" ca="1" si="252"/>
        <v/>
      </c>
      <c r="CI141" s="29" t="str">
        <f t="shared" ca="1" si="253"/>
        <v/>
      </c>
      <c r="CJ141" s="29" t="str">
        <f t="shared" ca="1" si="254"/>
        <v/>
      </c>
      <c r="CK141" s="29" t="str">
        <f t="shared" ca="1" si="255"/>
        <v/>
      </c>
      <c r="CL141" s="29" t="str">
        <f t="shared" ca="1" si="256"/>
        <v/>
      </c>
      <c r="CM141" s="29" t="str">
        <f t="shared" ca="1" si="257"/>
        <v/>
      </c>
      <c r="CN141" s="29" t="str">
        <f t="shared" ca="1" si="258"/>
        <v/>
      </c>
      <c r="CO141" s="29" t="str">
        <f t="shared" ca="1" si="259"/>
        <v/>
      </c>
      <c r="CP141" s="29" t="str">
        <f t="shared" ca="1" si="260"/>
        <v/>
      </c>
      <c r="CQ141" s="29" t="str">
        <f t="shared" ca="1" si="261"/>
        <v/>
      </c>
      <c r="CR141" s="29" t="str">
        <f t="shared" ca="1" si="262"/>
        <v/>
      </c>
      <c r="CS141" s="29" t="str">
        <f t="shared" ca="1" si="263"/>
        <v/>
      </c>
      <c r="CT141" s="29" t="str">
        <f t="shared" ca="1" si="264"/>
        <v/>
      </c>
      <c r="CU141" s="29" t="str">
        <f t="shared" ca="1" si="265"/>
        <v/>
      </c>
      <c r="CV141" s="29" t="str">
        <f t="shared" ca="1" si="266"/>
        <v/>
      </c>
      <c r="CW141" s="29" t="str">
        <f t="shared" ca="1" si="267"/>
        <v/>
      </c>
      <c r="CX141" s="29" t="str">
        <f t="shared" ca="1" si="268"/>
        <v/>
      </c>
      <c r="CY141" s="29" t="str">
        <f t="shared" ca="1" si="269"/>
        <v/>
      </c>
      <c r="CZ141" s="29" t="str">
        <f t="shared" ca="1" si="270"/>
        <v/>
      </c>
      <c r="DA141" s="29" t="str">
        <f t="shared" ca="1" si="271"/>
        <v/>
      </c>
      <c r="DB141" s="29" t="str">
        <f t="shared" ca="1" si="272"/>
        <v/>
      </c>
      <c r="DC141" s="29" t="str">
        <f t="shared" ca="1" si="273"/>
        <v/>
      </c>
      <c r="DD141" s="29" t="str">
        <f t="shared" ca="1" si="274"/>
        <v/>
      </c>
      <c r="DE141" s="29" t="str">
        <f t="shared" ca="1" si="275"/>
        <v/>
      </c>
      <c r="DF141" s="29" t="str">
        <f t="shared" ca="1" si="276"/>
        <v/>
      </c>
      <c r="DG141" s="29" t="str">
        <f t="shared" ca="1" si="277"/>
        <v/>
      </c>
      <c r="DH141" s="29" t="str">
        <f t="shared" ca="1" si="278"/>
        <v/>
      </c>
      <c r="DI141" s="29" t="str">
        <f t="shared" ca="1" si="279"/>
        <v/>
      </c>
      <c r="DJ141" s="29" t="str">
        <f t="shared" ca="1" si="280"/>
        <v/>
      </c>
      <c r="DK141" s="29" t="str">
        <f t="shared" ca="1" si="281"/>
        <v/>
      </c>
      <c r="DL141" s="29" t="str">
        <f t="shared" ca="1" si="282"/>
        <v/>
      </c>
      <c r="DM141" s="29" t="str">
        <f t="shared" ca="1" si="283"/>
        <v/>
      </c>
      <c r="JD141">
        <f t="shared" si="145"/>
        <v>0</v>
      </c>
      <c r="JE141">
        <f t="shared" si="284"/>
        <v>0</v>
      </c>
      <c r="JF141" t="str">
        <f t="shared" ca="1" si="285"/>
        <v/>
      </c>
      <c r="JG141" t="str">
        <f t="shared" ca="1" si="286"/>
        <v/>
      </c>
      <c r="JH141" t="str">
        <f t="shared" ca="1" si="287"/>
        <v/>
      </c>
      <c r="JI141" t="str">
        <f t="shared" ca="1" si="288"/>
        <v/>
      </c>
    </row>
    <row r="142" spans="3:269" x14ac:dyDescent="0.2">
      <c r="C142" s="9">
        <f t="array" aca="1" ref="C142" ca="1">MIN(IF($L$7=0, 0, IF(INDIRECT($L$6)&gt;0, IF(ROW(INDIRECT($L$6))&gt;C141, ROW(INDIRECT($L$6)), MAXR))))</f>
        <v>9999999</v>
      </c>
      <c r="D142" s="9">
        <f t="shared" ca="1" si="85"/>
        <v>0</v>
      </c>
      <c r="E142" s="9">
        <f t="shared" ca="1" si="228"/>
        <v>0</v>
      </c>
      <c r="F142" s="105" t="str">
        <f t="shared" ca="1" si="229"/>
        <v/>
      </c>
      <c r="G142" s="7">
        <f t="shared" ca="1" si="230"/>
        <v>0</v>
      </c>
      <c r="H142" s="33">
        <f t="shared" ca="1" si="298"/>
        <v>0</v>
      </c>
      <c r="I142" s="33">
        <f t="shared" ca="1" si="298"/>
        <v>0</v>
      </c>
      <c r="J142" s="33">
        <f t="shared" ca="1" si="298"/>
        <v>0</v>
      </c>
      <c r="K142" s="33">
        <f t="shared" ca="1" si="298"/>
        <v>0</v>
      </c>
      <c r="L142" s="33">
        <f t="shared" ca="1" si="298"/>
        <v>0</v>
      </c>
      <c r="M142" s="33">
        <f t="shared" ca="1" si="298"/>
        <v>0</v>
      </c>
      <c r="N142" s="33">
        <f t="shared" ca="1" si="298"/>
        <v>0</v>
      </c>
      <c r="O142" s="33">
        <f t="shared" ca="1" si="298"/>
        <v>0</v>
      </c>
      <c r="P142" s="33">
        <f t="shared" ca="1" si="298"/>
        <v>0</v>
      </c>
      <c r="Q142" s="33">
        <f t="shared" ca="1" si="298"/>
        <v>0</v>
      </c>
      <c r="R142" s="33">
        <f t="shared" ca="1" si="297"/>
        <v>0</v>
      </c>
      <c r="S142" s="33">
        <f t="shared" ca="1" si="297"/>
        <v>0</v>
      </c>
      <c r="T142" s="33">
        <f t="shared" ca="1" si="297"/>
        <v>0</v>
      </c>
      <c r="U142" s="33">
        <f t="shared" ca="1" si="297"/>
        <v>0</v>
      </c>
      <c r="V142" s="33">
        <f t="shared" ca="1" si="297"/>
        <v>0</v>
      </c>
      <c r="W142" s="33">
        <f t="shared" ca="1" si="297"/>
        <v>0</v>
      </c>
      <c r="X142" s="33">
        <f t="shared" ca="1" si="297"/>
        <v>0</v>
      </c>
      <c r="Y142" s="33">
        <f t="shared" ca="1" si="297"/>
        <v>0</v>
      </c>
      <c r="Z142" s="33">
        <f t="shared" ca="1" si="297"/>
        <v>0</v>
      </c>
      <c r="AA142" s="33">
        <f t="shared" ca="1" si="303"/>
        <v>0</v>
      </c>
      <c r="AB142" s="33">
        <f t="shared" ca="1" si="303"/>
        <v>0</v>
      </c>
      <c r="AC142" s="33">
        <f t="shared" ca="1" si="303"/>
        <v>0</v>
      </c>
      <c r="AD142" s="33">
        <f t="shared" ca="1" si="303"/>
        <v>0</v>
      </c>
      <c r="AE142" s="33">
        <f t="shared" ca="1" si="303"/>
        <v>0</v>
      </c>
      <c r="AF142" s="33">
        <f t="shared" ca="1" si="303"/>
        <v>0</v>
      </c>
      <c r="AG142" s="33">
        <f t="shared" ca="1" si="303"/>
        <v>0</v>
      </c>
      <c r="AH142" s="33">
        <f t="shared" ca="1" si="303"/>
        <v>0</v>
      </c>
      <c r="AI142" s="33">
        <f t="shared" ca="1" si="303"/>
        <v>0</v>
      </c>
      <c r="AJ142" s="33">
        <f t="shared" ca="1" si="303"/>
        <v>0</v>
      </c>
      <c r="AK142" s="33">
        <f t="shared" ca="1" si="303"/>
        <v>0</v>
      </c>
      <c r="AL142" s="33">
        <f t="shared" ca="1" si="303"/>
        <v>0</v>
      </c>
      <c r="AM142" s="33">
        <f t="shared" ca="1" si="303"/>
        <v>0</v>
      </c>
      <c r="AN142" s="33">
        <f t="shared" ca="1" si="303"/>
        <v>0</v>
      </c>
      <c r="AO142" s="33">
        <f t="shared" ca="1" si="303"/>
        <v>0</v>
      </c>
      <c r="AP142" s="33">
        <f t="shared" ca="1" si="303"/>
        <v>0</v>
      </c>
      <c r="AQ142" s="33">
        <f t="shared" ca="1" si="302"/>
        <v>0</v>
      </c>
      <c r="AR142" s="33">
        <f t="shared" ca="1" si="302"/>
        <v>0</v>
      </c>
      <c r="AS142" s="33">
        <f t="shared" ca="1" si="302"/>
        <v>0</v>
      </c>
      <c r="AT142" s="33">
        <f t="shared" ca="1" si="302"/>
        <v>0</v>
      </c>
      <c r="AU142" s="33">
        <f t="shared" ca="1" si="301"/>
        <v>0</v>
      </c>
      <c r="AV142" s="33">
        <f t="shared" ca="1" si="301"/>
        <v>0</v>
      </c>
      <c r="AW142" s="33">
        <f t="shared" ca="1" si="301"/>
        <v>0</v>
      </c>
      <c r="AX142" s="33">
        <f t="shared" ca="1" si="301"/>
        <v>0</v>
      </c>
      <c r="AY142" s="33">
        <f t="shared" ca="1" si="301"/>
        <v>0</v>
      </c>
      <c r="AZ142" s="33">
        <f t="shared" ca="1" si="301"/>
        <v>0</v>
      </c>
      <c r="BA142" s="33">
        <f t="shared" ca="1" si="301"/>
        <v>0</v>
      </c>
      <c r="BB142" s="33">
        <f t="shared" ca="1" si="301"/>
        <v>0</v>
      </c>
      <c r="BC142" s="33">
        <f t="shared" ca="1" si="301"/>
        <v>0</v>
      </c>
      <c r="BD142" s="33">
        <f t="shared" ca="1" si="300"/>
        <v>0</v>
      </c>
      <c r="BE142" s="33">
        <f t="shared" ca="1" si="300"/>
        <v>0</v>
      </c>
      <c r="BF142" s="33">
        <f t="shared" ca="1" si="300"/>
        <v>0</v>
      </c>
      <c r="BG142" s="33">
        <f t="shared" ca="1" si="300"/>
        <v>0</v>
      </c>
      <c r="BH142" s="33"/>
      <c r="BJ142" s="148" t="str">
        <f t="shared" ca="1" si="231"/>
        <v/>
      </c>
      <c r="BL142" s="30"/>
      <c r="BN142" s="29" t="str">
        <f t="shared" ca="1" si="232"/>
        <v/>
      </c>
      <c r="BO142" s="29" t="str">
        <f t="shared" ca="1" si="233"/>
        <v/>
      </c>
      <c r="BP142" s="29" t="str">
        <f t="shared" ca="1" si="234"/>
        <v/>
      </c>
      <c r="BQ142" s="29" t="str">
        <f t="shared" ca="1" si="235"/>
        <v/>
      </c>
      <c r="BR142" s="29" t="str">
        <f t="shared" ca="1" si="236"/>
        <v/>
      </c>
      <c r="BS142" s="29" t="str">
        <f t="shared" ca="1" si="237"/>
        <v/>
      </c>
      <c r="BT142" s="29" t="str">
        <f t="shared" ca="1" si="238"/>
        <v/>
      </c>
      <c r="BU142" s="29" t="str">
        <f t="shared" ca="1" si="239"/>
        <v/>
      </c>
      <c r="BV142" s="29" t="str">
        <f t="shared" ca="1" si="240"/>
        <v/>
      </c>
      <c r="BW142" s="29" t="str">
        <f t="shared" ca="1" si="241"/>
        <v/>
      </c>
      <c r="BX142" s="29" t="str">
        <f t="shared" ca="1" si="242"/>
        <v/>
      </c>
      <c r="BY142" s="29" t="str">
        <f t="shared" ca="1" si="243"/>
        <v/>
      </c>
      <c r="BZ142" s="29" t="str">
        <f t="shared" ca="1" si="244"/>
        <v/>
      </c>
      <c r="CA142" s="29" t="str">
        <f t="shared" ca="1" si="245"/>
        <v/>
      </c>
      <c r="CB142" s="29" t="str">
        <f t="shared" ca="1" si="246"/>
        <v/>
      </c>
      <c r="CC142" s="29" t="str">
        <f t="shared" ca="1" si="247"/>
        <v/>
      </c>
      <c r="CD142" s="29" t="str">
        <f t="shared" ca="1" si="248"/>
        <v/>
      </c>
      <c r="CE142" s="29" t="str">
        <f t="shared" ca="1" si="249"/>
        <v/>
      </c>
      <c r="CF142" s="29" t="str">
        <f t="shared" ca="1" si="250"/>
        <v/>
      </c>
      <c r="CG142" s="29" t="str">
        <f t="shared" ca="1" si="251"/>
        <v/>
      </c>
      <c r="CH142" s="29" t="str">
        <f t="shared" ca="1" si="252"/>
        <v/>
      </c>
      <c r="CI142" s="29" t="str">
        <f t="shared" ca="1" si="253"/>
        <v/>
      </c>
      <c r="CJ142" s="29" t="str">
        <f t="shared" ca="1" si="254"/>
        <v/>
      </c>
      <c r="CK142" s="29" t="str">
        <f t="shared" ca="1" si="255"/>
        <v/>
      </c>
      <c r="CL142" s="29" t="str">
        <f t="shared" ca="1" si="256"/>
        <v/>
      </c>
      <c r="CM142" s="29" t="str">
        <f t="shared" ca="1" si="257"/>
        <v/>
      </c>
      <c r="CN142" s="29" t="str">
        <f t="shared" ca="1" si="258"/>
        <v/>
      </c>
      <c r="CO142" s="29" t="str">
        <f t="shared" ca="1" si="259"/>
        <v/>
      </c>
      <c r="CP142" s="29" t="str">
        <f t="shared" ca="1" si="260"/>
        <v/>
      </c>
      <c r="CQ142" s="29" t="str">
        <f t="shared" ca="1" si="261"/>
        <v/>
      </c>
      <c r="CR142" s="29" t="str">
        <f t="shared" ca="1" si="262"/>
        <v/>
      </c>
      <c r="CS142" s="29" t="str">
        <f t="shared" ca="1" si="263"/>
        <v/>
      </c>
      <c r="CT142" s="29" t="str">
        <f t="shared" ca="1" si="264"/>
        <v/>
      </c>
      <c r="CU142" s="29" t="str">
        <f t="shared" ca="1" si="265"/>
        <v/>
      </c>
      <c r="CV142" s="29" t="str">
        <f t="shared" ca="1" si="266"/>
        <v/>
      </c>
      <c r="CW142" s="29" t="str">
        <f t="shared" ca="1" si="267"/>
        <v/>
      </c>
      <c r="CX142" s="29" t="str">
        <f t="shared" ca="1" si="268"/>
        <v/>
      </c>
      <c r="CY142" s="29" t="str">
        <f t="shared" ca="1" si="269"/>
        <v/>
      </c>
      <c r="CZ142" s="29" t="str">
        <f t="shared" ca="1" si="270"/>
        <v/>
      </c>
      <c r="DA142" s="29" t="str">
        <f t="shared" ca="1" si="271"/>
        <v/>
      </c>
      <c r="DB142" s="29" t="str">
        <f t="shared" ca="1" si="272"/>
        <v/>
      </c>
      <c r="DC142" s="29" t="str">
        <f t="shared" ca="1" si="273"/>
        <v/>
      </c>
      <c r="DD142" s="29" t="str">
        <f t="shared" ca="1" si="274"/>
        <v/>
      </c>
      <c r="DE142" s="29" t="str">
        <f t="shared" ca="1" si="275"/>
        <v/>
      </c>
      <c r="DF142" s="29" t="str">
        <f t="shared" ca="1" si="276"/>
        <v/>
      </c>
      <c r="DG142" s="29" t="str">
        <f t="shared" ca="1" si="277"/>
        <v/>
      </c>
      <c r="DH142" s="29" t="str">
        <f t="shared" ca="1" si="278"/>
        <v/>
      </c>
      <c r="DI142" s="29" t="str">
        <f t="shared" ca="1" si="279"/>
        <v/>
      </c>
      <c r="DJ142" s="29" t="str">
        <f t="shared" ca="1" si="280"/>
        <v/>
      </c>
      <c r="DK142" s="29" t="str">
        <f t="shared" ca="1" si="281"/>
        <v/>
      </c>
      <c r="DL142" s="29" t="str">
        <f t="shared" ca="1" si="282"/>
        <v/>
      </c>
      <c r="DM142" s="29" t="str">
        <f t="shared" ca="1" si="283"/>
        <v/>
      </c>
      <c r="JD142">
        <f t="shared" si="145"/>
        <v>0</v>
      </c>
      <c r="JE142">
        <f t="shared" si="284"/>
        <v>0</v>
      </c>
      <c r="JF142" t="str">
        <f t="shared" ca="1" si="285"/>
        <v/>
      </c>
      <c r="JG142" t="str">
        <f t="shared" ca="1" si="286"/>
        <v/>
      </c>
      <c r="JH142" t="str">
        <f t="shared" ca="1" si="287"/>
        <v/>
      </c>
      <c r="JI142" t="str">
        <f t="shared" ca="1" si="288"/>
        <v/>
      </c>
    </row>
    <row r="143" spans="3:269" x14ac:dyDescent="0.2">
      <c r="C143" s="9">
        <f t="array" aca="1" ref="C143" ca="1">MIN(IF($L$7=0, 0, IF(INDIRECT($L$6)&gt;0, IF(ROW(INDIRECT($L$6))&gt;C142, ROW(INDIRECT($L$6)), MAXR))))</f>
        <v>9999999</v>
      </c>
      <c r="D143" s="9">
        <f t="shared" ca="1" si="85"/>
        <v>0</v>
      </c>
      <c r="E143" s="9">
        <f t="shared" ca="1" si="228"/>
        <v>0</v>
      </c>
      <c r="F143" s="105" t="str">
        <f t="shared" ca="1" si="229"/>
        <v/>
      </c>
      <c r="G143" s="7">
        <f t="shared" ca="1" si="230"/>
        <v>0</v>
      </c>
      <c r="H143" s="33">
        <f t="shared" ca="1" si="298"/>
        <v>0</v>
      </c>
      <c r="I143" s="33">
        <f t="shared" ca="1" si="298"/>
        <v>0</v>
      </c>
      <c r="J143" s="33">
        <f t="shared" ca="1" si="298"/>
        <v>0</v>
      </c>
      <c r="K143" s="33">
        <f t="shared" ca="1" si="298"/>
        <v>0</v>
      </c>
      <c r="L143" s="33">
        <f t="shared" ca="1" si="298"/>
        <v>0</v>
      </c>
      <c r="M143" s="33">
        <f t="shared" ca="1" si="298"/>
        <v>0</v>
      </c>
      <c r="N143" s="33">
        <f t="shared" ca="1" si="298"/>
        <v>0</v>
      </c>
      <c r="O143" s="33">
        <f t="shared" ca="1" si="298"/>
        <v>0</v>
      </c>
      <c r="P143" s="33">
        <f t="shared" ca="1" si="298"/>
        <v>0</v>
      </c>
      <c r="Q143" s="33">
        <f t="shared" ca="1" si="298"/>
        <v>0</v>
      </c>
      <c r="R143" s="33">
        <f t="shared" ca="1" si="297"/>
        <v>0</v>
      </c>
      <c r="S143" s="33">
        <f t="shared" ca="1" si="297"/>
        <v>0</v>
      </c>
      <c r="T143" s="33">
        <f t="shared" ca="1" si="297"/>
        <v>0</v>
      </c>
      <c r="U143" s="33">
        <f t="shared" ca="1" si="297"/>
        <v>0</v>
      </c>
      <c r="V143" s="33">
        <f t="shared" ca="1" si="297"/>
        <v>0</v>
      </c>
      <c r="W143" s="33">
        <f t="shared" ca="1" si="297"/>
        <v>0</v>
      </c>
      <c r="X143" s="33">
        <f t="shared" ca="1" si="297"/>
        <v>0</v>
      </c>
      <c r="Y143" s="33">
        <f t="shared" ca="1" si="297"/>
        <v>0</v>
      </c>
      <c r="Z143" s="33">
        <f t="shared" ca="1" si="297"/>
        <v>0</v>
      </c>
      <c r="AA143" s="33">
        <f t="shared" ca="1" si="303"/>
        <v>0</v>
      </c>
      <c r="AB143" s="33">
        <f t="shared" ca="1" si="303"/>
        <v>0</v>
      </c>
      <c r="AC143" s="33">
        <f t="shared" ca="1" si="303"/>
        <v>0</v>
      </c>
      <c r="AD143" s="33">
        <f t="shared" ca="1" si="303"/>
        <v>0</v>
      </c>
      <c r="AE143" s="33">
        <f t="shared" ca="1" si="303"/>
        <v>0</v>
      </c>
      <c r="AF143" s="33">
        <f t="shared" ca="1" si="303"/>
        <v>0</v>
      </c>
      <c r="AG143" s="33">
        <f t="shared" ca="1" si="303"/>
        <v>0</v>
      </c>
      <c r="AH143" s="33">
        <f t="shared" ca="1" si="303"/>
        <v>0</v>
      </c>
      <c r="AI143" s="33">
        <f t="shared" ca="1" si="303"/>
        <v>0</v>
      </c>
      <c r="AJ143" s="33">
        <f t="shared" ca="1" si="303"/>
        <v>0</v>
      </c>
      <c r="AK143" s="33">
        <f t="shared" ca="1" si="303"/>
        <v>0</v>
      </c>
      <c r="AL143" s="33">
        <f t="shared" ca="1" si="303"/>
        <v>0</v>
      </c>
      <c r="AM143" s="33">
        <f t="shared" ca="1" si="303"/>
        <v>0</v>
      </c>
      <c r="AN143" s="33">
        <f t="shared" ca="1" si="303"/>
        <v>0</v>
      </c>
      <c r="AO143" s="33">
        <f t="shared" ca="1" si="303"/>
        <v>0</v>
      </c>
      <c r="AP143" s="33">
        <f t="shared" ca="1" si="303"/>
        <v>0</v>
      </c>
      <c r="AQ143" s="33">
        <f t="shared" ca="1" si="302"/>
        <v>0</v>
      </c>
      <c r="AR143" s="33">
        <f t="shared" ca="1" si="302"/>
        <v>0</v>
      </c>
      <c r="AS143" s="33">
        <f t="shared" ca="1" si="302"/>
        <v>0</v>
      </c>
      <c r="AT143" s="33">
        <f t="shared" ca="1" si="302"/>
        <v>0</v>
      </c>
      <c r="AU143" s="33">
        <f t="shared" ca="1" si="301"/>
        <v>0</v>
      </c>
      <c r="AV143" s="33">
        <f t="shared" ca="1" si="301"/>
        <v>0</v>
      </c>
      <c r="AW143" s="33">
        <f t="shared" ca="1" si="301"/>
        <v>0</v>
      </c>
      <c r="AX143" s="33">
        <f t="shared" ca="1" si="301"/>
        <v>0</v>
      </c>
      <c r="AY143" s="33">
        <f t="shared" ca="1" si="301"/>
        <v>0</v>
      </c>
      <c r="AZ143" s="33">
        <f t="shared" ca="1" si="301"/>
        <v>0</v>
      </c>
      <c r="BA143" s="33">
        <f t="shared" ca="1" si="301"/>
        <v>0</v>
      </c>
      <c r="BB143" s="33">
        <f t="shared" ca="1" si="301"/>
        <v>0</v>
      </c>
      <c r="BC143" s="33">
        <f t="shared" ca="1" si="301"/>
        <v>0</v>
      </c>
      <c r="BD143" s="33">
        <f t="shared" ca="1" si="300"/>
        <v>0</v>
      </c>
      <c r="BE143" s="33">
        <f t="shared" ca="1" si="300"/>
        <v>0</v>
      </c>
      <c r="BF143" s="33">
        <f t="shared" ca="1" si="300"/>
        <v>0</v>
      </c>
      <c r="BG143" s="33">
        <f t="shared" ca="1" si="300"/>
        <v>0</v>
      </c>
      <c r="BH143" s="33"/>
      <c r="BJ143" s="148" t="str">
        <f t="shared" ca="1" si="231"/>
        <v/>
      </c>
      <c r="BL143" s="30"/>
      <c r="BN143" s="29" t="str">
        <f t="shared" ca="1" si="232"/>
        <v/>
      </c>
      <c r="BO143" s="29" t="str">
        <f t="shared" ca="1" si="233"/>
        <v/>
      </c>
      <c r="BP143" s="29" t="str">
        <f t="shared" ca="1" si="234"/>
        <v/>
      </c>
      <c r="BQ143" s="29" t="str">
        <f t="shared" ca="1" si="235"/>
        <v/>
      </c>
      <c r="BR143" s="29" t="str">
        <f t="shared" ca="1" si="236"/>
        <v/>
      </c>
      <c r="BS143" s="29" t="str">
        <f t="shared" ca="1" si="237"/>
        <v/>
      </c>
      <c r="BT143" s="29" t="str">
        <f t="shared" ca="1" si="238"/>
        <v/>
      </c>
      <c r="BU143" s="29" t="str">
        <f t="shared" ca="1" si="239"/>
        <v/>
      </c>
      <c r="BV143" s="29" t="str">
        <f t="shared" ca="1" si="240"/>
        <v/>
      </c>
      <c r="BW143" s="29" t="str">
        <f t="shared" ca="1" si="241"/>
        <v/>
      </c>
      <c r="BX143" s="29" t="str">
        <f t="shared" ca="1" si="242"/>
        <v/>
      </c>
      <c r="BY143" s="29" t="str">
        <f t="shared" ca="1" si="243"/>
        <v/>
      </c>
      <c r="BZ143" s="29" t="str">
        <f t="shared" ca="1" si="244"/>
        <v/>
      </c>
      <c r="CA143" s="29" t="str">
        <f t="shared" ca="1" si="245"/>
        <v/>
      </c>
      <c r="CB143" s="29" t="str">
        <f t="shared" ca="1" si="246"/>
        <v/>
      </c>
      <c r="CC143" s="29" t="str">
        <f t="shared" ca="1" si="247"/>
        <v/>
      </c>
      <c r="CD143" s="29" t="str">
        <f t="shared" ca="1" si="248"/>
        <v/>
      </c>
      <c r="CE143" s="29" t="str">
        <f t="shared" ca="1" si="249"/>
        <v/>
      </c>
      <c r="CF143" s="29" t="str">
        <f t="shared" ca="1" si="250"/>
        <v/>
      </c>
      <c r="CG143" s="29" t="str">
        <f t="shared" ca="1" si="251"/>
        <v/>
      </c>
      <c r="CH143" s="29" t="str">
        <f t="shared" ca="1" si="252"/>
        <v/>
      </c>
      <c r="CI143" s="29" t="str">
        <f t="shared" ca="1" si="253"/>
        <v/>
      </c>
      <c r="CJ143" s="29" t="str">
        <f t="shared" ca="1" si="254"/>
        <v/>
      </c>
      <c r="CK143" s="29" t="str">
        <f t="shared" ca="1" si="255"/>
        <v/>
      </c>
      <c r="CL143" s="29" t="str">
        <f t="shared" ca="1" si="256"/>
        <v/>
      </c>
      <c r="CM143" s="29" t="str">
        <f t="shared" ca="1" si="257"/>
        <v/>
      </c>
      <c r="CN143" s="29" t="str">
        <f t="shared" ca="1" si="258"/>
        <v/>
      </c>
      <c r="CO143" s="29" t="str">
        <f t="shared" ca="1" si="259"/>
        <v/>
      </c>
      <c r="CP143" s="29" t="str">
        <f t="shared" ca="1" si="260"/>
        <v/>
      </c>
      <c r="CQ143" s="29" t="str">
        <f t="shared" ca="1" si="261"/>
        <v/>
      </c>
      <c r="CR143" s="29" t="str">
        <f t="shared" ca="1" si="262"/>
        <v/>
      </c>
      <c r="CS143" s="29" t="str">
        <f t="shared" ca="1" si="263"/>
        <v/>
      </c>
      <c r="CT143" s="29" t="str">
        <f t="shared" ca="1" si="264"/>
        <v/>
      </c>
      <c r="CU143" s="29" t="str">
        <f t="shared" ca="1" si="265"/>
        <v/>
      </c>
      <c r="CV143" s="29" t="str">
        <f t="shared" ca="1" si="266"/>
        <v/>
      </c>
      <c r="CW143" s="29" t="str">
        <f t="shared" ca="1" si="267"/>
        <v/>
      </c>
      <c r="CX143" s="29" t="str">
        <f t="shared" ca="1" si="268"/>
        <v/>
      </c>
      <c r="CY143" s="29" t="str">
        <f t="shared" ca="1" si="269"/>
        <v/>
      </c>
      <c r="CZ143" s="29" t="str">
        <f t="shared" ca="1" si="270"/>
        <v/>
      </c>
      <c r="DA143" s="29" t="str">
        <f t="shared" ca="1" si="271"/>
        <v/>
      </c>
      <c r="DB143" s="29" t="str">
        <f t="shared" ca="1" si="272"/>
        <v/>
      </c>
      <c r="DC143" s="29" t="str">
        <f t="shared" ca="1" si="273"/>
        <v/>
      </c>
      <c r="DD143" s="29" t="str">
        <f t="shared" ca="1" si="274"/>
        <v/>
      </c>
      <c r="DE143" s="29" t="str">
        <f t="shared" ca="1" si="275"/>
        <v/>
      </c>
      <c r="DF143" s="29" t="str">
        <f t="shared" ca="1" si="276"/>
        <v/>
      </c>
      <c r="DG143" s="29" t="str">
        <f t="shared" ca="1" si="277"/>
        <v/>
      </c>
      <c r="DH143" s="29" t="str">
        <f t="shared" ca="1" si="278"/>
        <v/>
      </c>
      <c r="DI143" s="29" t="str">
        <f t="shared" ca="1" si="279"/>
        <v/>
      </c>
      <c r="DJ143" s="29" t="str">
        <f t="shared" ca="1" si="280"/>
        <v/>
      </c>
      <c r="DK143" s="29" t="str">
        <f t="shared" ca="1" si="281"/>
        <v/>
      </c>
      <c r="DL143" s="29" t="str">
        <f t="shared" ca="1" si="282"/>
        <v/>
      </c>
      <c r="DM143" s="29" t="str">
        <f t="shared" ca="1" si="283"/>
        <v/>
      </c>
      <c r="JD143">
        <f t="shared" si="145"/>
        <v>0</v>
      </c>
      <c r="JE143">
        <f t="shared" si="284"/>
        <v>0</v>
      </c>
      <c r="JF143" t="str">
        <f t="shared" ca="1" si="285"/>
        <v/>
      </c>
      <c r="JG143" t="str">
        <f t="shared" ca="1" si="286"/>
        <v/>
      </c>
      <c r="JH143" t="str">
        <f t="shared" ca="1" si="287"/>
        <v/>
      </c>
      <c r="JI143" t="str">
        <f t="shared" ca="1" si="288"/>
        <v/>
      </c>
    </row>
    <row r="144" spans="3:269" x14ac:dyDescent="0.2">
      <c r="C144" s="9">
        <f t="array" aca="1" ref="C144" ca="1">MIN(IF($L$7=0, 0, IF(INDIRECT($L$6)&gt;0, IF(ROW(INDIRECT($L$6))&gt;C143, ROW(INDIRECT($L$6)), MAXR))))</f>
        <v>9999999</v>
      </c>
      <c r="D144" s="9">
        <f t="shared" ca="1" si="85"/>
        <v>0</v>
      </c>
      <c r="E144" s="9">
        <f t="shared" ca="1" si="228"/>
        <v>0</v>
      </c>
      <c r="F144" s="105" t="str">
        <f t="shared" ca="1" si="229"/>
        <v/>
      </c>
      <c r="G144" s="7">
        <f t="shared" ca="1" si="230"/>
        <v>0</v>
      </c>
      <c r="H144" s="33">
        <f t="shared" ca="1" si="298"/>
        <v>0</v>
      </c>
      <c r="I144" s="33">
        <f t="shared" ca="1" si="298"/>
        <v>0</v>
      </c>
      <c r="J144" s="33">
        <f t="shared" ca="1" si="298"/>
        <v>0</v>
      </c>
      <c r="K144" s="33">
        <f t="shared" ca="1" si="298"/>
        <v>0</v>
      </c>
      <c r="L144" s="33">
        <f t="shared" ca="1" si="298"/>
        <v>0</v>
      </c>
      <c r="M144" s="33">
        <f t="shared" ca="1" si="298"/>
        <v>0</v>
      </c>
      <c r="N144" s="33">
        <f t="shared" ca="1" si="298"/>
        <v>0</v>
      </c>
      <c r="O144" s="33">
        <f t="shared" ca="1" si="298"/>
        <v>0</v>
      </c>
      <c r="P144" s="33">
        <f t="shared" ca="1" si="298"/>
        <v>0</v>
      </c>
      <c r="Q144" s="33">
        <f t="shared" ca="1" si="298"/>
        <v>0</v>
      </c>
      <c r="R144" s="33">
        <f t="shared" ca="1" si="297"/>
        <v>0</v>
      </c>
      <c r="S144" s="33">
        <f t="shared" ca="1" si="297"/>
        <v>0</v>
      </c>
      <c r="T144" s="33">
        <f t="shared" ca="1" si="297"/>
        <v>0</v>
      </c>
      <c r="U144" s="33">
        <f t="shared" ca="1" si="297"/>
        <v>0</v>
      </c>
      <c r="V144" s="33">
        <f t="shared" ca="1" si="297"/>
        <v>0</v>
      </c>
      <c r="W144" s="33">
        <f t="shared" ca="1" si="297"/>
        <v>0</v>
      </c>
      <c r="X144" s="33">
        <f t="shared" ca="1" si="297"/>
        <v>0</v>
      </c>
      <c r="Y144" s="33">
        <f t="shared" ca="1" si="297"/>
        <v>0</v>
      </c>
      <c r="Z144" s="33">
        <f t="shared" ca="1" si="297"/>
        <v>0</v>
      </c>
      <c r="AA144" s="33">
        <f t="shared" ca="1" si="303"/>
        <v>0</v>
      </c>
      <c r="AB144" s="33">
        <f t="shared" ca="1" si="303"/>
        <v>0</v>
      </c>
      <c r="AC144" s="33">
        <f t="shared" ca="1" si="303"/>
        <v>0</v>
      </c>
      <c r="AD144" s="33">
        <f t="shared" ca="1" si="303"/>
        <v>0</v>
      </c>
      <c r="AE144" s="33">
        <f t="shared" ca="1" si="303"/>
        <v>0</v>
      </c>
      <c r="AF144" s="33">
        <f t="shared" ca="1" si="303"/>
        <v>0</v>
      </c>
      <c r="AG144" s="33">
        <f t="shared" ca="1" si="303"/>
        <v>0</v>
      </c>
      <c r="AH144" s="33">
        <f t="shared" ca="1" si="303"/>
        <v>0</v>
      </c>
      <c r="AI144" s="33">
        <f t="shared" ca="1" si="303"/>
        <v>0</v>
      </c>
      <c r="AJ144" s="33">
        <f t="shared" ca="1" si="303"/>
        <v>0</v>
      </c>
      <c r="AK144" s="33">
        <f t="shared" ca="1" si="303"/>
        <v>0</v>
      </c>
      <c r="AL144" s="33">
        <f t="shared" ca="1" si="303"/>
        <v>0</v>
      </c>
      <c r="AM144" s="33">
        <f t="shared" ca="1" si="303"/>
        <v>0</v>
      </c>
      <c r="AN144" s="33">
        <f t="shared" ca="1" si="303"/>
        <v>0</v>
      </c>
      <c r="AO144" s="33">
        <f t="shared" ca="1" si="303"/>
        <v>0</v>
      </c>
      <c r="AP144" s="33">
        <f t="shared" ca="1" si="303"/>
        <v>0</v>
      </c>
      <c r="AQ144" s="33">
        <f t="shared" ca="1" si="302"/>
        <v>0</v>
      </c>
      <c r="AR144" s="33">
        <f t="shared" ca="1" si="302"/>
        <v>0</v>
      </c>
      <c r="AS144" s="33">
        <f t="shared" ca="1" si="302"/>
        <v>0</v>
      </c>
      <c r="AT144" s="33">
        <f t="shared" ca="1" si="302"/>
        <v>0</v>
      </c>
      <c r="AU144" s="33">
        <f t="shared" ca="1" si="301"/>
        <v>0</v>
      </c>
      <c r="AV144" s="33">
        <f t="shared" ca="1" si="301"/>
        <v>0</v>
      </c>
      <c r="AW144" s="33">
        <f t="shared" ca="1" si="301"/>
        <v>0</v>
      </c>
      <c r="AX144" s="33">
        <f t="shared" ca="1" si="301"/>
        <v>0</v>
      </c>
      <c r="AY144" s="33">
        <f t="shared" ca="1" si="301"/>
        <v>0</v>
      </c>
      <c r="AZ144" s="33">
        <f t="shared" ca="1" si="301"/>
        <v>0</v>
      </c>
      <c r="BA144" s="33">
        <f t="shared" ca="1" si="301"/>
        <v>0</v>
      </c>
      <c r="BB144" s="33">
        <f t="shared" ca="1" si="301"/>
        <v>0</v>
      </c>
      <c r="BC144" s="33">
        <f t="shared" ca="1" si="301"/>
        <v>0</v>
      </c>
      <c r="BD144" s="33">
        <f t="shared" ca="1" si="300"/>
        <v>0</v>
      </c>
      <c r="BE144" s="33">
        <f t="shared" ca="1" si="300"/>
        <v>0</v>
      </c>
      <c r="BF144" s="33">
        <f t="shared" ca="1" si="300"/>
        <v>0</v>
      </c>
      <c r="BG144" s="33">
        <f t="shared" ca="1" si="300"/>
        <v>0</v>
      </c>
      <c r="BH144" s="33"/>
      <c r="BJ144" s="148" t="str">
        <f t="shared" ca="1" si="231"/>
        <v/>
      </c>
      <c r="BL144" s="30"/>
      <c r="BN144" s="29" t="str">
        <f t="shared" ca="1" si="232"/>
        <v/>
      </c>
      <c r="BO144" s="29" t="str">
        <f t="shared" ca="1" si="233"/>
        <v/>
      </c>
      <c r="BP144" s="29" t="str">
        <f t="shared" ca="1" si="234"/>
        <v/>
      </c>
      <c r="BQ144" s="29" t="str">
        <f t="shared" ca="1" si="235"/>
        <v/>
      </c>
      <c r="BR144" s="29" t="str">
        <f t="shared" ca="1" si="236"/>
        <v/>
      </c>
      <c r="BS144" s="29" t="str">
        <f t="shared" ca="1" si="237"/>
        <v/>
      </c>
      <c r="BT144" s="29" t="str">
        <f t="shared" ca="1" si="238"/>
        <v/>
      </c>
      <c r="BU144" s="29" t="str">
        <f t="shared" ca="1" si="239"/>
        <v/>
      </c>
      <c r="BV144" s="29" t="str">
        <f t="shared" ca="1" si="240"/>
        <v/>
      </c>
      <c r="BW144" s="29" t="str">
        <f t="shared" ca="1" si="241"/>
        <v/>
      </c>
      <c r="BX144" s="29" t="str">
        <f t="shared" ca="1" si="242"/>
        <v/>
      </c>
      <c r="BY144" s="29" t="str">
        <f t="shared" ca="1" si="243"/>
        <v/>
      </c>
      <c r="BZ144" s="29" t="str">
        <f t="shared" ca="1" si="244"/>
        <v/>
      </c>
      <c r="CA144" s="29" t="str">
        <f t="shared" ca="1" si="245"/>
        <v/>
      </c>
      <c r="CB144" s="29" t="str">
        <f t="shared" ca="1" si="246"/>
        <v/>
      </c>
      <c r="CC144" s="29" t="str">
        <f t="shared" ca="1" si="247"/>
        <v/>
      </c>
      <c r="CD144" s="29" t="str">
        <f t="shared" ca="1" si="248"/>
        <v/>
      </c>
      <c r="CE144" s="29" t="str">
        <f t="shared" ca="1" si="249"/>
        <v/>
      </c>
      <c r="CF144" s="29" t="str">
        <f t="shared" ca="1" si="250"/>
        <v/>
      </c>
      <c r="CG144" s="29" t="str">
        <f t="shared" ca="1" si="251"/>
        <v/>
      </c>
      <c r="CH144" s="29" t="str">
        <f t="shared" ca="1" si="252"/>
        <v/>
      </c>
      <c r="CI144" s="29" t="str">
        <f t="shared" ca="1" si="253"/>
        <v/>
      </c>
      <c r="CJ144" s="29" t="str">
        <f t="shared" ca="1" si="254"/>
        <v/>
      </c>
      <c r="CK144" s="29" t="str">
        <f t="shared" ca="1" si="255"/>
        <v/>
      </c>
      <c r="CL144" s="29" t="str">
        <f t="shared" ca="1" si="256"/>
        <v/>
      </c>
      <c r="CM144" s="29" t="str">
        <f t="shared" ca="1" si="257"/>
        <v/>
      </c>
      <c r="CN144" s="29" t="str">
        <f t="shared" ca="1" si="258"/>
        <v/>
      </c>
      <c r="CO144" s="29" t="str">
        <f t="shared" ca="1" si="259"/>
        <v/>
      </c>
      <c r="CP144" s="29" t="str">
        <f t="shared" ca="1" si="260"/>
        <v/>
      </c>
      <c r="CQ144" s="29" t="str">
        <f t="shared" ca="1" si="261"/>
        <v/>
      </c>
      <c r="CR144" s="29" t="str">
        <f t="shared" ca="1" si="262"/>
        <v/>
      </c>
      <c r="CS144" s="29" t="str">
        <f t="shared" ca="1" si="263"/>
        <v/>
      </c>
      <c r="CT144" s="29" t="str">
        <f t="shared" ca="1" si="264"/>
        <v/>
      </c>
      <c r="CU144" s="29" t="str">
        <f t="shared" ca="1" si="265"/>
        <v/>
      </c>
      <c r="CV144" s="29" t="str">
        <f t="shared" ca="1" si="266"/>
        <v/>
      </c>
      <c r="CW144" s="29" t="str">
        <f t="shared" ca="1" si="267"/>
        <v/>
      </c>
      <c r="CX144" s="29" t="str">
        <f t="shared" ca="1" si="268"/>
        <v/>
      </c>
      <c r="CY144" s="29" t="str">
        <f t="shared" ca="1" si="269"/>
        <v/>
      </c>
      <c r="CZ144" s="29" t="str">
        <f t="shared" ca="1" si="270"/>
        <v/>
      </c>
      <c r="DA144" s="29" t="str">
        <f t="shared" ca="1" si="271"/>
        <v/>
      </c>
      <c r="DB144" s="29" t="str">
        <f t="shared" ca="1" si="272"/>
        <v/>
      </c>
      <c r="DC144" s="29" t="str">
        <f t="shared" ca="1" si="273"/>
        <v/>
      </c>
      <c r="DD144" s="29" t="str">
        <f t="shared" ca="1" si="274"/>
        <v/>
      </c>
      <c r="DE144" s="29" t="str">
        <f t="shared" ca="1" si="275"/>
        <v/>
      </c>
      <c r="DF144" s="29" t="str">
        <f t="shared" ca="1" si="276"/>
        <v/>
      </c>
      <c r="DG144" s="29" t="str">
        <f t="shared" ca="1" si="277"/>
        <v/>
      </c>
      <c r="DH144" s="29" t="str">
        <f t="shared" ca="1" si="278"/>
        <v/>
      </c>
      <c r="DI144" s="29" t="str">
        <f t="shared" ca="1" si="279"/>
        <v/>
      </c>
      <c r="DJ144" s="29" t="str">
        <f t="shared" ca="1" si="280"/>
        <v/>
      </c>
      <c r="DK144" s="29" t="str">
        <f t="shared" ca="1" si="281"/>
        <v/>
      </c>
      <c r="DL144" s="29" t="str">
        <f t="shared" ca="1" si="282"/>
        <v/>
      </c>
      <c r="DM144" s="29" t="str">
        <f t="shared" ca="1" si="283"/>
        <v/>
      </c>
      <c r="JD144">
        <f t="shared" si="145"/>
        <v>0</v>
      </c>
      <c r="JE144">
        <f t="shared" si="284"/>
        <v>0</v>
      </c>
      <c r="JF144" t="str">
        <f t="shared" ca="1" si="285"/>
        <v/>
      </c>
      <c r="JG144" t="str">
        <f t="shared" ca="1" si="286"/>
        <v/>
      </c>
      <c r="JH144" t="str">
        <f t="shared" ca="1" si="287"/>
        <v/>
      </c>
      <c r="JI144" t="str">
        <f t="shared" ca="1" si="288"/>
        <v/>
      </c>
    </row>
    <row r="145" spans="3:269" x14ac:dyDescent="0.2">
      <c r="C145" s="9">
        <f t="array" aca="1" ref="C145" ca="1">MIN(IF($L$7=0, 0, IF(INDIRECT($L$6)&gt;0, IF(ROW(INDIRECT($L$6))&gt;C144, ROW(INDIRECT($L$6)), MAXR))))</f>
        <v>9999999</v>
      </c>
      <c r="D145" s="9">
        <f t="shared" ca="1" si="85"/>
        <v>0</v>
      </c>
      <c r="E145" s="9">
        <f t="shared" ca="1" si="228"/>
        <v>0</v>
      </c>
      <c r="F145" s="105" t="str">
        <f t="shared" ca="1" si="229"/>
        <v/>
      </c>
      <c r="G145" s="7">
        <f t="shared" ca="1" si="230"/>
        <v>0</v>
      </c>
      <c r="H145" s="33">
        <f t="shared" ca="1" si="298"/>
        <v>0</v>
      </c>
      <c r="I145" s="33">
        <f t="shared" ca="1" si="298"/>
        <v>0</v>
      </c>
      <c r="J145" s="33">
        <f t="shared" ca="1" si="298"/>
        <v>0</v>
      </c>
      <c r="K145" s="33">
        <f t="shared" ca="1" si="298"/>
        <v>0</v>
      </c>
      <c r="L145" s="33">
        <f t="shared" ca="1" si="298"/>
        <v>0</v>
      </c>
      <c r="M145" s="33">
        <f t="shared" ca="1" si="298"/>
        <v>0</v>
      </c>
      <c r="N145" s="33">
        <f t="shared" ca="1" si="298"/>
        <v>0</v>
      </c>
      <c r="O145" s="33">
        <f t="shared" ca="1" si="298"/>
        <v>0</v>
      </c>
      <c r="P145" s="33">
        <f t="shared" ca="1" si="298"/>
        <v>0</v>
      </c>
      <c r="Q145" s="33">
        <f t="shared" ca="1" si="298"/>
        <v>0</v>
      </c>
      <c r="R145" s="33">
        <f t="shared" ca="1" si="297"/>
        <v>0</v>
      </c>
      <c r="S145" s="33">
        <f t="shared" ca="1" si="297"/>
        <v>0</v>
      </c>
      <c r="T145" s="33">
        <f t="shared" ca="1" si="297"/>
        <v>0</v>
      </c>
      <c r="U145" s="33">
        <f t="shared" ca="1" si="297"/>
        <v>0</v>
      </c>
      <c r="V145" s="33">
        <f t="shared" ca="1" si="297"/>
        <v>0</v>
      </c>
      <c r="W145" s="33">
        <f t="shared" ca="1" si="297"/>
        <v>0</v>
      </c>
      <c r="X145" s="33">
        <f t="shared" ca="1" si="297"/>
        <v>0</v>
      </c>
      <c r="Y145" s="33">
        <f t="shared" ca="1" si="297"/>
        <v>0</v>
      </c>
      <c r="Z145" s="33">
        <f t="shared" ca="1" si="297"/>
        <v>0</v>
      </c>
      <c r="AA145" s="33">
        <f t="shared" ca="1" si="303"/>
        <v>0</v>
      </c>
      <c r="AB145" s="33">
        <f t="shared" ca="1" si="303"/>
        <v>0</v>
      </c>
      <c r="AC145" s="33">
        <f t="shared" ca="1" si="303"/>
        <v>0</v>
      </c>
      <c r="AD145" s="33">
        <f t="shared" ca="1" si="303"/>
        <v>0</v>
      </c>
      <c r="AE145" s="33">
        <f t="shared" ca="1" si="303"/>
        <v>0</v>
      </c>
      <c r="AF145" s="33">
        <f t="shared" ca="1" si="303"/>
        <v>0</v>
      </c>
      <c r="AG145" s="33">
        <f t="shared" ca="1" si="303"/>
        <v>0</v>
      </c>
      <c r="AH145" s="33">
        <f t="shared" ca="1" si="303"/>
        <v>0</v>
      </c>
      <c r="AI145" s="33">
        <f t="shared" ca="1" si="303"/>
        <v>0</v>
      </c>
      <c r="AJ145" s="33">
        <f t="shared" ca="1" si="303"/>
        <v>0</v>
      </c>
      <c r="AK145" s="33">
        <f t="shared" ca="1" si="303"/>
        <v>0</v>
      </c>
      <c r="AL145" s="33">
        <f t="shared" ca="1" si="303"/>
        <v>0</v>
      </c>
      <c r="AM145" s="33">
        <f t="shared" ca="1" si="303"/>
        <v>0</v>
      </c>
      <c r="AN145" s="33">
        <f t="shared" ca="1" si="303"/>
        <v>0</v>
      </c>
      <c r="AO145" s="33">
        <f t="shared" ca="1" si="303"/>
        <v>0</v>
      </c>
      <c r="AP145" s="33">
        <f t="shared" ca="1" si="303"/>
        <v>0</v>
      </c>
      <c r="AQ145" s="33">
        <f t="shared" ca="1" si="302"/>
        <v>0</v>
      </c>
      <c r="AR145" s="33">
        <f t="shared" ca="1" si="302"/>
        <v>0</v>
      </c>
      <c r="AS145" s="33">
        <f t="shared" ca="1" si="302"/>
        <v>0</v>
      </c>
      <c r="AT145" s="33">
        <f t="shared" ca="1" si="302"/>
        <v>0</v>
      </c>
      <c r="AU145" s="33">
        <f t="shared" ca="1" si="301"/>
        <v>0</v>
      </c>
      <c r="AV145" s="33">
        <f t="shared" ca="1" si="301"/>
        <v>0</v>
      </c>
      <c r="AW145" s="33">
        <f t="shared" ca="1" si="301"/>
        <v>0</v>
      </c>
      <c r="AX145" s="33">
        <f t="shared" ca="1" si="301"/>
        <v>0</v>
      </c>
      <c r="AY145" s="33">
        <f t="shared" ca="1" si="301"/>
        <v>0</v>
      </c>
      <c r="AZ145" s="33">
        <f t="shared" ca="1" si="301"/>
        <v>0</v>
      </c>
      <c r="BA145" s="33">
        <f t="shared" ca="1" si="301"/>
        <v>0</v>
      </c>
      <c r="BB145" s="33">
        <f t="shared" ca="1" si="301"/>
        <v>0</v>
      </c>
      <c r="BC145" s="33">
        <f t="shared" ca="1" si="301"/>
        <v>0</v>
      </c>
      <c r="BD145" s="33">
        <f t="shared" ca="1" si="300"/>
        <v>0</v>
      </c>
      <c r="BE145" s="33">
        <f t="shared" ca="1" si="300"/>
        <v>0</v>
      </c>
      <c r="BF145" s="33">
        <f t="shared" ca="1" si="300"/>
        <v>0</v>
      </c>
      <c r="BG145" s="33">
        <f t="shared" ca="1" si="300"/>
        <v>0</v>
      </c>
      <c r="BH145" s="33"/>
      <c r="BJ145" s="148" t="str">
        <f t="shared" ca="1" si="231"/>
        <v/>
      </c>
      <c r="BL145" s="30"/>
      <c r="BN145" s="29" t="str">
        <f t="shared" ca="1" si="232"/>
        <v/>
      </c>
      <c r="BO145" s="29" t="str">
        <f t="shared" ca="1" si="233"/>
        <v/>
      </c>
      <c r="BP145" s="29" t="str">
        <f t="shared" ca="1" si="234"/>
        <v/>
      </c>
      <c r="BQ145" s="29" t="str">
        <f t="shared" ca="1" si="235"/>
        <v/>
      </c>
      <c r="BR145" s="29" t="str">
        <f t="shared" ca="1" si="236"/>
        <v/>
      </c>
      <c r="BS145" s="29" t="str">
        <f t="shared" ca="1" si="237"/>
        <v/>
      </c>
      <c r="BT145" s="29" t="str">
        <f t="shared" ca="1" si="238"/>
        <v/>
      </c>
      <c r="BU145" s="29" t="str">
        <f t="shared" ca="1" si="239"/>
        <v/>
      </c>
      <c r="BV145" s="29" t="str">
        <f t="shared" ca="1" si="240"/>
        <v/>
      </c>
      <c r="BW145" s="29" t="str">
        <f t="shared" ca="1" si="241"/>
        <v/>
      </c>
      <c r="BX145" s="29" t="str">
        <f t="shared" ca="1" si="242"/>
        <v/>
      </c>
      <c r="BY145" s="29" t="str">
        <f t="shared" ca="1" si="243"/>
        <v/>
      </c>
      <c r="BZ145" s="29" t="str">
        <f t="shared" ca="1" si="244"/>
        <v/>
      </c>
      <c r="CA145" s="29" t="str">
        <f t="shared" ca="1" si="245"/>
        <v/>
      </c>
      <c r="CB145" s="29" t="str">
        <f t="shared" ca="1" si="246"/>
        <v/>
      </c>
      <c r="CC145" s="29" t="str">
        <f t="shared" ca="1" si="247"/>
        <v/>
      </c>
      <c r="CD145" s="29" t="str">
        <f t="shared" ca="1" si="248"/>
        <v/>
      </c>
      <c r="CE145" s="29" t="str">
        <f t="shared" ca="1" si="249"/>
        <v/>
      </c>
      <c r="CF145" s="29" t="str">
        <f t="shared" ca="1" si="250"/>
        <v/>
      </c>
      <c r="CG145" s="29" t="str">
        <f t="shared" ca="1" si="251"/>
        <v/>
      </c>
      <c r="CH145" s="29" t="str">
        <f t="shared" ca="1" si="252"/>
        <v/>
      </c>
      <c r="CI145" s="29" t="str">
        <f t="shared" ca="1" si="253"/>
        <v/>
      </c>
      <c r="CJ145" s="29" t="str">
        <f t="shared" ca="1" si="254"/>
        <v/>
      </c>
      <c r="CK145" s="29" t="str">
        <f t="shared" ca="1" si="255"/>
        <v/>
      </c>
      <c r="CL145" s="29" t="str">
        <f t="shared" ca="1" si="256"/>
        <v/>
      </c>
      <c r="CM145" s="29" t="str">
        <f t="shared" ca="1" si="257"/>
        <v/>
      </c>
      <c r="CN145" s="29" t="str">
        <f t="shared" ca="1" si="258"/>
        <v/>
      </c>
      <c r="CO145" s="29" t="str">
        <f t="shared" ca="1" si="259"/>
        <v/>
      </c>
      <c r="CP145" s="29" t="str">
        <f t="shared" ca="1" si="260"/>
        <v/>
      </c>
      <c r="CQ145" s="29" t="str">
        <f t="shared" ca="1" si="261"/>
        <v/>
      </c>
      <c r="CR145" s="29" t="str">
        <f t="shared" ca="1" si="262"/>
        <v/>
      </c>
      <c r="CS145" s="29" t="str">
        <f t="shared" ca="1" si="263"/>
        <v/>
      </c>
      <c r="CT145" s="29" t="str">
        <f t="shared" ca="1" si="264"/>
        <v/>
      </c>
      <c r="CU145" s="29" t="str">
        <f t="shared" ca="1" si="265"/>
        <v/>
      </c>
      <c r="CV145" s="29" t="str">
        <f t="shared" ca="1" si="266"/>
        <v/>
      </c>
      <c r="CW145" s="29" t="str">
        <f t="shared" ca="1" si="267"/>
        <v/>
      </c>
      <c r="CX145" s="29" t="str">
        <f t="shared" ca="1" si="268"/>
        <v/>
      </c>
      <c r="CY145" s="29" t="str">
        <f t="shared" ca="1" si="269"/>
        <v/>
      </c>
      <c r="CZ145" s="29" t="str">
        <f t="shared" ca="1" si="270"/>
        <v/>
      </c>
      <c r="DA145" s="29" t="str">
        <f t="shared" ca="1" si="271"/>
        <v/>
      </c>
      <c r="DB145" s="29" t="str">
        <f t="shared" ca="1" si="272"/>
        <v/>
      </c>
      <c r="DC145" s="29" t="str">
        <f t="shared" ca="1" si="273"/>
        <v/>
      </c>
      <c r="DD145" s="29" t="str">
        <f t="shared" ca="1" si="274"/>
        <v/>
      </c>
      <c r="DE145" s="29" t="str">
        <f t="shared" ca="1" si="275"/>
        <v/>
      </c>
      <c r="DF145" s="29" t="str">
        <f t="shared" ca="1" si="276"/>
        <v/>
      </c>
      <c r="DG145" s="29" t="str">
        <f t="shared" ca="1" si="277"/>
        <v/>
      </c>
      <c r="DH145" s="29" t="str">
        <f t="shared" ca="1" si="278"/>
        <v/>
      </c>
      <c r="DI145" s="29" t="str">
        <f t="shared" ca="1" si="279"/>
        <v/>
      </c>
      <c r="DJ145" s="29" t="str">
        <f t="shared" ca="1" si="280"/>
        <v/>
      </c>
      <c r="DK145" s="29" t="str">
        <f t="shared" ca="1" si="281"/>
        <v/>
      </c>
      <c r="DL145" s="29" t="str">
        <f t="shared" ca="1" si="282"/>
        <v/>
      </c>
      <c r="DM145" s="29" t="str">
        <f t="shared" ca="1" si="283"/>
        <v/>
      </c>
      <c r="JD145">
        <f t="shared" si="145"/>
        <v>0</v>
      </c>
      <c r="JE145">
        <f t="shared" si="284"/>
        <v>0</v>
      </c>
      <c r="JF145" t="str">
        <f t="shared" ca="1" si="285"/>
        <v/>
      </c>
      <c r="JG145" t="str">
        <f t="shared" ca="1" si="286"/>
        <v/>
      </c>
      <c r="JH145" t="str">
        <f t="shared" ca="1" si="287"/>
        <v/>
      </c>
      <c r="JI145" t="str">
        <f t="shared" ca="1" si="288"/>
        <v/>
      </c>
    </row>
    <row r="146" spans="3:269" x14ac:dyDescent="0.2">
      <c r="C146" s="9">
        <f t="array" aca="1" ref="C146" ca="1">MIN(IF($L$7=0, 0, IF(INDIRECT($L$6)&gt;0, IF(ROW(INDIRECT($L$6))&gt;C145, ROW(INDIRECT($L$6)), MAXR))))</f>
        <v>9999999</v>
      </c>
      <c r="D146" s="9">
        <f t="shared" ca="1" si="85"/>
        <v>0</v>
      </c>
      <c r="E146" s="9">
        <f t="shared" ca="1" si="228"/>
        <v>0</v>
      </c>
      <c r="F146" s="105" t="str">
        <f t="shared" ca="1" si="229"/>
        <v/>
      </c>
      <c r="G146" s="7">
        <f t="shared" ca="1" si="230"/>
        <v>0</v>
      </c>
      <c r="H146" s="33">
        <f t="shared" ca="1" si="298"/>
        <v>0</v>
      </c>
      <c r="I146" s="33">
        <f t="shared" ca="1" si="298"/>
        <v>0</v>
      </c>
      <c r="J146" s="33">
        <f t="shared" ca="1" si="298"/>
        <v>0</v>
      </c>
      <c r="K146" s="33">
        <f t="shared" ca="1" si="298"/>
        <v>0</v>
      </c>
      <c r="L146" s="33">
        <f t="shared" ca="1" si="298"/>
        <v>0</v>
      </c>
      <c r="M146" s="33">
        <f t="shared" ca="1" si="298"/>
        <v>0</v>
      </c>
      <c r="N146" s="33">
        <f t="shared" ca="1" si="298"/>
        <v>0</v>
      </c>
      <c r="O146" s="33">
        <f t="shared" ca="1" si="298"/>
        <v>0</v>
      </c>
      <c r="P146" s="33">
        <f t="shared" ca="1" si="298"/>
        <v>0</v>
      </c>
      <c r="Q146" s="33">
        <f t="shared" ca="1" si="298"/>
        <v>0</v>
      </c>
      <c r="R146" s="33">
        <f t="shared" ca="1" si="297"/>
        <v>0</v>
      </c>
      <c r="S146" s="33">
        <f t="shared" ca="1" si="297"/>
        <v>0</v>
      </c>
      <c r="T146" s="33">
        <f t="shared" ca="1" si="297"/>
        <v>0</v>
      </c>
      <c r="U146" s="33">
        <f t="shared" ca="1" si="297"/>
        <v>0</v>
      </c>
      <c r="V146" s="33">
        <f t="shared" ca="1" si="297"/>
        <v>0</v>
      </c>
      <c r="W146" s="33">
        <f t="shared" ca="1" si="297"/>
        <v>0</v>
      </c>
      <c r="X146" s="33">
        <f t="shared" ca="1" si="297"/>
        <v>0</v>
      </c>
      <c r="Y146" s="33">
        <f t="shared" ca="1" si="297"/>
        <v>0</v>
      </c>
      <c r="Z146" s="33">
        <f t="shared" ca="1" si="297"/>
        <v>0</v>
      </c>
      <c r="AA146" s="33">
        <f t="shared" ca="1" si="303"/>
        <v>0</v>
      </c>
      <c r="AB146" s="33">
        <f t="shared" ca="1" si="303"/>
        <v>0</v>
      </c>
      <c r="AC146" s="33">
        <f t="shared" ca="1" si="303"/>
        <v>0</v>
      </c>
      <c r="AD146" s="33">
        <f t="shared" ca="1" si="303"/>
        <v>0</v>
      </c>
      <c r="AE146" s="33">
        <f t="shared" ca="1" si="303"/>
        <v>0</v>
      </c>
      <c r="AF146" s="33">
        <f t="shared" ca="1" si="303"/>
        <v>0</v>
      </c>
      <c r="AG146" s="33">
        <f t="shared" ca="1" si="303"/>
        <v>0</v>
      </c>
      <c r="AH146" s="33">
        <f t="shared" ca="1" si="303"/>
        <v>0</v>
      </c>
      <c r="AI146" s="33">
        <f t="shared" ca="1" si="303"/>
        <v>0</v>
      </c>
      <c r="AJ146" s="33">
        <f t="shared" ca="1" si="303"/>
        <v>0</v>
      </c>
      <c r="AK146" s="33">
        <f t="shared" ca="1" si="303"/>
        <v>0</v>
      </c>
      <c r="AL146" s="33">
        <f t="shared" ca="1" si="303"/>
        <v>0</v>
      </c>
      <c r="AM146" s="33">
        <f t="shared" ca="1" si="303"/>
        <v>0</v>
      </c>
      <c r="AN146" s="33">
        <f t="shared" ca="1" si="303"/>
        <v>0</v>
      </c>
      <c r="AO146" s="33">
        <f t="shared" ca="1" si="303"/>
        <v>0</v>
      </c>
      <c r="AP146" s="33">
        <f t="shared" ca="1" si="303"/>
        <v>0</v>
      </c>
      <c r="AQ146" s="33">
        <f t="shared" ca="1" si="302"/>
        <v>0</v>
      </c>
      <c r="AR146" s="33">
        <f t="shared" ca="1" si="302"/>
        <v>0</v>
      </c>
      <c r="AS146" s="33">
        <f t="shared" ca="1" si="302"/>
        <v>0</v>
      </c>
      <c r="AT146" s="33">
        <f t="shared" ca="1" si="302"/>
        <v>0</v>
      </c>
      <c r="AU146" s="33">
        <f t="shared" ca="1" si="301"/>
        <v>0</v>
      </c>
      <c r="AV146" s="33">
        <f t="shared" ca="1" si="301"/>
        <v>0</v>
      </c>
      <c r="AW146" s="33">
        <f t="shared" ca="1" si="301"/>
        <v>0</v>
      </c>
      <c r="AX146" s="33">
        <f t="shared" ca="1" si="301"/>
        <v>0</v>
      </c>
      <c r="AY146" s="33">
        <f t="shared" ca="1" si="301"/>
        <v>0</v>
      </c>
      <c r="AZ146" s="33">
        <f t="shared" ca="1" si="301"/>
        <v>0</v>
      </c>
      <c r="BA146" s="33">
        <f t="shared" ca="1" si="301"/>
        <v>0</v>
      </c>
      <c r="BB146" s="33">
        <f t="shared" ca="1" si="301"/>
        <v>0</v>
      </c>
      <c r="BC146" s="33">
        <f t="shared" ca="1" si="301"/>
        <v>0</v>
      </c>
      <c r="BD146" s="33">
        <f t="shared" ca="1" si="300"/>
        <v>0</v>
      </c>
      <c r="BE146" s="33">
        <f t="shared" ca="1" si="300"/>
        <v>0</v>
      </c>
      <c r="BF146" s="33">
        <f t="shared" ca="1" si="300"/>
        <v>0</v>
      </c>
      <c r="BG146" s="33">
        <f t="shared" ca="1" si="300"/>
        <v>0</v>
      </c>
      <c r="BH146" s="33"/>
      <c r="BJ146" s="148" t="str">
        <f t="shared" ca="1" si="231"/>
        <v/>
      </c>
      <c r="BL146" s="30"/>
      <c r="BN146" s="29" t="str">
        <f t="shared" ca="1" si="232"/>
        <v/>
      </c>
      <c r="BO146" s="29" t="str">
        <f t="shared" ca="1" si="233"/>
        <v/>
      </c>
      <c r="BP146" s="29" t="str">
        <f t="shared" ca="1" si="234"/>
        <v/>
      </c>
      <c r="BQ146" s="29" t="str">
        <f t="shared" ca="1" si="235"/>
        <v/>
      </c>
      <c r="BR146" s="29" t="str">
        <f t="shared" ca="1" si="236"/>
        <v/>
      </c>
      <c r="BS146" s="29" t="str">
        <f t="shared" ca="1" si="237"/>
        <v/>
      </c>
      <c r="BT146" s="29" t="str">
        <f t="shared" ca="1" si="238"/>
        <v/>
      </c>
      <c r="BU146" s="29" t="str">
        <f t="shared" ca="1" si="239"/>
        <v/>
      </c>
      <c r="BV146" s="29" t="str">
        <f t="shared" ca="1" si="240"/>
        <v/>
      </c>
      <c r="BW146" s="29" t="str">
        <f t="shared" ca="1" si="241"/>
        <v/>
      </c>
      <c r="BX146" s="29" t="str">
        <f t="shared" ca="1" si="242"/>
        <v/>
      </c>
      <c r="BY146" s="29" t="str">
        <f t="shared" ca="1" si="243"/>
        <v/>
      </c>
      <c r="BZ146" s="29" t="str">
        <f t="shared" ca="1" si="244"/>
        <v/>
      </c>
      <c r="CA146" s="29" t="str">
        <f t="shared" ca="1" si="245"/>
        <v/>
      </c>
      <c r="CB146" s="29" t="str">
        <f t="shared" ca="1" si="246"/>
        <v/>
      </c>
      <c r="CC146" s="29" t="str">
        <f t="shared" ca="1" si="247"/>
        <v/>
      </c>
      <c r="CD146" s="29" t="str">
        <f t="shared" ca="1" si="248"/>
        <v/>
      </c>
      <c r="CE146" s="29" t="str">
        <f t="shared" ca="1" si="249"/>
        <v/>
      </c>
      <c r="CF146" s="29" t="str">
        <f t="shared" ca="1" si="250"/>
        <v/>
      </c>
      <c r="CG146" s="29" t="str">
        <f t="shared" ca="1" si="251"/>
        <v/>
      </c>
      <c r="CH146" s="29" t="str">
        <f t="shared" ca="1" si="252"/>
        <v/>
      </c>
      <c r="CI146" s="29" t="str">
        <f t="shared" ca="1" si="253"/>
        <v/>
      </c>
      <c r="CJ146" s="29" t="str">
        <f t="shared" ca="1" si="254"/>
        <v/>
      </c>
      <c r="CK146" s="29" t="str">
        <f t="shared" ca="1" si="255"/>
        <v/>
      </c>
      <c r="CL146" s="29" t="str">
        <f t="shared" ca="1" si="256"/>
        <v/>
      </c>
      <c r="CM146" s="29" t="str">
        <f t="shared" ca="1" si="257"/>
        <v/>
      </c>
      <c r="CN146" s="29" t="str">
        <f t="shared" ca="1" si="258"/>
        <v/>
      </c>
      <c r="CO146" s="29" t="str">
        <f t="shared" ca="1" si="259"/>
        <v/>
      </c>
      <c r="CP146" s="29" t="str">
        <f t="shared" ca="1" si="260"/>
        <v/>
      </c>
      <c r="CQ146" s="29" t="str">
        <f t="shared" ca="1" si="261"/>
        <v/>
      </c>
      <c r="CR146" s="29" t="str">
        <f t="shared" ca="1" si="262"/>
        <v/>
      </c>
      <c r="CS146" s="29" t="str">
        <f t="shared" ca="1" si="263"/>
        <v/>
      </c>
      <c r="CT146" s="29" t="str">
        <f t="shared" ca="1" si="264"/>
        <v/>
      </c>
      <c r="CU146" s="29" t="str">
        <f t="shared" ca="1" si="265"/>
        <v/>
      </c>
      <c r="CV146" s="29" t="str">
        <f t="shared" ca="1" si="266"/>
        <v/>
      </c>
      <c r="CW146" s="29" t="str">
        <f t="shared" ca="1" si="267"/>
        <v/>
      </c>
      <c r="CX146" s="29" t="str">
        <f t="shared" ca="1" si="268"/>
        <v/>
      </c>
      <c r="CY146" s="29" t="str">
        <f t="shared" ca="1" si="269"/>
        <v/>
      </c>
      <c r="CZ146" s="29" t="str">
        <f t="shared" ca="1" si="270"/>
        <v/>
      </c>
      <c r="DA146" s="29" t="str">
        <f t="shared" ca="1" si="271"/>
        <v/>
      </c>
      <c r="DB146" s="29" t="str">
        <f t="shared" ca="1" si="272"/>
        <v/>
      </c>
      <c r="DC146" s="29" t="str">
        <f t="shared" ca="1" si="273"/>
        <v/>
      </c>
      <c r="DD146" s="29" t="str">
        <f t="shared" ca="1" si="274"/>
        <v/>
      </c>
      <c r="DE146" s="29" t="str">
        <f t="shared" ca="1" si="275"/>
        <v/>
      </c>
      <c r="DF146" s="29" t="str">
        <f t="shared" ca="1" si="276"/>
        <v/>
      </c>
      <c r="DG146" s="29" t="str">
        <f t="shared" ca="1" si="277"/>
        <v/>
      </c>
      <c r="DH146" s="29" t="str">
        <f t="shared" ca="1" si="278"/>
        <v/>
      </c>
      <c r="DI146" s="29" t="str">
        <f t="shared" ca="1" si="279"/>
        <v/>
      </c>
      <c r="DJ146" s="29" t="str">
        <f t="shared" ca="1" si="280"/>
        <v/>
      </c>
      <c r="DK146" s="29" t="str">
        <f t="shared" ca="1" si="281"/>
        <v/>
      </c>
      <c r="DL146" s="29" t="str">
        <f t="shared" ca="1" si="282"/>
        <v/>
      </c>
      <c r="DM146" s="29" t="str">
        <f t="shared" ca="1" si="283"/>
        <v/>
      </c>
      <c r="JD146">
        <f t="shared" si="145"/>
        <v>0</v>
      </c>
      <c r="JE146">
        <f t="shared" si="284"/>
        <v>0</v>
      </c>
      <c r="JF146" t="str">
        <f t="shared" ca="1" si="285"/>
        <v/>
      </c>
      <c r="JG146" t="str">
        <f t="shared" ca="1" si="286"/>
        <v/>
      </c>
      <c r="JH146" t="str">
        <f t="shared" ca="1" si="287"/>
        <v/>
      </c>
      <c r="JI146" t="str">
        <f t="shared" ca="1" si="288"/>
        <v/>
      </c>
    </row>
    <row r="147" spans="3:269" x14ac:dyDescent="0.2">
      <c r="C147" s="9">
        <f t="array" aca="1" ref="C147" ca="1">MIN(IF($L$7=0, 0, IF(INDIRECT($L$6)&gt;0, IF(ROW(INDIRECT($L$6))&gt;C146, ROW(INDIRECT($L$6)), MAXR))))</f>
        <v>9999999</v>
      </c>
      <c r="D147" s="9">
        <f t="shared" ca="1" si="85"/>
        <v>0</v>
      </c>
      <c r="E147" s="9">
        <f t="shared" ca="1" si="228"/>
        <v>0</v>
      </c>
      <c r="F147" s="105" t="str">
        <f t="shared" ca="1" si="229"/>
        <v/>
      </c>
      <c r="G147" s="7">
        <f t="shared" ca="1" si="230"/>
        <v>0</v>
      </c>
      <c r="H147" s="33">
        <f t="shared" ca="1" si="298"/>
        <v>0</v>
      </c>
      <c r="I147" s="33">
        <f t="shared" ca="1" si="298"/>
        <v>0</v>
      </c>
      <c r="J147" s="33">
        <f t="shared" ca="1" si="298"/>
        <v>0</v>
      </c>
      <c r="K147" s="33">
        <f t="shared" ca="1" si="298"/>
        <v>0</v>
      </c>
      <c r="L147" s="33">
        <f t="shared" ca="1" si="298"/>
        <v>0</v>
      </c>
      <c r="M147" s="33">
        <f t="shared" ref="M147:Q147" ca="1" si="304">IF(OR($C147=MAXR, $C147=0, M$24=0, M$19=0), 0, IF(LEN(INDIRECT($F$9&amp;M$20&amp;$C147))=0, NULL,  INDIRECT($F$9&amp;M$20&amp;$C147)))</f>
        <v>0</v>
      </c>
      <c r="N147" s="33">
        <f t="shared" ca="1" si="304"/>
        <v>0</v>
      </c>
      <c r="O147" s="33">
        <f t="shared" ca="1" si="304"/>
        <v>0</v>
      </c>
      <c r="P147" s="33">
        <f t="shared" ca="1" si="304"/>
        <v>0</v>
      </c>
      <c r="Q147" s="33">
        <f t="shared" ca="1" si="304"/>
        <v>0</v>
      </c>
      <c r="R147" s="33">
        <f t="shared" ca="1" si="297"/>
        <v>0</v>
      </c>
      <c r="S147" s="33">
        <f t="shared" ca="1" si="297"/>
        <v>0</v>
      </c>
      <c r="T147" s="33">
        <f t="shared" ca="1" si="297"/>
        <v>0</v>
      </c>
      <c r="U147" s="33">
        <f t="shared" ca="1" si="297"/>
        <v>0</v>
      </c>
      <c r="V147" s="33">
        <f t="shared" ca="1" si="297"/>
        <v>0</v>
      </c>
      <c r="W147" s="33">
        <f t="shared" ca="1" si="297"/>
        <v>0</v>
      </c>
      <c r="X147" s="33">
        <f t="shared" ca="1" si="297"/>
        <v>0</v>
      </c>
      <c r="Y147" s="33">
        <f t="shared" ca="1" si="297"/>
        <v>0</v>
      </c>
      <c r="Z147" s="33">
        <f t="shared" ca="1" si="297"/>
        <v>0</v>
      </c>
      <c r="AA147" s="33">
        <f t="shared" ca="1" si="303"/>
        <v>0</v>
      </c>
      <c r="AB147" s="33">
        <f t="shared" ca="1" si="303"/>
        <v>0</v>
      </c>
      <c r="AC147" s="33">
        <f t="shared" ca="1" si="303"/>
        <v>0</v>
      </c>
      <c r="AD147" s="33">
        <f t="shared" ca="1" si="303"/>
        <v>0</v>
      </c>
      <c r="AE147" s="33">
        <f t="shared" ca="1" si="303"/>
        <v>0</v>
      </c>
      <c r="AF147" s="33">
        <f t="shared" ca="1" si="303"/>
        <v>0</v>
      </c>
      <c r="AG147" s="33">
        <f t="shared" ca="1" si="303"/>
        <v>0</v>
      </c>
      <c r="AH147" s="33">
        <f t="shared" ca="1" si="303"/>
        <v>0</v>
      </c>
      <c r="AI147" s="33">
        <f t="shared" ca="1" si="303"/>
        <v>0</v>
      </c>
      <c r="AJ147" s="33">
        <f t="shared" ca="1" si="303"/>
        <v>0</v>
      </c>
      <c r="AK147" s="33">
        <f t="shared" ca="1" si="303"/>
        <v>0</v>
      </c>
      <c r="AL147" s="33">
        <f t="shared" ca="1" si="303"/>
        <v>0</v>
      </c>
      <c r="AM147" s="33">
        <f t="shared" ca="1" si="303"/>
        <v>0</v>
      </c>
      <c r="AN147" s="33">
        <f t="shared" ca="1" si="303"/>
        <v>0</v>
      </c>
      <c r="AO147" s="33">
        <f t="shared" ca="1" si="303"/>
        <v>0</v>
      </c>
      <c r="AP147" s="33">
        <f t="shared" ca="1" si="303"/>
        <v>0</v>
      </c>
      <c r="AQ147" s="33">
        <f t="shared" ca="1" si="302"/>
        <v>0</v>
      </c>
      <c r="AR147" s="33">
        <f t="shared" ca="1" si="302"/>
        <v>0</v>
      </c>
      <c r="AS147" s="33">
        <f t="shared" ca="1" si="302"/>
        <v>0</v>
      </c>
      <c r="AT147" s="33">
        <f t="shared" ca="1" si="302"/>
        <v>0</v>
      </c>
      <c r="AU147" s="33">
        <f t="shared" ca="1" si="301"/>
        <v>0</v>
      </c>
      <c r="AV147" s="33">
        <f t="shared" ca="1" si="301"/>
        <v>0</v>
      </c>
      <c r="AW147" s="33">
        <f t="shared" ca="1" si="301"/>
        <v>0</v>
      </c>
      <c r="AX147" s="33">
        <f t="shared" ca="1" si="301"/>
        <v>0</v>
      </c>
      <c r="AY147" s="33">
        <f t="shared" ca="1" si="301"/>
        <v>0</v>
      </c>
      <c r="AZ147" s="33">
        <f t="shared" ca="1" si="301"/>
        <v>0</v>
      </c>
      <c r="BA147" s="33">
        <f t="shared" ca="1" si="301"/>
        <v>0</v>
      </c>
      <c r="BB147" s="33">
        <f t="shared" ca="1" si="301"/>
        <v>0</v>
      </c>
      <c r="BC147" s="33">
        <f t="shared" ca="1" si="301"/>
        <v>0</v>
      </c>
      <c r="BD147" s="33">
        <f t="shared" ca="1" si="300"/>
        <v>0</v>
      </c>
      <c r="BE147" s="33">
        <f t="shared" ca="1" si="300"/>
        <v>0</v>
      </c>
      <c r="BF147" s="33">
        <f t="shared" ca="1" si="300"/>
        <v>0</v>
      </c>
      <c r="BG147" s="33">
        <f t="shared" ca="1" si="300"/>
        <v>0</v>
      </c>
      <c r="BH147" s="33"/>
      <c r="BJ147" s="148" t="str">
        <f t="shared" ca="1" si="231"/>
        <v/>
      </c>
      <c r="BL147" s="30"/>
      <c r="BN147" s="29" t="str">
        <f t="shared" ca="1" si="232"/>
        <v/>
      </c>
      <c r="BO147" s="29" t="str">
        <f t="shared" ca="1" si="233"/>
        <v/>
      </c>
      <c r="BP147" s="29" t="str">
        <f t="shared" ca="1" si="234"/>
        <v/>
      </c>
      <c r="BQ147" s="29" t="str">
        <f t="shared" ca="1" si="235"/>
        <v/>
      </c>
      <c r="BR147" s="29" t="str">
        <f t="shared" ca="1" si="236"/>
        <v/>
      </c>
      <c r="BS147" s="29" t="str">
        <f t="shared" ca="1" si="237"/>
        <v/>
      </c>
      <c r="BT147" s="29" t="str">
        <f t="shared" ca="1" si="238"/>
        <v/>
      </c>
      <c r="BU147" s="29" t="str">
        <f t="shared" ca="1" si="239"/>
        <v/>
      </c>
      <c r="BV147" s="29" t="str">
        <f t="shared" ca="1" si="240"/>
        <v/>
      </c>
      <c r="BW147" s="29" t="str">
        <f t="shared" ca="1" si="241"/>
        <v/>
      </c>
      <c r="BX147" s="29" t="str">
        <f t="shared" ca="1" si="242"/>
        <v/>
      </c>
      <c r="BY147" s="29" t="str">
        <f t="shared" ca="1" si="243"/>
        <v/>
      </c>
      <c r="BZ147" s="29" t="str">
        <f t="shared" ca="1" si="244"/>
        <v/>
      </c>
      <c r="CA147" s="29" t="str">
        <f t="shared" ca="1" si="245"/>
        <v/>
      </c>
      <c r="CB147" s="29" t="str">
        <f t="shared" ca="1" si="246"/>
        <v/>
      </c>
      <c r="CC147" s="29" t="str">
        <f t="shared" ca="1" si="247"/>
        <v/>
      </c>
      <c r="CD147" s="29" t="str">
        <f t="shared" ca="1" si="248"/>
        <v/>
      </c>
      <c r="CE147" s="29" t="str">
        <f t="shared" ca="1" si="249"/>
        <v/>
      </c>
      <c r="CF147" s="29" t="str">
        <f t="shared" ca="1" si="250"/>
        <v/>
      </c>
      <c r="CG147" s="29" t="str">
        <f t="shared" ca="1" si="251"/>
        <v/>
      </c>
      <c r="CH147" s="29" t="str">
        <f t="shared" ca="1" si="252"/>
        <v/>
      </c>
      <c r="CI147" s="29" t="str">
        <f t="shared" ca="1" si="253"/>
        <v/>
      </c>
      <c r="CJ147" s="29" t="str">
        <f t="shared" ca="1" si="254"/>
        <v/>
      </c>
      <c r="CK147" s="29" t="str">
        <f t="shared" ca="1" si="255"/>
        <v/>
      </c>
      <c r="CL147" s="29" t="str">
        <f t="shared" ca="1" si="256"/>
        <v/>
      </c>
      <c r="CM147" s="29" t="str">
        <f t="shared" ca="1" si="257"/>
        <v/>
      </c>
      <c r="CN147" s="29" t="str">
        <f t="shared" ca="1" si="258"/>
        <v/>
      </c>
      <c r="CO147" s="29" t="str">
        <f t="shared" ca="1" si="259"/>
        <v/>
      </c>
      <c r="CP147" s="29" t="str">
        <f t="shared" ca="1" si="260"/>
        <v/>
      </c>
      <c r="CQ147" s="29" t="str">
        <f t="shared" ca="1" si="261"/>
        <v/>
      </c>
      <c r="CR147" s="29" t="str">
        <f t="shared" ca="1" si="262"/>
        <v/>
      </c>
      <c r="CS147" s="29" t="str">
        <f t="shared" ca="1" si="263"/>
        <v/>
      </c>
      <c r="CT147" s="29" t="str">
        <f t="shared" ca="1" si="264"/>
        <v/>
      </c>
      <c r="CU147" s="29" t="str">
        <f t="shared" ca="1" si="265"/>
        <v/>
      </c>
      <c r="CV147" s="29" t="str">
        <f t="shared" ca="1" si="266"/>
        <v/>
      </c>
      <c r="CW147" s="29" t="str">
        <f t="shared" ca="1" si="267"/>
        <v/>
      </c>
      <c r="CX147" s="29" t="str">
        <f t="shared" ca="1" si="268"/>
        <v/>
      </c>
      <c r="CY147" s="29" t="str">
        <f t="shared" ca="1" si="269"/>
        <v/>
      </c>
      <c r="CZ147" s="29" t="str">
        <f t="shared" ca="1" si="270"/>
        <v/>
      </c>
      <c r="DA147" s="29" t="str">
        <f t="shared" ca="1" si="271"/>
        <v/>
      </c>
      <c r="DB147" s="29" t="str">
        <f t="shared" ca="1" si="272"/>
        <v/>
      </c>
      <c r="DC147" s="29" t="str">
        <f t="shared" ca="1" si="273"/>
        <v/>
      </c>
      <c r="DD147" s="29" t="str">
        <f t="shared" ca="1" si="274"/>
        <v/>
      </c>
      <c r="DE147" s="29" t="str">
        <f t="shared" ca="1" si="275"/>
        <v/>
      </c>
      <c r="DF147" s="29" t="str">
        <f t="shared" ca="1" si="276"/>
        <v/>
      </c>
      <c r="DG147" s="29" t="str">
        <f t="shared" ca="1" si="277"/>
        <v/>
      </c>
      <c r="DH147" s="29" t="str">
        <f t="shared" ca="1" si="278"/>
        <v/>
      </c>
      <c r="DI147" s="29" t="str">
        <f t="shared" ca="1" si="279"/>
        <v/>
      </c>
      <c r="DJ147" s="29" t="str">
        <f t="shared" ca="1" si="280"/>
        <v/>
      </c>
      <c r="DK147" s="29" t="str">
        <f t="shared" ca="1" si="281"/>
        <v/>
      </c>
      <c r="DL147" s="29" t="str">
        <f t="shared" ca="1" si="282"/>
        <v/>
      </c>
      <c r="DM147" s="29" t="str">
        <f t="shared" ca="1" si="283"/>
        <v/>
      </c>
      <c r="JD147">
        <f t="shared" si="145"/>
        <v>0</v>
      </c>
      <c r="JE147">
        <f t="shared" si="284"/>
        <v>0</v>
      </c>
      <c r="JF147" t="str">
        <f t="shared" ca="1" si="285"/>
        <v/>
      </c>
      <c r="JG147" t="str">
        <f t="shared" ca="1" si="286"/>
        <v/>
      </c>
      <c r="JH147" t="str">
        <f t="shared" ca="1" si="287"/>
        <v/>
      </c>
      <c r="JI147" t="str">
        <f t="shared" ca="1" si="288"/>
        <v/>
      </c>
    </row>
    <row r="148" spans="3:269" x14ac:dyDescent="0.2">
      <c r="C148" s="9">
        <f t="array" aca="1" ref="C148" ca="1">MIN(IF($L$7=0, 0, IF(INDIRECT($L$6)&gt;0, IF(ROW(INDIRECT($L$6))&gt;C147, ROW(INDIRECT($L$6)), MAXR))))</f>
        <v>9999999</v>
      </c>
      <c r="D148" s="9">
        <f t="shared" ca="1" si="85"/>
        <v>0</v>
      </c>
      <c r="E148" s="9">
        <f t="shared" ca="1" si="228"/>
        <v>0</v>
      </c>
      <c r="F148" s="105" t="str">
        <f t="shared" ca="1" si="229"/>
        <v/>
      </c>
      <c r="G148" s="7">
        <f t="shared" ca="1" si="230"/>
        <v>0</v>
      </c>
      <c r="H148" s="33">
        <f t="shared" ref="H148:W164" ca="1" si="305">IF(OR($C148=MAXR, $C148=0, H$24=0, H$19=0), 0, IF(LEN(INDIRECT($F$9&amp;H$20&amp;$C148))=0, NULL,  INDIRECT($F$9&amp;H$20&amp;$C148)))</f>
        <v>0</v>
      </c>
      <c r="I148" s="33">
        <f t="shared" ca="1" si="305"/>
        <v>0</v>
      </c>
      <c r="J148" s="33">
        <f t="shared" ca="1" si="305"/>
        <v>0</v>
      </c>
      <c r="K148" s="33">
        <f t="shared" ca="1" si="305"/>
        <v>0</v>
      </c>
      <c r="L148" s="33">
        <f t="shared" ca="1" si="305"/>
        <v>0</v>
      </c>
      <c r="M148" s="33">
        <f t="shared" ca="1" si="305"/>
        <v>0</v>
      </c>
      <c r="N148" s="33">
        <f t="shared" ca="1" si="305"/>
        <v>0</v>
      </c>
      <c r="O148" s="33">
        <f t="shared" ca="1" si="305"/>
        <v>0</v>
      </c>
      <c r="P148" s="33">
        <f t="shared" ca="1" si="305"/>
        <v>0</v>
      </c>
      <c r="Q148" s="33">
        <f t="shared" ca="1" si="305"/>
        <v>0</v>
      </c>
      <c r="R148" s="33">
        <f t="shared" ca="1" si="297"/>
        <v>0</v>
      </c>
      <c r="S148" s="33">
        <f t="shared" ca="1" si="297"/>
        <v>0</v>
      </c>
      <c r="T148" s="33">
        <f t="shared" ca="1" si="297"/>
        <v>0</v>
      </c>
      <c r="U148" s="33">
        <f t="shared" ca="1" si="297"/>
        <v>0</v>
      </c>
      <c r="V148" s="33">
        <f t="shared" ca="1" si="297"/>
        <v>0</v>
      </c>
      <c r="W148" s="33">
        <f t="shared" ref="W148:AL173" ca="1" si="306">IF(OR($C148=MAXR, $C148=0, W$24=0, W$19=0), 0, IF(LEN(INDIRECT($F$9&amp;W$20&amp;$C148))=0, NULL,  INDIRECT($F$9&amp;W$20&amp;$C148)))</f>
        <v>0</v>
      </c>
      <c r="X148" s="33">
        <f t="shared" ca="1" si="306"/>
        <v>0</v>
      </c>
      <c r="Y148" s="33">
        <f t="shared" ca="1" si="306"/>
        <v>0</v>
      </c>
      <c r="Z148" s="33">
        <f t="shared" ca="1" si="306"/>
        <v>0</v>
      </c>
      <c r="AA148" s="33">
        <f t="shared" ca="1" si="306"/>
        <v>0</v>
      </c>
      <c r="AB148" s="33">
        <f t="shared" ca="1" si="306"/>
        <v>0</v>
      </c>
      <c r="AC148" s="33">
        <f t="shared" ca="1" si="306"/>
        <v>0</v>
      </c>
      <c r="AD148" s="33">
        <f t="shared" ca="1" si="306"/>
        <v>0</v>
      </c>
      <c r="AE148" s="33">
        <f t="shared" ca="1" si="306"/>
        <v>0</v>
      </c>
      <c r="AF148" s="33">
        <f t="shared" ca="1" si="303"/>
        <v>0</v>
      </c>
      <c r="AG148" s="33">
        <f t="shared" ca="1" si="303"/>
        <v>0</v>
      </c>
      <c r="AH148" s="33">
        <f t="shared" ca="1" si="303"/>
        <v>0</v>
      </c>
      <c r="AI148" s="33">
        <f t="shared" ca="1" si="303"/>
        <v>0</v>
      </c>
      <c r="AJ148" s="33">
        <f t="shared" ca="1" si="303"/>
        <v>0</v>
      </c>
      <c r="AK148" s="33">
        <f t="shared" ca="1" si="303"/>
        <v>0</v>
      </c>
      <c r="AL148" s="33">
        <f t="shared" ca="1" si="303"/>
        <v>0</v>
      </c>
      <c r="AM148" s="33">
        <f t="shared" ca="1" si="303"/>
        <v>0</v>
      </c>
      <c r="AN148" s="33">
        <f t="shared" ca="1" si="303"/>
        <v>0</v>
      </c>
      <c r="AO148" s="33">
        <f t="shared" ca="1" si="303"/>
        <v>0</v>
      </c>
      <c r="AP148" s="33">
        <f t="shared" ca="1" si="303"/>
        <v>0</v>
      </c>
      <c r="AQ148" s="33">
        <f t="shared" ca="1" si="302"/>
        <v>0</v>
      </c>
      <c r="AR148" s="33">
        <f t="shared" ca="1" si="302"/>
        <v>0</v>
      </c>
      <c r="AS148" s="33">
        <f t="shared" ca="1" si="302"/>
        <v>0</v>
      </c>
      <c r="AT148" s="33">
        <f t="shared" ca="1" si="302"/>
        <v>0</v>
      </c>
      <c r="AU148" s="33">
        <f t="shared" ca="1" si="301"/>
        <v>0</v>
      </c>
      <c r="AV148" s="33">
        <f t="shared" ca="1" si="301"/>
        <v>0</v>
      </c>
      <c r="AW148" s="33">
        <f t="shared" ca="1" si="301"/>
        <v>0</v>
      </c>
      <c r="AX148" s="33">
        <f t="shared" ca="1" si="301"/>
        <v>0</v>
      </c>
      <c r="AY148" s="33">
        <f t="shared" ca="1" si="301"/>
        <v>0</v>
      </c>
      <c r="AZ148" s="33">
        <f t="shared" ca="1" si="301"/>
        <v>0</v>
      </c>
      <c r="BA148" s="33">
        <f t="shared" ca="1" si="301"/>
        <v>0</v>
      </c>
      <c r="BB148" s="33">
        <f t="shared" ca="1" si="301"/>
        <v>0</v>
      </c>
      <c r="BC148" s="33">
        <f t="shared" ca="1" si="301"/>
        <v>0</v>
      </c>
      <c r="BD148" s="33">
        <f t="shared" ca="1" si="300"/>
        <v>0</v>
      </c>
      <c r="BE148" s="33">
        <f t="shared" ca="1" si="300"/>
        <v>0</v>
      </c>
      <c r="BF148" s="33">
        <f t="shared" ca="1" si="300"/>
        <v>0</v>
      </c>
      <c r="BG148" s="33">
        <f t="shared" ca="1" si="300"/>
        <v>0</v>
      </c>
      <c r="BH148" s="33"/>
      <c r="BJ148" s="148" t="str">
        <f t="shared" ca="1" si="231"/>
        <v/>
      </c>
      <c r="BL148" s="30"/>
      <c r="BN148" s="29" t="str">
        <f t="shared" ca="1" si="232"/>
        <v/>
      </c>
      <c r="BO148" s="29" t="str">
        <f t="shared" ca="1" si="233"/>
        <v/>
      </c>
      <c r="BP148" s="29" t="str">
        <f t="shared" ca="1" si="234"/>
        <v/>
      </c>
      <c r="BQ148" s="29" t="str">
        <f t="shared" ca="1" si="235"/>
        <v/>
      </c>
      <c r="BR148" s="29" t="str">
        <f t="shared" ca="1" si="236"/>
        <v/>
      </c>
      <c r="BS148" s="29" t="str">
        <f t="shared" ca="1" si="237"/>
        <v/>
      </c>
      <c r="BT148" s="29" t="str">
        <f t="shared" ca="1" si="238"/>
        <v/>
      </c>
      <c r="BU148" s="29" t="str">
        <f t="shared" ca="1" si="239"/>
        <v/>
      </c>
      <c r="BV148" s="29" t="str">
        <f t="shared" ca="1" si="240"/>
        <v/>
      </c>
      <c r="BW148" s="29" t="str">
        <f t="shared" ca="1" si="241"/>
        <v/>
      </c>
      <c r="BX148" s="29" t="str">
        <f t="shared" ca="1" si="242"/>
        <v/>
      </c>
      <c r="BY148" s="29" t="str">
        <f t="shared" ca="1" si="243"/>
        <v/>
      </c>
      <c r="BZ148" s="29" t="str">
        <f t="shared" ca="1" si="244"/>
        <v/>
      </c>
      <c r="CA148" s="29" t="str">
        <f t="shared" ca="1" si="245"/>
        <v/>
      </c>
      <c r="CB148" s="29" t="str">
        <f t="shared" ca="1" si="246"/>
        <v/>
      </c>
      <c r="CC148" s="29" t="str">
        <f t="shared" ca="1" si="247"/>
        <v/>
      </c>
      <c r="CD148" s="29" t="str">
        <f t="shared" ca="1" si="248"/>
        <v/>
      </c>
      <c r="CE148" s="29" t="str">
        <f t="shared" ca="1" si="249"/>
        <v/>
      </c>
      <c r="CF148" s="29" t="str">
        <f t="shared" ca="1" si="250"/>
        <v/>
      </c>
      <c r="CG148" s="29" t="str">
        <f t="shared" ca="1" si="251"/>
        <v/>
      </c>
      <c r="CH148" s="29" t="str">
        <f t="shared" ca="1" si="252"/>
        <v/>
      </c>
      <c r="CI148" s="29" t="str">
        <f t="shared" ca="1" si="253"/>
        <v/>
      </c>
      <c r="CJ148" s="29" t="str">
        <f t="shared" ca="1" si="254"/>
        <v/>
      </c>
      <c r="CK148" s="29" t="str">
        <f t="shared" ca="1" si="255"/>
        <v/>
      </c>
      <c r="CL148" s="29" t="str">
        <f t="shared" ca="1" si="256"/>
        <v/>
      </c>
      <c r="CM148" s="29" t="str">
        <f t="shared" ca="1" si="257"/>
        <v/>
      </c>
      <c r="CN148" s="29" t="str">
        <f t="shared" ca="1" si="258"/>
        <v/>
      </c>
      <c r="CO148" s="29" t="str">
        <f t="shared" ca="1" si="259"/>
        <v/>
      </c>
      <c r="CP148" s="29" t="str">
        <f t="shared" ca="1" si="260"/>
        <v/>
      </c>
      <c r="CQ148" s="29" t="str">
        <f t="shared" ca="1" si="261"/>
        <v/>
      </c>
      <c r="CR148" s="29" t="str">
        <f t="shared" ca="1" si="262"/>
        <v/>
      </c>
      <c r="CS148" s="29" t="str">
        <f t="shared" ca="1" si="263"/>
        <v/>
      </c>
      <c r="CT148" s="29" t="str">
        <f t="shared" ca="1" si="264"/>
        <v/>
      </c>
      <c r="CU148" s="29" t="str">
        <f t="shared" ca="1" si="265"/>
        <v/>
      </c>
      <c r="CV148" s="29" t="str">
        <f t="shared" ca="1" si="266"/>
        <v/>
      </c>
      <c r="CW148" s="29" t="str">
        <f t="shared" ca="1" si="267"/>
        <v/>
      </c>
      <c r="CX148" s="29" t="str">
        <f t="shared" ca="1" si="268"/>
        <v/>
      </c>
      <c r="CY148" s="29" t="str">
        <f t="shared" ca="1" si="269"/>
        <v/>
      </c>
      <c r="CZ148" s="29" t="str">
        <f t="shared" ca="1" si="270"/>
        <v/>
      </c>
      <c r="DA148" s="29" t="str">
        <f t="shared" ca="1" si="271"/>
        <v/>
      </c>
      <c r="DB148" s="29" t="str">
        <f t="shared" ca="1" si="272"/>
        <v/>
      </c>
      <c r="DC148" s="29" t="str">
        <f t="shared" ca="1" si="273"/>
        <v/>
      </c>
      <c r="DD148" s="29" t="str">
        <f t="shared" ca="1" si="274"/>
        <v/>
      </c>
      <c r="DE148" s="29" t="str">
        <f t="shared" ca="1" si="275"/>
        <v/>
      </c>
      <c r="DF148" s="29" t="str">
        <f t="shared" ca="1" si="276"/>
        <v/>
      </c>
      <c r="DG148" s="29" t="str">
        <f t="shared" ca="1" si="277"/>
        <v/>
      </c>
      <c r="DH148" s="29" t="str">
        <f t="shared" ca="1" si="278"/>
        <v/>
      </c>
      <c r="DI148" s="29" t="str">
        <f t="shared" ca="1" si="279"/>
        <v/>
      </c>
      <c r="DJ148" s="29" t="str">
        <f t="shared" ca="1" si="280"/>
        <v/>
      </c>
      <c r="DK148" s="29" t="str">
        <f t="shared" ca="1" si="281"/>
        <v/>
      </c>
      <c r="DL148" s="29" t="str">
        <f t="shared" ca="1" si="282"/>
        <v/>
      </c>
      <c r="DM148" s="29" t="str">
        <f t="shared" ca="1" si="283"/>
        <v/>
      </c>
      <c r="JD148">
        <f t="shared" si="145"/>
        <v>0</v>
      </c>
      <c r="JE148">
        <f t="shared" si="284"/>
        <v>0</v>
      </c>
      <c r="JF148" t="str">
        <f t="shared" ca="1" si="285"/>
        <v/>
      </c>
      <c r="JG148" t="str">
        <f t="shared" ca="1" si="286"/>
        <v/>
      </c>
      <c r="JH148" t="str">
        <f t="shared" ca="1" si="287"/>
        <v/>
      </c>
      <c r="JI148" t="str">
        <f t="shared" ca="1" si="288"/>
        <v/>
      </c>
    </row>
    <row r="149" spans="3:269" x14ac:dyDescent="0.2">
      <c r="C149" s="9">
        <f t="array" aca="1" ref="C149" ca="1">MIN(IF($L$7=0, 0, IF(INDIRECT($L$6)&gt;0, IF(ROW(INDIRECT($L$6))&gt;C148, ROW(INDIRECT($L$6)), MAXR))))</f>
        <v>9999999</v>
      </c>
      <c r="D149" s="9">
        <f t="shared" ca="1" si="85"/>
        <v>0</v>
      </c>
      <c r="E149" s="9">
        <f t="shared" ca="1" si="228"/>
        <v>0</v>
      </c>
      <c r="F149" s="105" t="str">
        <f t="shared" ca="1" si="229"/>
        <v/>
      </c>
      <c r="G149" s="7">
        <f t="shared" ca="1" si="230"/>
        <v>0</v>
      </c>
      <c r="H149" s="33">
        <f t="shared" ca="1" si="305"/>
        <v>0</v>
      </c>
      <c r="I149" s="33">
        <f t="shared" ca="1" si="305"/>
        <v>0</v>
      </c>
      <c r="J149" s="33">
        <f t="shared" ca="1" si="305"/>
        <v>0</v>
      </c>
      <c r="K149" s="33">
        <f t="shared" ca="1" si="305"/>
        <v>0</v>
      </c>
      <c r="L149" s="33">
        <f t="shared" ca="1" si="305"/>
        <v>0</v>
      </c>
      <c r="M149" s="33">
        <f t="shared" ca="1" si="305"/>
        <v>0</v>
      </c>
      <c r="N149" s="33">
        <f t="shared" ca="1" si="305"/>
        <v>0</v>
      </c>
      <c r="O149" s="33">
        <f t="shared" ca="1" si="305"/>
        <v>0</v>
      </c>
      <c r="P149" s="33">
        <f t="shared" ca="1" si="305"/>
        <v>0</v>
      </c>
      <c r="Q149" s="33">
        <f t="shared" ca="1" si="305"/>
        <v>0</v>
      </c>
      <c r="R149" s="33">
        <f t="shared" ca="1" si="305"/>
        <v>0</v>
      </c>
      <c r="S149" s="33">
        <f t="shared" ca="1" si="305"/>
        <v>0</v>
      </c>
      <c r="T149" s="33">
        <f t="shared" ca="1" si="305"/>
        <v>0</v>
      </c>
      <c r="U149" s="33">
        <f t="shared" ca="1" si="305"/>
        <v>0</v>
      </c>
      <c r="V149" s="33">
        <f t="shared" ca="1" si="305"/>
        <v>0</v>
      </c>
      <c r="W149" s="33">
        <f t="shared" ca="1" si="305"/>
        <v>0</v>
      </c>
      <c r="X149" s="33">
        <f t="shared" ca="1" si="306"/>
        <v>0</v>
      </c>
      <c r="Y149" s="33">
        <f t="shared" ca="1" si="306"/>
        <v>0</v>
      </c>
      <c r="Z149" s="33">
        <f t="shared" ca="1" si="306"/>
        <v>0</v>
      </c>
      <c r="AA149" s="33">
        <f t="shared" ca="1" si="306"/>
        <v>0</v>
      </c>
      <c r="AB149" s="33">
        <f t="shared" ca="1" si="306"/>
        <v>0</v>
      </c>
      <c r="AC149" s="33">
        <f t="shared" ca="1" si="306"/>
        <v>0</v>
      </c>
      <c r="AD149" s="33">
        <f t="shared" ca="1" si="306"/>
        <v>0</v>
      </c>
      <c r="AE149" s="33">
        <f t="shared" ca="1" si="306"/>
        <v>0</v>
      </c>
      <c r="AF149" s="33">
        <f t="shared" ca="1" si="303"/>
        <v>0</v>
      </c>
      <c r="AG149" s="33">
        <f t="shared" ca="1" si="303"/>
        <v>0</v>
      </c>
      <c r="AH149" s="33">
        <f t="shared" ca="1" si="303"/>
        <v>0</v>
      </c>
      <c r="AI149" s="33">
        <f t="shared" ca="1" si="303"/>
        <v>0</v>
      </c>
      <c r="AJ149" s="33">
        <f t="shared" ca="1" si="303"/>
        <v>0</v>
      </c>
      <c r="AK149" s="33">
        <f t="shared" ca="1" si="303"/>
        <v>0</v>
      </c>
      <c r="AL149" s="33">
        <f t="shared" ca="1" si="303"/>
        <v>0</v>
      </c>
      <c r="AM149" s="33">
        <f t="shared" ca="1" si="303"/>
        <v>0</v>
      </c>
      <c r="AN149" s="33">
        <f t="shared" ca="1" si="303"/>
        <v>0</v>
      </c>
      <c r="AO149" s="33">
        <f t="shared" ca="1" si="303"/>
        <v>0</v>
      </c>
      <c r="AP149" s="33">
        <f t="shared" ca="1" si="303"/>
        <v>0</v>
      </c>
      <c r="AQ149" s="33">
        <f t="shared" ca="1" si="302"/>
        <v>0</v>
      </c>
      <c r="AR149" s="33">
        <f t="shared" ca="1" si="302"/>
        <v>0</v>
      </c>
      <c r="AS149" s="33">
        <f t="shared" ca="1" si="302"/>
        <v>0</v>
      </c>
      <c r="AT149" s="33">
        <f t="shared" ca="1" si="302"/>
        <v>0</v>
      </c>
      <c r="AU149" s="33">
        <f t="shared" ca="1" si="301"/>
        <v>0</v>
      </c>
      <c r="AV149" s="33">
        <f t="shared" ca="1" si="301"/>
        <v>0</v>
      </c>
      <c r="AW149" s="33">
        <f t="shared" ca="1" si="301"/>
        <v>0</v>
      </c>
      <c r="AX149" s="33">
        <f t="shared" ca="1" si="301"/>
        <v>0</v>
      </c>
      <c r="AY149" s="33">
        <f t="shared" ca="1" si="301"/>
        <v>0</v>
      </c>
      <c r="AZ149" s="33">
        <f t="shared" ca="1" si="301"/>
        <v>0</v>
      </c>
      <c r="BA149" s="33">
        <f t="shared" ca="1" si="301"/>
        <v>0</v>
      </c>
      <c r="BB149" s="33">
        <f t="shared" ca="1" si="301"/>
        <v>0</v>
      </c>
      <c r="BC149" s="33">
        <f t="shared" ca="1" si="301"/>
        <v>0</v>
      </c>
      <c r="BD149" s="33">
        <f t="shared" ca="1" si="300"/>
        <v>0</v>
      </c>
      <c r="BE149" s="33">
        <f t="shared" ca="1" si="300"/>
        <v>0</v>
      </c>
      <c r="BF149" s="33">
        <f t="shared" ca="1" si="300"/>
        <v>0</v>
      </c>
      <c r="BG149" s="33">
        <f t="shared" ca="1" si="300"/>
        <v>0</v>
      </c>
      <c r="BH149" s="33"/>
      <c r="BJ149" s="148" t="str">
        <f t="shared" ca="1" si="231"/>
        <v/>
      </c>
      <c r="BL149" s="30"/>
      <c r="BN149" s="29" t="str">
        <f t="shared" ca="1" si="232"/>
        <v/>
      </c>
      <c r="BO149" s="29" t="str">
        <f t="shared" ca="1" si="233"/>
        <v/>
      </c>
      <c r="BP149" s="29" t="str">
        <f t="shared" ca="1" si="234"/>
        <v/>
      </c>
      <c r="BQ149" s="29" t="str">
        <f t="shared" ca="1" si="235"/>
        <v/>
      </c>
      <c r="BR149" s="29" t="str">
        <f t="shared" ca="1" si="236"/>
        <v/>
      </c>
      <c r="BS149" s="29" t="str">
        <f t="shared" ca="1" si="237"/>
        <v/>
      </c>
      <c r="BT149" s="29" t="str">
        <f t="shared" ca="1" si="238"/>
        <v/>
      </c>
      <c r="BU149" s="29" t="str">
        <f t="shared" ca="1" si="239"/>
        <v/>
      </c>
      <c r="BV149" s="29" t="str">
        <f t="shared" ca="1" si="240"/>
        <v/>
      </c>
      <c r="BW149" s="29" t="str">
        <f t="shared" ca="1" si="241"/>
        <v/>
      </c>
      <c r="BX149" s="29" t="str">
        <f t="shared" ca="1" si="242"/>
        <v/>
      </c>
      <c r="BY149" s="29" t="str">
        <f t="shared" ca="1" si="243"/>
        <v/>
      </c>
      <c r="BZ149" s="29" t="str">
        <f t="shared" ca="1" si="244"/>
        <v/>
      </c>
      <c r="CA149" s="29" t="str">
        <f t="shared" ca="1" si="245"/>
        <v/>
      </c>
      <c r="CB149" s="29" t="str">
        <f t="shared" ca="1" si="246"/>
        <v/>
      </c>
      <c r="CC149" s="29" t="str">
        <f t="shared" ca="1" si="247"/>
        <v/>
      </c>
      <c r="CD149" s="29" t="str">
        <f t="shared" ca="1" si="248"/>
        <v/>
      </c>
      <c r="CE149" s="29" t="str">
        <f t="shared" ca="1" si="249"/>
        <v/>
      </c>
      <c r="CF149" s="29" t="str">
        <f t="shared" ca="1" si="250"/>
        <v/>
      </c>
      <c r="CG149" s="29" t="str">
        <f t="shared" ca="1" si="251"/>
        <v/>
      </c>
      <c r="CH149" s="29" t="str">
        <f t="shared" ca="1" si="252"/>
        <v/>
      </c>
      <c r="CI149" s="29" t="str">
        <f t="shared" ca="1" si="253"/>
        <v/>
      </c>
      <c r="CJ149" s="29" t="str">
        <f t="shared" ca="1" si="254"/>
        <v/>
      </c>
      <c r="CK149" s="29" t="str">
        <f t="shared" ca="1" si="255"/>
        <v/>
      </c>
      <c r="CL149" s="29" t="str">
        <f t="shared" ca="1" si="256"/>
        <v/>
      </c>
      <c r="CM149" s="29" t="str">
        <f t="shared" ca="1" si="257"/>
        <v/>
      </c>
      <c r="CN149" s="29" t="str">
        <f t="shared" ca="1" si="258"/>
        <v/>
      </c>
      <c r="CO149" s="29" t="str">
        <f t="shared" ca="1" si="259"/>
        <v/>
      </c>
      <c r="CP149" s="29" t="str">
        <f t="shared" ca="1" si="260"/>
        <v/>
      </c>
      <c r="CQ149" s="29" t="str">
        <f t="shared" ca="1" si="261"/>
        <v/>
      </c>
      <c r="CR149" s="29" t="str">
        <f t="shared" ca="1" si="262"/>
        <v/>
      </c>
      <c r="CS149" s="29" t="str">
        <f t="shared" ca="1" si="263"/>
        <v/>
      </c>
      <c r="CT149" s="29" t="str">
        <f t="shared" ca="1" si="264"/>
        <v/>
      </c>
      <c r="CU149" s="29" t="str">
        <f t="shared" ca="1" si="265"/>
        <v/>
      </c>
      <c r="CV149" s="29" t="str">
        <f t="shared" ca="1" si="266"/>
        <v/>
      </c>
      <c r="CW149" s="29" t="str">
        <f t="shared" ca="1" si="267"/>
        <v/>
      </c>
      <c r="CX149" s="29" t="str">
        <f t="shared" ca="1" si="268"/>
        <v/>
      </c>
      <c r="CY149" s="29" t="str">
        <f t="shared" ca="1" si="269"/>
        <v/>
      </c>
      <c r="CZ149" s="29" t="str">
        <f t="shared" ca="1" si="270"/>
        <v/>
      </c>
      <c r="DA149" s="29" t="str">
        <f t="shared" ca="1" si="271"/>
        <v/>
      </c>
      <c r="DB149" s="29" t="str">
        <f t="shared" ca="1" si="272"/>
        <v/>
      </c>
      <c r="DC149" s="29" t="str">
        <f t="shared" ca="1" si="273"/>
        <v/>
      </c>
      <c r="DD149" s="29" t="str">
        <f t="shared" ca="1" si="274"/>
        <v/>
      </c>
      <c r="DE149" s="29" t="str">
        <f t="shared" ca="1" si="275"/>
        <v/>
      </c>
      <c r="DF149" s="29" t="str">
        <f t="shared" ca="1" si="276"/>
        <v/>
      </c>
      <c r="DG149" s="29" t="str">
        <f t="shared" ca="1" si="277"/>
        <v/>
      </c>
      <c r="DH149" s="29" t="str">
        <f t="shared" ca="1" si="278"/>
        <v/>
      </c>
      <c r="DI149" s="29" t="str">
        <f t="shared" ca="1" si="279"/>
        <v/>
      </c>
      <c r="DJ149" s="29" t="str">
        <f t="shared" ca="1" si="280"/>
        <v/>
      </c>
      <c r="DK149" s="29" t="str">
        <f t="shared" ca="1" si="281"/>
        <v/>
      </c>
      <c r="DL149" s="29" t="str">
        <f t="shared" ca="1" si="282"/>
        <v/>
      </c>
      <c r="DM149" s="29" t="str">
        <f t="shared" ca="1" si="283"/>
        <v/>
      </c>
      <c r="JD149">
        <f t="shared" si="145"/>
        <v>0</v>
      </c>
      <c r="JE149">
        <f t="shared" si="284"/>
        <v>0</v>
      </c>
      <c r="JF149" t="str">
        <f t="shared" ca="1" si="285"/>
        <v/>
      </c>
      <c r="JG149" t="str">
        <f t="shared" ca="1" si="286"/>
        <v/>
      </c>
      <c r="JH149" t="str">
        <f t="shared" ca="1" si="287"/>
        <v/>
      </c>
      <c r="JI149" t="str">
        <f t="shared" ca="1" si="288"/>
        <v/>
      </c>
    </row>
    <row r="150" spans="3:269" x14ac:dyDescent="0.2">
      <c r="C150" s="9">
        <f t="array" aca="1" ref="C150" ca="1">MIN(IF($L$7=0, 0, IF(INDIRECT($L$6)&gt;0, IF(ROW(INDIRECT($L$6))&gt;C149, ROW(INDIRECT($L$6)), MAXR))))</f>
        <v>9999999</v>
      </c>
      <c r="D150" s="9">
        <f t="shared" ca="1" si="85"/>
        <v>0</v>
      </c>
      <c r="E150" s="9">
        <f t="shared" ca="1" si="228"/>
        <v>0</v>
      </c>
      <c r="F150" s="105" t="str">
        <f t="shared" ca="1" si="229"/>
        <v/>
      </c>
      <c r="G150" s="7">
        <f t="shared" ca="1" si="230"/>
        <v>0</v>
      </c>
      <c r="H150" s="33">
        <f t="shared" ca="1" si="305"/>
        <v>0</v>
      </c>
      <c r="I150" s="33">
        <f t="shared" ca="1" si="305"/>
        <v>0</v>
      </c>
      <c r="J150" s="33">
        <f t="shared" ca="1" si="305"/>
        <v>0</v>
      </c>
      <c r="K150" s="33">
        <f t="shared" ca="1" si="305"/>
        <v>0</v>
      </c>
      <c r="L150" s="33">
        <f t="shared" ca="1" si="305"/>
        <v>0</v>
      </c>
      <c r="M150" s="33">
        <f t="shared" ca="1" si="305"/>
        <v>0</v>
      </c>
      <c r="N150" s="33">
        <f t="shared" ca="1" si="305"/>
        <v>0</v>
      </c>
      <c r="O150" s="33">
        <f t="shared" ca="1" si="305"/>
        <v>0</v>
      </c>
      <c r="P150" s="33">
        <f t="shared" ca="1" si="305"/>
        <v>0</v>
      </c>
      <c r="Q150" s="33">
        <f t="shared" ca="1" si="305"/>
        <v>0</v>
      </c>
      <c r="R150" s="33">
        <f t="shared" ca="1" si="305"/>
        <v>0</v>
      </c>
      <c r="S150" s="33">
        <f t="shared" ca="1" si="305"/>
        <v>0</v>
      </c>
      <c r="T150" s="33">
        <f t="shared" ca="1" si="305"/>
        <v>0</v>
      </c>
      <c r="U150" s="33">
        <f t="shared" ca="1" si="305"/>
        <v>0</v>
      </c>
      <c r="V150" s="33">
        <f t="shared" ca="1" si="305"/>
        <v>0</v>
      </c>
      <c r="W150" s="33">
        <f t="shared" ca="1" si="305"/>
        <v>0</v>
      </c>
      <c r="X150" s="33">
        <f t="shared" ca="1" si="306"/>
        <v>0</v>
      </c>
      <c r="Y150" s="33">
        <f t="shared" ca="1" si="306"/>
        <v>0</v>
      </c>
      <c r="Z150" s="33">
        <f t="shared" ca="1" si="306"/>
        <v>0</v>
      </c>
      <c r="AA150" s="33">
        <f t="shared" ca="1" si="306"/>
        <v>0</v>
      </c>
      <c r="AB150" s="33">
        <f t="shared" ca="1" si="306"/>
        <v>0</v>
      </c>
      <c r="AC150" s="33">
        <f t="shared" ca="1" si="306"/>
        <v>0</v>
      </c>
      <c r="AD150" s="33">
        <f t="shared" ca="1" si="306"/>
        <v>0</v>
      </c>
      <c r="AE150" s="33">
        <f t="shared" ca="1" si="306"/>
        <v>0</v>
      </c>
      <c r="AF150" s="33">
        <f t="shared" ca="1" si="303"/>
        <v>0</v>
      </c>
      <c r="AG150" s="33">
        <f t="shared" ca="1" si="303"/>
        <v>0</v>
      </c>
      <c r="AH150" s="33">
        <f t="shared" ca="1" si="303"/>
        <v>0</v>
      </c>
      <c r="AI150" s="33">
        <f t="shared" ca="1" si="303"/>
        <v>0</v>
      </c>
      <c r="AJ150" s="33">
        <f t="shared" ca="1" si="303"/>
        <v>0</v>
      </c>
      <c r="AK150" s="33">
        <f t="shared" ca="1" si="303"/>
        <v>0</v>
      </c>
      <c r="AL150" s="33">
        <f t="shared" ca="1" si="303"/>
        <v>0</v>
      </c>
      <c r="AM150" s="33">
        <f t="shared" ca="1" si="303"/>
        <v>0</v>
      </c>
      <c r="AN150" s="33">
        <f t="shared" ca="1" si="303"/>
        <v>0</v>
      </c>
      <c r="AO150" s="33">
        <f t="shared" ca="1" si="303"/>
        <v>0</v>
      </c>
      <c r="AP150" s="33">
        <f t="shared" ca="1" si="303"/>
        <v>0</v>
      </c>
      <c r="AQ150" s="33">
        <f t="shared" ca="1" si="302"/>
        <v>0</v>
      </c>
      <c r="AR150" s="33">
        <f t="shared" ca="1" si="302"/>
        <v>0</v>
      </c>
      <c r="AS150" s="33">
        <f t="shared" ca="1" si="302"/>
        <v>0</v>
      </c>
      <c r="AT150" s="33">
        <f t="shared" ca="1" si="302"/>
        <v>0</v>
      </c>
      <c r="AU150" s="33">
        <f t="shared" ca="1" si="301"/>
        <v>0</v>
      </c>
      <c r="AV150" s="33">
        <f t="shared" ca="1" si="301"/>
        <v>0</v>
      </c>
      <c r="AW150" s="33">
        <f t="shared" ca="1" si="301"/>
        <v>0</v>
      </c>
      <c r="AX150" s="33">
        <f t="shared" ca="1" si="301"/>
        <v>0</v>
      </c>
      <c r="AY150" s="33">
        <f t="shared" ca="1" si="301"/>
        <v>0</v>
      </c>
      <c r="AZ150" s="33">
        <f t="shared" ca="1" si="301"/>
        <v>0</v>
      </c>
      <c r="BA150" s="33">
        <f t="shared" ca="1" si="301"/>
        <v>0</v>
      </c>
      <c r="BB150" s="33">
        <f t="shared" ca="1" si="301"/>
        <v>0</v>
      </c>
      <c r="BC150" s="33">
        <f t="shared" ca="1" si="301"/>
        <v>0</v>
      </c>
      <c r="BD150" s="33">
        <f t="shared" ca="1" si="300"/>
        <v>0</v>
      </c>
      <c r="BE150" s="33">
        <f t="shared" ca="1" si="300"/>
        <v>0</v>
      </c>
      <c r="BF150" s="33">
        <f t="shared" ca="1" si="300"/>
        <v>0</v>
      </c>
      <c r="BG150" s="33">
        <f t="shared" ca="1" si="300"/>
        <v>0</v>
      </c>
      <c r="BH150" s="33"/>
      <c r="BJ150" s="148" t="str">
        <f t="shared" ca="1" si="231"/>
        <v/>
      </c>
      <c r="BL150" s="30"/>
      <c r="BN150" s="29" t="str">
        <f t="shared" ca="1" si="232"/>
        <v/>
      </c>
      <c r="BO150" s="29" t="str">
        <f t="shared" ca="1" si="233"/>
        <v/>
      </c>
      <c r="BP150" s="29" t="str">
        <f t="shared" ca="1" si="234"/>
        <v/>
      </c>
      <c r="BQ150" s="29" t="str">
        <f t="shared" ca="1" si="235"/>
        <v/>
      </c>
      <c r="BR150" s="29" t="str">
        <f t="shared" ca="1" si="236"/>
        <v/>
      </c>
      <c r="BS150" s="29" t="str">
        <f t="shared" ca="1" si="237"/>
        <v/>
      </c>
      <c r="BT150" s="29" t="str">
        <f t="shared" ca="1" si="238"/>
        <v/>
      </c>
      <c r="BU150" s="29" t="str">
        <f t="shared" ca="1" si="239"/>
        <v/>
      </c>
      <c r="BV150" s="29" t="str">
        <f t="shared" ca="1" si="240"/>
        <v/>
      </c>
      <c r="BW150" s="29" t="str">
        <f t="shared" ca="1" si="241"/>
        <v/>
      </c>
      <c r="BX150" s="29" t="str">
        <f t="shared" ca="1" si="242"/>
        <v/>
      </c>
      <c r="BY150" s="29" t="str">
        <f t="shared" ca="1" si="243"/>
        <v/>
      </c>
      <c r="BZ150" s="29" t="str">
        <f t="shared" ca="1" si="244"/>
        <v/>
      </c>
      <c r="CA150" s="29" t="str">
        <f t="shared" ca="1" si="245"/>
        <v/>
      </c>
      <c r="CB150" s="29" t="str">
        <f t="shared" ca="1" si="246"/>
        <v/>
      </c>
      <c r="CC150" s="29" t="str">
        <f t="shared" ca="1" si="247"/>
        <v/>
      </c>
      <c r="CD150" s="29" t="str">
        <f t="shared" ca="1" si="248"/>
        <v/>
      </c>
      <c r="CE150" s="29" t="str">
        <f t="shared" ca="1" si="249"/>
        <v/>
      </c>
      <c r="CF150" s="29" t="str">
        <f t="shared" ca="1" si="250"/>
        <v/>
      </c>
      <c r="CG150" s="29" t="str">
        <f t="shared" ca="1" si="251"/>
        <v/>
      </c>
      <c r="CH150" s="29" t="str">
        <f t="shared" ca="1" si="252"/>
        <v/>
      </c>
      <c r="CI150" s="29" t="str">
        <f t="shared" ca="1" si="253"/>
        <v/>
      </c>
      <c r="CJ150" s="29" t="str">
        <f t="shared" ca="1" si="254"/>
        <v/>
      </c>
      <c r="CK150" s="29" t="str">
        <f t="shared" ca="1" si="255"/>
        <v/>
      </c>
      <c r="CL150" s="29" t="str">
        <f t="shared" ca="1" si="256"/>
        <v/>
      </c>
      <c r="CM150" s="29" t="str">
        <f t="shared" ca="1" si="257"/>
        <v/>
      </c>
      <c r="CN150" s="29" t="str">
        <f t="shared" ca="1" si="258"/>
        <v/>
      </c>
      <c r="CO150" s="29" t="str">
        <f t="shared" ca="1" si="259"/>
        <v/>
      </c>
      <c r="CP150" s="29" t="str">
        <f t="shared" ca="1" si="260"/>
        <v/>
      </c>
      <c r="CQ150" s="29" t="str">
        <f t="shared" ca="1" si="261"/>
        <v/>
      </c>
      <c r="CR150" s="29" t="str">
        <f t="shared" ca="1" si="262"/>
        <v/>
      </c>
      <c r="CS150" s="29" t="str">
        <f t="shared" ca="1" si="263"/>
        <v/>
      </c>
      <c r="CT150" s="29" t="str">
        <f t="shared" ca="1" si="264"/>
        <v/>
      </c>
      <c r="CU150" s="29" t="str">
        <f t="shared" ca="1" si="265"/>
        <v/>
      </c>
      <c r="CV150" s="29" t="str">
        <f t="shared" ca="1" si="266"/>
        <v/>
      </c>
      <c r="CW150" s="29" t="str">
        <f t="shared" ca="1" si="267"/>
        <v/>
      </c>
      <c r="CX150" s="29" t="str">
        <f t="shared" ca="1" si="268"/>
        <v/>
      </c>
      <c r="CY150" s="29" t="str">
        <f t="shared" ca="1" si="269"/>
        <v/>
      </c>
      <c r="CZ150" s="29" t="str">
        <f t="shared" ca="1" si="270"/>
        <v/>
      </c>
      <c r="DA150" s="29" t="str">
        <f t="shared" ca="1" si="271"/>
        <v/>
      </c>
      <c r="DB150" s="29" t="str">
        <f t="shared" ca="1" si="272"/>
        <v/>
      </c>
      <c r="DC150" s="29" t="str">
        <f t="shared" ca="1" si="273"/>
        <v/>
      </c>
      <c r="DD150" s="29" t="str">
        <f t="shared" ca="1" si="274"/>
        <v/>
      </c>
      <c r="DE150" s="29" t="str">
        <f t="shared" ca="1" si="275"/>
        <v/>
      </c>
      <c r="DF150" s="29" t="str">
        <f t="shared" ca="1" si="276"/>
        <v/>
      </c>
      <c r="DG150" s="29" t="str">
        <f t="shared" ca="1" si="277"/>
        <v/>
      </c>
      <c r="DH150" s="29" t="str">
        <f t="shared" ca="1" si="278"/>
        <v/>
      </c>
      <c r="DI150" s="29" t="str">
        <f t="shared" ca="1" si="279"/>
        <v/>
      </c>
      <c r="DJ150" s="29" t="str">
        <f t="shared" ca="1" si="280"/>
        <v/>
      </c>
      <c r="DK150" s="29" t="str">
        <f t="shared" ca="1" si="281"/>
        <v/>
      </c>
      <c r="DL150" s="29" t="str">
        <f t="shared" ca="1" si="282"/>
        <v/>
      </c>
      <c r="DM150" s="29" t="str">
        <f t="shared" ca="1" si="283"/>
        <v/>
      </c>
      <c r="JD150">
        <f t="shared" si="145"/>
        <v>0</v>
      </c>
      <c r="JE150">
        <f t="shared" si="284"/>
        <v>0</v>
      </c>
      <c r="JF150" t="str">
        <f t="shared" ca="1" si="285"/>
        <v/>
      </c>
      <c r="JG150" t="str">
        <f t="shared" ca="1" si="286"/>
        <v/>
      </c>
      <c r="JH150" t="str">
        <f t="shared" ca="1" si="287"/>
        <v/>
      </c>
      <c r="JI150" t="str">
        <f t="shared" ca="1" si="288"/>
        <v/>
      </c>
    </row>
    <row r="151" spans="3:269" x14ac:dyDescent="0.2">
      <c r="C151" s="9">
        <f t="array" aca="1" ref="C151" ca="1">MIN(IF($L$7=0, 0, IF(INDIRECT($L$6)&gt;0, IF(ROW(INDIRECT($L$6))&gt;C150, ROW(INDIRECT($L$6)), MAXR))))</f>
        <v>9999999</v>
      </c>
      <c r="D151" s="9">
        <f t="shared" ca="1" si="85"/>
        <v>0</v>
      </c>
      <c r="E151" s="9">
        <f t="shared" ca="1" si="228"/>
        <v>0</v>
      </c>
      <c r="F151" s="105" t="str">
        <f t="shared" ca="1" si="229"/>
        <v/>
      </c>
      <c r="G151" s="7">
        <f t="shared" ca="1" si="230"/>
        <v>0</v>
      </c>
      <c r="H151" s="33">
        <f t="shared" ca="1" si="305"/>
        <v>0</v>
      </c>
      <c r="I151" s="33">
        <f t="shared" ca="1" si="305"/>
        <v>0</v>
      </c>
      <c r="J151" s="33">
        <f t="shared" ca="1" si="305"/>
        <v>0</v>
      </c>
      <c r="K151" s="33">
        <f t="shared" ca="1" si="305"/>
        <v>0</v>
      </c>
      <c r="L151" s="33">
        <f t="shared" ca="1" si="305"/>
        <v>0</v>
      </c>
      <c r="M151" s="33">
        <f t="shared" ca="1" si="305"/>
        <v>0</v>
      </c>
      <c r="N151" s="33">
        <f t="shared" ca="1" si="305"/>
        <v>0</v>
      </c>
      <c r="O151" s="33">
        <f t="shared" ca="1" si="305"/>
        <v>0</v>
      </c>
      <c r="P151" s="33">
        <f t="shared" ca="1" si="305"/>
        <v>0</v>
      </c>
      <c r="Q151" s="33">
        <f t="shared" ca="1" si="305"/>
        <v>0</v>
      </c>
      <c r="R151" s="33">
        <f t="shared" ca="1" si="305"/>
        <v>0</v>
      </c>
      <c r="S151" s="33">
        <f t="shared" ca="1" si="305"/>
        <v>0</v>
      </c>
      <c r="T151" s="33">
        <f t="shared" ca="1" si="305"/>
        <v>0</v>
      </c>
      <c r="U151" s="33">
        <f t="shared" ca="1" si="305"/>
        <v>0</v>
      </c>
      <c r="V151" s="33">
        <f t="shared" ca="1" si="305"/>
        <v>0</v>
      </c>
      <c r="W151" s="33">
        <f t="shared" ca="1" si="305"/>
        <v>0</v>
      </c>
      <c r="X151" s="33">
        <f t="shared" ca="1" si="306"/>
        <v>0</v>
      </c>
      <c r="Y151" s="33">
        <f t="shared" ca="1" si="306"/>
        <v>0</v>
      </c>
      <c r="Z151" s="33">
        <f t="shared" ca="1" si="306"/>
        <v>0</v>
      </c>
      <c r="AA151" s="33">
        <f t="shared" ca="1" si="306"/>
        <v>0</v>
      </c>
      <c r="AB151" s="33">
        <f t="shared" ca="1" si="306"/>
        <v>0</v>
      </c>
      <c r="AC151" s="33">
        <f t="shared" ca="1" si="306"/>
        <v>0</v>
      </c>
      <c r="AD151" s="33">
        <f t="shared" ca="1" si="306"/>
        <v>0</v>
      </c>
      <c r="AE151" s="33">
        <f t="shared" ca="1" si="306"/>
        <v>0</v>
      </c>
      <c r="AF151" s="33">
        <f t="shared" ca="1" si="303"/>
        <v>0</v>
      </c>
      <c r="AG151" s="33">
        <f t="shared" ca="1" si="303"/>
        <v>0</v>
      </c>
      <c r="AH151" s="33">
        <f t="shared" ca="1" si="303"/>
        <v>0</v>
      </c>
      <c r="AI151" s="33">
        <f t="shared" ca="1" si="303"/>
        <v>0</v>
      </c>
      <c r="AJ151" s="33">
        <f t="shared" ca="1" si="303"/>
        <v>0</v>
      </c>
      <c r="AK151" s="33">
        <f t="shared" ca="1" si="303"/>
        <v>0</v>
      </c>
      <c r="AL151" s="33">
        <f t="shared" ca="1" si="303"/>
        <v>0</v>
      </c>
      <c r="AM151" s="33">
        <f t="shared" ca="1" si="303"/>
        <v>0</v>
      </c>
      <c r="AN151" s="33">
        <f t="shared" ca="1" si="303"/>
        <v>0</v>
      </c>
      <c r="AO151" s="33">
        <f t="shared" ca="1" si="303"/>
        <v>0</v>
      </c>
      <c r="AP151" s="33">
        <f t="shared" ca="1" si="303"/>
        <v>0</v>
      </c>
      <c r="AQ151" s="33">
        <f t="shared" ca="1" si="302"/>
        <v>0</v>
      </c>
      <c r="AR151" s="33">
        <f t="shared" ca="1" si="302"/>
        <v>0</v>
      </c>
      <c r="AS151" s="33">
        <f t="shared" ca="1" si="302"/>
        <v>0</v>
      </c>
      <c r="AT151" s="33">
        <f t="shared" ca="1" si="302"/>
        <v>0</v>
      </c>
      <c r="AU151" s="33">
        <f t="shared" ca="1" si="301"/>
        <v>0</v>
      </c>
      <c r="AV151" s="33">
        <f t="shared" ca="1" si="301"/>
        <v>0</v>
      </c>
      <c r="AW151" s="33">
        <f t="shared" ca="1" si="301"/>
        <v>0</v>
      </c>
      <c r="AX151" s="33">
        <f t="shared" ca="1" si="301"/>
        <v>0</v>
      </c>
      <c r="AY151" s="33">
        <f t="shared" ca="1" si="301"/>
        <v>0</v>
      </c>
      <c r="AZ151" s="33">
        <f t="shared" ca="1" si="301"/>
        <v>0</v>
      </c>
      <c r="BA151" s="33">
        <f t="shared" ca="1" si="301"/>
        <v>0</v>
      </c>
      <c r="BB151" s="33">
        <f t="shared" ca="1" si="301"/>
        <v>0</v>
      </c>
      <c r="BC151" s="33">
        <f t="shared" ca="1" si="301"/>
        <v>0</v>
      </c>
      <c r="BD151" s="33">
        <f t="shared" ca="1" si="300"/>
        <v>0</v>
      </c>
      <c r="BE151" s="33">
        <f t="shared" ca="1" si="300"/>
        <v>0</v>
      </c>
      <c r="BF151" s="33">
        <f t="shared" ca="1" si="300"/>
        <v>0</v>
      </c>
      <c r="BG151" s="33">
        <f t="shared" ca="1" si="300"/>
        <v>0</v>
      </c>
      <c r="BH151" s="33"/>
      <c r="BJ151" s="148" t="str">
        <f t="shared" ca="1" si="231"/>
        <v/>
      </c>
      <c r="BL151" s="30"/>
      <c r="BN151" s="29" t="str">
        <f t="shared" ca="1" si="232"/>
        <v/>
      </c>
      <c r="BO151" s="29" t="str">
        <f t="shared" ca="1" si="233"/>
        <v/>
      </c>
      <c r="BP151" s="29" t="str">
        <f t="shared" ca="1" si="234"/>
        <v/>
      </c>
      <c r="BQ151" s="29" t="str">
        <f t="shared" ca="1" si="235"/>
        <v/>
      </c>
      <c r="BR151" s="29" t="str">
        <f t="shared" ca="1" si="236"/>
        <v/>
      </c>
      <c r="BS151" s="29" t="str">
        <f t="shared" ca="1" si="237"/>
        <v/>
      </c>
      <c r="BT151" s="29" t="str">
        <f t="shared" ca="1" si="238"/>
        <v/>
      </c>
      <c r="BU151" s="29" t="str">
        <f t="shared" ca="1" si="239"/>
        <v/>
      </c>
      <c r="BV151" s="29" t="str">
        <f t="shared" ca="1" si="240"/>
        <v/>
      </c>
      <c r="BW151" s="29" t="str">
        <f t="shared" ca="1" si="241"/>
        <v/>
      </c>
      <c r="BX151" s="29" t="str">
        <f t="shared" ca="1" si="242"/>
        <v/>
      </c>
      <c r="BY151" s="29" t="str">
        <f t="shared" ca="1" si="243"/>
        <v/>
      </c>
      <c r="BZ151" s="29" t="str">
        <f t="shared" ca="1" si="244"/>
        <v/>
      </c>
      <c r="CA151" s="29" t="str">
        <f t="shared" ca="1" si="245"/>
        <v/>
      </c>
      <c r="CB151" s="29" t="str">
        <f t="shared" ca="1" si="246"/>
        <v/>
      </c>
      <c r="CC151" s="29" t="str">
        <f t="shared" ca="1" si="247"/>
        <v/>
      </c>
      <c r="CD151" s="29" t="str">
        <f t="shared" ca="1" si="248"/>
        <v/>
      </c>
      <c r="CE151" s="29" t="str">
        <f t="shared" ca="1" si="249"/>
        <v/>
      </c>
      <c r="CF151" s="29" t="str">
        <f t="shared" ca="1" si="250"/>
        <v/>
      </c>
      <c r="CG151" s="29" t="str">
        <f t="shared" ca="1" si="251"/>
        <v/>
      </c>
      <c r="CH151" s="29" t="str">
        <f t="shared" ca="1" si="252"/>
        <v/>
      </c>
      <c r="CI151" s="29" t="str">
        <f t="shared" ca="1" si="253"/>
        <v/>
      </c>
      <c r="CJ151" s="29" t="str">
        <f t="shared" ca="1" si="254"/>
        <v/>
      </c>
      <c r="CK151" s="29" t="str">
        <f t="shared" ca="1" si="255"/>
        <v/>
      </c>
      <c r="CL151" s="29" t="str">
        <f t="shared" ca="1" si="256"/>
        <v/>
      </c>
      <c r="CM151" s="29" t="str">
        <f t="shared" ca="1" si="257"/>
        <v/>
      </c>
      <c r="CN151" s="29" t="str">
        <f t="shared" ca="1" si="258"/>
        <v/>
      </c>
      <c r="CO151" s="29" t="str">
        <f t="shared" ca="1" si="259"/>
        <v/>
      </c>
      <c r="CP151" s="29" t="str">
        <f t="shared" ca="1" si="260"/>
        <v/>
      </c>
      <c r="CQ151" s="29" t="str">
        <f t="shared" ca="1" si="261"/>
        <v/>
      </c>
      <c r="CR151" s="29" t="str">
        <f t="shared" ca="1" si="262"/>
        <v/>
      </c>
      <c r="CS151" s="29" t="str">
        <f t="shared" ca="1" si="263"/>
        <v/>
      </c>
      <c r="CT151" s="29" t="str">
        <f t="shared" ca="1" si="264"/>
        <v/>
      </c>
      <c r="CU151" s="29" t="str">
        <f t="shared" ca="1" si="265"/>
        <v/>
      </c>
      <c r="CV151" s="29" t="str">
        <f t="shared" ca="1" si="266"/>
        <v/>
      </c>
      <c r="CW151" s="29" t="str">
        <f t="shared" ca="1" si="267"/>
        <v/>
      </c>
      <c r="CX151" s="29" t="str">
        <f t="shared" ca="1" si="268"/>
        <v/>
      </c>
      <c r="CY151" s="29" t="str">
        <f t="shared" ca="1" si="269"/>
        <v/>
      </c>
      <c r="CZ151" s="29" t="str">
        <f t="shared" ca="1" si="270"/>
        <v/>
      </c>
      <c r="DA151" s="29" t="str">
        <f t="shared" ca="1" si="271"/>
        <v/>
      </c>
      <c r="DB151" s="29" t="str">
        <f t="shared" ca="1" si="272"/>
        <v/>
      </c>
      <c r="DC151" s="29" t="str">
        <f t="shared" ca="1" si="273"/>
        <v/>
      </c>
      <c r="DD151" s="29" t="str">
        <f t="shared" ca="1" si="274"/>
        <v/>
      </c>
      <c r="DE151" s="29" t="str">
        <f t="shared" ca="1" si="275"/>
        <v/>
      </c>
      <c r="DF151" s="29" t="str">
        <f t="shared" ca="1" si="276"/>
        <v/>
      </c>
      <c r="DG151" s="29" t="str">
        <f t="shared" ca="1" si="277"/>
        <v/>
      </c>
      <c r="DH151" s="29" t="str">
        <f t="shared" ca="1" si="278"/>
        <v/>
      </c>
      <c r="DI151" s="29" t="str">
        <f t="shared" ca="1" si="279"/>
        <v/>
      </c>
      <c r="DJ151" s="29" t="str">
        <f t="shared" ca="1" si="280"/>
        <v/>
      </c>
      <c r="DK151" s="29" t="str">
        <f t="shared" ca="1" si="281"/>
        <v/>
      </c>
      <c r="DL151" s="29" t="str">
        <f t="shared" ca="1" si="282"/>
        <v/>
      </c>
      <c r="DM151" s="29" t="str">
        <f t="shared" ca="1" si="283"/>
        <v/>
      </c>
      <c r="JD151">
        <f t="shared" si="145"/>
        <v>0</v>
      </c>
      <c r="JE151">
        <f t="shared" si="284"/>
        <v>0</v>
      </c>
      <c r="JF151" t="str">
        <f t="shared" ca="1" si="285"/>
        <v/>
      </c>
      <c r="JG151" t="str">
        <f t="shared" ca="1" si="286"/>
        <v/>
      </c>
      <c r="JH151" t="str">
        <f t="shared" ca="1" si="287"/>
        <v/>
      </c>
      <c r="JI151" t="str">
        <f t="shared" ca="1" si="288"/>
        <v/>
      </c>
    </row>
    <row r="152" spans="3:269" x14ac:dyDescent="0.2">
      <c r="C152" s="9">
        <f t="array" aca="1" ref="C152" ca="1">MIN(IF($L$7=0, 0, IF(INDIRECT($L$6)&gt;0, IF(ROW(INDIRECT($L$6))&gt;C151, ROW(INDIRECT($L$6)), MAXR))))</f>
        <v>9999999</v>
      </c>
      <c r="D152" s="9">
        <f t="shared" ca="1" si="85"/>
        <v>0</v>
      </c>
      <c r="E152" s="9">
        <f t="shared" ca="1" si="228"/>
        <v>0</v>
      </c>
      <c r="F152" s="105" t="str">
        <f t="shared" ca="1" si="229"/>
        <v/>
      </c>
      <c r="G152" s="7">
        <f t="shared" ca="1" si="230"/>
        <v>0</v>
      </c>
      <c r="H152" s="33">
        <f t="shared" ca="1" si="305"/>
        <v>0</v>
      </c>
      <c r="I152" s="33">
        <f t="shared" ca="1" si="305"/>
        <v>0</v>
      </c>
      <c r="J152" s="33">
        <f t="shared" ca="1" si="305"/>
        <v>0</v>
      </c>
      <c r="K152" s="33">
        <f t="shared" ca="1" si="305"/>
        <v>0</v>
      </c>
      <c r="L152" s="33">
        <f t="shared" ca="1" si="305"/>
        <v>0</v>
      </c>
      <c r="M152" s="33">
        <f t="shared" ca="1" si="305"/>
        <v>0</v>
      </c>
      <c r="N152" s="33">
        <f t="shared" ca="1" si="305"/>
        <v>0</v>
      </c>
      <c r="O152" s="33">
        <f t="shared" ca="1" si="305"/>
        <v>0</v>
      </c>
      <c r="P152" s="33">
        <f t="shared" ca="1" si="305"/>
        <v>0</v>
      </c>
      <c r="Q152" s="33">
        <f t="shared" ca="1" si="305"/>
        <v>0</v>
      </c>
      <c r="R152" s="33">
        <f t="shared" ca="1" si="305"/>
        <v>0</v>
      </c>
      <c r="S152" s="33">
        <f t="shared" ca="1" si="305"/>
        <v>0</v>
      </c>
      <c r="T152" s="33">
        <f t="shared" ca="1" si="305"/>
        <v>0</v>
      </c>
      <c r="U152" s="33">
        <f t="shared" ca="1" si="305"/>
        <v>0</v>
      </c>
      <c r="V152" s="33">
        <f t="shared" ca="1" si="305"/>
        <v>0</v>
      </c>
      <c r="W152" s="33">
        <f t="shared" ca="1" si="305"/>
        <v>0</v>
      </c>
      <c r="X152" s="33">
        <f t="shared" ca="1" si="306"/>
        <v>0</v>
      </c>
      <c r="Y152" s="33">
        <f t="shared" ca="1" si="306"/>
        <v>0</v>
      </c>
      <c r="Z152" s="33">
        <f t="shared" ca="1" si="306"/>
        <v>0</v>
      </c>
      <c r="AA152" s="33">
        <f t="shared" ca="1" si="306"/>
        <v>0</v>
      </c>
      <c r="AB152" s="33">
        <f t="shared" ca="1" si="306"/>
        <v>0</v>
      </c>
      <c r="AC152" s="33">
        <f t="shared" ca="1" si="306"/>
        <v>0</v>
      </c>
      <c r="AD152" s="33">
        <f t="shared" ca="1" si="306"/>
        <v>0</v>
      </c>
      <c r="AE152" s="33">
        <f t="shared" ca="1" si="306"/>
        <v>0</v>
      </c>
      <c r="AF152" s="33">
        <f t="shared" ca="1" si="303"/>
        <v>0</v>
      </c>
      <c r="AG152" s="33">
        <f t="shared" ca="1" si="303"/>
        <v>0</v>
      </c>
      <c r="AH152" s="33">
        <f t="shared" ca="1" si="303"/>
        <v>0</v>
      </c>
      <c r="AI152" s="33">
        <f t="shared" ca="1" si="303"/>
        <v>0</v>
      </c>
      <c r="AJ152" s="33">
        <f t="shared" ca="1" si="303"/>
        <v>0</v>
      </c>
      <c r="AK152" s="33">
        <f t="shared" ca="1" si="303"/>
        <v>0</v>
      </c>
      <c r="AL152" s="33">
        <f t="shared" ca="1" si="303"/>
        <v>0</v>
      </c>
      <c r="AM152" s="33">
        <f t="shared" ca="1" si="303"/>
        <v>0</v>
      </c>
      <c r="AN152" s="33">
        <f t="shared" ca="1" si="303"/>
        <v>0</v>
      </c>
      <c r="AO152" s="33">
        <f t="shared" ca="1" si="303"/>
        <v>0</v>
      </c>
      <c r="AP152" s="33">
        <f t="shared" ca="1" si="303"/>
        <v>0</v>
      </c>
      <c r="AQ152" s="33">
        <f t="shared" ca="1" si="302"/>
        <v>0</v>
      </c>
      <c r="AR152" s="33">
        <f t="shared" ca="1" si="302"/>
        <v>0</v>
      </c>
      <c r="AS152" s="33">
        <f t="shared" ca="1" si="302"/>
        <v>0</v>
      </c>
      <c r="AT152" s="33">
        <f t="shared" ca="1" si="302"/>
        <v>0</v>
      </c>
      <c r="AU152" s="33">
        <f t="shared" ca="1" si="301"/>
        <v>0</v>
      </c>
      <c r="AV152" s="33">
        <f t="shared" ca="1" si="301"/>
        <v>0</v>
      </c>
      <c r="AW152" s="33">
        <f t="shared" ca="1" si="301"/>
        <v>0</v>
      </c>
      <c r="AX152" s="33">
        <f t="shared" ca="1" si="301"/>
        <v>0</v>
      </c>
      <c r="AY152" s="33">
        <f t="shared" ca="1" si="301"/>
        <v>0</v>
      </c>
      <c r="AZ152" s="33">
        <f t="shared" ca="1" si="301"/>
        <v>0</v>
      </c>
      <c r="BA152" s="33">
        <f t="shared" ca="1" si="301"/>
        <v>0</v>
      </c>
      <c r="BB152" s="33">
        <f t="shared" ca="1" si="301"/>
        <v>0</v>
      </c>
      <c r="BC152" s="33">
        <f t="shared" ca="1" si="301"/>
        <v>0</v>
      </c>
      <c r="BD152" s="33">
        <f t="shared" ca="1" si="300"/>
        <v>0</v>
      </c>
      <c r="BE152" s="33">
        <f t="shared" ca="1" si="300"/>
        <v>0</v>
      </c>
      <c r="BF152" s="33">
        <f t="shared" ca="1" si="300"/>
        <v>0</v>
      </c>
      <c r="BG152" s="33">
        <f t="shared" ca="1" si="300"/>
        <v>0</v>
      </c>
      <c r="BH152" s="33"/>
      <c r="BJ152" s="148" t="str">
        <f t="shared" ca="1" si="231"/>
        <v/>
      </c>
      <c r="BL152" s="30"/>
      <c r="BN152" s="29" t="str">
        <f t="shared" ca="1" si="232"/>
        <v/>
      </c>
      <c r="BO152" s="29" t="str">
        <f t="shared" ca="1" si="233"/>
        <v/>
      </c>
      <c r="BP152" s="29" t="str">
        <f t="shared" ca="1" si="234"/>
        <v/>
      </c>
      <c r="BQ152" s="29" t="str">
        <f t="shared" ca="1" si="235"/>
        <v/>
      </c>
      <c r="BR152" s="29" t="str">
        <f t="shared" ca="1" si="236"/>
        <v/>
      </c>
      <c r="BS152" s="29" t="str">
        <f t="shared" ca="1" si="237"/>
        <v/>
      </c>
      <c r="BT152" s="29" t="str">
        <f t="shared" ca="1" si="238"/>
        <v/>
      </c>
      <c r="BU152" s="29" t="str">
        <f t="shared" ca="1" si="239"/>
        <v/>
      </c>
      <c r="BV152" s="29" t="str">
        <f t="shared" ca="1" si="240"/>
        <v/>
      </c>
      <c r="BW152" s="29" t="str">
        <f t="shared" ca="1" si="241"/>
        <v/>
      </c>
      <c r="BX152" s="29" t="str">
        <f t="shared" ca="1" si="242"/>
        <v/>
      </c>
      <c r="BY152" s="29" t="str">
        <f t="shared" ca="1" si="243"/>
        <v/>
      </c>
      <c r="BZ152" s="29" t="str">
        <f t="shared" ca="1" si="244"/>
        <v/>
      </c>
      <c r="CA152" s="29" t="str">
        <f t="shared" ca="1" si="245"/>
        <v/>
      </c>
      <c r="CB152" s="29" t="str">
        <f t="shared" ca="1" si="246"/>
        <v/>
      </c>
      <c r="CC152" s="29" t="str">
        <f t="shared" ca="1" si="247"/>
        <v/>
      </c>
      <c r="CD152" s="29" t="str">
        <f t="shared" ca="1" si="248"/>
        <v/>
      </c>
      <c r="CE152" s="29" t="str">
        <f t="shared" ca="1" si="249"/>
        <v/>
      </c>
      <c r="CF152" s="29" t="str">
        <f t="shared" ca="1" si="250"/>
        <v/>
      </c>
      <c r="CG152" s="29" t="str">
        <f t="shared" ca="1" si="251"/>
        <v/>
      </c>
      <c r="CH152" s="29" t="str">
        <f t="shared" ca="1" si="252"/>
        <v/>
      </c>
      <c r="CI152" s="29" t="str">
        <f t="shared" ca="1" si="253"/>
        <v/>
      </c>
      <c r="CJ152" s="29" t="str">
        <f t="shared" ca="1" si="254"/>
        <v/>
      </c>
      <c r="CK152" s="29" t="str">
        <f t="shared" ca="1" si="255"/>
        <v/>
      </c>
      <c r="CL152" s="29" t="str">
        <f t="shared" ca="1" si="256"/>
        <v/>
      </c>
      <c r="CM152" s="29" t="str">
        <f t="shared" ca="1" si="257"/>
        <v/>
      </c>
      <c r="CN152" s="29" t="str">
        <f t="shared" ca="1" si="258"/>
        <v/>
      </c>
      <c r="CO152" s="29" t="str">
        <f t="shared" ca="1" si="259"/>
        <v/>
      </c>
      <c r="CP152" s="29" t="str">
        <f t="shared" ca="1" si="260"/>
        <v/>
      </c>
      <c r="CQ152" s="29" t="str">
        <f t="shared" ca="1" si="261"/>
        <v/>
      </c>
      <c r="CR152" s="29" t="str">
        <f t="shared" ca="1" si="262"/>
        <v/>
      </c>
      <c r="CS152" s="29" t="str">
        <f t="shared" ca="1" si="263"/>
        <v/>
      </c>
      <c r="CT152" s="29" t="str">
        <f t="shared" ca="1" si="264"/>
        <v/>
      </c>
      <c r="CU152" s="29" t="str">
        <f t="shared" ca="1" si="265"/>
        <v/>
      </c>
      <c r="CV152" s="29" t="str">
        <f t="shared" ca="1" si="266"/>
        <v/>
      </c>
      <c r="CW152" s="29" t="str">
        <f t="shared" ca="1" si="267"/>
        <v/>
      </c>
      <c r="CX152" s="29" t="str">
        <f t="shared" ca="1" si="268"/>
        <v/>
      </c>
      <c r="CY152" s="29" t="str">
        <f t="shared" ca="1" si="269"/>
        <v/>
      </c>
      <c r="CZ152" s="29" t="str">
        <f t="shared" ca="1" si="270"/>
        <v/>
      </c>
      <c r="DA152" s="29" t="str">
        <f t="shared" ca="1" si="271"/>
        <v/>
      </c>
      <c r="DB152" s="29" t="str">
        <f t="shared" ca="1" si="272"/>
        <v/>
      </c>
      <c r="DC152" s="29" t="str">
        <f t="shared" ca="1" si="273"/>
        <v/>
      </c>
      <c r="DD152" s="29" t="str">
        <f t="shared" ca="1" si="274"/>
        <v/>
      </c>
      <c r="DE152" s="29" t="str">
        <f t="shared" ca="1" si="275"/>
        <v/>
      </c>
      <c r="DF152" s="29" t="str">
        <f t="shared" ca="1" si="276"/>
        <v/>
      </c>
      <c r="DG152" s="29" t="str">
        <f t="shared" ca="1" si="277"/>
        <v/>
      </c>
      <c r="DH152" s="29" t="str">
        <f t="shared" ca="1" si="278"/>
        <v/>
      </c>
      <c r="DI152" s="29" t="str">
        <f t="shared" ca="1" si="279"/>
        <v/>
      </c>
      <c r="DJ152" s="29" t="str">
        <f t="shared" ca="1" si="280"/>
        <v/>
      </c>
      <c r="DK152" s="29" t="str">
        <f t="shared" ca="1" si="281"/>
        <v/>
      </c>
      <c r="DL152" s="29" t="str">
        <f t="shared" ca="1" si="282"/>
        <v/>
      </c>
      <c r="DM152" s="29" t="str">
        <f t="shared" ca="1" si="283"/>
        <v/>
      </c>
      <c r="JD152">
        <f t="shared" si="145"/>
        <v>0</v>
      </c>
      <c r="JE152">
        <f t="shared" si="284"/>
        <v>0</v>
      </c>
      <c r="JF152" t="str">
        <f t="shared" ca="1" si="285"/>
        <v/>
      </c>
      <c r="JG152" t="str">
        <f t="shared" ca="1" si="286"/>
        <v/>
      </c>
      <c r="JH152" t="str">
        <f t="shared" ca="1" si="287"/>
        <v/>
      </c>
      <c r="JI152" t="str">
        <f t="shared" ca="1" si="288"/>
        <v/>
      </c>
    </row>
    <row r="153" spans="3:269" x14ac:dyDescent="0.2">
      <c r="C153" s="9">
        <f t="array" aca="1" ref="C153" ca="1">MIN(IF($L$7=0, 0, IF(INDIRECT($L$6)&gt;0, IF(ROW(INDIRECT($L$6))&gt;C152, ROW(INDIRECT($L$6)), MAXR))))</f>
        <v>9999999</v>
      </c>
      <c r="D153" s="9">
        <f t="shared" ca="1" si="85"/>
        <v>0</v>
      </c>
      <c r="E153" s="9">
        <f t="shared" ca="1" si="228"/>
        <v>0</v>
      </c>
      <c r="F153" s="105" t="str">
        <f t="shared" ca="1" si="229"/>
        <v/>
      </c>
      <c r="G153" s="7">
        <f t="shared" ca="1" si="230"/>
        <v>0</v>
      </c>
      <c r="H153" s="33">
        <f t="shared" ca="1" si="305"/>
        <v>0</v>
      </c>
      <c r="I153" s="33">
        <f t="shared" ca="1" si="305"/>
        <v>0</v>
      </c>
      <c r="J153" s="33">
        <f t="shared" ca="1" si="305"/>
        <v>0</v>
      </c>
      <c r="K153" s="33">
        <f t="shared" ca="1" si="305"/>
        <v>0</v>
      </c>
      <c r="L153" s="33">
        <f t="shared" ca="1" si="305"/>
        <v>0</v>
      </c>
      <c r="M153" s="33">
        <f t="shared" ca="1" si="305"/>
        <v>0</v>
      </c>
      <c r="N153" s="33">
        <f t="shared" ca="1" si="305"/>
        <v>0</v>
      </c>
      <c r="O153" s="33">
        <f t="shared" ca="1" si="305"/>
        <v>0</v>
      </c>
      <c r="P153" s="33">
        <f t="shared" ca="1" si="305"/>
        <v>0</v>
      </c>
      <c r="Q153" s="33">
        <f t="shared" ca="1" si="305"/>
        <v>0</v>
      </c>
      <c r="R153" s="33">
        <f t="shared" ca="1" si="305"/>
        <v>0</v>
      </c>
      <c r="S153" s="33">
        <f t="shared" ca="1" si="305"/>
        <v>0</v>
      </c>
      <c r="T153" s="33">
        <f t="shared" ca="1" si="305"/>
        <v>0</v>
      </c>
      <c r="U153" s="33">
        <f t="shared" ca="1" si="305"/>
        <v>0</v>
      </c>
      <c r="V153" s="33">
        <f t="shared" ca="1" si="305"/>
        <v>0</v>
      </c>
      <c r="W153" s="33">
        <f t="shared" ca="1" si="305"/>
        <v>0</v>
      </c>
      <c r="X153" s="33">
        <f t="shared" ca="1" si="306"/>
        <v>0</v>
      </c>
      <c r="Y153" s="33">
        <f t="shared" ca="1" si="306"/>
        <v>0</v>
      </c>
      <c r="Z153" s="33">
        <f t="shared" ca="1" si="306"/>
        <v>0</v>
      </c>
      <c r="AA153" s="33">
        <f t="shared" ca="1" si="306"/>
        <v>0</v>
      </c>
      <c r="AB153" s="33">
        <f t="shared" ca="1" si="306"/>
        <v>0</v>
      </c>
      <c r="AC153" s="33">
        <f t="shared" ca="1" si="306"/>
        <v>0</v>
      </c>
      <c r="AD153" s="33">
        <f t="shared" ca="1" si="306"/>
        <v>0</v>
      </c>
      <c r="AE153" s="33">
        <f t="shared" ca="1" si="306"/>
        <v>0</v>
      </c>
      <c r="AF153" s="33">
        <f t="shared" ca="1" si="303"/>
        <v>0</v>
      </c>
      <c r="AG153" s="33">
        <f t="shared" ca="1" si="303"/>
        <v>0</v>
      </c>
      <c r="AH153" s="33">
        <f t="shared" ca="1" si="303"/>
        <v>0</v>
      </c>
      <c r="AI153" s="33">
        <f t="shared" ca="1" si="303"/>
        <v>0</v>
      </c>
      <c r="AJ153" s="33">
        <f t="shared" ca="1" si="303"/>
        <v>0</v>
      </c>
      <c r="AK153" s="33">
        <f t="shared" ca="1" si="303"/>
        <v>0</v>
      </c>
      <c r="AL153" s="33">
        <f t="shared" ca="1" si="303"/>
        <v>0</v>
      </c>
      <c r="AM153" s="33">
        <f t="shared" ca="1" si="303"/>
        <v>0</v>
      </c>
      <c r="AN153" s="33">
        <f t="shared" ca="1" si="303"/>
        <v>0</v>
      </c>
      <c r="AO153" s="33">
        <f t="shared" ca="1" si="303"/>
        <v>0</v>
      </c>
      <c r="AP153" s="33">
        <f t="shared" ca="1" si="303"/>
        <v>0</v>
      </c>
      <c r="AQ153" s="33">
        <f t="shared" ca="1" si="302"/>
        <v>0</v>
      </c>
      <c r="AR153" s="33">
        <f t="shared" ca="1" si="302"/>
        <v>0</v>
      </c>
      <c r="AS153" s="33">
        <f t="shared" ca="1" si="302"/>
        <v>0</v>
      </c>
      <c r="AT153" s="33">
        <f t="shared" ca="1" si="302"/>
        <v>0</v>
      </c>
      <c r="AU153" s="33">
        <f t="shared" ca="1" si="301"/>
        <v>0</v>
      </c>
      <c r="AV153" s="33">
        <f t="shared" ca="1" si="301"/>
        <v>0</v>
      </c>
      <c r="AW153" s="33">
        <f t="shared" ca="1" si="301"/>
        <v>0</v>
      </c>
      <c r="AX153" s="33">
        <f t="shared" ca="1" si="301"/>
        <v>0</v>
      </c>
      <c r="AY153" s="33">
        <f t="shared" ca="1" si="301"/>
        <v>0</v>
      </c>
      <c r="AZ153" s="33">
        <f t="shared" ca="1" si="301"/>
        <v>0</v>
      </c>
      <c r="BA153" s="33">
        <f t="shared" ca="1" si="301"/>
        <v>0</v>
      </c>
      <c r="BB153" s="33">
        <f t="shared" ca="1" si="301"/>
        <v>0</v>
      </c>
      <c r="BC153" s="33">
        <f t="shared" ca="1" si="301"/>
        <v>0</v>
      </c>
      <c r="BD153" s="33">
        <f t="shared" ca="1" si="300"/>
        <v>0</v>
      </c>
      <c r="BE153" s="33">
        <f t="shared" ca="1" si="300"/>
        <v>0</v>
      </c>
      <c r="BF153" s="33">
        <f t="shared" ca="1" si="300"/>
        <v>0</v>
      </c>
      <c r="BG153" s="33">
        <f t="shared" ca="1" si="300"/>
        <v>0</v>
      </c>
      <c r="BH153" s="33"/>
      <c r="BJ153" s="148" t="str">
        <f t="shared" ca="1" si="231"/>
        <v/>
      </c>
      <c r="BL153" s="30"/>
      <c r="BN153" s="29" t="str">
        <f t="shared" ca="1" si="232"/>
        <v/>
      </c>
      <c r="BO153" s="29" t="str">
        <f t="shared" ca="1" si="233"/>
        <v/>
      </c>
      <c r="BP153" s="29" t="str">
        <f t="shared" ca="1" si="234"/>
        <v/>
      </c>
      <c r="BQ153" s="29" t="str">
        <f t="shared" ca="1" si="235"/>
        <v/>
      </c>
      <c r="BR153" s="29" t="str">
        <f t="shared" ca="1" si="236"/>
        <v/>
      </c>
      <c r="BS153" s="29" t="str">
        <f t="shared" ca="1" si="237"/>
        <v/>
      </c>
      <c r="BT153" s="29" t="str">
        <f t="shared" ca="1" si="238"/>
        <v/>
      </c>
      <c r="BU153" s="29" t="str">
        <f t="shared" ca="1" si="239"/>
        <v/>
      </c>
      <c r="BV153" s="29" t="str">
        <f t="shared" ca="1" si="240"/>
        <v/>
      </c>
      <c r="BW153" s="29" t="str">
        <f t="shared" ca="1" si="241"/>
        <v/>
      </c>
      <c r="BX153" s="29" t="str">
        <f t="shared" ca="1" si="242"/>
        <v/>
      </c>
      <c r="BY153" s="29" t="str">
        <f t="shared" ca="1" si="243"/>
        <v/>
      </c>
      <c r="BZ153" s="29" t="str">
        <f t="shared" ca="1" si="244"/>
        <v/>
      </c>
      <c r="CA153" s="29" t="str">
        <f t="shared" ca="1" si="245"/>
        <v/>
      </c>
      <c r="CB153" s="29" t="str">
        <f t="shared" ca="1" si="246"/>
        <v/>
      </c>
      <c r="CC153" s="29" t="str">
        <f t="shared" ca="1" si="247"/>
        <v/>
      </c>
      <c r="CD153" s="29" t="str">
        <f t="shared" ca="1" si="248"/>
        <v/>
      </c>
      <c r="CE153" s="29" t="str">
        <f t="shared" ca="1" si="249"/>
        <v/>
      </c>
      <c r="CF153" s="29" t="str">
        <f t="shared" ca="1" si="250"/>
        <v/>
      </c>
      <c r="CG153" s="29" t="str">
        <f t="shared" ca="1" si="251"/>
        <v/>
      </c>
      <c r="CH153" s="29" t="str">
        <f t="shared" ca="1" si="252"/>
        <v/>
      </c>
      <c r="CI153" s="29" t="str">
        <f t="shared" ca="1" si="253"/>
        <v/>
      </c>
      <c r="CJ153" s="29" t="str">
        <f t="shared" ca="1" si="254"/>
        <v/>
      </c>
      <c r="CK153" s="29" t="str">
        <f t="shared" ca="1" si="255"/>
        <v/>
      </c>
      <c r="CL153" s="29" t="str">
        <f t="shared" ca="1" si="256"/>
        <v/>
      </c>
      <c r="CM153" s="29" t="str">
        <f t="shared" ca="1" si="257"/>
        <v/>
      </c>
      <c r="CN153" s="29" t="str">
        <f t="shared" ca="1" si="258"/>
        <v/>
      </c>
      <c r="CO153" s="29" t="str">
        <f t="shared" ca="1" si="259"/>
        <v/>
      </c>
      <c r="CP153" s="29" t="str">
        <f t="shared" ca="1" si="260"/>
        <v/>
      </c>
      <c r="CQ153" s="29" t="str">
        <f t="shared" ca="1" si="261"/>
        <v/>
      </c>
      <c r="CR153" s="29" t="str">
        <f t="shared" ca="1" si="262"/>
        <v/>
      </c>
      <c r="CS153" s="29" t="str">
        <f t="shared" ca="1" si="263"/>
        <v/>
      </c>
      <c r="CT153" s="29" t="str">
        <f t="shared" ca="1" si="264"/>
        <v/>
      </c>
      <c r="CU153" s="29" t="str">
        <f t="shared" ca="1" si="265"/>
        <v/>
      </c>
      <c r="CV153" s="29" t="str">
        <f t="shared" ca="1" si="266"/>
        <v/>
      </c>
      <c r="CW153" s="29" t="str">
        <f t="shared" ca="1" si="267"/>
        <v/>
      </c>
      <c r="CX153" s="29" t="str">
        <f t="shared" ca="1" si="268"/>
        <v/>
      </c>
      <c r="CY153" s="29" t="str">
        <f t="shared" ca="1" si="269"/>
        <v/>
      </c>
      <c r="CZ153" s="29" t="str">
        <f t="shared" ca="1" si="270"/>
        <v/>
      </c>
      <c r="DA153" s="29" t="str">
        <f t="shared" ca="1" si="271"/>
        <v/>
      </c>
      <c r="DB153" s="29" t="str">
        <f t="shared" ca="1" si="272"/>
        <v/>
      </c>
      <c r="DC153" s="29" t="str">
        <f t="shared" ca="1" si="273"/>
        <v/>
      </c>
      <c r="DD153" s="29" t="str">
        <f t="shared" ca="1" si="274"/>
        <v/>
      </c>
      <c r="DE153" s="29" t="str">
        <f t="shared" ca="1" si="275"/>
        <v/>
      </c>
      <c r="DF153" s="29" t="str">
        <f t="shared" ca="1" si="276"/>
        <v/>
      </c>
      <c r="DG153" s="29" t="str">
        <f t="shared" ca="1" si="277"/>
        <v/>
      </c>
      <c r="DH153" s="29" t="str">
        <f t="shared" ca="1" si="278"/>
        <v/>
      </c>
      <c r="DI153" s="29" t="str">
        <f t="shared" ca="1" si="279"/>
        <v/>
      </c>
      <c r="DJ153" s="29" t="str">
        <f t="shared" ca="1" si="280"/>
        <v/>
      </c>
      <c r="DK153" s="29" t="str">
        <f t="shared" ca="1" si="281"/>
        <v/>
      </c>
      <c r="DL153" s="29" t="str">
        <f t="shared" ca="1" si="282"/>
        <v/>
      </c>
      <c r="DM153" s="29" t="str">
        <f t="shared" ca="1" si="283"/>
        <v/>
      </c>
      <c r="JD153">
        <f t="shared" si="145"/>
        <v>0</v>
      </c>
      <c r="JE153">
        <f t="shared" si="284"/>
        <v>0</v>
      </c>
      <c r="JF153" t="str">
        <f t="shared" ca="1" si="285"/>
        <v/>
      </c>
      <c r="JG153" t="str">
        <f t="shared" ca="1" si="286"/>
        <v/>
      </c>
      <c r="JH153" t="str">
        <f t="shared" ca="1" si="287"/>
        <v/>
      </c>
      <c r="JI153" t="str">
        <f t="shared" ca="1" si="288"/>
        <v/>
      </c>
    </row>
    <row r="154" spans="3:269" x14ac:dyDescent="0.2">
      <c r="C154" s="9">
        <f t="array" aca="1" ref="C154" ca="1">MIN(IF($L$7=0, 0, IF(INDIRECT($L$6)&gt;0, IF(ROW(INDIRECT($L$6))&gt;C153, ROW(INDIRECT($L$6)), MAXR))))</f>
        <v>9999999</v>
      </c>
      <c r="D154" s="9">
        <f t="shared" ca="1" si="85"/>
        <v>0</v>
      </c>
      <c r="E154" s="9">
        <f t="shared" ca="1" si="228"/>
        <v>0</v>
      </c>
      <c r="F154" s="105" t="str">
        <f t="shared" ca="1" si="229"/>
        <v/>
      </c>
      <c r="G154" s="7">
        <f t="shared" ca="1" si="230"/>
        <v>0</v>
      </c>
      <c r="H154" s="33">
        <f t="shared" ca="1" si="305"/>
        <v>0</v>
      </c>
      <c r="I154" s="33">
        <f t="shared" ca="1" si="305"/>
        <v>0</v>
      </c>
      <c r="J154" s="33">
        <f t="shared" ca="1" si="305"/>
        <v>0</v>
      </c>
      <c r="K154" s="33">
        <f t="shared" ca="1" si="305"/>
        <v>0</v>
      </c>
      <c r="L154" s="33">
        <f t="shared" ca="1" si="305"/>
        <v>0</v>
      </c>
      <c r="M154" s="33">
        <f t="shared" ca="1" si="305"/>
        <v>0</v>
      </c>
      <c r="N154" s="33">
        <f t="shared" ca="1" si="305"/>
        <v>0</v>
      </c>
      <c r="O154" s="33">
        <f t="shared" ca="1" si="305"/>
        <v>0</v>
      </c>
      <c r="P154" s="33">
        <f t="shared" ca="1" si="305"/>
        <v>0</v>
      </c>
      <c r="Q154" s="33">
        <f t="shared" ca="1" si="305"/>
        <v>0</v>
      </c>
      <c r="R154" s="33">
        <f t="shared" ca="1" si="305"/>
        <v>0</v>
      </c>
      <c r="S154" s="33">
        <f t="shared" ca="1" si="305"/>
        <v>0</v>
      </c>
      <c r="T154" s="33">
        <f t="shared" ca="1" si="305"/>
        <v>0</v>
      </c>
      <c r="U154" s="33">
        <f t="shared" ca="1" si="305"/>
        <v>0</v>
      </c>
      <c r="V154" s="33">
        <f t="shared" ca="1" si="305"/>
        <v>0</v>
      </c>
      <c r="W154" s="33">
        <f t="shared" ca="1" si="305"/>
        <v>0</v>
      </c>
      <c r="X154" s="33">
        <f t="shared" ca="1" si="306"/>
        <v>0</v>
      </c>
      <c r="Y154" s="33">
        <f t="shared" ca="1" si="306"/>
        <v>0</v>
      </c>
      <c r="Z154" s="33">
        <f t="shared" ca="1" si="306"/>
        <v>0</v>
      </c>
      <c r="AA154" s="33">
        <f t="shared" ca="1" si="306"/>
        <v>0</v>
      </c>
      <c r="AB154" s="33">
        <f t="shared" ca="1" si="306"/>
        <v>0</v>
      </c>
      <c r="AC154" s="33">
        <f t="shared" ca="1" si="306"/>
        <v>0</v>
      </c>
      <c r="AD154" s="33">
        <f t="shared" ca="1" si="306"/>
        <v>0</v>
      </c>
      <c r="AE154" s="33">
        <f t="shared" ca="1" si="306"/>
        <v>0</v>
      </c>
      <c r="AF154" s="33">
        <f t="shared" ca="1" si="303"/>
        <v>0</v>
      </c>
      <c r="AG154" s="33">
        <f t="shared" ca="1" si="303"/>
        <v>0</v>
      </c>
      <c r="AH154" s="33">
        <f t="shared" ca="1" si="303"/>
        <v>0</v>
      </c>
      <c r="AI154" s="33">
        <f t="shared" ca="1" si="303"/>
        <v>0</v>
      </c>
      <c r="AJ154" s="33">
        <f t="shared" ca="1" si="303"/>
        <v>0</v>
      </c>
      <c r="AK154" s="33">
        <f t="shared" ca="1" si="303"/>
        <v>0</v>
      </c>
      <c r="AL154" s="33">
        <f t="shared" ca="1" si="303"/>
        <v>0</v>
      </c>
      <c r="AM154" s="33">
        <f t="shared" ca="1" si="303"/>
        <v>0</v>
      </c>
      <c r="AN154" s="33">
        <f t="shared" ca="1" si="303"/>
        <v>0</v>
      </c>
      <c r="AO154" s="33">
        <f t="shared" ca="1" si="303"/>
        <v>0</v>
      </c>
      <c r="AP154" s="33">
        <f t="shared" ca="1" si="303"/>
        <v>0</v>
      </c>
      <c r="AQ154" s="33">
        <f t="shared" ca="1" si="302"/>
        <v>0</v>
      </c>
      <c r="AR154" s="33">
        <f t="shared" ca="1" si="302"/>
        <v>0</v>
      </c>
      <c r="AS154" s="33">
        <f t="shared" ca="1" si="302"/>
        <v>0</v>
      </c>
      <c r="AT154" s="33">
        <f t="shared" ca="1" si="302"/>
        <v>0</v>
      </c>
      <c r="AU154" s="33">
        <f t="shared" ca="1" si="301"/>
        <v>0</v>
      </c>
      <c r="AV154" s="33">
        <f t="shared" ca="1" si="301"/>
        <v>0</v>
      </c>
      <c r="AW154" s="33">
        <f t="shared" ca="1" si="301"/>
        <v>0</v>
      </c>
      <c r="AX154" s="33">
        <f t="shared" ca="1" si="301"/>
        <v>0</v>
      </c>
      <c r="AY154" s="33">
        <f t="shared" ca="1" si="301"/>
        <v>0</v>
      </c>
      <c r="AZ154" s="33">
        <f t="shared" ca="1" si="301"/>
        <v>0</v>
      </c>
      <c r="BA154" s="33">
        <f t="shared" ca="1" si="301"/>
        <v>0</v>
      </c>
      <c r="BB154" s="33">
        <f t="shared" ca="1" si="301"/>
        <v>0</v>
      </c>
      <c r="BC154" s="33">
        <f t="shared" ca="1" si="301"/>
        <v>0</v>
      </c>
      <c r="BD154" s="33">
        <f t="shared" ca="1" si="300"/>
        <v>0</v>
      </c>
      <c r="BE154" s="33">
        <f t="shared" ca="1" si="300"/>
        <v>0</v>
      </c>
      <c r="BF154" s="33">
        <f t="shared" ca="1" si="300"/>
        <v>0</v>
      </c>
      <c r="BG154" s="33">
        <f t="shared" ca="1" si="300"/>
        <v>0</v>
      </c>
      <c r="BH154" s="33"/>
      <c r="BJ154" s="148" t="str">
        <f t="shared" ca="1" si="231"/>
        <v/>
      </c>
      <c r="BL154" s="30"/>
      <c r="BN154" s="29" t="str">
        <f t="shared" ca="1" si="232"/>
        <v/>
      </c>
      <c r="BO154" s="29" t="str">
        <f t="shared" ca="1" si="233"/>
        <v/>
      </c>
      <c r="BP154" s="29" t="str">
        <f t="shared" ca="1" si="234"/>
        <v/>
      </c>
      <c r="BQ154" s="29" t="str">
        <f t="shared" ca="1" si="235"/>
        <v/>
      </c>
      <c r="BR154" s="29" t="str">
        <f t="shared" ca="1" si="236"/>
        <v/>
      </c>
      <c r="BS154" s="29" t="str">
        <f t="shared" ca="1" si="237"/>
        <v/>
      </c>
      <c r="BT154" s="29" t="str">
        <f t="shared" ca="1" si="238"/>
        <v/>
      </c>
      <c r="BU154" s="29" t="str">
        <f t="shared" ca="1" si="239"/>
        <v/>
      </c>
      <c r="BV154" s="29" t="str">
        <f t="shared" ca="1" si="240"/>
        <v/>
      </c>
      <c r="BW154" s="29" t="str">
        <f t="shared" ca="1" si="241"/>
        <v/>
      </c>
      <c r="BX154" s="29" t="str">
        <f t="shared" ca="1" si="242"/>
        <v/>
      </c>
      <c r="BY154" s="29" t="str">
        <f t="shared" ca="1" si="243"/>
        <v/>
      </c>
      <c r="BZ154" s="29" t="str">
        <f t="shared" ca="1" si="244"/>
        <v/>
      </c>
      <c r="CA154" s="29" t="str">
        <f t="shared" ca="1" si="245"/>
        <v/>
      </c>
      <c r="CB154" s="29" t="str">
        <f t="shared" ca="1" si="246"/>
        <v/>
      </c>
      <c r="CC154" s="29" t="str">
        <f t="shared" ca="1" si="247"/>
        <v/>
      </c>
      <c r="CD154" s="29" t="str">
        <f t="shared" ca="1" si="248"/>
        <v/>
      </c>
      <c r="CE154" s="29" t="str">
        <f t="shared" ca="1" si="249"/>
        <v/>
      </c>
      <c r="CF154" s="29" t="str">
        <f t="shared" ca="1" si="250"/>
        <v/>
      </c>
      <c r="CG154" s="29" t="str">
        <f t="shared" ca="1" si="251"/>
        <v/>
      </c>
      <c r="CH154" s="29" t="str">
        <f t="shared" ca="1" si="252"/>
        <v/>
      </c>
      <c r="CI154" s="29" t="str">
        <f t="shared" ca="1" si="253"/>
        <v/>
      </c>
      <c r="CJ154" s="29" t="str">
        <f t="shared" ca="1" si="254"/>
        <v/>
      </c>
      <c r="CK154" s="29" t="str">
        <f t="shared" ca="1" si="255"/>
        <v/>
      </c>
      <c r="CL154" s="29" t="str">
        <f t="shared" ca="1" si="256"/>
        <v/>
      </c>
      <c r="CM154" s="29" t="str">
        <f t="shared" ca="1" si="257"/>
        <v/>
      </c>
      <c r="CN154" s="29" t="str">
        <f t="shared" ca="1" si="258"/>
        <v/>
      </c>
      <c r="CO154" s="29" t="str">
        <f t="shared" ca="1" si="259"/>
        <v/>
      </c>
      <c r="CP154" s="29" t="str">
        <f t="shared" ca="1" si="260"/>
        <v/>
      </c>
      <c r="CQ154" s="29" t="str">
        <f t="shared" ca="1" si="261"/>
        <v/>
      </c>
      <c r="CR154" s="29" t="str">
        <f t="shared" ca="1" si="262"/>
        <v/>
      </c>
      <c r="CS154" s="29" t="str">
        <f t="shared" ca="1" si="263"/>
        <v/>
      </c>
      <c r="CT154" s="29" t="str">
        <f t="shared" ca="1" si="264"/>
        <v/>
      </c>
      <c r="CU154" s="29" t="str">
        <f t="shared" ca="1" si="265"/>
        <v/>
      </c>
      <c r="CV154" s="29" t="str">
        <f t="shared" ca="1" si="266"/>
        <v/>
      </c>
      <c r="CW154" s="29" t="str">
        <f t="shared" ca="1" si="267"/>
        <v/>
      </c>
      <c r="CX154" s="29" t="str">
        <f t="shared" ca="1" si="268"/>
        <v/>
      </c>
      <c r="CY154" s="29" t="str">
        <f t="shared" ca="1" si="269"/>
        <v/>
      </c>
      <c r="CZ154" s="29" t="str">
        <f t="shared" ca="1" si="270"/>
        <v/>
      </c>
      <c r="DA154" s="29" t="str">
        <f t="shared" ca="1" si="271"/>
        <v/>
      </c>
      <c r="DB154" s="29" t="str">
        <f t="shared" ca="1" si="272"/>
        <v/>
      </c>
      <c r="DC154" s="29" t="str">
        <f t="shared" ca="1" si="273"/>
        <v/>
      </c>
      <c r="DD154" s="29" t="str">
        <f t="shared" ca="1" si="274"/>
        <v/>
      </c>
      <c r="DE154" s="29" t="str">
        <f t="shared" ca="1" si="275"/>
        <v/>
      </c>
      <c r="DF154" s="29" t="str">
        <f t="shared" ca="1" si="276"/>
        <v/>
      </c>
      <c r="DG154" s="29" t="str">
        <f t="shared" ca="1" si="277"/>
        <v/>
      </c>
      <c r="DH154" s="29" t="str">
        <f t="shared" ca="1" si="278"/>
        <v/>
      </c>
      <c r="DI154" s="29" t="str">
        <f t="shared" ca="1" si="279"/>
        <v/>
      </c>
      <c r="DJ154" s="29" t="str">
        <f t="shared" ca="1" si="280"/>
        <v/>
      </c>
      <c r="DK154" s="29" t="str">
        <f t="shared" ca="1" si="281"/>
        <v/>
      </c>
      <c r="DL154" s="29" t="str">
        <f t="shared" ca="1" si="282"/>
        <v/>
      </c>
      <c r="DM154" s="29" t="str">
        <f t="shared" ca="1" si="283"/>
        <v/>
      </c>
      <c r="JD154">
        <f t="shared" si="145"/>
        <v>0</v>
      </c>
      <c r="JE154">
        <f t="shared" si="284"/>
        <v>0</v>
      </c>
      <c r="JF154" t="str">
        <f t="shared" ca="1" si="285"/>
        <v/>
      </c>
      <c r="JG154" t="str">
        <f t="shared" ca="1" si="286"/>
        <v/>
      </c>
      <c r="JH154" t="str">
        <f t="shared" ca="1" si="287"/>
        <v/>
      </c>
      <c r="JI154" t="str">
        <f t="shared" ca="1" si="288"/>
        <v/>
      </c>
    </row>
    <row r="155" spans="3:269" x14ac:dyDescent="0.2">
      <c r="C155" s="9">
        <f t="array" aca="1" ref="C155" ca="1">MIN(IF($L$7=0, 0, IF(INDIRECT($L$6)&gt;0, IF(ROW(INDIRECT($L$6))&gt;C154, ROW(INDIRECT($L$6)), MAXR))))</f>
        <v>9999999</v>
      </c>
      <c r="D155" s="9">
        <f t="shared" ca="1" si="85"/>
        <v>0</v>
      </c>
      <c r="E155" s="9">
        <f t="shared" ca="1" si="228"/>
        <v>0</v>
      </c>
      <c r="F155" s="105" t="str">
        <f t="shared" ca="1" si="229"/>
        <v/>
      </c>
      <c r="G155" s="7">
        <f t="shared" ca="1" si="230"/>
        <v>0</v>
      </c>
      <c r="H155" s="33">
        <f t="shared" ca="1" si="305"/>
        <v>0</v>
      </c>
      <c r="I155" s="33">
        <f t="shared" ca="1" si="305"/>
        <v>0</v>
      </c>
      <c r="J155" s="33">
        <f t="shared" ca="1" si="305"/>
        <v>0</v>
      </c>
      <c r="K155" s="33">
        <f t="shared" ca="1" si="305"/>
        <v>0</v>
      </c>
      <c r="L155" s="33">
        <f t="shared" ca="1" si="305"/>
        <v>0</v>
      </c>
      <c r="M155" s="33">
        <f t="shared" ca="1" si="305"/>
        <v>0</v>
      </c>
      <c r="N155" s="33">
        <f t="shared" ca="1" si="305"/>
        <v>0</v>
      </c>
      <c r="O155" s="33">
        <f t="shared" ca="1" si="305"/>
        <v>0</v>
      </c>
      <c r="P155" s="33">
        <f t="shared" ca="1" si="305"/>
        <v>0</v>
      </c>
      <c r="Q155" s="33">
        <f t="shared" ca="1" si="305"/>
        <v>0</v>
      </c>
      <c r="R155" s="33">
        <f t="shared" ca="1" si="305"/>
        <v>0</v>
      </c>
      <c r="S155" s="33">
        <f t="shared" ca="1" si="305"/>
        <v>0</v>
      </c>
      <c r="T155" s="33">
        <f t="shared" ca="1" si="305"/>
        <v>0</v>
      </c>
      <c r="U155" s="33">
        <f t="shared" ca="1" si="305"/>
        <v>0</v>
      </c>
      <c r="V155" s="33">
        <f t="shared" ca="1" si="305"/>
        <v>0</v>
      </c>
      <c r="W155" s="33">
        <f t="shared" ca="1" si="305"/>
        <v>0</v>
      </c>
      <c r="X155" s="33">
        <f t="shared" ca="1" si="306"/>
        <v>0</v>
      </c>
      <c r="Y155" s="33">
        <f t="shared" ca="1" si="306"/>
        <v>0</v>
      </c>
      <c r="Z155" s="33">
        <f t="shared" ca="1" si="306"/>
        <v>0</v>
      </c>
      <c r="AA155" s="33">
        <f t="shared" ca="1" si="306"/>
        <v>0</v>
      </c>
      <c r="AB155" s="33">
        <f t="shared" ca="1" si="306"/>
        <v>0</v>
      </c>
      <c r="AC155" s="33">
        <f t="shared" ca="1" si="306"/>
        <v>0</v>
      </c>
      <c r="AD155" s="33">
        <f t="shared" ca="1" si="306"/>
        <v>0</v>
      </c>
      <c r="AE155" s="33">
        <f t="shared" ca="1" si="306"/>
        <v>0</v>
      </c>
      <c r="AF155" s="33">
        <f t="shared" ca="1" si="303"/>
        <v>0</v>
      </c>
      <c r="AG155" s="33">
        <f t="shared" ca="1" si="303"/>
        <v>0</v>
      </c>
      <c r="AH155" s="33">
        <f t="shared" ca="1" si="303"/>
        <v>0</v>
      </c>
      <c r="AI155" s="33">
        <f t="shared" ca="1" si="303"/>
        <v>0</v>
      </c>
      <c r="AJ155" s="33">
        <f t="shared" ca="1" si="303"/>
        <v>0</v>
      </c>
      <c r="AK155" s="33">
        <f t="shared" ca="1" si="303"/>
        <v>0</v>
      </c>
      <c r="AL155" s="33">
        <f t="shared" ca="1" si="303"/>
        <v>0</v>
      </c>
      <c r="AM155" s="33">
        <f t="shared" ca="1" si="303"/>
        <v>0</v>
      </c>
      <c r="AN155" s="33">
        <f t="shared" ca="1" si="303"/>
        <v>0</v>
      </c>
      <c r="AO155" s="33">
        <f t="shared" ca="1" si="303"/>
        <v>0</v>
      </c>
      <c r="AP155" s="33">
        <f t="shared" ca="1" si="303"/>
        <v>0</v>
      </c>
      <c r="AQ155" s="33">
        <f t="shared" ca="1" si="302"/>
        <v>0</v>
      </c>
      <c r="AR155" s="33">
        <f t="shared" ca="1" si="302"/>
        <v>0</v>
      </c>
      <c r="AS155" s="33">
        <f t="shared" ca="1" si="302"/>
        <v>0</v>
      </c>
      <c r="AT155" s="33">
        <f t="shared" ca="1" si="302"/>
        <v>0</v>
      </c>
      <c r="AU155" s="33">
        <f t="shared" ca="1" si="301"/>
        <v>0</v>
      </c>
      <c r="AV155" s="33">
        <f t="shared" ca="1" si="301"/>
        <v>0</v>
      </c>
      <c r="AW155" s="33">
        <f t="shared" ca="1" si="301"/>
        <v>0</v>
      </c>
      <c r="AX155" s="33">
        <f t="shared" ca="1" si="301"/>
        <v>0</v>
      </c>
      <c r="AY155" s="33">
        <f t="shared" ca="1" si="301"/>
        <v>0</v>
      </c>
      <c r="AZ155" s="33">
        <f t="shared" ca="1" si="301"/>
        <v>0</v>
      </c>
      <c r="BA155" s="33">
        <f t="shared" ca="1" si="301"/>
        <v>0</v>
      </c>
      <c r="BB155" s="33">
        <f t="shared" ca="1" si="301"/>
        <v>0</v>
      </c>
      <c r="BC155" s="33">
        <f t="shared" ca="1" si="301"/>
        <v>0</v>
      </c>
      <c r="BD155" s="33">
        <f t="shared" ca="1" si="300"/>
        <v>0</v>
      </c>
      <c r="BE155" s="33">
        <f t="shared" ca="1" si="300"/>
        <v>0</v>
      </c>
      <c r="BF155" s="33">
        <f t="shared" ca="1" si="300"/>
        <v>0</v>
      </c>
      <c r="BG155" s="33">
        <f t="shared" ca="1" si="300"/>
        <v>0</v>
      </c>
      <c r="BH155" s="33"/>
      <c r="BJ155" s="148" t="str">
        <f t="shared" ca="1" si="231"/>
        <v/>
      </c>
      <c r="BL155" s="30"/>
      <c r="BN155" s="29" t="str">
        <f t="shared" ca="1" si="232"/>
        <v/>
      </c>
      <c r="BO155" s="29" t="str">
        <f t="shared" ca="1" si="233"/>
        <v/>
      </c>
      <c r="BP155" s="29" t="str">
        <f t="shared" ca="1" si="234"/>
        <v/>
      </c>
      <c r="BQ155" s="29" t="str">
        <f t="shared" ca="1" si="235"/>
        <v/>
      </c>
      <c r="BR155" s="29" t="str">
        <f t="shared" ca="1" si="236"/>
        <v/>
      </c>
      <c r="BS155" s="29" t="str">
        <f t="shared" ca="1" si="237"/>
        <v/>
      </c>
      <c r="BT155" s="29" t="str">
        <f t="shared" ca="1" si="238"/>
        <v/>
      </c>
      <c r="BU155" s="29" t="str">
        <f t="shared" ca="1" si="239"/>
        <v/>
      </c>
      <c r="BV155" s="29" t="str">
        <f t="shared" ca="1" si="240"/>
        <v/>
      </c>
      <c r="BW155" s="29" t="str">
        <f t="shared" ca="1" si="241"/>
        <v/>
      </c>
      <c r="BX155" s="29" t="str">
        <f t="shared" ca="1" si="242"/>
        <v/>
      </c>
      <c r="BY155" s="29" t="str">
        <f t="shared" ca="1" si="243"/>
        <v/>
      </c>
      <c r="BZ155" s="29" t="str">
        <f t="shared" ca="1" si="244"/>
        <v/>
      </c>
      <c r="CA155" s="29" t="str">
        <f t="shared" ca="1" si="245"/>
        <v/>
      </c>
      <c r="CB155" s="29" t="str">
        <f t="shared" ca="1" si="246"/>
        <v/>
      </c>
      <c r="CC155" s="29" t="str">
        <f t="shared" ca="1" si="247"/>
        <v/>
      </c>
      <c r="CD155" s="29" t="str">
        <f t="shared" ca="1" si="248"/>
        <v/>
      </c>
      <c r="CE155" s="29" t="str">
        <f t="shared" ca="1" si="249"/>
        <v/>
      </c>
      <c r="CF155" s="29" t="str">
        <f t="shared" ca="1" si="250"/>
        <v/>
      </c>
      <c r="CG155" s="29" t="str">
        <f t="shared" ca="1" si="251"/>
        <v/>
      </c>
      <c r="CH155" s="29" t="str">
        <f t="shared" ca="1" si="252"/>
        <v/>
      </c>
      <c r="CI155" s="29" t="str">
        <f t="shared" ca="1" si="253"/>
        <v/>
      </c>
      <c r="CJ155" s="29" t="str">
        <f t="shared" ca="1" si="254"/>
        <v/>
      </c>
      <c r="CK155" s="29" t="str">
        <f t="shared" ca="1" si="255"/>
        <v/>
      </c>
      <c r="CL155" s="29" t="str">
        <f t="shared" ca="1" si="256"/>
        <v/>
      </c>
      <c r="CM155" s="29" t="str">
        <f t="shared" ca="1" si="257"/>
        <v/>
      </c>
      <c r="CN155" s="29" t="str">
        <f t="shared" ca="1" si="258"/>
        <v/>
      </c>
      <c r="CO155" s="29" t="str">
        <f t="shared" ca="1" si="259"/>
        <v/>
      </c>
      <c r="CP155" s="29" t="str">
        <f t="shared" ca="1" si="260"/>
        <v/>
      </c>
      <c r="CQ155" s="29" t="str">
        <f t="shared" ca="1" si="261"/>
        <v/>
      </c>
      <c r="CR155" s="29" t="str">
        <f t="shared" ca="1" si="262"/>
        <v/>
      </c>
      <c r="CS155" s="29" t="str">
        <f t="shared" ca="1" si="263"/>
        <v/>
      </c>
      <c r="CT155" s="29" t="str">
        <f t="shared" ca="1" si="264"/>
        <v/>
      </c>
      <c r="CU155" s="29" t="str">
        <f t="shared" ca="1" si="265"/>
        <v/>
      </c>
      <c r="CV155" s="29" t="str">
        <f t="shared" ca="1" si="266"/>
        <v/>
      </c>
      <c r="CW155" s="29" t="str">
        <f t="shared" ca="1" si="267"/>
        <v/>
      </c>
      <c r="CX155" s="29" t="str">
        <f t="shared" ca="1" si="268"/>
        <v/>
      </c>
      <c r="CY155" s="29" t="str">
        <f t="shared" ca="1" si="269"/>
        <v/>
      </c>
      <c r="CZ155" s="29" t="str">
        <f t="shared" ca="1" si="270"/>
        <v/>
      </c>
      <c r="DA155" s="29" t="str">
        <f t="shared" ca="1" si="271"/>
        <v/>
      </c>
      <c r="DB155" s="29" t="str">
        <f t="shared" ca="1" si="272"/>
        <v/>
      </c>
      <c r="DC155" s="29" t="str">
        <f t="shared" ca="1" si="273"/>
        <v/>
      </c>
      <c r="DD155" s="29" t="str">
        <f t="shared" ca="1" si="274"/>
        <v/>
      </c>
      <c r="DE155" s="29" t="str">
        <f t="shared" ca="1" si="275"/>
        <v/>
      </c>
      <c r="DF155" s="29" t="str">
        <f t="shared" ca="1" si="276"/>
        <v/>
      </c>
      <c r="DG155" s="29" t="str">
        <f t="shared" ca="1" si="277"/>
        <v/>
      </c>
      <c r="DH155" s="29" t="str">
        <f t="shared" ca="1" si="278"/>
        <v/>
      </c>
      <c r="DI155" s="29" t="str">
        <f t="shared" ca="1" si="279"/>
        <v/>
      </c>
      <c r="DJ155" s="29" t="str">
        <f t="shared" ca="1" si="280"/>
        <v/>
      </c>
      <c r="DK155" s="29" t="str">
        <f t="shared" ca="1" si="281"/>
        <v/>
      </c>
      <c r="DL155" s="29" t="str">
        <f t="shared" ca="1" si="282"/>
        <v/>
      </c>
      <c r="DM155" s="29" t="str">
        <f t="shared" ca="1" si="283"/>
        <v/>
      </c>
      <c r="JD155">
        <f t="shared" si="145"/>
        <v>0</v>
      </c>
      <c r="JE155">
        <f t="shared" si="284"/>
        <v>0</v>
      </c>
      <c r="JF155" t="str">
        <f t="shared" ca="1" si="285"/>
        <v/>
      </c>
      <c r="JG155" t="str">
        <f t="shared" ca="1" si="286"/>
        <v/>
      </c>
      <c r="JH155" t="str">
        <f t="shared" ca="1" si="287"/>
        <v/>
      </c>
      <c r="JI155" t="str">
        <f t="shared" ca="1" si="288"/>
        <v/>
      </c>
    </row>
    <row r="156" spans="3:269" x14ac:dyDescent="0.2">
      <c r="C156" s="9">
        <f t="array" aca="1" ref="C156" ca="1">MIN(IF($L$7=0, 0, IF(INDIRECT($L$6)&gt;0, IF(ROW(INDIRECT($L$6))&gt;C155, ROW(INDIRECT($L$6)), MAXR))))</f>
        <v>9999999</v>
      </c>
      <c r="D156" s="9">
        <f t="shared" ca="1" si="85"/>
        <v>0</v>
      </c>
      <c r="E156" s="9">
        <f t="shared" ca="1" si="228"/>
        <v>0</v>
      </c>
      <c r="F156" s="105" t="str">
        <f t="shared" ca="1" si="229"/>
        <v/>
      </c>
      <c r="G156" s="7">
        <f t="shared" ca="1" si="230"/>
        <v>0</v>
      </c>
      <c r="H156" s="33">
        <f t="shared" ca="1" si="305"/>
        <v>0</v>
      </c>
      <c r="I156" s="33">
        <f t="shared" ca="1" si="305"/>
        <v>0</v>
      </c>
      <c r="J156" s="33">
        <f t="shared" ca="1" si="305"/>
        <v>0</v>
      </c>
      <c r="K156" s="33">
        <f t="shared" ca="1" si="305"/>
        <v>0</v>
      </c>
      <c r="L156" s="33">
        <f t="shared" ca="1" si="305"/>
        <v>0</v>
      </c>
      <c r="M156" s="33">
        <f t="shared" ca="1" si="305"/>
        <v>0</v>
      </c>
      <c r="N156" s="33">
        <f t="shared" ca="1" si="305"/>
        <v>0</v>
      </c>
      <c r="O156" s="33">
        <f t="shared" ca="1" si="305"/>
        <v>0</v>
      </c>
      <c r="P156" s="33">
        <f t="shared" ca="1" si="305"/>
        <v>0</v>
      </c>
      <c r="Q156" s="33">
        <f t="shared" ca="1" si="305"/>
        <v>0</v>
      </c>
      <c r="R156" s="33">
        <f t="shared" ca="1" si="305"/>
        <v>0</v>
      </c>
      <c r="S156" s="33">
        <f t="shared" ca="1" si="305"/>
        <v>0</v>
      </c>
      <c r="T156" s="33">
        <f t="shared" ca="1" si="305"/>
        <v>0</v>
      </c>
      <c r="U156" s="33">
        <f t="shared" ca="1" si="305"/>
        <v>0</v>
      </c>
      <c r="V156" s="33">
        <f t="shared" ca="1" si="305"/>
        <v>0</v>
      </c>
      <c r="W156" s="33">
        <f t="shared" ca="1" si="305"/>
        <v>0</v>
      </c>
      <c r="X156" s="33">
        <f t="shared" ca="1" si="306"/>
        <v>0</v>
      </c>
      <c r="Y156" s="33">
        <f t="shared" ca="1" si="306"/>
        <v>0</v>
      </c>
      <c r="Z156" s="33">
        <f t="shared" ca="1" si="306"/>
        <v>0</v>
      </c>
      <c r="AA156" s="33">
        <f t="shared" ca="1" si="306"/>
        <v>0</v>
      </c>
      <c r="AB156" s="33">
        <f t="shared" ca="1" si="306"/>
        <v>0</v>
      </c>
      <c r="AC156" s="33">
        <f t="shared" ca="1" si="306"/>
        <v>0</v>
      </c>
      <c r="AD156" s="33">
        <f t="shared" ca="1" si="306"/>
        <v>0</v>
      </c>
      <c r="AE156" s="33">
        <f t="shared" ca="1" si="306"/>
        <v>0</v>
      </c>
      <c r="AF156" s="33">
        <f t="shared" ca="1" si="303"/>
        <v>0</v>
      </c>
      <c r="AG156" s="33">
        <f t="shared" ca="1" si="303"/>
        <v>0</v>
      </c>
      <c r="AH156" s="33">
        <f t="shared" ca="1" si="303"/>
        <v>0</v>
      </c>
      <c r="AI156" s="33">
        <f t="shared" ca="1" si="303"/>
        <v>0</v>
      </c>
      <c r="AJ156" s="33">
        <f t="shared" ca="1" si="303"/>
        <v>0</v>
      </c>
      <c r="AK156" s="33">
        <f t="shared" ca="1" si="303"/>
        <v>0</v>
      </c>
      <c r="AL156" s="33">
        <f t="shared" ca="1" si="303"/>
        <v>0</v>
      </c>
      <c r="AM156" s="33">
        <f t="shared" ca="1" si="303"/>
        <v>0</v>
      </c>
      <c r="AN156" s="33">
        <f t="shared" ca="1" si="303"/>
        <v>0</v>
      </c>
      <c r="AO156" s="33">
        <f t="shared" ca="1" si="303"/>
        <v>0</v>
      </c>
      <c r="AP156" s="33">
        <f t="shared" ca="1" si="303"/>
        <v>0</v>
      </c>
      <c r="AQ156" s="33">
        <f t="shared" ca="1" si="302"/>
        <v>0</v>
      </c>
      <c r="AR156" s="33">
        <f t="shared" ca="1" si="302"/>
        <v>0</v>
      </c>
      <c r="AS156" s="33">
        <f t="shared" ca="1" si="302"/>
        <v>0</v>
      </c>
      <c r="AT156" s="33">
        <f t="shared" ca="1" si="302"/>
        <v>0</v>
      </c>
      <c r="AU156" s="33">
        <f t="shared" ca="1" si="301"/>
        <v>0</v>
      </c>
      <c r="AV156" s="33">
        <f t="shared" ca="1" si="301"/>
        <v>0</v>
      </c>
      <c r="AW156" s="33">
        <f t="shared" ca="1" si="301"/>
        <v>0</v>
      </c>
      <c r="AX156" s="33">
        <f t="shared" ca="1" si="301"/>
        <v>0</v>
      </c>
      <c r="AY156" s="33">
        <f t="shared" ca="1" si="301"/>
        <v>0</v>
      </c>
      <c r="AZ156" s="33">
        <f t="shared" ca="1" si="301"/>
        <v>0</v>
      </c>
      <c r="BA156" s="33">
        <f t="shared" ca="1" si="301"/>
        <v>0</v>
      </c>
      <c r="BB156" s="33">
        <f t="shared" ca="1" si="301"/>
        <v>0</v>
      </c>
      <c r="BC156" s="33">
        <f t="shared" ca="1" si="301"/>
        <v>0</v>
      </c>
      <c r="BD156" s="33">
        <f t="shared" ca="1" si="300"/>
        <v>0</v>
      </c>
      <c r="BE156" s="33">
        <f t="shared" ca="1" si="300"/>
        <v>0</v>
      </c>
      <c r="BF156" s="33">
        <f t="shared" ca="1" si="300"/>
        <v>0</v>
      </c>
      <c r="BG156" s="33">
        <f t="shared" ca="1" si="300"/>
        <v>0</v>
      </c>
      <c r="BH156" s="33"/>
      <c r="BJ156" s="148" t="str">
        <f t="shared" ca="1" si="231"/>
        <v/>
      </c>
      <c r="BL156" s="30"/>
      <c r="BN156" s="29" t="str">
        <f t="shared" ca="1" si="232"/>
        <v/>
      </c>
      <c r="BO156" s="29" t="str">
        <f t="shared" ca="1" si="233"/>
        <v/>
      </c>
      <c r="BP156" s="29" t="str">
        <f t="shared" ca="1" si="234"/>
        <v/>
      </c>
      <c r="BQ156" s="29" t="str">
        <f t="shared" ca="1" si="235"/>
        <v/>
      </c>
      <c r="BR156" s="29" t="str">
        <f t="shared" ca="1" si="236"/>
        <v/>
      </c>
      <c r="BS156" s="29" t="str">
        <f t="shared" ca="1" si="237"/>
        <v/>
      </c>
      <c r="BT156" s="29" t="str">
        <f t="shared" ca="1" si="238"/>
        <v/>
      </c>
      <c r="BU156" s="29" t="str">
        <f t="shared" ca="1" si="239"/>
        <v/>
      </c>
      <c r="BV156" s="29" t="str">
        <f t="shared" ca="1" si="240"/>
        <v/>
      </c>
      <c r="BW156" s="29" t="str">
        <f t="shared" ca="1" si="241"/>
        <v/>
      </c>
      <c r="BX156" s="29" t="str">
        <f t="shared" ca="1" si="242"/>
        <v/>
      </c>
      <c r="BY156" s="29" t="str">
        <f t="shared" ca="1" si="243"/>
        <v/>
      </c>
      <c r="BZ156" s="29" t="str">
        <f t="shared" ca="1" si="244"/>
        <v/>
      </c>
      <c r="CA156" s="29" t="str">
        <f t="shared" ca="1" si="245"/>
        <v/>
      </c>
      <c r="CB156" s="29" t="str">
        <f t="shared" ca="1" si="246"/>
        <v/>
      </c>
      <c r="CC156" s="29" t="str">
        <f t="shared" ca="1" si="247"/>
        <v/>
      </c>
      <c r="CD156" s="29" t="str">
        <f t="shared" ca="1" si="248"/>
        <v/>
      </c>
      <c r="CE156" s="29" t="str">
        <f t="shared" ca="1" si="249"/>
        <v/>
      </c>
      <c r="CF156" s="29" t="str">
        <f t="shared" ca="1" si="250"/>
        <v/>
      </c>
      <c r="CG156" s="29" t="str">
        <f t="shared" ca="1" si="251"/>
        <v/>
      </c>
      <c r="CH156" s="29" t="str">
        <f t="shared" ca="1" si="252"/>
        <v/>
      </c>
      <c r="CI156" s="29" t="str">
        <f t="shared" ca="1" si="253"/>
        <v/>
      </c>
      <c r="CJ156" s="29" t="str">
        <f t="shared" ca="1" si="254"/>
        <v/>
      </c>
      <c r="CK156" s="29" t="str">
        <f t="shared" ca="1" si="255"/>
        <v/>
      </c>
      <c r="CL156" s="29" t="str">
        <f t="shared" ca="1" si="256"/>
        <v/>
      </c>
      <c r="CM156" s="29" t="str">
        <f t="shared" ca="1" si="257"/>
        <v/>
      </c>
      <c r="CN156" s="29" t="str">
        <f t="shared" ca="1" si="258"/>
        <v/>
      </c>
      <c r="CO156" s="29" t="str">
        <f t="shared" ca="1" si="259"/>
        <v/>
      </c>
      <c r="CP156" s="29" t="str">
        <f t="shared" ca="1" si="260"/>
        <v/>
      </c>
      <c r="CQ156" s="29" t="str">
        <f t="shared" ca="1" si="261"/>
        <v/>
      </c>
      <c r="CR156" s="29" t="str">
        <f t="shared" ca="1" si="262"/>
        <v/>
      </c>
      <c r="CS156" s="29" t="str">
        <f t="shared" ca="1" si="263"/>
        <v/>
      </c>
      <c r="CT156" s="29" t="str">
        <f t="shared" ca="1" si="264"/>
        <v/>
      </c>
      <c r="CU156" s="29" t="str">
        <f t="shared" ca="1" si="265"/>
        <v/>
      </c>
      <c r="CV156" s="29" t="str">
        <f t="shared" ca="1" si="266"/>
        <v/>
      </c>
      <c r="CW156" s="29" t="str">
        <f t="shared" ca="1" si="267"/>
        <v/>
      </c>
      <c r="CX156" s="29" t="str">
        <f t="shared" ca="1" si="268"/>
        <v/>
      </c>
      <c r="CY156" s="29" t="str">
        <f t="shared" ca="1" si="269"/>
        <v/>
      </c>
      <c r="CZ156" s="29" t="str">
        <f t="shared" ca="1" si="270"/>
        <v/>
      </c>
      <c r="DA156" s="29" t="str">
        <f t="shared" ca="1" si="271"/>
        <v/>
      </c>
      <c r="DB156" s="29" t="str">
        <f t="shared" ca="1" si="272"/>
        <v/>
      </c>
      <c r="DC156" s="29" t="str">
        <f t="shared" ca="1" si="273"/>
        <v/>
      </c>
      <c r="DD156" s="29" t="str">
        <f t="shared" ca="1" si="274"/>
        <v/>
      </c>
      <c r="DE156" s="29" t="str">
        <f t="shared" ca="1" si="275"/>
        <v/>
      </c>
      <c r="DF156" s="29" t="str">
        <f t="shared" ca="1" si="276"/>
        <v/>
      </c>
      <c r="DG156" s="29" t="str">
        <f t="shared" ca="1" si="277"/>
        <v/>
      </c>
      <c r="DH156" s="29" t="str">
        <f t="shared" ca="1" si="278"/>
        <v/>
      </c>
      <c r="DI156" s="29" t="str">
        <f t="shared" ca="1" si="279"/>
        <v/>
      </c>
      <c r="DJ156" s="29" t="str">
        <f t="shared" ca="1" si="280"/>
        <v/>
      </c>
      <c r="DK156" s="29" t="str">
        <f t="shared" ca="1" si="281"/>
        <v/>
      </c>
      <c r="DL156" s="29" t="str">
        <f t="shared" ca="1" si="282"/>
        <v/>
      </c>
      <c r="DM156" s="29" t="str">
        <f t="shared" ca="1" si="283"/>
        <v/>
      </c>
      <c r="JD156">
        <f t="shared" si="145"/>
        <v>0</v>
      </c>
      <c r="JE156">
        <f t="shared" si="284"/>
        <v>0</v>
      </c>
      <c r="JF156" t="str">
        <f t="shared" ca="1" si="285"/>
        <v/>
      </c>
      <c r="JG156" t="str">
        <f t="shared" ca="1" si="286"/>
        <v/>
      </c>
      <c r="JH156" t="str">
        <f t="shared" ca="1" si="287"/>
        <v/>
      </c>
      <c r="JI156" t="str">
        <f t="shared" ca="1" si="288"/>
        <v/>
      </c>
    </row>
    <row r="157" spans="3:269" x14ac:dyDescent="0.2">
      <c r="C157" s="9">
        <f t="array" aca="1" ref="C157" ca="1">MIN(IF($L$7=0, 0, IF(INDIRECT($L$6)&gt;0, IF(ROW(INDIRECT($L$6))&gt;C156, ROW(INDIRECT($L$6)), MAXR))))</f>
        <v>9999999</v>
      </c>
      <c r="D157" s="9">
        <f t="shared" ca="1" si="85"/>
        <v>0</v>
      </c>
      <c r="E157" s="9">
        <f t="shared" ref="E157:E220" ca="1" si="307">D157</f>
        <v>0</v>
      </c>
      <c r="F157" s="105" t="str">
        <f t="shared" ref="F157:F220" ca="1" si="308">IF(E157=0, "", INDIRECT($S$8&amp;E157))</f>
        <v/>
      </c>
      <c r="G157" s="7">
        <f t="shared" ref="G157:G220" ca="1" si="309">IF(OR($C157=MAXR, $C157=0), 0, IF(ISERROR(MATCH($G$6, INDIRECT($F$13&amp;$C157), )), 0, C157))</f>
        <v>0</v>
      </c>
      <c r="H157" s="33">
        <f t="shared" ca="1" si="305"/>
        <v>0</v>
      </c>
      <c r="I157" s="33">
        <f t="shared" ca="1" si="305"/>
        <v>0</v>
      </c>
      <c r="J157" s="33">
        <f t="shared" ca="1" si="305"/>
        <v>0</v>
      </c>
      <c r="K157" s="33">
        <f t="shared" ca="1" si="305"/>
        <v>0</v>
      </c>
      <c r="L157" s="33">
        <f t="shared" ca="1" si="305"/>
        <v>0</v>
      </c>
      <c r="M157" s="33">
        <f t="shared" ca="1" si="305"/>
        <v>0</v>
      </c>
      <c r="N157" s="33">
        <f t="shared" ca="1" si="305"/>
        <v>0</v>
      </c>
      <c r="O157" s="33">
        <f t="shared" ca="1" si="305"/>
        <v>0</v>
      </c>
      <c r="P157" s="33">
        <f t="shared" ca="1" si="305"/>
        <v>0</v>
      </c>
      <c r="Q157" s="33">
        <f t="shared" ca="1" si="305"/>
        <v>0</v>
      </c>
      <c r="R157" s="33">
        <f t="shared" ca="1" si="305"/>
        <v>0</v>
      </c>
      <c r="S157" s="33">
        <f t="shared" ca="1" si="305"/>
        <v>0</v>
      </c>
      <c r="T157" s="33">
        <f t="shared" ca="1" si="305"/>
        <v>0</v>
      </c>
      <c r="U157" s="33">
        <f t="shared" ca="1" si="305"/>
        <v>0</v>
      </c>
      <c r="V157" s="33">
        <f t="shared" ca="1" si="305"/>
        <v>0</v>
      </c>
      <c r="W157" s="33">
        <f t="shared" ca="1" si="305"/>
        <v>0</v>
      </c>
      <c r="X157" s="33">
        <f t="shared" ca="1" si="306"/>
        <v>0</v>
      </c>
      <c r="Y157" s="33">
        <f t="shared" ca="1" si="306"/>
        <v>0</v>
      </c>
      <c r="Z157" s="33">
        <f t="shared" ca="1" si="306"/>
        <v>0</v>
      </c>
      <c r="AA157" s="33">
        <f t="shared" ca="1" si="306"/>
        <v>0</v>
      </c>
      <c r="AB157" s="33">
        <f t="shared" ca="1" si="306"/>
        <v>0</v>
      </c>
      <c r="AC157" s="33">
        <f t="shared" ca="1" si="306"/>
        <v>0</v>
      </c>
      <c r="AD157" s="33">
        <f t="shared" ca="1" si="306"/>
        <v>0</v>
      </c>
      <c r="AE157" s="33">
        <f t="shared" ca="1" si="306"/>
        <v>0</v>
      </c>
      <c r="AF157" s="33">
        <f t="shared" ca="1" si="303"/>
        <v>0</v>
      </c>
      <c r="AG157" s="33">
        <f t="shared" ca="1" si="303"/>
        <v>0</v>
      </c>
      <c r="AH157" s="33">
        <f t="shared" ca="1" si="303"/>
        <v>0</v>
      </c>
      <c r="AI157" s="33">
        <f t="shared" ca="1" si="303"/>
        <v>0</v>
      </c>
      <c r="AJ157" s="33">
        <f t="shared" ca="1" si="303"/>
        <v>0</v>
      </c>
      <c r="AK157" s="33">
        <f t="shared" ca="1" si="303"/>
        <v>0</v>
      </c>
      <c r="AL157" s="33">
        <f t="shared" ca="1" si="303"/>
        <v>0</v>
      </c>
      <c r="AM157" s="33">
        <f t="shared" ca="1" si="303"/>
        <v>0</v>
      </c>
      <c r="AN157" s="33">
        <f t="shared" ca="1" si="303"/>
        <v>0</v>
      </c>
      <c r="AO157" s="33">
        <f t="shared" ca="1" si="303"/>
        <v>0</v>
      </c>
      <c r="AP157" s="33">
        <f t="shared" ca="1" si="303"/>
        <v>0</v>
      </c>
      <c r="AQ157" s="33">
        <f t="shared" ca="1" si="302"/>
        <v>0</v>
      </c>
      <c r="AR157" s="33">
        <f t="shared" ca="1" si="302"/>
        <v>0</v>
      </c>
      <c r="AS157" s="33">
        <f t="shared" ca="1" si="302"/>
        <v>0</v>
      </c>
      <c r="AT157" s="33">
        <f t="shared" ca="1" si="302"/>
        <v>0</v>
      </c>
      <c r="AU157" s="33">
        <f t="shared" ca="1" si="301"/>
        <v>0</v>
      </c>
      <c r="AV157" s="33">
        <f t="shared" ca="1" si="301"/>
        <v>0</v>
      </c>
      <c r="AW157" s="33">
        <f t="shared" ca="1" si="301"/>
        <v>0</v>
      </c>
      <c r="AX157" s="33">
        <f t="shared" ca="1" si="301"/>
        <v>0</v>
      </c>
      <c r="AY157" s="33">
        <f t="shared" ca="1" si="301"/>
        <v>0</v>
      </c>
      <c r="AZ157" s="33">
        <f t="shared" ca="1" si="301"/>
        <v>0</v>
      </c>
      <c r="BA157" s="33">
        <f t="shared" ca="1" si="301"/>
        <v>0</v>
      </c>
      <c r="BB157" s="33">
        <f t="shared" ca="1" si="301"/>
        <v>0</v>
      </c>
      <c r="BC157" s="33">
        <f t="shared" ca="1" si="301"/>
        <v>0</v>
      </c>
      <c r="BD157" s="33">
        <f t="shared" ca="1" si="300"/>
        <v>0</v>
      </c>
      <c r="BE157" s="33">
        <f t="shared" ca="1" si="300"/>
        <v>0</v>
      </c>
      <c r="BF157" s="33">
        <f t="shared" ca="1" si="300"/>
        <v>0</v>
      </c>
      <c r="BG157" s="33">
        <f t="shared" ca="1" si="300"/>
        <v>0</v>
      </c>
      <c r="BH157" s="33"/>
      <c r="BJ157" s="148" t="str">
        <f t="shared" ref="BJ157:BJ220" ca="1" si="310">IF(ISERROR(IF(OR(INDIRECT($BI$3&amp;C157)="Excel Override",AND(INDIRECT($BI$4&amp;(C157-15))&lt;0,INDIRECT($BI$5&amp;C157)=1)),1,0)),"",IF(OR(INDIRECT($BI$3&amp;C157)="Excel Override",AND(INDIRECT($BI$4&amp;(C157-15))&lt;0,INDIRECT($BI$5&amp;C157)=1)),1,0))</f>
        <v/>
      </c>
      <c r="BL157" s="30"/>
      <c r="BN157" s="29" t="str">
        <f t="shared" ref="BN157:BN220" ca="1" si="311">IF(OR(H$19=0,$E157=0,$C157=MAXR),"",IF((INDIRECT(H$23&amp;$E157))&lt;&gt;(INDIRECT($F$9&amp;H$20&amp;$C157)),IF($BJ157=1,0,1),0))</f>
        <v/>
      </c>
      <c r="BO157" s="29" t="str">
        <f t="shared" ref="BO157:BO220" ca="1" si="312">IF(OR(I$19=0,$E157=0,$C157=MAXR),"",IF((INDIRECT(I$23&amp;$E157))&lt;&gt;(INDIRECT($F$9&amp;I$20&amp;$C157)),IF($BJ157=1,0,1),0))</f>
        <v/>
      </c>
      <c r="BP157" s="29" t="str">
        <f t="shared" ref="BP157:BP220" ca="1" si="313">IF(OR(J$19=0,$E157=0,$C157=MAXR),"",IF((INDIRECT(J$23&amp;$E157))&lt;&gt;(INDIRECT($F$9&amp;J$20&amp;$C157)),IF($BJ157=1,0,1),0))</f>
        <v/>
      </c>
      <c r="BQ157" s="29" t="str">
        <f t="shared" ref="BQ157:BQ220" ca="1" si="314">IF(OR(K$19=0,$E157=0,$C157=MAXR),"",IF((INDIRECT(K$23&amp;$E157))&lt;&gt;(INDIRECT($F$9&amp;K$20&amp;$C157)),IF($BJ157=1,0,1),0))</f>
        <v/>
      </c>
      <c r="BR157" s="29" t="str">
        <f t="shared" ref="BR157:BR220" ca="1" si="315">IF(OR(L$19=0,$E157=0,$C157=MAXR),"",IF((INDIRECT(L$23&amp;$E157))&lt;&gt;(INDIRECT($F$9&amp;L$20&amp;$C157)),IF($BJ157=1,0,1),0))</f>
        <v/>
      </c>
      <c r="BS157" s="29" t="str">
        <f t="shared" ref="BS157:BS220" ca="1" si="316">IF(OR(M$19=0,$E157=0,$C157=MAXR),"",IF((INDIRECT(M$23&amp;$E157))&lt;&gt;(INDIRECT($F$9&amp;M$20&amp;$C157)),IF($BJ157=1,0,1),0))</f>
        <v/>
      </c>
      <c r="BT157" s="29" t="str">
        <f t="shared" ref="BT157:BT220" ca="1" si="317">IF(OR(N$19=0,$E157=0,$C157=MAXR),"",IF((INDIRECT(N$23&amp;$E157))&lt;&gt;(INDIRECT($F$9&amp;N$20&amp;$C157)),IF($BJ157=1,0,1),0))</f>
        <v/>
      </c>
      <c r="BU157" s="29" t="str">
        <f t="shared" ref="BU157:BU220" ca="1" si="318">IF(OR(O$19=0,$E157=0,$C157=MAXR),"",IF((INDIRECT(O$23&amp;$E157))&lt;&gt;(INDIRECT($F$9&amp;O$20&amp;$C157)),IF($BJ157=1,0,1),0))</f>
        <v/>
      </c>
      <c r="BV157" s="29" t="str">
        <f t="shared" ref="BV157:BV220" ca="1" si="319">IF(OR(P$19=0,$E157=0,$C157=MAXR),"",IF((INDIRECT(P$23&amp;$E157))&lt;&gt;(INDIRECT($F$9&amp;P$20&amp;$C157)),IF($BJ157=1,0,1),0))</f>
        <v/>
      </c>
      <c r="BW157" s="29" t="str">
        <f t="shared" ref="BW157:BW220" ca="1" si="320">IF(OR(Q$19=0,$E157=0,$C157=MAXR),"",IF((INDIRECT(Q$23&amp;$E157))&lt;&gt;(INDIRECT($F$9&amp;Q$20&amp;$C157)),IF($BJ157=1,0,1),0))</f>
        <v/>
      </c>
      <c r="BX157" s="29" t="str">
        <f t="shared" ref="BX157:BX220" ca="1" si="321">IF(OR(R$19=0,$E157=0,$C157=MAXR),"",IF((INDIRECT(R$23&amp;$E157))&lt;&gt;(INDIRECT($F$9&amp;R$20&amp;$C157)),IF($BJ157=1,0,1),0))</f>
        <v/>
      </c>
      <c r="BY157" s="29" t="str">
        <f t="shared" ref="BY157:BY220" ca="1" si="322">IF(OR(S$19=0,$E157=0,$C157=MAXR),"",IF((INDIRECT(S$23&amp;$E157))&lt;&gt;(INDIRECT($F$9&amp;S$20&amp;$C157)),IF($BJ157=1,0,1),0))</f>
        <v/>
      </c>
      <c r="BZ157" s="29" t="str">
        <f t="shared" ref="BZ157:BZ220" ca="1" si="323">IF(OR(T$19=0,$E157=0,$C157=MAXR),"",IF((INDIRECT(T$23&amp;$E157))&lt;&gt;(INDIRECT($F$9&amp;T$20&amp;$C157)),IF($BJ157=1,0,1),0))</f>
        <v/>
      </c>
      <c r="CA157" s="29" t="str">
        <f t="shared" ref="CA157:CA220" ca="1" si="324">IF(OR(U$19=0,$E157=0,$C157=MAXR),"",IF((INDIRECT(U$23&amp;$E157))&lt;&gt;(INDIRECT($F$9&amp;U$20&amp;$C157)),IF($BJ157=1,0,1),0))</f>
        <v/>
      </c>
      <c r="CB157" s="29" t="str">
        <f t="shared" ref="CB157:CB220" ca="1" si="325">IF(OR(V$19=0,$E157=0,$C157=MAXR),"",IF((INDIRECT(V$23&amp;$E157))&lt;&gt;(INDIRECT($F$9&amp;V$20&amp;$C157)),IF($BJ157=1,0,1),0))</f>
        <v/>
      </c>
      <c r="CC157" s="29" t="str">
        <f t="shared" ref="CC157:CC220" ca="1" si="326">IF(OR(W$19=0,$E157=0,$C157=MAXR),"",IF((INDIRECT(W$23&amp;$E157))&lt;&gt;(INDIRECT($F$9&amp;W$20&amp;$C157)),IF($BJ157=1,0,1),0))</f>
        <v/>
      </c>
      <c r="CD157" s="29" t="str">
        <f t="shared" ref="CD157:CD220" ca="1" si="327">IF(OR(X$19=0,$E157=0,$C157=MAXR),"",IF((INDIRECT(X$23&amp;$E157))&lt;&gt;(INDIRECT($F$9&amp;X$20&amp;$C157)),IF($BJ157=1,0,1),0))</f>
        <v/>
      </c>
      <c r="CE157" s="29" t="str">
        <f t="shared" ref="CE157:CE220" ca="1" si="328">IF(OR(Y$19=0,$E157=0,$C157=MAXR),"",IF((INDIRECT(Y$23&amp;$E157))&lt;&gt;(INDIRECT($F$9&amp;Y$20&amp;$C157)),IF($BJ157=1,0,1),0))</f>
        <v/>
      </c>
      <c r="CF157" s="29" t="str">
        <f t="shared" ref="CF157:CF220" ca="1" si="329">IF(OR(Z$19=0,$E157=0,$C157=MAXR),"",IF((INDIRECT(Z$23&amp;$E157))&lt;&gt;(INDIRECT($F$9&amp;Z$20&amp;$C157)),IF($BJ157=1,0,1),0))</f>
        <v/>
      </c>
      <c r="CG157" s="29" t="str">
        <f t="shared" ref="CG157:CG220" ca="1" si="330">IF(OR(AA$19=0,$E157=0,$C157=MAXR),"",IF((INDIRECT(AA$23&amp;$E157))&lt;&gt;(INDIRECT($F$9&amp;AA$20&amp;$C157)),IF($BJ157=1,0,1),0))</f>
        <v/>
      </c>
      <c r="CH157" s="29" t="str">
        <f t="shared" ref="CH157:CH220" ca="1" si="331">IF(OR(AB$19=0,$E157=0,$C157=MAXR),"",IF((INDIRECT(AB$23&amp;$E157))&lt;&gt;(INDIRECT($F$9&amp;AB$20&amp;$C157)),IF($BJ157=1,0,1),0))</f>
        <v/>
      </c>
      <c r="CI157" s="29" t="str">
        <f t="shared" ref="CI157:CI220" ca="1" si="332">IF(OR(AC$19=0,$E157=0,$C157=MAXR),"",IF((INDIRECT(AC$23&amp;$E157))&lt;&gt;(INDIRECT($F$9&amp;AC$20&amp;$C157)),IF($BJ157=1,0,1),0))</f>
        <v/>
      </c>
      <c r="CJ157" s="29" t="str">
        <f t="shared" ref="CJ157:CJ220" ca="1" si="333">IF(OR(AD$19=0,$E157=0,$C157=MAXR),"",IF((INDIRECT(AD$23&amp;$E157))&lt;&gt;(INDIRECT($F$9&amp;AD$20&amp;$C157)),IF($BJ157=1,0,1),0))</f>
        <v/>
      </c>
      <c r="CK157" s="29" t="str">
        <f t="shared" ref="CK157:CK220" ca="1" si="334">IF(OR(AE$19=0,$E157=0,$C157=MAXR),"",IF((INDIRECT(AE$23&amp;$E157))&lt;&gt;(INDIRECT($F$9&amp;AE$20&amp;$C157)),IF($BJ157=1,0,1),0))</f>
        <v/>
      </c>
      <c r="CL157" s="29" t="str">
        <f t="shared" ref="CL157:CL220" ca="1" si="335">IF(OR(AF$19=0,$E157=0,$C157=MAXR),"",IF((INDIRECT(AF$23&amp;$E157))&lt;&gt;(INDIRECT($F$9&amp;AF$20&amp;$C157)),IF($BJ157=1,0,1),0))</f>
        <v/>
      </c>
      <c r="CM157" s="29" t="str">
        <f t="shared" ref="CM157:CM220" ca="1" si="336">IF(OR(AG$19=0,$E157=0,$C157=MAXR),"",IF((INDIRECT(AG$23&amp;$E157))&lt;&gt;(INDIRECT($F$9&amp;AG$20&amp;$C157)),IF($BJ157=1,0,1),0))</f>
        <v/>
      </c>
      <c r="CN157" s="29" t="str">
        <f t="shared" ref="CN157:CN220" ca="1" si="337">IF(OR(AH$19=0,$E157=0,$C157=MAXR),"",IF((INDIRECT(AH$23&amp;$E157))&lt;&gt;(INDIRECT($F$9&amp;AH$20&amp;$C157)),IF($BJ157=1,0,1),0))</f>
        <v/>
      </c>
      <c r="CO157" s="29" t="str">
        <f t="shared" ref="CO157:CO220" ca="1" si="338">IF(OR(AI$19=0,$E157=0,$C157=MAXR),"",IF((INDIRECT(AI$23&amp;$E157))&lt;&gt;(INDIRECT($F$9&amp;AI$20&amp;$C157)),IF($BJ157=1,0,1),0))</f>
        <v/>
      </c>
      <c r="CP157" s="29" t="str">
        <f t="shared" ref="CP157:CP220" ca="1" si="339">IF(OR(AJ$19=0,$E157=0,$C157=MAXR),"",IF((INDIRECT(AJ$23&amp;$E157))&lt;&gt;(INDIRECT($F$9&amp;AJ$20&amp;$C157)),IF($BJ157=1,0,1),0))</f>
        <v/>
      </c>
      <c r="CQ157" s="29" t="str">
        <f t="shared" ref="CQ157:CQ220" ca="1" si="340">IF(OR(AK$19=0,$E157=0,$C157=MAXR),"",IF((INDIRECT(AK$23&amp;$E157))&lt;&gt;(INDIRECT($F$9&amp;AK$20&amp;$C157)),IF($BJ157=1,0,1),0))</f>
        <v/>
      </c>
      <c r="CR157" s="29" t="str">
        <f t="shared" ref="CR157:CR220" ca="1" si="341">IF(OR(AL$19=0,$E157=0,$C157=MAXR),"",IF((INDIRECT(AL$23&amp;$E157))&lt;&gt;(INDIRECT($F$9&amp;AL$20&amp;$C157)),IF($BJ157=1,0,1),0))</f>
        <v/>
      </c>
      <c r="CS157" s="29" t="str">
        <f t="shared" ref="CS157:CS220" ca="1" si="342">IF(OR(AM$19=0,$E157=0,$C157=MAXR),"",IF((INDIRECT(AM$23&amp;$E157))&lt;&gt;(INDIRECT($F$9&amp;AM$20&amp;$C157)),IF($BJ157=1,0,1),0))</f>
        <v/>
      </c>
      <c r="CT157" s="29" t="str">
        <f t="shared" ref="CT157:CT220" ca="1" si="343">IF(OR(AN$19=0,$E157=0,$C157=MAXR),"",IF((INDIRECT(AN$23&amp;$E157))&lt;&gt;(INDIRECT($F$9&amp;AN$20&amp;$C157)),IF($BJ157=1,0,1),0))</f>
        <v/>
      </c>
      <c r="CU157" s="29" t="str">
        <f t="shared" ref="CU157:CU220" ca="1" si="344">IF(OR(AO$19=0,$E157=0,$C157=MAXR),"",IF((INDIRECT(AO$23&amp;$E157))&lt;&gt;(INDIRECT($F$9&amp;AO$20&amp;$C157)),IF($BJ157=1,0,1),0))</f>
        <v/>
      </c>
      <c r="CV157" s="29" t="str">
        <f t="shared" ref="CV157:CV220" ca="1" si="345">IF(OR(AP$19=0,$E157=0,$C157=MAXR),"",IF((INDIRECT(AP$23&amp;$E157))&lt;&gt;(INDIRECT($F$9&amp;AP$20&amp;$C157)),IF($BJ157=1,0,1),0))</f>
        <v/>
      </c>
      <c r="CW157" s="29" t="str">
        <f t="shared" ref="CW157:CW220" ca="1" si="346">IF(OR(AQ$19=0,$E157=0,$C157=MAXR),"",IF((INDIRECT(AQ$23&amp;$E157))&lt;&gt;(INDIRECT($F$9&amp;AQ$20&amp;$C157)),IF($BJ157=1,0,1),0))</f>
        <v/>
      </c>
      <c r="CX157" s="29" t="str">
        <f t="shared" ref="CX157:CX220" ca="1" si="347">IF(OR(AR$19=0,$E157=0,$C157=MAXR),"",IF((INDIRECT(AR$23&amp;$E157))&lt;&gt;(INDIRECT($F$9&amp;AR$20&amp;$C157)),IF($BJ157=1,0,1),0))</f>
        <v/>
      </c>
      <c r="CY157" s="29" t="str">
        <f t="shared" ref="CY157:CY220" ca="1" si="348">IF(OR(AS$19=0,$E157=0,$C157=MAXR),"",IF((INDIRECT(AS$23&amp;$E157))&lt;&gt;(INDIRECT($F$9&amp;AS$20&amp;$C157)),IF($BJ157=1,0,1),0))</f>
        <v/>
      </c>
      <c r="CZ157" s="29" t="str">
        <f t="shared" ref="CZ157:CZ220" ca="1" si="349">IF(OR(AT$19=0,$E157=0,$C157=MAXR),"",IF((INDIRECT(AT$23&amp;$E157))&lt;&gt;(INDIRECT($F$9&amp;AT$20&amp;$C157)),IF($BJ157=1,0,1),0))</f>
        <v/>
      </c>
      <c r="DA157" s="29" t="str">
        <f t="shared" ref="DA157:DA220" ca="1" si="350">IF(OR(AU$19=0,$E157=0,$C157=MAXR),"",IF((INDIRECT(AU$23&amp;$E157))&lt;&gt;(INDIRECT($F$9&amp;AU$20&amp;$C157)),IF($BJ157=1,0,1),0))</f>
        <v/>
      </c>
      <c r="DB157" s="29" t="str">
        <f t="shared" ref="DB157:DB220" ca="1" si="351">IF(OR(AV$19=0,$E157=0,$C157=MAXR),"",IF((INDIRECT(AV$23&amp;$E157))&lt;&gt;(INDIRECT($F$9&amp;AV$20&amp;$C157)),IF($BJ157=1,0,1),0))</f>
        <v/>
      </c>
      <c r="DC157" s="29" t="str">
        <f t="shared" ref="DC157:DC220" ca="1" si="352">IF(OR(AW$19=0,$E157=0,$C157=MAXR),"",IF((INDIRECT(AW$23&amp;$E157))&lt;&gt;(INDIRECT($F$9&amp;AW$20&amp;$C157)),IF($BJ157=1,0,1),0))</f>
        <v/>
      </c>
      <c r="DD157" s="29" t="str">
        <f t="shared" ref="DD157:DD220" ca="1" si="353">IF(OR(AX$19=0,$E157=0,$C157=MAXR),"",IF((INDIRECT(AX$23&amp;$E157))&lt;&gt;(INDIRECT($F$9&amp;AX$20&amp;$C157)),IF($BJ157=1,0,1),0))</f>
        <v/>
      </c>
      <c r="DE157" s="29" t="str">
        <f t="shared" ref="DE157:DE220" ca="1" si="354">IF(OR(AY$19=0,$E157=0,$C157=MAXR),"",IF((INDIRECT(AY$23&amp;$E157))&lt;&gt;(INDIRECT($F$9&amp;AY$20&amp;$C157)),IF($BJ157=1,0,1),0))</f>
        <v/>
      </c>
      <c r="DF157" s="29" t="str">
        <f t="shared" ref="DF157:DF220" ca="1" si="355">IF(OR(AZ$19=0,$E157=0,$C157=MAXR),"",IF((INDIRECT(AZ$23&amp;$E157))&lt;&gt;(INDIRECT($F$9&amp;AZ$20&amp;$C157)),IF($BJ157=1,0,1),0))</f>
        <v/>
      </c>
      <c r="DG157" s="29" t="str">
        <f t="shared" ref="DG157:DG220" ca="1" si="356">IF(OR(BA$19=0,$E157=0,$C157=MAXR),"",IF((INDIRECT(BA$23&amp;$E157))&lt;&gt;(INDIRECT($F$9&amp;BA$20&amp;$C157)),IF($BJ157=1,0,1),0))</f>
        <v/>
      </c>
      <c r="DH157" s="29" t="str">
        <f t="shared" ref="DH157:DH220" ca="1" si="357">IF(OR(BB$19=0,$E157=0,$C157=MAXR),"",IF((INDIRECT(BB$23&amp;$E157))&lt;&gt;(INDIRECT($F$9&amp;BB$20&amp;$C157)),IF($BJ157=1,0,1),0))</f>
        <v/>
      </c>
      <c r="DI157" s="29" t="str">
        <f t="shared" ref="DI157:DI220" ca="1" si="358">IF(OR(BC$19=0,$E157=0,$C157=MAXR),"",IF((INDIRECT(BC$23&amp;$E157))&lt;&gt;(INDIRECT($F$9&amp;BC$20&amp;$C157)),IF($BJ157=1,0,1),0))</f>
        <v/>
      </c>
      <c r="DJ157" s="29" t="str">
        <f t="shared" ref="DJ157:DJ220" ca="1" si="359">IF(OR(BD$19=0,$E157=0,$C157=MAXR),"",IF((INDIRECT(BD$23&amp;$E157))&lt;&gt;(INDIRECT($F$9&amp;BD$20&amp;$C157)),IF($BJ157=1,0,1),0))</f>
        <v/>
      </c>
      <c r="DK157" s="29" t="str">
        <f t="shared" ref="DK157:DK220" ca="1" si="360">IF(OR(BE$19=0,$E157=0,$C157=MAXR),"",IF((INDIRECT(BE$23&amp;$E157))&lt;&gt;(INDIRECT($F$9&amp;BE$20&amp;$C157)),IF($BJ157=1,0,1),0))</f>
        <v/>
      </c>
      <c r="DL157" s="29" t="str">
        <f t="shared" ref="DL157:DL220" ca="1" si="361">IF(OR(BF$19=0,$E157=0,$C157=MAXR),"",IF((INDIRECT(BF$23&amp;$E157))&lt;&gt;(INDIRECT($F$9&amp;BF$20&amp;$C157)),IF($BJ157=1,0,1),0))</f>
        <v/>
      </c>
      <c r="DM157" s="29" t="str">
        <f t="shared" ref="DM157:DM220" ca="1" si="362">IF(OR(BG$19=0,$E157=0,$C157=MAXR),"",IF((INDIRECT(BG$23&amp;$E157))&lt;&gt;(INDIRECT($F$9&amp;BG$20&amp;$C157)),IF($BJ157=1,0,1),0))</f>
        <v/>
      </c>
      <c r="JD157">
        <f t="shared" si="145"/>
        <v>0</v>
      </c>
      <c r="JE157">
        <f t="shared" ref="JE157:JE220" si="363">IF(JD157&lt;&gt;0,JE156+1,0)</f>
        <v>0</v>
      </c>
      <c r="JF157" t="str">
        <f t="shared" ref="JF157:JF220" ca="1" si="364">IF(ScenarioType&lt;&gt;"ALL",IF(ISERROR(IF(INDIRECT("SCENARIOMETA!B"&amp;JE157)=ScenarioType,INDIRECT("SCENARIOMETA!A"&amp;JE157)," ")),"",IF(INDIRECT("SCENARIOMETA!B"&amp;JE157)=ScenarioType,INDIRECT("SCENARIOMETA!A"&amp;JE157)," ")),IF(JD157&lt;&gt;0,INDIRECT("SCENARIOMETA!A"&amp;JE157),""))</f>
        <v/>
      </c>
      <c r="JG157" t="str">
        <f t="shared" ref="JG157:JG220" ca="1" si="365">IF(ScenarioType&lt;&gt;"ALL",IF(ISERROR(IF(INDIRECT("SCENARIOMETA!B"&amp;JE157)=ScenarioType,INDIRECT("SCENARIOMETA!B"&amp;JE157)," ")),"",IF(INDIRECT("SCENARIOMETA!B"&amp;JE157)=ScenarioType,INDIRECT("SCENARIOMETA!B"&amp;JE157)," ")),IF(JD157&lt;&gt;0,INDIRECT("SCENARIOMETA!B"&amp;JE157),""))</f>
        <v/>
      </c>
      <c r="JH157" t="str">
        <f t="shared" ref="JH157:JH220" ca="1" si="366">IF(ScenarioType&lt;&gt;"ALL",IF(ISERROR(IF(INDIRECT("SCENARIOMETA!B"&amp;JE157)=ScenarioType,INDIRECT("SCENARIOMETA!H"&amp;JE157)," ")),"",IF(INDIRECT("SCENARIOMETA!B"&amp;JE157)=ScenarioType,INDIRECT("SCENARIOMETA!H"&amp;JE157)," ")+14),IF(JD157&lt;&gt;0,INDIRECT("SCENARIOMETA!H"&amp;JE157)+14,""))</f>
        <v/>
      </c>
      <c r="JI157" t="str">
        <f t="shared" ref="JI157:JI220" ca="1" si="367">IF(ScenarioType&lt;&gt;"ALL",IF(ISERROR(IF(INDIRECT("SCENARIOMETA!B"&amp;JE157)=ScenarioType,INDIRECT("SCENARIOMETA!E"&amp;JE157)," ")),"",IF(INDIRECT("SCENARIOMETA!B"&amp;JE157)=ScenarioType,INDIRECT("SCENARIOMETA!E"&amp;JE157)," ")+14),IF(JD157&lt;&gt;0,INDIRECT("SCENARIOMETA!E"&amp;JE157)+14,""))</f>
        <v/>
      </c>
    </row>
    <row r="158" spans="3:269" x14ac:dyDescent="0.2">
      <c r="C158" s="9">
        <f t="array" aca="1" ref="C158" ca="1">MIN(IF($L$7=0, 0, IF(INDIRECT($L$6)&gt;0, IF(ROW(INDIRECT($L$6))&gt;C157, ROW(INDIRECT($L$6)), MAXR))))</f>
        <v>9999999</v>
      </c>
      <c r="D158" s="9">
        <f t="shared" ca="1" si="85"/>
        <v>0</v>
      </c>
      <c r="E158" s="9">
        <f t="shared" ca="1" si="307"/>
        <v>0</v>
      </c>
      <c r="F158" s="105" t="str">
        <f t="shared" ca="1" si="308"/>
        <v/>
      </c>
      <c r="G158" s="7">
        <f t="shared" ca="1" si="309"/>
        <v>0</v>
      </c>
      <c r="H158" s="33">
        <f t="shared" ca="1" si="305"/>
        <v>0</v>
      </c>
      <c r="I158" s="33">
        <f t="shared" ca="1" si="305"/>
        <v>0</v>
      </c>
      <c r="J158" s="33">
        <f t="shared" ca="1" si="305"/>
        <v>0</v>
      </c>
      <c r="K158" s="33">
        <f t="shared" ca="1" si="305"/>
        <v>0</v>
      </c>
      <c r="L158" s="33">
        <f t="shared" ca="1" si="305"/>
        <v>0</v>
      </c>
      <c r="M158" s="33">
        <f t="shared" ca="1" si="305"/>
        <v>0</v>
      </c>
      <c r="N158" s="33">
        <f t="shared" ca="1" si="305"/>
        <v>0</v>
      </c>
      <c r="O158" s="33">
        <f t="shared" ca="1" si="305"/>
        <v>0</v>
      </c>
      <c r="P158" s="33">
        <f t="shared" ca="1" si="305"/>
        <v>0</v>
      </c>
      <c r="Q158" s="33">
        <f t="shared" ca="1" si="305"/>
        <v>0</v>
      </c>
      <c r="R158" s="33">
        <f t="shared" ca="1" si="305"/>
        <v>0</v>
      </c>
      <c r="S158" s="33">
        <f t="shared" ca="1" si="305"/>
        <v>0</v>
      </c>
      <c r="T158" s="33">
        <f t="shared" ca="1" si="305"/>
        <v>0</v>
      </c>
      <c r="U158" s="33">
        <f t="shared" ca="1" si="305"/>
        <v>0</v>
      </c>
      <c r="V158" s="33">
        <f t="shared" ca="1" si="305"/>
        <v>0</v>
      </c>
      <c r="W158" s="33">
        <f t="shared" ca="1" si="305"/>
        <v>0</v>
      </c>
      <c r="X158" s="33">
        <f t="shared" ca="1" si="306"/>
        <v>0</v>
      </c>
      <c r="Y158" s="33">
        <f t="shared" ca="1" si="306"/>
        <v>0</v>
      </c>
      <c r="Z158" s="33">
        <f t="shared" ca="1" si="306"/>
        <v>0</v>
      </c>
      <c r="AA158" s="33">
        <f t="shared" ca="1" si="306"/>
        <v>0</v>
      </c>
      <c r="AB158" s="33">
        <f t="shared" ca="1" si="306"/>
        <v>0</v>
      </c>
      <c r="AC158" s="33">
        <f t="shared" ca="1" si="306"/>
        <v>0</v>
      </c>
      <c r="AD158" s="33">
        <f t="shared" ca="1" si="306"/>
        <v>0</v>
      </c>
      <c r="AE158" s="33">
        <f t="shared" ca="1" si="306"/>
        <v>0</v>
      </c>
      <c r="AF158" s="33">
        <f t="shared" ca="1" si="303"/>
        <v>0</v>
      </c>
      <c r="AG158" s="33">
        <f t="shared" ref="AG158:AV215" ca="1" si="368">IF(OR($C158=MAXR, $C158=0, AG$24=0, AG$19=0), 0, IF(LEN(INDIRECT($F$9&amp;AG$20&amp;$C158))=0, NULL,  INDIRECT($F$9&amp;AG$20&amp;$C158)))</f>
        <v>0</v>
      </c>
      <c r="AH158" s="33">
        <f t="shared" ca="1" si="368"/>
        <v>0</v>
      </c>
      <c r="AI158" s="33">
        <f t="shared" ca="1" si="368"/>
        <v>0</v>
      </c>
      <c r="AJ158" s="33">
        <f t="shared" ca="1" si="368"/>
        <v>0</v>
      </c>
      <c r="AK158" s="33">
        <f t="shared" ca="1" si="368"/>
        <v>0</v>
      </c>
      <c r="AL158" s="33">
        <f t="shared" ca="1" si="368"/>
        <v>0</v>
      </c>
      <c r="AM158" s="33">
        <f t="shared" ca="1" si="368"/>
        <v>0</v>
      </c>
      <c r="AN158" s="33">
        <f t="shared" ca="1" si="368"/>
        <v>0</v>
      </c>
      <c r="AO158" s="33">
        <f t="shared" ca="1" si="368"/>
        <v>0</v>
      </c>
      <c r="AP158" s="33">
        <f t="shared" ca="1" si="368"/>
        <v>0</v>
      </c>
      <c r="AQ158" s="33">
        <f t="shared" ca="1" si="368"/>
        <v>0</v>
      </c>
      <c r="AR158" s="33">
        <f t="shared" ca="1" si="368"/>
        <v>0</v>
      </c>
      <c r="AS158" s="33">
        <f t="shared" ca="1" si="368"/>
        <v>0</v>
      </c>
      <c r="AT158" s="33">
        <f t="shared" ca="1" si="368"/>
        <v>0</v>
      </c>
      <c r="AU158" s="33">
        <f t="shared" ca="1" si="301"/>
        <v>0</v>
      </c>
      <c r="AV158" s="33">
        <f t="shared" ca="1" si="301"/>
        <v>0</v>
      </c>
      <c r="AW158" s="33">
        <f t="shared" ca="1" si="301"/>
        <v>0</v>
      </c>
      <c r="AX158" s="33">
        <f t="shared" ca="1" si="301"/>
        <v>0</v>
      </c>
      <c r="AY158" s="33">
        <f t="shared" ca="1" si="301"/>
        <v>0</v>
      </c>
      <c r="AZ158" s="33">
        <f t="shared" ca="1" si="301"/>
        <v>0</v>
      </c>
      <c r="BA158" s="33">
        <f t="shared" ca="1" si="301"/>
        <v>0</v>
      </c>
      <c r="BB158" s="33">
        <f t="shared" ca="1" si="301"/>
        <v>0</v>
      </c>
      <c r="BC158" s="33">
        <f t="shared" ca="1" si="301"/>
        <v>0</v>
      </c>
      <c r="BD158" s="33">
        <f t="shared" ca="1" si="300"/>
        <v>0</v>
      </c>
      <c r="BE158" s="33">
        <f t="shared" ca="1" si="300"/>
        <v>0</v>
      </c>
      <c r="BF158" s="33">
        <f t="shared" ca="1" si="300"/>
        <v>0</v>
      </c>
      <c r="BG158" s="33">
        <f t="shared" ca="1" si="300"/>
        <v>0</v>
      </c>
      <c r="BH158" s="33"/>
      <c r="BJ158" s="148" t="str">
        <f t="shared" ca="1" si="310"/>
        <v/>
      </c>
      <c r="BL158" s="30"/>
      <c r="BN158" s="29" t="str">
        <f t="shared" ca="1" si="311"/>
        <v/>
      </c>
      <c r="BO158" s="29" t="str">
        <f t="shared" ca="1" si="312"/>
        <v/>
      </c>
      <c r="BP158" s="29" t="str">
        <f t="shared" ca="1" si="313"/>
        <v/>
      </c>
      <c r="BQ158" s="29" t="str">
        <f t="shared" ca="1" si="314"/>
        <v/>
      </c>
      <c r="BR158" s="29" t="str">
        <f t="shared" ca="1" si="315"/>
        <v/>
      </c>
      <c r="BS158" s="29" t="str">
        <f t="shared" ca="1" si="316"/>
        <v/>
      </c>
      <c r="BT158" s="29" t="str">
        <f t="shared" ca="1" si="317"/>
        <v/>
      </c>
      <c r="BU158" s="29" t="str">
        <f t="shared" ca="1" si="318"/>
        <v/>
      </c>
      <c r="BV158" s="29" t="str">
        <f t="shared" ca="1" si="319"/>
        <v/>
      </c>
      <c r="BW158" s="29" t="str">
        <f t="shared" ca="1" si="320"/>
        <v/>
      </c>
      <c r="BX158" s="29" t="str">
        <f t="shared" ca="1" si="321"/>
        <v/>
      </c>
      <c r="BY158" s="29" t="str">
        <f t="shared" ca="1" si="322"/>
        <v/>
      </c>
      <c r="BZ158" s="29" t="str">
        <f t="shared" ca="1" si="323"/>
        <v/>
      </c>
      <c r="CA158" s="29" t="str">
        <f t="shared" ca="1" si="324"/>
        <v/>
      </c>
      <c r="CB158" s="29" t="str">
        <f t="shared" ca="1" si="325"/>
        <v/>
      </c>
      <c r="CC158" s="29" t="str">
        <f t="shared" ca="1" si="326"/>
        <v/>
      </c>
      <c r="CD158" s="29" t="str">
        <f t="shared" ca="1" si="327"/>
        <v/>
      </c>
      <c r="CE158" s="29" t="str">
        <f t="shared" ca="1" si="328"/>
        <v/>
      </c>
      <c r="CF158" s="29" t="str">
        <f t="shared" ca="1" si="329"/>
        <v/>
      </c>
      <c r="CG158" s="29" t="str">
        <f t="shared" ca="1" si="330"/>
        <v/>
      </c>
      <c r="CH158" s="29" t="str">
        <f t="shared" ca="1" si="331"/>
        <v/>
      </c>
      <c r="CI158" s="29" t="str">
        <f t="shared" ca="1" si="332"/>
        <v/>
      </c>
      <c r="CJ158" s="29" t="str">
        <f t="shared" ca="1" si="333"/>
        <v/>
      </c>
      <c r="CK158" s="29" t="str">
        <f t="shared" ca="1" si="334"/>
        <v/>
      </c>
      <c r="CL158" s="29" t="str">
        <f t="shared" ca="1" si="335"/>
        <v/>
      </c>
      <c r="CM158" s="29" t="str">
        <f t="shared" ca="1" si="336"/>
        <v/>
      </c>
      <c r="CN158" s="29" t="str">
        <f t="shared" ca="1" si="337"/>
        <v/>
      </c>
      <c r="CO158" s="29" t="str">
        <f t="shared" ca="1" si="338"/>
        <v/>
      </c>
      <c r="CP158" s="29" t="str">
        <f t="shared" ca="1" si="339"/>
        <v/>
      </c>
      <c r="CQ158" s="29" t="str">
        <f t="shared" ca="1" si="340"/>
        <v/>
      </c>
      <c r="CR158" s="29" t="str">
        <f t="shared" ca="1" si="341"/>
        <v/>
      </c>
      <c r="CS158" s="29" t="str">
        <f t="shared" ca="1" si="342"/>
        <v/>
      </c>
      <c r="CT158" s="29" t="str">
        <f t="shared" ca="1" si="343"/>
        <v/>
      </c>
      <c r="CU158" s="29" t="str">
        <f t="shared" ca="1" si="344"/>
        <v/>
      </c>
      <c r="CV158" s="29" t="str">
        <f t="shared" ca="1" si="345"/>
        <v/>
      </c>
      <c r="CW158" s="29" t="str">
        <f t="shared" ca="1" si="346"/>
        <v/>
      </c>
      <c r="CX158" s="29" t="str">
        <f t="shared" ca="1" si="347"/>
        <v/>
      </c>
      <c r="CY158" s="29" t="str">
        <f t="shared" ca="1" si="348"/>
        <v/>
      </c>
      <c r="CZ158" s="29" t="str">
        <f t="shared" ca="1" si="349"/>
        <v/>
      </c>
      <c r="DA158" s="29" t="str">
        <f t="shared" ca="1" si="350"/>
        <v/>
      </c>
      <c r="DB158" s="29" t="str">
        <f t="shared" ca="1" si="351"/>
        <v/>
      </c>
      <c r="DC158" s="29" t="str">
        <f t="shared" ca="1" si="352"/>
        <v/>
      </c>
      <c r="DD158" s="29" t="str">
        <f t="shared" ca="1" si="353"/>
        <v/>
      </c>
      <c r="DE158" s="29" t="str">
        <f t="shared" ca="1" si="354"/>
        <v/>
      </c>
      <c r="DF158" s="29" t="str">
        <f t="shared" ca="1" si="355"/>
        <v/>
      </c>
      <c r="DG158" s="29" t="str">
        <f t="shared" ca="1" si="356"/>
        <v/>
      </c>
      <c r="DH158" s="29" t="str">
        <f t="shared" ca="1" si="357"/>
        <v/>
      </c>
      <c r="DI158" s="29" t="str">
        <f t="shared" ca="1" si="358"/>
        <v/>
      </c>
      <c r="DJ158" s="29" t="str">
        <f t="shared" ca="1" si="359"/>
        <v/>
      </c>
      <c r="DK158" s="29" t="str">
        <f t="shared" ca="1" si="360"/>
        <v/>
      </c>
      <c r="DL158" s="29" t="str">
        <f t="shared" ca="1" si="361"/>
        <v/>
      </c>
      <c r="DM158" s="29" t="str">
        <f t="shared" ca="1" si="362"/>
        <v/>
      </c>
      <c r="JD158">
        <f t="shared" si="145"/>
        <v>0</v>
      </c>
      <c r="JE158">
        <f t="shared" si="363"/>
        <v>0</v>
      </c>
      <c r="JF158" t="str">
        <f t="shared" ca="1" si="364"/>
        <v/>
      </c>
      <c r="JG158" t="str">
        <f t="shared" ca="1" si="365"/>
        <v/>
      </c>
      <c r="JH158" t="str">
        <f t="shared" ca="1" si="366"/>
        <v/>
      </c>
      <c r="JI158" t="str">
        <f t="shared" ca="1" si="367"/>
        <v/>
      </c>
    </row>
    <row r="159" spans="3:269" x14ac:dyDescent="0.2">
      <c r="C159" s="9">
        <f t="array" aca="1" ref="C159" ca="1">MIN(IF($L$7=0, 0, IF(INDIRECT($L$6)&gt;0, IF(ROW(INDIRECT($L$6))&gt;C158, ROW(INDIRECT($L$6)), MAXR))))</f>
        <v>9999999</v>
      </c>
      <c r="D159" s="9">
        <f t="shared" ca="1" si="85"/>
        <v>0</v>
      </c>
      <c r="E159" s="9">
        <f t="shared" ca="1" si="307"/>
        <v>0</v>
      </c>
      <c r="F159" s="105" t="str">
        <f t="shared" ca="1" si="308"/>
        <v/>
      </c>
      <c r="G159" s="7">
        <f t="shared" ca="1" si="309"/>
        <v>0</v>
      </c>
      <c r="H159" s="33">
        <f t="shared" ca="1" si="305"/>
        <v>0</v>
      </c>
      <c r="I159" s="33">
        <f t="shared" ca="1" si="305"/>
        <v>0</v>
      </c>
      <c r="J159" s="33">
        <f t="shared" ca="1" si="305"/>
        <v>0</v>
      </c>
      <c r="K159" s="33">
        <f t="shared" ca="1" si="305"/>
        <v>0</v>
      </c>
      <c r="L159" s="33">
        <f t="shared" ca="1" si="305"/>
        <v>0</v>
      </c>
      <c r="M159" s="33">
        <f t="shared" ca="1" si="305"/>
        <v>0</v>
      </c>
      <c r="N159" s="33">
        <f t="shared" ca="1" si="305"/>
        <v>0</v>
      </c>
      <c r="O159" s="33">
        <f t="shared" ca="1" si="305"/>
        <v>0</v>
      </c>
      <c r="P159" s="33">
        <f t="shared" ca="1" si="305"/>
        <v>0</v>
      </c>
      <c r="Q159" s="33">
        <f t="shared" ca="1" si="305"/>
        <v>0</v>
      </c>
      <c r="R159" s="33">
        <f t="shared" ca="1" si="305"/>
        <v>0</v>
      </c>
      <c r="S159" s="33">
        <f t="shared" ca="1" si="305"/>
        <v>0</v>
      </c>
      <c r="T159" s="33">
        <f t="shared" ca="1" si="305"/>
        <v>0</v>
      </c>
      <c r="U159" s="33">
        <f t="shared" ca="1" si="305"/>
        <v>0</v>
      </c>
      <c r="V159" s="33">
        <f t="shared" ca="1" si="305"/>
        <v>0</v>
      </c>
      <c r="W159" s="33">
        <f t="shared" ca="1" si="305"/>
        <v>0</v>
      </c>
      <c r="X159" s="33">
        <f t="shared" ca="1" si="306"/>
        <v>0</v>
      </c>
      <c r="Y159" s="33">
        <f t="shared" ca="1" si="306"/>
        <v>0</v>
      </c>
      <c r="Z159" s="33">
        <f t="shared" ca="1" si="306"/>
        <v>0</v>
      </c>
      <c r="AA159" s="33">
        <f t="shared" ca="1" si="306"/>
        <v>0</v>
      </c>
      <c r="AB159" s="33">
        <f t="shared" ca="1" si="306"/>
        <v>0</v>
      </c>
      <c r="AC159" s="33">
        <f t="shared" ca="1" si="306"/>
        <v>0</v>
      </c>
      <c r="AD159" s="33">
        <f t="shared" ca="1" si="306"/>
        <v>0</v>
      </c>
      <c r="AE159" s="33">
        <f t="shared" ca="1" si="306"/>
        <v>0</v>
      </c>
      <c r="AF159" s="33">
        <f t="shared" ca="1" si="306"/>
        <v>0</v>
      </c>
      <c r="AG159" s="33">
        <f t="shared" ca="1" si="306"/>
        <v>0</v>
      </c>
      <c r="AH159" s="33">
        <f t="shared" ca="1" si="306"/>
        <v>0</v>
      </c>
      <c r="AI159" s="33">
        <f t="shared" ca="1" si="306"/>
        <v>0</v>
      </c>
      <c r="AJ159" s="33">
        <f t="shared" ca="1" si="306"/>
        <v>0</v>
      </c>
      <c r="AK159" s="33">
        <f t="shared" ca="1" si="306"/>
        <v>0</v>
      </c>
      <c r="AL159" s="33">
        <f t="shared" ca="1" si="306"/>
        <v>0</v>
      </c>
      <c r="AM159" s="33">
        <f t="shared" ca="1" si="368"/>
        <v>0</v>
      </c>
      <c r="AN159" s="33">
        <f t="shared" ca="1" si="368"/>
        <v>0</v>
      </c>
      <c r="AO159" s="33">
        <f t="shared" ca="1" si="368"/>
        <v>0</v>
      </c>
      <c r="AP159" s="33">
        <f t="shared" ca="1" si="368"/>
        <v>0</v>
      </c>
      <c r="AQ159" s="33">
        <f t="shared" ca="1" si="368"/>
        <v>0</v>
      </c>
      <c r="AR159" s="33">
        <f t="shared" ca="1" si="368"/>
        <v>0</v>
      </c>
      <c r="AS159" s="33">
        <f t="shared" ca="1" si="368"/>
        <v>0</v>
      </c>
      <c r="AT159" s="33">
        <f t="shared" ca="1" si="368"/>
        <v>0</v>
      </c>
      <c r="AU159" s="33">
        <f t="shared" ca="1" si="301"/>
        <v>0</v>
      </c>
      <c r="AV159" s="33">
        <f t="shared" ca="1" si="301"/>
        <v>0</v>
      </c>
      <c r="AW159" s="33">
        <f t="shared" ref="AW159:BG182" ca="1" si="369">IF(OR($C159=MAXR, $C159=0, AW$24=0, AW$19=0), 0, IF(LEN(INDIRECT($F$9&amp;AW$20&amp;$C159))=0, NULL,  INDIRECT($F$9&amp;AW$20&amp;$C159)))</f>
        <v>0</v>
      </c>
      <c r="AX159" s="33">
        <f t="shared" ca="1" si="369"/>
        <v>0</v>
      </c>
      <c r="AY159" s="33">
        <f t="shared" ca="1" si="369"/>
        <v>0</v>
      </c>
      <c r="AZ159" s="33">
        <f t="shared" ca="1" si="369"/>
        <v>0</v>
      </c>
      <c r="BA159" s="33">
        <f t="shared" ca="1" si="369"/>
        <v>0</v>
      </c>
      <c r="BB159" s="33">
        <f t="shared" ca="1" si="369"/>
        <v>0</v>
      </c>
      <c r="BC159" s="33">
        <f t="shared" ca="1" si="369"/>
        <v>0</v>
      </c>
      <c r="BD159" s="33">
        <f t="shared" ca="1" si="369"/>
        <v>0</v>
      </c>
      <c r="BE159" s="33">
        <f t="shared" ca="1" si="369"/>
        <v>0</v>
      </c>
      <c r="BF159" s="33">
        <f t="shared" ca="1" si="369"/>
        <v>0</v>
      </c>
      <c r="BG159" s="33">
        <f t="shared" ca="1" si="369"/>
        <v>0</v>
      </c>
      <c r="BH159" s="33"/>
      <c r="BJ159" s="148" t="str">
        <f t="shared" ca="1" si="310"/>
        <v/>
      </c>
      <c r="BL159" s="30"/>
      <c r="BN159" s="29" t="str">
        <f t="shared" ca="1" si="311"/>
        <v/>
      </c>
      <c r="BO159" s="29" t="str">
        <f t="shared" ca="1" si="312"/>
        <v/>
      </c>
      <c r="BP159" s="29" t="str">
        <f t="shared" ca="1" si="313"/>
        <v/>
      </c>
      <c r="BQ159" s="29" t="str">
        <f t="shared" ca="1" si="314"/>
        <v/>
      </c>
      <c r="BR159" s="29" t="str">
        <f t="shared" ca="1" si="315"/>
        <v/>
      </c>
      <c r="BS159" s="29" t="str">
        <f t="shared" ca="1" si="316"/>
        <v/>
      </c>
      <c r="BT159" s="29" t="str">
        <f t="shared" ca="1" si="317"/>
        <v/>
      </c>
      <c r="BU159" s="29" t="str">
        <f t="shared" ca="1" si="318"/>
        <v/>
      </c>
      <c r="BV159" s="29" t="str">
        <f t="shared" ca="1" si="319"/>
        <v/>
      </c>
      <c r="BW159" s="29" t="str">
        <f t="shared" ca="1" si="320"/>
        <v/>
      </c>
      <c r="BX159" s="29" t="str">
        <f t="shared" ca="1" si="321"/>
        <v/>
      </c>
      <c r="BY159" s="29" t="str">
        <f t="shared" ca="1" si="322"/>
        <v/>
      </c>
      <c r="BZ159" s="29" t="str">
        <f t="shared" ca="1" si="323"/>
        <v/>
      </c>
      <c r="CA159" s="29" t="str">
        <f t="shared" ca="1" si="324"/>
        <v/>
      </c>
      <c r="CB159" s="29" t="str">
        <f t="shared" ca="1" si="325"/>
        <v/>
      </c>
      <c r="CC159" s="29" t="str">
        <f t="shared" ca="1" si="326"/>
        <v/>
      </c>
      <c r="CD159" s="29" t="str">
        <f t="shared" ca="1" si="327"/>
        <v/>
      </c>
      <c r="CE159" s="29" t="str">
        <f t="shared" ca="1" si="328"/>
        <v/>
      </c>
      <c r="CF159" s="29" t="str">
        <f t="shared" ca="1" si="329"/>
        <v/>
      </c>
      <c r="CG159" s="29" t="str">
        <f t="shared" ca="1" si="330"/>
        <v/>
      </c>
      <c r="CH159" s="29" t="str">
        <f t="shared" ca="1" si="331"/>
        <v/>
      </c>
      <c r="CI159" s="29" t="str">
        <f t="shared" ca="1" si="332"/>
        <v/>
      </c>
      <c r="CJ159" s="29" t="str">
        <f t="shared" ca="1" si="333"/>
        <v/>
      </c>
      <c r="CK159" s="29" t="str">
        <f t="shared" ca="1" si="334"/>
        <v/>
      </c>
      <c r="CL159" s="29" t="str">
        <f t="shared" ca="1" si="335"/>
        <v/>
      </c>
      <c r="CM159" s="29" t="str">
        <f t="shared" ca="1" si="336"/>
        <v/>
      </c>
      <c r="CN159" s="29" t="str">
        <f t="shared" ca="1" si="337"/>
        <v/>
      </c>
      <c r="CO159" s="29" t="str">
        <f t="shared" ca="1" si="338"/>
        <v/>
      </c>
      <c r="CP159" s="29" t="str">
        <f t="shared" ca="1" si="339"/>
        <v/>
      </c>
      <c r="CQ159" s="29" t="str">
        <f t="shared" ca="1" si="340"/>
        <v/>
      </c>
      <c r="CR159" s="29" t="str">
        <f t="shared" ca="1" si="341"/>
        <v/>
      </c>
      <c r="CS159" s="29" t="str">
        <f t="shared" ca="1" si="342"/>
        <v/>
      </c>
      <c r="CT159" s="29" t="str">
        <f t="shared" ca="1" si="343"/>
        <v/>
      </c>
      <c r="CU159" s="29" t="str">
        <f t="shared" ca="1" si="344"/>
        <v/>
      </c>
      <c r="CV159" s="29" t="str">
        <f t="shared" ca="1" si="345"/>
        <v/>
      </c>
      <c r="CW159" s="29" t="str">
        <f t="shared" ca="1" si="346"/>
        <v/>
      </c>
      <c r="CX159" s="29" t="str">
        <f t="shared" ca="1" si="347"/>
        <v/>
      </c>
      <c r="CY159" s="29" t="str">
        <f t="shared" ca="1" si="348"/>
        <v/>
      </c>
      <c r="CZ159" s="29" t="str">
        <f t="shared" ca="1" si="349"/>
        <v/>
      </c>
      <c r="DA159" s="29" t="str">
        <f t="shared" ca="1" si="350"/>
        <v/>
      </c>
      <c r="DB159" s="29" t="str">
        <f t="shared" ca="1" si="351"/>
        <v/>
      </c>
      <c r="DC159" s="29" t="str">
        <f t="shared" ca="1" si="352"/>
        <v/>
      </c>
      <c r="DD159" s="29" t="str">
        <f t="shared" ca="1" si="353"/>
        <v/>
      </c>
      <c r="DE159" s="29" t="str">
        <f t="shared" ca="1" si="354"/>
        <v/>
      </c>
      <c r="DF159" s="29" t="str">
        <f t="shared" ca="1" si="355"/>
        <v/>
      </c>
      <c r="DG159" s="29" t="str">
        <f t="shared" ca="1" si="356"/>
        <v/>
      </c>
      <c r="DH159" s="29" t="str">
        <f t="shared" ca="1" si="357"/>
        <v/>
      </c>
      <c r="DI159" s="29" t="str">
        <f t="shared" ca="1" si="358"/>
        <v/>
      </c>
      <c r="DJ159" s="29" t="str">
        <f t="shared" ca="1" si="359"/>
        <v/>
      </c>
      <c r="DK159" s="29" t="str">
        <f t="shared" ca="1" si="360"/>
        <v/>
      </c>
      <c r="DL159" s="29" t="str">
        <f t="shared" ca="1" si="361"/>
        <v/>
      </c>
      <c r="DM159" s="29" t="str">
        <f t="shared" ca="1" si="362"/>
        <v/>
      </c>
      <c r="JD159">
        <f t="shared" si="145"/>
        <v>0</v>
      </c>
      <c r="JE159">
        <f t="shared" si="363"/>
        <v>0</v>
      </c>
      <c r="JF159" t="str">
        <f t="shared" ca="1" si="364"/>
        <v/>
      </c>
      <c r="JG159" t="str">
        <f t="shared" ca="1" si="365"/>
        <v/>
      </c>
      <c r="JH159" t="str">
        <f t="shared" ca="1" si="366"/>
        <v/>
      </c>
      <c r="JI159" t="str">
        <f t="shared" ca="1" si="367"/>
        <v/>
      </c>
    </row>
    <row r="160" spans="3:269" x14ac:dyDescent="0.2">
      <c r="C160" s="9">
        <f t="array" aca="1" ref="C160" ca="1">MIN(IF($L$7=0, 0, IF(INDIRECT($L$6)&gt;0, IF(ROW(INDIRECT($L$6))&gt;C159, ROW(INDIRECT($L$6)), MAXR))))</f>
        <v>9999999</v>
      </c>
      <c r="D160" s="9">
        <f t="shared" ca="1" si="85"/>
        <v>0</v>
      </c>
      <c r="E160" s="9">
        <f t="shared" ca="1" si="307"/>
        <v>0</v>
      </c>
      <c r="F160" s="105" t="str">
        <f t="shared" ca="1" si="308"/>
        <v/>
      </c>
      <c r="G160" s="7">
        <f t="shared" ca="1" si="309"/>
        <v>0</v>
      </c>
      <c r="H160" s="33">
        <f t="shared" ca="1" si="305"/>
        <v>0</v>
      </c>
      <c r="I160" s="33">
        <f t="shared" ca="1" si="305"/>
        <v>0</v>
      </c>
      <c r="J160" s="33">
        <f t="shared" ca="1" si="305"/>
        <v>0</v>
      </c>
      <c r="K160" s="33">
        <f t="shared" ca="1" si="305"/>
        <v>0</v>
      </c>
      <c r="L160" s="33">
        <f t="shared" ca="1" si="305"/>
        <v>0</v>
      </c>
      <c r="M160" s="33">
        <f t="shared" ca="1" si="305"/>
        <v>0</v>
      </c>
      <c r="N160" s="33">
        <f t="shared" ca="1" si="305"/>
        <v>0</v>
      </c>
      <c r="O160" s="33">
        <f t="shared" ca="1" si="305"/>
        <v>0</v>
      </c>
      <c r="P160" s="33">
        <f t="shared" ca="1" si="305"/>
        <v>0</v>
      </c>
      <c r="Q160" s="33">
        <f t="shared" ca="1" si="305"/>
        <v>0</v>
      </c>
      <c r="R160" s="33">
        <f t="shared" ca="1" si="305"/>
        <v>0</v>
      </c>
      <c r="S160" s="33">
        <f t="shared" ca="1" si="305"/>
        <v>0</v>
      </c>
      <c r="T160" s="33">
        <f t="shared" ca="1" si="305"/>
        <v>0</v>
      </c>
      <c r="U160" s="33">
        <f t="shared" ca="1" si="305"/>
        <v>0</v>
      </c>
      <c r="V160" s="33">
        <f t="shared" ca="1" si="305"/>
        <v>0</v>
      </c>
      <c r="W160" s="33">
        <f t="shared" ca="1" si="305"/>
        <v>0</v>
      </c>
      <c r="X160" s="33">
        <f t="shared" ca="1" si="306"/>
        <v>0</v>
      </c>
      <c r="Y160" s="33">
        <f t="shared" ca="1" si="306"/>
        <v>0</v>
      </c>
      <c r="Z160" s="33">
        <f t="shared" ca="1" si="306"/>
        <v>0</v>
      </c>
      <c r="AA160" s="33">
        <f t="shared" ca="1" si="306"/>
        <v>0</v>
      </c>
      <c r="AB160" s="33">
        <f t="shared" ca="1" si="306"/>
        <v>0</v>
      </c>
      <c r="AC160" s="33">
        <f t="shared" ca="1" si="306"/>
        <v>0</v>
      </c>
      <c r="AD160" s="33">
        <f t="shared" ca="1" si="306"/>
        <v>0</v>
      </c>
      <c r="AE160" s="33">
        <f t="shared" ca="1" si="306"/>
        <v>0</v>
      </c>
      <c r="AF160" s="33">
        <f t="shared" ca="1" si="306"/>
        <v>0</v>
      </c>
      <c r="AG160" s="33">
        <f t="shared" ca="1" si="306"/>
        <v>0</v>
      </c>
      <c r="AH160" s="33">
        <f t="shared" ca="1" si="306"/>
        <v>0</v>
      </c>
      <c r="AI160" s="33">
        <f t="shared" ca="1" si="306"/>
        <v>0</v>
      </c>
      <c r="AJ160" s="33">
        <f t="shared" ca="1" si="306"/>
        <v>0</v>
      </c>
      <c r="AK160" s="33">
        <f t="shared" ca="1" si="306"/>
        <v>0</v>
      </c>
      <c r="AL160" s="33">
        <f t="shared" ca="1" si="306"/>
        <v>0</v>
      </c>
      <c r="AM160" s="33">
        <f t="shared" ca="1" si="368"/>
        <v>0</v>
      </c>
      <c r="AN160" s="33">
        <f t="shared" ca="1" si="368"/>
        <v>0</v>
      </c>
      <c r="AO160" s="33">
        <f t="shared" ca="1" si="368"/>
        <v>0</v>
      </c>
      <c r="AP160" s="33">
        <f t="shared" ca="1" si="368"/>
        <v>0</v>
      </c>
      <c r="AQ160" s="33">
        <f t="shared" ca="1" si="368"/>
        <v>0</v>
      </c>
      <c r="AR160" s="33">
        <f t="shared" ca="1" si="368"/>
        <v>0</v>
      </c>
      <c r="AS160" s="33">
        <f t="shared" ca="1" si="368"/>
        <v>0</v>
      </c>
      <c r="AT160" s="33">
        <f t="shared" ca="1" si="368"/>
        <v>0</v>
      </c>
      <c r="AU160" s="33">
        <f t="shared" ca="1" si="368"/>
        <v>0</v>
      </c>
      <c r="AV160" s="33">
        <f t="shared" ca="1" si="368"/>
        <v>0</v>
      </c>
      <c r="AW160" s="33">
        <f t="shared" ca="1" si="369"/>
        <v>0</v>
      </c>
      <c r="AX160" s="33">
        <f t="shared" ca="1" si="369"/>
        <v>0</v>
      </c>
      <c r="AY160" s="33">
        <f t="shared" ca="1" si="369"/>
        <v>0</v>
      </c>
      <c r="AZ160" s="33">
        <f t="shared" ca="1" si="369"/>
        <v>0</v>
      </c>
      <c r="BA160" s="33">
        <f t="shared" ca="1" si="369"/>
        <v>0</v>
      </c>
      <c r="BB160" s="33">
        <f t="shared" ca="1" si="369"/>
        <v>0</v>
      </c>
      <c r="BC160" s="33">
        <f t="shared" ca="1" si="369"/>
        <v>0</v>
      </c>
      <c r="BD160" s="33">
        <f t="shared" ca="1" si="369"/>
        <v>0</v>
      </c>
      <c r="BE160" s="33">
        <f t="shared" ca="1" si="369"/>
        <v>0</v>
      </c>
      <c r="BF160" s="33">
        <f t="shared" ca="1" si="369"/>
        <v>0</v>
      </c>
      <c r="BG160" s="33">
        <f t="shared" ca="1" si="369"/>
        <v>0</v>
      </c>
      <c r="BH160" s="33"/>
      <c r="BJ160" s="148" t="str">
        <f t="shared" ca="1" si="310"/>
        <v/>
      </c>
      <c r="BL160" s="30"/>
      <c r="BN160" s="29" t="str">
        <f t="shared" ca="1" si="311"/>
        <v/>
      </c>
      <c r="BO160" s="29" t="str">
        <f t="shared" ca="1" si="312"/>
        <v/>
      </c>
      <c r="BP160" s="29" t="str">
        <f t="shared" ca="1" si="313"/>
        <v/>
      </c>
      <c r="BQ160" s="29" t="str">
        <f t="shared" ca="1" si="314"/>
        <v/>
      </c>
      <c r="BR160" s="29" t="str">
        <f t="shared" ca="1" si="315"/>
        <v/>
      </c>
      <c r="BS160" s="29" t="str">
        <f t="shared" ca="1" si="316"/>
        <v/>
      </c>
      <c r="BT160" s="29" t="str">
        <f t="shared" ca="1" si="317"/>
        <v/>
      </c>
      <c r="BU160" s="29" t="str">
        <f t="shared" ca="1" si="318"/>
        <v/>
      </c>
      <c r="BV160" s="29" t="str">
        <f t="shared" ca="1" si="319"/>
        <v/>
      </c>
      <c r="BW160" s="29" t="str">
        <f t="shared" ca="1" si="320"/>
        <v/>
      </c>
      <c r="BX160" s="29" t="str">
        <f t="shared" ca="1" si="321"/>
        <v/>
      </c>
      <c r="BY160" s="29" t="str">
        <f t="shared" ca="1" si="322"/>
        <v/>
      </c>
      <c r="BZ160" s="29" t="str">
        <f t="shared" ca="1" si="323"/>
        <v/>
      </c>
      <c r="CA160" s="29" t="str">
        <f t="shared" ca="1" si="324"/>
        <v/>
      </c>
      <c r="CB160" s="29" t="str">
        <f t="shared" ca="1" si="325"/>
        <v/>
      </c>
      <c r="CC160" s="29" t="str">
        <f t="shared" ca="1" si="326"/>
        <v/>
      </c>
      <c r="CD160" s="29" t="str">
        <f t="shared" ca="1" si="327"/>
        <v/>
      </c>
      <c r="CE160" s="29" t="str">
        <f t="shared" ca="1" si="328"/>
        <v/>
      </c>
      <c r="CF160" s="29" t="str">
        <f t="shared" ca="1" si="329"/>
        <v/>
      </c>
      <c r="CG160" s="29" t="str">
        <f t="shared" ca="1" si="330"/>
        <v/>
      </c>
      <c r="CH160" s="29" t="str">
        <f t="shared" ca="1" si="331"/>
        <v/>
      </c>
      <c r="CI160" s="29" t="str">
        <f t="shared" ca="1" si="332"/>
        <v/>
      </c>
      <c r="CJ160" s="29" t="str">
        <f t="shared" ca="1" si="333"/>
        <v/>
      </c>
      <c r="CK160" s="29" t="str">
        <f t="shared" ca="1" si="334"/>
        <v/>
      </c>
      <c r="CL160" s="29" t="str">
        <f t="shared" ca="1" si="335"/>
        <v/>
      </c>
      <c r="CM160" s="29" t="str">
        <f t="shared" ca="1" si="336"/>
        <v/>
      </c>
      <c r="CN160" s="29" t="str">
        <f t="shared" ca="1" si="337"/>
        <v/>
      </c>
      <c r="CO160" s="29" t="str">
        <f t="shared" ca="1" si="338"/>
        <v/>
      </c>
      <c r="CP160" s="29" t="str">
        <f t="shared" ca="1" si="339"/>
        <v/>
      </c>
      <c r="CQ160" s="29" t="str">
        <f t="shared" ca="1" si="340"/>
        <v/>
      </c>
      <c r="CR160" s="29" t="str">
        <f t="shared" ca="1" si="341"/>
        <v/>
      </c>
      <c r="CS160" s="29" t="str">
        <f t="shared" ca="1" si="342"/>
        <v/>
      </c>
      <c r="CT160" s="29" t="str">
        <f t="shared" ca="1" si="343"/>
        <v/>
      </c>
      <c r="CU160" s="29" t="str">
        <f t="shared" ca="1" si="344"/>
        <v/>
      </c>
      <c r="CV160" s="29" t="str">
        <f t="shared" ca="1" si="345"/>
        <v/>
      </c>
      <c r="CW160" s="29" t="str">
        <f t="shared" ca="1" si="346"/>
        <v/>
      </c>
      <c r="CX160" s="29" t="str">
        <f t="shared" ca="1" si="347"/>
        <v/>
      </c>
      <c r="CY160" s="29" t="str">
        <f t="shared" ca="1" si="348"/>
        <v/>
      </c>
      <c r="CZ160" s="29" t="str">
        <f t="shared" ca="1" si="349"/>
        <v/>
      </c>
      <c r="DA160" s="29" t="str">
        <f t="shared" ca="1" si="350"/>
        <v/>
      </c>
      <c r="DB160" s="29" t="str">
        <f t="shared" ca="1" si="351"/>
        <v/>
      </c>
      <c r="DC160" s="29" t="str">
        <f t="shared" ca="1" si="352"/>
        <v/>
      </c>
      <c r="DD160" s="29" t="str">
        <f t="shared" ca="1" si="353"/>
        <v/>
      </c>
      <c r="DE160" s="29" t="str">
        <f t="shared" ca="1" si="354"/>
        <v/>
      </c>
      <c r="DF160" s="29" t="str">
        <f t="shared" ca="1" si="355"/>
        <v/>
      </c>
      <c r="DG160" s="29" t="str">
        <f t="shared" ca="1" si="356"/>
        <v/>
      </c>
      <c r="DH160" s="29" t="str">
        <f t="shared" ca="1" si="357"/>
        <v/>
      </c>
      <c r="DI160" s="29" t="str">
        <f t="shared" ca="1" si="358"/>
        <v/>
      </c>
      <c r="DJ160" s="29" t="str">
        <f t="shared" ca="1" si="359"/>
        <v/>
      </c>
      <c r="DK160" s="29" t="str">
        <f t="shared" ca="1" si="360"/>
        <v/>
      </c>
      <c r="DL160" s="29" t="str">
        <f t="shared" ca="1" si="361"/>
        <v/>
      </c>
      <c r="DM160" s="29" t="str">
        <f t="shared" ca="1" si="362"/>
        <v/>
      </c>
      <c r="JD160">
        <f t="shared" si="145"/>
        <v>0</v>
      </c>
      <c r="JE160">
        <f t="shared" si="363"/>
        <v>0</v>
      </c>
      <c r="JF160" t="str">
        <f t="shared" ca="1" si="364"/>
        <v/>
      </c>
      <c r="JG160" t="str">
        <f t="shared" ca="1" si="365"/>
        <v/>
      </c>
      <c r="JH160" t="str">
        <f t="shared" ca="1" si="366"/>
        <v/>
      </c>
      <c r="JI160" t="str">
        <f t="shared" ca="1" si="367"/>
        <v/>
      </c>
    </row>
    <row r="161" spans="3:269" x14ac:dyDescent="0.2">
      <c r="C161" s="9">
        <f t="array" aca="1" ref="C161" ca="1">MIN(IF($L$7=0, 0, IF(INDIRECT($L$6)&gt;0, IF(ROW(INDIRECT($L$6))&gt;C160, ROW(INDIRECT($L$6)), MAXR))))</f>
        <v>9999999</v>
      </c>
      <c r="D161" s="9">
        <f t="shared" ca="1" si="85"/>
        <v>0</v>
      </c>
      <c r="E161" s="9">
        <f t="shared" ca="1" si="307"/>
        <v>0</v>
      </c>
      <c r="F161" s="105" t="str">
        <f t="shared" ca="1" si="308"/>
        <v/>
      </c>
      <c r="G161" s="7">
        <f t="shared" ca="1" si="309"/>
        <v>0</v>
      </c>
      <c r="H161" s="33">
        <f t="shared" ca="1" si="305"/>
        <v>0</v>
      </c>
      <c r="I161" s="33">
        <f t="shared" ca="1" si="305"/>
        <v>0</v>
      </c>
      <c r="J161" s="33">
        <f t="shared" ca="1" si="305"/>
        <v>0</v>
      </c>
      <c r="K161" s="33">
        <f t="shared" ca="1" si="305"/>
        <v>0</v>
      </c>
      <c r="L161" s="33">
        <f t="shared" ca="1" si="305"/>
        <v>0</v>
      </c>
      <c r="M161" s="33">
        <f t="shared" ca="1" si="305"/>
        <v>0</v>
      </c>
      <c r="N161" s="33">
        <f t="shared" ca="1" si="305"/>
        <v>0</v>
      </c>
      <c r="O161" s="33">
        <f t="shared" ca="1" si="305"/>
        <v>0</v>
      </c>
      <c r="P161" s="33">
        <f t="shared" ca="1" si="305"/>
        <v>0</v>
      </c>
      <c r="Q161" s="33">
        <f t="shared" ca="1" si="305"/>
        <v>0</v>
      </c>
      <c r="R161" s="33">
        <f t="shared" ca="1" si="305"/>
        <v>0</v>
      </c>
      <c r="S161" s="33">
        <f t="shared" ca="1" si="305"/>
        <v>0</v>
      </c>
      <c r="T161" s="33">
        <f t="shared" ca="1" si="305"/>
        <v>0</v>
      </c>
      <c r="U161" s="33">
        <f t="shared" ca="1" si="305"/>
        <v>0</v>
      </c>
      <c r="V161" s="33">
        <f t="shared" ca="1" si="305"/>
        <v>0</v>
      </c>
      <c r="W161" s="33">
        <f t="shared" ca="1" si="305"/>
        <v>0</v>
      </c>
      <c r="X161" s="33">
        <f t="shared" ca="1" si="306"/>
        <v>0</v>
      </c>
      <c r="Y161" s="33">
        <f t="shared" ca="1" si="306"/>
        <v>0</v>
      </c>
      <c r="Z161" s="33">
        <f t="shared" ca="1" si="306"/>
        <v>0</v>
      </c>
      <c r="AA161" s="33">
        <f t="shared" ca="1" si="306"/>
        <v>0</v>
      </c>
      <c r="AB161" s="33">
        <f t="shared" ca="1" si="306"/>
        <v>0</v>
      </c>
      <c r="AC161" s="33">
        <f t="shared" ca="1" si="306"/>
        <v>0</v>
      </c>
      <c r="AD161" s="33">
        <f t="shared" ca="1" si="306"/>
        <v>0</v>
      </c>
      <c r="AE161" s="33">
        <f t="shared" ca="1" si="306"/>
        <v>0</v>
      </c>
      <c r="AF161" s="33">
        <f t="shared" ca="1" si="306"/>
        <v>0</v>
      </c>
      <c r="AG161" s="33">
        <f t="shared" ca="1" si="306"/>
        <v>0</v>
      </c>
      <c r="AH161" s="33">
        <f t="shared" ca="1" si="306"/>
        <v>0</v>
      </c>
      <c r="AI161" s="33">
        <f t="shared" ca="1" si="306"/>
        <v>0</v>
      </c>
      <c r="AJ161" s="33">
        <f t="shared" ca="1" si="306"/>
        <v>0</v>
      </c>
      <c r="AK161" s="33">
        <f t="shared" ca="1" si="306"/>
        <v>0</v>
      </c>
      <c r="AL161" s="33">
        <f t="shared" ca="1" si="306"/>
        <v>0</v>
      </c>
      <c r="AM161" s="33">
        <f t="shared" ca="1" si="368"/>
        <v>0</v>
      </c>
      <c r="AN161" s="33">
        <f t="shared" ca="1" si="368"/>
        <v>0</v>
      </c>
      <c r="AO161" s="33">
        <f t="shared" ca="1" si="368"/>
        <v>0</v>
      </c>
      <c r="AP161" s="33">
        <f t="shared" ca="1" si="368"/>
        <v>0</v>
      </c>
      <c r="AQ161" s="33">
        <f t="shared" ca="1" si="368"/>
        <v>0</v>
      </c>
      <c r="AR161" s="33">
        <f t="shared" ca="1" si="368"/>
        <v>0</v>
      </c>
      <c r="AS161" s="33">
        <f t="shared" ca="1" si="368"/>
        <v>0</v>
      </c>
      <c r="AT161" s="33">
        <f t="shared" ca="1" si="368"/>
        <v>0</v>
      </c>
      <c r="AU161" s="33">
        <f t="shared" ca="1" si="368"/>
        <v>0</v>
      </c>
      <c r="AV161" s="33">
        <f t="shared" ca="1" si="368"/>
        <v>0</v>
      </c>
      <c r="AW161" s="33">
        <f t="shared" ca="1" si="369"/>
        <v>0</v>
      </c>
      <c r="AX161" s="33">
        <f t="shared" ca="1" si="369"/>
        <v>0</v>
      </c>
      <c r="AY161" s="33">
        <f t="shared" ca="1" si="369"/>
        <v>0</v>
      </c>
      <c r="AZ161" s="33">
        <f t="shared" ca="1" si="369"/>
        <v>0</v>
      </c>
      <c r="BA161" s="33">
        <f t="shared" ca="1" si="369"/>
        <v>0</v>
      </c>
      <c r="BB161" s="33">
        <f t="shared" ca="1" si="369"/>
        <v>0</v>
      </c>
      <c r="BC161" s="33">
        <f t="shared" ca="1" si="369"/>
        <v>0</v>
      </c>
      <c r="BD161" s="33">
        <f t="shared" ca="1" si="369"/>
        <v>0</v>
      </c>
      <c r="BE161" s="33">
        <f t="shared" ca="1" si="369"/>
        <v>0</v>
      </c>
      <c r="BF161" s="33">
        <f t="shared" ca="1" si="369"/>
        <v>0</v>
      </c>
      <c r="BG161" s="33">
        <f t="shared" ca="1" si="369"/>
        <v>0</v>
      </c>
      <c r="BH161" s="33"/>
      <c r="BJ161" s="148" t="str">
        <f t="shared" ca="1" si="310"/>
        <v/>
      </c>
      <c r="BL161" s="30"/>
      <c r="BN161" s="29" t="str">
        <f t="shared" ca="1" si="311"/>
        <v/>
      </c>
      <c r="BO161" s="29" t="str">
        <f t="shared" ca="1" si="312"/>
        <v/>
      </c>
      <c r="BP161" s="29" t="str">
        <f t="shared" ca="1" si="313"/>
        <v/>
      </c>
      <c r="BQ161" s="29" t="str">
        <f t="shared" ca="1" si="314"/>
        <v/>
      </c>
      <c r="BR161" s="29" t="str">
        <f t="shared" ca="1" si="315"/>
        <v/>
      </c>
      <c r="BS161" s="29" t="str">
        <f t="shared" ca="1" si="316"/>
        <v/>
      </c>
      <c r="BT161" s="29" t="str">
        <f t="shared" ca="1" si="317"/>
        <v/>
      </c>
      <c r="BU161" s="29" t="str">
        <f t="shared" ca="1" si="318"/>
        <v/>
      </c>
      <c r="BV161" s="29" t="str">
        <f t="shared" ca="1" si="319"/>
        <v/>
      </c>
      <c r="BW161" s="29" t="str">
        <f t="shared" ca="1" si="320"/>
        <v/>
      </c>
      <c r="BX161" s="29" t="str">
        <f t="shared" ca="1" si="321"/>
        <v/>
      </c>
      <c r="BY161" s="29" t="str">
        <f t="shared" ca="1" si="322"/>
        <v/>
      </c>
      <c r="BZ161" s="29" t="str">
        <f t="shared" ca="1" si="323"/>
        <v/>
      </c>
      <c r="CA161" s="29" t="str">
        <f t="shared" ca="1" si="324"/>
        <v/>
      </c>
      <c r="CB161" s="29" t="str">
        <f t="shared" ca="1" si="325"/>
        <v/>
      </c>
      <c r="CC161" s="29" t="str">
        <f t="shared" ca="1" si="326"/>
        <v/>
      </c>
      <c r="CD161" s="29" t="str">
        <f t="shared" ca="1" si="327"/>
        <v/>
      </c>
      <c r="CE161" s="29" t="str">
        <f t="shared" ca="1" si="328"/>
        <v/>
      </c>
      <c r="CF161" s="29" t="str">
        <f t="shared" ca="1" si="329"/>
        <v/>
      </c>
      <c r="CG161" s="29" t="str">
        <f t="shared" ca="1" si="330"/>
        <v/>
      </c>
      <c r="CH161" s="29" t="str">
        <f t="shared" ca="1" si="331"/>
        <v/>
      </c>
      <c r="CI161" s="29" t="str">
        <f t="shared" ca="1" si="332"/>
        <v/>
      </c>
      <c r="CJ161" s="29" t="str">
        <f t="shared" ca="1" si="333"/>
        <v/>
      </c>
      <c r="CK161" s="29" t="str">
        <f t="shared" ca="1" si="334"/>
        <v/>
      </c>
      <c r="CL161" s="29" t="str">
        <f t="shared" ca="1" si="335"/>
        <v/>
      </c>
      <c r="CM161" s="29" t="str">
        <f t="shared" ca="1" si="336"/>
        <v/>
      </c>
      <c r="CN161" s="29" t="str">
        <f t="shared" ca="1" si="337"/>
        <v/>
      </c>
      <c r="CO161" s="29" t="str">
        <f t="shared" ca="1" si="338"/>
        <v/>
      </c>
      <c r="CP161" s="29" t="str">
        <f t="shared" ca="1" si="339"/>
        <v/>
      </c>
      <c r="CQ161" s="29" t="str">
        <f t="shared" ca="1" si="340"/>
        <v/>
      </c>
      <c r="CR161" s="29" t="str">
        <f t="shared" ca="1" si="341"/>
        <v/>
      </c>
      <c r="CS161" s="29" t="str">
        <f t="shared" ca="1" si="342"/>
        <v/>
      </c>
      <c r="CT161" s="29" t="str">
        <f t="shared" ca="1" si="343"/>
        <v/>
      </c>
      <c r="CU161" s="29" t="str">
        <f t="shared" ca="1" si="344"/>
        <v/>
      </c>
      <c r="CV161" s="29" t="str">
        <f t="shared" ca="1" si="345"/>
        <v/>
      </c>
      <c r="CW161" s="29" t="str">
        <f t="shared" ca="1" si="346"/>
        <v/>
      </c>
      <c r="CX161" s="29" t="str">
        <f t="shared" ca="1" si="347"/>
        <v/>
      </c>
      <c r="CY161" s="29" t="str">
        <f t="shared" ca="1" si="348"/>
        <v/>
      </c>
      <c r="CZ161" s="29" t="str">
        <f t="shared" ca="1" si="349"/>
        <v/>
      </c>
      <c r="DA161" s="29" t="str">
        <f t="shared" ca="1" si="350"/>
        <v/>
      </c>
      <c r="DB161" s="29" t="str">
        <f t="shared" ca="1" si="351"/>
        <v/>
      </c>
      <c r="DC161" s="29" t="str">
        <f t="shared" ca="1" si="352"/>
        <v/>
      </c>
      <c r="DD161" s="29" t="str">
        <f t="shared" ca="1" si="353"/>
        <v/>
      </c>
      <c r="DE161" s="29" t="str">
        <f t="shared" ca="1" si="354"/>
        <v/>
      </c>
      <c r="DF161" s="29" t="str">
        <f t="shared" ca="1" si="355"/>
        <v/>
      </c>
      <c r="DG161" s="29" t="str">
        <f t="shared" ca="1" si="356"/>
        <v/>
      </c>
      <c r="DH161" s="29" t="str">
        <f t="shared" ca="1" si="357"/>
        <v/>
      </c>
      <c r="DI161" s="29" t="str">
        <f t="shared" ca="1" si="358"/>
        <v/>
      </c>
      <c r="DJ161" s="29" t="str">
        <f t="shared" ca="1" si="359"/>
        <v/>
      </c>
      <c r="DK161" s="29" t="str">
        <f t="shared" ca="1" si="360"/>
        <v/>
      </c>
      <c r="DL161" s="29" t="str">
        <f t="shared" ca="1" si="361"/>
        <v/>
      </c>
      <c r="DM161" s="29" t="str">
        <f t="shared" ca="1" si="362"/>
        <v/>
      </c>
      <c r="JD161">
        <f t="shared" si="145"/>
        <v>0</v>
      </c>
      <c r="JE161">
        <f t="shared" si="363"/>
        <v>0</v>
      </c>
      <c r="JF161" t="str">
        <f t="shared" ca="1" si="364"/>
        <v/>
      </c>
      <c r="JG161" t="str">
        <f t="shared" ca="1" si="365"/>
        <v/>
      </c>
      <c r="JH161" t="str">
        <f t="shared" ca="1" si="366"/>
        <v/>
      </c>
      <c r="JI161" t="str">
        <f t="shared" ca="1" si="367"/>
        <v/>
      </c>
    </row>
    <row r="162" spans="3:269" x14ac:dyDescent="0.2">
      <c r="C162" s="9">
        <f t="array" aca="1" ref="C162" ca="1">MIN(IF($L$7=0, 0, IF(INDIRECT($L$6)&gt;0, IF(ROW(INDIRECT($L$6))&gt;C161, ROW(INDIRECT($L$6)), MAXR))))</f>
        <v>9999999</v>
      </c>
      <c r="D162" s="9">
        <f t="shared" ca="1" si="85"/>
        <v>0</v>
      </c>
      <c r="E162" s="9">
        <f t="shared" ca="1" si="307"/>
        <v>0</v>
      </c>
      <c r="F162" s="105" t="str">
        <f t="shared" ca="1" si="308"/>
        <v/>
      </c>
      <c r="G162" s="7">
        <f t="shared" ca="1" si="309"/>
        <v>0</v>
      </c>
      <c r="H162" s="33">
        <f t="shared" ca="1" si="305"/>
        <v>0</v>
      </c>
      <c r="I162" s="33">
        <f t="shared" ca="1" si="305"/>
        <v>0</v>
      </c>
      <c r="J162" s="33">
        <f t="shared" ca="1" si="305"/>
        <v>0</v>
      </c>
      <c r="K162" s="33">
        <f t="shared" ca="1" si="305"/>
        <v>0</v>
      </c>
      <c r="L162" s="33">
        <f t="shared" ca="1" si="305"/>
        <v>0</v>
      </c>
      <c r="M162" s="33">
        <f t="shared" ca="1" si="305"/>
        <v>0</v>
      </c>
      <c r="N162" s="33">
        <f t="shared" ca="1" si="305"/>
        <v>0</v>
      </c>
      <c r="O162" s="33">
        <f t="shared" ca="1" si="305"/>
        <v>0</v>
      </c>
      <c r="P162" s="33">
        <f t="shared" ca="1" si="305"/>
        <v>0</v>
      </c>
      <c r="Q162" s="33">
        <f t="shared" ca="1" si="305"/>
        <v>0</v>
      </c>
      <c r="R162" s="33">
        <f t="shared" ca="1" si="305"/>
        <v>0</v>
      </c>
      <c r="S162" s="33">
        <f t="shared" ca="1" si="305"/>
        <v>0</v>
      </c>
      <c r="T162" s="33">
        <f t="shared" ca="1" si="305"/>
        <v>0</v>
      </c>
      <c r="U162" s="33">
        <f t="shared" ca="1" si="305"/>
        <v>0</v>
      </c>
      <c r="V162" s="33">
        <f t="shared" ca="1" si="305"/>
        <v>0</v>
      </c>
      <c r="W162" s="33">
        <f t="shared" ca="1" si="305"/>
        <v>0</v>
      </c>
      <c r="X162" s="33">
        <f t="shared" ca="1" si="306"/>
        <v>0</v>
      </c>
      <c r="Y162" s="33">
        <f t="shared" ca="1" si="306"/>
        <v>0</v>
      </c>
      <c r="Z162" s="33">
        <f t="shared" ca="1" si="306"/>
        <v>0</v>
      </c>
      <c r="AA162" s="33">
        <f t="shared" ca="1" si="306"/>
        <v>0</v>
      </c>
      <c r="AB162" s="33">
        <f t="shared" ca="1" si="306"/>
        <v>0</v>
      </c>
      <c r="AC162" s="33">
        <f t="shared" ca="1" si="306"/>
        <v>0</v>
      </c>
      <c r="AD162" s="33">
        <f t="shared" ca="1" si="306"/>
        <v>0</v>
      </c>
      <c r="AE162" s="33">
        <f t="shared" ca="1" si="306"/>
        <v>0</v>
      </c>
      <c r="AF162" s="33">
        <f t="shared" ca="1" si="306"/>
        <v>0</v>
      </c>
      <c r="AG162" s="33">
        <f t="shared" ca="1" si="306"/>
        <v>0</v>
      </c>
      <c r="AH162" s="33">
        <f t="shared" ca="1" si="306"/>
        <v>0</v>
      </c>
      <c r="AI162" s="33">
        <f t="shared" ca="1" si="306"/>
        <v>0</v>
      </c>
      <c r="AJ162" s="33">
        <f t="shared" ca="1" si="306"/>
        <v>0</v>
      </c>
      <c r="AK162" s="33">
        <f t="shared" ca="1" si="306"/>
        <v>0</v>
      </c>
      <c r="AL162" s="33">
        <f t="shared" ca="1" si="306"/>
        <v>0</v>
      </c>
      <c r="AM162" s="33">
        <f t="shared" ca="1" si="368"/>
        <v>0</v>
      </c>
      <c r="AN162" s="33">
        <f t="shared" ca="1" si="368"/>
        <v>0</v>
      </c>
      <c r="AO162" s="33">
        <f t="shared" ca="1" si="368"/>
        <v>0</v>
      </c>
      <c r="AP162" s="33">
        <f t="shared" ca="1" si="368"/>
        <v>0</v>
      </c>
      <c r="AQ162" s="33">
        <f t="shared" ca="1" si="368"/>
        <v>0</v>
      </c>
      <c r="AR162" s="33">
        <f t="shared" ca="1" si="368"/>
        <v>0</v>
      </c>
      <c r="AS162" s="33">
        <f t="shared" ca="1" si="368"/>
        <v>0</v>
      </c>
      <c r="AT162" s="33">
        <f t="shared" ca="1" si="368"/>
        <v>0</v>
      </c>
      <c r="AU162" s="33">
        <f t="shared" ca="1" si="368"/>
        <v>0</v>
      </c>
      <c r="AV162" s="33">
        <f t="shared" ca="1" si="368"/>
        <v>0</v>
      </c>
      <c r="AW162" s="33">
        <f t="shared" ca="1" si="369"/>
        <v>0</v>
      </c>
      <c r="AX162" s="33">
        <f t="shared" ca="1" si="369"/>
        <v>0</v>
      </c>
      <c r="AY162" s="33">
        <f t="shared" ca="1" si="369"/>
        <v>0</v>
      </c>
      <c r="AZ162" s="33">
        <f t="shared" ca="1" si="369"/>
        <v>0</v>
      </c>
      <c r="BA162" s="33">
        <f t="shared" ca="1" si="369"/>
        <v>0</v>
      </c>
      <c r="BB162" s="33">
        <f t="shared" ca="1" si="369"/>
        <v>0</v>
      </c>
      <c r="BC162" s="33">
        <f t="shared" ca="1" si="369"/>
        <v>0</v>
      </c>
      <c r="BD162" s="33">
        <f t="shared" ca="1" si="369"/>
        <v>0</v>
      </c>
      <c r="BE162" s="33">
        <f t="shared" ca="1" si="369"/>
        <v>0</v>
      </c>
      <c r="BF162" s="33">
        <f t="shared" ca="1" si="369"/>
        <v>0</v>
      </c>
      <c r="BG162" s="33">
        <f t="shared" ca="1" si="369"/>
        <v>0</v>
      </c>
      <c r="BH162" s="33"/>
      <c r="BJ162" s="148" t="str">
        <f t="shared" ca="1" si="310"/>
        <v/>
      </c>
      <c r="BL162" s="30"/>
      <c r="BN162" s="29" t="str">
        <f t="shared" ca="1" si="311"/>
        <v/>
      </c>
      <c r="BO162" s="29" t="str">
        <f t="shared" ca="1" si="312"/>
        <v/>
      </c>
      <c r="BP162" s="29" t="str">
        <f t="shared" ca="1" si="313"/>
        <v/>
      </c>
      <c r="BQ162" s="29" t="str">
        <f t="shared" ca="1" si="314"/>
        <v/>
      </c>
      <c r="BR162" s="29" t="str">
        <f t="shared" ca="1" si="315"/>
        <v/>
      </c>
      <c r="BS162" s="29" t="str">
        <f t="shared" ca="1" si="316"/>
        <v/>
      </c>
      <c r="BT162" s="29" t="str">
        <f t="shared" ca="1" si="317"/>
        <v/>
      </c>
      <c r="BU162" s="29" t="str">
        <f t="shared" ca="1" si="318"/>
        <v/>
      </c>
      <c r="BV162" s="29" t="str">
        <f t="shared" ca="1" si="319"/>
        <v/>
      </c>
      <c r="BW162" s="29" t="str">
        <f t="shared" ca="1" si="320"/>
        <v/>
      </c>
      <c r="BX162" s="29" t="str">
        <f t="shared" ca="1" si="321"/>
        <v/>
      </c>
      <c r="BY162" s="29" t="str">
        <f t="shared" ca="1" si="322"/>
        <v/>
      </c>
      <c r="BZ162" s="29" t="str">
        <f t="shared" ca="1" si="323"/>
        <v/>
      </c>
      <c r="CA162" s="29" t="str">
        <f t="shared" ca="1" si="324"/>
        <v/>
      </c>
      <c r="CB162" s="29" t="str">
        <f t="shared" ca="1" si="325"/>
        <v/>
      </c>
      <c r="CC162" s="29" t="str">
        <f t="shared" ca="1" si="326"/>
        <v/>
      </c>
      <c r="CD162" s="29" t="str">
        <f t="shared" ca="1" si="327"/>
        <v/>
      </c>
      <c r="CE162" s="29" t="str">
        <f t="shared" ca="1" si="328"/>
        <v/>
      </c>
      <c r="CF162" s="29" t="str">
        <f t="shared" ca="1" si="329"/>
        <v/>
      </c>
      <c r="CG162" s="29" t="str">
        <f t="shared" ca="1" si="330"/>
        <v/>
      </c>
      <c r="CH162" s="29" t="str">
        <f t="shared" ca="1" si="331"/>
        <v/>
      </c>
      <c r="CI162" s="29" t="str">
        <f t="shared" ca="1" si="332"/>
        <v/>
      </c>
      <c r="CJ162" s="29" t="str">
        <f t="shared" ca="1" si="333"/>
        <v/>
      </c>
      <c r="CK162" s="29" t="str">
        <f t="shared" ca="1" si="334"/>
        <v/>
      </c>
      <c r="CL162" s="29" t="str">
        <f t="shared" ca="1" si="335"/>
        <v/>
      </c>
      <c r="CM162" s="29" t="str">
        <f t="shared" ca="1" si="336"/>
        <v/>
      </c>
      <c r="CN162" s="29" t="str">
        <f t="shared" ca="1" si="337"/>
        <v/>
      </c>
      <c r="CO162" s="29" t="str">
        <f t="shared" ca="1" si="338"/>
        <v/>
      </c>
      <c r="CP162" s="29" t="str">
        <f t="shared" ca="1" si="339"/>
        <v/>
      </c>
      <c r="CQ162" s="29" t="str">
        <f t="shared" ca="1" si="340"/>
        <v/>
      </c>
      <c r="CR162" s="29" t="str">
        <f t="shared" ca="1" si="341"/>
        <v/>
      </c>
      <c r="CS162" s="29" t="str">
        <f t="shared" ca="1" si="342"/>
        <v/>
      </c>
      <c r="CT162" s="29" t="str">
        <f t="shared" ca="1" si="343"/>
        <v/>
      </c>
      <c r="CU162" s="29" t="str">
        <f t="shared" ca="1" si="344"/>
        <v/>
      </c>
      <c r="CV162" s="29" t="str">
        <f t="shared" ca="1" si="345"/>
        <v/>
      </c>
      <c r="CW162" s="29" t="str">
        <f t="shared" ca="1" si="346"/>
        <v/>
      </c>
      <c r="CX162" s="29" t="str">
        <f t="shared" ca="1" si="347"/>
        <v/>
      </c>
      <c r="CY162" s="29" t="str">
        <f t="shared" ca="1" si="348"/>
        <v/>
      </c>
      <c r="CZ162" s="29" t="str">
        <f t="shared" ca="1" si="349"/>
        <v/>
      </c>
      <c r="DA162" s="29" t="str">
        <f t="shared" ca="1" si="350"/>
        <v/>
      </c>
      <c r="DB162" s="29" t="str">
        <f t="shared" ca="1" si="351"/>
        <v/>
      </c>
      <c r="DC162" s="29" t="str">
        <f t="shared" ca="1" si="352"/>
        <v/>
      </c>
      <c r="DD162" s="29" t="str">
        <f t="shared" ca="1" si="353"/>
        <v/>
      </c>
      <c r="DE162" s="29" t="str">
        <f t="shared" ca="1" si="354"/>
        <v/>
      </c>
      <c r="DF162" s="29" t="str">
        <f t="shared" ca="1" si="355"/>
        <v/>
      </c>
      <c r="DG162" s="29" t="str">
        <f t="shared" ca="1" si="356"/>
        <v/>
      </c>
      <c r="DH162" s="29" t="str">
        <f t="shared" ca="1" si="357"/>
        <v/>
      </c>
      <c r="DI162" s="29" t="str">
        <f t="shared" ca="1" si="358"/>
        <v/>
      </c>
      <c r="DJ162" s="29" t="str">
        <f t="shared" ca="1" si="359"/>
        <v/>
      </c>
      <c r="DK162" s="29" t="str">
        <f t="shared" ca="1" si="360"/>
        <v/>
      </c>
      <c r="DL162" s="29" t="str">
        <f t="shared" ca="1" si="361"/>
        <v/>
      </c>
      <c r="DM162" s="29" t="str">
        <f t="shared" ca="1" si="362"/>
        <v/>
      </c>
      <c r="JD162">
        <f t="shared" si="145"/>
        <v>0</v>
      </c>
      <c r="JE162">
        <f t="shared" si="363"/>
        <v>0</v>
      </c>
      <c r="JF162" t="str">
        <f t="shared" ca="1" si="364"/>
        <v/>
      </c>
      <c r="JG162" t="str">
        <f t="shared" ca="1" si="365"/>
        <v/>
      </c>
      <c r="JH162" t="str">
        <f t="shared" ca="1" si="366"/>
        <v/>
      </c>
      <c r="JI162" t="str">
        <f t="shared" ca="1" si="367"/>
        <v/>
      </c>
    </row>
    <row r="163" spans="3:269" x14ac:dyDescent="0.2">
      <c r="C163" s="9">
        <f t="array" aca="1" ref="C163" ca="1">MIN(IF($L$7=0, 0, IF(INDIRECT($L$6)&gt;0, IF(ROW(INDIRECT($L$6))&gt;C162, ROW(INDIRECT($L$6)), MAXR))))</f>
        <v>9999999</v>
      </c>
      <c r="D163" s="9">
        <f t="shared" ca="1" si="85"/>
        <v>0</v>
      </c>
      <c r="E163" s="9">
        <f t="shared" ca="1" si="307"/>
        <v>0</v>
      </c>
      <c r="F163" s="105" t="str">
        <f t="shared" ca="1" si="308"/>
        <v/>
      </c>
      <c r="G163" s="7">
        <f t="shared" ca="1" si="309"/>
        <v>0</v>
      </c>
      <c r="H163" s="33">
        <f t="shared" ca="1" si="305"/>
        <v>0</v>
      </c>
      <c r="I163" s="33">
        <f t="shared" ca="1" si="305"/>
        <v>0</v>
      </c>
      <c r="J163" s="33">
        <f t="shared" ca="1" si="305"/>
        <v>0</v>
      </c>
      <c r="K163" s="33">
        <f t="shared" ca="1" si="305"/>
        <v>0</v>
      </c>
      <c r="L163" s="33">
        <f t="shared" ca="1" si="305"/>
        <v>0</v>
      </c>
      <c r="M163" s="33">
        <f t="shared" ca="1" si="305"/>
        <v>0</v>
      </c>
      <c r="N163" s="33">
        <f t="shared" ca="1" si="305"/>
        <v>0</v>
      </c>
      <c r="O163" s="33">
        <f t="shared" ca="1" si="305"/>
        <v>0</v>
      </c>
      <c r="P163" s="33">
        <f t="shared" ca="1" si="305"/>
        <v>0</v>
      </c>
      <c r="Q163" s="33">
        <f t="shared" ca="1" si="305"/>
        <v>0</v>
      </c>
      <c r="R163" s="33">
        <f t="shared" ca="1" si="305"/>
        <v>0</v>
      </c>
      <c r="S163" s="33">
        <f t="shared" ca="1" si="305"/>
        <v>0</v>
      </c>
      <c r="T163" s="33">
        <f t="shared" ca="1" si="305"/>
        <v>0</v>
      </c>
      <c r="U163" s="33">
        <f t="shared" ca="1" si="305"/>
        <v>0</v>
      </c>
      <c r="V163" s="33">
        <f t="shared" ca="1" si="305"/>
        <v>0</v>
      </c>
      <c r="W163" s="33">
        <f t="shared" ca="1" si="305"/>
        <v>0</v>
      </c>
      <c r="X163" s="33">
        <f t="shared" ca="1" si="306"/>
        <v>0</v>
      </c>
      <c r="Y163" s="33">
        <f t="shared" ca="1" si="306"/>
        <v>0</v>
      </c>
      <c r="Z163" s="33">
        <f t="shared" ca="1" si="306"/>
        <v>0</v>
      </c>
      <c r="AA163" s="33">
        <f t="shared" ca="1" si="306"/>
        <v>0</v>
      </c>
      <c r="AB163" s="33">
        <f t="shared" ca="1" si="306"/>
        <v>0</v>
      </c>
      <c r="AC163" s="33">
        <f t="shared" ca="1" si="306"/>
        <v>0</v>
      </c>
      <c r="AD163" s="33">
        <f t="shared" ca="1" si="306"/>
        <v>0</v>
      </c>
      <c r="AE163" s="33">
        <f t="shared" ca="1" si="306"/>
        <v>0</v>
      </c>
      <c r="AF163" s="33">
        <f t="shared" ca="1" si="306"/>
        <v>0</v>
      </c>
      <c r="AG163" s="33">
        <f t="shared" ca="1" si="306"/>
        <v>0</v>
      </c>
      <c r="AH163" s="33">
        <f t="shared" ca="1" si="306"/>
        <v>0</v>
      </c>
      <c r="AI163" s="33">
        <f t="shared" ca="1" si="306"/>
        <v>0</v>
      </c>
      <c r="AJ163" s="33">
        <f t="shared" ca="1" si="306"/>
        <v>0</v>
      </c>
      <c r="AK163" s="33">
        <f t="shared" ca="1" si="306"/>
        <v>0</v>
      </c>
      <c r="AL163" s="33">
        <f t="shared" ca="1" si="306"/>
        <v>0</v>
      </c>
      <c r="AM163" s="33">
        <f t="shared" ca="1" si="368"/>
        <v>0</v>
      </c>
      <c r="AN163" s="33">
        <f t="shared" ca="1" si="368"/>
        <v>0</v>
      </c>
      <c r="AO163" s="33">
        <f t="shared" ca="1" si="368"/>
        <v>0</v>
      </c>
      <c r="AP163" s="33">
        <f t="shared" ca="1" si="368"/>
        <v>0</v>
      </c>
      <c r="AQ163" s="33">
        <f t="shared" ca="1" si="368"/>
        <v>0</v>
      </c>
      <c r="AR163" s="33">
        <f t="shared" ca="1" si="368"/>
        <v>0</v>
      </c>
      <c r="AS163" s="33">
        <f t="shared" ca="1" si="368"/>
        <v>0</v>
      </c>
      <c r="AT163" s="33">
        <f t="shared" ca="1" si="368"/>
        <v>0</v>
      </c>
      <c r="AU163" s="33">
        <f t="shared" ca="1" si="368"/>
        <v>0</v>
      </c>
      <c r="AV163" s="33">
        <f t="shared" ca="1" si="368"/>
        <v>0</v>
      </c>
      <c r="AW163" s="33">
        <f t="shared" ca="1" si="369"/>
        <v>0</v>
      </c>
      <c r="AX163" s="33">
        <f t="shared" ca="1" si="369"/>
        <v>0</v>
      </c>
      <c r="AY163" s="33">
        <f t="shared" ca="1" si="369"/>
        <v>0</v>
      </c>
      <c r="AZ163" s="33">
        <f t="shared" ca="1" si="369"/>
        <v>0</v>
      </c>
      <c r="BA163" s="33">
        <f t="shared" ca="1" si="369"/>
        <v>0</v>
      </c>
      <c r="BB163" s="33">
        <f t="shared" ca="1" si="369"/>
        <v>0</v>
      </c>
      <c r="BC163" s="33">
        <f t="shared" ca="1" si="369"/>
        <v>0</v>
      </c>
      <c r="BD163" s="33">
        <f t="shared" ca="1" si="369"/>
        <v>0</v>
      </c>
      <c r="BE163" s="33">
        <f t="shared" ca="1" si="369"/>
        <v>0</v>
      </c>
      <c r="BF163" s="33">
        <f t="shared" ca="1" si="369"/>
        <v>0</v>
      </c>
      <c r="BG163" s="33">
        <f t="shared" ca="1" si="369"/>
        <v>0</v>
      </c>
      <c r="BH163" s="33"/>
      <c r="BJ163" s="148" t="str">
        <f t="shared" ca="1" si="310"/>
        <v/>
      </c>
      <c r="BL163" s="30"/>
      <c r="BN163" s="29" t="str">
        <f t="shared" ca="1" si="311"/>
        <v/>
      </c>
      <c r="BO163" s="29" t="str">
        <f t="shared" ca="1" si="312"/>
        <v/>
      </c>
      <c r="BP163" s="29" t="str">
        <f t="shared" ca="1" si="313"/>
        <v/>
      </c>
      <c r="BQ163" s="29" t="str">
        <f t="shared" ca="1" si="314"/>
        <v/>
      </c>
      <c r="BR163" s="29" t="str">
        <f t="shared" ca="1" si="315"/>
        <v/>
      </c>
      <c r="BS163" s="29" t="str">
        <f t="shared" ca="1" si="316"/>
        <v/>
      </c>
      <c r="BT163" s="29" t="str">
        <f t="shared" ca="1" si="317"/>
        <v/>
      </c>
      <c r="BU163" s="29" t="str">
        <f t="shared" ca="1" si="318"/>
        <v/>
      </c>
      <c r="BV163" s="29" t="str">
        <f t="shared" ca="1" si="319"/>
        <v/>
      </c>
      <c r="BW163" s="29" t="str">
        <f t="shared" ca="1" si="320"/>
        <v/>
      </c>
      <c r="BX163" s="29" t="str">
        <f t="shared" ca="1" si="321"/>
        <v/>
      </c>
      <c r="BY163" s="29" t="str">
        <f t="shared" ca="1" si="322"/>
        <v/>
      </c>
      <c r="BZ163" s="29" t="str">
        <f t="shared" ca="1" si="323"/>
        <v/>
      </c>
      <c r="CA163" s="29" t="str">
        <f t="shared" ca="1" si="324"/>
        <v/>
      </c>
      <c r="CB163" s="29" t="str">
        <f t="shared" ca="1" si="325"/>
        <v/>
      </c>
      <c r="CC163" s="29" t="str">
        <f t="shared" ca="1" si="326"/>
        <v/>
      </c>
      <c r="CD163" s="29" t="str">
        <f t="shared" ca="1" si="327"/>
        <v/>
      </c>
      <c r="CE163" s="29" t="str">
        <f t="shared" ca="1" si="328"/>
        <v/>
      </c>
      <c r="CF163" s="29" t="str">
        <f t="shared" ca="1" si="329"/>
        <v/>
      </c>
      <c r="CG163" s="29" t="str">
        <f t="shared" ca="1" si="330"/>
        <v/>
      </c>
      <c r="CH163" s="29" t="str">
        <f t="shared" ca="1" si="331"/>
        <v/>
      </c>
      <c r="CI163" s="29" t="str">
        <f t="shared" ca="1" si="332"/>
        <v/>
      </c>
      <c r="CJ163" s="29" t="str">
        <f t="shared" ca="1" si="333"/>
        <v/>
      </c>
      <c r="CK163" s="29" t="str">
        <f t="shared" ca="1" si="334"/>
        <v/>
      </c>
      <c r="CL163" s="29" t="str">
        <f t="shared" ca="1" si="335"/>
        <v/>
      </c>
      <c r="CM163" s="29" t="str">
        <f t="shared" ca="1" si="336"/>
        <v/>
      </c>
      <c r="CN163" s="29" t="str">
        <f t="shared" ca="1" si="337"/>
        <v/>
      </c>
      <c r="CO163" s="29" t="str">
        <f t="shared" ca="1" si="338"/>
        <v/>
      </c>
      <c r="CP163" s="29" t="str">
        <f t="shared" ca="1" si="339"/>
        <v/>
      </c>
      <c r="CQ163" s="29" t="str">
        <f t="shared" ca="1" si="340"/>
        <v/>
      </c>
      <c r="CR163" s="29" t="str">
        <f t="shared" ca="1" si="341"/>
        <v/>
      </c>
      <c r="CS163" s="29" t="str">
        <f t="shared" ca="1" si="342"/>
        <v/>
      </c>
      <c r="CT163" s="29" t="str">
        <f t="shared" ca="1" si="343"/>
        <v/>
      </c>
      <c r="CU163" s="29" t="str">
        <f t="shared" ca="1" si="344"/>
        <v/>
      </c>
      <c r="CV163" s="29" t="str">
        <f t="shared" ca="1" si="345"/>
        <v/>
      </c>
      <c r="CW163" s="29" t="str">
        <f t="shared" ca="1" si="346"/>
        <v/>
      </c>
      <c r="CX163" s="29" t="str">
        <f t="shared" ca="1" si="347"/>
        <v/>
      </c>
      <c r="CY163" s="29" t="str">
        <f t="shared" ca="1" si="348"/>
        <v/>
      </c>
      <c r="CZ163" s="29" t="str">
        <f t="shared" ca="1" si="349"/>
        <v/>
      </c>
      <c r="DA163" s="29" t="str">
        <f t="shared" ca="1" si="350"/>
        <v/>
      </c>
      <c r="DB163" s="29" t="str">
        <f t="shared" ca="1" si="351"/>
        <v/>
      </c>
      <c r="DC163" s="29" t="str">
        <f t="shared" ca="1" si="352"/>
        <v/>
      </c>
      <c r="DD163" s="29" t="str">
        <f t="shared" ca="1" si="353"/>
        <v/>
      </c>
      <c r="DE163" s="29" t="str">
        <f t="shared" ca="1" si="354"/>
        <v/>
      </c>
      <c r="DF163" s="29" t="str">
        <f t="shared" ca="1" si="355"/>
        <v/>
      </c>
      <c r="DG163" s="29" t="str">
        <f t="shared" ca="1" si="356"/>
        <v/>
      </c>
      <c r="DH163" s="29" t="str">
        <f t="shared" ca="1" si="357"/>
        <v/>
      </c>
      <c r="DI163" s="29" t="str">
        <f t="shared" ca="1" si="358"/>
        <v/>
      </c>
      <c r="DJ163" s="29" t="str">
        <f t="shared" ca="1" si="359"/>
        <v/>
      </c>
      <c r="DK163" s="29" t="str">
        <f t="shared" ca="1" si="360"/>
        <v/>
      </c>
      <c r="DL163" s="29" t="str">
        <f t="shared" ca="1" si="361"/>
        <v/>
      </c>
      <c r="DM163" s="29" t="str">
        <f t="shared" ca="1" si="362"/>
        <v/>
      </c>
      <c r="JD163">
        <f t="shared" si="145"/>
        <v>0</v>
      </c>
      <c r="JE163">
        <f t="shared" si="363"/>
        <v>0</v>
      </c>
      <c r="JF163" t="str">
        <f t="shared" ca="1" si="364"/>
        <v/>
      </c>
      <c r="JG163" t="str">
        <f t="shared" ca="1" si="365"/>
        <v/>
      </c>
      <c r="JH163" t="str">
        <f t="shared" ca="1" si="366"/>
        <v/>
      </c>
      <c r="JI163" t="str">
        <f t="shared" ca="1" si="367"/>
        <v/>
      </c>
    </row>
    <row r="164" spans="3:269" x14ac:dyDescent="0.2">
      <c r="C164" s="9">
        <f t="array" aca="1" ref="C164" ca="1">MIN(IF($L$7=0, 0, IF(INDIRECT($L$6)&gt;0, IF(ROW(INDIRECT($L$6))&gt;C163, ROW(INDIRECT($L$6)), MAXR))))</f>
        <v>9999999</v>
      </c>
      <c r="D164" s="9">
        <f t="shared" ca="1" si="85"/>
        <v>0</v>
      </c>
      <c r="E164" s="9">
        <f t="shared" ca="1" si="307"/>
        <v>0</v>
      </c>
      <c r="F164" s="105" t="str">
        <f t="shared" ca="1" si="308"/>
        <v/>
      </c>
      <c r="G164" s="7">
        <f t="shared" ca="1" si="309"/>
        <v>0</v>
      </c>
      <c r="H164" s="33">
        <f t="shared" ca="1" si="305"/>
        <v>0</v>
      </c>
      <c r="I164" s="33">
        <f t="shared" ca="1" si="305"/>
        <v>0</v>
      </c>
      <c r="J164" s="33">
        <f t="shared" ca="1" si="305"/>
        <v>0</v>
      </c>
      <c r="K164" s="33">
        <f t="shared" ca="1" si="305"/>
        <v>0</v>
      </c>
      <c r="L164" s="33">
        <f t="shared" ca="1" si="305"/>
        <v>0</v>
      </c>
      <c r="M164" s="33">
        <f t="shared" ref="M164:AB186" ca="1" si="370">IF(OR($C164=MAXR, $C164=0, M$24=0, M$19=0), 0, IF(LEN(INDIRECT($F$9&amp;M$20&amp;$C164))=0, NULL,  INDIRECT($F$9&amp;M$20&amp;$C164)))</f>
        <v>0</v>
      </c>
      <c r="N164" s="33">
        <f t="shared" ca="1" si="370"/>
        <v>0</v>
      </c>
      <c r="O164" s="33">
        <f t="shared" ca="1" si="370"/>
        <v>0</v>
      </c>
      <c r="P164" s="33">
        <f t="shared" ca="1" si="370"/>
        <v>0</v>
      </c>
      <c r="Q164" s="33">
        <f t="shared" ca="1" si="370"/>
        <v>0</v>
      </c>
      <c r="R164" s="33">
        <f t="shared" ca="1" si="370"/>
        <v>0</v>
      </c>
      <c r="S164" s="33">
        <f t="shared" ca="1" si="370"/>
        <v>0</v>
      </c>
      <c r="T164" s="33">
        <f t="shared" ca="1" si="370"/>
        <v>0</v>
      </c>
      <c r="U164" s="33">
        <f t="shared" ca="1" si="370"/>
        <v>0</v>
      </c>
      <c r="V164" s="33">
        <f t="shared" ca="1" si="370"/>
        <v>0</v>
      </c>
      <c r="W164" s="33">
        <f t="shared" ca="1" si="370"/>
        <v>0</v>
      </c>
      <c r="X164" s="33">
        <f t="shared" ca="1" si="370"/>
        <v>0</v>
      </c>
      <c r="Y164" s="33">
        <f t="shared" ca="1" si="370"/>
        <v>0</v>
      </c>
      <c r="Z164" s="33">
        <f t="shared" ca="1" si="370"/>
        <v>0</v>
      </c>
      <c r="AA164" s="33">
        <f t="shared" ca="1" si="370"/>
        <v>0</v>
      </c>
      <c r="AB164" s="33">
        <f t="shared" ca="1" si="370"/>
        <v>0</v>
      </c>
      <c r="AC164" s="33">
        <f t="shared" ca="1" si="306"/>
        <v>0</v>
      </c>
      <c r="AD164" s="33">
        <f t="shared" ca="1" si="306"/>
        <v>0</v>
      </c>
      <c r="AE164" s="33">
        <f t="shared" ca="1" si="306"/>
        <v>0</v>
      </c>
      <c r="AF164" s="33">
        <f t="shared" ca="1" si="306"/>
        <v>0</v>
      </c>
      <c r="AG164" s="33">
        <f t="shared" ca="1" si="306"/>
        <v>0</v>
      </c>
      <c r="AH164" s="33">
        <f t="shared" ca="1" si="306"/>
        <v>0</v>
      </c>
      <c r="AI164" s="33">
        <f t="shared" ca="1" si="306"/>
        <v>0</v>
      </c>
      <c r="AJ164" s="33">
        <f t="shared" ca="1" si="306"/>
        <v>0</v>
      </c>
      <c r="AK164" s="33">
        <f t="shared" ca="1" si="306"/>
        <v>0</v>
      </c>
      <c r="AL164" s="33">
        <f t="shared" ca="1" si="306"/>
        <v>0</v>
      </c>
      <c r="AM164" s="33">
        <f t="shared" ca="1" si="368"/>
        <v>0</v>
      </c>
      <c r="AN164" s="33">
        <f t="shared" ca="1" si="368"/>
        <v>0</v>
      </c>
      <c r="AO164" s="33">
        <f t="shared" ca="1" si="368"/>
        <v>0</v>
      </c>
      <c r="AP164" s="33">
        <f t="shared" ca="1" si="368"/>
        <v>0</v>
      </c>
      <c r="AQ164" s="33">
        <f t="shared" ca="1" si="368"/>
        <v>0</v>
      </c>
      <c r="AR164" s="33">
        <f t="shared" ca="1" si="368"/>
        <v>0</v>
      </c>
      <c r="AS164" s="33">
        <f t="shared" ca="1" si="368"/>
        <v>0</v>
      </c>
      <c r="AT164" s="33">
        <f t="shared" ca="1" si="368"/>
        <v>0</v>
      </c>
      <c r="AU164" s="33">
        <f t="shared" ca="1" si="368"/>
        <v>0</v>
      </c>
      <c r="AV164" s="33">
        <f t="shared" ca="1" si="368"/>
        <v>0</v>
      </c>
      <c r="AW164" s="33">
        <f t="shared" ca="1" si="369"/>
        <v>0</v>
      </c>
      <c r="AX164" s="33">
        <f t="shared" ca="1" si="369"/>
        <v>0</v>
      </c>
      <c r="AY164" s="33">
        <f t="shared" ca="1" si="369"/>
        <v>0</v>
      </c>
      <c r="AZ164" s="33">
        <f t="shared" ca="1" si="369"/>
        <v>0</v>
      </c>
      <c r="BA164" s="33">
        <f t="shared" ca="1" si="369"/>
        <v>0</v>
      </c>
      <c r="BB164" s="33">
        <f t="shared" ca="1" si="369"/>
        <v>0</v>
      </c>
      <c r="BC164" s="33">
        <f t="shared" ca="1" si="369"/>
        <v>0</v>
      </c>
      <c r="BD164" s="33">
        <f t="shared" ca="1" si="369"/>
        <v>0</v>
      </c>
      <c r="BE164" s="33">
        <f t="shared" ca="1" si="369"/>
        <v>0</v>
      </c>
      <c r="BF164" s="33">
        <f t="shared" ca="1" si="369"/>
        <v>0</v>
      </c>
      <c r="BG164" s="33">
        <f t="shared" ca="1" si="369"/>
        <v>0</v>
      </c>
      <c r="BH164" s="33"/>
      <c r="BJ164" s="148" t="str">
        <f t="shared" ca="1" si="310"/>
        <v/>
      </c>
      <c r="BL164" s="30"/>
      <c r="BN164" s="29" t="str">
        <f t="shared" ca="1" si="311"/>
        <v/>
      </c>
      <c r="BO164" s="29" t="str">
        <f t="shared" ca="1" si="312"/>
        <v/>
      </c>
      <c r="BP164" s="29" t="str">
        <f t="shared" ca="1" si="313"/>
        <v/>
      </c>
      <c r="BQ164" s="29" t="str">
        <f t="shared" ca="1" si="314"/>
        <v/>
      </c>
      <c r="BR164" s="29" t="str">
        <f t="shared" ca="1" si="315"/>
        <v/>
      </c>
      <c r="BS164" s="29" t="str">
        <f t="shared" ca="1" si="316"/>
        <v/>
      </c>
      <c r="BT164" s="29" t="str">
        <f t="shared" ca="1" si="317"/>
        <v/>
      </c>
      <c r="BU164" s="29" t="str">
        <f t="shared" ca="1" si="318"/>
        <v/>
      </c>
      <c r="BV164" s="29" t="str">
        <f t="shared" ca="1" si="319"/>
        <v/>
      </c>
      <c r="BW164" s="29" t="str">
        <f t="shared" ca="1" si="320"/>
        <v/>
      </c>
      <c r="BX164" s="29" t="str">
        <f t="shared" ca="1" si="321"/>
        <v/>
      </c>
      <c r="BY164" s="29" t="str">
        <f t="shared" ca="1" si="322"/>
        <v/>
      </c>
      <c r="BZ164" s="29" t="str">
        <f t="shared" ca="1" si="323"/>
        <v/>
      </c>
      <c r="CA164" s="29" t="str">
        <f t="shared" ca="1" si="324"/>
        <v/>
      </c>
      <c r="CB164" s="29" t="str">
        <f t="shared" ca="1" si="325"/>
        <v/>
      </c>
      <c r="CC164" s="29" t="str">
        <f t="shared" ca="1" si="326"/>
        <v/>
      </c>
      <c r="CD164" s="29" t="str">
        <f t="shared" ca="1" si="327"/>
        <v/>
      </c>
      <c r="CE164" s="29" t="str">
        <f t="shared" ca="1" si="328"/>
        <v/>
      </c>
      <c r="CF164" s="29" t="str">
        <f t="shared" ca="1" si="329"/>
        <v/>
      </c>
      <c r="CG164" s="29" t="str">
        <f t="shared" ca="1" si="330"/>
        <v/>
      </c>
      <c r="CH164" s="29" t="str">
        <f t="shared" ca="1" si="331"/>
        <v/>
      </c>
      <c r="CI164" s="29" t="str">
        <f t="shared" ca="1" si="332"/>
        <v/>
      </c>
      <c r="CJ164" s="29" t="str">
        <f t="shared" ca="1" si="333"/>
        <v/>
      </c>
      <c r="CK164" s="29" t="str">
        <f t="shared" ca="1" si="334"/>
        <v/>
      </c>
      <c r="CL164" s="29" t="str">
        <f t="shared" ca="1" si="335"/>
        <v/>
      </c>
      <c r="CM164" s="29" t="str">
        <f t="shared" ca="1" si="336"/>
        <v/>
      </c>
      <c r="CN164" s="29" t="str">
        <f t="shared" ca="1" si="337"/>
        <v/>
      </c>
      <c r="CO164" s="29" t="str">
        <f t="shared" ca="1" si="338"/>
        <v/>
      </c>
      <c r="CP164" s="29" t="str">
        <f t="shared" ca="1" si="339"/>
        <v/>
      </c>
      <c r="CQ164" s="29" t="str">
        <f t="shared" ca="1" si="340"/>
        <v/>
      </c>
      <c r="CR164" s="29" t="str">
        <f t="shared" ca="1" si="341"/>
        <v/>
      </c>
      <c r="CS164" s="29" t="str">
        <f t="shared" ca="1" si="342"/>
        <v/>
      </c>
      <c r="CT164" s="29" t="str">
        <f t="shared" ca="1" si="343"/>
        <v/>
      </c>
      <c r="CU164" s="29" t="str">
        <f t="shared" ca="1" si="344"/>
        <v/>
      </c>
      <c r="CV164" s="29" t="str">
        <f t="shared" ca="1" si="345"/>
        <v/>
      </c>
      <c r="CW164" s="29" t="str">
        <f t="shared" ca="1" si="346"/>
        <v/>
      </c>
      <c r="CX164" s="29" t="str">
        <f t="shared" ca="1" si="347"/>
        <v/>
      </c>
      <c r="CY164" s="29" t="str">
        <f t="shared" ca="1" si="348"/>
        <v/>
      </c>
      <c r="CZ164" s="29" t="str">
        <f t="shared" ca="1" si="349"/>
        <v/>
      </c>
      <c r="DA164" s="29" t="str">
        <f t="shared" ca="1" si="350"/>
        <v/>
      </c>
      <c r="DB164" s="29" t="str">
        <f t="shared" ca="1" si="351"/>
        <v/>
      </c>
      <c r="DC164" s="29" t="str">
        <f t="shared" ca="1" si="352"/>
        <v/>
      </c>
      <c r="DD164" s="29" t="str">
        <f t="shared" ca="1" si="353"/>
        <v/>
      </c>
      <c r="DE164" s="29" t="str">
        <f t="shared" ca="1" si="354"/>
        <v/>
      </c>
      <c r="DF164" s="29" t="str">
        <f t="shared" ca="1" si="355"/>
        <v/>
      </c>
      <c r="DG164" s="29" t="str">
        <f t="shared" ca="1" si="356"/>
        <v/>
      </c>
      <c r="DH164" s="29" t="str">
        <f t="shared" ca="1" si="357"/>
        <v/>
      </c>
      <c r="DI164" s="29" t="str">
        <f t="shared" ca="1" si="358"/>
        <v/>
      </c>
      <c r="DJ164" s="29" t="str">
        <f t="shared" ca="1" si="359"/>
        <v/>
      </c>
      <c r="DK164" s="29" t="str">
        <f t="shared" ca="1" si="360"/>
        <v/>
      </c>
      <c r="DL164" s="29" t="str">
        <f t="shared" ca="1" si="361"/>
        <v/>
      </c>
      <c r="DM164" s="29" t="str">
        <f t="shared" ca="1" si="362"/>
        <v/>
      </c>
      <c r="JD164">
        <f t="shared" si="145"/>
        <v>0</v>
      </c>
      <c r="JE164">
        <f t="shared" si="363"/>
        <v>0</v>
      </c>
      <c r="JF164" t="str">
        <f t="shared" ca="1" si="364"/>
        <v/>
      </c>
      <c r="JG164" t="str">
        <f t="shared" ca="1" si="365"/>
        <v/>
      </c>
      <c r="JH164" t="str">
        <f t="shared" ca="1" si="366"/>
        <v/>
      </c>
      <c r="JI164" t="str">
        <f t="shared" ca="1" si="367"/>
        <v/>
      </c>
    </row>
    <row r="165" spans="3:269" x14ac:dyDescent="0.2">
      <c r="C165" s="9">
        <f t="array" aca="1" ref="C165" ca="1">MIN(IF($L$7=0, 0, IF(INDIRECT($L$6)&gt;0, IF(ROW(INDIRECT($L$6))&gt;C164, ROW(INDIRECT($L$6)), MAXR))))</f>
        <v>9999999</v>
      </c>
      <c r="D165" s="9">
        <f t="shared" ca="1" si="85"/>
        <v>0</v>
      </c>
      <c r="E165" s="9">
        <f t="shared" ca="1" si="307"/>
        <v>0</v>
      </c>
      <c r="F165" s="105" t="str">
        <f t="shared" ca="1" si="308"/>
        <v/>
      </c>
      <c r="G165" s="7">
        <f t="shared" ca="1" si="309"/>
        <v>0</v>
      </c>
      <c r="H165" s="33">
        <f t="shared" ref="H165:W189" ca="1" si="371">IF(OR($C165=MAXR, $C165=0, H$24=0, H$19=0), 0, IF(LEN(INDIRECT($F$9&amp;H$20&amp;$C165))=0, NULL,  INDIRECT($F$9&amp;H$20&amp;$C165)))</f>
        <v>0</v>
      </c>
      <c r="I165" s="33">
        <f t="shared" ca="1" si="371"/>
        <v>0</v>
      </c>
      <c r="J165" s="33">
        <f t="shared" ca="1" si="371"/>
        <v>0</v>
      </c>
      <c r="K165" s="33">
        <f t="shared" ca="1" si="371"/>
        <v>0</v>
      </c>
      <c r="L165" s="33">
        <f t="shared" ca="1" si="371"/>
        <v>0</v>
      </c>
      <c r="M165" s="33">
        <f t="shared" ca="1" si="371"/>
        <v>0</v>
      </c>
      <c r="N165" s="33">
        <f t="shared" ca="1" si="371"/>
        <v>0</v>
      </c>
      <c r="O165" s="33">
        <f t="shared" ca="1" si="371"/>
        <v>0</v>
      </c>
      <c r="P165" s="33">
        <f t="shared" ca="1" si="371"/>
        <v>0</v>
      </c>
      <c r="Q165" s="33">
        <f t="shared" ca="1" si="371"/>
        <v>0</v>
      </c>
      <c r="R165" s="33">
        <f t="shared" ca="1" si="370"/>
        <v>0</v>
      </c>
      <c r="S165" s="33">
        <f t="shared" ca="1" si="370"/>
        <v>0</v>
      </c>
      <c r="T165" s="33">
        <f t="shared" ca="1" si="370"/>
        <v>0</v>
      </c>
      <c r="U165" s="33">
        <f t="shared" ca="1" si="370"/>
        <v>0</v>
      </c>
      <c r="V165" s="33">
        <f t="shared" ca="1" si="370"/>
        <v>0</v>
      </c>
      <c r="W165" s="33">
        <f t="shared" ca="1" si="370"/>
        <v>0</v>
      </c>
      <c r="X165" s="33">
        <f t="shared" ca="1" si="370"/>
        <v>0</v>
      </c>
      <c r="Y165" s="33">
        <f t="shared" ca="1" si="370"/>
        <v>0</v>
      </c>
      <c r="Z165" s="33">
        <f t="shared" ca="1" si="370"/>
        <v>0</v>
      </c>
      <c r="AA165" s="33">
        <f t="shared" ca="1" si="370"/>
        <v>0</v>
      </c>
      <c r="AB165" s="33">
        <f t="shared" ca="1" si="370"/>
        <v>0</v>
      </c>
      <c r="AC165" s="33">
        <f t="shared" ca="1" si="306"/>
        <v>0</v>
      </c>
      <c r="AD165" s="33">
        <f t="shared" ca="1" si="306"/>
        <v>0</v>
      </c>
      <c r="AE165" s="33">
        <f t="shared" ca="1" si="306"/>
        <v>0</v>
      </c>
      <c r="AF165" s="33">
        <f t="shared" ca="1" si="306"/>
        <v>0</v>
      </c>
      <c r="AG165" s="33">
        <f t="shared" ca="1" si="306"/>
        <v>0</v>
      </c>
      <c r="AH165" s="33">
        <f t="shared" ca="1" si="306"/>
        <v>0</v>
      </c>
      <c r="AI165" s="33">
        <f t="shared" ca="1" si="306"/>
        <v>0</v>
      </c>
      <c r="AJ165" s="33">
        <f t="shared" ca="1" si="306"/>
        <v>0</v>
      </c>
      <c r="AK165" s="33">
        <f t="shared" ca="1" si="306"/>
        <v>0</v>
      </c>
      <c r="AL165" s="33">
        <f t="shared" ca="1" si="306"/>
        <v>0</v>
      </c>
      <c r="AM165" s="33">
        <f t="shared" ca="1" si="368"/>
        <v>0</v>
      </c>
      <c r="AN165" s="33">
        <f t="shared" ca="1" si="368"/>
        <v>0</v>
      </c>
      <c r="AO165" s="33">
        <f t="shared" ca="1" si="368"/>
        <v>0</v>
      </c>
      <c r="AP165" s="33">
        <f t="shared" ca="1" si="368"/>
        <v>0</v>
      </c>
      <c r="AQ165" s="33">
        <f t="shared" ca="1" si="368"/>
        <v>0</v>
      </c>
      <c r="AR165" s="33">
        <f t="shared" ca="1" si="368"/>
        <v>0</v>
      </c>
      <c r="AS165" s="33">
        <f t="shared" ca="1" si="368"/>
        <v>0</v>
      </c>
      <c r="AT165" s="33">
        <f t="shared" ca="1" si="368"/>
        <v>0</v>
      </c>
      <c r="AU165" s="33">
        <f t="shared" ca="1" si="368"/>
        <v>0</v>
      </c>
      <c r="AV165" s="33">
        <f t="shared" ca="1" si="368"/>
        <v>0</v>
      </c>
      <c r="AW165" s="33">
        <f t="shared" ca="1" si="369"/>
        <v>0</v>
      </c>
      <c r="AX165" s="33">
        <f t="shared" ca="1" si="369"/>
        <v>0</v>
      </c>
      <c r="AY165" s="33">
        <f t="shared" ca="1" si="369"/>
        <v>0</v>
      </c>
      <c r="AZ165" s="33">
        <f t="shared" ca="1" si="369"/>
        <v>0</v>
      </c>
      <c r="BA165" s="33">
        <f t="shared" ca="1" si="369"/>
        <v>0</v>
      </c>
      <c r="BB165" s="33">
        <f t="shared" ca="1" si="369"/>
        <v>0</v>
      </c>
      <c r="BC165" s="33">
        <f t="shared" ca="1" si="369"/>
        <v>0</v>
      </c>
      <c r="BD165" s="33">
        <f t="shared" ca="1" si="369"/>
        <v>0</v>
      </c>
      <c r="BE165" s="33">
        <f t="shared" ca="1" si="369"/>
        <v>0</v>
      </c>
      <c r="BF165" s="33">
        <f t="shared" ca="1" si="369"/>
        <v>0</v>
      </c>
      <c r="BG165" s="33">
        <f t="shared" ca="1" si="369"/>
        <v>0</v>
      </c>
      <c r="BH165" s="33"/>
      <c r="BJ165" s="148" t="str">
        <f t="shared" ca="1" si="310"/>
        <v/>
      </c>
      <c r="BL165" s="30"/>
      <c r="BN165" s="29" t="str">
        <f t="shared" ca="1" si="311"/>
        <v/>
      </c>
      <c r="BO165" s="29" t="str">
        <f t="shared" ca="1" si="312"/>
        <v/>
      </c>
      <c r="BP165" s="29" t="str">
        <f t="shared" ca="1" si="313"/>
        <v/>
      </c>
      <c r="BQ165" s="29" t="str">
        <f t="shared" ca="1" si="314"/>
        <v/>
      </c>
      <c r="BR165" s="29" t="str">
        <f t="shared" ca="1" si="315"/>
        <v/>
      </c>
      <c r="BS165" s="29" t="str">
        <f t="shared" ca="1" si="316"/>
        <v/>
      </c>
      <c r="BT165" s="29" t="str">
        <f t="shared" ca="1" si="317"/>
        <v/>
      </c>
      <c r="BU165" s="29" t="str">
        <f t="shared" ca="1" si="318"/>
        <v/>
      </c>
      <c r="BV165" s="29" t="str">
        <f t="shared" ca="1" si="319"/>
        <v/>
      </c>
      <c r="BW165" s="29" t="str">
        <f t="shared" ca="1" si="320"/>
        <v/>
      </c>
      <c r="BX165" s="29" t="str">
        <f t="shared" ca="1" si="321"/>
        <v/>
      </c>
      <c r="BY165" s="29" t="str">
        <f t="shared" ca="1" si="322"/>
        <v/>
      </c>
      <c r="BZ165" s="29" t="str">
        <f t="shared" ca="1" si="323"/>
        <v/>
      </c>
      <c r="CA165" s="29" t="str">
        <f t="shared" ca="1" si="324"/>
        <v/>
      </c>
      <c r="CB165" s="29" t="str">
        <f t="shared" ca="1" si="325"/>
        <v/>
      </c>
      <c r="CC165" s="29" t="str">
        <f t="shared" ca="1" si="326"/>
        <v/>
      </c>
      <c r="CD165" s="29" t="str">
        <f t="shared" ca="1" si="327"/>
        <v/>
      </c>
      <c r="CE165" s="29" t="str">
        <f t="shared" ca="1" si="328"/>
        <v/>
      </c>
      <c r="CF165" s="29" t="str">
        <f t="shared" ca="1" si="329"/>
        <v/>
      </c>
      <c r="CG165" s="29" t="str">
        <f t="shared" ca="1" si="330"/>
        <v/>
      </c>
      <c r="CH165" s="29" t="str">
        <f t="shared" ca="1" si="331"/>
        <v/>
      </c>
      <c r="CI165" s="29" t="str">
        <f t="shared" ca="1" si="332"/>
        <v/>
      </c>
      <c r="CJ165" s="29" t="str">
        <f t="shared" ca="1" si="333"/>
        <v/>
      </c>
      <c r="CK165" s="29" t="str">
        <f t="shared" ca="1" si="334"/>
        <v/>
      </c>
      <c r="CL165" s="29" t="str">
        <f t="shared" ca="1" si="335"/>
        <v/>
      </c>
      <c r="CM165" s="29" t="str">
        <f t="shared" ca="1" si="336"/>
        <v/>
      </c>
      <c r="CN165" s="29" t="str">
        <f t="shared" ca="1" si="337"/>
        <v/>
      </c>
      <c r="CO165" s="29" t="str">
        <f t="shared" ca="1" si="338"/>
        <v/>
      </c>
      <c r="CP165" s="29" t="str">
        <f t="shared" ca="1" si="339"/>
        <v/>
      </c>
      <c r="CQ165" s="29" t="str">
        <f t="shared" ca="1" si="340"/>
        <v/>
      </c>
      <c r="CR165" s="29" t="str">
        <f t="shared" ca="1" si="341"/>
        <v/>
      </c>
      <c r="CS165" s="29" t="str">
        <f t="shared" ca="1" si="342"/>
        <v/>
      </c>
      <c r="CT165" s="29" t="str">
        <f t="shared" ca="1" si="343"/>
        <v/>
      </c>
      <c r="CU165" s="29" t="str">
        <f t="shared" ca="1" si="344"/>
        <v/>
      </c>
      <c r="CV165" s="29" t="str">
        <f t="shared" ca="1" si="345"/>
        <v/>
      </c>
      <c r="CW165" s="29" t="str">
        <f t="shared" ca="1" si="346"/>
        <v/>
      </c>
      <c r="CX165" s="29" t="str">
        <f t="shared" ca="1" si="347"/>
        <v/>
      </c>
      <c r="CY165" s="29" t="str">
        <f t="shared" ca="1" si="348"/>
        <v/>
      </c>
      <c r="CZ165" s="29" t="str">
        <f t="shared" ca="1" si="349"/>
        <v/>
      </c>
      <c r="DA165" s="29" t="str">
        <f t="shared" ca="1" si="350"/>
        <v/>
      </c>
      <c r="DB165" s="29" t="str">
        <f t="shared" ca="1" si="351"/>
        <v/>
      </c>
      <c r="DC165" s="29" t="str">
        <f t="shared" ca="1" si="352"/>
        <v/>
      </c>
      <c r="DD165" s="29" t="str">
        <f t="shared" ca="1" si="353"/>
        <v/>
      </c>
      <c r="DE165" s="29" t="str">
        <f t="shared" ca="1" si="354"/>
        <v/>
      </c>
      <c r="DF165" s="29" t="str">
        <f t="shared" ca="1" si="355"/>
        <v/>
      </c>
      <c r="DG165" s="29" t="str">
        <f t="shared" ca="1" si="356"/>
        <v/>
      </c>
      <c r="DH165" s="29" t="str">
        <f t="shared" ca="1" si="357"/>
        <v/>
      </c>
      <c r="DI165" s="29" t="str">
        <f t="shared" ca="1" si="358"/>
        <v/>
      </c>
      <c r="DJ165" s="29" t="str">
        <f t="shared" ca="1" si="359"/>
        <v/>
      </c>
      <c r="DK165" s="29" t="str">
        <f t="shared" ca="1" si="360"/>
        <v/>
      </c>
      <c r="DL165" s="29" t="str">
        <f t="shared" ca="1" si="361"/>
        <v/>
      </c>
      <c r="DM165" s="29" t="str">
        <f t="shared" ca="1" si="362"/>
        <v/>
      </c>
      <c r="JD165">
        <f t="shared" si="145"/>
        <v>0</v>
      </c>
      <c r="JE165">
        <f t="shared" si="363"/>
        <v>0</v>
      </c>
      <c r="JF165" t="str">
        <f t="shared" ca="1" si="364"/>
        <v/>
      </c>
      <c r="JG165" t="str">
        <f t="shared" ca="1" si="365"/>
        <v/>
      </c>
      <c r="JH165" t="str">
        <f t="shared" ca="1" si="366"/>
        <v/>
      </c>
      <c r="JI165" t="str">
        <f t="shared" ca="1" si="367"/>
        <v/>
      </c>
    </row>
    <row r="166" spans="3:269" x14ac:dyDescent="0.2">
      <c r="C166" s="9">
        <f t="array" aca="1" ref="C166" ca="1">MIN(IF($L$7=0, 0, IF(INDIRECT($L$6)&gt;0, IF(ROW(INDIRECT($L$6))&gt;C165, ROW(INDIRECT($L$6)), MAXR))))</f>
        <v>9999999</v>
      </c>
      <c r="D166" s="9">
        <f t="shared" ca="1" si="85"/>
        <v>0</v>
      </c>
      <c r="E166" s="9">
        <f t="shared" ca="1" si="307"/>
        <v>0</v>
      </c>
      <c r="F166" s="105" t="str">
        <f t="shared" ca="1" si="308"/>
        <v/>
      </c>
      <c r="G166" s="7">
        <f t="shared" ca="1" si="309"/>
        <v>0</v>
      </c>
      <c r="H166" s="33">
        <f t="shared" ca="1" si="371"/>
        <v>0</v>
      </c>
      <c r="I166" s="33">
        <f t="shared" ca="1" si="371"/>
        <v>0</v>
      </c>
      <c r="J166" s="33">
        <f t="shared" ca="1" si="371"/>
        <v>0</v>
      </c>
      <c r="K166" s="33">
        <f t="shared" ca="1" si="371"/>
        <v>0</v>
      </c>
      <c r="L166" s="33">
        <f t="shared" ca="1" si="371"/>
        <v>0</v>
      </c>
      <c r="M166" s="33">
        <f t="shared" ca="1" si="371"/>
        <v>0</v>
      </c>
      <c r="N166" s="33">
        <f t="shared" ca="1" si="371"/>
        <v>0</v>
      </c>
      <c r="O166" s="33">
        <f t="shared" ca="1" si="371"/>
        <v>0</v>
      </c>
      <c r="P166" s="33">
        <f t="shared" ca="1" si="371"/>
        <v>0</v>
      </c>
      <c r="Q166" s="33">
        <f t="shared" ca="1" si="371"/>
        <v>0</v>
      </c>
      <c r="R166" s="33">
        <f t="shared" ca="1" si="370"/>
        <v>0</v>
      </c>
      <c r="S166" s="33">
        <f t="shared" ca="1" si="370"/>
        <v>0</v>
      </c>
      <c r="T166" s="33">
        <f t="shared" ca="1" si="370"/>
        <v>0</v>
      </c>
      <c r="U166" s="33">
        <f t="shared" ca="1" si="370"/>
        <v>0</v>
      </c>
      <c r="V166" s="33">
        <f t="shared" ca="1" si="370"/>
        <v>0</v>
      </c>
      <c r="W166" s="33">
        <f t="shared" ca="1" si="370"/>
        <v>0</v>
      </c>
      <c r="X166" s="33">
        <f t="shared" ca="1" si="370"/>
        <v>0</v>
      </c>
      <c r="Y166" s="33">
        <f t="shared" ca="1" si="370"/>
        <v>0</v>
      </c>
      <c r="Z166" s="33">
        <f t="shared" ca="1" si="370"/>
        <v>0</v>
      </c>
      <c r="AA166" s="33">
        <f t="shared" ca="1" si="370"/>
        <v>0</v>
      </c>
      <c r="AB166" s="33">
        <f t="shared" ca="1" si="370"/>
        <v>0</v>
      </c>
      <c r="AC166" s="33">
        <f t="shared" ca="1" si="306"/>
        <v>0</v>
      </c>
      <c r="AD166" s="33">
        <f t="shared" ca="1" si="306"/>
        <v>0</v>
      </c>
      <c r="AE166" s="33">
        <f t="shared" ca="1" si="306"/>
        <v>0</v>
      </c>
      <c r="AF166" s="33">
        <f t="shared" ca="1" si="306"/>
        <v>0</v>
      </c>
      <c r="AG166" s="33">
        <f t="shared" ca="1" si="306"/>
        <v>0</v>
      </c>
      <c r="AH166" s="33">
        <f t="shared" ca="1" si="306"/>
        <v>0</v>
      </c>
      <c r="AI166" s="33">
        <f t="shared" ca="1" si="306"/>
        <v>0</v>
      </c>
      <c r="AJ166" s="33">
        <f t="shared" ca="1" si="306"/>
        <v>0</v>
      </c>
      <c r="AK166" s="33">
        <f t="shared" ca="1" si="306"/>
        <v>0</v>
      </c>
      <c r="AL166" s="33">
        <f t="shared" ca="1" si="306"/>
        <v>0</v>
      </c>
      <c r="AM166" s="33">
        <f t="shared" ca="1" si="368"/>
        <v>0</v>
      </c>
      <c r="AN166" s="33">
        <f t="shared" ca="1" si="368"/>
        <v>0</v>
      </c>
      <c r="AO166" s="33">
        <f t="shared" ca="1" si="368"/>
        <v>0</v>
      </c>
      <c r="AP166" s="33">
        <f t="shared" ca="1" si="368"/>
        <v>0</v>
      </c>
      <c r="AQ166" s="33">
        <f t="shared" ca="1" si="368"/>
        <v>0</v>
      </c>
      <c r="AR166" s="33">
        <f t="shared" ca="1" si="368"/>
        <v>0</v>
      </c>
      <c r="AS166" s="33">
        <f t="shared" ca="1" si="368"/>
        <v>0</v>
      </c>
      <c r="AT166" s="33">
        <f t="shared" ca="1" si="368"/>
        <v>0</v>
      </c>
      <c r="AU166" s="33">
        <f t="shared" ca="1" si="368"/>
        <v>0</v>
      </c>
      <c r="AV166" s="33">
        <f t="shared" ca="1" si="368"/>
        <v>0</v>
      </c>
      <c r="AW166" s="33">
        <f t="shared" ca="1" si="369"/>
        <v>0</v>
      </c>
      <c r="AX166" s="33">
        <f t="shared" ca="1" si="369"/>
        <v>0</v>
      </c>
      <c r="AY166" s="33">
        <f t="shared" ca="1" si="369"/>
        <v>0</v>
      </c>
      <c r="AZ166" s="33">
        <f t="shared" ca="1" si="369"/>
        <v>0</v>
      </c>
      <c r="BA166" s="33">
        <f t="shared" ca="1" si="369"/>
        <v>0</v>
      </c>
      <c r="BB166" s="33">
        <f t="shared" ca="1" si="369"/>
        <v>0</v>
      </c>
      <c r="BC166" s="33">
        <f t="shared" ca="1" si="369"/>
        <v>0</v>
      </c>
      <c r="BD166" s="33">
        <f t="shared" ca="1" si="369"/>
        <v>0</v>
      </c>
      <c r="BE166" s="33">
        <f t="shared" ca="1" si="369"/>
        <v>0</v>
      </c>
      <c r="BF166" s="33">
        <f t="shared" ca="1" si="369"/>
        <v>0</v>
      </c>
      <c r="BG166" s="33">
        <f t="shared" ca="1" si="369"/>
        <v>0</v>
      </c>
      <c r="BH166" s="33"/>
      <c r="BJ166" s="148" t="str">
        <f t="shared" ca="1" si="310"/>
        <v/>
      </c>
      <c r="BL166" s="30"/>
      <c r="BN166" s="29" t="str">
        <f t="shared" ca="1" si="311"/>
        <v/>
      </c>
      <c r="BO166" s="29" t="str">
        <f t="shared" ca="1" si="312"/>
        <v/>
      </c>
      <c r="BP166" s="29" t="str">
        <f t="shared" ca="1" si="313"/>
        <v/>
      </c>
      <c r="BQ166" s="29" t="str">
        <f t="shared" ca="1" si="314"/>
        <v/>
      </c>
      <c r="BR166" s="29" t="str">
        <f t="shared" ca="1" si="315"/>
        <v/>
      </c>
      <c r="BS166" s="29" t="str">
        <f t="shared" ca="1" si="316"/>
        <v/>
      </c>
      <c r="BT166" s="29" t="str">
        <f t="shared" ca="1" si="317"/>
        <v/>
      </c>
      <c r="BU166" s="29" t="str">
        <f t="shared" ca="1" si="318"/>
        <v/>
      </c>
      <c r="BV166" s="29" t="str">
        <f t="shared" ca="1" si="319"/>
        <v/>
      </c>
      <c r="BW166" s="29" t="str">
        <f t="shared" ca="1" si="320"/>
        <v/>
      </c>
      <c r="BX166" s="29" t="str">
        <f t="shared" ca="1" si="321"/>
        <v/>
      </c>
      <c r="BY166" s="29" t="str">
        <f t="shared" ca="1" si="322"/>
        <v/>
      </c>
      <c r="BZ166" s="29" t="str">
        <f t="shared" ca="1" si="323"/>
        <v/>
      </c>
      <c r="CA166" s="29" t="str">
        <f t="shared" ca="1" si="324"/>
        <v/>
      </c>
      <c r="CB166" s="29" t="str">
        <f t="shared" ca="1" si="325"/>
        <v/>
      </c>
      <c r="CC166" s="29" t="str">
        <f t="shared" ca="1" si="326"/>
        <v/>
      </c>
      <c r="CD166" s="29" t="str">
        <f t="shared" ca="1" si="327"/>
        <v/>
      </c>
      <c r="CE166" s="29" t="str">
        <f t="shared" ca="1" si="328"/>
        <v/>
      </c>
      <c r="CF166" s="29" t="str">
        <f t="shared" ca="1" si="329"/>
        <v/>
      </c>
      <c r="CG166" s="29" t="str">
        <f t="shared" ca="1" si="330"/>
        <v/>
      </c>
      <c r="CH166" s="29" t="str">
        <f t="shared" ca="1" si="331"/>
        <v/>
      </c>
      <c r="CI166" s="29" t="str">
        <f t="shared" ca="1" si="332"/>
        <v/>
      </c>
      <c r="CJ166" s="29" t="str">
        <f t="shared" ca="1" si="333"/>
        <v/>
      </c>
      <c r="CK166" s="29" t="str">
        <f t="shared" ca="1" si="334"/>
        <v/>
      </c>
      <c r="CL166" s="29" t="str">
        <f t="shared" ca="1" si="335"/>
        <v/>
      </c>
      <c r="CM166" s="29" t="str">
        <f t="shared" ca="1" si="336"/>
        <v/>
      </c>
      <c r="CN166" s="29" t="str">
        <f t="shared" ca="1" si="337"/>
        <v/>
      </c>
      <c r="CO166" s="29" t="str">
        <f t="shared" ca="1" si="338"/>
        <v/>
      </c>
      <c r="CP166" s="29" t="str">
        <f t="shared" ca="1" si="339"/>
        <v/>
      </c>
      <c r="CQ166" s="29" t="str">
        <f t="shared" ca="1" si="340"/>
        <v/>
      </c>
      <c r="CR166" s="29" t="str">
        <f t="shared" ca="1" si="341"/>
        <v/>
      </c>
      <c r="CS166" s="29" t="str">
        <f t="shared" ca="1" si="342"/>
        <v/>
      </c>
      <c r="CT166" s="29" t="str">
        <f t="shared" ca="1" si="343"/>
        <v/>
      </c>
      <c r="CU166" s="29" t="str">
        <f t="shared" ca="1" si="344"/>
        <v/>
      </c>
      <c r="CV166" s="29" t="str">
        <f t="shared" ca="1" si="345"/>
        <v/>
      </c>
      <c r="CW166" s="29" t="str">
        <f t="shared" ca="1" si="346"/>
        <v/>
      </c>
      <c r="CX166" s="29" t="str">
        <f t="shared" ca="1" si="347"/>
        <v/>
      </c>
      <c r="CY166" s="29" t="str">
        <f t="shared" ca="1" si="348"/>
        <v/>
      </c>
      <c r="CZ166" s="29" t="str">
        <f t="shared" ca="1" si="349"/>
        <v/>
      </c>
      <c r="DA166" s="29" t="str">
        <f t="shared" ca="1" si="350"/>
        <v/>
      </c>
      <c r="DB166" s="29" t="str">
        <f t="shared" ca="1" si="351"/>
        <v/>
      </c>
      <c r="DC166" s="29" t="str">
        <f t="shared" ca="1" si="352"/>
        <v/>
      </c>
      <c r="DD166" s="29" t="str">
        <f t="shared" ca="1" si="353"/>
        <v/>
      </c>
      <c r="DE166" s="29" t="str">
        <f t="shared" ca="1" si="354"/>
        <v/>
      </c>
      <c r="DF166" s="29" t="str">
        <f t="shared" ca="1" si="355"/>
        <v/>
      </c>
      <c r="DG166" s="29" t="str">
        <f t="shared" ca="1" si="356"/>
        <v/>
      </c>
      <c r="DH166" s="29" t="str">
        <f t="shared" ca="1" si="357"/>
        <v/>
      </c>
      <c r="DI166" s="29" t="str">
        <f t="shared" ca="1" si="358"/>
        <v/>
      </c>
      <c r="DJ166" s="29" t="str">
        <f t="shared" ca="1" si="359"/>
        <v/>
      </c>
      <c r="DK166" s="29" t="str">
        <f t="shared" ca="1" si="360"/>
        <v/>
      </c>
      <c r="DL166" s="29" t="str">
        <f t="shared" ca="1" si="361"/>
        <v/>
      </c>
      <c r="DM166" s="29" t="str">
        <f t="shared" ca="1" si="362"/>
        <v/>
      </c>
      <c r="JD166">
        <f t="shared" si="145"/>
        <v>0</v>
      </c>
      <c r="JE166">
        <f t="shared" si="363"/>
        <v>0</v>
      </c>
      <c r="JF166" t="str">
        <f t="shared" ca="1" si="364"/>
        <v/>
      </c>
      <c r="JG166" t="str">
        <f t="shared" ca="1" si="365"/>
        <v/>
      </c>
      <c r="JH166" t="str">
        <f t="shared" ca="1" si="366"/>
        <v/>
      </c>
      <c r="JI166" t="str">
        <f t="shared" ca="1" si="367"/>
        <v/>
      </c>
    </row>
    <row r="167" spans="3:269" x14ac:dyDescent="0.2">
      <c r="C167" s="9">
        <f t="array" aca="1" ref="C167" ca="1">MIN(IF($L$7=0, 0, IF(INDIRECT($L$6)&gt;0, IF(ROW(INDIRECT($L$6))&gt;C166, ROW(INDIRECT($L$6)), MAXR))))</f>
        <v>9999999</v>
      </c>
      <c r="D167" s="9">
        <f t="shared" ca="1" si="85"/>
        <v>0</v>
      </c>
      <c r="E167" s="9">
        <f t="shared" ca="1" si="307"/>
        <v>0</v>
      </c>
      <c r="F167" s="105" t="str">
        <f t="shared" ca="1" si="308"/>
        <v/>
      </c>
      <c r="G167" s="7">
        <f t="shared" ca="1" si="309"/>
        <v>0</v>
      </c>
      <c r="H167" s="33">
        <f t="shared" ca="1" si="371"/>
        <v>0</v>
      </c>
      <c r="I167" s="33">
        <f t="shared" ca="1" si="371"/>
        <v>0</v>
      </c>
      <c r="J167" s="33">
        <f t="shared" ca="1" si="371"/>
        <v>0</v>
      </c>
      <c r="K167" s="33">
        <f t="shared" ca="1" si="371"/>
        <v>0</v>
      </c>
      <c r="L167" s="33">
        <f t="shared" ca="1" si="371"/>
        <v>0</v>
      </c>
      <c r="M167" s="33">
        <f t="shared" ca="1" si="371"/>
        <v>0</v>
      </c>
      <c r="N167" s="33">
        <f t="shared" ca="1" si="371"/>
        <v>0</v>
      </c>
      <c r="O167" s="33">
        <f t="shared" ca="1" si="371"/>
        <v>0</v>
      </c>
      <c r="P167" s="33">
        <f t="shared" ca="1" si="371"/>
        <v>0</v>
      </c>
      <c r="Q167" s="33">
        <f t="shared" ca="1" si="371"/>
        <v>0</v>
      </c>
      <c r="R167" s="33">
        <f t="shared" ca="1" si="370"/>
        <v>0</v>
      </c>
      <c r="S167" s="33">
        <f t="shared" ca="1" si="370"/>
        <v>0</v>
      </c>
      <c r="T167" s="33">
        <f t="shared" ca="1" si="370"/>
        <v>0</v>
      </c>
      <c r="U167" s="33">
        <f t="shared" ca="1" si="370"/>
        <v>0</v>
      </c>
      <c r="V167" s="33">
        <f t="shared" ca="1" si="370"/>
        <v>0</v>
      </c>
      <c r="W167" s="33">
        <f t="shared" ca="1" si="370"/>
        <v>0</v>
      </c>
      <c r="X167" s="33">
        <f t="shared" ca="1" si="370"/>
        <v>0</v>
      </c>
      <c r="Y167" s="33">
        <f t="shared" ca="1" si="370"/>
        <v>0</v>
      </c>
      <c r="Z167" s="33">
        <f t="shared" ca="1" si="370"/>
        <v>0</v>
      </c>
      <c r="AA167" s="33">
        <f t="shared" ca="1" si="370"/>
        <v>0</v>
      </c>
      <c r="AB167" s="33">
        <f t="shared" ca="1" si="370"/>
        <v>0</v>
      </c>
      <c r="AC167" s="33">
        <f t="shared" ca="1" si="306"/>
        <v>0</v>
      </c>
      <c r="AD167" s="33">
        <f t="shared" ca="1" si="306"/>
        <v>0</v>
      </c>
      <c r="AE167" s="33">
        <f t="shared" ca="1" si="306"/>
        <v>0</v>
      </c>
      <c r="AF167" s="33">
        <f t="shared" ca="1" si="306"/>
        <v>0</v>
      </c>
      <c r="AG167" s="33">
        <f t="shared" ca="1" si="306"/>
        <v>0</v>
      </c>
      <c r="AH167" s="33">
        <f t="shared" ca="1" si="306"/>
        <v>0</v>
      </c>
      <c r="AI167" s="33">
        <f t="shared" ca="1" si="306"/>
        <v>0</v>
      </c>
      <c r="AJ167" s="33">
        <f t="shared" ca="1" si="306"/>
        <v>0</v>
      </c>
      <c r="AK167" s="33">
        <f t="shared" ca="1" si="306"/>
        <v>0</v>
      </c>
      <c r="AL167" s="33">
        <f t="shared" ca="1" si="306"/>
        <v>0</v>
      </c>
      <c r="AM167" s="33">
        <f t="shared" ca="1" si="368"/>
        <v>0</v>
      </c>
      <c r="AN167" s="33">
        <f t="shared" ca="1" si="368"/>
        <v>0</v>
      </c>
      <c r="AO167" s="33">
        <f t="shared" ca="1" si="368"/>
        <v>0</v>
      </c>
      <c r="AP167" s="33">
        <f t="shared" ca="1" si="368"/>
        <v>0</v>
      </c>
      <c r="AQ167" s="33">
        <f t="shared" ca="1" si="368"/>
        <v>0</v>
      </c>
      <c r="AR167" s="33">
        <f t="shared" ca="1" si="368"/>
        <v>0</v>
      </c>
      <c r="AS167" s="33">
        <f t="shared" ca="1" si="368"/>
        <v>0</v>
      </c>
      <c r="AT167" s="33">
        <f t="shared" ca="1" si="368"/>
        <v>0</v>
      </c>
      <c r="AU167" s="33">
        <f t="shared" ca="1" si="368"/>
        <v>0</v>
      </c>
      <c r="AV167" s="33">
        <f t="shared" ca="1" si="368"/>
        <v>0</v>
      </c>
      <c r="AW167" s="33">
        <f t="shared" ca="1" si="369"/>
        <v>0</v>
      </c>
      <c r="AX167" s="33">
        <f t="shared" ca="1" si="369"/>
        <v>0</v>
      </c>
      <c r="AY167" s="33">
        <f t="shared" ca="1" si="369"/>
        <v>0</v>
      </c>
      <c r="AZ167" s="33">
        <f t="shared" ca="1" si="369"/>
        <v>0</v>
      </c>
      <c r="BA167" s="33">
        <f t="shared" ca="1" si="369"/>
        <v>0</v>
      </c>
      <c r="BB167" s="33">
        <f t="shared" ca="1" si="369"/>
        <v>0</v>
      </c>
      <c r="BC167" s="33">
        <f t="shared" ca="1" si="369"/>
        <v>0</v>
      </c>
      <c r="BD167" s="33">
        <f t="shared" ca="1" si="369"/>
        <v>0</v>
      </c>
      <c r="BE167" s="33">
        <f t="shared" ca="1" si="369"/>
        <v>0</v>
      </c>
      <c r="BF167" s="33">
        <f t="shared" ca="1" si="369"/>
        <v>0</v>
      </c>
      <c r="BG167" s="33">
        <f t="shared" ca="1" si="369"/>
        <v>0</v>
      </c>
      <c r="BH167" s="33"/>
      <c r="BJ167" s="148" t="str">
        <f t="shared" ca="1" si="310"/>
        <v/>
      </c>
      <c r="BL167" s="30"/>
      <c r="BN167" s="29" t="str">
        <f t="shared" ca="1" si="311"/>
        <v/>
      </c>
      <c r="BO167" s="29" t="str">
        <f t="shared" ca="1" si="312"/>
        <v/>
      </c>
      <c r="BP167" s="29" t="str">
        <f t="shared" ca="1" si="313"/>
        <v/>
      </c>
      <c r="BQ167" s="29" t="str">
        <f t="shared" ca="1" si="314"/>
        <v/>
      </c>
      <c r="BR167" s="29" t="str">
        <f t="shared" ca="1" si="315"/>
        <v/>
      </c>
      <c r="BS167" s="29" t="str">
        <f t="shared" ca="1" si="316"/>
        <v/>
      </c>
      <c r="BT167" s="29" t="str">
        <f t="shared" ca="1" si="317"/>
        <v/>
      </c>
      <c r="BU167" s="29" t="str">
        <f t="shared" ca="1" si="318"/>
        <v/>
      </c>
      <c r="BV167" s="29" t="str">
        <f t="shared" ca="1" si="319"/>
        <v/>
      </c>
      <c r="BW167" s="29" t="str">
        <f t="shared" ca="1" si="320"/>
        <v/>
      </c>
      <c r="BX167" s="29" t="str">
        <f t="shared" ca="1" si="321"/>
        <v/>
      </c>
      <c r="BY167" s="29" t="str">
        <f t="shared" ca="1" si="322"/>
        <v/>
      </c>
      <c r="BZ167" s="29" t="str">
        <f t="shared" ca="1" si="323"/>
        <v/>
      </c>
      <c r="CA167" s="29" t="str">
        <f t="shared" ca="1" si="324"/>
        <v/>
      </c>
      <c r="CB167" s="29" t="str">
        <f t="shared" ca="1" si="325"/>
        <v/>
      </c>
      <c r="CC167" s="29" t="str">
        <f t="shared" ca="1" si="326"/>
        <v/>
      </c>
      <c r="CD167" s="29" t="str">
        <f t="shared" ca="1" si="327"/>
        <v/>
      </c>
      <c r="CE167" s="29" t="str">
        <f t="shared" ca="1" si="328"/>
        <v/>
      </c>
      <c r="CF167" s="29" t="str">
        <f t="shared" ca="1" si="329"/>
        <v/>
      </c>
      <c r="CG167" s="29" t="str">
        <f t="shared" ca="1" si="330"/>
        <v/>
      </c>
      <c r="CH167" s="29" t="str">
        <f t="shared" ca="1" si="331"/>
        <v/>
      </c>
      <c r="CI167" s="29" t="str">
        <f t="shared" ca="1" si="332"/>
        <v/>
      </c>
      <c r="CJ167" s="29" t="str">
        <f t="shared" ca="1" si="333"/>
        <v/>
      </c>
      <c r="CK167" s="29" t="str">
        <f t="shared" ca="1" si="334"/>
        <v/>
      </c>
      <c r="CL167" s="29" t="str">
        <f t="shared" ca="1" si="335"/>
        <v/>
      </c>
      <c r="CM167" s="29" t="str">
        <f t="shared" ca="1" si="336"/>
        <v/>
      </c>
      <c r="CN167" s="29" t="str">
        <f t="shared" ca="1" si="337"/>
        <v/>
      </c>
      <c r="CO167" s="29" t="str">
        <f t="shared" ca="1" si="338"/>
        <v/>
      </c>
      <c r="CP167" s="29" t="str">
        <f t="shared" ca="1" si="339"/>
        <v/>
      </c>
      <c r="CQ167" s="29" t="str">
        <f t="shared" ca="1" si="340"/>
        <v/>
      </c>
      <c r="CR167" s="29" t="str">
        <f t="shared" ca="1" si="341"/>
        <v/>
      </c>
      <c r="CS167" s="29" t="str">
        <f t="shared" ca="1" si="342"/>
        <v/>
      </c>
      <c r="CT167" s="29" t="str">
        <f t="shared" ca="1" si="343"/>
        <v/>
      </c>
      <c r="CU167" s="29" t="str">
        <f t="shared" ca="1" si="344"/>
        <v/>
      </c>
      <c r="CV167" s="29" t="str">
        <f t="shared" ca="1" si="345"/>
        <v/>
      </c>
      <c r="CW167" s="29" t="str">
        <f t="shared" ca="1" si="346"/>
        <v/>
      </c>
      <c r="CX167" s="29" t="str">
        <f t="shared" ca="1" si="347"/>
        <v/>
      </c>
      <c r="CY167" s="29" t="str">
        <f t="shared" ca="1" si="348"/>
        <v/>
      </c>
      <c r="CZ167" s="29" t="str">
        <f t="shared" ca="1" si="349"/>
        <v/>
      </c>
      <c r="DA167" s="29" t="str">
        <f t="shared" ca="1" si="350"/>
        <v/>
      </c>
      <c r="DB167" s="29" t="str">
        <f t="shared" ca="1" si="351"/>
        <v/>
      </c>
      <c r="DC167" s="29" t="str">
        <f t="shared" ca="1" si="352"/>
        <v/>
      </c>
      <c r="DD167" s="29" t="str">
        <f t="shared" ca="1" si="353"/>
        <v/>
      </c>
      <c r="DE167" s="29" t="str">
        <f t="shared" ca="1" si="354"/>
        <v/>
      </c>
      <c r="DF167" s="29" t="str">
        <f t="shared" ca="1" si="355"/>
        <v/>
      </c>
      <c r="DG167" s="29" t="str">
        <f t="shared" ca="1" si="356"/>
        <v/>
      </c>
      <c r="DH167" s="29" t="str">
        <f t="shared" ca="1" si="357"/>
        <v/>
      </c>
      <c r="DI167" s="29" t="str">
        <f t="shared" ca="1" si="358"/>
        <v/>
      </c>
      <c r="DJ167" s="29" t="str">
        <f t="shared" ca="1" si="359"/>
        <v/>
      </c>
      <c r="DK167" s="29" t="str">
        <f t="shared" ca="1" si="360"/>
        <v/>
      </c>
      <c r="DL167" s="29" t="str">
        <f t="shared" ca="1" si="361"/>
        <v/>
      </c>
      <c r="DM167" s="29" t="str">
        <f t="shared" ca="1" si="362"/>
        <v/>
      </c>
      <c r="JD167">
        <f t="shared" si="145"/>
        <v>0</v>
      </c>
      <c r="JE167">
        <f t="shared" si="363"/>
        <v>0</v>
      </c>
      <c r="JF167" t="str">
        <f t="shared" ca="1" si="364"/>
        <v/>
      </c>
      <c r="JG167" t="str">
        <f t="shared" ca="1" si="365"/>
        <v/>
      </c>
      <c r="JH167" t="str">
        <f t="shared" ca="1" si="366"/>
        <v/>
      </c>
      <c r="JI167" t="str">
        <f t="shared" ca="1" si="367"/>
        <v/>
      </c>
    </row>
    <row r="168" spans="3:269" x14ac:dyDescent="0.2">
      <c r="C168" s="9">
        <f t="array" aca="1" ref="C168" ca="1">MIN(IF($L$7=0, 0, IF(INDIRECT($L$6)&gt;0, IF(ROW(INDIRECT($L$6))&gt;C167, ROW(INDIRECT($L$6)), MAXR))))</f>
        <v>9999999</v>
      </c>
      <c r="D168" s="9">
        <f t="shared" ca="1" si="85"/>
        <v>0</v>
      </c>
      <c r="E168" s="9">
        <f t="shared" ca="1" si="307"/>
        <v>0</v>
      </c>
      <c r="F168" s="105" t="str">
        <f t="shared" ca="1" si="308"/>
        <v/>
      </c>
      <c r="G168" s="7">
        <f t="shared" ca="1" si="309"/>
        <v>0</v>
      </c>
      <c r="H168" s="33">
        <f t="shared" ca="1" si="371"/>
        <v>0</v>
      </c>
      <c r="I168" s="33">
        <f t="shared" ca="1" si="371"/>
        <v>0</v>
      </c>
      <c r="J168" s="33">
        <f t="shared" ca="1" si="371"/>
        <v>0</v>
      </c>
      <c r="K168" s="33">
        <f t="shared" ca="1" si="371"/>
        <v>0</v>
      </c>
      <c r="L168" s="33">
        <f t="shared" ca="1" si="371"/>
        <v>0</v>
      </c>
      <c r="M168" s="33">
        <f t="shared" ca="1" si="371"/>
        <v>0</v>
      </c>
      <c r="N168" s="33">
        <f t="shared" ca="1" si="371"/>
        <v>0</v>
      </c>
      <c r="O168" s="33">
        <f t="shared" ca="1" si="371"/>
        <v>0</v>
      </c>
      <c r="P168" s="33">
        <f t="shared" ca="1" si="371"/>
        <v>0</v>
      </c>
      <c r="Q168" s="33">
        <f t="shared" ca="1" si="371"/>
        <v>0</v>
      </c>
      <c r="R168" s="33">
        <f t="shared" ca="1" si="370"/>
        <v>0</v>
      </c>
      <c r="S168" s="33">
        <f t="shared" ca="1" si="370"/>
        <v>0</v>
      </c>
      <c r="T168" s="33">
        <f t="shared" ca="1" si="370"/>
        <v>0</v>
      </c>
      <c r="U168" s="33">
        <f t="shared" ca="1" si="370"/>
        <v>0</v>
      </c>
      <c r="V168" s="33">
        <f t="shared" ca="1" si="370"/>
        <v>0</v>
      </c>
      <c r="W168" s="33">
        <f t="shared" ca="1" si="370"/>
        <v>0</v>
      </c>
      <c r="X168" s="33">
        <f t="shared" ca="1" si="370"/>
        <v>0</v>
      </c>
      <c r="Y168" s="33">
        <f t="shared" ca="1" si="370"/>
        <v>0</v>
      </c>
      <c r="Z168" s="33">
        <f t="shared" ca="1" si="370"/>
        <v>0</v>
      </c>
      <c r="AA168" s="33">
        <f t="shared" ca="1" si="370"/>
        <v>0</v>
      </c>
      <c r="AB168" s="33">
        <f t="shared" ca="1" si="370"/>
        <v>0</v>
      </c>
      <c r="AC168" s="33">
        <f t="shared" ca="1" si="306"/>
        <v>0</v>
      </c>
      <c r="AD168" s="33">
        <f t="shared" ca="1" si="306"/>
        <v>0</v>
      </c>
      <c r="AE168" s="33">
        <f t="shared" ca="1" si="306"/>
        <v>0</v>
      </c>
      <c r="AF168" s="33">
        <f t="shared" ca="1" si="306"/>
        <v>0</v>
      </c>
      <c r="AG168" s="33">
        <f t="shared" ca="1" si="306"/>
        <v>0</v>
      </c>
      <c r="AH168" s="33">
        <f t="shared" ca="1" si="306"/>
        <v>0</v>
      </c>
      <c r="AI168" s="33">
        <f t="shared" ca="1" si="306"/>
        <v>0</v>
      </c>
      <c r="AJ168" s="33">
        <f t="shared" ca="1" si="306"/>
        <v>0</v>
      </c>
      <c r="AK168" s="33">
        <f t="shared" ca="1" si="306"/>
        <v>0</v>
      </c>
      <c r="AL168" s="33">
        <f t="shared" ca="1" si="306"/>
        <v>0</v>
      </c>
      <c r="AM168" s="33">
        <f t="shared" ca="1" si="368"/>
        <v>0</v>
      </c>
      <c r="AN168" s="33">
        <f t="shared" ca="1" si="368"/>
        <v>0</v>
      </c>
      <c r="AO168" s="33">
        <f t="shared" ca="1" si="368"/>
        <v>0</v>
      </c>
      <c r="AP168" s="33">
        <f t="shared" ca="1" si="368"/>
        <v>0</v>
      </c>
      <c r="AQ168" s="33">
        <f t="shared" ca="1" si="368"/>
        <v>0</v>
      </c>
      <c r="AR168" s="33">
        <f t="shared" ca="1" si="368"/>
        <v>0</v>
      </c>
      <c r="AS168" s="33">
        <f t="shared" ca="1" si="368"/>
        <v>0</v>
      </c>
      <c r="AT168" s="33">
        <f t="shared" ca="1" si="368"/>
        <v>0</v>
      </c>
      <c r="AU168" s="33">
        <f t="shared" ca="1" si="368"/>
        <v>0</v>
      </c>
      <c r="AV168" s="33">
        <f t="shared" ca="1" si="368"/>
        <v>0</v>
      </c>
      <c r="AW168" s="33">
        <f t="shared" ca="1" si="369"/>
        <v>0</v>
      </c>
      <c r="AX168" s="33">
        <f t="shared" ca="1" si="369"/>
        <v>0</v>
      </c>
      <c r="AY168" s="33">
        <f t="shared" ca="1" si="369"/>
        <v>0</v>
      </c>
      <c r="AZ168" s="33">
        <f t="shared" ca="1" si="369"/>
        <v>0</v>
      </c>
      <c r="BA168" s="33">
        <f t="shared" ca="1" si="369"/>
        <v>0</v>
      </c>
      <c r="BB168" s="33">
        <f t="shared" ca="1" si="369"/>
        <v>0</v>
      </c>
      <c r="BC168" s="33">
        <f t="shared" ca="1" si="369"/>
        <v>0</v>
      </c>
      <c r="BD168" s="33">
        <f t="shared" ca="1" si="369"/>
        <v>0</v>
      </c>
      <c r="BE168" s="33">
        <f t="shared" ca="1" si="369"/>
        <v>0</v>
      </c>
      <c r="BF168" s="33">
        <f t="shared" ca="1" si="369"/>
        <v>0</v>
      </c>
      <c r="BG168" s="33">
        <f t="shared" ca="1" si="369"/>
        <v>0</v>
      </c>
      <c r="BH168" s="33"/>
      <c r="BJ168" s="148" t="str">
        <f t="shared" ca="1" si="310"/>
        <v/>
      </c>
      <c r="BL168" s="30"/>
      <c r="BN168" s="29" t="str">
        <f t="shared" ca="1" si="311"/>
        <v/>
      </c>
      <c r="BO168" s="29" t="str">
        <f t="shared" ca="1" si="312"/>
        <v/>
      </c>
      <c r="BP168" s="29" t="str">
        <f t="shared" ca="1" si="313"/>
        <v/>
      </c>
      <c r="BQ168" s="29" t="str">
        <f t="shared" ca="1" si="314"/>
        <v/>
      </c>
      <c r="BR168" s="29" t="str">
        <f t="shared" ca="1" si="315"/>
        <v/>
      </c>
      <c r="BS168" s="29" t="str">
        <f t="shared" ca="1" si="316"/>
        <v/>
      </c>
      <c r="BT168" s="29" t="str">
        <f t="shared" ca="1" si="317"/>
        <v/>
      </c>
      <c r="BU168" s="29" t="str">
        <f t="shared" ca="1" si="318"/>
        <v/>
      </c>
      <c r="BV168" s="29" t="str">
        <f t="shared" ca="1" si="319"/>
        <v/>
      </c>
      <c r="BW168" s="29" t="str">
        <f t="shared" ca="1" si="320"/>
        <v/>
      </c>
      <c r="BX168" s="29" t="str">
        <f t="shared" ca="1" si="321"/>
        <v/>
      </c>
      <c r="BY168" s="29" t="str">
        <f t="shared" ca="1" si="322"/>
        <v/>
      </c>
      <c r="BZ168" s="29" t="str">
        <f t="shared" ca="1" si="323"/>
        <v/>
      </c>
      <c r="CA168" s="29" t="str">
        <f t="shared" ca="1" si="324"/>
        <v/>
      </c>
      <c r="CB168" s="29" t="str">
        <f t="shared" ca="1" si="325"/>
        <v/>
      </c>
      <c r="CC168" s="29" t="str">
        <f t="shared" ca="1" si="326"/>
        <v/>
      </c>
      <c r="CD168" s="29" t="str">
        <f t="shared" ca="1" si="327"/>
        <v/>
      </c>
      <c r="CE168" s="29" t="str">
        <f t="shared" ca="1" si="328"/>
        <v/>
      </c>
      <c r="CF168" s="29" t="str">
        <f t="shared" ca="1" si="329"/>
        <v/>
      </c>
      <c r="CG168" s="29" t="str">
        <f t="shared" ca="1" si="330"/>
        <v/>
      </c>
      <c r="CH168" s="29" t="str">
        <f t="shared" ca="1" si="331"/>
        <v/>
      </c>
      <c r="CI168" s="29" t="str">
        <f t="shared" ca="1" si="332"/>
        <v/>
      </c>
      <c r="CJ168" s="29" t="str">
        <f t="shared" ca="1" si="333"/>
        <v/>
      </c>
      <c r="CK168" s="29" t="str">
        <f t="shared" ca="1" si="334"/>
        <v/>
      </c>
      <c r="CL168" s="29" t="str">
        <f t="shared" ca="1" si="335"/>
        <v/>
      </c>
      <c r="CM168" s="29" t="str">
        <f t="shared" ca="1" si="336"/>
        <v/>
      </c>
      <c r="CN168" s="29" t="str">
        <f t="shared" ca="1" si="337"/>
        <v/>
      </c>
      <c r="CO168" s="29" t="str">
        <f t="shared" ca="1" si="338"/>
        <v/>
      </c>
      <c r="CP168" s="29" t="str">
        <f t="shared" ca="1" si="339"/>
        <v/>
      </c>
      <c r="CQ168" s="29" t="str">
        <f t="shared" ca="1" si="340"/>
        <v/>
      </c>
      <c r="CR168" s="29" t="str">
        <f t="shared" ca="1" si="341"/>
        <v/>
      </c>
      <c r="CS168" s="29" t="str">
        <f t="shared" ca="1" si="342"/>
        <v/>
      </c>
      <c r="CT168" s="29" t="str">
        <f t="shared" ca="1" si="343"/>
        <v/>
      </c>
      <c r="CU168" s="29" t="str">
        <f t="shared" ca="1" si="344"/>
        <v/>
      </c>
      <c r="CV168" s="29" t="str">
        <f t="shared" ca="1" si="345"/>
        <v/>
      </c>
      <c r="CW168" s="29" t="str">
        <f t="shared" ca="1" si="346"/>
        <v/>
      </c>
      <c r="CX168" s="29" t="str">
        <f t="shared" ca="1" si="347"/>
        <v/>
      </c>
      <c r="CY168" s="29" t="str">
        <f t="shared" ca="1" si="348"/>
        <v/>
      </c>
      <c r="CZ168" s="29" t="str">
        <f t="shared" ca="1" si="349"/>
        <v/>
      </c>
      <c r="DA168" s="29" t="str">
        <f t="shared" ca="1" si="350"/>
        <v/>
      </c>
      <c r="DB168" s="29" t="str">
        <f t="shared" ca="1" si="351"/>
        <v/>
      </c>
      <c r="DC168" s="29" t="str">
        <f t="shared" ca="1" si="352"/>
        <v/>
      </c>
      <c r="DD168" s="29" t="str">
        <f t="shared" ca="1" si="353"/>
        <v/>
      </c>
      <c r="DE168" s="29" t="str">
        <f t="shared" ca="1" si="354"/>
        <v/>
      </c>
      <c r="DF168" s="29" t="str">
        <f t="shared" ca="1" si="355"/>
        <v/>
      </c>
      <c r="DG168" s="29" t="str">
        <f t="shared" ca="1" si="356"/>
        <v/>
      </c>
      <c r="DH168" s="29" t="str">
        <f t="shared" ca="1" si="357"/>
        <v/>
      </c>
      <c r="DI168" s="29" t="str">
        <f t="shared" ca="1" si="358"/>
        <v/>
      </c>
      <c r="DJ168" s="29" t="str">
        <f t="shared" ca="1" si="359"/>
        <v/>
      </c>
      <c r="DK168" s="29" t="str">
        <f t="shared" ca="1" si="360"/>
        <v/>
      </c>
      <c r="DL168" s="29" t="str">
        <f t="shared" ca="1" si="361"/>
        <v/>
      </c>
      <c r="DM168" s="29" t="str">
        <f t="shared" ca="1" si="362"/>
        <v/>
      </c>
      <c r="JD168">
        <f t="shared" si="145"/>
        <v>0</v>
      </c>
      <c r="JE168">
        <f t="shared" si="363"/>
        <v>0</v>
      </c>
      <c r="JF168" t="str">
        <f t="shared" ca="1" si="364"/>
        <v/>
      </c>
      <c r="JG168" t="str">
        <f t="shared" ca="1" si="365"/>
        <v/>
      </c>
      <c r="JH168" t="str">
        <f t="shared" ca="1" si="366"/>
        <v/>
      </c>
      <c r="JI168" t="str">
        <f t="shared" ca="1" si="367"/>
        <v/>
      </c>
    </row>
    <row r="169" spans="3:269" x14ac:dyDescent="0.2">
      <c r="C169" s="9">
        <f t="array" aca="1" ref="C169" ca="1">MIN(IF($L$7=0, 0, IF(INDIRECT($L$6)&gt;0, IF(ROW(INDIRECT($L$6))&gt;C168, ROW(INDIRECT($L$6)), MAXR))))</f>
        <v>9999999</v>
      </c>
      <c r="D169" s="9">
        <f t="shared" ca="1" si="85"/>
        <v>0</v>
      </c>
      <c r="E169" s="9">
        <f t="shared" ca="1" si="307"/>
        <v>0</v>
      </c>
      <c r="F169" s="105" t="str">
        <f t="shared" ca="1" si="308"/>
        <v/>
      </c>
      <c r="G169" s="7">
        <f t="shared" ca="1" si="309"/>
        <v>0</v>
      </c>
      <c r="H169" s="33">
        <f t="shared" ca="1" si="371"/>
        <v>0</v>
      </c>
      <c r="I169" s="33">
        <f t="shared" ca="1" si="371"/>
        <v>0</v>
      </c>
      <c r="J169" s="33">
        <f t="shared" ca="1" si="371"/>
        <v>0</v>
      </c>
      <c r="K169" s="33">
        <f t="shared" ca="1" si="371"/>
        <v>0</v>
      </c>
      <c r="L169" s="33">
        <f t="shared" ca="1" si="371"/>
        <v>0</v>
      </c>
      <c r="M169" s="33">
        <f t="shared" ca="1" si="371"/>
        <v>0</v>
      </c>
      <c r="N169" s="33">
        <f t="shared" ca="1" si="371"/>
        <v>0</v>
      </c>
      <c r="O169" s="33">
        <f t="shared" ca="1" si="371"/>
        <v>0</v>
      </c>
      <c r="P169" s="33">
        <f t="shared" ca="1" si="371"/>
        <v>0</v>
      </c>
      <c r="Q169" s="33">
        <f t="shared" ca="1" si="371"/>
        <v>0</v>
      </c>
      <c r="R169" s="33">
        <f t="shared" ca="1" si="370"/>
        <v>0</v>
      </c>
      <c r="S169" s="33">
        <f t="shared" ca="1" si="370"/>
        <v>0</v>
      </c>
      <c r="T169" s="33">
        <f t="shared" ca="1" si="370"/>
        <v>0</v>
      </c>
      <c r="U169" s="33">
        <f t="shared" ca="1" si="370"/>
        <v>0</v>
      </c>
      <c r="V169" s="33">
        <f t="shared" ca="1" si="370"/>
        <v>0</v>
      </c>
      <c r="W169" s="33">
        <f t="shared" ca="1" si="370"/>
        <v>0</v>
      </c>
      <c r="X169" s="33">
        <f t="shared" ca="1" si="370"/>
        <v>0</v>
      </c>
      <c r="Y169" s="33">
        <f t="shared" ca="1" si="370"/>
        <v>0</v>
      </c>
      <c r="Z169" s="33">
        <f t="shared" ca="1" si="370"/>
        <v>0</v>
      </c>
      <c r="AA169" s="33">
        <f t="shared" ca="1" si="370"/>
        <v>0</v>
      </c>
      <c r="AB169" s="33">
        <f t="shared" ca="1" si="370"/>
        <v>0</v>
      </c>
      <c r="AC169" s="33">
        <f t="shared" ca="1" si="306"/>
        <v>0</v>
      </c>
      <c r="AD169" s="33">
        <f t="shared" ca="1" si="306"/>
        <v>0</v>
      </c>
      <c r="AE169" s="33">
        <f t="shared" ca="1" si="306"/>
        <v>0</v>
      </c>
      <c r="AF169" s="33">
        <f t="shared" ca="1" si="306"/>
        <v>0</v>
      </c>
      <c r="AG169" s="33">
        <f t="shared" ca="1" si="306"/>
        <v>0</v>
      </c>
      <c r="AH169" s="33">
        <f t="shared" ca="1" si="306"/>
        <v>0</v>
      </c>
      <c r="AI169" s="33">
        <f t="shared" ca="1" si="306"/>
        <v>0</v>
      </c>
      <c r="AJ169" s="33">
        <f t="shared" ca="1" si="306"/>
        <v>0</v>
      </c>
      <c r="AK169" s="33">
        <f t="shared" ca="1" si="306"/>
        <v>0</v>
      </c>
      <c r="AL169" s="33">
        <f t="shared" ca="1" si="306"/>
        <v>0</v>
      </c>
      <c r="AM169" s="33">
        <f t="shared" ca="1" si="368"/>
        <v>0</v>
      </c>
      <c r="AN169" s="33">
        <f t="shared" ca="1" si="368"/>
        <v>0</v>
      </c>
      <c r="AO169" s="33">
        <f t="shared" ca="1" si="368"/>
        <v>0</v>
      </c>
      <c r="AP169" s="33">
        <f t="shared" ca="1" si="368"/>
        <v>0</v>
      </c>
      <c r="AQ169" s="33">
        <f t="shared" ca="1" si="368"/>
        <v>0</v>
      </c>
      <c r="AR169" s="33">
        <f t="shared" ca="1" si="368"/>
        <v>0</v>
      </c>
      <c r="AS169" s="33">
        <f t="shared" ca="1" si="368"/>
        <v>0</v>
      </c>
      <c r="AT169" s="33">
        <f t="shared" ca="1" si="368"/>
        <v>0</v>
      </c>
      <c r="AU169" s="33">
        <f t="shared" ca="1" si="368"/>
        <v>0</v>
      </c>
      <c r="AV169" s="33">
        <f t="shared" ca="1" si="368"/>
        <v>0</v>
      </c>
      <c r="AW169" s="33">
        <f t="shared" ca="1" si="369"/>
        <v>0</v>
      </c>
      <c r="AX169" s="33">
        <f t="shared" ca="1" si="369"/>
        <v>0</v>
      </c>
      <c r="AY169" s="33">
        <f t="shared" ca="1" si="369"/>
        <v>0</v>
      </c>
      <c r="AZ169" s="33">
        <f t="shared" ca="1" si="369"/>
        <v>0</v>
      </c>
      <c r="BA169" s="33">
        <f t="shared" ca="1" si="369"/>
        <v>0</v>
      </c>
      <c r="BB169" s="33">
        <f t="shared" ca="1" si="369"/>
        <v>0</v>
      </c>
      <c r="BC169" s="33">
        <f t="shared" ca="1" si="369"/>
        <v>0</v>
      </c>
      <c r="BD169" s="33">
        <f t="shared" ca="1" si="369"/>
        <v>0</v>
      </c>
      <c r="BE169" s="33">
        <f t="shared" ca="1" si="369"/>
        <v>0</v>
      </c>
      <c r="BF169" s="33">
        <f t="shared" ca="1" si="369"/>
        <v>0</v>
      </c>
      <c r="BG169" s="33">
        <f t="shared" ca="1" si="369"/>
        <v>0</v>
      </c>
      <c r="BH169" s="33"/>
      <c r="BJ169" s="148" t="str">
        <f t="shared" ca="1" si="310"/>
        <v/>
      </c>
      <c r="BL169" s="30"/>
      <c r="BN169" s="29" t="str">
        <f t="shared" ca="1" si="311"/>
        <v/>
      </c>
      <c r="BO169" s="29" t="str">
        <f t="shared" ca="1" si="312"/>
        <v/>
      </c>
      <c r="BP169" s="29" t="str">
        <f t="shared" ca="1" si="313"/>
        <v/>
      </c>
      <c r="BQ169" s="29" t="str">
        <f t="shared" ca="1" si="314"/>
        <v/>
      </c>
      <c r="BR169" s="29" t="str">
        <f t="shared" ca="1" si="315"/>
        <v/>
      </c>
      <c r="BS169" s="29" t="str">
        <f t="shared" ca="1" si="316"/>
        <v/>
      </c>
      <c r="BT169" s="29" t="str">
        <f t="shared" ca="1" si="317"/>
        <v/>
      </c>
      <c r="BU169" s="29" t="str">
        <f t="shared" ca="1" si="318"/>
        <v/>
      </c>
      <c r="BV169" s="29" t="str">
        <f t="shared" ca="1" si="319"/>
        <v/>
      </c>
      <c r="BW169" s="29" t="str">
        <f t="shared" ca="1" si="320"/>
        <v/>
      </c>
      <c r="BX169" s="29" t="str">
        <f t="shared" ca="1" si="321"/>
        <v/>
      </c>
      <c r="BY169" s="29" t="str">
        <f t="shared" ca="1" si="322"/>
        <v/>
      </c>
      <c r="BZ169" s="29" t="str">
        <f t="shared" ca="1" si="323"/>
        <v/>
      </c>
      <c r="CA169" s="29" t="str">
        <f t="shared" ca="1" si="324"/>
        <v/>
      </c>
      <c r="CB169" s="29" t="str">
        <f t="shared" ca="1" si="325"/>
        <v/>
      </c>
      <c r="CC169" s="29" t="str">
        <f t="shared" ca="1" si="326"/>
        <v/>
      </c>
      <c r="CD169" s="29" t="str">
        <f t="shared" ca="1" si="327"/>
        <v/>
      </c>
      <c r="CE169" s="29" t="str">
        <f t="shared" ca="1" si="328"/>
        <v/>
      </c>
      <c r="CF169" s="29" t="str">
        <f t="shared" ca="1" si="329"/>
        <v/>
      </c>
      <c r="CG169" s="29" t="str">
        <f t="shared" ca="1" si="330"/>
        <v/>
      </c>
      <c r="CH169" s="29" t="str">
        <f t="shared" ca="1" si="331"/>
        <v/>
      </c>
      <c r="CI169" s="29" t="str">
        <f t="shared" ca="1" si="332"/>
        <v/>
      </c>
      <c r="CJ169" s="29" t="str">
        <f t="shared" ca="1" si="333"/>
        <v/>
      </c>
      <c r="CK169" s="29" t="str">
        <f t="shared" ca="1" si="334"/>
        <v/>
      </c>
      <c r="CL169" s="29" t="str">
        <f t="shared" ca="1" si="335"/>
        <v/>
      </c>
      <c r="CM169" s="29" t="str">
        <f t="shared" ca="1" si="336"/>
        <v/>
      </c>
      <c r="CN169" s="29" t="str">
        <f t="shared" ca="1" si="337"/>
        <v/>
      </c>
      <c r="CO169" s="29" t="str">
        <f t="shared" ca="1" si="338"/>
        <v/>
      </c>
      <c r="CP169" s="29" t="str">
        <f t="shared" ca="1" si="339"/>
        <v/>
      </c>
      <c r="CQ169" s="29" t="str">
        <f t="shared" ca="1" si="340"/>
        <v/>
      </c>
      <c r="CR169" s="29" t="str">
        <f t="shared" ca="1" si="341"/>
        <v/>
      </c>
      <c r="CS169" s="29" t="str">
        <f t="shared" ca="1" si="342"/>
        <v/>
      </c>
      <c r="CT169" s="29" t="str">
        <f t="shared" ca="1" si="343"/>
        <v/>
      </c>
      <c r="CU169" s="29" t="str">
        <f t="shared" ca="1" si="344"/>
        <v/>
      </c>
      <c r="CV169" s="29" t="str">
        <f t="shared" ca="1" si="345"/>
        <v/>
      </c>
      <c r="CW169" s="29" t="str">
        <f t="shared" ca="1" si="346"/>
        <v/>
      </c>
      <c r="CX169" s="29" t="str">
        <f t="shared" ca="1" si="347"/>
        <v/>
      </c>
      <c r="CY169" s="29" t="str">
        <f t="shared" ca="1" si="348"/>
        <v/>
      </c>
      <c r="CZ169" s="29" t="str">
        <f t="shared" ca="1" si="349"/>
        <v/>
      </c>
      <c r="DA169" s="29" t="str">
        <f t="shared" ca="1" si="350"/>
        <v/>
      </c>
      <c r="DB169" s="29" t="str">
        <f t="shared" ca="1" si="351"/>
        <v/>
      </c>
      <c r="DC169" s="29" t="str">
        <f t="shared" ca="1" si="352"/>
        <v/>
      </c>
      <c r="DD169" s="29" t="str">
        <f t="shared" ca="1" si="353"/>
        <v/>
      </c>
      <c r="DE169" s="29" t="str">
        <f t="shared" ca="1" si="354"/>
        <v/>
      </c>
      <c r="DF169" s="29" t="str">
        <f t="shared" ca="1" si="355"/>
        <v/>
      </c>
      <c r="DG169" s="29" t="str">
        <f t="shared" ca="1" si="356"/>
        <v/>
      </c>
      <c r="DH169" s="29" t="str">
        <f t="shared" ca="1" si="357"/>
        <v/>
      </c>
      <c r="DI169" s="29" t="str">
        <f t="shared" ca="1" si="358"/>
        <v/>
      </c>
      <c r="DJ169" s="29" t="str">
        <f t="shared" ca="1" si="359"/>
        <v/>
      </c>
      <c r="DK169" s="29" t="str">
        <f t="shared" ca="1" si="360"/>
        <v/>
      </c>
      <c r="DL169" s="29" t="str">
        <f t="shared" ca="1" si="361"/>
        <v/>
      </c>
      <c r="DM169" s="29" t="str">
        <f t="shared" ca="1" si="362"/>
        <v/>
      </c>
      <c r="JD169">
        <f t="shared" si="145"/>
        <v>0</v>
      </c>
      <c r="JE169">
        <f t="shared" si="363"/>
        <v>0</v>
      </c>
      <c r="JF169" t="str">
        <f t="shared" ca="1" si="364"/>
        <v/>
      </c>
      <c r="JG169" t="str">
        <f t="shared" ca="1" si="365"/>
        <v/>
      </c>
      <c r="JH169" t="str">
        <f t="shared" ca="1" si="366"/>
        <v/>
      </c>
      <c r="JI169" t="str">
        <f t="shared" ca="1" si="367"/>
        <v/>
      </c>
    </row>
    <row r="170" spans="3:269" x14ac:dyDescent="0.2">
      <c r="C170" s="9">
        <f t="array" aca="1" ref="C170" ca="1">MIN(IF($L$7=0, 0, IF(INDIRECT($L$6)&gt;0, IF(ROW(INDIRECT($L$6))&gt;C169, ROW(INDIRECT($L$6)), MAXR))))</f>
        <v>9999999</v>
      </c>
      <c r="D170" s="9">
        <f t="shared" ca="1" si="85"/>
        <v>0</v>
      </c>
      <c r="E170" s="9">
        <f t="shared" ca="1" si="307"/>
        <v>0</v>
      </c>
      <c r="F170" s="105" t="str">
        <f t="shared" ca="1" si="308"/>
        <v/>
      </c>
      <c r="G170" s="7">
        <f t="shared" ca="1" si="309"/>
        <v>0</v>
      </c>
      <c r="H170" s="33">
        <f t="shared" ca="1" si="371"/>
        <v>0</v>
      </c>
      <c r="I170" s="33">
        <f t="shared" ca="1" si="371"/>
        <v>0</v>
      </c>
      <c r="J170" s="33">
        <f t="shared" ca="1" si="371"/>
        <v>0</v>
      </c>
      <c r="K170" s="33">
        <f t="shared" ca="1" si="371"/>
        <v>0</v>
      </c>
      <c r="L170" s="33">
        <f t="shared" ca="1" si="371"/>
        <v>0</v>
      </c>
      <c r="M170" s="33">
        <f t="shared" ca="1" si="371"/>
        <v>0</v>
      </c>
      <c r="N170" s="33">
        <f t="shared" ca="1" si="371"/>
        <v>0</v>
      </c>
      <c r="O170" s="33">
        <f t="shared" ca="1" si="371"/>
        <v>0</v>
      </c>
      <c r="P170" s="33">
        <f t="shared" ca="1" si="371"/>
        <v>0</v>
      </c>
      <c r="Q170" s="33">
        <f t="shared" ca="1" si="371"/>
        <v>0</v>
      </c>
      <c r="R170" s="33">
        <f t="shared" ca="1" si="370"/>
        <v>0</v>
      </c>
      <c r="S170" s="33">
        <f t="shared" ca="1" si="370"/>
        <v>0</v>
      </c>
      <c r="T170" s="33">
        <f t="shared" ca="1" si="370"/>
        <v>0</v>
      </c>
      <c r="U170" s="33">
        <f t="shared" ca="1" si="370"/>
        <v>0</v>
      </c>
      <c r="V170" s="33">
        <f t="shared" ca="1" si="370"/>
        <v>0</v>
      </c>
      <c r="W170" s="33">
        <f t="shared" ca="1" si="370"/>
        <v>0</v>
      </c>
      <c r="X170" s="33">
        <f t="shared" ca="1" si="370"/>
        <v>0</v>
      </c>
      <c r="Y170" s="33">
        <f t="shared" ca="1" si="370"/>
        <v>0</v>
      </c>
      <c r="Z170" s="33">
        <f t="shared" ca="1" si="370"/>
        <v>0</v>
      </c>
      <c r="AA170" s="33">
        <f t="shared" ca="1" si="370"/>
        <v>0</v>
      </c>
      <c r="AB170" s="33">
        <f t="shared" ca="1" si="370"/>
        <v>0</v>
      </c>
      <c r="AC170" s="33">
        <f t="shared" ca="1" si="306"/>
        <v>0</v>
      </c>
      <c r="AD170" s="33">
        <f t="shared" ca="1" si="306"/>
        <v>0</v>
      </c>
      <c r="AE170" s="33">
        <f t="shared" ca="1" si="306"/>
        <v>0</v>
      </c>
      <c r="AF170" s="33">
        <f t="shared" ca="1" si="306"/>
        <v>0</v>
      </c>
      <c r="AG170" s="33">
        <f t="shared" ca="1" si="306"/>
        <v>0</v>
      </c>
      <c r="AH170" s="33">
        <f t="shared" ca="1" si="306"/>
        <v>0</v>
      </c>
      <c r="AI170" s="33">
        <f t="shared" ca="1" si="306"/>
        <v>0</v>
      </c>
      <c r="AJ170" s="33">
        <f t="shared" ca="1" si="306"/>
        <v>0</v>
      </c>
      <c r="AK170" s="33">
        <f t="shared" ca="1" si="306"/>
        <v>0</v>
      </c>
      <c r="AL170" s="33">
        <f t="shared" ca="1" si="306"/>
        <v>0</v>
      </c>
      <c r="AM170" s="33">
        <f t="shared" ca="1" si="368"/>
        <v>0</v>
      </c>
      <c r="AN170" s="33">
        <f t="shared" ca="1" si="368"/>
        <v>0</v>
      </c>
      <c r="AO170" s="33">
        <f t="shared" ca="1" si="368"/>
        <v>0</v>
      </c>
      <c r="AP170" s="33">
        <f t="shared" ca="1" si="368"/>
        <v>0</v>
      </c>
      <c r="AQ170" s="33">
        <f t="shared" ca="1" si="368"/>
        <v>0</v>
      </c>
      <c r="AR170" s="33">
        <f t="shared" ca="1" si="368"/>
        <v>0</v>
      </c>
      <c r="AS170" s="33">
        <f t="shared" ca="1" si="368"/>
        <v>0</v>
      </c>
      <c r="AT170" s="33">
        <f t="shared" ca="1" si="368"/>
        <v>0</v>
      </c>
      <c r="AU170" s="33">
        <f t="shared" ca="1" si="368"/>
        <v>0</v>
      </c>
      <c r="AV170" s="33">
        <f t="shared" ca="1" si="368"/>
        <v>0</v>
      </c>
      <c r="AW170" s="33">
        <f t="shared" ca="1" si="369"/>
        <v>0</v>
      </c>
      <c r="AX170" s="33">
        <f t="shared" ca="1" si="369"/>
        <v>0</v>
      </c>
      <c r="AY170" s="33">
        <f t="shared" ca="1" si="369"/>
        <v>0</v>
      </c>
      <c r="AZ170" s="33">
        <f t="shared" ca="1" si="369"/>
        <v>0</v>
      </c>
      <c r="BA170" s="33">
        <f t="shared" ca="1" si="369"/>
        <v>0</v>
      </c>
      <c r="BB170" s="33">
        <f t="shared" ca="1" si="369"/>
        <v>0</v>
      </c>
      <c r="BC170" s="33">
        <f t="shared" ca="1" si="369"/>
        <v>0</v>
      </c>
      <c r="BD170" s="33">
        <f t="shared" ca="1" si="369"/>
        <v>0</v>
      </c>
      <c r="BE170" s="33">
        <f t="shared" ca="1" si="369"/>
        <v>0</v>
      </c>
      <c r="BF170" s="33">
        <f t="shared" ca="1" si="369"/>
        <v>0</v>
      </c>
      <c r="BG170" s="33">
        <f t="shared" ca="1" si="369"/>
        <v>0</v>
      </c>
      <c r="BH170" s="33"/>
      <c r="BJ170" s="148" t="str">
        <f t="shared" ca="1" si="310"/>
        <v/>
      </c>
      <c r="BL170" s="30"/>
      <c r="BN170" s="29" t="str">
        <f t="shared" ca="1" si="311"/>
        <v/>
      </c>
      <c r="BO170" s="29" t="str">
        <f t="shared" ca="1" si="312"/>
        <v/>
      </c>
      <c r="BP170" s="29" t="str">
        <f t="shared" ca="1" si="313"/>
        <v/>
      </c>
      <c r="BQ170" s="29" t="str">
        <f t="shared" ca="1" si="314"/>
        <v/>
      </c>
      <c r="BR170" s="29" t="str">
        <f t="shared" ca="1" si="315"/>
        <v/>
      </c>
      <c r="BS170" s="29" t="str">
        <f t="shared" ca="1" si="316"/>
        <v/>
      </c>
      <c r="BT170" s="29" t="str">
        <f t="shared" ca="1" si="317"/>
        <v/>
      </c>
      <c r="BU170" s="29" t="str">
        <f t="shared" ca="1" si="318"/>
        <v/>
      </c>
      <c r="BV170" s="29" t="str">
        <f t="shared" ca="1" si="319"/>
        <v/>
      </c>
      <c r="BW170" s="29" t="str">
        <f t="shared" ca="1" si="320"/>
        <v/>
      </c>
      <c r="BX170" s="29" t="str">
        <f t="shared" ca="1" si="321"/>
        <v/>
      </c>
      <c r="BY170" s="29" t="str">
        <f t="shared" ca="1" si="322"/>
        <v/>
      </c>
      <c r="BZ170" s="29" t="str">
        <f t="shared" ca="1" si="323"/>
        <v/>
      </c>
      <c r="CA170" s="29" t="str">
        <f t="shared" ca="1" si="324"/>
        <v/>
      </c>
      <c r="CB170" s="29" t="str">
        <f t="shared" ca="1" si="325"/>
        <v/>
      </c>
      <c r="CC170" s="29" t="str">
        <f t="shared" ca="1" si="326"/>
        <v/>
      </c>
      <c r="CD170" s="29" t="str">
        <f t="shared" ca="1" si="327"/>
        <v/>
      </c>
      <c r="CE170" s="29" t="str">
        <f t="shared" ca="1" si="328"/>
        <v/>
      </c>
      <c r="CF170" s="29" t="str">
        <f t="shared" ca="1" si="329"/>
        <v/>
      </c>
      <c r="CG170" s="29" t="str">
        <f t="shared" ca="1" si="330"/>
        <v/>
      </c>
      <c r="CH170" s="29" t="str">
        <f t="shared" ca="1" si="331"/>
        <v/>
      </c>
      <c r="CI170" s="29" t="str">
        <f t="shared" ca="1" si="332"/>
        <v/>
      </c>
      <c r="CJ170" s="29" t="str">
        <f t="shared" ca="1" si="333"/>
        <v/>
      </c>
      <c r="CK170" s="29" t="str">
        <f t="shared" ca="1" si="334"/>
        <v/>
      </c>
      <c r="CL170" s="29" t="str">
        <f t="shared" ca="1" si="335"/>
        <v/>
      </c>
      <c r="CM170" s="29" t="str">
        <f t="shared" ca="1" si="336"/>
        <v/>
      </c>
      <c r="CN170" s="29" t="str">
        <f t="shared" ca="1" si="337"/>
        <v/>
      </c>
      <c r="CO170" s="29" t="str">
        <f t="shared" ca="1" si="338"/>
        <v/>
      </c>
      <c r="CP170" s="29" t="str">
        <f t="shared" ca="1" si="339"/>
        <v/>
      </c>
      <c r="CQ170" s="29" t="str">
        <f t="shared" ca="1" si="340"/>
        <v/>
      </c>
      <c r="CR170" s="29" t="str">
        <f t="shared" ca="1" si="341"/>
        <v/>
      </c>
      <c r="CS170" s="29" t="str">
        <f t="shared" ca="1" si="342"/>
        <v/>
      </c>
      <c r="CT170" s="29" t="str">
        <f t="shared" ca="1" si="343"/>
        <v/>
      </c>
      <c r="CU170" s="29" t="str">
        <f t="shared" ca="1" si="344"/>
        <v/>
      </c>
      <c r="CV170" s="29" t="str">
        <f t="shared" ca="1" si="345"/>
        <v/>
      </c>
      <c r="CW170" s="29" t="str">
        <f t="shared" ca="1" si="346"/>
        <v/>
      </c>
      <c r="CX170" s="29" t="str">
        <f t="shared" ca="1" si="347"/>
        <v/>
      </c>
      <c r="CY170" s="29" t="str">
        <f t="shared" ca="1" si="348"/>
        <v/>
      </c>
      <c r="CZ170" s="29" t="str">
        <f t="shared" ca="1" si="349"/>
        <v/>
      </c>
      <c r="DA170" s="29" t="str">
        <f t="shared" ca="1" si="350"/>
        <v/>
      </c>
      <c r="DB170" s="29" t="str">
        <f t="shared" ca="1" si="351"/>
        <v/>
      </c>
      <c r="DC170" s="29" t="str">
        <f t="shared" ca="1" si="352"/>
        <v/>
      </c>
      <c r="DD170" s="29" t="str">
        <f t="shared" ca="1" si="353"/>
        <v/>
      </c>
      <c r="DE170" s="29" t="str">
        <f t="shared" ca="1" si="354"/>
        <v/>
      </c>
      <c r="DF170" s="29" t="str">
        <f t="shared" ca="1" si="355"/>
        <v/>
      </c>
      <c r="DG170" s="29" t="str">
        <f t="shared" ca="1" si="356"/>
        <v/>
      </c>
      <c r="DH170" s="29" t="str">
        <f t="shared" ca="1" si="357"/>
        <v/>
      </c>
      <c r="DI170" s="29" t="str">
        <f t="shared" ca="1" si="358"/>
        <v/>
      </c>
      <c r="DJ170" s="29" t="str">
        <f t="shared" ca="1" si="359"/>
        <v/>
      </c>
      <c r="DK170" s="29" t="str">
        <f t="shared" ca="1" si="360"/>
        <v/>
      </c>
      <c r="DL170" s="29" t="str">
        <f t="shared" ca="1" si="361"/>
        <v/>
      </c>
      <c r="DM170" s="29" t="str">
        <f t="shared" ca="1" si="362"/>
        <v/>
      </c>
      <c r="JD170">
        <f t="shared" si="145"/>
        <v>0</v>
      </c>
      <c r="JE170">
        <f t="shared" si="363"/>
        <v>0</v>
      </c>
      <c r="JF170" t="str">
        <f t="shared" ca="1" si="364"/>
        <v/>
      </c>
      <c r="JG170" t="str">
        <f t="shared" ca="1" si="365"/>
        <v/>
      </c>
      <c r="JH170" t="str">
        <f t="shared" ca="1" si="366"/>
        <v/>
      </c>
      <c r="JI170" t="str">
        <f t="shared" ca="1" si="367"/>
        <v/>
      </c>
    </row>
    <row r="171" spans="3:269" x14ac:dyDescent="0.2">
      <c r="C171" s="9">
        <f t="array" aca="1" ref="C171" ca="1">MIN(IF($L$7=0, 0, IF(INDIRECT($L$6)&gt;0, IF(ROW(INDIRECT($L$6))&gt;C170, ROW(INDIRECT($L$6)), MAXR))))</f>
        <v>9999999</v>
      </c>
      <c r="D171" s="9">
        <f t="shared" ca="1" si="85"/>
        <v>0</v>
      </c>
      <c r="E171" s="9">
        <f t="shared" ca="1" si="307"/>
        <v>0</v>
      </c>
      <c r="F171" s="105" t="str">
        <f t="shared" ca="1" si="308"/>
        <v/>
      </c>
      <c r="G171" s="7">
        <f t="shared" ca="1" si="309"/>
        <v>0</v>
      </c>
      <c r="H171" s="33">
        <f t="shared" ca="1" si="371"/>
        <v>0</v>
      </c>
      <c r="I171" s="33">
        <f t="shared" ca="1" si="371"/>
        <v>0</v>
      </c>
      <c r="J171" s="33">
        <f t="shared" ca="1" si="371"/>
        <v>0</v>
      </c>
      <c r="K171" s="33">
        <f t="shared" ca="1" si="371"/>
        <v>0</v>
      </c>
      <c r="L171" s="33">
        <f t="shared" ca="1" si="371"/>
        <v>0</v>
      </c>
      <c r="M171" s="33">
        <f t="shared" ca="1" si="371"/>
        <v>0</v>
      </c>
      <c r="N171" s="33">
        <f t="shared" ca="1" si="371"/>
        <v>0</v>
      </c>
      <c r="O171" s="33">
        <f t="shared" ca="1" si="371"/>
        <v>0</v>
      </c>
      <c r="P171" s="33">
        <f t="shared" ca="1" si="371"/>
        <v>0</v>
      </c>
      <c r="Q171" s="33">
        <f t="shared" ca="1" si="371"/>
        <v>0</v>
      </c>
      <c r="R171" s="33">
        <f t="shared" ca="1" si="370"/>
        <v>0</v>
      </c>
      <c r="S171" s="33">
        <f t="shared" ca="1" si="370"/>
        <v>0</v>
      </c>
      <c r="T171" s="33">
        <f t="shared" ca="1" si="370"/>
        <v>0</v>
      </c>
      <c r="U171" s="33">
        <f t="shared" ca="1" si="370"/>
        <v>0</v>
      </c>
      <c r="V171" s="33">
        <f t="shared" ca="1" si="370"/>
        <v>0</v>
      </c>
      <c r="W171" s="33">
        <f t="shared" ca="1" si="370"/>
        <v>0</v>
      </c>
      <c r="X171" s="33">
        <f t="shared" ca="1" si="370"/>
        <v>0</v>
      </c>
      <c r="Y171" s="33">
        <f t="shared" ca="1" si="370"/>
        <v>0</v>
      </c>
      <c r="Z171" s="33">
        <f t="shared" ca="1" si="370"/>
        <v>0</v>
      </c>
      <c r="AA171" s="33">
        <f t="shared" ca="1" si="370"/>
        <v>0</v>
      </c>
      <c r="AB171" s="33">
        <f t="shared" ca="1" si="370"/>
        <v>0</v>
      </c>
      <c r="AC171" s="33">
        <f t="shared" ca="1" si="306"/>
        <v>0</v>
      </c>
      <c r="AD171" s="33">
        <f t="shared" ca="1" si="306"/>
        <v>0</v>
      </c>
      <c r="AE171" s="33">
        <f t="shared" ca="1" si="306"/>
        <v>0</v>
      </c>
      <c r="AF171" s="33">
        <f t="shared" ca="1" si="306"/>
        <v>0</v>
      </c>
      <c r="AG171" s="33">
        <f t="shared" ca="1" si="306"/>
        <v>0</v>
      </c>
      <c r="AH171" s="33">
        <f t="shared" ca="1" si="306"/>
        <v>0</v>
      </c>
      <c r="AI171" s="33">
        <f t="shared" ca="1" si="306"/>
        <v>0</v>
      </c>
      <c r="AJ171" s="33">
        <f t="shared" ca="1" si="306"/>
        <v>0</v>
      </c>
      <c r="AK171" s="33">
        <f t="shared" ca="1" si="306"/>
        <v>0</v>
      </c>
      <c r="AL171" s="33">
        <f t="shared" ca="1" si="306"/>
        <v>0</v>
      </c>
      <c r="AM171" s="33">
        <f t="shared" ca="1" si="368"/>
        <v>0</v>
      </c>
      <c r="AN171" s="33">
        <f t="shared" ca="1" si="368"/>
        <v>0</v>
      </c>
      <c r="AO171" s="33">
        <f t="shared" ca="1" si="368"/>
        <v>0</v>
      </c>
      <c r="AP171" s="33">
        <f t="shared" ca="1" si="368"/>
        <v>0</v>
      </c>
      <c r="AQ171" s="33">
        <f t="shared" ca="1" si="368"/>
        <v>0</v>
      </c>
      <c r="AR171" s="33">
        <f t="shared" ca="1" si="368"/>
        <v>0</v>
      </c>
      <c r="AS171" s="33">
        <f t="shared" ca="1" si="368"/>
        <v>0</v>
      </c>
      <c r="AT171" s="33">
        <f t="shared" ca="1" si="368"/>
        <v>0</v>
      </c>
      <c r="AU171" s="33">
        <f t="shared" ca="1" si="368"/>
        <v>0</v>
      </c>
      <c r="AV171" s="33">
        <f t="shared" ca="1" si="368"/>
        <v>0</v>
      </c>
      <c r="AW171" s="33">
        <f t="shared" ca="1" si="369"/>
        <v>0</v>
      </c>
      <c r="AX171" s="33">
        <f t="shared" ca="1" si="369"/>
        <v>0</v>
      </c>
      <c r="AY171" s="33">
        <f t="shared" ca="1" si="369"/>
        <v>0</v>
      </c>
      <c r="AZ171" s="33">
        <f t="shared" ca="1" si="369"/>
        <v>0</v>
      </c>
      <c r="BA171" s="33">
        <f t="shared" ca="1" si="369"/>
        <v>0</v>
      </c>
      <c r="BB171" s="33">
        <f t="shared" ca="1" si="369"/>
        <v>0</v>
      </c>
      <c r="BC171" s="33">
        <f t="shared" ca="1" si="369"/>
        <v>0</v>
      </c>
      <c r="BD171" s="33">
        <f t="shared" ca="1" si="369"/>
        <v>0</v>
      </c>
      <c r="BE171" s="33">
        <f t="shared" ca="1" si="369"/>
        <v>0</v>
      </c>
      <c r="BF171" s="33">
        <f t="shared" ca="1" si="369"/>
        <v>0</v>
      </c>
      <c r="BG171" s="33">
        <f t="shared" ca="1" si="369"/>
        <v>0</v>
      </c>
      <c r="BH171" s="33"/>
      <c r="BJ171" s="148" t="str">
        <f t="shared" ca="1" si="310"/>
        <v/>
      </c>
      <c r="BL171" s="30"/>
      <c r="BN171" s="29" t="str">
        <f t="shared" ca="1" si="311"/>
        <v/>
      </c>
      <c r="BO171" s="29" t="str">
        <f t="shared" ca="1" si="312"/>
        <v/>
      </c>
      <c r="BP171" s="29" t="str">
        <f t="shared" ca="1" si="313"/>
        <v/>
      </c>
      <c r="BQ171" s="29" t="str">
        <f t="shared" ca="1" si="314"/>
        <v/>
      </c>
      <c r="BR171" s="29" t="str">
        <f t="shared" ca="1" si="315"/>
        <v/>
      </c>
      <c r="BS171" s="29" t="str">
        <f t="shared" ca="1" si="316"/>
        <v/>
      </c>
      <c r="BT171" s="29" t="str">
        <f t="shared" ca="1" si="317"/>
        <v/>
      </c>
      <c r="BU171" s="29" t="str">
        <f t="shared" ca="1" si="318"/>
        <v/>
      </c>
      <c r="BV171" s="29" t="str">
        <f t="shared" ca="1" si="319"/>
        <v/>
      </c>
      <c r="BW171" s="29" t="str">
        <f t="shared" ca="1" si="320"/>
        <v/>
      </c>
      <c r="BX171" s="29" t="str">
        <f t="shared" ca="1" si="321"/>
        <v/>
      </c>
      <c r="BY171" s="29" t="str">
        <f t="shared" ca="1" si="322"/>
        <v/>
      </c>
      <c r="BZ171" s="29" t="str">
        <f t="shared" ca="1" si="323"/>
        <v/>
      </c>
      <c r="CA171" s="29" t="str">
        <f t="shared" ca="1" si="324"/>
        <v/>
      </c>
      <c r="CB171" s="29" t="str">
        <f t="shared" ca="1" si="325"/>
        <v/>
      </c>
      <c r="CC171" s="29" t="str">
        <f t="shared" ca="1" si="326"/>
        <v/>
      </c>
      <c r="CD171" s="29" t="str">
        <f t="shared" ca="1" si="327"/>
        <v/>
      </c>
      <c r="CE171" s="29" t="str">
        <f t="shared" ca="1" si="328"/>
        <v/>
      </c>
      <c r="CF171" s="29" t="str">
        <f t="shared" ca="1" si="329"/>
        <v/>
      </c>
      <c r="CG171" s="29" t="str">
        <f t="shared" ca="1" si="330"/>
        <v/>
      </c>
      <c r="CH171" s="29" t="str">
        <f t="shared" ca="1" si="331"/>
        <v/>
      </c>
      <c r="CI171" s="29" t="str">
        <f t="shared" ca="1" si="332"/>
        <v/>
      </c>
      <c r="CJ171" s="29" t="str">
        <f t="shared" ca="1" si="333"/>
        <v/>
      </c>
      <c r="CK171" s="29" t="str">
        <f t="shared" ca="1" si="334"/>
        <v/>
      </c>
      <c r="CL171" s="29" t="str">
        <f t="shared" ca="1" si="335"/>
        <v/>
      </c>
      <c r="CM171" s="29" t="str">
        <f t="shared" ca="1" si="336"/>
        <v/>
      </c>
      <c r="CN171" s="29" t="str">
        <f t="shared" ca="1" si="337"/>
        <v/>
      </c>
      <c r="CO171" s="29" t="str">
        <f t="shared" ca="1" si="338"/>
        <v/>
      </c>
      <c r="CP171" s="29" t="str">
        <f t="shared" ca="1" si="339"/>
        <v/>
      </c>
      <c r="CQ171" s="29" t="str">
        <f t="shared" ca="1" si="340"/>
        <v/>
      </c>
      <c r="CR171" s="29" t="str">
        <f t="shared" ca="1" si="341"/>
        <v/>
      </c>
      <c r="CS171" s="29" t="str">
        <f t="shared" ca="1" si="342"/>
        <v/>
      </c>
      <c r="CT171" s="29" t="str">
        <f t="shared" ca="1" si="343"/>
        <v/>
      </c>
      <c r="CU171" s="29" t="str">
        <f t="shared" ca="1" si="344"/>
        <v/>
      </c>
      <c r="CV171" s="29" t="str">
        <f t="shared" ca="1" si="345"/>
        <v/>
      </c>
      <c r="CW171" s="29" t="str">
        <f t="shared" ca="1" si="346"/>
        <v/>
      </c>
      <c r="CX171" s="29" t="str">
        <f t="shared" ca="1" si="347"/>
        <v/>
      </c>
      <c r="CY171" s="29" t="str">
        <f t="shared" ca="1" si="348"/>
        <v/>
      </c>
      <c r="CZ171" s="29" t="str">
        <f t="shared" ca="1" si="349"/>
        <v/>
      </c>
      <c r="DA171" s="29" t="str">
        <f t="shared" ca="1" si="350"/>
        <v/>
      </c>
      <c r="DB171" s="29" t="str">
        <f t="shared" ca="1" si="351"/>
        <v/>
      </c>
      <c r="DC171" s="29" t="str">
        <f t="shared" ca="1" si="352"/>
        <v/>
      </c>
      <c r="DD171" s="29" t="str">
        <f t="shared" ca="1" si="353"/>
        <v/>
      </c>
      <c r="DE171" s="29" t="str">
        <f t="shared" ca="1" si="354"/>
        <v/>
      </c>
      <c r="DF171" s="29" t="str">
        <f t="shared" ca="1" si="355"/>
        <v/>
      </c>
      <c r="DG171" s="29" t="str">
        <f t="shared" ca="1" si="356"/>
        <v/>
      </c>
      <c r="DH171" s="29" t="str">
        <f t="shared" ca="1" si="357"/>
        <v/>
      </c>
      <c r="DI171" s="29" t="str">
        <f t="shared" ca="1" si="358"/>
        <v/>
      </c>
      <c r="DJ171" s="29" t="str">
        <f t="shared" ca="1" si="359"/>
        <v/>
      </c>
      <c r="DK171" s="29" t="str">
        <f t="shared" ca="1" si="360"/>
        <v/>
      </c>
      <c r="DL171" s="29" t="str">
        <f t="shared" ca="1" si="361"/>
        <v/>
      </c>
      <c r="DM171" s="29" t="str">
        <f t="shared" ca="1" si="362"/>
        <v/>
      </c>
      <c r="JD171">
        <f t="shared" si="145"/>
        <v>0</v>
      </c>
      <c r="JE171">
        <f t="shared" si="363"/>
        <v>0</v>
      </c>
      <c r="JF171" t="str">
        <f t="shared" ca="1" si="364"/>
        <v/>
      </c>
      <c r="JG171" t="str">
        <f t="shared" ca="1" si="365"/>
        <v/>
      </c>
      <c r="JH171" t="str">
        <f t="shared" ca="1" si="366"/>
        <v/>
      </c>
      <c r="JI171" t="str">
        <f t="shared" ca="1" si="367"/>
        <v/>
      </c>
    </row>
    <row r="172" spans="3:269" x14ac:dyDescent="0.2">
      <c r="C172" s="9">
        <f t="array" aca="1" ref="C172" ca="1">MIN(IF($L$7=0, 0, IF(INDIRECT($L$6)&gt;0, IF(ROW(INDIRECT($L$6))&gt;C171, ROW(INDIRECT($L$6)), MAXR))))</f>
        <v>9999999</v>
      </c>
      <c r="D172" s="9">
        <f t="shared" ca="1" si="85"/>
        <v>0</v>
      </c>
      <c r="E172" s="9">
        <f t="shared" ca="1" si="307"/>
        <v>0</v>
      </c>
      <c r="F172" s="105" t="str">
        <f t="shared" ca="1" si="308"/>
        <v/>
      </c>
      <c r="G172" s="7">
        <f t="shared" ca="1" si="309"/>
        <v>0</v>
      </c>
      <c r="H172" s="33">
        <f t="shared" ca="1" si="371"/>
        <v>0</v>
      </c>
      <c r="I172" s="33">
        <f t="shared" ca="1" si="371"/>
        <v>0</v>
      </c>
      <c r="J172" s="33">
        <f t="shared" ca="1" si="371"/>
        <v>0</v>
      </c>
      <c r="K172" s="33">
        <f t="shared" ca="1" si="371"/>
        <v>0</v>
      </c>
      <c r="L172" s="33">
        <f t="shared" ca="1" si="371"/>
        <v>0</v>
      </c>
      <c r="M172" s="33">
        <f t="shared" ca="1" si="371"/>
        <v>0</v>
      </c>
      <c r="N172" s="33">
        <f t="shared" ca="1" si="371"/>
        <v>0</v>
      </c>
      <c r="O172" s="33">
        <f t="shared" ca="1" si="371"/>
        <v>0</v>
      </c>
      <c r="P172" s="33">
        <f t="shared" ca="1" si="371"/>
        <v>0</v>
      </c>
      <c r="Q172" s="33">
        <f t="shared" ca="1" si="371"/>
        <v>0</v>
      </c>
      <c r="R172" s="33">
        <f t="shared" ca="1" si="370"/>
        <v>0</v>
      </c>
      <c r="S172" s="33">
        <f t="shared" ca="1" si="370"/>
        <v>0</v>
      </c>
      <c r="T172" s="33">
        <f t="shared" ca="1" si="370"/>
        <v>0</v>
      </c>
      <c r="U172" s="33">
        <f t="shared" ca="1" si="370"/>
        <v>0</v>
      </c>
      <c r="V172" s="33">
        <f t="shared" ca="1" si="370"/>
        <v>0</v>
      </c>
      <c r="W172" s="33">
        <f t="shared" ca="1" si="370"/>
        <v>0</v>
      </c>
      <c r="X172" s="33">
        <f t="shared" ca="1" si="370"/>
        <v>0</v>
      </c>
      <c r="Y172" s="33">
        <f t="shared" ca="1" si="370"/>
        <v>0</v>
      </c>
      <c r="Z172" s="33">
        <f t="shared" ca="1" si="370"/>
        <v>0</v>
      </c>
      <c r="AA172" s="33">
        <f t="shared" ca="1" si="370"/>
        <v>0</v>
      </c>
      <c r="AB172" s="33">
        <f t="shared" ca="1" si="370"/>
        <v>0</v>
      </c>
      <c r="AC172" s="33">
        <f t="shared" ca="1" si="306"/>
        <v>0</v>
      </c>
      <c r="AD172" s="33">
        <f t="shared" ca="1" si="306"/>
        <v>0</v>
      </c>
      <c r="AE172" s="33">
        <f t="shared" ca="1" si="306"/>
        <v>0</v>
      </c>
      <c r="AF172" s="33">
        <f t="shared" ca="1" si="306"/>
        <v>0</v>
      </c>
      <c r="AG172" s="33">
        <f t="shared" ca="1" si="306"/>
        <v>0</v>
      </c>
      <c r="AH172" s="33">
        <f t="shared" ca="1" si="306"/>
        <v>0</v>
      </c>
      <c r="AI172" s="33">
        <f t="shared" ca="1" si="306"/>
        <v>0</v>
      </c>
      <c r="AJ172" s="33">
        <f t="shared" ca="1" si="306"/>
        <v>0</v>
      </c>
      <c r="AK172" s="33">
        <f t="shared" ca="1" si="306"/>
        <v>0</v>
      </c>
      <c r="AL172" s="33">
        <f t="shared" ca="1" si="306"/>
        <v>0</v>
      </c>
      <c r="AM172" s="33">
        <f t="shared" ca="1" si="368"/>
        <v>0</v>
      </c>
      <c r="AN172" s="33">
        <f t="shared" ca="1" si="368"/>
        <v>0</v>
      </c>
      <c r="AO172" s="33">
        <f t="shared" ca="1" si="368"/>
        <v>0</v>
      </c>
      <c r="AP172" s="33">
        <f t="shared" ca="1" si="368"/>
        <v>0</v>
      </c>
      <c r="AQ172" s="33">
        <f t="shared" ca="1" si="368"/>
        <v>0</v>
      </c>
      <c r="AR172" s="33">
        <f t="shared" ca="1" si="368"/>
        <v>0</v>
      </c>
      <c r="AS172" s="33">
        <f t="shared" ca="1" si="368"/>
        <v>0</v>
      </c>
      <c r="AT172" s="33">
        <f t="shared" ca="1" si="368"/>
        <v>0</v>
      </c>
      <c r="AU172" s="33">
        <f t="shared" ca="1" si="368"/>
        <v>0</v>
      </c>
      <c r="AV172" s="33">
        <f t="shared" ca="1" si="368"/>
        <v>0</v>
      </c>
      <c r="AW172" s="33">
        <f t="shared" ca="1" si="369"/>
        <v>0</v>
      </c>
      <c r="AX172" s="33">
        <f t="shared" ca="1" si="369"/>
        <v>0</v>
      </c>
      <c r="AY172" s="33">
        <f t="shared" ca="1" si="369"/>
        <v>0</v>
      </c>
      <c r="AZ172" s="33">
        <f t="shared" ca="1" si="369"/>
        <v>0</v>
      </c>
      <c r="BA172" s="33">
        <f t="shared" ca="1" si="369"/>
        <v>0</v>
      </c>
      <c r="BB172" s="33">
        <f t="shared" ca="1" si="369"/>
        <v>0</v>
      </c>
      <c r="BC172" s="33">
        <f t="shared" ca="1" si="369"/>
        <v>0</v>
      </c>
      <c r="BD172" s="33">
        <f t="shared" ca="1" si="369"/>
        <v>0</v>
      </c>
      <c r="BE172" s="33">
        <f t="shared" ca="1" si="369"/>
        <v>0</v>
      </c>
      <c r="BF172" s="33">
        <f t="shared" ca="1" si="369"/>
        <v>0</v>
      </c>
      <c r="BG172" s="33">
        <f t="shared" ca="1" si="369"/>
        <v>0</v>
      </c>
      <c r="BH172" s="33"/>
      <c r="BJ172" s="148" t="str">
        <f t="shared" ca="1" si="310"/>
        <v/>
      </c>
      <c r="BL172" s="30"/>
      <c r="BN172" s="29" t="str">
        <f t="shared" ca="1" si="311"/>
        <v/>
      </c>
      <c r="BO172" s="29" t="str">
        <f t="shared" ca="1" si="312"/>
        <v/>
      </c>
      <c r="BP172" s="29" t="str">
        <f t="shared" ca="1" si="313"/>
        <v/>
      </c>
      <c r="BQ172" s="29" t="str">
        <f t="shared" ca="1" si="314"/>
        <v/>
      </c>
      <c r="BR172" s="29" t="str">
        <f t="shared" ca="1" si="315"/>
        <v/>
      </c>
      <c r="BS172" s="29" t="str">
        <f t="shared" ca="1" si="316"/>
        <v/>
      </c>
      <c r="BT172" s="29" t="str">
        <f t="shared" ca="1" si="317"/>
        <v/>
      </c>
      <c r="BU172" s="29" t="str">
        <f t="shared" ca="1" si="318"/>
        <v/>
      </c>
      <c r="BV172" s="29" t="str">
        <f t="shared" ca="1" si="319"/>
        <v/>
      </c>
      <c r="BW172" s="29" t="str">
        <f t="shared" ca="1" si="320"/>
        <v/>
      </c>
      <c r="BX172" s="29" t="str">
        <f t="shared" ca="1" si="321"/>
        <v/>
      </c>
      <c r="BY172" s="29" t="str">
        <f t="shared" ca="1" si="322"/>
        <v/>
      </c>
      <c r="BZ172" s="29" t="str">
        <f t="shared" ca="1" si="323"/>
        <v/>
      </c>
      <c r="CA172" s="29" t="str">
        <f t="shared" ca="1" si="324"/>
        <v/>
      </c>
      <c r="CB172" s="29" t="str">
        <f t="shared" ca="1" si="325"/>
        <v/>
      </c>
      <c r="CC172" s="29" t="str">
        <f t="shared" ca="1" si="326"/>
        <v/>
      </c>
      <c r="CD172" s="29" t="str">
        <f t="shared" ca="1" si="327"/>
        <v/>
      </c>
      <c r="CE172" s="29" t="str">
        <f t="shared" ca="1" si="328"/>
        <v/>
      </c>
      <c r="CF172" s="29" t="str">
        <f t="shared" ca="1" si="329"/>
        <v/>
      </c>
      <c r="CG172" s="29" t="str">
        <f t="shared" ca="1" si="330"/>
        <v/>
      </c>
      <c r="CH172" s="29" t="str">
        <f t="shared" ca="1" si="331"/>
        <v/>
      </c>
      <c r="CI172" s="29" t="str">
        <f t="shared" ca="1" si="332"/>
        <v/>
      </c>
      <c r="CJ172" s="29" t="str">
        <f t="shared" ca="1" si="333"/>
        <v/>
      </c>
      <c r="CK172" s="29" t="str">
        <f t="shared" ca="1" si="334"/>
        <v/>
      </c>
      <c r="CL172" s="29" t="str">
        <f t="shared" ca="1" si="335"/>
        <v/>
      </c>
      <c r="CM172" s="29" t="str">
        <f t="shared" ca="1" si="336"/>
        <v/>
      </c>
      <c r="CN172" s="29" t="str">
        <f t="shared" ca="1" si="337"/>
        <v/>
      </c>
      <c r="CO172" s="29" t="str">
        <f t="shared" ca="1" si="338"/>
        <v/>
      </c>
      <c r="CP172" s="29" t="str">
        <f t="shared" ca="1" si="339"/>
        <v/>
      </c>
      <c r="CQ172" s="29" t="str">
        <f t="shared" ca="1" si="340"/>
        <v/>
      </c>
      <c r="CR172" s="29" t="str">
        <f t="shared" ca="1" si="341"/>
        <v/>
      </c>
      <c r="CS172" s="29" t="str">
        <f t="shared" ca="1" si="342"/>
        <v/>
      </c>
      <c r="CT172" s="29" t="str">
        <f t="shared" ca="1" si="343"/>
        <v/>
      </c>
      <c r="CU172" s="29" t="str">
        <f t="shared" ca="1" si="344"/>
        <v/>
      </c>
      <c r="CV172" s="29" t="str">
        <f t="shared" ca="1" si="345"/>
        <v/>
      </c>
      <c r="CW172" s="29" t="str">
        <f t="shared" ca="1" si="346"/>
        <v/>
      </c>
      <c r="CX172" s="29" t="str">
        <f t="shared" ca="1" si="347"/>
        <v/>
      </c>
      <c r="CY172" s="29" t="str">
        <f t="shared" ca="1" si="348"/>
        <v/>
      </c>
      <c r="CZ172" s="29" t="str">
        <f t="shared" ca="1" si="349"/>
        <v/>
      </c>
      <c r="DA172" s="29" t="str">
        <f t="shared" ca="1" si="350"/>
        <v/>
      </c>
      <c r="DB172" s="29" t="str">
        <f t="shared" ca="1" si="351"/>
        <v/>
      </c>
      <c r="DC172" s="29" t="str">
        <f t="shared" ca="1" si="352"/>
        <v/>
      </c>
      <c r="DD172" s="29" t="str">
        <f t="shared" ca="1" si="353"/>
        <v/>
      </c>
      <c r="DE172" s="29" t="str">
        <f t="shared" ca="1" si="354"/>
        <v/>
      </c>
      <c r="DF172" s="29" t="str">
        <f t="shared" ca="1" si="355"/>
        <v/>
      </c>
      <c r="DG172" s="29" t="str">
        <f t="shared" ca="1" si="356"/>
        <v/>
      </c>
      <c r="DH172" s="29" t="str">
        <f t="shared" ca="1" si="357"/>
        <v/>
      </c>
      <c r="DI172" s="29" t="str">
        <f t="shared" ca="1" si="358"/>
        <v/>
      </c>
      <c r="DJ172" s="29" t="str">
        <f t="shared" ca="1" si="359"/>
        <v/>
      </c>
      <c r="DK172" s="29" t="str">
        <f t="shared" ca="1" si="360"/>
        <v/>
      </c>
      <c r="DL172" s="29" t="str">
        <f t="shared" ca="1" si="361"/>
        <v/>
      </c>
      <c r="DM172" s="29" t="str">
        <f t="shared" ca="1" si="362"/>
        <v/>
      </c>
      <c r="JD172">
        <f t="shared" si="145"/>
        <v>0</v>
      </c>
      <c r="JE172">
        <f t="shared" si="363"/>
        <v>0</v>
      </c>
      <c r="JF172" t="str">
        <f t="shared" ca="1" si="364"/>
        <v/>
      </c>
      <c r="JG172" t="str">
        <f t="shared" ca="1" si="365"/>
        <v/>
      </c>
      <c r="JH172" t="str">
        <f t="shared" ca="1" si="366"/>
        <v/>
      </c>
      <c r="JI172" t="str">
        <f t="shared" ca="1" si="367"/>
        <v/>
      </c>
    </row>
    <row r="173" spans="3:269" x14ac:dyDescent="0.2">
      <c r="C173" s="9">
        <f t="array" aca="1" ref="C173" ca="1">MIN(IF($L$7=0, 0, IF(INDIRECT($L$6)&gt;0, IF(ROW(INDIRECT($L$6))&gt;C172, ROW(INDIRECT($L$6)), MAXR))))</f>
        <v>9999999</v>
      </c>
      <c r="D173" s="9">
        <f t="shared" ca="1" si="85"/>
        <v>0</v>
      </c>
      <c r="E173" s="9">
        <f t="shared" ca="1" si="307"/>
        <v>0</v>
      </c>
      <c r="F173" s="105" t="str">
        <f t="shared" ca="1" si="308"/>
        <v/>
      </c>
      <c r="G173" s="7">
        <f t="shared" ca="1" si="309"/>
        <v>0</v>
      </c>
      <c r="H173" s="33">
        <f t="shared" ca="1" si="371"/>
        <v>0</v>
      </c>
      <c r="I173" s="33">
        <f t="shared" ca="1" si="371"/>
        <v>0</v>
      </c>
      <c r="J173" s="33">
        <f t="shared" ca="1" si="371"/>
        <v>0</v>
      </c>
      <c r="K173" s="33">
        <f t="shared" ca="1" si="371"/>
        <v>0</v>
      </c>
      <c r="L173" s="33">
        <f t="shared" ca="1" si="371"/>
        <v>0</v>
      </c>
      <c r="M173" s="33">
        <f t="shared" ca="1" si="371"/>
        <v>0</v>
      </c>
      <c r="N173" s="33">
        <f t="shared" ca="1" si="371"/>
        <v>0</v>
      </c>
      <c r="O173" s="33">
        <f t="shared" ca="1" si="371"/>
        <v>0</v>
      </c>
      <c r="P173" s="33">
        <f t="shared" ca="1" si="371"/>
        <v>0</v>
      </c>
      <c r="Q173" s="33">
        <f t="shared" ca="1" si="371"/>
        <v>0</v>
      </c>
      <c r="R173" s="33">
        <f t="shared" ca="1" si="370"/>
        <v>0</v>
      </c>
      <c r="S173" s="33">
        <f t="shared" ca="1" si="370"/>
        <v>0</v>
      </c>
      <c r="T173" s="33">
        <f t="shared" ca="1" si="370"/>
        <v>0</v>
      </c>
      <c r="U173" s="33">
        <f t="shared" ca="1" si="370"/>
        <v>0</v>
      </c>
      <c r="V173" s="33">
        <f t="shared" ca="1" si="370"/>
        <v>0</v>
      </c>
      <c r="W173" s="33">
        <f t="shared" ca="1" si="370"/>
        <v>0</v>
      </c>
      <c r="X173" s="33">
        <f t="shared" ca="1" si="370"/>
        <v>0</v>
      </c>
      <c r="Y173" s="33">
        <f t="shared" ca="1" si="370"/>
        <v>0</v>
      </c>
      <c r="Z173" s="33">
        <f t="shared" ca="1" si="370"/>
        <v>0</v>
      </c>
      <c r="AA173" s="33">
        <f t="shared" ca="1" si="370"/>
        <v>0</v>
      </c>
      <c r="AB173" s="33">
        <f t="shared" ca="1" si="370"/>
        <v>0</v>
      </c>
      <c r="AC173" s="33">
        <f t="shared" ca="1" si="306"/>
        <v>0</v>
      </c>
      <c r="AD173" s="33">
        <f t="shared" ref="AD173:AS191" ca="1" si="372">IF(OR($C173=MAXR, $C173=0, AD$24=0, AD$19=0), 0, IF(LEN(INDIRECT($F$9&amp;AD$20&amp;$C173))=0, NULL,  INDIRECT($F$9&amp;AD$20&amp;$C173)))</f>
        <v>0</v>
      </c>
      <c r="AE173" s="33">
        <f t="shared" ca="1" si="372"/>
        <v>0</v>
      </c>
      <c r="AF173" s="33">
        <f t="shared" ca="1" si="372"/>
        <v>0</v>
      </c>
      <c r="AG173" s="33">
        <f t="shared" ca="1" si="372"/>
        <v>0</v>
      </c>
      <c r="AH173" s="33">
        <f t="shared" ca="1" si="372"/>
        <v>0</v>
      </c>
      <c r="AI173" s="33">
        <f t="shared" ca="1" si="372"/>
        <v>0</v>
      </c>
      <c r="AJ173" s="33">
        <f t="shared" ca="1" si="372"/>
        <v>0</v>
      </c>
      <c r="AK173" s="33">
        <f t="shared" ca="1" si="372"/>
        <v>0</v>
      </c>
      <c r="AL173" s="33">
        <f t="shared" ca="1" si="372"/>
        <v>0</v>
      </c>
      <c r="AM173" s="33">
        <f t="shared" ca="1" si="372"/>
        <v>0</v>
      </c>
      <c r="AN173" s="33">
        <f t="shared" ca="1" si="372"/>
        <v>0</v>
      </c>
      <c r="AO173" s="33">
        <f t="shared" ca="1" si="372"/>
        <v>0</v>
      </c>
      <c r="AP173" s="33">
        <f t="shared" ca="1" si="372"/>
        <v>0</v>
      </c>
      <c r="AQ173" s="33">
        <f t="shared" ca="1" si="372"/>
        <v>0</v>
      </c>
      <c r="AR173" s="33">
        <f t="shared" ca="1" si="372"/>
        <v>0</v>
      </c>
      <c r="AS173" s="33">
        <f t="shared" ca="1" si="372"/>
        <v>0</v>
      </c>
      <c r="AT173" s="33">
        <f t="shared" ca="1" si="368"/>
        <v>0</v>
      </c>
      <c r="AU173" s="33">
        <f t="shared" ca="1" si="368"/>
        <v>0</v>
      </c>
      <c r="AV173" s="33">
        <f t="shared" ca="1" si="368"/>
        <v>0</v>
      </c>
      <c r="AW173" s="33">
        <f t="shared" ca="1" si="369"/>
        <v>0</v>
      </c>
      <c r="AX173" s="33">
        <f t="shared" ca="1" si="369"/>
        <v>0</v>
      </c>
      <c r="AY173" s="33">
        <f t="shared" ca="1" si="369"/>
        <v>0</v>
      </c>
      <c r="AZ173" s="33">
        <f t="shared" ca="1" si="369"/>
        <v>0</v>
      </c>
      <c r="BA173" s="33">
        <f t="shared" ca="1" si="369"/>
        <v>0</v>
      </c>
      <c r="BB173" s="33">
        <f t="shared" ca="1" si="369"/>
        <v>0</v>
      </c>
      <c r="BC173" s="33">
        <f t="shared" ca="1" si="369"/>
        <v>0</v>
      </c>
      <c r="BD173" s="33">
        <f t="shared" ca="1" si="369"/>
        <v>0</v>
      </c>
      <c r="BE173" s="33">
        <f t="shared" ca="1" si="369"/>
        <v>0</v>
      </c>
      <c r="BF173" s="33">
        <f t="shared" ca="1" si="369"/>
        <v>0</v>
      </c>
      <c r="BG173" s="33">
        <f t="shared" ca="1" si="369"/>
        <v>0</v>
      </c>
      <c r="BH173" s="33"/>
      <c r="BJ173" s="148" t="str">
        <f t="shared" ca="1" si="310"/>
        <v/>
      </c>
      <c r="BL173" s="30"/>
      <c r="BN173" s="29" t="str">
        <f t="shared" ca="1" si="311"/>
        <v/>
      </c>
      <c r="BO173" s="29" t="str">
        <f t="shared" ca="1" si="312"/>
        <v/>
      </c>
      <c r="BP173" s="29" t="str">
        <f t="shared" ca="1" si="313"/>
        <v/>
      </c>
      <c r="BQ173" s="29" t="str">
        <f t="shared" ca="1" si="314"/>
        <v/>
      </c>
      <c r="BR173" s="29" t="str">
        <f t="shared" ca="1" si="315"/>
        <v/>
      </c>
      <c r="BS173" s="29" t="str">
        <f t="shared" ca="1" si="316"/>
        <v/>
      </c>
      <c r="BT173" s="29" t="str">
        <f t="shared" ca="1" si="317"/>
        <v/>
      </c>
      <c r="BU173" s="29" t="str">
        <f t="shared" ca="1" si="318"/>
        <v/>
      </c>
      <c r="BV173" s="29" t="str">
        <f t="shared" ca="1" si="319"/>
        <v/>
      </c>
      <c r="BW173" s="29" t="str">
        <f t="shared" ca="1" si="320"/>
        <v/>
      </c>
      <c r="BX173" s="29" t="str">
        <f t="shared" ca="1" si="321"/>
        <v/>
      </c>
      <c r="BY173" s="29" t="str">
        <f t="shared" ca="1" si="322"/>
        <v/>
      </c>
      <c r="BZ173" s="29" t="str">
        <f t="shared" ca="1" si="323"/>
        <v/>
      </c>
      <c r="CA173" s="29" t="str">
        <f t="shared" ca="1" si="324"/>
        <v/>
      </c>
      <c r="CB173" s="29" t="str">
        <f t="shared" ca="1" si="325"/>
        <v/>
      </c>
      <c r="CC173" s="29" t="str">
        <f t="shared" ca="1" si="326"/>
        <v/>
      </c>
      <c r="CD173" s="29" t="str">
        <f t="shared" ca="1" si="327"/>
        <v/>
      </c>
      <c r="CE173" s="29" t="str">
        <f t="shared" ca="1" si="328"/>
        <v/>
      </c>
      <c r="CF173" s="29" t="str">
        <f t="shared" ca="1" si="329"/>
        <v/>
      </c>
      <c r="CG173" s="29" t="str">
        <f t="shared" ca="1" si="330"/>
        <v/>
      </c>
      <c r="CH173" s="29" t="str">
        <f t="shared" ca="1" si="331"/>
        <v/>
      </c>
      <c r="CI173" s="29" t="str">
        <f t="shared" ca="1" si="332"/>
        <v/>
      </c>
      <c r="CJ173" s="29" t="str">
        <f t="shared" ca="1" si="333"/>
        <v/>
      </c>
      <c r="CK173" s="29" t="str">
        <f t="shared" ca="1" si="334"/>
        <v/>
      </c>
      <c r="CL173" s="29" t="str">
        <f t="shared" ca="1" si="335"/>
        <v/>
      </c>
      <c r="CM173" s="29" t="str">
        <f t="shared" ca="1" si="336"/>
        <v/>
      </c>
      <c r="CN173" s="29" t="str">
        <f t="shared" ca="1" si="337"/>
        <v/>
      </c>
      <c r="CO173" s="29" t="str">
        <f t="shared" ca="1" si="338"/>
        <v/>
      </c>
      <c r="CP173" s="29" t="str">
        <f t="shared" ca="1" si="339"/>
        <v/>
      </c>
      <c r="CQ173" s="29" t="str">
        <f t="shared" ca="1" si="340"/>
        <v/>
      </c>
      <c r="CR173" s="29" t="str">
        <f t="shared" ca="1" si="341"/>
        <v/>
      </c>
      <c r="CS173" s="29" t="str">
        <f t="shared" ca="1" si="342"/>
        <v/>
      </c>
      <c r="CT173" s="29" t="str">
        <f t="shared" ca="1" si="343"/>
        <v/>
      </c>
      <c r="CU173" s="29" t="str">
        <f t="shared" ca="1" si="344"/>
        <v/>
      </c>
      <c r="CV173" s="29" t="str">
        <f t="shared" ca="1" si="345"/>
        <v/>
      </c>
      <c r="CW173" s="29" t="str">
        <f t="shared" ca="1" si="346"/>
        <v/>
      </c>
      <c r="CX173" s="29" t="str">
        <f t="shared" ca="1" si="347"/>
        <v/>
      </c>
      <c r="CY173" s="29" t="str">
        <f t="shared" ca="1" si="348"/>
        <v/>
      </c>
      <c r="CZ173" s="29" t="str">
        <f t="shared" ca="1" si="349"/>
        <v/>
      </c>
      <c r="DA173" s="29" t="str">
        <f t="shared" ca="1" si="350"/>
        <v/>
      </c>
      <c r="DB173" s="29" t="str">
        <f t="shared" ca="1" si="351"/>
        <v/>
      </c>
      <c r="DC173" s="29" t="str">
        <f t="shared" ca="1" si="352"/>
        <v/>
      </c>
      <c r="DD173" s="29" t="str">
        <f t="shared" ca="1" si="353"/>
        <v/>
      </c>
      <c r="DE173" s="29" t="str">
        <f t="shared" ca="1" si="354"/>
        <v/>
      </c>
      <c r="DF173" s="29" t="str">
        <f t="shared" ca="1" si="355"/>
        <v/>
      </c>
      <c r="DG173" s="29" t="str">
        <f t="shared" ca="1" si="356"/>
        <v/>
      </c>
      <c r="DH173" s="29" t="str">
        <f t="shared" ca="1" si="357"/>
        <v/>
      </c>
      <c r="DI173" s="29" t="str">
        <f t="shared" ca="1" si="358"/>
        <v/>
      </c>
      <c r="DJ173" s="29" t="str">
        <f t="shared" ca="1" si="359"/>
        <v/>
      </c>
      <c r="DK173" s="29" t="str">
        <f t="shared" ca="1" si="360"/>
        <v/>
      </c>
      <c r="DL173" s="29" t="str">
        <f t="shared" ca="1" si="361"/>
        <v/>
      </c>
      <c r="DM173" s="29" t="str">
        <f t="shared" ca="1" si="362"/>
        <v/>
      </c>
      <c r="JD173">
        <f t="shared" si="145"/>
        <v>0</v>
      </c>
      <c r="JE173">
        <f t="shared" si="363"/>
        <v>0</v>
      </c>
      <c r="JF173" t="str">
        <f t="shared" ca="1" si="364"/>
        <v/>
      </c>
      <c r="JG173" t="str">
        <f t="shared" ca="1" si="365"/>
        <v/>
      </c>
      <c r="JH173" t="str">
        <f t="shared" ca="1" si="366"/>
        <v/>
      </c>
      <c r="JI173" t="str">
        <f t="shared" ca="1" si="367"/>
        <v/>
      </c>
    </row>
    <row r="174" spans="3:269" x14ac:dyDescent="0.2">
      <c r="C174" s="9">
        <f t="array" aca="1" ref="C174" ca="1">MIN(IF($L$7=0, 0, IF(INDIRECT($L$6)&gt;0, IF(ROW(INDIRECT($L$6))&gt;C173, ROW(INDIRECT($L$6)), MAXR))))</f>
        <v>9999999</v>
      </c>
      <c r="D174" s="9">
        <f t="shared" ca="1" si="85"/>
        <v>0</v>
      </c>
      <c r="E174" s="9">
        <f t="shared" ca="1" si="307"/>
        <v>0</v>
      </c>
      <c r="F174" s="105" t="str">
        <f t="shared" ca="1" si="308"/>
        <v/>
      </c>
      <c r="G174" s="7">
        <f t="shared" ca="1" si="309"/>
        <v>0</v>
      </c>
      <c r="H174" s="33">
        <f t="shared" ca="1" si="371"/>
        <v>0</v>
      </c>
      <c r="I174" s="33">
        <f t="shared" ca="1" si="371"/>
        <v>0</v>
      </c>
      <c r="J174" s="33">
        <f t="shared" ca="1" si="371"/>
        <v>0</v>
      </c>
      <c r="K174" s="33">
        <f t="shared" ca="1" si="371"/>
        <v>0</v>
      </c>
      <c r="L174" s="33">
        <f t="shared" ca="1" si="371"/>
        <v>0</v>
      </c>
      <c r="M174" s="33">
        <f t="shared" ca="1" si="371"/>
        <v>0</v>
      </c>
      <c r="N174" s="33">
        <f t="shared" ca="1" si="371"/>
        <v>0</v>
      </c>
      <c r="O174" s="33">
        <f t="shared" ca="1" si="371"/>
        <v>0</v>
      </c>
      <c r="P174" s="33">
        <f t="shared" ca="1" si="371"/>
        <v>0</v>
      </c>
      <c r="Q174" s="33">
        <f t="shared" ca="1" si="371"/>
        <v>0</v>
      </c>
      <c r="R174" s="33">
        <f t="shared" ca="1" si="370"/>
        <v>0</v>
      </c>
      <c r="S174" s="33">
        <f t="shared" ca="1" si="370"/>
        <v>0</v>
      </c>
      <c r="T174" s="33">
        <f t="shared" ca="1" si="370"/>
        <v>0</v>
      </c>
      <c r="U174" s="33">
        <f t="shared" ca="1" si="370"/>
        <v>0</v>
      </c>
      <c r="V174" s="33">
        <f t="shared" ca="1" si="370"/>
        <v>0</v>
      </c>
      <c r="W174" s="33">
        <f t="shared" ca="1" si="370"/>
        <v>0</v>
      </c>
      <c r="X174" s="33">
        <f t="shared" ca="1" si="370"/>
        <v>0</v>
      </c>
      <c r="Y174" s="33">
        <f t="shared" ca="1" si="370"/>
        <v>0</v>
      </c>
      <c r="Z174" s="33">
        <f t="shared" ca="1" si="370"/>
        <v>0</v>
      </c>
      <c r="AA174" s="33">
        <f t="shared" ca="1" si="370"/>
        <v>0</v>
      </c>
      <c r="AB174" s="33">
        <f t="shared" ca="1" si="370"/>
        <v>0</v>
      </c>
      <c r="AC174" s="33">
        <f t="shared" ref="AC174:AE185" ca="1" si="373">IF(OR($C174=MAXR, $C174=0, AC$24=0, AC$19=0), 0, IF(LEN(INDIRECT($F$9&amp;AC$20&amp;$C174))=0, NULL,  INDIRECT($F$9&amp;AC$20&amp;$C174)))</f>
        <v>0</v>
      </c>
      <c r="AD174" s="33">
        <f t="shared" ca="1" si="373"/>
        <v>0</v>
      </c>
      <c r="AE174" s="33">
        <f t="shared" ca="1" si="373"/>
        <v>0</v>
      </c>
      <c r="AF174" s="33">
        <f t="shared" ca="1" si="372"/>
        <v>0</v>
      </c>
      <c r="AG174" s="33">
        <f t="shared" ca="1" si="372"/>
        <v>0</v>
      </c>
      <c r="AH174" s="33">
        <f t="shared" ca="1" si="372"/>
        <v>0</v>
      </c>
      <c r="AI174" s="33">
        <f t="shared" ca="1" si="372"/>
        <v>0</v>
      </c>
      <c r="AJ174" s="33">
        <f t="shared" ca="1" si="372"/>
        <v>0</v>
      </c>
      <c r="AK174" s="33">
        <f t="shared" ca="1" si="372"/>
        <v>0</v>
      </c>
      <c r="AL174" s="33">
        <f t="shared" ca="1" si="372"/>
        <v>0</v>
      </c>
      <c r="AM174" s="33">
        <f t="shared" ca="1" si="372"/>
        <v>0</v>
      </c>
      <c r="AN174" s="33">
        <f t="shared" ca="1" si="372"/>
        <v>0</v>
      </c>
      <c r="AO174" s="33">
        <f t="shared" ca="1" si="372"/>
        <v>0</v>
      </c>
      <c r="AP174" s="33">
        <f t="shared" ca="1" si="372"/>
        <v>0</v>
      </c>
      <c r="AQ174" s="33">
        <f t="shared" ca="1" si="372"/>
        <v>0</v>
      </c>
      <c r="AR174" s="33">
        <f t="shared" ca="1" si="372"/>
        <v>0</v>
      </c>
      <c r="AS174" s="33">
        <f t="shared" ca="1" si="372"/>
        <v>0</v>
      </c>
      <c r="AT174" s="33">
        <f t="shared" ca="1" si="368"/>
        <v>0</v>
      </c>
      <c r="AU174" s="33">
        <f t="shared" ca="1" si="368"/>
        <v>0</v>
      </c>
      <c r="AV174" s="33">
        <f t="shared" ca="1" si="368"/>
        <v>0</v>
      </c>
      <c r="AW174" s="33">
        <f t="shared" ca="1" si="369"/>
        <v>0</v>
      </c>
      <c r="AX174" s="33">
        <f t="shared" ca="1" si="369"/>
        <v>0</v>
      </c>
      <c r="AY174" s="33">
        <f t="shared" ca="1" si="369"/>
        <v>0</v>
      </c>
      <c r="AZ174" s="33">
        <f t="shared" ca="1" si="369"/>
        <v>0</v>
      </c>
      <c r="BA174" s="33">
        <f t="shared" ca="1" si="369"/>
        <v>0</v>
      </c>
      <c r="BB174" s="33">
        <f t="shared" ca="1" si="369"/>
        <v>0</v>
      </c>
      <c r="BC174" s="33">
        <f t="shared" ca="1" si="369"/>
        <v>0</v>
      </c>
      <c r="BD174" s="33">
        <f t="shared" ca="1" si="369"/>
        <v>0</v>
      </c>
      <c r="BE174" s="33">
        <f t="shared" ca="1" si="369"/>
        <v>0</v>
      </c>
      <c r="BF174" s="33">
        <f t="shared" ca="1" si="369"/>
        <v>0</v>
      </c>
      <c r="BG174" s="33">
        <f t="shared" ca="1" si="369"/>
        <v>0</v>
      </c>
      <c r="BH174" s="33"/>
      <c r="BJ174" s="148" t="str">
        <f t="shared" ca="1" si="310"/>
        <v/>
      </c>
      <c r="BL174" s="30"/>
      <c r="BN174" s="29" t="str">
        <f t="shared" ca="1" si="311"/>
        <v/>
      </c>
      <c r="BO174" s="29" t="str">
        <f t="shared" ca="1" si="312"/>
        <v/>
      </c>
      <c r="BP174" s="29" t="str">
        <f t="shared" ca="1" si="313"/>
        <v/>
      </c>
      <c r="BQ174" s="29" t="str">
        <f t="shared" ca="1" si="314"/>
        <v/>
      </c>
      <c r="BR174" s="29" t="str">
        <f t="shared" ca="1" si="315"/>
        <v/>
      </c>
      <c r="BS174" s="29" t="str">
        <f t="shared" ca="1" si="316"/>
        <v/>
      </c>
      <c r="BT174" s="29" t="str">
        <f t="shared" ca="1" si="317"/>
        <v/>
      </c>
      <c r="BU174" s="29" t="str">
        <f t="shared" ca="1" si="318"/>
        <v/>
      </c>
      <c r="BV174" s="29" t="str">
        <f t="shared" ca="1" si="319"/>
        <v/>
      </c>
      <c r="BW174" s="29" t="str">
        <f t="shared" ca="1" si="320"/>
        <v/>
      </c>
      <c r="BX174" s="29" t="str">
        <f t="shared" ca="1" si="321"/>
        <v/>
      </c>
      <c r="BY174" s="29" t="str">
        <f t="shared" ca="1" si="322"/>
        <v/>
      </c>
      <c r="BZ174" s="29" t="str">
        <f t="shared" ca="1" si="323"/>
        <v/>
      </c>
      <c r="CA174" s="29" t="str">
        <f t="shared" ca="1" si="324"/>
        <v/>
      </c>
      <c r="CB174" s="29" t="str">
        <f t="shared" ca="1" si="325"/>
        <v/>
      </c>
      <c r="CC174" s="29" t="str">
        <f t="shared" ca="1" si="326"/>
        <v/>
      </c>
      <c r="CD174" s="29" t="str">
        <f t="shared" ca="1" si="327"/>
        <v/>
      </c>
      <c r="CE174" s="29" t="str">
        <f t="shared" ca="1" si="328"/>
        <v/>
      </c>
      <c r="CF174" s="29" t="str">
        <f t="shared" ca="1" si="329"/>
        <v/>
      </c>
      <c r="CG174" s="29" t="str">
        <f t="shared" ca="1" si="330"/>
        <v/>
      </c>
      <c r="CH174" s="29" t="str">
        <f t="shared" ca="1" si="331"/>
        <v/>
      </c>
      <c r="CI174" s="29" t="str">
        <f t="shared" ca="1" si="332"/>
        <v/>
      </c>
      <c r="CJ174" s="29" t="str">
        <f t="shared" ca="1" si="333"/>
        <v/>
      </c>
      <c r="CK174" s="29" t="str">
        <f t="shared" ca="1" si="334"/>
        <v/>
      </c>
      <c r="CL174" s="29" t="str">
        <f t="shared" ca="1" si="335"/>
        <v/>
      </c>
      <c r="CM174" s="29" t="str">
        <f t="shared" ca="1" si="336"/>
        <v/>
      </c>
      <c r="CN174" s="29" t="str">
        <f t="shared" ca="1" si="337"/>
        <v/>
      </c>
      <c r="CO174" s="29" t="str">
        <f t="shared" ca="1" si="338"/>
        <v/>
      </c>
      <c r="CP174" s="29" t="str">
        <f t="shared" ca="1" si="339"/>
        <v/>
      </c>
      <c r="CQ174" s="29" t="str">
        <f t="shared" ca="1" si="340"/>
        <v/>
      </c>
      <c r="CR174" s="29" t="str">
        <f t="shared" ca="1" si="341"/>
        <v/>
      </c>
      <c r="CS174" s="29" t="str">
        <f t="shared" ca="1" si="342"/>
        <v/>
      </c>
      <c r="CT174" s="29" t="str">
        <f t="shared" ca="1" si="343"/>
        <v/>
      </c>
      <c r="CU174" s="29" t="str">
        <f t="shared" ca="1" si="344"/>
        <v/>
      </c>
      <c r="CV174" s="29" t="str">
        <f t="shared" ca="1" si="345"/>
        <v/>
      </c>
      <c r="CW174" s="29" t="str">
        <f t="shared" ca="1" si="346"/>
        <v/>
      </c>
      <c r="CX174" s="29" t="str">
        <f t="shared" ca="1" si="347"/>
        <v/>
      </c>
      <c r="CY174" s="29" t="str">
        <f t="shared" ca="1" si="348"/>
        <v/>
      </c>
      <c r="CZ174" s="29" t="str">
        <f t="shared" ca="1" si="349"/>
        <v/>
      </c>
      <c r="DA174" s="29" t="str">
        <f t="shared" ca="1" si="350"/>
        <v/>
      </c>
      <c r="DB174" s="29" t="str">
        <f t="shared" ca="1" si="351"/>
        <v/>
      </c>
      <c r="DC174" s="29" t="str">
        <f t="shared" ca="1" si="352"/>
        <v/>
      </c>
      <c r="DD174" s="29" t="str">
        <f t="shared" ca="1" si="353"/>
        <v/>
      </c>
      <c r="DE174" s="29" t="str">
        <f t="shared" ca="1" si="354"/>
        <v/>
      </c>
      <c r="DF174" s="29" t="str">
        <f t="shared" ca="1" si="355"/>
        <v/>
      </c>
      <c r="DG174" s="29" t="str">
        <f t="shared" ca="1" si="356"/>
        <v/>
      </c>
      <c r="DH174" s="29" t="str">
        <f t="shared" ca="1" si="357"/>
        <v/>
      </c>
      <c r="DI174" s="29" t="str">
        <f t="shared" ca="1" si="358"/>
        <v/>
      </c>
      <c r="DJ174" s="29" t="str">
        <f t="shared" ca="1" si="359"/>
        <v/>
      </c>
      <c r="DK174" s="29" t="str">
        <f t="shared" ca="1" si="360"/>
        <v/>
      </c>
      <c r="DL174" s="29" t="str">
        <f t="shared" ca="1" si="361"/>
        <v/>
      </c>
      <c r="DM174" s="29" t="str">
        <f t="shared" ca="1" si="362"/>
        <v/>
      </c>
      <c r="JD174">
        <f t="shared" si="145"/>
        <v>0</v>
      </c>
      <c r="JE174">
        <f t="shared" si="363"/>
        <v>0</v>
      </c>
      <c r="JF174" t="str">
        <f t="shared" ca="1" si="364"/>
        <v/>
      </c>
      <c r="JG174" t="str">
        <f t="shared" ca="1" si="365"/>
        <v/>
      </c>
      <c r="JH174" t="str">
        <f t="shared" ca="1" si="366"/>
        <v/>
      </c>
      <c r="JI174" t="str">
        <f t="shared" ca="1" si="367"/>
        <v/>
      </c>
    </row>
    <row r="175" spans="3:269" x14ac:dyDescent="0.2">
      <c r="C175" s="9">
        <f t="array" aca="1" ref="C175" ca="1">MIN(IF($L$7=0, 0, IF(INDIRECT($L$6)&gt;0, IF(ROW(INDIRECT($L$6))&gt;C174, ROW(INDIRECT($L$6)), MAXR))))</f>
        <v>9999999</v>
      </c>
      <c r="D175" s="9">
        <f t="shared" ca="1" si="85"/>
        <v>0</v>
      </c>
      <c r="E175" s="9">
        <f t="shared" ca="1" si="307"/>
        <v>0</v>
      </c>
      <c r="F175" s="105" t="str">
        <f t="shared" ca="1" si="308"/>
        <v/>
      </c>
      <c r="G175" s="7">
        <f t="shared" ca="1" si="309"/>
        <v>0</v>
      </c>
      <c r="H175" s="33">
        <f t="shared" ca="1" si="371"/>
        <v>0</v>
      </c>
      <c r="I175" s="33">
        <f t="shared" ca="1" si="371"/>
        <v>0</v>
      </c>
      <c r="J175" s="33">
        <f t="shared" ca="1" si="371"/>
        <v>0</v>
      </c>
      <c r="K175" s="33">
        <f t="shared" ca="1" si="371"/>
        <v>0</v>
      </c>
      <c r="L175" s="33">
        <f t="shared" ca="1" si="371"/>
        <v>0</v>
      </c>
      <c r="M175" s="33">
        <f t="shared" ca="1" si="371"/>
        <v>0</v>
      </c>
      <c r="N175" s="33">
        <f t="shared" ca="1" si="371"/>
        <v>0</v>
      </c>
      <c r="O175" s="33">
        <f t="shared" ca="1" si="371"/>
        <v>0</v>
      </c>
      <c r="P175" s="33">
        <f t="shared" ca="1" si="371"/>
        <v>0</v>
      </c>
      <c r="Q175" s="33">
        <f t="shared" ca="1" si="371"/>
        <v>0</v>
      </c>
      <c r="R175" s="33">
        <f t="shared" ca="1" si="370"/>
        <v>0</v>
      </c>
      <c r="S175" s="33">
        <f t="shared" ca="1" si="370"/>
        <v>0</v>
      </c>
      <c r="T175" s="33">
        <f t="shared" ca="1" si="370"/>
        <v>0</v>
      </c>
      <c r="U175" s="33">
        <f t="shared" ca="1" si="370"/>
        <v>0</v>
      </c>
      <c r="V175" s="33">
        <f t="shared" ca="1" si="370"/>
        <v>0</v>
      </c>
      <c r="W175" s="33">
        <f t="shared" ca="1" si="370"/>
        <v>0</v>
      </c>
      <c r="X175" s="33">
        <f t="shared" ca="1" si="370"/>
        <v>0</v>
      </c>
      <c r="Y175" s="33">
        <f t="shared" ca="1" si="370"/>
        <v>0</v>
      </c>
      <c r="Z175" s="33">
        <f t="shared" ca="1" si="370"/>
        <v>0</v>
      </c>
      <c r="AA175" s="33">
        <f t="shared" ca="1" si="370"/>
        <v>0</v>
      </c>
      <c r="AB175" s="33">
        <f t="shared" ca="1" si="370"/>
        <v>0</v>
      </c>
      <c r="AC175" s="33">
        <f t="shared" ca="1" si="373"/>
        <v>0</v>
      </c>
      <c r="AD175" s="33">
        <f t="shared" ca="1" si="373"/>
        <v>0</v>
      </c>
      <c r="AE175" s="33">
        <f t="shared" ca="1" si="373"/>
        <v>0</v>
      </c>
      <c r="AF175" s="33">
        <f t="shared" ca="1" si="372"/>
        <v>0</v>
      </c>
      <c r="AG175" s="33">
        <f t="shared" ca="1" si="372"/>
        <v>0</v>
      </c>
      <c r="AH175" s="33">
        <f t="shared" ca="1" si="372"/>
        <v>0</v>
      </c>
      <c r="AI175" s="33">
        <f t="shared" ca="1" si="372"/>
        <v>0</v>
      </c>
      <c r="AJ175" s="33">
        <f t="shared" ca="1" si="372"/>
        <v>0</v>
      </c>
      <c r="AK175" s="33">
        <f t="shared" ca="1" si="372"/>
        <v>0</v>
      </c>
      <c r="AL175" s="33">
        <f t="shared" ca="1" si="372"/>
        <v>0</v>
      </c>
      <c r="AM175" s="33">
        <f t="shared" ca="1" si="372"/>
        <v>0</v>
      </c>
      <c r="AN175" s="33">
        <f t="shared" ca="1" si="372"/>
        <v>0</v>
      </c>
      <c r="AO175" s="33">
        <f t="shared" ca="1" si="372"/>
        <v>0</v>
      </c>
      <c r="AP175" s="33">
        <f t="shared" ca="1" si="372"/>
        <v>0</v>
      </c>
      <c r="AQ175" s="33">
        <f t="shared" ca="1" si="372"/>
        <v>0</v>
      </c>
      <c r="AR175" s="33">
        <f t="shared" ca="1" si="372"/>
        <v>0</v>
      </c>
      <c r="AS175" s="33">
        <f t="shared" ca="1" si="372"/>
        <v>0</v>
      </c>
      <c r="AT175" s="33">
        <f t="shared" ca="1" si="368"/>
        <v>0</v>
      </c>
      <c r="AU175" s="33">
        <f t="shared" ca="1" si="368"/>
        <v>0</v>
      </c>
      <c r="AV175" s="33">
        <f t="shared" ca="1" si="368"/>
        <v>0</v>
      </c>
      <c r="AW175" s="33">
        <f t="shared" ca="1" si="369"/>
        <v>0</v>
      </c>
      <c r="AX175" s="33">
        <f t="shared" ca="1" si="369"/>
        <v>0</v>
      </c>
      <c r="AY175" s="33">
        <f t="shared" ca="1" si="369"/>
        <v>0</v>
      </c>
      <c r="AZ175" s="33">
        <f t="shared" ca="1" si="369"/>
        <v>0</v>
      </c>
      <c r="BA175" s="33">
        <f t="shared" ca="1" si="369"/>
        <v>0</v>
      </c>
      <c r="BB175" s="33">
        <f t="shared" ca="1" si="369"/>
        <v>0</v>
      </c>
      <c r="BC175" s="33">
        <f t="shared" ca="1" si="369"/>
        <v>0</v>
      </c>
      <c r="BD175" s="33">
        <f t="shared" ca="1" si="369"/>
        <v>0</v>
      </c>
      <c r="BE175" s="33">
        <f t="shared" ca="1" si="369"/>
        <v>0</v>
      </c>
      <c r="BF175" s="33">
        <f t="shared" ca="1" si="369"/>
        <v>0</v>
      </c>
      <c r="BG175" s="33">
        <f t="shared" ca="1" si="369"/>
        <v>0</v>
      </c>
      <c r="BH175" s="33"/>
      <c r="BJ175" s="148" t="str">
        <f t="shared" ca="1" si="310"/>
        <v/>
      </c>
      <c r="BL175" s="30"/>
      <c r="BN175" s="29" t="str">
        <f t="shared" ca="1" si="311"/>
        <v/>
      </c>
      <c r="BO175" s="29" t="str">
        <f t="shared" ca="1" si="312"/>
        <v/>
      </c>
      <c r="BP175" s="29" t="str">
        <f t="shared" ca="1" si="313"/>
        <v/>
      </c>
      <c r="BQ175" s="29" t="str">
        <f t="shared" ca="1" si="314"/>
        <v/>
      </c>
      <c r="BR175" s="29" t="str">
        <f t="shared" ca="1" si="315"/>
        <v/>
      </c>
      <c r="BS175" s="29" t="str">
        <f t="shared" ca="1" si="316"/>
        <v/>
      </c>
      <c r="BT175" s="29" t="str">
        <f t="shared" ca="1" si="317"/>
        <v/>
      </c>
      <c r="BU175" s="29" t="str">
        <f t="shared" ca="1" si="318"/>
        <v/>
      </c>
      <c r="BV175" s="29" t="str">
        <f t="shared" ca="1" si="319"/>
        <v/>
      </c>
      <c r="BW175" s="29" t="str">
        <f t="shared" ca="1" si="320"/>
        <v/>
      </c>
      <c r="BX175" s="29" t="str">
        <f t="shared" ca="1" si="321"/>
        <v/>
      </c>
      <c r="BY175" s="29" t="str">
        <f t="shared" ca="1" si="322"/>
        <v/>
      </c>
      <c r="BZ175" s="29" t="str">
        <f t="shared" ca="1" si="323"/>
        <v/>
      </c>
      <c r="CA175" s="29" t="str">
        <f t="shared" ca="1" si="324"/>
        <v/>
      </c>
      <c r="CB175" s="29" t="str">
        <f t="shared" ca="1" si="325"/>
        <v/>
      </c>
      <c r="CC175" s="29" t="str">
        <f t="shared" ca="1" si="326"/>
        <v/>
      </c>
      <c r="CD175" s="29" t="str">
        <f t="shared" ca="1" si="327"/>
        <v/>
      </c>
      <c r="CE175" s="29" t="str">
        <f t="shared" ca="1" si="328"/>
        <v/>
      </c>
      <c r="CF175" s="29" t="str">
        <f t="shared" ca="1" si="329"/>
        <v/>
      </c>
      <c r="CG175" s="29" t="str">
        <f t="shared" ca="1" si="330"/>
        <v/>
      </c>
      <c r="CH175" s="29" t="str">
        <f t="shared" ca="1" si="331"/>
        <v/>
      </c>
      <c r="CI175" s="29" t="str">
        <f t="shared" ca="1" si="332"/>
        <v/>
      </c>
      <c r="CJ175" s="29" t="str">
        <f t="shared" ca="1" si="333"/>
        <v/>
      </c>
      <c r="CK175" s="29" t="str">
        <f t="shared" ca="1" si="334"/>
        <v/>
      </c>
      <c r="CL175" s="29" t="str">
        <f t="shared" ca="1" si="335"/>
        <v/>
      </c>
      <c r="CM175" s="29" t="str">
        <f t="shared" ca="1" si="336"/>
        <v/>
      </c>
      <c r="CN175" s="29" t="str">
        <f t="shared" ca="1" si="337"/>
        <v/>
      </c>
      <c r="CO175" s="29" t="str">
        <f t="shared" ca="1" si="338"/>
        <v/>
      </c>
      <c r="CP175" s="29" t="str">
        <f t="shared" ca="1" si="339"/>
        <v/>
      </c>
      <c r="CQ175" s="29" t="str">
        <f t="shared" ca="1" si="340"/>
        <v/>
      </c>
      <c r="CR175" s="29" t="str">
        <f t="shared" ca="1" si="341"/>
        <v/>
      </c>
      <c r="CS175" s="29" t="str">
        <f t="shared" ca="1" si="342"/>
        <v/>
      </c>
      <c r="CT175" s="29" t="str">
        <f t="shared" ca="1" si="343"/>
        <v/>
      </c>
      <c r="CU175" s="29" t="str">
        <f t="shared" ca="1" si="344"/>
        <v/>
      </c>
      <c r="CV175" s="29" t="str">
        <f t="shared" ca="1" si="345"/>
        <v/>
      </c>
      <c r="CW175" s="29" t="str">
        <f t="shared" ca="1" si="346"/>
        <v/>
      </c>
      <c r="CX175" s="29" t="str">
        <f t="shared" ca="1" si="347"/>
        <v/>
      </c>
      <c r="CY175" s="29" t="str">
        <f t="shared" ca="1" si="348"/>
        <v/>
      </c>
      <c r="CZ175" s="29" t="str">
        <f t="shared" ca="1" si="349"/>
        <v/>
      </c>
      <c r="DA175" s="29" t="str">
        <f t="shared" ca="1" si="350"/>
        <v/>
      </c>
      <c r="DB175" s="29" t="str">
        <f t="shared" ca="1" si="351"/>
        <v/>
      </c>
      <c r="DC175" s="29" t="str">
        <f t="shared" ca="1" si="352"/>
        <v/>
      </c>
      <c r="DD175" s="29" t="str">
        <f t="shared" ca="1" si="353"/>
        <v/>
      </c>
      <c r="DE175" s="29" t="str">
        <f t="shared" ca="1" si="354"/>
        <v/>
      </c>
      <c r="DF175" s="29" t="str">
        <f t="shared" ca="1" si="355"/>
        <v/>
      </c>
      <c r="DG175" s="29" t="str">
        <f t="shared" ca="1" si="356"/>
        <v/>
      </c>
      <c r="DH175" s="29" t="str">
        <f t="shared" ca="1" si="357"/>
        <v/>
      </c>
      <c r="DI175" s="29" t="str">
        <f t="shared" ca="1" si="358"/>
        <v/>
      </c>
      <c r="DJ175" s="29" t="str">
        <f t="shared" ca="1" si="359"/>
        <v/>
      </c>
      <c r="DK175" s="29" t="str">
        <f t="shared" ca="1" si="360"/>
        <v/>
      </c>
      <c r="DL175" s="29" t="str">
        <f t="shared" ca="1" si="361"/>
        <v/>
      </c>
      <c r="DM175" s="29" t="str">
        <f t="shared" ca="1" si="362"/>
        <v/>
      </c>
      <c r="JD175">
        <f t="shared" si="145"/>
        <v>0</v>
      </c>
      <c r="JE175">
        <f t="shared" si="363"/>
        <v>0</v>
      </c>
      <c r="JF175" t="str">
        <f t="shared" ca="1" si="364"/>
        <v/>
      </c>
      <c r="JG175" t="str">
        <f t="shared" ca="1" si="365"/>
        <v/>
      </c>
      <c r="JH175" t="str">
        <f t="shared" ca="1" si="366"/>
        <v/>
      </c>
      <c r="JI175" t="str">
        <f t="shared" ca="1" si="367"/>
        <v/>
      </c>
    </row>
    <row r="176" spans="3:269" x14ac:dyDescent="0.2">
      <c r="C176" s="9">
        <f t="array" aca="1" ref="C176" ca="1">MIN(IF($L$7=0, 0, IF(INDIRECT($L$6)&gt;0, IF(ROW(INDIRECT($L$6))&gt;C175, ROW(INDIRECT($L$6)), MAXR))))</f>
        <v>9999999</v>
      </c>
      <c r="D176" s="9">
        <f t="shared" ca="1" si="85"/>
        <v>0</v>
      </c>
      <c r="E176" s="9">
        <f t="shared" ca="1" si="307"/>
        <v>0</v>
      </c>
      <c r="F176" s="105" t="str">
        <f t="shared" ca="1" si="308"/>
        <v/>
      </c>
      <c r="G176" s="7">
        <f t="shared" ca="1" si="309"/>
        <v>0</v>
      </c>
      <c r="H176" s="33">
        <f t="shared" ca="1" si="371"/>
        <v>0</v>
      </c>
      <c r="I176" s="33">
        <f t="shared" ca="1" si="371"/>
        <v>0</v>
      </c>
      <c r="J176" s="33">
        <f t="shared" ca="1" si="371"/>
        <v>0</v>
      </c>
      <c r="K176" s="33">
        <f t="shared" ca="1" si="371"/>
        <v>0</v>
      </c>
      <c r="L176" s="33">
        <f t="shared" ca="1" si="371"/>
        <v>0</v>
      </c>
      <c r="M176" s="33">
        <f t="shared" ca="1" si="371"/>
        <v>0</v>
      </c>
      <c r="N176" s="33">
        <f t="shared" ca="1" si="371"/>
        <v>0</v>
      </c>
      <c r="O176" s="33">
        <f t="shared" ca="1" si="371"/>
        <v>0</v>
      </c>
      <c r="P176" s="33">
        <f t="shared" ca="1" si="371"/>
        <v>0</v>
      </c>
      <c r="Q176" s="33">
        <f t="shared" ca="1" si="371"/>
        <v>0</v>
      </c>
      <c r="R176" s="33">
        <f t="shared" ca="1" si="370"/>
        <v>0</v>
      </c>
      <c r="S176" s="33">
        <f t="shared" ca="1" si="370"/>
        <v>0</v>
      </c>
      <c r="T176" s="33">
        <f t="shared" ca="1" si="370"/>
        <v>0</v>
      </c>
      <c r="U176" s="33">
        <f t="shared" ca="1" si="370"/>
        <v>0</v>
      </c>
      <c r="V176" s="33">
        <f t="shared" ca="1" si="370"/>
        <v>0</v>
      </c>
      <c r="W176" s="33">
        <f t="shared" ca="1" si="370"/>
        <v>0</v>
      </c>
      <c r="X176" s="33">
        <f t="shared" ca="1" si="370"/>
        <v>0</v>
      </c>
      <c r="Y176" s="33">
        <f t="shared" ca="1" si="370"/>
        <v>0</v>
      </c>
      <c r="Z176" s="33">
        <f t="shared" ca="1" si="370"/>
        <v>0</v>
      </c>
      <c r="AA176" s="33">
        <f t="shared" ca="1" si="370"/>
        <v>0</v>
      </c>
      <c r="AB176" s="33">
        <f t="shared" ca="1" si="370"/>
        <v>0</v>
      </c>
      <c r="AC176" s="33">
        <f t="shared" ca="1" si="373"/>
        <v>0</v>
      </c>
      <c r="AD176" s="33">
        <f t="shared" ca="1" si="373"/>
        <v>0</v>
      </c>
      <c r="AE176" s="33">
        <f t="shared" ca="1" si="373"/>
        <v>0</v>
      </c>
      <c r="AF176" s="33">
        <f t="shared" ca="1" si="372"/>
        <v>0</v>
      </c>
      <c r="AG176" s="33">
        <f t="shared" ca="1" si="372"/>
        <v>0</v>
      </c>
      <c r="AH176" s="33">
        <f t="shared" ca="1" si="372"/>
        <v>0</v>
      </c>
      <c r="AI176" s="33">
        <f t="shared" ca="1" si="372"/>
        <v>0</v>
      </c>
      <c r="AJ176" s="33">
        <f t="shared" ca="1" si="372"/>
        <v>0</v>
      </c>
      <c r="AK176" s="33">
        <f t="shared" ca="1" si="372"/>
        <v>0</v>
      </c>
      <c r="AL176" s="33">
        <f t="shared" ca="1" si="372"/>
        <v>0</v>
      </c>
      <c r="AM176" s="33">
        <f t="shared" ca="1" si="372"/>
        <v>0</v>
      </c>
      <c r="AN176" s="33">
        <f t="shared" ca="1" si="372"/>
        <v>0</v>
      </c>
      <c r="AO176" s="33">
        <f t="shared" ca="1" si="372"/>
        <v>0</v>
      </c>
      <c r="AP176" s="33">
        <f t="shared" ca="1" si="372"/>
        <v>0</v>
      </c>
      <c r="AQ176" s="33">
        <f t="shared" ca="1" si="372"/>
        <v>0</v>
      </c>
      <c r="AR176" s="33">
        <f t="shared" ca="1" si="372"/>
        <v>0</v>
      </c>
      <c r="AS176" s="33">
        <f t="shared" ca="1" si="372"/>
        <v>0</v>
      </c>
      <c r="AT176" s="33">
        <f t="shared" ca="1" si="368"/>
        <v>0</v>
      </c>
      <c r="AU176" s="33">
        <f t="shared" ca="1" si="368"/>
        <v>0</v>
      </c>
      <c r="AV176" s="33">
        <f t="shared" ca="1" si="368"/>
        <v>0</v>
      </c>
      <c r="AW176" s="33">
        <f t="shared" ca="1" si="369"/>
        <v>0</v>
      </c>
      <c r="AX176" s="33">
        <f t="shared" ca="1" si="369"/>
        <v>0</v>
      </c>
      <c r="AY176" s="33">
        <f t="shared" ca="1" si="369"/>
        <v>0</v>
      </c>
      <c r="AZ176" s="33">
        <f t="shared" ca="1" si="369"/>
        <v>0</v>
      </c>
      <c r="BA176" s="33">
        <f t="shared" ca="1" si="369"/>
        <v>0</v>
      </c>
      <c r="BB176" s="33">
        <f t="shared" ca="1" si="369"/>
        <v>0</v>
      </c>
      <c r="BC176" s="33">
        <f t="shared" ca="1" si="369"/>
        <v>0</v>
      </c>
      <c r="BD176" s="33">
        <f t="shared" ca="1" si="369"/>
        <v>0</v>
      </c>
      <c r="BE176" s="33">
        <f t="shared" ca="1" si="369"/>
        <v>0</v>
      </c>
      <c r="BF176" s="33">
        <f t="shared" ca="1" si="369"/>
        <v>0</v>
      </c>
      <c r="BG176" s="33">
        <f t="shared" ca="1" si="369"/>
        <v>0</v>
      </c>
      <c r="BH176" s="33"/>
      <c r="BJ176" s="148" t="str">
        <f t="shared" ca="1" si="310"/>
        <v/>
      </c>
      <c r="BL176" s="30"/>
      <c r="BN176" s="29" t="str">
        <f t="shared" ca="1" si="311"/>
        <v/>
      </c>
      <c r="BO176" s="29" t="str">
        <f t="shared" ca="1" si="312"/>
        <v/>
      </c>
      <c r="BP176" s="29" t="str">
        <f t="shared" ca="1" si="313"/>
        <v/>
      </c>
      <c r="BQ176" s="29" t="str">
        <f t="shared" ca="1" si="314"/>
        <v/>
      </c>
      <c r="BR176" s="29" t="str">
        <f t="shared" ca="1" si="315"/>
        <v/>
      </c>
      <c r="BS176" s="29" t="str">
        <f t="shared" ca="1" si="316"/>
        <v/>
      </c>
      <c r="BT176" s="29" t="str">
        <f t="shared" ca="1" si="317"/>
        <v/>
      </c>
      <c r="BU176" s="29" t="str">
        <f t="shared" ca="1" si="318"/>
        <v/>
      </c>
      <c r="BV176" s="29" t="str">
        <f t="shared" ca="1" si="319"/>
        <v/>
      </c>
      <c r="BW176" s="29" t="str">
        <f t="shared" ca="1" si="320"/>
        <v/>
      </c>
      <c r="BX176" s="29" t="str">
        <f t="shared" ca="1" si="321"/>
        <v/>
      </c>
      <c r="BY176" s="29" t="str">
        <f t="shared" ca="1" si="322"/>
        <v/>
      </c>
      <c r="BZ176" s="29" t="str">
        <f t="shared" ca="1" si="323"/>
        <v/>
      </c>
      <c r="CA176" s="29" t="str">
        <f t="shared" ca="1" si="324"/>
        <v/>
      </c>
      <c r="CB176" s="29" t="str">
        <f t="shared" ca="1" si="325"/>
        <v/>
      </c>
      <c r="CC176" s="29" t="str">
        <f t="shared" ca="1" si="326"/>
        <v/>
      </c>
      <c r="CD176" s="29" t="str">
        <f t="shared" ca="1" si="327"/>
        <v/>
      </c>
      <c r="CE176" s="29" t="str">
        <f t="shared" ca="1" si="328"/>
        <v/>
      </c>
      <c r="CF176" s="29" t="str">
        <f t="shared" ca="1" si="329"/>
        <v/>
      </c>
      <c r="CG176" s="29" t="str">
        <f t="shared" ca="1" si="330"/>
        <v/>
      </c>
      <c r="CH176" s="29" t="str">
        <f t="shared" ca="1" si="331"/>
        <v/>
      </c>
      <c r="CI176" s="29" t="str">
        <f t="shared" ca="1" si="332"/>
        <v/>
      </c>
      <c r="CJ176" s="29" t="str">
        <f t="shared" ca="1" si="333"/>
        <v/>
      </c>
      <c r="CK176" s="29" t="str">
        <f t="shared" ca="1" si="334"/>
        <v/>
      </c>
      <c r="CL176" s="29" t="str">
        <f t="shared" ca="1" si="335"/>
        <v/>
      </c>
      <c r="CM176" s="29" t="str">
        <f t="shared" ca="1" si="336"/>
        <v/>
      </c>
      <c r="CN176" s="29" t="str">
        <f t="shared" ca="1" si="337"/>
        <v/>
      </c>
      <c r="CO176" s="29" t="str">
        <f t="shared" ca="1" si="338"/>
        <v/>
      </c>
      <c r="CP176" s="29" t="str">
        <f t="shared" ca="1" si="339"/>
        <v/>
      </c>
      <c r="CQ176" s="29" t="str">
        <f t="shared" ca="1" si="340"/>
        <v/>
      </c>
      <c r="CR176" s="29" t="str">
        <f t="shared" ca="1" si="341"/>
        <v/>
      </c>
      <c r="CS176" s="29" t="str">
        <f t="shared" ca="1" si="342"/>
        <v/>
      </c>
      <c r="CT176" s="29" t="str">
        <f t="shared" ca="1" si="343"/>
        <v/>
      </c>
      <c r="CU176" s="29" t="str">
        <f t="shared" ca="1" si="344"/>
        <v/>
      </c>
      <c r="CV176" s="29" t="str">
        <f t="shared" ca="1" si="345"/>
        <v/>
      </c>
      <c r="CW176" s="29" t="str">
        <f t="shared" ca="1" si="346"/>
        <v/>
      </c>
      <c r="CX176" s="29" t="str">
        <f t="shared" ca="1" si="347"/>
        <v/>
      </c>
      <c r="CY176" s="29" t="str">
        <f t="shared" ca="1" si="348"/>
        <v/>
      </c>
      <c r="CZ176" s="29" t="str">
        <f t="shared" ca="1" si="349"/>
        <v/>
      </c>
      <c r="DA176" s="29" t="str">
        <f t="shared" ca="1" si="350"/>
        <v/>
      </c>
      <c r="DB176" s="29" t="str">
        <f t="shared" ca="1" si="351"/>
        <v/>
      </c>
      <c r="DC176" s="29" t="str">
        <f t="shared" ca="1" si="352"/>
        <v/>
      </c>
      <c r="DD176" s="29" t="str">
        <f t="shared" ca="1" si="353"/>
        <v/>
      </c>
      <c r="DE176" s="29" t="str">
        <f t="shared" ca="1" si="354"/>
        <v/>
      </c>
      <c r="DF176" s="29" t="str">
        <f t="shared" ca="1" si="355"/>
        <v/>
      </c>
      <c r="DG176" s="29" t="str">
        <f t="shared" ca="1" si="356"/>
        <v/>
      </c>
      <c r="DH176" s="29" t="str">
        <f t="shared" ca="1" si="357"/>
        <v/>
      </c>
      <c r="DI176" s="29" t="str">
        <f t="shared" ca="1" si="358"/>
        <v/>
      </c>
      <c r="DJ176" s="29" t="str">
        <f t="shared" ca="1" si="359"/>
        <v/>
      </c>
      <c r="DK176" s="29" t="str">
        <f t="shared" ca="1" si="360"/>
        <v/>
      </c>
      <c r="DL176" s="29" t="str">
        <f t="shared" ca="1" si="361"/>
        <v/>
      </c>
      <c r="DM176" s="29" t="str">
        <f t="shared" ca="1" si="362"/>
        <v/>
      </c>
      <c r="JD176">
        <f t="shared" si="145"/>
        <v>0</v>
      </c>
      <c r="JE176">
        <f t="shared" si="363"/>
        <v>0</v>
      </c>
      <c r="JF176" t="str">
        <f t="shared" ca="1" si="364"/>
        <v/>
      </c>
      <c r="JG176" t="str">
        <f t="shared" ca="1" si="365"/>
        <v/>
      </c>
      <c r="JH176" t="str">
        <f t="shared" ca="1" si="366"/>
        <v/>
      </c>
      <c r="JI176" t="str">
        <f t="shared" ca="1" si="367"/>
        <v/>
      </c>
    </row>
    <row r="177" spans="3:269" x14ac:dyDescent="0.2">
      <c r="C177" s="9">
        <f t="array" aca="1" ref="C177" ca="1">MIN(IF($L$7=0, 0, IF(INDIRECT($L$6)&gt;0, IF(ROW(INDIRECT($L$6))&gt;C176, ROW(INDIRECT($L$6)), MAXR))))</f>
        <v>9999999</v>
      </c>
      <c r="D177" s="9">
        <f t="shared" ca="1" si="85"/>
        <v>0</v>
      </c>
      <c r="E177" s="9">
        <f t="shared" ca="1" si="307"/>
        <v>0</v>
      </c>
      <c r="F177" s="105" t="str">
        <f t="shared" ca="1" si="308"/>
        <v/>
      </c>
      <c r="G177" s="7">
        <f t="shared" ca="1" si="309"/>
        <v>0</v>
      </c>
      <c r="H177" s="33">
        <f t="shared" ca="1" si="371"/>
        <v>0</v>
      </c>
      <c r="I177" s="33">
        <f t="shared" ca="1" si="371"/>
        <v>0</v>
      </c>
      <c r="J177" s="33">
        <f t="shared" ca="1" si="371"/>
        <v>0</v>
      </c>
      <c r="K177" s="33">
        <f t="shared" ca="1" si="371"/>
        <v>0</v>
      </c>
      <c r="L177" s="33">
        <f t="shared" ca="1" si="371"/>
        <v>0</v>
      </c>
      <c r="M177" s="33">
        <f t="shared" ca="1" si="371"/>
        <v>0</v>
      </c>
      <c r="N177" s="33">
        <f t="shared" ca="1" si="371"/>
        <v>0</v>
      </c>
      <c r="O177" s="33">
        <f t="shared" ca="1" si="371"/>
        <v>0</v>
      </c>
      <c r="P177" s="33">
        <f t="shared" ca="1" si="371"/>
        <v>0</v>
      </c>
      <c r="Q177" s="33">
        <f t="shared" ca="1" si="371"/>
        <v>0</v>
      </c>
      <c r="R177" s="33">
        <f t="shared" ca="1" si="370"/>
        <v>0</v>
      </c>
      <c r="S177" s="33">
        <f t="shared" ca="1" si="370"/>
        <v>0</v>
      </c>
      <c r="T177" s="33">
        <f t="shared" ca="1" si="370"/>
        <v>0</v>
      </c>
      <c r="U177" s="33">
        <f t="shared" ca="1" si="370"/>
        <v>0</v>
      </c>
      <c r="V177" s="33">
        <f t="shared" ca="1" si="370"/>
        <v>0</v>
      </c>
      <c r="W177" s="33">
        <f t="shared" ca="1" si="370"/>
        <v>0</v>
      </c>
      <c r="X177" s="33">
        <f t="shared" ca="1" si="370"/>
        <v>0</v>
      </c>
      <c r="Y177" s="33">
        <f t="shared" ca="1" si="370"/>
        <v>0</v>
      </c>
      <c r="Z177" s="33">
        <f t="shared" ca="1" si="370"/>
        <v>0</v>
      </c>
      <c r="AA177" s="33">
        <f t="shared" ca="1" si="370"/>
        <v>0</v>
      </c>
      <c r="AB177" s="33">
        <f t="shared" ca="1" si="370"/>
        <v>0</v>
      </c>
      <c r="AC177" s="33">
        <f t="shared" ca="1" si="373"/>
        <v>0</v>
      </c>
      <c r="AD177" s="33">
        <f t="shared" ca="1" si="373"/>
        <v>0</v>
      </c>
      <c r="AE177" s="33">
        <f t="shared" ca="1" si="373"/>
        <v>0</v>
      </c>
      <c r="AF177" s="33">
        <f t="shared" ca="1" si="372"/>
        <v>0</v>
      </c>
      <c r="AG177" s="33">
        <f t="shared" ca="1" si="372"/>
        <v>0</v>
      </c>
      <c r="AH177" s="33">
        <f t="shared" ca="1" si="372"/>
        <v>0</v>
      </c>
      <c r="AI177" s="33">
        <f t="shared" ca="1" si="372"/>
        <v>0</v>
      </c>
      <c r="AJ177" s="33">
        <f t="shared" ca="1" si="372"/>
        <v>0</v>
      </c>
      <c r="AK177" s="33">
        <f t="shared" ca="1" si="372"/>
        <v>0</v>
      </c>
      <c r="AL177" s="33">
        <f t="shared" ca="1" si="372"/>
        <v>0</v>
      </c>
      <c r="AM177" s="33">
        <f t="shared" ca="1" si="372"/>
        <v>0</v>
      </c>
      <c r="AN177" s="33">
        <f t="shared" ca="1" si="372"/>
        <v>0</v>
      </c>
      <c r="AO177" s="33">
        <f t="shared" ca="1" si="372"/>
        <v>0</v>
      </c>
      <c r="AP177" s="33">
        <f t="shared" ca="1" si="372"/>
        <v>0</v>
      </c>
      <c r="AQ177" s="33">
        <f t="shared" ca="1" si="372"/>
        <v>0</v>
      </c>
      <c r="AR177" s="33">
        <f t="shared" ca="1" si="372"/>
        <v>0</v>
      </c>
      <c r="AS177" s="33">
        <f t="shared" ca="1" si="372"/>
        <v>0</v>
      </c>
      <c r="AT177" s="33">
        <f t="shared" ca="1" si="368"/>
        <v>0</v>
      </c>
      <c r="AU177" s="33">
        <f t="shared" ca="1" si="368"/>
        <v>0</v>
      </c>
      <c r="AV177" s="33">
        <f t="shared" ca="1" si="368"/>
        <v>0</v>
      </c>
      <c r="AW177" s="33">
        <f t="shared" ca="1" si="369"/>
        <v>0</v>
      </c>
      <c r="AX177" s="33">
        <f t="shared" ca="1" si="369"/>
        <v>0</v>
      </c>
      <c r="AY177" s="33">
        <f t="shared" ca="1" si="369"/>
        <v>0</v>
      </c>
      <c r="AZ177" s="33">
        <f t="shared" ca="1" si="369"/>
        <v>0</v>
      </c>
      <c r="BA177" s="33">
        <f t="shared" ca="1" si="369"/>
        <v>0</v>
      </c>
      <c r="BB177" s="33">
        <f t="shared" ca="1" si="369"/>
        <v>0</v>
      </c>
      <c r="BC177" s="33">
        <f t="shared" ca="1" si="369"/>
        <v>0</v>
      </c>
      <c r="BD177" s="33">
        <f t="shared" ca="1" si="369"/>
        <v>0</v>
      </c>
      <c r="BE177" s="33">
        <f t="shared" ca="1" si="369"/>
        <v>0</v>
      </c>
      <c r="BF177" s="33">
        <f t="shared" ca="1" si="369"/>
        <v>0</v>
      </c>
      <c r="BG177" s="33">
        <f t="shared" ca="1" si="369"/>
        <v>0</v>
      </c>
      <c r="BH177" s="33"/>
      <c r="BJ177" s="148" t="str">
        <f t="shared" ca="1" si="310"/>
        <v/>
      </c>
      <c r="BL177" s="30"/>
      <c r="BN177" s="29" t="str">
        <f t="shared" ca="1" si="311"/>
        <v/>
      </c>
      <c r="BO177" s="29" t="str">
        <f t="shared" ca="1" si="312"/>
        <v/>
      </c>
      <c r="BP177" s="29" t="str">
        <f t="shared" ca="1" si="313"/>
        <v/>
      </c>
      <c r="BQ177" s="29" t="str">
        <f t="shared" ca="1" si="314"/>
        <v/>
      </c>
      <c r="BR177" s="29" t="str">
        <f t="shared" ca="1" si="315"/>
        <v/>
      </c>
      <c r="BS177" s="29" t="str">
        <f t="shared" ca="1" si="316"/>
        <v/>
      </c>
      <c r="BT177" s="29" t="str">
        <f t="shared" ca="1" si="317"/>
        <v/>
      </c>
      <c r="BU177" s="29" t="str">
        <f t="shared" ca="1" si="318"/>
        <v/>
      </c>
      <c r="BV177" s="29" t="str">
        <f t="shared" ca="1" si="319"/>
        <v/>
      </c>
      <c r="BW177" s="29" t="str">
        <f t="shared" ca="1" si="320"/>
        <v/>
      </c>
      <c r="BX177" s="29" t="str">
        <f t="shared" ca="1" si="321"/>
        <v/>
      </c>
      <c r="BY177" s="29" t="str">
        <f t="shared" ca="1" si="322"/>
        <v/>
      </c>
      <c r="BZ177" s="29" t="str">
        <f t="shared" ca="1" si="323"/>
        <v/>
      </c>
      <c r="CA177" s="29" t="str">
        <f t="shared" ca="1" si="324"/>
        <v/>
      </c>
      <c r="CB177" s="29" t="str">
        <f t="shared" ca="1" si="325"/>
        <v/>
      </c>
      <c r="CC177" s="29" t="str">
        <f t="shared" ca="1" si="326"/>
        <v/>
      </c>
      <c r="CD177" s="29" t="str">
        <f t="shared" ca="1" si="327"/>
        <v/>
      </c>
      <c r="CE177" s="29" t="str">
        <f t="shared" ca="1" si="328"/>
        <v/>
      </c>
      <c r="CF177" s="29" t="str">
        <f t="shared" ca="1" si="329"/>
        <v/>
      </c>
      <c r="CG177" s="29" t="str">
        <f t="shared" ca="1" si="330"/>
        <v/>
      </c>
      <c r="CH177" s="29" t="str">
        <f t="shared" ca="1" si="331"/>
        <v/>
      </c>
      <c r="CI177" s="29" t="str">
        <f t="shared" ca="1" si="332"/>
        <v/>
      </c>
      <c r="CJ177" s="29" t="str">
        <f t="shared" ca="1" si="333"/>
        <v/>
      </c>
      <c r="CK177" s="29" t="str">
        <f t="shared" ca="1" si="334"/>
        <v/>
      </c>
      <c r="CL177" s="29" t="str">
        <f t="shared" ca="1" si="335"/>
        <v/>
      </c>
      <c r="CM177" s="29" t="str">
        <f t="shared" ca="1" si="336"/>
        <v/>
      </c>
      <c r="CN177" s="29" t="str">
        <f t="shared" ca="1" si="337"/>
        <v/>
      </c>
      <c r="CO177" s="29" t="str">
        <f t="shared" ca="1" si="338"/>
        <v/>
      </c>
      <c r="CP177" s="29" t="str">
        <f t="shared" ca="1" si="339"/>
        <v/>
      </c>
      <c r="CQ177" s="29" t="str">
        <f t="shared" ca="1" si="340"/>
        <v/>
      </c>
      <c r="CR177" s="29" t="str">
        <f t="shared" ca="1" si="341"/>
        <v/>
      </c>
      <c r="CS177" s="29" t="str">
        <f t="shared" ca="1" si="342"/>
        <v/>
      </c>
      <c r="CT177" s="29" t="str">
        <f t="shared" ca="1" si="343"/>
        <v/>
      </c>
      <c r="CU177" s="29" t="str">
        <f t="shared" ca="1" si="344"/>
        <v/>
      </c>
      <c r="CV177" s="29" t="str">
        <f t="shared" ca="1" si="345"/>
        <v/>
      </c>
      <c r="CW177" s="29" t="str">
        <f t="shared" ca="1" si="346"/>
        <v/>
      </c>
      <c r="CX177" s="29" t="str">
        <f t="shared" ca="1" si="347"/>
        <v/>
      </c>
      <c r="CY177" s="29" t="str">
        <f t="shared" ca="1" si="348"/>
        <v/>
      </c>
      <c r="CZ177" s="29" t="str">
        <f t="shared" ca="1" si="349"/>
        <v/>
      </c>
      <c r="DA177" s="29" t="str">
        <f t="shared" ca="1" si="350"/>
        <v/>
      </c>
      <c r="DB177" s="29" t="str">
        <f t="shared" ca="1" si="351"/>
        <v/>
      </c>
      <c r="DC177" s="29" t="str">
        <f t="shared" ca="1" si="352"/>
        <v/>
      </c>
      <c r="DD177" s="29" t="str">
        <f t="shared" ca="1" si="353"/>
        <v/>
      </c>
      <c r="DE177" s="29" t="str">
        <f t="shared" ca="1" si="354"/>
        <v/>
      </c>
      <c r="DF177" s="29" t="str">
        <f t="shared" ca="1" si="355"/>
        <v/>
      </c>
      <c r="DG177" s="29" t="str">
        <f t="shared" ca="1" si="356"/>
        <v/>
      </c>
      <c r="DH177" s="29" t="str">
        <f t="shared" ca="1" si="357"/>
        <v/>
      </c>
      <c r="DI177" s="29" t="str">
        <f t="shared" ca="1" si="358"/>
        <v/>
      </c>
      <c r="DJ177" s="29" t="str">
        <f t="shared" ca="1" si="359"/>
        <v/>
      </c>
      <c r="DK177" s="29" t="str">
        <f t="shared" ca="1" si="360"/>
        <v/>
      </c>
      <c r="DL177" s="29" t="str">
        <f t="shared" ca="1" si="361"/>
        <v/>
      </c>
      <c r="DM177" s="29" t="str">
        <f t="shared" ca="1" si="362"/>
        <v/>
      </c>
      <c r="JD177">
        <f t="shared" si="145"/>
        <v>0</v>
      </c>
      <c r="JE177">
        <f t="shared" si="363"/>
        <v>0</v>
      </c>
      <c r="JF177" t="str">
        <f t="shared" ca="1" si="364"/>
        <v/>
      </c>
      <c r="JG177" t="str">
        <f t="shared" ca="1" si="365"/>
        <v/>
      </c>
      <c r="JH177" t="str">
        <f t="shared" ca="1" si="366"/>
        <v/>
      </c>
      <c r="JI177" t="str">
        <f t="shared" ca="1" si="367"/>
        <v/>
      </c>
    </row>
    <row r="178" spans="3:269" x14ac:dyDescent="0.2">
      <c r="C178" s="9">
        <f t="array" aca="1" ref="C178" ca="1">MIN(IF($L$7=0, 0, IF(INDIRECT($L$6)&gt;0, IF(ROW(INDIRECT($L$6))&gt;C177, ROW(INDIRECT($L$6)), MAXR))))</f>
        <v>9999999</v>
      </c>
      <c r="D178" s="9">
        <f t="shared" ca="1" si="85"/>
        <v>0</v>
      </c>
      <c r="E178" s="9">
        <f t="shared" ca="1" si="307"/>
        <v>0</v>
      </c>
      <c r="F178" s="105" t="str">
        <f t="shared" ca="1" si="308"/>
        <v/>
      </c>
      <c r="G178" s="7">
        <f t="shared" ca="1" si="309"/>
        <v>0</v>
      </c>
      <c r="H178" s="33">
        <f t="shared" ca="1" si="371"/>
        <v>0</v>
      </c>
      <c r="I178" s="33">
        <f t="shared" ca="1" si="371"/>
        <v>0</v>
      </c>
      <c r="J178" s="33">
        <f t="shared" ca="1" si="371"/>
        <v>0</v>
      </c>
      <c r="K178" s="33">
        <f t="shared" ca="1" si="371"/>
        <v>0</v>
      </c>
      <c r="L178" s="33">
        <f t="shared" ca="1" si="371"/>
        <v>0</v>
      </c>
      <c r="M178" s="33">
        <f t="shared" ca="1" si="371"/>
        <v>0</v>
      </c>
      <c r="N178" s="33">
        <f t="shared" ca="1" si="371"/>
        <v>0</v>
      </c>
      <c r="O178" s="33">
        <f t="shared" ca="1" si="371"/>
        <v>0</v>
      </c>
      <c r="P178" s="33">
        <f t="shared" ca="1" si="371"/>
        <v>0</v>
      </c>
      <c r="Q178" s="33">
        <f t="shared" ca="1" si="371"/>
        <v>0</v>
      </c>
      <c r="R178" s="33">
        <f t="shared" ca="1" si="370"/>
        <v>0</v>
      </c>
      <c r="S178" s="33">
        <f t="shared" ca="1" si="370"/>
        <v>0</v>
      </c>
      <c r="T178" s="33">
        <f t="shared" ca="1" si="370"/>
        <v>0</v>
      </c>
      <c r="U178" s="33">
        <f t="shared" ca="1" si="370"/>
        <v>0</v>
      </c>
      <c r="V178" s="33">
        <f t="shared" ca="1" si="370"/>
        <v>0</v>
      </c>
      <c r="W178" s="33">
        <f t="shared" ca="1" si="370"/>
        <v>0</v>
      </c>
      <c r="X178" s="33">
        <f t="shared" ca="1" si="370"/>
        <v>0</v>
      </c>
      <c r="Y178" s="33">
        <f t="shared" ca="1" si="370"/>
        <v>0</v>
      </c>
      <c r="Z178" s="33">
        <f t="shared" ca="1" si="370"/>
        <v>0</v>
      </c>
      <c r="AA178" s="33">
        <f t="shared" ca="1" si="370"/>
        <v>0</v>
      </c>
      <c r="AB178" s="33">
        <f t="shared" ca="1" si="370"/>
        <v>0</v>
      </c>
      <c r="AC178" s="33">
        <f t="shared" ca="1" si="373"/>
        <v>0</v>
      </c>
      <c r="AD178" s="33">
        <f t="shared" ca="1" si="373"/>
        <v>0</v>
      </c>
      <c r="AE178" s="33">
        <f t="shared" ca="1" si="373"/>
        <v>0</v>
      </c>
      <c r="AF178" s="33">
        <f t="shared" ca="1" si="372"/>
        <v>0</v>
      </c>
      <c r="AG178" s="33">
        <f t="shared" ca="1" si="372"/>
        <v>0</v>
      </c>
      <c r="AH178" s="33">
        <f t="shared" ca="1" si="372"/>
        <v>0</v>
      </c>
      <c r="AI178" s="33">
        <f t="shared" ca="1" si="372"/>
        <v>0</v>
      </c>
      <c r="AJ178" s="33">
        <f t="shared" ca="1" si="372"/>
        <v>0</v>
      </c>
      <c r="AK178" s="33">
        <f t="shared" ca="1" si="372"/>
        <v>0</v>
      </c>
      <c r="AL178" s="33">
        <f t="shared" ca="1" si="372"/>
        <v>0</v>
      </c>
      <c r="AM178" s="33">
        <f t="shared" ca="1" si="372"/>
        <v>0</v>
      </c>
      <c r="AN178" s="33">
        <f t="shared" ca="1" si="372"/>
        <v>0</v>
      </c>
      <c r="AO178" s="33">
        <f t="shared" ca="1" si="372"/>
        <v>0</v>
      </c>
      <c r="AP178" s="33">
        <f t="shared" ca="1" si="372"/>
        <v>0</v>
      </c>
      <c r="AQ178" s="33">
        <f t="shared" ca="1" si="372"/>
        <v>0</v>
      </c>
      <c r="AR178" s="33">
        <f t="shared" ca="1" si="372"/>
        <v>0</v>
      </c>
      <c r="AS178" s="33">
        <f t="shared" ca="1" si="372"/>
        <v>0</v>
      </c>
      <c r="AT178" s="33">
        <f t="shared" ca="1" si="368"/>
        <v>0</v>
      </c>
      <c r="AU178" s="33">
        <f t="shared" ca="1" si="368"/>
        <v>0</v>
      </c>
      <c r="AV178" s="33">
        <f t="shared" ca="1" si="368"/>
        <v>0</v>
      </c>
      <c r="AW178" s="33">
        <f t="shared" ca="1" si="369"/>
        <v>0</v>
      </c>
      <c r="AX178" s="33">
        <f t="shared" ca="1" si="369"/>
        <v>0</v>
      </c>
      <c r="AY178" s="33">
        <f t="shared" ca="1" si="369"/>
        <v>0</v>
      </c>
      <c r="AZ178" s="33">
        <f t="shared" ca="1" si="369"/>
        <v>0</v>
      </c>
      <c r="BA178" s="33">
        <f t="shared" ca="1" si="369"/>
        <v>0</v>
      </c>
      <c r="BB178" s="33">
        <f t="shared" ca="1" si="369"/>
        <v>0</v>
      </c>
      <c r="BC178" s="33">
        <f t="shared" ca="1" si="369"/>
        <v>0</v>
      </c>
      <c r="BD178" s="33">
        <f t="shared" ca="1" si="369"/>
        <v>0</v>
      </c>
      <c r="BE178" s="33">
        <f t="shared" ca="1" si="369"/>
        <v>0</v>
      </c>
      <c r="BF178" s="33">
        <f t="shared" ca="1" si="369"/>
        <v>0</v>
      </c>
      <c r="BG178" s="33">
        <f t="shared" ca="1" si="369"/>
        <v>0</v>
      </c>
      <c r="BH178" s="33"/>
      <c r="BJ178" s="148" t="str">
        <f t="shared" ca="1" si="310"/>
        <v/>
      </c>
      <c r="BL178" s="30"/>
      <c r="BN178" s="29" t="str">
        <f t="shared" ca="1" si="311"/>
        <v/>
      </c>
      <c r="BO178" s="29" t="str">
        <f t="shared" ca="1" si="312"/>
        <v/>
      </c>
      <c r="BP178" s="29" t="str">
        <f t="shared" ca="1" si="313"/>
        <v/>
      </c>
      <c r="BQ178" s="29" t="str">
        <f t="shared" ca="1" si="314"/>
        <v/>
      </c>
      <c r="BR178" s="29" t="str">
        <f t="shared" ca="1" si="315"/>
        <v/>
      </c>
      <c r="BS178" s="29" t="str">
        <f t="shared" ca="1" si="316"/>
        <v/>
      </c>
      <c r="BT178" s="29" t="str">
        <f t="shared" ca="1" si="317"/>
        <v/>
      </c>
      <c r="BU178" s="29" t="str">
        <f t="shared" ca="1" si="318"/>
        <v/>
      </c>
      <c r="BV178" s="29" t="str">
        <f t="shared" ca="1" si="319"/>
        <v/>
      </c>
      <c r="BW178" s="29" t="str">
        <f t="shared" ca="1" si="320"/>
        <v/>
      </c>
      <c r="BX178" s="29" t="str">
        <f t="shared" ca="1" si="321"/>
        <v/>
      </c>
      <c r="BY178" s="29" t="str">
        <f t="shared" ca="1" si="322"/>
        <v/>
      </c>
      <c r="BZ178" s="29" t="str">
        <f t="shared" ca="1" si="323"/>
        <v/>
      </c>
      <c r="CA178" s="29" t="str">
        <f t="shared" ca="1" si="324"/>
        <v/>
      </c>
      <c r="CB178" s="29" t="str">
        <f t="shared" ca="1" si="325"/>
        <v/>
      </c>
      <c r="CC178" s="29" t="str">
        <f t="shared" ca="1" si="326"/>
        <v/>
      </c>
      <c r="CD178" s="29" t="str">
        <f t="shared" ca="1" si="327"/>
        <v/>
      </c>
      <c r="CE178" s="29" t="str">
        <f t="shared" ca="1" si="328"/>
        <v/>
      </c>
      <c r="CF178" s="29" t="str">
        <f t="shared" ca="1" si="329"/>
        <v/>
      </c>
      <c r="CG178" s="29" t="str">
        <f t="shared" ca="1" si="330"/>
        <v/>
      </c>
      <c r="CH178" s="29" t="str">
        <f t="shared" ca="1" si="331"/>
        <v/>
      </c>
      <c r="CI178" s="29" t="str">
        <f t="shared" ca="1" si="332"/>
        <v/>
      </c>
      <c r="CJ178" s="29" t="str">
        <f t="shared" ca="1" si="333"/>
        <v/>
      </c>
      <c r="CK178" s="29" t="str">
        <f t="shared" ca="1" si="334"/>
        <v/>
      </c>
      <c r="CL178" s="29" t="str">
        <f t="shared" ca="1" si="335"/>
        <v/>
      </c>
      <c r="CM178" s="29" t="str">
        <f t="shared" ca="1" si="336"/>
        <v/>
      </c>
      <c r="CN178" s="29" t="str">
        <f t="shared" ca="1" si="337"/>
        <v/>
      </c>
      <c r="CO178" s="29" t="str">
        <f t="shared" ca="1" si="338"/>
        <v/>
      </c>
      <c r="CP178" s="29" t="str">
        <f t="shared" ca="1" si="339"/>
        <v/>
      </c>
      <c r="CQ178" s="29" t="str">
        <f t="shared" ca="1" si="340"/>
        <v/>
      </c>
      <c r="CR178" s="29" t="str">
        <f t="shared" ca="1" si="341"/>
        <v/>
      </c>
      <c r="CS178" s="29" t="str">
        <f t="shared" ca="1" si="342"/>
        <v/>
      </c>
      <c r="CT178" s="29" t="str">
        <f t="shared" ca="1" si="343"/>
        <v/>
      </c>
      <c r="CU178" s="29" t="str">
        <f t="shared" ca="1" si="344"/>
        <v/>
      </c>
      <c r="CV178" s="29" t="str">
        <f t="shared" ca="1" si="345"/>
        <v/>
      </c>
      <c r="CW178" s="29" t="str">
        <f t="shared" ca="1" si="346"/>
        <v/>
      </c>
      <c r="CX178" s="29" t="str">
        <f t="shared" ca="1" si="347"/>
        <v/>
      </c>
      <c r="CY178" s="29" t="str">
        <f t="shared" ca="1" si="348"/>
        <v/>
      </c>
      <c r="CZ178" s="29" t="str">
        <f t="shared" ca="1" si="349"/>
        <v/>
      </c>
      <c r="DA178" s="29" t="str">
        <f t="shared" ca="1" si="350"/>
        <v/>
      </c>
      <c r="DB178" s="29" t="str">
        <f t="shared" ca="1" si="351"/>
        <v/>
      </c>
      <c r="DC178" s="29" t="str">
        <f t="shared" ca="1" si="352"/>
        <v/>
      </c>
      <c r="DD178" s="29" t="str">
        <f t="shared" ca="1" si="353"/>
        <v/>
      </c>
      <c r="DE178" s="29" t="str">
        <f t="shared" ca="1" si="354"/>
        <v/>
      </c>
      <c r="DF178" s="29" t="str">
        <f t="shared" ca="1" si="355"/>
        <v/>
      </c>
      <c r="DG178" s="29" t="str">
        <f t="shared" ca="1" si="356"/>
        <v/>
      </c>
      <c r="DH178" s="29" t="str">
        <f t="shared" ca="1" si="357"/>
        <v/>
      </c>
      <c r="DI178" s="29" t="str">
        <f t="shared" ca="1" si="358"/>
        <v/>
      </c>
      <c r="DJ178" s="29" t="str">
        <f t="shared" ca="1" si="359"/>
        <v/>
      </c>
      <c r="DK178" s="29" t="str">
        <f t="shared" ca="1" si="360"/>
        <v/>
      </c>
      <c r="DL178" s="29" t="str">
        <f t="shared" ca="1" si="361"/>
        <v/>
      </c>
      <c r="DM178" s="29" t="str">
        <f t="shared" ca="1" si="362"/>
        <v/>
      </c>
      <c r="JD178">
        <f t="shared" si="145"/>
        <v>0</v>
      </c>
      <c r="JE178">
        <f t="shared" si="363"/>
        <v>0</v>
      </c>
      <c r="JF178" t="str">
        <f t="shared" ca="1" si="364"/>
        <v/>
      </c>
      <c r="JG178" t="str">
        <f t="shared" ca="1" si="365"/>
        <v/>
      </c>
      <c r="JH178" t="str">
        <f t="shared" ca="1" si="366"/>
        <v/>
      </c>
      <c r="JI178" t="str">
        <f t="shared" ca="1" si="367"/>
        <v/>
      </c>
    </row>
    <row r="179" spans="3:269" x14ac:dyDescent="0.2">
      <c r="C179" s="9">
        <f t="array" aca="1" ref="C179" ca="1">MIN(IF($L$7=0, 0, IF(INDIRECT($L$6)&gt;0, IF(ROW(INDIRECT($L$6))&gt;C178, ROW(INDIRECT($L$6)), MAXR))))</f>
        <v>9999999</v>
      </c>
      <c r="D179" s="9">
        <f t="shared" ca="1" si="85"/>
        <v>0</v>
      </c>
      <c r="E179" s="9">
        <f t="shared" ca="1" si="307"/>
        <v>0</v>
      </c>
      <c r="F179" s="105" t="str">
        <f t="shared" ca="1" si="308"/>
        <v/>
      </c>
      <c r="G179" s="7">
        <f t="shared" ca="1" si="309"/>
        <v>0</v>
      </c>
      <c r="H179" s="33">
        <f t="shared" ca="1" si="371"/>
        <v>0</v>
      </c>
      <c r="I179" s="33">
        <f t="shared" ca="1" si="371"/>
        <v>0</v>
      </c>
      <c r="J179" s="33">
        <f t="shared" ca="1" si="371"/>
        <v>0</v>
      </c>
      <c r="K179" s="33">
        <f t="shared" ca="1" si="371"/>
        <v>0</v>
      </c>
      <c r="L179" s="33">
        <f t="shared" ca="1" si="371"/>
        <v>0</v>
      </c>
      <c r="M179" s="33">
        <f t="shared" ca="1" si="371"/>
        <v>0</v>
      </c>
      <c r="N179" s="33">
        <f t="shared" ca="1" si="371"/>
        <v>0</v>
      </c>
      <c r="O179" s="33">
        <f t="shared" ca="1" si="371"/>
        <v>0</v>
      </c>
      <c r="P179" s="33">
        <f t="shared" ca="1" si="371"/>
        <v>0</v>
      </c>
      <c r="Q179" s="33">
        <f t="shared" ca="1" si="371"/>
        <v>0</v>
      </c>
      <c r="R179" s="33">
        <f t="shared" ca="1" si="370"/>
        <v>0</v>
      </c>
      <c r="S179" s="33">
        <f t="shared" ca="1" si="370"/>
        <v>0</v>
      </c>
      <c r="T179" s="33">
        <f t="shared" ca="1" si="370"/>
        <v>0</v>
      </c>
      <c r="U179" s="33">
        <f t="shared" ca="1" si="370"/>
        <v>0</v>
      </c>
      <c r="V179" s="33">
        <f t="shared" ca="1" si="370"/>
        <v>0</v>
      </c>
      <c r="W179" s="33">
        <f t="shared" ca="1" si="370"/>
        <v>0</v>
      </c>
      <c r="X179" s="33">
        <f t="shared" ca="1" si="370"/>
        <v>0</v>
      </c>
      <c r="Y179" s="33">
        <f t="shared" ca="1" si="370"/>
        <v>0</v>
      </c>
      <c r="Z179" s="33">
        <f t="shared" ca="1" si="370"/>
        <v>0</v>
      </c>
      <c r="AA179" s="33">
        <f t="shared" ca="1" si="370"/>
        <v>0</v>
      </c>
      <c r="AB179" s="33">
        <f t="shared" ca="1" si="370"/>
        <v>0</v>
      </c>
      <c r="AC179" s="33">
        <f t="shared" ca="1" si="373"/>
        <v>0</v>
      </c>
      <c r="AD179" s="33">
        <f t="shared" ca="1" si="373"/>
        <v>0</v>
      </c>
      <c r="AE179" s="33">
        <f t="shared" ca="1" si="373"/>
        <v>0</v>
      </c>
      <c r="AF179" s="33">
        <f t="shared" ca="1" si="372"/>
        <v>0</v>
      </c>
      <c r="AG179" s="33">
        <f t="shared" ca="1" si="372"/>
        <v>0</v>
      </c>
      <c r="AH179" s="33">
        <f t="shared" ca="1" si="372"/>
        <v>0</v>
      </c>
      <c r="AI179" s="33">
        <f t="shared" ca="1" si="372"/>
        <v>0</v>
      </c>
      <c r="AJ179" s="33">
        <f t="shared" ca="1" si="372"/>
        <v>0</v>
      </c>
      <c r="AK179" s="33">
        <f t="shared" ca="1" si="372"/>
        <v>0</v>
      </c>
      <c r="AL179" s="33">
        <f t="shared" ca="1" si="372"/>
        <v>0</v>
      </c>
      <c r="AM179" s="33">
        <f t="shared" ca="1" si="372"/>
        <v>0</v>
      </c>
      <c r="AN179" s="33">
        <f t="shared" ca="1" si="372"/>
        <v>0</v>
      </c>
      <c r="AO179" s="33">
        <f t="shared" ca="1" si="372"/>
        <v>0</v>
      </c>
      <c r="AP179" s="33">
        <f t="shared" ca="1" si="372"/>
        <v>0</v>
      </c>
      <c r="AQ179" s="33">
        <f t="shared" ca="1" si="372"/>
        <v>0</v>
      </c>
      <c r="AR179" s="33">
        <f t="shared" ca="1" si="372"/>
        <v>0</v>
      </c>
      <c r="AS179" s="33">
        <f t="shared" ca="1" si="372"/>
        <v>0</v>
      </c>
      <c r="AT179" s="33">
        <f t="shared" ca="1" si="368"/>
        <v>0</v>
      </c>
      <c r="AU179" s="33">
        <f t="shared" ca="1" si="368"/>
        <v>0</v>
      </c>
      <c r="AV179" s="33">
        <f t="shared" ca="1" si="368"/>
        <v>0</v>
      </c>
      <c r="AW179" s="33">
        <f t="shared" ca="1" si="369"/>
        <v>0</v>
      </c>
      <c r="AX179" s="33">
        <f t="shared" ca="1" si="369"/>
        <v>0</v>
      </c>
      <c r="AY179" s="33">
        <f t="shared" ca="1" si="369"/>
        <v>0</v>
      </c>
      <c r="AZ179" s="33">
        <f t="shared" ca="1" si="369"/>
        <v>0</v>
      </c>
      <c r="BA179" s="33">
        <f t="shared" ca="1" si="369"/>
        <v>0</v>
      </c>
      <c r="BB179" s="33">
        <f t="shared" ca="1" si="369"/>
        <v>0</v>
      </c>
      <c r="BC179" s="33">
        <f t="shared" ca="1" si="369"/>
        <v>0</v>
      </c>
      <c r="BD179" s="33">
        <f t="shared" ca="1" si="369"/>
        <v>0</v>
      </c>
      <c r="BE179" s="33">
        <f t="shared" ca="1" si="369"/>
        <v>0</v>
      </c>
      <c r="BF179" s="33">
        <f t="shared" ca="1" si="369"/>
        <v>0</v>
      </c>
      <c r="BG179" s="33">
        <f t="shared" ca="1" si="369"/>
        <v>0</v>
      </c>
      <c r="BH179" s="33"/>
      <c r="BJ179" s="148" t="str">
        <f t="shared" ca="1" si="310"/>
        <v/>
      </c>
      <c r="BL179" s="30"/>
      <c r="BN179" s="29" t="str">
        <f t="shared" ca="1" si="311"/>
        <v/>
      </c>
      <c r="BO179" s="29" t="str">
        <f t="shared" ca="1" si="312"/>
        <v/>
      </c>
      <c r="BP179" s="29" t="str">
        <f t="shared" ca="1" si="313"/>
        <v/>
      </c>
      <c r="BQ179" s="29" t="str">
        <f t="shared" ca="1" si="314"/>
        <v/>
      </c>
      <c r="BR179" s="29" t="str">
        <f t="shared" ca="1" si="315"/>
        <v/>
      </c>
      <c r="BS179" s="29" t="str">
        <f t="shared" ca="1" si="316"/>
        <v/>
      </c>
      <c r="BT179" s="29" t="str">
        <f t="shared" ca="1" si="317"/>
        <v/>
      </c>
      <c r="BU179" s="29" t="str">
        <f t="shared" ca="1" si="318"/>
        <v/>
      </c>
      <c r="BV179" s="29" t="str">
        <f t="shared" ca="1" si="319"/>
        <v/>
      </c>
      <c r="BW179" s="29" t="str">
        <f t="shared" ca="1" si="320"/>
        <v/>
      </c>
      <c r="BX179" s="29" t="str">
        <f t="shared" ca="1" si="321"/>
        <v/>
      </c>
      <c r="BY179" s="29" t="str">
        <f t="shared" ca="1" si="322"/>
        <v/>
      </c>
      <c r="BZ179" s="29" t="str">
        <f t="shared" ca="1" si="323"/>
        <v/>
      </c>
      <c r="CA179" s="29" t="str">
        <f t="shared" ca="1" si="324"/>
        <v/>
      </c>
      <c r="CB179" s="29" t="str">
        <f t="shared" ca="1" si="325"/>
        <v/>
      </c>
      <c r="CC179" s="29" t="str">
        <f t="shared" ca="1" si="326"/>
        <v/>
      </c>
      <c r="CD179" s="29" t="str">
        <f t="shared" ca="1" si="327"/>
        <v/>
      </c>
      <c r="CE179" s="29" t="str">
        <f t="shared" ca="1" si="328"/>
        <v/>
      </c>
      <c r="CF179" s="29" t="str">
        <f t="shared" ca="1" si="329"/>
        <v/>
      </c>
      <c r="CG179" s="29" t="str">
        <f t="shared" ca="1" si="330"/>
        <v/>
      </c>
      <c r="CH179" s="29" t="str">
        <f t="shared" ca="1" si="331"/>
        <v/>
      </c>
      <c r="CI179" s="29" t="str">
        <f t="shared" ca="1" si="332"/>
        <v/>
      </c>
      <c r="CJ179" s="29" t="str">
        <f t="shared" ca="1" si="333"/>
        <v/>
      </c>
      <c r="CK179" s="29" t="str">
        <f t="shared" ca="1" si="334"/>
        <v/>
      </c>
      <c r="CL179" s="29" t="str">
        <f t="shared" ca="1" si="335"/>
        <v/>
      </c>
      <c r="CM179" s="29" t="str">
        <f t="shared" ca="1" si="336"/>
        <v/>
      </c>
      <c r="CN179" s="29" t="str">
        <f t="shared" ca="1" si="337"/>
        <v/>
      </c>
      <c r="CO179" s="29" t="str">
        <f t="shared" ca="1" si="338"/>
        <v/>
      </c>
      <c r="CP179" s="29" t="str">
        <f t="shared" ca="1" si="339"/>
        <v/>
      </c>
      <c r="CQ179" s="29" t="str">
        <f t="shared" ca="1" si="340"/>
        <v/>
      </c>
      <c r="CR179" s="29" t="str">
        <f t="shared" ca="1" si="341"/>
        <v/>
      </c>
      <c r="CS179" s="29" t="str">
        <f t="shared" ca="1" si="342"/>
        <v/>
      </c>
      <c r="CT179" s="29" t="str">
        <f t="shared" ca="1" si="343"/>
        <v/>
      </c>
      <c r="CU179" s="29" t="str">
        <f t="shared" ca="1" si="344"/>
        <v/>
      </c>
      <c r="CV179" s="29" t="str">
        <f t="shared" ca="1" si="345"/>
        <v/>
      </c>
      <c r="CW179" s="29" t="str">
        <f t="shared" ca="1" si="346"/>
        <v/>
      </c>
      <c r="CX179" s="29" t="str">
        <f t="shared" ca="1" si="347"/>
        <v/>
      </c>
      <c r="CY179" s="29" t="str">
        <f t="shared" ca="1" si="348"/>
        <v/>
      </c>
      <c r="CZ179" s="29" t="str">
        <f t="shared" ca="1" si="349"/>
        <v/>
      </c>
      <c r="DA179" s="29" t="str">
        <f t="shared" ca="1" si="350"/>
        <v/>
      </c>
      <c r="DB179" s="29" t="str">
        <f t="shared" ca="1" si="351"/>
        <v/>
      </c>
      <c r="DC179" s="29" t="str">
        <f t="shared" ca="1" si="352"/>
        <v/>
      </c>
      <c r="DD179" s="29" t="str">
        <f t="shared" ca="1" si="353"/>
        <v/>
      </c>
      <c r="DE179" s="29" t="str">
        <f t="shared" ca="1" si="354"/>
        <v/>
      </c>
      <c r="DF179" s="29" t="str">
        <f t="shared" ca="1" si="355"/>
        <v/>
      </c>
      <c r="DG179" s="29" t="str">
        <f t="shared" ca="1" si="356"/>
        <v/>
      </c>
      <c r="DH179" s="29" t="str">
        <f t="shared" ca="1" si="357"/>
        <v/>
      </c>
      <c r="DI179" s="29" t="str">
        <f t="shared" ca="1" si="358"/>
        <v/>
      </c>
      <c r="DJ179" s="29" t="str">
        <f t="shared" ca="1" si="359"/>
        <v/>
      </c>
      <c r="DK179" s="29" t="str">
        <f t="shared" ca="1" si="360"/>
        <v/>
      </c>
      <c r="DL179" s="29" t="str">
        <f t="shared" ca="1" si="361"/>
        <v/>
      </c>
      <c r="DM179" s="29" t="str">
        <f t="shared" ca="1" si="362"/>
        <v/>
      </c>
      <c r="JD179">
        <f t="shared" si="145"/>
        <v>0</v>
      </c>
      <c r="JE179">
        <f t="shared" si="363"/>
        <v>0</v>
      </c>
      <c r="JF179" t="str">
        <f t="shared" ca="1" si="364"/>
        <v/>
      </c>
      <c r="JG179" t="str">
        <f t="shared" ca="1" si="365"/>
        <v/>
      </c>
      <c r="JH179" t="str">
        <f t="shared" ca="1" si="366"/>
        <v/>
      </c>
      <c r="JI179" t="str">
        <f t="shared" ca="1" si="367"/>
        <v/>
      </c>
    </row>
    <row r="180" spans="3:269" x14ac:dyDescent="0.2">
      <c r="C180" s="9">
        <f t="array" aca="1" ref="C180" ca="1">MIN(IF($L$7=0, 0, IF(INDIRECT($L$6)&gt;0, IF(ROW(INDIRECT($L$6))&gt;C179, ROW(INDIRECT($L$6)), MAXR))))</f>
        <v>9999999</v>
      </c>
      <c r="D180" s="9">
        <f t="shared" ca="1" si="85"/>
        <v>0</v>
      </c>
      <c r="E180" s="9">
        <f t="shared" ca="1" si="307"/>
        <v>0</v>
      </c>
      <c r="F180" s="105" t="str">
        <f t="shared" ca="1" si="308"/>
        <v/>
      </c>
      <c r="G180" s="7">
        <f t="shared" ca="1" si="309"/>
        <v>0</v>
      </c>
      <c r="H180" s="33">
        <f t="shared" ca="1" si="371"/>
        <v>0</v>
      </c>
      <c r="I180" s="33">
        <f t="shared" ca="1" si="371"/>
        <v>0</v>
      </c>
      <c r="J180" s="33">
        <f t="shared" ca="1" si="371"/>
        <v>0</v>
      </c>
      <c r="K180" s="33">
        <f t="shared" ca="1" si="371"/>
        <v>0</v>
      </c>
      <c r="L180" s="33">
        <f t="shared" ca="1" si="371"/>
        <v>0</v>
      </c>
      <c r="M180" s="33">
        <f t="shared" ca="1" si="371"/>
        <v>0</v>
      </c>
      <c r="N180" s="33">
        <f t="shared" ca="1" si="371"/>
        <v>0</v>
      </c>
      <c r="O180" s="33">
        <f t="shared" ca="1" si="371"/>
        <v>0</v>
      </c>
      <c r="P180" s="33">
        <f t="shared" ca="1" si="371"/>
        <v>0</v>
      </c>
      <c r="Q180" s="33">
        <f t="shared" ca="1" si="371"/>
        <v>0</v>
      </c>
      <c r="R180" s="33">
        <f t="shared" ca="1" si="370"/>
        <v>0</v>
      </c>
      <c r="S180" s="33">
        <f t="shared" ca="1" si="370"/>
        <v>0</v>
      </c>
      <c r="T180" s="33">
        <f t="shared" ca="1" si="370"/>
        <v>0</v>
      </c>
      <c r="U180" s="33">
        <f t="shared" ca="1" si="370"/>
        <v>0</v>
      </c>
      <c r="V180" s="33">
        <f t="shared" ca="1" si="370"/>
        <v>0</v>
      </c>
      <c r="W180" s="33">
        <f t="shared" ca="1" si="370"/>
        <v>0</v>
      </c>
      <c r="X180" s="33">
        <f t="shared" ca="1" si="370"/>
        <v>0</v>
      </c>
      <c r="Y180" s="33">
        <f t="shared" ca="1" si="370"/>
        <v>0</v>
      </c>
      <c r="Z180" s="33">
        <f t="shared" ca="1" si="370"/>
        <v>0</v>
      </c>
      <c r="AA180" s="33">
        <f t="shared" ca="1" si="370"/>
        <v>0</v>
      </c>
      <c r="AB180" s="33">
        <f t="shared" ca="1" si="370"/>
        <v>0</v>
      </c>
      <c r="AC180" s="33">
        <f t="shared" ca="1" si="373"/>
        <v>0</v>
      </c>
      <c r="AD180" s="33">
        <f t="shared" ca="1" si="373"/>
        <v>0</v>
      </c>
      <c r="AE180" s="33">
        <f t="shared" ca="1" si="373"/>
        <v>0</v>
      </c>
      <c r="AF180" s="33">
        <f t="shared" ca="1" si="372"/>
        <v>0</v>
      </c>
      <c r="AG180" s="33">
        <f t="shared" ca="1" si="372"/>
        <v>0</v>
      </c>
      <c r="AH180" s="33">
        <f t="shared" ca="1" si="372"/>
        <v>0</v>
      </c>
      <c r="AI180" s="33">
        <f t="shared" ca="1" si="372"/>
        <v>0</v>
      </c>
      <c r="AJ180" s="33">
        <f t="shared" ca="1" si="372"/>
        <v>0</v>
      </c>
      <c r="AK180" s="33">
        <f t="shared" ca="1" si="372"/>
        <v>0</v>
      </c>
      <c r="AL180" s="33">
        <f t="shared" ca="1" si="372"/>
        <v>0</v>
      </c>
      <c r="AM180" s="33">
        <f t="shared" ca="1" si="372"/>
        <v>0</v>
      </c>
      <c r="AN180" s="33">
        <f t="shared" ca="1" si="372"/>
        <v>0</v>
      </c>
      <c r="AO180" s="33">
        <f t="shared" ca="1" si="372"/>
        <v>0</v>
      </c>
      <c r="AP180" s="33">
        <f t="shared" ca="1" si="372"/>
        <v>0</v>
      </c>
      <c r="AQ180" s="33">
        <f t="shared" ca="1" si="372"/>
        <v>0</v>
      </c>
      <c r="AR180" s="33">
        <f t="shared" ca="1" si="372"/>
        <v>0</v>
      </c>
      <c r="AS180" s="33">
        <f t="shared" ca="1" si="372"/>
        <v>0</v>
      </c>
      <c r="AT180" s="33">
        <f t="shared" ca="1" si="368"/>
        <v>0</v>
      </c>
      <c r="AU180" s="33">
        <f t="shared" ca="1" si="368"/>
        <v>0</v>
      </c>
      <c r="AV180" s="33">
        <f t="shared" ca="1" si="368"/>
        <v>0</v>
      </c>
      <c r="AW180" s="33">
        <f t="shared" ca="1" si="369"/>
        <v>0</v>
      </c>
      <c r="AX180" s="33">
        <f t="shared" ca="1" si="369"/>
        <v>0</v>
      </c>
      <c r="AY180" s="33">
        <f t="shared" ca="1" si="369"/>
        <v>0</v>
      </c>
      <c r="AZ180" s="33">
        <f t="shared" ca="1" si="369"/>
        <v>0</v>
      </c>
      <c r="BA180" s="33">
        <f t="shared" ca="1" si="369"/>
        <v>0</v>
      </c>
      <c r="BB180" s="33">
        <f t="shared" ca="1" si="369"/>
        <v>0</v>
      </c>
      <c r="BC180" s="33">
        <f t="shared" ca="1" si="369"/>
        <v>0</v>
      </c>
      <c r="BD180" s="33">
        <f t="shared" ca="1" si="369"/>
        <v>0</v>
      </c>
      <c r="BE180" s="33">
        <f t="shared" ca="1" si="369"/>
        <v>0</v>
      </c>
      <c r="BF180" s="33">
        <f t="shared" ca="1" si="369"/>
        <v>0</v>
      </c>
      <c r="BG180" s="33">
        <f t="shared" ca="1" si="369"/>
        <v>0</v>
      </c>
      <c r="BH180" s="33"/>
      <c r="BJ180" s="148" t="str">
        <f t="shared" ca="1" si="310"/>
        <v/>
      </c>
      <c r="BL180" s="30"/>
      <c r="BN180" s="29" t="str">
        <f t="shared" ca="1" si="311"/>
        <v/>
      </c>
      <c r="BO180" s="29" t="str">
        <f t="shared" ca="1" si="312"/>
        <v/>
      </c>
      <c r="BP180" s="29" t="str">
        <f t="shared" ca="1" si="313"/>
        <v/>
      </c>
      <c r="BQ180" s="29" t="str">
        <f t="shared" ca="1" si="314"/>
        <v/>
      </c>
      <c r="BR180" s="29" t="str">
        <f t="shared" ca="1" si="315"/>
        <v/>
      </c>
      <c r="BS180" s="29" t="str">
        <f t="shared" ca="1" si="316"/>
        <v/>
      </c>
      <c r="BT180" s="29" t="str">
        <f t="shared" ca="1" si="317"/>
        <v/>
      </c>
      <c r="BU180" s="29" t="str">
        <f t="shared" ca="1" si="318"/>
        <v/>
      </c>
      <c r="BV180" s="29" t="str">
        <f t="shared" ca="1" si="319"/>
        <v/>
      </c>
      <c r="BW180" s="29" t="str">
        <f t="shared" ca="1" si="320"/>
        <v/>
      </c>
      <c r="BX180" s="29" t="str">
        <f t="shared" ca="1" si="321"/>
        <v/>
      </c>
      <c r="BY180" s="29" t="str">
        <f t="shared" ca="1" si="322"/>
        <v/>
      </c>
      <c r="BZ180" s="29" t="str">
        <f t="shared" ca="1" si="323"/>
        <v/>
      </c>
      <c r="CA180" s="29" t="str">
        <f t="shared" ca="1" si="324"/>
        <v/>
      </c>
      <c r="CB180" s="29" t="str">
        <f t="shared" ca="1" si="325"/>
        <v/>
      </c>
      <c r="CC180" s="29" t="str">
        <f t="shared" ca="1" si="326"/>
        <v/>
      </c>
      <c r="CD180" s="29" t="str">
        <f t="shared" ca="1" si="327"/>
        <v/>
      </c>
      <c r="CE180" s="29" t="str">
        <f t="shared" ca="1" si="328"/>
        <v/>
      </c>
      <c r="CF180" s="29" t="str">
        <f t="shared" ca="1" si="329"/>
        <v/>
      </c>
      <c r="CG180" s="29" t="str">
        <f t="shared" ca="1" si="330"/>
        <v/>
      </c>
      <c r="CH180" s="29" t="str">
        <f t="shared" ca="1" si="331"/>
        <v/>
      </c>
      <c r="CI180" s="29" t="str">
        <f t="shared" ca="1" si="332"/>
        <v/>
      </c>
      <c r="CJ180" s="29" t="str">
        <f t="shared" ca="1" si="333"/>
        <v/>
      </c>
      <c r="CK180" s="29" t="str">
        <f t="shared" ca="1" si="334"/>
        <v/>
      </c>
      <c r="CL180" s="29" t="str">
        <f t="shared" ca="1" si="335"/>
        <v/>
      </c>
      <c r="CM180" s="29" t="str">
        <f t="shared" ca="1" si="336"/>
        <v/>
      </c>
      <c r="CN180" s="29" t="str">
        <f t="shared" ca="1" si="337"/>
        <v/>
      </c>
      <c r="CO180" s="29" t="str">
        <f t="shared" ca="1" si="338"/>
        <v/>
      </c>
      <c r="CP180" s="29" t="str">
        <f t="shared" ca="1" si="339"/>
        <v/>
      </c>
      <c r="CQ180" s="29" t="str">
        <f t="shared" ca="1" si="340"/>
        <v/>
      </c>
      <c r="CR180" s="29" t="str">
        <f t="shared" ca="1" si="341"/>
        <v/>
      </c>
      <c r="CS180" s="29" t="str">
        <f t="shared" ca="1" si="342"/>
        <v/>
      </c>
      <c r="CT180" s="29" t="str">
        <f t="shared" ca="1" si="343"/>
        <v/>
      </c>
      <c r="CU180" s="29" t="str">
        <f t="shared" ca="1" si="344"/>
        <v/>
      </c>
      <c r="CV180" s="29" t="str">
        <f t="shared" ca="1" si="345"/>
        <v/>
      </c>
      <c r="CW180" s="29" t="str">
        <f t="shared" ca="1" si="346"/>
        <v/>
      </c>
      <c r="CX180" s="29" t="str">
        <f t="shared" ca="1" si="347"/>
        <v/>
      </c>
      <c r="CY180" s="29" t="str">
        <f t="shared" ca="1" si="348"/>
        <v/>
      </c>
      <c r="CZ180" s="29" t="str">
        <f t="shared" ca="1" si="349"/>
        <v/>
      </c>
      <c r="DA180" s="29" t="str">
        <f t="shared" ca="1" si="350"/>
        <v/>
      </c>
      <c r="DB180" s="29" t="str">
        <f t="shared" ca="1" si="351"/>
        <v/>
      </c>
      <c r="DC180" s="29" t="str">
        <f t="shared" ca="1" si="352"/>
        <v/>
      </c>
      <c r="DD180" s="29" t="str">
        <f t="shared" ca="1" si="353"/>
        <v/>
      </c>
      <c r="DE180" s="29" t="str">
        <f t="shared" ca="1" si="354"/>
        <v/>
      </c>
      <c r="DF180" s="29" t="str">
        <f t="shared" ca="1" si="355"/>
        <v/>
      </c>
      <c r="DG180" s="29" t="str">
        <f t="shared" ca="1" si="356"/>
        <v/>
      </c>
      <c r="DH180" s="29" t="str">
        <f t="shared" ca="1" si="357"/>
        <v/>
      </c>
      <c r="DI180" s="29" t="str">
        <f t="shared" ca="1" si="358"/>
        <v/>
      </c>
      <c r="DJ180" s="29" t="str">
        <f t="shared" ca="1" si="359"/>
        <v/>
      </c>
      <c r="DK180" s="29" t="str">
        <f t="shared" ca="1" si="360"/>
        <v/>
      </c>
      <c r="DL180" s="29" t="str">
        <f t="shared" ca="1" si="361"/>
        <v/>
      </c>
      <c r="DM180" s="29" t="str">
        <f t="shared" ca="1" si="362"/>
        <v/>
      </c>
      <c r="JD180">
        <f t="shared" si="145"/>
        <v>0</v>
      </c>
      <c r="JE180">
        <f t="shared" si="363"/>
        <v>0</v>
      </c>
      <c r="JF180" t="str">
        <f t="shared" ca="1" si="364"/>
        <v/>
      </c>
      <c r="JG180" t="str">
        <f t="shared" ca="1" si="365"/>
        <v/>
      </c>
      <c r="JH180" t="str">
        <f t="shared" ca="1" si="366"/>
        <v/>
      </c>
      <c r="JI180" t="str">
        <f t="shared" ca="1" si="367"/>
        <v/>
      </c>
    </row>
    <row r="181" spans="3:269" x14ac:dyDescent="0.2">
      <c r="C181" s="9">
        <f t="array" aca="1" ref="C181" ca="1">MIN(IF($L$7=0, 0, IF(INDIRECT($L$6)&gt;0, IF(ROW(INDIRECT($L$6))&gt;C180, ROW(INDIRECT($L$6)), MAXR))))</f>
        <v>9999999</v>
      </c>
      <c r="D181" s="9">
        <f t="shared" ca="1" si="85"/>
        <v>0</v>
      </c>
      <c r="E181" s="9">
        <f t="shared" ca="1" si="307"/>
        <v>0</v>
      </c>
      <c r="F181" s="105" t="str">
        <f t="shared" ca="1" si="308"/>
        <v/>
      </c>
      <c r="G181" s="7">
        <f t="shared" ca="1" si="309"/>
        <v>0</v>
      </c>
      <c r="H181" s="33">
        <f t="shared" ca="1" si="371"/>
        <v>0</v>
      </c>
      <c r="I181" s="33">
        <f t="shared" ca="1" si="371"/>
        <v>0</v>
      </c>
      <c r="J181" s="33">
        <f t="shared" ca="1" si="371"/>
        <v>0</v>
      </c>
      <c r="K181" s="33">
        <f t="shared" ca="1" si="371"/>
        <v>0</v>
      </c>
      <c r="L181" s="33">
        <f t="shared" ca="1" si="371"/>
        <v>0</v>
      </c>
      <c r="M181" s="33">
        <f t="shared" ca="1" si="371"/>
        <v>0</v>
      </c>
      <c r="N181" s="33">
        <f t="shared" ca="1" si="371"/>
        <v>0</v>
      </c>
      <c r="O181" s="33">
        <f t="shared" ca="1" si="371"/>
        <v>0</v>
      </c>
      <c r="P181" s="33">
        <f t="shared" ca="1" si="371"/>
        <v>0</v>
      </c>
      <c r="Q181" s="33">
        <f t="shared" ca="1" si="371"/>
        <v>0</v>
      </c>
      <c r="R181" s="33">
        <f t="shared" ca="1" si="370"/>
        <v>0</v>
      </c>
      <c r="S181" s="33">
        <f t="shared" ca="1" si="370"/>
        <v>0</v>
      </c>
      <c r="T181" s="33">
        <f t="shared" ca="1" si="370"/>
        <v>0</v>
      </c>
      <c r="U181" s="33">
        <f t="shared" ca="1" si="370"/>
        <v>0</v>
      </c>
      <c r="V181" s="33">
        <f t="shared" ca="1" si="370"/>
        <v>0</v>
      </c>
      <c r="W181" s="33">
        <f t="shared" ca="1" si="370"/>
        <v>0</v>
      </c>
      <c r="X181" s="33">
        <f t="shared" ca="1" si="370"/>
        <v>0</v>
      </c>
      <c r="Y181" s="33">
        <f t="shared" ca="1" si="370"/>
        <v>0</v>
      </c>
      <c r="Z181" s="33">
        <f t="shared" ca="1" si="370"/>
        <v>0</v>
      </c>
      <c r="AA181" s="33">
        <f t="shared" ca="1" si="370"/>
        <v>0</v>
      </c>
      <c r="AB181" s="33">
        <f t="shared" ca="1" si="370"/>
        <v>0</v>
      </c>
      <c r="AC181" s="33">
        <f t="shared" ca="1" si="373"/>
        <v>0</v>
      </c>
      <c r="AD181" s="33">
        <f t="shared" ca="1" si="373"/>
        <v>0</v>
      </c>
      <c r="AE181" s="33">
        <f t="shared" ca="1" si="373"/>
        <v>0</v>
      </c>
      <c r="AF181" s="33">
        <f t="shared" ca="1" si="372"/>
        <v>0</v>
      </c>
      <c r="AG181" s="33">
        <f t="shared" ca="1" si="372"/>
        <v>0</v>
      </c>
      <c r="AH181" s="33">
        <f t="shared" ca="1" si="372"/>
        <v>0</v>
      </c>
      <c r="AI181" s="33">
        <f t="shared" ca="1" si="372"/>
        <v>0</v>
      </c>
      <c r="AJ181" s="33">
        <f t="shared" ca="1" si="372"/>
        <v>0</v>
      </c>
      <c r="AK181" s="33">
        <f t="shared" ca="1" si="372"/>
        <v>0</v>
      </c>
      <c r="AL181" s="33">
        <f t="shared" ca="1" si="372"/>
        <v>0</v>
      </c>
      <c r="AM181" s="33">
        <f t="shared" ca="1" si="372"/>
        <v>0</v>
      </c>
      <c r="AN181" s="33">
        <f t="shared" ca="1" si="372"/>
        <v>0</v>
      </c>
      <c r="AO181" s="33">
        <f t="shared" ca="1" si="372"/>
        <v>0</v>
      </c>
      <c r="AP181" s="33">
        <f t="shared" ca="1" si="372"/>
        <v>0</v>
      </c>
      <c r="AQ181" s="33">
        <f t="shared" ca="1" si="372"/>
        <v>0</v>
      </c>
      <c r="AR181" s="33">
        <f t="shared" ca="1" si="372"/>
        <v>0</v>
      </c>
      <c r="AS181" s="33">
        <f t="shared" ca="1" si="372"/>
        <v>0</v>
      </c>
      <c r="AT181" s="33">
        <f t="shared" ca="1" si="368"/>
        <v>0</v>
      </c>
      <c r="AU181" s="33">
        <f t="shared" ca="1" si="368"/>
        <v>0</v>
      </c>
      <c r="AV181" s="33">
        <f t="shared" ca="1" si="368"/>
        <v>0</v>
      </c>
      <c r="AW181" s="33">
        <f t="shared" ca="1" si="369"/>
        <v>0</v>
      </c>
      <c r="AX181" s="33">
        <f t="shared" ca="1" si="369"/>
        <v>0</v>
      </c>
      <c r="AY181" s="33">
        <f t="shared" ca="1" si="369"/>
        <v>0</v>
      </c>
      <c r="AZ181" s="33">
        <f t="shared" ca="1" si="369"/>
        <v>0</v>
      </c>
      <c r="BA181" s="33">
        <f t="shared" ca="1" si="369"/>
        <v>0</v>
      </c>
      <c r="BB181" s="33">
        <f t="shared" ca="1" si="369"/>
        <v>0</v>
      </c>
      <c r="BC181" s="33">
        <f t="shared" ca="1" si="369"/>
        <v>0</v>
      </c>
      <c r="BD181" s="33">
        <f t="shared" ca="1" si="369"/>
        <v>0</v>
      </c>
      <c r="BE181" s="33">
        <f t="shared" ca="1" si="369"/>
        <v>0</v>
      </c>
      <c r="BF181" s="33">
        <f t="shared" ca="1" si="369"/>
        <v>0</v>
      </c>
      <c r="BG181" s="33">
        <f t="shared" ca="1" si="369"/>
        <v>0</v>
      </c>
      <c r="BH181" s="33"/>
      <c r="BJ181" s="148" t="str">
        <f t="shared" ca="1" si="310"/>
        <v/>
      </c>
      <c r="BL181" s="30"/>
      <c r="BN181" s="29" t="str">
        <f t="shared" ca="1" si="311"/>
        <v/>
      </c>
      <c r="BO181" s="29" t="str">
        <f t="shared" ca="1" si="312"/>
        <v/>
      </c>
      <c r="BP181" s="29" t="str">
        <f t="shared" ca="1" si="313"/>
        <v/>
      </c>
      <c r="BQ181" s="29" t="str">
        <f t="shared" ca="1" si="314"/>
        <v/>
      </c>
      <c r="BR181" s="29" t="str">
        <f t="shared" ca="1" si="315"/>
        <v/>
      </c>
      <c r="BS181" s="29" t="str">
        <f t="shared" ca="1" si="316"/>
        <v/>
      </c>
      <c r="BT181" s="29" t="str">
        <f t="shared" ca="1" si="317"/>
        <v/>
      </c>
      <c r="BU181" s="29" t="str">
        <f t="shared" ca="1" si="318"/>
        <v/>
      </c>
      <c r="BV181" s="29" t="str">
        <f t="shared" ca="1" si="319"/>
        <v/>
      </c>
      <c r="BW181" s="29" t="str">
        <f t="shared" ca="1" si="320"/>
        <v/>
      </c>
      <c r="BX181" s="29" t="str">
        <f t="shared" ca="1" si="321"/>
        <v/>
      </c>
      <c r="BY181" s="29" t="str">
        <f t="shared" ca="1" si="322"/>
        <v/>
      </c>
      <c r="BZ181" s="29" t="str">
        <f t="shared" ca="1" si="323"/>
        <v/>
      </c>
      <c r="CA181" s="29" t="str">
        <f t="shared" ca="1" si="324"/>
        <v/>
      </c>
      <c r="CB181" s="29" t="str">
        <f t="shared" ca="1" si="325"/>
        <v/>
      </c>
      <c r="CC181" s="29" t="str">
        <f t="shared" ca="1" si="326"/>
        <v/>
      </c>
      <c r="CD181" s="29" t="str">
        <f t="shared" ca="1" si="327"/>
        <v/>
      </c>
      <c r="CE181" s="29" t="str">
        <f t="shared" ca="1" si="328"/>
        <v/>
      </c>
      <c r="CF181" s="29" t="str">
        <f t="shared" ca="1" si="329"/>
        <v/>
      </c>
      <c r="CG181" s="29" t="str">
        <f t="shared" ca="1" si="330"/>
        <v/>
      </c>
      <c r="CH181" s="29" t="str">
        <f t="shared" ca="1" si="331"/>
        <v/>
      </c>
      <c r="CI181" s="29" t="str">
        <f t="shared" ca="1" si="332"/>
        <v/>
      </c>
      <c r="CJ181" s="29" t="str">
        <f t="shared" ca="1" si="333"/>
        <v/>
      </c>
      <c r="CK181" s="29" t="str">
        <f t="shared" ca="1" si="334"/>
        <v/>
      </c>
      <c r="CL181" s="29" t="str">
        <f t="shared" ca="1" si="335"/>
        <v/>
      </c>
      <c r="CM181" s="29" t="str">
        <f t="shared" ca="1" si="336"/>
        <v/>
      </c>
      <c r="CN181" s="29" t="str">
        <f t="shared" ca="1" si="337"/>
        <v/>
      </c>
      <c r="CO181" s="29" t="str">
        <f t="shared" ca="1" si="338"/>
        <v/>
      </c>
      <c r="CP181" s="29" t="str">
        <f t="shared" ca="1" si="339"/>
        <v/>
      </c>
      <c r="CQ181" s="29" t="str">
        <f t="shared" ca="1" si="340"/>
        <v/>
      </c>
      <c r="CR181" s="29" t="str">
        <f t="shared" ca="1" si="341"/>
        <v/>
      </c>
      <c r="CS181" s="29" t="str">
        <f t="shared" ca="1" si="342"/>
        <v/>
      </c>
      <c r="CT181" s="29" t="str">
        <f t="shared" ca="1" si="343"/>
        <v/>
      </c>
      <c r="CU181" s="29" t="str">
        <f t="shared" ca="1" si="344"/>
        <v/>
      </c>
      <c r="CV181" s="29" t="str">
        <f t="shared" ca="1" si="345"/>
        <v/>
      </c>
      <c r="CW181" s="29" t="str">
        <f t="shared" ca="1" si="346"/>
        <v/>
      </c>
      <c r="CX181" s="29" t="str">
        <f t="shared" ca="1" si="347"/>
        <v/>
      </c>
      <c r="CY181" s="29" t="str">
        <f t="shared" ca="1" si="348"/>
        <v/>
      </c>
      <c r="CZ181" s="29" t="str">
        <f t="shared" ca="1" si="349"/>
        <v/>
      </c>
      <c r="DA181" s="29" t="str">
        <f t="shared" ca="1" si="350"/>
        <v/>
      </c>
      <c r="DB181" s="29" t="str">
        <f t="shared" ca="1" si="351"/>
        <v/>
      </c>
      <c r="DC181" s="29" t="str">
        <f t="shared" ca="1" si="352"/>
        <v/>
      </c>
      <c r="DD181" s="29" t="str">
        <f t="shared" ca="1" si="353"/>
        <v/>
      </c>
      <c r="DE181" s="29" t="str">
        <f t="shared" ca="1" si="354"/>
        <v/>
      </c>
      <c r="DF181" s="29" t="str">
        <f t="shared" ca="1" si="355"/>
        <v/>
      </c>
      <c r="DG181" s="29" t="str">
        <f t="shared" ca="1" si="356"/>
        <v/>
      </c>
      <c r="DH181" s="29" t="str">
        <f t="shared" ca="1" si="357"/>
        <v/>
      </c>
      <c r="DI181" s="29" t="str">
        <f t="shared" ca="1" si="358"/>
        <v/>
      </c>
      <c r="DJ181" s="29" t="str">
        <f t="shared" ca="1" si="359"/>
        <v/>
      </c>
      <c r="DK181" s="29" t="str">
        <f t="shared" ca="1" si="360"/>
        <v/>
      </c>
      <c r="DL181" s="29" t="str">
        <f t="shared" ca="1" si="361"/>
        <v/>
      </c>
      <c r="DM181" s="29" t="str">
        <f t="shared" ca="1" si="362"/>
        <v/>
      </c>
      <c r="JD181">
        <f t="shared" si="145"/>
        <v>0</v>
      </c>
      <c r="JE181">
        <f t="shared" si="363"/>
        <v>0</v>
      </c>
      <c r="JF181" t="str">
        <f t="shared" ca="1" si="364"/>
        <v/>
      </c>
      <c r="JG181" t="str">
        <f t="shared" ca="1" si="365"/>
        <v/>
      </c>
      <c r="JH181" t="str">
        <f t="shared" ca="1" si="366"/>
        <v/>
      </c>
      <c r="JI181" t="str">
        <f t="shared" ca="1" si="367"/>
        <v/>
      </c>
    </row>
    <row r="182" spans="3:269" x14ac:dyDescent="0.2">
      <c r="C182" s="9">
        <f t="array" aca="1" ref="C182" ca="1">MIN(IF($L$7=0, 0, IF(INDIRECT($L$6)&gt;0, IF(ROW(INDIRECT($L$6))&gt;C181, ROW(INDIRECT($L$6)), MAXR))))</f>
        <v>9999999</v>
      </c>
      <c r="D182" s="9">
        <f t="shared" ca="1" si="85"/>
        <v>0</v>
      </c>
      <c r="E182" s="9">
        <f t="shared" ca="1" si="307"/>
        <v>0</v>
      </c>
      <c r="F182" s="105" t="str">
        <f t="shared" ca="1" si="308"/>
        <v/>
      </c>
      <c r="G182" s="7">
        <f t="shared" ca="1" si="309"/>
        <v>0</v>
      </c>
      <c r="H182" s="33">
        <f t="shared" ca="1" si="371"/>
        <v>0</v>
      </c>
      <c r="I182" s="33">
        <f t="shared" ca="1" si="371"/>
        <v>0</v>
      </c>
      <c r="J182" s="33">
        <f t="shared" ca="1" si="371"/>
        <v>0</v>
      </c>
      <c r="K182" s="33">
        <f t="shared" ca="1" si="371"/>
        <v>0</v>
      </c>
      <c r="L182" s="33">
        <f t="shared" ca="1" si="371"/>
        <v>0</v>
      </c>
      <c r="M182" s="33">
        <f t="shared" ca="1" si="371"/>
        <v>0</v>
      </c>
      <c r="N182" s="33">
        <f t="shared" ca="1" si="371"/>
        <v>0</v>
      </c>
      <c r="O182" s="33">
        <f t="shared" ca="1" si="371"/>
        <v>0</v>
      </c>
      <c r="P182" s="33">
        <f t="shared" ca="1" si="371"/>
        <v>0</v>
      </c>
      <c r="Q182" s="33">
        <f t="shared" ca="1" si="371"/>
        <v>0</v>
      </c>
      <c r="R182" s="33">
        <f t="shared" ca="1" si="370"/>
        <v>0</v>
      </c>
      <c r="S182" s="33">
        <f t="shared" ca="1" si="370"/>
        <v>0</v>
      </c>
      <c r="T182" s="33">
        <f t="shared" ca="1" si="370"/>
        <v>0</v>
      </c>
      <c r="U182" s="33">
        <f t="shared" ca="1" si="370"/>
        <v>0</v>
      </c>
      <c r="V182" s="33">
        <f t="shared" ca="1" si="370"/>
        <v>0</v>
      </c>
      <c r="W182" s="33">
        <f t="shared" ca="1" si="370"/>
        <v>0</v>
      </c>
      <c r="X182" s="33">
        <f t="shared" ca="1" si="370"/>
        <v>0</v>
      </c>
      <c r="Y182" s="33">
        <f t="shared" ca="1" si="370"/>
        <v>0</v>
      </c>
      <c r="Z182" s="33">
        <f t="shared" ca="1" si="370"/>
        <v>0</v>
      </c>
      <c r="AA182" s="33">
        <f t="shared" ca="1" si="370"/>
        <v>0</v>
      </c>
      <c r="AB182" s="33">
        <f t="shared" ca="1" si="370"/>
        <v>0</v>
      </c>
      <c r="AC182" s="33">
        <f t="shared" ca="1" si="373"/>
        <v>0</v>
      </c>
      <c r="AD182" s="33">
        <f t="shared" ca="1" si="373"/>
        <v>0</v>
      </c>
      <c r="AE182" s="33">
        <f t="shared" ca="1" si="373"/>
        <v>0</v>
      </c>
      <c r="AF182" s="33">
        <f t="shared" ca="1" si="372"/>
        <v>0</v>
      </c>
      <c r="AG182" s="33">
        <f t="shared" ca="1" si="372"/>
        <v>0</v>
      </c>
      <c r="AH182" s="33">
        <f t="shared" ca="1" si="372"/>
        <v>0</v>
      </c>
      <c r="AI182" s="33">
        <f t="shared" ca="1" si="372"/>
        <v>0</v>
      </c>
      <c r="AJ182" s="33">
        <f t="shared" ca="1" si="372"/>
        <v>0</v>
      </c>
      <c r="AK182" s="33">
        <f t="shared" ca="1" si="372"/>
        <v>0</v>
      </c>
      <c r="AL182" s="33">
        <f t="shared" ca="1" si="372"/>
        <v>0</v>
      </c>
      <c r="AM182" s="33">
        <f t="shared" ca="1" si="372"/>
        <v>0</v>
      </c>
      <c r="AN182" s="33">
        <f t="shared" ca="1" si="372"/>
        <v>0</v>
      </c>
      <c r="AO182" s="33">
        <f t="shared" ca="1" si="372"/>
        <v>0</v>
      </c>
      <c r="AP182" s="33">
        <f t="shared" ca="1" si="372"/>
        <v>0</v>
      </c>
      <c r="AQ182" s="33">
        <f t="shared" ca="1" si="372"/>
        <v>0</v>
      </c>
      <c r="AR182" s="33">
        <f t="shared" ca="1" si="372"/>
        <v>0</v>
      </c>
      <c r="AS182" s="33">
        <f t="shared" ca="1" si="372"/>
        <v>0</v>
      </c>
      <c r="AT182" s="33">
        <f t="shared" ca="1" si="368"/>
        <v>0</v>
      </c>
      <c r="AU182" s="33">
        <f t="shared" ca="1" si="368"/>
        <v>0</v>
      </c>
      <c r="AV182" s="33">
        <f t="shared" ca="1" si="368"/>
        <v>0</v>
      </c>
      <c r="AW182" s="33">
        <f t="shared" ca="1" si="369"/>
        <v>0</v>
      </c>
      <c r="AX182" s="33">
        <f t="shared" ca="1" si="369"/>
        <v>0</v>
      </c>
      <c r="AY182" s="33">
        <f t="shared" ref="AY182:BG182" ca="1" si="374">IF(OR($C182=MAXR, $C182=0, AY$24=0, AY$19=0), 0, IF(LEN(INDIRECT($F$9&amp;AY$20&amp;$C182))=0, NULL,  INDIRECT($F$9&amp;AY$20&amp;$C182)))</f>
        <v>0</v>
      </c>
      <c r="AZ182" s="33">
        <f t="shared" ca="1" si="374"/>
        <v>0</v>
      </c>
      <c r="BA182" s="33">
        <f t="shared" ca="1" si="374"/>
        <v>0</v>
      </c>
      <c r="BB182" s="33">
        <f t="shared" ca="1" si="374"/>
        <v>0</v>
      </c>
      <c r="BC182" s="33">
        <f t="shared" ca="1" si="374"/>
        <v>0</v>
      </c>
      <c r="BD182" s="33">
        <f t="shared" ca="1" si="374"/>
        <v>0</v>
      </c>
      <c r="BE182" s="33">
        <f t="shared" ca="1" si="374"/>
        <v>0</v>
      </c>
      <c r="BF182" s="33">
        <f t="shared" ca="1" si="374"/>
        <v>0</v>
      </c>
      <c r="BG182" s="33">
        <f t="shared" ca="1" si="374"/>
        <v>0</v>
      </c>
      <c r="BH182" s="33"/>
      <c r="BJ182" s="148" t="str">
        <f t="shared" ca="1" si="310"/>
        <v/>
      </c>
      <c r="BL182" s="30"/>
      <c r="BN182" s="29" t="str">
        <f t="shared" ca="1" si="311"/>
        <v/>
      </c>
      <c r="BO182" s="29" t="str">
        <f t="shared" ca="1" si="312"/>
        <v/>
      </c>
      <c r="BP182" s="29" t="str">
        <f t="shared" ca="1" si="313"/>
        <v/>
      </c>
      <c r="BQ182" s="29" t="str">
        <f t="shared" ca="1" si="314"/>
        <v/>
      </c>
      <c r="BR182" s="29" t="str">
        <f t="shared" ca="1" si="315"/>
        <v/>
      </c>
      <c r="BS182" s="29" t="str">
        <f t="shared" ca="1" si="316"/>
        <v/>
      </c>
      <c r="BT182" s="29" t="str">
        <f t="shared" ca="1" si="317"/>
        <v/>
      </c>
      <c r="BU182" s="29" t="str">
        <f t="shared" ca="1" si="318"/>
        <v/>
      </c>
      <c r="BV182" s="29" t="str">
        <f t="shared" ca="1" si="319"/>
        <v/>
      </c>
      <c r="BW182" s="29" t="str">
        <f t="shared" ca="1" si="320"/>
        <v/>
      </c>
      <c r="BX182" s="29" t="str">
        <f t="shared" ca="1" si="321"/>
        <v/>
      </c>
      <c r="BY182" s="29" t="str">
        <f t="shared" ca="1" si="322"/>
        <v/>
      </c>
      <c r="BZ182" s="29" t="str">
        <f t="shared" ca="1" si="323"/>
        <v/>
      </c>
      <c r="CA182" s="29" t="str">
        <f t="shared" ca="1" si="324"/>
        <v/>
      </c>
      <c r="CB182" s="29" t="str">
        <f t="shared" ca="1" si="325"/>
        <v/>
      </c>
      <c r="CC182" s="29" t="str">
        <f t="shared" ca="1" si="326"/>
        <v/>
      </c>
      <c r="CD182" s="29" t="str">
        <f t="shared" ca="1" si="327"/>
        <v/>
      </c>
      <c r="CE182" s="29" t="str">
        <f t="shared" ca="1" si="328"/>
        <v/>
      </c>
      <c r="CF182" s="29" t="str">
        <f t="shared" ca="1" si="329"/>
        <v/>
      </c>
      <c r="CG182" s="29" t="str">
        <f t="shared" ca="1" si="330"/>
        <v/>
      </c>
      <c r="CH182" s="29" t="str">
        <f t="shared" ca="1" si="331"/>
        <v/>
      </c>
      <c r="CI182" s="29" t="str">
        <f t="shared" ca="1" si="332"/>
        <v/>
      </c>
      <c r="CJ182" s="29" t="str">
        <f t="shared" ca="1" si="333"/>
        <v/>
      </c>
      <c r="CK182" s="29" t="str">
        <f t="shared" ca="1" si="334"/>
        <v/>
      </c>
      <c r="CL182" s="29" t="str">
        <f t="shared" ca="1" si="335"/>
        <v/>
      </c>
      <c r="CM182" s="29" t="str">
        <f t="shared" ca="1" si="336"/>
        <v/>
      </c>
      <c r="CN182" s="29" t="str">
        <f t="shared" ca="1" si="337"/>
        <v/>
      </c>
      <c r="CO182" s="29" t="str">
        <f t="shared" ca="1" si="338"/>
        <v/>
      </c>
      <c r="CP182" s="29" t="str">
        <f t="shared" ca="1" si="339"/>
        <v/>
      </c>
      <c r="CQ182" s="29" t="str">
        <f t="shared" ca="1" si="340"/>
        <v/>
      </c>
      <c r="CR182" s="29" t="str">
        <f t="shared" ca="1" si="341"/>
        <v/>
      </c>
      <c r="CS182" s="29" t="str">
        <f t="shared" ca="1" si="342"/>
        <v/>
      </c>
      <c r="CT182" s="29" t="str">
        <f t="shared" ca="1" si="343"/>
        <v/>
      </c>
      <c r="CU182" s="29" t="str">
        <f t="shared" ca="1" si="344"/>
        <v/>
      </c>
      <c r="CV182" s="29" t="str">
        <f t="shared" ca="1" si="345"/>
        <v/>
      </c>
      <c r="CW182" s="29" t="str">
        <f t="shared" ca="1" si="346"/>
        <v/>
      </c>
      <c r="CX182" s="29" t="str">
        <f t="shared" ca="1" si="347"/>
        <v/>
      </c>
      <c r="CY182" s="29" t="str">
        <f t="shared" ca="1" si="348"/>
        <v/>
      </c>
      <c r="CZ182" s="29" t="str">
        <f t="shared" ca="1" si="349"/>
        <v/>
      </c>
      <c r="DA182" s="29" t="str">
        <f t="shared" ca="1" si="350"/>
        <v/>
      </c>
      <c r="DB182" s="29" t="str">
        <f t="shared" ca="1" si="351"/>
        <v/>
      </c>
      <c r="DC182" s="29" t="str">
        <f t="shared" ca="1" si="352"/>
        <v/>
      </c>
      <c r="DD182" s="29" t="str">
        <f t="shared" ca="1" si="353"/>
        <v/>
      </c>
      <c r="DE182" s="29" t="str">
        <f t="shared" ca="1" si="354"/>
        <v/>
      </c>
      <c r="DF182" s="29" t="str">
        <f t="shared" ca="1" si="355"/>
        <v/>
      </c>
      <c r="DG182" s="29" t="str">
        <f t="shared" ca="1" si="356"/>
        <v/>
      </c>
      <c r="DH182" s="29" t="str">
        <f t="shared" ca="1" si="357"/>
        <v/>
      </c>
      <c r="DI182" s="29" t="str">
        <f t="shared" ca="1" si="358"/>
        <v/>
      </c>
      <c r="DJ182" s="29" t="str">
        <f t="shared" ca="1" si="359"/>
        <v/>
      </c>
      <c r="DK182" s="29" t="str">
        <f t="shared" ca="1" si="360"/>
        <v/>
      </c>
      <c r="DL182" s="29" t="str">
        <f t="shared" ca="1" si="361"/>
        <v/>
      </c>
      <c r="DM182" s="29" t="str">
        <f t="shared" ca="1" si="362"/>
        <v/>
      </c>
      <c r="JD182">
        <f t="shared" si="145"/>
        <v>0</v>
      </c>
      <c r="JE182">
        <f t="shared" si="363"/>
        <v>0</v>
      </c>
      <c r="JF182" t="str">
        <f t="shared" ca="1" si="364"/>
        <v/>
      </c>
      <c r="JG182" t="str">
        <f t="shared" ca="1" si="365"/>
        <v/>
      </c>
      <c r="JH182" t="str">
        <f t="shared" ca="1" si="366"/>
        <v/>
      </c>
      <c r="JI182" t="str">
        <f t="shared" ca="1" si="367"/>
        <v/>
      </c>
    </row>
    <row r="183" spans="3:269" x14ac:dyDescent="0.2">
      <c r="C183" s="9">
        <f t="array" aca="1" ref="C183" ca="1">MIN(IF($L$7=0, 0, IF(INDIRECT($L$6)&gt;0, IF(ROW(INDIRECT($L$6))&gt;C182, ROW(INDIRECT($L$6)), MAXR))))</f>
        <v>9999999</v>
      </c>
      <c r="D183" s="9">
        <f t="shared" ca="1" si="85"/>
        <v>0</v>
      </c>
      <c r="E183" s="9">
        <f t="shared" ca="1" si="307"/>
        <v>0</v>
      </c>
      <c r="F183" s="105" t="str">
        <f t="shared" ca="1" si="308"/>
        <v/>
      </c>
      <c r="G183" s="7">
        <f t="shared" ca="1" si="309"/>
        <v>0</v>
      </c>
      <c r="H183" s="33">
        <f t="shared" ca="1" si="371"/>
        <v>0</v>
      </c>
      <c r="I183" s="33">
        <f t="shared" ca="1" si="371"/>
        <v>0</v>
      </c>
      <c r="J183" s="33">
        <f t="shared" ca="1" si="371"/>
        <v>0</v>
      </c>
      <c r="K183" s="33">
        <f t="shared" ca="1" si="371"/>
        <v>0</v>
      </c>
      <c r="L183" s="33">
        <f t="shared" ca="1" si="371"/>
        <v>0</v>
      </c>
      <c r="M183" s="33">
        <f t="shared" ca="1" si="371"/>
        <v>0</v>
      </c>
      <c r="N183" s="33">
        <f t="shared" ca="1" si="371"/>
        <v>0</v>
      </c>
      <c r="O183" s="33">
        <f t="shared" ca="1" si="371"/>
        <v>0</v>
      </c>
      <c r="P183" s="33">
        <f t="shared" ca="1" si="371"/>
        <v>0</v>
      </c>
      <c r="Q183" s="33">
        <f t="shared" ca="1" si="371"/>
        <v>0</v>
      </c>
      <c r="R183" s="33">
        <f t="shared" ca="1" si="370"/>
        <v>0</v>
      </c>
      <c r="S183" s="33">
        <f t="shared" ca="1" si="370"/>
        <v>0</v>
      </c>
      <c r="T183" s="33">
        <f t="shared" ca="1" si="370"/>
        <v>0</v>
      </c>
      <c r="U183" s="33">
        <f t="shared" ca="1" si="370"/>
        <v>0</v>
      </c>
      <c r="V183" s="33">
        <f t="shared" ca="1" si="370"/>
        <v>0</v>
      </c>
      <c r="W183" s="33">
        <f t="shared" ca="1" si="370"/>
        <v>0</v>
      </c>
      <c r="X183" s="33">
        <f t="shared" ca="1" si="370"/>
        <v>0</v>
      </c>
      <c r="Y183" s="33">
        <f t="shared" ca="1" si="370"/>
        <v>0</v>
      </c>
      <c r="Z183" s="33">
        <f t="shared" ca="1" si="370"/>
        <v>0</v>
      </c>
      <c r="AA183" s="33">
        <f t="shared" ca="1" si="370"/>
        <v>0</v>
      </c>
      <c r="AB183" s="33">
        <f t="shared" ca="1" si="370"/>
        <v>0</v>
      </c>
      <c r="AC183" s="33">
        <f t="shared" ca="1" si="373"/>
        <v>0</v>
      </c>
      <c r="AD183" s="33">
        <f t="shared" ca="1" si="373"/>
        <v>0</v>
      </c>
      <c r="AE183" s="33">
        <f t="shared" ca="1" si="373"/>
        <v>0</v>
      </c>
      <c r="AF183" s="33">
        <f t="shared" ca="1" si="372"/>
        <v>0</v>
      </c>
      <c r="AG183" s="33">
        <f t="shared" ca="1" si="372"/>
        <v>0</v>
      </c>
      <c r="AH183" s="33">
        <f t="shared" ca="1" si="372"/>
        <v>0</v>
      </c>
      <c r="AI183" s="33">
        <f t="shared" ca="1" si="372"/>
        <v>0</v>
      </c>
      <c r="AJ183" s="33">
        <f t="shared" ca="1" si="372"/>
        <v>0</v>
      </c>
      <c r="AK183" s="33">
        <f t="shared" ca="1" si="372"/>
        <v>0</v>
      </c>
      <c r="AL183" s="33">
        <f t="shared" ca="1" si="372"/>
        <v>0</v>
      </c>
      <c r="AM183" s="33">
        <f t="shared" ca="1" si="372"/>
        <v>0</v>
      </c>
      <c r="AN183" s="33">
        <f t="shared" ca="1" si="372"/>
        <v>0</v>
      </c>
      <c r="AO183" s="33">
        <f t="shared" ca="1" si="372"/>
        <v>0</v>
      </c>
      <c r="AP183" s="33">
        <f t="shared" ca="1" si="372"/>
        <v>0</v>
      </c>
      <c r="AQ183" s="33">
        <f t="shared" ca="1" si="372"/>
        <v>0</v>
      </c>
      <c r="AR183" s="33">
        <f t="shared" ca="1" si="372"/>
        <v>0</v>
      </c>
      <c r="AS183" s="33">
        <f t="shared" ca="1" si="372"/>
        <v>0</v>
      </c>
      <c r="AT183" s="33">
        <f t="shared" ca="1" si="368"/>
        <v>0</v>
      </c>
      <c r="AU183" s="33">
        <f t="shared" ca="1" si="368"/>
        <v>0</v>
      </c>
      <c r="AV183" s="33">
        <f t="shared" ca="1" si="368"/>
        <v>0</v>
      </c>
      <c r="AW183" s="33">
        <f t="shared" ref="AW183:BG206" ca="1" si="375">IF(OR($C183=MAXR, $C183=0, AW$24=0, AW$19=0), 0, IF(LEN(INDIRECT($F$9&amp;AW$20&amp;$C183))=0, NULL,  INDIRECT($F$9&amp;AW$20&amp;$C183)))</f>
        <v>0</v>
      </c>
      <c r="AX183" s="33">
        <f t="shared" ca="1" si="375"/>
        <v>0</v>
      </c>
      <c r="AY183" s="33">
        <f t="shared" ca="1" si="375"/>
        <v>0</v>
      </c>
      <c r="AZ183" s="33">
        <f t="shared" ca="1" si="375"/>
        <v>0</v>
      </c>
      <c r="BA183" s="33">
        <f t="shared" ca="1" si="375"/>
        <v>0</v>
      </c>
      <c r="BB183" s="33">
        <f t="shared" ca="1" si="375"/>
        <v>0</v>
      </c>
      <c r="BC183" s="33">
        <f t="shared" ca="1" si="375"/>
        <v>0</v>
      </c>
      <c r="BD183" s="33">
        <f t="shared" ca="1" si="375"/>
        <v>0</v>
      </c>
      <c r="BE183" s="33">
        <f t="shared" ca="1" si="375"/>
        <v>0</v>
      </c>
      <c r="BF183" s="33">
        <f t="shared" ca="1" si="375"/>
        <v>0</v>
      </c>
      <c r="BG183" s="33">
        <f t="shared" ca="1" si="375"/>
        <v>0</v>
      </c>
      <c r="BH183" s="33"/>
      <c r="BJ183" s="148" t="str">
        <f t="shared" ca="1" si="310"/>
        <v/>
      </c>
      <c r="BL183" s="30"/>
      <c r="BN183" s="29" t="str">
        <f t="shared" ca="1" si="311"/>
        <v/>
      </c>
      <c r="BO183" s="29" t="str">
        <f t="shared" ca="1" si="312"/>
        <v/>
      </c>
      <c r="BP183" s="29" t="str">
        <f t="shared" ca="1" si="313"/>
        <v/>
      </c>
      <c r="BQ183" s="29" t="str">
        <f t="shared" ca="1" si="314"/>
        <v/>
      </c>
      <c r="BR183" s="29" t="str">
        <f t="shared" ca="1" si="315"/>
        <v/>
      </c>
      <c r="BS183" s="29" t="str">
        <f t="shared" ca="1" si="316"/>
        <v/>
      </c>
      <c r="BT183" s="29" t="str">
        <f t="shared" ca="1" si="317"/>
        <v/>
      </c>
      <c r="BU183" s="29" t="str">
        <f t="shared" ca="1" si="318"/>
        <v/>
      </c>
      <c r="BV183" s="29" t="str">
        <f t="shared" ca="1" si="319"/>
        <v/>
      </c>
      <c r="BW183" s="29" t="str">
        <f t="shared" ca="1" si="320"/>
        <v/>
      </c>
      <c r="BX183" s="29" t="str">
        <f t="shared" ca="1" si="321"/>
        <v/>
      </c>
      <c r="BY183" s="29" t="str">
        <f t="shared" ca="1" si="322"/>
        <v/>
      </c>
      <c r="BZ183" s="29" t="str">
        <f t="shared" ca="1" si="323"/>
        <v/>
      </c>
      <c r="CA183" s="29" t="str">
        <f t="shared" ca="1" si="324"/>
        <v/>
      </c>
      <c r="CB183" s="29" t="str">
        <f t="shared" ca="1" si="325"/>
        <v/>
      </c>
      <c r="CC183" s="29" t="str">
        <f t="shared" ca="1" si="326"/>
        <v/>
      </c>
      <c r="CD183" s="29" t="str">
        <f t="shared" ca="1" si="327"/>
        <v/>
      </c>
      <c r="CE183" s="29" t="str">
        <f t="shared" ca="1" si="328"/>
        <v/>
      </c>
      <c r="CF183" s="29" t="str">
        <f t="shared" ca="1" si="329"/>
        <v/>
      </c>
      <c r="CG183" s="29" t="str">
        <f t="shared" ca="1" si="330"/>
        <v/>
      </c>
      <c r="CH183" s="29" t="str">
        <f t="shared" ca="1" si="331"/>
        <v/>
      </c>
      <c r="CI183" s="29" t="str">
        <f t="shared" ca="1" si="332"/>
        <v/>
      </c>
      <c r="CJ183" s="29" t="str">
        <f t="shared" ca="1" si="333"/>
        <v/>
      </c>
      <c r="CK183" s="29" t="str">
        <f t="shared" ca="1" si="334"/>
        <v/>
      </c>
      <c r="CL183" s="29" t="str">
        <f t="shared" ca="1" si="335"/>
        <v/>
      </c>
      <c r="CM183" s="29" t="str">
        <f t="shared" ca="1" si="336"/>
        <v/>
      </c>
      <c r="CN183" s="29" t="str">
        <f t="shared" ca="1" si="337"/>
        <v/>
      </c>
      <c r="CO183" s="29" t="str">
        <f t="shared" ca="1" si="338"/>
        <v/>
      </c>
      <c r="CP183" s="29" t="str">
        <f t="shared" ca="1" si="339"/>
        <v/>
      </c>
      <c r="CQ183" s="29" t="str">
        <f t="shared" ca="1" si="340"/>
        <v/>
      </c>
      <c r="CR183" s="29" t="str">
        <f t="shared" ca="1" si="341"/>
        <v/>
      </c>
      <c r="CS183" s="29" t="str">
        <f t="shared" ca="1" si="342"/>
        <v/>
      </c>
      <c r="CT183" s="29" t="str">
        <f t="shared" ca="1" si="343"/>
        <v/>
      </c>
      <c r="CU183" s="29" t="str">
        <f t="shared" ca="1" si="344"/>
        <v/>
      </c>
      <c r="CV183" s="29" t="str">
        <f t="shared" ca="1" si="345"/>
        <v/>
      </c>
      <c r="CW183" s="29" t="str">
        <f t="shared" ca="1" si="346"/>
        <v/>
      </c>
      <c r="CX183" s="29" t="str">
        <f t="shared" ca="1" si="347"/>
        <v/>
      </c>
      <c r="CY183" s="29" t="str">
        <f t="shared" ca="1" si="348"/>
        <v/>
      </c>
      <c r="CZ183" s="29" t="str">
        <f t="shared" ca="1" si="349"/>
        <v/>
      </c>
      <c r="DA183" s="29" t="str">
        <f t="shared" ca="1" si="350"/>
        <v/>
      </c>
      <c r="DB183" s="29" t="str">
        <f t="shared" ca="1" si="351"/>
        <v/>
      </c>
      <c r="DC183" s="29" t="str">
        <f t="shared" ca="1" si="352"/>
        <v/>
      </c>
      <c r="DD183" s="29" t="str">
        <f t="shared" ca="1" si="353"/>
        <v/>
      </c>
      <c r="DE183" s="29" t="str">
        <f t="shared" ca="1" si="354"/>
        <v/>
      </c>
      <c r="DF183" s="29" t="str">
        <f t="shared" ca="1" si="355"/>
        <v/>
      </c>
      <c r="DG183" s="29" t="str">
        <f t="shared" ca="1" si="356"/>
        <v/>
      </c>
      <c r="DH183" s="29" t="str">
        <f t="shared" ca="1" si="357"/>
        <v/>
      </c>
      <c r="DI183" s="29" t="str">
        <f t="shared" ca="1" si="358"/>
        <v/>
      </c>
      <c r="DJ183" s="29" t="str">
        <f t="shared" ca="1" si="359"/>
        <v/>
      </c>
      <c r="DK183" s="29" t="str">
        <f t="shared" ca="1" si="360"/>
        <v/>
      </c>
      <c r="DL183" s="29" t="str">
        <f t="shared" ca="1" si="361"/>
        <v/>
      </c>
      <c r="DM183" s="29" t="str">
        <f t="shared" ca="1" si="362"/>
        <v/>
      </c>
      <c r="JD183">
        <f t="shared" si="145"/>
        <v>0</v>
      </c>
      <c r="JE183">
        <f t="shared" si="363"/>
        <v>0</v>
      </c>
      <c r="JF183" t="str">
        <f t="shared" ca="1" si="364"/>
        <v/>
      </c>
      <c r="JG183" t="str">
        <f t="shared" ca="1" si="365"/>
        <v/>
      </c>
      <c r="JH183" t="str">
        <f t="shared" ca="1" si="366"/>
        <v/>
      </c>
      <c r="JI183" t="str">
        <f t="shared" ca="1" si="367"/>
        <v/>
      </c>
    </row>
    <row r="184" spans="3:269" x14ac:dyDescent="0.2">
      <c r="C184" s="9">
        <f t="array" aca="1" ref="C184" ca="1">MIN(IF($L$7=0, 0, IF(INDIRECT($L$6)&gt;0, IF(ROW(INDIRECT($L$6))&gt;C183, ROW(INDIRECT($L$6)), MAXR))))</f>
        <v>9999999</v>
      </c>
      <c r="D184" s="9">
        <f t="shared" ca="1" si="85"/>
        <v>0</v>
      </c>
      <c r="E184" s="9">
        <f t="shared" ca="1" si="307"/>
        <v>0</v>
      </c>
      <c r="F184" s="105" t="str">
        <f t="shared" ca="1" si="308"/>
        <v/>
      </c>
      <c r="G184" s="7">
        <f t="shared" ca="1" si="309"/>
        <v>0</v>
      </c>
      <c r="H184" s="33">
        <f t="shared" ca="1" si="371"/>
        <v>0</v>
      </c>
      <c r="I184" s="33">
        <f t="shared" ca="1" si="371"/>
        <v>0</v>
      </c>
      <c r="J184" s="33">
        <f t="shared" ca="1" si="371"/>
        <v>0</v>
      </c>
      <c r="K184" s="33">
        <f t="shared" ca="1" si="371"/>
        <v>0</v>
      </c>
      <c r="L184" s="33">
        <f t="shared" ca="1" si="371"/>
        <v>0</v>
      </c>
      <c r="M184" s="33">
        <f t="shared" ca="1" si="371"/>
        <v>0</v>
      </c>
      <c r="N184" s="33">
        <f t="shared" ca="1" si="371"/>
        <v>0</v>
      </c>
      <c r="O184" s="33">
        <f t="shared" ca="1" si="371"/>
        <v>0</v>
      </c>
      <c r="P184" s="33">
        <f t="shared" ca="1" si="371"/>
        <v>0</v>
      </c>
      <c r="Q184" s="33">
        <f t="shared" ca="1" si="371"/>
        <v>0</v>
      </c>
      <c r="R184" s="33">
        <f t="shared" ca="1" si="370"/>
        <v>0</v>
      </c>
      <c r="S184" s="33">
        <f t="shared" ca="1" si="370"/>
        <v>0</v>
      </c>
      <c r="T184" s="33">
        <f t="shared" ca="1" si="370"/>
        <v>0</v>
      </c>
      <c r="U184" s="33">
        <f t="shared" ca="1" si="370"/>
        <v>0</v>
      </c>
      <c r="V184" s="33">
        <f t="shared" ca="1" si="370"/>
        <v>0</v>
      </c>
      <c r="W184" s="33">
        <f t="shared" ca="1" si="370"/>
        <v>0</v>
      </c>
      <c r="X184" s="33">
        <f t="shared" ca="1" si="370"/>
        <v>0</v>
      </c>
      <c r="Y184" s="33">
        <f t="shared" ca="1" si="370"/>
        <v>0</v>
      </c>
      <c r="Z184" s="33">
        <f t="shared" ca="1" si="370"/>
        <v>0</v>
      </c>
      <c r="AA184" s="33">
        <f t="shared" ca="1" si="370"/>
        <v>0</v>
      </c>
      <c r="AB184" s="33">
        <f t="shared" ca="1" si="370"/>
        <v>0</v>
      </c>
      <c r="AC184" s="33">
        <f t="shared" ca="1" si="373"/>
        <v>0</v>
      </c>
      <c r="AD184" s="33">
        <f t="shared" ca="1" si="373"/>
        <v>0</v>
      </c>
      <c r="AE184" s="33">
        <f t="shared" ca="1" si="373"/>
        <v>0</v>
      </c>
      <c r="AF184" s="33">
        <f t="shared" ca="1" si="372"/>
        <v>0</v>
      </c>
      <c r="AG184" s="33">
        <f t="shared" ca="1" si="372"/>
        <v>0</v>
      </c>
      <c r="AH184" s="33">
        <f t="shared" ca="1" si="372"/>
        <v>0</v>
      </c>
      <c r="AI184" s="33">
        <f t="shared" ca="1" si="372"/>
        <v>0</v>
      </c>
      <c r="AJ184" s="33">
        <f t="shared" ca="1" si="372"/>
        <v>0</v>
      </c>
      <c r="AK184" s="33">
        <f t="shared" ca="1" si="372"/>
        <v>0</v>
      </c>
      <c r="AL184" s="33">
        <f t="shared" ca="1" si="372"/>
        <v>0</v>
      </c>
      <c r="AM184" s="33">
        <f t="shared" ca="1" si="372"/>
        <v>0</v>
      </c>
      <c r="AN184" s="33">
        <f t="shared" ca="1" si="372"/>
        <v>0</v>
      </c>
      <c r="AO184" s="33">
        <f t="shared" ca="1" si="372"/>
        <v>0</v>
      </c>
      <c r="AP184" s="33">
        <f t="shared" ca="1" si="372"/>
        <v>0</v>
      </c>
      <c r="AQ184" s="33">
        <f t="shared" ca="1" si="372"/>
        <v>0</v>
      </c>
      <c r="AR184" s="33">
        <f t="shared" ca="1" si="372"/>
        <v>0</v>
      </c>
      <c r="AS184" s="33">
        <f t="shared" ca="1" si="372"/>
        <v>0</v>
      </c>
      <c r="AT184" s="33">
        <f t="shared" ca="1" si="368"/>
        <v>0</v>
      </c>
      <c r="AU184" s="33">
        <f t="shared" ca="1" si="368"/>
        <v>0</v>
      </c>
      <c r="AV184" s="33">
        <f t="shared" ca="1" si="368"/>
        <v>0</v>
      </c>
      <c r="AW184" s="33">
        <f t="shared" ca="1" si="375"/>
        <v>0</v>
      </c>
      <c r="AX184" s="33">
        <f t="shared" ca="1" si="375"/>
        <v>0</v>
      </c>
      <c r="AY184" s="33">
        <f t="shared" ca="1" si="375"/>
        <v>0</v>
      </c>
      <c r="AZ184" s="33">
        <f t="shared" ca="1" si="375"/>
        <v>0</v>
      </c>
      <c r="BA184" s="33">
        <f t="shared" ca="1" si="375"/>
        <v>0</v>
      </c>
      <c r="BB184" s="33">
        <f t="shared" ca="1" si="375"/>
        <v>0</v>
      </c>
      <c r="BC184" s="33">
        <f t="shared" ca="1" si="375"/>
        <v>0</v>
      </c>
      <c r="BD184" s="33">
        <f t="shared" ca="1" si="375"/>
        <v>0</v>
      </c>
      <c r="BE184" s="33">
        <f t="shared" ca="1" si="375"/>
        <v>0</v>
      </c>
      <c r="BF184" s="33">
        <f t="shared" ca="1" si="375"/>
        <v>0</v>
      </c>
      <c r="BG184" s="33">
        <f t="shared" ca="1" si="375"/>
        <v>0</v>
      </c>
      <c r="BH184" s="33"/>
      <c r="BJ184" s="148" t="str">
        <f t="shared" ca="1" si="310"/>
        <v/>
      </c>
      <c r="BL184" s="30"/>
      <c r="BN184" s="29" t="str">
        <f t="shared" ca="1" si="311"/>
        <v/>
      </c>
      <c r="BO184" s="29" t="str">
        <f t="shared" ca="1" si="312"/>
        <v/>
      </c>
      <c r="BP184" s="29" t="str">
        <f t="shared" ca="1" si="313"/>
        <v/>
      </c>
      <c r="BQ184" s="29" t="str">
        <f t="shared" ca="1" si="314"/>
        <v/>
      </c>
      <c r="BR184" s="29" t="str">
        <f t="shared" ca="1" si="315"/>
        <v/>
      </c>
      <c r="BS184" s="29" t="str">
        <f t="shared" ca="1" si="316"/>
        <v/>
      </c>
      <c r="BT184" s="29" t="str">
        <f t="shared" ca="1" si="317"/>
        <v/>
      </c>
      <c r="BU184" s="29" t="str">
        <f t="shared" ca="1" si="318"/>
        <v/>
      </c>
      <c r="BV184" s="29" t="str">
        <f t="shared" ca="1" si="319"/>
        <v/>
      </c>
      <c r="BW184" s="29" t="str">
        <f t="shared" ca="1" si="320"/>
        <v/>
      </c>
      <c r="BX184" s="29" t="str">
        <f t="shared" ca="1" si="321"/>
        <v/>
      </c>
      <c r="BY184" s="29" t="str">
        <f t="shared" ca="1" si="322"/>
        <v/>
      </c>
      <c r="BZ184" s="29" t="str">
        <f t="shared" ca="1" si="323"/>
        <v/>
      </c>
      <c r="CA184" s="29" t="str">
        <f t="shared" ca="1" si="324"/>
        <v/>
      </c>
      <c r="CB184" s="29" t="str">
        <f t="shared" ca="1" si="325"/>
        <v/>
      </c>
      <c r="CC184" s="29" t="str">
        <f t="shared" ca="1" si="326"/>
        <v/>
      </c>
      <c r="CD184" s="29" t="str">
        <f t="shared" ca="1" si="327"/>
        <v/>
      </c>
      <c r="CE184" s="29" t="str">
        <f t="shared" ca="1" si="328"/>
        <v/>
      </c>
      <c r="CF184" s="29" t="str">
        <f t="shared" ca="1" si="329"/>
        <v/>
      </c>
      <c r="CG184" s="29" t="str">
        <f t="shared" ca="1" si="330"/>
        <v/>
      </c>
      <c r="CH184" s="29" t="str">
        <f t="shared" ca="1" si="331"/>
        <v/>
      </c>
      <c r="CI184" s="29" t="str">
        <f t="shared" ca="1" si="332"/>
        <v/>
      </c>
      <c r="CJ184" s="29" t="str">
        <f t="shared" ca="1" si="333"/>
        <v/>
      </c>
      <c r="CK184" s="29" t="str">
        <f t="shared" ca="1" si="334"/>
        <v/>
      </c>
      <c r="CL184" s="29" t="str">
        <f t="shared" ca="1" si="335"/>
        <v/>
      </c>
      <c r="CM184" s="29" t="str">
        <f t="shared" ca="1" si="336"/>
        <v/>
      </c>
      <c r="CN184" s="29" t="str">
        <f t="shared" ca="1" si="337"/>
        <v/>
      </c>
      <c r="CO184" s="29" t="str">
        <f t="shared" ca="1" si="338"/>
        <v/>
      </c>
      <c r="CP184" s="29" t="str">
        <f t="shared" ca="1" si="339"/>
        <v/>
      </c>
      <c r="CQ184" s="29" t="str">
        <f t="shared" ca="1" si="340"/>
        <v/>
      </c>
      <c r="CR184" s="29" t="str">
        <f t="shared" ca="1" si="341"/>
        <v/>
      </c>
      <c r="CS184" s="29" t="str">
        <f t="shared" ca="1" si="342"/>
        <v/>
      </c>
      <c r="CT184" s="29" t="str">
        <f t="shared" ca="1" si="343"/>
        <v/>
      </c>
      <c r="CU184" s="29" t="str">
        <f t="shared" ca="1" si="344"/>
        <v/>
      </c>
      <c r="CV184" s="29" t="str">
        <f t="shared" ca="1" si="345"/>
        <v/>
      </c>
      <c r="CW184" s="29" t="str">
        <f t="shared" ca="1" si="346"/>
        <v/>
      </c>
      <c r="CX184" s="29" t="str">
        <f t="shared" ca="1" si="347"/>
        <v/>
      </c>
      <c r="CY184" s="29" t="str">
        <f t="shared" ca="1" si="348"/>
        <v/>
      </c>
      <c r="CZ184" s="29" t="str">
        <f t="shared" ca="1" si="349"/>
        <v/>
      </c>
      <c r="DA184" s="29" t="str">
        <f t="shared" ca="1" si="350"/>
        <v/>
      </c>
      <c r="DB184" s="29" t="str">
        <f t="shared" ca="1" si="351"/>
        <v/>
      </c>
      <c r="DC184" s="29" t="str">
        <f t="shared" ca="1" si="352"/>
        <v/>
      </c>
      <c r="DD184" s="29" t="str">
        <f t="shared" ca="1" si="353"/>
        <v/>
      </c>
      <c r="DE184" s="29" t="str">
        <f t="shared" ca="1" si="354"/>
        <v/>
      </c>
      <c r="DF184" s="29" t="str">
        <f t="shared" ca="1" si="355"/>
        <v/>
      </c>
      <c r="DG184" s="29" t="str">
        <f t="shared" ca="1" si="356"/>
        <v/>
      </c>
      <c r="DH184" s="29" t="str">
        <f t="shared" ca="1" si="357"/>
        <v/>
      </c>
      <c r="DI184" s="29" t="str">
        <f t="shared" ca="1" si="358"/>
        <v/>
      </c>
      <c r="DJ184" s="29" t="str">
        <f t="shared" ca="1" si="359"/>
        <v/>
      </c>
      <c r="DK184" s="29" t="str">
        <f t="shared" ca="1" si="360"/>
        <v/>
      </c>
      <c r="DL184" s="29" t="str">
        <f t="shared" ca="1" si="361"/>
        <v/>
      </c>
      <c r="DM184" s="29" t="str">
        <f t="shared" ca="1" si="362"/>
        <v/>
      </c>
      <c r="JD184">
        <f t="shared" si="145"/>
        <v>0</v>
      </c>
      <c r="JE184">
        <f t="shared" si="363"/>
        <v>0</v>
      </c>
      <c r="JF184" t="str">
        <f t="shared" ca="1" si="364"/>
        <v/>
      </c>
      <c r="JG184" t="str">
        <f t="shared" ca="1" si="365"/>
        <v/>
      </c>
      <c r="JH184" t="str">
        <f t="shared" ca="1" si="366"/>
        <v/>
      </c>
      <c r="JI184" t="str">
        <f t="shared" ca="1" si="367"/>
        <v/>
      </c>
    </row>
    <row r="185" spans="3:269" x14ac:dyDescent="0.2">
      <c r="C185" s="9">
        <f t="array" aca="1" ref="C185" ca="1">MIN(IF($L$7=0, 0, IF(INDIRECT($L$6)&gt;0, IF(ROW(INDIRECT($L$6))&gt;C184, ROW(INDIRECT($L$6)), MAXR))))</f>
        <v>9999999</v>
      </c>
      <c r="D185" s="9">
        <f t="shared" ca="1" si="85"/>
        <v>0</v>
      </c>
      <c r="E185" s="9">
        <f t="shared" ca="1" si="307"/>
        <v>0</v>
      </c>
      <c r="F185" s="105" t="str">
        <f t="shared" ca="1" si="308"/>
        <v/>
      </c>
      <c r="G185" s="7">
        <f t="shared" ca="1" si="309"/>
        <v>0</v>
      </c>
      <c r="H185" s="33">
        <f t="shared" ca="1" si="371"/>
        <v>0</v>
      </c>
      <c r="I185" s="33">
        <f t="shared" ca="1" si="371"/>
        <v>0</v>
      </c>
      <c r="J185" s="33">
        <f t="shared" ca="1" si="371"/>
        <v>0</v>
      </c>
      <c r="K185" s="33">
        <f t="shared" ca="1" si="371"/>
        <v>0</v>
      </c>
      <c r="L185" s="33">
        <f t="shared" ca="1" si="371"/>
        <v>0</v>
      </c>
      <c r="M185" s="33">
        <f t="shared" ca="1" si="371"/>
        <v>0</v>
      </c>
      <c r="N185" s="33">
        <f t="shared" ca="1" si="371"/>
        <v>0</v>
      </c>
      <c r="O185" s="33">
        <f t="shared" ca="1" si="371"/>
        <v>0</v>
      </c>
      <c r="P185" s="33">
        <f t="shared" ca="1" si="371"/>
        <v>0</v>
      </c>
      <c r="Q185" s="33">
        <f t="shared" ca="1" si="371"/>
        <v>0</v>
      </c>
      <c r="R185" s="33">
        <f t="shared" ca="1" si="370"/>
        <v>0</v>
      </c>
      <c r="S185" s="33">
        <f t="shared" ca="1" si="370"/>
        <v>0</v>
      </c>
      <c r="T185" s="33">
        <f t="shared" ca="1" si="370"/>
        <v>0</v>
      </c>
      <c r="U185" s="33">
        <f t="shared" ca="1" si="370"/>
        <v>0</v>
      </c>
      <c r="V185" s="33">
        <f t="shared" ca="1" si="370"/>
        <v>0</v>
      </c>
      <c r="W185" s="33">
        <f t="shared" ca="1" si="370"/>
        <v>0</v>
      </c>
      <c r="X185" s="33">
        <f t="shared" ca="1" si="370"/>
        <v>0</v>
      </c>
      <c r="Y185" s="33">
        <f t="shared" ca="1" si="370"/>
        <v>0</v>
      </c>
      <c r="Z185" s="33">
        <f t="shared" ca="1" si="370"/>
        <v>0</v>
      </c>
      <c r="AA185" s="33">
        <f t="shared" ca="1" si="370"/>
        <v>0</v>
      </c>
      <c r="AB185" s="33">
        <f t="shared" ca="1" si="370"/>
        <v>0</v>
      </c>
      <c r="AC185" s="33">
        <f t="shared" ca="1" si="373"/>
        <v>0</v>
      </c>
      <c r="AD185" s="33">
        <f t="shared" ca="1" si="373"/>
        <v>0</v>
      </c>
      <c r="AE185" s="33">
        <f t="shared" ca="1" si="373"/>
        <v>0</v>
      </c>
      <c r="AF185" s="33">
        <f t="shared" ca="1" si="372"/>
        <v>0</v>
      </c>
      <c r="AG185" s="33">
        <f t="shared" ca="1" si="372"/>
        <v>0</v>
      </c>
      <c r="AH185" s="33">
        <f t="shared" ca="1" si="372"/>
        <v>0</v>
      </c>
      <c r="AI185" s="33">
        <f t="shared" ca="1" si="372"/>
        <v>0</v>
      </c>
      <c r="AJ185" s="33">
        <f t="shared" ca="1" si="372"/>
        <v>0</v>
      </c>
      <c r="AK185" s="33">
        <f t="shared" ca="1" si="372"/>
        <v>0</v>
      </c>
      <c r="AL185" s="33">
        <f t="shared" ca="1" si="372"/>
        <v>0</v>
      </c>
      <c r="AM185" s="33">
        <f t="shared" ca="1" si="372"/>
        <v>0</v>
      </c>
      <c r="AN185" s="33">
        <f t="shared" ca="1" si="372"/>
        <v>0</v>
      </c>
      <c r="AO185" s="33">
        <f t="shared" ca="1" si="372"/>
        <v>0</v>
      </c>
      <c r="AP185" s="33">
        <f t="shared" ca="1" si="372"/>
        <v>0</v>
      </c>
      <c r="AQ185" s="33">
        <f t="shared" ca="1" si="372"/>
        <v>0</v>
      </c>
      <c r="AR185" s="33">
        <f t="shared" ca="1" si="372"/>
        <v>0</v>
      </c>
      <c r="AS185" s="33">
        <f t="shared" ca="1" si="372"/>
        <v>0</v>
      </c>
      <c r="AT185" s="33">
        <f t="shared" ca="1" si="368"/>
        <v>0</v>
      </c>
      <c r="AU185" s="33">
        <f t="shared" ca="1" si="368"/>
        <v>0</v>
      </c>
      <c r="AV185" s="33">
        <f t="shared" ca="1" si="368"/>
        <v>0</v>
      </c>
      <c r="AW185" s="33">
        <f t="shared" ca="1" si="375"/>
        <v>0</v>
      </c>
      <c r="AX185" s="33">
        <f t="shared" ca="1" si="375"/>
        <v>0</v>
      </c>
      <c r="AY185" s="33">
        <f t="shared" ca="1" si="375"/>
        <v>0</v>
      </c>
      <c r="AZ185" s="33">
        <f t="shared" ca="1" si="375"/>
        <v>0</v>
      </c>
      <c r="BA185" s="33">
        <f t="shared" ca="1" si="375"/>
        <v>0</v>
      </c>
      <c r="BB185" s="33">
        <f t="shared" ca="1" si="375"/>
        <v>0</v>
      </c>
      <c r="BC185" s="33">
        <f t="shared" ca="1" si="375"/>
        <v>0</v>
      </c>
      <c r="BD185" s="33">
        <f t="shared" ca="1" si="375"/>
        <v>0</v>
      </c>
      <c r="BE185" s="33">
        <f t="shared" ca="1" si="375"/>
        <v>0</v>
      </c>
      <c r="BF185" s="33">
        <f t="shared" ca="1" si="375"/>
        <v>0</v>
      </c>
      <c r="BG185" s="33">
        <f t="shared" ca="1" si="375"/>
        <v>0</v>
      </c>
      <c r="BH185" s="33"/>
      <c r="BJ185" s="148" t="str">
        <f t="shared" ca="1" si="310"/>
        <v/>
      </c>
      <c r="BL185" s="30"/>
      <c r="BN185" s="29" t="str">
        <f t="shared" ca="1" si="311"/>
        <v/>
      </c>
      <c r="BO185" s="29" t="str">
        <f t="shared" ca="1" si="312"/>
        <v/>
      </c>
      <c r="BP185" s="29" t="str">
        <f t="shared" ca="1" si="313"/>
        <v/>
      </c>
      <c r="BQ185" s="29" t="str">
        <f t="shared" ca="1" si="314"/>
        <v/>
      </c>
      <c r="BR185" s="29" t="str">
        <f t="shared" ca="1" si="315"/>
        <v/>
      </c>
      <c r="BS185" s="29" t="str">
        <f t="shared" ca="1" si="316"/>
        <v/>
      </c>
      <c r="BT185" s="29" t="str">
        <f t="shared" ca="1" si="317"/>
        <v/>
      </c>
      <c r="BU185" s="29" t="str">
        <f t="shared" ca="1" si="318"/>
        <v/>
      </c>
      <c r="BV185" s="29" t="str">
        <f t="shared" ca="1" si="319"/>
        <v/>
      </c>
      <c r="BW185" s="29" t="str">
        <f t="shared" ca="1" si="320"/>
        <v/>
      </c>
      <c r="BX185" s="29" t="str">
        <f t="shared" ca="1" si="321"/>
        <v/>
      </c>
      <c r="BY185" s="29" t="str">
        <f t="shared" ca="1" si="322"/>
        <v/>
      </c>
      <c r="BZ185" s="29" t="str">
        <f t="shared" ca="1" si="323"/>
        <v/>
      </c>
      <c r="CA185" s="29" t="str">
        <f t="shared" ca="1" si="324"/>
        <v/>
      </c>
      <c r="CB185" s="29" t="str">
        <f t="shared" ca="1" si="325"/>
        <v/>
      </c>
      <c r="CC185" s="29" t="str">
        <f t="shared" ca="1" si="326"/>
        <v/>
      </c>
      <c r="CD185" s="29" t="str">
        <f t="shared" ca="1" si="327"/>
        <v/>
      </c>
      <c r="CE185" s="29" t="str">
        <f t="shared" ca="1" si="328"/>
        <v/>
      </c>
      <c r="CF185" s="29" t="str">
        <f t="shared" ca="1" si="329"/>
        <v/>
      </c>
      <c r="CG185" s="29" t="str">
        <f t="shared" ca="1" si="330"/>
        <v/>
      </c>
      <c r="CH185" s="29" t="str">
        <f t="shared" ca="1" si="331"/>
        <v/>
      </c>
      <c r="CI185" s="29" t="str">
        <f t="shared" ca="1" si="332"/>
        <v/>
      </c>
      <c r="CJ185" s="29" t="str">
        <f t="shared" ca="1" si="333"/>
        <v/>
      </c>
      <c r="CK185" s="29" t="str">
        <f t="shared" ca="1" si="334"/>
        <v/>
      </c>
      <c r="CL185" s="29" t="str">
        <f t="shared" ca="1" si="335"/>
        <v/>
      </c>
      <c r="CM185" s="29" t="str">
        <f t="shared" ca="1" si="336"/>
        <v/>
      </c>
      <c r="CN185" s="29" t="str">
        <f t="shared" ca="1" si="337"/>
        <v/>
      </c>
      <c r="CO185" s="29" t="str">
        <f t="shared" ca="1" si="338"/>
        <v/>
      </c>
      <c r="CP185" s="29" t="str">
        <f t="shared" ca="1" si="339"/>
        <v/>
      </c>
      <c r="CQ185" s="29" t="str">
        <f t="shared" ca="1" si="340"/>
        <v/>
      </c>
      <c r="CR185" s="29" t="str">
        <f t="shared" ca="1" si="341"/>
        <v/>
      </c>
      <c r="CS185" s="29" t="str">
        <f t="shared" ca="1" si="342"/>
        <v/>
      </c>
      <c r="CT185" s="29" t="str">
        <f t="shared" ca="1" si="343"/>
        <v/>
      </c>
      <c r="CU185" s="29" t="str">
        <f t="shared" ca="1" si="344"/>
        <v/>
      </c>
      <c r="CV185" s="29" t="str">
        <f t="shared" ca="1" si="345"/>
        <v/>
      </c>
      <c r="CW185" s="29" t="str">
        <f t="shared" ca="1" si="346"/>
        <v/>
      </c>
      <c r="CX185" s="29" t="str">
        <f t="shared" ca="1" si="347"/>
        <v/>
      </c>
      <c r="CY185" s="29" t="str">
        <f t="shared" ca="1" si="348"/>
        <v/>
      </c>
      <c r="CZ185" s="29" t="str">
        <f t="shared" ca="1" si="349"/>
        <v/>
      </c>
      <c r="DA185" s="29" t="str">
        <f t="shared" ca="1" si="350"/>
        <v/>
      </c>
      <c r="DB185" s="29" t="str">
        <f t="shared" ca="1" si="351"/>
        <v/>
      </c>
      <c r="DC185" s="29" t="str">
        <f t="shared" ca="1" si="352"/>
        <v/>
      </c>
      <c r="DD185" s="29" t="str">
        <f t="shared" ca="1" si="353"/>
        <v/>
      </c>
      <c r="DE185" s="29" t="str">
        <f t="shared" ca="1" si="354"/>
        <v/>
      </c>
      <c r="DF185" s="29" t="str">
        <f t="shared" ca="1" si="355"/>
        <v/>
      </c>
      <c r="DG185" s="29" t="str">
        <f t="shared" ca="1" si="356"/>
        <v/>
      </c>
      <c r="DH185" s="29" t="str">
        <f t="shared" ca="1" si="357"/>
        <v/>
      </c>
      <c r="DI185" s="29" t="str">
        <f t="shared" ca="1" si="358"/>
        <v/>
      </c>
      <c r="DJ185" s="29" t="str">
        <f t="shared" ca="1" si="359"/>
        <v/>
      </c>
      <c r="DK185" s="29" t="str">
        <f t="shared" ca="1" si="360"/>
        <v/>
      </c>
      <c r="DL185" s="29" t="str">
        <f t="shared" ca="1" si="361"/>
        <v/>
      </c>
      <c r="DM185" s="29" t="str">
        <f t="shared" ca="1" si="362"/>
        <v/>
      </c>
      <c r="JD185">
        <f t="shared" si="145"/>
        <v>0</v>
      </c>
      <c r="JE185">
        <f t="shared" si="363"/>
        <v>0</v>
      </c>
      <c r="JF185" t="str">
        <f t="shared" ca="1" si="364"/>
        <v/>
      </c>
      <c r="JG185" t="str">
        <f t="shared" ca="1" si="365"/>
        <v/>
      </c>
      <c r="JH185" t="str">
        <f t="shared" ca="1" si="366"/>
        <v/>
      </c>
      <c r="JI185" t="str">
        <f t="shared" ca="1" si="367"/>
        <v/>
      </c>
    </row>
    <row r="186" spans="3:269" x14ac:dyDescent="0.2">
      <c r="C186" s="9">
        <f t="array" aca="1" ref="C186" ca="1">MIN(IF($L$7=0, 0, IF(INDIRECT($L$6)&gt;0, IF(ROW(INDIRECT($L$6))&gt;C185, ROW(INDIRECT($L$6)), MAXR))))</f>
        <v>9999999</v>
      </c>
      <c r="D186" s="9">
        <f t="shared" ca="1" si="85"/>
        <v>0</v>
      </c>
      <c r="E186" s="9">
        <f t="shared" ca="1" si="307"/>
        <v>0</v>
      </c>
      <c r="F186" s="105" t="str">
        <f t="shared" ca="1" si="308"/>
        <v/>
      </c>
      <c r="G186" s="7">
        <f t="shared" ca="1" si="309"/>
        <v>0</v>
      </c>
      <c r="H186" s="33">
        <f t="shared" ca="1" si="371"/>
        <v>0</v>
      </c>
      <c r="I186" s="33">
        <f t="shared" ca="1" si="371"/>
        <v>0</v>
      </c>
      <c r="J186" s="33">
        <f t="shared" ca="1" si="371"/>
        <v>0</v>
      </c>
      <c r="K186" s="33">
        <f t="shared" ca="1" si="371"/>
        <v>0</v>
      </c>
      <c r="L186" s="33">
        <f t="shared" ca="1" si="371"/>
        <v>0</v>
      </c>
      <c r="M186" s="33">
        <f t="shared" ca="1" si="371"/>
        <v>0</v>
      </c>
      <c r="N186" s="33">
        <f t="shared" ca="1" si="371"/>
        <v>0</v>
      </c>
      <c r="O186" s="33">
        <f t="shared" ca="1" si="371"/>
        <v>0</v>
      </c>
      <c r="P186" s="33">
        <f t="shared" ca="1" si="371"/>
        <v>0</v>
      </c>
      <c r="Q186" s="33">
        <f t="shared" ca="1" si="371"/>
        <v>0</v>
      </c>
      <c r="R186" s="33">
        <f t="shared" ca="1" si="370"/>
        <v>0</v>
      </c>
      <c r="S186" s="33">
        <f t="shared" ca="1" si="370"/>
        <v>0</v>
      </c>
      <c r="T186" s="33">
        <f t="shared" ca="1" si="370"/>
        <v>0</v>
      </c>
      <c r="U186" s="33">
        <f t="shared" ca="1" si="370"/>
        <v>0</v>
      </c>
      <c r="V186" s="33">
        <f t="shared" ca="1" si="370"/>
        <v>0</v>
      </c>
      <c r="W186" s="33">
        <f t="shared" ca="1" si="370"/>
        <v>0</v>
      </c>
      <c r="X186" s="33">
        <f t="shared" ca="1" si="370"/>
        <v>0</v>
      </c>
      <c r="Y186" s="33">
        <f t="shared" ca="1" si="370"/>
        <v>0</v>
      </c>
      <c r="Z186" s="33">
        <f t="shared" ref="Z186:AE186" ca="1" si="376">IF(OR($C186=MAXR, $C186=0, Z$24=0, Z$19=0), 0, IF(LEN(INDIRECT($F$9&amp;Z$20&amp;$C186))=0, NULL,  INDIRECT($F$9&amp;Z$20&amp;$C186)))</f>
        <v>0</v>
      </c>
      <c r="AA186" s="33">
        <f t="shared" ca="1" si="376"/>
        <v>0</v>
      </c>
      <c r="AB186" s="33">
        <f t="shared" ca="1" si="376"/>
        <v>0</v>
      </c>
      <c r="AC186" s="33">
        <f t="shared" ca="1" si="376"/>
        <v>0</v>
      </c>
      <c r="AD186" s="33">
        <f t="shared" ca="1" si="376"/>
        <v>0</v>
      </c>
      <c r="AE186" s="33">
        <f t="shared" ca="1" si="376"/>
        <v>0</v>
      </c>
      <c r="AF186" s="33">
        <f t="shared" ca="1" si="372"/>
        <v>0</v>
      </c>
      <c r="AG186" s="33">
        <f t="shared" ca="1" si="372"/>
        <v>0</v>
      </c>
      <c r="AH186" s="33">
        <f t="shared" ca="1" si="372"/>
        <v>0</v>
      </c>
      <c r="AI186" s="33">
        <f t="shared" ca="1" si="372"/>
        <v>0</v>
      </c>
      <c r="AJ186" s="33">
        <f t="shared" ca="1" si="372"/>
        <v>0</v>
      </c>
      <c r="AK186" s="33">
        <f t="shared" ca="1" si="372"/>
        <v>0</v>
      </c>
      <c r="AL186" s="33">
        <f t="shared" ca="1" si="372"/>
        <v>0</v>
      </c>
      <c r="AM186" s="33">
        <f t="shared" ca="1" si="372"/>
        <v>0</v>
      </c>
      <c r="AN186" s="33">
        <f t="shared" ca="1" si="372"/>
        <v>0</v>
      </c>
      <c r="AO186" s="33">
        <f t="shared" ca="1" si="372"/>
        <v>0</v>
      </c>
      <c r="AP186" s="33">
        <f t="shared" ca="1" si="372"/>
        <v>0</v>
      </c>
      <c r="AQ186" s="33">
        <f t="shared" ca="1" si="372"/>
        <v>0</v>
      </c>
      <c r="AR186" s="33">
        <f t="shared" ca="1" si="372"/>
        <v>0</v>
      </c>
      <c r="AS186" s="33">
        <f t="shared" ca="1" si="372"/>
        <v>0</v>
      </c>
      <c r="AT186" s="33">
        <f t="shared" ca="1" si="368"/>
        <v>0</v>
      </c>
      <c r="AU186" s="33">
        <f t="shared" ca="1" si="368"/>
        <v>0</v>
      </c>
      <c r="AV186" s="33">
        <f t="shared" ca="1" si="368"/>
        <v>0</v>
      </c>
      <c r="AW186" s="33">
        <f t="shared" ca="1" si="375"/>
        <v>0</v>
      </c>
      <c r="AX186" s="33">
        <f t="shared" ca="1" si="375"/>
        <v>0</v>
      </c>
      <c r="AY186" s="33">
        <f t="shared" ca="1" si="375"/>
        <v>0</v>
      </c>
      <c r="AZ186" s="33">
        <f t="shared" ca="1" si="375"/>
        <v>0</v>
      </c>
      <c r="BA186" s="33">
        <f t="shared" ca="1" si="375"/>
        <v>0</v>
      </c>
      <c r="BB186" s="33">
        <f t="shared" ca="1" si="375"/>
        <v>0</v>
      </c>
      <c r="BC186" s="33">
        <f t="shared" ca="1" si="375"/>
        <v>0</v>
      </c>
      <c r="BD186" s="33">
        <f t="shared" ca="1" si="375"/>
        <v>0</v>
      </c>
      <c r="BE186" s="33">
        <f t="shared" ca="1" si="375"/>
        <v>0</v>
      </c>
      <c r="BF186" s="33">
        <f t="shared" ca="1" si="375"/>
        <v>0</v>
      </c>
      <c r="BG186" s="33">
        <f t="shared" ca="1" si="375"/>
        <v>0</v>
      </c>
      <c r="BH186" s="33"/>
      <c r="BJ186" s="148" t="str">
        <f t="shared" ca="1" si="310"/>
        <v/>
      </c>
      <c r="BL186" s="30"/>
      <c r="BN186" s="29" t="str">
        <f t="shared" ca="1" si="311"/>
        <v/>
      </c>
      <c r="BO186" s="29" t="str">
        <f t="shared" ca="1" si="312"/>
        <v/>
      </c>
      <c r="BP186" s="29" t="str">
        <f t="shared" ca="1" si="313"/>
        <v/>
      </c>
      <c r="BQ186" s="29" t="str">
        <f t="shared" ca="1" si="314"/>
        <v/>
      </c>
      <c r="BR186" s="29" t="str">
        <f t="shared" ca="1" si="315"/>
        <v/>
      </c>
      <c r="BS186" s="29" t="str">
        <f t="shared" ca="1" si="316"/>
        <v/>
      </c>
      <c r="BT186" s="29" t="str">
        <f t="shared" ca="1" si="317"/>
        <v/>
      </c>
      <c r="BU186" s="29" t="str">
        <f t="shared" ca="1" si="318"/>
        <v/>
      </c>
      <c r="BV186" s="29" t="str">
        <f t="shared" ca="1" si="319"/>
        <v/>
      </c>
      <c r="BW186" s="29" t="str">
        <f t="shared" ca="1" si="320"/>
        <v/>
      </c>
      <c r="BX186" s="29" t="str">
        <f t="shared" ca="1" si="321"/>
        <v/>
      </c>
      <c r="BY186" s="29" t="str">
        <f t="shared" ca="1" si="322"/>
        <v/>
      </c>
      <c r="BZ186" s="29" t="str">
        <f t="shared" ca="1" si="323"/>
        <v/>
      </c>
      <c r="CA186" s="29" t="str">
        <f t="shared" ca="1" si="324"/>
        <v/>
      </c>
      <c r="CB186" s="29" t="str">
        <f t="shared" ca="1" si="325"/>
        <v/>
      </c>
      <c r="CC186" s="29" t="str">
        <f t="shared" ca="1" si="326"/>
        <v/>
      </c>
      <c r="CD186" s="29" t="str">
        <f t="shared" ca="1" si="327"/>
        <v/>
      </c>
      <c r="CE186" s="29" t="str">
        <f t="shared" ca="1" si="328"/>
        <v/>
      </c>
      <c r="CF186" s="29" t="str">
        <f t="shared" ca="1" si="329"/>
        <v/>
      </c>
      <c r="CG186" s="29" t="str">
        <f t="shared" ca="1" si="330"/>
        <v/>
      </c>
      <c r="CH186" s="29" t="str">
        <f t="shared" ca="1" si="331"/>
        <v/>
      </c>
      <c r="CI186" s="29" t="str">
        <f t="shared" ca="1" si="332"/>
        <v/>
      </c>
      <c r="CJ186" s="29" t="str">
        <f t="shared" ca="1" si="333"/>
        <v/>
      </c>
      <c r="CK186" s="29" t="str">
        <f t="shared" ca="1" si="334"/>
        <v/>
      </c>
      <c r="CL186" s="29" t="str">
        <f t="shared" ca="1" si="335"/>
        <v/>
      </c>
      <c r="CM186" s="29" t="str">
        <f t="shared" ca="1" si="336"/>
        <v/>
      </c>
      <c r="CN186" s="29" t="str">
        <f t="shared" ca="1" si="337"/>
        <v/>
      </c>
      <c r="CO186" s="29" t="str">
        <f t="shared" ca="1" si="338"/>
        <v/>
      </c>
      <c r="CP186" s="29" t="str">
        <f t="shared" ca="1" si="339"/>
        <v/>
      </c>
      <c r="CQ186" s="29" t="str">
        <f t="shared" ca="1" si="340"/>
        <v/>
      </c>
      <c r="CR186" s="29" t="str">
        <f t="shared" ca="1" si="341"/>
        <v/>
      </c>
      <c r="CS186" s="29" t="str">
        <f t="shared" ca="1" si="342"/>
        <v/>
      </c>
      <c r="CT186" s="29" t="str">
        <f t="shared" ca="1" si="343"/>
        <v/>
      </c>
      <c r="CU186" s="29" t="str">
        <f t="shared" ca="1" si="344"/>
        <v/>
      </c>
      <c r="CV186" s="29" t="str">
        <f t="shared" ca="1" si="345"/>
        <v/>
      </c>
      <c r="CW186" s="29" t="str">
        <f t="shared" ca="1" si="346"/>
        <v/>
      </c>
      <c r="CX186" s="29" t="str">
        <f t="shared" ca="1" si="347"/>
        <v/>
      </c>
      <c r="CY186" s="29" t="str">
        <f t="shared" ca="1" si="348"/>
        <v/>
      </c>
      <c r="CZ186" s="29" t="str">
        <f t="shared" ca="1" si="349"/>
        <v/>
      </c>
      <c r="DA186" s="29" t="str">
        <f t="shared" ca="1" si="350"/>
        <v/>
      </c>
      <c r="DB186" s="29" t="str">
        <f t="shared" ca="1" si="351"/>
        <v/>
      </c>
      <c r="DC186" s="29" t="str">
        <f t="shared" ca="1" si="352"/>
        <v/>
      </c>
      <c r="DD186" s="29" t="str">
        <f t="shared" ca="1" si="353"/>
        <v/>
      </c>
      <c r="DE186" s="29" t="str">
        <f t="shared" ca="1" si="354"/>
        <v/>
      </c>
      <c r="DF186" s="29" t="str">
        <f t="shared" ca="1" si="355"/>
        <v/>
      </c>
      <c r="DG186" s="29" t="str">
        <f t="shared" ca="1" si="356"/>
        <v/>
      </c>
      <c r="DH186" s="29" t="str">
        <f t="shared" ca="1" si="357"/>
        <v/>
      </c>
      <c r="DI186" s="29" t="str">
        <f t="shared" ca="1" si="358"/>
        <v/>
      </c>
      <c r="DJ186" s="29" t="str">
        <f t="shared" ca="1" si="359"/>
        <v/>
      </c>
      <c r="DK186" s="29" t="str">
        <f t="shared" ca="1" si="360"/>
        <v/>
      </c>
      <c r="DL186" s="29" t="str">
        <f t="shared" ca="1" si="361"/>
        <v/>
      </c>
      <c r="DM186" s="29" t="str">
        <f t="shared" ca="1" si="362"/>
        <v/>
      </c>
      <c r="JD186">
        <f t="shared" si="145"/>
        <v>0</v>
      </c>
      <c r="JE186">
        <f t="shared" si="363"/>
        <v>0</v>
      </c>
      <c r="JF186" t="str">
        <f t="shared" ca="1" si="364"/>
        <v/>
      </c>
      <c r="JG186" t="str">
        <f t="shared" ca="1" si="365"/>
        <v/>
      </c>
      <c r="JH186" t="str">
        <f t="shared" ca="1" si="366"/>
        <v/>
      </c>
      <c r="JI186" t="str">
        <f t="shared" ca="1" si="367"/>
        <v/>
      </c>
    </row>
    <row r="187" spans="3:269" x14ac:dyDescent="0.2">
      <c r="C187" s="9">
        <f t="array" aca="1" ref="C187" ca="1">MIN(IF($L$7=0, 0, IF(INDIRECT($L$6)&gt;0, IF(ROW(INDIRECT($L$6))&gt;C186, ROW(INDIRECT($L$6)), MAXR))))</f>
        <v>9999999</v>
      </c>
      <c r="D187" s="9">
        <f t="shared" ca="1" si="85"/>
        <v>0</v>
      </c>
      <c r="E187" s="9">
        <f t="shared" ca="1" si="307"/>
        <v>0</v>
      </c>
      <c r="F187" s="105" t="str">
        <f t="shared" ca="1" si="308"/>
        <v/>
      </c>
      <c r="G187" s="7">
        <f t="shared" ca="1" si="309"/>
        <v>0</v>
      </c>
      <c r="H187" s="33">
        <f t="shared" ca="1" si="371"/>
        <v>0</v>
      </c>
      <c r="I187" s="33">
        <f t="shared" ca="1" si="371"/>
        <v>0</v>
      </c>
      <c r="J187" s="33">
        <f t="shared" ca="1" si="371"/>
        <v>0</v>
      </c>
      <c r="K187" s="33">
        <f t="shared" ca="1" si="371"/>
        <v>0</v>
      </c>
      <c r="L187" s="33">
        <f t="shared" ca="1" si="371"/>
        <v>0</v>
      </c>
      <c r="M187" s="33">
        <f t="shared" ca="1" si="371"/>
        <v>0</v>
      </c>
      <c r="N187" s="33">
        <f t="shared" ca="1" si="371"/>
        <v>0</v>
      </c>
      <c r="O187" s="33">
        <f t="shared" ca="1" si="371"/>
        <v>0</v>
      </c>
      <c r="P187" s="33">
        <f t="shared" ca="1" si="371"/>
        <v>0</v>
      </c>
      <c r="Q187" s="33">
        <f t="shared" ca="1" si="371"/>
        <v>0</v>
      </c>
      <c r="R187" s="33">
        <f t="shared" ca="1" si="371"/>
        <v>0</v>
      </c>
      <c r="S187" s="33">
        <f t="shared" ca="1" si="371"/>
        <v>0</v>
      </c>
      <c r="T187" s="33">
        <f t="shared" ca="1" si="371"/>
        <v>0</v>
      </c>
      <c r="U187" s="33">
        <f t="shared" ca="1" si="371"/>
        <v>0</v>
      </c>
      <c r="V187" s="33">
        <f t="shared" ca="1" si="371"/>
        <v>0</v>
      </c>
      <c r="W187" s="33">
        <f t="shared" ca="1" si="371"/>
        <v>0</v>
      </c>
      <c r="X187" s="33">
        <f t="shared" ref="X187:AM209" ca="1" si="377">IF(OR($C187=MAXR, $C187=0, X$24=0, X$19=0), 0, IF(LEN(INDIRECT($F$9&amp;X$20&amp;$C187))=0, NULL,  INDIRECT($F$9&amp;X$20&amp;$C187)))</f>
        <v>0</v>
      </c>
      <c r="Y187" s="33">
        <f t="shared" ca="1" si="377"/>
        <v>0</v>
      </c>
      <c r="Z187" s="33">
        <f t="shared" ca="1" si="377"/>
        <v>0</v>
      </c>
      <c r="AA187" s="33">
        <f t="shared" ca="1" si="377"/>
        <v>0</v>
      </c>
      <c r="AB187" s="33">
        <f t="shared" ca="1" si="377"/>
        <v>0</v>
      </c>
      <c r="AC187" s="33">
        <f t="shared" ca="1" si="377"/>
        <v>0</v>
      </c>
      <c r="AD187" s="33">
        <f t="shared" ca="1" si="377"/>
        <v>0</v>
      </c>
      <c r="AE187" s="33">
        <f t="shared" ca="1" si="377"/>
        <v>0</v>
      </c>
      <c r="AF187" s="33">
        <f t="shared" ca="1" si="372"/>
        <v>0</v>
      </c>
      <c r="AG187" s="33">
        <f t="shared" ca="1" si="372"/>
        <v>0</v>
      </c>
      <c r="AH187" s="33">
        <f t="shared" ca="1" si="372"/>
        <v>0</v>
      </c>
      <c r="AI187" s="33">
        <f t="shared" ca="1" si="372"/>
        <v>0</v>
      </c>
      <c r="AJ187" s="33">
        <f t="shared" ca="1" si="372"/>
        <v>0</v>
      </c>
      <c r="AK187" s="33">
        <f t="shared" ca="1" si="372"/>
        <v>0</v>
      </c>
      <c r="AL187" s="33">
        <f t="shared" ca="1" si="372"/>
        <v>0</v>
      </c>
      <c r="AM187" s="33">
        <f t="shared" ca="1" si="372"/>
        <v>0</v>
      </c>
      <c r="AN187" s="33">
        <f t="shared" ca="1" si="372"/>
        <v>0</v>
      </c>
      <c r="AO187" s="33">
        <f t="shared" ca="1" si="372"/>
        <v>0</v>
      </c>
      <c r="AP187" s="33">
        <f t="shared" ca="1" si="372"/>
        <v>0</v>
      </c>
      <c r="AQ187" s="33">
        <f t="shared" ca="1" si="372"/>
        <v>0</v>
      </c>
      <c r="AR187" s="33">
        <f t="shared" ca="1" si="372"/>
        <v>0</v>
      </c>
      <c r="AS187" s="33">
        <f t="shared" ca="1" si="372"/>
        <v>0</v>
      </c>
      <c r="AT187" s="33">
        <f t="shared" ca="1" si="368"/>
        <v>0</v>
      </c>
      <c r="AU187" s="33">
        <f t="shared" ca="1" si="368"/>
        <v>0</v>
      </c>
      <c r="AV187" s="33">
        <f t="shared" ca="1" si="368"/>
        <v>0</v>
      </c>
      <c r="AW187" s="33">
        <f t="shared" ca="1" si="375"/>
        <v>0</v>
      </c>
      <c r="AX187" s="33">
        <f t="shared" ca="1" si="375"/>
        <v>0</v>
      </c>
      <c r="AY187" s="33">
        <f t="shared" ca="1" si="375"/>
        <v>0</v>
      </c>
      <c r="AZ187" s="33">
        <f t="shared" ca="1" si="375"/>
        <v>0</v>
      </c>
      <c r="BA187" s="33">
        <f t="shared" ca="1" si="375"/>
        <v>0</v>
      </c>
      <c r="BB187" s="33">
        <f t="shared" ca="1" si="375"/>
        <v>0</v>
      </c>
      <c r="BC187" s="33">
        <f t="shared" ca="1" si="375"/>
        <v>0</v>
      </c>
      <c r="BD187" s="33">
        <f t="shared" ca="1" si="375"/>
        <v>0</v>
      </c>
      <c r="BE187" s="33">
        <f t="shared" ca="1" si="375"/>
        <v>0</v>
      </c>
      <c r="BF187" s="33">
        <f t="shared" ca="1" si="375"/>
        <v>0</v>
      </c>
      <c r="BG187" s="33">
        <f t="shared" ca="1" si="375"/>
        <v>0</v>
      </c>
      <c r="BH187" s="33"/>
      <c r="BJ187" s="148" t="str">
        <f t="shared" ca="1" si="310"/>
        <v/>
      </c>
      <c r="BL187" s="30"/>
      <c r="BN187" s="29" t="str">
        <f t="shared" ca="1" si="311"/>
        <v/>
      </c>
      <c r="BO187" s="29" t="str">
        <f t="shared" ca="1" si="312"/>
        <v/>
      </c>
      <c r="BP187" s="29" t="str">
        <f t="shared" ca="1" si="313"/>
        <v/>
      </c>
      <c r="BQ187" s="29" t="str">
        <f t="shared" ca="1" si="314"/>
        <v/>
      </c>
      <c r="BR187" s="29" t="str">
        <f t="shared" ca="1" si="315"/>
        <v/>
      </c>
      <c r="BS187" s="29" t="str">
        <f t="shared" ca="1" si="316"/>
        <v/>
      </c>
      <c r="BT187" s="29" t="str">
        <f t="shared" ca="1" si="317"/>
        <v/>
      </c>
      <c r="BU187" s="29" t="str">
        <f t="shared" ca="1" si="318"/>
        <v/>
      </c>
      <c r="BV187" s="29" t="str">
        <f t="shared" ca="1" si="319"/>
        <v/>
      </c>
      <c r="BW187" s="29" t="str">
        <f t="shared" ca="1" si="320"/>
        <v/>
      </c>
      <c r="BX187" s="29" t="str">
        <f t="shared" ca="1" si="321"/>
        <v/>
      </c>
      <c r="BY187" s="29" t="str">
        <f t="shared" ca="1" si="322"/>
        <v/>
      </c>
      <c r="BZ187" s="29" t="str">
        <f t="shared" ca="1" si="323"/>
        <v/>
      </c>
      <c r="CA187" s="29" t="str">
        <f t="shared" ca="1" si="324"/>
        <v/>
      </c>
      <c r="CB187" s="29" t="str">
        <f t="shared" ca="1" si="325"/>
        <v/>
      </c>
      <c r="CC187" s="29" t="str">
        <f t="shared" ca="1" si="326"/>
        <v/>
      </c>
      <c r="CD187" s="29" t="str">
        <f t="shared" ca="1" si="327"/>
        <v/>
      </c>
      <c r="CE187" s="29" t="str">
        <f t="shared" ca="1" si="328"/>
        <v/>
      </c>
      <c r="CF187" s="29" t="str">
        <f t="shared" ca="1" si="329"/>
        <v/>
      </c>
      <c r="CG187" s="29" t="str">
        <f t="shared" ca="1" si="330"/>
        <v/>
      </c>
      <c r="CH187" s="29" t="str">
        <f t="shared" ca="1" si="331"/>
        <v/>
      </c>
      <c r="CI187" s="29" t="str">
        <f t="shared" ca="1" si="332"/>
        <v/>
      </c>
      <c r="CJ187" s="29" t="str">
        <f t="shared" ca="1" si="333"/>
        <v/>
      </c>
      <c r="CK187" s="29" t="str">
        <f t="shared" ca="1" si="334"/>
        <v/>
      </c>
      <c r="CL187" s="29" t="str">
        <f t="shared" ca="1" si="335"/>
        <v/>
      </c>
      <c r="CM187" s="29" t="str">
        <f t="shared" ca="1" si="336"/>
        <v/>
      </c>
      <c r="CN187" s="29" t="str">
        <f t="shared" ca="1" si="337"/>
        <v/>
      </c>
      <c r="CO187" s="29" t="str">
        <f t="shared" ca="1" si="338"/>
        <v/>
      </c>
      <c r="CP187" s="29" t="str">
        <f t="shared" ca="1" si="339"/>
        <v/>
      </c>
      <c r="CQ187" s="29" t="str">
        <f t="shared" ca="1" si="340"/>
        <v/>
      </c>
      <c r="CR187" s="29" t="str">
        <f t="shared" ca="1" si="341"/>
        <v/>
      </c>
      <c r="CS187" s="29" t="str">
        <f t="shared" ca="1" si="342"/>
        <v/>
      </c>
      <c r="CT187" s="29" t="str">
        <f t="shared" ca="1" si="343"/>
        <v/>
      </c>
      <c r="CU187" s="29" t="str">
        <f t="shared" ca="1" si="344"/>
        <v/>
      </c>
      <c r="CV187" s="29" t="str">
        <f t="shared" ca="1" si="345"/>
        <v/>
      </c>
      <c r="CW187" s="29" t="str">
        <f t="shared" ca="1" si="346"/>
        <v/>
      </c>
      <c r="CX187" s="29" t="str">
        <f t="shared" ca="1" si="347"/>
        <v/>
      </c>
      <c r="CY187" s="29" t="str">
        <f t="shared" ca="1" si="348"/>
        <v/>
      </c>
      <c r="CZ187" s="29" t="str">
        <f t="shared" ca="1" si="349"/>
        <v/>
      </c>
      <c r="DA187" s="29" t="str">
        <f t="shared" ca="1" si="350"/>
        <v/>
      </c>
      <c r="DB187" s="29" t="str">
        <f t="shared" ca="1" si="351"/>
        <v/>
      </c>
      <c r="DC187" s="29" t="str">
        <f t="shared" ca="1" si="352"/>
        <v/>
      </c>
      <c r="DD187" s="29" t="str">
        <f t="shared" ca="1" si="353"/>
        <v/>
      </c>
      <c r="DE187" s="29" t="str">
        <f t="shared" ca="1" si="354"/>
        <v/>
      </c>
      <c r="DF187" s="29" t="str">
        <f t="shared" ca="1" si="355"/>
        <v/>
      </c>
      <c r="DG187" s="29" t="str">
        <f t="shared" ca="1" si="356"/>
        <v/>
      </c>
      <c r="DH187" s="29" t="str">
        <f t="shared" ca="1" si="357"/>
        <v/>
      </c>
      <c r="DI187" s="29" t="str">
        <f t="shared" ca="1" si="358"/>
        <v/>
      </c>
      <c r="DJ187" s="29" t="str">
        <f t="shared" ca="1" si="359"/>
        <v/>
      </c>
      <c r="DK187" s="29" t="str">
        <f t="shared" ca="1" si="360"/>
        <v/>
      </c>
      <c r="DL187" s="29" t="str">
        <f t="shared" ca="1" si="361"/>
        <v/>
      </c>
      <c r="DM187" s="29" t="str">
        <f t="shared" ca="1" si="362"/>
        <v/>
      </c>
      <c r="JD187">
        <f t="shared" si="145"/>
        <v>0</v>
      </c>
      <c r="JE187">
        <f t="shared" si="363"/>
        <v>0</v>
      </c>
      <c r="JF187" t="str">
        <f t="shared" ca="1" si="364"/>
        <v/>
      </c>
      <c r="JG187" t="str">
        <f t="shared" ca="1" si="365"/>
        <v/>
      </c>
      <c r="JH187" t="str">
        <f t="shared" ca="1" si="366"/>
        <v/>
      </c>
      <c r="JI187" t="str">
        <f t="shared" ca="1" si="367"/>
        <v/>
      </c>
    </row>
    <row r="188" spans="3:269" x14ac:dyDescent="0.2">
      <c r="C188" s="9">
        <f t="array" aca="1" ref="C188" ca="1">MIN(IF($L$7=0, 0, IF(INDIRECT($L$6)&gt;0, IF(ROW(INDIRECT($L$6))&gt;C187, ROW(INDIRECT($L$6)), MAXR))))</f>
        <v>9999999</v>
      </c>
      <c r="D188" s="9">
        <f t="shared" ca="1" si="85"/>
        <v>0</v>
      </c>
      <c r="E188" s="9">
        <f t="shared" ca="1" si="307"/>
        <v>0</v>
      </c>
      <c r="F188" s="105" t="str">
        <f t="shared" ca="1" si="308"/>
        <v/>
      </c>
      <c r="G188" s="7">
        <f t="shared" ca="1" si="309"/>
        <v>0</v>
      </c>
      <c r="H188" s="33">
        <f t="shared" ca="1" si="371"/>
        <v>0</v>
      </c>
      <c r="I188" s="33">
        <f t="shared" ca="1" si="371"/>
        <v>0</v>
      </c>
      <c r="J188" s="33">
        <f t="shared" ca="1" si="371"/>
        <v>0</v>
      </c>
      <c r="K188" s="33">
        <f t="shared" ca="1" si="371"/>
        <v>0</v>
      </c>
      <c r="L188" s="33">
        <f t="shared" ca="1" si="371"/>
        <v>0</v>
      </c>
      <c r="M188" s="33">
        <f t="shared" ca="1" si="371"/>
        <v>0</v>
      </c>
      <c r="N188" s="33">
        <f t="shared" ca="1" si="371"/>
        <v>0</v>
      </c>
      <c r="O188" s="33">
        <f t="shared" ca="1" si="371"/>
        <v>0</v>
      </c>
      <c r="P188" s="33">
        <f t="shared" ca="1" si="371"/>
        <v>0</v>
      </c>
      <c r="Q188" s="33">
        <f t="shared" ca="1" si="371"/>
        <v>0</v>
      </c>
      <c r="R188" s="33">
        <f t="shared" ca="1" si="371"/>
        <v>0</v>
      </c>
      <c r="S188" s="33">
        <f t="shared" ca="1" si="371"/>
        <v>0</v>
      </c>
      <c r="T188" s="33">
        <f t="shared" ca="1" si="371"/>
        <v>0</v>
      </c>
      <c r="U188" s="33">
        <f t="shared" ca="1" si="371"/>
        <v>0</v>
      </c>
      <c r="V188" s="33">
        <f t="shared" ca="1" si="371"/>
        <v>0</v>
      </c>
      <c r="W188" s="33">
        <f t="shared" ca="1" si="371"/>
        <v>0</v>
      </c>
      <c r="X188" s="33">
        <f t="shared" ca="1" si="377"/>
        <v>0</v>
      </c>
      <c r="Y188" s="33">
        <f t="shared" ca="1" si="377"/>
        <v>0</v>
      </c>
      <c r="Z188" s="33">
        <f t="shared" ca="1" si="377"/>
        <v>0</v>
      </c>
      <c r="AA188" s="33">
        <f t="shared" ca="1" si="377"/>
        <v>0</v>
      </c>
      <c r="AB188" s="33">
        <f t="shared" ca="1" si="377"/>
        <v>0</v>
      </c>
      <c r="AC188" s="33">
        <f t="shared" ca="1" si="377"/>
        <v>0</v>
      </c>
      <c r="AD188" s="33">
        <f t="shared" ca="1" si="377"/>
        <v>0</v>
      </c>
      <c r="AE188" s="33">
        <f t="shared" ca="1" si="377"/>
        <v>0</v>
      </c>
      <c r="AF188" s="33">
        <f t="shared" ca="1" si="372"/>
        <v>0</v>
      </c>
      <c r="AG188" s="33">
        <f t="shared" ca="1" si="372"/>
        <v>0</v>
      </c>
      <c r="AH188" s="33">
        <f t="shared" ca="1" si="372"/>
        <v>0</v>
      </c>
      <c r="AI188" s="33">
        <f t="shared" ca="1" si="372"/>
        <v>0</v>
      </c>
      <c r="AJ188" s="33">
        <f t="shared" ca="1" si="372"/>
        <v>0</v>
      </c>
      <c r="AK188" s="33">
        <f t="shared" ca="1" si="372"/>
        <v>0</v>
      </c>
      <c r="AL188" s="33">
        <f t="shared" ca="1" si="372"/>
        <v>0</v>
      </c>
      <c r="AM188" s="33">
        <f t="shared" ca="1" si="372"/>
        <v>0</v>
      </c>
      <c r="AN188" s="33">
        <f t="shared" ca="1" si="372"/>
        <v>0</v>
      </c>
      <c r="AO188" s="33">
        <f t="shared" ca="1" si="372"/>
        <v>0</v>
      </c>
      <c r="AP188" s="33">
        <f t="shared" ca="1" si="372"/>
        <v>0</v>
      </c>
      <c r="AQ188" s="33">
        <f t="shared" ca="1" si="372"/>
        <v>0</v>
      </c>
      <c r="AR188" s="33">
        <f t="shared" ca="1" si="372"/>
        <v>0</v>
      </c>
      <c r="AS188" s="33">
        <f t="shared" ca="1" si="372"/>
        <v>0</v>
      </c>
      <c r="AT188" s="33">
        <f t="shared" ca="1" si="368"/>
        <v>0</v>
      </c>
      <c r="AU188" s="33">
        <f t="shared" ca="1" si="368"/>
        <v>0</v>
      </c>
      <c r="AV188" s="33">
        <f t="shared" ca="1" si="368"/>
        <v>0</v>
      </c>
      <c r="AW188" s="33">
        <f t="shared" ca="1" si="375"/>
        <v>0</v>
      </c>
      <c r="AX188" s="33">
        <f t="shared" ca="1" si="375"/>
        <v>0</v>
      </c>
      <c r="AY188" s="33">
        <f t="shared" ca="1" si="375"/>
        <v>0</v>
      </c>
      <c r="AZ188" s="33">
        <f t="shared" ca="1" si="375"/>
        <v>0</v>
      </c>
      <c r="BA188" s="33">
        <f t="shared" ca="1" si="375"/>
        <v>0</v>
      </c>
      <c r="BB188" s="33">
        <f t="shared" ca="1" si="375"/>
        <v>0</v>
      </c>
      <c r="BC188" s="33">
        <f t="shared" ca="1" si="375"/>
        <v>0</v>
      </c>
      <c r="BD188" s="33">
        <f t="shared" ca="1" si="375"/>
        <v>0</v>
      </c>
      <c r="BE188" s="33">
        <f t="shared" ca="1" si="375"/>
        <v>0</v>
      </c>
      <c r="BF188" s="33">
        <f t="shared" ca="1" si="375"/>
        <v>0</v>
      </c>
      <c r="BG188" s="33">
        <f t="shared" ca="1" si="375"/>
        <v>0</v>
      </c>
      <c r="BH188" s="33"/>
      <c r="BJ188" s="148" t="str">
        <f t="shared" ca="1" si="310"/>
        <v/>
      </c>
      <c r="BL188" s="30"/>
      <c r="BN188" s="29" t="str">
        <f t="shared" ca="1" si="311"/>
        <v/>
      </c>
      <c r="BO188" s="29" t="str">
        <f t="shared" ca="1" si="312"/>
        <v/>
      </c>
      <c r="BP188" s="29" t="str">
        <f t="shared" ca="1" si="313"/>
        <v/>
      </c>
      <c r="BQ188" s="29" t="str">
        <f t="shared" ca="1" si="314"/>
        <v/>
      </c>
      <c r="BR188" s="29" t="str">
        <f t="shared" ca="1" si="315"/>
        <v/>
      </c>
      <c r="BS188" s="29" t="str">
        <f t="shared" ca="1" si="316"/>
        <v/>
      </c>
      <c r="BT188" s="29" t="str">
        <f t="shared" ca="1" si="317"/>
        <v/>
      </c>
      <c r="BU188" s="29" t="str">
        <f t="shared" ca="1" si="318"/>
        <v/>
      </c>
      <c r="BV188" s="29" t="str">
        <f t="shared" ca="1" si="319"/>
        <v/>
      </c>
      <c r="BW188" s="29" t="str">
        <f t="shared" ca="1" si="320"/>
        <v/>
      </c>
      <c r="BX188" s="29" t="str">
        <f t="shared" ca="1" si="321"/>
        <v/>
      </c>
      <c r="BY188" s="29" t="str">
        <f t="shared" ca="1" si="322"/>
        <v/>
      </c>
      <c r="BZ188" s="29" t="str">
        <f t="shared" ca="1" si="323"/>
        <v/>
      </c>
      <c r="CA188" s="29" t="str">
        <f t="shared" ca="1" si="324"/>
        <v/>
      </c>
      <c r="CB188" s="29" t="str">
        <f t="shared" ca="1" si="325"/>
        <v/>
      </c>
      <c r="CC188" s="29" t="str">
        <f t="shared" ca="1" si="326"/>
        <v/>
      </c>
      <c r="CD188" s="29" t="str">
        <f t="shared" ca="1" si="327"/>
        <v/>
      </c>
      <c r="CE188" s="29" t="str">
        <f t="shared" ca="1" si="328"/>
        <v/>
      </c>
      <c r="CF188" s="29" t="str">
        <f t="shared" ca="1" si="329"/>
        <v/>
      </c>
      <c r="CG188" s="29" t="str">
        <f t="shared" ca="1" si="330"/>
        <v/>
      </c>
      <c r="CH188" s="29" t="str">
        <f t="shared" ca="1" si="331"/>
        <v/>
      </c>
      <c r="CI188" s="29" t="str">
        <f t="shared" ca="1" si="332"/>
        <v/>
      </c>
      <c r="CJ188" s="29" t="str">
        <f t="shared" ca="1" si="333"/>
        <v/>
      </c>
      <c r="CK188" s="29" t="str">
        <f t="shared" ca="1" si="334"/>
        <v/>
      </c>
      <c r="CL188" s="29" t="str">
        <f t="shared" ca="1" si="335"/>
        <v/>
      </c>
      <c r="CM188" s="29" t="str">
        <f t="shared" ca="1" si="336"/>
        <v/>
      </c>
      <c r="CN188" s="29" t="str">
        <f t="shared" ca="1" si="337"/>
        <v/>
      </c>
      <c r="CO188" s="29" t="str">
        <f t="shared" ca="1" si="338"/>
        <v/>
      </c>
      <c r="CP188" s="29" t="str">
        <f t="shared" ca="1" si="339"/>
        <v/>
      </c>
      <c r="CQ188" s="29" t="str">
        <f t="shared" ca="1" si="340"/>
        <v/>
      </c>
      <c r="CR188" s="29" t="str">
        <f t="shared" ca="1" si="341"/>
        <v/>
      </c>
      <c r="CS188" s="29" t="str">
        <f t="shared" ca="1" si="342"/>
        <v/>
      </c>
      <c r="CT188" s="29" t="str">
        <f t="shared" ca="1" si="343"/>
        <v/>
      </c>
      <c r="CU188" s="29" t="str">
        <f t="shared" ca="1" si="344"/>
        <v/>
      </c>
      <c r="CV188" s="29" t="str">
        <f t="shared" ca="1" si="345"/>
        <v/>
      </c>
      <c r="CW188" s="29" t="str">
        <f t="shared" ca="1" si="346"/>
        <v/>
      </c>
      <c r="CX188" s="29" t="str">
        <f t="shared" ca="1" si="347"/>
        <v/>
      </c>
      <c r="CY188" s="29" t="str">
        <f t="shared" ca="1" si="348"/>
        <v/>
      </c>
      <c r="CZ188" s="29" t="str">
        <f t="shared" ca="1" si="349"/>
        <v/>
      </c>
      <c r="DA188" s="29" t="str">
        <f t="shared" ca="1" si="350"/>
        <v/>
      </c>
      <c r="DB188" s="29" t="str">
        <f t="shared" ca="1" si="351"/>
        <v/>
      </c>
      <c r="DC188" s="29" t="str">
        <f t="shared" ca="1" si="352"/>
        <v/>
      </c>
      <c r="DD188" s="29" t="str">
        <f t="shared" ca="1" si="353"/>
        <v/>
      </c>
      <c r="DE188" s="29" t="str">
        <f t="shared" ca="1" si="354"/>
        <v/>
      </c>
      <c r="DF188" s="29" t="str">
        <f t="shared" ca="1" si="355"/>
        <v/>
      </c>
      <c r="DG188" s="29" t="str">
        <f t="shared" ca="1" si="356"/>
        <v/>
      </c>
      <c r="DH188" s="29" t="str">
        <f t="shared" ca="1" si="357"/>
        <v/>
      </c>
      <c r="DI188" s="29" t="str">
        <f t="shared" ca="1" si="358"/>
        <v/>
      </c>
      <c r="DJ188" s="29" t="str">
        <f t="shared" ca="1" si="359"/>
        <v/>
      </c>
      <c r="DK188" s="29" t="str">
        <f t="shared" ca="1" si="360"/>
        <v/>
      </c>
      <c r="DL188" s="29" t="str">
        <f t="shared" ca="1" si="361"/>
        <v/>
      </c>
      <c r="DM188" s="29" t="str">
        <f t="shared" ca="1" si="362"/>
        <v/>
      </c>
      <c r="JD188">
        <f t="shared" si="145"/>
        <v>0</v>
      </c>
      <c r="JE188">
        <f t="shared" si="363"/>
        <v>0</v>
      </c>
      <c r="JF188" t="str">
        <f t="shared" ca="1" si="364"/>
        <v/>
      </c>
      <c r="JG188" t="str">
        <f t="shared" ca="1" si="365"/>
        <v/>
      </c>
      <c r="JH188" t="str">
        <f t="shared" ca="1" si="366"/>
        <v/>
      </c>
      <c r="JI188" t="str">
        <f t="shared" ca="1" si="367"/>
        <v/>
      </c>
    </row>
    <row r="189" spans="3:269" x14ac:dyDescent="0.2">
      <c r="C189" s="9">
        <f t="array" aca="1" ref="C189" ca="1">MIN(IF($L$7=0, 0, IF(INDIRECT($L$6)&gt;0, IF(ROW(INDIRECT($L$6))&gt;C188, ROW(INDIRECT($L$6)), MAXR))))</f>
        <v>9999999</v>
      </c>
      <c r="D189" s="9">
        <f t="shared" ca="1" si="85"/>
        <v>0</v>
      </c>
      <c r="E189" s="9">
        <f t="shared" ca="1" si="307"/>
        <v>0</v>
      </c>
      <c r="F189" s="105" t="str">
        <f t="shared" ca="1" si="308"/>
        <v/>
      </c>
      <c r="G189" s="7">
        <f t="shared" ca="1" si="309"/>
        <v>0</v>
      </c>
      <c r="H189" s="33">
        <f t="shared" ca="1" si="371"/>
        <v>0</v>
      </c>
      <c r="I189" s="33">
        <f t="shared" ca="1" si="371"/>
        <v>0</v>
      </c>
      <c r="J189" s="33">
        <f t="shared" ca="1" si="371"/>
        <v>0</v>
      </c>
      <c r="K189" s="33">
        <f t="shared" ref="K189:Z216" ca="1" si="378">IF(OR($C189=MAXR, $C189=0, K$24=0, K$19=0), 0, IF(LEN(INDIRECT($F$9&amp;K$20&amp;$C189))=0, NULL,  INDIRECT($F$9&amp;K$20&amp;$C189)))</f>
        <v>0</v>
      </c>
      <c r="L189" s="33">
        <f t="shared" ca="1" si="378"/>
        <v>0</v>
      </c>
      <c r="M189" s="33">
        <f t="shared" ca="1" si="378"/>
        <v>0</v>
      </c>
      <c r="N189" s="33">
        <f t="shared" ca="1" si="378"/>
        <v>0</v>
      </c>
      <c r="O189" s="33">
        <f t="shared" ca="1" si="378"/>
        <v>0</v>
      </c>
      <c r="P189" s="33">
        <f t="shared" ca="1" si="378"/>
        <v>0</v>
      </c>
      <c r="Q189" s="33">
        <f t="shared" ca="1" si="378"/>
        <v>0</v>
      </c>
      <c r="R189" s="33">
        <f t="shared" ca="1" si="378"/>
        <v>0</v>
      </c>
      <c r="S189" s="33">
        <f t="shared" ca="1" si="378"/>
        <v>0</v>
      </c>
      <c r="T189" s="33">
        <f t="shared" ca="1" si="378"/>
        <v>0</v>
      </c>
      <c r="U189" s="33">
        <f t="shared" ca="1" si="378"/>
        <v>0</v>
      </c>
      <c r="V189" s="33">
        <f t="shared" ca="1" si="378"/>
        <v>0</v>
      </c>
      <c r="W189" s="33">
        <f t="shared" ca="1" si="378"/>
        <v>0</v>
      </c>
      <c r="X189" s="33">
        <f t="shared" ca="1" si="378"/>
        <v>0</v>
      </c>
      <c r="Y189" s="33">
        <f t="shared" ca="1" si="378"/>
        <v>0</v>
      </c>
      <c r="Z189" s="33">
        <f t="shared" ca="1" si="378"/>
        <v>0</v>
      </c>
      <c r="AA189" s="33">
        <f t="shared" ca="1" si="377"/>
        <v>0</v>
      </c>
      <c r="AB189" s="33">
        <f t="shared" ca="1" si="377"/>
        <v>0</v>
      </c>
      <c r="AC189" s="33">
        <f t="shared" ca="1" si="377"/>
        <v>0</v>
      </c>
      <c r="AD189" s="33">
        <f t="shared" ca="1" si="377"/>
        <v>0</v>
      </c>
      <c r="AE189" s="33">
        <f t="shared" ca="1" si="377"/>
        <v>0</v>
      </c>
      <c r="AF189" s="33">
        <f t="shared" ca="1" si="372"/>
        <v>0</v>
      </c>
      <c r="AG189" s="33">
        <f t="shared" ca="1" si="372"/>
        <v>0</v>
      </c>
      <c r="AH189" s="33">
        <f t="shared" ca="1" si="372"/>
        <v>0</v>
      </c>
      <c r="AI189" s="33">
        <f t="shared" ca="1" si="372"/>
        <v>0</v>
      </c>
      <c r="AJ189" s="33">
        <f t="shared" ca="1" si="372"/>
        <v>0</v>
      </c>
      <c r="AK189" s="33">
        <f t="shared" ca="1" si="372"/>
        <v>0</v>
      </c>
      <c r="AL189" s="33">
        <f t="shared" ca="1" si="372"/>
        <v>0</v>
      </c>
      <c r="AM189" s="33">
        <f t="shared" ca="1" si="372"/>
        <v>0</v>
      </c>
      <c r="AN189" s="33">
        <f t="shared" ca="1" si="372"/>
        <v>0</v>
      </c>
      <c r="AO189" s="33">
        <f t="shared" ca="1" si="372"/>
        <v>0</v>
      </c>
      <c r="AP189" s="33">
        <f t="shared" ca="1" si="372"/>
        <v>0</v>
      </c>
      <c r="AQ189" s="33">
        <f t="shared" ca="1" si="372"/>
        <v>0</v>
      </c>
      <c r="AR189" s="33">
        <f t="shared" ca="1" si="372"/>
        <v>0</v>
      </c>
      <c r="AS189" s="33">
        <f t="shared" ca="1" si="372"/>
        <v>0</v>
      </c>
      <c r="AT189" s="33">
        <f t="shared" ca="1" si="368"/>
        <v>0</v>
      </c>
      <c r="AU189" s="33">
        <f t="shared" ca="1" si="368"/>
        <v>0</v>
      </c>
      <c r="AV189" s="33">
        <f t="shared" ca="1" si="368"/>
        <v>0</v>
      </c>
      <c r="AW189" s="33">
        <f t="shared" ca="1" si="375"/>
        <v>0</v>
      </c>
      <c r="AX189" s="33">
        <f t="shared" ca="1" si="375"/>
        <v>0</v>
      </c>
      <c r="AY189" s="33">
        <f t="shared" ca="1" si="375"/>
        <v>0</v>
      </c>
      <c r="AZ189" s="33">
        <f t="shared" ca="1" si="375"/>
        <v>0</v>
      </c>
      <c r="BA189" s="33">
        <f t="shared" ca="1" si="375"/>
        <v>0</v>
      </c>
      <c r="BB189" s="33">
        <f t="shared" ca="1" si="375"/>
        <v>0</v>
      </c>
      <c r="BC189" s="33">
        <f t="shared" ca="1" si="375"/>
        <v>0</v>
      </c>
      <c r="BD189" s="33">
        <f t="shared" ca="1" si="375"/>
        <v>0</v>
      </c>
      <c r="BE189" s="33">
        <f t="shared" ca="1" si="375"/>
        <v>0</v>
      </c>
      <c r="BF189" s="33">
        <f t="shared" ca="1" si="375"/>
        <v>0</v>
      </c>
      <c r="BG189" s="33">
        <f t="shared" ca="1" si="375"/>
        <v>0</v>
      </c>
      <c r="BH189" s="33"/>
      <c r="BJ189" s="148" t="str">
        <f t="shared" ca="1" si="310"/>
        <v/>
      </c>
      <c r="BL189" s="30"/>
      <c r="BN189" s="29" t="str">
        <f t="shared" ca="1" si="311"/>
        <v/>
      </c>
      <c r="BO189" s="29" t="str">
        <f t="shared" ca="1" si="312"/>
        <v/>
      </c>
      <c r="BP189" s="29" t="str">
        <f t="shared" ca="1" si="313"/>
        <v/>
      </c>
      <c r="BQ189" s="29" t="str">
        <f t="shared" ca="1" si="314"/>
        <v/>
      </c>
      <c r="BR189" s="29" t="str">
        <f t="shared" ca="1" si="315"/>
        <v/>
      </c>
      <c r="BS189" s="29" t="str">
        <f t="shared" ca="1" si="316"/>
        <v/>
      </c>
      <c r="BT189" s="29" t="str">
        <f t="shared" ca="1" si="317"/>
        <v/>
      </c>
      <c r="BU189" s="29" t="str">
        <f t="shared" ca="1" si="318"/>
        <v/>
      </c>
      <c r="BV189" s="29" t="str">
        <f t="shared" ca="1" si="319"/>
        <v/>
      </c>
      <c r="BW189" s="29" t="str">
        <f t="shared" ca="1" si="320"/>
        <v/>
      </c>
      <c r="BX189" s="29" t="str">
        <f t="shared" ca="1" si="321"/>
        <v/>
      </c>
      <c r="BY189" s="29" t="str">
        <f t="shared" ca="1" si="322"/>
        <v/>
      </c>
      <c r="BZ189" s="29" t="str">
        <f t="shared" ca="1" si="323"/>
        <v/>
      </c>
      <c r="CA189" s="29" t="str">
        <f t="shared" ca="1" si="324"/>
        <v/>
      </c>
      <c r="CB189" s="29" t="str">
        <f t="shared" ca="1" si="325"/>
        <v/>
      </c>
      <c r="CC189" s="29" t="str">
        <f t="shared" ca="1" si="326"/>
        <v/>
      </c>
      <c r="CD189" s="29" t="str">
        <f t="shared" ca="1" si="327"/>
        <v/>
      </c>
      <c r="CE189" s="29" t="str">
        <f t="shared" ca="1" si="328"/>
        <v/>
      </c>
      <c r="CF189" s="29" t="str">
        <f t="shared" ca="1" si="329"/>
        <v/>
      </c>
      <c r="CG189" s="29" t="str">
        <f t="shared" ca="1" si="330"/>
        <v/>
      </c>
      <c r="CH189" s="29" t="str">
        <f t="shared" ca="1" si="331"/>
        <v/>
      </c>
      <c r="CI189" s="29" t="str">
        <f t="shared" ca="1" si="332"/>
        <v/>
      </c>
      <c r="CJ189" s="29" t="str">
        <f t="shared" ca="1" si="333"/>
        <v/>
      </c>
      <c r="CK189" s="29" t="str">
        <f t="shared" ca="1" si="334"/>
        <v/>
      </c>
      <c r="CL189" s="29" t="str">
        <f t="shared" ca="1" si="335"/>
        <v/>
      </c>
      <c r="CM189" s="29" t="str">
        <f t="shared" ca="1" si="336"/>
        <v/>
      </c>
      <c r="CN189" s="29" t="str">
        <f t="shared" ca="1" si="337"/>
        <v/>
      </c>
      <c r="CO189" s="29" t="str">
        <f t="shared" ca="1" si="338"/>
        <v/>
      </c>
      <c r="CP189" s="29" t="str">
        <f t="shared" ca="1" si="339"/>
        <v/>
      </c>
      <c r="CQ189" s="29" t="str">
        <f t="shared" ca="1" si="340"/>
        <v/>
      </c>
      <c r="CR189" s="29" t="str">
        <f t="shared" ca="1" si="341"/>
        <v/>
      </c>
      <c r="CS189" s="29" t="str">
        <f t="shared" ca="1" si="342"/>
        <v/>
      </c>
      <c r="CT189" s="29" t="str">
        <f t="shared" ca="1" si="343"/>
        <v/>
      </c>
      <c r="CU189" s="29" t="str">
        <f t="shared" ca="1" si="344"/>
        <v/>
      </c>
      <c r="CV189" s="29" t="str">
        <f t="shared" ca="1" si="345"/>
        <v/>
      </c>
      <c r="CW189" s="29" t="str">
        <f t="shared" ca="1" si="346"/>
        <v/>
      </c>
      <c r="CX189" s="29" t="str">
        <f t="shared" ca="1" si="347"/>
        <v/>
      </c>
      <c r="CY189" s="29" t="str">
        <f t="shared" ca="1" si="348"/>
        <v/>
      </c>
      <c r="CZ189" s="29" t="str">
        <f t="shared" ca="1" si="349"/>
        <v/>
      </c>
      <c r="DA189" s="29" t="str">
        <f t="shared" ca="1" si="350"/>
        <v/>
      </c>
      <c r="DB189" s="29" t="str">
        <f t="shared" ca="1" si="351"/>
        <v/>
      </c>
      <c r="DC189" s="29" t="str">
        <f t="shared" ca="1" si="352"/>
        <v/>
      </c>
      <c r="DD189" s="29" t="str">
        <f t="shared" ca="1" si="353"/>
        <v/>
      </c>
      <c r="DE189" s="29" t="str">
        <f t="shared" ca="1" si="354"/>
        <v/>
      </c>
      <c r="DF189" s="29" t="str">
        <f t="shared" ca="1" si="355"/>
        <v/>
      </c>
      <c r="DG189" s="29" t="str">
        <f t="shared" ca="1" si="356"/>
        <v/>
      </c>
      <c r="DH189" s="29" t="str">
        <f t="shared" ca="1" si="357"/>
        <v/>
      </c>
      <c r="DI189" s="29" t="str">
        <f t="shared" ca="1" si="358"/>
        <v/>
      </c>
      <c r="DJ189" s="29" t="str">
        <f t="shared" ca="1" si="359"/>
        <v/>
      </c>
      <c r="DK189" s="29" t="str">
        <f t="shared" ca="1" si="360"/>
        <v/>
      </c>
      <c r="DL189" s="29" t="str">
        <f t="shared" ca="1" si="361"/>
        <v/>
      </c>
      <c r="DM189" s="29" t="str">
        <f t="shared" ca="1" si="362"/>
        <v/>
      </c>
      <c r="JD189">
        <f t="shared" si="145"/>
        <v>0</v>
      </c>
      <c r="JE189">
        <f t="shared" si="363"/>
        <v>0</v>
      </c>
      <c r="JF189" t="str">
        <f t="shared" ca="1" si="364"/>
        <v/>
      </c>
      <c r="JG189" t="str">
        <f t="shared" ca="1" si="365"/>
        <v/>
      </c>
      <c r="JH189" t="str">
        <f t="shared" ca="1" si="366"/>
        <v/>
      </c>
      <c r="JI189" t="str">
        <f t="shared" ca="1" si="367"/>
        <v/>
      </c>
    </row>
    <row r="190" spans="3:269" x14ac:dyDescent="0.2">
      <c r="C190" s="9">
        <f t="array" aca="1" ref="C190" ca="1">MIN(IF($L$7=0, 0, IF(INDIRECT($L$6)&gt;0, IF(ROW(INDIRECT($L$6))&gt;C189, ROW(INDIRECT($L$6)), MAXR))))</f>
        <v>9999999</v>
      </c>
      <c r="D190" s="9">
        <f t="shared" ca="1" si="85"/>
        <v>0</v>
      </c>
      <c r="E190" s="9">
        <f t="shared" ca="1" si="307"/>
        <v>0</v>
      </c>
      <c r="F190" s="105" t="str">
        <f t="shared" ca="1" si="308"/>
        <v/>
      </c>
      <c r="G190" s="7">
        <f t="shared" ca="1" si="309"/>
        <v>0</v>
      </c>
      <c r="H190" s="33">
        <f t="shared" ref="H190:Q215" ca="1" si="379">IF(OR($C190=MAXR, $C190=0, H$24=0, H$19=0), 0, IF(LEN(INDIRECT($F$9&amp;H$20&amp;$C190))=0, NULL,  INDIRECT($F$9&amp;H$20&amp;$C190)))</f>
        <v>0</v>
      </c>
      <c r="I190" s="33">
        <f t="shared" ca="1" si="379"/>
        <v>0</v>
      </c>
      <c r="J190" s="33">
        <f t="shared" ca="1" si="379"/>
        <v>0</v>
      </c>
      <c r="K190" s="33">
        <f t="shared" ca="1" si="379"/>
        <v>0</v>
      </c>
      <c r="L190" s="33">
        <f t="shared" ca="1" si="379"/>
        <v>0</v>
      </c>
      <c r="M190" s="33">
        <f t="shared" ca="1" si="379"/>
        <v>0</v>
      </c>
      <c r="N190" s="33">
        <f t="shared" ca="1" si="379"/>
        <v>0</v>
      </c>
      <c r="O190" s="33">
        <f t="shared" ca="1" si="379"/>
        <v>0</v>
      </c>
      <c r="P190" s="33">
        <f t="shared" ca="1" si="379"/>
        <v>0</v>
      </c>
      <c r="Q190" s="33">
        <f t="shared" ca="1" si="379"/>
        <v>0</v>
      </c>
      <c r="R190" s="33">
        <f t="shared" ca="1" si="378"/>
        <v>0</v>
      </c>
      <c r="S190" s="33">
        <f t="shared" ca="1" si="378"/>
        <v>0</v>
      </c>
      <c r="T190" s="33">
        <f t="shared" ca="1" si="378"/>
        <v>0</v>
      </c>
      <c r="U190" s="33">
        <f t="shared" ca="1" si="378"/>
        <v>0</v>
      </c>
      <c r="V190" s="33">
        <f t="shared" ca="1" si="378"/>
        <v>0</v>
      </c>
      <c r="W190" s="33">
        <f t="shared" ca="1" si="378"/>
        <v>0</v>
      </c>
      <c r="X190" s="33">
        <f t="shared" ca="1" si="378"/>
        <v>0</v>
      </c>
      <c r="Y190" s="33">
        <f t="shared" ca="1" si="378"/>
        <v>0</v>
      </c>
      <c r="Z190" s="33">
        <f t="shared" ca="1" si="378"/>
        <v>0</v>
      </c>
      <c r="AA190" s="33">
        <f t="shared" ca="1" si="377"/>
        <v>0</v>
      </c>
      <c r="AB190" s="33">
        <f t="shared" ca="1" si="377"/>
        <v>0</v>
      </c>
      <c r="AC190" s="33">
        <f t="shared" ca="1" si="377"/>
        <v>0</v>
      </c>
      <c r="AD190" s="33">
        <f t="shared" ca="1" si="377"/>
        <v>0</v>
      </c>
      <c r="AE190" s="33">
        <f t="shared" ca="1" si="377"/>
        <v>0</v>
      </c>
      <c r="AF190" s="33">
        <f t="shared" ca="1" si="372"/>
        <v>0</v>
      </c>
      <c r="AG190" s="33">
        <f t="shared" ca="1" si="372"/>
        <v>0</v>
      </c>
      <c r="AH190" s="33">
        <f t="shared" ca="1" si="372"/>
        <v>0</v>
      </c>
      <c r="AI190" s="33">
        <f t="shared" ca="1" si="372"/>
        <v>0</v>
      </c>
      <c r="AJ190" s="33">
        <f t="shared" ca="1" si="372"/>
        <v>0</v>
      </c>
      <c r="AK190" s="33">
        <f t="shared" ca="1" si="372"/>
        <v>0</v>
      </c>
      <c r="AL190" s="33">
        <f t="shared" ca="1" si="372"/>
        <v>0</v>
      </c>
      <c r="AM190" s="33">
        <f t="shared" ca="1" si="372"/>
        <v>0</v>
      </c>
      <c r="AN190" s="33">
        <f t="shared" ca="1" si="372"/>
        <v>0</v>
      </c>
      <c r="AO190" s="33">
        <f t="shared" ca="1" si="372"/>
        <v>0</v>
      </c>
      <c r="AP190" s="33">
        <f t="shared" ca="1" si="372"/>
        <v>0</v>
      </c>
      <c r="AQ190" s="33">
        <f t="shared" ca="1" si="372"/>
        <v>0</v>
      </c>
      <c r="AR190" s="33">
        <f t="shared" ca="1" si="372"/>
        <v>0</v>
      </c>
      <c r="AS190" s="33">
        <f t="shared" ca="1" si="372"/>
        <v>0</v>
      </c>
      <c r="AT190" s="33">
        <f t="shared" ca="1" si="368"/>
        <v>0</v>
      </c>
      <c r="AU190" s="33">
        <f t="shared" ca="1" si="368"/>
        <v>0</v>
      </c>
      <c r="AV190" s="33">
        <f t="shared" ca="1" si="368"/>
        <v>0</v>
      </c>
      <c r="AW190" s="33">
        <f t="shared" ca="1" si="375"/>
        <v>0</v>
      </c>
      <c r="AX190" s="33">
        <f t="shared" ca="1" si="375"/>
        <v>0</v>
      </c>
      <c r="AY190" s="33">
        <f t="shared" ca="1" si="375"/>
        <v>0</v>
      </c>
      <c r="AZ190" s="33">
        <f t="shared" ca="1" si="375"/>
        <v>0</v>
      </c>
      <c r="BA190" s="33">
        <f t="shared" ca="1" si="375"/>
        <v>0</v>
      </c>
      <c r="BB190" s="33">
        <f t="shared" ca="1" si="375"/>
        <v>0</v>
      </c>
      <c r="BC190" s="33">
        <f t="shared" ca="1" si="375"/>
        <v>0</v>
      </c>
      <c r="BD190" s="33">
        <f t="shared" ca="1" si="375"/>
        <v>0</v>
      </c>
      <c r="BE190" s="33">
        <f t="shared" ca="1" si="375"/>
        <v>0</v>
      </c>
      <c r="BF190" s="33">
        <f t="shared" ca="1" si="375"/>
        <v>0</v>
      </c>
      <c r="BG190" s="33">
        <f t="shared" ca="1" si="375"/>
        <v>0</v>
      </c>
      <c r="BH190" s="33"/>
      <c r="BJ190" s="148" t="str">
        <f t="shared" ca="1" si="310"/>
        <v/>
      </c>
      <c r="BL190" s="30"/>
      <c r="BN190" s="29" t="str">
        <f t="shared" ca="1" si="311"/>
        <v/>
      </c>
      <c r="BO190" s="29" t="str">
        <f t="shared" ca="1" si="312"/>
        <v/>
      </c>
      <c r="BP190" s="29" t="str">
        <f t="shared" ca="1" si="313"/>
        <v/>
      </c>
      <c r="BQ190" s="29" t="str">
        <f t="shared" ca="1" si="314"/>
        <v/>
      </c>
      <c r="BR190" s="29" t="str">
        <f t="shared" ca="1" si="315"/>
        <v/>
      </c>
      <c r="BS190" s="29" t="str">
        <f t="shared" ca="1" si="316"/>
        <v/>
      </c>
      <c r="BT190" s="29" t="str">
        <f t="shared" ca="1" si="317"/>
        <v/>
      </c>
      <c r="BU190" s="29" t="str">
        <f t="shared" ca="1" si="318"/>
        <v/>
      </c>
      <c r="BV190" s="29" t="str">
        <f t="shared" ca="1" si="319"/>
        <v/>
      </c>
      <c r="BW190" s="29" t="str">
        <f t="shared" ca="1" si="320"/>
        <v/>
      </c>
      <c r="BX190" s="29" t="str">
        <f t="shared" ca="1" si="321"/>
        <v/>
      </c>
      <c r="BY190" s="29" t="str">
        <f t="shared" ca="1" si="322"/>
        <v/>
      </c>
      <c r="BZ190" s="29" t="str">
        <f t="shared" ca="1" si="323"/>
        <v/>
      </c>
      <c r="CA190" s="29" t="str">
        <f t="shared" ca="1" si="324"/>
        <v/>
      </c>
      <c r="CB190" s="29" t="str">
        <f t="shared" ca="1" si="325"/>
        <v/>
      </c>
      <c r="CC190" s="29" t="str">
        <f t="shared" ca="1" si="326"/>
        <v/>
      </c>
      <c r="CD190" s="29" t="str">
        <f t="shared" ca="1" si="327"/>
        <v/>
      </c>
      <c r="CE190" s="29" t="str">
        <f t="shared" ca="1" si="328"/>
        <v/>
      </c>
      <c r="CF190" s="29" t="str">
        <f t="shared" ca="1" si="329"/>
        <v/>
      </c>
      <c r="CG190" s="29" t="str">
        <f t="shared" ca="1" si="330"/>
        <v/>
      </c>
      <c r="CH190" s="29" t="str">
        <f t="shared" ca="1" si="331"/>
        <v/>
      </c>
      <c r="CI190" s="29" t="str">
        <f t="shared" ca="1" si="332"/>
        <v/>
      </c>
      <c r="CJ190" s="29" t="str">
        <f t="shared" ca="1" si="333"/>
        <v/>
      </c>
      <c r="CK190" s="29" t="str">
        <f t="shared" ca="1" si="334"/>
        <v/>
      </c>
      <c r="CL190" s="29" t="str">
        <f t="shared" ca="1" si="335"/>
        <v/>
      </c>
      <c r="CM190" s="29" t="str">
        <f t="shared" ca="1" si="336"/>
        <v/>
      </c>
      <c r="CN190" s="29" t="str">
        <f t="shared" ca="1" si="337"/>
        <v/>
      </c>
      <c r="CO190" s="29" t="str">
        <f t="shared" ca="1" si="338"/>
        <v/>
      </c>
      <c r="CP190" s="29" t="str">
        <f t="shared" ca="1" si="339"/>
        <v/>
      </c>
      <c r="CQ190" s="29" t="str">
        <f t="shared" ca="1" si="340"/>
        <v/>
      </c>
      <c r="CR190" s="29" t="str">
        <f t="shared" ca="1" si="341"/>
        <v/>
      </c>
      <c r="CS190" s="29" t="str">
        <f t="shared" ca="1" si="342"/>
        <v/>
      </c>
      <c r="CT190" s="29" t="str">
        <f t="shared" ca="1" si="343"/>
        <v/>
      </c>
      <c r="CU190" s="29" t="str">
        <f t="shared" ca="1" si="344"/>
        <v/>
      </c>
      <c r="CV190" s="29" t="str">
        <f t="shared" ca="1" si="345"/>
        <v/>
      </c>
      <c r="CW190" s="29" t="str">
        <f t="shared" ca="1" si="346"/>
        <v/>
      </c>
      <c r="CX190" s="29" t="str">
        <f t="shared" ca="1" si="347"/>
        <v/>
      </c>
      <c r="CY190" s="29" t="str">
        <f t="shared" ca="1" si="348"/>
        <v/>
      </c>
      <c r="CZ190" s="29" t="str">
        <f t="shared" ca="1" si="349"/>
        <v/>
      </c>
      <c r="DA190" s="29" t="str">
        <f t="shared" ca="1" si="350"/>
        <v/>
      </c>
      <c r="DB190" s="29" t="str">
        <f t="shared" ca="1" si="351"/>
        <v/>
      </c>
      <c r="DC190" s="29" t="str">
        <f t="shared" ca="1" si="352"/>
        <v/>
      </c>
      <c r="DD190" s="29" t="str">
        <f t="shared" ca="1" si="353"/>
        <v/>
      </c>
      <c r="DE190" s="29" t="str">
        <f t="shared" ca="1" si="354"/>
        <v/>
      </c>
      <c r="DF190" s="29" t="str">
        <f t="shared" ca="1" si="355"/>
        <v/>
      </c>
      <c r="DG190" s="29" t="str">
        <f t="shared" ca="1" si="356"/>
        <v/>
      </c>
      <c r="DH190" s="29" t="str">
        <f t="shared" ca="1" si="357"/>
        <v/>
      </c>
      <c r="DI190" s="29" t="str">
        <f t="shared" ca="1" si="358"/>
        <v/>
      </c>
      <c r="DJ190" s="29" t="str">
        <f t="shared" ca="1" si="359"/>
        <v/>
      </c>
      <c r="DK190" s="29" t="str">
        <f t="shared" ca="1" si="360"/>
        <v/>
      </c>
      <c r="DL190" s="29" t="str">
        <f t="shared" ca="1" si="361"/>
        <v/>
      </c>
      <c r="DM190" s="29" t="str">
        <f t="shared" ca="1" si="362"/>
        <v/>
      </c>
      <c r="JD190">
        <f t="shared" si="145"/>
        <v>0</v>
      </c>
      <c r="JE190">
        <f t="shared" si="363"/>
        <v>0</v>
      </c>
      <c r="JF190" t="str">
        <f t="shared" ca="1" si="364"/>
        <v/>
      </c>
      <c r="JG190" t="str">
        <f t="shared" ca="1" si="365"/>
        <v/>
      </c>
      <c r="JH190" t="str">
        <f t="shared" ca="1" si="366"/>
        <v/>
      </c>
      <c r="JI190" t="str">
        <f t="shared" ca="1" si="367"/>
        <v/>
      </c>
    </row>
    <row r="191" spans="3:269" x14ac:dyDescent="0.2">
      <c r="C191" s="9">
        <f t="array" aca="1" ref="C191" ca="1">MIN(IF($L$7=0, 0, IF(INDIRECT($L$6)&gt;0, IF(ROW(INDIRECT($L$6))&gt;C190, ROW(INDIRECT($L$6)), MAXR))))</f>
        <v>9999999</v>
      </c>
      <c r="D191" s="9">
        <f t="shared" ca="1" si="85"/>
        <v>0</v>
      </c>
      <c r="E191" s="9">
        <f t="shared" ca="1" si="307"/>
        <v>0</v>
      </c>
      <c r="F191" s="105" t="str">
        <f t="shared" ca="1" si="308"/>
        <v/>
      </c>
      <c r="G191" s="7">
        <f t="shared" ca="1" si="309"/>
        <v>0</v>
      </c>
      <c r="H191" s="33">
        <f t="shared" ca="1" si="379"/>
        <v>0</v>
      </c>
      <c r="I191" s="33">
        <f t="shared" ca="1" si="379"/>
        <v>0</v>
      </c>
      <c r="J191" s="33">
        <f t="shared" ca="1" si="379"/>
        <v>0</v>
      </c>
      <c r="K191" s="33">
        <f t="shared" ca="1" si="379"/>
        <v>0</v>
      </c>
      <c r="L191" s="33">
        <f t="shared" ca="1" si="379"/>
        <v>0</v>
      </c>
      <c r="M191" s="33">
        <f t="shared" ca="1" si="379"/>
        <v>0</v>
      </c>
      <c r="N191" s="33">
        <f t="shared" ca="1" si="379"/>
        <v>0</v>
      </c>
      <c r="O191" s="33">
        <f t="shared" ca="1" si="379"/>
        <v>0</v>
      </c>
      <c r="P191" s="33">
        <f t="shared" ca="1" si="379"/>
        <v>0</v>
      </c>
      <c r="Q191" s="33">
        <f t="shared" ca="1" si="379"/>
        <v>0</v>
      </c>
      <c r="R191" s="33">
        <f t="shared" ca="1" si="378"/>
        <v>0</v>
      </c>
      <c r="S191" s="33">
        <f t="shared" ca="1" si="378"/>
        <v>0</v>
      </c>
      <c r="T191" s="33">
        <f t="shared" ca="1" si="378"/>
        <v>0</v>
      </c>
      <c r="U191" s="33">
        <f t="shared" ca="1" si="378"/>
        <v>0</v>
      </c>
      <c r="V191" s="33">
        <f t="shared" ca="1" si="378"/>
        <v>0</v>
      </c>
      <c r="W191" s="33">
        <f t="shared" ca="1" si="378"/>
        <v>0</v>
      </c>
      <c r="X191" s="33">
        <f t="shared" ca="1" si="378"/>
        <v>0</v>
      </c>
      <c r="Y191" s="33">
        <f t="shared" ca="1" si="378"/>
        <v>0</v>
      </c>
      <c r="Z191" s="33">
        <f t="shared" ca="1" si="378"/>
        <v>0</v>
      </c>
      <c r="AA191" s="33">
        <f t="shared" ca="1" si="377"/>
        <v>0</v>
      </c>
      <c r="AB191" s="33">
        <f t="shared" ca="1" si="377"/>
        <v>0</v>
      </c>
      <c r="AC191" s="33">
        <f t="shared" ca="1" si="377"/>
        <v>0</v>
      </c>
      <c r="AD191" s="33">
        <f t="shared" ca="1" si="377"/>
        <v>0</v>
      </c>
      <c r="AE191" s="33">
        <f t="shared" ca="1" si="377"/>
        <v>0</v>
      </c>
      <c r="AF191" s="33">
        <f t="shared" ca="1" si="372"/>
        <v>0</v>
      </c>
      <c r="AG191" s="33">
        <f t="shared" ref="AG191:AV254" ca="1" si="380">IF(OR($C191=MAXR, $C191=0, AG$24=0, AG$19=0), 0, IF(LEN(INDIRECT($F$9&amp;AG$20&amp;$C191))=0, NULL,  INDIRECT($F$9&amp;AG$20&amp;$C191)))</f>
        <v>0</v>
      </c>
      <c r="AH191" s="33">
        <f t="shared" ca="1" si="380"/>
        <v>0</v>
      </c>
      <c r="AI191" s="33">
        <f t="shared" ca="1" si="380"/>
        <v>0</v>
      </c>
      <c r="AJ191" s="33">
        <f t="shared" ca="1" si="380"/>
        <v>0</v>
      </c>
      <c r="AK191" s="33">
        <f t="shared" ca="1" si="380"/>
        <v>0</v>
      </c>
      <c r="AL191" s="33">
        <f t="shared" ca="1" si="380"/>
        <v>0</v>
      </c>
      <c r="AM191" s="33">
        <f t="shared" ca="1" si="380"/>
        <v>0</v>
      </c>
      <c r="AN191" s="33">
        <f t="shared" ca="1" si="380"/>
        <v>0</v>
      </c>
      <c r="AO191" s="33">
        <f t="shared" ca="1" si="380"/>
        <v>0</v>
      </c>
      <c r="AP191" s="33">
        <f t="shared" ca="1" si="380"/>
        <v>0</v>
      </c>
      <c r="AQ191" s="33">
        <f t="shared" ca="1" si="380"/>
        <v>0</v>
      </c>
      <c r="AR191" s="33">
        <f t="shared" ca="1" si="380"/>
        <v>0</v>
      </c>
      <c r="AS191" s="33">
        <f t="shared" ca="1" si="380"/>
        <v>0</v>
      </c>
      <c r="AT191" s="33">
        <f t="shared" ca="1" si="380"/>
        <v>0</v>
      </c>
      <c r="AU191" s="33">
        <f t="shared" ca="1" si="368"/>
        <v>0</v>
      </c>
      <c r="AV191" s="33">
        <f t="shared" ca="1" si="368"/>
        <v>0</v>
      </c>
      <c r="AW191" s="33">
        <f t="shared" ca="1" si="375"/>
        <v>0</v>
      </c>
      <c r="AX191" s="33">
        <f t="shared" ca="1" si="375"/>
        <v>0</v>
      </c>
      <c r="AY191" s="33">
        <f t="shared" ca="1" si="375"/>
        <v>0</v>
      </c>
      <c r="AZ191" s="33">
        <f t="shared" ca="1" si="375"/>
        <v>0</v>
      </c>
      <c r="BA191" s="33">
        <f t="shared" ca="1" si="375"/>
        <v>0</v>
      </c>
      <c r="BB191" s="33">
        <f t="shared" ca="1" si="375"/>
        <v>0</v>
      </c>
      <c r="BC191" s="33">
        <f t="shared" ca="1" si="375"/>
        <v>0</v>
      </c>
      <c r="BD191" s="33">
        <f t="shared" ca="1" si="375"/>
        <v>0</v>
      </c>
      <c r="BE191" s="33">
        <f t="shared" ca="1" si="375"/>
        <v>0</v>
      </c>
      <c r="BF191" s="33">
        <f t="shared" ca="1" si="375"/>
        <v>0</v>
      </c>
      <c r="BG191" s="33">
        <f t="shared" ca="1" si="375"/>
        <v>0</v>
      </c>
      <c r="BH191" s="33"/>
      <c r="BJ191" s="148" t="str">
        <f t="shared" ca="1" si="310"/>
        <v/>
      </c>
      <c r="BL191" s="30"/>
      <c r="BN191" s="29" t="str">
        <f t="shared" ca="1" si="311"/>
        <v/>
      </c>
      <c r="BO191" s="29" t="str">
        <f t="shared" ca="1" si="312"/>
        <v/>
      </c>
      <c r="BP191" s="29" t="str">
        <f t="shared" ca="1" si="313"/>
        <v/>
      </c>
      <c r="BQ191" s="29" t="str">
        <f t="shared" ca="1" si="314"/>
        <v/>
      </c>
      <c r="BR191" s="29" t="str">
        <f t="shared" ca="1" si="315"/>
        <v/>
      </c>
      <c r="BS191" s="29" t="str">
        <f t="shared" ca="1" si="316"/>
        <v/>
      </c>
      <c r="BT191" s="29" t="str">
        <f t="shared" ca="1" si="317"/>
        <v/>
      </c>
      <c r="BU191" s="29" t="str">
        <f t="shared" ca="1" si="318"/>
        <v/>
      </c>
      <c r="BV191" s="29" t="str">
        <f t="shared" ca="1" si="319"/>
        <v/>
      </c>
      <c r="BW191" s="29" t="str">
        <f t="shared" ca="1" si="320"/>
        <v/>
      </c>
      <c r="BX191" s="29" t="str">
        <f t="shared" ca="1" si="321"/>
        <v/>
      </c>
      <c r="BY191" s="29" t="str">
        <f t="shared" ca="1" si="322"/>
        <v/>
      </c>
      <c r="BZ191" s="29" t="str">
        <f t="shared" ca="1" si="323"/>
        <v/>
      </c>
      <c r="CA191" s="29" t="str">
        <f t="shared" ca="1" si="324"/>
        <v/>
      </c>
      <c r="CB191" s="29" t="str">
        <f t="shared" ca="1" si="325"/>
        <v/>
      </c>
      <c r="CC191" s="29" t="str">
        <f t="shared" ca="1" si="326"/>
        <v/>
      </c>
      <c r="CD191" s="29" t="str">
        <f t="shared" ca="1" si="327"/>
        <v/>
      </c>
      <c r="CE191" s="29" t="str">
        <f t="shared" ca="1" si="328"/>
        <v/>
      </c>
      <c r="CF191" s="29" t="str">
        <f t="shared" ca="1" si="329"/>
        <v/>
      </c>
      <c r="CG191" s="29" t="str">
        <f t="shared" ca="1" si="330"/>
        <v/>
      </c>
      <c r="CH191" s="29" t="str">
        <f t="shared" ca="1" si="331"/>
        <v/>
      </c>
      <c r="CI191" s="29" t="str">
        <f t="shared" ca="1" si="332"/>
        <v/>
      </c>
      <c r="CJ191" s="29" t="str">
        <f t="shared" ca="1" si="333"/>
        <v/>
      </c>
      <c r="CK191" s="29" t="str">
        <f t="shared" ca="1" si="334"/>
        <v/>
      </c>
      <c r="CL191" s="29" t="str">
        <f t="shared" ca="1" si="335"/>
        <v/>
      </c>
      <c r="CM191" s="29" t="str">
        <f t="shared" ca="1" si="336"/>
        <v/>
      </c>
      <c r="CN191" s="29" t="str">
        <f t="shared" ca="1" si="337"/>
        <v/>
      </c>
      <c r="CO191" s="29" t="str">
        <f t="shared" ca="1" si="338"/>
        <v/>
      </c>
      <c r="CP191" s="29" t="str">
        <f t="shared" ca="1" si="339"/>
        <v/>
      </c>
      <c r="CQ191" s="29" t="str">
        <f t="shared" ca="1" si="340"/>
        <v/>
      </c>
      <c r="CR191" s="29" t="str">
        <f t="shared" ca="1" si="341"/>
        <v/>
      </c>
      <c r="CS191" s="29" t="str">
        <f t="shared" ca="1" si="342"/>
        <v/>
      </c>
      <c r="CT191" s="29" t="str">
        <f t="shared" ca="1" si="343"/>
        <v/>
      </c>
      <c r="CU191" s="29" t="str">
        <f t="shared" ca="1" si="344"/>
        <v/>
      </c>
      <c r="CV191" s="29" t="str">
        <f t="shared" ca="1" si="345"/>
        <v/>
      </c>
      <c r="CW191" s="29" t="str">
        <f t="shared" ca="1" si="346"/>
        <v/>
      </c>
      <c r="CX191" s="29" t="str">
        <f t="shared" ca="1" si="347"/>
        <v/>
      </c>
      <c r="CY191" s="29" t="str">
        <f t="shared" ca="1" si="348"/>
        <v/>
      </c>
      <c r="CZ191" s="29" t="str">
        <f t="shared" ca="1" si="349"/>
        <v/>
      </c>
      <c r="DA191" s="29" t="str">
        <f t="shared" ca="1" si="350"/>
        <v/>
      </c>
      <c r="DB191" s="29" t="str">
        <f t="shared" ca="1" si="351"/>
        <v/>
      </c>
      <c r="DC191" s="29" t="str">
        <f t="shared" ca="1" si="352"/>
        <v/>
      </c>
      <c r="DD191" s="29" t="str">
        <f t="shared" ca="1" si="353"/>
        <v/>
      </c>
      <c r="DE191" s="29" t="str">
        <f t="shared" ca="1" si="354"/>
        <v/>
      </c>
      <c r="DF191" s="29" t="str">
        <f t="shared" ca="1" si="355"/>
        <v/>
      </c>
      <c r="DG191" s="29" t="str">
        <f t="shared" ca="1" si="356"/>
        <v/>
      </c>
      <c r="DH191" s="29" t="str">
        <f t="shared" ca="1" si="357"/>
        <v/>
      </c>
      <c r="DI191" s="29" t="str">
        <f t="shared" ca="1" si="358"/>
        <v/>
      </c>
      <c r="DJ191" s="29" t="str">
        <f t="shared" ca="1" si="359"/>
        <v/>
      </c>
      <c r="DK191" s="29" t="str">
        <f t="shared" ca="1" si="360"/>
        <v/>
      </c>
      <c r="DL191" s="29" t="str">
        <f t="shared" ca="1" si="361"/>
        <v/>
      </c>
      <c r="DM191" s="29" t="str">
        <f t="shared" ca="1" si="362"/>
        <v/>
      </c>
      <c r="JD191">
        <f t="shared" si="145"/>
        <v>0</v>
      </c>
      <c r="JE191">
        <f t="shared" si="363"/>
        <v>0</v>
      </c>
      <c r="JF191" t="str">
        <f t="shared" ca="1" si="364"/>
        <v/>
      </c>
      <c r="JG191" t="str">
        <f t="shared" ca="1" si="365"/>
        <v/>
      </c>
      <c r="JH191" t="str">
        <f t="shared" ca="1" si="366"/>
        <v/>
      </c>
      <c r="JI191" t="str">
        <f t="shared" ca="1" si="367"/>
        <v/>
      </c>
    </row>
    <row r="192" spans="3:269" x14ac:dyDescent="0.2">
      <c r="C192" s="9">
        <f t="array" aca="1" ref="C192" ca="1">MIN(IF($L$7=0, 0, IF(INDIRECT($L$6)&gt;0, IF(ROW(INDIRECT($L$6))&gt;C191, ROW(INDIRECT($L$6)), MAXR))))</f>
        <v>9999999</v>
      </c>
      <c r="D192" s="9">
        <f t="shared" ca="1" si="85"/>
        <v>0</v>
      </c>
      <c r="E192" s="9">
        <f t="shared" ca="1" si="307"/>
        <v>0</v>
      </c>
      <c r="F192" s="105" t="str">
        <f t="shared" ca="1" si="308"/>
        <v/>
      </c>
      <c r="G192" s="7">
        <f t="shared" ca="1" si="309"/>
        <v>0</v>
      </c>
      <c r="H192" s="33">
        <f t="shared" ca="1" si="379"/>
        <v>0</v>
      </c>
      <c r="I192" s="33">
        <f t="shared" ca="1" si="379"/>
        <v>0</v>
      </c>
      <c r="J192" s="33">
        <f t="shared" ca="1" si="379"/>
        <v>0</v>
      </c>
      <c r="K192" s="33">
        <f t="shared" ca="1" si="379"/>
        <v>0</v>
      </c>
      <c r="L192" s="33">
        <f t="shared" ca="1" si="379"/>
        <v>0</v>
      </c>
      <c r="M192" s="33">
        <f t="shared" ca="1" si="379"/>
        <v>0</v>
      </c>
      <c r="N192" s="33">
        <f t="shared" ca="1" si="379"/>
        <v>0</v>
      </c>
      <c r="O192" s="33">
        <f t="shared" ca="1" si="379"/>
        <v>0</v>
      </c>
      <c r="P192" s="33">
        <f t="shared" ca="1" si="379"/>
        <v>0</v>
      </c>
      <c r="Q192" s="33">
        <f t="shared" ca="1" si="379"/>
        <v>0</v>
      </c>
      <c r="R192" s="33">
        <f t="shared" ca="1" si="378"/>
        <v>0</v>
      </c>
      <c r="S192" s="33">
        <f t="shared" ca="1" si="378"/>
        <v>0</v>
      </c>
      <c r="T192" s="33">
        <f t="shared" ca="1" si="378"/>
        <v>0</v>
      </c>
      <c r="U192" s="33">
        <f t="shared" ca="1" si="378"/>
        <v>0</v>
      </c>
      <c r="V192" s="33">
        <f t="shared" ca="1" si="378"/>
        <v>0</v>
      </c>
      <c r="W192" s="33">
        <f t="shared" ca="1" si="378"/>
        <v>0</v>
      </c>
      <c r="X192" s="33">
        <f t="shared" ca="1" si="378"/>
        <v>0</v>
      </c>
      <c r="Y192" s="33">
        <f t="shared" ca="1" si="378"/>
        <v>0</v>
      </c>
      <c r="Z192" s="33">
        <f t="shared" ca="1" si="378"/>
        <v>0</v>
      </c>
      <c r="AA192" s="33">
        <f t="shared" ca="1" si="377"/>
        <v>0</v>
      </c>
      <c r="AB192" s="33">
        <f t="shared" ca="1" si="377"/>
        <v>0</v>
      </c>
      <c r="AC192" s="33">
        <f t="shared" ca="1" si="377"/>
        <v>0</v>
      </c>
      <c r="AD192" s="33">
        <f t="shared" ca="1" si="377"/>
        <v>0</v>
      </c>
      <c r="AE192" s="33">
        <f t="shared" ca="1" si="377"/>
        <v>0</v>
      </c>
      <c r="AF192" s="33">
        <f t="shared" ca="1" si="377"/>
        <v>0</v>
      </c>
      <c r="AG192" s="33">
        <f t="shared" ca="1" si="377"/>
        <v>0</v>
      </c>
      <c r="AH192" s="33">
        <f t="shared" ca="1" si="377"/>
        <v>0</v>
      </c>
      <c r="AI192" s="33">
        <f t="shared" ca="1" si="377"/>
        <v>0</v>
      </c>
      <c r="AJ192" s="33">
        <f t="shared" ca="1" si="377"/>
        <v>0</v>
      </c>
      <c r="AK192" s="33">
        <f t="shared" ca="1" si="377"/>
        <v>0</v>
      </c>
      <c r="AL192" s="33">
        <f t="shared" ca="1" si="377"/>
        <v>0</v>
      </c>
      <c r="AM192" s="33">
        <f t="shared" ca="1" si="377"/>
        <v>0</v>
      </c>
      <c r="AN192" s="33">
        <f t="shared" ca="1" si="380"/>
        <v>0</v>
      </c>
      <c r="AO192" s="33">
        <f t="shared" ca="1" si="380"/>
        <v>0</v>
      </c>
      <c r="AP192" s="33">
        <f t="shared" ca="1" si="380"/>
        <v>0</v>
      </c>
      <c r="AQ192" s="33">
        <f t="shared" ca="1" si="380"/>
        <v>0</v>
      </c>
      <c r="AR192" s="33">
        <f t="shared" ca="1" si="380"/>
        <v>0</v>
      </c>
      <c r="AS192" s="33">
        <f t="shared" ca="1" si="380"/>
        <v>0</v>
      </c>
      <c r="AT192" s="33">
        <f t="shared" ca="1" si="380"/>
        <v>0</v>
      </c>
      <c r="AU192" s="33">
        <f t="shared" ca="1" si="368"/>
        <v>0</v>
      </c>
      <c r="AV192" s="33">
        <f t="shared" ca="1" si="368"/>
        <v>0</v>
      </c>
      <c r="AW192" s="33">
        <f t="shared" ca="1" si="375"/>
        <v>0</v>
      </c>
      <c r="AX192" s="33">
        <f t="shared" ca="1" si="375"/>
        <v>0</v>
      </c>
      <c r="AY192" s="33">
        <f t="shared" ca="1" si="375"/>
        <v>0</v>
      </c>
      <c r="AZ192" s="33">
        <f t="shared" ca="1" si="375"/>
        <v>0</v>
      </c>
      <c r="BA192" s="33">
        <f t="shared" ca="1" si="375"/>
        <v>0</v>
      </c>
      <c r="BB192" s="33">
        <f t="shared" ca="1" si="375"/>
        <v>0</v>
      </c>
      <c r="BC192" s="33">
        <f t="shared" ca="1" si="375"/>
        <v>0</v>
      </c>
      <c r="BD192" s="33">
        <f t="shared" ca="1" si="375"/>
        <v>0</v>
      </c>
      <c r="BE192" s="33">
        <f t="shared" ca="1" si="375"/>
        <v>0</v>
      </c>
      <c r="BF192" s="33">
        <f t="shared" ca="1" si="375"/>
        <v>0</v>
      </c>
      <c r="BG192" s="33">
        <f t="shared" ca="1" si="375"/>
        <v>0</v>
      </c>
      <c r="BH192" s="33"/>
      <c r="BJ192" s="148" t="str">
        <f t="shared" ca="1" si="310"/>
        <v/>
      </c>
      <c r="BL192" s="30"/>
      <c r="BN192" s="29" t="str">
        <f t="shared" ca="1" si="311"/>
        <v/>
      </c>
      <c r="BO192" s="29" t="str">
        <f t="shared" ca="1" si="312"/>
        <v/>
      </c>
      <c r="BP192" s="29" t="str">
        <f t="shared" ca="1" si="313"/>
        <v/>
      </c>
      <c r="BQ192" s="29" t="str">
        <f t="shared" ca="1" si="314"/>
        <v/>
      </c>
      <c r="BR192" s="29" t="str">
        <f t="shared" ca="1" si="315"/>
        <v/>
      </c>
      <c r="BS192" s="29" t="str">
        <f t="shared" ca="1" si="316"/>
        <v/>
      </c>
      <c r="BT192" s="29" t="str">
        <f t="shared" ca="1" si="317"/>
        <v/>
      </c>
      <c r="BU192" s="29" t="str">
        <f t="shared" ca="1" si="318"/>
        <v/>
      </c>
      <c r="BV192" s="29" t="str">
        <f t="shared" ca="1" si="319"/>
        <v/>
      </c>
      <c r="BW192" s="29" t="str">
        <f t="shared" ca="1" si="320"/>
        <v/>
      </c>
      <c r="BX192" s="29" t="str">
        <f t="shared" ca="1" si="321"/>
        <v/>
      </c>
      <c r="BY192" s="29" t="str">
        <f t="shared" ca="1" si="322"/>
        <v/>
      </c>
      <c r="BZ192" s="29" t="str">
        <f t="shared" ca="1" si="323"/>
        <v/>
      </c>
      <c r="CA192" s="29" t="str">
        <f t="shared" ca="1" si="324"/>
        <v/>
      </c>
      <c r="CB192" s="29" t="str">
        <f t="shared" ca="1" si="325"/>
        <v/>
      </c>
      <c r="CC192" s="29" t="str">
        <f t="shared" ca="1" si="326"/>
        <v/>
      </c>
      <c r="CD192" s="29" t="str">
        <f t="shared" ca="1" si="327"/>
        <v/>
      </c>
      <c r="CE192" s="29" t="str">
        <f t="shared" ca="1" si="328"/>
        <v/>
      </c>
      <c r="CF192" s="29" t="str">
        <f t="shared" ca="1" si="329"/>
        <v/>
      </c>
      <c r="CG192" s="29" t="str">
        <f t="shared" ca="1" si="330"/>
        <v/>
      </c>
      <c r="CH192" s="29" t="str">
        <f t="shared" ca="1" si="331"/>
        <v/>
      </c>
      <c r="CI192" s="29" t="str">
        <f t="shared" ca="1" si="332"/>
        <v/>
      </c>
      <c r="CJ192" s="29" t="str">
        <f t="shared" ca="1" si="333"/>
        <v/>
      </c>
      <c r="CK192" s="29" t="str">
        <f t="shared" ca="1" si="334"/>
        <v/>
      </c>
      <c r="CL192" s="29" t="str">
        <f t="shared" ca="1" si="335"/>
        <v/>
      </c>
      <c r="CM192" s="29" t="str">
        <f t="shared" ca="1" si="336"/>
        <v/>
      </c>
      <c r="CN192" s="29" t="str">
        <f t="shared" ca="1" si="337"/>
        <v/>
      </c>
      <c r="CO192" s="29" t="str">
        <f t="shared" ca="1" si="338"/>
        <v/>
      </c>
      <c r="CP192" s="29" t="str">
        <f t="shared" ca="1" si="339"/>
        <v/>
      </c>
      <c r="CQ192" s="29" t="str">
        <f t="shared" ca="1" si="340"/>
        <v/>
      </c>
      <c r="CR192" s="29" t="str">
        <f t="shared" ca="1" si="341"/>
        <v/>
      </c>
      <c r="CS192" s="29" t="str">
        <f t="shared" ca="1" si="342"/>
        <v/>
      </c>
      <c r="CT192" s="29" t="str">
        <f t="shared" ca="1" si="343"/>
        <v/>
      </c>
      <c r="CU192" s="29" t="str">
        <f t="shared" ca="1" si="344"/>
        <v/>
      </c>
      <c r="CV192" s="29" t="str">
        <f t="shared" ca="1" si="345"/>
        <v/>
      </c>
      <c r="CW192" s="29" t="str">
        <f t="shared" ca="1" si="346"/>
        <v/>
      </c>
      <c r="CX192" s="29" t="str">
        <f t="shared" ca="1" si="347"/>
        <v/>
      </c>
      <c r="CY192" s="29" t="str">
        <f t="shared" ca="1" si="348"/>
        <v/>
      </c>
      <c r="CZ192" s="29" t="str">
        <f t="shared" ca="1" si="349"/>
        <v/>
      </c>
      <c r="DA192" s="29" t="str">
        <f t="shared" ca="1" si="350"/>
        <v/>
      </c>
      <c r="DB192" s="29" t="str">
        <f t="shared" ca="1" si="351"/>
        <v/>
      </c>
      <c r="DC192" s="29" t="str">
        <f t="shared" ca="1" si="352"/>
        <v/>
      </c>
      <c r="DD192" s="29" t="str">
        <f t="shared" ca="1" si="353"/>
        <v/>
      </c>
      <c r="DE192" s="29" t="str">
        <f t="shared" ca="1" si="354"/>
        <v/>
      </c>
      <c r="DF192" s="29" t="str">
        <f t="shared" ca="1" si="355"/>
        <v/>
      </c>
      <c r="DG192" s="29" t="str">
        <f t="shared" ca="1" si="356"/>
        <v/>
      </c>
      <c r="DH192" s="29" t="str">
        <f t="shared" ca="1" si="357"/>
        <v/>
      </c>
      <c r="DI192" s="29" t="str">
        <f t="shared" ca="1" si="358"/>
        <v/>
      </c>
      <c r="DJ192" s="29" t="str">
        <f t="shared" ca="1" si="359"/>
        <v/>
      </c>
      <c r="DK192" s="29" t="str">
        <f t="shared" ca="1" si="360"/>
        <v/>
      </c>
      <c r="DL192" s="29" t="str">
        <f t="shared" ca="1" si="361"/>
        <v/>
      </c>
      <c r="DM192" s="29" t="str">
        <f t="shared" ca="1" si="362"/>
        <v/>
      </c>
      <c r="JD192">
        <f t="shared" si="145"/>
        <v>0</v>
      </c>
      <c r="JE192">
        <f t="shared" si="363"/>
        <v>0</v>
      </c>
      <c r="JF192" t="str">
        <f t="shared" ca="1" si="364"/>
        <v/>
      </c>
      <c r="JG192" t="str">
        <f t="shared" ca="1" si="365"/>
        <v/>
      </c>
      <c r="JH192" t="str">
        <f t="shared" ca="1" si="366"/>
        <v/>
      </c>
      <c r="JI192" t="str">
        <f t="shared" ca="1" si="367"/>
        <v/>
      </c>
    </row>
    <row r="193" spans="3:269" x14ac:dyDescent="0.2">
      <c r="C193" s="9">
        <f t="array" aca="1" ref="C193" ca="1">MIN(IF($L$7=0, 0, IF(INDIRECT($L$6)&gt;0, IF(ROW(INDIRECT($L$6))&gt;C192, ROW(INDIRECT($L$6)), MAXR))))</f>
        <v>9999999</v>
      </c>
      <c r="D193" s="9">
        <f t="shared" ca="1" si="85"/>
        <v>0</v>
      </c>
      <c r="E193" s="9">
        <f t="shared" ca="1" si="307"/>
        <v>0</v>
      </c>
      <c r="F193" s="105" t="str">
        <f t="shared" ca="1" si="308"/>
        <v/>
      </c>
      <c r="G193" s="7">
        <f t="shared" ca="1" si="309"/>
        <v>0</v>
      </c>
      <c r="H193" s="33">
        <f t="shared" ca="1" si="379"/>
        <v>0</v>
      </c>
      <c r="I193" s="33">
        <f t="shared" ca="1" si="379"/>
        <v>0</v>
      </c>
      <c r="J193" s="33">
        <f t="shared" ca="1" si="379"/>
        <v>0</v>
      </c>
      <c r="K193" s="33">
        <f t="shared" ca="1" si="379"/>
        <v>0</v>
      </c>
      <c r="L193" s="33">
        <f t="shared" ca="1" si="379"/>
        <v>0</v>
      </c>
      <c r="M193" s="33">
        <f t="shared" ca="1" si="379"/>
        <v>0</v>
      </c>
      <c r="N193" s="33">
        <f t="shared" ca="1" si="379"/>
        <v>0</v>
      </c>
      <c r="O193" s="33">
        <f t="shared" ca="1" si="379"/>
        <v>0</v>
      </c>
      <c r="P193" s="33">
        <f t="shared" ca="1" si="379"/>
        <v>0</v>
      </c>
      <c r="Q193" s="33">
        <f t="shared" ca="1" si="379"/>
        <v>0</v>
      </c>
      <c r="R193" s="33">
        <f t="shared" ca="1" si="378"/>
        <v>0</v>
      </c>
      <c r="S193" s="33">
        <f t="shared" ca="1" si="378"/>
        <v>0</v>
      </c>
      <c r="T193" s="33">
        <f t="shared" ca="1" si="378"/>
        <v>0</v>
      </c>
      <c r="U193" s="33">
        <f t="shared" ca="1" si="378"/>
        <v>0</v>
      </c>
      <c r="V193" s="33">
        <f t="shared" ca="1" si="378"/>
        <v>0</v>
      </c>
      <c r="W193" s="33">
        <f t="shared" ca="1" si="378"/>
        <v>0</v>
      </c>
      <c r="X193" s="33">
        <f t="shared" ca="1" si="378"/>
        <v>0</v>
      </c>
      <c r="Y193" s="33">
        <f t="shared" ca="1" si="378"/>
        <v>0</v>
      </c>
      <c r="Z193" s="33">
        <f t="shared" ca="1" si="378"/>
        <v>0</v>
      </c>
      <c r="AA193" s="33">
        <f t="shared" ca="1" si="377"/>
        <v>0</v>
      </c>
      <c r="AB193" s="33">
        <f t="shared" ca="1" si="377"/>
        <v>0</v>
      </c>
      <c r="AC193" s="33">
        <f t="shared" ca="1" si="377"/>
        <v>0</v>
      </c>
      <c r="AD193" s="33">
        <f t="shared" ca="1" si="377"/>
        <v>0</v>
      </c>
      <c r="AE193" s="33">
        <f t="shared" ca="1" si="377"/>
        <v>0</v>
      </c>
      <c r="AF193" s="33">
        <f t="shared" ca="1" si="377"/>
        <v>0</v>
      </c>
      <c r="AG193" s="33">
        <f t="shared" ca="1" si="377"/>
        <v>0</v>
      </c>
      <c r="AH193" s="33">
        <f t="shared" ca="1" si="377"/>
        <v>0</v>
      </c>
      <c r="AI193" s="33">
        <f t="shared" ca="1" si="377"/>
        <v>0</v>
      </c>
      <c r="AJ193" s="33">
        <f t="shared" ca="1" si="377"/>
        <v>0</v>
      </c>
      <c r="AK193" s="33">
        <f t="shared" ca="1" si="377"/>
        <v>0</v>
      </c>
      <c r="AL193" s="33">
        <f t="shared" ca="1" si="377"/>
        <v>0</v>
      </c>
      <c r="AM193" s="33">
        <f t="shared" ca="1" si="377"/>
        <v>0</v>
      </c>
      <c r="AN193" s="33">
        <f t="shared" ca="1" si="380"/>
        <v>0</v>
      </c>
      <c r="AO193" s="33">
        <f t="shared" ca="1" si="380"/>
        <v>0</v>
      </c>
      <c r="AP193" s="33">
        <f t="shared" ca="1" si="380"/>
        <v>0</v>
      </c>
      <c r="AQ193" s="33">
        <f t="shared" ca="1" si="380"/>
        <v>0</v>
      </c>
      <c r="AR193" s="33">
        <f t="shared" ca="1" si="380"/>
        <v>0</v>
      </c>
      <c r="AS193" s="33">
        <f t="shared" ca="1" si="380"/>
        <v>0</v>
      </c>
      <c r="AT193" s="33">
        <f t="shared" ca="1" si="380"/>
        <v>0</v>
      </c>
      <c r="AU193" s="33">
        <f t="shared" ca="1" si="368"/>
        <v>0</v>
      </c>
      <c r="AV193" s="33">
        <f t="shared" ca="1" si="368"/>
        <v>0</v>
      </c>
      <c r="AW193" s="33">
        <f t="shared" ca="1" si="375"/>
        <v>0</v>
      </c>
      <c r="AX193" s="33">
        <f t="shared" ca="1" si="375"/>
        <v>0</v>
      </c>
      <c r="AY193" s="33">
        <f t="shared" ca="1" si="375"/>
        <v>0</v>
      </c>
      <c r="AZ193" s="33">
        <f t="shared" ca="1" si="375"/>
        <v>0</v>
      </c>
      <c r="BA193" s="33">
        <f t="shared" ca="1" si="375"/>
        <v>0</v>
      </c>
      <c r="BB193" s="33">
        <f t="shared" ca="1" si="375"/>
        <v>0</v>
      </c>
      <c r="BC193" s="33">
        <f t="shared" ca="1" si="375"/>
        <v>0</v>
      </c>
      <c r="BD193" s="33">
        <f t="shared" ca="1" si="375"/>
        <v>0</v>
      </c>
      <c r="BE193" s="33">
        <f t="shared" ca="1" si="375"/>
        <v>0</v>
      </c>
      <c r="BF193" s="33">
        <f t="shared" ca="1" si="375"/>
        <v>0</v>
      </c>
      <c r="BG193" s="33">
        <f t="shared" ca="1" si="375"/>
        <v>0</v>
      </c>
      <c r="BH193" s="33"/>
      <c r="BJ193" s="148" t="str">
        <f t="shared" ca="1" si="310"/>
        <v/>
      </c>
      <c r="BL193" s="30"/>
      <c r="BN193" s="29" t="str">
        <f t="shared" ca="1" si="311"/>
        <v/>
      </c>
      <c r="BO193" s="29" t="str">
        <f t="shared" ca="1" si="312"/>
        <v/>
      </c>
      <c r="BP193" s="29" t="str">
        <f t="shared" ca="1" si="313"/>
        <v/>
      </c>
      <c r="BQ193" s="29" t="str">
        <f t="shared" ca="1" si="314"/>
        <v/>
      </c>
      <c r="BR193" s="29" t="str">
        <f t="shared" ca="1" si="315"/>
        <v/>
      </c>
      <c r="BS193" s="29" t="str">
        <f t="shared" ca="1" si="316"/>
        <v/>
      </c>
      <c r="BT193" s="29" t="str">
        <f t="shared" ca="1" si="317"/>
        <v/>
      </c>
      <c r="BU193" s="29" t="str">
        <f t="shared" ca="1" si="318"/>
        <v/>
      </c>
      <c r="BV193" s="29" t="str">
        <f t="shared" ca="1" si="319"/>
        <v/>
      </c>
      <c r="BW193" s="29" t="str">
        <f t="shared" ca="1" si="320"/>
        <v/>
      </c>
      <c r="BX193" s="29" t="str">
        <f t="shared" ca="1" si="321"/>
        <v/>
      </c>
      <c r="BY193" s="29" t="str">
        <f t="shared" ca="1" si="322"/>
        <v/>
      </c>
      <c r="BZ193" s="29" t="str">
        <f t="shared" ca="1" si="323"/>
        <v/>
      </c>
      <c r="CA193" s="29" t="str">
        <f t="shared" ca="1" si="324"/>
        <v/>
      </c>
      <c r="CB193" s="29" t="str">
        <f t="shared" ca="1" si="325"/>
        <v/>
      </c>
      <c r="CC193" s="29" t="str">
        <f t="shared" ca="1" si="326"/>
        <v/>
      </c>
      <c r="CD193" s="29" t="str">
        <f t="shared" ca="1" si="327"/>
        <v/>
      </c>
      <c r="CE193" s="29" t="str">
        <f t="shared" ca="1" si="328"/>
        <v/>
      </c>
      <c r="CF193" s="29" t="str">
        <f t="shared" ca="1" si="329"/>
        <v/>
      </c>
      <c r="CG193" s="29" t="str">
        <f t="shared" ca="1" si="330"/>
        <v/>
      </c>
      <c r="CH193" s="29" t="str">
        <f t="shared" ca="1" si="331"/>
        <v/>
      </c>
      <c r="CI193" s="29" t="str">
        <f t="shared" ca="1" si="332"/>
        <v/>
      </c>
      <c r="CJ193" s="29" t="str">
        <f t="shared" ca="1" si="333"/>
        <v/>
      </c>
      <c r="CK193" s="29" t="str">
        <f t="shared" ca="1" si="334"/>
        <v/>
      </c>
      <c r="CL193" s="29" t="str">
        <f t="shared" ca="1" si="335"/>
        <v/>
      </c>
      <c r="CM193" s="29" t="str">
        <f t="shared" ca="1" si="336"/>
        <v/>
      </c>
      <c r="CN193" s="29" t="str">
        <f t="shared" ca="1" si="337"/>
        <v/>
      </c>
      <c r="CO193" s="29" t="str">
        <f t="shared" ca="1" si="338"/>
        <v/>
      </c>
      <c r="CP193" s="29" t="str">
        <f t="shared" ca="1" si="339"/>
        <v/>
      </c>
      <c r="CQ193" s="29" t="str">
        <f t="shared" ca="1" si="340"/>
        <v/>
      </c>
      <c r="CR193" s="29" t="str">
        <f t="shared" ca="1" si="341"/>
        <v/>
      </c>
      <c r="CS193" s="29" t="str">
        <f t="shared" ca="1" si="342"/>
        <v/>
      </c>
      <c r="CT193" s="29" t="str">
        <f t="shared" ca="1" si="343"/>
        <v/>
      </c>
      <c r="CU193" s="29" t="str">
        <f t="shared" ca="1" si="344"/>
        <v/>
      </c>
      <c r="CV193" s="29" t="str">
        <f t="shared" ca="1" si="345"/>
        <v/>
      </c>
      <c r="CW193" s="29" t="str">
        <f t="shared" ca="1" si="346"/>
        <v/>
      </c>
      <c r="CX193" s="29" t="str">
        <f t="shared" ca="1" si="347"/>
        <v/>
      </c>
      <c r="CY193" s="29" t="str">
        <f t="shared" ca="1" si="348"/>
        <v/>
      </c>
      <c r="CZ193" s="29" t="str">
        <f t="shared" ca="1" si="349"/>
        <v/>
      </c>
      <c r="DA193" s="29" t="str">
        <f t="shared" ca="1" si="350"/>
        <v/>
      </c>
      <c r="DB193" s="29" t="str">
        <f t="shared" ca="1" si="351"/>
        <v/>
      </c>
      <c r="DC193" s="29" t="str">
        <f t="shared" ca="1" si="352"/>
        <v/>
      </c>
      <c r="DD193" s="29" t="str">
        <f t="shared" ca="1" si="353"/>
        <v/>
      </c>
      <c r="DE193" s="29" t="str">
        <f t="shared" ca="1" si="354"/>
        <v/>
      </c>
      <c r="DF193" s="29" t="str">
        <f t="shared" ca="1" si="355"/>
        <v/>
      </c>
      <c r="DG193" s="29" t="str">
        <f t="shared" ca="1" si="356"/>
        <v/>
      </c>
      <c r="DH193" s="29" t="str">
        <f t="shared" ca="1" si="357"/>
        <v/>
      </c>
      <c r="DI193" s="29" t="str">
        <f t="shared" ca="1" si="358"/>
        <v/>
      </c>
      <c r="DJ193" s="29" t="str">
        <f t="shared" ca="1" si="359"/>
        <v/>
      </c>
      <c r="DK193" s="29" t="str">
        <f t="shared" ca="1" si="360"/>
        <v/>
      </c>
      <c r="DL193" s="29" t="str">
        <f t="shared" ca="1" si="361"/>
        <v/>
      </c>
      <c r="DM193" s="29" t="str">
        <f t="shared" ca="1" si="362"/>
        <v/>
      </c>
      <c r="JD193">
        <f t="shared" si="145"/>
        <v>0</v>
      </c>
      <c r="JE193">
        <f t="shared" si="363"/>
        <v>0</v>
      </c>
      <c r="JF193" t="str">
        <f t="shared" ca="1" si="364"/>
        <v/>
      </c>
      <c r="JG193" t="str">
        <f t="shared" ca="1" si="365"/>
        <v/>
      </c>
      <c r="JH193" t="str">
        <f t="shared" ca="1" si="366"/>
        <v/>
      </c>
      <c r="JI193" t="str">
        <f t="shared" ca="1" si="367"/>
        <v/>
      </c>
    </row>
    <row r="194" spans="3:269" x14ac:dyDescent="0.2">
      <c r="C194" s="9">
        <f t="array" aca="1" ref="C194" ca="1">MIN(IF($L$7=0, 0, IF(INDIRECT($L$6)&gt;0, IF(ROW(INDIRECT($L$6))&gt;C193, ROW(INDIRECT($L$6)), MAXR))))</f>
        <v>9999999</v>
      </c>
      <c r="D194" s="9">
        <f t="shared" ca="1" si="85"/>
        <v>0</v>
      </c>
      <c r="E194" s="9">
        <f t="shared" ca="1" si="307"/>
        <v>0</v>
      </c>
      <c r="F194" s="105" t="str">
        <f t="shared" ca="1" si="308"/>
        <v/>
      </c>
      <c r="G194" s="7">
        <f t="shared" ca="1" si="309"/>
        <v>0</v>
      </c>
      <c r="H194" s="33">
        <f t="shared" ca="1" si="379"/>
        <v>0</v>
      </c>
      <c r="I194" s="33">
        <f t="shared" ca="1" si="379"/>
        <v>0</v>
      </c>
      <c r="J194" s="33">
        <f t="shared" ca="1" si="379"/>
        <v>0</v>
      </c>
      <c r="K194" s="33">
        <f t="shared" ca="1" si="379"/>
        <v>0</v>
      </c>
      <c r="L194" s="33">
        <f t="shared" ca="1" si="379"/>
        <v>0</v>
      </c>
      <c r="M194" s="33">
        <f t="shared" ca="1" si="379"/>
        <v>0</v>
      </c>
      <c r="N194" s="33">
        <f t="shared" ca="1" si="379"/>
        <v>0</v>
      </c>
      <c r="O194" s="33">
        <f t="shared" ca="1" si="379"/>
        <v>0</v>
      </c>
      <c r="P194" s="33">
        <f t="shared" ca="1" si="379"/>
        <v>0</v>
      </c>
      <c r="Q194" s="33">
        <f t="shared" ca="1" si="379"/>
        <v>0</v>
      </c>
      <c r="R194" s="33">
        <f t="shared" ca="1" si="378"/>
        <v>0</v>
      </c>
      <c r="S194" s="33">
        <f t="shared" ca="1" si="378"/>
        <v>0</v>
      </c>
      <c r="T194" s="33">
        <f t="shared" ca="1" si="378"/>
        <v>0</v>
      </c>
      <c r="U194" s="33">
        <f t="shared" ca="1" si="378"/>
        <v>0</v>
      </c>
      <c r="V194" s="33">
        <f t="shared" ca="1" si="378"/>
        <v>0</v>
      </c>
      <c r="W194" s="33">
        <f t="shared" ca="1" si="378"/>
        <v>0</v>
      </c>
      <c r="X194" s="33">
        <f t="shared" ca="1" si="378"/>
        <v>0</v>
      </c>
      <c r="Y194" s="33">
        <f t="shared" ca="1" si="378"/>
        <v>0</v>
      </c>
      <c r="Z194" s="33">
        <f t="shared" ca="1" si="378"/>
        <v>0</v>
      </c>
      <c r="AA194" s="33">
        <f t="shared" ca="1" si="377"/>
        <v>0</v>
      </c>
      <c r="AB194" s="33">
        <f t="shared" ca="1" si="377"/>
        <v>0</v>
      </c>
      <c r="AC194" s="33">
        <f t="shared" ca="1" si="377"/>
        <v>0</v>
      </c>
      <c r="AD194" s="33">
        <f t="shared" ca="1" si="377"/>
        <v>0</v>
      </c>
      <c r="AE194" s="33">
        <f t="shared" ca="1" si="377"/>
        <v>0</v>
      </c>
      <c r="AF194" s="33">
        <f t="shared" ca="1" si="377"/>
        <v>0</v>
      </c>
      <c r="AG194" s="33">
        <f t="shared" ca="1" si="377"/>
        <v>0</v>
      </c>
      <c r="AH194" s="33">
        <f t="shared" ca="1" si="377"/>
        <v>0</v>
      </c>
      <c r="AI194" s="33">
        <f t="shared" ca="1" si="377"/>
        <v>0</v>
      </c>
      <c r="AJ194" s="33">
        <f t="shared" ca="1" si="377"/>
        <v>0</v>
      </c>
      <c r="AK194" s="33">
        <f t="shared" ca="1" si="377"/>
        <v>0</v>
      </c>
      <c r="AL194" s="33">
        <f t="shared" ca="1" si="377"/>
        <v>0</v>
      </c>
      <c r="AM194" s="33">
        <f t="shared" ca="1" si="377"/>
        <v>0</v>
      </c>
      <c r="AN194" s="33">
        <f t="shared" ca="1" si="380"/>
        <v>0</v>
      </c>
      <c r="AO194" s="33">
        <f t="shared" ca="1" si="380"/>
        <v>0</v>
      </c>
      <c r="AP194" s="33">
        <f t="shared" ca="1" si="380"/>
        <v>0</v>
      </c>
      <c r="AQ194" s="33">
        <f t="shared" ca="1" si="380"/>
        <v>0</v>
      </c>
      <c r="AR194" s="33">
        <f t="shared" ca="1" si="380"/>
        <v>0</v>
      </c>
      <c r="AS194" s="33">
        <f t="shared" ca="1" si="380"/>
        <v>0</v>
      </c>
      <c r="AT194" s="33">
        <f t="shared" ca="1" si="380"/>
        <v>0</v>
      </c>
      <c r="AU194" s="33">
        <f t="shared" ca="1" si="368"/>
        <v>0</v>
      </c>
      <c r="AV194" s="33">
        <f t="shared" ca="1" si="368"/>
        <v>0</v>
      </c>
      <c r="AW194" s="33">
        <f t="shared" ca="1" si="375"/>
        <v>0</v>
      </c>
      <c r="AX194" s="33">
        <f t="shared" ca="1" si="375"/>
        <v>0</v>
      </c>
      <c r="AY194" s="33">
        <f t="shared" ca="1" si="375"/>
        <v>0</v>
      </c>
      <c r="AZ194" s="33">
        <f t="shared" ca="1" si="375"/>
        <v>0</v>
      </c>
      <c r="BA194" s="33">
        <f t="shared" ca="1" si="375"/>
        <v>0</v>
      </c>
      <c r="BB194" s="33">
        <f t="shared" ca="1" si="375"/>
        <v>0</v>
      </c>
      <c r="BC194" s="33">
        <f t="shared" ca="1" si="375"/>
        <v>0</v>
      </c>
      <c r="BD194" s="33">
        <f t="shared" ca="1" si="375"/>
        <v>0</v>
      </c>
      <c r="BE194" s="33">
        <f t="shared" ca="1" si="375"/>
        <v>0</v>
      </c>
      <c r="BF194" s="33">
        <f t="shared" ca="1" si="375"/>
        <v>0</v>
      </c>
      <c r="BG194" s="33">
        <f t="shared" ca="1" si="375"/>
        <v>0</v>
      </c>
      <c r="BH194" s="33"/>
      <c r="BJ194" s="148" t="str">
        <f t="shared" ca="1" si="310"/>
        <v/>
      </c>
      <c r="BL194" s="30"/>
      <c r="BN194" s="29" t="str">
        <f t="shared" ca="1" si="311"/>
        <v/>
      </c>
      <c r="BO194" s="29" t="str">
        <f t="shared" ca="1" si="312"/>
        <v/>
      </c>
      <c r="BP194" s="29" t="str">
        <f t="shared" ca="1" si="313"/>
        <v/>
      </c>
      <c r="BQ194" s="29" t="str">
        <f t="shared" ca="1" si="314"/>
        <v/>
      </c>
      <c r="BR194" s="29" t="str">
        <f t="shared" ca="1" si="315"/>
        <v/>
      </c>
      <c r="BS194" s="29" t="str">
        <f t="shared" ca="1" si="316"/>
        <v/>
      </c>
      <c r="BT194" s="29" t="str">
        <f t="shared" ca="1" si="317"/>
        <v/>
      </c>
      <c r="BU194" s="29" t="str">
        <f t="shared" ca="1" si="318"/>
        <v/>
      </c>
      <c r="BV194" s="29" t="str">
        <f t="shared" ca="1" si="319"/>
        <v/>
      </c>
      <c r="BW194" s="29" t="str">
        <f t="shared" ca="1" si="320"/>
        <v/>
      </c>
      <c r="BX194" s="29" t="str">
        <f t="shared" ca="1" si="321"/>
        <v/>
      </c>
      <c r="BY194" s="29" t="str">
        <f t="shared" ca="1" si="322"/>
        <v/>
      </c>
      <c r="BZ194" s="29" t="str">
        <f t="shared" ca="1" si="323"/>
        <v/>
      </c>
      <c r="CA194" s="29" t="str">
        <f t="shared" ca="1" si="324"/>
        <v/>
      </c>
      <c r="CB194" s="29" t="str">
        <f t="shared" ca="1" si="325"/>
        <v/>
      </c>
      <c r="CC194" s="29" t="str">
        <f t="shared" ca="1" si="326"/>
        <v/>
      </c>
      <c r="CD194" s="29" t="str">
        <f t="shared" ca="1" si="327"/>
        <v/>
      </c>
      <c r="CE194" s="29" t="str">
        <f t="shared" ca="1" si="328"/>
        <v/>
      </c>
      <c r="CF194" s="29" t="str">
        <f t="shared" ca="1" si="329"/>
        <v/>
      </c>
      <c r="CG194" s="29" t="str">
        <f t="shared" ca="1" si="330"/>
        <v/>
      </c>
      <c r="CH194" s="29" t="str">
        <f t="shared" ca="1" si="331"/>
        <v/>
      </c>
      <c r="CI194" s="29" t="str">
        <f t="shared" ca="1" si="332"/>
        <v/>
      </c>
      <c r="CJ194" s="29" t="str">
        <f t="shared" ca="1" si="333"/>
        <v/>
      </c>
      <c r="CK194" s="29" t="str">
        <f t="shared" ca="1" si="334"/>
        <v/>
      </c>
      <c r="CL194" s="29" t="str">
        <f t="shared" ca="1" si="335"/>
        <v/>
      </c>
      <c r="CM194" s="29" t="str">
        <f t="shared" ca="1" si="336"/>
        <v/>
      </c>
      <c r="CN194" s="29" t="str">
        <f t="shared" ca="1" si="337"/>
        <v/>
      </c>
      <c r="CO194" s="29" t="str">
        <f t="shared" ca="1" si="338"/>
        <v/>
      </c>
      <c r="CP194" s="29" t="str">
        <f t="shared" ca="1" si="339"/>
        <v/>
      </c>
      <c r="CQ194" s="29" t="str">
        <f t="shared" ca="1" si="340"/>
        <v/>
      </c>
      <c r="CR194" s="29" t="str">
        <f t="shared" ca="1" si="341"/>
        <v/>
      </c>
      <c r="CS194" s="29" t="str">
        <f t="shared" ca="1" si="342"/>
        <v/>
      </c>
      <c r="CT194" s="29" t="str">
        <f t="shared" ca="1" si="343"/>
        <v/>
      </c>
      <c r="CU194" s="29" t="str">
        <f t="shared" ca="1" si="344"/>
        <v/>
      </c>
      <c r="CV194" s="29" t="str">
        <f t="shared" ca="1" si="345"/>
        <v/>
      </c>
      <c r="CW194" s="29" t="str">
        <f t="shared" ca="1" si="346"/>
        <v/>
      </c>
      <c r="CX194" s="29" t="str">
        <f t="shared" ca="1" si="347"/>
        <v/>
      </c>
      <c r="CY194" s="29" t="str">
        <f t="shared" ca="1" si="348"/>
        <v/>
      </c>
      <c r="CZ194" s="29" t="str">
        <f t="shared" ca="1" si="349"/>
        <v/>
      </c>
      <c r="DA194" s="29" t="str">
        <f t="shared" ca="1" si="350"/>
        <v/>
      </c>
      <c r="DB194" s="29" t="str">
        <f t="shared" ca="1" si="351"/>
        <v/>
      </c>
      <c r="DC194" s="29" t="str">
        <f t="shared" ca="1" si="352"/>
        <v/>
      </c>
      <c r="DD194" s="29" t="str">
        <f t="shared" ca="1" si="353"/>
        <v/>
      </c>
      <c r="DE194" s="29" t="str">
        <f t="shared" ca="1" si="354"/>
        <v/>
      </c>
      <c r="DF194" s="29" t="str">
        <f t="shared" ca="1" si="355"/>
        <v/>
      </c>
      <c r="DG194" s="29" t="str">
        <f t="shared" ca="1" si="356"/>
        <v/>
      </c>
      <c r="DH194" s="29" t="str">
        <f t="shared" ca="1" si="357"/>
        <v/>
      </c>
      <c r="DI194" s="29" t="str">
        <f t="shared" ca="1" si="358"/>
        <v/>
      </c>
      <c r="DJ194" s="29" t="str">
        <f t="shared" ca="1" si="359"/>
        <v/>
      </c>
      <c r="DK194" s="29" t="str">
        <f t="shared" ca="1" si="360"/>
        <v/>
      </c>
      <c r="DL194" s="29" t="str">
        <f t="shared" ca="1" si="361"/>
        <v/>
      </c>
      <c r="DM194" s="29" t="str">
        <f t="shared" ca="1" si="362"/>
        <v/>
      </c>
      <c r="JD194">
        <f t="shared" si="145"/>
        <v>0</v>
      </c>
      <c r="JE194">
        <f t="shared" si="363"/>
        <v>0</v>
      </c>
      <c r="JF194" t="str">
        <f t="shared" ca="1" si="364"/>
        <v/>
      </c>
      <c r="JG194" t="str">
        <f t="shared" ca="1" si="365"/>
        <v/>
      </c>
      <c r="JH194" t="str">
        <f t="shared" ca="1" si="366"/>
        <v/>
      </c>
      <c r="JI194" t="str">
        <f t="shared" ca="1" si="367"/>
        <v/>
      </c>
    </row>
    <row r="195" spans="3:269" x14ac:dyDescent="0.2">
      <c r="C195" s="9">
        <f t="array" aca="1" ref="C195" ca="1">MIN(IF($L$7=0, 0, IF(INDIRECT($L$6)&gt;0, IF(ROW(INDIRECT($L$6))&gt;C194, ROW(INDIRECT($L$6)), MAXR))))</f>
        <v>9999999</v>
      </c>
      <c r="D195" s="9">
        <f t="shared" ca="1" si="85"/>
        <v>0</v>
      </c>
      <c r="E195" s="9">
        <f t="shared" ca="1" si="307"/>
        <v>0</v>
      </c>
      <c r="F195" s="105" t="str">
        <f t="shared" ca="1" si="308"/>
        <v/>
      </c>
      <c r="G195" s="7">
        <f t="shared" ca="1" si="309"/>
        <v>0</v>
      </c>
      <c r="H195" s="33">
        <f t="shared" ca="1" si="379"/>
        <v>0</v>
      </c>
      <c r="I195" s="33">
        <f t="shared" ca="1" si="379"/>
        <v>0</v>
      </c>
      <c r="J195" s="33">
        <f t="shared" ca="1" si="379"/>
        <v>0</v>
      </c>
      <c r="K195" s="33">
        <f t="shared" ca="1" si="379"/>
        <v>0</v>
      </c>
      <c r="L195" s="33">
        <f t="shared" ca="1" si="379"/>
        <v>0</v>
      </c>
      <c r="M195" s="33">
        <f t="shared" ca="1" si="379"/>
        <v>0</v>
      </c>
      <c r="N195" s="33">
        <f t="shared" ca="1" si="379"/>
        <v>0</v>
      </c>
      <c r="O195" s="33">
        <f t="shared" ca="1" si="379"/>
        <v>0</v>
      </c>
      <c r="P195" s="33">
        <f t="shared" ca="1" si="379"/>
        <v>0</v>
      </c>
      <c r="Q195" s="33">
        <f t="shared" ca="1" si="379"/>
        <v>0</v>
      </c>
      <c r="R195" s="33">
        <f t="shared" ca="1" si="378"/>
        <v>0</v>
      </c>
      <c r="S195" s="33">
        <f t="shared" ca="1" si="378"/>
        <v>0</v>
      </c>
      <c r="T195" s="33">
        <f t="shared" ca="1" si="378"/>
        <v>0</v>
      </c>
      <c r="U195" s="33">
        <f t="shared" ca="1" si="378"/>
        <v>0</v>
      </c>
      <c r="V195" s="33">
        <f t="shared" ca="1" si="378"/>
        <v>0</v>
      </c>
      <c r="W195" s="33">
        <f t="shared" ca="1" si="378"/>
        <v>0</v>
      </c>
      <c r="X195" s="33">
        <f t="shared" ca="1" si="378"/>
        <v>0</v>
      </c>
      <c r="Y195" s="33">
        <f t="shared" ca="1" si="378"/>
        <v>0</v>
      </c>
      <c r="Z195" s="33">
        <f t="shared" ca="1" si="378"/>
        <v>0</v>
      </c>
      <c r="AA195" s="33">
        <f t="shared" ca="1" si="377"/>
        <v>0</v>
      </c>
      <c r="AB195" s="33">
        <f t="shared" ca="1" si="377"/>
        <v>0</v>
      </c>
      <c r="AC195" s="33">
        <f t="shared" ca="1" si="377"/>
        <v>0</v>
      </c>
      <c r="AD195" s="33">
        <f t="shared" ca="1" si="377"/>
        <v>0</v>
      </c>
      <c r="AE195" s="33">
        <f t="shared" ca="1" si="377"/>
        <v>0</v>
      </c>
      <c r="AF195" s="33">
        <f t="shared" ca="1" si="377"/>
        <v>0</v>
      </c>
      <c r="AG195" s="33">
        <f t="shared" ca="1" si="377"/>
        <v>0</v>
      </c>
      <c r="AH195" s="33">
        <f t="shared" ca="1" si="377"/>
        <v>0</v>
      </c>
      <c r="AI195" s="33">
        <f t="shared" ca="1" si="377"/>
        <v>0</v>
      </c>
      <c r="AJ195" s="33">
        <f t="shared" ca="1" si="377"/>
        <v>0</v>
      </c>
      <c r="AK195" s="33">
        <f t="shared" ca="1" si="377"/>
        <v>0</v>
      </c>
      <c r="AL195" s="33">
        <f t="shared" ca="1" si="377"/>
        <v>0</v>
      </c>
      <c r="AM195" s="33">
        <f t="shared" ca="1" si="377"/>
        <v>0</v>
      </c>
      <c r="AN195" s="33">
        <f t="shared" ca="1" si="380"/>
        <v>0</v>
      </c>
      <c r="AO195" s="33">
        <f t="shared" ca="1" si="380"/>
        <v>0</v>
      </c>
      <c r="AP195" s="33">
        <f t="shared" ca="1" si="380"/>
        <v>0</v>
      </c>
      <c r="AQ195" s="33">
        <f t="shared" ca="1" si="380"/>
        <v>0</v>
      </c>
      <c r="AR195" s="33">
        <f t="shared" ca="1" si="380"/>
        <v>0</v>
      </c>
      <c r="AS195" s="33">
        <f t="shared" ca="1" si="380"/>
        <v>0</v>
      </c>
      <c r="AT195" s="33">
        <f t="shared" ca="1" si="380"/>
        <v>0</v>
      </c>
      <c r="AU195" s="33">
        <f t="shared" ca="1" si="368"/>
        <v>0</v>
      </c>
      <c r="AV195" s="33">
        <f t="shared" ca="1" si="368"/>
        <v>0</v>
      </c>
      <c r="AW195" s="33">
        <f t="shared" ca="1" si="375"/>
        <v>0</v>
      </c>
      <c r="AX195" s="33">
        <f t="shared" ca="1" si="375"/>
        <v>0</v>
      </c>
      <c r="AY195" s="33">
        <f t="shared" ca="1" si="375"/>
        <v>0</v>
      </c>
      <c r="AZ195" s="33">
        <f t="shared" ca="1" si="375"/>
        <v>0</v>
      </c>
      <c r="BA195" s="33">
        <f t="shared" ca="1" si="375"/>
        <v>0</v>
      </c>
      <c r="BB195" s="33">
        <f t="shared" ca="1" si="375"/>
        <v>0</v>
      </c>
      <c r="BC195" s="33">
        <f t="shared" ca="1" si="375"/>
        <v>0</v>
      </c>
      <c r="BD195" s="33">
        <f t="shared" ca="1" si="375"/>
        <v>0</v>
      </c>
      <c r="BE195" s="33">
        <f t="shared" ca="1" si="375"/>
        <v>0</v>
      </c>
      <c r="BF195" s="33">
        <f t="shared" ca="1" si="375"/>
        <v>0</v>
      </c>
      <c r="BG195" s="33">
        <f t="shared" ca="1" si="375"/>
        <v>0</v>
      </c>
      <c r="BH195" s="33"/>
      <c r="BJ195" s="148" t="str">
        <f t="shared" ca="1" si="310"/>
        <v/>
      </c>
      <c r="BL195" s="30"/>
      <c r="BN195" s="29" t="str">
        <f t="shared" ca="1" si="311"/>
        <v/>
      </c>
      <c r="BO195" s="29" t="str">
        <f t="shared" ca="1" si="312"/>
        <v/>
      </c>
      <c r="BP195" s="29" t="str">
        <f t="shared" ca="1" si="313"/>
        <v/>
      </c>
      <c r="BQ195" s="29" t="str">
        <f t="shared" ca="1" si="314"/>
        <v/>
      </c>
      <c r="BR195" s="29" t="str">
        <f t="shared" ca="1" si="315"/>
        <v/>
      </c>
      <c r="BS195" s="29" t="str">
        <f t="shared" ca="1" si="316"/>
        <v/>
      </c>
      <c r="BT195" s="29" t="str">
        <f t="shared" ca="1" si="317"/>
        <v/>
      </c>
      <c r="BU195" s="29" t="str">
        <f t="shared" ca="1" si="318"/>
        <v/>
      </c>
      <c r="BV195" s="29" t="str">
        <f t="shared" ca="1" si="319"/>
        <v/>
      </c>
      <c r="BW195" s="29" t="str">
        <f t="shared" ca="1" si="320"/>
        <v/>
      </c>
      <c r="BX195" s="29" t="str">
        <f t="shared" ca="1" si="321"/>
        <v/>
      </c>
      <c r="BY195" s="29" t="str">
        <f t="shared" ca="1" si="322"/>
        <v/>
      </c>
      <c r="BZ195" s="29" t="str">
        <f t="shared" ca="1" si="323"/>
        <v/>
      </c>
      <c r="CA195" s="29" t="str">
        <f t="shared" ca="1" si="324"/>
        <v/>
      </c>
      <c r="CB195" s="29" t="str">
        <f t="shared" ca="1" si="325"/>
        <v/>
      </c>
      <c r="CC195" s="29" t="str">
        <f t="shared" ca="1" si="326"/>
        <v/>
      </c>
      <c r="CD195" s="29" t="str">
        <f t="shared" ca="1" si="327"/>
        <v/>
      </c>
      <c r="CE195" s="29" t="str">
        <f t="shared" ca="1" si="328"/>
        <v/>
      </c>
      <c r="CF195" s="29" t="str">
        <f t="shared" ca="1" si="329"/>
        <v/>
      </c>
      <c r="CG195" s="29" t="str">
        <f t="shared" ca="1" si="330"/>
        <v/>
      </c>
      <c r="CH195" s="29" t="str">
        <f t="shared" ca="1" si="331"/>
        <v/>
      </c>
      <c r="CI195" s="29" t="str">
        <f t="shared" ca="1" si="332"/>
        <v/>
      </c>
      <c r="CJ195" s="29" t="str">
        <f t="shared" ca="1" si="333"/>
        <v/>
      </c>
      <c r="CK195" s="29" t="str">
        <f t="shared" ca="1" si="334"/>
        <v/>
      </c>
      <c r="CL195" s="29" t="str">
        <f t="shared" ca="1" si="335"/>
        <v/>
      </c>
      <c r="CM195" s="29" t="str">
        <f t="shared" ca="1" si="336"/>
        <v/>
      </c>
      <c r="CN195" s="29" t="str">
        <f t="shared" ca="1" si="337"/>
        <v/>
      </c>
      <c r="CO195" s="29" t="str">
        <f t="shared" ca="1" si="338"/>
        <v/>
      </c>
      <c r="CP195" s="29" t="str">
        <f t="shared" ca="1" si="339"/>
        <v/>
      </c>
      <c r="CQ195" s="29" t="str">
        <f t="shared" ca="1" si="340"/>
        <v/>
      </c>
      <c r="CR195" s="29" t="str">
        <f t="shared" ca="1" si="341"/>
        <v/>
      </c>
      <c r="CS195" s="29" t="str">
        <f t="shared" ca="1" si="342"/>
        <v/>
      </c>
      <c r="CT195" s="29" t="str">
        <f t="shared" ca="1" si="343"/>
        <v/>
      </c>
      <c r="CU195" s="29" t="str">
        <f t="shared" ca="1" si="344"/>
        <v/>
      </c>
      <c r="CV195" s="29" t="str">
        <f t="shared" ca="1" si="345"/>
        <v/>
      </c>
      <c r="CW195" s="29" t="str">
        <f t="shared" ca="1" si="346"/>
        <v/>
      </c>
      <c r="CX195" s="29" t="str">
        <f t="shared" ca="1" si="347"/>
        <v/>
      </c>
      <c r="CY195" s="29" t="str">
        <f t="shared" ca="1" si="348"/>
        <v/>
      </c>
      <c r="CZ195" s="29" t="str">
        <f t="shared" ca="1" si="349"/>
        <v/>
      </c>
      <c r="DA195" s="29" t="str">
        <f t="shared" ca="1" si="350"/>
        <v/>
      </c>
      <c r="DB195" s="29" t="str">
        <f t="shared" ca="1" si="351"/>
        <v/>
      </c>
      <c r="DC195" s="29" t="str">
        <f t="shared" ca="1" si="352"/>
        <v/>
      </c>
      <c r="DD195" s="29" t="str">
        <f t="shared" ca="1" si="353"/>
        <v/>
      </c>
      <c r="DE195" s="29" t="str">
        <f t="shared" ca="1" si="354"/>
        <v/>
      </c>
      <c r="DF195" s="29" t="str">
        <f t="shared" ca="1" si="355"/>
        <v/>
      </c>
      <c r="DG195" s="29" t="str">
        <f t="shared" ca="1" si="356"/>
        <v/>
      </c>
      <c r="DH195" s="29" t="str">
        <f t="shared" ca="1" si="357"/>
        <v/>
      </c>
      <c r="DI195" s="29" t="str">
        <f t="shared" ca="1" si="358"/>
        <v/>
      </c>
      <c r="DJ195" s="29" t="str">
        <f t="shared" ca="1" si="359"/>
        <v/>
      </c>
      <c r="DK195" s="29" t="str">
        <f t="shared" ca="1" si="360"/>
        <v/>
      </c>
      <c r="DL195" s="29" t="str">
        <f t="shared" ca="1" si="361"/>
        <v/>
      </c>
      <c r="DM195" s="29" t="str">
        <f t="shared" ca="1" si="362"/>
        <v/>
      </c>
      <c r="JD195">
        <f t="shared" si="145"/>
        <v>0</v>
      </c>
      <c r="JE195">
        <f t="shared" si="363"/>
        <v>0</v>
      </c>
      <c r="JF195" t="str">
        <f t="shared" ca="1" si="364"/>
        <v/>
      </c>
      <c r="JG195" t="str">
        <f t="shared" ca="1" si="365"/>
        <v/>
      </c>
      <c r="JH195" t="str">
        <f t="shared" ca="1" si="366"/>
        <v/>
      </c>
      <c r="JI195" t="str">
        <f t="shared" ca="1" si="367"/>
        <v/>
      </c>
    </row>
    <row r="196" spans="3:269" x14ac:dyDescent="0.2">
      <c r="C196" s="9">
        <f t="array" aca="1" ref="C196" ca="1">MIN(IF($L$7=0, 0, IF(INDIRECT($L$6)&gt;0, IF(ROW(INDIRECT($L$6))&gt;C195, ROW(INDIRECT($L$6)), MAXR))))</f>
        <v>9999999</v>
      </c>
      <c r="D196" s="9">
        <f t="shared" ca="1" si="85"/>
        <v>0</v>
      </c>
      <c r="E196" s="9">
        <f t="shared" ca="1" si="307"/>
        <v>0</v>
      </c>
      <c r="F196" s="105" t="str">
        <f t="shared" ca="1" si="308"/>
        <v/>
      </c>
      <c r="G196" s="7">
        <f t="shared" ca="1" si="309"/>
        <v>0</v>
      </c>
      <c r="H196" s="33">
        <f t="shared" ca="1" si="379"/>
        <v>0</v>
      </c>
      <c r="I196" s="33">
        <f t="shared" ca="1" si="379"/>
        <v>0</v>
      </c>
      <c r="J196" s="33">
        <f t="shared" ca="1" si="379"/>
        <v>0</v>
      </c>
      <c r="K196" s="33">
        <f t="shared" ca="1" si="379"/>
        <v>0</v>
      </c>
      <c r="L196" s="33">
        <f t="shared" ca="1" si="379"/>
        <v>0</v>
      </c>
      <c r="M196" s="33">
        <f t="shared" ca="1" si="379"/>
        <v>0</v>
      </c>
      <c r="N196" s="33">
        <f t="shared" ca="1" si="379"/>
        <v>0</v>
      </c>
      <c r="O196" s="33">
        <f t="shared" ca="1" si="379"/>
        <v>0</v>
      </c>
      <c r="P196" s="33">
        <f t="shared" ca="1" si="379"/>
        <v>0</v>
      </c>
      <c r="Q196" s="33">
        <f t="shared" ca="1" si="379"/>
        <v>0</v>
      </c>
      <c r="R196" s="33">
        <f t="shared" ca="1" si="378"/>
        <v>0</v>
      </c>
      <c r="S196" s="33">
        <f t="shared" ca="1" si="378"/>
        <v>0</v>
      </c>
      <c r="T196" s="33">
        <f t="shared" ca="1" si="378"/>
        <v>0</v>
      </c>
      <c r="U196" s="33">
        <f t="shared" ca="1" si="378"/>
        <v>0</v>
      </c>
      <c r="V196" s="33">
        <f t="shared" ca="1" si="378"/>
        <v>0</v>
      </c>
      <c r="W196" s="33">
        <f t="shared" ca="1" si="378"/>
        <v>0</v>
      </c>
      <c r="X196" s="33">
        <f t="shared" ca="1" si="378"/>
        <v>0</v>
      </c>
      <c r="Y196" s="33">
        <f t="shared" ca="1" si="378"/>
        <v>0</v>
      </c>
      <c r="Z196" s="33">
        <f t="shared" ca="1" si="378"/>
        <v>0</v>
      </c>
      <c r="AA196" s="33">
        <f t="shared" ca="1" si="377"/>
        <v>0</v>
      </c>
      <c r="AB196" s="33">
        <f t="shared" ca="1" si="377"/>
        <v>0</v>
      </c>
      <c r="AC196" s="33">
        <f t="shared" ca="1" si="377"/>
        <v>0</v>
      </c>
      <c r="AD196" s="33">
        <f t="shared" ca="1" si="377"/>
        <v>0</v>
      </c>
      <c r="AE196" s="33">
        <f t="shared" ca="1" si="377"/>
        <v>0</v>
      </c>
      <c r="AF196" s="33">
        <f t="shared" ca="1" si="377"/>
        <v>0</v>
      </c>
      <c r="AG196" s="33">
        <f t="shared" ca="1" si="377"/>
        <v>0</v>
      </c>
      <c r="AH196" s="33">
        <f t="shared" ca="1" si="377"/>
        <v>0</v>
      </c>
      <c r="AI196" s="33">
        <f t="shared" ca="1" si="377"/>
        <v>0</v>
      </c>
      <c r="AJ196" s="33">
        <f t="shared" ca="1" si="377"/>
        <v>0</v>
      </c>
      <c r="AK196" s="33">
        <f t="shared" ca="1" si="377"/>
        <v>0</v>
      </c>
      <c r="AL196" s="33">
        <f t="shared" ca="1" si="377"/>
        <v>0</v>
      </c>
      <c r="AM196" s="33">
        <f t="shared" ca="1" si="377"/>
        <v>0</v>
      </c>
      <c r="AN196" s="33">
        <f t="shared" ca="1" si="380"/>
        <v>0</v>
      </c>
      <c r="AO196" s="33">
        <f t="shared" ca="1" si="380"/>
        <v>0</v>
      </c>
      <c r="AP196" s="33">
        <f t="shared" ca="1" si="380"/>
        <v>0</v>
      </c>
      <c r="AQ196" s="33">
        <f t="shared" ca="1" si="380"/>
        <v>0</v>
      </c>
      <c r="AR196" s="33">
        <f t="shared" ca="1" si="380"/>
        <v>0</v>
      </c>
      <c r="AS196" s="33">
        <f t="shared" ca="1" si="380"/>
        <v>0</v>
      </c>
      <c r="AT196" s="33">
        <f t="shared" ca="1" si="380"/>
        <v>0</v>
      </c>
      <c r="AU196" s="33">
        <f t="shared" ca="1" si="368"/>
        <v>0</v>
      </c>
      <c r="AV196" s="33">
        <f t="shared" ca="1" si="368"/>
        <v>0</v>
      </c>
      <c r="AW196" s="33">
        <f t="shared" ca="1" si="375"/>
        <v>0</v>
      </c>
      <c r="AX196" s="33">
        <f t="shared" ca="1" si="375"/>
        <v>0</v>
      </c>
      <c r="AY196" s="33">
        <f t="shared" ca="1" si="375"/>
        <v>0</v>
      </c>
      <c r="AZ196" s="33">
        <f t="shared" ca="1" si="375"/>
        <v>0</v>
      </c>
      <c r="BA196" s="33">
        <f t="shared" ca="1" si="375"/>
        <v>0</v>
      </c>
      <c r="BB196" s="33">
        <f t="shared" ca="1" si="375"/>
        <v>0</v>
      </c>
      <c r="BC196" s="33">
        <f t="shared" ca="1" si="375"/>
        <v>0</v>
      </c>
      <c r="BD196" s="33">
        <f t="shared" ca="1" si="375"/>
        <v>0</v>
      </c>
      <c r="BE196" s="33">
        <f t="shared" ca="1" si="375"/>
        <v>0</v>
      </c>
      <c r="BF196" s="33">
        <f t="shared" ca="1" si="375"/>
        <v>0</v>
      </c>
      <c r="BG196" s="33">
        <f t="shared" ca="1" si="375"/>
        <v>0</v>
      </c>
      <c r="BH196" s="33"/>
      <c r="BJ196" s="148" t="str">
        <f t="shared" ca="1" si="310"/>
        <v/>
      </c>
      <c r="BL196" s="30"/>
      <c r="BN196" s="29" t="str">
        <f t="shared" ca="1" si="311"/>
        <v/>
      </c>
      <c r="BO196" s="29" t="str">
        <f t="shared" ca="1" si="312"/>
        <v/>
      </c>
      <c r="BP196" s="29" t="str">
        <f t="shared" ca="1" si="313"/>
        <v/>
      </c>
      <c r="BQ196" s="29" t="str">
        <f t="shared" ca="1" si="314"/>
        <v/>
      </c>
      <c r="BR196" s="29" t="str">
        <f t="shared" ca="1" si="315"/>
        <v/>
      </c>
      <c r="BS196" s="29" t="str">
        <f t="shared" ca="1" si="316"/>
        <v/>
      </c>
      <c r="BT196" s="29" t="str">
        <f t="shared" ca="1" si="317"/>
        <v/>
      </c>
      <c r="BU196" s="29" t="str">
        <f t="shared" ca="1" si="318"/>
        <v/>
      </c>
      <c r="BV196" s="29" t="str">
        <f t="shared" ca="1" si="319"/>
        <v/>
      </c>
      <c r="BW196" s="29" t="str">
        <f t="shared" ca="1" si="320"/>
        <v/>
      </c>
      <c r="BX196" s="29" t="str">
        <f t="shared" ca="1" si="321"/>
        <v/>
      </c>
      <c r="BY196" s="29" t="str">
        <f t="shared" ca="1" si="322"/>
        <v/>
      </c>
      <c r="BZ196" s="29" t="str">
        <f t="shared" ca="1" si="323"/>
        <v/>
      </c>
      <c r="CA196" s="29" t="str">
        <f t="shared" ca="1" si="324"/>
        <v/>
      </c>
      <c r="CB196" s="29" t="str">
        <f t="shared" ca="1" si="325"/>
        <v/>
      </c>
      <c r="CC196" s="29" t="str">
        <f t="shared" ca="1" si="326"/>
        <v/>
      </c>
      <c r="CD196" s="29" t="str">
        <f t="shared" ca="1" si="327"/>
        <v/>
      </c>
      <c r="CE196" s="29" t="str">
        <f t="shared" ca="1" si="328"/>
        <v/>
      </c>
      <c r="CF196" s="29" t="str">
        <f t="shared" ca="1" si="329"/>
        <v/>
      </c>
      <c r="CG196" s="29" t="str">
        <f t="shared" ca="1" si="330"/>
        <v/>
      </c>
      <c r="CH196" s="29" t="str">
        <f t="shared" ca="1" si="331"/>
        <v/>
      </c>
      <c r="CI196" s="29" t="str">
        <f t="shared" ca="1" si="332"/>
        <v/>
      </c>
      <c r="CJ196" s="29" t="str">
        <f t="shared" ca="1" si="333"/>
        <v/>
      </c>
      <c r="CK196" s="29" t="str">
        <f t="shared" ca="1" si="334"/>
        <v/>
      </c>
      <c r="CL196" s="29" t="str">
        <f t="shared" ca="1" si="335"/>
        <v/>
      </c>
      <c r="CM196" s="29" t="str">
        <f t="shared" ca="1" si="336"/>
        <v/>
      </c>
      <c r="CN196" s="29" t="str">
        <f t="shared" ca="1" si="337"/>
        <v/>
      </c>
      <c r="CO196" s="29" t="str">
        <f t="shared" ca="1" si="338"/>
        <v/>
      </c>
      <c r="CP196" s="29" t="str">
        <f t="shared" ca="1" si="339"/>
        <v/>
      </c>
      <c r="CQ196" s="29" t="str">
        <f t="shared" ca="1" si="340"/>
        <v/>
      </c>
      <c r="CR196" s="29" t="str">
        <f t="shared" ca="1" si="341"/>
        <v/>
      </c>
      <c r="CS196" s="29" t="str">
        <f t="shared" ca="1" si="342"/>
        <v/>
      </c>
      <c r="CT196" s="29" t="str">
        <f t="shared" ca="1" si="343"/>
        <v/>
      </c>
      <c r="CU196" s="29" t="str">
        <f t="shared" ca="1" si="344"/>
        <v/>
      </c>
      <c r="CV196" s="29" t="str">
        <f t="shared" ca="1" si="345"/>
        <v/>
      </c>
      <c r="CW196" s="29" t="str">
        <f t="shared" ca="1" si="346"/>
        <v/>
      </c>
      <c r="CX196" s="29" t="str">
        <f t="shared" ca="1" si="347"/>
        <v/>
      </c>
      <c r="CY196" s="29" t="str">
        <f t="shared" ca="1" si="348"/>
        <v/>
      </c>
      <c r="CZ196" s="29" t="str">
        <f t="shared" ca="1" si="349"/>
        <v/>
      </c>
      <c r="DA196" s="29" t="str">
        <f t="shared" ca="1" si="350"/>
        <v/>
      </c>
      <c r="DB196" s="29" t="str">
        <f t="shared" ca="1" si="351"/>
        <v/>
      </c>
      <c r="DC196" s="29" t="str">
        <f t="shared" ca="1" si="352"/>
        <v/>
      </c>
      <c r="DD196" s="29" t="str">
        <f t="shared" ca="1" si="353"/>
        <v/>
      </c>
      <c r="DE196" s="29" t="str">
        <f t="shared" ca="1" si="354"/>
        <v/>
      </c>
      <c r="DF196" s="29" t="str">
        <f t="shared" ca="1" si="355"/>
        <v/>
      </c>
      <c r="DG196" s="29" t="str">
        <f t="shared" ca="1" si="356"/>
        <v/>
      </c>
      <c r="DH196" s="29" t="str">
        <f t="shared" ca="1" si="357"/>
        <v/>
      </c>
      <c r="DI196" s="29" t="str">
        <f t="shared" ca="1" si="358"/>
        <v/>
      </c>
      <c r="DJ196" s="29" t="str">
        <f t="shared" ca="1" si="359"/>
        <v/>
      </c>
      <c r="DK196" s="29" t="str">
        <f t="shared" ca="1" si="360"/>
        <v/>
      </c>
      <c r="DL196" s="29" t="str">
        <f t="shared" ca="1" si="361"/>
        <v/>
      </c>
      <c r="DM196" s="29" t="str">
        <f t="shared" ca="1" si="362"/>
        <v/>
      </c>
      <c r="JD196">
        <f t="shared" si="145"/>
        <v>0</v>
      </c>
      <c r="JE196">
        <f t="shared" si="363"/>
        <v>0</v>
      </c>
      <c r="JF196" t="str">
        <f t="shared" ca="1" si="364"/>
        <v/>
      </c>
      <c r="JG196" t="str">
        <f t="shared" ca="1" si="365"/>
        <v/>
      </c>
      <c r="JH196" t="str">
        <f t="shared" ca="1" si="366"/>
        <v/>
      </c>
      <c r="JI196" t="str">
        <f t="shared" ca="1" si="367"/>
        <v/>
      </c>
    </row>
    <row r="197" spans="3:269" x14ac:dyDescent="0.2">
      <c r="C197" s="9">
        <f t="array" aca="1" ref="C197" ca="1">MIN(IF($L$7=0, 0, IF(INDIRECT($L$6)&gt;0, IF(ROW(INDIRECT($L$6))&gt;C196, ROW(INDIRECT($L$6)), MAXR))))</f>
        <v>9999999</v>
      </c>
      <c r="D197" s="9">
        <f t="shared" ca="1" si="85"/>
        <v>0</v>
      </c>
      <c r="E197" s="9">
        <f t="shared" ca="1" si="307"/>
        <v>0</v>
      </c>
      <c r="F197" s="105" t="str">
        <f t="shared" ca="1" si="308"/>
        <v/>
      </c>
      <c r="G197" s="7">
        <f t="shared" ca="1" si="309"/>
        <v>0</v>
      </c>
      <c r="H197" s="33">
        <f t="shared" ca="1" si="379"/>
        <v>0</v>
      </c>
      <c r="I197" s="33">
        <f t="shared" ca="1" si="379"/>
        <v>0</v>
      </c>
      <c r="J197" s="33">
        <f t="shared" ca="1" si="379"/>
        <v>0</v>
      </c>
      <c r="K197" s="33">
        <f t="shared" ca="1" si="379"/>
        <v>0</v>
      </c>
      <c r="L197" s="33">
        <f t="shared" ca="1" si="379"/>
        <v>0</v>
      </c>
      <c r="M197" s="33">
        <f t="shared" ca="1" si="379"/>
        <v>0</v>
      </c>
      <c r="N197" s="33">
        <f t="shared" ca="1" si="379"/>
        <v>0</v>
      </c>
      <c r="O197" s="33">
        <f t="shared" ca="1" si="379"/>
        <v>0</v>
      </c>
      <c r="P197" s="33">
        <f t="shared" ca="1" si="379"/>
        <v>0</v>
      </c>
      <c r="Q197" s="33">
        <f t="shared" ca="1" si="379"/>
        <v>0</v>
      </c>
      <c r="R197" s="33">
        <f t="shared" ca="1" si="378"/>
        <v>0</v>
      </c>
      <c r="S197" s="33">
        <f t="shared" ca="1" si="378"/>
        <v>0</v>
      </c>
      <c r="T197" s="33">
        <f t="shared" ca="1" si="378"/>
        <v>0</v>
      </c>
      <c r="U197" s="33">
        <f t="shared" ca="1" si="378"/>
        <v>0</v>
      </c>
      <c r="V197" s="33">
        <f t="shared" ca="1" si="378"/>
        <v>0</v>
      </c>
      <c r="W197" s="33">
        <f t="shared" ca="1" si="378"/>
        <v>0</v>
      </c>
      <c r="X197" s="33">
        <f t="shared" ca="1" si="378"/>
        <v>0</v>
      </c>
      <c r="Y197" s="33">
        <f t="shared" ca="1" si="378"/>
        <v>0</v>
      </c>
      <c r="Z197" s="33">
        <f t="shared" ca="1" si="378"/>
        <v>0</v>
      </c>
      <c r="AA197" s="33">
        <f t="shared" ca="1" si="377"/>
        <v>0</v>
      </c>
      <c r="AB197" s="33">
        <f t="shared" ca="1" si="377"/>
        <v>0</v>
      </c>
      <c r="AC197" s="33">
        <f t="shared" ca="1" si="377"/>
        <v>0</v>
      </c>
      <c r="AD197" s="33">
        <f t="shared" ca="1" si="377"/>
        <v>0</v>
      </c>
      <c r="AE197" s="33">
        <f t="shared" ca="1" si="377"/>
        <v>0</v>
      </c>
      <c r="AF197" s="33">
        <f t="shared" ca="1" si="377"/>
        <v>0</v>
      </c>
      <c r="AG197" s="33">
        <f t="shared" ca="1" si="377"/>
        <v>0</v>
      </c>
      <c r="AH197" s="33">
        <f t="shared" ca="1" si="377"/>
        <v>0</v>
      </c>
      <c r="AI197" s="33">
        <f t="shared" ca="1" si="377"/>
        <v>0</v>
      </c>
      <c r="AJ197" s="33">
        <f t="shared" ca="1" si="377"/>
        <v>0</v>
      </c>
      <c r="AK197" s="33">
        <f t="shared" ca="1" si="377"/>
        <v>0</v>
      </c>
      <c r="AL197" s="33">
        <f t="shared" ca="1" si="377"/>
        <v>0</v>
      </c>
      <c r="AM197" s="33">
        <f t="shared" ca="1" si="377"/>
        <v>0</v>
      </c>
      <c r="AN197" s="33">
        <f t="shared" ca="1" si="380"/>
        <v>0</v>
      </c>
      <c r="AO197" s="33">
        <f t="shared" ca="1" si="380"/>
        <v>0</v>
      </c>
      <c r="AP197" s="33">
        <f t="shared" ca="1" si="380"/>
        <v>0</v>
      </c>
      <c r="AQ197" s="33">
        <f t="shared" ca="1" si="380"/>
        <v>0</v>
      </c>
      <c r="AR197" s="33">
        <f t="shared" ca="1" si="380"/>
        <v>0</v>
      </c>
      <c r="AS197" s="33">
        <f t="shared" ca="1" si="380"/>
        <v>0</v>
      </c>
      <c r="AT197" s="33">
        <f t="shared" ca="1" si="380"/>
        <v>0</v>
      </c>
      <c r="AU197" s="33">
        <f t="shared" ca="1" si="368"/>
        <v>0</v>
      </c>
      <c r="AV197" s="33">
        <f t="shared" ca="1" si="368"/>
        <v>0</v>
      </c>
      <c r="AW197" s="33">
        <f t="shared" ca="1" si="375"/>
        <v>0</v>
      </c>
      <c r="AX197" s="33">
        <f t="shared" ca="1" si="375"/>
        <v>0</v>
      </c>
      <c r="AY197" s="33">
        <f t="shared" ca="1" si="375"/>
        <v>0</v>
      </c>
      <c r="AZ197" s="33">
        <f t="shared" ca="1" si="375"/>
        <v>0</v>
      </c>
      <c r="BA197" s="33">
        <f t="shared" ca="1" si="375"/>
        <v>0</v>
      </c>
      <c r="BB197" s="33">
        <f t="shared" ca="1" si="375"/>
        <v>0</v>
      </c>
      <c r="BC197" s="33">
        <f t="shared" ca="1" si="375"/>
        <v>0</v>
      </c>
      <c r="BD197" s="33">
        <f t="shared" ca="1" si="375"/>
        <v>0</v>
      </c>
      <c r="BE197" s="33">
        <f t="shared" ca="1" si="375"/>
        <v>0</v>
      </c>
      <c r="BF197" s="33">
        <f t="shared" ca="1" si="375"/>
        <v>0</v>
      </c>
      <c r="BG197" s="33">
        <f t="shared" ca="1" si="375"/>
        <v>0</v>
      </c>
      <c r="BH197" s="33"/>
      <c r="BJ197" s="148" t="str">
        <f t="shared" ca="1" si="310"/>
        <v/>
      </c>
      <c r="BL197" s="30"/>
      <c r="BN197" s="29" t="str">
        <f t="shared" ca="1" si="311"/>
        <v/>
      </c>
      <c r="BO197" s="29" t="str">
        <f t="shared" ca="1" si="312"/>
        <v/>
      </c>
      <c r="BP197" s="29" t="str">
        <f t="shared" ca="1" si="313"/>
        <v/>
      </c>
      <c r="BQ197" s="29" t="str">
        <f t="shared" ca="1" si="314"/>
        <v/>
      </c>
      <c r="BR197" s="29" t="str">
        <f t="shared" ca="1" si="315"/>
        <v/>
      </c>
      <c r="BS197" s="29" t="str">
        <f t="shared" ca="1" si="316"/>
        <v/>
      </c>
      <c r="BT197" s="29" t="str">
        <f t="shared" ca="1" si="317"/>
        <v/>
      </c>
      <c r="BU197" s="29" t="str">
        <f t="shared" ca="1" si="318"/>
        <v/>
      </c>
      <c r="BV197" s="29" t="str">
        <f t="shared" ca="1" si="319"/>
        <v/>
      </c>
      <c r="BW197" s="29" t="str">
        <f t="shared" ca="1" si="320"/>
        <v/>
      </c>
      <c r="BX197" s="29" t="str">
        <f t="shared" ca="1" si="321"/>
        <v/>
      </c>
      <c r="BY197" s="29" t="str">
        <f t="shared" ca="1" si="322"/>
        <v/>
      </c>
      <c r="BZ197" s="29" t="str">
        <f t="shared" ca="1" si="323"/>
        <v/>
      </c>
      <c r="CA197" s="29" t="str">
        <f t="shared" ca="1" si="324"/>
        <v/>
      </c>
      <c r="CB197" s="29" t="str">
        <f t="shared" ca="1" si="325"/>
        <v/>
      </c>
      <c r="CC197" s="29" t="str">
        <f t="shared" ca="1" si="326"/>
        <v/>
      </c>
      <c r="CD197" s="29" t="str">
        <f t="shared" ca="1" si="327"/>
        <v/>
      </c>
      <c r="CE197" s="29" t="str">
        <f t="shared" ca="1" si="328"/>
        <v/>
      </c>
      <c r="CF197" s="29" t="str">
        <f t="shared" ca="1" si="329"/>
        <v/>
      </c>
      <c r="CG197" s="29" t="str">
        <f t="shared" ca="1" si="330"/>
        <v/>
      </c>
      <c r="CH197" s="29" t="str">
        <f t="shared" ca="1" si="331"/>
        <v/>
      </c>
      <c r="CI197" s="29" t="str">
        <f t="shared" ca="1" si="332"/>
        <v/>
      </c>
      <c r="CJ197" s="29" t="str">
        <f t="shared" ca="1" si="333"/>
        <v/>
      </c>
      <c r="CK197" s="29" t="str">
        <f t="shared" ca="1" si="334"/>
        <v/>
      </c>
      <c r="CL197" s="29" t="str">
        <f t="shared" ca="1" si="335"/>
        <v/>
      </c>
      <c r="CM197" s="29" t="str">
        <f t="shared" ca="1" si="336"/>
        <v/>
      </c>
      <c r="CN197" s="29" t="str">
        <f t="shared" ca="1" si="337"/>
        <v/>
      </c>
      <c r="CO197" s="29" t="str">
        <f t="shared" ca="1" si="338"/>
        <v/>
      </c>
      <c r="CP197" s="29" t="str">
        <f t="shared" ca="1" si="339"/>
        <v/>
      </c>
      <c r="CQ197" s="29" t="str">
        <f t="shared" ca="1" si="340"/>
        <v/>
      </c>
      <c r="CR197" s="29" t="str">
        <f t="shared" ca="1" si="341"/>
        <v/>
      </c>
      <c r="CS197" s="29" t="str">
        <f t="shared" ca="1" si="342"/>
        <v/>
      </c>
      <c r="CT197" s="29" t="str">
        <f t="shared" ca="1" si="343"/>
        <v/>
      </c>
      <c r="CU197" s="29" t="str">
        <f t="shared" ca="1" si="344"/>
        <v/>
      </c>
      <c r="CV197" s="29" t="str">
        <f t="shared" ca="1" si="345"/>
        <v/>
      </c>
      <c r="CW197" s="29" t="str">
        <f t="shared" ca="1" si="346"/>
        <v/>
      </c>
      <c r="CX197" s="29" t="str">
        <f t="shared" ca="1" si="347"/>
        <v/>
      </c>
      <c r="CY197" s="29" t="str">
        <f t="shared" ca="1" si="348"/>
        <v/>
      </c>
      <c r="CZ197" s="29" t="str">
        <f t="shared" ca="1" si="349"/>
        <v/>
      </c>
      <c r="DA197" s="29" t="str">
        <f t="shared" ca="1" si="350"/>
        <v/>
      </c>
      <c r="DB197" s="29" t="str">
        <f t="shared" ca="1" si="351"/>
        <v/>
      </c>
      <c r="DC197" s="29" t="str">
        <f t="shared" ca="1" si="352"/>
        <v/>
      </c>
      <c r="DD197" s="29" t="str">
        <f t="shared" ca="1" si="353"/>
        <v/>
      </c>
      <c r="DE197" s="29" t="str">
        <f t="shared" ca="1" si="354"/>
        <v/>
      </c>
      <c r="DF197" s="29" t="str">
        <f t="shared" ca="1" si="355"/>
        <v/>
      </c>
      <c r="DG197" s="29" t="str">
        <f t="shared" ca="1" si="356"/>
        <v/>
      </c>
      <c r="DH197" s="29" t="str">
        <f t="shared" ca="1" si="357"/>
        <v/>
      </c>
      <c r="DI197" s="29" t="str">
        <f t="shared" ca="1" si="358"/>
        <v/>
      </c>
      <c r="DJ197" s="29" t="str">
        <f t="shared" ca="1" si="359"/>
        <v/>
      </c>
      <c r="DK197" s="29" t="str">
        <f t="shared" ca="1" si="360"/>
        <v/>
      </c>
      <c r="DL197" s="29" t="str">
        <f t="shared" ca="1" si="361"/>
        <v/>
      </c>
      <c r="DM197" s="29" t="str">
        <f t="shared" ca="1" si="362"/>
        <v/>
      </c>
      <c r="JD197">
        <f t="shared" si="145"/>
        <v>0</v>
      </c>
      <c r="JE197">
        <f t="shared" si="363"/>
        <v>0</v>
      </c>
      <c r="JF197" t="str">
        <f t="shared" ca="1" si="364"/>
        <v/>
      </c>
      <c r="JG197" t="str">
        <f t="shared" ca="1" si="365"/>
        <v/>
      </c>
      <c r="JH197" t="str">
        <f t="shared" ca="1" si="366"/>
        <v/>
      </c>
      <c r="JI197" t="str">
        <f t="shared" ca="1" si="367"/>
        <v/>
      </c>
    </row>
    <row r="198" spans="3:269" x14ac:dyDescent="0.2">
      <c r="C198" s="9">
        <f t="array" aca="1" ref="C198" ca="1">MIN(IF($L$7=0, 0, IF(INDIRECT($L$6)&gt;0, IF(ROW(INDIRECT($L$6))&gt;C197, ROW(INDIRECT($L$6)), MAXR))))</f>
        <v>9999999</v>
      </c>
      <c r="D198" s="9">
        <f t="shared" ca="1" si="85"/>
        <v>0</v>
      </c>
      <c r="E198" s="9">
        <f t="shared" ca="1" si="307"/>
        <v>0</v>
      </c>
      <c r="F198" s="105" t="str">
        <f t="shared" ca="1" si="308"/>
        <v/>
      </c>
      <c r="G198" s="7">
        <f t="shared" ca="1" si="309"/>
        <v>0</v>
      </c>
      <c r="H198" s="33">
        <f t="shared" ca="1" si="379"/>
        <v>0</v>
      </c>
      <c r="I198" s="33">
        <f t="shared" ca="1" si="379"/>
        <v>0</v>
      </c>
      <c r="J198" s="33">
        <f t="shared" ca="1" si="379"/>
        <v>0</v>
      </c>
      <c r="K198" s="33">
        <f t="shared" ca="1" si="379"/>
        <v>0</v>
      </c>
      <c r="L198" s="33">
        <f t="shared" ca="1" si="379"/>
        <v>0</v>
      </c>
      <c r="M198" s="33">
        <f t="shared" ca="1" si="379"/>
        <v>0</v>
      </c>
      <c r="N198" s="33">
        <f t="shared" ca="1" si="379"/>
        <v>0</v>
      </c>
      <c r="O198" s="33">
        <f t="shared" ca="1" si="379"/>
        <v>0</v>
      </c>
      <c r="P198" s="33">
        <f t="shared" ca="1" si="379"/>
        <v>0</v>
      </c>
      <c r="Q198" s="33">
        <f t="shared" ca="1" si="379"/>
        <v>0</v>
      </c>
      <c r="R198" s="33">
        <f t="shared" ca="1" si="378"/>
        <v>0</v>
      </c>
      <c r="S198" s="33">
        <f t="shared" ca="1" si="378"/>
        <v>0</v>
      </c>
      <c r="T198" s="33">
        <f t="shared" ca="1" si="378"/>
        <v>0</v>
      </c>
      <c r="U198" s="33">
        <f t="shared" ca="1" si="378"/>
        <v>0</v>
      </c>
      <c r="V198" s="33">
        <f t="shared" ca="1" si="378"/>
        <v>0</v>
      </c>
      <c r="W198" s="33">
        <f t="shared" ca="1" si="378"/>
        <v>0</v>
      </c>
      <c r="X198" s="33">
        <f t="shared" ca="1" si="378"/>
        <v>0</v>
      </c>
      <c r="Y198" s="33">
        <f t="shared" ca="1" si="378"/>
        <v>0</v>
      </c>
      <c r="Z198" s="33">
        <f t="shared" ca="1" si="378"/>
        <v>0</v>
      </c>
      <c r="AA198" s="33">
        <f t="shared" ca="1" si="377"/>
        <v>0</v>
      </c>
      <c r="AB198" s="33">
        <f t="shared" ca="1" si="377"/>
        <v>0</v>
      </c>
      <c r="AC198" s="33">
        <f t="shared" ca="1" si="377"/>
        <v>0</v>
      </c>
      <c r="AD198" s="33">
        <f t="shared" ca="1" si="377"/>
        <v>0</v>
      </c>
      <c r="AE198" s="33">
        <f t="shared" ca="1" si="377"/>
        <v>0</v>
      </c>
      <c r="AF198" s="33">
        <f t="shared" ca="1" si="377"/>
        <v>0</v>
      </c>
      <c r="AG198" s="33">
        <f t="shared" ca="1" si="377"/>
        <v>0</v>
      </c>
      <c r="AH198" s="33">
        <f t="shared" ca="1" si="377"/>
        <v>0</v>
      </c>
      <c r="AI198" s="33">
        <f t="shared" ca="1" si="377"/>
        <v>0</v>
      </c>
      <c r="AJ198" s="33">
        <f t="shared" ca="1" si="377"/>
        <v>0</v>
      </c>
      <c r="AK198" s="33">
        <f t="shared" ca="1" si="377"/>
        <v>0</v>
      </c>
      <c r="AL198" s="33">
        <f t="shared" ca="1" si="377"/>
        <v>0</v>
      </c>
      <c r="AM198" s="33">
        <f t="shared" ca="1" si="377"/>
        <v>0</v>
      </c>
      <c r="AN198" s="33">
        <f t="shared" ca="1" si="380"/>
        <v>0</v>
      </c>
      <c r="AO198" s="33">
        <f t="shared" ca="1" si="380"/>
        <v>0</v>
      </c>
      <c r="AP198" s="33">
        <f t="shared" ca="1" si="380"/>
        <v>0</v>
      </c>
      <c r="AQ198" s="33">
        <f t="shared" ca="1" si="380"/>
        <v>0</v>
      </c>
      <c r="AR198" s="33">
        <f t="shared" ca="1" si="380"/>
        <v>0</v>
      </c>
      <c r="AS198" s="33">
        <f t="shared" ca="1" si="380"/>
        <v>0</v>
      </c>
      <c r="AT198" s="33">
        <f t="shared" ca="1" si="380"/>
        <v>0</v>
      </c>
      <c r="AU198" s="33">
        <f t="shared" ca="1" si="368"/>
        <v>0</v>
      </c>
      <c r="AV198" s="33">
        <f t="shared" ca="1" si="368"/>
        <v>0</v>
      </c>
      <c r="AW198" s="33">
        <f t="shared" ca="1" si="375"/>
        <v>0</v>
      </c>
      <c r="AX198" s="33">
        <f t="shared" ca="1" si="375"/>
        <v>0</v>
      </c>
      <c r="AY198" s="33">
        <f t="shared" ca="1" si="375"/>
        <v>0</v>
      </c>
      <c r="AZ198" s="33">
        <f t="shared" ca="1" si="375"/>
        <v>0</v>
      </c>
      <c r="BA198" s="33">
        <f t="shared" ca="1" si="375"/>
        <v>0</v>
      </c>
      <c r="BB198" s="33">
        <f t="shared" ca="1" si="375"/>
        <v>0</v>
      </c>
      <c r="BC198" s="33">
        <f t="shared" ca="1" si="375"/>
        <v>0</v>
      </c>
      <c r="BD198" s="33">
        <f t="shared" ca="1" si="375"/>
        <v>0</v>
      </c>
      <c r="BE198" s="33">
        <f t="shared" ca="1" si="375"/>
        <v>0</v>
      </c>
      <c r="BF198" s="33">
        <f t="shared" ca="1" si="375"/>
        <v>0</v>
      </c>
      <c r="BG198" s="33">
        <f t="shared" ca="1" si="375"/>
        <v>0</v>
      </c>
      <c r="BH198" s="33"/>
      <c r="BJ198" s="148" t="str">
        <f t="shared" ca="1" si="310"/>
        <v/>
      </c>
      <c r="BL198" s="30"/>
      <c r="BN198" s="29" t="str">
        <f t="shared" ca="1" si="311"/>
        <v/>
      </c>
      <c r="BO198" s="29" t="str">
        <f t="shared" ca="1" si="312"/>
        <v/>
      </c>
      <c r="BP198" s="29" t="str">
        <f t="shared" ca="1" si="313"/>
        <v/>
      </c>
      <c r="BQ198" s="29" t="str">
        <f t="shared" ca="1" si="314"/>
        <v/>
      </c>
      <c r="BR198" s="29" t="str">
        <f t="shared" ca="1" si="315"/>
        <v/>
      </c>
      <c r="BS198" s="29" t="str">
        <f t="shared" ca="1" si="316"/>
        <v/>
      </c>
      <c r="BT198" s="29" t="str">
        <f t="shared" ca="1" si="317"/>
        <v/>
      </c>
      <c r="BU198" s="29" t="str">
        <f t="shared" ca="1" si="318"/>
        <v/>
      </c>
      <c r="BV198" s="29" t="str">
        <f t="shared" ca="1" si="319"/>
        <v/>
      </c>
      <c r="BW198" s="29" t="str">
        <f t="shared" ca="1" si="320"/>
        <v/>
      </c>
      <c r="BX198" s="29" t="str">
        <f t="shared" ca="1" si="321"/>
        <v/>
      </c>
      <c r="BY198" s="29" t="str">
        <f t="shared" ca="1" si="322"/>
        <v/>
      </c>
      <c r="BZ198" s="29" t="str">
        <f t="shared" ca="1" si="323"/>
        <v/>
      </c>
      <c r="CA198" s="29" t="str">
        <f t="shared" ca="1" si="324"/>
        <v/>
      </c>
      <c r="CB198" s="29" t="str">
        <f t="shared" ca="1" si="325"/>
        <v/>
      </c>
      <c r="CC198" s="29" t="str">
        <f t="shared" ca="1" si="326"/>
        <v/>
      </c>
      <c r="CD198" s="29" t="str">
        <f t="shared" ca="1" si="327"/>
        <v/>
      </c>
      <c r="CE198" s="29" t="str">
        <f t="shared" ca="1" si="328"/>
        <v/>
      </c>
      <c r="CF198" s="29" t="str">
        <f t="shared" ca="1" si="329"/>
        <v/>
      </c>
      <c r="CG198" s="29" t="str">
        <f t="shared" ca="1" si="330"/>
        <v/>
      </c>
      <c r="CH198" s="29" t="str">
        <f t="shared" ca="1" si="331"/>
        <v/>
      </c>
      <c r="CI198" s="29" t="str">
        <f t="shared" ca="1" si="332"/>
        <v/>
      </c>
      <c r="CJ198" s="29" t="str">
        <f t="shared" ca="1" si="333"/>
        <v/>
      </c>
      <c r="CK198" s="29" t="str">
        <f t="shared" ca="1" si="334"/>
        <v/>
      </c>
      <c r="CL198" s="29" t="str">
        <f t="shared" ca="1" si="335"/>
        <v/>
      </c>
      <c r="CM198" s="29" t="str">
        <f t="shared" ca="1" si="336"/>
        <v/>
      </c>
      <c r="CN198" s="29" t="str">
        <f t="shared" ca="1" si="337"/>
        <v/>
      </c>
      <c r="CO198" s="29" t="str">
        <f t="shared" ca="1" si="338"/>
        <v/>
      </c>
      <c r="CP198" s="29" t="str">
        <f t="shared" ca="1" si="339"/>
        <v/>
      </c>
      <c r="CQ198" s="29" t="str">
        <f t="shared" ca="1" si="340"/>
        <v/>
      </c>
      <c r="CR198" s="29" t="str">
        <f t="shared" ca="1" si="341"/>
        <v/>
      </c>
      <c r="CS198" s="29" t="str">
        <f t="shared" ca="1" si="342"/>
        <v/>
      </c>
      <c r="CT198" s="29" t="str">
        <f t="shared" ca="1" si="343"/>
        <v/>
      </c>
      <c r="CU198" s="29" t="str">
        <f t="shared" ca="1" si="344"/>
        <v/>
      </c>
      <c r="CV198" s="29" t="str">
        <f t="shared" ca="1" si="345"/>
        <v/>
      </c>
      <c r="CW198" s="29" t="str">
        <f t="shared" ca="1" si="346"/>
        <v/>
      </c>
      <c r="CX198" s="29" t="str">
        <f t="shared" ca="1" si="347"/>
        <v/>
      </c>
      <c r="CY198" s="29" t="str">
        <f t="shared" ca="1" si="348"/>
        <v/>
      </c>
      <c r="CZ198" s="29" t="str">
        <f t="shared" ca="1" si="349"/>
        <v/>
      </c>
      <c r="DA198" s="29" t="str">
        <f t="shared" ca="1" si="350"/>
        <v/>
      </c>
      <c r="DB198" s="29" t="str">
        <f t="shared" ca="1" si="351"/>
        <v/>
      </c>
      <c r="DC198" s="29" t="str">
        <f t="shared" ca="1" si="352"/>
        <v/>
      </c>
      <c r="DD198" s="29" t="str">
        <f t="shared" ca="1" si="353"/>
        <v/>
      </c>
      <c r="DE198" s="29" t="str">
        <f t="shared" ca="1" si="354"/>
        <v/>
      </c>
      <c r="DF198" s="29" t="str">
        <f t="shared" ca="1" si="355"/>
        <v/>
      </c>
      <c r="DG198" s="29" t="str">
        <f t="shared" ca="1" si="356"/>
        <v/>
      </c>
      <c r="DH198" s="29" t="str">
        <f t="shared" ca="1" si="357"/>
        <v/>
      </c>
      <c r="DI198" s="29" t="str">
        <f t="shared" ca="1" si="358"/>
        <v/>
      </c>
      <c r="DJ198" s="29" t="str">
        <f t="shared" ca="1" si="359"/>
        <v/>
      </c>
      <c r="DK198" s="29" t="str">
        <f t="shared" ca="1" si="360"/>
        <v/>
      </c>
      <c r="DL198" s="29" t="str">
        <f t="shared" ca="1" si="361"/>
        <v/>
      </c>
      <c r="DM198" s="29" t="str">
        <f t="shared" ca="1" si="362"/>
        <v/>
      </c>
      <c r="JD198">
        <f t="shared" si="145"/>
        <v>0</v>
      </c>
      <c r="JE198">
        <f t="shared" si="363"/>
        <v>0</v>
      </c>
      <c r="JF198" t="str">
        <f t="shared" ca="1" si="364"/>
        <v/>
      </c>
      <c r="JG198" t="str">
        <f t="shared" ca="1" si="365"/>
        <v/>
      </c>
      <c r="JH198" t="str">
        <f t="shared" ca="1" si="366"/>
        <v/>
      </c>
      <c r="JI198" t="str">
        <f t="shared" ca="1" si="367"/>
        <v/>
      </c>
    </row>
    <row r="199" spans="3:269" x14ac:dyDescent="0.2">
      <c r="C199" s="9">
        <f t="array" aca="1" ref="C199" ca="1">MIN(IF($L$7=0, 0, IF(INDIRECT($L$6)&gt;0, IF(ROW(INDIRECT($L$6))&gt;C198, ROW(INDIRECT($L$6)), MAXR))))</f>
        <v>9999999</v>
      </c>
      <c r="D199" s="9">
        <f t="shared" ca="1" si="85"/>
        <v>0</v>
      </c>
      <c r="E199" s="9">
        <f t="shared" ca="1" si="307"/>
        <v>0</v>
      </c>
      <c r="F199" s="105" t="str">
        <f t="shared" ca="1" si="308"/>
        <v/>
      </c>
      <c r="G199" s="7">
        <f t="shared" ca="1" si="309"/>
        <v>0</v>
      </c>
      <c r="H199" s="33">
        <f t="shared" ca="1" si="379"/>
        <v>0</v>
      </c>
      <c r="I199" s="33">
        <f t="shared" ca="1" si="379"/>
        <v>0</v>
      </c>
      <c r="J199" s="33">
        <f t="shared" ca="1" si="379"/>
        <v>0</v>
      </c>
      <c r="K199" s="33">
        <f t="shared" ca="1" si="379"/>
        <v>0</v>
      </c>
      <c r="L199" s="33">
        <f t="shared" ca="1" si="379"/>
        <v>0</v>
      </c>
      <c r="M199" s="33">
        <f t="shared" ca="1" si="379"/>
        <v>0</v>
      </c>
      <c r="N199" s="33">
        <f t="shared" ca="1" si="379"/>
        <v>0</v>
      </c>
      <c r="O199" s="33">
        <f t="shared" ca="1" si="379"/>
        <v>0</v>
      </c>
      <c r="P199" s="33">
        <f t="shared" ca="1" si="379"/>
        <v>0</v>
      </c>
      <c r="Q199" s="33">
        <f t="shared" ca="1" si="379"/>
        <v>0</v>
      </c>
      <c r="R199" s="33">
        <f t="shared" ca="1" si="378"/>
        <v>0</v>
      </c>
      <c r="S199" s="33">
        <f t="shared" ca="1" si="378"/>
        <v>0</v>
      </c>
      <c r="T199" s="33">
        <f t="shared" ca="1" si="378"/>
        <v>0</v>
      </c>
      <c r="U199" s="33">
        <f t="shared" ca="1" si="378"/>
        <v>0</v>
      </c>
      <c r="V199" s="33">
        <f t="shared" ca="1" si="378"/>
        <v>0</v>
      </c>
      <c r="W199" s="33">
        <f t="shared" ca="1" si="378"/>
        <v>0</v>
      </c>
      <c r="X199" s="33">
        <f t="shared" ca="1" si="378"/>
        <v>0</v>
      </c>
      <c r="Y199" s="33">
        <f t="shared" ca="1" si="378"/>
        <v>0</v>
      </c>
      <c r="Z199" s="33">
        <f t="shared" ca="1" si="378"/>
        <v>0</v>
      </c>
      <c r="AA199" s="33">
        <f t="shared" ca="1" si="377"/>
        <v>0</v>
      </c>
      <c r="AB199" s="33">
        <f t="shared" ca="1" si="377"/>
        <v>0</v>
      </c>
      <c r="AC199" s="33">
        <f t="shared" ca="1" si="377"/>
        <v>0</v>
      </c>
      <c r="AD199" s="33">
        <f t="shared" ca="1" si="377"/>
        <v>0</v>
      </c>
      <c r="AE199" s="33">
        <f t="shared" ca="1" si="377"/>
        <v>0</v>
      </c>
      <c r="AF199" s="33">
        <f t="shared" ca="1" si="377"/>
        <v>0</v>
      </c>
      <c r="AG199" s="33">
        <f t="shared" ca="1" si="377"/>
        <v>0</v>
      </c>
      <c r="AH199" s="33">
        <f t="shared" ca="1" si="377"/>
        <v>0</v>
      </c>
      <c r="AI199" s="33">
        <f t="shared" ca="1" si="377"/>
        <v>0</v>
      </c>
      <c r="AJ199" s="33">
        <f t="shared" ca="1" si="377"/>
        <v>0</v>
      </c>
      <c r="AK199" s="33">
        <f t="shared" ca="1" si="377"/>
        <v>0</v>
      </c>
      <c r="AL199" s="33">
        <f t="shared" ca="1" si="377"/>
        <v>0</v>
      </c>
      <c r="AM199" s="33">
        <f t="shared" ca="1" si="377"/>
        <v>0</v>
      </c>
      <c r="AN199" s="33">
        <f t="shared" ca="1" si="380"/>
        <v>0</v>
      </c>
      <c r="AO199" s="33">
        <f t="shared" ca="1" si="380"/>
        <v>0</v>
      </c>
      <c r="AP199" s="33">
        <f t="shared" ca="1" si="380"/>
        <v>0</v>
      </c>
      <c r="AQ199" s="33">
        <f t="shared" ca="1" si="380"/>
        <v>0</v>
      </c>
      <c r="AR199" s="33">
        <f t="shared" ca="1" si="380"/>
        <v>0</v>
      </c>
      <c r="AS199" s="33">
        <f t="shared" ca="1" si="380"/>
        <v>0</v>
      </c>
      <c r="AT199" s="33">
        <f t="shared" ca="1" si="380"/>
        <v>0</v>
      </c>
      <c r="AU199" s="33">
        <f t="shared" ca="1" si="368"/>
        <v>0</v>
      </c>
      <c r="AV199" s="33">
        <f t="shared" ca="1" si="368"/>
        <v>0</v>
      </c>
      <c r="AW199" s="33">
        <f t="shared" ca="1" si="375"/>
        <v>0</v>
      </c>
      <c r="AX199" s="33">
        <f t="shared" ca="1" si="375"/>
        <v>0</v>
      </c>
      <c r="AY199" s="33">
        <f t="shared" ca="1" si="375"/>
        <v>0</v>
      </c>
      <c r="AZ199" s="33">
        <f t="shared" ca="1" si="375"/>
        <v>0</v>
      </c>
      <c r="BA199" s="33">
        <f t="shared" ca="1" si="375"/>
        <v>0</v>
      </c>
      <c r="BB199" s="33">
        <f t="shared" ca="1" si="375"/>
        <v>0</v>
      </c>
      <c r="BC199" s="33">
        <f t="shared" ca="1" si="375"/>
        <v>0</v>
      </c>
      <c r="BD199" s="33">
        <f t="shared" ca="1" si="375"/>
        <v>0</v>
      </c>
      <c r="BE199" s="33">
        <f t="shared" ca="1" si="375"/>
        <v>0</v>
      </c>
      <c r="BF199" s="33">
        <f t="shared" ca="1" si="375"/>
        <v>0</v>
      </c>
      <c r="BG199" s="33">
        <f t="shared" ca="1" si="375"/>
        <v>0</v>
      </c>
      <c r="BH199" s="33"/>
      <c r="BJ199" s="148" t="str">
        <f t="shared" ca="1" si="310"/>
        <v/>
      </c>
      <c r="BL199" s="30"/>
      <c r="BN199" s="29" t="str">
        <f t="shared" ca="1" si="311"/>
        <v/>
      </c>
      <c r="BO199" s="29" t="str">
        <f t="shared" ca="1" si="312"/>
        <v/>
      </c>
      <c r="BP199" s="29" t="str">
        <f t="shared" ca="1" si="313"/>
        <v/>
      </c>
      <c r="BQ199" s="29" t="str">
        <f t="shared" ca="1" si="314"/>
        <v/>
      </c>
      <c r="BR199" s="29" t="str">
        <f t="shared" ca="1" si="315"/>
        <v/>
      </c>
      <c r="BS199" s="29" t="str">
        <f t="shared" ca="1" si="316"/>
        <v/>
      </c>
      <c r="BT199" s="29" t="str">
        <f t="shared" ca="1" si="317"/>
        <v/>
      </c>
      <c r="BU199" s="29" t="str">
        <f t="shared" ca="1" si="318"/>
        <v/>
      </c>
      <c r="BV199" s="29" t="str">
        <f t="shared" ca="1" si="319"/>
        <v/>
      </c>
      <c r="BW199" s="29" t="str">
        <f t="shared" ca="1" si="320"/>
        <v/>
      </c>
      <c r="BX199" s="29" t="str">
        <f t="shared" ca="1" si="321"/>
        <v/>
      </c>
      <c r="BY199" s="29" t="str">
        <f t="shared" ca="1" si="322"/>
        <v/>
      </c>
      <c r="BZ199" s="29" t="str">
        <f t="shared" ca="1" si="323"/>
        <v/>
      </c>
      <c r="CA199" s="29" t="str">
        <f t="shared" ca="1" si="324"/>
        <v/>
      </c>
      <c r="CB199" s="29" t="str">
        <f t="shared" ca="1" si="325"/>
        <v/>
      </c>
      <c r="CC199" s="29" t="str">
        <f t="shared" ca="1" si="326"/>
        <v/>
      </c>
      <c r="CD199" s="29" t="str">
        <f t="shared" ca="1" si="327"/>
        <v/>
      </c>
      <c r="CE199" s="29" t="str">
        <f t="shared" ca="1" si="328"/>
        <v/>
      </c>
      <c r="CF199" s="29" t="str">
        <f t="shared" ca="1" si="329"/>
        <v/>
      </c>
      <c r="CG199" s="29" t="str">
        <f t="shared" ca="1" si="330"/>
        <v/>
      </c>
      <c r="CH199" s="29" t="str">
        <f t="shared" ca="1" si="331"/>
        <v/>
      </c>
      <c r="CI199" s="29" t="str">
        <f t="shared" ca="1" si="332"/>
        <v/>
      </c>
      <c r="CJ199" s="29" t="str">
        <f t="shared" ca="1" si="333"/>
        <v/>
      </c>
      <c r="CK199" s="29" t="str">
        <f t="shared" ca="1" si="334"/>
        <v/>
      </c>
      <c r="CL199" s="29" t="str">
        <f t="shared" ca="1" si="335"/>
        <v/>
      </c>
      <c r="CM199" s="29" t="str">
        <f t="shared" ca="1" si="336"/>
        <v/>
      </c>
      <c r="CN199" s="29" t="str">
        <f t="shared" ca="1" si="337"/>
        <v/>
      </c>
      <c r="CO199" s="29" t="str">
        <f t="shared" ca="1" si="338"/>
        <v/>
      </c>
      <c r="CP199" s="29" t="str">
        <f t="shared" ca="1" si="339"/>
        <v/>
      </c>
      <c r="CQ199" s="29" t="str">
        <f t="shared" ca="1" si="340"/>
        <v/>
      </c>
      <c r="CR199" s="29" t="str">
        <f t="shared" ca="1" si="341"/>
        <v/>
      </c>
      <c r="CS199" s="29" t="str">
        <f t="shared" ca="1" si="342"/>
        <v/>
      </c>
      <c r="CT199" s="29" t="str">
        <f t="shared" ca="1" si="343"/>
        <v/>
      </c>
      <c r="CU199" s="29" t="str">
        <f t="shared" ca="1" si="344"/>
        <v/>
      </c>
      <c r="CV199" s="29" t="str">
        <f t="shared" ca="1" si="345"/>
        <v/>
      </c>
      <c r="CW199" s="29" t="str">
        <f t="shared" ca="1" si="346"/>
        <v/>
      </c>
      <c r="CX199" s="29" t="str">
        <f t="shared" ca="1" si="347"/>
        <v/>
      </c>
      <c r="CY199" s="29" t="str">
        <f t="shared" ca="1" si="348"/>
        <v/>
      </c>
      <c r="CZ199" s="29" t="str">
        <f t="shared" ca="1" si="349"/>
        <v/>
      </c>
      <c r="DA199" s="29" t="str">
        <f t="shared" ca="1" si="350"/>
        <v/>
      </c>
      <c r="DB199" s="29" t="str">
        <f t="shared" ca="1" si="351"/>
        <v/>
      </c>
      <c r="DC199" s="29" t="str">
        <f t="shared" ca="1" si="352"/>
        <v/>
      </c>
      <c r="DD199" s="29" t="str">
        <f t="shared" ca="1" si="353"/>
        <v/>
      </c>
      <c r="DE199" s="29" t="str">
        <f t="shared" ca="1" si="354"/>
        <v/>
      </c>
      <c r="DF199" s="29" t="str">
        <f t="shared" ca="1" si="355"/>
        <v/>
      </c>
      <c r="DG199" s="29" t="str">
        <f t="shared" ca="1" si="356"/>
        <v/>
      </c>
      <c r="DH199" s="29" t="str">
        <f t="shared" ca="1" si="357"/>
        <v/>
      </c>
      <c r="DI199" s="29" t="str">
        <f t="shared" ca="1" si="358"/>
        <v/>
      </c>
      <c r="DJ199" s="29" t="str">
        <f t="shared" ca="1" si="359"/>
        <v/>
      </c>
      <c r="DK199" s="29" t="str">
        <f t="shared" ca="1" si="360"/>
        <v/>
      </c>
      <c r="DL199" s="29" t="str">
        <f t="shared" ca="1" si="361"/>
        <v/>
      </c>
      <c r="DM199" s="29" t="str">
        <f t="shared" ca="1" si="362"/>
        <v/>
      </c>
      <c r="JD199">
        <f t="shared" si="145"/>
        <v>0</v>
      </c>
      <c r="JE199">
        <f t="shared" si="363"/>
        <v>0</v>
      </c>
      <c r="JF199" t="str">
        <f t="shared" ca="1" si="364"/>
        <v/>
      </c>
      <c r="JG199" t="str">
        <f t="shared" ca="1" si="365"/>
        <v/>
      </c>
      <c r="JH199" t="str">
        <f t="shared" ca="1" si="366"/>
        <v/>
      </c>
      <c r="JI199" t="str">
        <f t="shared" ca="1" si="367"/>
        <v/>
      </c>
    </row>
    <row r="200" spans="3:269" x14ac:dyDescent="0.2">
      <c r="C200" s="9">
        <f t="array" aca="1" ref="C200" ca="1">MIN(IF($L$7=0, 0, IF(INDIRECT($L$6)&gt;0, IF(ROW(INDIRECT($L$6))&gt;C199, ROW(INDIRECT($L$6)), MAXR))))</f>
        <v>9999999</v>
      </c>
      <c r="D200" s="9">
        <f t="shared" ca="1" si="85"/>
        <v>0</v>
      </c>
      <c r="E200" s="9">
        <f t="shared" ca="1" si="307"/>
        <v>0</v>
      </c>
      <c r="F200" s="105" t="str">
        <f t="shared" ca="1" si="308"/>
        <v/>
      </c>
      <c r="G200" s="7">
        <f t="shared" ca="1" si="309"/>
        <v>0</v>
      </c>
      <c r="H200" s="33">
        <f t="shared" ca="1" si="379"/>
        <v>0</v>
      </c>
      <c r="I200" s="33">
        <f t="shared" ca="1" si="379"/>
        <v>0</v>
      </c>
      <c r="J200" s="33">
        <f t="shared" ca="1" si="379"/>
        <v>0</v>
      </c>
      <c r="K200" s="33">
        <f t="shared" ca="1" si="379"/>
        <v>0</v>
      </c>
      <c r="L200" s="33">
        <f t="shared" ca="1" si="379"/>
        <v>0</v>
      </c>
      <c r="M200" s="33">
        <f t="shared" ca="1" si="379"/>
        <v>0</v>
      </c>
      <c r="N200" s="33">
        <f t="shared" ca="1" si="379"/>
        <v>0</v>
      </c>
      <c r="O200" s="33">
        <f t="shared" ca="1" si="379"/>
        <v>0</v>
      </c>
      <c r="P200" s="33">
        <f t="shared" ca="1" si="379"/>
        <v>0</v>
      </c>
      <c r="Q200" s="33">
        <f t="shared" ca="1" si="379"/>
        <v>0</v>
      </c>
      <c r="R200" s="33">
        <f t="shared" ca="1" si="378"/>
        <v>0</v>
      </c>
      <c r="S200" s="33">
        <f t="shared" ca="1" si="378"/>
        <v>0</v>
      </c>
      <c r="T200" s="33">
        <f t="shared" ca="1" si="378"/>
        <v>0</v>
      </c>
      <c r="U200" s="33">
        <f t="shared" ca="1" si="378"/>
        <v>0</v>
      </c>
      <c r="V200" s="33">
        <f t="shared" ca="1" si="378"/>
        <v>0</v>
      </c>
      <c r="W200" s="33">
        <f t="shared" ca="1" si="378"/>
        <v>0</v>
      </c>
      <c r="X200" s="33">
        <f t="shared" ca="1" si="378"/>
        <v>0</v>
      </c>
      <c r="Y200" s="33">
        <f t="shared" ca="1" si="378"/>
        <v>0</v>
      </c>
      <c r="Z200" s="33">
        <f t="shared" ca="1" si="378"/>
        <v>0</v>
      </c>
      <c r="AA200" s="33">
        <f t="shared" ca="1" si="377"/>
        <v>0</v>
      </c>
      <c r="AB200" s="33">
        <f t="shared" ca="1" si="377"/>
        <v>0</v>
      </c>
      <c r="AC200" s="33">
        <f t="shared" ca="1" si="377"/>
        <v>0</v>
      </c>
      <c r="AD200" s="33">
        <f t="shared" ca="1" si="377"/>
        <v>0</v>
      </c>
      <c r="AE200" s="33">
        <f t="shared" ca="1" si="377"/>
        <v>0</v>
      </c>
      <c r="AF200" s="33">
        <f t="shared" ca="1" si="377"/>
        <v>0</v>
      </c>
      <c r="AG200" s="33">
        <f t="shared" ca="1" si="377"/>
        <v>0</v>
      </c>
      <c r="AH200" s="33">
        <f t="shared" ca="1" si="377"/>
        <v>0</v>
      </c>
      <c r="AI200" s="33">
        <f t="shared" ca="1" si="377"/>
        <v>0</v>
      </c>
      <c r="AJ200" s="33">
        <f t="shared" ca="1" si="377"/>
        <v>0</v>
      </c>
      <c r="AK200" s="33">
        <f t="shared" ca="1" si="377"/>
        <v>0</v>
      </c>
      <c r="AL200" s="33">
        <f t="shared" ca="1" si="377"/>
        <v>0</v>
      </c>
      <c r="AM200" s="33">
        <f t="shared" ca="1" si="377"/>
        <v>0</v>
      </c>
      <c r="AN200" s="33">
        <f t="shared" ca="1" si="380"/>
        <v>0</v>
      </c>
      <c r="AO200" s="33">
        <f t="shared" ca="1" si="380"/>
        <v>0</v>
      </c>
      <c r="AP200" s="33">
        <f t="shared" ca="1" si="380"/>
        <v>0</v>
      </c>
      <c r="AQ200" s="33">
        <f t="shared" ca="1" si="380"/>
        <v>0</v>
      </c>
      <c r="AR200" s="33">
        <f t="shared" ca="1" si="380"/>
        <v>0</v>
      </c>
      <c r="AS200" s="33">
        <f t="shared" ca="1" si="380"/>
        <v>0</v>
      </c>
      <c r="AT200" s="33">
        <f t="shared" ca="1" si="380"/>
        <v>0</v>
      </c>
      <c r="AU200" s="33">
        <f t="shared" ca="1" si="368"/>
        <v>0</v>
      </c>
      <c r="AV200" s="33">
        <f t="shared" ca="1" si="368"/>
        <v>0</v>
      </c>
      <c r="AW200" s="33">
        <f t="shared" ca="1" si="375"/>
        <v>0</v>
      </c>
      <c r="AX200" s="33">
        <f t="shared" ca="1" si="375"/>
        <v>0</v>
      </c>
      <c r="AY200" s="33">
        <f t="shared" ca="1" si="375"/>
        <v>0</v>
      </c>
      <c r="AZ200" s="33">
        <f t="shared" ca="1" si="375"/>
        <v>0</v>
      </c>
      <c r="BA200" s="33">
        <f t="shared" ca="1" si="375"/>
        <v>0</v>
      </c>
      <c r="BB200" s="33">
        <f t="shared" ca="1" si="375"/>
        <v>0</v>
      </c>
      <c r="BC200" s="33">
        <f t="shared" ca="1" si="375"/>
        <v>0</v>
      </c>
      <c r="BD200" s="33">
        <f t="shared" ca="1" si="375"/>
        <v>0</v>
      </c>
      <c r="BE200" s="33">
        <f t="shared" ca="1" si="375"/>
        <v>0</v>
      </c>
      <c r="BF200" s="33">
        <f t="shared" ca="1" si="375"/>
        <v>0</v>
      </c>
      <c r="BG200" s="33">
        <f t="shared" ca="1" si="375"/>
        <v>0</v>
      </c>
      <c r="BH200" s="33"/>
      <c r="BJ200" s="148" t="str">
        <f t="shared" ca="1" si="310"/>
        <v/>
      </c>
      <c r="BL200" s="30"/>
      <c r="BN200" s="29" t="str">
        <f t="shared" ca="1" si="311"/>
        <v/>
      </c>
      <c r="BO200" s="29" t="str">
        <f t="shared" ca="1" si="312"/>
        <v/>
      </c>
      <c r="BP200" s="29" t="str">
        <f t="shared" ca="1" si="313"/>
        <v/>
      </c>
      <c r="BQ200" s="29" t="str">
        <f t="shared" ca="1" si="314"/>
        <v/>
      </c>
      <c r="BR200" s="29" t="str">
        <f t="shared" ca="1" si="315"/>
        <v/>
      </c>
      <c r="BS200" s="29" t="str">
        <f t="shared" ca="1" si="316"/>
        <v/>
      </c>
      <c r="BT200" s="29" t="str">
        <f t="shared" ca="1" si="317"/>
        <v/>
      </c>
      <c r="BU200" s="29" t="str">
        <f t="shared" ca="1" si="318"/>
        <v/>
      </c>
      <c r="BV200" s="29" t="str">
        <f t="shared" ca="1" si="319"/>
        <v/>
      </c>
      <c r="BW200" s="29" t="str">
        <f t="shared" ca="1" si="320"/>
        <v/>
      </c>
      <c r="BX200" s="29" t="str">
        <f t="shared" ca="1" si="321"/>
        <v/>
      </c>
      <c r="BY200" s="29" t="str">
        <f t="shared" ca="1" si="322"/>
        <v/>
      </c>
      <c r="BZ200" s="29" t="str">
        <f t="shared" ca="1" si="323"/>
        <v/>
      </c>
      <c r="CA200" s="29" t="str">
        <f t="shared" ca="1" si="324"/>
        <v/>
      </c>
      <c r="CB200" s="29" t="str">
        <f t="shared" ca="1" si="325"/>
        <v/>
      </c>
      <c r="CC200" s="29" t="str">
        <f t="shared" ca="1" si="326"/>
        <v/>
      </c>
      <c r="CD200" s="29" t="str">
        <f t="shared" ca="1" si="327"/>
        <v/>
      </c>
      <c r="CE200" s="29" t="str">
        <f t="shared" ca="1" si="328"/>
        <v/>
      </c>
      <c r="CF200" s="29" t="str">
        <f t="shared" ca="1" si="329"/>
        <v/>
      </c>
      <c r="CG200" s="29" t="str">
        <f t="shared" ca="1" si="330"/>
        <v/>
      </c>
      <c r="CH200" s="29" t="str">
        <f t="shared" ca="1" si="331"/>
        <v/>
      </c>
      <c r="CI200" s="29" t="str">
        <f t="shared" ca="1" si="332"/>
        <v/>
      </c>
      <c r="CJ200" s="29" t="str">
        <f t="shared" ca="1" si="333"/>
        <v/>
      </c>
      <c r="CK200" s="29" t="str">
        <f t="shared" ca="1" si="334"/>
        <v/>
      </c>
      <c r="CL200" s="29" t="str">
        <f t="shared" ca="1" si="335"/>
        <v/>
      </c>
      <c r="CM200" s="29" t="str">
        <f t="shared" ca="1" si="336"/>
        <v/>
      </c>
      <c r="CN200" s="29" t="str">
        <f t="shared" ca="1" si="337"/>
        <v/>
      </c>
      <c r="CO200" s="29" t="str">
        <f t="shared" ca="1" si="338"/>
        <v/>
      </c>
      <c r="CP200" s="29" t="str">
        <f t="shared" ca="1" si="339"/>
        <v/>
      </c>
      <c r="CQ200" s="29" t="str">
        <f t="shared" ca="1" si="340"/>
        <v/>
      </c>
      <c r="CR200" s="29" t="str">
        <f t="shared" ca="1" si="341"/>
        <v/>
      </c>
      <c r="CS200" s="29" t="str">
        <f t="shared" ca="1" si="342"/>
        <v/>
      </c>
      <c r="CT200" s="29" t="str">
        <f t="shared" ca="1" si="343"/>
        <v/>
      </c>
      <c r="CU200" s="29" t="str">
        <f t="shared" ca="1" si="344"/>
        <v/>
      </c>
      <c r="CV200" s="29" t="str">
        <f t="shared" ca="1" si="345"/>
        <v/>
      </c>
      <c r="CW200" s="29" t="str">
        <f t="shared" ca="1" si="346"/>
        <v/>
      </c>
      <c r="CX200" s="29" t="str">
        <f t="shared" ca="1" si="347"/>
        <v/>
      </c>
      <c r="CY200" s="29" t="str">
        <f t="shared" ca="1" si="348"/>
        <v/>
      </c>
      <c r="CZ200" s="29" t="str">
        <f t="shared" ca="1" si="349"/>
        <v/>
      </c>
      <c r="DA200" s="29" t="str">
        <f t="shared" ca="1" si="350"/>
        <v/>
      </c>
      <c r="DB200" s="29" t="str">
        <f t="shared" ca="1" si="351"/>
        <v/>
      </c>
      <c r="DC200" s="29" t="str">
        <f t="shared" ca="1" si="352"/>
        <v/>
      </c>
      <c r="DD200" s="29" t="str">
        <f t="shared" ca="1" si="353"/>
        <v/>
      </c>
      <c r="DE200" s="29" t="str">
        <f t="shared" ca="1" si="354"/>
        <v/>
      </c>
      <c r="DF200" s="29" t="str">
        <f t="shared" ca="1" si="355"/>
        <v/>
      </c>
      <c r="DG200" s="29" t="str">
        <f t="shared" ca="1" si="356"/>
        <v/>
      </c>
      <c r="DH200" s="29" t="str">
        <f t="shared" ca="1" si="357"/>
        <v/>
      </c>
      <c r="DI200" s="29" t="str">
        <f t="shared" ca="1" si="358"/>
        <v/>
      </c>
      <c r="DJ200" s="29" t="str">
        <f t="shared" ca="1" si="359"/>
        <v/>
      </c>
      <c r="DK200" s="29" t="str">
        <f t="shared" ca="1" si="360"/>
        <v/>
      </c>
      <c r="DL200" s="29" t="str">
        <f t="shared" ca="1" si="361"/>
        <v/>
      </c>
      <c r="DM200" s="29" t="str">
        <f t="shared" ca="1" si="362"/>
        <v/>
      </c>
      <c r="JD200">
        <f t="shared" si="145"/>
        <v>0</v>
      </c>
      <c r="JE200">
        <f t="shared" si="363"/>
        <v>0</v>
      </c>
      <c r="JF200" t="str">
        <f t="shared" ca="1" si="364"/>
        <v/>
      </c>
      <c r="JG200" t="str">
        <f t="shared" ca="1" si="365"/>
        <v/>
      </c>
      <c r="JH200" t="str">
        <f t="shared" ca="1" si="366"/>
        <v/>
      </c>
      <c r="JI200" t="str">
        <f t="shared" ca="1" si="367"/>
        <v/>
      </c>
    </row>
    <row r="201" spans="3:269" x14ac:dyDescent="0.2">
      <c r="C201" s="9">
        <f t="array" aca="1" ref="C201" ca="1">MIN(IF($L$7=0, 0, IF(INDIRECT($L$6)&gt;0, IF(ROW(INDIRECT($L$6))&gt;C200, ROW(INDIRECT($L$6)), MAXR))))</f>
        <v>9999999</v>
      </c>
      <c r="D201" s="9">
        <f t="shared" ca="1" si="85"/>
        <v>0</v>
      </c>
      <c r="E201" s="9">
        <f t="shared" ca="1" si="307"/>
        <v>0</v>
      </c>
      <c r="F201" s="105" t="str">
        <f t="shared" ca="1" si="308"/>
        <v/>
      </c>
      <c r="G201" s="7">
        <f t="shared" ca="1" si="309"/>
        <v>0</v>
      </c>
      <c r="H201" s="33">
        <f t="shared" ca="1" si="379"/>
        <v>0</v>
      </c>
      <c r="I201" s="33">
        <f t="shared" ca="1" si="379"/>
        <v>0</v>
      </c>
      <c r="J201" s="33">
        <f t="shared" ca="1" si="379"/>
        <v>0</v>
      </c>
      <c r="K201" s="33">
        <f t="shared" ca="1" si="379"/>
        <v>0</v>
      </c>
      <c r="L201" s="33">
        <f t="shared" ca="1" si="379"/>
        <v>0</v>
      </c>
      <c r="M201" s="33">
        <f t="shared" ca="1" si="379"/>
        <v>0</v>
      </c>
      <c r="N201" s="33">
        <f t="shared" ca="1" si="379"/>
        <v>0</v>
      </c>
      <c r="O201" s="33">
        <f t="shared" ca="1" si="379"/>
        <v>0</v>
      </c>
      <c r="P201" s="33">
        <f t="shared" ca="1" si="379"/>
        <v>0</v>
      </c>
      <c r="Q201" s="33">
        <f t="shared" ca="1" si="379"/>
        <v>0</v>
      </c>
      <c r="R201" s="33">
        <f t="shared" ca="1" si="378"/>
        <v>0</v>
      </c>
      <c r="S201" s="33">
        <f t="shared" ca="1" si="378"/>
        <v>0</v>
      </c>
      <c r="T201" s="33">
        <f t="shared" ca="1" si="378"/>
        <v>0</v>
      </c>
      <c r="U201" s="33">
        <f t="shared" ca="1" si="378"/>
        <v>0</v>
      </c>
      <c r="V201" s="33">
        <f t="shared" ca="1" si="378"/>
        <v>0</v>
      </c>
      <c r="W201" s="33">
        <f t="shared" ca="1" si="378"/>
        <v>0</v>
      </c>
      <c r="X201" s="33">
        <f t="shared" ca="1" si="378"/>
        <v>0</v>
      </c>
      <c r="Y201" s="33">
        <f t="shared" ca="1" si="378"/>
        <v>0</v>
      </c>
      <c r="Z201" s="33">
        <f t="shared" ca="1" si="378"/>
        <v>0</v>
      </c>
      <c r="AA201" s="33">
        <f t="shared" ca="1" si="377"/>
        <v>0</v>
      </c>
      <c r="AB201" s="33">
        <f t="shared" ca="1" si="377"/>
        <v>0</v>
      </c>
      <c r="AC201" s="33">
        <f t="shared" ca="1" si="377"/>
        <v>0</v>
      </c>
      <c r="AD201" s="33">
        <f t="shared" ca="1" si="377"/>
        <v>0</v>
      </c>
      <c r="AE201" s="33">
        <f t="shared" ca="1" si="377"/>
        <v>0</v>
      </c>
      <c r="AF201" s="33">
        <f t="shared" ca="1" si="377"/>
        <v>0</v>
      </c>
      <c r="AG201" s="33">
        <f t="shared" ca="1" si="377"/>
        <v>0</v>
      </c>
      <c r="AH201" s="33">
        <f t="shared" ca="1" si="377"/>
        <v>0</v>
      </c>
      <c r="AI201" s="33">
        <f t="shared" ca="1" si="377"/>
        <v>0</v>
      </c>
      <c r="AJ201" s="33">
        <f t="shared" ca="1" si="377"/>
        <v>0</v>
      </c>
      <c r="AK201" s="33">
        <f t="shared" ca="1" si="377"/>
        <v>0</v>
      </c>
      <c r="AL201" s="33">
        <f t="shared" ca="1" si="377"/>
        <v>0</v>
      </c>
      <c r="AM201" s="33">
        <f t="shared" ca="1" si="377"/>
        <v>0</v>
      </c>
      <c r="AN201" s="33">
        <f t="shared" ca="1" si="380"/>
        <v>0</v>
      </c>
      <c r="AO201" s="33">
        <f t="shared" ca="1" si="380"/>
        <v>0</v>
      </c>
      <c r="AP201" s="33">
        <f t="shared" ca="1" si="380"/>
        <v>0</v>
      </c>
      <c r="AQ201" s="33">
        <f t="shared" ca="1" si="380"/>
        <v>0</v>
      </c>
      <c r="AR201" s="33">
        <f t="shared" ca="1" si="380"/>
        <v>0</v>
      </c>
      <c r="AS201" s="33">
        <f t="shared" ca="1" si="380"/>
        <v>0</v>
      </c>
      <c r="AT201" s="33">
        <f t="shared" ca="1" si="380"/>
        <v>0</v>
      </c>
      <c r="AU201" s="33">
        <f t="shared" ca="1" si="368"/>
        <v>0</v>
      </c>
      <c r="AV201" s="33">
        <f t="shared" ca="1" si="368"/>
        <v>0</v>
      </c>
      <c r="AW201" s="33">
        <f t="shared" ca="1" si="375"/>
        <v>0</v>
      </c>
      <c r="AX201" s="33">
        <f t="shared" ca="1" si="375"/>
        <v>0</v>
      </c>
      <c r="AY201" s="33">
        <f t="shared" ca="1" si="375"/>
        <v>0</v>
      </c>
      <c r="AZ201" s="33">
        <f t="shared" ca="1" si="375"/>
        <v>0</v>
      </c>
      <c r="BA201" s="33">
        <f t="shared" ca="1" si="375"/>
        <v>0</v>
      </c>
      <c r="BB201" s="33">
        <f t="shared" ca="1" si="375"/>
        <v>0</v>
      </c>
      <c r="BC201" s="33">
        <f t="shared" ca="1" si="375"/>
        <v>0</v>
      </c>
      <c r="BD201" s="33">
        <f t="shared" ca="1" si="375"/>
        <v>0</v>
      </c>
      <c r="BE201" s="33">
        <f t="shared" ca="1" si="375"/>
        <v>0</v>
      </c>
      <c r="BF201" s="33">
        <f t="shared" ca="1" si="375"/>
        <v>0</v>
      </c>
      <c r="BG201" s="33">
        <f t="shared" ca="1" si="375"/>
        <v>0</v>
      </c>
      <c r="BH201" s="33"/>
      <c r="BJ201" s="148" t="str">
        <f t="shared" ca="1" si="310"/>
        <v/>
      </c>
      <c r="BL201" s="30"/>
      <c r="BN201" s="29" t="str">
        <f t="shared" ca="1" si="311"/>
        <v/>
      </c>
      <c r="BO201" s="29" t="str">
        <f t="shared" ca="1" si="312"/>
        <v/>
      </c>
      <c r="BP201" s="29" t="str">
        <f t="shared" ca="1" si="313"/>
        <v/>
      </c>
      <c r="BQ201" s="29" t="str">
        <f t="shared" ca="1" si="314"/>
        <v/>
      </c>
      <c r="BR201" s="29" t="str">
        <f t="shared" ca="1" si="315"/>
        <v/>
      </c>
      <c r="BS201" s="29" t="str">
        <f t="shared" ca="1" si="316"/>
        <v/>
      </c>
      <c r="BT201" s="29" t="str">
        <f t="shared" ca="1" si="317"/>
        <v/>
      </c>
      <c r="BU201" s="29" t="str">
        <f t="shared" ca="1" si="318"/>
        <v/>
      </c>
      <c r="BV201" s="29" t="str">
        <f t="shared" ca="1" si="319"/>
        <v/>
      </c>
      <c r="BW201" s="29" t="str">
        <f t="shared" ca="1" si="320"/>
        <v/>
      </c>
      <c r="BX201" s="29" t="str">
        <f t="shared" ca="1" si="321"/>
        <v/>
      </c>
      <c r="BY201" s="29" t="str">
        <f t="shared" ca="1" si="322"/>
        <v/>
      </c>
      <c r="BZ201" s="29" t="str">
        <f t="shared" ca="1" si="323"/>
        <v/>
      </c>
      <c r="CA201" s="29" t="str">
        <f t="shared" ca="1" si="324"/>
        <v/>
      </c>
      <c r="CB201" s="29" t="str">
        <f t="shared" ca="1" si="325"/>
        <v/>
      </c>
      <c r="CC201" s="29" t="str">
        <f t="shared" ca="1" si="326"/>
        <v/>
      </c>
      <c r="CD201" s="29" t="str">
        <f t="shared" ca="1" si="327"/>
        <v/>
      </c>
      <c r="CE201" s="29" t="str">
        <f t="shared" ca="1" si="328"/>
        <v/>
      </c>
      <c r="CF201" s="29" t="str">
        <f t="shared" ca="1" si="329"/>
        <v/>
      </c>
      <c r="CG201" s="29" t="str">
        <f t="shared" ca="1" si="330"/>
        <v/>
      </c>
      <c r="CH201" s="29" t="str">
        <f t="shared" ca="1" si="331"/>
        <v/>
      </c>
      <c r="CI201" s="29" t="str">
        <f t="shared" ca="1" si="332"/>
        <v/>
      </c>
      <c r="CJ201" s="29" t="str">
        <f t="shared" ca="1" si="333"/>
        <v/>
      </c>
      <c r="CK201" s="29" t="str">
        <f t="shared" ca="1" si="334"/>
        <v/>
      </c>
      <c r="CL201" s="29" t="str">
        <f t="shared" ca="1" si="335"/>
        <v/>
      </c>
      <c r="CM201" s="29" t="str">
        <f t="shared" ca="1" si="336"/>
        <v/>
      </c>
      <c r="CN201" s="29" t="str">
        <f t="shared" ca="1" si="337"/>
        <v/>
      </c>
      <c r="CO201" s="29" t="str">
        <f t="shared" ca="1" si="338"/>
        <v/>
      </c>
      <c r="CP201" s="29" t="str">
        <f t="shared" ca="1" si="339"/>
        <v/>
      </c>
      <c r="CQ201" s="29" t="str">
        <f t="shared" ca="1" si="340"/>
        <v/>
      </c>
      <c r="CR201" s="29" t="str">
        <f t="shared" ca="1" si="341"/>
        <v/>
      </c>
      <c r="CS201" s="29" t="str">
        <f t="shared" ca="1" si="342"/>
        <v/>
      </c>
      <c r="CT201" s="29" t="str">
        <f t="shared" ca="1" si="343"/>
        <v/>
      </c>
      <c r="CU201" s="29" t="str">
        <f t="shared" ca="1" si="344"/>
        <v/>
      </c>
      <c r="CV201" s="29" t="str">
        <f t="shared" ca="1" si="345"/>
        <v/>
      </c>
      <c r="CW201" s="29" t="str">
        <f t="shared" ca="1" si="346"/>
        <v/>
      </c>
      <c r="CX201" s="29" t="str">
        <f t="shared" ca="1" si="347"/>
        <v/>
      </c>
      <c r="CY201" s="29" t="str">
        <f t="shared" ca="1" si="348"/>
        <v/>
      </c>
      <c r="CZ201" s="29" t="str">
        <f t="shared" ca="1" si="349"/>
        <v/>
      </c>
      <c r="DA201" s="29" t="str">
        <f t="shared" ca="1" si="350"/>
        <v/>
      </c>
      <c r="DB201" s="29" t="str">
        <f t="shared" ca="1" si="351"/>
        <v/>
      </c>
      <c r="DC201" s="29" t="str">
        <f t="shared" ca="1" si="352"/>
        <v/>
      </c>
      <c r="DD201" s="29" t="str">
        <f t="shared" ca="1" si="353"/>
        <v/>
      </c>
      <c r="DE201" s="29" t="str">
        <f t="shared" ca="1" si="354"/>
        <v/>
      </c>
      <c r="DF201" s="29" t="str">
        <f t="shared" ca="1" si="355"/>
        <v/>
      </c>
      <c r="DG201" s="29" t="str">
        <f t="shared" ca="1" si="356"/>
        <v/>
      </c>
      <c r="DH201" s="29" t="str">
        <f t="shared" ca="1" si="357"/>
        <v/>
      </c>
      <c r="DI201" s="29" t="str">
        <f t="shared" ca="1" si="358"/>
        <v/>
      </c>
      <c r="DJ201" s="29" t="str">
        <f t="shared" ca="1" si="359"/>
        <v/>
      </c>
      <c r="DK201" s="29" t="str">
        <f t="shared" ca="1" si="360"/>
        <v/>
      </c>
      <c r="DL201" s="29" t="str">
        <f t="shared" ca="1" si="361"/>
        <v/>
      </c>
      <c r="DM201" s="29" t="str">
        <f t="shared" ca="1" si="362"/>
        <v/>
      </c>
      <c r="JD201">
        <f t="shared" si="145"/>
        <v>0</v>
      </c>
      <c r="JE201">
        <f t="shared" si="363"/>
        <v>0</v>
      </c>
      <c r="JF201" t="str">
        <f t="shared" ca="1" si="364"/>
        <v/>
      </c>
      <c r="JG201" t="str">
        <f t="shared" ca="1" si="365"/>
        <v/>
      </c>
      <c r="JH201" t="str">
        <f t="shared" ca="1" si="366"/>
        <v/>
      </c>
      <c r="JI201" t="str">
        <f t="shared" ca="1" si="367"/>
        <v/>
      </c>
    </row>
    <row r="202" spans="3:269" x14ac:dyDescent="0.2">
      <c r="C202" s="9">
        <f t="array" aca="1" ref="C202" ca="1">MIN(IF($L$7=0, 0, IF(INDIRECT($L$6)&gt;0, IF(ROW(INDIRECT($L$6))&gt;C201, ROW(INDIRECT($L$6)), MAXR))))</f>
        <v>9999999</v>
      </c>
      <c r="D202" s="9">
        <f t="shared" ca="1" si="85"/>
        <v>0</v>
      </c>
      <c r="E202" s="9">
        <f t="shared" ca="1" si="307"/>
        <v>0</v>
      </c>
      <c r="F202" s="105" t="str">
        <f t="shared" ca="1" si="308"/>
        <v/>
      </c>
      <c r="G202" s="7">
        <f t="shared" ca="1" si="309"/>
        <v>0</v>
      </c>
      <c r="H202" s="33">
        <f t="shared" ca="1" si="379"/>
        <v>0</v>
      </c>
      <c r="I202" s="33">
        <f t="shared" ca="1" si="379"/>
        <v>0</v>
      </c>
      <c r="J202" s="33">
        <f t="shared" ca="1" si="379"/>
        <v>0</v>
      </c>
      <c r="K202" s="33">
        <f t="shared" ca="1" si="379"/>
        <v>0</v>
      </c>
      <c r="L202" s="33">
        <f t="shared" ca="1" si="379"/>
        <v>0</v>
      </c>
      <c r="M202" s="33">
        <f t="shared" ca="1" si="379"/>
        <v>0</v>
      </c>
      <c r="N202" s="33">
        <f t="shared" ca="1" si="379"/>
        <v>0</v>
      </c>
      <c r="O202" s="33">
        <f t="shared" ca="1" si="379"/>
        <v>0</v>
      </c>
      <c r="P202" s="33">
        <f t="shared" ca="1" si="379"/>
        <v>0</v>
      </c>
      <c r="Q202" s="33">
        <f t="shared" ca="1" si="379"/>
        <v>0</v>
      </c>
      <c r="R202" s="33">
        <f t="shared" ca="1" si="378"/>
        <v>0</v>
      </c>
      <c r="S202" s="33">
        <f t="shared" ca="1" si="378"/>
        <v>0</v>
      </c>
      <c r="T202" s="33">
        <f t="shared" ca="1" si="378"/>
        <v>0</v>
      </c>
      <c r="U202" s="33">
        <f t="shared" ca="1" si="378"/>
        <v>0</v>
      </c>
      <c r="V202" s="33">
        <f t="shared" ca="1" si="378"/>
        <v>0</v>
      </c>
      <c r="W202" s="33">
        <f t="shared" ca="1" si="378"/>
        <v>0</v>
      </c>
      <c r="X202" s="33">
        <f t="shared" ca="1" si="378"/>
        <v>0</v>
      </c>
      <c r="Y202" s="33">
        <f t="shared" ca="1" si="378"/>
        <v>0</v>
      </c>
      <c r="Z202" s="33">
        <f t="shared" ca="1" si="378"/>
        <v>0</v>
      </c>
      <c r="AA202" s="33">
        <f t="shared" ca="1" si="377"/>
        <v>0</v>
      </c>
      <c r="AB202" s="33">
        <f t="shared" ca="1" si="377"/>
        <v>0</v>
      </c>
      <c r="AC202" s="33">
        <f t="shared" ca="1" si="377"/>
        <v>0</v>
      </c>
      <c r="AD202" s="33">
        <f t="shared" ca="1" si="377"/>
        <v>0</v>
      </c>
      <c r="AE202" s="33">
        <f t="shared" ca="1" si="377"/>
        <v>0</v>
      </c>
      <c r="AF202" s="33">
        <f t="shared" ca="1" si="377"/>
        <v>0</v>
      </c>
      <c r="AG202" s="33">
        <f t="shared" ca="1" si="377"/>
        <v>0</v>
      </c>
      <c r="AH202" s="33">
        <f t="shared" ca="1" si="377"/>
        <v>0</v>
      </c>
      <c r="AI202" s="33">
        <f t="shared" ca="1" si="377"/>
        <v>0</v>
      </c>
      <c r="AJ202" s="33">
        <f t="shared" ca="1" si="377"/>
        <v>0</v>
      </c>
      <c r="AK202" s="33">
        <f t="shared" ca="1" si="377"/>
        <v>0</v>
      </c>
      <c r="AL202" s="33">
        <f t="shared" ca="1" si="377"/>
        <v>0</v>
      </c>
      <c r="AM202" s="33">
        <f t="shared" ca="1" si="377"/>
        <v>0</v>
      </c>
      <c r="AN202" s="33">
        <f t="shared" ca="1" si="380"/>
        <v>0</v>
      </c>
      <c r="AO202" s="33">
        <f t="shared" ca="1" si="380"/>
        <v>0</v>
      </c>
      <c r="AP202" s="33">
        <f t="shared" ca="1" si="380"/>
        <v>0</v>
      </c>
      <c r="AQ202" s="33">
        <f t="shared" ca="1" si="380"/>
        <v>0</v>
      </c>
      <c r="AR202" s="33">
        <f t="shared" ca="1" si="380"/>
        <v>0</v>
      </c>
      <c r="AS202" s="33">
        <f t="shared" ca="1" si="380"/>
        <v>0</v>
      </c>
      <c r="AT202" s="33">
        <f t="shared" ca="1" si="380"/>
        <v>0</v>
      </c>
      <c r="AU202" s="33">
        <f t="shared" ca="1" si="368"/>
        <v>0</v>
      </c>
      <c r="AV202" s="33">
        <f t="shared" ca="1" si="368"/>
        <v>0</v>
      </c>
      <c r="AW202" s="33">
        <f t="shared" ca="1" si="375"/>
        <v>0</v>
      </c>
      <c r="AX202" s="33">
        <f t="shared" ca="1" si="375"/>
        <v>0</v>
      </c>
      <c r="AY202" s="33">
        <f t="shared" ca="1" si="375"/>
        <v>0</v>
      </c>
      <c r="AZ202" s="33">
        <f t="shared" ca="1" si="375"/>
        <v>0</v>
      </c>
      <c r="BA202" s="33">
        <f t="shared" ca="1" si="375"/>
        <v>0</v>
      </c>
      <c r="BB202" s="33">
        <f t="shared" ca="1" si="375"/>
        <v>0</v>
      </c>
      <c r="BC202" s="33">
        <f t="shared" ca="1" si="375"/>
        <v>0</v>
      </c>
      <c r="BD202" s="33">
        <f t="shared" ca="1" si="375"/>
        <v>0</v>
      </c>
      <c r="BE202" s="33">
        <f t="shared" ca="1" si="375"/>
        <v>0</v>
      </c>
      <c r="BF202" s="33">
        <f t="shared" ca="1" si="375"/>
        <v>0</v>
      </c>
      <c r="BG202" s="33">
        <f t="shared" ca="1" si="375"/>
        <v>0</v>
      </c>
      <c r="BH202" s="33"/>
      <c r="BJ202" s="148" t="str">
        <f t="shared" ca="1" si="310"/>
        <v/>
      </c>
      <c r="BL202" s="30"/>
      <c r="BN202" s="29" t="str">
        <f t="shared" ca="1" si="311"/>
        <v/>
      </c>
      <c r="BO202" s="29" t="str">
        <f t="shared" ca="1" si="312"/>
        <v/>
      </c>
      <c r="BP202" s="29" t="str">
        <f t="shared" ca="1" si="313"/>
        <v/>
      </c>
      <c r="BQ202" s="29" t="str">
        <f t="shared" ca="1" si="314"/>
        <v/>
      </c>
      <c r="BR202" s="29" t="str">
        <f t="shared" ca="1" si="315"/>
        <v/>
      </c>
      <c r="BS202" s="29" t="str">
        <f t="shared" ca="1" si="316"/>
        <v/>
      </c>
      <c r="BT202" s="29" t="str">
        <f t="shared" ca="1" si="317"/>
        <v/>
      </c>
      <c r="BU202" s="29" t="str">
        <f t="shared" ca="1" si="318"/>
        <v/>
      </c>
      <c r="BV202" s="29" t="str">
        <f t="shared" ca="1" si="319"/>
        <v/>
      </c>
      <c r="BW202" s="29" t="str">
        <f t="shared" ca="1" si="320"/>
        <v/>
      </c>
      <c r="BX202" s="29" t="str">
        <f t="shared" ca="1" si="321"/>
        <v/>
      </c>
      <c r="BY202" s="29" t="str">
        <f t="shared" ca="1" si="322"/>
        <v/>
      </c>
      <c r="BZ202" s="29" t="str">
        <f t="shared" ca="1" si="323"/>
        <v/>
      </c>
      <c r="CA202" s="29" t="str">
        <f t="shared" ca="1" si="324"/>
        <v/>
      </c>
      <c r="CB202" s="29" t="str">
        <f t="shared" ca="1" si="325"/>
        <v/>
      </c>
      <c r="CC202" s="29" t="str">
        <f t="shared" ca="1" si="326"/>
        <v/>
      </c>
      <c r="CD202" s="29" t="str">
        <f t="shared" ca="1" si="327"/>
        <v/>
      </c>
      <c r="CE202" s="29" t="str">
        <f t="shared" ca="1" si="328"/>
        <v/>
      </c>
      <c r="CF202" s="29" t="str">
        <f t="shared" ca="1" si="329"/>
        <v/>
      </c>
      <c r="CG202" s="29" t="str">
        <f t="shared" ca="1" si="330"/>
        <v/>
      </c>
      <c r="CH202" s="29" t="str">
        <f t="shared" ca="1" si="331"/>
        <v/>
      </c>
      <c r="CI202" s="29" t="str">
        <f t="shared" ca="1" si="332"/>
        <v/>
      </c>
      <c r="CJ202" s="29" t="str">
        <f t="shared" ca="1" si="333"/>
        <v/>
      </c>
      <c r="CK202" s="29" t="str">
        <f t="shared" ca="1" si="334"/>
        <v/>
      </c>
      <c r="CL202" s="29" t="str">
        <f t="shared" ca="1" si="335"/>
        <v/>
      </c>
      <c r="CM202" s="29" t="str">
        <f t="shared" ca="1" si="336"/>
        <v/>
      </c>
      <c r="CN202" s="29" t="str">
        <f t="shared" ca="1" si="337"/>
        <v/>
      </c>
      <c r="CO202" s="29" t="str">
        <f t="shared" ca="1" si="338"/>
        <v/>
      </c>
      <c r="CP202" s="29" t="str">
        <f t="shared" ca="1" si="339"/>
        <v/>
      </c>
      <c r="CQ202" s="29" t="str">
        <f t="shared" ca="1" si="340"/>
        <v/>
      </c>
      <c r="CR202" s="29" t="str">
        <f t="shared" ca="1" si="341"/>
        <v/>
      </c>
      <c r="CS202" s="29" t="str">
        <f t="shared" ca="1" si="342"/>
        <v/>
      </c>
      <c r="CT202" s="29" t="str">
        <f t="shared" ca="1" si="343"/>
        <v/>
      </c>
      <c r="CU202" s="29" t="str">
        <f t="shared" ca="1" si="344"/>
        <v/>
      </c>
      <c r="CV202" s="29" t="str">
        <f t="shared" ca="1" si="345"/>
        <v/>
      </c>
      <c r="CW202" s="29" t="str">
        <f t="shared" ca="1" si="346"/>
        <v/>
      </c>
      <c r="CX202" s="29" t="str">
        <f t="shared" ca="1" si="347"/>
        <v/>
      </c>
      <c r="CY202" s="29" t="str">
        <f t="shared" ca="1" si="348"/>
        <v/>
      </c>
      <c r="CZ202" s="29" t="str">
        <f t="shared" ca="1" si="349"/>
        <v/>
      </c>
      <c r="DA202" s="29" t="str">
        <f t="shared" ca="1" si="350"/>
        <v/>
      </c>
      <c r="DB202" s="29" t="str">
        <f t="shared" ca="1" si="351"/>
        <v/>
      </c>
      <c r="DC202" s="29" t="str">
        <f t="shared" ca="1" si="352"/>
        <v/>
      </c>
      <c r="DD202" s="29" t="str">
        <f t="shared" ca="1" si="353"/>
        <v/>
      </c>
      <c r="DE202" s="29" t="str">
        <f t="shared" ca="1" si="354"/>
        <v/>
      </c>
      <c r="DF202" s="29" t="str">
        <f t="shared" ca="1" si="355"/>
        <v/>
      </c>
      <c r="DG202" s="29" t="str">
        <f t="shared" ca="1" si="356"/>
        <v/>
      </c>
      <c r="DH202" s="29" t="str">
        <f t="shared" ca="1" si="357"/>
        <v/>
      </c>
      <c r="DI202" s="29" t="str">
        <f t="shared" ca="1" si="358"/>
        <v/>
      </c>
      <c r="DJ202" s="29" t="str">
        <f t="shared" ca="1" si="359"/>
        <v/>
      </c>
      <c r="DK202" s="29" t="str">
        <f t="shared" ca="1" si="360"/>
        <v/>
      </c>
      <c r="DL202" s="29" t="str">
        <f t="shared" ca="1" si="361"/>
        <v/>
      </c>
      <c r="DM202" s="29" t="str">
        <f t="shared" ca="1" si="362"/>
        <v/>
      </c>
      <c r="JD202">
        <f t="shared" si="145"/>
        <v>0</v>
      </c>
      <c r="JE202">
        <f t="shared" si="363"/>
        <v>0</v>
      </c>
      <c r="JF202" t="str">
        <f t="shared" ca="1" si="364"/>
        <v/>
      </c>
      <c r="JG202" t="str">
        <f t="shared" ca="1" si="365"/>
        <v/>
      </c>
      <c r="JH202" t="str">
        <f t="shared" ca="1" si="366"/>
        <v/>
      </c>
      <c r="JI202" t="str">
        <f t="shared" ca="1" si="367"/>
        <v/>
      </c>
    </row>
    <row r="203" spans="3:269" x14ac:dyDescent="0.2">
      <c r="C203" s="9">
        <f t="array" aca="1" ref="C203" ca="1">MIN(IF($L$7=0, 0, IF(INDIRECT($L$6)&gt;0, IF(ROW(INDIRECT($L$6))&gt;C202, ROW(INDIRECT($L$6)), MAXR))))</f>
        <v>9999999</v>
      </c>
      <c r="D203" s="9">
        <f t="shared" ca="1" si="85"/>
        <v>0</v>
      </c>
      <c r="E203" s="9">
        <f t="shared" ca="1" si="307"/>
        <v>0</v>
      </c>
      <c r="F203" s="105" t="str">
        <f t="shared" ca="1" si="308"/>
        <v/>
      </c>
      <c r="G203" s="7">
        <f t="shared" ca="1" si="309"/>
        <v>0</v>
      </c>
      <c r="H203" s="33">
        <f t="shared" ca="1" si="379"/>
        <v>0</v>
      </c>
      <c r="I203" s="33">
        <f t="shared" ca="1" si="379"/>
        <v>0</v>
      </c>
      <c r="J203" s="33">
        <f t="shared" ca="1" si="379"/>
        <v>0</v>
      </c>
      <c r="K203" s="33">
        <f t="shared" ca="1" si="379"/>
        <v>0</v>
      </c>
      <c r="L203" s="33">
        <f t="shared" ca="1" si="379"/>
        <v>0</v>
      </c>
      <c r="M203" s="33">
        <f t="shared" ca="1" si="379"/>
        <v>0</v>
      </c>
      <c r="N203" s="33">
        <f t="shared" ca="1" si="379"/>
        <v>0</v>
      </c>
      <c r="O203" s="33">
        <f t="shared" ca="1" si="379"/>
        <v>0</v>
      </c>
      <c r="P203" s="33">
        <f t="shared" ca="1" si="379"/>
        <v>0</v>
      </c>
      <c r="Q203" s="33">
        <f t="shared" ca="1" si="379"/>
        <v>0</v>
      </c>
      <c r="R203" s="33">
        <f t="shared" ca="1" si="378"/>
        <v>0</v>
      </c>
      <c r="S203" s="33">
        <f t="shared" ca="1" si="378"/>
        <v>0</v>
      </c>
      <c r="T203" s="33">
        <f t="shared" ca="1" si="378"/>
        <v>0</v>
      </c>
      <c r="U203" s="33">
        <f t="shared" ca="1" si="378"/>
        <v>0</v>
      </c>
      <c r="V203" s="33">
        <f t="shared" ca="1" si="378"/>
        <v>0</v>
      </c>
      <c r="W203" s="33">
        <f t="shared" ca="1" si="378"/>
        <v>0</v>
      </c>
      <c r="X203" s="33">
        <f t="shared" ca="1" si="378"/>
        <v>0</v>
      </c>
      <c r="Y203" s="33">
        <f t="shared" ca="1" si="378"/>
        <v>0</v>
      </c>
      <c r="Z203" s="33">
        <f t="shared" ca="1" si="378"/>
        <v>0</v>
      </c>
      <c r="AA203" s="33">
        <f t="shared" ca="1" si="377"/>
        <v>0</v>
      </c>
      <c r="AB203" s="33">
        <f t="shared" ca="1" si="377"/>
        <v>0</v>
      </c>
      <c r="AC203" s="33">
        <f t="shared" ca="1" si="377"/>
        <v>0</v>
      </c>
      <c r="AD203" s="33">
        <f t="shared" ca="1" si="377"/>
        <v>0</v>
      </c>
      <c r="AE203" s="33">
        <f t="shared" ca="1" si="377"/>
        <v>0</v>
      </c>
      <c r="AF203" s="33">
        <f t="shared" ca="1" si="377"/>
        <v>0</v>
      </c>
      <c r="AG203" s="33">
        <f t="shared" ca="1" si="377"/>
        <v>0</v>
      </c>
      <c r="AH203" s="33">
        <f t="shared" ca="1" si="377"/>
        <v>0</v>
      </c>
      <c r="AI203" s="33">
        <f t="shared" ca="1" si="377"/>
        <v>0</v>
      </c>
      <c r="AJ203" s="33">
        <f t="shared" ca="1" si="377"/>
        <v>0</v>
      </c>
      <c r="AK203" s="33">
        <f t="shared" ca="1" si="377"/>
        <v>0</v>
      </c>
      <c r="AL203" s="33">
        <f t="shared" ca="1" si="377"/>
        <v>0</v>
      </c>
      <c r="AM203" s="33">
        <f t="shared" ca="1" si="377"/>
        <v>0</v>
      </c>
      <c r="AN203" s="33">
        <f t="shared" ca="1" si="380"/>
        <v>0</v>
      </c>
      <c r="AO203" s="33">
        <f t="shared" ca="1" si="380"/>
        <v>0</v>
      </c>
      <c r="AP203" s="33">
        <f t="shared" ca="1" si="380"/>
        <v>0</v>
      </c>
      <c r="AQ203" s="33">
        <f t="shared" ca="1" si="380"/>
        <v>0</v>
      </c>
      <c r="AR203" s="33">
        <f t="shared" ca="1" si="380"/>
        <v>0</v>
      </c>
      <c r="AS203" s="33">
        <f t="shared" ca="1" si="380"/>
        <v>0</v>
      </c>
      <c r="AT203" s="33">
        <f t="shared" ca="1" si="380"/>
        <v>0</v>
      </c>
      <c r="AU203" s="33">
        <f t="shared" ca="1" si="368"/>
        <v>0</v>
      </c>
      <c r="AV203" s="33">
        <f t="shared" ca="1" si="368"/>
        <v>0</v>
      </c>
      <c r="AW203" s="33">
        <f t="shared" ca="1" si="375"/>
        <v>0</v>
      </c>
      <c r="AX203" s="33">
        <f t="shared" ca="1" si="375"/>
        <v>0</v>
      </c>
      <c r="AY203" s="33">
        <f t="shared" ca="1" si="375"/>
        <v>0</v>
      </c>
      <c r="AZ203" s="33">
        <f t="shared" ca="1" si="375"/>
        <v>0</v>
      </c>
      <c r="BA203" s="33">
        <f t="shared" ca="1" si="375"/>
        <v>0</v>
      </c>
      <c r="BB203" s="33">
        <f t="shared" ca="1" si="375"/>
        <v>0</v>
      </c>
      <c r="BC203" s="33">
        <f t="shared" ca="1" si="375"/>
        <v>0</v>
      </c>
      <c r="BD203" s="33">
        <f t="shared" ca="1" si="375"/>
        <v>0</v>
      </c>
      <c r="BE203" s="33">
        <f t="shared" ca="1" si="375"/>
        <v>0</v>
      </c>
      <c r="BF203" s="33">
        <f t="shared" ca="1" si="375"/>
        <v>0</v>
      </c>
      <c r="BG203" s="33">
        <f t="shared" ca="1" si="375"/>
        <v>0</v>
      </c>
      <c r="BH203" s="33"/>
      <c r="BJ203" s="148" t="str">
        <f t="shared" ca="1" si="310"/>
        <v/>
      </c>
      <c r="BL203" s="30"/>
      <c r="BN203" s="29" t="str">
        <f t="shared" ca="1" si="311"/>
        <v/>
      </c>
      <c r="BO203" s="29" t="str">
        <f t="shared" ca="1" si="312"/>
        <v/>
      </c>
      <c r="BP203" s="29" t="str">
        <f t="shared" ca="1" si="313"/>
        <v/>
      </c>
      <c r="BQ203" s="29" t="str">
        <f t="shared" ca="1" si="314"/>
        <v/>
      </c>
      <c r="BR203" s="29" t="str">
        <f t="shared" ca="1" si="315"/>
        <v/>
      </c>
      <c r="BS203" s="29" t="str">
        <f t="shared" ca="1" si="316"/>
        <v/>
      </c>
      <c r="BT203" s="29" t="str">
        <f t="shared" ca="1" si="317"/>
        <v/>
      </c>
      <c r="BU203" s="29" t="str">
        <f t="shared" ca="1" si="318"/>
        <v/>
      </c>
      <c r="BV203" s="29" t="str">
        <f t="shared" ca="1" si="319"/>
        <v/>
      </c>
      <c r="BW203" s="29" t="str">
        <f t="shared" ca="1" si="320"/>
        <v/>
      </c>
      <c r="BX203" s="29" t="str">
        <f t="shared" ca="1" si="321"/>
        <v/>
      </c>
      <c r="BY203" s="29" t="str">
        <f t="shared" ca="1" si="322"/>
        <v/>
      </c>
      <c r="BZ203" s="29" t="str">
        <f t="shared" ca="1" si="323"/>
        <v/>
      </c>
      <c r="CA203" s="29" t="str">
        <f t="shared" ca="1" si="324"/>
        <v/>
      </c>
      <c r="CB203" s="29" t="str">
        <f t="shared" ca="1" si="325"/>
        <v/>
      </c>
      <c r="CC203" s="29" t="str">
        <f t="shared" ca="1" si="326"/>
        <v/>
      </c>
      <c r="CD203" s="29" t="str">
        <f t="shared" ca="1" si="327"/>
        <v/>
      </c>
      <c r="CE203" s="29" t="str">
        <f t="shared" ca="1" si="328"/>
        <v/>
      </c>
      <c r="CF203" s="29" t="str">
        <f t="shared" ca="1" si="329"/>
        <v/>
      </c>
      <c r="CG203" s="29" t="str">
        <f t="shared" ca="1" si="330"/>
        <v/>
      </c>
      <c r="CH203" s="29" t="str">
        <f t="shared" ca="1" si="331"/>
        <v/>
      </c>
      <c r="CI203" s="29" t="str">
        <f t="shared" ca="1" si="332"/>
        <v/>
      </c>
      <c r="CJ203" s="29" t="str">
        <f t="shared" ca="1" si="333"/>
        <v/>
      </c>
      <c r="CK203" s="29" t="str">
        <f t="shared" ca="1" si="334"/>
        <v/>
      </c>
      <c r="CL203" s="29" t="str">
        <f t="shared" ca="1" si="335"/>
        <v/>
      </c>
      <c r="CM203" s="29" t="str">
        <f t="shared" ca="1" si="336"/>
        <v/>
      </c>
      <c r="CN203" s="29" t="str">
        <f t="shared" ca="1" si="337"/>
        <v/>
      </c>
      <c r="CO203" s="29" t="str">
        <f t="shared" ca="1" si="338"/>
        <v/>
      </c>
      <c r="CP203" s="29" t="str">
        <f t="shared" ca="1" si="339"/>
        <v/>
      </c>
      <c r="CQ203" s="29" t="str">
        <f t="shared" ca="1" si="340"/>
        <v/>
      </c>
      <c r="CR203" s="29" t="str">
        <f t="shared" ca="1" si="341"/>
        <v/>
      </c>
      <c r="CS203" s="29" t="str">
        <f t="shared" ca="1" si="342"/>
        <v/>
      </c>
      <c r="CT203" s="29" t="str">
        <f t="shared" ca="1" si="343"/>
        <v/>
      </c>
      <c r="CU203" s="29" t="str">
        <f t="shared" ca="1" si="344"/>
        <v/>
      </c>
      <c r="CV203" s="29" t="str">
        <f t="shared" ca="1" si="345"/>
        <v/>
      </c>
      <c r="CW203" s="29" t="str">
        <f t="shared" ca="1" si="346"/>
        <v/>
      </c>
      <c r="CX203" s="29" t="str">
        <f t="shared" ca="1" si="347"/>
        <v/>
      </c>
      <c r="CY203" s="29" t="str">
        <f t="shared" ca="1" si="348"/>
        <v/>
      </c>
      <c r="CZ203" s="29" t="str">
        <f t="shared" ca="1" si="349"/>
        <v/>
      </c>
      <c r="DA203" s="29" t="str">
        <f t="shared" ca="1" si="350"/>
        <v/>
      </c>
      <c r="DB203" s="29" t="str">
        <f t="shared" ca="1" si="351"/>
        <v/>
      </c>
      <c r="DC203" s="29" t="str">
        <f t="shared" ca="1" si="352"/>
        <v/>
      </c>
      <c r="DD203" s="29" t="str">
        <f t="shared" ca="1" si="353"/>
        <v/>
      </c>
      <c r="DE203" s="29" t="str">
        <f t="shared" ca="1" si="354"/>
        <v/>
      </c>
      <c r="DF203" s="29" t="str">
        <f t="shared" ca="1" si="355"/>
        <v/>
      </c>
      <c r="DG203" s="29" t="str">
        <f t="shared" ca="1" si="356"/>
        <v/>
      </c>
      <c r="DH203" s="29" t="str">
        <f t="shared" ca="1" si="357"/>
        <v/>
      </c>
      <c r="DI203" s="29" t="str">
        <f t="shared" ca="1" si="358"/>
        <v/>
      </c>
      <c r="DJ203" s="29" t="str">
        <f t="shared" ca="1" si="359"/>
        <v/>
      </c>
      <c r="DK203" s="29" t="str">
        <f t="shared" ca="1" si="360"/>
        <v/>
      </c>
      <c r="DL203" s="29" t="str">
        <f t="shared" ca="1" si="361"/>
        <v/>
      </c>
      <c r="DM203" s="29" t="str">
        <f t="shared" ca="1" si="362"/>
        <v/>
      </c>
      <c r="JD203">
        <f t="shared" si="145"/>
        <v>0</v>
      </c>
      <c r="JE203">
        <f t="shared" si="363"/>
        <v>0</v>
      </c>
      <c r="JF203" t="str">
        <f t="shared" ca="1" si="364"/>
        <v/>
      </c>
      <c r="JG203" t="str">
        <f t="shared" ca="1" si="365"/>
        <v/>
      </c>
      <c r="JH203" t="str">
        <f t="shared" ca="1" si="366"/>
        <v/>
      </c>
      <c r="JI203" t="str">
        <f t="shared" ca="1" si="367"/>
        <v/>
      </c>
    </row>
    <row r="204" spans="3:269" x14ac:dyDescent="0.2">
      <c r="C204" s="9">
        <f t="array" aca="1" ref="C204" ca="1">MIN(IF($L$7=0, 0, IF(INDIRECT($L$6)&gt;0, IF(ROW(INDIRECT($L$6))&gt;C203, ROW(INDIRECT($L$6)), MAXR))))</f>
        <v>9999999</v>
      </c>
      <c r="D204" s="9">
        <f t="shared" ca="1" si="85"/>
        <v>0</v>
      </c>
      <c r="E204" s="9">
        <f t="shared" ca="1" si="307"/>
        <v>0</v>
      </c>
      <c r="F204" s="105" t="str">
        <f t="shared" ca="1" si="308"/>
        <v/>
      </c>
      <c r="G204" s="7">
        <f t="shared" ca="1" si="309"/>
        <v>0</v>
      </c>
      <c r="H204" s="33">
        <f t="shared" ca="1" si="379"/>
        <v>0</v>
      </c>
      <c r="I204" s="33">
        <f t="shared" ca="1" si="379"/>
        <v>0</v>
      </c>
      <c r="J204" s="33">
        <f t="shared" ca="1" si="379"/>
        <v>0</v>
      </c>
      <c r="K204" s="33">
        <f t="shared" ca="1" si="379"/>
        <v>0</v>
      </c>
      <c r="L204" s="33">
        <f t="shared" ca="1" si="379"/>
        <v>0</v>
      </c>
      <c r="M204" s="33">
        <f t="shared" ca="1" si="379"/>
        <v>0</v>
      </c>
      <c r="N204" s="33">
        <f t="shared" ca="1" si="379"/>
        <v>0</v>
      </c>
      <c r="O204" s="33">
        <f t="shared" ca="1" si="379"/>
        <v>0</v>
      </c>
      <c r="P204" s="33">
        <f t="shared" ca="1" si="379"/>
        <v>0</v>
      </c>
      <c r="Q204" s="33">
        <f t="shared" ca="1" si="379"/>
        <v>0</v>
      </c>
      <c r="R204" s="33">
        <f t="shared" ca="1" si="378"/>
        <v>0</v>
      </c>
      <c r="S204" s="33">
        <f t="shared" ca="1" si="378"/>
        <v>0</v>
      </c>
      <c r="T204" s="33">
        <f t="shared" ca="1" si="378"/>
        <v>0</v>
      </c>
      <c r="U204" s="33">
        <f t="shared" ca="1" si="378"/>
        <v>0</v>
      </c>
      <c r="V204" s="33">
        <f t="shared" ca="1" si="378"/>
        <v>0</v>
      </c>
      <c r="W204" s="33">
        <f t="shared" ca="1" si="378"/>
        <v>0</v>
      </c>
      <c r="X204" s="33">
        <f t="shared" ca="1" si="378"/>
        <v>0</v>
      </c>
      <c r="Y204" s="33">
        <f t="shared" ca="1" si="378"/>
        <v>0</v>
      </c>
      <c r="Z204" s="33">
        <f t="shared" ca="1" si="378"/>
        <v>0</v>
      </c>
      <c r="AA204" s="33">
        <f t="shared" ca="1" si="377"/>
        <v>0</v>
      </c>
      <c r="AB204" s="33">
        <f t="shared" ca="1" si="377"/>
        <v>0</v>
      </c>
      <c r="AC204" s="33">
        <f t="shared" ca="1" si="377"/>
        <v>0</v>
      </c>
      <c r="AD204" s="33">
        <f t="shared" ca="1" si="377"/>
        <v>0</v>
      </c>
      <c r="AE204" s="33">
        <f t="shared" ca="1" si="377"/>
        <v>0</v>
      </c>
      <c r="AF204" s="33">
        <f t="shared" ca="1" si="377"/>
        <v>0</v>
      </c>
      <c r="AG204" s="33">
        <f t="shared" ca="1" si="377"/>
        <v>0</v>
      </c>
      <c r="AH204" s="33">
        <f t="shared" ca="1" si="377"/>
        <v>0</v>
      </c>
      <c r="AI204" s="33">
        <f t="shared" ca="1" si="377"/>
        <v>0</v>
      </c>
      <c r="AJ204" s="33">
        <f t="shared" ca="1" si="377"/>
        <v>0</v>
      </c>
      <c r="AK204" s="33">
        <f t="shared" ca="1" si="377"/>
        <v>0</v>
      </c>
      <c r="AL204" s="33">
        <f t="shared" ca="1" si="377"/>
        <v>0</v>
      </c>
      <c r="AM204" s="33">
        <f t="shared" ca="1" si="377"/>
        <v>0</v>
      </c>
      <c r="AN204" s="33">
        <f t="shared" ca="1" si="380"/>
        <v>0</v>
      </c>
      <c r="AO204" s="33">
        <f t="shared" ca="1" si="380"/>
        <v>0</v>
      </c>
      <c r="AP204" s="33">
        <f t="shared" ca="1" si="380"/>
        <v>0</v>
      </c>
      <c r="AQ204" s="33">
        <f t="shared" ca="1" si="380"/>
        <v>0</v>
      </c>
      <c r="AR204" s="33">
        <f t="shared" ca="1" si="380"/>
        <v>0</v>
      </c>
      <c r="AS204" s="33">
        <f t="shared" ca="1" si="380"/>
        <v>0</v>
      </c>
      <c r="AT204" s="33">
        <f t="shared" ca="1" si="380"/>
        <v>0</v>
      </c>
      <c r="AU204" s="33">
        <f t="shared" ca="1" si="368"/>
        <v>0</v>
      </c>
      <c r="AV204" s="33">
        <f t="shared" ca="1" si="368"/>
        <v>0</v>
      </c>
      <c r="AW204" s="33">
        <f t="shared" ca="1" si="375"/>
        <v>0</v>
      </c>
      <c r="AX204" s="33">
        <f t="shared" ca="1" si="375"/>
        <v>0</v>
      </c>
      <c r="AY204" s="33">
        <f t="shared" ca="1" si="375"/>
        <v>0</v>
      </c>
      <c r="AZ204" s="33">
        <f t="shared" ca="1" si="375"/>
        <v>0</v>
      </c>
      <c r="BA204" s="33">
        <f t="shared" ca="1" si="375"/>
        <v>0</v>
      </c>
      <c r="BB204" s="33">
        <f t="shared" ca="1" si="375"/>
        <v>0</v>
      </c>
      <c r="BC204" s="33">
        <f t="shared" ca="1" si="375"/>
        <v>0</v>
      </c>
      <c r="BD204" s="33">
        <f t="shared" ca="1" si="375"/>
        <v>0</v>
      </c>
      <c r="BE204" s="33">
        <f t="shared" ca="1" si="375"/>
        <v>0</v>
      </c>
      <c r="BF204" s="33">
        <f t="shared" ca="1" si="375"/>
        <v>0</v>
      </c>
      <c r="BG204" s="33">
        <f t="shared" ca="1" si="375"/>
        <v>0</v>
      </c>
      <c r="BH204" s="33"/>
      <c r="BJ204" s="148" t="str">
        <f t="shared" ca="1" si="310"/>
        <v/>
      </c>
      <c r="BL204" s="30"/>
      <c r="BN204" s="29" t="str">
        <f t="shared" ca="1" si="311"/>
        <v/>
      </c>
      <c r="BO204" s="29" t="str">
        <f t="shared" ca="1" si="312"/>
        <v/>
      </c>
      <c r="BP204" s="29" t="str">
        <f t="shared" ca="1" si="313"/>
        <v/>
      </c>
      <c r="BQ204" s="29" t="str">
        <f t="shared" ca="1" si="314"/>
        <v/>
      </c>
      <c r="BR204" s="29" t="str">
        <f t="shared" ca="1" si="315"/>
        <v/>
      </c>
      <c r="BS204" s="29" t="str">
        <f t="shared" ca="1" si="316"/>
        <v/>
      </c>
      <c r="BT204" s="29" t="str">
        <f t="shared" ca="1" si="317"/>
        <v/>
      </c>
      <c r="BU204" s="29" t="str">
        <f t="shared" ca="1" si="318"/>
        <v/>
      </c>
      <c r="BV204" s="29" t="str">
        <f t="shared" ca="1" si="319"/>
        <v/>
      </c>
      <c r="BW204" s="29" t="str">
        <f t="shared" ca="1" si="320"/>
        <v/>
      </c>
      <c r="BX204" s="29" t="str">
        <f t="shared" ca="1" si="321"/>
        <v/>
      </c>
      <c r="BY204" s="29" t="str">
        <f t="shared" ca="1" si="322"/>
        <v/>
      </c>
      <c r="BZ204" s="29" t="str">
        <f t="shared" ca="1" si="323"/>
        <v/>
      </c>
      <c r="CA204" s="29" t="str">
        <f t="shared" ca="1" si="324"/>
        <v/>
      </c>
      <c r="CB204" s="29" t="str">
        <f t="shared" ca="1" si="325"/>
        <v/>
      </c>
      <c r="CC204" s="29" t="str">
        <f t="shared" ca="1" si="326"/>
        <v/>
      </c>
      <c r="CD204" s="29" t="str">
        <f t="shared" ca="1" si="327"/>
        <v/>
      </c>
      <c r="CE204" s="29" t="str">
        <f t="shared" ca="1" si="328"/>
        <v/>
      </c>
      <c r="CF204" s="29" t="str">
        <f t="shared" ca="1" si="329"/>
        <v/>
      </c>
      <c r="CG204" s="29" t="str">
        <f t="shared" ca="1" si="330"/>
        <v/>
      </c>
      <c r="CH204" s="29" t="str">
        <f t="shared" ca="1" si="331"/>
        <v/>
      </c>
      <c r="CI204" s="29" t="str">
        <f t="shared" ca="1" si="332"/>
        <v/>
      </c>
      <c r="CJ204" s="29" t="str">
        <f t="shared" ca="1" si="333"/>
        <v/>
      </c>
      <c r="CK204" s="29" t="str">
        <f t="shared" ca="1" si="334"/>
        <v/>
      </c>
      <c r="CL204" s="29" t="str">
        <f t="shared" ca="1" si="335"/>
        <v/>
      </c>
      <c r="CM204" s="29" t="str">
        <f t="shared" ca="1" si="336"/>
        <v/>
      </c>
      <c r="CN204" s="29" t="str">
        <f t="shared" ca="1" si="337"/>
        <v/>
      </c>
      <c r="CO204" s="29" t="str">
        <f t="shared" ca="1" si="338"/>
        <v/>
      </c>
      <c r="CP204" s="29" t="str">
        <f t="shared" ca="1" si="339"/>
        <v/>
      </c>
      <c r="CQ204" s="29" t="str">
        <f t="shared" ca="1" si="340"/>
        <v/>
      </c>
      <c r="CR204" s="29" t="str">
        <f t="shared" ca="1" si="341"/>
        <v/>
      </c>
      <c r="CS204" s="29" t="str">
        <f t="shared" ca="1" si="342"/>
        <v/>
      </c>
      <c r="CT204" s="29" t="str">
        <f t="shared" ca="1" si="343"/>
        <v/>
      </c>
      <c r="CU204" s="29" t="str">
        <f t="shared" ca="1" si="344"/>
        <v/>
      </c>
      <c r="CV204" s="29" t="str">
        <f t="shared" ca="1" si="345"/>
        <v/>
      </c>
      <c r="CW204" s="29" t="str">
        <f t="shared" ca="1" si="346"/>
        <v/>
      </c>
      <c r="CX204" s="29" t="str">
        <f t="shared" ca="1" si="347"/>
        <v/>
      </c>
      <c r="CY204" s="29" t="str">
        <f t="shared" ca="1" si="348"/>
        <v/>
      </c>
      <c r="CZ204" s="29" t="str">
        <f t="shared" ca="1" si="349"/>
        <v/>
      </c>
      <c r="DA204" s="29" t="str">
        <f t="shared" ca="1" si="350"/>
        <v/>
      </c>
      <c r="DB204" s="29" t="str">
        <f t="shared" ca="1" si="351"/>
        <v/>
      </c>
      <c r="DC204" s="29" t="str">
        <f t="shared" ca="1" si="352"/>
        <v/>
      </c>
      <c r="DD204" s="29" t="str">
        <f t="shared" ca="1" si="353"/>
        <v/>
      </c>
      <c r="DE204" s="29" t="str">
        <f t="shared" ca="1" si="354"/>
        <v/>
      </c>
      <c r="DF204" s="29" t="str">
        <f t="shared" ca="1" si="355"/>
        <v/>
      </c>
      <c r="DG204" s="29" t="str">
        <f t="shared" ca="1" si="356"/>
        <v/>
      </c>
      <c r="DH204" s="29" t="str">
        <f t="shared" ca="1" si="357"/>
        <v/>
      </c>
      <c r="DI204" s="29" t="str">
        <f t="shared" ca="1" si="358"/>
        <v/>
      </c>
      <c r="DJ204" s="29" t="str">
        <f t="shared" ca="1" si="359"/>
        <v/>
      </c>
      <c r="DK204" s="29" t="str">
        <f t="shared" ca="1" si="360"/>
        <v/>
      </c>
      <c r="DL204" s="29" t="str">
        <f t="shared" ca="1" si="361"/>
        <v/>
      </c>
      <c r="DM204" s="29" t="str">
        <f t="shared" ca="1" si="362"/>
        <v/>
      </c>
      <c r="JD204">
        <f t="shared" si="145"/>
        <v>0</v>
      </c>
      <c r="JE204">
        <f t="shared" si="363"/>
        <v>0</v>
      </c>
      <c r="JF204" t="str">
        <f t="shared" ca="1" si="364"/>
        <v/>
      </c>
      <c r="JG204" t="str">
        <f t="shared" ca="1" si="365"/>
        <v/>
      </c>
      <c r="JH204" t="str">
        <f t="shared" ca="1" si="366"/>
        <v/>
      </c>
      <c r="JI204" t="str">
        <f t="shared" ca="1" si="367"/>
        <v/>
      </c>
    </row>
    <row r="205" spans="3:269" x14ac:dyDescent="0.2">
      <c r="C205" s="9">
        <f t="array" aca="1" ref="C205" ca="1">MIN(IF($L$7=0, 0, IF(INDIRECT($L$6)&gt;0, IF(ROW(INDIRECT($L$6))&gt;C204, ROW(INDIRECT($L$6)), MAXR))))</f>
        <v>9999999</v>
      </c>
      <c r="D205" s="9">
        <f t="shared" ca="1" si="85"/>
        <v>0</v>
      </c>
      <c r="E205" s="9">
        <f t="shared" ca="1" si="307"/>
        <v>0</v>
      </c>
      <c r="F205" s="105" t="str">
        <f t="shared" ca="1" si="308"/>
        <v/>
      </c>
      <c r="G205" s="7">
        <f t="shared" ca="1" si="309"/>
        <v>0</v>
      </c>
      <c r="H205" s="33">
        <f t="shared" ca="1" si="379"/>
        <v>0</v>
      </c>
      <c r="I205" s="33">
        <f t="shared" ca="1" si="379"/>
        <v>0</v>
      </c>
      <c r="J205" s="33">
        <f t="shared" ca="1" si="379"/>
        <v>0</v>
      </c>
      <c r="K205" s="33">
        <f t="shared" ca="1" si="379"/>
        <v>0</v>
      </c>
      <c r="L205" s="33">
        <f t="shared" ca="1" si="379"/>
        <v>0</v>
      </c>
      <c r="M205" s="33">
        <f t="shared" ca="1" si="379"/>
        <v>0</v>
      </c>
      <c r="N205" s="33">
        <f t="shared" ca="1" si="379"/>
        <v>0</v>
      </c>
      <c r="O205" s="33">
        <f t="shared" ca="1" si="379"/>
        <v>0</v>
      </c>
      <c r="P205" s="33">
        <f t="shared" ca="1" si="379"/>
        <v>0</v>
      </c>
      <c r="Q205" s="33">
        <f t="shared" ca="1" si="379"/>
        <v>0</v>
      </c>
      <c r="R205" s="33">
        <f t="shared" ca="1" si="378"/>
        <v>0</v>
      </c>
      <c r="S205" s="33">
        <f t="shared" ca="1" si="378"/>
        <v>0</v>
      </c>
      <c r="T205" s="33">
        <f t="shared" ca="1" si="378"/>
        <v>0</v>
      </c>
      <c r="U205" s="33">
        <f t="shared" ca="1" si="378"/>
        <v>0</v>
      </c>
      <c r="V205" s="33">
        <f t="shared" ca="1" si="378"/>
        <v>0</v>
      </c>
      <c r="W205" s="33">
        <f t="shared" ca="1" si="378"/>
        <v>0</v>
      </c>
      <c r="X205" s="33">
        <f t="shared" ca="1" si="378"/>
        <v>0</v>
      </c>
      <c r="Y205" s="33">
        <f t="shared" ca="1" si="378"/>
        <v>0</v>
      </c>
      <c r="Z205" s="33">
        <f t="shared" ca="1" si="378"/>
        <v>0</v>
      </c>
      <c r="AA205" s="33">
        <f t="shared" ca="1" si="377"/>
        <v>0</v>
      </c>
      <c r="AB205" s="33">
        <f t="shared" ca="1" si="377"/>
        <v>0</v>
      </c>
      <c r="AC205" s="33">
        <f t="shared" ca="1" si="377"/>
        <v>0</v>
      </c>
      <c r="AD205" s="33">
        <f t="shared" ca="1" si="377"/>
        <v>0</v>
      </c>
      <c r="AE205" s="33">
        <f t="shared" ca="1" si="377"/>
        <v>0</v>
      </c>
      <c r="AF205" s="33">
        <f t="shared" ca="1" si="377"/>
        <v>0</v>
      </c>
      <c r="AG205" s="33">
        <f t="shared" ca="1" si="377"/>
        <v>0</v>
      </c>
      <c r="AH205" s="33">
        <f t="shared" ca="1" si="377"/>
        <v>0</v>
      </c>
      <c r="AI205" s="33">
        <f t="shared" ca="1" si="377"/>
        <v>0</v>
      </c>
      <c r="AJ205" s="33">
        <f t="shared" ca="1" si="377"/>
        <v>0</v>
      </c>
      <c r="AK205" s="33">
        <f t="shared" ca="1" si="377"/>
        <v>0</v>
      </c>
      <c r="AL205" s="33">
        <f t="shared" ca="1" si="377"/>
        <v>0</v>
      </c>
      <c r="AM205" s="33">
        <f t="shared" ca="1" si="377"/>
        <v>0</v>
      </c>
      <c r="AN205" s="33">
        <f t="shared" ca="1" si="380"/>
        <v>0</v>
      </c>
      <c r="AO205" s="33">
        <f t="shared" ca="1" si="380"/>
        <v>0</v>
      </c>
      <c r="AP205" s="33">
        <f t="shared" ca="1" si="380"/>
        <v>0</v>
      </c>
      <c r="AQ205" s="33">
        <f t="shared" ca="1" si="380"/>
        <v>0</v>
      </c>
      <c r="AR205" s="33">
        <f t="shared" ca="1" si="380"/>
        <v>0</v>
      </c>
      <c r="AS205" s="33">
        <f t="shared" ca="1" si="380"/>
        <v>0</v>
      </c>
      <c r="AT205" s="33">
        <f t="shared" ca="1" si="380"/>
        <v>0</v>
      </c>
      <c r="AU205" s="33">
        <f t="shared" ca="1" si="368"/>
        <v>0</v>
      </c>
      <c r="AV205" s="33">
        <f t="shared" ca="1" si="368"/>
        <v>0</v>
      </c>
      <c r="AW205" s="33">
        <f t="shared" ca="1" si="375"/>
        <v>0</v>
      </c>
      <c r="AX205" s="33">
        <f t="shared" ca="1" si="375"/>
        <v>0</v>
      </c>
      <c r="AY205" s="33">
        <f t="shared" ca="1" si="375"/>
        <v>0</v>
      </c>
      <c r="AZ205" s="33">
        <f t="shared" ca="1" si="375"/>
        <v>0</v>
      </c>
      <c r="BA205" s="33">
        <f t="shared" ca="1" si="375"/>
        <v>0</v>
      </c>
      <c r="BB205" s="33">
        <f t="shared" ca="1" si="375"/>
        <v>0</v>
      </c>
      <c r="BC205" s="33">
        <f t="shared" ca="1" si="375"/>
        <v>0</v>
      </c>
      <c r="BD205" s="33">
        <f t="shared" ca="1" si="375"/>
        <v>0</v>
      </c>
      <c r="BE205" s="33">
        <f t="shared" ca="1" si="375"/>
        <v>0</v>
      </c>
      <c r="BF205" s="33">
        <f t="shared" ca="1" si="375"/>
        <v>0</v>
      </c>
      <c r="BG205" s="33">
        <f t="shared" ca="1" si="375"/>
        <v>0</v>
      </c>
      <c r="BH205" s="33"/>
      <c r="BJ205" s="148" t="str">
        <f t="shared" ca="1" si="310"/>
        <v/>
      </c>
      <c r="BL205" s="30"/>
      <c r="BN205" s="29" t="str">
        <f t="shared" ca="1" si="311"/>
        <v/>
      </c>
      <c r="BO205" s="29" t="str">
        <f t="shared" ca="1" si="312"/>
        <v/>
      </c>
      <c r="BP205" s="29" t="str">
        <f t="shared" ca="1" si="313"/>
        <v/>
      </c>
      <c r="BQ205" s="29" t="str">
        <f t="shared" ca="1" si="314"/>
        <v/>
      </c>
      <c r="BR205" s="29" t="str">
        <f t="shared" ca="1" si="315"/>
        <v/>
      </c>
      <c r="BS205" s="29" t="str">
        <f t="shared" ca="1" si="316"/>
        <v/>
      </c>
      <c r="BT205" s="29" t="str">
        <f t="shared" ca="1" si="317"/>
        <v/>
      </c>
      <c r="BU205" s="29" t="str">
        <f t="shared" ca="1" si="318"/>
        <v/>
      </c>
      <c r="BV205" s="29" t="str">
        <f t="shared" ca="1" si="319"/>
        <v/>
      </c>
      <c r="BW205" s="29" t="str">
        <f t="shared" ca="1" si="320"/>
        <v/>
      </c>
      <c r="BX205" s="29" t="str">
        <f t="shared" ca="1" si="321"/>
        <v/>
      </c>
      <c r="BY205" s="29" t="str">
        <f t="shared" ca="1" si="322"/>
        <v/>
      </c>
      <c r="BZ205" s="29" t="str">
        <f t="shared" ca="1" si="323"/>
        <v/>
      </c>
      <c r="CA205" s="29" t="str">
        <f t="shared" ca="1" si="324"/>
        <v/>
      </c>
      <c r="CB205" s="29" t="str">
        <f t="shared" ca="1" si="325"/>
        <v/>
      </c>
      <c r="CC205" s="29" t="str">
        <f t="shared" ca="1" si="326"/>
        <v/>
      </c>
      <c r="CD205" s="29" t="str">
        <f t="shared" ca="1" si="327"/>
        <v/>
      </c>
      <c r="CE205" s="29" t="str">
        <f t="shared" ca="1" si="328"/>
        <v/>
      </c>
      <c r="CF205" s="29" t="str">
        <f t="shared" ca="1" si="329"/>
        <v/>
      </c>
      <c r="CG205" s="29" t="str">
        <f t="shared" ca="1" si="330"/>
        <v/>
      </c>
      <c r="CH205" s="29" t="str">
        <f t="shared" ca="1" si="331"/>
        <v/>
      </c>
      <c r="CI205" s="29" t="str">
        <f t="shared" ca="1" si="332"/>
        <v/>
      </c>
      <c r="CJ205" s="29" t="str">
        <f t="shared" ca="1" si="333"/>
        <v/>
      </c>
      <c r="CK205" s="29" t="str">
        <f t="shared" ca="1" si="334"/>
        <v/>
      </c>
      <c r="CL205" s="29" t="str">
        <f t="shared" ca="1" si="335"/>
        <v/>
      </c>
      <c r="CM205" s="29" t="str">
        <f t="shared" ca="1" si="336"/>
        <v/>
      </c>
      <c r="CN205" s="29" t="str">
        <f t="shared" ca="1" si="337"/>
        <v/>
      </c>
      <c r="CO205" s="29" t="str">
        <f t="shared" ca="1" si="338"/>
        <v/>
      </c>
      <c r="CP205" s="29" t="str">
        <f t="shared" ca="1" si="339"/>
        <v/>
      </c>
      <c r="CQ205" s="29" t="str">
        <f t="shared" ca="1" si="340"/>
        <v/>
      </c>
      <c r="CR205" s="29" t="str">
        <f t="shared" ca="1" si="341"/>
        <v/>
      </c>
      <c r="CS205" s="29" t="str">
        <f t="shared" ca="1" si="342"/>
        <v/>
      </c>
      <c r="CT205" s="29" t="str">
        <f t="shared" ca="1" si="343"/>
        <v/>
      </c>
      <c r="CU205" s="29" t="str">
        <f t="shared" ca="1" si="344"/>
        <v/>
      </c>
      <c r="CV205" s="29" t="str">
        <f t="shared" ca="1" si="345"/>
        <v/>
      </c>
      <c r="CW205" s="29" t="str">
        <f t="shared" ca="1" si="346"/>
        <v/>
      </c>
      <c r="CX205" s="29" t="str">
        <f t="shared" ca="1" si="347"/>
        <v/>
      </c>
      <c r="CY205" s="29" t="str">
        <f t="shared" ca="1" si="348"/>
        <v/>
      </c>
      <c r="CZ205" s="29" t="str">
        <f t="shared" ca="1" si="349"/>
        <v/>
      </c>
      <c r="DA205" s="29" t="str">
        <f t="shared" ca="1" si="350"/>
        <v/>
      </c>
      <c r="DB205" s="29" t="str">
        <f t="shared" ca="1" si="351"/>
        <v/>
      </c>
      <c r="DC205" s="29" t="str">
        <f t="shared" ca="1" si="352"/>
        <v/>
      </c>
      <c r="DD205" s="29" t="str">
        <f t="shared" ca="1" si="353"/>
        <v/>
      </c>
      <c r="DE205" s="29" t="str">
        <f t="shared" ca="1" si="354"/>
        <v/>
      </c>
      <c r="DF205" s="29" t="str">
        <f t="shared" ca="1" si="355"/>
        <v/>
      </c>
      <c r="DG205" s="29" t="str">
        <f t="shared" ca="1" si="356"/>
        <v/>
      </c>
      <c r="DH205" s="29" t="str">
        <f t="shared" ca="1" si="357"/>
        <v/>
      </c>
      <c r="DI205" s="29" t="str">
        <f t="shared" ca="1" si="358"/>
        <v/>
      </c>
      <c r="DJ205" s="29" t="str">
        <f t="shared" ca="1" si="359"/>
        <v/>
      </c>
      <c r="DK205" s="29" t="str">
        <f t="shared" ca="1" si="360"/>
        <v/>
      </c>
      <c r="DL205" s="29" t="str">
        <f t="shared" ca="1" si="361"/>
        <v/>
      </c>
      <c r="DM205" s="29" t="str">
        <f t="shared" ca="1" si="362"/>
        <v/>
      </c>
      <c r="JD205">
        <f t="shared" si="145"/>
        <v>0</v>
      </c>
      <c r="JE205">
        <f t="shared" si="363"/>
        <v>0</v>
      </c>
      <c r="JF205" t="str">
        <f t="shared" ca="1" si="364"/>
        <v/>
      </c>
      <c r="JG205" t="str">
        <f t="shared" ca="1" si="365"/>
        <v/>
      </c>
      <c r="JH205" t="str">
        <f t="shared" ca="1" si="366"/>
        <v/>
      </c>
      <c r="JI205" t="str">
        <f t="shared" ca="1" si="367"/>
        <v/>
      </c>
    </row>
    <row r="206" spans="3:269" x14ac:dyDescent="0.2">
      <c r="C206" s="9">
        <f t="array" aca="1" ref="C206" ca="1">MIN(IF($L$7=0, 0, IF(INDIRECT($L$6)&gt;0, IF(ROW(INDIRECT($L$6))&gt;C205, ROW(INDIRECT($L$6)), MAXR))))</f>
        <v>9999999</v>
      </c>
      <c r="D206" s="9">
        <f t="shared" ca="1" si="85"/>
        <v>0</v>
      </c>
      <c r="E206" s="9">
        <f t="shared" ca="1" si="307"/>
        <v>0</v>
      </c>
      <c r="F206" s="105" t="str">
        <f t="shared" ca="1" si="308"/>
        <v/>
      </c>
      <c r="G206" s="7">
        <f t="shared" ca="1" si="309"/>
        <v>0</v>
      </c>
      <c r="H206" s="33">
        <f t="shared" ca="1" si="379"/>
        <v>0</v>
      </c>
      <c r="I206" s="33">
        <f t="shared" ca="1" si="379"/>
        <v>0</v>
      </c>
      <c r="J206" s="33">
        <f t="shared" ca="1" si="379"/>
        <v>0</v>
      </c>
      <c r="K206" s="33">
        <f t="shared" ca="1" si="379"/>
        <v>0</v>
      </c>
      <c r="L206" s="33">
        <f t="shared" ca="1" si="379"/>
        <v>0</v>
      </c>
      <c r="M206" s="33">
        <f t="shared" ca="1" si="379"/>
        <v>0</v>
      </c>
      <c r="N206" s="33">
        <f t="shared" ca="1" si="379"/>
        <v>0</v>
      </c>
      <c r="O206" s="33">
        <f t="shared" ca="1" si="379"/>
        <v>0</v>
      </c>
      <c r="P206" s="33">
        <f t="shared" ca="1" si="379"/>
        <v>0</v>
      </c>
      <c r="Q206" s="33">
        <f t="shared" ca="1" si="379"/>
        <v>0</v>
      </c>
      <c r="R206" s="33">
        <f t="shared" ca="1" si="378"/>
        <v>0</v>
      </c>
      <c r="S206" s="33">
        <f t="shared" ca="1" si="378"/>
        <v>0</v>
      </c>
      <c r="T206" s="33">
        <f t="shared" ca="1" si="378"/>
        <v>0</v>
      </c>
      <c r="U206" s="33">
        <f t="shared" ca="1" si="378"/>
        <v>0</v>
      </c>
      <c r="V206" s="33">
        <f t="shared" ca="1" si="378"/>
        <v>0</v>
      </c>
      <c r="W206" s="33">
        <f t="shared" ca="1" si="378"/>
        <v>0</v>
      </c>
      <c r="X206" s="33">
        <f t="shared" ca="1" si="378"/>
        <v>0</v>
      </c>
      <c r="Y206" s="33">
        <f t="shared" ca="1" si="378"/>
        <v>0</v>
      </c>
      <c r="Z206" s="33">
        <f t="shared" ca="1" si="378"/>
        <v>0</v>
      </c>
      <c r="AA206" s="33">
        <f t="shared" ca="1" si="377"/>
        <v>0</v>
      </c>
      <c r="AB206" s="33">
        <f t="shared" ca="1" si="377"/>
        <v>0</v>
      </c>
      <c r="AC206" s="33">
        <f t="shared" ca="1" si="377"/>
        <v>0</v>
      </c>
      <c r="AD206" s="33">
        <f t="shared" ca="1" si="377"/>
        <v>0</v>
      </c>
      <c r="AE206" s="33">
        <f t="shared" ca="1" si="377"/>
        <v>0</v>
      </c>
      <c r="AF206" s="33">
        <f t="shared" ca="1" si="377"/>
        <v>0</v>
      </c>
      <c r="AG206" s="33">
        <f t="shared" ca="1" si="377"/>
        <v>0</v>
      </c>
      <c r="AH206" s="33">
        <f t="shared" ca="1" si="377"/>
        <v>0</v>
      </c>
      <c r="AI206" s="33">
        <f t="shared" ca="1" si="377"/>
        <v>0</v>
      </c>
      <c r="AJ206" s="33">
        <f t="shared" ca="1" si="377"/>
        <v>0</v>
      </c>
      <c r="AK206" s="33">
        <f t="shared" ca="1" si="377"/>
        <v>0</v>
      </c>
      <c r="AL206" s="33">
        <f t="shared" ca="1" si="377"/>
        <v>0</v>
      </c>
      <c r="AM206" s="33">
        <f t="shared" ca="1" si="377"/>
        <v>0</v>
      </c>
      <c r="AN206" s="33">
        <f t="shared" ca="1" si="380"/>
        <v>0</v>
      </c>
      <c r="AO206" s="33">
        <f t="shared" ca="1" si="380"/>
        <v>0</v>
      </c>
      <c r="AP206" s="33">
        <f t="shared" ca="1" si="380"/>
        <v>0</v>
      </c>
      <c r="AQ206" s="33">
        <f t="shared" ca="1" si="380"/>
        <v>0</v>
      </c>
      <c r="AR206" s="33">
        <f t="shared" ca="1" si="380"/>
        <v>0</v>
      </c>
      <c r="AS206" s="33">
        <f t="shared" ca="1" si="380"/>
        <v>0</v>
      </c>
      <c r="AT206" s="33">
        <f t="shared" ca="1" si="380"/>
        <v>0</v>
      </c>
      <c r="AU206" s="33">
        <f t="shared" ca="1" si="368"/>
        <v>0</v>
      </c>
      <c r="AV206" s="33">
        <f t="shared" ca="1" si="368"/>
        <v>0</v>
      </c>
      <c r="AW206" s="33">
        <f t="shared" ca="1" si="375"/>
        <v>0</v>
      </c>
      <c r="AX206" s="33">
        <f t="shared" ca="1" si="375"/>
        <v>0</v>
      </c>
      <c r="AY206" s="33">
        <f t="shared" ref="AY206:BG206" ca="1" si="381">IF(OR($C206=MAXR, $C206=0, AY$24=0, AY$19=0), 0, IF(LEN(INDIRECT($F$9&amp;AY$20&amp;$C206))=0, NULL,  INDIRECT($F$9&amp;AY$20&amp;$C206)))</f>
        <v>0</v>
      </c>
      <c r="AZ206" s="33">
        <f t="shared" ca="1" si="381"/>
        <v>0</v>
      </c>
      <c r="BA206" s="33">
        <f t="shared" ca="1" si="381"/>
        <v>0</v>
      </c>
      <c r="BB206" s="33">
        <f t="shared" ca="1" si="381"/>
        <v>0</v>
      </c>
      <c r="BC206" s="33">
        <f t="shared" ca="1" si="381"/>
        <v>0</v>
      </c>
      <c r="BD206" s="33">
        <f t="shared" ca="1" si="381"/>
        <v>0</v>
      </c>
      <c r="BE206" s="33">
        <f t="shared" ca="1" si="381"/>
        <v>0</v>
      </c>
      <c r="BF206" s="33">
        <f t="shared" ca="1" si="381"/>
        <v>0</v>
      </c>
      <c r="BG206" s="33">
        <f t="shared" ca="1" si="381"/>
        <v>0</v>
      </c>
      <c r="BH206" s="33"/>
      <c r="BJ206" s="148" t="str">
        <f t="shared" ca="1" si="310"/>
        <v/>
      </c>
      <c r="BL206" s="30"/>
      <c r="BN206" s="29" t="str">
        <f t="shared" ca="1" si="311"/>
        <v/>
      </c>
      <c r="BO206" s="29" t="str">
        <f t="shared" ca="1" si="312"/>
        <v/>
      </c>
      <c r="BP206" s="29" t="str">
        <f t="shared" ca="1" si="313"/>
        <v/>
      </c>
      <c r="BQ206" s="29" t="str">
        <f t="shared" ca="1" si="314"/>
        <v/>
      </c>
      <c r="BR206" s="29" t="str">
        <f t="shared" ca="1" si="315"/>
        <v/>
      </c>
      <c r="BS206" s="29" t="str">
        <f t="shared" ca="1" si="316"/>
        <v/>
      </c>
      <c r="BT206" s="29" t="str">
        <f t="shared" ca="1" si="317"/>
        <v/>
      </c>
      <c r="BU206" s="29" t="str">
        <f t="shared" ca="1" si="318"/>
        <v/>
      </c>
      <c r="BV206" s="29" t="str">
        <f t="shared" ca="1" si="319"/>
        <v/>
      </c>
      <c r="BW206" s="29" t="str">
        <f t="shared" ca="1" si="320"/>
        <v/>
      </c>
      <c r="BX206" s="29" t="str">
        <f t="shared" ca="1" si="321"/>
        <v/>
      </c>
      <c r="BY206" s="29" t="str">
        <f t="shared" ca="1" si="322"/>
        <v/>
      </c>
      <c r="BZ206" s="29" t="str">
        <f t="shared" ca="1" si="323"/>
        <v/>
      </c>
      <c r="CA206" s="29" t="str">
        <f t="shared" ca="1" si="324"/>
        <v/>
      </c>
      <c r="CB206" s="29" t="str">
        <f t="shared" ca="1" si="325"/>
        <v/>
      </c>
      <c r="CC206" s="29" t="str">
        <f t="shared" ca="1" si="326"/>
        <v/>
      </c>
      <c r="CD206" s="29" t="str">
        <f t="shared" ca="1" si="327"/>
        <v/>
      </c>
      <c r="CE206" s="29" t="str">
        <f t="shared" ca="1" si="328"/>
        <v/>
      </c>
      <c r="CF206" s="29" t="str">
        <f t="shared" ca="1" si="329"/>
        <v/>
      </c>
      <c r="CG206" s="29" t="str">
        <f t="shared" ca="1" si="330"/>
        <v/>
      </c>
      <c r="CH206" s="29" t="str">
        <f t="shared" ca="1" si="331"/>
        <v/>
      </c>
      <c r="CI206" s="29" t="str">
        <f t="shared" ca="1" si="332"/>
        <v/>
      </c>
      <c r="CJ206" s="29" t="str">
        <f t="shared" ca="1" si="333"/>
        <v/>
      </c>
      <c r="CK206" s="29" t="str">
        <f t="shared" ca="1" si="334"/>
        <v/>
      </c>
      <c r="CL206" s="29" t="str">
        <f t="shared" ca="1" si="335"/>
        <v/>
      </c>
      <c r="CM206" s="29" t="str">
        <f t="shared" ca="1" si="336"/>
        <v/>
      </c>
      <c r="CN206" s="29" t="str">
        <f t="shared" ca="1" si="337"/>
        <v/>
      </c>
      <c r="CO206" s="29" t="str">
        <f t="shared" ca="1" si="338"/>
        <v/>
      </c>
      <c r="CP206" s="29" t="str">
        <f t="shared" ca="1" si="339"/>
        <v/>
      </c>
      <c r="CQ206" s="29" t="str">
        <f t="shared" ca="1" si="340"/>
        <v/>
      </c>
      <c r="CR206" s="29" t="str">
        <f t="shared" ca="1" si="341"/>
        <v/>
      </c>
      <c r="CS206" s="29" t="str">
        <f t="shared" ca="1" si="342"/>
        <v/>
      </c>
      <c r="CT206" s="29" t="str">
        <f t="shared" ca="1" si="343"/>
        <v/>
      </c>
      <c r="CU206" s="29" t="str">
        <f t="shared" ca="1" si="344"/>
        <v/>
      </c>
      <c r="CV206" s="29" t="str">
        <f t="shared" ca="1" si="345"/>
        <v/>
      </c>
      <c r="CW206" s="29" t="str">
        <f t="shared" ca="1" si="346"/>
        <v/>
      </c>
      <c r="CX206" s="29" t="str">
        <f t="shared" ca="1" si="347"/>
        <v/>
      </c>
      <c r="CY206" s="29" t="str">
        <f t="shared" ca="1" si="348"/>
        <v/>
      </c>
      <c r="CZ206" s="29" t="str">
        <f t="shared" ca="1" si="349"/>
        <v/>
      </c>
      <c r="DA206" s="29" t="str">
        <f t="shared" ca="1" si="350"/>
        <v/>
      </c>
      <c r="DB206" s="29" t="str">
        <f t="shared" ca="1" si="351"/>
        <v/>
      </c>
      <c r="DC206" s="29" t="str">
        <f t="shared" ca="1" si="352"/>
        <v/>
      </c>
      <c r="DD206" s="29" t="str">
        <f t="shared" ca="1" si="353"/>
        <v/>
      </c>
      <c r="DE206" s="29" t="str">
        <f t="shared" ca="1" si="354"/>
        <v/>
      </c>
      <c r="DF206" s="29" t="str">
        <f t="shared" ca="1" si="355"/>
        <v/>
      </c>
      <c r="DG206" s="29" t="str">
        <f t="shared" ca="1" si="356"/>
        <v/>
      </c>
      <c r="DH206" s="29" t="str">
        <f t="shared" ca="1" si="357"/>
        <v/>
      </c>
      <c r="DI206" s="29" t="str">
        <f t="shared" ca="1" si="358"/>
        <v/>
      </c>
      <c r="DJ206" s="29" t="str">
        <f t="shared" ca="1" si="359"/>
        <v/>
      </c>
      <c r="DK206" s="29" t="str">
        <f t="shared" ca="1" si="360"/>
        <v/>
      </c>
      <c r="DL206" s="29" t="str">
        <f t="shared" ca="1" si="361"/>
        <v/>
      </c>
      <c r="DM206" s="29" t="str">
        <f t="shared" ca="1" si="362"/>
        <v/>
      </c>
      <c r="JD206">
        <f t="shared" si="145"/>
        <v>0</v>
      </c>
      <c r="JE206">
        <f t="shared" si="363"/>
        <v>0</v>
      </c>
      <c r="JF206" t="str">
        <f t="shared" ca="1" si="364"/>
        <v/>
      </c>
      <c r="JG206" t="str">
        <f t="shared" ca="1" si="365"/>
        <v/>
      </c>
      <c r="JH206" t="str">
        <f t="shared" ca="1" si="366"/>
        <v/>
      </c>
      <c r="JI206" t="str">
        <f t="shared" ca="1" si="367"/>
        <v/>
      </c>
    </row>
    <row r="207" spans="3:269" x14ac:dyDescent="0.2">
      <c r="C207" s="9">
        <f t="array" aca="1" ref="C207" ca="1">MIN(IF($L$7=0, 0, IF(INDIRECT($L$6)&gt;0, IF(ROW(INDIRECT($L$6))&gt;C206, ROW(INDIRECT($L$6)), MAXR))))</f>
        <v>9999999</v>
      </c>
      <c r="D207" s="9">
        <f t="shared" ca="1" si="85"/>
        <v>0</v>
      </c>
      <c r="E207" s="9">
        <f t="shared" ca="1" si="307"/>
        <v>0</v>
      </c>
      <c r="F207" s="105" t="str">
        <f t="shared" ca="1" si="308"/>
        <v/>
      </c>
      <c r="G207" s="7">
        <f t="shared" ca="1" si="309"/>
        <v>0</v>
      </c>
      <c r="H207" s="33">
        <f t="shared" ca="1" si="379"/>
        <v>0</v>
      </c>
      <c r="I207" s="33">
        <f t="shared" ca="1" si="379"/>
        <v>0</v>
      </c>
      <c r="J207" s="33">
        <f t="shared" ca="1" si="379"/>
        <v>0</v>
      </c>
      <c r="K207" s="33">
        <f t="shared" ca="1" si="379"/>
        <v>0</v>
      </c>
      <c r="L207" s="33">
        <f t="shared" ca="1" si="379"/>
        <v>0</v>
      </c>
      <c r="M207" s="33">
        <f t="shared" ca="1" si="379"/>
        <v>0</v>
      </c>
      <c r="N207" s="33">
        <f t="shared" ca="1" si="379"/>
        <v>0</v>
      </c>
      <c r="O207" s="33">
        <f t="shared" ca="1" si="379"/>
        <v>0</v>
      </c>
      <c r="P207" s="33">
        <f t="shared" ca="1" si="379"/>
        <v>0</v>
      </c>
      <c r="Q207" s="33">
        <f t="shared" ca="1" si="379"/>
        <v>0</v>
      </c>
      <c r="R207" s="33">
        <f t="shared" ca="1" si="378"/>
        <v>0</v>
      </c>
      <c r="S207" s="33">
        <f t="shared" ca="1" si="378"/>
        <v>0</v>
      </c>
      <c r="T207" s="33">
        <f t="shared" ca="1" si="378"/>
        <v>0</v>
      </c>
      <c r="U207" s="33">
        <f t="shared" ca="1" si="378"/>
        <v>0</v>
      </c>
      <c r="V207" s="33">
        <f t="shared" ca="1" si="378"/>
        <v>0</v>
      </c>
      <c r="W207" s="33">
        <f t="shared" ca="1" si="378"/>
        <v>0</v>
      </c>
      <c r="X207" s="33">
        <f t="shared" ca="1" si="378"/>
        <v>0</v>
      </c>
      <c r="Y207" s="33">
        <f t="shared" ca="1" si="378"/>
        <v>0</v>
      </c>
      <c r="Z207" s="33">
        <f t="shared" ca="1" si="378"/>
        <v>0</v>
      </c>
      <c r="AA207" s="33">
        <f t="shared" ca="1" si="377"/>
        <v>0</v>
      </c>
      <c r="AB207" s="33">
        <f t="shared" ca="1" si="377"/>
        <v>0</v>
      </c>
      <c r="AC207" s="33">
        <f t="shared" ca="1" si="377"/>
        <v>0</v>
      </c>
      <c r="AD207" s="33">
        <f t="shared" ca="1" si="377"/>
        <v>0</v>
      </c>
      <c r="AE207" s="33">
        <f t="shared" ca="1" si="377"/>
        <v>0</v>
      </c>
      <c r="AF207" s="33">
        <f t="shared" ca="1" si="377"/>
        <v>0</v>
      </c>
      <c r="AG207" s="33">
        <f t="shared" ca="1" si="377"/>
        <v>0</v>
      </c>
      <c r="AH207" s="33">
        <f t="shared" ca="1" si="377"/>
        <v>0</v>
      </c>
      <c r="AI207" s="33">
        <f t="shared" ca="1" si="377"/>
        <v>0</v>
      </c>
      <c r="AJ207" s="33">
        <f t="shared" ca="1" si="377"/>
        <v>0</v>
      </c>
      <c r="AK207" s="33">
        <f t="shared" ca="1" si="377"/>
        <v>0</v>
      </c>
      <c r="AL207" s="33">
        <f t="shared" ca="1" si="377"/>
        <v>0</v>
      </c>
      <c r="AM207" s="33">
        <f t="shared" ca="1" si="377"/>
        <v>0</v>
      </c>
      <c r="AN207" s="33">
        <f t="shared" ca="1" si="380"/>
        <v>0</v>
      </c>
      <c r="AO207" s="33">
        <f t="shared" ca="1" si="380"/>
        <v>0</v>
      </c>
      <c r="AP207" s="33">
        <f t="shared" ca="1" si="380"/>
        <v>0</v>
      </c>
      <c r="AQ207" s="33">
        <f t="shared" ca="1" si="380"/>
        <v>0</v>
      </c>
      <c r="AR207" s="33">
        <f t="shared" ca="1" si="380"/>
        <v>0</v>
      </c>
      <c r="AS207" s="33">
        <f t="shared" ca="1" si="380"/>
        <v>0</v>
      </c>
      <c r="AT207" s="33">
        <f t="shared" ca="1" si="380"/>
        <v>0</v>
      </c>
      <c r="AU207" s="33">
        <f t="shared" ca="1" si="368"/>
        <v>0</v>
      </c>
      <c r="AV207" s="33">
        <f t="shared" ca="1" si="368"/>
        <v>0</v>
      </c>
      <c r="AW207" s="33">
        <f t="shared" ref="AW207:BG214" ca="1" si="382">IF(OR($C207=MAXR, $C207=0, AW$24=0, AW$19=0), 0, IF(LEN(INDIRECT($F$9&amp;AW$20&amp;$C207))=0, NULL,  INDIRECT($F$9&amp;AW$20&amp;$C207)))</f>
        <v>0</v>
      </c>
      <c r="AX207" s="33">
        <f t="shared" ca="1" si="382"/>
        <v>0</v>
      </c>
      <c r="AY207" s="33">
        <f t="shared" ca="1" si="382"/>
        <v>0</v>
      </c>
      <c r="AZ207" s="33">
        <f t="shared" ca="1" si="382"/>
        <v>0</v>
      </c>
      <c r="BA207" s="33">
        <f t="shared" ca="1" si="382"/>
        <v>0</v>
      </c>
      <c r="BB207" s="33">
        <f t="shared" ca="1" si="382"/>
        <v>0</v>
      </c>
      <c r="BC207" s="33">
        <f t="shared" ca="1" si="382"/>
        <v>0</v>
      </c>
      <c r="BD207" s="33">
        <f t="shared" ca="1" si="382"/>
        <v>0</v>
      </c>
      <c r="BE207" s="33">
        <f t="shared" ca="1" si="382"/>
        <v>0</v>
      </c>
      <c r="BF207" s="33">
        <f t="shared" ca="1" si="382"/>
        <v>0</v>
      </c>
      <c r="BG207" s="33">
        <f t="shared" ca="1" si="382"/>
        <v>0</v>
      </c>
      <c r="BH207" s="33"/>
      <c r="BJ207" s="148" t="str">
        <f t="shared" ca="1" si="310"/>
        <v/>
      </c>
      <c r="BL207" s="30"/>
      <c r="BN207" s="29" t="str">
        <f t="shared" ca="1" si="311"/>
        <v/>
      </c>
      <c r="BO207" s="29" t="str">
        <f t="shared" ca="1" si="312"/>
        <v/>
      </c>
      <c r="BP207" s="29" t="str">
        <f t="shared" ca="1" si="313"/>
        <v/>
      </c>
      <c r="BQ207" s="29" t="str">
        <f t="shared" ca="1" si="314"/>
        <v/>
      </c>
      <c r="BR207" s="29" t="str">
        <f t="shared" ca="1" si="315"/>
        <v/>
      </c>
      <c r="BS207" s="29" t="str">
        <f t="shared" ca="1" si="316"/>
        <v/>
      </c>
      <c r="BT207" s="29" t="str">
        <f t="shared" ca="1" si="317"/>
        <v/>
      </c>
      <c r="BU207" s="29" t="str">
        <f t="shared" ca="1" si="318"/>
        <v/>
      </c>
      <c r="BV207" s="29" t="str">
        <f t="shared" ca="1" si="319"/>
        <v/>
      </c>
      <c r="BW207" s="29" t="str">
        <f t="shared" ca="1" si="320"/>
        <v/>
      </c>
      <c r="BX207" s="29" t="str">
        <f t="shared" ca="1" si="321"/>
        <v/>
      </c>
      <c r="BY207" s="29" t="str">
        <f t="shared" ca="1" si="322"/>
        <v/>
      </c>
      <c r="BZ207" s="29" t="str">
        <f t="shared" ca="1" si="323"/>
        <v/>
      </c>
      <c r="CA207" s="29" t="str">
        <f t="shared" ca="1" si="324"/>
        <v/>
      </c>
      <c r="CB207" s="29" t="str">
        <f t="shared" ca="1" si="325"/>
        <v/>
      </c>
      <c r="CC207" s="29" t="str">
        <f t="shared" ca="1" si="326"/>
        <v/>
      </c>
      <c r="CD207" s="29" t="str">
        <f t="shared" ca="1" si="327"/>
        <v/>
      </c>
      <c r="CE207" s="29" t="str">
        <f t="shared" ca="1" si="328"/>
        <v/>
      </c>
      <c r="CF207" s="29" t="str">
        <f t="shared" ca="1" si="329"/>
        <v/>
      </c>
      <c r="CG207" s="29" t="str">
        <f t="shared" ca="1" si="330"/>
        <v/>
      </c>
      <c r="CH207" s="29" t="str">
        <f t="shared" ca="1" si="331"/>
        <v/>
      </c>
      <c r="CI207" s="29" t="str">
        <f t="shared" ca="1" si="332"/>
        <v/>
      </c>
      <c r="CJ207" s="29" t="str">
        <f t="shared" ca="1" si="333"/>
        <v/>
      </c>
      <c r="CK207" s="29" t="str">
        <f t="shared" ca="1" si="334"/>
        <v/>
      </c>
      <c r="CL207" s="29" t="str">
        <f t="shared" ca="1" si="335"/>
        <v/>
      </c>
      <c r="CM207" s="29" t="str">
        <f t="shared" ca="1" si="336"/>
        <v/>
      </c>
      <c r="CN207" s="29" t="str">
        <f t="shared" ca="1" si="337"/>
        <v/>
      </c>
      <c r="CO207" s="29" t="str">
        <f t="shared" ca="1" si="338"/>
        <v/>
      </c>
      <c r="CP207" s="29" t="str">
        <f t="shared" ca="1" si="339"/>
        <v/>
      </c>
      <c r="CQ207" s="29" t="str">
        <f t="shared" ca="1" si="340"/>
        <v/>
      </c>
      <c r="CR207" s="29" t="str">
        <f t="shared" ca="1" si="341"/>
        <v/>
      </c>
      <c r="CS207" s="29" t="str">
        <f t="shared" ca="1" si="342"/>
        <v/>
      </c>
      <c r="CT207" s="29" t="str">
        <f t="shared" ca="1" si="343"/>
        <v/>
      </c>
      <c r="CU207" s="29" t="str">
        <f t="shared" ca="1" si="344"/>
        <v/>
      </c>
      <c r="CV207" s="29" t="str">
        <f t="shared" ca="1" si="345"/>
        <v/>
      </c>
      <c r="CW207" s="29" t="str">
        <f t="shared" ca="1" si="346"/>
        <v/>
      </c>
      <c r="CX207" s="29" t="str">
        <f t="shared" ca="1" si="347"/>
        <v/>
      </c>
      <c r="CY207" s="29" t="str">
        <f t="shared" ca="1" si="348"/>
        <v/>
      </c>
      <c r="CZ207" s="29" t="str">
        <f t="shared" ca="1" si="349"/>
        <v/>
      </c>
      <c r="DA207" s="29" t="str">
        <f t="shared" ca="1" si="350"/>
        <v/>
      </c>
      <c r="DB207" s="29" t="str">
        <f t="shared" ca="1" si="351"/>
        <v/>
      </c>
      <c r="DC207" s="29" t="str">
        <f t="shared" ca="1" si="352"/>
        <v/>
      </c>
      <c r="DD207" s="29" t="str">
        <f t="shared" ca="1" si="353"/>
        <v/>
      </c>
      <c r="DE207" s="29" t="str">
        <f t="shared" ca="1" si="354"/>
        <v/>
      </c>
      <c r="DF207" s="29" t="str">
        <f t="shared" ca="1" si="355"/>
        <v/>
      </c>
      <c r="DG207" s="29" t="str">
        <f t="shared" ca="1" si="356"/>
        <v/>
      </c>
      <c r="DH207" s="29" t="str">
        <f t="shared" ca="1" si="357"/>
        <v/>
      </c>
      <c r="DI207" s="29" t="str">
        <f t="shared" ca="1" si="358"/>
        <v/>
      </c>
      <c r="DJ207" s="29" t="str">
        <f t="shared" ca="1" si="359"/>
        <v/>
      </c>
      <c r="DK207" s="29" t="str">
        <f t="shared" ca="1" si="360"/>
        <v/>
      </c>
      <c r="DL207" s="29" t="str">
        <f t="shared" ca="1" si="361"/>
        <v/>
      </c>
      <c r="DM207" s="29" t="str">
        <f t="shared" ca="1" si="362"/>
        <v/>
      </c>
      <c r="JD207">
        <f t="shared" si="145"/>
        <v>0</v>
      </c>
      <c r="JE207">
        <f t="shared" si="363"/>
        <v>0</v>
      </c>
      <c r="JF207" t="str">
        <f t="shared" ca="1" si="364"/>
        <v/>
      </c>
      <c r="JG207" t="str">
        <f t="shared" ca="1" si="365"/>
        <v/>
      </c>
      <c r="JH207" t="str">
        <f t="shared" ca="1" si="366"/>
        <v/>
      </c>
      <c r="JI207" t="str">
        <f t="shared" ca="1" si="367"/>
        <v/>
      </c>
    </row>
    <row r="208" spans="3:269" x14ac:dyDescent="0.2">
      <c r="C208" s="9">
        <f t="array" aca="1" ref="C208" ca="1">MIN(IF($L$7=0, 0, IF(INDIRECT($L$6)&gt;0, IF(ROW(INDIRECT($L$6))&gt;C207, ROW(INDIRECT($L$6)), MAXR))))</f>
        <v>9999999</v>
      </c>
      <c r="D208" s="9">
        <f t="shared" ca="1" si="85"/>
        <v>0</v>
      </c>
      <c r="E208" s="9">
        <f t="shared" ca="1" si="307"/>
        <v>0</v>
      </c>
      <c r="F208" s="105" t="str">
        <f t="shared" ca="1" si="308"/>
        <v/>
      </c>
      <c r="G208" s="7">
        <f t="shared" ca="1" si="309"/>
        <v>0</v>
      </c>
      <c r="H208" s="33">
        <f t="shared" ca="1" si="379"/>
        <v>0</v>
      </c>
      <c r="I208" s="33">
        <f t="shared" ca="1" si="379"/>
        <v>0</v>
      </c>
      <c r="J208" s="33">
        <f t="shared" ca="1" si="379"/>
        <v>0</v>
      </c>
      <c r="K208" s="33">
        <f t="shared" ca="1" si="379"/>
        <v>0</v>
      </c>
      <c r="L208" s="33">
        <f t="shared" ca="1" si="379"/>
        <v>0</v>
      </c>
      <c r="M208" s="33">
        <f t="shared" ca="1" si="379"/>
        <v>0</v>
      </c>
      <c r="N208" s="33">
        <f t="shared" ca="1" si="379"/>
        <v>0</v>
      </c>
      <c r="O208" s="33">
        <f t="shared" ca="1" si="379"/>
        <v>0</v>
      </c>
      <c r="P208" s="33">
        <f t="shared" ca="1" si="379"/>
        <v>0</v>
      </c>
      <c r="Q208" s="33">
        <f t="shared" ca="1" si="379"/>
        <v>0</v>
      </c>
      <c r="R208" s="33">
        <f t="shared" ca="1" si="378"/>
        <v>0</v>
      </c>
      <c r="S208" s="33">
        <f t="shared" ca="1" si="378"/>
        <v>0</v>
      </c>
      <c r="T208" s="33">
        <f t="shared" ca="1" si="378"/>
        <v>0</v>
      </c>
      <c r="U208" s="33">
        <f t="shared" ca="1" si="378"/>
        <v>0</v>
      </c>
      <c r="V208" s="33">
        <f t="shared" ca="1" si="378"/>
        <v>0</v>
      </c>
      <c r="W208" s="33">
        <f t="shared" ca="1" si="378"/>
        <v>0</v>
      </c>
      <c r="X208" s="33">
        <f t="shared" ca="1" si="378"/>
        <v>0</v>
      </c>
      <c r="Y208" s="33">
        <f t="shared" ca="1" si="378"/>
        <v>0</v>
      </c>
      <c r="Z208" s="33">
        <f t="shared" ca="1" si="378"/>
        <v>0</v>
      </c>
      <c r="AA208" s="33">
        <f t="shared" ca="1" si="377"/>
        <v>0</v>
      </c>
      <c r="AB208" s="33">
        <f t="shared" ca="1" si="377"/>
        <v>0</v>
      </c>
      <c r="AC208" s="33">
        <f t="shared" ca="1" si="377"/>
        <v>0</v>
      </c>
      <c r="AD208" s="33">
        <f t="shared" ca="1" si="377"/>
        <v>0</v>
      </c>
      <c r="AE208" s="33">
        <f t="shared" ca="1" si="377"/>
        <v>0</v>
      </c>
      <c r="AF208" s="33">
        <f t="shared" ca="1" si="377"/>
        <v>0</v>
      </c>
      <c r="AG208" s="33">
        <f t="shared" ca="1" si="377"/>
        <v>0</v>
      </c>
      <c r="AH208" s="33">
        <f t="shared" ca="1" si="377"/>
        <v>0</v>
      </c>
      <c r="AI208" s="33">
        <f t="shared" ca="1" si="377"/>
        <v>0</v>
      </c>
      <c r="AJ208" s="33">
        <f t="shared" ca="1" si="377"/>
        <v>0</v>
      </c>
      <c r="AK208" s="33">
        <f t="shared" ca="1" si="377"/>
        <v>0</v>
      </c>
      <c r="AL208" s="33">
        <f t="shared" ca="1" si="377"/>
        <v>0</v>
      </c>
      <c r="AM208" s="33">
        <f t="shared" ca="1" si="377"/>
        <v>0</v>
      </c>
      <c r="AN208" s="33">
        <f t="shared" ca="1" si="380"/>
        <v>0</v>
      </c>
      <c r="AO208" s="33">
        <f t="shared" ca="1" si="380"/>
        <v>0</v>
      </c>
      <c r="AP208" s="33">
        <f t="shared" ca="1" si="380"/>
        <v>0</v>
      </c>
      <c r="AQ208" s="33">
        <f t="shared" ca="1" si="380"/>
        <v>0</v>
      </c>
      <c r="AR208" s="33">
        <f t="shared" ca="1" si="380"/>
        <v>0</v>
      </c>
      <c r="AS208" s="33">
        <f t="shared" ca="1" si="380"/>
        <v>0</v>
      </c>
      <c r="AT208" s="33">
        <f t="shared" ca="1" si="380"/>
        <v>0</v>
      </c>
      <c r="AU208" s="33">
        <f t="shared" ca="1" si="368"/>
        <v>0</v>
      </c>
      <c r="AV208" s="33">
        <f t="shared" ca="1" si="368"/>
        <v>0</v>
      </c>
      <c r="AW208" s="33">
        <f t="shared" ca="1" si="382"/>
        <v>0</v>
      </c>
      <c r="AX208" s="33">
        <f t="shared" ca="1" si="382"/>
        <v>0</v>
      </c>
      <c r="AY208" s="33">
        <f t="shared" ca="1" si="382"/>
        <v>0</v>
      </c>
      <c r="AZ208" s="33">
        <f t="shared" ca="1" si="382"/>
        <v>0</v>
      </c>
      <c r="BA208" s="33">
        <f t="shared" ca="1" si="382"/>
        <v>0</v>
      </c>
      <c r="BB208" s="33">
        <f t="shared" ca="1" si="382"/>
        <v>0</v>
      </c>
      <c r="BC208" s="33">
        <f t="shared" ca="1" si="382"/>
        <v>0</v>
      </c>
      <c r="BD208" s="33">
        <f t="shared" ca="1" si="382"/>
        <v>0</v>
      </c>
      <c r="BE208" s="33">
        <f t="shared" ca="1" si="382"/>
        <v>0</v>
      </c>
      <c r="BF208" s="33">
        <f t="shared" ca="1" si="382"/>
        <v>0</v>
      </c>
      <c r="BG208" s="33">
        <f t="shared" ca="1" si="382"/>
        <v>0</v>
      </c>
      <c r="BH208" s="33"/>
      <c r="BJ208" s="148" t="str">
        <f t="shared" ca="1" si="310"/>
        <v/>
      </c>
      <c r="BL208" s="30"/>
      <c r="BN208" s="29" t="str">
        <f t="shared" ca="1" si="311"/>
        <v/>
      </c>
      <c r="BO208" s="29" t="str">
        <f t="shared" ca="1" si="312"/>
        <v/>
      </c>
      <c r="BP208" s="29" t="str">
        <f t="shared" ca="1" si="313"/>
        <v/>
      </c>
      <c r="BQ208" s="29" t="str">
        <f t="shared" ca="1" si="314"/>
        <v/>
      </c>
      <c r="BR208" s="29" t="str">
        <f t="shared" ca="1" si="315"/>
        <v/>
      </c>
      <c r="BS208" s="29" t="str">
        <f t="shared" ca="1" si="316"/>
        <v/>
      </c>
      <c r="BT208" s="29" t="str">
        <f t="shared" ca="1" si="317"/>
        <v/>
      </c>
      <c r="BU208" s="29" t="str">
        <f t="shared" ca="1" si="318"/>
        <v/>
      </c>
      <c r="BV208" s="29" t="str">
        <f t="shared" ca="1" si="319"/>
        <v/>
      </c>
      <c r="BW208" s="29" t="str">
        <f t="shared" ca="1" si="320"/>
        <v/>
      </c>
      <c r="BX208" s="29" t="str">
        <f t="shared" ca="1" si="321"/>
        <v/>
      </c>
      <c r="BY208" s="29" t="str">
        <f t="shared" ca="1" si="322"/>
        <v/>
      </c>
      <c r="BZ208" s="29" t="str">
        <f t="shared" ca="1" si="323"/>
        <v/>
      </c>
      <c r="CA208" s="29" t="str">
        <f t="shared" ca="1" si="324"/>
        <v/>
      </c>
      <c r="CB208" s="29" t="str">
        <f t="shared" ca="1" si="325"/>
        <v/>
      </c>
      <c r="CC208" s="29" t="str">
        <f t="shared" ca="1" si="326"/>
        <v/>
      </c>
      <c r="CD208" s="29" t="str">
        <f t="shared" ca="1" si="327"/>
        <v/>
      </c>
      <c r="CE208" s="29" t="str">
        <f t="shared" ca="1" si="328"/>
        <v/>
      </c>
      <c r="CF208" s="29" t="str">
        <f t="shared" ca="1" si="329"/>
        <v/>
      </c>
      <c r="CG208" s="29" t="str">
        <f t="shared" ca="1" si="330"/>
        <v/>
      </c>
      <c r="CH208" s="29" t="str">
        <f t="shared" ca="1" si="331"/>
        <v/>
      </c>
      <c r="CI208" s="29" t="str">
        <f t="shared" ca="1" si="332"/>
        <v/>
      </c>
      <c r="CJ208" s="29" t="str">
        <f t="shared" ca="1" si="333"/>
        <v/>
      </c>
      <c r="CK208" s="29" t="str">
        <f t="shared" ca="1" si="334"/>
        <v/>
      </c>
      <c r="CL208" s="29" t="str">
        <f t="shared" ca="1" si="335"/>
        <v/>
      </c>
      <c r="CM208" s="29" t="str">
        <f t="shared" ca="1" si="336"/>
        <v/>
      </c>
      <c r="CN208" s="29" t="str">
        <f t="shared" ca="1" si="337"/>
        <v/>
      </c>
      <c r="CO208" s="29" t="str">
        <f t="shared" ca="1" si="338"/>
        <v/>
      </c>
      <c r="CP208" s="29" t="str">
        <f t="shared" ca="1" si="339"/>
        <v/>
      </c>
      <c r="CQ208" s="29" t="str">
        <f t="shared" ca="1" si="340"/>
        <v/>
      </c>
      <c r="CR208" s="29" t="str">
        <f t="shared" ca="1" si="341"/>
        <v/>
      </c>
      <c r="CS208" s="29" t="str">
        <f t="shared" ca="1" si="342"/>
        <v/>
      </c>
      <c r="CT208" s="29" t="str">
        <f t="shared" ca="1" si="343"/>
        <v/>
      </c>
      <c r="CU208" s="29" t="str">
        <f t="shared" ca="1" si="344"/>
        <v/>
      </c>
      <c r="CV208" s="29" t="str">
        <f t="shared" ca="1" si="345"/>
        <v/>
      </c>
      <c r="CW208" s="29" t="str">
        <f t="shared" ca="1" si="346"/>
        <v/>
      </c>
      <c r="CX208" s="29" t="str">
        <f t="shared" ca="1" si="347"/>
        <v/>
      </c>
      <c r="CY208" s="29" t="str">
        <f t="shared" ca="1" si="348"/>
        <v/>
      </c>
      <c r="CZ208" s="29" t="str">
        <f t="shared" ca="1" si="349"/>
        <v/>
      </c>
      <c r="DA208" s="29" t="str">
        <f t="shared" ca="1" si="350"/>
        <v/>
      </c>
      <c r="DB208" s="29" t="str">
        <f t="shared" ca="1" si="351"/>
        <v/>
      </c>
      <c r="DC208" s="29" t="str">
        <f t="shared" ca="1" si="352"/>
        <v/>
      </c>
      <c r="DD208" s="29" t="str">
        <f t="shared" ca="1" si="353"/>
        <v/>
      </c>
      <c r="DE208" s="29" t="str">
        <f t="shared" ca="1" si="354"/>
        <v/>
      </c>
      <c r="DF208" s="29" t="str">
        <f t="shared" ca="1" si="355"/>
        <v/>
      </c>
      <c r="DG208" s="29" t="str">
        <f t="shared" ca="1" si="356"/>
        <v/>
      </c>
      <c r="DH208" s="29" t="str">
        <f t="shared" ca="1" si="357"/>
        <v/>
      </c>
      <c r="DI208" s="29" t="str">
        <f t="shared" ca="1" si="358"/>
        <v/>
      </c>
      <c r="DJ208" s="29" t="str">
        <f t="shared" ca="1" si="359"/>
        <v/>
      </c>
      <c r="DK208" s="29" t="str">
        <f t="shared" ca="1" si="360"/>
        <v/>
      </c>
      <c r="DL208" s="29" t="str">
        <f t="shared" ca="1" si="361"/>
        <v/>
      </c>
      <c r="DM208" s="29" t="str">
        <f t="shared" ca="1" si="362"/>
        <v/>
      </c>
      <c r="JD208">
        <f t="shared" si="145"/>
        <v>0</v>
      </c>
      <c r="JE208">
        <f t="shared" si="363"/>
        <v>0</v>
      </c>
      <c r="JF208" t="str">
        <f t="shared" ca="1" si="364"/>
        <v/>
      </c>
      <c r="JG208" t="str">
        <f t="shared" ca="1" si="365"/>
        <v/>
      </c>
      <c r="JH208" t="str">
        <f t="shared" ca="1" si="366"/>
        <v/>
      </c>
      <c r="JI208" t="str">
        <f t="shared" ca="1" si="367"/>
        <v/>
      </c>
    </row>
    <row r="209" spans="3:269" x14ac:dyDescent="0.2">
      <c r="C209" s="9">
        <f t="array" aca="1" ref="C209" ca="1">MIN(IF($L$7=0, 0, IF(INDIRECT($L$6)&gt;0, IF(ROW(INDIRECT($L$6))&gt;C208, ROW(INDIRECT($L$6)), MAXR))))</f>
        <v>9999999</v>
      </c>
      <c r="D209" s="9">
        <f t="shared" ca="1" si="85"/>
        <v>0</v>
      </c>
      <c r="E209" s="9">
        <f t="shared" ca="1" si="307"/>
        <v>0</v>
      </c>
      <c r="F209" s="105" t="str">
        <f t="shared" ca="1" si="308"/>
        <v/>
      </c>
      <c r="G209" s="7">
        <f t="shared" ca="1" si="309"/>
        <v>0</v>
      </c>
      <c r="H209" s="33">
        <f t="shared" ca="1" si="379"/>
        <v>0</v>
      </c>
      <c r="I209" s="33">
        <f t="shared" ca="1" si="379"/>
        <v>0</v>
      </c>
      <c r="J209" s="33">
        <f t="shared" ca="1" si="379"/>
        <v>0</v>
      </c>
      <c r="K209" s="33">
        <f t="shared" ca="1" si="379"/>
        <v>0</v>
      </c>
      <c r="L209" s="33">
        <f t="shared" ca="1" si="379"/>
        <v>0</v>
      </c>
      <c r="M209" s="33">
        <f t="shared" ca="1" si="379"/>
        <v>0</v>
      </c>
      <c r="N209" s="33">
        <f t="shared" ca="1" si="379"/>
        <v>0</v>
      </c>
      <c r="O209" s="33">
        <f t="shared" ca="1" si="379"/>
        <v>0</v>
      </c>
      <c r="P209" s="33">
        <f t="shared" ca="1" si="379"/>
        <v>0</v>
      </c>
      <c r="Q209" s="33">
        <f t="shared" ca="1" si="379"/>
        <v>0</v>
      </c>
      <c r="R209" s="33">
        <f t="shared" ca="1" si="378"/>
        <v>0</v>
      </c>
      <c r="S209" s="33">
        <f t="shared" ca="1" si="378"/>
        <v>0</v>
      </c>
      <c r="T209" s="33">
        <f t="shared" ca="1" si="378"/>
        <v>0</v>
      </c>
      <c r="U209" s="33">
        <f t="shared" ca="1" si="378"/>
        <v>0</v>
      </c>
      <c r="V209" s="33">
        <f t="shared" ca="1" si="378"/>
        <v>0</v>
      </c>
      <c r="W209" s="33">
        <f t="shared" ca="1" si="378"/>
        <v>0</v>
      </c>
      <c r="X209" s="33">
        <f t="shared" ca="1" si="378"/>
        <v>0</v>
      </c>
      <c r="Y209" s="33">
        <f t="shared" ca="1" si="378"/>
        <v>0</v>
      </c>
      <c r="Z209" s="33">
        <f t="shared" ca="1" si="378"/>
        <v>0</v>
      </c>
      <c r="AA209" s="33">
        <f t="shared" ca="1" si="377"/>
        <v>0</v>
      </c>
      <c r="AB209" s="33">
        <f t="shared" ca="1" si="377"/>
        <v>0</v>
      </c>
      <c r="AC209" s="33">
        <f t="shared" ca="1" si="377"/>
        <v>0</v>
      </c>
      <c r="AD209" s="33">
        <f t="shared" ref="AD209:AS227" ca="1" si="383">IF(OR($C209=MAXR, $C209=0, AD$24=0, AD$19=0), 0, IF(LEN(INDIRECT($F$9&amp;AD$20&amp;$C209))=0, NULL,  INDIRECT($F$9&amp;AD$20&amp;$C209)))</f>
        <v>0</v>
      </c>
      <c r="AE209" s="33">
        <f t="shared" ca="1" si="383"/>
        <v>0</v>
      </c>
      <c r="AF209" s="33">
        <f t="shared" ca="1" si="383"/>
        <v>0</v>
      </c>
      <c r="AG209" s="33">
        <f t="shared" ca="1" si="383"/>
        <v>0</v>
      </c>
      <c r="AH209" s="33">
        <f t="shared" ca="1" si="383"/>
        <v>0</v>
      </c>
      <c r="AI209" s="33">
        <f t="shared" ca="1" si="383"/>
        <v>0</v>
      </c>
      <c r="AJ209" s="33">
        <f t="shared" ca="1" si="383"/>
        <v>0</v>
      </c>
      <c r="AK209" s="33">
        <f t="shared" ca="1" si="383"/>
        <v>0</v>
      </c>
      <c r="AL209" s="33">
        <f t="shared" ca="1" si="383"/>
        <v>0</v>
      </c>
      <c r="AM209" s="33">
        <f t="shared" ca="1" si="383"/>
        <v>0</v>
      </c>
      <c r="AN209" s="33">
        <f t="shared" ca="1" si="383"/>
        <v>0</v>
      </c>
      <c r="AO209" s="33">
        <f t="shared" ca="1" si="383"/>
        <v>0</v>
      </c>
      <c r="AP209" s="33">
        <f t="shared" ca="1" si="383"/>
        <v>0</v>
      </c>
      <c r="AQ209" s="33">
        <f t="shared" ca="1" si="383"/>
        <v>0</v>
      </c>
      <c r="AR209" s="33">
        <f t="shared" ca="1" si="383"/>
        <v>0</v>
      </c>
      <c r="AS209" s="33">
        <f t="shared" ca="1" si="383"/>
        <v>0</v>
      </c>
      <c r="AT209" s="33">
        <f t="shared" ca="1" si="380"/>
        <v>0</v>
      </c>
      <c r="AU209" s="33">
        <f t="shared" ca="1" si="368"/>
        <v>0</v>
      </c>
      <c r="AV209" s="33">
        <f t="shared" ca="1" si="368"/>
        <v>0</v>
      </c>
      <c r="AW209" s="33">
        <f t="shared" ca="1" si="382"/>
        <v>0</v>
      </c>
      <c r="AX209" s="33">
        <f t="shared" ca="1" si="382"/>
        <v>0</v>
      </c>
      <c r="AY209" s="33">
        <f t="shared" ca="1" si="382"/>
        <v>0</v>
      </c>
      <c r="AZ209" s="33">
        <f t="shared" ca="1" si="382"/>
        <v>0</v>
      </c>
      <c r="BA209" s="33">
        <f t="shared" ca="1" si="382"/>
        <v>0</v>
      </c>
      <c r="BB209" s="33">
        <f t="shared" ca="1" si="382"/>
        <v>0</v>
      </c>
      <c r="BC209" s="33">
        <f t="shared" ca="1" si="382"/>
        <v>0</v>
      </c>
      <c r="BD209" s="33">
        <f t="shared" ca="1" si="382"/>
        <v>0</v>
      </c>
      <c r="BE209" s="33">
        <f t="shared" ca="1" si="382"/>
        <v>0</v>
      </c>
      <c r="BF209" s="33">
        <f t="shared" ca="1" si="382"/>
        <v>0</v>
      </c>
      <c r="BG209" s="33">
        <f t="shared" ca="1" si="382"/>
        <v>0</v>
      </c>
      <c r="BH209" s="33"/>
      <c r="BJ209" s="148" t="str">
        <f t="shared" ca="1" si="310"/>
        <v/>
      </c>
      <c r="BL209" s="30"/>
      <c r="BN209" s="29" t="str">
        <f t="shared" ca="1" si="311"/>
        <v/>
      </c>
      <c r="BO209" s="29" t="str">
        <f t="shared" ca="1" si="312"/>
        <v/>
      </c>
      <c r="BP209" s="29" t="str">
        <f t="shared" ca="1" si="313"/>
        <v/>
      </c>
      <c r="BQ209" s="29" t="str">
        <f t="shared" ca="1" si="314"/>
        <v/>
      </c>
      <c r="BR209" s="29" t="str">
        <f t="shared" ca="1" si="315"/>
        <v/>
      </c>
      <c r="BS209" s="29" t="str">
        <f t="shared" ca="1" si="316"/>
        <v/>
      </c>
      <c r="BT209" s="29" t="str">
        <f t="shared" ca="1" si="317"/>
        <v/>
      </c>
      <c r="BU209" s="29" t="str">
        <f t="shared" ca="1" si="318"/>
        <v/>
      </c>
      <c r="BV209" s="29" t="str">
        <f t="shared" ca="1" si="319"/>
        <v/>
      </c>
      <c r="BW209" s="29" t="str">
        <f t="shared" ca="1" si="320"/>
        <v/>
      </c>
      <c r="BX209" s="29" t="str">
        <f t="shared" ca="1" si="321"/>
        <v/>
      </c>
      <c r="BY209" s="29" t="str">
        <f t="shared" ca="1" si="322"/>
        <v/>
      </c>
      <c r="BZ209" s="29" t="str">
        <f t="shared" ca="1" si="323"/>
        <v/>
      </c>
      <c r="CA209" s="29" t="str">
        <f t="shared" ca="1" si="324"/>
        <v/>
      </c>
      <c r="CB209" s="29" t="str">
        <f t="shared" ca="1" si="325"/>
        <v/>
      </c>
      <c r="CC209" s="29" t="str">
        <f t="shared" ca="1" si="326"/>
        <v/>
      </c>
      <c r="CD209" s="29" t="str">
        <f t="shared" ca="1" si="327"/>
        <v/>
      </c>
      <c r="CE209" s="29" t="str">
        <f t="shared" ca="1" si="328"/>
        <v/>
      </c>
      <c r="CF209" s="29" t="str">
        <f t="shared" ca="1" si="329"/>
        <v/>
      </c>
      <c r="CG209" s="29" t="str">
        <f t="shared" ca="1" si="330"/>
        <v/>
      </c>
      <c r="CH209" s="29" t="str">
        <f t="shared" ca="1" si="331"/>
        <v/>
      </c>
      <c r="CI209" s="29" t="str">
        <f t="shared" ca="1" si="332"/>
        <v/>
      </c>
      <c r="CJ209" s="29" t="str">
        <f t="shared" ca="1" si="333"/>
        <v/>
      </c>
      <c r="CK209" s="29" t="str">
        <f t="shared" ca="1" si="334"/>
        <v/>
      </c>
      <c r="CL209" s="29" t="str">
        <f t="shared" ca="1" si="335"/>
        <v/>
      </c>
      <c r="CM209" s="29" t="str">
        <f t="shared" ca="1" si="336"/>
        <v/>
      </c>
      <c r="CN209" s="29" t="str">
        <f t="shared" ca="1" si="337"/>
        <v/>
      </c>
      <c r="CO209" s="29" t="str">
        <f t="shared" ca="1" si="338"/>
        <v/>
      </c>
      <c r="CP209" s="29" t="str">
        <f t="shared" ca="1" si="339"/>
        <v/>
      </c>
      <c r="CQ209" s="29" t="str">
        <f t="shared" ca="1" si="340"/>
        <v/>
      </c>
      <c r="CR209" s="29" t="str">
        <f t="shared" ca="1" si="341"/>
        <v/>
      </c>
      <c r="CS209" s="29" t="str">
        <f t="shared" ca="1" si="342"/>
        <v/>
      </c>
      <c r="CT209" s="29" t="str">
        <f t="shared" ca="1" si="343"/>
        <v/>
      </c>
      <c r="CU209" s="29" t="str">
        <f t="shared" ca="1" si="344"/>
        <v/>
      </c>
      <c r="CV209" s="29" t="str">
        <f t="shared" ca="1" si="345"/>
        <v/>
      </c>
      <c r="CW209" s="29" t="str">
        <f t="shared" ca="1" si="346"/>
        <v/>
      </c>
      <c r="CX209" s="29" t="str">
        <f t="shared" ca="1" si="347"/>
        <v/>
      </c>
      <c r="CY209" s="29" t="str">
        <f t="shared" ca="1" si="348"/>
        <v/>
      </c>
      <c r="CZ209" s="29" t="str">
        <f t="shared" ca="1" si="349"/>
        <v/>
      </c>
      <c r="DA209" s="29" t="str">
        <f t="shared" ca="1" si="350"/>
        <v/>
      </c>
      <c r="DB209" s="29" t="str">
        <f t="shared" ca="1" si="351"/>
        <v/>
      </c>
      <c r="DC209" s="29" t="str">
        <f t="shared" ca="1" si="352"/>
        <v/>
      </c>
      <c r="DD209" s="29" t="str">
        <f t="shared" ca="1" si="353"/>
        <v/>
      </c>
      <c r="DE209" s="29" t="str">
        <f t="shared" ca="1" si="354"/>
        <v/>
      </c>
      <c r="DF209" s="29" t="str">
        <f t="shared" ca="1" si="355"/>
        <v/>
      </c>
      <c r="DG209" s="29" t="str">
        <f t="shared" ca="1" si="356"/>
        <v/>
      </c>
      <c r="DH209" s="29" t="str">
        <f t="shared" ca="1" si="357"/>
        <v/>
      </c>
      <c r="DI209" s="29" t="str">
        <f t="shared" ca="1" si="358"/>
        <v/>
      </c>
      <c r="DJ209" s="29" t="str">
        <f t="shared" ca="1" si="359"/>
        <v/>
      </c>
      <c r="DK209" s="29" t="str">
        <f t="shared" ca="1" si="360"/>
        <v/>
      </c>
      <c r="DL209" s="29" t="str">
        <f t="shared" ca="1" si="361"/>
        <v/>
      </c>
      <c r="DM209" s="29" t="str">
        <f t="shared" ca="1" si="362"/>
        <v/>
      </c>
      <c r="JD209">
        <f t="shared" si="145"/>
        <v>0</v>
      </c>
      <c r="JE209">
        <f t="shared" si="363"/>
        <v>0</v>
      </c>
      <c r="JF209" t="str">
        <f t="shared" ca="1" si="364"/>
        <v/>
      </c>
      <c r="JG209" t="str">
        <f t="shared" ca="1" si="365"/>
        <v/>
      </c>
      <c r="JH209" t="str">
        <f t="shared" ca="1" si="366"/>
        <v/>
      </c>
      <c r="JI209" t="str">
        <f t="shared" ca="1" si="367"/>
        <v/>
      </c>
    </row>
    <row r="210" spans="3:269" x14ac:dyDescent="0.2">
      <c r="C210" s="9">
        <f t="array" aca="1" ref="C210" ca="1">MIN(IF($L$7=0, 0, IF(INDIRECT($L$6)&gt;0, IF(ROW(INDIRECT($L$6))&gt;C209, ROW(INDIRECT($L$6)), MAXR))))</f>
        <v>9999999</v>
      </c>
      <c r="D210" s="9">
        <f t="shared" ca="1" si="85"/>
        <v>0</v>
      </c>
      <c r="E210" s="9">
        <f t="shared" ca="1" si="307"/>
        <v>0</v>
      </c>
      <c r="F210" s="105" t="str">
        <f t="shared" ca="1" si="308"/>
        <v/>
      </c>
      <c r="G210" s="7">
        <f t="shared" ca="1" si="309"/>
        <v>0</v>
      </c>
      <c r="H210" s="33">
        <f t="shared" ca="1" si="379"/>
        <v>0</v>
      </c>
      <c r="I210" s="33">
        <f t="shared" ca="1" si="379"/>
        <v>0</v>
      </c>
      <c r="J210" s="33">
        <f t="shared" ca="1" si="379"/>
        <v>0</v>
      </c>
      <c r="K210" s="33">
        <f t="shared" ca="1" si="379"/>
        <v>0</v>
      </c>
      <c r="L210" s="33">
        <f t="shared" ca="1" si="379"/>
        <v>0</v>
      </c>
      <c r="M210" s="33">
        <f t="shared" ca="1" si="379"/>
        <v>0</v>
      </c>
      <c r="N210" s="33">
        <f t="shared" ca="1" si="379"/>
        <v>0</v>
      </c>
      <c r="O210" s="33">
        <f t="shared" ca="1" si="379"/>
        <v>0</v>
      </c>
      <c r="P210" s="33">
        <f t="shared" ca="1" si="379"/>
        <v>0</v>
      </c>
      <c r="Q210" s="33">
        <f t="shared" ca="1" si="379"/>
        <v>0</v>
      </c>
      <c r="R210" s="33">
        <f t="shared" ca="1" si="378"/>
        <v>0</v>
      </c>
      <c r="S210" s="33">
        <f t="shared" ca="1" si="378"/>
        <v>0</v>
      </c>
      <c r="T210" s="33">
        <f t="shared" ca="1" si="378"/>
        <v>0</v>
      </c>
      <c r="U210" s="33">
        <f t="shared" ca="1" si="378"/>
        <v>0</v>
      </c>
      <c r="V210" s="33">
        <f t="shared" ca="1" si="378"/>
        <v>0</v>
      </c>
      <c r="W210" s="33">
        <f t="shared" ca="1" si="378"/>
        <v>0</v>
      </c>
      <c r="X210" s="33">
        <f t="shared" ca="1" si="378"/>
        <v>0</v>
      </c>
      <c r="Y210" s="33">
        <f t="shared" ca="1" si="378"/>
        <v>0</v>
      </c>
      <c r="Z210" s="33">
        <f t="shared" ca="1" si="378"/>
        <v>0</v>
      </c>
      <c r="AA210" s="33">
        <f t="shared" ref="AA210:AE215" ca="1" si="384">IF(OR($C210=MAXR, $C210=0, AA$24=0, AA$19=0), 0, IF(LEN(INDIRECT($F$9&amp;AA$20&amp;$C210))=0, NULL,  INDIRECT($F$9&amp;AA$20&amp;$C210)))</f>
        <v>0</v>
      </c>
      <c r="AB210" s="33">
        <f t="shared" ca="1" si="384"/>
        <v>0</v>
      </c>
      <c r="AC210" s="33">
        <f t="shared" ca="1" si="384"/>
        <v>0</v>
      </c>
      <c r="AD210" s="33">
        <f t="shared" ca="1" si="384"/>
        <v>0</v>
      </c>
      <c r="AE210" s="33">
        <f t="shared" ca="1" si="384"/>
        <v>0</v>
      </c>
      <c r="AF210" s="33">
        <f t="shared" ca="1" si="383"/>
        <v>0</v>
      </c>
      <c r="AG210" s="33">
        <f t="shared" ca="1" si="383"/>
        <v>0</v>
      </c>
      <c r="AH210" s="33">
        <f t="shared" ca="1" si="383"/>
        <v>0</v>
      </c>
      <c r="AI210" s="33">
        <f t="shared" ca="1" si="383"/>
        <v>0</v>
      </c>
      <c r="AJ210" s="33">
        <f t="shared" ca="1" si="383"/>
        <v>0</v>
      </c>
      <c r="AK210" s="33">
        <f t="shared" ca="1" si="383"/>
        <v>0</v>
      </c>
      <c r="AL210" s="33">
        <f t="shared" ca="1" si="383"/>
        <v>0</v>
      </c>
      <c r="AM210" s="33">
        <f t="shared" ca="1" si="383"/>
        <v>0</v>
      </c>
      <c r="AN210" s="33">
        <f t="shared" ca="1" si="383"/>
        <v>0</v>
      </c>
      <c r="AO210" s="33">
        <f t="shared" ca="1" si="383"/>
        <v>0</v>
      </c>
      <c r="AP210" s="33">
        <f t="shared" ca="1" si="383"/>
        <v>0</v>
      </c>
      <c r="AQ210" s="33">
        <f t="shared" ca="1" si="383"/>
        <v>0</v>
      </c>
      <c r="AR210" s="33">
        <f t="shared" ca="1" si="383"/>
        <v>0</v>
      </c>
      <c r="AS210" s="33">
        <f t="shared" ca="1" si="383"/>
        <v>0</v>
      </c>
      <c r="AT210" s="33">
        <f t="shared" ca="1" si="380"/>
        <v>0</v>
      </c>
      <c r="AU210" s="33">
        <f t="shared" ca="1" si="368"/>
        <v>0</v>
      </c>
      <c r="AV210" s="33">
        <f t="shared" ca="1" si="368"/>
        <v>0</v>
      </c>
      <c r="AW210" s="33">
        <f t="shared" ca="1" si="382"/>
        <v>0</v>
      </c>
      <c r="AX210" s="33">
        <f t="shared" ca="1" si="382"/>
        <v>0</v>
      </c>
      <c r="AY210" s="33">
        <f t="shared" ca="1" si="382"/>
        <v>0</v>
      </c>
      <c r="AZ210" s="33">
        <f t="shared" ca="1" si="382"/>
        <v>0</v>
      </c>
      <c r="BA210" s="33">
        <f t="shared" ca="1" si="382"/>
        <v>0</v>
      </c>
      <c r="BB210" s="33">
        <f t="shared" ca="1" si="382"/>
        <v>0</v>
      </c>
      <c r="BC210" s="33">
        <f t="shared" ca="1" si="382"/>
        <v>0</v>
      </c>
      <c r="BD210" s="33">
        <f t="shared" ca="1" si="382"/>
        <v>0</v>
      </c>
      <c r="BE210" s="33">
        <f t="shared" ca="1" si="382"/>
        <v>0</v>
      </c>
      <c r="BF210" s="33">
        <f t="shared" ca="1" si="382"/>
        <v>0</v>
      </c>
      <c r="BG210" s="33">
        <f t="shared" ca="1" si="382"/>
        <v>0</v>
      </c>
      <c r="BH210" s="33"/>
      <c r="BJ210" s="148" t="str">
        <f t="shared" ca="1" si="310"/>
        <v/>
      </c>
      <c r="BL210" s="30"/>
      <c r="BN210" s="29" t="str">
        <f t="shared" ca="1" si="311"/>
        <v/>
      </c>
      <c r="BO210" s="29" t="str">
        <f t="shared" ca="1" si="312"/>
        <v/>
      </c>
      <c r="BP210" s="29" t="str">
        <f t="shared" ca="1" si="313"/>
        <v/>
      </c>
      <c r="BQ210" s="29" t="str">
        <f t="shared" ca="1" si="314"/>
        <v/>
      </c>
      <c r="BR210" s="29" t="str">
        <f t="shared" ca="1" si="315"/>
        <v/>
      </c>
      <c r="BS210" s="29" t="str">
        <f t="shared" ca="1" si="316"/>
        <v/>
      </c>
      <c r="BT210" s="29" t="str">
        <f t="shared" ca="1" si="317"/>
        <v/>
      </c>
      <c r="BU210" s="29" t="str">
        <f t="shared" ca="1" si="318"/>
        <v/>
      </c>
      <c r="BV210" s="29" t="str">
        <f t="shared" ca="1" si="319"/>
        <v/>
      </c>
      <c r="BW210" s="29" t="str">
        <f t="shared" ca="1" si="320"/>
        <v/>
      </c>
      <c r="BX210" s="29" t="str">
        <f t="shared" ca="1" si="321"/>
        <v/>
      </c>
      <c r="BY210" s="29" t="str">
        <f t="shared" ca="1" si="322"/>
        <v/>
      </c>
      <c r="BZ210" s="29" t="str">
        <f t="shared" ca="1" si="323"/>
        <v/>
      </c>
      <c r="CA210" s="29" t="str">
        <f t="shared" ca="1" si="324"/>
        <v/>
      </c>
      <c r="CB210" s="29" t="str">
        <f t="shared" ca="1" si="325"/>
        <v/>
      </c>
      <c r="CC210" s="29" t="str">
        <f t="shared" ca="1" si="326"/>
        <v/>
      </c>
      <c r="CD210" s="29" t="str">
        <f t="shared" ca="1" si="327"/>
        <v/>
      </c>
      <c r="CE210" s="29" t="str">
        <f t="shared" ca="1" si="328"/>
        <v/>
      </c>
      <c r="CF210" s="29" t="str">
        <f t="shared" ca="1" si="329"/>
        <v/>
      </c>
      <c r="CG210" s="29" t="str">
        <f t="shared" ca="1" si="330"/>
        <v/>
      </c>
      <c r="CH210" s="29" t="str">
        <f t="shared" ca="1" si="331"/>
        <v/>
      </c>
      <c r="CI210" s="29" t="str">
        <f t="shared" ca="1" si="332"/>
        <v/>
      </c>
      <c r="CJ210" s="29" t="str">
        <f t="shared" ca="1" si="333"/>
        <v/>
      </c>
      <c r="CK210" s="29" t="str">
        <f t="shared" ca="1" si="334"/>
        <v/>
      </c>
      <c r="CL210" s="29" t="str">
        <f t="shared" ca="1" si="335"/>
        <v/>
      </c>
      <c r="CM210" s="29" t="str">
        <f t="shared" ca="1" si="336"/>
        <v/>
      </c>
      <c r="CN210" s="29" t="str">
        <f t="shared" ca="1" si="337"/>
        <v/>
      </c>
      <c r="CO210" s="29" t="str">
        <f t="shared" ca="1" si="338"/>
        <v/>
      </c>
      <c r="CP210" s="29" t="str">
        <f t="shared" ca="1" si="339"/>
        <v/>
      </c>
      <c r="CQ210" s="29" t="str">
        <f t="shared" ca="1" si="340"/>
        <v/>
      </c>
      <c r="CR210" s="29" t="str">
        <f t="shared" ca="1" si="341"/>
        <v/>
      </c>
      <c r="CS210" s="29" t="str">
        <f t="shared" ca="1" si="342"/>
        <v/>
      </c>
      <c r="CT210" s="29" t="str">
        <f t="shared" ca="1" si="343"/>
        <v/>
      </c>
      <c r="CU210" s="29" t="str">
        <f t="shared" ca="1" si="344"/>
        <v/>
      </c>
      <c r="CV210" s="29" t="str">
        <f t="shared" ca="1" si="345"/>
        <v/>
      </c>
      <c r="CW210" s="29" t="str">
        <f t="shared" ca="1" si="346"/>
        <v/>
      </c>
      <c r="CX210" s="29" t="str">
        <f t="shared" ca="1" si="347"/>
        <v/>
      </c>
      <c r="CY210" s="29" t="str">
        <f t="shared" ca="1" si="348"/>
        <v/>
      </c>
      <c r="CZ210" s="29" t="str">
        <f t="shared" ca="1" si="349"/>
        <v/>
      </c>
      <c r="DA210" s="29" t="str">
        <f t="shared" ca="1" si="350"/>
        <v/>
      </c>
      <c r="DB210" s="29" t="str">
        <f t="shared" ca="1" si="351"/>
        <v/>
      </c>
      <c r="DC210" s="29" t="str">
        <f t="shared" ca="1" si="352"/>
        <v/>
      </c>
      <c r="DD210" s="29" t="str">
        <f t="shared" ca="1" si="353"/>
        <v/>
      </c>
      <c r="DE210" s="29" t="str">
        <f t="shared" ca="1" si="354"/>
        <v/>
      </c>
      <c r="DF210" s="29" t="str">
        <f t="shared" ca="1" si="355"/>
        <v/>
      </c>
      <c r="DG210" s="29" t="str">
        <f t="shared" ca="1" si="356"/>
        <v/>
      </c>
      <c r="DH210" s="29" t="str">
        <f t="shared" ca="1" si="357"/>
        <v/>
      </c>
      <c r="DI210" s="29" t="str">
        <f t="shared" ca="1" si="358"/>
        <v/>
      </c>
      <c r="DJ210" s="29" t="str">
        <f t="shared" ca="1" si="359"/>
        <v/>
      </c>
      <c r="DK210" s="29" t="str">
        <f t="shared" ca="1" si="360"/>
        <v/>
      </c>
      <c r="DL210" s="29" t="str">
        <f t="shared" ca="1" si="361"/>
        <v/>
      </c>
      <c r="DM210" s="29" t="str">
        <f t="shared" ca="1" si="362"/>
        <v/>
      </c>
      <c r="JD210">
        <f t="shared" si="145"/>
        <v>0</v>
      </c>
      <c r="JE210">
        <f t="shared" si="363"/>
        <v>0</v>
      </c>
      <c r="JF210" t="str">
        <f t="shared" ca="1" si="364"/>
        <v/>
      </c>
      <c r="JG210" t="str">
        <f t="shared" ca="1" si="365"/>
        <v/>
      </c>
      <c r="JH210" t="str">
        <f t="shared" ca="1" si="366"/>
        <v/>
      </c>
      <c r="JI210" t="str">
        <f t="shared" ca="1" si="367"/>
        <v/>
      </c>
    </row>
    <row r="211" spans="3:269" x14ac:dyDescent="0.2">
      <c r="C211" s="9">
        <f t="array" aca="1" ref="C211" ca="1">MIN(IF($L$7=0, 0, IF(INDIRECT($L$6)&gt;0, IF(ROW(INDIRECT($L$6))&gt;C210, ROW(INDIRECT($L$6)), MAXR))))</f>
        <v>9999999</v>
      </c>
      <c r="D211" s="9">
        <f t="shared" ca="1" si="85"/>
        <v>0</v>
      </c>
      <c r="E211" s="9">
        <f t="shared" ca="1" si="307"/>
        <v>0</v>
      </c>
      <c r="F211" s="105" t="str">
        <f t="shared" ca="1" si="308"/>
        <v/>
      </c>
      <c r="G211" s="7">
        <f t="shared" ca="1" si="309"/>
        <v>0</v>
      </c>
      <c r="H211" s="33">
        <f t="shared" ca="1" si="379"/>
        <v>0</v>
      </c>
      <c r="I211" s="33">
        <f t="shared" ca="1" si="379"/>
        <v>0</v>
      </c>
      <c r="J211" s="33">
        <f t="shared" ca="1" si="379"/>
        <v>0</v>
      </c>
      <c r="K211" s="33">
        <f t="shared" ca="1" si="379"/>
        <v>0</v>
      </c>
      <c r="L211" s="33">
        <f t="shared" ca="1" si="379"/>
        <v>0</v>
      </c>
      <c r="M211" s="33">
        <f t="shared" ca="1" si="379"/>
        <v>0</v>
      </c>
      <c r="N211" s="33">
        <f t="shared" ca="1" si="379"/>
        <v>0</v>
      </c>
      <c r="O211" s="33">
        <f t="shared" ca="1" si="379"/>
        <v>0</v>
      </c>
      <c r="P211" s="33">
        <f t="shared" ca="1" si="379"/>
        <v>0</v>
      </c>
      <c r="Q211" s="33">
        <f t="shared" ca="1" si="379"/>
        <v>0</v>
      </c>
      <c r="R211" s="33">
        <f t="shared" ca="1" si="378"/>
        <v>0</v>
      </c>
      <c r="S211" s="33">
        <f t="shared" ca="1" si="378"/>
        <v>0</v>
      </c>
      <c r="T211" s="33">
        <f t="shared" ca="1" si="378"/>
        <v>0</v>
      </c>
      <c r="U211" s="33">
        <f t="shared" ca="1" si="378"/>
        <v>0</v>
      </c>
      <c r="V211" s="33">
        <f t="shared" ca="1" si="378"/>
        <v>0</v>
      </c>
      <c r="W211" s="33">
        <f t="shared" ca="1" si="378"/>
        <v>0</v>
      </c>
      <c r="X211" s="33">
        <f t="shared" ca="1" si="378"/>
        <v>0</v>
      </c>
      <c r="Y211" s="33">
        <f t="shared" ca="1" si="378"/>
        <v>0</v>
      </c>
      <c r="Z211" s="33">
        <f t="shared" ca="1" si="378"/>
        <v>0</v>
      </c>
      <c r="AA211" s="33">
        <f t="shared" ca="1" si="384"/>
        <v>0</v>
      </c>
      <c r="AB211" s="33">
        <f t="shared" ca="1" si="384"/>
        <v>0</v>
      </c>
      <c r="AC211" s="33">
        <f t="shared" ca="1" si="384"/>
        <v>0</v>
      </c>
      <c r="AD211" s="33">
        <f t="shared" ca="1" si="384"/>
        <v>0</v>
      </c>
      <c r="AE211" s="33">
        <f t="shared" ca="1" si="384"/>
        <v>0</v>
      </c>
      <c r="AF211" s="33">
        <f t="shared" ca="1" si="383"/>
        <v>0</v>
      </c>
      <c r="AG211" s="33">
        <f t="shared" ca="1" si="383"/>
        <v>0</v>
      </c>
      <c r="AH211" s="33">
        <f t="shared" ca="1" si="383"/>
        <v>0</v>
      </c>
      <c r="AI211" s="33">
        <f t="shared" ca="1" si="383"/>
        <v>0</v>
      </c>
      <c r="AJ211" s="33">
        <f t="shared" ca="1" si="383"/>
        <v>0</v>
      </c>
      <c r="AK211" s="33">
        <f t="shared" ca="1" si="383"/>
        <v>0</v>
      </c>
      <c r="AL211" s="33">
        <f t="shared" ca="1" si="383"/>
        <v>0</v>
      </c>
      <c r="AM211" s="33">
        <f t="shared" ca="1" si="383"/>
        <v>0</v>
      </c>
      <c r="AN211" s="33">
        <f t="shared" ca="1" si="383"/>
        <v>0</v>
      </c>
      <c r="AO211" s="33">
        <f t="shared" ca="1" si="383"/>
        <v>0</v>
      </c>
      <c r="AP211" s="33">
        <f t="shared" ca="1" si="383"/>
        <v>0</v>
      </c>
      <c r="AQ211" s="33">
        <f t="shared" ca="1" si="383"/>
        <v>0</v>
      </c>
      <c r="AR211" s="33">
        <f t="shared" ca="1" si="383"/>
        <v>0</v>
      </c>
      <c r="AS211" s="33">
        <f t="shared" ca="1" si="383"/>
        <v>0</v>
      </c>
      <c r="AT211" s="33">
        <f t="shared" ca="1" si="380"/>
        <v>0</v>
      </c>
      <c r="AU211" s="33">
        <f t="shared" ca="1" si="368"/>
        <v>0</v>
      </c>
      <c r="AV211" s="33">
        <f t="shared" ca="1" si="368"/>
        <v>0</v>
      </c>
      <c r="AW211" s="33">
        <f t="shared" ca="1" si="382"/>
        <v>0</v>
      </c>
      <c r="AX211" s="33">
        <f t="shared" ca="1" si="382"/>
        <v>0</v>
      </c>
      <c r="AY211" s="33">
        <f t="shared" ca="1" si="382"/>
        <v>0</v>
      </c>
      <c r="AZ211" s="33">
        <f t="shared" ca="1" si="382"/>
        <v>0</v>
      </c>
      <c r="BA211" s="33">
        <f t="shared" ca="1" si="382"/>
        <v>0</v>
      </c>
      <c r="BB211" s="33">
        <f t="shared" ca="1" si="382"/>
        <v>0</v>
      </c>
      <c r="BC211" s="33">
        <f t="shared" ca="1" si="382"/>
        <v>0</v>
      </c>
      <c r="BD211" s="33">
        <f t="shared" ca="1" si="382"/>
        <v>0</v>
      </c>
      <c r="BE211" s="33">
        <f t="shared" ca="1" si="382"/>
        <v>0</v>
      </c>
      <c r="BF211" s="33">
        <f t="shared" ca="1" si="382"/>
        <v>0</v>
      </c>
      <c r="BG211" s="33">
        <f t="shared" ca="1" si="382"/>
        <v>0</v>
      </c>
      <c r="BH211" s="33"/>
      <c r="BJ211" s="148" t="str">
        <f t="shared" ca="1" si="310"/>
        <v/>
      </c>
      <c r="BL211" s="30"/>
      <c r="BN211" s="29" t="str">
        <f t="shared" ca="1" si="311"/>
        <v/>
      </c>
      <c r="BO211" s="29" t="str">
        <f t="shared" ca="1" si="312"/>
        <v/>
      </c>
      <c r="BP211" s="29" t="str">
        <f t="shared" ca="1" si="313"/>
        <v/>
      </c>
      <c r="BQ211" s="29" t="str">
        <f t="shared" ca="1" si="314"/>
        <v/>
      </c>
      <c r="BR211" s="29" t="str">
        <f t="shared" ca="1" si="315"/>
        <v/>
      </c>
      <c r="BS211" s="29" t="str">
        <f t="shared" ca="1" si="316"/>
        <v/>
      </c>
      <c r="BT211" s="29" t="str">
        <f t="shared" ca="1" si="317"/>
        <v/>
      </c>
      <c r="BU211" s="29" t="str">
        <f t="shared" ca="1" si="318"/>
        <v/>
      </c>
      <c r="BV211" s="29" t="str">
        <f t="shared" ca="1" si="319"/>
        <v/>
      </c>
      <c r="BW211" s="29" t="str">
        <f t="shared" ca="1" si="320"/>
        <v/>
      </c>
      <c r="BX211" s="29" t="str">
        <f t="shared" ca="1" si="321"/>
        <v/>
      </c>
      <c r="BY211" s="29" t="str">
        <f t="shared" ca="1" si="322"/>
        <v/>
      </c>
      <c r="BZ211" s="29" t="str">
        <f t="shared" ca="1" si="323"/>
        <v/>
      </c>
      <c r="CA211" s="29" t="str">
        <f t="shared" ca="1" si="324"/>
        <v/>
      </c>
      <c r="CB211" s="29" t="str">
        <f t="shared" ca="1" si="325"/>
        <v/>
      </c>
      <c r="CC211" s="29" t="str">
        <f t="shared" ca="1" si="326"/>
        <v/>
      </c>
      <c r="CD211" s="29" t="str">
        <f t="shared" ca="1" si="327"/>
        <v/>
      </c>
      <c r="CE211" s="29" t="str">
        <f t="shared" ca="1" si="328"/>
        <v/>
      </c>
      <c r="CF211" s="29" t="str">
        <f t="shared" ca="1" si="329"/>
        <v/>
      </c>
      <c r="CG211" s="29" t="str">
        <f t="shared" ca="1" si="330"/>
        <v/>
      </c>
      <c r="CH211" s="29" t="str">
        <f t="shared" ca="1" si="331"/>
        <v/>
      </c>
      <c r="CI211" s="29" t="str">
        <f t="shared" ca="1" si="332"/>
        <v/>
      </c>
      <c r="CJ211" s="29" t="str">
        <f t="shared" ca="1" si="333"/>
        <v/>
      </c>
      <c r="CK211" s="29" t="str">
        <f t="shared" ca="1" si="334"/>
        <v/>
      </c>
      <c r="CL211" s="29" t="str">
        <f t="shared" ca="1" si="335"/>
        <v/>
      </c>
      <c r="CM211" s="29" t="str">
        <f t="shared" ca="1" si="336"/>
        <v/>
      </c>
      <c r="CN211" s="29" t="str">
        <f t="shared" ca="1" si="337"/>
        <v/>
      </c>
      <c r="CO211" s="29" t="str">
        <f t="shared" ca="1" si="338"/>
        <v/>
      </c>
      <c r="CP211" s="29" t="str">
        <f t="shared" ca="1" si="339"/>
        <v/>
      </c>
      <c r="CQ211" s="29" t="str">
        <f t="shared" ca="1" si="340"/>
        <v/>
      </c>
      <c r="CR211" s="29" t="str">
        <f t="shared" ca="1" si="341"/>
        <v/>
      </c>
      <c r="CS211" s="29" t="str">
        <f t="shared" ca="1" si="342"/>
        <v/>
      </c>
      <c r="CT211" s="29" t="str">
        <f t="shared" ca="1" si="343"/>
        <v/>
      </c>
      <c r="CU211" s="29" t="str">
        <f t="shared" ca="1" si="344"/>
        <v/>
      </c>
      <c r="CV211" s="29" t="str">
        <f t="shared" ca="1" si="345"/>
        <v/>
      </c>
      <c r="CW211" s="29" t="str">
        <f t="shared" ca="1" si="346"/>
        <v/>
      </c>
      <c r="CX211" s="29" t="str">
        <f t="shared" ca="1" si="347"/>
        <v/>
      </c>
      <c r="CY211" s="29" t="str">
        <f t="shared" ca="1" si="348"/>
        <v/>
      </c>
      <c r="CZ211" s="29" t="str">
        <f t="shared" ca="1" si="349"/>
        <v/>
      </c>
      <c r="DA211" s="29" t="str">
        <f t="shared" ca="1" si="350"/>
        <v/>
      </c>
      <c r="DB211" s="29" t="str">
        <f t="shared" ca="1" si="351"/>
        <v/>
      </c>
      <c r="DC211" s="29" t="str">
        <f t="shared" ca="1" si="352"/>
        <v/>
      </c>
      <c r="DD211" s="29" t="str">
        <f t="shared" ca="1" si="353"/>
        <v/>
      </c>
      <c r="DE211" s="29" t="str">
        <f t="shared" ca="1" si="354"/>
        <v/>
      </c>
      <c r="DF211" s="29" t="str">
        <f t="shared" ca="1" si="355"/>
        <v/>
      </c>
      <c r="DG211" s="29" t="str">
        <f t="shared" ca="1" si="356"/>
        <v/>
      </c>
      <c r="DH211" s="29" t="str">
        <f t="shared" ca="1" si="357"/>
        <v/>
      </c>
      <c r="DI211" s="29" t="str">
        <f t="shared" ca="1" si="358"/>
        <v/>
      </c>
      <c r="DJ211" s="29" t="str">
        <f t="shared" ca="1" si="359"/>
        <v/>
      </c>
      <c r="DK211" s="29" t="str">
        <f t="shared" ca="1" si="360"/>
        <v/>
      </c>
      <c r="DL211" s="29" t="str">
        <f t="shared" ca="1" si="361"/>
        <v/>
      </c>
      <c r="DM211" s="29" t="str">
        <f t="shared" ca="1" si="362"/>
        <v/>
      </c>
      <c r="JD211">
        <f t="shared" si="145"/>
        <v>0</v>
      </c>
      <c r="JE211">
        <f t="shared" si="363"/>
        <v>0</v>
      </c>
      <c r="JF211" t="str">
        <f t="shared" ca="1" si="364"/>
        <v/>
      </c>
      <c r="JG211" t="str">
        <f t="shared" ca="1" si="365"/>
        <v/>
      </c>
      <c r="JH211" t="str">
        <f t="shared" ca="1" si="366"/>
        <v/>
      </c>
      <c r="JI211" t="str">
        <f t="shared" ca="1" si="367"/>
        <v/>
      </c>
    </row>
    <row r="212" spans="3:269" x14ac:dyDescent="0.2">
      <c r="C212" s="9">
        <f t="array" aca="1" ref="C212" ca="1">MIN(IF($L$7=0, 0, IF(INDIRECT($L$6)&gt;0, IF(ROW(INDIRECT($L$6))&gt;C211, ROW(INDIRECT($L$6)), MAXR))))</f>
        <v>9999999</v>
      </c>
      <c r="D212" s="9">
        <f t="shared" ca="1" si="85"/>
        <v>0</v>
      </c>
      <c r="E212" s="9">
        <f t="shared" ca="1" si="307"/>
        <v>0</v>
      </c>
      <c r="F212" s="105" t="str">
        <f t="shared" ca="1" si="308"/>
        <v/>
      </c>
      <c r="G212" s="7">
        <f t="shared" ca="1" si="309"/>
        <v>0</v>
      </c>
      <c r="H212" s="33">
        <f t="shared" ca="1" si="379"/>
        <v>0</v>
      </c>
      <c r="I212" s="33">
        <f t="shared" ca="1" si="379"/>
        <v>0</v>
      </c>
      <c r="J212" s="33">
        <f t="shared" ca="1" si="379"/>
        <v>0</v>
      </c>
      <c r="K212" s="33">
        <f t="shared" ca="1" si="379"/>
        <v>0</v>
      </c>
      <c r="L212" s="33">
        <f t="shared" ca="1" si="379"/>
        <v>0</v>
      </c>
      <c r="M212" s="33">
        <f t="shared" ca="1" si="379"/>
        <v>0</v>
      </c>
      <c r="N212" s="33">
        <f t="shared" ca="1" si="379"/>
        <v>0</v>
      </c>
      <c r="O212" s="33">
        <f t="shared" ca="1" si="379"/>
        <v>0</v>
      </c>
      <c r="P212" s="33">
        <f t="shared" ca="1" si="379"/>
        <v>0</v>
      </c>
      <c r="Q212" s="33">
        <f t="shared" ca="1" si="379"/>
        <v>0</v>
      </c>
      <c r="R212" s="33">
        <f t="shared" ca="1" si="378"/>
        <v>0</v>
      </c>
      <c r="S212" s="33">
        <f t="shared" ca="1" si="378"/>
        <v>0</v>
      </c>
      <c r="T212" s="33">
        <f t="shared" ca="1" si="378"/>
        <v>0</v>
      </c>
      <c r="U212" s="33">
        <f t="shared" ca="1" si="378"/>
        <v>0</v>
      </c>
      <c r="V212" s="33">
        <f t="shared" ca="1" si="378"/>
        <v>0</v>
      </c>
      <c r="W212" s="33">
        <f t="shared" ca="1" si="378"/>
        <v>0</v>
      </c>
      <c r="X212" s="33">
        <f t="shared" ca="1" si="378"/>
        <v>0</v>
      </c>
      <c r="Y212" s="33">
        <f t="shared" ca="1" si="378"/>
        <v>0</v>
      </c>
      <c r="Z212" s="33">
        <f t="shared" ca="1" si="378"/>
        <v>0</v>
      </c>
      <c r="AA212" s="33">
        <f t="shared" ca="1" si="384"/>
        <v>0</v>
      </c>
      <c r="AB212" s="33">
        <f t="shared" ca="1" si="384"/>
        <v>0</v>
      </c>
      <c r="AC212" s="33">
        <f t="shared" ca="1" si="384"/>
        <v>0</v>
      </c>
      <c r="AD212" s="33">
        <f t="shared" ca="1" si="384"/>
        <v>0</v>
      </c>
      <c r="AE212" s="33">
        <f t="shared" ca="1" si="384"/>
        <v>0</v>
      </c>
      <c r="AF212" s="33">
        <f t="shared" ca="1" si="383"/>
        <v>0</v>
      </c>
      <c r="AG212" s="33">
        <f t="shared" ca="1" si="383"/>
        <v>0</v>
      </c>
      <c r="AH212" s="33">
        <f t="shared" ca="1" si="383"/>
        <v>0</v>
      </c>
      <c r="AI212" s="33">
        <f t="shared" ca="1" si="383"/>
        <v>0</v>
      </c>
      <c r="AJ212" s="33">
        <f t="shared" ca="1" si="383"/>
        <v>0</v>
      </c>
      <c r="AK212" s="33">
        <f t="shared" ca="1" si="383"/>
        <v>0</v>
      </c>
      <c r="AL212" s="33">
        <f t="shared" ca="1" si="383"/>
        <v>0</v>
      </c>
      <c r="AM212" s="33">
        <f t="shared" ca="1" si="383"/>
        <v>0</v>
      </c>
      <c r="AN212" s="33">
        <f t="shared" ca="1" si="383"/>
        <v>0</v>
      </c>
      <c r="AO212" s="33">
        <f t="shared" ca="1" si="383"/>
        <v>0</v>
      </c>
      <c r="AP212" s="33">
        <f t="shared" ca="1" si="383"/>
        <v>0</v>
      </c>
      <c r="AQ212" s="33">
        <f t="shared" ca="1" si="383"/>
        <v>0</v>
      </c>
      <c r="AR212" s="33">
        <f t="shared" ca="1" si="383"/>
        <v>0</v>
      </c>
      <c r="AS212" s="33">
        <f t="shared" ca="1" si="383"/>
        <v>0</v>
      </c>
      <c r="AT212" s="33">
        <f t="shared" ca="1" si="380"/>
        <v>0</v>
      </c>
      <c r="AU212" s="33">
        <f t="shared" ca="1" si="368"/>
        <v>0</v>
      </c>
      <c r="AV212" s="33">
        <f t="shared" ca="1" si="368"/>
        <v>0</v>
      </c>
      <c r="AW212" s="33">
        <f t="shared" ca="1" si="382"/>
        <v>0</v>
      </c>
      <c r="AX212" s="33">
        <f t="shared" ca="1" si="382"/>
        <v>0</v>
      </c>
      <c r="AY212" s="33">
        <f t="shared" ca="1" si="382"/>
        <v>0</v>
      </c>
      <c r="AZ212" s="33">
        <f t="shared" ca="1" si="382"/>
        <v>0</v>
      </c>
      <c r="BA212" s="33">
        <f t="shared" ca="1" si="382"/>
        <v>0</v>
      </c>
      <c r="BB212" s="33">
        <f t="shared" ca="1" si="382"/>
        <v>0</v>
      </c>
      <c r="BC212" s="33">
        <f t="shared" ca="1" si="382"/>
        <v>0</v>
      </c>
      <c r="BD212" s="33">
        <f t="shared" ca="1" si="382"/>
        <v>0</v>
      </c>
      <c r="BE212" s="33">
        <f t="shared" ca="1" si="382"/>
        <v>0</v>
      </c>
      <c r="BF212" s="33">
        <f t="shared" ca="1" si="382"/>
        <v>0</v>
      </c>
      <c r="BG212" s="33">
        <f t="shared" ca="1" si="382"/>
        <v>0</v>
      </c>
      <c r="BH212" s="33"/>
      <c r="BJ212" s="148" t="str">
        <f t="shared" ca="1" si="310"/>
        <v/>
      </c>
      <c r="BL212" s="30"/>
      <c r="BN212" s="29" t="str">
        <f t="shared" ca="1" si="311"/>
        <v/>
      </c>
      <c r="BO212" s="29" t="str">
        <f t="shared" ca="1" si="312"/>
        <v/>
      </c>
      <c r="BP212" s="29" t="str">
        <f t="shared" ca="1" si="313"/>
        <v/>
      </c>
      <c r="BQ212" s="29" t="str">
        <f t="shared" ca="1" si="314"/>
        <v/>
      </c>
      <c r="BR212" s="29" t="str">
        <f t="shared" ca="1" si="315"/>
        <v/>
      </c>
      <c r="BS212" s="29" t="str">
        <f t="shared" ca="1" si="316"/>
        <v/>
      </c>
      <c r="BT212" s="29" t="str">
        <f t="shared" ca="1" si="317"/>
        <v/>
      </c>
      <c r="BU212" s="29" t="str">
        <f t="shared" ca="1" si="318"/>
        <v/>
      </c>
      <c r="BV212" s="29" t="str">
        <f t="shared" ca="1" si="319"/>
        <v/>
      </c>
      <c r="BW212" s="29" t="str">
        <f t="shared" ca="1" si="320"/>
        <v/>
      </c>
      <c r="BX212" s="29" t="str">
        <f t="shared" ca="1" si="321"/>
        <v/>
      </c>
      <c r="BY212" s="29" t="str">
        <f t="shared" ca="1" si="322"/>
        <v/>
      </c>
      <c r="BZ212" s="29" t="str">
        <f t="shared" ca="1" si="323"/>
        <v/>
      </c>
      <c r="CA212" s="29" t="str">
        <f t="shared" ca="1" si="324"/>
        <v/>
      </c>
      <c r="CB212" s="29" t="str">
        <f t="shared" ca="1" si="325"/>
        <v/>
      </c>
      <c r="CC212" s="29" t="str">
        <f t="shared" ca="1" si="326"/>
        <v/>
      </c>
      <c r="CD212" s="29" t="str">
        <f t="shared" ca="1" si="327"/>
        <v/>
      </c>
      <c r="CE212" s="29" t="str">
        <f t="shared" ca="1" si="328"/>
        <v/>
      </c>
      <c r="CF212" s="29" t="str">
        <f t="shared" ca="1" si="329"/>
        <v/>
      </c>
      <c r="CG212" s="29" t="str">
        <f t="shared" ca="1" si="330"/>
        <v/>
      </c>
      <c r="CH212" s="29" t="str">
        <f t="shared" ca="1" si="331"/>
        <v/>
      </c>
      <c r="CI212" s="29" t="str">
        <f t="shared" ca="1" si="332"/>
        <v/>
      </c>
      <c r="CJ212" s="29" t="str">
        <f t="shared" ca="1" si="333"/>
        <v/>
      </c>
      <c r="CK212" s="29" t="str">
        <f t="shared" ca="1" si="334"/>
        <v/>
      </c>
      <c r="CL212" s="29" t="str">
        <f t="shared" ca="1" si="335"/>
        <v/>
      </c>
      <c r="CM212" s="29" t="str">
        <f t="shared" ca="1" si="336"/>
        <v/>
      </c>
      <c r="CN212" s="29" t="str">
        <f t="shared" ca="1" si="337"/>
        <v/>
      </c>
      <c r="CO212" s="29" t="str">
        <f t="shared" ca="1" si="338"/>
        <v/>
      </c>
      <c r="CP212" s="29" t="str">
        <f t="shared" ca="1" si="339"/>
        <v/>
      </c>
      <c r="CQ212" s="29" t="str">
        <f t="shared" ca="1" si="340"/>
        <v/>
      </c>
      <c r="CR212" s="29" t="str">
        <f t="shared" ca="1" si="341"/>
        <v/>
      </c>
      <c r="CS212" s="29" t="str">
        <f t="shared" ca="1" si="342"/>
        <v/>
      </c>
      <c r="CT212" s="29" t="str">
        <f t="shared" ca="1" si="343"/>
        <v/>
      </c>
      <c r="CU212" s="29" t="str">
        <f t="shared" ca="1" si="344"/>
        <v/>
      </c>
      <c r="CV212" s="29" t="str">
        <f t="shared" ca="1" si="345"/>
        <v/>
      </c>
      <c r="CW212" s="29" t="str">
        <f t="shared" ca="1" si="346"/>
        <v/>
      </c>
      <c r="CX212" s="29" t="str">
        <f t="shared" ca="1" si="347"/>
        <v/>
      </c>
      <c r="CY212" s="29" t="str">
        <f t="shared" ca="1" si="348"/>
        <v/>
      </c>
      <c r="CZ212" s="29" t="str">
        <f t="shared" ca="1" si="349"/>
        <v/>
      </c>
      <c r="DA212" s="29" t="str">
        <f t="shared" ca="1" si="350"/>
        <v/>
      </c>
      <c r="DB212" s="29" t="str">
        <f t="shared" ca="1" si="351"/>
        <v/>
      </c>
      <c r="DC212" s="29" t="str">
        <f t="shared" ca="1" si="352"/>
        <v/>
      </c>
      <c r="DD212" s="29" t="str">
        <f t="shared" ca="1" si="353"/>
        <v/>
      </c>
      <c r="DE212" s="29" t="str">
        <f t="shared" ca="1" si="354"/>
        <v/>
      </c>
      <c r="DF212" s="29" t="str">
        <f t="shared" ca="1" si="355"/>
        <v/>
      </c>
      <c r="DG212" s="29" t="str">
        <f t="shared" ca="1" si="356"/>
        <v/>
      </c>
      <c r="DH212" s="29" t="str">
        <f t="shared" ca="1" si="357"/>
        <v/>
      </c>
      <c r="DI212" s="29" t="str">
        <f t="shared" ca="1" si="358"/>
        <v/>
      </c>
      <c r="DJ212" s="29" t="str">
        <f t="shared" ca="1" si="359"/>
        <v/>
      </c>
      <c r="DK212" s="29" t="str">
        <f t="shared" ca="1" si="360"/>
        <v/>
      </c>
      <c r="DL212" s="29" t="str">
        <f t="shared" ca="1" si="361"/>
        <v/>
      </c>
      <c r="DM212" s="29" t="str">
        <f t="shared" ca="1" si="362"/>
        <v/>
      </c>
      <c r="JD212">
        <f t="shared" si="145"/>
        <v>0</v>
      </c>
      <c r="JE212">
        <f t="shared" si="363"/>
        <v>0</v>
      </c>
      <c r="JF212" t="str">
        <f t="shared" ca="1" si="364"/>
        <v/>
      </c>
      <c r="JG212" t="str">
        <f t="shared" ca="1" si="365"/>
        <v/>
      </c>
      <c r="JH212" t="str">
        <f t="shared" ca="1" si="366"/>
        <v/>
      </c>
      <c r="JI212" t="str">
        <f t="shared" ca="1" si="367"/>
        <v/>
      </c>
    </row>
    <row r="213" spans="3:269" x14ac:dyDescent="0.2">
      <c r="C213" s="9">
        <f t="array" aca="1" ref="C213" ca="1">MIN(IF($L$7=0, 0, IF(INDIRECT($L$6)&gt;0, IF(ROW(INDIRECT($L$6))&gt;C212, ROW(INDIRECT($L$6)), MAXR))))</f>
        <v>9999999</v>
      </c>
      <c r="D213" s="9">
        <f t="shared" ca="1" si="85"/>
        <v>0</v>
      </c>
      <c r="E213" s="9">
        <f t="shared" ca="1" si="307"/>
        <v>0</v>
      </c>
      <c r="F213" s="105" t="str">
        <f t="shared" ca="1" si="308"/>
        <v/>
      </c>
      <c r="G213" s="7">
        <f t="shared" ca="1" si="309"/>
        <v>0</v>
      </c>
      <c r="H213" s="33">
        <f t="shared" ca="1" si="379"/>
        <v>0</v>
      </c>
      <c r="I213" s="33">
        <f t="shared" ca="1" si="379"/>
        <v>0</v>
      </c>
      <c r="J213" s="33">
        <f t="shared" ca="1" si="379"/>
        <v>0</v>
      </c>
      <c r="K213" s="33">
        <f t="shared" ca="1" si="379"/>
        <v>0</v>
      </c>
      <c r="L213" s="33">
        <f t="shared" ca="1" si="379"/>
        <v>0</v>
      </c>
      <c r="M213" s="33">
        <f t="shared" ca="1" si="379"/>
        <v>0</v>
      </c>
      <c r="N213" s="33">
        <f t="shared" ca="1" si="379"/>
        <v>0</v>
      </c>
      <c r="O213" s="33">
        <f t="shared" ca="1" si="379"/>
        <v>0</v>
      </c>
      <c r="P213" s="33">
        <f t="shared" ca="1" si="379"/>
        <v>0</v>
      </c>
      <c r="Q213" s="33">
        <f t="shared" ca="1" si="379"/>
        <v>0</v>
      </c>
      <c r="R213" s="33">
        <f t="shared" ca="1" si="378"/>
        <v>0</v>
      </c>
      <c r="S213" s="33">
        <f t="shared" ca="1" si="378"/>
        <v>0</v>
      </c>
      <c r="T213" s="33">
        <f t="shared" ca="1" si="378"/>
        <v>0</v>
      </c>
      <c r="U213" s="33">
        <f t="shared" ca="1" si="378"/>
        <v>0</v>
      </c>
      <c r="V213" s="33">
        <f t="shared" ca="1" si="378"/>
        <v>0</v>
      </c>
      <c r="W213" s="33">
        <f t="shared" ca="1" si="378"/>
        <v>0</v>
      </c>
      <c r="X213" s="33">
        <f t="shared" ca="1" si="378"/>
        <v>0</v>
      </c>
      <c r="Y213" s="33">
        <f t="shared" ca="1" si="378"/>
        <v>0</v>
      </c>
      <c r="Z213" s="33">
        <f t="shared" ca="1" si="378"/>
        <v>0</v>
      </c>
      <c r="AA213" s="33">
        <f t="shared" ca="1" si="384"/>
        <v>0</v>
      </c>
      <c r="AB213" s="33">
        <f t="shared" ca="1" si="384"/>
        <v>0</v>
      </c>
      <c r="AC213" s="33">
        <f t="shared" ca="1" si="384"/>
        <v>0</v>
      </c>
      <c r="AD213" s="33">
        <f t="shared" ca="1" si="384"/>
        <v>0</v>
      </c>
      <c r="AE213" s="33">
        <f t="shared" ca="1" si="384"/>
        <v>0</v>
      </c>
      <c r="AF213" s="33">
        <f t="shared" ca="1" si="383"/>
        <v>0</v>
      </c>
      <c r="AG213" s="33">
        <f t="shared" ca="1" si="383"/>
        <v>0</v>
      </c>
      <c r="AH213" s="33">
        <f t="shared" ca="1" si="383"/>
        <v>0</v>
      </c>
      <c r="AI213" s="33">
        <f t="shared" ca="1" si="383"/>
        <v>0</v>
      </c>
      <c r="AJ213" s="33">
        <f t="shared" ca="1" si="383"/>
        <v>0</v>
      </c>
      <c r="AK213" s="33">
        <f t="shared" ca="1" si="383"/>
        <v>0</v>
      </c>
      <c r="AL213" s="33">
        <f t="shared" ca="1" si="383"/>
        <v>0</v>
      </c>
      <c r="AM213" s="33">
        <f t="shared" ca="1" si="383"/>
        <v>0</v>
      </c>
      <c r="AN213" s="33">
        <f t="shared" ca="1" si="383"/>
        <v>0</v>
      </c>
      <c r="AO213" s="33">
        <f t="shared" ca="1" si="383"/>
        <v>0</v>
      </c>
      <c r="AP213" s="33">
        <f t="shared" ca="1" si="383"/>
        <v>0</v>
      </c>
      <c r="AQ213" s="33">
        <f t="shared" ca="1" si="383"/>
        <v>0</v>
      </c>
      <c r="AR213" s="33">
        <f t="shared" ca="1" si="383"/>
        <v>0</v>
      </c>
      <c r="AS213" s="33">
        <f t="shared" ca="1" si="383"/>
        <v>0</v>
      </c>
      <c r="AT213" s="33">
        <f t="shared" ca="1" si="380"/>
        <v>0</v>
      </c>
      <c r="AU213" s="33">
        <f t="shared" ca="1" si="368"/>
        <v>0</v>
      </c>
      <c r="AV213" s="33">
        <f t="shared" ca="1" si="368"/>
        <v>0</v>
      </c>
      <c r="AW213" s="33">
        <f t="shared" ca="1" si="382"/>
        <v>0</v>
      </c>
      <c r="AX213" s="33">
        <f t="shared" ca="1" si="382"/>
        <v>0</v>
      </c>
      <c r="AY213" s="33">
        <f t="shared" ca="1" si="382"/>
        <v>0</v>
      </c>
      <c r="AZ213" s="33">
        <f t="shared" ca="1" si="382"/>
        <v>0</v>
      </c>
      <c r="BA213" s="33">
        <f t="shared" ca="1" si="382"/>
        <v>0</v>
      </c>
      <c r="BB213" s="33">
        <f t="shared" ca="1" si="382"/>
        <v>0</v>
      </c>
      <c r="BC213" s="33">
        <f t="shared" ca="1" si="382"/>
        <v>0</v>
      </c>
      <c r="BD213" s="33">
        <f t="shared" ca="1" si="382"/>
        <v>0</v>
      </c>
      <c r="BE213" s="33">
        <f t="shared" ca="1" si="382"/>
        <v>0</v>
      </c>
      <c r="BF213" s="33">
        <f t="shared" ca="1" si="382"/>
        <v>0</v>
      </c>
      <c r="BG213" s="33">
        <f t="shared" ca="1" si="382"/>
        <v>0</v>
      </c>
      <c r="BH213" s="33"/>
      <c r="BJ213" s="148" t="str">
        <f t="shared" ca="1" si="310"/>
        <v/>
      </c>
      <c r="BL213" s="30"/>
      <c r="BN213" s="29" t="str">
        <f t="shared" ca="1" si="311"/>
        <v/>
      </c>
      <c r="BO213" s="29" t="str">
        <f t="shared" ca="1" si="312"/>
        <v/>
      </c>
      <c r="BP213" s="29" t="str">
        <f t="shared" ca="1" si="313"/>
        <v/>
      </c>
      <c r="BQ213" s="29" t="str">
        <f t="shared" ca="1" si="314"/>
        <v/>
      </c>
      <c r="BR213" s="29" t="str">
        <f t="shared" ca="1" si="315"/>
        <v/>
      </c>
      <c r="BS213" s="29" t="str">
        <f t="shared" ca="1" si="316"/>
        <v/>
      </c>
      <c r="BT213" s="29" t="str">
        <f t="shared" ca="1" si="317"/>
        <v/>
      </c>
      <c r="BU213" s="29" t="str">
        <f t="shared" ca="1" si="318"/>
        <v/>
      </c>
      <c r="BV213" s="29" t="str">
        <f t="shared" ca="1" si="319"/>
        <v/>
      </c>
      <c r="BW213" s="29" t="str">
        <f t="shared" ca="1" si="320"/>
        <v/>
      </c>
      <c r="BX213" s="29" t="str">
        <f t="shared" ca="1" si="321"/>
        <v/>
      </c>
      <c r="BY213" s="29" t="str">
        <f t="shared" ca="1" si="322"/>
        <v/>
      </c>
      <c r="BZ213" s="29" t="str">
        <f t="shared" ca="1" si="323"/>
        <v/>
      </c>
      <c r="CA213" s="29" t="str">
        <f t="shared" ca="1" si="324"/>
        <v/>
      </c>
      <c r="CB213" s="29" t="str">
        <f t="shared" ca="1" si="325"/>
        <v/>
      </c>
      <c r="CC213" s="29" t="str">
        <f t="shared" ca="1" si="326"/>
        <v/>
      </c>
      <c r="CD213" s="29" t="str">
        <f t="shared" ca="1" si="327"/>
        <v/>
      </c>
      <c r="CE213" s="29" t="str">
        <f t="shared" ca="1" si="328"/>
        <v/>
      </c>
      <c r="CF213" s="29" t="str">
        <f t="shared" ca="1" si="329"/>
        <v/>
      </c>
      <c r="CG213" s="29" t="str">
        <f t="shared" ca="1" si="330"/>
        <v/>
      </c>
      <c r="CH213" s="29" t="str">
        <f t="shared" ca="1" si="331"/>
        <v/>
      </c>
      <c r="CI213" s="29" t="str">
        <f t="shared" ca="1" si="332"/>
        <v/>
      </c>
      <c r="CJ213" s="29" t="str">
        <f t="shared" ca="1" si="333"/>
        <v/>
      </c>
      <c r="CK213" s="29" t="str">
        <f t="shared" ca="1" si="334"/>
        <v/>
      </c>
      <c r="CL213" s="29" t="str">
        <f t="shared" ca="1" si="335"/>
        <v/>
      </c>
      <c r="CM213" s="29" t="str">
        <f t="shared" ca="1" si="336"/>
        <v/>
      </c>
      <c r="CN213" s="29" t="str">
        <f t="shared" ca="1" si="337"/>
        <v/>
      </c>
      <c r="CO213" s="29" t="str">
        <f t="shared" ca="1" si="338"/>
        <v/>
      </c>
      <c r="CP213" s="29" t="str">
        <f t="shared" ca="1" si="339"/>
        <v/>
      </c>
      <c r="CQ213" s="29" t="str">
        <f t="shared" ca="1" si="340"/>
        <v/>
      </c>
      <c r="CR213" s="29" t="str">
        <f t="shared" ca="1" si="341"/>
        <v/>
      </c>
      <c r="CS213" s="29" t="str">
        <f t="shared" ca="1" si="342"/>
        <v/>
      </c>
      <c r="CT213" s="29" t="str">
        <f t="shared" ca="1" si="343"/>
        <v/>
      </c>
      <c r="CU213" s="29" t="str">
        <f t="shared" ca="1" si="344"/>
        <v/>
      </c>
      <c r="CV213" s="29" t="str">
        <f t="shared" ca="1" si="345"/>
        <v/>
      </c>
      <c r="CW213" s="29" t="str">
        <f t="shared" ca="1" si="346"/>
        <v/>
      </c>
      <c r="CX213" s="29" t="str">
        <f t="shared" ca="1" si="347"/>
        <v/>
      </c>
      <c r="CY213" s="29" t="str">
        <f t="shared" ca="1" si="348"/>
        <v/>
      </c>
      <c r="CZ213" s="29" t="str">
        <f t="shared" ca="1" si="349"/>
        <v/>
      </c>
      <c r="DA213" s="29" t="str">
        <f t="shared" ca="1" si="350"/>
        <v/>
      </c>
      <c r="DB213" s="29" t="str">
        <f t="shared" ca="1" si="351"/>
        <v/>
      </c>
      <c r="DC213" s="29" t="str">
        <f t="shared" ca="1" si="352"/>
        <v/>
      </c>
      <c r="DD213" s="29" t="str">
        <f t="shared" ca="1" si="353"/>
        <v/>
      </c>
      <c r="DE213" s="29" t="str">
        <f t="shared" ca="1" si="354"/>
        <v/>
      </c>
      <c r="DF213" s="29" t="str">
        <f t="shared" ca="1" si="355"/>
        <v/>
      </c>
      <c r="DG213" s="29" t="str">
        <f t="shared" ca="1" si="356"/>
        <v/>
      </c>
      <c r="DH213" s="29" t="str">
        <f t="shared" ca="1" si="357"/>
        <v/>
      </c>
      <c r="DI213" s="29" t="str">
        <f t="shared" ca="1" si="358"/>
        <v/>
      </c>
      <c r="DJ213" s="29" t="str">
        <f t="shared" ca="1" si="359"/>
        <v/>
      </c>
      <c r="DK213" s="29" t="str">
        <f t="shared" ca="1" si="360"/>
        <v/>
      </c>
      <c r="DL213" s="29" t="str">
        <f t="shared" ca="1" si="361"/>
        <v/>
      </c>
      <c r="DM213" s="29" t="str">
        <f t="shared" ca="1" si="362"/>
        <v/>
      </c>
      <c r="JD213">
        <f t="shared" si="145"/>
        <v>0</v>
      </c>
      <c r="JE213">
        <f t="shared" si="363"/>
        <v>0</v>
      </c>
      <c r="JF213" t="str">
        <f t="shared" ca="1" si="364"/>
        <v/>
      </c>
      <c r="JG213" t="str">
        <f t="shared" ca="1" si="365"/>
        <v/>
      </c>
      <c r="JH213" t="str">
        <f t="shared" ca="1" si="366"/>
        <v/>
      </c>
      <c r="JI213" t="str">
        <f t="shared" ca="1" si="367"/>
        <v/>
      </c>
    </row>
    <row r="214" spans="3:269" x14ac:dyDescent="0.2">
      <c r="C214" s="9">
        <f t="array" aca="1" ref="C214" ca="1">MIN(IF($L$7=0, 0, IF(INDIRECT($L$6)&gt;0, IF(ROW(INDIRECT($L$6))&gt;C213, ROW(INDIRECT($L$6)), MAXR))))</f>
        <v>9999999</v>
      </c>
      <c r="D214" s="9">
        <f t="shared" ca="1" si="85"/>
        <v>0</v>
      </c>
      <c r="E214" s="9">
        <f t="shared" ca="1" si="307"/>
        <v>0</v>
      </c>
      <c r="F214" s="105" t="str">
        <f t="shared" ca="1" si="308"/>
        <v/>
      </c>
      <c r="G214" s="7">
        <f t="shared" ca="1" si="309"/>
        <v>0</v>
      </c>
      <c r="H214" s="33">
        <f t="shared" ca="1" si="379"/>
        <v>0</v>
      </c>
      <c r="I214" s="33">
        <f t="shared" ca="1" si="379"/>
        <v>0</v>
      </c>
      <c r="J214" s="33">
        <f t="shared" ca="1" si="379"/>
        <v>0</v>
      </c>
      <c r="K214" s="33">
        <f t="shared" ca="1" si="379"/>
        <v>0</v>
      </c>
      <c r="L214" s="33">
        <f t="shared" ca="1" si="379"/>
        <v>0</v>
      </c>
      <c r="M214" s="33">
        <f t="shared" ca="1" si="379"/>
        <v>0</v>
      </c>
      <c r="N214" s="33">
        <f t="shared" ca="1" si="379"/>
        <v>0</v>
      </c>
      <c r="O214" s="33">
        <f t="shared" ca="1" si="379"/>
        <v>0</v>
      </c>
      <c r="P214" s="33">
        <f t="shared" ca="1" si="379"/>
        <v>0</v>
      </c>
      <c r="Q214" s="33">
        <f t="shared" ca="1" si="379"/>
        <v>0</v>
      </c>
      <c r="R214" s="33">
        <f t="shared" ca="1" si="378"/>
        <v>0</v>
      </c>
      <c r="S214" s="33">
        <f t="shared" ca="1" si="378"/>
        <v>0</v>
      </c>
      <c r="T214" s="33">
        <f t="shared" ca="1" si="378"/>
        <v>0</v>
      </c>
      <c r="U214" s="33">
        <f t="shared" ca="1" si="378"/>
        <v>0</v>
      </c>
      <c r="V214" s="33">
        <f t="shared" ca="1" si="378"/>
        <v>0</v>
      </c>
      <c r="W214" s="33">
        <f t="shared" ca="1" si="378"/>
        <v>0</v>
      </c>
      <c r="X214" s="33">
        <f t="shared" ca="1" si="378"/>
        <v>0</v>
      </c>
      <c r="Y214" s="33">
        <f t="shared" ca="1" si="378"/>
        <v>0</v>
      </c>
      <c r="Z214" s="33">
        <f t="shared" ca="1" si="378"/>
        <v>0</v>
      </c>
      <c r="AA214" s="33">
        <f t="shared" ca="1" si="384"/>
        <v>0</v>
      </c>
      <c r="AB214" s="33">
        <f t="shared" ca="1" si="384"/>
        <v>0</v>
      </c>
      <c r="AC214" s="33">
        <f t="shared" ca="1" si="384"/>
        <v>0</v>
      </c>
      <c r="AD214" s="33">
        <f t="shared" ca="1" si="384"/>
        <v>0</v>
      </c>
      <c r="AE214" s="33">
        <f t="shared" ca="1" si="384"/>
        <v>0</v>
      </c>
      <c r="AF214" s="33">
        <f t="shared" ca="1" si="383"/>
        <v>0</v>
      </c>
      <c r="AG214" s="33">
        <f t="shared" ca="1" si="383"/>
        <v>0</v>
      </c>
      <c r="AH214" s="33">
        <f t="shared" ca="1" si="383"/>
        <v>0</v>
      </c>
      <c r="AI214" s="33">
        <f t="shared" ca="1" si="383"/>
        <v>0</v>
      </c>
      <c r="AJ214" s="33">
        <f t="shared" ca="1" si="383"/>
        <v>0</v>
      </c>
      <c r="AK214" s="33">
        <f t="shared" ca="1" si="383"/>
        <v>0</v>
      </c>
      <c r="AL214" s="33">
        <f t="shared" ca="1" si="383"/>
        <v>0</v>
      </c>
      <c r="AM214" s="33">
        <f t="shared" ca="1" si="383"/>
        <v>0</v>
      </c>
      <c r="AN214" s="33">
        <f t="shared" ca="1" si="383"/>
        <v>0</v>
      </c>
      <c r="AO214" s="33">
        <f t="shared" ca="1" si="383"/>
        <v>0</v>
      </c>
      <c r="AP214" s="33">
        <f t="shared" ca="1" si="383"/>
        <v>0</v>
      </c>
      <c r="AQ214" s="33">
        <f t="shared" ca="1" si="383"/>
        <v>0</v>
      </c>
      <c r="AR214" s="33">
        <f t="shared" ca="1" si="383"/>
        <v>0</v>
      </c>
      <c r="AS214" s="33">
        <f t="shared" ca="1" si="383"/>
        <v>0</v>
      </c>
      <c r="AT214" s="33">
        <f t="shared" ca="1" si="380"/>
        <v>0</v>
      </c>
      <c r="AU214" s="33">
        <f t="shared" ca="1" si="368"/>
        <v>0</v>
      </c>
      <c r="AV214" s="33">
        <f t="shared" ca="1" si="368"/>
        <v>0</v>
      </c>
      <c r="AW214" s="33">
        <f t="shared" ca="1" si="382"/>
        <v>0</v>
      </c>
      <c r="AX214" s="33">
        <f t="shared" ca="1" si="382"/>
        <v>0</v>
      </c>
      <c r="AY214" s="33">
        <f t="shared" ca="1" si="382"/>
        <v>0</v>
      </c>
      <c r="AZ214" s="33">
        <f t="shared" ca="1" si="382"/>
        <v>0</v>
      </c>
      <c r="BA214" s="33">
        <f t="shared" ca="1" si="382"/>
        <v>0</v>
      </c>
      <c r="BB214" s="33">
        <f t="shared" ca="1" si="382"/>
        <v>0</v>
      </c>
      <c r="BC214" s="33">
        <f t="shared" ca="1" si="382"/>
        <v>0</v>
      </c>
      <c r="BD214" s="33">
        <f t="shared" ca="1" si="382"/>
        <v>0</v>
      </c>
      <c r="BE214" s="33">
        <f t="shared" ca="1" si="382"/>
        <v>0</v>
      </c>
      <c r="BF214" s="33">
        <f t="shared" ca="1" si="382"/>
        <v>0</v>
      </c>
      <c r="BG214" s="33">
        <f t="shared" ca="1" si="382"/>
        <v>0</v>
      </c>
      <c r="BH214" s="33"/>
      <c r="BJ214" s="148" t="str">
        <f t="shared" ca="1" si="310"/>
        <v/>
      </c>
      <c r="BL214" s="30"/>
      <c r="BN214" s="29" t="str">
        <f t="shared" ca="1" si="311"/>
        <v/>
      </c>
      <c r="BO214" s="29" t="str">
        <f t="shared" ca="1" si="312"/>
        <v/>
      </c>
      <c r="BP214" s="29" t="str">
        <f t="shared" ca="1" si="313"/>
        <v/>
      </c>
      <c r="BQ214" s="29" t="str">
        <f t="shared" ca="1" si="314"/>
        <v/>
      </c>
      <c r="BR214" s="29" t="str">
        <f t="shared" ca="1" si="315"/>
        <v/>
      </c>
      <c r="BS214" s="29" t="str">
        <f t="shared" ca="1" si="316"/>
        <v/>
      </c>
      <c r="BT214" s="29" t="str">
        <f t="shared" ca="1" si="317"/>
        <v/>
      </c>
      <c r="BU214" s="29" t="str">
        <f t="shared" ca="1" si="318"/>
        <v/>
      </c>
      <c r="BV214" s="29" t="str">
        <f t="shared" ca="1" si="319"/>
        <v/>
      </c>
      <c r="BW214" s="29" t="str">
        <f t="shared" ca="1" si="320"/>
        <v/>
      </c>
      <c r="BX214" s="29" t="str">
        <f t="shared" ca="1" si="321"/>
        <v/>
      </c>
      <c r="BY214" s="29" t="str">
        <f t="shared" ca="1" si="322"/>
        <v/>
      </c>
      <c r="BZ214" s="29" t="str">
        <f t="shared" ca="1" si="323"/>
        <v/>
      </c>
      <c r="CA214" s="29" t="str">
        <f t="shared" ca="1" si="324"/>
        <v/>
      </c>
      <c r="CB214" s="29" t="str">
        <f t="shared" ca="1" si="325"/>
        <v/>
      </c>
      <c r="CC214" s="29" t="str">
        <f t="shared" ca="1" si="326"/>
        <v/>
      </c>
      <c r="CD214" s="29" t="str">
        <f t="shared" ca="1" si="327"/>
        <v/>
      </c>
      <c r="CE214" s="29" t="str">
        <f t="shared" ca="1" si="328"/>
        <v/>
      </c>
      <c r="CF214" s="29" t="str">
        <f t="shared" ca="1" si="329"/>
        <v/>
      </c>
      <c r="CG214" s="29" t="str">
        <f t="shared" ca="1" si="330"/>
        <v/>
      </c>
      <c r="CH214" s="29" t="str">
        <f t="shared" ca="1" si="331"/>
        <v/>
      </c>
      <c r="CI214" s="29" t="str">
        <f t="shared" ca="1" si="332"/>
        <v/>
      </c>
      <c r="CJ214" s="29" t="str">
        <f t="shared" ca="1" si="333"/>
        <v/>
      </c>
      <c r="CK214" s="29" t="str">
        <f t="shared" ca="1" si="334"/>
        <v/>
      </c>
      <c r="CL214" s="29" t="str">
        <f t="shared" ca="1" si="335"/>
        <v/>
      </c>
      <c r="CM214" s="29" t="str">
        <f t="shared" ca="1" si="336"/>
        <v/>
      </c>
      <c r="CN214" s="29" t="str">
        <f t="shared" ca="1" si="337"/>
        <v/>
      </c>
      <c r="CO214" s="29" t="str">
        <f t="shared" ca="1" si="338"/>
        <v/>
      </c>
      <c r="CP214" s="29" t="str">
        <f t="shared" ca="1" si="339"/>
        <v/>
      </c>
      <c r="CQ214" s="29" t="str">
        <f t="shared" ca="1" si="340"/>
        <v/>
      </c>
      <c r="CR214" s="29" t="str">
        <f t="shared" ca="1" si="341"/>
        <v/>
      </c>
      <c r="CS214" s="29" t="str">
        <f t="shared" ca="1" si="342"/>
        <v/>
      </c>
      <c r="CT214" s="29" t="str">
        <f t="shared" ca="1" si="343"/>
        <v/>
      </c>
      <c r="CU214" s="29" t="str">
        <f t="shared" ca="1" si="344"/>
        <v/>
      </c>
      <c r="CV214" s="29" t="str">
        <f t="shared" ca="1" si="345"/>
        <v/>
      </c>
      <c r="CW214" s="29" t="str">
        <f t="shared" ca="1" si="346"/>
        <v/>
      </c>
      <c r="CX214" s="29" t="str">
        <f t="shared" ca="1" si="347"/>
        <v/>
      </c>
      <c r="CY214" s="29" t="str">
        <f t="shared" ca="1" si="348"/>
        <v/>
      </c>
      <c r="CZ214" s="29" t="str">
        <f t="shared" ca="1" si="349"/>
        <v/>
      </c>
      <c r="DA214" s="29" t="str">
        <f t="shared" ca="1" si="350"/>
        <v/>
      </c>
      <c r="DB214" s="29" t="str">
        <f t="shared" ca="1" si="351"/>
        <v/>
      </c>
      <c r="DC214" s="29" t="str">
        <f t="shared" ca="1" si="352"/>
        <v/>
      </c>
      <c r="DD214" s="29" t="str">
        <f t="shared" ca="1" si="353"/>
        <v/>
      </c>
      <c r="DE214" s="29" t="str">
        <f t="shared" ca="1" si="354"/>
        <v/>
      </c>
      <c r="DF214" s="29" t="str">
        <f t="shared" ca="1" si="355"/>
        <v/>
      </c>
      <c r="DG214" s="29" t="str">
        <f t="shared" ca="1" si="356"/>
        <v/>
      </c>
      <c r="DH214" s="29" t="str">
        <f t="shared" ca="1" si="357"/>
        <v/>
      </c>
      <c r="DI214" s="29" t="str">
        <f t="shared" ca="1" si="358"/>
        <v/>
      </c>
      <c r="DJ214" s="29" t="str">
        <f t="shared" ca="1" si="359"/>
        <v/>
      </c>
      <c r="DK214" s="29" t="str">
        <f t="shared" ca="1" si="360"/>
        <v/>
      </c>
      <c r="DL214" s="29" t="str">
        <f t="shared" ca="1" si="361"/>
        <v/>
      </c>
      <c r="DM214" s="29" t="str">
        <f t="shared" ca="1" si="362"/>
        <v/>
      </c>
      <c r="JD214">
        <f t="shared" si="145"/>
        <v>0</v>
      </c>
      <c r="JE214">
        <f t="shared" si="363"/>
        <v>0</v>
      </c>
      <c r="JF214" t="str">
        <f t="shared" ca="1" si="364"/>
        <v/>
      </c>
      <c r="JG214" t="str">
        <f t="shared" ca="1" si="365"/>
        <v/>
      </c>
      <c r="JH214" t="str">
        <f t="shared" ca="1" si="366"/>
        <v/>
      </c>
      <c r="JI214" t="str">
        <f t="shared" ca="1" si="367"/>
        <v/>
      </c>
    </row>
    <row r="215" spans="3:269" x14ac:dyDescent="0.2">
      <c r="C215" s="9">
        <f t="array" aca="1" ref="C215" ca="1">MIN(IF($L$7=0, 0, IF(INDIRECT($L$6)&gt;0, IF(ROW(INDIRECT($L$6))&gt;C214, ROW(INDIRECT($L$6)), MAXR))))</f>
        <v>9999999</v>
      </c>
      <c r="D215" s="9">
        <f t="shared" ca="1" si="85"/>
        <v>0</v>
      </c>
      <c r="E215" s="9">
        <f t="shared" ca="1" si="307"/>
        <v>0</v>
      </c>
      <c r="F215" s="105" t="str">
        <f t="shared" ca="1" si="308"/>
        <v/>
      </c>
      <c r="G215" s="7">
        <f t="shared" ca="1" si="309"/>
        <v>0</v>
      </c>
      <c r="H215" s="33">
        <f t="shared" ca="1" si="379"/>
        <v>0</v>
      </c>
      <c r="I215" s="33">
        <f t="shared" ca="1" si="379"/>
        <v>0</v>
      </c>
      <c r="J215" s="33">
        <f t="shared" ca="1" si="379"/>
        <v>0</v>
      </c>
      <c r="K215" s="33">
        <f t="shared" ca="1" si="379"/>
        <v>0</v>
      </c>
      <c r="L215" s="33">
        <f t="shared" ca="1" si="379"/>
        <v>0</v>
      </c>
      <c r="M215" s="33">
        <f t="shared" ref="M215:Q215" ca="1" si="385">IF(OR($C215=MAXR, $C215=0, M$24=0, M$19=0), 0, IF(LEN(INDIRECT($F$9&amp;M$20&amp;$C215))=0, NULL,  INDIRECT($F$9&amp;M$20&amp;$C215)))</f>
        <v>0</v>
      </c>
      <c r="N215" s="33">
        <f t="shared" ca="1" si="385"/>
        <v>0</v>
      </c>
      <c r="O215" s="33">
        <f t="shared" ca="1" si="385"/>
        <v>0</v>
      </c>
      <c r="P215" s="33">
        <f t="shared" ca="1" si="385"/>
        <v>0</v>
      </c>
      <c r="Q215" s="33">
        <f t="shared" ca="1" si="385"/>
        <v>0</v>
      </c>
      <c r="R215" s="33">
        <f t="shared" ca="1" si="378"/>
        <v>0</v>
      </c>
      <c r="S215" s="33">
        <f t="shared" ca="1" si="378"/>
        <v>0</v>
      </c>
      <c r="T215" s="33">
        <f t="shared" ca="1" si="378"/>
        <v>0</v>
      </c>
      <c r="U215" s="33">
        <f t="shared" ca="1" si="378"/>
        <v>0</v>
      </c>
      <c r="V215" s="33">
        <f t="shared" ca="1" si="378"/>
        <v>0</v>
      </c>
      <c r="W215" s="33">
        <f t="shared" ca="1" si="378"/>
        <v>0</v>
      </c>
      <c r="X215" s="33">
        <f t="shared" ca="1" si="378"/>
        <v>0</v>
      </c>
      <c r="Y215" s="33">
        <f t="shared" ca="1" si="378"/>
        <v>0</v>
      </c>
      <c r="Z215" s="33">
        <f t="shared" ca="1" si="378"/>
        <v>0</v>
      </c>
      <c r="AA215" s="33">
        <f t="shared" ca="1" si="384"/>
        <v>0</v>
      </c>
      <c r="AB215" s="33">
        <f t="shared" ca="1" si="384"/>
        <v>0</v>
      </c>
      <c r="AC215" s="33">
        <f t="shared" ca="1" si="384"/>
        <v>0</v>
      </c>
      <c r="AD215" s="33">
        <f t="shared" ca="1" si="384"/>
        <v>0</v>
      </c>
      <c r="AE215" s="33">
        <f t="shared" ca="1" si="384"/>
        <v>0</v>
      </c>
      <c r="AF215" s="33">
        <f t="shared" ca="1" si="383"/>
        <v>0</v>
      </c>
      <c r="AG215" s="33">
        <f t="shared" ca="1" si="383"/>
        <v>0</v>
      </c>
      <c r="AH215" s="33">
        <f t="shared" ca="1" si="383"/>
        <v>0</v>
      </c>
      <c r="AI215" s="33">
        <f t="shared" ca="1" si="383"/>
        <v>0</v>
      </c>
      <c r="AJ215" s="33">
        <f t="shared" ca="1" si="383"/>
        <v>0</v>
      </c>
      <c r="AK215" s="33">
        <f t="shared" ca="1" si="383"/>
        <v>0</v>
      </c>
      <c r="AL215" s="33">
        <f t="shared" ca="1" si="383"/>
        <v>0</v>
      </c>
      <c r="AM215" s="33">
        <f t="shared" ca="1" si="383"/>
        <v>0</v>
      </c>
      <c r="AN215" s="33">
        <f t="shared" ca="1" si="383"/>
        <v>0</v>
      </c>
      <c r="AO215" s="33">
        <f t="shared" ca="1" si="383"/>
        <v>0</v>
      </c>
      <c r="AP215" s="33">
        <f t="shared" ca="1" si="383"/>
        <v>0</v>
      </c>
      <c r="AQ215" s="33">
        <f t="shared" ca="1" si="383"/>
        <v>0</v>
      </c>
      <c r="AR215" s="33">
        <f t="shared" ca="1" si="383"/>
        <v>0</v>
      </c>
      <c r="AS215" s="33">
        <f t="shared" ca="1" si="383"/>
        <v>0</v>
      </c>
      <c r="AT215" s="33">
        <f t="shared" ca="1" si="380"/>
        <v>0</v>
      </c>
      <c r="AU215" s="33">
        <f t="shared" ca="1" si="368"/>
        <v>0</v>
      </c>
      <c r="AV215" s="33">
        <f t="shared" ref="AV215:BG238" ca="1" si="386">IF(OR($C215=MAXR, $C215=0, AV$24=0, AV$19=0), 0, IF(LEN(INDIRECT($F$9&amp;AV$20&amp;$C215))=0, NULL,  INDIRECT($F$9&amp;AV$20&amp;$C215)))</f>
        <v>0</v>
      </c>
      <c r="AW215" s="33">
        <f t="shared" ca="1" si="386"/>
        <v>0</v>
      </c>
      <c r="AX215" s="33">
        <f t="shared" ca="1" si="386"/>
        <v>0</v>
      </c>
      <c r="AY215" s="33">
        <f t="shared" ca="1" si="386"/>
        <v>0</v>
      </c>
      <c r="AZ215" s="33">
        <f t="shared" ca="1" si="386"/>
        <v>0</v>
      </c>
      <c r="BA215" s="33">
        <f t="shared" ca="1" si="386"/>
        <v>0</v>
      </c>
      <c r="BB215" s="33">
        <f t="shared" ca="1" si="386"/>
        <v>0</v>
      </c>
      <c r="BC215" s="33">
        <f t="shared" ca="1" si="386"/>
        <v>0</v>
      </c>
      <c r="BD215" s="33">
        <f t="shared" ca="1" si="386"/>
        <v>0</v>
      </c>
      <c r="BE215" s="33">
        <f t="shared" ca="1" si="386"/>
        <v>0</v>
      </c>
      <c r="BF215" s="33">
        <f t="shared" ca="1" si="386"/>
        <v>0</v>
      </c>
      <c r="BG215" s="33">
        <f t="shared" ca="1" si="386"/>
        <v>0</v>
      </c>
      <c r="BH215" s="33"/>
      <c r="BJ215" s="148" t="str">
        <f t="shared" ca="1" si="310"/>
        <v/>
      </c>
      <c r="BL215" s="30"/>
      <c r="BN215" s="29" t="str">
        <f t="shared" ca="1" si="311"/>
        <v/>
      </c>
      <c r="BO215" s="29" t="str">
        <f t="shared" ca="1" si="312"/>
        <v/>
      </c>
      <c r="BP215" s="29" t="str">
        <f t="shared" ca="1" si="313"/>
        <v/>
      </c>
      <c r="BQ215" s="29" t="str">
        <f t="shared" ca="1" si="314"/>
        <v/>
      </c>
      <c r="BR215" s="29" t="str">
        <f t="shared" ca="1" si="315"/>
        <v/>
      </c>
      <c r="BS215" s="29" t="str">
        <f t="shared" ca="1" si="316"/>
        <v/>
      </c>
      <c r="BT215" s="29" t="str">
        <f t="shared" ca="1" si="317"/>
        <v/>
      </c>
      <c r="BU215" s="29" t="str">
        <f t="shared" ca="1" si="318"/>
        <v/>
      </c>
      <c r="BV215" s="29" t="str">
        <f t="shared" ca="1" si="319"/>
        <v/>
      </c>
      <c r="BW215" s="29" t="str">
        <f t="shared" ca="1" si="320"/>
        <v/>
      </c>
      <c r="BX215" s="29" t="str">
        <f t="shared" ca="1" si="321"/>
        <v/>
      </c>
      <c r="BY215" s="29" t="str">
        <f t="shared" ca="1" si="322"/>
        <v/>
      </c>
      <c r="BZ215" s="29" t="str">
        <f t="shared" ca="1" si="323"/>
        <v/>
      </c>
      <c r="CA215" s="29" t="str">
        <f t="shared" ca="1" si="324"/>
        <v/>
      </c>
      <c r="CB215" s="29" t="str">
        <f t="shared" ca="1" si="325"/>
        <v/>
      </c>
      <c r="CC215" s="29" t="str">
        <f t="shared" ca="1" si="326"/>
        <v/>
      </c>
      <c r="CD215" s="29" t="str">
        <f t="shared" ca="1" si="327"/>
        <v/>
      </c>
      <c r="CE215" s="29" t="str">
        <f t="shared" ca="1" si="328"/>
        <v/>
      </c>
      <c r="CF215" s="29" t="str">
        <f t="shared" ca="1" si="329"/>
        <v/>
      </c>
      <c r="CG215" s="29" t="str">
        <f t="shared" ca="1" si="330"/>
        <v/>
      </c>
      <c r="CH215" s="29" t="str">
        <f t="shared" ca="1" si="331"/>
        <v/>
      </c>
      <c r="CI215" s="29" t="str">
        <f t="shared" ca="1" si="332"/>
        <v/>
      </c>
      <c r="CJ215" s="29" t="str">
        <f t="shared" ca="1" si="333"/>
        <v/>
      </c>
      <c r="CK215" s="29" t="str">
        <f t="shared" ca="1" si="334"/>
        <v/>
      </c>
      <c r="CL215" s="29" t="str">
        <f t="shared" ca="1" si="335"/>
        <v/>
      </c>
      <c r="CM215" s="29" t="str">
        <f t="shared" ca="1" si="336"/>
        <v/>
      </c>
      <c r="CN215" s="29" t="str">
        <f t="shared" ca="1" si="337"/>
        <v/>
      </c>
      <c r="CO215" s="29" t="str">
        <f t="shared" ca="1" si="338"/>
        <v/>
      </c>
      <c r="CP215" s="29" t="str">
        <f t="shared" ca="1" si="339"/>
        <v/>
      </c>
      <c r="CQ215" s="29" t="str">
        <f t="shared" ca="1" si="340"/>
        <v/>
      </c>
      <c r="CR215" s="29" t="str">
        <f t="shared" ca="1" si="341"/>
        <v/>
      </c>
      <c r="CS215" s="29" t="str">
        <f t="shared" ca="1" si="342"/>
        <v/>
      </c>
      <c r="CT215" s="29" t="str">
        <f t="shared" ca="1" si="343"/>
        <v/>
      </c>
      <c r="CU215" s="29" t="str">
        <f t="shared" ca="1" si="344"/>
        <v/>
      </c>
      <c r="CV215" s="29" t="str">
        <f t="shared" ca="1" si="345"/>
        <v/>
      </c>
      <c r="CW215" s="29" t="str">
        <f t="shared" ca="1" si="346"/>
        <v/>
      </c>
      <c r="CX215" s="29" t="str">
        <f t="shared" ca="1" si="347"/>
        <v/>
      </c>
      <c r="CY215" s="29" t="str">
        <f t="shared" ca="1" si="348"/>
        <v/>
      </c>
      <c r="CZ215" s="29" t="str">
        <f t="shared" ca="1" si="349"/>
        <v/>
      </c>
      <c r="DA215" s="29" t="str">
        <f t="shared" ca="1" si="350"/>
        <v/>
      </c>
      <c r="DB215" s="29" t="str">
        <f t="shared" ca="1" si="351"/>
        <v/>
      </c>
      <c r="DC215" s="29" t="str">
        <f t="shared" ca="1" si="352"/>
        <v/>
      </c>
      <c r="DD215" s="29" t="str">
        <f t="shared" ca="1" si="353"/>
        <v/>
      </c>
      <c r="DE215" s="29" t="str">
        <f t="shared" ca="1" si="354"/>
        <v/>
      </c>
      <c r="DF215" s="29" t="str">
        <f t="shared" ca="1" si="355"/>
        <v/>
      </c>
      <c r="DG215" s="29" t="str">
        <f t="shared" ca="1" si="356"/>
        <v/>
      </c>
      <c r="DH215" s="29" t="str">
        <f t="shared" ca="1" si="357"/>
        <v/>
      </c>
      <c r="DI215" s="29" t="str">
        <f t="shared" ca="1" si="358"/>
        <v/>
      </c>
      <c r="DJ215" s="29" t="str">
        <f t="shared" ca="1" si="359"/>
        <v/>
      </c>
      <c r="DK215" s="29" t="str">
        <f t="shared" ca="1" si="360"/>
        <v/>
      </c>
      <c r="DL215" s="29" t="str">
        <f t="shared" ca="1" si="361"/>
        <v/>
      </c>
      <c r="DM215" s="29" t="str">
        <f t="shared" ca="1" si="362"/>
        <v/>
      </c>
      <c r="JD215">
        <f t="shared" si="145"/>
        <v>0</v>
      </c>
      <c r="JE215">
        <f t="shared" si="363"/>
        <v>0</v>
      </c>
      <c r="JF215" t="str">
        <f t="shared" ca="1" si="364"/>
        <v/>
      </c>
      <c r="JG215" t="str">
        <f t="shared" ca="1" si="365"/>
        <v/>
      </c>
      <c r="JH215" t="str">
        <f t="shared" ca="1" si="366"/>
        <v/>
      </c>
      <c r="JI215" t="str">
        <f t="shared" ca="1" si="367"/>
        <v/>
      </c>
    </row>
    <row r="216" spans="3:269" x14ac:dyDescent="0.2">
      <c r="C216" s="9">
        <f t="array" aca="1" ref="C216" ca="1">MIN(IF($L$7=0, 0, IF(INDIRECT($L$6)&gt;0, IF(ROW(INDIRECT($L$6))&gt;C215, ROW(INDIRECT($L$6)), MAXR))))</f>
        <v>9999999</v>
      </c>
      <c r="D216" s="9">
        <f t="shared" ca="1" si="85"/>
        <v>0</v>
      </c>
      <c r="E216" s="9">
        <f t="shared" ca="1" si="307"/>
        <v>0</v>
      </c>
      <c r="F216" s="105" t="str">
        <f t="shared" ca="1" si="308"/>
        <v/>
      </c>
      <c r="G216" s="7">
        <f t="shared" ca="1" si="309"/>
        <v>0</v>
      </c>
      <c r="H216" s="33">
        <f t="shared" ref="H216:W232" ca="1" si="387">IF(OR($C216=MAXR, $C216=0, H$24=0, H$19=0), 0, IF(LEN(INDIRECT($F$9&amp;H$20&amp;$C216))=0, NULL,  INDIRECT($F$9&amp;H$20&amp;$C216)))</f>
        <v>0</v>
      </c>
      <c r="I216" s="33">
        <f t="shared" ca="1" si="387"/>
        <v>0</v>
      </c>
      <c r="J216" s="33">
        <f t="shared" ca="1" si="387"/>
        <v>0</v>
      </c>
      <c r="K216" s="33">
        <f t="shared" ca="1" si="387"/>
        <v>0</v>
      </c>
      <c r="L216" s="33">
        <f t="shared" ca="1" si="387"/>
        <v>0</v>
      </c>
      <c r="M216" s="33">
        <f t="shared" ca="1" si="387"/>
        <v>0</v>
      </c>
      <c r="N216" s="33">
        <f t="shared" ca="1" si="387"/>
        <v>0</v>
      </c>
      <c r="O216" s="33">
        <f t="shared" ca="1" si="387"/>
        <v>0</v>
      </c>
      <c r="P216" s="33">
        <f t="shared" ca="1" si="387"/>
        <v>0</v>
      </c>
      <c r="Q216" s="33">
        <f t="shared" ca="1" si="387"/>
        <v>0</v>
      </c>
      <c r="R216" s="33">
        <f t="shared" ca="1" si="378"/>
        <v>0</v>
      </c>
      <c r="S216" s="33">
        <f t="shared" ca="1" si="378"/>
        <v>0</v>
      </c>
      <c r="T216" s="33">
        <f t="shared" ca="1" si="378"/>
        <v>0</v>
      </c>
      <c r="U216" s="33">
        <f t="shared" ca="1" si="378"/>
        <v>0</v>
      </c>
      <c r="V216" s="33">
        <f t="shared" ca="1" si="378"/>
        <v>0</v>
      </c>
      <c r="W216" s="33">
        <f t="shared" ref="W216:AL241" ca="1" si="388">IF(OR($C216=MAXR, $C216=0, W$24=0, W$19=0), 0, IF(LEN(INDIRECT($F$9&amp;W$20&amp;$C216))=0, NULL,  INDIRECT($F$9&amp;W$20&amp;$C216)))</f>
        <v>0</v>
      </c>
      <c r="X216" s="33">
        <f t="shared" ca="1" si="388"/>
        <v>0</v>
      </c>
      <c r="Y216" s="33">
        <f t="shared" ca="1" si="388"/>
        <v>0</v>
      </c>
      <c r="Z216" s="33">
        <f t="shared" ca="1" si="388"/>
        <v>0</v>
      </c>
      <c r="AA216" s="33">
        <f t="shared" ca="1" si="388"/>
        <v>0</v>
      </c>
      <c r="AB216" s="33">
        <f t="shared" ca="1" si="388"/>
        <v>0</v>
      </c>
      <c r="AC216" s="33">
        <f t="shared" ca="1" si="388"/>
        <v>0</v>
      </c>
      <c r="AD216" s="33">
        <f t="shared" ca="1" si="388"/>
        <v>0</v>
      </c>
      <c r="AE216" s="33">
        <f t="shared" ca="1" si="388"/>
        <v>0</v>
      </c>
      <c r="AF216" s="33">
        <f t="shared" ca="1" si="383"/>
        <v>0</v>
      </c>
      <c r="AG216" s="33">
        <f t="shared" ca="1" si="383"/>
        <v>0</v>
      </c>
      <c r="AH216" s="33">
        <f t="shared" ca="1" si="383"/>
        <v>0</v>
      </c>
      <c r="AI216" s="33">
        <f t="shared" ca="1" si="383"/>
        <v>0</v>
      </c>
      <c r="AJ216" s="33">
        <f t="shared" ca="1" si="383"/>
        <v>0</v>
      </c>
      <c r="AK216" s="33">
        <f t="shared" ca="1" si="383"/>
        <v>0</v>
      </c>
      <c r="AL216" s="33">
        <f t="shared" ca="1" si="383"/>
        <v>0</v>
      </c>
      <c r="AM216" s="33">
        <f t="shared" ca="1" si="383"/>
        <v>0</v>
      </c>
      <c r="AN216" s="33">
        <f t="shared" ca="1" si="383"/>
        <v>0</v>
      </c>
      <c r="AO216" s="33">
        <f t="shared" ca="1" si="383"/>
        <v>0</v>
      </c>
      <c r="AP216" s="33">
        <f t="shared" ca="1" si="383"/>
        <v>0</v>
      </c>
      <c r="AQ216" s="33">
        <f t="shared" ca="1" si="383"/>
        <v>0</v>
      </c>
      <c r="AR216" s="33">
        <f t="shared" ca="1" si="383"/>
        <v>0</v>
      </c>
      <c r="AS216" s="33">
        <f t="shared" ca="1" si="383"/>
        <v>0</v>
      </c>
      <c r="AT216" s="33">
        <f t="shared" ca="1" si="380"/>
        <v>0</v>
      </c>
      <c r="AU216" s="33">
        <f t="shared" ca="1" si="380"/>
        <v>0</v>
      </c>
      <c r="AV216" s="33">
        <f t="shared" ca="1" si="380"/>
        <v>0</v>
      </c>
      <c r="AW216" s="33">
        <f t="shared" ca="1" si="386"/>
        <v>0</v>
      </c>
      <c r="AX216" s="33">
        <f t="shared" ca="1" si="386"/>
        <v>0</v>
      </c>
      <c r="AY216" s="33">
        <f t="shared" ca="1" si="386"/>
        <v>0</v>
      </c>
      <c r="AZ216" s="33">
        <f t="shared" ca="1" si="386"/>
        <v>0</v>
      </c>
      <c r="BA216" s="33">
        <f t="shared" ca="1" si="386"/>
        <v>0</v>
      </c>
      <c r="BB216" s="33">
        <f t="shared" ca="1" si="386"/>
        <v>0</v>
      </c>
      <c r="BC216" s="33">
        <f t="shared" ca="1" si="386"/>
        <v>0</v>
      </c>
      <c r="BD216" s="33">
        <f t="shared" ca="1" si="386"/>
        <v>0</v>
      </c>
      <c r="BE216" s="33">
        <f t="shared" ca="1" si="386"/>
        <v>0</v>
      </c>
      <c r="BF216" s="33">
        <f t="shared" ca="1" si="386"/>
        <v>0</v>
      </c>
      <c r="BG216" s="33">
        <f t="shared" ca="1" si="386"/>
        <v>0</v>
      </c>
      <c r="BH216" s="33"/>
      <c r="BJ216" s="148" t="str">
        <f t="shared" ca="1" si="310"/>
        <v/>
      </c>
      <c r="BL216" s="30"/>
      <c r="BN216" s="29" t="str">
        <f t="shared" ca="1" si="311"/>
        <v/>
      </c>
      <c r="BO216" s="29" t="str">
        <f t="shared" ca="1" si="312"/>
        <v/>
      </c>
      <c r="BP216" s="29" t="str">
        <f t="shared" ca="1" si="313"/>
        <v/>
      </c>
      <c r="BQ216" s="29" t="str">
        <f t="shared" ca="1" si="314"/>
        <v/>
      </c>
      <c r="BR216" s="29" t="str">
        <f t="shared" ca="1" si="315"/>
        <v/>
      </c>
      <c r="BS216" s="29" t="str">
        <f t="shared" ca="1" si="316"/>
        <v/>
      </c>
      <c r="BT216" s="29" t="str">
        <f t="shared" ca="1" si="317"/>
        <v/>
      </c>
      <c r="BU216" s="29" t="str">
        <f t="shared" ca="1" si="318"/>
        <v/>
      </c>
      <c r="BV216" s="29" t="str">
        <f t="shared" ca="1" si="319"/>
        <v/>
      </c>
      <c r="BW216" s="29" t="str">
        <f t="shared" ca="1" si="320"/>
        <v/>
      </c>
      <c r="BX216" s="29" t="str">
        <f t="shared" ca="1" si="321"/>
        <v/>
      </c>
      <c r="BY216" s="29" t="str">
        <f t="shared" ca="1" si="322"/>
        <v/>
      </c>
      <c r="BZ216" s="29" t="str">
        <f t="shared" ca="1" si="323"/>
        <v/>
      </c>
      <c r="CA216" s="29" t="str">
        <f t="shared" ca="1" si="324"/>
        <v/>
      </c>
      <c r="CB216" s="29" t="str">
        <f t="shared" ca="1" si="325"/>
        <v/>
      </c>
      <c r="CC216" s="29" t="str">
        <f t="shared" ca="1" si="326"/>
        <v/>
      </c>
      <c r="CD216" s="29" t="str">
        <f t="shared" ca="1" si="327"/>
        <v/>
      </c>
      <c r="CE216" s="29" t="str">
        <f t="shared" ca="1" si="328"/>
        <v/>
      </c>
      <c r="CF216" s="29" t="str">
        <f t="shared" ca="1" si="329"/>
        <v/>
      </c>
      <c r="CG216" s="29" t="str">
        <f t="shared" ca="1" si="330"/>
        <v/>
      </c>
      <c r="CH216" s="29" t="str">
        <f t="shared" ca="1" si="331"/>
        <v/>
      </c>
      <c r="CI216" s="29" t="str">
        <f t="shared" ca="1" si="332"/>
        <v/>
      </c>
      <c r="CJ216" s="29" t="str">
        <f t="shared" ca="1" si="333"/>
        <v/>
      </c>
      <c r="CK216" s="29" t="str">
        <f t="shared" ca="1" si="334"/>
        <v/>
      </c>
      <c r="CL216" s="29" t="str">
        <f t="shared" ca="1" si="335"/>
        <v/>
      </c>
      <c r="CM216" s="29" t="str">
        <f t="shared" ca="1" si="336"/>
        <v/>
      </c>
      <c r="CN216" s="29" t="str">
        <f t="shared" ca="1" si="337"/>
        <v/>
      </c>
      <c r="CO216" s="29" t="str">
        <f t="shared" ca="1" si="338"/>
        <v/>
      </c>
      <c r="CP216" s="29" t="str">
        <f t="shared" ca="1" si="339"/>
        <v/>
      </c>
      <c r="CQ216" s="29" t="str">
        <f t="shared" ca="1" si="340"/>
        <v/>
      </c>
      <c r="CR216" s="29" t="str">
        <f t="shared" ca="1" si="341"/>
        <v/>
      </c>
      <c r="CS216" s="29" t="str">
        <f t="shared" ca="1" si="342"/>
        <v/>
      </c>
      <c r="CT216" s="29" t="str">
        <f t="shared" ca="1" si="343"/>
        <v/>
      </c>
      <c r="CU216" s="29" t="str">
        <f t="shared" ca="1" si="344"/>
        <v/>
      </c>
      <c r="CV216" s="29" t="str">
        <f t="shared" ca="1" si="345"/>
        <v/>
      </c>
      <c r="CW216" s="29" t="str">
        <f t="shared" ca="1" si="346"/>
        <v/>
      </c>
      <c r="CX216" s="29" t="str">
        <f t="shared" ca="1" si="347"/>
        <v/>
      </c>
      <c r="CY216" s="29" t="str">
        <f t="shared" ca="1" si="348"/>
        <v/>
      </c>
      <c r="CZ216" s="29" t="str">
        <f t="shared" ca="1" si="349"/>
        <v/>
      </c>
      <c r="DA216" s="29" t="str">
        <f t="shared" ca="1" si="350"/>
        <v/>
      </c>
      <c r="DB216" s="29" t="str">
        <f t="shared" ca="1" si="351"/>
        <v/>
      </c>
      <c r="DC216" s="29" t="str">
        <f t="shared" ca="1" si="352"/>
        <v/>
      </c>
      <c r="DD216" s="29" t="str">
        <f t="shared" ca="1" si="353"/>
        <v/>
      </c>
      <c r="DE216" s="29" t="str">
        <f t="shared" ca="1" si="354"/>
        <v/>
      </c>
      <c r="DF216" s="29" t="str">
        <f t="shared" ca="1" si="355"/>
        <v/>
      </c>
      <c r="DG216" s="29" t="str">
        <f t="shared" ca="1" si="356"/>
        <v/>
      </c>
      <c r="DH216" s="29" t="str">
        <f t="shared" ca="1" si="357"/>
        <v/>
      </c>
      <c r="DI216" s="29" t="str">
        <f t="shared" ca="1" si="358"/>
        <v/>
      </c>
      <c r="DJ216" s="29" t="str">
        <f t="shared" ca="1" si="359"/>
        <v/>
      </c>
      <c r="DK216" s="29" t="str">
        <f t="shared" ca="1" si="360"/>
        <v/>
      </c>
      <c r="DL216" s="29" t="str">
        <f t="shared" ca="1" si="361"/>
        <v/>
      </c>
      <c r="DM216" s="29" t="str">
        <f t="shared" ca="1" si="362"/>
        <v/>
      </c>
      <c r="JD216">
        <f t="shared" si="145"/>
        <v>0</v>
      </c>
      <c r="JE216">
        <f t="shared" si="363"/>
        <v>0</v>
      </c>
      <c r="JF216" t="str">
        <f t="shared" ca="1" si="364"/>
        <v/>
      </c>
      <c r="JG216" t="str">
        <f t="shared" ca="1" si="365"/>
        <v/>
      </c>
      <c r="JH216" t="str">
        <f t="shared" ca="1" si="366"/>
        <v/>
      </c>
      <c r="JI216" t="str">
        <f t="shared" ca="1" si="367"/>
        <v/>
      </c>
    </row>
    <row r="217" spans="3:269" x14ac:dyDescent="0.2">
      <c r="C217" s="9">
        <f t="array" aca="1" ref="C217" ca="1">MIN(IF($L$7=0, 0, IF(INDIRECT($L$6)&gt;0, IF(ROW(INDIRECT($L$6))&gt;C216, ROW(INDIRECT($L$6)), MAXR))))</f>
        <v>9999999</v>
      </c>
      <c r="D217" s="9">
        <f t="shared" ca="1" si="85"/>
        <v>0</v>
      </c>
      <c r="E217" s="9">
        <f t="shared" ca="1" si="307"/>
        <v>0</v>
      </c>
      <c r="F217" s="105" t="str">
        <f t="shared" ca="1" si="308"/>
        <v/>
      </c>
      <c r="G217" s="7">
        <f t="shared" ca="1" si="309"/>
        <v>0</v>
      </c>
      <c r="H217" s="33">
        <f t="shared" ca="1" si="387"/>
        <v>0</v>
      </c>
      <c r="I217" s="33">
        <f t="shared" ca="1" si="387"/>
        <v>0</v>
      </c>
      <c r="J217" s="33">
        <f t="shared" ca="1" si="387"/>
        <v>0</v>
      </c>
      <c r="K217" s="33">
        <f t="shared" ca="1" si="387"/>
        <v>0</v>
      </c>
      <c r="L217" s="33">
        <f t="shared" ca="1" si="387"/>
        <v>0</v>
      </c>
      <c r="M217" s="33">
        <f t="shared" ca="1" si="387"/>
        <v>0</v>
      </c>
      <c r="N217" s="33">
        <f t="shared" ca="1" si="387"/>
        <v>0</v>
      </c>
      <c r="O217" s="33">
        <f t="shared" ca="1" si="387"/>
        <v>0</v>
      </c>
      <c r="P217" s="33">
        <f t="shared" ca="1" si="387"/>
        <v>0</v>
      </c>
      <c r="Q217" s="33">
        <f t="shared" ca="1" si="387"/>
        <v>0</v>
      </c>
      <c r="R217" s="33">
        <f t="shared" ca="1" si="387"/>
        <v>0</v>
      </c>
      <c r="S217" s="33">
        <f t="shared" ca="1" si="387"/>
        <v>0</v>
      </c>
      <c r="T217" s="33">
        <f t="shared" ca="1" si="387"/>
        <v>0</v>
      </c>
      <c r="U217" s="33">
        <f t="shared" ca="1" si="387"/>
        <v>0</v>
      </c>
      <c r="V217" s="33">
        <f t="shared" ca="1" si="387"/>
        <v>0</v>
      </c>
      <c r="W217" s="33">
        <f t="shared" ca="1" si="387"/>
        <v>0</v>
      </c>
      <c r="X217" s="33">
        <f t="shared" ca="1" si="388"/>
        <v>0</v>
      </c>
      <c r="Y217" s="33">
        <f t="shared" ca="1" si="388"/>
        <v>0</v>
      </c>
      <c r="Z217" s="33">
        <f t="shared" ca="1" si="388"/>
        <v>0</v>
      </c>
      <c r="AA217" s="33">
        <f t="shared" ca="1" si="388"/>
        <v>0</v>
      </c>
      <c r="AB217" s="33">
        <f t="shared" ca="1" si="388"/>
        <v>0</v>
      </c>
      <c r="AC217" s="33">
        <f t="shared" ca="1" si="388"/>
        <v>0</v>
      </c>
      <c r="AD217" s="33">
        <f t="shared" ca="1" si="388"/>
        <v>0</v>
      </c>
      <c r="AE217" s="33">
        <f t="shared" ca="1" si="388"/>
        <v>0</v>
      </c>
      <c r="AF217" s="33">
        <f t="shared" ca="1" si="383"/>
        <v>0</v>
      </c>
      <c r="AG217" s="33">
        <f t="shared" ca="1" si="383"/>
        <v>0</v>
      </c>
      <c r="AH217" s="33">
        <f t="shared" ca="1" si="383"/>
        <v>0</v>
      </c>
      <c r="AI217" s="33">
        <f t="shared" ca="1" si="383"/>
        <v>0</v>
      </c>
      <c r="AJ217" s="33">
        <f t="shared" ca="1" si="383"/>
        <v>0</v>
      </c>
      <c r="AK217" s="33">
        <f t="shared" ca="1" si="383"/>
        <v>0</v>
      </c>
      <c r="AL217" s="33">
        <f t="shared" ca="1" si="383"/>
        <v>0</v>
      </c>
      <c r="AM217" s="33">
        <f t="shared" ca="1" si="383"/>
        <v>0</v>
      </c>
      <c r="AN217" s="33">
        <f t="shared" ca="1" si="383"/>
        <v>0</v>
      </c>
      <c r="AO217" s="33">
        <f t="shared" ca="1" si="383"/>
        <v>0</v>
      </c>
      <c r="AP217" s="33">
        <f t="shared" ca="1" si="383"/>
        <v>0</v>
      </c>
      <c r="AQ217" s="33">
        <f t="shared" ca="1" si="383"/>
        <v>0</v>
      </c>
      <c r="AR217" s="33">
        <f t="shared" ca="1" si="383"/>
        <v>0</v>
      </c>
      <c r="AS217" s="33">
        <f t="shared" ca="1" si="383"/>
        <v>0</v>
      </c>
      <c r="AT217" s="33">
        <f t="shared" ca="1" si="380"/>
        <v>0</v>
      </c>
      <c r="AU217" s="33">
        <f t="shared" ca="1" si="380"/>
        <v>0</v>
      </c>
      <c r="AV217" s="33">
        <f t="shared" ca="1" si="380"/>
        <v>0</v>
      </c>
      <c r="AW217" s="33">
        <f t="shared" ca="1" si="386"/>
        <v>0</v>
      </c>
      <c r="AX217" s="33">
        <f t="shared" ca="1" si="386"/>
        <v>0</v>
      </c>
      <c r="AY217" s="33">
        <f t="shared" ca="1" si="386"/>
        <v>0</v>
      </c>
      <c r="AZ217" s="33">
        <f t="shared" ca="1" si="386"/>
        <v>0</v>
      </c>
      <c r="BA217" s="33">
        <f t="shared" ca="1" si="386"/>
        <v>0</v>
      </c>
      <c r="BB217" s="33">
        <f t="shared" ca="1" si="386"/>
        <v>0</v>
      </c>
      <c r="BC217" s="33">
        <f t="shared" ca="1" si="386"/>
        <v>0</v>
      </c>
      <c r="BD217" s="33">
        <f t="shared" ca="1" si="386"/>
        <v>0</v>
      </c>
      <c r="BE217" s="33">
        <f t="shared" ca="1" si="386"/>
        <v>0</v>
      </c>
      <c r="BF217" s="33">
        <f t="shared" ca="1" si="386"/>
        <v>0</v>
      </c>
      <c r="BG217" s="33">
        <f t="shared" ca="1" si="386"/>
        <v>0</v>
      </c>
      <c r="BH217" s="33"/>
      <c r="BJ217" s="148" t="str">
        <f t="shared" ca="1" si="310"/>
        <v/>
      </c>
      <c r="BL217" s="30"/>
      <c r="BN217" s="29" t="str">
        <f t="shared" ca="1" si="311"/>
        <v/>
      </c>
      <c r="BO217" s="29" t="str">
        <f t="shared" ca="1" si="312"/>
        <v/>
      </c>
      <c r="BP217" s="29" t="str">
        <f t="shared" ca="1" si="313"/>
        <v/>
      </c>
      <c r="BQ217" s="29" t="str">
        <f t="shared" ca="1" si="314"/>
        <v/>
      </c>
      <c r="BR217" s="29" t="str">
        <f t="shared" ca="1" si="315"/>
        <v/>
      </c>
      <c r="BS217" s="29" t="str">
        <f t="shared" ca="1" si="316"/>
        <v/>
      </c>
      <c r="BT217" s="29" t="str">
        <f t="shared" ca="1" si="317"/>
        <v/>
      </c>
      <c r="BU217" s="29" t="str">
        <f t="shared" ca="1" si="318"/>
        <v/>
      </c>
      <c r="BV217" s="29" t="str">
        <f t="shared" ca="1" si="319"/>
        <v/>
      </c>
      <c r="BW217" s="29" t="str">
        <f t="shared" ca="1" si="320"/>
        <v/>
      </c>
      <c r="BX217" s="29" t="str">
        <f t="shared" ca="1" si="321"/>
        <v/>
      </c>
      <c r="BY217" s="29" t="str">
        <f t="shared" ca="1" si="322"/>
        <v/>
      </c>
      <c r="BZ217" s="29" t="str">
        <f t="shared" ca="1" si="323"/>
        <v/>
      </c>
      <c r="CA217" s="29" t="str">
        <f t="shared" ca="1" si="324"/>
        <v/>
      </c>
      <c r="CB217" s="29" t="str">
        <f t="shared" ca="1" si="325"/>
        <v/>
      </c>
      <c r="CC217" s="29" t="str">
        <f t="shared" ca="1" si="326"/>
        <v/>
      </c>
      <c r="CD217" s="29" t="str">
        <f t="shared" ca="1" si="327"/>
        <v/>
      </c>
      <c r="CE217" s="29" t="str">
        <f t="shared" ca="1" si="328"/>
        <v/>
      </c>
      <c r="CF217" s="29" t="str">
        <f t="shared" ca="1" si="329"/>
        <v/>
      </c>
      <c r="CG217" s="29" t="str">
        <f t="shared" ca="1" si="330"/>
        <v/>
      </c>
      <c r="CH217" s="29" t="str">
        <f t="shared" ca="1" si="331"/>
        <v/>
      </c>
      <c r="CI217" s="29" t="str">
        <f t="shared" ca="1" si="332"/>
        <v/>
      </c>
      <c r="CJ217" s="29" t="str">
        <f t="shared" ca="1" si="333"/>
        <v/>
      </c>
      <c r="CK217" s="29" t="str">
        <f t="shared" ca="1" si="334"/>
        <v/>
      </c>
      <c r="CL217" s="29" t="str">
        <f t="shared" ca="1" si="335"/>
        <v/>
      </c>
      <c r="CM217" s="29" t="str">
        <f t="shared" ca="1" si="336"/>
        <v/>
      </c>
      <c r="CN217" s="29" t="str">
        <f t="shared" ca="1" si="337"/>
        <v/>
      </c>
      <c r="CO217" s="29" t="str">
        <f t="shared" ca="1" si="338"/>
        <v/>
      </c>
      <c r="CP217" s="29" t="str">
        <f t="shared" ca="1" si="339"/>
        <v/>
      </c>
      <c r="CQ217" s="29" t="str">
        <f t="shared" ca="1" si="340"/>
        <v/>
      </c>
      <c r="CR217" s="29" t="str">
        <f t="shared" ca="1" si="341"/>
        <v/>
      </c>
      <c r="CS217" s="29" t="str">
        <f t="shared" ca="1" si="342"/>
        <v/>
      </c>
      <c r="CT217" s="29" t="str">
        <f t="shared" ca="1" si="343"/>
        <v/>
      </c>
      <c r="CU217" s="29" t="str">
        <f t="shared" ca="1" si="344"/>
        <v/>
      </c>
      <c r="CV217" s="29" t="str">
        <f t="shared" ca="1" si="345"/>
        <v/>
      </c>
      <c r="CW217" s="29" t="str">
        <f t="shared" ca="1" si="346"/>
        <v/>
      </c>
      <c r="CX217" s="29" t="str">
        <f t="shared" ca="1" si="347"/>
        <v/>
      </c>
      <c r="CY217" s="29" t="str">
        <f t="shared" ca="1" si="348"/>
        <v/>
      </c>
      <c r="CZ217" s="29" t="str">
        <f t="shared" ca="1" si="349"/>
        <v/>
      </c>
      <c r="DA217" s="29" t="str">
        <f t="shared" ca="1" si="350"/>
        <v/>
      </c>
      <c r="DB217" s="29" t="str">
        <f t="shared" ca="1" si="351"/>
        <v/>
      </c>
      <c r="DC217" s="29" t="str">
        <f t="shared" ca="1" si="352"/>
        <v/>
      </c>
      <c r="DD217" s="29" t="str">
        <f t="shared" ca="1" si="353"/>
        <v/>
      </c>
      <c r="DE217" s="29" t="str">
        <f t="shared" ca="1" si="354"/>
        <v/>
      </c>
      <c r="DF217" s="29" t="str">
        <f t="shared" ca="1" si="355"/>
        <v/>
      </c>
      <c r="DG217" s="29" t="str">
        <f t="shared" ca="1" si="356"/>
        <v/>
      </c>
      <c r="DH217" s="29" t="str">
        <f t="shared" ca="1" si="357"/>
        <v/>
      </c>
      <c r="DI217" s="29" t="str">
        <f t="shared" ca="1" si="358"/>
        <v/>
      </c>
      <c r="DJ217" s="29" t="str">
        <f t="shared" ca="1" si="359"/>
        <v/>
      </c>
      <c r="DK217" s="29" t="str">
        <f t="shared" ca="1" si="360"/>
        <v/>
      </c>
      <c r="DL217" s="29" t="str">
        <f t="shared" ca="1" si="361"/>
        <v/>
      </c>
      <c r="DM217" s="29" t="str">
        <f t="shared" ca="1" si="362"/>
        <v/>
      </c>
      <c r="JD217">
        <f t="shared" si="145"/>
        <v>0</v>
      </c>
      <c r="JE217">
        <f t="shared" si="363"/>
        <v>0</v>
      </c>
      <c r="JF217" t="str">
        <f t="shared" ca="1" si="364"/>
        <v/>
      </c>
      <c r="JG217" t="str">
        <f t="shared" ca="1" si="365"/>
        <v/>
      </c>
      <c r="JH217" t="str">
        <f t="shared" ca="1" si="366"/>
        <v/>
      </c>
      <c r="JI217" t="str">
        <f t="shared" ca="1" si="367"/>
        <v/>
      </c>
    </row>
    <row r="218" spans="3:269" x14ac:dyDescent="0.2">
      <c r="C218" s="9">
        <f t="array" aca="1" ref="C218" ca="1">MIN(IF($L$7=0, 0, IF(INDIRECT($L$6)&gt;0, IF(ROW(INDIRECT($L$6))&gt;C217, ROW(INDIRECT($L$6)), MAXR))))</f>
        <v>9999999</v>
      </c>
      <c r="D218" s="9">
        <f t="shared" ca="1" si="85"/>
        <v>0</v>
      </c>
      <c r="E218" s="9">
        <f t="shared" ca="1" si="307"/>
        <v>0</v>
      </c>
      <c r="F218" s="105" t="str">
        <f t="shared" ca="1" si="308"/>
        <v/>
      </c>
      <c r="G218" s="7">
        <f t="shared" ca="1" si="309"/>
        <v>0</v>
      </c>
      <c r="H218" s="33">
        <f t="shared" ca="1" si="387"/>
        <v>0</v>
      </c>
      <c r="I218" s="33">
        <f t="shared" ca="1" si="387"/>
        <v>0</v>
      </c>
      <c r="J218" s="33">
        <f t="shared" ca="1" si="387"/>
        <v>0</v>
      </c>
      <c r="K218" s="33">
        <f t="shared" ca="1" si="387"/>
        <v>0</v>
      </c>
      <c r="L218" s="33">
        <f t="shared" ca="1" si="387"/>
        <v>0</v>
      </c>
      <c r="M218" s="33">
        <f t="shared" ca="1" si="387"/>
        <v>0</v>
      </c>
      <c r="N218" s="33">
        <f t="shared" ca="1" si="387"/>
        <v>0</v>
      </c>
      <c r="O218" s="33">
        <f t="shared" ca="1" si="387"/>
        <v>0</v>
      </c>
      <c r="P218" s="33">
        <f t="shared" ca="1" si="387"/>
        <v>0</v>
      </c>
      <c r="Q218" s="33">
        <f t="shared" ca="1" si="387"/>
        <v>0</v>
      </c>
      <c r="R218" s="33">
        <f t="shared" ca="1" si="387"/>
        <v>0</v>
      </c>
      <c r="S218" s="33">
        <f t="shared" ca="1" si="387"/>
        <v>0</v>
      </c>
      <c r="T218" s="33">
        <f t="shared" ca="1" si="387"/>
        <v>0</v>
      </c>
      <c r="U218" s="33">
        <f t="shared" ca="1" si="387"/>
        <v>0</v>
      </c>
      <c r="V218" s="33">
        <f t="shared" ca="1" si="387"/>
        <v>0</v>
      </c>
      <c r="W218" s="33">
        <f t="shared" ca="1" si="387"/>
        <v>0</v>
      </c>
      <c r="X218" s="33">
        <f t="shared" ca="1" si="388"/>
        <v>0</v>
      </c>
      <c r="Y218" s="33">
        <f t="shared" ca="1" si="388"/>
        <v>0</v>
      </c>
      <c r="Z218" s="33">
        <f t="shared" ca="1" si="388"/>
        <v>0</v>
      </c>
      <c r="AA218" s="33">
        <f t="shared" ca="1" si="388"/>
        <v>0</v>
      </c>
      <c r="AB218" s="33">
        <f t="shared" ca="1" si="388"/>
        <v>0</v>
      </c>
      <c r="AC218" s="33">
        <f t="shared" ca="1" si="388"/>
        <v>0</v>
      </c>
      <c r="AD218" s="33">
        <f t="shared" ca="1" si="388"/>
        <v>0</v>
      </c>
      <c r="AE218" s="33">
        <f t="shared" ca="1" si="388"/>
        <v>0</v>
      </c>
      <c r="AF218" s="33">
        <f t="shared" ca="1" si="383"/>
        <v>0</v>
      </c>
      <c r="AG218" s="33">
        <f t="shared" ca="1" si="383"/>
        <v>0</v>
      </c>
      <c r="AH218" s="33">
        <f t="shared" ca="1" si="383"/>
        <v>0</v>
      </c>
      <c r="AI218" s="33">
        <f t="shared" ca="1" si="383"/>
        <v>0</v>
      </c>
      <c r="AJ218" s="33">
        <f t="shared" ca="1" si="383"/>
        <v>0</v>
      </c>
      <c r="AK218" s="33">
        <f t="shared" ca="1" si="383"/>
        <v>0</v>
      </c>
      <c r="AL218" s="33">
        <f t="shared" ca="1" si="383"/>
        <v>0</v>
      </c>
      <c r="AM218" s="33">
        <f t="shared" ca="1" si="383"/>
        <v>0</v>
      </c>
      <c r="AN218" s="33">
        <f t="shared" ca="1" si="383"/>
        <v>0</v>
      </c>
      <c r="AO218" s="33">
        <f t="shared" ca="1" si="383"/>
        <v>0</v>
      </c>
      <c r="AP218" s="33">
        <f t="shared" ca="1" si="383"/>
        <v>0</v>
      </c>
      <c r="AQ218" s="33">
        <f t="shared" ca="1" si="383"/>
        <v>0</v>
      </c>
      <c r="AR218" s="33">
        <f t="shared" ca="1" si="383"/>
        <v>0</v>
      </c>
      <c r="AS218" s="33">
        <f t="shared" ca="1" si="383"/>
        <v>0</v>
      </c>
      <c r="AT218" s="33">
        <f t="shared" ca="1" si="380"/>
        <v>0</v>
      </c>
      <c r="AU218" s="33">
        <f t="shared" ca="1" si="380"/>
        <v>0</v>
      </c>
      <c r="AV218" s="33">
        <f t="shared" ca="1" si="380"/>
        <v>0</v>
      </c>
      <c r="AW218" s="33">
        <f t="shared" ca="1" si="386"/>
        <v>0</v>
      </c>
      <c r="AX218" s="33">
        <f t="shared" ca="1" si="386"/>
        <v>0</v>
      </c>
      <c r="AY218" s="33">
        <f t="shared" ca="1" si="386"/>
        <v>0</v>
      </c>
      <c r="AZ218" s="33">
        <f t="shared" ca="1" si="386"/>
        <v>0</v>
      </c>
      <c r="BA218" s="33">
        <f t="shared" ca="1" si="386"/>
        <v>0</v>
      </c>
      <c r="BB218" s="33">
        <f t="shared" ca="1" si="386"/>
        <v>0</v>
      </c>
      <c r="BC218" s="33">
        <f t="shared" ca="1" si="386"/>
        <v>0</v>
      </c>
      <c r="BD218" s="33">
        <f t="shared" ca="1" si="386"/>
        <v>0</v>
      </c>
      <c r="BE218" s="33">
        <f t="shared" ca="1" si="386"/>
        <v>0</v>
      </c>
      <c r="BF218" s="33">
        <f t="shared" ca="1" si="386"/>
        <v>0</v>
      </c>
      <c r="BG218" s="33">
        <f t="shared" ca="1" si="386"/>
        <v>0</v>
      </c>
      <c r="BH218" s="33"/>
      <c r="BJ218" s="148" t="str">
        <f t="shared" ca="1" si="310"/>
        <v/>
      </c>
      <c r="BL218" s="30"/>
      <c r="BN218" s="29" t="str">
        <f t="shared" ca="1" si="311"/>
        <v/>
      </c>
      <c r="BO218" s="29" t="str">
        <f t="shared" ca="1" si="312"/>
        <v/>
      </c>
      <c r="BP218" s="29" t="str">
        <f t="shared" ca="1" si="313"/>
        <v/>
      </c>
      <c r="BQ218" s="29" t="str">
        <f t="shared" ca="1" si="314"/>
        <v/>
      </c>
      <c r="BR218" s="29" t="str">
        <f t="shared" ca="1" si="315"/>
        <v/>
      </c>
      <c r="BS218" s="29" t="str">
        <f t="shared" ca="1" si="316"/>
        <v/>
      </c>
      <c r="BT218" s="29" t="str">
        <f t="shared" ca="1" si="317"/>
        <v/>
      </c>
      <c r="BU218" s="29" t="str">
        <f t="shared" ca="1" si="318"/>
        <v/>
      </c>
      <c r="BV218" s="29" t="str">
        <f t="shared" ca="1" si="319"/>
        <v/>
      </c>
      <c r="BW218" s="29" t="str">
        <f t="shared" ca="1" si="320"/>
        <v/>
      </c>
      <c r="BX218" s="29" t="str">
        <f t="shared" ca="1" si="321"/>
        <v/>
      </c>
      <c r="BY218" s="29" t="str">
        <f t="shared" ca="1" si="322"/>
        <v/>
      </c>
      <c r="BZ218" s="29" t="str">
        <f t="shared" ca="1" si="323"/>
        <v/>
      </c>
      <c r="CA218" s="29" t="str">
        <f t="shared" ca="1" si="324"/>
        <v/>
      </c>
      <c r="CB218" s="29" t="str">
        <f t="shared" ca="1" si="325"/>
        <v/>
      </c>
      <c r="CC218" s="29" t="str">
        <f t="shared" ca="1" si="326"/>
        <v/>
      </c>
      <c r="CD218" s="29" t="str">
        <f t="shared" ca="1" si="327"/>
        <v/>
      </c>
      <c r="CE218" s="29" t="str">
        <f t="shared" ca="1" si="328"/>
        <v/>
      </c>
      <c r="CF218" s="29" t="str">
        <f t="shared" ca="1" si="329"/>
        <v/>
      </c>
      <c r="CG218" s="29" t="str">
        <f t="shared" ca="1" si="330"/>
        <v/>
      </c>
      <c r="CH218" s="29" t="str">
        <f t="shared" ca="1" si="331"/>
        <v/>
      </c>
      <c r="CI218" s="29" t="str">
        <f t="shared" ca="1" si="332"/>
        <v/>
      </c>
      <c r="CJ218" s="29" t="str">
        <f t="shared" ca="1" si="333"/>
        <v/>
      </c>
      <c r="CK218" s="29" t="str">
        <f t="shared" ca="1" si="334"/>
        <v/>
      </c>
      <c r="CL218" s="29" t="str">
        <f t="shared" ca="1" si="335"/>
        <v/>
      </c>
      <c r="CM218" s="29" t="str">
        <f t="shared" ca="1" si="336"/>
        <v/>
      </c>
      <c r="CN218" s="29" t="str">
        <f t="shared" ca="1" si="337"/>
        <v/>
      </c>
      <c r="CO218" s="29" t="str">
        <f t="shared" ca="1" si="338"/>
        <v/>
      </c>
      <c r="CP218" s="29" t="str">
        <f t="shared" ca="1" si="339"/>
        <v/>
      </c>
      <c r="CQ218" s="29" t="str">
        <f t="shared" ca="1" si="340"/>
        <v/>
      </c>
      <c r="CR218" s="29" t="str">
        <f t="shared" ca="1" si="341"/>
        <v/>
      </c>
      <c r="CS218" s="29" t="str">
        <f t="shared" ca="1" si="342"/>
        <v/>
      </c>
      <c r="CT218" s="29" t="str">
        <f t="shared" ca="1" si="343"/>
        <v/>
      </c>
      <c r="CU218" s="29" t="str">
        <f t="shared" ca="1" si="344"/>
        <v/>
      </c>
      <c r="CV218" s="29" t="str">
        <f t="shared" ca="1" si="345"/>
        <v/>
      </c>
      <c r="CW218" s="29" t="str">
        <f t="shared" ca="1" si="346"/>
        <v/>
      </c>
      <c r="CX218" s="29" t="str">
        <f t="shared" ca="1" si="347"/>
        <v/>
      </c>
      <c r="CY218" s="29" t="str">
        <f t="shared" ca="1" si="348"/>
        <v/>
      </c>
      <c r="CZ218" s="29" t="str">
        <f t="shared" ca="1" si="349"/>
        <v/>
      </c>
      <c r="DA218" s="29" t="str">
        <f t="shared" ca="1" si="350"/>
        <v/>
      </c>
      <c r="DB218" s="29" t="str">
        <f t="shared" ca="1" si="351"/>
        <v/>
      </c>
      <c r="DC218" s="29" t="str">
        <f t="shared" ca="1" si="352"/>
        <v/>
      </c>
      <c r="DD218" s="29" t="str">
        <f t="shared" ca="1" si="353"/>
        <v/>
      </c>
      <c r="DE218" s="29" t="str">
        <f t="shared" ca="1" si="354"/>
        <v/>
      </c>
      <c r="DF218" s="29" t="str">
        <f t="shared" ca="1" si="355"/>
        <v/>
      </c>
      <c r="DG218" s="29" t="str">
        <f t="shared" ca="1" si="356"/>
        <v/>
      </c>
      <c r="DH218" s="29" t="str">
        <f t="shared" ca="1" si="357"/>
        <v/>
      </c>
      <c r="DI218" s="29" t="str">
        <f t="shared" ca="1" si="358"/>
        <v/>
      </c>
      <c r="DJ218" s="29" t="str">
        <f t="shared" ca="1" si="359"/>
        <v/>
      </c>
      <c r="DK218" s="29" t="str">
        <f t="shared" ca="1" si="360"/>
        <v/>
      </c>
      <c r="DL218" s="29" t="str">
        <f t="shared" ca="1" si="361"/>
        <v/>
      </c>
      <c r="DM218" s="29" t="str">
        <f t="shared" ca="1" si="362"/>
        <v/>
      </c>
      <c r="JD218">
        <f t="shared" si="145"/>
        <v>0</v>
      </c>
      <c r="JE218">
        <f t="shared" si="363"/>
        <v>0</v>
      </c>
      <c r="JF218" t="str">
        <f t="shared" ca="1" si="364"/>
        <v/>
      </c>
      <c r="JG218" t="str">
        <f t="shared" ca="1" si="365"/>
        <v/>
      </c>
      <c r="JH218" t="str">
        <f t="shared" ca="1" si="366"/>
        <v/>
      </c>
      <c r="JI218" t="str">
        <f t="shared" ca="1" si="367"/>
        <v/>
      </c>
    </row>
    <row r="219" spans="3:269" x14ac:dyDescent="0.2">
      <c r="C219" s="9">
        <f t="array" aca="1" ref="C219" ca="1">MIN(IF($L$7=0, 0, IF(INDIRECT($L$6)&gt;0, IF(ROW(INDIRECT($L$6))&gt;C218, ROW(INDIRECT($L$6)), MAXR))))</f>
        <v>9999999</v>
      </c>
      <c r="D219" s="9">
        <f t="shared" ca="1" si="85"/>
        <v>0</v>
      </c>
      <c r="E219" s="9">
        <f t="shared" ca="1" si="307"/>
        <v>0</v>
      </c>
      <c r="F219" s="105" t="str">
        <f t="shared" ca="1" si="308"/>
        <v/>
      </c>
      <c r="G219" s="7">
        <f t="shared" ca="1" si="309"/>
        <v>0</v>
      </c>
      <c r="H219" s="33">
        <f t="shared" ca="1" si="387"/>
        <v>0</v>
      </c>
      <c r="I219" s="33">
        <f t="shared" ca="1" si="387"/>
        <v>0</v>
      </c>
      <c r="J219" s="33">
        <f t="shared" ca="1" si="387"/>
        <v>0</v>
      </c>
      <c r="K219" s="33">
        <f t="shared" ca="1" si="387"/>
        <v>0</v>
      </c>
      <c r="L219" s="33">
        <f t="shared" ca="1" si="387"/>
        <v>0</v>
      </c>
      <c r="M219" s="33">
        <f t="shared" ca="1" si="387"/>
        <v>0</v>
      </c>
      <c r="N219" s="33">
        <f t="shared" ca="1" si="387"/>
        <v>0</v>
      </c>
      <c r="O219" s="33">
        <f t="shared" ca="1" si="387"/>
        <v>0</v>
      </c>
      <c r="P219" s="33">
        <f t="shared" ca="1" si="387"/>
        <v>0</v>
      </c>
      <c r="Q219" s="33">
        <f t="shared" ca="1" si="387"/>
        <v>0</v>
      </c>
      <c r="R219" s="33">
        <f t="shared" ca="1" si="387"/>
        <v>0</v>
      </c>
      <c r="S219" s="33">
        <f t="shared" ca="1" si="387"/>
        <v>0</v>
      </c>
      <c r="T219" s="33">
        <f t="shared" ca="1" si="387"/>
        <v>0</v>
      </c>
      <c r="U219" s="33">
        <f t="shared" ca="1" si="387"/>
        <v>0</v>
      </c>
      <c r="V219" s="33">
        <f t="shared" ca="1" si="387"/>
        <v>0</v>
      </c>
      <c r="W219" s="33">
        <f t="shared" ca="1" si="387"/>
        <v>0</v>
      </c>
      <c r="X219" s="33">
        <f t="shared" ca="1" si="388"/>
        <v>0</v>
      </c>
      <c r="Y219" s="33">
        <f t="shared" ca="1" si="388"/>
        <v>0</v>
      </c>
      <c r="Z219" s="33">
        <f t="shared" ca="1" si="388"/>
        <v>0</v>
      </c>
      <c r="AA219" s="33">
        <f t="shared" ca="1" si="388"/>
        <v>0</v>
      </c>
      <c r="AB219" s="33">
        <f t="shared" ca="1" si="388"/>
        <v>0</v>
      </c>
      <c r="AC219" s="33">
        <f t="shared" ca="1" si="388"/>
        <v>0</v>
      </c>
      <c r="AD219" s="33">
        <f t="shared" ca="1" si="388"/>
        <v>0</v>
      </c>
      <c r="AE219" s="33">
        <f t="shared" ca="1" si="388"/>
        <v>0</v>
      </c>
      <c r="AF219" s="33">
        <f t="shared" ca="1" si="383"/>
        <v>0</v>
      </c>
      <c r="AG219" s="33">
        <f t="shared" ca="1" si="383"/>
        <v>0</v>
      </c>
      <c r="AH219" s="33">
        <f t="shared" ca="1" si="383"/>
        <v>0</v>
      </c>
      <c r="AI219" s="33">
        <f t="shared" ca="1" si="383"/>
        <v>0</v>
      </c>
      <c r="AJ219" s="33">
        <f t="shared" ca="1" si="383"/>
        <v>0</v>
      </c>
      <c r="AK219" s="33">
        <f t="shared" ca="1" si="383"/>
        <v>0</v>
      </c>
      <c r="AL219" s="33">
        <f t="shared" ca="1" si="383"/>
        <v>0</v>
      </c>
      <c r="AM219" s="33">
        <f t="shared" ca="1" si="383"/>
        <v>0</v>
      </c>
      <c r="AN219" s="33">
        <f t="shared" ca="1" si="383"/>
        <v>0</v>
      </c>
      <c r="AO219" s="33">
        <f t="shared" ca="1" si="383"/>
        <v>0</v>
      </c>
      <c r="AP219" s="33">
        <f t="shared" ca="1" si="383"/>
        <v>0</v>
      </c>
      <c r="AQ219" s="33">
        <f t="shared" ca="1" si="383"/>
        <v>0</v>
      </c>
      <c r="AR219" s="33">
        <f t="shared" ca="1" si="383"/>
        <v>0</v>
      </c>
      <c r="AS219" s="33">
        <f t="shared" ca="1" si="383"/>
        <v>0</v>
      </c>
      <c r="AT219" s="33">
        <f t="shared" ca="1" si="380"/>
        <v>0</v>
      </c>
      <c r="AU219" s="33">
        <f t="shared" ca="1" si="380"/>
        <v>0</v>
      </c>
      <c r="AV219" s="33">
        <f t="shared" ca="1" si="380"/>
        <v>0</v>
      </c>
      <c r="AW219" s="33">
        <f t="shared" ca="1" si="386"/>
        <v>0</v>
      </c>
      <c r="AX219" s="33">
        <f t="shared" ca="1" si="386"/>
        <v>0</v>
      </c>
      <c r="AY219" s="33">
        <f t="shared" ca="1" si="386"/>
        <v>0</v>
      </c>
      <c r="AZ219" s="33">
        <f t="shared" ca="1" si="386"/>
        <v>0</v>
      </c>
      <c r="BA219" s="33">
        <f t="shared" ca="1" si="386"/>
        <v>0</v>
      </c>
      <c r="BB219" s="33">
        <f t="shared" ca="1" si="386"/>
        <v>0</v>
      </c>
      <c r="BC219" s="33">
        <f t="shared" ca="1" si="386"/>
        <v>0</v>
      </c>
      <c r="BD219" s="33">
        <f t="shared" ca="1" si="386"/>
        <v>0</v>
      </c>
      <c r="BE219" s="33">
        <f t="shared" ca="1" si="386"/>
        <v>0</v>
      </c>
      <c r="BF219" s="33">
        <f t="shared" ca="1" si="386"/>
        <v>0</v>
      </c>
      <c r="BG219" s="33">
        <f t="shared" ca="1" si="386"/>
        <v>0</v>
      </c>
      <c r="BH219" s="33"/>
      <c r="BJ219" s="148" t="str">
        <f t="shared" ca="1" si="310"/>
        <v/>
      </c>
      <c r="BL219" s="30"/>
      <c r="BN219" s="29" t="str">
        <f t="shared" ca="1" si="311"/>
        <v/>
      </c>
      <c r="BO219" s="29" t="str">
        <f t="shared" ca="1" si="312"/>
        <v/>
      </c>
      <c r="BP219" s="29" t="str">
        <f t="shared" ca="1" si="313"/>
        <v/>
      </c>
      <c r="BQ219" s="29" t="str">
        <f t="shared" ca="1" si="314"/>
        <v/>
      </c>
      <c r="BR219" s="29" t="str">
        <f t="shared" ca="1" si="315"/>
        <v/>
      </c>
      <c r="BS219" s="29" t="str">
        <f t="shared" ca="1" si="316"/>
        <v/>
      </c>
      <c r="BT219" s="29" t="str">
        <f t="shared" ca="1" si="317"/>
        <v/>
      </c>
      <c r="BU219" s="29" t="str">
        <f t="shared" ca="1" si="318"/>
        <v/>
      </c>
      <c r="BV219" s="29" t="str">
        <f t="shared" ca="1" si="319"/>
        <v/>
      </c>
      <c r="BW219" s="29" t="str">
        <f t="shared" ca="1" si="320"/>
        <v/>
      </c>
      <c r="BX219" s="29" t="str">
        <f t="shared" ca="1" si="321"/>
        <v/>
      </c>
      <c r="BY219" s="29" t="str">
        <f t="shared" ca="1" si="322"/>
        <v/>
      </c>
      <c r="BZ219" s="29" t="str">
        <f t="shared" ca="1" si="323"/>
        <v/>
      </c>
      <c r="CA219" s="29" t="str">
        <f t="shared" ca="1" si="324"/>
        <v/>
      </c>
      <c r="CB219" s="29" t="str">
        <f t="shared" ca="1" si="325"/>
        <v/>
      </c>
      <c r="CC219" s="29" t="str">
        <f t="shared" ca="1" si="326"/>
        <v/>
      </c>
      <c r="CD219" s="29" t="str">
        <f t="shared" ca="1" si="327"/>
        <v/>
      </c>
      <c r="CE219" s="29" t="str">
        <f t="shared" ca="1" si="328"/>
        <v/>
      </c>
      <c r="CF219" s="29" t="str">
        <f t="shared" ca="1" si="329"/>
        <v/>
      </c>
      <c r="CG219" s="29" t="str">
        <f t="shared" ca="1" si="330"/>
        <v/>
      </c>
      <c r="CH219" s="29" t="str">
        <f t="shared" ca="1" si="331"/>
        <v/>
      </c>
      <c r="CI219" s="29" t="str">
        <f t="shared" ca="1" si="332"/>
        <v/>
      </c>
      <c r="CJ219" s="29" t="str">
        <f t="shared" ca="1" si="333"/>
        <v/>
      </c>
      <c r="CK219" s="29" t="str">
        <f t="shared" ca="1" si="334"/>
        <v/>
      </c>
      <c r="CL219" s="29" t="str">
        <f t="shared" ca="1" si="335"/>
        <v/>
      </c>
      <c r="CM219" s="29" t="str">
        <f t="shared" ca="1" si="336"/>
        <v/>
      </c>
      <c r="CN219" s="29" t="str">
        <f t="shared" ca="1" si="337"/>
        <v/>
      </c>
      <c r="CO219" s="29" t="str">
        <f t="shared" ca="1" si="338"/>
        <v/>
      </c>
      <c r="CP219" s="29" t="str">
        <f t="shared" ca="1" si="339"/>
        <v/>
      </c>
      <c r="CQ219" s="29" t="str">
        <f t="shared" ca="1" si="340"/>
        <v/>
      </c>
      <c r="CR219" s="29" t="str">
        <f t="shared" ca="1" si="341"/>
        <v/>
      </c>
      <c r="CS219" s="29" t="str">
        <f t="shared" ca="1" si="342"/>
        <v/>
      </c>
      <c r="CT219" s="29" t="str">
        <f t="shared" ca="1" si="343"/>
        <v/>
      </c>
      <c r="CU219" s="29" t="str">
        <f t="shared" ca="1" si="344"/>
        <v/>
      </c>
      <c r="CV219" s="29" t="str">
        <f t="shared" ca="1" si="345"/>
        <v/>
      </c>
      <c r="CW219" s="29" t="str">
        <f t="shared" ca="1" si="346"/>
        <v/>
      </c>
      <c r="CX219" s="29" t="str">
        <f t="shared" ca="1" si="347"/>
        <v/>
      </c>
      <c r="CY219" s="29" t="str">
        <f t="shared" ca="1" si="348"/>
        <v/>
      </c>
      <c r="CZ219" s="29" t="str">
        <f t="shared" ca="1" si="349"/>
        <v/>
      </c>
      <c r="DA219" s="29" t="str">
        <f t="shared" ca="1" si="350"/>
        <v/>
      </c>
      <c r="DB219" s="29" t="str">
        <f t="shared" ca="1" si="351"/>
        <v/>
      </c>
      <c r="DC219" s="29" t="str">
        <f t="shared" ca="1" si="352"/>
        <v/>
      </c>
      <c r="DD219" s="29" t="str">
        <f t="shared" ca="1" si="353"/>
        <v/>
      </c>
      <c r="DE219" s="29" t="str">
        <f t="shared" ca="1" si="354"/>
        <v/>
      </c>
      <c r="DF219" s="29" t="str">
        <f t="shared" ca="1" si="355"/>
        <v/>
      </c>
      <c r="DG219" s="29" t="str">
        <f t="shared" ca="1" si="356"/>
        <v/>
      </c>
      <c r="DH219" s="29" t="str">
        <f t="shared" ca="1" si="357"/>
        <v/>
      </c>
      <c r="DI219" s="29" t="str">
        <f t="shared" ca="1" si="358"/>
        <v/>
      </c>
      <c r="DJ219" s="29" t="str">
        <f t="shared" ca="1" si="359"/>
        <v/>
      </c>
      <c r="DK219" s="29" t="str">
        <f t="shared" ca="1" si="360"/>
        <v/>
      </c>
      <c r="DL219" s="29" t="str">
        <f t="shared" ca="1" si="361"/>
        <v/>
      </c>
      <c r="DM219" s="29" t="str">
        <f t="shared" ca="1" si="362"/>
        <v/>
      </c>
      <c r="JD219">
        <f t="shared" si="145"/>
        <v>0</v>
      </c>
      <c r="JE219">
        <f t="shared" si="363"/>
        <v>0</v>
      </c>
      <c r="JF219" t="str">
        <f t="shared" ca="1" si="364"/>
        <v/>
      </c>
      <c r="JG219" t="str">
        <f t="shared" ca="1" si="365"/>
        <v/>
      </c>
      <c r="JH219" t="str">
        <f t="shared" ca="1" si="366"/>
        <v/>
      </c>
      <c r="JI219" t="str">
        <f t="shared" ca="1" si="367"/>
        <v/>
      </c>
    </row>
    <row r="220" spans="3:269" x14ac:dyDescent="0.2">
      <c r="C220" s="9">
        <f t="array" aca="1" ref="C220" ca="1">MIN(IF($L$7=0, 0, IF(INDIRECT($L$6)&gt;0, IF(ROW(INDIRECT($L$6))&gt;C219, ROW(INDIRECT($L$6)), MAXR))))</f>
        <v>9999999</v>
      </c>
      <c r="D220" s="9">
        <f t="shared" ca="1" si="85"/>
        <v>0</v>
      </c>
      <c r="E220" s="9">
        <f t="shared" ca="1" si="307"/>
        <v>0</v>
      </c>
      <c r="F220" s="105" t="str">
        <f t="shared" ca="1" si="308"/>
        <v/>
      </c>
      <c r="G220" s="7">
        <f t="shared" ca="1" si="309"/>
        <v>0</v>
      </c>
      <c r="H220" s="33">
        <f t="shared" ca="1" si="387"/>
        <v>0</v>
      </c>
      <c r="I220" s="33">
        <f t="shared" ca="1" si="387"/>
        <v>0</v>
      </c>
      <c r="J220" s="33">
        <f t="shared" ca="1" si="387"/>
        <v>0</v>
      </c>
      <c r="K220" s="33">
        <f t="shared" ca="1" si="387"/>
        <v>0</v>
      </c>
      <c r="L220" s="33">
        <f t="shared" ca="1" si="387"/>
        <v>0</v>
      </c>
      <c r="M220" s="33">
        <f t="shared" ca="1" si="387"/>
        <v>0</v>
      </c>
      <c r="N220" s="33">
        <f t="shared" ca="1" si="387"/>
        <v>0</v>
      </c>
      <c r="O220" s="33">
        <f t="shared" ca="1" si="387"/>
        <v>0</v>
      </c>
      <c r="P220" s="33">
        <f t="shared" ca="1" si="387"/>
        <v>0</v>
      </c>
      <c r="Q220" s="33">
        <f t="shared" ca="1" si="387"/>
        <v>0</v>
      </c>
      <c r="R220" s="33">
        <f t="shared" ca="1" si="387"/>
        <v>0</v>
      </c>
      <c r="S220" s="33">
        <f t="shared" ca="1" si="387"/>
        <v>0</v>
      </c>
      <c r="T220" s="33">
        <f t="shared" ca="1" si="387"/>
        <v>0</v>
      </c>
      <c r="U220" s="33">
        <f t="shared" ca="1" si="387"/>
        <v>0</v>
      </c>
      <c r="V220" s="33">
        <f t="shared" ca="1" si="387"/>
        <v>0</v>
      </c>
      <c r="W220" s="33">
        <f t="shared" ca="1" si="387"/>
        <v>0</v>
      </c>
      <c r="X220" s="33">
        <f t="shared" ca="1" si="388"/>
        <v>0</v>
      </c>
      <c r="Y220" s="33">
        <f t="shared" ca="1" si="388"/>
        <v>0</v>
      </c>
      <c r="Z220" s="33">
        <f t="shared" ca="1" si="388"/>
        <v>0</v>
      </c>
      <c r="AA220" s="33">
        <f t="shared" ca="1" si="388"/>
        <v>0</v>
      </c>
      <c r="AB220" s="33">
        <f t="shared" ca="1" si="388"/>
        <v>0</v>
      </c>
      <c r="AC220" s="33">
        <f t="shared" ca="1" si="388"/>
        <v>0</v>
      </c>
      <c r="AD220" s="33">
        <f t="shared" ca="1" si="388"/>
        <v>0</v>
      </c>
      <c r="AE220" s="33">
        <f t="shared" ca="1" si="388"/>
        <v>0</v>
      </c>
      <c r="AF220" s="33">
        <f t="shared" ca="1" si="383"/>
        <v>0</v>
      </c>
      <c r="AG220" s="33">
        <f t="shared" ca="1" si="383"/>
        <v>0</v>
      </c>
      <c r="AH220" s="33">
        <f t="shared" ca="1" si="383"/>
        <v>0</v>
      </c>
      <c r="AI220" s="33">
        <f t="shared" ca="1" si="383"/>
        <v>0</v>
      </c>
      <c r="AJ220" s="33">
        <f t="shared" ca="1" si="383"/>
        <v>0</v>
      </c>
      <c r="AK220" s="33">
        <f t="shared" ca="1" si="383"/>
        <v>0</v>
      </c>
      <c r="AL220" s="33">
        <f t="shared" ca="1" si="383"/>
        <v>0</v>
      </c>
      <c r="AM220" s="33">
        <f t="shared" ca="1" si="383"/>
        <v>0</v>
      </c>
      <c r="AN220" s="33">
        <f t="shared" ca="1" si="383"/>
        <v>0</v>
      </c>
      <c r="AO220" s="33">
        <f t="shared" ca="1" si="383"/>
        <v>0</v>
      </c>
      <c r="AP220" s="33">
        <f t="shared" ca="1" si="383"/>
        <v>0</v>
      </c>
      <c r="AQ220" s="33">
        <f t="shared" ca="1" si="383"/>
        <v>0</v>
      </c>
      <c r="AR220" s="33">
        <f t="shared" ca="1" si="383"/>
        <v>0</v>
      </c>
      <c r="AS220" s="33">
        <f t="shared" ca="1" si="383"/>
        <v>0</v>
      </c>
      <c r="AT220" s="33">
        <f t="shared" ca="1" si="380"/>
        <v>0</v>
      </c>
      <c r="AU220" s="33">
        <f t="shared" ca="1" si="380"/>
        <v>0</v>
      </c>
      <c r="AV220" s="33">
        <f t="shared" ca="1" si="380"/>
        <v>0</v>
      </c>
      <c r="AW220" s="33">
        <f t="shared" ca="1" si="386"/>
        <v>0</v>
      </c>
      <c r="AX220" s="33">
        <f t="shared" ca="1" si="386"/>
        <v>0</v>
      </c>
      <c r="AY220" s="33">
        <f t="shared" ca="1" si="386"/>
        <v>0</v>
      </c>
      <c r="AZ220" s="33">
        <f t="shared" ca="1" si="386"/>
        <v>0</v>
      </c>
      <c r="BA220" s="33">
        <f t="shared" ca="1" si="386"/>
        <v>0</v>
      </c>
      <c r="BB220" s="33">
        <f t="shared" ca="1" si="386"/>
        <v>0</v>
      </c>
      <c r="BC220" s="33">
        <f t="shared" ca="1" si="386"/>
        <v>0</v>
      </c>
      <c r="BD220" s="33">
        <f t="shared" ca="1" si="386"/>
        <v>0</v>
      </c>
      <c r="BE220" s="33">
        <f t="shared" ca="1" si="386"/>
        <v>0</v>
      </c>
      <c r="BF220" s="33">
        <f t="shared" ca="1" si="386"/>
        <v>0</v>
      </c>
      <c r="BG220" s="33">
        <f t="shared" ca="1" si="386"/>
        <v>0</v>
      </c>
      <c r="BH220" s="33"/>
      <c r="BJ220" s="148" t="str">
        <f t="shared" ca="1" si="310"/>
        <v/>
      </c>
      <c r="BL220" s="30"/>
      <c r="BN220" s="29" t="str">
        <f t="shared" ca="1" si="311"/>
        <v/>
      </c>
      <c r="BO220" s="29" t="str">
        <f t="shared" ca="1" si="312"/>
        <v/>
      </c>
      <c r="BP220" s="29" t="str">
        <f t="shared" ca="1" si="313"/>
        <v/>
      </c>
      <c r="BQ220" s="29" t="str">
        <f t="shared" ca="1" si="314"/>
        <v/>
      </c>
      <c r="BR220" s="29" t="str">
        <f t="shared" ca="1" si="315"/>
        <v/>
      </c>
      <c r="BS220" s="29" t="str">
        <f t="shared" ca="1" si="316"/>
        <v/>
      </c>
      <c r="BT220" s="29" t="str">
        <f t="shared" ca="1" si="317"/>
        <v/>
      </c>
      <c r="BU220" s="29" t="str">
        <f t="shared" ca="1" si="318"/>
        <v/>
      </c>
      <c r="BV220" s="29" t="str">
        <f t="shared" ca="1" si="319"/>
        <v/>
      </c>
      <c r="BW220" s="29" t="str">
        <f t="shared" ca="1" si="320"/>
        <v/>
      </c>
      <c r="BX220" s="29" t="str">
        <f t="shared" ca="1" si="321"/>
        <v/>
      </c>
      <c r="BY220" s="29" t="str">
        <f t="shared" ca="1" si="322"/>
        <v/>
      </c>
      <c r="BZ220" s="29" t="str">
        <f t="shared" ca="1" si="323"/>
        <v/>
      </c>
      <c r="CA220" s="29" t="str">
        <f t="shared" ca="1" si="324"/>
        <v/>
      </c>
      <c r="CB220" s="29" t="str">
        <f t="shared" ca="1" si="325"/>
        <v/>
      </c>
      <c r="CC220" s="29" t="str">
        <f t="shared" ca="1" si="326"/>
        <v/>
      </c>
      <c r="CD220" s="29" t="str">
        <f t="shared" ca="1" si="327"/>
        <v/>
      </c>
      <c r="CE220" s="29" t="str">
        <f t="shared" ca="1" si="328"/>
        <v/>
      </c>
      <c r="CF220" s="29" t="str">
        <f t="shared" ca="1" si="329"/>
        <v/>
      </c>
      <c r="CG220" s="29" t="str">
        <f t="shared" ca="1" si="330"/>
        <v/>
      </c>
      <c r="CH220" s="29" t="str">
        <f t="shared" ca="1" si="331"/>
        <v/>
      </c>
      <c r="CI220" s="29" t="str">
        <f t="shared" ca="1" si="332"/>
        <v/>
      </c>
      <c r="CJ220" s="29" t="str">
        <f t="shared" ca="1" si="333"/>
        <v/>
      </c>
      <c r="CK220" s="29" t="str">
        <f t="shared" ca="1" si="334"/>
        <v/>
      </c>
      <c r="CL220" s="29" t="str">
        <f t="shared" ca="1" si="335"/>
        <v/>
      </c>
      <c r="CM220" s="29" t="str">
        <f t="shared" ca="1" si="336"/>
        <v/>
      </c>
      <c r="CN220" s="29" t="str">
        <f t="shared" ca="1" si="337"/>
        <v/>
      </c>
      <c r="CO220" s="29" t="str">
        <f t="shared" ca="1" si="338"/>
        <v/>
      </c>
      <c r="CP220" s="29" t="str">
        <f t="shared" ca="1" si="339"/>
        <v/>
      </c>
      <c r="CQ220" s="29" t="str">
        <f t="shared" ca="1" si="340"/>
        <v/>
      </c>
      <c r="CR220" s="29" t="str">
        <f t="shared" ca="1" si="341"/>
        <v/>
      </c>
      <c r="CS220" s="29" t="str">
        <f t="shared" ca="1" si="342"/>
        <v/>
      </c>
      <c r="CT220" s="29" t="str">
        <f t="shared" ca="1" si="343"/>
        <v/>
      </c>
      <c r="CU220" s="29" t="str">
        <f t="shared" ca="1" si="344"/>
        <v/>
      </c>
      <c r="CV220" s="29" t="str">
        <f t="shared" ca="1" si="345"/>
        <v/>
      </c>
      <c r="CW220" s="29" t="str">
        <f t="shared" ca="1" si="346"/>
        <v/>
      </c>
      <c r="CX220" s="29" t="str">
        <f t="shared" ca="1" si="347"/>
        <v/>
      </c>
      <c r="CY220" s="29" t="str">
        <f t="shared" ca="1" si="348"/>
        <v/>
      </c>
      <c r="CZ220" s="29" t="str">
        <f t="shared" ca="1" si="349"/>
        <v/>
      </c>
      <c r="DA220" s="29" t="str">
        <f t="shared" ca="1" si="350"/>
        <v/>
      </c>
      <c r="DB220" s="29" t="str">
        <f t="shared" ca="1" si="351"/>
        <v/>
      </c>
      <c r="DC220" s="29" t="str">
        <f t="shared" ca="1" si="352"/>
        <v/>
      </c>
      <c r="DD220" s="29" t="str">
        <f t="shared" ca="1" si="353"/>
        <v/>
      </c>
      <c r="DE220" s="29" t="str">
        <f t="shared" ca="1" si="354"/>
        <v/>
      </c>
      <c r="DF220" s="29" t="str">
        <f t="shared" ca="1" si="355"/>
        <v/>
      </c>
      <c r="DG220" s="29" t="str">
        <f t="shared" ca="1" si="356"/>
        <v/>
      </c>
      <c r="DH220" s="29" t="str">
        <f t="shared" ca="1" si="357"/>
        <v/>
      </c>
      <c r="DI220" s="29" t="str">
        <f t="shared" ca="1" si="358"/>
        <v/>
      </c>
      <c r="DJ220" s="29" t="str">
        <f t="shared" ca="1" si="359"/>
        <v/>
      </c>
      <c r="DK220" s="29" t="str">
        <f t="shared" ca="1" si="360"/>
        <v/>
      </c>
      <c r="DL220" s="29" t="str">
        <f t="shared" ca="1" si="361"/>
        <v/>
      </c>
      <c r="DM220" s="29" t="str">
        <f t="shared" ca="1" si="362"/>
        <v/>
      </c>
      <c r="JD220">
        <f t="shared" si="145"/>
        <v>0</v>
      </c>
      <c r="JE220">
        <f t="shared" si="363"/>
        <v>0</v>
      </c>
      <c r="JF220" t="str">
        <f t="shared" ca="1" si="364"/>
        <v/>
      </c>
      <c r="JG220" t="str">
        <f t="shared" ca="1" si="365"/>
        <v/>
      </c>
      <c r="JH220" t="str">
        <f t="shared" ca="1" si="366"/>
        <v/>
      </c>
      <c r="JI220" t="str">
        <f t="shared" ca="1" si="367"/>
        <v/>
      </c>
    </row>
    <row r="221" spans="3:269" x14ac:dyDescent="0.2">
      <c r="C221" s="9">
        <f t="array" aca="1" ref="C221" ca="1">MIN(IF($L$7=0, 0, IF(INDIRECT($L$6)&gt;0, IF(ROW(INDIRECT($L$6))&gt;C220, ROW(INDIRECT($L$6)), MAXR))))</f>
        <v>9999999</v>
      </c>
      <c r="D221" s="9">
        <f t="shared" ca="1" si="85"/>
        <v>0</v>
      </c>
      <c r="E221" s="9">
        <f t="shared" ref="E221:E284" ca="1" si="389">D221</f>
        <v>0</v>
      </c>
      <c r="F221" s="105" t="str">
        <f t="shared" ref="F221:F284" ca="1" si="390">IF(E221=0, "", INDIRECT($S$8&amp;E221))</f>
        <v/>
      </c>
      <c r="G221" s="7">
        <f t="shared" ref="G221:G284" ca="1" si="391">IF(OR($C221=MAXR, $C221=0), 0, IF(ISERROR(MATCH($G$6, INDIRECT($F$13&amp;$C221), )), 0, C221))</f>
        <v>0</v>
      </c>
      <c r="H221" s="33">
        <f t="shared" ca="1" si="387"/>
        <v>0</v>
      </c>
      <c r="I221" s="33">
        <f t="shared" ca="1" si="387"/>
        <v>0</v>
      </c>
      <c r="J221" s="33">
        <f t="shared" ca="1" si="387"/>
        <v>0</v>
      </c>
      <c r="K221" s="33">
        <f t="shared" ca="1" si="387"/>
        <v>0</v>
      </c>
      <c r="L221" s="33">
        <f t="shared" ca="1" si="387"/>
        <v>0</v>
      </c>
      <c r="M221" s="33">
        <f t="shared" ca="1" si="387"/>
        <v>0</v>
      </c>
      <c r="N221" s="33">
        <f t="shared" ca="1" si="387"/>
        <v>0</v>
      </c>
      <c r="O221" s="33">
        <f t="shared" ca="1" si="387"/>
        <v>0</v>
      </c>
      <c r="P221" s="33">
        <f t="shared" ca="1" si="387"/>
        <v>0</v>
      </c>
      <c r="Q221" s="33">
        <f t="shared" ca="1" si="387"/>
        <v>0</v>
      </c>
      <c r="R221" s="33">
        <f t="shared" ca="1" si="387"/>
        <v>0</v>
      </c>
      <c r="S221" s="33">
        <f t="shared" ca="1" si="387"/>
        <v>0</v>
      </c>
      <c r="T221" s="33">
        <f t="shared" ca="1" si="387"/>
        <v>0</v>
      </c>
      <c r="U221" s="33">
        <f t="shared" ca="1" si="387"/>
        <v>0</v>
      </c>
      <c r="V221" s="33">
        <f t="shared" ca="1" si="387"/>
        <v>0</v>
      </c>
      <c r="W221" s="33">
        <f t="shared" ca="1" si="387"/>
        <v>0</v>
      </c>
      <c r="X221" s="33">
        <f t="shared" ca="1" si="388"/>
        <v>0</v>
      </c>
      <c r="Y221" s="33">
        <f t="shared" ca="1" si="388"/>
        <v>0</v>
      </c>
      <c r="Z221" s="33">
        <f t="shared" ca="1" si="388"/>
        <v>0</v>
      </c>
      <c r="AA221" s="33">
        <f t="shared" ca="1" si="388"/>
        <v>0</v>
      </c>
      <c r="AB221" s="33">
        <f t="shared" ca="1" si="388"/>
        <v>0</v>
      </c>
      <c r="AC221" s="33">
        <f t="shared" ca="1" si="388"/>
        <v>0</v>
      </c>
      <c r="AD221" s="33">
        <f t="shared" ca="1" si="388"/>
        <v>0</v>
      </c>
      <c r="AE221" s="33">
        <f t="shared" ca="1" si="388"/>
        <v>0</v>
      </c>
      <c r="AF221" s="33">
        <f t="shared" ca="1" si="383"/>
        <v>0</v>
      </c>
      <c r="AG221" s="33">
        <f t="shared" ca="1" si="383"/>
        <v>0</v>
      </c>
      <c r="AH221" s="33">
        <f t="shared" ca="1" si="383"/>
        <v>0</v>
      </c>
      <c r="AI221" s="33">
        <f t="shared" ca="1" si="383"/>
        <v>0</v>
      </c>
      <c r="AJ221" s="33">
        <f t="shared" ca="1" si="383"/>
        <v>0</v>
      </c>
      <c r="AK221" s="33">
        <f t="shared" ca="1" si="383"/>
        <v>0</v>
      </c>
      <c r="AL221" s="33">
        <f t="shared" ca="1" si="383"/>
        <v>0</v>
      </c>
      <c r="AM221" s="33">
        <f t="shared" ca="1" si="383"/>
        <v>0</v>
      </c>
      <c r="AN221" s="33">
        <f t="shared" ca="1" si="383"/>
        <v>0</v>
      </c>
      <c r="AO221" s="33">
        <f t="shared" ca="1" si="383"/>
        <v>0</v>
      </c>
      <c r="AP221" s="33">
        <f t="shared" ca="1" si="383"/>
        <v>0</v>
      </c>
      <c r="AQ221" s="33">
        <f t="shared" ca="1" si="383"/>
        <v>0</v>
      </c>
      <c r="AR221" s="33">
        <f t="shared" ca="1" si="383"/>
        <v>0</v>
      </c>
      <c r="AS221" s="33">
        <f t="shared" ca="1" si="383"/>
        <v>0</v>
      </c>
      <c r="AT221" s="33">
        <f t="shared" ca="1" si="380"/>
        <v>0</v>
      </c>
      <c r="AU221" s="33">
        <f t="shared" ca="1" si="380"/>
        <v>0</v>
      </c>
      <c r="AV221" s="33">
        <f t="shared" ca="1" si="380"/>
        <v>0</v>
      </c>
      <c r="AW221" s="33">
        <f t="shared" ca="1" si="386"/>
        <v>0</v>
      </c>
      <c r="AX221" s="33">
        <f t="shared" ca="1" si="386"/>
        <v>0</v>
      </c>
      <c r="AY221" s="33">
        <f t="shared" ca="1" si="386"/>
        <v>0</v>
      </c>
      <c r="AZ221" s="33">
        <f t="shared" ca="1" si="386"/>
        <v>0</v>
      </c>
      <c r="BA221" s="33">
        <f t="shared" ca="1" si="386"/>
        <v>0</v>
      </c>
      <c r="BB221" s="33">
        <f t="shared" ca="1" si="386"/>
        <v>0</v>
      </c>
      <c r="BC221" s="33">
        <f t="shared" ca="1" si="386"/>
        <v>0</v>
      </c>
      <c r="BD221" s="33">
        <f t="shared" ca="1" si="386"/>
        <v>0</v>
      </c>
      <c r="BE221" s="33">
        <f t="shared" ca="1" si="386"/>
        <v>0</v>
      </c>
      <c r="BF221" s="33">
        <f t="shared" ca="1" si="386"/>
        <v>0</v>
      </c>
      <c r="BG221" s="33">
        <f t="shared" ca="1" si="386"/>
        <v>0</v>
      </c>
      <c r="BH221" s="33"/>
      <c r="BJ221" s="148" t="str">
        <f t="shared" ref="BJ221:BJ284" ca="1" si="392">IF(ISERROR(IF(OR(INDIRECT($BI$3&amp;C221)="Excel Override",AND(INDIRECT($BI$4&amp;(C221-15))&lt;0,INDIRECT($BI$5&amp;C221)=1)),1,0)),"",IF(OR(INDIRECT($BI$3&amp;C221)="Excel Override",AND(INDIRECT($BI$4&amp;(C221-15))&lt;0,INDIRECT($BI$5&amp;C221)=1)),1,0))</f>
        <v/>
      </c>
      <c r="BL221" s="30"/>
      <c r="BN221" s="29" t="str">
        <f t="shared" ref="BN221:BN284" ca="1" si="393">IF(OR(H$19=0,$E221=0,$C221=MAXR),"",IF((INDIRECT(H$23&amp;$E221))&lt;&gt;(INDIRECT($F$9&amp;H$20&amp;$C221)),IF($BJ221=1,0,1),0))</f>
        <v/>
      </c>
      <c r="BO221" s="29" t="str">
        <f t="shared" ref="BO221:BO284" ca="1" si="394">IF(OR(I$19=0,$E221=0,$C221=MAXR),"",IF((INDIRECT(I$23&amp;$E221))&lt;&gt;(INDIRECT($F$9&amp;I$20&amp;$C221)),IF($BJ221=1,0,1),0))</f>
        <v/>
      </c>
      <c r="BP221" s="29" t="str">
        <f t="shared" ref="BP221:BP284" ca="1" si="395">IF(OR(J$19=0,$E221=0,$C221=MAXR),"",IF((INDIRECT(J$23&amp;$E221))&lt;&gt;(INDIRECT($F$9&amp;J$20&amp;$C221)),IF($BJ221=1,0,1),0))</f>
        <v/>
      </c>
      <c r="BQ221" s="29" t="str">
        <f t="shared" ref="BQ221:BQ284" ca="1" si="396">IF(OR(K$19=0,$E221=0,$C221=MAXR),"",IF((INDIRECT(K$23&amp;$E221))&lt;&gt;(INDIRECT($F$9&amp;K$20&amp;$C221)),IF($BJ221=1,0,1),0))</f>
        <v/>
      </c>
      <c r="BR221" s="29" t="str">
        <f t="shared" ref="BR221:BR284" ca="1" si="397">IF(OR(L$19=0,$E221=0,$C221=MAXR),"",IF((INDIRECT(L$23&amp;$E221))&lt;&gt;(INDIRECT($F$9&amp;L$20&amp;$C221)),IF($BJ221=1,0,1),0))</f>
        <v/>
      </c>
      <c r="BS221" s="29" t="str">
        <f t="shared" ref="BS221:BS284" ca="1" si="398">IF(OR(M$19=0,$E221=0,$C221=MAXR),"",IF((INDIRECT(M$23&amp;$E221))&lt;&gt;(INDIRECT($F$9&amp;M$20&amp;$C221)),IF($BJ221=1,0,1),0))</f>
        <v/>
      </c>
      <c r="BT221" s="29" t="str">
        <f t="shared" ref="BT221:BT284" ca="1" si="399">IF(OR(N$19=0,$E221=0,$C221=MAXR),"",IF((INDIRECT(N$23&amp;$E221))&lt;&gt;(INDIRECT($F$9&amp;N$20&amp;$C221)),IF($BJ221=1,0,1),0))</f>
        <v/>
      </c>
      <c r="BU221" s="29" t="str">
        <f t="shared" ref="BU221:BU284" ca="1" si="400">IF(OR(O$19=0,$E221=0,$C221=MAXR),"",IF((INDIRECT(O$23&amp;$E221))&lt;&gt;(INDIRECT($F$9&amp;O$20&amp;$C221)),IF($BJ221=1,0,1),0))</f>
        <v/>
      </c>
      <c r="BV221" s="29" t="str">
        <f t="shared" ref="BV221:BV284" ca="1" si="401">IF(OR(P$19=0,$E221=0,$C221=MAXR),"",IF((INDIRECT(P$23&amp;$E221))&lt;&gt;(INDIRECT($F$9&amp;P$20&amp;$C221)),IF($BJ221=1,0,1),0))</f>
        <v/>
      </c>
      <c r="BW221" s="29" t="str">
        <f t="shared" ref="BW221:BW284" ca="1" si="402">IF(OR(Q$19=0,$E221=0,$C221=MAXR),"",IF((INDIRECT(Q$23&amp;$E221))&lt;&gt;(INDIRECT($F$9&amp;Q$20&amp;$C221)),IF($BJ221=1,0,1),0))</f>
        <v/>
      </c>
      <c r="BX221" s="29" t="str">
        <f t="shared" ref="BX221:BX284" ca="1" si="403">IF(OR(R$19=0,$E221=0,$C221=MAXR),"",IF((INDIRECT(R$23&amp;$E221))&lt;&gt;(INDIRECT($F$9&amp;R$20&amp;$C221)),IF($BJ221=1,0,1),0))</f>
        <v/>
      </c>
      <c r="BY221" s="29" t="str">
        <f t="shared" ref="BY221:BY284" ca="1" si="404">IF(OR(S$19=0,$E221=0,$C221=MAXR),"",IF((INDIRECT(S$23&amp;$E221))&lt;&gt;(INDIRECT($F$9&amp;S$20&amp;$C221)),IF($BJ221=1,0,1),0))</f>
        <v/>
      </c>
      <c r="BZ221" s="29" t="str">
        <f t="shared" ref="BZ221:BZ284" ca="1" si="405">IF(OR(T$19=0,$E221=0,$C221=MAXR),"",IF((INDIRECT(T$23&amp;$E221))&lt;&gt;(INDIRECT($F$9&amp;T$20&amp;$C221)),IF($BJ221=1,0,1),0))</f>
        <v/>
      </c>
      <c r="CA221" s="29" t="str">
        <f t="shared" ref="CA221:CA284" ca="1" si="406">IF(OR(U$19=0,$E221=0,$C221=MAXR),"",IF((INDIRECT(U$23&amp;$E221))&lt;&gt;(INDIRECT($F$9&amp;U$20&amp;$C221)),IF($BJ221=1,0,1),0))</f>
        <v/>
      </c>
      <c r="CB221" s="29" t="str">
        <f t="shared" ref="CB221:CB284" ca="1" si="407">IF(OR(V$19=0,$E221=0,$C221=MAXR),"",IF((INDIRECT(V$23&amp;$E221))&lt;&gt;(INDIRECT($F$9&amp;V$20&amp;$C221)),IF($BJ221=1,0,1),0))</f>
        <v/>
      </c>
      <c r="CC221" s="29" t="str">
        <f t="shared" ref="CC221:CC284" ca="1" si="408">IF(OR(W$19=0,$E221=0,$C221=MAXR),"",IF((INDIRECT(W$23&amp;$E221))&lt;&gt;(INDIRECT($F$9&amp;W$20&amp;$C221)),IF($BJ221=1,0,1),0))</f>
        <v/>
      </c>
      <c r="CD221" s="29" t="str">
        <f t="shared" ref="CD221:CD284" ca="1" si="409">IF(OR(X$19=0,$E221=0,$C221=MAXR),"",IF((INDIRECT(X$23&amp;$E221))&lt;&gt;(INDIRECT($F$9&amp;X$20&amp;$C221)),IF($BJ221=1,0,1),0))</f>
        <v/>
      </c>
      <c r="CE221" s="29" t="str">
        <f t="shared" ref="CE221:CE284" ca="1" si="410">IF(OR(Y$19=0,$E221=0,$C221=MAXR),"",IF((INDIRECT(Y$23&amp;$E221))&lt;&gt;(INDIRECT($F$9&amp;Y$20&amp;$C221)),IF($BJ221=1,0,1),0))</f>
        <v/>
      </c>
      <c r="CF221" s="29" t="str">
        <f t="shared" ref="CF221:CF284" ca="1" si="411">IF(OR(Z$19=0,$E221=0,$C221=MAXR),"",IF((INDIRECT(Z$23&amp;$E221))&lt;&gt;(INDIRECT($F$9&amp;Z$20&amp;$C221)),IF($BJ221=1,0,1),0))</f>
        <v/>
      </c>
      <c r="CG221" s="29" t="str">
        <f t="shared" ref="CG221:CG284" ca="1" si="412">IF(OR(AA$19=0,$E221=0,$C221=MAXR),"",IF((INDIRECT(AA$23&amp;$E221))&lt;&gt;(INDIRECT($F$9&amp;AA$20&amp;$C221)),IF($BJ221=1,0,1),0))</f>
        <v/>
      </c>
      <c r="CH221" s="29" t="str">
        <f t="shared" ref="CH221:CH284" ca="1" si="413">IF(OR(AB$19=0,$E221=0,$C221=MAXR),"",IF((INDIRECT(AB$23&amp;$E221))&lt;&gt;(INDIRECT($F$9&amp;AB$20&amp;$C221)),IF($BJ221=1,0,1),0))</f>
        <v/>
      </c>
      <c r="CI221" s="29" t="str">
        <f t="shared" ref="CI221:CI284" ca="1" si="414">IF(OR(AC$19=0,$E221=0,$C221=MAXR),"",IF((INDIRECT(AC$23&amp;$E221))&lt;&gt;(INDIRECT($F$9&amp;AC$20&amp;$C221)),IF($BJ221=1,0,1),0))</f>
        <v/>
      </c>
      <c r="CJ221" s="29" t="str">
        <f t="shared" ref="CJ221:CJ284" ca="1" si="415">IF(OR(AD$19=0,$E221=0,$C221=MAXR),"",IF((INDIRECT(AD$23&amp;$E221))&lt;&gt;(INDIRECT($F$9&amp;AD$20&amp;$C221)),IF($BJ221=1,0,1),0))</f>
        <v/>
      </c>
      <c r="CK221" s="29" t="str">
        <f t="shared" ref="CK221:CK284" ca="1" si="416">IF(OR(AE$19=0,$E221=0,$C221=MAXR),"",IF((INDIRECT(AE$23&amp;$E221))&lt;&gt;(INDIRECT($F$9&amp;AE$20&amp;$C221)),IF($BJ221=1,0,1),0))</f>
        <v/>
      </c>
      <c r="CL221" s="29" t="str">
        <f t="shared" ref="CL221:CL284" ca="1" si="417">IF(OR(AF$19=0,$E221=0,$C221=MAXR),"",IF((INDIRECT(AF$23&amp;$E221))&lt;&gt;(INDIRECT($F$9&amp;AF$20&amp;$C221)),IF($BJ221=1,0,1),0))</f>
        <v/>
      </c>
      <c r="CM221" s="29" t="str">
        <f t="shared" ref="CM221:CM284" ca="1" si="418">IF(OR(AG$19=0,$E221=0,$C221=MAXR),"",IF((INDIRECT(AG$23&amp;$E221))&lt;&gt;(INDIRECT($F$9&amp;AG$20&amp;$C221)),IF($BJ221=1,0,1),0))</f>
        <v/>
      </c>
      <c r="CN221" s="29" t="str">
        <f t="shared" ref="CN221:CN284" ca="1" si="419">IF(OR(AH$19=0,$E221=0,$C221=MAXR),"",IF((INDIRECT(AH$23&amp;$E221))&lt;&gt;(INDIRECT($F$9&amp;AH$20&amp;$C221)),IF($BJ221=1,0,1),0))</f>
        <v/>
      </c>
      <c r="CO221" s="29" t="str">
        <f t="shared" ref="CO221:CO284" ca="1" si="420">IF(OR(AI$19=0,$E221=0,$C221=MAXR),"",IF((INDIRECT(AI$23&amp;$E221))&lt;&gt;(INDIRECT($F$9&amp;AI$20&amp;$C221)),IF($BJ221=1,0,1),0))</f>
        <v/>
      </c>
      <c r="CP221" s="29" t="str">
        <f t="shared" ref="CP221:CP284" ca="1" si="421">IF(OR(AJ$19=0,$E221=0,$C221=MAXR),"",IF((INDIRECT(AJ$23&amp;$E221))&lt;&gt;(INDIRECT($F$9&amp;AJ$20&amp;$C221)),IF($BJ221=1,0,1),0))</f>
        <v/>
      </c>
      <c r="CQ221" s="29" t="str">
        <f t="shared" ref="CQ221:CQ284" ca="1" si="422">IF(OR(AK$19=0,$E221=0,$C221=MAXR),"",IF((INDIRECT(AK$23&amp;$E221))&lt;&gt;(INDIRECT($F$9&amp;AK$20&amp;$C221)),IF($BJ221=1,0,1),0))</f>
        <v/>
      </c>
      <c r="CR221" s="29" t="str">
        <f t="shared" ref="CR221:CR284" ca="1" si="423">IF(OR(AL$19=0,$E221=0,$C221=MAXR),"",IF((INDIRECT(AL$23&amp;$E221))&lt;&gt;(INDIRECT($F$9&amp;AL$20&amp;$C221)),IF($BJ221=1,0,1),0))</f>
        <v/>
      </c>
      <c r="CS221" s="29" t="str">
        <f t="shared" ref="CS221:CS284" ca="1" si="424">IF(OR(AM$19=0,$E221=0,$C221=MAXR),"",IF((INDIRECT(AM$23&amp;$E221))&lt;&gt;(INDIRECT($F$9&amp;AM$20&amp;$C221)),IF($BJ221=1,0,1),0))</f>
        <v/>
      </c>
      <c r="CT221" s="29" t="str">
        <f t="shared" ref="CT221:CT284" ca="1" si="425">IF(OR(AN$19=0,$E221=0,$C221=MAXR),"",IF((INDIRECT(AN$23&amp;$E221))&lt;&gt;(INDIRECT($F$9&amp;AN$20&amp;$C221)),IF($BJ221=1,0,1),0))</f>
        <v/>
      </c>
      <c r="CU221" s="29" t="str">
        <f t="shared" ref="CU221:CU284" ca="1" si="426">IF(OR(AO$19=0,$E221=0,$C221=MAXR),"",IF((INDIRECT(AO$23&amp;$E221))&lt;&gt;(INDIRECT($F$9&amp;AO$20&amp;$C221)),IF($BJ221=1,0,1),0))</f>
        <v/>
      </c>
      <c r="CV221" s="29" t="str">
        <f t="shared" ref="CV221:CV284" ca="1" si="427">IF(OR(AP$19=0,$E221=0,$C221=MAXR),"",IF((INDIRECT(AP$23&amp;$E221))&lt;&gt;(INDIRECT($F$9&amp;AP$20&amp;$C221)),IF($BJ221=1,0,1),0))</f>
        <v/>
      </c>
      <c r="CW221" s="29" t="str">
        <f t="shared" ref="CW221:CW284" ca="1" si="428">IF(OR(AQ$19=0,$E221=0,$C221=MAXR),"",IF((INDIRECT(AQ$23&amp;$E221))&lt;&gt;(INDIRECT($F$9&amp;AQ$20&amp;$C221)),IF($BJ221=1,0,1),0))</f>
        <v/>
      </c>
      <c r="CX221" s="29" t="str">
        <f t="shared" ref="CX221:CX284" ca="1" si="429">IF(OR(AR$19=0,$E221=0,$C221=MAXR),"",IF((INDIRECT(AR$23&amp;$E221))&lt;&gt;(INDIRECT($F$9&amp;AR$20&amp;$C221)),IF($BJ221=1,0,1),0))</f>
        <v/>
      </c>
      <c r="CY221" s="29" t="str">
        <f t="shared" ref="CY221:CY284" ca="1" si="430">IF(OR(AS$19=0,$E221=0,$C221=MAXR),"",IF((INDIRECT(AS$23&amp;$E221))&lt;&gt;(INDIRECT($F$9&amp;AS$20&amp;$C221)),IF($BJ221=1,0,1),0))</f>
        <v/>
      </c>
      <c r="CZ221" s="29" t="str">
        <f t="shared" ref="CZ221:CZ284" ca="1" si="431">IF(OR(AT$19=0,$E221=0,$C221=MAXR),"",IF((INDIRECT(AT$23&amp;$E221))&lt;&gt;(INDIRECT($F$9&amp;AT$20&amp;$C221)),IF($BJ221=1,0,1),0))</f>
        <v/>
      </c>
      <c r="DA221" s="29" t="str">
        <f t="shared" ref="DA221:DA284" ca="1" si="432">IF(OR(AU$19=0,$E221=0,$C221=MAXR),"",IF((INDIRECT(AU$23&amp;$E221))&lt;&gt;(INDIRECT($F$9&amp;AU$20&amp;$C221)),IF($BJ221=1,0,1),0))</f>
        <v/>
      </c>
      <c r="DB221" s="29" t="str">
        <f t="shared" ref="DB221:DB284" ca="1" si="433">IF(OR(AV$19=0,$E221=0,$C221=MAXR),"",IF((INDIRECT(AV$23&amp;$E221))&lt;&gt;(INDIRECT($F$9&amp;AV$20&amp;$C221)),IF($BJ221=1,0,1),0))</f>
        <v/>
      </c>
      <c r="DC221" s="29" t="str">
        <f t="shared" ref="DC221:DC284" ca="1" si="434">IF(OR(AW$19=0,$E221=0,$C221=MAXR),"",IF((INDIRECT(AW$23&amp;$E221))&lt;&gt;(INDIRECT($F$9&amp;AW$20&amp;$C221)),IF($BJ221=1,0,1),0))</f>
        <v/>
      </c>
      <c r="DD221" s="29" t="str">
        <f t="shared" ref="DD221:DD284" ca="1" si="435">IF(OR(AX$19=0,$E221=0,$C221=MAXR),"",IF((INDIRECT(AX$23&amp;$E221))&lt;&gt;(INDIRECT($F$9&amp;AX$20&amp;$C221)),IF($BJ221=1,0,1),0))</f>
        <v/>
      </c>
      <c r="DE221" s="29" t="str">
        <f t="shared" ref="DE221:DE284" ca="1" si="436">IF(OR(AY$19=0,$E221=0,$C221=MAXR),"",IF((INDIRECT(AY$23&amp;$E221))&lt;&gt;(INDIRECT($F$9&amp;AY$20&amp;$C221)),IF($BJ221=1,0,1),0))</f>
        <v/>
      </c>
      <c r="DF221" s="29" t="str">
        <f t="shared" ref="DF221:DF284" ca="1" si="437">IF(OR(AZ$19=0,$E221=0,$C221=MAXR),"",IF((INDIRECT(AZ$23&amp;$E221))&lt;&gt;(INDIRECT($F$9&amp;AZ$20&amp;$C221)),IF($BJ221=1,0,1),0))</f>
        <v/>
      </c>
      <c r="DG221" s="29" t="str">
        <f t="shared" ref="DG221:DG284" ca="1" si="438">IF(OR(BA$19=0,$E221=0,$C221=MAXR),"",IF((INDIRECT(BA$23&amp;$E221))&lt;&gt;(INDIRECT($F$9&amp;BA$20&amp;$C221)),IF($BJ221=1,0,1),0))</f>
        <v/>
      </c>
      <c r="DH221" s="29" t="str">
        <f t="shared" ref="DH221:DH284" ca="1" si="439">IF(OR(BB$19=0,$E221=0,$C221=MAXR),"",IF((INDIRECT(BB$23&amp;$E221))&lt;&gt;(INDIRECT($F$9&amp;BB$20&amp;$C221)),IF($BJ221=1,0,1),0))</f>
        <v/>
      </c>
      <c r="DI221" s="29" t="str">
        <f t="shared" ref="DI221:DI284" ca="1" si="440">IF(OR(BC$19=0,$E221=0,$C221=MAXR),"",IF((INDIRECT(BC$23&amp;$E221))&lt;&gt;(INDIRECT($F$9&amp;BC$20&amp;$C221)),IF($BJ221=1,0,1),0))</f>
        <v/>
      </c>
      <c r="DJ221" s="29" t="str">
        <f t="shared" ref="DJ221:DJ284" ca="1" si="441">IF(OR(BD$19=0,$E221=0,$C221=MAXR),"",IF((INDIRECT(BD$23&amp;$E221))&lt;&gt;(INDIRECT($F$9&amp;BD$20&amp;$C221)),IF($BJ221=1,0,1),0))</f>
        <v/>
      </c>
      <c r="DK221" s="29" t="str">
        <f t="shared" ref="DK221:DK284" ca="1" si="442">IF(OR(BE$19=0,$E221=0,$C221=MAXR),"",IF((INDIRECT(BE$23&amp;$E221))&lt;&gt;(INDIRECT($F$9&amp;BE$20&amp;$C221)),IF($BJ221=1,0,1),0))</f>
        <v/>
      </c>
      <c r="DL221" s="29" t="str">
        <f t="shared" ref="DL221:DL284" ca="1" si="443">IF(OR(BF$19=0,$E221=0,$C221=MAXR),"",IF((INDIRECT(BF$23&amp;$E221))&lt;&gt;(INDIRECT($F$9&amp;BF$20&amp;$C221)),IF($BJ221=1,0,1),0))</f>
        <v/>
      </c>
      <c r="DM221" s="29" t="str">
        <f t="shared" ref="DM221:DM284" ca="1" si="444">IF(OR(BG$19=0,$E221=0,$C221=MAXR),"",IF((INDIRECT(BG$23&amp;$E221))&lt;&gt;(INDIRECT($F$9&amp;BG$20&amp;$C221)),IF($BJ221=1,0,1),0))</f>
        <v/>
      </c>
      <c r="JD221">
        <f t="shared" si="145"/>
        <v>0</v>
      </c>
      <c r="JE221">
        <f t="shared" ref="JE221:JE284" si="445">IF(JD221&lt;&gt;0,JE220+1,0)</f>
        <v>0</v>
      </c>
      <c r="JF221" t="str">
        <f t="shared" ref="JF221:JF284" ca="1" si="446">IF(ScenarioType&lt;&gt;"ALL",IF(ISERROR(IF(INDIRECT("SCENARIOMETA!B"&amp;JE221)=ScenarioType,INDIRECT("SCENARIOMETA!A"&amp;JE221)," ")),"",IF(INDIRECT("SCENARIOMETA!B"&amp;JE221)=ScenarioType,INDIRECT("SCENARIOMETA!A"&amp;JE221)," ")),IF(JD221&lt;&gt;0,INDIRECT("SCENARIOMETA!A"&amp;JE221),""))</f>
        <v/>
      </c>
      <c r="JG221" t="str">
        <f t="shared" ref="JG221:JG284" ca="1" si="447">IF(ScenarioType&lt;&gt;"ALL",IF(ISERROR(IF(INDIRECT("SCENARIOMETA!B"&amp;JE221)=ScenarioType,INDIRECT("SCENARIOMETA!B"&amp;JE221)," ")),"",IF(INDIRECT("SCENARIOMETA!B"&amp;JE221)=ScenarioType,INDIRECT("SCENARIOMETA!B"&amp;JE221)," ")),IF(JD221&lt;&gt;0,INDIRECT("SCENARIOMETA!B"&amp;JE221),""))</f>
        <v/>
      </c>
      <c r="JH221" t="str">
        <f t="shared" ref="JH221:JH284" ca="1" si="448">IF(ScenarioType&lt;&gt;"ALL",IF(ISERROR(IF(INDIRECT("SCENARIOMETA!B"&amp;JE221)=ScenarioType,INDIRECT("SCENARIOMETA!H"&amp;JE221)," ")),"",IF(INDIRECT("SCENARIOMETA!B"&amp;JE221)=ScenarioType,INDIRECT("SCENARIOMETA!H"&amp;JE221)," ")+14),IF(JD221&lt;&gt;0,INDIRECT("SCENARIOMETA!H"&amp;JE221)+14,""))</f>
        <v/>
      </c>
      <c r="JI221" t="str">
        <f t="shared" ref="JI221:JI284" ca="1" si="449">IF(ScenarioType&lt;&gt;"ALL",IF(ISERROR(IF(INDIRECT("SCENARIOMETA!B"&amp;JE221)=ScenarioType,INDIRECT("SCENARIOMETA!E"&amp;JE221)," ")),"",IF(INDIRECT("SCENARIOMETA!B"&amp;JE221)=ScenarioType,INDIRECT("SCENARIOMETA!E"&amp;JE221)," ")+14),IF(JD221&lt;&gt;0,INDIRECT("SCENARIOMETA!E"&amp;JE221)+14,""))</f>
        <v/>
      </c>
    </row>
    <row r="222" spans="3:269" x14ac:dyDescent="0.2">
      <c r="C222" s="9">
        <f t="array" aca="1" ref="C222" ca="1">MIN(IF($L$7=0, 0, IF(INDIRECT($L$6)&gt;0, IF(ROW(INDIRECT($L$6))&gt;C221, ROW(INDIRECT($L$6)), MAXR))))</f>
        <v>9999999</v>
      </c>
      <c r="D222" s="9">
        <f t="shared" ca="1" si="85"/>
        <v>0</v>
      </c>
      <c r="E222" s="9">
        <f t="shared" ca="1" si="389"/>
        <v>0</v>
      </c>
      <c r="F222" s="105" t="str">
        <f t="shared" ca="1" si="390"/>
        <v/>
      </c>
      <c r="G222" s="7">
        <f t="shared" ca="1" si="391"/>
        <v>0</v>
      </c>
      <c r="H222" s="33">
        <f t="shared" ca="1" si="387"/>
        <v>0</v>
      </c>
      <c r="I222" s="33">
        <f t="shared" ca="1" si="387"/>
        <v>0</v>
      </c>
      <c r="J222" s="33">
        <f t="shared" ca="1" si="387"/>
        <v>0</v>
      </c>
      <c r="K222" s="33">
        <f t="shared" ca="1" si="387"/>
        <v>0</v>
      </c>
      <c r="L222" s="33">
        <f t="shared" ca="1" si="387"/>
        <v>0</v>
      </c>
      <c r="M222" s="33">
        <f t="shared" ca="1" si="387"/>
        <v>0</v>
      </c>
      <c r="N222" s="33">
        <f t="shared" ca="1" si="387"/>
        <v>0</v>
      </c>
      <c r="O222" s="33">
        <f t="shared" ca="1" si="387"/>
        <v>0</v>
      </c>
      <c r="P222" s="33">
        <f t="shared" ca="1" si="387"/>
        <v>0</v>
      </c>
      <c r="Q222" s="33">
        <f t="shared" ca="1" si="387"/>
        <v>0</v>
      </c>
      <c r="R222" s="33">
        <f t="shared" ca="1" si="387"/>
        <v>0</v>
      </c>
      <c r="S222" s="33">
        <f t="shared" ca="1" si="387"/>
        <v>0</v>
      </c>
      <c r="T222" s="33">
        <f t="shared" ca="1" si="387"/>
        <v>0</v>
      </c>
      <c r="U222" s="33">
        <f t="shared" ca="1" si="387"/>
        <v>0</v>
      </c>
      <c r="V222" s="33">
        <f t="shared" ca="1" si="387"/>
        <v>0</v>
      </c>
      <c r="W222" s="33">
        <f t="shared" ca="1" si="387"/>
        <v>0</v>
      </c>
      <c r="X222" s="33">
        <f t="shared" ca="1" si="388"/>
        <v>0</v>
      </c>
      <c r="Y222" s="33">
        <f t="shared" ca="1" si="388"/>
        <v>0</v>
      </c>
      <c r="Z222" s="33">
        <f t="shared" ca="1" si="388"/>
        <v>0</v>
      </c>
      <c r="AA222" s="33">
        <f t="shared" ca="1" si="388"/>
        <v>0</v>
      </c>
      <c r="AB222" s="33">
        <f t="shared" ca="1" si="388"/>
        <v>0</v>
      </c>
      <c r="AC222" s="33">
        <f t="shared" ca="1" si="388"/>
        <v>0</v>
      </c>
      <c r="AD222" s="33">
        <f t="shared" ca="1" si="388"/>
        <v>0</v>
      </c>
      <c r="AE222" s="33">
        <f t="shared" ca="1" si="388"/>
        <v>0</v>
      </c>
      <c r="AF222" s="33">
        <f t="shared" ca="1" si="383"/>
        <v>0</v>
      </c>
      <c r="AG222" s="33">
        <f t="shared" ca="1" si="383"/>
        <v>0</v>
      </c>
      <c r="AH222" s="33">
        <f t="shared" ca="1" si="383"/>
        <v>0</v>
      </c>
      <c r="AI222" s="33">
        <f t="shared" ca="1" si="383"/>
        <v>0</v>
      </c>
      <c r="AJ222" s="33">
        <f t="shared" ca="1" si="383"/>
        <v>0</v>
      </c>
      <c r="AK222" s="33">
        <f t="shared" ca="1" si="383"/>
        <v>0</v>
      </c>
      <c r="AL222" s="33">
        <f t="shared" ca="1" si="383"/>
        <v>0</v>
      </c>
      <c r="AM222" s="33">
        <f t="shared" ca="1" si="383"/>
        <v>0</v>
      </c>
      <c r="AN222" s="33">
        <f t="shared" ca="1" si="383"/>
        <v>0</v>
      </c>
      <c r="AO222" s="33">
        <f t="shared" ca="1" si="383"/>
        <v>0</v>
      </c>
      <c r="AP222" s="33">
        <f t="shared" ca="1" si="383"/>
        <v>0</v>
      </c>
      <c r="AQ222" s="33">
        <f t="shared" ca="1" si="383"/>
        <v>0</v>
      </c>
      <c r="AR222" s="33">
        <f t="shared" ca="1" si="383"/>
        <v>0</v>
      </c>
      <c r="AS222" s="33">
        <f t="shared" ca="1" si="383"/>
        <v>0</v>
      </c>
      <c r="AT222" s="33">
        <f t="shared" ca="1" si="380"/>
        <v>0</v>
      </c>
      <c r="AU222" s="33">
        <f t="shared" ca="1" si="380"/>
        <v>0</v>
      </c>
      <c r="AV222" s="33">
        <f t="shared" ca="1" si="380"/>
        <v>0</v>
      </c>
      <c r="AW222" s="33">
        <f t="shared" ca="1" si="386"/>
        <v>0</v>
      </c>
      <c r="AX222" s="33">
        <f t="shared" ca="1" si="386"/>
        <v>0</v>
      </c>
      <c r="AY222" s="33">
        <f t="shared" ca="1" si="386"/>
        <v>0</v>
      </c>
      <c r="AZ222" s="33">
        <f t="shared" ca="1" si="386"/>
        <v>0</v>
      </c>
      <c r="BA222" s="33">
        <f t="shared" ca="1" si="386"/>
        <v>0</v>
      </c>
      <c r="BB222" s="33">
        <f t="shared" ca="1" si="386"/>
        <v>0</v>
      </c>
      <c r="BC222" s="33">
        <f t="shared" ca="1" si="386"/>
        <v>0</v>
      </c>
      <c r="BD222" s="33">
        <f t="shared" ca="1" si="386"/>
        <v>0</v>
      </c>
      <c r="BE222" s="33">
        <f t="shared" ca="1" si="386"/>
        <v>0</v>
      </c>
      <c r="BF222" s="33">
        <f t="shared" ca="1" si="386"/>
        <v>0</v>
      </c>
      <c r="BG222" s="33">
        <f t="shared" ca="1" si="386"/>
        <v>0</v>
      </c>
      <c r="BH222" s="33"/>
      <c r="BJ222" s="148" t="str">
        <f t="shared" ca="1" si="392"/>
        <v/>
      </c>
      <c r="BL222" s="30"/>
      <c r="BN222" s="29" t="str">
        <f t="shared" ca="1" si="393"/>
        <v/>
      </c>
      <c r="BO222" s="29" t="str">
        <f t="shared" ca="1" si="394"/>
        <v/>
      </c>
      <c r="BP222" s="29" t="str">
        <f t="shared" ca="1" si="395"/>
        <v/>
      </c>
      <c r="BQ222" s="29" t="str">
        <f t="shared" ca="1" si="396"/>
        <v/>
      </c>
      <c r="BR222" s="29" t="str">
        <f t="shared" ca="1" si="397"/>
        <v/>
      </c>
      <c r="BS222" s="29" t="str">
        <f t="shared" ca="1" si="398"/>
        <v/>
      </c>
      <c r="BT222" s="29" t="str">
        <f t="shared" ca="1" si="399"/>
        <v/>
      </c>
      <c r="BU222" s="29" t="str">
        <f t="shared" ca="1" si="400"/>
        <v/>
      </c>
      <c r="BV222" s="29" t="str">
        <f t="shared" ca="1" si="401"/>
        <v/>
      </c>
      <c r="BW222" s="29" t="str">
        <f t="shared" ca="1" si="402"/>
        <v/>
      </c>
      <c r="BX222" s="29" t="str">
        <f t="shared" ca="1" si="403"/>
        <v/>
      </c>
      <c r="BY222" s="29" t="str">
        <f t="shared" ca="1" si="404"/>
        <v/>
      </c>
      <c r="BZ222" s="29" t="str">
        <f t="shared" ca="1" si="405"/>
        <v/>
      </c>
      <c r="CA222" s="29" t="str">
        <f t="shared" ca="1" si="406"/>
        <v/>
      </c>
      <c r="CB222" s="29" t="str">
        <f t="shared" ca="1" si="407"/>
        <v/>
      </c>
      <c r="CC222" s="29" t="str">
        <f t="shared" ca="1" si="408"/>
        <v/>
      </c>
      <c r="CD222" s="29" t="str">
        <f t="shared" ca="1" si="409"/>
        <v/>
      </c>
      <c r="CE222" s="29" t="str">
        <f t="shared" ca="1" si="410"/>
        <v/>
      </c>
      <c r="CF222" s="29" t="str">
        <f t="shared" ca="1" si="411"/>
        <v/>
      </c>
      <c r="CG222" s="29" t="str">
        <f t="shared" ca="1" si="412"/>
        <v/>
      </c>
      <c r="CH222" s="29" t="str">
        <f t="shared" ca="1" si="413"/>
        <v/>
      </c>
      <c r="CI222" s="29" t="str">
        <f t="shared" ca="1" si="414"/>
        <v/>
      </c>
      <c r="CJ222" s="29" t="str">
        <f t="shared" ca="1" si="415"/>
        <v/>
      </c>
      <c r="CK222" s="29" t="str">
        <f t="shared" ca="1" si="416"/>
        <v/>
      </c>
      <c r="CL222" s="29" t="str">
        <f t="shared" ca="1" si="417"/>
        <v/>
      </c>
      <c r="CM222" s="29" t="str">
        <f t="shared" ca="1" si="418"/>
        <v/>
      </c>
      <c r="CN222" s="29" t="str">
        <f t="shared" ca="1" si="419"/>
        <v/>
      </c>
      <c r="CO222" s="29" t="str">
        <f t="shared" ca="1" si="420"/>
        <v/>
      </c>
      <c r="CP222" s="29" t="str">
        <f t="shared" ca="1" si="421"/>
        <v/>
      </c>
      <c r="CQ222" s="29" t="str">
        <f t="shared" ca="1" si="422"/>
        <v/>
      </c>
      <c r="CR222" s="29" t="str">
        <f t="shared" ca="1" si="423"/>
        <v/>
      </c>
      <c r="CS222" s="29" t="str">
        <f t="shared" ca="1" si="424"/>
        <v/>
      </c>
      <c r="CT222" s="29" t="str">
        <f t="shared" ca="1" si="425"/>
        <v/>
      </c>
      <c r="CU222" s="29" t="str">
        <f t="shared" ca="1" si="426"/>
        <v/>
      </c>
      <c r="CV222" s="29" t="str">
        <f t="shared" ca="1" si="427"/>
        <v/>
      </c>
      <c r="CW222" s="29" t="str">
        <f t="shared" ca="1" si="428"/>
        <v/>
      </c>
      <c r="CX222" s="29" t="str">
        <f t="shared" ca="1" si="429"/>
        <v/>
      </c>
      <c r="CY222" s="29" t="str">
        <f t="shared" ca="1" si="430"/>
        <v/>
      </c>
      <c r="CZ222" s="29" t="str">
        <f t="shared" ca="1" si="431"/>
        <v/>
      </c>
      <c r="DA222" s="29" t="str">
        <f t="shared" ca="1" si="432"/>
        <v/>
      </c>
      <c r="DB222" s="29" t="str">
        <f t="shared" ca="1" si="433"/>
        <v/>
      </c>
      <c r="DC222" s="29" t="str">
        <f t="shared" ca="1" si="434"/>
        <v/>
      </c>
      <c r="DD222" s="29" t="str">
        <f t="shared" ca="1" si="435"/>
        <v/>
      </c>
      <c r="DE222" s="29" t="str">
        <f t="shared" ca="1" si="436"/>
        <v/>
      </c>
      <c r="DF222" s="29" t="str">
        <f t="shared" ca="1" si="437"/>
        <v/>
      </c>
      <c r="DG222" s="29" t="str">
        <f t="shared" ca="1" si="438"/>
        <v/>
      </c>
      <c r="DH222" s="29" t="str">
        <f t="shared" ca="1" si="439"/>
        <v/>
      </c>
      <c r="DI222" s="29" t="str">
        <f t="shared" ca="1" si="440"/>
        <v/>
      </c>
      <c r="DJ222" s="29" t="str">
        <f t="shared" ca="1" si="441"/>
        <v/>
      </c>
      <c r="DK222" s="29" t="str">
        <f t="shared" ca="1" si="442"/>
        <v/>
      </c>
      <c r="DL222" s="29" t="str">
        <f t="shared" ca="1" si="443"/>
        <v/>
      </c>
      <c r="DM222" s="29" t="str">
        <f t="shared" ca="1" si="444"/>
        <v/>
      </c>
      <c r="JD222">
        <f t="shared" si="145"/>
        <v>0</v>
      </c>
      <c r="JE222">
        <f t="shared" si="445"/>
        <v>0</v>
      </c>
      <c r="JF222" t="str">
        <f t="shared" ca="1" si="446"/>
        <v/>
      </c>
      <c r="JG222" t="str">
        <f t="shared" ca="1" si="447"/>
        <v/>
      </c>
      <c r="JH222" t="str">
        <f t="shared" ca="1" si="448"/>
        <v/>
      </c>
      <c r="JI222" t="str">
        <f t="shared" ca="1" si="449"/>
        <v/>
      </c>
    </row>
    <row r="223" spans="3:269" x14ac:dyDescent="0.2">
      <c r="C223" s="9">
        <f t="array" aca="1" ref="C223" ca="1">MIN(IF($L$7=0, 0, IF(INDIRECT($L$6)&gt;0, IF(ROW(INDIRECT($L$6))&gt;C222, ROW(INDIRECT($L$6)), MAXR))))</f>
        <v>9999999</v>
      </c>
      <c r="D223" s="9">
        <f t="shared" ca="1" si="85"/>
        <v>0</v>
      </c>
      <c r="E223" s="9">
        <f t="shared" ca="1" si="389"/>
        <v>0</v>
      </c>
      <c r="F223" s="105" t="str">
        <f t="shared" ca="1" si="390"/>
        <v/>
      </c>
      <c r="G223" s="7">
        <f t="shared" ca="1" si="391"/>
        <v>0</v>
      </c>
      <c r="H223" s="33">
        <f t="shared" ca="1" si="387"/>
        <v>0</v>
      </c>
      <c r="I223" s="33">
        <f t="shared" ca="1" si="387"/>
        <v>0</v>
      </c>
      <c r="J223" s="33">
        <f t="shared" ca="1" si="387"/>
        <v>0</v>
      </c>
      <c r="K223" s="33">
        <f t="shared" ca="1" si="387"/>
        <v>0</v>
      </c>
      <c r="L223" s="33">
        <f t="shared" ca="1" si="387"/>
        <v>0</v>
      </c>
      <c r="M223" s="33">
        <f t="shared" ca="1" si="387"/>
        <v>0</v>
      </c>
      <c r="N223" s="33">
        <f t="shared" ca="1" si="387"/>
        <v>0</v>
      </c>
      <c r="O223" s="33">
        <f t="shared" ca="1" si="387"/>
        <v>0</v>
      </c>
      <c r="P223" s="33">
        <f t="shared" ca="1" si="387"/>
        <v>0</v>
      </c>
      <c r="Q223" s="33">
        <f t="shared" ca="1" si="387"/>
        <v>0</v>
      </c>
      <c r="R223" s="33">
        <f t="shared" ca="1" si="387"/>
        <v>0</v>
      </c>
      <c r="S223" s="33">
        <f t="shared" ca="1" si="387"/>
        <v>0</v>
      </c>
      <c r="T223" s="33">
        <f t="shared" ca="1" si="387"/>
        <v>0</v>
      </c>
      <c r="U223" s="33">
        <f t="shared" ca="1" si="387"/>
        <v>0</v>
      </c>
      <c r="V223" s="33">
        <f t="shared" ca="1" si="387"/>
        <v>0</v>
      </c>
      <c r="W223" s="33">
        <f t="shared" ca="1" si="387"/>
        <v>0</v>
      </c>
      <c r="X223" s="33">
        <f t="shared" ca="1" si="388"/>
        <v>0</v>
      </c>
      <c r="Y223" s="33">
        <f t="shared" ca="1" si="388"/>
        <v>0</v>
      </c>
      <c r="Z223" s="33">
        <f t="shared" ca="1" si="388"/>
        <v>0</v>
      </c>
      <c r="AA223" s="33">
        <f t="shared" ca="1" si="388"/>
        <v>0</v>
      </c>
      <c r="AB223" s="33">
        <f t="shared" ca="1" si="388"/>
        <v>0</v>
      </c>
      <c r="AC223" s="33">
        <f t="shared" ca="1" si="388"/>
        <v>0</v>
      </c>
      <c r="AD223" s="33">
        <f t="shared" ca="1" si="388"/>
        <v>0</v>
      </c>
      <c r="AE223" s="33">
        <f t="shared" ca="1" si="388"/>
        <v>0</v>
      </c>
      <c r="AF223" s="33">
        <f t="shared" ca="1" si="383"/>
        <v>0</v>
      </c>
      <c r="AG223" s="33">
        <f t="shared" ca="1" si="383"/>
        <v>0</v>
      </c>
      <c r="AH223" s="33">
        <f t="shared" ca="1" si="383"/>
        <v>0</v>
      </c>
      <c r="AI223" s="33">
        <f t="shared" ca="1" si="383"/>
        <v>0</v>
      </c>
      <c r="AJ223" s="33">
        <f t="shared" ca="1" si="383"/>
        <v>0</v>
      </c>
      <c r="AK223" s="33">
        <f t="shared" ca="1" si="383"/>
        <v>0</v>
      </c>
      <c r="AL223" s="33">
        <f t="shared" ca="1" si="383"/>
        <v>0</v>
      </c>
      <c r="AM223" s="33">
        <f t="shared" ca="1" si="383"/>
        <v>0</v>
      </c>
      <c r="AN223" s="33">
        <f t="shared" ca="1" si="383"/>
        <v>0</v>
      </c>
      <c r="AO223" s="33">
        <f t="shared" ca="1" si="383"/>
        <v>0</v>
      </c>
      <c r="AP223" s="33">
        <f t="shared" ca="1" si="383"/>
        <v>0</v>
      </c>
      <c r="AQ223" s="33">
        <f t="shared" ca="1" si="383"/>
        <v>0</v>
      </c>
      <c r="AR223" s="33">
        <f t="shared" ca="1" si="383"/>
        <v>0</v>
      </c>
      <c r="AS223" s="33">
        <f t="shared" ca="1" si="383"/>
        <v>0</v>
      </c>
      <c r="AT223" s="33">
        <f t="shared" ca="1" si="380"/>
        <v>0</v>
      </c>
      <c r="AU223" s="33">
        <f t="shared" ca="1" si="380"/>
        <v>0</v>
      </c>
      <c r="AV223" s="33">
        <f t="shared" ca="1" si="380"/>
        <v>0</v>
      </c>
      <c r="AW223" s="33">
        <f t="shared" ca="1" si="386"/>
        <v>0</v>
      </c>
      <c r="AX223" s="33">
        <f t="shared" ca="1" si="386"/>
        <v>0</v>
      </c>
      <c r="AY223" s="33">
        <f t="shared" ca="1" si="386"/>
        <v>0</v>
      </c>
      <c r="AZ223" s="33">
        <f t="shared" ca="1" si="386"/>
        <v>0</v>
      </c>
      <c r="BA223" s="33">
        <f t="shared" ca="1" si="386"/>
        <v>0</v>
      </c>
      <c r="BB223" s="33">
        <f t="shared" ca="1" si="386"/>
        <v>0</v>
      </c>
      <c r="BC223" s="33">
        <f t="shared" ca="1" si="386"/>
        <v>0</v>
      </c>
      <c r="BD223" s="33">
        <f t="shared" ca="1" si="386"/>
        <v>0</v>
      </c>
      <c r="BE223" s="33">
        <f t="shared" ca="1" si="386"/>
        <v>0</v>
      </c>
      <c r="BF223" s="33">
        <f t="shared" ca="1" si="386"/>
        <v>0</v>
      </c>
      <c r="BG223" s="33">
        <f t="shared" ca="1" si="386"/>
        <v>0</v>
      </c>
      <c r="BH223" s="33"/>
      <c r="BJ223" s="148" t="str">
        <f t="shared" ca="1" si="392"/>
        <v/>
      </c>
      <c r="BL223" s="30"/>
      <c r="BN223" s="29" t="str">
        <f t="shared" ca="1" si="393"/>
        <v/>
      </c>
      <c r="BO223" s="29" t="str">
        <f t="shared" ca="1" si="394"/>
        <v/>
      </c>
      <c r="BP223" s="29" t="str">
        <f t="shared" ca="1" si="395"/>
        <v/>
      </c>
      <c r="BQ223" s="29" t="str">
        <f t="shared" ca="1" si="396"/>
        <v/>
      </c>
      <c r="BR223" s="29" t="str">
        <f t="shared" ca="1" si="397"/>
        <v/>
      </c>
      <c r="BS223" s="29" t="str">
        <f t="shared" ca="1" si="398"/>
        <v/>
      </c>
      <c r="BT223" s="29" t="str">
        <f t="shared" ca="1" si="399"/>
        <v/>
      </c>
      <c r="BU223" s="29" t="str">
        <f t="shared" ca="1" si="400"/>
        <v/>
      </c>
      <c r="BV223" s="29" t="str">
        <f t="shared" ca="1" si="401"/>
        <v/>
      </c>
      <c r="BW223" s="29" t="str">
        <f t="shared" ca="1" si="402"/>
        <v/>
      </c>
      <c r="BX223" s="29" t="str">
        <f t="shared" ca="1" si="403"/>
        <v/>
      </c>
      <c r="BY223" s="29" t="str">
        <f t="shared" ca="1" si="404"/>
        <v/>
      </c>
      <c r="BZ223" s="29" t="str">
        <f t="shared" ca="1" si="405"/>
        <v/>
      </c>
      <c r="CA223" s="29" t="str">
        <f t="shared" ca="1" si="406"/>
        <v/>
      </c>
      <c r="CB223" s="29" t="str">
        <f t="shared" ca="1" si="407"/>
        <v/>
      </c>
      <c r="CC223" s="29" t="str">
        <f t="shared" ca="1" si="408"/>
        <v/>
      </c>
      <c r="CD223" s="29" t="str">
        <f t="shared" ca="1" si="409"/>
        <v/>
      </c>
      <c r="CE223" s="29" t="str">
        <f t="shared" ca="1" si="410"/>
        <v/>
      </c>
      <c r="CF223" s="29" t="str">
        <f t="shared" ca="1" si="411"/>
        <v/>
      </c>
      <c r="CG223" s="29" t="str">
        <f t="shared" ca="1" si="412"/>
        <v/>
      </c>
      <c r="CH223" s="29" t="str">
        <f t="shared" ca="1" si="413"/>
        <v/>
      </c>
      <c r="CI223" s="29" t="str">
        <f t="shared" ca="1" si="414"/>
        <v/>
      </c>
      <c r="CJ223" s="29" t="str">
        <f t="shared" ca="1" si="415"/>
        <v/>
      </c>
      <c r="CK223" s="29" t="str">
        <f t="shared" ca="1" si="416"/>
        <v/>
      </c>
      <c r="CL223" s="29" t="str">
        <f t="shared" ca="1" si="417"/>
        <v/>
      </c>
      <c r="CM223" s="29" t="str">
        <f t="shared" ca="1" si="418"/>
        <v/>
      </c>
      <c r="CN223" s="29" t="str">
        <f t="shared" ca="1" si="419"/>
        <v/>
      </c>
      <c r="CO223" s="29" t="str">
        <f t="shared" ca="1" si="420"/>
        <v/>
      </c>
      <c r="CP223" s="29" t="str">
        <f t="shared" ca="1" si="421"/>
        <v/>
      </c>
      <c r="CQ223" s="29" t="str">
        <f t="shared" ca="1" si="422"/>
        <v/>
      </c>
      <c r="CR223" s="29" t="str">
        <f t="shared" ca="1" si="423"/>
        <v/>
      </c>
      <c r="CS223" s="29" t="str">
        <f t="shared" ca="1" si="424"/>
        <v/>
      </c>
      <c r="CT223" s="29" t="str">
        <f t="shared" ca="1" si="425"/>
        <v/>
      </c>
      <c r="CU223" s="29" t="str">
        <f t="shared" ca="1" si="426"/>
        <v/>
      </c>
      <c r="CV223" s="29" t="str">
        <f t="shared" ca="1" si="427"/>
        <v/>
      </c>
      <c r="CW223" s="29" t="str">
        <f t="shared" ca="1" si="428"/>
        <v/>
      </c>
      <c r="CX223" s="29" t="str">
        <f t="shared" ca="1" si="429"/>
        <v/>
      </c>
      <c r="CY223" s="29" t="str">
        <f t="shared" ca="1" si="430"/>
        <v/>
      </c>
      <c r="CZ223" s="29" t="str">
        <f t="shared" ca="1" si="431"/>
        <v/>
      </c>
      <c r="DA223" s="29" t="str">
        <f t="shared" ca="1" si="432"/>
        <v/>
      </c>
      <c r="DB223" s="29" t="str">
        <f t="shared" ca="1" si="433"/>
        <v/>
      </c>
      <c r="DC223" s="29" t="str">
        <f t="shared" ca="1" si="434"/>
        <v/>
      </c>
      <c r="DD223" s="29" t="str">
        <f t="shared" ca="1" si="435"/>
        <v/>
      </c>
      <c r="DE223" s="29" t="str">
        <f t="shared" ca="1" si="436"/>
        <v/>
      </c>
      <c r="DF223" s="29" t="str">
        <f t="shared" ca="1" si="437"/>
        <v/>
      </c>
      <c r="DG223" s="29" t="str">
        <f t="shared" ca="1" si="438"/>
        <v/>
      </c>
      <c r="DH223" s="29" t="str">
        <f t="shared" ca="1" si="439"/>
        <v/>
      </c>
      <c r="DI223" s="29" t="str">
        <f t="shared" ca="1" si="440"/>
        <v/>
      </c>
      <c r="DJ223" s="29" t="str">
        <f t="shared" ca="1" si="441"/>
        <v/>
      </c>
      <c r="DK223" s="29" t="str">
        <f t="shared" ca="1" si="442"/>
        <v/>
      </c>
      <c r="DL223" s="29" t="str">
        <f t="shared" ca="1" si="443"/>
        <v/>
      </c>
      <c r="DM223" s="29" t="str">
        <f t="shared" ca="1" si="444"/>
        <v/>
      </c>
      <c r="JD223">
        <f t="shared" si="145"/>
        <v>0</v>
      </c>
      <c r="JE223">
        <f t="shared" si="445"/>
        <v>0</v>
      </c>
      <c r="JF223" t="str">
        <f t="shared" ca="1" si="446"/>
        <v/>
      </c>
      <c r="JG223" t="str">
        <f t="shared" ca="1" si="447"/>
        <v/>
      </c>
      <c r="JH223" t="str">
        <f t="shared" ca="1" si="448"/>
        <v/>
      </c>
      <c r="JI223" t="str">
        <f t="shared" ca="1" si="449"/>
        <v/>
      </c>
    </row>
    <row r="224" spans="3:269" x14ac:dyDescent="0.2">
      <c r="C224" s="9">
        <f t="array" aca="1" ref="C224" ca="1">MIN(IF($L$7=0, 0, IF(INDIRECT($L$6)&gt;0, IF(ROW(INDIRECT($L$6))&gt;C223, ROW(INDIRECT($L$6)), MAXR))))</f>
        <v>9999999</v>
      </c>
      <c r="D224" s="9">
        <f t="shared" ca="1" si="85"/>
        <v>0</v>
      </c>
      <c r="E224" s="9">
        <f t="shared" ca="1" si="389"/>
        <v>0</v>
      </c>
      <c r="F224" s="105" t="str">
        <f t="shared" ca="1" si="390"/>
        <v/>
      </c>
      <c r="G224" s="7">
        <f t="shared" ca="1" si="391"/>
        <v>0</v>
      </c>
      <c r="H224" s="33">
        <f t="shared" ca="1" si="387"/>
        <v>0</v>
      </c>
      <c r="I224" s="33">
        <f t="shared" ca="1" si="387"/>
        <v>0</v>
      </c>
      <c r="J224" s="33">
        <f t="shared" ca="1" si="387"/>
        <v>0</v>
      </c>
      <c r="K224" s="33">
        <f t="shared" ca="1" si="387"/>
        <v>0</v>
      </c>
      <c r="L224" s="33">
        <f t="shared" ca="1" si="387"/>
        <v>0</v>
      </c>
      <c r="M224" s="33">
        <f t="shared" ca="1" si="387"/>
        <v>0</v>
      </c>
      <c r="N224" s="33">
        <f t="shared" ca="1" si="387"/>
        <v>0</v>
      </c>
      <c r="O224" s="33">
        <f t="shared" ca="1" si="387"/>
        <v>0</v>
      </c>
      <c r="P224" s="33">
        <f t="shared" ca="1" si="387"/>
        <v>0</v>
      </c>
      <c r="Q224" s="33">
        <f t="shared" ca="1" si="387"/>
        <v>0</v>
      </c>
      <c r="R224" s="33">
        <f t="shared" ca="1" si="387"/>
        <v>0</v>
      </c>
      <c r="S224" s="33">
        <f t="shared" ca="1" si="387"/>
        <v>0</v>
      </c>
      <c r="T224" s="33">
        <f t="shared" ca="1" si="387"/>
        <v>0</v>
      </c>
      <c r="U224" s="33">
        <f t="shared" ca="1" si="387"/>
        <v>0</v>
      </c>
      <c r="V224" s="33">
        <f t="shared" ca="1" si="387"/>
        <v>0</v>
      </c>
      <c r="W224" s="33">
        <f t="shared" ca="1" si="387"/>
        <v>0</v>
      </c>
      <c r="X224" s="33">
        <f t="shared" ca="1" si="388"/>
        <v>0</v>
      </c>
      <c r="Y224" s="33">
        <f t="shared" ca="1" si="388"/>
        <v>0</v>
      </c>
      <c r="Z224" s="33">
        <f t="shared" ca="1" si="388"/>
        <v>0</v>
      </c>
      <c r="AA224" s="33">
        <f t="shared" ca="1" si="388"/>
        <v>0</v>
      </c>
      <c r="AB224" s="33">
        <f t="shared" ca="1" si="388"/>
        <v>0</v>
      </c>
      <c r="AC224" s="33">
        <f t="shared" ca="1" si="388"/>
        <v>0</v>
      </c>
      <c r="AD224" s="33">
        <f t="shared" ca="1" si="388"/>
        <v>0</v>
      </c>
      <c r="AE224" s="33">
        <f t="shared" ca="1" si="388"/>
        <v>0</v>
      </c>
      <c r="AF224" s="33">
        <f t="shared" ca="1" si="383"/>
        <v>0</v>
      </c>
      <c r="AG224" s="33">
        <f t="shared" ca="1" si="383"/>
        <v>0</v>
      </c>
      <c r="AH224" s="33">
        <f t="shared" ca="1" si="383"/>
        <v>0</v>
      </c>
      <c r="AI224" s="33">
        <f t="shared" ca="1" si="383"/>
        <v>0</v>
      </c>
      <c r="AJ224" s="33">
        <f t="shared" ca="1" si="383"/>
        <v>0</v>
      </c>
      <c r="AK224" s="33">
        <f t="shared" ca="1" si="383"/>
        <v>0</v>
      </c>
      <c r="AL224" s="33">
        <f t="shared" ca="1" si="383"/>
        <v>0</v>
      </c>
      <c r="AM224" s="33">
        <f t="shared" ca="1" si="383"/>
        <v>0</v>
      </c>
      <c r="AN224" s="33">
        <f t="shared" ca="1" si="383"/>
        <v>0</v>
      </c>
      <c r="AO224" s="33">
        <f t="shared" ca="1" si="383"/>
        <v>0</v>
      </c>
      <c r="AP224" s="33">
        <f t="shared" ca="1" si="383"/>
        <v>0</v>
      </c>
      <c r="AQ224" s="33">
        <f t="shared" ca="1" si="383"/>
        <v>0</v>
      </c>
      <c r="AR224" s="33">
        <f t="shared" ca="1" si="383"/>
        <v>0</v>
      </c>
      <c r="AS224" s="33">
        <f t="shared" ca="1" si="383"/>
        <v>0</v>
      </c>
      <c r="AT224" s="33">
        <f t="shared" ca="1" si="380"/>
        <v>0</v>
      </c>
      <c r="AU224" s="33">
        <f t="shared" ca="1" si="380"/>
        <v>0</v>
      </c>
      <c r="AV224" s="33">
        <f t="shared" ca="1" si="380"/>
        <v>0</v>
      </c>
      <c r="AW224" s="33">
        <f t="shared" ca="1" si="386"/>
        <v>0</v>
      </c>
      <c r="AX224" s="33">
        <f t="shared" ca="1" si="386"/>
        <v>0</v>
      </c>
      <c r="AY224" s="33">
        <f t="shared" ca="1" si="386"/>
        <v>0</v>
      </c>
      <c r="AZ224" s="33">
        <f t="shared" ca="1" si="386"/>
        <v>0</v>
      </c>
      <c r="BA224" s="33">
        <f t="shared" ca="1" si="386"/>
        <v>0</v>
      </c>
      <c r="BB224" s="33">
        <f t="shared" ca="1" si="386"/>
        <v>0</v>
      </c>
      <c r="BC224" s="33">
        <f t="shared" ca="1" si="386"/>
        <v>0</v>
      </c>
      <c r="BD224" s="33">
        <f t="shared" ca="1" si="386"/>
        <v>0</v>
      </c>
      <c r="BE224" s="33">
        <f t="shared" ca="1" si="386"/>
        <v>0</v>
      </c>
      <c r="BF224" s="33">
        <f t="shared" ca="1" si="386"/>
        <v>0</v>
      </c>
      <c r="BG224" s="33">
        <f t="shared" ca="1" si="386"/>
        <v>0</v>
      </c>
      <c r="BH224" s="33"/>
      <c r="BJ224" s="148" t="str">
        <f t="shared" ca="1" si="392"/>
        <v/>
      </c>
      <c r="BL224" s="30"/>
      <c r="BN224" s="29" t="str">
        <f t="shared" ca="1" si="393"/>
        <v/>
      </c>
      <c r="BO224" s="29" t="str">
        <f t="shared" ca="1" si="394"/>
        <v/>
      </c>
      <c r="BP224" s="29" t="str">
        <f t="shared" ca="1" si="395"/>
        <v/>
      </c>
      <c r="BQ224" s="29" t="str">
        <f t="shared" ca="1" si="396"/>
        <v/>
      </c>
      <c r="BR224" s="29" t="str">
        <f t="shared" ca="1" si="397"/>
        <v/>
      </c>
      <c r="BS224" s="29" t="str">
        <f t="shared" ca="1" si="398"/>
        <v/>
      </c>
      <c r="BT224" s="29" t="str">
        <f t="shared" ca="1" si="399"/>
        <v/>
      </c>
      <c r="BU224" s="29" t="str">
        <f t="shared" ca="1" si="400"/>
        <v/>
      </c>
      <c r="BV224" s="29" t="str">
        <f t="shared" ca="1" si="401"/>
        <v/>
      </c>
      <c r="BW224" s="29" t="str">
        <f t="shared" ca="1" si="402"/>
        <v/>
      </c>
      <c r="BX224" s="29" t="str">
        <f t="shared" ca="1" si="403"/>
        <v/>
      </c>
      <c r="BY224" s="29" t="str">
        <f t="shared" ca="1" si="404"/>
        <v/>
      </c>
      <c r="BZ224" s="29" t="str">
        <f t="shared" ca="1" si="405"/>
        <v/>
      </c>
      <c r="CA224" s="29" t="str">
        <f t="shared" ca="1" si="406"/>
        <v/>
      </c>
      <c r="CB224" s="29" t="str">
        <f t="shared" ca="1" si="407"/>
        <v/>
      </c>
      <c r="CC224" s="29" t="str">
        <f t="shared" ca="1" si="408"/>
        <v/>
      </c>
      <c r="CD224" s="29" t="str">
        <f t="shared" ca="1" si="409"/>
        <v/>
      </c>
      <c r="CE224" s="29" t="str">
        <f t="shared" ca="1" si="410"/>
        <v/>
      </c>
      <c r="CF224" s="29" t="str">
        <f t="shared" ca="1" si="411"/>
        <v/>
      </c>
      <c r="CG224" s="29" t="str">
        <f t="shared" ca="1" si="412"/>
        <v/>
      </c>
      <c r="CH224" s="29" t="str">
        <f t="shared" ca="1" si="413"/>
        <v/>
      </c>
      <c r="CI224" s="29" t="str">
        <f t="shared" ca="1" si="414"/>
        <v/>
      </c>
      <c r="CJ224" s="29" t="str">
        <f t="shared" ca="1" si="415"/>
        <v/>
      </c>
      <c r="CK224" s="29" t="str">
        <f t="shared" ca="1" si="416"/>
        <v/>
      </c>
      <c r="CL224" s="29" t="str">
        <f t="shared" ca="1" si="417"/>
        <v/>
      </c>
      <c r="CM224" s="29" t="str">
        <f t="shared" ca="1" si="418"/>
        <v/>
      </c>
      <c r="CN224" s="29" t="str">
        <f t="shared" ca="1" si="419"/>
        <v/>
      </c>
      <c r="CO224" s="29" t="str">
        <f t="shared" ca="1" si="420"/>
        <v/>
      </c>
      <c r="CP224" s="29" t="str">
        <f t="shared" ca="1" si="421"/>
        <v/>
      </c>
      <c r="CQ224" s="29" t="str">
        <f t="shared" ca="1" si="422"/>
        <v/>
      </c>
      <c r="CR224" s="29" t="str">
        <f t="shared" ca="1" si="423"/>
        <v/>
      </c>
      <c r="CS224" s="29" t="str">
        <f t="shared" ca="1" si="424"/>
        <v/>
      </c>
      <c r="CT224" s="29" t="str">
        <f t="shared" ca="1" si="425"/>
        <v/>
      </c>
      <c r="CU224" s="29" t="str">
        <f t="shared" ca="1" si="426"/>
        <v/>
      </c>
      <c r="CV224" s="29" t="str">
        <f t="shared" ca="1" si="427"/>
        <v/>
      </c>
      <c r="CW224" s="29" t="str">
        <f t="shared" ca="1" si="428"/>
        <v/>
      </c>
      <c r="CX224" s="29" t="str">
        <f t="shared" ca="1" si="429"/>
        <v/>
      </c>
      <c r="CY224" s="29" t="str">
        <f t="shared" ca="1" si="430"/>
        <v/>
      </c>
      <c r="CZ224" s="29" t="str">
        <f t="shared" ca="1" si="431"/>
        <v/>
      </c>
      <c r="DA224" s="29" t="str">
        <f t="shared" ca="1" si="432"/>
        <v/>
      </c>
      <c r="DB224" s="29" t="str">
        <f t="shared" ca="1" si="433"/>
        <v/>
      </c>
      <c r="DC224" s="29" t="str">
        <f t="shared" ca="1" si="434"/>
        <v/>
      </c>
      <c r="DD224" s="29" t="str">
        <f t="shared" ca="1" si="435"/>
        <v/>
      </c>
      <c r="DE224" s="29" t="str">
        <f t="shared" ca="1" si="436"/>
        <v/>
      </c>
      <c r="DF224" s="29" t="str">
        <f t="shared" ca="1" si="437"/>
        <v/>
      </c>
      <c r="DG224" s="29" t="str">
        <f t="shared" ca="1" si="438"/>
        <v/>
      </c>
      <c r="DH224" s="29" t="str">
        <f t="shared" ca="1" si="439"/>
        <v/>
      </c>
      <c r="DI224" s="29" t="str">
        <f t="shared" ca="1" si="440"/>
        <v/>
      </c>
      <c r="DJ224" s="29" t="str">
        <f t="shared" ca="1" si="441"/>
        <v/>
      </c>
      <c r="DK224" s="29" t="str">
        <f t="shared" ca="1" si="442"/>
        <v/>
      </c>
      <c r="DL224" s="29" t="str">
        <f t="shared" ca="1" si="443"/>
        <v/>
      </c>
      <c r="DM224" s="29" t="str">
        <f t="shared" ca="1" si="444"/>
        <v/>
      </c>
      <c r="JD224">
        <f t="shared" si="145"/>
        <v>0</v>
      </c>
      <c r="JE224">
        <f t="shared" si="445"/>
        <v>0</v>
      </c>
      <c r="JF224" t="str">
        <f t="shared" ca="1" si="446"/>
        <v/>
      </c>
      <c r="JG224" t="str">
        <f t="shared" ca="1" si="447"/>
        <v/>
      </c>
      <c r="JH224" t="str">
        <f t="shared" ca="1" si="448"/>
        <v/>
      </c>
      <c r="JI224" t="str">
        <f t="shared" ca="1" si="449"/>
        <v/>
      </c>
    </row>
    <row r="225" spans="3:269" x14ac:dyDescent="0.2">
      <c r="C225" s="9">
        <f t="array" aca="1" ref="C225" ca="1">MIN(IF($L$7=0, 0, IF(INDIRECT($L$6)&gt;0, IF(ROW(INDIRECT($L$6))&gt;C224, ROW(INDIRECT($L$6)), MAXR))))</f>
        <v>9999999</v>
      </c>
      <c r="D225" s="9">
        <f t="shared" ca="1" si="85"/>
        <v>0</v>
      </c>
      <c r="E225" s="9">
        <f t="shared" ca="1" si="389"/>
        <v>0</v>
      </c>
      <c r="F225" s="105" t="str">
        <f t="shared" ca="1" si="390"/>
        <v/>
      </c>
      <c r="G225" s="7">
        <f t="shared" ca="1" si="391"/>
        <v>0</v>
      </c>
      <c r="H225" s="33">
        <f t="shared" ca="1" si="387"/>
        <v>0</v>
      </c>
      <c r="I225" s="33">
        <f t="shared" ca="1" si="387"/>
        <v>0</v>
      </c>
      <c r="J225" s="33">
        <f t="shared" ca="1" si="387"/>
        <v>0</v>
      </c>
      <c r="K225" s="33">
        <f t="shared" ca="1" si="387"/>
        <v>0</v>
      </c>
      <c r="L225" s="33">
        <f t="shared" ca="1" si="387"/>
        <v>0</v>
      </c>
      <c r="M225" s="33">
        <f t="shared" ca="1" si="387"/>
        <v>0</v>
      </c>
      <c r="N225" s="33">
        <f t="shared" ca="1" si="387"/>
        <v>0</v>
      </c>
      <c r="O225" s="33">
        <f t="shared" ca="1" si="387"/>
        <v>0</v>
      </c>
      <c r="P225" s="33">
        <f t="shared" ca="1" si="387"/>
        <v>0</v>
      </c>
      <c r="Q225" s="33">
        <f t="shared" ca="1" si="387"/>
        <v>0</v>
      </c>
      <c r="R225" s="33">
        <f t="shared" ca="1" si="387"/>
        <v>0</v>
      </c>
      <c r="S225" s="33">
        <f t="shared" ca="1" si="387"/>
        <v>0</v>
      </c>
      <c r="T225" s="33">
        <f t="shared" ca="1" si="387"/>
        <v>0</v>
      </c>
      <c r="U225" s="33">
        <f t="shared" ca="1" si="387"/>
        <v>0</v>
      </c>
      <c r="V225" s="33">
        <f t="shared" ca="1" si="387"/>
        <v>0</v>
      </c>
      <c r="W225" s="33">
        <f t="shared" ca="1" si="387"/>
        <v>0</v>
      </c>
      <c r="X225" s="33">
        <f t="shared" ca="1" si="388"/>
        <v>0</v>
      </c>
      <c r="Y225" s="33">
        <f t="shared" ca="1" si="388"/>
        <v>0</v>
      </c>
      <c r="Z225" s="33">
        <f t="shared" ca="1" si="388"/>
        <v>0</v>
      </c>
      <c r="AA225" s="33">
        <f t="shared" ca="1" si="388"/>
        <v>0</v>
      </c>
      <c r="AB225" s="33">
        <f t="shared" ca="1" si="388"/>
        <v>0</v>
      </c>
      <c r="AC225" s="33">
        <f t="shared" ca="1" si="388"/>
        <v>0</v>
      </c>
      <c r="AD225" s="33">
        <f t="shared" ca="1" si="388"/>
        <v>0</v>
      </c>
      <c r="AE225" s="33">
        <f t="shared" ca="1" si="388"/>
        <v>0</v>
      </c>
      <c r="AF225" s="33">
        <f t="shared" ca="1" si="383"/>
        <v>0</v>
      </c>
      <c r="AG225" s="33">
        <f t="shared" ca="1" si="383"/>
        <v>0</v>
      </c>
      <c r="AH225" s="33">
        <f t="shared" ca="1" si="383"/>
        <v>0</v>
      </c>
      <c r="AI225" s="33">
        <f t="shared" ca="1" si="383"/>
        <v>0</v>
      </c>
      <c r="AJ225" s="33">
        <f t="shared" ca="1" si="383"/>
        <v>0</v>
      </c>
      <c r="AK225" s="33">
        <f t="shared" ca="1" si="383"/>
        <v>0</v>
      </c>
      <c r="AL225" s="33">
        <f t="shared" ca="1" si="383"/>
        <v>0</v>
      </c>
      <c r="AM225" s="33">
        <f t="shared" ca="1" si="383"/>
        <v>0</v>
      </c>
      <c r="AN225" s="33">
        <f t="shared" ca="1" si="383"/>
        <v>0</v>
      </c>
      <c r="AO225" s="33">
        <f t="shared" ca="1" si="383"/>
        <v>0</v>
      </c>
      <c r="AP225" s="33">
        <f t="shared" ca="1" si="383"/>
        <v>0</v>
      </c>
      <c r="AQ225" s="33">
        <f t="shared" ca="1" si="383"/>
        <v>0</v>
      </c>
      <c r="AR225" s="33">
        <f t="shared" ca="1" si="383"/>
        <v>0</v>
      </c>
      <c r="AS225" s="33">
        <f t="shared" ca="1" si="383"/>
        <v>0</v>
      </c>
      <c r="AT225" s="33">
        <f t="shared" ca="1" si="380"/>
        <v>0</v>
      </c>
      <c r="AU225" s="33">
        <f t="shared" ca="1" si="380"/>
        <v>0</v>
      </c>
      <c r="AV225" s="33">
        <f t="shared" ca="1" si="380"/>
        <v>0</v>
      </c>
      <c r="AW225" s="33">
        <f t="shared" ca="1" si="386"/>
        <v>0</v>
      </c>
      <c r="AX225" s="33">
        <f t="shared" ca="1" si="386"/>
        <v>0</v>
      </c>
      <c r="AY225" s="33">
        <f t="shared" ca="1" si="386"/>
        <v>0</v>
      </c>
      <c r="AZ225" s="33">
        <f t="shared" ca="1" si="386"/>
        <v>0</v>
      </c>
      <c r="BA225" s="33">
        <f t="shared" ca="1" si="386"/>
        <v>0</v>
      </c>
      <c r="BB225" s="33">
        <f t="shared" ca="1" si="386"/>
        <v>0</v>
      </c>
      <c r="BC225" s="33">
        <f t="shared" ca="1" si="386"/>
        <v>0</v>
      </c>
      <c r="BD225" s="33">
        <f t="shared" ca="1" si="386"/>
        <v>0</v>
      </c>
      <c r="BE225" s="33">
        <f t="shared" ca="1" si="386"/>
        <v>0</v>
      </c>
      <c r="BF225" s="33">
        <f t="shared" ca="1" si="386"/>
        <v>0</v>
      </c>
      <c r="BG225" s="33">
        <f t="shared" ca="1" si="386"/>
        <v>0</v>
      </c>
      <c r="BH225" s="33"/>
      <c r="BJ225" s="148" t="str">
        <f t="shared" ca="1" si="392"/>
        <v/>
      </c>
      <c r="BL225" s="30"/>
      <c r="BN225" s="29" t="str">
        <f t="shared" ca="1" si="393"/>
        <v/>
      </c>
      <c r="BO225" s="29" t="str">
        <f t="shared" ca="1" si="394"/>
        <v/>
      </c>
      <c r="BP225" s="29" t="str">
        <f t="shared" ca="1" si="395"/>
        <v/>
      </c>
      <c r="BQ225" s="29" t="str">
        <f t="shared" ca="1" si="396"/>
        <v/>
      </c>
      <c r="BR225" s="29" t="str">
        <f t="shared" ca="1" si="397"/>
        <v/>
      </c>
      <c r="BS225" s="29" t="str">
        <f t="shared" ca="1" si="398"/>
        <v/>
      </c>
      <c r="BT225" s="29" t="str">
        <f t="shared" ca="1" si="399"/>
        <v/>
      </c>
      <c r="BU225" s="29" t="str">
        <f t="shared" ca="1" si="400"/>
        <v/>
      </c>
      <c r="BV225" s="29" t="str">
        <f t="shared" ca="1" si="401"/>
        <v/>
      </c>
      <c r="BW225" s="29" t="str">
        <f t="shared" ca="1" si="402"/>
        <v/>
      </c>
      <c r="BX225" s="29" t="str">
        <f t="shared" ca="1" si="403"/>
        <v/>
      </c>
      <c r="BY225" s="29" t="str">
        <f t="shared" ca="1" si="404"/>
        <v/>
      </c>
      <c r="BZ225" s="29" t="str">
        <f t="shared" ca="1" si="405"/>
        <v/>
      </c>
      <c r="CA225" s="29" t="str">
        <f t="shared" ca="1" si="406"/>
        <v/>
      </c>
      <c r="CB225" s="29" t="str">
        <f t="shared" ca="1" si="407"/>
        <v/>
      </c>
      <c r="CC225" s="29" t="str">
        <f t="shared" ca="1" si="408"/>
        <v/>
      </c>
      <c r="CD225" s="29" t="str">
        <f t="shared" ca="1" si="409"/>
        <v/>
      </c>
      <c r="CE225" s="29" t="str">
        <f t="shared" ca="1" si="410"/>
        <v/>
      </c>
      <c r="CF225" s="29" t="str">
        <f t="shared" ca="1" si="411"/>
        <v/>
      </c>
      <c r="CG225" s="29" t="str">
        <f t="shared" ca="1" si="412"/>
        <v/>
      </c>
      <c r="CH225" s="29" t="str">
        <f t="shared" ca="1" si="413"/>
        <v/>
      </c>
      <c r="CI225" s="29" t="str">
        <f t="shared" ca="1" si="414"/>
        <v/>
      </c>
      <c r="CJ225" s="29" t="str">
        <f t="shared" ca="1" si="415"/>
        <v/>
      </c>
      <c r="CK225" s="29" t="str">
        <f t="shared" ca="1" si="416"/>
        <v/>
      </c>
      <c r="CL225" s="29" t="str">
        <f t="shared" ca="1" si="417"/>
        <v/>
      </c>
      <c r="CM225" s="29" t="str">
        <f t="shared" ca="1" si="418"/>
        <v/>
      </c>
      <c r="CN225" s="29" t="str">
        <f t="shared" ca="1" si="419"/>
        <v/>
      </c>
      <c r="CO225" s="29" t="str">
        <f t="shared" ca="1" si="420"/>
        <v/>
      </c>
      <c r="CP225" s="29" t="str">
        <f t="shared" ca="1" si="421"/>
        <v/>
      </c>
      <c r="CQ225" s="29" t="str">
        <f t="shared" ca="1" si="422"/>
        <v/>
      </c>
      <c r="CR225" s="29" t="str">
        <f t="shared" ca="1" si="423"/>
        <v/>
      </c>
      <c r="CS225" s="29" t="str">
        <f t="shared" ca="1" si="424"/>
        <v/>
      </c>
      <c r="CT225" s="29" t="str">
        <f t="shared" ca="1" si="425"/>
        <v/>
      </c>
      <c r="CU225" s="29" t="str">
        <f t="shared" ca="1" si="426"/>
        <v/>
      </c>
      <c r="CV225" s="29" t="str">
        <f t="shared" ca="1" si="427"/>
        <v/>
      </c>
      <c r="CW225" s="29" t="str">
        <f t="shared" ca="1" si="428"/>
        <v/>
      </c>
      <c r="CX225" s="29" t="str">
        <f t="shared" ca="1" si="429"/>
        <v/>
      </c>
      <c r="CY225" s="29" t="str">
        <f t="shared" ca="1" si="430"/>
        <v/>
      </c>
      <c r="CZ225" s="29" t="str">
        <f t="shared" ca="1" si="431"/>
        <v/>
      </c>
      <c r="DA225" s="29" t="str">
        <f t="shared" ca="1" si="432"/>
        <v/>
      </c>
      <c r="DB225" s="29" t="str">
        <f t="shared" ca="1" si="433"/>
        <v/>
      </c>
      <c r="DC225" s="29" t="str">
        <f t="shared" ca="1" si="434"/>
        <v/>
      </c>
      <c r="DD225" s="29" t="str">
        <f t="shared" ca="1" si="435"/>
        <v/>
      </c>
      <c r="DE225" s="29" t="str">
        <f t="shared" ca="1" si="436"/>
        <v/>
      </c>
      <c r="DF225" s="29" t="str">
        <f t="shared" ca="1" si="437"/>
        <v/>
      </c>
      <c r="DG225" s="29" t="str">
        <f t="shared" ca="1" si="438"/>
        <v/>
      </c>
      <c r="DH225" s="29" t="str">
        <f t="shared" ca="1" si="439"/>
        <v/>
      </c>
      <c r="DI225" s="29" t="str">
        <f t="shared" ca="1" si="440"/>
        <v/>
      </c>
      <c r="DJ225" s="29" t="str">
        <f t="shared" ca="1" si="441"/>
        <v/>
      </c>
      <c r="DK225" s="29" t="str">
        <f t="shared" ca="1" si="442"/>
        <v/>
      </c>
      <c r="DL225" s="29" t="str">
        <f t="shared" ca="1" si="443"/>
        <v/>
      </c>
      <c r="DM225" s="29" t="str">
        <f t="shared" ca="1" si="444"/>
        <v/>
      </c>
      <c r="JD225">
        <f t="shared" si="145"/>
        <v>0</v>
      </c>
      <c r="JE225">
        <f t="shared" si="445"/>
        <v>0</v>
      </c>
      <c r="JF225" t="str">
        <f t="shared" ca="1" si="446"/>
        <v/>
      </c>
      <c r="JG225" t="str">
        <f t="shared" ca="1" si="447"/>
        <v/>
      </c>
      <c r="JH225" t="str">
        <f t="shared" ca="1" si="448"/>
        <v/>
      </c>
      <c r="JI225" t="str">
        <f t="shared" ca="1" si="449"/>
        <v/>
      </c>
    </row>
    <row r="226" spans="3:269" x14ac:dyDescent="0.2">
      <c r="C226" s="9">
        <f t="array" aca="1" ref="C226" ca="1">MIN(IF($L$7=0, 0, IF(INDIRECT($L$6)&gt;0, IF(ROW(INDIRECT($L$6))&gt;C225, ROW(INDIRECT($L$6)), MAXR))))</f>
        <v>9999999</v>
      </c>
      <c r="D226" s="9">
        <f t="shared" ca="1" si="85"/>
        <v>0</v>
      </c>
      <c r="E226" s="9">
        <f t="shared" ca="1" si="389"/>
        <v>0</v>
      </c>
      <c r="F226" s="105" t="str">
        <f t="shared" ca="1" si="390"/>
        <v/>
      </c>
      <c r="G226" s="7">
        <f t="shared" ca="1" si="391"/>
        <v>0</v>
      </c>
      <c r="H226" s="33">
        <f t="shared" ca="1" si="387"/>
        <v>0</v>
      </c>
      <c r="I226" s="33">
        <f t="shared" ca="1" si="387"/>
        <v>0</v>
      </c>
      <c r="J226" s="33">
        <f t="shared" ca="1" si="387"/>
        <v>0</v>
      </c>
      <c r="K226" s="33">
        <f t="shared" ca="1" si="387"/>
        <v>0</v>
      </c>
      <c r="L226" s="33">
        <f t="shared" ca="1" si="387"/>
        <v>0</v>
      </c>
      <c r="M226" s="33">
        <f t="shared" ca="1" si="387"/>
        <v>0</v>
      </c>
      <c r="N226" s="33">
        <f t="shared" ca="1" si="387"/>
        <v>0</v>
      </c>
      <c r="O226" s="33">
        <f t="shared" ca="1" si="387"/>
        <v>0</v>
      </c>
      <c r="P226" s="33">
        <f t="shared" ca="1" si="387"/>
        <v>0</v>
      </c>
      <c r="Q226" s="33">
        <f t="shared" ca="1" si="387"/>
        <v>0</v>
      </c>
      <c r="R226" s="33">
        <f t="shared" ca="1" si="387"/>
        <v>0</v>
      </c>
      <c r="S226" s="33">
        <f t="shared" ca="1" si="387"/>
        <v>0</v>
      </c>
      <c r="T226" s="33">
        <f t="shared" ca="1" si="387"/>
        <v>0</v>
      </c>
      <c r="U226" s="33">
        <f t="shared" ca="1" si="387"/>
        <v>0</v>
      </c>
      <c r="V226" s="33">
        <f t="shared" ca="1" si="387"/>
        <v>0</v>
      </c>
      <c r="W226" s="33">
        <f t="shared" ca="1" si="387"/>
        <v>0</v>
      </c>
      <c r="X226" s="33">
        <f t="shared" ca="1" si="388"/>
        <v>0</v>
      </c>
      <c r="Y226" s="33">
        <f t="shared" ca="1" si="388"/>
        <v>0</v>
      </c>
      <c r="Z226" s="33">
        <f t="shared" ca="1" si="388"/>
        <v>0</v>
      </c>
      <c r="AA226" s="33">
        <f t="shared" ca="1" si="388"/>
        <v>0</v>
      </c>
      <c r="AB226" s="33">
        <f t="shared" ca="1" si="388"/>
        <v>0</v>
      </c>
      <c r="AC226" s="33">
        <f t="shared" ca="1" si="388"/>
        <v>0</v>
      </c>
      <c r="AD226" s="33">
        <f t="shared" ca="1" si="388"/>
        <v>0</v>
      </c>
      <c r="AE226" s="33">
        <f t="shared" ca="1" si="388"/>
        <v>0</v>
      </c>
      <c r="AF226" s="33">
        <f t="shared" ca="1" si="383"/>
        <v>0</v>
      </c>
      <c r="AG226" s="33">
        <f t="shared" ca="1" si="383"/>
        <v>0</v>
      </c>
      <c r="AH226" s="33">
        <f t="shared" ca="1" si="383"/>
        <v>0</v>
      </c>
      <c r="AI226" s="33">
        <f t="shared" ca="1" si="383"/>
        <v>0</v>
      </c>
      <c r="AJ226" s="33">
        <f t="shared" ca="1" si="383"/>
        <v>0</v>
      </c>
      <c r="AK226" s="33">
        <f t="shared" ca="1" si="383"/>
        <v>0</v>
      </c>
      <c r="AL226" s="33">
        <f t="shared" ca="1" si="383"/>
        <v>0</v>
      </c>
      <c r="AM226" s="33">
        <f t="shared" ca="1" si="383"/>
        <v>0</v>
      </c>
      <c r="AN226" s="33">
        <f t="shared" ca="1" si="383"/>
        <v>0</v>
      </c>
      <c r="AO226" s="33">
        <f t="shared" ca="1" si="383"/>
        <v>0</v>
      </c>
      <c r="AP226" s="33">
        <f t="shared" ca="1" si="383"/>
        <v>0</v>
      </c>
      <c r="AQ226" s="33">
        <f t="shared" ca="1" si="383"/>
        <v>0</v>
      </c>
      <c r="AR226" s="33">
        <f t="shared" ca="1" si="383"/>
        <v>0</v>
      </c>
      <c r="AS226" s="33">
        <f t="shared" ca="1" si="383"/>
        <v>0</v>
      </c>
      <c r="AT226" s="33">
        <f t="shared" ca="1" si="380"/>
        <v>0</v>
      </c>
      <c r="AU226" s="33">
        <f t="shared" ca="1" si="380"/>
        <v>0</v>
      </c>
      <c r="AV226" s="33">
        <f t="shared" ca="1" si="380"/>
        <v>0</v>
      </c>
      <c r="AW226" s="33">
        <f t="shared" ca="1" si="386"/>
        <v>0</v>
      </c>
      <c r="AX226" s="33">
        <f t="shared" ca="1" si="386"/>
        <v>0</v>
      </c>
      <c r="AY226" s="33">
        <f t="shared" ca="1" si="386"/>
        <v>0</v>
      </c>
      <c r="AZ226" s="33">
        <f t="shared" ca="1" si="386"/>
        <v>0</v>
      </c>
      <c r="BA226" s="33">
        <f t="shared" ca="1" si="386"/>
        <v>0</v>
      </c>
      <c r="BB226" s="33">
        <f t="shared" ca="1" si="386"/>
        <v>0</v>
      </c>
      <c r="BC226" s="33">
        <f t="shared" ca="1" si="386"/>
        <v>0</v>
      </c>
      <c r="BD226" s="33">
        <f t="shared" ca="1" si="386"/>
        <v>0</v>
      </c>
      <c r="BE226" s="33">
        <f t="shared" ca="1" si="386"/>
        <v>0</v>
      </c>
      <c r="BF226" s="33">
        <f t="shared" ca="1" si="386"/>
        <v>0</v>
      </c>
      <c r="BG226" s="33">
        <f t="shared" ca="1" si="386"/>
        <v>0</v>
      </c>
      <c r="BH226" s="33"/>
      <c r="BJ226" s="148" t="str">
        <f t="shared" ca="1" si="392"/>
        <v/>
      </c>
      <c r="BL226" s="30"/>
      <c r="BN226" s="29" t="str">
        <f t="shared" ca="1" si="393"/>
        <v/>
      </c>
      <c r="BO226" s="29" t="str">
        <f t="shared" ca="1" si="394"/>
        <v/>
      </c>
      <c r="BP226" s="29" t="str">
        <f t="shared" ca="1" si="395"/>
        <v/>
      </c>
      <c r="BQ226" s="29" t="str">
        <f t="shared" ca="1" si="396"/>
        <v/>
      </c>
      <c r="BR226" s="29" t="str">
        <f t="shared" ca="1" si="397"/>
        <v/>
      </c>
      <c r="BS226" s="29" t="str">
        <f t="shared" ca="1" si="398"/>
        <v/>
      </c>
      <c r="BT226" s="29" t="str">
        <f t="shared" ca="1" si="399"/>
        <v/>
      </c>
      <c r="BU226" s="29" t="str">
        <f t="shared" ca="1" si="400"/>
        <v/>
      </c>
      <c r="BV226" s="29" t="str">
        <f t="shared" ca="1" si="401"/>
        <v/>
      </c>
      <c r="BW226" s="29" t="str">
        <f t="shared" ca="1" si="402"/>
        <v/>
      </c>
      <c r="BX226" s="29" t="str">
        <f t="shared" ca="1" si="403"/>
        <v/>
      </c>
      <c r="BY226" s="29" t="str">
        <f t="shared" ca="1" si="404"/>
        <v/>
      </c>
      <c r="BZ226" s="29" t="str">
        <f t="shared" ca="1" si="405"/>
        <v/>
      </c>
      <c r="CA226" s="29" t="str">
        <f t="shared" ca="1" si="406"/>
        <v/>
      </c>
      <c r="CB226" s="29" t="str">
        <f t="shared" ca="1" si="407"/>
        <v/>
      </c>
      <c r="CC226" s="29" t="str">
        <f t="shared" ca="1" si="408"/>
        <v/>
      </c>
      <c r="CD226" s="29" t="str">
        <f t="shared" ca="1" si="409"/>
        <v/>
      </c>
      <c r="CE226" s="29" t="str">
        <f t="shared" ca="1" si="410"/>
        <v/>
      </c>
      <c r="CF226" s="29" t="str">
        <f t="shared" ca="1" si="411"/>
        <v/>
      </c>
      <c r="CG226" s="29" t="str">
        <f t="shared" ca="1" si="412"/>
        <v/>
      </c>
      <c r="CH226" s="29" t="str">
        <f t="shared" ca="1" si="413"/>
        <v/>
      </c>
      <c r="CI226" s="29" t="str">
        <f t="shared" ca="1" si="414"/>
        <v/>
      </c>
      <c r="CJ226" s="29" t="str">
        <f t="shared" ca="1" si="415"/>
        <v/>
      </c>
      <c r="CK226" s="29" t="str">
        <f t="shared" ca="1" si="416"/>
        <v/>
      </c>
      <c r="CL226" s="29" t="str">
        <f t="shared" ca="1" si="417"/>
        <v/>
      </c>
      <c r="CM226" s="29" t="str">
        <f t="shared" ca="1" si="418"/>
        <v/>
      </c>
      <c r="CN226" s="29" t="str">
        <f t="shared" ca="1" si="419"/>
        <v/>
      </c>
      <c r="CO226" s="29" t="str">
        <f t="shared" ca="1" si="420"/>
        <v/>
      </c>
      <c r="CP226" s="29" t="str">
        <f t="shared" ca="1" si="421"/>
        <v/>
      </c>
      <c r="CQ226" s="29" t="str">
        <f t="shared" ca="1" si="422"/>
        <v/>
      </c>
      <c r="CR226" s="29" t="str">
        <f t="shared" ca="1" si="423"/>
        <v/>
      </c>
      <c r="CS226" s="29" t="str">
        <f t="shared" ca="1" si="424"/>
        <v/>
      </c>
      <c r="CT226" s="29" t="str">
        <f t="shared" ca="1" si="425"/>
        <v/>
      </c>
      <c r="CU226" s="29" t="str">
        <f t="shared" ca="1" si="426"/>
        <v/>
      </c>
      <c r="CV226" s="29" t="str">
        <f t="shared" ca="1" si="427"/>
        <v/>
      </c>
      <c r="CW226" s="29" t="str">
        <f t="shared" ca="1" si="428"/>
        <v/>
      </c>
      <c r="CX226" s="29" t="str">
        <f t="shared" ca="1" si="429"/>
        <v/>
      </c>
      <c r="CY226" s="29" t="str">
        <f t="shared" ca="1" si="430"/>
        <v/>
      </c>
      <c r="CZ226" s="29" t="str">
        <f t="shared" ca="1" si="431"/>
        <v/>
      </c>
      <c r="DA226" s="29" t="str">
        <f t="shared" ca="1" si="432"/>
        <v/>
      </c>
      <c r="DB226" s="29" t="str">
        <f t="shared" ca="1" si="433"/>
        <v/>
      </c>
      <c r="DC226" s="29" t="str">
        <f t="shared" ca="1" si="434"/>
        <v/>
      </c>
      <c r="DD226" s="29" t="str">
        <f t="shared" ca="1" si="435"/>
        <v/>
      </c>
      <c r="DE226" s="29" t="str">
        <f t="shared" ca="1" si="436"/>
        <v/>
      </c>
      <c r="DF226" s="29" t="str">
        <f t="shared" ca="1" si="437"/>
        <v/>
      </c>
      <c r="DG226" s="29" t="str">
        <f t="shared" ca="1" si="438"/>
        <v/>
      </c>
      <c r="DH226" s="29" t="str">
        <f t="shared" ca="1" si="439"/>
        <v/>
      </c>
      <c r="DI226" s="29" t="str">
        <f t="shared" ca="1" si="440"/>
        <v/>
      </c>
      <c r="DJ226" s="29" t="str">
        <f t="shared" ca="1" si="441"/>
        <v/>
      </c>
      <c r="DK226" s="29" t="str">
        <f t="shared" ca="1" si="442"/>
        <v/>
      </c>
      <c r="DL226" s="29" t="str">
        <f t="shared" ca="1" si="443"/>
        <v/>
      </c>
      <c r="DM226" s="29" t="str">
        <f t="shared" ca="1" si="444"/>
        <v/>
      </c>
      <c r="JD226">
        <f t="shared" si="145"/>
        <v>0</v>
      </c>
      <c r="JE226">
        <f t="shared" si="445"/>
        <v>0</v>
      </c>
      <c r="JF226" t="str">
        <f t="shared" ca="1" si="446"/>
        <v/>
      </c>
      <c r="JG226" t="str">
        <f t="shared" ca="1" si="447"/>
        <v/>
      </c>
      <c r="JH226" t="str">
        <f t="shared" ca="1" si="448"/>
        <v/>
      </c>
      <c r="JI226" t="str">
        <f t="shared" ca="1" si="449"/>
        <v/>
      </c>
    </row>
    <row r="227" spans="3:269" x14ac:dyDescent="0.2">
      <c r="C227" s="9">
        <f t="array" aca="1" ref="C227" ca="1">MIN(IF($L$7=0, 0, IF(INDIRECT($L$6)&gt;0, IF(ROW(INDIRECT($L$6))&gt;C226, ROW(INDIRECT($L$6)), MAXR))))</f>
        <v>9999999</v>
      </c>
      <c r="D227" s="9">
        <f t="shared" ca="1" si="85"/>
        <v>0</v>
      </c>
      <c r="E227" s="9">
        <f t="shared" ca="1" si="389"/>
        <v>0</v>
      </c>
      <c r="F227" s="105" t="str">
        <f t="shared" ca="1" si="390"/>
        <v/>
      </c>
      <c r="G227" s="7">
        <f t="shared" ca="1" si="391"/>
        <v>0</v>
      </c>
      <c r="H227" s="33">
        <f t="shared" ca="1" si="387"/>
        <v>0</v>
      </c>
      <c r="I227" s="33">
        <f t="shared" ca="1" si="387"/>
        <v>0</v>
      </c>
      <c r="J227" s="33">
        <f t="shared" ca="1" si="387"/>
        <v>0</v>
      </c>
      <c r="K227" s="33">
        <f t="shared" ca="1" si="387"/>
        <v>0</v>
      </c>
      <c r="L227" s="33">
        <f t="shared" ca="1" si="387"/>
        <v>0</v>
      </c>
      <c r="M227" s="33">
        <f t="shared" ca="1" si="387"/>
        <v>0</v>
      </c>
      <c r="N227" s="33">
        <f t="shared" ca="1" si="387"/>
        <v>0</v>
      </c>
      <c r="O227" s="33">
        <f t="shared" ca="1" si="387"/>
        <v>0</v>
      </c>
      <c r="P227" s="33">
        <f t="shared" ca="1" si="387"/>
        <v>0</v>
      </c>
      <c r="Q227" s="33">
        <f t="shared" ca="1" si="387"/>
        <v>0</v>
      </c>
      <c r="R227" s="33">
        <f t="shared" ca="1" si="387"/>
        <v>0</v>
      </c>
      <c r="S227" s="33">
        <f t="shared" ca="1" si="387"/>
        <v>0</v>
      </c>
      <c r="T227" s="33">
        <f t="shared" ca="1" si="387"/>
        <v>0</v>
      </c>
      <c r="U227" s="33">
        <f t="shared" ca="1" si="387"/>
        <v>0</v>
      </c>
      <c r="V227" s="33">
        <f t="shared" ca="1" si="387"/>
        <v>0</v>
      </c>
      <c r="W227" s="33">
        <f t="shared" ca="1" si="387"/>
        <v>0</v>
      </c>
      <c r="X227" s="33">
        <f t="shared" ca="1" si="388"/>
        <v>0</v>
      </c>
      <c r="Y227" s="33">
        <f t="shared" ca="1" si="388"/>
        <v>0</v>
      </c>
      <c r="Z227" s="33">
        <f t="shared" ca="1" si="388"/>
        <v>0</v>
      </c>
      <c r="AA227" s="33">
        <f t="shared" ca="1" si="388"/>
        <v>0</v>
      </c>
      <c r="AB227" s="33">
        <f t="shared" ca="1" si="388"/>
        <v>0</v>
      </c>
      <c r="AC227" s="33">
        <f t="shared" ca="1" si="388"/>
        <v>0</v>
      </c>
      <c r="AD227" s="33">
        <f t="shared" ca="1" si="388"/>
        <v>0</v>
      </c>
      <c r="AE227" s="33">
        <f t="shared" ca="1" si="388"/>
        <v>0</v>
      </c>
      <c r="AF227" s="33">
        <f t="shared" ca="1" si="383"/>
        <v>0</v>
      </c>
      <c r="AG227" s="33">
        <f t="shared" ref="AG227:AT240" ca="1" si="450">IF(OR($C227=MAXR, $C227=0, AG$24=0, AG$19=0), 0, IF(LEN(INDIRECT($F$9&amp;AG$20&amp;$C227))=0, NULL,  INDIRECT($F$9&amp;AG$20&amp;$C227)))</f>
        <v>0</v>
      </c>
      <c r="AH227" s="33">
        <f t="shared" ca="1" si="450"/>
        <v>0</v>
      </c>
      <c r="AI227" s="33">
        <f t="shared" ca="1" si="450"/>
        <v>0</v>
      </c>
      <c r="AJ227" s="33">
        <f t="shared" ca="1" si="450"/>
        <v>0</v>
      </c>
      <c r="AK227" s="33">
        <f t="shared" ca="1" si="450"/>
        <v>0</v>
      </c>
      <c r="AL227" s="33">
        <f t="shared" ca="1" si="450"/>
        <v>0</v>
      </c>
      <c r="AM227" s="33">
        <f t="shared" ca="1" si="450"/>
        <v>0</v>
      </c>
      <c r="AN227" s="33">
        <f t="shared" ca="1" si="450"/>
        <v>0</v>
      </c>
      <c r="AO227" s="33">
        <f t="shared" ca="1" si="450"/>
        <v>0</v>
      </c>
      <c r="AP227" s="33">
        <f t="shared" ca="1" si="450"/>
        <v>0</v>
      </c>
      <c r="AQ227" s="33">
        <f t="shared" ca="1" si="450"/>
        <v>0</v>
      </c>
      <c r="AR227" s="33">
        <f t="shared" ca="1" si="450"/>
        <v>0</v>
      </c>
      <c r="AS227" s="33">
        <f t="shared" ca="1" si="450"/>
        <v>0</v>
      </c>
      <c r="AT227" s="33">
        <f t="shared" ca="1" si="450"/>
        <v>0</v>
      </c>
      <c r="AU227" s="33">
        <f t="shared" ca="1" si="380"/>
        <v>0</v>
      </c>
      <c r="AV227" s="33">
        <f t="shared" ca="1" si="380"/>
        <v>0</v>
      </c>
      <c r="AW227" s="33">
        <f t="shared" ca="1" si="386"/>
        <v>0</v>
      </c>
      <c r="AX227" s="33">
        <f t="shared" ca="1" si="386"/>
        <v>0</v>
      </c>
      <c r="AY227" s="33">
        <f t="shared" ca="1" si="386"/>
        <v>0</v>
      </c>
      <c r="AZ227" s="33">
        <f t="shared" ca="1" si="386"/>
        <v>0</v>
      </c>
      <c r="BA227" s="33">
        <f t="shared" ca="1" si="386"/>
        <v>0</v>
      </c>
      <c r="BB227" s="33">
        <f t="shared" ca="1" si="386"/>
        <v>0</v>
      </c>
      <c r="BC227" s="33">
        <f t="shared" ca="1" si="386"/>
        <v>0</v>
      </c>
      <c r="BD227" s="33">
        <f t="shared" ca="1" si="386"/>
        <v>0</v>
      </c>
      <c r="BE227" s="33">
        <f t="shared" ca="1" si="386"/>
        <v>0</v>
      </c>
      <c r="BF227" s="33">
        <f t="shared" ca="1" si="386"/>
        <v>0</v>
      </c>
      <c r="BG227" s="33">
        <f t="shared" ca="1" si="386"/>
        <v>0</v>
      </c>
      <c r="BH227" s="33"/>
      <c r="BJ227" s="148" t="str">
        <f t="shared" ca="1" si="392"/>
        <v/>
      </c>
      <c r="BL227" s="30"/>
      <c r="BN227" s="29" t="str">
        <f t="shared" ca="1" si="393"/>
        <v/>
      </c>
      <c r="BO227" s="29" t="str">
        <f t="shared" ca="1" si="394"/>
        <v/>
      </c>
      <c r="BP227" s="29" t="str">
        <f t="shared" ca="1" si="395"/>
        <v/>
      </c>
      <c r="BQ227" s="29" t="str">
        <f t="shared" ca="1" si="396"/>
        <v/>
      </c>
      <c r="BR227" s="29" t="str">
        <f t="shared" ca="1" si="397"/>
        <v/>
      </c>
      <c r="BS227" s="29" t="str">
        <f t="shared" ca="1" si="398"/>
        <v/>
      </c>
      <c r="BT227" s="29" t="str">
        <f t="shared" ca="1" si="399"/>
        <v/>
      </c>
      <c r="BU227" s="29" t="str">
        <f t="shared" ca="1" si="400"/>
        <v/>
      </c>
      <c r="BV227" s="29" t="str">
        <f t="shared" ca="1" si="401"/>
        <v/>
      </c>
      <c r="BW227" s="29" t="str">
        <f t="shared" ca="1" si="402"/>
        <v/>
      </c>
      <c r="BX227" s="29" t="str">
        <f t="shared" ca="1" si="403"/>
        <v/>
      </c>
      <c r="BY227" s="29" t="str">
        <f t="shared" ca="1" si="404"/>
        <v/>
      </c>
      <c r="BZ227" s="29" t="str">
        <f t="shared" ca="1" si="405"/>
        <v/>
      </c>
      <c r="CA227" s="29" t="str">
        <f t="shared" ca="1" si="406"/>
        <v/>
      </c>
      <c r="CB227" s="29" t="str">
        <f t="shared" ca="1" si="407"/>
        <v/>
      </c>
      <c r="CC227" s="29" t="str">
        <f t="shared" ca="1" si="408"/>
        <v/>
      </c>
      <c r="CD227" s="29" t="str">
        <f t="shared" ca="1" si="409"/>
        <v/>
      </c>
      <c r="CE227" s="29" t="str">
        <f t="shared" ca="1" si="410"/>
        <v/>
      </c>
      <c r="CF227" s="29" t="str">
        <f t="shared" ca="1" si="411"/>
        <v/>
      </c>
      <c r="CG227" s="29" t="str">
        <f t="shared" ca="1" si="412"/>
        <v/>
      </c>
      <c r="CH227" s="29" t="str">
        <f t="shared" ca="1" si="413"/>
        <v/>
      </c>
      <c r="CI227" s="29" t="str">
        <f t="shared" ca="1" si="414"/>
        <v/>
      </c>
      <c r="CJ227" s="29" t="str">
        <f t="shared" ca="1" si="415"/>
        <v/>
      </c>
      <c r="CK227" s="29" t="str">
        <f t="shared" ca="1" si="416"/>
        <v/>
      </c>
      <c r="CL227" s="29" t="str">
        <f t="shared" ca="1" si="417"/>
        <v/>
      </c>
      <c r="CM227" s="29" t="str">
        <f t="shared" ca="1" si="418"/>
        <v/>
      </c>
      <c r="CN227" s="29" t="str">
        <f t="shared" ca="1" si="419"/>
        <v/>
      </c>
      <c r="CO227" s="29" t="str">
        <f t="shared" ca="1" si="420"/>
        <v/>
      </c>
      <c r="CP227" s="29" t="str">
        <f t="shared" ca="1" si="421"/>
        <v/>
      </c>
      <c r="CQ227" s="29" t="str">
        <f t="shared" ca="1" si="422"/>
        <v/>
      </c>
      <c r="CR227" s="29" t="str">
        <f t="shared" ca="1" si="423"/>
        <v/>
      </c>
      <c r="CS227" s="29" t="str">
        <f t="shared" ca="1" si="424"/>
        <v/>
      </c>
      <c r="CT227" s="29" t="str">
        <f t="shared" ca="1" si="425"/>
        <v/>
      </c>
      <c r="CU227" s="29" t="str">
        <f t="shared" ca="1" si="426"/>
        <v/>
      </c>
      <c r="CV227" s="29" t="str">
        <f t="shared" ca="1" si="427"/>
        <v/>
      </c>
      <c r="CW227" s="29" t="str">
        <f t="shared" ca="1" si="428"/>
        <v/>
      </c>
      <c r="CX227" s="29" t="str">
        <f t="shared" ca="1" si="429"/>
        <v/>
      </c>
      <c r="CY227" s="29" t="str">
        <f t="shared" ca="1" si="430"/>
        <v/>
      </c>
      <c r="CZ227" s="29" t="str">
        <f t="shared" ca="1" si="431"/>
        <v/>
      </c>
      <c r="DA227" s="29" t="str">
        <f t="shared" ca="1" si="432"/>
        <v/>
      </c>
      <c r="DB227" s="29" t="str">
        <f t="shared" ca="1" si="433"/>
        <v/>
      </c>
      <c r="DC227" s="29" t="str">
        <f t="shared" ca="1" si="434"/>
        <v/>
      </c>
      <c r="DD227" s="29" t="str">
        <f t="shared" ca="1" si="435"/>
        <v/>
      </c>
      <c r="DE227" s="29" t="str">
        <f t="shared" ca="1" si="436"/>
        <v/>
      </c>
      <c r="DF227" s="29" t="str">
        <f t="shared" ca="1" si="437"/>
        <v/>
      </c>
      <c r="DG227" s="29" t="str">
        <f t="shared" ca="1" si="438"/>
        <v/>
      </c>
      <c r="DH227" s="29" t="str">
        <f t="shared" ca="1" si="439"/>
        <v/>
      </c>
      <c r="DI227" s="29" t="str">
        <f t="shared" ca="1" si="440"/>
        <v/>
      </c>
      <c r="DJ227" s="29" t="str">
        <f t="shared" ca="1" si="441"/>
        <v/>
      </c>
      <c r="DK227" s="29" t="str">
        <f t="shared" ca="1" si="442"/>
        <v/>
      </c>
      <c r="DL227" s="29" t="str">
        <f t="shared" ca="1" si="443"/>
        <v/>
      </c>
      <c r="DM227" s="29" t="str">
        <f t="shared" ca="1" si="444"/>
        <v/>
      </c>
      <c r="JD227">
        <f t="shared" si="145"/>
        <v>0</v>
      </c>
      <c r="JE227">
        <f t="shared" si="445"/>
        <v>0</v>
      </c>
      <c r="JF227" t="str">
        <f t="shared" ca="1" si="446"/>
        <v/>
      </c>
      <c r="JG227" t="str">
        <f t="shared" ca="1" si="447"/>
        <v/>
      </c>
      <c r="JH227" t="str">
        <f t="shared" ca="1" si="448"/>
        <v/>
      </c>
      <c r="JI227" t="str">
        <f t="shared" ca="1" si="449"/>
        <v/>
      </c>
    </row>
    <row r="228" spans="3:269" x14ac:dyDescent="0.2">
      <c r="C228" s="9">
        <f t="array" aca="1" ref="C228" ca="1">MIN(IF($L$7=0, 0, IF(INDIRECT($L$6)&gt;0, IF(ROW(INDIRECT($L$6))&gt;C227, ROW(INDIRECT($L$6)), MAXR))))</f>
        <v>9999999</v>
      </c>
      <c r="D228" s="9">
        <f t="shared" ca="1" si="85"/>
        <v>0</v>
      </c>
      <c r="E228" s="9">
        <f t="shared" ca="1" si="389"/>
        <v>0</v>
      </c>
      <c r="F228" s="105" t="str">
        <f t="shared" ca="1" si="390"/>
        <v/>
      </c>
      <c r="G228" s="7">
        <f t="shared" ca="1" si="391"/>
        <v>0</v>
      </c>
      <c r="H228" s="33">
        <f t="shared" ca="1" si="387"/>
        <v>0</v>
      </c>
      <c r="I228" s="33">
        <f t="shared" ca="1" si="387"/>
        <v>0</v>
      </c>
      <c r="J228" s="33">
        <f t="shared" ca="1" si="387"/>
        <v>0</v>
      </c>
      <c r="K228" s="33">
        <f t="shared" ca="1" si="387"/>
        <v>0</v>
      </c>
      <c r="L228" s="33">
        <f t="shared" ca="1" si="387"/>
        <v>0</v>
      </c>
      <c r="M228" s="33">
        <f t="shared" ca="1" si="387"/>
        <v>0</v>
      </c>
      <c r="N228" s="33">
        <f t="shared" ca="1" si="387"/>
        <v>0</v>
      </c>
      <c r="O228" s="33">
        <f t="shared" ca="1" si="387"/>
        <v>0</v>
      </c>
      <c r="P228" s="33">
        <f t="shared" ca="1" si="387"/>
        <v>0</v>
      </c>
      <c r="Q228" s="33">
        <f t="shared" ca="1" si="387"/>
        <v>0</v>
      </c>
      <c r="R228" s="33">
        <f t="shared" ca="1" si="387"/>
        <v>0</v>
      </c>
      <c r="S228" s="33">
        <f t="shared" ca="1" si="387"/>
        <v>0</v>
      </c>
      <c r="T228" s="33">
        <f t="shared" ca="1" si="387"/>
        <v>0</v>
      </c>
      <c r="U228" s="33">
        <f t="shared" ca="1" si="387"/>
        <v>0</v>
      </c>
      <c r="V228" s="33">
        <f t="shared" ca="1" si="387"/>
        <v>0</v>
      </c>
      <c r="W228" s="33">
        <f t="shared" ca="1" si="387"/>
        <v>0</v>
      </c>
      <c r="X228" s="33">
        <f t="shared" ca="1" si="388"/>
        <v>0</v>
      </c>
      <c r="Y228" s="33">
        <f t="shared" ca="1" si="388"/>
        <v>0</v>
      </c>
      <c r="Z228" s="33">
        <f t="shared" ca="1" si="388"/>
        <v>0</v>
      </c>
      <c r="AA228" s="33">
        <f t="shared" ca="1" si="388"/>
        <v>0</v>
      </c>
      <c r="AB228" s="33">
        <f t="shared" ca="1" si="388"/>
        <v>0</v>
      </c>
      <c r="AC228" s="33">
        <f t="shared" ca="1" si="388"/>
        <v>0</v>
      </c>
      <c r="AD228" s="33">
        <f t="shared" ca="1" si="388"/>
        <v>0</v>
      </c>
      <c r="AE228" s="33">
        <f t="shared" ca="1" si="388"/>
        <v>0</v>
      </c>
      <c r="AF228" s="33">
        <f t="shared" ca="1" si="388"/>
        <v>0</v>
      </c>
      <c r="AG228" s="33">
        <f t="shared" ca="1" si="388"/>
        <v>0</v>
      </c>
      <c r="AH228" s="33">
        <f t="shared" ca="1" si="388"/>
        <v>0</v>
      </c>
      <c r="AI228" s="33">
        <f t="shared" ca="1" si="388"/>
        <v>0</v>
      </c>
      <c r="AJ228" s="33">
        <f t="shared" ca="1" si="388"/>
        <v>0</v>
      </c>
      <c r="AK228" s="33">
        <f t="shared" ca="1" si="388"/>
        <v>0</v>
      </c>
      <c r="AL228" s="33">
        <f t="shared" ca="1" si="388"/>
        <v>0</v>
      </c>
      <c r="AM228" s="33">
        <f t="shared" ca="1" si="450"/>
        <v>0</v>
      </c>
      <c r="AN228" s="33">
        <f t="shared" ca="1" si="450"/>
        <v>0</v>
      </c>
      <c r="AO228" s="33">
        <f t="shared" ca="1" si="450"/>
        <v>0</v>
      </c>
      <c r="AP228" s="33">
        <f t="shared" ca="1" si="450"/>
        <v>0</v>
      </c>
      <c r="AQ228" s="33">
        <f t="shared" ca="1" si="450"/>
        <v>0</v>
      </c>
      <c r="AR228" s="33">
        <f t="shared" ca="1" si="450"/>
        <v>0</v>
      </c>
      <c r="AS228" s="33">
        <f t="shared" ca="1" si="450"/>
        <v>0</v>
      </c>
      <c r="AT228" s="33">
        <f t="shared" ca="1" si="450"/>
        <v>0</v>
      </c>
      <c r="AU228" s="33">
        <f t="shared" ca="1" si="380"/>
        <v>0</v>
      </c>
      <c r="AV228" s="33">
        <f t="shared" ca="1" si="380"/>
        <v>0</v>
      </c>
      <c r="AW228" s="33">
        <f t="shared" ca="1" si="386"/>
        <v>0</v>
      </c>
      <c r="AX228" s="33">
        <f t="shared" ca="1" si="386"/>
        <v>0</v>
      </c>
      <c r="AY228" s="33">
        <f t="shared" ca="1" si="386"/>
        <v>0</v>
      </c>
      <c r="AZ228" s="33">
        <f t="shared" ca="1" si="386"/>
        <v>0</v>
      </c>
      <c r="BA228" s="33">
        <f t="shared" ca="1" si="386"/>
        <v>0</v>
      </c>
      <c r="BB228" s="33">
        <f t="shared" ca="1" si="386"/>
        <v>0</v>
      </c>
      <c r="BC228" s="33">
        <f t="shared" ca="1" si="386"/>
        <v>0</v>
      </c>
      <c r="BD228" s="33">
        <f t="shared" ca="1" si="386"/>
        <v>0</v>
      </c>
      <c r="BE228" s="33">
        <f t="shared" ca="1" si="386"/>
        <v>0</v>
      </c>
      <c r="BF228" s="33">
        <f t="shared" ca="1" si="386"/>
        <v>0</v>
      </c>
      <c r="BG228" s="33">
        <f t="shared" ca="1" si="386"/>
        <v>0</v>
      </c>
      <c r="BH228" s="33"/>
      <c r="BJ228" s="148" t="str">
        <f t="shared" ca="1" si="392"/>
        <v/>
      </c>
      <c r="BL228" s="30"/>
      <c r="BN228" s="29" t="str">
        <f t="shared" ca="1" si="393"/>
        <v/>
      </c>
      <c r="BO228" s="29" t="str">
        <f t="shared" ca="1" si="394"/>
        <v/>
      </c>
      <c r="BP228" s="29" t="str">
        <f t="shared" ca="1" si="395"/>
        <v/>
      </c>
      <c r="BQ228" s="29" t="str">
        <f t="shared" ca="1" si="396"/>
        <v/>
      </c>
      <c r="BR228" s="29" t="str">
        <f t="shared" ca="1" si="397"/>
        <v/>
      </c>
      <c r="BS228" s="29" t="str">
        <f t="shared" ca="1" si="398"/>
        <v/>
      </c>
      <c r="BT228" s="29" t="str">
        <f t="shared" ca="1" si="399"/>
        <v/>
      </c>
      <c r="BU228" s="29" t="str">
        <f t="shared" ca="1" si="400"/>
        <v/>
      </c>
      <c r="BV228" s="29" t="str">
        <f t="shared" ca="1" si="401"/>
        <v/>
      </c>
      <c r="BW228" s="29" t="str">
        <f t="shared" ca="1" si="402"/>
        <v/>
      </c>
      <c r="BX228" s="29" t="str">
        <f t="shared" ca="1" si="403"/>
        <v/>
      </c>
      <c r="BY228" s="29" t="str">
        <f t="shared" ca="1" si="404"/>
        <v/>
      </c>
      <c r="BZ228" s="29" t="str">
        <f t="shared" ca="1" si="405"/>
        <v/>
      </c>
      <c r="CA228" s="29" t="str">
        <f t="shared" ca="1" si="406"/>
        <v/>
      </c>
      <c r="CB228" s="29" t="str">
        <f t="shared" ca="1" si="407"/>
        <v/>
      </c>
      <c r="CC228" s="29" t="str">
        <f t="shared" ca="1" si="408"/>
        <v/>
      </c>
      <c r="CD228" s="29" t="str">
        <f t="shared" ca="1" si="409"/>
        <v/>
      </c>
      <c r="CE228" s="29" t="str">
        <f t="shared" ca="1" si="410"/>
        <v/>
      </c>
      <c r="CF228" s="29" t="str">
        <f t="shared" ca="1" si="411"/>
        <v/>
      </c>
      <c r="CG228" s="29" t="str">
        <f t="shared" ca="1" si="412"/>
        <v/>
      </c>
      <c r="CH228" s="29" t="str">
        <f t="shared" ca="1" si="413"/>
        <v/>
      </c>
      <c r="CI228" s="29" t="str">
        <f t="shared" ca="1" si="414"/>
        <v/>
      </c>
      <c r="CJ228" s="29" t="str">
        <f t="shared" ca="1" si="415"/>
        <v/>
      </c>
      <c r="CK228" s="29" t="str">
        <f t="shared" ca="1" si="416"/>
        <v/>
      </c>
      <c r="CL228" s="29" t="str">
        <f t="shared" ca="1" si="417"/>
        <v/>
      </c>
      <c r="CM228" s="29" t="str">
        <f t="shared" ca="1" si="418"/>
        <v/>
      </c>
      <c r="CN228" s="29" t="str">
        <f t="shared" ca="1" si="419"/>
        <v/>
      </c>
      <c r="CO228" s="29" t="str">
        <f t="shared" ca="1" si="420"/>
        <v/>
      </c>
      <c r="CP228" s="29" t="str">
        <f t="shared" ca="1" si="421"/>
        <v/>
      </c>
      <c r="CQ228" s="29" t="str">
        <f t="shared" ca="1" si="422"/>
        <v/>
      </c>
      <c r="CR228" s="29" t="str">
        <f t="shared" ca="1" si="423"/>
        <v/>
      </c>
      <c r="CS228" s="29" t="str">
        <f t="shared" ca="1" si="424"/>
        <v/>
      </c>
      <c r="CT228" s="29" t="str">
        <f t="shared" ca="1" si="425"/>
        <v/>
      </c>
      <c r="CU228" s="29" t="str">
        <f t="shared" ca="1" si="426"/>
        <v/>
      </c>
      <c r="CV228" s="29" t="str">
        <f t="shared" ca="1" si="427"/>
        <v/>
      </c>
      <c r="CW228" s="29" t="str">
        <f t="shared" ca="1" si="428"/>
        <v/>
      </c>
      <c r="CX228" s="29" t="str">
        <f t="shared" ca="1" si="429"/>
        <v/>
      </c>
      <c r="CY228" s="29" t="str">
        <f t="shared" ca="1" si="430"/>
        <v/>
      </c>
      <c r="CZ228" s="29" t="str">
        <f t="shared" ca="1" si="431"/>
        <v/>
      </c>
      <c r="DA228" s="29" t="str">
        <f t="shared" ca="1" si="432"/>
        <v/>
      </c>
      <c r="DB228" s="29" t="str">
        <f t="shared" ca="1" si="433"/>
        <v/>
      </c>
      <c r="DC228" s="29" t="str">
        <f t="shared" ca="1" si="434"/>
        <v/>
      </c>
      <c r="DD228" s="29" t="str">
        <f t="shared" ca="1" si="435"/>
        <v/>
      </c>
      <c r="DE228" s="29" t="str">
        <f t="shared" ca="1" si="436"/>
        <v/>
      </c>
      <c r="DF228" s="29" t="str">
        <f t="shared" ca="1" si="437"/>
        <v/>
      </c>
      <c r="DG228" s="29" t="str">
        <f t="shared" ca="1" si="438"/>
        <v/>
      </c>
      <c r="DH228" s="29" t="str">
        <f t="shared" ca="1" si="439"/>
        <v/>
      </c>
      <c r="DI228" s="29" t="str">
        <f t="shared" ca="1" si="440"/>
        <v/>
      </c>
      <c r="DJ228" s="29" t="str">
        <f t="shared" ca="1" si="441"/>
        <v/>
      </c>
      <c r="DK228" s="29" t="str">
        <f t="shared" ca="1" si="442"/>
        <v/>
      </c>
      <c r="DL228" s="29" t="str">
        <f t="shared" ca="1" si="443"/>
        <v/>
      </c>
      <c r="DM228" s="29" t="str">
        <f t="shared" ca="1" si="444"/>
        <v/>
      </c>
      <c r="JD228">
        <f t="shared" si="145"/>
        <v>0</v>
      </c>
      <c r="JE228">
        <f t="shared" si="445"/>
        <v>0</v>
      </c>
      <c r="JF228" t="str">
        <f t="shared" ca="1" si="446"/>
        <v/>
      </c>
      <c r="JG228" t="str">
        <f t="shared" ca="1" si="447"/>
        <v/>
      </c>
      <c r="JH228" t="str">
        <f t="shared" ca="1" si="448"/>
        <v/>
      </c>
      <c r="JI228" t="str">
        <f t="shared" ca="1" si="449"/>
        <v/>
      </c>
    </row>
    <row r="229" spans="3:269" x14ac:dyDescent="0.2">
      <c r="C229" s="9">
        <f t="array" aca="1" ref="C229" ca="1">MIN(IF($L$7=0, 0, IF(INDIRECT($L$6)&gt;0, IF(ROW(INDIRECT($L$6))&gt;C228, ROW(INDIRECT($L$6)), MAXR))))</f>
        <v>9999999</v>
      </c>
      <c r="D229" s="9">
        <f t="shared" ca="1" si="85"/>
        <v>0</v>
      </c>
      <c r="E229" s="9">
        <f t="shared" ca="1" si="389"/>
        <v>0</v>
      </c>
      <c r="F229" s="105" t="str">
        <f t="shared" ca="1" si="390"/>
        <v/>
      </c>
      <c r="G229" s="7">
        <f t="shared" ca="1" si="391"/>
        <v>0</v>
      </c>
      <c r="H229" s="33">
        <f t="shared" ca="1" si="387"/>
        <v>0</v>
      </c>
      <c r="I229" s="33">
        <f t="shared" ca="1" si="387"/>
        <v>0</v>
      </c>
      <c r="J229" s="33">
        <f t="shared" ca="1" si="387"/>
        <v>0</v>
      </c>
      <c r="K229" s="33">
        <f t="shared" ca="1" si="387"/>
        <v>0</v>
      </c>
      <c r="L229" s="33">
        <f t="shared" ca="1" si="387"/>
        <v>0</v>
      </c>
      <c r="M229" s="33">
        <f t="shared" ca="1" si="387"/>
        <v>0</v>
      </c>
      <c r="N229" s="33">
        <f t="shared" ca="1" si="387"/>
        <v>0</v>
      </c>
      <c r="O229" s="33">
        <f t="shared" ca="1" si="387"/>
        <v>0</v>
      </c>
      <c r="P229" s="33">
        <f t="shared" ca="1" si="387"/>
        <v>0</v>
      </c>
      <c r="Q229" s="33">
        <f t="shared" ca="1" si="387"/>
        <v>0</v>
      </c>
      <c r="R229" s="33">
        <f t="shared" ca="1" si="387"/>
        <v>0</v>
      </c>
      <c r="S229" s="33">
        <f t="shared" ca="1" si="387"/>
        <v>0</v>
      </c>
      <c r="T229" s="33">
        <f t="shared" ca="1" si="387"/>
        <v>0</v>
      </c>
      <c r="U229" s="33">
        <f t="shared" ca="1" si="387"/>
        <v>0</v>
      </c>
      <c r="V229" s="33">
        <f t="shared" ca="1" si="387"/>
        <v>0</v>
      </c>
      <c r="W229" s="33">
        <f t="shared" ca="1" si="387"/>
        <v>0</v>
      </c>
      <c r="X229" s="33">
        <f t="shared" ca="1" si="388"/>
        <v>0</v>
      </c>
      <c r="Y229" s="33">
        <f t="shared" ca="1" si="388"/>
        <v>0</v>
      </c>
      <c r="Z229" s="33">
        <f t="shared" ca="1" si="388"/>
        <v>0</v>
      </c>
      <c r="AA229" s="33">
        <f t="shared" ca="1" si="388"/>
        <v>0</v>
      </c>
      <c r="AB229" s="33">
        <f t="shared" ca="1" si="388"/>
        <v>0</v>
      </c>
      <c r="AC229" s="33">
        <f t="shared" ca="1" si="388"/>
        <v>0</v>
      </c>
      <c r="AD229" s="33">
        <f t="shared" ca="1" si="388"/>
        <v>0</v>
      </c>
      <c r="AE229" s="33">
        <f t="shared" ca="1" si="388"/>
        <v>0</v>
      </c>
      <c r="AF229" s="33">
        <f t="shared" ca="1" si="388"/>
        <v>0</v>
      </c>
      <c r="AG229" s="33">
        <f t="shared" ca="1" si="388"/>
        <v>0</v>
      </c>
      <c r="AH229" s="33">
        <f t="shared" ca="1" si="388"/>
        <v>0</v>
      </c>
      <c r="AI229" s="33">
        <f t="shared" ca="1" si="388"/>
        <v>0</v>
      </c>
      <c r="AJ229" s="33">
        <f t="shared" ca="1" si="388"/>
        <v>0</v>
      </c>
      <c r="AK229" s="33">
        <f t="shared" ca="1" si="388"/>
        <v>0</v>
      </c>
      <c r="AL229" s="33">
        <f t="shared" ca="1" si="388"/>
        <v>0</v>
      </c>
      <c r="AM229" s="33">
        <f t="shared" ca="1" si="450"/>
        <v>0</v>
      </c>
      <c r="AN229" s="33">
        <f t="shared" ca="1" si="450"/>
        <v>0</v>
      </c>
      <c r="AO229" s="33">
        <f t="shared" ca="1" si="450"/>
        <v>0</v>
      </c>
      <c r="AP229" s="33">
        <f t="shared" ca="1" si="450"/>
        <v>0</v>
      </c>
      <c r="AQ229" s="33">
        <f t="shared" ca="1" si="450"/>
        <v>0</v>
      </c>
      <c r="AR229" s="33">
        <f t="shared" ca="1" si="450"/>
        <v>0</v>
      </c>
      <c r="AS229" s="33">
        <f t="shared" ca="1" si="450"/>
        <v>0</v>
      </c>
      <c r="AT229" s="33">
        <f t="shared" ca="1" si="450"/>
        <v>0</v>
      </c>
      <c r="AU229" s="33">
        <f t="shared" ca="1" si="380"/>
        <v>0</v>
      </c>
      <c r="AV229" s="33">
        <f t="shared" ca="1" si="380"/>
        <v>0</v>
      </c>
      <c r="AW229" s="33">
        <f t="shared" ca="1" si="386"/>
        <v>0</v>
      </c>
      <c r="AX229" s="33">
        <f t="shared" ca="1" si="386"/>
        <v>0</v>
      </c>
      <c r="AY229" s="33">
        <f t="shared" ca="1" si="386"/>
        <v>0</v>
      </c>
      <c r="AZ229" s="33">
        <f t="shared" ca="1" si="386"/>
        <v>0</v>
      </c>
      <c r="BA229" s="33">
        <f t="shared" ca="1" si="386"/>
        <v>0</v>
      </c>
      <c r="BB229" s="33">
        <f t="shared" ca="1" si="386"/>
        <v>0</v>
      </c>
      <c r="BC229" s="33">
        <f t="shared" ca="1" si="386"/>
        <v>0</v>
      </c>
      <c r="BD229" s="33">
        <f t="shared" ca="1" si="386"/>
        <v>0</v>
      </c>
      <c r="BE229" s="33">
        <f t="shared" ca="1" si="386"/>
        <v>0</v>
      </c>
      <c r="BF229" s="33">
        <f t="shared" ca="1" si="386"/>
        <v>0</v>
      </c>
      <c r="BG229" s="33">
        <f t="shared" ca="1" si="386"/>
        <v>0</v>
      </c>
      <c r="BH229" s="33"/>
      <c r="BJ229" s="148" t="str">
        <f t="shared" ca="1" si="392"/>
        <v/>
      </c>
      <c r="BL229" s="30"/>
      <c r="BN229" s="29" t="str">
        <f t="shared" ca="1" si="393"/>
        <v/>
      </c>
      <c r="BO229" s="29" t="str">
        <f t="shared" ca="1" si="394"/>
        <v/>
      </c>
      <c r="BP229" s="29" t="str">
        <f t="shared" ca="1" si="395"/>
        <v/>
      </c>
      <c r="BQ229" s="29" t="str">
        <f t="shared" ca="1" si="396"/>
        <v/>
      </c>
      <c r="BR229" s="29" t="str">
        <f t="shared" ca="1" si="397"/>
        <v/>
      </c>
      <c r="BS229" s="29" t="str">
        <f t="shared" ca="1" si="398"/>
        <v/>
      </c>
      <c r="BT229" s="29" t="str">
        <f t="shared" ca="1" si="399"/>
        <v/>
      </c>
      <c r="BU229" s="29" t="str">
        <f t="shared" ca="1" si="400"/>
        <v/>
      </c>
      <c r="BV229" s="29" t="str">
        <f t="shared" ca="1" si="401"/>
        <v/>
      </c>
      <c r="BW229" s="29" t="str">
        <f t="shared" ca="1" si="402"/>
        <v/>
      </c>
      <c r="BX229" s="29" t="str">
        <f t="shared" ca="1" si="403"/>
        <v/>
      </c>
      <c r="BY229" s="29" t="str">
        <f t="shared" ca="1" si="404"/>
        <v/>
      </c>
      <c r="BZ229" s="29" t="str">
        <f t="shared" ca="1" si="405"/>
        <v/>
      </c>
      <c r="CA229" s="29" t="str">
        <f t="shared" ca="1" si="406"/>
        <v/>
      </c>
      <c r="CB229" s="29" t="str">
        <f t="shared" ca="1" si="407"/>
        <v/>
      </c>
      <c r="CC229" s="29" t="str">
        <f t="shared" ca="1" si="408"/>
        <v/>
      </c>
      <c r="CD229" s="29" t="str">
        <f t="shared" ca="1" si="409"/>
        <v/>
      </c>
      <c r="CE229" s="29" t="str">
        <f t="shared" ca="1" si="410"/>
        <v/>
      </c>
      <c r="CF229" s="29" t="str">
        <f t="shared" ca="1" si="411"/>
        <v/>
      </c>
      <c r="CG229" s="29" t="str">
        <f t="shared" ca="1" si="412"/>
        <v/>
      </c>
      <c r="CH229" s="29" t="str">
        <f t="shared" ca="1" si="413"/>
        <v/>
      </c>
      <c r="CI229" s="29" t="str">
        <f t="shared" ca="1" si="414"/>
        <v/>
      </c>
      <c r="CJ229" s="29" t="str">
        <f t="shared" ca="1" si="415"/>
        <v/>
      </c>
      <c r="CK229" s="29" t="str">
        <f t="shared" ca="1" si="416"/>
        <v/>
      </c>
      <c r="CL229" s="29" t="str">
        <f t="shared" ca="1" si="417"/>
        <v/>
      </c>
      <c r="CM229" s="29" t="str">
        <f t="shared" ca="1" si="418"/>
        <v/>
      </c>
      <c r="CN229" s="29" t="str">
        <f t="shared" ca="1" si="419"/>
        <v/>
      </c>
      <c r="CO229" s="29" t="str">
        <f t="shared" ca="1" si="420"/>
        <v/>
      </c>
      <c r="CP229" s="29" t="str">
        <f t="shared" ca="1" si="421"/>
        <v/>
      </c>
      <c r="CQ229" s="29" t="str">
        <f t="shared" ca="1" si="422"/>
        <v/>
      </c>
      <c r="CR229" s="29" t="str">
        <f t="shared" ca="1" si="423"/>
        <v/>
      </c>
      <c r="CS229" s="29" t="str">
        <f t="shared" ca="1" si="424"/>
        <v/>
      </c>
      <c r="CT229" s="29" t="str">
        <f t="shared" ca="1" si="425"/>
        <v/>
      </c>
      <c r="CU229" s="29" t="str">
        <f t="shared" ca="1" si="426"/>
        <v/>
      </c>
      <c r="CV229" s="29" t="str">
        <f t="shared" ca="1" si="427"/>
        <v/>
      </c>
      <c r="CW229" s="29" t="str">
        <f t="shared" ca="1" si="428"/>
        <v/>
      </c>
      <c r="CX229" s="29" t="str">
        <f t="shared" ca="1" si="429"/>
        <v/>
      </c>
      <c r="CY229" s="29" t="str">
        <f t="shared" ca="1" si="430"/>
        <v/>
      </c>
      <c r="CZ229" s="29" t="str">
        <f t="shared" ca="1" si="431"/>
        <v/>
      </c>
      <c r="DA229" s="29" t="str">
        <f t="shared" ca="1" si="432"/>
        <v/>
      </c>
      <c r="DB229" s="29" t="str">
        <f t="shared" ca="1" si="433"/>
        <v/>
      </c>
      <c r="DC229" s="29" t="str">
        <f t="shared" ca="1" si="434"/>
        <v/>
      </c>
      <c r="DD229" s="29" t="str">
        <f t="shared" ca="1" si="435"/>
        <v/>
      </c>
      <c r="DE229" s="29" t="str">
        <f t="shared" ca="1" si="436"/>
        <v/>
      </c>
      <c r="DF229" s="29" t="str">
        <f t="shared" ca="1" si="437"/>
        <v/>
      </c>
      <c r="DG229" s="29" t="str">
        <f t="shared" ca="1" si="438"/>
        <v/>
      </c>
      <c r="DH229" s="29" t="str">
        <f t="shared" ca="1" si="439"/>
        <v/>
      </c>
      <c r="DI229" s="29" t="str">
        <f t="shared" ca="1" si="440"/>
        <v/>
      </c>
      <c r="DJ229" s="29" t="str">
        <f t="shared" ca="1" si="441"/>
        <v/>
      </c>
      <c r="DK229" s="29" t="str">
        <f t="shared" ca="1" si="442"/>
        <v/>
      </c>
      <c r="DL229" s="29" t="str">
        <f t="shared" ca="1" si="443"/>
        <v/>
      </c>
      <c r="DM229" s="29" t="str">
        <f t="shared" ca="1" si="444"/>
        <v/>
      </c>
      <c r="JD229">
        <f t="shared" si="145"/>
        <v>0</v>
      </c>
      <c r="JE229">
        <f t="shared" si="445"/>
        <v>0</v>
      </c>
      <c r="JF229" t="str">
        <f t="shared" ca="1" si="446"/>
        <v/>
      </c>
      <c r="JG229" t="str">
        <f t="shared" ca="1" si="447"/>
        <v/>
      </c>
      <c r="JH229" t="str">
        <f t="shared" ca="1" si="448"/>
        <v/>
      </c>
      <c r="JI229" t="str">
        <f t="shared" ca="1" si="449"/>
        <v/>
      </c>
    </row>
    <row r="230" spans="3:269" x14ac:dyDescent="0.2">
      <c r="C230" s="9">
        <f t="array" aca="1" ref="C230" ca="1">MIN(IF($L$7=0, 0, IF(INDIRECT($L$6)&gt;0, IF(ROW(INDIRECT($L$6))&gt;C229, ROW(INDIRECT($L$6)), MAXR))))</f>
        <v>9999999</v>
      </c>
      <c r="D230" s="9">
        <f t="shared" ca="1" si="85"/>
        <v>0</v>
      </c>
      <c r="E230" s="9">
        <f t="shared" ca="1" si="389"/>
        <v>0</v>
      </c>
      <c r="F230" s="105" t="str">
        <f t="shared" ca="1" si="390"/>
        <v/>
      </c>
      <c r="G230" s="7">
        <f t="shared" ca="1" si="391"/>
        <v>0</v>
      </c>
      <c r="H230" s="33">
        <f t="shared" ca="1" si="387"/>
        <v>0</v>
      </c>
      <c r="I230" s="33">
        <f t="shared" ca="1" si="387"/>
        <v>0</v>
      </c>
      <c r="J230" s="33">
        <f t="shared" ca="1" si="387"/>
        <v>0</v>
      </c>
      <c r="K230" s="33">
        <f t="shared" ca="1" si="387"/>
        <v>0</v>
      </c>
      <c r="L230" s="33">
        <f t="shared" ca="1" si="387"/>
        <v>0</v>
      </c>
      <c r="M230" s="33">
        <f t="shared" ca="1" si="387"/>
        <v>0</v>
      </c>
      <c r="N230" s="33">
        <f t="shared" ca="1" si="387"/>
        <v>0</v>
      </c>
      <c r="O230" s="33">
        <f t="shared" ca="1" si="387"/>
        <v>0</v>
      </c>
      <c r="P230" s="33">
        <f t="shared" ca="1" si="387"/>
        <v>0</v>
      </c>
      <c r="Q230" s="33">
        <f t="shared" ca="1" si="387"/>
        <v>0</v>
      </c>
      <c r="R230" s="33">
        <f t="shared" ca="1" si="387"/>
        <v>0</v>
      </c>
      <c r="S230" s="33">
        <f t="shared" ca="1" si="387"/>
        <v>0</v>
      </c>
      <c r="T230" s="33">
        <f t="shared" ca="1" si="387"/>
        <v>0</v>
      </c>
      <c r="U230" s="33">
        <f t="shared" ca="1" si="387"/>
        <v>0</v>
      </c>
      <c r="V230" s="33">
        <f t="shared" ca="1" si="387"/>
        <v>0</v>
      </c>
      <c r="W230" s="33">
        <f t="shared" ca="1" si="387"/>
        <v>0</v>
      </c>
      <c r="X230" s="33">
        <f t="shared" ca="1" si="388"/>
        <v>0</v>
      </c>
      <c r="Y230" s="33">
        <f t="shared" ca="1" si="388"/>
        <v>0</v>
      </c>
      <c r="Z230" s="33">
        <f t="shared" ca="1" si="388"/>
        <v>0</v>
      </c>
      <c r="AA230" s="33">
        <f t="shared" ca="1" si="388"/>
        <v>0</v>
      </c>
      <c r="AB230" s="33">
        <f t="shared" ca="1" si="388"/>
        <v>0</v>
      </c>
      <c r="AC230" s="33">
        <f t="shared" ca="1" si="388"/>
        <v>0</v>
      </c>
      <c r="AD230" s="33">
        <f t="shared" ca="1" si="388"/>
        <v>0</v>
      </c>
      <c r="AE230" s="33">
        <f t="shared" ca="1" si="388"/>
        <v>0</v>
      </c>
      <c r="AF230" s="33">
        <f t="shared" ca="1" si="388"/>
        <v>0</v>
      </c>
      <c r="AG230" s="33">
        <f t="shared" ca="1" si="388"/>
        <v>0</v>
      </c>
      <c r="AH230" s="33">
        <f t="shared" ca="1" si="388"/>
        <v>0</v>
      </c>
      <c r="AI230" s="33">
        <f t="shared" ca="1" si="388"/>
        <v>0</v>
      </c>
      <c r="AJ230" s="33">
        <f t="shared" ca="1" si="388"/>
        <v>0</v>
      </c>
      <c r="AK230" s="33">
        <f t="shared" ca="1" si="388"/>
        <v>0</v>
      </c>
      <c r="AL230" s="33">
        <f t="shared" ca="1" si="388"/>
        <v>0</v>
      </c>
      <c r="AM230" s="33">
        <f t="shared" ca="1" si="450"/>
        <v>0</v>
      </c>
      <c r="AN230" s="33">
        <f t="shared" ca="1" si="450"/>
        <v>0</v>
      </c>
      <c r="AO230" s="33">
        <f t="shared" ca="1" si="450"/>
        <v>0</v>
      </c>
      <c r="AP230" s="33">
        <f t="shared" ca="1" si="450"/>
        <v>0</v>
      </c>
      <c r="AQ230" s="33">
        <f t="shared" ca="1" si="450"/>
        <v>0</v>
      </c>
      <c r="AR230" s="33">
        <f t="shared" ca="1" si="450"/>
        <v>0</v>
      </c>
      <c r="AS230" s="33">
        <f t="shared" ca="1" si="450"/>
        <v>0</v>
      </c>
      <c r="AT230" s="33">
        <f t="shared" ca="1" si="450"/>
        <v>0</v>
      </c>
      <c r="AU230" s="33">
        <f t="shared" ca="1" si="380"/>
        <v>0</v>
      </c>
      <c r="AV230" s="33">
        <f t="shared" ca="1" si="380"/>
        <v>0</v>
      </c>
      <c r="AW230" s="33">
        <f t="shared" ca="1" si="386"/>
        <v>0</v>
      </c>
      <c r="AX230" s="33">
        <f t="shared" ca="1" si="386"/>
        <v>0</v>
      </c>
      <c r="AY230" s="33">
        <f t="shared" ca="1" si="386"/>
        <v>0</v>
      </c>
      <c r="AZ230" s="33">
        <f t="shared" ca="1" si="386"/>
        <v>0</v>
      </c>
      <c r="BA230" s="33">
        <f t="shared" ca="1" si="386"/>
        <v>0</v>
      </c>
      <c r="BB230" s="33">
        <f t="shared" ca="1" si="386"/>
        <v>0</v>
      </c>
      <c r="BC230" s="33">
        <f t="shared" ca="1" si="386"/>
        <v>0</v>
      </c>
      <c r="BD230" s="33">
        <f t="shared" ca="1" si="386"/>
        <v>0</v>
      </c>
      <c r="BE230" s="33">
        <f t="shared" ca="1" si="386"/>
        <v>0</v>
      </c>
      <c r="BF230" s="33">
        <f t="shared" ca="1" si="386"/>
        <v>0</v>
      </c>
      <c r="BG230" s="33">
        <f t="shared" ca="1" si="386"/>
        <v>0</v>
      </c>
      <c r="BH230" s="33"/>
      <c r="BJ230" s="148" t="str">
        <f t="shared" ca="1" si="392"/>
        <v/>
      </c>
      <c r="BL230" s="30"/>
      <c r="BN230" s="29" t="str">
        <f t="shared" ca="1" si="393"/>
        <v/>
      </c>
      <c r="BO230" s="29" t="str">
        <f t="shared" ca="1" si="394"/>
        <v/>
      </c>
      <c r="BP230" s="29" t="str">
        <f t="shared" ca="1" si="395"/>
        <v/>
      </c>
      <c r="BQ230" s="29" t="str">
        <f t="shared" ca="1" si="396"/>
        <v/>
      </c>
      <c r="BR230" s="29" t="str">
        <f t="shared" ca="1" si="397"/>
        <v/>
      </c>
      <c r="BS230" s="29" t="str">
        <f t="shared" ca="1" si="398"/>
        <v/>
      </c>
      <c r="BT230" s="29" t="str">
        <f t="shared" ca="1" si="399"/>
        <v/>
      </c>
      <c r="BU230" s="29" t="str">
        <f t="shared" ca="1" si="400"/>
        <v/>
      </c>
      <c r="BV230" s="29" t="str">
        <f t="shared" ca="1" si="401"/>
        <v/>
      </c>
      <c r="BW230" s="29" t="str">
        <f t="shared" ca="1" si="402"/>
        <v/>
      </c>
      <c r="BX230" s="29" t="str">
        <f t="shared" ca="1" si="403"/>
        <v/>
      </c>
      <c r="BY230" s="29" t="str">
        <f t="shared" ca="1" si="404"/>
        <v/>
      </c>
      <c r="BZ230" s="29" t="str">
        <f t="shared" ca="1" si="405"/>
        <v/>
      </c>
      <c r="CA230" s="29" t="str">
        <f t="shared" ca="1" si="406"/>
        <v/>
      </c>
      <c r="CB230" s="29" t="str">
        <f t="shared" ca="1" si="407"/>
        <v/>
      </c>
      <c r="CC230" s="29" t="str">
        <f t="shared" ca="1" si="408"/>
        <v/>
      </c>
      <c r="CD230" s="29" t="str">
        <f t="shared" ca="1" si="409"/>
        <v/>
      </c>
      <c r="CE230" s="29" t="str">
        <f t="shared" ca="1" si="410"/>
        <v/>
      </c>
      <c r="CF230" s="29" t="str">
        <f t="shared" ca="1" si="411"/>
        <v/>
      </c>
      <c r="CG230" s="29" t="str">
        <f t="shared" ca="1" si="412"/>
        <v/>
      </c>
      <c r="CH230" s="29" t="str">
        <f t="shared" ca="1" si="413"/>
        <v/>
      </c>
      <c r="CI230" s="29" t="str">
        <f t="shared" ca="1" si="414"/>
        <v/>
      </c>
      <c r="CJ230" s="29" t="str">
        <f t="shared" ca="1" si="415"/>
        <v/>
      </c>
      <c r="CK230" s="29" t="str">
        <f t="shared" ca="1" si="416"/>
        <v/>
      </c>
      <c r="CL230" s="29" t="str">
        <f t="shared" ca="1" si="417"/>
        <v/>
      </c>
      <c r="CM230" s="29" t="str">
        <f t="shared" ca="1" si="418"/>
        <v/>
      </c>
      <c r="CN230" s="29" t="str">
        <f t="shared" ca="1" si="419"/>
        <v/>
      </c>
      <c r="CO230" s="29" t="str">
        <f t="shared" ca="1" si="420"/>
        <v/>
      </c>
      <c r="CP230" s="29" t="str">
        <f t="shared" ca="1" si="421"/>
        <v/>
      </c>
      <c r="CQ230" s="29" t="str">
        <f t="shared" ca="1" si="422"/>
        <v/>
      </c>
      <c r="CR230" s="29" t="str">
        <f t="shared" ca="1" si="423"/>
        <v/>
      </c>
      <c r="CS230" s="29" t="str">
        <f t="shared" ca="1" si="424"/>
        <v/>
      </c>
      <c r="CT230" s="29" t="str">
        <f t="shared" ca="1" si="425"/>
        <v/>
      </c>
      <c r="CU230" s="29" t="str">
        <f t="shared" ca="1" si="426"/>
        <v/>
      </c>
      <c r="CV230" s="29" t="str">
        <f t="shared" ca="1" si="427"/>
        <v/>
      </c>
      <c r="CW230" s="29" t="str">
        <f t="shared" ca="1" si="428"/>
        <v/>
      </c>
      <c r="CX230" s="29" t="str">
        <f t="shared" ca="1" si="429"/>
        <v/>
      </c>
      <c r="CY230" s="29" t="str">
        <f t="shared" ca="1" si="430"/>
        <v/>
      </c>
      <c r="CZ230" s="29" t="str">
        <f t="shared" ca="1" si="431"/>
        <v/>
      </c>
      <c r="DA230" s="29" t="str">
        <f t="shared" ca="1" si="432"/>
        <v/>
      </c>
      <c r="DB230" s="29" t="str">
        <f t="shared" ca="1" si="433"/>
        <v/>
      </c>
      <c r="DC230" s="29" t="str">
        <f t="shared" ca="1" si="434"/>
        <v/>
      </c>
      <c r="DD230" s="29" t="str">
        <f t="shared" ca="1" si="435"/>
        <v/>
      </c>
      <c r="DE230" s="29" t="str">
        <f t="shared" ca="1" si="436"/>
        <v/>
      </c>
      <c r="DF230" s="29" t="str">
        <f t="shared" ca="1" si="437"/>
        <v/>
      </c>
      <c r="DG230" s="29" t="str">
        <f t="shared" ca="1" si="438"/>
        <v/>
      </c>
      <c r="DH230" s="29" t="str">
        <f t="shared" ca="1" si="439"/>
        <v/>
      </c>
      <c r="DI230" s="29" t="str">
        <f t="shared" ca="1" si="440"/>
        <v/>
      </c>
      <c r="DJ230" s="29" t="str">
        <f t="shared" ca="1" si="441"/>
        <v/>
      </c>
      <c r="DK230" s="29" t="str">
        <f t="shared" ca="1" si="442"/>
        <v/>
      </c>
      <c r="DL230" s="29" t="str">
        <f t="shared" ca="1" si="443"/>
        <v/>
      </c>
      <c r="DM230" s="29" t="str">
        <f t="shared" ca="1" si="444"/>
        <v/>
      </c>
      <c r="JD230">
        <f t="shared" si="145"/>
        <v>0</v>
      </c>
      <c r="JE230">
        <f t="shared" si="445"/>
        <v>0</v>
      </c>
      <c r="JF230" t="str">
        <f t="shared" ca="1" si="446"/>
        <v/>
      </c>
      <c r="JG230" t="str">
        <f t="shared" ca="1" si="447"/>
        <v/>
      </c>
      <c r="JH230" t="str">
        <f t="shared" ca="1" si="448"/>
        <v/>
      </c>
      <c r="JI230" t="str">
        <f t="shared" ca="1" si="449"/>
        <v/>
      </c>
    </row>
    <row r="231" spans="3:269" x14ac:dyDescent="0.2">
      <c r="C231" s="9">
        <f t="array" aca="1" ref="C231" ca="1">MIN(IF($L$7=0, 0, IF(INDIRECT($L$6)&gt;0, IF(ROW(INDIRECT($L$6))&gt;C230, ROW(INDIRECT($L$6)), MAXR))))</f>
        <v>9999999</v>
      </c>
      <c r="D231" s="9">
        <f t="shared" ca="1" si="85"/>
        <v>0</v>
      </c>
      <c r="E231" s="9">
        <f t="shared" ca="1" si="389"/>
        <v>0</v>
      </c>
      <c r="F231" s="105" t="str">
        <f t="shared" ca="1" si="390"/>
        <v/>
      </c>
      <c r="G231" s="7">
        <f t="shared" ca="1" si="391"/>
        <v>0</v>
      </c>
      <c r="H231" s="33">
        <f t="shared" ca="1" si="387"/>
        <v>0</v>
      </c>
      <c r="I231" s="33">
        <f t="shared" ca="1" si="387"/>
        <v>0</v>
      </c>
      <c r="J231" s="33">
        <f t="shared" ca="1" si="387"/>
        <v>0</v>
      </c>
      <c r="K231" s="33">
        <f t="shared" ca="1" si="387"/>
        <v>0</v>
      </c>
      <c r="L231" s="33">
        <f t="shared" ca="1" si="387"/>
        <v>0</v>
      </c>
      <c r="M231" s="33">
        <f t="shared" ca="1" si="387"/>
        <v>0</v>
      </c>
      <c r="N231" s="33">
        <f t="shared" ca="1" si="387"/>
        <v>0</v>
      </c>
      <c r="O231" s="33">
        <f t="shared" ca="1" si="387"/>
        <v>0</v>
      </c>
      <c r="P231" s="33">
        <f t="shared" ca="1" si="387"/>
        <v>0</v>
      </c>
      <c r="Q231" s="33">
        <f t="shared" ca="1" si="387"/>
        <v>0</v>
      </c>
      <c r="R231" s="33">
        <f t="shared" ca="1" si="387"/>
        <v>0</v>
      </c>
      <c r="S231" s="33">
        <f t="shared" ca="1" si="387"/>
        <v>0</v>
      </c>
      <c r="T231" s="33">
        <f t="shared" ca="1" si="387"/>
        <v>0</v>
      </c>
      <c r="U231" s="33">
        <f t="shared" ca="1" si="387"/>
        <v>0</v>
      </c>
      <c r="V231" s="33">
        <f t="shared" ca="1" si="387"/>
        <v>0</v>
      </c>
      <c r="W231" s="33">
        <f t="shared" ca="1" si="387"/>
        <v>0</v>
      </c>
      <c r="X231" s="33">
        <f t="shared" ca="1" si="388"/>
        <v>0</v>
      </c>
      <c r="Y231" s="33">
        <f t="shared" ca="1" si="388"/>
        <v>0</v>
      </c>
      <c r="Z231" s="33">
        <f t="shared" ca="1" si="388"/>
        <v>0</v>
      </c>
      <c r="AA231" s="33">
        <f t="shared" ca="1" si="388"/>
        <v>0</v>
      </c>
      <c r="AB231" s="33">
        <f t="shared" ca="1" si="388"/>
        <v>0</v>
      </c>
      <c r="AC231" s="33">
        <f t="shared" ca="1" si="388"/>
        <v>0</v>
      </c>
      <c r="AD231" s="33">
        <f t="shared" ca="1" si="388"/>
        <v>0</v>
      </c>
      <c r="AE231" s="33">
        <f t="shared" ca="1" si="388"/>
        <v>0</v>
      </c>
      <c r="AF231" s="33">
        <f t="shared" ca="1" si="388"/>
        <v>0</v>
      </c>
      <c r="AG231" s="33">
        <f t="shared" ca="1" si="388"/>
        <v>0</v>
      </c>
      <c r="AH231" s="33">
        <f t="shared" ca="1" si="388"/>
        <v>0</v>
      </c>
      <c r="AI231" s="33">
        <f t="shared" ca="1" si="388"/>
        <v>0</v>
      </c>
      <c r="AJ231" s="33">
        <f t="shared" ca="1" si="388"/>
        <v>0</v>
      </c>
      <c r="AK231" s="33">
        <f t="shared" ca="1" si="388"/>
        <v>0</v>
      </c>
      <c r="AL231" s="33">
        <f t="shared" ca="1" si="388"/>
        <v>0</v>
      </c>
      <c r="AM231" s="33">
        <f t="shared" ca="1" si="450"/>
        <v>0</v>
      </c>
      <c r="AN231" s="33">
        <f t="shared" ca="1" si="450"/>
        <v>0</v>
      </c>
      <c r="AO231" s="33">
        <f t="shared" ca="1" si="450"/>
        <v>0</v>
      </c>
      <c r="AP231" s="33">
        <f t="shared" ca="1" si="450"/>
        <v>0</v>
      </c>
      <c r="AQ231" s="33">
        <f t="shared" ca="1" si="450"/>
        <v>0</v>
      </c>
      <c r="AR231" s="33">
        <f t="shared" ca="1" si="450"/>
        <v>0</v>
      </c>
      <c r="AS231" s="33">
        <f t="shared" ca="1" si="450"/>
        <v>0</v>
      </c>
      <c r="AT231" s="33">
        <f t="shared" ca="1" si="450"/>
        <v>0</v>
      </c>
      <c r="AU231" s="33">
        <f t="shared" ca="1" si="380"/>
        <v>0</v>
      </c>
      <c r="AV231" s="33">
        <f t="shared" ca="1" si="380"/>
        <v>0</v>
      </c>
      <c r="AW231" s="33">
        <f t="shared" ca="1" si="386"/>
        <v>0</v>
      </c>
      <c r="AX231" s="33">
        <f t="shared" ca="1" si="386"/>
        <v>0</v>
      </c>
      <c r="AY231" s="33">
        <f t="shared" ca="1" si="386"/>
        <v>0</v>
      </c>
      <c r="AZ231" s="33">
        <f t="shared" ca="1" si="386"/>
        <v>0</v>
      </c>
      <c r="BA231" s="33">
        <f t="shared" ca="1" si="386"/>
        <v>0</v>
      </c>
      <c r="BB231" s="33">
        <f t="shared" ca="1" si="386"/>
        <v>0</v>
      </c>
      <c r="BC231" s="33">
        <f t="shared" ca="1" si="386"/>
        <v>0</v>
      </c>
      <c r="BD231" s="33">
        <f t="shared" ca="1" si="386"/>
        <v>0</v>
      </c>
      <c r="BE231" s="33">
        <f t="shared" ca="1" si="386"/>
        <v>0</v>
      </c>
      <c r="BF231" s="33">
        <f t="shared" ca="1" si="386"/>
        <v>0</v>
      </c>
      <c r="BG231" s="33">
        <f t="shared" ca="1" si="386"/>
        <v>0</v>
      </c>
      <c r="BH231" s="33"/>
      <c r="BJ231" s="148" t="str">
        <f t="shared" ca="1" si="392"/>
        <v/>
      </c>
      <c r="BL231" s="30"/>
      <c r="BN231" s="29" t="str">
        <f t="shared" ca="1" si="393"/>
        <v/>
      </c>
      <c r="BO231" s="29" t="str">
        <f t="shared" ca="1" si="394"/>
        <v/>
      </c>
      <c r="BP231" s="29" t="str">
        <f t="shared" ca="1" si="395"/>
        <v/>
      </c>
      <c r="BQ231" s="29" t="str">
        <f t="shared" ca="1" si="396"/>
        <v/>
      </c>
      <c r="BR231" s="29" t="str">
        <f t="shared" ca="1" si="397"/>
        <v/>
      </c>
      <c r="BS231" s="29" t="str">
        <f t="shared" ca="1" si="398"/>
        <v/>
      </c>
      <c r="BT231" s="29" t="str">
        <f t="shared" ca="1" si="399"/>
        <v/>
      </c>
      <c r="BU231" s="29" t="str">
        <f t="shared" ca="1" si="400"/>
        <v/>
      </c>
      <c r="BV231" s="29" t="str">
        <f t="shared" ca="1" si="401"/>
        <v/>
      </c>
      <c r="BW231" s="29" t="str">
        <f t="shared" ca="1" si="402"/>
        <v/>
      </c>
      <c r="BX231" s="29" t="str">
        <f t="shared" ca="1" si="403"/>
        <v/>
      </c>
      <c r="BY231" s="29" t="str">
        <f t="shared" ca="1" si="404"/>
        <v/>
      </c>
      <c r="BZ231" s="29" t="str">
        <f t="shared" ca="1" si="405"/>
        <v/>
      </c>
      <c r="CA231" s="29" t="str">
        <f t="shared" ca="1" si="406"/>
        <v/>
      </c>
      <c r="CB231" s="29" t="str">
        <f t="shared" ca="1" si="407"/>
        <v/>
      </c>
      <c r="CC231" s="29" t="str">
        <f t="shared" ca="1" si="408"/>
        <v/>
      </c>
      <c r="CD231" s="29" t="str">
        <f t="shared" ca="1" si="409"/>
        <v/>
      </c>
      <c r="CE231" s="29" t="str">
        <f t="shared" ca="1" si="410"/>
        <v/>
      </c>
      <c r="CF231" s="29" t="str">
        <f t="shared" ca="1" si="411"/>
        <v/>
      </c>
      <c r="CG231" s="29" t="str">
        <f t="shared" ca="1" si="412"/>
        <v/>
      </c>
      <c r="CH231" s="29" t="str">
        <f t="shared" ca="1" si="413"/>
        <v/>
      </c>
      <c r="CI231" s="29" t="str">
        <f t="shared" ca="1" si="414"/>
        <v/>
      </c>
      <c r="CJ231" s="29" t="str">
        <f t="shared" ca="1" si="415"/>
        <v/>
      </c>
      <c r="CK231" s="29" t="str">
        <f t="shared" ca="1" si="416"/>
        <v/>
      </c>
      <c r="CL231" s="29" t="str">
        <f t="shared" ca="1" si="417"/>
        <v/>
      </c>
      <c r="CM231" s="29" t="str">
        <f t="shared" ca="1" si="418"/>
        <v/>
      </c>
      <c r="CN231" s="29" t="str">
        <f t="shared" ca="1" si="419"/>
        <v/>
      </c>
      <c r="CO231" s="29" t="str">
        <f t="shared" ca="1" si="420"/>
        <v/>
      </c>
      <c r="CP231" s="29" t="str">
        <f t="shared" ca="1" si="421"/>
        <v/>
      </c>
      <c r="CQ231" s="29" t="str">
        <f t="shared" ca="1" si="422"/>
        <v/>
      </c>
      <c r="CR231" s="29" t="str">
        <f t="shared" ca="1" si="423"/>
        <v/>
      </c>
      <c r="CS231" s="29" t="str">
        <f t="shared" ca="1" si="424"/>
        <v/>
      </c>
      <c r="CT231" s="29" t="str">
        <f t="shared" ca="1" si="425"/>
        <v/>
      </c>
      <c r="CU231" s="29" t="str">
        <f t="shared" ca="1" si="426"/>
        <v/>
      </c>
      <c r="CV231" s="29" t="str">
        <f t="shared" ca="1" si="427"/>
        <v/>
      </c>
      <c r="CW231" s="29" t="str">
        <f t="shared" ca="1" si="428"/>
        <v/>
      </c>
      <c r="CX231" s="29" t="str">
        <f t="shared" ca="1" si="429"/>
        <v/>
      </c>
      <c r="CY231" s="29" t="str">
        <f t="shared" ca="1" si="430"/>
        <v/>
      </c>
      <c r="CZ231" s="29" t="str">
        <f t="shared" ca="1" si="431"/>
        <v/>
      </c>
      <c r="DA231" s="29" t="str">
        <f t="shared" ca="1" si="432"/>
        <v/>
      </c>
      <c r="DB231" s="29" t="str">
        <f t="shared" ca="1" si="433"/>
        <v/>
      </c>
      <c r="DC231" s="29" t="str">
        <f t="shared" ca="1" si="434"/>
        <v/>
      </c>
      <c r="DD231" s="29" t="str">
        <f t="shared" ca="1" si="435"/>
        <v/>
      </c>
      <c r="DE231" s="29" t="str">
        <f t="shared" ca="1" si="436"/>
        <v/>
      </c>
      <c r="DF231" s="29" t="str">
        <f t="shared" ca="1" si="437"/>
        <v/>
      </c>
      <c r="DG231" s="29" t="str">
        <f t="shared" ca="1" si="438"/>
        <v/>
      </c>
      <c r="DH231" s="29" t="str">
        <f t="shared" ca="1" si="439"/>
        <v/>
      </c>
      <c r="DI231" s="29" t="str">
        <f t="shared" ca="1" si="440"/>
        <v/>
      </c>
      <c r="DJ231" s="29" t="str">
        <f t="shared" ca="1" si="441"/>
        <v/>
      </c>
      <c r="DK231" s="29" t="str">
        <f t="shared" ca="1" si="442"/>
        <v/>
      </c>
      <c r="DL231" s="29" t="str">
        <f t="shared" ca="1" si="443"/>
        <v/>
      </c>
      <c r="DM231" s="29" t="str">
        <f t="shared" ca="1" si="444"/>
        <v/>
      </c>
      <c r="JD231">
        <f t="shared" si="145"/>
        <v>0</v>
      </c>
      <c r="JE231">
        <f t="shared" si="445"/>
        <v>0</v>
      </c>
      <c r="JF231" t="str">
        <f t="shared" ca="1" si="446"/>
        <v/>
      </c>
      <c r="JG231" t="str">
        <f t="shared" ca="1" si="447"/>
        <v/>
      </c>
      <c r="JH231" t="str">
        <f t="shared" ca="1" si="448"/>
        <v/>
      </c>
      <c r="JI231" t="str">
        <f t="shared" ca="1" si="449"/>
        <v/>
      </c>
    </row>
    <row r="232" spans="3:269" x14ac:dyDescent="0.2">
      <c r="C232" s="9">
        <f t="array" aca="1" ref="C232" ca="1">MIN(IF($L$7=0, 0, IF(INDIRECT($L$6)&gt;0, IF(ROW(INDIRECT($L$6))&gt;C231, ROW(INDIRECT($L$6)), MAXR))))</f>
        <v>9999999</v>
      </c>
      <c r="D232" s="9">
        <f t="shared" ca="1" si="85"/>
        <v>0</v>
      </c>
      <c r="E232" s="9">
        <f t="shared" ca="1" si="389"/>
        <v>0</v>
      </c>
      <c r="F232" s="105" t="str">
        <f t="shared" ca="1" si="390"/>
        <v/>
      </c>
      <c r="G232" s="7">
        <f t="shared" ca="1" si="391"/>
        <v>0</v>
      </c>
      <c r="H232" s="33">
        <f t="shared" ca="1" si="387"/>
        <v>0</v>
      </c>
      <c r="I232" s="33">
        <f t="shared" ca="1" si="387"/>
        <v>0</v>
      </c>
      <c r="J232" s="33">
        <f t="shared" ca="1" si="387"/>
        <v>0</v>
      </c>
      <c r="K232" s="33">
        <f t="shared" ca="1" si="387"/>
        <v>0</v>
      </c>
      <c r="L232" s="33">
        <f t="shared" ca="1" si="387"/>
        <v>0</v>
      </c>
      <c r="M232" s="33">
        <f t="shared" ref="M232:AB254" ca="1" si="451">IF(OR($C232=MAXR, $C232=0, M$24=0, M$19=0), 0, IF(LEN(INDIRECT($F$9&amp;M$20&amp;$C232))=0, NULL,  INDIRECT($F$9&amp;M$20&amp;$C232)))</f>
        <v>0</v>
      </c>
      <c r="N232" s="33">
        <f t="shared" ca="1" si="451"/>
        <v>0</v>
      </c>
      <c r="O232" s="33">
        <f t="shared" ca="1" si="451"/>
        <v>0</v>
      </c>
      <c r="P232" s="33">
        <f t="shared" ca="1" si="451"/>
        <v>0</v>
      </c>
      <c r="Q232" s="33">
        <f t="shared" ca="1" si="451"/>
        <v>0</v>
      </c>
      <c r="R232" s="33">
        <f t="shared" ca="1" si="451"/>
        <v>0</v>
      </c>
      <c r="S232" s="33">
        <f t="shared" ca="1" si="451"/>
        <v>0</v>
      </c>
      <c r="T232" s="33">
        <f t="shared" ca="1" si="451"/>
        <v>0</v>
      </c>
      <c r="U232" s="33">
        <f t="shared" ca="1" si="451"/>
        <v>0</v>
      </c>
      <c r="V232" s="33">
        <f t="shared" ca="1" si="451"/>
        <v>0</v>
      </c>
      <c r="W232" s="33">
        <f t="shared" ca="1" si="451"/>
        <v>0</v>
      </c>
      <c r="X232" s="33">
        <f t="shared" ca="1" si="451"/>
        <v>0</v>
      </c>
      <c r="Y232" s="33">
        <f t="shared" ca="1" si="451"/>
        <v>0</v>
      </c>
      <c r="Z232" s="33">
        <f t="shared" ca="1" si="451"/>
        <v>0</v>
      </c>
      <c r="AA232" s="33">
        <f t="shared" ca="1" si="451"/>
        <v>0</v>
      </c>
      <c r="AB232" s="33">
        <f t="shared" ca="1" si="451"/>
        <v>0</v>
      </c>
      <c r="AC232" s="33">
        <f t="shared" ca="1" si="388"/>
        <v>0</v>
      </c>
      <c r="AD232" s="33">
        <f t="shared" ca="1" si="388"/>
        <v>0</v>
      </c>
      <c r="AE232" s="33">
        <f t="shared" ca="1" si="388"/>
        <v>0</v>
      </c>
      <c r="AF232" s="33">
        <f t="shared" ca="1" si="388"/>
        <v>0</v>
      </c>
      <c r="AG232" s="33">
        <f t="shared" ca="1" si="388"/>
        <v>0</v>
      </c>
      <c r="AH232" s="33">
        <f t="shared" ca="1" si="388"/>
        <v>0</v>
      </c>
      <c r="AI232" s="33">
        <f t="shared" ca="1" si="388"/>
        <v>0</v>
      </c>
      <c r="AJ232" s="33">
        <f t="shared" ca="1" si="388"/>
        <v>0</v>
      </c>
      <c r="AK232" s="33">
        <f t="shared" ca="1" si="388"/>
        <v>0</v>
      </c>
      <c r="AL232" s="33">
        <f t="shared" ca="1" si="388"/>
        <v>0</v>
      </c>
      <c r="AM232" s="33">
        <f t="shared" ca="1" si="450"/>
        <v>0</v>
      </c>
      <c r="AN232" s="33">
        <f t="shared" ca="1" si="450"/>
        <v>0</v>
      </c>
      <c r="AO232" s="33">
        <f t="shared" ca="1" si="450"/>
        <v>0</v>
      </c>
      <c r="AP232" s="33">
        <f t="shared" ca="1" si="450"/>
        <v>0</v>
      </c>
      <c r="AQ232" s="33">
        <f t="shared" ca="1" si="450"/>
        <v>0</v>
      </c>
      <c r="AR232" s="33">
        <f t="shared" ca="1" si="450"/>
        <v>0</v>
      </c>
      <c r="AS232" s="33">
        <f t="shared" ca="1" si="450"/>
        <v>0</v>
      </c>
      <c r="AT232" s="33">
        <f t="shared" ca="1" si="450"/>
        <v>0</v>
      </c>
      <c r="AU232" s="33">
        <f t="shared" ca="1" si="380"/>
        <v>0</v>
      </c>
      <c r="AV232" s="33">
        <f t="shared" ca="1" si="380"/>
        <v>0</v>
      </c>
      <c r="AW232" s="33">
        <f t="shared" ca="1" si="386"/>
        <v>0</v>
      </c>
      <c r="AX232" s="33">
        <f t="shared" ca="1" si="386"/>
        <v>0</v>
      </c>
      <c r="AY232" s="33">
        <f t="shared" ca="1" si="386"/>
        <v>0</v>
      </c>
      <c r="AZ232" s="33">
        <f t="shared" ca="1" si="386"/>
        <v>0</v>
      </c>
      <c r="BA232" s="33">
        <f t="shared" ca="1" si="386"/>
        <v>0</v>
      </c>
      <c r="BB232" s="33">
        <f t="shared" ca="1" si="386"/>
        <v>0</v>
      </c>
      <c r="BC232" s="33">
        <f t="shared" ca="1" si="386"/>
        <v>0</v>
      </c>
      <c r="BD232" s="33">
        <f t="shared" ca="1" si="386"/>
        <v>0</v>
      </c>
      <c r="BE232" s="33">
        <f t="shared" ca="1" si="386"/>
        <v>0</v>
      </c>
      <c r="BF232" s="33">
        <f t="shared" ca="1" si="386"/>
        <v>0</v>
      </c>
      <c r="BG232" s="33">
        <f t="shared" ca="1" si="386"/>
        <v>0</v>
      </c>
      <c r="BH232" s="33"/>
      <c r="BJ232" s="148" t="str">
        <f t="shared" ca="1" si="392"/>
        <v/>
      </c>
      <c r="BL232" s="30"/>
      <c r="BN232" s="29" t="str">
        <f t="shared" ca="1" si="393"/>
        <v/>
      </c>
      <c r="BO232" s="29" t="str">
        <f t="shared" ca="1" si="394"/>
        <v/>
      </c>
      <c r="BP232" s="29" t="str">
        <f t="shared" ca="1" si="395"/>
        <v/>
      </c>
      <c r="BQ232" s="29" t="str">
        <f t="shared" ca="1" si="396"/>
        <v/>
      </c>
      <c r="BR232" s="29" t="str">
        <f t="shared" ca="1" si="397"/>
        <v/>
      </c>
      <c r="BS232" s="29" t="str">
        <f t="shared" ca="1" si="398"/>
        <v/>
      </c>
      <c r="BT232" s="29" t="str">
        <f t="shared" ca="1" si="399"/>
        <v/>
      </c>
      <c r="BU232" s="29" t="str">
        <f t="shared" ca="1" si="400"/>
        <v/>
      </c>
      <c r="BV232" s="29" t="str">
        <f t="shared" ca="1" si="401"/>
        <v/>
      </c>
      <c r="BW232" s="29" t="str">
        <f t="shared" ca="1" si="402"/>
        <v/>
      </c>
      <c r="BX232" s="29" t="str">
        <f t="shared" ca="1" si="403"/>
        <v/>
      </c>
      <c r="BY232" s="29" t="str">
        <f t="shared" ca="1" si="404"/>
        <v/>
      </c>
      <c r="BZ232" s="29" t="str">
        <f t="shared" ca="1" si="405"/>
        <v/>
      </c>
      <c r="CA232" s="29" t="str">
        <f t="shared" ca="1" si="406"/>
        <v/>
      </c>
      <c r="CB232" s="29" t="str">
        <f t="shared" ca="1" si="407"/>
        <v/>
      </c>
      <c r="CC232" s="29" t="str">
        <f t="shared" ca="1" si="408"/>
        <v/>
      </c>
      <c r="CD232" s="29" t="str">
        <f t="shared" ca="1" si="409"/>
        <v/>
      </c>
      <c r="CE232" s="29" t="str">
        <f t="shared" ca="1" si="410"/>
        <v/>
      </c>
      <c r="CF232" s="29" t="str">
        <f t="shared" ca="1" si="411"/>
        <v/>
      </c>
      <c r="CG232" s="29" t="str">
        <f t="shared" ca="1" si="412"/>
        <v/>
      </c>
      <c r="CH232" s="29" t="str">
        <f t="shared" ca="1" si="413"/>
        <v/>
      </c>
      <c r="CI232" s="29" t="str">
        <f t="shared" ca="1" si="414"/>
        <v/>
      </c>
      <c r="CJ232" s="29" t="str">
        <f t="shared" ca="1" si="415"/>
        <v/>
      </c>
      <c r="CK232" s="29" t="str">
        <f t="shared" ca="1" si="416"/>
        <v/>
      </c>
      <c r="CL232" s="29" t="str">
        <f t="shared" ca="1" si="417"/>
        <v/>
      </c>
      <c r="CM232" s="29" t="str">
        <f t="shared" ca="1" si="418"/>
        <v/>
      </c>
      <c r="CN232" s="29" t="str">
        <f t="shared" ca="1" si="419"/>
        <v/>
      </c>
      <c r="CO232" s="29" t="str">
        <f t="shared" ca="1" si="420"/>
        <v/>
      </c>
      <c r="CP232" s="29" t="str">
        <f t="shared" ca="1" si="421"/>
        <v/>
      </c>
      <c r="CQ232" s="29" t="str">
        <f t="shared" ca="1" si="422"/>
        <v/>
      </c>
      <c r="CR232" s="29" t="str">
        <f t="shared" ca="1" si="423"/>
        <v/>
      </c>
      <c r="CS232" s="29" t="str">
        <f t="shared" ca="1" si="424"/>
        <v/>
      </c>
      <c r="CT232" s="29" t="str">
        <f t="shared" ca="1" si="425"/>
        <v/>
      </c>
      <c r="CU232" s="29" t="str">
        <f t="shared" ca="1" si="426"/>
        <v/>
      </c>
      <c r="CV232" s="29" t="str">
        <f t="shared" ca="1" si="427"/>
        <v/>
      </c>
      <c r="CW232" s="29" t="str">
        <f t="shared" ca="1" si="428"/>
        <v/>
      </c>
      <c r="CX232" s="29" t="str">
        <f t="shared" ca="1" si="429"/>
        <v/>
      </c>
      <c r="CY232" s="29" t="str">
        <f t="shared" ca="1" si="430"/>
        <v/>
      </c>
      <c r="CZ232" s="29" t="str">
        <f t="shared" ca="1" si="431"/>
        <v/>
      </c>
      <c r="DA232" s="29" t="str">
        <f t="shared" ca="1" si="432"/>
        <v/>
      </c>
      <c r="DB232" s="29" t="str">
        <f t="shared" ca="1" si="433"/>
        <v/>
      </c>
      <c r="DC232" s="29" t="str">
        <f t="shared" ca="1" si="434"/>
        <v/>
      </c>
      <c r="DD232" s="29" t="str">
        <f t="shared" ca="1" si="435"/>
        <v/>
      </c>
      <c r="DE232" s="29" t="str">
        <f t="shared" ca="1" si="436"/>
        <v/>
      </c>
      <c r="DF232" s="29" t="str">
        <f t="shared" ca="1" si="437"/>
        <v/>
      </c>
      <c r="DG232" s="29" t="str">
        <f t="shared" ca="1" si="438"/>
        <v/>
      </c>
      <c r="DH232" s="29" t="str">
        <f t="shared" ca="1" si="439"/>
        <v/>
      </c>
      <c r="DI232" s="29" t="str">
        <f t="shared" ca="1" si="440"/>
        <v/>
      </c>
      <c r="DJ232" s="29" t="str">
        <f t="shared" ca="1" si="441"/>
        <v/>
      </c>
      <c r="DK232" s="29" t="str">
        <f t="shared" ca="1" si="442"/>
        <v/>
      </c>
      <c r="DL232" s="29" t="str">
        <f t="shared" ca="1" si="443"/>
        <v/>
      </c>
      <c r="DM232" s="29" t="str">
        <f t="shared" ca="1" si="444"/>
        <v/>
      </c>
      <c r="JD232">
        <f t="shared" si="145"/>
        <v>0</v>
      </c>
      <c r="JE232">
        <f t="shared" si="445"/>
        <v>0</v>
      </c>
      <c r="JF232" t="str">
        <f t="shared" ca="1" si="446"/>
        <v/>
      </c>
      <c r="JG232" t="str">
        <f t="shared" ca="1" si="447"/>
        <v/>
      </c>
      <c r="JH232" t="str">
        <f t="shared" ca="1" si="448"/>
        <v/>
      </c>
      <c r="JI232" t="str">
        <f t="shared" ca="1" si="449"/>
        <v/>
      </c>
    </row>
    <row r="233" spans="3:269" x14ac:dyDescent="0.2">
      <c r="C233" s="9">
        <f t="array" aca="1" ref="C233" ca="1">MIN(IF($L$7=0, 0, IF(INDIRECT($L$6)&gt;0, IF(ROW(INDIRECT($L$6))&gt;C232, ROW(INDIRECT($L$6)), MAXR))))</f>
        <v>9999999</v>
      </c>
      <c r="D233" s="9">
        <f t="shared" ca="1" si="85"/>
        <v>0</v>
      </c>
      <c r="E233" s="9">
        <f t="shared" ca="1" si="389"/>
        <v>0</v>
      </c>
      <c r="F233" s="105" t="str">
        <f t="shared" ca="1" si="390"/>
        <v/>
      </c>
      <c r="G233" s="7">
        <f t="shared" ca="1" si="391"/>
        <v>0</v>
      </c>
      <c r="H233" s="33">
        <f t="shared" ref="H233:W257" ca="1" si="452">IF(OR($C233=MAXR, $C233=0, H$24=0, H$19=0), 0, IF(LEN(INDIRECT($F$9&amp;H$20&amp;$C233))=0, NULL,  INDIRECT($F$9&amp;H$20&amp;$C233)))</f>
        <v>0</v>
      </c>
      <c r="I233" s="33">
        <f t="shared" ca="1" si="452"/>
        <v>0</v>
      </c>
      <c r="J233" s="33">
        <f t="shared" ca="1" si="452"/>
        <v>0</v>
      </c>
      <c r="K233" s="33">
        <f t="shared" ca="1" si="452"/>
        <v>0</v>
      </c>
      <c r="L233" s="33">
        <f t="shared" ca="1" si="452"/>
        <v>0</v>
      </c>
      <c r="M233" s="33">
        <f t="shared" ca="1" si="452"/>
        <v>0</v>
      </c>
      <c r="N233" s="33">
        <f t="shared" ca="1" si="452"/>
        <v>0</v>
      </c>
      <c r="O233" s="33">
        <f t="shared" ca="1" si="452"/>
        <v>0</v>
      </c>
      <c r="P233" s="33">
        <f t="shared" ca="1" si="452"/>
        <v>0</v>
      </c>
      <c r="Q233" s="33">
        <f t="shared" ca="1" si="452"/>
        <v>0</v>
      </c>
      <c r="R233" s="33">
        <f t="shared" ca="1" si="451"/>
        <v>0</v>
      </c>
      <c r="S233" s="33">
        <f t="shared" ca="1" si="451"/>
        <v>0</v>
      </c>
      <c r="T233" s="33">
        <f t="shared" ca="1" si="451"/>
        <v>0</v>
      </c>
      <c r="U233" s="33">
        <f t="shared" ca="1" si="451"/>
        <v>0</v>
      </c>
      <c r="V233" s="33">
        <f t="shared" ca="1" si="451"/>
        <v>0</v>
      </c>
      <c r="W233" s="33">
        <f t="shared" ca="1" si="451"/>
        <v>0</v>
      </c>
      <c r="X233" s="33">
        <f t="shared" ca="1" si="451"/>
        <v>0</v>
      </c>
      <c r="Y233" s="33">
        <f t="shared" ca="1" si="451"/>
        <v>0</v>
      </c>
      <c r="Z233" s="33">
        <f t="shared" ca="1" si="451"/>
        <v>0</v>
      </c>
      <c r="AA233" s="33">
        <f t="shared" ca="1" si="451"/>
        <v>0</v>
      </c>
      <c r="AB233" s="33">
        <f t="shared" ca="1" si="451"/>
        <v>0</v>
      </c>
      <c r="AC233" s="33">
        <f t="shared" ca="1" si="388"/>
        <v>0</v>
      </c>
      <c r="AD233" s="33">
        <f t="shared" ca="1" si="388"/>
        <v>0</v>
      </c>
      <c r="AE233" s="33">
        <f t="shared" ca="1" si="388"/>
        <v>0</v>
      </c>
      <c r="AF233" s="33">
        <f t="shared" ca="1" si="388"/>
        <v>0</v>
      </c>
      <c r="AG233" s="33">
        <f t="shared" ca="1" si="388"/>
        <v>0</v>
      </c>
      <c r="AH233" s="33">
        <f t="shared" ca="1" si="388"/>
        <v>0</v>
      </c>
      <c r="AI233" s="33">
        <f t="shared" ca="1" si="388"/>
        <v>0</v>
      </c>
      <c r="AJ233" s="33">
        <f t="shared" ca="1" si="388"/>
        <v>0</v>
      </c>
      <c r="AK233" s="33">
        <f t="shared" ca="1" si="388"/>
        <v>0</v>
      </c>
      <c r="AL233" s="33">
        <f t="shared" ca="1" si="388"/>
        <v>0</v>
      </c>
      <c r="AM233" s="33">
        <f t="shared" ca="1" si="450"/>
        <v>0</v>
      </c>
      <c r="AN233" s="33">
        <f t="shared" ca="1" si="450"/>
        <v>0</v>
      </c>
      <c r="AO233" s="33">
        <f t="shared" ca="1" si="450"/>
        <v>0</v>
      </c>
      <c r="AP233" s="33">
        <f t="shared" ca="1" si="450"/>
        <v>0</v>
      </c>
      <c r="AQ233" s="33">
        <f t="shared" ca="1" si="450"/>
        <v>0</v>
      </c>
      <c r="AR233" s="33">
        <f t="shared" ca="1" si="450"/>
        <v>0</v>
      </c>
      <c r="AS233" s="33">
        <f t="shared" ca="1" si="450"/>
        <v>0</v>
      </c>
      <c r="AT233" s="33">
        <f t="shared" ca="1" si="450"/>
        <v>0</v>
      </c>
      <c r="AU233" s="33">
        <f t="shared" ca="1" si="380"/>
        <v>0</v>
      </c>
      <c r="AV233" s="33">
        <f t="shared" ca="1" si="380"/>
        <v>0</v>
      </c>
      <c r="AW233" s="33">
        <f t="shared" ca="1" si="386"/>
        <v>0</v>
      </c>
      <c r="AX233" s="33">
        <f t="shared" ca="1" si="386"/>
        <v>0</v>
      </c>
      <c r="AY233" s="33">
        <f t="shared" ca="1" si="386"/>
        <v>0</v>
      </c>
      <c r="AZ233" s="33">
        <f t="shared" ca="1" si="386"/>
        <v>0</v>
      </c>
      <c r="BA233" s="33">
        <f t="shared" ca="1" si="386"/>
        <v>0</v>
      </c>
      <c r="BB233" s="33">
        <f t="shared" ca="1" si="386"/>
        <v>0</v>
      </c>
      <c r="BC233" s="33">
        <f t="shared" ca="1" si="386"/>
        <v>0</v>
      </c>
      <c r="BD233" s="33">
        <f t="shared" ca="1" si="386"/>
        <v>0</v>
      </c>
      <c r="BE233" s="33">
        <f t="shared" ca="1" si="386"/>
        <v>0</v>
      </c>
      <c r="BF233" s="33">
        <f t="shared" ca="1" si="386"/>
        <v>0</v>
      </c>
      <c r="BG233" s="33">
        <f t="shared" ca="1" si="386"/>
        <v>0</v>
      </c>
      <c r="BH233" s="33"/>
      <c r="BJ233" s="148" t="str">
        <f t="shared" ca="1" si="392"/>
        <v/>
      </c>
      <c r="BL233" s="30"/>
      <c r="BN233" s="29" t="str">
        <f t="shared" ca="1" si="393"/>
        <v/>
      </c>
      <c r="BO233" s="29" t="str">
        <f t="shared" ca="1" si="394"/>
        <v/>
      </c>
      <c r="BP233" s="29" t="str">
        <f t="shared" ca="1" si="395"/>
        <v/>
      </c>
      <c r="BQ233" s="29" t="str">
        <f t="shared" ca="1" si="396"/>
        <v/>
      </c>
      <c r="BR233" s="29" t="str">
        <f t="shared" ca="1" si="397"/>
        <v/>
      </c>
      <c r="BS233" s="29" t="str">
        <f t="shared" ca="1" si="398"/>
        <v/>
      </c>
      <c r="BT233" s="29" t="str">
        <f t="shared" ca="1" si="399"/>
        <v/>
      </c>
      <c r="BU233" s="29" t="str">
        <f t="shared" ca="1" si="400"/>
        <v/>
      </c>
      <c r="BV233" s="29" t="str">
        <f t="shared" ca="1" si="401"/>
        <v/>
      </c>
      <c r="BW233" s="29" t="str">
        <f t="shared" ca="1" si="402"/>
        <v/>
      </c>
      <c r="BX233" s="29" t="str">
        <f t="shared" ca="1" si="403"/>
        <v/>
      </c>
      <c r="BY233" s="29" t="str">
        <f t="shared" ca="1" si="404"/>
        <v/>
      </c>
      <c r="BZ233" s="29" t="str">
        <f t="shared" ca="1" si="405"/>
        <v/>
      </c>
      <c r="CA233" s="29" t="str">
        <f t="shared" ca="1" si="406"/>
        <v/>
      </c>
      <c r="CB233" s="29" t="str">
        <f t="shared" ca="1" si="407"/>
        <v/>
      </c>
      <c r="CC233" s="29" t="str">
        <f t="shared" ca="1" si="408"/>
        <v/>
      </c>
      <c r="CD233" s="29" t="str">
        <f t="shared" ca="1" si="409"/>
        <v/>
      </c>
      <c r="CE233" s="29" t="str">
        <f t="shared" ca="1" si="410"/>
        <v/>
      </c>
      <c r="CF233" s="29" t="str">
        <f t="shared" ca="1" si="411"/>
        <v/>
      </c>
      <c r="CG233" s="29" t="str">
        <f t="shared" ca="1" si="412"/>
        <v/>
      </c>
      <c r="CH233" s="29" t="str">
        <f t="shared" ca="1" si="413"/>
        <v/>
      </c>
      <c r="CI233" s="29" t="str">
        <f t="shared" ca="1" si="414"/>
        <v/>
      </c>
      <c r="CJ233" s="29" t="str">
        <f t="shared" ca="1" si="415"/>
        <v/>
      </c>
      <c r="CK233" s="29" t="str">
        <f t="shared" ca="1" si="416"/>
        <v/>
      </c>
      <c r="CL233" s="29" t="str">
        <f t="shared" ca="1" si="417"/>
        <v/>
      </c>
      <c r="CM233" s="29" t="str">
        <f t="shared" ca="1" si="418"/>
        <v/>
      </c>
      <c r="CN233" s="29" t="str">
        <f t="shared" ca="1" si="419"/>
        <v/>
      </c>
      <c r="CO233" s="29" t="str">
        <f t="shared" ca="1" si="420"/>
        <v/>
      </c>
      <c r="CP233" s="29" t="str">
        <f t="shared" ca="1" si="421"/>
        <v/>
      </c>
      <c r="CQ233" s="29" t="str">
        <f t="shared" ca="1" si="422"/>
        <v/>
      </c>
      <c r="CR233" s="29" t="str">
        <f t="shared" ca="1" si="423"/>
        <v/>
      </c>
      <c r="CS233" s="29" t="str">
        <f t="shared" ca="1" si="424"/>
        <v/>
      </c>
      <c r="CT233" s="29" t="str">
        <f t="shared" ca="1" si="425"/>
        <v/>
      </c>
      <c r="CU233" s="29" t="str">
        <f t="shared" ca="1" si="426"/>
        <v/>
      </c>
      <c r="CV233" s="29" t="str">
        <f t="shared" ca="1" si="427"/>
        <v/>
      </c>
      <c r="CW233" s="29" t="str">
        <f t="shared" ca="1" si="428"/>
        <v/>
      </c>
      <c r="CX233" s="29" t="str">
        <f t="shared" ca="1" si="429"/>
        <v/>
      </c>
      <c r="CY233" s="29" t="str">
        <f t="shared" ca="1" si="430"/>
        <v/>
      </c>
      <c r="CZ233" s="29" t="str">
        <f t="shared" ca="1" si="431"/>
        <v/>
      </c>
      <c r="DA233" s="29" t="str">
        <f t="shared" ca="1" si="432"/>
        <v/>
      </c>
      <c r="DB233" s="29" t="str">
        <f t="shared" ca="1" si="433"/>
        <v/>
      </c>
      <c r="DC233" s="29" t="str">
        <f t="shared" ca="1" si="434"/>
        <v/>
      </c>
      <c r="DD233" s="29" t="str">
        <f t="shared" ca="1" si="435"/>
        <v/>
      </c>
      <c r="DE233" s="29" t="str">
        <f t="shared" ca="1" si="436"/>
        <v/>
      </c>
      <c r="DF233" s="29" t="str">
        <f t="shared" ca="1" si="437"/>
        <v/>
      </c>
      <c r="DG233" s="29" t="str">
        <f t="shared" ca="1" si="438"/>
        <v/>
      </c>
      <c r="DH233" s="29" t="str">
        <f t="shared" ca="1" si="439"/>
        <v/>
      </c>
      <c r="DI233" s="29" t="str">
        <f t="shared" ca="1" si="440"/>
        <v/>
      </c>
      <c r="DJ233" s="29" t="str">
        <f t="shared" ca="1" si="441"/>
        <v/>
      </c>
      <c r="DK233" s="29" t="str">
        <f t="shared" ca="1" si="442"/>
        <v/>
      </c>
      <c r="DL233" s="29" t="str">
        <f t="shared" ca="1" si="443"/>
        <v/>
      </c>
      <c r="DM233" s="29" t="str">
        <f t="shared" ca="1" si="444"/>
        <v/>
      </c>
      <c r="JD233">
        <f t="shared" si="145"/>
        <v>0</v>
      </c>
      <c r="JE233">
        <f t="shared" si="445"/>
        <v>0</v>
      </c>
      <c r="JF233" t="str">
        <f t="shared" ca="1" si="446"/>
        <v/>
      </c>
      <c r="JG233" t="str">
        <f t="shared" ca="1" si="447"/>
        <v/>
      </c>
      <c r="JH233" t="str">
        <f t="shared" ca="1" si="448"/>
        <v/>
      </c>
      <c r="JI233" t="str">
        <f t="shared" ca="1" si="449"/>
        <v/>
      </c>
    </row>
    <row r="234" spans="3:269" x14ac:dyDescent="0.2">
      <c r="C234" s="9">
        <f t="array" aca="1" ref="C234" ca="1">MIN(IF($L$7=0, 0, IF(INDIRECT($L$6)&gt;0, IF(ROW(INDIRECT($L$6))&gt;C233, ROW(INDIRECT($L$6)), MAXR))))</f>
        <v>9999999</v>
      </c>
      <c r="D234" s="9">
        <f t="shared" ca="1" si="85"/>
        <v>0</v>
      </c>
      <c r="E234" s="9">
        <f t="shared" ca="1" si="389"/>
        <v>0</v>
      </c>
      <c r="F234" s="105" t="str">
        <f t="shared" ca="1" si="390"/>
        <v/>
      </c>
      <c r="G234" s="7">
        <f t="shared" ca="1" si="391"/>
        <v>0</v>
      </c>
      <c r="H234" s="33">
        <f t="shared" ca="1" si="452"/>
        <v>0</v>
      </c>
      <c r="I234" s="33">
        <f t="shared" ca="1" si="452"/>
        <v>0</v>
      </c>
      <c r="J234" s="33">
        <f t="shared" ca="1" si="452"/>
        <v>0</v>
      </c>
      <c r="K234" s="33">
        <f t="shared" ca="1" si="452"/>
        <v>0</v>
      </c>
      <c r="L234" s="33">
        <f t="shared" ca="1" si="452"/>
        <v>0</v>
      </c>
      <c r="M234" s="33">
        <f t="shared" ca="1" si="452"/>
        <v>0</v>
      </c>
      <c r="N234" s="33">
        <f t="shared" ca="1" si="452"/>
        <v>0</v>
      </c>
      <c r="O234" s="33">
        <f t="shared" ca="1" si="452"/>
        <v>0</v>
      </c>
      <c r="P234" s="33">
        <f t="shared" ca="1" si="452"/>
        <v>0</v>
      </c>
      <c r="Q234" s="33">
        <f t="shared" ca="1" si="452"/>
        <v>0</v>
      </c>
      <c r="R234" s="33">
        <f t="shared" ca="1" si="451"/>
        <v>0</v>
      </c>
      <c r="S234" s="33">
        <f t="shared" ca="1" si="451"/>
        <v>0</v>
      </c>
      <c r="T234" s="33">
        <f t="shared" ca="1" si="451"/>
        <v>0</v>
      </c>
      <c r="U234" s="33">
        <f t="shared" ca="1" si="451"/>
        <v>0</v>
      </c>
      <c r="V234" s="33">
        <f t="shared" ca="1" si="451"/>
        <v>0</v>
      </c>
      <c r="W234" s="33">
        <f t="shared" ca="1" si="451"/>
        <v>0</v>
      </c>
      <c r="X234" s="33">
        <f t="shared" ca="1" si="451"/>
        <v>0</v>
      </c>
      <c r="Y234" s="33">
        <f t="shared" ca="1" si="451"/>
        <v>0</v>
      </c>
      <c r="Z234" s="33">
        <f t="shared" ca="1" si="451"/>
        <v>0</v>
      </c>
      <c r="AA234" s="33">
        <f t="shared" ca="1" si="451"/>
        <v>0</v>
      </c>
      <c r="AB234" s="33">
        <f t="shared" ca="1" si="451"/>
        <v>0</v>
      </c>
      <c r="AC234" s="33">
        <f t="shared" ca="1" si="388"/>
        <v>0</v>
      </c>
      <c r="AD234" s="33">
        <f t="shared" ca="1" si="388"/>
        <v>0</v>
      </c>
      <c r="AE234" s="33">
        <f t="shared" ca="1" si="388"/>
        <v>0</v>
      </c>
      <c r="AF234" s="33">
        <f t="shared" ca="1" si="388"/>
        <v>0</v>
      </c>
      <c r="AG234" s="33">
        <f t="shared" ca="1" si="388"/>
        <v>0</v>
      </c>
      <c r="AH234" s="33">
        <f t="shared" ca="1" si="388"/>
        <v>0</v>
      </c>
      <c r="AI234" s="33">
        <f t="shared" ca="1" si="388"/>
        <v>0</v>
      </c>
      <c r="AJ234" s="33">
        <f t="shared" ca="1" si="388"/>
        <v>0</v>
      </c>
      <c r="AK234" s="33">
        <f t="shared" ca="1" si="388"/>
        <v>0</v>
      </c>
      <c r="AL234" s="33">
        <f t="shared" ca="1" si="388"/>
        <v>0</v>
      </c>
      <c r="AM234" s="33">
        <f t="shared" ca="1" si="450"/>
        <v>0</v>
      </c>
      <c r="AN234" s="33">
        <f t="shared" ca="1" si="450"/>
        <v>0</v>
      </c>
      <c r="AO234" s="33">
        <f t="shared" ca="1" si="450"/>
        <v>0</v>
      </c>
      <c r="AP234" s="33">
        <f t="shared" ca="1" si="450"/>
        <v>0</v>
      </c>
      <c r="AQ234" s="33">
        <f t="shared" ca="1" si="450"/>
        <v>0</v>
      </c>
      <c r="AR234" s="33">
        <f t="shared" ca="1" si="450"/>
        <v>0</v>
      </c>
      <c r="AS234" s="33">
        <f t="shared" ca="1" si="450"/>
        <v>0</v>
      </c>
      <c r="AT234" s="33">
        <f t="shared" ca="1" si="450"/>
        <v>0</v>
      </c>
      <c r="AU234" s="33">
        <f t="shared" ca="1" si="380"/>
        <v>0</v>
      </c>
      <c r="AV234" s="33">
        <f t="shared" ca="1" si="380"/>
        <v>0</v>
      </c>
      <c r="AW234" s="33">
        <f t="shared" ca="1" si="386"/>
        <v>0</v>
      </c>
      <c r="AX234" s="33">
        <f t="shared" ca="1" si="386"/>
        <v>0</v>
      </c>
      <c r="AY234" s="33">
        <f t="shared" ca="1" si="386"/>
        <v>0</v>
      </c>
      <c r="AZ234" s="33">
        <f t="shared" ca="1" si="386"/>
        <v>0</v>
      </c>
      <c r="BA234" s="33">
        <f t="shared" ca="1" si="386"/>
        <v>0</v>
      </c>
      <c r="BB234" s="33">
        <f t="shared" ca="1" si="386"/>
        <v>0</v>
      </c>
      <c r="BC234" s="33">
        <f t="shared" ca="1" si="386"/>
        <v>0</v>
      </c>
      <c r="BD234" s="33">
        <f t="shared" ca="1" si="386"/>
        <v>0</v>
      </c>
      <c r="BE234" s="33">
        <f t="shared" ca="1" si="386"/>
        <v>0</v>
      </c>
      <c r="BF234" s="33">
        <f t="shared" ca="1" si="386"/>
        <v>0</v>
      </c>
      <c r="BG234" s="33">
        <f t="shared" ca="1" si="386"/>
        <v>0</v>
      </c>
      <c r="BH234" s="33"/>
      <c r="BJ234" s="148" t="str">
        <f t="shared" ca="1" si="392"/>
        <v/>
      </c>
      <c r="BL234" s="30"/>
      <c r="BN234" s="29" t="str">
        <f t="shared" ca="1" si="393"/>
        <v/>
      </c>
      <c r="BO234" s="29" t="str">
        <f t="shared" ca="1" si="394"/>
        <v/>
      </c>
      <c r="BP234" s="29" t="str">
        <f t="shared" ca="1" si="395"/>
        <v/>
      </c>
      <c r="BQ234" s="29" t="str">
        <f t="shared" ca="1" si="396"/>
        <v/>
      </c>
      <c r="BR234" s="29" t="str">
        <f t="shared" ca="1" si="397"/>
        <v/>
      </c>
      <c r="BS234" s="29" t="str">
        <f t="shared" ca="1" si="398"/>
        <v/>
      </c>
      <c r="BT234" s="29" t="str">
        <f t="shared" ca="1" si="399"/>
        <v/>
      </c>
      <c r="BU234" s="29" t="str">
        <f t="shared" ca="1" si="400"/>
        <v/>
      </c>
      <c r="BV234" s="29" t="str">
        <f t="shared" ca="1" si="401"/>
        <v/>
      </c>
      <c r="BW234" s="29" t="str">
        <f t="shared" ca="1" si="402"/>
        <v/>
      </c>
      <c r="BX234" s="29" t="str">
        <f t="shared" ca="1" si="403"/>
        <v/>
      </c>
      <c r="BY234" s="29" t="str">
        <f t="shared" ca="1" si="404"/>
        <v/>
      </c>
      <c r="BZ234" s="29" t="str">
        <f t="shared" ca="1" si="405"/>
        <v/>
      </c>
      <c r="CA234" s="29" t="str">
        <f t="shared" ca="1" si="406"/>
        <v/>
      </c>
      <c r="CB234" s="29" t="str">
        <f t="shared" ca="1" si="407"/>
        <v/>
      </c>
      <c r="CC234" s="29" t="str">
        <f t="shared" ca="1" si="408"/>
        <v/>
      </c>
      <c r="CD234" s="29" t="str">
        <f t="shared" ca="1" si="409"/>
        <v/>
      </c>
      <c r="CE234" s="29" t="str">
        <f t="shared" ca="1" si="410"/>
        <v/>
      </c>
      <c r="CF234" s="29" t="str">
        <f t="shared" ca="1" si="411"/>
        <v/>
      </c>
      <c r="CG234" s="29" t="str">
        <f t="shared" ca="1" si="412"/>
        <v/>
      </c>
      <c r="CH234" s="29" t="str">
        <f t="shared" ca="1" si="413"/>
        <v/>
      </c>
      <c r="CI234" s="29" t="str">
        <f t="shared" ca="1" si="414"/>
        <v/>
      </c>
      <c r="CJ234" s="29" t="str">
        <f t="shared" ca="1" si="415"/>
        <v/>
      </c>
      <c r="CK234" s="29" t="str">
        <f t="shared" ca="1" si="416"/>
        <v/>
      </c>
      <c r="CL234" s="29" t="str">
        <f t="shared" ca="1" si="417"/>
        <v/>
      </c>
      <c r="CM234" s="29" t="str">
        <f t="shared" ca="1" si="418"/>
        <v/>
      </c>
      <c r="CN234" s="29" t="str">
        <f t="shared" ca="1" si="419"/>
        <v/>
      </c>
      <c r="CO234" s="29" t="str">
        <f t="shared" ca="1" si="420"/>
        <v/>
      </c>
      <c r="CP234" s="29" t="str">
        <f t="shared" ca="1" si="421"/>
        <v/>
      </c>
      <c r="CQ234" s="29" t="str">
        <f t="shared" ca="1" si="422"/>
        <v/>
      </c>
      <c r="CR234" s="29" t="str">
        <f t="shared" ca="1" si="423"/>
        <v/>
      </c>
      <c r="CS234" s="29" t="str">
        <f t="shared" ca="1" si="424"/>
        <v/>
      </c>
      <c r="CT234" s="29" t="str">
        <f t="shared" ca="1" si="425"/>
        <v/>
      </c>
      <c r="CU234" s="29" t="str">
        <f t="shared" ca="1" si="426"/>
        <v/>
      </c>
      <c r="CV234" s="29" t="str">
        <f t="shared" ca="1" si="427"/>
        <v/>
      </c>
      <c r="CW234" s="29" t="str">
        <f t="shared" ca="1" si="428"/>
        <v/>
      </c>
      <c r="CX234" s="29" t="str">
        <f t="shared" ca="1" si="429"/>
        <v/>
      </c>
      <c r="CY234" s="29" t="str">
        <f t="shared" ca="1" si="430"/>
        <v/>
      </c>
      <c r="CZ234" s="29" t="str">
        <f t="shared" ca="1" si="431"/>
        <v/>
      </c>
      <c r="DA234" s="29" t="str">
        <f t="shared" ca="1" si="432"/>
        <v/>
      </c>
      <c r="DB234" s="29" t="str">
        <f t="shared" ca="1" si="433"/>
        <v/>
      </c>
      <c r="DC234" s="29" t="str">
        <f t="shared" ca="1" si="434"/>
        <v/>
      </c>
      <c r="DD234" s="29" t="str">
        <f t="shared" ca="1" si="435"/>
        <v/>
      </c>
      <c r="DE234" s="29" t="str">
        <f t="shared" ca="1" si="436"/>
        <v/>
      </c>
      <c r="DF234" s="29" t="str">
        <f t="shared" ca="1" si="437"/>
        <v/>
      </c>
      <c r="DG234" s="29" t="str">
        <f t="shared" ca="1" si="438"/>
        <v/>
      </c>
      <c r="DH234" s="29" t="str">
        <f t="shared" ca="1" si="439"/>
        <v/>
      </c>
      <c r="DI234" s="29" t="str">
        <f t="shared" ca="1" si="440"/>
        <v/>
      </c>
      <c r="DJ234" s="29" t="str">
        <f t="shared" ca="1" si="441"/>
        <v/>
      </c>
      <c r="DK234" s="29" t="str">
        <f t="shared" ca="1" si="442"/>
        <v/>
      </c>
      <c r="DL234" s="29" t="str">
        <f t="shared" ca="1" si="443"/>
        <v/>
      </c>
      <c r="DM234" s="29" t="str">
        <f t="shared" ca="1" si="444"/>
        <v/>
      </c>
      <c r="JD234">
        <f t="shared" si="145"/>
        <v>0</v>
      </c>
      <c r="JE234">
        <f t="shared" si="445"/>
        <v>0</v>
      </c>
      <c r="JF234" t="str">
        <f t="shared" ca="1" si="446"/>
        <v/>
      </c>
      <c r="JG234" t="str">
        <f t="shared" ca="1" si="447"/>
        <v/>
      </c>
      <c r="JH234" t="str">
        <f t="shared" ca="1" si="448"/>
        <v/>
      </c>
      <c r="JI234" t="str">
        <f t="shared" ca="1" si="449"/>
        <v/>
      </c>
    </row>
    <row r="235" spans="3:269" x14ac:dyDescent="0.2">
      <c r="C235" s="9">
        <f t="array" aca="1" ref="C235" ca="1">MIN(IF($L$7=0, 0, IF(INDIRECT($L$6)&gt;0, IF(ROW(INDIRECT($L$6))&gt;C234, ROW(INDIRECT($L$6)), MAXR))))</f>
        <v>9999999</v>
      </c>
      <c r="D235" s="9">
        <f t="shared" ca="1" si="85"/>
        <v>0</v>
      </c>
      <c r="E235" s="9">
        <f t="shared" ca="1" si="389"/>
        <v>0</v>
      </c>
      <c r="F235" s="105" t="str">
        <f t="shared" ca="1" si="390"/>
        <v/>
      </c>
      <c r="G235" s="7">
        <f t="shared" ca="1" si="391"/>
        <v>0</v>
      </c>
      <c r="H235" s="33">
        <f t="shared" ca="1" si="452"/>
        <v>0</v>
      </c>
      <c r="I235" s="33">
        <f t="shared" ca="1" si="452"/>
        <v>0</v>
      </c>
      <c r="J235" s="33">
        <f t="shared" ca="1" si="452"/>
        <v>0</v>
      </c>
      <c r="K235" s="33">
        <f t="shared" ca="1" si="452"/>
        <v>0</v>
      </c>
      <c r="L235" s="33">
        <f t="shared" ca="1" si="452"/>
        <v>0</v>
      </c>
      <c r="M235" s="33">
        <f t="shared" ca="1" si="452"/>
        <v>0</v>
      </c>
      <c r="N235" s="33">
        <f t="shared" ca="1" si="452"/>
        <v>0</v>
      </c>
      <c r="O235" s="33">
        <f t="shared" ca="1" si="452"/>
        <v>0</v>
      </c>
      <c r="P235" s="33">
        <f t="shared" ca="1" si="452"/>
        <v>0</v>
      </c>
      <c r="Q235" s="33">
        <f t="shared" ca="1" si="452"/>
        <v>0</v>
      </c>
      <c r="R235" s="33">
        <f t="shared" ca="1" si="451"/>
        <v>0</v>
      </c>
      <c r="S235" s="33">
        <f t="shared" ca="1" si="451"/>
        <v>0</v>
      </c>
      <c r="T235" s="33">
        <f t="shared" ca="1" si="451"/>
        <v>0</v>
      </c>
      <c r="U235" s="33">
        <f t="shared" ca="1" si="451"/>
        <v>0</v>
      </c>
      <c r="V235" s="33">
        <f t="shared" ca="1" si="451"/>
        <v>0</v>
      </c>
      <c r="W235" s="33">
        <f t="shared" ca="1" si="451"/>
        <v>0</v>
      </c>
      <c r="X235" s="33">
        <f t="shared" ca="1" si="451"/>
        <v>0</v>
      </c>
      <c r="Y235" s="33">
        <f t="shared" ca="1" si="451"/>
        <v>0</v>
      </c>
      <c r="Z235" s="33">
        <f t="shared" ca="1" si="451"/>
        <v>0</v>
      </c>
      <c r="AA235" s="33">
        <f t="shared" ca="1" si="451"/>
        <v>0</v>
      </c>
      <c r="AB235" s="33">
        <f t="shared" ca="1" si="451"/>
        <v>0</v>
      </c>
      <c r="AC235" s="33">
        <f t="shared" ca="1" si="388"/>
        <v>0</v>
      </c>
      <c r="AD235" s="33">
        <f t="shared" ca="1" si="388"/>
        <v>0</v>
      </c>
      <c r="AE235" s="33">
        <f t="shared" ca="1" si="388"/>
        <v>0</v>
      </c>
      <c r="AF235" s="33">
        <f t="shared" ca="1" si="388"/>
        <v>0</v>
      </c>
      <c r="AG235" s="33">
        <f t="shared" ca="1" si="388"/>
        <v>0</v>
      </c>
      <c r="AH235" s="33">
        <f t="shared" ca="1" si="388"/>
        <v>0</v>
      </c>
      <c r="AI235" s="33">
        <f t="shared" ca="1" si="388"/>
        <v>0</v>
      </c>
      <c r="AJ235" s="33">
        <f t="shared" ca="1" si="388"/>
        <v>0</v>
      </c>
      <c r="AK235" s="33">
        <f t="shared" ca="1" si="388"/>
        <v>0</v>
      </c>
      <c r="AL235" s="33">
        <f t="shared" ca="1" si="388"/>
        <v>0</v>
      </c>
      <c r="AM235" s="33">
        <f t="shared" ca="1" si="450"/>
        <v>0</v>
      </c>
      <c r="AN235" s="33">
        <f t="shared" ca="1" si="450"/>
        <v>0</v>
      </c>
      <c r="AO235" s="33">
        <f t="shared" ca="1" si="450"/>
        <v>0</v>
      </c>
      <c r="AP235" s="33">
        <f t="shared" ca="1" si="450"/>
        <v>0</v>
      </c>
      <c r="AQ235" s="33">
        <f t="shared" ca="1" si="450"/>
        <v>0</v>
      </c>
      <c r="AR235" s="33">
        <f t="shared" ca="1" si="450"/>
        <v>0</v>
      </c>
      <c r="AS235" s="33">
        <f t="shared" ca="1" si="450"/>
        <v>0</v>
      </c>
      <c r="AT235" s="33">
        <f t="shared" ca="1" si="450"/>
        <v>0</v>
      </c>
      <c r="AU235" s="33">
        <f t="shared" ca="1" si="380"/>
        <v>0</v>
      </c>
      <c r="AV235" s="33">
        <f t="shared" ca="1" si="380"/>
        <v>0</v>
      </c>
      <c r="AW235" s="33">
        <f t="shared" ca="1" si="386"/>
        <v>0</v>
      </c>
      <c r="AX235" s="33">
        <f t="shared" ca="1" si="386"/>
        <v>0</v>
      </c>
      <c r="AY235" s="33">
        <f t="shared" ca="1" si="386"/>
        <v>0</v>
      </c>
      <c r="AZ235" s="33">
        <f t="shared" ca="1" si="386"/>
        <v>0</v>
      </c>
      <c r="BA235" s="33">
        <f t="shared" ca="1" si="386"/>
        <v>0</v>
      </c>
      <c r="BB235" s="33">
        <f t="shared" ca="1" si="386"/>
        <v>0</v>
      </c>
      <c r="BC235" s="33">
        <f t="shared" ca="1" si="386"/>
        <v>0</v>
      </c>
      <c r="BD235" s="33">
        <f t="shared" ca="1" si="386"/>
        <v>0</v>
      </c>
      <c r="BE235" s="33">
        <f t="shared" ca="1" si="386"/>
        <v>0</v>
      </c>
      <c r="BF235" s="33">
        <f t="shared" ca="1" si="386"/>
        <v>0</v>
      </c>
      <c r="BG235" s="33">
        <f t="shared" ca="1" si="386"/>
        <v>0</v>
      </c>
      <c r="BH235" s="33"/>
      <c r="BJ235" s="148" t="str">
        <f t="shared" ca="1" si="392"/>
        <v/>
      </c>
      <c r="BL235" s="30"/>
      <c r="BN235" s="29" t="str">
        <f t="shared" ca="1" si="393"/>
        <v/>
      </c>
      <c r="BO235" s="29" t="str">
        <f t="shared" ca="1" si="394"/>
        <v/>
      </c>
      <c r="BP235" s="29" t="str">
        <f t="shared" ca="1" si="395"/>
        <v/>
      </c>
      <c r="BQ235" s="29" t="str">
        <f t="shared" ca="1" si="396"/>
        <v/>
      </c>
      <c r="BR235" s="29" t="str">
        <f t="shared" ca="1" si="397"/>
        <v/>
      </c>
      <c r="BS235" s="29" t="str">
        <f t="shared" ca="1" si="398"/>
        <v/>
      </c>
      <c r="BT235" s="29" t="str">
        <f t="shared" ca="1" si="399"/>
        <v/>
      </c>
      <c r="BU235" s="29" t="str">
        <f t="shared" ca="1" si="400"/>
        <v/>
      </c>
      <c r="BV235" s="29" t="str">
        <f t="shared" ca="1" si="401"/>
        <v/>
      </c>
      <c r="BW235" s="29" t="str">
        <f t="shared" ca="1" si="402"/>
        <v/>
      </c>
      <c r="BX235" s="29" t="str">
        <f t="shared" ca="1" si="403"/>
        <v/>
      </c>
      <c r="BY235" s="29" t="str">
        <f t="shared" ca="1" si="404"/>
        <v/>
      </c>
      <c r="BZ235" s="29" t="str">
        <f t="shared" ca="1" si="405"/>
        <v/>
      </c>
      <c r="CA235" s="29" t="str">
        <f t="shared" ca="1" si="406"/>
        <v/>
      </c>
      <c r="CB235" s="29" t="str">
        <f t="shared" ca="1" si="407"/>
        <v/>
      </c>
      <c r="CC235" s="29" t="str">
        <f t="shared" ca="1" si="408"/>
        <v/>
      </c>
      <c r="CD235" s="29" t="str">
        <f t="shared" ca="1" si="409"/>
        <v/>
      </c>
      <c r="CE235" s="29" t="str">
        <f t="shared" ca="1" si="410"/>
        <v/>
      </c>
      <c r="CF235" s="29" t="str">
        <f t="shared" ca="1" si="411"/>
        <v/>
      </c>
      <c r="CG235" s="29" t="str">
        <f t="shared" ca="1" si="412"/>
        <v/>
      </c>
      <c r="CH235" s="29" t="str">
        <f t="shared" ca="1" si="413"/>
        <v/>
      </c>
      <c r="CI235" s="29" t="str">
        <f t="shared" ca="1" si="414"/>
        <v/>
      </c>
      <c r="CJ235" s="29" t="str">
        <f t="shared" ca="1" si="415"/>
        <v/>
      </c>
      <c r="CK235" s="29" t="str">
        <f t="shared" ca="1" si="416"/>
        <v/>
      </c>
      <c r="CL235" s="29" t="str">
        <f t="shared" ca="1" si="417"/>
        <v/>
      </c>
      <c r="CM235" s="29" t="str">
        <f t="shared" ca="1" si="418"/>
        <v/>
      </c>
      <c r="CN235" s="29" t="str">
        <f t="shared" ca="1" si="419"/>
        <v/>
      </c>
      <c r="CO235" s="29" t="str">
        <f t="shared" ca="1" si="420"/>
        <v/>
      </c>
      <c r="CP235" s="29" t="str">
        <f t="shared" ca="1" si="421"/>
        <v/>
      </c>
      <c r="CQ235" s="29" t="str">
        <f t="shared" ca="1" si="422"/>
        <v/>
      </c>
      <c r="CR235" s="29" t="str">
        <f t="shared" ca="1" si="423"/>
        <v/>
      </c>
      <c r="CS235" s="29" t="str">
        <f t="shared" ca="1" si="424"/>
        <v/>
      </c>
      <c r="CT235" s="29" t="str">
        <f t="shared" ca="1" si="425"/>
        <v/>
      </c>
      <c r="CU235" s="29" t="str">
        <f t="shared" ca="1" si="426"/>
        <v/>
      </c>
      <c r="CV235" s="29" t="str">
        <f t="shared" ca="1" si="427"/>
        <v/>
      </c>
      <c r="CW235" s="29" t="str">
        <f t="shared" ca="1" si="428"/>
        <v/>
      </c>
      <c r="CX235" s="29" t="str">
        <f t="shared" ca="1" si="429"/>
        <v/>
      </c>
      <c r="CY235" s="29" t="str">
        <f t="shared" ca="1" si="430"/>
        <v/>
      </c>
      <c r="CZ235" s="29" t="str">
        <f t="shared" ca="1" si="431"/>
        <v/>
      </c>
      <c r="DA235" s="29" t="str">
        <f t="shared" ca="1" si="432"/>
        <v/>
      </c>
      <c r="DB235" s="29" t="str">
        <f t="shared" ca="1" si="433"/>
        <v/>
      </c>
      <c r="DC235" s="29" t="str">
        <f t="shared" ca="1" si="434"/>
        <v/>
      </c>
      <c r="DD235" s="29" t="str">
        <f t="shared" ca="1" si="435"/>
        <v/>
      </c>
      <c r="DE235" s="29" t="str">
        <f t="shared" ca="1" si="436"/>
        <v/>
      </c>
      <c r="DF235" s="29" t="str">
        <f t="shared" ca="1" si="437"/>
        <v/>
      </c>
      <c r="DG235" s="29" t="str">
        <f t="shared" ca="1" si="438"/>
        <v/>
      </c>
      <c r="DH235" s="29" t="str">
        <f t="shared" ca="1" si="439"/>
        <v/>
      </c>
      <c r="DI235" s="29" t="str">
        <f t="shared" ca="1" si="440"/>
        <v/>
      </c>
      <c r="DJ235" s="29" t="str">
        <f t="shared" ca="1" si="441"/>
        <v/>
      </c>
      <c r="DK235" s="29" t="str">
        <f t="shared" ca="1" si="442"/>
        <v/>
      </c>
      <c r="DL235" s="29" t="str">
        <f t="shared" ca="1" si="443"/>
        <v/>
      </c>
      <c r="DM235" s="29" t="str">
        <f t="shared" ca="1" si="444"/>
        <v/>
      </c>
      <c r="JD235">
        <f t="shared" si="145"/>
        <v>0</v>
      </c>
      <c r="JE235">
        <f t="shared" si="445"/>
        <v>0</v>
      </c>
      <c r="JF235" t="str">
        <f t="shared" ca="1" si="446"/>
        <v/>
      </c>
      <c r="JG235" t="str">
        <f t="shared" ca="1" si="447"/>
        <v/>
      </c>
      <c r="JH235" t="str">
        <f t="shared" ca="1" si="448"/>
        <v/>
      </c>
      <c r="JI235" t="str">
        <f t="shared" ca="1" si="449"/>
        <v/>
      </c>
    </row>
    <row r="236" spans="3:269" x14ac:dyDescent="0.2">
      <c r="C236" s="9">
        <f t="array" aca="1" ref="C236" ca="1">MIN(IF($L$7=0, 0, IF(INDIRECT($L$6)&gt;0, IF(ROW(INDIRECT($L$6))&gt;C235, ROW(INDIRECT($L$6)), MAXR))))</f>
        <v>9999999</v>
      </c>
      <c r="D236" s="9">
        <f t="shared" ca="1" si="85"/>
        <v>0</v>
      </c>
      <c r="E236" s="9">
        <f t="shared" ca="1" si="389"/>
        <v>0</v>
      </c>
      <c r="F236" s="105" t="str">
        <f t="shared" ca="1" si="390"/>
        <v/>
      </c>
      <c r="G236" s="7">
        <f t="shared" ca="1" si="391"/>
        <v>0</v>
      </c>
      <c r="H236" s="33">
        <f t="shared" ca="1" si="452"/>
        <v>0</v>
      </c>
      <c r="I236" s="33">
        <f t="shared" ca="1" si="452"/>
        <v>0</v>
      </c>
      <c r="J236" s="33">
        <f t="shared" ca="1" si="452"/>
        <v>0</v>
      </c>
      <c r="K236" s="33">
        <f t="shared" ca="1" si="452"/>
        <v>0</v>
      </c>
      <c r="L236" s="33">
        <f t="shared" ca="1" si="452"/>
        <v>0</v>
      </c>
      <c r="M236" s="33">
        <f t="shared" ca="1" si="452"/>
        <v>0</v>
      </c>
      <c r="N236" s="33">
        <f t="shared" ca="1" si="452"/>
        <v>0</v>
      </c>
      <c r="O236" s="33">
        <f t="shared" ca="1" si="452"/>
        <v>0</v>
      </c>
      <c r="P236" s="33">
        <f t="shared" ca="1" si="452"/>
        <v>0</v>
      </c>
      <c r="Q236" s="33">
        <f t="shared" ca="1" si="452"/>
        <v>0</v>
      </c>
      <c r="R236" s="33">
        <f t="shared" ca="1" si="451"/>
        <v>0</v>
      </c>
      <c r="S236" s="33">
        <f t="shared" ca="1" si="451"/>
        <v>0</v>
      </c>
      <c r="T236" s="33">
        <f t="shared" ca="1" si="451"/>
        <v>0</v>
      </c>
      <c r="U236" s="33">
        <f t="shared" ca="1" si="451"/>
        <v>0</v>
      </c>
      <c r="V236" s="33">
        <f t="shared" ca="1" si="451"/>
        <v>0</v>
      </c>
      <c r="W236" s="33">
        <f t="shared" ca="1" si="451"/>
        <v>0</v>
      </c>
      <c r="X236" s="33">
        <f t="shared" ca="1" si="451"/>
        <v>0</v>
      </c>
      <c r="Y236" s="33">
        <f t="shared" ca="1" si="451"/>
        <v>0</v>
      </c>
      <c r="Z236" s="33">
        <f t="shared" ca="1" si="451"/>
        <v>0</v>
      </c>
      <c r="AA236" s="33">
        <f t="shared" ca="1" si="451"/>
        <v>0</v>
      </c>
      <c r="AB236" s="33">
        <f t="shared" ca="1" si="451"/>
        <v>0</v>
      </c>
      <c r="AC236" s="33">
        <f t="shared" ca="1" si="388"/>
        <v>0</v>
      </c>
      <c r="AD236" s="33">
        <f t="shared" ca="1" si="388"/>
        <v>0</v>
      </c>
      <c r="AE236" s="33">
        <f t="shared" ca="1" si="388"/>
        <v>0</v>
      </c>
      <c r="AF236" s="33">
        <f t="shared" ca="1" si="388"/>
        <v>0</v>
      </c>
      <c r="AG236" s="33">
        <f t="shared" ca="1" si="388"/>
        <v>0</v>
      </c>
      <c r="AH236" s="33">
        <f t="shared" ca="1" si="388"/>
        <v>0</v>
      </c>
      <c r="AI236" s="33">
        <f t="shared" ca="1" si="388"/>
        <v>0</v>
      </c>
      <c r="AJ236" s="33">
        <f t="shared" ca="1" si="388"/>
        <v>0</v>
      </c>
      <c r="AK236" s="33">
        <f t="shared" ca="1" si="388"/>
        <v>0</v>
      </c>
      <c r="AL236" s="33">
        <f t="shared" ca="1" si="388"/>
        <v>0</v>
      </c>
      <c r="AM236" s="33">
        <f t="shared" ca="1" si="450"/>
        <v>0</v>
      </c>
      <c r="AN236" s="33">
        <f t="shared" ca="1" si="450"/>
        <v>0</v>
      </c>
      <c r="AO236" s="33">
        <f t="shared" ca="1" si="450"/>
        <v>0</v>
      </c>
      <c r="AP236" s="33">
        <f t="shared" ca="1" si="450"/>
        <v>0</v>
      </c>
      <c r="AQ236" s="33">
        <f t="shared" ca="1" si="450"/>
        <v>0</v>
      </c>
      <c r="AR236" s="33">
        <f t="shared" ca="1" si="450"/>
        <v>0</v>
      </c>
      <c r="AS236" s="33">
        <f t="shared" ca="1" si="450"/>
        <v>0</v>
      </c>
      <c r="AT236" s="33">
        <f t="shared" ca="1" si="450"/>
        <v>0</v>
      </c>
      <c r="AU236" s="33">
        <f t="shared" ca="1" si="380"/>
        <v>0</v>
      </c>
      <c r="AV236" s="33">
        <f t="shared" ca="1" si="380"/>
        <v>0</v>
      </c>
      <c r="AW236" s="33">
        <f t="shared" ca="1" si="386"/>
        <v>0</v>
      </c>
      <c r="AX236" s="33">
        <f t="shared" ca="1" si="386"/>
        <v>0</v>
      </c>
      <c r="AY236" s="33">
        <f t="shared" ca="1" si="386"/>
        <v>0</v>
      </c>
      <c r="AZ236" s="33">
        <f t="shared" ca="1" si="386"/>
        <v>0</v>
      </c>
      <c r="BA236" s="33">
        <f t="shared" ca="1" si="386"/>
        <v>0</v>
      </c>
      <c r="BB236" s="33">
        <f t="shared" ca="1" si="386"/>
        <v>0</v>
      </c>
      <c r="BC236" s="33">
        <f t="shared" ca="1" si="386"/>
        <v>0</v>
      </c>
      <c r="BD236" s="33">
        <f t="shared" ca="1" si="386"/>
        <v>0</v>
      </c>
      <c r="BE236" s="33">
        <f t="shared" ca="1" si="386"/>
        <v>0</v>
      </c>
      <c r="BF236" s="33">
        <f t="shared" ca="1" si="386"/>
        <v>0</v>
      </c>
      <c r="BG236" s="33">
        <f t="shared" ca="1" si="386"/>
        <v>0</v>
      </c>
      <c r="BH236" s="33"/>
      <c r="BJ236" s="148" t="str">
        <f t="shared" ca="1" si="392"/>
        <v/>
      </c>
      <c r="BL236" s="30"/>
      <c r="BN236" s="29" t="str">
        <f t="shared" ca="1" si="393"/>
        <v/>
      </c>
      <c r="BO236" s="29" t="str">
        <f t="shared" ca="1" si="394"/>
        <v/>
      </c>
      <c r="BP236" s="29" t="str">
        <f t="shared" ca="1" si="395"/>
        <v/>
      </c>
      <c r="BQ236" s="29" t="str">
        <f t="shared" ca="1" si="396"/>
        <v/>
      </c>
      <c r="BR236" s="29" t="str">
        <f t="shared" ca="1" si="397"/>
        <v/>
      </c>
      <c r="BS236" s="29" t="str">
        <f t="shared" ca="1" si="398"/>
        <v/>
      </c>
      <c r="BT236" s="29" t="str">
        <f t="shared" ca="1" si="399"/>
        <v/>
      </c>
      <c r="BU236" s="29" t="str">
        <f t="shared" ca="1" si="400"/>
        <v/>
      </c>
      <c r="BV236" s="29" t="str">
        <f t="shared" ca="1" si="401"/>
        <v/>
      </c>
      <c r="BW236" s="29" t="str">
        <f t="shared" ca="1" si="402"/>
        <v/>
      </c>
      <c r="BX236" s="29" t="str">
        <f t="shared" ca="1" si="403"/>
        <v/>
      </c>
      <c r="BY236" s="29" t="str">
        <f t="shared" ca="1" si="404"/>
        <v/>
      </c>
      <c r="BZ236" s="29" t="str">
        <f t="shared" ca="1" si="405"/>
        <v/>
      </c>
      <c r="CA236" s="29" t="str">
        <f t="shared" ca="1" si="406"/>
        <v/>
      </c>
      <c r="CB236" s="29" t="str">
        <f t="shared" ca="1" si="407"/>
        <v/>
      </c>
      <c r="CC236" s="29" t="str">
        <f t="shared" ca="1" si="408"/>
        <v/>
      </c>
      <c r="CD236" s="29" t="str">
        <f t="shared" ca="1" si="409"/>
        <v/>
      </c>
      <c r="CE236" s="29" t="str">
        <f t="shared" ca="1" si="410"/>
        <v/>
      </c>
      <c r="CF236" s="29" t="str">
        <f t="shared" ca="1" si="411"/>
        <v/>
      </c>
      <c r="CG236" s="29" t="str">
        <f t="shared" ca="1" si="412"/>
        <v/>
      </c>
      <c r="CH236" s="29" t="str">
        <f t="shared" ca="1" si="413"/>
        <v/>
      </c>
      <c r="CI236" s="29" t="str">
        <f t="shared" ca="1" si="414"/>
        <v/>
      </c>
      <c r="CJ236" s="29" t="str">
        <f t="shared" ca="1" si="415"/>
        <v/>
      </c>
      <c r="CK236" s="29" t="str">
        <f t="shared" ca="1" si="416"/>
        <v/>
      </c>
      <c r="CL236" s="29" t="str">
        <f t="shared" ca="1" si="417"/>
        <v/>
      </c>
      <c r="CM236" s="29" t="str">
        <f t="shared" ca="1" si="418"/>
        <v/>
      </c>
      <c r="CN236" s="29" t="str">
        <f t="shared" ca="1" si="419"/>
        <v/>
      </c>
      <c r="CO236" s="29" t="str">
        <f t="shared" ca="1" si="420"/>
        <v/>
      </c>
      <c r="CP236" s="29" t="str">
        <f t="shared" ca="1" si="421"/>
        <v/>
      </c>
      <c r="CQ236" s="29" t="str">
        <f t="shared" ca="1" si="422"/>
        <v/>
      </c>
      <c r="CR236" s="29" t="str">
        <f t="shared" ca="1" si="423"/>
        <v/>
      </c>
      <c r="CS236" s="29" t="str">
        <f t="shared" ca="1" si="424"/>
        <v/>
      </c>
      <c r="CT236" s="29" t="str">
        <f t="shared" ca="1" si="425"/>
        <v/>
      </c>
      <c r="CU236" s="29" t="str">
        <f t="shared" ca="1" si="426"/>
        <v/>
      </c>
      <c r="CV236" s="29" t="str">
        <f t="shared" ca="1" si="427"/>
        <v/>
      </c>
      <c r="CW236" s="29" t="str">
        <f t="shared" ca="1" si="428"/>
        <v/>
      </c>
      <c r="CX236" s="29" t="str">
        <f t="shared" ca="1" si="429"/>
        <v/>
      </c>
      <c r="CY236" s="29" t="str">
        <f t="shared" ca="1" si="430"/>
        <v/>
      </c>
      <c r="CZ236" s="29" t="str">
        <f t="shared" ca="1" si="431"/>
        <v/>
      </c>
      <c r="DA236" s="29" t="str">
        <f t="shared" ca="1" si="432"/>
        <v/>
      </c>
      <c r="DB236" s="29" t="str">
        <f t="shared" ca="1" si="433"/>
        <v/>
      </c>
      <c r="DC236" s="29" t="str">
        <f t="shared" ca="1" si="434"/>
        <v/>
      </c>
      <c r="DD236" s="29" t="str">
        <f t="shared" ca="1" si="435"/>
        <v/>
      </c>
      <c r="DE236" s="29" t="str">
        <f t="shared" ca="1" si="436"/>
        <v/>
      </c>
      <c r="DF236" s="29" t="str">
        <f t="shared" ca="1" si="437"/>
        <v/>
      </c>
      <c r="DG236" s="29" t="str">
        <f t="shared" ca="1" si="438"/>
        <v/>
      </c>
      <c r="DH236" s="29" t="str">
        <f t="shared" ca="1" si="439"/>
        <v/>
      </c>
      <c r="DI236" s="29" t="str">
        <f t="shared" ca="1" si="440"/>
        <v/>
      </c>
      <c r="DJ236" s="29" t="str">
        <f t="shared" ca="1" si="441"/>
        <v/>
      </c>
      <c r="DK236" s="29" t="str">
        <f t="shared" ca="1" si="442"/>
        <v/>
      </c>
      <c r="DL236" s="29" t="str">
        <f t="shared" ca="1" si="443"/>
        <v/>
      </c>
      <c r="DM236" s="29" t="str">
        <f t="shared" ca="1" si="444"/>
        <v/>
      </c>
      <c r="JD236">
        <f t="shared" si="145"/>
        <v>0</v>
      </c>
      <c r="JE236">
        <f t="shared" si="445"/>
        <v>0</v>
      </c>
      <c r="JF236" t="str">
        <f t="shared" ca="1" si="446"/>
        <v/>
      </c>
      <c r="JG236" t="str">
        <f t="shared" ca="1" si="447"/>
        <v/>
      </c>
      <c r="JH236" t="str">
        <f t="shared" ca="1" si="448"/>
        <v/>
      </c>
      <c r="JI236" t="str">
        <f t="shared" ca="1" si="449"/>
        <v/>
      </c>
    </row>
    <row r="237" spans="3:269" x14ac:dyDescent="0.2">
      <c r="C237" s="9">
        <f t="array" aca="1" ref="C237" ca="1">MIN(IF($L$7=0, 0, IF(INDIRECT($L$6)&gt;0, IF(ROW(INDIRECT($L$6))&gt;C236, ROW(INDIRECT($L$6)), MAXR))))</f>
        <v>9999999</v>
      </c>
      <c r="D237" s="9">
        <f t="shared" ca="1" si="85"/>
        <v>0</v>
      </c>
      <c r="E237" s="9">
        <f t="shared" ca="1" si="389"/>
        <v>0</v>
      </c>
      <c r="F237" s="105" t="str">
        <f t="shared" ca="1" si="390"/>
        <v/>
      </c>
      <c r="G237" s="7">
        <f t="shared" ca="1" si="391"/>
        <v>0</v>
      </c>
      <c r="H237" s="33">
        <f t="shared" ca="1" si="452"/>
        <v>0</v>
      </c>
      <c r="I237" s="33">
        <f t="shared" ca="1" si="452"/>
        <v>0</v>
      </c>
      <c r="J237" s="33">
        <f t="shared" ca="1" si="452"/>
        <v>0</v>
      </c>
      <c r="K237" s="33">
        <f t="shared" ca="1" si="452"/>
        <v>0</v>
      </c>
      <c r="L237" s="33">
        <f t="shared" ca="1" si="452"/>
        <v>0</v>
      </c>
      <c r="M237" s="33">
        <f t="shared" ca="1" si="452"/>
        <v>0</v>
      </c>
      <c r="N237" s="33">
        <f t="shared" ca="1" si="452"/>
        <v>0</v>
      </c>
      <c r="O237" s="33">
        <f t="shared" ca="1" si="452"/>
        <v>0</v>
      </c>
      <c r="P237" s="33">
        <f t="shared" ca="1" si="452"/>
        <v>0</v>
      </c>
      <c r="Q237" s="33">
        <f t="shared" ca="1" si="452"/>
        <v>0</v>
      </c>
      <c r="R237" s="33">
        <f t="shared" ca="1" si="451"/>
        <v>0</v>
      </c>
      <c r="S237" s="33">
        <f t="shared" ca="1" si="451"/>
        <v>0</v>
      </c>
      <c r="T237" s="33">
        <f t="shared" ca="1" si="451"/>
        <v>0</v>
      </c>
      <c r="U237" s="33">
        <f t="shared" ca="1" si="451"/>
        <v>0</v>
      </c>
      <c r="V237" s="33">
        <f t="shared" ca="1" si="451"/>
        <v>0</v>
      </c>
      <c r="W237" s="33">
        <f t="shared" ca="1" si="451"/>
        <v>0</v>
      </c>
      <c r="X237" s="33">
        <f t="shared" ca="1" si="451"/>
        <v>0</v>
      </c>
      <c r="Y237" s="33">
        <f t="shared" ca="1" si="451"/>
        <v>0</v>
      </c>
      <c r="Z237" s="33">
        <f t="shared" ca="1" si="451"/>
        <v>0</v>
      </c>
      <c r="AA237" s="33">
        <f t="shared" ca="1" si="451"/>
        <v>0</v>
      </c>
      <c r="AB237" s="33">
        <f t="shared" ca="1" si="451"/>
        <v>0</v>
      </c>
      <c r="AC237" s="33">
        <f t="shared" ca="1" si="388"/>
        <v>0</v>
      </c>
      <c r="AD237" s="33">
        <f t="shared" ca="1" si="388"/>
        <v>0</v>
      </c>
      <c r="AE237" s="33">
        <f t="shared" ca="1" si="388"/>
        <v>0</v>
      </c>
      <c r="AF237" s="33">
        <f t="shared" ca="1" si="388"/>
        <v>0</v>
      </c>
      <c r="AG237" s="33">
        <f t="shared" ca="1" si="388"/>
        <v>0</v>
      </c>
      <c r="AH237" s="33">
        <f t="shared" ca="1" si="388"/>
        <v>0</v>
      </c>
      <c r="AI237" s="33">
        <f t="shared" ca="1" si="388"/>
        <v>0</v>
      </c>
      <c r="AJ237" s="33">
        <f t="shared" ca="1" si="388"/>
        <v>0</v>
      </c>
      <c r="AK237" s="33">
        <f t="shared" ca="1" si="388"/>
        <v>0</v>
      </c>
      <c r="AL237" s="33">
        <f t="shared" ca="1" si="388"/>
        <v>0</v>
      </c>
      <c r="AM237" s="33">
        <f t="shared" ca="1" si="450"/>
        <v>0</v>
      </c>
      <c r="AN237" s="33">
        <f t="shared" ca="1" si="450"/>
        <v>0</v>
      </c>
      <c r="AO237" s="33">
        <f t="shared" ca="1" si="450"/>
        <v>0</v>
      </c>
      <c r="AP237" s="33">
        <f t="shared" ca="1" si="450"/>
        <v>0</v>
      </c>
      <c r="AQ237" s="33">
        <f t="shared" ca="1" si="450"/>
        <v>0</v>
      </c>
      <c r="AR237" s="33">
        <f t="shared" ca="1" si="450"/>
        <v>0</v>
      </c>
      <c r="AS237" s="33">
        <f t="shared" ca="1" si="450"/>
        <v>0</v>
      </c>
      <c r="AT237" s="33">
        <f t="shared" ca="1" si="450"/>
        <v>0</v>
      </c>
      <c r="AU237" s="33">
        <f t="shared" ca="1" si="380"/>
        <v>0</v>
      </c>
      <c r="AV237" s="33">
        <f t="shared" ca="1" si="380"/>
        <v>0</v>
      </c>
      <c r="AW237" s="33">
        <f t="shared" ca="1" si="386"/>
        <v>0</v>
      </c>
      <c r="AX237" s="33">
        <f t="shared" ca="1" si="386"/>
        <v>0</v>
      </c>
      <c r="AY237" s="33">
        <f t="shared" ca="1" si="386"/>
        <v>0</v>
      </c>
      <c r="AZ237" s="33">
        <f t="shared" ca="1" si="386"/>
        <v>0</v>
      </c>
      <c r="BA237" s="33">
        <f t="shared" ca="1" si="386"/>
        <v>0</v>
      </c>
      <c r="BB237" s="33">
        <f t="shared" ca="1" si="386"/>
        <v>0</v>
      </c>
      <c r="BC237" s="33">
        <f t="shared" ca="1" si="386"/>
        <v>0</v>
      </c>
      <c r="BD237" s="33">
        <f t="shared" ca="1" si="386"/>
        <v>0</v>
      </c>
      <c r="BE237" s="33">
        <f t="shared" ca="1" si="386"/>
        <v>0</v>
      </c>
      <c r="BF237" s="33">
        <f t="shared" ca="1" si="386"/>
        <v>0</v>
      </c>
      <c r="BG237" s="33">
        <f t="shared" ca="1" si="386"/>
        <v>0</v>
      </c>
      <c r="BH237" s="33"/>
      <c r="BJ237" s="148" t="str">
        <f t="shared" ca="1" si="392"/>
        <v/>
      </c>
      <c r="BL237" s="30"/>
      <c r="BN237" s="29" t="str">
        <f t="shared" ca="1" si="393"/>
        <v/>
      </c>
      <c r="BO237" s="29" t="str">
        <f t="shared" ca="1" si="394"/>
        <v/>
      </c>
      <c r="BP237" s="29" t="str">
        <f t="shared" ca="1" si="395"/>
        <v/>
      </c>
      <c r="BQ237" s="29" t="str">
        <f t="shared" ca="1" si="396"/>
        <v/>
      </c>
      <c r="BR237" s="29" t="str">
        <f t="shared" ca="1" si="397"/>
        <v/>
      </c>
      <c r="BS237" s="29" t="str">
        <f t="shared" ca="1" si="398"/>
        <v/>
      </c>
      <c r="BT237" s="29" t="str">
        <f t="shared" ca="1" si="399"/>
        <v/>
      </c>
      <c r="BU237" s="29" t="str">
        <f t="shared" ca="1" si="400"/>
        <v/>
      </c>
      <c r="BV237" s="29" t="str">
        <f t="shared" ca="1" si="401"/>
        <v/>
      </c>
      <c r="BW237" s="29" t="str">
        <f t="shared" ca="1" si="402"/>
        <v/>
      </c>
      <c r="BX237" s="29" t="str">
        <f t="shared" ca="1" si="403"/>
        <v/>
      </c>
      <c r="BY237" s="29" t="str">
        <f t="shared" ca="1" si="404"/>
        <v/>
      </c>
      <c r="BZ237" s="29" t="str">
        <f t="shared" ca="1" si="405"/>
        <v/>
      </c>
      <c r="CA237" s="29" t="str">
        <f t="shared" ca="1" si="406"/>
        <v/>
      </c>
      <c r="CB237" s="29" t="str">
        <f t="shared" ca="1" si="407"/>
        <v/>
      </c>
      <c r="CC237" s="29" t="str">
        <f t="shared" ca="1" si="408"/>
        <v/>
      </c>
      <c r="CD237" s="29" t="str">
        <f t="shared" ca="1" si="409"/>
        <v/>
      </c>
      <c r="CE237" s="29" t="str">
        <f t="shared" ca="1" si="410"/>
        <v/>
      </c>
      <c r="CF237" s="29" t="str">
        <f t="shared" ca="1" si="411"/>
        <v/>
      </c>
      <c r="CG237" s="29" t="str">
        <f t="shared" ca="1" si="412"/>
        <v/>
      </c>
      <c r="CH237" s="29" t="str">
        <f t="shared" ca="1" si="413"/>
        <v/>
      </c>
      <c r="CI237" s="29" t="str">
        <f t="shared" ca="1" si="414"/>
        <v/>
      </c>
      <c r="CJ237" s="29" t="str">
        <f t="shared" ca="1" si="415"/>
        <v/>
      </c>
      <c r="CK237" s="29" t="str">
        <f t="shared" ca="1" si="416"/>
        <v/>
      </c>
      <c r="CL237" s="29" t="str">
        <f t="shared" ca="1" si="417"/>
        <v/>
      </c>
      <c r="CM237" s="29" t="str">
        <f t="shared" ca="1" si="418"/>
        <v/>
      </c>
      <c r="CN237" s="29" t="str">
        <f t="shared" ca="1" si="419"/>
        <v/>
      </c>
      <c r="CO237" s="29" t="str">
        <f t="shared" ca="1" si="420"/>
        <v/>
      </c>
      <c r="CP237" s="29" t="str">
        <f t="shared" ca="1" si="421"/>
        <v/>
      </c>
      <c r="CQ237" s="29" t="str">
        <f t="shared" ca="1" si="422"/>
        <v/>
      </c>
      <c r="CR237" s="29" t="str">
        <f t="shared" ca="1" si="423"/>
        <v/>
      </c>
      <c r="CS237" s="29" t="str">
        <f t="shared" ca="1" si="424"/>
        <v/>
      </c>
      <c r="CT237" s="29" t="str">
        <f t="shared" ca="1" si="425"/>
        <v/>
      </c>
      <c r="CU237" s="29" t="str">
        <f t="shared" ca="1" si="426"/>
        <v/>
      </c>
      <c r="CV237" s="29" t="str">
        <f t="shared" ca="1" si="427"/>
        <v/>
      </c>
      <c r="CW237" s="29" t="str">
        <f t="shared" ca="1" si="428"/>
        <v/>
      </c>
      <c r="CX237" s="29" t="str">
        <f t="shared" ca="1" si="429"/>
        <v/>
      </c>
      <c r="CY237" s="29" t="str">
        <f t="shared" ca="1" si="430"/>
        <v/>
      </c>
      <c r="CZ237" s="29" t="str">
        <f t="shared" ca="1" si="431"/>
        <v/>
      </c>
      <c r="DA237" s="29" t="str">
        <f t="shared" ca="1" si="432"/>
        <v/>
      </c>
      <c r="DB237" s="29" t="str">
        <f t="shared" ca="1" si="433"/>
        <v/>
      </c>
      <c r="DC237" s="29" t="str">
        <f t="shared" ca="1" si="434"/>
        <v/>
      </c>
      <c r="DD237" s="29" t="str">
        <f t="shared" ca="1" si="435"/>
        <v/>
      </c>
      <c r="DE237" s="29" t="str">
        <f t="shared" ca="1" si="436"/>
        <v/>
      </c>
      <c r="DF237" s="29" t="str">
        <f t="shared" ca="1" si="437"/>
        <v/>
      </c>
      <c r="DG237" s="29" t="str">
        <f t="shared" ca="1" si="438"/>
        <v/>
      </c>
      <c r="DH237" s="29" t="str">
        <f t="shared" ca="1" si="439"/>
        <v/>
      </c>
      <c r="DI237" s="29" t="str">
        <f t="shared" ca="1" si="440"/>
        <v/>
      </c>
      <c r="DJ237" s="29" t="str">
        <f t="shared" ca="1" si="441"/>
        <v/>
      </c>
      <c r="DK237" s="29" t="str">
        <f t="shared" ca="1" si="442"/>
        <v/>
      </c>
      <c r="DL237" s="29" t="str">
        <f t="shared" ca="1" si="443"/>
        <v/>
      </c>
      <c r="DM237" s="29" t="str">
        <f t="shared" ca="1" si="444"/>
        <v/>
      </c>
      <c r="JD237">
        <f t="shared" si="145"/>
        <v>0</v>
      </c>
      <c r="JE237">
        <f t="shared" si="445"/>
        <v>0</v>
      </c>
      <c r="JF237" t="str">
        <f t="shared" ca="1" si="446"/>
        <v/>
      </c>
      <c r="JG237" t="str">
        <f t="shared" ca="1" si="447"/>
        <v/>
      </c>
      <c r="JH237" t="str">
        <f t="shared" ca="1" si="448"/>
        <v/>
      </c>
      <c r="JI237" t="str">
        <f t="shared" ca="1" si="449"/>
        <v/>
      </c>
    </row>
    <row r="238" spans="3:269" x14ac:dyDescent="0.2">
      <c r="C238" s="9">
        <f t="array" aca="1" ref="C238" ca="1">MIN(IF($L$7=0, 0, IF(INDIRECT($L$6)&gt;0, IF(ROW(INDIRECT($L$6))&gt;C237, ROW(INDIRECT($L$6)), MAXR))))</f>
        <v>9999999</v>
      </c>
      <c r="D238" s="9">
        <f t="shared" ca="1" si="85"/>
        <v>0</v>
      </c>
      <c r="E238" s="9">
        <f t="shared" ca="1" si="389"/>
        <v>0</v>
      </c>
      <c r="F238" s="105" t="str">
        <f t="shared" ca="1" si="390"/>
        <v/>
      </c>
      <c r="G238" s="7">
        <f t="shared" ca="1" si="391"/>
        <v>0</v>
      </c>
      <c r="H238" s="33">
        <f t="shared" ca="1" si="452"/>
        <v>0</v>
      </c>
      <c r="I238" s="33">
        <f t="shared" ca="1" si="452"/>
        <v>0</v>
      </c>
      <c r="J238" s="33">
        <f t="shared" ca="1" si="452"/>
        <v>0</v>
      </c>
      <c r="K238" s="33">
        <f t="shared" ca="1" si="452"/>
        <v>0</v>
      </c>
      <c r="L238" s="33">
        <f t="shared" ca="1" si="452"/>
        <v>0</v>
      </c>
      <c r="M238" s="33">
        <f t="shared" ca="1" si="452"/>
        <v>0</v>
      </c>
      <c r="N238" s="33">
        <f t="shared" ca="1" si="452"/>
        <v>0</v>
      </c>
      <c r="O238" s="33">
        <f t="shared" ca="1" si="452"/>
        <v>0</v>
      </c>
      <c r="P238" s="33">
        <f t="shared" ca="1" si="452"/>
        <v>0</v>
      </c>
      <c r="Q238" s="33">
        <f t="shared" ca="1" si="452"/>
        <v>0</v>
      </c>
      <c r="R238" s="33">
        <f t="shared" ca="1" si="451"/>
        <v>0</v>
      </c>
      <c r="S238" s="33">
        <f t="shared" ca="1" si="451"/>
        <v>0</v>
      </c>
      <c r="T238" s="33">
        <f t="shared" ca="1" si="451"/>
        <v>0</v>
      </c>
      <c r="U238" s="33">
        <f t="shared" ca="1" si="451"/>
        <v>0</v>
      </c>
      <c r="V238" s="33">
        <f t="shared" ca="1" si="451"/>
        <v>0</v>
      </c>
      <c r="W238" s="33">
        <f t="shared" ca="1" si="451"/>
        <v>0</v>
      </c>
      <c r="X238" s="33">
        <f t="shared" ca="1" si="451"/>
        <v>0</v>
      </c>
      <c r="Y238" s="33">
        <f t="shared" ca="1" si="451"/>
        <v>0</v>
      </c>
      <c r="Z238" s="33">
        <f t="shared" ca="1" si="451"/>
        <v>0</v>
      </c>
      <c r="AA238" s="33">
        <f t="shared" ca="1" si="451"/>
        <v>0</v>
      </c>
      <c r="AB238" s="33">
        <f t="shared" ca="1" si="451"/>
        <v>0</v>
      </c>
      <c r="AC238" s="33">
        <f t="shared" ca="1" si="388"/>
        <v>0</v>
      </c>
      <c r="AD238" s="33">
        <f t="shared" ca="1" si="388"/>
        <v>0</v>
      </c>
      <c r="AE238" s="33">
        <f t="shared" ca="1" si="388"/>
        <v>0</v>
      </c>
      <c r="AF238" s="33">
        <f t="shared" ca="1" si="388"/>
        <v>0</v>
      </c>
      <c r="AG238" s="33">
        <f t="shared" ca="1" si="388"/>
        <v>0</v>
      </c>
      <c r="AH238" s="33">
        <f t="shared" ca="1" si="388"/>
        <v>0</v>
      </c>
      <c r="AI238" s="33">
        <f t="shared" ca="1" si="388"/>
        <v>0</v>
      </c>
      <c r="AJ238" s="33">
        <f t="shared" ca="1" si="388"/>
        <v>0</v>
      </c>
      <c r="AK238" s="33">
        <f t="shared" ca="1" si="388"/>
        <v>0</v>
      </c>
      <c r="AL238" s="33">
        <f t="shared" ca="1" si="388"/>
        <v>0</v>
      </c>
      <c r="AM238" s="33">
        <f t="shared" ca="1" si="450"/>
        <v>0</v>
      </c>
      <c r="AN238" s="33">
        <f t="shared" ca="1" si="450"/>
        <v>0</v>
      </c>
      <c r="AO238" s="33">
        <f t="shared" ca="1" si="450"/>
        <v>0</v>
      </c>
      <c r="AP238" s="33">
        <f t="shared" ca="1" si="450"/>
        <v>0</v>
      </c>
      <c r="AQ238" s="33">
        <f t="shared" ca="1" si="450"/>
        <v>0</v>
      </c>
      <c r="AR238" s="33">
        <f t="shared" ca="1" si="450"/>
        <v>0</v>
      </c>
      <c r="AS238" s="33">
        <f t="shared" ca="1" si="450"/>
        <v>0</v>
      </c>
      <c r="AT238" s="33">
        <f t="shared" ca="1" si="450"/>
        <v>0</v>
      </c>
      <c r="AU238" s="33">
        <f t="shared" ca="1" si="380"/>
        <v>0</v>
      </c>
      <c r="AV238" s="33">
        <f t="shared" ca="1" si="380"/>
        <v>0</v>
      </c>
      <c r="AW238" s="33">
        <f t="shared" ca="1" si="386"/>
        <v>0</v>
      </c>
      <c r="AX238" s="33">
        <f t="shared" ref="AX238:BG238" ca="1" si="453">IF(OR($C238=MAXR, $C238=0, AX$24=0, AX$19=0), 0, IF(LEN(INDIRECT($F$9&amp;AX$20&amp;$C238))=0, NULL,  INDIRECT($F$9&amp;AX$20&amp;$C238)))</f>
        <v>0</v>
      </c>
      <c r="AY238" s="33">
        <f t="shared" ca="1" si="453"/>
        <v>0</v>
      </c>
      <c r="AZ238" s="33">
        <f t="shared" ca="1" si="453"/>
        <v>0</v>
      </c>
      <c r="BA238" s="33">
        <f t="shared" ca="1" si="453"/>
        <v>0</v>
      </c>
      <c r="BB238" s="33">
        <f t="shared" ca="1" si="453"/>
        <v>0</v>
      </c>
      <c r="BC238" s="33">
        <f t="shared" ca="1" si="453"/>
        <v>0</v>
      </c>
      <c r="BD238" s="33">
        <f t="shared" ca="1" si="453"/>
        <v>0</v>
      </c>
      <c r="BE238" s="33">
        <f t="shared" ca="1" si="453"/>
        <v>0</v>
      </c>
      <c r="BF238" s="33">
        <f t="shared" ca="1" si="453"/>
        <v>0</v>
      </c>
      <c r="BG238" s="33">
        <f t="shared" ca="1" si="453"/>
        <v>0</v>
      </c>
      <c r="BH238" s="33"/>
      <c r="BJ238" s="148" t="str">
        <f t="shared" ca="1" si="392"/>
        <v/>
      </c>
      <c r="BL238" s="30"/>
      <c r="BN238" s="29" t="str">
        <f t="shared" ca="1" si="393"/>
        <v/>
      </c>
      <c r="BO238" s="29" t="str">
        <f t="shared" ca="1" si="394"/>
        <v/>
      </c>
      <c r="BP238" s="29" t="str">
        <f t="shared" ca="1" si="395"/>
        <v/>
      </c>
      <c r="BQ238" s="29" t="str">
        <f t="shared" ca="1" si="396"/>
        <v/>
      </c>
      <c r="BR238" s="29" t="str">
        <f t="shared" ca="1" si="397"/>
        <v/>
      </c>
      <c r="BS238" s="29" t="str">
        <f t="shared" ca="1" si="398"/>
        <v/>
      </c>
      <c r="BT238" s="29" t="str">
        <f t="shared" ca="1" si="399"/>
        <v/>
      </c>
      <c r="BU238" s="29" t="str">
        <f t="shared" ca="1" si="400"/>
        <v/>
      </c>
      <c r="BV238" s="29" t="str">
        <f t="shared" ca="1" si="401"/>
        <v/>
      </c>
      <c r="BW238" s="29" t="str">
        <f t="shared" ca="1" si="402"/>
        <v/>
      </c>
      <c r="BX238" s="29" t="str">
        <f t="shared" ca="1" si="403"/>
        <v/>
      </c>
      <c r="BY238" s="29" t="str">
        <f t="shared" ca="1" si="404"/>
        <v/>
      </c>
      <c r="BZ238" s="29" t="str">
        <f t="shared" ca="1" si="405"/>
        <v/>
      </c>
      <c r="CA238" s="29" t="str">
        <f t="shared" ca="1" si="406"/>
        <v/>
      </c>
      <c r="CB238" s="29" t="str">
        <f t="shared" ca="1" si="407"/>
        <v/>
      </c>
      <c r="CC238" s="29" t="str">
        <f t="shared" ca="1" si="408"/>
        <v/>
      </c>
      <c r="CD238" s="29" t="str">
        <f t="shared" ca="1" si="409"/>
        <v/>
      </c>
      <c r="CE238" s="29" t="str">
        <f t="shared" ca="1" si="410"/>
        <v/>
      </c>
      <c r="CF238" s="29" t="str">
        <f t="shared" ca="1" si="411"/>
        <v/>
      </c>
      <c r="CG238" s="29" t="str">
        <f t="shared" ca="1" si="412"/>
        <v/>
      </c>
      <c r="CH238" s="29" t="str">
        <f t="shared" ca="1" si="413"/>
        <v/>
      </c>
      <c r="CI238" s="29" t="str">
        <f t="shared" ca="1" si="414"/>
        <v/>
      </c>
      <c r="CJ238" s="29" t="str">
        <f t="shared" ca="1" si="415"/>
        <v/>
      </c>
      <c r="CK238" s="29" t="str">
        <f t="shared" ca="1" si="416"/>
        <v/>
      </c>
      <c r="CL238" s="29" t="str">
        <f t="shared" ca="1" si="417"/>
        <v/>
      </c>
      <c r="CM238" s="29" t="str">
        <f t="shared" ca="1" si="418"/>
        <v/>
      </c>
      <c r="CN238" s="29" t="str">
        <f t="shared" ca="1" si="419"/>
        <v/>
      </c>
      <c r="CO238" s="29" t="str">
        <f t="shared" ca="1" si="420"/>
        <v/>
      </c>
      <c r="CP238" s="29" t="str">
        <f t="shared" ca="1" si="421"/>
        <v/>
      </c>
      <c r="CQ238" s="29" t="str">
        <f t="shared" ca="1" si="422"/>
        <v/>
      </c>
      <c r="CR238" s="29" t="str">
        <f t="shared" ca="1" si="423"/>
        <v/>
      </c>
      <c r="CS238" s="29" t="str">
        <f t="shared" ca="1" si="424"/>
        <v/>
      </c>
      <c r="CT238" s="29" t="str">
        <f t="shared" ca="1" si="425"/>
        <v/>
      </c>
      <c r="CU238" s="29" t="str">
        <f t="shared" ca="1" si="426"/>
        <v/>
      </c>
      <c r="CV238" s="29" t="str">
        <f t="shared" ca="1" si="427"/>
        <v/>
      </c>
      <c r="CW238" s="29" t="str">
        <f t="shared" ca="1" si="428"/>
        <v/>
      </c>
      <c r="CX238" s="29" t="str">
        <f t="shared" ca="1" si="429"/>
        <v/>
      </c>
      <c r="CY238" s="29" t="str">
        <f t="shared" ca="1" si="430"/>
        <v/>
      </c>
      <c r="CZ238" s="29" t="str">
        <f t="shared" ca="1" si="431"/>
        <v/>
      </c>
      <c r="DA238" s="29" t="str">
        <f t="shared" ca="1" si="432"/>
        <v/>
      </c>
      <c r="DB238" s="29" t="str">
        <f t="shared" ca="1" si="433"/>
        <v/>
      </c>
      <c r="DC238" s="29" t="str">
        <f t="shared" ca="1" si="434"/>
        <v/>
      </c>
      <c r="DD238" s="29" t="str">
        <f t="shared" ca="1" si="435"/>
        <v/>
      </c>
      <c r="DE238" s="29" t="str">
        <f t="shared" ca="1" si="436"/>
        <v/>
      </c>
      <c r="DF238" s="29" t="str">
        <f t="shared" ca="1" si="437"/>
        <v/>
      </c>
      <c r="DG238" s="29" t="str">
        <f t="shared" ca="1" si="438"/>
        <v/>
      </c>
      <c r="DH238" s="29" t="str">
        <f t="shared" ca="1" si="439"/>
        <v/>
      </c>
      <c r="DI238" s="29" t="str">
        <f t="shared" ca="1" si="440"/>
        <v/>
      </c>
      <c r="DJ238" s="29" t="str">
        <f t="shared" ca="1" si="441"/>
        <v/>
      </c>
      <c r="DK238" s="29" t="str">
        <f t="shared" ca="1" si="442"/>
        <v/>
      </c>
      <c r="DL238" s="29" t="str">
        <f t="shared" ca="1" si="443"/>
        <v/>
      </c>
      <c r="DM238" s="29" t="str">
        <f t="shared" ca="1" si="444"/>
        <v/>
      </c>
      <c r="JD238">
        <f t="shared" si="145"/>
        <v>0</v>
      </c>
      <c r="JE238">
        <f t="shared" si="445"/>
        <v>0</v>
      </c>
      <c r="JF238" t="str">
        <f t="shared" ca="1" si="446"/>
        <v/>
      </c>
      <c r="JG238" t="str">
        <f t="shared" ca="1" si="447"/>
        <v/>
      </c>
      <c r="JH238" t="str">
        <f t="shared" ca="1" si="448"/>
        <v/>
      </c>
      <c r="JI238" t="str">
        <f t="shared" ca="1" si="449"/>
        <v/>
      </c>
    </row>
    <row r="239" spans="3:269" x14ac:dyDescent="0.2">
      <c r="C239" s="9">
        <f t="array" aca="1" ref="C239" ca="1">MIN(IF($L$7=0, 0, IF(INDIRECT($L$6)&gt;0, IF(ROW(INDIRECT($L$6))&gt;C238, ROW(INDIRECT($L$6)), MAXR))))</f>
        <v>9999999</v>
      </c>
      <c r="D239" s="9">
        <f t="shared" ca="1" si="85"/>
        <v>0</v>
      </c>
      <c r="E239" s="9">
        <f t="shared" ca="1" si="389"/>
        <v>0</v>
      </c>
      <c r="F239" s="105" t="str">
        <f t="shared" ca="1" si="390"/>
        <v/>
      </c>
      <c r="G239" s="7">
        <f t="shared" ca="1" si="391"/>
        <v>0</v>
      </c>
      <c r="H239" s="33">
        <f t="shared" ca="1" si="452"/>
        <v>0</v>
      </c>
      <c r="I239" s="33">
        <f t="shared" ca="1" si="452"/>
        <v>0</v>
      </c>
      <c r="J239" s="33">
        <f t="shared" ca="1" si="452"/>
        <v>0</v>
      </c>
      <c r="K239" s="33">
        <f t="shared" ca="1" si="452"/>
        <v>0</v>
      </c>
      <c r="L239" s="33">
        <f t="shared" ca="1" si="452"/>
        <v>0</v>
      </c>
      <c r="M239" s="33">
        <f t="shared" ca="1" si="452"/>
        <v>0</v>
      </c>
      <c r="N239" s="33">
        <f t="shared" ca="1" si="452"/>
        <v>0</v>
      </c>
      <c r="O239" s="33">
        <f t="shared" ca="1" si="452"/>
        <v>0</v>
      </c>
      <c r="P239" s="33">
        <f t="shared" ca="1" si="452"/>
        <v>0</v>
      </c>
      <c r="Q239" s="33">
        <f t="shared" ca="1" si="452"/>
        <v>0</v>
      </c>
      <c r="R239" s="33">
        <f t="shared" ca="1" si="451"/>
        <v>0</v>
      </c>
      <c r="S239" s="33">
        <f t="shared" ca="1" si="451"/>
        <v>0</v>
      </c>
      <c r="T239" s="33">
        <f t="shared" ca="1" si="451"/>
        <v>0</v>
      </c>
      <c r="U239" s="33">
        <f t="shared" ca="1" si="451"/>
        <v>0</v>
      </c>
      <c r="V239" s="33">
        <f t="shared" ca="1" si="451"/>
        <v>0</v>
      </c>
      <c r="W239" s="33">
        <f t="shared" ca="1" si="451"/>
        <v>0</v>
      </c>
      <c r="X239" s="33">
        <f t="shared" ca="1" si="451"/>
        <v>0</v>
      </c>
      <c r="Y239" s="33">
        <f t="shared" ca="1" si="451"/>
        <v>0</v>
      </c>
      <c r="Z239" s="33">
        <f t="shared" ca="1" si="451"/>
        <v>0</v>
      </c>
      <c r="AA239" s="33">
        <f t="shared" ca="1" si="451"/>
        <v>0</v>
      </c>
      <c r="AB239" s="33">
        <f t="shared" ca="1" si="451"/>
        <v>0</v>
      </c>
      <c r="AC239" s="33">
        <f t="shared" ca="1" si="388"/>
        <v>0</v>
      </c>
      <c r="AD239" s="33">
        <f t="shared" ca="1" si="388"/>
        <v>0</v>
      </c>
      <c r="AE239" s="33">
        <f t="shared" ca="1" si="388"/>
        <v>0</v>
      </c>
      <c r="AF239" s="33">
        <f t="shared" ca="1" si="388"/>
        <v>0</v>
      </c>
      <c r="AG239" s="33">
        <f t="shared" ca="1" si="388"/>
        <v>0</v>
      </c>
      <c r="AH239" s="33">
        <f t="shared" ca="1" si="388"/>
        <v>0</v>
      </c>
      <c r="AI239" s="33">
        <f t="shared" ca="1" si="388"/>
        <v>0</v>
      </c>
      <c r="AJ239" s="33">
        <f t="shared" ca="1" si="388"/>
        <v>0</v>
      </c>
      <c r="AK239" s="33">
        <f t="shared" ca="1" si="388"/>
        <v>0</v>
      </c>
      <c r="AL239" s="33">
        <f t="shared" ca="1" si="388"/>
        <v>0</v>
      </c>
      <c r="AM239" s="33">
        <f t="shared" ca="1" si="450"/>
        <v>0</v>
      </c>
      <c r="AN239" s="33">
        <f t="shared" ca="1" si="450"/>
        <v>0</v>
      </c>
      <c r="AO239" s="33">
        <f t="shared" ca="1" si="450"/>
        <v>0</v>
      </c>
      <c r="AP239" s="33">
        <f t="shared" ca="1" si="450"/>
        <v>0</v>
      </c>
      <c r="AQ239" s="33">
        <f t="shared" ca="1" si="450"/>
        <v>0</v>
      </c>
      <c r="AR239" s="33">
        <f t="shared" ca="1" si="450"/>
        <v>0</v>
      </c>
      <c r="AS239" s="33">
        <f t="shared" ca="1" si="450"/>
        <v>0</v>
      </c>
      <c r="AT239" s="33">
        <f t="shared" ca="1" si="450"/>
        <v>0</v>
      </c>
      <c r="AU239" s="33">
        <f t="shared" ca="1" si="380"/>
        <v>0</v>
      </c>
      <c r="AV239" s="33">
        <f t="shared" ca="1" si="380"/>
        <v>0</v>
      </c>
      <c r="AW239" s="33">
        <f t="shared" ref="AW239:BG266" ca="1" si="454">IF(OR($C239=MAXR, $C239=0, AW$24=0, AW$19=0), 0, IF(LEN(INDIRECT($F$9&amp;AW$20&amp;$C239))=0, NULL,  INDIRECT($F$9&amp;AW$20&amp;$C239)))</f>
        <v>0</v>
      </c>
      <c r="AX239" s="33">
        <f t="shared" ca="1" si="454"/>
        <v>0</v>
      </c>
      <c r="AY239" s="33">
        <f t="shared" ca="1" si="454"/>
        <v>0</v>
      </c>
      <c r="AZ239" s="33">
        <f t="shared" ca="1" si="454"/>
        <v>0</v>
      </c>
      <c r="BA239" s="33">
        <f t="shared" ca="1" si="454"/>
        <v>0</v>
      </c>
      <c r="BB239" s="33">
        <f t="shared" ca="1" si="454"/>
        <v>0</v>
      </c>
      <c r="BC239" s="33">
        <f t="shared" ca="1" si="454"/>
        <v>0</v>
      </c>
      <c r="BD239" s="33">
        <f t="shared" ca="1" si="454"/>
        <v>0</v>
      </c>
      <c r="BE239" s="33">
        <f t="shared" ca="1" si="454"/>
        <v>0</v>
      </c>
      <c r="BF239" s="33">
        <f t="shared" ca="1" si="454"/>
        <v>0</v>
      </c>
      <c r="BG239" s="33">
        <f t="shared" ca="1" si="454"/>
        <v>0</v>
      </c>
      <c r="BH239" s="33"/>
      <c r="BJ239" s="148" t="str">
        <f t="shared" ca="1" si="392"/>
        <v/>
      </c>
      <c r="BL239" s="30"/>
      <c r="BN239" s="29" t="str">
        <f t="shared" ca="1" si="393"/>
        <v/>
      </c>
      <c r="BO239" s="29" t="str">
        <f t="shared" ca="1" si="394"/>
        <v/>
      </c>
      <c r="BP239" s="29" t="str">
        <f t="shared" ca="1" si="395"/>
        <v/>
      </c>
      <c r="BQ239" s="29" t="str">
        <f t="shared" ca="1" si="396"/>
        <v/>
      </c>
      <c r="BR239" s="29" t="str">
        <f t="shared" ca="1" si="397"/>
        <v/>
      </c>
      <c r="BS239" s="29" t="str">
        <f t="shared" ca="1" si="398"/>
        <v/>
      </c>
      <c r="BT239" s="29" t="str">
        <f t="shared" ca="1" si="399"/>
        <v/>
      </c>
      <c r="BU239" s="29" t="str">
        <f t="shared" ca="1" si="400"/>
        <v/>
      </c>
      <c r="BV239" s="29" t="str">
        <f t="shared" ca="1" si="401"/>
        <v/>
      </c>
      <c r="BW239" s="29" t="str">
        <f t="shared" ca="1" si="402"/>
        <v/>
      </c>
      <c r="BX239" s="29" t="str">
        <f t="shared" ca="1" si="403"/>
        <v/>
      </c>
      <c r="BY239" s="29" t="str">
        <f t="shared" ca="1" si="404"/>
        <v/>
      </c>
      <c r="BZ239" s="29" t="str">
        <f t="shared" ca="1" si="405"/>
        <v/>
      </c>
      <c r="CA239" s="29" t="str">
        <f t="shared" ca="1" si="406"/>
        <v/>
      </c>
      <c r="CB239" s="29" t="str">
        <f t="shared" ca="1" si="407"/>
        <v/>
      </c>
      <c r="CC239" s="29" t="str">
        <f t="shared" ca="1" si="408"/>
        <v/>
      </c>
      <c r="CD239" s="29" t="str">
        <f t="shared" ca="1" si="409"/>
        <v/>
      </c>
      <c r="CE239" s="29" t="str">
        <f t="shared" ca="1" si="410"/>
        <v/>
      </c>
      <c r="CF239" s="29" t="str">
        <f t="shared" ca="1" si="411"/>
        <v/>
      </c>
      <c r="CG239" s="29" t="str">
        <f t="shared" ca="1" si="412"/>
        <v/>
      </c>
      <c r="CH239" s="29" t="str">
        <f t="shared" ca="1" si="413"/>
        <v/>
      </c>
      <c r="CI239" s="29" t="str">
        <f t="shared" ca="1" si="414"/>
        <v/>
      </c>
      <c r="CJ239" s="29" t="str">
        <f t="shared" ca="1" si="415"/>
        <v/>
      </c>
      <c r="CK239" s="29" t="str">
        <f t="shared" ca="1" si="416"/>
        <v/>
      </c>
      <c r="CL239" s="29" t="str">
        <f t="shared" ca="1" si="417"/>
        <v/>
      </c>
      <c r="CM239" s="29" t="str">
        <f t="shared" ca="1" si="418"/>
        <v/>
      </c>
      <c r="CN239" s="29" t="str">
        <f t="shared" ca="1" si="419"/>
        <v/>
      </c>
      <c r="CO239" s="29" t="str">
        <f t="shared" ca="1" si="420"/>
        <v/>
      </c>
      <c r="CP239" s="29" t="str">
        <f t="shared" ca="1" si="421"/>
        <v/>
      </c>
      <c r="CQ239" s="29" t="str">
        <f t="shared" ca="1" si="422"/>
        <v/>
      </c>
      <c r="CR239" s="29" t="str">
        <f t="shared" ca="1" si="423"/>
        <v/>
      </c>
      <c r="CS239" s="29" t="str">
        <f t="shared" ca="1" si="424"/>
        <v/>
      </c>
      <c r="CT239" s="29" t="str">
        <f t="shared" ca="1" si="425"/>
        <v/>
      </c>
      <c r="CU239" s="29" t="str">
        <f t="shared" ca="1" si="426"/>
        <v/>
      </c>
      <c r="CV239" s="29" t="str">
        <f t="shared" ca="1" si="427"/>
        <v/>
      </c>
      <c r="CW239" s="29" t="str">
        <f t="shared" ca="1" si="428"/>
        <v/>
      </c>
      <c r="CX239" s="29" t="str">
        <f t="shared" ca="1" si="429"/>
        <v/>
      </c>
      <c r="CY239" s="29" t="str">
        <f t="shared" ca="1" si="430"/>
        <v/>
      </c>
      <c r="CZ239" s="29" t="str">
        <f t="shared" ca="1" si="431"/>
        <v/>
      </c>
      <c r="DA239" s="29" t="str">
        <f t="shared" ca="1" si="432"/>
        <v/>
      </c>
      <c r="DB239" s="29" t="str">
        <f t="shared" ca="1" si="433"/>
        <v/>
      </c>
      <c r="DC239" s="29" t="str">
        <f t="shared" ca="1" si="434"/>
        <v/>
      </c>
      <c r="DD239" s="29" t="str">
        <f t="shared" ca="1" si="435"/>
        <v/>
      </c>
      <c r="DE239" s="29" t="str">
        <f t="shared" ca="1" si="436"/>
        <v/>
      </c>
      <c r="DF239" s="29" t="str">
        <f t="shared" ca="1" si="437"/>
        <v/>
      </c>
      <c r="DG239" s="29" t="str">
        <f t="shared" ca="1" si="438"/>
        <v/>
      </c>
      <c r="DH239" s="29" t="str">
        <f t="shared" ca="1" si="439"/>
        <v/>
      </c>
      <c r="DI239" s="29" t="str">
        <f t="shared" ca="1" si="440"/>
        <v/>
      </c>
      <c r="DJ239" s="29" t="str">
        <f t="shared" ca="1" si="441"/>
        <v/>
      </c>
      <c r="DK239" s="29" t="str">
        <f t="shared" ca="1" si="442"/>
        <v/>
      </c>
      <c r="DL239" s="29" t="str">
        <f t="shared" ca="1" si="443"/>
        <v/>
      </c>
      <c r="DM239" s="29" t="str">
        <f t="shared" ca="1" si="444"/>
        <v/>
      </c>
      <c r="JD239">
        <f t="shared" si="145"/>
        <v>0</v>
      </c>
      <c r="JE239">
        <f t="shared" si="445"/>
        <v>0</v>
      </c>
      <c r="JF239" t="str">
        <f t="shared" ca="1" si="446"/>
        <v/>
      </c>
      <c r="JG239" t="str">
        <f t="shared" ca="1" si="447"/>
        <v/>
      </c>
      <c r="JH239" t="str">
        <f t="shared" ca="1" si="448"/>
        <v/>
      </c>
      <c r="JI239" t="str">
        <f t="shared" ca="1" si="449"/>
        <v/>
      </c>
    </row>
    <row r="240" spans="3:269" x14ac:dyDescent="0.2">
      <c r="C240" s="9">
        <f t="array" aca="1" ref="C240" ca="1">MIN(IF($L$7=0, 0, IF(INDIRECT($L$6)&gt;0, IF(ROW(INDIRECT($L$6))&gt;C239, ROW(INDIRECT($L$6)), MAXR))))</f>
        <v>9999999</v>
      </c>
      <c r="D240" s="9">
        <f t="shared" ca="1" si="85"/>
        <v>0</v>
      </c>
      <c r="E240" s="9">
        <f t="shared" ca="1" si="389"/>
        <v>0</v>
      </c>
      <c r="F240" s="105" t="str">
        <f t="shared" ca="1" si="390"/>
        <v/>
      </c>
      <c r="G240" s="7">
        <f t="shared" ca="1" si="391"/>
        <v>0</v>
      </c>
      <c r="H240" s="33">
        <f t="shared" ca="1" si="452"/>
        <v>0</v>
      </c>
      <c r="I240" s="33">
        <f t="shared" ca="1" si="452"/>
        <v>0</v>
      </c>
      <c r="J240" s="33">
        <f t="shared" ca="1" si="452"/>
        <v>0</v>
      </c>
      <c r="K240" s="33">
        <f t="shared" ca="1" si="452"/>
        <v>0</v>
      </c>
      <c r="L240" s="33">
        <f t="shared" ca="1" si="452"/>
        <v>0</v>
      </c>
      <c r="M240" s="33">
        <f t="shared" ca="1" si="452"/>
        <v>0</v>
      </c>
      <c r="N240" s="33">
        <f t="shared" ca="1" si="452"/>
        <v>0</v>
      </c>
      <c r="O240" s="33">
        <f t="shared" ca="1" si="452"/>
        <v>0</v>
      </c>
      <c r="P240" s="33">
        <f t="shared" ca="1" si="452"/>
        <v>0</v>
      </c>
      <c r="Q240" s="33">
        <f t="shared" ca="1" si="452"/>
        <v>0</v>
      </c>
      <c r="R240" s="33">
        <f t="shared" ca="1" si="451"/>
        <v>0</v>
      </c>
      <c r="S240" s="33">
        <f t="shared" ca="1" si="451"/>
        <v>0</v>
      </c>
      <c r="T240" s="33">
        <f t="shared" ca="1" si="451"/>
        <v>0</v>
      </c>
      <c r="U240" s="33">
        <f t="shared" ca="1" si="451"/>
        <v>0</v>
      </c>
      <c r="V240" s="33">
        <f t="shared" ca="1" si="451"/>
        <v>0</v>
      </c>
      <c r="W240" s="33">
        <f t="shared" ca="1" si="451"/>
        <v>0</v>
      </c>
      <c r="X240" s="33">
        <f t="shared" ca="1" si="451"/>
        <v>0</v>
      </c>
      <c r="Y240" s="33">
        <f t="shared" ca="1" si="451"/>
        <v>0</v>
      </c>
      <c r="Z240" s="33">
        <f t="shared" ca="1" si="451"/>
        <v>0</v>
      </c>
      <c r="AA240" s="33">
        <f t="shared" ca="1" si="451"/>
        <v>0</v>
      </c>
      <c r="AB240" s="33">
        <f t="shared" ca="1" si="451"/>
        <v>0</v>
      </c>
      <c r="AC240" s="33">
        <f t="shared" ca="1" si="388"/>
        <v>0</v>
      </c>
      <c r="AD240" s="33">
        <f t="shared" ca="1" si="388"/>
        <v>0</v>
      </c>
      <c r="AE240" s="33">
        <f t="shared" ca="1" si="388"/>
        <v>0</v>
      </c>
      <c r="AF240" s="33">
        <f t="shared" ca="1" si="388"/>
        <v>0</v>
      </c>
      <c r="AG240" s="33">
        <f t="shared" ca="1" si="388"/>
        <v>0</v>
      </c>
      <c r="AH240" s="33">
        <f t="shared" ca="1" si="388"/>
        <v>0</v>
      </c>
      <c r="AI240" s="33">
        <f t="shared" ca="1" si="388"/>
        <v>0</v>
      </c>
      <c r="AJ240" s="33">
        <f t="shared" ca="1" si="388"/>
        <v>0</v>
      </c>
      <c r="AK240" s="33">
        <f t="shared" ca="1" si="388"/>
        <v>0</v>
      </c>
      <c r="AL240" s="33">
        <f t="shared" ca="1" si="388"/>
        <v>0</v>
      </c>
      <c r="AM240" s="33">
        <f t="shared" ca="1" si="450"/>
        <v>0</v>
      </c>
      <c r="AN240" s="33">
        <f t="shared" ca="1" si="450"/>
        <v>0</v>
      </c>
      <c r="AO240" s="33">
        <f t="shared" ca="1" si="450"/>
        <v>0</v>
      </c>
      <c r="AP240" s="33">
        <f t="shared" ca="1" si="450"/>
        <v>0</v>
      </c>
      <c r="AQ240" s="33">
        <f t="shared" ca="1" si="450"/>
        <v>0</v>
      </c>
      <c r="AR240" s="33">
        <f t="shared" ca="1" si="450"/>
        <v>0</v>
      </c>
      <c r="AS240" s="33">
        <f t="shared" ca="1" si="450"/>
        <v>0</v>
      </c>
      <c r="AT240" s="33">
        <f t="shared" ca="1" si="450"/>
        <v>0</v>
      </c>
      <c r="AU240" s="33">
        <f t="shared" ca="1" si="380"/>
        <v>0</v>
      </c>
      <c r="AV240" s="33">
        <f t="shared" ca="1" si="380"/>
        <v>0</v>
      </c>
      <c r="AW240" s="33">
        <f t="shared" ca="1" si="454"/>
        <v>0</v>
      </c>
      <c r="AX240" s="33">
        <f t="shared" ca="1" si="454"/>
        <v>0</v>
      </c>
      <c r="AY240" s="33">
        <f t="shared" ca="1" si="454"/>
        <v>0</v>
      </c>
      <c r="AZ240" s="33">
        <f t="shared" ca="1" si="454"/>
        <v>0</v>
      </c>
      <c r="BA240" s="33">
        <f t="shared" ca="1" si="454"/>
        <v>0</v>
      </c>
      <c r="BB240" s="33">
        <f t="shared" ca="1" si="454"/>
        <v>0</v>
      </c>
      <c r="BC240" s="33">
        <f t="shared" ca="1" si="454"/>
        <v>0</v>
      </c>
      <c r="BD240" s="33">
        <f t="shared" ca="1" si="454"/>
        <v>0</v>
      </c>
      <c r="BE240" s="33">
        <f t="shared" ca="1" si="454"/>
        <v>0</v>
      </c>
      <c r="BF240" s="33">
        <f t="shared" ca="1" si="454"/>
        <v>0</v>
      </c>
      <c r="BG240" s="33">
        <f t="shared" ca="1" si="454"/>
        <v>0</v>
      </c>
      <c r="BH240" s="33"/>
      <c r="BJ240" s="148" t="str">
        <f t="shared" ca="1" si="392"/>
        <v/>
      </c>
      <c r="BL240" s="30"/>
      <c r="BN240" s="29" t="str">
        <f t="shared" ca="1" si="393"/>
        <v/>
      </c>
      <c r="BO240" s="29" t="str">
        <f t="shared" ca="1" si="394"/>
        <v/>
      </c>
      <c r="BP240" s="29" t="str">
        <f t="shared" ca="1" si="395"/>
        <v/>
      </c>
      <c r="BQ240" s="29" t="str">
        <f t="shared" ca="1" si="396"/>
        <v/>
      </c>
      <c r="BR240" s="29" t="str">
        <f t="shared" ca="1" si="397"/>
        <v/>
      </c>
      <c r="BS240" s="29" t="str">
        <f t="shared" ca="1" si="398"/>
        <v/>
      </c>
      <c r="BT240" s="29" t="str">
        <f t="shared" ca="1" si="399"/>
        <v/>
      </c>
      <c r="BU240" s="29" t="str">
        <f t="shared" ca="1" si="400"/>
        <v/>
      </c>
      <c r="BV240" s="29" t="str">
        <f t="shared" ca="1" si="401"/>
        <v/>
      </c>
      <c r="BW240" s="29" t="str">
        <f t="shared" ca="1" si="402"/>
        <v/>
      </c>
      <c r="BX240" s="29" t="str">
        <f t="shared" ca="1" si="403"/>
        <v/>
      </c>
      <c r="BY240" s="29" t="str">
        <f t="shared" ca="1" si="404"/>
        <v/>
      </c>
      <c r="BZ240" s="29" t="str">
        <f t="shared" ca="1" si="405"/>
        <v/>
      </c>
      <c r="CA240" s="29" t="str">
        <f t="shared" ca="1" si="406"/>
        <v/>
      </c>
      <c r="CB240" s="29" t="str">
        <f t="shared" ca="1" si="407"/>
        <v/>
      </c>
      <c r="CC240" s="29" t="str">
        <f t="shared" ca="1" si="408"/>
        <v/>
      </c>
      <c r="CD240" s="29" t="str">
        <f t="shared" ca="1" si="409"/>
        <v/>
      </c>
      <c r="CE240" s="29" t="str">
        <f t="shared" ca="1" si="410"/>
        <v/>
      </c>
      <c r="CF240" s="29" t="str">
        <f t="shared" ca="1" si="411"/>
        <v/>
      </c>
      <c r="CG240" s="29" t="str">
        <f t="shared" ca="1" si="412"/>
        <v/>
      </c>
      <c r="CH240" s="29" t="str">
        <f t="shared" ca="1" si="413"/>
        <v/>
      </c>
      <c r="CI240" s="29" t="str">
        <f t="shared" ca="1" si="414"/>
        <v/>
      </c>
      <c r="CJ240" s="29" t="str">
        <f t="shared" ca="1" si="415"/>
        <v/>
      </c>
      <c r="CK240" s="29" t="str">
        <f t="shared" ca="1" si="416"/>
        <v/>
      </c>
      <c r="CL240" s="29" t="str">
        <f t="shared" ca="1" si="417"/>
        <v/>
      </c>
      <c r="CM240" s="29" t="str">
        <f t="shared" ca="1" si="418"/>
        <v/>
      </c>
      <c r="CN240" s="29" t="str">
        <f t="shared" ca="1" si="419"/>
        <v/>
      </c>
      <c r="CO240" s="29" t="str">
        <f t="shared" ca="1" si="420"/>
        <v/>
      </c>
      <c r="CP240" s="29" t="str">
        <f t="shared" ca="1" si="421"/>
        <v/>
      </c>
      <c r="CQ240" s="29" t="str">
        <f t="shared" ca="1" si="422"/>
        <v/>
      </c>
      <c r="CR240" s="29" t="str">
        <f t="shared" ca="1" si="423"/>
        <v/>
      </c>
      <c r="CS240" s="29" t="str">
        <f t="shared" ca="1" si="424"/>
        <v/>
      </c>
      <c r="CT240" s="29" t="str">
        <f t="shared" ca="1" si="425"/>
        <v/>
      </c>
      <c r="CU240" s="29" t="str">
        <f t="shared" ca="1" si="426"/>
        <v/>
      </c>
      <c r="CV240" s="29" t="str">
        <f t="shared" ca="1" si="427"/>
        <v/>
      </c>
      <c r="CW240" s="29" t="str">
        <f t="shared" ca="1" si="428"/>
        <v/>
      </c>
      <c r="CX240" s="29" t="str">
        <f t="shared" ca="1" si="429"/>
        <v/>
      </c>
      <c r="CY240" s="29" t="str">
        <f t="shared" ca="1" si="430"/>
        <v/>
      </c>
      <c r="CZ240" s="29" t="str">
        <f t="shared" ca="1" si="431"/>
        <v/>
      </c>
      <c r="DA240" s="29" t="str">
        <f t="shared" ca="1" si="432"/>
        <v/>
      </c>
      <c r="DB240" s="29" t="str">
        <f t="shared" ca="1" si="433"/>
        <v/>
      </c>
      <c r="DC240" s="29" t="str">
        <f t="shared" ca="1" si="434"/>
        <v/>
      </c>
      <c r="DD240" s="29" t="str">
        <f t="shared" ca="1" si="435"/>
        <v/>
      </c>
      <c r="DE240" s="29" t="str">
        <f t="shared" ca="1" si="436"/>
        <v/>
      </c>
      <c r="DF240" s="29" t="str">
        <f t="shared" ca="1" si="437"/>
        <v/>
      </c>
      <c r="DG240" s="29" t="str">
        <f t="shared" ca="1" si="438"/>
        <v/>
      </c>
      <c r="DH240" s="29" t="str">
        <f t="shared" ca="1" si="439"/>
        <v/>
      </c>
      <c r="DI240" s="29" t="str">
        <f t="shared" ca="1" si="440"/>
        <v/>
      </c>
      <c r="DJ240" s="29" t="str">
        <f t="shared" ca="1" si="441"/>
        <v/>
      </c>
      <c r="DK240" s="29" t="str">
        <f t="shared" ca="1" si="442"/>
        <v/>
      </c>
      <c r="DL240" s="29" t="str">
        <f t="shared" ca="1" si="443"/>
        <v/>
      </c>
      <c r="DM240" s="29" t="str">
        <f t="shared" ca="1" si="444"/>
        <v/>
      </c>
      <c r="JD240">
        <f t="shared" si="145"/>
        <v>0</v>
      </c>
      <c r="JE240">
        <f t="shared" si="445"/>
        <v>0</v>
      </c>
      <c r="JF240" t="str">
        <f t="shared" ca="1" si="446"/>
        <v/>
      </c>
      <c r="JG240" t="str">
        <f t="shared" ca="1" si="447"/>
        <v/>
      </c>
      <c r="JH240" t="str">
        <f t="shared" ca="1" si="448"/>
        <v/>
      </c>
      <c r="JI240" t="str">
        <f t="shared" ca="1" si="449"/>
        <v/>
      </c>
    </row>
    <row r="241" spans="3:269" x14ac:dyDescent="0.2">
      <c r="C241" s="9">
        <f t="array" aca="1" ref="C241" ca="1">MIN(IF($L$7=0, 0, IF(INDIRECT($L$6)&gt;0, IF(ROW(INDIRECT($L$6))&gt;C240, ROW(INDIRECT($L$6)), MAXR))))</f>
        <v>9999999</v>
      </c>
      <c r="D241" s="9">
        <f t="shared" ca="1" si="85"/>
        <v>0</v>
      </c>
      <c r="E241" s="9">
        <f t="shared" ca="1" si="389"/>
        <v>0</v>
      </c>
      <c r="F241" s="105" t="str">
        <f t="shared" ca="1" si="390"/>
        <v/>
      </c>
      <c r="G241" s="7">
        <f t="shared" ca="1" si="391"/>
        <v>0</v>
      </c>
      <c r="H241" s="33">
        <f t="shared" ca="1" si="452"/>
        <v>0</v>
      </c>
      <c r="I241" s="33">
        <f t="shared" ca="1" si="452"/>
        <v>0</v>
      </c>
      <c r="J241" s="33">
        <f t="shared" ca="1" si="452"/>
        <v>0</v>
      </c>
      <c r="K241" s="33">
        <f t="shared" ca="1" si="452"/>
        <v>0</v>
      </c>
      <c r="L241" s="33">
        <f t="shared" ca="1" si="452"/>
        <v>0</v>
      </c>
      <c r="M241" s="33">
        <f t="shared" ca="1" si="452"/>
        <v>0</v>
      </c>
      <c r="N241" s="33">
        <f t="shared" ca="1" si="452"/>
        <v>0</v>
      </c>
      <c r="O241" s="33">
        <f t="shared" ca="1" si="452"/>
        <v>0</v>
      </c>
      <c r="P241" s="33">
        <f t="shared" ca="1" si="452"/>
        <v>0</v>
      </c>
      <c r="Q241" s="33">
        <f t="shared" ca="1" si="452"/>
        <v>0</v>
      </c>
      <c r="R241" s="33">
        <f t="shared" ca="1" si="451"/>
        <v>0</v>
      </c>
      <c r="S241" s="33">
        <f t="shared" ca="1" si="451"/>
        <v>0</v>
      </c>
      <c r="T241" s="33">
        <f t="shared" ca="1" si="451"/>
        <v>0</v>
      </c>
      <c r="U241" s="33">
        <f t="shared" ca="1" si="451"/>
        <v>0</v>
      </c>
      <c r="V241" s="33">
        <f t="shared" ca="1" si="451"/>
        <v>0</v>
      </c>
      <c r="W241" s="33">
        <f t="shared" ca="1" si="451"/>
        <v>0</v>
      </c>
      <c r="X241" s="33">
        <f t="shared" ca="1" si="451"/>
        <v>0</v>
      </c>
      <c r="Y241" s="33">
        <f t="shared" ca="1" si="451"/>
        <v>0</v>
      </c>
      <c r="Z241" s="33">
        <f t="shared" ca="1" si="451"/>
        <v>0</v>
      </c>
      <c r="AA241" s="33">
        <f t="shared" ca="1" si="451"/>
        <v>0</v>
      </c>
      <c r="AB241" s="33">
        <f t="shared" ca="1" si="451"/>
        <v>0</v>
      </c>
      <c r="AC241" s="33">
        <f t="shared" ca="1" si="388"/>
        <v>0</v>
      </c>
      <c r="AD241" s="33">
        <f t="shared" ca="1" si="388"/>
        <v>0</v>
      </c>
      <c r="AE241" s="33">
        <f t="shared" ca="1" si="388"/>
        <v>0</v>
      </c>
      <c r="AF241" s="33">
        <f t="shared" ca="1" si="388"/>
        <v>0</v>
      </c>
      <c r="AG241" s="33">
        <f t="shared" ca="1" si="388"/>
        <v>0</v>
      </c>
      <c r="AH241" s="33">
        <f t="shared" ca="1" si="388"/>
        <v>0</v>
      </c>
      <c r="AI241" s="33">
        <f t="shared" ca="1" si="388"/>
        <v>0</v>
      </c>
      <c r="AJ241" s="33">
        <f t="shared" ca="1" si="388"/>
        <v>0</v>
      </c>
      <c r="AK241" s="33">
        <f t="shared" ref="AK241:AZ285" ca="1" si="455">IF(OR($C241=MAXR, $C241=0, AK$24=0, AK$19=0), 0, IF(LEN(INDIRECT($F$9&amp;AK$20&amp;$C241))=0, NULL,  INDIRECT($F$9&amp;AK$20&amp;$C241)))</f>
        <v>0</v>
      </c>
      <c r="AL241" s="33">
        <f t="shared" ca="1" si="455"/>
        <v>0</v>
      </c>
      <c r="AM241" s="33">
        <f t="shared" ca="1" si="455"/>
        <v>0</v>
      </c>
      <c r="AN241" s="33">
        <f t="shared" ca="1" si="455"/>
        <v>0</v>
      </c>
      <c r="AO241" s="33">
        <f t="shared" ca="1" si="455"/>
        <v>0</v>
      </c>
      <c r="AP241" s="33">
        <f t="shared" ca="1" si="455"/>
        <v>0</v>
      </c>
      <c r="AQ241" s="33">
        <f t="shared" ca="1" si="455"/>
        <v>0</v>
      </c>
      <c r="AR241" s="33">
        <f t="shared" ca="1" si="455"/>
        <v>0</v>
      </c>
      <c r="AS241" s="33">
        <f t="shared" ca="1" si="455"/>
        <v>0</v>
      </c>
      <c r="AT241" s="33">
        <f t="shared" ca="1" si="455"/>
        <v>0</v>
      </c>
      <c r="AU241" s="33">
        <f t="shared" ca="1" si="380"/>
        <v>0</v>
      </c>
      <c r="AV241" s="33">
        <f t="shared" ca="1" si="380"/>
        <v>0</v>
      </c>
      <c r="AW241" s="33">
        <f t="shared" ca="1" si="454"/>
        <v>0</v>
      </c>
      <c r="AX241" s="33">
        <f t="shared" ca="1" si="454"/>
        <v>0</v>
      </c>
      <c r="AY241" s="33">
        <f t="shared" ca="1" si="454"/>
        <v>0</v>
      </c>
      <c r="AZ241" s="33">
        <f t="shared" ca="1" si="454"/>
        <v>0</v>
      </c>
      <c r="BA241" s="33">
        <f t="shared" ca="1" si="454"/>
        <v>0</v>
      </c>
      <c r="BB241" s="33">
        <f t="shared" ca="1" si="454"/>
        <v>0</v>
      </c>
      <c r="BC241" s="33">
        <f t="shared" ca="1" si="454"/>
        <v>0</v>
      </c>
      <c r="BD241" s="33">
        <f t="shared" ca="1" si="454"/>
        <v>0</v>
      </c>
      <c r="BE241" s="33">
        <f t="shared" ca="1" si="454"/>
        <v>0</v>
      </c>
      <c r="BF241" s="33">
        <f t="shared" ca="1" si="454"/>
        <v>0</v>
      </c>
      <c r="BG241" s="33">
        <f t="shared" ca="1" si="454"/>
        <v>0</v>
      </c>
      <c r="BH241" s="33"/>
      <c r="BJ241" s="148" t="str">
        <f t="shared" ca="1" si="392"/>
        <v/>
      </c>
      <c r="BL241" s="30"/>
      <c r="BN241" s="29" t="str">
        <f t="shared" ca="1" si="393"/>
        <v/>
      </c>
      <c r="BO241" s="29" t="str">
        <f t="shared" ca="1" si="394"/>
        <v/>
      </c>
      <c r="BP241" s="29" t="str">
        <f t="shared" ca="1" si="395"/>
        <v/>
      </c>
      <c r="BQ241" s="29" t="str">
        <f t="shared" ca="1" si="396"/>
        <v/>
      </c>
      <c r="BR241" s="29" t="str">
        <f t="shared" ca="1" si="397"/>
        <v/>
      </c>
      <c r="BS241" s="29" t="str">
        <f t="shared" ca="1" si="398"/>
        <v/>
      </c>
      <c r="BT241" s="29" t="str">
        <f t="shared" ca="1" si="399"/>
        <v/>
      </c>
      <c r="BU241" s="29" t="str">
        <f t="shared" ca="1" si="400"/>
        <v/>
      </c>
      <c r="BV241" s="29" t="str">
        <f t="shared" ca="1" si="401"/>
        <v/>
      </c>
      <c r="BW241" s="29" t="str">
        <f t="shared" ca="1" si="402"/>
        <v/>
      </c>
      <c r="BX241" s="29" t="str">
        <f t="shared" ca="1" si="403"/>
        <v/>
      </c>
      <c r="BY241" s="29" t="str">
        <f t="shared" ca="1" si="404"/>
        <v/>
      </c>
      <c r="BZ241" s="29" t="str">
        <f t="shared" ca="1" si="405"/>
        <v/>
      </c>
      <c r="CA241" s="29" t="str">
        <f t="shared" ca="1" si="406"/>
        <v/>
      </c>
      <c r="CB241" s="29" t="str">
        <f t="shared" ca="1" si="407"/>
        <v/>
      </c>
      <c r="CC241" s="29" t="str">
        <f t="shared" ca="1" si="408"/>
        <v/>
      </c>
      <c r="CD241" s="29" t="str">
        <f t="shared" ca="1" si="409"/>
        <v/>
      </c>
      <c r="CE241" s="29" t="str">
        <f t="shared" ca="1" si="410"/>
        <v/>
      </c>
      <c r="CF241" s="29" t="str">
        <f t="shared" ca="1" si="411"/>
        <v/>
      </c>
      <c r="CG241" s="29" t="str">
        <f t="shared" ca="1" si="412"/>
        <v/>
      </c>
      <c r="CH241" s="29" t="str">
        <f t="shared" ca="1" si="413"/>
        <v/>
      </c>
      <c r="CI241" s="29" t="str">
        <f t="shared" ca="1" si="414"/>
        <v/>
      </c>
      <c r="CJ241" s="29" t="str">
        <f t="shared" ca="1" si="415"/>
        <v/>
      </c>
      <c r="CK241" s="29" t="str">
        <f t="shared" ca="1" si="416"/>
        <v/>
      </c>
      <c r="CL241" s="29" t="str">
        <f t="shared" ca="1" si="417"/>
        <v/>
      </c>
      <c r="CM241" s="29" t="str">
        <f t="shared" ca="1" si="418"/>
        <v/>
      </c>
      <c r="CN241" s="29" t="str">
        <f t="shared" ca="1" si="419"/>
        <v/>
      </c>
      <c r="CO241" s="29" t="str">
        <f t="shared" ca="1" si="420"/>
        <v/>
      </c>
      <c r="CP241" s="29" t="str">
        <f t="shared" ca="1" si="421"/>
        <v/>
      </c>
      <c r="CQ241" s="29" t="str">
        <f t="shared" ca="1" si="422"/>
        <v/>
      </c>
      <c r="CR241" s="29" t="str">
        <f t="shared" ca="1" si="423"/>
        <v/>
      </c>
      <c r="CS241" s="29" t="str">
        <f t="shared" ca="1" si="424"/>
        <v/>
      </c>
      <c r="CT241" s="29" t="str">
        <f t="shared" ca="1" si="425"/>
        <v/>
      </c>
      <c r="CU241" s="29" t="str">
        <f t="shared" ca="1" si="426"/>
        <v/>
      </c>
      <c r="CV241" s="29" t="str">
        <f t="shared" ca="1" si="427"/>
        <v/>
      </c>
      <c r="CW241" s="29" t="str">
        <f t="shared" ca="1" si="428"/>
        <v/>
      </c>
      <c r="CX241" s="29" t="str">
        <f t="shared" ca="1" si="429"/>
        <v/>
      </c>
      <c r="CY241" s="29" t="str">
        <f t="shared" ca="1" si="430"/>
        <v/>
      </c>
      <c r="CZ241" s="29" t="str">
        <f t="shared" ca="1" si="431"/>
        <v/>
      </c>
      <c r="DA241" s="29" t="str">
        <f t="shared" ca="1" si="432"/>
        <v/>
      </c>
      <c r="DB241" s="29" t="str">
        <f t="shared" ca="1" si="433"/>
        <v/>
      </c>
      <c r="DC241" s="29" t="str">
        <f t="shared" ca="1" si="434"/>
        <v/>
      </c>
      <c r="DD241" s="29" t="str">
        <f t="shared" ca="1" si="435"/>
        <v/>
      </c>
      <c r="DE241" s="29" t="str">
        <f t="shared" ca="1" si="436"/>
        <v/>
      </c>
      <c r="DF241" s="29" t="str">
        <f t="shared" ca="1" si="437"/>
        <v/>
      </c>
      <c r="DG241" s="29" t="str">
        <f t="shared" ca="1" si="438"/>
        <v/>
      </c>
      <c r="DH241" s="29" t="str">
        <f t="shared" ca="1" si="439"/>
        <v/>
      </c>
      <c r="DI241" s="29" t="str">
        <f t="shared" ca="1" si="440"/>
        <v/>
      </c>
      <c r="DJ241" s="29" t="str">
        <f t="shared" ca="1" si="441"/>
        <v/>
      </c>
      <c r="DK241" s="29" t="str">
        <f t="shared" ca="1" si="442"/>
        <v/>
      </c>
      <c r="DL241" s="29" t="str">
        <f t="shared" ca="1" si="443"/>
        <v/>
      </c>
      <c r="DM241" s="29" t="str">
        <f t="shared" ca="1" si="444"/>
        <v/>
      </c>
      <c r="JD241">
        <f t="shared" si="145"/>
        <v>0</v>
      </c>
      <c r="JE241">
        <f t="shared" si="445"/>
        <v>0</v>
      </c>
      <c r="JF241" t="str">
        <f t="shared" ca="1" si="446"/>
        <v/>
      </c>
      <c r="JG241" t="str">
        <f t="shared" ca="1" si="447"/>
        <v/>
      </c>
      <c r="JH241" t="str">
        <f t="shared" ca="1" si="448"/>
        <v/>
      </c>
      <c r="JI241" t="str">
        <f t="shared" ca="1" si="449"/>
        <v/>
      </c>
    </row>
    <row r="242" spans="3:269" x14ac:dyDescent="0.2">
      <c r="C242" s="9">
        <f t="array" aca="1" ref="C242" ca="1">MIN(IF($L$7=0, 0, IF(INDIRECT($L$6)&gt;0, IF(ROW(INDIRECT($L$6))&gt;C241, ROW(INDIRECT($L$6)), MAXR))))</f>
        <v>9999999</v>
      </c>
      <c r="D242" s="9">
        <f t="shared" ca="1" si="85"/>
        <v>0</v>
      </c>
      <c r="E242" s="9">
        <f t="shared" ca="1" si="389"/>
        <v>0</v>
      </c>
      <c r="F242" s="105" t="str">
        <f t="shared" ca="1" si="390"/>
        <v/>
      </c>
      <c r="G242" s="7">
        <f t="shared" ca="1" si="391"/>
        <v>0</v>
      </c>
      <c r="H242" s="33">
        <f t="shared" ca="1" si="452"/>
        <v>0</v>
      </c>
      <c r="I242" s="33">
        <f t="shared" ca="1" si="452"/>
        <v>0</v>
      </c>
      <c r="J242" s="33">
        <f t="shared" ca="1" si="452"/>
        <v>0</v>
      </c>
      <c r="K242" s="33">
        <f t="shared" ca="1" si="452"/>
        <v>0</v>
      </c>
      <c r="L242" s="33">
        <f t="shared" ca="1" si="452"/>
        <v>0</v>
      </c>
      <c r="M242" s="33">
        <f t="shared" ca="1" si="452"/>
        <v>0</v>
      </c>
      <c r="N242" s="33">
        <f t="shared" ca="1" si="452"/>
        <v>0</v>
      </c>
      <c r="O242" s="33">
        <f t="shared" ca="1" si="452"/>
        <v>0</v>
      </c>
      <c r="P242" s="33">
        <f t="shared" ca="1" si="452"/>
        <v>0</v>
      </c>
      <c r="Q242" s="33">
        <f t="shared" ca="1" si="452"/>
        <v>0</v>
      </c>
      <c r="R242" s="33">
        <f t="shared" ca="1" si="451"/>
        <v>0</v>
      </c>
      <c r="S242" s="33">
        <f t="shared" ca="1" si="451"/>
        <v>0</v>
      </c>
      <c r="T242" s="33">
        <f t="shared" ca="1" si="451"/>
        <v>0</v>
      </c>
      <c r="U242" s="33">
        <f t="shared" ca="1" si="451"/>
        <v>0</v>
      </c>
      <c r="V242" s="33">
        <f t="shared" ca="1" si="451"/>
        <v>0</v>
      </c>
      <c r="W242" s="33">
        <f t="shared" ca="1" si="451"/>
        <v>0</v>
      </c>
      <c r="X242" s="33">
        <f t="shared" ca="1" si="451"/>
        <v>0</v>
      </c>
      <c r="Y242" s="33">
        <f t="shared" ca="1" si="451"/>
        <v>0</v>
      </c>
      <c r="Z242" s="33">
        <f t="shared" ca="1" si="451"/>
        <v>0</v>
      </c>
      <c r="AA242" s="33">
        <f t="shared" ca="1" si="451"/>
        <v>0</v>
      </c>
      <c r="AB242" s="33">
        <f t="shared" ca="1" si="451"/>
        <v>0</v>
      </c>
      <c r="AC242" s="33">
        <f t="shared" ref="AC242:AR258" ca="1" si="456">IF(OR($C242=MAXR, $C242=0, AC$24=0, AC$19=0), 0, IF(LEN(INDIRECT($F$9&amp;AC$20&amp;$C242))=0, NULL,  INDIRECT($F$9&amp;AC$20&amp;$C242)))</f>
        <v>0</v>
      </c>
      <c r="AD242" s="33">
        <f t="shared" ca="1" si="456"/>
        <v>0</v>
      </c>
      <c r="AE242" s="33">
        <f t="shared" ca="1" si="456"/>
        <v>0</v>
      </c>
      <c r="AF242" s="33">
        <f t="shared" ca="1" si="456"/>
        <v>0</v>
      </c>
      <c r="AG242" s="33">
        <f t="shared" ca="1" si="456"/>
        <v>0</v>
      </c>
      <c r="AH242" s="33">
        <f t="shared" ca="1" si="456"/>
        <v>0</v>
      </c>
      <c r="AI242" s="33">
        <f t="shared" ca="1" si="456"/>
        <v>0</v>
      </c>
      <c r="AJ242" s="33">
        <f t="shared" ca="1" si="456"/>
        <v>0</v>
      </c>
      <c r="AK242" s="33">
        <f t="shared" ca="1" si="456"/>
        <v>0</v>
      </c>
      <c r="AL242" s="33">
        <f t="shared" ca="1" si="456"/>
        <v>0</v>
      </c>
      <c r="AM242" s="33">
        <f t="shared" ca="1" si="456"/>
        <v>0</v>
      </c>
      <c r="AN242" s="33">
        <f t="shared" ca="1" si="456"/>
        <v>0</v>
      </c>
      <c r="AO242" s="33">
        <f t="shared" ca="1" si="456"/>
        <v>0</v>
      </c>
      <c r="AP242" s="33">
        <f t="shared" ca="1" si="456"/>
        <v>0</v>
      </c>
      <c r="AQ242" s="33">
        <f t="shared" ca="1" si="456"/>
        <v>0</v>
      </c>
      <c r="AR242" s="33">
        <f t="shared" ca="1" si="456"/>
        <v>0</v>
      </c>
      <c r="AS242" s="33">
        <f t="shared" ca="1" si="455"/>
        <v>0</v>
      </c>
      <c r="AT242" s="33">
        <f t="shared" ca="1" si="455"/>
        <v>0</v>
      </c>
      <c r="AU242" s="33">
        <f t="shared" ca="1" si="380"/>
        <v>0</v>
      </c>
      <c r="AV242" s="33">
        <f t="shared" ca="1" si="380"/>
        <v>0</v>
      </c>
      <c r="AW242" s="33">
        <f t="shared" ca="1" si="454"/>
        <v>0</v>
      </c>
      <c r="AX242" s="33">
        <f t="shared" ca="1" si="454"/>
        <v>0</v>
      </c>
      <c r="AY242" s="33">
        <f t="shared" ca="1" si="454"/>
        <v>0</v>
      </c>
      <c r="AZ242" s="33">
        <f t="shared" ca="1" si="454"/>
        <v>0</v>
      </c>
      <c r="BA242" s="33">
        <f t="shared" ca="1" si="454"/>
        <v>0</v>
      </c>
      <c r="BB242" s="33">
        <f t="shared" ca="1" si="454"/>
        <v>0</v>
      </c>
      <c r="BC242" s="33">
        <f t="shared" ca="1" si="454"/>
        <v>0</v>
      </c>
      <c r="BD242" s="33">
        <f t="shared" ca="1" si="454"/>
        <v>0</v>
      </c>
      <c r="BE242" s="33">
        <f t="shared" ca="1" si="454"/>
        <v>0</v>
      </c>
      <c r="BF242" s="33">
        <f t="shared" ca="1" si="454"/>
        <v>0</v>
      </c>
      <c r="BG242" s="33">
        <f t="shared" ca="1" si="454"/>
        <v>0</v>
      </c>
      <c r="BH242" s="33"/>
      <c r="BJ242" s="148" t="str">
        <f t="shared" ca="1" si="392"/>
        <v/>
      </c>
      <c r="BL242" s="30"/>
      <c r="BN242" s="29" t="str">
        <f t="shared" ca="1" si="393"/>
        <v/>
      </c>
      <c r="BO242" s="29" t="str">
        <f t="shared" ca="1" si="394"/>
        <v/>
      </c>
      <c r="BP242" s="29" t="str">
        <f t="shared" ca="1" si="395"/>
        <v/>
      </c>
      <c r="BQ242" s="29" t="str">
        <f t="shared" ca="1" si="396"/>
        <v/>
      </c>
      <c r="BR242" s="29" t="str">
        <f t="shared" ca="1" si="397"/>
        <v/>
      </c>
      <c r="BS242" s="29" t="str">
        <f t="shared" ca="1" si="398"/>
        <v/>
      </c>
      <c r="BT242" s="29" t="str">
        <f t="shared" ca="1" si="399"/>
        <v/>
      </c>
      <c r="BU242" s="29" t="str">
        <f t="shared" ca="1" si="400"/>
        <v/>
      </c>
      <c r="BV242" s="29" t="str">
        <f t="shared" ca="1" si="401"/>
        <v/>
      </c>
      <c r="BW242" s="29" t="str">
        <f t="shared" ca="1" si="402"/>
        <v/>
      </c>
      <c r="BX242" s="29" t="str">
        <f t="shared" ca="1" si="403"/>
        <v/>
      </c>
      <c r="BY242" s="29" t="str">
        <f t="shared" ca="1" si="404"/>
        <v/>
      </c>
      <c r="BZ242" s="29" t="str">
        <f t="shared" ca="1" si="405"/>
        <v/>
      </c>
      <c r="CA242" s="29" t="str">
        <f t="shared" ca="1" si="406"/>
        <v/>
      </c>
      <c r="CB242" s="29" t="str">
        <f t="shared" ca="1" si="407"/>
        <v/>
      </c>
      <c r="CC242" s="29" t="str">
        <f t="shared" ca="1" si="408"/>
        <v/>
      </c>
      <c r="CD242" s="29" t="str">
        <f t="shared" ca="1" si="409"/>
        <v/>
      </c>
      <c r="CE242" s="29" t="str">
        <f t="shared" ca="1" si="410"/>
        <v/>
      </c>
      <c r="CF242" s="29" t="str">
        <f t="shared" ca="1" si="411"/>
        <v/>
      </c>
      <c r="CG242" s="29" t="str">
        <f t="shared" ca="1" si="412"/>
        <v/>
      </c>
      <c r="CH242" s="29" t="str">
        <f t="shared" ca="1" si="413"/>
        <v/>
      </c>
      <c r="CI242" s="29" t="str">
        <f t="shared" ca="1" si="414"/>
        <v/>
      </c>
      <c r="CJ242" s="29" t="str">
        <f t="shared" ca="1" si="415"/>
        <v/>
      </c>
      <c r="CK242" s="29" t="str">
        <f t="shared" ca="1" si="416"/>
        <v/>
      </c>
      <c r="CL242" s="29" t="str">
        <f t="shared" ca="1" si="417"/>
        <v/>
      </c>
      <c r="CM242" s="29" t="str">
        <f t="shared" ca="1" si="418"/>
        <v/>
      </c>
      <c r="CN242" s="29" t="str">
        <f t="shared" ca="1" si="419"/>
        <v/>
      </c>
      <c r="CO242" s="29" t="str">
        <f t="shared" ca="1" si="420"/>
        <v/>
      </c>
      <c r="CP242" s="29" t="str">
        <f t="shared" ca="1" si="421"/>
        <v/>
      </c>
      <c r="CQ242" s="29" t="str">
        <f t="shared" ca="1" si="422"/>
        <v/>
      </c>
      <c r="CR242" s="29" t="str">
        <f t="shared" ca="1" si="423"/>
        <v/>
      </c>
      <c r="CS242" s="29" t="str">
        <f t="shared" ca="1" si="424"/>
        <v/>
      </c>
      <c r="CT242" s="29" t="str">
        <f t="shared" ca="1" si="425"/>
        <v/>
      </c>
      <c r="CU242" s="29" t="str">
        <f t="shared" ca="1" si="426"/>
        <v/>
      </c>
      <c r="CV242" s="29" t="str">
        <f t="shared" ca="1" si="427"/>
        <v/>
      </c>
      <c r="CW242" s="29" t="str">
        <f t="shared" ca="1" si="428"/>
        <v/>
      </c>
      <c r="CX242" s="29" t="str">
        <f t="shared" ca="1" si="429"/>
        <v/>
      </c>
      <c r="CY242" s="29" t="str">
        <f t="shared" ca="1" si="430"/>
        <v/>
      </c>
      <c r="CZ242" s="29" t="str">
        <f t="shared" ca="1" si="431"/>
        <v/>
      </c>
      <c r="DA242" s="29" t="str">
        <f t="shared" ca="1" si="432"/>
        <v/>
      </c>
      <c r="DB242" s="29" t="str">
        <f t="shared" ca="1" si="433"/>
        <v/>
      </c>
      <c r="DC242" s="29" t="str">
        <f t="shared" ca="1" si="434"/>
        <v/>
      </c>
      <c r="DD242" s="29" t="str">
        <f t="shared" ca="1" si="435"/>
        <v/>
      </c>
      <c r="DE242" s="29" t="str">
        <f t="shared" ca="1" si="436"/>
        <v/>
      </c>
      <c r="DF242" s="29" t="str">
        <f t="shared" ca="1" si="437"/>
        <v/>
      </c>
      <c r="DG242" s="29" t="str">
        <f t="shared" ca="1" si="438"/>
        <v/>
      </c>
      <c r="DH242" s="29" t="str">
        <f t="shared" ca="1" si="439"/>
        <v/>
      </c>
      <c r="DI242" s="29" t="str">
        <f t="shared" ca="1" si="440"/>
        <v/>
      </c>
      <c r="DJ242" s="29" t="str">
        <f t="shared" ca="1" si="441"/>
        <v/>
      </c>
      <c r="DK242" s="29" t="str">
        <f t="shared" ca="1" si="442"/>
        <v/>
      </c>
      <c r="DL242" s="29" t="str">
        <f t="shared" ca="1" si="443"/>
        <v/>
      </c>
      <c r="DM242" s="29" t="str">
        <f t="shared" ca="1" si="444"/>
        <v/>
      </c>
      <c r="JD242">
        <f t="shared" si="145"/>
        <v>0</v>
      </c>
      <c r="JE242">
        <f t="shared" si="445"/>
        <v>0</v>
      </c>
      <c r="JF242" t="str">
        <f t="shared" ca="1" si="446"/>
        <v/>
      </c>
      <c r="JG242" t="str">
        <f t="shared" ca="1" si="447"/>
        <v/>
      </c>
      <c r="JH242" t="str">
        <f t="shared" ca="1" si="448"/>
        <v/>
      </c>
      <c r="JI242" t="str">
        <f t="shared" ca="1" si="449"/>
        <v/>
      </c>
    </row>
    <row r="243" spans="3:269" x14ac:dyDescent="0.2">
      <c r="C243" s="9">
        <f t="array" aca="1" ref="C243" ca="1">MIN(IF($L$7=0, 0, IF(INDIRECT($L$6)&gt;0, IF(ROW(INDIRECT($L$6))&gt;C242, ROW(INDIRECT($L$6)), MAXR))))</f>
        <v>9999999</v>
      </c>
      <c r="D243" s="9">
        <f t="shared" ca="1" si="85"/>
        <v>0</v>
      </c>
      <c r="E243" s="9">
        <f t="shared" ca="1" si="389"/>
        <v>0</v>
      </c>
      <c r="F243" s="105" t="str">
        <f t="shared" ca="1" si="390"/>
        <v/>
      </c>
      <c r="G243" s="7">
        <f t="shared" ca="1" si="391"/>
        <v>0</v>
      </c>
      <c r="H243" s="33">
        <f t="shared" ca="1" si="452"/>
        <v>0</v>
      </c>
      <c r="I243" s="33">
        <f t="shared" ca="1" si="452"/>
        <v>0</v>
      </c>
      <c r="J243" s="33">
        <f t="shared" ca="1" si="452"/>
        <v>0</v>
      </c>
      <c r="K243" s="33">
        <f t="shared" ca="1" si="452"/>
        <v>0</v>
      </c>
      <c r="L243" s="33">
        <f t="shared" ca="1" si="452"/>
        <v>0</v>
      </c>
      <c r="M243" s="33">
        <f t="shared" ca="1" si="452"/>
        <v>0</v>
      </c>
      <c r="N243" s="33">
        <f t="shared" ca="1" si="452"/>
        <v>0</v>
      </c>
      <c r="O243" s="33">
        <f t="shared" ca="1" si="452"/>
        <v>0</v>
      </c>
      <c r="P243" s="33">
        <f t="shared" ca="1" si="452"/>
        <v>0</v>
      </c>
      <c r="Q243" s="33">
        <f t="shared" ca="1" si="452"/>
        <v>0</v>
      </c>
      <c r="R243" s="33">
        <f t="shared" ca="1" si="451"/>
        <v>0</v>
      </c>
      <c r="S243" s="33">
        <f t="shared" ca="1" si="451"/>
        <v>0</v>
      </c>
      <c r="T243" s="33">
        <f t="shared" ca="1" si="451"/>
        <v>0</v>
      </c>
      <c r="U243" s="33">
        <f t="shared" ca="1" si="451"/>
        <v>0</v>
      </c>
      <c r="V243" s="33">
        <f t="shared" ca="1" si="451"/>
        <v>0</v>
      </c>
      <c r="W243" s="33">
        <f t="shared" ca="1" si="451"/>
        <v>0</v>
      </c>
      <c r="X243" s="33">
        <f t="shared" ca="1" si="451"/>
        <v>0</v>
      </c>
      <c r="Y243" s="33">
        <f t="shared" ca="1" si="451"/>
        <v>0</v>
      </c>
      <c r="Z243" s="33">
        <f t="shared" ca="1" si="451"/>
        <v>0</v>
      </c>
      <c r="AA243" s="33">
        <f t="shared" ca="1" si="451"/>
        <v>0</v>
      </c>
      <c r="AB243" s="33">
        <f t="shared" ca="1" si="451"/>
        <v>0</v>
      </c>
      <c r="AC243" s="33">
        <f t="shared" ca="1" si="456"/>
        <v>0</v>
      </c>
      <c r="AD243" s="33">
        <f t="shared" ca="1" si="456"/>
        <v>0</v>
      </c>
      <c r="AE243" s="33">
        <f t="shared" ca="1" si="456"/>
        <v>0</v>
      </c>
      <c r="AF243" s="33">
        <f t="shared" ca="1" si="456"/>
        <v>0</v>
      </c>
      <c r="AG243" s="33">
        <f t="shared" ca="1" si="456"/>
        <v>0</v>
      </c>
      <c r="AH243" s="33">
        <f t="shared" ca="1" si="456"/>
        <v>0</v>
      </c>
      <c r="AI243" s="33">
        <f t="shared" ca="1" si="456"/>
        <v>0</v>
      </c>
      <c r="AJ243" s="33">
        <f t="shared" ca="1" si="456"/>
        <v>0</v>
      </c>
      <c r="AK243" s="33">
        <f t="shared" ca="1" si="456"/>
        <v>0</v>
      </c>
      <c r="AL243" s="33">
        <f t="shared" ca="1" si="456"/>
        <v>0</v>
      </c>
      <c r="AM243" s="33">
        <f t="shared" ca="1" si="456"/>
        <v>0</v>
      </c>
      <c r="AN243" s="33">
        <f t="shared" ca="1" si="456"/>
        <v>0</v>
      </c>
      <c r="AO243" s="33">
        <f t="shared" ca="1" si="456"/>
        <v>0</v>
      </c>
      <c r="AP243" s="33">
        <f t="shared" ca="1" si="456"/>
        <v>0</v>
      </c>
      <c r="AQ243" s="33">
        <f t="shared" ca="1" si="456"/>
        <v>0</v>
      </c>
      <c r="AR243" s="33">
        <f t="shared" ca="1" si="456"/>
        <v>0</v>
      </c>
      <c r="AS243" s="33">
        <f t="shared" ca="1" si="455"/>
        <v>0</v>
      </c>
      <c r="AT243" s="33">
        <f t="shared" ca="1" si="455"/>
        <v>0</v>
      </c>
      <c r="AU243" s="33">
        <f t="shared" ca="1" si="380"/>
        <v>0</v>
      </c>
      <c r="AV243" s="33">
        <f t="shared" ca="1" si="380"/>
        <v>0</v>
      </c>
      <c r="AW243" s="33">
        <f t="shared" ca="1" si="454"/>
        <v>0</v>
      </c>
      <c r="AX243" s="33">
        <f t="shared" ca="1" si="454"/>
        <v>0</v>
      </c>
      <c r="AY243" s="33">
        <f t="shared" ca="1" si="454"/>
        <v>0</v>
      </c>
      <c r="AZ243" s="33">
        <f t="shared" ca="1" si="454"/>
        <v>0</v>
      </c>
      <c r="BA243" s="33">
        <f t="shared" ca="1" si="454"/>
        <v>0</v>
      </c>
      <c r="BB243" s="33">
        <f t="shared" ca="1" si="454"/>
        <v>0</v>
      </c>
      <c r="BC243" s="33">
        <f t="shared" ca="1" si="454"/>
        <v>0</v>
      </c>
      <c r="BD243" s="33">
        <f t="shared" ca="1" si="454"/>
        <v>0</v>
      </c>
      <c r="BE243" s="33">
        <f t="shared" ca="1" si="454"/>
        <v>0</v>
      </c>
      <c r="BF243" s="33">
        <f t="shared" ca="1" si="454"/>
        <v>0</v>
      </c>
      <c r="BG243" s="33">
        <f t="shared" ca="1" si="454"/>
        <v>0</v>
      </c>
      <c r="BH243" s="33"/>
      <c r="BJ243" s="148" t="str">
        <f t="shared" ca="1" si="392"/>
        <v/>
      </c>
      <c r="BL243" s="30"/>
      <c r="BN243" s="29" t="str">
        <f t="shared" ca="1" si="393"/>
        <v/>
      </c>
      <c r="BO243" s="29" t="str">
        <f t="shared" ca="1" si="394"/>
        <v/>
      </c>
      <c r="BP243" s="29" t="str">
        <f t="shared" ca="1" si="395"/>
        <v/>
      </c>
      <c r="BQ243" s="29" t="str">
        <f t="shared" ca="1" si="396"/>
        <v/>
      </c>
      <c r="BR243" s="29" t="str">
        <f t="shared" ca="1" si="397"/>
        <v/>
      </c>
      <c r="BS243" s="29" t="str">
        <f t="shared" ca="1" si="398"/>
        <v/>
      </c>
      <c r="BT243" s="29" t="str">
        <f t="shared" ca="1" si="399"/>
        <v/>
      </c>
      <c r="BU243" s="29" t="str">
        <f t="shared" ca="1" si="400"/>
        <v/>
      </c>
      <c r="BV243" s="29" t="str">
        <f t="shared" ca="1" si="401"/>
        <v/>
      </c>
      <c r="BW243" s="29" t="str">
        <f t="shared" ca="1" si="402"/>
        <v/>
      </c>
      <c r="BX243" s="29" t="str">
        <f t="shared" ca="1" si="403"/>
        <v/>
      </c>
      <c r="BY243" s="29" t="str">
        <f t="shared" ca="1" si="404"/>
        <v/>
      </c>
      <c r="BZ243" s="29" t="str">
        <f t="shared" ca="1" si="405"/>
        <v/>
      </c>
      <c r="CA243" s="29" t="str">
        <f t="shared" ca="1" si="406"/>
        <v/>
      </c>
      <c r="CB243" s="29" t="str">
        <f t="shared" ca="1" si="407"/>
        <v/>
      </c>
      <c r="CC243" s="29" t="str">
        <f t="shared" ca="1" si="408"/>
        <v/>
      </c>
      <c r="CD243" s="29" t="str">
        <f t="shared" ca="1" si="409"/>
        <v/>
      </c>
      <c r="CE243" s="29" t="str">
        <f t="shared" ca="1" si="410"/>
        <v/>
      </c>
      <c r="CF243" s="29" t="str">
        <f t="shared" ca="1" si="411"/>
        <v/>
      </c>
      <c r="CG243" s="29" t="str">
        <f t="shared" ca="1" si="412"/>
        <v/>
      </c>
      <c r="CH243" s="29" t="str">
        <f t="shared" ca="1" si="413"/>
        <v/>
      </c>
      <c r="CI243" s="29" t="str">
        <f t="shared" ca="1" si="414"/>
        <v/>
      </c>
      <c r="CJ243" s="29" t="str">
        <f t="shared" ca="1" si="415"/>
        <v/>
      </c>
      <c r="CK243" s="29" t="str">
        <f t="shared" ca="1" si="416"/>
        <v/>
      </c>
      <c r="CL243" s="29" t="str">
        <f t="shared" ca="1" si="417"/>
        <v/>
      </c>
      <c r="CM243" s="29" t="str">
        <f t="shared" ca="1" si="418"/>
        <v/>
      </c>
      <c r="CN243" s="29" t="str">
        <f t="shared" ca="1" si="419"/>
        <v/>
      </c>
      <c r="CO243" s="29" t="str">
        <f t="shared" ca="1" si="420"/>
        <v/>
      </c>
      <c r="CP243" s="29" t="str">
        <f t="shared" ca="1" si="421"/>
        <v/>
      </c>
      <c r="CQ243" s="29" t="str">
        <f t="shared" ca="1" si="422"/>
        <v/>
      </c>
      <c r="CR243" s="29" t="str">
        <f t="shared" ca="1" si="423"/>
        <v/>
      </c>
      <c r="CS243" s="29" t="str">
        <f t="shared" ca="1" si="424"/>
        <v/>
      </c>
      <c r="CT243" s="29" t="str">
        <f t="shared" ca="1" si="425"/>
        <v/>
      </c>
      <c r="CU243" s="29" t="str">
        <f t="shared" ca="1" si="426"/>
        <v/>
      </c>
      <c r="CV243" s="29" t="str">
        <f t="shared" ca="1" si="427"/>
        <v/>
      </c>
      <c r="CW243" s="29" t="str">
        <f t="shared" ca="1" si="428"/>
        <v/>
      </c>
      <c r="CX243" s="29" t="str">
        <f t="shared" ca="1" si="429"/>
        <v/>
      </c>
      <c r="CY243" s="29" t="str">
        <f t="shared" ca="1" si="430"/>
        <v/>
      </c>
      <c r="CZ243" s="29" t="str">
        <f t="shared" ca="1" si="431"/>
        <v/>
      </c>
      <c r="DA243" s="29" t="str">
        <f t="shared" ca="1" si="432"/>
        <v/>
      </c>
      <c r="DB243" s="29" t="str">
        <f t="shared" ca="1" si="433"/>
        <v/>
      </c>
      <c r="DC243" s="29" t="str">
        <f t="shared" ca="1" si="434"/>
        <v/>
      </c>
      <c r="DD243" s="29" t="str">
        <f t="shared" ca="1" si="435"/>
        <v/>
      </c>
      <c r="DE243" s="29" t="str">
        <f t="shared" ca="1" si="436"/>
        <v/>
      </c>
      <c r="DF243" s="29" t="str">
        <f t="shared" ca="1" si="437"/>
        <v/>
      </c>
      <c r="DG243" s="29" t="str">
        <f t="shared" ca="1" si="438"/>
        <v/>
      </c>
      <c r="DH243" s="29" t="str">
        <f t="shared" ca="1" si="439"/>
        <v/>
      </c>
      <c r="DI243" s="29" t="str">
        <f t="shared" ca="1" si="440"/>
        <v/>
      </c>
      <c r="DJ243" s="29" t="str">
        <f t="shared" ca="1" si="441"/>
        <v/>
      </c>
      <c r="DK243" s="29" t="str">
        <f t="shared" ca="1" si="442"/>
        <v/>
      </c>
      <c r="DL243" s="29" t="str">
        <f t="shared" ca="1" si="443"/>
        <v/>
      </c>
      <c r="DM243" s="29" t="str">
        <f t="shared" ca="1" si="444"/>
        <v/>
      </c>
      <c r="JD243">
        <f t="shared" si="145"/>
        <v>0</v>
      </c>
      <c r="JE243">
        <f t="shared" si="445"/>
        <v>0</v>
      </c>
      <c r="JF243" t="str">
        <f t="shared" ca="1" si="446"/>
        <v/>
      </c>
      <c r="JG243" t="str">
        <f t="shared" ca="1" si="447"/>
        <v/>
      </c>
      <c r="JH243" t="str">
        <f t="shared" ca="1" si="448"/>
        <v/>
      </c>
      <c r="JI243" t="str">
        <f t="shared" ca="1" si="449"/>
        <v/>
      </c>
    </row>
    <row r="244" spans="3:269" x14ac:dyDescent="0.2">
      <c r="C244" s="9">
        <f t="array" aca="1" ref="C244" ca="1">MIN(IF($L$7=0, 0, IF(INDIRECT($L$6)&gt;0, IF(ROW(INDIRECT($L$6))&gt;C243, ROW(INDIRECT($L$6)), MAXR))))</f>
        <v>9999999</v>
      </c>
      <c r="D244" s="9">
        <f t="shared" ca="1" si="85"/>
        <v>0</v>
      </c>
      <c r="E244" s="9">
        <f t="shared" ca="1" si="389"/>
        <v>0</v>
      </c>
      <c r="F244" s="105" t="str">
        <f t="shared" ca="1" si="390"/>
        <v/>
      </c>
      <c r="G244" s="7">
        <f t="shared" ca="1" si="391"/>
        <v>0</v>
      </c>
      <c r="H244" s="33">
        <f t="shared" ca="1" si="452"/>
        <v>0</v>
      </c>
      <c r="I244" s="33">
        <f t="shared" ca="1" si="452"/>
        <v>0</v>
      </c>
      <c r="J244" s="33">
        <f t="shared" ca="1" si="452"/>
        <v>0</v>
      </c>
      <c r="K244" s="33">
        <f t="shared" ca="1" si="452"/>
        <v>0</v>
      </c>
      <c r="L244" s="33">
        <f t="shared" ca="1" si="452"/>
        <v>0</v>
      </c>
      <c r="M244" s="33">
        <f t="shared" ca="1" si="452"/>
        <v>0</v>
      </c>
      <c r="N244" s="33">
        <f t="shared" ca="1" si="452"/>
        <v>0</v>
      </c>
      <c r="O244" s="33">
        <f t="shared" ca="1" si="452"/>
        <v>0</v>
      </c>
      <c r="P244" s="33">
        <f t="shared" ca="1" si="452"/>
        <v>0</v>
      </c>
      <c r="Q244" s="33">
        <f t="shared" ca="1" si="452"/>
        <v>0</v>
      </c>
      <c r="R244" s="33">
        <f t="shared" ca="1" si="451"/>
        <v>0</v>
      </c>
      <c r="S244" s="33">
        <f t="shared" ca="1" si="451"/>
        <v>0</v>
      </c>
      <c r="T244" s="33">
        <f t="shared" ca="1" si="451"/>
        <v>0</v>
      </c>
      <c r="U244" s="33">
        <f t="shared" ca="1" si="451"/>
        <v>0</v>
      </c>
      <c r="V244" s="33">
        <f t="shared" ca="1" si="451"/>
        <v>0</v>
      </c>
      <c r="W244" s="33">
        <f t="shared" ca="1" si="451"/>
        <v>0</v>
      </c>
      <c r="X244" s="33">
        <f t="shared" ca="1" si="451"/>
        <v>0</v>
      </c>
      <c r="Y244" s="33">
        <f t="shared" ca="1" si="451"/>
        <v>0</v>
      </c>
      <c r="Z244" s="33">
        <f t="shared" ca="1" si="451"/>
        <v>0</v>
      </c>
      <c r="AA244" s="33">
        <f t="shared" ca="1" si="451"/>
        <v>0</v>
      </c>
      <c r="AB244" s="33">
        <f t="shared" ca="1" si="451"/>
        <v>0</v>
      </c>
      <c r="AC244" s="33">
        <f t="shared" ca="1" si="456"/>
        <v>0</v>
      </c>
      <c r="AD244" s="33">
        <f t="shared" ca="1" si="456"/>
        <v>0</v>
      </c>
      <c r="AE244" s="33">
        <f t="shared" ca="1" si="456"/>
        <v>0</v>
      </c>
      <c r="AF244" s="33">
        <f t="shared" ca="1" si="456"/>
        <v>0</v>
      </c>
      <c r="AG244" s="33">
        <f t="shared" ca="1" si="456"/>
        <v>0</v>
      </c>
      <c r="AH244" s="33">
        <f t="shared" ca="1" si="456"/>
        <v>0</v>
      </c>
      <c r="AI244" s="33">
        <f t="shared" ca="1" si="456"/>
        <v>0</v>
      </c>
      <c r="AJ244" s="33">
        <f t="shared" ca="1" si="456"/>
        <v>0</v>
      </c>
      <c r="AK244" s="33">
        <f t="shared" ca="1" si="456"/>
        <v>0</v>
      </c>
      <c r="AL244" s="33">
        <f t="shared" ca="1" si="456"/>
        <v>0</v>
      </c>
      <c r="AM244" s="33">
        <f t="shared" ca="1" si="456"/>
        <v>0</v>
      </c>
      <c r="AN244" s="33">
        <f t="shared" ca="1" si="456"/>
        <v>0</v>
      </c>
      <c r="AO244" s="33">
        <f t="shared" ca="1" si="456"/>
        <v>0</v>
      </c>
      <c r="AP244" s="33">
        <f t="shared" ca="1" si="456"/>
        <v>0</v>
      </c>
      <c r="AQ244" s="33">
        <f t="shared" ca="1" si="456"/>
        <v>0</v>
      </c>
      <c r="AR244" s="33">
        <f t="shared" ca="1" si="456"/>
        <v>0</v>
      </c>
      <c r="AS244" s="33">
        <f t="shared" ca="1" si="455"/>
        <v>0</v>
      </c>
      <c r="AT244" s="33">
        <f t="shared" ca="1" si="455"/>
        <v>0</v>
      </c>
      <c r="AU244" s="33">
        <f t="shared" ca="1" si="380"/>
        <v>0</v>
      </c>
      <c r="AV244" s="33">
        <f t="shared" ca="1" si="380"/>
        <v>0</v>
      </c>
      <c r="AW244" s="33">
        <f t="shared" ca="1" si="454"/>
        <v>0</v>
      </c>
      <c r="AX244" s="33">
        <f t="shared" ca="1" si="454"/>
        <v>0</v>
      </c>
      <c r="AY244" s="33">
        <f t="shared" ca="1" si="454"/>
        <v>0</v>
      </c>
      <c r="AZ244" s="33">
        <f t="shared" ca="1" si="454"/>
        <v>0</v>
      </c>
      <c r="BA244" s="33">
        <f t="shared" ca="1" si="454"/>
        <v>0</v>
      </c>
      <c r="BB244" s="33">
        <f t="shared" ca="1" si="454"/>
        <v>0</v>
      </c>
      <c r="BC244" s="33">
        <f t="shared" ca="1" si="454"/>
        <v>0</v>
      </c>
      <c r="BD244" s="33">
        <f t="shared" ca="1" si="454"/>
        <v>0</v>
      </c>
      <c r="BE244" s="33">
        <f t="shared" ca="1" si="454"/>
        <v>0</v>
      </c>
      <c r="BF244" s="33">
        <f t="shared" ca="1" si="454"/>
        <v>0</v>
      </c>
      <c r="BG244" s="33">
        <f t="shared" ca="1" si="454"/>
        <v>0</v>
      </c>
      <c r="BH244" s="33"/>
      <c r="BJ244" s="148" t="str">
        <f t="shared" ca="1" si="392"/>
        <v/>
      </c>
      <c r="BL244" s="30"/>
      <c r="BN244" s="29" t="str">
        <f t="shared" ca="1" si="393"/>
        <v/>
      </c>
      <c r="BO244" s="29" t="str">
        <f t="shared" ca="1" si="394"/>
        <v/>
      </c>
      <c r="BP244" s="29" t="str">
        <f t="shared" ca="1" si="395"/>
        <v/>
      </c>
      <c r="BQ244" s="29" t="str">
        <f t="shared" ca="1" si="396"/>
        <v/>
      </c>
      <c r="BR244" s="29" t="str">
        <f t="shared" ca="1" si="397"/>
        <v/>
      </c>
      <c r="BS244" s="29" t="str">
        <f t="shared" ca="1" si="398"/>
        <v/>
      </c>
      <c r="BT244" s="29" t="str">
        <f t="shared" ca="1" si="399"/>
        <v/>
      </c>
      <c r="BU244" s="29" t="str">
        <f t="shared" ca="1" si="400"/>
        <v/>
      </c>
      <c r="BV244" s="29" t="str">
        <f t="shared" ca="1" si="401"/>
        <v/>
      </c>
      <c r="BW244" s="29" t="str">
        <f t="shared" ca="1" si="402"/>
        <v/>
      </c>
      <c r="BX244" s="29" t="str">
        <f t="shared" ca="1" si="403"/>
        <v/>
      </c>
      <c r="BY244" s="29" t="str">
        <f t="shared" ca="1" si="404"/>
        <v/>
      </c>
      <c r="BZ244" s="29" t="str">
        <f t="shared" ca="1" si="405"/>
        <v/>
      </c>
      <c r="CA244" s="29" t="str">
        <f t="shared" ca="1" si="406"/>
        <v/>
      </c>
      <c r="CB244" s="29" t="str">
        <f t="shared" ca="1" si="407"/>
        <v/>
      </c>
      <c r="CC244" s="29" t="str">
        <f t="shared" ca="1" si="408"/>
        <v/>
      </c>
      <c r="CD244" s="29" t="str">
        <f t="shared" ca="1" si="409"/>
        <v/>
      </c>
      <c r="CE244" s="29" t="str">
        <f t="shared" ca="1" si="410"/>
        <v/>
      </c>
      <c r="CF244" s="29" t="str">
        <f t="shared" ca="1" si="411"/>
        <v/>
      </c>
      <c r="CG244" s="29" t="str">
        <f t="shared" ca="1" si="412"/>
        <v/>
      </c>
      <c r="CH244" s="29" t="str">
        <f t="shared" ca="1" si="413"/>
        <v/>
      </c>
      <c r="CI244" s="29" t="str">
        <f t="shared" ca="1" si="414"/>
        <v/>
      </c>
      <c r="CJ244" s="29" t="str">
        <f t="shared" ca="1" si="415"/>
        <v/>
      </c>
      <c r="CK244" s="29" t="str">
        <f t="shared" ca="1" si="416"/>
        <v/>
      </c>
      <c r="CL244" s="29" t="str">
        <f t="shared" ca="1" si="417"/>
        <v/>
      </c>
      <c r="CM244" s="29" t="str">
        <f t="shared" ca="1" si="418"/>
        <v/>
      </c>
      <c r="CN244" s="29" t="str">
        <f t="shared" ca="1" si="419"/>
        <v/>
      </c>
      <c r="CO244" s="29" t="str">
        <f t="shared" ca="1" si="420"/>
        <v/>
      </c>
      <c r="CP244" s="29" t="str">
        <f t="shared" ca="1" si="421"/>
        <v/>
      </c>
      <c r="CQ244" s="29" t="str">
        <f t="shared" ca="1" si="422"/>
        <v/>
      </c>
      <c r="CR244" s="29" t="str">
        <f t="shared" ca="1" si="423"/>
        <v/>
      </c>
      <c r="CS244" s="29" t="str">
        <f t="shared" ca="1" si="424"/>
        <v/>
      </c>
      <c r="CT244" s="29" t="str">
        <f t="shared" ca="1" si="425"/>
        <v/>
      </c>
      <c r="CU244" s="29" t="str">
        <f t="shared" ca="1" si="426"/>
        <v/>
      </c>
      <c r="CV244" s="29" t="str">
        <f t="shared" ca="1" si="427"/>
        <v/>
      </c>
      <c r="CW244" s="29" t="str">
        <f t="shared" ca="1" si="428"/>
        <v/>
      </c>
      <c r="CX244" s="29" t="str">
        <f t="shared" ca="1" si="429"/>
        <v/>
      </c>
      <c r="CY244" s="29" t="str">
        <f t="shared" ca="1" si="430"/>
        <v/>
      </c>
      <c r="CZ244" s="29" t="str">
        <f t="shared" ca="1" si="431"/>
        <v/>
      </c>
      <c r="DA244" s="29" t="str">
        <f t="shared" ca="1" si="432"/>
        <v/>
      </c>
      <c r="DB244" s="29" t="str">
        <f t="shared" ca="1" si="433"/>
        <v/>
      </c>
      <c r="DC244" s="29" t="str">
        <f t="shared" ca="1" si="434"/>
        <v/>
      </c>
      <c r="DD244" s="29" t="str">
        <f t="shared" ca="1" si="435"/>
        <v/>
      </c>
      <c r="DE244" s="29" t="str">
        <f t="shared" ca="1" si="436"/>
        <v/>
      </c>
      <c r="DF244" s="29" t="str">
        <f t="shared" ca="1" si="437"/>
        <v/>
      </c>
      <c r="DG244" s="29" t="str">
        <f t="shared" ca="1" si="438"/>
        <v/>
      </c>
      <c r="DH244" s="29" t="str">
        <f t="shared" ca="1" si="439"/>
        <v/>
      </c>
      <c r="DI244" s="29" t="str">
        <f t="shared" ca="1" si="440"/>
        <v/>
      </c>
      <c r="DJ244" s="29" t="str">
        <f t="shared" ca="1" si="441"/>
        <v/>
      </c>
      <c r="DK244" s="29" t="str">
        <f t="shared" ca="1" si="442"/>
        <v/>
      </c>
      <c r="DL244" s="29" t="str">
        <f t="shared" ca="1" si="443"/>
        <v/>
      </c>
      <c r="DM244" s="29" t="str">
        <f t="shared" ca="1" si="444"/>
        <v/>
      </c>
      <c r="JD244">
        <f t="shared" si="145"/>
        <v>0</v>
      </c>
      <c r="JE244">
        <f t="shared" si="445"/>
        <v>0</v>
      </c>
      <c r="JF244" t="str">
        <f t="shared" ca="1" si="446"/>
        <v/>
      </c>
      <c r="JG244" t="str">
        <f t="shared" ca="1" si="447"/>
        <v/>
      </c>
      <c r="JH244" t="str">
        <f t="shared" ca="1" si="448"/>
        <v/>
      </c>
      <c r="JI244" t="str">
        <f t="shared" ca="1" si="449"/>
        <v/>
      </c>
    </row>
    <row r="245" spans="3:269" x14ac:dyDescent="0.2">
      <c r="C245" s="9">
        <f t="array" aca="1" ref="C245" ca="1">MIN(IF($L$7=0, 0, IF(INDIRECT($L$6)&gt;0, IF(ROW(INDIRECT($L$6))&gt;C244, ROW(INDIRECT($L$6)), MAXR))))</f>
        <v>9999999</v>
      </c>
      <c r="D245" s="9">
        <f t="shared" ca="1" si="85"/>
        <v>0</v>
      </c>
      <c r="E245" s="9">
        <f t="shared" ca="1" si="389"/>
        <v>0</v>
      </c>
      <c r="F245" s="105" t="str">
        <f t="shared" ca="1" si="390"/>
        <v/>
      </c>
      <c r="G245" s="7">
        <f t="shared" ca="1" si="391"/>
        <v>0</v>
      </c>
      <c r="H245" s="33">
        <f t="shared" ca="1" si="452"/>
        <v>0</v>
      </c>
      <c r="I245" s="33">
        <f t="shared" ca="1" si="452"/>
        <v>0</v>
      </c>
      <c r="J245" s="33">
        <f t="shared" ca="1" si="452"/>
        <v>0</v>
      </c>
      <c r="K245" s="33">
        <f t="shared" ca="1" si="452"/>
        <v>0</v>
      </c>
      <c r="L245" s="33">
        <f t="shared" ca="1" si="452"/>
        <v>0</v>
      </c>
      <c r="M245" s="33">
        <f t="shared" ca="1" si="452"/>
        <v>0</v>
      </c>
      <c r="N245" s="33">
        <f t="shared" ca="1" si="452"/>
        <v>0</v>
      </c>
      <c r="O245" s="33">
        <f t="shared" ca="1" si="452"/>
        <v>0</v>
      </c>
      <c r="P245" s="33">
        <f t="shared" ca="1" si="452"/>
        <v>0</v>
      </c>
      <c r="Q245" s="33">
        <f t="shared" ca="1" si="452"/>
        <v>0</v>
      </c>
      <c r="R245" s="33">
        <f t="shared" ca="1" si="451"/>
        <v>0</v>
      </c>
      <c r="S245" s="33">
        <f t="shared" ca="1" si="451"/>
        <v>0</v>
      </c>
      <c r="T245" s="33">
        <f t="shared" ca="1" si="451"/>
        <v>0</v>
      </c>
      <c r="U245" s="33">
        <f t="shared" ca="1" si="451"/>
        <v>0</v>
      </c>
      <c r="V245" s="33">
        <f t="shared" ca="1" si="451"/>
        <v>0</v>
      </c>
      <c r="W245" s="33">
        <f t="shared" ca="1" si="451"/>
        <v>0</v>
      </c>
      <c r="X245" s="33">
        <f t="shared" ca="1" si="451"/>
        <v>0</v>
      </c>
      <c r="Y245" s="33">
        <f t="shared" ca="1" si="451"/>
        <v>0</v>
      </c>
      <c r="Z245" s="33">
        <f t="shared" ca="1" si="451"/>
        <v>0</v>
      </c>
      <c r="AA245" s="33">
        <f t="shared" ca="1" si="451"/>
        <v>0</v>
      </c>
      <c r="AB245" s="33">
        <f t="shared" ca="1" si="451"/>
        <v>0</v>
      </c>
      <c r="AC245" s="33">
        <f t="shared" ca="1" si="456"/>
        <v>0</v>
      </c>
      <c r="AD245" s="33">
        <f t="shared" ca="1" si="456"/>
        <v>0</v>
      </c>
      <c r="AE245" s="33">
        <f t="shared" ca="1" si="456"/>
        <v>0</v>
      </c>
      <c r="AF245" s="33">
        <f t="shared" ca="1" si="456"/>
        <v>0</v>
      </c>
      <c r="AG245" s="33">
        <f t="shared" ca="1" si="456"/>
        <v>0</v>
      </c>
      <c r="AH245" s="33">
        <f t="shared" ca="1" si="456"/>
        <v>0</v>
      </c>
      <c r="AI245" s="33">
        <f t="shared" ca="1" si="456"/>
        <v>0</v>
      </c>
      <c r="AJ245" s="33">
        <f t="shared" ca="1" si="456"/>
        <v>0</v>
      </c>
      <c r="AK245" s="33">
        <f t="shared" ca="1" si="456"/>
        <v>0</v>
      </c>
      <c r="AL245" s="33">
        <f t="shared" ca="1" si="456"/>
        <v>0</v>
      </c>
      <c r="AM245" s="33">
        <f t="shared" ca="1" si="456"/>
        <v>0</v>
      </c>
      <c r="AN245" s="33">
        <f t="shared" ca="1" si="456"/>
        <v>0</v>
      </c>
      <c r="AO245" s="33">
        <f t="shared" ca="1" si="456"/>
        <v>0</v>
      </c>
      <c r="AP245" s="33">
        <f t="shared" ca="1" si="456"/>
        <v>0</v>
      </c>
      <c r="AQ245" s="33">
        <f t="shared" ca="1" si="456"/>
        <v>0</v>
      </c>
      <c r="AR245" s="33">
        <f t="shared" ca="1" si="456"/>
        <v>0</v>
      </c>
      <c r="AS245" s="33">
        <f t="shared" ca="1" si="455"/>
        <v>0</v>
      </c>
      <c r="AT245" s="33">
        <f t="shared" ca="1" si="455"/>
        <v>0</v>
      </c>
      <c r="AU245" s="33">
        <f t="shared" ca="1" si="380"/>
        <v>0</v>
      </c>
      <c r="AV245" s="33">
        <f t="shared" ca="1" si="380"/>
        <v>0</v>
      </c>
      <c r="AW245" s="33">
        <f t="shared" ca="1" si="454"/>
        <v>0</v>
      </c>
      <c r="AX245" s="33">
        <f t="shared" ca="1" si="454"/>
        <v>0</v>
      </c>
      <c r="AY245" s="33">
        <f t="shared" ca="1" si="454"/>
        <v>0</v>
      </c>
      <c r="AZ245" s="33">
        <f t="shared" ca="1" si="454"/>
        <v>0</v>
      </c>
      <c r="BA245" s="33">
        <f t="shared" ca="1" si="454"/>
        <v>0</v>
      </c>
      <c r="BB245" s="33">
        <f t="shared" ca="1" si="454"/>
        <v>0</v>
      </c>
      <c r="BC245" s="33">
        <f t="shared" ca="1" si="454"/>
        <v>0</v>
      </c>
      <c r="BD245" s="33">
        <f t="shared" ca="1" si="454"/>
        <v>0</v>
      </c>
      <c r="BE245" s="33">
        <f t="shared" ca="1" si="454"/>
        <v>0</v>
      </c>
      <c r="BF245" s="33">
        <f t="shared" ca="1" si="454"/>
        <v>0</v>
      </c>
      <c r="BG245" s="33">
        <f t="shared" ca="1" si="454"/>
        <v>0</v>
      </c>
      <c r="BH245" s="33"/>
      <c r="BJ245" s="148" t="str">
        <f t="shared" ca="1" si="392"/>
        <v/>
      </c>
      <c r="BL245" s="30"/>
      <c r="BN245" s="29" t="str">
        <f t="shared" ca="1" si="393"/>
        <v/>
      </c>
      <c r="BO245" s="29" t="str">
        <f t="shared" ca="1" si="394"/>
        <v/>
      </c>
      <c r="BP245" s="29" t="str">
        <f t="shared" ca="1" si="395"/>
        <v/>
      </c>
      <c r="BQ245" s="29" t="str">
        <f t="shared" ca="1" si="396"/>
        <v/>
      </c>
      <c r="BR245" s="29" t="str">
        <f t="shared" ca="1" si="397"/>
        <v/>
      </c>
      <c r="BS245" s="29" t="str">
        <f t="shared" ca="1" si="398"/>
        <v/>
      </c>
      <c r="BT245" s="29" t="str">
        <f t="shared" ca="1" si="399"/>
        <v/>
      </c>
      <c r="BU245" s="29" t="str">
        <f t="shared" ca="1" si="400"/>
        <v/>
      </c>
      <c r="BV245" s="29" t="str">
        <f t="shared" ca="1" si="401"/>
        <v/>
      </c>
      <c r="BW245" s="29" t="str">
        <f t="shared" ca="1" si="402"/>
        <v/>
      </c>
      <c r="BX245" s="29" t="str">
        <f t="shared" ca="1" si="403"/>
        <v/>
      </c>
      <c r="BY245" s="29" t="str">
        <f t="shared" ca="1" si="404"/>
        <v/>
      </c>
      <c r="BZ245" s="29" t="str">
        <f t="shared" ca="1" si="405"/>
        <v/>
      </c>
      <c r="CA245" s="29" t="str">
        <f t="shared" ca="1" si="406"/>
        <v/>
      </c>
      <c r="CB245" s="29" t="str">
        <f t="shared" ca="1" si="407"/>
        <v/>
      </c>
      <c r="CC245" s="29" t="str">
        <f t="shared" ca="1" si="408"/>
        <v/>
      </c>
      <c r="CD245" s="29" t="str">
        <f t="shared" ca="1" si="409"/>
        <v/>
      </c>
      <c r="CE245" s="29" t="str">
        <f t="shared" ca="1" si="410"/>
        <v/>
      </c>
      <c r="CF245" s="29" t="str">
        <f t="shared" ca="1" si="411"/>
        <v/>
      </c>
      <c r="CG245" s="29" t="str">
        <f t="shared" ca="1" si="412"/>
        <v/>
      </c>
      <c r="CH245" s="29" t="str">
        <f t="shared" ca="1" si="413"/>
        <v/>
      </c>
      <c r="CI245" s="29" t="str">
        <f t="shared" ca="1" si="414"/>
        <v/>
      </c>
      <c r="CJ245" s="29" t="str">
        <f t="shared" ca="1" si="415"/>
        <v/>
      </c>
      <c r="CK245" s="29" t="str">
        <f t="shared" ca="1" si="416"/>
        <v/>
      </c>
      <c r="CL245" s="29" t="str">
        <f t="shared" ca="1" si="417"/>
        <v/>
      </c>
      <c r="CM245" s="29" t="str">
        <f t="shared" ca="1" si="418"/>
        <v/>
      </c>
      <c r="CN245" s="29" t="str">
        <f t="shared" ca="1" si="419"/>
        <v/>
      </c>
      <c r="CO245" s="29" t="str">
        <f t="shared" ca="1" si="420"/>
        <v/>
      </c>
      <c r="CP245" s="29" t="str">
        <f t="shared" ca="1" si="421"/>
        <v/>
      </c>
      <c r="CQ245" s="29" t="str">
        <f t="shared" ca="1" si="422"/>
        <v/>
      </c>
      <c r="CR245" s="29" t="str">
        <f t="shared" ca="1" si="423"/>
        <v/>
      </c>
      <c r="CS245" s="29" t="str">
        <f t="shared" ca="1" si="424"/>
        <v/>
      </c>
      <c r="CT245" s="29" t="str">
        <f t="shared" ca="1" si="425"/>
        <v/>
      </c>
      <c r="CU245" s="29" t="str">
        <f t="shared" ca="1" si="426"/>
        <v/>
      </c>
      <c r="CV245" s="29" t="str">
        <f t="shared" ca="1" si="427"/>
        <v/>
      </c>
      <c r="CW245" s="29" t="str">
        <f t="shared" ca="1" si="428"/>
        <v/>
      </c>
      <c r="CX245" s="29" t="str">
        <f t="shared" ca="1" si="429"/>
        <v/>
      </c>
      <c r="CY245" s="29" t="str">
        <f t="shared" ca="1" si="430"/>
        <v/>
      </c>
      <c r="CZ245" s="29" t="str">
        <f t="shared" ca="1" si="431"/>
        <v/>
      </c>
      <c r="DA245" s="29" t="str">
        <f t="shared" ca="1" si="432"/>
        <v/>
      </c>
      <c r="DB245" s="29" t="str">
        <f t="shared" ca="1" si="433"/>
        <v/>
      </c>
      <c r="DC245" s="29" t="str">
        <f t="shared" ca="1" si="434"/>
        <v/>
      </c>
      <c r="DD245" s="29" t="str">
        <f t="shared" ca="1" si="435"/>
        <v/>
      </c>
      <c r="DE245" s="29" t="str">
        <f t="shared" ca="1" si="436"/>
        <v/>
      </c>
      <c r="DF245" s="29" t="str">
        <f t="shared" ca="1" si="437"/>
        <v/>
      </c>
      <c r="DG245" s="29" t="str">
        <f t="shared" ca="1" si="438"/>
        <v/>
      </c>
      <c r="DH245" s="29" t="str">
        <f t="shared" ca="1" si="439"/>
        <v/>
      </c>
      <c r="DI245" s="29" t="str">
        <f t="shared" ca="1" si="440"/>
        <v/>
      </c>
      <c r="DJ245" s="29" t="str">
        <f t="shared" ca="1" si="441"/>
        <v/>
      </c>
      <c r="DK245" s="29" t="str">
        <f t="shared" ca="1" si="442"/>
        <v/>
      </c>
      <c r="DL245" s="29" t="str">
        <f t="shared" ca="1" si="443"/>
        <v/>
      </c>
      <c r="DM245" s="29" t="str">
        <f t="shared" ca="1" si="444"/>
        <v/>
      </c>
      <c r="JD245">
        <f t="shared" si="145"/>
        <v>0</v>
      </c>
      <c r="JE245">
        <f t="shared" si="445"/>
        <v>0</v>
      </c>
      <c r="JF245" t="str">
        <f t="shared" ca="1" si="446"/>
        <v/>
      </c>
      <c r="JG245" t="str">
        <f t="shared" ca="1" si="447"/>
        <v/>
      </c>
      <c r="JH245" t="str">
        <f t="shared" ca="1" si="448"/>
        <v/>
      </c>
      <c r="JI245" t="str">
        <f t="shared" ca="1" si="449"/>
        <v/>
      </c>
    </row>
    <row r="246" spans="3:269" x14ac:dyDescent="0.2">
      <c r="C246" s="9">
        <f t="array" aca="1" ref="C246" ca="1">MIN(IF($L$7=0, 0, IF(INDIRECT($L$6)&gt;0, IF(ROW(INDIRECT($L$6))&gt;C245, ROW(INDIRECT($L$6)), MAXR))))</f>
        <v>9999999</v>
      </c>
      <c r="D246" s="9">
        <f t="shared" ca="1" si="85"/>
        <v>0</v>
      </c>
      <c r="E246" s="9">
        <f t="shared" ca="1" si="389"/>
        <v>0</v>
      </c>
      <c r="F246" s="105" t="str">
        <f t="shared" ca="1" si="390"/>
        <v/>
      </c>
      <c r="G246" s="7">
        <f t="shared" ca="1" si="391"/>
        <v>0</v>
      </c>
      <c r="H246" s="33">
        <f t="shared" ca="1" si="452"/>
        <v>0</v>
      </c>
      <c r="I246" s="33">
        <f t="shared" ca="1" si="452"/>
        <v>0</v>
      </c>
      <c r="J246" s="33">
        <f t="shared" ca="1" si="452"/>
        <v>0</v>
      </c>
      <c r="K246" s="33">
        <f t="shared" ca="1" si="452"/>
        <v>0</v>
      </c>
      <c r="L246" s="33">
        <f t="shared" ca="1" si="452"/>
        <v>0</v>
      </c>
      <c r="M246" s="33">
        <f t="shared" ca="1" si="452"/>
        <v>0</v>
      </c>
      <c r="N246" s="33">
        <f t="shared" ca="1" si="452"/>
        <v>0</v>
      </c>
      <c r="O246" s="33">
        <f t="shared" ca="1" si="452"/>
        <v>0</v>
      </c>
      <c r="P246" s="33">
        <f t="shared" ca="1" si="452"/>
        <v>0</v>
      </c>
      <c r="Q246" s="33">
        <f t="shared" ca="1" si="452"/>
        <v>0</v>
      </c>
      <c r="R246" s="33">
        <f t="shared" ca="1" si="451"/>
        <v>0</v>
      </c>
      <c r="S246" s="33">
        <f t="shared" ca="1" si="451"/>
        <v>0</v>
      </c>
      <c r="T246" s="33">
        <f t="shared" ca="1" si="451"/>
        <v>0</v>
      </c>
      <c r="U246" s="33">
        <f t="shared" ca="1" si="451"/>
        <v>0</v>
      </c>
      <c r="V246" s="33">
        <f t="shared" ca="1" si="451"/>
        <v>0</v>
      </c>
      <c r="W246" s="33">
        <f t="shared" ca="1" si="451"/>
        <v>0</v>
      </c>
      <c r="X246" s="33">
        <f t="shared" ca="1" si="451"/>
        <v>0</v>
      </c>
      <c r="Y246" s="33">
        <f t="shared" ca="1" si="451"/>
        <v>0</v>
      </c>
      <c r="Z246" s="33">
        <f t="shared" ca="1" si="451"/>
        <v>0</v>
      </c>
      <c r="AA246" s="33">
        <f t="shared" ca="1" si="451"/>
        <v>0</v>
      </c>
      <c r="AB246" s="33">
        <f t="shared" ca="1" si="451"/>
        <v>0</v>
      </c>
      <c r="AC246" s="33">
        <f t="shared" ca="1" si="456"/>
        <v>0</v>
      </c>
      <c r="AD246" s="33">
        <f t="shared" ca="1" si="456"/>
        <v>0</v>
      </c>
      <c r="AE246" s="33">
        <f t="shared" ca="1" si="456"/>
        <v>0</v>
      </c>
      <c r="AF246" s="33">
        <f t="shared" ca="1" si="456"/>
        <v>0</v>
      </c>
      <c r="AG246" s="33">
        <f t="shared" ca="1" si="456"/>
        <v>0</v>
      </c>
      <c r="AH246" s="33">
        <f t="shared" ca="1" si="456"/>
        <v>0</v>
      </c>
      <c r="AI246" s="33">
        <f t="shared" ca="1" si="456"/>
        <v>0</v>
      </c>
      <c r="AJ246" s="33">
        <f t="shared" ca="1" si="456"/>
        <v>0</v>
      </c>
      <c r="AK246" s="33">
        <f t="shared" ca="1" si="456"/>
        <v>0</v>
      </c>
      <c r="AL246" s="33">
        <f t="shared" ca="1" si="456"/>
        <v>0</v>
      </c>
      <c r="AM246" s="33">
        <f t="shared" ca="1" si="456"/>
        <v>0</v>
      </c>
      <c r="AN246" s="33">
        <f t="shared" ca="1" si="456"/>
        <v>0</v>
      </c>
      <c r="AO246" s="33">
        <f t="shared" ca="1" si="456"/>
        <v>0</v>
      </c>
      <c r="AP246" s="33">
        <f t="shared" ca="1" si="456"/>
        <v>0</v>
      </c>
      <c r="AQ246" s="33">
        <f t="shared" ca="1" si="456"/>
        <v>0</v>
      </c>
      <c r="AR246" s="33">
        <f t="shared" ca="1" si="456"/>
        <v>0</v>
      </c>
      <c r="AS246" s="33">
        <f t="shared" ca="1" si="455"/>
        <v>0</v>
      </c>
      <c r="AT246" s="33">
        <f t="shared" ca="1" si="455"/>
        <v>0</v>
      </c>
      <c r="AU246" s="33">
        <f t="shared" ca="1" si="380"/>
        <v>0</v>
      </c>
      <c r="AV246" s="33">
        <f t="shared" ca="1" si="380"/>
        <v>0</v>
      </c>
      <c r="AW246" s="33">
        <f t="shared" ca="1" si="454"/>
        <v>0</v>
      </c>
      <c r="AX246" s="33">
        <f t="shared" ca="1" si="454"/>
        <v>0</v>
      </c>
      <c r="AY246" s="33">
        <f t="shared" ca="1" si="454"/>
        <v>0</v>
      </c>
      <c r="AZ246" s="33">
        <f t="shared" ca="1" si="454"/>
        <v>0</v>
      </c>
      <c r="BA246" s="33">
        <f t="shared" ca="1" si="454"/>
        <v>0</v>
      </c>
      <c r="BB246" s="33">
        <f t="shared" ca="1" si="454"/>
        <v>0</v>
      </c>
      <c r="BC246" s="33">
        <f t="shared" ca="1" si="454"/>
        <v>0</v>
      </c>
      <c r="BD246" s="33">
        <f t="shared" ca="1" si="454"/>
        <v>0</v>
      </c>
      <c r="BE246" s="33">
        <f t="shared" ca="1" si="454"/>
        <v>0</v>
      </c>
      <c r="BF246" s="33">
        <f t="shared" ca="1" si="454"/>
        <v>0</v>
      </c>
      <c r="BG246" s="33">
        <f t="shared" ca="1" si="454"/>
        <v>0</v>
      </c>
      <c r="BH246" s="33"/>
      <c r="BJ246" s="148" t="str">
        <f t="shared" ca="1" si="392"/>
        <v/>
      </c>
      <c r="BL246" s="30"/>
      <c r="BN246" s="29" t="str">
        <f t="shared" ca="1" si="393"/>
        <v/>
      </c>
      <c r="BO246" s="29" t="str">
        <f t="shared" ca="1" si="394"/>
        <v/>
      </c>
      <c r="BP246" s="29" t="str">
        <f t="shared" ca="1" si="395"/>
        <v/>
      </c>
      <c r="BQ246" s="29" t="str">
        <f t="shared" ca="1" si="396"/>
        <v/>
      </c>
      <c r="BR246" s="29" t="str">
        <f t="shared" ca="1" si="397"/>
        <v/>
      </c>
      <c r="BS246" s="29" t="str">
        <f t="shared" ca="1" si="398"/>
        <v/>
      </c>
      <c r="BT246" s="29" t="str">
        <f t="shared" ca="1" si="399"/>
        <v/>
      </c>
      <c r="BU246" s="29" t="str">
        <f t="shared" ca="1" si="400"/>
        <v/>
      </c>
      <c r="BV246" s="29" t="str">
        <f t="shared" ca="1" si="401"/>
        <v/>
      </c>
      <c r="BW246" s="29" t="str">
        <f t="shared" ca="1" si="402"/>
        <v/>
      </c>
      <c r="BX246" s="29" t="str">
        <f t="shared" ca="1" si="403"/>
        <v/>
      </c>
      <c r="BY246" s="29" t="str">
        <f t="shared" ca="1" si="404"/>
        <v/>
      </c>
      <c r="BZ246" s="29" t="str">
        <f t="shared" ca="1" si="405"/>
        <v/>
      </c>
      <c r="CA246" s="29" t="str">
        <f t="shared" ca="1" si="406"/>
        <v/>
      </c>
      <c r="CB246" s="29" t="str">
        <f t="shared" ca="1" si="407"/>
        <v/>
      </c>
      <c r="CC246" s="29" t="str">
        <f t="shared" ca="1" si="408"/>
        <v/>
      </c>
      <c r="CD246" s="29" t="str">
        <f t="shared" ca="1" si="409"/>
        <v/>
      </c>
      <c r="CE246" s="29" t="str">
        <f t="shared" ca="1" si="410"/>
        <v/>
      </c>
      <c r="CF246" s="29" t="str">
        <f t="shared" ca="1" si="411"/>
        <v/>
      </c>
      <c r="CG246" s="29" t="str">
        <f t="shared" ca="1" si="412"/>
        <v/>
      </c>
      <c r="CH246" s="29" t="str">
        <f t="shared" ca="1" si="413"/>
        <v/>
      </c>
      <c r="CI246" s="29" t="str">
        <f t="shared" ca="1" si="414"/>
        <v/>
      </c>
      <c r="CJ246" s="29" t="str">
        <f t="shared" ca="1" si="415"/>
        <v/>
      </c>
      <c r="CK246" s="29" t="str">
        <f t="shared" ca="1" si="416"/>
        <v/>
      </c>
      <c r="CL246" s="29" t="str">
        <f t="shared" ca="1" si="417"/>
        <v/>
      </c>
      <c r="CM246" s="29" t="str">
        <f t="shared" ca="1" si="418"/>
        <v/>
      </c>
      <c r="CN246" s="29" t="str">
        <f t="shared" ca="1" si="419"/>
        <v/>
      </c>
      <c r="CO246" s="29" t="str">
        <f t="shared" ca="1" si="420"/>
        <v/>
      </c>
      <c r="CP246" s="29" t="str">
        <f t="shared" ca="1" si="421"/>
        <v/>
      </c>
      <c r="CQ246" s="29" t="str">
        <f t="shared" ca="1" si="422"/>
        <v/>
      </c>
      <c r="CR246" s="29" t="str">
        <f t="shared" ca="1" si="423"/>
        <v/>
      </c>
      <c r="CS246" s="29" t="str">
        <f t="shared" ca="1" si="424"/>
        <v/>
      </c>
      <c r="CT246" s="29" t="str">
        <f t="shared" ca="1" si="425"/>
        <v/>
      </c>
      <c r="CU246" s="29" t="str">
        <f t="shared" ca="1" si="426"/>
        <v/>
      </c>
      <c r="CV246" s="29" t="str">
        <f t="shared" ca="1" si="427"/>
        <v/>
      </c>
      <c r="CW246" s="29" t="str">
        <f t="shared" ca="1" si="428"/>
        <v/>
      </c>
      <c r="CX246" s="29" t="str">
        <f t="shared" ca="1" si="429"/>
        <v/>
      </c>
      <c r="CY246" s="29" t="str">
        <f t="shared" ca="1" si="430"/>
        <v/>
      </c>
      <c r="CZ246" s="29" t="str">
        <f t="shared" ca="1" si="431"/>
        <v/>
      </c>
      <c r="DA246" s="29" t="str">
        <f t="shared" ca="1" si="432"/>
        <v/>
      </c>
      <c r="DB246" s="29" t="str">
        <f t="shared" ca="1" si="433"/>
        <v/>
      </c>
      <c r="DC246" s="29" t="str">
        <f t="shared" ca="1" si="434"/>
        <v/>
      </c>
      <c r="DD246" s="29" t="str">
        <f t="shared" ca="1" si="435"/>
        <v/>
      </c>
      <c r="DE246" s="29" t="str">
        <f t="shared" ca="1" si="436"/>
        <v/>
      </c>
      <c r="DF246" s="29" t="str">
        <f t="shared" ca="1" si="437"/>
        <v/>
      </c>
      <c r="DG246" s="29" t="str">
        <f t="shared" ca="1" si="438"/>
        <v/>
      </c>
      <c r="DH246" s="29" t="str">
        <f t="shared" ca="1" si="439"/>
        <v/>
      </c>
      <c r="DI246" s="29" t="str">
        <f t="shared" ca="1" si="440"/>
        <v/>
      </c>
      <c r="DJ246" s="29" t="str">
        <f t="shared" ca="1" si="441"/>
        <v/>
      </c>
      <c r="DK246" s="29" t="str">
        <f t="shared" ca="1" si="442"/>
        <v/>
      </c>
      <c r="DL246" s="29" t="str">
        <f t="shared" ca="1" si="443"/>
        <v/>
      </c>
      <c r="DM246" s="29" t="str">
        <f t="shared" ca="1" si="444"/>
        <v/>
      </c>
      <c r="JD246">
        <f t="shared" si="145"/>
        <v>0</v>
      </c>
      <c r="JE246">
        <f t="shared" si="445"/>
        <v>0</v>
      </c>
      <c r="JF246" t="str">
        <f t="shared" ca="1" si="446"/>
        <v/>
      </c>
      <c r="JG246" t="str">
        <f t="shared" ca="1" si="447"/>
        <v/>
      </c>
      <c r="JH246" t="str">
        <f t="shared" ca="1" si="448"/>
        <v/>
      </c>
      <c r="JI246" t="str">
        <f t="shared" ca="1" si="449"/>
        <v/>
      </c>
    </row>
    <row r="247" spans="3:269" x14ac:dyDescent="0.2">
      <c r="C247" s="9">
        <f t="array" aca="1" ref="C247" ca="1">MIN(IF($L$7=0, 0, IF(INDIRECT($L$6)&gt;0, IF(ROW(INDIRECT($L$6))&gt;C246, ROW(INDIRECT($L$6)), MAXR))))</f>
        <v>9999999</v>
      </c>
      <c r="D247" s="9">
        <f t="shared" ca="1" si="85"/>
        <v>0</v>
      </c>
      <c r="E247" s="9">
        <f t="shared" ca="1" si="389"/>
        <v>0</v>
      </c>
      <c r="F247" s="105" t="str">
        <f t="shared" ca="1" si="390"/>
        <v/>
      </c>
      <c r="G247" s="7">
        <f t="shared" ca="1" si="391"/>
        <v>0</v>
      </c>
      <c r="H247" s="33">
        <f t="shared" ca="1" si="452"/>
        <v>0</v>
      </c>
      <c r="I247" s="33">
        <f t="shared" ca="1" si="452"/>
        <v>0</v>
      </c>
      <c r="J247" s="33">
        <f t="shared" ca="1" si="452"/>
        <v>0</v>
      </c>
      <c r="K247" s="33">
        <f t="shared" ca="1" si="452"/>
        <v>0</v>
      </c>
      <c r="L247" s="33">
        <f t="shared" ca="1" si="452"/>
        <v>0</v>
      </c>
      <c r="M247" s="33">
        <f t="shared" ca="1" si="452"/>
        <v>0</v>
      </c>
      <c r="N247" s="33">
        <f t="shared" ca="1" si="452"/>
        <v>0</v>
      </c>
      <c r="O247" s="33">
        <f t="shared" ca="1" si="452"/>
        <v>0</v>
      </c>
      <c r="P247" s="33">
        <f t="shared" ca="1" si="452"/>
        <v>0</v>
      </c>
      <c r="Q247" s="33">
        <f t="shared" ca="1" si="452"/>
        <v>0</v>
      </c>
      <c r="R247" s="33">
        <f t="shared" ca="1" si="451"/>
        <v>0</v>
      </c>
      <c r="S247" s="33">
        <f t="shared" ca="1" si="451"/>
        <v>0</v>
      </c>
      <c r="T247" s="33">
        <f t="shared" ca="1" si="451"/>
        <v>0</v>
      </c>
      <c r="U247" s="33">
        <f t="shared" ca="1" si="451"/>
        <v>0</v>
      </c>
      <c r="V247" s="33">
        <f t="shared" ca="1" si="451"/>
        <v>0</v>
      </c>
      <c r="W247" s="33">
        <f t="shared" ca="1" si="451"/>
        <v>0</v>
      </c>
      <c r="X247" s="33">
        <f t="shared" ca="1" si="451"/>
        <v>0</v>
      </c>
      <c r="Y247" s="33">
        <f t="shared" ca="1" si="451"/>
        <v>0</v>
      </c>
      <c r="Z247" s="33">
        <f t="shared" ca="1" si="451"/>
        <v>0</v>
      </c>
      <c r="AA247" s="33">
        <f t="shared" ca="1" si="451"/>
        <v>0</v>
      </c>
      <c r="AB247" s="33">
        <f t="shared" ca="1" si="451"/>
        <v>0</v>
      </c>
      <c r="AC247" s="33">
        <f t="shared" ca="1" si="456"/>
        <v>0</v>
      </c>
      <c r="AD247" s="33">
        <f t="shared" ca="1" si="456"/>
        <v>0</v>
      </c>
      <c r="AE247" s="33">
        <f t="shared" ca="1" si="456"/>
        <v>0</v>
      </c>
      <c r="AF247" s="33">
        <f t="shared" ca="1" si="456"/>
        <v>0</v>
      </c>
      <c r="AG247" s="33">
        <f t="shared" ca="1" si="456"/>
        <v>0</v>
      </c>
      <c r="AH247" s="33">
        <f t="shared" ca="1" si="456"/>
        <v>0</v>
      </c>
      <c r="AI247" s="33">
        <f t="shared" ca="1" si="456"/>
        <v>0</v>
      </c>
      <c r="AJ247" s="33">
        <f t="shared" ca="1" si="456"/>
        <v>0</v>
      </c>
      <c r="AK247" s="33">
        <f t="shared" ca="1" si="456"/>
        <v>0</v>
      </c>
      <c r="AL247" s="33">
        <f t="shared" ca="1" si="456"/>
        <v>0</v>
      </c>
      <c r="AM247" s="33">
        <f t="shared" ca="1" si="456"/>
        <v>0</v>
      </c>
      <c r="AN247" s="33">
        <f t="shared" ca="1" si="456"/>
        <v>0</v>
      </c>
      <c r="AO247" s="33">
        <f t="shared" ca="1" si="456"/>
        <v>0</v>
      </c>
      <c r="AP247" s="33">
        <f t="shared" ca="1" si="456"/>
        <v>0</v>
      </c>
      <c r="AQ247" s="33">
        <f t="shared" ca="1" si="456"/>
        <v>0</v>
      </c>
      <c r="AR247" s="33">
        <f t="shared" ca="1" si="456"/>
        <v>0</v>
      </c>
      <c r="AS247" s="33">
        <f t="shared" ca="1" si="455"/>
        <v>0</v>
      </c>
      <c r="AT247" s="33">
        <f t="shared" ca="1" si="455"/>
        <v>0</v>
      </c>
      <c r="AU247" s="33">
        <f t="shared" ca="1" si="380"/>
        <v>0</v>
      </c>
      <c r="AV247" s="33">
        <f t="shared" ca="1" si="380"/>
        <v>0</v>
      </c>
      <c r="AW247" s="33">
        <f t="shared" ca="1" si="454"/>
        <v>0</v>
      </c>
      <c r="AX247" s="33">
        <f t="shared" ca="1" si="454"/>
        <v>0</v>
      </c>
      <c r="AY247" s="33">
        <f t="shared" ca="1" si="454"/>
        <v>0</v>
      </c>
      <c r="AZ247" s="33">
        <f t="shared" ca="1" si="454"/>
        <v>0</v>
      </c>
      <c r="BA247" s="33">
        <f t="shared" ca="1" si="454"/>
        <v>0</v>
      </c>
      <c r="BB247" s="33">
        <f t="shared" ca="1" si="454"/>
        <v>0</v>
      </c>
      <c r="BC247" s="33">
        <f t="shared" ca="1" si="454"/>
        <v>0</v>
      </c>
      <c r="BD247" s="33">
        <f t="shared" ca="1" si="454"/>
        <v>0</v>
      </c>
      <c r="BE247" s="33">
        <f t="shared" ca="1" si="454"/>
        <v>0</v>
      </c>
      <c r="BF247" s="33">
        <f t="shared" ca="1" si="454"/>
        <v>0</v>
      </c>
      <c r="BG247" s="33">
        <f t="shared" ca="1" si="454"/>
        <v>0</v>
      </c>
      <c r="BH247" s="33"/>
      <c r="BJ247" s="148" t="str">
        <f t="shared" ca="1" si="392"/>
        <v/>
      </c>
      <c r="BL247" s="30"/>
      <c r="BN247" s="29" t="str">
        <f t="shared" ca="1" si="393"/>
        <v/>
      </c>
      <c r="BO247" s="29" t="str">
        <f t="shared" ca="1" si="394"/>
        <v/>
      </c>
      <c r="BP247" s="29" t="str">
        <f t="shared" ca="1" si="395"/>
        <v/>
      </c>
      <c r="BQ247" s="29" t="str">
        <f t="shared" ca="1" si="396"/>
        <v/>
      </c>
      <c r="BR247" s="29" t="str">
        <f t="shared" ca="1" si="397"/>
        <v/>
      </c>
      <c r="BS247" s="29" t="str">
        <f t="shared" ca="1" si="398"/>
        <v/>
      </c>
      <c r="BT247" s="29" t="str">
        <f t="shared" ca="1" si="399"/>
        <v/>
      </c>
      <c r="BU247" s="29" t="str">
        <f t="shared" ca="1" si="400"/>
        <v/>
      </c>
      <c r="BV247" s="29" t="str">
        <f t="shared" ca="1" si="401"/>
        <v/>
      </c>
      <c r="BW247" s="29" t="str">
        <f t="shared" ca="1" si="402"/>
        <v/>
      </c>
      <c r="BX247" s="29" t="str">
        <f t="shared" ca="1" si="403"/>
        <v/>
      </c>
      <c r="BY247" s="29" t="str">
        <f t="shared" ca="1" si="404"/>
        <v/>
      </c>
      <c r="BZ247" s="29" t="str">
        <f t="shared" ca="1" si="405"/>
        <v/>
      </c>
      <c r="CA247" s="29" t="str">
        <f t="shared" ca="1" si="406"/>
        <v/>
      </c>
      <c r="CB247" s="29" t="str">
        <f t="shared" ca="1" si="407"/>
        <v/>
      </c>
      <c r="CC247" s="29" t="str">
        <f t="shared" ca="1" si="408"/>
        <v/>
      </c>
      <c r="CD247" s="29" t="str">
        <f t="shared" ca="1" si="409"/>
        <v/>
      </c>
      <c r="CE247" s="29" t="str">
        <f t="shared" ca="1" si="410"/>
        <v/>
      </c>
      <c r="CF247" s="29" t="str">
        <f t="shared" ca="1" si="411"/>
        <v/>
      </c>
      <c r="CG247" s="29" t="str">
        <f t="shared" ca="1" si="412"/>
        <v/>
      </c>
      <c r="CH247" s="29" t="str">
        <f t="shared" ca="1" si="413"/>
        <v/>
      </c>
      <c r="CI247" s="29" t="str">
        <f t="shared" ca="1" si="414"/>
        <v/>
      </c>
      <c r="CJ247" s="29" t="str">
        <f t="shared" ca="1" si="415"/>
        <v/>
      </c>
      <c r="CK247" s="29" t="str">
        <f t="shared" ca="1" si="416"/>
        <v/>
      </c>
      <c r="CL247" s="29" t="str">
        <f t="shared" ca="1" si="417"/>
        <v/>
      </c>
      <c r="CM247" s="29" t="str">
        <f t="shared" ca="1" si="418"/>
        <v/>
      </c>
      <c r="CN247" s="29" t="str">
        <f t="shared" ca="1" si="419"/>
        <v/>
      </c>
      <c r="CO247" s="29" t="str">
        <f t="shared" ca="1" si="420"/>
        <v/>
      </c>
      <c r="CP247" s="29" t="str">
        <f t="shared" ca="1" si="421"/>
        <v/>
      </c>
      <c r="CQ247" s="29" t="str">
        <f t="shared" ca="1" si="422"/>
        <v/>
      </c>
      <c r="CR247" s="29" t="str">
        <f t="shared" ca="1" si="423"/>
        <v/>
      </c>
      <c r="CS247" s="29" t="str">
        <f t="shared" ca="1" si="424"/>
        <v/>
      </c>
      <c r="CT247" s="29" t="str">
        <f t="shared" ca="1" si="425"/>
        <v/>
      </c>
      <c r="CU247" s="29" t="str">
        <f t="shared" ca="1" si="426"/>
        <v/>
      </c>
      <c r="CV247" s="29" t="str">
        <f t="shared" ca="1" si="427"/>
        <v/>
      </c>
      <c r="CW247" s="29" t="str">
        <f t="shared" ca="1" si="428"/>
        <v/>
      </c>
      <c r="CX247" s="29" t="str">
        <f t="shared" ca="1" si="429"/>
        <v/>
      </c>
      <c r="CY247" s="29" t="str">
        <f t="shared" ca="1" si="430"/>
        <v/>
      </c>
      <c r="CZ247" s="29" t="str">
        <f t="shared" ca="1" si="431"/>
        <v/>
      </c>
      <c r="DA247" s="29" t="str">
        <f t="shared" ca="1" si="432"/>
        <v/>
      </c>
      <c r="DB247" s="29" t="str">
        <f t="shared" ca="1" si="433"/>
        <v/>
      </c>
      <c r="DC247" s="29" t="str">
        <f t="shared" ca="1" si="434"/>
        <v/>
      </c>
      <c r="DD247" s="29" t="str">
        <f t="shared" ca="1" si="435"/>
        <v/>
      </c>
      <c r="DE247" s="29" t="str">
        <f t="shared" ca="1" si="436"/>
        <v/>
      </c>
      <c r="DF247" s="29" t="str">
        <f t="shared" ca="1" si="437"/>
        <v/>
      </c>
      <c r="DG247" s="29" t="str">
        <f t="shared" ca="1" si="438"/>
        <v/>
      </c>
      <c r="DH247" s="29" t="str">
        <f t="shared" ca="1" si="439"/>
        <v/>
      </c>
      <c r="DI247" s="29" t="str">
        <f t="shared" ca="1" si="440"/>
        <v/>
      </c>
      <c r="DJ247" s="29" t="str">
        <f t="shared" ca="1" si="441"/>
        <v/>
      </c>
      <c r="DK247" s="29" t="str">
        <f t="shared" ca="1" si="442"/>
        <v/>
      </c>
      <c r="DL247" s="29" t="str">
        <f t="shared" ca="1" si="443"/>
        <v/>
      </c>
      <c r="DM247" s="29" t="str">
        <f t="shared" ca="1" si="444"/>
        <v/>
      </c>
      <c r="JD247">
        <f t="shared" si="145"/>
        <v>0</v>
      </c>
      <c r="JE247">
        <f t="shared" si="445"/>
        <v>0</v>
      </c>
      <c r="JF247" t="str">
        <f t="shared" ca="1" si="446"/>
        <v/>
      </c>
      <c r="JG247" t="str">
        <f t="shared" ca="1" si="447"/>
        <v/>
      </c>
      <c r="JH247" t="str">
        <f t="shared" ca="1" si="448"/>
        <v/>
      </c>
      <c r="JI247" t="str">
        <f t="shared" ca="1" si="449"/>
        <v/>
      </c>
    </row>
    <row r="248" spans="3:269" x14ac:dyDescent="0.2">
      <c r="C248" s="9">
        <f t="array" aca="1" ref="C248" ca="1">MIN(IF($L$7=0, 0, IF(INDIRECT($L$6)&gt;0, IF(ROW(INDIRECT($L$6))&gt;C247, ROW(INDIRECT($L$6)), MAXR))))</f>
        <v>9999999</v>
      </c>
      <c r="D248" s="9">
        <f t="shared" ca="1" si="85"/>
        <v>0</v>
      </c>
      <c r="E248" s="9">
        <f t="shared" ca="1" si="389"/>
        <v>0</v>
      </c>
      <c r="F248" s="105" t="str">
        <f t="shared" ca="1" si="390"/>
        <v/>
      </c>
      <c r="G248" s="7">
        <f t="shared" ca="1" si="391"/>
        <v>0</v>
      </c>
      <c r="H248" s="33">
        <f t="shared" ca="1" si="452"/>
        <v>0</v>
      </c>
      <c r="I248" s="33">
        <f t="shared" ca="1" si="452"/>
        <v>0</v>
      </c>
      <c r="J248" s="33">
        <f t="shared" ca="1" si="452"/>
        <v>0</v>
      </c>
      <c r="K248" s="33">
        <f t="shared" ca="1" si="452"/>
        <v>0</v>
      </c>
      <c r="L248" s="33">
        <f t="shared" ca="1" si="452"/>
        <v>0</v>
      </c>
      <c r="M248" s="33">
        <f t="shared" ca="1" si="452"/>
        <v>0</v>
      </c>
      <c r="N248" s="33">
        <f t="shared" ca="1" si="452"/>
        <v>0</v>
      </c>
      <c r="O248" s="33">
        <f t="shared" ca="1" si="452"/>
        <v>0</v>
      </c>
      <c r="P248" s="33">
        <f t="shared" ca="1" si="452"/>
        <v>0</v>
      </c>
      <c r="Q248" s="33">
        <f t="shared" ca="1" si="452"/>
        <v>0</v>
      </c>
      <c r="R248" s="33">
        <f t="shared" ca="1" si="451"/>
        <v>0</v>
      </c>
      <c r="S248" s="33">
        <f t="shared" ca="1" si="451"/>
        <v>0</v>
      </c>
      <c r="T248" s="33">
        <f t="shared" ca="1" si="451"/>
        <v>0</v>
      </c>
      <c r="U248" s="33">
        <f t="shared" ca="1" si="451"/>
        <v>0</v>
      </c>
      <c r="V248" s="33">
        <f t="shared" ca="1" si="451"/>
        <v>0</v>
      </c>
      <c r="W248" s="33">
        <f t="shared" ca="1" si="451"/>
        <v>0</v>
      </c>
      <c r="X248" s="33">
        <f t="shared" ca="1" si="451"/>
        <v>0</v>
      </c>
      <c r="Y248" s="33">
        <f t="shared" ca="1" si="451"/>
        <v>0</v>
      </c>
      <c r="Z248" s="33">
        <f t="shared" ca="1" si="451"/>
        <v>0</v>
      </c>
      <c r="AA248" s="33">
        <f t="shared" ca="1" si="451"/>
        <v>0</v>
      </c>
      <c r="AB248" s="33">
        <f t="shared" ca="1" si="451"/>
        <v>0</v>
      </c>
      <c r="AC248" s="33">
        <f t="shared" ca="1" si="456"/>
        <v>0</v>
      </c>
      <c r="AD248" s="33">
        <f t="shared" ca="1" si="456"/>
        <v>0</v>
      </c>
      <c r="AE248" s="33">
        <f t="shared" ca="1" si="456"/>
        <v>0</v>
      </c>
      <c r="AF248" s="33">
        <f t="shared" ca="1" si="456"/>
        <v>0</v>
      </c>
      <c r="AG248" s="33">
        <f t="shared" ca="1" si="456"/>
        <v>0</v>
      </c>
      <c r="AH248" s="33">
        <f t="shared" ca="1" si="456"/>
        <v>0</v>
      </c>
      <c r="AI248" s="33">
        <f t="shared" ca="1" si="456"/>
        <v>0</v>
      </c>
      <c r="AJ248" s="33">
        <f t="shared" ca="1" si="456"/>
        <v>0</v>
      </c>
      <c r="AK248" s="33">
        <f t="shared" ca="1" si="456"/>
        <v>0</v>
      </c>
      <c r="AL248" s="33">
        <f t="shared" ca="1" si="456"/>
        <v>0</v>
      </c>
      <c r="AM248" s="33">
        <f t="shared" ca="1" si="456"/>
        <v>0</v>
      </c>
      <c r="AN248" s="33">
        <f t="shared" ca="1" si="456"/>
        <v>0</v>
      </c>
      <c r="AO248" s="33">
        <f t="shared" ca="1" si="456"/>
        <v>0</v>
      </c>
      <c r="AP248" s="33">
        <f t="shared" ca="1" si="456"/>
        <v>0</v>
      </c>
      <c r="AQ248" s="33">
        <f t="shared" ca="1" si="456"/>
        <v>0</v>
      </c>
      <c r="AR248" s="33">
        <f t="shared" ca="1" si="456"/>
        <v>0</v>
      </c>
      <c r="AS248" s="33">
        <f t="shared" ca="1" si="455"/>
        <v>0</v>
      </c>
      <c r="AT248" s="33">
        <f t="shared" ca="1" si="455"/>
        <v>0</v>
      </c>
      <c r="AU248" s="33">
        <f t="shared" ca="1" si="380"/>
        <v>0</v>
      </c>
      <c r="AV248" s="33">
        <f t="shared" ca="1" si="380"/>
        <v>0</v>
      </c>
      <c r="AW248" s="33">
        <f t="shared" ca="1" si="454"/>
        <v>0</v>
      </c>
      <c r="AX248" s="33">
        <f t="shared" ca="1" si="454"/>
        <v>0</v>
      </c>
      <c r="AY248" s="33">
        <f t="shared" ca="1" si="454"/>
        <v>0</v>
      </c>
      <c r="AZ248" s="33">
        <f t="shared" ca="1" si="454"/>
        <v>0</v>
      </c>
      <c r="BA248" s="33">
        <f t="shared" ca="1" si="454"/>
        <v>0</v>
      </c>
      <c r="BB248" s="33">
        <f t="shared" ca="1" si="454"/>
        <v>0</v>
      </c>
      <c r="BC248" s="33">
        <f t="shared" ca="1" si="454"/>
        <v>0</v>
      </c>
      <c r="BD248" s="33">
        <f t="shared" ca="1" si="454"/>
        <v>0</v>
      </c>
      <c r="BE248" s="33">
        <f t="shared" ca="1" si="454"/>
        <v>0</v>
      </c>
      <c r="BF248" s="33">
        <f t="shared" ca="1" si="454"/>
        <v>0</v>
      </c>
      <c r="BG248" s="33">
        <f t="shared" ca="1" si="454"/>
        <v>0</v>
      </c>
      <c r="BH248" s="33"/>
      <c r="BJ248" s="148" t="str">
        <f t="shared" ca="1" si="392"/>
        <v/>
      </c>
      <c r="BL248" s="30"/>
      <c r="BN248" s="29" t="str">
        <f t="shared" ca="1" si="393"/>
        <v/>
      </c>
      <c r="BO248" s="29" t="str">
        <f t="shared" ca="1" si="394"/>
        <v/>
      </c>
      <c r="BP248" s="29" t="str">
        <f t="shared" ca="1" si="395"/>
        <v/>
      </c>
      <c r="BQ248" s="29" t="str">
        <f t="shared" ca="1" si="396"/>
        <v/>
      </c>
      <c r="BR248" s="29" t="str">
        <f t="shared" ca="1" si="397"/>
        <v/>
      </c>
      <c r="BS248" s="29" t="str">
        <f t="shared" ca="1" si="398"/>
        <v/>
      </c>
      <c r="BT248" s="29" t="str">
        <f t="shared" ca="1" si="399"/>
        <v/>
      </c>
      <c r="BU248" s="29" t="str">
        <f t="shared" ca="1" si="400"/>
        <v/>
      </c>
      <c r="BV248" s="29" t="str">
        <f t="shared" ca="1" si="401"/>
        <v/>
      </c>
      <c r="BW248" s="29" t="str">
        <f t="shared" ca="1" si="402"/>
        <v/>
      </c>
      <c r="BX248" s="29" t="str">
        <f t="shared" ca="1" si="403"/>
        <v/>
      </c>
      <c r="BY248" s="29" t="str">
        <f t="shared" ca="1" si="404"/>
        <v/>
      </c>
      <c r="BZ248" s="29" t="str">
        <f t="shared" ca="1" si="405"/>
        <v/>
      </c>
      <c r="CA248" s="29" t="str">
        <f t="shared" ca="1" si="406"/>
        <v/>
      </c>
      <c r="CB248" s="29" t="str">
        <f t="shared" ca="1" si="407"/>
        <v/>
      </c>
      <c r="CC248" s="29" t="str">
        <f t="shared" ca="1" si="408"/>
        <v/>
      </c>
      <c r="CD248" s="29" t="str">
        <f t="shared" ca="1" si="409"/>
        <v/>
      </c>
      <c r="CE248" s="29" t="str">
        <f t="shared" ca="1" si="410"/>
        <v/>
      </c>
      <c r="CF248" s="29" t="str">
        <f t="shared" ca="1" si="411"/>
        <v/>
      </c>
      <c r="CG248" s="29" t="str">
        <f t="shared" ca="1" si="412"/>
        <v/>
      </c>
      <c r="CH248" s="29" t="str">
        <f t="shared" ca="1" si="413"/>
        <v/>
      </c>
      <c r="CI248" s="29" t="str">
        <f t="shared" ca="1" si="414"/>
        <v/>
      </c>
      <c r="CJ248" s="29" t="str">
        <f t="shared" ca="1" si="415"/>
        <v/>
      </c>
      <c r="CK248" s="29" t="str">
        <f t="shared" ca="1" si="416"/>
        <v/>
      </c>
      <c r="CL248" s="29" t="str">
        <f t="shared" ca="1" si="417"/>
        <v/>
      </c>
      <c r="CM248" s="29" t="str">
        <f t="shared" ca="1" si="418"/>
        <v/>
      </c>
      <c r="CN248" s="29" t="str">
        <f t="shared" ca="1" si="419"/>
        <v/>
      </c>
      <c r="CO248" s="29" t="str">
        <f t="shared" ca="1" si="420"/>
        <v/>
      </c>
      <c r="CP248" s="29" t="str">
        <f t="shared" ca="1" si="421"/>
        <v/>
      </c>
      <c r="CQ248" s="29" t="str">
        <f t="shared" ca="1" si="422"/>
        <v/>
      </c>
      <c r="CR248" s="29" t="str">
        <f t="shared" ca="1" si="423"/>
        <v/>
      </c>
      <c r="CS248" s="29" t="str">
        <f t="shared" ca="1" si="424"/>
        <v/>
      </c>
      <c r="CT248" s="29" t="str">
        <f t="shared" ca="1" si="425"/>
        <v/>
      </c>
      <c r="CU248" s="29" t="str">
        <f t="shared" ca="1" si="426"/>
        <v/>
      </c>
      <c r="CV248" s="29" t="str">
        <f t="shared" ca="1" si="427"/>
        <v/>
      </c>
      <c r="CW248" s="29" t="str">
        <f t="shared" ca="1" si="428"/>
        <v/>
      </c>
      <c r="CX248" s="29" t="str">
        <f t="shared" ca="1" si="429"/>
        <v/>
      </c>
      <c r="CY248" s="29" t="str">
        <f t="shared" ca="1" si="430"/>
        <v/>
      </c>
      <c r="CZ248" s="29" t="str">
        <f t="shared" ca="1" si="431"/>
        <v/>
      </c>
      <c r="DA248" s="29" t="str">
        <f t="shared" ca="1" si="432"/>
        <v/>
      </c>
      <c r="DB248" s="29" t="str">
        <f t="shared" ca="1" si="433"/>
        <v/>
      </c>
      <c r="DC248" s="29" t="str">
        <f t="shared" ca="1" si="434"/>
        <v/>
      </c>
      <c r="DD248" s="29" t="str">
        <f t="shared" ca="1" si="435"/>
        <v/>
      </c>
      <c r="DE248" s="29" t="str">
        <f t="shared" ca="1" si="436"/>
        <v/>
      </c>
      <c r="DF248" s="29" t="str">
        <f t="shared" ca="1" si="437"/>
        <v/>
      </c>
      <c r="DG248" s="29" t="str">
        <f t="shared" ca="1" si="438"/>
        <v/>
      </c>
      <c r="DH248" s="29" t="str">
        <f t="shared" ca="1" si="439"/>
        <v/>
      </c>
      <c r="DI248" s="29" t="str">
        <f t="shared" ca="1" si="440"/>
        <v/>
      </c>
      <c r="DJ248" s="29" t="str">
        <f t="shared" ca="1" si="441"/>
        <v/>
      </c>
      <c r="DK248" s="29" t="str">
        <f t="shared" ca="1" si="442"/>
        <v/>
      </c>
      <c r="DL248" s="29" t="str">
        <f t="shared" ca="1" si="443"/>
        <v/>
      </c>
      <c r="DM248" s="29" t="str">
        <f t="shared" ca="1" si="444"/>
        <v/>
      </c>
      <c r="JD248">
        <f t="shared" si="145"/>
        <v>0</v>
      </c>
      <c r="JE248">
        <f t="shared" si="445"/>
        <v>0</v>
      </c>
      <c r="JF248" t="str">
        <f t="shared" ca="1" si="446"/>
        <v/>
      </c>
      <c r="JG248" t="str">
        <f t="shared" ca="1" si="447"/>
        <v/>
      </c>
      <c r="JH248" t="str">
        <f t="shared" ca="1" si="448"/>
        <v/>
      </c>
      <c r="JI248" t="str">
        <f t="shared" ca="1" si="449"/>
        <v/>
      </c>
    </row>
    <row r="249" spans="3:269" x14ac:dyDescent="0.2">
      <c r="C249" s="9">
        <f t="array" aca="1" ref="C249" ca="1">MIN(IF($L$7=0, 0, IF(INDIRECT($L$6)&gt;0, IF(ROW(INDIRECT($L$6))&gt;C248, ROW(INDIRECT($L$6)), MAXR))))</f>
        <v>9999999</v>
      </c>
      <c r="D249" s="9">
        <f t="shared" ca="1" si="85"/>
        <v>0</v>
      </c>
      <c r="E249" s="9">
        <f t="shared" ca="1" si="389"/>
        <v>0</v>
      </c>
      <c r="F249" s="105" t="str">
        <f t="shared" ca="1" si="390"/>
        <v/>
      </c>
      <c r="G249" s="7">
        <f t="shared" ca="1" si="391"/>
        <v>0</v>
      </c>
      <c r="H249" s="33">
        <f t="shared" ca="1" si="452"/>
        <v>0</v>
      </c>
      <c r="I249" s="33">
        <f t="shared" ca="1" si="452"/>
        <v>0</v>
      </c>
      <c r="J249" s="33">
        <f t="shared" ca="1" si="452"/>
        <v>0</v>
      </c>
      <c r="K249" s="33">
        <f t="shared" ca="1" si="452"/>
        <v>0</v>
      </c>
      <c r="L249" s="33">
        <f t="shared" ca="1" si="452"/>
        <v>0</v>
      </c>
      <c r="M249" s="33">
        <f t="shared" ca="1" si="452"/>
        <v>0</v>
      </c>
      <c r="N249" s="33">
        <f t="shared" ca="1" si="452"/>
        <v>0</v>
      </c>
      <c r="O249" s="33">
        <f t="shared" ca="1" si="452"/>
        <v>0</v>
      </c>
      <c r="P249" s="33">
        <f t="shared" ca="1" si="452"/>
        <v>0</v>
      </c>
      <c r="Q249" s="33">
        <f t="shared" ca="1" si="452"/>
        <v>0</v>
      </c>
      <c r="R249" s="33">
        <f t="shared" ca="1" si="451"/>
        <v>0</v>
      </c>
      <c r="S249" s="33">
        <f t="shared" ca="1" si="451"/>
        <v>0</v>
      </c>
      <c r="T249" s="33">
        <f t="shared" ca="1" si="451"/>
        <v>0</v>
      </c>
      <c r="U249" s="33">
        <f t="shared" ca="1" si="451"/>
        <v>0</v>
      </c>
      <c r="V249" s="33">
        <f t="shared" ca="1" si="451"/>
        <v>0</v>
      </c>
      <c r="W249" s="33">
        <f t="shared" ca="1" si="451"/>
        <v>0</v>
      </c>
      <c r="X249" s="33">
        <f t="shared" ca="1" si="451"/>
        <v>0</v>
      </c>
      <c r="Y249" s="33">
        <f t="shared" ca="1" si="451"/>
        <v>0</v>
      </c>
      <c r="Z249" s="33">
        <f t="shared" ca="1" si="451"/>
        <v>0</v>
      </c>
      <c r="AA249" s="33">
        <f t="shared" ca="1" si="451"/>
        <v>0</v>
      </c>
      <c r="AB249" s="33">
        <f t="shared" ca="1" si="451"/>
        <v>0</v>
      </c>
      <c r="AC249" s="33">
        <f t="shared" ca="1" si="456"/>
        <v>0</v>
      </c>
      <c r="AD249" s="33">
        <f t="shared" ca="1" si="456"/>
        <v>0</v>
      </c>
      <c r="AE249" s="33">
        <f t="shared" ca="1" si="456"/>
        <v>0</v>
      </c>
      <c r="AF249" s="33">
        <f t="shared" ca="1" si="456"/>
        <v>0</v>
      </c>
      <c r="AG249" s="33">
        <f t="shared" ca="1" si="456"/>
        <v>0</v>
      </c>
      <c r="AH249" s="33">
        <f t="shared" ca="1" si="456"/>
        <v>0</v>
      </c>
      <c r="AI249" s="33">
        <f t="shared" ca="1" si="456"/>
        <v>0</v>
      </c>
      <c r="AJ249" s="33">
        <f t="shared" ca="1" si="456"/>
        <v>0</v>
      </c>
      <c r="AK249" s="33">
        <f t="shared" ca="1" si="456"/>
        <v>0</v>
      </c>
      <c r="AL249" s="33">
        <f t="shared" ca="1" si="456"/>
        <v>0</v>
      </c>
      <c r="AM249" s="33">
        <f t="shared" ca="1" si="456"/>
        <v>0</v>
      </c>
      <c r="AN249" s="33">
        <f t="shared" ca="1" si="456"/>
        <v>0</v>
      </c>
      <c r="AO249" s="33">
        <f t="shared" ca="1" si="456"/>
        <v>0</v>
      </c>
      <c r="AP249" s="33">
        <f t="shared" ca="1" si="456"/>
        <v>0</v>
      </c>
      <c r="AQ249" s="33">
        <f t="shared" ca="1" si="456"/>
        <v>0</v>
      </c>
      <c r="AR249" s="33">
        <f t="shared" ca="1" si="456"/>
        <v>0</v>
      </c>
      <c r="AS249" s="33">
        <f t="shared" ca="1" si="455"/>
        <v>0</v>
      </c>
      <c r="AT249" s="33">
        <f t="shared" ca="1" si="455"/>
        <v>0</v>
      </c>
      <c r="AU249" s="33">
        <f t="shared" ca="1" si="380"/>
        <v>0</v>
      </c>
      <c r="AV249" s="33">
        <f t="shared" ca="1" si="380"/>
        <v>0</v>
      </c>
      <c r="AW249" s="33">
        <f t="shared" ca="1" si="454"/>
        <v>0</v>
      </c>
      <c r="AX249" s="33">
        <f t="shared" ca="1" si="454"/>
        <v>0</v>
      </c>
      <c r="AY249" s="33">
        <f t="shared" ca="1" si="454"/>
        <v>0</v>
      </c>
      <c r="AZ249" s="33">
        <f t="shared" ca="1" si="454"/>
        <v>0</v>
      </c>
      <c r="BA249" s="33">
        <f t="shared" ca="1" si="454"/>
        <v>0</v>
      </c>
      <c r="BB249" s="33">
        <f t="shared" ca="1" si="454"/>
        <v>0</v>
      </c>
      <c r="BC249" s="33">
        <f t="shared" ca="1" si="454"/>
        <v>0</v>
      </c>
      <c r="BD249" s="33">
        <f t="shared" ca="1" si="454"/>
        <v>0</v>
      </c>
      <c r="BE249" s="33">
        <f t="shared" ca="1" si="454"/>
        <v>0</v>
      </c>
      <c r="BF249" s="33">
        <f t="shared" ca="1" si="454"/>
        <v>0</v>
      </c>
      <c r="BG249" s="33">
        <f t="shared" ca="1" si="454"/>
        <v>0</v>
      </c>
      <c r="BH249" s="33"/>
      <c r="BJ249" s="148" t="str">
        <f t="shared" ca="1" si="392"/>
        <v/>
      </c>
      <c r="BL249" s="30"/>
      <c r="BN249" s="29" t="str">
        <f t="shared" ca="1" si="393"/>
        <v/>
      </c>
      <c r="BO249" s="29" t="str">
        <f t="shared" ca="1" si="394"/>
        <v/>
      </c>
      <c r="BP249" s="29" t="str">
        <f t="shared" ca="1" si="395"/>
        <v/>
      </c>
      <c r="BQ249" s="29" t="str">
        <f t="shared" ca="1" si="396"/>
        <v/>
      </c>
      <c r="BR249" s="29" t="str">
        <f t="shared" ca="1" si="397"/>
        <v/>
      </c>
      <c r="BS249" s="29" t="str">
        <f t="shared" ca="1" si="398"/>
        <v/>
      </c>
      <c r="BT249" s="29" t="str">
        <f t="shared" ca="1" si="399"/>
        <v/>
      </c>
      <c r="BU249" s="29" t="str">
        <f t="shared" ca="1" si="400"/>
        <v/>
      </c>
      <c r="BV249" s="29" t="str">
        <f t="shared" ca="1" si="401"/>
        <v/>
      </c>
      <c r="BW249" s="29" t="str">
        <f t="shared" ca="1" si="402"/>
        <v/>
      </c>
      <c r="BX249" s="29" t="str">
        <f t="shared" ca="1" si="403"/>
        <v/>
      </c>
      <c r="BY249" s="29" t="str">
        <f t="shared" ca="1" si="404"/>
        <v/>
      </c>
      <c r="BZ249" s="29" t="str">
        <f t="shared" ca="1" si="405"/>
        <v/>
      </c>
      <c r="CA249" s="29" t="str">
        <f t="shared" ca="1" si="406"/>
        <v/>
      </c>
      <c r="CB249" s="29" t="str">
        <f t="shared" ca="1" si="407"/>
        <v/>
      </c>
      <c r="CC249" s="29" t="str">
        <f t="shared" ca="1" si="408"/>
        <v/>
      </c>
      <c r="CD249" s="29" t="str">
        <f t="shared" ca="1" si="409"/>
        <v/>
      </c>
      <c r="CE249" s="29" t="str">
        <f t="shared" ca="1" si="410"/>
        <v/>
      </c>
      <c r="CF249" s="29" t="str">
        <f t="shared" ca="1" si="411"/>
        <v/>
      </c>
      <c r="CG249" s="29" t="str">
        <f t="shared" ca="1" si="412"/>
        <v/>
      </c>
      <c r="CH249" s="29" t="str">
        <f t="shared" ca="1" si="413"/>
        <v/>
      </c>
      <c r="CI249" s="29" t="str">
        <f t="shared" ca="1" si="414"/>
        <v/>
      </c>
      <c r="CJ249" s="29" t="str">
        <f t="shared" ca="1" si="415"/>
        <v/>
      </c>
      <c r="CK249" s="29" t="str">
        <f t="shared" ca="1" si="416"/>
        <v/>
      </c>
      <c r="CL249" s="29" t="str">
        <f t="shared" ca="1" si="417"/>
        <v/>
      </c>
      <c r="CM249" s="29" t="str">
        <f t="shared" ca="1" si="418"/>
        <v/>
      </c>
      <c r="CN249" s="29" t="str">
        <f t="shared" ca="1" si="419"/>
        <v/>
      </c>
      <c r="CO249" s="29" t="str">
        <f t="shared" ca="1" si="420"/>
        <v/>
      </c>
      <c r="CP249" s="29" t="str">
        <f t="shared" ca="1" si="421"/>
        <v/>
      </c>
      <c r="CQ249" s="29" t="str">
        <f t="shared" ca="1" si="422"/>
        <v/>
      </c>
      <c r="CR249" s="29" t="str">
        <f t="shared" ca="1" si="423"/>
        <v/>
      </c>
      <c r="CS249" s="29" t="str">
        <f t="shared" ca="1" si="424"/>
        <v/>
      </c>
      <c r="CT249" s="29" t="str">
        <f t="shared" ca="1" si="425"/>
        <v/>
      </c>
      <c r="CU249" s="29" t="str">
        <f t="shared" ca="1" si="426"/>
        <v/>
      </c>
      <c r="CV249" s="29" t="str">
        <f t="shared" ca="1" si="427"/>
        <v/>
      </c>
      <c r="CW249" s="29" t="str">
        <f t="shared" ca="1" si="428"/>
        <v/>
      </c>
      <c r="CX249" s="29" t="str">
        <f t="shared" ca="1" si="429"/>
        <v/>
      </c>
      <c r="CY249" s="29" t="str">
        <f t="shared" ca="1" si="430"/>
        <v/>
      </c>
      <c r="CZ249" s="29" t="str">
        <f t="shared" ca="1" si="431"/>
        <v/>
      </c>
      <c r="DA249" s="29" t="str">
        <f t="shared" ca="1" si="432"/>
        <v/>
      </c>
      <c r="DB249" s="29" t="str">
        <f t="shared" ca="1" si="433"/>
        <v/>
      </c>
      <c r="DC249" s="29" t="str">
        <f t="shared" ca="1" si="434"/>
        <v/>
      </c>
      <c r="DD249" s="29" t="str">
        <f t="shared" ca="1" si="435"/>
        <v/>
      </c>
      <c r="DE249" s="29" t="str">
        <f t="shared" ca="1" si="436"/>
        <v/>
      </c>
      <c r="DF249" s="29" t="str">
        <f t="shared" ca="1" si="437"/>
        <v/>
      </c>
      <c r="DG249" s="29" t="str">
        <f t="shared" ca="1" si="438"/>
        <v/>
      </c>
      <c r="DH249" s="29" t="str">
        <f t="shared" ca="1" si="439"/>
        <v/>
      </c>
      <c r="DI249" s="29" t="str">
        <f t="shared" ca="1" si="440"/>
        <v/>
      </c>
      <c r="DJ249" s="29" t="str">
        <f t="shared" ca="1" si="441"/>
        <v/>
      </c>
      <c r="DK249" s="29" t="str">
        <f t="shared" ca="1" si="442"/>
        <v/>
      </c>
      <c r="DL249" s="29" t="str">
        <f t="shared" ca="1" si="443"/>
        <v/>
      </c>
      <c r="DM249" s="29" t="str">
        <f t="shared" ca="1" si="444"/>
        <v/>
      </c>
      <c r="JD249">
        <f t="shared" si="145"/>
        <v>0</v>
      </c>
      <c r="JE249">
        <f t="shared" si="445"/>
        <v>0</v>
      </c>
      <c r="JF249" t="str">
        <f t="shared" ca="1" si="446"/>
        <v/>
      </c>
      <c r="JG249" t="str">
        <f t="shared" ca="1" si="447"/>
        <v/>
      </c>
      <c r="JH249" t="str">
        <f t="shared" ca="1" si="448"/>
        <v/>
      </c>
      <c r="JI249" t="str">
        <f t="shared" ca="1" si="449"/>
        <v/>
      </c>
    </row>
    <row r="250" spans="3:269" x14ac:dyDescent="0.2">
      <c r="C250" s="9">
        <f t="array" aca="1" ref="C250" ca="1">MIN(IF($L$7=0, 0, IF(INDIRECT($L$6)&gt;0, IF(ROW(INDIRECT($L$6))&gt;C249, ROW(INDIRECT($L$6)), MAXR))))</f>
        <v>9999999</v>
      </c>
      <c r="D250" s="9">
        <f t="shared" ca="1" si="85"/>
        <v>0</v>
      </c>
      <c r="E250" s="9">
        <f t="shared" ca="1" si="389"/>
        <v>0</v>
      </c>
      <c r="F250" s="105" t="str">
        <f t="shared" ca="1" si="390"/>
        <v/>
      </c>
      <c r="G250" s="7">
        <f t="shared" ca="1" si="391"/>
        <v>0</v>
      </c>
      <c r="H250" s="33">
        <f t="shared" ca="1" si="452"/>
        <v>0</v>
      </c>
      <c r="I250" s="33">
        <f t="shared" ca="1" si="452"/>
        <v>0</v>
      </c>
      <c r="J250" s="33">
        <f t="shared" ca="1" si="452"/>
        <v>0</v>
      </c>
      <c r="K250" s="33">
        <f t="shared" ca="1" si="452"/>
        <v>0</v>
      </c>
      <c r="L250" s="33">
        <f t="shared" ca="1" si="452"/>
        <v>0</v>
      </c>
      <c r="M250" s="33">
        <f t="shared" ca="1" si="452"/>
        <v>0</v>
      </c>
      <c r="N250" s="33">
        <f t="shared" ca="1" si="452"/>
        <v>0</v>
      </c>
      <c r="O250" s="33">
        <f t="shared" ca="1" si="452"/>
        <v>0</v>
      </c>
      <c r="P250" s="33">
        <f t="shared" ca="1" si="452"/>
        <v>0</v>
      </c>
      <c r="Q250" s="33">
        <f t="shared" ca="1" si="452"/>
        <v>0</v>
      </c>
      <c r="R250" s="33">
        <f t="shared" ca="1" si="451"/>
        <v>0</v>
      </c>
      <c r="S250" s="33">
        <f t="shared" ca="1" si="451"/>
        <v>0</v>
      </c>
      <c r="T250" s="33">
        <f t="shared" ca="1" si="451"/>
        <v>0</v>
      </c>
      <c r="U250" s="33">
        <f t="shared" ca="1" si="451"/>
        <v>0</v>
      </c>
      <c r="V250" s="33">
        <f t="shared" ca="1" si="451"/>
        <v>0</v>
      </c>
      <c r="W250" s="33">
        <f t="shared" ca="1" si="451"/>
        <v>0</v>
      </c>
      <c r="X250" s="33">
        <f t="shared" ca="1" si="451"/>
        <v>0</v>
      </c>
      <c r="Y250" s="33">
        <f t="shared" ca="1" si="451"/>
        <v>0</v>
      </c>
      <c r="Z250" s="33">
        <f t="shared" ca="1" si="451"/>
        <v>0</v>
      </c>
      <c r="AA250" s="33">
        <f t="shared" ca="1" si="451"/>
        <v>0</v>
      </c>
      <c r="AB250" s="33">
        <f t="shared" ca="1" si="451"/>
        <v>0</v>
      </c>
      <c r="AC250" s="33">
        <f t="shared" ca="1" si="456"/>
        <v>0</v>
      </c>
      <c r="AD250" s="33">
        <f t="shared" ca="1" si="456"/>
        <v>0</v>
      </c>
      <c r="AE250" s="33">
        <f t="shared" ca="1" si="456"/>
        <v>0</v>
      </c>
      <c r="AF250" s="33">
        <f t="shared" ca="1" si="456"/>
        <v>0</v>
      </c>
      <c r="AG250" s="33">
        <f t="shared" ca="1" si="456"/>
        <v>0</v>
      </c>
      <c r="AH250" s="33">
        <f t="shared" ca="1" si="456"/>
        <v>0</v>
      </c>
      <c r="AI250" s="33">
        <f t="shared" ca="1" si="456"/>
        <v>0</v>
      </c>
      <c r="AJ250" s="33">
        <f t="shared" ca="1" si="456"/>
        <v>0</v>
      </c>
      <c r="AK250" s="33">
        <f t="shared" ca="1" si="456"/>
        <v>0</v>
      </c>
      <c r="AL250" s="33">
        <f t="shared" ca="1" si="456"/>
        <v>0</v>
      </c>
      <c r="AM250" s="33">
        <f t="shared" ca="1" si="456"/>
        <v>0</v>
      </c>
      <c r="AN250" s="33">
        <f t="shared" ca="1" si="456"/>
        <v>0</v>
      </c>
      <c r="AO250" s="33">
        <f t="shared" ca="1" si="456"/>
        <v>0</v>
      </c>
      <c r="AP250" s="33">
        <f t="shared" ca="1" si="456"/>
        <v>0</v>
      </c>
      <c r="AQ250" s="33">
        <f t="shared" ca="1" si="456"/>
        <v>0</v>
      </c>
      <c r="AR250" s="33">
        <f t="shared" ca="1" si="456"/>
        <v>0</v>
      </c>
      <c r="AS250" s="33">
        <f t="shared" ca="1" si="455"/>
        <v>0</v>
      </c>
      <c r="AT250" s="33">
        <f t="shared" ca="1" si="455"/>
        <v>0</v>
      </c>
      <c r="AU250" s="33">
        <f t="shared" ca="1" si="380"/>
        <v>0</v>
      </c>
      <c r="AV250" s="33">
        <f t="shared" ca="1" si="380"/>
        <v>0</v>
      </c>
      <c r="AW250" s="33">
        <f t="shared" ca="1" si="454"/>
        <v>0</v>
      </c>
      <c r="AX250" s="33">
        <f t="shared" ca="1" si="454"/>
        <v>0</v>
      </c>
      <c r="AY250" s="33">
        <f t="shared" ca="1" si="454"/>
        <v>0</v>
      </c>
      <c r="AZ250" s="33">
        <f t="shared" ca="1" si="454"/>
        <v>0</v>
      </c>
      <c r="BA250" s="33">
        <f t="shared" ca="1" si="454"/>
        <v>0</v>
      </c>
      <c r="BB250" s="33">
        <f t="shared" ca="1" si="454"/>
        <v>0</v>
      </c>
      <c r="BC250" s="33">
        <f t="shared" ca="1" si="454"/>
        <v>0</v>
      </c>
      <c r="BD250" s="33">
        <f t="shared" ca="1" si="454"/>
        <v>0</v>
      </c>
      <c r="BE250" s="33">
        <f t="shared" ca="1" si="454"/>
        <v>0</v>
      </c>
      <c r="BF250" s="33">
        <f t="shared" ca="1" si="454"/>
        <v>0</v>
      </c>
      <c r="BG250" s="33">
        <f t="shared" ca="1" si="454"/>
        <v>0</v>
      </c>
      <c r="BH250" s="33"/>
      <c r="BJ250" s="148" t="str">
        <f t="shared" ca="1" si="392"/>
        <v/>
      </c>
      <c r="BL250" s="30"/>
      <c r="BN250" s="29" t="str">
        <f t="shared" ca="1" si="393"/>
        <v/>
      </c>
      <c r="BO250" s="29" t="str">
        <f t="shared" ca="1" si="394"/>
        <v/>
      </c>
      <c r="BP250" s="29" t="str">
        <f t="shared" ca="1" si="395"/>
        <v/>
      </c>
      <c r="BQ250" s="29" t="str">
        <f t="shared" ca="1" si="396"/>
        <v/>
      </c>
      <c r="BR250" s="29" t="str">
        <f t="shared" ca="1" si="397"/>
        <v/>
      </c>
      <c r="BS250" s="29" t="str">
        <f t="shared" ca="1" si="398"/>
        <v/>
      </c>
      <c r="BT250" s="29" t="str">
        <f t="shared" ca="1" si="399"/>
        <v/>
      </c>
      <c r="BU250" s="29" t="str">
        <f t="shared" ca="1" si="400"/>
        <v/>
      </c>
      <c r="BV250" s="29" t="str">
        <f t="shared" ca="1" si="401"/>
        <v/>
      </c>
      <c r="BW250" s="29" t="str">
        <f t="shared" ca="1" si="402"/>
        <v/>
      </c>
      <c r="BX250" s="29" t="str">
        <f t="shared" ca="1" si="403"/>
        <v/>
      </c>
      <c r="BY250" s="29" t="str">
        <f t="shared" ca="1" si="404"/>
        <v/>
      </c>
      <c r="BZ250" s="29" t="str">
        <f t="shared" ca="1" si="405"/>
        <v/>
      </c>
      <c r="CA250" s="29" t="str">
        <f t="shared" ca="1" si="406"/>
        <v/>
      </c>
      <c r="CB250" s="29" t="str">
        <f t="shared" ca="1" si="407"/>
        <v/>
      </c>
      <c r="CC250" s="29" t="str">
        <f t="shared" ca="1" si="408"/>
        <v/>
      </c>
      <c r="CD250" s="29" t="str">
        <f t="shared" ca="1" si="409"/>
        <v/>
      </c>
      <c r="CE250" s="29" t="str">
        <f t="shared" ca="1" si="410"/>
        <v/>
      </c>
      <c r="CF250" s="29" t="str">
        <f t="shared" ca="1" si="411"/>
        <v/>
      </c>
      <c r="CG250" s="29" t="str">
        <f t="shared" ca="1" si="412"/>
        <v/>
      </c>
      <c r="CH250" s="29" t="str">
        <f t="shared" ca="1" si="413"/>
        <v/>
      </c>
      <c r="CI250" s="29" t="str">
        <f t="shared" ca="1" si="414"/>
        <v/>
      </c>
      <c r="CJ250" s="29" t="str">
        <f t="shared" ca="1" si="415"/>
        <v/>
      </c>
      <c r="CK250" s="29" t="str">
        <f t="shared" ca="1" si="416"/>
        <v/>
      </c>
      <c r="CL250" s="29" t="str">
        <f t="shared" ca="1" si="417"/>
        <v/>
      </c>
      <c r="CM250" s="29" t="str">
        <f t="shared" ca="1" si="418"/>
        <v/>
      </c>
      <c r="CN250" s="29" t="str">
        <f t="shared" ca="1" si="419"/>
        <v/>
      </c>
      <c r="CO250" s="29" t="str">
        <f t="shared" ca="1" si="420"/>
        <v/>
      </c>
      <c r="CP250" s="29" t="str">
        <f t="shared" ca="1" si="421"/>
        <v/>
      </c>
      <c r="CQ250" s="29" t="str">
        <f t="shared" ca="1" si="422"/>
        <v/>
      </c>
      <c r="CR250" s="29" t="str">
        <f t="shared" ca="1" si="423"/>
        <v/>
      </c>
      <c r="CS250" s="29" t="str">
        <f t="shared" ca="1" si="424"/>
        <v/>
      </c>
      <c r="CT250" s="29" t="str">
        <f t="shared" ca="1" si="425"/>
        <v/>
      </c>
      <c r="CU250" s="29" t="str">
        <f t="shared" ca="1" si="426"/>
        <v/>
      </c>
      <c r="CV250" s="29" t="str">
        <f t="shared" ca="1" si="427"/>
        <v/>
      </c>
      <c r="CW250" s="29" t="str">
        <f t="shared" ca="1" si="428"/>
        <v/>
      </c>
      <c r="CX250" s="29" t="str">
        <f t="shared" ca="1" si="429"/>
        <v/>
      </c>
      <c r="CY250" s="29" t="str">
        <f t="shared" ca="1" si="430"/>
        <v/>
      </c>
      <c r="CZ250" s="29" t="str">
        <f t="shared" ca="1" si="431"/>
        <v/>
      </c>
      <c r="DA250" s="29" t="str">
        <f t="shared" ca="1" si="432"/>
        <v/>
      </c>
      <c r="DB250" s="29" t="str">
        <f t="shared" ca="1" si="433"/>
        <v/>
      </c>
      <c r="DC250" s="29" t="str">
        <f t="shared" ca="1" si="434"/>
        <v/>
      </c>
      <c r="DD250" s="29" t="str">
        <f t="shared" ca="1" si="435"/>
        <v/>
      </c>
      <c r="DE250" s="29" t="str">
        <f t="shared" ca="1" si="436"/>
        <v/>
      </c>
      <c r="DF250" s="29" t="str">
        <f t="shared" ca="1" si="437"/>
        <v/>
      </c>
      <c r="DG250" s="29" t="str">
        <f t="shared" ca="1" si="438"/>
        <v/>
      </c>
      <c r="DH250" s="29" t="str">
        <f t="shared" ca="1" si="439"/>
        <v/>
      </c>
      <c r="DI250" s="29" t="str">
        <f t="shared" ca="1" si="440"/>
        <v/>
      </c>
      <c r="DJ250" s="29" t="str">
        <f t="shared" ca="1" si="441"/>
        <v/>
      </c>
      <c r="DK250" s="29" t="str">
        <f t="shared" ca="1" si="442"/>
        <v/>
      </c>
      <c r="DL250" s="29" t="str">
        <f t="shared" ca="1" si="443"/>
        <v/>
      </c>
      <c r="DM250" s="29" t="str">
        <f t="shared" ca="1" si="444"/>
        <v/>
      </c>
      <c r="JD250">
        <f t="shared" si="145"/>
        <v>0</v>
      </c>
      <c r="JE250">
        <f t="shared" si="445"/>
        <v>0</v>
      </c>
      <c r="JF250" t="str">
        <f t="shared" ca="1" si="446"/>
        <v/>
      </c>
      <c r="JG250" t="str">
        <f t="shared" ca="1" si="447"/>
        <v/>
      </c>
      <c r="JH250" t="str">
        <f t="shared" ca="1" si="448"/>
        <v/>
      </c>
      <c r="JI250" t="str">
        <f t="shared" ca="1" si="449"/>
        <v/>
      </c>
    </row>
    <row r="251" spans="3:269" x14ac:dyDescent="0.2">
      <c r="C251" s="9">
        <f t="array" aca="1" ref="C251" ca="1">MIN(IF($L$7=0, 0, IF(INDIRECT($L$6)&gt;0, IF(ROW(INDIRECT($L$6))&gt;C250, ROW(INDIRECT($L$6)), MAXR))))</f>
        <v>9999999</v>
      </c>
      <c r="D251" s="9">
        <f t="shared" ca="1" si="85"/>
        <v>0</v>
      </c>
      <c r="E251" s="9">
        <f t="shared" ca="1" si="389"/>
        <v>0</v>
      </c>
      <c r="F251" s="105" t="str">
        <f t="shared" ca="1" si="390"/>
        <v/>
      </c>
      <c r="G251" s="7">
        <f t="shared" ca="1" si="391"/>
        <v>0</v>
      </c>
      <c r="H251" s="33">
        <f t="shared" ca="1" si="452"/>
        <v>0</v>
      </c>
      <c r="I251" s="33">
        <f t="shared" ca="1" si="452"/>
        <v>0</v>
      </c>
      <c r="J251" s="33">
        <f t="shared" ca="1" si="452"/>
        <v>0</v>
      </c>
      <c r="K251" s="33">
        <f t="shared" ca="1" si="452"/>
        <v>0</v>
      </c>
      <c r="L251" s="33">
        <f t="shared" ca="1" si="452"/>
        <v>0</v>
      </c>
      <c r="M251" s="33">
        <f t="shared" ca="1" si="452"/>
        <v>0</v>
      </c>
      <c r="N251" s="33">
        <f t="shared" ca="1" si="452"/>
        <v>0</v>
      </c>
      <c r="O251" s="33">
        <f t="shared" ca="1" si="452"/>
        <v>0</v>
      </c>
      <c r="P251" s="33">
        <f t="shared" ca="1" si="452"/>
        <v>0</v>
      </c>
      <c r="Q251" s="33">
        <f t="shared" ca="1" si="452"/>
        <v>0</v>
      </c>
      <c r="R251" s="33">
        <f t="shared" ca="1" si="451"/>
        <v>0</v>
      </c>
      <c r="S251" s="33">
        <f t="shared" ca="1" si="451"/>
        <v>0</v>
      </c>
      <c r="T251" s="33">
        <f t="shared" ca="1" si="451"/>
        <v>0</v>
      </c>
      <c r="U251" s="33">
        <f t="shared" ca="1" si="451"/>
        <v>0</v>
      </c>
      <c r="V251" s="33">
        <f t="shared" ca="1" si="451"/>
        <v>0</v>
      </c>
      <c r="W251" s="33">
        <f t="shared" ca="1" si="451"/>
        <v>0</v>
      </c>
      <c r="X251" s="33">
        <f t="shared" ca="1" si="451"/>
        <v>0</v>
      </c>
      <c r="Y251" s="33">
        <f t="shared" ca="1" si="451"/>
        <v>0</v>
      </c>
      <c r="Z251" s="33">
        <f t="shared" ca="1" si="451"/>
        <v>0</v>
      </c>
      <c r="AA251" s="33">
        <f t="shared" ca="1" si="451"/>
        <v>0</v>
      </c>
      <c r="AB251" s="33">
        <f t="shared" ca="1" si="451"/>
        <v>0</v>
      </c>
      <c r="AC251" s="33">
        <f t="shared" ca="1" si="456"/>
        <v>0</v>
      </c>
      <c r="AD251" s="33">
        <f t="shared" ca="1" si="456"/>
        <v>0</v>
      </c>
      <c r="AE251" s="33">
        <f t="shared" ca="1" si="456"/>
        <v>0</v>
      </c>
      <c r="AF251" s="33">
        <f t="shared" ca="1" si="456"/>
        <v>0</v>
      </c>
      <c r="AG251" s="33">
        <f t="shared" ca="1" si="456"/>
        <v>0</v>
      </c>
      <c r="AH251" s="33">
        <f t="shared" ca="1" si="456"/>
        <v>0</v>
      </c>
      <c r="AI251" s="33">
        <f t="shared" ca="1" si="456"/>
        <v>0</v>
      </c>
      <c r="AJ251" s="33">
        <f t="shared" ca="1" si="456"/>
        <v>0</v>
      </c>
      <c r="AK251" s="33">
        <f t="shared" ca="1" si="456"/>
        <v>0</v>
      </c>
      <c r="AL251" s="33">
        <f t="shared" ca="1" si="456"/>
        <v>0</v>
      </c>
      <c r="AM251" s="33">
        <f t="shared" ca="1" si="456"/>
        <v>0</v>
      </c>
      <c r="AN251" s="33">
        <f t="shared" ca="1" si="456"/>
        <v>0</v>
      </c>
      <c r="AO251" s="33">
        <f t="shared" ca="1" si="456"/>
        <v>0</v>
      </c>
      <c r="AP251" s="33">
        <f t="shared" ca="1" si="456"/>
        <v>0</v>
      </c>
      <c r="AQ251" s="33">
        <f t="shared" ca="1" si="456"/>
        <v>0</v>
      </c>
      <c r="AR251" s="33">
        <f t="shared" ca="1" si="456"/>
        <v>0</v>
      </c>
      <c r="AS251" s="33">
        <f t="shared" ca="1" si="455"/>
        <v>0</v>
      </c>
      <c r="AT251" s="33">
        <f t="shared" ca="1" si="455"/>
        <v>0</v>
      </c>
      <c r="AU251" s="33">
        <f t="shared" ca="1" si="380"/>
        <v>0</v>
      </c>
      <c r="AV251" s="33">
        <f t="shared" ca="1" si="380"/>
        <v>0</v>
      </c>
      <c r="AW251" s="33">
        <f t="shared" ca="1" si="454"/>
        <v>0</v>
      </c>
      <c r="AX251" s="33">
        <f t="shared" ca="1" si="454"/>
        <v>0</v>
      </c>
      <c r="AY251" s="33">
        <f t="shared" ca="1" si="454"/>
        <v>0</v>
      </c>
      <c r="AZ251" s="33">
        <f t="shared" ca="1" si="454"/>
        <v>0</v>
      </c>
      <c r="BA251" s="33">
        <f t="shared" ca="1" si="454"/>
        <v>0</v>
      </c>
      <c r="BB251" s="33">
        <f t="shared" ca="1" si="454"/>
        <v>0</v>
      </c>
      <c r="BC251" s="33">
        <f t="shared" ca="1" si="454"/>
        <v>0</v>
      </c>
      <c r="BD251" s="33">
        <f t="shared" ca="1" si="454"/>
        <v>0</v>
      </c>
      <c r="BE251" s="33">
        <f t="shared" ca="1" si="454"/>
        <v>0</v>
      </c>
      <c r="BF251" s="33">
        <f t="shared" ca="1" si="454"/>
        <v>0</v>
      </c>
      <c r="BG251" s="33">
        <f t="shared" ca="1" si="454"/>
        <v>0</v>
      </c>
      <c r="BH251" s="33"/>
      <c r="BJ251" s="148" t="str">
        <f t="shared" ca="1" si="392"/>
        <v/>
      </c>
      <c r="BL251" s="30"/>
      <c r="BN251" s="29" t="str">
        <f t="shared" ca="1" si="393"/>
        <v/>
      </c>
      <c r="BO251" s="29" t="str">
        <f t="shared" ca="1" si="394"/>
        <v/>
      </c>
      <c r="BP251" s="29" t="str">
        <f t="shared" ca="1" si="395"/>
        <v/>
      </c>
      <c r="BQ251" s="29" t="str">
        <f t="shared" ca="1" si="396"/>
        <v/>
      </c>
      <c r="BR251" s="29" t="str">
        <f t="shared" ca="1" si="397"/>
        <v/>
      </c>
      <c r="BS251" s="29" t="str">
        <f t="shared" ca="1" si="398"/>
        <v/>
      </c>
      <c r="BT251" s="29" t="str">
        <f t="shared" ca="1" si="399"/>
        <v/>
      </c>
      <c r="BU251" s="29" t="str">
        <f t="shared" ca="1" si="400"/>
        <v/>
      </c>
      <c r="BV251" s="29" t="str">
        <f t="shared" ca="1" si="401"/>
        <v/>
      </c>
      <c r="BW251" s="29" t="str">
        <f t="shared" ca="1" si="402"/>
        <v/>
      </c>
      <c r="BX251" s="29" t="str">
        <f t="shared" ca="1" si="403"/>
        <v/>
      </c>
      <c r="BY251" s="29" t="str">
        <f t="shared" ca="1" si="404"/>
        <v/>
      </c>
      <c r="BZ251" s="29" t="str">
        <f t="shared" ca="1" si="405"/>
        <v/>
      </c>
      <c r="CA251" s="29" t="str">
        <f t="shared" ca="1" si="406"/>
        <v/>
      </c>
      <c r="CB251" s="29" t="str">
        <f t="shared" ca="1" si="407"/>
        <v/>
      </c>
      <c r="CC251" s="29" t="str">
        <f t="shared" ca="1" si="408"/>
        <v/>
      </c>
      <c r="CD251" s="29" t="str">
        <f t="shared" ca="1" si="409"/>
        <v/>
      </c>
      <c r="CE251" s="29" t="str">
        <f t="shared" ca="1" si="410"/>
        <v/>
      </c>
      <c r="CF251" s="29" t="str">
        <f t="shared" ca="1" si="411"/>
        <v/>
      </c>
      <c r="CG251" s="29" t="str">
        <f t="shared" ca="1" si="412"/>
        <v/>
      </c>
      <c r="CH251" s="29" t="str">
        <f t="shared" ca="1" si="413"/>
        <v/>
      </c>
      <c r="CI251" s="29" t="str">
        <f t="shared" ca="1" si="414"/>
        <v/>
      </c>
      <c r="CJ251" s="29" t="str">
        <f t="shared" ca="1" si="415"/>
        <v/>
      </c>
      <c r="CK251" s="29" t="str">
        <f t="shared" ca="1" si="416"/>
        <v/>
      </c>
      <c r="CL251" s="29" t="str">
        <f t="shared" ca="1" si="417"/>
        <v/>
      </c>
      <c r="CM251" s="29" t="str">
        <f t="shared" ca="1" si="418"/>
        <v/>
      </c>
      <c r="CN251" s="29" t="str">
        <f t="shared" ca="1" si="419"/>
        <v/>
      </c>
      <c r="CO251" s="29" t="str">
        <f t="shared" ca="1" si="420"/>
        <v/>
      </c>
      <c r="CP251" s="29" t="str">
        <f t="shared" ca="1" si="421"/>
        <v/>
      </c>
      <c r="CQ251" s="29" t="str">
        <f t="shared" ca="1" si="422"/>
        <v/>
      </c>
      <c r="CR251" s="29" t="str">
        <f t="shared" ca="1" si="423"/>
        <v/>
      </c>
      <c r="CS251" s="29" t="str">
        <f t="shared" ca="1" si="424"/>
        <v/>
      </c>
      <c r="CT251" s="29" t="str">
        <f t="shared" ca="1" si="425"/>
        <v/>
      </c>
      <c r="CU251" s="29" t="str">
        <f t="shared" ca="1" si="426"/>
        <v/>
      </c>
      <c r="CV251" s="29" t="str">
        <f t="shared" ca="1" si="427"/>
        <v/>
      </c>
      <c r="CW251" s="29" t="str">
        <f t="shared" ca="1" si="428"/>
        <v/>
      </c>
      <c r="CX251" s="29" t="str">
        <f t="shared" ca="1" si="429"/>
        <v/>
      </c>
      <c r="CY251" s="29" t="str">
        <f t="shared" ca="1" si="430"/>
        <v/>
      </c>
      <c r="CZ251" s="29" t="str">
        <f t="shared" ca="1" si="431"/>
        <v/>
      </c>
      <c r="DA251" s="29" t="str">
        <f t="shared" ca="1" si="432"/>
        <v/>
      </c>
      <c r="DB251" s="29" t="str">
        <f t="shared" ca="1" si="433"/>
        <v/>
      </c>
      <c r="DC251" s="29" t="str">
        <f t="shared" ca="1" si="434"/>
        <v/>
      </c>
      <c r="DD251" s="29" t="str">
        <f t="shared" ca="1" si="435"/>
        <v/>
      </c>
      <c r="DE251" s="29" t="str">
        <f t="shared" ca="1" si="436"/>
        <v/>
      </c>
      <c r="DF251" s="29" t="str">
        <f t="shared" ca="1" si="437"/>
        <v/>
      </c>
      <c r="DG251" s="29" t="str">
        <f t="shared" ca="1" si="438"/>
        <v/>
      </c>
      <c r="DH251" s="29" t="str">
        <f t="shared" ca="1" si="439"/>
        <v/>
      </c>
      <c r="DI251" s="29" t="str">
        <f t="shared" ca="1" si="440"/>
        <v/>
      </c>
      <c r="DJ251" s="29" t="str">
        <f t="shared" ca="1" si="441"/>
        <v/>
      </c>
      <c r="DK251" s="29" t="str">
        <f t="shared" ca="1" si="442"/>
        <v/>
      </c>
      <c r="DL251" s="29" t="str">
        <f t="shared" ca="1" si="443"/>
        <v/>
      </c>
      <c r="DM251" s="29" t="str">
        <f t="shared" ca="1" si="444"/>
        <v/>
      </c>
      <c r="JD251">
        <f t="shared" si="145"/>
        <v>0</v>
      </c>
      <c r="JE251">
        <f t="shared" si="445"/>
        <v>0</v>
      </c>
      <c r="JF251" t="str">
        <f t="shared" ca="1" si="446"/>
        <v/>
      </c>
      <c r="JG251" t="str">
        <f t="shared" ca="1" si="447"/>
        <v/>
      </c>
      <c r="JH251" t="str">
        <f t="shared" ca="1" si="448"/>
        <v/>
      </c>
      <c r="JI251" t="str">
        <f t="shared" ca="1" si="449"/>
        <v/>
      </c>
    </row>
    <row r="252" spans="3:269" x14ac:dyDescent="0.2">
      <c r="C252" s="9">
        <f t="array" aca="1" ref="C252" ca="1">MIN(IF($L$7=0, 0, IF(INDIRECT($L$6)&gt;0, IF(ROW(INDIRECT($L$6))&gt;C251, ROW(INDIRECT($L$6)), MAXR))))</f>
        <v>9999999</v>
      </c>
      <c r="D252" s="9">
        <f t="shared" ca="1" si="85"/>
        <v>0</v>
      </c>
      <c r="E252" s="9">
        <f t="shared" ca="1" si="389"/>
        <v>0</v>
      </c>
      <c r="F252" s="105" t="str">
        <f t="shared" ca="1" si="390"/>
        <v/>
      </c>
      <c r="G252" s="7">
        <f t="shared" ca="1" si="391"/>
        <v>0</v>
      </c>
      <c r="H252" s="33">
        <f t="shared" ca="1" si="452"/>
        <v>0</v>
      </c>
      <c r="I252" s="33">
        <f t="shared" ca="1" si="452"/>
        <v>0</v>
      </c>
      <c r="J252" s="33">
        <f t="shared" ca="1" si="452"/>
        <v>0</v>
      </c>
      <c r="K252" s="33">
        <f t="shared" ca="1" si="452"/>
        <v>0</v>
      </c>
      <c r="L252" s="33">
        <f t="shared" ca="1" si="452"/>
        <v>0</v>
      </c>
      <c r="M252" s="33">
        <f t="shared" ca="1" si="452"/>
        <v>0</v>
      </c>
      <c r="N252" s="33">
        <f t="shared" ca="1" si="452"/>
        <v>0</v>
      </c>
      <c r="O252" s="33">
        <f t="shared" ca="1" si="452"/>
        <v>0</v>
      </c>
      <c r="P252" s="33">
        <f t="shared" ca="1" si="452"/>
        <v>0</v>
      </c>
      <c r="Q252" s="33">
        <f t="shared" ca="1" si="452"/>
        <v>0</v>
      </c>
      <c r="R252" s="33">
        <f t="shared" ca="1" si="451"/>
        <v>0</v>
      </c>
      <c r="S252" s="33">
        <f t="shared" ca="1" si="451"/>
        <v>0</v>
      </c>
      <c r="T252" s="33">
        <f t="shared" ca="1" si="451"/>
        <v>0</v>
      </c>
      <c r="U252" s="33">
        <f t="shared" ca="1" si="451"/>
        <v>0</v>
      </c>
      <c r="V252" s="33">
        <f t="shared" ca="1" si="451"/>
        <v>0</v>
      </c>
      <c r="W252" s="33">
        <f t="shared" ca="1" si="451"/>
        <v>0</v>
      </c>
      <c r="X252" s="33">
        <f t="shared" ca="1" si="451"/>
        <v>0</v>
      </c>
      <c r="Y252" s="33">
        <f t="shared" ca="1" si="451"/>
        <v>0</v>
      </c>
      <c r="Z252" s="33">
        <f t="shared" ca="1" si="451"/>
        <v>0</v>
      </c>
      <c r="AA252" s="33">
        <f t="shared" ca="1" si="451"/>
        <v>0</v>
      </c>
      <c r="AB252" s="33">
        <f t="shared" ca="1" si="451"/>
        <v>0</v>
      </c>
      <c r="AC252" s="33">
        <f t="shared" ca="1" si="456"/>
        <v>0</v>
      </c>
      <c r="AD252" s="33">
        <f t="shared" ca="1" si="456"/>
        <v>0</v>
      </c>
      <c r="AE252" s="33">
        <f t="shared" ca="1" si="456"/>
        <v>0</v>
      </c>
      <c r="AF252" s="33">
        <f t="shared" ca="1" si="456"/>
        <v>0</v>
      </c>
      <c r="AG252" s="33">
        <f t="shared" ca="1" si="456"/>
        <v>0</v>
      </c>
      <c r="AH252" s="33">
        <f t="shared" ca="1" si="456"/>
        <v>0</v>
      </c>
      <c r="AI252" s="33">
        <f t="shared" ca="1" si="456"/>
        <v>0</v>
      </c>
      <c r="AJ252" s="33">
        <f t="shared" ca="1" si="456"/>
        <v>0</v>
      </c>
      <c r="AK252" s="33">
        <f t="shared" ca="1" si="456"/>
        <v>0</v>
      </c>
      <c r="AL252" s="33">
        <f t="shared" ca="1" si="456"/>
        <v>0</v>
      </c>
      <c r="AM252" s="33">
        <f t="shared" ca="1" si="456"/>
        <v>0</v>
      </c>
      <c r="AN252" s="33">
        <f t="shared" ca="1" si="456"/>
        <v>0</v>
      </c>
      <c r="AO252" s="33">
        <f t="shared" ca="1" si="456"/>
        <v>0</v>
      </c>
      <c r="AP252" s="33">
        <f t="shared" ca="1" si="456"/>
        <v>0</v>
      </c>
      <c r="AQ252" s="33">
        <f t="shared" ca="1" si="456"/>
        <v>0</v>
      </c>
      <c r="AR252" s="33">
        <f t="shared" ca="1" si="456"/>
        <v>0</v>
      </c>
      <c r="AS252" s="33">
        <f t="shared" ca="1" si="455"/>
        <v>0</v>
      </c>
      <c r="AT252" s="33">
        <f t="shared" ca="1" si="455"/>
        <v>0</v>
      </c>
      <c r="AU252" s="33">
        <f t="shared" ca="1" si="380"/>
        <v>0</v>
      </c>
      <c r="AV252" s="33">
        <f t="shared" ca="1" si="380"/>
        <v>0</v>
      </c>
      <c r="AW252" s="33">
        <f t="shared" ca="1" si="454"/>
        <v>0</v>
      </c>
      <c r="AX252" s="33">
        <f t="shared" ca="1" si="454"/>
        <v>0</v>
      </c>
      <c r="AY252" s="33">
        <f t="shared" ca="1" si="454"/>
        <v>0</v>
      </c>
      <c r="AZ252" s="33">
        <f t="shared" ca="1" si="454"/>
        <v>0</v>
      </c>
      <c r="BA252" s="33">
        <f t="shared" ca="1" si="454"/>
        <v>0</v>
      </c>
      <c r="BB252" s="33">
        <f t="shared" ca="1" si="454"/>
        <v>0</v>
      </c>
      <c r="BC252" s="33">
        <f t="shared" ca="1" si="454"/>
        <v>0</v>
      </c>
      <c r="BD252" s="33">
        <f t="shared" ca="1" si="454"/>
        <v>0</v>
      </c>
      <c r="BE252" s="33">
        <f t="shared" ca="1" si="454"/>
        <v>0</v>
      </c>
      <c r="BF252" s="33">
        <f t="shared" ca="1" si="454"/>
        <v>0</v>
      </c>
      <c r="BG252" s="33">
        <f t="shared" ca="1" si="454"/>
        <v>0</v>
      </c>
      <c r="BH252" s="33"/>
      <c r="BJ252" s="148" t="str">
        <f t="shared" ca="1" si="392"/>
        <v/>
      </c>
      <c r="BL252" s="30"/>
      <c r="BN252" s="29" t="str">
        <f t="shared" ca="1" si="393"/>
        <v/>
      </c>
      <c r="BO252" s="29" t="str">
        <f t="shared" ca="1" si="394"/>
        <v/>
      </c>
      <c r="BP252" s="29" t="str">
        <f t="shared" ca="1" si="395"/>
        <v/>
      </c>
      <c r="BQ252" s="29" t="str">
        <f t="shared" ca="1" si="396"/>
        <v/>
      </c>
      <c r="BR252" s="29" t="str">
        <f t="shared" ca="1" si="397"/>
        <v/>
      </c>
      <c r="BS252" s="29" t="str">
        <f t="shared" ca="1" si="398"/>
        <v/>
      </c>
      <c r="BT252" s="29" t="str">
        <f t="shared" ca="1" si="399"/>
        <v/>
      </c>
      <c r="BU252" s="29" t="str">
        <f t="shared" ca="1" si="400"/>
        <v/>
      </c>
      <c r="BV252" s="29" t="str">
        <f t="shared" ca="1" si="401"/>
        <v/>
      </c>
      <c r="BW252" s="29" t="str">
        <f t="shared" ca="1" si="402"/>
        <v/>
      </c>
      <c r="BX252" s="29" t="str">
        <f t="shared" ca="1" si="403"/>
        <v/>
      </c>
      <c r="BY252" s="29" t="str">
        <f t="shared" ca="1" si="404"/>
        <v/>
      </c>
      <c r="BZ252" s="29" t="str">
        <f t="shared" ca="1" si="405"/>
        <v/>
      </c>
      <c r="CA252" s="29" t="str">
        <f t="shared" ca="1" si="406"/>
        <v/>
      </c>
      <c r="CB252" s="29" t="str">
        <f t="shared" ca="1" si="407"/>
        <v/>
      </c>
      <c r="CC252" s="29" t="str">
        <f t="shared" ca="1" si="408"/>
        <v/>
      </c>
      <c r="CD252" s="29" t="str">
        <f t="shared" ca="1" si="409"/>
        <v/>
      </c>
      <c r="CE252" s="29" t="str">
        <f t="shared" ca="1" si="410"/>
        <v/>
      </c>
      <c r="CF252" s="29" t="str">
        <f t="shared" ca="1" si="411"/>
        <v/>
      </c>
      <c r="CG252" s="29" t="str">
        <f t="shared" ca="1" si="412"/>
        <v/>
      </c>
      <c r="CH252" s="29" t="str">
        <f t="shared" ca="1" si="413"/>
        <v/>
      </c>
      <c r="CI252" s="29" t="str">
        <f t="shared" ca="1" si="414"/>
        <v/>
      </c>
      <c r="CJ252" s="29" t="str">
        <f t="shared" ca="1" si="415"/>
        <v/>
      </c>
      <c r="CK252" s="29" t="str">
        <f t="shared" ca="1" si="416"/>
        <v/>
      </c>
      <c r="CL252" s="29" t="str">
        <f t="shared" ca="1" si="417"/>
        <v/>
      </c>
      <c r="CM252" s="29" t="str">
        <f t="shared" ca="1" si="418"/>
        <v/>
      </c>
      <c r="CN252" s="29" t="str">
        <f t="shared" ca="1" si="419"/>
        <v/>
      </c>
      <c r="CO252" s="29" t="str">
        <f t="shared" ca="1" si="420"/>
        <v/>
      </c>
      <c r="CP252" s="29" t="str">
        <f t="shared" ca="1" si="421"/>
        <v/>
      </c>
      <c r="CQ252" s="29" t="str">
        <f t="shared" ca="1" si="422"/>
        <v/>
      </c>
      <c r="CR252" s="29" t="str">
        <f t="shared" ca="1" si="423"/>
        <v/>
      </c>
      <c r="CS252" s="29" t="str">
        <f t="shared" ca="1" si="424"/>
        <v/>
      </c>
      <c r="CT252" s="29" t="str">
        <f t="shared" ca="1" si="425"/>
        <v/>
      </c>
      <c r="CU252" s="29" t="str">
        <f t="shared" ca="1" si="426"/>
        <v/>
      </c>
      <c r="CV252" s="29" t="str">
        <f t="shared" ca="1" si="427"/>
        <v/>
      </c>
      <c r="CW252" s="29" t="str">
        <f t="shared" ca="1" si="428"/>
        <v/>
      </c>
      <c r="CX252" s="29" t="str">
        <f t="shared" ca="1" si="429"/>
        <v/>
      </c>
      <c r="CY252" s="29" t="str">
        <f t="shared" ca="1" si="430"/>
        <v/>
      </c>
      <c r="CZ252" s="29" t="str">
        <f t="shared" ca="1" si="431"/>
        <v/>
      </c>
      <c r="DA252" s="29" t="str">
        <f t="shared" ca="1" si="432"/>
        <v/>
      </c>
      <c r="DB252" s="29" t="str">
        <f t="shared" ca="1" si="433"/>
        <v/>
      </c>
      <c r="DC252" s="29" t="str">
        <f t="shared" ca="1" si="434"/>
        <v/>
      </c>
      <c r="DD252" s="29" t="str">
        <f t="shared" ca="1" si="435"/>
        <v/>
      </c>
      <c r="DE252" s="29" t="str">
        <f t="shared" ca="1" si="436"/>
        <v/>
      </c>
      <c r="DF252" s="29" t="str">
        <f t="shared" ca="1" si="437"/>
        <v/>
      </c>
      <c r="DG252" s="29" t="str">
        <f t="shared" ca="1" si="438"/>
        <v/>
      </c>
      <c r="DH252" s="29" t="str">
        <f t="shared" ca="1" si="439"/>
        <v/>
      </c>
      <c r="DI252" s="29" t="str">
        <f t="shared" ca="1" si="440"/>
        <v/>
      </c>
      <c r="DJ252" s="29" t="str">
        <f t="shared" ca="1" si="441"/>
        <v/>
      </c>
      <c r="DK252" s="29" t="str">
        <f t="shared" ca="1" si="442"/>
        <v/>
      </c>
      <c r="DL252" s="29" t="str">
        <f t="shared" ca="1" si="443"/>
        <v/>
      </c>
      <c r="DM252" s="29" t="str">
        <f t="shared" ca="1" si="444"/>
        <v/>
      </c>
      <c r="JD252">
        <f t="shared" si="145"/>
        <v>0</v>
      </c>
      <c r="JE252">
        <f t="shared" si="445"/>
        <v>0</v>
      </c>
      <c r="JF252" t="str">
        <f t="shared" ca="1" si="446"/>
        <v/>
      </c>
      <c r="JG252" t="str">
        <f t="shared" ca="1" si="447"/>
        <v/>
      </c>
      <c r="JH252" t="str">
        <f t="shared" ca="1" si="448"/>
        <v/>
      </c>
      <c r="JI252" t="str">
        <f t="shared" ca="1" si="449"/>
        <v/>
      </c>
    </row>
    <row r="253" spans="3:269" x14ac:dyDescent="0.2">
      <c r="C253" s="9">
        <f t="array" aca="1" ref="C253" ca="1">MIN(IF($L$7=0, 0, IF(INDIRECT($L$6)&gt;0, IF(ROW(INDIRECT($L$6))&gt;C252, ROW(INDIRECT($L$6)), MAXR))))</f>
        <v>9999999</v>
      </c>
      <c r="D253" s="9">
        <f t="shared" ca="1" si="85"/>
        <v>0</v>
      </c>
      <c r="E253" s="9">
        <f t="shared" ca="1" si="389"/>
        <v>0</v>
      </c>
      <c r="F253" s="105" t="str">
        <f t="shared" ca="1" si="390"/>
        <v/>
      </c>
      <c r="G253" s="7">
        <f t="shared" ca="1" si="391"/>
        <v>0</v>
      </c>
      <c r="H253" s="33">
        <f t="shared" ca="1" si="452"/>
        <v>0</v>
      </c>
      <c r="I253" s="33">
        <f t="shared" ca="1" si="452"/>
        <v>0</v>
      </c>
      <c r="J253" s="33">
        <f t="shared" ca="1" si="452"/>
        <v>0</v>
      </c>
      <c r="K253" s="33">
        <f t="shared" ca="1" si="452"/>
        <v>0</v>
      </c>
      <c r="L253" s="33">
        <f t="shared" ca="1" si="452"/>
        <v>0</v>
      </c>
      <c r="M253" s="33">
        <f t="shared" ca="1" si="452"/>
        <v>0</v>
      </c>
      <c r="N253" s="33">
        <f t="shared" ca="1" si="452"/>
        <v>0</v>
      </c>
      <c r="O253" s="33">
        <f t="shared" ca="1" si="452"/>
        <v>0</v>
      </c>
      <c r="P253" s="33">
        <f t="shared" ca="1" si="452"/>
        <v>0</v>
      </c>
      <c r="Q253" s="33">
        <f t="shared" ca="1" si="452"/>
        <v>0</v>
      </c>
      <c r="R253" s="33">
        <f t="shared" ca="1" si="451"/>
        <v>0</v>
      </c>
      <c r="S253" s="33">
        <f t="shared" ca="1" si="451"/>
        <v>0</v>
      </c>
      <c r="T253" s="33">
        <f t="shared" ca="1" si="451"/>
        <v>0</v>
      </c>
      <c r="U253" s="33">
        <f t="shared" ca="1" si="451"/>
        <v>0</v>
      </c>
      <c r="V253" s="33">
        <f t="shared" ca="1" si="451"/>
        <v>0</v>
      </c>
      <c r="W253" s="33">
        <f t="shared" ca="1" si="451"/>
        <v>0</v>
      </c>
      <c r="X253" s="33">
        <f t="shared" ca="1" si="451"/>
        <v>0</v>
      </c>
      <c r="Y253" s="33">
        <f t="shared" ca="1" si="451"/>
        <v>0</v>
      </c>
      <c r="Z253" s="33">
        <f t="shared" ca="1" si="451"/>
        <v>0</v>
      </c>
      <c r="AA253" s="33">
        <f t="shared" ca="1" si="451"/>
        <v>0</v>
      </c>
      <c r="AB253" s="33">
        <f t="shared" ca="1" si="451"/>
        <v>0</v>
      </c>
      <c r="AC253" s="33">
        <f t="shared" ca="1" si="456"/>
        <v>0</v>
      </c>
      <c r="AD253" s="33">
        <f t="shared" ca="1" si="456"/>
        <v>0</v>
      </c>
      <c r="AE253" s="33">
        <f t="shared" ca="1" si="456"/>
        <v>0</v>
      </c>
      <c r="AF253" s="33">
        <f t="shared" ca="1" si="456"/>
        <v>0</v>
      </c>
      <c r="AG253" s="33">
        <f t="shared" ca="1" si="456"/>
        <v>0</v>
      </c>
      <c r="AH253" s="33">
        <f t="shared" ca="1" si="456"/>
        <v>0</v>
      </c>
      <c r="AI253" s="33">
        <f t="shared" ca="1" si="456"/>
        <v>0</v>
      </c>
      <c r="AJ253" s="33">
        <f t="shared" ca="1" si="456"/>
        <v>0</v>
      </c>
      <c r="AK253" s="33">
        <f t="shared" ca="1" si="456"/>
        <v>0</v>
      </c>
      <c r="AL253" s="33">
        <f t="shared" ca="1" si="456"/>
        <v>0</v>
      </c>
      <c r="AM253" s="33">
        <f t="shared" ca="1" si="456"/>
        <v>0</v>
      </c>
      <c r="AN253" s="33">
        <f t="shared" ca="1" si="456"/>
        <v>0</v>
      </c>
      <c r="AO253" s="33">
        <f t="shared" ca="1" si="456"/>
        <v>0</v>
      </c>
      <c r="AP253" s="33">
        <f t="shared" ca="1" si="456"/>
        <v>0</v>
      </c>
      <c r="AQ253" s="33">
        <f t="shared" ca="1" si="456"/>
        <v>0</v>
      </c>
      <c r="AR253" s="33">
        <f t="shared" ca="1" si="456"/>
        <v>0</v>
      </c>
      <c r="AS253" s="33">
        <f t="shared" ca="1" si="455"/>
        <v>0</v>
      </c>
      <c r="AT253" s="33">
        <f t="shared" ca="1" si="455"/>
        <v>0</v>
      </c>
      <c r="AU253" s="33">
        <f t="shared" ca="1" si="380"/>
        <v>0</v>
      </c>
      <c r="AV253" s="33">
        <f t="shared" ca="1" si="380"/>
        <v>0</v>
      </c>
      <c r="AW253" s="33">
        <f t="shared" ca="1" si="454"/>
        <v>0</v>
      </c>
      <c r="AX253" s="33">
        <f t="shared" ca="1" si="454"/>
        <v>0</v>
      </c>
      <c r="AY253" s="33">
        <f t="shared" ca="1" si="454"/>
        <v>0</v>
      </c>
      <c r="AZ253" s="33">
        <f t="shared" ca="1" si="454"/>
        <v>0</v>
      </c>
      <c r="BA253" s="33">
        <f t="shared" ca="1" si="454"/>
        <v>0</v>
      </c>
      <c r="BB253" s="33">
        <f t="shared" ca="1" si="454"/>
        <v>0</v>
      </c>
      <c r="BC253" s="33">
        <f t="shared" ca="1" si="454"/>
        <v>0</v>
      </c>
      <c r="BD253" s="33">
        <f t="shared" ca="1" si="454"/>
        <v>0</v>
      </c>
      <c r="BE253" s="33">
        <f t="shared" ca="1" si="454"/>
        <v>0</v>
      </c>
      <c r="BF253" s="33">
        <f t="shared" ca="1" si="454"/>
        <v>0</v>
      </c>
      <c r="BG253" s="33">
        <f t="shared" ca="1" si="454"/>
        <v>0</v>
      </c>
      <c r="BH253" s="33"/>
      <c r="BJ253" s="148" t="str">
        <f t="shared" ca="1" si="392"/>
        <v/>
      </c>
      <c r="BL253" s="30"/>
      <c r="BN253" s="29" t="str">
        <f t="shared" ca="1" si="393"/>
        <v/>
      </c>
      <c r="BO253" s="29" t="str">
        <f t="shared" ca="1" si="394"/>
        <v/>
      </c>
      <c r="BP253" s="29" t="str">
        <f t="shared" ca="1" si="395"/>
        <v/>
      </c>
      <c r="BQ253" s="29" t="str">
        <f t="shared" ca="1" si="396"/>
        <v/>
      </c>
      <c r="BR253" s="29" t="str">
        <f t="shared" ca="1" si="397"/>
        <v/>
      </c>
      <c r="BS253" s="29" t="str">
        <f t="shared" ca="1" si="398"/>
        <v/>
      </c>
      <c r="BT253" s="29" t="str">
        <f t="shared" ca="1" si="399"/>
        <v/>
      </c>
      <c r="BU253" s="29" t="str">
        <f t="shared" ca="1" si="400"/>
        <v/>
      </c>
      <c r="BV253" s="29" t="str">
        <f t="shared" ca="1" si="401"/>
        <v/>
      </c>
      <c r="BW253" s="29" t="str">
        <f t="shared" ca="1" si="402"/>
        <v/>
      </c>
      <c r="BX253" s="29" t="str">
        <f t="shared" ca="1" si="403"/>
        <v/>
      </c>
      <c r="BY253" s="29" t="str">
        <f t="shared" ca="1" si="404"/>
        <v/>
      </c>
      <c r="BZ253" s="29" t="str">
        <f t="shared" ca="1" si="405"/>
        <v/>
      </c>
      <c r="CA253" s="29" t="str">
        <f t="shared" ca="1" si="406"/>
        <v/>
      </c>
      <c r="CB253" s="29" t="str">
        <f t="shared" ca="1" si="407"/>
        <v/>
      </c>
      <c r="CC253" s="29" t="str">
        <f t="shared" ca="1" si="408"/>
        <v/>
      </c>
      <c r="CD253" s="29" t="str">
        <f t="shared" ca="1" si="409"/>
        <v/>
      </c>
      <c r="CE253" s="29" t="str">
        <f t="shared" ca="1" si="410"/>
        <v/>
      </c>
      <c r="CF253" s="29" t="str">
        <f t="shared" ca="1" si="411"/>
        <v/>
      </c>
      <c r="CG253" s="29" t="str">
        <f t="shared" ca="1" si="412"/>
        <v/>
      </c>
      <c r="CH253" s="29" t="str">
        <f t="shared" ca="1" si="413"/>
        <v/>
      </c>
      <c r="CI253" s="29" t="str">
        <f t="shared" ca="1" si="414"/>
        <v/>
      </c>
      <c r="CJ253" s="29" t="str">
        <f t="shared" ca="1" si="415"/>
        <v/>
      </c>
      <c r="CK253" s="29" t="str">
        <f t="shared" ca="1" si="416"/>
        <v/>
      </c>
      <c r="CL253" s="29" t="str">
        <f t="shared" ca="1" si="417"/>
        <v/>
      </c>
      <c r="CM253" s="29" t="str">
        <f t="shared" ca="1" si="418"/>
        <v/>
      </c>
      <c r="CN253" s="29" t="str">
        <f t="shared" ca="1" si="419"/>
        <v/>
      </c>
      <c r="CO253" s="29" t="str">
        <f t="shared" ca="1" si="420"/>
        <v/>
      </c>
      <c r="CP253" s="29" t="str">
        <f t="shared" ca="1" si="421"/>
        <v/>
      </c>
      <c r="CQ253" s="29" t="str">
        <f t="shared" ca="1" si="422"/>
        <v/>
      </c>
      <c r="CR253" s="29" t="str">
        <f t="shared" ca="1" si="423"/>
        <v/>
      </c>
      <c r="CS253" s="29" t="str">
        <f t="shared" ca="1" si="424"/>
        <v/>
      </c>
      <c r="CT253" s="29" t="str">
        <f t="shared" ca="1" si="425"/>
        <v/>
      </c>
      <c r="CU253" s="29" t="str">
        <f t="shared" ca="1" si="426"/>
        <v/>
      </c>
      <c r="CV253" s="29" t="str">
        <f t="shared" ca="1" si="427"/>
        <v/>
      </c>
      <c r="CW253" s="29" t="str">
        <f t="shared" ca="1" si="428"/>
        <v/>
      </c>
      <c r="CX253" s="29" t="str">
        <f t="shared" ca="1" si="429"/>
        <v/>
      </c>
      <c r="CY253" s="29" t="str">
        <f t="shared" ca="1" si="430"/>
        <v/>
      </c>
      <c r="CZ253" s="29" t="str">
        <f t="shared" ca="1" si="431"/>
        <v/>
      </c>
      <c r="DA253" s="29" t="str">
        <f t="shared" ca="1" si="432"/>
        <v/>
      </c>
      <c r="DB253" s="29" t="str">
        <f t="shared" ca="1" si="433"/>
        <v/>
      </c>
      <c r="DC253" s="29" t="str">
        <f t="shared" ca="1" si="434"/>
        <v/>
      </c>
      <c r="DD253" s="29" t="str">
        <f t="shared" ca="1" si="435"/>
        <v/>
      </c>
      <c r="DE253" s="29" t="str">
        <f t="shared" ca="1" si="436"/>
        <v/>
      </c>
      <c r="DF253" s="29" t="str">
        <f t="shared" ca="1" si="437"/>
        <v/>
      </c>
      <c r="DG253" s="29" t="str">
        <f t="shared" ca="1" si="438"/>
        <v/>
      </c>
      <c r="DH253" s="29" t="str">
        <f t="shared" ca="1" si="439"/>
        <v/>
      </c>
      <c r="DI253" s="29" t="str">
        <f t="shared" ca="1" si="440"/>
        <v/>
      </c>
      <c r="DJ253" s="29" t="str">
        <f t="shared" ca="1" si="441"/>
        <v/>
      </c>
      <c r="DK253" s="29" t="str">
        <f t="shared" ca="1" si="442"/>
        <v/>
      </c>
      <c r="DL253" s="29" t="str">
        <f t="shared" ca="1" si="443"/>
        <v/>
      </c>
      <c r="DM253" s="29" t="str">
        <f t="shared" ca="1" si="444"/>
        <v/>
      </c>
      <c r="JD253">
        <f t="shared" si="145"/>
        <v>0</v>
      </c>
      <c r="JE253">
        <f t="shared" si="445"/>
        <v>0</v>
      </c>
      <c r="JF253" t="str">
        <f t="shared" ca="1" si="446"/>
        <v/>
      </c>
      <c r="JG253" t="str">
        <f t="shared" ca="1" si="447"/>
        <v/>
      </c>
      <c r="JH253" t="str">
        <f t="shared" ca="1" si="448"/>
        <v/>
      </c>
      <c r="JI253" t="str">
        <f t="shared" ca="1" si="449"/>
        <v/>
      </c>
    </row>
    <row r="254" spans="3:269" x14ac:dyDescent="0.2">
      <c r="C254" s="9">
        <f t="array" aca="1" ref="C254" ca="1">MIN(IF($L$7=0, 0, IF(INDIRECT($L$6)&gt;0, IF(ROW(INDIRECT($L$6))&gt;C253, ROW(INDIRECT($L$6)), MAXR))))</f>
        <v>9999999</v>
      </c>
      <c r="D254" s="9">
        <f t="shared" ca="1" si="85"/>
        <v>0</v>
      </c>
      <c r="E254" s="9">
        <f t="shared" ca="1" si="389"/>
        <v>0</v>
      </c>
      <c r="F254" s="105" t="str">
        <f t="shared" ca="1" si="390"/>
        <v/>
      </c>
      <c r="G254" s="7">
        <f t="shared" ca="1" si="391"/>
        <v>0</v>
      </c>
      <c r="H254" s="33">
        <f t="shared" ca="1" si="452"/>
        <v>0</v>
      </c>
      <c r="I254" s="33">
        <f t="shared" ca="1" si="452"/>
        <v>0</v>
      </c>
      <c r="J254" s="33">
        <f t="shared" ca="1" si="452"/>
        <v>0</v>
      </c>
      <c r="K254" s="33">
        <f t="shared" ca="1" si="452"/>
        <v>0</v>
      </c>
      <c r="L254" s="33">
        <f t="shared" ca="1" si="452"/>
        <v>0</v>
      </c>
      <c r="M254" s="33">
        <f t="shared" ca="1" si="452"/>
        <v>0</v>
      </c>
      <c r="N254" s="33">
        <f t="shared" ca="1" si="452"/>
        <v>0</v>
      </c>
      <c r="O254" s="33">
        <f t="shared" ca="1" si="452"/>
        <v>0</v>
      </c>
      <c r="P254" s="33">
        <f t="shared" ca="1" si="452"/>
        <v>0</v>
      </c>
      <c r="Q254" s="33">
        <f t="shared" ca="1" si="452"/>
        <v>0</v>
      </c>
      <c r="R254" s="33">
        <f t="shared" ca="1" si="451"/>
        <v>0</v>
      </c>
      <c r="S254" s="33">
        <f t="shared" ca="1" si="451"/>
        <v>0</v>
      </c>
      <c r="T254" s="33">
        <f t="shared" ca="1" si="451"/>
        <v>0</v>
      </c>
      <c r="U254" s="33">
        <f t="shared" ca="1" si="451"/>
        <v>0</v>
      </c>
      <c r="V254" s="33">
        <f t="shared" ca="1" si="451"/>
        <v>0</v>
      </c>
      <c r="W254" s="33">
        <f t="shared" ca="1" si="451"/>
        <v>0</v>
      </c>
      <c r="X254" s="33">
        <f t="shared" ca="1" si="451"/>
        <v>0</v>
      </c>
      <c r="Y254" s="33">
        <f t="shared" ca="1" si="451"/>
        <v>0</v>
      </c>
      <c r="Z254" s="33">
        <f t="shared" ref="Z254:AE254" ca="1" si="457">IF(OR($C254=MAXR, $C254=0, Z$24=0, Z$19=0), 0, IF(LEN(INDIRECT($F$9&amp;Z$20&amp;$C254))=0, NULL,  INDIRECT($F$9&amp;Z$20&amp;$C254)))</f>
        <v>0</v>
      </c>
      <c r="AA254" s="33">
        <f t="shared" ca="1" si="457"/>
        <v>0</v>
      </c>
      <c r="AB254" s="33">
        <f t="shared" ca="1" si="457"/>
        <v>0</v>
      </c>
      <c r="AC254" s="33">
        <f t="shared" ca="1" si="457"/>
        <v>0</v>
      </c>
      <c r="AD254" s="33">
        <f t="shared" ca="1" si="457"/>
        <v>0</v>
      </c>
      <c r="AE254" s="33">
        <f t="shared" ca="1" si="457"/>
        <v>0</v>
      </c>
      <c r="AF254" s="33">
        <f t="shared" ca="1" si="456"/>
        <v>0</v>
      </c>
      <c r="AG254" s="33">
        <f t="shared" ca="1" si="456"/>
        <v>0</v>
      </c>
      <c r="AH254" s="33">
        <f t="shared" ca="1" si="456"/>
        <v>0</v>
      </c>
      <c r="AI254" s="33">
        <f t="shared" ca="1" si="456"/>
        <v>0</v>
      </c>
      <c r="AJ254" s="33">
        <f t="shared" ca="1" si="456"/>
        <v>0</v>
      </c>
      <c r="AK254" s="33">
        <f t="shared" ca="1" si="456"/>
        <v>0</v>
      </c>
      <c r="AL254" s="33">
        <f t="shared" ca="1" si="456"/>
        <v>0</v>
      </c>
      <c r="AM254" s="33">
        <f t="shared" ca="1" si="456"/>
        <v>0</v>
      </c>
      <c r="AN254" s="33">
        <f t="shared" ca="1" si="456"/>
        <v>0</v>
      </c>
      <c r="AO254" s="33">
        <f t="shared" ca="1" si="456"/>
        <v>0</v>
      </c>
      <c r="AP254" s="33">
        <f t="shared" ca="1" si="456"/>
        <v>0</v>
      </c>
      <c r="AQ254" s="33">
        <f t="shared" ca="1" si="456"/>
        <v>0</v>
      </c>
      <c r="AR254" s="33">
        <f t="shared" ca="1" si="456"/>
        <v>0</v>
      </c>
      <c r="AS254" s="33">
        <f t="shared" ca="1" si="455"/>
        <v>0</v>
      </c>
      <c r="AT254" s="33">
        <f t="shared" ca="1" si="455"/>
        <v>0</v>
      </c>
      <c r="AU254" s="33">
        <f t="shared" ca="1" si="380"/>
        <v>0</v>
      </c>
      <c r="AV254" s="33">
        <f t="shared" ca="1" si="380"/>
        <v>0</v>
      </c>
      <c r="AW254" s="33">
        <f t="shared" ca="1" si="454"/>
        <v>0</v>
      </c>
      <c r="AX254" s="33">
        <f t="shared" ca="1" si="454"/>
        <v>0</v>
      </c>
      <c r="AY254" s="33">
        <f t="shared" ca="1" si="454"/>
        <v>0</v>
      </c>
      <c r="AZ254" s="33">
        <f t="shared" ca="1" si="454"/>
        <v>0</v>
      </c>
      <c r="BA254" s="33">
        <f t="shared" ca="1" si="454"/>
        <v>0</v>
      </c>
      <c r="BB254" s="33">
        <f t="shared" ca="1" si="454"/>
        <v>0</v>
      </c>
      <c r="BC254" s="33">
        <f t="shared" ca="1" si="454"/>
        <v>0</v>
      </c>
      <c r="BD254" s="33">
        <f t="shared" ca="1" si="454"/>
        <v>0</v>
      </c>
      <c r="BE254" s="33">
        <f t="shared" ca="1" si="454"/>
        <v>0</v>
      </c>
      <c r="BF254" s="33">
        <f t="shared" ca="1" si="454"/>
        <v>0</v>
      </c>
      <c r="BG254" s="33">
        <f t="shared" ca="1" si="454"/>
        <v>0</v>
      </c>
      <c r="BH254" s="33"/>
      <c r="BJ254" s="148" t="str">
        <f t="shared" ca="1" si="392"/>
        <v/>
      </c>
      <c r="BL254" s="30"/>
      <c r="BN254" s="29" t="str">
        <f t="shared" ca="1" si="393"/>
        <v/>
      </c>
      <c r="BO254" s="29" t="str">
        <f t="shared" ca="1" si="394"/>
        <v/>
      </c>
      <c r="BP254" s="29" t="str">
        <f t="shared" ca="1" si="395"/>
        <v/>
      </c>
      <c r="BQ254" s="29" t="str">
        <f t="shared" ca="1" si="396"/>
        <v/>
      </c>
      <c r="BR254" s="29" t="str">
        <f t="shared" ca="1" si="397"/>
        <v/>
      </c>
      <c r="BS254" s="29" t="str">
        <f t="shared" ca="1" si="398"/>
        <v/>
      </c>
      <c r="BT254" s="29" t="str">
        <f t="shared" ca="1" si="399"/>
        <v/>
      </c>
      <c r="BU254" s="29" t="str">
        <f t="shared" ca="1" si="400"/>
        <v/>
      </c>
      <c r="BV254" s="29" t="str">
        <f t="shared" ca="1" si="401"/>
        <v/>
      </c>
      <c r="BW254" s="29" t="str">
        <f t="shared" ca="1" si="402"/>
        <v/>
      </c>
      <c r="BX254" s="29" t="str">
        <f t="shared" ca="1" si="403"/>
        <v/>
      </c>
      <c r="BY254" s="29" t="str">
        <f t="shared" ca="1" si="404"/>
        <v/>
      </c>
      <c r="BZ254" s="29" t="str">
        <f t="shared" ca="1" si="405"/>
        <v/>
      </c>
      <c r="CA254" s="29" t="str">
        <f t="shared" ca="1" si="406"/>
        <v/>
      </c>
      <c r="CB254" s="29" t="str">
        <f t="shared" ca="1" si="407"/>
        <v/>
      </c>
      <c r="CC254" s="29" t="str">
        <f t="shared" ca="1" si="408"/>
        <v/>
      </c>
      <c r="CD254" s="29" t="str">
        <f t="shared" ca="1" si="409"/>
        <v/>
      </c>
      <c r="CE254" s="29" t="str">
        <f t="shared" ca="1" si="410"/>
        <v/>
      </c>
      <c r="CF254" s="29" t="str">
        <f t="shared" ca="1" si="411"/>
        <v/>
      </c>
      <c r="CG254" s="29" t="str">
        <f t="shared" ca="1" si="412"/>
        <v/>
      </c>
      <c r="CH254" s="29" t="str">
        <f t="shared" ca="1" si="413"/>
        <v/>
      </c>
      <c r="CI254" s="29" t="str">
        <f t="shared" ca="1" si="414"/>
        <v/>
      </c>
      <c r="CJ254" s="29" t="str">
        <f t="shared" ca="1" si="415"/>
        <v/>
      </c>
      <c r="CK254" s="29" t="str">
        <f t="shared" ca="1" si="416"/>
        <v/>
      </c>
      <c r="CL254" s="29" t="str">
        <f t="shared" ca="1" si="417"/>
        <v/>
      </c>
      <c r="CM254" s="29" t="str">
        <f t="shared" ca="1" si="418"/>
        <v/>
      </c>
      <c r="CN254" s="29" t="str">
        <f t="shared" ca="1" si="419"/>
        <v/>
      </c>
      <c r="CO254" s="29" t="str">
        <f t="shared" ca="1" si="420"/>
        <v/>
      </c>
      <c r="CP254" s="29" t="str">
        <f t="shared" ca="1" si="421"/>
        <v/>
      </c>
      <c r="CQ254" s="29" t="str">
        <f t="shared" ca="1" si="422"/>
        <v/>
      </c>
      <c r="CR254" s="29" t="str">
        <f t="shared" ca="1" si="423"/>
        <v/>
      </c>
      <c r="CS254" s="29" t="str">
        <f t="shared" ca="1" si="424"/>
        <v/>
      </c>
      <c r="CT254" s="29" t="str">
        <f t="shared" ca="1" si="425"/>
        <v/>
      </c>
      <c r="CU254" s="29" t="str">
        <f t="shared" ca="1" si="426"/>
        <v/>
      </c>
      <c r="CV254" s="29" t="str">
        <f t="shared" ca="1" si="427"/>
        <v/>
      </c>
      <c r="CW254" s="29" t="str">
        <f t="shared" ca="1" si="428"/>
        <v/>
      </c>
      <c r="CX254" s="29" t="str">
        <f t="shared" ca="1" si="429"/>
        <v/>
      </c>
      <c r="CY254" s="29" t="str">
        <f t="shared" ca="1" si="430"/>
        <v/>
      </c>
      <c r="CZ254" s="29" t="str">
        <f t="shared" ca="1" si="431"/>
        <v/>
      </c>
      <c r="DA254" s="29" t="str">
        <f t="shared" ca="1" si="432"/>
        <v/>
      </c>
      <c r="DB254" s="29" t="str">
        <f t="shared" ca="1" si="433"/>
        <v/>
      </c>
      <c r="DC254" s="29" t="str">
        <f t="shared" ca="1" si="434"/>
        <v/>
      </c>
      <c r="DD254" s="29" t="str">
        <f t="shared" ca="1" si="435"/>
        <v/>
      </c>
      <c r="DE254" s="29" t="str">
        <f t="shared" ca="1" si="436"/>
        <v/>
      </c>
      <c r="DF254" s="29" t="str">
        <f t="shared" ca="1" si="437"/>
        <v/>
      </c>
      <c r="DG254" s="29" t="str">
        <f t="shared" ca="1" si="438"/>
        <v/>
      </c>
      <c r="DH254" s="29" t="str">
        <f t="shared" ca="1" si="439"/>
        <v/>
      </c>
      <c r="DI254" s="29" t="str">
        <f t="shared" ca="1" si="440"/>
        <v/>
      </c>
      <c r="DJ254" s="29" t="str">
        <f t="shared" ca="1" si="441"/>
        <v/>
      </c>
      <c r="DK254" s="29" t="str">
        <f t="shared" ca="1" si="442"/>
        <v/>
      </c>
      <c r="DL254" s="29" t="str">
        <f t="shared" ca="1" si="443"/>
        <v/>
      </c>
      <c r="DM254" s="29" t="str">
        <f t="shared" ca="1" si="444"/>
        <v/>
      </c>
      <c r="JD254">
        <f t="shared" si="145"/>
        <v>0</v>
      </c>
      <c r="JE254">
        <f t="shared" si="445"/>
        <v>0</v>
      </c>
      <c r="JF254" t="str">
        <f t="shared" ca="1" si="446"/>
        <v/>
      </c>
      <c r="JG254" t="str">
        <f t="shared" ca="1" si="447"/>
        <v/>
      </c>
      <c r="JH254" t="str">
        <f t="shared" ca="1" si="448"/>
        <v/>
      </c>
      <c r="JI254" t="str">
        <f t="shared" ca="1" si="449"/>
        <v/>
      </c>
    </row>
    <row r="255" spans="3:269" x14ac:dyDescent="0.2">
      <c r="C255" s="9">
        <f t="array" aca="1" ref="C255" ca="1">MIN(IF($L$7=0, 0, IF(INDIRECT($L$6)&gt;0, IF(ROW(INDIRECT($L$6))&gt;C254, ROW(INDIRECT($L$6)), MAXR))))</f>
        <v>9999999</v>
      </c>
      <c r="D255" s="9">
        <f t="shared" ca="1" si="85"/>
        <v>0</v>
      </c>
      <c r="E255" s="9">
        <f t="shared" ca="1" si="389"/>
        <v>0</v>
      </c>
      <c r="F255" s="105" t="str">
        <f t="shared" ca="1" si="390"/>
        <v/>
      </c>
      <c r="G255" s="7">
        <f t="shared" ca="1" si="391"/>
        <v>0</v>
      </c>
      <c r="H255" s="33">
        <f t="shared" ca="1" si="452"/>
        <v>0</v>
      </c>
      <c r="I255" s="33">
        <f t="shared" ca="1" si="452"/>
        <v>0</v>
      </c>
      <c r="J255" s="33">
        <f t="shared" ca="1" si="452"/>
        <v>0</v>
      </c>
      <c r="K255" s="33">
        <f t="shared" ca="1" si="452"/>
        <v>0</v>
      </c>
      <c r="L255" s="33">
        <f t="shared" ca="1" si="452"/>
        <v>0</v>
      </c>
      <c r="M255" s="33">
        <f t="shared" ca="1" si="452"/>
        <v>0</v>
      </c>
      <c r="N255" s="33">
        <f t="shared" ca="1" si="452"/>
        <v>0</v>
      </c>
      <c r="O255" s="33">
        <f t="shared" ca="1" si="452"/>
        <v>0</v>
      </c>
      <c r="P255" s="33">
        <f t="shared" ca="1" si="452"/>
        <v>0</v>
      </c>
      <c r="Q255" s="33">
        <f t="shared" ca="1" si="452"/>
        <v>0</v>
      </c>
      <c r="R255" s="33">
        <f t="shared" ca="1" si="452"/>
        <v>0</v>
      </c>
      <c r="S255" s="33">
        <f t="shared" ca="1" si="452"/>
        <v>0</v>
      </c>
      <c r="T255" s="33">
        <f t="shared" ca="1" si="452"/>
        <v>0</v>
      </c>
      <c r="U255" s="33">
        <f t="shared" ca="1" si="452"/>
        <v>0</v>
      </c>
      <c r="V255" s="33">
        <f t="shared" ca="1" si="452"/>
        <v>0</v>
      </c>
      <c r="W255" s="33">
        <f t="shared" ca="1" si="452"/>
        <v>0</v>
      </c>
      <c r="X255" s="33">
        <f t="shared" ref="X255:AM276" ca="1" si="458">IF(OR($C255=MAXR, $C255=0, X$24=0, X$19=0), 0, IF(LEN(INDIRECT($F$9&amp;X$20&amp;$C255))=0, NULL,  INDIRECT($F$9&amp;X$20&amp;$C255)))</f>
        <v>0</v>
      </c>
      <c r="Y255" s="33">
        <f t="shared" ca="1" si="458"/>
        <v>0</v>
      </c>
      <c r="Z255" s="33">
        <f t="shared" ca="1" si="458"/>
        <v>0</v>
      </c>
      <c r="AA255" s="33">
        <f t="shared" ca="1" si="458"/>
        <v>0</v>
      </c>
      <c r="AB255" s="33">
        <f t="shared" ca="1" si="458"/>
        <v>0</v>
      </c>
      <c r="AC255" s="33">
        <f t="shared" ca="1" si="458"/>
        <v>0</v>
      </c>
      <c r="AD255" s="33">
        <f t="shared" ca="1" si="458"/>
        <v>0</v>
      </c>
      <c r="AE255" s="33">
        <f t="shared" ca="1" si="458"/>
        <v>0</v>
      </c>
      <c r="AF255" s="33">
        <f t="shared" ca="1" si="456"/>
        <v>0</v>
      </c>
      <c r="AG255" s="33">
        <f t="shared" ca="1" si="456"/>
        <v>0</v>
      </c>
      <c r="AH255" s="33">
        <f t="shared" ca="1" si="456"/>
        <v>0</v>
      </c>
      <c r="AI255" s="33">
        <f t="shared" ca="1" si="456"/>
        <v>0</v>
      </c>
      <c r="AJ255" s="33">
        <f t="shared" ca="1" si="456"/>
        <v>0</v>
      </c>
      <c r="AK255" s="33">
        <f t="shared" ca="1" si="456"/>
        <v>0</v>
      </c>
      <c r="AL255" s="33">
        <f t="shared" ca="1" si="456"/>
        <v>0</v>
      </c>
      <c r="AM255" s="33">
        <f t="shared" ca="1" si="456"/>
        <v>0</v>
      </c>
      <c r="AN255" s="33">
        <f t="shared" ca="1" si="456"/>
        <v>0</v>
      </c>
      <c r="AO255" s="33">
        <f t="shared" ca="1" si="456"/>
        <v>0</v>
      </c>
      <c r="AP255" s="33">
        <f t="shared" ca="1" si="456"/>
        <v>0</v>
      </c>
      <c r="AQ255" s="33">
        <f t="shared" ca="1" si="456"/>
        <v>0</v>
      </c>
      <c r="AR255" s="33">
        <f t="shared" ca="1" si="456"/>
        <v>0</v>
      </c>
      <c r="AS255" s="33">
        <f t="shared" ca="1" si="455"/>
        <v>0</v>
      </c>
      <c r="AT255" s="33">
        <f t="shared" ca="1" si="455"/>
        <v>0</v>
      </c>
      <c r="AU255" s="33">
        <f t="shared" ca="1" si="455"/>
        <v>0</v>
      </c>
      <c r="AV255" s="33">
        <f t="shared" ca="1" si="455"/>
        <v>0</v>
      </c>
      <c r="AW255" s="33">
        <f t="shared" ca="1" si="455"/>
        <v>0</v>
      </c>
      <c r="AX255" s="33">
        <f t="shared" ca="1" si="455"/>
        <v>0</v>
      </c>
      <c r="AY255" s="33">
        <f t="shared" ca="1" si="455"/>
        <v>0</v>
      </c>
      <c r="AZ255" s="33">
        <f t="shared" ca="1" si="455"/>
        <v>0</v>
      </c>
      <c r="BA255" s="33">
        <f t="shared" ca="1" si="454"/>
        <v>0</v>
      </c>
      <c r="BB255" s="33">
        <f t="shared" ca="1" si="454"/>
        <v>0</v>
      </c>
      <c r="BC255" s="33">
        <f t="shared" ca="1" si="454"/>
        <v>0</v>
      </c>
      <c r="BD255" s="33">
        <f t="shared" ca="1" si="454"/>
        <v>0</v>
      </c>
      <c r="BE255" s="33">
        <f t="shared" ca="1" si="454"/>
        <v>0</v>
      </c>
      <c r="BF255" s="33">
        <f t="shared" ca="1" si="454"/>
        <v>0</v>
      </c>
      <c r="BG255" s="33">
        <f t="shared" ca="1" si="454"/>
        <v>0</v>
      </c>
      <c r="BH255" s="33"/>
      <c r="BJ255" s="148" t="str">
        <f t="shared" ca="1" si="392"/>
        <v/>
      </c>
      <c r="BL255" s="30"/>
      <c r="BN255" s="29" t="str">
        <f t="shared" ca="1" si="393"/>
        <v/>
      </c>
      <c r="BO255" s="29" t="str">
        <f t="shared" ca="1" si="394"/>
        <v/>
      </c>
      <c r="BP255" s="29" t="str">
        <f t="shared" ca="1" si="395"/>
        <v/>
      </c>
      <c r="BQ255" s="29" t="str">
        <f t="shared" ca="1" si="396"/>
        <v/>
      </c>
      <c r="BR255" s="29" t="str">
        <f t="shared" ca="1" si="397"/>
        <v/>
      </c>
      <c r="BS255" s="29" t="str">
        <f t="shared" ca="1" si="398"/>
        <v/>
      </c>
      <c r="BT255" s="29" t="str">
        <f t="shared" ca="1" si="399"/>
        <v/>
      </c>
      <c r="BU255" s="29" t="str">
        <f t="shared" ca="1" si="400"/>
        <v/>
      </c>
      <c r="BV255" s="29" t="str">
        <f t="shared" ca="1" si="401"/>
        <v/>
      </c>
      <c r="BW255" s="29" t="str">
        <f t="shared" ca="1" si="402"/>
        <v/>
      </c>
      <c r="BX255" s="29" t="str">
        <f t="shared" ca="1" si="403"/>
        <v/>
      </c>
      <c r="BY255" s="29" t="str">
        <f t="shared" ca="1" si="404"/>
        <v/>
      </c>
      <c r="BZ255" s="29" t="str">
        <f t="shared" ca="1" si="405"/>
        <v/>
      </c>
      <c r="CA255" s="29" t="str">
        <f t="shared" ca="1" si="406"/>
        <v/>
      </c>
      <c r="CB255" s="29" t="str">
        <f t="shared" ca="1" si="407"/>
        <v/>
      </c>
      <c r="CC255" s="29" t="str">
        <f t="shared" ca="1" si="408"/>
        <v/>
      </c>
      <c r="CD255" s="29" t="str">
        <f t="shared" ca="1" si="409"/>
        <v/>
      </c>
      <c r="CE255" s="29" t="str">
        <f t="shared" ca="1" si="410"/>
        <v/>
      </c>
      <c r="CF255" s="29" t="str">
        <f t="shared" ca="1" si="411"/>
        <v/>
      </c>
      <c r="CG255" s="29" t="str">
        <f t="shared" ca="1" si="412"/>
        <v/>
      </c>
      <c r="CH255" s="29" t="str">
        <f t="shared" ca="1" si="413"/>
        <v/>
      </c>
      <c r="CI255" s="29" t="str">
        <f t="shared" ca="1" si="414"/>
        <v/>
      </c>
      <c r="CJ255" s="29" t="str">
        <f t="shared" ca="1" si="415"/>
        <v/>
      </c>
      <c r="CK255" s="29" t="str">
        <f t="shared" ca="1" si="416"/>
        <v/>
      </c>
      <c r="CL255" s="29" t="str">
        <f t="shared" ca="1" si="417"/>
        <v/>
      </c>
      <c r="CM255" s="29" t="str">
        <f t="shared" ca="1" si="418"/>
        <v/>
      </c>
      <c r="CN255" s="29" t="str">
        <f t="shared" ca="1" si="419"/>
        <v/>
      </c>
      <c r="CO255" s="29" t="str">
        <f t="shared" ca="1" si="420"/>
        <v/>
      </c>
      <c r="CP255" s="29" t="str">
        <f t="shared" ca="1" si="421"/>
        <v/>
      </c>
      <c r="CQ255" s="29" t="str">
        <f t="shared" ca="1" si="422"/>
        <v/>
      </c>
      <c r="CR255" s="29" t="str">
        <f t="shared" ca="1" si="423"/>
        <v/>
      </c>
      <c r="CS255" s="29" t="str">
        <f t="shared" ca="1" si="424"/>
        <v/>
      </c>
      <c r="CT255" s="29" t="str">
        <f t="shared" ca="1" si="425"/>
        <v/>
      </c>
      <c r="CU255" s="29" t="str">
        <f t="shared" ca="1" si="426"/>
        <v/>
      </c>
      <c r="CV255" s="29" t="str">
        <f t="shared" ca="1" si="427"/>
        <v/>
      </c>
      <c r="CW255" s="29" t="str">
        <f t="shared" ca="1" si="428"/>
        <v/>
      </c>
      <c r="CX255" s="29" t="str">
        <f t="shared" ca="1" si="429"/>
        <v/>
      </c>
      <c r="CY255" s="29" t="str">
        <f t="shared" ca="1" si="430"/>
        <v/>
      </c>
      <c r="CZ255" s="29" t="str">
        <f t="shared" ca="1" si="431"/>
        <v/>
      </c>
      <c r="DA255" s="29" t="str">
        <f t="shared" ca="1" si="432"/>
        <v/>
      </c>
      <c r="DB255" s="29" t="str">
        <f t="shared" ca="1" si="433"/>
        <v/>
      </c>
      <c r="DC255" s="29" t="str">
        <f t="shared" ca="1" si="434"/>
        <v/>
      </c>
      <c r="DD255" s="29" t="str">
        <f t="shared" ca="1" si="435"/>
        <v/>
      </c>
      <c r="DE255" s="29" t="str">
        <f t="shared" ca="1" si="436"/>
        <v/>
      </c>
      <c r="DF255" s="29" t="str">
        <f t="shared" ca="1" si="437"/>
        <v/>
      </c>
      <c r="DG255" s="29" t="str">
        <f t="shared" ca="1" si="438"/>
        <v/>
      </c>
      <c r="DH255" s="29" t="str">
        <f t="shared" ca="1" si="439"/>
        <v/>
      </c>
      <c r="DI255" s="29" t="str">
        <f t="shared" ca="1" si="440"/>
        <v/>
      </c>
      <c r="DJ255" s="29" t="str">
        <f t="shared" ca="1" si="441"/>
        <v/>
      </c>
      <c r="DK255" s="29" t="str">
        <f t="shared" ca="1" si="442"/>
        <v/>
      </c>
      <c r="DL255" s="29" t="str">
        <f t="shared" ca="1" si="443"/>
        <v/>
      </c>
      <c r="DM255" s="29" t="str">
        <f t="shared" ca="1" si="444"/>
        <v/>
      </c>
      <c r="JD255">
        <f t="shared" si="145"/>
        <v>0</v>
      </c>
      <c r="JE255">
        <f t="shared" si="445"/>
        <v>0</v>
      </c>
      <c r="JF255" t="str">
        <f t="shared" ca="1" si="446"/>
        <v/>
      </c>
      <c r="JG255" t="str">
        <f t="shared" ca="1" si="447"/>
        <v/>
      </c>
      <c r="JH255" t="str">
        <f t="shared" ca="1" si="448"/>
        <v/>
      </c>
      <c r="JI255" t="str">
        <f t="shared" ca="1" si="449"/>
        <v/>
      </c>
    </row>
    <row r="256" spans="3:269" x14ac:dyDescent="0.2">
      <c r="C256" s="9">
        <f t="array" aca="1" ref="C256" ca="1">MIN(IF($L$7=0, 0, IF(INDIRECT($L$6)&gt;0, IF(ROW(INDIRECT($L$6))&gt;C255, ROW(INDIRECT($L$6)), MAXR))))</f>
        <v>9999999</v>
      </c>
      <c r="D256" s="9">
        <f t="shared" ca="1" si="85"/>
        <v>0</v>
      </c>
      <c r="E256" s="9">
        <f t="shared" ca="1" si="389"/>
        <v>0</v>
      </c>
      <c r="F256" s="105" t="str">
        <f t="shared" ca="1" si="390"/>
        <v/>
      </c>
      <c r="G256" s="7">
        <f t="shared" ca="1" si="391"/>
        <v>0</v>
      </c>
      <c r="H256" s="33">
        <f t="shared" ca="1" si="452"/>
        <v>0</v>
      </c>
      <c r="I256" s="33">
        <f t="shared" ca="1" si="452"/>
        <v>0</v>
      </c>
      <c r="J256" s="33">
        <f t="shared" ca="1" si="452"/>
        <v>0</v>
      </c>
      <c r="K256" s="33">
        <f t="shared" ca="1" si="452"/>
        <v>0</v>
      </c>
      <c r="L256" s="33">
        <f t="shared" ca="1" si="452"/>
        <v>0</v>
      </c>
      <c r="M256" s="33">
        <f t="shared" ca="1" si="452"/>
        <v>0</v>
      </c>
      <c r="N256" s="33">
        <f t="shared" ca="1" si="452"/>
        <v>0</v>
      </c>
      <c r="O256" s="33">
        <f t="shared" ca="1" si="452"/>
        <v>0</v>
      </c>
      <c r="P256" s="33">
        <f t="shared" ca="1" si="452"/>
        <v>0</v>
      </c>
      <c r="Q256" s="33">
        <f t="shared" ca="1" si="452"/>
        <v>0</v>
      </c>
      <c r="R256" s="33">
        <f t="shared" ca="1" si="452"/>
        <v>0</v>
      </c>
      <c r="S256" s="33">
        <f t="shared" ca="1" si="452"/>
        <v>0</v>
      </c>
      <c r="T256" s="33">
        <f t="shared" ca="1" si="452"/>
        <v>0</v>
      </c>
      <c r="U256" s="33">
        <f t="shared" ca="1" si="452"/>
        <v>0</v>
      </c>
      <c r="V256" s="33">
        <f t="shared" ca="1" si="452"/>
        <v>0</v>
      </c>
      <c r="W256" s="33">
        <f t="shared" ca="1" si="452"/>
        <v>0</v>
      </c>
      <c r="X256" s="33">
        <f t="shared" ca="1" si="458"/>
        <v>0</v>
      </c>
      <c r="Y256" s="33">
        <f t="shared" ca="1" si="458"/>
        <v>0</v>
      </c>
      <c r="Z256" s="33">
        <f t="shared" ca="1" si="458"/>
        <v>0</v>
      </c>
      <c r="AA256" s="33">
        <f t="shared" ca="1" si="458"/>
        <v>0</v>
      </c>
      <c r="AB256" s="33">
        <f t="shared" ca="1" si="458"/>
        <v>0</v>
      </c>
      <c r="AC256" s="33">
        <f t="shared" ca="1" si="458"/>
        <v>0</v>
      </c>
      <c r="AD256" s="33">
        <f t="shared" ca="1" si="458"/>
        <v>0</v>
      </c>
      <c r="AE256" s="33">
        <f t="shared" ca="1" si="458"/>
        <v>0</v>
      </c>
      <c r="AF256" s="33">
        <f t="shared" ca="1" si="456"/>
        <v>0</v>
      </c>
      <c r="AG256" s="33">
        <f t="shared" ca="1" si="456"/>
        <v>0</v>
      </c>
      <c r="AH256" s="33">
        <f t="shared" ca="1" si="456"/>
        <v>0</v>
      </c>
      <c r="AI256" s="33">
        <f t="shared" ca="1" si="456"/>
        <v>0</v>
      </c>
      <c r="AJ256" s="33">
        <f t="shared" ca="1" si="456"/>
        <v>0</v>
      </c>
      <c r="AK256" s="33">
        <f t="shared" ca="1" si="456"/>
        <v>0</v>
      </c>
      <c r="AL256" s="33">
        <f t="shared" ca="1" si="456"/>
        <v>0</v>
      </c>
      <c r="AM256" s="33">
        <f t="shared" ca="1" si="456"/>
        <v>0</v>
      </c>
      <c r="AN256" s="33">
        <f t="shared" ca="1" si="456"/>
        <v>0</v>
      </c>
      <c r="AO256" s="33">
        <f t="shared" ca="1" si="456"/>
        <v>0</v>
      </c>
      <c r="AP256" s="33">
        <f t="shared" ca="1" si="456"/>
        <v>0</v>
      </c>
      <c r="AQ256" s="33">
        <f t="shared" ca="1" si="456"/>
        <v>0</v>
      </c>
      <c r="AR256" s="33">
        <f t="shared" ca="1" si="456"/>
        <v>0</v>
      </c>
      <c r="AS256" s="33">
        <f t="shared" ca="1" si="455"/>
        <v>0</v>
      </c>
      <c r="AT256" s="33">
        <f t="shared" ca="1" si="455"/>
        <v>0</v>
      </c>
      <c r="AU256" s="33">
        <f t="shared" ca="1" si="455"/>
        <v>0</v>
      </c>
      <c r="AV256" s="33">
        <f t="shared" ca="1" si="455"/>
        <v>0</v>
      </c>
      <c r="AW256" s="33">
        <f t="shared" ca="1" si="455"/>
        <v>0</v>
      </c>
      <c r="AX256" s="33">
        <f t="shared" ca="1" si="455"/>
        <v>0</v>
      </c>
      <c r="AY256" s="33">
        <f t="shared" ca="1" si="455"/>
        <v>0</v>
      </c>
      <c r="AZ256" s="33">
        <f t="shared" ca="1" si="455"/>
        <v>0</v>
      </c>
      <c r="BA256" s="33">
        <f t="shared" ca="1" si="454"/>
        <v>0</v>
      </c>
      <c r="BB256" s="33">
        <f t="shared" ca="1" si="454"/>
        <v>0</v>
      </c>
      <c r="BC256" s="33">
        <f t="shared" ca="1" si="454"/>
        <v>0</v>
      </c>
      <c r="BD256" s="33">
        <f t="shared" ca="1" si="454"/>
        <v>0</v>
      </c>
      <c r="BE256" s="33">
        <f t="shared" ca="1" si="454"/>
        <v>0</v>
      </c>
      <c r="BF256" s="33">
        <f t="shared" ca="1" si="454"/>
        <v>0</v>
      </c>
      <c r="BG256" s="33">
        <f t="shared" ca="1" si="454"/>
        <v>0</v>
      </c>
      <c r="BH256" s="33"/>
      <c r="BJ256" s="148" t="str">
        <f t="shared" ca="1" si="392"/>
        <v/>
      </c>
      <c r="BL256" s="30"/>
      <c r="BN256" s="29" t="str">
        <f t="shared" ca="1" si="393"/>
        <v/>
      </c>
      <c r="BO256" s="29" t="str">
        <f t="shared" ca="1" si="394"/>
        <v/>
      </c>
      <c r="BP256" s="29" t="str">
        <f t="shared" ca="1" si="395"/>
        <v/>
      </c>
      <c r="BQ256" s="29" t="str">
        <f t="shared" ca="1" si="396"/>
        <v/>
      </c>
      <c r="BR256" s="29" t="str">
        <f t="shared" ca="1" si="397"/>
        <v/>
      </c>
      <c r="BS256" s="29" t="str">
        <f t="shared" ca="1" si="398"/>
        <v/>
      </c>
      <c r="BT256" s="29" t="str">
        <f t="shared" ca="1" si="399"/>
        <v/>
      </c>
      <c r="BU256" s="29" t="str">
        <f t="shared" ca="1" si="400"/>
        <v/>
      </c>
      <c r="BV256" s="29" t="str">
        <f t="shared" ca="1" si="401"/>
        <v/>
      </c>
      <c r="BW256" s="29" t="str">
        <f t="shared" ca="1" si="402"/>
        <v/>
      </c>
      <c r="BX256" s="29" t="str">
        <f t="shared" ca="1" si="403"/>
        <v/>
      </c>
      <c r="BY256" s="29" t="str">
        <f t="shared" ca="1" si="404"/>
        <v/>
      </c>
      <c r="BZ256" s="29" t="str">
        <f t="shared" ca="1" si="405"/>
        <v/>
      </c>
      <c r="CA256" s="29" t="str">
        <f t="shared" ca="1" si="406"/>
        <v/>
      </c>
      <c r="CB256" s="29" t="str">
        <f t="shared" ca="1" si="407"/>
        <v/>
      </c>
      <c r="CC256" s="29" t="str">
        <f t="shared" ca="1" si="408"/>
        <v/>
      </c>
      <c r="CD256" s="29" t="str">
        <f t="shared" ca="1" si="409"/>
        <v/>
      </c>
      <c r="CE256" s="29" t="str">
        <f t="shared" ca="1" si="410"/>
        <v/>
      </c>
      <c r="CF256" s="29" t="str">
        <f t="shared" ca="1" si="411"/>
        <v/>
      </c>
      <c r="CG256" s="29" t="str">
        <f t="shared" ca="1" si="412"/>
        <v/>
      </c>
      <c r="CH256" s="29" t="str">
        <f t="shared" ca="1" si="413"/>
        <v/>
      </c>
      <c r="CI256" s="29" t="str">
        <f t="shared" ca="1" si="414"/>
        <v/>
      </c>
      <c r="CJ256" s="29" t="str">
        <f t="shared" ca="1" si="415"/>
        <v/>
      </c>
      <c r="CK256" s="29" t="str">
        <f t="shared" ca="1" si="416"/>
        <v/>
      </c>
      <c r="CL256" s="29" t="str">
        <f t="shared" ca="1" si="417"/>
        <v/>
      </c>
      <c r="CM256" s="29" t="str">
        <f t="shared" ca="1" si="418"/>
        <v/>
      </c>
      <c r="CN256" s="29" t="str">
        <f t="shared" ca="1" si="419"/>
        <v/>
      </c>
      <c r="CO256" s="29" t="str">
        <f t="shared" ca="1" si="420"/>
        <v/>
      </c>
      <c r="CP256" s="29" t="str">
        <f t="shared" ca="1" si="421"/>
        <v/>
      </c>
      <c r="CQ256" s="29" t="str">
        <f t="shared" ca="1" si="422"/>
        <v/>
      </c>
      <c r="CR256" s="29" t="str">
        <f t="shared" ca="1" si="423"/>
        <v/>
      </c>
      <c r="CS256" s="29" t="str">
        <f t="shared" ca="1" si="424"/>
        <v/>
      </c>
      <c r="CT256" s="29" t="str">
        <f t="shared" ca="1" si="425"/>
        <v/>
      </c>
      <c r="CU256" s="29" t="str">
        <f t="shared" ca="1" si="426"/>
        <v/>
      </c>
      <c r="CV256" s="29" t="str">
        <f t="shared" ca="1" si="427"/>
        <v/>
      </c>
      <c r="CW256" s="29" t="str">
        <f t="shared" ca="1" si="428"/>
        <v/>
      </c>
      <c r="CX256" s="29" t="str">
        <f t="shared" ca="1" si="429"/>
        <v/>
      </c>
      <c r="CY256" s="29" t="str">
        <f t="shared" ca="1" si="430"/>
        <v/>
      </c>
      <c r="CZ256" s="29" t="str">
        <f t="shared" ca="1" si="431"/>
        <v/>
      </c>
      <c r="DA256" s="29" t="str">
        <f t="shared" ca="1" si="432"/>
        <v/>
      </c>
      <c r="DB256" s="29" t="str">
        <f t="shared" ca="1" si="433"/>
        <v/>
      </c>
      <c r="DC256" s="29" t="str">
        <f t="shared" ca="1" si="434"/>
        <v/>
      </c>
      <c r="DD256" s="29" t="str">
        <f t="shared" ca="1" si="435"/>
        <v/>
      </c>
      <c r="DE256" s="29" t="str">
        <f t="shared" ca="1" si="436"/>
        <v/>
      </c>
      <c r="DF256" s="29" t="str">
        <f t="shared" ca="1" si="437"/>
        <v/>
      </c>
      <c r="DG256" s="29" t="str">
        <f t="shared" ca="1" si="438"/>
        <v/>
      </c>
      <c r="DH256" s="29" t="str">
        <f t="shared" ca="1" si="439"/>
        <v/>
      </c>
      <c r="DI256" s="29" t="str">
        <f t="shared" ca="1" si="440"/>
        <v/>
      </c>
      <c r="DJ256" s="29" t="str">
        <f t="shared" ca="1" si="441"/>
        <v/>
      </c>
      <c r="DK256" s="29" t="str">
        <f t="shared" ca="1" si="442"/>
        <v/>
      </c>
      <c r="DL256" s="29" t="str">
        <f t="shared" ca="1" si="443"/>
        <v/>
      </c>
      <c r="DM256" s="29" t="str">
        <f t="shared" ca="1" si="444"/>
        <v/>
      </c>
      <c r="JD256">
        <f t="shared" si="145"/>
        <v>0</v>
      </c>
      <c r="JE256">
        <f t="shared" si="445"/>
        <v>0</v>
      </c>
      <c r="JF256" t="str">
        <f t="shared" ca="1" si="446"/>
        <v/>
      </c>
      <c r="JG256" t="str">
        <f t="shared" ca="1" si="447"/>
        <v/>
      </c>
      <c r="JH256" t="str">
        <f t="shared" ca="1" si="448"/>
        <v/>
      </c>
      <c r="JI256" t="str">
        <f t="shared" ca="1" si="449"/>
        <v/>
      </c>
    </row>
    <row r="257" spans="3:269" x14ac:dyDescent="0.2">
      <c r="C257" s="9">
        <f t="array" aca="1" ref="C257" ca="1">MIN(IF($L$7=0, 0, IF(INDIRECT($L$6)&gt;0, IF(ROW(INDIRECT($L$6))&gt;C256, ROW(INDIRECT($L$6)), MAXR))))</f>
        <v>9999999</v>
      </c>
      <c r="D257" s="9">
        <f t="shared" ca="1" si="85"/>
        <v>0</v>
      </c>
      <c r="E257" s="9">
        <f t="shared" ca="1" si="389"/>
        <v>0</v>
      </c>
      <c r="F257" s="105" t="str">
        <f t="shared" ca="1" si="390"/>
        <v/>
      </c>
      <c r="G257" s="7">
        <f t="shared" ca="1" si="391"/>
        <v>0</v>
      </c>
      <c r="H257" s="33">
        <f t="shared" ca="1" si="452"/>
        <v>0</v>
      </c>
      <c r="I257" s="33">
        <f t="shared" ca="1" si="452"/>
        <v>0</v>
      </c>
      <c r="J257" s="33">
        <f t="shared" ca="1" si="452"/>
        <v>0</v>
      </c>
      <c r="K257" s="33">
        <f t="shared" ref="K257:Z284" ca="1" si="459">IF(OR($C257=MAXR, $C257=0, K$24=0, K$19=0), 0, IF(LEN(INDIRECT($F$9&amp;K$20&amp;$C257))=0, NULL,  INDIRECT($F$9&amp;K$20&amp;$C257)))</f>
        <v>0</v>
      </c>
      <c r="L257" s="33">
        <f t="shared" ca="1" si="459"/>
        <v>0</v>
      </c>
      <c r="M257" s="33">
        <f t="shared" ca="1" si="459"/>
        <v>0</v>
      </c>
      <c r="N257" s="33">
        <f t="shared" ca="1" si="459"/>
        <v>0</v>
      </c>
      <c r="O257" s="33">
        <f t="shared" ca="1" si="459"/>
        <v>0</v>
      </c>
      <c r="P257" s="33">
        <f t="shared" ca="1" si="459"/>
        <v>0</v>
      </c>
      <c r="Q257" s="33">
        <f t="shared" ca="1" si="459"/>
        <v>0</v>
      </c>
      <c r="R257" s="33">
        <f t="shared" ca="1" si="459"/>
        <v>0</v>
      </c>
      <c r="S257" s="33">
        <f t="shared" ca="1" si="459"/>
        <v>0</v>
      </c>
      <c r="T257" s="33">
        <f t="shared" ca="1" si="459"/>
        <v>0</v>
      </c>
      <c r="U257" s="33">
        <f t="shared" ca="1" si="459"/>
        <v>0</v>
      </c>
      <c r="V257" s="33">
        <f t="shared" ca="1" si="459"/>
        <v>0</v>
      </c>
      <c r="W257" s="33">
        <f t="shared" ca="1" si="459"/>
        <v>0</v>
      </c>
      <c r="X257" s="33">
        <f t="shared" ca="1" si="459"/>
        <v>0</v>
      </c>
      <c r="Y257" s="33">
        <f t="shared" ca="1" si="459"/>
        <v>0</v>
      </c>
      <c r="Z257" s="33">
        <f t="shared" ca="1" si="459"/>
        <v>0</v>
      </c>
      <c r="AA257" s="33">
        <f t="shared" ca="1" si="458"/>
        <v>0</v>
      </c>
      <c r="AB257" s="33">
        <f t="shared" ca="1" si="458"/>
        <v>0</v>
      </c>
      <c r="AC257" s="33">
        <f t="shared" ca="1" si="458"/>
        <v>0</v>
      </c>
      <c r="AD257" s="33">
        <f t="shared" ca="1" si="458"/>
        <v>0</v>
      </c>
      <c r="AE257" s="33">
        <f t="shared" ca="1" si="458"/>
        <v>0</v>
      </c>
      <c r="AF257" s="33">
        <f t="shared" ca="1" si="456"/>
        <v>0</v>
      </c>
      <c r="AG257" s="33">
        <f t="shared" ca="1" si="456"/>
        <v>0</v>
      </c>
      <c r="AH257" s="33">
        <f t="shared" ca="1" si="456"/>
        <v>0</v>
      </c>
      <c r="AI257" s="33">
        <f t="shared" ca="1" si="456"/>
        <v>0</v>
      </c>
      <c r="AJ257" s="33">
        <f t="shared" ca="1" si="456"/>
        <v>0</v>
      </c>
      <c r="AK257" s="33">
        <f t="shared" ca="1" si="456"/>
        <v>0</v>
      </c>
      <c r="AL257" s="33">
        <f t="shared" ca="1" si="456"/>
        <v>0</v>
      </c>
      <c r="AM257" s="33">
        <f t="shared" ca="1" si="456"/>
        <v>0</v>
      </c>
      <c r="AN257" s="33">
        <f t="shared" ca="1" si="456"/>
        <v>0</v>
      </c>
      <c r="AO257" s="33">
        <f t="shared" ca="1" si="456"/>
        <v>0</v>
      </c>
      <c r="AP257" s="33">
        <f t="shared" ca="1" si="456"/>
        <v>0</v>
      </c>
      <c r="AQ257" s="33">
        <f t="shared" ca="1" si="456"/>
        <v>0</v>
      </c>
      <c r="AR257" s="33">
        <f t="shared" ca="1" si="456"/>
        <v>0</v>
      </c>
      <c r="AS257" s="33">
        <f t="shared" ca="1" si="455"/>
        <v>0</v>
      </c>
      <c r="AT257" s="33">
        <f t="shared" ca="1" si="455"/>
        <v>0</v>
      </c>
      <c r="AU257" s="33">
        <f t="shared" ca="1" si="455"/>
        <v>0</v>
      </c>
      <c r="AV257" s="33">
        <f t="shared" ca="1" si="455"/>
        <v>0</v>
      </c>
      <c r="AW257" s="33">
        <f t="shared" ca="1" si="455"/>
        <v>0</v>
      </c>
      <c r="AX257" s="33">
        <f t="shared" ca="1" si="455"/>
        <v>0</v>
      </c>
      <c r="AY257" s="33">
        <f t="shared" ca="1" si="455"/>
        <v>0</v>
      </c>
      <c r="AZ257" s="33">
        <f t="shared" ca="1" si="455"/>
        <v>0</v>
      </c>
      <c r="BA257" s="33">
        <f t="shared" ca="1" si="454"/>
        <v>0</v>
      </c>
      <c r="BB257" s="33">
        <f t="shared" ca="1" si="454"/>
        <v>0</v>
      </c>
      <c r="BC257" s="33">
        <f t="shared" ca="1" si="454"/>
        <v>0</v>
      </c>
      <c r="BD257" s="33">
        <f t="shared" ca="1" si="454"/>
        <v>0</v>
      </c>
      <c r="BE257" s="33">
        <f t="shared" ca="1" si="454"/>
        <v>0</v>
      </c>
      <c r="BF257" s="33">
        <f t="shared" ca="1" si="454"/>
        <v>0</v>
      </c>
      <c r="BG257" s="33">
        <f t="shared" ca="1" si="454"/>
        <v>0</v>
      </c>
      <c r="BH257" s="33"/>
      <c r="BJ257" s="148" t="str">
        <f t="shared" ca="1" si="392"/>
        <v/>
      </c>
      <c r="BL257" s="30"/>
      <c r="BN257" s="29" t="str">
        <f t="shared" ca="1" si="393"/>
        <v/>
      </c>
      <c r="BO257" s="29" t="str">
        <f t="shared" ca="1" si="394"/>
        <v/>
      </c>
      <c r="BP257" s="29" t="str">
        <f t="shared" ca="1" si="395"/>
        <v/>
      </c>
      <c r="BQ257" s="29" t="str">
        <f t="shared" ca="1" si="396"/>
        <v/>
      </c>
      <c r="BR257" s="29" t="str">
        <f t="shared" ca="1" si="397"/>
        <v/>
      </c>
      <c r="BS257" s="29" t="str">
        <f t="shared" ca="1" si="398"/>
        <v/>
      </c>
      <c r="BT257" s="29" t="str">
        <f t="shared" ca="1" si="399"/>
        <v/>
      </c>
      <c r="BU257" s="29" t="str">
        <f t="shared" ca="1" si="400"/>
        <v/>
      </c>
      <c r="BV257" s="29" t="str">
        <f t="shared" ca="1" si="401"/>
        <v/>
      </c>
      <c r="BW257" s="29" t="str">
        <f t="shared" ca="1" si="402"/>
        <v/>
      </c>
      <c r="BX257" s="29" t="str">
        <f t="shared" ca="1" si="403"/>
        <v/>
      </c>
      <c r="BY257" s="29" t="str">
        <f t="shared" ca="1" si="404"/>
        <v/>
      </c>
      <c r="BZ257" s="29" t="str">
        <f t="shared" ca="1" si="405"/>
        <v/>
      </c>
      <c r="CA257" s="29" t="str">
        <f t="shared" ca="1" si="406"/>
        <v/>
      </c>
      <c r="CB257" s="29" t="str">
        <f t="shared" ca="1" si="407"/>
        <v/>
      </c>
      <c r="CC257" s="29" t="str">
        <f t="shared" ca="1" si="408"/>
        <v/>
      </c>
      <c r="CD257" s="29" t="str">
        <f t="shared" ca="1" si="409"/>
        <v/>
      </c>
      <c r="CE257" s="29" t="str">
        <f t="shared" ca="1" si="410"/>
        <v/>
      </c>
      <c r="CF257" s="29" t="str">
        <f t="shared" ca="1" si="411"/>
        <v/>
      </c>
      <c r="CG257" s="29" t="str">
        <f t="shared" ca="1" si="412"/>
        <v/>
      </c>
      <c r="CH257" s="29" t="str">
        <f t="shared" ca="1" si="413"/>
        <v/>
      </c>
      <c r="CI257" s="29" t="str">
        <f t="shared" ca="1" si="414"/>
        <v/>
      </c>
      <c r="CJ257" s="29" t="str">
        <f t="shared" ca="1" si="415"/>
        <v/>
      </c>
      <c r="CK257" s="29" t="str">
        <f t="shared" ca="1" si="416"/>
        <v/>
      </c>
      <c r="CL257" s="29" t="str">
        <f t="shared" ca="1" si="417"/>
        <v/>
      </c>
      <c r="CM257" s="29" t="str">
        <f t="shared" ca="1" si="418"/>
        <v/>
      </c>
      <c r="CN257" s="29" t="str">
        <f t="shared" ca="1" si="419"/>
        <v/>
      </c>
      <c r="CO257" s="29" t="str">
        <f t="shared" ca="1" si="420"/>
        <v/>
      </c>
      <c r="CP257" s="29" t="str">
        <f t="shared" ca="1" si="421"/>
        <v/>
      </c>
      <c r="CQ257" s="29" t="str">
        <f t="shared" ca="1" si="422"/>
        <v/>
      </c>
      <c r="CR257" s="29" t="str">
        <f t="shared" ca="1" si="423"/>
        <v/>
      </c>
      <c r="CS257" s="29" t="str">
        <f t="shared" ca="1" si="424"/>
        <v/>
      </c>
      <c r="CT257" s="29" t="str">
        <f t="shared" ca="1" si="425"/>
        <v/>
      </c>
      <c r="CU257" s="29" t="str">
        <f t="shared" ca="1" si="426"/>
        <v/>
      </c>
      <c r="CV257" s="29" t="str">
        <f t="shared" ca="1" si="427"/>
        <v/>
      </c>
      <c r="CW257" s="29" t="str">
        <f t="shared" ca="1" si="428"/>
        <v/>
      </c>
      <c r="CX257" s="29" t="str">
        <f t="shared" ca="1" si="429"/>
        <v/>
      </c>
      <c r="CY257" s="29" t="str">
        <f t="shared" ca="1" si="430"/>
        <v/>
      </c>
      <c r="CZ257" s="29" t="str">
        <f t="shared" ca="1" si="431"/>
        <v/>
      </c>
      <c r="DA257" s="29" t="str">
        <f t="shared" ca="1" si="432"/>
        <v/>
      </c>
      <c r="DB257" s="29" t="str">
        <f t="shared" ca="1" si="433"/>
        <v/>
      </c>
      <c r="DC257" s="29" t="str">
        <f t="shared" ca="1" si="434"/>
        <v/>
      </c>
      <c r="DD257" s="29" t="str">
        <f t="shared" ca="1" si="435"/>
        <v/>
      </c>
      <c r="DE257" s="29" t="str">
        <f t="shared" ca="1" si="436"/>
        <v/>
      </c>
      <c r="DF257" s="29" t="str">
        <f t="shared" ca="1" si="437"/>
        <v/>
      </c>
      <c r="DG257" s="29" t="str">
        <f t="shared" ca="1" si="438"/>
        <v/>
      </c>
      <c r="DH257" s="29" t="str">
        <f t="shared" ca="1" si="439"/>
        <v/>
      </c>
      <c r="DI257" s="29" t="str">
        <f t="shared" ca="1" si="440"/>
        <v/>
      </c>
      <c r="DJ257" s="29" t="str">
        <f t="shared" ca="1" si="441"/>
        <v/>
      </c>
      <c r="DK257" s="29" t="str">
        <f t="shared" ca="1" si="442"/>
        <v/>
      </c>
      <c r="DL257" s="29" t="str">
        <f t="shared" ca="1" si="443"/>
        <v/>
      </c>
      <c r="DM257" s="29" t="str">
        <f t="shared" ca="1" si="444"/>
        <v/>
      </c>
      <c r="JD257">
        <f t="shared" si="145"/>
        <v>0</v>
      </c>
      <c r="JE257">
        <f t="shared" si="445"/>
        <v>0</v>
      </c>
      <c r="JF257" t="str">
        <f t="shared" ca="1" si="446"/>
        <v/>
      </c>
      <c r="JG257" t="str">
        <f t="shared" ca="1" si="447"/>
        <v/>
      </c>
      <c r="JH257" t="str">
        <f t="shared" ca="1" si="448"/>
        <v/>
      </c>
      <c r="JI257" t="str">
        <f t="shared" ca="1" si="449"/>
        <v/>
      </c>
    </row>
    <row r="258" spans="3:269" x14ac:dyDescent="0.2">
      <c r="C258" s="9">
        <f t="array" aca="1" ref="C258" ca="1">MIN(IF($L$7=0, 0, IF(INDIRECT($L$6)&gt;0, IF(ROW(INDIRECT($L$6))&gt;C257, ROW(INDIRECT($L$6)), MAXR))))</f>
        <v>9999999</v>
      </c>
      <c r="D258" s="9">
        <f t="shared" ca="1" si="85"/>
        <v>0</v>
      </c>
      <c r="E258" s="9">
        <f t="shared" ca="1" si="389"/>
        <v>0</v>
      </c>
      <c r="F258" s="105" t="str">
        <f t="shared" ca="1" si="390"/>
        <v/>
      </c>
      <c r="G258" s="7">
        <f t="shared" ca="1" si="391"/>
        <v>0</v>
      </c>
      <c r="H258" s="33">
        <f t="shared" ref="H258:Q283" ca="1" si="460">IF(OR($C258=MAXR, $C258=0, H$24=0, H$19=0), 0, IF(LEN(INDIRECT($F$9&amp;H$20&amp;$C258))=0, NULL,  INDIRECT($F$9&amp;H$20&amp;$C258)))</f>
        <v>0</v>
      </c>
      <c r="I258" s="33">
        <f t="shared" ca="1" si="460"/>
        <v>0</v>
      </c>
      <c r="J258" s="33">
        <f t="shared" ca="1" si="460"/>
        <v>0</v>
      </c>
      <c r="K258" s="33">
        <f t="shared" ca="1" si="460"/>
        <v>0</v>
      </c>
      <c r="L258" s="33">
        <f t="shared" ca="1" si="460"/>
        <v>0</v>
      </c>
      <c r="M258" s="33">
        <f t="shared" ca="1" si="460"/>
        <v>0</v>
      </c>
      <c r="N258" s="33">
        <f t="shared" ca="1" si="460"/>
        <v>0</v>
      </c>
      <c r="O258" s="33">
        <f t="shared" ca="1" si="460"/>
        <v>0</v>
      </c>
      <c r="P258" s="33">
        <f t="shared" ca="1" si="460"/>
        <v>0</v>
      </c>
      <c r="Q258" s="33">
        <f t="shared" ca="1" si="460"/>
        <v>0</v>
      </c>
      <c r="R258" s="33">
        <f t="shared" ca="1" si="459"/>
        <v>0</v>
      </c>
      <c r="S258" s="33">
        <f t="shared" ca="1" si="459"/>
        <v>0</v>
      </c>
      <c r="T258" s="33">
        <f t="shared" ca="1" si="459"/>
        <v>0</v>
      </c>
      <c r="U258" s="33">
        <f t="shared" ca="1" si="459"/>
        <v>0</v>
      </c>
      <c r="V258" s="33">
        <f t="shared" ca="1" si="459"/>
        <v>0</v>
      </c>
      <c r="W258" s="33">
        <f t="shared" ca="1" si="459"/>
        <v>0</v>
      </c>
      <c r="X258" s="33">
        <f t="shared" ca="1" si="459"/>
        <v>0</v>
      </c>
      <c r="Y258" s="33">
        <f t="shared" ca="1" si="459"/>
        <v>0</v>
      </c>
      <c r="Z258" s="33">
        <f t="shared" ca="1" si="459"/>
        <v>0</v>
      </c>
      <c r="AA258" s="33">
        <f t="shared" ca="1" si="458"/>
        <v>0</v>
      </c>
      <c r="AB258" s="33">
        <f t="shared" ca="1" si="458"/>
        <v>0</v>
      </c>
      <c r="AC258" s="33">
        <f t="shared" ca="1" si="458"/>
        <v>0</v>
      </c>
      <c r="AD258" s="33">
        <f t="shared" ca="1" si="458"/>
        <v>0</v>
      </c>
      <c r="AE258" s="33">
        <f t="shared" ca="1" si="458"/>
        <v>0</v>
      </c>
      <c r="AF258" s="33">
        <f t="shared" ca="1" si="456"/>
        <v>0</v>
      </c>
      <c r="AG258" s="33">
        <f t="shared" ca="1" si="456"/>
        <v>0</v>
      </c>
      <c r="AH258" s="33">
        <f t="shared" ca="1" si="456"/>
        <v>0</v>
      </c>
      <c r="AI258" s="33">
        <f t="shared" ca="1" si="456"/>
        <v>0</v>
      </c>
      <c r="AJ258" s="33">
        <f t="shared" ca="1" si="456"/>
        <v>0</v>
      </c>
      <c r="AK258" s="33">
        <f t="shared" ca="1" si="456"/>
        <v>0</v>
      </c>
      <c r="AL258" s="33">
        <f t="shared" ca="1" si="456"/>
        <v>0</v>
      </c>
      <c r="AM258" s="33">
        <f t="shared" ca="1" si="456"/>
        <v>0</v>
      </c>
      <c r="AN258" s="33">
        <f t="shared" ca="1" si="456"/>
        <v>0</v>
      </c>
      <c r="AO258" s="33">
        <f t="shared" ca="1" si="456"/>
        <v>0</v>
      </c>
      <c r="AP258" s="33">
        <f t="shared" ca="1" si="456"/>
        <v>0</v>
      </c>
      <c r="AQ258" s="33">
        <f t="shared" ref="AQ258:AT258" ca="1" si="461">IF(OR($C258=MAXR, $C258=0, AQ$24=0, AQ$19=0), 0, IF(LEN(INDIRECT($F$9&amp;AQ$20&amp;$C258))=0, NULL,  INDIRECT($F$9&amp;AQ$20&amp;$C258)))</f>
        <v>0</v>
      </c>
      <c r="AR258" s="33">
        <f t="shared" ca="1" si="461"/>
        <v>0</v>
      </c>
      <c r="AS258" s="33">
        <f t="shared" ca="1" si="461"/>
        <v>0</v>
      </c>
      <c r="AT258" s="33">
        <f t="shared" ca="1" si="461"/>
        <v>0</v>
      </c>
      <c r="AU258" s="33">
        <f t="shared" ca="1" si="455"/>
        <v>0</v>
      </c>
      <c r="AV258" s="33">
        <f t="shared" ca="1" si="455"/>
        <v>0</v>
      </c>
      <c r="AW258" s="33">
        <f t="shared" ca="1" si="455"/>
        <v>0</v>
      </c>
      <c r="AX258" s="33">
        <f t="shared" ca="1" si="455"/>
        <v>0</v>
      </c>
      <c r="AY258" s="33">
        <f t="shared" ca="1" si="455"/>
        <v>0</v>
      </c>
      <c r="AZ258" s="33">
        <f t="shared" ca="1" si="455"/>
        <v>0</v>
      </c>
      <c r="BA258" s="33">
        <f t="shared" ca="1" si="454"/>
        <v>0</v>
      </c>
      <c r="BB258" s="33">
        <f t="shared" ca="1" si="454"/>
        <v>0</v>
      </c>
      <c r="BC258" s="33">
        <f t="shared" ca="1" si="454"/>
        <v>0</v>
      </c>
      <c r="BD258" s="33">
        <f t="shared" ca="1" si="454"/>
        <v>0</v>
      </c>
      <c r="BE258" s="33">
        <f t="shared" ca="1" si="454"/>
        <v>0</v>
      </c>
      <c r="BF258" s="33">
        <f t="shared" ca="1" si="454"/>
        <v>0</v>
      </c>
      <c r="BG258" s="33">
        <f t="shared" ca="1" si="454"/>
        <v>0</v>
      </c>
      <c r="BH258" s="33"/>
      <c r="BJ258" s="148" t="str">
        <f t="shared" ca="1" si="392"/>
        <v/>
      </c>
      <c r="BL258" s="30"/>
      <c r="BN258" s="29" t="str">
        <f t="shared" ca="1" si="393"/>
        <v/>
      </c>
      <c r="BO258" s="29" t="str">
        <f t="shared" ca="1" si="394"/>
        <v/>
      </c>
      <c r="BP258" s="29" t="str">
        <f t="shared" ca="1" si="395"/>
        <v/>
      </c>
      <c r="BQ258" s="29" t="str">
        <f t="shared" ca="1" si="396"/>
        <v/>
      </c>
      <c r="BR258" s="29" t="str">
        <f t="shared" ca="1" si="397"/>
        <v/>
      </c>
      <c r="BS258" s="29" t="str">
        <f t="shared" ca="1" si="398"/>
        <v/>
      </c>
      <c r="BT258" s="29" t="str">
        <f t="shared" ca="1" si="399"/>
        <v/>
      </c>
      <c r="BU258" s="29" t="str">
        <f t="shared" ca="1" si="400"/>
        <v/>
      </c>
      <c r="BV258" s="29" t="str">
        <f t="shared" ca="1" si="401"/>
        <v/>
      </c>
      <c r="BW258" s="29" t="str">
        <f t="shared" ca="1" si="402"/>
        <v/>
      </c>
      <c r="BX258" s="29" t="str">
        <f t="shared" ca="1" si="403"/>
        <v/>
      </c>
      <c r="BY258" s="29" t="str">
        <f t="shared" ca="1" si="404"/>
        <v/>
      </c>
      <c r="BZ258" s="29" t="str">
        <f t="shared" ca="1" si="405"/>
        <v/>
      </c>
      <c r="CA258" s="29" t="str">
        <f t="shared" ca="1" si="406"/>
        <v/>
      </c>
      <c r="CB258" s="29" t="str">
        <f t="shared" ca="1" si="407"/>
        <v/>
      </c>
      <c r="CC258" s="29" t="str">
        <f t="shared" ca="1" si="408"/>
        <v/>
      </c>
      <c r="CD258" s="29" t="str">
        <f t="shared" ca="1" si="409"/>
        <v/>
      </c>
      <c r="CE258" s="29" t="str">
        <f t="shared" ca="1" si="410"/>
        <v/>
      </c>
      <c r="CF258" s="29" t="str">
        <f t="shared" ca="1" si="411"/>
        <v/>
      </c>
      <c r="CG258" s="29" t="str">
        <f t="shared" ca="1" si="412"/>
        <v/>
      </c>
      <c r="CH258" s="29" t="str">
        <f t="shared" ca="1" si="413"/>
        <v/>
      </c>
      <c r="CI258" s="29" t="str">
        <f t="shared" ca="1" si="414"/>
        <v/>
      </c>
      <c r="CJ258" s="29" t="str">
        <f t="shared" ca="1" si="415"/>
        <v/>
      </c>
      <c r="CK258" s="29" t="str">
        <f t="shared" ca="1" si="416"/>
        <v/>
      </c>
      <c r="CL258" s="29" t="str">
        <f t="shared" ca="1" si="417"/>
        <v/>
      </c>
      <c r="CM258" s="29" t="str">
        <f t="shared" ca="1" si="418"/>
        <v/>
      </c>
      <c r="CN258" s="29" t="str">
        <f t="shared" ca="1" si="419"/>
        <v/>
      </c>
      <c r="CO258" s="29" t="str">
        <f t="shared" ca="1" si="420"/>
        <v/>
      </c>
      <c r="CP258" s="29" t="str">
        <f t="shared" ca="1" si="421"/>
        <v/>
      </c>
      <c r="CQ258" s="29" t="str">
        <f t="shared" ca="1" si="422"/>
        <v/>
      </c>
      <c r="CR258" s="29" t="str">
        <f t="shared" ca="1" si="423"/>
        <v/>
      </c>
      <c r="CS258" s="29" t="str">
        <f t="shared" ca="1" si="424"/>
        <v/>
      </c>
      <c r="CT258" s="29" t="str">
        <f t="shared" ca="1" si="425"/>
        <v/>
      </c>
      <c r="CU258" s="29" t="str">
        <f t="shared" ca="1" si="426"/>
        <v/>
      </c>
      <c r="CV258" s="29" t="str">
        <f t="shared" ca="1" si="427"/>
        <v/>
      </c>
      <c r="CW258" s="29" t="str">
        <f t="shared" ca="1" si="428"/>
        <v/>
      </c>
      <c r="CX258" s="29" t="str">
        <f t="shared" ca="1" si="429"/>
        <v/>
      </c>
      <c r="CY258" s="29" t="str">
        <f t="shared" ca="1" si="430"/>
        <v/>
      </c>
      <c r="CZ258" s="29" t="str">
        <f t="shared" ca="1" si="431"/>
        <v/>
      </c>
      <c r="DA258" s="29" t="str">
        <f t="shared" ca="1" si="432"/>
        <v/>
      </c>
      <c r="DB258" s="29" t="str">
        <f t="shared" ca="1" si="433"/>
        <v/>
      </c>
      <c r="DC258" s="29" t="str">
        <f t="shared" ca="1" si="434"/>
        <v/>
      </c>
      <c r="DD258" s="29" t="str">
        <f t="shared" ca="1" si="435"/>
        <v/>
      </c>
      <c r="DE258" s="29" t="str">
        <f t="shared" ca="1" si="436"/>
        <v/>
      </c>
      <c r="DF258" s="29" t="str">
        <f t="shared" ca="1" si="437"/>
        <v/>
      </c>
      <c r="DG258" s="29" t="str">
        <f t="shared" ca="1" si="438"/>
        <v/>
      </c>
      <c r="DH258" s="29" t="str">
        <f t="shared" ca="1" si="439"/>
        <v/>
      </c>
      <c r="DI258" s="29" t="str">
        <f t="shared" ca="1" si="440"/>
        <v/>
      </c>
      <c r="DJ258" s="29" t="str">
        <f t="shared" ca="1" si="441"/>
        <v/>
      </c>
      <c r="DK258" s="29" t="str">
        <f t="shared" ca="1" si="442"/>
        <v/>
      </c>
      <c r="DL258" s="29" t="str">
        <f t="shared" ca="1" si="443"/>
        <v/>
      </c>
      <c r="DM258" s="29" t="str">
        <f t="shared" ca="1" si="444"/>
        <v/>
      </c>
      <c r="JD258">
        <f t="shared" si="145"/>
        <v>0</v>
      </c>
      <c r="JE258">
        <f t="shared" si="445"/>
        <v>0</v>
      </c>
      <c r="JF258" t="str">
        <f t="shared" ca="1" si="446"/>
        <v/>
      </c>
      <c r="JG258" t="str">
        <f t="shared" ca="1" si="447"/>
        <v/>
      </c>
      <c r="JH258" t="str">
        <f t="shared" ca="1" si="448"/>
        <v/>
      </c>
      <c r="JI258" t="str">
        <f t="shared" ca="1" si="449"/>
        <v/>
      </c>
    </row>
    <row r="259" spans="3:269" x14ac:dyDescent="0.2">
      <c r="C259" s="9">
        <f t="array" aca="1" ref="C259" ca="1">MIN(IF($L$7=0, 0, IF(INDIRECT($L$6)&gt;0, IF(ROW(INDIRECT($L$6))&gt;C258, ROW(INDIRECT($L$6)), MAXR))))</f>
        <v>9999999</v>
      </c>
      <c r="D259" s="9">
        <f t="shared" ca="1" si="85"/>
        <v>0</v>
      </c>
      <c r="E259" s="9">
        <f t="shared" ca="1" si="389"/>
        <v>0</v>
      </c>
      <c r="F259" s="105" t="str">
        <f t="shared" ca="1" si="390"/>
        <v/>
      </c>
      <c r="G259" s="7">
        <f t="shared" ca="1" si="391"/>
        <v>0</v>
      </c>
      <c r="H259" s="33">
        <f t="shared" ca="1" si="460"/>
        <v>0</v>
      </c>
      <c r="I259" s="33">
        <f t="shared" ca="1" si="460"/>
        <v>0</v>
      </c>
      <c r="J259" s="33">
        <f t="shared" ca="1" si="460"/>
        <v>0</v>
      </c>
      <c r="K259" s="33">
        <f t="shared" ca="1" si="460"/>
        <v>0</v>
      </c>
      <c r="L259" s="33">
        <f t="shared" ca="1" si="460"/>
        <v>0</v>
      </c>
      <c r="M259" s="33">
        <f t="shared" ca="1" si="460"/>
        <v>0</v>
      </c>
      <c r="N259" s="33">
        <f t="shared" ca="1" si="460"/>
        <v>0</v>
      </c>
      <c r="O259" s="33">
        <f t="shared" ca="1" si="460"/>
        <v>0</v>
      </c>
      <c r="P259" s="33">
        <f t="shared" ca="1" si="460"/>
        <v>0</v>
      </c>
      <c r="Q259" s="33">
        <f t="shared" ca="1" si="460"/>
        <v>0</v>
      </c>
      <c r="R259" s="33">
        <f t="shared" ca="1" si="459"/>
        <v>0</v>
      </c>
      <c r="S259" s="33">
        <f t="shared" ca="1" si="459"/>
        <v>0</v>
      </c>
      <c r="T259" s="33">
        <f t="shared" ca="1" si="459"/>
        <v>0</v>
      </c>
      <c r="U259" s="33">
        <f t="shared" ca="1" si="459"/>
        <v>0</v>
      </c>
      <c r="V259" s="33">
        <f t="shared" ca="1" si="459"/>
        <v>0</v>
      </c>
      <c r="W259" s="33">
        <f t="shared" ca="1" si="459"/>
        <v>0</v>
      </c>
      <c r="X259" s="33">
        <f t="shared" ca="1" si="459"/>
        <v>0</v>
      </c>
      <c r="Y259" s="33">
        <f t="shared" ca="1" si="459"/>
        <v>0</v>
      </c>
      <c r="Z259" s="33">
        <f t="shared" ca="1" si="459"/>
        <v>0</v>
      </c>
      <c r="AA259" s="33">
        <f t="shared" ca="1" si="458"/>
        <v>0</v>
      </c>
      <c r="AB259" s="33">
        <f t="shared" ca="1" si="458"/>
        <v>0</v>
      </c>
      <c r="AC259" s="33">
        <f t="shared" ca="1" si="458"/>
        <v>0</v>
      </c>
      <c r="AD259" s="33">
        <f t="shared" ca="1" si="458"/>
        <v>0</v>
      </c>
      <c r="AE259" s="33">
        <f t="shared" ca="1" si="458"/>
        <v>0</v>
      </c>
      <c r="AF259" s="33">
        <f t="shared" ca="1" si="458"/>
        <v>0</v>
      </c>
      <c r="AG259" s="33">
        <f t="shared" ca="1" si="458"/>
        <v>0</v>
      </c>
      <c r="AH259" s="33">
        <f t="shared" ca="1" si="458"/>
        <v>0</v>
      </c>
      <c r="AI259" s="33">
        <f t="shared" ca="1" si="458"/>
        <v>0</v>
      </c>
      <c r="AJ259" s="33">
        <f t="shared" ca="1" si="458"/>
        <v>0</v>
      </c>
      <c r="AK259" s="33">
        <f t="shared" ca="1" si="458"/>
        <v>0</v>
      </c>
      <c r="AL259" s="33">
        <f t="shared" ca="1" si="458"/>
        <v>0</v>
      </c>
      <c r="AM259" s="33">
        <f t="shared" ca="1" si="458"/>
        <v>0</v>
      </c>
      <c r="AN259" s="33">
        <f t="shared" ref="AN259:AT275" ca="1" si="462">IF(OR($C259=MAXR, $C259=0, AN$24=0, AN$19=0), 0, IF(LEN(INDIRECT($F$9&amp;AN$20&amp;$C259))=0, NULL,  INDIRECT($F$9&amp;AN$20&amp;$C259)))</f>
        <v>0</v>
      </c>
      <c r="AO259" s="33">
        <f t="shared" ca="1" si="462"/>
        <v>0</v>
      </c>
      <c r="AP259" s="33">
        <f t="shared" ca="1" si="462"/>
        <v>0</v>
      </c>
      <c r="AQ259" s="33">
        <f t="shared" ca="1" si="462"/>
        <v>0</v>
      </c>
      <c r="AR259" s="33">
        <f t="shared" ca="1" si="462"/>
        <v>0</v>
      </c>
      <c r="AS259" s="33">
        <f t="shared" ca="1" si="462"/>
        <v>0</v>
      </c>
      <c r="AT259" s="33">
        <f t="shared" ca="1" si="462"/>
        <v>0</v>
      </c>
      <c r="AU259" s="33">
        <f t="shared" ca="1" si="455"/>
        <v>0</v>
      </c>
      <c r="AV259" s="33">
        <f t="shared" ca="1" si="455"/>
        <v>0</v>
      </c>
      <c r="AW259" s="33">
        <f t="shared" ca="1" si="455"/>
        <v>0</v>
      </c>
      <c r="AX259" s="33">
        <f t="shared" ca="1" si="455"/>
        <v>0</v>
      </c>
      <c r="AY259" s="33">
        <f t="shared" ca="1" si="455"/>
        <v>0</v>
      </c>
      <c r="AZ259" s="33">
        <f t="shared" ca="1" si="455"/>
        <v>0</v>
      </c>
      <c r="BA259" s="33">
        <f t="shared" ca="1" si="454"/>
        <v>0</v>
      </c>
      <c r="BB259" s="33">
        <f t="shared" ca="1" si="454"/>
        <v>0</v>
      </c>
      <c r="BC259" s="33">
        <f t="shared" ca="1" si="454"/>
        <v>0</v>
      </c>
      <c r="BD259" s="33">
        <f t="shared" ca="1" si="454"/>
        <v>0</v>
      </c>
      <c r="BE259" s="33">
        <f t="shared" ca="1" si="454"/>
        <v>0</v>
      </c>
      <c r="BF259" s="33">
        <f t="shared" ca="1" si="454"/>
        <v>0</v>
      </c>
      <c r="BG259" s="33">
        <f t="shared" ca="1" si="454"/>
        <v>0</v>
      </c>
      <c r="BH259" s="33"/>
      <c r="BJ259" s="148" t="str">
        <f t="shared" ca="1" si="392"/>
        <v/>
      </c>
      <c r="BL259" s="30"/>
      <c r="BN259" s="29" t="str">
        <f t="shared" ca="1" si="393"/>
        <v/>
      </c>
      <c r="BO259" s="29" t="str">
        <f t="shared" ca="1" si="394"/>
        <v/>
      </c>
      <c r="BP259" s="29" t="str">
        <f t="shared" ca="1" si="395"/>
        <v/>
      </c>
      <c r="BQ259" s="29" t="str">
        <f t="shared" ca="1" si="396"/>
        <v/>
      </c>
      <c r="BR259" s="29" t="str">
        <f t="shared" ca="1" si="397"/>
        <v/>
      </c>
      <c r="BS259" s="29" t="str">
        <f t="shared" ca="1" si="398"/>
        <v/>
      </c>
      <c r="BT259" s="29" t="str">
        <f t="shared" ca="1" si="399"/>
        <v/>
      </c>
      <c r="BU259" s="29" t="str">
        <f t="shared" ca="1" si="400"/>
        <v/>
      </c>
      <c r="BV259" s="29" t="str">
        <f t="shared" ca="1" si="401"/>
        <v/>
      </c>
      <c r="BW259" s="29" t="str">
        <f t="shared" ca="1" si="402"/>
        <v/>
      </c>
      <c r="BX259" s="29" t="str">
        <f t="shared" ca="1" si="403"/>
        <v/>
      </c>
      <c r="BY259" s="29" t="str">
        <f t="shared" ca="1" si="404"/>
        <v/>
      </c>
      <c r="BZ259" s="29" t="str">
        <f t="shared" ca="1" si="405"/>
        <v/>
      </c>
      <c r="CA259" s="29" t="str">
        <f t="shared" ca="1" si="406"/>
        <v/>
      </c>
      <c r="CB259" s="29" t="str">
        <f t="shared" ca="1" si="407"/>
        <v/>
      </c>
      <c r="CC259" s="29" t="str">
        <f t="shared" ca="1" si="408"/>
        <v/>
      </c>
      <c r="CD259" s="29" t="str">
        <f t="shared" ca="1" si="409"/>
        <v/>
      </c>
      <c r="CE259" s="29" t="str">
        <f t="shared" ca="1" si="410"/>
        <v/>
      </c>
      <c r="CF259" s="29" t="str">
        <f t="shared" ca="1" si="411"/>
        <v/>
      </c>
      <c r="CG259" s="29" t="str">
        <f t="shared" ca="1" si="412"/>
        <v/>
      </c>
      <c r="CH259" s="29" t="str">
        <f t="shared" ca="1" si="413"/>
        <v/>
      </c>
      <c r="CI259" s="29" t="str">
        <f t="shared" ca="1" si="414"/>
        <v/>
      </c>
      <c r="CJ259" s="29" t="str">
        <f t="shared" ca="1" si="415"/>
        <v/>
      </c>
      <c r="CK259" s="29" t="str">
        <f t="shared" ca="1" si="416"/>
        <v/>
      </c>
      <c r="CL259" s="29" t="str">
        <f t="shared" ca="1" si="417"/>
        <v/>
      </c>
      <c r="CM259" s="29" t="str">
        <f t="shared" ca="1" si="418"/>
        <v/>
      </c>
      <c r="CN259" s="29" t="str">
        <f t="shared" ca="1" si="419"/>
        <v/>
      </c>
      <c r="CO259" s="29" t="str">
        <f t="shared" ca="1" si="420"/>
        <v/>
      </c>
      <c r="CP259" s="29" t="str">
        <f t="shared" ca="1" si="421"/>
        <v/>
      </c>
      <c r="CQ259" s="29" t="str">
        <f t="shared" ca="1" si="422"/>
        <v/>
      </c>
      <c r="CR259" s="29" t="str">
        <f t="shared" ca="1" si="423"/>
        <v/>
      </c>
      <c r="CS259" s="29" t="str">
        <f t="shared" ca="1" si="424"/>
        <v/>
      </c>
      <c r="CT259" s="29" t="str">
        <f t="shared" ca="1" si="425"/>
        <v/>
      </c>
      <c r="CU259" s="29" t="str">
        <f t="shared" ca="1" si="426"/>
        <v/>
      </c>
      <c r="CV259" s="29" t="str">
        <f t="shared" ca="1" si="427"/>
        <v/>
      </c>
      <c r="CW259" s="29" t="str">
        <f t="shared" ca="1" si="428"/>
        <v/>
      </c>
      <c r="CX259" s="29" t="str">
        <f t="shared" ca="1" si="429"/>
        <v/>
      </c>
      <c r="CY259" s="29" t="str">
        <f t="shared" ca="1" si="430"/>
        <v/>
      </c>
      <c r="CZ259" s="29" t="str">
        <f t="shared" ca="1" si="431"/>
        <v/>
      </c>
      <c r="DA259" s="29" t="str">
        <f t="shared" ca="1" si="432"/>
        <v/>
      </c>
      <c r="DB259" s="29" t="str">
        <f t="shared" ca="1" si="433"/>
        <v/>
      </c>
      <c r="DC259" s="29" t="str">
        <f t="shared" ca="1" si="434"/>
        <v/>
      </c>
      <c r="DD259" s="29" t="str">
        <f t="shared" ca="1" si="435"/>
        <v/>
      </c>
      <c r="DE259" s="29" t="str">
        <f t="shared" ca="1" si="436"/>
        <v/>
      </c>
      <c r="DF259" s="29" t="str">
        <f t="shared" ca="1" si="437"/>
        <v/>
      </c>
      <c r="DG259" s="29" t="str">
        <f t="shared" ca="1" si="438"/>
        <v/>
      </c>
      <c r="DH259" s="29" t="str">
        <f t="shared" ca="1" si="439"/>
        <v/>
      </c>
      <c r="DI259" s="29" t="str">
        <f t="shared" ca="1" si="440"/>
        <v/>
      </c>
      <c r="DJ259" s="29" t="str">
        <f t="shared" ca="1" si="441"/>
        <v/>
      </c>
      <c r="DK259" s="29" t="str">
        <f t="shared" ca="1" si="442"/>
        <v/>
      </c>
      <c r="DL259" s="29" t="str">
        <f t="shared" ca="1" si="443"/>
        <v/>
      </c>
      <c r="DM259" s="29" t="str">
        <f t="shared" ca="1" si="444"/>
        <v/>
      </c>
      <c r="JD259">
        <f t="shared" si="145"/>
        <v>0</v>
      </c>
      <c r="JE259">
        <f t="shared" si="445"/>
        <v>0</v>
      </c>
      <c r="JF259" t="str">
        <f t="shared" ca="1" si="446"/>
        <v/>
      </c>
      <c r="JG259" t="str">
        <f t="shared" ca="1" si="447"/>
        <v/>
      </c>
      <c r="JH259" t="str">
        <f t="shared" ca="1" si="448"/>
        <v/>
      </c>
      <c r="JI259" t="str">
        <f t="shared" ca="1" si="449"/>
        <v/>
      </c>
    </row>
    <row r="260" spans="3:269" x14ac:dyDescent="0.2">
      <c r="C260" s="9">
        <f t="array" aca="1" ref="C260" ca="1">MIN(IF($L$7=0, 0, IF(INDIRECT($L$6)&gt;0, IF(ROW(INDIRECT($L$6))&gt;C259, ROW(INDIRECT($L$6)), MAXR))))</f>
        <v>9999999</v>
      </c>
      <c r="D260" s="9">
        <f t="shared" ca="1" si="85"/>
        <v>0</v>
      </c>
      <c r="E260" s="9">
        <f t="shared" ca="1" si="389"/>
        <v>0</v>
      </c>
      <c r="F260" s="105" t="str">
        <f t="shared" ca="1" si="390"/>
        <v/>
      </c>
      <c r="G260" s="7">
        <f t="shared" ca="1" si="391"/>
        <v>0</v>
      </c>
      <c r="H260" s="33">
        <f t="shared" ca="1" si="460"/>
        <v>0</v>
      </c>
      <c r="I260" s="33">
        <f t="shared" ca="1" si="460"/>
        <v>0</v>
      </c>
      <c r="J260" s="33">
        <f t="shared" ca="1" si="460"/>
        <v>0</v>
      </c>
      <c r="K260" s="33">
        <f t="shared" ca="1" si="460"/>
        <v>0</v>
      </c>
      <c r="L260" s="33">
        <f t="shared" ca="1" si="460"/>
        <v>0</v>
      </c>
      <c r="M260" s="33">
        <f t="shared" ca="1" si="460"/>
        <v>0</v>
      </c>
      <c r="N260" s="33">
        <f t="shared" ca="1" si="460"/>
        <v>0</v>
      </c>
      <c r="O260" s="33">
        <f t="shared" ca="1" si="460"/>
        <v>0</v>
      </c>
      <c r="P260" s="33">
        <f t="shared" ca="1" si="460"/>
        <v>0</v>
      </c>
      <c r="Q260" s="33">
        <f t="shared" ca="1" si="460"/>
        <v>0</v>
      </c>
      <c r="R260" s="33">
        <f t="shared" ca="1" si="459"/>
        <v>0</v>
      </c>
      <c r="S260" s="33">
        <f t="shared" ca="1" si="459"/>
        <v>0</v>
      </c>
      <c r="T260" s="33">
        <f t="shared" ca="1" si="459"/>
        <v>0</v>
      </c>
      <c r="U260" s="33">
        <f t="shared" ca="1" si="459"/>
        <v>0</v>
      </c>
      <c r="V260" s="33">
        <f t="shared" ca="1" si="459"/>
        <v>0</v>
      </c>
      <c r="W260" s="33">
        <f t="shared" ca="1" si="459"/>
        <v>0</v>
      </c>
      <c r="X260" s="33">
        <f t="shared" ca="1" si="459"/>
        <v>0</v>
      </c>
      <c r="Y260" s="33">
        <f t="shared" ca="1" si="459"/>
        <v>0</v>
      </c>
      <c r="Z260" s="33">
        <f t="shared" ca="1" si="459"/>
        <v>0</v>
      </c>
      <c r="AA260" s="33">
        <f t="shared" ca="1" si="458"/>
        <v>0</v>
      </c>
      <c r="AB260" s="33">
        <f t="shared" ca="1" si="458"/>
        <v>0</v>
      </c>
      <c r="AC260" s="33">
        <f t="shared" ca="1" si="458"/>
        <v>0</v>
      </c>
      <c r="AD260" s="33">
        <f t="shared" ca="1" si="458"/>
        <v>0</v>
      </c>
      <c r="AE260" s="33">
        <f t="shared" ca="1" si="458"/>
        <v>0</v>
      </c>
      <c r="AF260" s="33">
        <f t="shared" ca="1" si="458"/>
        <v>0</v>
      </c>
      <c r="AG260" s="33">
        <f t="shared" ca="1" si="458"/>
        <v>0</v>
      </c>
      <c r="AH260" s="33">
        <f t="shared" ca="1" si="458"/>
        <v>0</v>
      </c>
      <c r="AI260" s="33">
        <f t="shared" ca="1" si="458"/>
        <v>0</v>
      </c>
      <c r="AJ260" s="33">
        <f t="shared" ca="1" si="458"/>
        <v>0</v>
      </c>
      <c r="AK260" s="33">
        <f t="shared" ca="1" si="458"/>
        <v>0</v>
      </c>
      <c r="AL260" s="33">
        <f t="shared" ca="1" si="458"/>
        <v>0</v>
      </c>
      <c r="AM260" s="33">
        <f t="shared" ca="1" si="458"/>
        <v>0</v>
      </c>
      <c r="AN260" s="33">
        <f t="shared" ca="1" si="462"/>
        <v>0</v>
      </c>
      <c r="AO260" s="33">
        <f t="shared" ca="1" si="462"/>
        <v>0</v>
      </c>
      <c r="AP260" s="33">
        <f t="shared" ca="1" si="462"/>
        <v>0</v>
      </c>
      <c r="AQ260" s="33">
        <f t="shared" ca="1" si="462"/>
        <v>0</v>
      </c>
      <c r="AR260" s="33">
        <f t="shared" ca="1" si="462"/>
        <v>0</v>
      </c>
      <c r="AS260" s="33">
        <f t="shared" ca="1" si="462"/>
        <v>0</v>
      </c>
      <c r="AT260" s="33">
        <f t="shared" ca="1" si="462"/>
        <v>0</v>
      </c>
      <c r="AU260" s="33">
        <f t="shared" ca="1" si="455"/>
        <v>0</v>
      </c>
      <c r="AV260" s="33">
        <f t="shared" ca="1" si="455"/>
        <v>0</v>
      </c>
      <c r="AW260" s="33">
        <f t="shared" ca="1" si="455"/>
        <v>0</v>
      </c>
      <c r="AX260" s="33">
        <f t="shared" ca="1" si="455"/>
        <v>0</v>
      </c>
      <c r="AY260" s="33">
        <f t="shared" ca="1" si="455"/>
        <v>0</v>
      </c>
      <c r="AZ260" s="33">
        <f t="shared" ca="1" si="455"/>
        <v>0</v>
      </c>
      <c r="BA260" s="33">
        <f t="shared" ca="1" si="454"/>
        <v>0</v>
      </c>
      <c r="BB260" s="33">
        <f t="shared" ca="1" si="454"/>
        <v>0</v>
      </c>
      <c r="BC260" s="33">
        <f t="shared" ca="1" si="454"/>
        <v>0</v>
      </c>
      <c r="BD260" s="33">
        <f t="shared" ca="1" si="454"/>
        <v>0</v>
      </c>
      <c r="BE260" s="33">
        <f t="shared" ca="1" si="454"/>
        <v>0</v>
      </c>
      <c r="BF260" s="33">
        <f t="shared" ca="1" si="454"/>
        <v>0</v>
      </c>
      <c r="BG260" s="33">
        <f t="shared" ca="1" si="454"/>
        <v>0</v>
      </c>
      <c r="BH260" s="33"/>
      <c r="BJ260" s="148" t="str">
        <f t="shared" ca="1" si="392"/>
        <v/>
      </c>
      <c r="BL260" s="30"/>
      <c r="BN260" s="29" t="str">
        <f t="shared" ca="1" si="393"/>
        <v/>
      </c>
      <c r="BO260" s="29" t="str">
        <f t="shared" ca="1" si="394"/>
        <v/>
      </c>
      <c r="BP260" s="29" t="str">
        <f t="shared" ca="1" si="395"/>
        <v/>
      </c>
      <c r="BQ260" s="29" t="str">
        <f t="shared" ca="1" si="396"/>
        <v/>
      </c>
      <c r="BR260" s="29" t="str">
        <f t="shared" ca="1" si="397"/>
        <v/>
      </c>
      <c r="BS260" s="29" t="str">
        <f t="shared" ca="1" si="398"/>
        <v/>
      </c>
      <c r="BT260" s="29" t="str">
        <f t="shared" ca="1" si="399"/>
        <v/>
      </c>
      <c r="BU260" s="29" t="str">
        <f t="shared" ca="1" si="400"/>
        <v/>
      </c>
      <c r="BV260" s="29" t="str">
        <f t="shared" ca="1" si="401"/>
        <v/>
      </c>
      <c r="BW260" s="29" t="str">
        <f t="shared" ca="1" si="402"/>
        <v/>
      </c>
      <c r="BX260" s="29" t="str">
        <f t="shared" ca="1" si="403"/>
        <v/>
      </c>
      <c r="BY260" s="29" t="str">
        <f t="shared" ca="1" si="404"/>
        <v/>
      </c>
      <c r="BZ260" s="29" t="str">
        <f t="shared" ca="1" si="405"/>
        <v/>
      </c>
      <c r="CA260" s="29" t="str">
        <f t="shared" ca="1" si="406"/>
        <v/>
      </c>
      <c r="CB260" s="29" t="str">
        <f t="shared" ca="1" si="407"/>
        <v/>
      </c>
      <c r="CC260" s="29" t="str">
        <f t="shared" ca="1" si="408"/>
        <v/>
      </c>
      <c r="CD260" s="29" t="str">
        <f t="shared" ca="1" si="409"/>
        <v/>
      </c>
      <c r="CE260" s="29" t="str">
        <f t="shared" ca="1" si="410"/>
        <v/>
      </c>
      <c r="CF260" s="29" t="str">
        <f t="shared" ca="1" si="411"/>
        <v/>
      </c>
      <c r="CG260" s="29" t="str">
        <f t="shared" ca="1" si="412"/>
        <v/>
      </c>
      <c r="CH260" s="29" t="str">
        <f t="shared" ca="1" si="413"/>
        <v/>
      </c>
      <c r="CI260" s="29" t="str">
        <f t="shared" ca="1" si="414"/>
        <v/>
      </c>
      <c r="CJ260" s="29" t="str">
        <f t="shared" ca="1" si="415"/>
        <v/>
      </c>
      <c r="CK260" s="29" t="str">
        <f t="shared" ca="1" si="416"/>
        <v/>
      </c>
      <c r="CL260" s="29" t="str">
        <f t="shared" ca="1" si="417"/>
        <v/>
      </c>
      <c r="CM260" s="29" t="str">
        <f t="shared" ca="1" si="418"/>
        <v/>
      </c>
      <c r="CN260" s="29" t="str">
        <f t="shared" ca="1" si="419"/>
        <v/>
      </c>
      <c r="CO260" s="29" t="str">
        <f t="shared" ca="1" si="420"/>
        <v/>
      </c>
      <c r="CP260" s="29" t="str">
        <f t="shared" ca="1" si="421"/>
        <v/>
      </c>
      <c r="CQ260" s="29" t="str">
        <f t="shared" ca="1" si="422"/>
        <v/>
      </c>
      <c r="CR260" s="29" t="str">
        <f t="shared" ca="1" si="423"/>
        <v/>
      </c>
      <c r="CS260" s="29" t="str">
        <f t="shared" ca="1" si="424"/>
        <v/>
      </c>
      <c r="CT260" s="29" t="str">
        <f t="shared" ca="1" si="425"/>
        <v/>
      </c>
      <c r="CU260" s="29" t="str">
        <f t="shared" ca="1" si="426"/>
        <v/>
      </c>
      <c r="CV260" s="29" t="str">
        <f t="shared" ca="1" si="427"/>
        <v/>
      </c>
      <c r="CW260" s="29" t="str">
        <f t="shared" ca="1" si="428"/>
        <v/>
      </c>
      <c r="CX260" s="29" t="str">
        <f t="shared" ca="1" si="429"/>
        <v/>
      </c>
      <c r="CY260" s="29" t="str">
        <f t="shared" ca="1" si="430"/>
        <v/>
      </c>
      <c r="CZ260" s="29" t="str">
        <f t="shared" ca="1" si="431"/>
        <v/>
      </c>
      <c r="DA260" s="29" t="str">
        <f t="shared" ca="1" si="432"/>
        <v/>
      </c>
      <c r="DB260" s="29" t="str">
        <f t="shared" ca="1" si="433"/>
        <v/>
      </c>
      <c r="DC260" s="29" t="str">
        <f t="shared" ca="1" si="434"/>
        <v/>
      </c>
      <c r="DD260" s="29" t="str">
        <f t="shared" ca="1" si="435"/>
        <v/>
      </c>
      <c r="DE260" s="29" t="str">
        <f t="shared" ca="1" si="436"/>
        <v/>
      </c>
      <c r="DF260" s="29" t="str">
        <f t="shared" ca="1" si="437"/>
        <v/>
      </c>
      <c r="DG260" s="29" t="str">
        <f t="shared" ca="1" si="438"/>
        <v/>
      </c>
      <c r="DH260" s="29" t="str">
        <f t="shared" ca="1" si="439"/>
        <v/>
      </c>
      <c r="DI260" s="29" t="str">
        <f t="shared" ca="1" si="440"/>
        <v/>
      </c>
      <c r="DJ260" s="29" t="str">
        <f t="shared" ca="1" si="441"/>
        <v/>
      </c>
      <c r="DK260" s="29" t="str">
        <f t="shared" ca="1" si="442"/>
        <v/>
      </c>
      <c r="DL260" s="29" t="str">
        <f t="shared" ca="1" si="443"/>
        <v/>
      </c>
      <c r="DM260" s="29" t="str">
        <f t="shared" ca="1" si="444"/>
        <v/>
      </c>
      <c r="JD260">
        <f t="shared" si="145"/>
        <v>0</v>
      </c>
      <c r="JE260">
        <f t="shared" si="445"/>
        <v>0</v>
      </c>
      <c r="JF260" t="str">
        <f t="shared" ca="1" si="446"/>
        <v/>
      </c>
      <c r="JG260" t="str">
        <f t="shared" ca="1" si="447"/>
        <v/>
      </c>
      <c r="JH260" t="str">
        <f t="shared" ca="1" si="448"/>
        <v/>
      </c>
      <c r="JI260" t="str">
        <f t="shared" ca="1" si="449"/>
        <v/>
      </c>
    </row>
    <row r="261" spans="3:269" x14ac:dyDescent="0.2">
      <c r="C261" s="9">
        <f t="array" aca="1" ref="C261" ca="1">MIN(IF($L$7=0, 0, IF(INDIRECT($L$6)&gt;0, IF(ROW(INDIRECT($L$6))&gt;C260, ROW(INDIRECT($L$6)), MAXR))))</f>
        <v>9999999</v>
      </c>
      <c r="D261" s="9">
        <f t="shared" ca="1" si="85"/>
        <v>0</v>
      </c>
      <c r="E261" s="9">
        <f t="shared" ca="1" si="389"/>
        <v>0</v>
      </c>
      <c r="F261" s="105" t="str">
        <f t="shared" ca="1" si="390"/>
        <v/>
      </c>
      <c r="G261" s="7">
        <f t="shared" ca="1" si="391"/>
        <v>0</v>
      </c>
      <c r="H261" s="33">
        <f t="shared" ca="1" si="460"/>
        <v>0</v>
      </c>
      <c r="I261" s="33">
        <f t="shared" ca="1" si="460"/>
        <v>0</v>
      </c>
      <c r="J261" s="33">
        <f t="shared" ca="1" si="460"/>
        <v>0</v>
      </c>
      <c r="K261" s="33">
        <f t="shared" ca="1" si="460"/>
        <v>0</v>
      </c>
      <c r="L261" s="33">
        <f t="shared" ca="1" si="460"/>
        <v>0</v>
      </c>
      <c r="M261" s="33">
        <f t="shared" ca="1" si="460"/>
        <v>0</v>
      </c>
      <c r="N261" s="33">
        <f t="shared" ca="1" si="460"/>
        <v>0</v>
      </c>
      <c r="O261" s="33">
        <f t="shared" ca="1" si="460"/>
        <v>0</v>
      </c>
      <c r="P261" s="33">
        <f t="shared" ca="1" si="460"/>
        <v>0</v>
      </c>
      <c r="Q261" s="33">
        <f t="shared" ca="1" si="460"/>
        <v>0</v>
      </c>
      <c r="R261" s="33">
        <f t="shared" ca="1" si="459"/>
        <v>0</v>
      </c>
      <c r="S261" s="33">
        <f t="shared" ca="1" si="459"/>
        <v>0</v>
      </c>
      <c r="T261" s="33">
        <f t="shared" ca="1" si="459"/>
        <v>0</v>
      </c>
      <c r="U261" s="33">
        <f t="shared" ca="1" si="459"/>
        <v>0</v>
      </c>
      <c r="V261" s="33">
        <f t="shared" ca="1" si="459"/>
        <v>0</v>
      </c>
      <c r="W261" s="33">
        <f t="shared" ca="1" si="459"/>
        <v>0</v>
      </c>
      <c r="X261" s="33">
        <f t="shared" ca="1" si="459"/>
        <v>0</v>
      </c>
      <c r="Y261" s="33">
        <f t="shared" ca="1" si="459"/>
        <v>0</v>
      </c>
      <c r="Z261" s="33">
        <f t="shared" ca="1" si="459"/>
        <v>0</v>
      </c>
      <c r="AA261" s="33">
        <f t="shared" ca="1" si="458"/>
        <v>0</v>
      </c>
      <c r="AB261" s="33">
        <f t="shared" ca="1" si="458"/>
        <v>0</v>
      </c>
      <c r="AC261" s="33">
        <f t="shared" ca="1" si="458"/>
        <v>0</v>
      </c>
      <c r="AD261" s="33">
        <f t="shared" ca="1" si="458"/>
        <v>0</v>
      </c>
      <c r="AE261" s="33">
        <f t="shared" ca="1" si="458"/>
        <v>0</v>
      </c>
      <c r="AF261" s="33">
        <f t="shared" ca="1" si="458"/>
        <v>0</v>
      </c>
      <c r="AG261" s="33">
        <f t="shared" ca="1" si="458"/>
        <v>0</v>
      </c>
      <c r="AH261" s="33">
        <f t="shared" ca="1" si="458"/>
        <v>0</v>
      </c>
      <c r="AI261" s="33">
        <f t="shared" ca="1" si="458"/>
        <v>0</v>
      </c>
      <c r="AJ261" s="33">
        <f t="shared" ca="1" si="458"/>
        <v>0</v>
      </c>
      <c r="AK261" s="33">
        <f t="shared" ca="1" si="458"/>
        <v>0</v>
      </c>
      <c r="AL261" s="33">
        <f t="shared" ca="1" si="458"/>
        <v>0</v>
      </c>
      <c r="AM261" s="33">
        <f t="shared" ca="1" si="458"/>
        <v>0</v>
      </c>
      <c r="AN261" s="33">
        <f t="shared" ca="1" si="462"/>
        <v>0</v>
      </c>
      <c r="AO261" s="33">
        <f t="shared" ca="1" si="462"/>
        <v>0</v>
      </c>
      <c r="AP261" s="33">
        <f t="shared" ca="1" si="462"/>
        <v>0</v>
      </c>
      <c r="AQ261" s="33">
        <f t="shared" ca="1" si="462"/>
        <v>0</v>
      </c>
      <c r="AR261" s="33">
        <f t="shared" ca="1" si="462"/>
        <v>0</v>
      </c>
      <c r="AS261" s="33">
        <f t="shared" ca="1" si="462"/>
        <v>0</v>
      </c>
      <c r="AT261" s="33">
        <f t="shared" ca="1" si="462"/>
        <v>0</v>
      </c>
      <c r="AU261" s="33">
        <f t="shared" ca="1" si="455"/>
        <v>0</v>
      </c>
      <c r="AV261" s="33">
        <f t="shared" ca="1" si="455"/>
        <v>0</v>
      </c>
      <c r="AW261" s="33">
        <f t="shared" ca="1" si="455"/>
        <v>0</v>
      </c>
      <c r="AX261" s="33">
        <f t="shared" ca="1" si="455"/>
        <v>0</v>
      </c>
      <c r="AY261" s="33">
        <f t="shared" ca="1" si="455"/>
        <v>0</v>
      </c>
      <c r="AZ261" s="33">
        <f t="shared" ca="1" si="455"/>
        <v>0</v>
      </c>
      <c r="BA261" s="33">
        <f t="shared" ca="1" si="454"/>
        <v>0</v>
      </c>
      <c r="BB261" s="33">
        <f t="shared" ca="1" si="454"/>
        <v>0</v>
      </c>
      <c r="BC261" s="33">
        <f t="shared" ca="1" si="454"/>
        <v>0</v>
      </c>
      <c r="BD261" s="33">
        <f t="shared" ca="1" si="454"/>
        <v>0</v>
      </c>
      <c r="BE261" s="33">
        <f t="shared" ca="1" si="454"/>
        <v>0</v>
      </c>
      <c r="BF261" s="33">
        <f t="shared" ca="1" si="454"/>
        <v>0</v>
      </c>
      <c r="BG261" s="33">
        <f t="shared" ca="1" si="454"/>
        <v>0</v>
      </c>
      <c r="BH261" s="33"/>
      <c r="BJ261" s="148" t="str">
        <f t="shared" ca="1" si="392"/>
        <v/>
      </c>
      <c r="BL261" s="30"/>
      <c r="BN261" s="29" t="str">
        <f t="shared" ca="1" si="393"/>
        <v/>
      </c>
      <c r="BO261" s="29" t="str">
        <f t="shared" ca="1" si="394"/>
        <v/>
      </c>
      <c r="BP261" s="29" t="str">
        <f t="shared" ca="1" si="395"/>
        <v/>
      </c>
      <c r="BQ261" s="29" t="str">
        <f t="shared" ca="1" si="396"/>
        <v/>
      </c>
      <c r="BR261" s="29" t="str">
        <f t="shared" ca="1" si="397"/>
        <v/>
      </c>
      <c r="BS261" s="29" t="str">
        <f t="shared" ca="1" si="398"/>
        <v/>
      </c>
      <c r="BT261" s="29" t="str">
        <f t="shared" ca="1" si="399"/>
        <v/>
      </c>
      <c r="BU261" s="29" t="str">
        <f t="shared" ca="1" si="400"/>
        <v/>
      </c>
      <c r="BV261" s="29" t="str">
        <f t="shared" ca="1" si="401"/>
        <v/>
      </c>
      <c r="BW261" s="29" t="str">
        <f t="shared" ca="1" si="402"/>
        <v/>
      </c>
      <c r="BX261" s="29" t="str">
        <f t="shared" ca="1" si="403"/>
        <v/>
      </c>
      <c r="BY261" s="29" t="str">
        <f t="shared" ca="1" si="404"/>
        <v/>
      </c>
      <c r="BZ261" s="29" t="str">
        <f t="shared" ca="1" si="405"/>
        <v/>
      </c>
      <c r="CA261" s="29" t="str">
        <f t="shared" ca="1" si="406"/>
        <v/>
      </c>
      <c r="CB261" s="29" t="str">
        <f t="shared" ca="1" si="407"/>
        <v/>
      </c>
      <c r="CC261" s="29" t="str">
        <f t="shared" ca="1" si="408"/>
        <v/>
      </c>
      <c r="CD261" s="29" t="str">
        <f t="shared" ca="1" si="409"/>
        <v/>
      </c>
      <c r="CE261" s="29" t="str">
        <f t="shared" ca="1" si="410"/>
        <v/>
      </c>
      <c r="CF261" s="29" t="str">
        <f t="shared" ca="1" si="411"/>
        <v/>
      </c>
      <c r="CG261" s="29" t="str">
        <f t="shared" ca="1" si="412"/>
        <v/>
      </c>
      <c r="CH261" s="29" t="str">
        <f t="shared" ca="1" si="413"/>
        <v/>
      </c>
      <c r="CI261" s="29" t="str">
        <f t="shared" ca="1" si="414"/>
        <v/>
      </c>
      <c r="CJ261" s="29" t="str">
        <f t="shared" ca="1" si="415"/>
        <v/>
      </c>
      <c r="CK261" s="29" t="str">
        <f t="shared" ca="1" si="416"/>
        <v/>
      </c>
      <c r="CL261" s="29" t="str">
        <f t="shared" ca="1" si="417"/>
        <v/>
      </c>
      <c r="CM261" s="29" t="str">
        <f t="shared" ca="1" si="418"/>
        <v/>
      </c>
      <c r="CN261" s="29" t="str">
        <f t="shared" ca="1" si="419"/>
        <v/>
      </c>
      <c r="CO261" s="29" t="str">
        <f t="shared" ca="1" si="420"/>
        <v/>
      </c>
      <c r="CP261" s="29" t="str">
        <f t="shared" ca="1" si="421"/>
        <v/>
      </c>
      <c r="CQ261" s="29" t="str">
        <f t="shared" ca="1" si="422"/>
        <v/>
      </c>
      <c r="CR261" s="29" t="str">
        <f t="shared" ca="1" si="423"/>
        <v/>
      </c>
      <c r="CS261" s="29" t="str">
        <f t="shared" ca="1" si="424"/>
        <v/>
      </c>
      <c r="CT261" s="29" t="str">
        <f t="shared" ca="1" si="425"/>
        <v/>
      </c>
      <c r="CU261" s="29" t="str">
        <f t="shared" ca="1" si="426"/>
        <v/>
      </c>
      <c r="CV261" s="29" t="str">
        <f t="shared" ca="1" si="427"/>
        <v/>
      </c>
      <c r="CW261" s="29" t="str">
        <f t="shared" ca="1" si="428"/>
        <v/>
      </c>
      <c r="CX261" s="29" t="str">
        <f t="shared" ca="1" si="429"/>
        <v/>
      </c>
      <c r="CY261" s="29" t="str">
        <f t="shared" ca="1" si="430"/>
        <v/>
      </c>
      <c r="CZ261" s="29" t="str">
        <f t="shared" ca="1" si="431"/>
        <v/>
      </c>
      <c r="DA261" s="29" t="str">
        <f t="shared" ca="1" si="432"/>
        <v/>
      </c>
      <c r="DB261" s="29" t="str">
        <f t="shared" ca="1" si="433"/>
        <v/>
      </c>
      <c r="DC261" s="29" t="str">
        <f t="shared" ca="1" si="434"/>
        <v/>
      </c>
      <c r="DD261" s="29" t="str">
        <f t="shared" ca="1" si="435"/>
        <v/>
      </c>
      <c r="DE261" s="29" t="str">
        <f t="shared" ca="1" si="436"/>
        <v/>
      </c>
      <c r="DF261" s="29" t="str">
        <f t="shared" ca="1" si="437"/>
        <v/>
      </c>
      <c r="DG261" s="29" t="str">
        <f t="shared" ca="1" si="438"/>
        <v/>
      </c>
      <c r="DH261" s="29" t="str">
        <f t="shared" ca="1" si="439"/>
        <v/>
      </c>
      <c r="DI261" s="29" t="str">
        <f t="shared" ca="1" si="440"/>
        <v/>
      </c>
      <c r="DJ261" s="29" t="str">
        <f t="shared" ca="1" si="441"/>
        <v/>
      </c>
      <c r="DK261" s="29" t="str">
        <f t="shared" ca="1" si="442"/>
        <v/>
      </c>
      <c r="DL261" s="29" t="str">
        <f t="shared" ca="1" si="443"/>
        <v/>
      </c>
      <c r="DM261" s="29" t="str">
        <f t="shared" ca="1" si="444"/>
        <v/>
      </c>
      <c r="JD261">
        <f t="shared" si="145"/>
        <v>0</v>
      </c>
      <c r="JE261">
        <f t="shared" si="445"/>
        <v>0</v>
      </c>
      <c r="JF261" t="str">
        <f t="shared" ca="1" si="446"/>
        <v/>
      </c>
      <c r="JG261" t="str">
        <f t="shared" ca="1" si="447"/>
        <v/>
      </c>
      <c r="JH261" t="str">
        <f t="shared" ca="1" si="448"/>
        <v/>
      </c>
      <c r="JI261" t="str">
        <f t="shared" ca="1" si="449"/>
        <v/>
      </c>
    </row>
    <row r="262" spans="3:269" x14ac:dyDescent="0.2">
      <c r="C262" s="9">
        <f t="array" aca="1" ref="C262" ca="1">MIN(IF($L$7=0, 0, IF(INDIRECT($L$6)&gt;0, IF(ROW(INDIRECT($L$6))&gt;C261, ROW(INDIRECT($L$6)), MAXR))))</f>
        <v>9999999</v>
      </c>
      <c r="D262" s="9">
        <f t="shared" ca="1" si="85"/>
        <v>0</v>
      </c>
      <c r="E262" s="9">
        <f t="shared" ca="1" si="389"/>
        <v>0</v>
      </c>
      <c r="F262" s="105" t="str">
        <f t="shared" ca="1" si="390"/>
        <v/>
      </c>
      <c r="G262" s="7">
        <f t="shared" ca="1" si="391"/>
        <v>0</v>
      </c>
      <c r="H262" s="33">
        <f t="shared" ca="1" si="460"/>
        <v>0</v>
      </c>
      <c r="I262" s="33">
        <f t="shared" ca="1" si="460"/>
        <v>0</v>
      </c>
      <c r="J262" s="33">
        <f t="shared" ca="1" si="460"/>
        <v>0</v>
      </c>
      <c r="K262" s="33">
        <f t="shared" ca="1" si="460"/>
        <v>0</v>
      </c>
      <c r="L262" s="33">
        <f t="shared" ca="1" si="460"/>
        <v>0</v>
      </c>
      <c r="M262" s="33">
        <f t="shared" ca="1" si="460"/>
        <v>0</v>
      </c>
      <c r="N262" s="33">
        <f t="shared" ca="1" si="460"/>
        <v>0</v>
      </c>
      <c r="O262" s="33">
        <f t="shared" ca="1" si="460"/>
        <v>0</v>
      </c>
      <c r="P262" s="33">
        <f t="shared" ca="1" si="460"/>
        <v>0</v>
      </c>
      <c r="Q262" s="33">
        <f t="shared" ca="1" si="460"/>
        <v>0</v>
      </c>
      <c r="R262" s="33">
        <f t="shared" ca="1" si="459"/>
        <v>0</v>
      </c>
      <c r="S262" s="33">
        <f t="shared" ca="1" si="459"/>
        <v>0</v>
      </c>
      <c r="T262" s="33">
        <f t="shared" ca="1" si="459"/>
        <v>0</v>
      </c>
      <c r="U262" s="33">
        <f t="shared" ca="1" si="459"/>
        <v>0</v>
      </c>
      <c r="V262" s="33">
        <f t="shared" ca="1" si="459"/>
        <v>0</v>
      </c>
      <c r="W262" s="33">
        <f t="shared" ca="1" si="459"/>
        <v>0</v>
      </c>
      <c r="X262" s="33">
        <f t="shared" ca="1" si="459"/>
        <v>0</v>
      </c>
      <c r="Y262" s="33">
        <f t="shared" ca="1" si="459"/>
        <v>0</v>
      </c>
      <c r="Z262" s="33">
        <f t="shared" ca="1" si="459"/>
        <v>0</v>
      </c>
      <c r="AA262" s="33">
        <f t="shared" ca="1" si="458"/>
        <v>0</v>
      </c>
      <c r="AB262" s="33">
        <f t="shared" ca="1" si="458"/>
        <v>0</v>
      </c>
      <c r="AC262" s="33">
        <f t="shared" ca="1" si="458"/>
        <v>0</v>
      </c>
      <c r="AD262" s="33">
        <f t="shared" ca="1" si="458"/>
        <v>0</v>
      </c>
      <c r="AE262" s="33">
        <f t="shared" ca="1" si="458"/>
        <v>0</v>
      </c>
      <c r="AF262" s="33">
        <f t="shared" ca="1" si="458"/>
        <v>0</v>
      </c>
      <c r="AG262" s="33">
        <f t="shared" ca="1" si="458"/>
        <v>0</v>
      </c>
      <c r="AH262" s="33">
        <f t="shared" ca="1" si="458"/>
        <v>0</v>
      </c>
      <c r="AI262" s="33">
        <f t="shared" ca="1" si="458"/>
        <v>0</v>
      </c>
      <c r="AJ262" s="33">
        <f t="shared" ca="1" si="458"/>
        <v>0</v>
      </c>
      <c r="AK262" s="33">
        <f t="shared" ca="1" si="458"/>
        <v>0</v>
      </c>
      <c r="AL262" s="33">
        <f t="shared" ca="1" si="458"/>
        <v>0</v>
      </c>
      <c r="AM262" s="33">
        <f t="shared" ca="1" si="458"/>
        <v>0</v>
      </c>
      <c r="AN262" s="33">
        <f t="shared" ca="1" si="462"/>
        <v>0</v>
      </c>
      <c r="AO262" s="33">
        <f t="shared" ca="1" si="462"/>
        <v>0</v>
      </c>
      <c r="AP262" s="33">
        <f t="shared" ca="1" si="462"/>
        <v>0</v>
      </c>
      <c r="AQ262" s="33">
        <f t="shared" ca="1" si="462"/>
        <v>0</v>
      </c>
      <c r="AR262" s="33">
        <f t="shared" ca="1" si="462"/>
        <v>0</v>
      </c>
      <c r="AS262" s="33">
        <f t="shared" ca="1" si="462"/>
        <v>0</v>
      </c>
      <c r="AT262" s="33">
        <f t="shared" ca="1" si="462"/>
        <v>0</v>
      </c>
      <c r="AU262" s="33">
        <f t="shared" ca="1" si="455"/>
        <v>0</v>
      </c>
      <c r="AV262" s="33">
        <f t="shared" ca="1" si="455"/>
        <v>0</v>
      </c>
      <c r="AW262" s="33">
        <f t="shared" ca="1" si="455"/>
        <v>0</v>
      </c>
      <c r="AX262" s="33">
        <f t="shared" ca="1" si="455"/>
        <v>0</v>
      </c>
      <c r="AY262" s="33">
        <f t="shared" ca="1" si="455"/>
        <v>0</v>
      </c>
      <c r="AZ262" s="33">
        <f t="shared" ca="1" si="455"/>
        <v>0</v>
      </c>
      <c r="BA262" s="33">
        <f t="shared" ca="1" si="454"/>
        <v>0</v>
      </c>
      <c r="BB262" s="33">
        <f t="shared" ca="1" si="454"/>
        <v>0</v>
      </c>
      <c r="BC262" s="33">
        <f t="shared" ca="1" si="454"/>
        <v>0</v>
      </c>
      <c r="BD262" s="33">
        <f t="shared" ca="1" si="454"/>
        <v>0</v>
      </c>
      <c r="BE262" s="33">
        <f t="shared" ca="1" si="454"/>
        <v>0</v>
      </c>
      <c r="BF262" s="33">
        <f t="shared" ca="1" si="454"/>
        <v>0</v>
      </c>
      <c r="BG262" s="33">
        <f t="shared" ca="1" si="454"/>
        <v>0</v>
      </c>
      <c r="BH262" s="33"/>
      <c r="BJ262" s="148" t="str">
        <f t="shared" ca="1" si="392"/>
        <v/>
      </c>
      <c r="BL262" s="30"/>
      <c r="BN262" s="29" t="str">
        <f t="shared" ca="1" si="393"/>
        <v/>
      </c>
      <c r="BO262" s="29" t="str">
        <f t="shared" ca="1" si="394"/>
        <v/>
      </c>
      <c r="BP262" s="29" t="str">
        <f t="shared" ca="1" si="395"/>
        <v/>
      </c>
      <c r="BQ262" s="29" t="str">
        <f t="shared" ca="1" si="396"/>
        <v/>
      </c>
      <c r="BR262" s="29" t="str">
        <f t="shared" ca="1" si="397"/>
        <v/>
      </c>
      <c r="BS262" s="29" t="str">
        <f t="shared" ca="1" si="398"/>
        <v/>
      </c>
      <c r="BT262" s="29" t="str">
        <f t="shared" ca="1" si="399"/>
        <v/>
      </c>
      <c r="BU262" s="29" t="str">
        <f t="shared" ca="1" si="400"/>
        <v/>
      </c>
      <c r="BV262" s="29" t="str">
        <f t="shared" ca="1" si="401"/>
        <v/>
      </c>
      <c r="BW262" s="29" t="str">
        <f t="shared" ca="1" si="402"/>
        <v/>
      </c>
      <c r="BX262" s="29" t="str">
        <f t="shared" ca="1" si="403"/>
        <v/>
      </c>
      <c r="BY262" s="29" t="str">
        <f t="shared" ca="1" si="404"/>
        <v/>
      </c>
      <c r="BZ262" s="29" t="str">
        <f t="shared" ca="1" si="405"/>
        <v/>
      </c>
      <c r="CA262" s="29" t="str">
        <f t="shared" ca="1" si="406"/>
        <v/>
      </c>
      <c r="CB262" s="29" t="str">
        <f t="shared" ca="1" si="407"/>
        <v/>
      </c>
      <c r="CC262" s="29" t="str">
        <f t="shared" ca="1" si="408"/>
        <v/>
      </c>
      <c r="CD262" s="29" t="str">
        <f t="shared" ca="1" si="409"/>
        <v/>
      </c>
      <c r="CE262" s="29" t="str">
        <f t="shared" ca="1" si="410"/>
        <v/>
      </c>
      <c r="CF262" s="29" t="str">
        <f t="shared" ca="1" si="411"/>
        <v/>
      </c>
      <c r="CG262" s="29" t="str">
        <f t="shared" ca="1" si="412"/>
        <v/>
      </c>
      <c r="CH262" s="29" t="str">
        <f t="shared" ca="1" si="413"/>
        <v/>
      </c>
      <c r="CI262" s="29" t="str">
        <f t="shared" ca="1" si="414"/>
        <v/>
      </c>
      <c r="CJ262" s="29" t="str">
        <f t="shared" ca="1" si="415"/>
        <v/>
      </c>
      <c r="CK262" s="29" t="str">
        <f t="shared" ca="1" si="416"/>
        <v/>
      </c>
      <c r="CL262" s="29" t="str">
        <f t="shared" ca="1" si="417"/>
        <v/>
      </c>
      <c r="CM262" s="29" t="str">
        <f t="shared" ca="1" si="418"/>
        <v/>
      </c>
      <c r="CN262" s="29" t="str">
        <f t="shared" ca="1" si="419"/>
        <v/>
      </c>
      <c r="CO262" s="29" t="str">
        <f t="shared" ca="1" si="420"/>
        <v/>
      </c>
      <c r="CP262" s="29" t="str">
        <f t="shared" ca="1" si="421"/>
        <v/>
      </c>
      <c r="CQ262" s="29" t="str">
        <f t="shared" ca="1" si="422"/>
        <v/>
      </c>
      <c r="CR262" s="29" t="str">
        <f t="shared" ca="1" si="423"/>
        <v/>
      </c>
      <c r="CS262" s="29" t="str">
        <f t="shared" ca="1" si="424"/>
        <v/>
      </c>
      <c r="CT262" s="29" t="str">
        <f t="shared" ca="1" si="425"/>
        <v/>
      </c>
      <c r="CU262" s="29" t="str">
        <f t="shared" ca="1" si="426"/>
        <v/>
      </c>
      <c r="CV262" s="29" t="str">
        <f t="shared" ca="1" si="427"/>
        <v/>
      </c>
      <c r="CW262" s="29" t="str">
        <f t="shared" ca="1" si="428"/>
        <v/>
      </c>
      <c r="CX262" s="29" t="str">
        <f t="shared" ca="1" si="429"/>
        <v/>
      </c>
      <c r="CY262" s="29" t="str">
        <f t="shared" ca="1" si="430"/>
        <v/>
      </c>
      <c r="CZ262" s="29" t="str">
        <f t="shared" ca="1" si="431"/>
        <v/>
      </c>
      <c r="DA262" s="29" t="str">
        <f t="shared" ca="1" si="432"/>
        <v/>
      </c>
      <c r="DB262" s="29" t="str">
        <f t="shared" ca="1" si="433"/>
        <v/>
      </c>
      <c r="DC262" s="29" t="str">
        <f t="shared" ca="1" si="434"/>
        <v/>
      </c>
      <c r="DD262" s="29" t="str">
        <f t="shared" ca="1" si="435"/>
        <v/>
      </c>
      <c r="DE262" s="29" t="str">
        <f t="shared" ca="1" si="436"/>
        <v/>
      </c>
      <c r="DF262" s="29" t="str">
        <f t="shared" ca="1" si="437"/>
        <v/>
      </c>
      <c r="DG262" s="29" t="str">
        <f t="shared" ca="1" si="438"/>
        <v/>
      </c>
      <c r="DH262" s="29" t="str">
        <f t="shared" ca="1" si="439"/>
        <v/>
      </c>
      <c r="DI262" s="29" t="str">
        <f t="shared" ca="1" si="440"/>
        <v/>
      </c>
      <c r="DJ262" s="29" t="str">
        <f t="shared" ca="1" si="441"/>
        <v/>
      </c>
      <c r="DK262" s="29" t="str">
        <f t="shared" ca="1" si="442"/>
        <v/>
      </c>
      <c r="DL262" s="29" t="str">
        <f t="shared" ca="1" si="443"/>
        <v/>
      </c>
      <c r="DM262" s="29" t="str">
        <f t="shared" ca="1" si="444"/>
        <v/>
      </c>
      <c r="JD262">
        <f t="shared" si="145"/>
        <v>0</v>
      </c>
      <c r="JE262">
        <f t="shared" si="445"/>
        <v>0</v>
      </c>
      <c r="JF262" t="str">
        <f t="shared" ca="1" si="446"/>
        <v/>
      </c>
      <c r="JG262" t="str">
        <f t="shared" ca="1" si="447"/>
        <v/>
      </c>
      <c r="JH262" t="str">
        <f t="shared" ca="1" si="448"/>
        <v/>
      </c>
      <c r="JI262" t="str">
        <f t="shared" ca="1" si="449"/>
        <v/>
      </c>
    </row>
    <row r="263" spans="3:269" x14ac:dyDescent="0.2">
      <c r="C263" s="9">
        <f t="array" aca="1" ref="C263" ca="1">MIN(IF($L$7=0, 0, IF(INDIRECT($L$6)&gt;0, IF(ROW(INDIRECT($L$6))&gt;C262, ROW(INDIRECT($L$6)), MAXR))))</f>
        <v>9999999</v>
      </c>
      <c r="D263" s="9">
        <f t="shared" ca="1" si="85"/>
        <v>0</v>
      </c>
      <c r="E263" s="9">
        <f t="shared" ca="1" si="389"/>
        <v>0</v>
      </c>
      <c r="F263" s="105" t="str">
        <f t="shared" ca="1" si="390"/>
        <v/>
      </c>
      <c r="G263" s="7">
        <f t="shared" ca="1" si="391"/>
        <v>0</v>
      </c>
      <c r="H263" s="33">
        <f t="shared" ca="1" si="460"/>
        <v>0</v>
      </c>
      <c r="I263" s="33">
        <f t="shared" ca="1" si="460"/>
        <v>0</v>
      </c>
      <c r="J263" s="33">
        <f t="shared" ca="1" si="460"/>
        <v>0</v>
      </c>
      <c r="K263" s="33">
        <f t="shared" ca="1" si="460"/>
        <v>0</v>
      </c>
      <c r="L263" s="33">
        <f t="shared" ca="1" si="460"/>
        <v>0</v>
      </c>
      <c r="M263" s="33">
        <f t="shared" ca="1" si="460"/>
        <v>0</v>
      </c>
      <c r="N263" s="33">
        <f t="shared" ca="1" si="460"/>
        <v>0</v>
      </c>
      <c r="O263" s="33">
        <f t="shared" ca="1" si="460"/>
        <v>0</v>
      </c>
      <c r="P263" s="33">
        <f t="shared" ca="1" si="460"/>
        <v>0</v>
      </c>
      <c r="Q263" s="33">
        <f t="shared" ca="1" si="460"/>
        <v>0</v>
      </c>
      <c r="R263" s="33">
        <f t="shared" ca="1" si="459"/>
        <v>0</v>
      </c>
      <c r="S263" s="33">
        <f t="shared" ca="1" si="459"/>
        <v>0</v>
      </c>
      <c r="T263" s="33">
        <f t="shared" ca="1" si="459"/>
        <v>0</v>
      </c>
      <c r="U263" s="33">
        <f t="shared" ca="1" si="459"/>
        <v>0</v>
      </c>
      <c r="V263" s="33">
        <f t="shared" ca="1" si="459"/>
        <v>0</v>
      </c>
      <c r="W263" s="33">
        <f t="shared" ca="1" si="459"/>
        <v>0</v>
      </c>
      <c r="X263" s="33">
        <f t="shared" ca="1" si="459"/>
        <v>0</v>
      </c>
      <c r="Y263" s="33">
        <f t="shared" ca="1" si="459"/>
        <v>0</v>
      </c>
      <c r="Z263" s="33">
        <f t="shared" ca="1" si="459"/>
        <v>0</v>
      </c>
      <c r="AA263" s="33">
        <f t="shared" ca="1" si="458"/>
        <v>0</v>
      </c>
      <c r="AB263" s="33">
        <f t="shared" ca="1" si="458"/>
        <v>0</v>
      </c>
      <c r="AC263" s="33">
        <f t="shared" ca="1" si="458"/>
        <v>0</v>
      </c>
      <c r="AD263" s="33">
        <f t="shared" ca="1" si="458"/>
        <v>0</v>
      </c>
      <c r="AE263" s="33">
        <f t="shared" ca="1" si="458"/>
        <v>0</v>
      </c>
      <c r="AF263" s="33">
        <f t="shared" ca="1" si="458"/>
        <v>0</v>
      </c>
      <c r="AG263" s="33">
        <f t="shared" ca="1" si="458"/>
        <v>0</v>
      </c>
      <c r="AH263" s="33">
        <f t="shared" ca="1" si="458"/>
        <v>0</v>
      </c>
      <c r="AI263" s="33">
        <f t="shared" ca="1" si="458"/>
        <v>0</v>
      </c>
      <c r="AJ263" s="33">
        <f t="shared" ca="1" si="458"/>
        <v>0</v>
      </c>
      <c r="AK263" s="33">
        <f t="shared" ca="1" si="458"/>
        <v>0</v>
      </c>
      <c r="AL263" s="33">
        <f t="shared" ca="1" si="458"/>
        <v>0</v>
      </c>
      <c r="AM263" s="33">
        <f t="shared" ca="1" si="458"/>
        <v>0</v>
      </c>
      <c r="AN263" s="33">
        <f t="shared" ca="1" si="462"/>
        <v>0</v>
      </c>
      <c r="AO263" s="33">
        <f t="shared" ca="1" si="462"/>
        <v>0</v>
      </c>
      <c r="AP263" s="33">
        <f t="shared" ca="1" si="462"/>
        <v>0</v>
      </c>
      <c r="AQ263" s="33">
        <f t="shared" ca="1" si="462"/>
        <v>0</v>
      </c>
      <c r="AR263" s="33">
        <f t="shared" ca="1" si="462"/>
        <v>0</v>
      </c>
      <c r="AS263" s="33">
        <f t="shared" ca="1" si="462"/>
        <v>0</v>
      </c>
      <c r="AT263" s="33">
        <f t="shared" ca="1" si="462"/>
        <v>0</v>
      </c>
      <c r="AU263" s="33">
        <f t="shared" ca="1" si="455"/>
        <v>0</v>
      </c>
      <c r="AV263" s="33">
        <f t="shared" ca="1" si="455"/>
        <v>0</v>
      </c>
      <c r="AW263" s="33">
        <f t="shared" ca="1" si="455"/>
        <v>0</v>
      </c>
      <c r="AX263" s="33">
        <f t="shared" ca="1" si="455"/>
        <v>0</v>
      </c>
      <c r="AY263" s="33">
        <f t="shared" ca="1" si="455"/>
        <v>0</v>
      </c>
      <c r="AZ263" s="33">
        <f t="shared" ca="1" si="455"/>
        <v>0</v>
      </c>
      <c r="BA263" s="33">
        <f t="shared" ca="1" si="454"/>
        <v>0</v>
      </c>
      <c r="BB263" s="33">
        <f t="shared" ca="1" si="454"/>
        <v>0</v>
      </c>
      <c r="BC263" s="33">
        <f t="shared" ca="1" si="454"/>
        <v>0</v>
      </c>
      <c r="BD263" s="33">
        <f t="shared" ca="1" si="454"/>
        <v>0</v>
      </c>
      <c r="BE263" s="33">
        <f t="shared" ca="1" si="454"/>
        <v>0</v>
      </c>
      <c r="BF263" s="33">
        <f t="shared" ca="1" si="454"/>
        <v>0</v>
      </c>
      <c r="BG263" s="33">
        <f t="shared" ca="1" si="454"/>
        <v>0</v>
      </c>
      <c r="BH263" s="33"/>
      <c r="BJ263" s="148" t="str">
        <f t="shared" ca="1" si="392"/>
        <v/>
      </c>
      <c r="BL263" s="30"/>
      <c r="BN263" s="29" t="str">
        <f t="shared" ca="1" si="393"/>
        <v/>
      </c>
      <c r="BO263" s="29" t="str">
        <f t="shared" ca="1" si="394"/>
        <v/>
      </c>
      <c r="BP263" s="29" t="str">
        <f t="shared" ca="1" si="395"/>
        <v/>
      </c>
      <c r="BQ263" s="29" t="str">
        <f t="shared" ca="1" si="396"/>
        <v/>
      </c>
      <c r="BR263" s="29" t="str">
        <f t="shared" ca="1" si="397"/>
        <v/>
      </c>
      <c r="BS263" s="29" t="str">
        <f t="shared" ca="1" si="398"/>
        <v/>
      </c>
      <c r="BT263" s="29" t="str">
        <f t="shared" ca="1" si="399"/>
        <v/>
      </c>
      <c r="BU263" s="29" t="str">
        <f t="shared" ca="1" si="400"/>
        <v/>
      </c>
      <c r="BV263" s="29" t="str">
        <f t="shared" ca="1" si="401"/>
        <v/>
      </c>
      <c r="BW263" s="29" t="str">
        <f t="shared" ca="1" si="402"/>
        <v/>
      </c>
      <c r="BX263" s="29" t="str">
        <f t="shared" ca="1" si="403"/>
        <v/>
      </c>
      <c r="BY263" s="29" t="str">
        <f t="shared" ca="1" si="404"/>
        <v/>
      </c>
      <c r="BZ263" s="29" t="str">
        <f t="shared" ca="1" si="405"/>
        <v/>
      </c>
      <c r="CA263" s="29" t="str">
        <f t="shared" ca="1" si="406"/>
        <v/>
      </c>
      <c r="CB263" s="29" t="str">
        <f t="shared" ca="1" si="407"/>
        <v/>
      </c>
      <c r="CC263" s="29" t="str">
        <f t="shared" ca="1" si="408"/>
        <v/>
      </c>
      <c r="CD263" s="29" t="str">
        <f t="shared" ca="1" si="409"/>
        <v/>
      </c>
      <c r="CE263" s="29" t="str">
        <f t="shared" ca="1" si="410"/>
        <v/>
      </c>
      <c r="CF263" s="29" t="str">
        <f t="shared" ca="1" si="411"/>
        <v/>
      </c>
      <c r="CG263" s="29" t="str">
        <f t="shared" ca="1" si="412"/>
        <v/>
      </c>
      <c r="CH263" s="29" t="str">
        <f t="shared" ca="1" si="413"/>
        <v/>
      </c>
      <c r="CI263" s="29" t="str">
        <f t="shared" ca="1" si="414"/>
        <v/>
      </c>
      <c r="CJ263" s="29" t="str">
        <f t="shared" ca="1" si="415"/>
        <v/>
      </c>
      <c r="CK263" s="29" t="str">
        <f t="shared" ca="1" si="416"/>
        <v/>
      </c>
      <c r="CL263" s="29" t="str">
        <f t="shared" ca="1" si="417"/>
        <v/>
      </c>
      <c r="CM263" s="29" t="str">
        <f t="shared" ca="1" si="418"/>
        <v/>
      </c>
      <c r="CN263" s="29" t="str">
        <f t="shared" ca="1" si="419"/>
        <v/>
      </c>
      <c r="CO263" s="29" t="str">
        <f t="shared" ca="1" si="420"/>
        <v/>
      </c>
      <c r="CP263" s="29" t="str">
        <f t="shared" ca="1" si="421"/>
        <v/>
      </c>
      <c r="CQ263" s="29" t="str">
        <f t="shared" ca="1" si="422"/>
        <v/>
      </c>
      <c r="CR263" s="29" t="str">
        <f t="shared" ca="1" si="423"/>
        <v/>
      </c>
      <c r="CS263" s="29" t="str">
        <f t="shared" ca="1" si="424"/>
        <v/>
      </c>
      <c r="CT263" s="29" t="str">
        <f t="shared" ca="1" si="425"/>
        <v/>
      </c>
      <c r="CU263" s="29" t="str">
        <f t="shared" ca="1" si="426"/>
        <v/>
      </c>
      <c r="CV263" s="29" t="str">
        <f t="shared" ca="1" si="427"/>
        <v/>
      </c>
      <c r="CW263" s="29" t="str">
        <f t="shared" ca="1" si="428"/>
        <v/>
      </c>
      <c r="CX263" s="29" t="str">
        <f t="shared" ca="1" si="429"/>
        <v/>
      </c>
      <c r="CY263" s="29" t="str">
        <f t="shared" ca="1" si="430"/>
        <v/>
      </c>
      <c r="CZ263" s="29" t="str">
        <f t="shared" ca="1" si="431"/>
        <v/>
      </c>
      <c r="DA263" s="29" t="str">
        <f t="shared" ca="1" si="432"/>
        <v/>
      </c>
      <c r="DB263" s="29" t="str">
        <f t="shared" ca="1" si="433"/>
        <v/>
      </c>
      <c r="DC263" s="29" t="str">
        <f t="shared" ca="1" si="434"/>
        <v/>
      </c>
      <c r="DD263" s="29" t="str">
        <f t="shared" ca="1" si="435"/>
        <v/>
      </c>
      <c r="DE263" s="29" t="str">
        <f t="shared" ca="1" si="436"/>
        <v/>
      </c>
      <c r="DF263" s="29" t="str">
        <f t="shared" ca="1" si="437"/>
        <v/>
      </c>
      <c r="DG263" s="29" t="str">
        <f t="shared" ca="1" si="438"/>
        <v/>
      </c>
      <c r="DH263" s="29" t="str">
        <f t="shared" ca="1" si="439"/>
        <v/>
      </c>
      <c r="DI263" s="29" t="str">
        <f t="shared" ca="1" si="440"/>
        <v/>
      </c>
      <c r="DJ263" s="29" t="str">
        <f t="shared" ca="1" si="441"/>
        <v/>
      </c>
      <c r="DK263" s="29" t="str">
        <f t="shared" ca="1" si="442"/>
        <v/>
      </c>
      <c r="DL263" s="29" t="str">
        <f t="shared" ca="1" si="443"/>
        <v/>
      </c>
      <c r="DM263" s="29" t="str">
        <f t="shared" ca="1" si="444"/>
        <v/>
      </c>
      <c r="JD263">
        <f t="shared" si="145"/>
        <v>0</v>
      </c>
      <c r="JE263">
        <f t="shared" si="445"/>
        <v>0</v>
      </c>
      <c r="JF263" t="str">
        <f t="shared" ca="1" si="446"/>
        <v/>
      </c>
      <c r="JG263" t="str">
        <f t="shared" ca="1" si="447"/>
        <v/>
      </c>
      <c r="JH263" t="str">
        <f t="shared" ca="1" si="448"/>
        <v/>
      </c>
      <c r="JI263" t="str">
        <f t="shared" ca="1" si="449"/>
        <v/>
      </c>
    </row>
    <row r="264" spans="3:269" x14ac:dyDescent="0.2">
      <c r="C264" s="9">
        <f t="array" aca="1" ref="C264" ca="1">MIN(IF($L$7=0, 0, IF(INDIRECT($L$6)&gt;0, IF(ROW(INDIRECT($L$6))&gt;C263, ROW(INDIRECT($L$6)), MAXR))))</f>
        <v>9999999</v>
      </c>
      <c r="D264" s="9">
        <f t="shared" ca="1" si="85"/>
        <v>0</v>
      </c>
      <c r="E264" s="9">
        <f t="shared" ca="1" si="389"/>
        <v>0</v>
      </c>
      <c r="F264" s="105" t="str">
        <f t="shared" ca="1" si="390"/>
        <v/>
      </c>
      <c r="G264" s="7">
        <f t="shared" ca="1" si="391"/>
        <v>0</v>
      </c>
      <c r="H264" s="33">
        <f t="shared" ca="1" si="460"/>
        <v>0</v>
      </c>
      <c r="I264" s="33">
        <f t="shared" ca="1" si="460"/>
        <v>0</v>
      </c>
      <c r="J264" s="33">
        <f t="shared" ca="1" si="460"/>
        <v>0</v>
      </c>
      <c r="K264" s="33">
        <f t="shared" ca="1" si="460"/>
        <v>0</v>
      </c>
      <c r="L264" s="33">
        <f t="shared" ca="1" si="460"/>
        <v>0</v>
      </c>
      <c r="M264" s="33">
        <f t="shared" ca="1" si="460"/>
        <v>0</v>
      </c>
      <c r="N264" s="33">
        <f t="shared" ca="1" si="460"/>
        <v>0</v>
      </c>
      <c r="O264" s="33">
        <f t="shared" ca="1" si="460"/>
        <v>0</v>
      </c>
      <c r="P264" s="33">
        <f t="shared" ca="1" si="460"/>
        <v>0</v>
      </c>
      <c r="Q264" s="33">
        <f t="shared" ca="1" si="460"/>
        <v>0</v>
      </c>
      <c r="R264" s="33">
        <f t="shared" ca="1" si="459"/>
        <v>0</v>
      </c>
      <c r="S264" s="33">
        <f t="shared" ca="1" si="459"/>
        <v>0</v>
      </c>
      <c r="T264" s="33">
        <f t="shared" ca="1" si="459"/>
        <v>0</v>
      </c>
      <c r="U264" s="33">
        <f t="shared" ca="1" si="459"/>
        <v>0</v>
      </c>
      <c r="V264" s="33">
        <f t="shared" ca="1" si="459"/>
        <v>0</v>
      </c>
      <c r="W264" s="33">
        <f t="shared" ca="1" si="459"/>
        <v>0</v>
      </c>
      <c r="X264" s="33">
        <f t="shared" ca="1" si="459"/>
        <v>0</v>
      </c>
      <c r="Y264" s="33">
        <f t="shared" ca="1" si="459"/>
        <v>0</v>
      </c>
      <c r="Z264" s="33">
        <f t="shared" ca="1" si="459"/>
        <v>0</v>
      </c>
      <c r="AA264" s="33">
        <f t="shared" ca="1" si="458"/>
        <v>0</v>
      </c>
      <c r="AB264" s="33">
        <f t="shared" ca="1" si="458"/>
        <v>0</v>
      </c>
      <c r="AC264" s="33">
        <f t="shared" ca="1" si="458"/>
        <v>0</v>
      </c>
      <c r="AD264" s="33">
        <f t="shared" ca="1" si="458"/>
        <v>0</v>
      </c>
      <c r="AE264" s="33">
        <f t="shared" ca="1" si="458"/>
        <v>0</v>
      </c>
      <c r="AF264" s="33">
        <f t="shared" ca="1" si="458"/>
        <v>0</v>
      </c>
      <c r="AG264" s="33">
        <f t="shared" ca="1" si="458"/>
        <v>0</v>
      </c>
      <c r="AH264" s="33">
        <f t="shared" ca="1" si="458"/>
        <v>0</v>
      </c>
      <c r="AI264" s="33">
        <f t="shared" ca="1" si="458"/>
        <v>0</v>
      </c>
      <c r="AJ264" s="33">
        <f t="shared" ca="1" si="458"/>
        <v>0</v>
      </c>
      <c r="AK264" s="33">
        <f t="shared" ca="1" si="458"/>
        <v>0</v>
      </c>
      <c r="AL264" s="33">
        <f t="shared" ca="1" si="458"/>
        <v>0</v>
      </c>
      <c r="AM264" s="33">
        <f t="shared" ca="1" si="458"/>
        <v>0</v>
      </c>
      <c r="AN264" s="33">
        <f t="shared" ca="1" si="462"/>
        <v>0</v>
      </c>
      <c r="AO264" s="33">
        <f t="shared" ca="1" si="462"/>
        <v>0</v>
      </c>
      <c r="AP264" s="33">
        <f t="shared" ca="1" si="462"/>
        <v>0</v>
      </c>
      <c r="AQ264" s="33">
        <f t="shared" ca="1" si="462"/>
        <v>0</v>
      </c>
      <c r="AR264" s="33">
        <f t="shared" ca="1" si="462"/>
        <v>0</v>
      </c>
      <c r="AS264" s="33">
        <f t="shared" ca="1" si="462"/>
        <v>0</v>
      </c>
      <c r="AT264" s="33">
        <f t="shared" ca="1" si="462"/>
        <v>0</v>
      </c>
      <c r="AU264" s="33">
        <f t="shared" ca="1" si="455"/>
        <v>0</v>
      </c>
      <c r="AV264" s="33">
        <f t="shared" ca="1" si="455"/>
        <v>0</v>
      </c>
      <c r="AW264" s="33">
        <f t="shared" ca="1" si="455"/>
        <v>0</v>
      </c>
      <c r="AX264" s="33">
        <f t="shared" ca="1" si="455"/>
        <v>0</v>
      </c>
      <c r="AY264" s="33">
        <f t="shared" ca="1" si="455"/>
        <v>0</v>
      </c>
      <c r="AZ264" s="33">
        <f t="shared" ca="1" si="455"/>
        <v>0</v>
      </c>
      <c r="BA264" s="33">
        <f t="shared" ca="1" si="454"/>
        <v>0</v>
      </c>
      <c r="BB264" s="33">
        <f t="shared" ca="1" si="454"/>
        <v>0</v>
      </c>
      <c r="BC264" s="33">
        <f t="shared" ca="1" si="454"/>
        <v>0</v>
      </c>
      <c r="BD264" s="33">
        <f t="shared" ca="1" si="454"/>
        <v>0</v>
      </c>
      <c r="BE264" s="33">
        <f t="shared" ca="1" si="454"/>
        <v>0</v>
      </c>
      <c r="BF264" s="33">
        <f t="shared" ca="1" si="454"/>
        <v>0</v>
      </c>
      <c r="BG264" s="33">
        <f t="shared" ca="1" si="454"/>
        <v>0</v>
      </c>
      <c r="BH264" s="33"/>
      <c r="BJ264" s="148" t="str">
        <f t="shared" ca="1" si="392"/>
        <v/>
      </c>
      <c r="BL264" s="30"/>
      <c r="BN264" s="29" t="str">
        <f t="shared" ca="1" si="393"/>
        <v/>
      </c>
      <c r="BO264" s="29" t="str">
        <f t="shared" ca="1" si="394"/>
        <v/>
      </c>
      <c r="BP264" s="29" t="str">
        <f t="shared" ca="1" si="395"/>
        <v/>
      </c>
      <c r="BQ264" s="29" t="str">
        <f t="shared" ca="1" si="396"/>
        <v/>
      </c>
      <c r="BR264" s="29" t="str">
        <f t="shared" ca="1" si="397"/>
        <v/>
      </c>
      <c r="BS264" s="29" t="str">
        <f t="shared" ca="1" si="398"/>
        <v/>
      </c>
      <c r="BT264" s="29" t="str">
        <f t="shared" ca="1" si="399"/>
        <v/>
      </c>
      <c r="BU264" s="29" t="str">
        <f t="shared" ca="1" si="400"/>
        <v/>
      </c>
      <c r="BV264" s="29" t="str">
        <f t="shared" ca="1" si="401"/>
        <v/>
      </c>
      <c r="BW264" s="29" t="str">
        <f t="shared" ca="1" si="402"/>
        <v/>
      </c>
      <c r="BX264" s="29" t="str">
        <f t="shared" ca="1" si="403"/>
        <v/>
      </c>
      <c r="BY264" s="29" t="str">
        <f t="shared" ca="1" si="404"/>
        <v/>
      </c>
      <c r="BZ264" s="29" t="str">
        <f t="shared" ca="1" si="405"/>
        <v/>
      </c>
      <c r="CA264" s="29" t="str">
        <f t="shared" ca="1" si="406"/>
        <v/>
      </c>
      <c r="CB264" s="29" t="str">
        <f t="shared" ca="1" si="407"/>
        <v/>
      </c>
      <c r="CC264" s="29" t="str">
        <f t="shared" ca="1" si="408"/>
        <v/>
      </c>
      <c r="CD264" s="29" t="str">
        <f t="shared" ca="1" si="409"/>
        <v/>
      </c>
      <c r="CE264" s="29" t="str">
        <f t="shared" ca="1" si="410"/>
        <v/>
      </c>
      <c r="CF264" s="29" t="str">
        <f t="shared" ca="1" si="411"/>
        <v/>
      </c>
      <c r="CG264" s="29" t="str">
        <f t="shared" ca="1" si="412"/>
        <v/>
      </c>
      <c r="CH264" s="29" t="str">
        <f t="shared" ca="1" si="413"/>
        <v/>
      </c>
      <c r="CI264" s="29" t="str">
        <f t="shared" ca="1" si="414"/>
        <v/>
      </c>
      <c r="CJ264" s="29" t="str">
        <f t="shared" ca="1" si="415"/>
        <v/>
      </c>
      <c r="CK264" s="29" t="str">
        <f t="shared" ca="1" si="416"/>
        <v/>
      </c>
      <c r="CL264" s="29" t="str">
        <f t="shared" ca="1" si="417"/>
        <v/>
      </c>
      <c r="CM264" s="29" t="str">
        <f t="shared" ca="1" si="418"/>
        <v/>
      </c>
      <c r="CN264" s="29" t="str">
        <f t="shared" ca="1" si="419"/>
        <v/>
      </c>
      <c r="CO264" s="29" t="str">
        <f t="shared" ca="1" si="420"/>
        <v/>
      </c>
      <c r="CP264" s="29" t="str">
        <f t="shared" ca="1" si="421"/>
        <v/>
      </c>
      <c r="CQ264" s="29" t="str">
        <f t="shared" ca="1" si="422"/>
        <v/>
      </c>
      <c r="CR264" s="29" t="str">
        <f t="shared" ca="1" si="423"/>
        <v/>
      </c>
      <c r="CS264" s="29" t="str">
        <f t="shared" ca="1" si="424"/>
        <v/>
      </c>
      <c r="CT264" s="29" t="str">
        <f t="shared" ca="1" si="425"/>
        <v/>
      </c>
      <c r="CU264" s="29" t="str">
        <f t="shared" ca="1" si="426"/>
        <v/>
      </c>
      <c r="CV264" s="29" t="str">
        <f t="shared" ca="1" si="427"/>
        <v/>
      </c>
      <c r="CW264" s="29" t="str">
        <f t="shared" ca="1" si="428"/>
        <v/>
      </c>
      <c r="CX264" s="29" t="str">
        <f t="shared" ca="1" si="429"/>
        <v/>
      </c>
      <c r="CY264" s="29" t="str">
        <f t="shared" ca="1" si="430"/>
        <v/>
      </c>
      <c r="CZ264" s="29" t="str">
        <f t="shared" ca="1" si="431"/>
        <v/>
      </c>
      <c r="DA264" s="29" t="str">
        <f t="shared" ca="1" si="432"/>
        <v/>
      </c>
      <c r="DB264" s="29" t="str">
        <f t="shared" ca="1" si="433"/>
        <v/>
      </c>
      <c r="DC264" s="29" t="str">
        <f t="shared" ca="1" si="434"/>
        <v/>
      </c>
      <c r="DD264" s="29" t="str">
        <f t="shared" ca="1" si="435"/>
        <v/>
      </c>
      <c r="DE264" s="29" t="str">
        <f t="shared" ca="1" si="436"/>
        <v/>
      </c>
      <c r="DF264" s="29" t="str">
        <f t="shared" ca="1" si="437"/>
        <v/>
      </c>
      <c r="DG264" s="29" t="str">
        <f t="shared" ca="1" si="438"/>
        <v/>
      </c>
      <c r="DH264" s="29" t="str">
        <f t="shared" ca="1" si="439"/>
        <v/>
      </c>
      <c r="DI264" s="29" t="str">
        <f t="shared" ca="1" si="440"/>
        <v/>
      </c>
      <c r="DJ264" s="29" t="str">
        <f t="shared" ca="1" si="441"/>
        <v/>
      </c>
      <c r="DK264" s="29" t="str">
        <f t="shared" ca="1" si="442"/>
        <v/>
      </c>
      <c r="DL264" s="29" t="str">
        <f t="shared" ca="1" si="443"/>
        <v/>
      </c>
      <c r="DM264" s="29" t="str">
        <f t="shared" ca="1" si="444"/>
        <v/>
      </c>
      <c r="JD264">
        <f t="shared" si="145"/>
        <v>0</v>
      </c>
      <c r="JE264">
        <f t="shared" si="445"/>
        <v>0</v>
      </c>
      <c r="JF264" t="str">
        <f t="shared" ca="1" si="446"/>
        <v/>
      </c>
      <c r="JG264" t="str">
        <f t="shared" ca="1" si="447"/>
        <v/>
      </c>
      <c r="JH264" t="str">
        <f t="shared" ca="1" si="448"/>
        <v/>
      </c>
      <c r="JI264" t="str">
        <f t="shared" ca="1" si="449"/>
        <v/>
      </c>
    </row>
    <row r="265" spans="3:269" x14ac:dyDescent="0.2">
      <c r="C265" s="9">
        <f t="array" aca="1" ref="C265" ca="1">MIN(IF($L$7=0, 0, IF(INDIRECT($L$6)&gt;0, IF(ROW(INDIRECT($L$6))&gt;C264, ROW(INDIRECT($L$6)), MAXR))))</f>
        <v>9999999</v>
      </c>
      <c r="D265" s="9">
        <f t="shared" ca="1" si="85"/>
        <v>0</v>
      </c>
      <c r="E265" s="9">
        <f t="shared" ca="1" si="389"/>
        <v>0</v>
      </c>
      <c r="F265" s="105" t="str">
        <f t="shared" ca="1" si="390"/>
        <v/>
      </c>
      <c r="G265" s="7">
        <f t="shared" ca="1" si="391"/>
        <v>0</v>
      </c>
      <c r="H265" s="33">
        <f t="shared" ca="1" si="460"/>
        <v>0</v>
      </c>
      <c r="I265" s="33">
        <f t="shared" ca="1" si="460"/>
        <v>0</v>
      </c>
      <c r="J265" s="33">
        <f t="shared" ca="1" si="460"/>
        <v>0</v>
      </c>
      <c r="K265" s="33">
        <f t="shared" ca="1" si="460"/>
        <v>0</v>
      </c>
      <c r="L265" s="33">
        <f t="shared" ca="1" si="460"/>
        <v>0</v>
      </c>
      <c r="M265" s="33">
        <f t="shared" ca="1" si="460"/>
        <v>0</v>
      </c>
      <c r="N265" s="33">
        <f t="shared" ca="1" si="460"/>
        <v>0</v>
      </c>
      <c r="O265" s="33">
        <f t="shared" ca="1" si="460"/>
        <v>0</v>
      </c>
      <c r="P265" s="33">
        <f t="shared" ca="1" si="460"/>
        <v>0</v>
      </c>
      <c r="Q265" s="33">
        <f t="shared" ca="1" si="460"/>
        <v>0</v>
      </c>
      <c r="R265" s="33">
        <f t="shared" ca="1" si="459"/>
        <v>0</v>
      </c>
      <c r="S265" s="33">
        <f t="shared" ca="1" si="459"/>
        <v>0</v>
      </c>
      <c r="T265" s="33">
        <f t="shared" ca="1" si="459"/>
        <v>0</v>
      </c>
      <c r="U265" s="33">
        <f t="shared" ca="1" si="459"/>
        <v>0</v>
      </c>
      <c r="V265" s="33">
        <f t="shared" ca="1" si="459"/>
        <v>0</v>
      </c>
      <c r="W265" s="33">
        <f t="shared" ca="1" si="459"/>
        <v>0</v>
      </c>
      <c r="X265" s="33">
        <f t="shared" ca="1" si="459"/>
        <v>0</v>
      </c>
      <c r="Y265" s="33">
        <f t="shared" ca="1" si="459"/>
        <v>0</v>
      </c>
      <c r="Z265" s="33">
        <f t="shared" ca="1" si="459"/>
        <v>0</v>
      </c>
      <c r="AA265" s="33">
        <f t="shared" ca="1" si="458"/>
        <v>0</v>
      </c>
      <c r="AB265" s="33">
        <f t="shared" ca="1" si="458"/>
        <v>0</v>
      </c>
      <c r="AC265" s="33">
        <f t="shared" ca="1" si="458"/>
        <v>0</v>
      </c>
      <c r="AD265" s="33">
        <f t="shared" ca="1" si="458"/>
        <v>0</v>
      </c>
      <c r="AE265" s="33">
        <f t="shared" ca="1" si="458"/>
        <v>0</v>
      </c>
      <c r="AF265" s="33">
        <f t="shared" ca="1" si="458"/>
        <v>0</v>
      </c>
      <c r="AG265" s="33">
        <f t="shared" ca="1" si="458"/>
        <v>0</v>
      </c>
      <c r="AH265" s="33">
        <f t="shared" ca="1" si="458"/>
        <v>0</v>
      </c>
      <c r="AI265" s="33">
        <f t="shared" ca="1" si="458"/>
        <v>0</v>
      </c>
      <c r="AJ265" s="33">
        <f t="shared" ca="1" si="458"/>
        <v>0</v>
      </c>
      <c r="AK265" s="33">
        <f t="shared" ca="1" si="458"/>
        <v>0</v>
      </c>
      <c r="AL265" s="33">
        <f t="shared" ca="1" si="458"/>
        <v>0</v>
      </c>
      <c r="AM265" s="33">
        <f t="shared" ca="1" si="458"/>
        <v>0</v>
      </c>
      <c r="AN265" s="33">
        <f t="shared" ca="1" si="462"/>
        <v>0</v>
      </c>
      <c r="AO265" s="33">
        <f t="shared" ca="1" si="462"/>
        <v>0</v>
      </c>
      <c r="AP265" s="33">
        <f t="shared" ca="1" si="462"/>
        <v>0</v>
      </c>
      <c r="AQ265" s="33">
        <f t="shared" ca="1" si="462"/>
        <v>0</v>
      </c>
      <c r="AR265" s="33">
        <f t="shared" ca="1" si="462"/>
        <v>0</v>
      </c>
      <c r="AS265" s="33">
        <f t="shared" ca="1" si="462"/>
        <v>0</v>
      </c>
      <c r="AT265" s="33">
        <f t="shared" ca="1" si="462"/>
        <v>0</v>
      </c>
      <c r="AU265" s="33">
        <f t="shared" ca="1" si="455"/>
        <v>0</v>
      </c>
      <c r="AV265" s="33">
        <f t="shared" ca="1" si="455"/>
        <v>0</v>
      </c>
      <c r="AW265" s="33">
        <f t="shared" ca="1" si="455"/>
        <v>0</v>
      </c>
      <c r="AX265" s="33">
        <f t="shared" ca="1" si="455"/>
        <v>0</v>
      </c>
      <c r="AY265" s="33">
        <f t="shared" ca="1" si="455"/>
        <v>0</v>
      </c>
      <c r="AZ265" s="33">
        <f t="shared" ca="1" si="455"/>
        <v>0</v>
      </c>
      <c r="BA265" s="33">
        <f t="shared" ca="1" si="454"/>
        <v>0</v>
      </c>
      <c r="BB265" s="33">
        <f t="shared" ca="1" si="454"/>
        <v>0</v>
      </c>
      <c r="BC265" s="33">
        <f t="shared" ca="1" si="454"/>
        <v>0</v>
      </c>
      <c r="BD265" s="33">
        <f t="shared" ca="1" si="454"/>
        <v>0</v>
      </c>
      <c r="BE265" s="33">
        <f t="shared" ca="1" si="454"/>
        <v>0</v>
      </c>
      <c r="BF265" s="33">
        <f t="shared" ca="1" si="454"/>
        <v>0</v>
      </c>
      <c r="BG265" s="33">
        <f t="shared" ca="1" si="454"/>
        <v>0</v>
      </c>
      <c r="BH265" s="33"/>
      <c r="BJ265" s="148" t="str">
        <f t="shared" ca="1" si="392"/>
        <v/>
      </c>
      <c r="BL265" s="30"/>
      <c r="BN265" s="29" t="str">
        <f t="shared" ca="1" si="393"/>
        <v/>
      </c>
      <c r="BO265" s="29" t="str">
        <f t="shared" ca="1" si="394"/>
        <v/>
      </c>
      <c r="BP265" s="29" t="str">
        <f t="shared" ca="1" si="395"/>
        <v/>
      </c>
      <c r="BQ265" s="29" t="str">
        <f t="shared" ca="1" si="396"/>
        <v/>
      </c>
      <c r="BR265" s="29" t="str">
        <f t="shared" ca="1" si="397"/>
        <v/>
      </c>
      <c r="BS265" s="29" t="str">
        <f t="shared" ca="1" si="398"/>
        <v/>
      </c>
      <c r="BT265" s="29" t="str">
        <f t="shared" ca="1" si="399"/>
        <v/>
      </c>
      <c r="BU265" s="29" t="str">
        <f t="shared" ca="1" si="400"/>
        <v/>
      </c>
      <c r="BV265" s="29" t="str">
        <f t="shared" ca="1" si="401"/>
        <v/>
      </c>
      <c r="BW265" s="29" t="str">
        <f t="shared" ca="1" si="402"/>
        <v/>
      </c>
      <c r="BX265" s="29" t="str">
        <f t="shared" ca="1" si="403"/>
        <v/>
      </c>
      <c r="BY265" s="29" t="str">
        <f t="shared" ca="1" si="404"/>
        <v/>
      </c>
      <c r="BZ265" s="29" t="str">
        <f t="shared" ca="1" si="405"/>
        <v/>
      </c>
      <c r="CA265" s="29" t="str">
        <f t="shared" ca="1" si="406"/>
        <v/>
      </c>
      <c r="CB265" s="29" t="str">
        <f t="shared" ca="1" si="407"/>
        <v/>
      </c>
      <c r="CC265" s="29" t="str">
        <f t="shared" ca="1" si="408"/>
        <v/>
      </c>
      <c r="CD265" s="29" t="str">
        <f t="shared" ca="1" si="409"/>
        <v/>
      </c>
      <c r="CE265" s="29" t="str">
        <f t="shared" ca="1" si="410"/>
        <v/>
      </c>
      <c r="CF265" s="29" t="str">
        <f t="shared" ca="1" si="411"/>
        <v/>
      </c>
      <c r="CG265" s="29" t="str">
        <f t="shared" ca="1" si="412"/>
        <v/>
      </c>
      <c r="CH265" s="29" t="str">
        <f t="shared" ca="1" si="413"/>
        <v/>
      </c>
      <c r="CI265" s="29" t="str">
        <f t="shared" ca="1" si="414"/>
        <v/>
      </c>
      <c r="CJ265" s="29" t="str">
        <f t="shared" ca="1" si="415"/>
        <v/>
      </c>
      <c r="CK265" s="29" t="str">
        <f t="shared" ca="1" si="416"/>
        <v/>
      </c>
      <c r="CL265" s="29" t="str">
        <f t="shared" ca="1" si="417"/>
        <v/>
      </c>
      <c r="CM265" s="29" t="str">
        <f t="shared" ca="1" si="418"/>
        <v/>
      </c>
      <c r="CN265" s="29" t="str">
        <f t="shared" ca="1" si="419"/>
        <v/>
      </c>
      <c r="CO265" s="29" t="str">
        <f t="shared" ca="1" si="420"/>
        <v/>
      </c>
      <c r="CP265" s="29" t="str">
        <f t="shared" ca="1" si="421"/>
        <v/>
      </c>
      <c r="CQ265" s="29" t="str">
        <f t="shared" ca="1" si="422"/>
        <v/>
      </c>
      <c r="CR265" s="29" t="str">
        <f t="shared" ca="1" si="423"/>
        <v/>
      </c>
      <c r="CS265" s="29" t="str">
        <f t="shared" ca="1" si="424"/>
        <v/>
      </c>
      <c r="CT265" s="29" t="str">
        <f t="shared" ca="1" si="425"/>
        <v/>
      </c>
      <c r="CU265" s="29" t="str">
        <f t="shared" ca="1" si="426"/>
        <v/>
      </c>
      <c r="CV265" s="29" t="str">
        <f t="shared" ca="1" si="427"/>
        <v/>
      </c>
      <c r="CW265" s="29" t="str">
        <f t="shared" ca="1" si="428"/>
        <v/>
      </c>
      <c r="CX265" s="29" t="str">
        <f t="shared" ca="1" si="429"/>
        <v/>
      </c>
      <c r="CY265" s="29" t="str">
        <f t="shared" ca="1" si="430"/>
        <v/>
      </c>
      <c r="CZ265" s="29" t="str">
        <f t="shared" ca="1" si="431"/>
        <v/>
      </c>
      <c r="DA265" s="29" t="str">
        <f t="shared" ca="1" si="432"/>
        <v/>
      </c>
      <c r="DB265" s="29" t="str">
        <f t="shared" ca="1" si="433"/>
        <v/>
      </c>
      <c r="DC265" s="29" t="str">
        <f t="shared" ca="1" si="434"/>
        <v/>
      </c>
      <c r="DD265" s="29" t="str">
        <f t="shared" ca="1" si="435"/>
        <v/>
      </c>
      <c r="DE265" s="29" t="str">
        <f t="shared" ca="1" si="436"/>
        <v/>
      </c>
      <c r="DF265" s="29" t="str">
        <f t="shared" ca="1" si="437"/>
        <v/>
      </c>
      <c r="DG265" s="29" t="str">
        <f t="shared" ca="1" si="438"/>
        <v/>
      </c>
      <c r="DH265" s="29" t="str">
        <f t="shared" ca="1" si="439"/>
        <v/>
      </c>
      <c r="DI265" s="29" t="str">
        <f t="shared" ca="1" si="440"/>
        <v/>
      </c>
      <c r="DJ265" s="29" t="str">
        <f t="shared" ca="1" si="441"/>
        <v/>
      </c>
      <c r="DK265" s="29" t="str">
        <f t="shared" ca="1" si="442"/>
        <v/>
      </c>
      <c r="DL265" s="29" t="str">
        <f t="shared" ca="1" si="443"/>
        <v/>
      </c>
      <c r="DM265" s="29" t="str">
        <f t="shared" ca="1" si="444"/>
        <v/>
      </c>
      <c r="JD265">
        <f t="shared" si="145"/>
        <v>0</v>
      </c>
      <c r="JE265">
        <f t="shared" si="445"/>
        <v>0</v>
      </c>
      <c r="JF265" t="str">
        <f t="shared" ca="1" si="446"/>
        <v/>
      </c>
      <c r="JG265" t="str">
        <f t="shared" ca="1" si="447"/>
        <v/>
      </c>
      <c r="JH265" t="str">
        <f t="shared" ca="1" si="448"/>
        <v/>
      </c>
      <c r="JI265" t="str">
        <f t="shared" ca="1" si="449"/>
        <v/>
      </c>
    </row>
    <row r="266" spans="3:269" x14ac:dyDescent="0.2">
      <c r="C266" s="9">
        <f t="array" aca="1" ref="C266" ca="1">MIN(IF($L$7=0, 0, IF(INDIRECT($L$6)&gt;0, IF(ROW(INDIRECT($L$6))&gt;C265, ROW(INDIRECT($L$6)), MAXR))))</f>
        <v>9999999</v>
      </c>
      <c r="D266" s="9">
        <f t="shared" ca="1" si="85"/>
        <v>0</v>
      </c>
      <c r="E266" s="9">
        <f t="shared" ca="1" si="389"/>
        <v>0</v>
      </c>
      <c r="F266" s="105" t="str">
        <f t="shared" ca="1" si="390"/>
        <v/>
      </c>
      <c r="G266" s="7">
        <f t="shared" ca="1" si="391"/>
        <v>0</v>
      </c>
      <c r="H266" s="33">
        <f t="shared" ca="1" si="460"/>
        <v>0</v>
      </c>
      <c r="I266" s="33">
        <f t="shared" ca="1" si="460"/>
        <v>0</v>
      </c>
      <c r="J266" s="33">
        <f t="shared" ca="1" si="460"/>
        <v>0</v>
      </c>
      <c r="K266" s="33">
        <f t="shared" ca="1" si="460"/>
        <v>0</v>
      </c>
      <c r="L266" s="33">
        <f t="shared" ca="1" si="460"/>
        <v>0</v>
      </c>
      <c r="M266" s="33">
        <f t="shared" ca="1" si="460"/>
        <v>0</v>
      </c>
      <c r="N266" s="33">
        <f t="shared" ca="1" si="460"/>
        <v>0</v>
      </c>
      <c r="O266" s="33">
        <f t="shared" ca="1" si="460"/>
        <v>0</v>
      </c>
      <c r="P266" s="33">
        <f t="shared" ca="1" si="460"/>
        <v>0</v>
      </c>
      <c r="Q266" s="33">
        <f t="shared" ca="1" si="460"/>
        <v>0</v>
      </c>
      <c r="R266" s="33">
        <f t="shared" ca="1" si="459"/>
        <v>0</v>
      </c>
      <c r="S266" s="33">
        <f t="shared" ca="1" si="459"/>
        <v>0</v>
      </c>
      <c r="T266" s="33">
        <f t="shared" ca="1" si="459"/>
        <v>0</v>
      </c>
      <c r="U266" s="33">
        <f t="shared" ca="1" si="459"/>
        <v>0</v>
      </c>
      <c r="V266" s="33">
        <f t="shared" ca="1" si="459"/>
        <v>0</v>
      </c>
      <c r="W266" s="33">
        <f t="shared" ca="1" si="459"/>
        <v>0</v>
      </c>
      <c r="X266" s="33">
        <f t="shared" ca="1" si="459"/>
        <v>0</v>
      </c>
      <c r="Y266" s="33">
        <f t="shared" ca="1" si="459"/>
        <v>0</v>
      </c>
      <c r="Z266" s="33">
        <f t="shared" ca="1" si="459"/>
        <v>0</v>
      </c>
      <c r="AA266" s="33">
        <f t="shared" ca="1" si="458"/>
        <v>0</v>
      </c>
      <c r="AB266" s="33">
        <f t="shared" ca="1" si="458"/>
        <v>0</v>
      </c>
      <c r="AC266" s="33">
        <f t="shared" ca="1" si="458"/>
        <v>0</v>
      </c>
      <c r="AD266" s="33">
        <f t="shared" ca="1" si="458"/>
        <v>0</v>
      </c>
      <c r="AE266" s="33">
        <f t="shared" ca="1" si="458"/>
        <v>0</v>
      </c>
      <c r="AF266" s="33">
        <f t="shared" ca="1" si="458"/>
        <v>0</v>
      </c>
      <c r="AG266" s="33">
        <f t="shared" ca="1" si="458"/>
        <v>0</v>
      </c>
      <c r="AH266" s="33">
        <f t="shared" ca="1" si="458"/>
        <v>0</v>
      </c>
      <c r="AI266" s="33">
        <f t="shared" ca="1" si="458"/>
        <v>0</v>
      </c>
      <c r="AJ266" s="33">
        <f t="shared" ca="1" si="458"/>
        <v>0</v>
      </c>
      <c r="AK266" s="33">
        <f t="shared" ca="1" si="458"/>
        <v>0</v>
      </c>
      <c r="AL266" s="33">
        <f t="shared" ca="1" si="458"/>
        <v>0</v>
      </c>
      <c r="AM266" s="33">
        <f t="shared" ca="1" si="458"/>
        <v>0</v>
      </c>
      <c r="AN266" s="33">
        <f t="shared" ca="1" si="462"/>
        <v>0</v>
      </c>
      <c r="AO266" s="33">
        <f t="shared" ca="1" si="462"/>
        <v>0</v>
      </c>
      <c r="AP266" s="33">
        <f t="shared" ca="1" si="462"/>
        <v>0</v>
      </c>
      <c r="AQ266" s="33">
        <f t="shared" ca="1" si="462"/>
        <v>0</v>
      </c>
      <c r="AR266" s="33">
        <f t="shared" ca="1" si="462"/>
        <v>0</v>
      </c>
      <c r="AS266" s="33">
        <f t="shared" ca="1" si="462"/>
        <v>0</v>
      </c>
      <c r="AT266" s="33">
        <f t="shared" ca="1" si="462"/>
        <v>0</v>
      </c>
      <c r="AU266" s="33">
        <f t="shared" ca="1" si="455"/>
        <v>0</v>
      </c>
      <c r="AV266" s="33">
        <f t="shared" ca="1" si="455"/>
        <v>0</v>
      </c>
      <c r="AW266" s="33">
        <f t="shared" ca="1" si="455"/>
        <v>0</v>
      </c>
      <c r="AX266" s="33">
        <f t="shared" ca="1" si="455"/>
        <v>0</v>
      </c>
      <c r="AY266" s="33">
        <f t="shared" ca="1" si="455"/>
        <v>0</v>
      </c>
      <c r="AZ266" s="33">
        <f t="shared" ca="1" si="455"/>
        <v>0</v>
      </c>
      <c r="BA266" s="33">
        <f t="shared" ca="1" si="454"/>
        <v>0</v>
      </c>
      <c r="BB266" s="33">
        <f t="shared" ca="1" si="454"/>
        <v>0</v>
      </c>
      <c r="BC266" s="33">
        <f t="shared" ref="BC266:BG266" ca="1" si="463">IF(OR($C266=MAXR, $C266=0, BC$24=0, BC$19=0), 0, IF(LEN(INDIRECT($F$9&amp;BC$20&amp;$C266))=0, NULL,  INDIRECT($F$9&amp;BC$20&amp;$C266)))</f>
        <v>0</v>
      </c>
      <c r="BD266" s="33">
        <f t="shared" ca="1" si="463"/>
        <v>0</v>
      </c>
      <c r="BE266" s="33">
        <f t="shared" ca="1" si="463"/>
        <v>0</v>
      </c>
      <c r="BF266" s="33">
        <f t="shared" ca="1" si="463"/>
        <v>0</v>
      </c>
      <c r="BG266" s="33">
        <f t="shared" ca="1" si="463"/>
        <v>0</v>
      </c>
      <c r="BH266" s="33"/>
      <c r="BJ266" s="148" t="str">
        <f t="shared" ca="1" si="392"/>
        <v/>
      </c>
      <c r="BL266" s="30"/>
      <c r="BN266" s="29" t="str">
        <f t="shared" ca="1" si="393"/>
        <v/>
      </c>
      <c r="BO266" s="29" t="str">
        <f t="shared" ca="1" si="394"/>
        <v/>
      </c>
      <c r="BP266" s="29" t="str">
        <f t="shared" ca="1" si="395"/>
        <v/>
      </c>
      <c r="BQ266" s="29" t="str">
        <f t="shared" ca="1" si="396"/>
        <v/>
      </c>
      <c r="BR266" s="29" t="str">
        <f t="shared" ca="1" si="397"/>
        <v/>
      </c>
      <c r="BS266" s="29" t="str">
        <f t="shared" ca="1" si="398"/>
        <v/>
      </c>
      <c r="BT266" s="29" t="str">
        <f t="shared" ca="1" si="399"/>
        <v/>
      </c>
      <c r="BU266" s="29" t="str">
        <f t="shared" ca="1" si="400"/>
        <v/>
      </c>
      <c r="BV266" s="29" t="str">
        <f t="shared" ca="1" si="401"/>
        <v/>
      </c>
      <c r="BW266" s="29" t="str">
        <f t="shared" ca="1" si="402"/>
        <v/>
      </c>
      <c r="BX266" s="29" t="str">
        <f t="shared" ca="1" si="403"/>
        <v/>
      </c>
      <c r="BY266" s="29" t="str">
        <f t="shared" ca="1" si="404"/>
        <v/>
      </c>
      <c r="BZ266" s="29" t="str">
        <f t="shared" ca="1" si="405"/>
        <v/>
      </c>
      <c r="CA266" s="29" t="str">
        <f t="shared" ca="1" si="406"/>
        <v/>
      </c>
      <c r="CB266" s="29" t="str">
        <f t="shared" ca="1" si="407"/>
        <v/>
      </c>
      <c r="CC266" s="29" t="str">
        <f t="shared" ca="1" si="408"/>
        <v/>
      </c>
      <c r="CD266" s="29" t="str">
        <f t="shared" ca="1" si="409"/>
        <v/>
      </c>
      <c r="CE266" s="29" t="str">
        <f t="shared" ca="1" si="410"/>
        <v/>
      </c>
      <c r="CF266" s="29" t="str">
        <f t="shared" ca="1" si="411"/>
        <v/>
      </c>
      <c r="CG266" s="29" t="str">
        <f t="shared" ca="1" si="412"/>
        <v/>
      </c>
      <c r="CH266" s="29" t="str">
        <f t="shared" ca="1" si="413"/>
        <v/>
      </c>
      <c r="CI266" s="29" t="str">
        <f t="shared" ca="1" si="414"/>
        <v/>
      </c>
      <c r="CJ266" s="29" t="str">
        <f t="shared" ca="1" si="415"/>
        <v/>
      </c>
      <c r="CK266" s="29" t="str">
        <f t="shared" ca="1" si="416"/>
        <v/>
      </c>
      <c r="CL266" s="29" t="str">
        <f t="shared" ca="1" si="417"/>
        <v/>
      </c>
      <c r="CM266" s="29" t="str">
        <f t="shared" ca="1" si="418"/>
        <v/>
      </c>
      <c r="CN266" s="29" t="str">
        <f t="shared" ca="1" si="419"/>
        <v/>
      </c>
      <c r="CO266" s="29" t="str">
        <f t="shared" ca="1" si="420"/>
        <v/>
      </c>
      <c r="CP266" s="29" t="str">
        <f t="shared" ca="1" si="421"/>
        <v/>
      </c>
      <c r="CQ266" s="29" t="str">
        <f t="shared" ca="1" si="422"/>
        <v/>
      </c>
      <c r="CR266" s="29" t="str">
        <f t="shared" ca="1" si="423"/>
        <v/>
      </c>
      <c r="CS266" s="29" t="str">
        <f t="shared" ca="1" si="424"/>
        <v/>
      </c>
      <c r="CT266" s="29" t="str">
        <f t="shared" ca="1" si="425"/>
        <v/>
      </c>
      <c r="CU266" s="29" t="str">
        <f t="shared" ca="1" si="426"/>
        <v/>
      </c>
      <c r="CV266" s="29" t="str">
        <f t="shared" ca="1" si="427"/>
        <v/>
      </c>
      <c r="CW266" s="29" t="str">
        <f t="shared" ca="1" si="428"/>
        <v/>
      </c>
      <c r="CX266" s="29" t="str">
        <f t="shared" ca="1" si="429"/>
        <v/>
      </c>
      <c r="CY266" s="29" t="str">
        <f t="shared" ca="1" si="430"/>
        <v/>
      </c>
      <c r="CZ266" s="29" t="str">
        <f t="shared" ca="1" si="431"/>
        <v/>
      </c>
      <c r="DA266" s="29" t="str">
        <f t="shared" ca="1" si="432"/>
        <v/>
      </c>
      <c r="DB266" s="29" t="str">
        <f t="shared" ca="1" si="433"/>
        <v/>
      </c>
      <c r="DC266" s="29" t="str">
        <f t="shared" ca="1" si="434"/>
        <v/>
      </c>
      <c r="DD266" s="29" t="str">
        <f t="shared" ca="1" si="435"/>
        <v/>
      </c>
      <c r="DE266" s="29" t="str">
        <f t="shared" ca="1" si="436"/>
        <v/>
      </c>
      <c r="DF266" s="29" t="str">
        <f t="shared" ca="1" si="437"/>
        <v/>
      </c>
      <c r="DG266" s="29" t="str">
        <f t="shared" ca="1" si="438"/>
        <v/>
      </c>
      <c r="DH266" s="29" t="str">
        <f t="shared" ca="1" si="439"/>
        <v/>
      </c>
      <c r="DI266" s="29" t="str">
        <f t="shared" ca="1" si="440"/>
        <v/>
      </c>
      <c r="DJ266" s="29" t="str">
        <f t="shared" ca="1" si="441"/>
        <v/>
      </c>
      <c r="DK266" s="29" t="str">
        <f t="shared" ca="1" si="442"/>
        <v/>
      </c>
      <c r="DL266" s="29" t="str">
        <f t="shared" ca="1" si="443"/>
        <v/>
      </c>
      <c r="DM266" s="29" t="str">
        <f t="shared" ca="1" si="444"/>
        <v/>
      </c>
      <c r="JD266">
        <f t="shared" si="145"/>
        <v>0</v>
      </c>
      <c r="JE266">
        <f t="shared" si="445"/>
        <v>0</v>
      </c>
      <c r="JF266" t="str">
        <f t="shared" ca="1" si="446"/>
        <v/>
      </c>
      <c r="JG266" t="str">
        <f t="shared" ca="1" si="447"/>
        <v/>
      </c>
      <c r="JH266" t="str">
        <f t="shared" ca="1" si="448"/>
        <v/>
      </c>
      <c r="JI266" t="str">
        <f t="shared" ca="1" si="449"/>
        <v/>
      </c>
    </row>
    <row r="267" spans="3:269" x14ac:dyDescent="0.2">
      <c r="C267" s="9">
        <f t="array" aca="1" ref="C267" ca="1">MIN(IF($L$7=0, 0, IF(INDIRECT($L$6)&gt;0, IF(ROW(INDIRECT($L$6))&gt;C266, ROW(INDIRECT($L$6)), MAXR))))</f>
        <v>9999999</v>
      </c>
      <c r="D267" s="9">
        <f t="shared" ca="1" si="85"/>
        <v>0</v>
      </c>
      <c r="E267" s="9">
        <f t="shared" ca="1" si="389"/>
        <v>0</v>
      </c>
      <c r="F267" s="105" t="str">
        <f t="shared" ca="1" si="390"/>
        <v/>
      </c>
      <c r="G267" s="7">
        <f t="shared" ca="1" si="391"/>
        <v>0</v>
      </c>
      <c r="H267" s="33">
        <f t="shared" ca="1" si="460"/>
        <v>0</v>
      </c>
      <c r="I267" s="33">
        <f t="shared" ca="1" si="460"/>
        <v>0</v>
      </c>
      <c r="J267" s="33">
        <f t="shared" ca="1" si="460"/>
        <v>0</v>
      </c>
      <c r="K267" s="33">
        <f t="shared" ca="1" si="460"/>
        <v>0</v>
      </c>
      <c r="L267" s="33">
        <f t="shared" ca="1" si="460"/>
        <v>0</v>
      </c>
      <c r="M267" s="33">
        <f t="shared" ca="1" si="460"/>
        <v>0</v>
      </c>
      <c r="N267" s="33">
        <f t="shared" ca="1" si="460"/>
        <v>0</v>
      </c>
      <c r="O267" s="33">
        <f t="shared" ca="1" si="460"/>
        <v>0</v>
      </c>
      <c r="P267" s="33">
        <f t="shared" ca="1" si="460"/>
        <v>0</v>
      </c>
      <c r="Q267" s="33">
        <f t="shared" ca="1" si="460"/>
        <v>0</v>
      </c>
      <c r="R267" s="33">
        <f t="shared" ca="1" si="459"/>
        <v>0</v>
      </c>
      <c r="S267" s="33">
        <f t="shared" ca="1" si="459"/>
        <v>0</v>
      </c>
      <c r="T267" s="33">
        <f t="shared" ca="1" si="459"/>
        <v>0</v>
      </c>
      <c r="U267" s="33">
        <f t="shared" ca="1" si="459"/>
        <v>0</v>
      </c>
      <c r="V267" s="33">
        <f t="shared" ca="1" si="459"/>
        <v>0</v>
      </c>
      <c r="W267" s="33">
        <f t="shared" ca="1" si="459"/>
        <v>0</v>
      </c>
      <c r="X267" s="33">
        <f t="shared" ca="1" si="459"/>
        <v>0</v>
      </c>
      <c r="Y267" s="33">
        <f t="shared" ca="1" si="459"/>
        <v>0</v>
      </c>
      <c r="Z267" s="33">
        <f t="shared" ca="1" si="459"/>
        <v>0</v>
      </c>
      <c r="AA267" s="33">
        <f t="shared" ca="1" si="458"/>
        <v>0</v>
      </c>
      <c r="AB267" s="33">
        <f t="shared" ca="1" si="458"/>
        <v>0</v>
      </c>
      <c r="AC267" s="33">
        <f t="shared" ca="1" si="458"/>
        <v>0</v>
      </c>
      <c r="AD267" s="33">
        <f t="shared" ca="1" si="458"/>
        <v>0</v>
      </c>
      <c r="AE267" s="33">
        <f t="shared" ca="1" si="458"/>
        <v>0</v>
      </c>
      <c r="AF267" s="33">
        <f t="shared" ca="1" si="458"/>
        <v>0</v>
      </c>
      <c r="AG267" s="33">
        <f t="shared" ca="1" si="458"/>
        <v>0</v>
      </c>
      <c r="AH267" s="33">
        <f t="shared" ca="1" si="458"/>
        <v>0</v>
      </c>
      <c r="AI267" s="33">
        <f t="shared" ca="1" si="458"/>
        <v>0</v>
      </c>
      <c r="AJ267" s="33">
        <f t="shared" ca="1" si="458"/>
        <v>0</v>
      </c>
      <c r="AK267" s="33">
        <f t="shared" ca="1" si="458"/>
        <v>0</v>
      </c>
      <c r="AL267" s="33">
        <f t="shared" ca="1" si="458"/>
        <v>0</v>
      </c>
      <c r="AM267" s="33">
        <f t="shared" ca="1" si="458"/>
        <v>0</v>
      </c>
      <c r="AN267" s="33">
        <f t="shared" ca="1" si="462"/>
        <v>0</v>
      </c>
      <c r="AO267" s="33">
        <f t="shared" ca="1" si="462"/>
        <v>0</v>
      </c>
      <c r="AP267" s="33">
        <f t="shared" ca="1" si="462"/>
        <v>0</v>
      </c>
      <c r="AQ267" s="33">
        <f t="shared" ca="1" si="462"/>
        <v>0</v>
      </c>
      <c r="AR267" s="33">
        <f t="shared" ca="1" si="462"/>
        <v>0</v>
      </c>
      <c r="AS267" s="33">
        <f t="shared" ca="1" si="462"/>
        <v>0</v>
      </c>
      <c r="AT267" s="33">
        <f t="shared" ca="1" si="462"/>
        <v>0</v>
      </c>
      <c r="AU267" s="33">
        <f t="shared" ca="1" si="455"/>
        <v>0</v>
      </c>
      <c r="AV267" s="33">
        <f t="shared" ca="1" si="455"/>
        <v>0</v>
      </c>
      <c r="AW267" s="33">
        <f t="shared" ca="1" si="455"/>
        <v>0</v>
      </c>
      <c r="AX267" s="33">
        <f t="shared" ca="1" si="455"/>
        <v>0</v>
      </c>
      <c r="AY267" s="33">
        <f t="shared" ca="1" si="455"/>
        <v>0</v>
      </c>
      <c r="AZ267" s="33">
        <f t="shared" ca="1" si="455"/>
        <v>0</v>
      </c>
      <c r="BA267" s="33">
        <f t="shared" ref="BA267:BG285" ca="1" si="464">IF(OR($C267=MAXR, $C267=0, BA$24=0, BA$19=0), 0, IF(LEN(INDIRECT($F$9&amp;BA$20&amp;$C267))=0, NULL,  INDIRECT($F$9&amp;BA$20&amp;$C267)))</f>
        <v>0</v>
      </c>
      <c r="BB267" s="33">
        <f t="shared" ca="1" si="464"/>
        <v>0</v>
      </c>
      <c r="BC267" s="33">
        <f t="shared" ca="1" si="464"/>
        <v>0</v>
      </c>
      <c r="BD267" s="33">
        <f t="shared" ca="1" si="464"/>
        <v>0</v>
      </c>
      <c r="BE267" s="33">
        <f t="shared" ca="1" si="464"/>
        <v>0</v>
      </c>
      <c r="BF267" s="33">
        <f t="shared" ca="1" si="464"/>
        <v>0</v>
      </c>
      <c r="BG267" s="33">
        <f t="shared" ca="1" si="464"/>
        <v>0</v>
      </c>
      <c r="BH267" s="33"/>
      <c r="BJ267" s="148" t="str">
        <f t="shared" ca="1" si="392"/>
        <v/>
      </c>
      <c r="BL267" s="30"/>
      <c r="BN267" s="29" t="str">
        <f t="shared" ca="1" si="393"/>
        <v/>
      </c>
      <c r="BO267" s="29" t="str">
        <f t="shared" ca="1" si="394"/>
        <v/>
      </c>
      <c r="BP267" s="29" t="str">
        <f t="shared" ca="1" si="395"/>
        <v/>
      </c>
      <c r="BQ267" s="29" t="str">
        <f t="shared" ca="1" si="396"/>
        <v/>
      </c>
      <c r="BR267" s="29" t="str">
        <f t="shared" ca="1" si="397"/>
        <v/>
      </c>
      <c r="BS267" s="29" t="str">
        <f t="shared" ca="1" si="398"/>
        <v/>
      </c>
      <c r="BT267" s="29" t="str">
        <f t="shared" ca="1" si="399"/>
        <v/>
      </c>
      <c r="BU267" s="29" t="str">
        <f t="shared" ca="1" si="400"/>
        <v/>
      </c>
      <c r="BV267" s="29" t="str">
        <f t="shared" ca="1" si="401"/>
        <v/>
      </c>
      <c r="BW267" s="29" t="str">
        <f t="shared" ca="1" si="402"/>
        <v/>
      </c>
      <c r="BX267" s="29" t="str">
        <f t="shared" ca="1" si="403"/>
        <v/>
      </c>
      <c r="BY267" s="29" t="str">
        <f t="shared" ca="1" si="404"/>
        <v/>
      </c>
      <c r="BZ267" s="29" t="str">
        <f t="shared" ca="1" si="405"/>
        <v/>
      </c>
      <c r="CA267" s="29" t="str">
        <f t="shared" ca="1" si="406"/>
        <v/>
      </c>
      <c r="CB267" s="29" t="str">
        <f t="shared" ca="1" si="407"/>
        <v/>
      </c>
      <c r="CC267" s="29" t="str">
        <f t="shared" ca="1" si="408"/>
        <v/>
      </c>
      <c r="CD267" s="29" t="str">
        <f t="shared" ca="1" si="409"/>
        <v/>
      </c>
      <c r="CE267" s="29" t="str">
        <f t="shared" ca="1" si="410"/>
        <v/>
      </c>
      <c r="CF267" s="29" t="str">
        <f t="shared" ca="1" si="411"/>
        <v/>
      </c>
      <c r="CG267" s="29" t="str">
        <f t="shared" ca="1" si="412"/>
        <v/>
      </c>
      <c r="CH267" s="29" t="str">
        <f t="shared" ca="1" si="413"/>
        <v/>
      </c>
      <c r="CI267" s="29" t="str">
        <f t="shared" ca="1" si="414"/>
        <v/>
      </c>
      <c r="CJ267" s="29" t="str">
        <f t="shared" ca="1" si="415"/>
        <v/>
      </c>
      <c r="CK267" s="29" t="str">
        <f t="shared" ca="1" si="416"/>
        <v/>
      </c>
      <c r="CL267" s="29" t="str">
        <f t="shared" ca="1" si="417"/>
        <v/>
      </c>
      <c r="CM267" s="29" t="str">
        <f t="shared" ca="1" si="418"/>
        <v/>
      </c>
      <c r="CN267" s="29" t="str">
        <f t="shared" ca="1" si="419"/>
        <v/>
      </c>
      <c r="CO267" s="29" t="str">
        <f t="shared" ca="1" si="420"/>
        <v/>
      </c>
      <c r="CP267" s="29" t="str">
        <f t="shared" ca="1" si="421"/>
        <v/>
      </c>
      <c r="CQ267" s="29" t="str">
        <f t="shared" ca="1" si="422"/>
        <v/>
      </c>
      <c r="CR267" s="29" t="str">
        <f t="shared" ca="1" si="423"/>
        <v/>
      </c>
      <c r="CS267" s="29" t="str">
        <f t="shared" ca="1" si="424"/>
        <v/>
      </c>
      <c r="CT267" s="29" t="str">
        <f t="shared" ca="1" si="425"/>
        <v/>
      </c>
      <c r="CU267" s="29" t="str">
        <f t="shared" ca="1" si="426"/>
        <v/>
      </c>
      <c r="CV267" s="29" t="str">
        <f t="shared" ca="1" si="427"/>
        <v/>
      </c>
      <c r="CW267" s="29" t="str">
        <f t="shared" ca="1" si="428"/>
        <v/>
      </c>
      <c r="CX267" s="29" t="str">
        <f t="shared" ca="1" si="429"/>
        <v/>
      </c>
      <c r="CY267" s="29" t="str">
        <f t="shared" ca="1" si="430"/>
        <v/>
      </c>
      <c r="CZ267" s="29" t="str">
        <f t="shared" ca="1" si="431"/>
        <v/>
      </c>
      <c r="DA267" s="29" t="str">
        <f t="shared" ca="1" si="432"/>
        <v/>
      </c>
      <c r="DB267" s="29" t="str">
        <f t="shared" ca="1" si="433"/>
        <v/>
      </c>
      <c r="DC267" s="29" t="str">
        <f t="shared" ca="1" si="434"/>
        <v/>
      </c>
      <c r="DD267" s="29" t="str">
        <f t="shared" ca="1" si="435"/>
        <v/>
      </c>
      <c r="DE267" s="29" t="str">
        <f t="shared" ca="1" si="436"/>
        <v/>
      </c>
      <c r="DF267" s="29" t="str">
        <f t="shared" ca="1" si="437"/>
        <v/>
      </c>
      <c r="DG267" s="29" t="str">
        <f t="shared" ca="1" si="438"/>
        <v/>
      </c>
      <c r="DH267" s="29" t="str">
        <f t="shared" ca="1" si="439"/>
        <v/>
      </c>
      <c r="DI267" s="29" t="str">
        <f t="shared" ca="1" si="440"/>
        <v/>
      </c>
      <c r="DJ267" s="29" t="str">
        <f t="shared" ca="1" si="441"/>
        <v/>
      </c>
      <c r="DK267" s="29" t="str">
        <f t="shared" ca="1" si="442"/>
        <v/>
      </c>
      <c r="DL267" s="29" t="str">
        <f t="shared" ca="1" si="443"/>
        <v/>
      </c>
      <c r="DM267" s="29" t="str">
        <f t="shared" ca="1" si="444"/>
        <v/>
      </c>
      <c r="JD267">
        <f t="shared" si="145"/>
        <v>0</v>
      </c>
      <c r="JE267">
        <f t="shared" si="445"/>
        <v>0</v>
      </c>
      <c r="JF267" t="str">
        <f t="shared" ca="1" si="446"/>
        <v/>
      </c>
      <c r="JG267" t="str">
        <f t="shared" ca="1" si="447"/>
        <v/>
      </c>
      <c r="JH267" t="str">
        <f t="shared" ca="1" si="448"/>
        <v/>
      </c>
      <c r="JI267" t="str">
        <f t="shared" ca="1" si="449"/>
        <v/>
      </c>
    </row>
    <row r="268" spans="3:269" x14ac:dyDescent="0.2">
      <c r="C268" s="9">
        <f t="array" aca="1" ref="C268" ca="1">MIN(IF($L$7=0, 0, IF(INDIRECT($L$6)&gt;0, IF(ROW(INDIRECT($L$6))&gt;C267, ROW(INDIRECT($L$6)), MAXR))))</f>
        <v>9999999</v>
      </c>
      <c r="D268" s="9">
        <f t="shared" ca="1" si="85"/>
        <v>0</v>
      </c>
      <c r="E268" s="9">
        <f t="shared" ca="1" si="389"/>
        <v>0</v>
      </c>
      <c r="F268" s="105" t="str">
        <f t="shared" ca="1" si="390"/>
        <v/>
      </c>
      <c r="G268" s="7">
        <f t="shared" ca="1" si="391"/>
        <v>0</v>
      </c>
      <c r="H268" s="33">
        <f t="shared" ca="1" si="460"/>
        <v>0</v>
      </c>
      <c r="I268" s="33">
        <f t="shared" ca="1" si="460"/>
        <v>0</v>
      </c>
      <c r="J268" s="33">
        <f t="shared" ca="1" si="460"/>
        <v>0</v>
      </c>
      <c r="K268" s="33">
        <f t="shared" ca="1" si="460"/>
        <v>0</v>
      </c>
      <c r="L268" s="33">
        <f t="shared" ca="1" si="460"/>
        <v>0</v>
      </c>
      <c r="M268" s="33">
        <f t="shared" ca="1" si="460"/>
        <v>0</v>
      </c>
      <c r="N268" s="33">
        <f t="shared" ca="1" si="460"/>
        <v>0</v>
      </c>
      <c r="O268" s="33">
        <f t="shared" ca="1" si="460"/>
        <v>0</v>
      </c>
      <c r="P268" s="33">
        <f t="shared" ca="1" si="460"/>
        <v>0</v>
      </c>
      <c r="Q268" s="33">
        <f t="shared" ca="1" si="460"/>
        <v>0</v>
      </c>
      <c r="R268" s="33">
        <f t="shared" ca="1" si="459"/>
        <v>0</v>
      </c>
      <c r="S268" s="33">
        <f t="shared" ca="1" si="459"/>
        <v>0</v>
      </c>
      <c r="T268" s="33">
        <f t="shared" ca="1" si="459"/>
        <v>0</v>
      </c>
      <c r="U268" s="33">
        <f t="shared" ca="1" si="459"/>
        <v>0</v>
      </c>
      <c r="V268" s="33">
        <f t="shared" ca="1" si="459"/>
        <v>0</v>
      </c>
      <c r="W268" s="33">
        <f t="shared" ca="1" si="459"/>
        <v>0</v>
      </c>
      <c r="X268" s="33">
        <f t="shared" ca="1" si="459"/>
        <v>0</v>
      </c>
      <c r="Y268" s="33">
        <f t="shared" ca="1" si="459"/>
        <v>0</v>
      </c>
      <c r="Z268" s="33">
        <f t="shared" ca="1" si="459"/>
        <v>0</v>
      </c>
      <c r="AA268" s="33">
        <f t="shared" ca="1" si="458"/>
        <v>0</v>
      </c>
      <c r="AB268" s="33">
        <f t="shared" ca="1" si="458"/>
        <v>0</v>
      </c>
      <c r="AC268" s="33">
        <f t="shared" ca="1" si="458"/>
        <v>0</v>
      </c>
      <c r="AD268" s="33">
        <f t="shared" ca="1" si="458"/>
        <v>0</v>
      </c>
      <c r="AE268" s="33">
        <f t="shared" ca="1" si="458"/>
        <v>0</v>
      </c>
      <c r="AF268" s="33">
        <f t="shared" ca="1" si="458"/>
        <v>0</v>
      </c>
      <c r="AG268" s="33">
        <f t="shared" ca="1" si="458"/>
        <v>0</v>
      </c>
      <c r="AH268" s="33">
        <f t="shared" ca="1" si="458"/>
        <v>0</v>
      </c>
      <c r="AI268" s="33">
        <f t="shared" ca="1" si="458"/>
        <v>0</v>
      </c>
      <c r="AJ268" s="33">
        <f t="shared" ca="1" si="458"/>
        <v>0</v>
      </c>
      <c r="AK268" s="33">
        <f t="shared" ca="1" si="458"/>
        <v>0</v>
      </c>
      <c r="AL268" s="33">
        <f t="shared" ca="1" si="458"/>
        <v>0</v>
      </c>
      <c r="AM268" s="33">
        <f t="shared" ca="1" si="458"/>
        <v>0</v>
      </c>
      <c r="AN268" s="33">
        <f t="shared" ca="1" si="462"/>
        <v>0</v>
      </c>
      <c r="AO268" s="33">
        <f t="shared" ca="1" si="462"/>
        <v>0</v>
      </c>
      <c r="AP268" s="33">
        <f t="shared" ca="1" si="462"/>
        <v>0</v>
      </c>
      <c r="AQ268" s="33">
        <f t="shared" ca="1" si="462"/>
        <v>0</v>
      </c>
      <c r="AR268" s="33">
        <f t="shared" ca="1" si="462"/>
        <v>0</v>
      </c>
      <c r="AS268" s="33">
        <f t="shared" ca="1" si="462"/>
        <v>0</v>
      </c>
      <c r="AT268" s="33">
        <f t="shared" ca="1" si="462"/>
        <v>0</v>
      </c>
      <c r="AU268" s="33">
        <f t="shared" ca="1" si="455"/>
        <v>0</v>
      </c>
      <c r="AV268" s="33">
        <f t="shared" ca="1" si="455"/>
        <v>0</v>
      </c>
      <c r="AW268" s="33">
        <f t="shared" ca="1" si="455"/>
        <v>0</v>
      </c>
      <c r="AX268" s="33">
        <f t="shared" ca="1" si="455"/>
        <v>0</v>
      </c>
      <c r="AY268" s="33">
        <f t="shared" ca="1" si="455"/>
        <v>0</v>
      </c>
      <c r="AZ268" s="33">
        <f t="shared" ca="1" si="455"/>
        <v>0</v>
      </c>
      <c r="BA268" s="33">
        <f t="shared" ca="1" si="464"/>
        <v>0</v>
      </c>
      <c r="BB268" s="33">
        <f t="shared" ca="1" si="464"/>
        <v>0</v>
      </c>
      <c r="BC268" s="33">
        <f t="shared" ca="1" si="464"/>
        <v>0</v>
      </c>
      <c r="BD268" s="33">
        <f t="shared" ca="1" si="464"/>
        <v>0</v>
      </c>
      <c r="BE268" s="33">
        <f t="shared" ca="1" si="464"/>
        <v>0</v>
      </c>
      <c r="BF268" s="33">
        <f t="shared" ca="1" si="464"/>
        <v>0</v>
      </c>
      <c r="BG268" s="33">
        <f t="shared" ca="1" si="464"/>
        <v>0</v>
      </c>
      <c r="BH268" s="33"/>
      <c r="BJ268" s="148" t="str">
        <f t="shared" ca="1" si="392"/>
        <v/>
      </c>
      <c r="BL268" s="30"/>
      <c r="BN268" s="29" t="str">
        <f t="shared" ca="1" si="393"/>
        <v/>
      </c>
      <c r="BO268" s="29" t="str">
        <f t="shared" ca="1" si="394"/>
        <v/>
      </c>
      <c r="BP268" s="29" t="str">
        <f t="shared" ca="1" si="395"/>
        <v/>
      </c>
      <c r="BQ268" s="29" t="str">
        <f t="shared" ca="1" si="396"/>
        <v/>
      </c>
      <c r="BR268" s="29" t="str">
        <f t="shared" ca="1" si="397"/>
        <v/>
      </c>
      <c r="BS268" s="29" t="str">
        <f t="shared" ca="1" si="398"/>
        <v/>
      </c>
      <c r="BT268" s="29" t="str">
        <f t="shared" ca="1" si="399"/>
        <v/>
      </c>
      <c r="BU268" s="29" t="str">
        <f t="shared" ca="1" si="400"/>
        <v/>
      </c>
      <c r="BV268" s="29" t="str">
        <f t="shared" ca="1" si="401"/>
        <v/>
      </c>
      <c r="BW268" s="29" t="str">
        <f t="shared" ca="1" si="402"/>
        <v/>
      </c>
      <c r="BX268" s="29" t="str">
        <f t="shared" ca="1" si="403"/>
        <v/>
      </c>
      <c r="BY268" s="29" t="str">
        <f t="shared" ca="1" si="404"/>
        <v/>
      </c>
      <c r="BZ268" s="29" t="str">
        <f t="shared" ca="1" si="405"/>
        <v/>
      </c>
      <c r="CA268" s="29" t="str">
        <f t="shared" ca="1" si="406"/>
        <v/>
      </c>
      <c r="CB268" s="29" t="str">
        <f t="shared" ca="1" si="407"/>
        <v/>
      </c>
      <c r="CC268" s="29" t="str">
        <f t="shared" ca="1" si="408"/>
        <v/>
      </c>
      <c r="CD268" s="29" t="str">
        <f t="shared" ca="1" si="409"/>
        <v/>
      </c>
      <c r="CE268" s="29" t="str">
        <f t="shared" ca="1" si="410"/>
        <v/>
      </c>
      <c r="CF268" s="29" t="str">
        <f t="shared" ca="1" si="411"/>
        <v/>
      </c>
      <c r="CG268" s="29" t="str">
        <f t="shared" ca="1" si="412"/>
        <v/>
      </c>
      <c r="CH268" s="29" t="str">
        <f t="shared" ca="1" si="413"/>
        <v/>
      </c>
      <c r="CI268" s="29" t="str">
        <f t="shared" ca="1" si="414"/>
        <v/>
      </c>
      <c r="CJ268" s="29" t="str">
        <f t="shared" ca="1" si="415"/>
        <v/>
      </c>
      <c r="CK268" s="29" t="str">
        <f t="shared" ca="1" si="416"/>
        <v/>
      </c>
      <c r="CL268" s="29" t="str">
        <f t="shared" ca="1" si="417"/>
        <v/>
      </c>
      <c r="CM268" s="29" t="str">
        <f t="shared" ca="1" si="418"/>
        <v/>
      </c>
      <c r="CN268" s="29" t="str">
        <f t="shared" ca="1" si="419"/>
        <v/>
      </c>
      <c r="CO268" s="29" t="str">
        <f t="shared" ca="1" si="420"/>
        <v/>
      </c>
      <c r="CP268" s="29" t="str">
        <f t="shared" ca="1" si="421"/>
        <v/>
      </c>
      <c r="CQ268" s="29" t="str">
        <f t="shared" ca="1" si="422"/>
        <v/>
      </c>
      <c r="CR268" s="29" t="str">
        <f t="shared" ca="1" si="423"/>
        <v/>
      </c>
      <c r="CS268" s="29" t="str">
        <f t="shared" ca="1" si="424"/>
        <v/>
      </c>
      <c r="CT268" s="29" t="str">
        <f t="shared" ca="1" si="425"/>
        <v/>
      </c>
      <c r="CU268" s="29" t="str">
        <f t="shared" ca="1" si="426"/>
        <v/>
      </c>
      <c r="CV268" s="29" t="str">
        <f t="shared" ca="1" si="427"/>
        <v/>
      </c>
      <c r="CW268" s="29" t="str">
        <f t="shared" ca="1" si="428"/>
        <v/>
      </c>
      <c r="CX268" s="29" t="str">
        <f t="shared" ca="1" si="429"/>
        <v/>
      </c>
      <c r="CY268" s="29" t="str">
        <f t="shared" ca="1" si="430"/>
        <v/>
      </c>
      <c r="CZ268" s="29" t="str">
        <f t="shared" ca="1" si="431"/>
        <v/>
      </c>
      <c r="DA268" s="29" t="str">
        <f t="shared" ca="1" si="432"/>
        <v/>
      </c>
      <c r="DB268" s="29" t="str">
        <f t="shared" ca="1" si="433"/>
        <v/>
      </c>
      <c r="DC268" s="29" t="str">
        <f t="shared" ca="1" si="434"/>
        <v/>
      </c>
      <c r="DD268" s="29" t="str">
        <f t="shared" ca="1" si="435"/>
        <v/>
      </c>
      <c r="DE268" s="29" t="str">
        <f t="shared" ca="1" si="436"/>
        <v/>
      </c>
      <c r="DF268" s="29" t="str">
        <f t="shared" ca="1" si="437"/>
        <v/>
      </c>
      <c r="DG268" s="29" t="str">
        <f t="shared" ca="1" si="438"/>
        <v/>
      </c>
      <c r="DH268" s="29" t="str">
        <f t="shared" ca="1" si="439"/>
        <v/>
      </c>
      <c r="DI268" s="29" t="str">
        <f t="shared" ca="1" si="440"/>
        <v/>
      </c>
      <c r="DJ268" s="29" t="str">
        <f t="shared" ca="1" si="441"/>
        <v/>
      </c>
      <c r="DK268" s="29" t="str">
        <f t="shared" ca="1" si="442"/>
        <v/>
      </c>
      <c r="DL268" s="29" t="str">
        <f t="shared" ca="1" si="443"/>
        <v/>
      </c>
      <c r="DM268" s="29" t="str">
        <f t="shared" ca="1" si="444"/>
        <v/>
      </c>
      <c r="JD268">
        <f t="shared" si="145"/>
        <v>0</v>
      </c>
      <c r="JE268">
        <f t="shared" si="445"/>
        <v>0</v>
      </c>
      <c r="JF268" t="str">
        <f t="shared" ca="1" si="446"/>
        <v/>
      </c>
      <c r="JG268" t="str">
        <f t="shared" ca="1" si="447"/>
        <v/>
      </c>
      <c r="JH268" t="str">
        <f t="shared" ca="1" si="448"/>
        <v/>
      </c>
      <c r="JI268" t="str">
        <f t="shared" ca="1" si="449"/>
        <v/>
      </c>
    </row>
    <row r="269" spans="3:269" x14ac:dyDescent="0.2">
      <c r="C269" s="9">
        <f t="array" aca="1" ref="C269" ca="1">MIN(IF($L$7=0, 0, IF(INDIRECT($L$6)&gt;0, IF(ROW(INDIRECT($L$6))&gt;C268, ROW(INDIRECT($L$6)), MAXR))))</f>
        <v>9999999</v>
      </c>
      <c r="D269" s="9">
        <f t="shared" ca="1" si="85"/>
        <v>0</v>
      </c>
      <c r="E269" s="9">
        <f t="shared" ca="1" si="389"/>
        <v>0</v>
      </c>
      <c r="F269" s="105" t="str">
        <f t="shared" ca="1" si="390"/>
        <v/>
      </c>
      <c r="G269" s="7">
        <f t="shared" ca="1" si="391"/>
        <v>0</v>
      </c>
      <c r="H269" s="33">
        <f t="shared" ca="1" si="460"/>
        <v>0</v>
      </c>
      <c r="I269" s="33">
        <f t="shared" ca="1" si="460"/>
        <v>0</v>
      </c>
      <c r="J269" s="33">
        <f t="shared" ca="1" si="460"/>
        <v>0</v>
      </c>
      <c r="K269" s="33">
        <f t="shared" ca="1" si="460"/>
        <v>0</v>
      </c>
      <c r="L269" s="33">
        <f t="shared" ca="1" si="460"/>
        <v>0</v>
      </c>
      <c r="M269" s="33">
        <f t="shared" ca="1" si="460"/>
        <v>0</v>
      </c>
      <c r="N269" s="33">
        <f t="shared" ca="1" si="460"/>
        <v>0</v>
      </c>
      <c r="O269" s="33">
        <f t="shared" ca="1" si="460"/>
        <v>0</v>
      </c>
      <c r="P269" s="33">
        <f t="shared" ca="1" si="460"/>
        <v>0</v>
      </c>
      <c r="Q269" s="33">
        <f t="shared" ca="1" si="460"/>
        <v>0</v>
      </c>
      <c r="R269" s="33">
        <f t="shared" ca="1" si="459"/>
        <v>0</v>
      </c>
      <c r="S269" s="33">
        <f t="shared" ca="1" si="459"/>
        <v>0</v>
      </c>
      <c r="T269" s="33">
        <f t="shared" ca="1" si="459"/>
        <v>0</v>
      </c>
      <c r="U269" s="33">
        <f t="shared" ca="1" si="459"/>
        <v>0</v>
      </c>
      <c r="V269" s="33">
        <f t="shared" ca="1" si="459"/>
        <v>0</v>
      </c>
      <c r="W269" s="33">
        <f t="shared" ca="1" si="459"/>
        <v>0</v>
      </c>
      <c r="X269" s="33">
        <f t="shared" ca="1" si="459"/>
        <v>0</v>
      </c>
      <c r="Y269" s="33">
        <f t="shared" ca="1" si="459"/>
        <v>0</v>
      </c>
      <c r="Z269" s="33">
        <f t="shared" ca="1" si="459"/>
        <v>0</v>
      </c>
      <c r="AA269" s="33">
        <f t="shared" ca="1" si="458"/>
        <v>0</v>
      </c>
      <c r="AB269" s="33">
        <f t="shared" ca="1" si="458"/>
        <v>0</v>
      </c>
      <c r="AC269" s="33">
        <f t="shared" ca="1" si="458"/>
        <v>0</v>
      </c>
      <c r="AD269" s="33">
        <f t="shared" ca="1" si="458"/>
        <v>0</v>
      </c>
      <c r="AE269" s="33">
        <f t="shared" ca="1" si="458"/>
        <v>0</v>
      </c>
      <c r="AF269" s="33">
        <f t="shared" ca="1" si="458"/>
        <v>0</v>
      </c>
      <c r="AG269" s="33">
        <f t="shared" ca="1" si="458"/>
        <v>0</v>
      </c>
      <c r="AH269" s="33">
        <f t="shared" ca="1" si="458"/>
        <v>0</v>
      </c>
      <c r="AI269" s="33">
        <f t="shared" ca="1" si="458"/>
        <v>0</v>
      </c>
      <c r="AJ269" s="33">
        <f t="shared" ca="1" si="458"/>
        <v>0</v>
      </c>
      <c r="AK269" s="33">
        <f t="shared" ca="1" si="458"/>
        <v>0</v>
      </c>
      <c r="AL269" s="33">
        <f t="shared" ca="1" si="458"/>
        <v>0</v>
      </c>
      <c r="AM269" s="33">
        <f t="shared" ca="1" si="458"/>
        <v>0</v>
      </c>
      <c r="AN269" s="33">
        <f t="shared" ca="1" si="462"/>
        <v>0</v>
      </c>
      <c r="AO269" s="33">
        <f t="shared" ca="1" si="462"/>
        <v>0</v>
      </c>
      <c r="AP269" s="33">
        <f t="shared" ca="1" si="462"/>
        <v>0</v>
      </c>
      <c r="AQ269" s="33">
        <f t="shared" ca="1" si="462"/>
        <v>0</v>
      </c>
      <c r="AR269" s="33">
        <f t="shared" ca="1" si="462"/>
        <v>0</v>
      </c>
      <c r="AS269" s="33">
        <f t="shared" ca="1" si="462"/>
        <v>0</v>
      </c>
      <c r="AT269" s="33">
        <f t="shared" ca="1" si="462"/>
        <v>0</v>
      </c>
      <c r="AU269" s="33">
        <f t="shared" ca="1" si="455"/>
        <v>0</v>
      </c>
      <c r="AV269" s="33">
        <f t="shared" ca="1" si="455"/>
        <v>0</v>
      </c>
      <c r="AW269" s="33">
        <f t="shared" ca="1" si="455"/>
        <v>0</v>
      </c>
      <c r="AX269" s="33">
        <f t="shared" ca="1" si="455"/>
        <v>0</v>
      </c>
      <c r="AY269" s="33">
        <f t="shared" ca="1" si="455"/>
        <v>0</v>
      </c>
      <c r="AZ269" s="33">
        <f t="shared" ca="1" si="455"/>
        <v>0</v>
      </c>
      <c r="BA269" s="33">
        <f t="shared" ca="1" si="464"/>
        <v>0</v>
      </c>
      <c r="BB269" s="33">
        <f t="shared" ca="1" si="464"/>
        <v>0</v>
      </c>
      <c r="BC269" s="33">
        <f t="shared" ca="1" si="464"/>
        <v>0</v>
      </c>
      <c r="BD269" s="33">
        <f t="shared" ca="1" si="464"/>
        <v>0</v>
      </c>
      <c r="BE269" s="33">
        <f t="shared" ca="1" si="464"/>
        <v>0</v>
      </c>
      <c r="BF269" s="33">
        <f t="shared" ca="1" si="464"/>
        <v>0</v>
      </c>
      <c r="BG269" s="33">
        <f t="shared" ca="1" si="464"/>
        <v>0</v>
      </c>
      <c r="BH269" s="33"/>
      <c r="BJ269" s="148" t="str">
        <f t="shared" ca="1" si="392"/>
        <v/>
      </c>
      <c r="BL269" s="30"/>
      <c r="BN269" s="29" t="str">
        <f t="shared" ca="1" si="393"/>
        <v/>
      </c>
      <c r="BO269" s="29" t="str">
        <f t="shared" ca="1" si="394"/>
        <v/>
      </c>
      <c r="BP269" s="29" t="str">
        <f t="shared" ca="1" si="395"/>
        <v/>
      </c>
      <c r="BQ269" s="29" t="str">
        <f t="shared" ca="1" si="396"/>
        <v/>
      </c>
      <c r="BR269" s="29" t="str">
        <f t="shared" ca="1" si="397"/>
        <v/>
      </c>
      <c r="BS269" s="29" t="str">
        <f t="shared" ca="1" si="398"/>
        <v/>
      </c>
      <c r="BT269" s="29" t="str">
        <f t="shared" ca="1" si="399"/>
        <v/>
      </c>
      <c r="BU269" s="29" t="str">
        <f t="shared" ca="1" si="400"/>
        <v/>
      </c>
      <c r="BV269" s="29" t="str">
        <f t="shared" ca="1" si="401"/>
        <v/>
      </c>
      <c r="BW269" s="29" t="str">
        <f t="shared" ca="1" si="402"/>
        <v/>
      </c>
      <c r="BX269" s="29" t="str">
        <f t="shared" ca="1" si="403"/>
        <v/>
      </c>
      <c r="BY269" s="29" t="str">
        <f t="shared" ca="1" si="404"/>
        <v/>
      </c>
      <c r="BZ269" s="29" t="str">
        <f t="shared" ca="1" si="405"/>
        <v/>
      </c>
      <c r="CA269" s="29" t="str">
        <f t="shared" ca="1" si="406"/>
        <v/>
      </c>
      <c r="CB269" s="29" t="str">
        <f t="shared" ca="1" si="407"/>
        <v/>
      </c>
      <c r="CC269" s="29" t="str">
        <f t="shared" ca="1" si="408"/>
        <v/>
      </c>
      <c r="CD269" s="29" t="str">
        <f t="shared" ca="1" si="409"/>
        <v/>
      </c>
      <c r="CE269" s="29" t="str">
        <f t="shared" ca="1" si="410"/>
        <v/>
      </c>
      <c r="CF269" s="29" t="str">
        <f t="shared" ca="1" si="411"/>
        <v/>
      </c>
      <c r="CG269" s="29" t="str">
        <f t="shared" ca="1" si="412"/>
        <v/>
      </c>
      <c r="CH269" s="29" t="str">
        <f t="shared" ca="1" si="413"/>
        <v/>
      </c>
      <c r="CI269" s="29" t="str">
        <f t="shared" ca="1" si="414"/>
        <v/>
      </c>
      <c r="CJ269" s="29" t="str">
        <f t="shared" ca="1" si="415"/>
        <v/>
      </c>
      <c r="CK269" s="29" t="str">
        <f t="shared" ca="1" si="416"/>
        <v/>
      </c>
      <c r="CL269" s="29" t="str">
        <f t="shared" ca="1" si="417"/>
        <v/>
      </c>
      <c r="CM269" s="29" t="str">
        <f t="shared" ca="1" si="418"/>
        <v/>
      </c>
      <c r="CN269" s="29" t="str">
        <f t="shared" ca="1" si="419"/>
        <v/>
      </c>
      <c r="CO269" s="29" t="str">
        <f t="shared" ca="1" si="420"/>
        <v/>
      </c>
      <c r="CP269" s="29" t="str">
        <f t="shared" ca="1" si="421"/>
        <v/>
      </c>
      <c r="CQ269" s="29" t="str">
        <f t="shared" ca="1" si="422"/>
        <v/>
      </c>
      <c r="CR269" s="29" t="str">
        <f t="shared" ca="1" si="423"/>
        <v/>
      </c>
      <c r="CS269" s="29" t="str">
        <f t="shared" ca="1" si="424"/>
        <v/>
      </c>
      <c r="CT269" s="29" t="str">
        <f t="shared" ca="1" si="425"/>
        <v/>
      </c>
      <c r="CU269" s="29" t="str">
        <f t="shared" ca="1" si="426"/>
        <v/>
      </c>
      <c r="CV269" s="29" t="str">
        <f t="shared" ca="1" si="427"/>
        <v/>
      </c>
      <c r="CW269" s="29" t="str">
        <f t="shared" ca="1" si="428"/>
        <v/>
      </c>
      <c r="CX269" s="29" t="str">
        <f t="shared" ca="1" si="429"/>
        <v/>
      </c>
      <c r="CY269" s="29" t="str">
        <f t="shared" ca="1" si="430"/>
        <v/>
      </c>
      <c r="CZ269" s="29" t="str">
        <f t="shared" ca="1" si="431"/>
        <v/>
      </c>
      <c r="DA269" s="29" t="str">
        <f t="shared" ca="1" si="432"/>
        <v/>
      </c>
      <c r="DB269" s="29" t="str">
        <f t="shared" ca="1" si="433"/>
        <v/>
      </c>
      <c r="DC269" s="29" t="str">
        <f t="shared" ca="1" si="434"/>
        <v/>
      </c>
      <c r="DD269" s="29" t="str">
        <f t="shared" ca="1" si="435"/>
        <v/>
      </c>
      <c r="DE269" s="29" t="str">
        <f t="shared" ca="1" si="436"/>
        <v/>
      </c>
      <c r="DF269" s="29" t="str">
        <f t="shared" ca="1" si="437"/>
        <v/>
      </c>
      <c r="DG269" s="29" t="str">
        <f t="shared" ca="1" si="438"/>
        <v/>
      </c>
      <c r="DH269" s="29" t="str">
        <f t="shared" ca="1" si="439"/>
        <v/>
      </c>
      <c r="DI269" s="29" t="str">
        <f t="shared" ca="1" si="440"/>
        <v/>
      </c>
      <c r="DJ269" s="29" t="str">
        <f t="shared" ca="1" si="441"/>
        <v/>
      </c>
      <c r="DK269" s="29" t="str">
        <f t="shared" ca="1" si="442"/>
        <v/>
      </c>
      <c r="DL269" s="29" t="str">
        <f t="shared" ca="1" si="443"/>
        <v/>
      </c>
      <c r="DM269" s="29" t="str">
        <f t="shared" ca="1" si="444"/>
        <v/>
      </c>
      <c r="JD269">
        <f t="shared" si="145"/>
        <v>0</v>
      </c>
      <c r="JE269">
        <f t="shared" si="445"/>
        <v>0</v>
      </c>
      <c r="JF269" t="str">
        <f t="shared" ca="1" si="446"/>
        <v/>
      </c>
      <c r="JG269" t="str">
        <f t="shared" ca="1" si="447"/>
        <v/>
      </c>
      <c r="JH269" t="str">
        <f t="shared" ca="1" si="448"/>
        <v/>
      </c>
      <c r="JI269" t="str">
        <f t="shared" ca="1" si="449"/>
        <v/>
      </c>
    </row>
    <row r="270" spans="3:269" x14ac:dyDescent="0.2">
      <c r="C270" s="9">
        <f t="array" aca="1" ref="C270" ca="1">MIN(IF($L$7=0, 0, IF(INDIRECT($L$6)&gt;0, IF(ROW(INDIRECT($L$6))&gt;C269, ROW(INDIRECT($L$6)), MAXR))))</f>
        <v>9999999</v>
      </c>
      <c r="D270" s="9">
        <f t="shared" ca="1" si="85"/>
        <v>0</v>
      </c>
      <c r="E270" s="9">
        <f t="shared" ca="1" si="389"/>
        <v>0</v>
      </c>
      <c r="F270" s="105" t="str">
        <f t="shared" ca="1" si="390"/>
        <v/>
      </c>
      <c r="G270" s="7">
        <f t="shared" ca="1" si="391"/>
        <v>0</v>
      </c>
      <c r="H270" s="33">
        <f t="shared" ca="1" si="460"/>
        <v>0</v>
      </c>
      <c r="I270" s="33">
        <f t="shared" ca="1" si="460"/>
        <v>0</v>
      </c>
      <c r="J270" s="33">
        <f t="shared" ca="1" si="460"/>
        <v>0</v>
      </c>
      <c r="K270" s="33">
        <f t="shared" ca="1" si="460"/>
        <v>0</v>
      </c>
      <c r="L270" s="33">
        <f t="shared" ca="1" si="460"/>
        <v>0</v>
      </c>
      <c r="M270" s="33">
        <f t="shared" ca="1" si="460"/>
        <v>0</v>
      </c>
      <c r="N270" s="33">
        <f t="shared" ca="1" si="460"/>
        <v>0</v>
      </c>
      <c r="O270" s="33">
        <f t="shared" ca="1" si="460"/>
        <v>0</v>
      </c>
      <c r="P270" s="33">
        <f t="shared" ca="1" si="460"/>
        <v>0</v>
      </c>
      <c r="Q270" s="33">
        <f t="shared" ca="1" si="460"/>
        <v>0</v>
      </c>
      <c r="R270" s="33">
        <f t="shared" ca="1" si="459"/>
        <v>0</v>
      </c>
      <c r="S270" s="33">
        <f t="shared" ca="1" si="459"/>
        <v>0</v>
      </c>
      <c r="T270" s="33">
        <f t="shared" ca="1" si="459"/>
        <v>0</v>
      </c>
      <c r="U270" s="33">
        <f t="shared" ca="1" si="459"/>
        <v>0</v>
      </c>
      <c r="V270" s="33">
        <f t="shared" ca="1" si="459"/>
        <v>0</v>
      </c>
      <c r="W270" s="33">
        <f t="shared" ca="1" si="459"/>
        <v>0</v>
      </c>
      <c r="X270" s="33">
        <f t="shared" ca="1" si="459"/>
        <v>0</v>
      </c>
      <c r="Y270" s="33">
        <f t="shared" ca="1" si="459"/>
        <v>0</v>
      </c>
      <c r="Z270" s="33">
        <f t="shared" ca="1" si="459"/>
        <v>0</v>
      </c>
      <c r="AA270" s="33">
        <f t="shared" ca="1" si="458"/>
        <v>0</v>
      </c>
      <c r="AB270" s="33">
        <f t="shared" ca="1" si="458"/>
        <v>0</v>
      </c>
      <c r="AC270" s="33">
        <f t="shared" ca="1" si="458"/>
        <v>0</v>
      </c>
      <c r="AD270" s="33">
        <f t="shared" ca="1" si="458"/>
        <v>0</v>
      </c>
      <c r="AE270" s="33">
        <f t="shared" ca="1" si="458"/>
        <v>0</v>
      </c>
      <c r="AF270" s="33">
        <f t="shared" ca="1" si="458"/>
        <v>0</v>
      </c>
      <c r="AG270" s="33">
        <f t="shared" ca="1" si="458"/>
        <v>0</v>
      </c>
      <c r="AH270" s="33">
        <f t="shared" ca="1" si="458"/>
        <v>0</v>
      </c>
      <c r="AI270" s="33">
        <f t="shared" ca="1" si="458"/>
        <v>0</v>
      </c>
      <c r="AJ270" s="33">
        <f t="shared" ca="1" si="458"/>
        <v>0</v>
      </c>
      <c r="AK270" s="33">
        <f t="shared" ca="1" si="458"/>
        <v>0</v>
      </c>
      <c r="AL270" s="33">
        <f t="shared" ca="1" si="458"/>
        <v>0</v>
      </c>
      <c r="AM270" s="33">
        <f t="shared" ca="1" si="458"/>
        <v>0</v>
      </c>
      <c r="AN270" s="33">
        <f t="shared" ca="1" si="462"/>
        <v>0</v>
      </c>
      <c r="AO270" s="33">
        <f t="shared" ca="1" si="462"/>
        <v>0</v>
      </c>
      <c r="AP270" s="33">
        <f t="shared" ca="1" si="462"/>
        <v>0</v>
      </c>
      <c r="AQ270" s="33">
        <f t="shared" ca="1" si="462"/>
        <v>0</v>
      </c>
      <c r="AR270" s="33">
        <f t="shared" ca="1" si="462"/>
        <v>0</v>
      </c>
      <c r="AS270" s="33">
        <f t="shared" ca="1" si="462"/>
        <v>0</v>
      </c>
      <c r="AT270" s="33">
        <f t="shared" ca="1" si="462"/>
        <v>0</v>
      </c>
      <c r="AU270" s="33">
        <f t="shared" ca="1" si="455"/>
        <v>0</v>
      </c>
      <c r="AV270" s="33">
        <f t="shared" ca="1" si="455"/>
        <v>0</v>
      </c>
      <c r="AW270" s="33">
        <f t="shared" ca="1" si="455"/>
        <v>0</v>
      </c>
      <c r="AX270" s="33">
        <f t="shared" ca="1" si="455"/>
        <v>0</v>
      </c>
      <c r="AY270" s="33">
        <f t="shared" ca="1" si="455"/>
        <v>0</v>
      </c>
      <c r="AZ270" s="33">
        <f t="shared" ca="1" si="455"/>
        <v>0</v>
      </c>
      <c r="BA270" s="33">
        <f t="shared" ca="1" si="464"/>
        <v>0</v>
      </c>
      <c r="BB270" s="33">
        <f t="shared" ca="1" si="464"/>
        <v>0</v>
      </c>
      <c r="BC270" s="33">
        <f t="shared" ca="1" si="464"/>
        <v>0</v>
      </c>
      <c r="BD270" s="33">
        <f t="shared" ca="1" si="464"/>
        <v>0</v>
      </c>
      <c r="BE270" s="33">
        <f t="shared" ca="1" si="464"/>
        <v>0</v>
      </c>
      <c r="BF270" s="33">
        <f t="shared" ca="1" si="464"/>
        <v>0</v>
      </c>
      <c r="BG270" s="33">
        <f t="shared" ca="1" si="464"/>
        <v>0</v>
      </c>
      <c r="BH270" s="33"/>
      <c r="BJ270" s="148" t="str">
        <f t="shared" ca="1" si="392"/>
        <v/>
      </c>
      <c r="BL270" s="30"/>
      <c r="BN270" s="29" t="str">
        <f t="shared" ca="1" si="393"/>
        <v/>
      </c>
      <c r="BO270" s="29" t="str">
        <f t="shared" ca="1" si="394"/>
        <v/>
      </c>
      <c r="BP270" s="29" t="str">
        <f t="shared" ca="1" si="395"/>
        <v/>
      </c>
      <c r="BQ270" s="29" t="str">
        <f t="shared" ca="1" si="396"/>
        <v/>
      </c>
      <c r="BR270" s="29" t="str">
        <f t="shared" ca="1" si="397"/>
        <v/>
      </c>
      <c r="BS270" s="29" t="str">
        <f t="shared" ca="1" si="398"/>
        <v/>
      </c>
      <c r="BT270" s="29" t="str">
        <f t="shared" ca="1" si="399"/>
        <v/>
      </c>
      <c r="BU270" s="29" t="str">
        <f t="shared" ca="1" si="400"/>
        <v/>
      </c>
      <c r="BV270" s="29" t="str">
        <f t="shared" ca="1" si="401"/>
        <v/>
      </c>
      <c r="BW270" s="29" t="str">
        <f t="shared" ca="1" si="402"/>
        <v/>
      </c>
      <c r="BX270" s="29" t="str">
        <f t="shared" ca="1" si="403"/>
        <v/>
      </c>
      <c r="BY270" s="29" t="str">
        <f t="shared" ca="1" si="404"/>
        <v/>
      </c>
      <c r="BZ270" s="29" t="str">
        <f t="shared" ca="1" si="405"/>
        <v/>
      </c>
      <c r="CA270" s="29" t="str">
        <f t="shared" ca="1" si="406"/>
        <v/>
      </c>
      <c r="CB270" s="29" t="str">
        <f t="shared" ca="1" si="407"/>
        <v/>
      </c>
      <c r="CC270" s="29" t="str">
        <f t="shared" ca="1" si="408"/>
        <v/>
      </c>
      <c r="CD270" s="29" t="str">
        <f t="shared" ca="1" si="409"/>
        <v/>
      </c>
      <c r="CE270" s="29" t="str">
        <f t="shared" ca="1" si="410"/>
        <v/>
      </c>
      <c r="CF270" s="29" t="str">
        <f t="shared" ca="1" si="411"/>
        <v/>
      </c>
      <c r="CG270" s="29" t="str">
        <f t="shared" ca="1" si="412"/>
        <v/>
      </c>
      <c r="CH270" s="29" t="str">
        <f t="shared" ca="1" si="413"/>
        <v/>
      </c>
      <c r="CI270" s="29" t="str">
        <f t="shared" ca="1" si="414"/>
        <v/>
      </c>
      <c r="CJ270" s="29" t="str">
        <f t="shared" ca="1" si="415"/>
        <v/>
      </c>
      <c r="CK270" s="29" t="str">
        <f t="shared" ca="1" si="416"/>
        <v/>
      </c>
      <c r="CL270" s="29" t="str">
        <f t="shared" ca="1" si="417"/>
        <v/>
      </c>
      <c r="CM270" s="29" t="str">
        <f t="shared" ca="1" si="418"/>
        <v/>
      </c>
      <c r="CN270" s="29" t="str">
        <f t="shared" ca="1" si="419"/>
        <v/>
      </c>
      <c r="CO270" s="29" t="str">
        <f t="shared" ca="1" si="420"/>
        <v/>
      </c>
      <c r="CP270" s="29" t="str">
        <f t="shared" ca="1" si="421"/>
        <v/>
      </c>
      <c r="CQ270" s="29" t="str">
        <f t="shared" ca="1" si="422"/>
        <v/>
      </c>
      <c r="CR270" s="29" t="str">
        <f t="shared" ca="1" si="423"/>
        <v/>
      </c>
      <c r="CS270" s="29" t="str">
        <f t="shared" ca="1" si="424"/>
        <v/>
      </c>
      <c r="CT270" s="29" t="str">
        <f t="shared" ca="1" si="425"/>
        <v/>
      </c>
      <c r="CU270" s="29" t="str">
        <f t="shared" ca="1" si="426"/>
        <v/>
      </c>
      <c r="CV270" s="29" t="str">
        <f t="shared" ca="1" si="427"/>
        <v/>
      </c>
      <c r="CW270" s="29" t="str">
        <f t="shared" ca="1" si="428"/>
        <v/>
      </c>
      <c r="CX270" s="29" t="str">
        <f t="shared" ca="1" si="429"/>
        <v/>
      </c>
      <c r="CY270" s="29" t="str">
        <f t="shared" ca="1" si="430"/>
        <v/>
      </c>
      <c r="CZ270" s="29" t="str">
        <f t="shared" ca="1" si="431"/>
        <v/>
      </c>
      <c r="DA270" s="29" t="str">
        <f t="shared" ca="1" si="432"/>
        <v/>
      </c>
      <c r="DB270" s="29" t="str">
        <f t="shared" ca="1" si="433"/>
        <v/>
      </c>
      <c r="DC270" s="29" t="str">
        <f t="shared" ca="1" si="434"/>
        <v/>
      </c>
      <c r="DD270" s="29" t="str">
        <f t="shared" ca="1" si="435"/>
        <v/>
      </c>
      <c r="DE270" s="29" t="str">
        <f t="shared" ca="1" si="436"/>
        <v/>
      </c>
      <c r="DF270" s="29" t="str">
        <f t="shared" ca="1" si="437"/>
        <v/>
      </c>
      <c r="DG270" s="29" t="str">
        <f t="shared" ca="1" si="438"/>
        <v/>
      </c>
      <c r="DH270" s="29" t="str">
        <f t="shared" ca="1" si="439"/>
        <v/>
      </c>
      <c r="DI270" s="29" t="str">
        <f t="shared" ca="1" si="440"/>
        <v/>
      </c>
      <c r="DJ270" s="29" t="str">
        <f t="shared" ca="1" si="441"/>
        <v/>
      </c>
      <c r="DK270" s="29" t="str">
        <f t="shared" ca="1" si="442"/>
        <v/>
      </c>
      <c r="DL270" s="29" t="str">
        <f t="shared" ca="1" si="443"/>
        <v/>
      </c>
      <c r="DM270" s="29" t="str">
        <f t="shared" ca="1" si="444"/>
        <v/>
      </c>
      <c r="JD270">
        <f t="shared" si="145"/>
        <v>0</v>
      </c>
      <c r="JE270">
        <f t="shared" si="445"/>
        <v>0</v>
      </c>
      <c r="JF270" t="str">
        <f t="shared" ca="1" si="446"/>
        <v/>
      </c>
      <c r="JG270" t="str">
        <f t="shared" ca="1" si="447"/>
        <v/>
      </c>
      <c r="JH270" t="str">
        <f t="shared" ca="1" si="448"/>
        <v/>
      </c>
      <c r="JI270" t="str">
        <f t="shared" ca="1" si="449"/>
        <v/>
      </c>
    </row>
    <row r="271" spans="3:269" x14ac:dyDescent="0.2">
      <c r="C271" s="9">
        <f t="array" aca="1" ref="C271" ca="1">MIN(IF($L$7=0, 0, IF(INDIRECT($L$6)&gt;0, IF(ROW(INDIRECT($L$6))&gt;C270, ROW(INDIRECT($L$6)), MAXR))))</f>
        <v>9999999</v>
      </c>
      <c r="D271" s="9">
        <f t="shared" ca="1" si="85"/>
        <v>0</v>
      </c>
      <c r="E271" s="9">
        <f t="shared" ca="1" si="389"/>
        <v>0</v>
      </c>
      <c r="F271" s="105" t="str">
        <f t="shared" ca="1" si="390"/>
        <v/>
      </c>
      <c r="G271" s="7">
        <f t="shared" ca="1" si="391"/>
        <v>0</v>
      </c>
      <c r="H271" s="33">
        <f t="shared" ca="1" si="460"/>
        <v>0</v>
      </c>
      <c r="I271" s="33">
        <f t="shared" ca="1" si="460"/>
        <v>0</v>
      </c>
      <c r="J271" s="33">
        <f t="shared" ca="1" si="460"/>
        <v>0</v>
      </c>
      <c r="K271" s="33">
        <f t="shared" ca="1" si="460"/>
        <v>0</v>
      </c>
      <c r="L271" s="33">
        <f t="shared" ca="1" si="460"/>
        <v>0</v>
      </c>
      <c r="M271" s="33">
        <f t="shared" ca="1" si="460"/>
        <v>0</v>
      </c>
      <c r="N271" s="33">
        <f t="shared" ca="1" si="460"/>
        <v>0</v>
      </c>
      <c r="O271" s="33">
        <f t="shared" ca="1" si="460"/>
        <v>0</v>
      </c>
      <c r="P271" s="33">
        <f t="shared" ca="1" si="460"/>
        <v>0</v>
      </c>
      <c r="Q271" s="33">
        <f t="shared" ca="1" si="460"/>
        <v>0</v>
      </c>
      <c r="R271" s="33">
        <f t="shared" ca="1" si="459"/>
        <v>0</v>
      </c>
      <c r="S271" s="33">
        <f t="shared" ca="1" si="459"/>
        <v>0</v>
      </c>
      <c r="T271" s="33">
        <f t="shared" ca="1" si="459"/>
        <v>0</v>
      </c>
      <c r="U271" s="33">
        <f t="shared" ca="1" si="459"/>
        <v>0</v>
      </c>
      <c r="V271" s="33">
        <f t="shared" ca="1" si="459"/>
        <v>0</v>
      </c>
      <c r="W271" s="33">
        <f t="shared" ca="1" si="459"/>
        <v>0</v>
      </c>
      <c r="X271" s="33">
        <f t="shared" ca="1" si="459"/>
        <v>0</v>
      </c>
      <c r="Y271" s="33">
        <f t="shared" ca="1" si="459"/>
        <v>0</v>
      </c>
      <c r="Z271" s="33">
        <f t="shared" ca="1" si="459"/>
        <v>0</v>
      </c>
      <c r="AA271" s="33">
        <f t="shared" ca="1" si="458"/>
        <v>0</v>
      </c>
      <c r="AB271" s="33">
        <f t="shared" ca="1" si="458"/>
        <v>0</v>
      </c>
      <c r="AC271" s="33">
        <f t="shared" ca="1" si="458"/>
        <v>0</v>
      </c>
      <c r="AD271" s="33">
        <f t="shared" ca="1" si="458"/>
        <v>0</v>
      </c>
      <c r="AE271" s="33">
        <f t="shared" ca="1" si="458"/>
        <v>0</v>
      </c>
      <c r="AF271" s="33">
        <f t="shared" ca="1" si="458"/>
        <v>0</v>
      </c>
      <c r="AG271" s="33">
        <f t="shared" ca="1" si="458"/>
        <v>0</v>
      </c>
      <c r="AH271" s="33">
        <f t="shared" ca="1" si="458"/>
        <v>0</v>
      </c>
      <c r="AI271" s="33">
        <f t="shared" ca="1" si="458"/>
        <v>0</v>
      </c>
      <c r="AJ271" s="33">
        <f t="shared" ca="1" si="458"/>
        <v>0</v>
      </c>
      <c r="AK271" s="33">
        <f t="shared" ca="1" si="458"/>
        <v>0</v>
      </c>
      <c r="AL271" s="33">
        <f t="shared" ca="1" si="458"/>
        <v>0</v>
      </c>
      <c r="AM271" s="33">
        <f t="shared" ca="1" si="458"/>
        <v>0</v>
      </c>
      <c r="AN271" s="33">
        <f t="shared" ca="1" si="462"/>
        <v>0</v>
      </c>
      <c r="AO271" s="33">
        <f t="shared" ca="1" si="462"/>
        <v>0</v>
      </c>
      <c r="AP271" s="33">
        <f t="shared" ca="1" si="462"/>
        <v>0</v>
      </c>
      <c r="AQ271" s="33">
        <f t="shared" ca="1" si="462"/>
        <v>0</v>
      </c>
      <c r="AR271" s="33">
        <f t="shared" ca="1" si="462"/>
        <v>0</v>
      </c>
      <c r="AS271" s="33">
        <f t="shared" ca="1" si="462"/>
        <v>0</v>
      </c>
      <c r="AT271" s="33">
        <f t="shared" ca="1" si="462"/>
        <v>0</v>
      </c>
      <c r="AU271" s="33">
        <f t="shared" ca="1" si="455"/>
        <v>0</v>
      </c>
      <c r="AV271" s="33">
        <f t="shared" ca="1" si="455"/>
        <v>0</v>
      </c>
      <c r="AW271" s="33">
        <f t="shared" ca="1" si="455"/>
        <v>0</v>
      </c>
      <c r="AX271" s="33">
        <f t="shared" ca="1" si="455"/>
        <v>0</v>
      </c>
      <c r="AY271" s="33">
        <f t="shared" ca="1" si="455"/>
        <v>0</v>
      </c>
      <c r="AZ271" s="33">
        <f t="shared" ca="1" si="455"/>
        <v>0</v>
      </c>
      <c r="BA271" s="33">
        <f t="shared" ca="1" si="464"/>
        <v>0</v>
      </c>
      <c r="BB271" s="33">
        <f t="shared" ca="1" si="464"/>
        <v>0</v>
      </c>
      <c r="BC271" s="33">
        <f t="shared" ca="1" si="464"/>
        <v>0</v>
      </c>
      <c r="BD271" s="33">
        <f t="shared" ca="1" si="464"/>
        <v>0</v>
      </c>
      <c r="BE271" s="33">
        <f t="shared" ca="1" si="464"/>
        <v>0</v>
      </c>
      <c r="BF271" s="33">
        <f t="shared" ca="1" si="464"/>
        <v>0</v>
      </c>
      <c r="BG271" s="33">
        <f t="shared" ca="1" si="464"/>
        <v>0</v>
      </c>
      <c r="BH271" s="33"/>
      <c r="BJ271" s="148" t="str">
        <f t="shared" ca="1" si="392"/>
        <v/>
      </c>
      <c r="BL271" s="30"/>
      <c r="BN271" s="29" t="str">
        <f t="shared" ca="1" si="393"/>
        <v/>
      </c>
      <c r="BO271" s="29" t="str">
        <f t="shared" ca="1" si="394"/>
        <v/>
      </c>
      <c r="BP271" s="29" t="str">
        <f t="shared" ca="1" si="395"/>
        <v/>
      </c>
      <c r="BQ271" s="29" t="str">
        <f t="shared" ca="1" si="396"/>
        <v/>
      </c>
      <c r="BR271" s="29" t="str">
        <f t="shared" ca="1" si="397"/>
        <v/>
      </c>
      <c r="BS271" s="29" t="str">
        <f t="shared" ca="1" si="398"/>
        <v/>
      </c>
      <c r="BT271" s="29" t="str">
        <f t="shared" ca="1" si="399"/>
        <v/>
      </c>
      <c r="BU271" s="29" t="str">
        <f t="shared" ca="1" si="400"/>
        <v/>
      </c>
      <c r="BV271" s="29" t="str">
        <f t="shared" ca="1" si="401"/>
        <v/>
      </c>
      <c r="BW271" s="29" t="str">
        <f t="shared" ca="1" si="402"/>
        <v/>
      </c>
      <c r="BX271" s="29" t="str">
        <f t="shared" ca="1" si="403"/>
        <v/>
      </c>
      <c r="BY271" s="29" t="str">
        <f t="shared" ca="1" si="404"/>
        <v/>
      </c>
      <c r="BZ271" s="29" t="str">
        <f t="shared" ca="1" si="405"/>
        <v/>
      </c>
      <c r="CA271" s="29" t="str">
        <f t="shared" ca="1" si="406"/>
        <v/>
      </c>
      <c r="CB271" s="29" t="str">
        <f t="shared" ca="1" si="407"/>
        <v/>
      </c>
      <c r="CC271" s="29" t="str">
        <f t="shared" ca="1" si="408"/>
        <v/>
      </c>
      <c r="CD271" s="29" t="str">
        <f t="shared" ca="1" si="409"/>
        <v/>
      </c>
      <c r="CE271" s="29" t="str">
        <f t="shared" ca="1" si="410"/>
        <v/>
      </c>
      <c r="CF271" s="29" t="str">
        <f t="shared" ca="1" si="411"/>
        <v/>
      </c>
      <c r="CG271" s="29" t="str">
        <f t="shared" ca="1" si="412"/>
        <v/>
      </c>
      <c r="CH271" s="29" t="str">
        <f t="shared" ca="1" si="413"/>
        <v/>
      </c>
      <c r="CI271" s="29" t="str">
        <f t="shared" ca="1" si="414"/>
        <v/>
      </c>
      <c r="CJ271" s="29" t="str">
        <f t="shared" ca="1" si="415"/>
        <v/>
      </c>
      <c r="CK271" s="29" t="str">
        <f t="shared" ca="1" si="416"/>
        <v/>
      </c>
      <c r="CL271" s="29" t="str">
        <f t="shared" ca="1" si="417"/>
        <v/>
      </c>
      <c r="CM271" s="29" t="str">
        <f t="shared" ca="1" si="418"/>
        <v/>
      </c>
      <c r="CN271" s="29" t="str">
        <f t="shared" ca="1" si="419"/>
        <v/>
      </c>
      <c r="CO271" s="29" t="str">
        <f t="shared" ca="1" si="420"/>
        <v/>
      </c>
      <c r="CP271" s="29" t="str">
        <f t="shared" ca="1" si="421"/>
        <v/>
      </c>
      <c r="CQ271" s="29" t="str">
        <f t="shared" ca="1" si="422"/>
        <v/>
      </c>
      <c r="CR271" s="29" t="str">
        <f t="shared" ca="1" si="423"/>
        <v/>
      </c>
      <c r="CS271" s="29" t="str">
        <f t="shared" ca="1" si="424"/>
        <v/>
      </c>
      <c r="CT271" s="29" t="str">
        <f t="shared" ca="1" si="425"/>
        <v/>
      </c>
      <c r="CU271" s="29" t="str">
        <f t="shared" ca="1" si="426"/>
        <v/>
      </c>
      <c r="CV271" s="29" t="str">
        <f t="shared" ca="1" si="427"/>
        <v/>
      </c>
      <c r="CW271" s="29" t="str">
        <f t="shared" ca="1" si="428"/>
        <v/>
      </c>
      <c r="CX271" s="29" t="str">
        <f t="shared" ca="1" si="429"/>
        <v/>
      </c>
      <c r="CY271" s="29" t="str">
        <f t="shared" ca="1" si="430"/>
        <v/>
      </c>
      <c r="CZ271" s="29" t="str">
        <f t="shared" ca="1" si="431"/>
        <v/>
      </c>
      <c r="DA271" s="29" t="str">
        <f t="shared" ca="1" si="432"/>
        <v/>
      </c>
      <c r="DB271" s="29" t="str">
        <f t="shared" ca="1" si="433"/>
        <v/>
      </c>
      <c r="DC271" s="29" t="str">
        <f t="shared" ca="1" si="434"/>
        <v/>
      </c>
      <c r="DD271" s="29" t="str">
        <f t="shared" ca="1" si="435"/>
        <v/>
      </c>
      <c r="DE271" s="29" t="str">
        <f t="shared" ca="1" si="436"/>
        <v/>
      </c>
      <c r="DF271" s="29" t="str">
        <f t="shared" ca="1" si="437"/>
        <v/>
      </c>
      <c r="DG271" s="29" t="str">
        <f t="shared" ca="1" si="438"/>
        <v/>
      </c>
      <c r="DH271" s="29" t="str">
        <f t="shared" ca="1" si="439"/>
        <v/>
      </c>
      <c r="DI271" s="29" t="str">
        <f t="shared" ca="1" si="440"/>
        <v/>
      </c>
      <c r="DJ271" s="29" t="str">
        <f t="shared" ca="1" si="441"/>
        <v/>
      </c>
      <c r="DK271" s="29" t="str">
        <f t="shared" ca="1" si="442"/>
        <v/>
      </c>
      <c r="DL271" s="29" t="str">
        <f t="shared" ca="1" si="443"/>
        <v/>
      </c>
      <c r="DM271" s="29" t="str">
        <f t="shared" ca="1" si="444"/>
        <v/>
      </c>
      <c r="JD271">
        <f t="shared" si="145"/>
        <v>0</v>
      </c>
      <c r="JE271">
        <f t="shared" si="445"/>
        <v>0</v>
      </c>
      <c r="JF271" t="str">
        <f t="shared" ca="1" si="446"/>
        <v/>
      </c>
      <c r="JG271" t="str">
        <f t="shared" ca="1" si="447"/>
        <v/>
      </c>
      <c r="JH271" t="str">
        <f t="shared" ca="1" si="448"/>
        <v/>
      </c>
      <c r="JI271" t="str">
        <f t="shared" ca="1" si="449"/>
        <v/>
      </c>
    </row>
    <row r="272" spans="3:269" x14ac:dyDescent="0.2">
      <c r="C272" s="9">
        <f t="array" aca="1" ref="C272" ca="1">MIN(IF($L$7=0, 0, IF(INDIRECT($L$6)&gt;0, IF(ROW(INDIRECT($L$6))&gt;C271, ROW(INDIRECT($L$6)), MAXR))))</f>
        <v>9999999</v>
      </c>
      <c r="D272" s="9">
        <f t="shared" ca="1" si="85"/>
        <v>0</v>
      </c>
      <c r="E272" s="9">
        <f t="shared" ca="1" si="389"/>
        <v>0</v>
      </c>
      <c r="F272" s="105" t="str">
        <f t="shared" ca="1" si="390"/>
        <v/>
      </c>
      <c r="G272" s="7">
        <f t="shared" ca="1" si="391"/>
        <v>0</v>
      </c>
      <c r="H272" s="33">
        <f t="shared" ca="1" si="460"/>
        <v>0</v>
      </c>
      <c r="I272" s="33">
        <f t="shared" ca="1" si="460"/>
        <v>0</v>
      </c>
      <c r="J272" s="33">
        <f t="shared" ca="1" si="460"/>
        <v>0</v>
      </c>
      <c r="K272" s="33">
        <f t="shared" ca="1" si="460"/>
        <v>0</v>
      </c>
      <c r="L272" s="33">
        <f t="shared" ca="1" si="460"/>
        <v>0</v>
      </c>
      <c r="M272" s="33">
        <f t="shared" ca="1" si="460"/>
        <v>0</v>
      </c>
      <c r="N272" s="33">
        <f t="shared" ca="1" si="460"/>
        <v>0</v>
      </c>
      <c r="O272" s="33">
        <f t="shared" ca="1" si="460"/>
        <v>0</v>
      </c>
      <c r="P272" s="33">
        <f t="shared" ca="1" si="460"/>
        <v>0</v>
      </c>
      <c r="Q272" s="33">
        <f t="shared" ca="1" si="460"/>
        <v>0</v>
      </c>
      <c r="R272" s="33">
        <f t="shared" ca="1" si="459"/>
        <v>0</v>
      </c>
      <c r="S272" s="33">
        <f t="shared" ca="1" si="459"/>
        <v>0</v>
      </c>
      <c r="T272" s="33">
        <f t="shared" ca="1" si="459"/>
        <v>0</v>
      </c>
      <c r="U272" s="33">
        <f t="shared" ca="1" si="459"/>
        <v>0</v>
      </c>
      <c r="V272" s="33">
        <f t="shared" ca="1" si="459"/>
        <v>0</v>
      </c>
      <c r="W272" s="33">
        <f t="shared" ca="1" si="459"/>
        <v>0</v>
      </c>
      <c r="X272" s="33">
        <f t="shared" ca="1" si="459"/>
        <v>0</v>
      </c>
      <c r="Y272" s="33">
        <f t="shared" ca="1" si="459"/>
        <v>0</v>
      </c>
      <c r="Z272" s="33">
        <f t="shared" ca="1" si="459"/>
        <v>0</v>
      </c>
      <c r="AA272" s="33">
        <f t="shared" ca="1" si="458"/>
        <v>0</v>
      </c>
      <c r="AB272" s="33">
        <f t="shared" ca="1" si="458"/>
        <v>0</v>
      </c>
      <c r="AC272" s="33">
        <f t="shared" ca="1" si="458"/>
        <v>0</v>
      </c>
      <c r="AD272" s="33">
        <f t="shared" ca="1" si="458"/>
        <v>0</v>
      </c>
      <c r="AE272" s="33">
        <f t="shared" ca="1" si="458"/>
        <v>0</v>
      </c>
      <c r="AF272" s="33">
        <f t="shared" ca="1" si="458"/>
        <v>0</v>
      </c>
      <c r="AG272" s="33">
        <f t="shared" ca="1" si="458"/>
        <v>0</v>
      </c>
      <c r="AH272" s="33">
        <f t="shared" ca="1" si="458"/>
        <v>0</v>
      </c>
      <c r="AI272" s="33">
        <f t="shared" ca="1" si="458"/>
        <v>0</v>
      </c>
      <c r="AJ272" s="33">
        <f t="shared" ca="1" si="458"/>
        <v>0</v>
      </c>
      <c r="AK272" s="33">
        <f t="shared" ca="1" si="458"/>
        <v>0</v>
      </c>
      <c r="AL272" s="33">
        <f t="shared" ca="1" si="458"/>
        <v>0</v>
      </c>
      <c r="AM272" s="33">
        <f t="shared" ca="1" si="458"/>
        <v>0</v>
      </c>
      <c r="AN272" s="33">
        <f t="shared" ca="1" si="462"/>
        <v>0</v>
      </c>
      <c r="AO272" s="33">
        <f t="shared" ca="1" si="462"/>
        <v>0</v>
      </c>
      <c r="AP272" s="33">
        <f t="shared" ca="1" si="462"/>
        <v>0</v>
      </c>
      <c r="AQ272" s="33">
        <f t="shared" ca="1" si="462"/>
        <v>0</v>
      </c>
      <c r="AR272" s="33">
        <f t="shared" ca="1" si="462"/>
        <v>0</v>
      </c>
      <c r="AS272" s="33">
        <f t="shared" ca="1" si="462"/>
        <v>0</v>
      </c>
      <c r="AT272" s="33">
        <f t="shared" ca="1" si="462"/>
        <v>0</v>
      </c>
      <c r="AU272" s="33">
        <f t="shared" ca="1" si="455"/>
        <v>0</v>
      </c>
      <c r="AV272" s="33">
        <f t="shared" ca="1" si="455"/>
        <v>0</v>
      </c>
      <c r="AW272" s="33">
        <f t="shared" ca="1" si="455"/>
        <v>0</v>
      </c>
      <c r="AX272" s="33">
        <f t="shared" ca="1" si="455"/>
        <v>0</v>
      </c>
      <c r="AY272" s="33">
        <f t="shared" ca="1" si="455"/>
        <v>0</v>
      </c>
      <c r="AZ272" s="33">
        <f t="shared" ca="1" si="455"/>
        <v>0</v>
      </c>
      <c r="BA272" s="33">
        <f t="shared" ca="1" si="464"/>
        <v>0</v>
      </c>
      <c r="BB272" s="33">
        <f t="shared" ca="1" si="464"/>
        <v>0</v>
      </c>
      <c r="BC272" s="33">
        <f t="shared" ca="1" si="464"/>
        <v>0</v>
      </c>
      <c r="BD272" s="33">
        <f t="shared" ca="1" si="464"/>
        <v>0</v>
      </c>
      <c r="BE272" s="33">
        <f t="shared" ca="1" si="464"/>
        <v>0</v>
      </c>
      <c r="BF272" s="33">
        <f t="shared" ca="1" si="464"/>
        <v>0</v>
      </c>
      <c r="BG272" s="33">
        <f t="shared" ca="1" si="464"/>
        <v>0</v>
      </c>
      <c r="BH272" s="33"/>
      <c r="BJ272" s="148" t="str">
        <f t="shared" ca="1" si="392"/>
        <v/>
      </c>
      <c r="BL272" s="30"/>
      <c r="BN272" s="29" t="str">
        <f t="shared" ca="1" si="393"/>
        <v/>
      </c>
      <c r="BO272" s="29" t="str">
        <f t="shared" ca="1" si="394"/>
        <v/>
      </c>
      <c r="BP272" s="29" t="str">
        <f t="shared" ca="1" si="395"/>
        <v/>
      </c>
      <c r="BQ272" s="29" t="str">
        <f t="shared" ca="1" si="396"/>
        <v/>
      </c>
      <c r="BR272" s="29" t="str">
        <f t="shared" ca="1" si="397"/>
        <v/>
      </c>
      <c r="BS272" s="29" t="str">
        <f t="shared" ca="1" si="398"/>
        <v/>
      </c>
      <c r="BT272" s="29" t="str">
        <f t="shared" ca="1" si="399"/>
        <v/>
      </c>
      <c r="BU272" s="29" t="str">
        <f t="shared" ca="1" si="400"/>
        <v/>
      </c>
      <c r="BV272" s="29" t="str">
        <f t="shared" ca="1" si="401"/>
        <v/>
      </c>
      <c r="BW272" s="29" t="str">
        <f t="shared" ca="1" si="402"/>
        <v/>
      </c>
      <c r="BX272" s="29" t="str">
        <f t="shared" ca="1" si="403"/>
        <v/>
      </c>
      <c r="BY272" s="29" t="str">
        <f t="shared" ca="1" si="404"/>
        <v/>
      </c>
      <c r="BZ272" s="29" t="str">
        <f t="shared" ca="1" si="405"/>
        <v/>
      </c>
      <c r="CA272" s="29" t="str">
        <f t="shared" ca="1" si="406"/>
        <v/>
      </c>
      <c r="CB272" s="29" t="str">
        <f t="shared" ca="1" si="407"/>
        <v/>
      </c>
      <c r="CC272" s="29" t="str">
        <f t="shared" ca="1" si="408"/>
        <v/>
      </c>
      <c r="CD272" s="29" t="str">
        <f t="shared" ca="1" si="409"/>
        <v/>
      </c>
      <c r="CE272" s="29" t="str">
        <f t="shared" ca="1" si="410"/>
        <v/>
      </c>
      <c r="CF272" s="29" t="str">
        <f t="shared" ca="1" si="411"/>
        <v/>
      </c>
      <c r="CG272" s="29" t="str">
        <f t="shared" ca="1" si="412"/>
        <v/>
      </c>
      <c r="CH272" s="29" t="str">
        <f t="shared" ca="1" si="413"/>
        <v/>
      </c>
      <c r="CI272" s="29" t="str">
        <f t="shared" ca="1" si="414"/>
        <v/>
      </c>
      <c r="CJ272" s="29" t="str">
        <f t="shared" ca="1" si="415"/>
        <v/>
      </c>
      <c r="CK272" s="29" t="str">
        <f t="shared" ca="1" si="416"/>
        <v/>
      </c>
      <c r="CL272" s="29" t="str">
        <f t="shared" ca="1" si="417"/>
        <v/>
      </c>
      <c r="CM272" s="29" t="str">
        <f t="shared" ca="1" si="418"/>
        <v/>
      </c>
      <c r="CN272" s="29" t="str">
        <f t="shared" ca="1" si="419"/>
        <v/>
      </c>
      <c r="CO272" s="29" t="str">
        <f t="shared" ca="1" si="420"/>
        <v/>
      </c>
      <c r="CP272" s="29" t="str">
        <f t="shared" ca="1" si="421"/>
        <v/>
      </c>
      <c r="CQ272" s="29" t="str">
        <f t="shared" ca="1" si="422"/>
        <v/>
      </c>
      <c r="CR272" s="29" t="str">
        <f t="shared" ca="1" si="423"/>
        <v/>
      </c>
      <c r="CS272" s="29" t="str">
        <f t="shared" ca="1" si="424"/>
        <v/>
      </c>
      <c r="CT272" s="29" t="str">
        <f t="shared" ca="1" si="425"/>
        <v/>
      </c>
      <c r="CU272" s="29" t="str">
        <f t="shared" ca="1" si="426"/>
        <v/>
      </c>
      <c r="CV272" s="29" t="str">
        <f t="shared" ca="1" si="427"/>
        <v/>
      </c>
      <c r="CW272" s="29" t="str">
        <f t="shared" ca="1" si="428"/>
        <v/>
      </c>
      <c r="CX272" s="29" t="str">
        <f t="shared" ca="1" si="429"/>
        <v/>
      </c>
      <c r="CY272" s="29" t="str">
        <f t="shared" ca="1" si="430"/>
        <v/>
      </c>
      <c r="CZ272" s="29" t="str">
        <f t="shared" ca="1" si="431"/>
        <v/>
      </c>
      <c r="DA272" s="29" t="str">
        <f t="shared" ca="1" si="432"/>
        <v/>
      </c>
      <c r="DB272" s="29" t="str">
        <f t="shared" ca="1" si="433"/>
        <v/>
      </c>
      <c r="DC272" s="29" t="str">
        <f t="shared" ca="1" si="434"/>
        <v/>
      </c>
      <c r="DD272" s="29" t="str">
        <f t="shared" ca="1" si="435"/>
        <v/>
      </c>
      <c r="DE272" s="29" t="str">
        <f t="shared" ca="1" si="436"/>
        <v/>
      </c>
      <c r="DF272" s="29" t="str">
        <f t="shared" ca="1" si="437"/>
        <v/>
      </c>
      <c r="DG272" s="29" t="str">
        <f t="shared" ca="1" si="438"/>
        <v/>
      </c>
      <c r="DH272" s="29" t="str">
        <f t="shared" ca="1" si="439"/>
        <v/>
      </c>
      <c r="DI272" s="29" t="str">
        <f t="shared" ca="1" si="440"/>
        <v/>
      </c>
      <c r="DJ272" s="29" t="str">
        <f t="shared" ca="1" si="441"/>
        <v/>
      </c>
      <c r="DK272" s="29" t="str">
        <f t="shared" ca="1" si="442"/>
        <v/>
      </c>
      <c r="DL272" s="29" t="str">
        <f t="shared" ca="1" si="443"/>
        <v/>
      </c>
      <c r="DM272" s="29" t="str">
        <f t="shared" ca="1" si="444"/>
        <v/>
      </c>
      <c r="JD272">
        <f t="shared" si="145"/>
        <v>0</v>
      </c>
      <c r="JE272">
        <f t="shared" si="445"/>
        <v>0</v>
      </c>
      <c r="JF272" t="str">
        <f t="shared" ca="1" si="446"/>
        <v/>
      </c>
      <c r="JG272" t="str">
        <f t="shared" ca="1" si="447"/>
        <v/>
      </c>
      <c r="JH272" t="str">
        <f t="shared" ca="1" si="448"/>
        <v/>
      </c>
      <c r="JI272" t="str">
        <f t="shared" ca="1" si="449"/>
        <v/>
      </c>
    </row>
    <row r="273" spans="3:269" x14ac:dyDescent="0.2">
      <c r="C273" s="9">
        <f t="array" aca="1" ref="C273" ca="1">MIN(IF($L$7=0, 0, IF(INDIRECT($L$6)&gt;0, IF(ROW(INDIRECT($L$6))&gt;C272, ROW(INDIRECT($L$6)), MAXR))))</f>
        <v>9999999</v>
      </c>
      <c r="D273" s="9">
        <f t="shared" ca="1" si="85"/>
        <v>0</v>
      </c>
      <c r="E273" s="9">
        <f t="shared" ca="1" si="389"/>
        <v>0</v>
      </c>
      <c r="F273" s="105" t="str">
        <f t="shared" ca="1" si="390"/>
        <v/>
      </c>
      <c r="G273" s="7">
        <f t="shared" ca="1" si="391"/>
        <v>0</v>
      </c>
      <c r="H273" s="33">
        <f t="shared" ca="1" si="460"/>
        <v>0</v>
      </c>
      <c r="I273" s="33">
        <f t="shared" ca="1" si="460"/>
        <v>0</v>
      </c>
      <c r="J273" s="33">
        <f t="shared" ca="1" si="460"/>
        <v>0</v>
      </c>
      <c r="K273" s="33">
        <f t="shared" ca="1" si="460"/>
        <v>0</v>
      </c>
      <c r="L273" s="33">
        <f t="shared" ca="1" si="460"/>
        <v>0</v>
      </c>
      <c r="M273" s="33">
        <f t="shared" ca="1" si="460"/>
        <v>0</v>
      </c>
      <c r="N273" s="33">
        <f t="shared" ca="1" si="460"/>
        <v>0</v>
      </c>
      <c r="O273" s="33">
        <f t="shared" ca="1" si="460"/>
        <v>0</v>
      </c>
      <c r="P273" s="33">
        <f t="shared" ca="1" si="460"/>
        <v>0</v>
      </c>
      <c r="Q273" s="33">
        <f t="shared" ca="1" si="460"/>
        <v>0</v>
      </c>
      <c r="R273" s="33">
        <f t="shared" ca="1" si="459"/>
        <v>0</v>
      </c>
      <c r="S273" s="33">
        <f t="shared" ca="1" si="459"/>
        <v>0</v>
      </c>
      <c r="T273" s="33">
        <f t="shared" ca="1" si="459"/>
        <v>0</v>
      </c>
      <c r="U273" s="33">
        <f t="shared" ca="1" si="459"/>
        <v>0</v>
      </c>
      <c r="V273" s="33">
        <f t="shared" ca="1" si="459"/>
        <v>0</v>
      </c>
      <c r="W273" s="33">
        <f t="shared" ca="1" si="459"/>
        <v>0</v>
      </c>
      <c r="X273" s="33">
        <f t="shared" ca="1" si="459"/>
        <v>0</v>
      </c>
      <c r="Y273" s="33">
        <f t="shared" ca="1" si="459"/>
        <v>0</v>
      </c>
      <c r="Z273" s="33">
        <f t="shared" ca="1" si="459"/>
        <v>0</v>
      </c>
      <c r="AA273" s="33">
        <f t="shared" ca="1" si="458"/>
        <v>0</v>
      </c>
      <c r="AB273" s="33">
        <f t="shared" ca="1" si="458"/>
        <v>0</v>
      </c>
      <c r="AC273" s="33">
        <f t="shared" ca="1" si="458"/>
        <v>0</v>
      </c>
      <c r="AD273" s="33">
        <f t="shared" ca="1" si="458"/>
        <v>0</v>
      </c>
      <c r="AE273" s="33">
        <f t="shared" ca="1" si="458"/>
        <v>0</v>
      </c>
      <c r="AF273" s="33">
        <f t="shared" ca="1" si="458"/>
        <v>0</v>
      </c>
      <c r="AG273" s="33">
        <f t="shared" ca="1" si="458"/>
        <v>0</v>
      </c>
      <c r="AH273" s="33">
        <f t="shared" ca="1" si="458"/>
        <v>0</v>
      </c>
      <c r="AI273" s="33">
        <f t="shared" ca="1" si="458"/>
        <v>0</v>
      </c>
      <c r="AJ273" s="33">
        <f t="shared" ca="1" si="458"/>
        <v>0</v>
      </c>
      <c r="AK273" s="33">
        <f t="shared" ca="1" si="458"/>
        <v>0</v>
      </c>
      <c r="AL273" s="33">
        <f t="shared" ca="1" si="458"/>
        <v>0</v>
      </c>
      <c r="AM273" s="33">
        <f t="shared" ca="1" si="458"/>
        <v>0</v>
      </c>
      <c r="AN273" s="33">
        <f t="shared" ca="1" si="462"/>
        <v>0</v>
      </c>
      <c r="AO273" s="33">
        <f t="shared" ca="1" si="462"/>
        <v>0</v>
      </c>
      <c r="AP273" s="33">
        <f t="shared" ca="1" si="462"/>
        <v>0</v>
      </c>
      <c r="AQ273" s="33">
        <f t="shared" ca="1" si="462"/>
        <v>0</v>
      </c>
      <c r="AR273" s="33">
        <f t="shared" ca="1" si="462"/>
        <v>0</v>
      </c>
      <c r="AS273" s="33">
        <f t="shared" ca="1" si="462"/>
        <v>0</v>
      </c>
      <c r="AT273" s="33">
        <f t="shared" ca="1" si="462"/>
        <v>0</v>
      </c>
      <c r="AU273" s="33">
        <f t="shared" ca="1" si="455"/>
        <v>0</v>
      </c>
      <c r="AV273" s="33">
        <f t="shared" ca="1" si="455"/>
        <v>0</v>
      </c>
      <c r="AW273" s="33">
        <f t="shared" ca="1" si="455"/>
        <v>0</v>
      </c>
      <c r="AX273" s="33">
        <f t="shared" ca="1" si="455"/>
        <v>0</v>
      </c>
      <c r="AY273" s="33">
        <f t="shared" ca="1" si="455"/>
        <v>0</v>
      </c>
      <c r="AZ273" s="33">
        <f t="shared" ca="1" si="455"/>
        <v>0</v>
      </c>
      <c r="BA273" s="33">
        <f t="shared" ca="1" si="464"/>
        <v>0</v>
      </c>
      <c r="BB273" s="33">
        <f t="shared" ca="1" si="464"/>
        <v>0</v>
      </c>
      <c r="BC273" s="33">
        <f t="shared" ca="1" si="464"/>
        <v>0</v>
      </c>
      <c r="BD273" s="33">
        <f t="shared" ca="1" si="464"/>
        <v>0</v>
      </c>
      <c r="BE273" s="33">
        <f t="shared" ca="1" si="464"/>
        <v>0</v>
      </c>
      <c r="BF273" s="33">
        <f t="shared" ca="1" si="464"/>
        <v>0</v>
      </c>
      <c r="BG273" s="33">
        <f t="shared" ca="1" si="464"/>
        <v>0</v>
      </c>
      <c r="BH273" s="33"/>
      <c r="BJ273" s="148" t="str">
        <f t="shared" ca="1" si="392"/>
        <v/>
      </c>
      <c r="BL273" s="30"/>
      <c r="BN273" s="29" t="str">
        <f t="shared" ca="1" si="393"/>
        <v/>
      </c>
      <c r="BO273" s="29" t="str">
        <f t="shared" ca="1" si="394"/>
        <v/>
      </c>
      <c r="BP273" s="29" t="str">
        <f t="shared" ca="1" si="395"/>
        <v/>
      </c>
      <c r="BQ273" s="29" t="str">
        <f t="shared" ca="1" si="396"/>
        <v/>
      </c>
      <c r="BR273" s="29" t="str">
        <f t="shared" ca="1" si="397"/>
        <v/>
      </c>
      <c r="BS273" s="29" t="str">
        <f t="shared" ca="1" si="398"/>
        <v/>
      </c>
      <c r="BT273" s="29" t="str">
        <f t="shared" ca="1" si="399"/>
        <v/>
      </c>
      <c r="BU273" s="29" t="str">
        <f t="shared" ca="1" si="400"/>
        <v/>
      </c>
      <c r="BV273" s="29" t="str">
        <f t="shared" ca="1" si="401"/>
        <v/>
      </c>
      <c r="BW273" s="29" t="str">
        <f t="shared" ca="1" si="402"/>
        <v/>
      </c>
      <c r="BX273" s="29" t="str">
        <f t="shared" ca="1" si="403"/>
        <v/>
      </c>
      <c r="BY273" s="29" t="str">
        <f t="shared" ca="1" si="404"/>
        <v/>
      </c>
      <c r="BZ273" s="29" t="str">
        <f t="shared" ca="1" si="405"/>
        <v/>
      </c>
      <c r="CA273" s="29" t="str">
        <f t="shared" ca="1" si="406"/>
        <v/>
      </c>
      <c r="CB273" s="29" t="str">
        <f t="shared" ca="1" si="407"/>
        <v/>
      </c>
      <c r="CC273" s="29" t="str">
        <f t="shared" ca="1" si="408"/>
        <v/>
      </c>
      <c r="CD273" s="29" t="str">
        <f t="shared" ca="1" si="409"/>
        <v/>
      </c>
      <c r="CE273" s="29" t="str">
        <f t="shared" ca="1" si="410"/>
        <v/>
      </c>
      <c r="CF273" s="29" t="str">
        <f t="shared" ca="1" si="411"/>
        <v/>
      </c>
      <c r="CG273" s="29" t="str">
        <f t="shared" ca="1" si="412"/>
        <v/>
      </c>
      <c r="CH273" s="29" t="str">
        <f t="shared" ca="1" si="413"/>
        <v/>
      </c>
      <c r="CI273" s="29" t="str">
        <f t="shared" ca="1" si="414"/>
        <v/>
      </c>
      <c r="CJ273" s="29" t="str">
        <f t="shared" ca="1" si="415"/>
        <v/>
      </c>
      <c r="CK273" s="29" t="str">
        <f t="shared" ca="1" si="416"/>
        <v/>
      </c>
      <c r="CL273" s="29" t="str">
        <f t="shared" ca="1" si="417"/>
        <v/>
      </c>
      <c r="CM273" s="29" t="str">
        <f t="shared" ca="1" si="418"/>
        <v/>
      </c>
      <c r="CN273" s="29" t="str">
        <f t="shared" ca="1" si="419"/>
        <v/>
      </c>
      <c r="CO273" s="29" t="str">
        <f t="shared" ca="1" si="420"/>
        <v/>
      </c>
      <c r="CP273" s="29" t="str">
        <f t="shared" ca="1" si="421"/>
        <v/>
      </c>
      <c r="CQ273" s="29" t="str">
        <f t="shared" ca="1" si="422"/>
        <v/>
      </c>
      <c r="CR273" s="29" t="str">
        <f t="shared" ca="1" si="423"/>
        <v/>
      </c>
      <c r="CS273" s="29" t="str">
        <f t="shared" ca="1" si="424"/>
        <v/>
      </c>
      <c r="CT273" s="29" t="str">
        <f t="shared" ca="1" si="425"/>
        <v/>
      </c>
      <c r="CU273" s="29" t="str">
        <f t="shared" ca="1" si="426"/>
        <v/>
      </c>
      <c r="CV273" s="29" t="str">
        <f t="shared" ca="1" si="427"/>
        <v/>
      </c>
      <c r="CW273" s="29" t="str">
        <f t="shared" ca="1" si="428"/>
        <v/>
      </c>
      <c r="CX273" s="29" t="str">
        <f t="shared" ca="1" si="429"/>
        <v/>
      </c>
      <c r="CY273" s="29" t="str">
        <f t="shared" ca="1" si="430"/>
        <v/>
      </c>
      <c r="CZ273" s="29" t="str">
        <f t="shared" ca="1" si="431"/>
        <v/>
      </c>
      <c r="DA273" s="29" t="str">
        <f t="shared" ca="1" si="432"/>
        <v/>
      </c>
      <c r="DB273" s="29" t="str">
        <f t="shared" ca="1" si="433"/>
        <v/>
      </c>
      <c r="DC273" s="29" t="str">
        <f t="shared" ca="1" si="434"/>
        <v/>
      </c>
      <c r="DD273" s="29" t="str">
        <f t="shared" ca="1" si="435"/>
        <v/>
      </c>
      <c r="DE273" s="29" t="str">
        <f t="shared" ca="1" si="436"/>
        <v/>
      </c>
      <c r="DF273" s="29" t="str">
        <f t="shared" ca="1" si="437"/>
        <v/>
      </c>
      <c r="DG273" s="29" t="str">
        <f t="shared" ca="1" si="438"/>
        <v/>
      </c>
      <c r="DH273" s="29" t="str">
        <f t="shared" ca="1" si="439"/>
        <v/>
      </c>
      <c r="DI273" s="29" t="str">
        <f t="shared" ca="1" si="440"/>
        <v/>
      </c>
      <c r="DJ273" s="29" t="str">
        <f t="shared" ca="1" si="441"/>
        <v/>
      </c>
      <c r="DK273" s="29" t="str">
        <f t="shared" ca="1" si="442"/>
        <v/>
      </c>
      <c r="DL273" s="29" t="str">
        <f t="shared" ca="1" si="443"/>
        <v/>
      </c>
      <c r="DM273" s="29" t="str">
        <f t="shared" ca="1" si="444"/>
        <v/>
      </c>
      <c r="JD273">
        <f t="shared" si="145"/>
        <v>0</v>
      </c>
      <c r="JE273">
        <f t="shared" si="445"/>
        <v>0</v>
      </c>
      <c r="JF273" t="str">
        <f t="shared" ca="1" si="446"/>
        <v/>
      </c>
      <c r="JG273" t="str">
        <f t="shared" ca="1" si="447"/>
        <v/>
      </c>
      <c r="JH273" t="str">
        <f t="shared" ca="1" si="448"/>
        <v/>
      </c>
      <c r="JI273" t="str">
        <f t="shared" ca="1" si="449"/>
        <v/>
      </c>
    </row>
    <row r="274" spans="3:269" x14ac:dyDescent="0.2">
      <c r="C274" s="9">
        <f t="array" aca="1" ref="C274" ca="1">MIN(IF($L$7=0, 0, IF(INDIRECT($L$6)&gt;0, IF(ROW(INDIRECT($L$6))&gt;C273, ROW(INDIRECT($L$6)), MAXR))))</f>
        <v>9999999</v>
      </c>
      <c r="D274" s="9">
        <f t="shared" ca="1" si="85"/>
        <v>0</v>
      </c>
      <c r="E274" s="9">
        <f t="shared" ca="1" si="389"/>
        <v>0</v>
      </c>
      <c r="F274" s="105" t="str">
        <f t="shared" ca="1" si="390"/>
        <v/>
      </c>
      <c r="G274" s="7">
        <f t="shared" ca="1" si="391"/>
        <v>0</v>
      </c>
      <c r="H274" s="33">
        <f t="shared" ca="1" si="460"/>
        <v>0</v>
      </c>
      <c r="I274" s="33">
        <f t="shared" ca="1" si="460"/>
        <v>0</v>
      </c>
      <c r="J274" s="33">
        <f t="shared" ca="1" si="460"/>
        <v>0</v>
      </c>
      <c r="K274" s="33">
        <f t="shared" ca="1" si="460"/>
        <v>0</v>
      </c>
      <c r="L274" s="33">
        <f t="shared" ca="1" si="460"/>
        <v>0</v>
      </c>
      <c r="M274" s="33">
        <f t="shared" ca="1" si="460"/>
        <v>0</v>
      </c>
      <c r="N274" s="33">
        <f t="shared" ca="1" si="460"/>
        <v>0</v>
      </c>
      <c r="O274" s="33">
        <f t="shared" ca="1" si="460"/>
        <v>0</v>
      </c>
      <c r="P274" s="33">
        <f t="shared" ca="1" si="460"/>
        <v>0</v>
      </c>
      <c r="Q274" s="33">
        <f t="shared" ca="1" si="460"/>
        <v>0</v>
      </c>
      <c r="R274" s="33">
        <f t="shared" ca="1" si="459"/>
        <v>0</v>
      </c>
      <c r="S274" s="33">
        <f t="shared" ca="1" si="459"/>
        <v>0</v>
      </c>
      <c r="T274" s="33">
        <f t="shared" ca="1" si="459"/>
        <v>0</v>
      </c>
      <c r="U274" s="33">
        <f t="shared" ca="1" si="459"/>
        <v>0</v>
      </c>
      <c r="V274" s="33">
        <f t="shared" ca="1" si="459"/>
        <v>0</v>
      </c>
      <c r="W274" s="33">
        <f t="shared" ca="1" si="459"/>
        <v>0</v>
      </c>
      <c r="X274" s="33">
        <f t="shared" ca="1" si="459"/>
        <v>0</v>
      </c>
      <c r="Y274" s="33">
        <f t="shared" ca="1" si="459"/>
        <v>0</v>
      </c>
      <c r="Z274" s="33">
        <f t="shared" ca="1" si="459"/>
        <v>0</v>
      </c>
      <c r="AA274" s="33">
        <f t="shared" ca="1" si="458"/>
        <v>0</v>
      </c>
      <c r="AB274" s="33">
        <f t="shared" ca="1" si="458"/>
        <v>0</v>
      </c>
      <c r="AC274" s="33">
        <f t="shared" ca="1" si="458"/>
        <v>0</v>
      </c>
      <c r="AD274" s="33">
        <f t="shared" ca="1" si="458"/>
        <v>0</v>
      </c>
      <c r="AE274" s="33">
        <f t="shared" ca="1" si="458"/>
        <v>0</v>
      </c>
      <c r="AF274" s="33">
        <f t="shared" ca="1" si="458"/>
        <v>0</v>
      </c>
      <c r="AG274" s="33">
        <f t="shared" ca="1" si="458"/>
        <v>0</v>
      </c>
      <c r="AH274" s="33">
        <f t="shared" ca="1" si="458"/>
        <v>0</v>
      </c>
      <c r="AI274" s="33">
        <f t="shared" ca="1" si="458"/>
        <v>0</v>
      </c>
      <c r="AJ274" s="33">
        <f t="shared" ca="1" si="458"/>
        <v>0</v>
      </c>
      <c r="AK274" s="33">
        <f t="shared" ca="1" si="458"/>
        <v>0</v>
      </c>
      <c r="AL274" s="33">
        <f t="shared" ca="1" si="458"/>
        <v>0</v>
      </c>
      <c r="AM274" s="33">
        <f t="shared" ca="1" si="458"/>
        <v>0</v>
      </c>
      <c r="AN274" s="33">
        <f t="shared" ca="1" si="462"/>
        <v>0</v>
      </c>
      <c r="AO274" s="33">
        <f t="shared" ca="1" si="462"/>
        <v>0</v>
      </c>
      <c r="AP274" s="33">
        <f t="shared" ca="1" si="462"/>
        <v>0</v>
      </c>
      <c r="AQ274" s="33">
        <f t="shared" ca="1" si="462"/>
        <v>0</v>
      </c>
      <c r="AR274" s="33">
        <f t="shared" ca="1" si="462"/>
        <v>0</v>
      </c>
      <c r="AS274" s="33">
        <f t="shared" ca="1" si="462"/>
        <v>0</v>
      </c>
      <c r="AT274" s="33">
        <f t="shared" ca="1" si="462"/>
        <v>0</v>
      </c>
      <c r="AU274" s="33">
        <f t="shared" ca="1" si="455"/>
        <v>0</v>
      </c>
      <c r="AV274" s="33">
        <f t="shared" ca="1" si="455"/>
        <v>0</v>
      </c>
      <c r="AW274" s="33">
        <f t="shared" ca="1" si="455"/>
        <v>0</v>
      </c>
      <c r="AX274" s="33">
        <f t="shared" ca="1" si="455"/>
        <v>0</v>
      </c>
      <c r="AY274" s="33">
        <f t="shared" ca="1" si="455"/>
        <v>0</v>
      </c>
      <c r="AZ274" s="33">
        <f t="shared" ca="1" si="455"/>
        <v>0</v>
      </c>
      <c r="BA274" s="33">
        <f t="shared" ca="1" si="464"/>
        <v>0</v>
      </c>
      <c r="BB274" s="33">
        <f t="shared" ca="1" si="464"/>
        <v>0</v>
      </c>
      <c r="BC274" s="33">
        <f t="shared" ca="1" si="464"/>
        <v>0</v>
      </c>
      <c r="BD274" s="33">
        <f t="shared" ca="1" si="464"/>
        <v>0</v>
      </c>
      <c r="BE274" s="33">
        <f t="shared" ca="1" si="464"/>
        <v>0</v>
      </c>
      <c r="BF274" s="33">
        <f t="shared" ca="1" si="464"/>
        <v>0</v>
      </c>
      <c r="BG274" s="33">
        <f t="shared" ca="1" si="464"/>
        <v>0</v>
      </c>
      <c r="BH274" s="33"/>
      <c r="BJ274" s="148" t="str">
        <f t="shared" ca="1" si="392"/>
        <v/>
      </c>
      <c r="BL274" s="30"/>
      <c r="BN274" s="29" t="str">
        <f t="shared" ca="1" si="393"/>
        <v/>
      </c>
      <c r="BO274" s="29" t="str">
        <f t="shared" ca="1" si="394"/>
        <v/>
      </c>
      <c r="BP274" s="29" t="str">
        <f t="shared" ca="1" si="395"/>
        <v/>
      </c>
      <c r="BQ274" s="29" t="str">
        <f t="shared" ca="1" si="396"/>
        <v/>
      </c>
      <c r="BR274" s="29" t="str">
        <f t="shared" ca="1" si="397"/>
        <v/>
      </c>
      <c r="BS274" s="29" t="str">
        <f t="shared" ca="1" si="398"/>
        <v/>
      </c>
      <c r="BT274" s="29" t="str">
        <f t="shared" ca="1" si="399"/>
        <v/>
      </c>
      <c r="BU274" s="29" t="str">
        <f t="shared" ca="1" si="400"/>
        <v/>
      </c>
      <c r="BV274" s="29" t="str">
        <f t="shared" ca="1" si="401"/>
        <v/>
      </c>
      <c r="BW274" s="29" t="str">
        <f t="shared" ca="1" si="402"/>
        <v/>
      </c>
      <c r="BX274" s="29" t="str">
        <f t="shared" ca="1" si="403"/>
        <v/>
      </c>
      <c r="BY274" s="29" t="str">
        <f t="shared" ca="1" si="404"/>
        <v/>
      </c>
      <c r="BZ274" s="29" t="str">
        <f t="shared" ca="1" si="405"/>
        <v/>
      </c>
      <c r="CA274" s="29" t="str">
        <f t="shared" ca="1" si="406"/>
        <v/>
      </c>
      <c r="CB274" s="29" t="str">
        <f t="shared" ca="1" si="407"/>
        <v/>
      </c>
      <c r="CC274" s="29" t="str">
        <f t="shared" ca="1" si="408"/>
        <v/>
      </c>
      <c r="CD274" s="29" t="str">
        <f t="shared" ca="1" si="409"/>
        <v/>
      </c>
      <c r="CE274" s="29" t="str">
        <f t="shared" ca="1" si="410"/>
        <v/>
      </c>
      <c r="CF274" s="29" t="str">
        <f t="shared" ca="1" si="411"/>
        <v/>
      </c>
      <c r="CG274" s="29" t="str">
        <f t="shared" ca="1" si="412"/>
        <v/>
      </c>
      <c r="CH274" s="29" t="str">
        <f t="shared" ca="1" si="413"/>
        <v/>
      </c>
      <c r="CI274" s="29" t="str">
        <f t="shared" ca="1" si="414"/>
        <v/>
      </c>
      <c r="CJ274" s="29" t="str">
        <f t="shared" ca="1" si="415"/>
        <v/>
      </c>
      <c r="CK274" s="29" t="str">
        <f t="shared" ca="1" si="416"/>
        <v/>
      </c>
      <c r="CL274" s="29" t="str">
        <f t="shared" ca="1" si="417"/>
        <v/>
      </c>
      <c r="CM274" s="29" t="str">
        <f t="shared" ca="1" si="418"/>
        <v/>
      </c>
      <c r="CN274" s="29" t="str">
        <f t="shared" ca="1" si="419"/>
        <v/>
      </c>
      <c r="CO274" s="29" t="str">
        <f t="shared" ca="1" si="420"/>
        <v/>
      </c>
      <c r="CP274" s="29" t="str">
        <f t="shared" ca="1" si="421"/>
        <v/>
      </c>
      <c r="CQ274" s="29" t="str">
        <f t="shared" ca="1" si="422"/>
        <v/>
      </c>
      <c r="CR274" s="29" t="str">
        <f t="shared" ca="1" si="423"/>
        <v/>
      </c>
      <c r="CS274" s="29" t="str">
        <f t="shared" ca="1" si="424"/>
        <v/>
      </c>
      <c r="CT274" s="29" t="str">
        <f t="shared" ca="1" si="425"/>
        <v/>
      </c>
      <c r="CU274" s="29" t="str">
        <f t="shared" ca="1" si="426"/>
        <v/>
      </c>
      <c r="CV274" s="29" t="str">
        <f t="shared" ca="1" si="427"/>
        <v/>
      </c>
      <c r="CW274" s="29" t="str">
        <f t="shared" ca="1" si="428"/>
        <v/>
      </c>
      <c r="CX274" s="29" t="str">
        <f t="shared" ca="1" si="429"/>
        <v/>
      </c>
      <c r="CY274" s="29" t="str">
        <f t="shared" ca="1" si="430"/>
        <v/>
      </c>
      <c r="CZ274" s="29" t="str">
        <f t="shared" ca="1" si="431"/>
        <v/>
      </c>
      <c r="DA274" s="29" t="str">
        <f t="shared" ca="1" si="432"/>
        <v/>
      </c>
      <c r="DB274" s="29" t="str">
        <f t="shared" ca="1" si="433"/>
        <v/>
      </c>
      <c r="DC274" s="29" t="str">
        <f t="shared" ca="1" si="434"/>
        <v/>
      </c>
      <c r="DD274" s="29" t="str">
        <f t="shared" ca="1" si="435"/>
        <v/>
      </c>
      <c r="DE274" s="29" t="str">
        <f t="shared" ca="1" si="436"/>
        <v/>
      </c>
      <c r="DF274" s="29" t="str">
        <f t="shared" ca="1" si="437"/>
        <v/>
      </c>
      <c r="DG274" s="29" t="str">
        <f t="shared" ca="1" si="438"/>
        <v/>
      </c>
      <c r="DH274" s="29" t="str">
        <f t="shared" ca="1" si="439"/>
        <v/>
      </c>
      <c r="DI274" s="29" t="str">
        <f t="shared" ca="1" si="440"/>
        <v/>
      </c>
      <c r="DJ274" s="29" t="str">
        <f t="shared" ca="1" si="441"/>
        <v/>
      </c>
      <c r="DK274" s="29" t="str">
        <f t="shared" ca="1" si="442"/>
        <v/>
      </c>
      <c r="DL274" s="29" t="str">
        <f t="shared" ca="1" si="443"/>
        <v/>
      </c>
      <c r="DM274" s="29" t="str">
        <f t="shared" ca="1" si="444"/>
        <v/>
      </c>
      <c r="JD274">
        <f t="shared" si="145"/>
        <v>0</v>
      </c>
      <c r="JE274">
        <f t="shared" si="445"/>
        <v>0</v>
      </c>
      <c r="JF274" t="str">
        <f t="shared" ca="1" si="446"/>
        <v/>
      </c>
      <c r="JG274" t="str">
        <f t="shared" ca="1" si="447"/>
        <v/>
      </c>
      <c r="JH274" t="str">
        <f t="shared" ca="1" si="448"/>
        <v/>
      </c>
      <c r="JI274" t="str">
        <f t="shared" ca="1" si="449"/>
        <v/>
      </c>
    </row>
    <row r="275" spans="3:269" x14ac:dyDescent="0.2">
      <c r="C275" s="9">
        <f t="array" aca="1" ref="C275" ca="1">MIN(IF($L$7=0, 0, IF(INDIRECT($L$6)&gt;0, IF(ROW(INDIRECT($L$6))&gt;C274, ROW(INDIRECT($L$6)), MAXR))))</f>
        <v>9999999</v>
      </c>
      <c r="D275" s="9">
        <f t="shared" ca="1" si="85"/>
        <v>0</v>
      </c>
      <c r="E275" s="9">
        <f t="shared" ca="1" si="389"/>
        <v>0</v>
      </c>
      <c r="F275" s="105" t="str">
        <f t="shared" ca="1" si="390"/>
        <v/>
      </c>
      <c r="G275" s="7">
        <f t="shared" ca="1" si="391"/>
        <v>0</v>
      </c>
      <c r="H275" s="33">
        <f t="shared" ca="1" si="460"/>
        <v>0</v>
      </c>
      <c r="I275" s="33">
        <f t="shared" ca="1" si="460"/>
        <v>0</v>
      </c>
      <c r="J275" s="33">
        <f t="shared" ca="1" si="460"/>
        <v>0</v>
      </c>
      <c r="K275" s="33">
        <f t="shared" ca="1" si="460"/>
        <v>0</v>
      </c>
      <c r="L275" s="33">
        <f t="shared" ca="1" si="460"/>
        <v>0</v>
      </c>
      <c r="M275" s="33">
        <f t="shared" ca="1" si="460"/>
        <v>0</v>
      </c>
      <c r="N275" s="33">
        <f t="shared" ca="1" si="460"/>
        <v>0</v>
      </c>
      <c r="O275" s="33">
        <f t="shared" ca="1" si="460"/>
        <v>0</v>
      </c>
      <c r="P275" s="33">
        <f t="shared" ca="1" si="460"/>
        <v>0</v>
      </c>
      <c r="Q275" s="33">
        <f t="shared" ca="1" si="460"/>
        <v>0</v>
      </c>
      <c r="R275" s="33">
        <f t="shared" ca="1" si="459"/>
        <v>0</v>
      </c>
      <c r="S275" s="33">
        <f t="shared" ca="1" si="459"/>
        <v>0</v>
      </c>
      <c r="T275" s="33">
        <f t="shared" ca="1" si="459"/>
        <v>0</v>
      </c>
      <c r="U275" s="33">
        <f t="shared" ca="1" si="459"/>
        <v>0</v>
      </c>
      <c r="V275" s="33">
        <f t="shared" ca="1" si="459"/>
        <v>0</v>
      </c>
      <c r="W275" s="33">
        <f t="shared" ca="1" si="459"/>
        <v>0</v>
      </c>
      <c r="X275" s="33">
        <f t="shared" ca="1" si="459"/>
        <v>0</v>
      </c>
      <c r="Y275" s="33">
        <f t="shared" ca="1" si="459"/>
        <v>0</v>
      </c>
      <c r="Z275" s="33">
        <f t="shared" ca="1" si="459"/>
        <v>0</v>
      </c>
      <c r="AA275" s="33">
        <f t="shared" ca="1" si="458"/>
        <v>0</v>
      </c>
      <c r="AB275" s="33">
        <f t="shared" ca="1" si="458"/>
        <v>0</v>
      </c>
      <c r="AC275" s="33">
        <f t="shared" ca="1" si="458"/>
        <v>0</v>
      </c>
      <c r="AD275" s="33">
        <f t="shared" ca="1" si="458"/>
        <v>0</v>
      </c>
      <c r="AE275" s="33">
        <f t="shared" ca="1" si="458"/>
        <v>0</v>
      </c>
      <c r="AF275" s="33">
        <f t="shared" ca="1" si="458"/>
        <v>0</v>
      </c>
      <c r="AG275" s="33">
        <f t="shared" ca="1" si="458"/>
        <v>0</v>
      </c>
      <c r="AH275" s="33">
        <f t="shared" ca="1" si="458"/>
        <v>0</v>
      </c>
      <c r="AI275" s="33">
        <f t="shared" ca="1" si="458"/>
        <v>0</v>
      </c>
      <c r="AJ275" s="33">
        <f t="shared" ca="1" si="458"/>
        <v>0</v>
      </c>
      <c r="AK275" s="33">
        <f t="shared" ca="1" si="458"/>
        <v>0</v>
      </c>
      <c r="AL275" s="33">
        <f t="shared" ca="1" si="458"/>
        <v>0</v>
      </c>
      <c r="AM275" s="33">
        <f t="shared" ca="1" si="458"/>
        <v>0</v>
      </c>
      <c r="AN275" s="33">
        <f t="shared" ca="1" si="462"/>
        <v>0</v>
      </c>
      <c r="AO275" s="33">
        <f t="shared" ca="1" si="462"/>
        <v>0</v>
      </c>
      <c r="AP275" s="33">
        <f t="shared" ca="1" si="462"/>
        <v>0</v>
      </c>
      <c r="AQ275" s="33">
        <f t="shared" ca="1" si="462"/>
        <v>0</v>
      </c>
      <c r="AR275" s="33">
        <f t="shared" ca="1" si="462"/>
        <v>0</v>
      </c>
      <c r="AS275" s="33">
        <f t="shared" ca="1" si="462"/>
        <v>0</v>
      </c>
      <c r="AT275" s="33">
        <f t="shared" ca="1" si="462"/>
        <v>0</v>
      </c>
      <c r="AU275" s="33">
        <f t="shared" ca="1" si="455"/>
        <v>0</v>
      </c>
      <c r="AV275" s="33">
        <f t="shared" ca="1" si="455"/>
        <v>0</v>
      </c>
      <c r="AW275" s="33">
        <f t="shared" ca="1" si="455"/>
        <v>0</v>
      </c>
      <c r="AX275" s="33">
        <f t="shared" ca="1" si="455"/>
        <v>0</v>
      </c>
      <c r="AY275" s="33">
        <f t="shared" ca="1" si="455"/>
        <v>0</v>
      </c>
      <c r="AZ275" s="33">
        <f t="shared" ca="1" si="455"/>
        <v>0</v>
      </c>
      <c r="BA275" s="33">
        <f t="shared" ca="1" si="464"/>
        <v>0</v>
      </c>
      <c r="BB275" s="33">
        <f t="shared" ca="1" si="464"/>
        <v>0</v>
      </c>
      <c r="BC275" s="33">
        <f t="shared" ca="1" si="464"/>
        <v>0</v>
      </c>
      <c r="BD275" s="33">
        <f t="shared" ca="1" si="464"/>
        <v>0</v>
      </c>
      <c r="BE275" s="33">
        <f t="shared" ca="1" si="464"/>
        <v>0</v>
      </c>
      <c r="BF275" s="33">
        <f t="shared" ca="1" si="464"/>
        <v>0</v>
      </c>
      <c r="BG275" s="33">
        <f t="shared" ca="1" si="464"/>
        <v>0</v>
      </c>
      <c r="BH275" s="33"/>
      <c r="BJ275" s="148" t="str">
        <f t="shared" ca="1" si="392"/>
        <v/>
      </c>
      <c r="BL275" s="30"/>
      <c r="BN275" s="29" t="str">
        <f t="shared" ca="1" si="393"/>
        <v/>
      </c>
      <c r="BO275" s="29" t="str">
        <f t="shared" ca="1" si="394"/>
        <v/>
      </c>
      <c r="BP275" s="29" t="str">
        <f t="shared" ca="1" si="395"/>
        <v/>
      </c>
      <c r="BQ275" s="29" t="str">
        <f t="shared" ca="1" si="396"/>
        <v/>
      </c>
      <c r="BR275" s="29" t="str">
        <f t="shared" ca="1" si="397"/>
        <v/>
      </c>
      <c r="BS275" s="29" t="str">
        <f t="shared" ca="1" si="398"/>
        <v/>
      </c>
      <c r="BT275" s="29" t="str">
        <f t="shared" ca="1" si="399"/>
        <v/>
      </c>
      <c r="BU275" s="29" t="str">
        <f t="shared" ca="1" si="400"/>
        <v/>
      </c>
      <c r="BV275" s="29" t="str">
        <f t="shared" ca="1" si="401"/>
        <v/>
      </c>
      <c r="BW275" s="29" t="str">
        <f t="shared" ca="1" si="402"/>
        <v/>
      </c>
      <c r="BX275" s="29" t="str">
        <f t="shared" ca="1" si="403"/>
        <v/>
      </c>
      <c r="BY275" s="29" t="str">
        <f t="shared" ca="1" si="404"/>
        <v/>
      </c>
      <c r="BZ275" s="29" t="str">
        <f t="shared" ca="1" si="405"/>
        <v/>
      </c>
      <c r="CA275" s="29" t="str">
        <f t="shared" ca="1" si="406"/>
        <v/>
      </c>
      <c r="CB275" s="29" t="str">
        <f t="shared" ca="1" si="407"/>
        <v/>
      </c>
      <c r="CC275" s="29" t="str">
        <f t="shared" ca="1" si="408"/>
        <v/>
      </c>
      <c r="CD275" s="29" t="str">
        <f t="shared" ca="1" si="409"/>
        <v/>
      </c>
      <c r="CE275" s="29" t="str">
        <f t="shared" ca="1" si="410"/>
        <v/>
      </c>
      <c r="CF275" s="29" t="str">
        <f t="shared" ca="1" si="411"/>
        <v/>
      </c>
      <c r="CG275" s="29" t="str">
        <f t="shared" ca="1" si="412"/>
        <v/>
      </c>
      <c r="CH275" s="29" t="str">
        <f t="shared" ca="1" si="413"/>
        <v/>
      </c>
      <c r="CI275" s="29" t="str">
        <f t="shared" ca="1" si="414"/>
        <v/>
      </c>
      <c r="CJ275" s="29" t="str">
        <f t="shared" ca="1" si="415"/>
        <v/>
      </c>
      <c r="CK275" s="29" t="str">
        <f t="shared" ca="1" si="416"/>
        <v/>
      </c>
      <c r="CL275" s="29" t="str">
        <f t="shared" ca="1" si="417"/>
        <v/>
      </c>
      <c r="CM275" s="29" t="str">
        <f t="shared" ca="1" si="418"/>
        <v/>
      </c>
      <c r="CN275" s="29" t="str">
        <f t="shared" ca="1" si="419"/>
        <v/>
      </c>
      <c r="CO275" s="29" t="str">
        <f t="shared" ca="1" si="420"/>
        <v/>
      </c>
      <c r="CP275" s="29" t="str">
        <f t="shared" ca="1" si="421"/>
        <v/>
      </c>
      <c r="CQ275" s="29" t="str">
        <f t="shared" ca="1" si="422"/>
        <v/>
      </c>
      <c r="CR275" s="29" t="str">
        <f t="shared" ca="1" si="423"/>
        <v/>
      </c>
      <c r="CS275" s="29" t="str">
        <f t="shared" ca="1" si="424"/>
        <v/>
      </c>
      <c r="CT275" s="29" t="str">
        <f t="shared" ca="1" si="425"/>
        <v/>
      </c>
      <c r="CU275" s="29" t="str">
        <f t="shared" ca="1" si="426"/>
        <v/>
      </c>
      <c r="CV275" s="29" t="str">
        <f t="shared" ca="1" si="427"/>
        <v/>
      </c>
      <c r="CW275" s="29" t="str">
        <f t="shared" ca="1" si="428"/>
        <v/>
      </c>
      <c r="CX275" s="29" t="str">
        <f t="shared" ca="1" si="429"/>
        <v/>
      </c>
      <c r="CY275" s="29" t="str">
        <f t="shared" ca="1" si="430"/>
        <v/>
      </c>
      <c r="CZ275" s="29" t="str">
        <f t="shared" ca="1" si="431"/>
        <v/>
      </c>
      <c r="DA275" s="29" t="str">
        <f t="shared" ca="1" si="432"/>
        <v/>
      </c>
      <c r="DB275" s="29" t="str">
        <f t="shared" ca="1" si="433"/>
        <v/>
      </c>
      <c r="DC275" s="29" t="str">
        <f t="shared" ca="1" si="434"/>
        <v/>
      </c>
      <c r="DD275" s="29" t="str">
        <f t="shared" ca="1" si="435"/>
        <v/>
      </c>
      <c r="DE275" s="29" t="str">
        <f t="shared" ca="1" si="436"/>
        <v/>
      </c>
      <c r="DF275" s="29" t="str">
        <f t="shared" ca="1" si="437"/>
        <v/>
      </c>
      <c r="DG275" s="29" t="str">
        <f t="shared" ca="1" si="438"/>
        <v/>
      </c>
      <c r="DH275" s="29" t="str">
        <f t="shared" ca="1" si="439"/>
        <v/>
      </c>
      <c r="DI275" s="29" t="str">
        <f t="shared" ca="1" si="440"/>
        <v/>
      </c>
      <c r="DJ275" s="29" t="str">
        <f t="shared" ca="1" si="441"/>
        <v/>
      </c>
      <c r="DK275" s="29" t="str">
        <f t="shared" ca="1" si="442"/>
        <v/>
      </c>
      <c r="DL275" s="29" t="str">
        <f t="shared" ca="1" si="443"/>
        <v/>
      </c>
      <c r="DM275" s="29" t="str">
        <f t="shared" ca="1" si="444"/>
        <v/>
      </c>
      <c r="JD275">
        <f t="shared" si="145"/>
        <v>0</v>
      </c>
      <c r="JE275">
        <f t="shared" si="445"/>
        <v>0</v>
      </c>
      <c r="JF275" t="str">
        <f t="shared" ca="1" si="446"/>
        <v/>
      </c>
      <c r="JG275" t="str">
        <f t="shared" ca="1" si="447"/>
        <v/>
      </c>
      <c r="JH275" t="str">
        <f t="shared" ca="1" si="448"/>
        <v/>
      </c>
      <c r="JI275" t="str">
        <f t="shared" ca="1" si="449"/>
        <v/>
      </c>
    </row>
    <row r="276" spans="3:269" x14ac:dyDescent="0.2">
      <c r="C276" s="9">
        <f t="array" aca="1" ref="C276" ca="1">MIN(IF($L$7=0, 0, IF(INDIRECT($L$6)&gt;0, IF(ROW(INDIRECT($L$6))&gt;C275, ROW(INDIRECT($L$6)), MAXR))))</f>
        <v>9999999</v>
      </c>
      <c r="D276" s="9">
        <f t="shared" ca="1" si="85"/>
        <v>0</v>
      </c>
      <c r="E276" s="9">
        <f t="shared" ca="1" si="389"/>
        <v>0</v>
      </c>
      <c r="F276" s="105" t="str">
        <f t="shared" ca="1" si="390"/>
        <v/>
      </c>
      <c r="G276" s="7">
        <f t="shared" ca="1" si="391"/>
        <v>0</v>
      </c>
      <c r="H276" s="33">
        <f t="shared" ca="1" si="460"/>
        <v>0</v>
      </c>
      <c r="I276" s="33">
        <f t="shared" ca="1" si="460"/>
        <v>0</v>
      </c>
      <c r="J276" s="33">
        <f t="shared" ca="1" si="460"/>
        <v>0</v>
      </c>
      <c r="K276" s="33">
        <f t="shared" ca="1" si="460"/>
        <v>0</v>
      </c>
      <c r="L276" s="33">
        <f t="shared" ca="1" si="460"/>
        <v>0</v>
      </c>
      <c r="M276" s="33">
        <f t="shared" ca="1" si="460"/>
        <v>0</v>
      </c>
      <c r="N276" s="33">
        <f t="shared" ca="1" si="460"/>
        <v>0</v>
      </c>
      <c r="O276" s="33">
        <f t="shared" ca="1" si="460"/>
        <v>0</v>
      </c>
      <c r="P276" s="33">
        <f t="shared" ca="1" si="460"/>
        <v>0</v>
      </c>
      <c r="Q276" s="33">
        <f t="shared" ca="1" si="460"/>
        <v>0</v>
      </c>
      <c r="R276" s="33">
        <f t="shared" ca="1" si="459"/>
        <v>0</v>
      </c>
      <c r="S276" s="33">
        <f t="shared" ca="1" si="459"/>
        <v>0</v>
      </c>
      <c r="T276" s="33">
        <f t="shared" ca="1" si="459"/>
        <v>0</v>
      </c>
      <c r="U276" s="33">
        <f t="shared" ca="1" si="459"/>
        <v>0</v>
      </c>
      <c r="V276" s="33">
        <f t="shared" ca="1" si="459"/>
        <v>0</v>
      </c>
      <c r="W276" s="33">
        <f t="shared" ca="1" si="459"/>
        <v>0</v>
      </c>
      <c r="X276" s="33">
        <f t="shared" ca="1" si="459"/>
        <v>0</v>
      </c>
      <c r="Y276" s="33">
        <f t="shared" ca="1" si="459"/>
        <v>0</v>
      </c>
      <c r="Z276" s="33">
        <f t="shared" ca="1" si="459"/>
        <v>0</v>
      </c>
      <c r="AA276" s="33">
        <f t="shared" ca="1" si="458"/>
        <v>0</v>
      </c>
      <c r="AB276" s="33">
        <f t="shared" ca="1" si="458"/>
        <v>0</v>
      </c>
      <c r="AC276" s="33">
        <f t="shared" ca="1" si="458"/>
        <v>0</v>
      </c>
      <c r="AD276" s="33">
        <f t="shared" ca="1" si="458"/>
        <v>0</v>
      </c>
      <c r="AE276" s="33">
        <f t="shared" ca="1" si="458"/>
        <v>0</v>
      </c>
      <c r="AF276" s="33">
        <f t="shared" ca="1" si="458"/>
        <v>0</v>
      </c>
      <c r="AG276" s="33">
        <f t="shared" ca="1" si="458"/>
        <v>0</v>
      </c>
      <c r="AH276" s="33">
        <f t="shared" ca="1" si="458"/>
        <v>0</v>
      </c>
      <c r="AI276" s="33">
        <f t="shared" ref="AI276:AT285" ca="1" si="465">IF(OR($C276=MAXR, $C276=0, AI$24=0, AI$19=0), 0, IF(LEN(INDIRECT($F$9&amp;AI$20&amp;$C276))=0, NULL,  INDIRECT($F$9&amp;AI$20&amp;$C276)))</f>
        <v>0</v>
      </c>
      <c r="AJ276" s="33">
        <f t="shared" ca="1" si="465"/>
        <v>0</v>
      </c>
      <c r="AK276" s="33">
        <f t="shared" ca="1" si="465"/>
        <v>0</v>
      </c>
      <c r="AL276" s="33">
        <f t="shared" ca="1" si="465"/>
        <v>0</v>
      </c>
      <c r="AM276" s="33">
        <f t="shared" ca="1" si="465"/>
        <v>0</v>
      </c>
      <c r="AN276" s="33">
        <f t="shared" ca="1" si="465"/>
        <v>0</v>
      </c>
      <c r="AO276" s="33">
        <f t="shared" ca="1" si="465"/>
        <v>0</v>
      </c>
      <c r="AP276" s="33">
        <f t="shared" ca="1" si="465"/>
        <v>0</v>
      </c>
      <c r="AQ276" s="33">
        <f t="shared" ca="1" si="465"/>
        <v>0</v>
      </c>
      <c r="AR276" s="33">
        <f t="shared" ca="1" si="465"/>
        <v>0</v>
      </c>
      <c r="AS276" s="33">
        <f t="shared" ca="1" si="465"/>
        <v>0</v>
      </c>
      <c r="AT276" s="33">
        <f t="shared" ca="1" si="465"/>
        <v>0</v>
      </c>
      <c r="AU276" s="33">
        <f t="shared" ca="1" si="455"/>
        <v>0</v>
      </c>
      <c r="AV276" s="33">
        <f t="shared" ca="1" si="455"/>
        <v>0</v>
      </c>
      <c r="AW276" s="33">
        <f t="shared" ca="1" si="455"/>
        <v>0</v>
      </c>
      <c r="AX276" s="33">
        <f t="shared" ca="1" si="455"/>
        <v>0</v>
      </c>
      <c r="AY276" s="33">
        <f t="shared" ca="1" si="455"/>
        <v>0</v>
      </c>
      <c r="AZ276" s="33">
        <f t="shared" ca="1" si="455"/>
        <v>0</v>
      </c>
      <c r="BA276" s="33">
        <f t="shared" ca="1" si="464"/>
        <v>0</v>
      </c>
      <c r="BB276" s="33">
        <f t="shared" ca="1" si="464"/>
        <v>0</v>
      </c>
      <c r="BC276" s="33">
        <f t="shared" ca="1" si="464"/>
        <v>0</v>
      </c>
      <c r="BD276" s="33">
        <f t="shared" ca="1" si="464"/>
        <v>0</v>
      </c>
      <c r="BE276" s="33">
        <f t="shared" ca="1" si="464"/>
        <v>0</v>
      </c>
      <c r="BF276" s="33">
        <f t="shared" ca="1" si="464"/>
        <v>0</v>
      </c>
      <c r="BG276" s="33">
        <f t="shared" ca="1" si="464"/>
        <v>0</v>
      </c>
      <c r="BH276" s="33"/>
      <c r="BJ276" s="148" t="str">
        <f t="shared" ca="1" si="392"/>
        <v/>
      </c>
      <c r="BL276" s="30"/>
      <c r="BN276" s="29" t="str">
        <f t="shared" ca="1" si="393"/>
        <v/>
      </c>
      <c r="BO276" s="29" t="str">
        <f t="shared" ca="1" si="394"/>
        <v/>
      </c>
      <c r="BP276" s="29" t="str">
        <f t="shared" ca="1" si="395"/>
        <v/>
      </c>
      <c r="BQ276" s="29" t="str">
        <f t="shared" ca="1" si="396"/>
        <v/>
      </c>
      <c r="BR276" s="29" t="str">
        <f t="shared" ca="1" si="397"/>
        <v/>
      </c>
      <c r="BS276" s="29" t="str">
        <f t="shared" ca="1" si="398"/>
        <v/>
      </c>
      <c r="BT276" s="29" t="str">
        <f t="shared" ca="1" si="399"/>
        <v/>
      </c>
      <c r="BU276" s="29" t="str">
        <f t="shared" ca="1" si="400"/>
        <v/>
      </c>
      <c r="BV276" s="29" t="str">
        <f t="shared" ca="1" si="401"/>
        <v/>
      </c>
      <c r="BW276" s="29" t="str">
        <f t="shared" ca="1" si="402"/>
        <v/>
      </c>
      <c r="BX276" s="29" t="str">
        <f t="shared" ca="1" si="403"/>
        <v/>
      </c>
      <c r="BY276" s="29" t="str">
        <f t="shared" ca="1" si="404"/>
        <v/>
      </c>
      <c r="BZ276" s="29" t="str">
        <f t="shared" ca="1" si="405"/>
        <v/>
      </c>
      <c r="CA276" s="29" t="str">
        <f t="shared" ca="1" si="406"/>
        <v/>
      </c>
      <c r="CB276" s="29" t="str">
        <f t="shared" ca="1" si="407"/>
        <v/>
      </c>
      <c r="CC276" s="29" t="str">
        <f t="shared" ca="1" si="408"/>
        <v/>
      </c>
      <c r="CD276" s="29" t="str">
        <f t="shared" ca="1" si="409"/>
        <v/>
      </c>
      <c r="CE276" s="29" t="str">
        <f t="shared" ca="1" si="410"/>
        <v/>
      </c>
      <c r="CF276" s="29" t="str">
        <f t="shared" ca="1" si="411"/>
        <v/>
      </c>
      <c r="CG276" s="29" t="str">
        <f t="shared" ca="1" si="412"/>
        <v/>
      </c>
      <c r="CH276" s="29" t="str">
        <f t="shared" ca="1" si="413"/>
        <v/>
      </c>
      <c r="CI276" s="29" t="str">
        <f t="shared" ca="1" si="414"/>
        <v/>
      </c>
      <c r="CJ276" s="29" t="str">
        <f t="shared" ca="1" si="415"/>
        <v/>
      </c>
      <c r="CK276" s="29" t="str">
        <f t="shared" ca="1" si="416"/>
        <v/>
      </c>
      <c r="CL276" s="29" t="str">
        <f t="shared" ca="1" si="417"/>
        <v/>
      </c>
      <c r="CM276" s="29" t="str">
        <f t="shared" ca="1" si="418"/>
        <v/>
      </c>
      <c r="CN276" s="29" t="str">
        <f t="shared" ca="1" si="419"/>
        <v/>
      </c>
      <c r="CO276" s="29" t="str">
        <f t="shared" ca="1" si="420"/>
        <v/>
      </c>
      <c r="CP276" s="29" t="str">
        <f t="shared" ca="1" si="421"/>
        <v/>
      </c>
      <c r="CQ276" s="29" t="str">
        <f t="shared" ca="1" si="422"/>
        <v/>
      </c>
      <c r="CR276" s="29" t="str">
        <f t="shared" ca="1" si="423"/>
        <v/>
      </c>
      <c r="CS276" s="29" t="str">
        <f t="shared" ca="1" si="424"/>
        <v/>
      </c>
      <c r="CT276" s="29" t="str">
        <f t="shared" ca="1" si="425"/>
        <v/>
      </c>
      <c r="CU276" s="29" t="str">
        <f t="shared" ca="1" si="426"/>
        <v/>
      </c>
      <c r="CV276" s="29" t="str">
        <f t="shared" ca="1" si="427"/>
        <v/>
      </c>
      <c r="CW276" s="29" t="str">
        <f t="shared" ca="1" si="428"/>
        <v/>
      </c>
      <c r="CX276" s="29" t="str">
        <f t="shared" ca="1" si="429"/>
        <v/>
      </c>
      <c r="CY276" s="29" t="str">
        <f t="shared" ca="1" si="430"/>
        <v/>
      </c>
      <c r="CZ276" s="29" t="str">
        <f t="shared" ca="1" si="431"/>
        <v/>
      </c>
      <c r="DA276" s="29" t="str">
        <f t="shared" ca="1" si="432"/>
        <v/>
      </c>
      <c r="DB276" s="29" t="str">
        <f t="shared" ca="1" si="433"/>
        <v/>
      </c>
      <c r="DC276" s="29" t="str">
        <f t="shared" ca="1" si="434"/>
        <v/>
      </c>
      <c r="DD276" s="29" t="str">
        <f t="shared" ca="1" si="435"/>
        <v/>
      </c>
      <c r="DE276" s="29" t="str">
        <f t="shared" ca="1" si="436"/>
        <v/>
      </c>
      <c r="DF276" s="29" t="str">
        <f t="shared" ca="1" si="437"/>
        <v/>
      </c>
      <c r="DG276" s="29" t="str">
        <f t="shared" ca="1" si="438"/>
        <v/>
      </c>
      <c r="DH276" s="29" t="str">
        <f t="shared" ca="1" si="439"/>
        <v/>
      </c>
      <c r="DI276" s="29" t="str">
        <f t="shared" ca="1" si="440"/>
        <v/>
      </c>
      <c r="DJ276" s="29" t="str">
        <f t="shared" ca="1" si="441"/>
        <v/>
      </c>
      <c r="DK276" s="29" t="str">
        <f t="shared" ca="1" si="442"/>
        <v/>
      </c>
      <c r="DL276" s="29" t="str">
        <f t="shared" ca="1" si="443"/>
        <v/>
      </c>
      <c r="DM276" s="29" t="str">
        <f t="shared" ca="1" si="444"/>
        <v/>
      </c>
      <c r="JD276">
        <f t="shared" si="145"/>
        <v>0</v>
      </c>
      <c r="JE276">
        <f t="shared" si="445"/>
        <v>0</v>
      </c>
      <c r="JF276" t="str">
        <f t="shared" ca="1" si="446"/>
        <v/>
      </c>
      <c r="JG276" t="str">
        <f t="shared" ca="1" si="447"/>
        <v/>
      </c>
      <c r="JH276" t="str">
        <f t="shared" ca="1" si="448"/>
        <v/>
      </c>
      <c r="JI276" t="str">
        <f t="shared" ca="1" si="449"/>
        <v/>
      </c>
    </row>
    <row r="277" spans="3:269" x14ac:dyDescent="0.2">
      <c r="C277" s="9">
        <f t="array" aca="1" ref="C277" ca="1">MIN(IF($L$7=0, 0, IF(INDIRECT($L$6)&gt;0, IF(ROW(INDIRECT($L$6))&gt;C276, ROW(INDIRECT($L$6)), MAXR))))</f>
        <v>9999999</v>
      </c>
      <c r="D277" s="9">
        <f t="shared" ca="1" si="85"/>
        <v>0</v>
      </c>
      <c r="E277" s="9">
        <f t="shared" ca="1" si="389"/>
        <v>0</v>
      </c>
      <c r="F277" s="105" t="str">
        <f t="shared" ca="1" si="390"/>
        <v/>
      </c>
      <c r="G277" s="7">
        <f t="shared" ca="1" si="391"/>
        <v>0</v>
      </c>
      <c r="H277" s="33">
        <f t="shared" ca="1" si="460"/>
        <v>0</v>
      </c>
      <c r="I277" s="33">
        <f t="shared" ca="1" si="460"/>
        <v>0</v>
      </c>
      <c r="J277" s="33">
        <f t="shared" ca="1" si="460"/>
        <v>0</v>
      </c>
      <c r="K277" s="33">
        <f t="shared" ca="1" si="460"/>
        <v>0</v>
      </c>
      <c r="L277" s="33">
        <f t="shared" ca="1" si="460"/>
        <v>0</v>
      </c>
      <c r="M277" s="33">
        <f t="shared" ca="1" si="460"/>
        <v>0</v>
      </c>
      <c r="N277" s="33">
        <f t="shared" ca="1" si="460"/>
        <v>0</v>
      </c>
      <c r="O277" s="33">
        <f t="shared" ca="1" si="460"/>
        <v>0</v>
      </c>
      <c r="P277" s="33">
        <f t="shared" ca="1" si="460"/>
        <v>0</v>
      </c>
      <c r="Q277" s="33">
        <f t="shared" ca="1" si="460"/>
        <v>0</v>
      </c>
      <c r="R277" s="33">
        <f t="shared" ca="1" si="459"/>
        <v>0</v>
      </c>
      <c r="S277" s="33">
        <f t="shared" ca="1" si="459"/>
        <v>0</v>
      </c>
      <c r="T277" s="33">
        <f t="shared" ca="1" si="459"/>
        <v>0</v>
      </c>
      <c r="U277" s="33">
        <f t="shared" ca="1" si="459"/>
        <v>0</v>
      </c>
      <c r="V277" s="33">
        <f t="shared" ca="1" si="459"/>
        <v>0</v>
      </c>
      <c r="W277" s="33">
        <f t="shared" ca="1" si="459"/>
        <v>0</v>
      </c>
      <c r="X277" s="33">
        <f t="shared" ca="1" si="459"/>
        <v>0</v>
      </c>
      <c r="Y277" s="33">
        <f t="shared" ca="1" si="459"/>
        <v>0</v>
      </c>
      <c r="Z277" s="33">
        <f t="shared" ca="1" si="459"/>
        <v>0</v>
      </c>
      <c r="AA277" s="33">
        <f t="shared" ref="AA277:AP285" ca="1" si="466">IF(OR($C277=MAXR, $C277=0, AA$24=0, AA$19=0), 0, IF(LEN(INDIRECT($F$9&amp;AA$20&amp;$C277))=0, NULL,  INDIRECT($F$9&amp;AA$20&amp;$C277)))</f>
        <v>0</v>
      </c>
      <c r="AB277" s="33">
        <f t="shared" ca="1" si="466"/>
        <v>0</v>
      </c>
      <c r="AC277" s="33">
        <f t="shared" ca="1" si="466"/>
        <v>0</v>
      </c>
      <c r="AD277" s="33">
        <f t="shared" ca="1" si="466"/>
        <v>0</v>
      </c>
      <c r="AE277" s="33">
        <f t="shared" ca="1" si="466"/>
        <v>0</v>
      </c>
      <c r="AF277" s="33">
        <f t="shared" ca="1" si="466"/>
        <v>0</v>
      </c>
      <c r="AG277" s="33">
        <f t="shared" ca="1" si="466"/>
        <v>0</v>
      </c>
      <c r="AH277" s="33">
        <f t="shared" ca="1" si="466"/>
        <v>0</v>
      </c>
      <c r="AI277" s="33">
        <f t="shared" ca="1" si="466"/>
        <v>0</v>
      </c>
      <c r="AJ277" s="33">
        <f t="shared" ca="1" si="466"/>
        <v>0</v>
      </c>
      <c r="AK277" s="33">
        <f t="shared" ca="1" si="466"/>
        <v>0</v>
      </c>
      <c r="AL277" s="33">
        <f t="shared" ca="1" si="466"/>
        <v>0</v>
      </c>
      <c r="AM277" s="33">
        <f t="shared" ca="1" si="466"/>
        <v>0</v>
      </c>
      <c r="AN277" s="33">
        <f t="shared" ca="1" si="466"/>
        <v>0</v>
      </c>
      <c r="AO277" s="33">
        <f t="shared" ca="1" si="466"/>
        <v>0</v>
      </c>
      <c r="AP277" s="33">
        <f t="shared" ca="1" si="466"/>
        <v>0</v>
      </c>
      <c r="AQ277" s="33">
        <f t="shared" ca="1" si="465"/>
        <v>0</v>
      </c>
      <c r="AR277" s="33">
        <f t="shared" ca="1" si="465"/>
        <v>0</v>
      </c>
      <c r="AS277" s="33">
        <f t="shared" ca="1" si="465"/>
        <v>0</v>
      </c>
      <c r="AT277" s="33">
        <f t="shared" ca="1" si="465"/>
        <v>0</v>
      </c>
      <c r="AU277" s="33">
        <f t="shared" ca="1" si="455"/>
        <v>0</v>
      </c>
      <c r="AV277" s="33">
        <f t="shared" ca="1" si="455"/>
        <v>0</v>
      </c>
      <c r="AW277" s="33">
        <f t="shared" ca="1" si="455"/>
        <v>0</v>
      </c>
      <c r="AX277" s="33">
        <f t="shared" ca="1" si="455"/>
        <v>0</v>
      </c>
      <c r="AY277" s="33">
        <f t="shared" ca="1" si="455"/>
        <v>0</v>
      </c>
      <c r="AZ277" s="33">
        <f t="shared" ca="1" si="455"/>
        <v>0</v>
      </c>
      <c r="BA277" s="33">
        <f t="shared" ca="1" si="464"/>
        <v>0</v>
      </c>
      <c r="BB277" s="33">
        <f t="shared" ca="1" si="464"/>
        <v>0</v>
      </c>
      <c r="BC277" s="33">
        <f t="shared" ca="1" si="464"/>
        <v>0</v>
      </c>
      <c r="BD277" s="33">
        <f t="shared" ca="1" si="464"/>
        <v>0</v>
      </c>
      <c r="BE277" s="33">
        <f t="shared" ca="1" si="464"/>
        <v>0</v>
      </c>
      <c r="BF277" s="33">
        <f t="shared" ca="1" si="464"/>
        <v>0</v>
      </c>
      <c r="BG277" s="33">
        <f t="shared" ca="1" si="464"/>
        <v>0</v>
      </c>
      <c r="BH277" s="33"/>
      <c r="BJ277" s="148" t="str">
        <f t="shared" ca="1" si="392"/>
        <v/>
      </c>
      <c r="BL277" s="30"/>
      <c r="BN277" s="29" t="str">
        <f t="shared" ca="1" si="393"/>
        <v/>
      </c>
      <c r="BO277" s="29" t="str">
        <f t="shared" ca="1" si="394"/>
        <v/>
      </c>
      <c r="BP277" s="29" t="str">
        <f t="shared" ca="1" si="395"/>
        <v/>
      </c>
      <c r="BQ277" s="29" t="str">
        <f t="shared" ca="1" si="396"/>
        <v/>
      </c>
      <c r="BR277" s="29" t="str">
        <f t="shared" ca="1" si="397"/>
        <v/>
      </c>
      <c r="BS277" s="29" t="str">
        <f t="shared" ca="1" si="398"/>
        <v/>
      </c>
      <c r="BT277" s="29" t="str">
        <f t="shared" ca="1" si="399"/>
        <v/>
      </c>
      <c r="BU277" s="29" t="str">
        <f t="shared" ca="1" si="400"/>
        <v/>
      </c>
      <c r="BV277" s="29" t="str">
        <f t="shared" ca="1" si="401"/>
        <v/>
      </c>
      <c r="BW277" s="29" t="str">
        <f t="shared" ca="1" si="402"/>
        <v/>
      </c>
      <c r="BX277" s="29" t="str">
        <f t="shared" ca="1" si="403"/>
        <v/>
      </c>
      <c r="BY277" s="29" t="str">
        <f t="shared" ca="1" si="404"/>
        <v/>
      </c>
      <c r="BZ277" s="29" t="str">
        <f t="shared" ca="1" si="405"/>
        <v/>
      </c>
      <c r="CA277" s="29" t="str">
        <f t="shared" ca="1" si="406"/>
        <v/>
      </c>
      <c r="CB277" s="29" t="str">
        <f t="shared" ca="1" si="407"/>
        <v/>
      </c>
      <c r="CC277" s="29" t="str">
        <f t="shared" ca="1" si="408"/>
        <v/>
      </c>
      <c r="CD277" s="29" t="str">
        <f t="shared" ca="1" si="409"/>
        <v/>
      </c>
      <c r="CE277" s="29" t="str">
        <f t="shared" ca="1" si="410"/>
        <v/>
      </c>
      <c r="CF277" s="29" t="str">
        <f t="shared" ca="1" si="411"/>
        <v/>
      </c>
      <c r="CG277" s="29" t="str">
        <f t="shared" ca="1" si="412"/>
        <v/>
      </c>
      <c r="CH277" s="29" t="str">
        <f t="shared" ca="1" si="413"/>
        <v/>
      </c>
      <c r="CI277" s="29" t="str">
        <f t="shared" ca="1" si="414"/>
        <v/>
      </c>
      <c r="CJ277" s="29" t="str">
        <f t="shared" ca="1" si="415"/>
        <v/>
      </c>
      <c r="CK277" s="29" t="str">
        <f t="shared" ca="1" si="416"/>
        <v/>
      </c>
      <c r="CL277" s="29" t="str">
        <f t="shared" ca="1" si="417"/>
        <v/>
      </c>
      <c r="CM277" s="29" t="str">
        <f t="shared" ca="1" si="418"/>
        <v/>
      </c>
      <c r="CN277" s="29" t="str">
        <f t="shared" ca="1" si="419"/>
        <v/>
      </c>
      <c r="CO277" s="29" t="str">
        <f t="shared" ca="1" si="420"/>
        <v/>
      </c>
      <c r="CP277" s="29" t="str">
        <f t="shared" ca="1" si="421"/>
        <v/>
      </c>
      <c r="CQ277" s="29" t="str">
        <f t="shared" ca="1" si="422"/>
        <v/>
      </c>
      <c r="CR277" s="29" t="str">
        <f t="shared" ca="1" si="423"/>
        <v/>
      </c>
      <c r="CS277" s="29" t="str">
        <f t="shared" ca="1" si="424"/>
        <v/>
      </c>
      <c r="CT277" s="29" t="str">
        <f t="shared" ca="1" si="425"/>
        <v/>
      </c>
      <c r="CU277" s="29" t="str">
        <f t="shared" ca="1" si="426"/>
        <v/>
      </c>
      <c r="CV277" s="29" t="str">
        <f t="shared" ca="1" si="427"/>
        <v/>
      </c>
      <c r="CW277" s="29" t="str">
        <f t="shared" ca="1" si="428"/>
        <v/>
      </c>
      <c r="CX277" s="29" t="str">
        <f t="shared" ca="1" si="429"/>
        <v/>
      </c>
      <c r="CY277" s="29" t="str">
        <f t="shared" ca="1" si="430"/>
        <v/>
      </c>
      <c r="CZ277" s="29" t="str">
        <f t="shared" ca="1" si="431"/>
        <v/>
      </c>
      <c r="DA277" s="29" t="str">
        <f t="shared" ca="1" si="432"/>
        <v/>
      </c>
      <c r="DB277" s="29" t="str">
        <f t="shared" ca="1" si="433"/>
        <v/>
      </c>
      <c r="DC277" s="29" t="str">
        <f t="shared" ca="1" si="434"/>
        <v/>
      </c>
      <c r="DD277" s="29" t="str">
        <f t="shared" ca="1" si="435"/>
        <v/>
      </c>
      <c r="DE277" s="29" t="str">
        <f t="shared" ca="1" si="436"/>
        <v/>
      </c>
      <c r="DF277" s="29" t="str">
        <f t="shared" ca="1" si="437"/>
        <v/>
      </c>
      <c r="DG277" s="29" t="str">
        <f t="shared" ca="1" si="438"/>
        <v/>
      </c>
      <c r="DH277" s="29" t="str">
        <f t="shared" ca="1" si="439"/>
        <v/>
      </c>
      <c r="DI277" s="29" t="str">
        <f t="shared" ca="1" si="440"/>
        <v/>
      </c>
      <c r="DJ277" s="29" t="str">
        <f t="shared" ca="1" si="441"/>
        <v/>
      </c>
      <c r="DK277" s="29" t="str">
        <f t="shared" ca="1" si="442"/>
        <v/>
      </c>
      <c r="DL277" s="29" t="str">
        <f t="shared" ca="1" si="443"/>
        <v/>
      </c>
      <c r="DM277" s="29" t="str">
        <f t="shared" ca="1" si="444"/>
        <v/>
      </c>
      <c r="JD277">
        <f t="shared" si="145"/>
        <v>0</v>
      </c>
      <c r="JE277">
        <f t="shared" si="445"/>
        <v>0</v>
      </c>
      <c r="JF277" t="str">
        <f t="shared" ca="1" si="446"/>
        <v/>
      </c>
      <c r="JG277" t="str">
        <f t="shared" ca="1" si="447"/>
        <v/>
      </c>
      <c r="JH277" t="str">
        <f t="shared" ca="1" si="448"/>
        <v/>
      </c>
      <c r="JI277" t="str">
        <f t="shared" ca="1" si="449"/>
        <v/>
      </c>
    </row>
    <row r="278" spans="3:269" x14ac:dyDescent="0.2">
      <c r="C278" s="9">
        <f t="array" aca="1" ref="C278" ca="1">MIN(IF($L$7=0, 0, IF(INDIRECT($L$6)&gt;0, IF(ROW(INDIRECT($L$6))&gt;C277, ROW(INDIRECT($L$6)), MAXR))))</f>
        <v>9999999</v>
      </c>
      <c r="D278" s="9">
        <f t="shared" ca="1" si="85"/>
        <v>0</v>
      </c>
      <c r="E278" s="9">
        <f t="shared" ca="1" si="389"/>
        <v>0</v>
      </c>
      <c r="F278" s="105" t="str">
        <f t="shared" ca="1" si="390"/>
        <v/>
      </c>
      <c r="G278" s="7">
        <f t="shared" ca="1" si="391"/>
        <v>0</v>
      </c>
      <c r="H278" s="33">
        <f t="shared" ca="1" si="460"/>
        <v>0</v>
      </c>
      <c r="I278" s="33">
        <f t="shared" ca="1" si="460"/>
        <v>0</v>
      </c>
      <c r="J278" s="33">
        <f t="shared" ca="1" si="460"/>
        <v>0</v>
      </c>
      <c r="K278" s="33">
        <f t="shared" ca="1" si="460"/>
        <v>0</v>
      </c>
      <c r="L278" s="33">
        <f t="shared" ca="1" si="460"/>
        <v>0</v>
      </c>
      <c r="M278" s="33">
        <f t="shared" ca="1" si="460"/>
        <v>0</v>
      </c>
      <c r="N278" s="33">
        <f t="shared" ca="1" si="460"/>
        <v>0</v>
      </c>
      <c r="O278" s="33">
        <f t="shared" ca="1" si="460"/>
        <v>0</v>
      </c>
      <c r="P278" s="33">
        <f t="shared" ca="1" si="460"/>
        <v>0</v>
      </c>
      <c r="Q278" s="33">
        <f t="shared" ca="1" si="460"/>
        <v>0</v>
      </c>
      <c r="R278" s="33">
        <f t="shared" ca="1" si="459"/>
        <v>0</v>
      </c>
      <c r="S278" s="33">
        <f t="shared" ca="1" si="459"/>
        <v>0</v>
      </c>
      <c r="T278" s="33">
        <f t="shared" ca="1" si="459"/>
        <v>0</v>
      </c>
      <c r="U278" s="33">
        <f t="shared" ca="1" si="459"/>
        <v>0</v>
      </c>
      <c r="V278" s="33">
        <f t="shared" ca="1" si="459"/>
        <v>0</v>
      </c>
      <c r="W278" s="33">
        <f t="shared" ca="1" si="459"/>
        <v>0</v>
      </c>
      <c r="X278" s="33">
        <f t="shared" ca="1" si="459"/>
        <v>0</v>
      </c>
      <c r="Y278" s="33">
        <f t="shared" ca="1" si="459"/>
        <v>0</v>
      </c>
      <c r="Z278" s="33">
        <f t="shared" ca="1" si="459"/>
        <v>0</v>
      </c>
      <c r="AA278" s="33">
        <f t="shared" ca="1" si="466"/>
        <v>0</v>
      </c>
      <c r="AB278" s="33">
        <f t="shared" ca="1" si="466"/>
        <v>0</v>
      </c>
      <c r="AC278" s="33">
        <f t="shared" ca="1" si="466"/>
        <v>0</v>
      </c>
      <c r="AD278" s="33">
        <f t="shared" ca="1" si="466"/>
        <v>0</v>
      </c>
      <c r="AE278" s="33">
        <f t="shared" ca="1" si="466"/>
        <v>0</v>
      </c>
      <c r="AF278" s="33">
        <f t="shared" ca="1" si="466"/>
        <v>0</v>
      </c>
      <c r="AG278" s="33">
        <f t="shared" ca="1" si="466"/>
        <v>0</v>
      </c>
      <c r="AH278" s="33">
        <f t="shared" ca="1" si="466"/>
        <v>0</v>
      </c>
      <c r="AI278" s="33">
        <f t="shared" ca="1" si="466"/>
        <v>0</v>
      </c>
      <c r="AJ278" s="33">
        <f t="shared" ca="1" si="466"/>
        <v>0</v>
      </c>
      <c r="AK278" s="33">
        <f t="shared" ca="1" si="466"/>
        <v>0</v>
      </c>
      <c r="AL278" s="33">
        <f t="shared" ca="1" si="466"/>
        <v>0</v>
      </c>
      <c r="AM278" s="33">
        <f t="shared" ca="1" si="466"/>
        <v>0</v>
      </c>
      <c r="AN278" s="33">
        <f t="shared" ca="1" si="466"/>
        <v>0</v>
      </c>
      <c r="AO278" s="33">
        <f t="shared" ca="1" si="466"/>
        <v>0</v>
      </c>
      <c r="AP278" s="33">
        <f t="shared" ca="1" si="466"/>
        <v>0</v>
      </c>
      <c r="AQ278" s="33">
        <f t="shared" ca="1" si="465"/>
        <v>0</v>
      </c>
      <c r="AR278" s="33">
        <f t="shared" ca="1" si="465"/>
        <v>0</v>
      </c>
      <c r="AS278" s="33">
        <f t="shared" ca="1" si="465"/>
        <v>0</v>
      </c>
      <c r="AT278" s="33">
        <f t="shared" ca="1" si="465"/>
        <v>0</v>
      </c>
      <c r="AU278" s="33">
        <f t="shared" ca="1" si="455"/>
        <v>0</v>
      </c>
      <c r="AV278" s="33">
        <f t="shared" ca="1" si="455"/>
        <v>0</v>
      </c>
      <c r="AW278" s="33">
        <f t="shared" ca="1" si="455"/>
        <v>0</v>
      </c>
      <c r="AX278" s="33">
        <f t="shared" ca="1" si="455"/>
        <v>0</v>
      </c>
      <c r="AY278" s="33">
        <f t="shared" ca="1" si="455"/>
        <v>0</v>
      </c>
      <c r="AZ278" s="33">
        <f t="shared" ca="1" si="455"/>
        <v>0</v>
      </c>
      <c r="BA278" s="33">
        <f t="shared" ca="1" si="464"/>
        <v>0</v>
      </c>
      <c r="BB278" s="33">
        <f t="shared" ca="1" si="464"/>
        <v>0</v>
      </c>
      <c r="BC278" s="33">
        <f t="shared" ca="1" si="464"/>
        <v>0</v>
      </c>
      <c r="BD278" s="33">
        <f t="shared" ca="1" si="464"/>
        <v>0</v>
      </c>
      <c r="BE278" s="33">
        <f t="shared" ca="1" si="464"/>
        <v>0</v>
      </c>
      <c r="BF278" s="33">
        <f t="shared" ca="1" si="464"/>
        <v>0</v>
      </c>
      <c r="BG278" s="33">
        <f t="shared" ca="1" si="464"/>
        <v>0</v>
      </c>
      <c r="BH278" s="33"/>
      <c r="BJ278" s="148" t="str">
        <f t="shared" ca="1" si="392"/>
        <v/>
      </c>
      <c r="BL278" s="30"/>
      <c r="BN278" s="29" t="str">
        <f t="shared" ca="1" si="393"/>
        <v/>
      </c>
      <c r="BO278" s="29" t="str">
        <f t="shared" ca="1" si="394"/>
        <v/>
      </c>
      <c r="BP278" s="29" t="str">
        <f t="shared" ca="1" si="395"/>
        <v/>
      </c>
      <c r="BQ278" s="29" t="str">
        <f t="shared" ca="1" si="396"/>
        <v/>
      </c>
      <c r="BR278" s="29" t="str">
        <f t="shared" ca="1" si="397"/>
        <v/>
      </c>
      <c r="BS278" s="29" t="str">
        <f t="shared" ca="1" si="398"/>
        <v/>
      </c>
      <c r="BT278" s="29" t="str">
        <f t="shared" ca="1" si="399"/>
        <v/>
      </c>
      <c r="BU278" s="29" t="str">
        <f t="shared" ca="1" si="400"/>
        <v/>
      </c>
      <c r="BV278" s="29" t="str">
        <f t="shared" ca="1" si="401"/>
        <v/>
      </c>
      <c r="BW278" s="29" t="str">
        <f t="shared" ca="1" si="402"/>
        <v/>
      </c>
      <c r="BX278" s="29" t="str">
        <f t="shared" ca="1" si="403"/>
        <v/>
      </c>
      <c r="BY278" s="29" t="str">
        <f t="shared" ca="1" si="404"/>
        <v/>
      </c>
      <c r="BZ278" s="29" t="str">
        <f t="shared" ca="1" si="405"/>
        <v/>
      </c>
      <c r="CA278" s="29" t="str">
        <f t="shared" ca="1" si="406"/>
        <v/>
      </c>
      <c r="CB278" s="29" t="str">
        <f t="shared" ca="1" si="407"/>
        <v/>
      </c>
      <c r="CC278" s="29" t="str">
        <f t="shared" ca="1" si="408"/>
        <v/>
      </c>
      <c r="CD278" s="29" t="str">
        <f t="shared" ca="1" si="409"/>
        <v/>
      </c>
      <c r="CE278" s="29" t="str">
        <f t="shared" ca="1" si="410"/>
        <v/>
      </c>
      <c r="CF278" s="29" t="str">
        <f t="shared" ca="1" si="411"/>
        <v/>
      </c>
      <c r="CG278" s="29" t="str">
        <f t="shared" ca="1" si="412"/>
        <v/>
      </c>
      <c r="CH278" s="29" t="str">
        <f t="shared" ca="1" si="413"/>
        <v/>
      </c>
      <c r="CI278" s="29" t="str">
        <f t="shared" ca="1" si="414"/>
        <v/>
      </c>
      <c r="CJ278" s="29" t="str">
        <f t="shared" ca="1" si="415"/>
        <v/>
      </c>
      <c r="CK278" s="29" t="str">
        <f t="shared" ca="1" si="416"/>
        <v/>
      </c>
      <c r="CL278" s="29" t="str">
        <f t="shared" ca="1" si="417"/>
        <v/>
      </c>
      <c r="CM278" s="29" t="str">
        <f t="shared" ca="1" si="418"/>
        <v/>
      </c>
      <c r="CN278" s="29" t="str">
        <f t="shared" ca="1" si="419"/>
        <v/>
      </c>
      <c r="CO278" s="29" t="str">
        <f t="shared" ca="1" si="420"/>
        <v/>
      </c>
      <c r="CP278" s="29" t="str">
        <f t="shared" ca="1" si="421"/>
        <v/>
      </c>
      <c r="CQ278" s="29" t="str">
        <f t="shared" ca="1" si="422"/>
        <v/>
      </c>
      <c r="CR278" s="29" t="str">
        <f t="shared" ca="1" si="423"/>
        <v/>
      </c>
      <c r="CS278" s="29" t="str">
        <f t="shared" ca="1" si="424"/>
        <v/>
      </c>
      <c r="CT278" s="29" t="str">
        <f t="shared" ca="1" si="425"/>
        <v/>
      </c>
      <c r="CU278" s="29" t="str">
        <f t="shared" ca="1" si="426"/>
        <v/>
      </c>
      <c r="CV278" s="29" t="str">
        <f t="shared" ca="1" si="427"/>
        <v/>
      </c>
      <c r="CW278" s="29" t="str">
        <f t="shared" ca="1" si="428"/>
        <v/>
      </c>
      <c r="CX278" s="29" t="str">
        <f t="shared" ca="1" si="429"/>
        <v/>
      </c>
      <c r="CY278" s="29" t="str">
        <f t="shared" ca="1" si="430"/>
        <v/>
      </c>
      <c r="CZ278" s="29" t="str">
        <f t="shared" ca="1" si="431"/>
        <v/>
      </c>
      <c r="DA278" s="29" t="str">
        <f t="shared" ca="1" si="432"/>
        <v/>
      </c>
      <c r="DB278" s="29" t="str">
        <f t="shared" ca="1" si="433"/>
        <v/>
      </c>
      <c r="DC278" s="29" t="str">
        <f t="shared" ca="1" si="434"/>
        <v/>
      </c>
      <c r="DD278" s="29" t="str">
        <f t="shared" ca="1" si="435"/>
        <v/>
      </c>
      <c r="DE278" s="29" t="str">
        <f t="shared" ca="1" si="436"/>
        <v/>
      </c>
      <c r="DF278" s="29" t="str">
        <f t="shared" ca="1" si="437"/>
        <v/>
      </c>
      <c r="DG278" s="29" t="str">
        <f t="shared" ca="1" si="438"/>
        <v/>
      </c>
      <c r="DH278" s="29" t="str">
        <f t="shared" ca="1" si="439"/>
        <v/>
      </c>
      <c r="DI278" s="29" t="str">
        <f t="shared" ca="1" si="440"/>
        <v/>
      </c>
      <c r="DJ278" s="29" t="str">
        <f t="shared" ca="1" si="441"/>
        <v/>
      </c>
      <c r="DK278" s="29" t="str">
        <f t="shared" ca="1" si="442"/>
        <v/>
      </c>
      <c r="DL278" s="29" t="str">
        <f t="shared" ca="1" si="443"/>
        <v/>
      </c>
      <c r="DM278" s="29" t="str">
        <f t="shared" ca="1" si="444"/>
        <v/>
      </c>
      <c r="JD278">
        <f t="shared" si="145"/>
        <v>0</v>
      </c>
      <c r="JE278">
        <f t="shared" si="445"/>
        <v>0</v>
      </c>
      <c r="JF278" t="str">
        <f t="shared" ca="1" si="446"/>
        <v/>
      </c>
      <c r="JG278" t="str">
        <f t="shared" ca="1" si="447"/>
        <v/>
      </c>
      <c r="JH278" t="str">
        <f t="shared" ca="1" si="448"/>
        <v/>
      </c>
      <c r="JI278" t="str">
        <f t="shared" ca="1" si="449"/>
        <v/>
      </c>
    </row>
    <row r="279" spans="3:269" x14ac:dyDescent="0.2">
      <c r="C279" s="9">
        <f t="array" aca="1" ref="C279" ca="1">MIN(IF($L$7=0, 0, IF(INDIRECT($L$6)&gt;0, IF(ROW(INDIRECT($L$6))&gt;C278, ROW(INDIRECT($L$6)), MAXR))))</f>
        <v>9999999</v>
      </c>
      <c r="D279" s="9">
        <f t="shared" ca="1" si="85"/>
        <v>0</v>
      </c>
      <c r="E279" s="9">
        <f t="shared" ca="1" si="389"/>
        <v>0</v>
      </c>
      <c r="F279" s="105" t="str">
        <f t="shared" ca="1" si="390"/>
        <v/>
      </c>
      <c r="G279" s="7">
        <f t="shared" ca="1" si="391"/>
        <v>0</v>
      </c>
      <c r="H279" s="33">
        <f t="shared" ca="1" si="460"/>
        <v>0</v>
      </c>
      <c r="I279" s="33">
        <f t="shared" ca="1" si="460"/>
        <v>0</v>
      </c>
      <c r="J279" s="33">
        <f t="shared" ca="1" si="460"/>
        <v>0</v>
      </c>
      <c r="K279" s="33">
        <f t="shared" ca="1" si="460"/>
        <v>0</v>
      </c>
      <c r="L279" s="33">
        <f t="shared" ca="1" si="460"/>
        <v>0</v>
      </c>
      <c r="M279" s="33">
        <f t="shared" ca="1" si="460"/>
        <v>0</v>
      </c>
      <c r="N279" s="33">
        <f t="shared" ca="1" si="460"/>
        <v>0</v>
      </c>
      <c r="O279" s="33">
        <f t="shared" ca="1" si="460"/>
        <v>0</v>
      </c>
      <c r="P279" s="33">
        <f t="shared" ca="1" si="460"/>
        <v>0</v>
      </c>
      <c r="Q279" s="33">
        <f t="shared" ca="1" si="460"/>
        <v>0</v>
      </c>
      <c r="R279" s="33">
        <f t="shared" ca="1" si="459"/>
        <v>0</v>
      </c>
      <c r="S279" s="33">
        <f t="shared" ca="1" si="459"/>
        <v>0</v>
      </c>
      <c r="T279" s="33">
        <f t="shared" ca="1" si="459"/>
        <v>0</v>
      </c>
      <c r="U279" s="33">
        <f t="shared" ca="1" si="459"/>
        <v>0</v>
      </c>
      <c r="V279" s="33">
        <f t="shared" ca="1" si="459"/>
        <v>0</v>
      </c>
      <c r="W279" s="33">
        <f t="shared" ca="1" si="459"/>
        <v>0</v>
      </c>
      <c r="X279" s="33">
        <f t="shared" ca="1" si="459"/>
        <v>0</v>
      </c>
      <c r="Y279" s="33">
        <f t="shared" ca="1" si="459"/>
        <v>0</v>
      </c>
      <c r="Z279" s="33">
        <f t="shared" ca="1" si="459"/>
        <v>0</v>
      </c>
      <c r="AA279" s="33">
        <f t="shared" ca="1" si="466"/>
        <v>0</v>
      </c>
      <c r="AB279" s="33">
        <f t="shared" ca="1" si="466"/>
        <v>0</v>
      </c>
      <c r="AC279" s="33">
        <f t="shared" ca="1" si="466"/>
        <v>0</v>
      </c>
      <c r="AD279" s="33">
        <f t="shared" ca="1" si="466"/>
        <v>0</v>
      </c>
      <c r="AE279" s="33">
        <f t="shared" ca="1" si="466"/>
        <v>0</v>
      </c>
      <c r="AF279" s="33">
        <f t="shared" ca="1" si="466"/>
        <v>0</v>
      </c>
      <c r="AG279" s="33">
        <f t="shared" ca="1" si="466"/>
        <v>0</v>
      </c>
      <c r="AH279" s="33">
        <f t="shared" ca="1" si="466"/>
        <v>0</v>
      </c>
      <c r="AI279" s="33">
        <f t="shared" ca="1" si="466"/>
        <v>0</v>
      </c>
      <c r="AJ279" s="33">
        <f t="shared" ca="1" si="466"/>
        <v>0</v>
      </c>
      <c r="AK279" s="33">
        <f t="shared" ca="1" si="466"/>
        <v>0</v>
      </c>
      <c r="AL279" s="33">
        <f t="shared" ca="1" si="466"/>
        <v>0</v>
      </c>
      <c r="AM279" s="33">
        <f t="shared" ca="1" si="466"/>
        <v>0</v>
      </c>
      <c r="AN279" s="33">
        <f t="shared" ca="1" si="466"/>
        <v>0</v>
      </c>
      <c r="AO279" s="33">
        <f t="shared" ca="1" si="466"/>
        <v>0</v>
      </c>
      <c r="AP279" s="33">
        <f t="shared" ca="1" si="466"/>
        <v>0</v>
      </c>
      <c r="AQ279" s="33">
        <f t="shared" ca="1" si="465"/>
        <v>0</v>
      </c>
      <c r="AR279" s="33">
        <f t="shared" ca="1" si="465"/>
        <v>0</v>
      </c>
      <c r="AS279" s="33">
        <f t="shared" ca="1" si="465"/>
        <v>0</v>
      </c>
      <c r="AT279" s="33">
        <f t="shared" ca="1" si="465"/>
        <v>0</v>
      </c>
      <c r="AU279" s="33">
        <f t="shared" ca="1" si="455"/>
        <v>0</v>
      </c>
      <c r="AV279" s="33">
        <f t="shared" ca="1" si="455"/>
        <v>0</v>
      </c>
      <c r="AW279" s="33">
        <f t="shared" ca="1" si="455"/>
        <v>0</v>
      </c>
      <c r="AX279" s="33">
        <f t="shared" ca="1" si="455"/>
        <v>0</v>
      </c>
      <c r="AY279" s="33">
        <f t="shared" ca="1" si="455"/>
        <v>0</v>
      </c>
      <c r="AZ279" s="33">
        <f t="shared" ca="1" si="455"/>
        <v>0</v>
      </c>
      <c r="BA279" s="33">
        <f t="shared" ca="1" si="464"/>
        <v>0</v>
      </c>
      <c r="BB279" s="33">
        <f t="shared" ca="1" si="464"/>
        <v>0</v>
      </c>
      <c r="BC279" s="33">
        <f t="shared" ca="1" si="464"/>
        <v>0</v>
      </c>
      <c r="BD279" s="33">
        <f t="shared" ca="1" si="464"/>
        <v>0</v>
      </c>
      <c r="BE279" s="33">
        <f t="shared" ca="1" si="464"/>
        <v>0</v>
      </c>
      <c r="BF279" s="33">
        <f t="shared" ca="1" si="464"/>
        <v>0</v>
      </c>
      <c r="BG279" s="33">
        <f t="shared" ca="1" si="464"/>
        <v>0</v>
      </c>
      <c r="BH279" s="33"/>
      <c r="BJ279" s="148" t="str">
        <f t="shared" ca="1" si="392"/>
        <v/>
      </c>
      <c r="BL279" s="30"/>
      <c r="BN279" s="29" t="str">
        <f t="shared" ca="1" si="393"/>
        <v/>
      </c>
      <c r="BO279" s="29" t="str">
        <f t="shared" ca="1" si="394"/>
        <v/>
      </c>
      <c r="BP279" s="29" t="str">
        <f t="shared" ca="1" si="395"/>
        <v/>
      </c>
      <c r="BQ279" s="29" t="str">
        <f t="shared" ca="1" si="396"/>
        <v/>
      </c>
      <c r="BR279" s="29" t="str">
        <f t="shared" ca="1" si="397"/>
        <v/>
      </c>
      <c r="BS279" s="29" t="str">
        <f t="shared" ca="1" si="398"/>
        <v/>
      </c>
      <c r="BT279" s="29" t="str">
        <f t="shared" ca="1" si="399"/>
        <v/>
      </c>
      <c r="BU279" s="29" t="str">
        <f t="shared" ca="1" si="400"/>
        <v/>
      </c>
      <c r="BV279" s="29" t="str">
        <f t="shared" ca="1" si="401"/>
        <v/>
      </c>
      <c r="BW279" s="29" t="str">
        <f t="shared" ca="1" si="402"/>
        <v/>
      </c>
      <c r="BX279" s="29" t="str">
        <f t="shared" ca="1" si="403"/>
        <v/>
      </c>
      <c r="BY279" s="29" t="str">
        <f t="shared" ca="1" si="404"/>
        <v/>
      </c>
      <c r="BZ279" s="29" t="str">
        <f t="shared" ca="1" si="405"/>
        <v/>
      </c>
      <c r="CA279" s="29" t="str">
        <f t="shared" ca="1" si="406"/>
        <v/>
      </c>
      <c r="CB279" s="29" t="str">
        <f t="shared" ca="1" si="407"/>
        <v/>
      </c>
      <c r="CC279" s="29" t="str">
        <f t="shared" ca="1" si="408"/>
        <v/>
      </c>
      <c r="CD279" s="29" t="str">
        <f t="shared" ca="1" si="409"/>
        <v/>
      </c>
      <c r="CE279" s="29" t="str">
        <f t="shared" ca="1" si="410"/>
        <v/>
      </c>
      <c r="CF279" s="29" t="str">
        <f t="shared" ca="1" si="411"/>
        <v/>
      </c>
      <c r="CG279" s="29" t="str">
        <f t="shared" ca="1" si="412"/>
        <v/>
      </c>
      <c r="CH279" s="29" t="str">
        <f t="shared" ca="1" si="413"/>
        <v/>
      </c>
      <c r="CI279" s="29" t="str">
        <f t="shared" ca="1" si="414"/>
        <v/>
      </c>
      <c r="CJ279" s="29" t="str">
        <f t="shared" ca="1" si="415"/>
        <v/>
      </c>
      <c r="CK279" s="29" t="str">
        <f t="shared" ca="1" si="416"/>
        <v/>
      </c>
      <c r="CL279" s="29" t="str">
        <f t="shared" ca="1" si="417"/>
        <v/>
      </c>
      <c r="CM279" s="29" t="str">
        <f t="shared" ca="1" si="418"/>
        <v/>
      </c>
      <c r="CN279" s="29" t="str">
        <f t="shared" ca="1" si="419"/>
        <v/>
      </c>
      <c r="CO279" s="29" t="str">
        <f t="shared" ca="1" si="420"/>
        <v/>
      </c>
      <c r="CP279" s="29" t="str">
        <f t="shared" ca="1" si="421"/>
        <v/>
      </c>
      <c r="CQ279" s="29" t="str">
        <f t="shared" ca="1" si="422"/>
        <v/>
      </c>
      <c r="CR279" s="29" t="str">
        <f t="shared" ca="1" si="423"/>
        <v/>
      </c>
      <c r="CS279" s="29" t="str">
        <f t="shared" ca="1" si="424"/>
        <v/>
      </c>
      <c r="CT279" s="29" t="str">
        <f t="shared" ca="1" si="425"/>
        <v/>
      </c>
      <c r="CU279" s="29" t="str">
        <f t="shared" ca="1" si="426"/>
        <v/>
      </c>
      <c r="CV279" s="29" t="str">
        <f t="shared" ca="1" si="427"/>
        <v/>
      </c>
      <c r="CW279" s="29" t="str">
        <f t="shared" ca="1" si="428"/>
        <v/>
      </c>
      <c r="CX279" s="29" t="str">
        <f t="shared" ca="1" si="429"/>
        <v/>
      </c>
      <c r="CY279" s="29" t="str">
        <f t="shared" ca="1" si="430"/>
        <v/>
      </c>
      <c r="CZ279" s="29" t="str">
        <f t="shared" ca="1" si="431"/>
        <v/>
      </c>
      <c r="DA279" s="29" t="str">
        <f t="shared" ca="1" si="432"/>
        <v/>
      </c>
      <c r="DB279" s="29" t="str">
        <f t="shared" ca="1" si="433"/>
        <v/>
      </c>
      <c r="DC279" s="29" t="str">
        <f t="shared" ca="1" si="434"/>
        <v/>
      </c>
      <c r="DD279" s="29" t="str">
        <f t="shared" ca="1" si="435"/>
        <v/>
      </c>
      <c r="DE279" s="29" t="str">
        <f t="shared" ca="1" si="436"/>
        <v/>
      </c>
      <c r="DF279" s="29" t="str">
        <f t="shared" ca="1" si="437"/>
        <v/>
      </c>
      <c r="DG279" s="29" t="str">
        <f t="shared" ca="1" si="438"/>
        <v/>
      </c>
      <c r="DH279" s="29" t="str">
        <f t="shared" ca="1" si="439"/>
        <v/>
      </c>
      <c r="DI279" s="29" t="str">
        <f t="shared" ca="1" si="440"/>
        <v/>
      </c>
      <c r="DJ279" s="29" t="str">
        <f t="shared" ca="1" si="441"/>
        <v/>
      </c>
      <c r="DK279" s="29" t="str">
        <f t="shared" ca="1" si="442"/>
        <v/>
      </c>
      <c r="DL279" s="29" t="str">
        <f t="shared" ca="1" si="443"/>
        <v/>
      </c>
      <c r="DM279" s="29" t="str">
        <f t="shared" ca="1" si="444"/>
        <v/>
      </c>
      <c r="JD279">
        <f t="shared" si="145"/>
        <v>0</v>
      </c>
      <c r="JE279">
        <f t="shared" si="445"/>
        <v>0</v>
      </c>
      <c r="JF279" t="str">
        <f t="shared" ca="1" si="446"/>
        <v/>
      </c>
      <c r="JG279" t="str">
        <f t="shared" ca="1" si="447"/>
        <v/>
      </c>
      <c r="JH279" t="str">
        <f t="shared" ca="1" si="448"/>
        <v/>
      </c>
      <c r="JI279" t="str">
        <f t="shared" ca="1" si="449"/>
        <v/>
      </c>
    </row>
    <row r="280" spans="3:269" x14ac:dyDescent="0.2">
      <c r="C280" s="9">
        <f t="array" aca="1" ref="C280" ca="1">MIN(IF($L$7=0, 0, IF(INDIRECT($L$6)&gt;0, IF(ROW(INDIRECT($L$6))&gt;C279, ROW(INDIRECT($L$6)), MAXR))))</f>
        <v>9999999</v>
      </c>
      <c r="D280" s="9">
        <f t="shared" ca="1" si="85"/>
        <v>0</v>
      </c>
      <c r="E280" s="9">
        <f t="shared" ca="1" si="389"/>
        <v>0</v>
      </c>
      <c r="F280" s="105" t="str">
        <f t="shared" ca="1" si="390"/>
        <v/>
      </c>
      <c r="G280" s="7">
        <f t="shared" ca="1" si="391"/>
        <v>0</v>
      </c>
      <c r="H280" s="33">
        <f t="shared" ca="1" si="460"/>
        <v>0</v>
      </c>
      <c r="I280" s="33">
        <f t="shared" ca="1" si="460"/>
        <v>0</v>
      </c>
      <c r="J280" s="33">
        <f t="shared" ca="1" si="460"/>
        <v>0</v>
      </c>
      <c r="K280" s="33">
        <f t="shared" ca="1" si="460"/>
        <v>0</v>
      </c>
      <c r="L280" s="33">
        <f t="shared" ca="1" si="460"/>
        <v>0</v>
      </c>
      <c r="M280" s="33">
        <f t="shared" ca="1" si="460"/>
        <v>0</v>
      </c>
      <c r="N280" s="33">
        <f t="shared" ca="1" si="460"/>
        <v>0</v>
      </c>
      <c r="O280" s="33">
        <f t="shared" ca="1" si="460"/>
        <v>0</v>
      </c>
      <c r="P280" s="33">
        <f t="shared" ca="1" si="460"/>
        <v>0</v>
      </c>
      <c r="Q280" s="33">
        <f t="shared" ca="1" si="460"/>
        <v>0</v>
      </c>
      <c r="R280" s="33">
        <f t="shared" ca="1" si="459"/>
        <v>0</v>
      </c>
      <c r="S280" s="33">
        <f t="shared" ca="1" si="459"/>
        <v>0</v>
      </c>
      <c r="T280" s="33">
        <f t="shared" ca="1" si="459"/>
        <v>0</v>
      </c>
      <c r="U280" s="33">
        <f t="shared" ca="1" si="459"/>
        <v>0</v>
      </c>
      <c r="V280" s="33">
        <f t="shared" ca="1" si="459"/>
        <v>0</v>
      </c>
      <c r="W280" s="33">
        <f t="shared" ca="1" si="459"/>
        <v>0</v>
      </c>
      <c r="X280" s="33">
        <f t="shared" ca="1" si="459"/>
        <v>0</v>
      </c>
      <c r="Y280" s="33">
        <f t="shared" ca="1" si="459"/>
        <v>0</v>
      </c>
      <c r="Z280" s="33">
        <f t="shared" ca="1" si="459"/>
        <v>0</v>
      </c>
      <c r="AA280" s="33">
        <f t="shared" ca="1" si="466"/>
        <v>0</v>
      </c>
      <c r="AB280" s="33">
        <f t="shared" ca="1" si="466"/>
        <v>0</v>
      </c>
      <c r="AC280" s="33">
        <f t="shared" ca="1" si="466"/>
        <v>0</v>
      </c>
      <c r="AD280" s="33">
        <f t="shared" ca="1" si="466"/>
        <v>0</v>
      </c>
      <c r="AE280" s="33">
        <f t="shared" ca="1" si="466"/>
        <v>0</v>
      </c>
      <c r="AF280" s="33">
        <f t="shared" ca="1" si="466"/>
        <v>0</v>
      </c>
      <c r="AG280" s="33">
        <f t="shared" ca="1" si="466"/>
        <v>0</v>
      </c>
      <c r="AH280" s="33">
        <f t="shared" ca="1" si="466"/>
        <v>0</v>
      </c>
      <c r="AI280" s="33">
        <f t="shared" ca="1" si="466"/>
        <v>0</v>
      </c>
      <c r="AJ280" s="33">
        <f t="shared" ca="1" si="466"/>
        <v>0</v>
      </c>
      <c r="AK280" s="33">
        <f t="shared" ca="1" si="466"/>
        <v>0</v>
      </c>
      <c r="AL280" s="33">
        <f t="shared" ca="1" si="466"/>
        <v>0</v>
      </c>
      <c r="AM280" s="33">
        <f t="shared" ca="1" si="466"/>
        <v>0</v>
      </c>
      <c r="AN280" s="33">
        <f t="shared" ca="1" si="466"/>
        <v>0</v>
      </c>
      <c r="AO280" s="33">
        <f t="shared" ca="1" si="466"/>
        <v>0</v>
      </c>
      <c r="AP280" s="33">
        <f t="shared" ca="1" si="466"/>
        <v>0</v>
      </c>
      <c r="AQ280" s="33">
        <f t="shared" ca="1" si="465"/>
        <v>0</v>
      </c>
      <c r="AR280" s="33">
        <f t="shared" ca="1" si="465"/>
        <v>0</v>
      </c>
      <c r="AS280" s="33">
        <f t="shared" ca="1" si="465"/>
        <v>0</v>
      </c>
      <c r="AT280" s="33">
        <f t="shared" ca="1" si="465"/>
        <v>0</v>
      </c>
      <c r="AU280" s="33">
        <f t="shared" ca="1" si="455"/>
        <v>0</v>
      </c>
      <c r="AV280" s="33">
        <f t="shared" ca="1" si="455"/>
        <v>0</v>
      </c>
      <c r="AW280" s="33">
        <f t="shared" ca="1" si="455"/>
        <v>0</v>
      </c>
      <c r="AX280" s="33">
        <f t="shared" ca="1" si="455"/>
        <v>0</v>
      </c>
      <c r="AY280" s="33">
        <f t="shared" ca="1" si="455"/>
        <v>0</v>
      </c>
      <c r="AZ280" s="33">
        <f t="shared" ca="1" si="455"/>
        <v>0</v>
      </c>
      <c r="BA280" s="33">
        <f t="shared" ca="1" si="464"/>
        <v>0</v>
      </c>
      <c r="BB280" s="33">
        <f t="shared" ca="1" si="464"/>
        <v>0</v>
      </c>
      <c r="BC280" s="33">
        <f t="shared" ca="1" si="464"/>
        <v>0</v>
      </c>
      <c r="BD280" s="33">
        <f t="shared" ca="1" si="464"/>
        <v>0</v>
      </c>
      <c r="BE280" s="33">
        <f t="shared" ca="1" si="464"/>
        <v>0</v>
      </c>
      <c r="BF280" s="33">
        <f t="shared" ca="1" si="464"/>
        <v>0</v>
      </c>
      <c r="BG280" s="33">
        <f t="shared" ca="1" si="464"/>
        <v>0</v>
      </c>
      <c r="BH280" s="33"/>
      <c r="BJ280" s="148" t="str">
        <f t="shared" ca="1" si="392"/>
        <v/>
      </c>
      <c r="BL280" s="30"/>
      <c r="BN280" s="29" t="str">
        <f t="shared" ca="1" si="393"/>
        <v/>
      </c>
      <c r="BO280" s="29" t="str">
        <f t="shared" ca="1" si="394"/>
        <v/>
      </c>
      <c r="BP280" s="29" t="str">
        <f t="shared" ca="1" si="395"/>
        <v/>
      </c>
      <c r="BQ280" s="29" t="str">
        <f t="shared" ca="1" si="396"/>
        <v/>
      </c>
      <c r="BR280" s="29" t="str">
        <f t="shared" ca="1" si="397"/>
        <v/>
      </c>
      <c r="BS280" s="29" t="str">
        <f t="shared" ca="1" si="398"/>
        <v/>
      </c>
      <c r="BT280" s="29" t="str">
        <f t="shared" ca="1" si="399"/>
        <v/>
      </c>
      <c r="BU280" s="29" t="str">
        <f t="shared" ca="1" si="400"/>
        <v/>
      </c>
      <c r="BV280" s="29" t="str">
        <f t="shared" ca="1" si="401"/>
        <v/>
      </c>
      <c r="BW280" s="29" t="str">
        <f t="shared" ca="1" si="402"/>
        <v/>
      </c>
      <c r="BX280" s="29" t="str">
        <f t="shared" ca="1" si="403"/>
        <v/>
      </c>
      <c r="BY280" s="29" t="str">
        <f t="shared" ca="1" si="404"/>
        <v/>
      </c>
      <c r="BZ280" s="29" t="str">
        <f t="shared" ca="1" si="405"/>
        <v/>
      </c>
      <c r="CA280" s="29" t="str">
        <f t="shared" ca="1" si="406"/>
        <v/>
      </c>
      <c r="CB280" s="29" t="str">
        <f t="shared" ca="1" si="407"/>
        <v/>
      </c>
      <c r="CC280" s="29" t="str">
        <f t="shared" ca="1" si="408"/>
        <v/>
      </c>
      <c r="CD280" s="29" t="str">
        <f t="shared" ca="1" si="409"/>
        <v/>
      </c>
      <c r="CE280" s="29" t="str">
        <f t="shared" ca="1" si="410"/>
        <v/>
      </c>
      <c r="CF280" s="29" t="str">
        <f t="shared" ca="1" si="411"/>
        <v/>
      </c>
      <c r="CG280" s="29" t="str">
        <f t="shared" ca="1" si="412"/>
        <v/>
      </c>
      <c r="CH280" s="29" t="str">
        <f t="shared" ca="1" si="413"/>
        <v/>
      </c>
      <c r="CI280" s="29" t="str">
        <f t="shared" ca="1" si="414"/>
        <v/>
      </c>
      <c r="CJ280" s="29" t="str">
        <f t="shared" ca="1" si="415"/>
        <v/>
      </c>
      <c r="CK280" s="29" t="str">
        <f t="shared" ca="1" si="416"/>
        <v/>
      </c>
      <c r="CL280" s="29" t="str">
        <f t="shared" ca="1" si="417"/>
        <v/>
      </c>
      <c r="CM280" s="29" t="str">
        <f t="shared" ca="1" si="418"/>
        <v/>
      </c>
      <c r="CN280" s="29" t="str">
        <f t="shared" ca="1" si="419"/>
        <v/>
      </c>
      <c r="CO280" s="29" t="str">
        <f t="shared" ca="1" si="420"/>
        <v/>
      </c>
      <c r="CP280" s="29" t="str">
        <f t="shared" ca="1" si="421"/>
        <v/>
      </c>
      <c r="CQ280" s="29" t="str">
        <f t="shared" ca="1" si="422"/>
        <v/>
      </c>
      <c r="CR280" s="29" t="str">
        <f t="shared" ca="1" si="423"/>
        <v/>
      </c>
      <c r="CS280" s="29" t="str">
        <f t="shared" ca="1" si="424"/>
        <v/>
      </c>
      <c r="CT280" s="29" t="str">
        <f t="shared" ca="1" si="425"/>
        <v/>
      </c>
      <c r="CU280" s="29" t="str">
        <f t="shared" ca="1" si="426"/>
        <v/>
      </c>
      <c r="CV280" s="29" t="str">
        <f t="shared" ca="1" si="427"/>
        <v/>
      </c>
      <c r="CW280" s="29" t="str">
        <f t="shared" ca="1" si="428"/>
        <v/>
      </c>
      <c r="CX280" s="29" t="str">
        <f t="shared" ca="1" si="429"/>
        <v/>
      </c>
      <c r="CY280" s="29" t="str">
        <f t="shared" ca="1" si="430"/>
        <v/>
      </c>
      <c r="CZ280" s="29" t="str">
        <f t="shared" ca="1" si="431"/>
        <v/>
      </c>
      <c r="DA280" s="29" t="str">
        <f t="shared" ca="1" si="432"/>
        <v/>
      </c>
      <c r="DB280" s="29" t="str">
        <f t="shared" ca="1" si="433"/>
        <v/>
      </c>
      <c r="DC280" s="29" t="str">
        <f t="shared" ca="1" si="434"/>
        <v/>
      </c>
      <c r="DD280" s="29" t="str">
        <f t="shared" ca="1" si="435"/>
        <v/>
      </c>
      <c r="DE280" s="29" t="str">
        <f t="shared" ca="1" si="436"/>
        <v/>
      </c>
      <c r="DF280" s="29" t="str">
        <f t="shared" ca="1" si="437"/>
        <v/>
      </c>
      <c r="DG280" s="29" t="str">
        <f t="shared" ca="1" si="438"/>
        <v/>
      </c>
      <c r="DH280" s="29" t="str">
        <f t="shared" ca="1" si="439"/>
        <v/>
      </c>
      <c r="DI280" s="29" t="str">
        <f t="shared" ca="1" si="440"/>
        <v/>
      </c>
      <c r="DJ280" s="29" t="str">
        <f t="shared" ca="1" si="441"/>
        <v/>
      </c>
      <c r="DK280" s="29" t="str">
        <f t="shared" ca="1" si="442"/>
        <v/>
      </c>
      <c r="DL280" s="29" t="str">
        <f t="shared" ca="1" si="443"/>
        <v/>
      </c>
      <c r="DM280" s="29" t="str">
        <f t="shared" ca="1" si="444"/>
        <v/>
      </c>
      <c r="JD280">
        <f t="shared" si="145"/>
        <v>0</v>
      </c>
      <c r="JE280">
        <f t="shared" si="445"/>
        <v>0</v>
      </c>
      <c r="JF280" t="str">
        <f t="shared" ca="1" si="446"/>
        <v/>
      </c>
      <c r="JG280" t="str">
        <f t="shared" ca="1" si="447"/>
        <v/>
      </c>
      <c r="JH280" t="str">
        <f t="shared" ca="1" si="448"/>
        <v/>
      </c>
      <c r="JI280" t="str">
        <f t="shared" ca="1" si="449"/>
        <v/>
      </c>
    </row>
    <row r="281" spans="3:269" x14ac:dyDescent="0.2">
      <c r="C281" s="9">
        <f t="array" aca="1" ref="C281" ca="1">MIN(IF($L$7=0, 0, IF(INDIRECT($L$6)&gt;0, IF(ROW(INDIRECT($L$6))&gt;C280, ROW(INDIRECT($L$6)), MAXR))))</f>
        <v>9999999</v>
      </c>
      <c r="D281" s="9">
        <f t="shared" ca="1" si="85"/>
        <v>0</v>
      </c>
      <c r="E281" s="9">
        <f t="shared" ca="1" si="389"/>
        <v>0</v>
      </c>
      <c r="F281" s="105" t="str">
        <f t="shared" ca="1" si="390"/>
        <v/>
      </c>
      <c r="G281" s="7">
        <f t="shared" ca="1" si="391"/>
        <v>0</v>
      </c>
      <c r="H281" s="33">
        <f t="shared" ca="1" si="460"/>
        <v>0</v>
      </c>
      <c r="I281" s="33">
        <f t="shared" ca="1" si="460"/>
        <v>0</v>
      </c>
      <c r="J281" s="33">
        <f t="shared" ca="1" si="460"/>
        <v>0</v>
      </c>
      <c r="K281" s="33">
        <f t="shared" ca="1" si="460"/>
        <v>0</v>
      </c>
      <c r="L281" s="33">
        <f t="shared" ca="1" si="460"/>
        <v>0</v>
      </c>
      <c r="M281" s="33">
        <f t="shared" ca="1" si="460"/>
        <v>0</v>
      </c>
      <c r="N281" s="33">
        <f t="shared" ca="1" si="460"/>
        <v>0</v>
      </c>
      <c r="O281" s="33">
        <f t="shared" ca="1" si="460"/>
        <v>0</v>
      </c>
      <c r="P281" s="33">
        <f t="shared" ca="1" si="460"/>
        <v>0</v>
      </c>
      <c r="Q281" s="33">
        <f t="shared" ca="1" si="460"/>
        <v>0</v>
      </c>
      <c r="R281" s="33">
        <f t="shared" ca="1" si="459"/>
        <v>0</v>
      </c>
      <c r="S281" s="33">
        <f t="shared" ca="1" si="459"/>
        <v>0</v>
      </c>
      <c r="T281" s="33">
        <f t="shared" ca="1" si="459"/>
        <v>0</v>
      </c>
      <c r="U281" s="33">
        <f t="shared" ca="1" si="459"/>
        <v>0</v>
      </c>
      <c r="V281" s="33">
        <f t="shared" ca="1" si="459"/>
        <v>0</v>
      </c>
      <c r="W281" s="33">
        <f t="shared" ca="1" si="459"/>
        <v>0</v>
      </c>
      <c r="X281" s="33">
        <f t="shared" ca="1" si="459"/>
        <v>0</v>
      </c>
      <c r="Y281" s="33">
        <f t="shared" ca="1" si="459"/>
        <v>0</v>
      </c>
      <c r="Z281" s="33">
        <f t="shared" ca="1" si="459"/>
        <v>0</v>
      </c>
      <c r="AA281" s="33">
        <f t="shared" ca="1" si="466"/>
        <v>0</v>
      </c>
      <c r="AB281" s="33">
        <f t="shared" ca="1" si="466"/>
        <v>0</v>
      </c>
      <c r="AC281" s="33">
        <f t="shared" ca="1" si="466"/>
        <v>0</v>
      </c>
      <c r="AD281" s="33">
        <f t="shared" ca="1" si="466"/>
        <v>0</v>
      </c>
      <c r="AE281" s="33">
        <f t="shared" ca="1" si="466"/>
        <v>0</v>
      </c>
      <c r="AF281" s="33">
        <f t="shared" ca="1" si="466"/>
        <v>0</v>
      </c>
      <c r="AG281" s="33">
        <f t="shared" ca="1" si="466"/>
        <v>0</v>
      </c>
      <c r="AH281" s="33">
        <f t="shared" ca="1" si="466"/>
        <v>0</v>
      </c>
      <c r="AI281" s="33">
        <f t="shared" ca="1" si="466"/>
        <v>0</v>
      </c>
      <c r="AJ281" s="33">
        <f t="shared" ca="1" si="466"/>
        <v>0</v>
      </c>
      <c r="AK281" s="33">
        <f t="shared" ca="1" si="466"/>
        <v>0</v>
      </c>
      <c r="AL281" s="33">
        <f t="shared" ca="1" si="466"/>
        <v>0</v>
      </c>
      <c r="AM281" s="33">
        <f t="shared" ca="1" si="466"/>
        <v>0</v>
      </c>
      <c r="AN281" s="33">
        <f t="shared" ca="1" si="466"/>
        <v>0</v>
      </c>
      <c r="AO281" s="33">
        <f t="shared" ca="1" si="466"/>
        <v>0</v>
      </c>
      <c r="AP281" s="33">
        <f t="shared" ca="1" si="466"/>
        <v>0</v>
      </c>
      <c r="AQ281" s="33">
        <f t="shared" ca="1" si="465"/>
        <v>0</v>
      </c>
      <c r="AR281" s="33">
        <f t="shared" ca="1" si="465"/>
        <v>0</v>
      </c>
      <c r="AS281" s="33">
        <f t="shared" ca="1" si="465"/>
        <v>0</v>
      </c>
      <c r="AT281" s="33">
        <f t="shared" ca="1" si="465"/>
        <v>0</v>
      </c>
      <c r="AU281" s="33">
        <f t="shared" ca="1" si="455"/>
        <v>0</v>
      </c>
      <c r="AV281" s="33">
        <f t="shared" ca="1" si="455"/>
        <v>0</v>
      </c>
      <c r="AW281" s="33">
        <f t="shared" ca="1" si="455"/>
        <v>0</v>
      </c>
      <c r="AX281" s="33">
        <f t="shared" ca="1" si="455"/>
        <v>0</v>
      </c>
      <c r="AY281" s="33">
        <f t="shared" ca="1" si="455"/>
        <v>0</v>
      </c>
      <c r="AZ281" s="33">
        <f t="shared" ca="1" si="455"/>
        <v>0</v>
      </c>
      <c r="BA281" s="33">
        <f t="shared" ca="1" si="464"/>
        <v>0</v>
      </c>
      <c r="BB281" s="33">
        <f t="shared" ca="1" si="464"/>
        <v>0</v>
      </c>
      <c r="BC281" s="33">
        <f t="shared" ca="1" si="464"/>
        <v>0</v>
      </c>
      <c r="BD281" s="33">
        <f t="shared" ca="1" si="464"/>
        <v>0</v>
      </c>
      <c r="BE281" s="33">
        <f t="shared" ca="1" si="464"/>
        <v>0</v>
      </c>
      <c r="BF281" s="33">
        <f t="shared" ca="1" si="464"/>
        <v>0</v>
      </c>
      <c r="BG281" s="33">
        <f t="shared" ca="1" si="464"/>
        <v>0</v>
      </c>
      <c r="BH281" s="33"/>
      <c r="BJ281" s="148" t="str">
        <f t="shared" ca="1" si="392"/>
        <v/>
      </c>
      <c r="BL281" s="30"/>
      <c r="BN281" s="29" t="str">
        <f t="shared" ca="1" si="393"/>
        <v/>
      </c>
      <c r="BO281" s="29" t="str">
        <f t="shared" ca="1" si="394"/>
        <v/>
      </c>
      <c r="BP281" s="29" t="str">
        <f t="shared" ca="1" si="395"/>
        <v/>
      </c>
      <c r="BQ281" s="29" t="str">
        <f t="shared" ca="1" si="396"/>
        <v/>
      </c>
      <c r="BR281" s="29" t="str">
        <f t="shared" ca="1" si="397"/>
        <v/>
      </c>
      <c r="BS281" s="29" t="str">
        <f t="shared" ca="1" si="398"/>
        <v/>
      </c>
      <c r="BT281" s="29" t="str">
        <f t="shared" ca="1" si="399"/>
        <v/>
      </c>
      <c r="BU281" s="29" t="str">
        <f t="shared" ca="1" si="400"/>
        <v/>
      </c>
      <c r="BV281" s="29" t="str">
        <f t="shared" ca="1" si="401"/>
        <v/>
      </c>
      <c r="BW281" s="29" t="str">
        <f t="shared" ca="1" si="402"/>
        <v/>
      </c>
      <c r="BX281" s="29" t="str">
        <f t="shared" ca="1" si="403"/>
        <v/>
      </c>
      <c r="BY281" s="29" t="str">
        <f t="shared" ca="1" si="404"/>
        <v/>
      </c>
      <c r="BZ281" s="29" t="str">
        <f t="shared" ca="1" si="405"/>
        <v/>
      </c>
      <c r="CA281" s="29" t="str">
        <f t="shared" ca="1" si="406"/>
        <v/>
      </c>
      <c r="CB281" s="29" t="str">
        <f t="shared" ca="1" si="407"/>
        <v/>
      </c>
      <c r="CC281" s="29" t="str">
        <f t="shared" ca="1" si="408"/>
        <v/>
      </c>
      <c r="CD281" s="29" t="str">
        <f t="shared" ca="1" si="409"/>
        <v/>
      </c>
      <c r="CE281" s="29" t="str">
        <f t="shared" ca="1" si="410"/>
        <v/>
      </c>
      <c r="CF281" s="29" t="str">
        <f t="shared" ca="1" si="411"/>
        <v/>
      </c>
      <c r="CG281" s="29" t="str">
        <f t="shared" ca="1" si="412"/>
        <v/>
      </c>
      <c r="CH281" s="29" t="str">
        <f t="shared" ca="1" si="413"/>
        <v/>
      </c>
      <c r="CI281" s="29" t="str">
        <f t="shared" ca="1" si="414"/>
        <v/>
      </c>
      <c r="CJ281" s="29" t="str">
        <f t="shared" ca="1" si="415"/>
        <v/>
      </c>
      <c r="CK281" s="29" t="str">
        <f t="shared" ca="1" si="416"/>
        <v/>
      </c>
      <c r="CL281" s="29" t="str">
        <f t="shared" ca="1" si="417"/>
        <v/>
      </c>
      <c r="CM281" s="29" t="str">
        <f t="shared" ca="1" si="418"/>
        <v/>
      </c>
      <c r="CN281" s="29" t="str">
        <f t="shared" ca="1" si="419"/>
        <v/>
      </c>
      <c r="CO281" s="29" t="str">
        <f t="shared" ca="1" si="420"/>
        <v/>
      </c>
      <c r="CP281" s="29" t="str">
        <f t="shared" ca="1" si="421"/>
        <v/>
      </c>
      <c r="CQ281" s="29" t="str">
        <f t="shared" ca="1" si="422"/>
        <v/>
      </c>
      <c r="CR281" s="29" t="str">
        <f t="shared" ca="1" si="423"/>
        <v/>
      </c>
      <c r="CS281" s="29" t="str">
        <f t="shared" ca="1" si="424"/>
        <v/>
      </c>
      <c r="CT281" s="29" t="str">
        <f t="shared" ca="1" si="425"/>
        <v/>
      </c>
      <c r="CU281" s="29" t="str">
        <f t="shared" ca="1" si="426"/>
        <v/>
      </c>
      <c r="CV281" s="29" t="str">
        <f t="shared" ca="1" si="427"/>
        <v/>
      </c>
      <c r="CW281" s="29" t="str">
        <f t="shared" ca="1" si="428"/>
        <v/>
      </c>
      <c r="CX281" s="29" t="str">
        <f t="shared" ca="1" si="429"/>
        <v/>
      </c>
      <c r="CY281" s="29" t="str">
        <f t="shared" ca="1" si="430"/>
        <v/>
      </c>
      <c r="CZ281" s="29" t="str">
        <f t="shared" ca="1" si="431"/>
        <v/>
      </c>
      <c r="DA281" s="29" t="str">
        <f t="shared" ca="1" si="432"/>
        <v/>
      </c>
      <c r="DB281" s="29" t="str">
        <f t="shared" ca="1" si="433"/>
        <v/>
      </c>
      <c r="DC281" s="29" t="str">
        <f t="shared" ca="1" si="434"/>
        <v/>
      </c>
      <c r="DD281" s="29" t="str">
        <f t="shared" ca="1" si="435"/>
        <v/>
      </c>
      <c r="DE281" s="29" t="str">
        <f t="shared" ca="1" si="436"/>
        <v/>
      </c>
      <c r="DF281" s="29" t="str">
        <f t="shared" ca="1" si="437"/>
        <v/>
      </c>
      <c r="DG281" s="29" t="str">
        <f t="shared" ca="1" si="438"/>
        <v/>
      </c>
      <c r="DH281" s="29" t="str">
        <f t="shared" ca="1" si="439"/>
        <v/>
      </c>
      <c r="DI281" s="29" t="str">
        <f t="shared" ca="1" si="440"/>
        <v/>
      </c>
      <c r="DJ281" s="29" t="str">
        <f t="shared" ca="1" si="441"/>
        <v/>
      </c>
      <c r="DK281" s="29" t="str">
        <f t="shared" ca="1" si="442"/>
        <v/>
      </c>
      <c r="DL281" s="29" t="str">
        <f t="shared" ca="1" si="443"/>
        <v/>
      </c>
      <c r="DM281" s="29" t="str">
        <f t="shared" ca="1" si="444"/>
        <v/>
      </c>
      <c r="JD281">
        <f t="shared" si="145"/>
        <v>0</v>
      </c>
      <c r="JE281">
        <f t="shared" si="445"/>
        <v>0</v>
      </c>
      <c r="JF281" t="str">
        <f t="shared" ca="1" si="446"/>
        <v/>
      </c>
      <c r="JG281" t="str">
        <f t="shared" ca="1" si="447"/>
        <v/>
      </c>
      <c r="JH281" t="str">
        <f t="shared" ca="1" si="448"/>
        <v/>
      </c>
      <c r="JI281" t="str">
        <f t="shared" ca="1" si="449"/>
        <v/>
      </c>
    </row>
    <row r="282" spans="3:269" x14ac:dyDescent="0.2">
      <c r="C282" s="9">
        <f t="array" aca="1" ref="C282" ca="1">MIN(IF($L$7=0, 0, IF(INDIRECT($L$6)&gt;0, IF(ROW(INDIRECT($L$6))&gt;C281, ROW(INDIRECT($L$6)), MAXR))))</f>
        <v>9999999</v>
      </c>
      <c r="D282" s="9">
        <f t="shared" ref="D282:D285" ca="1" si="467">IF(OR($C282=MAXR, $C282=0), 0, INDIRECT($F$9&amp;$M$13&amp;$C282))</f>
        <v>0</v>
      </c>
      <c r="E282" s="9">
        <f t="shared" ca="1" si="389"/>
        <v>0</v>
      </c>
      <c r="F282" s="105" t="str">
        <f t="shared" ca="1" si="390"/>
        <v/>
      </c>
      <c r="G282" s="7">
        <f t="shared" ca="1" si="391"/>
        <v>0</v>
      </c>
      <c r="H282" s="33">
        <f t="shared" ca="1" si="460"/>
        <v>0</v>
      </c>
      <c r="I282" s="33">
        <f t="shared" ca="1" si="460"/>
        <v>0</v>
      </c>
      <c r="J282" s="33">
        <f t="shared" ca="1" si="460"/>
        <v>0</v>
      </c>
      <c r="K282" s="33">
        <f t="shared" ca="1" si="460"/>
        <v>0</v>
      </c>
      <c r="L282" s="33">
        <f t="shared" ca="1" si="460"/>
        <v>0</v>
      </c>
      <c r="M282" s="33">
        <f t="shared" ca="1" si="460"/>
        <v>0</v>
      </c>
      <c r="N282" s="33">
        <f t="shared" ca="1" si="460"/>
        <v>0</v>
      </c>
      <c r="O282" s="33">
        <f t="shared" ca="1" si="460"/>
        <v>0</v>
      </c>
      <c r="P282" s="33">
        <f t="shared" ca="1" si="460"/>
        <v>0</v>
      </c>
      <c r="Q282" s="33">
        <f t="shared" ca="1" si="460"/>
        <v>0</v>
      </c>
      <c r="R282" s="33">
        <f t="shared" ca="1" si="459"/>
        <v>0</v>
      </c>
      <c r="S282" s="33">
        <f t="shared" ca="1" si="459"/>
        <v>0</v>
      </c>
      <c r="T282" s="33">
        <f t="shared" ca="1" si="459"/>
        <v>0</v>
      </c>
      <c r="U282" s="33">
        <f t="shared" ca="1" si="459"/>
        <v>0</v>
      </c>
      <c r="V282" s="33">
        <f t="shared" ca="1" si="459"/>
        <v>0</v>
      </c>
      <c r="W282" s="33">
        <f t="shared" ca="1" si="459"/>
        <v>0</v>
      </c>
      <c r="X282" s="33">
        <f t="shared" ca="1" si="459"/>
        <v>0</v>
      </c>
      <c r="Y282" s="33">
        <f t="shared" ca="1" si="459"/>
        <v>0</v>
      </c>
      <c r="Z282" s="33">
        <f t="shared" ca="1" si="459"/>
        <v>0</v>
      </c>
      <c r="AA282" s="33">
        <f t="shared" ca="1" si="466"/>
        <v>0</v>
      </c>
      <c r="AB282" s="33">
        <f t="shared" ca="1" si="466"/>
        <v>0</v>
      </c>
      <c r="AC282" s="33">
        <f t="shared" ca="1" si="466"/>
        <v>0</v>
      </c>
      <c r="AD282" s="33">
        <f t="shared" ca="1" si="466"/>
        <v>0</v>
      </c>
      <c r="AE282" s="33">
        <f t="shared" ca="1" si="466"/>
        <v>0</v>
      </c>
      <c r="AF282" s="33">
        <f t="shared" ca="1" si="466"/>
        <v>0</v>
      </c>
      <c r="AG282" s="33">
        <f t="shared" ca="1" si="466"/>
        <v>0</v>
      </c>
      <c r="AH282" s="33">
        <f t="shared" ca="1" si="466"/>
        <v>0</v>
      </c>
      <c r="AI282" s="33">
        <f t="shared" ca="1" si="466"/>
        <v>0</v>
      </c>
      <c r="AJ282" s="33">
        <f t="shared" ca="1" si="466"/>
        <v>0</v>
      </c>
      <c r="AK282" s="33">
        <f t="shared" ca="1" si="466"/>
        <v>0</v>
      </c>
      <c r="AL282" s="33">
        <f t="shared" ca="1" si="466"/>
        <v>0</v>
      </c>
      <c r="AM282" s="33">
        <f t="shared" ca="1" si="466"/>
        <v>0</v>
      </c>
      <c r="AN282" s="33">
        <f t="shared" ca="1" si="466"/>
        <v>0</v>
      </c>
      <c r="AO282" s="33">
        <f t="shared" ca="1" si="466"/>
        <v>0</v>
      </c>
      <c r="AP282" s="33">
        <f t="shared" ca="1" si="466"/>
        <v>0</v>
      </c>
      <c r="AQ282" s="33">
        <f t="shared" ca="1" si="465"/>
        <v>0</v>
      </c>
      <c r="AR282" s="33">
        <f t="shared" ca="1" si="465"/>
        <v>0</v>
      </c>
      <c r="AS282" s="33">
        <f t="shared" ca="1" si="465"/>
        <v>0</v>
      </c>
      <c r="AT282" s="33">
        <f t="shared" ca="1" si="465"/>
        <v>0</v>
      </c>
      <c r="AU282" s="33">
        <f t="shared" ca="1" si="455"/>
        <v>0</v>
      </c>
      <c r="AV282" s="33">
        <f t="shared" ca="1" si="455"/>
        <v>0</v>
      </c>
      <c r="AW282" s="33">
        <f t="shared" ca="1" si="455"/>
        <v>0</v>
      </c>
      <c r="AX282" s="33">
        <f t="shared" ca="1" si="455"/>
        <v>0</v>
      </c>
      <c r="AY282" s="33">
        <f t="shared" ca="1" si="455"/>
        <v>0</v>
      </c>
      <c r="AZ282" s="33">
        <f t="shared" ca="1" si="455"/>
        <v>0</v>
      </c>
      <c r="BA282" s="33">
        <f t="shared" ca="1" si="464"/>
        <v>0</v>
      </c>
      <c r="BB282" s="33">
        <f t="shared" ca="1" si="464"/>
        <v>0</v>
      </c>
      <c r="BC282" s="33">
        <f t="shared" ca="1" si="464"/>
        <v>0</v>
      </c>
      <c r="BD282" s="33">
        <f t="shared" ca="1" si="464"/>
        <v>0</v>
      </c>
      <c r="BE282" s="33">
        <f t="shared" ca="1" si="464"/>
        <v>0</v>
      </c>
      <c r="BF282" s="33">
        <f t="shared" ca="1" si="464"/>
        <v>0</v>
      </c>
      <c r="BG282" s="33">
        <f t="shared" ca="1" si="464"/>
        <v>0</v>
      </c>
      <c r="BH282" s="33"/>
      <c r="BJ282" s="148" t="str">
        <f t="shared" ca="1" si="392"/>
        <v/>
      </c>
      <c r="BL282" s="30"/>
      <c r="BN282" s="29" t="str">
        <f t="shared" ca="1" si="393"/>
        <v/>
      </c>
      <c r="BO282" s="29" t="str">
        <f t="shared" ca="1" si="394"/>
        <v/>
      </c>
      <c r="BP282" s="29" t="str">
        <f t="shared" ca="1" si="395"/>
        <v/>
      </c>
      <c r="BQ282" s="29" t="str">
        <f t="shared" ca="1" si="396"/>
        <v/>
      </c>
      <c r="BR282" s="29" t="str">
        <f t="shared" ca="1" si="397"/>
        <v/>
      </c>
      <c r="BS282" s="29" t="str">
        <f t="shared" ca="1" si="398"/>
        <v/>
      </c>
      <c r="BT282" s="29" t="str">
        <f t="shared" ca="1" si="399"/>
        <v/>
      </c>
      <c r="BU282" s="29" t="str">
        <f t="shared" ca="1" si="400"/>
        <v/>
      </c>
      <c r="BV282" s="29" t="str">
        <f t="shared" ca="1" si="401"/>
        <v/>
      </c>
      <c r="BW282" s="29" t="str">
        <f t="shared" ca="1" si="402"/>
        <v/>
      </c>
      <c r="BX282" s="29" t="str">
        <f t="shared" ca="1" si="403"/>
        <v/>
      </c>
      <c r="BY282" s="29" t="str">
        <f t="shared" ca="1" si="404"/>
        <v/>
      </c>
      <c r="BZ282" s="29" t="str">
        <f t="shared" ca="1" si="405"/>
        <v/>
      </c>
      <c r="CA282" s="29" t="str">
        <f t="shared" ca="1" si="406"/>
        <v/>
      </c>
      <c r="CB282" s="29" t="str">
        <f t="shared" ca="1" si="407"/>
        <v/>
      </c>
      <c r="CC282" s="29" t="str">
        <f t="shared" ca="1" si="408"/>
        <v/>
      </c>
      <c r="CD282" s="29" t="str">
        <f t="shared" ca="1" si="409"/>
        <v/>
      </c>
      <c r="CE282" s="29" t="str">
        <f t="shared" ca="1" si="410"/>
        <v/>
      </c>
      <c r="CF282" s="29" t="str">
        <f t="shared" ca="1" si="411"/>
        <v/>
      </c>
      <c r="CG282" s="29" t="str">
        <f t="shared" ca="1" si="412"/>
        <v/>
      </c>
      <c r="CH282" s="29" t="str">
        <f t="shared" ca="1" si="413"/>
        <v/>
      </c>
      <c r="CI282" s="29" t="str">
        <f t="shared" ca="1" si="414"/>
        <v/>
      </c>
      <c r="CJ282" s="29" t="str">
        <f t="shared" ca="1" si="415"/>
        <v/>
      </c>
      <c r="CK282" s="29" t="str">
        <f t="shared" ca="1" si="416"/>
        <v/>
      </c>
      <c r="CL282" s="29" t="str">
        <f t="shared" ca="1" si="417"/>
        <v/>
      </c>
      <c r="CM282" s="29" t="str">
        <f t="shared" ca="1" si="418"/>
        <v/>
      </c>
      <c r="CN282" s="29" t="str">
        <f t="shared" ca="1" si="419"/>
        <v/>
      </c>
      <c r="CO282" s="29" t="str">
        <f t="shared" ca="1" si="420"/>
        <v/>
      </c>
      <c r="CP282" s="29" t="str">
        <f t="shared" ca="1" si="421"/>
        <v/>
      </c>
      <c r="CQ282" s="29" t="str">
        <f t="shared" ca="1" si="422"/>
        <v/>
      </c>
      <c r="CR282" s="29" t="str">
        <f t="shared" ca="1" si="423"/>
        <v/>
      </c>
      <c r="CS282" s="29" t="str">
        <f t="shared" ca="1" si="424"/>
        <v/>
      </c>
      <c r="CT282" s="29" t="str">
        <f t="shared" ca="1" si="425"/>
        <v/>
      </c>
      <c r="CU282" s="29" t="str">
        <f t="shared" ca="1" si="426"/>
        <v/>
      </c>
      <c r="CV282" s="29" t="str">
        <f t="shared" ca="1" si="427"/>
        <v/>
      </c>
      <c r="CW282" s="29" t="str">
        <f t="shared" ca="1" si="428"/>
        <v/>
      </c>
      <c r="CX282" s="29" t="str">
        <f t="shared" ca="1" si="429"/>
        <v/>
      </c>
      <c r="CY282" s="29" t="str">
        <f t="shared" ca="1" si="430"/>
        <v/>
      </c>
      <c r="CZ282" s="29" t="str">
        <f t="shared" ca="1" si="431"/>
        <v/>
      </c>
      <c r="DA282" s="29" t="str">
        <f t="shared" ca="1" si="432"/>
        <v/>
      </c>
      <c r="DB282" s="29" t="str">
        <f t="shared" ca="1" si="433"/>
        <v/>
      </c>
      <c r="DC282" s="29" t="str">
        <f t="shared" ca="1" si="434"/>
        <v/>
      </c>
      <c r="DD282" s="29" t="str">
        <f t="shared" ca="1" si="435"/>
        <v/>
      </c>
      <c r="DE282" s="29" t="str">
        <f t="shared" ca="1" si="436"/>
        <v/>
      </c>
      <c r="DF282" s="29" t="str">
        <f t="shared" ca="1" si="437"/>
        <v/>
      </c>
      <c r="DG282" s="29" t="str">
        <f t="shared" ca="1" si="438"/>
        <v/>
      </c>
      <c r="DH282" s="29" t="str">
        <f t="shared" ca="1" si="439"/>
        <v/>
      </c>
      <c r="DI282" s="29" t="str">
        <f t="shared" ca="1" si="440"/>
        <v/>
      </c>
      <c r="DJ282" s="29" t="str">
        <f t="shared" ca="1" si="441"/>
        <v/>
      </c>
      <c r="DK282" s="29" t="str">
        <f t="shared" ca="1" si="442"/>
        <v/>
      </c>
      <c r="DL282" s="29" t="str">
        <f t="shared" ca="1" si="443"/>
        <v/>
      </c>
      <c r="DM282" s="29" t="str">
        <f t="shared" ca="1" si="444"/>
        <v/>
      </c>
      <c r="JD282">
        <f t="shared" si="145"/>
        <v>0</v>
      </c>
      <c r="JE282">
        <f t="shared" si="445"/>
        <v>0</v>
      </c>
      <c r="JF282" t="str">
        <f t="shared" ca="1" si="446"/>
        <v/>
      </c>
      <c r="JG282" t="str">
        <f t="shared" ca="1" si="447"/>
        <v/>
      </c>
      <c r="JH282" t="str">
        <f t="shared" ca="1" si="448"/>
        <v/>
      </c>
      <c r="JI282" t="str">
        <f t="shared" ca="1" si="449"/>
        <v/>
      </c>
    </row>
    <row r="283" spans="3:269" x14ac:dyDescent="0.2">
      <c r="C283" s="9">
        <f t="array" aca="1" ref="C283" ca="1">MIN(IF($L$7=0, 0, IF(INDIRECT($L$6)&gt;0, IF(ROW(INDIRECT($L$6))&gt;C282, ROW(INDIRECT($L$6)), MAXR))))</f>
        <v>9999999</v>
      </c>
      <c r="D283" s="9">
        <f t="shared" ca="1" si="467"/>
        <v>0</v>
      </c>
      <c r="E283" s="9">
        <f t="shared" ca="1" si="389"/>
        <v>0</v>
      </c>
      <c r="F283" s="105" t="str">
        <f t="shared" ca="1" si="390"/>
        <v/>
      </c>
      <c r="G283" s="7">
        <f t="shared" ca="1" si="391"/>
        <v>0</v>
      </c>
      <c r="H283" s="33">
        <f t="shared" ca="1" si="460"/>
        <v>0</v>
      </c>
      <c r="I283" s="33">
        <f t="shared" ca="1" si="460"/>
        <v>0</v>
      </c>
      <c r="J283" s="33">
        <f t="shared" ca="1" si="460"/>
        <v>0</v>
      </c>
      <c r="K283" s="33">
        <f t="shared" ca="1" si="460"/>
        <v>0</v>
      </c>
      <c r="L283" s="33">
        <f t="shared" ca="1" si="460"/>
        <v>0</v>
      </c>
      <c r="M283" s="33">
        <f t="shared" ref="M283:Q283" ca="1" si="468">IF(OR($C283=MAXR, $C283=0, M$24=0, M$19=0), 0, IF(LEN(INDIRECT($F$9&amp;M$20&amp;$C283))=0, NULL,  INDIRECT($F$9&amp;M$20&amp;$C283)))</f>
        <v>0</v>
      </c>
      <c r="N283" s="33">
        <f t="shared" ca="1" si="468"/>
        <v>0</v>
      </c>
      <c r="O283" s="33">
        <f t="shared" ca="1" si="468"/>
        <v>0</v>
      </c>
      <c r="P283" s="33">
        <f t="shared" ca="1" si="468"/>
        <v>0</v>
      </c>
      <c r="Q283" s="33">
        <f t="shared" ca="1" si="468"/>
        <v>0</v>
      </c>
      <c r="R283" s="33">
        <f t="shared" ca="1" si="459"/>
        <v>0</v>
      </c>
      <c r="S283" s="33">
        <f t="shared" ca="1" si="459"/>
        <v>0</v>
      </c>
      <c r="T283" s="33">
        <f t="shared" ca="1" si="459"/>
        <v>0</v>
      </c>
      <c r="U283" s="33">
        <f t="shared" ca="1" si="459"/>
        <v>0</v>
      </c>
      <c r="V283" s="33">
        <f t="shared" ca="1" si="459"/>
        <v>0</v>
      </c>
      <c r="W283" s="33">
        <f t="shared" ca="1" si="459"/>
        <v>0</v>
      </c>
      <c r="X283" s="33">
        <f t="shared" ca="1" si="459"/>
        <v>0</v>
      </c>
      <c r="Y283" s="33">
        <f t="shared" ca="1" si="459"/>
        <v>0</v>
      </c>
      <c r="Z283" s="33">
        <f t="shared" ca="1" si="459"/>
        <v>0</v>
      </c>
      <c r="AA283" s="33">
        <f t="shared" ca="1" si="466"/>
        <v>0</v>
      </c>
      <c r="AB283" s="33">
        <f t="shared" ca="1" si="466"/>
        <v>0</v>
      </c>
      <c r="AC283" s="33">
        <f t="shared" ca="1" si="466"/>
        <v>0</v>
      </c>
      <c r="AD283" s="33">
        <f t="shared" ca="1" si="466"/>
        <v>0</v>
      </c>
      <c r="AE283" s="33">
        <f t="shared" ca="1" si="466"/>
        <v>0</v>
      </c>
      <c r="AF283" s="33">
        <f t="shared" ca="1" si="466"/>
        <v>0</v>
      </c>
      <c r="AG283" s="33">
        <f t="shared" ca="1" si="466"/>
        <v>0</v>
      </c>
      <c r="AH283" s="33">
        <f t="shared" ca="1" si="466"/>
        <v>0</v>
      </c>
      <c r="AI283" s="33">
        <f t="shared" ca="1" si="466"/>
        <v>0</v>
      </c>
      <c r="AJ283" s="33">
        <f t="shared" ca="1" si="466"/>
        <v>0</v>
      </c>
      <c r="AK283" s="33">
        <f t="shared" ca="1" si="466"/>
        <v>0</v>
      </c>
      <c r="AL283" s="33">
        <f t="shared" ca="1" si="466"/>
        <v>0</v>
      </c>
      <c r="AM283" s="33">
        <f t="shared" ca="1" si="466"/>
        <v>0</v>
      </c>
      <c r="AN283" s="33">
        <f t="shared" ca="1" si="466"/>
        <v>0</v>
      </c>
      <c r="AO283" s="33">
        <f t="shared" ca="1" si="466"/>
        <v>0</v>
      </c>
      <c r="AP283" s="33">
        <f t="shared" ca="1" si="466"/>
        <v>0</v>
      </c>
      <c r="AQ283" s="33">
        <f t="shared" ca="1" si="465"/>
        <v>0</v>
      </c>
      <c r="AR283" s="33">
        <f t="shared" ca="1" si="465"/>
        <v>0</v>
      </c>
      <c r="AS283" s="33">
        <f t="shared" ca="1" si="465"/>
        <v>0</v>
      </c>
      <c r="AT283" s="33">
        <f t="shared" ca="1" si="465"/>
        <v>0</v>
      </c>
      <c r="AU283" s="33">
        <f t="shared" ca="1" si="455"/>
        <v>0</v>
      </c>
      <c r="AV283" s="33">
        <f t="shared" ca="1" si="455"/>
        <v>0</v>
      </c>
      <c r="AW283" s="33">
        <f t="shared" ca="1" si="455"/>
        <v>0</v>
      </c>
      <c r="AX283" s="33">
        <f t="shared" ca="1" si="455"/>
        <v>0</v>
      </c>
      <c r="AY283" s="33">
        <f t="shared" ca="1" si="455"/>
        <v>0</v>
      </c>
      <c r="AZ283" s="33">
        <f t="shared" ca="1" si="455"/>
        <v>0</v>
      </c>
      <c r="BA283" s="33">
        <f t="shared" ca="1" si="464"/>
        <v>0</v>
      </c>
      <c r="BB283" s="33">
        <f t="shared" ca="1" si="464"/>
        <v>0</v>
      </c>
      <c r="BC283" s="33">
        <f t="shared" ca="1" si="464"/>
        <v>0</v>
      </c>
      <c r="BD283" s="33">
        <f t="shared" ca="1" si="464"/>
        <v>0</v>
      </c>
      <c r="BE283" s="33">
        <f t="shared" ca="1" si="464"/>
        <v>0</v>
      </c>
      <c r="BF283" s="33">
        <f t="shared" ca="1" si="464"/>
        <v>0</v>
      </c>
      <c r="BG283" s="33">
        <f t="shared" ca="1" si="464"/>
        <v>0</v>
      </c>
      <c r="BH283" s="33"/>
      <c r="BJ283" s="148" t="str">
        <f t="shared" ca="1" si="392"/>
        <v/>
      </c>
      <c r="BL283" s="30"/>
      <c r="BN283" s="29" t="str">
        <f t="shared" ca="1" si="393"/>
        <v/>
      </c>
      <c r="BO283" s="29" t="str">
        <f t="shared" ca="1" si="394"/>
        <v/>
      </c>
      <c r="BP283" s="29" t="str">
        <f t="shared" ca="1" si="395"/>
        <v/>
      </c>
      <c r="BQ283" s="29" t="str">
        <f t="shared" ca="1" si="396"/>
        <v/>
      </c>
      <c r="BR283" s="29" t="str">
        <f t="shared" ca="1" si="397"/>
        <v/>
      </c>
      <c r="BS283" s="29" t="str">
        <f t="shared" ca="1" si="398"/>
        <v/>
      </c>
      <c r="BT283" s="29" t="str">
        <f t="shared" ca="1" si="399"/>
        <v/>
      </c>
      <c r="BU283" s="29" t="str">
        <f t="shared" ca="1" si="400"/>
        <v/>
      </c>
      <c r="BV283" s="29" t="str">
        <f t="shared" ca="1" si="401"/>
        <v/>
      </c>
      <c r="BW283" s="29" t="str">
        <f t="shared" ca="1" si="402"/>
        <v/>
      </c>
      <c r="BX283" s="29" t="str">
        <f t="shared" ca="1" si="403"/>
        <v/>
      </c>
      <c r="BY283" s="29" t="str">
        <f t="shared" ca="1" si="404"/>
        <v/>
      </c>
      <c r="BZ283" s="29" t="str">
        <f t="shared" ca="1" si="405"/>
        <v/>
      </c>
      <c r="CA283" s="29" t="str">
        <f t="shared" ca="1" si="406"/>
        <v/>
      </c>
      <c r="CB283" s="29" t="str">
        <f t="shared" ca="1" si="407"/>
        <v/>
      </c>
      <c r="CC283" s="29" t="str">
        <f t="shared" ca="1" si="408"/>
        <v/>
      </c>
      <c r="CD283" s="29" t="str">
        <f t="shared" ca="1" si="409"/>
        <v/>
      </c>
      <c r="CE283" s="29" t="str">
        <f t="shared" ca="1" si="410"/>
        <v/>
      </c>
      <c r="CF283" s="29" t="str">
        <f t="shared" ca="1" si="411"/>
        <v/>
      </c>
      <c r="CG283" s="29" t="str">
        <f t="shared" ca="1" si="412"/>
        <v/>
      </c>
      <c r="CH283" s="29" t="str">
        <f t="shared" ca="1" si="413"/>
        <v/>
      </c>
      <c r="CI283" s="29" t="str">
        <f t="shared" ca="1" si="414"/>
        <v/>
      </c>
      <c r="CJ283" s="29" t="str">
        <f t="shared" ca="1" si="415"/>
        <v/>
      </c>
      <c r="CK283" s="29" t="str">
        <f t="shared" ca="1" si="416"/>
        <v/>
      </c>
      <c r="CL283" s="29" t="str">
        <f t="shared" ca="1" si="417"/>
        <v/>
      </c>
      <c r="CM283" s="29" t="str">
        <f t="shared" ca="1" si="418"/>
        <v/>
      </c>
      <c r="CN283" s="29" t="str">
        <f t="shared" ca="1" si="419"/>
        <v/>
      </c>
      <c r="CO283" s="29" t="str">
        <f t="shared" ca="1" si="420"/>
        <v/>
      </c>
      <c r="CP283" s="29" t="str">
        <f t="shared" ca="1" si="421"/>
        <v/>
      </c>
      <c r="CQ283" s="29" t="str">
        <f t="shared" ca="1" si="422"/>
        <v/>
      </c>
      <c r="CR283" s="29" t="str">
        <f t="shared" ca="1" si="423"/>
        <v/>
      </c>
      <c r="CS283" s="29" t="str">
        <f t="shared" ca="1" si="424"/>
        <v/>
      </c>
      <c r="CT283" s="29" t="str">
        <f t="shared" ca="1" si="425"/>
        <v/>
      </c>
      <c r="CU283" s="29" t="str">
        <f t="shared" ca="1" si="426"/>
        <v/>
      </c>
      <c r="CV283" s="29" t="str">
        <f t="shared" ca="1" si="427"/>
        <v/>
      </c>
      <c r="CW283" s="29" t="str">
        <f t="shared" ca="1" si="428"/>
        <v/>
      </c>
      <c r="CX283" s="29" t="str">
        <f t="shared" ca="1" si="429"/>
        <v/>
      </c>
      <c r="CY283" s="29" t="str">
        <f t="shared" ca="1" si="430"/>
        <v/>
      </c>
      <c r="CZ283" s="29" t="str">
        <f t="shared" ca="1" si="431"/>
        <v/>
      </c>
      <c r="DA283" s="29" t="str">
        <f t="shared" ca="1" si="432"/>
        <v/>
      </c>
      <c r="DB283" s="29" t="str">
        <f t="shared" ca="1" si="433"/>
        <v/>
      </c>
      <c r="DC283" s="29" t="str">
        <f t="shared" ca="1" si="434"/>
        <v/>
      </c>
      <c r="DD283" s="29" t="str">
        <f t="shared" ca="1" si="435"/>
        <v/>
      </c>
      <c r="DE283" s="29" t="str">
        <f t="shared" ca="1" si="436"/>
        <v/>
      </c>
      <c r="DF283" s="29" t="str">
        <f t="shared" ca="1" si="437"/>
        <v/>
      </c>
      <c r="DG283" s="29" t="str">
        <f t="shared" ca="1" si="438"/>
        <v/>
      </c>
      <c r="DH283" s="29" t="str">
        <f t="shared" ca="1" si="439"/>
        <v/>
      </c>
      <c r="DI283" s="29" t="str">
        <f t="shared" ca="1" si="440"/>
        <v/>
      </c>
      <c r="DJ283" s="29" t="str">
        <f t="shared" ca="1" si="441"/>
        <v/>
      </c>
      <c r="DK283" s="29" t="str">
        <f t="shared" ca="1" si="442"/>
        <v/>
      </c>
      <c r="DL283" s="29" t="str">
        <f t="shared" ca="1" si="443"/>
        <v/>
      </c>
      <c r="DM283" s="29" t="str">
        <f t="shared" ca="1" si="444"/>
        <v/>
      </c>
      <c r="JD283">
        <f t="shared" ref="JD283:JD285" si="469">IF(JD282&lt;&gt;0,JD282-1,0)</f>
        <v>0</v>
      </c>
      <c r="JE283">
        <f t="shared" si="445"/>
        <v>0</v>
      </c>
      <c r="JF283" t="str">
        <f t="shared" ca="1" si="446"/>
        <v/>
      </c>
      <c r="JG283" t="str">
        <f t="shared" ca="1" si="447"/>
        <v/>
      </c>
      <c r="JH283" t="str">
        <f t="shared" ca="1" si="448"/>
        <v/>
      </c>
      <c r="JI283" t="str">
        <f t="shared" ca="1" si="449"/>
        <v/>
      </c>
    </row>
    <row r="284" spans="3:269" x14ac:dyDescent="0.2">
      <c r="C284" s="9">
        <f t="array" aca="1" ref="C284" ca="1">MIN(IF($L$7=0, 0, IF(INDIRECT($L$6)&gt;0, IF(ROW(INDIRECT($L$6))&gt;C283, ROW(INDIRECT($L$6)), MAXR))))</f>
        <v>9999999</v>
      </c>
      <c r="D284" s="9">
        <f t="shared" ca="1" si="467"/>
        <v>0</v>
      </c>
      <c r="E284" s="9">
        <f t="shared" ca="1" si="389"/>
        <v>0</v>
      </c>
      <c r="F284" s="105" t="str">
        <f t="shared" ca="1" si="390"/>
        <v/>
      </c>
      <c r="G284" s="7">
        <f t="shared" ca="1" si="391"/>
        <v>0</v>
      </c>
      <c r="H284" s="33">
        <f t="shared" ref="H284:W285" ca="1" si="470">IF(OR($C284=MAXR, $C284=0, H$24=0, H$19=0), 0, IF(LEN(INDIRECT($F$9&amp;H$20&amp;$C284))=0, NULL,  INDIRECT($F$9&amp;H$20&amp;$C284)))</f>
        <v>0</v>
      </c>
      <c r="I284" s="33">
        <f t="shared" ca="1" si="470"/>
        <v>0</v>
      </c>
      <c r="J284" s="33">
        <f t="shared" ca="1" si="470"/>
        <v>0</v>
      </c>
      <c r="K284" s="33">
        <f t="shared" ca="1" si="470"/>
        <v>0</v>
      </c>
      <c r="L284" s="33">
        <f t="shared" ca="1" si="470"/>
        <v>0</v>
      </c>
      <c r="M284" s="33">
        <f t="shared" ca="1" si="470"/>
        <v>0</v>
      </c>
      <c r="N284" s="33">
        <f t="shared" ca="1" si="470"/>
        <v>0</v>
      </c>
      <c r="O284" s="33">
        <f t="shared" ca="1" si="470"/>
        <v>0</v>
      </c>
      <c r="P284" s="33">
        <f t="shared" ca="1" si="470"/>
        <v>0</v>
      </c>
      <c r="Q284" s="33">
        <f t="shared" ca="1" si="470"/>
        <v>0</v>
      </c>
      <c r="R284" s="33">
        <f t="shared" ca="1" si="459"/>
        <v>0</v>
      </c>
      <c r="S284" s="33">
        <f t="shared" ca="1" si="459"/>
        <v>0</v>
      </c>
      <c r="T284" s="33">
        <f t="shared" ca="1" si="459"/>
        <v>0</v>
      </c>
      <c r="U284" s="33">
        <f t="shared" ca="1" si="459"/>
        <v>0</v>
      </c>
      <c r="V284" s="33">
        <f t="shared" ca="1" si="459"/>
        <v>0</v>
      </c>
      <c r="W284" s="33">
        <f t="shared" ref="W284:AE285" ca="1" si="471">IF(OR($C284=MAXR, $C284=0, W$24=0, W$19=0), 0, IF(LEN(INDIRECT($F$9&amp;W$20&amp;$C284))=0, NULL,  INDIRECT($F$9&amp;W$20&amp;$C284)))</f>
        <v>0</v>
      </c>
      <c r="X284" s="33">
        <f t="shared" ca="1" si="471"/>
        <v>0</v>
      </c>
      <c r="Y284" s="33">
        <f t="shared" ca="1" si="471"/>
        <v>0</v>
      </c>
      <c r="Z284" s="33">
        <f t="shared" ca="1" si="471"/>
        <v>0</v>
      </c>
      <c r="AA284" s="33">
        <f t="shared" ca="1" si="471"/>
        <v>0</v>
      </c>
      <c r="AB284" s="33">
        <f t="shared" ca="1" si="471"/>
        <v>0</v>
      </c>
      <c r="AC284" s="33">
        <f t="shared" ca="1" si="471"/>
        <v>0</v>
      </c>
      <c r="AD284" s="33">
        <f t="shared" ca="1" si="471"/>
        <v>0</v>
      </c>
      <c r="AE284" s="33">
        <f t="shared" ca="1" si="471"/>
        <v>0</v>
      </c>
      <c r="AF284" s="33">
        <f t="shared" ca="1" si="466"/>
        <v>0</v>
      </c>
      <c r="AG284" s="33">
        <f t="shared" ca="1" si="466"/>
        <v>0</v>
      </c>
      <c r="AH284" s="33">
        <f t="shared" ca="1" si="466"/>
        <v>0</v>
      </c>
      <c r="AI284" s="33">
        <f t="shared" ca="1" si="466"/>
        <v>0</v>
      </c>
      <c r="AJ284" s="33">
        <f t="shared" ca="1" si="466"/>
        <v>0</v>
      </c>
      <c r="AK284" s="33">
        <f t="shared" ca="1" si="466"/>
        <v>0</v>
      </c>
      <c r="AL284" s="33">
        <f t="shared" ca="1" si="466"/>
        <v>0</v>
      </c>
      <c r="AM284" s="33">
        <f t="shared" ca="1" si="466"/>
        <v>0</v>
      </c>
      <c r="AN284" s="33">
        <f t="shared" ca="1" si="466"/>
        <v>0</v>
      </c>
      <c r="AO284" s="33">
        <f t="shared" ca="1" si="466"/>
        <v>0</v>
      </c>
      <c r="AP284" s="33">
        <f t="shared" ca="1" si="466"/>
        <v>0</v>
      </c>
      <c r="AQ284" s="33">
        <f t="shared" ca="1" si="465"/>
        <v>0</v>
      </c>
      <c r="AR284" s="33">
        <f t="shared" ca="1" si="465"/>
        <v>0</v>
      </c>
      <c r="AS284" s="33">
        <f t="shared" ca="1" si="465"/>
        <v>0</v>
      </c>
      <c r="AT284" s="33">
        <f t="shared" ca="1" si="465"/>
        <v>0</v>
      </c>
      <c r="AU284" s="33">
        <f t="shared" ca="1" si="455"/>
        <v>0</v>
      </c>
      <c r="AV284" s="33">
        <f t="shared" ca="1" si="455"/>
        <v>0</v>
      </c>
      <c r="AW284" s="33">
        <f t="shared" ca="1" si="455"/>
        <v>0</v>
      </c>
      <c r="AX284" s="33">
        <f t="shared" ca="1" si="455"/>
        <v>0</v>
      </c>
      <c r="AY284" s="33">
        <f t="shared" ca="1" si="455"/>
        <v>0</v>
      </c>
      <c r="AZ284" s="33">
        <f t="shared" ca="1" si="455"/>
        <v>0</v>
      </c>
      <c r="BA284" s="33">
        <f t="shared" ca="1" si="464"/>
        <v>0</v>
      </c>
      <c r="BB284" s="33">
        <f t="shared" ca="1" si="464"/>
        <v>0</v>
      </c>
      <c r="BC284" s="33">
        <f t="shared" ca="1" si="464"/>
        <v>0</v>
      </c>
      <c r="BD284" s="33">
        <f t="shared" ca="1" si="464"/>
        <v>0</v>
      </c>
      <c r="BE284" s="33">
        <f t="shared" ca="1" si="464"/>
        <v>0</v>
      </c>
      <c r="BF284" s="33">
        <f t="shared" ca="1" si="464"/>
        <v>0</v>
      </c>
      <c r="BG284" s="33">
        <f t="shared" ca="1" si="464"/>
        <v>0</v>
      </c>
      <c r="BH284" s="33"/>
      <c r="BJ284" s="148" t="str">
        <f t="shared" ca="1" si="392"/>
        <v/>
      </c>
      <c r="BL284" s="30"/>
      <c r="BN284" s="29" t="str">
        <f t="shared" ca="1" si="393"/>
        <v/>
      </c>
      <c r="BO284" s="29" t="str">
        <f t="shared" ca="1" si="394"/>
        <v/>
      </c>
      <c r="BP284" s="29" t="str">
        <f t="shared" ca="1" si="395"/>
        <v/>
      </c>
      <c r="BQ284" s="29" t="str">
        <f t="shared" ca="1" si="396"/>
        <v/>
      </c>
      <c r="BR284" s="29" t="str">
        <f t="shared" ca="1" si="397"/>
        <v/>
      </c>
      <c r="BS284" s="29" t="str">
        <f t="shared" ca="1" si="398"/>
        <v/>
      </c>
      <c r="BT284" s="29" t="str">
        <f t="shared" ca="1" si="399"/>
        <v/>
      </c>
      <c r="BU284" s="29" t="str">
        <f t="shared" ca="1" si="400"/>
        <v/>
      </c>
      <c r="BV284" s="29" t="str">
        <f t="shared" ca="1" si="401"/>
        <v/>
      </c>
      <c r="BW284" s="29" t="str">
        <f t="shared" ca="1" si="402"/>
        <v/>
      </c>
      <c r="BX284" s="29" t="str">
        <f t="shared" ca="1" si="403"/>
        <v/>
      </c>
      <c r="BY284" s="29" t="str">
        <f t="shared" ca="1" si="404"/>
        <v/>
      </c>
      <c r="BZ284" s="29" t="str">
        <f t="shared" ca="1" si="405"/>
        <v/>
      </c>
      <c r="CA284" s="29" t="str">
        <f t="shared" ca="1" si="406"/>
        <v/>
      </c>
      <c r="CB284" s="29" t="str">
        <f t="shared" ca="1" si="407"/>
        <v/>
      </c>
      <c r="CC284" s="29" t="str">
        <f t="shared" ca="1" si="408"/>
        <v/>
      </c>
      <c r="CD284" s="29" t="str">
        <f t="shared" ca="1" si="409"/>
        <v/>
      </c>
      <c r="CE284" s="29" t="str">
        <f t="shared" ca="1" si="410"/>
        <v/>
      </c>
      <c r="CF284" s="29" t="str">
        <f t="shared" ca="1" si="411"/>
        <v/>
      </c>
      <c r="CG284" s="29" t="str">
        <f t="shared" ca="1" si="412"/>
        <v/>
      </c>
      <c r="CH284" s="29" t="str">
        <f t="shared" ca="1" si="413"/>
        <v/>
      </c>
      <c r="CI284" s="29" t="str">
        <f t="shared" ca="1" si="414"/>
        <v/>
      </c>
      <c r="CJ284" s="29" t="str">
        <f t="shared" ca="1" si="415"/>
        <v/>
      </c>
      <c r="CK284" s="29" t="str">
        <f t="shared" ca="1" si="416"/>
        <v/>
      </c>
      <c r="CL284" s="29" t="str">
        <f t="shared" ca="1" si="417"/>
        <v/>
      </c>
      <c r="CM284" s="29" t="str">
        <f t="shared" ca="1" si="418"/>
        <v/>
      </c>
      <c r="CN284" s="29" t="str">
        <f t="shared" ca="1" si="419"/>
        <v/>
      </c>
      <c r="CO284" s="29" t="str">
        <f t="shared" ca="1" si="420"/>
        <v/>
      </c>
      <c r="CP284" s="29" t="str">
        <f t="shared" ca="1" si="421"/>
        <v/>
      </c>
      <c r="CQ284" s="29" t="str">
        <f t="shared" ca="1" si="422"/>
        <v/>
      </c>
      <c r="CR284" s="29" t="str">
        <f t="shared" ca="1" si="423"/>
        <v/>
      </c>
      <c r="CS284" s="29" t="str">
        <f t="shared" ca="1" si="424"/>
        <v/>
      </c>
      <c r="CT284" s="29" t="str">
        <f t="shared" ca="1" si="425"/>
        <v/>
      </c>
      <c r="CU284" s="29" t="str">
        <f t="shared" ca="1" si="426"/>
        <v/>
      </c>
      <c r="CV284" s="29" t="str">
        <f t="shared" ca="1" si="427"/>
        <v/>
      </c>
      <c r="CW284" s="29" t="str">
        <f t="shared" ca="1" si="428"/>
        <v/>
      </c>
      <c r="CX284" s="29" t="str">
        <f t="shared" ca="1" si="429"/>
        <v/>
      </c>
      <c r="CY284" s="29" t="str">
        <f t="shared" ca="1" si="430"/>
        <v/>
      </c>
      <c r="CZ284" s="29" t="str">
        <f t="shared" ca="1" si="431"/>
        <v/>
      </c>
      <c r="DA284" s="29" t="str">
        <f t="shared" ca="1" si="432"/>
        <v/>
      </c>
      <c r="DB284" s="29" t="str">
        <f t="shared" ca="1" si="433"/>
        <v/>
      </c>
      <c r="DC284" s="29" t="str">
        <f t="shared" ca="1" si="434"/>
        <v/>
      </c>
      <c r="DD284" s="29" t="str">
        <f t="shared" ca="1" si="435"/>
        <v/>
      </c>
      <c r="DE284" s="29" t="str">
        <f t="shared" ca="1" si="436"/>
        <v/>
      </c>
      <c r="DF284" s="29" t="str">
        <f t="shared" ca="1" si="437"/>
        <v/>
      </c>
      <c r="DG284" s="29" t="str">
        <f t="shared" ca="1" si="438"/>
        <v/>
      </c>
      <c r="DH284" s="29" t="str">
        <f t="shared" ca="1" si="439"/>
        <v/>
      </c>
      <c r="DI284" s="29" t="str">
        <f t="shared" ca="1" si="440"/>
        <v/>
      </c>
      <c r="DJ284" s="29" t="str">
        <f t="shared" ca="1" si="441"/>
        <v/>
      </c>
      <c r="DK284" s="29" t="str">
        <f t="shared" ca="1" si="442"/>
        <v/>
      </c>
      <c r="DL284" s="29" t="str">
        <f t="shared" ca="1" si="443"/>
        <v/>
      </c>
      <c r="DM284" s="29" t="str">
        <f t="shared" ca="1" si="444"/>
        <v/>
      </c>
      <c r="JD284">
        <f t="shared" si="469"/>
        <v>0</v>
      </c>
      <c r="JE284">
        <f t="shared" si="445"/>
        <v>0</v>
      </c>
      <c r="JF284" t="str">
        <f t="shared" ca="1" si="446"/>
        <v/>
      </c>
      <c r="JG284" t="str">
        <f t="shared" ca="1" si="447"/>
        <v/>
      </c>
      <c r="JH284" t="str">
        <f t="shared" ca="1" si="448"/>
        <v/>
      </c>
      <c r="JI284" t="str">
        <f t="shared" ca="1" si="449"/>
        <v/>
      </c>
    </row>
    <row r="285" spans="3:269" x14ac:dyDescent="0.2">
      <c r="C285" s="9">
        <f t="array" aca="1" ref="C285" ca="1">MIN(IF($L$7=0, 0, IF(INDIRECT($L$6)&gt;0, IF(ROW(INDIRECT($L$6))&gt;C284, ROW(INDIRECT($L$6)), MAXR))))</f>
        <v>9999999</v>
      </c>
      <c r="D285" s="9">
        <f t="shared" ca="1" si="467"/>
        <v>0</v>
      </c>
      <c r="E285" s="9">
        <f t="shared" ref="E285" ca="1" si="472">D285</f>
        <v>0</v>
      </c>
      <c r="F285" s="105" t="str">
        <f t="shared" ref="F285" ca="1" si="473">IF(E285=0, "", INDIRECT($S$8&amp;E285))</f>
        <v/>
      </c>
      <c r="G285" s="7">
        <f t="shared" ref="G285" ca="1" si="474">IF(OR($C285=MAXR, $C285=0), 0, IF(ISERROR(MATCH($G$6, INDIRECT($F$13&amp;$C285), )), 0, C285))</f>
        <v>0</v>
      </c>
      <c r="H285" s="33">
        <f t="shared" ca="1" si="470"/>
        <v>0</v>
      </c>
      <c r="I285" s="33">
        <f t="shared" ca="1" si="470"/>
        <v>0</v>
      </c>
      <c r="J285" s="33">
        <f t="shared" ca="1" si="470"/>
        <v>0</v>
      </c>
      <c r="K285" s="33">
        <f t="shared" ca="1" si="470"/>
        <v>0</v>
      </c>
      <c r="L285" s="33">
        <f t="shared" ca="1" si="470"/>
        <v>0</v>
      </c>
      <c r="M285" s="33">
        <f t="shared" ca="1" si="470"/>
        <v>0</v>
      </c>
      <c r="N285" s="33">
        <f t="shared" ca="1" si="470"/>
        <v>0</v>
      </c>
      <c r="O285" s="33">
        <f t="shared" ca="1" si="470"/>
        <v>0</v>
      </c>
      <c r="P285" s="33">
        <f t="shared" ca="1" si="470"/>
        <v>0</v>
      </c>
      <c r="Q285" s="33">
        <f t="shared" ca="1" si="470"/>
        <v>0</v>
      </c>
      <c r="R285" s="33">
        <f t="shared" ca="1" si="470"/>
        <v>0</v>
      </c>
      <c r="S285" s="33">
        <f t="shared" ca="1" si="470"/>
        <v>0</v>
      </c>
      <c r="T285" s="33">
        <f t="shared" ca="1" si="470"/>
        <v>0</v>
      </c>
      <c r="U285" s="33">
        <f t="shared" ca="1" si="470"/>
        <v>0</v>
      </c>
      <c r="V285" s="33">
        <f t="shared" ca="1" si="470"/>
        <v>0</v>
      </c>
      <c r="W285" s="33">
        <f t="shared" ca="1" si="470"/>
        <v>0</v>
      </c>
      <c r="X285" s="33">
        <f t="shared" ca="1" si="471"/>
        <v>0</v>
      </c>
      <c r="Y285" s="33">
        <f t="shared" ca="1" si="471"/>
        <v>0</v>
      </c>
      <c r="Z285" s="33">
        <f t="shared" ca="1" si="471"/>
        <v>0</v>
      </c>
      <c r="AA285" s="33">
        <f t="shared" ca="1" si="471"/>
        <v>0</v>
      </c>
      <c r="AB285" s="33">
        <f t="shared" ca="1" si="471"/>
        <v>0</v>
      </c>
      <c r="AC285" s="33">
        <f t="shared" ca="1" si="471"/>
        <v>0</v>
      </c>
      <c r="AD285" s="33">
        <f t="shared" ca="1" si="471"/>
        <v>0</v>
      </c>
      <c r="AE285" s="33">
        <f t="shared" ca="1" si="471"/>
        <v>0</v>
      </c>
      <c r="AF285" s="33">
        <f t="shared" ca="1" si="466"/>
        <v>0</v>
      </c>
      <c r="AG285" s="33">
        <f t="shared" ca="1" si="466"/>
        <v>0</v>
      </c>
      <c r="AH285" s="33">
        <f t="shared" ca="1" si="466"/>
        <v>0</v>
      </c>
      <c r="AI285" s="33">
        <f t="shared" ca="1" si="466"/>
        <v>0</v>
      </c>
      <c r="AJ285" s="33">
        <f t="shared" ca="1" si="466"/>
        <v>0</v>
      </c>
      <c r="AK285" s="33">
        <f t="shared" ca="1" si="466"/>
        <v>0</v>
      </c>
      <c r="AL285" s="33">
        <f t="shared" ca="1" si="466"/>
        <v>0</v>
      </c>
      <c r="AM285" s="33">
        <f t="shared" ca="1" si="466"/>
        <v>0</v>
      </c>
      <c r="AN285" s="33">
        <f t="shared" ca="1" si="466"/>
        <v>0</v>
      </c>
      <c r="AO285" s="33">
        <f t="shared" ca="1" si="466"/>
        <v>0</v>
      </c>
      <c r="AP285" s="33">
        <f t="shared" ca="1" si="466"/>
        <v>0</v>
      </c>
      <c r="AQ285" s="33">
        <f t="shared" ca="1" si="465"/>
        <v>0</v>
      </c>
      <c r="AR285" s="33">
        <f t="shared" ca="1" si="465"/>
        <v>0</v>
      </c>
      <c r="AS285" s="33">
        <f t="shared" ca="1" si="465"/>
        <v>0</v>
      </c>
      <c r="AT285" s="33">
        <f t="shared" ca="1" si="465"/>
        <v>0</v>
      </c>
      <c r="AU285" s="33">
        <f t="shared" ca="1" si="455"/>
        <v>0</v>
      </c>
      <c r="AV285" s="33">
        <f t="shared" ca="1" si="455"/>
        <v>0</v>
      </c>
      <c r="AW285" s="33">
        <f t="shared" ca="1" si="455"/>
        <v>0</v>
      </c>
      <c r="AX285" s="33">
        <f t="shared" ca="1" si="455"/>
        <v>0</v>
      </c>
      <c r="AY285" s="33">
        <f t="shared" ca="1" si="455"/>
        <v>0</v>
      </c>
      <c r="AZ285" s="33">
        <f t="shared" ca="1" si="455"/>
        <v>0</v>
      </c>
      <c r="BA285" s="33">
        <f t="shared" ca="1" si="464"/>
        <v>0</v>
      </c>
      <c r="BB285" s="33">
        <f t="shared" ca="1" si="464"/>
        <v>0</v>
      </c>
      <c r="BC285" s="33">
        <f t="shared" ca="1" si="464"/>
        <v>0</v>
      </c>
      <c r="BD285" s="33">
        <f t="shared" ca="1" si="464"/>
        <v>0</v>
      </c>
      <c r="BE285" s="33">
        <f t="shared" ca="1" si="464"/>
        <v>0</v>
      </c>
      <c r="BF285" s="33">
        <f t="shared" ca="1" si="464"/>
        <v>0</v>
      </c>
      <c r="BG285" s="33">
        <f t="shared" ca="1" si="464"/>
        <v>0</v>
      </c>
      <c r="BH285" s="33"/>
      <c r="BJ285" s="148" t="str">
        <f t="shared" ref="BJ285" ca="1" si="475">IF(ISERROR(IF(OR(INDIRECT($BI$3&amp;C285)="Excel Override",AND(INDIRECT($BI$4&amp;(C285-15))&lt;0,INDIRECT($BI$5&amp;C285)=1)),1,0)),"",IF(OR(INDIRECT($BI$3&amp;C285)="Excel Override",AND(INDIRECT($BI$4&amp;(C285-15))&lt;0,INDIRECT($BI$5&amp;C285)=1)),1,0))</f>
        <v/>
      </c>
      <c r="BL285" s="30"/>
      <c r="BN285" s="29" t="str">
        <f t="shared" ref="BN285" ca="1" si="476">IF(OR(H$19=0,$E285=0,$C285=MAXR),"",IF((INDIRECT(H$23&amp;$E285))&lt;&gt;(INDIRECT($F$9&amp;H$20&amp;$C285)),IF($BJ285=1,0,1),0))</f>
        <v/>
      </c>
      <c r="BO285" s="29" t="str">
        <f t="shared" ref="BO285" ca="1" si="477">IF(OR(I$19=0,$E285=0,$C285=MAXR),"",IF((INDIRECT(I$23&amp;$E285))&lt;&gt;(INDIRECT($F$9&amp;I$20&amp;$C285)),IF($BJ285=1,0,1),0))</f>
        <v/>
      </c>
      <c r="BP285" s="29" t="str">
        <f t="shared" ref="BP285" ca="1" si="478">IF(OR(J$19=0,$E285=0,$C285=MAXR),"",IF((INDIRECT(J$23&amp;$E285))&lt;&gt;(INDIRECT($F$9&amp;J$20&amp;$C285)),IF($BJ285=1,0,1),0))</f>
        <v/>
      </c>
      <c r="BQ285" s="29" t="str">
        <f t="shared" ref="BQ285" ca="1" si="479">IF(OR(K$19=0,$E285=0,$C285=MAXR),"",IF((INDIRECT(K$23&amp;$E285))&lt;&gt;(INDIRECT($F$9&amp;K$20&amp;$C285)),IF($BJ285=1,0,1),0))</f>
        <v/>
      </c>
      <c r="BR285" s="29" t="str">
        <f t="shared" ref="BR285" ca="1" si="480">IF(OR(L$19=0,$E285=0,$C285=MAXR),"",IF((INDIRECT(L$23&amp;$E285))&lt;&gt;(INDIRECT($F$9&amp;L$20&amp;$C285)),IF($BJ285=1,0,1),0))</f>
        <v/>
      </c>
      <c r="BS285" s="29" t="str">
        <f t="shared" ref="BS285" ca="1" si="481">IF(OR(M$19=0,$E285=0,$C285=MAXR),"",IF((INDIRECT(M$23&amp;$E285))&lt;&gt;(INDIRECT($F$9&amp;M$20&amp;$C285)),IF($BJ285=1,0,1),0))</f>
        <v/>
      </c>
      <c r="BT285" s="29" t="str">
        <f t="shared" ref="BT285" ca="1" si="482">IF(OR(N$19=0,$E285=0,$C285=MAXR),"",IF((INDIRECT(N$23&amp;$E285))&lt;&gt;(INDIRECT($F$9&amp;N$20&amp;$C285)),IF($BJ285=1,0,1),0))</f>
        <v/>
      </c>
      <c r="BU285" s="29" t="str">
        <f t="shared" ref="BU285" ca="1" si="483">IF(OR(O$19=0,$E285=0,$C285=MAXR),"",IF((INDIRECT(O$23&amp;$E285))&lt;&gt;(INDIRECT($F$9&amp;O$20&amp;$C285)),IF($BJ285=1,0,1),0))</f>
        <v/>
      </c>
      <c r="BV285" s="29" t="str">
        <f t="shared" ref="BV285" ca="1" si="484">IF(OR(P$19=0,$E285=0,$C285=MAXR),"",IF((INDIRECT(P$23&amp;$E285))&lt;&gt;(INDIRECT($F$9&amp;P$20&amp;$C285)),IF($BJ285=1,0,1),0))</f>
        <v/>
      </c>
      <c r="BW285" s="29" t="str">
        <f t="shared" ref="BW285" ca="1" si="485">IF(OR(Q$19=0,$E285=0,$C285=MAXR),"",IF((INDIRECT(Q$23&amp;$E285))&lt;&gt;(INDIRECT($F$9&amp;Q$20&amp;$C285)),IF($BJ285=1,0,1),0))</f>
        <v/>
      </c>
      <c r="BX285" s="29" t="str">
        <f t="shared" ref="BX285" ca="1" si="486">IF(OR(R$19=0,$E285=0,$C285=MAXR),"",IF((INDIRECT(R$23&amp;$E285))&lt;&gt;(INDIRECT($F$9&amp;R$20&amp;$C285)),IF($BJ285=1,0,1),0))</f>
        <v/>
      </c>
      <c r="BY285" s="29" t="str">
        <f t="shared" ref="BY285" ca="1" si="487">IF(OR(S$19=0,$E285=0,$C285=MAXR),"",IF((INDIRECT(S$23&amp;$E285))&lt;&gt;(INDIRECT($F$9&amp;S$20&amp;$C285)),IF($BJ285=1,0,1),0))</f>
        <v/>
      </c>
      <c r="BZ285" s="29" t="str">
        <f t="shared" ref="BZ285" ca="1" si="488">IF(OR(T$19=0,$E285=0,$C285=MAXR),"",IF((INDIRECT(T$23&amp;$E285))&lt;&gt;(INDIRECT($F$9&amp;T$20&amp;$C285)),IF($BJ285=1,0,1),0))</f>
        <v/>
      </c>
      <c r="CA285" s="29" t="str">
        <f t="shared" ref="CA285" ca="1" si="489">IF(OR(U$19=0,$E285=0,$C285=MAXR),"",IF((INDIRECT(U$23&amp;$E285))&lt;&gt;(INDIRECT($F$9&amp;U$20&amp;$C285)),IF($BJ285=1,0,1),0))</f>
        <v/>
      </c>
      <c r="CB285" s="29" t="str">
        <f t="shared" ref="CB285" ca="1" si="490">IF(OR(V$19=0,$E285=0,$C285=MAXR),"",IF((INDIRECT(V$23&amp;$E285))&lt;&gt;(INDIRECT($F$9&amp;V$20&amp;$C285)),IF($BJ285=1,0,1),0))</f>
        <v/>
      </c>
      <c r="CC285" s="29" t="str">
        <f t="shared" ref="CC285" ca="1" si="491">IF(OR(W$19=0,$E285=0,$C285=MAXR),"",IF((INDIRECT(W$23&amp;$E285))&lt;&gt;(INDIRECT($F$9&amp;W$20&amp;$C285)),IF($BJ285=1,0,1),0))</f>
        <v/>
      </c>
      <c r="CD285" s="29" t="str">
        <f t="shared" ref="CD285" ca="1" si="492">IF(OR(X$19=0,$E285=0,$C285=MAXR),"",IF((INDIRECT(X$23&amp;$E285))&lt;&gt;(INDIRECT($F$9&amp;X$20&amp;$C285)),IF($BJ285=1,0,1),0))</f>
        <v/>
      </c>
      <c r="CE285" s="29" t="str">
        <f t="shared" ref="CE285" ca="1" si="493">IF(OR(Y$19=0,$E285=0,$C285=MAXR),"",IF((INDIRECT(Y$23&amp;$E285))&lt;&gt;(INDIRECT($F$9&amp;Y$20&amp;$C285)),IF($BJ285=1,0,1),0))</f>
        <v/>
      </c>
      <c r="CF285" s="29" t="str">
        <f t="shared" ref="CF285" ca="1" si="494">IF(OR(Z$19=0,$E285=0,$C285=MAXR),"",IF((INDIRECT(Z$23&amp;$E285))&lt;&gt;(INDIRECT($F$9&amp;Z$20&amp;$C285)),IF($BJ285=1,0,1),0))</f>
        <v/>
      </c>
      <c r="CG285" s="29" t="str">
        <f t="shared" ref="CG285" ca="1" si="495">IF(OR(AA$19=0,$E285=0,$C285=MAXR),"",IF((INDIRECT(AA$23&amp;$E285))&lt;&gt;(INDIRECT($F$9&amp;AA$20&amp;$C285)),IF($BJ285=1,0,1),0))</f>
        <v/>
      </c>
      <c r="CH285" s="29" t="str">
        <f t="shared" ref="CH285" ca="1" si="496">IF(OR(AB$19=0,$E285=0,$C285=MAXR),"",IF((INDIRECT(AB$23&amp;$E285))&lt;&gt;(INDIRECT($F$9&amp;AB$20&amp;$C285)),IF($BJ285=1,0,1),0))</f>
        <v/>
      </c>
      <c r="CI285" s="29" t="str">
        <f t="shared" ref="CI285" ca="1" si="497">IF(OR(AC$19=0,$E285=0,$C285=MAXR),"",IF((INDIRECT(AC$23&amp;$E285))&lt;&gt;(INDIRECT($F$9&amp;AC$20&amp;$C285)),IF($BJ285=1,0,1),0))</f>
        <v/>
      </c>
      <c r="CJ285" s="29" t="str">
        <f t="shared" ref="CJ285" ca="1" si="498">IF(OR(AD$19=0,$E285=0,$C285=MAXR),"",IF((INDIRECT(AD$23&amp;$E285))&lt;&gt;(INDIRECT($F$9&amp;AD$20&amp;$C285)),IF($BJ285=1,0,1),0))</f>
        <v/>
      </c>
      <c r="CK285" s="29" t="str">
        <f t="shared" ref="CK285" ca="1" si="499">IF(OR(AE$19=0,$E285=0,$C285=MAXR),"",IF((INDIRECT(AE$23&amp;$E285))&lt;&gt;(INDIRECT($F$9&amp;AE$20&amp;$C285)),IF($BJ285=1,0,1),0))</f>
        <v/>
      </c>
      <c r="CL285" s="29" t="str">
        <f t="shared" ref="CL285" ca="1" si="500">IF(OR(AF$19=0,$E285=0,$C285=MAXR),"",IF((INDIRECT(AF$23&amp;$E285))&lt;&gt;(INDIRECT($F$9&amp;AF$20&amp;$C285)),IF($BJ285=1,0,1),0))</f>
        <v/>
      </c>
      <c r="CM285" s="29" t="str">
        <f t="shared" ref="CM285" ca="1" si="501">IF(OR(AG$19=0,$E285=0,$C285=MAXR),"",IF((INDIRECT(AG$23&amp;$E285))&lt;&gt;(INDIRECT($F$9&amp;AG$20&amp;$C285)),IF($BJ285=1,0,1),0))</f>
        <v/>
      </c>
      <c r="CN285" s="29" t="str">
        <f t="shared" ref="CN285" ca="1" si="502">IF(OR(AH$19=0,$E285=0,$C285=MAXR),"",IF((INDIRECT(AH$23&amp;$E285))&lt;&gt;(INDIRECT($F$9&amp;AH$20&amp;$C285)),IF($BJ285=1,0,1),0))</f>
        <v/>
      </c>
      <c r="CO285" s="29" t="str">
        <f t="shared" ref="CO285" ca="1" si="503">IF(OR(AI$19=0,$E285=0,$C285=MAXR),"",IF((INDIRECT(AI$23&amp;$E285))&lt;&gt;(INDIRECT($F$9&amp;AI$20&amp;$C285)),IF($BJ285=1,0,1),0))</f>
        <v/>
      </c>
      <c r="CP285" s="29" t="str">
        <f t="shared" ref="CP285" ca="1" si="504">IF(OR(AJ$19=0,$E285=0,$C285=MAXR),"",IF((INDIRECT(AJ$23&amp;$E285))&lt;&gt;(INDIRECT($F$9&amp;AJ$20&amp;$C285)),IF($BJ285=1,0,1),0))</f>
        <v/>
      </c>
      <c r="CQ285" s="29" t="str">
        <f t="shared" ref="CQ285" ca="1" si="505">IF(OR(AK$19=0,$E285=0,$C285=MAXR),"",IF((INDIRECT(AK$23&amp;$E285))&lt;&gt;(INDIRECT($F$9&amp;AK$20&amp;$C285)),IF($BJ285=1,0,1),0))</f>
        <v/>
      </c>
      <c r="CR285" s="29" t="str">
        <f t="shared" ref="CR285" ca="1" si="506">IF(OR(AL$19=0,$E285=0,$C285=MAXR),"",IF((INDIRECT(AL$23&amp;$E285))&lt;&gt;(INDIRECT($F$9&amp;AL$20&amp;$C285)),IF($BJ285=1,0,1),0))</f>
        <v/>
      </c>
      <c r="CS285" s="29" t="str">
        <f t="shared" ref="CS285" ca="1" si="507">IF(OR(AM$19=0,$E285=0,$C285=MAXR),"",IF((INDIRECT(AM$23&amp;$E285))&lt;&gt;(INDIRECT($F$9&amp;AM$20&amp;$C285)),IF($BJ285=1,0,1),0))</f>
        <v/>
      </c>
      <c r="CT285" s="29" t="str">
        <f t="shared" ref="CT285" ca="1" si="508">IF(OR(AN$19=0,$E285=0,$C285=MAXR),"",IF((INDIRECT(AN$23&amp;$E285))&lt;&gt;(INDIRECT($F$9&amp;AN$20&amp;$C285)),IF($BJ285=1,0,1),0))</f>
        <v/>
      </c>
      <c r="CU285" s="29" t="str">
        <f t="shared" ref="CU285" ca="1" si="509">IF(OR(AO$19=0,$E285=0,$C285=MAXR),"",IF((INDIRECT(AO$23&amp;$E285))&lt;&gt;(INDIRECT($F$9&amp;AO$20&amp;$C285)),IF($BJ285=1,0,1),0))</f>
        <v/>
      </c>
      <c r="CV285" s="29" t="str">
        <f t="shared" ref="CV285" ca="1" si="510">IF(OR(AP$19=0,$E285=0,$C285=MAXR),"",IF((INDIRECT(AP$23&amp;$E285))&lt;&gt;(INDIRECT($F$9&amp;AP$20&amp;$C285)),IF($BJ285=1,0,1),0))</f>
        <v/>
      </c>
      <c r="CW285" s="29" t="str">
        <f t="shared" ref="CW285" ca="1" si="511">IF(OR(AQ$19=0,$E285=0,$C285=MAXR),"",IF((INDIRECT(AQ$23&amp;$E285))&lt;&gt;(INDIRECT($F$9&amp;AQ$20&amp;$C285)),IF($BJ285=1,0,1),0))</f>
        <v/>
      </c>
      <c r="CX285" s="29" t="str">
        <f t="shared" ref="CX285" ca="1" si="512">IF(OR(AR$19=0,$E285=0,$C285=MAXR),"",IF((INDIRECT(AR$23&amp;$E285))&lt;&gt;(INDIRECT($F$9&amp;AR$20&amp;$C285)),IF($BJ285=1,0,1),0))</f>
        <v/>
      </c>
      <c r="CY285" s="29" t="str">
        <f t="shared" ref="CY285" ca="1" si="513">IF(OR(AS$19=0,$E285=0,$C285=MAXR),"",IF((INDIRECT(AS$23&amp;$E285))&lt;&gt;(INDIRECT($F$9&amp;AS$20&amp;$C285)),IF($BJ285=1,0,1),0))</f>
        <v/>
      </c>
      <c r="CZ285" s="29" t="str">
        <f t="shared" ref="CZ285" ca="1" si="514">IF(OR(AT$19=0,$E285=0,$C285=MAXR),"",IF((INDIRECT(AT$23&amp;$E285))&lt;&gt;(INDIRECT($F$9&amp;AT$20&amp;$C285)),IF($BJ285=1,0,1),0))</f>
        <v/>
      </c>
      <c r="DA285" s="29" t="str">
        <f t="shared" ref="DA285" ca="1" si="515">IF(OR(AU$19=0,$E285=0,$C285=MAXR),"",IF((INDIRECT(AU$23&amp;$E285))&lt;&gt;(INDIRECT($F$9&amp;AU$20&amp;$C285)),IF($BJ285=1,0,1),0))</f>
        <v/>
      </c>
      <c r="DB285" s="29" t="str">
        <f t="shared" ref="DB285" ca="1" si="516">IF(OR(AV$19=0,$E285=0,$C285=MAXR),"",IF((INDIRECT(AV$23&amp;$E285))&lt;&gt;(INDIRECT($F$9&amp;AV$20&amp;$C285)),IF($BJ285=1,0,1),0))</f>
        <v/>
      </c>
      <c r="DC285" s="29" t="str">
        <f t="shared" ref="DC285" ca="1" si="517">IF(OR(AW$19=0,$E285=0,$C285=MAXR),"",IF((INDIRECT(AW$23&amp;$E285))&lt;&gt;(INDIRECT($F$9&amp;AW$20&amp;$C285)),IF($BJ285=1,0,1),0))</f>
        <v/>
      </c>
      <c r="DD285" s="29" t="str">
        <f t="shared" ref="DD285" ca="1" si="518">IF(OR(AX$19=0,$E285=0,$C285=MAXR),"",IF((INDIRECT(AX$23&amp;$E285))&lt;&gt;(INDIRECT($F$9&amp;AX$20&amp;$C285)),IF($BJ285=1,0,1),0))</f>
        <v/>
      </c>
      <c r="DE285" s="29" t="str">
        <f t="shared" ref="DE285" ca="1" si="519">IF(OR(AY$19=0,$E285=0,$C285=MAXR),"",IF((INDIRECT(AY$23&amp;$E285))&lt;&gt;(INDIRECT($F$9&amp;AY$20&amp;$C285)),IF($BJ285=1,0,1),0))</f>
        <v/>
      </c>
      <c r="DF285" s="29" t="str">
        <f t="shared" ref="DF285" ca="1" si="520">IF(OR(AZ$19=0,$E285=0,$C285=MAXR),"",IF((INDIRECT(AZ$23&amp;$E285))&lt;&gt;(INDIRECT($F$9&amp;AZ$20&amp;$C285)),IF($BJ285=1,0,1),0))</f>
        <v/>
      </c>
      <c r="DG285" s="29" t="str">
        <f t="shared" ref="DG285" ca="1" si="521">IF(OR(BA$19=0,$E285=0,$C285=MAXR),"",IF((INDIRECT(BA$23&amp;$E285))&lt;&gt;(INDIRECT($F$9&amp;BA$20&amp;$C285)),IF($BJ285=1,0,1),0))</f>
        <v/>
      </c>
      <c r="DH285" s="29" t="str">
        <f t="shared" ref="DH285" ca="1" si="522">IF(OR(BB$19=0,$E285=0,$C285=MAXR),"",IF((INDIRECT(BB$23&amp;$E285))&lt;&gt;(INDIRECT($F$9&amp;BB$20&amp;$C285)),IF($BJ285=1,0,1),0))</f>
        <v/>
      </c>
      <c r="DI285" s="29" t="str">
        <f t="shared" ref="DI285" ca="1" si="523">IF(OR(BC$19=0,$E285=0,$C285=MAXR),"",IF((INDIRECT(BC$23&amp;$E285))&lt;&gt;(INDIRECT($F$9&amp;BC$20&amp;$C285)),IF($BJ285=1,0,1),0))</f>
        <v/>
      </c>
      <c r="DJ285" s="29" t="str">
        <f t="shared" ref="DJ285" ca="1" si="524">IF(OR(BD$19=0,$E285=0,$C285=MAXR),"",IF((INDIRECT(BD$23&amp;$E285))&lt;&gt;(INDIRECT($F$9&amp;BD$20&amp;$C285)),IF($BJ285=1,0,1),0))</f>
        <v/>
      </c>
      <c r="DK285" s="29" t="str">
        <f t="shared" ref="DK285" ca="1" si="525">IF(OR(BE$19=0,$E285=0,$C285=MAXR),"",IF((INDIRECT(BE$23&amp;$E285))&lt;&gt;(INDIRECT($F$9&amp;BE$20&amp;$C285)),IF($BJ285=1,0,1),0))</f>
        <v/>
      </c>
      <c r="DL285" s="29" t="str">
        <f t="shared" ref="DL285" ca="1" si="526">IF(OR(BF$19=0,$E285=0,$C285=MAXR),"",IF((INDIRECT(BF$23&amp;$E285))&lt;&gt;(INDIRECT($F$9&amp;BF$20&amp;$C285)),IF($BJ285=1,0,1),0))</f>
        <v/>
      </c>
      <c r="DM285" s="29" t="str">
        <f t="shared" ref="DM285" ca="1" si="527">IF(OR(BG$19=0,$E285=0,$C285=MAXR),"",IF((INDIRECT(BG$23&amp;$E285))&lt;&gt;(INDIRECT($F$9&amp;BG$20&amp;$C285)),IF($BJ285=1,0,1),0))</f>
        <v/>
      </c>
      <c r="JD285">
        <f t="shared" si="469"/>
        <v>0</v>
      </c>
      <c r="JE285">
        <f t="shared" ref="JE285" si="528">IF(JD285&lt;&gt;0,JE284+1,0)</f>
        <v>0</v>
      </c>
      <c r="JF285" t="str">
        <f t="shared" ref="JF285" ca="1" si="529">IF(ScenarioType&lt;&gt;"ALL",IF(ISERROR(IF(INDIRECT("SCENARIOMETA!B"&amp;JE285)=ScenarioType,INDIRECT("SCENARIOMETA!A"&amp;JE285)," ")),"",IF(INDIRECT("SCENARIOMETA!B"&amp;JE285)=ScenarioType,INDIRECT("SCENARIOMETA!A"&amp;JE285)," ")),IF(JD285&lt;&gt;0,INDIRECT("SCENARIOMETA!A"&amp;JE285),""))</f>
        <v/>
      </c>
      <c r="JG285" t="str">
        <f t="shared" ref="JG285" ca="1" si="530">IF(ScenarioType&lt;&gt;"ALL",IF(ISERROR(IF(INDIRECT("SCENARIOMETA!B"&amp;JE285)=ScenarioType,INDIRECT("SCENARIOMETA!B"&amp;JE285)," ")),"",IF(INDIRECT("SCENARIOMETA!B"&amp;JE285)=ScenarioType,INDIRECT("SCENARIOMETA!B"&amp;JE285)," ")),IF(JD285&lt;&gt;0,INDIRECT("SCENARIOMETA!B"&amp;JE285),""))</f>
        <v/>
      </c>
      <c r="JH285" t="str">
        <f t="shared" ref="JH285" ca="1" si="531">IF(ScenarioType&lt;&gt;"ALL",IF(ISERROR(IF(INDIRECT("SCENARIOMETA!B"&amp;JE285)=ScenarioType,INDIRECT("SCENARIOMETA!H"&amp;JE285)," ")),"",IF(INDIRECT("SCENARIOMETA!B"&amp;JE285)=ScenarioType,INDIRECT("SCENARIOMETA!H"&amp;JE285)," ")+14),IF(JD285&lt;&gt;0,INDIRECT("SCENARIOMETA!H"&amp;JE285)+14,""))</f>
        <v/>
      </c>
      <c r="JI285" t="str">
        <f t="shared" ref="JI285" ca="1" si="532">IF(ScenarioType&lt;&gt;"ALL",IF(ISERROR(IF(INDIRECT("SCENARIOMETA!B"&amp;JE285)=ScenarioType,INDIRECT("SCENARIOMETA!E"&amp;JE285)," ")),"",IF(INDIRECT("SCENARIOMETA!B"&amp;JE285)=ScenarioType,INDIRECT("SCENARIOMETA!E"&amp;JE285)," ")+14),IF(JD285&lt;&gt;0,INDIRECT("SCENARIOMETA!E"&amp;JE285)+14,""))</f>
        <v/>
      </c>
    </row>
    <row r="447" spans="3:269" x14ac:dyDescent="0.2">
      <c r="C447" s="9"/>
      <c r="D447" s="9"/>
      <c r="E447" s="9"/>
      <c r="F447" s="105"/>
      <c r="G447" s="7"/>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33"/>
      <c r="AN447" s="33"/>
      <c r="AO447" s="33"/>
      <c r="AP447" s="33"/>
      <c r="AQ447" s="33"/>
      <c r="AR447" s="33"/>
      <c r="AS447" s="33"/>
      <c r="AT447" s="33"/>
      <c r="AU447" s="33"/>
      <c r="AV447" s="33"/>
      <c r="AW447" s="33"/>
      <c r="AX447" s="33"/>
      <c r="AY447" s="33"/>
      <c r="AZ447" s="33"/>
      <c r="BA447" s="33"/>
      <c r="BB447" s="33"/>
      <c r="BC447" s="33"/>
      <c r="BD447" s="33"/>
      <c r="BE447" s="33"/>
      <c r="BF447" s="33"/>
      <c r="BG447" s="33"/>
      <c r="BH447" s="33"/>
      <c r="JD447">
        <f t="shared" ref="JD447:JD475" si="533">IF(JD446&lt;&gt;0,JD446-1,0)</f>
        <v>0</v>
      </c>
      <c r="JE447">
        <f t="shared" ref="JE447:JE475" si="534">IF(JD447&lt;&gt;0,JE446+1,0)</f>
        <v>0</v>
      </c>
      <c r="JF447" t="str">
        <f t="shared" ref="JF447:JF475" ca="1" si="535">IF(ScenarioType&lt;&gt;"ALL",IF(ISERROR(IF(INDIRECT("SCENARIOMETA!B"&amp;JE447)=ScenarioType,INDIRECT("SCENARIOMETA!A"&amp;JE447)," ")),"",IF(INDIRECT("SCENARIOMETA!B"&amp;JE447)=ScenarioType,INDIRECT("SCENARIOMETA!A"&amp;JE447)," ")),IF(JD447&lt;&gt;0,INDIRECT("SCENARIOMETA!A"&amp;JE447),""))</f>
        <v/>
      </c>
      <c r="JG447" t="str">
        <f t="shared" ref="JG447:JG475" ca="1" si="536">IF(ScenarioType&lt;&gt;"ALL",IF(ISERROR(IF(INDIRECT("SCENARIOMETA!B"&amp;JE447)=ScenarioType,INDIRECT("SCENARIOMETA!B"&amp;JE447)," ")),"",IF(INDIRECT("SCENARIOMETA!B"&amp;JE447)=ScenarioType,INDIRECT("SCENARIOMETA!B"&amp;JE447)," ")),IF(JD447&lt;&gt;0,INDIRECT("SCENARIOMETA!B"&amp;JE447),""))</f>
        <v/>
      </c>
      <c r="JH447" t="str">
        <f t="shared" ref="JH447:JH475" ca="1" si="537">IF(ScenarioType&lt;&gt;"ALL",IF(ISERROR(IF(INDIRECT("SCENARIOMETA!B"&amp;JE447)=ScenarioType,INDIRECT("SCENARIOMETA!H"&amp;JE447)," ")),"",IF(INDIRECT("SCENARIOMETA!B"&amp;JE447)=ScenarioType,INDIRECT("SCENARIOMETA!H"&amp;JE447)," ")+14),IF(JD447&lt;&gt;0,INDIRECT("SCENARIOMETA!H"&amp;JE447)+14,""))</f>
        <v/>
      </c>
      <c r="JI447" t="str">
        <f t="shared" ref="JI447:JI475" ca="1" si="538">IF(ScenarioType&lt;&gt;"ALL",IF(ISERROR(IF(INDIRECT("SCENARIOMETA!B"&amp;JE447)=ScenarioType,INDIRECT("SCENARIOMETA!E"&amp;JE447)," ")),"",IF(INDIRECT("SCENARIOMETA!B"&amp;JE447)=ScenarioType,INDIRECT("SCENARIOMETA!E"&amp;JE447)," ")+14),IF(JD447&lt;&gt;0,INDIRECT("SCENARIOMETA!E"&amp;JE447)+14,""))</f>
        <v/>
      </c>
    </row>
    <row r="448" spans="3:269" x14ac:dyDescent="0.2">
      <c r="C448" s="9"/>
      <c r="D448" s="9"/>
      <c r="E448" s="9"/>
      <c r="F448" s="105"/>
      <c r="G448" s="7"/>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33"/>
      <c r="AN448" s="33"/>
      <c r="AO448" s="33"/>
      <c r="AP448" s="33"/>
      <c r="AQ448" s="33"/>
      <c r="AR448" s="33"/>
      <c r="AS448" s="33"/>
      <c r="AT448" s="33"/>
      <c r="AU448" s="33"/>
      <c r="AV448" s="33"/>
      <c r="AW448" s="33"/>
      <c r="AX448" s="33"/>
      <c r="AY448" s="33"/>
      <c r="AZ448" s="33"/>
      <c r="BA448" s="33"/>
      <c r="BB448" s="33"/>
      <c r="BC448" s="33"/>
      <c r="BD448" s="33"/>
      <c r="BE448" s="33"/>
      <c r="BF448" s="33"/>
      <c r="BG448" s="33"/>
      <c r="BH448" s="33"/>
      <c r="JD448">
        <f t="shared" si="533"/>
        <v>0</v>
      </c>
      <c r="JE448">
        <f t="shared" si="534"/>
        <v>0</v>
      </c>
      <c r="JF448" t="str">
        <f t="shared" ca="1" si="535"/>
        <v/>
      </c>
      <c r="JG448" t="str">
        <f t="shared" ca="1" si="536"/>
        <v/>
      </c>
      <c r="JH448" t="str">
        <f t="shared" ca="1" si="537"/>
        <v/>
      </c>
      <c r="JI448" t="str">
        <f t="shared" ca="1" si="538"/>
        <v/>
      </c>
    </row>
    <row r="449" spans="3:269" x14ac:dyDescent="0.2">
      <c r="C449" s="9"/>
      <c r="D449" s="9"/>
      <c r="E449" s="9"/>
      <c r="F449" s="105"/>
      <c r="G449" s="7"/>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c r="AN449" s="33"/>
      <c r="AO449" s="33"/>
      <c r="AP449" s="33"/>
      <c r="AQ449" s="33"/>
      <c r="AR449" s="33"/>
      <c r="AS449" s="33"/>
      <c r="AT449" s="33"/>
      <c r="AU449" s="33"/>
      <c r="AV449" s="33"/>
      <c r="AW449" s="33"/>
      <c r="AX449" s="33"/>
      <c r="AY449" s="33"/>
      <c r="AZ449" s="33"/>
      <c r="BA449" s="33"/>
      <c r="BB449" s="33"/>
      <c r="BC449" s="33"/>
      <c r="BD449" s="33"/>
      <c r="BE449" s="33"/>
      <c r="BF449" s="33"/>
      <c r="BG449" s="33"/>
      <c r="BH449" s="33"/>
      <c r="JD449">
        <f t="shared" si="533"/>
        <v>0</v>
      </c>
      <c r="JE449">
        <f t="shared" si="534"/>
        <v>0</v>
      </c>
      <c r="JF449" t="str">
        <f t="shared" ca="1" si="535"/>
        <v/>
      </c>
      <c r="JG449" t="str">
        <f t="shared" ca="1" si="536"/>
        <v/>
      </c>
      <c r="JH449" t="str">
        <f t="shared" ca="1" si="537"/>
        <v/>
      </c>
      <c r="JI449" t="str">
        <f t="shared" ca="1" si="538"/>
        <v/>
      </c>
    </row>
    <row r="450" spans="3:269" x14ac:dyDescent="0.2">
      <c r="JD450">
        <f t="shared" si="533"/>
        <v>0</v>
      </c>
      <c r="JE450">
        <f t="shared" si="534"/>
        <v>0</v>
      </c>
      <c r="JF450" t="str">
        <f t="shared" ca="1" si="535"/>
        <v/>
      </c>
      <c r="JG450" t="str">
        <f t="shared" ca="1" si="536"/>
        <v/>
      </c>
      <c r="JH450" t="str">
        <f t="shared" ca="1" si="537"/>
        <v/>
      </c>
      <c r="JI450" t="str">
        <f t="shared" ca="1" si="538"/>
        <v/>
      </c>
    </row>
    <row r="451" spans="3:269" x14ac:dyDescent="0.2">
      <c r="JD451">
        <f t="shared" si="533"/>
        <v>0</v>
      </c>
      <c r="JE451">
        <f t="shared" si="534"/>
        <v>0</v>
      </c>
      <c r="JF451" t="str">
        <f t="shared" ca="1" si="535"/>
        <v/>
      </c>
      <c r="JG451" t="str">
        <f t="shared" ca="1" si="536"/>
        <v/>
      </c>
      <c r="JH451" t="str">
        <f t="shared" ca="1" si="537"/>
        <v/>
      </c>
      <c r="JI451" t="str">
        <f t="shared" ca="1" si="538"/>
        <v/>
      </c>
    </row>
    <row r="452" spans="3:269" x14ac:dyDescent="0.2">
      <c r="JD452">
        <f t="shared" si="533"/>
        <v>0</v>
      </c>
      <c r="JE452">
        <f t="shared" si="534"/>
        <v>0</v>
      </c>
      <c r="JF452" t="str">
        <f t="shared" ca="1" si="535"/>
        <v/>
      </c>
      <c r="JG452" t="str">
        <f t="shared" ca="1" si="536"/>
        <v/>
      </c>
      <c r="JH452" t="str">
        <f t="shared" ca="1" si="537"/>
        <v/>
      </c>
      <c r="JI452" t="str">
        <f t="shared" ca="1" si="538"/>
        <v/>
      </c>
    </row>
    <row r="453" spans="3:269" x14ac:dyDescent="0.2">
      <c r="JD453">
        <f t="shared" si="533"/>
        <v>0</v>
      </c>
      <c r="JE453">
        <f t="shared" si="534"/>
        <v>0</v>
      </c>
      <c r="JF453" t="str">
        <f t="shared" ca="1" si="535"/>
        <v/>
      </c>
      <c r="JG453" t="str">
        <f t="shared" ca="1" si="536"/>
        <v/>
      </c>
      <c r="JH453" t="str">
        <f t="shared" ca="1" si="537"/>
        <v/>
      </c>
      <c r="JI453" t="str">
        <f t="shared" ca="1" si="538"/>
        <v/>
      </c>
    </row>
    <row r="454" spans="3:269" x14ac:dyDescent="0.2">
      <c r="JD454">
        <f t="shared" si="533"/>
        <v>0</v>
      </c>
      <c r="JE454">
        <f t="shared" si="534"/>
        <v>0</v>
      </c>
      <c r="JF454" t="str">
        <f t="shared" ca="1" si="535"/>
        <v/>
      </c>
      <c r="JG454" t="str">
        <f t="shared" ca="1" si="536"/>
        <v/>
      </c>
      <c r="JH454" t="str">
        <f t="shared" ca="1" si="537"/>
        <v/>
      </c>
      <c r="JI454" t="str">
        <f t="shared" ca="1" si="538"/>
        <v/>
      </c>
    </row>
    <row r="455" spans="3:269" x14ac:dyDescent="0.2">
      <c r="JD455">
        <f t="shared" si="533"/>
        <v>0</v>
      </c>
      <c r="JE455">
        <f t="shared" si="534"/>
        <v>0</v>
      </c>
      <c r="JF455" t="str">
        <f t="shared" ca="1" si="535"/>
        <v/>
      </c>
      <c r="JG455" t="str">
        <f t="shared" ca="1" si="536"/>
        <v/>
      </c>
      <c r="JH455" t="str">
        <f t="shared" ca="1" si="537"/>
        <v/>
      </c>
      <c r="JI455" t="str">
        <f t="shared" ca="1" si="538"/>
        <v/>
      </c>
    </row>
    <row r="456" spans="3:269" x14ac:dyDescent="0.2">
      <c r="JD456">
        <f t="shared" si="533"/>
        <v>0</v>
      </c>
      <c r="JE456">
        <f t="shared" si="534"/>
        <v>0</v>
      </c>
      <c r="JF456" t="str">
        <f t="shared" ca="1" si="535"/>
        <v/>
      </c>
      <c r="JG456" t="str">
        <f t="shared" ca="1" si="536"/>
        <v/>
      </c>
      <c r="JH456" t="str">
        <f t="shared" ca="1" si="537"/>
        <v/>
      </c>
      <c r="JI456" t="str">
        <f t="shared" ca="1" si="538"/>
        <v/>
      </c>
    </row>
    <row r="457" spans="3:269" x14ac:dyDescent="0.2">
      <c r="JD457">
        <f t="shared" si="533"/>
        <v>0</v>
      </c>
      <c r="JE457">
        <f t="shared" si="534"/>
        <v>0</v>
      </c>
      <c r="JF457" t="str">
        <f t="shared" ca="1" si="535"/>
        <v/>
      </c>
      <c r="JG457" t="str">
        <f t="shared" ca="1" si="536"/>
        <v/>
      </c>
      <c r="JH457" t="str">
        <f t="shared" ca="1" si="537"/>
        <v/>
      </c>
      <c r="JI457" t="str">
        <f t="shared" ca="1" si="538"/>
        <v/>
      </c>
    </row>
    <row r="458" spans="3:269" x14ac:dyDescent="0.2">
      <c r="JD458">
        <f t="shared" si="533"/>
        <v>0</v>
      </c>
      <c r="JE458">
        <f t="shared" si="534"/>
        <v>0</v>
      </c>
      <c r="JF458" t="str">
        <f t="shared" ca="1" si="535"/>
        <v/>
      </c>
      <c r="JG458" t="str">
        <f t="shared" ca="1" si="536"/>
        <v/>
      </c>
      <c r="JH458" t="str">
        <f t="shared" ca="1" si="537"/>
        <v/>
      </c>
      <c r="JI458" t="str">
        <f t="shared" ca="1" si="538"/>
        <v/>
      </c>
    </row>
    <row r="459" spans="3:269" x14ac:dyDescent="0.2">
      <c r="JD459">
        <f t="shared" si="533"/>
        <v>0</v>
      </c>
      <c r="JE459">
        <f t="shared" si="534"/>
        <v>0</v>
      </c>
      <c r="JF459" t="str">
        <f t="shared" ca="1" si="535"/>
        <v/>
      </c>
      <c r="JG459" t="str">
        <f t="shared" ca="1" si="536"/>
        <v/>
      </c>
      <c r="JH459" t="str">
        <f t="shared" ca="1" si="537"/>
        <v/>
      </c>
      <c r="JI459" t="str">
        <f t="shared" ca="1" si="538"/>
        <v/>
      </c>
    </row>
    <row r="460" spans="3:269" x14ac:dyDescent="0.2">
      <c r="JD460">
        <f t="shared" si="533"/>
        <v>0</v>
      </c>
      <c r="JE460">
        <f t="shared" si="534"/>
        <v>0</v>
      </c>
      <c r="JF460" t="str">
        <f t="shared" ca="1" si="535"/>
        <v/>
      </c>
      <c r="JG460" t="str">
        <f t="shared" ca="1" si="536"/>
        <v/>
      </c>
      <c r="JH460" t="str">
        <f t="shared" ca="1" si="537"/>
        <v/>
      </c>
      <c r="JI460" t="str">
        <f t="shared" ca="1" si="538"/>
        <v/>
      </c>
    </row>
    <row r="461" spans="3:269" x14ac:dyDescent="0.2">
      <c r="JD461">
        <f t="shared" si="533"/>
        <v>0</v>
      </c>
      <c r="JE461">
        <f t="shared" si="534"/>
        <v>0</v>
      </c>
      <c r="JF461" t="str">
        <f t="shared" ca="1" si="535"/>
        <v/>
      </c>
      <c r="JG461" t="str">
        <f t="shared" ca="1" si="536"/>
        <v/>
      </c>
      <c r="JH461" t="str">
        <f t="shared" ca="1" si="537"/>
        <v/>
      </c>
      <c r="JI461" t="str">
        <f t="shared" ca="1" si="538"/>
        <v/>
      </c>
    </row>
    <row r="462" spans="3:269" x14ac:dyDescent="0.2">
      <c r="JD462">
        <f t="shared" si="533"/>
        <v>0</v>
      </c>
      <c r="JE462">
        <f t="shared" si="534"/>
        <v>0</v>
      </c>
      <c r="JF462" t="str">
        <f t="shared" ca="1" si="535"/>
        <v/>
      </c>
      <c r="JG462" t="str">
        <f t="shared" ca="1" si="536"/>
        <v/>
      </c>
      <c r="JH462" t="str">
        <f t="shared" ca="1" si="537"/>
        <v/>
      </c>
      <c r="JI462" t="str">
        <f t="shared" ca="1" si="538"/>
        <v/>
      </c>
    </row>
    <row r="463" spans="3:269" x14ac:dyDescent="0.2">
      <c r="JD463">
        <f t="shared" si="533"/>
        <v>0</v>
      </c>
      <c r="JE463">
        <f t="shared" si="534"/>
        <v>0</v>
      </c>
      <c r="JF463" t="str">
        <f t="shared" ca="1" si="535"/>
        <v/>
      </c>
      <c r="JG463" t="str">
        <f t="shared" ca="1" si="536"/>
        <v/>
      </c>
      <c r="JH463" t="str">
        <f t="shared" ca="1" si="537"/>
        <v/>
      </c>
      <c r="JI463" t="str">
        <f t="shared" ca="1" si="538"/>
        <v/>
      </c>
    </row>
    <row r="464" spans="3:269" x14ac:dyDescent="0.2">
      <c r="JD464">
        <f t="shared" si="533"/>
        <v>0</v>
      </c>
      <c r="JE464">
        <f t="shared" si="534"/>
        <v>0</v>
      </c>
      <c r="JF464" t="str">
        <f t="shared" ca="1" si="535"/>
        <v/>
      </c>
      <c r="JG464" t="str">
        <f t="shared" ca="1" si="536"/>
        <v/>
      </c>
      <c r="JH464" t="str">
        <f t="shared" ca="1" si="537"/>
        <v/>
      </c>
      <c r="JI464" t="str">
        <f t="shared" ca="1" si="538"/>
        <v/>
      </c>
    </row>
    <row r="465" spans="264:269" x14ac:dyDescent="0.2">
      <c r="JD465">
        <f t="shared" si="533"/>
        <v>0</v>
      </c>
      <c r="JE465">
        <f t="shared" si="534"/>
        <v>0</v>
      </c>
      <c r="JF465" t="str">
        <f t="shared" ca="1" si="535"/>
        <v/>
      </c>
      <c r="JG465" t="str">
        <f t="shared" ca="1" si="536"/>
        <v/>
      </c>
      <c r="JH465" t="str">
        <f t="shared" ca="1" si="537"/>
        <v/>
      </c>
      <c r="JI465" t="str">
        <f t="shared" ca="1" si="538"/>
        <v/>
      </c>
    </row>
    <row r="466" spans="264:269" x14ac:dyDescent="0.2">
      <c r="JD466">
        <f t="shared" si="533"/>
        <v>0</v>
      </c>
      <c r="JE466">
        <f t="shared" si="534"/>
        <v>0</v>
      </c>
      <c r="JF466" t="str">
        <f t="shared" ca="1" si="535"/>
        <v/>
      </c>
      <c r="JG466" t="str">
        <f t="shared" ca="1" si="536"/>
        <v/>
      </c>
      <c r="JH466" t="str">
        <f t="shared" ca="1" si="537"/>
        <v/>
      </c>
      <c r="JI466" t="str">
        <f t="shared" ca="1" si="538"/>
        <v/>
      </c>
    </row>
    <row r="467" spans="264:269" x14ac:dyDescent="0.2">
      <c r="JD467">
        <f t="shared" si="533"/>
        <v>0</v>
      </c>
      <c r="JE467">
        <f t="shared" si="534"/>
        <v>0</v>
      </c>
      <c r="JF467" t="str">
        <f t="shared" ca="1" si="535"/>
        <v/>
      </c>
      <c r="JG467" t="str">
        <f t="shared" ca="1" si="536"/>
        <v/>
      </c>
      <c r="JH467" t="str">
        <f t="shared" ca="1" si="537"/>
        <v/>
      </c>
      <c r="JI467" t="str">
        <f t="shared" ca="1" si="538"/>
        <v/>
      </c>
    </row>
    <row r="468" spans="264:269" x14ac:dyDescent="0.2">
      <c r="JD468">
        <f t="shared" si="533"/>
        <v>0</v>
      </c>
      <c r="JE468">
        <f t="shared" si="534"/>
        <v>0</v>
      </c>
      <c r="JF468" t="str">
        <f t="shared" ca="1" si="535"/>
        <v/>
      </c>
      <c r="JG468" t="str">
        <f t="shared" ca="1" si="536"/>
        <v/>
      </c>
      <c r="JH468" t="str">
        <f t="shared" ca="1" si="537"/>
        <v/>
      </c>
      <c r="JI468" t="str">
        <f t="shared" ca="1" si="538"/>
        <v/>
      </c>
    </row>
    <row r="469" spans="264:269" x14ac:dyDescent="0.2">
      <c r="JD469">
        <f t="shared" si="533"/>
        <v>0</v>
      </c>
      <c r="JE469">
        <f t="shared" si="534"/>
        <v>0</v>
      </c>
      <c r="JF469" t="str">
        <f t="shared" ca="1" si="535"/>
        <v/>
      </c>
      <c r="JG469" t="str">
        <f t="shared" ca="1" si="536"/>
        <v/>
      </c>
      <c r="JH469" t="str">
        <f t="shared" ca="1" si="537"/>
        <v/>
      </c>
      <c r="JI469" t="str">
        <f t="shared" ca="1" si="538"/>
        <v/>
      </c>
    </row>
    <row r="470" spans="264:269" x14ac:dyDescent="0.2">
      <c r="JD470">
        <f t="shared" si="533"/>
        <v>0</v>
      </c>
      <c r="JE470">
        <f t="shared" si="534"/>
        <v>0</v>
      </c>
      <c r="JF470" t="str">
        <f t="shared" ca="1" si="535"/>
        <v/>
      </c>
      <c r="JG470" t="str">
        <f t="shared" ca="1" si="536"/>
        <v/>
      </c>
      <c r="JH470" t="str">
        <f t="shared" ca="1" si="537"/>
        <v/>
      </c>
      <c r="JI470" t="str">
        <f t="shared" ca="1" si="538"/>
        <v/>
      </c>
    </row>
    <row r="471" spans="264:269" x14ac:dyDescent="0.2">
      <c r="JD471">
        <f t="shared" si="533"/>
        <v>0</v>
      </c>
      <c r="JE471">
        <f t="shared" si="534"/>
        <v>0</v>
      </c>
      <c r="JF471" t="str">
        <f t="shared" ca="1" si="535"/>
        <v/>
      </c>
      <c r="JG471" t="str">
        <f t="shared" ca="1" si="536"/>
        <v/>
      </c>
      <c r="JH471" t="str">
        <f t="shared" ca="1" si="537"/>
        <v/>
      </c>
      <c r="JI471" t="str">
        <f t="shared" ca="1" si="538"/>
        <v/>
      </c>
    </row>
    <row r="472" spans="264:269" x14ac:dyDescent="0.2">
      <c r="JD472">
        <f t="shared" si="533"/>
        <v>0</v>
      </c>
      <c r="JE472">
        <f t="shared" si="534"/>
        <v>0</v>
      </c>
      <c r="JF472" t="str">
        <f t="shared" ca="1" si="535"/>
        <v/>
      </c>
      <c r="JG472" t="str">
        <f t="shared" ca="1" si="536"/>
        <v/>
      </c>
      <c r="JH472" t="str">
        <f t="shared" ca="1" si="537"/>
        <v/>
      </c>
      <c r="JI472" t="str">
        <f t="shared" ca="1" si="538"/>
        <v/>
      </c>
    </row>
    <row r="473" spans="264:269" x14ac:dyDescent="0.2">
      <c r="JD473">
        <f t="shared" si="533"/>
        <v>0</v>
      </c>
      <c r="JE473">
        <f t="shared" si="534"/>
        <v>0</v>
      </c>
      <c r="JF473" t="str">
        <f t="shared" ca="1" si="535"/>
        <v/>
      </c>
      <c r="JG473" t="str">
        <f t="shared" ca="1" si="536"/>
        <v/>
      </c>
      <c r="JH473" t="str">
        <f t="shared" ca="1" si="537"/>
        <v/>
      </c>
      <c r="JI473" t="str">
        <f t="shared" ca="1" si="538"/>
        <v/>
      </c>
    </row>
    <row r="474" spans="264:269" x14ac:dyDescent="0.2">
      <c r="JD474">
        <f t="shared" si="533"/>
        <v>0</v>
      </c>
      <c r="JE474">
        <f t="shared" si="534"/>
        <v>0</v>
      </c>
      <c r="JF474" t="str">
        <f t="shared" ca="1" si="535"/>
        <v/>
      </c>
      <c r="JG474" t="str">
        <f t="shared" ca="1" si="536"/>
        <v/>
      </c>
      <c r="JH474" t="str">
        <f t="shared" ca="1" si="537"/>
        <v/>
      </c>
      <c r="JI474" t="str">
        <f t="shared" ca="1" si="538"/>
        <v/>
      </c>
    </row>
    <row r="475" spans="264:269" x14ac:dyDescent="0.2">
      <c r="JD475">
        <f t="shared" si="533"/>
        <v>0</v>
      </c>
      <c r="JE475">
        <f t="shared" si="534"/>
        <v>0</v>
      </c>
      <c r="JF475" t="str">
        <f t="shared" ca="1" si="535"/>
        <v/>
      </c>
      <c r="JG475" t="str">
        <f t="shared" ca="1" si="536"/>
        <v/>
      </c>
      <c r="JH475" t="str">
        <f t="shared" ca="1" si="537"/>
        <v/>
      </c>
      <c r="JI475" t="str">
        <f t="shared" ca="1" si="538"/>
        <v/>
      </c>
    </row>
    <row r="476" spans="264:269" x14ac:dyDescent="0.2">
      <c r="JD476">
        <f t="shared" ref="JD476:JD539" si="539">IF(JD475&lt;&gt;0,JD475-1,0)</f>
        <v>0</v>
      </c>
      <c r="JE476">
        <f t="shared" ref="JE476:JE539" si="540">IF(JD476&lt;&gt;0,JE475+1,0)</f>
        <v>0</v>
      </c>
      <c r="JF476" t="str">
        <f t="shared" ref="JF476:JF539" ca="1" si="541">IF(ScenarioType&lt;&gt;"ALL",IF(ISERROR(IF(INDIRECT("SCENARIOMETA!B"&amp;JE476)=ScenarioType,INDIRECT("SCENARIOMETA!A"&amp;JE476)," ")),"",IF(INDIRECT("SCENARIOMETA!B"&amp;JE476)=ScenarioType,INDIRECT("SCENARIOMETA!A"&amp;JE476)," ")),IF(JD476&lt;&gt;0,INDIRECT("SCENARIOMETA!A"&amp;JE476),""))</f>
        <v/>
      </c>
      <c r="JG476" t="str">
        <f t="shared" ref="JG476:JG539" ca="1" si="542">IF(ScenarioType&lt;&gt;"ALL",IF(ISERROR(IF(INDIRECT("SCENARIOMETA!B"&amp;JE476)=ScenarioType,INDIRECT("SCENARIOMETA!B"&amp;JE476)," ")),"",IF(INDIRECT("SCENARIOMETA!B"&amp;JE476)=ScenarioType,INDIRECT("SCENARIOMETA!B"&amp;JE476)," ")),IF(JD476&lt;&gt;0,INDIRECT("SCENARIOMETA!B"&amp;JE476),""))</f>
        <v/>
      </c>
      <c r="JH476" t="str">
        <f t="shared" ref="JH476:JH539" ca="1" si="543">IF(ScenarioType&lt;&gt;"ALL",IF(ISERROR(IF(INDIRECT("SCENARIOMETA!B"&amp;JE476)=ScenarioType,INDIRECT("SCENARIOMETA!H"&amp;JE476)," ")),"",IF(INDIRECT("SCENARIOMETA!B"&amp;JE476)=ScenarioType,INDIRECT("SCENARIOMETA!H"&amp;JE476)," ")+14),IF(JD476&lt;&gt;0,INDIRECT("SCENARIOMETA!H"&amp;JE476)+14,""))</f>
        <v/>
      </c>
      <c r="JI476" t="str">
        <f t="shared" ref="JI476:JI539" ca="1" si="544">IF(ScenarioType&lt;&gt;"ALL",IF(ISERROR(IF(INDIRECT("SCENARIOMETA!B"&amp;JE476)=ScenarioType,INDIRECT("SCENARIOMETA!E"&amp;JE476)," ")),"",IF(INDIRECT("SCENARIOMETA!B"&amp;JE476)=ScenarioType,INDIRECT("SCENARIOMETA!E"&amp;JE476)," ")+14),IF(JD476&lt;&gt;0,INDIRECT("SCENARIOMETA!E"&amp;JE476)+14,""))</f>
        <v/>
      </c>
    </row>
    <row r="477" spans="264:269" x14ac:dyDescent="0.2">
      <c r="JD477">
        <f t="shared" si="539"/>
        <v>0</v>
      </c>
      <c r="JE477">
        <f t="shared" si="540"/>
        <v>0</v>
      </c>
      <c r="JF477" t="str">
        <f t="shared" ca="1" si="541"/>
        <v/>
      </c>
      <c r="JG477" t="str">
        <f t="shared" ca="1" si="542"/>
        <v/>
      </c>
      <c r="JH477" t="str">
        <f t="shared" ca="1" si="543"/>
        <v/>
      </c>
      <c r="JI477" t="str">
        <f t="shared" ca="1" si="544"/>
        <v/>
      </c>
    </row>
    <row r="478" spans="264:269" x14ac:dyDescent="0.2">
      <c r="JD478">
        <f t="shared" si="539"/>
        <v>0</v>
      </c>
      <c r="JE478">
        <f t="shared" si="540"/>
        <v>0</v>
      </c>
      <c r="JF478" t="str">
        <f t="shared" ca="1" si="541"/>
        <v/>
      </c>
      <c r="JG478" t="str">
        <f t="shared" ca="1" si="542"/>
        <v/>
      </c>
      <c r="JH478" t="str">
        <f t="shared" ca="1" si="543"/>
        <v/>
      </c>
      <c r="JI478" t="str">
        <f t="shared" ca="1" si="544"/>
        <v/>
      </c>
    </row>
    <row r="479" spans="264:269" x14ac:dyDescent="0.2">
      <c r="JD479">
        <f t="shared" si="539"/>
        <v>0</v>
      </c>
      <c r="JE479">
        <f t="shared" si="540"/>
        <v>0</v>
      </c>
      <c r="JF479" t="str">
        <f t="shared" ca="1" si="541"/>
        <v/>
      </c>
      <c r="JG479" t="str">
        <f t="shared" ca="1" si="542"/>
        <v/>
      </c>
      <c r="JH479" t="str">
        <f t="shared" ca="1" si="543"/>
        <v/>
      </c>
      <c r="JI479" t="str">
        <f t="shared" ca="1" si="544"/>
        <v/>
      </c>
    </row>
    <row r="480" spans="264:269" x14ac:dyDescent="0.2">
      <c r="JD480">
        <f t="shared" si="539"/>
        <v>0</v>
      </c>
      <c r="JE480">
        <f t="shared" si="540"/>
        <v>0</v>
      </c>
      <c r="JF480" t="str">
        <f t="shared" ca="1" si="541"/>
        <v/>
      </c>
      <c r="JG480" t="str">
        <f t="shared" ca="1" si="542"/>
        <v/>
      </c>
      <c r="JH480" t="str">
        <f t="shared" ca="1" si="543"/>
        <v/>
      </c>
      <c r="JI480" t="str">
        <f t="shared" ca="1" si="544"/>
        <v/>
      </c>
    </row>
    <row r="481" spans="264:269" x14ac:dyDescent="0.2">
      <c r="JD481">
        <f t="shared" si="539"/>
        <v>0</v>
      </c>
      <c r="JE481">
        <f t="shared" si="540"/>
        <v>0</v>
      </c>
      <c r="JF481" t="str">
        <f t="shared" ca="1" si="541"/>
        <v/>
      </c>
      <c r="JG481" t="str">
        <f t="shared" ca="1" si="542"/>
        <v/>
      </c>
      <c r="JH481" t="str">
        <f t="shared" ca="1" si="543"/>
        <v/>
      </c>
      <c r="JI481" t="str">
        <f t="shared" ca="1" si="544"/>
        <v/>
      </c>
    </row>
    <row r="482" spans="264:269" x14ac:dyDescent="0.2">
      <c r="JD482">
        <f t="shared" si="539"/>
        <v>0</v>
      </c>
      <c r="JE482">
        <f t="shared" si="540"/>
        <v>0</v>
      </c>
      <c r="JF482" t="str">
        <f t="shared" ca="1" si="541"/>
        <v/>
      </c>
      <c r="JG482" t="str">
        <f t="shared" ca="1" si="542"/>
        <v/>
      </c>
      <c r="JH482" t="str">
        <f t="shared" ca="1" si="543"/>
        <v/>
      </c>
      <c r="JI482" t="str">
        <f t="shared" ca="1" si="544"/>
        <v/>
      </c>
    </row>
    <row r="483" spans="264:269" x14ac:dyDescent="0.2">
      <c r="JD483">
        <f t="shared" si="539"/>
        <v>0</v>
      </c>
      <c r="JE483">
        <f t="shared" si="540"/>
        <v>0</v>
      </c>
      <c r="JF483" t="str">
        <f t="shared" ca="1" si="541"/>
        <v/>
      </c>
      <c r="JG483" t="str">
        <f t="shared" ca="1" si="542"/>
        <v/>
      </c>
      <c r="JH483" t="str">
        <f t="shared" ca="1" si="543"/>
        <v/>
      </c>
      <c r="JI483" t="str">
        <f t="shared" ca="1" si="544"/>
        <v/>
      </c>
    </row>
    <row r="484" spans="264:269" x14ac:dyDescent="0.2">
      <c r="JD484">
        <f t="shared" si="539"/>
        <v>0</v>
      </c>
      <c r="JE484">
        <f t="shared" si="540"/>
        <v>0</v>
      </c>
      <c r="JF484" t="str">
        <f t="shared" ca="1" si="541"/>
        <v/>
      </c>
      <c r="JG484" t="str">
        <f t="shared" ca="1" si="542"/>
        <v/>
      </c>
      <c r="JH484" t="str">
        <f t="shared" ca="1" si="543"/>
        <v/>
      </c>
      <c r="JI484" t="str">
        <f t="shared" ca="1" si="544"/>
        <v/>
      </c>
    </row>
    <row r="485" spans="264:269" x14ac:dyDescent="0.2">
      <c r="JD485">
        <f t="shared" si="539"/>
        <v>0</v>
      </c>
      <c r="JE485">
        <f t="shared" si="540"/>
        <v>0</v>
      </c>
      <c r="JF485" t="str">
        <f t="shared" ca="1" si="541"/>
        <v/>
      </c>
      <c r="JG485" t="str">
        <f t="shared" ca="1" si="542"/>
        <v/>
      </c>
      <c r="JH485" t="str">
        <f t="shared" ca="1" si="543"/>
        <v/>
      </c>
      <c r="JI485" t="str">
        <f t="shared" ca="1" si="544"/>
        <v/>
      </c>
    </row>
    <row r="486" spans="264:269" x14ac:dyDescent="0.2">
      <c r="JD486">
        <f t="shared" si="539"/>
        <v>0</v>
      </c>
      <c r="JE486">
        <f t="shared" si="540"/>
        <v>0</v>
      </c>
      <c r="JF486" t="str">
        <f t="shared" ca="1" si="541"/>
        <v/>
      </c>
      <c r="JG486" t="str">
        <f t="shared" ca="1" si="542"/>
        <v/>
      </c>
      <c r="JH486" t="str">
        <f t="shared" ca="1" si="543"/>
        <v/>
      </c>
      <c r="JI486" t="str">
        <f t="shared" ca="1" si="544"/>
        <v/>
      </c>
    </row>
    <row r="487" spans="264:269" x14ac:dyDescent="0.2">
      <c r="JD487">
        <f t="shared" si="539"/>
        <v>0</v>
      </c>
      <c r="JE487">
        <f t="shared" si="540"/>
        <v>0</v>
      </c>
      <c r="JF487" t="str">
        <f t="shared" ca="1" si="541"/>
        <v/>
      </c>
      <c r="JG487" t="str">
        <f t="shared" ca="1" si="542"/>
        <v/>
      </c>
      <c r="JH487" t="str">
        <f t="shared" ca="1" si="543"/>
        <v/>
      </c>
      <c r="JI487" t="str">
        <f t="shared" ca="1" si="544"/>
        <v/>
      </c>
    </row>
    <row r="488" spans="264:269" x14ac:dyDescent="0.2">
      <c r="JD488">
        <f t="shared" si="539"/>
        <v>0</v>
      </c>
      <c r="JE488">
        <f t="shared" si="540"/>
        <v>0</v>
      </c>
      <c r="JF488" t="str">
        <f t="shared" ca="1" si="541"/>
        <v/>
      </c>
      <c r="JG488" t="str">
        <f t="shared" ca="1" si="542"/>
        <v/>
      </c>
      <c r="JH488" t="str">
        <f t="shared" ca="1" si="543"/>
        <v/>
      </c>
      <c r="JI488" t="str">
        <f t="shared" ca="1" si="544"/>
        <v/>
      </c>
    </row>
    <row r="489" spans="264:269" x14ac:dyDescent="0.2">
      <c r="JD489">
        <f t="shared" si="539"/>
        <v>0</v>
      </c>
      <c r="JE489">
        <f t="shared" si="540"/>
        <v>0</v>
      </c>
      <c r="JF489" t="str">
        <f t="shared" ca="1" si="541"/>
        <v/>
      </c>
      <c r="JG489" t="str">
        <f t="shared" ca="1" si="542"/>
        <v/>
      </c>
      <c r="JH489" t="str">
        <f t="shared" ca="1" si="543"/>
        <v/>
      </c>
      <c r="JI489" t="str">
        <f t="shared" ca="1" si="544"/>
        <v/>
      </c>
    </row>
    <row r="490" spans="264:269" x14ac:dyDescent="0.2">
      <c r="JD490">
        <f t="shared" si="539"/>
        <v>0</v>
      </c>
      <c r="JE490">
        <f t="shared" si="540"/>
        <v>0</v>
      </c>
      <c r="JF490" t="str">
        <f t="shared" ca="1" si="541"/>
        <v/>
      </c>
      <c r="JG490" t="str">
        <f t="shared" ca="1" si="542"/>
        <v/>
      </c>
      <c r="JH490" t="str">
        <f t="shared" ca="1" si="543"/>
        <v/>
      </c>
      <c r="JI490" t="str">
        <f t="shared" ca="1" si="544"/>
        <v/>
      </c>
    </row>
    <row r="491" spans="264:269" x14ac:dyDescent="0.2">
      <c r="JD491">
        <f t="shared" si="539"/>
        <v>0</v>
      </c>
      <c r="JE491">
        <f t="shared" si="540"/>
        <v>0</v>
      </c>
      <c r="JF491" t="str">
        <f t="shared" ca="1" si="541"/>
        <v/>
      </c>
      <c r="JG491" t="str">
        <f t="shared" ca="1" si="542"/>
        <v/>
      </c>
      <c r="JH491" t="str">
        <f t="shared" ca="1" si="543"/>
        <v/>
      </c>
      <c r="JI491" t="str">
        <f t="shared" ca="1" si="544"/>
        <v/>
      </c>
    </row>
    <row r="492" spans="264:269" x14ac:dyDescent="0.2">
      <c r="JD492">
        <f t="shared" si="539"/>
        <v>0</v>
      </c>
      <c r="JE492">
        <f t="shared" si="540"/>
        <v>0</v>
      </c>
      <c r="JF492" t="str">
        <f t="shared" ca="1" si="541"/>
        <v/>
      </c>
      <c r="JG492" t="str">
        <f t="shared" ca="1" si="542"/>
        <v/>
      </c>
      <c r="JH492" t="str">
        <f t="shared" ca="1" si="543"/>
        <v/>
      </c>
      <c r="JI492" t="str">
        <f t="shared" ca="1" si="544"/>
        <v/>
      </c>
    </row>
    <row r="493" spans="264:269" x14ac:dyDescent="0.2">
      <c r="JD493">
        <f t="shared" si="539"/>
        <v>0</v>
      </c>
      <c r="JE493">
        <f t="shared" si="540"/>
        <v>0</v>
      </c>
      <c r="JF493" t="str">
        <f t="shared" ca="1" si="541"/>
        <v/>
      </c>
      <c r="JG493" t="str">
        <f t="shared" ca="1" si="542"/>
        <v/>
      </c>
      <c r="JH493" t="str">
        <f t="shared" ca="1" si="543"/>
        <v/>
      </c>
      <c r="JI493" t="str">
        <f t="shared" ca="1" si="544"/>
        <v/>
      </c>
    </row>
    <row r="494" spans="264:269" x14ac:dyDescent="0.2">
      <c r="JD494">
        <f t="shared" si="539"/>
        <v>0</v>
      </c>
      <c r="JE494">
        <f t="shared" si="540"/>
        <v>0</v>
      </c>
      <c r="JF494" t="str">
        <f t="shared" ca="1" si="541"/>
        <v/>
      </c>
      <c r="JG494" t="str">
        <f t="shared" ca="1" si="542"/>
        <v/>
      </c>
      <c r="JH494" t="str">
        <f t="shared" ca="1" si="543"/>
        <v/>
      </c>
      <c r="JI494" t="str">
        <f t="shared" ca="1" si="544"/>
        <v/>
      </c>
    </row>
    <row r="495" spans="264:269" x14ac:dyDescent="0.2">
      <c r="JD495">
        <f t="shared" si="539"/>
        <v>0</v>
      </c>
      <c r="JE495">
        <f t="shared" si="540"/>
        <v>0</v>
      </c>
      <c r="JF495" t="str">
        <f t="shared" ca="1" si="541"/>
        <v/>
      </c>
      <c r="JG495" t="str">
        <f t="shared" ca="1" si="542"/>
        <v/>
      </c>
      <c r="JH495" t="str">
        <f t="shared" ca="1" si="543"/>
        <v/>
      </c>
      <c r="JI495" t="str">
        <f t="shared" ca="1" si="544"/>
        <v/>
      </c>
    </row>
    <row r="496" spans="264:269" x14ac:dyDescent="0.2">
      <c r="JD496">
        <f t="shared" si="539"/>
        <v>0</v>
      </c>
      <c r="JE496">
        <f t="shared" si="540"/>
        <v>0</v>
      </c>
      <c r="JF496" t="str">
        <f t="shared" ca="1" si="541"/>
        <v/>
      </c>
      <c r="JG496" t="str">
        <f t="shared" ca="1" si="542"/>
        <v/>
      </c>
      <c r="JH496" t="str">
        <f t="shared" ca="1" si="543"/>
        <v/>
      </c>
      <c r="JI496" t="str">
        <f t="shared" ca="1" si="544"/>
        <v/>
      </c>
    </row>
    <row r="497" spans="264:269" x14ac:dyDescent="0.2">
      <c r="JD497">
        <f t="shared" si="539"/>
        <v>0</v>
      </c>
      <c r="JE497">
        <f t="shared" si="540"/>
        <v>0</v>
      </c>
      <c r="JF497" t="str">
        <f t="shared" ca="1" si="541"/>
        <v/>
      </c>
      <c r="JG497" t="str">
        <f t="shared" ca="1" si="542"/>
        <v/>
      </c>
      <c r="JH497" t="str">
        <f t="shared" ca="1" si="543"/>
        <v/>
      </c>
      <c r="JI497" t="str">
        <f t="shared" ca="1" si="544"/>
        <v/>
      </c>
    </row>
    <row r="498" spans="264:269" x14ac:dyDescent="0.2">
      <c r="JD498">
        <f t="shared" si="539"/>
        <v>0</v>
      </c>
      <c r="JE498">
        <f t="shared" si="540"/>
        <v>0</v>
      </c>
      <c r="JF498" t="str">
        <f t="shared" ca="1" si="541"/>
        <v/>
      </c>
      <c r="JG498" t="str">
        <f t="shared" ca="1" si="542"/>
        <v/>
      </c>
      <c r="JH498" t="str">
        <f t="shared" ca="1" si="543"/>
        <v/>
      </c>
      <c r="JI498" t="str">
        <f t="shared" ca="1" si="544"/>
        <v/>
      </c>
    </row>
    <row r="499" spans="264:269" x14ac:dyDescent="0.2">
      <c r="JD499">
        <f t="shared" si="539"/>
        <v>0</v>
      </c>
      <c r="JE499">
        <f t="shared" si="540"/>
        <v>0</v>
      </c>
      <c r="JF499" t="str">
        <f t="shared" ca="1" si="541"/>
        <v/>
      </c>
      <c r="JG499" t="str">
        <f t="shared" ca="1" si="542"/>
        <v/>
      </c>
      <c r="JH499" t="str">
        <f t="shared" ca="1" si="543"/>
        <v/>
      </c>
      <c r="JI499" t="str">
        <f t="shared" ca="1" si="544"/>
        <v/>
      </c>
    </row>
    <row r="500" spans="264:269" x14ac:dyDescent="0.2">
      <c r="JD500">
        <f t="shared" si="539"/>
        <v>0</v>
      </c>
      <c r="JE500">
        <f t="shared" si="540"/>
        <v>0</v>
      </c>
      <c r="JF500" t="str">
        <f t="shared" ca="1" si="541"/>
        <v/>
      </c>
      <c r="JG500" t="str">
        <f t="shared" ca="1" si="542"/>
        <v/>
      </c>
      <c r="JH500" t="str">
        <f t="shared" ca="1" si="543"/>
        <v/>
      </c>
      <c r="JI500" t="str">
        <f t="shared" ca="1" si="544"/>
        <v/>
      </c>
    </row>
    <row r="501" spans="264:269" x14ac:dyDescent="0.2">
      <c r="JD501">
        <f t="shared" si="539"/>
        <v>0</v>
      </c>
      <c r="JE501">
        <f t="shared" si="540"/>
        <v>0</v>
      </c>
      <c r="JF501" t="str">
        <f t="shared" ca="1" si="541"/>
        <v/>
      </c>
      <c r="JG501" t="str">
        <f t="shared" ca="1" si="542"/>
        <v/>
      </c>
      <c r="JH501" t="str">
        <f t="shared" ca="1" si="543"/>
        <v/>
      </c>
      <c r="JI501" t="str">
        <f t="shared" ca="1" si="544"/>
        <v/>
      </c>
    </row>
    <row r="502" spans="264:269" x14ac:dyDescent="0.2">
      <c r="JD502">
        <f t="shared" si="539"/>
        <v>0</v>
      </c>
      <c r="JE502">
        <f t="shared" si="540"/>
        <v>0</v>
      </c>
      <c r="JF502" t="str">
        <f t="shared" ca="1" si="541"/>
        <v/>
      </c>
      <c r="JG502" t="str">
        <f t="shared" ca="1" si="542"/>
        <v/>
      </c>
      <c r="JH502" t="str">
        <f t="shared" ca="1" si="543"/>
        <v/>
      </c>
      <c r="JI502" t="str">
        <f t="shared" ca="1" si="544"/>
        <v/>
      </c>
    </row>
    <row r="503" spans="264:269" x14ac:dyDescent="0.2">
      <c r="JD503">
        <f t="shared" si="539"/>
        <v>0</v>
      </c>
      <c r="JE503">
        <f t="shared" si="540"/>
        <v>0</v>
      </c>
      <c r="JF503" t="str">
        <f t="shared" ca="1" si="541"/>
        <v/>
      </c>
      <c r="JG503" t="str">
        <f t="shared" ca="1" si="542"/>
        <v/>
      </c>
      <c r="JH503" t="str">
        <f t="shared" ca="1" si="543"/>
        <v/>
      </c>
      <c r="JI503" t="str">
        <f t="shared" ca="1" si="544"/>
        <v/>
      </c>
    </row>
    <row r="504" spans="264:269" x14ac:dyDescent="0.2">
      <c r="JD504">
        <f t="shared" si="539"/>
        <v>0</v>
      </c>
      <c r="JE504">
        <f t="shared" si="540"/>
        <v>0</v>
      </c>
      <c r="JF504" t="str">
        <f t="shared" ca="1" si="541"/>
        <v/>
      </c>
      <c r="JG504" t="str">
        <f t="shared" ca="1" si="542"/>
        <v/>
      </c>
      <c r="JH504" t="str">
        <f t="shared" ca="1" si="543"/>
        <v/>
      </c>
      <c r="JI504" t="str">
        <f t="shared" ca="1" si="544"/>
        <v/>
      </c>
    </row>
    <row r="505" spans="264:269" x14ac:dyDescent="0.2">
      <c r="JD505">
        <f t="shared" si="539"/>
        <v>0</v>
      </c>
      <c r="JE505">
        <f t="shared" si="540"/>
        <v>0</v>
      </c>
      <c r="JF505" t="str">
        <f t="shared" ca="1" si="541"/>
        <v/>
      </c>
      <c r="JG505" t="str">
        <f t="shared" ca="1" si="542"/>
        <v/>
      </c>
      <c r="JH505" t="str">
        <f t="shared" ca="1" si="543"/>
        <v/>
      </c>
      <c r="JI505" t="str">
        <f t="shared" ca="1" si="544"/>
        <v/>
      </c>
    </row>
    <row r="506" spans="264:269" x14ac:dyDescent="0.2">
      <c r="JD506">
        <f t="shared" si="539"/>
        <v>0</v>
      </c>
      <c r="JE506">
        <f t="shared" si="540"/>
        <v>0</v>
      </c>
      <c r="JF506" t="str">
        <f t="shared" ca="1" si="541"/>
        <v/>
      </c>
      <c r="JG506" t="str">
        <f t="shared" ca="1" si="542"/>
        <v/>
      </c>
      <c r="JH506" t="str">
        <f t="shared" ca="1" si="543"/>
        <v/>
      </c>
      <c r="JI506" t="str">
        <f t="shared" ca="1" si="544"/>
        <v/>
      </c>
    </row>
    <row r="507" spans="264:269" x14ac:dyDescent="0.2">
      <c r="JD507">
        <f t="shared" si="539"/>
        <v>0</v>
      </c>
      <c r="JE507">
        <f t="shared" si="540"/>
        <v>0</v>
      </c>
      <c r="JF507" t="str">
        <f t="shared" ca="1" si="541"/>
        <v/>
      </c>
      <c r="JG507" t="str">
        <f t="shared" ca="1" si="542"/>
        <v/>
      </c>
      <c r="JH507" t="str">
        <f t="shared" ca="1" si="543"/>
        <v/>
      </c>
      <c r="JI507" t="str">
        <f t="shared" ca="1" si="544"/>
        <v/>
      </c>
    </row>
    <row r="508" spans="264:269" x14ac:dyDescent="0.2">
      <c r="JD508">
        <f t="shared" si="539"/>
        <v>0</v>
      </c>
      <c r="JE508">
        <f t="shared" si="540"/>
        <v>0</v>
      </c>
      <c r="JF508" t="str">
        <f t="shared" ca="1" si="541"/>
        <v/>
      </c>
      <c r="JG508" t="str">
        <f t="shared" ca="1" si="542"/>
        <v/>
      </c>
      <c r="JH508" t="str">
        <f t="shared" ca="1" si="543"/>
        <v/>
      </c>
      <c r="JI508" t="str">
        <f t="shared" ca="1" si="544"/>
        <v/>
      </c>
    </row>
    <row r="509" spans="264:269" x14ac:dyDescent="0.2">
      <c r="JD509">
        <f t="shared" si="539"/>
        <v>0</v>
      </c>
      <c r="JE509">
        <f t="shared" si="540"/>
        <v>0</v>
      </c>
      <c r="JF509" t="str">
        <f t="shared" ca="1" si="541"/>
        <v/>
      </c>
      <c r="JG509" t="str">
        <f t="shared" ca="1" si="542"/>
        <v/>
      </c>
      <c r="JH509" t="str">
        <f t="shared" ca="1" si="543"/>
        <v/>
      </c>
      <c r="JI509" t="str">
        <f t="shared" ca="1" si="544"/>
        <v/>
      </c>
    </row>
    <row r="510" spans="264:269" x14ac:dyDescent="0.2">
      <c r="JD510">
        <f t="shared" si="539"/>
        <v>0</v>
      </c>
      <c r="JE510">
        <f t="shared" si="540"/>
        <v>0</v>
      </c>
      <c r="JF510" t="str">
        <f t="shared" ca="1" si="541"/>
        <v/>
      </c>
      <c r="JG510" t="str">
        <f t="shared" ca="1" si="542"/>
        <v/>
      </c>
      <c r="JH510" t="str">
        <f t="shared" ca="1" si="543"/>
        <v/>
      </c>
      <c r="JI510" t="str">
        <f t="shared" ca="1" si="544"/>
        <v/>
      </c>
    </row>
    <row r="511" spans="264:269" x14ac:dyDescent="0.2">
      <c r="JD511">
        <f t="shared" si="539"/>
        <v>0</v>
      </c>
      <c r="JE511">
        <f t="shared" si="540"/>
        <v>0</v>
      </c>
      <c r="JF511" t="str">
        <f t="shared" ca="1" si="541"/>
        <v/>
      </c>
      <c r="JG511" t="str">
        <f t="shared" ca="1" si="542"/>
        <v/>
      </c>
      <c r="JH511" t="str">
        <f t="shared" ca="1" si="543"/>
        <v/>
      </c>
      <c r="JI511" t="str">
        <f t="shared" ca="1" si="544"/>
        <v/>
      </c>
    </row>
    <row r="512" spans="264:269" x14ac:dyDescent="0.2">
      <c r="JD512">
        <f t="shared" si="539"/>
        <v>0</v>
      </c>
      <c r="JE512">
        <f t="shared" si="540"/>
        <v>0</v>
      </c>
      <c r="JF512" t="str">
        <f t="shared" ca="1" si="541"/>
        <v/>
      </c>
      <c r="JG512" t="str">
        <f t="shared" ca="1" si="542"/>
        <v/>
      </c>
      <c r="JH512" t="str">
        <f t="shared" ca="1" si="543"/>
        <v/>
      </c>
      <c r="JI512" t="str">
        <f t="shared" ca="1" si="544"/>
        <v/>
      </c>
    </row>
    <row r="513" spans="264:269" x14ac:dyDescent="0.2">
      <c r="JD513">
        <f t="shared" si="539"/>
        <v>0</v>
      </c>
      <c r="JE513">
        <f t="shared" si="540"/>
        <v>0</v>
      </c>
      <c r="JF513" t="str">
        <f t="shared" ca="1" si="541"/>
        <v/>
      </c>
      <c r="JG513" t="str">
        <f t="shared" ca="1" si="542"/>
        <v/>
      </c>
      <c r="JH513" t="str">
        <f t="shared" ca="1" si="543"/>
        <v/>
      </c>
      <c r="JI513" t="str">
        <f t="shared" ca="1" si="544"/>
        <v/>
      </c>
    </row>
    <row r="514" spans="264:269" x14ac:dyDescent="0.2">
      <c r="JD514">
        <f t="shared" si="539"/>
        <v>0</v>
      </c>
      <c r="JE514">
        <f t="shared" si="540"/>
        <v>0</v>
      </c>
      <c r="JF514" t="str">
        <f t="shared" ca="1" si="541"/>
        <v/>
      </c>
      <c r="JG514" t="str">
        <f t="shared" ca="1" si="542"/>
        <v/>
      </c>
      <c r="JH514" t="str">
        <f t="shared" ca="1" si="543"/>
        <v/>
      </c>
      <c r="JI514" t="str">
        <f t="shared" ca="1" si="544"/>
        <v/>
      </c>
    </row>
    <row r="515" spans="264:269" x14ac:dyDescent="0.2">
      <c r="JD515">
        <f t="shared" si="539"/>
        <v>0</v>
      </c>
      <c r="JE515">
        <f t="shared" si="540"/>
        <v>0</v>
      </c>
      <c r="JF515" t="str">
        <f t="shared" ca="1" si="541"/>
        <v/>
      </c>
      <c r="JG515" t="str">
        <f t="shared" ca="1" si="542"/>
        <v/>
      </c>
      <c r="JH515" t="str">
        <f t="shared" ca="1" si="543"/>
        <v/>
      </c>
      <c r="JI515" t="str">
        <f t="shared" ca="1" si="544"/>
        <v/>
      </c>
    </row>
    <row r="516" spans="264:269" x14ac:dyDescent="0.2">
      <c r="JD516">
        <f t="shared" si="539"/>
        <v>0</v>
      </c>
      <c r="JE516">
        <f t="shared" si="540"/>
        <v>0</v>
      </c>
      <c r="JF516" t="str">
        <f t="shared" ca="1" si="541"/>
        <v/>
      </c>
      <c r="JG516" t="str">
        <f t="shared" ca="1" si="542"/>
        <v/>
      </c>
      <c r="JH516" t="str">
        <f t="shared" ca="1" si="543"/>
        <v/>
      </c>
      <c r="JI516" t="str">
        <f t="shared" ca="1" si="544"/>
        <v/>
      </c>
    </row>
    <row r="517" spans="264:269" x14ac:dyDescent="0.2">
      <c r="JD517">
        <f t="shared" si="539"/>
        <v>0</v>
      </c>
      <c r="JE517">
        <f t="shared" si="540"/>
        <v>0</v>
      </c>
      <c r="JF517" t="str">
        <f t="shared" ca="1" si="541"/>
        <v/>
      </c>
      <c r="JG517" t="str">
        <f t="shared" ca="1" si="542"/>
        <v/>
      </c>
      <c r="JH517" t="str">
        <f t="shared" ca="1" si="543"/>
        <v/>
      </c>
      <c r="JI517" t="str">
        <f t="shared" ca="1" si="544"/>
        <v/>
      </c>
    </row>
    <row r="518" spans="264:269" x14ac:dyDescent="0.2">
      <c r="JD518">
        <f t="shared" si="539"/>
        <v>0</v>
      </c>
      <c r="JE518">
        <f t="shared" si="540"/>
        <v>0</v>
      </c>
      <c r="JF518" t="str">
        <f t="shared" ca="1" si="541"/>
        <v/>
      </c>
      <c r="JG518" t="str">
        <f t="shared" ca="1" si="542"/>
        <v/>
      </c>
      <c r="JH518" t="str">
        <f t="shared" ca="1" si="543"/>
        <v/>
      </c>
      <c r="JI518" t="str">
        <f t="shared" ca="1" si="544"/>
        <v/>
      </c>
    </row>
    <row r="519" spans="264:269" x14ac:dyDescent="0.2">
      <c r="JD519">
        <f t="shared" si="539"/>
        <v>0</v>
      </c>
      <c r="JE519">
        <f t="shared" si="540"/>
        <v>0</v>
      </c>
      <c r="JF519" t="str">
        <f t="shared" ca="1" si="541"/>
        <v/>
      </c>
      <c r="JG519" t="str">
        <f t="shared" ca="1" si="542"/>
        <v/>
      </c>
      <c r="JH519" t="str">
        <f t="shared" ca="1" si="543"/>
        <v/>
      </c>
      <c r="JI519" t="str">
        <f t="shared" ca="1" si="544"/>
        <v/>
      </c>
    </row>
    <row r="520" spans="264:269" x14ac:dyDescent="0.2">
      <c r="JD520">
        <f t="shared" si="539"/>
        <v>0</v>
      </c>
      <c r="JE520">
        <f t="shared" si="540"/>
        <v>0</v>
      </c>
      <c r="JF520" t="str">
        <f t="shared" ca="1" si="541"/>
        <v/>
      </c>
      <c r="JG520" t="str">
        <f t="shared" ca="1" si="542"/>
        <v/>
      </c>
      <c r="JH520" t="str">
        <f t="shared" ca="1" si="543"/>
        <v/>
      </c>
      <c r="JI520" t="str">
        <f t="shared" ca="1" si="544"/>
        <v/>
      </c>
    </row>
    <row r="521" spans="264:269" x14ac:dyDescent="0.2">
      <c r="JD521">
        <f t="shared" si="539"/>
        <v>0</v>
      </c>
      <c r="JE521">
        <f t="shared" si="540"/>
        <v>0</v>
      </c>
      <c r="JF521" t="str">
        <f t="shared" ca="1" si="541"/>
        <v/>
      </c>
      <c r="JG521" t="str">
        <f t="shared" ca="1" si="542"/>
        <v/>
      </c>
      <c r="JH521" t="str">
        <f t="shared" ca="1" si="543"/>
        <v/>
      </c>
      <c r="JI521" t="str">
        <f t="shared" ca="1" si="544"/>
        <v/>
      </c>
    </row>
    <row r="522" spans="264:269" x14ac:dyDescent="0.2">
      <c r="JD522">
        <f t="shared" si="539"/>
        <v>0</v>
      </c>
      <c r="JE522">
        <f t="shared" si="540"/>
        <v>0</v>
      </c>
      <c r="JF522" t="str">
        <f t="shared" ca="1" si="541"/>
        <v/>
      </c>
      <c r="JG522" t="str">
        <f t="shared" ca="1" si="542"/>
        <v/>
      </c>
      <c r="JH522" t="str">
        <f t="shared" ca="1" si="543"/>
        <v/>
      </c>
      <c r="JI522" t="str">
        <f t="shared" ca="1" si="544"/>
        <v/>
      </c>
    </row>
    <row r="523" spans="264:269" x14ac:dyDescent="0.2">
      <c r="JD523">
        <f t="shared" si="539"/>
        <v>0</v>
      </c>
      <c r="JE523">
        <f t="shared" si="540"/>
        <v>0</v>
      </c>
      <c r="JF523" t="str">
        <f t="shared" ca="1" si="541"/>
        <v/>
      </c>
      <c r="JG523" t="str">
        <f t="shared" ca="1" si="542"/>
        <v/>
      </c>
      <c r="JH523" t="str">
        <f t="shared" ca="1" si="543"/>
        <v/>
      </c>
      <c r="JI523" t="str">
        <f t="shared" ca="1" si="544"/>
        <v/>
      </c>
    </row>
    <row r="524" spans="264:269" x14ac:dyDescent="0.2">
      <c r="JD524">
        <f t="shared" si="539"/>
        <v>0</v>
      </c>
      <c r="JE524">
        <f t="shared" si="540"/>
        <v>0</v>
      </c>
      <c r="JF524" t="str">
        <f t="shared" ca="1" si="541"/>
        <v/>
      </c>
      <c r="JG524" t="str">
        <f t="shared" ca="1" si="542"/>
        <v/>
      </c>
      <c r="JH524" t="str">
        <f t="shared" ca="1" si="543"/>
        <v/>
      </c>
      <c r="JI524" t="str">
        <f t="shared" ca="1" si="544"/>
        <v/>
      </c>
    </row>
    <row r="525" spans="264:269" x14ac:dyDescent="0.2">
      <c r="JD525">
        <f t="shared" si="539"/>
        <v>0</v>
      </c>
      <c r="JE525">
        <f t="shared" si="540"/>
        <v>0</v>
      </c>
      <c r="JF525" t="str">
        <f t="shared" ca="1" si="541"/>
        <v/>
      </c>
      <c r="JG525" t="str">
        <f t="shared" ca="1" si="542"/>
        <v/>
      </c>
      <c r="JH525" t="str">
        <f t="shared" ca="1" si="543"/>
        <v/>
      </c>
      <c r="JI525" t="str">
        <f t="shared" ca="1" si="544"/>
        <v/>
      </c>
    </row>
    <row r="526" spans="264:269" x14ac:dyDescent="0.2">
      <c r="JD526">
        <f t="shared" si="539"/>
        <v>0</v>
      </c>
      <c r="JE526">
        <f t="shared" si="540"/>
        <v>0</v>
      </c>
      <c r="JF526" t="str">
        <f t="shared" ca="1" si="541"/>
        <v/>
      </c>
      <c r="JG526" t="str">
        <f t="shared" ca="1" si="542"/>
        <v/>
      </c>
      <c r="JH526" t="str">
        <f t="shared" ca="1" si="543"/>
        <v/>
      </c>
      <c r="JI526" t="str">
        <f t="shared" ca="1" si="544"/>
        <v/>
      </c>
    </row>
    <row r="527" spans="264:269" x14ac:dyDescent="0.2">
      <c r="JD527">
        <f t="shared" si="539"/>
        <v>0</v>
      </c>
      <c r="JE527">
        <f t="shared" si="540"/>
        <v>0</v>
      </c>
      <c r="JF527" t="str">
        <f t="shared" ca="1" si="541"/>
        <v/>
      </c>
      <c r="JG527" t="str">
        <f t="shared" ca="1" si="542"/>
        <v/>
      </c>
      <c r="JH527" t="str">
        <f t="shared" ca="1" si="543"/>
        <v/>
      </c>
      <c r="JI527" t="str">
        <f t="shared" ca="1" si="544"/>
        <v/>
      </c>
    </row>
    <row r="528" spans="264:269" x14ac:dyDescent="0.2">
      <c r="JD528">
        <f t="shared" si="539"/>
        <v>0</v>
      </c>
      <c r="JE528">
        <f t="shared" si="540"/>
        <v>0</v>
      </c>
      <c r="JF528" t="str">
        <f t="shared" ca="1" si="541"/>
        <v/>
      </c>
      <c r="JG528" t="str">
        <f t="shared" ca="1" si="542"/>
        <v/>
      </c>
      <c r="JH528" t="str">
        <f t="shared" ca="1" si="543"/>
        <v/>
      </c>
      <c r="JI528" t="str">
        <f t="shared" ca="1" si="544"/>
        <v/>
      </c>
    </row>
    <row r="529" spans="264:269" x14ac:dyDescent="0.2">
      <c r="JD529">
        <f t="shared" si="539"/>
        <v>0</v>
      </c>
      <c r="JE529">
        <f t="shared" si="540"/>
        <v>0</v>
      </c>
      <c r="JF529" t="str">
        <f t="shared" ca="1" si="541"/>
        <v/>
      </c>
      <c r="JG529" t="str">
        <f t="shared" ca="1" si="542"/>
        <v/>
      </c>
      <c r="JH529" t="str">
        <f t="shared" ca="1" si="543"/>
        <v/>
      </c>
      <c r="JI529" t="str">
        <f t="shared" ca="1" si="544"/>
        <v/>
      </c>
    </row>
    <row r="530" spans="264:269" x14ac:dyDescent="0.2">
      <c r="JD530">
        <f t="shared" si="539"/>
        <v>0</v>
      </c>
      <c r="JE530">
        <f t="shared" si="540"/>
        <v>0</v>
      </c>
      <c r="JF530" t="str">
        <f t="shared" ca="1" si="541"/>
        <v/>
      </c>
      <c r="JG530" t="str">
        <f t="shared" ca="1" si="542"/>
        <v/>
      </c>
      <c r="JH530" t="str">
        <f t="shared" ca="1" si="543"/>
        <v/>
      </c>
      <c r="JI530" t="str">
        <f t="shared" ca="1" si="544"/>
        <v/>
      </c>
    </row>
    <row r="531" spans="264:269" x14ac:dyDescent="0.2">
      <c r="JD531">
        <f t="shared" si="539"/>
        <v>0</v>
      </c>
      <c r="JE531">
        <f t="shared" si="540"/>
        <v>0</v>
      </c>
      <c r="JF531" t="str">
        <f t="shared" ca="1" si="541"/>
        <v/>
      </c>
      <c r="JG531" t="str">
        <f t="shared" ca="1" si="542"/>
        <v/>
      </c>
      <c r="JH531" t="str">
        <f t="shared" ca="1" si="543"/>
        <v/>
      </c>
      <c r="JI531" t="str">
        <f t="shared" ca="1" si="544"/>
        <v/>
      </c>
    </row>
    <row r="532" spans="264:269" x14ac:dyDescent="0.2">
      <c r="JD532">
        <f t="shared" si="539"/>
        <v>0</v>
      </c>
      <c r="JE532">
        <f t="shared" si="540"/>
        <v>0</v>
      </c>
      <c r="JF532" t="str">
        <f t="shared" ca="1" si="541"/>
        <v/>
      </c>
      <c r="JG532" t="str">
        <f t="shared" ca="1" si="542"/>
        <v/>
      </c>
      <c r="JH532" t="str">
        <f t="shared" ca="1" si="543"/>
        <v/>
      </c>
      <c r="JI532" t="str">
        <f t="shared" ca="1" si="544"/>
        <v/>
      </c>
    </row>
    <row r="533" spans="264:269" x14ac:dyDescent="0.2">
      <c r="JD533">
        <f t="shared" si="539"/>
        <v>0</v>
      </c>
      <c r="JE533">
        <f t="shared" si="540"/>
        <v>0</v>
      </c>
      <c r="JF533" t="str">
        <f t="shared" ca="1" si="541"/>
        <v/>
      </c>
      <c r="JG533" t="str">
        <f t="shared" ca="1" si="542"/>
        <v/>
      </c>
      <c r="JH533" t="str">
        <f t="shared" ca="1" si="543"/>
        <v/>
      </c>
      <c r="JI533" t="str">
        <f t="shared" ca="1" si="544"/>
        <v/>
      </c>
    </row>
    <row r="534" spans="264:269" x14ac:dyDescent="0.2">
      <c r="JD534">
        <f t="shared" si="539"/>
        <v>0</v>
      </c>
      <c r="JE534">
        <f t="shared" si="540"/>
        <v>0</v>
      </c>
      <c r="JF534" t="str">
        <f t="shared" ca="1" si="541"/>
        <v/>
      </c>
      <c r="JG534" t="str">
        <f t="shared" ca="1" si="542"/>
        <v/>
      </c>
      <c r="JH534" t="str">
        <f t="shared" ca="1" si="543"/>
        <v/>
      </c>
      <c r="JI534" t="str">
        <f t="shared" ca="1" si="544"/>
        <v/>
      </c>
    </row>
    <row r="535" spans="264:269" x14ac:dyDescent="0.2">
      <c r="JD535">
        <f t="shared" si="539"/>
        <v>0</v>
      </c>
      <c r="JE535">
        <f t="shared" si="540"/>
        <v>0</v>
      </c>
      <c r="JF535" t="str">
        <f t="shared" ca="1" si="541"/>
        <v/>
      </c>
      <c r="JG535" t="str">
        <f t="shared" ca="1" si="542"/>
        <v/>
      </c>
      <c r="JH535" t="str">
        <f t="shared" ca="1" si="543"/>
        <v/>
      </c>
      <c r="JI535" t="str">
        <f t="shared" ca="1" si="544"/>
        <v/>
      </c>
    </row>
    <row r="536" spans="264:269" x14ac:dyDescent="0.2">
      <c r="JD536">
        <f t="shared" si="539"/>
        <v>0</v>
      </c>
      <c r="JE536">
        <f t="shared" si="540"/>
        <v>0</v>
      </c>
      <c r="JF536" t="str">
        <f t="shared" ca="1" si="541"/>
        <v/>
      </c>
      <c r="JG536" t="str">
        <f t="shared" ca="1" si="542"/>
        <v/>
      </c>
      <c r="JH536" t="str">
        <f t="shared" ca="1" si="543"/>
        <v/>
      </c>
      <c r="JI536" t="str">
        <f t="shared" ca="1" si="544"/>
        <v/>
      </c>
    </row>
    <row r="537" spans="264:269" x14ac:dyDescent="0.2">
      <c r="JD537">
        <f t="shared" si="539"/>
        <v>0</v>
      </c>
      <c r="JE537">
        <f t="shared" si="540"/>
        <v>0</v>
      </c>
      <c r="JF537" t="str">
        <f t="shared" ca="1" si="541"/>
        <v/>
      </c>
      <c r="JG537" t="str">
        <f t="shared" ca="1" si="542"/>
        <v/>
      </c>
      <c r="JH537" t="str">
        <f t="shared" ca="1" si="543"/>
        <v/>
      </c>
      <c r="JI537" t="str">
        <f t="shared" ca="1" si="544"/>
        <v/>
      </c>
    </row>
    <row r="538" spans="264:269" x14ac:dyDescent="0.2">
      <c r="JD538">
        <f t="shared" si="539"/>
        <v>0</v>
      </c>
      <c r="JE538">
        <f t="shared" si="540"/>
        <v>0</v>
      </c>
      <c r="JF538" t="str">
        <f t="shared" ca="1" si="541"/>
        <v/>
      </c>
      <c r="JG538" t="str">
        <f t="shared" ca="1" si="542"/>
        <v/>
      </c>
      <c r="JH538" t="str">
        <f t="shared" ca="1" si="543"/>
        <v/>
      </c>
      <c r="JI538" t="str">
        <f t="shared" ca="1" si="544"/>
        <v/>
      </c>
    </row>
    <row r="539" spans="264:269" x14ac:dyDescent="0.2">
      <c r="JD539">
        <f t="shared" si="539"/>
        <v>0</v>
      </c>
      <c r="JE539">
        <f t="shared" si="540"/>
        <v>0</v>
      </c>
      <c r="JF539" t="str">
        <f t="shared" ca="1" si="541"/>
        <v/>
      </c>
      <c r="JG539" t="str">
        <f t="shared" ca="1" si="542"/>
        <v/>
      </c>
      <c r="JH539" t="str">
        <f t="shared" ca="1" si="543"/>
        <v/>
      </c>
      <c r="JI539" t="str">
        <f t="shared" ca="1" si="544"/>
        <v/>
      </c>
    </row>
    <row r="540" spans="264:269" x14ac:dyDescent="0.2">
      <c r="JD540">
        <f t="shared" ref="JD540:JD603" si="545">IF(JD539&lt;&gt;0,JD539-1,0)</f>
        <v>0</v>
      </c>
      <c r="JE540">
        <f t="shared" ref="JE540:JE603" si="546">IF(JD540&lt;&gt;0,JE539+1,0)</f>
        <v>0</v>
      </c>
      <c r="JF540" t="str">
        <f t="shared" ref="JF540:JF603" ca="1" si="547">IF(ScenarioType&lt;&gt;"ALL",IF(ISERROR(IF(INDIRECT("SCENARIOMETA!B"&amp;JE540)=ScenarioType,INDIRECT("SCENARIOMETA!A"&amp;JE540)," ")),"",IF(INDIRECT("SCENARIOMETA!B"&amp;JE540)=ScenarioType,INDIRECT("SCENARIOMETA!A"&amp;JE540)," ")),IF(JD540&lt;&gt;0,INDIRECT("SCENARIOMETA!A"&amp;JE540),""))</f>
        <v/>
      </c>
      <c r="JG540" t="str">
        <f t="shared" ref="JG540:JG603" ca="1" si="548">IF(ScenarioType&lt;&gt;"ALL",IF(ISERROR(IF(INDIRECT("SCENARIOMETA!B"&amp;JE540)=ScenarioType,INDIRECT("SCENARIOMETA!B"&amp;JE540)," ")),"",IF(INDIRECT("SCENARIOMETA!B"&amp;JE540)=ScenarioType,INDIRECT("SCENARIOMETA!B"&amp;JE540)," ")),IF(JD540&lt;&gt;0,INDIRECT("SCENARIOMETA!B"&amp;JE540),""))</f>
        <v/>
      </c>
      <c r="JH540" t="str">
        <f t="shared" ref="JH540:JH603" ca="1" si="549">IF(ScenarioType&lt;&gt;"ALL",IF(ISERROR(IF(INDIRECT("SCENARIOMETA!B"&amp;JE540)=ScenarioType,INDIRECT("SCENARIOMETA!H"&amp;JE540)," ")),"",IF(INDIRECT("SCENARIOMETA!B"&amp;JE540)=ScenarioType,INDIRECT("SCENARIOMETA!H"&amp;JE540)," ")+14),IF(JD540&lt;&gt;0,INDIRECT("SCENARIOMETA!H"&amp;JE540)+14,""))</f>
        <v/>
      </c>
      <c r="JI540" t="str">
        <f t="shared" ref="JI540:JI603" ca="1" si="550">IF(ScenarioType&lt;&gt;"ALL",IF(ISERROR(IF(INDIRECT("SCENARIOMETA!B"&amp;JE540)=ScenarioType,INDIRECT("SCENARIOMETA!E"&amp;JE540)," ")),"",IF(INDIRECT("SCENARIOMETA!B"&amp;JE540)=ScenarioType,INDIRECT("SCENARIOMETA!E"&amp;JE540)," ")+14),IF(JD540&lt;&gt;0,INDIRECT("SCENARIOMETA!E"&amp;JE540)+14,""))</f>
        <v/>
      </c>
    </row>
    <row r="541" spans="264:269" x14ac:dyDescent="0.2">
      <c r="JD541">
        <f t="shared" si="545"/>
        <v>0</v>
      </c>
      <c r="JE541">
        <f t="shared" si="546"/>
        <v>0</v>
      </c>
      <c r="JF541" t="str">
        <f t="shared" ca="1" si="547"/>
        <v/>
      </c>
      <c r="JG541" t="str">
        <f t="shared" ca="1" si="548"/>
        <v/>
      </c>
      <c r="JH541" t="str">
        <f t="shared" ca="1" si="549"/>
        <v/>
      </c>
      <c r="JI541" t="str">
        <f t="shared" ca="1" si="550"/>
        <v/>
      </c>
    </row>
    <row r="542" spans="264:269" x14ac:dyDescent="0.2">
      <c r="JD542">
        <f t="shared" si="545"/>
        <v>0</v>
      </c>
      <c r="JE542">
        <f t="shared" si="546"/>
        <v>0</v>
      </c>
      <c r="JF542" t="str">
        <f t="shared" ca="1" si="547"/>
        <v/>
      </c>
      <c r="JG542" t="str">
        <f t="shared" ca="1" si="548"/>
        <v/>
      </c>
      <c r="JH542" t="str">
        <f t="shared" ca="1" si="549"/>
        <v/>
      </c>
      <c r="JI542" t="str">
        <f t="shared" ca="1" si="550"/>
        <v/>
      </c>
    </row>
    <row r="543" spans="264:269" x14ac:dyDescent="0.2">
      <c r="JD543">
        <f t="shared" si="545"/>
        <v>0</v>
      </c>
      <c r="JE543">
        <f t="shared" si="546"/>
        <v>0</v>
      </c>
      <c r="JF543" t="str">
        <f t="shared" ca="1" si="547"/>
        <v/>
      </c>
      <c r="JG543" t="str">
        <f t="shared" ca="1" si="548"/>
        <v/>
      </c>
      <c r="JH543" t="str">
        <f t="shared" ca="1" si="549"/>
        <v/>
      </c>
      <c r="JI543" t="str">
        <f t="shared" ca="1" si="550"/>
        <v/>
      </c>
    </row>
    <row r="544" spans="264:269" x14ac:dyDescent="0.2">
      <c r="JD544">
        <f t="shared" si="545"/>
        <v>0</v>
      </c>
      <c r="JE544">
        <f t="shared" si="546"/>
        <v>0</v>
      </c>
      <c r="JF544" t="str">
        <f t="shared" ca="1" si="547"/>
        <v/>
      </c>
      <c r="JG544" t="str">
        <f t="shared" ca="1" si="548"/>
        <v/>
      </c>
      <c r="JH544" t="str">
        <f t="shared" ca="1" si="549"/>
        <v/>
      </c>
      <c r="JI544" t="str">
        <f t="shared" ca="1" si="550"/>
        <v/>
      </c>
    </row>
    <row r="545" spans="264:269" x14ac:dyDescent="0.2">
      <c r="JD545">
        <f t="shared" si="545"/>
        <v>0</v>
      </c>
      <c r="JE545">
        <f t="shared" si="546"/>
        <v>0</v>
      </c>
      <c r="JF545" t="str">
        <f t="shared" ca="1" si="547"/>
        <v/>
      </c>
      <c r="JG545" t="str">
        <f t="shared" ca="1" si="548"/>
        <v/>
      </c>
      <c r="JH545" t="str">
        <f t="shared" ca="1" si="549"/>
        <v/>
      </c>
      <c r="JI545" t="str">
        <f t="shared" ca="1" si="550"/>
        <v/>
      </c>
    </row>
    <row r="546" spans="264:269" x14ac:dyDescent="0.2">
      <c r="JD546">
        <f t="shared" si="545"/>
        <v>0</v>
      </c>
      <c r="JE546">
        <f t="shared" si="546"/>
        <v>0</v>
      </c>
      <c r="JF546" t="str">
        <f t="shared" ca="1" si="547"/>
        <v/>
      </c>
      <c r="JG546" t="str">
        <f t="shared" ca="1" si="548"/>
        <v/>
      </c>
      <c r="JH546" t="str">
        <f t="shared" ca="1" si="549"/>
        <v/>
      </c>
      <c r="JI546" t="str">
        <f t="shared" ca="1" si="550"/>
        <v/>
      </c>
    </row>
    <row r="547" spans="264:269" x14ac:dyDescent="0.2">
      <c r="JD547">
        <f t="shared" si="545"/>
        <v>0</v>
      </c>
      <c r="JE547">
        <f t="shared" si="546"/>
        <v>0</v>
      </c>
      <c r="JF547" t="str">
        <f t="shared" ca="1" si="547"/>
        <v/>
      </c>
      <c r="JG547" t="str">
        <f t="shared" ca="1" si="548"/>
        <v/>
      </c>
      <c r="JH547" t="str">
        <f t="shared" ca="1" si="549"/>
        <v/>
      </c>
      <c r="JI547" t="str">
        <f t="shared" ca="1" si="550"/>
        <v/>
      </c>
    </row>
    <row r="548" spans="264:269" x14ac:dyDescent="0.2">
      <c r="JD548">
        <f t="shared" si="545"/>
        <v>0</v>
      </c>
      <c r="JE548">
        <f t="shared" si="546"/>
        <v>0</v>
      </c>
      <c r="JF548" t="str">
        <f t="shared" ca="1" si="547"/>
        <v/>
      </c>
      <c r="JG548" t="str">
        <f t="shared" ca="1" si="548"/>
        <v/>
      </c>
      <c r="JH548" t="str">
        <f t="shared" ca="1" si="549"/>
        <v/>
      </c>
      <c r="JI548" t="str">
        <f t="shared" ca="1" si="550"/>
        <v/>
      </c>
    </row>
    <row r="549" spans="264:269" x14ac:dyDescent="0.2">
      <c r="JD549">
        <f t="shared" si="545"/>
        <v>0</v>
      </c>
      <c r="JE549">
        <f t="shared" si="546"/>
        <v>0</v>
      </c>
      <c r="JF549" t="str">
        <f t="shared" ca="1" si="547"/>
        <v/>
      </c>
      <c r="JG549" t="str">
        <f t="shared" ca="1" si="548"/>
        <v/>
      </c>
      <c r="JH549" t="str">
        <f t="shared" ca="1" si="549"/>
        <v/>
      </c>
      <c r="JI549" t="str">
        <f t="shared" ca="1" si="550"/>
        <v/>
      </c>
    </row>
    <row r="550" spans="264:269" x14ac:dyDescent="0.2">
      <c r="JD550">
        <f t="shared" si="545"/>
        <v>0</v>
      </c>
      <c r="JE550">
        <f t="shared" si="546"/>
        <v>0</v>
      </c>
      <c r="JF550" t="str">
        <f t="shared" ca="1" si="547"/>
        <v/>
      </c>
      <c r="JG550" t="str">
        <f t="shared" ca="1" si="548"/>
        <v/>
      </c>
      <c r="JH550" t="str">
        <f t="shared" ca="1" si="549"/>
        <v/>
      </c>
      <c r="JI550" t="str">
        <f t="shared" ca="1" si="550"/>
        <v/>
      </c>
    </row>
    <row r="551" spans="264:269" x14ac:dyDescent="0.2">
      <c r="JD551">
        <f t="shared" si="545"/>
        <v>0</v>
      </c>
      <c r="JE551">
        <f t="shared" si="546"/>
        <v>0</v>
      </c>
      <c r="JF551" t="str">
        <f t="shared" ca="1" si="547"/>
        <v/>
      </c>
      <c r="JG551" t="str">
        <f t="shared" ca="1" si="548"/>
        <v/>
      </c>
      <c r="JH551" t="str">
        <f t="shared" ca="1" si="549"/>
        <v/>
      </c>
      <c r="JI551" t="str">
        <f t="shared" ca="1" si="550"/>
        <v/>
      </c>
    </row>
    <row r="552" spans="264:269" x14ac:dyDescent="0.2">
      <c r="JD552">
        <f t="shared" si="545"/>
        <v>0</v>
      </c>
      <c r="JE552">
        <f t="shared" si="546"/>
        <v>0</v>
      </c>
      <c r="JF552" t="str">
        <f t="shared" ca="1" si="547"/>
        <v/>
      </c>
      <c r="JG552" t="str">
        <f t="shared" ca="1" si="548"/>
        <v/>
      </c>
      <c r="JH552" t="str">
        <f t="shared" ca="1" si="549"/>
        <v/>
      </c>
      <c r="JI552" t="str">
        <f t="shared" ca="1" si="550"/>
        <v/>
      </c>
    </row>
    <row r="553" spans="264:269" x14ac:dyDescent="0.2">
      <c r="JD553">
        <f t="shared" si="545"/>
        <v>0</v>
      </c>
      <c r="JE553">
        <f t="shared" si="546"/>
        <v>0</v>
      </c>
      <c r="JF553" t="str">
        <f t="shared" ca="1" si="547"/>
        <v/>
      </c>
      <c r="JG553" t="str">
        <f t="shared" ca="1" si="548"/>
        <v/>
      </c>
      <c r="JH553" t="str">
        <f t="shared" ca="1" si="549"/>
        <v/>
      </c>
      <c r="JI553" t="str">
        <f t="shared" ca="1" si="550"/>
        <v/>
      </c>
    </row>
    <row r="554" spans="264:269" x14ac:dyDescent="0.2">
      <c r="JD554">
        <f t="shared" si="545"/>
        <v>0</v>
      </c>
      <c r="JE554">
        <f t="shared" si="546"/>
        <v>0</v>
      </c>
      <c r="JF554" t="str">
        <f t="shared" ca="1" si="547"/>
        <v/>
      </c>
      <c r="JG554" t="str">
        <f t="shared" ca="1" si="548"/>
        <v/>
      </c>
      <c r="JH554" t="str">
        <f t="shared" ca="1" si="549"/>
        <v/>
      </c>
      <c r="JI554" t="str">
        <f t="shared" ca="1" si="550"/>
        <v/>
      </c>
    </row>
    <row r="555" spans="264:269" x14ac:dyDescent="0.2">
      <c r="JD555">
        <f t="shared" si="545"/>
        <v>0</v>
      </c>
      <c r="JE555">
        <f t="shared" si="546"/>
        <v>0</v>
      </c>
      <c r="JF555" t="str">
        <f t="shared" ca="1" si="547"/>
        <v/>
      </c>
      <c r="JG555" t="str">
        <f t="shared" ca="1" si="548"/>
        <v/>
      </c>
      <c r="JH555" t="str">
        <f t="shared" ca="1" si="549"/>
        <v/>
      </c>
      <c r="JI555" t="str">
        <f t="shared" ca="1" si="550"/>
        <v/>
      </c>
    </row>
    <row r="556" spans="264:269" x14ac:dyDescent="0.2">
      <c r="JD556">
        <f t="shared" si="545"/>
        <v>0</v>
      </c>
      <c r="JE556">
        <f t="shared" si="546"/>
        <v>0</v>
      </c>
      <c r="JF556" t="str">
        <f t="shared" ca="1" si="547"/>
        <v/>
      </c>
      <c r="JG556" t="str">
        <f t="shared" ca="1" si="548"/>
        <v/>
      </c>
      <c r="JH556" t="str">
        <f t="shared" ca="1" si="549"/>
        <v/>
      </c>
      <c r="JI556" t="str">
        <f t="shared" ca="1" si="550"/>
        <v/>
      </c>
    </row>
    <row r="557" spans="264:269" x14ac:dyDescent="0.2">
      <c r="JD557">
        <f t="shared" si="545"/>
        <v>0</v>
      </c>
      <c r="JE557">
        <f t="shared" si="546"/>
        <v>0</v>
      </c>
      <c r="JF557" t="str">
        <f t="shared" ca="1" si="547"/>
        <v/>
      </c>
      <c r="JG557" t="str">
        <f t="shared" ca="1" si="548"/>
        <v/>
      </c>
      <c r="JH557" t="str">
        <f t="shared" ca="1" si="549"/>
        <v/>
      </c>
      <c r="JI557" t="str">
        <f t="shared" ca="1" si="550"/>
        <v/>
      </c>
    </row>
    <row r="558" spans="264:269" x14ac:dyDescent="0.2">
      <c r="JD558">
        <f t="shared" si="545"/>
        <v>0</v>
      </c>
      <c r="JE558">
        <f t="shared" si="546"/>
        <v>0</v>
      </c>
      <c r="JF558" t="str">
        <f t="shared" ca="1" si="547"/>
        <v/>
      </c>
      <c r="JG558" t="str">
        <f t="shared" ca="1" si="548"/>
        <v/>
      </c>
      <c r="JH558" t="str">
        <f t="shared" ca="1" si="549"/>
        <v/>
      </c>
      <c r="JI558" t="str">
        <f t="shared" ca="1" si="550"/>
        <v/>
      </c>
    </row>
    <row r="559" spans="264:269" x14ac:dyDescent="0.2">
      <c r="JD559">
        <f t="shared" si="545"/>
        <v>0</v>
      </c>
      <c r="JE559">
        <f t="shared" si="546"/>
        <v>0</v>
      </c>
      <c r="JF559" t="str">
        <f t="shared" ca="1" si="547"/>
        <v/>
      </c>
      <c r="JG559" t="str">
        <f t="shared" ca="1" si="548"/>
        <v/>
      </c>
      <c r="JH559" t="str">
        <f t="shared" ca="1" si="549"/>
        <v/>
      </c>
      <c r="JI559" t="str">
        <f t="shared" ca="1" si="550"/>
        <v/>
      </c>
    </row>
    <row r="560" spans="264:269" x14ac:dyDescent="0.2">
      <c r="JD560">
        <f t="shared" si="545"/>
        <v>0</v>
      </c>
      <c r="JE560">
        <f t="shared" si="546"/>
        <v>0</v>
      </c>
      <c r="JF560" t="str">
        <f t="shared" ca="1" si="547"/>
        <v/>
      </c>
      <c r="JG560" t="str">
        <f t="shared" ca="1" si="548"/>
        <v/>
      </c>
      <c r="JH560" t="str">
        <f t="shared" ca="1" si="549"/>
        <v/>
      </c>
      <c r="JI560" t="str">
        <f t="shared" ca="1" si="550"/>
        <v/>
      </c>
    </row>
    <row r="561" spans="264:269" x14ac:dyDescent="0.2">
      <c r="JD561">
        <f t="shared" si="545"/>
        <v>0</v>
      </c>
      <c r="JE561">
        <f t="shared" si="546"/>
        <v>0</v>
      </c>
      <c r="JF561" t="str">
        <f t="shared" ca="1" si="547"/>
        <v/>
      </c>
      <c r="JG561" t="str">
        <f t="shared" ca="1" si="548"/>
        <v/>
      </c>
      <c r="JH561" t="str">
        <f t="shared" ca="1" si="549"/>
        <v/>
      </c>
      <c r="JI561" t="str">
        <f t="shared" ca="1" si="550"/>
        <v/>
      </c>
    </row>
    <row r="562" spans="264:269" x14ac:dyDescent="0.2">
      <c r="JD562">
        <f t="shared" si="545"/>
        <v>0</v>
      </c>
      <c r="JE562">
        <f t="shared" si="546"/>
        <v>0</v>
      </c>
      <c r="JF562" t="str">
        <f t="shared" ca="1" si="547"/>
        <v/>
      </c>
      <c r="JG562" t="str">
        <f t="shared" ca="1" si="548"/>
        <v/>
      </c>
      <c r="JH562" t="str">
        <f t="shared" ca="1" si="549"/>
        <v/>
      </c>
      <c r="JI562" t="str">
        <f t="shared" ca="1" si="550"/>
        <v/>
      </c>
    </row>
    <row r="563" spans="264:269" x14ac:dyDescent="0.2">
      <c r="JD563">
        <f t="shared" si="545"/>
        <v>0</v>
      </c>
      <c r="JE563">
        <f t="shared" si="546"/>
        <v>0</v>
      </c>
      <c r="JF563" t="str">
        <f t="shared" ca="1" si="547"/>
        <v/>
      </c>
      <c r="JG563" t="str">
        <f t="shared" ca="1" si="548"/>
        <v/>
      </c>
      <c r="JH563" t="str">
        <f t="shared" ca="1" si="549"/>
        <v/>
      </c>
      <c r="JI563" t="str">
        <f t="shared" ca="1" si="550"/>
        <v/>
      </c>
    </row>
    <row r="564" spans="264:269" x14ac:dyDescent="0.2">
      <c r="JD564">
        <f t="shared" si="545"/>
        <v>0</v>
      </c>
      <c r="JE564">
        <f t="shared" si="546"/>
        <v>0</v>
      </c>
      <c r="JF564" t="str">
        <f t="shared" ca="1" si="547"/>
        <v/>
      </c>
      <c r="JG564" t="str">
        <f t="shared" ca="1" si="548"/>
        <v/>
      </c>
      <c r="JH564" t="str">
        <f t="shared" ca="1" si="549"/>
        <v/>
      </c>
      <c r="JI564" t="str">
        <f t="shared" ca="1" si="550"/>
        <v/>
      </c>
    </row>
    <row r="565" spans="264:269" x14ac:dyDescent="0.2">
      <c r="JD565">
        <f t="shared" si="545"/>
        <v>0</v>
      </c>
      <c r="JE565">
        <f t="shared" si="546"/>
        <v>0</v>
      </c>
      <c r="JF565" t="str">
        <f t="shared" ca="1" si="547"/>
        <v/>
      </c>
      <c r="JG565" t="str">
        <f t="shared" ca="1" si="548"/>
        <v/>
      </c>
      <c r="JH565" t="str">
        <f t="shared" ca="1" si="549"/>
        <v/>
      </c>
      <c r="JI565" t="str">
        <f t="shared" ca="1" si="550"/>
        <v/>
      </c>
    </row>
    <row r="566" spans="264:269" x14ac:dyDescent="0.2">
      <c r="JD566">
        <f t="shared" si="545"/>
        <v>0</v>
      </c>
      <c r="JE566">
        <f t="shared" si="546"/>
        <v>0</v>
      </c>
      <c r="JF566" t="str">
        <f t="shared" ca="1" si="547"/>
        <v/>
      </c>
      <c r="JG566" t="str">
        <f t="shared" ca="1" si="548"/>
        <v/>
      </c>
      <c r="JH566" t="str">
        <f t="shared" ca="1" si="549"/>
        <v/>
      </c>
      <c r="JI566" t="str">
        <f t="shared" ca="1" si="550"/>
        <v/>
      </c>
    </row>
    <row r="567" spans="264:269" x14ac:dyDescent="0.2">
      <c r="JD567">
        <f t="shared" si="545"/>
        <v>0</v>
      </c>
      <c r="JE567">
        <f t="shared" si="546"/>
        <v>0</v>
      </c>
      <c r="JF567" t="str">
        <f t="shared" ca="1" si="547"/>
        <v/>
      </c>
      <c r="JG567" t="str">
        <f t="shared" ca="1" si="548"/>
        <v/>
      </c>
      <c r="JH567" t="str">
        <f t="shared" ca="1" si="549"/>
        <v/>
      </c>
      <c r="JI567" t="str">
        <f t="shared" ca="1" si="550"/>
        <v/>
      </c>
    </row>
    <row r="568" spans="264:269" x14ac:dyDescent="0.2">
      <c r="JD568">
        <f t="shared" si="545"/>
        <v>0</v>
      </c>
      <c r="JE568">
        <f t="shared" si="546"/>
        <v>0</v>
      </c>
      <c r="JF568" t="str">
        <f t="shared" ca="1" si="547"/>
        <v/>
      </c>
      <c r="JG568" t="str">
        <f t="shared" ca="1" si="548"/>
        <v/>
      </c>
      <c r="JH568" t="str">
        <f t="shared" ca="1" si="549"/>
        <v/>
      </c>
      <c r="JI568" t="str">
        <f t="shared" ca="1" si="550"/>
        <v/>
      </c>
    </row>
    <row r="569" spans="264:269" x14ac:dyDescent="0.2">
      <c r="JD569">
        <f t="shared" si="545"/>
        <v>0</v>
      </c>
      <c r="JE569">
        <f t="shared" si="546"/>
        <v>0</v>
      </c>
      <c r="JF569" t="str">
        <f t="shared" ca="1" si="547"/>
        <v/>
      </c>
      <c r="JG569" t="str">
        <f t="shared" ca="1" si="548"/>
        <v/>
      </c>
      <c r="JH569" t="str">
        <f t="shared" ca="1" si="549"/>
        <v/>
      </c>
      <c r="JI569" t="str">
        <f t="shared" ca="1" si="550"/>
        <v/>
      </c>
    </row>
    <row r="570" spans="264:269" x14ac:dyDescent="0.2">
      <c r="JD570">
        <f t="shared" si="545"/>
        <v>0</v>
      </c>
      <c r="JE570">
        <f t="shared" si="546"/>
        <v>0</v>
      </c>
      <c r="JF570" t="str">
        <f t="shared" ca="1" si="547"/>
        <v/>
      </c>
      <c r="JG570" t="str">
        <f t="shared" ca="1" si="548"/>
        <v/>
      </c>
      <c r="JH570" t="str">
        <f t="shared" ca="1" si="549"/>
        <v/>
      </c>
      <c r="JI570" t="str">
        <f t="shared" ca="1" si="550"/>
        <v/>
      </c>
    </row>
    <row r="571" spans="264:269" x14ac:dyDescent="0.2">
      <c r="JD571">
        <f t="shared" si="545"/>
        <v>0</v>
      </c>
      <c r="JE571">
        <f t="shared" si="546"/>
        <v>0</v>
      </c>
      <c r="JF571" t="str">
        <f t="shared" ca="1" si="547"/>
        <v/>
      </c>
      <c r="JG571" t="str">
        <f t="shared" ca="1" si="548"/>
        <v/>
      </c>
      <c r="JH571" t="str">
        <f t="shared" ca="1" si="549"/>
        <v/>
      </c>
      <c r="JI571" t="str">
        <f t="shared" ca="1" si="550"/>
        <v/>
      </c>
    </row>
    <row r="572" spans="264:269" x14ac:dyDescent="0.2">
      <c r="JD572">
        <f t="shared" si="545"/>
        <v>0</v>
      </c>
      <c r="JE572">
        <f t="shared" si="546"/>
        <v>0</v>
      </c>
      <c r="JF572" t="str">
        <f t="shared" ca="1" si="547"/>
        <v/>
      </c>
      <c r="JG572" t="str">
        <f t="shared" ca="1" si="548"/>
        <v/>
      </c>
      <c r="JH572" t="str">
        <f t="shared" ca="1" si="549"/>
        <v/>
      </c>
      <c r="JI572" t="str">
        <f t="shared" ca="1" si="550"/>
        <v/>
      </c>
    </row>
    <row r="573" spans="264:269" x14ac:dyDescent="0.2">
      <c r="JD573">
        <f t="shared" si="545"/>
        <v>0</v>
      </c>
      <c r="JE573">
        <f t="shared" si="546"/>
        <v>0</v>
      </c>
      <c r="JF573" t="str">
        <f t="shared" ca="1" si="547"/>
        <v/>
      </c>
      <c r="JG573" t="str">
        <f t="shared" ca="1" si="548"/>
        <v/>
      </c>
      <c r="JH573" t="str">
        <f t="shared" ca="1" si="549"/>
        <v/>
      </c>
      <c r="JI573" t="str">
        <f t="shared" ca="1" si="550"/>
        <v/>
      </c>
    </row>
    <row r="574" spans="264:269" x14ac:dyDescent="0.2">
      <c r="JD574">
        <f t="shared" si="545"/>
        <v>0</v>
      </c>
      <c r="JE574">
        <f t="shared" si="546"/>
        <v>0</v>
      </c>
      <c r="JF574" t="str">
        <f t="shared" ca="1" si="547"/>
        <v/>
      </c>
      <c r="JG574" t="str">
        <f t="shared" ca="1" si="548"/>
        <v/>
      </c>
      <c r="JH574" t="str">
        <f t="shared" ca="1" si="549"/>
        <v/>
      </c>
      <c r="JI574" t="str">
        <f t="shared" ca="1" si="550"/>
        <v/>
      </c>
    </row>
    <row r="575" spans="264:269" x14ac:dyDescent="0.2">
      <c r="JD575">
        <f t="shared" si="545"/>
        <v>0</v>
      </c>
      <c r="JE575">
        <f t="shared" si="546"/>
        <v>0</v>
      </c>
      <c r="JF575" t="str">
        <f t="shared" ca="1" si="547"/>
        <v/>
      </c>
      <c r="JG575" t="str">
        <f t="shared" ca="1" si="548"/>
        <v/>
      </c>
      <c r="JH575" t="str">
        <f t="shared" ca="1" si="549"/>
        <v/>
      </c>
      <c r="JI575" t="str">
        <f t="shared" ca="1" si="550"/>
        <v/>
      </c>
    </row>
    <row r="576" spans="264:269" x14ac:dyDescent="0.2">
      <c r="JD576">
        <f t="shared" si="545"/>
        <v>0</v>
      </c>
      <c r="JE576">
        <f t="shared" si="546"/>
        <v>0</v>
      </c>
      <c r="JF576" t="str">
        <f t="shared" ca="1" si="547"/>
        <v/>
      </c>
      <c r="JG576" t="str">
        <f t="shared" ca="1" si="548"/>
        <v/>
      </c>
      <c r="JH576" t="str">
        <f t="shared" ca="1" si="549"/>
        <v/>
      </c>
      <c r="JI576" t="str">
        <f t="shared" ca="1" si="550"/>
        <v/>
      </c>
    </row>
    <row r="577" spans="264:269" x14ac:dyDescent="0.2">
      <c r="JD577">
        <f t="shared" si="545"/>
        <v>0</v>
      </c>
      <c r="JE577">
        <f t="shared" si="546"/>
        <v>0</v>
      </c>
      <c r="JF577" t="str">
        <f t="shared" ca="1" si="547"/>
        <v/>
      </c>
      <c r="JG577" t="str">
        <f t="shared" ca="1" si="548"/>
        <v/>
      </c>
      <c r="JH577" t="str">
        <f t="shared" ca="1" si="549"/>
        <v/>
      </c>
      <c r="JI577" t="str">
        <f t="shared" ca="1" si="550"/>
        <v/>
      </c>
    </row>
    <row r="578" spans="264:269" x14ac:dyDescent="0.2">
      <c r="JD578">
        <f t="shared" si="545"/>
        <v>0</v>
      </c>
      <c r="JE578">
        <f t="shared" si="546"/>
        <v>0</v>
      </c>
      <c r="JF578" t="str">
        <f t="shared" ca="1" si="547"/>
        <v/>
      </c>
      <c r="JG578" t="str">
        <f t="shared" ca="1" si="548"/>
        <v/>
      </c>
      <c r="JH578" t="str">
        <f t="shared" ca="1" si="549"/>
        <v/>
      </c>
      <c r="JI578" t="str">
        <f t="shared" ca="1" si="550"/>
        <v/>
      </c>
    </row>
    <row r="579" spans="264:269" x14ac:dyDescent="0.2">
      <c r="JD579">
        <f t="shared" si="545"/>
        <v>0</v>
      </c>
      <c r="JE579">
        <f t="shared" si="546"/>
        <v>0</v>
      </c>
      <c r="JF579" t="str">
        <f t="shared" ca="1" si="547"/>
        <v/>
      </c>
      <c r="JG579" t="str">
        <f t="shared" ca="1" si="548"/>
        <v/>
      </c>
      <c r="JH579" t="str">
        <f t="shared" ca="1" si="549"/>
        <v/>
      </c>
      <c r="JI579" t="str">
        <f t="shared" ca="1" si="550"/>
        <v/>
      </c>
    </row>
    <row r="580" spans="264:269" x14ac:dyDescent="0.2">
      <c r="JD580">
        <f t="shared" si="545"/>
        <v>0</v>
      </c>
      <c r="JE580">
        <f t="shared" si="546"/>
        <v>0</v>
      </c>
      <c r="JF580" t="str">
        <f t="shared" ca="1" si="547"/>
        <v/>
      </c>
      <c r="JG580" t="str">
        <f t="shared" ca="1" si="548"/>
        <v/>
      </c>
      <c r="JH580" t="str">
        <f t="shared" ca="1" si="549"/>
        <v/>
      </c>
      <c r="JI580" t="str">
        <f t="shared" ca="1" si="550"/>
        <v/>
      </c>
    </row>
    <row r="581" spans="264:269" x14ac:dyDescent="0.2">
      <c r="JD581">
        <f t="shared" si="545"/>
        <v>0</v>
      </c>
      <c r="JE581">
        <f t="shared" si="546"/>
        <v>0</v>
      </c>
      <c r="JF581" t="str">
        <f t="shared" ca="1" si="547"/>
        <v/>
      </c>
      <c r="JG581" t="str">
        <f t="shared" ca="1" si="548"/>
        <v/>
      </c>
      <c r="JH581" t="str">
        <f t="shared" ca="1" si="549"/>
        <v/>
      </c>
      <c r="JI581" t="str">
        <f t="shared" ca="1" si="550"/>
        <v/>
      </c>
    </row>
    <row r="582" spans="264:269" x14ac:dyDescent="0.2">
      <c r="JD582">
        <f t="shared" si="545"/>
        <v>0</v>
      </c>
      <c r="JE582">
        <f t="shared" si="546"/>
        <v>0</v>
      </c>
      <c r="JF582" t="str">
        <f t="shared" ca="1" si="547"/>
        <v/>
      </c>
      <c r="JG582" t="str">
        <f t="shared" ca="1" si="548"/>
        <v/>
      </c>
      <c r="JH582" t="str">
        <f t="shared" ca="1" si="549"/>
        <v/>
      </c>
      <c r="JI582" t="str">
        <f t="shared" ca="1" si="550"/>
        <v/>
      </c>
    </row>
    <row r="583" spans="264:269" x14ac:dyDescent="0.2">
      <c r="JD583">
        <f t="shared" si="545"/>
        <v>0</v>
      </c>
      <c r="JE583">
        <f t="shared" si="546"/>
        <v>0</v>
      </c>
      <c r="JF583" t="str">
        <f t="shared" ca="1" si="547"/>
        <v/>
      </c>
      <c r="JG583" t="str">
        <f t="shared" ca="1" si="548"/>
        <v/>
      </c>
      <c r="JH583" t="str">
        <f t="shared" ca="1" si="549"/>
        <v/>
      </c>
      <c r="JI583" t="str">
        <f t="shared" ca="1" si="550"/>
        <v/>
      </c>
    </row>
    <row r="584" spans="264:269" x14ac:dyDescent="0.2">
      <c r="JD584">
        <f t="shared" si="545"/>
        <v>0</v>
      </c>
      <c r="JE584">
        <f t="shared" si="546"/>
        <v>0</v>
      </c>
      <c r="JF584" t="str">
        <f t="shared" ca="1" si="547"/>
        <v/>
      </c>
      <c r="JG584" t="str">
        <f t="shared" ca="1" si="548"/>
        <v/>
      </c>
      <c r="JH584" t="str">
        <f t="shared" ca="1" si="549"/>
        <v/>
      </c>
      <c r="JI584" t="str">
        <f t="shared" ca="1" si="550"/>
        <v/>
      </c>
    </row>
    <row r="585" spans="264:269" x14ac:dyDescent="0.2">
      <c r="JD585">
        <f t="shared" si="545"/>
        <v>0</v>
      </c>
      <c r="JE585">
        <f t="shared" si="546"/>
        <v>0</v>
      </c>
      <c r="JF585" t="str">
        <f t="shared" ca="1" si="547"/>
        <v/>
      </c>
      <c r="JG585" t="str">
        <f t="shared" ca="1" si="548"/>
        <v/>
      </c>
      <c r="JH585" t="str">
        <f t="shared" ca="1" si="549"/>
        <v/>
      </c>
      <c r="JI585" t="str">
        <f t="shared" ca="1" si="550"/>
        <v/>
      </c>
    </row>
    <row r="586" spans="264:269" x14ac:dyDescent="0.2">
      <c r="JD586">
        <f t="shared" si="545"/>
        <v>0</v>
      </c>
      <c r="JE586">
        <f t="shared" si="546"/>
        <v>0</v>
      </c>
      <c r="JF586" t="str">
        <f t="shared" ca="1" si="547"/>
        <v/>
      </c>
      <c r="JG586" t="str">
        <f t="shared" ca="1" si="548"/>
        <v/>
      </c>
      <c r="JH586" t="str">
        <f t="shared" ca="1" si="549"/>
        <v/>
      </c>
      <c r="JI586" t="str">
        <f t="shared" ca="1" si="550"/>
        <v/>
      </c>
    </row>
    <row r="587" spans="264:269" x14ac:dyDescent="0.2">
      <c r="JD587">
        <f t="shared" si="545"/>
        <v>0</v>
      </c>
      <c r="JE587">
        <f t="shared" si="546"/>
        <v>0</v>
      </c>
      <c r="JF587" t="str">
        <f t="shared" ca="1" si="547"/>
        <v/>
      </c>
      <c r="JG587" t="str">
        <f t="shared" ca="1" si="548"/>
        <v/>
      </c>
      <c r="JH587" t="str">
        <f t="shared" ca="1" si="549"/>
        <v/>
      </c>
      <c r="JI587" t="str">
        <f t="shared" ca="1" si="550"/>
        <v/>
      </c>
    </row>
    <row r="588" spans="264:269" x14ac:dyDescent="0.2">
      <c r="JD588">
        <f t="shared" si="545"/>
        <v>0</v>
      </c>
      <c r="JE588">
        <f t="shared" si="546"/>
        <v>0</v>
      </c>
      <c r="JF588" t="str">
        <f t="shared" ca="1" si="547"/>
        <v/>
      </c>
      <c r="JG588" t="str">
        <f t="shared" ca="1" si="548"/>
        <v/>
      </c>
      <c r="JH588" t="str">
        <f t="shared" ca="1" si="549"/>
        <v/>
      </c>
      <c r="JI588" t="str">
        <f t="shared" ca="1" si="550"/>
        <v/>
      </c>
    </row>
    <row r="589" spans="264:269" x14ac:dyDescent="0.2">
      <c r="JD589">
        <f t="shared" si="545"/>
        <v>0</v>
      </c>
      <c r="JE589">
        <f t="shared" si="546"/>
        <v>0</v>
      </c>
      <c r="JF589" t="str">
        <f t="shared" ca="1" si="547"/>
        <v/>
      </c>
      <c r="JG589" t="str">
        <f t="shared" ca="1" si="548"/>
        <v/>
      </c>
      <c r="JH589" t="str">
        <f t="shared" ca="1" si="549"/>
        <v/>
      </c>
      <c r="JI589" t="str">
        <f t="shared" ca="1" si="550"/>
        <v/>
      </c>
    </row>
    <row r="590" spans="264:269" x14ac:dyDescent="0.2">
      <c r="JD590">
        <f t="shared" si="545"/>
        <v>0</v>
      </c>
      <c r="JE590">
        <f t="shared" si="546"/>
        <v>0</v>
      </c>
      <c r="JF590" t="str">
        <f t="shared" ca="1" si="547"/>
        <v/>
      </c>
      <c r="JG590" t="str">
        <f t="shared" ca="1" si="548"/>
        <v/>
      </c>
      <c r="JH590" t="str">
        <f t="shared" ca="1" si="549"/>
        <v/>
      </c>
      <c r="JI590" t="str">
        <f t="shared" ca="1" si="550"/>
        <v/>
      </c>
    </row>
    <row r="591" spans="264:269" x14ac:dyDescent="0.2">
      <c r="JD591">
        <f t="shared" si="545"/>
        <v>0</v>
      </c>
      <c r="JE591">
        <f t="shared" si="546"/>
        <v>0</v>
      </c>
      <c r="JF591" t="str">
        <f t="shared" ca="1" si="547"/>
        <v/>
      </c>
      <c r="JG591" t="str">
        <f t="shared" ca="1" si="548"/>
        <v/>
      </c>
      <c r="JH591" t="str">
        <f t="shared" ca="1" si="549"/>
        <v/>
      </c>
      <c r="JI591" t="str">
        <f t="shared" ca="1" si="550"/>
        <v/>
      </c>
    </row>
    <row r="592" spans="264:269" x14ac:dyDescent="0.2">
      <c r="JD592">
        <f t="shared" si="545"/>
        <v>0</v>
      </c>
      <c r="JE592">
        <f t="shared" si="546"/>
        <v>0</v>
      </c>
      <c r="JF592" t="str">
        <f t="shared" ca="1" si="547"/>
        <v/>
      </c>
      <c r="JG592" t="str">
        <f t="shared" ca="1" si="548"/>
        <v/>
      </c>
      <c r="JH592" t="str">
        <f t="shared" ca="1" si="549"/>
        <v/>
      </c>
      <c r="JI592" t="str">
        <f t="shared" ca="1" si="550"/>
        <v/>
      </c>
    </row>
    <row r="593" spans="264:269" x14ac:dyDescent="0.2">
      <c r="JD593">
        <f t="shared" si="545"/>
        <v>0</v>
      </c>
      <c r="JE593">
        <f t="shared" si="546"/>
        <v>0</v>
      </c>
      <c r="JF593" t="str">
        <f t="shared" ca="1" si="547"/>
        <v/>
      </c>
      <c r="JG593" t="str">
        <f t="shared" ca="1" si="548"/>
        <v/>
      </c>
      <c r="JH593" t="str">
        <f t="shared" ca="1" si="549"/>
        <v/>
      </c>
      <c r="JI593" t="str">
        <f t="shared" ca="1" si="550"/>
        <v/>
      </c>
    </row>
    <row r="594" spans="264:269" x14ac:dyDescent="0.2">
      <c r="JD594">
        <f t="shared" si="545"/>
        <v>0</v>
      </c>
      <c r="JE594">
        <f t="shared" si="546"/>
        <v>0</v>
      </c>
      <c r="JF594" t="str">
        <f t="shared" ca="1" si="547"/>
        <v/>
      </c>
      <c r="JG594" t="str">
        <f t="shared" ca="1" si="548"/>
        <v/>
      </c>
      <c r="JH594" t="str">
        <f t="shared" ca="1" si="549"/>
        <v/>
      </c>
      <c r="JI594" t="str">
        <f t="shared" ca="1" si="550"/>
        <v/>
      </c>
    </row>
    <row r="595" spans="264:269" x14ac:dyDescent="0.2">
      <c r="JD595">
        <f t="shared" si="545"/>
        <v>0</v>
      </c>
      <c r="JE595">
        <f t="shared" si="546"/>
        <v>0</v>
      </c>
      <c r="JF595" t="str">
        <f t="shared" ca="1" si="547"/>
        <v/>
      </c>
      <c r="JG595" t="str">
        <f t="shared" ca="1" si="548"/>
        <v/>
      </c>
      <c r="JH595" t="str">
        <f t="shared" ca="1" si="549"/>
        <v/>
      </c>
      <c r="JI595" t="str">
        <f t="shared" ca="1" si="550"/>
        <v/>
      </c>
    </row>
    <row r="596" spans="264:269" x14ac:dyDescent="0.2">
      <c r="JD596">
        <f t="shared" si="545"/>
        <v>0</v>
      </c>
      <c r="JE596">
        <f t="shared" si="546"/>
        <v>0</v>
      </c>
      <c r="JF596" t="str">
        <f t="shared" ca="1" si="547"/>
        <v/>
      </c>
      <c r="JG596" t="str">
        <f t="shared" ca="1" si="548"/>
        <v/>
      </c>
      <c r="JH596" t="str">
        <f t="shared" ca="1" si="549"/>
        <v/>
      </c>
      <c r="JI596" t="str">
        <f t="shared" ca="1" si="550"/>
        <v/>
      </c>
    </row>
    <row r="597" spans="264:269" x14ac:dyDescent="0.2">
      <c r="JD597">
        <f t="shared" si="545"/>
        <v>0</v>
      </c>
      <c r="JE597">
        <f t="shared" si="546"/>
        <v>0</v>
      </c>
      <c r="JF597" t="str">
        <f t="shared" ca="1" si="547"/>
        <v/>
      </c>
      <c r="JG597" t="str">
        <f t="shared" ca="1" si="548"/>
        <v/>
      </c>
      <c r="JH597" t="str">
        <f t="shared" ca="1" si="549"/>
        <v/>
      </c>
      <c r="JI597" t="str">
        <f t="shared" ca="1" si="550"/>
        <v/>
      </c>
    </row>
    <row r="598" spans="264:269" x14ac:dyDescent="0.2">
      <c r="JD598">
        <f t="shared" si="545"/>
        <v>0</v>
      </c>
      <c r="JE598">
        <f t="shared" si="546"/>
        <v>0</v>
      </c>
      <c r="JF598" t="str">
        <f t="shared" ca="1" si="547"/>
        <v/>
      </c>
      <c r="JG598" t="str">
        <f t="shared" ca="1" si="548"/>
        <v/>
      </c>
      <c r="JH598" t="str">
        <f t="shared" ca="1" si="549"/>
        <v/>
      </c>
      <c r="JI598" t="str">
        <f t="shared" ca="1" si="550"/>
        <v/>
      </c>
    </row>
    <row r="599" spans="264:269" x14ac:dyDescent="0.2">
      <c r="JD599">
        <f t="shared" si="545"/>
        <v>0</v>
      </c>
      <c r="JE599">
        <f t="shared" si="546"/>
        <v>0</v>
      </c>
      <c r="JF599" t="str">
        <f t="shared" ca="1" si="547"/>
        <v/>
      </c>
      <c r="JG599" t="str">
        <f t="shared" ca="1" si="548"/>
        <v/>
      </c>
      <c r="JH599" t="str">
        <f t="shared" ca="1" si="549"/>
        <v/>
      </c>
      <c r="JI599" t="str">
        <f t="shared" ca="1" si="550"/>
        <v/>
      </c>
    </row>
    <row r="600" spans="264:269" x14ac:dyDescent="0.2">
      <c r="JD600">
        <f t="shared" si="545"/>
        <v>0</v>
      </c>
      <c r="JE600">
        <f t="shared" si="546"/>
        <v>0</v>
      </c>
      <c r="JF600" t="str">
        <f t="shared" ca="1" si="547"/>
        <v/>
      </c>
      <c r="JG600" t="str">
        <f t="shared" ca="1" si="548"/>
        <v/>
      </c>
      <c r="JH600" t="str">
        <f t="shared" ca="1" si="549"/>
        <v/>
      </c>
      <c r="JI600" t="str">
        <f t="shared" ca="1" si="550"/>
        <v/>
      </c>
    </row>
    <row r="601" spans="264:269" x14ac:dyDescent="0.2">
      <c r="JD601">
        <f t="shared" si="545"/>
        <v>0</v>
      </c>
      <c r="JE601">
        <f t="shared" si="546"/>
        <v>0</v>
      </c>
      <c r="JF601" t="str">
        <f t="shared" ca="1" si="547"/>
        <v/>
      </c>
      <c r="JG601" t="str">
        <f t="shared" ca="1" si="548"/>
        <v/>
      </c>
      <c r="JH601" t="str">
        <f t="shared" ca="1" si="549"/>
        <v/>
      </c>
      <c r="JI601" t="str">
        <f t="shared" ca="1" si="550"/>
        <v/>
      </c>
    </row>
    <row r="602" spans="264:269" x14ac:dyDescent="0.2">
      <c r="JD602">
        <f t="shared" si="545"/>
        <v>0</v>
      </c>
      <c r="JE602">
        <f t="shared" si="546"/>
        <v>0</v>
      </c>
      <c r="JF602" t="str">
        <f t="shared" ca="1" si="547"/>
        <v/>
      </c>
      <c r="JG602" t="str">
        <f t="shared" ca="1" si="548"/>
        <v/>
      </c>
      <c r="JH602" t="str">
        <f t="shared" ca="1" si="549"/>
        <v/>
      </c>
      <c r="JI602" t="str">
        <f t="shared" ca="1" si="550"/>
        <v/>
      </c>
    </row>
    <row r="603" spans="264:269" x14ac:dyDescent="0.2">
      <c r="JD603">
        <f t="shared" si="545"/>
        <v>0</v>
      </c>
      <c r="JE603">
        <f t="shared" si="546"/>
        <v>0</v>
      </c>
      <c r="JF603" t="str">
        <f t="shared" ca="1" si="547"/>
        <v/>
      </c>
      <c r="JG603" t="str">
        <f t="shared" ca="1" si="548"/>
        <v/>
      </c>
      <c r="JH603" t="str">
        <f t="shared" ca="1" si="549"/>
        <v/>
      </c>
      <c r="JI603" t="str">
        <f t="shared" ca="1" si="550"/>
        <v/>
      </c>
    </row>
    <row r="604" spans="264:269" x14ac:dyDescent="0.2">
      <c r="JD604">
        <f t="shared" ref="JD604:JD667" si="551">IF(JD603&lt;&gt;0,JD603-1,0)</f>
        <v>0</v>
      </c>
      <c r="JE604">
        <f t="shared" ref="JE604:JE667" si="552">IF(JD604&lt;&gt;0,JE603+1,0)</f>
        <v>0</v>
      </c>
      <c r="JF604" t="str">
        <f t="shared" ref="JF604:JF667" ca="1" si="553">IF(ScenarioType&lt;&gt;"ALL",IF(ISERROR(IF(INDIRECT("SCENARIOMETA!B"&amp;JE604)=ScenarioType,INDIRECT("SCENARIOMETA!A"&amp;JE604)," ")),"",IF(INDIRECT("SCENARIOMETA!B"&amp;JE604)=ScenarioType,INDIRECT("SCENARIOMETA!A"&amp;JE604)," ")),IF(JD604&lt;&gt;0,INDIRECT("SCENARIOMETA!A"&amp;JE604),""))</f>
        <v/>
      </c>
      <c r="JG604" t="str">
        <f t="shared" ref="JG604:JG667" ca="1" si="554">IF(ScenarioType&lt;&gt;"ALL",IF(ISERROR(IF(INDIRECT("SCENARIOMETA!B"&amp;JE604)=ScenarioType,INDIRECT("SCENARIOMETA!B"&amp;JE604)," ")),"",IF(INDIRECT("SCENARIOMETA!B"&amp;JE604)=ScenarioType,INDIRECT("SCENARIOMETA!B"&amp;JE604)," ")),IF(JD604&lt;&gt;0,INDIRECT("SCENARIOMETA!B"&amp;JE604),""))</f>
        <v/>
      </c>
      <c r="JH604" t="str">
        <f t="shared" ref="JH604:JH667" ca="1" si="555">IF(ScenarioType&lt;&gt;"ALL",IF(ISERROR(IF(INDIRECT("SCENARIOMETA!B"&amp;JE604)=ScenarioType,INDIRECT("SCENARIOMETA!H"&amp;JE604)," ")),"",IF(INDIRECT("SCENARIOMETA!B"&amp;JE604)=ScenarioType,INDIRECT("SCENARIOMETA!H"&amp;JE604)," ")+14),IF(JD604&lt;&gt;0,INDIRECT("SCENARIOMETA!H"&amp;JE604)+14,""))</f>
        <v/>
      </c>
      <c r="JI604" t="str">
        <f t="shared" ref="JI604:JI667" ca="1" si="556">IF(ScenarioType&lt;&gt;"ALL",IF(ISERROR(IF(INDIRECT("SCENARIOMETA!B"&amp;JE604)=ScenarioType,INDIRECT("SCENARIOMETA!E"&amp;JE604)," ")),"",IF(INDIRECT("SCENARIOMETA!B"&amp;JE604)=ScenarioType,INDIRECT("SCENARIOMETA!E"&amp;JE604)," ")+14),IF(JD604&lt;&gt;0,INDIRECT("SCENARIOMETA!E"&amp;JE604)+14,""))</f>
        <v/>
      </c>
    </row>
    <row r="605" spans="264:269" x14ac:dyDescent="0.2">
      <c r="JD605">
        <f t="shared" si="551"/>
        <v>0</v>
      </c>
      <c r="JE605">
        <f t="shared" si="552"/>
        <v>0</v>
      </c>
      <c r="JF605" t="str">
        <f t="shared" ca="1" si="553"/>
        <v/>
      </c>
      <c r="JG605" t="str">
        <f t="shared" ca="1" si="554"/>
        <v/>
      </c>
      <c r="JH605" t="str">
        <f t="shared" ca="1" si="555"/>
        <v/>
      </c>
      <c r="JI605" t="str">
        <f t="shared" ca="1" si="556"/>
        <v/>
      </c>
    </row>
    <row r="606" spans="264:269" x14ac:dyDescent="0.2">
      <c r="JD606">
        <f t="shared" si="551"/>
        <v>0</v>
      </c>
      <c r="JE606">
        <f t="shared" si="552"/>
        <v>0</v>
      </c>
      <c r="JF606" t="str">
        <f t="shared" ca="1" si="553"/>
        <v/>
      </c>
      <c r="JG606" t="str">
        <f t="shared" ca="1" si="554"/>
        <v/>
      </c>
      <c r="JH606" t="str">
        <f t="shared" ca="1" si="555"/>
        <v/>
      </c>
      <c r="JI606" t="str">
        <f t="shared" ca="1" si="556"/>
        <v/>
      </c>
    </row>
    <row r="607" spans="264:269" x14ac:dyDescent="0.2">
      <c r="JD607">
        <f t="shared" si="551"/>
        <v>0</v>
      </c>
      <c r="JE607">
        <f t="shared" si="552"/>
        <v>0</v>
      </c>
      <c r="JF607" t="str">
        <f t="shared" ca="1" si="553"/>
        <v/>
      </c>
      <c r="JG607" t="str">
        <f t="shared" ca="1" si="554"/>
        <v/>
      </c>
      <c r="JH607" t="str">
        <f t="shared" ca="1" si="555"/>
        <v/>
      </c>
      <c r="JI607" t="str">
        <f t="shared" ca="1" si="556"/>
        <v/>
      </c>
    </row>
    <row r="608" spans="264:269" x14ac:dyDescent="0.2">
      <c r="JD608">
        <f t="shared" si="551"/>
        <v>0</v>
      </c>
      <c r="JE608">
        <f t="shared" si="552"/>
        <v>0</v>
      </c>
      <c r="JF608" t="str">
        <f t="shared" ca="1" si="553"/>
        <v/>
      </c>
      <c r="JG608" t="str">
        <f t="shared" ca="1" si="554"/>
        <v/>
      </c>
      <c r="JH608" t="str">
        <f t="shared" ca="1" si="555"/>
        <v/>
      </c>
      <c r="JI608" t="str">
        <f t="shared" ca="1" si="556"/>
        <v/>
      </c>
    </row>
    <row r="609" spans="264:269" x14ac:dyDescent="0.2">
      <c r="JD609">
        <f t="shared" si="551"/>
        <v>0</v>
      </c>
      <c r="JE609">
        <f t="shared" si="552"/>
        <v>0</v>
      </c>
      <c r="JF609" t="str">
        <f t="shared" ca="1" si="553"/>
        <v/>
      </c>
      <c r="JG609" t="str">
        <f t="shared" ca="1" si="554"/>
        <v/>
      </c>
      <c r="JH609" t="str">
        <f t="shared" ca="1" si="555"/>
        <v/>
      </c>
      <c r="JI609" t="str">
        <f t="shared" ca="1" si="556"/>
        <v/>
      </c>
    </row>
    <row r="610" spans="264:269" x14ac:dyDescent="0.2">
      <c r="JD610">
        <f t="shared" si="551"/>
        <v>0</v>
      </c>
      <c r="JE610">
        <f t="shared" si="552"/>
        <v>0</v>
      </c>
      <c r="JF610" t="str">
        <f t="shared" ca="1" si="553"/>
        <v/>
      </c>
      <c r="JG610" t="str">
        <f t="shared" ca="1" si="554"/>
        <v/>
      </c>
      <c r="JH610" t="str">
        <f t="shared" ca="1" si="555"/>
        <v/>
      </c>
      <c r="JI610" t="str">
        <f t="shared" ca="1" si="556"/>
        <v/>
      </c>
    </row>
    <row r="611" spans="264:269" x14ac:dyDescent="0.2">
      <c r="JD611">
        <f t="shared" si="551"/>
        <v>0</v>
      </c>
      <c r="JE611">
        <f t="shared" si="552"/>
        <v>0</v>
      </c>
      <c r="JF611" t="str">
        <f t="shared" ca="1" si="553"/>
        <v/>
      </c>
      <c r="JG611" t="str">
        <f t="shared" ca="1" si="554"/>
        <v/>
      </c>
      <c r="JH611" t="str">
        <f t="shared" ca="1" si="555"/>
        <v/>
      </c>
      <c r="JI611" t="str">
        <f t="shared" ca="1" si="556"/>
        <v/>
      </c>
    </row>
    <row r="612" spans="264:269" x14ac:dyDescent="0.2">
      <c r="JD612">
        <f t="shared" si="551"/>
        <v>0</v>
      </c>
      <c r="JE612">
        <f t="shared" si="552"/>
        <v>0</v>
      </c>
      <c r="JF612" t="str">
        <f t="shared" ca="1" si="553"/>
        <v/>
      </c>
      <c r="JG612" t="str">
        <f t="shared" ca="1" si="554"/>
        <v/>
      </c>
      <c r="JH612" t="str">
        <f t="shared" ca="1" si="555"/>
        <v/>
      </c>
      <c r="JI612" t="str">
        <f t="shared" ca="1" si="556"/>
        <v/>
      </c>
    </row>
    <row r="613" spans="264:269" x14ac:dyDescent="0.2">
      <c r="JD613">
        <f t="shared" si="551"/>
        <v>0</v>
      </c>
      <c r="JE613">
        <f t="shared" si="552"/>
        <v>0</v>
      </c>
      <c r="JF613" t="str">
        <f t="shared" ca="1" si="553"/>
        <v/>
      </c>
      <c r="JG613" t="str">
        <f t="shared" ca="1" si="554"/>
        <v/>
      </c>
      <c r="JH613" t="str">
        <f t="shared" ca="1" si="555"/>
        <v/>
      </c>
      <c r="JI613" t="str">
        <f t="shared" ca="1" si="556"/>
        <v/>
      </c>
    </row>
    <row r="614" spans="264:269" x14ac:dyDescent="0.2">
      <c r="JD614">
        <f t="shared" si="551"/>
        <v>0</v>
      </c>
      <c r="JE614">
        <f t="shared" si="552"/>
        <v>0</v>
      </c>
      <c r="JF614" t="str">
        <f t="shared" ca="1" si="553"/>
        <v/>
      </c>
      <c r="JG614" t="str">
        <f t="shared" ca="1" si="554"/>
        <v/>
      </c>
      <c r="JH614" t="str">
        <f t="shared" ca="1" si="555"/>
        <v/>
      </c>
      <c r="JI614" t="str">
        <f t="shared" ca="1" si="556"/>
        <v/>
      </c>
    </row>
    <row r="615" spans="264:269" x14ac:dyDescent="0.2">
      <c r="JD615">
        <f t="shared" si="551"/>
        <v>0</v>
      </c>
      <c r="JE615">
        <f t="shared" si="552"/>
        <v>0</v>
      </c>
      <c r="JF615" t="str">
        <f t="shared" ca="1" si="553"/>
        <v/>
      </c>
      <c r="JG615" t="str">
        <f t="shared" ca="1" si="554"/>
        <v/>
      </c>
      <c r="JH615" t="str">
        <f t="shared" ca="1" si="555"/>
        <v/>
      </c>
      <c r="JI615" t="str">
        <f t="shared" ca="1" si="556"/>
        <v/>
      </c>
    </row>
    <row r="616" spans="264:269" x14ac:dyDescent="0.2">
      <c r="JD616">
        <f t="shared" si="551"/>
        <v>0</v>
      </c>
      <c r="JE616">
        <f t="shared" si="552"/>
        <v>0</v>
      </c>
      <c r="JF616" t="str">
        <f t="shared" ca="1" si="553"/>
        <v/>
      </c>
      <c r="JG616" t="str">
        <f t="shared" ca="1" si="554"/>
        <v/>
      </c>
      <c r="JH616" t="str">
        <f t="shared" ca="1" si="555"/>
        <v/>
      </c>
      <c r="JI616" t="str">
        <f t="shared" ca="1" si="556"/>
        <v/>
      </c>
    </row>
    <row r="617" spans="264:269" x14ac:dyDescent="0.2">
      <c r="JD617">
        <f t="shared" si="551"/>
        <v>0</v>
      </c>
      <c r="JE617">
        <f t="shared" si="552"/>
        <v>0</v>
      </c>
      <c r="JF617" t="str">
        <f t="shared" ca="1" si="553"/>
        <v/>
      </c>
      <c r="JG617" t="str">
        <f t="shared" ca="1" si="554"/>
        <v/>
      </c>
      <c r="JH617" t="str">
        <f t="shared" ca="1" si="555"/>
        <v/>
      </c>
      <c r="JI617" t="str">
        <f t="shared" ca="1" si="556"/>
        <v/>
      </c>
    </row>
    <row r="618" spans="264:269" x14ac:dyDescent="0.2">
      <c r="JD618">
        <f t="shared" si="551"/>
        <v>0</v>
      </c>
      <c r="JE618">
        <f t="shared" si="552"/>
        <v>0</v>
      </c>
      <c r="JF618" t="str">
        <f t="shared" ca="1" si="553"/>
        <v/>
      </c>
      <c r="JG618" t="str">
        <f t="shared" ca="1" si="554"/>
        <v/>
      </c>
      <c r="JH618" t="str">
        <f t="shared" ca="1" si="555"/>
        <v/>
      </c>
      <c r="JI618" t="str">
        <f t="shared" ca="1" si="556"/>
        <v/>
      </c>
    </row>
    <row r="619" spans="264:269" x14ac:dyDescent="0.2">
      <c r="JD619">
        <f t="shared" si="551"/>
        <v>0</v>
      </c>
      <c r="JE619">
        <f t="shared" si="552"/>
        <v>0</v>
      </c>
      <c r="JF619" t="str">
        <f t="shared" ca="1" si="553"/>
        <v/>
      </c>
      <c r="JG619" t="str">
        <f t="shared" ca="1" si="554"/>
        <v/>
      </c>
      <c r="JH619" t="str">
        <f t="shared" ca="1" si="555"/>
        <v/>
      </c>
      <c r="JI619" t="str">
        <f t="shared" ca="1" si="556"/>
        <v/>
      </c>
    </row>
    <row r="620" spans="264:269" x14ac:dyDescent="0.2">
      <c r="JD620">
        <f t="shared" si="551"/>
        <v>0</v>
      </c>
      <c r="JE620">
        <f t="shared" si="552"/>
        <v>0</v>
      </c>
      <c r="JF620" t="str">
        <f t="shared" ca="1" si="553"/>
        <v/>
      </c>
      <c r="JG620" t="str">
        <f t="shared" ca="1" si="554"/>
        <v/>
      </c>
      <c r="JH620" t="str">
        <f t="shared" ca="1" si="555"/>
        <v/>
      </c>
      <c r="JI620" t="str">
        <f t="shared" ca="1" si="556"/>
        <v/>
      </c>
    </row>
    <row r="621" spans="264:269" x14ac:dyDescent="0.2">
      <c r="JD621">
        <f t="shared" si="551"/>
        <v>0</v>
      </c>
      <c r="JE621">
        <f t="shared" si="552"/>
        <v>0</v>
      </c>
      <c r="JF621" t="str">
        <f t="shared" ca="1" si="553"/>
        <v/>
      </c>
      <c r="JG621" t="str">
        <f t="shared" ca="1" si="554"/>
        <v/>
      </c>
      <c r="JH621" t="str">
        <f t="shared" ca="1" si="555"/>
        <v/>
      </c>
      <c r="JI621" t="str">
        <f t="shared" ca="1" si="556"/>
        <v/>
      </c>
    </row>
    <row r="622" spans="264:269" x14ac:dyDescent="0.2">
      <c r="JD622">
        <f t="shared" si="551"/>
        <v>0</v>
      </c>
      <c r="JE622">
        <f t="shared" si="552"/>
        <v>0</v>
      </c>
      <c r="JF622" t="str">
        <f t="shared" ca="1" si="553"/>
        <v/>
      </c>
      <c r="JG622" t="str">
        <f t="shared" ca="1" si="554"/>
        <v/>
      </c>
      <c r="JH622" t="str">
        <f t="shared" ca="1" si="555"/>
        <v/>
      </c>
      <c r="JI622" t="str">
        <f t="shared" ca="1" si="556"/>
        <v/>
      </c>
    </row>
    <row r="623" spans="264:269" x14ac:dyDescent="0.2">
      <c r="JD623">
        <f t="shared" si="551"/>
        <v>0</v>
      </c>
      <c r="JE623">
        <f t="shared" si="552"/>
        <v>0</v>
      </c>
      <c r="JF623" t="str">
        <f t="shared" ca="1" si="553"/>
        <v/>
      </c>
      <c r="JG623" t="str">
        <f t="shared" ca="1" si="554"/>
        <v/>
      </c>
      <c r="JH623" t="str">
        <f t="shared" ca="1" si="555"/>
        <v/>
      </c>
      <c r="JI623" t="str">
        <f t="shared" ca="1" si="556"/>
        <v/>
      </c>
    </row>
    <row r="624" spans="264:269" x14ac:dyDescent="0.2">
      <c r="JD624">
        <f t="shared" si="551"/>
        <v>0</v>
      </c>
      <c r="JE624">
        <f t="shared" si="552"/>
        <v>0</v>
      </c>
      <c r="JF624" t="str">
        <f t="shared" ca="1" si="553"/>
        <v/>
      </c>
      <c r="JG624" t="str">
        <f t="shared" ca="1" si="554"/>
        <v/>
      </c>
      <c r="JH624" t="str">
        <f t="shared" ca="1" si="555"/>
        <v/>
      </c>
      <c r="JI624" t="str">
        <f t="shared" ca="1" si="556"/>
        <v/>
      </c>
    </row>
    <row r="625" spans="264:269" x14ac:dyDescent="0.2">
      <c r="JD625">
        <f t="shared" si="551"/>
        <v>0</v>
      </c>
      <c r="JE625">
        <f t="shared" si="552"/>
        <v>0</v>
      </c>
      <c r="JF625" t="str">
        <f t="shared" ca="1" si="553"/>
        <v/>
      </c>
      <c r="JG625" t="str">
        <f t="shared" ca="1" si="554"/>
        <v/>
      </c>
      <c r="JH625" t="str">
        <f t="shared" ca="1" si="555"/>
        <v/>
      </c>
      <c r="JI625" t="str">
        <f t="shared" ca="1" si="556"/>
        <v/>
      </c>
    </row>
    <row r="626" spans="264:269" x14ac:dyDescent="0.2">
      <c r="JD626">
        <f t="shared" si="551"/>
        <v>0</v>
      </c>
      <c r="JE626">
        <f t="shared" si="552"/>
        <v>0</v>
      </c>
      <c r="JF626" t="str">
        <f t="shared" ca="1" si="553"/>
        <v/>
      </c>
      <c r="JG626" t="str">
        <f t="shared" ca="1" si="554"/>
        <v/>
      </c>
      <c r="JH626" t="str">
        <f t="shared" ca="1" si="555"/>
        <v/>
      </c>
      <c r="JI626" t="str">
        <f t="shared" ca="1" si="556"/>
        <v/>
      </c>
    </row>
    <row r="627" spans="264:269" x14ac:dyDescent="0.2">
      <c r="JD627">
        <f t="shared" si="551"/>
        <v>0</v>
      </c>
      <c r="JE627">
        <f t="shared" si="552"/>
        <v>0</v>
      </c>
      <c r="JF627" t="str">
        <f t="shared" ca="1" si="553"/>
        <v/>
      </c>
      <c r="JG627" t="str">
        <f t="shared" ca="1" si="554"/>
        <v/>
      </c>
      <c r="JH627" t="str">
        <f t="shared" ca="1" si="555"/>
        <v/>
      </c>
      <c r="JI627" t="str">
        <f t="shared" ca="1" si="556"/>
        <v/>
      </c>
    </row>
    <row r="628" spans="264:269" x14ac:dyDescent="0.2">
      <c r="JD628">
        <f t="shared" si="551"/>
        <v>0</v>
      </c>
      <c r="JE628">
        <f t="shared" si="552"/>
        <v>0</v>
      </c>
      <c r="JF628" t="str">
        <f t="shared" ca="1" si="553"/>
        <v/>
      </c>
      <c r="JG628" t="str">
        <f t="shared" ca="1" si="554"/>
        <v/>
      </c>
      <c r="JH628" t="str">
        <f t="shared" ca="1" si="555"/>
        <v/>
      </c>
      <c r="JI628" t="str">
        <f t="shared" ca="1" si="556"/>
        <v/>
      </c>
    </row>
    <row r="629" spans="264:269" x14ac:dyDescent="0.2">
      <c r="JD629">
        <f t="shared" si="551"/>
        <v>0</v>
      </c>
      <c r="JE629">
        <f t="shared" si="552"/>
        <v>0</v>
      </c>
      <c r="JF629" t="str">
        <f t="shared" ca="1" si="553"/>
        <v/>
      </c>
      <c r="JG629" t="str">
        <f t="shared" ca="1" si="554"/>
        <v/>
      </c>
      <c r="JH629" t="str">
        <f t="shared" ca="1" si="555"/>
        <v/>
      </c>
      <c r="JI629" t="str">
        <f t="shared" ca="1" si="556"/>
        <v/>
      </c>
    </row>
    <row r="630" spans="264:269" x14ac:dyDescent="0.2">
      <c r="JD630">
        <f t="shared" si="551"/>
        <v>0</v>
      </c>
      <c r="JE630">
        <f t="shared" si="552"/>
        <v>0</v>
      </c>
      <c r="JF630" t="str">
        <f t="shared" ca="1" si="553"/>
        <v/>
      </c>
      <c r="JG630" t="str">
        <f t="shared" ca="1" si="554"/>
        <v/>
      </c>
      <c r="JH630" t="str">
        <f t="shared" ca="1" si="555"/>
        <v/>
      </c>
      <c r="JI630" t="str">
        <f t="shared" ca="1" si="556"/>
        <v/>
      </c>
    </row>
    <row r="631" spans="264:269" x14ac:dyDescent="0.2">
      <c r="JD631">
        <f t="shared" si="551"/>
        <v>0</v>
      </c>
      <c r="JE631">
        <f t="shared" si="552"/>
        <v>0</v>
      </c>
      <c r="JF631" t="str">
        <f t="shared" ca="1" si="553"/>
        <v/>
      </c>
      <c r="JG631" t="str">
        <f t="shared" ca="1" si="554"/>
        <v/>
      </c>
      <c r="JH631" t="str">
        <f t="shared" ca="1" si="555"/>
        <v/>
      </c>
      <c r="JI631" t="str">
        <f t="shared" ca="1" si="556"/>
        <v/>
      </c>
    </row>
    <row r="632" spans="264:269" x14ac:dyDescent="0.2">
      <c r="JD632">
        <f t="shared" si="551"/>
        <v>0</v>
      </c>
      <c r="JE632">
        <f t="shared" si="552"/>
        <v>0</v>
      </c>
      <c r="JF632" t="str">
        <f t="shared" ca="1" si="553"/>
        <v/>
      </c>
      <c r="JG632" t="str">
        <f t="shared" ca="1" si="554"/>
        <v/>
      </c>
      <c r="JH632" t="str">
        <f t="shared" ca="1" si="555"/>
        <v/>
      </c>
      <c r="JI632" t="str">
        <f t="shared" ca="1" si="556"/>
        <v/>
      </c>
    </row>
    <row r="633" spans="264:269" x14ac:dyDescent="0.2">
      <c r="JD633">
        <f t="shared" si="551"/>
        <v>0</v>
      </c>
      <c r="JE633">
        <f t="shared" si="552"/>
        <v>0</v>
      </c>
      <c r="JF633" t="str">
        <f t="shared" ca="1" si="553"/>
        <v/>
      </c>
      <c r="JG633" t="str">
        <f t="shared" ca="1" si="554"/>
        <v/>
      </c>
      <c r="JH633" t="str">
        <f t="shared" ca="1" si="555"/>
        <v/>
      </c>
      <c r="JI633" t="str">
        <f t="shared" ca="1" si="556"/>
        <v/>
      </c>
    </row>
    <row r="634" spans="264:269" x14ac:dyDescent="0.2">
      <c r="JD634">
        <f t="shared" si="551"/>
        <v>0</v>
      </c>
      <c r="JE634">
        <f t="shared" si="552"/>
        <v>0</v>
      </c>
      <c r="JF634" t="str">
        <f t="shared" ca="1" si="553"/>
        <v/>
      </c>
      <c r="JG634" t="str">
        <f t="shared" ca="1" si="554"/>
        <v/>
      </c>
      <c r="JH634" t="str">
        <f t="shared" ca="1" si="555"/>
        <v/>
      </c>
      <c r="JI634" t="str">
        <f t="shared" ca="1" si="556"/>
        <v/>
      </c>
    </row>
    <row r="635" spans="264:269" x14ac:dyDescent="0.2">
      <c r="JD635">
        <f t="shared" si="551"/>
        <v>0</v>
      </c>
      <c r="JE635">
        <f t="shared" si="552"/>
        <v>0</v>
      </c>
      <c r="JF635" t="str">
        <f t="shared" ca="1" si="553"/>
        <v/>
      </c>
      <c r="JG635" t="str">
        <f t="shared" ca="1" si="554"/>
        <v/>
      </c>
      <c r="JH635" t="str">
        <f t="shared" ca="1" si="555"/>
        <v/>
      </c>
      <c r="JI635" t="str">
        <f t="shared" ca="1" si="556"/>
        <v/>
      </c>
    </row>
    <row r="636" spans="264:269" x14ac:dyDescent="0.2">
      <c r="JD636">
        <f t="shared" si="551"/>
        <v>0</v>
      </c>
      <c r="JE636">
        <f t="shared" si="552"/>
        <v>0</v>
      </c>
      <c r="JF636" t="str">
        <f t="shared" ca="1" si="553"/>
        <v/>
      </c>
      <c r="JG636" t="str">
        <f t="shared" ca="1" si="554"/>
        <v/>
      </c>
      <c r="JH636" t="str">
        <f t="shared" ca="1" si="555"/>
        <v/>
      </c>
      <c r="JI636" t="str">
        <f t="shared" ca="1" si="556"/>
        <v/>
      </c>
    </row>
    <row r="637" spans="264:269" x14ac:dyDescent="0.2">
      <c r="JD637">
        <f t="shared" si="551"/>
        <v>0</v>
      </c>
      <c r="JE637">
        <f t="shared" si="552"/>
        <v>0</v>
      </c>
      <c r="JF637" t="str">
        <f t="shared" ca="1" si="553"/>
        <v/>
      </c>
      <c r="JG637" t="str">
        <f t="shared" ca="1" si="554"/>
        <v/>
      </c>
      <c r="JH637" t="str">
        <f t="shared" ca="1" si="555"/>
        <v/>
      </c>
      <c r="JI637" t="str">
        <f t="shared" ca="1" si="556"/>
        <v/>
      </c>
    </row>
    <row r="638" spans="264:269" x14ac:dyDescent="0.2">
      <c r="JD638">
        <f t="shared" si="551"/>
        <v>0</v>
      </c>
      <c r="JE638">
        <f t="shared" si="552"/>
        <v>0</v>
      </c>
      <c r="JF638" t="str">
        <f t="shared" ca="1" si="553"/>
        <v/>
      </c>
      <c r="JG638" t="str">
        <f t="shared" ca="1" si="554"/>
        <v/>
      </c>
      <c r="JH638" t="str">
        <f t="shared" ca="1" si="555"/>
        <v/>
      </c>
      <c r="JI638" t="str">
        <f t="shared" ca="1" si="556"/>
        <v/>
      </c>
    </row>
    <row r="639" spans="264:269" x14ac:dyDescent="0.2">
      <c r="JD639">
        <f t="shared" si="551"/>
        <v>0</v>
      </c>
      <c r="JE639">
        <f t="shared" si="552"/>
        <v>0</v>
      </c>
      <c r="JF639" t="str">
        <f t="shared" ca="1" si="553"/>
        <v/>
      </c>
      <c r="JG639" t="str">
        <f t="shared" ca="1" si="554"/>
        <v/>
      </c>
      <c r="JH639" t="str">
        <f t="shared" ca="1" si="555"/>
        <v/>
      </c>
      <c r="JI639" t="str">
        <f t="shared" ca="1" si="556"/>
        <v/>
      </c>
    </row>
    <row r="640" spans="264:269" x14ac:dyDescent="0.2">
      <c r="JD640">
        <f t="shared" si="551"/>
        <v>0</v>
      </c>
      <c r="JE640">
        <f t="shared" si="552"/>
        <v>0</v>
      </c>
      <c r="JF640" t="str">
        <f t="shared" ca="1" si="553"/>
        <v/>
      </c>
      <c r="JG640" t="str">
        <f t="shared" ca="1" si="554"/>
        <v/>
      </c>
      <c r="JH640" t="str">
        <f t="shared" ca="1" si="555"/>
        <v/>
      </c>
      <c r="JI640" t="str">
        <f t="shared" ca="1" si="556"/>
        <v/>
      </c>
    </row>
    <row r="641" spans="264:269" x14ac:dyDescent="0.2">
      <c r="JD641">
        <f t="shared" si="551"/>
        <v>0</v>
      </c>
      <c r="JE641">
        <f t="shared" si="552"/>
        <v>0</v>
      </c>
      <c r="JF641" t="str">
        <f t="shared" ca="1" si="553"/>
        <v/>
      </c>
      <c r="JG641" t="str">
        <f t="shared" ca="1" si="554"/>
        <v/>
      </c>
      <c r="JH641" t="str">
        <f t="shared" ca="1" si="555"/>
        <v/>
      </c>
      <c r="JI641" t="str">
        <f t="shared" ca="1" si="556"/>
        <v/>
      </c>
    </row>
    <row r="642" spans="264:269" x14ac:dyDescent="0.2">
      <c r="JD642">
        <f t="shared" si="551"/>
        <v>0</v>
      </c>
      <c r="JE642">
        <f t="shared" si="552"/>
        <v>0</v>
      </c>
      <c r="JF642" t="str">
        <f t="shared" ca="1" si="553"/>
        <v/>
      </c>
      <c r="JG642" t="str">
        <f t="shared" ca="1" si="554"/>
        <v/>
      </c>
      <c r="JH642" t="str">
        <f t="shared" ca="1" si="555"/>
        <v/>
      </c>
      <c r="JI642" t="str">
        <f t="shared" ca="1" si="556"/>
        <v/>
      </c>
    </row>
    <row r="643" spans="264:269" x14ac:dyDescent="0.2">
      <c r="JD643">
        <f t="shared" si="551"/>
        <v>0</v>
      </c>
      <c r="JE643">
        <f t="shared" si="552"/>
        <v>0</v>
      </c>
      <c r="JF643" t="str">
        <f t="shared" ca="1" si="553"/>
        <v/>
      </c>
      <c r="JG643" t="str">
        <f t="shared" ca="1" si="554"/>
        <v/>
      </c>
      <c r="JH643" t="str">
        <f t="shared" ca="1" si="555"/>
        <v/>
      </c>
      <c r="JI643" t="str">
        <f t="shared" ca="1" si="556"/>
        <v/>
      </c>
    </row>
    <row r="644" spans="264:269" x14ac:dyDescent="0.2">
      <c r="JD644">
        <f t="shared" si="551"/>
        <v>0</v>
      </c>
      <c r="JE644">
        <f t="shared" si="552"/>
        <v>0</v>
      </c>
      <c r="JF644" t="str">
        <f t="shared" ca="1" si="553"/>
        <v/>
      </c>
      <c r="JG644" t="str">
        <f t="shared" ca="1" si="554"/>
        <v/>
      </c>
      <c r="JH644" t="str">
        <f t="shared" ca="1" si="555"/>
        <v/>
      </c>
      <c r="JI644" t="str">
        <f t="shared" ca="1" si="556"/>
        <v/>
      </c>
    </row>
    <row r="645" spans="264:269" x14ac:dyDescent="0.2">
      <c r="JD645">
        <f t="shared" si="551"/>
        <v>0</v>
      </c>
      <c r="JE645">
        <f t="shared" si="552"/>
        <v>0</v>
      </c>
      <c r="JF645" t="str">
        <f t="shared" ca="1" si="553"/>
        <v/>
      </c>
      <c r="JG645" t="str">
        <f t="shared" ca="1" si="554"/>
        <v/>
      </c>
      <c r="JH645" t="str">
        <f t="shared" ca="1" si="555"/>
        <v/>
      </c>
      <c r="JI645" t="str">
        <f t="shared" ca="1" si="556"/>
        <v/>
      </c>
    </row>
    <row r="646" spans="264:269" x14ac:dyDescent="0.2">
      <c r="JD646">
        <f t="shared" si="551"/>
        <v>0</v>
      </c>
      <c r="JE646">
        <f t="shared" si="552"/>
        <v>0</v>
      </c>
      <c r="JF646" t="str">
        <f t="shared" ca="1" si="553"/>
        <v/>
      </c>
      <c r="JG646" t="str">
        <f t="shared" ca="1" si="554"/>
        <v/>
      </c>
      <c r="JH646" t="str">
        <f t="shared" ca="1" si="555"/>
        <v/>
      </c>
      <c r="JI646" t="str">
        <f t="shared" ca="1" si="556"/>
        <v/>
      </c>
    </row>
    <row r="647" spans="264:269" x14ac:dyDescent="0.2">
      <c r="JD647">
        <f t="shared" si="551"/>
        <v>0</v>
      </c>
      <c r="JE647">
        <f t="shared" si="552"/>
        <v>0</v>
      </c>
      <c r="JF647" t="str">
        <f t="shared" ca="1" si="553"/>
        <v/>
      </c>
      <c r="JG647" t="str">
        <f t="shared" ca="1" si="554"/>
        <v/>
      </c>
      <c r="JH647" t="str">
        <f t="shared" ca="1" si="555"/>
        <v/>
      </c>
      <c r="JI647" t="str">
        <f t="shared" ca="1" si="556"/>
        <v/>
      </c>
    </row>
    <row r="648" spans="264:269" x14ac:dyDescent="0.2">
      <c r="JD648">
        <f t="shared" si="551"/>
        <v>0</v>
      </c>
      <c r="JE648">
        <f t="shared" si="552"/>
        <v>0</v>
      </c>
      <c r="JF648" t="str">
        <f t="shared" ca="1" si="553"/>
        <v/>
      </c>
      <c r="JG648" t="str">
        <f t="shared" ca="1" si="554"/>
        <v/>
      </c>
      <c r="JH648" t="str">
        <f t="shared" ca="1" si="555"/>
        <v/>
      </c>
      <c r="JI648" t="str">
        <f t="shared" ca="1" si="556"/>
        <v/>
      </c>
    </row>
    <row r="649" spans="264:269" x14ac:dyDescent="0.2">
      <c r="JD649">
        <f t="shared" si="551"/>
        <v>0</v>
      </c>
      <c r="JE649">
        <f t="shared" si="552"/>
        <v>0</v>
      </c>
      <c r="JF649" t="str">
        <f t="shared" ca="1" si="553"/>
        <v/>
      </c>
      <c r="JG649" t="str">
        <f t="shared" ca="1" si="554"/>
        <v/>
      </c>
      <c r="JH649" t="str">
        <f t="shared" ca="1" si="555"/>
        <v/>
      </c>
      <c r="JI649" t="str">
        <f t="shared" ca="1" si="556"/>
        <v/>
      </c>
    </row>
    <row r="650" spans="264:269" x14ac:dyDescent="0.2">
      <c r="JD650">
        <f t="shared" si="551"/>
        <v>0</v>
      </c>
      <c r="JE650">
        <f t="shared" si="552"/>
        <v>0</v>
      </c>
      <c r="JF650" t="str">
        <f t="shared" ca="1" si="553"/>
        <v/>
      </c>
      <c r="JG650" t="str">
        <f t="shared" ca="1" si="554"/>
        <v/>
      </c>
      <c r="JH650" t="str">
        <f t="shared" ca="1" si="555"/>
        <v/>
      </c>
      <c r="JI650" t="str">
        <f t="shared" ca="1" si="556"/>
        <v/>
      </c>
    </row>
    <row r="651" spans="264:269" x14ac:dyDescent="0.2">
      <c r="JD651">
        <f t="shared" si="551"/>
        <v>0</v>
      </c>
      <c r="JE651">
        <f t="shared" si="552"/>
        <v>0</v>
      </c>
      <c r="JF651" t="str">
        <f t="shared" ca="1" si="553"/>
        <v/>
      </c>
      <c r="JG651" t="str">
        <f t="shared" ca="1" si="554"/>
        <v/>
      </c>
      <c r="JH651" t="str">
        <f t="shared" ca="1" si="555"/>
        <v/>
      </c>
      <c r="JI651" t="str">
        <f t="shared" ca="1" si="556"/>
        <v/>
      </c>
    </row>
    <row r="652" spans="264:269" x14ac:dyDescent="0.2">
      <c r="JD652">
        <f t="shared" si="551"/>
        <v>0</v>
      </c>
      <c r="JE652">
        <f t="shared" si="552"/>
        <v>0</v>
      </c>
      <c r="JF652" t="str">
        <f t="shared" ca="1" si="553"/>
        <v/>
      </c>
      <c r="JG652" t="str">
        <f t="shared" ca="1" si="554"/>
        <v/>
      </c>
      <c r="JH652" t="str">
        <f t="shared" ca="1" si="555"/>
        <v/>
      </c>
      <c r="JI652" t="str">
        <f t="shared" ca="1" si="556"/>
        <v/>
      </c>
    </row>
    <row r="653" spans="264:269" x14ac:dyDescent="0.2">
      <c r="JD653">
        <f t="shared" si="551"/>
        <v>0</v>
      </c>
      <c r="JE653">
        <f t="shared" si="552"/>
        <v>0</v>
      </c>
      <c r="JF653" t="str">
        <f t="shared" ca="1" si="553"/>
        <v/>
      </c>
      <c r="JG653" t="str">
        <f t="shared" ca="1" si="554"/>
        <v/>
      </c>
      <c r="JH653" t="str">
        <f t="shared" ca="1" si="555"/>
        <v/>
      </c>
      <c r="JI653" t="str">
        <f t="shared" ca="1" si="556"/>
        <v/>
      </c>
    </row>
    <row r="654" spans="264:269" x14ac:dyDescent="0.2">
      <c r="JD654">
        <f t="shared" si="551"/>
        <v>0</v>
      </c>
      <c r="JE654">
        <f t="shared" si="552"/>
        <v>0</v>
      </c>
      <c r="JF654" t="str">
        <f t="shared" ca="1" si="553"/>
        <v/>
      </c>
      <c r="JG654" t="str">
        <f t="shared" ca="1" si="554"/>
        <v/>
      </c>
      <c r="JH654" t="str">
        <f t="shared" ca="1" si="555"/>
        <v/>
      </c>
      <c r="JI654" t="str">
        <f t="shared" ca="1" si="556"/>
        <v/>
      </c>
    </row>
    <row r="655" spans="264:269" x14ac:dyDescent="0.2">
      <c r="JD655">
        <f t="shared" si="551"/>
        <v>0</v>
      </c>
      <c r="JE655">
        <f t="shared" si="552"/>
        <v>0</v>
      </c>
      <c r="JF655" t="str">
        <f t="shared" ca="1" si="553"/>
        <v/>
      </c>
      <c r="JG655" t="str">
        <f t="shared" ca="1" si="554"/>
        <v/>
      </c>
      <c r="JH655" t="str">
        <f t="shared" ca="1" si="555"/>
        <v/>
      </c>
      <c r="JI655" t="str">
        <f t="shared" ca="1" si="556"/>
        <v/>
      </c>
    </row>
    <row r="656" spans="264:269" x14ac:dyDescent="0.2">
      <c r="JD656">
        <f t="shared" si="551"/>
        <v>0</v>
      </c>
      <c r="JE656">
        <f t="shared" si="552"/>
        <v>0</v>
      </c>
      <c r="JF656" t="str">
        <f t="shared" ca="1" si="553"/>
        <v/>
      </c>
      <c r="JG656" t="str">
        <f t="shared" ca="1" si="554"/>
        <v/>
      </c>
      <c r="JH656" t="str">
        <f t="shared" ca="1" si="555"/>
        <v/>
      </c>
      <c r="JI656" t="str">
        <f t="shared" ca="1" si="556"/>
        <v/>
      </c>
    </row>
    <row r="657" spans="264:269" x14ac:dyDescent="0.2">
      <c r="JD657">
        <f t="shared" si="551"/>
        <v>0</v>
      </c>
      <c r="JE657">
        <f t="shared" si="552"/>
        <v>0</v>
      </c>
      <c r="JF657" t="str">
        <f t="shared" ca="1" si="553"/>
        <v/>
      </c>
      <c r="JG657" t="str">
        <f t="shared" ca="1" si="554"/>
        <v/>
      </c>
      <c r="JH657" t="str">
        <f t="shared" ca="1" si="555"/>
        <v/>
      </c>
      <c r="JI657" t="str">
        <f t="shared" ca="1" si="556"/>
        <v/>
      </c>
    </row>
    <row r="658" spans="264:269" x14ac:dyDescent="0.2">
      <c r="JD658">
        <f t="shared" si="551"/>
        <v>0</v>
      </c>
      <c r="JE658">
        <f t="shared" si="552"/>
        <v>0</v>
      </c>
      <c r="JF658" t="str">
        <f t="shared" ca="1" si="553"/>
        <v/>
      </c>
      <c r="JG658" t="str">
        <f t="shared" ca="1" si="554"/>
        <v/>
      </c>
      <c r="JH658" t="str">
        <f t="shared" ca="1" si="555"/>
        <v/>
      </c>
      <c r="JI658" t="str">
        <f t="shared" ca="1" si="556"/>
        <v/>
      </c>
    </row>
    <row r="659" spans="264:269" x14ac:dyDescent="0.2">
      <c r="JD659">
        <f t="shared" si="551"/>
        <v>0</v>
      </c>
      <c r="JE659">
        <f t="shared" si="552"/>
        <v>0</v>
      </c>
      <c r="JF659" t="str">
        <f t="shared" ca="1" si="553"/>
        <v/>
      </c>
      <c r="JG659" t="str">
        <f t="shared" ca="1" si="554"/>
        <v/>
      </c>
      <c r="JH659" t="str">
        <f t="shared" ca="1" si="555"/>
        <v/>
      </c>
      <c r="JI659" t="str">
        <f t="shared" ca="1" si="556"/>
        <v/>
      </c>
    </row>
    <row r="660" spans="264:269" x14ac:dyDescent="0.2">
      <c r="JD660">
        <f t="shared" si="551"/>
        <v>0</v>
      </c>
      <c r="JE660">
        <f t="shared" si="552"/>
        <v>0</v>
      </c>
      <c r="JF660" t="str">
        <f t="shared" ca="1" si="553"/>
        <v/>
      </c>
      <c r="JG660" t="str">
        <f t="shared" ca="1" si="554"/>
        <v/>
      </c>
      <c r="JH660" t="str">
        <f t="shared" ca="1" si="555"/>
        <v/>
      </c>
      <c r="JI660" t="str">
        <f t="shared" ca="1" si="556"/>
        <v/>
      </c>
    </row>
    <row r="661" spans="264:269" x14ac:dyDescent="0.2">
      <c r="JD661">
        <f t="shared" si="551"/>
        <v>0</v>
      </c>
      <c r="JE661">
        <f t="shared" si="552"/>
        <v>0</v>
      </c>
      <c r="JF661" t="str">
        <f t="shared" ca="1" si="553"/>
        <v/>
      </c>
      <c r="JG661" t="str">
        <f t="shared" ca="1" si="554"/>
        <v/>
      </c>
      <c r="JH661" t="str">
        <f t="shared" ca="1" si="555"/>
        <v/>
      </c>
      <c r="JI661" t="str">
        <f t="shared" ca="1" si="556"/>
        <v/>
      </c>
    </row>
    <row r="662" spans="264:269" x14ac:dyDescent="0.2">
      <c r="JD662">
        <f t="shared" si="551"/>
        <v>0</v>
      </c>
      <c r="JE662">
        <f t="shared" si="552"/>
        <v>0</v>
      </c>
      <c r="JF662" t="str">
        <f t="shared" ca="1" si="553"/>
        <v/>
      </c>
      <c r="JG662" t="str">
        <f t="shared" ca="1" si="554"/>
        <v/>
      </c>
      <c r="JH662" t="str">
        <f t="shared" ca="1" si="555"/>
        <v/>
      </c>
      <c r="JI662" t="str">
        <f t="shared" ca="1" si="556"/>
        <v/>
      </c>
    </row>
    <row r="663" spans="264:269" x14ac:dyDescent="0.2">
      <c r="JD663">
        <f t="shared" si="551"/>
        <v>0</v>
      </c>
      <c r="JE663">
        <f t="shared" si="552"/>
        <v>0</v>
      </c>
      <c r="JF663" t="str">
        <f t="shared" ca="1" si="553"/>
        <v/>
      </c>
      <c r="JG663" t="str">
        <f t="shared" ca="1" si="554"/>
        <v/>
      </c>
      <c r="JH663" t="str">
        <f t="shared" ca="1" si="555"/>
        <v/>
      </c>
      <c r="JI663" t="str">
        <f t="shared" ca="1" si="556"/>
        <v/>
      </c>
    </row>
    <row r="664" spans="264:269" x14ac:dyDescent="0.2">
      <c r="JD664">
        <f t="shared" si="551"/>
        <v>0</v>
      </c>
      <c r="JE664">
        <f t="shared" si="552"/>
        <v>0</v>
      </c>
      <c r="JF664" t="str">
        <f t="shared" ca="1" si="553"/>
        <v/>
      </c>
      <c r="JG664" t="str">
        <f t="shared" ca="1" si="554"/>
        <v/>
      </c>
      <c r="JH664" t="str">
        <f t="shared" ca="1" si="555"/>
        <v/>
      </c>
      <c r="JI664" t="str">
        <f t="shared" ca="1" si="556"/>
        <v/>
      </c>
    </row>
    <row r="665" spans="264:269" x14ac:dyDescent="0.2">
      <c r="JD665">
        <f t="shared" si="551"/>
        <v>0</v>
      </c>
      <c r="JE665">
        <f t="shared" si="552"/>
        <v>0</v>
      </c>
      <c r="JF665" t="str">
        <f t="shared" ca="1" si="553"/>
        <v/>
      </c>
      <c r="JG665" t="str">
        <f t="shared" ca="1" si="554"/>
        <v/>
      </c>
      <c r="JH665" t="str">
        <f t="shared" ca="1" si="555"/>
        <v/>
      </c>
      <c r="JI665" t="str">
        <f t="shared" ca="1" si="556"/>
        <v/>
      </c>
    </row>
    <row r="666" spans="264:269" x14ac:dyDescent="0.2">
      <c r="JD666">
        <f t="shared" si="551"/>
        <v>0</v>
      </c>
      <c r="JE666">
        <f t="shared" si="552"/>
        <v>0</v>
      </c>
      <c r="JF666" t="str">
        <f t="shared" ca="1" si="553"/>
        <v/>
      </c>
      <c r="JG666" t="str">
        <f t="shared" ca="1" si="554"/>
        <v/>
      </c>
      <c r="JH666" t="str">
        <f t="shared" ca="1" si="555"/>
        <v/>
      </c>
      <c r="JI666" t="str">
        <f t="shared" ca="1" si="556"/>
        <v/>
      </c>
    </row>
    <row r="667" spans="264:269" x14ac:dyDescent="0.2">
      <c r="JD667">
        <f t="shared" si="551"/>
        <v>0</v>
      </c>
      <c r="JE667">
        <f t="shared" si="552"/>
        <v>0</v>
      </c>
      <c r="JF667" t="str">
        <f t="shared" ca="1" si="553"/>
        <v/>
      </c>
      <c r="JG667" t="str">
        <f t="shared" ca="1" si="554"/>
        <v/>
      </c>
      <c r="JH667" t="str">
        <f t="shared" ca="1" si="555"/>
        <v/>
      </c>
      <c r="JI667" t="str">
        <f t="shared" ca="1" si="556"/>
        <v/>
      </c>
    </row>
    <row r="668" spans="264:269" x14ac:dyDescent="0.2">
      <c r="JD668">
        <f t="shared" ref="JD668:JD731" si="557">IF(JD667&lt;&gt;0,JD667-1,0)</f>
        <v>0</v>
      </c>
      <c r="JE668">
        <f t="shared" ref="JE668:JE731" si="558">IF(JD668&lt;&gt;0,JE667+1,0)</f>
        <v>0</v>
      </c>
      <c r="JF668" t="str">
        <f t="shared" ref="JF668:JF731" ca="1" si="559">IF(ScenarioType&lt;&gt;"ALL",IF(ISERROR(IF(INDIRECT("SCENARIOMETA!B"&amp;JE668)=ScenarioType,INDIRECT("SCENARIOMETA!A"&amp;JE668)," ")),"",IF(INDIRECT("SCENARIOMETA!B"&amp;JE668)=ScenarioType,INDIRECT("SCENARIOMETA!A"&amp;JE668)," ")),IF(JD668&lt;&gt;0,INDIRECT("SCENARIOMETA!A"&amp;JE668),""))</f>
        <v/>
      </c>
      <c r="JG668" t="str">
        <f t="shared" ref="JG668:JG731" ca="1" si="560">IF(ScenarioType&lt;&gt;"ALL",IF(ISERROR(IF(INDIRECT("SCENARIOMETA!B"&amp;JE668)=ScenarioType,INDIRECT("SCENARIOMETA!B"&amp;JE668)," ")),"",IF(INDIRECT("SCENARIOMETA!B"&amp;JE668)=ScenarioType,INDIRECT("SCENARIOMETA!B"&amp;JE668)," ")),IF(JD668&lt;&gt;0,INDIRECT("SCENARIOMETA!B"&amp;JE668),""))</f>
        <v/>
      </c>
      <c r="JH668" t="str">
        <f t="shared" ref="JH668:JH731" ca="1" si="561">IF(ScenarioType&lt;&gt;"ALL",IF(ISERROR(IF(INDIRECT("SCENARIOMETA!B"&amp;JE668)=ScenarioType,INDIRECT("SCENARIOMETA!H"&amp;JE668)," ")),"",IF(INDIRECT("SCENARIOMETA!B"&amp;JE668)=ScenarioType,INDIRECT("SCENARIOMETA!H"&amp;JE668)," ")+14),IF(JD668&lt;&gt;0,INDIRECT("SCENARIOMETA!H"&amp;JE668)+14,""))</f>
        <v/>
      </c>
      <c r="JI668" t="str">
        <f t="shared" ref="JI668:JI731" ca="1" si="562">IF(ScenarioType&lt;&gt;"ALL",IF(ISERROR(IF(INDIRECT("SCENARIOMETA!B"&amp;JE668)=ScenarioType,INDIRECT("SCENARIOMETA!E"&amp;JE668)," ")),"",IF(INDIRECT("SCENARIOMETA!B"&amp;JE668)=ScenarioType,INDIRECT("SCENARIOMETA!E"&amp;JE668)," ")+14),IF(JD668&lt;&gt;0,INDIRECT("SCENARIOMETA!E"&amp;JE668)+14,""))</f>
        <v/>
      </c>
    </row>
    <row r="669" spans="264:269" x14ac:dyDescent="0.2">
      <c r="JD669">
        <f t="shared" si="557"/>
        <v>0</v>
      </c>
      <c r="JE669">
        <f t="shared" si="558"/>
        <v>0</v>
      </c>
      <c r="JF669" t="str">
        <f t="shared" ca="1" si="559"/>
        <v/>
      </c>
      <c r="JG669" t="str">
        <f t="shared" ca="1" si="560"/>
        <v/>
      </c>
      <c r="JH669" t="str">
        <f t="shared" ca="1" si="561"/>
        <v/>
      </c>
      <c r="JI669" t="str">
        <f t="shared" ca="1" si="562"/>
        <v/>
      </c>
    </row>
    <row r="670" spans="264:269" x14ac:dyDescent="0.2">
      <c r="JD670">
        <f t="shared" si="557"/>
        <v>0</v>
      </c>
      <c r="JE670">
        <f t="shared" si="558"/>
        <v>0</v>
      </c>
      <c r="JF670" t="str">
        <f t="shared" ca="1" si="559"/>
        <v/>
      </c>
      <c r="JG670" t="str">
        <f t="shared" ca="1" si="560"/>
        <v/>
      </c>
      <c r="JH670" t="str">
        <f t="shared" ca="1" si="561"/>
        <v/>
      </c>
      <c r="JI670" t="str">
        <f t="shared" ca="1" si="562"/>
        <v/>
      </c>
    </row>
    <row r="671" spans="264:269" x14ac:dyDescent="0.2">
      <c r="JD671">
        <f t="shared" si="557"/>
        <v>0</v>
      </c>
      <c r="JE671">
        <f t="shared" si="558"/>
        <v>0</v>
      </c>
      <c r="JF671" t="str">
        <f t="shared" ca="1" si="559"/>
        <v/>
      </c>
      <c r="JG671" t="str">
        <f t="shared" ca="1" si="560"/>
        <v/>
      </c>
      <c r="JH671" t="str">
        <f t="shared" ca="1" si="561"/>
        <v/>
      </c>
      <c r="JI671" t="str">
        <f t="shared" ca="1" si="562"/>
        <v/>
      </c>
    </row>
    <row r="672" spans="264:269" x14ac:dyDescent="0.2">
      <c r="JD672">
        <f t="shared" si="557"/>
        <v>0</v>
      </c>
      <c r="JE672">
        <f t="shared" si="558"/>
        <v>0</v>
      </c>
      <c r="JF672" t="str">
        <f t="shared" ca="1" si="559"/>
        <v/>
      </c>
      <c r="JG672" t="str">
        <f t="shared" ca="1" si="560"/>
        <v/>
      </c>
      <c r="JH672" t="str">
        <f t="shared" ca="1" si="561"/>
        <v/>
      </c>
      <c r="JI672" t="str">
        <f t="shared" ca="1" si="562"/>
        <v/>
      </c>
    </row>
    <row r="673" spans="264:269" x14ac:dyDescent="0.2">
      <c r="JD673">
        <f t="shared" si="557"/>
        <v>0</v>
      </c>
      <c r="JE673">
        <f t="shared" si="558"/>
        <v>0</v>
      </c>
      <c r="JF673" t="str">
        <f t="shared" ca="1" si="559"/>
        <v/>
      </c>
      <c r="JG673" t="str">
        <f t="shared" ca="1" si="560"/>
        <v/>
      </c>
      <c r="JH673" t="str">
        <f t="shared" ca="1" si="561"/>
        <v/>
      </c>
      <c r="JI673" t="str">
        <f t="shared" ca="1" si="562"/>
        <v/>
      </c>
    </row>
    <row r="674" spans="264:269" x14ac:dyDescent="0.2">
      <c r="JD674">
        <f t="shared" si="557"/>
        <v>0</v>
      </c>
      <c r="JE674">
        <f t="shared" si="558"/>
        <v>0</v>
      </c>
      <c r="JF674" t="str">
        <f t="shared" ca="1" si="559"/>
        <v/>
      </c>
      <c r="JG674" t="str">
        <f t="shared" ca="1" si="560"/>
        <v/>
      </c>
      <c r="JH674" t="str">
        <f t="shared" ca="1" si="561"/>
        <v/>
      </c>
      <c r="JI674" t="str">
        <f t="shared" ca="1" si="562"/>
        <v/>
      </c>
    </row>
    <row r="675" spans="264:269" x14ac:dyDescent="0.2">
      <c r="JD675">
        <f t="shared" si="557"/>
        <v>0</v>
      </c>
      <c r="JE675">
        <f t="shared" si="558"/>
        <v>0</v>
      </c>
      <c r="JF675" t="str">
        <f t="shared" ca="1" si="559"/>
        <v/>
      </c>
      <c r="JG675" t="str">
        <f t="shared" ca="1" si="560"/>
        <v/>
      </c>
      <c r="JH675" t="str">
        <f t="shared" ca="1" si="561"/>
        <v/>
      </c>
      <c r="JI675" t="str">
        <f t="shared" ca="1" si="562"/>
        <v/>
      </c>
    </row>
    <row r="676" spans="264:269" x14ac:dyDescent="0.2">
      <c r="JD676">
        <f t="shared" si="557"/>
        <v>0</v>
      </c>
      <c r="JE676">
        <f t="shared" si="558"/>
        <v>0</v>
      </c>
      <c r="JF676" t="str">
        <f t="shared" ca="1" si="559"/>
        <v/>
      </c>
      <c r="JG676" t="str">
        <f t="shared" ca="1" si="560"/>
        <v/>
      </c>
      <c r="JH676" t="str">
        <f t="shared" ca="1" si="561"/>
        <v/>
      </c>
      <c r="JI676" t="str">
        <f t="shared" ca="1" si="562"/>
        <v/>
      </c>
    </row>
    <row r="677" spans="264:269" x14ac:dyDescent="0.2">
      <c r="JD677">
        <f t="shared" si="557"/>
        <v>0</v>
      </c>
      <c r="JE677">
        <f t="shared" si="558"/>
        <v>0</v>
      </c>
      <c r="JF677" t="str">
        <f t="shared" ca="1" si="559"/>
        <v/>
      </c>
      <c r="JG677" t="str">
        <f t="shared" ca="1" si="560"/>
        <v/>
      </c>
      <c r="JH677" t="str">
        <f t="shared" ca="1" si="561"/>
        <v/>
      </c>
      <c r="JI677" t="str">
        <f t="shared" ca="1" si="562"/>
        <v/>
      </c>
    </row>
    <row r="678" spans="264:269" x14ac:dyDescent="0.2">
      <c r="JD678">
        <f t="shared" si="557"/>
        <v>0</v>
      </c>
      <c r="JE678">
        <f t="shared" si="558"/>
        <v>0</v>
      </c>
      <c r="JF678" t="str">
        <f t="shared" ca="1" si="559"/>
        <v/>
      </c>
      <c r="JG678" t="str">
        <f t="shared" ca="1" si="560"/>
        <v/>
      </c>
      <c r="JH678" t="str">
        <f t="shared" ca="1" si="561"/>
        <v/>
      </c>
      <c r="JI678" t="str">
        <f t="shared" ca="1" si="562"/>
        <v/>
      </c>
    </row>
    <row r="679" spans="264:269" x14ac:dyDescent="0.2">
      <c r="JD679">
        <f t="shared" si="557"/>
        <v>0</v>
      </c>
      <c r="JE679">
        <f t="shared" si="558"/>
        <v>0</v>
      </c>
      <c r="JF679" t="str">
        <f t="shared" ca="1" si="559"/>
        <v/>
      </c>
      <c r="JG679" t="str">
        <f t="shared" ca="1" si="560"/>
        <v/>
      </c>
      <c r="JH679" t="str">
        <f t="shared" ca="1" si="561"/>
        <v/>
      </c>
      <c r="JI679" t="str">
        <f t="shared" ca="1" si="562"/>
        <v/>
      </c>
    </row>
    <row r="680" spans="264:269" x14ac:dyDescent="0.2">
      <c r="JD680">
        <f t="shared" si="557"/>
        <v>0</v>
      </c>
      <c r="JE680">
        <f t="shared" si="558"/>
        <v>0</v>
      </c>
      <c r="JF680" t="str">
        <f t="shared" ca="1" si="559"/>
        <v/>
      </c>
      <c r="JG680" t="str">
        <f t="shared" ca="1" si="560"/>
        <v/>
      </c>
      <c r="JH680" t="str">
        <f t="shared" ca="1" si="561"/>
        <v/>
      </c>
      <c r="JI680" t="str">
        <f t="shared" ca="1" si="562"/>
        <v/>
      </c>
    </row>
    <row r="681" spans="264:269" x14ac:dyDescent="0.2">
      <c r="JD681">
        <f t="shared" si="557"/>
        <v>0</v>
      </c>
      <c r="JE681">
        <f t="shared" si="558"/>
        <v>0</v>
      </c>
      <c r="JF681" t="str">
        <f t="shared" ca="1" si="559"/>
        <v/>
      </c>
      <c r="JG681" t="str">
        <f t="shared" ca="1" si="560"/>
        <v/>
      </c>
      <c r="JH681" t="str">
        <f t="shared" ca="1" si="561"/>
        <v/>
      </c>
      <c r="JI681" t="str">
        <f t="shared" ca="1" si="562"/>
        <v/>
      </c>
    </row>
    <row r="682" spans="264:269" x14ac:dyDescent="0.2">
      <c r="JD682">
        <f t="shared" si="557"/>
        <v>0</v>
      </c>
      <c r="JE682">
        <f t="shared" si="558"/>
        <v>0</v>
      </c>
      <c r="JF682" t="str">
        <f t="shared" ca="1" si="559"/>
        <v/>
      </c>
      <c r="JG682" t="str">
        <f t="shared" ca="1" si="560"/>
        <v/>
      </c>
      <c r="JH682" t="str">
        <f t="shared" ca="1" si="561"/>
        <v/>
      </c>
      <c r="JI682" t="str">
        <f t="shared" ca="1" si="562"/>
        <v/>
      </c>
    </row>
    <row r="683" spans="264:269" x14ac:dyDescent="0.2">
      <c r="JD683">
        <f t="shared" si="557"/>
        <v>0</v>
      </c>
      <c r="JE683">
        <f t="shared" si="558"/>
        <v>0</v>
      </c>
      <c r="JF683" t="str">
        <f t="shared" ca="1" si="559"/>
        <v/>
      </c>
      <c r="JG683" t="str">
        <f t="shared" ca="1" si="560"/>
        <v/>
      </c>
      <c r="JH683" t="str">
        <f t="shared" ca="1" si="561"/>
        <v/>
      </c>
      <c r="JI683" t="str">
        <f t="shared" ca="1" si="562"/>
        <v/>
      </c>
    </row>
    <row r="684" spans="264:269" x14ac:dyDescent="0.2">
      <c r="JD684">
        <f t="shared" si="557"/>
        <v>0</v>
      </c>
      <c r="JE684">
        <f t="shared" si="558"/>
        <v>0</v>
      </c>
      <c r="JF684" t="str">
        <f t="shared" ca="1" si="559"/>
        <v/>
      </c>
      <c r="JG684" t="str">
        <f t="shared" ca="1" si="560"/>
        <v/>
      </c>
      <c r="JH684" t="str">
        <f t="shared" ca="1" si="561"/>
        <v/>
      </c>
      <c r="JI684" t="str">
        <f t="shared" ca="1" si="562"/>
        <v/>
      </c>
    </row>
    <row r="685" spans="264:269" x14ac:dyDescent="0.2">
      <c r="JD685">
        <f t="shared" si="557"/>
        <v>0</v>
      </c>
      <c r="JE685">
        <f t="shared" si="558"/>
        <v>0</v>
      </c>
      <c r="JF685" t="str">
        <f t="shared" ca="1" si="559"/>
        <v/>
      </c>
      <c r="JG685" t="str">
        <f t="shared" ca="1" si="560"/>
        <v/>
      </c>
      <c r="JH685" t="str">
        <f t="shared" ca="1" si="561"/>
        <v/>
      </c>
      <c r="JI685" t="str">
        <f t="shared" ca="1" si="562"/>
        <v/>
      </c>
    </row>
    <row r="686" spans="264:269" x14ac:dyDescent="0.2">
      <c r="JD686">
        <f t="shared" si="557"/>
        <v>0</v>
      </c>
      <c r="JE686">
        <f t="shared" si="558"/>
        <v>0</v>
      </c>
      <c r="JF686" t="str">
        <f t="shared" ca="1" si="559"/>
        <v/>
      </c>
      <c r="JG686" t="str">
        <f t="shared" ca="1" si="560"/>
        <v/>
      </c>
      <c r="JH686" t="str">
        <f t="shared" ca="1" si="561"/>
        <v/>
      </c>
      <c r="JI686" t="str">
        <f t="shared" ca="1" si="562"/>
        <v/>
      </c>
    </row>
    <row r="687" spans="264:269" x14ac:dyDescent="0.2">
      <c r="JD687">
        <f t="shared" si="557"/>
        <v>0</v>
      </c>
      <c r="JE687">
        <f t="shared" si="558"/>
        <v>0</v>
      </c>
      <c r="JF687" t="str">
        <f t="shared" ca="1" si="559"/>
        <v/>
      </c>
      <c r="JG687" t="str">
        <f t="shared" ca="1" si="560"/>
        <v/>
      </c>
      <c r="JH687" t="str">
        <f t="shared" ca="1" si="561"/>
        <v/>
      </c>
      <c r="JI687" t="str">
        <f t="shared" ca="1" si="562"/>
        <v/>
      </c>
    </row>
    <row r="688" spans="264:269" x14ac:dyDescent="0.2">
      <c r="JD688">
        <f t="shared" si="557"/>
        <v>0</v>
      </c>
      <c r="JE688">
        <f t="shared" si="558"/>
        <v>0</v>
      </c>
      <c r="JF688" t="str">
        <f t="shared" ca="1" si="559"/>
        <v/>
      </c>
      <c r="JG688" t="str">
        <f t="shared" ca="1" si="560"/>
        <v/>
      </c>
      <c r="JH688" t="str">
        <f t="shared" ca="1" si="561"/>
        <v/>
      </c>
      <c r="JI688" t="str">
        <f t="shared" ca="1" si="562"/>
        <v/>
      </c>
    </row>
    <row r="689" spans="264:269" x14ac:dyDescent="0.2">
      <c r="JD689">
        <f t="shared" si="557"/>
        <v>0</v>
      </c>
      <c r="JE689">
        <f t="shared" si="558"/>
        <v>0</v>
      </c>
      <c r="JF689" t="str">
        <f t="shared" ca="1" si="559"/>
        <v/>
      </c>
      <c r="JG689" t="str">
        <f t="shared" ca="1" si="560"/>
        <v/>
      </c>
      <c r="JH689" t="str">
        <f t="shared" ca="1" si="561"/>
        <v/>
      </c>
      <c r="JI689" t="str">
        <f t="shared" ca="1" si="562"/>
        <v/>
      </c>
    </row>
    <row r="690" spans="264:269" x14ac:dyDescent="0.2">
      <c r="JD690">
        <f t="shared" si="557"/>
        <v>0</v>
      </c>
      <c r="JE690">
        <f t="shared" si="558"/>
        <v>0</v>
      </c>
      <c r="JF690" t="str">
        <f t="shared" ca="1" si="559"/>
        <v/>
      </c>
      <c r="JG690" t="str">
        <f t="shared" ca="1" si="560"/>
        <v/>
      </c>
      <c r="JH690" t="str">
        <f t="shared" ca="1" si="561"/>
        <v/>
      </c>
      <c r="JI690" t="str">
        <f t="shared" ca="1" si="562"/>
        <v/>
      </c>
    </row>
    <row r="691" spans="264:269" x14ac:dyDescent="0.2">
      <c r="JD691">
        <f t="shared" si="557"/>
        <v>0</v>
      </c>
      <c r="JE691">
        <f t="shared" si="558"/>
        <v>0</v>
      </c>
      <c r="JF691" t="str">
        <f t="shared" ca="1" si="559"/>
        <v/>
      </c>
      <c r="JG691" t="str">
        <f t="shared" ca="1" si="560"/>
        <v/>
      </c>
      <c r="JH691" t="str">
        <f t="shared" ca="1" si="561"/>
        <v/>
      </c>
      <c r="JI691" t="str">
        <f t="shared" ca="1" si="562"/>
        <v/>
      </c>
    </row>
    <row r="692" spans="264:269" x14ac:dyDescent="0.2">
      <c r="JD692">
        <f t="shared" si="557"/>
        <v>0</v>
      </c>
      <c r="JE692">
        <f t="shared" si="558"/>
        <v>0</v>
      </c>
      <c r="JF692" t="str">
        <f t="shared" ca="1" si="559"/>
        <v/>
      </c>
      <c r="JG692" t="str">
        <f t="shared" ca="1" si="560"/>
        <v/>
      </c>
      <c r="JH692" t="str">
        <f t="shared" ca="1" si="561"/>
        <v/>
      </c>
      <c r="JI692" t="str">
        <f t="shared" ca="1" si="562"/>
        <v/>
      </c>
    </row>
    <row r="693" spans="264:269" x14ac:dyDescent="0.2">
      <c r="JD693">
        <f t="shared" si="557"/>
        <v>0</v>
      </c>
      <c r="JE693">
        <f t="shared" si="558"/>
        <v>0</v>
      </c>
      <c r="JF693" t="str">
        <f t="shared" ca="1" si="559"/>
        <v/>
      </c>
      <c r="JG693" t="str">
        <f t="shared" ca="1" si="560"/>
        <v/>
      </c>
      <c r="JH693" t="str">
        <f t="shared" ca="1" si="561"/>
        <v/>
      </c>
      <c r="JI693" t="str">
        <f t="shared" ca="1" si="562"/>
        <v/>
      </c>
    </row>
    <row r="694" spans="264:269" x14ac:dyDescent="0.2">
      <c r="JD694">
        <f t="shared" si="557"/>
        <v>0</v>
      </c>
      <c r="JE694">
        <f t="shared" si="558"/>
        <v>0</v>
      </c>
      <c r="JF694" t="str">
        <f t="shared" ca="1" si="559"/>
        <v/>
      </c>
      <c r="JG694" t="str">
        <f t="shared" ca="1" si="560"/>
        <v/>
      </c>
      <c r="JH694" t="str">
        <f t="shared" ca="1" si="561"/>
        <v/>
      </c>
      <c r="JI694" t="str">
        <f t="shared" ca="1" si="562"/>
        <v/>
      </c>
    </row>
    <row r="695" spans="264:269" x14ac:dyDescent="0.2">
      <c r="JD695">
        <f t="shared" si="557"/>
        <v>0</v>
      </c>
      <c r="JE695">
        <f t="shared" si="558"/>
        <v>0</v>
      </c>
      <c r="JF695" t="str">
        <f t="shared" ca="1" si="559"/>
        <v/>
      </c>
      <c r="JG695" t="str">
        <f t="shared" ca="1" si="560"/>
        <v/>
      </c>
      <c r="JH695" t="str">
        <f t="shared" ca="1" si="561"/>
        <v/>
      </c>
      <c r="JI695" t="str">
        <f t="shared" ca="1" si="562"/>
        <v/>
      </c>
    </row>
    <row r="696" spans="264:269" x14ac:dyDescent="0.2">
      <c r="JD696">
        <f t="shared" si="557"/>
        <v>0</v>
      </c>
      <c r="JE696">
        <f t="shared" si="558"/>
        <v>0</v>
      </c>
      <c r="JF696" t="str">
        <f t="shared" ca="1" si="559"/>
        <v/>
      </c>
      <c r="JG696" t="str">
        <f t="shared" ca="1" si="560"/>
        <v/>
      </c>
      <c r="JH696" t="str">
        <f t="shared" ca="1" si="561"/>
        <v/>
      </c>
      <c r="JI696" t="str">
        <f t="shared" ca="1" si="562"/>
        <v/>
      </c>
    </row>
    <row r="697" spans="264:269" x14ac:dyDescent="0.2">
      <c r="JD697">
        <f t="shared" si="557"/>
        <v>0</v>
      </c>
      <c r="JE697">
        <f t="shared" si="558"/>
        <v>0</v>
      </c>
      <c r="JF697" t="str">
        <f t="shared" ca="1" si="559"/>
        <v/>
      </c>
      <c r="JG697" t="str">
        <f t="shared" ca="1" si="560"/>
        <v/>
      </c>
      <c r="JH697" t="str">
        <f t="shared" ca="1" si="561"/>
        <v/>
      </c>
      <c r="JI697" t="str">
        <f t="shared" ca="1" si="562"/>
        <v/>
      </c>
    </row>
    <row r="698" spans="264:269" x14ac:dyDescent="0.2">
      <c r="JD698">
        <f t="shared" si="557"/>
        <v>0</v>
      </c>
      <c r="JE698">
        <f t="shared" si="558"/>
        <v>0</v>
      </c>
      <c r="JF698" t="str">
        <f t="shared" ca="1" si="559"/>
        <v/>
      </c>
      <c r="JG698" t="str">
        <f t="shared" ca="1" si="560"/>
        <v/>
      </c>
      <c r="JH698" t="str">
        <f t="shared" ca="1" si="561"/>
        <v/>
      </c>
      <c r="JI698" t="str">
        <f t="shared" ca="1" si="562"/>
        <v/>
      </c>
    </row>
    <row r="699" spans="264:269" x14ac:dyDescent="0.2">
      <c r="JD699">
        <f t="shared" si="557"/>
        <v>0</v>
      </c>
      <c r="JE699">
        <f t="shared" si="558"/>
        <v>0</v>
      </c>
      <c r="JF699" t="str">
        <f t="shared" ca="1" si="559"/>
        <v/>
      </c>
      <c r="JG699" t="str">
        <f t="shared" ca="1" si="560"/>
        <v/>
      </c>
      <c r="JH699" t="str">
        <f t="shared" ca="1" si="561"/>
        <v/>
      </c>
      <c r="JI699" t="str">
        <f t="shared" ca="1" si="562"/>
        <v/>
      </c>
    </row>
    <row r="700" spans="264:269" x14ac:dyDescent="0.2">
      <c r="JD700">
        <f t="shared" si="557"/>
        <v>0</v>
      </c>
      <c r="JE700">
        <f t="shared" si="558"/>
        <v>0</v>
      </c>
      <c r="JF700" t="str">
        <f t="shared" ca="1" si="559"/>
        <v/>
      </c>
      <c r="JG700" t="str">
        <f t="shared" ca="1" si="560"/>
        <v/>
      </c>
      <c r="JH700" t="str">
        <f t="shared" ca="1" si="561"/>
        <v/>
      </c>
      <c r="JI700" t="str">
        <f t="shared" ca="1" si="562"/>
        <v/>
      </c>
    </row>
    <row r="701" spans="264:269" x14ac:dyDescent="0.2">
      <c r="JD701">
        <f t="shared" si="557"/>
        <v>0</v>
      </c>
      <c r="JE701">
        <f t="shared" si="558"/>
        <v>0</v>
      </c>
      <c r="JF701" t="str">
        <f t="shared" ca="1" si="559"/>
        <v/>
      </c>
      <c r="JG701" t="str">
        <f t="shared" ca="1" si="560"/>
        <v/>
      </c>
      <c r="JH701" t="str">
        <f t="shared" ca="1" si="561"/>
        <v/>
      </c>
      <c r="JI701" t="str">
        <f t="shared" ca="1" si="562"/>
        <v/>
      </c>
    </row>
    <row r="702" spans="264:269" x14ac:dyDescent="0.2">
      <c r="JD702">
        <f t="shared" si="557"/>
        <v>0</v>
      </c>
      <c r="JE702">
        <f t="shared" si="558"/>
        <v>0</v>
      </c>
      <c r="JF702" t="str">
        <f t="shared" ca="1" si="559"/>
        <v/>
      </c>
      <c r="JG702" t="str">
        <f t="shared" ca="1" si="560"/>
        <v/>
      </c>
      <c r="JH702" t="str">
        <f t="shared" ca="1" si="561"/>
        <v/>
      </c>
      <c r="JI702" t="str">
        <f t="shared" ca="1" si="562"/>
        <v/>
      </c>
    </row>
    <row r="703" spans="264:269" x14ac:dyDescent="0.2">
      <c r="JD703">
        <f t="shared" si="557"/>
        <v>0</v>
      </c>
      <c r="JE703">
        <f t="shared" si="558"/>
        <v>0</v>
      </c>
      <c r="JF703" t="str">
        <f t="shared" ca="1" si="559"/>
        <v/>
      </c>
      <c r="JG703" t="str">
        <f t="shared" ca="1" si="560"/>
        <v/>
      </c>
      <c r="JH703" t="str">
        <f t="shared" ca="1" si="561"/>
        <v/>
      </c>
      <c r="JI703" t="str">
        <f t="shared" ca="1" si="562"/>
        <v/>
      </c>
    </row>
    <row r="704" spans="264:269" x14ac:dyDescent="0.2">
      <c r="JD704">
        <f t="shared" si="557"/>
        <v>0</v>
      </c>
      <c r="JE704">
        <f t="shared" si="558"/>
        <v>0</v>
      </c>
      <c r="JF704" t="str">
        <f t="shared" ca="1" si="559"/>
        <v/>
      </c>
      <c r="JG704" t="str">
        <f t="shared" ca="1" si="560"/>
        <v/>
      </c>
      <c r="JH704" t="str">
        <f t="shared" ca="1" si="561"/>
        <v/>
      </c>
      <c r="JI704" t="str">
        <f t="shared" ca="1" si="562"/>
        <v/>
      </c>
    </row>
    <row r="705" spans="264:269" x14ac:dyDescent="0.2">
      <c r="JD705">
        <f t="shared" si="557"/>
        <v>0</v>
      </c>
      <c r="JE705">
        <f t="shared" si="558"/>
        <v>0</v>
      </c>
      <c r="JF705" t="str">
        <f t="shared" ca="1" si="559"/>
        <v/>
      </c>
      <c r="JG705" t="str">
        <f t="shared" ca="1" si="560"/>
        <v/>
      </c>
      <c r="JH705" t="str">
        <f t="shared" ca="1" si="561"/>
        <v/>
      </c>
      <c r="JI705" t="str">
        <f t="shared" ca="1" si="562"/>
        <v/>
      </c>
    </row>
    <row r="706" spans="264:269" x14ac:dyDescent="0.2">
      <c r="JD706">
        <f t="shared" si="557"/>
        <v>0</v>
      </c>
      <c r="JE706">
        <f t="shared" si="558"/>
        <v>0</v>
      </c>
      <c r="JF706" t="str">
        <f t="shared" ca="1" si="559"/>
        <v/>
      </c>
      <c r="JG706" t="str">
        <f t="shared" ca="1" si="560"/>
        <v/>
      </c>
      <c r="JH706" t="str">
        <f t="shared" ca="1" si="561"/>
        <v/>
      </c>
      <c r="JI706" t="str">
        <f t="shared" ca="1" si="562"/>
        <v/>
      </c>
    </row>
    <row r="707" spans="264:269" x14ac:dyDescent="0.2">
      <c r="JD707">
        <f t="shared" si="557"/>
        <v>0</v>
      </c>
      <c r="JE707">
        <f t="shared" si="558"/>
        <v>0</v>
      </c>
      <c r="JF707" t="str">
        <f t="shared" ca="1" si="559"/>
        <v/>
      </c>
      <c r="JG707" t="str">
        <f t="shared" ca="1" si="560"/>
        <v/>
      </c>
      <c r="JH707" t="str">
        <f t="shared" ca="1" si="561"/>
        <v/>
      </c>
      <c r="JI707" t="str">
        <f t="shared" ca="1" si="562"/>
        <v/>
      </c>
    </row>
    <row r="708" spans="264:269" x14ac:dyDescent="0.2">
      <c r="JD708">
        <f t="shared" si="557"/>
        <v>0</v>
      </c>
      <c r="JE708">
        <f t="shared" si="558"/>
        <v>0</v>
      </c>
      <c r="JF708" t="str">
        <f t="shared" ca="1" si="559"/>
        <v/>
      </c>
      <c r="JG708" t="str">
        <f t="shared" ca="1" si="560"/>
        <v/>
      </c>
      <c r="JH708" t="str">
        <f t="shared" ca="1" si="561"/>
        <v/>
      </c>
      <c r="JI708" t="str">
        <f t="shared" ca="1" si="562"/>
        <v/>
      </c>
    </row>
    <row r="709" spans="264:269" x14ac:dyDescent="0.2">
      <c r="JD709">
        <f t="shared" si="557"/>
        <v>0</v>
      </c>
      <c r="JE709">
        <f t="shared" si="558"/>
        <v>0</v>
      </c>
      <c r="JF709" t="str">
        <f t="shared" ca="1" si="559"/>
        <v/>
      </c>
      <c r="JG709" t="str">
        <f t="shared" ca="1" si="560"/>
        <v/>
      </c>
      <c r="JH709" t="str">
        <f t="shared" ca="1" si="561"/>
        <v/>
      </c>
      <c r="JI709" t="str">
        <f t="shared" ca="1" si="562"/>
        <v/>
      </c>
    </row>
    <row r="710" spans="264:269" x14ac:dyDescent="0.2">
      <c r="JD710">
        <f t="shared" si="557"/>
        <v>0</v>
      </c>
      <c r="JE710">
        <f t="shared" si="558"/>
        <v>0</v>
      </c>
      <c r="JF710" t="str">
        <f t="shared" ca="1" si="559"/>
        <v/>
      </c>
      <c r="JG710" t="str">
        <f t="shared" ca="1" si="560"/>
        <v/>
      </c>
      <c r="JH710" t="str">
        <f t="shared" ca="1" si="561"/>
        <v/>
      </c>
      <c r="JI710" t="str">
        <f t="shared" ca="1" si="562"/>
        <v/>
      </c>
    </row>
    <row r="711" spans="264:269" x14ac:dyDescent="0.2">
      <c r="JD711">
        <f t="shared" si="557"/>
        <v>0</v>
      </c>
      <c r="JE711">
        <f t="shared" si="558"/>
        <v>0</v>
      </c>
      <c r="JF711" t="str">
        <f t="shared" ca="1" si="559"/>
        <v/>
      </c>
      <c r="JG711" t="str">
        <f t="shared" ca="1" si="560"/>
        <v/>
      </c>
      <c r="JH711" t="str">
        <f t="shared" ca="1" si="561"/>
        <v/>
      </c>
      <c r="JI711" t="str">
        <f t="shared" ca="1" si="562"/>
        <v/>
      </c>
    </row>
    <row r="712" spans="264:269" x14ac:dyDescent="0.2">
      <c r="JD712">
        <f t="shared" si="557"/>
        <v>0</v>
      </c>
      <c r="JE712">
        <f t="shared" si="558"/>
        <v>0</v>
      </c>
      <c r="JF712" t="str">
        <f t="shared" ca="1" si="559"/>
        <v/>
      </c>
      <c r="JG712" t="str">
        <f t="shared" ca="1" si="560"/>
        <v/>
      </c>
      <c r="JH712" t="str">
        <f t="shared" ca="1" si="561"/>
        <v/>
      </c>
      <c r="JI712" t="str">
        <f t="shared" ca="1" si="562"/>
        <v/>
      </c>
    </row>
    <row r="713" spans="264:269" x14ac:dyDescent="0.2">
      <c r="JD713">
        <f t="shared" si="557"/>
        <v>0</v>
      </c>
      <c r="JE713">
        <f t="shared" si="558"/>
        <v>0</v>
      </c>
      <c r="JF713" t="str">
        <f t="shared" ca="1" si="559"/>
        <v/>
      </c>
      <c r="JG713" t="str">
        <f t="shared" ca="1" si="560"/>
        <v/>
      </c>
      <c r="JH713" t="str">
        <f t="shared" ca="1" si="561"/>
        <v/>
      </c>
      <c r="JI713" t="str">
        <f t="shared" ca="1" si="562"/>
        <v/>
      </c>
    </row>
    <row r="714" spans="264:269" x14ac:dyDescent="0.2">
      <c r="JD714">
        <f t="shared" si="557"/>
        <v>0</v>
      </c>
      <c r="JE714">
        <f t="shared" si="558"/>
        <v>0</v>
      </c>
      <c r="JF714" t="str">
        <f t="shared" ca="1" si="559"/>
        <v/>
      </c>
      <c r="JG714" t="str">
        <f t="shared" ca="1" si="560"/>
        <v/>
      </c>
      <c r="JH714" t="str">
        <f t="shared" ca="1" si="561"/>
        <v/>
      </c>
      <c r="JI714" t="str">
        <f t="shared" ca="1" si="562"/>
        <v/>
      </c>
    </row>
    <row r="715" spans="264:269" x14ac:dyDescent="0.2">
      <c r="JD715">
        <f t="shared" si="557"/>
        <v>0</v>
      </c>
      <c r="JE715">
        <f t="shared" si="558"/>
        <v>0</v>
      </c>
      <c r="JF715" t="str">
        <f t="shared" ca="1" si="559"/>
        <v/>
      </c>
      <c r="JG715" t="str">
        <f t="shared" ca="1" si="560"/>
        <v/>
      </c>
      <c r="JH715" t="str">
        <f t="shared" ca="1" si="561"/>
        <v/>
      </c>
      <c r="JI715" t="str">
        <f t="shared" ca="1" si="562"/>
        <v/>
      </c>
    </row>
    <row r="716" spans="264:269" x14ac:dyDescent="0.2">
      <c r="JD716">
        <f t="shared" si="557"/>
        <v>0</v>
      </c>
      <c r="JE716">
        <f t="shared" si="558"/>
        <v>0</v>
      </c>
      <c r="JF716" t="str">
        <f t="shared" ca="1" si="559"/>
        <v/>
      </c>
      <c r="JG716" t="str">
        <f t="shared" ca="1" si="560"/>
        <v/>
      </c>
      <c r="JH716" t="str">
        <f t="shared" ca="1" si="561"/>
        <v/>
      </c>
      <c r="JI716" t="str">
        <f t="shared" ca="1" si="562"/>
        <v/>
      </c>
    </row>
    <row r="717" spans="264:269" x14ac:dyDescent="0.2">
      <c r="JD717">
        <f t="shared" si="557"/>
        <v>0</v>
      </c>
      <c r="JE717">
        <f t="shared" si="558"/>
        <v>0</v>
      </c>
      <c r="JF717" t="str">
        <f t="shared" ca="1" si="559"/>
        <v/>
      </c>
      <c r="JG717" t="str">
        <f t="shared" ca="1" si="560"/>
        <v/>
      </c>
      <c r="JH717" t="str">
        <f t="shared" ca="1" si="561"/>
        <v/>
      </c>
      <c r="JI717" t="str">
        <f t="shared" ca="1" si="562"/>
        <v/>
      </c>
    </row>
    <row r="718" spans="264:269" x14ac:dyDescent="0.2">
      <c r="JD718">
        <f t="shared" si="557"/>
        <v>0</v>
      </c>
      <c r="JE718">
        <f t="shared" si="558"/>
        <v>0</v>
      </c>
      <c r="JF718" t="str">
        <f t="shared" ca="1" si="559"/>
        <v/>
      </c>
      <c r="JG718" t="str">
        <f t="shared" ca="1" si="560"/>
        <v/>
      </c>
      <c r="JH718" t="str">
        <f t="shared" ca="1" si="561"/>
        <v/>
      </c>
      <c r="JI718" t="str">
        <f t="shared" ca="1" si="562"/>
        <v/>
      </c>
    </row>
    <row r="719" spans="264:269" x14ac:dyDescent="0.2">
      <c r="JD719">
        <f t="shared" si="557"/>
        <v>0</v>
      </c>
      <c r="JE719">
        <f t="shared" si="558"/>
        <v>0</v>
      </c>
      <c r="JF719" t="str">
        <f t="shared" ca="1" si="559"/>
        <v/>
      </c>
      <c r="JG719" t="str">
        <f t="shared" ca="1" si="560"/>
        <v/>
      </c>
      <c r="JH719" t="str">
        <f t="shared" ca="1" si="561"/>
        <v/>
      </c>
      <c r="JI719" t="str">
        <f t="shared" ca="1" si="562"/>
        <v/>
      </c>
    </row>
    <row r="720" spans="264:269" x14ac:dyDescent="0.2">
      <c r="JD720">
        <f t="shared" si="557"/>
        <v>0</v>
      </c>
      <c r="JE720">
        <f t="shared" si="558"/>
        <v>0</v>
      </c>
      <c r="JF720" t="str">
        <f t="shared" ca="1" si="559"/>
        <v/>
      </c>
      <c r="JG720" t="str">
        <f t="shared" ca="1" si="560"/>
        <v/>
      </c>
      <c r="JH720" t="str">
        <f t="shared" ca="1" si="561"/>
        <v/>
      </c>
      <c r="JI720" t="str">
        <f t="shared" ca="1" si="562"/>
        <v/>
      </c>
    </row>
    <row r="721" spans="264:269" x14ac:dyDescent="0.2">
      <c r="JD721">
        <f t="shared" si="557"/>
        <v>0</v>
      </c>
      <c r="JE721">
        <f t="shared" si="558"/>
        <v>0</v>
      </c>
      <c r="JF721" t="str">
        <f t="shared" ca="1" si="559"/>
        <v/>
      </c>
      <c r="JG721" t="str">
        <f t="shared" ca="1" si="560"/>
        <v/>
      </c>
      <c r="JH721" t="str">
        <f t="shared" ca="1" si="561"/>
        <v/>
      </c>
      <c r="JI721" t="str">
        <f t="shared" ca="1" si="562"/>
        <v/>
      </c>
    </row>
    <row r="722" spans="264:269" x14ac:dyDescent="0.2">
      <c r="JD722">
        <f t="shared" si="557"/>
        <v>0</v>
      </c>
      <c r="JE722">
        <f t="shared" si="558"/>
        <v>0</v>
      </c>
      <c r="JF722" t="str">
        <f t="shared" ca="1" si="559"/>
        <v/>
      </c>
      <c r="JG722" t="str">
        <f t="shared" ca="1" si="560"/>
        <v/>
      </c>
      <c r="JH722" t="str">
        <f t="shared" ca="1" si="561"/>
        <v/>
      </c>
      <c r="JI722" t="str">
        <f t="shared" ca="1" si="562"/>
        <v/>
      </c>
    </row>
    <row r="723" spans="264:269" x14ac:dyDescent="0.2">
      <c r="JD723">
        <f t="shared" si="557"/>
        <v>0</v>
      </c>
      <c r="JE723">
        <f t="shared" si="558"/>
        <v>0</v>
      </c>
      <c r="JF723" t="str">
        <f t="shared" ca="1" si="559"/>
        <v/>
      </c>
      <c r="JG723" t="str">
        <f t="shared" ca="1" si="560"/>
        <v/>
      </c>
      <c r="JH723" t="str">
        <f t="shared" ca="1" si="561"/>
        <v/>
      </c>
      <c r="JI723" t="str">
        <f t="shared" ca="1" si="562"/>
        <v/>
      </c>
    </row>
    <row r="724" spans="264:269" x14ac:dyDescent="0.2">
      <c r="JD724">
        <f t="shared" si="557"/>
        <v>0</v>
      </c>
      <c r="JE724">
        <f t="shared" si="558"/>
        <v>0</v>
      </c>
      <c r="JF724" t="str">
        <f t="shared" ca="1" si="559"/>
        <v/>
      </c>
      <c r="JG724" t="str">
        <f t="shared" ca="1" si="560"/>
        <v/>
      </c>
      <c r="JH724" t="str">
        <f t="shared" ca="1" si="561"/>
        <v/>
      </c>
      <c r="JI724" t="str">
        <f t="shared" ca="1" si="562"/>
        <v/>
      </c>
    </row>
    <row r="725" spans="264:269" x14ac:dyDescent="0.2">
      <c r="JD725">
        <f t="shared" si="557"/>
        <v>0</v>
      </c>
      <c r="JE725">
        <f t="shared" si="558"/>
        <v>0</v>
      </c>
      <c r="JF725" t="str">
        <f t="shared" ca="1" si="559"/>
        <v/>
      </c>
      <c r="JG725" t="str">
        <f t="shared" ca="1" si="560"/>
        <v/>
      </c>
      <c r="JH725" t="str">
        <f t="shared" ca="1" si="561"/>
        <v/>
      </c>
      <c r="JI725" t="str">
        <f t="shared" ca="1" si="562"/>
        <v/>
      </c>
    </row>
    <row r="726" spans="264:269" x14ac:dyDescent="0.2">
      <c r="JD726">
        <f t="shared" si="557"/>
        <v>0</v>
      </c>
      <c r="JE726">
        <f t="shared" si="558"/>
        <v>0</v>
      </c>
      <c r="JF726" t="str">
        <f t="shared" ca="1" si="559"/>
        <v/>
      </c>
      <c r="JG726" t="str">
        <f t="shared" ca="1" si="560"/>
        <v/>
      </c>
      <c r="JH726" t="str">
        <f t="shared" ca="1" si="561"/>
        <v/>
      </c>
      <c r="JI726" t="str">
        <f t="shared" ca="1" si="562"/>
        <v/>
      </c>
    </row>
    <row r="727" spans="264:269" x14ac:dyDescent="0.2">
      <c r="JD727">
        <f t="shared" si="557"/>
        <v>0</v>
      </c>
      <c r="JE727">
        <f t="shared" si="558"/>
        <v>0</v>
      </c>
      <c r="JF727" t="str">
        <f t="shared" ca="1" si="559"/>
        <v/>
      </c>
      <c r="JG727" t="str">
        <f t="shared" ca="1" si="560"/>
        <v/>
      </c>
      <c r="JH727" t="str">
        <f t="shared" ca="1" si="561"/>
        <v/>
      </c>
      <c r="JI727" t="str">
        <f t="shared" ca="1" si="562"/>
        <v/>
      </c>
    </row>
    <row r="728" spans="264:269" x14ac:dyDescent="0.2">
      <c r="JD728">
        <f t="shared" si="557"/>
        <v>0</v>
      </c>
      <c r="JE728">
        <f t="shared" si="558"/>
        <v>0</v>
      </c>
      <c r="JF728" t="str">
        <f t="shared" ca="1" si="559"/>
        <v/>
      </c>
      <c r="JG728" t="str">
        <f t="shared" ca="1" si="560"/>
        <v/>
      </c>
      <c r="JH728" t="str">
        <f t="shared" ca="1" si="561"/>
        <v/>
      </c>
      <c r="JI728" t="str">
        <f t="shared" ca="1" si="562"/>
        <v/>
      </c>
    </row>
    <row r="729" spans="264:269" x14ac:dyDescent="0.2">
      <c r="JD729">
        <f t="shared" si="557"/>
        <v>0</v>
      </c>
      <c r="JE729">
        <f t="shared" si="558"/>
        <v>0</v>
      </c>
      <c r="JF729" t="str">
        <f t="shared" ca="1" si="559"/>
        <v/>
      </c>
      <c r="JG729" t="str">
        <f t="shared" ca="1" si="560"/>
        <v/>
      </c>
      <c r="JH729" t="str">
        <f t="shared" ca="1" si="561"/>
        <v/>
      </c>
      <c r="JI729" t="str">
        <f t="shared" ca="1" si="562"/>
        <v/>
      </c>
    </row>
    <row r="730" spans="264:269" x14ac:dyDescent="0.2">
      <c r="JD730">
        <f t="shared" si="557"/>
        <v>0</v>
      </c>
      <c r="JE730">
        <f t="shared" si="558"/>
        <v>0</v>
      </c>
      <c r="JF730" t="str">
        <f t="shared" ca="1" si="559"/>
        <v/>
      </c>
      <c r="JG730" t="str">
        <f t="shared" ca="1" si="560"/>
        <v/>
      </c>
      <c r="JH730" t="str">
        <f t="shared" ca="1" si="561"/>
        <v/>
      </c>
      <c r="JI730" t="str">
        <f t="shared" ca="1" si="562"/>
        <v/>
      </c>
    </row>
    <row r="731" spans="264:269" x14ac:dyDescent="0.2">
      <c r="JD731">
        <f t="shared" si="557"/>
        <v>0</v>
      </c>
      <c r="JE731">
        <f t="shared" si="558"/>
        <v>0</v>
      </c>
      <c r="JF731" t="str">
        <f t="shared" ca="1" si="559"/>
        <v/>
      </c>
      <c r="JG731" t="str">
        <f t="shared" ca="1" si="560"/>
        <v/>
      </c>
      <c r="JH731" t="str">
        <f t="shared" ca="1" si="561"/>
        <v/>
      </c>
      <c r="JI731" t="str">
        <f t="shared" ca="1" si="562"/>
        <v/>
      </c>
    </row>
    <row r="732" spans="264:269" x14ac:dyDescent="0.2">
      <c r="JD732">
        <f t="shared" ref="JD732:JD795" si="563">IF(JD731&lt;&gt;0,JD731-1,0)</f>
        <v>0</v>
      </c>
      <c r="JE732">
        <f t="shared" ref="JE732:JE795" si="564">IF(JD732&lt;&gt;0,JE731+1,0)</f>
        <v>0</v>
      </c>
      <c r="JF732" t="str">
        <f t="shared" ref="JF732:JF795" ca="1" si="565">IF(ScenarioType&lt;&gt;"ALL",IF(ISERROR(IF(INDIRECT("SCENARIOMETA!B"&amp;JE732)=ScenarioType,INDIRECT("SCENARIOMETA!A"&amp;JE732)," ")),"",IF(INDIRECT("SCENARIOMETA!B"&amp;JE732)=ScenarioType,INDIRECT("SCENARIOMETA!A"&amp;JE732)," ")),IF(JD732&lt;&gt;0,INDIRECT("SCENARIOMETA!A"&amp;JE732),""))</f>
        <v/>
      </c>
      <c r="JG732" t="str">
        <f t="shared" ref="JG732:JG795" ca="1" si="566">IF(ScenarioType&lt;&gt;"ALL",IF(ISERROR(IF(INDIRECT("SCENARIOMETA!B"&amp;JE732)=ScenarioType,INDIRECT("SCENARIOMETA!B"&amp;JE732)," ")),"",IF(INDIRECT("SCENARIOMETA!B"&amp;JE732)=ScenarioType,INDIRECT("SCENARIOMETA!B"&amp;JE732)," ")),IF(JD732&lt;&gt;0,INDIRECT("SCENARIOMETA!B"&amp;JE732),""))</f>
        <v/>
      </c>
      <c r="JH732" t="str">
        <f t="shared" ref="JH732:JH795" ca="1" si="567">IF(ScenarioType&lt;&gt;"ALL",IF(ISERROR(IF(INDIRECT("SCENARIOMETA!B"&amp;JE732)=ScenarioType,INDIRECT("SCENARIOMETA!H"&amp;JE732)," ")),"",IF(INDIRECT("SCENARIOMETA!B"&amp;JE732)=ScenarioType,INDIRECT("SCENARIOMETA!H"&amp;JE732)," ")+14),IF(JD732&lt;&gt;0,INDIRECT("SCENARIOMETA!H"&amp;JE732)+14,""))</f>
        <v/>
      </c>
      <c r="JI732" t="str">
        <f t="shared" ref="JI732:JI795" ca="1" si="568">IF(ScenarioType&lt;&gt;"ALL",IF(ISERROR(IF(INDIRECT("SCENARIOMETA!B"&amp;JE732)=ScenarioType,INDIRECT("SCENARIOMETA!E"&amp;JE732)," ")),"",IF(INDIRECT("SCENARIOMETA!B"&amp;JE732)=ScenarioType,INDIRECT("SCENARIOMETA!E"&amp;JE732)," ")+14),IF(JD732&lt;&gt;0,INDIRECT("SCENARIOMETA!E"&amp;JE732)+14,""))</f>
        <v/>
      </c>
    </row>
    <row r="733" spans="264:269" x14ac:dyDescent="0.2">
      <c r="JD733">
        <f t="shared" si="563"/>
        <v>0</v>
      </c>
      <c r="JE733">
        <f t="shared" si="564"/>
        <v>0</v>
      </c>
      <c r="JF733" t="str">
        <f t="shared" ca="1" si="565"/>
        <v/>
      </c>
      <c r="JG733" t="str">
        <f t="shared" ca="1" si="566"/>
        <v/>
      </c>
      <c r="JH733" t="str">
        <f t="shared" ca="1" si="567"/>
        <v/>
      </c>
      <c r="JI733" t="str">
        <f t="shared" ca="1" si="568"/>
        <v/>
      </c>
    </row>
    <row r="734" spans="264:269" x14ac:dyDescent="0.2">
      <c r="JD734">
        <f t="shared" si="563"/>
        <v>0</v>
      </c>
      <c r="JE734">
        <f t="shared" si="564"/>
        <v>0</v>
      </c>
      <c r="JF734" t="str">
        <f t="shared" ca="1" si="565"/>
        <v/>
      </c>
      <c r="JG734" t="str">
        <f t="shared" ca="1" si="566"/>
        <v/>
      </c>
      <c r="JH734" t="str">
        <f t="shared" ca="1" si="567"/>
        <v/>
      </c>
      <c r="JI734" t="str">
        <f t="shared" ca="1" si="568"/>
        <v/>
      </c>
    </row>
    <row r="735" spans="264:269" x14ac:dyDescent="0.2">
      <c r="JD735">
        <f t="shared" si="563"/>
        <v>0</v>
      </c>
      <c r="JE735">
        <f t="shared" si="564"/>
        <v>0</v>
      </c>
      <c r="JF735" t="str">
        <f t="shared" ca="1" si="565"/>
        <v/>
      </c>
      <c r="JG735" t="str">
        <f t="shared" ca="1" si="566"/>
        <v/>
      </c>
      <c r="JH735" t="str">
        <f t="shared" ca="1" si="567"/>
        <v/>
      </c>
      <c r="JI735" t="str">
        <f t="shared" ca="1" si="568"/>
        <v/>
      </c>
    </row>
    <row r="736" spans="264:269" x14ac:dyDescent="0.2">
      <c r="JD736">
        <f t="shared" si="563"/>
        <v>0</v>
      </c>
      <c r="JE736">
        <f t="shared" si="564"/>
        <v>0</v>
      </c>
      <c r="JF736" t="str">
        <f t="shared" ca="1" si="565"/>
        <v/>
      </c>
      <c r="JG736" t="str">
        <f t="shared" ca="1" si="566"/>
        <v/>
      </c>
      <c r="JH736" t="str">
        <f t="shared" ca="1" si="567"/>
        <v/>
      </c>
      <c r="JI736" t="str">
        <f t="shared" ca="1" si="568"/>
        <v/>
      </c>
    </row>
    <row r="737" spans="264:269" x14ac:dyDescent="0.2">
      <c r="JD737">
        <f t="shared" si="563"/>
        <v>0</v>
      </c>
      <c r="JE737">
        <f t="shared" si="564"/>
        <v>0</v>
      </c>
      <c r="JF737" t="str">
        <f t="shared" ca="1" si="565"/>
        <v/>
      </c>
      <c r="JG737" t="str">
        <f t="shared" ca="1" si="566"/>
        <v/>
      </c>
      <c r="JH737" t="str">
        <f t="shared" ca="1" si="567"/>
        <v/>
      </c>
      <c r="JI737" t="str">
        <f t="shared" ca="1" si="568"/>
        <v/>
      </c>
    </row>
    <row r="738" spans="264:269" x14ac:dyDescent="0.2">
      <c r="JD738">
        <f t="shared" si="563"/>
        <v>0</v>
      </c>
      <c r="JE738">
        <f t="shared" si="564"/>
        <v>0</v>
      </c>
      <c r="JF738" t="str">
        <f t="shared" ca="1" si="565"/>
        <v/>
      </c>
      <c r="JG738" t="str">
        <f t="shared" ca="1" si="566"/>
        <v/>
      </c>
      <c r="JH738" t="str">
        <f t="shared" ca="1" si="567"/>
        <v/>
      </c>
      <c r="JI738" t="str">
        <f t="shared" ca="1" si="568"/>
        <v/>
      </c>
    </row>
    <row r="739" spans="264:269" x14ac:dyDescent="0.2">
      <c r="JD739">
        <f t="shared" si="563"/>
        <v>0</v>
      </c>
      <c r="JE739">
        <f t="shared" si="564"/>
        <v>0</v>
      </c>
      <c r="JF739" t="str">
        <f t="shared" ca="1" si="565"/>
        <v/>
      </c>
      <c r="JG739" t="str">
        <f t="shared" ca="1" si="566"/>
        <v/>
      </c>
      <c r="JH739" t="str">
        <f t="shared" ca="1" si="567"/>
        <v/>
      </c>
      <c r="JI739" t="str">
        <f t="shared" ca="1" si="568"/>
        <v/>
      </c>
    </row>
    <row r="740" spans="264:269" x14ac:dyDescent="0.2">
      <c r="JD740">
        <f t="shared" si="563"/>
        <v>0</v>
      </c>
      <c r="JE740">
        <f t="shared" si="564"/>
        <v>0</v>
      </c>
      <c r="JF740" t="str">
        <f t="shared" ca="1" si="565"/>
        <v/>
      </c>
      <c r="JG740" t="str">
        <f t="shared" ca="1" si="566"/>
        <v/>
      </c>
      <c r="JH740" t="str">
        <f t="shared" ca="1" si="567"/>
        <v/>
      </c>
      <c r="JI740" t="str">
        <f t="shared" ca="1" si="568"/>
        <v/>
      </c>
    </row>
    <row r="741" spans="264:269" x14ac:dyDescent="0.2">
      <c r="JD741">
        <f t="shared" si="563"/>
        <v>0</v>
      </c>
      <c r="JE741">
        <f t="shared" si="564"/>
        <v>0</v>
      </c>
      <c r="JF741" t="str">
        <f t="shared" ca="1" si="565"/>
        <v/>
      </c>
      <c r="JG741" t="str">
        <f t="shared" ca="1" si="566"/>
        <v/>
      </c>
      <c r="JH741" t="str">
        <f t="shared" ca="1" si="567"/>
        <v/>
      </c>
      <c r="JI741" t="str">
        <f t="shared" ca="1" si="568"/>
        <v/>
      </c>
    </row>
    <row r="742" spans="264:269" x14ac:dyDescent="0.2">
      <c r="JD742">
        <f t="shared" si="563"/>
        <v>0</v>
      </c>
      <c r="JE742">
        <f t="shared" si="564"/>
        <v>0</v>
      </c>
      <c r="JF742" t="str">
        <f t="shared" ca="1" si="565"/>
        <v/>
      </c>
      <c r="JG742" t="str">
        <f t="shared" ca="1" si="566"/>
        <v/>
      </c>
      <c r="JH742" t="str">
        <f t="shared" ca="1" si="567"/>
        <v/>
      </c>
      <c r="JI742" t="str">
        <f t="shared" ca="1" si="568"/>
        <v/>
      </c>
    </row>
    <row r="743" spans="264:269" x14ac:dyDescent="0.2">
      <c r="JD743">
        <f t="shared" si="563"/>
        <v>0</v>
      </c>
      <c r="JE743">
        <f t="shared" si="564"/>
        <v>0</v>
      </c>
      <c r="JF743" t="str">
        <f t="shared" ca="1" si="565"/>
        <v/>
      </c>
      <c r="JG743" t="str">
        <f t="shared" ca="1" si="566"/>
        <v/>
      </c>
      <c r="JH743" t="str">
        <f t="shared" ca="1" si="567"/>
        <v/>
      </c>
      <c r="JI743" t="str">
        <f t="shared" ca="1" si="568"/>
        <v/>
      </c>
    </row>
    <row r="744" spans="264:269" x14ac:dyDescent="0.2">
      <c r="JD744">
        <f t="shared" si="563"/>
        <v>0</v>
      </c>
      <c r="JE744">
        <f t="shared" si="564"/>
        <v>0</v>
      </c>
      <c r="JF744" t="str">
        <f t="shared" ca="1" si="565"/>
        <v/>
      </c>
      <c r="JG744" t="str">
        <f t="shared" ca="1" si="566"/>
        <v/>
      </c>
      <c r="JH744" t="str">
        <f t="shared" ca="1" si="567"/>
        <v/>
      </c>
      <c r="JI744" t="str">
        <f t="shared" ca="1" si="568"/>
        <v/>
      </c>
    </row>
    <row r="745" spans="264:269" x14ac:dyDescent="0.2">
      <c r="JD745">
        <f t="shared" si="563"/>
        <v>0</v>
      </c>
      <c r="JE745">
        <f t="shared" si="564"/>
        <v>0</v>
      </c>
      <c r="JF745" t="str">
        <f t="shared" ca="1" si="565"/>
        <v/>
      </c>
      <c r="JG745" t="str">
        <f t="shared" ca="1" si="566"/>
        <v/>
      </c>
      <c r="JH745" t="str">
        <f t="shared" ca="1" si="567"/>
        <v/>
      </c>
      <c r="JI745" t="str">
        <f t="shared" ca="1" si="568"/>
        <v/>
      </c>
    </row>
    <row r="746" spans="264:269" x14ac:dyDescent="0.2">
      <c r="JD746">
        <f t="shared" si="563"/>
        <v>0</v>
      </c>
      <c r="JE746">
        <f t="shared" si="564"/>
        <v>0</v>
      </c>
      <c r="JF746" t="str">
        <f t="shared" ca="1" si="565"/>
        <v/>
      </c>
      <c r="JG746" t="str">
        <f t="shared" ca="1" si="566"/>
        <v/>
      </c>
      <c r="JH746" t="str">
        <f t="shared" ca="1" si="567"/>
        <v/>
      </c>
      <c r="JI746" t="str">
        <f t="shared" ca="1" si="568"/>
        <v/>
      </c>
    </row>
    <row r="747" spans="264:269" x14ac:dyDescent="0.2">
      <c r="JD747">
        <f t="shared" si="563"/>
        <v>0</v>
      </c>
      <c r="JE747">
        <f t="shared" si="564"/>
        <v>0</v>
      </c>
      <c r="JF747" t="str">
        <f t="shared" ca="1" si="565"/>
        <v/>
      </c>
      <c r="JG747" t="str">
        <f t="shared" ca="1" si="566"/>
        <v/>
      </c>
      <c r="JH747" t="str">
        <f t="shared" ca="1" si="567"/>
        <v/>
      </c>
      <c r="JI747" t="str">
        <f t="shared" ca="1" si="568"/>
        <v/>
      </c>
    </row>
    <row r="748" spans="264:269" x14ac:dyDescent="0.2">
      <c r="JD748">
        <f t="shared" si="563"/>
        <v>0</v>
      </c>
      <c r="JE748">
        <f t="shared" si="564"/>
        <v>0</v>
      </c>
      <c r="JF748" t="str">
        <f t="shared" ca="1" si="565"/>
        <v/>
      </c>
      <c r="JG748" t="str">
        <f t="shared" ca="1" si="566"/>
        <v/>
      </c>
      <c r="JH748" t="str">
        <f t="shared" ca="1" si="567"/>
        <v/>
      </c>
      <c r="JI748" t="str">
        <f t="shared" ca="1" si="568"/>
        <v/>
      </c>
    </row>
    <row r="749" spans="264:269" x14ac:dyDescent="0.2">
      <c r="JD749">
        <f t="shared" si="563"/>
        <v>0</v>
      </c>
      <c r="JE749">
        <f t="shared" si="564"/>
        <v>0</v>
      </c>
      <c r="JF749" t="str">
        <f t="shared" ca="1" si="565"/>
        <v/>
      </c>
      <c r="JG749" t="str">
        <f t="shared" ca="1" si="566"/>
        <v/>
      </c>
      <c r="JH749" t="str">
        <f t="shared" ca="1" si="567"/>
        <v/>
      </c>
      <c r="JI749" t="str">
        <f t="shared" ca="1" si="568"/>
        <v/>
      </c>
    </row>
    <row r="750" spans="264:269" x14ac:dyDescent="0.2">
      <c r="JD750">
        <f t="shared" si="563"/>
        <v>0</v>
      </c>
      <c r="JE750">
        <f t="shared" si="564"/>
        <v>0</v>
      </c>
      <c r="JF750" t="str">
        <f t="shared" ca="1" si="565"/>
        <v/>
      </c>
      <c r="JG750" t="str">
        <f t="shared" ca="1" si="566"/>
        <v/>
      </c>
      <c r="JH750" t="str">
        <f t="shared" ca="1" si="567"/>
        <v/>
      </c>
      <c r="JI750" t="str">
        <f t="shared" ca="1" si="568"/>
        <v/>
      </c>
    </row>
    <row r="751" spans="264:269" x14ac:dyDescent="0.2">
      <c r="JD751">
        <f t="shared" si="563"/>
        <v>0</v>
      </c>
      <c r="JE751">
        <f t="shared" si="564"/>
        <v>0</v>
      </c>
      <c r="JF751" t="str">
        <f t="shared" ca="1" si="565"/>
        <v/>
      </c>
      <c r="JG751" t="str">
        <f t="shared" ca="1" si="566"/>
        <v/>
      </c>
      <c r="JH751" t="str">
        <f t="shared" ca="1" si="567"/>
        <v/>
      </c>
      <c r="JI751" t="str">
        <f t="shared" ca="1" si="568"/>
        <v/>
      </c>
    </row>
    <row r="752" spans="264:269" x14ac:dyDescent="0.2">
      <c r="JD752">
        <f t="shared" si="563"/>
        <v>0</v>
      </c>
      <c r="JE752">
        <f t="shared" si="564"/>
        <v>0</v>
      </c>
      <c r="JF752" t="str">
        <f t="shared" ca="1" si="565"/>
        <v/>
      </c>
      <c r="JG752" t="str">
        <f t="shared" ca="1" si="566"/>
        <v/>
      </c>
      <c r="JH752" t="str">
        <f t="shared" ca="1" si="567"/>
        <v/>
      </c>
      <c r="JI752" t="str">
        <f t="shared" ca="1" si="568"/>
        <v/>
      </c>
    </row>
    <row r="753" spans="264:269" x14ac:dyDescent="0.2">
      <c r="JD753">
        <f t="shared" si="563"/>
        <v>0</v>
      </c>
      <c r="JE753">
        <f t="shared" si="564"/>
        <v>0</v>
      </c>
      <c r="JF753" t="str">
        <f t="shared" ca="1" si="565"/>
        <v/>
      </c>
      <c r="JG753" t="str">
        <f t="shared" ca="1" si="566"/>
        <v/>
      </c>
      <c r="JH753" t="str">
        <f t="shared" ca="1" si="567"/>
        <v/>
      </c>
      <c r="JI753" t="str">
        <f t="shared" ca="1" si="568"/>
        <v/>
      </c>
    </row>
    <row r="754" spans="264:269" x14ac:dyDescent="0.2">
      <c r="JD754">
        <f t="shared" si="563"/>
        <v>0</v>
      </c>
      <c r="JE754">
        <f t="shared" si="564"/>
        <v>0</v>
      </c>
      <c r="JF754" t="str">
        <f t="shared" ca="1" si="565"/>
        <v/>
      </c>
      <c r="JG754" t="str">
        <f t="shared" ca="1" si="566"/>
        <v/>
      </c>
      <c r="JH754" t="str">
        <f t="shared" ca="1" si="567"/>
        <v/>
      </c>
      <c r="JI754" t="str">
        <f t="shared" ca="1" si="568"/>
        <v/>
      </c>
    </row>
    <row r="755" spans="264:269" x14ac:dyDescent="0.2">
      <c r="JD755">
        <f t="shared" si="563"/>
        <v>0</v>
      </c>
      <c r="JE755">
        <f t="shared" si="564"/>
        <v>0</v>
      </c>
      <c r="JF755" t="str">
        <f t="shared" ca="1" si="565"/>
        <v/>
      </c>
      <c r="JG755" t="str">
        <f t="shared" ca="1" si="566"/>
        <v/>
      </c>
      <c r="JH755" t="str">
        <f t="shared" ca="1" si="567"/>
        <v/>
      </c>
      <c r="JI755" t="str">
        <f t="shared" ca="1" si="568"/>
        <v/>
      </c>
    </row>
    <row r="756" spans="264:269" x14ac:dyDescent="0.2">
      <c r="JD756">
        <f t="shared" si="563"/>
        <v>0</v>
      </c>
      <c r="JE756">
        <f t="shared" si="564"/>
        <v>0</v>
      </c>
      <c r="JF756" t="str">
        <f t="shared" ca="1" si="565"/>
        <v/>
      </c>
      <c r="JG756" t="str">
        <f t="shared" ca="1" si="566"/>
        <v/>
      </c>
      <c r="JH756" t="str">
        <f t="shared" ca="1" si="567"/>
        <v/>
      </c>
      <c r="JI756" t="str">
        <f t="shared" ca="1" si="568"/>
        <v/>
      </c>
    </row>
    <row r="757" spans="264:269" x14ac:dyDescent="0.2">
      <c r="JD757">
        <f t="shared" si="563"/>
        <v>0</v>
      </c>
      <c r="JE757">
        <f t="shared" si="564"/>
        <v>0</v>
      </c>
      <c r="JF757" t="str">
        <f t="shared" ca="1" si="565"/>
        <v/>
      </c>
      <c r="JG757" t="str">
        <f t="shared" ca="1" si="566"/>
        <v/>
      </c>
      <c r="JH757" t="str">
        <f t="shared" ca="1" si="567"/>
        <v/>
      </c>
      <c r="JI757" t="str">
        <f t="shared" ca="1" si="568"/>
        <v/>
      </c>
    </row>
    <row r="758" spans="264:269" x14ac:dyDescent="0.2">
      <c r="JD758">
        <f t="shared" si="563"/>
        <v>0</v>
      </c>
      <c r="JE758">
        <f t="shared" si="564"/>
        <v>0</v>
      </c>
      <c r="JF758" t="str">
        <f t="shared" ca="1" si="565"/>
        <v/>
      </c>
      <c r="JG758" t="str">
        <f t="shared" ca="1" si="566"/>
        <v/>
      </c>
      <c r="JH758" t="str">
        <f t="shared" ca="1" si="567"/>
        <v/>
      </c>
      <c r="JI758" t="str">
        <f t="shared" ca="1" si="568"/>
        <v/>
      </c>
    </row>
    <row r="759" spans="264:269" x14ac:dyDescent="0.2">
      <c r="JD759">
        <f t="shared" si="563"/>
        <v>0</v>
      </c>
      <c r="JE759">
        <f t="shared" si="564"/>
        <v>0</v>
      </c>
      <c r="JF759" t="str">
        <f t="shared" ca="1" si="565"/>
        <v/>
      </c>
      <c r="JG759" t="str">
        <f t="shared" ca="1" si="566"/>
        <v/>
      </c>
      <c r="JH759" t="str">
        <f t="shared" ca="1" si="567"/>
        <v/>
      </c>
      <c r="JI759" t="str">
        <f t="shared" ca="1" si="568"/>
        <v/>
      </c>
    </row>
    <row r="760" spans="264:269" x14ac:dyDescent="0.2">
      <c r="JD760">
        <f t="shared" si="563"/>
        <v>0</v>
      </c>
      <c r="JE760">
        <f t="shared" si="564"/>
        <v>0</v>
      </c>
      <c r="JF760" t="str">
        <f t="shared" ca="1" si="565"/>
        <v/>
      </c>
      <c r="JG760" t="str">
        <f t="shared" ca="1" si="566"/>
        <v/>
      </c>
      <c r="JH760" t="str">
        <f t="shared" ca="1" si="567"/>
        <v/>
      </c>
      <c r="JI760" t="str">
        <f t="shared" ca="1" si="568"/>
        <v/>
      </c>
    </row>
    <row r="761" spans="264:269" x14ac:dyDescent="0.2">
      <c r="JD761">
        <f t="shared" si="563"/>
        <v>0</v>
      </c>
      <c r="JE761">
        <f t="shared" si="564"/>
        <v>0</v>
      </c>
      <c r="JF761" t="str">
        <f t="shared" ca="1" si="565"/>
        <v/>
      </c>
      <c r="JG761" t="str">
        <f t="shared" ca="1" si="566"/>
        <v/>
      </c>
      <c r="JH761" t="str">
        <f t="shared" ca="1" si="567"/>
        <v/>
      </c>
      <c r="JI761" t="str">
        <f t="shared" ca="1" si="568"/>
        <v/>
      </c>
    </row>
    <row r="762" spans="264:269" x14ac:dyDescent="0.2">
      <c r="JD762">
        <f t="shared" si="563"/>
        <v>0</v>
      </c>
      <c r="JE762">
        <f t="shared" si="564"/>
        <v>0</v>
      </c>
      <c r="JF762" t="str">
        <f t="shared" ca="1" si="565"/>
        <v/>
      </c>
      <c r="JG762" t="str">
        <f t="shared" ca="1" si="566"/>
        <v/>
      </c>
      <c r="JH762" t="str">
        <f t="shared" ca="1" si="567"/>
        <v/>
      </c>
      <c r="JI762" t="str">
        <f t="shared" ca="1" si="568"/>
        <v/>
      </c>
    </row>
    <row r="763" spans="264:269" x14ac:dyDescent="0.2">
      <c r="JD763">
        <f t="shared" si="563"/>
        <v>0</v>
      </c>
      <c r="JE763">
        <f t="shared" si="564"/>
        <v>0</v>
      </c>
      <c r="JF763" t="str">
        <f t="shared" ca="1" si="565"/>
        <v/>
      </c>
      <c r="JG763" t="str">
        <f t="shared" ca="1" si="566"/>
        <v/>
      </c>
      <c r="JH763" t="str">
        <f t="shared" ca="1" si="567"/>
        <v/>
      </c>
      <c r="JI763" t="str">
        <f t="shared" ca="1" si="568"/>
        <v/>
      </c>
    </row>
    <row r="764" spans="264:269" x14ac:dyDescent="0.2">
      <c r="JD764">
        <f t="shared" si="563"/>
        <v>0</v>
      </c>
      <c r="JE764">
        <f t="shared" si="564"/>
        <v>0</v>
      </c>
      <c r="JF764" t="str">
        <f t="shared" ca="1" si="565"/>
        <v/>
      </c>
      <c r="JG764" t="str">
        <f t="shared" ca="1" si="566"/>
        <v/>
      </c>
      <c r="JH764" t="str">
        <f t="shared" ca="1" si="567"/>
        <v/>
      </c>
      <c r="JI764" t="str">
        <f t="shared" ca="1" si="568"/>
        <v/>
      </c>
    </row>
    <row r="765" spans="264:269" x14ac:dyDescent="0.2">
      <c r="JD765">
        <f t="shared" si="563"/>
        <v>0</v>
      </c>
      <c r="JE765">
        <f t="shared" si="564"/>
        <v>0</v>
      </c>
      <c r="JF765" t="str">
        <f t="shared" ca="1" si="565"/>
        <v/>
      </c>
      <c r="JG765" t="str">
        <f t="shared" ca="1" si="566"/>
        <v/>
      </c>
      <c r="JH765" t="str">
        <f t="shared" ca="1" si="567"/>
        <v/>
      </c>
      <c r="JI765" t="str">
        <f t="shared" ca="1" si="568"/>
        <v/>
      </c>
    </row>
    <row r="766" spans="264:269" x14ac:dyDescent="0.2">
      <c r="JD766">
        <f t="shared" si="563"/>
        <v>0</v>
      </c>
      <c r="JE766">
        <f t="shared" si="564"/>
        <v>0</v>
      </c>
      <c r="JF766" t="str">
        <f t="shared" ca="1" si="565"/>
        <v/>
      </c>
      <c r="JG766" t="str">
        <f t="shared" ca="1" si="566"/>
        <v/>
      </c>
      <c r="JH766" t="str">
        <f t="shared" ca="1" si="567"/>
        <v/>
      </c>
      <c r="JI766" t="str">
        <f t="shared" ca="1" si="568"/>
        <v/>
      </c>
    </row>
    <row r="767" spans="264:269" x14ac:dyDescent="0.2">
      <c r="JD767">
        <f t="shared" si="563"/>
        <v>0</v>
      </c>
      <c r="JE767">
        <f t="shared" si="564"/>
        <v>0</v>
      </c>
      <c r="JF767" t="str">
        <f t="shared" ca="1" si="565"/>
        <v/>
      </c>
      <c r="JG767" t="str">
        <f t="shared" ca="1" si="566"/>
        <v/>
      </c>
      <c r="JH767" t="str">
        <f t="shared" ca="1" si="567"/>
        <v/>
      </c>
      <c r="JI767" t="str">
        <f t="shared" ca="1" si="568"/>
        <v/>
      </c>
    </row>
    <row r="768" spans="264:269" x14ac:dyDescent="0.2">
      <c r="JD768">
        <f t="shared" si="563"/>
        <v>0</v>
      </c>
      <c r="JE768">
        <f t="shared" si="564"/>
        <v>0</v>
      </c>
      <c r="JF768" t="str">
        <f t="shared" ca="1" si="565"/>
        <v/>
      </c>
      <c r="JG768" t="str">
        <f t="shared" ca="1" si="566"/>
        <v/>
      </c>
      <c r="JH768" t="str">
        <f t="shared" ca="1" si="567"/>
        <v/>
      </c>
      <c r="JI768" t="str">
        <f t="shared" ca="1" si="568"/>
        <v/>
      </c>
    </row>
    <row r="769" spans="264:269" x14ac:dyDescent="0.2">
      <c r="JD769">
        <f t="shared" si="563"/>
        <v>0</v>
      </c>
      <c r="JE769">
        <f t="shared" si="564"/>
        <v>0</v>
      </c>
      <c r="JF769" t="str">
        <f t="shared" ca="1" si="565"/>
        <v/>
      </c>
      <c r="JG769" t="str">
        <f t="shared" ca="1" si="566"/>
        <v/>
      </c>
      <c r="JH769" t="str">
        <f t="shared" ca="1" si="567"/>
        <v/>
      </c>
      <c r="JI769" t="str">
        <f t="shared" ca="1" si="568"/>
        <v/>
      </c>
    </row>
    <row r="770" spans="264:269" x14ac:dyDescent="0.2">
      <c r="JD770">
        <f t="shared" si="563"/>
        <v>0</v>
      </c>
      <c r="JE770">
        <f t="shared" si="564"/>
        <v>0</v>
      </c>
      <c r="JF770" t="str">
        <f t="shared" ca="1" si="565"/>
        <v/>
      </c>
      <c r="JG770" t="str">
        <f t="shared" ca="1" si="566"/>
        <v/>
      </c>
      <c r="JH770" t="str">
        <f t="shared" ca="1" si="567"/>
        <v/>
      </c>
      <c r="JI770" t="str">
        <f t="shared" ca="1" si="568"/>
        <v/>
      </c>
    </row>
    <row r="771" spans="264:269" x14ac:dyDescent="0.2">
      <c r="JD771">
        <f t="shared" si="563"/>
        <v>0</v>
      </c>
      <c r="JE771">
        <f t="shared" si="564"/>
        <v>0</v>
      </c>
      <c r="JF771" t="str">
        <f t="shared" ca="1" si="565"/>
        <v/>
      </c>
      <c r="JG771" t="str">
        <f t="shared" ca="1" si="566"/>
        <v/>
      </c>
      <c r="JH771" t="str">
        <f t="shared" ca="1" si="567"/>
        <v/>
      </c>
      <c r="JI771" t="str">
        <f t="shared" ca="1" si="568"/>
        <v/>
      </c>
    </row>
    <row r="772" spans="264:269" x14ac:dyDescent="0.2">
      <c r="JD772">
        <f t="shared" si="563"/>
        <v>0</v>
      </c>
      <c r="JE772">
        <f t="shared" si="564"/>
        <v>0</v>
      </c>
      <c r="JF772" t="str">
        <f t="shared" ca="1" si="565"/>
        <v/>
      </c>
      <c r="JG772" t="str">
        <f t="shared" ca="1" si="566"/>
        <v/>
      </c>
      <c r="JH772" t="str">
        <f t="shared" ca="1" si="567"/>
        <v/>
      </c>
      <c r="JI772" t="str">
        <f t="shared" ca="1" si="568"/>
        <v/>
      </c>
    </row>
    <row r="773" spans="264:269" x14ac:dyDescent="0.2">
      <c r="JD773">
        <f t="shared" si="563"/>
        <v>0</v>
      </c>
      <c r="JE773">
        <f t="shared" si="564"/>
        <v>0</v>
      </c>
      <c r="JF773" t="str">
        <f t="shared" ca="1" si="565"/>
        <v/>
      </c>
      <c r="JG773" t="str">
        <f t="shared" ca="1" si="566"/>
        <v/>
      </c>
      <c r="JH773" t="str">
        <f t="shared" ca="1" si="567"/>
        <v/>
      </c>
      <c r="JI773" t="str">
        <f t="shared" ca="1" si="568"/>
        <v/>
      </c>
    </row>
    <row r="774" spans="264:269" x14ac:dyDescent="0.2">
      <c r="JD774">
        <f t="shared" si="563"/>
        <v>0</v>
      </c>
      <c r="JE774">
        <f t="shared" si="564"/>
        <v>0</v>
      </c>
      <c r="JF774" t="str">
        <f t="shared" ca="1" si="565"/>
        <v/>
      </c>
      <c r="JG774" t="str">
        <f t="shared" ca="1" si="566"/>
        <v/>
      </c>
      <c r="JH774" t="str">
        <f t="shared" ca="1" si="567"/>
        <v/>
      </c>
      <c r="JI774" t="str">
        <f t="shared" ca="1" si="568"/>
        <v/>
      </c>
    </row>
    <row r="775" spans="264:269" x14ac:dyDescent="0.2">
      <c r="JD775">
        <f t="shared" si="563"/>
        <v>0</v>
      </c>
      <c r="JE775">
        <f t="shared" si="564"/>
        <v>0</v>
      </c>
      <c r="JF775" t="str">
        <f t="shared" ca="1" si="565"/>
        <v/>
      </c>
      <c r="JG775" t="str">
        <f t="shared" ca="1" si="566"/>
        <v/>
      </c>
      <c r="JH775" t="str">
        <f t="shared" ca="1" si="567"/>
        <v/>
      </c>
      <c r="JI775" t="str">
        <f t="shared" ca="1" si="568"/>
        <v/>
      </c>
    </row>
    <row r="776" spans="264:269" x14ac:dyDescent="0.2">
      <c r="JD776">
        <f t="shared" si="563"/>
        <v>0</v>
      </c>
      <c r="JE776">
        <f t="shared" si="564"/>
        <v>0</v>
      </c>
      <c r="JF776" t="str">
        <f t="shared" ca="1" si="565"/>
        <v/>
      </c>
      <c r="JG776" t="str">
        <f t="shared" ca="1" si="566"/>
        <v/>
      </c>
      <c r="JH776" t="str">
        <f t="shared" ca="1" si="567"/>
        <v/>
      </c>
      <c r="JI776" t="str">
        <f t="shared" ca="1" si="568"/>
        <v/>
      </c>
    </row>
    <row r="777" spans="264:269" x14ac:dyDescent="0.2">
      <c r="JD777">
        <f t="shared" si="563"/>
        <v>0</v>
      </c>
      <c r="JE777">
        <f t="shared" si="564"/>
        <v>0</v>
      </c>
      <c r="JF777" t="str">
        <f t="shared" ca="1" si="565"/>
        <v/>
      </c>
      <c r="JG777" t="str">
        <f t="shared" ca="1" si="566"/>
        <v/>
      </c>
      <c r="JH777" t="str">
        <f t="shared" ca="1" si="567"/>
        <v/>
      </c>
      <c r="JI777" t="str">
        <f t="shared" ca="1" si="568"/>
        <v/>
      </c>
    </row>
    <row r="778" spans="264:269" x14ac:dyDescent="0.2">
      <c r="JD778">
        <f t="shared" si="563"/>
        <v>0</v>
      </c>
      <c r="JE778">
        <f t="shared" si="564"/>
        <v>0</v>
      </c>
      <c r="JF778" t="str">
        <f t="shared" ca="1" si="565"/>
        <v/>
      </c>
      <c r="JG778" t="str">
        <f t="shared" ca="1" si="566"/>
        <v/>
      </c>
      <c r="JH778" t="str">
        <f t="shared" ca="1" si="567"/>
        <v/>
      </c>
      <c r="JI778" t="str">
        <f t="shared" ca="1" si="568"/>
        <v/>
      </c>
    </row>
    <row r="779" spans="264:269" x14ac:dyDescent="0.2">
      <c r="JD779">
        <f t="shared" si="563"/>
        <v>0</v>
      </c>
      <c r="JE779">
        <f t="shared" si="564"/>
        <v>0</v>
      </c>
      <c r="JF779" t="str">
        <f t="shared" ca="1" si="565"/>
        <v/>
      </c>
      <c r="JG779" t="str">
        <f t="shared" ca="1" si="566"/>
        <v/>
      </c>
      <c r="JH779" t="str">
        <f t="shared" ca="1" si="567"/>
        <v/>
      </c>
      <c r="JI779" t="str">
        <f t="shared" ca="1" si="568"/>
        <v/>
      </c>
    </row>
    <row r="780" spans="264:269" x14ac:dyDescent="0.2">
      <c r="JD780">
        <f t="shared" si="563"/>
        <v>0</v>
      </c>
      <c r="JE780">
        <f t="shared" si="564"/>
        <v>0</v>
      </c>
      <c r="JF780" t="str">
        <f t="shared" ca="1" si="565"/>
        <v/>
      </c>
      <c r="JG780" t="str">
        <f t="shared" ca="1" si="566"/>
        <v/>
      </c>
      <c r="JH780" t="str">
        <f t="shared" ca="1" si="567"/>
        <v/>
      </c>
      <c r="JI780" t="str">
        <f t="shared" ca="1" si="568"/>
        <v/>
      </c>
    </row>
    <row r="781" spans="264:269" x14ac:dyDescent="0.2">
      <c r="JD781">
        <f t="shared" si="563"/>
        <v>0</v>
      </c>
      <c r="JE781">
        <f t="shared" si="564"/>
        <v>0</v>
      </c>
      <c r="JF781" t="str">
        <f t="shared" ca="1" si="565"/>
        <v/>
      </c>
      <c r="JG781" t="str">
        <f t="shared" ca="1" si="566"/>
        <v/>
      </c>
      <c r="JH781" t="str">
        <f t="shared" ca="1" si="567"/>
        <v/>
      </c>
      <c r="JI781" t="str">
        <f t="shared" ca="1" si="568"/>
        <v/>
      </c>
    </row>
    <row r="782" spans="264:269" x14ac:dyDescent="0.2">
      <c r="JD782">
        <f t="shared" si="563"/>
        <v>0</v>
      </c>
      <c r="JE782">
        <f t="shared" si="564"/>
        <v>0</v>
      </c>
      <c r="JF782" t="str">
        <f t="shared" ca="1" si="565"/>
        <v/>
      </c>
      <c r="JG782" t="str">
        <f t="shared" ca="1" si="566"/>
        <v/>
      </c>
      <c r="JH782" t="str">
        <f t="shared" ca="1" si="567"/>
        <v/>
      </c>
      <c r="JI782" t="str">
        <f t="shared" ca="1" si="568"/>
        <v/>
      </c>
    </row>
    <row r="783" spans="264:269" x14ac:dyDescent="0.2">
      <c r="JD783">
        <f t="shared" si="563"/>
        <v>0</v>
      </c>
      <c r="JE783">
        <f t="shared" si="564"/>
        <v>0</v>
      </c>
      <c r="JF783" t="str">
        <f t="shared" ca="1" si="565"/>
        <v/>
      </c>
      <c r="JG783" t="str">
        <f t="shared" ca="1" si="566"/>
        <v/>
      </c>
      <c r="JH783" t="str">
        <f t="shared" ca="1" si="567"/>
        <v/>
      </c>
      <c r="JI783" t="str">
        <f t="shared" ca="1" si="568"/>
        <v/>
      </c>
    </row>
    <row r="784" spans="264:269" x14ac:dyDescent="0.2">
      <c r="JD784">
        <f t="shared" si="563"/>
        <v>0</v>
      </c>
      <c r="JE784">
        <f t="shared" si="564"/>
        <v>0</v>
      </c>
      <c r="JF784" t="str">
        <f t="shared" ca="1" si="565"/>
        <v/>
      </c>
      <c r="JG784" t="str">
        <f t="shared" ca="1" si="566"/>
        <v/>
      </c>
      <c r="JH784" t="str">
        <f t="shared" ca="1" si="567"/>
        <v/>
      </c>
      <c r="JI784" t="str">
        <f t="shared" ca="1" si="568"/>
        <v/>
      </c>
    </row>
    <row r="785" spans="264:269" x14ac:dyDescent="0.2">
      <c r="JD785">
        <f t="shared" si="563"/>
        <v>0</v>
      </c>
      <c r="JE785">
        <f t="shared" si="564"/>
        <v>0</v>
      </c>
      <c r="JF785" t="str">
        <f t="shared" ca="1" si="565"/>
        <v/>
      </c>
      <c r="JG785" t="str">
        <f t="shared" ca="1" si="566"/>
        <v/>
      </c>
      <c r="JH785" t="str">
        <f t="shared" ca="1" si="567"/>
        <v/>
      </c>
      <c r="JI785" t="str">
        <f t="shared" ca="1" si="568"/>
        <v/>
      </c>
    </row>
    <row r="786" spans="264:269" x14ac:dyDescent="0.2">
      <c r="JD786">
        <f t="shared" si="563"/>
        <v>0</v>
      </c>
      <c r="JE786">
        <f t="shared" si="564"/>
        <v>0</v>
      </c>
      <c r="JF786" t="str">
        <f t="shared" ca="1" si="565"/>
        <v/>
      </c>
      <c r="JG786" t="str">
        <f t="shared" ca="1" si="566"/>
        <v/>
      </c>
      <c r="JH786" t="str">
        <f t="shared" ca="1" si="567"/>
        <v/>
      </c>
      <c r="JI786" t="str">
        <f t="shared" ca="1" si="568"/>
        <v/>
      </c>
    </row>
    <row r="787" spans="264:269" x14ac:dyDescent="0.2">
      <c r="JD787">
        <f t="shared" si="563"/>
        <v>0</v>
      </c>
      <c r="JE787">
        <f t="shared" si="564"/>
        <v>0</v>
      </c>
      <c r="JF787" t="str">
        <f t="shared" ca="1" si="565"/>
        <v/>
      </c>
      <c r="JG787" t="str">
        <f t="shared" ca="1" si="566"/>
        <v/>
      </c>
      <c r="JH787" t="str">
        <f t="shared" ca="1" si="567"/>
        <v/>
      </c>
      <c r="JI787" t="str">
        <f t="shared" ca="1" si="568"/>
        <v/>
      </c>
    </row>
    <row r="788" spans="264:269" x14ac:dyDescent="0.2">
      <c r="JD788">
        <f t="shared" si="563"/>
        <v>0</v>
      </c>
      <c r="JE788">
        <f t="shared" si="564"/>
        <v>0</v>
      </c>
      <c r="JF788" t="str">
        <f t="shared" ca="1" si="565"/>
        <v/>
      </c>
      <c r="JG788" t="str">
        <f t="shared" ca="1" si="566"/>
        <v/>
      </c>
      <c r="JH788" t="str">
        <f t="shared" ca="1" si="567"/>
        <v/>
      </c>
      <c r="JI788" t="str">
        <f t="shared" ca="1" si="568"/>
        <v/>
      </c>
    </row>
    <row r="789" spans="264:269" x14ac:dyDescent="0.2">
      <c r="JD789">
        <f t="shared" si="563"/>
        <v>0</v>
      </c>
      <c r="JE789">
        <f t="shared" si="564"/>
        <v>0</v>
      </c>
      <c r="JF789" t="str">
        <f t="shared" ca="1" si="565"/>
        <v/>
      </c>
      <c r="JG789" t="str">
        <f t="shared" ca="1" si="566"/>
        <v/>
      </c>
      <c r="JH789" t="str">
        <f t="shared" ca="1" si="567"/>
        <v/>
      </c>
      <c r="JI789" t="str">
        <f t="shared" ca="1" si="568"/>
        <v/>
      </c>
    </row>
    <row r="790" spans="264:269" x14ac:dyDescent="0.2">
      <c r="JD790">
        <f t="shared" si="563"/>
        <v>0</v>
      </c>
      <c r="JE790">
        <f t="shared" si="564"/>
        <v>0</v>
      </c>
      <c r="JF790" t="str">
        <f t="shared" ca="1" si="565"/>
        <v/>
      </c>
      <c r="JG790" t="str">
        <f t="shared" ca="1" si="566"/>
        <v/>
      </c>
      <c r="JH790" t="str">
        <f t="shared" ca="1" si="567"/>
        <v/>
      </c>
      <c r="JI790" t="str">
        <f t="shared" ca="1" si="568"/>
        <v/>
      </c>
    </row>
    <row r="791" spans="264:269" x14ac:dyDescent="0.2">
      <c r="JD791">
        <f t="shared" si="563"/>
        <v>0</v>
      </c>
      <c r="JE791">
        <f t="shared" si="564"/>
        <v>0</v>
      </c>
      <c r="JF791" t="str">
        <f t="shared" ca="1" si="565"/>
        <v/>
      </c>
      <c r="JG791" t="str">
        <f t="shared" ca="1" si="566"/>
        <v/>
      </c>
      <c r="JH791" t="str">
        <f t="shared" ca="1" si="567"/>
        <v/>
      </c>
      <c r="JI791" t="str">
        <f t="shared" ca="1" si="568"/>
        <v/>
      </c>
    </row>
    <row r="792" spans="264:269" x14ac:dyDescent="0.2">
      <c r="JD792">
        <f t="shared" si="563"/>
        <v>0</v>
      </c>
      <c r="JE792">
        <f t="shared" si="564"/>
        <v>0</v>
      </c>
      <c r="JF792" t="str">
        <f t="shared" ca="1" si="565"/>
        <v/>
      </c>
      <c r="JG792" t="str">
        <f t="shared" ca="1" si="566"/>
        <v/>
      </c>
      <c r="JH792" t="str">
        <f t="shared" ca="1" si="567"/>
        <v/>
      </c>
      <c r="JI792" t="str">
        <f t="shared" ca="1" si="568"/>
        <v/>
      </c>
    </row>
    <row r="793" spans="264:269" x14ac:dyDescent="0.2">
      <c r="JD793">
        <f t="shared" si="563"/>
        <v>0</v>
      </c>
      <c r="JE793">
        <f t="shared" si="564"/>
        <v>0</v>
      </c>
      <c r="JF793" t="str">
        <f t="shared" ca="1" si="565"/>
        <v/>
      </c>
      <c r="JG793" t="str">
        <f t="shared" ca="1" si="566"/>
        <v/>
      </c>
      <c r="JH793" t="str">
        <f t="shared" ca="1" si="567"/>
        <v/>
      </c>
      <c r="JI793" t="str">
        <f t="shared" ca="1" si="568"/>
        <v/>
      </c>
    </row>
    <row r="794" spans="264:269" x14ac:dyDescent="0.2">
      <c r="JD794">
        <f t="shared" si="563"/>
        <v>0</v>
      </c>
      <c r="JE794">
        <f t="shared" si="564"/>
        <v>0</v>
      </c>
      <c r="JF794" t="str">
        <f t="shared" ca="1" si="565"/>
        <v/>
      </c>
      <c r="JG794" t="str">
        <f t="shared" ca="1" si="566"/>
        <v/>
      </c>
      <c r="JH794" t="str">
        <f t="shared" ca="1" si="567"/>
        <v/>
      </c>
      <c r="JI794" t="str">
        <f t="shared" ca="1" si="568"/>
        <v/>
      </c>
    </row>
    <row r="795" spans="264:269" x14ac:dyDescent="0.2">
      <c r="JD795">
        <f t="shared" si="563"/>
        <v>0</v>
      </c>
      <c r="JE795">
        <f t="shared" si="564"/>
        <v>0</v>
      </c>
      <c r="JF795" t="str">
        <f t="shared" ca="1" si="565"/>
        <v/>
      </c>
      <c r="JG795" t="str">
        <f t="shared" ca="1" si="566"/>
        <v/>
      </c>
      <c r="JH795" t="str">
        <f t="shared" ca="1" si="567"/>
        <v/>
      </c>
      <c r="JI795" t="str">
        <f t="shared" ca="1" si="568"/>
        <v/>
      </c>
    </row>
    <row r="796" spans="264:269" x14ac:dyDescent="0.2">
      <c r="JD796">
        <f t="shared" ref="JD796:JD859" si="569">IF(JD795&lt;&gt;0,JD795-1,0)</f>
        <v>0</v>
      </c>
      <c r="JE796">
        <f t="shared" ref="JE796:JE859" si="570">IF(JD796&lt;&gt;0,JE795+1,0)</f>
        <v>0</v>
      </c>
      <c r="JF796" t="str">
        <f t="shared" ref="JF796:JF859" ca="1" si="571">IF(ScenarioType&lt;&gt;"ALL",IF(ISERROR(IF(INDIRECT("SCENARIOMETA!B"&amp;JE796)=ScenarioType,INDIRECT("SCENARIOMETA!A"&amp;JE796)," ")),"",IF(INDIRECT("SCENARIOMETA!B"&amp;JE796)=ScenarioType,INDIRECT("SCENARIOMETA!A"&amp;JE796)," ")),IF(JD796&lt;&gt;0,INDIRECT("SCENARIOMETA!A"&amp;JE796),""))</f>
        <v/>
      </c>
      <c r="JG796" t="str">
        <f t="shared" ref="JG796:JG859" ca="1" si="572">IF(ScenarioType&lt;&gt;"ALL",IF(ISERROR(IF(INDIRECT("SCENARIOMETA!B"&amp;JE796)=ScenarioType,INDIRECT("SCENARIOMETA!B"&amp;JE796)," ")),"",IF(INDIRECT("SCENARIOMETA!B"&amp;JE796)=ScenarioType,INDIRECT("SCENARIOMETA!B"&amp;JE796)," ")),IF(JD796&lt;&gt;0,INDIRECT("SCENARIOMETA!B"&amp;JE796),""))</f>
        <v/>
      </c>
      <c r="JH796" t="str">
        <f t="shared" ref="JH796:JH859" ca="1" si="573">IF(ScenarioType&lt;&gt;"ALL",IF(ISERROR(IF(INDIRECT("SCENARIOMETA!B"&amp;JE796)=ScenarioType,INDIRECT("SCENARIOMETA!H"&amp;JE796)," ")),"",IF(INDIRECT("SCENARIOMETA!B"&amp;JE796)=ScenarioType,INDIRECT("SCENARIOMETA!H"&amp;JE796)," ")+14),IF(JD796&lt;&gt;0,INDIRECT("SCENARIOMETA!H"&amp;JE796)+14,""))</f>
        <v/>
      </c>
      <c r="JI796" t="str">
        <f t="shared" ref="JI796:JI859" ca="1" si="574">IF(ScenarioType&lt;&gt;"ALL",IF(ISERROR(IF(INDIRECT("SCENARIOMETA!B"&amp;JE796)=ScenarioType,INDIRECT("SCENARIOMETA!E"&amp;JE796)," ")),"",IF(INDIRECT("SCENARIOMETA!B"&amp;JE796)=ScenarioType,INDIRECT("SCENARIOMETA!E"&amp;JE796)," ")+14),IF(JD796&lt;&gt;0,INDIRECT("SCENARIOMETA!E"&amp;JE796)+14,""))</f>
        <v/>
      </c>
    </row>
    <row r="797" spans="264:269" x14ac:dyDescent="0.2">
      <c r="JD797">
        <f t="shared" si="569"/>
        <v>0</v>
      </c>
      <c r="JE797">
        <f t="shared" si="570"/>
        <v>0</v>
      </c>
      <c r="JF797" t="str">
        <f t="shared" ca="1" si="571"/>
        <v/>
      </c>
      <c r="JG797" t="str">
        <f t="shared" ca="1" si="572"/>
        <v/>
      </c>
      <c r="JH797" t="str">
        <f t="shared" ca="1" si="573"/>
        <v/>
      </c>
      <c r="JI797" t="str">
        <f t="shared" ca="1" si="574"/>
        <v/>
      </c>
    </row>
    <row r="798" spans="264:269" x14ac:dyDescent="0.2">
      <c r="JD798">
        <f t="shared" si="569"/>
        <v>0</v>
      </c>
      <c r="JE798">
        <f t="shared" si="570"/>
        <v>0</v>
      </c>
      <c r="JF798" t="str">
        <f t="shared" ca="1" si="571"/>
        <v/>
      </c>
      <c r="JG798" t="str">
        <f t="shared" ca="1" si="572"/>
        <v/>
      </c>
      <c r="JH798" t="str">
        <f t="shared" ca="1" si="573"/>
        <v/>
      </c>
      <c r="JI798" t="str">
        <f t="shared" ca="1" si="574"/>
        <v/>
      </c>
    </row>
    <row r="799" spans="264:269" x14ac:dyDescent="0.2">
      <c r="JD799">
        <f t="shared" si="569"/>
        <v>0</v>
      </c>
      <c r="JE799">
        <f t="shared" si="570"/>
        <v>0</v>
      </c>
      <c r="JF799" t="str">
        <f t="shared" ca="1" si="571"/>
        <v/>
      </c>
      <c r="JG799" t="str">
        <f t="shared" ca="1" si="572"/>
        <v/>
      </c>
      <c r="JH799" t="str">
        <f t="shared" ca="1" si="573"/>
        <v/>
      </c>
      <c r="JI799" t="str">
        <f t="shared" ca="1" si="574"/>
        <v/>
      </c>
    </row>
    <row r="800" spans="264:269" x14ac:dyDescent="0.2">
      <c r="JD800">
        <f t="shared" si="569"/>
        <v>0</v>
      </c>
      <c r="JE800">
        <f t="shared" si="570"/>
        <v>0</v>
      </c>
      <c r="JF800" t="str">
        <f t="shared" ca="1" si="571"/>
        <v/>
      </c>
      <c r="JG800" t="str">
        <f t="shared" ca="1" si="572"/>
        <v/>
      </c>
      <c r="JH800" t="str">
        <f t="shared" ca="1" si="573"/>
        <v/>
      </c>
      <c r="JI800" t="str">
        <f t="shared" ca="1" si="574"/>
        <v/>
      </c>
    </row>
    <row r="801" spans="264:269" x14ac:dyDescent="0.2">
      <c r="JD801">
        <f t="shared" si="569"/>
        <v>0</v>
      </c>
      <c r="JE801">
        <f t="shared" si="570"/>
        <v>0</v>
      </c>
      <c r="JF801" t="str">
        <f t="shared" ca="1" si="571"/>
        <v/>
      </c>
      <c r="JG801" t="str">
        <f t="shared" ca="1" si="572"/>
        <v/>
      </c>
      <c r="JH801" t="str">
        <f t="shared" ca="1" si="573"/>
        <v/>
      </c>
      <c r="JI801" t="str">
        <f t="shared" ca="1" si="574"/>
        <v/>
      </c>
    </row>
    <row r="802" spans="264:269" x14ac:dyDescent="0.2">
      <c r="JD802">
        <f t="shared" si="569"/>
        <v>0</v>
      </c>
      <c r="JE802">
        <f t="shared" si="570"/>
        <v>0</v>
      </c>
      <c r="JF802" t="str">
        <f t="shared" ca="1" si="571"/>
        <v/>
      </c>
      <c r="JG802" t="str">
        <f t="shared" ca="1" si="572"/>
        <v/>
      </c>
      <c r="JH802" t="str">
        <f t="shared" ca="1" si="573"/>
        <v/>
      </c>
      <c r="JI802" t="str">
        <f t="shared" ca="1" si="574"/>
        <v/>
      </c>
    </row>
    <row r="803" spans="264:269" x14ac:dyDescent="0.2">
      <c r="JD803">
        <f t="shared" si="569"/>
        <v>0</v>
      </c>
      <c r="JE803">
        <f t="shared" si="570"/>
        <v>0</v>
      </c>
      <c r="JF803" t="str">
        <f t="shared" ca="1" si="571"/>
        <v/>
      </c>
      <c r="JG803" t="str">
        <f t="shared" ca="1" si="572"/>
        <v/>
      </c>
      <c r="JH803" t="str">
        <f t="shared" ca="1" si="573"/>
        <v/>
      </c>
      <c r="JI803" t="str">
        <f t="shared" ca="1" si="574"/>
        <v/>
      </c>
    </row>
    <row r="804" spans="264:269" x14ac:dyDescent="0.2">
      <c r="JD804">
        <f t="shared" si="569"/>
        <v>0</v>
      </c>
      <c r="JE804">
        <f t="shared" si="570"/>
        <v>0</v>
      </c>
      <c r="JF804" t="str">
        <f t="shared" ca="1" si="571"/>
        <v/>
      </c>
      <c r="JG804" t="str">
        <f t="shared" ca="1" si="572"/>
        <v/>
      </c>
      <c r="JH804" t="str">
        <f t="shared" ca="1" si="573"/>
        <v/>
      </c>
      <c r="JI804" t="str">
        <f t="shared" ca="1" si="574"/>
        <v/>
      </c>
    </row>
    <row r="805" spans="264:269" x14ac:dyDescent="0.2">
      <c r="JD805">
        <f t="shared" si="569"/>
        <v>0</v>
      </c>
      <c r="JE805">
        <f t="shared" si="570"/>
        <v>0</v>
      </c>
      <c r="JF805" t="str">
        <f t="shared" ca="1" si="571"/>
        <v/>
      </c>
      <c r="JG805" t="str">
        <f t="shared" ca="1" si="572"/>
        <v/>
      </c>
      <c r="JH805" t="str">
        <f t="shared" ca="1" si="573"/>
        <v/>
      </c>
      <c r="JI805" t="str">
        <f t="shared" ca="1" si="574"/>
        <v/>
      </c>
    </row>
    <row r="806" spans="264:269" x14ac:dyDescent="0.2">
      <c r="JD806">
        <f t="shared" si="569"/>
        <v>0</v>
      </c>
      <c r="JE806">
        <f t="shared" si="570"/>
        <v>0</v>
      </c>
      <c r="JF806" t="str">
        <f t="shared" ca="1" si="571"/>
        <v/>
      </c>
      <c r="JG806" t="str">
        <f t="shared" ca="1" si="572"/>
        <v/>
      </c>
      <c r="JH806" t="str">
        <f t="shared" ca="1" si="573"/>
        <v/>
      </c>
      <c r="JI806" t="str">
        <f t="shared" ca="1" si="574"/>
        <v/>
      </c>
    </row>
    <row r="807" spans="264:269" x14ac:dyDescent="0.2">
      <c r="JD807">
        <f t="shared" si="569"/>
        <v>0</v>
      </c>
      <c r="JE807">
        <f t="shared" si="570"/>
        <v>0</v>
      </c>
      <c r="JF807" t="str">
        <f t="shared" ca="1" si="571"/>
        <v/>
      </c>
      <c r="JG807" t="str">
        <f t="shared" ca="1" si="572"/>
        <v/>
      </c>
      <c r="JH807" t="str">
        <f t="shared" ca="1" si="573"/>
        <v/>
      </c>
      <c r="JI807" t="str">
        <f t="shared" ca="1" si="574"/>
        <v/>
      </c>
    </row>
    <row r="808" spans="264:269" x14ac:dyDescent="0.2">
      <c r="JD808">
        <f t="shared" si="569"/>
        <v>0</v>
      </c>
      <c r="JE808">
        <f t="shared" si="570"/>
        <v>0</v>
      </c>
      <c r="JF808" t="str">
        <f t="shared" ca="1" si="571"/>
        <v/>
      </c>
      <c r="JG808" t="str">
        <f t="shared" ca="1" si="572"/>
        <v/>
      </c>
      <c r="JH808" t="str">
        <f t="shared" ca="1" si="573"/>
        <v/>
      </c>
      <c r="JI808" t="str">
        <f t="shared" ca="1" si="574"/>
        <v/>
      </c>
    </row>
    <row r="809" spans="264:269" x14ac:dyDescent="0.2">
      <c r="JD809">
        <f t="shared" si="569"/>
        <v>0</v>
      </c>
      <c r="JE809">
        <f t="shared" si="570"/>
        <v>0</v>
      </c>
      <c r="JF809" t="str">
        <f t="shared" ca="1" si="571"/>
        <v/>
      </c>
      <c r="JG809" t="str">
        <f t="shared" ca="1" si="572"/>
        <v/>
      </c>
      <c r="JH809" t="str">
        <f t="shared" ca="1" si="573"/>
        <v/>
      </c>
      <c r="JI809" t="str">
        <f t="shared" ca="1" si="574"/>
        <v/>
      </c>
    </row>
    <row r="810" spans="264:269" x14ac:dyDescent="0.2">
      <c r="JD810">
        <f t="shared" si="569"/>
        <v>0</v>
      </c>
      <c r="JE810">
        <f t="shared" si="570"/>
        <v>0</v>
      </c>
      <c r="JF810" t="str">
        <f t="shared" ca="1" si="571"/>
        <v/>
      </c>
      <c r="JG810" t="str">
        <f t="shared" ca="1" si="572"/>
        <v/>
      </c>
      <c r="JH810" t="str">
        <f t="shared" ca="1" si="573"/>
        <v/>
      </c>
      <c r="JI810" t="str">
        <f t="shared" ca="1" si="574"/>
        <v/>
      </c>
    </row>
    <row r="811" spans="264:269" x14ac:dyDescent="0.2">
      <c r="JD811">
        <f t="shared" si="569"/>
        <v>0</v>
      </c>
      <c r="JE811">
        <f t="shared" si="570"/>
        <v>0</v>
      </c>
      <c r="JF811" t="str">
        <f t="shared" ca="1" si="571"/>
        <v/>
      </c>
      <c r="JG811" t="str">
        <f t="shared" ca="1" si="572"/>
        <v/>
      </c>
      <c r="JH811" t="str">
        <f t="shared" ca="1" si="573"/>
        <v/>
      </c>
      <c r="JI811" t="str">
        <f t="shared" ca="1" si="574"/>
        <v/>
      </c>
    </row>
    <row r="812" spans="264:269" x14ac:dyDescent="0.2">
      <c r="JD812">
        <f t="shared" si="569"/>
        <v>0</v>
      </c>
      <c r="JE812">
        <f t="shared" si="570"/>
        <v>0</v>
      </c>
      <c r="JF812" t="str">
        <f t="shared" ca="1" si="571"/>
        <v/>
      </c>
      <c r="JG812" t="str">
        <f t="shared" ca="1" si="572"/>
        <v/>
      </c>
      <c r="JH812" t="str">
        <f t="shared" ca="1" si="573"/>
        <v/>
      </c>
      <c r="JI812" t="str">
        <f t="shared" ca="1" si="574"/>
        <v/>
      </c>
    </row>
    <row r="813" spans="264:269" x14ac:dyDescent="0.2">
      <c r="JD813">
        <f t="shared" si="569"/>
        <v>0</v>
      </c>
      <c r="JE813">
        <f t="shared" si="570"/>
        <v>0</v>
      </c>
      <c r="JF813" t="str">
        <f t="shared" ca="1" si="571"/>
        <v/>
      </c>
      <c r="JG813" t="str">
        <f t="shared" ca="1" si="572"/>
        <v/>
      </c>
      <c r="JH813" t="str">
        <f t="shared" ca="1" si="573"/>
        <v/>
      </c>
      <c r="JI813" t="str">
        <f t="shared" ca="1" si="574"/>
        <v/>
      </c>
    </row>
    <row r="814" spans="264:269" x14ac:dyDescent="0.2">
      <c r="JD814">
        <f t="shared" si="569"/>
        <v>0</v>
      </c>
      <c r="JE814">
        <f t="shared" si="570"/>
        <v>0</v>
      </c>
      <c r="JF814" t="str">
        <f t="shared" ca="1" si="571"/>
        <v/>
      </c>
      <c r="JG814" t="str">
        <f t="shared" ca="1" si="572"/>
        <v/>
      </c>
      <c r="JH814" t="str">
        <f t="shared" ca="1" si="573"/>
        <v/>
      </c>
      <c r="JI814" t="str">
        <f t="shared" ca="1" si="574"/>
        <v/>
      </c>
    </row>
    <row r="815" spans="264:269" x14ac:dyDescent="0.2">
      <c r="JD815">
        <f t="shared" si="569"/>
        <v>0</v>
      </c>
      <c r="JE815">
        <f t="shared" si="570"/>
        <v>0</v>
      </c>
      <c r="JF815" t="str">
        <f t="shared" ca="1" si="571"/>
        <v/>
      </c>
      <c r="JG815" t="str">
        <f t="shared" ca="1" si="572"/>
        <v/>
      </c>
      <c r="JH815" t="str">
        <f t="shared" ca="1" si="573"/>
        <v/>
      </c>
      <c r="JI815" t="str">
        <f t="shared" ca="1" si="574"/>
        <v/>
      </c>
    </row>
    <row r="816" spans="264:269" x14ac:dyDescent="0.2">
      <c r="JD816">
        <f t="shared" si="569"/>
        <v>0</v>
      </c>
      <c r="JE816">
        <f t="shared" si="570"/>
        <v>0</v>
      </c>
      <c r="JF816" t="str">
        <f t="shared" ca="1" si="571"/>
        <v/>
      </c>
      <c r="JG816" t="str">
        <f t="shared" ca="1" si="572"/>
        <v/>
      </c>
      <c r="JH816" t="str">
        <f t="shared" ca="1" si="573"/>
        <v/>
      </c>
      <c r="JI816" t="str">
        <f t="shared" ca="1" si="574"/>
        <v/>
      </c>
    </row>
    <row r="817" spans="264:269" x14ac:dyDescent="0.2">
      <c r="JD817">
        <f t="shared" si="569"/>
        <v>0</v>
      </c>
      <c r="JE817">
        <f t="shared" si="570"/>
        <v>0</v>
      </c>
      <c r="JF817" t="str">
        <f t="shared" ca="1" si="571"/>
        <v/>
      </c>
      <c r="JG817" t="str">
        <f t="shared" ca="1" si="572"/>
        <v/>
      </c>
      <c r="JH817" t="str">
        <f t="shared" ca="1" si="573"/>
        <v/>
      </c>
      <c r="JI817" t="str">
        <f t="shared" ca="1" si="574"/>
        <v/>
      </c>
    </row>
    <row r="818" spans="264:269" x14ac:dyDescent="0.2">
      <c r="JD818">
        <f t="shared" si="569"/>
        <v>0</v>
      </c>
      <c r="JE818">
        <f t="shared" si="570"/>
        <v>0</v>
      </c>
      <c r="JF818" t="str">
        <f t="shared" ca="1" si="571"/>
        <v/>
      </c>
      <c r="JG818" t="str">
        <f t="shared" ca="1" si="572"/>
        <v/>
      </c>
      <c r="JH818" t="str">
        <f t="shared" ca="1" si="573"/>
        <v/>
      </c>
      <c r="JI818" t="str">
        <f t="shared" ca="1" si="574"/>
        <v/>
      </c>
    </row>
    <row r="819" spans="264:269" x14ac:dyDescent="0.2">
      <c r="JD819">
        <f t="shared" si="569"/>
        <v>0</v>
      </c>
      <c r="JE819">
        <f t="shared" si="570"/>
        <v>0</v>
      </c>
      <c r="JF819" t="str">
        <f t="shared" ca="1" si="571"/>
        <v/>
      </c>
      <c r="JG819" t="str">
        <f t="shared" ca="1" si="572"/>
        <v/>
      </c>
      <c r="JH819" t="str">
        <f t="shared" ca="1" si="573"/>
        <v/>
      </c>
      <c r="JI819" t="str">
        <f t="shared" ca="1" si="574"/>
        <v/>
      </c>
    </row>
    <row r="820" spans="264:269" x14ac:dyDescent="0.2">
      <c r="JD820">
        <f t="shared" si="569"/>
        <v>0</v>
      </c>
      <c r="JE820">
        <f t="shared" si="570"/>
        <v>0</v>
      </c>
      <c r="JF820" t="str">
        <f t="shared" ca="1" si="571"/>
        <v/>
      </c>
      <c r="JG820" t="str">
        <f t="shared" ca="1" si="572"/>
        <v/>
      </c>
      <c r="JH820" t="str">
        <f t="shared" ca="1" si="573"/>
        <v/>
      </c>
      <c r="JI820" t="str">
        <f t="shared" ca="1" si="574"/>
        <v/>
      </c>
    </row>
    <row r="821" spans="264:269" x14ac:dyDescent="0.2">
      <c r="JD821">
        <f t="shared" si="569"/>
        <v>0</v>
      </c>
      <c r="JE821">
        <f t="shared" si="570"/>
        <v>0</v>
      </c>
      <c r="JF821" t="str">
        <f t="shared" ca="1" si="571"/>
        <v/>
      </c>
      <c r="JG821" t="str">
        <f t="shared" ca="1" si="572"/>
        <v/>
      </c>
      <c r="JH821" t="str">
        <f t="shared" ca="1" si="573"/>
        <v/>
      </c>
      <c r="JI821" t="str">
        <f t="shared" ca="1" si="574"/>
        <v/>
      </c>
    </row>
    <row r="822" spans="264:269" x14ac:dyDescent="0.2">
      <c r="JD822">
        <f t="shared" si="569"/>
        <v>0</v>
      </c>
      <c r="JE822">
        <f t="shared" si="570"/>
        <v>0</v>
      </c>
      <c r="JF822" t="str">
        <f t="shared" ca="1" si="571"/>
        <v/>
      </c>
      <c r="JG822" t="str">
        <f t="shared" ca="1" si="572"/>
        <v/>
      </c>
      <c r="JH822" t="str">
        <f t="shared" ca="1" si="573"/>
        <v/>
      </c>
      <c r="JI822" t="str">
        <f t="shared" ca="1" si="574"/>
        <v/>
      </c>
    </row>
    <row r="823" spans="264:269" x14ac:dyDescent="0.2">
      <c r="JD823">
        <f t="shared" si="569"/>
        <v>0</v>
      </c>
      <c r="JE823">
        <f t="shared" si="570"/>
        <v>0</v>
      </c>
      <c r="JF823" t="str">
        <f t="shared" ca="1" si="571"/>
        <v/>
      </c>
      <c r="JG823" t="str">
        <f t="shared" ca="1" si="572"/>
        <v/>
      </c>
      <c r="JH823" t="str">
        <f t="shared" ca="1" si="573"/>
        <v/>
      </c>
      <c r="JI823" t="str">
        <f t="shared" ca="1" si="574"/>
        <v/>
      </c>
    </row>
    <row r="824" spans="264:269" x14ac:dyDescent="0.2">
      <c r="JD824">
        <f t="shared" si="569"/>
        <v>0</v>
      </c>
      <c r="JE824">
        <f t="shared" si="570"/>
        <v>0</v>
      </c>
      <c r="JF824" t="str">
        <f t="shared" ca="1" si="571"/>
        <v/>
      </c>
      <c r="JG824" t="str">
        <f t="shared" ca="1" si="572"/>
        <v/>
      </c>
      <c r="JH824" t="str">
        <f t="shared" ca="1" si="573"/>
        <v/>
      </c>
      <c r="JI824" t="str">
        <f t="shared" ca="1" si="574"/>
        <v/>
      </c>
    </row>
    <row r="825" spans="264:269" x14ac:dyDescent="0.2">
      <c r="JD825">
        <f t="shared" si="569"/>
        <v>0</v>
      </c>
      <c r="JE825">
        <f t="shared" si="570"/>
        <v>0</v>
      </c>
      <c r="JF825" t="str">
        <f t="shared" ca="1" si="571"/>
        <v/>
      </c>
      <c r="JG825" t="str">
        <f t="shared" ca="1" si="572"/>
        <v/>
      </c>
      <c r="JH825" t="str">
        <f t="shared" ca="1" si="573"/>
        <v/>
      </c>
      <c r="JI825" t="str">
        <f t="shared" ca="1" si="574"/>
        <v/>
      </c>
    </row>
    <row r="826" spans="264:269" x14ac:dyDescent="0.2">
      <c r="JD826">
        <f t="shared" si="569"/>
        <v>0</v>
      </c>
      <c r="JE826">
        <f t="shared" si="570"/>
        <v>0</v>
      </c>
      <c r="JF826" t="str">
        <f t="shared" ca="1" si="571"/>
        <v/>
      </c>
      <c r="JG826" t="str">
        <f t="shared" ca="1" si="572"/>
        <v/>
      </c>
      <c r="JH826" t="str">
        <f t="shared" ca="1" si="573"/>
        <v/>
      </c>
      <c r="JI826" t="str">
        <f t="shared" ca="1" si="574"/>
        <v/>
      </c>
    </row>
    <row r="827" spans="264:269" x14ac:dyDescent="0.2">
      <c r="JD827">
        <f t="shared" si="569"/>
        <v>0</v>
      </c>
      <c r="JE827">
        <f t="shared" si="570"/>
        <v>0</v>
      </c>
      <c r="JF827" t="str">
        <f t="shared" ca="1" si="571"/>
        <v/>
      </c>
      <c r="JG827" t="str">
        <f t="shared" ca="1" si="572"/>
        <v/>
      </c>
      <c r="JH827" t="str">
        <f t="shared" ca="1" si="573"/>
        <v/>
      </c>
      <c r="JI827" t="str">
        <f t="shared" ca="1" si="574"/>
        <v/>
      </c>
    </row>
    <row r="828" spans="264:269" x14ac:dyDescent="0.2">
      <c r="JD828">
        <f t="shared" si="569"/>
        <v>0</v>
      </c>
      <c r="JE828">
        <f t="shared" si="570"/>
        <v>0</v>
      </c>
      <c r="JF828" t="str">
        <f t="shared" ca="1" si="571"/>
        <v/>
      </c>
      <c r="JG828" t="str">
        <f t="shared" ca="1" si="572"/>
        <v/>
      </c>
      <c r="JH828" t="str">
        <f t="shared" ca="1" si="573"/>
        <v/>
      </c>
      <c r="JI828" t="str">
        <f t="shared" ca="1" si="574"/>
        <v/>
      </c>
    </row>
    <row r="829" spans="264:269" x14ac:dyDescent="0.2">
      <c r="JD829">
        <f t="shared" si="569"/>
        <v>0</v>
      </c>
      <c r="JE829">
        <f t="shared" si="570"/>
        <v>0</v>
      </c>
      <c r="JF829" t="str">
        <f t="shared" ca="1" si="571"/>
        <v/>
      </c>
      <c r="JG829" t="str">
        <f t="shared" ca="1" si="572"/>
        <v/>
      </c>
      <c r="JH829" t="str">
        <f t="shared" ca="1" si="573"/>
        <v/>
      </c>
      <c r="JI829" t="str">
        <f t="shared" ca="1" si="574"/>
        <v/>
      </c>
    </row>
    <row r="830" spans="264:269" x14ac:dyDescent="0.2">
      <c r="JD830">
        <f t="shared" si="569"/>
        <v>0</v>
      </c>
      <c r="JE830">
        <f t="shared" si="570"/>
        <v>0</v>
      </c>
      <c r="JF830" t="str">
        <f t="shared" ca="1" si="571"/>
        <v/>
      </c>
      <c r="JG830" t="str">
        <f t="shared" ca="1" si="572"/>
        <v/>
      </c>
      <c r="JH830" t="str">
        <f t="shared" ca="1" si="573"/>
        <v/>
      </c>
      <c r="JI830" t="str">
        <f t="shared" ca="1" si="574"/>
        <v/>
      </c>
    </row>
    <row r="831" spans="264:269" x14ac:dyDescent="0.2">
      <c r="JD831">
        <f t="shared" si="569"/>
        <v>0</v>
      </c>
      <c r="JE831">
        <f t="shared" si="570"/>
        <v>0</v>
      </c>
      <c r="JF831" t="str">
        <f t="shared" ca="1" si="571"/>
        <v/>
      </c>
      <c r="JG831" t="str">
        <f t="shared" ca="1" si="572"/>
        <v/>
      </c>
      <c r="JH831" t="str">
        <f t="shared" ca="1" si="573"/>
        <v/>
      </c>
      <c r="JI831" t="str">
        <f t="shared" ca="1" si="574"/>
        <v/>
      </c>
    </row>
    <row r="832" spans="264:269" x14ac:dyDescent="0.2">
      <c r="JD832">
        <f t="shared" si="569"/>
        <v>0</v>
      </c>
      <c r="JE832">
        <f t="shared" si="570"/>
        <v>0</v>
      </c>
      <c r="JF832" t="str">
        <f t="shared" ca="1" si="571"/>
        <v/>
      </c>
      <c r="JG832" t="str">
        <f t="shared" ca="1" si="572"/>
        <v/>
      </c>
      <c r="JH832" t="str">
        <f t="shared" ca="1" si="573"/>
        <v/>
      </c>
      <c r="JI832" t="str">
        <f t="shared" ca="1" si="574"/>
        <v/>
      </c>
    </row>
    <row r="833" spans="264:269" x14ac:dyDescent="0.2">
      <c r="JD833">
        <f t="shared" si="569"/>
        <v>0</v>
      </c>
      <c r="JE833">
        <f t="shared" si="570"/>
        <v>0</v>
      </c>
      <c r="JF833" t="str">
        <f t="shared" ca="1" si="571"/>
        <v/>
      </c>
      <c r="JG833" t="str">
        <f t="shared" ca="1" si="572"/>
        <v/>
      </c>
      <c r="JH833" t="str">
        <f t="shared" ca="1" si="573"/>
        <v/>
      </c>
      <c r="JI833" t="str">
        <f t="shared" ca="1" si="574"/>
        <v/>
      </c>
    </row>
    <row r="834" spans="264:269" x14ac:dyDescent="0.2">
      <c r="JD834">
        <f t="shared" si="569"/>
        <v>0</v>
      </c>
      <c r="JE834">
        <f t="shared" si="570"/>
        <v>0</v>
      </c>
      <c r="JF834" t="str">
        <f t="shared" ca="1" si="571"/>
        <v/>
      </c>
      <c r="JG834" t="str">
        <f t="shared" ca="1" si="572"/>
        <v/>
      </c>
      <c r="JH834" t="str">
        <f t="shared" ca="1" si="573"/>
        <v/>
      </c>
      <c r="JI834" t="str">
        <f t="shared" ca="1" si="574"/>
        <v/>
      </c>
    </row>
    <row r="835" spans="264:269" x14ac:dyDescent="0.2">
      <c r="JD835">
        <f t="shared" si="569"/>
        <v>0</v>
      </c>
      <c r="JE835">
        <f t="shared" si="570"/>
        <v>0</v>
      </c>
      <c r="JF835" t="str">
        <f t="shared" ca="1" si="571"/>
        <v/>
      </c>
      <c r="JG835" t="str">
        <f t="shared" ca="1" si="572"/>
        <v/>
      </c>
      <c r="JH835" t="str">
        <f t="shared" ca="1" si="573"/>
        <v/>
      </c>
      <c r="JI835" t="str">
        <f t="shared" ca="1" si="574"/>
        <v/>
      </c>
    </row>
    <row r="836" spans="264:269" x14ac:dyDescent="0.2">
      <c r="JD836">
        <f t="shared" si="569"/>
        <v>0</v>
      </c>
      <c r="JE836">
        <f t="shared" si="570"/>
        <v>0</v>
      </c>
      <c r="JF836" t="str">
        <f t="shared" ca="1" si="571"/>
        <v/>
      </c>
      <c r="JG836" t="str">
        <f t="shared" ca="1" si="572"/>
        <v/>
      </c>
      <c r="JH836" t="str">
        <f t="shared" ca="1" si="573"/>
        <v/>
      </c>
      <c r="JI836" t="str">
        <f t="shared" ca="1" si="574"/>
        <v/>
      </c>
    </row>
    <row r="837" spans="264:269" x14ac:dyDescent="0.2">
      <c r="JD837">
        <f t="shared" si="569"/>
        <v>0</v>
      </c>
      <c r="JE837">
        <f t="shared" si="570"/>
        <v>0</v>
      </c>
      <c r="JF837" t="str">
        <f t="shared" ca="1" si="571"/>
        <v/>
      </c>
      <c r="JG837" t="str">
        <f t="shared" ca="1" si="572"/>
        <v/>
      </c>
      <c r="JH837" t="str">
        <f t="shared" ca="1" si="573"/>
        <v/>
      </c>
      <c r="JI837" t="str">
        <f t="shared" ca="1" si="574"/>
        <v/>
      </c>
    </row>
    <row r="838" spans="264:269" x14ac:dyDescent="0.2">
      <c r="JD838">
        <f t="shared" si="569"/>
        <v>0</v>
      </c>
      <c r="JE838">
        <f t="shared" si="570"/>
        <v>0</v>
      </c>
      <c r="JF838" t="str">
        <f t="shared" ca="1" si="571"/>
        <v/>
      </c>
      <c r="JG838" t="str">
        <f t="shared" ca="1" si="572"/>
        <v/>
      </c>
      <c r="JH838" t="str">
        <f t="shared" ca="1" si="573"/>
        <v/>
      </c>
      <c r="JI838" t="str">
        <f t="shared" ca="1" si="574"/>
        <v/>
      </c>
    </row>
    <row r="839" spans="264:269" x14ac:dyDescent="0.2">
      <c r="JD839">
        <f t="shared" si="569"/>
        <v>0</v>
      </c>
      <c r="JE839">
        <f t="shared" si="570"/>
        <v>0</v>
      </c>
      <c r="JF839" t="str">
        <f t="shared" ca="1" si="571"/>
        <v/>
      </c>
      <c r="JG839" t="str">
        <f t="shared" ca="1" si="572"/>
        <v/>
      </c>
      <c r="JH839" t="str">
        <f t="shared" ca="1" si="573"/>
        <v/>
      </c>
      <c r="JI839" t="str">
        <f t="shared" ca="1" si="574"/>
        <v/>
      </c>
    </row>
    <row r="840" spans="264:269" x14ac:dyDescent="0.2">
      <c r="JD840">
        <f t="shared" si="569"/>
        <v>0</v>
      </c>
      <c r="JE840">
        <f t="shared" si="570"/>
        <v>0</v>
      </c>
      <c r="JF840" t="str">
        <f t="shared" ca="1" si="571"/>
        <v/>
      </c>
      <c r="JG840" t="str">
        <f t="shared" ca="1" si="572"/>
        <v/>
      </c>
      <c r="JH840" t="str">
        <f t="shared" ca="1" si="573"/>
        <v/>
      </c>
      <c r="JI840" t="str">
        <f t="shared" ca="1" si="574"/>
        <v/>
      </c>
    </row>
    <row r="841" spans="264:269" x14ac:dyDescent="0.2">
      <c r="JD841">
        <f t="shared" si="569"/>
        <v>0</v>
      </c>
      <c r="JE841">
        <f t="shared" si="570"/>
        <v>0</v>
      </c>
      <c r="JF841" t="str">
        <f t="shared" ca="1" si="571"/>
        <v/>
      </c>
      <c r="JG841" t="str">
        <f t="shared" ca="1" si="572"/>
        <v/>
      </c>
      <c r="JH841" t="str">
        <f t="shared" ca="1" si="573"/>
        <v/>
      </c>
      <c r="JI841" t="str">
        <f t="shared" ca="1" si="574"/>
        <v/>
      </c>
    </row>
    <row r="842" spans="264:269" x14ac:dyDescent="0.2">
      <c r="JD842">
        <f t="shared" si="569"/>
        <v>0</v>
      </c>
      <c r="JE842">
        <f t="shared" si="570"/>
        <v>0</v>
      </c>
      <c r="JF842" t="str">
        <f t="shared" ca="1" si="571"/>
        <v/>
      </c>
      <c r="JG842" t="str">
        <f t="shared" ca="1" si="572"/>
        <v/>
      </c>
      <c r="JH842" t="str">
        <f t="shared" ca="1" si="573"/>
        <v/>
      </c>
      <c r="JI842" t="str">
        <f t="shared" ca="1" si="574"/>
        <v/>
      </c>
    </row>
    <row r="843" spans="264:269" x14ac:dyDescent="0.2">
      <c r="JD843">
        <f t="shared" si="569"/>
        <v>0</v>
      </c>
      <c r="JE843">
        <f t="shared" si="570"/>
        <v>0</v>
      </c>
      <c r="JF843" t="str">
        <f t="shared" ca="1" si="571"/>
        <v/>
      </c>
      <c r="JG843" t="str">
        <f t="shared" ca="1" si="572"/>
        <v/>
      </c>
      <c r="JH843" t="str">
        <f t="shared" ca="1" si="573"/>
        <v/>
      </c>
      <c r="JI843" t="str">
        <f t="shared" ca="1" si="574"/>
        <v/>
      </c>
    </row>
    <row r="844" spans="264:269" x14ac:dyDescent="0.2">
      <c r="JD844">
        <f t="shared" si="569"/>
        <v>0</v>
      </c>
      <c r="JE844">
        <f t="shared" si="570"/>
        <v>0</v>
      </c>
      <c r="JF844" t="str">
        <f t="shared" ca="1" si="571"/>
        <v/>
      </c>
      <c r="JG844" t="str">
        <f t="shared" ca="1" si="572"/>
        <v/>
      </c>
      <c r="JH844" t="str">
        <f t="shared" ca="1" si="573"/>
        <v/>
      </c>
      <c r="JI844" t="str">
        <f t="shared" ca="1" si="574"/>
        <v/>
      </c>
    </row>
    <row r="845" spans="264:269" x14ac:dyDescent="0.2">
      <c r="JD845">
        <f t="shared" si="569"/>
        <v>0</v>
      </c>
      <c r="JE845">
        <f t="shared" si="570"/>
        <v>0</v>
      </c>
      <c r="JF845" t="str">
        <f t="shared" ca="1" si="571"/>
        <v/>
      </c>
      <c r="JG845" t="str">
        <f t="shared" ca="1" si="572"/>
        <v/>
      </c>
      <c r="JH845" t="str">
        <f t="shared" ca="1" si="573"/>
        <v/>
      </c>
      <c r="JI845" t="str">
        <f t="shared" ca="1" si="574"/>
        <v/>
      </c>
    </row>
    <row r="846" spans="264:269" x14ac:dyDescent="0.2">
      <c r="JD846">
        <f t="shared" si="569"/>
        <v>0</v>
      </c>
      <c r="JE846">
        <f t="shared" si="570"/>
        <v>0</v>
      </c>
      <c r="JF846" t="str">
        <f t="shared" ca="1" si="571"/>
        <v/>
      </c>
      <c r="JG846" t="str">
        <f t="shared" ca="1" si="572"/>
        <v/>
      </c>
      <c r="JH846" t="str">
        <f t="shared" ca="1" si="573"/>
        <v/>
      </c>
      <c r="JI846" t="str">
        <f t="shared" ca="1" si="574"/>
        <v/>
      </c>
    </row>
    <row r="847" spans="264:269" x14ac:dyDescent="0.2">
      <c r="JD847">
        <f t="shared" si="569"/>
        <v>0</v>
      </c>
      <c r="JE847">
        <f t="shared" si="570"/>
        <v>0</v>
      </c>
      <c r="JF847" t="str">
        <f t="shared" ca="1" si="571"/>
        <v/>
      </c>
      <c r="JG847" t="str">
        <f t="shared" ca="1" si="572"/>
        <v/>
      </c>
      <c r="JH847" t="str">
        <f t="shared" ca="1" si="573"/>
        <v/>
      </c>
      <c r="JI847" t="str">
        <f t="shared" ca="1" si="574"/>
        <v/>
      </c>
    </row>
    <row r="848" spans="264:269" x14ac:dyDescent="0.2">
      <c r="JD848">
        <f t="shared" si="569"/>
        <v>0</v>
      </c>
      <c r="JE848">
        <f t="shared" si="570"/>
        <v>0</v>
      </c>
      <c r="JF848" t="str">
        <f t="shared" ca="1" si="571"/>
        <v/>
      </c>
      <c r="JG848" t="str">
        <f t="shared" ca="1" si="572"/>
        <v/>
      </c>
      <c r="JH848" t="str">
        <f t="shared" ca="1" si="573"/>
        <v/>
      </c>
      <c r="JI848" t="str">
        <f t="shared" ca="1" si="574"/>
        <v/>
      </c>
    </row>
    <row r="849" spans="264:269" x14ac:dyDescent="0.2">
      <c r="JD849">
        <f t="shared" si="569"/>
        <v>0</v>
      </c>
      <c r="JE849">
        <f t="shared" si="570"/>
        <v>0</v>
      </c>
      <c r="JF849" t="str">
        <f t="shared" ca="1" si="571"/>
        <v/>
      </c>
      <c r="JG849" t="str">
        <f t="shared" ca="1" si="572"/>
        <v/>
      </c>
      <c r="JH849" t="str">
        <f t="shared" ca="1" si="573"/>
        <v/>
      </c>
      <c r="JI849" t="str">
        <f t="shared" ca="1" si="574"/>
        <v/>
      </c>
    </row>
    <row r="850" spans="264:269" x14ac:dyDescent="0.2">
      <c r="JD850">
        <f t="shared" si="569"/>
        <v>0</v>
      </c>
      <c r="JE850">
        <f t="shared" si="570"/>
        <v>0</v>
      </c>
      <c r="JF850" t="str">
        <f t="shared" ca="1" si="571"/>
        <v/>
      </c>
      <c r="JG850" t="str">
        <f t="shared" ca="1" si="572"/>
        <v/>
      </c>
      <c r="JH850" t="str">
        <f t="shared" ca="1" si="573"/>
        <v/>
      </c>
      <c r="JI850" t="str">
        <f t="shared" ca="1" si="574"/>
        <v/>
      </c>
    </row>
    <row r="851" spans="264:269" x14ac:dyDescent="0.2">
      <c r="JD851">
        <f t="shared" si="569"/>
        <v>0</v>
      </c>
      <c r="JE851">
        <f t="shared" si="570"/>
        <v>0</v>
      </c>
      <c r="JF851" t="str">
        <f t="shared" ca="1" si="571"/>
        <v/>
      </c>
      <c r="JG851" t="str">
        <f t="shared" ca="1" si="572"/>
        <v/>
      </c>
      <c r="JH851" t="str">
        <f t="shared" ca="1" si="573"/>
        <v/>
      </c>
      <c r="JI851" t="str">
        <f t="shared" ca="1" si="574"/>
        <v/>
      </c>
    </row>
    <row r="852" spans="264:269" x14ac:dyDescent="0.2">
      <c r="JD852">
        <f t="shared" si="569"/>
        <v>0</v>
      </c>
      <c r="JE852">
        <f t="shared" si="570"/>
        <v>0</v>
      </c>
      <c r="JF852" t="str">
        <f t="shared" ca="1" si="571"/>
        <v/>
      </c>
      <c r="JG852" t="str">
        <f t="shared" ca="1" si="572"/>
        <v/>
      </c>
      <c r="JH852" t="str">
        <f t="shared" ca="1" si="573"/>
        <v/>
      </c>
      <c r="JI852" t="str">
        <f t="shared" ca="1" si="574"/>
        <v/>
      </c>
    </row>
    <row r="853" spans="264:269" x14ac:dyDescent="0.2">
      <c r="JD853">
        <f t="shared" si="569"/>
        <v>0</v>
      </c>
      <c r="JE853">
        <f t="shared" si="570"/>
        <v>0</v>
      </c>
      <c r="JF853" t="str">
        <f t="shared" ca="1" si="571"/>
        <v/>
      </c>
      <c r="JG853" t="str">
        <f t="shared" ca="1" si="572"/>
        <v/>
      </c>
      <c r="JH853" t="str">
        <f t="shared" ca="1" si="573"/>
        <v/>
      </c>
      <c r="JI853" t="str">
        <f t="shared" ca="1" si="574"/>
        <v/>
      </c>
    </row>
    <row r="854" spans="264:269" x14ac:dyDescent="0.2">
      <c r="JD854">
        <f t="shared" si="569"/>
        <v>0</v>
      </c>
      <c r="JE854">
        <f t="shared" si="570"/>
        <v>0</v>
      </c>
      <c r="JF854" t="str">
        <f t="shared" ca="1" si="571"/>
        <v/>
      </c>
      <c r="JG854" t="str">
        <f t="shared" ca="1" si="572"/>
        <v/>
      </c>
      <c r="JH854" t="str">
        <f t="shared" ca="1" si="573"/>
        <v/>
      </c>
      <c r="JI854" t="str">
        <f t="shared" ca="1" si="574"/>
        <v/>
      </c>
    </row>
    <row r="855" spans="264:269" x14ac:dyDescent="0.2">
      <c r="JD855">
        <f t="shared" si="569"/>
        <v>0</v>
      </c>
      <c r="JE855">
        <f t="shared" si="570"/>
        <v>0</v>
      </c>
      <c r="JF855" t="str">
        <f t="shared" ca="1" si="571"/>
        <v/>
      </c>
      <c r="JG855" t="str">
        <f t="shared" ca="1" si="572"/>
        <v/>
      </c>
      <c r="JH855" t="str">
        <f t="shared" ca="1" si="573"/>
        <v/>
      </c>
      <c r="JI855" t="str">
        <f t="shared" ca="1" si="574"/>
        <v/>
      </c>
    </row>
    <row r="856" spans="264:269" x14ac:dyDescent="0.2">
      <c r="JD856">
        <f t="shared" si="569"/>
        <v>0</v>
      </c>
      <c r="JE856">
        <f t="shared" si="570"/>
        <v>0</v>
      </c>
      <c r="JF856" t="str">
        <f t="shared" ca="1" si="571"/>
        <v/>
      </c>
      <c r="JG856" t="str">
        <f t="shared" ca="1" si="572"/>
        <v/>
      </c>
      <c r="JH856" t="str">
        <f t="shared" ca="1" si="573"/>
        <v/>
      </c>
      <c r="JI856" t="str">
        <f t="shared" ca="1" si="574"/>
        <v/>
      </c>
    </row>
    <row r="857" spans="264:269" x14ac:dyDescent="0.2">
      <c r="JD857">
        <f t="shared" si="569"/>
        <v>0</v>
      </c>
      <c r="JE857">
        <f t="shared" si="570"/>
        <v>0</v>
      </c>
      <c r="JF857" t="str">
        <f t="shared" ca="1" si="571"/>
        <v/>
      </c>
      <c r="JG857" t="str">
        <f t="shared" ca="1" si="572"/>
        <v/>
      </c>
      <c r="JH857" t="str">
        <f t="shared" ca="1" si="573"/>
        <v/>
      </c>
      <c r="JI857" t="str">
        <f t="shared" ca="1" si="574"/>
        <v/>
      </c>
    </row>
    <row r="858" spans="264:269" x14ac:dyDescent="0.2">
      <c r="JD858">
        <f t="shared" si="569"/>
        <v>0</v>
      </c>
      <c r="JE858">
        <f t="shared" si="570"/>
        <v>0</v>
      </c>
      <c r="JF858" t="str">
        <f t="shared" ca="1" si="571"/>
        <v/>
      </c>
      <c r="JG858" t="str">
        <f t="shared" ca="1" si="572"/>
        <v/>
      </c>
      <c r="JH858" t="str">
        <f t="shared" ca="1" si="573"/>
        <v/>
      </c>
      <c r="JI858" t="str">
        <f t="shared" ca="1" si="574"/>
        <v/>
      </c>
    </row>
    <row r="859" spans="264:269" x14ac:dyDescent="0.2">
      <c r="JD859">
        <f t="shared" si="569"/>
        <v>0</v>
      </c>
      <c r="JE859">
        <f t="shared" si="570"/>
        <v>0</v>
      </c>
      <c r="JF859" t="str">
        <f t="shared" ca="1" si="571"/>
        <v/>
      </c>
      <c r="JG859" t="str">
        <f t="shared" ca="1" si="572"/>
        <v/>
      </c>
      <c r="JH859" t="str">
        <f t="shared" ca="1" si="573"/>
        <v/>
      </c>
      <c r="JI859" t="str">
        <f t="shared" ca="1" si="574"/>
        <v/>
      </c>
    </row>
    <row r="860" spans="264:269" x14ac:dyDescent="0.2">
      <c r="JD860">
        <f t="shared" ref="JD860:JD923" si="575">IF(JD859&lt;&gt;0,JD859-1,0)</f>
        <v>0</v>
      </c>
      <c r="JE860">
        <f t="shared" ref="JE860:JE923" si="576">IF(JD860&lt;&gt;0,JE859+1,0)</f>
        <v>0</v>
      </c>
      <c r="JF860" t="str">
        <f t="shared" ref="JF860:JF923" ca="1" si="577">IF(ScenarioType&lt;&gt;"ALL",IF(ISERROR(IF(INDIRECT("SCENARIOMETA!B"&amp;JE860)=ScenarioType,INDIRECT("SCENARIOMETA!A"&amp;JE860)," ")),"",IF(INDIRECT("SCENARIOMETA!B"&amp;JE860)=ScenarioType,INDIRECT("SCENARIOMETA!A"&amp;JE860)," ")),IF(JD860&lt;&gt;0,INDIRECT("SCENARIOMETA!A"&amp;JE860),""))</f>
        <v/>
      </c>
      <c r="JG860" t="str">
        <f t="shared" ref="JG860:JG923" ca="1" si="578">IF(ScenarioType&lt;&gt;"ALL",IF(ISERROR(IF(INDIRECT("SCENARIOMETA!B"&amp;JE860)=ScenarioType,INDIRECT("SCENARIOMETA!B"&amp;JE860)," ")),"",IF(INDIRECT("SCENARIOMETA!B"&amp;JE860)=ScenarioType,INDIRECT("SCENARIOMETA!B"&amp;JE860)," ")),IF(JD860&lt;&gt;0,INDIRECT("SCENARIOMETA!B"&amp;JE860),""))</f>
        <v/>
      </c>
      <c r="JH860" t="str">
        <f t="shared" ref="JH860:JH923" ca="1" si="579">IF(ScenarioType&lt;&gt;"ALL",IF(ISERROR(IF(INDIRECT("SCENARIOMETA!B"&amp;JE860)=ScenarioType,INDIRECT("SCENARIOMETA!H"&amp;JE860)," ")),"",IF(INDIRECT("SCENARIOMETA!B"&amp;JE860)=ScenarioType,INDIRECT("SCENARIOMETA!H"&amp;JE860)," ")+14),IF(JD860&lt;&gt;0,INDIRECT("SCENARIOMETA!H"&amp;JE860)+14,""))</f>
        <v/>
      </c>
      <c r="JI860" t="str">
        <f t="shared" ref="JI860:JI923" ca="1" si="580">IF(ScenarioType&lt;&gt;"ALL",IF(ISERROR(IF(INDIRECT("SCENARIOMETA!B"&amp;JE860)=ScenarioType,INDIRECT("SCENARIOMETA!E"&amp;JE860)," ")),"",IF(INDIRECT("SCENARIOMETA!B"&amp;JE860)=ScenarioType,INDIRECT("SCENARIOMETA!E"&amp;JE860)," ")+14),IF(JD860&lt;&gt;0,INDIRECT("SCENARIOMETA!E"&amp;JE860)+14,""))</f>
        <v/>
      </c>
    </row>
    <row r="861" spans="264:269" x14ac:dyDescent="0.2">
      <c r="JD861">
        <f t="shared" si="575"/>
        <v>0</v>
      </c>
      <c r="JE861">
        <f t="shared" si="576"/>
        <v>0</v>
      </c>
      <c r="JF861" t="str">
        <f t="shared" ca="1" si="577"/>
        <v/>
      </c>
      <c r="JG861" t="str">
        <f t="shared" ca="1" si="578"/>
        <v/>
      </c>
      <c r="JH861" t="str">
        <f t="shared" ca="1" si="579"/>
        <v/>
      </c>
      <c r="JI861" t="str">
        <f t="shared" ca="1" si="580"/>
        <v/>
      </c>
    </row>
    <row r="862" spans="264:269" x14ac:dyDescent="0.2">
      <c r="JD862">
        <f t="shared" si="575"/>
        <v>0</v>
      </c>
      <c r="JE862">
        <f t="shared" si="576"/>
        <v>0</v>
      </c>
      <c r="JF862" t="str">
        <f t="shared" ca="1" si="577"/>
        <v/>
      </c>
      <c r="JG862" t="str">
        <f t="shared" ca="1" si="578"/>
        <v/>
      </c>
      <c r="JH862" t="str">
        <f t="shared" ca="1" si="579"/>
        <v/>
      </c>
      <c r="JI862" t="str">
        <f t="shared" ca="1" si="580"/>
        <v/>
      </c>
    </row>
    <row r="863" spans="264:269" x14ac:dyDescent="0.2">
      <c r="JD863">
        <f t="shared" si="575"/>
        <v>0</v>
      </c>
      <c r="JE863">
        <f t="shared" si="576"/>
        <v>0</v>
      </c>
      <c r="JF863" t="str">
        <f t="shared" ca="1" si="577"/>
        <v/>
      </c>
      <c r="JG863" t="str">
        <f t="shared" ca="1" si="578"/>
        <v/>
      </c>
      <c r="JH863" t="str">
        <f t="shared" ca="1" si="579"/>
        <v/>
      </c>
      <c r="JI863" t="str">
        <f t="shared" ca="1" si="580"/>
        <v/>
      </c>
    </row>
    <row r="864" spans="264:269" x14ac:dyDescent="0.2">
      <c r="JD864">
        <f t="shared" si="575"/>
        <v>0</v>
      </c>
      <c r="JE864">
        <f t="shared" si="576"/>
        <v>0</v>
      </c>
      <c r="JF864" t="str">
        <f t="shared" ca="1" si="577"/>
        <v/>
      </c>
      <c r="JG864" t="str">
        <f t="shared" ca="1" si="578"/>
        <v/>
      </c>
      <c r="JH864" t="str">
        <f t="shared" ca="1" si="579"/>
        <v/>
      </c>
      <c r="JI864" t="str">
        <f t="shared" ca="1" si="580"/>
        <v/>
      </c>
    </row>
    <row r="865" spans="264:269" x14ac:dyDescent="0.2">
      <c r="JD865">
        <f t="shared" si="575"/>
        <v>0</v>
      </c>
      <c r="JE865">
        <f t="shared" si="576"/>
        <v>0</v>
      </c>
      <c r="JF865" t="str">
        <f t="shared" ca="1" si="577"/>
        <v/>
      </c>
      <c r="JG865" t="str">
        <f t="shared" ca="1" si="578"/>
        <v/>
      </c>
      <c r="JH865" t="str">
        <f t="shared" ca="1" si="579"/>
        <v/>
      </c>
      <c r="JI865" t="str">
        <f t="shared" ca="1" si="580"/>
        <v/>
      </c>
    </row>
    <row r="866" spans="264:269" x14ac:dyDescent="0.2">
      <c r="JD866">
        <f t="shared" si="575"/>
        <v>0</v>
      </c>
      <c r="JE866">
        <f t="shared" si="576"/>
        <v>0</v>
      </c>
      <c r="JF866" t="str">
        <f t="shared" ca="1" si="577"/>
        <v/>
      </c>
      <c r="JG866" t="str">
        <f t="shared" ca="1" si="578"/>
        <v/>
      </c>
      <c r="JH866" t="str">
        <f t="shared" ca="1" si="579"/>
        <v/>
      </c>
      <c r="JI866" t="str">
        <f t="shared" ca="1" si="580"/>
        <v/>
      </c>
    </row>
    <row r="867" spans="264:269" x14ac:dyDescent="0.2">
      <c r="JD867">
        <f t="shared" si="575"/>
        <v>0</v>
      </c>
      <c r="JE867">
        <f t="shared" si="576"/>
        <v>0</v>
      </c>
      <c r="JF867" t="str">
        <f t="shared" ca="1" si="577"/>
        <v/>
      </c>
      <c r="JG867" t="str">
        <f t="shared" ca="1" si="578"/>
        <v/>
      </c>
      <c r="JH867" t="str">
        <f t="shared" ca="1" si="579"/>
        <v/>
      </c>
      <c r="JI867" t="str">
        <f t="shared" ca="1" si="580"/>
        <v/>
      </c>
    </row>
    <row r="868" spans="264:269" x14ac:dyDescent="0.2">
      <c r="JD868">
        <f t="shared" si="575"/>
        <v>0</v>
      </c>
      <c r="JE868">
        <f t="shared" si="576"/>
        <v>0</v>
      </c>
      <c r="JF868" t="str">
        <f t="shared" ca="1" si="577"/>
        <v/>
      </c>
      <c r="JG868" t="str">
        <f t="shared" ca="1" si="578"/>
        <v/>
      </c>
      <c r="JH868" t="str">
        <f t="shared" ca="1" si="579"/>
        <v/>
      </c>
      <c r="JI868" t="str">
        <f t="shared" ca="1" si="580"/>
        <v/>
      </c>
    </row>
    <row r="869" spans="264:269" x14ac:dyDescent="0.2">
      <c r="JD869">
        <f t="shared" si="575"/>
        <v>0</v>
      </c>
      <c r="JE869">
        <f t="shared" si="576"/>
        <v>0</v>
      </c>
      <c r="JF869" t="str">
        <f t="shared" ca="1" si="577"/>
        <v/>
      </c>
      <c r="JG869" t="str">
        <f t="shared" ca="1" si="578"/>
        <v/>
      </c>
      <c r="JH869" t="str">
        <f t="shared" ca="1" si="579"/>
        <v/>
      </c>
      <c r="JI869" t="str">
        <f t="shared" ca="1" si="580"/>
        <v/>
      </c>
    </row>
    <row r="870" spans="264:269" x14ac:dyDescent="0.2">
      <c r="JD870">
        <f t="shared" si="575"/>
        <v>0</v>
      </c>
      <c r="JE870">
        <f t="shared" si="576"/>
        <v>0</v>
      </c>
      <c r="JF870" t="str">
        <f t="shared" ca="1" si="577"/>
        <v/>
      </c>
      <c r="JG870" t="str">
        <f t="shared" ca="1" si="578"/>
        <v/>
      </c>
      <c r="JH870" t="str">
        <f t="shared" ca="1" si="579"/>
        <v/>
      </c>
      <c r="JI870" t="str">
        <f t="shared" ca="1" si="580"/>
        <v/>
      </c>
    </row>
    <row r="871" spans="264:269" x14ac:dyDescent="0.2">
      <c r="JD871">
        <f t="shared" si="575"/>
        <v>0</v>
      </c>
      <c r="JE871">
        <f t="shared" si="576"/>
        <v>0</v>
      </c>
      <c r="JF871" t="str">
        <f t="shared" ca="1" si="577"/>
        <v/>
      </c>
      <c r="JG871" t="str">
        <f t="shared" ca="1" si="578"/>
        <v/>
      </c>
      <c r="JH871" t="str">
        <f t="shared" ca="1" si="579"/>
        <v/>
      </c>
      <c r="JI871" t="str">
        <f t="shared" ca="1" si="580"/>
        <v/>
      </c>
    </row>
    <row r="872" spans="264:269" x14ac:dyDescent="0.2">
      <c r="JD872">
        <f t="shared" si="575"/>
        <v>0</v>
      </c>
      <c r="JE872">
        <f t="shared" si="576"/>
        <v>0</v>
      </c>
      <c r="JF872" t="str">
        <f t="shared" ca="1" si="577"/>
        <v/>
      </c>
      <c r="JG872" t="str">
        <f t="shared" ca="1" si="578"/>
        <v/>
      </c>
      <c r="JH872" t="str">
        <f t="shared" ca="1" si="579"/>
        <v/>
      </c>
      <c r="JI872" t="str">
        <f t="shared" ca="1" si="580"/>
        <v/>
      </c>
    </row>
    <row r="873" spans="264:269" x14ac:dyDescent="0.2">
      <c r="JD873">
        <f t="shared" si="575"/>
        <v>0</v>
      </c>
      <c r="JE873">
        <f t="shared" si="576"/>
        <v>0</v>
      </c>
      <c r="JF873" t="str">
        <f t="shared" ca="1" si="577"/>
        <v/>
      </c>
      <c r="JG873" t="str">
        <f t="shared" ca="1" si="578"/>
        <v/>
      </c>
      <c r="JH873" t="str">
        <f t="shared" ca="1" si="579"/>
        <v/>
      </c>
      <c r="JI873" t="str">
        <f t="shared" ca="1" si="580"/>
        <v/>
      </c>
    </row>
    <row r="874" spans="264:269" x14ac:dyDescent="0.2">
      <c r="JD874">
        <f t="shared" si="575"/>
        <v>0</v>
      </c>
      <c r="JE874">
        <f t="shared" si="576"/>
        <v>0</v>
      </c>
      <c r="JF874" t="str">
        <f t="shared" ca="1" si="577"/>
        <v/>
      </c>
      <c r="JG874" t="str">
        <f t="shared" ca="1" si="578"/>
        <v/>
      </c>
      <c r="JH874" t="str">
        <f t="shared" ca="1" si="579"/>
        <v/>
      </c>
      <c r="JI874" t="str">
        <f t="shared" ca="1" si="580"/>
        <v/>
      </c>
    </row>
    <row r="875" spans="264:269" x14ac:dyDescent="0.2">
      <c r="JD875">
        <f t="shared" si="575"/>
        <v>0</v>
      </c>
      <c r="JE875">
        <f t="shared" si="576"/>
        <v>0</v>
      </c>
      <c r="JF875" t="str">
        <f t="shared" ca="1" si="577"/>
        <v/>
      </c>
      <c r="JG875" t="str">
        <f t="shared" ca="1" si="578"/>
        <v/>
      </c>
      <c r="JH875" t="str">
        <f t="shared" ca="1" si="579"/>
        <v/>
      </c>
      <c r="JI875" t="str">
        <f t="shared" ca="1" si="580"/>
        <v/>
      </c>
    </row>
    <row r="876" spans="264:269" x14ac:dyDescent="0.2">
      <c r="JD876">
        <f t="shared" si="575"/>
        <v>0</v>
      </c>
      <c r="JE876">
        <f t="shared" si="576"/>
        <v>0</v>
      </c>
      <c r="JF876" t="str">
        <f t="shared" ca="1" si="577"/>
        <v/>
      </c>
      <c r="JG876" t="str">
        <f t="shared" ca="1" si="578"/>
        <v/>
      </c>
      <c r="JH876" t="str">
        <f t="shared" ca="1" si="579"/>
        <v/>
      </c>
      <c r="JI876" t="str">
        <f t="shared" ca="1" si="580"/>
        <v/>
      </c>
    </row>
    <row r="877" spans="264:269" x14ac:dyDescent="0.2">
      <c r="JD877">
        <f t="shared" si="575"/>
        <v>0</v>
      </c>
      <c r="JE877">
        <f t="shared" si="576"/>
        <v>0</v>
      </c>
      <c r="JF877" t="str">
        <f t="shared" ca="1" si="577"/>
        <v/>
      </c>
      <c r="JG877" t="str">
        <f t="shared" ca="1" si="578"/>
        <v/>
      </c>
      <c r="JH877" t="str">
        <f t="shared" ca="1" si="579"/>
        <v/>
      </c>
      <c r="JI877" t="str">
        <f t="shared" ca="1" si="580"/>
        <v/>
      </c>
    </row>
    <row r="878" spans="264:269" x14ac:dyDescent="0.2">
      <c r="JD878">
        <f t="shared" si="575"/>
        <v>0</v>
      </c>
      <c r="JE878">
        <f t="shared" si="576"/>
        <v>0</v>
      </c>
      <c r="JF878" t="str">
        <f t="shared" ca="1" si="577"/>
        <v/>
      </c>
      <c r="JG878" t="str">
        <f t="shared" ca="1" si="578"/>
        <v/>
      </c>
      <c r="JH878" t="str">
        <f t="shared" ca="1" si="579"/>
        <v/>
      </c>
      <c r="JI878" t="str">
        <f t="shared" ca="1" si="580"/>
        <v/>
      </c>
    </row>
    <row r="879" spans="264:269" x14ac:dyDescent="0.2">
      <c r="JD879">
        <f t="shared" si="575"/>
        <v>0</v>
      </c>
      <c r="JE879">
        <f t="shared" si="576"/>
        <v>0</v>
      </c>
      <c r="JF879" t="str">
        <f t="shared" ca="1" si="577"/>
        <v/>
      </c>
      <c r="JG879" t="str">
        <f t="shared" ca="1" si="578"/>
        <v/>
      </c>
      <c r="JH879" t="str">
        <f t="shared" ca="1" si="579"/>
        <v/>
      </c>
      <c r="JI879" t="str">
        <f t="shared" ca="1" si="580"/>
        <v/>
      </c>
    </row>
    <row r="880" spans="264:269" x14ac:dyDescent="0.2">
      <c r="JD880">
        <f t="shared" si="575"/>
        <v>0</v>
      </c>
      <c r="JE880">
        <f t="shared" si="576"/>
        <v>0</v>
      </c>
      <c r="JF880" t="str">
        <f t="shared" ca="1" si="577"/>
        <v/>
      </c>
      <c r="JG880" t="str">
        <f t="shared" ca="1" si="578"/>
        <v/>
      </c>
      <c r="JH880" t="str">
        <f t="shared" ca="1" si="579"/>
        <v/>
      </c>
      <c r="JI880" t="str">
        <f t="shared" ca="1" si="580"/>
        <v/>
      </c>
    </row>
    <row r="881" spans="264:269" x14ac:dyDescent="0.2">
      <c r="JD881">
        <f t="shared" si="575"/>
        <v>0</v>
      </c>
      <c r="JE881">
        <f t="shared" si="576"/>
        <v>0</v>
      </c>
      <c r="JF881" t="str">
        <f t="shared" ca="1" si="577"/>
        <v/>
      </c>
      <c r="JG881" t="str">
        <f t="shared" ca="1" si="578"/>
        <v/>
      </c>
      <c r="JH881" t="str">
        <f t="shared" ca="1" si="579"/>
        <v/>
      </c>
      <c r="JI881" t="str">
        <f t="shared" ca="1" si="580"/>
        <v/>
      </c>
    </row>
    <row r="882" spans="264:269" x14ac:dyDescent="0.2">
      <c r="JD882">
        <f t="shared" si="575"/>
        <v>0</v>
      </c>
      <c r="JE882">
        <f t="shared" si="576"/>
        <v>0</v>
      </c>
      <c r="JF882" t="str">
        <f t="shared" ca="1" si="577"/>
        <v/>
      </c>
      <c r="JG882" t="str">
        <f t="shared" ca="1" si="578"/>
        <v/>
      </c>
      <c r="JH882" t="str">
        <f t="shared" ca="1" si="579"/>
        <v/>
      </c>
      <c r="JI882" t="str">
        <f t="shared" ca="1" si="580"/>
        <v/>
      </c>
    </row>
    <row r="883" spans="264:269" x14ac:dyDescent="0.2">
      <c r="JD883">
        <f t="shared" si="575"/>
        <v>0</v>
      </c>
      <c r="JE883">
        <f t="shared" si="576"/>
        <v>0</v>
      </c>
      <c r="JF883" t="str">
        <f t="shared" ca="1" si="577"/>
        <v/>
      </c>
      <c r="JG883" t="str">
        <f t="shared" ca="1" si="578"/>
        <v/>
      </c>
      <c r="JH883" t="str">
        <f t="shared" ca="1" si="579"/>
        <v/>
      </c>
      <c r="JI883" t="str">
        <f t="shared" ca="1" si="580"/>
        <v/>
      </c>
    </row>
    <row r="884" spans="264:269" x14ac:dyDescent="0.2">
      <c r="JD884">
        <f t="shared" si="575"/>
        <v>0</v>
      </c>
      <c r="JE884">
        <f t="shared" si="576"/>
        <v>0</v>
      </c>
      <c r="JF884" t="str">
        <f t="shared" ca="1" si="577"/>
        <v/>
      </c>
      <c r="JG884" t="str">
        <f t="shared" ca="1" si="578"/>
        <v/>
      </c>
      <c r="JH884" t="str">
        <f t="shared" ca="1" si="579"/>
        <v/>
      </c>
      <c r="JI884" t="str">
        <f t="shared" ca="1" si="580"/>
        <v/>
      </c>
    </row>
    <row r="885" spans="264:269" x14ac:dyDescent="0.2">
      <c r="JD885">
        <f t="shared" si="575"/>
        <v>0</v>
      </c>
      <c r="JE885">
        <f t="shared" si="576"/>
        <v>0</v>
      </c>
      <c r="JF885" t="str">
        <f t="shared" ca="1" si="577"/>
        <v/>
      </c>
      <c r="JG885" t="str">
        <f t="shared" ca="1" si="578"/>
        <v/>
      </c>
      <c r="JH885" t="str">
        <f t="shared" ca="1" si="579"/>
        <v/>
      </c>
      <c r="JI885" t="str">
        <f t="shared" ca="1" si="580"/>
        <v/>
      </c>
    </row>
    <row r="886" spans="264:269" x14ac:dyDescent="0.2">
      <c r="JD886">
        <f t="shared" si="575"/>
        <v>0</v>
      </c>
      <c r="JE886">
        <f t="shared" si="576"/>
        <v>0</v>
      </c>
      <c r="JF886" t="str">
        <f t="shared" ca="1" si="577"/>
        <v/>
      </c>
      <c r="JG886" t="str">
        <f t="shared" ca="1" si="578"/>
        <v/>
      </c>
      <c r="JH886" t="str">
        <f t="shared" ca="1" si="579"/>
        <v/>
      </c>
      <c r="JI886" t="str">
        <f t="shared" ca="1" si="580"/>
        <v/>
      </c>
    </row>
    <row r="887" spans="264:269" x14ac:dyDescent="0.2">
      <c r="JD887">
        <f t="shared" si="575"/>
        <v>0</v>
      </c>
      <c r="JE887">
        <f t="shared" si="576"/>
        <v>0</v>
      </c>
      <c r="JF887" t="str">
        <f t="shared" ca="1" si="577"/>
        <v/>
      </c>
      <c r="JG887" t="str">
        <f t="shared" ca="1" si="578"/>
        <v/>
      </c>
      <c r="JH887" t="str">
        <f t="shared" ca="1" si="579"/>
        <v/>
      </c>
      <c r="JI887" t="str">
        <f t="shared" ca="1" si="580"/>
        <v/>
      </c>
    </row>
    <row r="888" spans="264:269" x14ac:dyDescent="0.2">
      <c r="JD888">
        <f t="shared" si="575"/>
        <v>0</v>
      </c>
      <c r="JE888">
        <f t="shared" si="576"/>
        <v>0</v>
      </c>
      <c r="JF888" t="str">
        <f t="shared" ca="1" si="577"/>
        <v/>
      </c>
      <c r="JG888" t="str">
        <f t="shared" ca="1" si="578"/>
        <v/>
      </c>
      <c r="JH888" t="str">
        <f t="shared" ca="1" si="579"/>
        <v/>
      </c>
      <c r="JI888" t="str">
        <f t="shared" ca="1" si="580"/>
        <v/>
      </c>
    </row>
    <row r="889" spans="264:269" x14ac:dyDescent="0.2">
      <c r="JD889">
        <f t="shared" si="575"/>
        <v>0</v>
      </c>
      <c r="JE889">
        <f t="shared" si="576"/>
        <v>0</v>
      </c>
      <c r="JF889" t="str">
        <f t="shared" ca="1" si="577"/>
        <v/>
      </c>
      <c r="JG889" t="str">
        <f t="shared" ca="1" si="578"/>
        <v/>
      </c>
      <c r="JH889" t="str">
        <f t="shared" ca="1" si="579"/>
        <v/>
      </c>
      <c r="JI889" t="str">
        <f t="shared" ca="1" si="580"/>
        <v/>
      </c>
    </row>
    <row r="890" spans="264:269" x14ac:dyDescent="0.2">
      <c r="JD890">
        <f t="shared" si="575"/>
        <v>0</v>
      </c>
      <c r="JE890">
        <f t="shared" si="576"/>
        <v>0</v>
      </c>
      <c r="JF890" t="str">
        <f t="shared" ca="1" si="577"/>
        <v/>
      </c>
      <c r="JG890" t="str">
        <f t="shared" ca="1" si="578"/>
        <v/>
      </c>
      <c r="JH890" t="str">
        <f t="shared" ca="1" si="579"/>
        <v/>
      </c>
      <c r="JI890" t="str">
        <f t="shared" ca="1" si="580"/>
        <v/>
      </c>
    </row>
    <row r="891" spans="264:269" x14ac:dyDescent="0.2">
      <c r="JD891">
        <f t="shared" si="575"/>
        <v>0</v>
      </c>
      <c r="JE891">
        <f t="shared" si="576"/>
        <v>0</v>
      </c>
      <c r="JF891" t="str">
        <f t="shared" ca="1" si="577"/>
        <v/>
      </c>
      <c r="JG891" t="str">
        <f t="shared" ca="1" si="578"/>
        <v/>
      </c>
      <c r="JH891" t="str">
        <f t="shared" ca="1" si="579"/>
        <v/>
      </c>
      <c r="JI891" t="str">
        <f t="shared" ca="1" si="580"/>
        <v/>
      </c>
    </row>
    <row r="892" spans="264:269" x14ac:dyDescent="0.2">
      <c r="JD892">
        <f t="shared" si="575"/>
        <v>0</v>
      </c>
      <c r="JE892">
        <f t="shared" si="576"/>
        <v>0</v>
      </c>
      <c r="JF892" t="str">
        <f t="shared" ca="1" si="577"/>
        <v/>
      </c>
      <c r="JG892" t="str">
        <f t="shared" ca="1" si="578"/>
        <v/>
      </c>
      <c r="JH892" t="str">
        <f t="shared" ca="1" si="579"/>
        <v/>
      </c>
      <c r="JI892" t="str">
        <f t="shared" ca="1" si="580"/>
        <v/>
      </c>
    </row>
    <row r="893" spans="264:269" x14ac:dyDescent="0.2">
      <c r="JD893">
        <f t="shared" si="575"/>
        <v>0</v>
      </c>
      <c r="JE893">
        <f t="shared" si="576"/>
        <v>0</v>
      </c>
      <c r="JF893" t="str">
        <f t="shared" ca="1" si="577"/>
        <v/>
      </c>
      <c r="JG893" t="str">
        <f t="shared" ca="1" si="578"/>
        <v/>
      </c>
      <c r="JH893" t="str">
        <f t="shared" ca="1" si="579"/>
        <v/>
      </c>
      <c r="JI893" t="str">
        <f t="shared" ca="1" si="580"/>
        <v/>
      </c>
    </row>
    <row r="894" spans="264:269" x14ac:dyDescent="0.2">
      <c r="JD894">
        <f t="shared" si="575"/>
        <v>0</v>
      </c>
      <c r="JE894">
        <f t="shared" si="576"/>
        <v>0</v>
      </c>
      <c r="JF894" t="str">
        <f t="shared" ca="1" si="577"/>
        <v/>
      </c>
      <c r="JG894" t="str">
        <f t="shared" ca="1" si="578"/>
        <v/>
      </c>
      <c r="JH894" t="str">
        <f t="shared" ca="1" si="579"/>
        <v/>
      </c>
      <c r="JI894" t="str">
        <f t="shared" ca="1" si="580"/>
        <v/>
      </c>
    </row>
    <row r="895" spans="264:269" x14ac:dyDescent="0.2">
      <c r="JD895">
        <f t="shared" si="575"/>
        <v>0</v>
      </c>
      <c r="JE895">
        <f t="shared" si="576"/>
        <v>0</v>
      </c>
      <c r="JF895" t="str">
        <f t="shared" ca="1" si="577"/>
        <v/>
      </c>
      <c r="JG895" t="str">
        <f t="shared" ca="1" si="578"/>
        <v/>
      </c>
      <c r="JH895" t="str">
        <f t="shared" ca="1" si="579"/>
        <v/>
      </c>
      <c r="JI895" t="str">
        <f t="shared" ca="1" si="580"/>
        <v/>
      </c>
    </row>
    <row r="896" spans="264:269" x14ac:dyDescent="0.2">
      <c r="JD896">
        <f t="shared" si="575"/>
        <v>0</v>
      </c>
      <c r="JE896">
        <f t="shared" si="576"/>
        <v>0</v>
      </c>
      <c r="JF896" t="str">
        <f t="shared" ca="1" si="577"/>
        <v/>
      </c>
      <c r="JG896" t="str">
        <f t="shared" ca="1" si="578"/>
        <v/>
      </c>
      <c r="JH896" t="str">
        <f t="shared" ca="1" si="579"/>
        <v/>
      </c>
      <c r="JI896" t="str">
        <f t="shared" ca="1" si="580"/>
        <v/>
      </c>
    </row>
    <row r="897" spans="264:269" x14ac:dyDescent="0.2">
      <c r="JD897">
        <f t="shared" si="575"/>
        <v>0</v>
      </c>
      <c r="JE897">
        <f t="shared" si="576"/>
        <v>0</v>
      </c>
      <c r="JF897" t="str">
        <f t="shared" ca="1" si="577"/>
        <v/>
      </c>
      <c r="JG897" t="str">
        <f t="shared" ca="1" si="578"/>
        <v/>
      </c>
      <c r="JH897" t="str">
        <f t="shared" ca="1" si="579"/>
        <v/>
      </c>
      <c r="JI897" t="str">
        <f t="shared" ca="1" si="580"/>
        <v/>
      </c>
    </row>
    <row r="898" spans="264:269" x14ac:dyDescent="0.2">
      <c r="JD898">
        <f t="shared" si="575"/>
        <v>0</v>
      </c>
      <c r="JE898">
        <f t="shared" si="576"/>
        <v>0</v>
      </c>
      <c r="JF898" t="str">
        <f t="shared" ca="1" si="577"/>
        <v/>
      </c>
      <c r="JG898" t="str">
        <f t="shared" ca="1" si="578"/>
        <v/>
      </c>
      <c r="JH898" t="str">
        <f t="shared" ca="1" si="579"/>
        <v/>
      </c>
      <c r="JI898" t="str">
        <f t="shared" ca="1" si="580"/>
        <v/>
      </c>
    </row>
    <row r="899" spans="264:269" x14ac:dyDescent="0.2">
      <c r="JD899">
        <f t="shared" si="575"/>
        <v>0</v>
      </c>
      <c r="JE899">
        <f t="shared" si="576"/>
        <v>0</v>
      </c>
      <c r="JF899" t="str">
        <f t="shared" ca="1" si="577"/>
        <v/>
      </c>
      <c r="JG899" t="str">
        <f t="shared" ca="1" si="578"/>
        <v/>
      </c>
      <c r="JH899" t="str">
        <f t="shared" ca="1" si="579"/>
        <v/>
      </c>
      <c r="JI899" t="str">
        <f t="shared" ca="1" si="580"/>
        <v/>
      </c>
    </row>
    <row r="900" spans="264:269" x14ac:dyDescent="0.2">
      <c r="JD900">
        <f t="shared" si="575"/>
        <v>0</v>
      </c>
      <c r="JE900">
        <f t="shared" si="576"/>
        <v>0</v>
      </c>
      <c r="JF900" t="str">
        <f t="shared" ca="1" si="577"/>
        <v/>
      </c>
      <c r="JG900" t="str">
        <f t="shared" ca="1" si="578"/>
        <v/>
      </c>
      <c r="JH900" t="str">
        <f t="shared" ca="1" si="579"/>
        <v/>
      </c>
      <c r="JI900" t="str">
        <f t="shared" ca="1" si="580"/>
        <v/>
      </c>
    </row>
    <row r="901" spans="264:269" x14ac:dyDescent="0.2">
      <c r="JD901">
        <f t="shared" si="575"/>
        <v>0</v>
      </c>
      <c r="JE901">
        <f t="shared" si="576"/>
        <v>0</v>
      </c>
      <c r="JF901" t="str">
        <f t="shared" ca="1" si="577"/>
        <v/>
      </c>
      <c r="JG901" t="str">
        <f t="shared" ca="1" si="578"/>
        <v/>
      </c>
      <c r="JH901" t="str">
        <f t="shared" ca="1" si="579"/>
        <v/>
      </c>
      <c r="JI901" t="str">
        <f t="shared" ca="1" si="580"/>
        <v/>
      </c>
    </row>
    <row r="902" spans="264:269" x14ac:dyDescent="0.2">
      <c r="JD902">
        <f t="shared" si="575"/>
        <v>0</v>
      </c>
      <c r="JE902">
        <f t="shared" si="576"/>
        <v>0</v>
      </c>
      <c r="JF902" t="str">
        <f t="shared" ca="1" si="577"/>
        <v/>
      </c>
      <c r="JG902" t="str">
        <f t="shared" ca="1" si="578"/>
        <v/>
      </c>
      <c r="JH902" t="str">
        <f t="shared" ca="1" si="579"/>
        <v/>
      </c>
      <c r="JI902" t="str">
        <f t="shared" ca="1" si="580"/>
        <v/>
      </c>
    </row>
    <row r="903" spans="264:269" x14ac:dyDescent="0.2">
      <c r="JD903">
        <f t="shared" si="575"/>
        <v>0</v>
      </c>
      <c r="JE903">
        <f t="shared" si="576"/>
        <v>0</v>
      </c>
      <c r="JF903" t="str">
        <f t="shared" ca="1" si="577"/>
        <v/>
      </c>
      <c r="JG903" t="str">
        <f t="shared" ca="1" si="578"/>
        <v/>
      </c>
      <c r="JH903" t="str">
        <f t="shared" ca="1" si="579"/>
        <v/>
      </c>
      <c r="JI903" t="str">
        <f t="shared" ca="1" si="580"/>
        <v/>
      </c>
    </row>
    <row r="904" spans="264:269" x14ac:dyDescent="0.2">
      <c r="JD904">
        <f t="shared" si="575"/>
        <v>0</v>
      </c>
      <c r="JE904">
        <f t="shared" si="576"/>
        <v>0</v>
      </c>
      <c r="JF904" t="str">
        <f t="shared" ca="1" si="577"/>
        <v/>
      </c>
      <c r="JG904" t="str">
        <f t="shared" ca="1" si="578"/>
        <v/>
      </c>
      <c r="JH904" t="str">
        <f t="shared" ca="1" si="579"/>
        <v/>
      </c>
      <c r="JI904" t="str">
        <f t="shared" ca="1" si="580"/>
        <v/>
      </c>
    </row>
    <row r="905" spans="264:269" x14ac:dyDescent="0.2">
      <c r="JD905">
        <f t="shared" si="575"/>
        <v>0</v>
      </c>
      <c r="JE905">
        <f t="shared" si="576"/>
        <v>0</v>
      </c>
      <c r="JF905" t="str">
        <f t="shared" ca="1" si="577"/>
        <v/>
      </c>
      <c r="JG905" t="str">
        <f t="shared" ca="1" si="578"/>
        <v/>
      </c>
      <c r="JH905" t="str">
        <f t="shared" ca="1" si="579"/>
        <v/>
      </c>
      <c r="JI905" t="str">
        <f t="shared" ca="1" si="580"/>
        <v/>
      </c>
    </row>
    <row r="906" spans="264:269" x14ac:dyDescent="0.2">
      <c r="JD906">
        <f t="shared" si="575"/>
        <v>0</v>
      </c>
      <c r="JE906">
        <f t="shared" si="576"/>
        <v>0</v>
      </c>
      <c r="JF906" t="str">
        <f t="shared" ca="1" si="577"/>
        <v/>
      </c>
      <c r="JG906" t="str">
        <f t="shared" ca="1" si="578"/>
        <v/>
      </c>
      <c r="JH906" t="str">
        <f t="shared" ca="1" si="579"/>
        <v/>
      </c>
      <c r="JI906" t="str">
        <f t="shared" ca="1" si="580"/>
        <v/>
      </c>
    </row>
    <row r="907" spans="264:269" x14ac:dyDescent="0.2">
      <c r="JD907">
        <f t="shared" si="575"/>
        <v>0</v>
      </c>
      <c r="JE907">
        <f t="shared" si="576"/>
        <v>0</v>
      </c>
      <c r="JF907" t="str">
        <f t="shared" ca="1" si="577"/>
        <v/>
      </c>
      <c r="JG907" t="str">
        <f t="shared" ca="1" si="578"/>
        <v/>
      </c>
      <c r="JH907" t="str">
        <f t="shared" ca="1" si="579"/>
        <v/>
      </c>
      <c r="JI907" t="str">
        <f t="shared" ca="1" si="580"/>
        <v/>
      </c>
    </row>
    <row r="908" spans="264:269" x14ac:dyDescent="0.2">
      <c r="JD908">
        <f t="shared" si="575"/>
        <v>0</v>
      </c>
      <c r="JE908">
        <f t="shared" si="576"/>
        <v>0</v>
      </c>
      <c r="JF908" t="str">
        <f t="shared" ca="1" si="577"/>
        <v/>
      </c>
      <c r="JG908" t="str">
        <f t="shared" ca="1" si="578"/>
        <v/>
      </c>
      <c r="JH908" t="str">
        <f t="shared" ca="1" si="579"/>
        <v/>
      </c>
      <c r="JI908" t="str">
        <f t="shared" ca="1" si="580"/>
        <v/>
      </c>
    </row>
    <row r="909" spans="264:269" x14ac:dyDescent="0.2">
      <c r="JD909">
        <f t="shared" si="575"/>
        <v>0</v>
      </c>
      <c r="JE909">
        <f t="shared" si="576"/>
        <v>0</v>
      </c>
      <c r="JF909" t="str">
        <f t="shared" ca="1" si="577"/>
        <v/>
      </c>
      <c r="JG909" t="str">
        <f t="shared" ca="1" si="578"/>
        <v/>
      </c>
      <c r="JH909" t="str">
        <f t="shared" ca="1" si="579"/>
        <v/>
      </c>
      <c r="JI909" t="str">
        <f t="shared" ca="1" si="580"/>
        <v/>
      </c>
    </row>
    <row r="910" spans="264:269" x14ac:dyDescent="0.2">
      <c r="JD910">
        <f t="shared" si="575"/>
        <v>0</v>
      </c>
      <c r="JE910">
        <f t="shared" si="576"/>
        <v>0</v>
      </c>
      <c r="JF910" t="str">
        <f t="shared" ca="1" si="577"/>
        <v/>
      </c>
      <c r="JG910" t="str">
        <f t="shared" ca="1" si="578"/>
        <v/>
      </c>
      <c r="JH910" t="str">
        <f t="shared" ca="1" si="579"/>
        <v/>
      </c>
      <c r="JI910" t="str">
        <f t="shared" ca="1" si="580"/>
        <v/>
      </c>
    </row>
    <row r="911" spans="264:269" x14ac:dyDescent="0.2">
      <c r="JD911">
        <f t="shared" si="575"/>
        <v>0</v>
      </c>
      <c r="JE911">
        <f t="shared" si="576"/>
        <v>0</v>
      </c>
      <c r="JF911" t="str">
        <f t="shared" ca="1" si="577"/>
        <v/>
      </c>
      <c r="JG911" t="str">
        <f t="shared" ca="1" si="578"/>
        <v/>
      </c>
      <c r="JH911" t="str">
        <f t="shared" ca="1" si="579"/>
        <v/>
      </c>
      <c r="JI911" t="str">
        <f t="shared" ca="1" si="580"/>
        <v/>
      </c>
    </row>
    <row r="912" spans="264:269" x14ac:dyDescent="0.2">
      <c r="JD912">
        <f t="shared" si="575"/>
        <v>0</v>
      </c>
      <c r="JE912">
        <f t="shared" si="576"/>
        <v>0</v>
      </c>
      <c r="JF912" t="str">
        <f t="shared" ca="1" si="577"/>
        <v/>
      </c>
      <c r="JG912" t="str">
        <f t="shared" ca="1" si="578"/>
        <v/>
      </c>
      <c r="JH912" t="str">
        <f t="shared" ca="1" si="579"/>
        <v/>
      </c>
      <c r="JI912" t="str">
        <f t="shared" ca="1" si="580"/>
        <v/>
      </c>
    </row>
    <row r="913" spans="264:269" x14ac:dyDescent="0.2">
      <c r="JD913">
        <f t="shared" si="575"/>
        <v>0</v>
      </c>
      <c r="JE913">
        <f t="shared" si="576"/>
        <v>0</v>
      </c>
      <c r="JF913" t="str">
        <f t="shared" ca="1" si="577"/>
        <v/>
      </c>
      <c r="JG913" t="str">
        <f t="shared" ca="1" si="578"/>
        <v/>
      </c>
      <c r="JH913" t="str">
        <f t="shared" ca="1" si="579"/>
        <v/>
      </c>
      <c r="JI913" t="str">
        <f t="shared" ca="1" si="580"/>
        <v/>
      </c>
    </row>
    <row r="914" spans="264:269" x14ac:dyDescent="0.2">
      <c r="JD914">
        <f t="shared" si="575"/>
        <v>0</v>
      </c>
      <c r="JE914">
        <f t="shared" si="576"/>
        <v>0</v>
      </c>
      <c r="JF914" t="str">
        <f t="shared" ca="1" si="577"/>
        <v/>
      </c>
      <c r="JG914" t="str">
        <f t="shared" ca="1" si="578"/>
        <v/>
      </c>
      <c r="JH914" t="str">
        <f t="shared" ca="1" si="579"/>
        <v/>
      </c>
      <c r="JI914" t="str">
        <f t="shared" ca="1" si="580"/>
        <v/>
      </c>
    </row>
    <row r="915" spans="264:269" x14ac:dyDescent="0.2">
      <c r="JD915">
        <f t="shared" si="575"/>
        <v>0</v>
      </c>
      <c r="JE915">
        <f t="shared" si="576"/>
        <v>0</v>
      </c>
      <c r="JF915" t="str">
        <f t="shared" ca="1" si="577"/>
        <v/>
      </c>
      <c r="JG915" t="str">
        <f t="shared" ca="1" si="578"/>
        <v/>
      </c>
      <c r="JH915" t="str">
        <f t="shared" ca="1" si="579"/>
        <v/>
      </c>
      <c r="JI915" t="str">
        <f t="shared" ca="1" si="580"/>
        <v/>
      </c>
    </row>
    <row r="916" spans="264:269" x14ac:dyDescent="0.2">
      <c r="JD916">
        <f t="shared" si="575"/>
        <v>0</v>
      </c>
      <c r="JE916">
        <f t="shared" si="576"/>
        <v>0</v>
      </c>
      <c r="JF916" t="str">
        <f t="shared" ca="1" si="577"/>
        <v/>
      </c>
      <c r="JG916" t="str">
        <f t="shared" ca="1" si="578"/>
        <v/>
      </c>
      <c r="JH916" t="str">
        <f t="shared" ca="1" si="579"/>
        <v/>
      </c>
      <c r="JI916" t="str">
        <f t="shared" ca="1" si="580"/>
        <v/>
      </c>
    </row>
    <row r="917" spans="264:269" x14ac:dyDescent="0.2">
      <c r="JD917">
        <f t="shared" si="575"/>
        <v>0</v>
      </c>
      <c r="JE917">
        <f t="shared" si="576"/>
        <v>0</v>
      </c>
      <c r="JF917" t="str">
        <f t="shared" ca="1" si="577"/>
        <v/>
      </c>
      <c r="JG917" t="str">
        <f t="shared" ca="1" si="578"/>
        <v/>
      </c>
      <c r="JH917" t="str">
        <f t="shared" ca="1" si="579"/>
        <v/>
      </c>
      <c r="JI917" t="str">
        <f t="shared" ca="1" si="580"/>
        <v/>
      </c>
    </row>
    <row r="918" spans="264:269" x14ac:dyDescent="0.2">
      <c r="JD918">
        <f t="shared" si="575"/>
        <v>0</v>
      </c>
      <c r="JE918">
        <f t="shared" si="576"/>
        <v>0</v>
      </c>
      <c r="JF918" t="str">
        <f t="shared" ca="1" si="577"/>
        <v/>
      </c>
      <c r="JG918" t="str">
        <f t="shared" ca="1" si="578"/>
        <v/>
      </c>
      <c r="JH918" t="str">
        <f t="shared" ca="1" si="579"/>
        <v/>
      </c>
      <c r="JI918" t="str">
        <f t="shared" ca="1" si="580"/>
        <v/>
      </c>
    </row>
    <row r="919" spans="264:269" x14ac:dyDescent="0.2">
      <c r="JD919">
        <f t="shared" si="575"/>
        <v>0</v>
      </c>
      <c r="JE919">
        <f t="shared" si="576"/>
        <v>0</v>
      </c>
      <c r="JF919" t="str">
        <f t="shared" ca="1" si="577"/>
        <v/>
      </c>
      <c r="JG919" t="str">
        <f t="shared" ca="1" si="578"/>
        <v/>
      </c>
      <c r="JH919" t="str">
        <f t="shared" ca="1" si="579"/>
        <v/>
      </c>
      <c r="JI919" t="str">
        <f t="shared" ca="1" si="580"/>
        <v/>
      </c>
    </row>
    <row r="920" spans="264:269" x14ac:dyDescent="0.2">
      <c r="JD920">
        <f t="shared" si="575"/>
        <v>0</v>
      </c>
      <c r="JE920">
        <f t="shared" si="576"/>
        <v>0</v>
      </c>
      <c r="JF920" t="str">
        <f t="shared" ca="1" si="577"/>
        <v/>
      </c>
      <c r="JG920" t="str">
        <f t="shared" ca="1" si="578"/>
        <v/>
      </c>
      <c r="JH920" t="str">
        <f t="shared" ca="1" si="579"/>
        <v/>
      </c>
      <c r="JI920" t="str">
        <f t="shared" ca="1" si="580"/>
        <v/>
      </c>
    </row>
    <row r="921" spans="264:269" x14ac:dyDescent="0.2">
      <c r="JD921">
        <f t="shared" si="575"/>
        <v>0</v>
      </c>
      <c r="JE921">
        <f t="shared" si="576"/>
        <v>0</v>
      </c>
      <c r="JF921" t="str">
        <f t="shared" ca="1" si="577"/>
        <v/>
      </c>
      <c r="JG921" t="str">
        <f t="shared" ca="1" si="578"/>
        <v/>
      </c>
      <c r="JH921" t="str">
        <f t="shared" ca="1" si="579"/>
        <v/>
      </c>
      <c r="JI921" t="str">
        <f t="shared" ca="1" si="580"/>
        <v/>
      </c>
    </row>
    <row r="922" spans="264:269" x14ac:dyDescent="0.2">
      <c r="JD922">
        <f t="shared" si="575"/>
        <v>0</v>
      </c>
      <c r="JE922">
        <f t="shared" si="576"/>
        <v>0</v>
      </c>
      <c r="JF922" t="str">
        <f t="shared" ca="1" si="577"/>
        <v/>
      </c>
      <c r="JG922" t="str">
        <f t="shared" ca="1" si="578"/>
        <v/>
      </c>
      <c r="JH922" t="str">
        <f t="shared" ca="1" si="579"/>
        <v/>
      </c>
      <c r="JI922" t="str">
        <f t="shared" ca="1" si="580"/>
        <v/>
      </c>
    </row>
    <row r="923" spans="264:269" x14ac:dyDescent="0.2">
      <c r="JD923">
        <f t="shared" si="575"/>
        <v>0</v>
      </c>
      <c r="JE923">
        <f t="shared" si="576"/>
        <v>0</v>
      </c>
      <c r="JF923" t="str">
        <f t="shared" ca="1" si="577"/>
        <v/>
      </c>
      <c r="JG923" t="str">
        <f t="shared" ca="1" si="578"/>
        <v/>
      </c>
      <c r="JH923" t="str">
        <f t="shared" ca="1" si="579"/>
        <v/>
      </c>
      <c r="JI923" t="str">
        <f t="shared" ca="1" si="580"/>
        <v/>
      </c>
    </row>
    <row r="924" spans="264:269" x14ac:dyDescent="0.2">
      <c r="JD924">
        <f t="shared" ref="JD924:JD987" si="581">IF(JD923&lt;&gt;0,JD923-1,0)</f>
        <v>0</v>
      </c>
      <c r="JE924">
        <f t="shared" ref="JE924:JE987" si="582">IF(JD924&lt;&gt;0,JE923+1,0)</f>
        <v>0</v>
      </c>
      <c r="JF924" t="str">
        <f t="shared" ref="JF924:JF987" ca="1" si="583">IF(ScenarioType&lt;&gt;"ALL",IF(ISERROR(IF(INDIRECT("SCENARIOMETA!B"&amp;JE924)=ScenarioType,INDIRECT("SCENARIOMETA!A"&amp;JE924)," ")),"",IF(INDIRECT("SCENARIOMETA!B"&amp;JE924)=ScenarioType,INDIRECT("SCENARIOMETA!A"&amp;JE924)," ")),IF(JD924&lt;&gt;0,INDIRECT("SCENARIOMETA!A"&amp;JE924),""))</f>
        <v/>
      </c>
      <c r="JG924" t="str">
        <f t="shared" ref="JG924:JG987" ca="1" si="584">IF(ScenarioType&lt;&gt;"ALL",IF(ISERROR(IF(INDIRECT("SCENARIOMETA!B"&amp;JE924)=ScenarioType,INDIRECT("SCENARIOMETA!B"&amp;JE924)," ")),"",IF(INDIRECT("SCENARIOMETA!B"&amp;JE924)=ScenarioType,INDIRECT("SCENARIOMETA!B"&amp;JE924)," ")),IF(JD924&lt;&gt;0,INDIRECT("SCENARIOMETA!B"&amp;JE924),""))</f>
        <v/>
      </c>
      <c r="JH924" t="str">
        <f t="shared" ref="JH924:JH987" ca="1" si="585">IF(ScenarioType&lt;&gt;"ALL",IF(ISERROR(IF(INDIRECT("SCENARIOMETA!B"&amp;JE924)=ScenarioType,INDIRECT("SCENARIOMETA!H"&amp;JE924)," ")),"",IF(INDIRECT("SCENARIOMETA!B"&amp;JE924)=ScenarioType,INDIRECT("SCENARIOMETA!H"&amp;JE924)," ")+14),IF(JD924&lt;&gt;0,INDIRECT("SCENARIOMETA!H"&amp;JE924)+14,""))</f>
        <v/>
      </c>
      <c r="JI924" t="str">
        <f t="shared" ref="JI924:JI987" ca="1" si="586">IF(ScenarioType&lt;&gt;"ALL",IF(ISERROR(IF(INDIRECT("SCENARIOMETA!B"&amp;JE924)=ScenarioType,INDIRECT("SCENARIOMETA!E"&amp;JE924)," ")),"",IF(INDIRECT("SCENARIOMETA!B"&amp;JE924)=ScenarioType,INDIRECT("SCENARIOMETA!E"&amp;JE924)," ")+14),IF(JD924&lt;&gt;0,INDIRECT("SCENARIOMETA!E"&amp;JE924)+14,""))</f>
        <v/>
      </c>
    </row>
    <row r="925" spans="264:269" x14ac:dyDescent="0.2">
      <c r="JD925">
        <f t="shared" si="581"/>
        <v>0</v>
      </c>
      <c r="JE925">
        <f t="shared" si="582"/>
        <v>0</v>
      </c>
      <c r="JF925" t="str">
        <f t="shared" ca="1" si="583"/>
        <v/>
      </c>
      <c r="JG925" t="str">
        <f t="shared" ca="1" si="584"/>
        <v/>
      </c>
      <c r="JH925" t="str">
        <f t="shared" ca="1" si="585"/>
        <v/>
      </c>
      <c r="JI925" t="str">
        <f t="shared" ca="1" si="586"/>
        <v/>
      </c>
    </row>
    <row r="926" spans="264:269" x14ac:dyDescent="0.2">
      <c r="JD926">
        <f t="shared" si="581"/>
        <v>0</v>
      </c>
      <c r="JE926">
        <f t="shared" si="582"/>
        <v>0</v>
      </c>
      <c r="JF926" t="str">
        <f t="shared" ca="1" si="583"/>
        <v/>
      </c>
      <c r="JG926" t="str">
        <f t="shared" ca="1" si="584"/>
        <v/>
      </c>
      <c r="JH926" t="str">
        <f t="shared" ca="1" si="585"/>
        <v/>
      </c>
      <c r="JI926" t="str">
        <f t="shared" ca="1" si="586"/>
        <v/>
      </c>
    </row>
    <row r="927" spans="264:269" x14ac:dyDescent="0.2">
      <c r="JD927">
        <f t="shared" si="581"/>
        <v>0</v>
      </c>
      <c r="JE927">
        <f t="shared" si="582"/>
        <v>0</v>
      </c>
      <c r="JF927" t="str">
        <f t="shared" ca="1" si="583"/>
        <v/>
      </c>
      <c r="JG927" t="str">
        <f t="shared" ca="1" si="584"/>
        <v/>
      </c>
      <c r="JH927" t="str">
        <f t="shared" ca="1" si="585"/>
        <v/>
      </c>
      <c r="JI927" t="str">
        <f t="shared" ca="1" si="586"/>
        <v/>
      </c>
    </row>
    <row r="928" spans="264:269" x14ac:dyDescent="0.2">
      <c r="JD928">
        <f t="shared" si="581"/>
        <v>0</v>
      </c>
      <c r="JE928">
        <f t="shared" si="582"/>
        <v>0</v>
      </c>
      <c r="JF928" t="str">
        <f t="shared" ca="1" si="583"/>
        <v/>
      </c>
      <c r="JG928" t="str">
        <f t="shared" ca="1" si="584"/>
        <v/>
      </c>
      <c r="JH928" t="str">
        <f t="shared" ca="1" si="585"/>
        <v/>
      </c>
      <c r="JI928" t="str">
        <f t="shared" ca="1" si="586"/>
        <v/>
      </c>
    </row>
    <row r="929" spans="264:269" x14ac:dyDescent="0.2">
      <c r="JD929">
        <f t="shared" si="581"/>
        <v>0</v>
      </c>
      <c r="JE929">
        <f t="shared" si="582"/>
        <v>0</v>
      </c>
      <c r="JF929" t="str">
        <f t="shared" ca="1" si="583"/>
        <v/>
      </c>
      <c r="JG929" t="str">
        <f t="shared" ca="1" si="584"/>
        <v/>
      </c>
      <c r="JH929" t="str">
        <f t="shared" ca="1" si="585"/>
        <v/>
      </c>
      <c r="JI929" t="str">
        <f t="shared" ca="1" si="586"/>
        <v/>
      </c>
    </row>
    <row r="930" spans="264:269" x14ac:dyDescent="0.2">
      <c r="JD930">
        <f t="shared" si="581"/>
        <v>0</v>
      </c>
      <c r="JE930">
        <f t="shared" si="582"/>
        <v>0</v>
      </c>
      <c r="JF930" t="str">
        <f t="shared" ca="1" si="583"/>
        <v/>
      </c>
      <c r="JG930" t="str">
        <f t="shared" ca="1" si="584"/>
        <v/>
      </c>
      <c r="JH930" t="str">
        <f t="shared" ca="1" si="585"/>
        <v/>
      </c>
      <c r="JI930" t="str">
        <f t="shared" ca="1" si="586"/>
        <v/>
      </c>
    </row>
    <row r="931" spans="264:269" x14ac:dyDescent="0.2">
      <c r="JD931">
        <f t="shared" si="581"/>
        <v>0</v>
      </c>
      <c r="JE931">
        <f t="shared" si="582"/>
        <v>0</v>
      </c>
      <c r="JF931" t="str">
        <f t="shared" ca="1" si="583"/>
        <v/>
      </c>
      <c r="JG931" t="str">
        <f t="shared" ca="1" si="584"/>
        <v/>
      </c>
      <c r="JH931" t="str">
        <f t="shared" ca="1" si="585"/>
        <v/>
      </c>
      <c r="JI931" t="str">
        <f t="shared" ca="1" si="586"/>
        <v/>
      </c>
    </row>
    <row r="932" spans="264:269" x14ac:dyDescent="0.2">
      <c r="JD932">
        <f t="shared" si="581"/>
        <v>0</v>
      </c>
      <c r="JE932">
        <f t="shared" si="582"/>
        <v>0</v>
      </c>
      <c r="JF932" t="str">
        <f t="shared" ca="1" si="583"/>
        <v/>
      </c>
      <c r="JG932" t="str">
        <f t="shared" ca="1" si="584"/>
        <v/>
      </c>
      <c r="JH932" t="str">
        <f t="shared" ca="1" si="585"/>
        <v/>
      </c>
      <c r="JI932" t="str">
        <f t="shared" ca="1" si="586"/>
        <v/>
      </c>
    </row>
    <row r="933" spans="264:269" x14ac:dyDescent="0.2">
      <c r="JD933">
        <f t="shared" si="581"/>
        <v>0</v>
      </c>
      <c r="JE933">
        <f t="shared" si="582"/>
        <v>0</v>
      </c>
      <c r="JF933" t="str">
        <f t="shared" ca="1" si="583"/>
        <v/>
      </c>
      <c r="JG933" t="str">
        <f t="shared" ca="1" si="584"/>
        <v/>
      </c>
      <c r="JH933" t="str">
        <f t="shared" ca="1" si="585"/>
        <v/>
      </c>
      <c r="JI933" t="str">
        <f t="shared" ca="1" si="586"/>
        <v/>
      </c>
    </row>
    <row r="934" spans="264:269" x14ac:dyDescent="0.2">
      <c r="JD934">
        <f t="shared" si="581"/>
        <v>0</v>
      </c>
      <c r="JE934">
        <f t="shared" si="582"/>
        <v>0</v>
      </c>
      <c r="JF934" t="str">
        <f t="shared" ca="1" si="583"/>
        <v/>
      </c>
      <c r="JG934" t="str">
        <f t="shared" ca="1" si="584"/>
        <v/>
      </c>
      <c r="JH934" t="str">
        <f t="shared" ca="1" si="585"/>
        <v/>
      </c>
      <c r="JI934" t="str">
        <f t="shared" ca="1" si="586"/>
        <v/>
      </c>
    </row>
    <row r="935" spans="264:269" x14ac:dyDescent="0.2">
      <c r="JD935">
        <f t="shared" si="581"/>
        <v>0</v>
      </c>
      <c r="JE935">
        <f t="shared" si="582"/>
        <v>0</v>
      </c>
      <c r="JF935" t="str">
        <f t="shared" ca="1" si="583"/>
        <v/>
      </c>
      <c r="JG935" t="str">
        <f t="shared" ca="1" si="584"/>
        <v/>
      </c>
      <c r="JH935" t="str">
        <f t="shared" ca="1" si="585"/>
        <v/>
      </c>
      <c r="JI935" t="str">
        <f t="shared" ca="1" si="586"/>
        <v/>
      </c>
    </row>
    <row r="936" spans="264:269" x14ac:dyDescent="0.2">
      <c r="JD936">
        <f t="shared" si="581"/>
        <v>0</v>
      </c>
      <c r="JE936">
        <f t="shared" si="582"/>
        <v>0</v>
      </c>
      <c r="JF936" t="str">
        <f t="shared" ca="1" si="583"/>
        <v/>
      </c>
      <c r="JG936" t="str">
        <f t="shared" ca="1" si="584"/>
        <v/>
      </c>
      <c r="JH936" t="str">
        <f t="shared" ca="1" si="585"/>
        <v/>
      </c>
      <c r="JI936" t="str">
        <f t="shared" ca="1" si="586"/>
        <v/>
      </c>
    </row>
    <row r="937" spans="264:269" x14ac:dyDescent="0.2">
      <c r="JD937">
        <f t="shared" si="581"/>
        <v>0</v>
      </c>
      <c r="JE937">
        <f t="shared" si="582"/>
        <v>0</v>
      </c>
      <c r="JF937" t="str">
        <f t="shared" ca="1" si="583"/>
        <v/>
      </c>
      <c r="JG937" t="str">
        <f t="shared" ca="1" si="584"/>
        <v/>
      </c>
      <c r="JH937" t="str">
        <f t="shared" ca="1" si="585"/>
        <v/>
      </c>
      <c r="JI937" t="str">
        <f t="shared" ca="1" si="586"/>
        <v/>
      </c>
    </row>
    <row r="938" spans="264:269" x14ac:dyDescent="0.2">
      <c r="JD938">
        <f t="shared" si="581"/>
        <v>0</v>
      </c>
      <c r="JE938">
        <f t="shared" si="582"/>
        <v>0</v>
      </c>
      <c r="JF938" t="str">
        <f t="shared" ca="1" si="583"/>
        <v/>
      </c>
      <c r="JG938" t="str">
        <f t="shared" ca="1" si="584"/>
        <v/>
      </c>
      <c r="JH938" t="str">
        <f t="shared" ca="1" si="585"/>
        <v/>
      </c>
      <c r="JI938" t="str">
        <f t="shared" ca="1" si="586"/>
        <v/>
      </c>
    </row>
    <row r="939" spans="264:269" x14ac:dyDescent="0.2">
      <c r="JD939">
        <f t="shared" si="581"/>
        <v>0</v>
      </c>
      <c r="JE939">
        <f t="shared" si="582"/>
        <v>0</v>
      </c>
      <c r="JF939" t="str">
        <f t="shared" ca="1" si="583"/>
        <v/>
      </c>
      <c r="JG939" t="str">
        <f t="shared" ca="1" si="584"/>
        <v/>
      </c>
      <c r="JH939" t="str">
        <f t="shared" ca="1" si="585"/>
        <v/>
      </c>
      <c r="JI939" t="str">
        <f t="shared" ca="1" si="586"/>
        <v/>
      </c>
    </row>
    <row r="940" spans="264:269" x14ac:dyDescent="0.2">
      <c r="JD940">
        <f t="shared" si="581"/>
        <v>0</v>
      </c>
      <c r="JE940">
        <f t="shared" si="582"/>
        <v>0</v>
      </c>
      <c r="JF940" t="str">
        <f t="shared" ca="1" si="583"/>
        <v/>
      </c>
      <c r="JG940" t="str">
        <f t="shared" ca="1" si="584"/>
        <v/>
      </c>
      <c r="JH940" t="str">
        <f t="shared" ca="1" si="585"/>
        <v/>
      </c>
      <c r="JI940" t="str">
        <f t="shared" ca="1" si="586"/>
        <v/>
      </c>
    </row>
    <row r="941" spans="264:269" x14ac:dyDescent="0.2">
      <c r="JD941">
        <f t="shared" si="581"/>
        <v>0</v>
      </c>
      <c r="JE941">
        <f t="shared" si="582"/>
        <v>0</v>
      </c>
      <c r="JF941" t="str">
        <f t="shared" ca="1" si="583"/>
        <v/>
      </c>
      <c r="JG941" t="str">
        <f t="shared" ca="1" si="584"/>
        <v/>
      </c>
      <c r="JH941" t="str">
        <f t="shared" ca="1" si="585"/>
        <v/>
      </c>
      <c r="JI941" t="str">
        <f t="shared" ca="1" si="586"/>
        <v/>
      </c>
    </row>
    <row r="942" spans="264:269" x14ac:dyDescent="0.2">
      <c r="JD942">
        <f t="shared" si="581"/>
        <v>0</v>
      </c>
      <c r="JE942">
        <f t="shared" si="582"/>
        <v>0</v>
      </c>
      <c r="JF942" t="str">
        <f t="shared" ca="1" si="583"/>
        <v/>
      </c>
      <c r="JG942" t="str">
        <f t="shared" ca="1" si="584"/>
        <v/>
      </c>
      <c r="JH942" t="str">
        <f t="shared" ca="1" si="585"/>
        <v/>
      </c>
      <c r="JI942" t="str">
        <f t="shared" ca="1" si="586"/>
        <v/>
      </c>
    </row>
    <row r="943" spans="264:269" x14ac:dyDescent="0.2">
      <c r="JD943">
        <f t="shared" si="581"/>
        <v>0</v>
      </c>
      <c r="JE943">
        <f t="shared" si="582"/>
        <v>0</v>
      </c>
      <c r="JF943" t="str">
        <f t="shared" ca="1" si="583"/>
        <v/>
      </c>
      <c r="JG943" t="str">
        <f t="shared" ca="1" si="584"/>
        <v/>
      </c>
      <c r="JH943" t="str">
        <f t="shared" ca="1" si="585"/>
        <v/>
      </c>
      <c r="JI943" t="str">
        <f t="shared" ca="1" si="586"/>
        <v/>
      </c>
    </row>
    <row r="944" spans="264:269" x14ac:dyDescent="0.2">
      <c r="JD944">
        <f t="shared" si="581"/>
        <v>0</v>
      </c>
      <c r="JE944">
        <f t="shared" si="582"/>
        <v>0</v>
      </c>
      <c r="JF944" t="str">
        <f t="shared" ca="1" si="583"/>
        <v/>
      </c>
      <c r="JG944" t="str">
        <f t="shared" ca="1" si="584"/>
        <v/>
      </c>
      <c r="JH944" t="str">
        <f t="shared" ca="1" si="585"/>
        <v/>
      </c>
      <c r="JI944" t="str">
        <f t="shared" ca="1" si="586"/>
        <v/>
      </c>
    </row>
    <row r="945" spans="264:269" x14ac:dyDescent="0.2">
      <c r="JD945">
        <f t="shared" si="581"/>
        <v>0</v>
      </c>
      <c r="JE945">
        <f t="shared" si="582"/>
        <v>0</v>
      </c>
      <c r="JF945" t="str">
        <f t="shared" ca="1" si="583"/>
        <v/>
      </c>
      <c r="JG945" t="str">
        <f t="shared" ca="1" si="584"/>
        <v/>
      </c>
      <c r="JH945" t="str">
        <f t="shared" ca="1" si="585"/>
        <v/>
      </c>
      <c r="JI945" t="str">
        <f t="shared" ca="1" si="586"/>
        <v/>
      </c>
    </row>
    <row r="946" spans="264:269" x14ac:dyDescent="0.2">
      <c r="JD946">
        <f t="shared" si="581"/>
        <v>0</v>
      </c>
      <c r="JE946">
        <f t="shared" si="582"/>
        <v>0</v>
      </c>
      <c r="JF946" t="str">
        <f t="shared" ca="1" si="583"/>
        <v/>
      </c>
      <c r="JG946" t="str">
        <f t="shared" ca="1" si="584"/>
        <v/>
      </c>
      <c r="JH946" t="str">
        <f t="shared" ca="1" si="585"/>
        <v/>
      </c>
      <c r="JI946" t="str">
        <f t="shared" ca="1" si="586"/>
        <v/>
      </c>
    </row>
    <row r="947" spans="264:269" x14ac:dyDescent="0.2">
      <c r="JD947">
        <f t="shared" si="581"/>
        <v>0</v>
      </c>
      <c r="JE947">
        <f t="shared" si="582"/>
        <v>0</v>
      </c>
      <c r="JF947" t="str">
        <f t="shared" ca="1" si="583"/>
        <v/>
      </c>
      <c r="JG947" t="str">
        <f t="shared" ca="1" si="584"/>
        <v/>
      </c>
      <c r="JH947" t="str">
        <f t="shared" ca="1" si="585"/>
        <v/>
      </c>
      <c r="JI947" t="str">
        <f t="shared" ca="1" si="586"/>
        <v/>
      </c>
    </row>
    <row r="948" spans="264:269" x14ac:dyDescent="0.2">
      <c r="JD948">
        <f t="shared" si="581"/>
        <v>0</v>
      </c>
      <c r="JE948">
        <f t="shared" si="582"/>
        <v>0</v>
      </c>
      <c r="JF948" t="str">
        <f t="shared" ca="1" si="583"/>
        <v/>
      </c>
      <c r="JG948" t="str">
        <f t="shared" ca="1" si="584"/>
        <v/>
      </c>
      <c r="JH948" t="str">
        <f t="shared" ca="1" si="585"/>
        <v/>
      </c>
      <c r="JI948" t="str">
        <f t="shared" ca="1" si="586"/>
        <v/>
      </c>
    </row>
    <row r="949" spans="264:269" x14ac:dyDescent="0.2">
      <c r="JD949">
        <f t="shared" si="581"/>
        <v>0</v>
      </c>
      <c r="JE949">
        <f t="shared" si="582"/>
        <v>0</v>
      </c>
      <c r="JF949" t="str">
        <f t="shared" ca="1" si="583"/>
        <v/>
      </c>
      <c r="JG949" t="str">
        <f t="shared" ca="1" si="584"/>
        <v/>
      </c>
      <c r="JH949" t="str">
        <f t="shared" ca="1" si="585"/>
        <v/>
      </c>
      <c r="JI949" t="str">
        <f t="shared" ca="1" si="586"/>
        <v/>
      </c>
    </row>
    <row r="950" spans="264:269" x14ac:dyDescent="0.2">
      <c r="JD950">
        <f t="shared" si="581"/>
        <v>0</v>
      </c>
      <c r="JE950">
        <f t="shared" si="582"/>
        <v>0</v>
      </c>
      <c r="JF950" t="str">
        <f t="shared" ca="1" si="583"/>
        <v/>
      </c>
      <c r="JG950" t="str">
        <f t="shared" ca="1" si="584"/>
        <v/>
      </c>
      <c r="JH950" t="str">
        <f t="shared" ca="1" si="585"/>
        <v/>
      </c>
      <c r="JI950" t="str">
        <f t="shared" ca="1" si="586"/>
        <v/>
      </c>
    </row>
    <row r="951" spans="264:269" x14ac:dyDescent="0.2">
      <c r="JD951">
        <f t="shared" si="581"/>
        <v>0</v>
      </c>
      <c r="JE951">
        <f t="shared" si="582"/>
        <v>0</v>
      </c>
      <c r="JF951" t="str">
        <f t="shared" ca="1" si="583"/>
        <v/>
      </c>
      <c r="JG951" t="str">
        <f t="shared" ca="1" si="584"/>
        <v/>
      </c>
      <c r="JH951" t="str">
        <f t="shared" ca="1" si="585"/>
        <v/>
      </c>
      <c r="JI951" t="str">
        <f t="shared" ca="1" si="586"/>
        <v/>
      </c>
    </row>
    <row r="952" spans="264:269" x14ac:dyDescent="0.2">
      <c r="JD952">
        <f t="shared" si="581"/>
        <v>0</v>
      </c>
      <c r="JE952">
        <f t="shared" si="582"/>
        <v>0</v>
      </c>
      <c r="JF952" t="str">
        <f t="shared" ca="1" si="583"/>
        <v/>
      </c>
      <c r="JG952" t="str">
        <f t="shared" ca="1" si="584"/>
        <v/>
      </c>
      <c r="JH952" t="str">
        <f t="shared" ca="1" si="585"/>
        <v/>
      </c>
      <c r="JI952" t="str">
        <f t="shared" ca="1" si="586"/>
        <v/>
      </c>
    </row>
    <row r="953" spans="264:269" x14ac:dyDescent="0.2">
      <c r="JD953">
        <f t="shared" si="581"/>
        <v>0</v>
      </c>
      <c r="JE953">
        <f t="shared" si="582"/>
        <v>0</v>
      </c>
      <c r="JF953" t="str">
        <f t="shared" ca="1" si="583"/>
        <v/>
      </c>
      <c r="JG953" t="str">
        <f t="shared" ca="1" si="584"/>
        <v/>
      </c>
      <c r="JH953" t="str">
        <f t="shared" ca="1" si="585"/>
        <v/>
      </c>
      <c r="JI953" t="str">
        <f t="shared" ca="1" si="586"/>
        <v/>
      </c>
    </row>
    <row r="954" spans="264:269" x14ac:dyDescent="0.2">
      <c r="JD954">
        <f t="shared" si="581"/>
        <v>0</v>
      </c>
      <c r="JE954">
        <f t="shared" si="582"/>
        <v>0</v>
      </c>
      <c r="JF954" t="str">
        <f t="shared" ca="1" si="583"/>
        <v/>
      </c>
      <c r="JG954" t="str">
        <f t="shared" ca="1" si="584"/>
        <v/>
      </c>
      <c r="JH954" t="str">
        <f t="shared" ca="1" si="585"/>
        <v/>
      </c>
      <c r="JI954" t="str">
        <f t="shared" ca="1" si="586"/>
        <v/>
      </c>
    </row>
    <row r="955" spans="264:269" x14ac:dyDescent="0.2">
      <c r="JD955">
        <f t="shared" si="581"/>
        <v>0</v>
      </c>
      <c r="JE955">
        <f t="shared" si="582"/>
        <v>0</v>
      </c>
      <c r="JF955" t="str">
        <f t="shared" ca="1" si="583"/>
        <v/>
      </c>
      <c r="JG955" t="str">
        <f t="shared" ca="1" si="584"/>
        <v/>
      </c>
      <c r="JH955" t="str">
        <f t="shared" ca="1" si="585"/>
        <v/>
      </c>
      <c r="JI955" t="str">
        <f t="shared" ca="1" si="586"/>
        <v/>
      </c>
    </row>
    <row r="956" spans="264:269" x14ac:dyDescent="0.2">
      <c r="JD956">
        <f t="shared" si="581"/>
        <v>0</v>
      </c>
      <c r="JE956">
        <f t="shared" si="582"/>
        <v>0</v>
      </c>
      <c r="JF956" t="str">
        <f t="shared" ca="1" si="583"/>
        <v/>
      </c>
      <c r="JG956" t="str">
        <f t="shared" ca="1" si="584"/>
        <v/>
      </c>
      <c r="JH956" t="str">
        <f t="shared" ca="1" si="585"/>
        <v/>
      </c>
      <c r="JI956" t="str">
        <f t="shared" ca="1" si="586"/>
        <v/>
      </c>
    </row>
    <row r="957" spans="264:269" x14ac:dyDescent="0.2">
      <c r="JD957">
        <f t="shared" si="581"/>
        <v>0</v>
      </c>
      <c r="JE957">
        <f t="shared" si="582"/>
        <v>0</v>
      </c>
      <c r="JF957" t="str">
        <f t="shared" ca="1" si="583"/>
        <v/>
      </c>
      <c r="JG957" t="str">
        <f t="shared" ca="1" si="584"/>
        <v/>
      </c>
      <c r="JH957" t="str">
        <f t="shared" ca="1" si="585"/>
        <v/>
      </c>
      <c r="JI957" t="str">
        <f t="shared" ca="1" si="586"/>
        <v/>
      </c>
    </row>
    <row r="958" spans="264:269" x14ac:dyDescent="0.2">
      <c r="JD958">
        <f t="shared" si="581"/>
        <v>0</v>
      </c>
      <c r="JE958">
        <f t="shared" si="582"/>
        <v>0</v>
      </c>
      <c r="JF958" t="str">
        <f t="shared" ca="1" si="583"/>
        <v/>
      </c>
      <c r="JG958" t="str">
        <f t="shared" ca="1" si="584"/>
        <v/>
      </c>
      <c r="JH958" t="str">
        <f t="shared" ca="1" si="585"/>
        <v/>
      </c>
      <c r="JI958" t="str">
        <f t="shared" ca="1" si="586"/>
        <v/>
      </c>
    </row>
    <row r="959" spans="264:269" x14ac:dyDescent="0.2">
      <c r="JD959">
        <f t="shared" si="581"/>
        <v>0</v>
      </c>
      <c r="JE959">
        <f t="shared" si="582"/>
        <v>0</v>
      </c>
      <c r="JF959" t="str">
        <f t="shared" ca="1" si="583"/>
        <v/>
      </c>
      <c r="JG959" t="str">
        <f t="shared" ca="1" si="584"/>
        <v/>
      </c>
      <c r="JH959" t="str">
        <f t="shared" ca="1" si="585"/>
        <v/>
      </c>
      <c r="JI959" t="str">
        <f t="shared" ca="1" si="586"/>
        <v/>
      </c>
    </row>
    <row r="960" spans="264:269" x14ac:dyDescent="0.2">
      <c r="JD960">
        <f t="shared" si="581"/>
        <v>0</v>
      </c>
      <c r="JE960">
        <f t="shared" si="582"/>
        <v>0</v>
      </c>
      <c r="JF960" t="str">
        <f t="shared" ca="1" si="583"/>
        <v/>
      </c>
      <c r="JG960" t="str">
        <f t="shared" ca="1" si="584"/>
        <v/>
      </c>
      <c r="JH960" t="str">
        <f t="shared" ca="1" si="585"/>
        <v/>
      </c>
      <c r="JI960" t="str">
        <f t="shared" ca="1" si="586"/>
        <v/>
      </c>
    </row>
    <row r="961" spans="264:269" x14ac:dyDescent="0.2">
      <c r="JD961">
        <f t="shared" si="581"/>
        <v>0</v>
      </c>
      <c r="JE961">
        <f t="shared" si="582"/>
        <v>0</v>
      </c>
      <c r="JF961" t="str">
        <f t="shared" ca="1" si="583"/>
        <v/>
      </c>
      <c r="JG961" t="str">
        <f t="shared" ca="1" si="584"/>
        <v/>
      </c>
      <c r="JH961" t="str">
        <f t="shared" ca="1" si="585"/>
        <v/>
      </c>
      <c r="JI961" t="str">
        <f t="shared" ca="1" si="586"/>
        <v/>
      </c>
    </row>
    <row r="962" spans="264:269" x14ac:dyDescent="0.2">
      <c r="JD962">
        <f t="shared" si="581"/>
        <v>0</v>
      </c>
      <c r="JE962">
        <f t="shared" si="582"/>
        <v>0</v>
      </c>
      <c r="JF962" t="str">
        <f t="shared" ca="1" si="583"/>
        <v/>
      </c>
      <c r="JG962" t="str">
        <f t="shared" ca="1" si="584"/>
        <v/>
      </c>
      <c r="JH962" t="str">
        <f t="shared" ca="1" si="585"/>
        <v/>
      </c>
      <c r="JI962" t="str">
        <f t="shared" ca="1" si="586"/>
        <v/>
      </c>
    </row>
    <row r="963" spans="264:269" x14ac:dyDescent="0.2">
      <c r="JD963">
        <f t="shared" si="581"/>
        <v>0</v>
      </c>
      <c r="JE963">
        <f t="shared" si="582"/>
        <v>0</v>
      </c>
      <c r="JF963" t="str">
        <f t="shared" ca="1" si="583"/>
        <v/>
      </c>
      <c r="JG963" t="str">
        <f t="shared" ca="1" si="584"/>
        <v/>
      </c>
      <c r="JH963" t="str">
        <f t="shared" ca="1" si="585"/>
        <v/>
      </c>
      <c r="JI963" t="str">
        <f t="shared" ca="1" si="586"/>
        <v/>
      </c>
    </row>
    <row r="964" spans="264:269" x14ac:dyDescent="0.2">
      <c r="JD964">
        <f t="shared" si="581"/>
        <v>0</v>
      </c>
      <c r="JE964">
        <f t="shared" si="582"/>
        <v>0</v>
      </c>
      <c r="JF964" t="str">
        <f t="shared" ca="1" si="583"/>
        <v/>
      </c>
      <c r="JG964" t="str">
        <f t="shared" ca="1" si="584"/>
        <v/>
      </c>
      <c r="JH964" t="str">
        <f t="shared" ca="1" si="585"/>
        <v/>
      </c>
      <c r="JI964" t="str">
        <f t="shared" ca="1" si="586"/>
        <v/>
      </c>
    </row>
    <row r="965" spans="264:269" x14ac:dyDescent="0.2">
      <c r="JD965">
        <f t="shared" si="581"/>
        <v>0</v>
      </c>
      <c r="JE965">
        <f t="shared" si="582"/>
        <v>0</v>
      </c>
      <c r="JF965" t="str">
        <f t="shared" ca="1" si="583"/>
        <v/>
      </c>
      <c r="JG965" t="str">
        <f t="shared" ca="1" si="584"/>
        <v/>
      </c>
      <c r="JH965" t="str">
        <f t="shared" ca="1" si="585"/>
        <v/>
      </c>
      <c r="JI965" t="str">
        <f t="shared" ca="1" si="586"/>
        <v/>
      </c>
    </row>
    <row r="966" spans="264:269" x14ac:dyDescent="0.2">
      <c r="JD966">
        <f t="shared" si="581"/>
        <v>0</v>
      </c>
      <c r="JE966">
        <f t="shared" si="582"/>
        <v>0</v>
      </c>
      <c r="JF966" t="str">
        <f t="shared" ca="1" si="583"/>
        <v/>
      </c>
      <c r="JG966" t="str">
        <f t="shared" ca="1" si="584"/>
        <v/>
      </c>
      <c r="JH966" t="str">
        <f t="shared" ca="1" si="585"/>
        <v/>
      </c>
      <c r="JI966" t="str">
        <f t="shared" ca="1" si="586"/>
        <v/>
      </c>
    </row>
    <row r="967" spans="264:269" x14ac:dyDescent="0.2">
      <c r="JD967">
        <f t="shared" si="581"/>
        <v>0</v>
      </c>
      <c r="JE967">
        <f t="shared" si="582"/>
        <v>0</v>
      </c>
      <c r="JF967" t="str">
        <f t="shared" ca="1" si="583"/>
        <v/>
      </c>
      <c r="JG967" t="str">
        <f t="shared" ca="1" si="584"/>
        <v/>
      </c>
      <c r="JH967" t="str">
        <f t="shared" ca="1" si="585"/>
        <v/>
      </c>
      <c r="JI967" t="str">
        <f t="shared" ca="1" si="586"/>
        <v/>
      </c>
    </row>
    <row r="968" spans="264:269" x14ac:dyDescent="0.2">
      <c r="JD968">
        <f t="shared" si="581"/>
        <v>0</v>
      </c>
      <c r="JE968">
        <f t="shared" si="582"/>
        <v>0</v>
      </c>
      <c r="JF968" t="str">
        <f t="shared" ca="1" si="583"/>
        <v/>
      </c>
      <c r="JG968" t="str">
        <f t="shared" ca="1" si="584"/>
        <v/>
      </c>
      <c r="JH968" t="str">
        <f t="shared" ca="1" si="585"/>
        <v/>
      </c>
      <c r="JI968" t="str">
        <f t="shared" ca="1" si="586"/>
        <v/>
      </c>
    </row>
    <row r="969" spans="264:269" x14ac:dyDescent="0.2">
      <c r="JD969">
        <f t="shared" si="581"/>
        <v>0</v>
      </c>
      <c r="JE969">
        <f t="shared" si="582"/>
        <v>0</v>
      </c>
      <c r="JF969" t="str">
        <f t="shared" ca="1" si="583"/>
        <v/>
      </c>
      <c r="JG969" t="str">
        <f t="shared" ca="1" si="584"/>
        <v/>
      </c>
      <c r="JH969" t="str">
        <f t="shared" ca="1" si="585"/>
        <v/>
      </c>
      <c r="JI969" t="str">
        <f t="shared" ca="1" si="586"/>
        <v/>
      </c>
    </row>
    <row r="970" spans="264:269" x14ac:dyDescent="0.2">
      <c r="JD970">
        <f t="shared" si="581"/>
        <v>0</v>
      </c>
      <c r="JE970">
        <f t="shared" si="582"/>
        <v>0</v>
      </c>
      <c r="JF970" t="str">
        <f t="shared" ca="1" si="583"/>
        <v/>
      </c>
      <c r="JG970" t="str">
        <f t="shared" ca="1" si="584"/>
        <v/>
      </c>
      <c r="JH970" t="str">
        <f t="shared" ca="1" si="585"/>
        <v/>
      </c>
      <c r="JI970" t="str">
        <f t="shared" ca="1" si="586"/>
        <v/>
      </c>
    </row>
    <row r="971" spans="264:269" x14ac:dyDescent="0.2">
      <c r="JD971">
        <f t="shared" si="581"/>
        <v>0</v>
      </c>
      <c r="JE971">
        <f t="shared" si="582"/>
        <v>0</v>
      </c>
      <c r="JF971" t="str">
        <f t="shared" ca="1" si="583"/>
        <v/>
      </c>
      <c r="JG971" t="str">
        <f t="shared" ca="1" si="584"/>
        <v/>
      </c>
      <c r="JH971" t="str">
        <f t="shared" ca="1" si="585"/>
        <v/>
      </c>
      <c r="JI971" t="str">
        <f t="shared" ca="1" si="586"/>
        <v/>
      </c>
    </row>
    <row r="972" spans="264:269" x14ac:dyDescent="0.2">
      <c r="JD972">
        <f t="shared" si="581"/>
        <v>0</v>
      </c>
      <c r="JE972">
        <f t="shared" si="582"/>
        <v>0</v>
      </c>
      <c r="JF972" t="str">
        <f t="shared" ca="1" si="583"/>
        <v/>
      </c>
      <c r="JG972" t="str">
        <f t="shared" ca="1" si="584"/>
        <v/>
      </c>
      <c r="JH972" t="str">
        <f t="shared" ca="1" si="585"/>
        <v/>
      </c>
      <c r="JI972" t="str">
        <f t="shared" ca="1" si="586"/>
        <v/>
      </c>
    </row>
    <row r="973" spans="264:269" x14ac:dyDescent="0.2">
      <c r="JD973">
        <f t="shared" si="581"/>
        <v>0</v>
      </c>
      <c r="JE973">
        <f t="shared" si="582"/>
        <v>0</v>
      </c>
      <c r="JF973" t="str">
        <f t="shared" ca="1" si="583"/>
        <v/>
      </c>
      <c r="JG973" t="str">
        <f t="shared" ca="1" si="584"/>
        <v/>
      </c>
      <c r="JH973" t="str">
        <f t="shared" ca="1" si="585"/>
        <v/>
      </c>
      <c r="JI973" t="str">
        <f t="shared" ca="1" si="586"/>
        <v/>
      </c>
    </row>
    <row r="974" spans="264:269" x14ac:dyDescent="0.2">
      <c r="JD974">
        <f t="shared" si="581"/>
        <v>0</v>
      </c>
      <c r="JE974">
        <f t="shared" si="582"/>
        <v>0</v>
      </c>
      <c r="JF974" t="str">
        <f t="shared" ca="1" si="583"/>
        <v/>
      </c>
      <c r="JG974" t="str">
        <f t="shared" ca="1" si="584"/>
        <v/>
      </c>
      <c r="JH974" t="str">
        <f t="shared" ca="1" si="585"/>
        <v/>
      </c>
      <c r="JI974" t="str">
        <f t="shared" ca="1" si="586"/>
        <v/>
      </c>
    </row>
    <row r="975" spans="264:269" x14ac:dyDescent="0.2">
      <c r="JD975">
        <f t="shared" si="581"/>
        <v>0</v>
      </c>
      <c r="JE975">
        <f t="shared" si="582"/>
        <v>0</v>
      </c>
      <c r="JF975" t="str">
        <f t="shared" ca="1" si="583"/>
        <v/>
      </c>
      <c r="JG975" t="str">
        <f t="shared" ca="1" si="584"/>
        <v/>
      </c>
      <c r="JH975" t="str">
        <f t="shared" ca="1" si="585"/>
        <v/>
      </c>
      <c r="JI975" t="str">
        <f t="shared" ca="1" si="586"/>
        <v/>
      </c>
    </row>
    <row r="976" spans="264:269" x14ac:dyDescent="0.2">
      <c r="JD976">
        <f t="shared" si="581"/>
        <v>0</v>
      </c>
      <c r="JE976">
        <f t="shared" si="582"/>
        <v>0</v>
      </c>
      <c r="JF976" t="str">
        <f t="shared" ca="1" si="583"/>
        <v/>
      </c>
      <c r="JG976" t="str">
        <f t="shared" ca="1" si="584"/>
        <v/>
      </c>
      <c r="JH976" t="str">
        <f t="shared" ca="1" si="585"/>
        <v/>
      </c>
      <c r="JI976" t="str">
        <f t="shared" ca="1" si="586"/>
        <v/>
      </c>
    </row>
    <row r="977" spans="264:269" x14ac:dyDescent="0.2">
      <c r="JD977">
        <f t="shared" si="581"/>
        <v>0</v>
      </c>
      <c r="JE977">
        <f t="shared" si="582"/>
        <v>0</v>
      </c>
      <c r="JF977" t="str">
        <f t="shared" ca="1" si="583"/>
        <v/>
      </c>
      <c r="JG977" t="str">
        <f t="shared" ca="1" si="584"/>
        <v/>
      </c>
      <c r="JH977" t="str">
        <f t="shared" ca="1" si="585"/>
        <v/>
      </c>
      <c r="JI977" t="str">
        <f t="shared" ca="1" si="586"/>
        <v/>
      </c>
    </row>
    <row r="978" spans="264:269" x14ac:dyDescent="0.2">
      <c r="JD978">
        <f t="shared" si="581"/>
        <v>0</v>
      </c>
      <c r="JE978">
        <f t="shared" si="582"/>
        <v>0</v>
      </c>
      <c r="JF978" t="str">
        <f t="shared" ca="1" si="583"/>
        <v/>
      </c>
      <c r="JG978" t="str">
        <f t="shared" ca="1" si="584"/>
        <v/>
      </c>
      <c r="JH978" t="str">
        <f t="shared" ca="1" si="585"/>
        <v/>
      </c>
      <c r="JI978" t="str">
        <f t="shared" ca="1" si="586"/>
        <v/>
      </c>
    </row>
    <row r="979" spans="264:269" x14ac:dyDescent="0.2">
      <c r="JD979">
        <f t="shared" si="581"/>
        <v>0</v>
      </c>
      <c r="JE979">
        <f t="shared" si="582"/>
        <v>0</v>
      </c>
      <c r="JF979" t="str">
        <f t="shared" ca="1" si="583"/>
        <v/>
      </c>
      <c r="JG979" t="str">
        <f t="shared" ca="1" si="584"/>
        <v/>
      </c>
      <c r="JH979" t="str">
        <f t="shared" ca="1" si="585"/>
        <v/>
      </c>
      <c r="JI979" t="str">
        <f t="shared" ca="1" si="586"/>
        <v/>
      </c>
    </row>
    <row r="980" spans="264:269" x14ac:dyDescent="0.2">
      <c r="JD980">
        <f t="shared" si="581"/>
        <v>0</v>
      </c>
      <c r="JE980">
        <f t="shared" si="582"/>
        <v>0</v>
      </c>
      <c r="JF980" t="str">
        <f t="shared" ca="1" si="583"/>
        <v/>
      </c>
      <c r="JG980" t="str">
        <f t="shared" ca="1" si="584"/>
        <v/>
      </c>
      <c r="JH980" t="str">
        <f t="shared" ca="1" si="585"/>
        <v/>
      </c>
      <c r="JI980" t="str">
        <f t="shared" ca="1" si="586"/>
        <v/>
      </c>
    </row>
    <row r="981" spans="264:269" x14ac:dyDescent="0.2">
      <c r="JD981">
        <f t="shared" si="581"/>
        <v>0</v>
      </c>
      <c r="JE981">
        <f t="shared" si="582"/>
        <v>0</v>
      </c>
      <c r="JF981" t="str">
        <f t="shared" ca="1" si="583"/>
        <v/>
      </c>
      <c r="JG981" t="str">
        <f t="shared" ca="1" si="584"/>
        <v/>
      </c>
      <c r="JH981" t="str">
        <f t="shared" ca="1" si="585"/>
        <v/>
      </c>
      <c r="JI981" t="str">
        <f t="shared" ca="1" si="586"/>
        <v/>
      </c>
    </row>
    <row r="982" spans="264:269" x14ac:dyDescent="0.2">
      <c r="JD982">
        <f t="shared" si="581"/>
        <v>0</v>
      </c>
      <c r="JE982">
        <f t="shared" si="582"/>
        <v>0</v>
      </c>
      <c r="JF982" t="str">
        <f t="shared" ca="1" si="583"/>
        <v/>
      </c>
      <c r="JG982" t="str">
        <f t="shared" ca="1" si="584"/>
        <v/>
      </c>
      <c r="JH982" t="str">
        <f t="shared" ca="1" si="585"/>
        <v/>
      </c>
      <c r="JI982" t="str">
        <f t="shared" ca="1" si="586"/>
        <v/>
      </c>
    </row>
    <row r="983" spans="264:269" x14ac:dyDescent="0.2">
      <c r="JD983">
        <f t="shared" si="581"/>
        <v>0</v>
      </c>
      <c r="JE983">
        <f t="shared" si="582"/>
        <v>0</v>
      </c>
      <c r="JF983" t="str">
        <f t="shared" ca="1" si="583"/>
        <v/>
      </c>
      <c r="JG983" t="str">
        <f t="shared" ca="1" si="584"/>
        <v/>
      </c>
      <c r="JH983" t="str">
        <f t="shared" ca="1" si="585"/>
        <v/>
      </c>
      <c r="JI983" t="str">
        <f t="shared" ca="1" si="586"/>
        <v/>
      </c>
    </row>
    <row r="984" spans="264:269" x14ac:dyDescent="0.2">
      <c r="JD984">
        <f t="shared" si="581"/>
        <v>0</v>
      </c>
      <c r="JE984">
        <f t="shared" si="582"/>
        <v>0</v>
      </c>
      <c r="JF984" t="str">
        <f t="shared" ca="1" si="583"/>
        <v/>
      </c>
      <c r="JG984" t="str">
        <f t="shared" ca="1" si="584"/>
        <v/>
      </c>
      <c r="JH984" t="str">
        <f t="shared" ca="1" si="585"/>
        <v/>
      </c>
      <c r="JI984" t="str">
        <f t="shared" ca="1" si="586"/>
        <v/>
      </c>
    </row>
    <row r="985" spans="264:269" x14ac:dyDescent="0.2">
      <c r="JD985">
        <f t="shared" si="581"/>
        <v>0</v>
      </c>
      <c r="JE985">
        <f t="shared" si="582"/>
        <v>0</v>
      </c>
      <c r="JF985" t="str">
        <f t="shared" ca="1" si="583"/>
        <v/>
      </c>
      <c r="JG985" t="str">
        <f t="shared" ca="1" si="584"/>
        <v/>
      </c>
      <c r="JH985" t="str">
        <f t="shared" ca="1" si="585"/>
        <v/>
      </c>
      <c r="JI985" t="str">
        <f t="shared" ca="1" si="586"/>
        <v/>
      </c>
    </row>
    <row r="986" spans="264:269" x14ac:dyDescent="0.2">
      <c r="JD986">
        <f t="shared" si="581"/>
        <v>0</v>
      </c>
      <c r="JE986">
        <f t="shared" si="582"/>
        <v>0</v>
      </c>
      <c r="JF986" t="str">
        <f t="shared" ca="1" si="583"/>
        <v/>
      </c>
      <c r="JG986" t="str">
        <f t="shared" ca="1" si="584"/>
        <v/>
      </c>
      <c r="JH986" t="str">
        <f t="shared" ca="1" si="585"/>
        <v/>
      </c>
      <c r="JI986" t="str">
        <f t="shared" ca="1" si="586"/>
        <v/>
      </c>
    </row>
    <row r="987" spans="264:269" x14ac:dyDescent="0.2">
      <c r="JD987">
        <f t="shared" si="581"/>
        <v>0</v>
      </c>
      <c r="JE987">
        <f t="shared" si="582"/>
        <v>0</v>
      </c>
      <c r="JF987" t="str">
        <f t="shared" ca="1" si="583"/>
        <v/>
      </c>
      <c r="JG987" t="str">
        <f t="shared" ca="1" si="584"/>
        <v/>
      </c>
      <c r="JH987" t="str">
        <f t="shared" ca="1" si="585"/>
        <v/>
      </c>
      <c r="JI987" t="str">
        <f t="shared" ca="1" si="586"/>
        <v/>
      </c>
    </row>
    <row r="988" spans="264:269" x14ac:dyDescent="0.2">
      <c r="JD988">
        <f t="shared" ref="JD988:JD1051" si="587">IF(JD987&lt;&gt;0,JD987-1,0)</f>
        <v>0</v>
      </c>
      <c r="JE988">
        <f t="shared" ref="JE988:JE1051" si="588">IF(JD988&lt;&gt;0,JE987+1,0)</f>
        <v>0</v>
      </c>
      <c r="JF988" t="str">
        <f t="shared" ref="JF988:JF1051" ca="1" si="589">IF(ScenarioType&lt;&gt;"ALL",IF(ISERROR(IF(INDIRECT("SCENARIOMETA!B"&amp;JE988)=ScenarioType,INDIRECT("SCENARIOMETA!A"&amp;JE988)," ")),"",IF(INDIRECT("SCENARIOMETA!B"&amp;JE988)=ScenarioType,INDIRECT("SCENARIOMETA!A"&amp;JE988)," ")),IF(JD988&lt;&gt;0,INDIRECT("SCENARIOMETA!A"&amp;JE988),""))</f>
        <v/>
      </c>
      <c r="JG988" t="str">
        <f t="shared" ref="JG988:JG1051" ca="1" si="590">IF(ScenarioType&lt;&gt;"ALL",IF(ISERROR(IF(INDIRECT("SCENARIOMETA!B"&amp;JE988)=ScenarioType,INDIRECT("SCENARIOMETA!B"&amp;JE988)," ")),"",IF(INDIRECT("SCENARIOMETA!B"&amp;JE988)=ScenarioType,INDIRECT("SCENARIOMETA!B"&amp;JE988)," ")),IF(JD988&lt;&gt;0,INDIRECT("SCENARIOMETA!B"&amp;JE988),""))</f>
        <v/>
      </c>
      <c r="JH988" t="str">
        <f t="shared" ref="JH988:JH1051" ca="1" si="591">IF(ScenarioType&lt;&gt;"ALL",IF(ISERROR(IF(INDIRECT("SCENARIOMETA!B"&amp;JE988)=ScenarioType,INDIRECT("SCENARIOMETA!H"&amp;JE988)," ")),"",IF(INDIRECT("SCENARIOMETA!B"&amp;JE988)=ScenarioType,INDIRECT("SCENARIOMETA!H"&amp;JE988)," ")+14),IF(JD988&lt;&gt;0,INDIRECT("SCENARIOMETA!H"&amp;JE988)+14,""))</f>
        <v/>
      </c>
      <c r="JI988" t="str">
        <f t="shared" ref="JI988:JI1051" ca="1" si="592">IF(ScenarioType&lt;&gt;"ALL",IF(ISERROR(IF(INDIRECT("SCENARIOMETA!B"&amp;JE988)=ScenarioType,INDIRECT("SCENARIOMETA!E"&amp;JE988)," ")),"",IF(INDIRECT("SCENARIOMETA!B"&amp;JE988)=ScenarioType,INDIRECT("SCENARIOMETA!E"&amp;JE988)," ")+14),IF(JD988&lt;&gt;0,INDIRECT("SCENARIOMETA!E"&amp;JE988)+14,""))</f>
        <v/>
      </c>
    </row>
    <row r="989" spans="264:269" x14ac:dyDescent="0.2">
      <c r="JD989">
        <f t="shared" si="587"/>
        <v>0</v>
      </c>
      <c r="JE989">
        <f t="shared" si="588"/>
        <v>0</v>
      </c>
      <c r="JF989" t="str">
        <f t="shared" ca="1" si="589"/>
        <v/>
      </c>
      <c r="JG989" t="str">
        <f t="shared" ca="1" si="590"/>
        <v/>
      </c>
      <c r="JH989" t="str">
        <f t="shared" ca="1" si="591"/>
        <v/>
      </c>
      <c r="JI989" t="str">
        <f t="shared" ca="1" si="592"/>
        <v/>
      </c>
    </row>
    <row r="990" spans="264:269" x14ac:dyDescent="0.2">
      <c r="JD990">
        <f t="shared" si="587"/>
        <v>0</v>
      </c>
      <c r="JE990">
        <f t="shared" si="588"/>
        <v>0</v>
      </c>
      <c r="JF990" t="str">
        <f t="shared" ca="1" si="589"/>
        <v/>
      </c>
      <c r="JG990" t="str">
        <f t="shared" ca="1" si="590"/>
        <v/>
      </c>
      <c r="JH990" t="str">
        <f t="shared" ca="1" si="591"/>
        <v/>
      </c>
      <c r="JI990" t="str">
        <f t="shared" ca="1" si="592"/>
        <v/>
      </c>
    </row>
    <row r="991" spans="264:269" x14ac:dyDescent="0.2">
      <c r="JD991">
        <f t="shared" si="587"/>
        <v>0</v>
      </c>
      <c r="JE991">
        <f t="shared" si="588"/>
        <v>0</v>
      </c>
      <c r="JF991" t="str">
        <f t="shared" ca="1" si="589"/>
        <v/>
      </c>
      <c r="JG991" t="str">
        <f t="shared" ca="1" si="590"/>
        <v/>
      </c>
      <c r="JH991" t="str">
        <f t="shared" ca="1" si="591"/>
        <v/>
      </c>
      <c r="JI991" t="str">
        <f t="shared" ca="1" si="592"/>
        <v/>
      </c>
    </row>
    <row r="992" spans="264:269" x14ac:dyDescent="0.2">
      <c r="JD992">
        <f t="shared" si="587"/>
        <v>0</v>
      </c>
      <c r="JE992">
        <f t="shared" si="588"/>
        <v>0</v>
      </c>
      <c r="JF992" t="str">
        <f t="shared" ca="1" si="589"/>
        <v/>
      </c>
      <c r="JG992" t="str">
        <f t="shared" ca="1" si="590"/>
        <v/>
      </c>
      <c r="JH992" t="str">
        <f t="shared" ca="1" si="591"/>
        <v/>
      </c>
      <c r="JI992" t="str">
        <f t="shared" ca="1" si="592"/>
        <v/>
      </c>
    </row>
    <row r="993" spans="264:269" x14ac:dyDescent="0.2">
      <c r="JD993">
        <f t="shared" si="587"/>
        <v>0</v>
      </c>
      <c r="JE993">
        <f t="shared" si="588"/>
        <v>0</v>
      </c>
      <c r="JF993" t="str">
        <f t="shared" ca="1" si="589"/>
        <v/>
      </c>
      <c r="JG993" t="str">
        <f t="shared" ca="1" si="590"/>
        <v/>
      </c>
      <c r="JH993" t="str">
        <f t="shared" ca="1" si="591"/>
        <v/>
      </c>
      <c r="JI993" t="str">
        <f t="shared" ca="1" si="592"/>
        <v/>
      </c>
    </row>
    <row r="994" spans="264:269" x14ac:dyDescent="0.2">
      <c r="JD994">
        <f t="shared" si="587"/>
        <v>0</v>
      </c>
      <c r="JE994">
        <f t="shared" si="588"/>
        <v>0</v>
      </c>
      <c r="JF994" t="str">
        <f t="shared" ca="1" si="589"/>
        <v/>
      </c>
      <c r="JG994" t="str">
        <f t="shared" ca="1" si="590"/>
        <v/>
      </c>
      <c r="JH994" t="str">
        <f t="shared" ca="1" si="591"/>
        <v/>
      </c>
      <c r="JI994" t="str">
        <f t="shared" ca="1" si="592"/>
        <v/>
      </c>
    </row>
    <row r="995" spans="264:269" x14ac:dyDescent="0.2">
      <c r="JD995">
        <f t="shared" si="587"/>
        <v>0</v>
      </c>
      <c r="JE995">
        <f t="shared" si="588"/>
        <v>0</v>
      </c>
      <c r="JF995" t="str">
        <f t="shared" ca="1" si="589"/>
        <v/>
      </c>
      <c r="JG995" t="str">
        <f t="shared" ca="1" si="590"/>
        <v/>
      </c>
      <c r="JH995" t="str">
        <f t="shared" ca="1" si="591"/>
        <v/>
      </c>
      <c r="JI995" t="str">
        <f t="shared" ca="1" si="592"/>
        <v/>
      </c>
    </row>
    <row r="996" spans="264:269" x14ac:dyDescent="0.2">
      <c r="JD996">
        <f t="shared" si="587"/>
        <v>0</v>
      </c>
      <c r="JE996">
        <f t="shared" si="588"/>
        <v>0</v>
      </c>
      <c r="JF996" t="str">
        <f t="shared" ca="1" si="589"/>
        <v/>
      </c>
      <c r="JG996" t="str">
        <f t="shared" ca="1" si="590"/>
        <v/>
      </c>
      <c r="JH996" t="str">
        <f t="shared" ca="1" si="591"/>
        <v/>
      </c>
      <c r="JI996" t="str">
        <f t="shared" ca="1" si="592"/>
        <v/>
      </c>
    </row>
    <row r="997" spans="264:269" x14ac:dyDescent="0.2">
      <c r="JD997">
        <f t="shared" si="587"/>
        <v>0</v>
      </c>
      <c r="JE997">
        <f t="shared" si="588"/>
        <v>0</v>
      </c>
      <c r="JF997" t="str">
        <f t="shared" ca="1" si="589"/>
        <v/>
      </c>
      <c r="JG997" t="str">
        <f t="shared" ca="1" si="590"/>
        <v/>
      </c>
      <c r="JH997" t="str">
        <f t="shared" ca="1" si="591"/>
        <v/>
      </c>
      <c r="JI997" t="str">
        <f t="shared" ca="1" si="592"/>
        <v/>
      </c>
    </row>
    <row r="998" spans="264:269" x14ac:dyDescent="0.2">
      <c r="JD998">
        <f t="shared" si="587"/>
        <v>0</v>
      </c>
      <c r="JE998">
        <f t="shared" si="588"/>
        <v>0</v>
      </c>
      <c r="JF998" t="str">
        <f t="shared" ca="1" si="589"/>
        <v/>
      </c>
      <c r="JG998" t="str">
        <f t="shared" ca="1" si="590"/>
        <v/>
      </c>
      <c r="JH998" t="str">
        <f t="shared" ca="1" si="591"/>
        <v/>
      </c>
      <c r="JI998" t="str">
        <f t="shared" ca="1" si="592"/>
        <v/>
      </c>
    </row>
    <row r="999" spans="264:269" x14ac:dyDescent="0.2">
      <c r="JD999">
        <f t="shared" si="587"/>
        <v>0</v>
      </c>
      <c r="JE999">
        <f t="shared" si="588"/>
        <v>0</v>
      </c>
      <c r="JF999" t="str">
        <f t="shared" ca="1" si="589"/>
        <v/>
      </c>
      <c r="JG999" t="str">
        <f t="shared" ca="1" si="590"/>
        <v/>
      </c>
      <c r="JH999" t="str">
        <f t="shared" ca="1" si="591"/>
        <v/>
      </c>
      <c r="JI999" t="str">
        <f t="shared" ca="1" si="592"/>
        <v/>
      </c>
    </row>
    <row r="1000" spans="264:269" x14ac:dyDescent="0.2">
      <c r="JD1000">
        <f t="shared" si="587"/>
        <v>0</v>
      </c>
      <c r="JE1000">
        <f t="shared" si="588"/>
        <v>0</v>
      </c>
      <c r="JF1000" t="str">
        <f t="shared" ca="1" si="589"/>
        <v/>
      </c>
      <c r="JG1000" t="str">
        <f t="shared" ca="1" si="590"/>
        <v/>
      </c>
      <c r="JH1000" t="str">
        <f t="shared" ca="1" si="591"/>
        <v/>
      </c>
      <c r="JI1000" t="str">
        <f t="shared" ca="1" si="592"/>
        <v/>
      </c>
    </row>
    <row r="1001" spans="264:269" x14ac:dyDescent="0.2">
      <c r="JD1001">
        <f t="shared" si="587"/>
        <v>0</v>
      </c>
      <c r="JE1001">
        <f t="shared" si="588"/>
        <v>0</v>
      </c>
      <c r="JF1001" t="str">
        <f t="shared" ca="1" si="589"/>
        <v/>
      </c>
      <c r="JG1001" t="str">
        <f t="shared" ca="1" si="590"/>
        <v/>
      </c>
      <c r="JH1001" t="str">
        <f t="shared" ca="1" si="591"/>
        <v/>
      </c>
      <c r="JI1001" t="str">
        <f t="shared" ca="1" si="592"/>
        <v/>
      </c>
    </row>
    <row r="1002" spans="264:269" x14ac:dyDescent="0.2">
      <c r="JD1002">
        <f t="shared" si="587"/>
        <v>0</v>
      </c>
      <c r="JE1002">
        <f t="shared" si="588"/>
        <v>0</v>
      </c>
      <c r="JF1002" t="str">
        <f t="shared" ca="1" si="589"/>
        <v/>
      </c>
      <c r="JG1002" t="str">
        <f t="shared" ca="1" si="590"/>
        <v/>
      </c>
      <c r="JH1002" t="str">
        <f t="shared" ca="1" si="591"/>
        <v/>
      </c>
      <c r="JI1002" t="str">
        <f t="shared" ca="1" si="592"/>
        <v/>
      </c>
    </row>
    <row r="1003" spans="264:269" x14ac:dyDescent="0.2">
      <c r="JD1003">
        <f t="shared" si="587"/>
        <v>0</v>
      </c>
      <c r="JE1003">
        <f t="shared" si="588"/>
        <v>0</v>
      </c>
      <c r="JF1003" t="str">
        <f t="shared" ca="1" si="589"/>
        <v/>
      </c>
      <c r="JG1003" t="str">
        <f t="shared" ca="1" si="590"/>
        <v/>
      </c>
      <c r="JH1003" t="str">
        <f t="shared" ca="1" si="591"/>
        <v/>
      </c>
      <c r="JI1003" t="str">
        <f t="shared" ca="1" si="592"/>
        <v/>
      </c>
    </row>
    <row r="1004" spans="264:269" x14ac:dyDescent="0.2">
      <c r="JD1004">
        <f t="shared" si="587"/>
        <v>0</v>
      </c>
      <c r="JE1004">
        <f t="shared" si="588"/>
        <v>0</v>
      </c>
      <c r="JF1004" t="str">
        <f t="shared" ca="1" si="589"/>
        <v/>
      </c>
      <c r="JG1004" t="str">
        <f t="shared" ca="1" si="590"/>
        <v/>
      </c>
      <c r="JH1004" t="str">
        <f t="shared" ca="1" si="591"/>
        <v/>
      </c>
      <c r="JI1004" t="str">
        <f t="shared" ca="1" si="592"/>
        <v/>
      </c>
    </row>
    <row r="1005" spans="264:269" x14ac:dyDescent="0.2">
      <c r="JD1005">
        <f t="shared" si="587"/>
        <v>0</v>
      </c>
      <c r="JE1005">
        <f t="shared" si="588"/>
        <v>0</v>
      </c>
      <c r="JF1005" t="str">
        <f t="shared" ca="1" si="589"/>
        <v/>
      </c>
      <c r="JG1005" t="str">
        <f t="shared" ca="1" si="590"/>
        <v/>
      </c>
      <c r="JH1005" t="str">
        <f t="shared" ca="1" si="591"/>
        <v/>
      </c>
      <c r="JI1005" t="str">
        <f t="shared" ca="1" si="592"/>
        <v/>
      </c>
    </row>
    <row r="1006" spans="264:269" x14ac:dyDescent="0.2">
      <c r="JD1006">
        <f t="shared" si="587"/>
        <v>0</v>
      </c>
      <c r="JE1006">
        <f t="shared" si="588"/>
        <v>0</v>
      </c>
      <c r="JF1006" t="str">
        <f t="shared" ca="1" si="589"/>
        <v/>
      </c>
      <c r="JG1006" t="str">
        <f t="shared" ca="1" si="590"/>
        <v/>
      </c>
      <c r="JH1006" t="str">
        <f t="shared" ca="1" si="591"/>
        <v/>
      </c>
      <c r="JI1006" t="str">
        <f t="shared" ca="1" si="592"/>
        <v/>
      </c>
    </row>
    <row r="1007" spans="264:269" x14ac:dyDescent="0.2">
      <c r="JD1007">
        <f t="shared" si="587"/>
        <v>0</v>
      </c>
      <c r="JE1007">
        <f t="shared" si="588"/>
        <v>0</v>
      </c>
      <c r="JF1007" t="str">
        <f t="shared" ca="1" si="589"/>
        <v/>
      </c>
      <c r="JG1007" t="str">
        <f t="shared" ca="1" si="590"/>
        <v/>
      </c>
      <c r="JH1007" t="str">
        <f t="shared" ca="1" si="591"/>
        <v/>
      </c>
      <c r="JI1007" t="str">
        <f t="shared" ca="1" si="592"/>
        <v/>
      </c>
    </row>
    <row r="1008" spans="264:269" x14ac:dyDescent="0.2">
      <c r="JD1008">
        <f t="shared" si="587"/>
        <v>0</v>
      </c>
      <c r="JE1008">
        <f t="shared" si="588"/>
        <v>0</v>
      </c>
      <c r="JF1008" t="str">
        <f t="shared" ca="1" si="589"/>
        <v/>
      </c>
      <c r="JG1008" t="str">
        <f t="shared" ca="1" si="590"/>
        <v/>
      </c>
      <c r="JH1008" t="str">
        <f t="shared" ca="1" si="591"/>
        <v/>
      </c>
      <c r="JI1008" t="str">
        <f t="shared" ca="1" si="592"/>
        <v/>
      </c>
    </row>
    <row r="1009" spans="264:269" x14ac:dyDescent="0.2">
      <c r="JD1009">
        <f t="shared" si="587"/>
        <v>0</v>
      </c>
      <c r="JE1009">
        <f t="shared" si="588"/>
        <v>0</v>
      </c>
      <c r="JF1009" t="str">
        <f t="shared" ca="1" si="589"/>
        <v/>
      </c>
      <c r="JG1009" t="str">
        <f t="shared" ca="1" si="590"/>
        <v/>
      </c>
      <c r="JH1009" t="str">
        <f t="shared" ca="1" si="591"/>
        <v/>
      </c>
      <c r="JI1009" t="str">
        <f t="shared" ca="1" si="592"/>
        <v/>
      </c>
    </row>
    <row r="1010" spans="264:269" x14ac:dyDescent="0.2">
      <c r="JD1010">
        <f t="shared" si="587"/>
        <v>0</v>
      </c>
      <c r="JE1010">
        <f t="shared" si="588"/>
        <v>0</v>
      </c>
      <c r="JF1010" t="str">
        <f t="shared" ca="1" si="589"/>
        <v/>
      </c>
      <c r="JG1010" t="str">
        <f t="shared" ca="1" si="590"/>
        <v/>
      </c>
      <c r="JH1010" t="str">
        <f t="shared" ca="1" si="591"/>
        <v/>
      </c>
      <c r="JI1010" t="str">
        <f t="shared" ca="1" si="592"/>
        <v/>
      </c>
    </row>
    <row r="1011" spans="264:269" x14ac:dyDescent="0.2">
      <c r="JD1011">
        <f t="shared" si="587"/>
        <v>0</v>
      </c>
      <c r="JE1011">
        <f t="shared" si="588"/>
        <v>0</v>
      </c>
      <c r="JF1011" t="str">
        <f t="shared" ca="1" si="589"/>
        <v/>
      </c>
      <c r="JG1011" t="str">
        <f t="shared" ca="1" si="590"/>
        <v/>
      </c>
      <c r="JH1011" t="str">
        <f t="shared" ca="1" si="591"/>
        <v/>
      </c>
      <c r="JI1011" t="str">
        <f t="shared" ca="1" si="592"/>
        <v/>
      </c>
    </row>
    <row r="1012" spans="264:269" x14ac:dyDescent="0.2">
      <c r="JD1012">
        <f t="shared" si="587"/>
        <v>0</v>
      </c>
      <c r="JE1012">
        <f t="shared" si="588"/>
        <v>0</v>
      </c>
      <c r="JF1012" t="str">
        <f t="shared" ca="1" si="589"/>
        <v/>
      </c>
      <c r="JG1012" t="str">
        <f t="shared" ca="1" si="590"/>
        <v/>
      </c>
      <c r="JH1012" t="str">
        <f t="shared" ca="1" si="591"/>
        <v/>
      </c>
      <c r="JI1012" t="str">
        <f t="shared" ca="1" si="592"/>
        <v/>
      </c>
    </row>
    <row r="1013" spans="264:269" x14ac:dyDescent="0.2">
      <c r="JD1013">
        <f t="shared" si="587"/>
        <v>0</v>
      </c>
      <c r="JE1013">
        <f t="shared" si="588"/>
        <v>0</v>
      </c>
      <c r="JF1013" t="str">
        <f t="shared" ca="1" si="589"/>
        <v/>
      </c>
      <c r="JG1013" t="str">
        <f t="shared" ca="1" si="590"/>
        <v/>
      </c>
      <c r="JH1013" t="str">
        <f t="shared" ca="1" si="591"/>
        <v/>
      </c>
      <c r="JI1013" t="str">
        <f t="shared" ca="1" si="592"/>
        <v/>
      </c>
    </row>
    <row r="1014" spans="264:269" x14ac:dyDescent="0.2">
      <c r="JD1014">
        <f t="shared" si="587"/>
        <v>0</v>
      </c>
      <c r="JE1014">
        <f t="shared" si="588"/>
        <v>0</v>
      </c>
      <c r="JF1014" t="str">
        <f t="shared" ca="1" si="589"/>
        <v/>
      </c>
      <c r="JG1014" t="str">
        <f t="shared" ca="1" si="590"/>
        <v/>
      </c>
      <c r="JH1014" t="str">
        <f t="shared" ca="1" si="591"/>
        <v/>
      </c>
      <c r="JI1014" t="str">
        <f t="shared" ca="1" si="592"/>
        <v/>
      </c>
    </row>
    <row r="1015" spans="264:269" x14ac:dyDescent="0.2">
      <c r="JD1015">
        <f t="shared" si="587"/>
        <v>0</v>
      </c>
      <c r="JE1015">
        <f t="shared" si="588"/>
        <v>0</v>
      </c>
      <c r="JF1015" t="str">
        <f t="shared" ca="1" si="589"/>
        <v/>
      </c>
      <c r="JG1015" t="str">
        <f t="shared" ca="1" si="590"/>
        <v/>
      </c>
      <c r="JH1015" t="str">
        <f t="shared" ca="1" si="591"/>
        <v/>
      </c>
      <c r="JI1015" t="str">
        <f t="shared" ca="1" si="592"/>
        <v/>
      </c>
    </row>
    <row r="1016" spans="264:269" x14ac:dyDescent="0.2">
      <c r="JD1016">
        <f t="shared" si="587"/>
        <v>0</v>
      </c>
      <c r="JE1016">
        <f t="shared" si="588"/>
        <v>0</v>
      </c>
      <c r="JF1016" t="str">
        <f t="shared" ca="1" si="589"/>
        <v/>
      </c>
      <c r="JG1016" t="str">
        <f t="shared" ca="1" si="590"/>
        <v/>
      </c>
      <c r="JH1016" t="str">
        <f t="shared" ca="1" si="591"/>
        <v/>
      </c>
      <c r="JI1016" t="str">
        <f t="shared" ca="1" si="592"/>
        <v/>
      </c>
    </row>
    <row r="1017" spans="264:269" x14ac:dyDescent="0.2">
      <c r="JD1017">
        <f t="shared" si="587"/>
        <v>0</v>
      </c>
      <c r="JE1017">
        <f t="shared" si="588"/>
        <v>0</v>
      </c>
      <c r="JF1017" t="str">
        <f t="shared" ca="1" si="589"/>
        <v/>
      </c>
      <c r="JG1017" t="str">
        <f t="shared" ca="1" si="590"/>
        <v/>
      </c>
      <c r="JH1017" t="str">
        <f t="shared" ca="1" si="591"/>
        <v/>
      </c>
      <c r="JI1017" t="str">
        <f t="shared" ca="1" si="592"/>
        <v/>
      </c>
    </row>
    <row r="1018" spans="264:269" x14ac:dyDescent="0.2">
      <c r="JD1018">
        <f t="shared" si="587"/>
        <v>0</v>
      </c>
      <c r="JE1018">
        <f t="shared" si="588"/>
        <v>0</v>
      </c>
      <c r="JF1018" t="str">
        <f t="shared" ca="1" si="589"/>
        <v/>
      </c>
      <c r="JG1018" t="str">
        <f t="shared" ca="1" si="590"/>
        <v/>
      </c>
      <c r="JH1018" t="str">
        <f t="shared" ca="1" si="591"/>
        <v/>
      </c>
      <c r="JI1018" t="str">
        <f t="shared" ca="1" si="592"/>
        <v/>
      </c>
    </row>
    <row r="1019" spans="264:269" x14ac:dyDescent="0.2">
      <c r="JD1019">
        <f t="shared" si="587"/>
        <v>0</v>
      </c>
      <c r="JE1019">
        <f t="shared" si="588"/>
        <v>0</v>
      </c>
      <c r="JF1019" t="str">
        <f t="shared" ca="1" si="589"/>
        <v/>
      </c>
      <c r="JG1019" t="str">
        <f t="shared" ca="1" si="590"/>
        <v/>
      </c>
      <c r="JH1019" t="str">
        <f t="shared" ca="1" si="591"/>
        <v/>
      </c>
      <c r="JI1019" t="str">
        <f t="shared" ca="1" si="592"/>
        <v/>
      </c>
    </row>
    <row r="1020" spans="264:269" x14ac:dyDescent="0.2">
      <c r="JD1020">
        <f t="shared" si="587"/>
        <v>0</v>
      </c>
      <c r="JE1020">
        <f t="shared" si="588"/>
        <v>0</v>
      </c>
      <c r="JF1020" t="str">
        <f t="shared" ca="1" si="589"/>
        <v/>
      </c>
      <c r="JG1020" t="str">
        <f t="shared" ca="1" si="590"/>
        <v/>
      </c>
      <c r="JH1020" t="str">
        <f t="shared" ca="1" si="591"/>
        <v/>
      </c>
      <c r="JI1020" t="str">
        <f t="shared" ca="1" si="592"/>
        <v/>
      </c>
    </row>
    <row r="1021" spans="264:269" x14ac:dyDescent="0.2">
      <c r="JD1021">
        <f t="shared" si="587"/>
        <v>0</v>
      </c>
      <c r="JE1021">
        <f t="shared" si="588"/>
        <v>0</v>
      </c>
      <c r="JF1021" t="str">
        <f t="shared" ca="1" si="589"/>
        <v/>
      </c>
      <c r="JG1021" t="str">
        <f t="shared" ca="1" si="590"/>
        <v/>
      </c>
      <c r="JH1021" t="str">
        <f t="shared" ca="1" si="591"/>
        <v/>
      </c>
      <c r="JI1021" t="str">
        <f t="shared" ca="1" si="592"/>
        <v/>
      </c>
    </row>
    <row r="1022" spans="264:269" x14ac:dyDescent="0.2">
      <c r="JD1022">
        <f t="shared" si="587"/>
        <v>0</v>
      </c>
      <c r="JE1022">
        <f t="shared" si="588"/>
        <v>0</v>
      </c>
      <c r="JF1022" t="str">
        <f t="shared" ca="1" si="589"/>
        <v/>
      </c>
      <c r="JG1022" t="str">
        <f t="shared" ca="1" si="590"/>
        <v/>
      </c>
      <c r="JH1022" t="str">
        <f t="shared" ca="1" si="591"/>
        <v/>
      </c>
      <c r="JI1022" t="str">
        <f t="shared" ca="1" si="592"/>
        <v/>
      </c>
    </row>
    <row r="1023" spans="264:269" x14ac:dyDescent="0.2">
      <c r="JD1023">
        <f t="shared" si="587"/>
        <v>0</v>
      </c>
      <c r="JE1023">
        <f t="shared" si="588"/>
        <v>0</v>
      </c>
      <c r="JF1023" t="str">
        <f t="shared" ca="1" si="589"/>
        <v/>
      </c>
      <c r="JG1023" t="str">
        <f t="shared" ca="1" si="590"/>
        <v/>
      </c>
      <c r="JH1023" t="str">
        <f t="shared" ca="1" si="591"/>
        <v/>
      </c>
      <c r="JI1023" t="str">
        <f t="shared" ca="1" si="592"/>
        <v/>
      </c>
    </row>
    <row r="1024" spans="264:269" x14ac:dyDescent="0.2">
      <c r="JD1024">
        <f t="shared" si="587"/>
        <v>0</v>
      </c>
      <c r="JE1024">
        <f t="shared" si="588"/>
        <v>0</v>
      </c>
      <c r="JF1024" t="str">
        <f t="shared" ca="1" si="589"/>
        <v/>
      </c>
      <c r="JG1024" t="str">
        <f t="shared" ca="1" si="590"/>
        <v/>
      </c>
      <c r="JH1024" t="str">
        <f t="shared" ca="1" si="591"/>
        <v/>
      </c>
      <c r="JI1024" t="str">
        <f t="shared" ca="1" si="592"/>
        <v/>
      </c>
    </row>
    <row r="1025" spans="264:269" x14ac:dyDescent="0.2">
      <c r="JD1025">
        <f t="shared" si="587"/>
        <v>0</v>
      </c>
      <c r="JE1025">
        <f t="shared" si="588"/>
        <v>0</v>
      </c>
      <c r="JF1025" t="str">
        <f t="shared" ca="1" si="589"/>
        <v/>
      </c>
      <c r="JG1025" t="str">
        <f t="shared" ca="1" si="590"/>
        <v/>
      </c>
      <c r="JH1025" t="str">
        <f t="shared" ca="1" si="591"/>
        <v/>
      </c>
      <c r="JI1025" t="str">
        <f t="shared" ca="1" si="592"/>
        <v/>
      </c>
    </row>
    <row r="1026" spans="264:269" x14ac:dyDescent="0.2">
      <c r="JD1026">
        <f t="shared" si="587"/>
        <v>0</v>
      </c>
      <c r="JE1026">
        <f t="shared" si="588"/>
        <v>0</v>
      </c>
      <c r="JF1026" t="str">
        <f t="shared" ca="1" si="589"/>
        <v/>
      </c>
      <c r="JG1026" t="str">
        <f t="shared" ca="1" si="590"/>
        <v/>
      </c>
      <c r="JH1026" t="str">
        <f t="shared" ca="1" si="591"/>
        <v/>
      </c>
      <c r="JI1026" t="str">
        <f t="shared" ca="1" si="592"/>
        <v/>
      </c>
    </row>
    <row r="1027" spans="264:269" x14ac:dyDescent="0.2">
      <c r="JD1027">
        <f t="shared" si="587"/>
        <v>0</v>
      </c>
      <c r="JE1027">
        <f t="shared" si="588"/>
        <v>0</v>
      </c>
      <c r="JF1027" t="str">
        <f t="shared" ca="1" si="589"/>
        <v/>
      </c>
      <c r="JG1027" t="str">
        <f t="shared" ca="1" si="590"/>
        <v/>
      </c>
      <c r="JH1027" t="str">
        <f t="shared" ca="1" si="591"/>
        <v/>
      </c>
      <c r="JI1027" t="str">
        <f t="shared" ca="1" si="592"/>
        <v/>
      </c>
    </row>
    <row r="1028" spans="264:269" x14ac:dyDescent="0.2">
      <c r="JD1028">
        <f t="shared" si="587"/>
        <v>0</v>
      </c>
      <c r="JE1028">
        <f t="shared" si="588"/>
        <v>0</v>
      </c>
      <c r="JF1028" t="str">
        <f t="shared" ca="1" si="589"/>
        <v/>
      </c>
      <c r="JG1028" t="str">
        <f t="shared" ca="1" si="590"/>
        <v/>
      </c>
      <c r="JH1028" t="str">
        <f t="shared" ca="1" si="591"/>
        <v/>
      </c>
      <c r="JI1028" t="str">
        <f t="shared" ca="1" si="592"/>
        <v/>
      </c>
    </row>
    <row r="1029" spans="264:269" x14ac:dyDescent="0.2">
      <c r="JD1029">
        <f t="shared" si="587"/>
        <v>0</v>
      </c>
      <c r="JE1029">
        <f t="shared" si="588"/>
        <v>0</v>
      </c>
      <c r="JF1029" t="str">
        <f t="shared" ca="1" si="589"/>
        <v/>
      </c>
      <c r="JG1029" t="str">
        <f t="shared" ca="1" si="590"/>
        <v/>
      </c>
      <c r="JH1029" t="str">
        <f t="shared" ca="1" si="591"/>
        <v/>
      </c>
      <c r="JI1029" t="str">
        <f t="shared" ca="1" si="592"/>
        <v/>
      </c>
    </row>
    <row r="1030" spans="264:269" x14ac:dyDescent="0.2">
      <c r="JD1030">
        <f t="shared" si="587"/>
        <v>0</v>
      </c>
      <c r="JE1030">
        <f t="shared" si="588"/>
        <v>0</v>
      </c>
      <c r="JF1030" t="str">
        <f t="shared" ca="1" si="589"/>
        <v/>
      </c>
      <c r="JG1030" t="str">
        <f t="shared" ca="1" si="590"/>
        <v/>
      </c>
      <c r="JH1030" t="str">
        <f t="shared" ca="1" si="591"/>
        <v/>
      </c>
      <c r="JI1030" t="str">
        <f t="shared" ca="1" si="592"/>
        <v/>
      </c>
    </row>
    <row r="1031" spans="264:269" x14ac:dyDescent="0.2">
      <c r="JD1031">
        <f t="shared" si="587"/>
        <v>0</v>
      </c>
      <c r="JE1031">
        <f t="shared" si="588"/>
        <v>0</v>
      </c>
      <c r="JF1031" t="str">
        <f t="shared" ca="1" si="589"/>
        <v/>
      </c>
      <c r="JG1031" t="str">
        <f t="shared" ca="1" si="590"/>
        <v/>
      </c>
      <c r="JH1031" t="str">
        <f t="shared" ca="1" si="591"/>
        <v/>
      </c>
      <c r="JI1031" t="str">
        <f t="shared" ca="1" si="592"/>
        <v/>
      </c>
    </row>
    <row r="1032" spans="264:269" x14ac:dyDescent="0.2">
      <c r="JD1032">
        <f t="shared" si="587"/>
        <v>0</v>
      </c>
      <c r="JE1032">
        <f t="shared" si="588"/>
        <v>0</v>
      </c>
      <c r="JF1032" t="str">
        <f t="shared" ca="1" si="589"/>
        <v/>
      </c>
      <c r="JG1032" t="str">
        <f t="shared" ca="1" si="590"/>
        <v/>
      </c>
      <c r="JH1032" t="str">
        <f t="shared" ca="1" si="591"/>
        <v/>
      </c>
      <c r="JI1032" t="str">
        <f t="shared" ca="1" si="592"/>
        <v/>
      </c>
    </row>
    <row r="1033" spans="264:269" x14ac:dyDescent="0.2">
      <c r="JD1033">
        <f t="shared" si="587"/>
        <v>0</v>
      </c>
      <c r="JE1033">
        <f t="shared" si="588"/>
        <v>0</v>
      </c>
      <c r="JF1033" t="str">
        <f t="shared" ca="1" si="589"/>
        <v/>
      </c>
      <c r="JG1033" t="str">
        <f t="shared" ca="1" si="590"/>
        <v/>
      </c>
      <c r="JH1033" t="str">
        <f t="shared" ca="1" si="591"/>
        <v/>
      </c>
      <c r="JI1033" t="str">
        <f t="shared" ca="1" si="592"/>
        <v/>
      </c>
    </row>
    <row r="1034" spans="264:269" x14ac:dyDescent="0.2">
      <c r="JD1034">
        <f t="shared" si="587"/>
        <v>0</v>
      </c>
      <c r="JE1034">
        <f t="shared" si="588"/>
        <v>0</v>
      </c>
      <c r="JF1034" t="str">
        <f t="shared" ca="1" si="589"/>
        <v/>
      </c>
      <c r="JG1034" t="str">
        <f t="shared" ca="1" si="590"/>
        <v/>
      </c>
      <c r="JH1034" t="str">
        <f t="shared" ca="1" si="591"/>
        <v/>
      </c>
      <c r="JI1034" t="str">
        <f t="shared" ca="1" si="592"/>
        <v/>
      </c>
    </row>
    <row r="1035" spans="264:269" x14ac:dyDescent="0.2">
      <c r="JD1035">
        <f t="shared" si="587"/>
        <v>0</v>
      </c>
      <c r="JE1035">
        <f t="shared" si="588"/>
        <v>0</v>
      </c>
      <c r="JF1035" t="str">
        <f t="shared" ca="1" si="589"/>
        <v/>
      </c>
      <c r="JG1035" t="str">
        <f t="shared" ca="1" si="590"/>
        <v/>
      </c>
      <c r="JH1035" t="str">
        <f t="shared" ca="1" si="591"/>
        <v/>
      </c>
      <c r="JI1035" t="str">
        <f t="shared" ca="1" si="592"/>
        <v/>
      </c>
    </row>
    <row r="1036" spans="264:269" x14ac:dyDescent="0.2">
      <c r="JD1036">
        <f t="shared" si="587"/>
        <v>0</v>
      </c>
      <c r="JE1036">
        <f t="shared" si="588"/>
        <v>0</v>
      </c>
      <c r="JF1036" t="str">
        <f t="shared" ca="1" si="589"/>
        <v/>
      </c>
      <c r="JG1036" t="str">
        <f t="shared" ca="1" si="590"/>
        <v/>
      </c>
      <c r="JH1036" t="str">
        <f t="shared" ca="1" si="591"/>
        <v/>
      </c>
      <c r="JI1036" t="str">
        <f t="shared" ca="1" si="592"/>
        <v/>
      </c>
    </row>
    <row r="1037" spans="264:269" x14ac:dyDescent="0.2">
      <c r="JD1037">
        <f t="shared" si="587"/>
        <v>0</v>
      </c>
      <c r="JE1037">
        <f t="shared" si="588"/>
        <v>0</v>
      </c>
      <c r="JF1037" t="str">
        <f t="shared" ca="1" si="589"/>
        <v/>
      </c>
      <c r="JG1037" t="str">
        <f t="shared" ca="1" si="590"/>
        <v/>
      </c>
      <c r="JH1037" t="str">
        <f t="shared" ca="1" si="591"/>
        <v/>
      </c>
      <c r="JI1037" t="str">
        <f t="shared" ca="1" si="592"/>
        <v/>
      </c>
    </row>
    <row r="1038" spans="264:269" x14ac:dyDescent="0.2">
      <c r="JD1038">
        <f t="shared" si="587"/>
        <v>0</v>
      </c>
      <c r="JE1038">
        <f t="shared" si="588"/>
        <v>0</v>
      </c>
      <c r="JF1038" t="str">
        <f t="shared" ca="1" si="589"/>
        <v/>
      </c>
      <c r="JG1038" t="str">
        <f t="shared" ca="1" si="590"/>
        <v/>
      </c>
      <c r="JH1038" t="str">
        <f t="shared" ca="1" si="591"/>
        <v/>
      </c>
      <c r="JI1038" t="str">
        <f t="shared" ca="1" si="592"/>
        <v/>
      </c>
    </row>
    <row r="1039" spans="264:269" x14ac:dyDescent="0.2">
      <c r="JD1039">
        <f t="shared" si="587"/>
        <v>0</v>
      </c>
      <c r="JE1039">
        <f t="shared" si="588"/>
        <v>0</v>
      </c>
      <c r="JF1039" t="str">
        <f t="shared" ca="1" si="589"/>
        <v/>
      </c>
      <c r="JG1039" t="str">
        <f t="shared" ca="1" si="590"/>
        <v/>
      </c>
      <c r="JH1039" t="str">
        <f t="shared" ca="1" si="591"/>
        <v/>
      </c>
      <c r="JI1039" t="str">
        <f t="shared" ca="1" si="592"/>
        <v/>
      </c>
    </row>
    <row r="1040" spans="264:269" x14ac:dyDescent="0.2">
      <c r="JD1040">
        <f t="shared" si="587"/>
        <v>0</v>
      </c>
      <c r="JE1040">
        <f t="shared" si="588"/>
        <v>0</v>
      </c>
      <c r="JF1040" t="str">
        <f t="shared" ca="1" si="589"/>
        <v/>
      </c>
      <c r="JG1040" t="str">
        <f t="shared" ca="1" si="590"/>
        <v/>
      </c>
      <c r="JH1040" t="str">
        <f t="shared" ca="1" si="591"/>
        <v/>
      </c>
      <c r="JI1040" t="str">
        <f t="shared" ca="1" si="592"/>
        <v/>
      </c>
    </row>
    <row r="1041" spans="264:269" x14ac:dyDescent="0.2">
      <c r="JD1041">
        <f t="shared" si="587"/>
        <v>0</v>
      </c>
      <c r="JE1041">
        <f t="shared" si="588"/>
        <v>0</v>
      </c>
      <c r="JF1041" t="str">
        <f t="shared" ca="1" si="589"/>
        <v/>
      </c>
      <c r="JG1041" t="str">
        <f t="shared" ca="1" si="590"/>
        <v/>
      </c>
      <c r="JH1041" t="str">
        <f t="shared" ca="1" si="591"/>
        <v/>
      </c>
      <c r="JI1041" t="str">
        <f t="shared" ca="1" si="592"/>
        <v/>
      </c>
    </row>
    <row r="1042" spans="264:269" x14ac:dyDescent="0.2">
      <c r="JD1042">
        <f t="shared" si="587"/>
        <v>0</v>
      </c>
      <c r="JE1042">
        <f t="shared" si="588"/>
        <v>0</v>
      </c>
      <c r="JF1042" t="str">
        <f t="shared" ca="1" si="589"/>
        <v/>
      </c>
      <c r="JG1042" t="str">
        <f t="shared" ca="1" si="590"/>
        <v/>
      </c>
      <c r="JH1042" t="str">
        <f t="shared" ca="1" si="591"/>
        <v/>
      </c>
      <c r="JI1042" t="str">
        <f t="shared" ca="1" si="592"/>
        <v/>
      </c>
    </row>
    <row r="1043" spans="264:269" x14ac:dyDescent="0.2">
      <c r="JD1043">
        <f t="shared" si="587"/>
        <v>0</v>
      </c>
      <c r="JE1043">
        <f t="shared" si="588"/>
        <v>0</v>
      </c>
      <c r="JF1043" t="str">
        <f t="shared" ca="1" si="589"/>
        <v/>
      </c>
      <c r="JG1043" t="str">
        <f t="shared" ca="1" si="590"/>
        <v/>
      </c>
      <c r="JH1043" t="str">
        <f t="shared" ca="1" si="591"/>
        <v/>
      </c>
      <c r="JI1043" t="str">
        <f t="shared" ca="1" si="592"/>
        <v/>
      </c>
    </row>
    <row r="1044" spans="264:269" x14ac:dyDescent="0.2">
      <c r="JD1044">
        <f t="shared" si="587"/>
        <v>0</v>
      </c>
      <c r="JE1044">
        <f t="shared" si="588"/>
        <v>0</v>
      </c>
      <c r="JF1044" t="str">
        <f t="shared" ca="1" si="589"/>
        <v/>
      </c>
      <c r="JG1044" t="str">
        <f t="shared" ca="1" si="590"/>
        <v/>
      </c>
      <c r="JH1044" t="str">
        <f t="shared" ca="1" si="591"/>
        <v/>
      </c>
      <c r="JI1044" t="str">
        <f t="shared" ca="1" si="592"/>
        <v/>
      </c>
    </row>
    <row r="1045" spans="264:269" x14ac:dyDescent="0.2">
      <c r="JD1045">
        <f t="shared" si="587"/>
        <v>0</v>
      </c>
      <c r="JE1045">
        <f t="shared" si="588"/>
        <v>0</v>
      </c>
      <c r="JF1045" t="str">
        <f t="shared" ca="1" si="589"/>
        <v/>
      </c>
      <c r="JG1045" t="str">
        <f t="shared" ca="1" si="590"/>
        <v/>
      </c>
      <c r="JH1045" t="str">
        <f t="shared" ca="1" si="591"/>
        <v/>
      </c>
      <c r="JI1045" t="str">
        <f t="shared" ca="1" si="592"/>
        <v/>
      </c>
    </row>
    <row r="1046" spans="264:269" x14ac:dyDescent="0.2">
      <c r="JD1046">
        <f t="shared" si="587"/>
        <v>0</v>
      </c>
      <c r="JE1046">
        <f t="shared" si="588"/>
        <v>0</v>
      </c>
      <c r="JF1046" t="str">
        <f t="shared" ca="1" si="589"/>
        <v/>
      </c>
      <c r="JG1046" t="str">
        <f t="shared" ca="1" si="590"/>
        <v/>
      </c>
      <c r="JH1046" t="str">
        <f t="shared" ca="1" si="591"/>
        <v/>
      </c>
      <c r="JI1046" t="str">
        <f t="shared" ca="1" si="592"/>
        <v/>
      </c>
    </row>
    <row r="1047" spans="264:269" x14ac:dyDescent="0.2">
      <c r="JD1047">
        <f t="shared" si="587"/>
        <v>0</v>
      </c>
      <c r="JE1047">
        <f t="shared" si="588"/>
        <v>0</v>
      </c>
      <c r="JF1047" t="str">
        <f t="shared" ca="1" si="589"/>
        <v/>
      </c>
      <c r="JG1047" t="str">
        <f t="shared" ca="1" si="590"/>
        <v/>
      </c>
      <c r="JH1047" t="str">
        <f t="shared" ca="1" si="591"/>
        <v/>
      </c>
      <c r="JI1047" t="str">
        <f t="shared" ca="1" si="592"/>
        <v/>
      </c>
    </row>
    <row r="1048" spans="264:269" x14ac:dyDescent="0.2">
      <c r="JD1048">
        <f t="shared" si="587"/>
        <v>0</v>
      </c>
      <c r="JE1048">
        <f t="shared" si="588"/>
        <v>0</v>
      </c>
      <c r="JF1048" t="str">
        <f t="shared" ca="1" si="589"/>
        <v/>
      </c>
      <c r="JG1048" t="str">
        <f t="shared" ca="1" si="590"/>
        <v/>
      </c>
      <c r="JH1048" t="str">
        <f t="shared" ca="1" si="591"/>
        <v/>
      </c>
      <c r="JI1048" t="str">
        <f t="shared" ca="1" si="592"/>
        <v/>
      </c>
    </row>
    <row r="1049" spans="264:269" x14ac:dyDescent="0.2">
      <c r="JD1049">
        <f t="shared" si="587"/>
        <v>0</v>
      </c>
      <c r="JE1049">
        <f t="shared" si="588"/>
        <v>0</v>
      </c>
      <c r="JF1049" t="str">
        <f t="shared" ca="1" si="589"/>
        <v/>
      </c>
      <c r="JG1049" t="str">
        <f t="shared" ca="1" si="590"/>
        <v/>
      </c>
      <c r="JH1049" t="str">
        <f t="shared" ca="1" si="591"/>
        <v/>
      </c>
      <c r="JI1049" t="str">
        <f t="shared" ca="1" si="592"/>
        <v/>
      </c>
    </row>
    <row r="1050" spans="264:269" x14ac:dyDescent="0.2">
      <c r="JD1050">
        <f t="shared" si="587"/>
        <v>0</v>
      </c>
      <c r="JE1050">
        <f t="shared" si="588"/>
        <v>0</v>
      </c>
      <c r="JF1050" t="str">
        <f t="shared" ca="1" si="589"/>
        <v/>
      </c>
      <c r="JG1050" t="str">
        <f t="shared" ca="1" si="590"/>
        <v/>
      </c>
      <c r="JH1050" t="str">
        <f t="shared" ca="1" si="591"/>
        <v/>
      </c>
      <c r="JI1050" t="str">
        <f t="shared" ca="1" si="592"/>
        <v/>
      </c>
    </row>
    <row r="1051" spans="264:269" x14ac:dyDescent="0.2">
      <c r="JD1051">
        <f t="shared" si="587"/>
        <v>0</v>
      </c>
      <c r="JE1051">
        <f t="shared" si="588"/>
        <v>0</v>
      </c>
      <c r="JF1051" t="str">
        <f t="shared" ca="1" si="589"/>
        <v/>
      </c>
      <c r="JG1051" t="str">
        <f t="shared" ca="1" si="590"/>
        <v/>
      </c>
      <c r="JH1051" t="str">
        <f t="shared" ca="1" si="591"/>
        <v/>
      </c>
      <c r="JI1051" t="str">
        <f t="shared" ca="1" si="592"/>
        <v/>
      </c>
    </row>
    <row r="1052" spans="264:269" x14ac:dyDescent="0.2">
      <c r="JD1052">
        <f t="shared" ref="JD1052:JD1115" si="593">IF(JD1051&lt;&gt;0,JD1051-1,0)</f>
        <v>0</v>
      </c>
      <c r="JE1052">
        <f t="shared" ref="JE1052:JE1115" si="594">IF(JD1052&lt;&gt;0,JE1051+1,0)</f>
        <v>0</v>
      </c>
      <c r="JF1052" t="str">
        <f t="shared" ref="JF1052:JF1115" ca="1" si="595">IF(ScenarioType&lt;&gt;"ALL",IF(ISERROR(IF(INDIRECT("SCENARIOMETA!B"&amp;JE1052)=ScenarioType,INDIRECT("SCENARIOMETA!A"&amp;JE1052)," ")),"",IF(INDIRECT("SCENARIOMETA!B"&amp;JE1052)=ScenarioType,INDIRECT("SCENARIOMETA!A"&amp;JE1052)," ")),IF(JD1052&lt;&gt;0,INDIRECT("SCENARIOMETA!A"&amp;JE1052),""))</f>
        <v/>
      </c>
      <c r="JG1052" t="str">
        <f t="shared" ref="JG1052:JG1115" ca="1" si="596">IF(ScenarioType&lt;&gt;"ALL",IF(ISERROR(IF(INDIRECT("SCENARIOMETA!B"&amp;JE1052)=ScenarioType,INDIRECT("SCENARIOMETA!B"&amp;JE1052)," ")),"",IF(INDIRECT("SCENARIOMETA!B"&amp;JE1052)=ScenarioType,INDIRECT("SCENARIOMETA!B"&amp;JE1052)," ")),IF(JD1052&lt;&gt;0,INDIRECT("SCENARIOMETA!B"&amp;JE1052),""))</f>
        <v/>
      </c>
      <c r="JH1052" t="str">
        <f t="shared" ref="JH1052:JH1115" ca="1" si="597">IF(ScenarioType&lt;&gt;"ALL",IF(ISERROR(IF(INDIRECT("SCENARIOMETA!B"&amp;JE1052)=ScenarioType,INDIRECT("SCENARIOMETA!H"&amp;JE1052)," ")),"",IF(INDIRECT("SCENARIOMETA!B"&amp;JE1052)=ScenarioType,INDIRECT("SCENARIOMETA!H"&amp;JE1052)," ")+14),IF(JD1052&lt;&gt;0,INDIRECT("SCENARIOMETA!H"&amp;JE1052)+14,""))</f>
        <v/>
      </c>
      <c r="JI1052" t="str">
        <f t="shared" ref="JI1052:JI1115" ca="1" si="598">IF(ScenarioType&lt;&gt;"ALL",IF(ISERROR(IF(INDIRECT("SCENARIOMETA!B"&amp;JE1052)=ScenarioType,INDIRECT("SCENARIOMETA!E"&amp;JE1052)," ")),"",IF(INDIRECT("SCENARIOMETA!B"&amp;JE1052)=ScenarioType,INDIRECT("SCENARIOMETA!E"&amp;JE1052)," ")+14),IF(JD1052&lt;&gt;0,INDIRECT("SCENARIOMETA!E"&amp;JE1052)+14,""))</f>
        <v/>
      </c>
    </row>
    <row r="1053" spans="264:269" x14ac:dyDescent="0.2">
      <c r="JD1053">
        <f t="shared" si="593"/>
        <v>0</v>
      </c>
      <c r="JE1053">
        <f t="shared" si="594"/>
        <v>0</v>
      </c>
      <c r="JF1053" t="str">
        <f t="shared" ca="1" si="595"/>
        <v/>
      </c>
      <c r="JG1053" t="str">
        <f t="shared" ca="1" si="596"/>
        <v/>
      </c>
      <c r="JH1053" t="str">
        <f t="shared" ca="1" si="597"/>
        <v/>
      </c>
      <c r="JI1053" t="str">
        <f t="shared" ca="1" si="598"/>
        <v/>
      </c>
    </row>
    <row r="1054" spans="264:269" x14ac:dyDescent="0.2">
      <c r="JD1054">
        <f t="shared" si="593"/>
        <v>0</v>
      </c>
      <c r="JE1054">
        <f t="shared" si="594"/>
        <v>0</v>
      </c>
      <c r="JF1054" t="str">
        <f t="shared" ca="1" si="595"/>
        <v/>
      </c>
      <c r="JG1054" t="str">
        <f t="shared" ca="1" si="596"/>
        <v/>
      </c>
      <c r="JH1054" t="str">
        <f t="shared" ca="1" si="597"/>
        <v/>
      </c>
      <c r="JI1054" t="str">
        <f t="shared" ca="1" si="598"/>
        <v/>
      </c>
    </row>
    <row r="1055" spans="264:269" x14ac:dyDescent="0.2">
      <c r="JD1055">
        <f t="shared" si="593"/>
        <v>0</v>
      </c>
      <c r="JE1055">
        <f t="shared" si="594"/>
        <v>0</v>
      </c>
      <c r="JF1055" t="str">
        <f t="shared" ca="1" si="595"/>
        <v/>
      </c>
      <c r="JG1055" t="str">
        <f t="shared" ca="1" si="596"/>
        <v/>
      </c>
      <c r="JH1055" t="str">
        <f t="shared" ca="1" si="597"/>
        <v/>
      </c>
      <c r="JI1055" t="str">
        <f t="shared" ca="1" si="598"/>
        <v/>
      </c>
    </row>
    <row r="1056" spans="264:269" x14ac:dyDescent="0.2">
      <c r="JD1056">
        <f t="shared" si="593"/>
        <v>0</v>
      </c>
      <c r="JE1056">
        <f t="shared" si="594"/>
        <v>0</v>
      </c>
      <c r="JF1056" t="str">
        <f t="shared" ca="1" si="595"/>
        <v/>
      </c>
      <c r="JG1056" t="str">
        <f t="shared" ca="1" si="596"/>
        <v/>
      </c>
      <c r="JH1056" t="str">
        <f t="shared" ca="1" si="597"/>
        <v/>
      </c>
      <c r="JI1056" t="str">
        <f t="shared" ca="1" si="598"/>
        <v/>
      </c>
    </row>
    <row r="1057" spans="264:269" x14ac:dyDescent="0.2">
      <c r="JD1057">
        <f t="shared" si="593"/>
        <v>0</v>
      </c>
      <c r="JE1057">
        <f t="shared" si="594"/>
        <v>0</v>
      </c>
      <c r="JF1057" t="str">
        <f t="shared" ca="1" si="595"/>
        <v/>
      </c>
      <c r="JG1057" t="str">
        <f t="shared" ca="1" si="596"/>
        <v/>
      </c>
      <c r="JH1057" t="str">
        <f t="shared" ca="1" si="597"/>
        <v/>
      </c>
      <c r="JI1057" t="str">
        <f t="shared" ca="1" si="598"/>
        <v/>
      </c>
    </row>
    <row r="1058" spans="264:269" x14ac:dyDescent="0.2">
      <c r="JD1058">
        <f t="shared" si="593"/>
        <v>0</v>
      </c>
      <c r="JE1058">
        <f t="shared" si="594"/>
        <v>0</v>
      </c>
      <c r="JF1058" t="str">
        <f t="shared" ca="1" si="595"/>
        <v/>
      </c>
      <c r="JG1058" t="str">
        <f t="shared" ca="1" si="596"/>
        <v/>
      </c>
      <c r="JH1058" t="str">
        <f t="shared" ca="1" si="597"/>
        <v/>
      </c>
      <c r="JI1058" t="str">
        <f t="shared" ca="1" si="598"/>
        <v/>
      </c>
    </row>
    <row r="1059" spans="264:269" x14ac:dyDescent="0.2">
      <c r="JD1059">
        <f t="shared" si="593"/>
        <v>0</v>
      </c>
      <c r="JE1059">
        <f t="shared" si="594"/>
        <v>0</v>
      </c>
      <c r="JF1059" t="str">
        <f t="shared" ca="1" si="595"/>
        <v/>
      </c>
      <c r="JG1059" t="str">
        <f t="shared" ca="1" si="596"/>
        <v/>
      </c>
      <c r="JH1059" t="str">
        <f t="shared" ca="1" si="597"/>
        <v/>
      </c>
      <c r="JI1059" t="str">
        <f t="shared" ca="1" si="598"/>
        <v/>
      </c>
    </row>
    <row r="1060" spans="264:269" x14ac:dyDescent="0.2">
      <c r="JD1060">
        <f t="shared" si="593"/>
        <v>0</v>
      </c>
      <c r="JE1060">
        <f t="shared" si="594"/>
        <v>0</v>
      </c>
      <c r="JF1060" t="str">
        <f t="shared" ca="1" si="595"/>
        <v/>
      </c>
      <c r="JG1060" t="str">
        <f t="shared" ca="1" si="596"/>
        <v/>
      </c>
      <c r="JH1060" t="str">
        <f t="shared" ca="1" si="597"/>
        <v/>
      </c>
      <c r="JI1060" t="str">
        <f t="shared" ca="1" si="598"/>
        <v/>
      </c>
    </row>
    <row r="1061" spans="264:269" x14ac:dyDescent="0.2">
      <c r="JD1061">
        <f t="shared" si="593"/>
        <v>0</v>
      </c>
      <c r="JE1061">
        <f t="shared" si="594"/>
        <v>0</v>
      </c>
      <c r="JF1061" t="str">
        <f t="shared" ca="1" si="595"/>
        <v/>
      </c>
      <c r="JG1061" t="str">
        <f t="shared" ca="1" si="596"/>
        <v/>
      </c>
      <c r="JH1061" t="str">
        <f t="shared" ca="1" si="597"/>
        <v/>
      </c>
      <c r="JI1061" t="str">
        <f t="shared" ca="1" si="598"/>
        <v/>
      </c>
    </row>
    <row r="1062" spans="264:269" x14ac:dyDescent="0.2">
      <c r="JD1062">
        <f t="shared" si="593"/>
        <v>0</v>
      </c>
      <c r="JE1062">
        <f t="shared" si="594"/>
        <v>0</v>
      </c>
      <c r="JF1062" t="str">
        <f t="shared" ca="1" si="595"/>
        <v/>
      </c>
      <c r="JG1062" t="str">
        <f t="shared" ca="1" si="596"/>
        <v/>
      </c>
      <c r="JH1062" t="str">
        <f t="shared" ca="1" si="597"/>
        <v/>
      </c>
      <c r="JI1062" t="str">
        <f t="shared" ca="1" si="598"/>
        <v/>
      </c>
    </row>
    <row r="1063" spans="264:269" x14ac:dyDescent="0.2">
      <c r="JD1063">
        <f t="shared" si="593"/>
        <v>0</v>
      </c>
      <c r="JE1063">
        <f t="shared" si="594"/>
        <v>0</v>
      </c>
      <c r="JF1063" t="str">
        <f t="shared" ca="1" si="595"/>
        <v/>
      </c>
      <c r="JG1063" t="str">
        <f t="shared" ca="1" si="596"/>
        <v/>
      </c>
      <c r="JH1063" t="str">
        <f t="shared" ca="1" si="597"/>
        <v/>
      </c>
      <c r="JI1063" t="str">
        <f t="shared" ca="1" si="598"/>
        <v/>
      </c>
    </row>
    <row r="1064" spans="264:269" x14ac:dyDescent="0.2">
      <c r="JD1064">
        <f t="shared" si="593"/>
        <v>0</v>
      </c>
      <c r="JE1064">
        <f t="shared" si="594"/>
        <v>0</v>
      </c>
      <c r="JF1064" t="str">
        <f t="shared" ca="1" si="595"/>
        <v/>
      </c>
      <c r="JG1064" t="str">
        <f t="shared" ca="1" si="596"/>
        <v/>
      </c>
      <c r="JH1064" t="str">
        <f t="shared" ca="1" si="597"/>
        <v/>
      </c>
      <c r="JI1064" t="str">
        <f t="shared" ca="1" si="598"/>
        <v/>
      </c>
    </row>
    <row r="1065" spans="264:269" x14ac:dyDescent="0.2">
      <c r="JD1065">
        <f t="shared" si="593"/>
        <v>0</v>
      </c>
      <c r="JE1065">
        <f t="shared" si="594"/>
        <v>0</v>
      </c>
      <c r="JF1065" t="str">
        <f t="shared" ca="1" si="595"/>
        <v/>
      </c>
      <c r="JG1065" t="str">
        <f t="shared" ca="1" si="596"/>
        <v/>
      </c>
      <c r="JH1065" t="str">
        <f t="shared" ca="1" si="597"/>
        <v/>
      </c>
      <c r="JI1065" t="str">
        <f t="shared" ca="1" si="598"/>
        <v/>
      </c>
    </row>
    <row r="1066" spans="264:269" x14ac:dyDescent="0.2">
      <c r="JD1066">
        <f t="shared" si="593"/>
        <v>0</v>
      </c>
      <c r="JE1066">
        <f t="shared" si="594"/>
        <v>0</v>
      </c>
      <c r="JF1066" t="str">
        <f t="shared" ca="1" si="595"/>
        <v/>
      </c>
      <c r="JG1066" t="str">
        <f t="shared" ca="1" si="596"/>
        <v/>
      </c>
      <c r="JH1066" t="str">
        <f t="shared" ca="1" si="597"/>
        <v/>
      </c>
      <c r="JI1066" t="str">
        <f t="shared" ca="1" si="598"/>
        <v/>
      </c>
    </row>
    <row r="1067" spans="264:269" x14ac:dyDescent="0.2">
      <c r="JD1067">
        <f t="shared" si="593"/>
        <v>0</v>
      </c>
      <c r="JE1067">
        <f t="shared" si="594"/>
        <v>0</v>
      </c>
      <c r="JF1067" t="str">
        <f t="shared" ca="1" si="595"/>
        <v/>
      </c>
      <c r="JG1067" t="str">
        <f t="shared" ca="1" si="596"/>
        <v/>
      </c>
      <c r="JH1067" t="str">
        <f t="shared" ca="1" si="597"/>
        <v/>
      </c>
      <c r="JI1067" t="str">
        <f t="shared" ca="1" si="598"/>
        <v/>
      </c>
    </row>
    <row r="1068" spans="264:269" x14ac:dyDescent="0.2">
      <c r="JD1068">
        <f t="shared" si="593"/>
        <v>0</v>
      </c>
      <c r="JE1068">
        <f t="shared" si="594"/>
        <v>0</v>
      </c>
      <c r="JF1068" t="str">
        <f t="shared" ca="1" si="595"/>
        <v/>
      </c>
      <c r="JG1068" t="str">
        <f t="shared" ca="1" si="596"/>
        <v/>
      </c>
      <c r="JH1068" t="str">
        <f t="shared" ca="1" si="597"/>
        <v/>
      </c>
      <c r="JI1068" t="str">
        <f t="shared" ca="1" si="598"/>
        <v/>
      </c>
    </row>
    <row r="1069" spans="264:269" x14ac:dyDescent="0.2">
      <c r="JD1069">
        <f t="shared" si="593"/>
        <v>0</v>
      </c>
      <c r="JE1069">
        <f t="shared" si="594"/>
        <v>0</v>
      </c>
      <c r="JF1069" t="str">
        <f t="shared" ca="1" si="595"/>
        <v/>
      </c>
      <c r="JG1069" t="str">
        <f t="shared" ca="1" si="596"/>
        <v/>
      </c>
      <c r="JH1069" t="str">
        <f t="shared" ca="1" si="597"/>
        <v/>
      </c>
      <c r="JI1069" t="str">
        <f t="shared" ca="1" si="598"/>
        <v/>
      </c>
    </row>
    <row r="1070" spans="264:269" x14ac:dyDescent="0.2">
      <c r="JD1070">
        <f t="shared" si="593"/>
        <v>0</v>
      </c>
      <c r="JE1070">
        <f t="shared" si="594"/>
        <v>0</v>
      </c>
      <c r="JF1070" t="str">
        <f t="shared" ca="1" si="595"/>
        <v/>
      </c>
      <c r="JG1070" t="str">
        <f t="shared" ca="1" si="596"/>
        <v/>
      </c>
      <c r="JH1070" t="str">
        <f t="shared" ca="1" si="597"/>
        <v/>
      </c>
      <c r="JI1070" t="str">
        <f t="shared" ca="1" si="598"/>
        <v/>
      </c>
    </row>
    <row r="1071" spans="264:269" x14ac:dyDescent="0.2">
      <c r="JD1071">
        <f t="shared" si="593"/>
        <v>0</v>
      </c>
      <c r="JE1071">
        <f t="shared" si="594"/>
        <v>0</v>
      </c>
      <c r="JF1071" t="str">
        <f t="shared" ca="1" si="595"/>
        <v/>
      </c>
      <c r="JG1071" t="str">
        <f t="shared" ca="1" si="596"/>
        <v/>
      </c>
      <c r="JH1071" t="str">
        <f t="shared" ca="1" si="597"/>
        <v/>
      </c>
      <c r="JI1071" t="str">
        <f t="shared" ca="1" si="598"/>
        <v/>
      </c>
    </row>
    <row r="1072" spans="264:269" x14ac:dyDescent="0.2">
      <c r="JD1072">
        <f t="shared" si="593"/>
        <v>0</v>
      </c>
      <c r="JE1072">
        <f t="shared" si="594"/>
        <v>0</v>
      </c>
      <c r="JF1072" t="str">
        <f t="shared" ca="1" si="595"/>
        <v/>
      </c>
      <c r="JG1072" t="str">
        <f t="shared" ca="1" si="596"/>
        <v/>
      </c>
      <c r="JH1072" t="str">
        <f t="shared" ca="1" si="597"/>
        <v/>
      </c>
      <c r="JI1072" t="str">
        <f t="shared" ca="1" si="598"/>
        <v/>
      </c>
    </row>
    <row r="1073" spans="264:269" x14ac:dyDescent="0.2">
      <c r="JD1073">
        <f t="shared" si="593"/>
        <v>0</v>
      </c>
      <c r="JE1073">
        <f t="shared" si="594"/>
        <v>0</v>
      </c>
      <c r="JF1073" t="str">
        <f t="shared" ca="1" si="595"/>
        <v/>
      </c>
      <c r="JG1073" t="str">
        <f t="shared" ca="1" si="596"/>
        <v/>
      </c>
      <c r="JH1073" t="str">
        <f t="shared" ca="1" si="597"/>
        <v/>
      </c>
      <c r="JI1073" t="str">
        <f t="shared" ca="1" si="598"/>
        <v/>
      </c>
    </row>
    <row r="1074" spans="264:269" x14ac:dyDescent="0.2">
      <c r="JD1074">
        <f t="shared" si="593"/>
        <v>0</v>
      </c>
      <c r="JE1074">
        <f t="shared" si="594"/>
        <v>0</v>
      </c>
      <c r="JF1074" t="str">
        <f t="shared" ca="1" si="595"/>
        <v/>
      </c>
      <c r="JG1074" t="str">
        <f t="shared" ca="1" si="596"/>
        <v/>
      </c>
      <c r="JH1074" t="str">
        <f t="shared" ca="1" si="597"/>
        <v/>
      </c>
      <c r="JI1074" t="str">
        <f t="shared" ca="1" si="598"/>
        <v/>
      </c>
    </row>
    <row r="1075" spans="264:269" x14ac:dyDescent="0.2">
      <c r="JD1075">
        <f t="shared" si="593"/>
        <v>0</v>
      </c>
      <c r="JE1075">
        <f t="shared" si="594"/>
        <v>0</v>
      </c>
      <c r="JF1075" t="str">
        <f t="shared" ca="1" si="595"/>
        <v/>
      </c>
      <c r="JG1075" t="str">
        <f t="shared" ca="1" si="596"/>
        <v/>
      </c>
      <c r="JH1075" t="str">
        <f t="shared" ca="1" si="597"/>
        <v/>
      </c>
      <c r="JI1075" t="str">
        <f t="shared" ca="1" si="598"/>
        <v/>
      </c>
    </row>
    <row r="1076" spans="264:269" x14ac:dyDescent="0.2">
      <c r="JD1076">
        <f t="shared" si="593"/>
        <v>0</v>
      </c>
      <c r="JE1076">
        <f t="shared" si="594"/>
        <v>0</v>
      </c>
      <c r="JF1076" t="str">
        <f t="shared" ca="1" si="595"/>
        <v/>
      </c>
      <c r="JG1076" t="str">
        <f t="shared" ca="1" si="596"/>
        <v/>
      </c>
      <c r="JH1076" t="str">
        <f t="shared" ca="1" si="597"/>
        <v/>
      </c>
      <c r="JI1076" t="str">
        <f t="shared" ca="1" si="598"/>
        <v/>
      </c>
    </row>
    <row r="1077" spans="264:269" x14ac:dyDescent="0.2">
      <c r="JD1077">
        <f t="shared" si="593"/>
        <v>0</v>
      </c>
      <c r="JE1077">
        <f t="shared" si="594"/>
        <v>0</v>
      </c>
      <c r="JF1077" t="str">
        <f t="shared" ca="1" si="595"/>
        <v/>
      </c>
      <c r="JG1077" t="str">
        <f t="shared" ca="1" si="596"/>
        <v/>
      </c>
      <c r="JH1077" t="str">
        <f t="shared" ca="1" si="597"/>
        <v/>
      </c>
      <c r="JI1077" t="str">
        <f t="shared" ca="1" si="598"/>
        <v/>
      </c>
    </row>
    <row r="1078" spans="264:269" x14ac:dyDescent="0.2">
      <c r="JD1078">
        <f t="shared" si="593"/>
        <v>0</v>
      </c>
      <c r="JE1078">
        <f t="shared" si="594"/>
        <v>0</v>
      </c>
      <c r="JF1078" t="str">
        <f t="shared" ca="1" si="595"/>
        <v/>
      </c>
      <c r="JG1078" t="str">
        <f t="shared" ca="1" si="596"/>
        <v/>
      </c>
      <c r="JH1078" t="str">
        <f t="shared" ca="1" si="597"/>
        <v/>
      </c>
      <c r="JI1078" t="str">
        <f t="shared" ca="1" si="598"/>
        <v/>
      </c>
    </row>
    <row r="1079" spans="264:269" x14ac:dyDescent="0.2">
      <c r="JD1079">
        <f t="shared" si="593"/>
        <v>0</v>
      </c>
      <c r="JE1079">
        <f t="shared" si="594"/>
        <v>0</v>
      </c>
      <c r="JF1079" t="str">
        <f t="shared" ca="1" si="595"/>
        <v/>
      </c>
      <c r="JG1079" t="str">
        <f t="shared" ca="1" si="596"/>
        <v/>
      </c>
      <c r="JH1079" t="str">
        <f t="shared" ca="1" si="597"/>
        <v/>
      </c>
      <c r="JI1079" t="str">
        <f t="shared" ca="1" si="598"/>
        <v/>
      </c>
    </row>
    <row r="1080" spans="264:269" x14ac:dyDescent="0.2">
      <c r="JD1080">
        <f t="shared" si="593"/>
        <v>0</v>
      </c>
      <c r="JE1080">
        <f t="shared" si="594"/>
        <v>0</v>
      </c>
      <c r="JF1080" t="str">
        <f t="shared" ca="1" si="595"/>
        <v/>
      </c>
      <c r="JG1080" t="str">
        <f t="shared" ca="1" si="596"/>
        <v/>
      </c>
      <c r="JH1080" t="str">
        <f t="shared" ca="1" si="597"/>
        <v/>
      </c>
      <c r="JI1080" t="str">
        <f t="shared" ca="1" si="598"/>
        <v/>
      </c>
    </row>
    <row r="1081" spans="264:269" x14ac:dyDescent="0.2">
      <c r="JD1081">
        <f t="shared" si="593"/>
        <v>0</v>
      </c>
      <c r="JE1081">
        <f t="shared" si="594"/>
        <v>0</v>
      </c>
      <c r="JF1081" t="str">
        <f t="shared" ca="1" si="595"/>
        <v/>
      </c>
      <c r="JG1081" t="str">
        <f t="shared" ca="1" si="596"/>
        <v/>
      </c>
      <c r="JH1081" t="str">
        <f t="shared" ca="1" si="597"/>
        <v/>
      </c>
      <c r="JI1081" t="str">
        <f t="shared" ca="1" si="598"/>
        <v/>
      </c>
    </row>
    <row r="1082" spans="264:269" x14ac:dyDescent="0.2">
      <c r="JD1082">
        <f t="shared" si="593"/>
        <v>0</v>
      </c>
      <c r="JE1082">
        <f t="shared" si="594"/>
        <v>0</v>
      </c>
      <c r="JF1082" t="str">
        <f t="shared" ca="1" si="595"/>
        <v/>
      </c>
      <c r="JG1082" t="str">
        <f t="shared" ca="1" si="596"/>
        <v/>
      </c>
      <c r="JH1082" t="str">
        <f t="shared" ca="1" si="597"/>
        <v/>
      </c>
      <c r="JI1082" t="str">
        <f t="shared" ca="1" si="598"/>
        <v/>
      </c>
    </row>
    <row r="1083" spans="264:269" x14ac:dyDescent="0.2">
      <c r="JD1083">
        <f t="shared" si="593"/>
        <v>0</v>
      </c>
      <c r="JE1083">
        <f t="shared" si="594"/>
        <v>0</v>
      </c>
      <c r="JF1083" t="str">
        <f t="shared" ca="1" si="595"/>
        <v/>
      </c>
      <c r="JG1083" t="str">
        <f t="shared" ca="1" si="596"/>
        <v/>
      </c>
      <c r="JH1083" t="str">
        <f t="shared" ca="1" si="597"/>
        <v/>
      </c>
      <c r="JI1083" t="str">
        <f t="shared" ca="1" si="598"/>
        <v/>
      </c>
    </row>
    <row r="1084" spans="264:269" x14ac:dyDescent="0.2">
      <c r="JD1084">
        <f t="shared" si="593"/>
        <v>0</v>
      </c>
      <c r="JE1084">
        <f t="shared" si="594"/>
        <v>0</v>
      </c>
      <c r="JF1084" t="str">
        <f t="shared" ca="1" si="595"/>
        <v/>
      </c>
      <c r="JG1084" t="str">
        <f t="shared" ca="1" si="596"/>
        <v/>
      </c>
      <c r="JH1084" t="str">
        <f t="shared" ca="1" si="597"/>
        <v/>
      </c>
      <c r="JI1084" t="str">
        <f t="shared" ca="1" si="598"/>
        <v/>
      </c>
    </row>
    <row r="1085" spans="264:269" x14ac:dyDescent="0.2">
      <c r="JD1085">
        <f t="shared" si="593"/>
        <v>0</v>
      </c>
      <c r="JE1085">
        <f t="shared" si="594"/>
        <v>0</v>
      </c>
      <c r="JF1085" t="str">
        <f t="shared" ca="1" si="595"/>
        <v/>
      </c>
      <c r="JG1085" t="str">
        <f t="shared" ca="1" si="596"/>
        <v/>
      </c>
      <c r="JH1085" t="str">
        <f t="shared" ca="1" si="597"/>
        <v/>
      </c>
      <c r="JI1085" t="str">
        <f t="shared" ca="1" si="598"/>
        <v/>
      </c>
    </row>
    <row r="1086" spans="264:269" x14ac:dyDescent="0.2">
      <c r="JD1086">
        <f t="shared" si="593"/>
        <v>0</v>
      </c>
      <c r="JE1086">
        <f t="shared" si="594"/>
        <v>0</v>
      </c>
      <c r="JF1086" t="str">
        <f t="shared" ca="1" si="595"/>
        <v/>
      </c>
      <c r="JG1086" t="str">
        <f t="shared" ca="1" si="596"/>
        <v/>
      </c>
      <c r="JH1086" t="str">
        <f t="shared" ca="1" si="597"/>
        <v/>
      </c>
      <c r="JI1086" t="str">
        <f t="shared" ca="1" si="598"/>
        <v/>
      </c>
    </row>
    <row r="1087" spans="264:269" x14ac:dyDescent="0.2">
      <c r="JD1087">
        <f t="shared" si="593"/>
        <v>0</v>
      </c>
      <c r="JE1087">
        <f t="shared" si="594"/>
        <v>0</v>
      </c>
      <c r="JF1087" t="str">
        <f t="shared" ca="1" si="595"/>
        <v/>
      </c>
      <c r="JG1087" t="str">
        <f t="shared" ca="1" si="596"/>
        <v/>
      </c>
      <c r="JH1087" t="str">
        <f t="shared" ca="1" si="597"/>
        <v/>
      </c>
      <c r="JI1087" t="str">
        <f t="shared" ca="1" si="598"/>
        <v/>
      </c>
    </row>
    <row r="1088" spans="264:269" x14ac:dyDescent="0.2">
      <c r="JD1088">
        <f t="shared" si="593"/>
        <v>0</v>
      </c>
      <c r="JE1088">
        <f t="shared" si="594"/>
        <v>0</v>
      </c>
      <c r="JF1088" t="str">
        <f t="shared" ca="1" si="595"/>
        <v/>
      </c>
      <c r="JG1088" t="str">
        <f t="shared" ca="1" si="596"/>
        <v/>
      </c>
      <c r="JH1088" t="str">
        <f t="shared" ca="1" si="597"/>
        <v/>
      </c>
      <c r="JI1088" t="str">
        <f t="shared" ca="1" si="598"/>
        <v/>
      </c>
    </row>
    <row r="1089" spans="264:269" x14ac:dyDescent="0.2">
      <c r="JD1089">
        <f t="shared" si="593"/>
        <v>0</v>
      </c>
      <c r="JE1089">
        <f t="shared" si="594"/>
        <v>0</v>
      </c>
      <c r="JF1089" t="str">
        <f t="shared" ca="1" si="595"/>
        <v/>
      </c>
      <c r="JG1089" t="str">
        <f t="shared" ca="1" si="596"/>
        <v/>
      </c>
      <c r="JH1089" t="str">
        <f t="shared" ca="1" si="597"/>
        <v/>
      </c>
      <c r="JI1089" t="str">
        <f t="shared" ca="1" si="598"/>
        <v/>
      </c>
    </row>
    <row r="1090" spans="264:269" x14ac:dyDescent="0.2">
      <c r="JD1090">
        <f t="shared" si="593"/>
        <v>0</v>
      </c>
      <c r="JE1090">
        <f t="shared" si="594"/>
        <v>0</v>
      </c>
      <c r="JF1090" t="str">
        <f t="shared" ca="1" si="595"/>
        <v/>
      </c>
      <c r="JG1090" t="str">
        <f t="shared" ca="1" si="596"/>
        <v/>
      </c>
      <c r="JH1090" t="str">
        <f t="shared" ca="1" si="597"/>
        <v/>
      </c>
      <c r="JI1090" t="str">
        <f t="shared" ca="1" si="598"/>
        <v/>
      </c>
    </row>
    <row r="1091" spans="264:269" x14ac:dyDescent="0.2">
      <c r="JD1091">
        <f t="shared" si="593"/>
        <v>0</v>
      </c>
      <c r="JE1091">
        <f t="shared" si="594"/>
        <v>0</v>
      </c>
      <c r="JF1091" t="str">
        <f t="shared" ca="1" si="595"/>
        <v/>
      </c>
      <c r="JG1091" t="str">
        <f t="shared" ca="1" si="596"/>
        <v/>
      </c>
      <c r="JH1091" t="str">
        <f t="shared" ca="1" si="597"/>
        <v/>
      </c>
      <c r="JI1091" t="str">
        <f t="shared" ca="1" si="598"/>
        <v/>
      </c>
    </row>
    <row r="1092" spans="264:269" x14ac:dyDescent="0.2">
      <c r="JD1092">
        <f t="shared" si="593"/>
        <v>0</v>
      </c>
      <c r="JE1092">
        <f t="shared" si="594"/>
        <v>0</v>
      </c>
      <c r="JF1092" t="str">
        <f t="shared" ca="1" si="595"/>
        <v/>
      </c>
      <c r="JG1092" t="str">
        <f t="shared" ca="1" si="596"/>
        <v/>
      </c>
      <c r="JH1092" t="str">
        <f t="shared" ca="1" si="597"/>
        <v/>
      </c>
      <c r="JI1092" t="str">
        <f t="shared" ca="1" si="598"/>
        <v/>
      </c>
    </row>
    <row r="1093" spans="264:269" x14ac:dyDescent="0.2">
      <c r="JD1093">
        <f t="shared" si="593"/>
        <v>0</v>
      </c>
      <c r="JE1093">
        <f t="shared" si="594"/>
        <v>0</v>
      </c>
      <c r="JF1093" t="str">
        <f t="shared" ca="1" si="595"/>
        <v/>
      </c>
      <c r="JG1093" t="str">
        <f t="shared" ca="1" si="596"/>
        <v/>
      </c>
      <c r="JH1093" t="str">
        <f t="shared" ca="1" si="597"/>
        <v/>
      </c>
      <c r="JI1093" t="str">
        <f t="shared" ca="1" si="598"/>
        <v/>
      </c>
    </row>
    <row r="1094" spans="264:269" x14ac:dyDescent="0.2">
      <c r="JD1094">
        <f t="shared" si="593"/>
        <v>0</v>
      </c>
      <c r="JE1094">
        <f t="shared" si="594"/>
        <v>0</v>
      </c>
      <c r="JF1094" t="str">
        <f t="shared" ca="1" si="595"/>
        <v/>
      </c>
      <c r="JG1094" t="str">
        <f t="shared" ca="1" si="596"/>
        <v/>
      </c>
      <c r="JH1094" t="str">
        <f t="shared" ca="1" si="597"/>
        <v/>
      </c>
      <c r="JI1094" t="str">
        <f t="shared" ca="1" si="598"/>
        <v/>
      </c>
    </row>
    <row r="1095" spans="264:269" x14ac:dyDescent="0.2">
      <c r="JD1095">
        <f t="shared" si="593"/>
        <v>0</v>
      </c>
      <c r="JE1095">
        <f t="shared" si="594"/>
        <v>0</v>
      </c>
      <c r="JF1095" t="str">
        <f t="shared" ca="1" si="595"/>
        <v/>
      </c>
      <c r="JG1095" t="str">
        <f t="shared" ca="1" si="596"/>
        <v/>
      </c>
      <c r="JH1095" t="str">
        <f t="shared" ca="1" si="597"/>
        <v/>
      </c>
      <c r="JI1095" t="str">
        <f t="shared" ca="1" si="598"/>
        <v/>
      </c>
    </row>
    <row r="1096" spans="264:269" x14ac:dyDescent="0.2">
      <c r="JD1096">
        <f t="shared" si="593"/>
        <v>0</v>
      </c>
      <c r="JE1096">
        <f t="shared" si="594"/>
        <v>0</v>
      </c>
      <c r="JF1096" t="str">
        <f t="shared" ca="1" si="595"/>
        <v/>
      </c>
      <c r="JG1096" t="str">
        <f t="shared" ca="1" si="596"/>
        <v/>
      </c>
      <c r="JH1096" t="str">
        <f t="shared" ca="1" si="597"/>
        <v/>
      </c>
      <c r="JI1096" t="str">
        <f t="shared" ca="1" si="598"/>
        <v/>
      </c>
    </row>
    <row r="1097" spans="264:269" x14ac:dyDescent="0.2">
      <c r="JD1097">
        <f t="shared" si="593"/>
        <v>0</v>
      </c>
      <c r="JE1097">
        <f t="shared" si="594"/>
        <v>0</v>
      </c>
      <c r="JF1097" t="str">
        <f t="shared" ca="1" si="595"/>
        <v/>
      </c>
      <c r="JG1097" t="str">
        <f t="shared" ca="1" si="596"/>
        <v/>
      </c>
      <c r="JH1097" t="str">
        <f t="shared" ca="1" si="597"/>
        <v/>
      </c>
      <c r="JI1097" t="str">
        <f t="shared" ca="1" si="598"/>
        <v/>
      </c>
    </row>
    <row r="1098" spans="264:269" x14ac:dyDescent="0.2">
      <c r="JD1098">
        <f t="shared" si="593"/>
        <v>0</v>
      </c>
      <c r="JE1098">
        <f t="shared" si="594"/>
        <v>0</v>
      </c>
      <c r="JF1098" t="str">
        <f t="shared" ca="1" si="595"/>
        <v/>
      </c>
      <c r="JG1098" t="str">
        <f t="shared" ca="1" si="596"/>
        <v/>
      </c>
      <c r="JH1098" t="str">
        <f t="shared" ca="1" si="597"/>
        <v/>
      </c>
      <c r="JI1098" t="str">
        <f t="shared" ca="1" si="598"/>
        <v/>
      </c>
    </row>
    <row r="1099" spans="264:269" x14ac:dyDescent="0.2">
      <c r="JD1099">
        <f t="shared" si="593"/>
        <v>0</v>
      </c>
      <c r="JE1099">
        <f t="shared" si="594"/>
        <v>0</v>
      </c>
      <c r="JF1099" t="str">
        <f t="shared" ca="1" si="595"/>
        <v/>
      </c>
      <c r="JG1099" t="str">
        <f t="shared" ca="1" si="596"/>
        <v/>
      </c>
      <c r="JH1099" t="str">
        <f t="shared" ca="1" si="597"/>
        <v/>
      </c>
      <c r="JI1099" t="str">
        <f t="shared" ca="1" si="598"/>
        <v/>
      </c>
    </row>
    <row r="1100" spans="264:269" x14ac:dyDescent="0.2">
      <c r="JD1100">
        <f t="shared" si="593"/>
        <v>0</v>
      </c>
      <c r="JE1100">
        <f t="shared" si="594"/>
        <v>0</v>
      </c>
      <c r="JF1100" t="str">
        <f t="shared" ca="1" si="595"/>
        <v/>
      </c>
      <c r="JG1100" t="str">
        <f t="shared" ca="1" si="596"/>
        <v/>
      </c>
      <c r="JH1100" t="str">
        <f t="shared" ca="1" si="597"/>
        <v/>
      </c>
      <c r="JI1100" t="str">
        <f t="shared" ca="1" si="598"/>
        <v/>
      </c>
    </row>
    <row r="1101" spans="264:269" x14ac:dyDescent="0.2">
      <c r="JD1101">
        <f t="shared" si="593"/>
        <v>0</v>
      </c>
      <c r="JE1101">
        <f t="shared" si="594"/>
        <v>0</v>
      </c>
      <c r="JF1101" t="str">
        <f t="shared" ca="1" si="595"/>
        <v/>
      </c>
      <c r="JG1101" t="str">
        <f t="shared" ca="1" si="596"/>
        <v/>
      </c>
      <c r="JH1101" t="str">
        <f t="shared" ca="1" si="597"/>
        <v/>
      </c>
      <c r="JI1101" t="str">
        <f t="shared" ca="1" si="598"/>
        <v/>
      </c>
    </row>
    <row r="1102" spans="264:269" x14ac:dyDescent="0.2">
      <c r="JD1102">
        <f t="shared" si="593"/>
        <v>0</v>
      </c>
      <c r="JE1102">
        <f t="shared" si="594"/>
        <v>0</v>
      </c>
      <c r="JF1102" t="str">
        <f t="shared" ca="1" si="595"/>
        <v/>
      </c>
      <c r="JG1102" t="str">
        <f t="shared" ca="1" si="596"/>
        <v/>
      </c>
      <c r="JH1102" t="str">
        <f t="shared" ca="1" si="597"/>
        <v/>
      </c>
      <c r="JI1102" t="str">
        <f t="shared" ca="1" si="598"/>
        <v/>
      </c>
    </row>
    <row r="1103" spans="264:269" x14ac:dyDescent="0.2">
      <c r="JD1103">
        <f t="shared" si="593"/>
        <v>0</v>
      </c>
      <c r="JE1103">
        <f t="shared" si="594"/>
        <v>0</v>
      </c>
      <c r="JF1103" t="str">
        <f t="shared" ca="1" si="595"/>
        <v/>
      </c>
      <c r="JG1103" t="str">
        <f t="shared" ca="1" si="596"/>
        <v/>
      </c>
      <c r="JH1103" t="str">
        <f t="shared" ca="1" si="597"/>
        <v/>
      </c>
      <c r="JI1103" t="str">
        <f t="shared" ca="1" si="598"/>
        <v/>
      </c>
    </row>
    <row r="1104" spans="264:269" x14ac:dyDescent="0.2">
      <c r="JD1104">
        <f t="shared" si="593"/>
        <v>0</v>
      </c>
      <c r="JE1104">
        <f t="shared" si="594"/>
        <v>0</v>
      </c>
      <c r="JF1104" t="str">
        <f t="shared" ca="1" si="595"/>
        <v/>
      </c>
      <c r="JG1104" t="str">
        <f t="shared" ca="1" si="596"/>
        <v/>
      </c>
      <c r="JH1104" t="str">
        <f t="shared" ca="1" si="597"/>
        <v/>
      </c>
      <c r="JI1104" t="str">
        <f t="shared" ca="1" si="598"/>
        <v/>
      </c>
    </row>
    <row r="1105" spans="264:269" x14ac:dyDescent="0.2">
      <c r="JD1105">
        <f t="shared" si="593"/>
        <v>0</v>
      </c>
      <c r="JE1105">
        <f t="shared" si="594"/>
        <v>0</v>
      </c>
      <c r="JF1105" t="str">
        <f t="shared" ca="1" si="595"/>
        <v/>
      </c>
      <c r="JG1105" t="str">
        <f t="shared" ca="1" si="596"/>
        <v/>
      </c>
      <c r="JH1105" t="str">
        <f t="shared" ca="1" si="597"/>
        <v/>
      </c>
      <c r="JI1105" t="str">
        <f t="shared" ca="1" si="598"/>
        <v/>
      </c>
    </row>
    <row r="1106" spans="264:269" x14ac:dyDescent="0.2">
      <c r="JD1106">
        <f t="shared" si="593"/>
        <v>0</v>
      </c>
      <c r="JE1106">
        <f t="shared" si="594"/>
        <v>0</v>
      </c>
      <c r="JF1106" t="str">
        <f t="shared" ca="1" si="595"/>
        <v/>
      </c>
      <c r="JG1106" t="str">
        <f t="shared" ca="1" si="596"/>
        <v/>
      </c>
      <c r="JH1106" t="str">
        <f t="shared" ca="1" si="597"/>
        <v/>
      </c>
      <c r="JI1106" t="str">
        <f t="shared" ca="1" si="598"/>
        <v/>
      </c>
    </row>
    <row r="1107" spans="264:269" x14ac:dyDescent="0.2">
      <c r="JD1107">
        <f t="shared" si="593"/>
        <v>0</v>
      </c>
      <c r="JE1107">
        <f t="shared" si="594"/>
        <v>0</v>
      </c>
      <c r="JF1107" t="str">
        <f t="shared" ca="1" si="595"/>
        <v/>
      </c>
      <c r="JG1107" t="str">
        <f t="shared" ca="1" si="596"/>
        <v/>
      </c>
      <c r="JH1107" t="str">
        <f t="shared" ca="1" si="597"/>
        <v/>
      </c>
      <c r="JI1107" t="str">
        <f t="shared" ca="1" si="598"/>
        <v/>
      </c>
    </row>
    <row r="1108" spans="264:269" x14ac:dyDescent="0.2">
      <c r="JD1108">
        <f t="shared" si="593"/>
        <v>0</v>
      </c>
      <c r="JE1108">
        <f t="shared" si="594"/>
        <v>0</v>
      </c>
      <c r="JF1108" t="str">
        <f t="shared" ca="1" si="595"/>
        <v/>
      </c>
      <c r="JG1108" t="str">
        <f t="shared" ca="1" si="596"/>
        <v/>
      </c>
      <c r="JH1108" t="str">
        <f t="shared" ca="1" si="597"/>
        <v/>
      </c>
      <c r="JI1108" t="str">
        <f t="shared" ca="1" si="598"/>
        <v/>
      </c>
    </row>
    <row r="1109" spans="264:269" x14ac:dyDescent="0.2">
      <c r="JD1109">
        <f t="shared" si="593"/>
        <v>0</v>
      </c>
      <c r="JE1109">
        <f t="shared" si="594"/>
        <v>0</v>
      </c>
      <c r="JF1109" t="str">
        <f t="shared" ca="1" si="595"/>
        <v/>
      </c>
      <c r="JG1109" t="str">
        <f t="shared" ca="1" si="596"/>
        <v/>
      </c>
      <c r="JH1109" t="str">
        <f t="shared" ca="1" si="597"/>
        <v/>
      </c>
      <c r="JI1109" t="str">
        <f t="shared" ca="1" si="598"/>
        <v/>
      </c>
    </row>
    <row r="1110" spans="264:269" x14ac:dyDescent="0.2">
      <c r="JD1110">
        <f t="shared" si="593"/>
        <v>0</v>
      </c>
      <c r="JE1110">
        <f t="shared" si="594"/>
        <v>0</v>
      </c>
      <c r="JF1110" t="str">
        <f t="shared" ca="1" si="595"/>
        <v/>
      </c>
      <c r="JG1110" t="str">
        <f t="shared" ca="1" si="596"/>
        <v/>
      </c>
      <c r="JH1110" t="str">
        <f t="shared" ca="1" si="597"/>
        <v/>
      </c>
      <c r="JI1110" t="str">
        <f t="shared" ca="1" si="598"/>
        <v/>
      </c>
    </row>
    <row r="1111" spans="264:269" x14ac:dyDescent="0.2">
      <c r="JD1111">
        <f t="shared" si="593"/>
        <v>0</v>
      </c>
      <c r="JE1111">
        <f t="shared" si="594"/>
        <v>0</v>
      </c>
      <c r="JF1111" t="str">
        <f t="shared" ca="1" si="595"/>
        <v/>
      </c>
      <c r="JG1111" t="str">
        <f t="shared" ca="1" si="596"/>
        <v/>
      </c>
      <c r="JH1111" t="str">
        <f t="shared" ca="1" si="597"/>
        <v/>
      </c>
      <c r="JI1111" t="str">
        <f t="shared" ca="1" si="598"/>
        <v/>
      </c>
    </row>
    <row r="1112" spans="264:269" x14ac:dyDescent="0.2">
      <c r="JD1112">
        <f t="shared" si="593"/>
        <v>0</v>
      </c>
      <c r="JE1112">
        <f t="shared" si="594"/>
        <v>0</v>
      </c>
      <c r="JF1112" t="str">
        <f t="shared" ca="1" si="595"/>
        <v/>
      </c>
      <c r="JG1112" t="str">
        <f t="shared" ca="1" si="596"/>
        <v/>
      </c>
      <c r="JH1112" t="str">
        <f t="shared" ca="1" si="597"/>
        <v/>
      </c>
      <c r="JI1112" t="str">
        <f t="shared" ca="1" si="598"/>
        <v/>
      </c>
    </row>
    <row r="1113" spans="264:269" x14ac:dyDescent="0.2">
      <c r="JD1113">
        <f t="shared" si="593"/>
        <v>0</v>
      </c>
      <c r="JE1113">
        <f t="shared" si="594"/>
        <v>0</v>
      </c>
      <c r="JF1113" t="str">
        <f t="shared" ca="1" si="595"/>
        <v/>
      </c>
      <c r="JG1113" t="str">
        <f t="shared" ca="1" si="596"/>
        <v/>
      </c>
      <c r="JH1113" t="str">
        <f t="shared" ca="1" si="597"/>
        <v/>
      </c>
      <c r="JI1113" t="str">
        <f t="shared" ca="1" si="598"/>
        <v/>
      </c>
    </row>
    <row r="1114" spans="264:269" x14ac:dyDescent="0.2">
      <c r="JD1114">
        <f t="shared" si="593"/>
        <v>0</v>
      </c>
      <c r="JE1114">
        <f t="shared" si="594"/>
        <v>0</v>
      </c>
      <c r="JF1114" t="str">
        <f t="shared" ca="1" si="595"/>
        <v/>
      </c>
      <c r="JG1114" t="str">
        <f t="shared" ca="1" si="596"/>
        <v/>
      </c>
      <c r="JH1114" t="str">
        <f t="shared" ca="1" si="597"/>
        <v/>
      </c>
      <c r="JI1114" t="str">
        <f t="shared" ca="1" si="598"/>
        <v/>
      </c>
    </row>
    <row r="1115" spans="264:269" x14ac:dyDescent="0.2">
      <c r="JD1115">
        <f t="shared" si="593"/>
        <v>0</v>
      </c>
      <c r="JE1115">
        <f t="shared" si="594"/>
        <v>0</v>
      </c>
      <c r="JF1115" t="str">
        <f t="shared" ca="1" si="595"/>
        <v/>
      </c>
      <c r="JG1115" t="str">
        <f t="shared" ca="1" si="596"/>
        <v/>
      </c>
      <c r="JH1115" t="str">
        <f t="shared" ca="1" si="597"/>
        <v/>
      </c>
      <c r="JI1115" t="str">
        <f t="shared" ca="1" si="598"/>
        <v/>
      </c>
    </row>
    <row r="1116" spans="264:269" x14ac:dyDescent="0.2">
      <c r="JD1116">
        <f t="shared" ref="JD1116:JD1179" si="599">IF(JD1115&lt;&gt;0,JD1115-1,0)</f>
        <v>0</v>
      </c>
      <c r="JE1116">
        <f t="shared" ref="JE1116:JE1179" si="600">IF(JD1116&lt;&gt;0,JE1115+1,0)</f>
        <v>0</v>
      </c>
      <c r="JF1116" t="str">
        <f t="shared" ref="JF1116:JF1179" ca="1" si="601">IF(ScenarioType&lt;&gt;"ALL",IF(ISERROR(IF(INDIRECT("SCENARIOMETA!B"&amp;JE1116)=ScenarioType,INDIRECT("SCENARIOMETA!A"&amp;JE1116)," ")),"",IF(INDIRECT("SCENARIOMETA!B"&amp;JE1116)=ScenarioType,INDIRECT("SCENARIOMETA!A"&amp;JE1116)," ")),IF(JD1116&lt;&gt;0,INDIRECT("SCENARIOMETA!A"&amp;JE1116),""))</f>
        <v/>
      </c>
      <c r="JG1116" t="str">
        <f t="shared" ref="JG1116:JG1179" ca="1" si="602">IF(ScenarioType&lt;&gt;"ALL",IF(ISERROR(IF(INDIRECT("SCENARIOMETA!B"&amp;JE1116)=ScenarioType,INDIRECT("SCENARIOMETA!B"&amp;JE1116)," ")),"",IF(INDIRECT("SCENARIOMETA!B"&amp;JE1116)=ScenarioType,INDIRECT("SCENARIOMETA!B"&amp;JE1116)," ")),IF(JD1116&lt;&gt;0,INDIRECT("SCENARIOMETA!B"&amp;JE1116),""))</f>
        <v/>
      </c>
      <c r="JH1116" t="str">
        <f t="shared" ref="JH1116:JH1179" ca="1" si="603">IF(ScenarioType&lt;&gt;"ALL",IF(ISERROR(IF(INDIRECT("SCENARIOMETA!B"&amp;JE1116)=ScenarioType,INDIRECT("SCENARIOMETA!H"&amp;JE1116)," ")),"",IF(INDIRECT("SCENARIOMETA!B"&amp;JE1116)=ScenarioType,INDIRECT("SCENARIOMETA!H"&amp;JE1116)," ")+14),IF(JD1116&lt;&gt;0,INDIRECT("SCENARIOMETA!H"&amp;JE1116)+14,""))</f>
        <v/>
      </c>
      <c r="JI1116" t="str">
        <f t="shared" ref="JI1116:JI1179" ca="1" si="604">IF(ScenarioType&lt;&gt;"ALL",IF(ISERROR(IF(INDIRECT("SCENARIOMETA!B"&amp;JE1116)=ScenarioType,INDIRECT("SCENARIOMETA!E"&amp;JE1116)," ")),"",IF(INDIRECT("SCENARIOMETA!B"&amp;JE1116)=ScenarioType,INDIRECT("SCENARIOMETA!E"&amp;JE1116)," ")+14),IF(JD1116&lt;&gt;0,INDIRECT("SCENARIOMETA!E"&amp;JE1116)+14,""))</f>
        <v/>
      </c>
    </row>
    <row r="1117" spans="264:269" x14ac:dyDescent="0.2">
      <c r="JD1117">
        <f t="shared" si="599"/>
        <v>0</v>
      </c>
      <c r="JE1117">
        <f t="shared" si="600"/>
        <v>0</v>
      </c>
      <c r="JF1117" t="str">
        <f t="shared" ca="1" si="601"/>
        <v/>
      </c>
      <c r="JG1117" t="str">
        <f t="shared" ca="1" si="602"/>
        <v/>
      </c>
      <c r="JH1117" t="str">
        <f t="shared" ca="1" si="603"/>
        <v/>
      </c>
      <c r="JI1117" t="str">
        <f t="shared" ca="1" si="604"/>
        <v/>
      </c>
    </row>
    <row r="1118" spans="264:269" x14ac:dyDescent="0.2">
      <c r="JD1118">
        <f t="shared" si="599"/>
        <v>0</v>
      </c>
      <c r="JE1118">
        <f t="shared" si="600"/>
        <v>0</v>
      </c>
      <c r="JF1118" t="str">
        <f t="shared" ca="1" si="601"/>
        <v/>
      </c>
      <c r="JG1118" t="str">
        <f t="shared" ca="1" si="602"/>
        <v/>
      </c>
      <c r="JH1118" t="str">
        <f t="shared" ca="1" si="603"/>
        <v/>
      </c>
      <c r="JI1118" t="str">
        <f t="shared" ca="1" si="604"/>
        <v/>
      </c>
    </row>
    <row r="1119" spans="264:269" x14ac:dyDescent="0.2">
      <c r="JD1119">
        <f t="shared" si="599"/>
        <v>0</v>
      </c>
      <c r="JE1119">
        <f t="shared" si="600"/>
        <v>0</v>
      </c>
      <c r="JF1119" t="str">
        <f t="shared" ca="1" si="601"/>
        <v/>
      </c>
      <c r="JG1119" t="str">
        <f t="shared" ca="1" si="602"/>
        <v/>
      </c>
      <c r="JH1119" t="str">
        <f t="shared" ca="1" si="603"/>
        <v/>
      </c>
      <c r="JI1119" t="str">
        <f t="shared" ca="1" si="604"/>
        <v/>
      </c>
    </row>
    <row r="1120" spans="264:269" x14ac:dyDescent="0.2">
      <c r="JD1120">
        <f t="shared" si="599"/>
        <v>0</v>
      </c>
      <c r="JE1120">
        <f t="shared" si="600"/>
        <v>0</v>
      </c>
      <c r="JF1120" t="str">
        <f t="shared" ca="1" si="601"/>
        <v/>
      </c>
      <c r="JG1120" t="str">
        <f t="shared" ca="1" si="602"/>
        <v/>
      </c>
      <c r="JH1120" t="str">
        <f t="shared" ca="1" si="603"/>
        <v/>
      </c>
      <c r="JI1120" t="str">
        <f t="shared" ca="1" si="604"/>
        <v/>
      </c>
    </row>
    <row r="1121" spans="264:269" x14ac:dyDescent="0.2">
      <c r="JD1121">
        <f t="shared" si="599"/>
        <v>0</v>
      </c>
      <c r="JE1121">
        <f t="shared" si="600"/>
        <v>0</v>
      </c>
      <c r="JF1121" t="str">
        <f t="shared" ca="1" si="601"/>
        <v/>
      </c>
      <c r="JG1121" t="str">
        <f t="shared" ca="1" si="602"/>
        <v/>
      </c>
      <c r="JH1121" t="str">
        <f t="shared" ca="1" si="603"/>
        <v/>
      </c>
      <c r="JI1121" t="str">
        <f t="shared" ca="1" si="604"/>
        <v/>
      </c>
    </row>
    <row r="1122" spans="264:269" x14ac:dyDescent="0.2">
      <c r="JD1122">
        <f t="shared" si="599"/>
        <v>0</v>
      </c>
      <c r="JE1122">
        <f t="shared" si="600"/>
        <v>0</v>
      </c>
      <c r="JF1122" t="str">
        <f t="shared" ca="1" si="601"/>
        <v/>
      </c>
      <c r="JG1122" t="str">
        <f t="shared" ca="1" si="602"/>
        <v/>
      </c>
      <c r="JH1122" t="str">
        <f t="shared" ca="1" si="603"/>
        <v/>
      </c>
      <c r="JI1122" t="str">
        <f t="shared" ca="1" si="604"/>
        <v/>
      </c>
    </row>
    <row r="1123" spans="264:269" x14ac:dyDescent="0.2">
      <c r="JD1123">
        <f t="shared" si="599"/>
        <v>0</v>
      </c>
      <c r="JE1123">
        <f t="shared" si="600"/>
        <v>0</v>
      </c>
      <c r="JF1123" t="str">
        <f t="shared" ca="1" si="601"/>
        <v/>
      </c>
      <c r="JG1123" t="str">
        <f t="shared" ca="1" si="602"/>
        <v/>
      </c>
      <c r="JH1123" t="str">
        <f t="shared" ca="1" si="603"/>
        <v/>
      </c>
      <c r="JI1123" t="str">
        <f t="shared" ca="1" si="604"/>
        <v/>
      </c>
    </row>
    <row r="1124" spans="264:269" x14ac:dyDescent="0.2">
      <c r="JD1124">
        <f t="shared" si="599"/>
        <v>0</v>
      </c>
      <c r="JE1124">
        <f t="shared" si="600"/>
        <v>0</v>
      </c>
      <c r="JF1124" t="str">
        <f t="shared" ca="1" si="601"/>
        <v/>
      </c>
      <c r="JG1124" t="str">
        <f t="shared" ca="1" si="602"/>
        <v/>
      </c>
      <c r="JH1124" t="str">
        <f t="shared" ca="1" si="603"/>
        <v/>
      </c>
      <c r="JI1124" t="str">
        <f t="shared" ca="1" si="604"/>
        <v/>
      </c>
    </row>
    <row r="1125" spans="264:269" x14ac:dyDescent="0.2">
      <c r="JD1125">
        <f t="shared" si="599"/>
        <v>0</v>
      </c>
      <c r="JE1125">
        <f t="shared" si="600"/>
        <v>0</v>
      </c>
      <c r="JF1125" t="str">
        <f t="shared" ca="1" si="601"/>
        <v/>
      </c>
      <c r="JG1125" t="str">
        <f t="shared" ca="1" si="602"/>
        <v/>
      </c>
      <c r="JH1125" t="str">
        <f t="shared" ca="1" si="603"/>
        <v/>
      </c>
      <c r="JI1125" t="str">
        <f t="shared" ca="1" si="604"/>
        <v/>
      </c>
    </row>
    <row r="1126" spans="264:269" x14ac:dyDescent="0.2">
      <c r="JD1126">
        <f t="shared" si="599"/>
        <v>0</v>
      </c>
      <c r="JE1126">
        <f t="shared" si="600"/>
        <v>0</v>
      </c>
      <c r="JF1126" t="str">
        <f t="shared" ca="1" si="601"/>
        <v/>
      </c>
      <c r="JG1126" t="str">
        <f t="shared" ca="1" si="602"/>
        <v/>
      </c>
      <c r="JH1126" t="str">
        <f t="shared" ca="1" si="603"/>
        <v/>
      </c>
      <c r="JI1126" t="str">
        <f t="shared" ca="1" si="604"/>
        <v/>
      </c>
    </row>
    <row r="1127" spans="264:269" x14ac:dyDescent="0.2">
      <c r="JD1127">
        <f t="shared" si="599"/>
        <v>0</v>
      </c>
      <c r="JE1127">
        <f t="shared" si="600"/>
        <v>0</v>
      </c>
      <c r="JF1127" t="str">
        <f t="shared" ca="1" si="601"/>
        <v/>
      </c>
      <c r="JG1127" t="str">
        <f t="shared" ca="1" si="602"/>
        <v/>
      </c>
      <c r="JH1127" t="str">
        <f t="shared" ca="1" si="603"/>
        <v/>
      </c>
      <c r="JI1127" t="str">
        <f t="shared" ca="1" si="604"/>
        <v/>
      </c>
    </row>
    <row r="1128" spans="264:269" x14ac:dyDescent="0.2">
      <c r="JD1128">
        <f t="shared" si="599"/>
        <v>0</v>
      </c>
      <c r="JE1128">
        <f t="shared" si="600"/>
        <v>0</v>
      </c>
      <c r="JF1128" t="str">
        <f t="shared" ca="1" si="601"/>
        <v/>
      </c>
      <c r="JG1128" t="str">
        <f t="shared" ca="1" si="602"/>
        <v/>
      </c>
      <c r="JH1128" t="str">
        <f t="shared" ca="1" si="603"/>
        <v/>
      </c>
      <c r="JI1128" t="str">
        <f t="shared" ca="1" si="604"/>
        <v/>
      </c>
    </row>
    <row r="1129" spans="264:269" x14ac:dyDescent="0.2">
      <c r="JD1129">
        <f t="shared" si="599"/>
        <v>0</v>
      </c>
      <c r="JE1129">
        <f t="shared" si="600"/>
        <v>0</v>
      </c>
      <c r="JF1129" t="str">
        <f t="shared" ca="1" si="601"/>
        <v/>
      </c>
      <c r="JG1129" t="str">
        <f t="shared" ca="1" si="602"/>
        <v/>
      </c>
      <c r="JH1129" t="str">
        <f t="shared" ca="1" si="603"/>
        <v/>
      </c>
      <c r="JI1129" t="str">
        <f t="shared" ca="1" si="604"/>
        <v/>
      </c>
    </row>
    <row r="1130" spans="264:269" x14ac:dyDescent="0.2">
      <c r="JD1130">
        <f t="shared" si="599"/>
        <v>0</v>
      </c>
      <c r="JE1130">
        <f t="shared" si="600"/>
        <v>0</v>
      </c>
      <c r="JF1130" t="str">
        <f t="shared" ca="1" si="601"/>
        <v/>
      </c>
      <c r="JG1130" t="str">
        <f t="shared" ca="1" si="602"/>
        <v/>
      </c>
      <c r="JH1130" t="str">
        <f t="shared" ca="1" si="603"/>
        <v/>
      </c>
      <c r="JI1130" t="str">
        <f t="shared" ca="1" si="604"/>
        <v/>
      </c>
    </row>
    <row r="1131" spans="264:269" x14ac:dyDescent="0.2">
      <c r="JD1131">
        <f t="shared" si="599"/>
        <v>0</v>
      </c>
      <c r="JE1131">
        <f t="shared" si="600"/>
        <v>0</v>
      </c>
      <c r="JF1131" t="str">
        <f t="shared" ca="1" si="601"/>
        <v/>
      </c>
      <c r="JG1131" t="str">
        <f t="shared" ca="1" si="602"/>
        <v/>
      </c>
      <c r="JH1131" t="str">
        <f t="shared" ca="1" si="603"/>
        <v/>
      </c>
      <c r="JI1131" t="str">
        <f t="shared" ca="1" si="604"/>
        <v/>
      </c>
    </row>
    <row r="1132" spans="264:269" x14ac:dyDescent="0.2">
      <c r="JD1132">
        <f t="shared" si="599"/>
        <v>0</v>
      </c>
      <c r="JE1132">
        <f t="shared" si="600"/>
        <v>0</v>
      </c>
      <c r="JF1132" t="str">
        <f t="shared" ca="1" si="601"/>
        <v/>
      </c>
      <c r="JG1132" t="str">
        <f t="shared" ca="1" si="602"/>
        <v/>
      </c>
      <c r="JH1132" t="str">
        <f t="shared" ca="1" si="603"/>
        <v/>
      </c>
      <c r="JI1132" t="str">
        <f t="shared" ca="1" si="604"/>
        <v/>
      </c>
    </row>
    <row r="1133" spans="264:269" x14ac:dyDescent="0.2">
      <c r="JD1133">
        <f t="shared" si="599"/>
        <v>0</v>
      </c>
      <c r="JE1133">
        <f t="shared" si="600"/>
        <v>0</v>
      </c>
      <c r="JF1133" t="str">
        <f t="shared" ca="1" si="601"/>
        <v/>
      </c>
      <c r="JG1133" t="str">
        <f t="shared" ca="1" si="602"/>
        <v/>
      </c>
      <c r="JH1133" t="str">
        <f t="shared" ca="1" si="603"/>
        <v/>
      </c>
      <c r="JI1133" t="str">
        <f t="shared" ca="1" si="604"/>
        <v/>
      </c>
    </row>
    <row r="1134" spans="264:269" x14ac:dyDescent="0.2">
      <c r="JD1134">
        <f t="shared" si="599"/>
        <v>0</v>
      </c>
      <c r="JE1134">
        <f t="shared" si="600"/>
        <v>0</v>
      </c>
      <c r="JF1134" t="str">
        <f t="shared" ca="1" si="601"/>
        <v/>
      </c>
      <c r="JG1134" t="str">
        <f t="shared" ca="1" si="602"/>
        <v/>
      </c>
      <c r="JH1134" t="str">
        <f t="shared" ca="1" si="603"/>
        <v/>
      </c>
      <c r="JI1134" t="str">
        <f t="shared" ca="1" si="604"/>
        <v/>
      </c>
    </row>
    <row r="1135" spans="264:269" x14ac:dyDescent="0.2">
      <c r="JD1135">
        <f t="shared" si="599"/>
        <v>0</v>
      </c>
      <c r="JE1135">
        <f t="shared" si="600"/>
        <v>0</v>
      </c>
      <c r="JF1135" t="str">
        <f t="shared" ca="1" si="601"/>
        <v/>
      </c>
      <c r="JG1135" t="str">
        <f t="shared" ca="1" si="602"/>
        <v/>
      </c>
      <c r="JH1135" t="str">
        <f t="shared" ca="1" si="603"/>
        <v/>
      </c>
      <c r="JI1135" t="str">
        <f t="shared" ca="1" si="604"/>
        <v/>
      </c>
    </row>
    <row r="1136" spans="264:269" x14ac:dyDescent="0.2">
      <c r="JD1136">
        <f t="shared" si="599"/>
        <v>0</v>
      </c>
      <c r="JE1136">
        <f t="shared" si="600"/>
        <v>0</v>
      </c>
      <c r="JF1136" t="str">
        <f t="shared" ca="1" si="601"/>
        <v/>
      </c>
      <c r="JG1136" t="str">
        <f t="shared" ca="1" si="602"/>
        <v/>
      </c>
      <c r="JH1136" t="str">
        <f t="shared" ca="1" si="603"/>
        <v/>
      </c>
      <c r="JI1136" t="str">
        <f t="shared" ca="1" si="604"/>
        <v/>
      </c>
    </row>
    <row r="1137" spans="264:269" x14ac:dyDescent="0.2">
      <c r="JD1137">
        <f t="shared" si="599"/>
        <v>0</v>
      </c>
      <c r="JE1137">
        <f t="shared" si="600"/>
        <v>0</v>
      </c>
      <c r="JF1137" t="str">
        <f t="shared" ca="1" si="601"/>
        <v/>
      </c>
      <c r="JG1137" t="str">
        <f t="shared" ca="1" si="602"/>
        <v/>
      </c>
      <c r="JH1137" t="str">
        <f t="shared" ca="1" si="603"/>
        <v/>
      </c>
      <c r="JI1137" t="str">
        <f t="shared" ca="1" si="604"/>
        <v/>
      </c>
    </row>
    <row r="1138" spans="264:269" x14ac:dyDescent="0.2">
      <c r="JD1138">
        <f t="shared" si="599"/>
        <v>0</v>
      </c>
      <c r="JE1138">
        <f t="shared" si="600"/>
        <v>0</v>
      </c>
      <c r="JF1138" t="str">
        <f t="shared" ca="1" si="601"/>
        <v/>
      </c>
      <c r="JG1138" t="str">
        <f t="shared" ca="1" si="602"/>
        <v/>
      </c>
      <c r="JH1138" t="str">
        <f t="shared" ca="1" si="603"/>
        <v/>
      </c>
      <c r="JI1138" t="str">
        <f t="shared" ca="1" si="604"/>
        <v/>
      </c>
    </row>
    <row r="1139" spans="264:269" x14ac:dyDescent="0.2">
      <c r="JD1139">
        <f t="shared" si="599"/>
        <v>0</v>
      </c>
      <c r="JE1139">
        <f t="shared" si="600"/>
        <v>0</v>
      </c>
      <c r="JF1139" t="str">
        <f t="shared" ca="1" si="601"/>
        <v/>
      </c>
      <c r="JG1139" t="str">
        <f t="shared" ca="1" si="602"/>
        <v/>
      </c>
      <c r="JH1139" t="str">
        <f t="shared" ca="1" si="603"/>
        <v/>
      </c>
      <c r="JI1139" t="str">
        <f t="shared" ca="1" si="604"/>
        <v/>
      </c>
    </row>
    <row r="1140" spans="264:269" x14ac:dyDescent="0.2">
      <c r="JD1140">
        <f t="shared" si="599"/>
        <v>0</v>
      </c>
      <c r="JE1140">
        <f t="shared" si="600"/>
        <v>0</v>
      </c>
      <c r="JF1140" t="str">
        <f t="shared" ca="1" si="601"/>
        <v/>
      </c>
      <c r="JG1140" t="str">
        <f t="shared" ca="1" si="602"/>
        <v/>
      </c>
      <c r="JH1140" t="str">
        <f t="shared" ca="1" si="603"/>
        <v/>
      </c>
      <c r="JI1140" t="str">
        <f t="shared" ca="1" si="604"/>
        <v/>
      </c>
    </row>
    <row r="1141" spans="264:269" x14ac:dyDescent="0.2">
      <c r="JD1141">
        <f t="shared" si="599"/>
        <v>0</v>
      </c>
      <c r="JE1141">
        <f t="shared" si="600"/>
        <v>0</v>
      </c>
      <c r="JF1141" t="str">
        <f t="shared" ca="1" si="601"/>
        <v/>
      </c>
      <c r="JG1141" t="str">
        <f t="shared" ca="1" si="602"/>
        <v/>
      </c>
      <c r="JH1141" t="str">
        <f t="shared" ca="1" si="603"/>
        <v/>
      </c>
      <c r="JI1141" t="str">
        <f t="shared" ca="1" si="604"/>
        <v/>
      </c>
    </row>
    <row r="1142" spans="264:269" x14ac:dyDescent="0.2">
      <c r="JD1142">
        <f t="shared" si="599"/>
        <v>0</v>
      </c>
      <c r="JE1142">
        <f t="shared" si="600"/>
        <v>0</v>
      </c>
      <c r="JF1142" t="str">
        <f t="shared" ca="1" si="601"/>
        <v/>
      </c>
      <c r="JG1142" t="str">
        <f t="shared" ca="1" si="602"/>
        <v/>
      </c>
      <c r="JH1142" t="str">
        <f t="shared" ca="1" si="603"/>
        <v/>
      </c>
      <c r="JI1142" t="str">
        <f t="shared" ca="1" si="604"/>
        <v/>
      </c>
    </row>
    <row r="1143" spans="264:269" x14ac:dyDescent="0.2">
      <c r="JD1143">
        <f t="shared" si="599"/>
        <v>0</v>
      </c>
      <c r="JE1143">
        <f t="shared" si="600"/>
        <v>0</v>
      </c>
      <c r="JF1143" t="str">
        <f t="shared" ca="1" si="601"/>
        <v/>
      </c>
      <c r="JG1143" t="str">
        <f t="shared" ca="1" si="602"/>
        <v/>
      </c>
      <c r="JH1143" t="str">
        <f t="shared" ca="1" si="603"/>
        <v/>
      </c>
      <c r="JI1143" t="str">
        <f t="shared" ca="1" si="604"/>
        <v/>
      </c>
    </row>
    <row r="1144" spans="264:269" x14ac:dyDescent="0.2">
      <c r="JD1144">
        <f t="shared" si="599"/>
        <v>0</v>
      </c>
      <c r="JE1144">
        <f t="shared" si="600"/>
        <v>0</v>
      </c>
      <c r="JF1144" t="str">
        <f t="shared" ca="1" si="601"/>
        <v/>
      </c>
      <c r="JG1144" t="str">
        <f t="shared" ca="1" si="602"/>
        <v/>
      </c>
      <c r="JH1144" t="str">
        <f t="shared" ca="1" si="603"/>
        <v/>
      </c>
      <c r="JI1144" t="str">
        <f t="shared" ca="1" si="604"/>
        <v/>
      </c>
    </row>
    <row r="1145" spans="264:269" x14ac:dyDescent="0.2">
      <c r="JD1145">
        <f t="shared" si="599"/>
        <v>0</v>
      </c>
      <c r="JE1145">
        <f t="shared" si="600"/>
        <v>0</v>
      </c>
      <c r="JF1145" t="str">
        <f t="shared" ca="1" si="601"/>
        <v/>
      </c>
      <c r="JG1145" t="str">
        <f t="shared" ca="1" si="602"/>
        <v/>
      </c>
      <c r="JH1145" t="str">
        <f t="shared" ca="1" si="603"/>
        <v/>
      </c>
      <c r="JI1145" t="str">
        <f t="shared" ca="1" si="604"/>
        <v/>
      </c>
    </row>
    <row r="1146" spans="264:269" x14ac:dyDescent="0.2">
      <c r="JD1146">
        <f t="shared" si="599"/>
        <v>0</v>
      </c>
      <c r="JE1146">
        <f t="shared" si="600"/>
        <v>0</v>
      </c>
      <c r="JF1146" t="str">
        <f t="shared" ca="1" si="601"/>
        <v/>
      </c>
      <c r="JG1146" t="str">
        <f t="shared" ca="1" si="602"/>
        <v/>
      </c>
      <c r="JH1146" t="str">
        <f t="shared" ca="1" si="603"/>
        <v/>
      </c>
      <c r="JI1146" t="str">
        <f t="shared" ca="1" si="604"/>
        <v/>
      </c>
    </row>
    <row r="1147" spans="264:269" x14ac:dyDescent="0.2">
      <c r="JD1147">
        <f t="shared" si="599"/>
        <v>0</v>
      </c>
      <c r="JE1147">
        <f t="shared" si="600"/>
        <v>0</v>
      </c>
      <c r="JF1147" t="str">
        <f t="shared" ca="1" si="601"/>
        <v/>
      </c>
      <c r="JG1147" t="str">
        <f t="shared" ca="1" si="602"/>
        <v/>
      </c>
      <c r="JH1147" t="str">
        <f t="shared" ca="1" si="603"/>
        <v/>
      </c>
      <c r="JI1147" t="str">
        <f t="shared" ca="1" si="604"/>
        <v/>
      </c>
    </row>
    <row r="1148" spans="264:269" x14ac:dyDescent="0.2">
      <c r="JD1148">
        <f t="shared" si="599"/>
        <v>0</v>
      </c>
      <c r="JE1148">
        <f t="shared" si="600"/>
        <v>0</v>
      </c>
      <c r="JF1148" t="str">
        <f t="shared" ca="1" si="601"/>
        <v/>
      </c>
      <c r="JG1148" t="str">
        <f t="shared" ca="1" si="602"/>
        <v/>
      </c>
      <c r="JH1148" t="str">
        <f t="shared" ca="1" si="603"/>
        <v/>
      </c>
      <c r="JI1148" t="str">
        <f t="shared" ca="1" si="604"/>
        <v/>
      </c>
    </row>
    <row r="1149" spans="264:269" x14ac:dyDescent="0.2">
      <c r="JD1149">
        <f t="shared" si="599"/>
        <v>0</v>
      </c>
      <c r="JE1149">
        <f t="shared" si="600"/>
        <v>0</v>
      </c>
      <c r="JF1149" t="str">
        <f t="shared" ca="1" si="601"/>
        <v/>
      </c>
      <c r="JG1149" t="str">
        <f t="shared" ca="1" si="602"/>
        <v/>
      </c>
      <c r="JH1149" t="str">
        <f t="shared" ca="1" si="603"/>
        <v/>
      </c>
      <c r="JI1149" t="str">
        <f t="shared" ca="1" si="604"/>
        <v/>
      </c>
    </row>
    <row r="1150" spans="264:269" x14ac:dyDescent="0.2">
      <c r="JD1150">
        <f t="shared" si="599"/>
        <v>0</v>
      </c>
      <c r="JE1150">
        <f t="shared" si="600"/>
        <v>0</v>
      </c>
      <c r="JF1150" t="str">
        <f t="shared" ca="1" si="601"/>
        <v/>
      </c>
      <c r="JG1150" t="str">
        <f t="shared" ca="1" si="602"/>
        <v/>
      </c>
      <c r="JH1150" t="str">
        <f t="shared" ca="1" si="603"/>
        <v/>
      </c>
      <c r="JI1150" t="str">
        <f t="shared" ca="1" si="604"/>
        <v/>
      </c>
    </row>
    <row r="1151" spans="264:269" x14ac:dyDescent="0.2">
      <c r="JD1151">
        <f t="shared" si="599"/>
        <v>0</v>
      </c>
      <c r="JE1151">
        <f t="shared" si="600"/>
        <v>0</v>
      </c>
      <c r="JF1151" t="str">
        <f t="shared" ca="1" si="601"/>
        <v/>
      </c>
      <c r="JG1151" t="str">
        <f t="shared" ca="1" si="602"/>
        <v/>
      </c>
      <c r="JH1151" t="str">
        <f t="shared" ca="1" si="603"/>
        <v/>
      </c>
      <c r="JI1151" t="str">
        <f t="shared" ca="1" si="604"/>
        <v/>
      </c>
    </row>
    <row r="1152" spans="264:269" x14ac:dyDescent="0.2">
      <c r="JD1152">
        <f t="shared" si="599"/>
        <v>0</v>
      </c>
      <c r="JE1152">
        <f t="shared" si="600"/>
        <v>0</v>
      </c>
      <c r="JF1152" t="str">
        <f t="shared" ca="1" si="601"/>
        <v/>
      </c>
      <c r="JG1152" t="str">
        <f t="shared" ca="1" si="602"/>
        <v/>
      </c>
      <c r="JH1152" t="str">
        <f t="shared" ca="1" si="603"/>
        <v/>
      </c>
      <c r="JI1152" t="str">
        <f t="shared" ca="1" si="604"/>
        <v/>
      </c>
    </row>
    <row r="1153" spans="264:269" x14ac:dyDescent="0.2">
      <c r="JD1153">
        <f t="shared" si="599"/>
        <v>0</v>
      </c>
      <c r="JE1153">
        <f t="shared" si="600"/>
        <v>0</v>
      </c>
      <c r="JF1153" t="str">
        <f t="shared" ca="1" si="601"/>
        <v/>
      </c>
      <c r="JG1153" t="str">
        <f t="shared" ca="1" si="602"/>
        <v/>
      </c>
      <c r="JH1153" t="str">
        <f t="shared" ca="1" si="603"/>
        <v/>
      </c>
      <c r="JI1153" t="str">
        <f t="shared" ca="1" si="604"/>
        <v/>
      </c>
    </row>
    <row r="1154" spans="264:269" x14ac:dyDescent="0.2">
      <c r="JD1154">
        <f t="shared" si="599"/>
        <v>0</v>
      </c>
      <c r="JE1154">
        <f t="shared" si="600"/>
        <v>0</v>
      </c>
      <c r="JF1154" t="str">
        <f t="shared" ca="1" si="601"/>
        <v/>
      </c>
      <c r="JG1154" t="str">
        <f t="shared" ca="1" si="602"/>
        <v/>
      </c>
      <c r="JH1154" t="str">
        <f t="shared" ca="1" si="603"/>
        <v/>
      </c>
      <c r="JI1154" t="str">
        <f t="shared" ca="1" si="604"/>
        <v/>
      </c>
    </row>
    <row r="1155" spans="264:269" x14ac:dyDescent="0.2">
      <c r="JD1155">
        <f t="shared" si="599"/>
        <v>0</v>
      </c>
      <c r="JE1155">
        <f t="shared" si="600"/>
        <v>0</v>
      </c>
      <c r="JF1155" t="str">
        <f t="shared" ca="1" si="601"/>
        <v/>
      </c>
      <c r="JG1155" t="str">
        <f t="shared" ca="1" si="602"/>
        <v/>
      </c>
      <c r="JH1155" t="str">
        <f t="shared" ca="1" si="603"/>
        <v/>
      </c>
      <c r="JI1155" t="str">
        <f t="shared" ca="1" si="604"/>
        <v/>
      </c>
    </row>
    <row r="1156" spans="264:269" x14ac:dyDescent="0.2">
      <c r="JD1156">
        <f t="shared" si="599"/>
        <v>0</v>
      </c>
      <c r="JE1156">
        <f t="shared" si="600"/>
        <v>0</v>
      </c>
      <c r="JF1156" t="str">
        <f t="shared" ca="1" si="601"/>
        <v/>
      </c>
      <c r="JG1156" t="str">
        <f t="shared" ca="1" si="602"/>
        <v/>
      </c>
      <c r="JH1156" t="str">
        <f t="shared" ca="1" si="603"/>
        <v/>
      </c>
      <c r="JI1156" t="str">
        <f t="shared" ca="1" si="604"/>
        <v/>
      </c>
    </row>
    <row r="1157" spans="264:269" x14ac:dyDescent="0.2">
      <c r="JD1157">
        <f t="shared" si="599"/>
        <v>0</v>
      </c>
      <c r="JE1157">
        <f t="shared" si="600"/>
        <v>0</v>
      </c>
      <c r="JF1157" t="str">
        <f t="shared" ca="1" si="601"/>
        <v/>
      </c>
      <c r="JG1157" t="str">
        <f t="shared" ca="1" si="602"/>
        <v/>
      </c>
      <c r="JH1157" t="str">
        <f t="shared" ca="1" si="603"/>
        <v/>
      </c>
      <c r="JI1157" t="str">
        <f t="shared" ca="1" si="604"/>
        <v/>
      </c>
    </row>
    <row r="1158" spans="264:269" x14ac:dyDescent="0.2">
      <c r="JD1158">
        <f t="shared" si="599"/>
        <v>0</v>
      </c>
      <c r="JE1158">
        <f t="shared" si="600"/>
        <v>0</v>
      </c>
      <c r="JF1158" t="str">
        <f t="shared" ca="1" si="601"/>
        <v/>
      </c>
      <c r="JG1158" t="str">
        <f t="shared" ca="1" si="602"/>
        <v/>
      </c>
      <c r="JH1158" t="str">
        <f t="shared" ca="1" si="603"/>
        <v/>
      </c>
      <c r="JI1158" t="str">
        <f t="shared" ca="1" si="604"/>
        <v/>
      </c>
    </row>
    <row r="1159" spans="264:269" x14ac:dyDescent="0.2">
      <c r="JD1159">
        <f t="shared" si="599"/>
        <v>0</v>
      </c>
      <c r="JE1159">
        <f t="shared" si="600"/>
        <v>0</v>
      </c>
      <c r="JF1159" t="str">
        <f t="shared" ca="1" si="601"/>
        <v/>
      </c>
      <c r="JG1159" t="str">
        <f t="shared" ca="1" si="602"/>
        <v/>
      </c>
      <c r="JH1159" t="str">
        <f t="shared" ca="1" si="603"/>
        <v/>
      </c>
      <c r="JI1159" t="str">
        <f t="shared" ca="1" si="604"/>
        <v/>
      </c>
    </row>
    <row r="1160" spans="264:269" x14ac:dyDescent="0.2">
      <c r="JD1160">
        <f t="shared" si="599"/>
        <v>0</v>
      </c>
      <c r="JE1160">
        <f t="shared" si="600"/>
        <v>0</v>
      </c>
      <c r="JF1160" t="str">
        <f t="shared" ca="1" si="601"/>
        <v/>
      </c>
      <c r="JG1160" t="str">
        <f t="shared" ca="1" si="602"/>
        <v/>
      </c>
      <c r="JH1160" t="str">
        <f t="shared" ca="1" si="603"/>
        <v/>
      </c>
      <c r="JI1160" t="str">
        <f t="shared" ca="1" si="604"/>
        <v/>
      </c>
    </row>
    <row r="1161" spans="264:269" x14ac:dyDescent="0.2">
      <c r="JD1161">
        <f t="shared" si="599"/>
        <v>0</v>
      </c>
      <c r="JE1161">
        <f t="shared" si="600"/>
        <v>0</v>
      </c>
      <c r="JF1161" t="str">
        <f t="shared" ca="1" si="601"/>
        <v/>
      </c>
      <c r="JG1161" t="str">
        <f t="shared" ca="1" si="602"/>
        <v/>
      </c>
      <c r="JH1161" t="str">
        <f t="shared" ca="1" si="603"/>
        <v/>
      </c>
      <c r="JI1161" t="str">
        <f t="shared" ca="1" si="604"/>
        <v/>
      </c>
    </row>
    <row r="1162" spans="264:269" x14ac:dyDescent="0.2">
      <c r="JD1162">
        <f t="shared" si="599"/>
        <v>0</v>
      </c>
      <c r="JE1162">
        <f t="shared" si="600"/>
        <v>0</v>
      </c>
      <c r="JF1162" t="str">
        <f t="shared" ca="1" si="601"/>
        <v/>
      </c>
      <c r="JG1162" t="str">
        <f t="shared" ca="1" si="602"/>
        <v/>
      </c>
      <c r="JH1162" t="str">
        <f t="shared" ca="1" si="603"/>
        <v/>
      </c>
      <c r="JI1162" t="str">
        <f t="shared" ca="1" si="604"/>
        <v/>
      </c>
    </row>
    <row r="1163" spans="264:269" x14ac:dyDescent="0.2">
      <c r="JD1163">
        <f t="shared" si="599"/>
        <v>0</v>
      </c>
      <c r="JE1163">
        <f t="shared" si="600"/>
        <v>0</v>
      </c>
      <c r="JF1163" t="str">
        <f t="shared" ca="1" si="601"/>
        <v/>
      </c>
      <c r="JG1163" t="str">
        <f t="shared" ca="1" si="602"/>
        <v/>
      </c>
      <c r="JH1163" t="str">
        <f t="shared" ca="1" si="603"/>
        <v/>
      </c>
      <c r="JI1163" t="str">
        <f t="shared" ca="1" si="604"/>
        <v/>
      </c>
    </row>
    <row r="1164" spans="264:269" x14ac:dyDescent="0.2">
      <c r="JD1164">
        <f t="shared" si="599"/>
        <v>0</v>
      </c>
      <c r="JE1164">
        <f t="shared" si="600"/>
        <v>0</v>
      </c>
      <c r="JF1164" t="str">
        <f t="shared" ca="1" si="601"/>
        <v/>
      </c>
      <c r="JG1164" t="str">
        <f t="shared" ca="1" si="602"/>
        <v/>
      </c>
      <c r="JH1164" t="str">
        <f t="shared" ca="1" si="603"/>
        <v/>
      </c>
      <c r="JI1164" t="str">
        <f t="shared" ca="1" si="604"/>
        <v/>
      </c>
    </row>
    <row r="1165" spans="264:269" x14ac:dyDescent="0.2">
      <c r="JD1165">
        <f t="shared" si="599"/>
        <v>0</v>
      </c>
      <c r="JE1165">
        <f t="shared" si="600"/>
        <v>0</v>
      </c>
      <c r="JF1165" t="str">
        <f t="shared" ca="1" si="601"/>
        <v/>
      </c>
      <c r="JG1165" t="str">
        <f t="shared" ca="1" si="602"/>
        <v/>
      </c>
      <c r="JH1165" t="str">
        <f t="shared" ca="1" si="603"/>
        <v/>
      </c>
      <c r="JI1165" t="str">
        <f t="shared" ca="1" si="604"/>
        <v/>
      </c>
    </row>
    <row r="1166" spans="264:269" x14ac:dyDescent="0.2">
      <c r="JD1166">
        <f t="shared" si="599"/>
        <v>0</v>
      </c>
      <c r="JE1166">
        <f t="shared" si="600"/>
        <v>0</v>
      </c>
      <c r="JF1166" t="str">
        <f t="shared" ca="1" si="601"/>
        <v/>
      </c>
      <c r="JG1166" t="str">
        <f t="shared" ca="1" si="602"/>
        <v/>
      </c>
      <c r="JH1166" t="str">
        <f t="shared" ca="1" si="603"/>
        <v/>
      </c>
      <c r="JI1166" t="str">
        <f t="shared" ca="1" si="604"/>
        <v/>
      </c>
    </row>
    <row r="1167" spans="264:269" x14ac:dyDescent="0.2">
      <c r="JD1167">
        <f t="shared" si="599"/>
        <v>0</v>
      </c>
      <c r="JE1167">
        <f t="shared" si="600"/>
        <v>0</v>
      </c>
      <c r="JF1167" t="str">
        <f t="shared" ca="1" si="601"/>
        <v/>
      </c>
      <c r="JG1167" t="str">
        <f t="shared" ca="1" si="602"/>
        <v/>
      </c>
      <c r="JH1167" t="str">
        <f t="shared" ca="1" si="603"/>
        <v/>
      </c>
      <c r="JI1167" t="str">
        <f t="shared" ca="1" si="604"/>
        <v/>
      </c>
    </row>
    <row r="1168" spans="264:269" x14ac:dyDescent="0.2">
      <c r="JD1168">
        <f t="shared" si="599"/>
        <v>0</v>
      </c>
      <c r="JE1168">
        <f t="shared" si="600"/>
        <v>0</v>
      </c>
      <c r="JF1168" t="str">
        <f t="shared" ca="1" si="601"/>
        <v/>
      </c>
      <c r="JG1168" t="str">
        <f t="shared" ca="1" si="602"/>
        <v/>
      </c>
      <c r="JH1168" t="str">
        <f t="shared" ca="1" si="603"/>
        <v/>
      </c>
      <c r="JI1168" t="str">
        <f t="shared" ca="1" si="604"/>
        <v/>
      </c>
    </row>
    <row r="1169" spans="264:269" x14ac:dyDescent="0.2">
      <c r="JD1169">
        <f t="shared" si="599"/>
        <v>0</v>
      </c>
      <c r="JE1169">
        <f t="shared" si="600"/>
        <v>0</v>
      </c>
      <c r="JF1169" t="str">
        <f t="shared" ca="1" si="601"/>
        <v/>
      </c>
      <c r="JG1169" t="str">
        <f t="shared" ca="1" si="602"/>
        <v/>
      </c>
      <c r="JH1169" t="str">
        <f t="shared" ca="1" si="603"/>
        <v/>
      </c>
      <c r="JI1169" t="str">
        <f t="shared" ca="1" si="604"/>
        <v/>
      </c>
    </row>
    <row r="1170" spans="264:269" x14ac:dyDescent="0.2">
      <c r="JD1170">
        <f t="shared" si="599"/>
        <v>0</v>
      </c>
      <c r="JE1170">
        <f t="shared" si="600"/>
        <v>0</v>
      </c>
      <c r="JF1170" t="str">
        <f t="shared" ca="1" si="601"/>
        <v/>
      </c>
      <c r="JG1170" t="str">
        <f t="shared" ca="1" si="602"/>
        <v/>
      </c>
      <c r="JH1170" t="str">
        <f t="shared" ca="1" si="603"/>
        <v/>
      </c>
      <c r="JI1170" t="str">
        <f t="shared" ca="1" si="604"/>
        <v/>
      </c>
    </row>
    <row r="1171" spans="264:269" x14ac:dyDescent="0.2">
      <c r="JD1171">
        <f t="shared" si="599"/>
        <v>0</v>
      </c>
      <c r="JE1171">
        <f t="shared" si="600"/>
        <v>0</v>
      </c>
      <c r="JF1171" t="str">
        <f t="shared" ca="1" si="601"/>
        <v/>
      </c>
      <c r="JG1171" t="str">
        <f t="shared" ca="1" si="602"/>
        <v/>
      </c>
      <c r="JH1171" t="str">
        <f t="shared" ca="1" si="603"/>
        <v/>
      </c>
      <c r="JI1171" t="str">
        <f t="shared" ca="1" si="604"/>
        <v/>
      </c>
    </row>
    <row r="1172" spans="264:269" x14ac:dyDescent="0.2">
      <c r="JD1172">
        <f t="shared" si="599"/>
        <v>0</v>
      </c>
      <c r="JE1172">
        <f t="shared" si="600"/>
        <v>0</v>
      </c>
      <c r="JF1172" t="str">
        <f t="shared" ca="1" si="601"/>
        <v/>
      </c>
      <c r="JG1172" t="str">
        <f t="shared" ca="1" si="602"/>
        <v/>
      </c>
      <c r="JH1172" t="str">
        <f t="shared" ca="1" si="603"/>
        <v/>
      </c>
      <c r="JI1172" t="str">
        <f t="shared" ca="1" si="604"/>
        <v/>
      </c>
    </row>
    <row r="1173" spans="264:269" x14ac:dyDescent="0.2">
      <c r="JD1173">
        <f t="shared" si="599"/>
        <v>0</v>
      </c>
      <c r="JE1173">
        <f t="shared" si="600"/>
        <v>0</v>
      </c>
      <c r="JF1173" t="str">
        <f t="shared" ca="1" si="601"/>
        <v/>
      </c>
      <c r="JG1173" t="str">
        <f t="shared" ca="1" si="602"/>
        <v/>
      </c>
      <c r="JH1173" t="str">
        <f t="shared" ca="1" si="603"/>
        <v/>
      </c>
      <c r="JI1173" t="str">
        <f t="shared" ca="1" si="604"/>
        <v/>
      </c>
    </row>
    <row r="1174" spans="264:269" x14ac:dyDescent="0.2">
      <c r="JD1174">
        <f t="shared" si="599"/>
        <v>0</v>
      </c>
      <c r="JE1174">
        <f t="shared" si="600"/>
        <v>0</v>
      </c>
      <c r="JF1174" t="str">
        <f t="shared" ca="1" si="601"/>
        <v/>
      </c>
      <c r="JG1174" t="str">
        <f t="shared" ca="1" si="602"/>
        <v/>
      </c>
      <c r="JH1174" t="str">
        <f t="shared" ca="1" si="603"/>
        <v/>
      </c>
      <c r="JI1174" t="str">
        <f t="shared" ca="1" si="604"/>
        <v/>
      </c>
    </row>
    <row r="1175" spans="264:269" x14ac:dyDescent="0.2">
      <c r="JD1175">
        <f t="shared" si="599"/>
        <v>0</v>
      </c>
      <c r="JE1175">
        <f t="shared" si="600"/>
        <v>0</v>
      </c>
      <c r="JF1175" t="str">
        <f t="shared" ca="1" si="601"/>
        <v/>
      </c>
      <c r="JG1175" t="str">
        <f t="shared" ca="1" si="602"/>
        <v/>
      </c>
      <c r="JH1175" t="str">
        <f t="shared" ca="1" si="603"/>
        <v/>
      </c>
      <c r="JI1175" t="str">
        <f t="shared" ca="1" si="604"/>
        <v/>
      </c>
    </row>
    <row r="1176" spans="264:269" x14ac:dyDescent="0.2">
      <c r="JD1176">
        <f t="shared" si="599"/>
        <v>0</v>
      </c>
      <c r="JE1176">
        <f t="shared" si="600"/>
        <v>0</v>
      </c>
      <c r="JF1176" t="str">
        <f t="shared" ca="1" si="601"/>
        <v/>
      </c>
      <c r="JG1176" t="str">
        <f t="shared" ca="1" si="602"/>
        <v/>
      </c>
      <c r="JH1176" t="str">
        <f t="shared" ca="1" si="603"/>
        <v/>
      </c>
      <c r="JI1176" t="str">
        <f t="shared" ca="1" si="604"/>
        <v/>
      </c>
    </row>
    <row r="1177" spans="264:269" x14ac:dyDescent="0.2">
      <c r="JD1177">
        <f t="shared" si="599"/>
        <v>0</v>
      </c>
      <c r="JE1177">
        <f t="shared" si="600"/>
        <v>0</v>
      </c>
      <c r="JF1177" t="str">
        <f t="shared" ca="1" si="601"/>
        <v/>
      </c>
      <c r="JG1177" t="str">
        <f t="shared" ca="1" si="602"/>
        <v/>
      </c>
      <c r="JH1177" t="str">
        <f t="shared" ca="1" si="603"/>
        <v/>
      </c>
      <c r="JI1177" t="str">
        <f t="shared" ca="1" si="604"/>
        <v/>
      </c>
    </row>
    <row r="1178" spans="264:269" x14ac:dyDescent="0.2">
      <c r="JD1178">
        <f t="shared" si="599"/>
        <v>0</v>
      </c>
      <c r="JE1178">
        <f t="shared" si="600"/>
        <v>0</v>
      </c>
      <c r="JF1178" t="str">
        <f t="shared" ca="1" si="601"/>
        <v/>
      </c>
      <c r="JG1178" t="str">
        <f t="shared" ca="1" si="602"/>
        <v/>
      </c>
      <c r="JH1178" t="str">
        <f t="shared" ca="1" si="603"/>
        <v/>
      </c>
      <c r="JI1178" t="str">
        <f t="shared" ca="1" si="604"/>
        <v/>
      </c>
    </row>
    <row r="1179" spans="264:269" x14ac:dyDescent="0.2">
      <c r="JD1179">
        <f t="shared" si="599"/>
        <v>0</v>
      </c>
      <c r="JE1179">
        <f t="shared" si="600"/>
        <v>0</v>
      </c>
      <c r="JF1179" t="str">
        <f t="shared" ca="1" si="601"/>
        <v/>
      </c>
      <c r="JG1179" t="str">
        <f t="shared" ca="1" si="602"/>
        <v/>
      </c>
      <c r="JH1179" t="str">
        <f t="shared" ca="1" si="603"/>
        <v/>
      </c>
      <c r="JI1179" t="str">
        <f t="shared" ca="1" si="604"/>
        <v/>
      </c>
    </row>
    <row r="1180" spans="264:269" x14ac:dyDescent="0.2">
      <c r="JD1180">
        <f t="shared" ref="JD1180:JD1243" si="605">IF(JD1179&lt;&gt;0,JD1179-1,0)</f>
        <v>0</v>
      </c>
      <c r="JE1180">
        <f t="shared" ref="JE1180:JE1243" si="606">IF(JD1180&lt;&gt;0,JE1179+1,0)</f>
        <v>0</v>
      </c>
      <c r="JF1180" t="str">
        <f t="shared" ref="JF1180:JF1243" ca="1" si="607">IF(ScenarioType&lt;&gt;"ALL",IF(ISERROR(IF(INDIRECT("SCENARIOMETA!B"&amp;JE1180)=ScenarioType,INDIRECT("SCENARIOMETA!A"&amp;JE1180)," ")),"",IF(INDIRECT("SCENARIOMETA!B"&amp;JE1180)=ScenarioType,INDIRECT("SCENARIOMETA!A"&amp;JE1180)," ")),IF(JD1180&lt;&gt;0,INDIRECT("SCENARIOMETA!A"&amp;JE1180),""))</f>
        <v/>
      </c>
      <c r="JG1180" t="str">
        <f t="shared" ref="JG1180:JG1243" ca="1" si="608">IF(ScenarioType&lt;&gt;"ALL",IF(ISERROR(IF(INDIRECT("SCENARIOMETA!B"&amp;JE1180)=ScenarioType,INDIRECT("SCENARIOMETA!B"&amp;JE1180)," ")),"",IF(INDIRECT("SCENARIOMETA!B"&amp;JE1180)=ScenarioType,INDIRECT("SCENARIOMETA!B"&amp;JE1180)," ")),IF(JD1180&lt;&gt;0,INDIRECT("SCENARIOMETA!B"&amp;JE1180),""))</f>
        <v/>
      </c>
      <c r="JH1180" t="str">
        <f t="shared" ref="JH1180:JH1243" ca="1" si="609">IF(ScenarioType&lt;&gt;"ALL",IF(ISERROR(IF(INDIRECT("SCENARIOMETA!B"&amp;JE1180)=ScenarioType,INDIRECT("SCENARIOMETA!H"&amp;JE1180)," ")),"",IF(INDIRECT("SCENARIOMETA!B"&amp;JE1180)=ScenarioType,INDIRECT("SCENARIOMETA!H"&amp;JE1180)," ")+14),IF(JD1180&lt;&gt;0,INDIRECT("SCENARIOMETA!H"&amp;JE1180)+14,""))</f>
        <v/>
      </c>
      <c r="JI1180" t="str">
        <f t="shared" ref="JI1180:JI1243" ca="1" si="610">IF(ScenarioType&lt;&gt;"ALL",IF(ISERROR(IF(INDIRECT("SCENARIOMETA!B"&amp;JE1180)=ScenarioType,INDIRECT("SCENARIOMETA!E"&amp;JE1180)," ")),"",IF(INDIRECT("SCENARIOMETA!B"&amp;JE1180)=ScenarioType,INDIRECT("SCENARIOMETA!E"&amp;JE1180)," ")+14),IF(JD1180&lt;&gt;0,INDIRECT("SCENARIOMETA!E"&amp;JE1180)+14,""))</f>
        <v/>
      </c>
    </row>
    <row r="1181" spans="264:269" x14ac:dyDescent="0.2">
      <c r="JD1181">
        <f t="shared" si="605"/>
        <v>0</v>
      </c>
      <c r="JE1181">
        <f t="shared" si="606"/>
        <v>0</v>
      </c>
      <c r="JF1181" t="str">
        <f t="shared" ca="1" si="607"/>
        <v/>
      </c>
      <c r="JG1181" t="str">
        <f t="shared" ca="1" si="608"/>
        <v/>
      </c>
      <c r="JH1181" t="str">
        <f t="shared" ca="1" si="609"/>
        <v/>
      </c>
      <c r="JI1181" t="str">
        <f t="shared" ca="1" si="610"/>
        <v/>
      </c>
    </row>
    <row r="1182" spans="264:269" x14ac:dyDescent="0.2">
      <c r="JD1182">
        <f t="shared" si="605"/>
        <v>0</v>
      </c>
      <c r="JE1182">
        <f t="shared" si="606"/>
        <v>0</v>
      </c>
      <c r="JF1182" t="str">
        <f t="shared" ca="1" si="607"/>
        <v/>
      </c>
      <c r="JG1182" t="str">
        <f t="shared" ca="1" si="608"/>
        <v/>
      </c>
      <c r="JH1182" t="str">
        <f t="shared" ca="1" si="609"/>
        <v/>
      </c>
      <c r="JI1182" t="str">
        <f t="shared" ca="1" si="610"/>
        <v/>
      </c>
    </row>
    <row r="1183" spans="264:269" x14ac:dyDescent="0.2">
      <c r="JD1183">
        <f t="shared" si="605"/>
        <v>0</v>
      </c>
      <c r="JE1183">
        <f t="shared" si="606"/>
        <v>0</v>
      </c>
      <c r="JF1183" t="str">
        <f t="shared" ca="1" si="607"/>
        <v/>
      </c>
      <c r="JG1183" t="str">
        <f t="shared" ca="1" si="608"/>
        <v/>
      </c>
      <c r="JH1183" t="str">
        <f t="shared" ca="1" si="609"/>
        <v/>
      </c>
      <c r="JI1183" t="str">
        <f t="shared" ca="1" si="610"/>
        <v/>
      </c>
    </row>
    <row r="1184" spans="264:269" x14ac:dyDescent="0.2">
      <c r="JD1184">
        <f t="shared" si="605"/>
        <v>0</v>
      </c>
      <c r="JE1184">
        <f t="shared" si="606"/>
        <v>0</v>
      </c>
      <c r="JF1184" t="str">
        <f t="shared" ca="1" si="607"/>
        <v/>
      </c>
      <c r="JG1184" t="str">
        <f t="shared" ca="1" si="608"/>
        <v/>
      </c>
      <c r="JH1184" t="str">
        <f t="shared" ca="1" si="609"/>
        <v/>
      </c>
      <c r="JI1184" t="str">
        <f t="shared" ca="1" si="610"/>
        <v/>
      </c>
    </row>
    <row r="1185" spans="264:269" x14ac:dyDescent="0.2">
      <c r="JD1185">
        <f t="shared" si="605"/>
        <v>0</v>
      </c>
      <c r="JE1185">
        <f t="shared" si="606"/>
        <v>0</v>
      </c>
      <c r="JF1185" t="str">
        <f t="shared" ca="1" si="607"/>
        <v/>
      </c>
      <c r="JG1185" t="str">
        <f t="shared" ca="1" si="608"/>
        <v/>
      </c>
      <c r="JH1185" t="str">
        <f t="shared" ca="1" si="609"/>
        <v/>
      </c>
      <c r="JI1185" t="str">
        <f t="shared" ca="1" si="610"/>
        <v/>
      </c>
    </row>
    <row r="1186" spans="264:269" x14ac:dyDescent="0.2">
      <c r="JD1186">
        <f t="shared" si="605"/>
        <v>0</v>
      </c>
      <c r="JE1186">
        <f t="shared" si="606"/>
        <v>0</v>
      </c>
      <c r="JF1186" t="str">
        <f t="shared" ca="1" si="607"/>
        <v/>
      </c>
      <c r="JG1186" t="str">
        <f t="shared" ca="1" si="608"/>
        <v/>
      </c>
      <c r="JH1186" t="str">
        <f t="shared" ca="1" si="609"/>
        <v/>
      </c>
      <c r="JI1186" t="str">
        <f t="shared" ca="1" si="610"/>
        <v/>
      </c>
    </row>
    <row r="1187" spans="264:269" x14ac:dyDescent="0.2">
      <c r="JD1187">
        <f t="shared" si="605"/>
        <v>0</v>
      </c>
      <c r="JE1187">
        <f t="shared" si="606"/>
        <v>0</v>
      </c>
      <c r="JF1187" t="str">
        <f t="shared" ca="1" si="607"/>
        <v/>
      </c>
      <c r="JG1187" t="str">
        <f t="shared" ca="1" si="608"/>
        <v/>
      </c>
      <c r="JH1187" t="str">
        <f t="shared" ca="1" si="609"/>
        <v/>
      </c>
      <c r="JI1187" t="str">
        <f t="shared" ca="1" si="610"/>
        <v/>
      </c>
    </row>
    <row r="1188" spans="264:269" x14ac:dyDescent="0.2">
      <c r="JD1188">
        <f t="shared" si="605"/>
        <v>0</v>
      </c>
      <c r="JE1188">
        <f t="shared" si="606"/>
        <v>0</v>
      </c>
      <c r="JF1188" t="str">
        <f t="shared" ca="1" si="607"/>
        <v/>
      </c>
      <c r="JG1188" t="str">
        <f t="shared" ca="1" si="608"/>
        <v/>
      </c>
      <c r="JH1188" t="str">
        <f t="shared" ca="1" si="609"/>
        <v/>
      </c>
      <c r="JI1188" t="str">
        <f t="shared" ca="1" si="610"/>
        <v/>
      </c>
    </row>
    <row r="1189" spans="264:269" x14ac:dyDescent="0.2">
      <c r="JD1189">
        <f t="shared" si="605"/>
        <v>0</v>
      </c>
      <c r="JE1189">
        <f t="shared" si="606"/>
        <v>0</v>
      </c>
      <c r="JF1189" t="str">
        <f t="shared" ca="1" si="607"/>
        <v/>
      </c>
      <c r="JG1189" t="str">
        <f t="shared" ca="1" si="608"/>
        <v/>
      </c>
      <c r="JH1189" t="str">
        <f t="shared" ca="1" si="609"/>
        <v/>
      </c>
      <c r="JI1189" t="str">
        <f t="shared" ca="1" si="610"/>
        <v/>
      </c>
    </row>
    <row r="1190" spans="264:269" x14ac:dyDescent="0.2">
      <c r="JD1190">
        <f t="shared" si="605"/>
        <v>0</v>
      </c>
      <c r="JE1190">
        <f t="shared" si="606"/>
        <v>0</v>
      </c>
      <c r="JF1190" t="str">
        <f t="shared" ca="1" si="607"/>
        <v/>
      </c>
      <c r="JG1190" t="str">
        <f t="shared" ca="1" si="608"/>
        <v/>
      </c>
      <c r="JH1190" t="str">
        <f t="shared" ca="1" si="609"/>
        <v/>
      </c>
      <c r="JI1190" t="str">
        <f t="shared" ca="1" si="610"/>
        <v/>
      </c>
    </row>
    <row r="1191" spans="264:269" x14ac:dyDescent="0.2">
      <c r="JD1191">
        <f t="shared" si="605"/>
        <v>0</v>
      </c>
      <c r="JE1191">
        <f t="shared" si="606"/>
        <v>0</v>
      </c>
      <c r="JF1191" t="str">
        <f t="shared" ca="1" si="607"/>
        <v/>
      </c>
      <c r="JG1191" t="str">
        <f t="shared" ca="1" si="608"/>
        <v/>
      </c>
      <c r="JH1191" t="str">
        <f t="shared" ca="1" si="609"/>
        <v/>
      </c>
      <c r="JI1191" t="str">
        <f t="shared" ca="1" si="610"/>
        <v/>
      </c>
    </row>
    <row r="1192" spans="264:269" x14ac:dyDescent="0.2">
      <c r="JD1192">
        <f t="shared" si="605"/>
        <v>0</v>
      </c>
      <c r="JE1192">
        <f t="shared" si="606"/>
        <v>0</v>
      </c>
      <c r="JF1192" t="str">
        <f t="shared" ca="1" si="607"/>
        <v/>
      </c>
      <c r="JG1192" t="str">
        <f t="shared" ca="1" si="608"/>
        <v/>
      </c>
      <c r="JH1192" t="str">
        <f t="shared" ca="1" si="609"/>
        <v/>
      </c>
      <c r="JI1192" t="str">
        <f t="shared" ca="1" si="610"/>
        <v/>
      </c>
    </row>
    <row r="1193" spans="264:269" x14ac:dyDescent="0.2">
      <c r="JD1193">
        <f t="shared" si="605"/>
        <v>0</v>
      </c>
      <c r="JE1193">
        <f t="shared" si="606"/>
        <v>0</v>
      </c>
      <c r="JF1193" t="str">
        <f t="shared" ca="1" si="607"/>
        <v/>
      </c>
      <c r="JG1193" t="str">
        <f t="shared" ca="1" si="608"/>
        <v/>
      </c>
      <c r="JH1193" t="str">
        <f t="shared" ca="1" si="609"/>
        <v/>
      </c>
      <c r="JI1193" t="str">
        <f t="shared" ca="1" si="610"/>
        <v/>
      </c>
    </row>
    <row r="1194" spans="264:269" x14ac:dyDescent="0.2">
      <c r="JD1194">
        <f t="shared" si="605"/>
        <v>0</v>
      </c>
      <c r="JE1194">
        <f t="shared" si="606"/>
        <v>0</v>
      </c>
      <c r="JF1194" t="str">
        <f t="shared" ca="1" si="607"/>
        <v/>
      </c>
      <c r="JG1194" t="str">
        <f t="shared" ca="1" si="608"/>
        <v/>
      </c>
      <c r="JH1194" t="str">
        <f t="shared" ca="1" si="609"/>
        <v/>
      </c>
      <c r="JI1194" t="str">
        <f t="shared" ca="1" si="610"/>
        <v/>
      </c>
    </row>
    <row r="1195" spans="264:269" x14ac:dyDescent="0.2">
      <c r="JD1195">
        <f t="shared" si="605"/>
        <v>0</v>
      </c>
      <c r="JE1195">
        <f t="shared" si="606"/>
        <v>0</v>
      </c>
      <c r="JF1195" t="str">
        <f t="shared" ca="1" si="607"/>
        <v/>
      </c>
      <c r="JG1195" t="str">
        <f t="shared" ca="1" si="608"/>
        <v/>
      </c>
      <c r="JH1195" t="str">
        <f t="shared" ca="1" si="609"/>
        <v/>
      </c>
      <c r="JI1195" t="str">
        <f t="shared" ca="1" si="610"/>
        <v/>
      </c>
    </row>
    <row r="1196" spans="264:269" x14ac:dyDescent="0.2">
      <c r="JD1196">
        <f t="shared" si="605"/>
        <v>0</v>
      </c>
      <c r="JE1196">
        <f t="shared" si="606"/>
        <v>0</v>
      </c>
      <c r="JF1196" t="str">
        <f t="shared" ca="1" si="607"/>
        <v/>
      </c>
      <c r="JG1196" t="str">
        <f t="shared" ca="1" si="608"/>
        <v/>
      </c>
      <c r="JH1196" t="str">
        <f t="shared" ca="1" si="609"/>
        <v/>
      </c>
      <c r="JI1196" t="str">
        <f t="shared" ca="1" si="610"/>
        <v/>
      </c>
    </row>
    <row r="1197" spans="264:269" x14ac:dyDescent="0.2">
      <c r="JD1197">
        <f t="shared" si="605"/>
        <v>0</v>
      </c>
      <c r="JE1197">
        <f t="shared" si="606"/>
        <v>0</v>
      </c>
      <c r="JF1197" t="str">
        <f t="shared" ca="1" si="607"/>
        <v/>
      </c>
      <c r="JG1197" t="str">
        <f t="shared" ca="1" si="608"/>
        <v/>
      </c>
      <c r="JH1197" t="str">
        <f t="shared" ca="1" si="609"/>
        <v/>
      </c>
      <c r="JI1197" t="str">
        <f t="shared" ca="1" si="610"/>
        <v/>
      </c>
    </row>
    <row r="1198" spans="264:269" x14ac:dyDescent="0.2">
      <c r="JD1198">
        <f t="shared" si="605"/>
        <v>0</v>
      </c>
      <c r="JE1198">
        <f t="shared" si="606"/>
        <v>0</v>
      </c>
      <c r="JF1198" t="str">
        <f t="shared" ca="1" si="607"/>
        <v/>
      </c>
      <c r="JG1198" t="str">
        <f t="shared" ca="1" si="608"/>
        <v/>
      </c>
      <c r="JH1198" t="str">
        <f t="shared" ca="1" si="609"/>
        <v/>
      </c>
      <c r="JI1198" t="str">
        <f t="shared" ca="1" si="610"/>
        <v/>
      </c>
    </row>
    <row r="1199" spans="264:269" x14ac:dyDescent="0.2">
      <c r="JD1199">
        <f t="shared" si="605"/>
        <v>0</v>
      </c>
      <c r="JE1199">
        <f t="shared" si="606"/>
        <v>0</v>
      </c>
      <c r="JF1199" t="str">
        <f t="shared" ca="1" si="607"/>
        <v/>
      </c>
      <c r="JG1199" t="str">
        <f t="shared" ca="1" si="608"/>
        <v/>
      </c>
      <c r="JH1199" t="str">
        <f t="shared" ca="1" si="609"/>
        <v/>
      </c>
      <c r="JI1199" t="str">
        <f t="shared" ca="1" si="610"/>
        <v/>
      </c>
    </row>
    <row r="1200" spans="264:269" x14ac:dyDescent="0.2">
      <c r="JD1200">
        <f t="shared" si="605"/>
        <v>0</v>
      </c>
      <c r="JE1200">
        <f t="shared" si="606"/>
        <v>0</v>
      </c>
      <c r="JF1200" t="str">
        <f t="shared" ca="1" si="607"/>
        <v/>
      </c>
      <c r="JG1200" t="str">
        <f t="shared" ca="1" si="608"/>
        <v/>
      </c>
      <c r="JH1200" t="str">
        <f t="shared" ca="1" si="609"/>
        <v/>
      </c>
      <c r="JI1200" t="str">
        <f t="shared" ca="1" si="610"/>
        <v/>
      </c>
    </row>
    <row r="1201" spans="264:269" x14ac:dyDescent="0.2">
      <c r="JD1201">
        <f t="shared" si="605"/>
        <v>0</v>
      </c>
      <c r="JE1201">
        <f t="shared" si="606"/>
        <v>0</v>
      </c>
      <c r="JF1201" t="str">
        <f t="shared" ca="1" si="607"/>
        <v/>
      </c>
      <c r="JG1201" t="str">
        <f t="shared" ca="1" si="608"/>
        <v/>
      </c>
      <c r="JH1201" t="str">
        <f t="shared" ca="1" si="609"/>
        <v/>
      </c>
      <c r="JI1201" t="str">
        <f t="shared" ca="1" si="610"/>
        <v/>
      </c>
    </row>
    <row r="1202" spans="264:269" x14ac:dyDescent="0.2">
      <c r="JD1202">
        <f t="shared" si="605"/>
        <v>0</v>
      </c>
      <c r="JE1202">
        <f t="shared" si="606"/>
        <v>0</v>
      </c>
      <c r="JF1202" t="str">
        <f t="shared" ca="1" si="607"/>
        <v/>
      </c>
      <c r="JG1202" t="str">
        <f t="shared" ca="1" si="608"/>
        <v/>
      </c>
      <c r="JH1202" t="str">
        <f t="shared" ca="1" si="609"/>
        <v/>
      </c>
      <c r="JI1202" t="str">
        <f t="shared" ca="1" si="610"/>
        <v/>
      </c>
    </row>
    <row r="1203" spans="264:269" x14ac:dyDescent="0.2">
      <c r="JD1203">
        <f t="shared" si="605"/>
        <v>0</v>
      </c>
      <c r="JE1203">
        <f t="shared" si="606"/>
        <v>0</v>
      </c>
      <c r="JF1203" t="str">
        <f t="shared" ca="1" si="607"/>
        <v/>
      </c>
      <c r="JG1203" t="str">
        <f t="shared" ca="1" si="608"/>
        <v/>
      </c>
      <c r="JH1203" t="str">
        <f t="shared" ca="1" si="609"/>
        <v/>
      </c>
      <c r="JI1203" t="str">
        <f t="shared" ca="1" si="610"/>
        <v/>
      </c>
    </row>
    <row r="1204" spans="264:269" x14ac:dyDescent="0.2">
      <c r="JD1204">
        <f t="shared" si="605"/>
        <v>0</v>
      </c>
      <c r="JE1204">
        <f t="shared" si="606"/>
        <v>0</v>
      </c>
      <c r="JF1204" t="str">
        <f t="shared" ca="1" si="607"/>
        <v/>
      </c>
      <c r="JG1204" t="str">
        <f t="shared" ca="1" si="608"/>
        <v/>
      </c>
      <c r="JH1204" t="str">
        <f t="shared" ca="1" si="609"/>
        <v/>
      </c>
      <c r="JI1204" t="str">
        <f t="shared" ca="1" si="610"/>
        <v/>
      </c>
    </row>
    <row r="1205" spans="264:269" x14ac:dyDescent="0.2">
      <c r="JD1205">
        <f t="shared" si="605"/>
        <v>0</v>
      </c>
      <c r="JE1205">
        <f t="shared" si="606"/>
        <v>0</v>
      </c>
      <c r="JF1205" t="str">
        <f t="shared" ca="1" si="607"/>
        <v/>
      </c>
      <c r="JG1205" t="str">
        <f t="shared" ca="1" si="608"/>
        <v/>
      </c>
      <c r="JH1205" t="str">
        <f t="shared" ca="1" si="609"/>
        <v/>
      </c>
      <c r="JI1205" t="str">
        <f t="shared" ca="1" si="610"/>
        <v/>
      </c>
    </row>
    <row r="1206" spans="264:269" x14ac:dyDescent="0.2">
      <c r="JD1206">
        <f t="shared" si="605"/>
        <v>0</v>
      </c>
      <c r="JE1206">
        <f t="shared" si="606"/>
        <v>0</v>
      </c>
      <c r="JF1206" t="str">
        <f t="shared" ca="1" si="607"/>
        <v/>
      </c>
      <c r="JG1206" t="str">
        <f t="shared" ca="1" si="608"/>
        <v/>
      </c>
      <c r="JH1206" t="str">
        <f t="shared" ca="1" si="609"/>
        <v/>
      </c>
      <c r="JI1206" t="str">
        <f t="shared" ca="1" si="610"/>
        <v/>
      </c>
    </row>
    <row r="1207" spans="264:269" x14ac:dyDescent="0.2">
      <c r="JD1207">
        <f t="shared" si="605"/>
        <v>0</v>
      </c>
      <c r="JE1207">
        <f t="shared" si="606"/>
        <v>0</v>
      </c>
      <c r="JF1207" t="str">
        <f t="shared" ca="1" si="607"/>
        <v/>
      </c>
      <c r="JG1207" t="str">
        <f t="shared" ca="1" si="608"/>
        <v/>
      </c>
      <c r="JH1207" t="str">
        <f t="shared" ca="1" si="609"/>
        <v/>
      </c>
      <c r="JI1207" t="str">
        <f t="shared" ca="1" si="610"/>
        <v/>
      </c>
    </row>
    <row r="1208" spans="264:269" x14ac:dyDescent="0.2">
      <c r="JD1208">
        <f t="shared" si="605"/>
        <v>0</v>
      </c>
      <c r="JE1208">
        <f t="shared" si="606"/>
        <v>0</v>
      </c>
      <c r="JF1208" t="str">
        <f t="shared" ca="1" si="607"/>
        <v/>
      </c>
      <c r="JG1208" t="str">
        <f t="shared" ca="1" si="608"/>
        <v/>
      </c>
      <c r="JH1208" t="str">
        <f t="shared" ca="1" si="609"/>
        <v/>
      </c>
      <c r="JI1208" t="str">
        <f t="shared" ca="1" si="610"/>
        <v/>
      </c>
    </row>
    <row r="1209" spans="264:269" x14ac:dyDescent="0.2">
      <c r="JD1209">
        <f t="shared" si="605"/>
        <v>0</v>
      </c>
      <c r="JE1209">
        <f t="shared" si="606"/>
        <v>0</v>
      </c>
      <c r="JF1209" t="str">
        <f t="shared" ca="1" si="607"/>
        <v/>
      </c>
      <c r="JG1209" t="str">
        <f t="shared" ca="1" si="608"/>
        <v/>
      </c>
      <c r="JH1209" t="str">
        <f t="shared" ca="1" si="609"/>
        <v/>
      </c>
      <c r="JI1209" t="str">
        <f t="shared" ca="1" si="610"/>
        <v/>
      </c>
    </row>
    <row r="1210" spans="264:269" x14ac:dyDescent="0.2">
      <c r="JD1210">
        <f t="shared" si="605"/>
        <v>0</v>
      </c>
      <c r="JE1210">
        <f t="shared" si="606"/>
        <v>0</v>
      </c>
      <c r="JF1210" t="str">
        <f t="shared" ca="1" si="607"/>
        <v/>
      </c>
      <c r="JG1210" t="str">
        <f t="shared" ca="1" si="608"/>
        <v/>
      </c>
      <c r="JH1210" t="str">
        <f t="shared" ca="1" si="609"/>
        <v/>
      </c>
      <c r="JI1210" t="str">
        <f t="shared" ca="1" si="610"/>
        <v/>
      </c>
    </row>
    <row r="1211" spans="264:269" x14ac:dyDescent="0.2">
      <c r="JD1211">
        <f t="shared" si="605"/>
        <v>0</v>
      </c>
      <c r="JE1211">
        <f t="shared" si="606"/>
        <v>0</v>
      </c>
      <c r="JF1211" t="str">
        <f t="shared" ca="1" si="607"/>
        <v/>
      </c>
      <c r="JG1211" t="str">
        <f t="shared" ca="1" si="608"/>
        <v/>
      </c>
      <c r="JH1211" t="str">
        <f t="shared" ca="1" si="609"/>
        <v/>
      </c>
      <c r="JI1211" t="str">
        <f t="shared" ca="1" si="610"/>
        <v/>
      </c>
    </row>
    <row r="1212" spans="264:269" x14ac:dyDescent="0.2">
      <c r="JD1212">
        <f t="shared" si="605"/>
        <v>0</v>
      </c>
      <c r="JE1212">
        <f t="shared" si="606"/>
        <v>0</v>
      </c>
      <c r="JF1212" t="str">
        <f t="shared" ca="1" si="607"/>
        <v/>
      </c>
      <c r="JG1212" t="str">
        <f t="shared" ca="1" si="608"/>
        <v/>
      </c>
      <c r="JH1212" t="str">
        <f t="shared" ca="1" si="609"/>
        <v/>
      </c>
      <c r="JI1212" t="str">
        <f t="shared" ca="1" si="610"/>
        <v/>
      </c>
    </row>
    <row r="1213" spans="264:269" x14ac:dyDescent="0.2">
      <c r="JD1213">
        <f t="shared" si="605"/>
        <v>0</v>
      </c>
      <c r="JE1213">
        <f t="shared" si="606"/>
        <v>0</v>
      </c>
      <c r="JF1213" t="str">
        <f t="shared" ca="1" si="607"/>
        <v/>
      </c>
      <c r="JG1213" t="str">
        <f t="shared" ca="1" si="608"/>
        <v/>
      </c>
      <c r="JH1213" t="str">
        <f t="shared" ca="1" si="609"/>
        <v/>
      </c>
      <c r="JI1213" t="str">
        <f t="shared" ca="1" si="610"/>
        <v/>
      </c>
    </row>
    <row r="1214" spans="264:269" x14ac:dyDescent="0.2">
      <c r="JD1214">
        <f t="shared" si="605"/>
        <v>0</v>
      </c>
      <c r="JE1214">
        <f t="shared" si="606"/>
        <v>0</v>
      </c>
      <c r="JF1214" t="str">
        <f t="shared" ca="1" si="607"/>
        <v/>
      </c>
      <c r="JG1214" t="str">
        <f t="shared" ca="1" si="608"/>
        <v/>
      </c>
      <c r="JH1214" t="str">
        <f t="shared" ca="1" si="609"/>
        <v/>
      </c>
      <c r="JI1214" t="str">
        <f t="shared" ca="1" si="610"/>
        <v/>
      </c>
    </row>
    <row r="1215" spans="264:269" x14ac:dyDescent="0.2">
      <c r="JD1215">
        <f t="shared" si="605"/>
        <v>0</v>
      </c>
      <c r="JE1215">
        <f t="shared" si="606"/>
        <v>0</v>
      </c>
      <c r="JF1215" t="str">
        <f t="shared" ca="1" si="607"/>
        <v/>
      </c>
      <c r="JG1215" t="str">
        <f t="shared" ca="1" si="608"/>
        <v/>
      </c>
      <c r="JH1215" t="str">
        <f t="shared" ca="1" si="609"/>
        <v/>
      </c>
      <c r="JI1215" t="str">
        <f t="shared" ca="1" si="610"/>
        <v/>
      </c>
    </row>
    <row r="1216" spans="264:269" x14ac:dyDescent="0.2">
      <c r="JD1216">
        <f t="shared" si="605"/>
        <v>0</v>
      </c>
      <c r="JE1216">
        <f t="shared" si="606"/>
        <v>0</v>
      </c>
      <c r="JF1216" t="str">
        <f t="shared" ca="1" si="607"/>
        <v/>
      </c>
      <c r="JG1216" t="str">
        <f t="shared" ca="1" si="608"/>
        <v/>
      </c>
      <c r="JH1216" t="str">
        <f t="shared" ca="1" si="609"/>
        <v/>
      </c>
      <c r="JI1216" t="str">
        <f t="shared" ca="1" si="610"/>
        <v/>
      </c>
    </row>
    <row r="1217" spans="264:269" x14ac:dyDescent="0.2">
      <c r="JD1217">
        <f t="shared" si="605"/>
        <v>0</v>
      </c>
      <c r="JE1217">
        <f t="shared" si="606"/>
        <v>0</v>
      </c>
      <c r="JF1217" t="str">
        <f t="shared" ca="1" si="607"/>
        <v/>
      </c>
      <c r="JG1217" t="str">
        <f t="shared" ca="1" si="608"/>
        <v/>
      </c>
      <c r="JH1217" t="str">
        <f t="shared" ca="1" si="609"/>
        <v/>
      </c>
      <c r="JI1217" t="str">
        <f t="shared" ca="1" si="610"/>
        <v/>
      </c>
    </row>
    <row r="1218" spans="264:269" x14ac:dyDescent="0.2">
      <c r="JD1218">
        <f t="shared" si="605"/>
        <v>0</v>
      </c>
      <c r="JE1218">
        <f t="shared" si="606"/>
        <v>0</v>
      </c>
      <c r="JF1218" t="str">
        <f t="shared" ca="1" si="607"/>
        <v/>
      </c>
      <c r="JG1218" t="str">
        <f t="shared" ca="1" si="608"/>
        <v/>
      </c>
      <c r="JH1218" t="str">
        <f t="shared" ca="1" si="609"/>
        <v/>
      </c>
      <c r="JI1218" t="str">
        <f t="shared" ca="1" si="610"/>
        <v/>
      </c>
    </row>
    <row r="1219" spans="264:269" x14ac:dyDescent="0.2">
      <c r="JD1219">
        <f t="shared" si="605"/>
        <v>0</v>
      </c>
      <c r="JE1219">
        <f t="shared" si="606"/>
        <v>0</v>
      </c>
      <c r="JF1219" t="str">
        <f t="shared" ca="1" si="607"/>
        <v/>
      </c>
      <c r="JG1219" t="str">
        <f t="shared" ca="1" si="608"/>
        <v/>
      </c>
      <c r="JH1219" t="str">
        <f t="shared" ca="1" si="609"/>
        <v/>
      </c>
      <c r="JI1219" t="str">
        <f t="shared" ca="1" si="610"/>
        <v/>
      </c>
    </row>
    <row r="1220" spans="264:269" x14ac:dyDescent="0.2">
      <c r="JD1220">
        <f t="shared" si="605"/>
        <v>0</v>
      </c>
      <c r="JE1220">
        <f t="shared" si="606"/>
        <v>0</v>
      </c>
      <c r="JF1220" t="str">
        <f t="shared" ca="1" si="607"/>
        <v/>
      </c>
      <c r="JG1220" t="str">
        <f t="shared" ca="1" si="608"/>
        <v/>
      </c>
      <c r="JH1220" t="str">
        <f t="shared" ca="1" si="609"/>
        <v/>
      </c>
      <c r="JI1220" t="str">
        <f t="shared" ca="1" si="610"/>
        <v/>
      </c>
    </row>
    <row r="1221" spans="264:269" x14ac:dyDescent="0.2">
      <c r="JD1221">
        <f t="shared" si="605"/>
        <v>0</v>
      </c>
      <c r="JE1221">
        <f t="shared" si="606"/>
        <v>0</v>
      </c>
      <c r="JF1221" t="str">
        <f t="shared" ca="1" si="607"/>
        <v/>
      </c>
      <c r="JG1221" t="str">
        <f t="shared" ca="1" si="608"/>
        <v/>
      </c>
      <c r="JH1221" t="str">
        <f t="shared" ca="1" si="609"/>
        <v/>
      </c>
      <c r="JI1221" t="str">
        <f t="shared" ca="1" si="610"/>
        <v/>
      </c>
    </row>
    <row r="1222" spans="264:269" x14ac:dyDescent="0.2">
      <c r="JD1222">
        <f t="shared" si="605"/>
        <v>0</v>
      </c>
      <c r="JE1222">
        <f t="shared" si="606"/>
        <v>0</v>
      </c>
      <c r="JF1222" t="str">
        <f t="shared" ca="1" si="607"/>
        <v/>
      </c>
      <c r="JG1222" t="str">
        <f t="shared" ca="1" si="608"/>
        <v/>
      </c>
      <c r="JH1222" t="str">
        <f t="shared" ca="1" si="609"/>
        <v/>
      </c>
      <c r="JI1222" t="str">
        <f t="shared" ca="1" si="610"/>
        <v/>
      </c>
    </row>
    <row r="1223" spans="264:269" x14ac:dyDescent="0.2">
      <c r="JD1223">
        <f t="shared" si="605"/>
        <v>0</v>
      </c>
      <c r="JE1223">
        <f t="shared" si="606"/>
        <v>0</v>
      </c>
      <c r="JF1223" t="str">
        <f t="shared" ca="1" si="607"/>
        <v/>
      </c>
      <c r="JG1223" t="str">
        <f t="shared" ca="1" si="608"/>
        <v/>
      </c>
      <c r="JH1223" t="str">
        <f t="shared" ca="1" si="609"/>
        <v/>
      </c>
      <c r="JI1223" t="str">
        <f t="shared" ca="1" si="610"/>
        <v/>
      </c>
    </row>
    <row r="1224" spans="264:269" x14ac:dyDescent="0.2">
      <c r="JD1224">
        <f t="shared" si="605"/>
        <v>0</v>
      </c>
      <c r="JE1224">
        <f t="shared" si="606"/>
        <v>0</v>
      </c>
      <c r="JF1224" t="str">
        <f t="shared" ca="1" si="607"/>
        <v/>
      </c>
      <c r="JG1224" t="str">
        <f t="shared" ca="1" si="608"/>
        <v/>
      </c>
      <c r="JH1224" t="str">
        <f t="shared" ca="1" si="609"/>
        <v/>
      </c>
      <c r="JI1224" t="str">
        <f t="shared" ca="1" si="610"/>
        <v/>
      </c>
    </row>
    <row r="1225" spans="264:269" x14ac:dyDescent="0.2">
      <c r="JD1225">
        <f t="shared" si="605"/>
        <v>0</v>
      </c>
      <c r="JE1225">
        <f t="shared" si="606"/>
        <v>0</v>
      </c>
      <c r="JF1225" t="str">
        <f t="shared" ca="1" si="607"/>
        <v/>
      </c>
      <c r="JG1225" t="str">
        <f t="shared" ca="1" si="608"/>
        <v/>
      </c>
      <c r="JH1225" t="str">
        <f t="shared" ca="1" si="609"/>
        <v/>
      </c>
      <c r="JI1225" t="str">
        <f t="shared" ca="1" si="610"/>
        <v/>
      </c>
    </row>
    <row r="1226" spans="264:269" x14ac:dyDescent="0.2">
      <c r="JD1226">
        <f t="shared" si="605"/>
        <v>0</v>
      </c>
      <c r="JE1226">
        <f t="shared" si="606"/>
        <v>0</v>
      </c>
      <c r="JF1226" t="str">
        <f t="shared" ca="1" si="607"/>
        <v/>
      </c>
      <c r="JG1226" t="str">
        <f t="shared" ca="1" si="608"/>
        <v/>
      </c>
      <c r="JH1226" t="str">
        <f t="shared" ca="1" si="609"/>
        <v/>
      </c>
      <c r="JI1226" t="str">
        <f t="shared" ca="1" si="610"/>
        <v/>
      </c>
    </row>
    <row r="1227" spans="264:269" x14ac:dyDescent="0.2">
      <c r="JD1227">
        <f t="shared" si="605"/>
        <v>0</v>
      </c>
      <c r="JE1227">
        <f t="shared" si="606"/>
        <v>0</v>
      </c>
      <c r="JF1227" t="str">
        <f t="shared" ca="1" si="607"/>
        <v/>
      </c>
      <c r="JG1227" t="str">
        <f t="shared" ca="1" si="608"/>
        <v/>
      </c>
      <c r="JH1227" t="str">
        <f t="shared" ca="1" si="609"/>
        <v/>
      </c>
      <c r="JI1227" t="str">
        <f t="shared" ca="1" si="610"/>
        <v/>
      </c>
    </row>
    <row r="1228" spans="264:269" x14ac:dyDescent="0.2">
      <c r="JD1228">
        <f t="shared" si="605"/>
        <v>0</v>
      </c>
      <c r="JE1228">
        <f t="shared" si="606"/>
        <v>0</v>
      </c>
      <c r="JF1228" t="str">
        <f t="shared" ca="1" si="607"/>
        <v/>
      </c>
      <c r="JG1228" t="str">
        <f t="shared" ca="1" si="608"/>
        <v/>
      </c>
      <c r="JH1228" t="str">
        <f t="shared" ca="1" si="609"/>
        <v/>
      </c>
      <c r="JI1228" t="str">
        <f t="shared" ca="1" si="610"/>
        <v/>
      </c>
    </row>
    <row r="1229" spans="264:269" x14ac:dyDescent="0.2">
      <c r="JD1229">
        <f t="shared" si="605"/>
        <v>0</v>
      </c>
      <c r="JE1229">
        <f t="shared" si="606"/>
        <v>0</v>
      </c>
      <c r="JF1229" t="str">
        <f t="shared" ca="1" si="607"/>
        <v/>
      </c>
      <c r="JG1229" t="str">
        <f t="shared" ca="1" si="608"/>
        <v/>
      </c>
      <c r="JH1229" t="str">
        <f t="shared" ca="1" si="609"/>
        <v/>
      </c>
      <c r="JI1229" t="str">
        <f t="shared" ca="1" si="610"/>
        <v/>
      </c>
    </row>
    <row r="1230" spans="264:269" x14ac:dyDescent="0.2">
      <c r="JD1230">
        <f t="shared" si="605"/>
        <v>0</v>
      </c>
      <c r="JE1230">
        <f t="shared" si="606"/>
        <v>0</v>
      </c>
      <c r="JF1230" t="str">
        <f t="shared" ca="1" si="607"/>
        <v/>
      </c>
      <c r="JG1230" t="str">
        <f t="shared" ca="1" si="608"/>
        <v/>
      </c>
      <c r="JH1230" t="str">
        <f t="shared" ca="1" si="609"/>
        <v/>
      </c>
      <c r="JI1230" t="str">
        <f t="shared" ca="1" si="610"/>
        <v/>
      </c>
    </row>
    <row r="1231" spans="264:269" x14ac:dyDescent="0.2">
      <c r="JD1231">
        <f t="shared" si="605"/>
        <v>0</v>
      </c>
      <c r="JE1231">
        <f t="shared" si="606"/>
        <v>0</v>
      </c>
      <c r="JF1231" t="str">
        <f t="shared" ca="1" si="607"/>
        <v/>
      </c>
      <c r="JG1231" t="str">
        <f t="shared" ca="1" si="608"/>
        <v/>
      </c>
      <c r="JH1231" t="str">
        <f t="shared" ca="1" si="609"/>
        <v/>
      </c>
      <c r="JI1231" t="str">
        <f t="shared" ca="1" si="610"/>
        <v/>
      </c>
    </row>
    <row r="1232" spans="264:269" x14ac:dyDescent="0.2">
      <c r="JD1232">
        <f t="shared" si="605"/>
        <v>0</v>
      </c>
      <c r="JE1232">
        <f t="shared" si="606"/>
        <v>0</v>
      </c>
      <c r="JF1232" t="str">
        <f t="shared" ca="1" si="607"/>
        <v/>
      </c>
      <c r="JG1232" t="str">
        <f t="shared" ca="1" si="608"/>
        <v/>
      </c>
      <c r="JH1232" t="str">
        <f t="shared" ca="1" si="609"/>
        <v/>
      </c>
      <c r="JI1232" t="str">
        <f t="shared" ca="1" si="610"/>
        <v/>
      </c>
    </row>
    <row r="1233" spans="264:269" x14ac:dyDescent="0.2">
      <c r="JD1233">
        <f t="shared" si="605"/>
        <v>0</v>
      </c>
      <c r="JE1233">
        <f t="shared" si="606"/>
        <v>0</v>
      </c>
      <c r="JF1233" t="str">
        <f t="shared" ca="1" si="607"/>
        <v/>
      </c>
      <c r="JG1233" t="str">
        <f t="shared" ca="1" si="608"/>
        <v/>
      </c>
      <c r="JH1233" t="str">
        <f t="shared" ca="1" si="609"/>
        <v/>
      </c>
      <c r="JI1233" t="str">
        <f t="shared" ca="1" si="610"/>
        <v/>
      </c>
    </row>
    <row r="1234" spans="264:269" x14ac:dyDescent="0.2">
      <c r="JD1234">
        <f t="shared" si="605"/>
        <v>0</v>
      </c>
      <c r="JE1234">
        <f t="shared" si="606"/>
        <v>0</v>
      </c>
      <c r="JF1234" t="str">
        <f t="shared" ca="1" si="607"/>
        <v/>
      </c>
      <c r="JG1234" t="str">
        <f t="shared" ca="1" si="608"/>
        <v/>
      </c>
      <c r="JH1234" t="str">
        <f t="shared" ca="1" si="609"/>
        <v/>
      </c>
      <c r="JI1234" t="str">
        <f t="shared" ca="1" si="610"/>
        <v/>
      </c>
    </row>
    <row r="1235" spans="264:269" x14ac:dyDescent="0.2">
      <c r="JD1235">
        <f t="shared" si="605"/>
        <v>0</v>
      </c>
      <c r="JE1235">
        <f t="shared" si="606"/>
        <v>0</v>
      </c>
      <c r="JF1235" t="str">
        <f t="shared" ca="1" si="607"/>
        <v/>
      </c>
      <c r="JG1235" t="str">
        <f t="shared" ca="1" si="608"/>
        <v/>
      </c>
      <c r="JH1235" t="str">
        <f t="shared" ca="1" si="609"/>
        <v/>
      </c>
      <c r="JI1235" t="str">
        <f t="shared" ca="1" si="610"/>
        <v/>
      </c>
    </row>
    <row r="1236" spans="264:269" x14ac:dyDescent="0.2">
      <c r="JD1236">
        <f t="shared" si="605"/>
        <v>0</v>
      </c>
      <c r="JE1236">
        <f t="shared" si="606"/>
        <v>0</v>
      </c>
      <c r="JF1236" t="str">
        <f t="shared" ca="1" si="607"/>
        <v/>
      </c>
      <c r="JG1236" t="str">
        <f t="shared" ca="1" si="608"/>
        <v/>
      </c>
      <c r="JH1236" t="str">
        <f t="shared" ca="1" si="609"/>
        <v/>
      </c>
      <c r="JI1236" t="str">
        <f t="shared" ca="1" si="610"/>
        <v/>
      </c>
    </row>
    <row r="1237" spans="264:269" x14ac:dyDescent="0.2">
      <c r="JD1237">
        <f t="shared" si="605"/>
        <v>0</v>
      </c>
      <c r="JE1237">
        <f t="shared" si="606"/>
        <v>0</v>
      </c>
      <c r="JF1237" t="str">
        <f t="shared" ca="1" si="607"/>
        <v/>
      </c>
      <c r="JG1237" t="str">
        <f t="shared" ca="1" si="608"/>
        <v/>
      </c>
      <c r="JH1237" t="str">
        <f t="shared" ca="1" si="609"/>
        <v/>
      </c>
      <c r="JI1237" t="str">
        <f t="shared" ca="1" si="610"/>
        <v/>
      </c>
    </row>
    <row r="1238" spans="264:269" x14ac:dyDescent="0.2">
      <c r="JD1238">
        <f t="shared" si="605"/>
        <v>0</v>
      </c>
      <c r="JE1238">
        <f t="shared" si="606"/>
        <v>0</v>
      </c>
      <c r="JF1238" t="str">
        <f t="shared" ca="1" si="607"/>
        <v/>
      </c>
      <c r="JG1238" t="str">
        <f t="shared" ca="1" si="608"/>
        <v/>
      </c>
      <c r="JH1238" t="str">
        <f t="shared" ca="1" si="609"/>
        <v/>
      </c>
      <c r="JI1238" t="str">
        <f t="shared" ca="1" si="610"/>
        <v/>
      </c>
    </row>
    <row r="1239" spans="264:269" x14ac:dyDescent="0.2">
      <c r="JD1239">
        <f t="shared" si="605"/>
        <v>0</v>
      </c>
      <c r="JE1239">
        <f t="shared" si="606"/>
        <v>0</v>
      </c>
      <c r="JF1239" t="str">
        <f t="shared" ca="1" si="607"/>
        <v/>
      </c>
      <c r="JG1239" t="str">
        <f t="shared" ca="1" si="608"/>
        <v/>
      </c>
      <c r="JH1239" t="str">
        <f t="shared" ca="1" si="609"/>
        <v/>
      </c>
      <c r="JI1239" t="str">
        <f t="shared" ca="1" si="610"/>
        <v/>
      </c>
    </row>
    <row r="1240" spans="264:269" x14ac:dyDescent="0.2">
      <c r="JD1240">
        <f t="shared" si="605"/>
        <v>0</v>
      </c>
      <c r="JE1240">
        <f t="shared" si="606"/>
        <v>0</v>
      </c>
      <c r="JF1240" t="str">
        <f t="shared" ca="1" si="607"/>
        <v/>
      </c>
      <c r="JG1240" t="str">
        <f t="shared" ca="1" si="608"/>
        <v/>
      </c>
      <c r="JH1240" t="str">
        <f t="shared" ca="1" si="609"/>
        <v/>
      </c>
      <c r="JI1240" t="str">
        <f t="shared" ca="1" si="610"/>
        <v/>
      </c>
    </row>
    <row r="1241" spans="264:269" x14ac:dyDescent="0.2">
      <c r="JD1241">
        <f t="shared" si="605"/>
        <v>0</v>
      </c>
      <c r="JE1241">
        <f t="shared" si="606"/>
        <v>0</v>
      </c>
      <c r="JF1241" t="str">
        <f t="shared" ca="1" si="607"/>
        <v/>
      </c>
      <c r="JG1241" t="str">
        <f t="shared" ca="1" si="608"/>
        <v/>
      </c>
      <c r="JH1241" t="str">
        <f t="shared" ca="1" si="609"/>
        <v/>
      </c>
      <c r="JI1241" t="str">
        <f t="shared" ca="1" si="610"/>
        <v/>
      </c>
    </row>
    <row r="1242" spans="264:269" x14ac:dyDescent="0.2">
      <c r="JD1242">
        <f t="shared" si="605"/>
        <v>0</v>
      </c>
      <c r="JE1242">
        <f t="shared" si="606"/>
        <v>0</v>
      </c>
      <c r="JF1242" t="str">
        <f t="shared" ca="1" si="607"/>
        <v/>
      </c>
      <c r="JG1242" t="str">
        <f t="shared" ca="1" si="608"/>
        <v/>
      </c>
      <c r="JH1242" t="str">
        <f t="shared" ca="1" si="609"/>
        <v/>
      </c>
      <c r="JI1242" t="str">
        <f t="shared" ca="1" si="610"/>
        <v/>
      </c>
    </row>
    <row r="1243" spans="264:269" x14ac:dyDescent="0.2">
      <c r="JD1243">
        <f t="shared" si="605"/>
        <v>0</v>
      </c>
      <c r="JE1243">
        <f t="shared" si="606"/>
        <v>0</v>
      </c>
      <c r="JF1243" t="str">
        <f t="shared" ca="1" si="607"/>
        <v/>
      </c>
      <c r="JG1243" t="str">
        <f t="shared" ca="1" si="608"/>
        <v/>
      </c>
      <c r="JH1243" t="str">
        <f t="shared" ca="1" si="609"/>
        <v/>
      </c>
      <c r="JI1243" t="str">
        <f t="shared" ca="1" si="610"/>
        <v/>
      </c>
    </row>
    <row r="1244" spans="264:269" x14ac:dyDescent="0.2">
      <c r="JD1244">
        <f t="shared" ref="JD1244:JD1307" si="611">IF(JD1243&lt;&gt;0,JD1243-1,0)</f>
        <v>0</v>
      </c>
      <c r="JE1244">
        <f t="shared" ref="JE1244:JE1307" si="612">IF(JD1244&lt;&gt;0,JE1243+1,0)</f>
        <v>0</v>
      </c>
      <c r="JF1244" t="str">
        <f t="shared" ref="JF1244:JF1307" ca="1" si="613">IF(ScenarioType&lt;&gt;"ALL",IF(ISERROR(IF(INDIRECT("SCENARIOMETA!B"&amp;JE1244)=ScenarioType,INDIRECT("SCENARIOMETA!A"&amp;JE1244)," ")),"",IF(INDIRECT("SCENARIOMETA!B"&amp;JE1244)=ScenarioType,INDIRECT("SCENARIOMETA!A"&amp;JE1244)," ")),IF(JD1244&lt;&gt;0,INDIRECT("SCENARIOMETA!A"&amp;JE1244),""))</f>
        <v/>
      </c>
      <c r="JG1244" t="str">
        <f t="shared" ref="JG1244:JG1307" ca="1" si="614">IF(ScenarioType&lt;&gt;"ALL",IF(ISERROR(IF(INDIRECT("SCENARIOMETA!B"&amp;JE1244)=ScenarioType,INDIRECT("SCENARIOMETA!B"&amp;JE1244)," ")),"",IF(INDIRECT("SCENARIOMETA!B"&amp;JE1244)=ScenarioType,INDIRECT("SCENARIOMETA!B"&amp;JE1244)," ")),IF(JD1244&lt;&gt;0,INDIRECT("SCENARIOMETA!B"&amp;JE1244),""))</f>
        <v/>
      </c>
      <c r="JH1244" t="str">
        <f t="shared" ref="JH1244:JH1307" ca="1" si="615">IF(ScenarioType&lt;&gt;"ALL",IF(ISERROR(IF(INDIRECT("SCENARIOMETA!B"&amp;JE1244)=ScenarioType,INDIRECT("SCENARIOMETA!H"&amp;JE1244)," ")),"",IF(INDIRECT("SCENARIOMETA!B"&amp;JE1244)=ScenarioType,INDIRECT("SCENARIOMETA!H"&amp;JE1244)," ")+14),IF(JD1244&lt;&gt;0,INDIRECT("SCENARIOMETA!H"&amp;JE1244)+14,""))</f>
        <v/>
      </c>
      <c r="JI1244" t="str">
        <f t="shared" ref="JI1244:JI1307" ca="1" si="616">IF(ScenarioType&lt;&gt;"ALL",IF(ISERROR(IF(INDIRECT("SCENARIOMETA!B"&amp;JE1244)=ScenarioType,INDIRECT("SCENARIOMETA!E"&amp;JE1244)," ")),"",IF(INDIRECT("SCENARIOMETA!B"&amp;JE1244)=ScenarioType,INDIRECT("SCENARIOMETA!E"&amp;JE1244)," ")+14),IF(JD1244&lt;&gt;0,INDIRECT("SCENARIOMETA!E"&amp;JE1244)+14,""))</f>
        <v/>
      </c>
    </row>
    <row r="1245" spans="264:269" x14ac:dyDescent="0.2">
      <c r="JD1245">
        <f t="shared" si="611"/>
        <v>0</v>
      </c>
      <c r="JE1245">
        <f t="shared" si="612"/>
        <v>0</v>
      </c>
      <c r="JF1245" t="str">
        <f t="shared" ca="1" si="613"/>
        <v/>
      </c>
      <c r="JG1245" t="str">
        <f t="shared" ca="1" si="614"/>
        <v/>
      </c>
      <c r="JH1245" t="str">
        <f t="shared" ca="1" si="615"/>
        <v/>
      </c>
      <c r="JI1245" t="str">
        <f t="shared" ca="1" si="616"/>
        <v/>
      </c>
    </row>
    <row r="1246" spans="264:269" x14ac:dyDescent="0.2">
      <c r="JD1246">
        <f t="shared" si="611"/>
        <v>0</v>
      </c>
      <c r="JE1246">
        <f t="shared" si="612"/>
        <v>0</v>
      </c>
      <c r="JF1246" t="str">
        <f t="shared" ca="1" si="613"/>
        <v/>
      </c>
      <c r="JG1246" t="str">
        <f t="shared" ca="1" si="614"/>
        <v/>
      </c>
      <c r="JH1246" t="str">
        <f t="shared" ca="1" si="615"/>
        <v/>
      </c>
      <c r="JI1246" t="str">
        <f t="shared" ca="1" si="616"/>
        <v/>
      </c>
    </row>
    <row r="1247" spans="264:269" x14ac:dyDescent="0.2">
      <c r="JD1247">
        <f t="shared" si="611"/>
        <v>0</v>
      </c>
      <c r="JE1247">
        <f t="shared" si="612"/>
        <v>0</v>
      </c>
      <c r="JF1247" t="str">
        <f t="shared" ca="1" si="613"/>
        <v/>
      </c>
      <c r="JG1247" t="str">
        <f t="shared" ca="1" si="614"/>
        <v/>
      </c>
      <c r="JH1247" t="str">
        <f t="shared" ca="1" si="615"/>
        <v/>
      </c>
      <c r="JI1247" t="str">
        <f t="shared" ca="1" si="616"/>
        <v/>
      </c>
    </row>
    <row r="1248" spans="264:269" x14ac:dyDescent="0.2">
      <c r="JD1248">
        <f t="shared" si="611"/>
        <v>0</v>
      </c>
      <c r="JE1248">
        <f t="shared" si="612"/>
        <v>0</v>
      </c>
      <c r="JF1248" t="str">
        <f t="shared" ca="1" si="613"/>
        <v/>
      </c>
      <c r="JG1248" t="str">
        <f t="shared" ca="1" si="614"/>
        <v/>
      </c>
      <c r="JH1248" t="str">
        <f t="shared" ca="1" si="615"/>
        <v/>
      </c>
      <c r="JI1248" t="str">
        <f t="shared" ca="1" si="616"/>
        <v/>
      </c>
    </row>
    <row r="1249" spans="264:269" x14ac:dyDescent="0.2">
      <c r="JD1249">
        <f t="shared" si="611"/>
        <v>0</v>
      </c>
      <c r="JE1249">
        <f t="shared" si="612"/>
        <v>0</v>
      </c>
      <c r="JF1249" t="str">
        <f t="shared" ca="1" si="613"/>
        <v/>
      </c>
      <c r="JG1249" t="str">
        <f t="shared" ca="1" si="614"/>
        <v/>
      </c>
      <c r="JH1249" t="str">
        <f t="shared" ca="1" si="615"/>
        <v/>
      </c>
      <c r="JI1249" t="str">
        <f t="shared" ca="1" si="616"/>
        <v/>
      </c>
    </row>
    <row r="1250" spans="264:269" x14ac:dyDescent="0.2">
      <c r="JD1250">
        <f t="shared" si="611"/>
        <v>0</v>
      </c>
      <c r="JE1250">
        <f t="shared" si="612"/>
        <v>0</v>
      </c>
      <c r="JF1250" t="str">
        <f t="shared" ca="1" si="613"/>
        <v/>
      </c>
      <c r="JG1250" t="str">
        <f t="shared" ca="1" si="614"/>
        <v/>
      </c>
      <c r="JH1250" t="str">
        <f t="shared" ca="1" si="615"/>
        <v/>
      </c>
      <c r="JI1250" t="str">
        <f t="shared" ca="1" si="616"/>
        <v/>
      </c>
    </row>
    <row r="1251" spans="264:269" x14ac:dyDescent="0.2">
      <c r="JD1251">
        <f t="shared" si="611"/>
        <v>0</v>
      </c>
      <c r="JE1251">
        <f t="shared" si="612"/>
        <v>0</v>
      </c>
      <c r="JF1251" t="str">
        <f t="shared" ca="1" si="613"/>
        <v/>
      </c>
      <c r="JG1251" t="str">
        <f t="shared" ca="1" si="614"/>
        <v/>
      </c>
      <c r="JH1251" t="str">
        <f t="shared" ca="1" si="615"/>
        <v/>
      </c>
      <c r="JI1251" t="str">
        <f t="shared" ca="1" si="616"/>
        <v/>
      </c>
    </row>
    <row r="1252" spans="264:269" x14ac:dyDescent="0.2">
      <c r="JD1252">
        <f t="shared" si="611"/>
        <v>0</v>
      </c>
      <c r="JE1252">
        <f t="shared" si="612"/>
        <v>0</v>
      </c>
      <c r="JF1252" t="str">
        <f t="shared" ca="1" si="613"/>
        <v/>
      </c>
      <c r="JG1252" t="str">
        <f t="shared" ca="1" si="614"/>
        <v/>
      </c>
      <c r="JH1252" t="str">
        <f t="shared" ca="1" si="615"/>
        <v/>
      </c>
      <c r="JI1252" t="str">
        <f t="shared" ca="1" si="616"/>
        <v/>
      </c>
    </row>
    <row r="1253" spans="264:269" x14ac:dyDescent="0.2">
      <c r="JD1253">
        <f t="shared" si="611"/>
        <v>0</v>
      </c>
      <c r="JE1253">
        <f t="shared" si="612"/>
        <v>0</v>
      </c>
      <c r="JF1253" t="str">
        <f t="shared" ca="1" si="613"/>
        <v/>
      </c>
      <c r="JG1253" t="str">
        <f t="shared" ca="1" si="614"/>
        <v/>
      </c>
      <c r="JH1253" t="str">
        <f t="shared" ca="1" si="615"/>
        <v/>
      </c>
      <c r="JI1253" t="str">
        <f t="shared" ca="1" si="616"/>
        <v/>
      </c>
    </row>
    <row r="1254" spans="264:269" x14ac:dyDescent="0.2">
      <c r="JD1254">
        <f t="shared" si="611"/>
        <v>0</v>
      </c>
      <c r="JE1254">
        <f t="shared" si="612"/>
        <v>0</v>
      </c>
      <c r="JF1254" t="str">
        <f t="shared" ca="1" si="613"/>
        <v/>
      </c>
      <c r="JG1254" t="str">
        <f t="shared" ca="1" si="614"/>
        <v/>
      </c>
      <c r="JH1254" t="str">
        <f t="shared" ca="1" si="615"/>
        <v/>
      </c>
      <c r="JI1254" t="str">
        <f t="shared" ca="1" si="616"/>
        <v/>
      </c>
    </row>
    <row r="1255" spans="264:269" x14ac:dyDescent="0.2">
      <c r="JD1255">
        <f t="shared" si="611"/>
        <v>0</v>
      </c>
      <c r="JE1255">
        <f t="shared" si="612"/>
        <v>0</v>
      </c>
      <c r="JF1255" t="str">
        <f t="shared" ca="1" si="613"/>
        <v/>
      </c>
      <c r="JG1255" t="str">
        <f t="shared" ca="1" si="614"/>
        <v/>
      </c>
      <c r="JH1255" t="str">
        <f t="shared" ca="1" si="615"/>
        <v/>
      </c>
      <c r="JI1255" t="str">
        <f t="shared" ca="1" si="616"/>
        <v/>
      </c>
    </row>
    <row r="1256" spans="264:269" x14ac:dyDescent="0.2">
      <c r="JD1256">
        <f t="shared" si="611"/>
        <v>0</v>
      </c>
      <c r="JE1256">
        <f t="shared" si="612"/>
        <v>0</v>
      </c>
      <c r="JF1256" t="str">
        <f t="shared" ca="1" si="613"/>
        <v/>
      </c>
      <c r="JG1256" t="str">
        <f t="shared" ca="1" si="614"/>
        <v/>
      </c>
      <c r="JH1256" t="str">
        <f t="shared" ca="1" si="615"/>
        <v/>
      </c>
      <c r="JI1256" t="str">
        <f t="shared" ca="1" si="616"/>
        <v/>
      </c>
    </row>
    <row r="1257" spans="264:269" x14ac:dyDescent="0.2">
      <c r="JD1257">
        <f t="shared" si="611"/>
        <v>0</v>
      </c>
      <c r="JE1257">
        <f t="shared" si="612"/>
        <v>0</v>
      </c>
      <c r="JF1257" t="str">
        <f t="shared" ca="1" si="613"/>
        <v/>
      </c>
      <c r="JG1257" t="str">
        <f t="shared" ca="1" si="614"/>
        <v/>
      </c>
      <c r="JH1257" t="str">
        <f t="shared" ca="1" si="615"/>
        <v/>
      </c>
      <c r="JI1257" t="str">
        <f t="shared" ca="1" si="616"/>
        <v/>
      </c>
    </row>
    <row r="1258" spans="264:269" x14ac:dyDescent="0.2">
      <c r="JD1258">
        <f t="shared" si="611"/>
        <v>0</v>
      </c>
      <c r="JE1258">
        <f t="shared" si="612"/>
        <v>0</v>
      </c>
      <c r="JF1258" t="str">
        <f t="shared" ca="1" si="613"/>
        <v/>
      </c>
      <c r="JG1258" t="str">
        <f t="shared" ca="1" si="614"/>
        <v/>
      </c>
      <c r="JH1258" t="str">
        <f t="shared" ca="1" si="615"/>
        <v/>
      </c>
      <c r="JI1258" t="str">
        <f t="shared" ca="1" si="616"/>
        <v/>
      </c>
    </row>
    <row r="1259" spans="264:269" x14ac:dyDescent="0.2">
      <c r="JD1259">
        <f t="shared" si="611"/>
        <v>0</v>
      </c>
      <c r="JE1259">
        <f t="shared" si="612"/>
        <v>0</v>
      </c>
      <c r="JF1259" t="str">
        <f t="shared" ca="1" si="613"/>
        <v/>
      </c>
      <c r="JG1259" t="str">
        <f t="shared" ca="1" si="614"/>
        <v/>
      </c>
      <c r="JH1259" t="str">
        <f t="shared" ca="1" si="615"/>
        <v/>
      </c>
      <c r="JI1259" t="str">
        <f t="shared" ca="1" si="616"/>
        <v/>
      </c>
    </row>
    <row r="1260" spans="264:269" x14ac:dyDescent="0.2">
      <c r="JD1260">
        <f t="shared" si="611"/>
        <v>0</v>
      </c>
      <c r="JE1260">
        <f t="shared" si="612"/>
        <v>0</v>
      </c>
      <c r="JF1260" t="str">
        <f t="shared" ca="1" si="613"/>
        <v/>
      </c>
      <c r="JG1260" t="str">
        <f t="shared" ca="1" si="614"/>
        <v/>
      </c>
      <c r="JH1260" t="str">
        <f t="shared" ca="1" si="615"/>
        <v/>
      </c>
      <c r="JI1260" t="str">
        <f t="shared" ca="1" si="616"/>
        <v/>
      </c>
    </row>
    <row r="1261" spans="264:269" x14ac:dyDescent="0.2">
      <c r="JD1261">
        <f t="shared" si="611"/>
        <v>0</v>
      </c>
      <c r="JE1261">
        <f t="shared" si="612"/>
        <v>0</v>
      </c>
      <c r="JF1261" t="str">
        <f t="shared" ca="1" si="613"/>
        <v/>
      </c>
      <c r="JG1261" t="str">
        <f t="shared" ca="1" si="614"/>
        <v/>
      </c>
      <c r="JH1261" t="str">
        <f t="shared" ca="1" si="615"/>
        <v/>
      </c>
      <c r="JI1261" t="str">
        <f t="shared" ca="1" si="616"/>
        <v/>
      </c>
    </row>
    <row r="1262" spans="264:269" x14ac:dyDescent="0.2">
      <c r="JD1262">
        <f t="shared" si="611"/>
        <v>0</v>
      </c>
      <c r="JE1262">
        <f t="shared" si="612"/>
        <v>0</v>
      </c>
      <c r="JF1262" t="str">
        <f t="shared" ca="1" si="613"/>
        <v/>
      </c>
      <c r="JG1262" t="str">
        <f t="shared" ca="1" si="614"/>
        <v/>
      </c>
      <c r="JH1262" t="str">
        <f t="shared" ca="1" si="615"/>
        <v/>
      </c>
      <c r="JI1262" t="str">
        <f t="shared" ca="1" si="616"/>
        <v/>
      </c>
    </row>
    <row r="1263" spans="264:269" x14ac:dyDescent="0.2">
      <c r="JD1263">
        <f t="shared" si="611"/>
        <v>0</v>
      </c>
      <c r="JE1263">
        <f t="shared" si="612"/>
        <v>0</v>
      </c>
      <c r="JF1263" t="str">
        <f t="shared" ca="1" si="613"/>
        <v/>
      </c>
      <c r="JG1263" t="str">
        <f t="shared" ca="1" si="614"/>
        <v/>
      </c>
      <c r="JH1263" t="str">
        <f t="shared" ca="1" si="615"/>
        <v/>
      </c>
      <c r="JI1263" t="str">
        <f t="shared" ca="1" si="616"/>
        <v/>
      </c>
    </row>
    <row r="1264" spans="264:269" x14ac:dyDescent="0.2">
      <c r="JD1264">
        <f t="shared" si="611"/>
        <v>0</v>
      </c>
      <c r="JE1264">
        <f t="shared" si="612"/>
        <v>0</v>
      </c>
      <c r="JF1264" t="str">
        <f t="shared" ca="1" si="613"/>
        <v/>
      </c>
      <c r="JG1264" t="str">
        <f t="shared" ca="1" si="614"/>
        <v/>
      </c>
      <c r="JH1264" t="str">
        <f t="shared" ca="1" si="615"/>
        <v/>
      </c>
      <c r="JI1264" t="str">
        <f t="shared" ca="1" si="616"/>
        <v/>
      </c>
    </row>
    <row r="1265" spans="264:269" x14ac:dyDescent="0.2">
      <c r="JD1265">
        <f t="shared" si="611"/>
        <v>0</v>
      </c>
      <c r="JE1265">
        <f t="shared" si="612"/>
        <v>0</v>
      </c>
      <c r="JF1265" t="str">
        <f t="shared" ca="1" si="613"/>
        <v/>
      </c>
      <c r="JG1265" t="str">
        <f t="shared" ca="1" si="614"/>
        <v/>
      </c>
      <c r="JH1265" t="str">
        <f t="shared" ca="1" si="615"/>
        <v/>
      </c>
      <c r="JI1265" t="str">
        <f t="shared" ca="1" si="616"/>
        <v/>
      </c>
    </row>
    <row r="1266" spans="264:269" x14ac:dyDescent="0.2">
      <c r="JD1266">
        <f t="shared" si="611"/>
        <v>0</v>
      </c>
      <c r="JE1266">
        <f t="shared" si="612"/>
        <v>0</v>
      </c>
      <c r="JF1266" t="str">
        <f t="shared" ca="1" si="613"/>
        <v/>
      </c>
      <c r="JG1266" t="str">
        <f t="shared" ca="1" si="614"/>
        <v/>
      </c>
      <c r="JH1266" t="str">
        <f t="shared" ca="1" si="615"/>
        <v/>
      </c>
      <c r="JI1266" t="str">
        <f t="shared" ca="1" si="616"/>
        <v/>
      </c>
    </row>
    <row r="1267" spans="264:269" x14ac:dyDescent="0.2">
      <c r="JD1267">
        <f t="shared" si="611"/>
        <v>0</v>
      </c>
      <c r="JE1267">
        <f t="shared" si="612"/>
        <v>0</v>
      </c>
      <c r="JF1267" t="str">
        <f t="shared" ca="1" si="613"/>
        <v/>
      </c>
      <c r="JG1267" t="str">
        <f t="shared" ca="1" si="614"/>
        <v/>
      </c>
      <c r="JH1267" t="str">
        <f t="shared" ca="1" si="615"/>
        <v/>
      </c>
      <c r="JI1267" t="str">
        <f t="shared" ca="1" si="616"/>
        <v/>
      </c>
    </row>
    <row r="1268" spans="264:269" x14ac:dyDescent="0.2">
      <c r="JD1268">
        <f t="shared" si="611"/>
        <v>0</v>
      </c>
      <c r="JE1268">
        <f t="shared" si="612"/>
        <v>0</v>
      </c>
      <c r="JF1268" t="str">
        <f t="shared" ca="1" si="613"/>
        <v/>
      </c>
      <c r="JG1268" t="str">
        <f t="shared" ca="1" si="614"/>
        <v/>
      </c>
      <c r="JH1268" t="str">
        <f t="shared" ca="1" si="615"/>
        <v/>
      </c>
      <c r="JI1268" t="str">
        <f t="shared" ca="1" si="616"/>
        <v/>
      </c>
    </row>
    <row r="1269" spans="264:269" x14ac:dyDescent="0.2">
      <c r="JD1269">
        <f t="shared" si="611"/>
        <v>0</v>
      </c>
      <c r="JE1269">
        <f t="shared" si="612"/>
        <v>0</v>
      </c>
      <c r="JF1269" t="str">
        <f t="shared" ca="1" si="613"/>
        <v/>
      </c>
      <c r="JG1269" t="str">
        <f t="shared" ca="1" si="614"/>
        <v/>
      </c>
      <c r="JH1269" t="str">
        <f t="shared" ca="1" si="615"/>
        <v/>
      </c>
      <c r="JI1269" t="str">
        <f t="shared" ca="1" si="616"/>
        <v/>
      </c>
    </row>
    <row r="1270" spans="264:269" x14ac:dyDescent="0.2">
      <c r="JD1270">
        <f t="shared" si="611"/>
        <v>0</v>
      </c>
      <c r="JE1270">
        <f t="shared" si="612"/>
        <v>0</v>
      </c>
      <c r="JF1270" t="str">
        <f t="shared" ca="1" si="613"/>
        <v/>
      </c>
      <c r="JG1270" t="str">
        <f t="shared" ca="1" si="614"/>
        <v/>
      </c>
      <c r="JH1270" t="str">
        <f t="shared" ca="1" si="615"/>
        <v/>
      </c>
      <c r="JI1270" t="str">
        <f t="shared" ca="1" si="616"/>
        <v/>
      </c>
    </row>
    <row r="1271" spans="264:269" x14ac:dyDescent="0.2">
      <c r="JD1271">
        <f t="shared" si="611"/>
        <v>0</v>
      </c>
      <c r="JE1271">
        <f t="shared" si="612"/>
        <v>0</v>
      </c>
      <c r="JF1271" t="str">
        <f t="shared" ca="1" si="613"/>
        <v/>
      </c>
      <c r="JG1271" t="str">
        <f t="shared" ca="1" si="614"/>
        <v/>
      </c>
      <c r="JH1271" t="str">
        <f t="shared" ca="1" si="615"/>
        <v/>
      </c>
      <c r="JI1271" t="str">
        <f t="shared" ca="1" si="616"/>
        <v/>
      </c>
    </row>
    <row r="1272" spans="264:269" x14ac:dyDescent="0.2">
      <c r="JD1272">
        <f t="shared" si="611"/>
        <v>0</v>
      </c>
      <c r="JE1272">
        <f t="shared" si="612"/>
        <v>0</v>
      </c>
      <c r="JF1272" t="str">
        <f t="shared" ca="1" si="613"/>
        <v/>
      </c>
      <c r="JG1272" t="str">
        <f t="shared" ca="1" si="614"/>
        <v/>
      </c>
      <c r="JH1272" t="str">
        <f t="shared" ca="1" si="615"/>
        <v/>
      </c>
      <c r="JI1272" t="str">
        <f t="shared" ca="1" si="616"/>
        <v/>
      </c>
    </row>
    <row r="1273" spans="264:269" x14ac:dyDescent="0.2">
      <c r="JD1273">
        <f t="shared" si="611"/>
        <v>0</v>
      </c>
      <c r="JE1273">
        <f t="shared" si="612"/>
        <v>0</v>
      </c>
      <c r="JF1273" t="str">
        <f t="shared" ca="1" si="613"/>
        <v/>
      </c>
      <c r="JG1273" t="str">
        <f t="shared" ca="1" si="614"/>
        <v/>
      </c>
      <c r="JH1273" t="str">
        <f t="shared" ca="1" si="615"/>
        <v/>
      </c>
      <c r="JI1273" t="str">
        <f t="shared" ca="1" si="616"/>
        <v/>
      </c>
    </row>
    <row r="1274" spans="264:269" x14ac:dyDescent="0.2">
      <c r="JD1274">
        <f t="shared" si="611"/>
        <v>0</v>
      </c>
      <c r="JE1274">
        <f t="shared" si="612"/>
        <v>0</v>
      </c>
      <c r="JF1274" t="str">
        <f t="shared" ca="1" si="613"/>
        <v/>
      </c>
      <c r="JG1274" t="str">
        <f t="shared" ca="1" si="614"/>
        <v/>
      </c>
      <c r="JH1274" t="str">
        <f t="shared" ca="1" si="615"/>
        <v/>
      </c>
      <c r="JI1274" t="str">
        <f t="shared" ca="1" si="616"/>
        <v/>
      </c>
    </row>
    <row r="1275" spans="264:269" x14ac:dyDescent="0.2">
      <c r="JD1275">
        <f t="shared" si="611"/>
        <v>0</v>
      </c>
      <c r="JE1275">
        <f t="shared" si="612"/>
        <v>0</v>
      </c>
      <c r="JF1275" t="str">
        <f t="shared" ca="1" si="613"/>
        <v/>
      </c>
      <c r="JG1275" t="str">
        <f t="shared" ca="1" si="614"/>
        <v/>
      </c>
      <c r="JH1275" t="str">
        <f t="shared" ca="1" si="615"/>
        <v/>
      </c>
      <c r="JI1275" t="str">
        <f t="shared" ca="1" si="616"/>
        <v/>
      </c>
    </row>
    <row r="1276" spans="264:269" x14ac:dyDescent="0.2">
      <c r="JD1276">
        <f t="shared" si="611"/>
        <v>0</v>
      </c>
      <c r="JE1276">
        <f t="shared" si="612"/>
        <v>0</v>
      </c>
      <c r="JF1276" t="str">
        <f t="shared" ca="1" si="613"/>
        <v/>
      </c>
      <c r="JG1276" t="str">
        <f t="shared" ca="1" si="614"/>
        <v/>
      </c>
      <c r="JH1276" t="str">
        <f t="shared" ca="1" si="615"/>
        <v/>
      </c>
      <c r="JI1276" t="str">
        <f t="shared" ca="1" si="616"/>
        <v/>
      </c>
    </row>
    <row r="1277" spans="264:269" x14ac:dyDescent="0.2">
      <c r="JD1277">
        <f t="shared" si="611"/>
        <v>0</v>
      </c>
      <c r="JE1277">
        <f t="shared" si="612"/>
        <v>0</v>
      </c>
      <c r="JF1277" t="str">
        <f t="shared" ca="1" si="613"/>
        <v/>
      </c>
      <c r="JG1277" t="str">
        <f t="shared" ca="1" si="614"/>
        <v/>
      </c>
      <c r="JH1277" t="str">
        <f t="shared" ca="1" si="615"/>
        <v/>
      </c>
      <c r="JI1277" t="str">
        <f t="shared" ca="1" si="616"/>
        <v/>
      </c>
    </row>
    <row r="1278" spans="264:269" x14ac:dyDescent="0.2">
      <c r="JD1278">
        <f t="shared" si="611"/>
        <v>0</v>
      </c>
      <c r="JE1278">
        <f t="shared" si="612"/>
        <v>0</v>
      </c>
      <c r="JF1278" t="str">
        <f t="shared" ca="1" si="613"/>
        <v/>
      </c>
      <c r="JG1278" t="str">
        <f t="shared" ca="1" si="614"/>
        <v/>
      </c>
      <c r="JH1278" t="str">
        <f t="shared" ca="1" si="615"/>
        <v/>
      </c>
      <c r="JI1278" t="str">
        <f t="shared" ca="1" si="616"/>
        <v/>
      </c>
    </row>
    <row r="1279" spans="264:269" x14ac:dyDescent="0.2">
      <c r="JD1279">
        <f t="shared" si="611"/>
        <v>0</v>
      </c>
      <c r="JE1279">
        <f t="shared" si="612"/>
        <v>0</v>
      </c>
      <c r="JF1279" t="str">
        <f t="shared" ca="1" si="613"/>
        <v/>
      </c>
      <c r="JG1279" t="str">
        <f t="shared" ca="1" si="614"/>
        <v/>
      </c>
      <c r="JH1279" t="str">
        <f t="shared" ca="1" si="615"/>
        <v/>
      </c>
      <c r="JI1279" t="str">
        <f t="shared" ca="1" si="616"/>
        <v/>
      </c>
    </row>
    <row r="1280" spans="264:269" x14ac:dyDescent="0.2">
      <c r="JD1280">
        <f t="shared" si="611"/>
        <v>0</v>
      </c>
      <c r="JE1280">
        <f t="shared" si="612"/>
        <v>0</v>
      </c>
      <c r="JF1280" t="str">
        <f t="shared" ca="1" si="613"/>
        <v/>
      </c>
      <c r="JG1280" t="str">
        <f t="shared" ca="1" si="614"/>
        <v/>
      </c>
      <c r="JH1280" t="str">
        <f t="shared" ca="1" si="615"/>
        <v/>
      </c>
      <c r="JI1280" t="str">
        <f t="shared" ca="1" si="616"/>
        <v/>
      </c>
    </row>
    <row r="1281" spans="264:269" x14ac:dyDescent="0.2">
      <c r="JD1281">
        <f t="shared" si="611"/>
        <v>0</v>
      </c>
      <c r="JE1281">
        <f t="shared" si="612"/>
        <v>0</v>
      </c>
      <c r="JF1281" t="str">
        <f t="shared" ca="1" si="613"/>
        <v/>
      </c>
      <c r="JG1281" t="str">
        <f t="shared" ca="1" si="614"/>
        <v/>
      </c>
      <c r="JH1281" t="str">
        <f t="shared" ca="1" si="615"/>
        <v/>
      </c>
      <c r="JI1281" t="str">
        <f t="shared" ca="1" si="616"/>
        <v/>
      </c>
    </row>
    <row r="1282" spans="264:269" x14ac:dyDescent="0.2">
      <c r="JD1282">
        <f t="shared" si="611"/>
        <v>0</v>
      </c>
      <c r="JE1282">
        <f t="shared" si="612"/>
        <v>0</v>
      </c>
      <c r="JF1282" t="str">
        <f t="shared" ca="1" si="613"/>
        <v/>
      </c>
      <c r="JG1282" t="str">
        <f t="shared" ca="1" si="614"/>
        <v/>
      </c>
      <c r="JH1282" t="str">
        <f t="shared" ca="1" si="615"/>
        <v/>
      </c>
      <c r="JI1282" t="str">
        <f t="shared" ca="1" si="616"/>
        <v/>
      </c>
    </row>
    <row r="1283" spans="264:269" x14ac:dyDescent="0.2">
      <c r="JD1283">
        <f t="shared" si="611"/>
        <v>0</v>
      </c>
      <c r="JE1283">
        <f t="shared" si="612"/>
        <v>0</v>
      </c>
      <c r="JF1283" t="str">
        <f t="shared" ca="1" si="613"/>
        <v/>
      </c>
      <c r="JG1283" t="str">
        <f t="shared" ca="1" si="614"/>
        <v/>
      </c>
      <c r="JH1283" t="str">
        <f t="shared" ca="1" si="615"/>
        <v/>
      </c>
      <c r="JI1283" t="str">
        <f t="shared" ca="1" si="616"/>
        <v/>
      </c>
    </row>
    <row r="1284" spans="264:269" x14ac:dyDescent="0.2">
      <c r="JD1284">
        <f t="shared" si="611"/>
        <v>0</v>
      </c>
      <c r="JE1284">
        <f t="shared" si="612"/>
        <v>0</v>
      </c>
      <c r="JF1284" t="str">
        <f t="shared" ca="1" si="613"/>
        <v/>
      </c>
      <c r="JG1284" t="str">
        <f t="shared" ca="1" si="614"/>
        <v/>
      </c>
      <c r="JH1284" t="str">
        <f t="shared" ca="1" si="615"/>
        <v/>
      </c>
      <c r="JI1284" t="str">
        <f t="shared" ca="1" si="616"/>
        <v/>
      </c>
    </row>
    <row r="1285" spans="264:269" x14ac:dyDescent="0.2">
      <c r="JD1285">
        <f t="shared" si="611"/>
        <v>0</v>
      </c>
      <c r="JE1285">
        <f t="shared" si="612"/>
        <v>0</v>
      </c>
      <c r="JF1285" t="str">
        <f t="shared" ca="1" si="613"/>
        <v/>
      </c>
      <c r="JG1285" t="str">
        <f t="shared" ca="1" si="614"/>
        <v/>
      </c>
      <c r="JH1285" t="str">
        <f t="shared" ca="1" si="615"/>
        <v/>
      </c>
      <c r="JI1285" t="str">
        <f t="shared" ca="1" si="616"/>
        <v/>
      </c>
    </row>
    <row r="1286" spans="264:269" x14ac:dyDescent="0.2">
      <c r="JD1286">
        <f t="shared" si="611"/>
        <v>0</v>
      </c>
      <c r="JE1286">
        <f t="shared" si="612"/>
        <v>0</v>
      </c>
      <c r="JF1286" t="str">
        <f t="shared" ca="1" si="613"/>
        <v/>
      </c>
      <c r="JG1286" t="str">
        <f t="shared" ca="1" si="614"/>
        <v/>
      </c>
      <c r="JH1286" t="str">
        <f t="shared" ca="1" si="615"/>
        <v/>
      </c>
      <c r="JI1286" t="str">
        <f t="shared" ca="1" si="616"/>
        <v/>
      </c>
    </row>
    <row r="1287" spans="264:269" x14ac:dyDescent="0.2">
      <c r="JD1287">
        <f t="shared" si="611"/>
        <v>0</v>
      </c>
      <c r="JE1287">
        <f t="shared" si="612"/>
        <v>0</v>
      </c>
      <c r="JF1287" t="str">
        <f t="shared" ca="1" si="613"/>
        <v/>
      </c>
      <c r="JG1287" t="str">
        <f t="shared" ca="1" si="614"/>
        <v/>
      </c>
      <c r="JH1287" t="str">
        <f t="shared" ca="1" si="615"/>
        <v/>
      </c>
      <c r="JI1287" t="str">
        <f t="shared" ca="1" si="616"/>
        <v/>
      </c>
    </row>
    <row r="1288" spans="264:269" x14ac:dyDescent="0.2">
      <c r="JD1288">
        <f t="shared" si="611"/>
        <v>0</v>
      </c>
      <c r="JE1288">
        <f t="shared" si="612"/>
        <v>0</v>
      </c>
      <c r="JF1288" t="str">
        <f t="shared" ca="1" si="613"/>
        <v/>
      </c>
      <c r="JG1288" t="str">
        <f t="shared" ca="1" si="614"/>
        <v/>
      </c>
      <c r="JH1288" t="str">
        <f t="shared" ca="1" si="615"/>
        <v/>
      </c>
      <c r="JI1288" t="str">
        <f t="shared" ca="1" si="616"/>
        <v/>
      </c>
    </row>
    <row r="1289" spans="264:269" x14ac:dyDescent="0.2">
      <c r="JD1289">
        <f t="shared" si="611"/>
        <v>0</v>
      </c>
      <c r="JE1289">
        <f t="shared" si="612"/>
        <v>0</v>
      </c>
      <c r="JF1289" t="str">
        <f t="shared" ca="1" si="613"/>
        <v/>
      </c>
      <c r="JG1289" t="str">
        <f t="shared" ca="1" si="614"/>
        <v/>
      </c>
      <c r="JH1289" t="str">
        <f t="shared" ca="1" si="615"/>
        <v/>
      </c>
      <c r="JI1289" t="str">
        <f t="shared" ca="1" si="616"/>
        <v/>
      </c>
    </row>
    <row r="1290" spans="264:269" x14ac:dyDescent="0.2">
      <c r="JD1290">
        <f t="shared" si="611"/>
        <v>0</v>
      </c>
      <c r="JE1290">
        <f t="shared" si="612"/>
        <v>0</v>
      </c>
      <c r="JF1290" t="str">
        <f t="shared" ca="1" si="613"/>
        <v/>
      </c>
      <c r="JG1290" t="str">
        <f t="shared" ca="1" si="614"/>
        <v/>
      </c>
      <c r="JH1290" t="str">
        <f t="shared" ca="1" si="615"/>
        <v/>
      </c>
      <c r="JI1290" t="str">
        <f t="shared" ca="1" si="616"/>
        <v/>
      </c>
    </row>
    <row r="1291" spans="264:269" x14ac:dyDescent="0.2">
      <c r="JD1291">
        <f t="shared" si="611"/>
        <v>0</v>
      </c>
      <c r="JE1291">
        <f t="shared" si="612"/>
        <v>0</v>
      </c>
      <c r="JF1291" t="str">
        <f t="shared" ca="1" si="613"/>
        <v/>
      </c>
      <c r="JG1291" t="str">
        <f t="shared" ca="1" si="614"/>
        <v/>
      </c>
      <c r="JH1291" t="str">
        <f t="shared" ca="1" si="615"/>
        <v/>
      </c>
      <c r="JI1291" t="str">
        <f t="shared" ca="1" si="616"/>
        <v/>
      </c>
    </row>
    <row r="1292" spans="264:269" x14ac:dyDescent="0.2">
      <c r="JD1292">
        <f t="shared" si="611"/>
        <v>0</v>
      </c>
      <c r="JE1292">
        <f t="shared" si="612"/>
        <v>0</v>
      </c>
      <c r="JF1292" t="str">
        <f t="shared" ca="1" si="613"/>
        <v/>
      </c>
      <c r="JG1292" t="str">
        <f t="shared" ca="1" si="614"/>
        <v/>
      </c>
      <c r="JH1292" t="str">
        <f t="shared" ca="1" si="615"/>
        <v/>
      </c>
      <c r="JI1292" t="str">
        <f t="shared" ca="1" si="616"/>
        <v/>
      </c>
    </row>
    <row r="1293" spans="264:269" x14ac:dyDescent="0.2">
      <c r="JD1293">
        <f t="shared" si="611"/>
        <v>0</v>
      </c>
      <c r="JE1293">
        <f t="shared" si="612"/>
        <v>0</v>
      </c>
      <c r="JF1293" t="str">
        <f t="shared" ca="1" si="613"/>
        <v/>
      </c>
      <c r="JG1293" t="str">
        <f t="shared" ca="1" si="614"/>
        <v/>
      </c>
      <c r="JH1293" t="str">
        <f t="shared" ca="1" si="615"/>
        <v/>
      </c>
      <c r="JI1293" t="str">
        <f t="shared" ca="1" si="616"/>
        <v/>
      </c>
    </row>
    <row r="1294" spans="264:269" x14ac:dyDescent="0.2">
      <c r="JD1294">
        <f t="shared" si="611"/>
        <v>0</v>
      </c>
      <c r="JE1294">
        <f t="shared" si="612"/>
        <v>0</v>
      </c>
      <c r="JF1294" t="str">
        <f t="shared" ca="1" si="613"/>
        <v/>
      </c>
      <c r="JG1294" t="str">
        <f t="shared" ca="1" si="614"/>
        <v/>
      </c>
      <c r="JH1294" t="str">
        <f t="shared" ca="1" si="615"/>
        <v/>
      </c>
      <c r="JI1294" t="str">
        <f t="shared" ca="1" si="616"/>
        <v/>
      </c>
    </row>
    <row r="1295" spans="264:269" x14ac:dyDescent="0.2">
      <c r="JD1295">
        <f t="shared" si="611"/>
        <v>0</v>
      </c>
      <c r="JE1295">
        <f t="shared" si="612"/>
        <v>0</v>
      </c>
      <c r="JF1295" t="str">
        <f t="shared" ca="1" si="613"/>
        <v/>
      </c>
      <c r="JG1295" t="str">
        <f t="shared" ca="1" si="614"/>
        <v/>
      </c>
      <c r="JH1295" t="str">
        <f t="shared" ca="1" si="615"/>
        <v/>
      </c>
      <c r="JI1295" t="str">
        <f t="shared" ca="1" si="616"/>
        <v/>
      </c>
    </row>
    <row r="1296" spans="264:269" x14ac:dyDescent="0.2">
      <c r="JD1296">
        <f t="shared" si="611"/>
        <v>0</v>
      </c>
      <c r="JE1296">
        <f t="shared" si="612"/>
        <v>0</v>
      </c>
      <c r="JF1296" t="str">
        <f t="shared" ca="1" si="613"/>
        <v/>
      </c>
      <c r="JG1296" t="str">
        <f t="shared" ca="1" si="614"/>
        <v/>
      </c>
      <c r="JH1296" t="str">
        <f t="shared" ca="1" si="615"/>
        <v/>
      </c>
      <c r="JI1296" t="str">
        <f t="shared" ca="1" si="616"/>
        <v/>
      </c>
    </row>
    <row r="1297" spans="264:269" x14ac:dyDescent="0.2">
      <c r="JD1297">
        <f t="shared" si="611"/>
        <v>0</v>
      </c>
      <c r="JE1297">
        <f t="shared" si="612"/>
        <v>0</v>
      </c>
      <c r="JF1297" t="str">
        <f t="shared" ca="1" si="613"/>
        <v/>
      </c>
      <c r="JG1297" t="str">
        <f t="shared" ca="1" si="614"/>
        <v/>
      </c>
      <c r="JH1297" t="str">
        <f t="shared" ca="1" si="615"/>
        <v/>
      </c>
      <c r="JI1297" t="str">
        <f t="shared" ca="1" si="616"/>
        <v/>
      </c>
    </row>
    <row r="1298" spans="264:269" x14ac:dyDescent="0.2">
      <c r="JD1298">
        <f t="shared" si="611"/>
        <v>0</v>
      </c>
      <c r="JE1298">
        <f t="shared" si="612"/>
        <v>0</v>
      </c>
      <c r="JF1298" t="str">
        <f t="shared" ca="1" si="613"/>
        <v/>
      </c>
      <c r="JG1298" t="str">
        <f t="shared" ca="1" si="614"/>
        <v/>
      </c>
      <c r="JH1298" t="str">
        <f t="shared" ca="1" si="615"/>
        <v/>
      </c>
      <c r="JI1298" t="str">
        <f t="shared" ca="1" si="616"/>
        <v/>
      </c>
    </row>
    <row r="1299" spans="264:269" x14ac:dyDescent="0.2">
      <c r="JD1299">
        <f t="shared" si="611"/>
        <v>0</v>
      </c>
      <c r="JE1299">
        <f t="shared" si="612"/>
        <v>0</v>
      </c>
      <c r="JF1299" t="str">
        <f t="shared" ca="1" si="613"/>
        <v/>
      </c>
      <c r="JG1299" t="str">
        <f t="shared" ca="1" si="614"/>
        <v/>
      </c>
      <c r="JH1299" t="str">
        <f t="shared" ca="1" si="615"/>
        <v/>
      </c>
      <c r="JI1299" t="str">
        <f t="shared" ca="1" si="616"/>
        <v/>
      </c>
    </row>
    <row r="1300" spans="264:269" x14ac:dyDescent="0.2">
      <c r="JD1300">
        <f t="shared" si="611"/>
        <v>0</v>
      </c>
      <c r="JE1300">
        <f t="shared" si="612"/>
        <v>0</v>
      </c>
      <c r="JF1300" t="str">
        <f t="shared" ca="1" si="613"/>
        <v/>
      </c>
      <c r="JG1300" t="str">
        <f t="shared" ca="1" si="614"/>
        <v/>
      </c>
      <c r="JH1300" t="str">
        <f t="shared" ca="1" si="615"/>
        <v/>
      </c>
      <c r="JI1300" t="str">
        <f t="shared" ca="1" si="616"/>
        <v/>
      </c>
    </row>
    <row r="1301" spans="264:269" x14ac:dyDescent="0.2">
      <c r="JD1301">
        <f t="shared" si="611"/>
        <v>0</v>
      </c>
      <c r="JE1301">
        <f t="shared" si="612"/>
        <v>0</v>
      </c>
      <c r="JF1301" t="str">
        <f t="shared" ca="1" si="613"/>
        <v/>
      </c>
      <c r="JG1301" t="str">
        <f t="shared" ca="1" si="614"/>
        <v/>
      </c>
      <c r="JH1301" t="str">
        <f t="shared" ca="1" si="615"/>
        <v/>
      </c>
      <c r="JI1301" t="str">
        <f t="shared" ca="1" si="616"/>
        <v/>
      </c>
    </row>
    <row r="1302" spans="264:269" x14ac:dyDescent="0.2">
      <c r="JD1302">
        <f t="shared" si="611"/>
        <v>0</v>
      </c>
      <c r="JE1302">
        <f t="shared" si="612"/>
        <v>0</v>
      </c>
      <c r="JF1302" t="str">
        <f t="shared" ca="1" si="613"/>
        <v/>
      </c>
      <c r="JG1302" t="str">
        <f t="shared" ca="1" si="614"/>
        <v/>
      </c>
      <c r="JH1302" t="str">
        <f t="shared" ca="1" si="615"/>
        <v/>
      </c>
      <c r="JI1302" t="str">
        <f t="shared" ca="1" si="616"/>
        <v/>
      </c>
    </row>
    <row r="1303" spans="264:269" x14ac:dyDescent="0.2">
      <c r="JD1303">
        <f t="shared" si="611"/>
        <v>0</v>
      </c>
      <c r="JE1303">
        <f t="shared" si="612"/>
        <v>0</v>
      </c>
      <c r="JF1303" t="str">
        <f t="shared" ca="1" si="613"/>
        <v/>
      </c>
      <c r="JG1303" t="str">
        <f t="shared" ca="1" si="614"/>
        <v/>
      </c>
      <c r="JH1303" t="str">
        <f t="shared" ca="1" si="615"/>
        <v/>
      </c>
      <c r="JI1303" t="str">
        <f t="shared" ca="1" si="616"/>
        <v/>
      </c>
    </row>
    <row r="1304" spans="264:269" x14ac:dyDescent="0.2">
      <c r="JD1304">
        <f t="shared" si="611"/>
        <v>0</v>
      </c>
      <c r="JE1304">
        <f t="shared" si="612"/>
        <v>0</v>
      </c>
      <c r="JF1304" t="str">
        <f t="shared" ca="1" si="613"/>
        <v/>
      </c>
      <c r="JG1304" t="str">
        <f t="shared" ca="1" si="614"/>
        <v/>
      </c>
      <c r="JH1304" t="str">
        <f t="shared" ca="1" si="615"/>
        <v/>
      </c>
      <c r="JI1304" t="str">
        <f t="shared" ca="1" si="616"/>
        <v/>
      </c>
    </row>
    <row r="1305" spans="264:269" x14ac:dyDescent="0.2">
      <c r="JD1305">
        <f t="shared" si="611"/>
        <v>0</v>
      </c>
      <c r="JE1305">
        <f t="shared" si="612"/>
        <v>0</v>
      </c>
      <c r="JF1305" t="str">
        <f t="shared" ca="1" si="613"/>
        <v/>
      </c>
      <c r="JG1305" t="str">
        <f t="shared" ca="1" si="614"/>
        <v/>
      </c>
      <c r="JH1305" t="str">
        <f t="shared" ca="1" si="615"/>
        <v/>
      </c>
      <c r="JI1305" t="str">
        <f t="shared" ca="1" si="616"/>
        <v/>
      </c>
    </row>
    <row r="1306" spans="264:269" x14ac:dyDescent="0.2">
      <c r="JD1306">
        <f t="shared" si="611"/>
        <v>0</v>
      </c>
      <c r="JE1306">
        <f t="shared" si="612"/>
        <v>0</v>
      </c>
      <c r="JF1306" t="str">
        <f t="shared" ca="1" si="613"/>
        <v/>
      </c>
      <c r="JG1306" t="str">
        <f t="shared" ca="1" si="614"/>
        <v/>
      </c>
      <c r="JH1306" t="str">
        <f t="shared" ca="1" si="615"/>
        <v/>
      </c>
      <c r="JI1306" t="str">
        <f t="shared" ca="1" si="616"/>
        <v/>
      </c>
    </row>
    <row r="1307" spans="264:269" x14ac:dyDescent="0.2">
      <c r="JD1307">
        <f t="shared" si="611"/>
        <v>0</v>
      </c>
      <c r="JE1307">
        <f t="shared" si="612"/>
        <v>0</v>
      </c>
      <c r="JF1307" t="str">
        <f t="shared" ca="1" si="613"/>
        <v/>
      </c>
      <c r="JG1307" t="str">
        <f t="shared" ca="1" si="614"/>
        <v/>
      </c>
      <c r="JH1307" t="str">
        <f t="shared" ca="1" si="615"/>
        <v/>
      </c>
      <c r="JI1307" t="str">
        <f t="shared" ca="1" si="616"/>
        <v/>
      </c>
    </row>
    <row r="1308" spans="264:269" x14ac:dyDescent="0.2">
      <c r="JD1308">
        <f t="shared" ref="JD1308:JD1371" si="617">IF(JD1307&lt;&gt;0,JD1307-1,0)</f>
        <v>0</v>
      </c>
      <c r="JE1308">
        <f t="shared" ref="JE1308:JE1371" si="618">IF(JD1308&lt;&gt;0,JE1307+1,0)</f>
        <v>0</v>
      </c>
      <c r="JF1308" t="str">
        <f t="shared" ref="JF1308:JF1371" ca="1" si="619">IF(ScenarioType&lt;&gt;"ALL",IF(ISERROR(IF(INDIRECT("SCENARIOMETA!B"&amp;JE1308)=ScenarioType,INDIRECT("SCENARIOMETA!A"&amp;JE1308)," ")),"",IF(INDIRECT("SCENARIOMETA!B"&amp;JE1308)=ScenarioType,INDIRECT("SCENARIOMETA!A"&amp;JE1308)," ")),IF(JD1308&lt;&gt;0,INDIRECT("SCENARIOMETA!A"&amp;JE1308),""))</f>
        <v/>
      </c>
      <c r="JG1308" t="str">
        <f t="shared" ref="JG1308:JG1371" ca="1" si="620">IF(ScenarioType&lt;&gt;"ALL",IF(ISERROR(IF(INDIRECT("SCENARIOMETA!B"&amp;JE1308)=ScenarioType,INDIRECT("SCENARIOMETA!B"&amp;JE1308)," ")),"",IF(INDIRECT("SCENARIOMETA!B"&amp;JE1308)=ScenarioType,INDIRECT("SCENARIOMETA!B"&amp;JE1308)," ")),IF(JD1308&lt;&gt;0,INDIRECT("SCENARIOMETA!B"&amp;JE1308),""))</f>
        <v/>
      </c>
      <c r="JH1308" t="str">
        <f t="shared" ref="JH1308:JH1371" ca="1" si="621">IF(ScenarioType&lt;&gt;"ALL",IF(ISERROR(IF(INDIRECT("SCENARIOMETA!B"&amp;JE1308)=ScenarioType,INDIRECT("SCENARIOMETA!H"&amp;JE1308)," ")),"",IF(INDIRECT("SCENARIOMETA!B"&amp;JE1308)=ScenarioType,INDIRECT("SCENARIOMETA!H"&amp;JE1308)," ")+14),IF(JD1308&lt;&gt;0,INDIRECT("SCENARIOMETA!H"&amp;JE1308)+14,""))</f>
        <v/>
      </c>
      <c r="JI1308" t="str">
        <f t="shared" ref="JI1308:JI1371" ca="1" si="622">IF(ScenarioType&lt;&gt;"ALL",IF(ISERROR(IF(INDIRECT("SCENARIOMETA!B"&amp;JE1308)=ScenarioType,INDIRECT("SCENARIOMETA!E"&amp;JE1308)," ")),"",IF(INDIRECT("SCENARIOMETA!B"&amp;JE1308)=ScenarioType,INDIRECT("SCENARIOMETA!E"&amp;JE1308)," ")+14),IF(JD1308&lt;&gt;0,INDIRECT("SCENARIOMETA!E"&amp;JE1308)+14,""))</f>
        <v/>
      </c>
    </row>
    <row r="1309" spans="264:269" x14ac:dyDescent="0.2">
      <c r="JD1309">
        <f t="shared" si="617"/>
        <v>0</v>
      </c>
      <c r="JE1309">
        <f t="shared" si="618"/>
        <v>0</v>
      </c>
      <c r="JF1309" t="str">
        <f t="shared" ca="1" si="619"/>
        <v/>
      </c>
      <c r="JG1309" t="str">
        <f t="shared" ca="1" si="620"/>
        <v/>
      </c>
      <c r="JH1309" t="str">
        <f t="shared" ca="1" si="621"/>
        <v/>
      </c>
      <c r="JI1309" t="str">
        <f t="shared" ca="1" si="622"/>
        <v/>
      </c>
    </row>
    <row r="1310" spans="264:269" x14ac:dyDescent="0.2">
      <c r="JD1310">
        <f t="shared" si="617"/>
        <v>0</v>
      </c>
      <c r="JE1310">
        <f t="shared" si="618"/>
        <v>0</v>
      </c>
      <c r="JF1310" t="str">
        <f t="shared" ca="1" si="619"/>
        <v/>
      </c>
      <c r="JG1310" t="str">
        <f t="shared" ca="1" si="620"/>
        <v/>
      </c>
      <c r="JH1310" t="str">
        <f t="shared" ca="1" si="621"/>
        <v/>
      </c>
      <c r="JI1310" t="str">
        <f t="shared" ca="1" si="622"/>
        <v/>
      </c>
    </row>
    <row r="1311" spans="264:269" x14ac:dyDescent="0.2">
      <c r="JD1311">
        <f t="shared" si="617"/>
        <v>0</v>
      </c>
      <c r="JE1311">
        <f t="shared" si="618"/>
        <v>0</v>
      </c>
      <c r="JF1311" t="str">
        <f t="shared" ca="1" si="619"/>
        <v/>
      </c>
      <c r="JG1311" t="str">
        <f t="shared" ca="1" si="620"/>
        <v/>
      </c>
      <c r="JH1311" t="str">
        <f t="shared" ca="1" si="621"/>
        <v/>
      </c>
      <c r="JI1311" t="str">
        <f t="shared" ca="1" si="622"/>
        <v/>
      </c>
    </row>
    <row r="1312" spans="264:269" x14ac:dyDescent="0.2">
      <c r="JD1312">
        <f t="shared" si="617"/>
        <v>0</v>
      </c>
      <c r="JE1312">
        <f t="shared" si="618"/>
        <v>0</v>
      </c>
      <c r="JF1312" t="str">
        <f t="shared" ca="1" si="619"/>
        <v/>
      </c>
      <c r="JG1312" t="str">
        <f t="shared" ca="1" si="620"/>
        <v/>
      </c>
      <c r="JH1312" t="str">
        <f t="shared" ca="1" si="621"/>
        <v/>
      </c>
      <c r="JI1312" t="str">
        <f t="shared" ca="1" si="622"/>
        <v/>
      </c>
    </row>
    <row r="1313" spans="264:269" x14ac:dyDescent="0.2">
      <c r="JD1313">
        <f t="shared" si="617"/>
        <v>0</v>
      </c>
      <c r="JE1313">
        <f t="shared" si="618"/>
        <v>0</v>
      </c>
      <c r="JF1313" t="str">
        <f t="shared" ca="1" si="619"/>
        <v/>
      </c>
      <c r="JG1313" t="str">
        <f t="shared" ca="1" si="620"/>
        <v/>
      </c>
      <c r="JH1313" t="str">
        <f t="shared" ca="1" si="621"/>
        <v/>
      </c>
      <c r="JI1313" t="str">
        <f t="shared" ca="1" si="622"/>
        <v/>
      </c>
    </row>
    <row r="1314" spans="264:269" x14ac:dyDescent="0.2">
      <c r="JD1314">
        <f t="shared" si="617"/>
        <v>0</v>
      </c>
      <c r="JE1314">
        <f t="shared" si="618"/>
        <v>0</v>
      </c>
      <c r="JF1314" t="str">
        <f t="shared" ca="1" si="619"/>
        <v/>
      </c>
      <c r="JG1314" t="str">
        <f t="shared" ca="1" si="620"/>
        <v/>
      </c>
      <c r="JH1314" t="str">
        <f t="shared" ca="1" si="621"/>
        <v/>
      </c>
      <c r="JI1314" t="str">
        <f t="shared" ca="1" si="622"/>
        <v/>
      </c>
    </row>
    <row r="1315" spans="264:269" x14ac:dyDescent="0.2">
      <c r="JD1315">
        <f t="shared" si="617"/>
        <v>0</v>
      </c>
      <c r="JE1315">
        <f t="shared" si="618"/>
        <v>0</v>
      </c>
      <c r="JF1315" t="str">
        <f t="shared" ca="1" si="619"/>
        <v/>
      </c>
      <c r="JG1315" t="str">
        <f t="shared" ca="1" si="620"/>
        <v/>
      </c>
      <c r="JH1315" t="str">
        <f t="shared" ca="1" si="621"/>
        <v/>
      </c>
      <c r="JI1315" t="str">
        <f t="shared" ca="1" si="622"/>
        <v/>
      </c>
    </row>
    <row r="1316" spans="264:269" x14ac:dyDescent="0.2">
      <c r="JD1316">
        <f t="shared" si="617"/>
        <v>0</v>
      </c>
      <c r="JE1316">
        <f t="shared" si="618"/>
        <v>0</v>
      </c>
      <c r="JF1316" t="str">
        <f t="shared" ca="1" si="619"/>
        <v/>
      </c>
      <c r="JG1316" t="str">
        <f t="shared" ca="1" si="620"/>
        <v/>
      </c>
      <c r="JH1316" t="str">
        <f t="shared" ca="1" si="621"/>
        <v/>
      </c>
      <c r="JI1316" t="str">
        <f t="shared" ca="1" si="622"/>
        <v/>
      </c>
    </row>
    <row r="1317" spans="264:269" x14ac:dyDescent="0.2">
      <c r="JD1317">
        <f t="shared" si="617"/>
        <v>0</v>
      </c>
      <c r="JE1317">
        <f t="shared" si="618"/>
        <v>0</v>
      </c>
      <c r="JF1317" t="str">
        <f t="shared" ca="1" si="619"/>
        <v/>
      </c>
      <c r="JG1317" t="str">
        <f t="shared" ca="1" si="620"/>
        <v/>
      </c>
      <c r="JH1317" t="str">
        <f t="shared" ca="1" si="621"/>
        <v/>
      </c>
      <c r="JI1317" t="str">
        <f t="shared" ca="1" si="622"/>
        <v/>
      </c>
    </row>
    <row r="1318" spans="264:269" x14ac:dyDescent="0.2">
      <c r="JD1318">
        <f t="shared" si="617"/>
        <v>0</v>
      </c>
      <c r="JE1318">
        <f t="shared" si="618"/>
        <v>0</v>
      </c>
      <c r="JF1318" t="str">
        <f t="shared" ca="1" si="619"/>
        <v/>
      </c>
      <c r="JG1318" t="str">
        <f t="shared" ca="1" si="620"/>
        <v/>
      </c>
      <c r="JH1318" t="str">
        <f t="shared" ca="1" si="621"/>
        <v/>
      </c>
      <c r="JI1318" t="str">
        <f t="shared" ca="1" si="622"/>
        <v/>
      </c>
    </row>
    <row r="1319" spans="264:269" x14ac:dyDescent="0.2">
      <c r="JD1319">
        <f t="shared" si="617"/>
        <v>0</v>
      </c>
      <c r="JE1319">
        <f t="shared" si="618"/>
        <v>0</v>
      </c>
      <c r="JF1319" t="str">
        <f t="shared" ca="1" si="619"/>
        <v/>
      </c>
      <c r="JG1319" t="str">
        <f t="shared" ca="1" si="620"/>
        <v/>
      </c>
      <c r="JH1319" t="str">
        <f t="shared" ca="1" si="621"/>
        <v/>
      </c>
      <c r="JI1319" t="str">
        <f t="shared" ca="1" si="622"/>
        <v/>
      </c>
    </row>
    <row r="1320" spans="264:269" x14ac:dyDescent="0.2">
      <c r="JD1320">
        <f t="shared" si="617"/>
        <v>0</v>
      </c>
      <c r="JE1320">
        <f t="shared" si="618"/>
        <v>0</v>
      </c>
      <c r="JF1320" t="str">
        <f t="shared" ca="1" si="619"/>
        <v/>
      </c>
      <c r="JG1320" t="str">
        <f t="shared" ca="1" si="620"/>
        <v/>
      </c>
      <c r="JH1320" t="str">
        <f t="shared" ca="1" si="621"/>
        <v/>
      </c>
      <c r="JI1320" t="str">
        <f t="shared" ca="1" si="622"/>
        <v/>
      </c>
    </row>
    <row r="1321" spans="264:269" x14ac:dyDescent="0.2">
      <c r="JD1321">
        <f t="shared" si="617"/>
        <v>0</v>
      </c>
      <c r="JE1321">
        <f t="shared" si="618"/>
        <v>0</v>
      </c>
      <c r="JF1321" t="str">
        <f t="shared" ca="1" si="619"/>
        <v/>
      </c>
      <c r="JG1321" t="str">
        <f t="shared" ca="1" si="620"/>
        <v/>
      </c>
      <c r="JH1321" t="str">
        <f t="shared" ca="1" si="621"/>
        <v/>
      </c>
      <c r="JI1321" t="str">
        <f t="shared" ca="1" si="622"/>
        <v/>
      </c>
    </row>
    <row r="1322" spans="264:269" x14ac:dyDescent="0.2">
      <c r="JD1322">
        <f t="shared" si="617"/>
        <v>0</v>
      </c>
      <c r="JE1322">
        <f t="shared" si="618"/>
        <v>0</v>
      </c>
      <c r="JF1322" t="str">
        <f t="shared" ca="1" si="619"/>
        <v/>
      </c>
      <c r="JG1322" t="str">
        <f t="shared" ca="1" si="620"/>
        <v/>
      </c>
      <c r="JH1322" t="str">
        <f t="shared" ca="1" si="621"/>
        <v/>
      </c>
      <c r="JI1322" t="str">
        <f t="shared" ca="1" si="622"/>
        <v/>
      </c>
    </row>
    <row r="1323" spans="264:269" x14ac:dyDescent="0.2">
      <c r="JD1323">
        <f t="shared" si="617"/>
        <v>0</v>
      </c>
      <c r="JE1323">
        <f t="shared" si="618"/>
        <v>0</v>
      </c>
      <c r="JF1323" t="str">
        <f t="shared" ca="1" si="619"/>
        <v/>
      </c>
      <c r="JG1323" t="str">
        <f t="shared" ca="1" si="620"/>
        <v/>
      </c>
      <c r="JH1323" t="str">
        <f t="shared" ca="1" si="621"/>
        <v/>
      </c>
      <c r="JI1323" t="str">
        <f t="shared" ca="1" si="622"/>
        <v/>
      </c>
    </row>
    <row r="1324" spans="264:269" x14ac:dyDescent="0.2">
      <c r="JD1324">
        <f t="shared" si="617"/>
        <v>0</v>
      </c>
      <c r="JE1324">
        <f t="shared" si="618"/>
        <v>0</v>
      </c>
      <c r="JF1324" t="str">
        <f t="shared" ca="1" si="619"/>
        <v/>
      </c>
      <c r="JG1324" t="str">
        <f t="shared" ca="1" si="620"/>
        <v/>
      </c>
      <c r="JH1324" t="str">
        <f t="shared" ca="1" si="621"/>
        <v/>
      </c>
      <c r="JI1324" t="str">
        <f t="shared" ca="1" si="622"/>
        <v/>
      </c>
    </row>
    <row r="1325" spans="264:269" x14ac:dyDescent="0.2">
      <c r="JD1325">
        <f t="shared" si="617"/>
        <v>0</v>
      </c>
      <c r="JE1325">
        <f t="shared" si="618"/>
        <v>0</v>
      </c>
      <c r="JF1325" t="str">
        <f t="shared" ca="1" si="619"/>
        <v/>
      </c>
      <c r="JG1325" t="str">
        <f t="shared" ca="1" si="620"/>
        <v/>
      </c>
      <c r="JH1325" t="str">
        <f t="shared" ca="1" si="621"/>
        <v/>
      </c>
      <c r="JI1325" t="str">
        <f t="shared" ca="1" si="622"/>
        <v/>
      </c>
    </row>
    <row r="1326" spans="264:269" x14ac:dyDescent="0.2">
      <c r="JD1326">
        <f t="shared" si="617"/>
        <v>0</v>
      </c>
      <c r="JE1326">
        <f t="shared" si="618"/>
        <v>0</v>
      </c>
      <c r="JF1326" t="str">
        <f t="shared" ca="1" si="619"/>
        <v/>
      </c>
      <c r="JG1326" t="str">
        <f t="shared" ca="1" si="620"/>
        <v/>
      </c>
      <c r="JH1326" t="str">
        <f t="shared" ca="1" si="621"/>
        <v/>
      </c>
      <c r="JI1326" t="str">
        <f t="shared" ca="1" si="622"/>
        <v/>
      </c>
    </row>
    <row r="1327" spans="264:269" x14ac:dyDescent="0.2">
      <c r="JD1327">
        <f t="shared" si="617"/>
        <v>0</v>
      </c>
      <c r="JE1327">
        <f t="shared" si="618"/>
        <v>0</v>
      </c>
      <c r="JF1327" t="str">
        <f t="shared" ca="1" si="619"/>
        <v/>
      </c>
      <c r="JG1327" t="str">
        <f t="shared" ca="1" si="620"/>
        <v/>
      </c>
      <c r="JH1327" t="str">
        <f t="shared" ca="1" si="621"/>
        <v/>
      </c>
      <c r="JI1327" t="str">
        <f t="shared" ca="1" si="622"/>
        <v/>
      </c>
    </row>
    <row r="1328" spans="264:269" x14ac:dyDescent="0.2">
      <c r="JD1328">
        <f t="shared" si="617"/>
        <v>0</v>
      </c>
      <c r="JE1328">
        <f t="shared" si="618"/>
        <v>0</v>
      </c>
      <c r="JF1328" t="str">
        <f t="shared" ca="1" si="619"/>
        <v/>
      </c>
      <c r="JG1328" t="str">
        <f t="shared" ca="1" si="620"/>
        <v/>
      </c>
      <c r="JH1328" t="str">
        <f t="shared" ca="1" si="621"/>
        <v/>
      </c>
      <c r="JI1328" t="str">
        <f t="shared" ca="1" si="622"/>
        <v/>
      </c>
    </row>
    <row r="1329" spans="264:269" x14ac:dyDescent="0.2">
      <c r="JD1329">
        <f t="shared" si="617"/>
        <v>0</v>
      </c>
      <c r="JE1329">
        <f t="shared" si="618"/>
        <v>0</v>
      </c>
      <c r="JF1329" t="str">
        <f t="shared" ca="1" si="619"/>
        <v/>
      </c>
      <c r="JG1329" t="str">
        <f t="shared" ca="1" si="620"/>
        <v/>
      </c>
      <c r="JH1329" t="str">
        <f t="shared" ca="1" si="621"/>
        <v/>
      </c>
      <c r="JI1329" t="str">
        <f t="shared" ca="1" si="622"/>
        <v/>
      </c>
    </row>
    <row r="1330" spans="264:269" x14ac:dyDescent="0.2">
      <c r="JD1330">
        <f t="shared" si="617"/>
        <v>0</v>
      </c>
      <c r="JE1330">
        <f t="shared" si="618"/>
        <v>0</v>
      </c>
      <c r="JF1330" t="str">
        <f t="shared" ca="1" si="619"/>
        <v/>
      </c>
      <c r="JG1330" t="str">
        <f t="shared" ca="1" si="620"/>
        <v/>
      </c>
      <c r="JH1330" t="str">
        <f t="shared" ca="1" si="621"/>
        <v/>
      </c>
      <c r="JI1330" t="str">
        <f t="shared" ca="1" si="622"/>
        <v/>
      </c>
    </row>
    <row r="1331" spans="264:269" x14ac:dyDescent="0.2">
      <c r="JD1331">
        <f t="shared" si="617"/>
        <v>0</v>
      </c>
      <c r="JE1331">
        <f t="shared" si="618"/>
        <v>0</v>
      </c>
      <c r="JF1331" t="str">
        <f t="shared" ca="1" si="619"/>
        <v/>
      </c>
      <c r="JG1331" t="str">
        <f t="shared" ca="1" si="620"/>
        <v/>
      </c>
      <c r="JH1331" t="str">
        <f t="shared" ca="1" si="621"/>
        <v/>
      </c>
      <c r="JI1331" t="str">
        <f t="shared" ca="1" si="622"/>
        <v/>
      </c>
    </row>
    <row r="1332" spans="264:269" x14ac:dyDescent="0.2">
      <c r="JD1332">
        <f t="shared" si="617"/>
        <v>0</v>
      </c>
      <c r="JE1332">
        <f t="shared" si="618"/>
        <v>0</v>
      </c>
      <c r="JF1332" t="str">
        <f t="shared" ca="1" si="619"/>
        <v/>
      </c>
      <c r="JG1332" t="str">
        <f t="shared" ca="1" si="620"/>
        <v/>
      </c>
      <c r="JH1332" t="str">
        <f t="shared" ca="1" si="621"/>
        <v/>
      </c>
      <c r="JI1332" t="str">
        <f t="shared" ca="1" si="622"/>
        <v/>
      </c>
    </row>
    <row r="1333" spans="264:269" x14ac:dyDescent="0.2">
      <c r="JD1333">
        <f t="shared" si="617"/>
        <v>0</v>
      </c>
      <c r="JE1333">
        <f t="shared" si="618"/>
        <v>0</v>
      </c>
      <c r="JF1333" t="str">
        <f t="shared" ca="1" si="619"/>
        <v/>
      </c>
      <c r="JG1333" t="str">
        <f t="shared" ca="1" si="620"/>
        <v/>
      </c>
      <c r="JH1333" t="str">
        <f t="shared" ca="1" si="621"/>
        <v/>
      </c>
      <c r="JI1333" t="str">
        <f t="shared" ca="1" si="622"/>
        <v/>
      </c>
    </row>
    <row r="1334" spans="264:269" x14ac:dyDescent="0.2">
      <c r="JD1334">
        <f t="shared" si="617"/>
        <v>0</v>
      </c>
      <c r="JE1334">
        <f t="shared" si="618"/>
        <v>0</v>
      </c>
      <c r="JF1334" t="str">
        <f t="shared" ca="1" si="619"/>
        <v/>
      </c>
      <c r="JG1334" t="str">
        <f t="shared" ca="1" si="620"/>
        <v/>
      </c>
      <c r="JH1334" t="str">
        <f t="shared" ca="1" si="621"/>
        <v/>
      </c>
      <c r="JI1334" t="str">
        <f t="shared" ca="1" si="622"/>
        <v/>
      </c>
    </row>
    <row r="1335" spans="264:269" x14ac:dyDescent="0.2">
      <c r="JD1335">
        <f t="shared" si="617"/>
        <v>0</v>
      </c>
      <c r="JE1335">
        <f t="shared" si="618"/>
        <v>0</v>
      </c>
      <c r="JF1335" t="str">
        <f t="shared" ca="1" si="619"/>
        <v/>
      </c>
      <c r="JG1335" t="str">
        <f t="shared" ca="1" si="620"/>
        <v/>
      </c>
      <c r="JH1335" t="str">
        <f t="shared" ca="1" si="621"/>
        <v/>
      </c>
      <c r="JI1335" t="str">
        <f t="shared" ca="1" si="622"/>
        <v/>
      </c>
    </row>
    <row r="1336" spans="264:269" x14ac:dyDescent="0.2">
      <c r="JD1336">
        <f t="shared" si="617"/>
        <v>0</v>
      </c>
      <c r="JE1336">
        <f t="shared" si="618"/>
        <v>0</v>
      </c>
      <c r="JF1336" t="str">
        <f t="shared" ca="1" si="619"/>
        <v/>
      </c>
      <c r="JG1336" t="str">
        <f t="shared" ca="1" si="620"/>
        <v/>
      </c>
      <c r="JH1336" t="str">
        <f t="shared" ca="1" si="621"/>
        <v/>
      </c>
      <c r="JI1336" t="str">
        <f t="shared" ca="1" si="622"/>
        <v/>
      </c>
    </row>
    <row r="1337" spans="264:269" x14ac:dyDescent="0.2">
      <c r="JD1337">
        <f t="shared" si="617"/>
        <v>0</v>
      </c>
      <c r="JE1337">
        <f t="shared" si="618"/>
        <v>0</v>
      </c>
      <c r="JF1337" t="str">
        <f t="shared" ca="1" si="619"/>
        <v/>
      </c>
      <c r="JG1337" t="str">
        <f t="shared" ca="1" si="620"/>
        <v/>
      </c>
      <c r="JH1337" t="str">
        <f t="shared" ca="1" si="621"/>
        <v/>
      </c>
      <c r="JI1337" t="str">
        <f t="shared" ca="1" si="622"/>
        <v/>
      </c>
    </row>
    <row r="1338" spans="264:269" x14ac:dyDescent="0.2">
      <c r="JD1338">
        <f t="shared" si="617"/>
        <v>0</v>
      </c>
      <c r="JE1338">
        <f t="shared" si="618"/>
        <v>0</v>
      </c>
      <c r="JF1338" t="str">
        <f t="shared" ca="1" si="619"/>
        <v/>
      </c>
      <c r="JG1338" t="str">
        <f t="shared" ca="1" si="620"/>
        <v/>
      </c>
      <c r="JH1338" t="str">
        <f t="shared" ca="1" si="621"/>
        <v/>
      </c>
      <c r="JI1338" t="str">
        <f t="shared" ca="1" si="622"/>
        <v/>
      </c>
    </row>
    <row r="1339" spans="264:269" x14ac:dyDescent="0.2">
      <c r="JD1339">
        <f t="shared" si="617"/>
        <v>0</v>
      </c>
      <c r="JE1339">
        <f t="shared" si="618"/>
        <v>0</v>
      </c>
      <c r="JF1339" t="str">
        <f t="shared" ca="1" si="619"/>
        <v/>
      </c>
      <c r="JG1339" t="str">
        <f t="shared" ca="1" si="620"/>
        <v/>
      </c>
      <c r="JH1339" t="str">
        <f t="shared" ca="1" si="621"/>
        <v/>
      </c>
      <c r="JI1339" t="str">
        <f t="shared" ca="1" si="622"/>
        <v/>
      </c>
    </row>
    <row r="1340" spans="264:269" x14ac:dyDescent="0.2">
      <c r="JD1340">
        <f t="shared" si="617"/>
        <v>0</v>
      </c>
      <c r="JE1340">
        <f t="shared" si="618"/>
        <v>0</v>
      </c>
      <c r="JF1340" t="str">
        <f t="shared" ca="1" si="619"/>
        <v/>
      </c>
      <c r="JG1340" t="str">
        <f t="shared" ca="1" si="620"/>
        <v/>
      </c>
      <c r="JH1340" t="str">
        <f t="shared" ca="1" si="621"/>
        <v/>
      </c>
      <c r="JI1340" t="str">
        <f t="shared" ca="1" si="622"/>
        <v/>
      </c>
    </row>
    <row r="1341" spans="264:269" x14ac:dyDescent="0.2">
      <c r="JD1341">
        <f t="shared" si="617"/>
        <v>0</v>
      </c>
      <c r="JE1341">
        <f t="shared" si="618"/>
        <v>0</v>
      </c>
      <c r="JF1341" t="str">
        <f t="shared" ca="1" si="619"/>
        <v/>
      </c>
      <c r="JG1341" t="str">
        <f t="shared" ca="1" si="620"/>
        <v/>
      </c>
      <c r="JH1341" t="str">
        <f t="shared" ca="1" si="621"/>
        <v/>
      </c>
      <c r="JI1341" t="str">
        <f t="shared" ca="1" si="622"/>
        <v/>
      </c>
    </row>
    <row r="1342" spans="264:269" x14ac:dyDescent="0.2">
      <c r="JD1342">
        <f t="shared" si="617"/>
        <v>0</v>
      </c>
      <c r="JE1342">
        <f t="shared" si="618"/>
        <v>0</v>
      </c>
      <c r="JF1342" t="str">
        <f t="shared" ca="1" si="619"/>
        <v/>
      </c>
      <c r="JG1342" t="str">
        <f t="shared" ca="1" si="620"/>
        <v/>
      </c>
      <c r="JH1342" t="str">
        <f t="shared" ca="1" si="621"/>
        <v/>
      </c>
      <c r="JI1342" t="str">
        <f t="shared" ca="1" si="622"/>
        <v/>
      </c>
    </row>
    <row r="1343" spans="264:269" x14ac:dyDescent="0.2">
      <c r="JD1343">
        <f t="shared" si="617"/>
        <v>0</v>
      </c>
      <c r="JE1343">
        <f t="shared" si="618"/>
        <v>0</v>
      </c>
      <c r="JF1343" t="str">
        <f t="shared" ca="1" si="619"/>
        <v/>
      </c>
      <c r="JG1343" t="str">
        <f t="shared" ca="1" si="620"/>
        <v/>
      </c>
      <c r="JH1343" t="str">
        <f t="shared" ca="1" si="621"/>
        <v/>
      </c>
      <c r="JI1343" t="str">
        <f t="shared" ca="1" si="622"/>
        <v/>
      </c>
    </row>
    <row r="1344" spans="264:269" x14ac:dyDescent="0.2">
      <c r="JD1344">
        <f t="shared" si="617"/>
        <v>0</v>
      </c>
      <c r="JE1344">
        <f t="shared" si="618"/>
        <v>0</v>
      </c>
      <c r="JF1344" t="str">
        <f t="shared" ca="1" si="619"/>
        <v/>
      </c>
      <c r="JG1344" t="str">
        <f t="shared" ca="1" si="620"/>
        <v/>
      </c>
      <c r="JH1344" t="str">
        <f t="shared" ca="1" si="621"/>
        <v/>
      </c>
      <c r="JI1344" t="str">
        <f t="shared" ca="1" si="622"/>
        <v/>
      </c>
    </row>
    <row r="1345" spans="264:269" x14ac:dyDescent="0.2">
      <c r="JD1345">
        <f t="shared" si="617"/>
        <v>0</v>
      </c>
      <c r="JE1345">
        <f t="shared" si="618"/>
        <v>0</v>
      </c>
      <c r="JF1345" t="str">
        <f t="shared" ca="1" si="619"/>
        <v/>
      </c>
      <c r="JG1345" t="str">
        <f t="shared" ca="1" si="620"/>
        <v/>
      </c>
      <c r="JH1345" t="str">
        <f t="shared" ca="1" si="621"/>
        <v/>
      </c>
      <c r="JI1345" t="str">
        <f t="shared" ca="1" si="622"/>
        <v/>
      </c>
    </row>
    <row r="1346" spans="264:269" x14ac:dyDescent="0.2">
      <c r="JD1346">
        <f t="shared" si="617"/>
        <v>0</v>
      </c>
      <c r="JE1346">
        <f t="shared" si="618"/>
        <v>0</v>
      </c>
      <c r="JF1346" t="str">
        <f t="shared" ca="1" si="619"/>
        <v/>
      </c>
      <c r="JG1346" t="str">
        <f t="shared" ca="1" si="620"/>
        <v/>
      </c>
      <c r="JH1346" t="str">
        <f t="shared" ca="1" si="621"/>
        <v/>
      </c>
      <c r="JI1346" t="str">
        <f t="shared" ca="1" si="622"/>
        <v/>
      </c>
    </row>
    <row r="1347" spans="264:269" x14ac:dyDescent="0.2">
      <c r="JD1347">
        <f t="shared" si="617"/>
        <v>0</v>
      </c>
      <c r="JE1347">
        <f t="shared" si="618"/>
        <v>0</v>
      </c>
      <c r="JF1347" t="str">
        <f t="shared" ca="1" si="619"/>
        <v/>
      </c>
      <c r="JG1347" t="str">
        <f t="shared" ca="1" si="620"/>
        <v/>
      </c>
      <c r="JH1347" t="str">
        <f t="shared" ca="1" si="621"/>
        <v/>
      </c>
      <c r="JI1347" t="str">
        <f t="shared" ca="1" si="622"/>
        <v/>
      </c>
    </row>
    <row r="1348" spans="264:269" x14ac:dyDescent="0.2">
      <c r="JD1348">
        <f t="shared" si="617"/>
        <v>0</v>
      </c>
      <c r="JE1348">
        <f t="shared" si="618"/>
        <v>0</v>
      </c>
      <c r="JF1348" t="str">
        <f t="shared" ca="1" si="619"/>
        <v/>
      </c>
      <c r="JG1348" t="str">
        <f t="shared" ca="1" si="620"/>
        <v/>
      </c>
      <c r="JH1348" t="str">
        <f t="shared" ca="1" si="621"/>
        <v/>
      </c>
      <c r="JI1348" t="str">
        <f t="shared" ca="1" si="622"/>
        <v/>
      </c>
    </row>
    <row r="1349" spans="264:269" x14ac:dyDescent="0.2">
      <c r="JD1349">
        <f t="shared" si="617"/>
        <v>0</v>
      </c>
      <c r="JE1349">
        <f t="shared" si="618"/>
        <v>0</v>
      </c>
      <c r="JF1349" t="str">
        <f t="shared" ca="1" si="619"/>
        <v/>
      </c>
      <c r="JG1349" t="str">
        <f t="shared" ca="1" si="620"/>
        <v/>
      </c>
      <c r="JH1349" t="str">
        <f t="shared" ca="1" si="621"/>
        <v/>
      </c>
      <c r="JI1349" t="str">
        <f t="shared" ca="1" si="622"/>
        <v/>
      </c>
    </row>
    <row r="1350" spans="264:269" x14ac:dyDescent="0.2">
      <c r="JD1350">
        <f t="shared" si="617"/>
        <v>0</v>
      </c>
      <c r="JE1350">
        <f t="shared" si="618"/>
        <v>0</v>
      </c>
      <c r="JF1350" t="str">
        <f t="shared" ca="1" si="619"/>
        <v/>
      </c>
      <c r="JG1350" t="str">
        <f t="shared" ca="1" si="620"/>
        <v/>
      </c>
      <c r="JH1350" t="str">
        <f t="shared" ca="1" si="621"/>
        <v/>
      </c>
      <c r="JI1350" t="str">
        <f t="shared" ca="1" si="622"/>
        <v/>
      </c>
    </row>
    <row r="1351" spans="264:269" x14ac:dyDescent="0.2">
      <c r="JD1351">
        <f t="shared" si="617"/>
        <v>0</v>
      </c>
      <c r="JE1351">
        <f t="shared" si="618"/>
        <v>0</v>
      </c>
      <c r="JF1351" t="str">
        <f t="shared" ca="1" si="619"/>
        <v/>
      </c>
      <c r="JG1351" t="str">
        <f t="shared" ca="1" si="620"/>
        <v/>
      </c>
      <c r="JH1351" t="str">
        <f t="shared" ca="1" si="621"/>
        <v/>
      </c>
      <c r="JI1351" t="str">
        <f t="shared" ca="1" si="622"/>
        <v/>
      </c>
    </row>
    <row r="1352" spans="264:269" x14ac:dyDescent="0.2">
      <c r="JD1352">
        <f t="shared" si="617"/>
        <v>0</v>
      </c>
      <c r="JE1352">
        <f t="shared" si="618"/>
        <v>0</v>
      </c>
      <c r="JF1352" t="str">
        <f t="shared" ca="1" si="619"/>
        <v/>
      </c>
      <c r="JG1352" t="str">
        <f t="shared" ca="1" si="620"/>
        <v/>
      </c>
      <c r="JH1352" t="str">
        <f t="shared" ca="1" si="621"/>
        <v/>
      </c>
      <c r="JI1352" t="str">
        <f t="shared" ca="1" si="622"/>
        <v/>
      </c>
    </row>
    <row r="1353" spans="264:269" x14ac:dyDescent="0.2">
      <c r="JD1353">
        <f t="shared" si="617"/>
        <v>0</v>
      </c>
      <c r="JE1353">
        <f t="shared" si="618"/>
        <v>0</v>
      </c>
      <c r="JF1353" t="str">
        <f t="shared" ca="1" si="619"/>
        <v/>
      </c>
      <c r="JG1353" t="str">
        <f t="shared" ca="1" si="620"/>
        <v/>
      </c>
      <c r="JH1353" t="str">
        <f t="shared" ca="1" si="621"/>
        <v/>
      </c>
      <c r="JI1353" t="str">
        <f t="shared" ca="1" si="622"/>
        <v/>
      </c>
    </row>
    <row r="1354" spans="264:269" x14ac:dyDescent="0.2">
      <c r="JD1354">
        <f t="shared" si="617"/>
        <v>0</v>
      </c>
      <c r="JE1354">
        <f t="shared" si="618"/>
        <v>0</v>
      </c>
      <c r="JF1354" t="str">
        <f t="shared" ca="1" si="619"/>
        <v/>
      </c>
      <c r="JG1354" t="str">
        <f t="shared" ca="1" si="620"/>
        <v/>
      </c>
      <c r="JH1354" t="str">
        <f t="shared" ca="1" si="621"/>
        <v/>
      </c>
      <c r="JI1354" t="str">
        <f t="shared" ca="1" si="622"/>
        <v/>
      </c>
    </row>
    <row r="1355" spans="264:269" x14ac:dyDescent="0.2">
      <c r="JD1355">
        <f t="shared" si="617"/>
        <v>0</v>
      </c>
      <c r="JE1355">
        <f t="shared" si="618"/>
        <v>0</v>
      </c>
      <c r="JF1355" t="str">
        <f t="shared" ca="1" si="619"/>
        <v/>
      </c>
      <c r="JG1355" t="str">
        <f t="shared" ca="1" si="620"/>
        <v/>
      </c>
      <c r="JH1355" t="str">
        <f t="shared" ca="1" si="621"/>
        <v/>
      </c>
      <c r="JI1355" t="str">
        <f t="shared" ca="1" si="622"/>
        <v/>
      </c>
    </row>
    <row r="1356" spans="264:269" x14ac:dyDescent="0.2">
      <c r="JD1356">
        <f t="shared" si="617"/>
        <v>0</v>
      </c>
      <c r="JE1356">
        <f t="shared" si="618"/>
        <v>0</v>
      </c>
      <c r="JF1356" t="str">
        <f t="shared" ca="1" si="619"/>
        <v/>
      </c>
      <c r="JG1356" t="str">
        <f t="shared" ca="1" si="620"/>
        <v/>
      </c>
      <c r="JH1356" t="str">
        <f t="shared" ca="1" si="621"/>
        <v/>
      </c>
      <c r="JI1356" t="str">
        <f t="shared" ca="1" si="622"/>
        <v/>
      </c>
    </row>
    <row r="1357" spans="264:269" x14ac:dyDescent="0.2">
      <c r="JD1357">
        <f t="shared" si="617"/>
        <v>0</v>
      </c>
      <c r="JE1357">
        <f t="shared" si="618"/>
        <v>0</v>
      </c>
      <c r="JF1357" t="str">
        <f t="shared" ca="1" si="619"/>
        <v/>
      </c>
      <c r="JG1357" t="str">
        <f t="shared" ca="1" si="620"/>
        <v/>
      </c>
      <c r="JH1357" t="str">
        <f t="shared" ca="1" si="621"/>
        <v/>
      </c>
      <c r="JI1357" t="str">
        <f t="shared" ca="1" si="622"/>
        <v/>
      </c>
    </row>
    <row r="1358" spans="264:269" x14ac:dyDescent="0.2">
      <c r="JD1358">
        <f t="shared" si="617"/>
        <v>0</v>
      </c>
      <c r="JE1358">
        <f t="shared" si="618"/>
        <v>0</v>
      </c>
      <c r="JF1358" t="str">
        <f t="shared" ca="1" si="619"/>
        <v/>
      </c>
      <c r="JG1358" t="str">
        <f t="shared" ca="1" si="620"/>
        <v/>
      </c>
      <c r="JH1358" t="str">
        <f t="shared" ca="1" si="621"/>
        <v/>
      </c>
      <c r="JI1358" t="str">
        <f t="shared" ca="1" si="622"/>
        <v/>
      </c>
    </row>
    <row r="1359" spans="264:269" x14ac:dyDescent="0.2">
      <c r="JD1359">
        <f t="shared" si="617"/>
        <v>0</v>
      </c>
      <c r="JE1359">
        <f t="shared" si="618"/>
        <v>0</v>
      </c>
      <c r="JF1359" t="str">
        <f t="shared" ca="1" si="619"/>
        <v/>
      </c>
      <c r="JG1359" t="str">
        <f t="shared" ca="1" si="620"/>
        <v/>
      </c>
      <c r="JH1359" t="str">
        <f t="shared" ca="1" si="621"/>
        <v/>
      </c>
      <c r="JI1359" t="str">
        <f t="shared" ca="1" si="622"/>
        <v/>
      </c>
    </row>
    <row r="1360" spans="264:269" x14ac:dyDescent="0.2">
      <c r="JD1360">
        <f t="shared" si="617"/>
        <v>0</v>
      </c>
      <c r="JE1360">
        <f t="shared" si="618"/>
        <v>0</v>
      </c>
      <c r="JF1360" t="str">
        <f t="shared" ca="1" si="619"/>
        <v/>
      </c>
      <c r="JG1360" t="str">
        <f t="shared" ca="1" si="620"/>
        <v/>
      </c>
      <c r="JH1360" t="str">
        <f t="shared" ca="1" si="621"/>
        <v/>
      </c>
      <c r="JI1360" t="str">
        <f t="shared" ca="1" si="622"/>
        <v/>
      </c>
    </row>
    <row r="1361" spans="264:269" x14ac:dyDescent="0.2">
      <c r="JD1361">
        <f t="shared" si="617"/>
        <v>0</v>
      </c>
      <c r="JE1361">
        <f t="shared" si="618"/>
        <v>0</v>
      </c>
      <c r="JF1361" t="str">
        <f t="shared" ca="1" si="619"/>
        <v/>
      </c>
      <c r="JG1361" t="str">
        <f t="shared" ca="1" si="620"/>
        <v/>
      </c>
      <c r="JH1361" t="str">
        <f t="shared" ca="1" si="621"/>
        <v/>
      </c>
      <c r="JI1361" t="str">
        <f t="shared" ca="1" si="622"/>
        <v/>
      </c>
    </row>
    <row r="1362" spans="264:269" x14ac:dyDescent="0.2">
      <c r="JD1362">
        <f t="shared" si="617"/>
        <v>0</v>
      </c>
      <c r="JE1362">
        <f t="shared" si="618"/>
        <v>0</v>
      </c>
      <c r="JF1362" t="str">
        <f t="shared" ca="1" si="619"/>
        <v/>
      </c>
      <c r="JG1362" t="str">
        <f t="shared" ca="1" si="620"/>
        <v/>
      </c>
      <c r="JH1362" t="str">
        <f t="shared" ca="1" si="621"/>
        <v/>
      </c>
      <c r="JI1362" t="str">
        <f t="shared" ca="1" si="622"/>
        <v/>
      </c>
    </row>
    <row r="1363" spans="264:269" x14ac:dyDescent="0.2">
      <c r="JD1363">
        <f t="shared" si="617"/>
        <v>0</v>
      </c>
      <c r="JE1363">
        <f t="shared" si="618"/>
        <v>0</v>
      </c>
      <c r="JF1363" t="str">
        <f t="shared" ca="1" si="619"/>
        <v/>
      </c>
      <c r="JG1363" t="str">
        <f t="shared" ca="1" si="620"/>
        <v/>
      </c>
      <c r="JH1363" t="str">
        <f t="shared" ca="1" si="621"/>
        <v/>
      </c>
      <c r="JI1363" t="str">
        <f t="shared" ca="1" si="622"/>
        <v/>
      </c>
    </row>
    <row r="1364" spans="264:269" x14ac:dyDescent="0.2">
      <c r="JD1364">
        <f t="shared" si="617"/>
        <v>0</v>
      </c>
      <c r="JE1364">
        <f t="shared" si="618"/>
        <v>0</v>
      </c>
      <c r="JF1364" t="str">
        <f t="shared" ca="1" si="619"/>
        <v/>
      </c>
      <c r="JG1364" t="str">
        <f t="shared" ca="1" si="620"/>
        <v/>
      </c>
      <c r="JH1364" t="str">
        <f t="shared" ca="1" si="621"/>
        <v/>
      </c>
      <c r="JI1364" t="str">
        <f t="shared" ca="1" si="622"/>
        <v/>
      </c>
    </row>
    <row r="1365" spans="264:269" x14ac:dyDescent="0.2">
      <c r="JD1365">
        <f t="shared" si="617"/>
        <v>0</v>
      </c>
      <c r="JE1365">
        <f t="shared" si="618"/>
        <v>0</v>
      </c>
      <c r="JF1365" t="str">
        <f t="shared" ca="1" si="619"/>
        <v/>
      </c>
      <c r="JG1365" t="str">
        <f t="shared" ca="1" si="620"/>
        <v/>
      </c>
      <c r="JH1365" t="str">
        <f t="shared" ca="1" si="621"/>
        <v/>
      </c>
      <c r="JI1365" t="str">
        <f t="shared" ca="1" si="622"/>
        <v/>
      </c>
    </row>
    <row r="1366" spans="264:269" x14ac:dyDescent="0.2">
      <c r="JD1366">
        <f t="shared" si="617"/>
        <v>0</v>
      </c>
      <c r="JE1366">
        <f t="shared" si="618"/>
        <v>0</v>
      </c>
      <c r="JF1366" t="str">
        <f t="shared" ca="1" si="619"/>
        <v/>
      </c>
      <c r="JG1366" t="str">
        <f t="shared" ca="1" si="620"/>
        <v/>
      </c>
      <c r="JH1366" t="str">
        <f t="shared" ca="1" si="621"/>
        <v/>
      </c>
      <c r="JI1366" t="str">
        <f t="shared" ca="1" si="622"/>
        <v/>
      </c>
    </row>
    <row r="1367" spans="264:269" x14ac:dyDescent="0.2">
      <c r="JD1367">
        <f t="shared" si="617"/>
        <v>0</v>
      </c>
      <c r="JE1367">
        <f t="shared" si="618"/>
        <v>0</v>
      </c>
      <c r="JF1367" t="str">
        <f t="shared" ca="1" si="619"/>
        <v/>
      </c>
      <c r="JG1367" t="str">
        <f t="shared" ca="1" si="620"/>
        <v/>
      </c>
      <c r="JH1367" t="str">
        <f t="shared" ca="1" si="621"/>
        <v/>
      </c>
      <c r="JI1367" t="str">
        <f t="shared" ca="1" si="622"/>
        <v/>
      </c>
    </row>
    <row r="1368" spans="264:269" x14ac:dyDescent="0.2">
      <c r="JD1368">
        <f t="shared" si="617"/>
        <v>0</v>
      </c>
      <c r="JE1368">
        <f t="shared" si="618"/>
        <v>0</v>
      </c>
      <c r="JF1368" t="str">
        <f t="shared" ca="1" si="619"/>
        <v/>
      </c>
      <c r="JG1368" t="str">
        <f t="shared" ca="1" si="620"/>
        <v/>
      </c>
      <c r="JH1368" t="str">
        <f t="shared" ca="1" si="621"/>
        <v/>
      </c>
      <c r="JI1368" t="str">
        <f t="shared" ca="1" si="622"/>
        <v/>
      </c>
    </row>
    <row r="1369" spans="264:269" x14ac:dyDescent="0.2">
      <c r="JD1369">
        <f t="shared" si="617"/>
        <v>0</v>
      </c>
      <c r="JE1369">
        <f t="shared" si="618"/>
        <v>0</v>
      </c>
      <c r="JF1369" t="str">
        <f t="shared" ca="1" si="619"/>
        <v/>
      </c>
      <c r="JG1369" t="str">
        <f t="shared" ca="1" si="620"/>
        <v/>
      </c>
      <c r="JH1369" t="str">
        <f t="shared" ca="1" si="621"/>
        <v/>
      </c>
      <c r="JI1369" t="str">
        <f t="shared" ca="1" si="622"/>
        <v/>
      </c>
    </row>
    <row r="1370" spans="264:269" x14ac:dyDescent="0.2">
      <c r="JD1370">
        <f t="shared" si="617"/>
        <v>0</v>
      </c>
      <c r="JE1370">
        <f t="shared" si="618"/>
        <v>0</v>
      </c>
      <c r="JF1370" t="str">
        <f t="shared" ca="1" si="619"/>
        <v/>
      </c>
      <c r="JG1370" t="str">
        <f t="shared" ca="1" si="620"/>
        <v/>
      </c>
      <c r="JH1370" t="str">
        <f t="shared" ca="1" si="621"/>
        <v/>
      </c>
      <c r="JI1370" t="str">
        <f t="shared" ca="1" si="622"/>
        <v/>
      </c>
    </row>
    <row r="1371" spans="264:269" x14ac:dyDescent="0.2">
      <c r="JD1371">
        <f t="shared" si="617"/>
        <v>0</v>
      </c>
      <c r="JE1371">
        <f t="shared" si="618"/>
        <v>0</v>
      </c>
      <c r="JF1371" t="str">
        <f t="shared" ca="1" si="619"/>
        <v/>
      </c>
      <c r="JG1371" t="str">
        <f t="shared" ca="1" si="620"/>
        <v/>
      </c>
      <c r="JH1371" t="str">
        <f t="shared" ca="1" si="621"/>
        <v/>
      </c>
      <c r="JI1371" t="str">
        <f t="shared" ca="1" si="622"/>
        <v/>
      </c>
    </row>
    <row r="1372" spans="264:269" x14ac:dyDescent="0.2">
      <c r="JD1372">
        <f t="shared" ref="JD1372:JD1435" si="623">IF(JD1371&lt;&gt;0,JD1371-1,0)</f>
        <v>0</v>
      </c>
      <c r="JE1372">
        <f t="shared" ref="JE1372:JE1435" si="624">IF(JD1372&lt;&gt;0,JE1371+1,0)</f>
        <v>0</v>
      </c>
      <c r="JF1372" t="str">
        <f t="shared" ref="JF1372:JF1435" ca="1" si="625">IF(ScenarioType&lt;&gt;"ALL",IF(ISERROR(IF(INDIRECT("SCENARIOMETA!B"&amp;JE1372)=ScenarioType,INDIRECT("SCENARIOMETA!A"&amp;JE1372)," ")),"",IF(INDIRECT("SCENARIOMETA!B"&amp;JE1372)=ScenarioType,INDIRECT("SCENARIOMETA!A"&amp;JE1372)," ")),IF(JD1372&lt;&gt;0,INDIRECT("SCENARIOMETA!A"&amp;JE1372),""))</f>
        <v/>
      </c>
      <c r="JG1372" t="str">
        <f t="shared" ref="JG1372:JG1435" ca="1" si="626">IF(ScenarioType&lt;&gt;"ALL",IF(ISERROR(IF(INDIRECT("SCENARIOMETA!B"&amp;JE1372)=ScenarioType,INDIRECT("SCENARIOMETA!B"&amp;JE1372)," ")),"",IF(INDIRECT("SCENARIOMETA!B"&amp;JE1372)=ScenarioType,INDIRECT("SCENARIOMETA!B"&amp;JE1372)," ")),IF(JD1372&lt;&gt;0,INDIRECT("SCENARIOMETA!B"&amp;JE1372),""))</f>
        <v/>
      </c>
      <c r="JH1372" t="str">
        <f t="shared" ref="JH1372:JH1435" ca="1" si="627">IF(ScenarioType&lt;&gt;"ALL",IF(ISERROR(IF(INDIRECT("SCENARIOMETA!B"&amp;JE1372)=ScenarioType,INDIRECT("SCENARIOMETA!H"&amp;JE1372)," ")),"",IF(INDIRECT("SCENARIOMETA!B"&amp;JE1372)=ScenarioType,INDIRECT("SCENARIOMETA!H"&amp;JE1372)," ")+14),IF(JD1372&lt;&gt;0,INDIRECT("SCENARIOMETA!H"&amp;JE1372)+14,""))</f>
        <v/>
      </c>
      <c r="JI1372" t="str">
        <f t="shared" ref="JI1372:JI1435" ca="1" si="628">IF(ScenarioType&lt;&gt;"ALL",IF(ISERROR(IF(INDIRECT("SCENARIOMETA!B"&amp;JE1372)=ScenarioType,INDIRECT("SCENARIOMETA!E"&amp;JE1372)," ")),"",IF(INDIRECT("SCENARIOMETA!B"&amp;JE1372)=ScenarioType,INDIRECT("SCENARIOMETA!E"&amp;JE1372)," ")+14),IF(JD1372&lt;&gt;0,INDIRECT("SCENARIOMETA!E"&amp;JE1372)+14,""))</f>
        <v/>
      </c>
    </row>
    <row r="1373" spans="264:269" x14ac:dyDescent="0.2">
      <c r="JD1373">
        <f t="shared" si="623"/>
        <v>0</v>
      </c>
      <c r="JE1373">
        <f t="shared" si="624"/>
        <v>0</v>
      </c>
      <c r="JF1373" t="str">
        <f t="shared" ca="1" si="625"/>
        <v/>
      </c>
      <c r="JG1373" t="str">
        <f t="shared" ca="1" si="626"/>
        <v/>
      </c>
      <c r="JH1373" t="str">
        <f t="shared" ca="1" si="627"/>
        <v/>
      </c>
      <c r="JI1373" t="str">
        <f t="shared" ca="1" si="628"/>
        <v/>
      </c>
    </row>
    <row r="1374" spans="264:269" x14ac:dyDescent="0.2">
      <c r="JD1374">
        <f t="shared" si="623"/>
        <v>0</v>
      </c>
      <c r="JE1374">
        <f t="shared" si="624"/>
        <v>0</v>
      </c>
      <c r="JF1374" t="str">
        <f t="shared" ca="1" si="625"/>
        <v/>
      </c>
      <c r="JG1374" t="str">
        <f t="shared" ca="1" si="626"/>
        <v/>
      </c>
      <c r="JH1374" t="str">
        <f t="shared" ca="1" si="627"/>
        <v/>
      </c>
      <c r="JI1374" t="str">
        <f t="shared" ca="1" si="628"/>
        <v/>
      </c>
    </row>
    <row r="1375" spans="264:269" x14ac:dyDescent="0.2">
      <c r="JD1375">
        <f t="shared" si="623"/>
        <v>0</v>
      </c>
      <c r="JE1375">
        <f t="shared" si="624"/>
        <v>0</v>
      </c>
      <c r="JF1375" t="str">
        <f t="shared" ca="1" si="625"/>
        <v/>
      </c>
      <c r="JG1375" t="str">
        <f t="shared" ca="1" si="626"/>
        <v/>
      </c>
      <c r="JH1375" t="str">
        <f t="shared" ca="1" si="627"/>
        <v/>
      </c>
      <c r="JI1375" t="str">
        <f t="shared" ca="1" si="628"/>
        <v/>
      </c>
    </row>
    <row r="1376" spans="264:269" x14ac:dyDescent="0.2">
      <c r="JD1376">
        <f t="shared" si="623"/>
        <v>0</v>
      </c>
      <c r="JE1376">
        <f t="shared" si="624"/>
        <v>0</v>
      </c>
      <c r="JF1376" t="str">
        <f t="shared" ca="1" si="625"/>
        <v/>
      </c>
      <c r="JG1376" t="str">
        <f t="shared" ca="1" si="626"/>
        <v/>
      </c>
      <c r="JH1376" t="str">
        <f t="shared" ca="1" si="627"/>
        <v/>
      </c>
      <c r="JI1376" t="str">
        <f t="shared" ca="1" si="628"/>
        <v/>
      </c>
    </row>
    <row r="1377" spans="264:269" x14ac:dyDescent="0.2">
      <c r="JD1377">
        <f t="shared" si="623"/>
        <v>0</v>
      </c>
      <c r="JE1377">
        <f t="shared" si="624"/>
        <v>0</v>
      </c>
      <c r="JF1377" t="str">
        <f t="shared" ca="1" si="625"/>
        <v/>
      </c>
      <c r="JG1377" t="str">
        <f t="shared" ca="1" si="626"/>
        <v/>
      </c>
      <c r="JH1377" t="str">
        <f t="shared" ca="1" si="627"/>
        <v/>
      </c>
      <c r="JI1377" t="str">
        <f t="shared" ca="1" si="628"/>
        <v/>
      </c>
    </row>
    <row r="1378" spans="264:269" x14ac:dyDescent="0.2">
      <c r="JD1378">
        <f t="shared" si="623"/>
        <v>0</v>
      </c>
      <c r="JE1378">
        <f t="shared" si="624"/>
        <v>0</v>
      </c>
      <c r="JF1378" t="str">
        <f t="shared" ca="1" si="625"/>
        <v/>
      </c>
      <c r="JG1378" t="str">
        <f t="shared" ca="1" si="626"/>
        <v/>
      </c>
      <c r="JH1378" t="str">
        <f t="shared" ca="1" si="627"/>
        <v/>
      </c>
      <c r="JI1378" t="str">
        <f t="shared" ca="1" si="628"/>
        <v/>
      </c>
    </row>
    <row r="1379" spans="264:269" x14ac:dyDescent="0.2">
      <c r="JD1379">
        <f t="shared" si="623"/>
        <v>0</v>
      </c>
      <c r="JE1379">
        <f t="shared" si="624"/>
        <v>0</v>
      </c>
      <c r="JF1379" t="str">
        <f t="shared" ca="1" si="625"/>
        <v/>
      </c>
      <c r="JG1379" t="str">
        <f t="shared" ca="1" si="626"/>
        <v/>
      </c>
      <c r="JH1379" t="str">
        <f t="shared" ca="1" si="627"/>
        <v/>
      </c>
      <c r="JI1379" t="str">
        <f t="shared" ca="1" si="628"/>
        <v/>
      </c>
    </row>
    <row r="1380" spans="264:269" x14ac:dyDescent="0.2">
      <c r="JD1380">
        <f t="shared" si="623"/>
        <v>0</v>
      </c>
      <c r="JE1380">
        <f t="shared" si="624"/>
        <v>0</v>
      </c>
      <c r="JF1380" t="str">
        <f t="shared" ca="1" si="625"/>
        <v/>
      </c>
      <c r="JG1380" t="str">
        <f t="shared" ca="1" si="626"/>
        <v/>
      </c>
      <c r="JH1380" t="str">
        <f t="shared" ca="1" si="627"/>
        <v/>
      </c>
      <c r="JI1380" t="str">
        <f t="shared" ca="1" si="628"/>
        <v/>
      </c>
    </row>
    <row r="1381" spans="264:269" x14ac:dyDescent="0.2">
      <c r="JD1381">
        <f t="shared" si="623"/>
        <v>0</v>
      </c>
      <c r="JE1381">
        <f t="shared" si="624"/>
        <v>0</v>
      </c>
      <c r="JF1381" t="str">
        <f t="shared" ca="1" si="625"/>
        <v/>
      </c>
      <c r="JG1381" t="str">
        <f t="shared" ca="1" si="626"/>
        <v/>
      </c>
      <c r="JH1381" t="str">
        <f t="shared" ca="1" si="627"/>
        <v/>
      </c>
      <c r="JI1381" t="str">
        <f t="shared" ca="1" si="628"/>
        <v/>
      </c>
    </row>
    <row r="1382" spans="264:269" x14ac:dyDescent="0.2">
      <c r="JD1382">
        <f t="shared" si="623"/>
        <v>0</v>
      </c>
      <c r="JE1382">
        <f t="shared" si="624"/>
        <v>0</v>
      </c>
      <c r="JF1382" t="str">
        <f t="shared" ca="1" si="625"/>
        <v/>
      </c>
      <c r="JG1382" t="str">
        <f t="shared" ca="1" si="626"/>
        <v/>
      </c>
      <c r="JH1382" t="str">
        <f t="shared" ca="1" si="627"/>
        <v/>
      </c>
      <c r="JI1382" t="str">
        <f t="shared" ca="1" si="628"/>
        <v/>
      </c>
    </row>
    <row r="1383" spans="264:269" x14ac:dyDescent="0.2">
      <c r="JD1383">
        <f t="shared" si="623"/>
        <v>0</v>
      </c>
      <c r="JE1383">
        <f t="shared" si="624"/>
        <v>0</v>
      </c>
      <c r="JF1383" t="str">
        <f t="shared" ca="1" si="625"/>
        <v/>
      </c>
      <c r="JG1383" t="str">
        <f t="shared" ca="1" si="626"/>
        <v/>
      </c>
      <c r="JH1383" t="str">
        <f t="shared" ca="1" si="627"/>
        <v/>
      </c>
      <c r="JI1383" t="str">
        <f t="shared" ca="1" si="628"/>
        <v/>
      </c>
    </row>
    <row r="1384" spans="264:269" x14ac:dyDescent="0.2">
      <c r="JD1384">
        <f t="shared" si="623"/>
        <v>0</v>
      </c>
      <c r="JE1384">
        <f t="shared" si="624"/>
        <v>0</v>
      </c>
      <c r="JF1384" t="str">
        <f t="shared" ca="1" si="625"/>
        <v/>
      </c>
      <c r="JG1384" t="str">
        <f t="shared" ca="1" si="626"/>
        <v/>
      </c>
      <c r="JH1384" t="str">
        <f t="shared" ca="1" si="627"/>
        <v/>
      </c>
      <c r="JI1384" t="str">
        <f t="shared" ca="1" si="628"/>
        <v/>
      </c>
    </row>
    <row r="1385" spans="264:269" x14ac:dyDescent="0.2">
      <c r="JD1385">
        <f t="shared" si="623"/>
        <v>0</v>
      </c>
      <c r="JE1385">
        <f t="shared" si="624"/>
        <v>0</v>
      </c>
      <c r="JF1385" t="str">
        <f t="shared" ca="1" si="625"/>
        <v/>
      </c>
      <c r="JG1385" t="str">
        <f t="shared" ca="1" si="626"/>
        <v/>
      </c>
      <c r="JH1385" t="str">
        <f t="shared" ca="1" si="627"/>
        <v/>
      </c>
      <c r="JI1385" t="str">
        <f t="shared" ca="1" si="628"/>
        <v/>
      </c>
    </row>
    <row r="1386" spans="264:269" x14ac:dyDescent="0.2">
      <c r="JD1386">
        <f t="shared" si="623"/>
        <v>0</v>
      </c>
      <c r="JE1386">
        <f t="shared" si="624"/>
        <v>0</v>
      </c>
      <c r="JF1386" t="str">
        <f t="shared" ca="1" si="625"/>
        <v/>
      </c>
      <c r="JG1386" t="str">
        <f t="shared" ca="1" si="626"/>
        <v/>
      </c>
      <c r="JH1386" t="str">
        <f t="shared" ca="1" si="627"/>
        <v/>
      </c>
      <c r="JI1386" t="str">
        <f t="shared" ca="1" si="628"/>
        <v/>
      </c>
    </row>
    <row r="1387" spans="264:269" x14ac:dyDescent="0.2">
      <c r="JD1387">
        <f t="shared" si="623"/>
        <v>0</v>
      </c>
      <c r="JE1387">
        <f t="shared" si="624"/>
        <v>0</v>
      </c>
      <c r="JF1387" t="str">
        <f t="shared" ca="1" si="625"/>
        <v/>
      </c>
      <c r="JG1387" t="str">
        <f t="shared" ca="1" si="626"/>
        <v/>
      </c>
      <c r="JH1387" t="str">
        <f t="shared" ca="1" si="627"/>
        <v/>
      </c>
      <c r="JI1387" t="str">
        <f t="shared" ca="1" si="628"/>
        <v/>
      </c>
    </row>
    <row r="1388" spans="264:269" x14ac:dyDescent="0.2">
      <c r="JD1388">
        <f t="shared" si="623"/>
        <v>0</v>
      </c>
      <c r="JE1388">
        <f t="shared" si="624"/>
        <v>0</v>
      </c>
      <c r="JF1388" t="str">
        <f t="shared" ca="1" si="625"/>
        <v/>
      </c>
      <c r="JG1388" t="str">
        <f t="shared" ca="1" si="626"/>
        <v/>
      </c>
      <c r="JH1388" t="str">
        <f t="shared" ca="1" si="627"/>
        <v/>
      </c>
      <c r="JI1388" t="str">
        <f t="shared" ca="1" si="628"/>
        <v/>
      </c>
    </row>
    <row r="1389" spans="264:269" x14ac:dyDescent="0.2">
      <c r="JD1389">
        <f t="shared" si="623"/>
        <v>0</v>
      </c>
      <c r="JE1389">
        <f t="shared" si="624"/>
        <v>0</v>
      </c>
      <c r="JF1389" t="str">
        <f t="shared" ca="1" si="625"/>
        <v/>
      </c>
      <c r="JG1389" t="str">
        <f t="shared" ca="1" si="626"/>
        <v/>
      </c>
      <c r="JH1389" t="str">
        <f t="shared" ca="1" si="627"/>
        <v/>
      </c>
      <c r="JI1389" t="str">
        <f t="shared" ca="1" si="628"/>
        <v/>
      </c>
    </row>
    <row r="1390" spans="264:269" x14ac:dyDescent="0.2">
      <c r="JD1390">
        <f t="shared" si="623"/>
        <v>0</v>
      </c>
      <c r="JE1390">
        <f t="shared" si="624"/>
        <v>0</v>
      </c>
      <c r="JF1390" t="str">
        <f t="shared" ca="1" si="625"/>
        <v/>
      </c>
      <c r="JG1390" t="str">
        <f t="shared" ca="1" si="626"/>
        <v/>
      </c>
      <c r="JH1390" t="str">
        <f t="shared" ca="1" si="627"/>
        <v/>
      </c>
      <c r="JI1390" t="str">
        <f t="shared" ca="1" si="628"/>
        <v/>
      </c>
    </row>
    <row r="1391" spans="264:269" x14ac:dyDescent="0.2">
      <c r="JD1391">
        <f t="shared" si="623"/>
        <v>0</v>
      </c>
      <c r="JE1391">
        <f t="shared" si="624"/>
        <v>0</v>
      </c>
      <c r="JF1391" t="str">
        <f t="shared" ca="1" si="625"/>
        <v/>
      </c>
      <c r="JG1391" t="str">
        <f t="shared" ca="1" si="626"/>
        <v/>
      </c>
      <c r="JH1391" t="str">
        <f t="shared" ca="1" si="627"/>
        <v/>
      </c>
      <c r="JI1391" t="str">
        <f t="shared" ca="1" si="628"/>
        <v/>
      </c>
    </row>
    <row r="1392" spans="264:269" x14ac:dyDescent="0.2">
      <c r="JD1392">
        <f t="shared" si="623"/>
        <v>0</v>
      </c>
      <c r="JE1392">
        <f t="shared" si="624"/>
        <v>0</v>
      </c>
      <c r="JF1392" t="str">
        <f t="shared" ca="1" si="625"/>
        <v/>
      </c>
      <c r="JG1392" t="str">
        <f t="shared" ca="1" si="626"/>
        <v/>
      </c>
      <c r="JH1392" t="str">
        <f t="shared" ca="1" si="627"/>
        <v/>
      </c>
      <c r="JI1392" t="str">
        <f t="shared" ca="1" si="628"/>
        <v/>
      </c>
    </row>
    <row r="1393" spans="264:269" x14ac:dyDescent="0.2">
      <c r="JD1393">
        <f t="shared" si="623"/>
        <v>0</v>
      </c>
      <c r="JE1393">
        <f t="shared" si="624"/>
        <v>0</v>
      </c>
      <c r="JF1393" t="str">
        <f t="shared" ca="1" si="625"/>
        <v/>
      </c>
      <c r="JG1393" t="str">
        <f t="shared" ca="1" si="626"/>
        <v/>
      </c>
      <c r="JH1393" t="str">
        <f t="shared" ca="1" si="627"/>
        <v/>
      </c>
      <c r="JI1393" t="str">
        <f t="shared" ca="1" si="628"/>
        <v/>
      </c>
    </row>
    <row r="1394" spans="264:269" x14ac:dyDescent="0.2">
      <c r="JD1394">
        <f t="shared" si="623"/>
        <v>0</v>
      </c>
      <c r="JE1394">
        <f t="shared" si="624"/>
        <v>0</v>
      </c>
      <c r="JF1394" t="str">
        <f t="shared" ca="1" si="625"/>
        <v/>
      </c>
      <c r="JG1394" t="str">
        <f t="shared" ca="1" si="626"/>
        <v/>
      </c>
      <c r="JH1394" t="str">
        <f t="shared" ca="1" si="627"/>
        <v/>
      </c>
      <c r="JI1394" t="str">
        <f t="shared" ca="1" si="628"/>
        <v/>
      </c>
    </row>
    <row r="1395" spans="264:269" x14ac:dyDescent="0.2">
      <c r="JD1395">
        <f t="shared" si="623"/>
        <v>0</v>
      </c>
      <c r="JE1395">
        <f t="shared" si="624"/>
        <v>0</v>
      </c>
      <c r="JF1395" t="str">
        <f t="shared" ca="1" si="625"/>
        <v/>
      </c>
      <c r="JG1395" t="str">
        <f t="shared" ca="1" si="626"/>
        <v/>
      </c>
      <c r="JH1395" t="str">
        <f t="shared" ca="1" si="627"/>
        <v/>
      </c>
      <c r="JI1395" t="str">
        <f t="shared" ca="1" si="628"/>
        <v/>
      </c>
    </row>
    <row r="1396" spans="264:269" x14ac:dyDescent="0.2">
      <c r="JD1396">
        <f t="shared" si="623"/>
        <v>0</v>
      </c>
      <c r="JE1396">
        <f t="shared" si="624"/>
        <v>0</v>
      </c>
      <c r="JF1396" t="str">
        <f t="shared" ca="1" si="625"/>
        <v/>
      </c>
      <c r="JG1396" t="str">
        <f t="shared" ca="1" si="626"/>
        <v/>
      </c>
      <c r="JH1396" t="str">
        <f t="shared" ca="1" si="627"/>
        <v/>
      </c>
      <c r="JI1396" t="str">
        <f t="shared" ca="1" si="628"/>
        <v/>
      </c>
    </row>
    <row r="1397" spans="264:269" x14ac:dyDescent="0.2">
      <c r="JD1397">
        <f t="shared" si="623"/>
        <v>0</v>
      </c>
      <c r="JE1397">
        <f t="shared" si="624"/>
        <v>0</v>
      </c>
      <c r="JF1397" t="str">
        <f t="shared" ca="1" si="625"/>
        <v/>
      </c>
      <c r="JG1397" t="str">
        <f t="shared" ca="1" si="626"/>
        <v/>
      </c>
      <c r="JH1397" t="str">
        <f t="shared" ca="1" si="627"/>
        <v/>
      </c>
      <c r="JI1397" t="str">
        <f t="shared" ca="1" si="628"/>
        <v/>
      </c>
    </row>
    <row r="1398" spans="264:269" x14ac:dyDescent="0.2">
      <c r="JD1398">
        <f t="shared" si="623"/>
        <v>0</v>
      </c>
      <c r="JE1398">
        <f t="shared" si="624"/>
        <v>0</v>
      </c>
      <c r="JF1398" t="str">
        <f t="shared" ca="1" si="625"/>
        <v/>
      </c>
      <c r="JG1398" t="str">
        <f t="shared" ca="1" si="626"/>
        <v/>
      </c>
      <c r="JH1398" t="str">
        <f t="shared" ca="1" si="627"/>
        <v/>
      </c>
      <c r="JI1398" t="str">
        <f t="shared" ca="1" si="628"/>
        <v/>
      </c>
    </row>
    <row r="1399" spans="264:269" x14ac:dyDescent="0.2">
      <c r="JD1399">
        <f t="shared" si="623"/>
        <v>0</v>
      </c>
      <c r="JE1399">
        <f t="shared" si="624"/>
        <v>0</v>
      </c>
      <c r="JF1399" t="str">
        <f t="shared" ca="1" si="625"/>
        <v/>
      </c>
      <c r="JG1399" t="str">
        <f t="shared" ca="1" si="626"/>
        <v/>
      </c>
      <c r="JH1399" t="str">
        <f t="shared" ca="1" si="627"/>
        <v/>
      </c>
      <c r="JI1399" t="str">
        <f t="shared" ca="1" si="628"/>
        <v/>
      </c>
    </row>
    <row r="1400" spans="264:269" x14ac:dyDescent="0.2">
      <c r="JD1400">
        <f t="shared" si="623"/>
        <v>0</v>
      </c>
      <c r="JE1400">
        <f t="shared" si="624"/>
        <v>0</v>
      </c>
      <c r="JF1400" t="str">
        <f t="shared" ca="1" si="625"/>
        <v/>
      </c>
      <c r="JG1400" t="str">
        <f t="shared" ca="1" si="626"/>
        <v/>
      </c>
      <c r="JH1400" t="str">
        <f t="shared" ca="1" si="627"/>
        <v/>
      </c>
      <c r="JI1400" t="str">
        <f t="shared" ca="1" si="628"/>
        <v/>
      </c>
    </row>
    <row r="1401" spans="264:269" x14ac:dyDescent="0.2">
      <c r="JD1401">
        <f t="shared" si="623"/>
        <v>0</v>
      </c>
      <c r="JE1401">
        <f t="shared" si="624"/>
        <v>0</v>
      </c>
      <c r="JF1401" t="str">
        <f t="shared" ca="1" si="625"/>
        <v/>
      </c>
      <c r="JG1401" t="str">
        <f t="shared" ca="1" si="626"/>
        <v/>
      </c>
      <c r="JH1401" t="str">
        <f t="shared" ca="1" si="627"/>
        <v/>
      </c>
      <c r="JI1401" t="str">
        <f t="shared" ca="1" si="628"/>
        <v/>
      </c>
    </row>
    <row r="1402" spans="264:269" x14ac:dyDescent="0.2">
      <c r="JD1402">
        <f t="shared" si="623"/>
        <v>0</v>
      </c>
      <c r="JE1402">
        <f t="shared" si="624"/>
        <v>0</v>
      </c>
      <c r="JF1402" t="str">
        <f t="shared" ca="1" si="625"/>
        <v/>
      </c>
      <c r="JG1402" t="str">
        <f t="shared" ca="1" si="626"/>
        <v/>
      </c>
      <c r="JH1402" t="str">
        <f t="shared" ca="1" si="627"/>
        <v/>
      </c>
      <c r="JI1402" t="str">
        <f t="shared" ca="1" si="628"/>
        <v/>
      </c>
    </row>
    <row r="1403" spans="264:269" x14ac:dyDescent="0.2">
      <c r="JD1403">
        <f t="shared" si="623"/>
        <v>0</v>
      </c>
      <c r="JE1403">
        <f t="shared" si="624"/>
        <v>0</v>
      </c>
      <c r="JF1403" t="str">
        <f t="shared" ca="1" si="625"/>
        <v/>
      </c>
      <c r="JG1403" t="str">
        <f t="shared" ca="1" si="626"/>
        <v/>
      </c>
      <c r="JH1403" t="str">
        <f t="shared" ca="1" si="627"/>
        <v/>
      </c>
      <c r="JI1403" t="str">
        <f t="shared" ca="1" si="628"/>
        <v/>
      </c>
    </row>
    <row r="1404" spans="264:269" x14ac:dyDescent="0.2">
      <c r="JD1404">
        <f t="shared" si="623"/>
        <v>0</v>
      </c>
      <c r="JE1404">
        <f t="shared" si="624"/>
        <v>0</v>
      </c>
      <c r="JF1404" t="str">
        <f t="shared" ca="1" si="625"/>
        <v/>
      </c>
      <c r="JG1404" t="str">
        <f t="shared" ca="1" si="626"/>
        <v/>
      </c>
      <c r="JH1404" t="str">
        <f t="shared" ca="1" si="627"/>
        <v/>
      </c>
      <c r="JI1404" t="str">
        <f t="shared" ca="1" si="628"/>
        <v/>
      </c>
    </row>
    <row r="1405" spans="264:269" x14ac:dyDescent="0.2">
      <c r="JD1405">
        <f t="shared" si="623"/>
        <v>0</v>
      </c>
      <c r="JE1405">
        <f t="shared" si="624"/>
        <v>0</v>
      </c>
      <c r="JF1405" t="str">
        <f t="shared" ca="1" si="625"/>
        <v/>
      </c>
      <c r="JG1405" t="str">
        <f t="shared" ca="1" si="626"/>
        <v/>
      </c>
      <c r="JH1405" t="str">
        <f t="shared" ca="1" si="627"/>
        <v/>
      </c>
      <c r="JI1405" t="str">
        <f t="shared" ca="1" si="628"/>
        <v/>
      </c>
    </row>
    <row r="1406" spans="264:269" x14ac:dyDescent="0.2">
      <c r="JD1406">
        <f t="shared" si="623"/>
        <v>0</v>
      </c>
      <c r="JE1406">
        <f t="shared" si="624"/>
        <v>0</v>
      </c>
      <c r="JF1406" t="str">
        <f t="shared" ca="1" si="625"/>
        <v/>
      </c>
      <c r="JG1406" t="str">
        <f t="shared" ca="1" si="626"/>
        <v/>
      </c>
      <c r="JH1406" t="str">
        <f t="shared" ca="1" si="627"/>
        <v/>
      </c>
      <c r="JI1406" t="str">
        <f t="shared" ca="1" si="628"/>
        <v/>
      </c>
    </row>
    <row r="1407" spans="264:269" x14ac:dyDescent="0.2">
      <c r="JD1407">
        <f t="shared" si="623"/>
        <v>0</v>
      </c>
      <c r="JE1407">
        <f t="shared" si="624"/>
        <v>0</v>
      </c>
      <c r="JF1407" t="str">
        <f t="shared" ca="1" si="625"/>
        <v/>
      </c>
      <c r="JG1407" t="str">
        <f t="shared" ca="1" si="626"/>
        <v/>
      </c>
      <c r="JH1407" t="str">
        <f t="shared" ca="1" si="627"/>
        <v/>
      </c>
      <c r="JI1407" t="str">
        <f t="shared" ca="1" si="628"/>
        <v/>
      </c>
    </row>
    <row r="1408" spans="264:269" x14ac:dyDescent="0.2">
      <c r="JD1408">
        <f t="shared" si="623"/>
        <v>0</v>
      </c>
      <c r="JE1408">
        <f t="shared" si="624"/>
        <v>0</v>
      </c>
      <c r="JF1408" t="str">
        <f t="shared" ca="1" si="625"/>
        <v/>
      </c>
      <c r="JG1408" t="str">
        <f t="shared" ca="1" si="626"/>
        <v/>
      </c>
      <c r="JH1408" t="str">
        <f t="shared" ca="1" si="627"/>
        <v/>
      </c>
      <c r="JI1408" t="str">
        <f t="shared" ca="1" si="628"/>
        <v/>
      </c>
    </row>
    <row r="1409" spans="264:269" x14ac:dyDescent="0.2">
      <c r="JD1409">
        <f t="shared" si="623"/>
        <v>0</v>
      </c>
      <c r="JE1409">
        <f t="shared" si="624"/>
        <v>0</v>
      </c>
      <c r="JF1409" t="str">
        <f t="shared" ca="1" si="625"/>
        <v/>
      </c>
      <c r="JG1409" t="str">
        <f t="shared" ca="1" si="626"/>
        <v/>
      </c>
      <c r="JH1409" t="str">
        <f t="shared" ca="1" si="627"/>
        <v/>
      </c>
      <c r="JI1409" t="str">
        <f t="shared" ca="1" si="628"/>
        <v/>
      </c>
    </row>
    <row r="1410" spans="264:269" x14ac:dyDescent="0.2">
      <c r="JD1410">
        <f t="shared" si="623"/>
        <v>0</v>
      </c>
      <c r="JE1410">
        <f t="shared" si="624"/>
        <v>0</v>
      </c>
      <c r="JF1410" t="str">
        <f t="shared" ca="1" si="625"/>
        <v/>
      </c>
      <c r="JG1410" t="str">
        <f t="shared" ca="1" si="626"/>
        <v/>
      </c>
      <c r="JH1410" t="str">
        <f t="shared" ca="1" si="627"/>
        <v/>
      </c>
      <c r="JI1410" t="str">
        <f t="shared" ca="1" si="628"/>
        <v/>
      </c>
    </row>
    <row r="1411" spans="264:269" x14ac:dyDescent="0.2">
      <c r="JD1411">
        <f t="shared" si="623"/>
        <v>0</v>
      </c>
      <c r="JE1411">
        <f t="shared" si="624"/>
        <v>0</v>
      </c>
      <c r="JF1411" t="str">
        <f t="shared" ca="1" si="625"/>
        <v/>
      </c>
      <c r="JG1411" t="str">
        <f t="shared" ca="1" si="626"/>
        <v/>
      </c>
      <c r="JH1411" t="str">
        <f t="shared" ca="1" si="627"/>
        <v/>
      </c>
      <c r="JI1411" t="str">
        <f t="shared" ca="1" si="628"/>
        <v/>
      </c>
    </row>
    <row r="1412" spans="264:269" x14ac:dyDescent="0.2">
      <c r="JD1412">
        <f t="shared" si="623"/>
        <v>0</v>
      </c>
      <c r="JE1412">
        <f t="shared" si="624"/>
        <v>0</v>
      </c>
      <c r="JF1412" t="str">
        <f t="shared" ca="1" si="625"/>
        <v/>
      </c>
      <c r="JG1412" t="str">
        <f t="shared" ca="1" si="626"/>
        <v/>
      </c>
      <c r="JH1412" t="str">
        <f t="shared" ca="1" si="627"/>
        <v/>
      </c>
      <c r="JI1412" t="str">
        <f t="shared" ca="1" si="628"/>
        <v/>
      </c>
    </row>
    <row r="1413" spans="264:269" x14ac:dyDescent="0.2">
      <c r="JD1413">
        <f t="shared" si="623"/>
        <v>0</v>
      </c>
      <c r="JE1413">
        <f t="shared" si="624"/>
        <v>0</v>
      </c>
      <c r="JF1413" t="str">
        <f t="shared" ca="1" si="625"/>
        <v/>
      </c>
      <c r="JG1413" t="str">
        <f t="shared" ca="1" si="626"/>
        <v/>
      </c>
      <c r="JH1413" t="str">
        <f t="shared" ca="1" si="627"/>
        <v/>
      </c>
      <c r="JI1413" t="str">
        <f t="shared" ca="1" si="628"/>
        <v/>
      </c>
    </row>
    <row r="1414" spans="264:269" x14ac:dyDescent="0.2">
      <c r="JD1414">
        <f t="shared" si="623"/>
        <v>0</v>
      </c>
      <c r="JE1414">
        <f t="shared" si="624"/>
        <v>0</v>
      </c>
      <c r="JF1414" t="str">
        <f t="shared" ca="1" si="625"/>
        <v/>
      </c>
      <c r="JG1414" t="str">
        <f t="shared" ca="1" si="626"/>
        <v/>
      </c>
      <c r="JH1414" t="str">
        <f t="shared" ca="1" si="627"/>
        <v/>
      </c>
      <c r="JI1414" t="str">
        <f t="shared" ca="1" si="628"/>
        <v/>
      </c>
    </row>
    <row r="1415" spans="264:269" x14ac:dyDescent="0.2">
      <c r="JD1415">
        <f t="shared" si="623"/>
        <v>0</v>
      </c>
      <c r="JE1415">
        <f t="shared" si="624"/>
        <v>0</v>
      </c>
      <c r="JF1415" t="str">
        <f t="shared" ca="1" si="625"/>
        <v/>
      </c>
      <c r="JG1415" t="str">
        <f t="shared" ca="1" si="626"/>
        <v/>
      </c>
      <c r="JH1415" t="str">
        <f t="shared" ca="1" si="627"/>
        <v/>
      </c>
      <c r="JI1415" t="str">
        <f t="shared" ca="1" si="628"/>
        <v/>
      </c>
    </row>
    <row r="1416" spans="264:269" x14ac:dyDescent="0.2">
      <c r="JD1416">
        <f t="shared" si="623"/>
        <v>0</v>
      </c>
      <c r="JE1416">
        <f t="shared" si="624"/>
        <v>0</v>
      </c>
      <c r="JF1416" t="str">
        <f t="shared" ca="1" si="625"/>
        <v/>
      </c>
      <c r="JG1416" t="str">
        <f t="shared" ca="1" si="626"/>
        <v/>
      </c>
      <c r="JH1416" t="str">
        <f t="shared" ca="1" si="627"/>
        <v/>
      </c>
      <c r="JI1416" t="str">
        <f t="shared" ca="1" si="628"/>
        <v/>
      </c>
    </row>
    <row r="1417" spans="264:269" x14ac:dyDescent="0.2">
      <c r="JD1417">
        <f t="shared" si="623"/>
        <v>0</v>
      </c>
      <c r="JE1417">
        <f t="shared" si="624"/>
        <v>0</v>
      </c>
      <c r="JF1417" t="str">
        <f t="shared" ca="1" si="625"/>
        <v/>
      </c>
      <c r="JG1417" t="str">
        <f t="shared" ca="1" si="626"/>
        <v/>
      </c>
      <c r="JH1417" t="str">
        <f t="shared" ca="1" si="627"/>
        <v/>
      </c>
      <c r="JI1417" t="str">
        <f t="shared" ca="1" si="628"/>
        <v/>
      </c>
    </row>
    <row r="1418" spans="264:269" x14ac:dyDescent="0.2">
      <c r="JD1418">
        <f t="shared" si="623"/>
        <v>0</v>
      </c>
      <c r="JE1418">
        <f t="shared" si="624"/>
        <v>0</v>
      </c>
      <c r="JF1418" t="str">
        <f t="shared" ca="1" si="625"/>
        <v/>
      </c>
      <c r="JG1418" t="str">
        <f t="shared" ca="1" si="626"/>
        <v/>
      </c>
      <c r="JH1418" t="str">
        <f t="shared" ca="1" si="627"/>
        <v/>
      </c>
      <c r="JI1418" t="str">
        <f t="shared" ca="1" si="628"/>
        <v/>
      </c>
    </row>
    <row r="1419" spans="264:269" x14ac:dyDescent="0.2">
      <c r="JD1419">
        <f t="shared" si="623"/>
        <v>0</v>
      </c>
      <c r="JE1419">
        <f t="shared" si="624"/>
        <v>0</v>
      </c>
      <c r="JF1419" t="str">
        <f t="shared" ca="1" si="625"/>
        <v/>
      </c>
      <c r="JG1419" t="str">
        <f t="shared" ca="1" si="626"/>
        <v/>
      </c>
      <c r="JH1419" t="str">
        <f t="shared" ca="1" si="627"/>
        <v/>
      </c>
      <c r="JI1419" t="str">
        <f t="shared" ca="1" si="628"/>
        <v/>
      </c>
    </row>
    <row r="1420" spans="264:269" x14ac:dyDescent="0.2">
      <c r="JD1420">
        <f t="shared" si="623"/>
        <v>0</v>
      </c>
      <c r="JE1420">
        <f t="shared" si="624"/>
        <v>0</v>
      </c>
      <c r="JF1420" t="str">
        <f t="shared" ca="1" si="625"/>
        <v/>
      </c>
      <c r="JG1420" t="str">
        <f t="shared" ca="1" si="626"/>
        <v/>
      </c>
      <c r="JH1420" t="str">
        <f t="shared" ca="1" si="627"/>
        <v/>
      </c>
      <c r="JI1420" t="str">
        <f t="shared" ca="1" si="628"/>
        <v/>
      </c>
    </row>
    <row r="1421" spans="264:269" x14ac:dyDescent="0.2">
      <c r="JD1421">
        <f t="shared" si="623"/>
        <v>0</v>
      </c>
      <c r="JE1421">
        <f t="shared" si="624"/>
        <v>0</v>
      </c>
      <c r="JF1421" t="str">
        <f t="shared" ca="1" si="625"/>
        <v/>
      </c>
      <c r="JG1421" t="str">
        <f t="shared" ca="1" si="626"/>
        <v/>
      </c>
      <c r="JH1421" t="str">
        <f t="shared" ca="1" si="627"/>
        <v/>
      </c>
      <c r="JI1421" t="str">
        <f t="shared" ca="1" si="628"/>
        <v/>
      </c>
    </row>
    <row r="1422" spans="264:269" x14ac:dyDescent="0.2">
      <c r="JD1422">
        <f t="shared" si="623"/>
        <v>0</v>
      </c>
      <c r="JE1422">
        <f t="shared" si="624"/>
        <v>0</v>
      </c>
      <c r="JF1422" t="str">
        <f t="shared" ca="1" si="625"/>
        <v/>
      </c>
      <c r="JG1422" t="str">
        <f t="shared" ca="1" si="626"/>
        <v/>
      </c>
      <c r="JH1422" t="str">
        <f t="shared" ca="1" si="627"/>
        <v/>
      </c>
      <c r="JI1422" t="str">
        <f t="shared" ca="1" si="628"/>
        <v/>
      </c>
    </row>
    <row r="1423" spans="264:269" x14ac:dyDescent="0.2">
      <c r="JD1423">
        <f t="shared" si="623"/>
        <v>0</v>
      </c>
      <c r="JE1423">
        <f t="shared" si="624"/>
        <v>0</v>
      </c>
      <c r="JF1423" t="str">
        <f t="shared" ca="1" si="625"/>
        <v/>
      </c>
      <c r="JG1423" t="str">
        <f t="shared" ca="1" si="626"/>
        <v/>
      </c>
      <c r="JH1423" t="str">
        <f t="shared" ca="1" si="627"/>
        <v/>
      </c>
      <c r="JI1423" t="str">
        <f t="shared" ca="1" si="628"/>
        <v/>
      </c>
    </row>
    <row r="1424" spans="264:269" x14ac:dyDescent="0.2">
      <c r="JD1424">
        <f t="shared" si="623"/>
        <v>0</v>
      </c>
      <c r="JE1424">
        <f t="shared" si="624"/>
        <v>0</v>
      </c>
      <c r="JF1424" t="str">
        <f t="shared" ca="1" si="625"/>
        <v/>
      </c>
      <c r="JG1424" t="str">
        <f t="shared" ca="1" si="626"/>
        <v/>
      </c>
      <c r="JH1424" t="str">
        <f t="shared" ca="1" si="627"/>
        <v/>
      </c>
      <c r="JI1424" t="str">
        <f t="shared" ca="1" si="628"/>
        <v/>
      </c>
    </row>
    <row r="1425" spans="264:269" x14ac:dyDescent="0.2">
      <c r="JD1425">
        <f t="shared" si="623"/>
        <v>0</v>
      </c>
      <c r="JE1425">
        <f t="shared" si="624"/>
        <v>0</v>
      </c>
      <c r="JF1425" t="str">
        <f t="shared" ca="1" si="625"/>
        <v/>
      </c>
      <c r="JG1425" t="str">
        <f t="shared" ca="1" si="626"/>
        <v/>
      </c>
      <c r="JH1425" t="str">
        <f t="shared" ca="1" si="627"/>
        <v/>
      </c>
      <c r="JI1425" t="str">
        <f t="shared" ca="1" si="628"/>
        <v/>
      </c>
    </row>
    <row r="1426" spans="264:269" x14ac:dyDescent="0.2">
      <c r="JD1426">
        <f t="shared" si="623"/>
        <v>0</v>
      </c>
      <c r="JE1426">
        <f t="shared" si="624"/>
        <v>0</v>
      </c>
      <c r="JF1426" t="str">
        <f t="shared" ca="1" si="625"/>
        <v/>
      </c>
      <c r="JG1426" t="str">
        <f t="shared" ca="1" si="626"/>
        <v/>
      </c>
      <c r="JH1426" t="str">
        <f t="shared" ca="1" si="627"/>
        <v/>
      </c>
      <c r="JI1426" t="str">
        <f t="shared" ca="1" si="628"/>
        <v/>
      </c>
    </row>
    <row r="1427" spans="264:269" x14ac:dyDescent="0.2">
      <c r="JD1427">
        <f t="shared" si="623"/>
        <v>0</v>
      </c>
      <c r="JE1427">
        <f t="shared" si="624"/>
        <v>0</v>
      </c>
      <c r="JF1427" t="str">
        <f t="shared" ca="1" si="625"/>
        <v/>
      </c>
      <c r="JG1427" t="str">
        <f t="shared" ca="1" si="626"/>
        <v/>
      </c>
      <c r="JH1427" t="str">
        <f t="shared" ca="1" si="627"/>
        <v/>
      </c>
      <c r="JI1427" t="str">
        <f t="shared" ca="1" si="628"/>
        <v/>
      </c>
    </row>
    <row r="1428" spans="264:269" x14ac:dyDescent="0.2">
      <c r="JD1428">
        <f t="shared" si="623"/>
        <v>0</v>
      </c>
      <c r="JE1428">
        <f t="shared" si="624"/>
        <v>0</v>
      </c>
      <c r="JF1428" t="str">
        <f t="shared" ca="1" si="625"/>
        <v/>
      </c>
      <c r="JG1428" t="str">
        <f t="shared" ca="1" si="626"/>
        <v/>
      </c>
      <c r="JH1428" t="str">
        <f t="shared" ca="1" si="627"/>
        <v/>
      </c>
      <c r="JI1428" t="str">
        <f t="shared" ca="1" si="628"/>
        <v/>
      </c>
    </row>
    <row r="1429" spans="264:269" x14ac:dyDescent="0.2">
      <c r="JD1429">
        <f t="shared" si="623"/>
        <v>0</v>
      </c>
      <c r="JE1429">
        <f t="shared" si="624"/>
        <v>0</v>
      </c>
      <c r="JF1429" t="str">
        <f t="shared" ca="1" si="625"/>
        <v/>
      </c>
      <c r="JG1429" t="str">
        <f t="shared" ca="1" si="626"/>
        <v/>
      </c>
      <c r="JH1429" t="str">
        <f t="shared" ca="1" si="627"/>
        <v/>
      </c>
      <c r="JI1429" t="str">
        <f t="shared" ca="1" si="628"/>
        <v/>
      </c>
    </row>
    <row r="1430" spans="264:269" x14ac:dyDescent="0.2">
      <c r="JD1430">
        <f t="shared" si="623"/>
        <v>0</v>
      </c>
      <c r="JE1430">
        <f t="shared" si="624"/>
        <v>0</v>
      </c>
      <c r="JF1430" t="str">
        <f t="shared" ca="1" si="625"/>
        <v/>
      </c>
      <c r="JG1430" t="str">
        <f t="shared" ca="1" si="626"/>
        <v/>
      </c>
      <c r="JH1430" t="str">
        <f t="shared" ca="1" si="627"/>
        <v/>
      </c>
      <c r="JI1430" t="str">
        <f t="shared" ca="1" si="628"/>
        <v/>
      </c>
    </row>
    <row r="1431" spans="264:269" x14ac:dyDescent="0.2">
      <c r="JD1431">
        <f t="shared" si="623"/>
        <v>0</v>
      </c>
      <c r="JE1431">
        <f t="shared" si="624"/>
        <v>0</v>
      </c>
      <c r="JF1431" t="str">
        <f t="shared" ca="1" si="625"/>
        <v/>
      </c>
      <c r="JG1431" t="str">
        <f t="shared" ca="1" si="626"/>
        <v/>
      </c>
      <c r="JH1431" t="str">
        <f t="shared" ca="1" si="627"/>
        <v/>
      </c>
      <c r="JI1431" t="str">
        <f t="shared" ca="1" si="628"/>
        <v/>
      </c>
    </row>
    <row r="1432" spans="264:269" x14ac:dyDescent="0.2">
      <c r="JD1432">
        <f t="shared" si="623"/>
        <v>0</v>
      </c>
      <c r="JE1432">
        <f t="shared" si="624"/>
        <v>0</v>
      </c>
      <c r="JF1432" t="str">
        <f t="shared" ca="1" si="625"/>
        <v/>
      </c>
      <c r="JG1432" t="str">
        <f t="shared" ca="1" si="626"/>
        <v/>
      </c>
      <c r="JH1432" t="str">
        <f t="shared" ca="1" si="627"/>
        <v/>
      </c>
      <c r="JI1432" t="str">
        <f t="shared" ca="1" si="628"/>
        <v/>
      </c>
    </row>
    <row r="1433" spans="264:269" x14ac:dyDescent="0.2">
      <c r="JD1433">
        <f t="shared" si="623"/>
        <v>0</v>
      </c>
      <c r="JE1433">
        <f t="shared" si="624"/>
        <v>0</v>
      </c>
      <c r="JF1433" t="str">
        <f t="shared" ca="1" si="625"/>
        <v/>
      </c>
      <c r="JG1433" t="str">
        <f t="shared" ca="1" si="626"/>
        <v/>
      </c>
      <c r="JH1433" t="str">
        <f t="shared" ca="1" si="627"/>
        <v/>
      </c>
      <c r="JI1433" t="str">
        <f t="shared" ca="1" si="628"/>
        <v/>
      </c>
    </row>
    <row r="1434" spans="264:269" x14ac:dyDescent="0.2">
      <c r="JD1434">
        <f t="shared" si="623"/>
        <v>0</v>
      </c>
      <c r="JE1434">
        <f t="shared" si="624"/>
        <v>0</v>
      </c>
      <c r="JF1434" t="str">
        <f t="shared" ca="1" si="625"/>
        <v/>
      </c>
      <c r="JG1434" t="str">
        <f t="shared" ca="1" si="626"/>
        <v/>
      </c>
      <c r="JH1434" t="str">
        <f t="shared" ca="1" si="627"/>
        <v/>
      </c>
      <c r="JI1434" t="str">
        <f t="shared" ca="1" si="628"/>
        <v/>
      </c>
    </row>
    <row r="1435" spans="264:269" x14ac:dyDescent="0.2">
      <c r="JD1435">
        <f t="shared" si="623"/>
        <v>0</v>
      </c>
      <c r="JE1435">
        <f t="shared" si="624"/>
        <v>0</v>
      </c>
      <c r="JF1435" t="str">
        <f t="shared" ca="1" si="625"/>
        <v/>
      </c>
      <c r="JG1435" t="str">
        <f t="shared" ca="1" si="626"/>
        <v/>
      </c>
      <c r="JH1435" t="str">
        <f t="shared" ca="1" si="627"/>
        <v/>
      </c>
      <c r="JI1435" t="str">
        <f t="shared" ca="1" si="628"/>
        <v/>
      </c>
    </row>
    <row r="1436" spans="264:269" x14ac:dyDescent="0.2">
      <c r="JD1436">
        <f t="shared" ref="JD1436:JD1499" si="629">IF(JD1435&lt;&gt;0,JD1435-1,0)</f>
        <v>0</v>
      </c>
      <c r="JE1436">
        <f t="shared" ref="JE1436:JE1499" si="630">IF(JD1436&lt;&gt;0,JE1435+1,0)</f>
        <v>0</v>
      </c>
      <c r="JF1436" t="str">
        <f t="shared" ref="JF1436:JF1499" ca="1" si="631">IF(ScenarioType&lt;&gt;"ALL",IF(ISERROR(IF(INDIRECT("SCENARIOMETA!B"&amp;JE1436)=ScenarioType,INDIRECT("SCENARIOMETA!A"&amp;JE1436)," ")),"",IF(INDIRECT("SCENARIOMETA!B"&amp;JE1436)=ScenarioType,INDIRECT("SCENARIOMETA!A"&amp;JE1436)," ")),IF(JD1436&lt;&gt;0,INDIRECT("SCENARIOMETA!A"&amp;JE1436),""))</f>
        <v/>
      </c>
      <c r="JG1436" t="str">
        <f t="shared" ref="JG1436:JG1499" ca="1" si="632">IF(ScenarioType&lt;&gt;"ALL",IF(ISERROR(IF(INDIRECT("SCENARIOMETA!B"&amp;JE1436)=ScenarioType,INDIRECT("SCENARIOMETA!B"&amp;JE1436)," ")),"",IF(INDIRECT("SCENARIOMETA!B"&amp;JE1436)=ScenarioType,INDIRECT("SCENARIOMETA!B"&amp;JE1436)," ")),IF(JD1436&lt;&gt;0,INDIRECT("SCENARIOMETA!B"&amp;JE1436),""))</f>
        <v/>
      </c>
      <c r="JH1436" t="str">
        <f t="shared" ref="JH1436:JH1499" ca="1" si="633">IF(ScenarioType&lt;&gt;"ALL",IF(ISERROR(IF(INDIRECT("SCENARIOMETA!B"&amp;JE1436)=ScenarioType,INDIRECT("SCENARIOMETA!H"&amp;JE1436)," ")),"",IF(INDIRECT("SCENARIOMETA!B"&amp;JE1436)=ScenarioType,INDIRECT("SCENARIOMETA!H"&amp;JE1436)," ")+14),IF(JD1436&lt;&gt;0,INDIRECT("SCENARIOMETA!H"&amp;JE1436)+14,""))</f>
        <v/>
      </c>
      <c r="JI1436" t="str">
        <f t="shared" ref="JI1436:JI1499" ca="1" si="634">IF(ScenarioType&lt;&gt;"ALL",IF(ISERROR(IF(INDIRECT("SCENARIOMETA!B"&amp;JE1436)=ScenarioType,INDIRECT("SCENARIOMETA!E"&amp;JE1436)," ")),"",IF(INDIRECT("SCENARIOMETA!B"&amp;JE1436)=ScenarioType,INDIRECT("SCENARIOMETA!E"&amp;JE1436)," ")+14),IF(JD1436&lt;&gt;0,INDIRECT("SCENARIOMETA!E"&amp;JE1436)+14,""))</f>
        <v/>
      </c>
    </row>
    <row r="1437" spans="264:269" x14ac:dyDescent="0.2">
      <c r="JD1437">
        <f t="shared" si="629"/>
        <v>0</v>
      </c>
      <c r="JE1437">
        <f t="shared" si="630"/>
        <v>0</v>
      </c>
      <c r="JF1437" t="str">
        <f t="shared" ca="1" si="631"/>
        <v/>
      </c>
      <c r="JG1437" t="str">
        <f t="shared" ca="1" si="632"/>
        <v/>
      </c>
      <c r="JH1437" t="str">
        <f t="shared" ca="1" si="633"/>
        <v/>
      </c>
      <c r="JI1437" t="str">
        <f t="shared" ca="1" si="634"/>
        <v/>
      </c>
    </row>
    <row r="1438" spans="264:269" x14ac:dyDescent="0.2">
      <c r="JD1438">
        <f t="shared" si="629"/>
        <v>0</v>
      </c>
      <c r="JE1438">
        <f t="shared" si="630"/>
        <v>0</v>
      </c>
      <c r="JF1438" t="str">
        <f t="shared" ca="1" si="631"/>
        <v/>
      </c>
      <c r="JG1438" t="str">
        <f t="shared" ca="1" si="632"/>
        <v/>
      </c>
      <c r="JH1438" t="str">
        <f t="shared" ca="1" si="633"/>
        <v/>
      </c>
      <c r="JI1438" t="str">
        <f t="shared" ca="1" si="634"/>
        <v/>
      </c>
    </row>
    <row r="1439" spans="264:269" x14ac:dyDescent="0.2">
      <c r="JD1439">
        <f t="shared" si="629"/>
        <v>0</v>
      </c>
      <c r="JE1439">
        <f t="shared" si="630"/>
        <v>0</v>
      </c>
      <c r="JF1439" t="str">
        <f t="shared" ca="1" si="631"/>
        <v/>
      </c>
      <c r="JG1439" t="str">
        <f t="shared" ca="1" si="632"/>
        <v/>
      </c>
      <c r="JH1439" t="str">
        <f t="shared" ca="1" si="633"/>
        <v/>
      </c>
      <c r="JI1439" t="str">
        <f t="shared" ca="1" si="634"/>
        <v/>
      </c>
    </row>
    <row r="1440" spans="264:269" x14ac:dyDescent="0.2">
      <c r="JD1440">
        <f t="shared" si="629"/>
        <v>0</v>
      </c>
      <c r="JE1440">
        <f t="shared" si="630"/>
        <v>0</v>
      </c>
      <c r="JF1440" t="str">
        <f t="shared" ca="1" si="631"/>
        <v/>
      </c>
      <c r="JG1440" t="str">
        <f t="shared" ca="1" si="632"/>
        <v/>
      </c>
      <c r="JH1440" t="str">
        <f t="shared" ca="1" si="633"/>
        <v/>
      </c>
      <c r="JI1440" t="str">
        <f t="shared" ca="1" si="634"/>
        <v/>
      </c>
    </row>
    <row r="1441" spans="264:269" x14ac:dyDescent="0.2">
      <c r="JD1441">
        <f t="shared" si="629"/>
        <v>0</v>
      </c>
      <c r="JE1441">
        <f t="shared" si="630"/>
        <v>0</v>
      </c>
      <c r="JF1441" t="str">
        <f t="shared" ca="1" si="631"/>
        <v/>
      </c>
      <c r="JG1441" t="str">
        <f t="shared" ca="1" si="632"/>
        <v/>
      </c>
      <c r="JH1441" t="str">
        <f t="shared" ca="1" si="633"/>
        <v/>
      </c>
      <c r="JI1441" t="str">
        <f t="shared" ca="1" si="634"/>
        <v/>
      </c>
    </row>
    <row r="1442" spans="264:269" x14ac:dyDescent="0.2">
      <c r="JD1442">
        <f t="shared" si="629"/>
        <v>0</v>
      </c>
      <c r="JE1442">
        <f t="shared" si="630"/>
        <v>0</v>
      </c>
      <c r="JF1442" t="str">
        <f t="shared" ca="1" si="631"/>
        <v/>
      </c>
      <c r="JG1442" t="str">
        <f t="shared" ca="1" si="632"/>
        <v/>
      </c>
      <c r="JH1442" t="str">
        <f t="shared" ca="1" si="633"/>
        <v/>
      </c>
      <c r="JI1442" t="str">
        <f t="shared" ca="1" si="634"/>
        <v/>
      </c>
    </row>
    <row r="1443" spans="264:269" x14ac:dyDescent="0.2">
      <c r="JD1443">
        <f t="shared" si="629"/>
        <v>0</v>
      </c>
      <c r="JE1443">
        <f t="shared" si="630"/>
        <v>0</v>
      </c>
      <c r="JF1443" t="str">
        <f t="shared" ca="1" si="631"/>
        <v/>
      </c>
      <c r="JG1443" t="str">
        <f t="shared" ca="1" si="632"/>
        <v/>
      </c>
      <c r="JH1443" t="str">
        <f t="shared" ca="1" si="633"/>
        <v/>
      </c>
      <c r="JI1443" t="str">
        <f t="shared" ca="1" si="634"/>
        <v/>
      </c>
    </row>
    <row r="1444" spans="264:269" x14ac:dyDescent="0.2">
      <c r="JD1444">
        <f t="shared" si="629"/>
        <v>0</v>
      </c>
      <c r="JE1444">
        <f t="shared" si="630"/>
        <v>0</v>
      </c>
      <c r="JF1444" t="str">
        <f t="shared" ca="1" si="631"/>
        <v/>
      </c>
      <c r="JG1444" t="str">
        <f t="shared" ca="1" si="632"/>
        <v/>
      </c>
      <c r="JH1444" t="str">
        <f t="shared" ca="1" si="633"/>
        <v/>
      </c>
      <c r="JI1444" t="str">
        <f t="shared" ca="1" si="634"/>
        <v/>
      </c>
    </row>
    <row r="1445" spans="264:269" x14ac:dyDescent="0.2">
      <c r="JD1445">
        <f t="shared" si="629"/>
        <v>0</v>
      </c>
      <c r="JE1445">
        <f t="shared" si="630"/>
        <v>0</v>
      </c>
      <c r="JF1445" t="str">
        <f t="shared" ca="1" si="631"/>
        <v/>
      </c>
      <c r="JG1445" t="str">
        <f t="shared" ca="1" si="632"/>
        <v/>
      </c>
      <c r="JH1445" t="str">
        <f t="shared" ca="1" si="633"/>
        <v/>
      </c>
      <c r="JI1445" t="str">
        <f t="shared" ca="1" si="634"/>
        <v/>
      </c>
    </row>
    <row r="1446" spans="264:269" x14ac:dyDescent="0.2">
      <c r="JD1446">
        <f t="shared" si="629"/>
        <v>0</v>
      </c>
      <c r="JE1446">
        <f t="shared" si="630"/>
        <v>0</v>
      </c>
      <c r="JF1446" t="str">
        <f t="shared" ca="1" si="631"/>
        <v/>
      </c>
      <c r="JG1446" t="str">
        <f t="shared" ca="1" si="632"/>
        <v/>
      </c>
      <c r="JH1446" t="str">
        <f t="shared" ca="1" si="633"/>
        <v/>
      </c>
      <c r="JI1446" t="str">
        <f t="shared" ca="1" si="634"/>
        <v/>
      </c>
    </row>
    <row r="1447" spans="264:269" x14ac:dyDescent="0.2">
      <c r="JD1447">
        <f t="shared" si="629"/>
        <v>0</v>
      </c>
      <c r="JE1447">
        <f t="shared" si="630"/>
        <v>0</v>
      </c>
      <c r="JF1447" t="str">
        <f t="shared" ca="1" si="631"/>
        <v/>
      </c>
      <c r="JG1447" t="str">
        <f t="shared" ca="1" si="632"/>
        <v/>
      </c>
      <c r="JH1447" t="str">
        <f t="shared" ca="1" si="633"/>
        <v/>
      </c>
      <c r="JI1447" t="str">
        <f t="shared" ca="1" si="634"/>
        <v/>
      </c>
    </row>
    <row r="1448" spans="264:269" x14ac:dyDescent="0.2">
      <c r="JD1448">
        <f t="shared" si="629"/>
        <v>0</v>
      </c>
      <c r="JE1448">
        <f t="shared" si="630"/>
        <v>0</v>
      </c>
      <c r="JF1448" t="str">
        <f t="shared" ca="1" si="631"/>
        <v/>
      </c>
      <c r="JG1448" t="str">
        <f t="shared" ca="1" si="632"/>
        <v/>
      </c>
      <c r="JH1448" t="str">
        <f t="shared" ca="1" si="633"/>
        <v/>
      </c>
      <c r="JI1448" t="str">
        <f t="shared" ca="1" si="634"/>
        <v/>
      </c>
    </row>
    <row r="1449" spans="264:269" x14ac:dyDescent="0.2">
      <c r="JD1449">
        <f t="shared" si="629"/>
        <v>0</v>
      </c>
      <c r="JE1449">
        <f t="shared" si="630"/>
        <v>0</v>
      </c>
      <c r="JF1449" t="str">
        <f t="shared" ca="1" si="631"/>
        <v/>
      </c>
      <c r="JG1449" t="str">
        <f t="shared" ca="1" si="632"/>
        <v/>
      </c>
      <c r="JH1449" t="str">
        <f t="shared" ca="1" si="633"/>
        <v/>
      </c>
      <c r="JI1449" t="str">
        <f t="shared" ca="1" si="634"/>
        <v/>
      </c>
    </row>
    <row r="1450" spans="264:269" x14ac:dyDescent="0.2">
      <c r="JD1450">
        <f t="shared" si="629"/>
        <v>0</v>
      </c>
      <c r="JE1450">
        <f t="shared" si="630"/>
        <v>0</v>
      </c>
      <c r="JF1450" t="str">
        <f t="shared" ca="1" si="631"/>
        <v/>
      </c>
      <c r="JG1450" t="str">
        <f t="shared" ca="1" si="632"/>
        <v/>
      </c>
      <c r="JH1450" t="str">
        <f t="shared" ca="1" si="633"/>
        <v/>
      </c>
      <c r="JI1450" t="str">
        <f t="shared" ca="1" si="634"/>
        <v/>
      </c>
    </row>
    <row r="1451" spans="264:269" x14ac:dyDescent="0.2">
      <c r="JD1451">
        <f t="shared" si="629"/>
        <v>0</v>
      </c>
      <c r="JE1451">
        <f t="shared" si="630"/>
        <v>0</v>
      </c>
      <c r="JF1451" t="str">
        <f t="shared" ca="1" si="631"/>
        <v/>
      </c>
      <c r="JG1451" t="str">
        <f t="shared" ca="1" si="632"/>
        <v/>
      </c>
      <c r="JH1451" t="str">
        <f t="shared" ca="1" si="633"/>
        <v/>
      </c>
      <c r="JI1451" t="str">
        <f t="shared" ca="1" si="634"/>
        <v/>
      </c>
    </row>
    <row r="1452" spans="264:269" x14ac:dyDescent="0.2">
      <c r="JD1452">
        <f t="shared" si="629"/>
        <v>0</v>
      </c>
      <c r="JE1452">
        <f t="shared" si="630"/>
        <v>0</v>
      </c>
      <c r="JF1452" t="str">
        <f t="shared" ca="1" si="631"/>
        <v/>
      </c>
      <c r="JG1452" t="str">
        <f t="shared" ca="1" si="632"/>
        <v/>
      </c>
      <c r="JH1452" t="str">
        <f t="shared" ca="1" si="633"/>
        <v/>
      </c>
      <c r="JI1452" t="str">
        <f t="shared" ca="1" si="634"/>
        <v/>
      </c>
    </row>
    <row r="1453" spans="264:269" x14ac:dyDescent="0.2">
      <c r="JD1453">
        <f t="shared" si="629"/>
        <v>0</v>
      </c>
      <c r="JE1453">
        <f t="shared" si="630"/>
        <v>0</v>
      </c>
      <c r="JF1453" t="str">
        <f t="shared" ca="1" si="631"/>
        <v/>
      </c>
      <c r="JG1453" t="str">
        <f t="shared" ca="1" si="632"/>
        <v/>
      </c>
      <c r="JH1453" t="str">
        <f t="shared" ca="1" si="633"/>
        <v/>
      </c>
      <c r="JI1453" t="str">
        <f t="shared" ca="1" si="634"/>
        <v/>
      </c>
    </row>
    <row r="1454" spans="264:269" x14ac:dyDescent="0.2">
      <c r="JD1454">
        <f t="shared" si="629"/>
        <v>0</v>
      </c>
      <c r="JE1454">
        <f t="shared" si="630"/>
        <v>0</v>
      </c>
      <c r="JF1454" t="str">
        <f t="shared" ca="1" si="631"/>
        <v/>
      </c>
      <c r="JG1454" t="str">
        <f t="shared" ca="1" si="632"/>
        <v/>
      </c>
      <c r="JH1454" t="str">
        <f t="shared" ca="1" si="633"/>
        <v/>
      </c>
      <c r="JI1454" t="str">
        <f t="shared" ca="1" si="634"/>
        <v/>
      </c>
    </row>
    <row r="1455" spans="264:269" x14ac:dyDescent="0.2">
      <c r="JD1455">
        <f t="shared" si="629"/>
        <v>0</v>
      </c>
      <c r="JE1455">
        <f t="shared" si="630"/>
        <v>0</v>
      </c>
      <c r="JF1455" t="str">
        <f t="shared" ca="1" si="631"/>
        <v/>
      </c>
      <c r="JG1455" t="str">
        <f t="shared" ca="1" si="632"/>
        <v/>
      </c>
      <c r="JH1455" t="str">
        <f t="shared" ca="1" si="633"/>
        <v/>
      </c>
      <c r="JI1455" t="str">
        <f t="shared" ca="1" si="634"/>
        <v/>
      </c>
    </row>
    <row r="1456" spans="264:269" x14ac:dyDescent="0.2">
      <c r="JD1456">
        <f t="shared" si="629"/>
        <v>0</v>
      </c>
      <c r="JE1456">
        <f t="shared" si="630"/>
        <v>0</v>
      </c>
      <c r="JF1456" t="str">
        <f t="shared" ca="1" si="631"/>
        <v/>
      </c>
      <c r="JG1456" t="str">
        <f t="shared" ca="1" si="632"/>
        <v/>
      </c>
      <c r="JH1456" t="str">
        <f t="shared" ca="1" si="633"/>
        <v/>
      </c>
      <c r="JI1456" t="str">
        <f t="shared" ca="1" si="634"/>
        <v/>
      </c>
    </row>
    <row r="1457" spans="264:269" x14ac:dyDescent="0.2">
      <c r="JD1457">
        <f t="shared" si="629"/>
        <v>0</v>
      </c>
      <c r="JE1457">
        <f t="shared" si="630"/>
        <v>0</v>
      </c>
      <c r="JF1457" t="str">
        <f t="shared" ca="1" si="631"/>
        <v/>
      </c>
      <c r="JG1457" t="str">
        <f t="shared" ca="1" si="632"/>
        <v/>
      </c>
      <c r="JH1457" t="str">
        <f t="shared" ca="1" si="633"/>
        <v/>
      </c>
      <c r="JI1457" t="str">
        <f t="shared" ca="1" si="634"/>
        <v/>
      </c>
    </row>
    <row r="1458" spans="264:269" x14ac:dyDescent="0.2">
      <c r="JD1458">
        <f t="shared" si="629"/>
        <v>0</v>
      </c>
      <c r="JE1458">
        <f t="shared" si="630"/>
        <v>0</v>
      </c>
      <c r="JF1458" t="str">
        <f t="shared" ca="1" si="631"/>
        <v/>
      </c>
      <c r="JG1458" t="str">
        <f t="shared" ca="1" si="632"/>
        <v/>
      </c>
      <c r="JH1458" t="str">
        <f t="shared" ca="1" si="633"/>
        <v/>
      </c>
      <c r="JI1458" t="str">
        <f t="shared" ca="1" si="634"/>
        <v/>
      </c>
    </row>
    <row r="1459" spans="264:269" x14ac:dyDescent="0.2">
      <c r="JD1459">
        <f t="shared" si="629"/>
        <v>0</v>
      </c>
      <c r="JE1459">
        <f t="shared" si="630"/>
        <v>0</v>
      </c>
      <c r="JF1459" t="str">
        <f t="shared" ca="1" si="631"/>
        <v/>
      </c>
      <c r="JG1459" t="str">
        <f t="shared" ca="1" si="632"/>
        <v/>
      </c>
      <c r="JH1459" t="str">
        <f t="shared" ca="1" si="633"/>
        <v/>
      </c>
      <c r="JI1459" t="str">
        <f t="shared" ca="1" si="634"/>
        <v/>
      </c>
    </row>
    <row r="1460" spans="264:269" x14ac:dyDescent="0.2">
      <c r="JD1460">
        <f t="shared" si="629"/>
        <v>0</v>
      </c>
      <c r="JE1460">
        <f t="shared" si="630"/>
        <v>0</v>
      </c>
      <c r="JF1460" t="str">
        <f t="shared" ca="1" si="631"/>
        <v/>
      </c>
      <c r="JG1460" t="str">
        <f t="shared" ca="1" si="632"/>
        <v/>
      </c>
      <c r="JH1460" t="str">
        <f t="shared" ca="1" si="633"/>
        <v/>
      </c>
      <c r="JI1460" t="str">
        <f t="shared" ca="1" si="634"/>
        <v/>
      </c>
    </row>
    <row r="1461" spans="264:269" x14ac:dyDescent="0.2">
      <c r="JD1461">
        <f t="shared" si="629"/>
        <v>0</v>
      </c>
      <c r="JE1461">
        <f t="shared" si="630"/>
        <v>0</v>
      </c>
      <c r="JF1461" t="str">
        <f t="shared" ca="1" si="631"/>
        <v/>
      </c>
      <c r="JG1461" t="str">
        <f t="shared" ca="1" si="632"/>
        <v/>
      </c>
      <c r="JH1461" t="str">
        <f t="shared" ca="1" si="633"/>
        <v/>
      </c>
      <c r="JI1461" t="str">
        <f t="shared" ca="1" si="634"/>
        <v/>
      </c>
    </row>
    <row r="1462" spans="264:269" x14ac:dyDescent="0.2">
      <c r="JD1462">
        <f t="shared" si="629"/>
        <v>0</v>
      </c>
      <c r="JE1462">
        <f t="shared" si="630"/>
        <v>0</v>
      </c>
      <c r="JF1462" t="str">
        <f t="shared" ca="1" si="631"/>
        <v/>
      </c>
      <c r="JG1462" t="str">
        <f t="shared" ca="1" si="632"/>
        <v/>
      </c>
      <c r="JH1462" t="str">
        <f t="shared" ca="1" si="633"/>
        <v/>
      </c>
      <c r="JI1462" t="str">
        <f t="shared" ca="1" si="634"/>
        <v/>
      </c>
    </row>
    <row r="1463" spans="264:269" x14ac:dyDescent="0.2">
      <c r="JD1463">
        <f t="shared" si="629"/>
        <v>0</v>
      </c>
      <c r="JE1463">
        <f t="shared" si="630"/>
        <v>0</v>
      </c>
      <c r="JF1463" t="str">
        <f t="shared" ca="1" si="631"/>
        <v/>
      </c>
      <c r="JG1463" t="str">
        <f t="shared" ca="1" si="632"/>
        <v/>
      </c>
      <c r="JH1463" t="str">
        <f t="shared" ca="1" si="633"/>
        <v/>
      </c>
      <c r="JI1463" t="str">
        <f t="shared" ca="1" si="634"/>
        <v/>
      </c>
    </row>
    <row r="1464" spans="264:269" x14ac:dyDescent="0.2">
      <c r="JD1464">
        <f t="shared" si="629"/>
        <v>0</v>
      </c>
      <c r="JE1464">
        <f t="shared" si="630"/>
        <v>0</v>
      </c>
      <c r="JF1464" t="str">
        <f t="shared" ca="1" si="631"/>
        <v/>
      </c>
      <c r="JG1464" t="str">
        <f t="shared" ca="1" si="632"/>
        <v/>
      </c>
      <c r="JH1464" t="str">
        <f t="shared" ca="1" si="633"/>
        <v/>
      </c>
      <c r="JI1464" t="str">
        <f t="shared" ca="1" si="634"/>
        <v/>
      </c>
    </row>
    <row r="1465" spans="264:269" x14ac:dyDescent="0.2">
      <c r="JD1465">
        <f t="shared" si="629"/>
        <v>0</v>
      </c>
      <c r="JE1465">
        <f t="shared" si="630"/>
        <v>0</v>
      </c>
      <c r="JF1465" t="str">
        <f t="shared" ca="1" si="631"/>
        <v/>
      </c>
      <c r="JG1465" t="str">
        <f t="shared" ca="1" si="632"/>
        <v/>
      </c>
      <c r="JH1465" t="str">
        <f t="shared" ca="1" si="633"/>
        <v/>
      </c>
      <c r="JI1465" t="str">
        <f t="shared" ca="1" si="634"/>
        <v/>
      </c>
    </row>
    <row r="1466" spans="264:269" x14ac:dyDescent="0.2">
      <c r="JD1466">
        <f t="shared" si="629"/>
        <v>0</v>
      </c>
      <c r="JE1466">
        <f t="shared" si="630"/>
        <v>0</v>
      </c>
      <c r="JF1466" t="str">
        <f t="shared" ca="1" si="631"/>
        <v/>
      </c>
      <c r="JG1466" t="str">
        <f t="shared" ca="1" si="632"/>
        <v/>
      </c>
      <c r="JH1466" t="str">
        <f t="shared" ca="1" si="633"/>
        <v/>
      </c>
      <c r="JI1466" t="str">
        <f t="shared" ca="1" si="634"/>
        <v/>
      </c>
    </row>
    <row r="1467" spans="264:269" x14ac:dyDescent="0.2">
      <c r="JD1467">
        <f t="shared" si="629"/>
        <v>0</v>
      </c>
      <c r="JE1467">
        <f t="shared" si="630"/>
        <v>0</v>
      </c>
      <c r="JF1467" t="str">
        <f t="shared" ca="1" si="631"/>
        <v/>
      </c>
      <c r="JG1467" t="str">
        <f t="shared" ca="1" si="632"/>
        <v/>
      </c>
      <c r="JH1467" t="str">
        <f t="shared" ca="1" si="633"/>
        <v/>
      </c>
      <c r="JI1467" t="str">
        <f t="shared" ca="1" si="634"/>
        <v/>
      </c>
    </row>
    <row r="1468" spans="264:269" x14ac:dyDescent="0.2">
      <c r="JD1468">
        <f t="shared" si="629"/>
        <v>0</v>
      </c>
      <c r="JE1468">
        <f t="shared" si="630"/>
        <v>0</v>
      </c>
      <c r="JF1468" t="str">
        <f t="shared" ca="1" si="631"/>
        <v/>
      </c>
      <c r="JG1468" t="str">
        <f t="shared" ca="1" si="632"/>
        <v/>
      </c>
      <c r="JH1468" t="str">
        <f t="shared" ca="1" si="633"/>
        <v/>
      </c>
      <c r="JI1468" t="str">
        <f t="shared" ca="1" si="634"/>
        <v/>
      </c>
    </row>
    <row r="1469" spans="264:269" x14ac:dyDescent="0.2">
      <c r="JD1469">
        <f t="shared" si="629"/>
        <v>0</v>
      </c>
      <c r="JE1469">
        <f t="shared" si="630"/>
        <v>0</v>
      </c>
      <c r="JF1469" t="str">
        <f t="shared" ca="1" si="631"/>
        <v/>
      </c>
      <c r="JG1469" t="str">
        <f t="shared" ca="1" si="632"/>
        <v/>
      </c>
      <c r="JH1469" t="str">
        <f t="shared" ca="1" si="633"/>
        <v/>
      </c>
      <c r="JI1469" t="str">
        <f t="shared" ca="1" si="634"/>
        <v/>
      </c>
    </row>
    <row r="1470" spans="264:269" x14ac:dyDescent="0.2">
      <c r="JD1470">
        <f t="shared" si="629"/>
        <v>0</v>
      </c>
      <c r="JE1470">
        <f t="shared" si="630"/>
        <v>0</v>
      </c>
      <c r="JF1470" t="str">
        <f t="shared" ca="1" si="631"/>
        <v/>
      </c>
      <c r="JG1470" t="str">
        <f t="shared" ca="1" si="632"/>
        <v/>
      </c>
      <c r="JH1470" t="str">
        <f t="shared" ca="1" si="633"/>
        <v/>
      </c>
      <c r="JI1470" t="str">
        <f t="shared" ca="1" si="634"/>
        <v/>
      </c>
    </row>
    <row r="1471" spans="264:269" x14ac:dyDescent="0.2">
      <c r="JD1471">
        <f t="shared" si="629"/>
        <v>0</v>
      </c>
      <c r="JE1471">
        <f t="shared" si="630"/>
        <v>0</v>
      </c>
      <c r="JF1471" t="str">
        <f t="shared" ca="1" si="631"/>
        <v/>
      </c>
      <c r="JG1471" t="str">
        <f t="shared" ca="1" si="632"/>
        <v/>
      </c>
      <c r="JH1471" t="str">
        <f t="shared" ca="1" si="633"/>
        <v/>
      </c>
      <c r="JI1471" t="str">
        <f t="shared" ca="1" si="634"/>
        <v/>
      </c>
    </row>
    <row r="1472" spans="264:269" x14ac:dyDescent="0.2">
      <c r="JD1472">
        <f t="shared" si="629"/>
        <v>0</v>
      </c>
      <c r="JE1472">
        <f t="shared" si="630"/>
        <v>0</v>
      </c>
      <c r="JF1472" t="str">
        <f t="shared" ca="1" si="631"/>
        <v/>
      </c>
      <c r="JG1472" t="str">
        <f t="shared" ca="1" si="632"/>
        <v/>
      </c>
      <c r="JH1472" t="str">
        <f t="shared" ca="1" si="633"/>
        <v/>
      </c>
      <c r="JI1472" t="str">
        <f t="shared" ca="1" si="634"/>
        <v/>
      </c>
    </row>
    <row r="1473" spans="264:269" x14ac:dyDescent="0.2">
      <c r="JD1473">
        <f t="shared" si="629"/>
        <v>0</v>
      </c>
      <c r="JE1473">
        <f t="shared" si="630"/>
        <v>0</v>
      </c>
      <c r="JF1473" t="str">
        <f t="shared" ca="1" si="631"/>
        <v/>
      </c>
      <c r="JG1473" t="str">
        <f t="shared" ca="1" si="632"/>
        <v/>
      </c>
      <c r="JH1473" t="str">
        <f t="shared" ca="1" si="633"/>
        <v/>
      </c>
      <c r="JI1473" t="str">
        <f t="shared" ca="1" si="634"/>
        <v/>
      </c>
    </row>
    <row r="1474" spans="264:269" x14ac:dyDescent="0.2">
      <c r="JD1474">
        <f t="shared" si="629"/>
        <v>0</v>
      </c>
      <c r="JE1474">
        <f t="shared" si="630"/>
        <v>0</v>
      </c>
      <c r="JF1474" t="str">
        <f t="shared" ca="1" si="631"/>
        <v/>
      </c>
      <c r="JG1474" t="str">
        <f t="shared" ca="1" si="632"/>
        <v/>
      </c>
      <c r="JH1474" t="str">
        <f t="shared" ca="1" si="633"/>
        <v/>
      </c>
      <c r="JI1474" t="str">
        <f t="shared" ca="1" si="634"/>
        <v/>
      </c>
    </row>
    <row r="1475" spans="264:269" x14ac:dyDescent="0.2">
      <c r="JD1475">
        <f t="shared" si="629"/>
        <v>0</v>
      </c>
      <c r="JE1475">
        <f t="shared" si="630"/>
        <v>0</v>
      </c>
      <c r="JF1475" t="str">
        <f t="shared" ca="1" si="631"/>
        <v/>
      </c>
      <c r="JG1475" t="str">
        <f t="shared" ca="1" si="632"/>
        <v/>
      </c>
      <c r="JH1475" t="str">
        <f t="shared" ca="1" si="633"/>
        <v/>
      </c>
      <c r="JI1475" t="str">
        <f t="shared" ca="1" si="634"/>
        <v/>
      </c>
    </row>
    <row r="1476" spans="264:269" x14ac:dyDescent="0.2">
      <c r="JD1476">
        <f t="shared" si="629"/>
        <v>0</v>
      </c>
      <c r="JE1476">
        <f t="shared" si="630"/>
        <v>0</v>
      </c>
      <c r="JF1476" t="str">
        <f t="shared" ca="1" si="631"/>
        <v/>
      </c>
      <c r="JG1476" t="str">
        <f t="shared" ca="1" si="632"/>
        <v/>
      </c>
      <c r="JH1476" t="str">
        <f t="shared" ca="1" si="633"/>
        <v/>
      </c>
      <c r="JI1476" t="str">
        <f t="shared" ca="1" si="634"/>
        <v/>
      </c>
    </row>
    <row r="1477" spans="264:269" x14ac:dyDescent="0.2">
      <c r="JD1477">
        <f t="shared" si="629"/>
        <v>0</v>
      </c>
      <c r="JE1477">
        <f t="shared" si="630"/>
        <v>0</v>
      </c>
      <c r="JF1477" t="str">
        <f t="shared" ca="1" si="631"/>
        <v/>
      </c>
      <c r="JG1477" t="str">
        <f t="shared" ca="1" si="632"/>
        <v/>
      </c>
      <c r="JH1477" t="str">
        <f t="shared" ca="1" si="633"/>
        <v/>
      </c>
      <c r="JI1477" t="str">
        <f t="shared" ca="1" si="634"/>
        <v/>
      </c>
    </row>
    <row r="1478" spans="264:269" x14ac:dyDescent="0.2">
      <c r="JD1478">
        <f t="shared" si="629"/>
        <v>0</v>
      </c>
      <c r="JE1478">
        <f t="shared" si="630"/>
        <v>0</v>
      </c>
      <c r="JF1478" t="str">
        <f t="shared" ca="1" si="631"/>
        <v/>
      </c>
      <c r="JG1478" t="str">
        <f t="shared" ca="1" si="632"/>
        <v/>
      </c>
      <c r="JH1478" t="str">
        <f t="shared" ca="1" si="633"/>
        <v/>
      </c>
      <c r="JI1478" t="str">
        <f t="shared" ca="1" si="634"/>
        <v/>
      </c>
    </row>
    <row r="1479" spans="264:269" x14ac:dyDescent="0.2">
      <c r="JD1479">
        <f t="shared" si="629"/>
        <v>0</v>
      </c>
      <c r="JE1479">
        <f t="shared" si="630"/>
        <v>0</v>
      </c>
      <c r="JF1479" t="str">
        <f t="shared" ca="1" si="631"/>
        <v/>
      </c>
      <c r="JG1479" t="str">
        <f t="shared" ca="1" si="632"/>
        <v/>
      </c>
      <c r="JH1479" t="str">
        <f t="shared" ca="1" si="633"/>
        <v/>
      </c>
      <c r="JI1479" t="str">
        <f t="shared" ca="1" si="634"/>
        <v/>
      </c>
    </row>
    <row r="1480" spans="264:269" x14ac:dyDescent="0.2">
      <c r="JD1480">
        <f t="shared" si="629"/>
        <v>0</v>
      </c>
      <c r="JE1480">
        <f t="shared" si="630"/>
        <v>0</v>
      </c>
      <c r="JF1480" t="str">
        <f t="shared" ca="1" si="631"/>
        <v/>
      </c>
      <c r="JG1480" t="str">
        <f t="shared" ca="1" si="632"/>
        <v/>
      </c>
      <c r="JH1480" t="str">
        <f t="shared" ca="1" si="633"/>
        <v/>
      </c>
      <c r="JI1480" t="str">
        <f t="shared" ca="1" si="634"/>
        <v/>
      </c>
    </row>
    <row r="1481" spans="264:269" x14ac:dyDescent="0.2">
      <c r="JD1481">
        <f t="shared" si="629"/>
        <v>0</v>
      </c>
      <c r="JE1481">
        <f t="shared" si="630"/>
        <v>0</v>
      </c>
      <c r="JF1481" t="str">
        <f t="shared" ca="1" si="631"/>
        <v/>
      </c>
      <c r="JG1481" t="str">
        <f t="shared" ca="1" si="632"/>
        <v/>
      </c>
      <c r="JH1481" t="str">
        <f t="shared" ca="1" si="633"/>
        <v/>
      </c>
      <c r="JI1481" t="str">
        <f t="shared" ca="1" si="634"/>
        <v/>
      </c>
    </row>
    <row r="1482" spans="264:269" x14ac:dyDescent="0.2">
      <c r="JD1482">
        <f t="shared" si="629"/>
        <v>0</v>
      </c>
      <c r="JE1482">
        <f t="shared" si="630"/>
        <v>0</v>
      </c>
      <c r="JF1482" t="str">
        <f t="shared" ca="1" si="631"/>
        <v/>
      </c>
      <c r="JG1482" t="str">
        <f t="shared" ca="1" si="632"/>
        <v/>
      </c>
      <c r="JH1482" t="str">
        <f t="shared" ca="1" si="633"/>
        <v/>
      </c>
      <c r="JI1482" t="str">
        <f t="shared" ca="1" si="634"/>
        <v/>
      </c>
    </row>
    <row r="1483" spans="264:269" x14ac:dyDescent="0.2">
      <c r="JD1483">
        <f t="shared" si="629"/>
        <v>0</v>
      </c>
      <c r="JE1483">
        <f t="shared" si="630"/>
        <v>0</v>
      </c>
      <c r="JF1483" t="str">
        <f t="shared" ca="1" si="631"/>
        <v/>
      </c>
      <c r="JG1483" t="str">
        <f t="shared" ca="1" si="632"/>
        <v/>
      </c>
      <c r="JH1483" t="str">
        <f t="shared" ca="1" si="633"/>
        <v/>
      </c>
      <c r="JI1483" t="str">
        <f t="shared" ca="1" si="634"/>
        <v/>
      </c>
    </row>
    <row r="1484" spans="264:269" x14ac:dyDescent="0.2">
      <c r="JD1484">
        <f t="shared" si="629"/>
        <v>0</v>
      </c>
      <c r="JE1484">
        <f t="shared" si="630"/>
        <v>0</v>
      </c>
      <c r="JF1484" t="str">
        <f t="shared" ca="1" si="631"/>
        <v/>
      </c>
      <c r="JG1484" t="str">
        <f t="shared" ca="1" si="632"/>
        <v/>
      </c>
      <c r="JH1484" t="str">
        <f t="shared" ca="1" si="633"/>
        <v/>
      </c>
      <c r="JI1484" t="str">
        <f t="shared" ca="1" si="634"/>
        <v/>
      </c>
    </row>
    <row r="1485" spans="264:269" x14ac:dyDescent="0.2">
      <c r="JD1485">
        <f t="shared" si="629"/>
        <v>0</v>
      </c>
      <c r="JE1485">
        <f t="shared" si="630"/>
        <v>0</v>
      </c>
      <c r="JF1485" t="str">
        <f t="shared" ca="1" si="631"/>
        <v/>
      </c>
      <c r="JG1485" t="str">
        <f t="shared" ca="1" si="632"/>
        <v/>
      </c>
      <c r="JH1485" t="str">
        <f t="shared" ca="1" si="633"/>
        <v/>
      </c>
      <c r="JI1485" t="str">
        <f t="shared" ca="1" si="634"/>
        <v/>
      </c>
    </row>
    <row r="1486" spans="264:269" x14ac:dyDescent="0.2">
      <c r="JD1486">
        <f t="shared" si="629"/>
        <v>0</v>
      </c>
      <c r="JE1486">
        <f t="shared" si="630"/>
        <v>0</v>
      </c>
      <c r="JF1486" t="str">
        <f t="shared" ca="1" si="631"/>
        <v/>
      </c>
      <c r="JG1486" t="str">
        <f t="shared" ca="1" si="632"/>
        <v/>
      </c>
      <c r="JH1486" t="str">
        <f t="shared" ca="1" si="633"/>
        <v/>
      </c>
      <c r="JI1486" t="str">
        <f t="shared" ca="1" si="634"/>
        <v/>
      </c>
    </row>
    <row r="1487" spans="264:269" x14ac:dyDescent="0.2">
      <c r="JD1487">
        <f t="shared" si="629"/>
        <v>0</v>
      </c>
      <c r="JE1487">
        <f t="shared" si="630"/>
        <v>0</v>
      </c>
      <c r="JF1487" t="str">
        <f t="shared" ca="1" si="631"/>
        <v/>
      </c>
      <c r="JG1487" t="str">
        <f t="shared" ca="1" si="632"/>
        <v/>
      </c>
      <c r="JH1487" t="str">
        <f t="shared" ca="1" si="633"/>
        <v/>
      </c>
      <c r="JI1487" t="str">
        <f t="shared" ca="1" si="634"/>
        <v/>
      </c>
    </row>
    <row r="1488" spans="264:269" x14ac:dyDescent="0.2">
      <c r="JD1488">
        <f t="shared" si="629"/>
        <v>0</v>
      </c>
      <c r="JE1488">
        <f t="shared" si="630"/>
        <v>0</v>
      </c>
      <c r="JF1488" t="str">
        <f t="shared" ca="1" si="631"/>
        <v/>
      </c>
      <c r="JG1488" t="str">
        <f t="shared" ca="1" si="632"/>
        <v/>
      </c>
      <c r="JH1488" t="str">
        <f t="shared" ca="1" si="633"/>
        <v/>
      </c>
      <c r="JI1488" t="str">
        <f t="shared" ca="1" si="634"/>
        <v/>
      </c>
    </row>
    <row r="1489" spans="264:269" x14ac:dyDescent="0.2">
      <c r="JD1489">
        <f t="shared" si="629"/>
        <v>0</v>
      </c>
      <c r="JE1489">
        <f t="shared" si="630"/>
        <v>0</v>
      </c>
      <c r="JF1489" t="str">
        <f t="shared" ca="1" si="631"/>
        <v/>
      </c>
      <c r="JG1489" t="str">
        <f t="shared" ca="1" si="632"/>
        <v/>
      </c>
      <c r="JH1489" t="str">
        <f t="shared" ca="1" si="633"/>
        <v/>
      </c>
      <c r="JI1489" t="str">
        <f t="shared" ca="1" si="634"/>
        <v/>
      </c>
    </row>
    <row r="1490" spans="264:269" x14ac:dyDescent="0.2">
      <c r="JD1490">
        <f t="shared" si="629"/>
        <v>0</v>
      </c>
      <c r="JE1490">
        <f t="shared" si="630"/>
        <v>0</v>
      </c>
      <c r="JF1490" t="str">
        <f t="shared" ca="1" si="631"/>
        <v/>
      </c>
      <c r="JG1490" t="str">
        <f t="shared" ca="1" si="632"/>
        <v/>
      </c>
      <c r="JH1490" t="str">
        <f t="shared" ca="1" si="633"/>
        <v/>
      </c>
      <c r="JI1490" t="str">
        <f t="shared" ca="1" si="634"/>
        <v/>
      </c>
    </row>
    <row r="1491" spans="264:269" x14ac:dyDescent="0.2">
      <c r="JD1491">
        <f t="shared" si="629"/>
        <v>0</v>
      </c>
      <c r="JE1491">
        <f t="shared" si="630"/>
        <v>0</v>
      </c>
      <c r="JF1491" t="str">
        <f t="shared" ca="1" si="631"/>
        <v/>
      </c>
      <c r="JG1491" t="str">
        <f t="shared" ca="1" si="632"/>
        <v/>
      </c>
      <c r="JH1491" t="str">
        <f t="shared" ca="1" si="633"/>
        <v/>
      </c>
      <c r="JI1491" t="str">
        <f t="shared" ca="1" si="634"/>
        <v/>
      </c>
    </row>
    <row r="1492" spans="264:269" x14ac:dyDescent="0.2">
      <c r="JD1492">
        <f t="shared" si="629"/>
        <v>0</v>
      </c>
      <c r="JE1492">
        <f t="shared" si="630"/>
        <v>0</v>
      </c>
      <c r="JF1492" t="str">
        <f t="shared" ca="1" si="631"/>
        <v/>
      </c>
      <c r="JG1492" t="str">
        <f t="shared" ca="1" si="632"/>
        <v/>
      </c>
      <c r="JH1492" t="str">
        <f t="shared" ca="1" si="633"/>
        <v/>
      </c>
      <c r="JI1492" t="str">
        <f t="shared" ca="1" si="634"/>
        <v/>
      </c>
    </row>
    <row r="1493" spans="264:269" x14ac:dyDescent="0.2">
      <c r="JD1493">
        <f t="shared" si="629"/>
        <v>0</v>
      </c>
      <c r="JE1493">
        <f t="shared" si="630"/>
        <v>0</v>
      </c>
      <c r="JF1493" t="str">
        <f t="shared" ca="1" si="631"/>
        <v/>
      </c>
      <c r="JG1493" t="str">
        <f t="shared" ca="1" si="632"/>
        <v/>
      </c>
      <c r="JH1493" t="str">
        <f t="shared" ca="1" si="633"/>
        <v/>
      </c>
      <c r="JI1493" t="str">
        <f t="shared" ca="1" si="634"/>
        <v/>
      </c>
    </row>
    <row r="1494" spans="264:269" x14ac:dyDescent="0.2">
      <c r="JD1494">
        <f t="shared" si="629"/>
        <v>0</v>
      </c>
      <c r="JE1494">
        <f t="shared" si="630"/>
        <v>0</v>
      </c>
      <c r="JF1494" t="str">
        <f t="shared" ca="1" si="631"/>
        <v/>
      </c>
      <c r="JG1494" t="str">
        <f t="shared" ca="1" si="632"/>
        <v/>
      </c>
      <c r="JH1494" t="str">
        <f t="shared" ca="1" si="633"/>
        <v/>
      </c>
      <c r="JI1494" t="str">
        <f t="shared" ca="1" si="634"/>
        <v/>
      </c>
    </row>
    <row r="1495" spans="264:269" x14ac:dyDescent="0.2">
      <c r="JD1495">
        <f t="shared" si="629"/>
        <v>0</v>
      </c>
      <c r="JE1495">
        <f t="shared" si="630"/>
        <v>0</v>
      </c>
      <c r="JF1495" t="str">
        <f t="shared" ca="1" si="631"/>
        <v/>
      </c>
      <c r="JG1495" t="str">
        <f t="shared" ca="1" si="632"/>
        <v/>
      </c>
      <c r="JH1495" t="str">
        <f t="shared" ca="1" si="633"/>
        <v/>
      </c>
      <c r="JI1495" t="str">
        <f t="shared" ca="1" si="634"/>
        <v/>
      </c>
    </row>
    <row r="1496" spans="264:269" x14ac:dyDescent="0.2">
      <c r="JD1496">
        <f t="shared" si="629"/>
        <v>0</v>
      </c>
      <c r="JE1496">
        <f t="shared" si="630"/>
        <v>0</v>
      </c>
      <c r="JF1496" t="str">
        <f t="shared" ca="1" si="631"/>
        <v/>
      </c>
      <c r="JG1496" t="str">
        <f t="shared" ca="1" si="632"/>
        <v/>
      </c>
      <c r="JH1496" t="str">
        <f t="shared" ca="1" si="633"/>
        <v/>
      </c>
      <c r="JI1496" t="str">
        <f t="shared" ca="1" si="634"/>
        <v/>
      </c>
    </row>
    <row r="1497" spans="264:269" x14ac:dyDescent="0.2">
      <c r="JD1497">
        <f t="shared" si="629"/>
        <v>0</v>
      </c>
      <c r="JE1497">
        <f t="shared" si="630"/>
        <v>0</v>
      </c>
      <c r="JF1497" t="str">
        <f t="shared" ca="1" si="631"/>
        <v/>
      </c>
      <c r="JG1497" t="str">
        <f t="shared" ca="1" si="632"/>
        <v/>
      </c>
      <c r="JH1497" t="str">
        <f t="shared" ca="1" si="633"/>
        <v/>
      </c>
      <c r="JI1497" t="str">
        <f t="shared" ca="1" si="634"/>
        <v/>
      </c>
    </row>
    <row r="1498" spans="264:269" x14ac:dyDescent="0.2">
      <c r="JD1498">
        <f t="shared" si="629"/>
        <v>0</v>
      </c>
      <c r="JE1498">
        <f t="shared" si="630"/>
        <v>0</v>
      </c>
      <c r="JF1498" t="str">
        <f t="shared" ca="1" si="631"/>
        <v/>
      </c>
      <c r="JG1498" t="str">
        <f t="shared" ca="1" si="632"/>
        <v/>
      </c>
      <c r="JH1498" t="str">
        <f t="shared" ca="1" si="633"/>
        <v/>
      </c>
      <c r="JI1498" t="str">
        <f t="shared" ca="1" si="634"/>
        <v/>
      </c>
    </row>
    <row r="1499" spans="264:269" x14ac:dyDescent="0.2">
      <c r="JD1499">
        <f t="shared" si="629"/>
        <v>0</v>
      </c>
      <c r="JE1499">
        <f t="shared" si="630"/>
        <v>0</v>
      </c>
      <c r="JF1499" t="str">
        <f t="shared" ca="1" si="631"/>
        <v/>
      </c>
      <c r="JG1499" t="str">
        <f t="shared" ca="1" si="632"/>
        <v/>
      </c>
      <c r="JH1499" t="str">
        <f t="shared" ca="1" si="633"/>
        <v/>
      </c>
      <c r="JI1499" t="str">
        <f t="shared" ca="1" si="634"/>
        <v/>
      </c>
    </row>
    <row r="1500" spans="264:269" x14ac:dyDescent="0.2">
      <c r="JD1500">
        <f t="shared" ref="JD1500:JD1563" si="635">IF(JD1499&lt;&gt;0,JD1499-1,0)</f>
        <v>0</v>
      </c>
      <c r="JE1500">
        <f t="shared" ref="JE1500:JE1563" si="636">IF(JD1500&lt;&gt;0,JE1499+1,0)</f>
        <v>0</v>
      </c>
      <c r="JF1500" t="str">
        <f t="shared" ref="JF1500:JF1563" ca="1" si="637">IF(ScenarioType&lt;&gt;"ALL",IF(ISERROR(IF(INDIRECT("SCENARIOMETA!B"&amp;JE1500)=ScenarioType,INDIRECT("SCENARIOMETA!A"&amp;JE1500)," ")),"",IF(INDIRECT("SCENARIOMETA!B"&amp;JE1500)=ScenarioType,INDIRECT("SCENARIOMETA!A"&amp;JE1500)," ")),IF(JD1500&lt;&gt;0,INDIRECT("SCENARIOMETA!A"&amp;JE1500),""))</f>
        <v/>
      </c>
      <c r="JG1500" t="str">
        <f t="shared" ref="JG1500:JG1563" ca="1" si="638">IF(ScenarioType&lt;&gt;"ALL",IF(ISERROR(IF(INDIRECT("SCENARIOMETA!B"&amp;JE1500)=ScenarioType,INDIRECT("SCENARIOMETA!B"&amp;JE1500)," ")),"",IF(INDIRECT("SCENARIOMETA!B"&amp;JE1500)=ScenarioType,INDIRECT("SCENARIOMETA!B"&amp;JE1500)," ")),IF(JD1500&lt;&gt;0,INDIRECT("SCENARIOMETA!B"&amp;JE1500),""))</f>
        <v/>
      </c>
      <c r="JH1500" t="str">
        <f t="shared" ref="JH1500:JH1563" ca="1" si="639">IF(ScenarioType&lt;&gt;"ALL",IF(ISERROR(IF(INDIRECT("SCENARIOMETA!B"&amp;JE1500)=ScenarioType,INDIRECT("SCENARIOMETA!H"&amp;JE1500)," ")),"",IF(INDIRECT("SCENARIOMETA!B"&amp;JE1500)=ScenarioType,INDIRECT("SCENARIOMETA!H"&amp;JE1500)," ")+14),IF(JD1500&lt;&gt;0,INDIRECT("SCENARIOMETA!H"&amp;JE1500)+14,""))</f>
        <v/>
      </c>
      <c r="JI1500" t="str">
        <f t="shared" ref="JI1500:JI1563" ca="1" si="640">IF(ScenarioType&lt;&gt;"ALL",IF(ISERROR(IF(INDIRECT("SCENARIOMETA!B"&amp;JE1500)=ScenarioType,INDIRECT("SCENARIOMETA!E"&amp;JE1500)," ")),"",IF(INDIRECT("SCENARIOMETA!B"&amp;JE1500)=ScenarioType,INDIRECT("SCENARIOMETA!E"&amp;JE1500)," ")+14),IF(JD1500&lt;&gt;0,INDIRECT("SCENARIOMETA!E"&amp;JE1500)+14,""))</f>
        <v/>
      </c>
    </row>
    <row r="1501" spans="264:269" x14ac:dyDescent="0.2">
      <c r="JD1501">
        <f t="shared" si="635"/>
        <v>0</v>
      </c>
      <c r="JE1501">
        <f t="shared" si="636"/>
        <v>0</v>
      </c>
      <c r="JF1501" t="str">
        <f t="shared" ca="1" si="637"/>
        <v/>
      </c>
      <c r="JG1501" t="str">
        <f t="shared" ca="1" si="638"/>
        <v/>
      </c>
      <c r="JH1501" t="str">
        <f t="shared" ca="1" si="639"/>
        <v/>
      </c>
      <c r="JI1501" t="str">
        <f t="shared" ca="1" si="640"/>
        <v/>
      </c>
    </row>
    <row r="1502" spans="264:269" x14ac:dyDescent="0.2">
      <c r="JD1502">
        <f t="shared" si="635"/>
        <v>0</v>
      </c>
      <c r="JE1502">
        <f t="shared" si="636"/>
        <v>0</v>
      </c>
      <c r="JF1502" t="str">
        <f t="shared" ca="1" si="637"/>
        <v/>
      </c>
      <c r="JG1502" t="str">
        <f t="shared" ca="1" si="638"/>
        <v/>
      </c>
      <c r="JH1502" t="str">
        <f t="shared" ca="1" si="639"/>
        <v/>
      </c>
      <c r="JI1502" t="str">
        <f t="shared" ca="1" si="640"/>
        <v/>
      </c>
    </row>
    <row r="1503" spans="264:269" x14ac:dyDescent="0.2">
      <c r="JD1503">
        <f t="shared" si="635"/>
        <v>0</v>
      </c>
      <c r="JE1503">
        <f t="shared" si="636"/>
        <v>0</v>
      </c>
      <c r="JF1503" t="str">
        <f t="shared" ca="1" si="637"/>
        <v/>
      </c>
      <c r="JG1503" t="str">
        <f t="shared" ca="1" si="638"/>
        <v/>
      </c>
      <c r="JH1503" t="str">
        <f t="shared" ca="1" si="639"/>
        <v/>
      </c>
      <c r="JI1503" t="str">
        <f t="shared" ca="1" si="640"/>
        <v/>
      </c>
    </row>
    <row r="1504" spans="264:269" x14ac:dyDescent="0.2">
      <c r="JD1504">
        <f t="shared" si="635"/>
        <v>0</v>
      </c>
      <c r="JE1504">
        <f t="shared" si="636"/>
        <v>0</v>
      </c>
      <c r="JF1504" t="str">
        <f t="shared" ca="1" si="637"/>
        <v/>
      </c>
      <c r="JG1504" t="str">
        <f t="shared" ca="1" si="638"/>
        <v/>
      </c>
      <c r="JH1504" t="str">
        <f t="shared" ca="1" si="639"/>
        <v/>
      </c>
      <c r="JI1504" t="str">
        <f t="shared" ca="1" si="640"/>
        <v/>
      </c>
    </row>
    <row r="1505" spans="264:269" x14ac:dyDescent="0.2">
      <c r="JD1505">
        <f t="shared" si="635"/>
        <v>0</v>
      </c>
      <c r="JE1505">
        <f t="shared" si="636"/>
        <v>0</v>
      </c>
      <c r="JF1505" t="str">
        <f t="shared" ca="1" si="637"/>
        <v/>
      </c>
      <c r="JG1505" t="str">
        <f t="shared" ca="1" si="638"/>
        <v/>
      </c>
      <c r="JH1505" t="str">
        <f t="shared" ca="1" si="639"/>
        <v/>
      </c>
      <c r="JI1505" t="str">
        <f t="shared" ca="1" si="640"/>
        <v/>
      </c>
    </row>
    <row r="1506" spans="264:269" x14ac:dyDescent="0.2">
      <c r="JD1506">
        <f t="shared" si="635"/>
        <v>0</v>
      </c>
      <c r="JE1506">
        <f t="shared" si="636"/>
        <v>0</v>
      </c>
      <c r="JF1506" t="str">
        <f t="shared" ca="1" si="637"/>
        <v/>
      </c>
      <c r="JG1506" t="str">
        <f t="shared" ca="1" si="638"/>
        <v/>
      </c>
      <c r="JH1506" t="str">
        <f t="shared" ca="1" si="639"/>
        <v/>
      </c>
      <c r="JI1506" t="str">
        <f t="shared" ca="1" si="640"/>
        <v/>
      </c>
    </row>
    <row r="1507" spans="264:269" x14ac:dyDescent="0.2">
      <c r="JD1507">
        <f t="shared" si="635"/>
        <v>0</v>
      </c>
      <c r="JE1507">
        <f t="shared" si="636"/>
        <v>0</v>
      </c>
      <c r="JF1507" t="str">
        <f t="shared" ca="1" si="637"/>
        <v/>
      </c>
      <c r="JG1507" t="str">
        <f t="shared" ca="1" si="638"/>
        <v/>
      </c>
      <c r="JH1507" t="str">
        <f t="shared" ca="1" si="639"/>
        <v/>
      </c>
      <c r="JI1507" t="str">
        <f t="shared" ca="1" si="640"/>
        <v/>
      </c>
    </row>
    <row r="1508" spans="264:269" x14ac:dyDescent="0.2">
      <c r="JD1508">
        <f t="shared" si="635"/>
        <v>0</v>
      </c>
      <c r="JE1508">
        <f t="shared" si="636"/>
        <v>0</v>
      </c>
      <c r="JF1508" t="str">
        <f t="shared" ca="1" si="637"/>
        <v/>
      </c>
      <c r="JG1508" t="str">
        <f t="shared" ca="1" si="638"/>
        <v/>
      </c>
      <c r="JH1508" t="str">
        <f t="shared" ca="1" si="639"/>
        <v/>
      </c>
      <c r="JI1508" t="str">
        <f t="shared" ca="1" si="640"/>
        <v/>
      </c>
    </row>
    <row r="1509" spans="264:269" x14ac:dyDescent="0.2">
      <c r="JD1509">
        <f t="shared" si="635"/>
        <v>0</v>
      </c>
      <c r="JE1509">
        <f t="shared" si="636"/>
        <v>0</v>
      </c>
      <c r="JF1509" t="str">
        <f t="shared" ca="1" si="637"/>
        <v/>
      </c>
      <c r="JG1509" t="str">
        <f t="shared" ca="1" si="638"/>
        <v/>
      </c>
      <c r="JH1509" t="str">
        <f t="shared" ca="1" si="639"/>
        <v/>
      </c>
      <c r="JI1509" t="str">
        <f t="shared" ca="1" si="640"/>
        <v/>
      </c>
    </row>
    <row r="1510" spans="264:269" x14ac:dyDescent="0.2">
      <c r="JD1510">
        <f t="shared" si="635"/>
        <v>0</v>
      </c>
      <c r="JE1510">
        <f t="shared" si="636"/>
        <v>0</v>
      </c>
      <c r="JF1510" t="str">
        <f t="shared" ca="1" si="637"/>
        <v/>
      </c>
      <c r="JG1510" t="str">
        <f t="shared" ca="1" si="638"/>
        <v/>
      </c>
      <c r="JH1510" t="str">
        <f t="shared" ca="1" si="639"/>
        <v/>
      </c>
      <c r="JI1510" t="str">
        <f t="shared" ca="1" si="640"/>
        <v/>
      </c>
    </row>
    <row r="1511" spans="264:269" x14ac:dyDescent="0.2">
      <c r="JD1511">
        <f t="shared" si="635"/>
        <v>0</v>
      </c>
      <c r="JE1511">
        <f t="shared" si="636"/>
        <v>0</v>
      </c>
      <c r="JF1511" t="str">
        <f t="shared" ca="1" si="637"/>
        <v/>
      </c>
      <c r="JG1511" t="str">
        <f t="shared" ca="1" si="638"/>
        <v/>
      </c>
      <c r="JH1511" t="str">
        <f t="shared" ca="1" si="639"/>
        <v/>
      </c>
      <c r="JI1511" t="str">
        <f t="shared" ca="1" si="640"/>
        <v/>
      </c>
    </row>
    <row r="1512" spans="264:269" x14ac:dyDescent="0.2">
      <c r="JD1512">
        <f t="shared" si="635"/>
        <v>0</v>
      </c>
      <c r="JE1512">
        <f t="shared" si="636"/>
        <v>0</v>
      </c>
      <c r="JF1512" t="str">
        <f t="shared" ca="1" si="637"/>
        <v/>
      </c>
      <c r="JG1512" t="str">
        <f t="shared" ca="1" si="638"/>
        <v/>
      </c>
      <c r="JH1512" t="str">
        <f t="shared" ca="1" si="639"/>
        <v/>
      </c>
      <c r="JI1512" t="str">
        <f t="shared" ca="1" si="640"/>
        <v/>
      </c>
    </row>
    <row r="1513" spans="264:269" x14ac:dyDescent="0.2">
      <c r="JD1513">
        <f t="shared" si="635"/>
        <v>0</v>
      </c>
      <c r="JE1513">
        <f t="shared" si="636"/>
        <v>0</v>
      </c>
      <c r="JF1513" t="str">
        <f t="shared" ca="1" si="637"/>
        <v/>
      </c>
      <c r="JG1513" t="str">
        <f t="shared" ca="1" si="638"/>
        <v/>
      </c>
      <c r="JH1513" t="str">
        <f t="shared" ca="1" si="639"/>
        <v/>
      </c>
      <c r="JI1513" t="str">
        <f t="shared" ca="1" si="640"/>
        <v/>
      </c>
    </row>
    <row r="1514" spans="264:269" x14ac:dyDescent="0.2">
      <c r="JD1514">
        <f t="shared" si="635"/>
        <v>0</v>
      </c>
      <c r="JE1514">
        <f t="shared" si="636"/>
        <v>0</v>
      </c>
      <c r="JF1514" t="str">
        <f t="shared" ca="1" si="637"/>
        <v/>
      </c>
      <c r="JG1514" t="str">
        <f t="shared" ca="1" si="638"/>
        <v/>
      </c>
      <c r="JH1514" t="str">
        <f t="shared" ca="1" si="639"/>
        <v/>
      </c>
      <c r="JI1514" t="str">
        <f t="shared" ca="1" si="640"/>
        <v/>
      </c>
    </row>
    <row r="1515" spans="264:269" x14ac:dyDescent="0.2">
      <c r="JD1515">
        <f t="shared" si="635"/>
        <v>0</v>
      </c>
      <c r="JE1515">
        <f t="shared" si="636"/>
        <v>0</v>
      </c>
      <c r="JF1515" t="str">
        <f t="shared" ca="1" si="637"/>
        <v/>
      </c>
      <c r="JG1515" t="str">
        <f t="shared" ca="1" si="638"/>
        <v/>
      </c>
      <c r="JH1515" t="str">
        <f t="shared" ca="1" si="639"/>
        <v/>
      </c>
      <c r="JI1515" t="str">
        <f t="shared" ca="1" si="640"/>
        <v/>
      </c>
    </row>
    <row r="1516" spans="264:269" x14ac:dyDescent="0.2">
      <c r="JD1516">
        <f t="shared" si="635"/>
        <v>0</v>
      </c>
      <c r="JE1516">
        <f t="shared" si="636"/>
        <v>0</v>
      </c>
      <c r="JF1516" t="str">
        <f t="shared" ca="1" si="637"/>
        <v/>
      </c>
      <c r="JG1516" t="str">
        <f t="shared" ca="1" si="638"/>
        <v/>
      </c>
      <c r="JH1516" t="str">
        <f t="shared" ca="1" si="639"/>
        <v/>
      </c>
      <c r="JI1516" t="str">
        <f t="shared" ca="1" si="640"/>
        <v/>
      </c>
    </row>
    <row r="1517" spans="264:269" x14ac:dyDescent="0.2">
      <c r="JD1517">
        <f t="shared" si="635"/>
        <v>0</v>
      </c>
      <c r="JE1517">
        <f t="shared" si="636"/>
        <v>0</v>
      </c>
      <c r="JF1517" t="str">
        <f t="shared" ca="1" si="637"/>
        <v/>
      </c>
      <c r="JG1517" t="str">
        <f t="shared" ca="1" si="638"/>
        <v/>
      </c>
      <c r="JH1517" t="str">
        <f t="shared" ca="1" si="639"/>
        <v/>
      </c>
      <c r="JI1517" t="str">
        <f t="shared" ca="1" si="640"/>
        <v/>
      </c>
    </row>
    <row r="1518" spans="264:269" x14ac:dyDescent="0.2">
      <c r="JD1518">
        <f t="shared" si="635"/>
        <v>0</v>
      </c>
      <c r="JE1518">
        <f t="shared" si="636"/>
        <v>0</v>
      </c>
      <c r="JF1518" t="str">
        <f t="shared" ca="1" si="637"/>
        <v/>
      </c>
      <c r="JG1518" t="str">
        <f t="shared" ca="1" si="638"/>
        <v/>
      </c>
      <c r="JH1518" t="str">
        <f t="shared" ca="1" si="639"/>
        <v/>
      </c>
      <c r="JI1518" t="str">
        <f t="shared" ca="1" si="640"/>
        <v/>
      </c>
    </row>
    <row r="1519" spans="264:269" x14ac:dyDescent="0.2">
      <c r="JD1519">
        <f t="shared" si="635"/>
        <v>0</v>
      </c>
      <c r="JE1519">
        <f t="shared" si="636"/>
        <v>0</v>
      </c>
      <c r="JF1519" t="str">
        <f t="shared" ca="1" si="637"/>
        <v/>
      </c>
      <c r="JG1519" t="str">
        <f t="shared" ca="1" si="638"/>
        <v/>
      </c>
      <c r="JH1519" t="str">
        <f t="shared" ca="1" si="639"/>
        <v/>
      </c>
      <c r="JI1519" t="str">
        <f t="shared" ca="1" si="640"/>
        <v/>
      </c>
    </row>
    <row r="1520" spans="264:269" x14ac:dyDescent="0.2">
      <c r="JD1520">
        <f t="shared" si="635"/>
        <v>0</v>
      </c>
      <c r="JE1520">
        <f t="shared" si="636"/>
        <v>0</v>
      </c>
      <c r="JF1520" t="str">
        <f t="shared" ca="1" si="637"/>
        <v/>
      </c>
      <c r="JG1520" t="str">
        <f t="shared" ca="1" si="638"/>
        <v/>
      </c>
      <c r="JH1520" t="str">
        <f t="shared" ca="1" si="639"/>
        <v/>
      </c>
      <c r="JI1520" t="str">
        <f t="shared" ca="1" si="640"/>
        <v/>
      </c>
    </row>
    <row r="1521" spans="264:269" x14ac:dyDescent="0.2">
      <c r="JD1521">
        <f t="shared" si="635"/>
        <v>0</v>
      </c>
      <c r="JE1521">
        <f t="shared" si="636"/>
        <v>0</v>
      </c>
      <c r="JF1521" t="str">
        <f t="shared" ca="1" si="637"/>
        <v/>
      </c>
      <c r="JG1521" t="str">
        <f t="shared" ca="1" si="638"/>
        <v/>
      </c>
      <c r="JH1521" t="str">
        <f t="shared" ca="1" si="639"/>
        <v/>
      </c>
      <c r="JI1521" t="str">
        <f t="shared" ca="1" si="640"/>
        <v/>
      </c>
    </row>
    <row r="1522" spans="264:269" x14ac:dyDescent="0.2">
      <c r="JD1522">
        <f t="shared" si="635"/>
        <v>0</v>
      </c>
      <c r="JE1522">
        <f t="shared" si="636"/>
        <v>0</v>
      </c>
      <c r="JF1522" t="str">
        <f t="shared" ca="1" si="637"/>
        <v/>
      </c>
      <c r="JG1522" t="str">
        <f t="shared" ca="1" si="638"/>
        <v/>
      </c>
      <c r="JH1522" t="str">
        <f t="shared" ca="1" si="639"/>
        <v/>
      </c>
      <c r="JI1522" t="str">
        <f t="shared" ca="1" si="640"/>
        <v/>
      </c>
    </row>
    <row r="1523" spans="264:269" x14ac:dyDescent="0.2">
      <c r="JD1523">
        <f t="shared" si="635"/>
        <v>0</v>
      </c>
      <c r="JE1523">
        <f t="shared" si="636"/>
        <v>0</v>
      </c>
      <c r="JF1523" t="str">
        <f t="shared" ca="1" si="637"/>
        <v/>
      </c>
      <c r="JG1523" t="str">
        <f t="shared" ca="1" si="638"/>
        <v/>
      </c>
      <c r="JH1523" t="str">
        <f t="shared" ca="1" si="639"/>
        <v/>
      </c>
      <c r="JI1523" t="str">
        <f t="shared" ca="1" si="640"/>
        <v/>
      </c>
    </row>
    <row r="1524" spans="264:269" x14ac:dyDescent="0.2">
      <c r="JD1524">
        <f t="shared" si="635"/>
        <v>0</v>
      </c>
      <c r="JE1524">
        <f t="shared" si="636"/>
        <v>0</v>
      </c>
      <c r="JF1524" t="str">
        <f t="shared" ca="1" si="637"/>
        <v/>
      </c>
      <c r="JG1524" t="str">
        <f t="shared" ca="1" si="638"/>
        <v/>
      </c>
      <c r="JH1524" t="str">
        <f t="shared" ca="1" si="639"/>
        <v/>
      </c>
      <c r="JI1524" t="str">
        <f t="shared" ca="1" si="640"/>
        <v/>
      </c>
    </row>
    <row r="1525" spans="264:269" x14ac:dyDescent="0.2">
      <c r="JD1525">
        <f t="shared" si="635"/>
        <v>0</v>
      </c>
      <c r="JE1525">
        <f t="shared" si="636"/>
        <v>0</v>
      </c>
      <c r="JF1525" t="str">
        <f t="shared" ca="1" si="637"/>
        <v/>
      </c>
      <c r="JG1525" t="str">
        <f t="shared" ca="1" si="638"/>
        <v/>
      </c>
      <c r="JH1525" t="str">
        <f t="shared" ca="1" si="639"/>
        <v/>
      </c>
      <c r="JI1525" t="str">
        <f t="shared" ca="1" si="640"/>
        <v/>
      </c>
    </row>
    <row r="1526" spans="264:269" x14ac:dyDescent="0.2">
      <c r="JD1526">
        <f t="shared" si="635"/>
        <v>0</v>
      </c>
      <c r="JE1526">
        <f t="shared" si="636"/>
        <v>0</v>
      </c>
      <c r="JF1526" t="str">
        <f t="shared" ca="1" si="637"/>
        <v/>
      </c>
      <c r="JG1526" t="str">
        <f t="shared" ca="1" si="638"/>
        <v/>
      </c>
      <c r="JH1526" t="str">
        <f t="shared" ca="1" si="639"/>
        <v/>
      </c>
      <c r="JI1526" t="str">
        <f t="shared" ca="1" si="640"/>
        <v/>
      </c>
    </row>
    <row r="1527" spans="264:269" x14ac:dyDescent="0.2">
      <c r="JD1527">
        <f t="shared" si="635"/>
        <v>0</v>
      </c>
      <c r="JE1527">
        <f t="shared" si="636"/>
        <v>0</v>
      </c>
      <c r="JF1527" t="str">
        <f t="shared" ca="1" si="637"/>
        <v/>
      </c>
      <c r="JG1527" t="str">
        <f t="shared" ca="1" si="638"/>
        <v/>
      </c>
      <c r="JH1527" t="str">
        <f t="shared" ca="1" si="639"/>
        <v/>
      </c>
      <c r="JI1527" t="str">
        <f t="shared" ca="1" si="640"/>
        <v/>
      </c>
    </row>
    <row r="1528" spans="264:269" x14ac:dyDescent="0.2">
      <c r="JD1528">
        <f t="shared" si="635"/>
        <v>0</v>
      </c>
      <c r="JE1528">
        <f t="shared" si="636"/>
        <v>0</v>
      </c>
      <c r="JF1528" t="str">
        <f t="shared" ca="1" si="637"/>
        <v/>
      </c>
      <c r="JG1528" t="str">
        <f t="shared" ca="1" si="638"/>
        <v/>
      </c>
      <c r="JH1528" t="str">
        <f t="shared" ca="1" si="639"/>
        <v/>
      </c>
      <c r="JI1528" t="str">
        <f t="shared" ca="1" si="640"/>
        <v/>
      </c>
    </row>
    <row r="1529" spans="264:269" x14ac:dyDescent="0.2">
      <c r="JD1529">
        <f t="shared" si="635"/>
        <v>0</v>
      </c>
      <c r="JE1529">
        <f t="shared" si="636"/>
        <v>0</v>
      </c>
      <c r="JF1529" t="str">
        <f t="shared" ca="1" si="637"/>
        <v/>
      </c>
      <c r="JG1529" t="str">
        <f t="shared" ca="1" si="638"/>
        <v/>
      </c>
      <c r="JH1529" t="str">
        <f t="shared" ca="1" si="639"/>
        <v/>
      </c>
      <c r="JI1529" t="str">
        <f t="shared" ca="1" si="640"/>
        <v/>
      </c>
    </row>
    <row r="1530" spans="264:269" x14ac:dyDescent="0.2">
      <c r="JD1530">
        <f t="shared" si="635"/>
        <v>0</v>
      </c>
      <c r="JE1530">
        <f t="shared" si="636"/>
        <v>0</v>
      </c>
      <c r="JF1530" t="str">
        <f t="shared" ca="1" si="637"/>
        <v/>
      </c>
      <c r="JG1530" t="str">
        <f t="shared" ca="1" si="638"/>
        <v/>
      </c>
      <c r="JH1530" t="str">
        <f t="shared" ca="1" si="639"/>
        <v/>
      </c>
      <c r="JI1530" t="str">
        <f t="shared" ca="1" si="640"/>
        <v/>
      </c>
    </row>
    <row r="1531" spans="264:269" x14ac:dyDescent="0.2">
      <c r="JD1531">
        <f t="shared" si="635"/>
        <v>0</v>
      </c>
      <c r="JE1531">
        <f t="shared" si="636"/>
        <v>0</v>
      </c>
      <c r="JF1531" t="str">
        <f t="shared" ca="1" si="637"/>
        <v/>
      </c>
      <c r="JG1531" t="str">
        <f t="shared" ca="1" si="638"/>
        <v/>
      </c>
      <c r="JH1531" t="str">
        <f t="shared" ca="1" si="639"/>
        <v/>
      </c>
      <c r="JI1531" t="str">
        <f t="shared" ca="1" si="640"/>
        <v/>
      </c>
    </row>
    <row r="1532" spans="264:269" x14ac:dyDescent="0.2">
      <c r="JD1532">
        <f t="shared" si="635"/>
        <v>0</v>
      </c>
      <c r="JE1532">
        <f t="shared" si="636"/>
        <v>0</v>
      </c>
      <c r="JF1532" t="str">
        <f t="shared" ca="1" si="637"/>
        <v/>
      </c>
      <c r="JG1532" t="str">
        <f t="shared" ca="1" si="638"/>
        <v/>
      </c>
      <c r="JH1532" t="str">
        <f t="shared" ca="1" si="639"/>
        <v/>
      </c>
      <c r="JI1532" t="str">
        <f t="shared" ca="1" si="640"/>
        <v/>
      </c>
    </row>
    <row r="1533" spans="264:269" x14ac:dyDescent="0.2">
      <c r="JD1533">
        <f t="shared" si="635"/>
        <v>0</v>
      </c>
      <c r="JE1533">
        <f t="shared" si="636"/>
        <v>0</v>
      </c>
      <c r="JF1533" t="str">
        <f t="shared" ca="1" si="637"/>
        <v/>
      </c>
      <c r="JG1533" t="str">
        <f t="shared" ca="1" si="638"/>
        <v/>
      </c>
      <c r="JH1533" t="str">
        <f t="shared" ca="1" si="639"/>
        <v/>
      </c>
      <c r="JI1533" t="str">
        <f t="shared" ca="1" si="640"/>
        <v/>
      </c>
    </row>
    <row r="1534" spans="264:269" x14ac:dyDescent="0.2">
      <c r="JD1534">
        <f t="shared" si="635"/>
        <v>0</v>
      </c>
      <c r="JE1534">
        <f t="shared" si="636"/>
        <v>0</v>
      </c>
      <c r="JF1534" t="str">
        <f t="shared" ca="1" si="637"/>
        <v/>
      </c>
      <c r="JG1534" t="str">
        <f t="shared" ca="1" si="638"/>
        <v/>
      </c>
      <c r="JH1534" t="str">
        <f t="shared" ca="1" si="639"/>
        <v/>
      </c>
      <c r="JI1534" t="str">
        <f t="shared" ca="1" si="640"/>
        <v/>
      </c>
    </row>
    <row r="1535" spans="264:269" x14ac:dyDescent="0.2">
      <c r="JD1535">
        <f t="shared" si="635"/>
        <v>0</v>
      </c>
      <c r="JE1535">
        <f t="shared" si="636"/>
        <v>0</v>
      </c>
      <c r="JF1535" t="str">
        <f t="shared" ca="1" si="637"/>
        <v/>
      </c>
      <c r="JG1535" t="str">
        <f t="shared" ca="1" si="638"/>
        <v/>
      </c>
      <c r="JH1535" t="str">
        <f t="shared" ca="1" si="639"/>
        <v/>
      </c>
      <c r="JI1535" t="str">
        <f t="shared" ca="1" si="640"/>
        <v/>
      </c>
    </row>
    <row r="1536" spans="264:269" x14ac:dyDescent="0.2">
      <c r="JD1536">
        <f t="shared" si="635"/>
        <v>0</v>
      </c>
      <c r="JE1536">
        <f t="shared" si="636"/>
        <v>0</v>
      </c>
      <c r="JF1536" t="str">
        <f t="shared" ca="1" si="637"/>
        <v/>
      </c>
      <c r="JG1536" t="str">
        <f t="shared" ca="1" si="638"/>
        <v/>
      </c>
      <c r="JH1536" t="str">
        <f t="shared" ca="1" si="639"/>
        <v/>
      </c>
      <c r="JI1536" t="str">
        <f t="shared" ca="1" si="640"/>
        <v/>
      </c>
    </row>
    <row r="1537" spans="264:269" x14ac:dyDescent="0.2">
      <c r="JD1537">
        <f t="shared" si="635"/>
        <v>0</v>
      </c>
      <c r="JE1537">
        <f t="shared" si="636"/>
        <v>0</v>
      </c>
      <c r="JF1537" t="str">
        <f t="shared" ca="1" si="637"/>
        <v/>
      </c>
      <c r="JG1537" t="str">
        <f t="shared" ca="1" si="638"/>
        <v/>
      </c>
      <c r="JH1537" t="str">
        <f t="shared" ca="1" si="639"/>
        <v/>
      </c>
      <c r="JI1537" t="str">
        <f t="shared" ca="1" si="640"/>
        <v/>
      </c>
    </row>
    <row r="1538" spans="264:269" x14ac:dyDescent="0.2">
      <c r="JD1538">
        <f t="shared" si="635"/>
        <v>0</v>
      </c>
      <c r="JE1538">
        <f t="shared" si="636"/>
        <v>0</v>
      </c>
      <c r="JF1538" t="str">
        <f t="shared" ca="1" si="637"/>
        <v/>
      </c>
      <c r="JG1538" t="str">
        <f t="shared" ca="1" si="638"/>
        <v/>
      </c>
      <c r="JH1538" t="str">
        <f t="shared" ca="1" si="639"/>
        <v/>
      </c>
      <c r="JI1538" t="str">
        <f t="shared" ca="1" si="640"/>
        <v/>
      </c>
    </row>
    <row r="1539" spans="264:269" x14ac:dyDescent="0.2">
      <c r="JD1539">
        <f t="shared" si="635"/>
        <v>0</v>
      </c>
      <c r="JE1539">
        <f t="shared" si="636"/>
        <v>0</v>
      </c>
      <c r="JF1539" t="str">
        <f t="shared" ca="1" si="637"/>
        <v/>
      </c>
      <c r="JG1539" t="str">
        <f t="shared" ca="1" si="638"/>
        <v/>
      </c>
      <c r="JH1539" t="str">
        <f t="shared" ca="1" si="639"/>
        <v/>
      </c>
      <c r="JI1539" t="str">
        <f t="shared" ca="1" si="640"/>
        <v/>
      </c>
    </row>
    <row r="1540" spans="264:269" x14ac:dyDescent="0.2">
      <c r="JD1540">
        <f t="shared" si="635"/>
        <v>0</v>
      </c>
      <c r="JE1540">
        <f t="shared" si="636"/>
        <v>0</v>
      </c>
      <c r="JF1540" t="str">
        <f t="shared" ca="1" si="637"/>
        <v/>
      </c>
      <c r="JG1540" t="str">
        <f t="shared" ca="1" si="638"/>
        <v/>
      </c>
      <c r="JH1540" t="str">
        <f t="shared" ca="1" si="639"/>
        <v/>
      </c>
      <c r="JI1540" t="str">
        <f t="shared" ca="1" si="640"/>
        <v/>
      </c>
    </row>
    <row r="1541" spans="264:269" x14ac:dyDescent="0.2">
      <c r="JD1541">
        <f t="shared" si="635"/>
        <v>0</v>
      </c>
      <c r="JE1541">
        <f t="shared" si="636"/>
        <v>0</v>
      </c>
      <c r="JF1541" t="str">
        <f t="shared" ca="1" si="637"/>
        <v/>
      </c>
      <c r="JG1541" t="str">
        <f t="shared" ca="1" si="638"/>
        <v/>
      </c>
      <c r="JH1541" t="str">
        <f t="shared" ca="1" si="639"/>
        <v/>
      </c>
      <c r="JI1541" t="str">
        <f t="shared" ca="1" si="640"/>
        <v/>
      </c>
    </row>
    <row r="1542" spans="264:269" x14ac:dyDescent="0.2">
      <c r="JD1542">
        <f t="shared" si="635"/>
        <v>0</v>
      </c>
      <c r="JE1542">
        <f t="shared" si="636"/>
        <v>0</v>
      </c>
      <c r="JF1542" t="str">
        <f t="shared" ca="1" si="637"/>
        <v/>
      </c>
      <c r="JG1542" t="str">
        <f t="shared" ca="1" si="638"/>
        <v/>
      </c>
      <c r="JH1542" t="str">
        <f t="shared" ca="1" si="639"/>
        <v/>
      </c>
      <c r="JI1542" t="str">
        <f t="shared" ca="1" si="640"/>
        <v/>
      </c>
    </row>
    <row r="1543" spans="264:269" x14ac:dyDescent="0.2">
      <c r="JD1543">
        <f t="shared" si="635"/>
        <v>0</v>
      </c>
      <c r="JE1543">
        <f t="shared" si="636"/>
        <v>0</v>
      </c>
      <c r="JF1543" t="str">
        <f t="shared" ca="1" si="637"/>
        <v/>
      </c>
      <c r="JG1543" t="str">
        <f t="shared" ca="1" si="638"/>
        <v/>
      </c>
      <c r="JH1543" t="str">
        <f t="shared" ca="1" si="639"/>
        <v/>
      </c>
      <c r="JI1543" t="str">
        <f t="shared" ca="1" si="640"/>
        <v/>
      </c>
    </row>
    <row r="1544" spans="264:269" x14ac:dyDescent="0.2">
      <c r="JD1544">
        <f t="shared" si="635"/>
        <v>0</v>
      </c>
      <c r="JE1544">
        <f t="shared" si="636"/>
        <v>0</v>
      </c>
      <c r="JF1544" t="str">
        <f t="shared" ca="1" si="637"/>
        <v/>
      </c>
      <c r="JG1544" t="str">
        <f t="shared" ca="1" si="638"/>
        <v/>
      </c>
      <c r="JH1544" t="str">
        <f t="shared" ca="1" si="639"/>
        <v/>
      </c>
      <c r="JI1544" t="str">
        <f t="shared" ca="1" si="640"/>
        <v/>
      </c>
    </row>
    <row r="1545" spans="264:269" x14ac:dyDescent="0.2">
      <c r="JD1545">
        <f t="shared" si="635"/>
        <v>0</v>
      </c>
      <c r="JE1545">
        <f t="shared" si="636"/>
        <v>0</v>
      </c>
      <c r="JF1545" t="str">
        <f t="shared" ca="1" si="637"/>
        <v/>
      </c>
      <c r="JG1545" t="str">
        <f t="shared" ca="1" si="638"/>
        <v/>
      </c>
      <c r="JH1545" t="str">
        <f t="shared" ca="1" si="639"/>
        <v/>
      </c>
      <c r="JI1545" t="str">
        <f t="shared" ca="1" si="640"/>
        <v/>
      </c>
    </row>
    <row r="1546" spans="264:269" x14ac:dyDescent="0.2">
      <c r="JD1546">
        <f t="shared" si="635"/>
        <v>0</v>
      </c>
      <c r="JE1546">
        <f t="shared" si="636"/>
        <v>0</v>
      </c>
      <c r="JF1546" t="str">
        <f t="shared" ca="1" si="637"/>
        <v/>
      </c>
      <c r="JG1546" t="str">
        <f t="shared" ca="1" si="638"/>
        <v/>
      </c>
      <c r="JH1546" t="str">
        <f t="shared" ca="1" si="639"/>
        <v/>
      </c>
      <c r="JI1546" t="str">
        <f t="shared" ca="1" si="640"/>
        <v/>
      </c>
    </row>
    <row r="1547" spans="264:269" x14ac:dyDescent="0.2">
      <c r="JD1547">
        <f t="shared" si="635"/>
        <v>0</v>
      </c>
      <c r="JE1547">
        <f t="shared" si="636"/>
        <v>0</v>
      </c>
      <c r="JF1547" t="str">
        <f t="shared" ca="1" si="637"/>
        <v/>
      </c>
      <c r="JG1547" t="str">
        <f t="shared" ca="1" si="638"/>
        <v/>
      </c>
      <c r="JH1547" t="str">
        <f t="shared" ca="1" si="639"/>
        <v/>
      </c>
      <c r="JI1547" t="str">
        <f t="shared" ca="1" si="640"/>
        <v/>
      </c>
    </row>
    <row r="1548" spans="264:269" x14ac:dyDescent="0.2">
      <c r="JD1548">
        <f t="shared" si="635"/>
        <v>0</v>
      </c>
      <c r="JE1548">
        <f t="shared" si="636"/>
        <v>0</v>
      </c>
      <c r="JF1548" t="str">
        <f t="shared" ca="1" si="637"/>
        <v/>
      </c>
      <c r="JG1548" t="str">
        <f t="shared" ca="1" si="638"/>
        <v/>
      </c>
      <c r="JH1548" t="str">
        <f t="shared" ca="1" si="639"/>
        <v/>
      </c>
      <c r="JI1548" t="str">
        <f t="shared" ca="1" si="640"/>
        <v/>
      </c>
    </row>
    <row r="1549" spans="264:269" x14ac:dyDescent="0.2">
      <c r="JD1549">
        <f t="shared" si="635"/>
        <v>0</v>
      </c>
      <c r="JE1549">
        <f t="shared" si="636"/>
        <v>0</v>
      </c>
      <c r="JF1549" t="str">
        <f t="shared" ca="1" si="637"/>
        <v/>
      </c>
      <c r="JG1549" t="str">
        <f t="shared" ca="1" si="638"/>
        <v/>
      </c>
      <c r="JH1549" t="str">
        <f t="shared" ca="1" si="639"/>
        <v/>
      </c>
      <c r="JI1549" t="str">
        <f t="shared" ca="1" si="640"/>
        <v/>
      </c>
    </row>
    <row r="1550" spans="264:269" x14ac:dyDescent="0.2">
      <c r="JD1550">
        <f t="shared" si="635"/>
        <v>0</v>
      </c>
      <c r="JE1550">
        <f t="shared" si="636"/>
        <v>0</v>
      </c>
      <c r="JF1550" t="str">
        <f t="shared" ca="1" si="637"/>
        <v/>
      </c>
      <c r="JG1550" t="str">
        <f t="shared" ca="1" si="638"/>
        <v/>
      </c>
      <c r="JH1550" t="str">
        <f t="shared" ca="1" si="639"/>
        <v/>
      </c>
      <c r="JI1550" t="str">
        <f t="shared" ca="1" si="640"/>
        <v/>
      </c>
    </row>
    <row r="1551" spans="264:269" x14ac:dyDescent="0.2">
      <c r="JD1551">
        <f t="shared" si="635"/>
        <v>0</v>
      </c>
      <c r="JE1551">
        <f t="shared" si="636"/>
        <v>0</v>
      </c>
      <c r="JF1551" t="str">
        <f t="shared" ca="1" si="637"/>
        <v/>
      </c>
      <c r="JG1551" t="str">
        <f t="shared" ca="1" si="638"/>
        <v/>
      </c>
      <c r="JH1551" t="str">
        <f t="shared" ca="1" si="639"/>
        <v/>
      </c>
      <c r="JI1551" t="str">
        <f t="shared" ca="1" si="640"/>
        <v/>
      </c>
    </row>
    <row r="1552" spans="264:269" x14ac:dyDescent="0.2">
      <c r="JD1552">
        <f t="shared" si="635"/>
        <v>0</v>
      </c>
      <c r="JE1552">
        <f t="shared" si="636"/>
        <v>0</v>
      </c>
      <c r="JF1552" t="str">
        <f t="shared" ca="1" si="637"/>
        <v/>
      </c>
      <c r="JG1552" t="str">
        <f t="shared" ca="1" si="638"/>
        <v/>
      </c>
      <c r="JH1552" t="str">
        <f t="shared" ca="1" si="639"/>
        <v/>
      </c>
      <c r="JI1552" t="str">
        <f t="shared" ca="1" si="640"/>
        <v/>
      </c>
    </row>
    <row r="1553" spans="264:269" x14ac:dyDescent="0.2">
      <c r="JD1553">
        <f t="shared" si="635"/>
        <v>0</v>
      </c>
      <c r="JE1553">
        <f t="shared" si="636"/>
        <v>0</v>
      </c>
      <c r="JF1553" t="str">
        <f t="shared" ca="1" si="637"/>
        <v/>
      </c>
      <c r="JG1553" t="str">
        <f t="shared" ca="1" si="638"/>
        <v/>
      </c>
      <c r="JH1553" t="str">
        <f t="shared" ca="1" si="639"/>
        <v/>
      </c>
      <c r="JI1553" t="str">
        <f t="shared" ca="1" si="640"/>
        <v/>
      </c>
    </row>
    <row r="1554" spans="264:269" x14ac:dyDescent="0.2">
      <c r="JD1554">
        <f t="shared" si="635"/>
        <v>0</v>
      </c>
      <c r="JE1554">
        <f t="shared" si="636"/>
        <v>0</v>
      </c>
      <c r="JF1554" t="str">
        <f t="shared" ca="1" si="637"/>
        <v/>
      </c>
      <c r="JG1554" t="str">
        <f t="shared" ca="1" si="638"/>
        <v/>
      </c>
      <c r="JH1554" t="str">
        <f t="shared" ca="1" si="639"/>
        <v/>
      </c>
      <c r="JI1554" t="str">
        <f t="shared" ca="1" si="640"/>
        <v/>
      </c>
    </row>
    <row r="1555" spans="264:269" x14ac:dyDescent="0.2">
      <c r="JD1555">
        <f t="shared" si="635"/>
        <v>0</v>
      </c>
      <c r="JE1555">
        <f t="shared" si="636"/>
        <v>0</v>
      </c>
      <c r="JF1555" t="str">
        <f t="shared" ca="1" si="637"/>
        <v/>
      </c>
      <c r="JG1555" t="str">
        <f t="shared" ca="1" si="638"/>
        <v/>
      </c>
      <c r="JH1555" t="str">
        <f t="shared" ca="1" si="639"/>
        <v/>
      </c>
      <c r="JI1555" t="str">
        <f t="shared" ca="1" si="640"/>
        <v/>
      </c>
    </row>
    <row r="1556" spans="264:269" x14ac:dyDescent="0.2">
      <c r="JD1556">
        <f t="shared" si="635"/>
        <v>0</v>
      </c>
      <c r="JE1556">
        <f t="shared" si="636"/>
        <v>0</v>
      </c>
      <c r="JF1556" t="str">
        <f t="shared" ca="1" si="637"/>
        <v/>
      </c>
      <c r="JG1556" t="str">
        <f t="shared" ca="1" si="638"/>
        <v/>
      </c>
      <c r="JH1556" t="str">
        <f t="shared" ca="1" si="639"/>
        <v/>
      </c>
      <c r="JI1556" t="str">
        <f t="shared" ca="1" si="640"/>
        <v/>
      </c>
    </row>
    <row r="1557" spans="264:269" x14ac:dyDescent="0.2">
      <c r="JD1557">
        <f t="shared" si="635"/>
        <v>0</v>
      </c>
      <c r="JE1557">
        <f t="shared" si="636"/>
        <v>0</v>
      </c>
      <c r="JF1557" t="str">
        <f t="shared" ca="1" si="637"/>
        <v/>
      </c>
      <c r="JG1557" t="str">
        <f t="shared" ca="1" si="638"/>
        <v/>
      </c>
      <c r="JH1557" t="str">
        <f t="shared" ca="1" si="639"/>
        <v/>
      </c>
      <c r="JI1557" t="str">
        <f t="shared" ca="1" si="640"/>
        <v/>
      </c>
    </row>
    <row r="1558" spans="264:269" x14ac:dyDescent="0.2">
      <c r="JD1558">
        <f t="shared" si="635"/>
        <v>0</v>
      </c>
      <c r="JE1558">
        <f t="shared" si="636"/>
        <v>0</v>
      </c>
      <c r="JF1558" t="str">
        <f t="shared" ca="1" si="637"/>
        <v/>
      </c>
      <c r="JG1558" t="str">
        <f t="shared" ca="1" si="638"/>
        <v/>
      </c>
      <c r="JH1558" t="str">
        <f t="shared" ca="1" si="639"/>
        <v/>
      </c>
      <c r="JI1558" t="str">
        <f t="shared" ca="1" si="640"/>
        <v/>
      </c>
    </row>
    <row r="1559" spans="264:269" x14ac:dyDescent="0.2">
      <c r="JD1559">
        <f t="shared" si="635"/>
        <v>0</v>
      </c>
      <c r="JE1559">
        <f t="shared" si="636"/>
        <v>0</v>
      </c>
      <c r="JF1559" t="str">
        <f t="shared" ca="1" si="637"/>
        <v/>
      </c>
      <c r="JG1559" t="str">
        <f t="shared" ca="1" si="638"/>
        <v/>
      </c>
      <c r="JH1559" t="str">
        <f t="shared" ca="1" si="639"/>
        <v/>
      </c>
      <c r="JI1559" t="str">
        <f t="shared" ca="1" si="640"/>
        <v/>
      </c>
    </row>
    <row r="1560" spans="264:269" x14ac:dyDescent="0.2">
      <c r="JD1560">
        <f t="shared" si="635"/>
        <v>0</v>
      </c>
      <c r="JE1560">
        <f t="shared" si="636"/>
        <v>0</v>
      </c>
      <c r="JF1560" t="str">
        <f t="shared" ca="1" si="637"/>
        <v/>
      </c>
      <c r="JG1560" t="str">
        <f t="shared" ca="1" si="638"/>
        <v/>
      </c>
      <c r="JH1560" t="str">
        <f t="shared" ca="1" si="639"/>
        <v/>
      </c>
      <c r="JI1560" t="str">
        <f t="shared" ca="1" si="640"/>
        <v/>
      </c>
    </row>
    <row r="1561" spans="264:269" x14ac:dyDescent="0.2">
      <c r="JD1561">
        <f t="shared" si="635"/>
        <v>0</v>
      </c>
      <c r="JE1561">
        <f t="shared" si="636"/>
        <v>0</v>
      </c>
      <c r="JF1561" t="str">
        <f t="shared" ca="1" si="637"/>
        <v/>
      </c>
      <c r="JG1561" t="str">
        <f t="shared" ca="1" si="638"/>
        <v/>
      </c>
      <c r="JH1561" t="str">
        <f t="shared" ca="1" si="639"/>
        <v/>
      </c>
      <c r="JI1561" t="str">
        <f t="shared" ca="1" si="640"/>
        <v/>
      </c>
    </row>
    <row r="1562" spans="264:269" x14ac:dyDescent="0.2">
      <c r="JD1562">
        <f t="shared" si="635"/>
        <v>0</v>
      </c>
      <c r="JE1562">
        <f t="shared" si="636"/>
        <v>0</v>
      </c>
      <c r="JF1562" t="str">
        <f t="shared" ca="1" si="637"/>
        <v/>
      </c>
      <c r="JG1562" t="str">
        <f t="shared" ca="1" si="638"/>
        <v/>
      </c>
      <c r="JH1562" t="str">
        <f t="shared" ca="1" si="639"/>
        <v/>
      </c>
      <c r="JI1562" t="str">
        <f t="shared" ca="1" si="640"/>
        <v/>
      </c>
    </row>
    <row r="1563" spans="264:269" x14ac:dyDescent="0.2">
      <c r="JD1563">
        <f t="shared" si="635"/>
        <v>0</v>
      </c>
      <c r="JE1563">
        <f t="shared" si="636"/>
        <v>0</v>
      </c>
      <c r="JF1563" t="str">
        <f t="shared" ca="1" si="637"/>
        <v/>
      </c>
      <c r="JG1563" t="str">
        <f t="shared" ca="1" si="638"/>
        <v/>
      </c>
      <c r="JH1563" t="str">
        <f t="shared" ca="1" si="639"/>
        <v/>
      </c>
      <c r="JI1563" t="str">
        <f t="shared" ca="1" si="640"/>
        <v/>
      </c>
    </row>
    <row r="1564" spans="264:269" x14ac:dyDescent="0.2">
      <c r="JD1564">
        <f t="shared" ref="JD1564:JD1627" si="641">IF(JD1563&lt;&gt;0,JD1563-1,0)</f>
        <v>0</v>
      </c>
      <c r="JE1564">
        <f t="shared" ref="JE1564:JE1627" si="642">IF(JD1564&lt;&gt;0,JE1563+1,0)</f>
        <v>0</v>
      </c>
      <c r="JF1564" t="str">
        <f t="shared" ref="JF1564:JF1627" ca="1" si="643">IF(ScenarioType&lt;&gt;"ALL",IF(ISERROR(IF(INDIRECT("SCENARIOMETA!B"&amp;JE1564)=ScenarioType,INDIRECT("SCENARIOMETA!A"&amp;JE1564)," ")),"",IF(INDIRECT("SCENARIOMETA!B"&amp;JE1564)=ScenarioType,INDIRECT("SCENARIOMETA!A"&amp;JE1564)," ")),IF(JD1564&lt;&gt;0,INDIRECT("SCENARIOMETA!A"&amp;JE1564),""))</f>
        <v/>
      </c>
      <c r="JG1564" t="str">
        <f t="shared" ref="JG1564:JG1627" ca="1" si="644">IF(ScenarioType&lt;&gt;"ALL",IF(ISERROR(IF(INDIRECT("SCENARIOMETA!B"&amp;JE1564)=ScenarioType,INDIRECT("SCENARIOMETA!B"&amp;JE1564)," ")),"",IF(INDIRECT("SCENARIOMETA!B"&amp;JE1564)=ScenarioType,INDIRECT("SCENARIOMETA!B"&amp;JE1564)," ")),IF(JD1564&lt;&gt;0,INDIRECT("SCENARIOMETA!B"&amp;JE1564),""))</f>
        <v/>
      </c>
      <c r="JH1564" t="str">
        <f t="shared" ref="JH1564:JH1627" ca="1" si="645">IF(ScenarioType&lt;&gt;"ALL",IF(ISERROR(IF(INDIRECT("SCENARIOMETA!B"&amp;JE1564)=ScenarioType,INDIRECT("SCENARIOMETA!H"&amp;JE1564)," ")),"",IF(INDIRECT("SCENARIOMETA!B"&amp;JE1564)=ScenarioType,INDIRECT("SCENARIOMETA!H"&amp;JE1564)," ")+14),IF(JD1564&lt;&gt;0,INDIRECT("SCENARIOMETA!H"&amp;JE1564)+14,""))</f>
        <v/>
      </c>
      <c r="JI1564" t="str">
        <f t="shared" ref="JI1564:JI1627" ca="1" si="646">IF(ScenarioType&lt;&gt;"ALL",IF(ISERROR(IF(INDIRECT("SCENARIOMETA!B"&amp;JE1564)=ScenarioType,INDIRECT("SCENARIOMETA!E"&amp;JE1564)," ")),"",IF(INDIRECT("SCENARIOMETA!B"&amp;JE1564)=ScenarioType,INDIRECT("SCENARIOMETA!E"&amp;JE1564)," ")+14),IF(JD1564&lt;&gt;0,INDIRECT("SCENARIOMETA!E"&amp;JE1564)+14,""))</f>
        <v/>
      </c>
    </row>
    <row r="1565" spans="264:269" x14ac:dyDescent="0.2">
      <c r="JD1565">
        <f t="shared" si="641"/>
        <v>0</v>
      </c>
      <c r="JE1565">
        <f t="shared" si="642"/>
        <v>0</v>
      </c>
      <c r="JF1565" t="str">
        <f t="shared" ca="1" si="643"/>
        <v/>
      </c>
      <c r="JG1565" t="str">
        <f t="shared" ca="1" si="644"/>
        <v/>
      </c>
      <c r="JH1565" t="str">
        <f t="shared" ca="1" si="645"/>
        <v/>
      </c>
      <c r="JI1565" t="str">
        <f t="shared" ca="1" si="646"/>
        <v/>
      </c>
    </row>
    <row r="1566" spans="264:269" x14ac:dyDescent="0.2">
      <c r="JD1566">
        <f t="shared" si="641"/>
        <v>0</v>
      </c>
      <c r="JE1566">
        <f t="shared" si="642"/>
        <v>0</v>
      </c>
      <c r="JF1566" t="str">
        <f t="shared" ca="1" si="643"/>
        <v/>
      </c>
      <c r="JG1566" t="str">
        <f t="shared" ca="1" si="644"/>
        <v/>
      </c>
      <c r="JH1566" t="str">
        <f t="shared" ca="1" si="645"/>
        <v/>
      </c>
      <c r="JI1566" t="str">
        <f t="shared" ca="1" si="646"/>
        <v/>
      </c>
    </row>
    <row r="1567" spans="264:269" x14ac:dyDescent="0.2">
      <c r="JD1567">
        <f t="shared" si="641"/>
        <v>0</v>
      </c>
      <c r="JE1567">
        <f t="shared" si="642"/>
        <v>0</v>
      </c>
      <c r="JF1567" t="str">
        <f t="shared" ca="1" si="643"/>
        <v/>
      </c>
      <c r="JG1567" t="str">
        <f t="shared" ca="1" si="644"/>
        <v/>
      </c>
      <c r="JH1567" t="str">
        <f t="shared" ca="1" si="645"/>
        <v/>
      </c>
      <c r="JI1567" t="str">
        <f t="shared" ca="1" si="646"/>
        <v/>
      </c>
    </row>
    <row r="1568" spans="264:269" x14ac:dyDescent="0.2">
      <c r="JD1568">
        <f t="shared" si="641"/>
        <v>0</v>
      </c>
      <c r="JE1568">
        <f t="shared" si="642"/>
        <v>0</v>
      </c>
      <c r="JF1568" t="str">
        <f t="shared" ca="1" si="643"/>
        <v/>
      </c>
      <c r="JG1568" t="str">
        <f t="shared" ca="1" si="644"/>
        <v/>
      </c>
      <c r="JH1568" t="str">
        <f t="shared" ca="1" si="645"/>
        <v/>
      </c>
      <c r="JI1568" t="str">
        <f t="shared" ca="1" si="646"/>
        <v/>
      </c>
    </row>
    <row r="1569" spans="264:269" x14ac:dyDescent="0.2">
      <c r="JD1569">
        <f t="shared" si="641"/>
        <v>0</v>
      </c>
      <c r="JE1569">
        <f t="shared" si="642"/>
        <v>0</v>
      </c>
      <c r="JF1569" t="str">
        <f t="shared" ca="1" si="643"/>
        <v/>
      </c>
      <c r="JG1569" t="str">
        <f t="shared" ca="1" si="644"/>
        <v/>
      </c>
      <c r="JH1569" t="str">
        <f t="shared" ca="1" si="645"/>
        <v/>
      </c>
      <c r="JI1569" t="str">
        <f t="shared" ca="1" si="646"/>
        <v/>
      </c>
    </row>
    <row r="1570" spans="264:269" x14ac:dyDescent="0.2">
      <c r="JD1570">
        <f t="shared" si="641"/>
        <v>0</v>
      </c>
      <c r="JE1570">
        <f t="shared" si="642"/>
        <v>0</v>
      </c>
      <c r="JF1570" t="str">
        <f t="shared" ca="1" si="643"/>
        <v/>
      </c>
      <c r="JG1570" t="str">
        <f t="shared" ca="1" si="644"/>
        <v/>
      </c>
      <c r="JH1570" t="str">
        <f t="shared" ca="1" si="645"/>
        <v/>
      </c>
      <c r="JI1570" t="str">
        <f t="shared" ca="1" si="646"/>
        <v/>
      </c>
    </row>
    <row r="1571" spans="264:269" x14ac:dyDescent="0.2">
      <c r="JD1571">
        <f t="shared" si="641"/>
        <v>0</v>
      </c>
      <c r="JE1571">
        <f t="shared" si="642"/>
        <v>0</v>
      </c>
      <c r="JF1571" t="str">
        <f t="shared" ca="1" si="643"/>
        <v/>
      </c>
      <c r="JG1571" t="str">
        <f t="shared" ca="1" si="644"/>
        <v/>
      </c>
      <c r="JH1571" t="str">
        <f t="shared" ca="1" si="645"/>
        <v/>
      </c>
      <c r="JI1571" t="str">
        <f t="shared" ca="1" si="646"/>
        <v/>
      </c>
    </row>
    <row r="1572" spans="264:269" x14ac:dyDescent="0.2">
      <c r="JD1572">
        <f t="shared" si="641"/>
        <v>0</v>
      </c>
      <c r="JE1572">
        <f t="shared" si="642"/>
        <v>0</v>
      </c>
      <c r="JF1572" t="str">
        <f t="shared" ca="1" si="643"/>
        <v/>
      </c>
      <c r="JG1572" t="str">
        <f t="shared" ca="1" si="644"/>
        <v/>
      </c>
      <c r="JH1572" t="str">
        <f t="shared" ca="1" si="645"/>
        <v/>
      </c>
      <c r="JI1572" t="str">
        <f t="shared" ca="1" si="646"/>
        <v/>
      </c>
    </row>
    <row r="1573" spans="264:269" x14ac:dyDescent="0.2">
      <c r="JD1573">
        <f t="shared" si="641"/>
        <v>0</v>
      </c>
      <c r="JE1573">
        <f t="shared" si="642"/>
        <v>0</v>
      </c>
      <c r="JF1573" t="str">
        <f t="shared" ca="1" si="643"/>
        <v/>
      </c>
      <c r="JG1573" t="str">
        <f t="shared" ca="1" si="644"/>
        <v/>
      </c>
      <c r="JH1573" t="str">
        <f t="shared" ca="1" si="645"/>
        <v/>
      </c>
      <c r="JI1573" t="str">
        <f t="shared" ca="1" si="646"/>
        <v/>
      </c>
    </row>
    <row r="1574" spans="264:269" x14ac:dyDescent="0.2">
      <c r="JD1574">
        <f t="shared" si="641"/>
        <v>0</v>
      </c>
      <c r="JE1574">
        <f t="shared" si="642"/>
        <v>0</v>
      </c>
      <c r="JF1574" t="str">
        <f t="shared" ca="1" si="643"/>
        <v/>
      </c>
      <c r="JG1574" t="str">
        <f t="shared" ca="1" si="644"/>
        <v/>
      </c>
      <c r="JH1574" t="str">
        <f t="shared" ca="1" si="645"/>
        <v/>
      </c>
      <c r="JI1574" t="str">
        <f t="shared" ca="1" si="646"/>
        <v/>
      </c>
    </row>
    <row r="1575" spans="264:269" x14ac:dyDescent="0.2">
      <c r="JD1575">
        <f t="shared" si="641"/>
        <v>0</v>
      </c>
      <c r="JE1575">
        <f t="shared" si="642"/>
        <v>0</v>
      </c>
      <c r="JF1575" t="str">
        <f t="shared" ca="1" si="643"/>
        <v/>
      </c>
      <c r="JG1575" t="str">
        <f t="shared" ca="1" si="644"/>
        <v/>
      </c>
      <c r="JH1575" t="str">
        <f t="shared" ca="1" si="645"/>
        <v/>
      </c>
      <c r="JI1575" t="str">
        <f t="shared" ca="1" si="646"/>
        <v/>
      </c>
    </row>
    <row r="1576" spans="264:269" x14ac:dyDescent="0.2">
      <c r="JD1576">
        <f t="shared" si="641"/>
        <v>0</v>
      </c>
      <c r="JE1576">
        <f t="shared" si="642"/>
        <v>0</v>
      </c>
      <c r="JF1576" t="str">
        <f t="shared" ca="1" si="643"/>
        <v/>
      </c>
      <c r="JG1576" t="str">
        <f t="shared" ca="1" si="644"/>
        <v/>
      </c>
      <c r="JH1576" t="str">
        <f t="shared" ca="1" si="645"/>
        <v/>
      </c>
      <c r="JI1576" t="str">
        <f t="shared" ca="1" si="646"/>
        <v/>
      </c>
    </row>
    <row r="1577" spans="264:269" x14ac:dyDescent="0.2">
      <c r="JD1577">
        <f t="shared" si="641"/>
        <v>0</v>
      </c>
      <c r="JE1577">
        <f t="shared" si="642"/>
        <v>0</v>
      </c>
      <c r="JF1577" t="str">
        <f t="shared" ca="1" si="643"/>
        <v/>
      </c>
      <c r="JG1577" t="str">
        <f t="shared" ca="1" si="644"/>
        <v/>
      </c>
      <c r="JH1577" t="str">
        <f t="shared" ca="1" si="645"/>
        <v/>
      </c>
      <c r="JI1577" t="str">
        <f t="shared" ca="1" si="646"/>
        <v/>
      </c>
    </row>
    <row r="1578" spans="264:269" x14ac:dyDescent="0.2">
      <c r="JD1578">
        <f t="shared" si="641"/>
        <v>0</v>
      </c>
      <c r="JE1578">
        <f t="shared" si="642"/>
        <v>0</v>
      </c>
      <c r="JF1578" t="str">
        <f t="shared" ca="1" si="643"/>
        <v/>
      </c>
      <c r="JG1578" t="str">
        <f t="shared" ca="1" si="644"/>
        <v/>
      </c>
      <c r="JH1578" t="str">
        <f t="shared" ca="1" si="645"/>
        <v/>
      </c>
      <c r="JI1578" t="str">
        <f t="shared" ca="1" si="646"/>
        <v/>
      </c>
    </row>
    <row r="1579" spans="264:269" x14ac:dyDescent="0.2">
      <c r="JD1579">
        <f t="shared" si="641"/>
        <v>0</v>
      </c>
      <c r="JE1579">
        <f t="shared" si="642"/>
        <v>0</v>
      </c>
      <c r="JF1579" t="str">
        <f t="shared" ca="1" si="643"/>
        <v/>
      </c>
      <c r="JG1579" t="str">
        <f t="shared" ca="1" si="644"/>
        <v/>
      </c>
      <c r="JH1579" t="str">
        <f t="shared" ca="1" si="645"/>
        <v/>
      </c>
      <c r="JI1579" t="str">
        <f t="shared" ca="1" si="646"/>
        <v/>
      </c>
    </row>
    <row r="1580" spans="264:269" x14ac:dyDescent="0.2">
      <c r="JD1580">
        <f t="shared" si="641"/>
        <v>0</v>
      </c>
      <c r="JE1580">
        <f t="shared" si="642"/>
        <v>0</v>
      </c>
      <c r="JF1580" t="str">
        <f t="shared" ca="1" si="643"/>
        <v/>
      </c>
      <c r="JG1580" t="str">
        <f t="shared" ca="1" si="644"/>
        <v/>
      </c>
      <c r="JH1580" t="str">
        <f t="shared" ca="1" si="645"/>
        <v/>
      </c>
      <c r="JI1580" t="str">
        <f t="shared" ca="1" si="646"/>
        <v/>
      </c>
    </row>
    <row r="1581" spans="264:269" x14ac:dyDescent="0.2">
      <c r="JD1581">
        <f t="shared" si="641"/>
        <v>0</v>
      </c>
      <c r="JE1581">
        <f t="shared" si="642"/>
        <v>0</v>
      </c>
      <c r="JF1581" t="str">
        <f t="shared" ca="1" si="643"/>
        <v/>
      </c>
      <c r="JG1581" t="str">
        <f t="shared" ca="1" si="644"/>
        <v/>
      </c>
      <c r="JH1581" t="str">
        <f t="shared" ca="1" si="645"/>
        <v/>
      </c>
      <c r="JI1581" t="str">
        <f t="shared" ca="1" si="646"/>
        <v/>
      </c>
    </row>
    <row r="1582" spans="264:269" x14ac:dyDescent="0.2">
      <c r="JD1582">
        <f t="shared" si="641"/>
        <v>0</v>
      </c>
      <c r="JE1582">
        <f t="shared" si="642"/>
        <v>0</v>
      </c>
      <c r="JF1582" t="str">
        <f t="shared" ca="1" si="643"/>
        <v/>
      </c>
      <c r="JG1582" t="str">
        <f t="shared" ca="1" si="644"/>
        <v/>
      </c>
      <c r="JH1582" t="str">
        <f t="shared" ca="1" si="645"/>
        <v/>
      </c>
      <c r="JI1582" t="str">
        <f t="shared" ca="1" si="646"/>
        <v/>
      </c>
    </row>
    <row r="1583" spans="264:269" x14ac:dyDescent="0.2">
      <c r="JD1583">
        <f t="shared" si="641"/>
        <v>0</v>
      </c>
      <c r="JE1583">
        <f t="shared" si="642"/>
        <v>0</v>
      </c>
      <c r="JF1583" t="str">
        <f t="shared" ca="1" si="643"/>
        <v/>
      </c>
      <c r="JG1583" t="str">
        <f t="shared" ca="1" si="644"/>
        <v/>
      </c>
      <c r="JH1583" t="str">
        <f t="shared" ca="1" si="645"/>
        <v/>
      </c>
      <c r="JI1583" t="str">
        <f t="shared" ca="1" si="646"/>
        <v/>
      </c>
    </row>
    <row r="1584" spans="264:269" x14ac:dyDescent="0.2">
      <c r="JD1584">
        <f t="shared" si="641"/>
        <v>0</v>
      </c>
      <c r="JE1584">
        <f t="shared" si="642"/>
        <v>0</v>
      </c>
      <c r="JF1584" t="str">
        <f t="shared" ca="1" si="643"/>
        <v/>
      </c>
      <c r="JG1584" t="str">
        <f t="shared" ca="1" si="644"/>
        <v/>
      </c>
      <c r="JH1584" t="str">
        <f t="shared" ca="1" si="645"/>
        <v/>
      </c>
      <c r="JI1584" t="str">
        <f t="shared" ca="1" si="646"/>
        <v/>
      </c>
    </row>
    <row r="1585" spans="264:269" x14ac:dyDescent="0.2">
      <c r="JD1585">
        <f t="shared" si="641"/>
        <v>0</v>
      </c>
      <c r="JE1585">
        <f t="shared" si="642"/>
        <v>0</v>
      </c>
      <c r="JF1585" t="str">
        <f t="shared" ca="1" si="643"/>
        <v/>
      </c>
      <c r="JG1585" t="str">
        <f t="shared" ca="1" si="644"/>
        <v/>
      </c>
      <c r="JH1585" t="str">
        <f t="shared" ca="1" si="645"/>
        <v/>
      </c>
      <c r="JI1585" t="str">
        <f t="shared" ca="1" si="646"/>
        <v/>
      </c>
    </row>
    <row r="1586" spans="264:269" x14ac:dyDescent="0.2">
      <c r="JD1586">
        <f t="shared" si="641"/>
        <v>0</v>
      </c>
      <c r="JE1586">
        <f t="shared" si="642"/>
        <v>0</v>
      </c>
      <c r="JF1586" t="str">
        <f t="shared" ca="1" si="643"/>
        <v/>
      </c>
      <c r="JG1586" t="str">
        <f t="shared" ca="1" si="644"/>
        <v/>
      </c>
      <c r="JH1586" t="str">
        <f t="shared" ca="1" si="645"/>
        <v/>
      </c>
      <c r="JI1586" t="str">
        <f t="shared" ca="1" si="646"/>
        <v/>
      </c>
    </row>
    <row r="1587" spans="264:269" x14ac:dyDescent="0.2">
      <c r="JD1587">
        <f t="shared" si="641"/>
        <v>0</v>
      </c>
      <c r="JE1587">
        <f t="shared" si="642"/>
        <v>0</v>
      </c>
      <c r="JF1587" t="str">
        <f t="shared" ca="1" si="643"/>
        <v/>
      </c>
      <c r="JG1587" t="str">
        <f t="shared" ca="1" si="644"/>
        <v/>
      </c>
      <c r="JH1587" t="str">
        <f t="shared" ca="1" si="645"/>
        <v/>
      </c>
      <c r="JI1587" t="str">
        <f t="shared" ca="1" si="646"/>
        <v/>
      </c>
    </row>
    <row r="1588" spans="264:269" x14ac:dyDescent="0.2">
      <c r="JD1588">
        <f t="shared" si="641"/>
        <v>0</v>
      </c>
      <c r="JE1588">
        <f t="shared" si="642"/>
        <v>0</v>
      </c>
      <c r="JF1588" t="str">
        <f t="shared" ca="1" si="643"/>
        <v/>
      </c>
      <c r="JG1588" t="str">
        <f t="shared" ca="1" si="644"/>
        <v/>
      </c>
      <c r="JH1588" t="str">
        <f t="shared" ca="1" si="645"/>
        <v/>
      </c>
      <c r="JI1588" t="str">
        <f t="shared" ca="1" si="646"/>
        <v/>
      </c>
    </row>
    <row r="1589" spans="264:269" x14ac:dyDescent="0.2">
      <c r="JD1589">
        <f t="shared" si="641"/>
        <v>0</v>
      </c>
      <c r="JE1589">
        <f t="shared" si="642"/>
        <v>0</v>
      </c>
      <c r="JF1589" t="str">
        <f t="shared" ca="1" si="643"/>
        <v/>
      </c>
      <c r="JG1589" t="str">
        <f t="shared" ca="1" si="644"/>
        <v/>
      </c>
      <c r="JH1589" t="str">
        <f t="shared" ca="1" si="645"/>
        <v/>
      </c>
      <c r="JI1589" t="str">
        <f t="shared" ca="1" si="646"/>
        <v/>
      </c>
    </row>
    <row r="1590" spans="264:269" x14ac:dyDescent="0.2">
      <c r="JD1590">
        <f t="shared" si="641"/>
        <v>0</v>
      </c>
      <c r="JE1590">
        <f t="shared" si="642"/>
        <v>0</v>
      </c>
      <c r="JF1590" t="str">
        <f t="shared" ca="1" si="643"/>
        <v/>
      </c>
      <c r="JG1590" t="str">
        <f t="shared" ca="1" si="644"/>
        <v/>
      </c>
      <c r="JH1590" t="str">
        <f t="shared" ca="1" si="645"/>
        <v/>
      </c>
      <c r="JI1590" t="str">
        <f t="shared" ca="1" si="646"/>
        <v/>
      </c>
    </row>
    <row r="1591" spans="264:269" x14ac:dyDescent="0.2">
      <c r="JD1591">
        <f t="shared" si="641"/>
        <v>0</v>
      </c>
      <c r="JE1591">
        <f t="shared" si="642"/>
        <v>0</v>
      </c>
      <c r="JF1591" t="str">
        <f t="shared" ca="1" si="643"/>
        <v/>
      </c>
      <c r="JG1591" t="str">
        <f t="shared" ca="1" si="644"/>
        <v/>
      </c>
      <c r="JH1591" t="str">
        <f t="shared" ca="1" si="645"/>
        <v/>
      </c>
      <c r="JI1591" t="str">
        <f t="shared" ca="1" si="646"/>
        <v/>
      </c>
    </row>
    <row r="1592" spans="264:269" x14ac:dyDescent="0.2">
      <c r="JD1592">
        <f t="shared" si="641"/>
        <v>0</v>
      </c>
      <c r="JE1592">
        <f t="shared" si="642"/>
        <v>0</v>
      </c>
      <c r="JF1592" t="str">
        <f t="shared" ca="1" si="643"/>
        <v/>
      </c>
      <c r="JG1592" t="str">
        <f t="shared" ca="1" si="644"/>
        <v/>
      </c>
      <c r="JH1592" t="str">
        <f t="shared" ca="1" si="645"/>
        <v/>
      </c>
      <c r="JI1592" t="str">
        <f t="shared" ca="1" si="646"/>
        <v/>
      </c>
    </row>
    <row r="1593" spans="264:269" x14ac:dyDescent="0.2">
      <c r="JD1593">
        <f t="shared" si="641"/>
        <v>0</v>
      </c>
      <c r="JE1593">
        <f t="shared" si="642"/>
        <v>0</v>
      </c>
      <c r="JF1593" t="str">
        <f t="shared" ca="1" si="643"/>
        <v/>
      </c>
      <c r="JG1593" t="str">
        <f t="shared" ca="1" si="644"/>
        <v/>
      </c>
      <c r="JH1593" t="str">
        <f t="shared" ca="1" si="645"/>
        <v/>
      </c>
      <c r="JI1593" t="str">
        <f t="shared" ca="1" si="646"/>
        <v/>
      </c>
    </row>
    <row r="1594" spans="264:269" x14ac:dyDescent="0.2">
      <c r="JD1594">
        <f t="shared" si="641"/>
        <v>0</v>
      </c>
      <c r="JE1594">
        <f t="shared" si="642"/>
        <v>0</v>
      </c>
      <c r="JF1594" t="str">
        <f t="shared" ca="1" si="643"/>
        <v/>
      </c>
      <c r="JG1594" t="str">
        <f t="shared" ca="1" si="644"/>
        <v/>
      </c>
      <c r="JH1594" t="str">
        <f t="shared" ca="1" si="645"/>
        <v/>
      </c>
      <c r="JI1594" t="str">
        <f t="shared" ca="1" si="646"/>
        <v/>
      </c>
    </row>
    <row r="1595" spans="264:269" x14ac:dyDescent="0.2">
      <c r="JD1595">
        <f t="shared" si="641"/>
        <v>0</v>
      </c>
      <c r="JE1595">
        <f t="shared" si="642"/>
        <v>0</v>
      </c>
      <c r="JF1595" t="str">
        <f t="shared" ca="1" si="643"/>
        <v/>
      </c>
      <c r="JG1595" t="str">
        <f t="shared" ca="1" si="644"/>
        <v/>
      </c>
      <c r="JH1595" t="str">
        <f t="shared" ca="1" si="645"/>
        <v/>
      </c>
      <c r="JI1595" t="str">
        <f t="shared" ca="1" si="646"/>
        <v/>
      </c>
    </row>
    <row r="1596" spans="264:269" x14ac:dyDescent="0.2">
      <c r="JD1596">
        <f t="shared" si="641"/>
        <v>0</v>
      </c>
      <c r="JE1596">
        <f t="shared" si="642"/>
        <v>0</v>
      </c>
      <c r="JF1596" t="str">
        <f t="shared" ca="1" si="643"/>
        <v/>
      </c>
      <c r="JG1596" t="str">
        <f t="shared" ca="1" si="644"/>
        <v/>
      </c>
      <c r="JH1596" t="str">
        <f t="shared" ca="1" si="645"/>
        <v/>
      </c>
      <c r="JI1596" t="str">
        <f t="shared" ca="1" si="646"/>
        <v/>
      </c>
    </row>
    <row r="1597" spans="264:269" x14ac:dyDescent="0.2">
      <c r="JD1597">
        <f t="shared" si="641"/>
        <v>0</v>
      </c>
      <c r="JE1597">
        <f t="shared" si="642"/>
        <v>0</v>
      </c>
      <c r="JF1597" t="str">
        <f t="shared" ca="1" si="643"/>
        <v/>
      </c>
      <c r="JG1597" t="str">
        <f t="shared" ca="1" si="644"/>
        <v/>
      </c>
      <c r="JH1597" t="str">
        <f t="shared" ca="1" si="645"/>
        <v/>
      </c>
      <c r="JI1597" t="str">
        <f t="shared" ca="1" si="646"/>
        <v/>
      </c>
    </row>
    <row r="1598" spans="264:269" x14ac:dyDescent="0.2">
      <c r="JD1598">
        <f t="shared" si="641"/>
        <v>0</v>
      </c>
      <c r="JE1598">
        <f t="shared" si="642"/>
        <v>0</v>
      </c>
      <c r="JF1598" t="str">
        <f t="shared" ca="1" si="643"/>
        <v/>
      </c>
      <c r="JG1598" t="str">
        <f t="shared" ca="1" si="644"/>
        <v/>
      </c>
      <c r="JH1598" t="str">
        <f t="shared" ca="1" si="645"/>
        <v/>
      </c>
      <c r="JI1598" t="str">
        <f t="shared" ca="1" si="646"/>
        <v/>
      </c>
    </row>
    <row r="1599" spans="264:269" x14ac:dyDescent="0.2">
      <c r="JD1599">
        <f t="shared" si="641"/>
        <v>0</v>
      </c>
      <c r="JE1599">
        <f t="shared" si="642"/>
        <v>0</v>
      </c>
      <c r="JF1599" t="str">
        <f t="shared" ca="1" si="643"/>
        <v/>
      </c>
      <c r="JG1599" t="str">
        <f t="shared" ca="1" si="644"/>
        <v/>
      </c>
      <c r="JH1599" t="str">
        <f t="shared" ca="1" si="645"/>
        <v/>
      </c>
      <c r="JI1599" t="str">
        <f t="shared" ca="1" si="646"/>
        <v/>
      </c>
    </row>
    <row r="1600" spans="264:269" x14ac:dyDescent="0.2">
      <c r="JD1600">
        <f t="shared" si="641"/>
        <v>0</v>
      </c>
      <c r="JE1600">
        <f t="shared" si="642"/>
        <v>0</v>
      </c>
      <c r="JF1600" t="str">
        <f t="shared" ca="1" si="643"/>
        <v/>
      </c>
      <c r="JG1600" t="str">
        <f t="shared" ca="1" si="644"/>
        <v/>
      </c>
      <c r="JH1600" t="str">
        <f t="shared" ca="1" si="645"/>
        <v/>
      </c>
      <c r="JI1600" t="str">
        <f t="shared" ca="1" si="646"/>
        <v/>
      </c>
    </row>
    <row r="1601" spans="264:269" x14ac:dyDescent="0.2">
      <c r="JD1601">
        <f t="shared" si="641"/>
        <v>0</v>
      </c>
      <c r="JE1601">
        <f t="shared" si="642"/>
        <v>0</v>
      </c>
      <c r="JF1601" t="str">
        <f t="shared" ca="1" si="643"/>
        <v/>
      </c>
      <c r="JG1601" t="str">
        <f t="shared" ca="1" si="644"/>
        <v/>
      </c>
      <c r="JH1601" t="str">
        <f t="shared" ca="1" si="645"/>
        <v/>
      </c>
      <c r="JI1601" t="str">
        <f t="shared" ca="1" si="646"/>
        <v/>
      </c>
    </row>
    <row r="1602" spans="264:269" x14ac:dyDescent="0.2">
      <c r="JD1602">
        <f t="shared" si="641"/>
        <v>0</v>
      </c>
      <c r="JE1602">
        <f t="shared" si="642"/>
        <v>0</v>
      </c>
      <c r="JF1602" t="str">
        <f t="shared" ca="1" si="643"/>
        <v/>
      </c>
      <c r="JG1602" t="str">
        <f t="shared" ca="1" si="644"/>
        <v/>
      </c>
      <c r="JH1602" t="str">
        <f t="shared" ca="1" si="645"/>
        <v/>
      </c>
      <c r="JI1602" t="str">
        <f t="shared" ca="1" si="646"/>
        <v/>
      </c>
    </row>
    <row r="1603" spans="264:269" x14ac:dyDescent="0.2">
      <c r="JD1603">
        <f t="shared" si="641"/>
        <v>0</v>
      </c>
      <c r="JE1603">
        <f t="shared" si="642"/>
        <v>0</v>
      </c>
      <c r="JF1603" t="str">
        <f t="shared" ca="1" si="643"/>
        <v/>
      </c>
      <c r="JG1603" t="str">
        <f t="shared" ca="1" si="644"/>
        <v/>
      </c>
      <c r="JH1603" t="str">
        <f t="shared" ca="1" si="645"/>
        <v/>
      </c>
      <c r="JI1603" t="str">
        <f t="shared" ca="1" si="646"/>
        <v/>
      </c>
    </row>
    <row r="1604" spans="264:269" x14ac:dyDescent="0.2">
      <c r="JD1604">
        <f t="shared" si="641"/>
        <v>0</v>
      </c>
      <c r="JE1604">
        <f t="shared" si="642"/>
        <v>0</v>
      </c>
      <c r="JF1604" t="str">
        <f t="shared" ca="1" si="643"/>
        <v/>
      </c>
      <c r="JG1604" t="str">
        <f t="shared" ca="1" si="644"/>
        <v/>
      </c>
      <c r="JH1604" t="str">
        <f t="shared" ca="1" si="645"/>
        <v/>
      </c>
      <c r="JI1604" t="str">
        <f t="shared" ca="1" si="646"/>
        <v/>
      </c>
    </row>
    <row r="1605" spans="264:269" x14ac:dyDescent="0.2">
      <c r="JD1605">
        <f t="shared" si="641"/>
        <v>0</v>
      </c>
      <c r="JE1605">
        <f t="shared" si="642"/>
        <v>0</v>
      </c>
      <c r="JF1605" t="str">
        <f t="shared" ca="1" si="643"/>
        <v/>
      </c>
      <c r="JG1605" t="str">
        <f t="shared" ca="1" si="644"/>
        <v/>
      </c>
      <c r="JH1605" t="str">
        <f t="shared" ca="1" si="645"/>
        <v/>
      </c>
      <c r="JI1605" t="str">
        <f t="shared" ca="1" si="646"/>
        <v/>
      </c>
    </row>
    <row r="1606" spans="264:269" x14ac:dyDescent="0.2">
      <c r="JD1606">
        <f t="shared" si="641"/>
        <v>0</v>
      </c>
      <c r="JE1606">
        <f t="shared" si="642"/>
        <v>0</v>
      </c>
      <c r="JF1606" t="str">
        <f t="shared" ca="1" si="643"/>
        <v/>
      </c>
      <c r="JG1606" t="str">
        <f t="shared" ca="1" si="644"/>
        <v/>
      </c>
      <c r="JH1606" t="str">
        <f t="shared" ca="1" si="645"/>
        <v/>
      </c>
      <c r="JI1606" t="str">
        <f t="shared" ca="1" si="646"/>
        <v/>
      </c>
    </row>
    <row r="1607" spans="264:269" x14ac:dyDescent="0.2">
      <c r="JD1607">
        <f t="shared" si="641"/>
        <v>0</v>
      </c>
      <c r="JE1607">
        <f t="shared" si="642"/>
        <v>0</v>
      </c>
      <c r="JF1607" t="str">
        <f t="shared" ca="1" si="643"/>
        <v/>
      </c>
      <c r="JG1607" t="str">
        <f t="shared" ca="1" si="644"/>
        <v/>
      </c>
      <c r="JH1607" t="str">
        <f t="shared" ca="1" si="645"/>
        <v/>
      </c>
      <c r="JI1607" t="str">
        <f t="shared" ca="1" si="646"/>
        <v/>
      </c>
    </row>
    <row r="1608" spans="264:269" x14ac:dyDescent="0.2">
      <c r="JD1608">
        <f t="shared" si="641"/>
        <v>0</v>
      </c>
      <c r="JE1608">
        <f t="shared" si="642"/>
        <v>0</v>
      </c>
      <c r="JF1608" t="str">
        <f t="shared" ca="1" si="643"/>
        <v/>
      </c>
      <c r="JG1608" t="str">
        <f t="shared" ca="1" si="644"/>
        <v/>
      </c>
      <c r="JH1608" t="str">
        <f t="shared" ca="1" si="645"/>
        <v/>
      </c>
      <c r="JI1608" t="str">
        <f t="shared" ca="1" si="646"/>
        <v/>
      </c>
    </row>
    <row r="1609" spans="264:269" x14ac:dyDescent="0.2">
      <c r="JD1609">
        <f t="shared" si="641"/>
        <v>0</v>
      </c>
      <c r="JE1609">
        <f t="shared" si="642"/>
        <v>0</v>
      </c>
      <c r="JF1609" t="str">
        <f t="shared" ca="1" si="643"/>
        <v/>
      </c>
      <c r="JG1609" t="str">
        <f t="shared" ca="1" si="644"/>
        <v/>
      </c>
      <c r="JH1609" t="str">
        <f t="shared" ca="1" si="645"/>
        <v/>
      </c>
      <c r="JI1609" t="str">
        <f t="shared" ca="1" si="646"/>
        <v/>
      </c>
    </row>
    <row r="1610" spans="264:269" x14ac:dyDescent="0.2">
      <c r="JD1610">
        <f t="shared" si="641"/>
        <v>0</v>
      </c>
      <c r="JE1610">
        <f t="shared" si="642"/>
        <v>0</v>
      </c>
      <c r="JF1610" t="str">
        <f t="shared" ca="1" si="643"/>
        <v/>
      </c>
      <c r="JG1610" t="str">
        <f t="shared" ca="1" si="644"/>
        <v/>
      </c>
      <c r="JH1610" t="str">
        <f t="shared" ca="1" si="645"/>
        <v/>
      </c>
      <c r="JI1610" t="str">
        <f t="shared" ca="1" si="646"/>
        <v/>
      </c>
    </row>
    <row r="1611" spans="264:269" x14ac:dyDescent="0.2">
      <c r="JD1611">
        <f t="shared" si="641"/>
        <v>0</v>
      </c>
      <c r="JE1611">
        <f t="shared" si="642"/>
        <v>0</v>
      </c>
      <c r="JF1611" t="str">
        <f t="shared" ca="1" si="643"/>
        <v/>
      </c>
      <c r="JG1611" t="str">
        <f t="shared" ca="1" si="644"/>
        <v/>
      </c>
      <c r="JH1611" t="str">
        <f t="shared" ca="1" si="645"/>
        <v/>
      </c>
      <c r="JI1611" t="str">
        <f t="shared" ca="1" si="646"/>
        <v/>
      </c>
    </row>
    <row r="1612" spans="264:269" x14ac:dyDescent="0.2">
      <c r="JD1612">
        <f t="shared" si="641"/>
        <v>0</v>
      </c>
      <c r="JE1612">
        <f t="shared" si="642"/>
        <v>0</v>
      </c>
      <c r="JF1612" t="str">
        <f t="shared" ca="1" si="643"/>
        <v/>
      </c>
      <c r="JG1612" t="str">
        <f t="shared" ca="1" si="644"/>
        <v/>
      </c>
      <c r="JH1612" t="str">
        <f t="shared" ca="1" si="645"/>
        <v/>
      </c>
      <c r="JI1612" t="str">
        <f t="shared" ca="1" si="646"/>
        <v/>
      </c>
    </row>
    <row r="1613" spans="264:269" x14ac:dyDescent="0.2">
      <c r="JD1613">
        <f t="shared" si="641"/>
        <v>0</v>
      </c>
      <c r="JE1613">
        <f t="shared" si="642"/>
        <v>0</v>
      </c>
      <c r="JF1613" t="str">
        <f t="shared" ca="1" si="643"/>
        <v/>
      </c>
      <c r="JG1613" t="str">
        <f t="shared" ca="1" si="644"/>
        <v/>
      </c>
      <c r="JH1613" t="str">
        <f t="shared" ca="1" si="645"/>
        <v/>
      </c>
      <c r="JI1613" t="str">
        <f t="shared" ca="1" si="646"/>
        <v/>
      </c>
    </row>
    <row r="1614" spans="264:269" x14ac:dyDescent="0.2">
      <c r="JD1614">
        <f t="shared" si="641"/>
        <v>0</v>
      </c>
      <c r="JE1614">
        <f t="shared" si="642"/>
        <v>0</v>
      </c>
      <c r="JF1614" t="str">
        <f t="shared" ca="1" si="643"/>
        <v/>
      </c>
      <c r="JG1614" t="str">
        <f t="shared" ca="1" si="644"/>
        <v/>
      </c>
      <c r="JH1614" t="str">
        <f t="shared" ca="1" si="645"/>
        <v/>
      </c>
      <c r="JI1614" t="str">
        <f t="shared" ca="1" si="646"/>
        <v/>
      </c>
    </row>
    <row r="1615" spans="264:269" x14ac:dyDescent="0.2">
      <c r="JD1615">
        <f t="shared" si="641"/>
        <v>0</v>
      </c>
      <c r="JE1615">
        <f t="shared" si="642"/>
        <v>0</v>
      </c>
      <c r="JF1615" t="str">
        <f t="shared" ca="1" si="643"/>
        <v/>
      </c>
      <c r="JG1615" t="str">
        <f t="shared" ca="1" si="644"/>
        <v/>
      </c>
      <c r="JH1615" t="str">
        <f t="shared" ca="1" si="645"/>
        <v/>
      </c>
      <c r="JI1615" t="str">
        <f t="shared" ca="1" si="646"/>
        <v/>
      </c>
    </row>
    <row r="1616" spans="264:269" x14ac:dyDescent="0.2">
      <c r="JD1616">
        <f t="shared" si="641"/>
        <v>0</v>
      </c>
      <c r="JE1616">
        <f t="shared" si="642"/>
        <v>0</v>
      </c>
      <c r="JF1616" t="str">
        <f t="shared" ca="1" si="643"/>
        <v/>
      </c>
      <c r="JG1616" t="str">
        <f t="shared" ca="1" si="644"/>
        <v/>
      </c>
      <c r="JH1616" t="str">
        <f t="shared" ca="1" si="645"/>
        <v/>
      </c>
      <c r="JI1616" t="str">
        <f t="shared" ca="1" si="646"/>
        <v/>
      </c>
    </row>
    <row r="1617" spans="264:269" x14ac:dyDescent="0.2">
      <c r="JD1617">
        <f t="shared" si="641"/>
        <v>0</v>
      </c>
      <c r="JE1617">
        <f t="shared" si="642"/>
        <v>0</v>
      </c>
      <c r="JF1617" t="str">
        <f t="shared" ca="1" si="643"/>
        <v/>
      </c>
      <c r="JG1617" t="str">
        <f t="shared" ca="1" si="644"/>
        <v/>
      </c>
      <c r="JH1617" t="str">
        <f t="shared" ca="1" si="645"/>
        <v/>
      </c>
      <c r="JI1617" t="str">
        <f t="shared" ca="1" si="646"/>
        <v/>
      </c>
    </row>
    <row r="1618" spans="264:269" x14ac:dyDescent="0.2">
      <c r="JD1618">
        <f t="shared" si="641"/>
        <v>0</v>
      </c>
      <c r="JE1618">
        <f t="shared" si="642"/>
        <v>0</v>
      </c>
      <c r="JF1618" t="str">
        <f t="shared" ca="1" si="643"/>
        <v/>
      </c>
      <c r="JG1618" t="str">
        <f t="shared" ca="1" si="644"/>
        <v/>
      </c>
      <c r="JH1618" t="str">
        <f t="shared" ca="1" si="645"/>
        <v/>
      </c>
      <c r="JI1618" t="str">
        <f t="shared" ca="1" si="646"/>
        <v/>
      </c>
    </row>
    <row r="1619" spans="264:269" x14ac:dyDescent="0.2">
      <c r="JD1619">
        <f t="shared" si="641"/>
        <v>0</v>
      </c>
      <c r="JE1619">
        <f t="shared" si="642"/>
        <v>0</v>
      </c>
      <c r="JF1619" t="str">
        <f t="shared" ca="1" si="643"/>
        <v/>
      </c>
      <c r="JG1619" t="str">
        <f t="shared" ca="1" si="644"/>
        <v/>
      </c>
      <c r="JH1619" t="str">
        <f t="shared" ca="1" si="645"/>
        <v/>
      </c>
      <c r="JI1619" t="str">
        <f t="shared" ca="1" si="646"/>
        <v/>
      </c>
    </row>
    <row r="1620" spans="264:269" x14ac:dyDescent="0.2">
      <c r="JD1620">
        <f t="shared" si="641"/>
        <v>0</v>
      </c>
      <c r="JE1620">
        <f t="shared" si="642"/>
        <v>0</v>
      </c>
      <c r="JF1620" t="str">
        <f t="shared" ca="1" si="643"/>
        <v/>
      </c>
      <c r="JG1620" t="str">
        <f t="shared" ca="1" si="644"/>
        <v/>
      </c>
      <c r="JH1620" t="str">
        <f t="shared" ca="1" si="645"/>
        <v/>
      </c>
      <c r="JI1620" t="str">
        <f t="shared" ca="1" si="646"/>
        <v/>
      </c>
    </row>
    <row r="1621" spans="264:269" x14ac:dyDescent="0.2">
      <c r="JD1621">
        <f t="shared" si="641"/>
        <v>0</v>
      </c>
      <c r="JE1621">
        <f t="shared" si="642"/>
        <v>0</v>
      </c>
      <c r="JF1621" t="str">
        <f t="shared" ca="1" si="643"/>
        <v/>
      </c>
      <c r="JG1621" t="str">
        <f t="shared" ca="1" si="644"/>
        <v/>
      </c>
      <c r="JH1621" t="str">
        <f t="shared" ca="1" si="645"/>
        <v/>
      </c>
      <c r="JI1621" t="str">
        <f t="shared" ca="1" si="646"/>
        <v/>
      </c>
    </row>
    <row r="1622" spans="264:269" x14ac:dyDescent="0.2">
      <c r="JD1622">
        <f t="shared" si="641"/>
        <v>0</v>
      </c>
      <c r="JE1622">
        <f t="shared" si="642"/>
        <v>0</v>
      </c>
      <c r="JF1622" t="str">
        <f t="shared" ca="1" si="643"/>
        <v/>
      </c>
      <c r="JG1622" t="str">
        <f t="shared" ca="1" si="644"/>
        <v/>
      </c>
      <c r="JH1622" t="str">
        <f t="shared" ca="1" si="645"/>
        <v/>
      </c>
      <c r="JI1622" t="str">
        <f t="shared" ca="1" si="646"/>
        <v/>
      </c>
    </row>
    <row r="1623" spans="264:269" x14ac:dyDescent="0.2">
      <c r="JD1623">
        <f t="shared" si="641"/>
        <v>0</v>
      </c>
      <c r="JE1623">
        <f t="shared" si="642"/>
        <v>0</v>
      </c>
      <c r="JF1623" t="str">
        <f t="shared" ca="1" si="643"/>
        <v/>
      </c>
      <c r="JG1623" t="str">
        <f t="shared" ca="1" si="644"/>
        <v/>
      </c>
      <c r="JH1623" t="str">
        <f t="shared" ca="1" si="645"/>
        <v/>
      </c>
      <c r="JI1623" t="str">
        <f t="shared" ca="1" si="646"/>
        <v/>
      </c>
    </row>
    <row r="1624" spans="264:269" x14ac:dyDescent="0.2">
      <c r="JD1624">
        <f t="shared" si="641"/>
        <v>0</v>
      </c>
      <c r="JE1624">
        <f t="shared" si="642"/>
        <v>0</v>
      </c>
      <c r="JF1624" t="str">
        <f t="shared" ca="1" si="643"/>
        <v/>
      </c>
      <c r="JG1624" t="str">
        <f t="shared" ca="1" si="644"/>
        <v/>
      </c>
      <c r="JH1624" t="str">
        <f t="shared" ca="1" si="645"/>
        <v/>
      </c>
      <c r="JI1624" t="str">
        <f t="shared" ca="1" si="646"/>
        <v/>
      </c>
    </row>
    <row r="1625" spans="264:269" x14ac:dyDescent="0.2">
      <c r="JD1625">
        <f t="shared" si="641"/>
        <v>0</v>
      </c>
      <c r="JE1625">
        <f t="shared" si="642"/>
        <v>0</v>
      </c>
      <c r="JF1625" t="str">
        <f t="shared" ca="1" si="643"/>
        <v/>
      </c>
      <c r="JG1625" t="str">
        <f t="shared" ca="1" si="644"/>
        <v/>
      </c>
      <c r="JH1625" t="str">
        <f t="shared" ca="1" si="645"/>
        <v/>
      </c>
      <c r="JI1625" t="str">
        <f t="shared" ca="1" si="646"/>
        <v/>
      </c>
    </row>
    <row r="1626" spans="264:269" x14ac:dyDescent="0.2">
      <c r="JD1626">
        <f t="shared" si="641"/>
        <v>0</v>
      </c>
      <c r="JE1626">
        <f t="shared" si="642"/>
        <v>0</v>
      </c>
      <c r="JF1626" t="str">
        <f t="shared" ca="1" si="643"/>
        <v/>
      </c>
      <c r="JG1626" t="str">
        <f t="shared" ca="1" si="644"/>
        <v/>
      </c>
      <c r="JH1626" t="str">
        <f t="shared" ca="1" si="645"/>
        <v/>
      </c>
      <c r="JI1626" t="str">
        <f t="shared" ca="1" si="646"/>
        <v/>
      </c>
    </row>
    <row r="1627" spans="264:269" x14ac:dyDescent="0.2">
      <c r="JD1627">
        <f t="shared" si="641"/>
        <v>0</v>
      </c>
      <c r="JE1627">
        <f t="shared" si="642"/>
        <v>0</v>
      </c>
      <c r="JF1627" t="str">
        <f t="shared" ca="1" si="643"/>
        <v/>
      </c>
      <c r="JG1627" t="str">
        <f t="shared" ca="1" si="644"/>
        <v/>
      </c>
      <c r="JH1627" t="str">
        <f t="shared" ca="1" si="645"/>
        <v/>
      </c>
      <c r="JI1627" t="str">
        <f t="shared" ca="1" si="646"/>
        <v/>
      </c>
    </row>
    <row r="1628" spans="264:269" x14ac:dyDescent="0.2">
      <c r="JD1628">
        <f t="shared" ref="JD1628:JD1691" si="647">IF(JD1627&lt;&gt;0,JD1627-1,0)</f>
        <v>0</v>
      </c>
      <c r="JE1628">
        <f t="shared" ref="JE1628:JE1691" si="648">IF(JD1628&lt;&gt;0,JE1627+1,0)</f>
        <v>0</v>
      </c>
      <c r="JF1628" t="str">
        <f t="shared" ref="JF1628:JF1691" ca="1" si="649">IF(ScenarioType&lt;&gt;"ALL",IF(ISERROR(IF(INDIRECT("SCENARIOMETA!B"&amp;JE1628)=ScenarioType,INDIRECT("SCENARIOMETA!A"&amp;JE1628)," ")),"",IF(INDIRECT("SCENARIOMETA!B"&amp;JE1628)=ScenarioType,INDIRECT("SCENARIOMETA!A"&amp;JE1628)," ")),IF(JD1628&lt;&gt;0,INDIRECT("SCENARIOMETA!A"&amp;JE1628),""))</f>
        <v/>
      </c>
      <c r="JG1628" t="str">
        <f t="shared" ref="JG1628:JG1691" ca="1" si="650">IF(ScenarioType&lt;&gt;"ALL",IF(ISERROR(IF(INDIRECT("SCENARIOMETA!B"&amp;JE1628)=ScenarioType,INDIRECT("SCENARIOMETA!B"&amp;JE1628)," ")),"",IF(INDIRECT("SCENARIOMETA!B"&amp;JE1628)=ScenarioType,INDIRECT("SCENARIOMETA!B"&amp;JE1628)," ")),IF(JD1628&lt;&gt;0,INDIRECT("SCENARIOMETA!B"&amp;JE1628),""))</f>
        <v/>
      </c>
      <c r="JH1628" t="str">
        <f t="shared" ref="JH1628:JH1691" ca="1" si="651">IF(ScenarioType&lt;&gt;"ALL",IF(ISERROR(IF(INDIRECT("SCENARIOMETA!B"&amp;JE1628)=ScenarioType,INDIRECT("SCENARIOMETA!H"&amp;JE1628)," ")),"",IF(INDIRECT("SCENARIOMETA!B"&amp;JE1628)=ScenarioType,INDIRECT("SCENARIOMETA!H"&amp;JE1628)," ")+14),IF(JD1628&lt;&gt;0,INDIRECT("SCENARIOMETA!H"&amp;JE1628)+14,""))</f>
        <v/>
      </c>
      <c r="JI1628" t="str">
        <f t="shared" ref="JI1628:JI1691" ca="1" si="652">IF(ScenarioType&lt;&gt;"ALL",IF(ISERROR(IF(INDIRECT("SCENARIOMETA!B"&amp;JE1628)=ScenarioType,INDIRECT("SCENARIOMETA!E"&amp;JE1628)," ")),"",IF(INDIRECT("SCENARIOMETA!B"&amp;JE1628)=ScenarioType,INDIRECT("SCENARIOMETA!E"&amp;JE1628)," ")+14),IF(JD1628&lt;&gt;0,INDIRECT("SCENARIOMETA!E"&amp;JE1628)+14,""))</f>
        <v/>
      </c>
    </row>
    <row r="1629" spans="264:269" x14ac:dyDescent="0.2">
      <c r="JD1629">
        <f t="shared" si="647"/>
        <v>0</v>
      </c>
      <c r="JE1629">
        <f t="shared" si="648"/>
        <v>0</v>
      </c>
      <c r="JF1629" t="str">
        <f t="shared" ca="1" si="649"/>
        <v/>
      </c>
      <c r="JG1629" t="str">
        <f t="shared" ca="1" si="650"/>
        <v/>
      </c>
      <c r="JH1629" t="str">
        <f t="shared" ca="1" si="651"/>
        <v/>
      </c>
      <c r="JI1629" t="str">
        <f t="shared" ca="1" si="652"/>
        <v/>
      </c>
    </row>
    <row r="1630" spans="264:269" x14ac:dyDescent="0.2">
      <c r="JD1630">
        <f t="shared" si="647"/>
        <v>0</v>
      </c>
      <c r="JE1630">
        <f t="shared" si="648"/>
        <v>0</v>
      </c>
      <c r="JF1630" t="str">
        <f t="shared" ca="1" si="649"/>
        <v/>
      </c>
      <c r="JG1630" t="str">
        <f t="shared" ca="1" si="650"/>
        <v/>
      </c>
      <c r="JH1630" t="str">
        <f t="shared" ca="1" si="651"/>
        <v/>
      </c>
      <c r="JI1630" t="str">
        <f t="shared" ca="1" si="652"/>
        <v/>
      </c>
    </row>
    <row r="1631" spans="264:269" x14ac:dyDescent="0.2">
      <c r="JD1631">
        <f t="shared" si="647"/>
        <v>0</v>
      </c>
      <c r="JE1631">
        <f t="shared" si="648"/>
        <v>0</v>
      </c>
      <c r="JF1631" t="str">
        <f t="shared" ca="1" si="649"/>
        <v/>
      </c>
      <c r="JG1631" t="str">
        <f t="shared" ca="1" si="650"/>
        <v/>
      </c>
      <c r="JH1631" t="str">
        <f t="shared" ca="1" si="651"/>
        <v/>
      </c>
      <c r="JI1631" t="str">
        <f t="shared" ca="1" si="652"/>
        <v/>
      </c>
    </row>
    <row r="1632" spans="264:269" x14ac:dyDescent="0.2">
      <c r="JD1632">
        <f t="shared" si="647"/>
        <v>0</v>
      </c>
      <c r="JE1632">
        <f t="shared" si="648"/>
        <v>0</v>
      </c>
      <c r="JF1632" t="str">
        <f t="shared" ca="1" si="649"/>
        <v/>
      </c>
      <c r="JG1632" t="str">
        <f t="shared" ca="1" si="650"/>
        <v/>
      </c>
      <c r="JH1632" t="str">
        <f t="shared" ca="1" si="651"/>
        <v/>
      </c>
      <c r="JI1632" t="str">
        <f t="shared" ca="1" si="652"/>
        <v/>
      </c>
    </row>
    <row r="1633" spans="264:269" x14ac:dyDescent="0.2">
      <c r="JD1633">
        <f t="shared" si="647"/>
        <v>0</v>
      </c>
      <c r="JE1633">
        <f t="shared" si="648"/>
        <v>0</v>
      </c>
      <c r="JF1633" t="str">
        <f t="shared" ca="1" si="649"/>
        <v/>
      </c>
      <c r="JG1633" t="str">
        <f t="shared" ca="1" si="650"/>
        <v/>
      </c>
      <c r="JH1633" t="str">
        <f t="shared" ca="1" si="651"/>
        <v/>
      </c>
      <c r="JI1633" t="str">
        <f t="shared" ca="1" si="652"/>
        <v/>
      </c>
    </row>
    <row r="1634" spans="264:269" x14ac:dyDescent="0.2">
      <c r="JD1634">
        <f t="shared" si="647"/>
        <v>0</v>
      </c>
      <c r="JE1634">
        <f t="shared" si="648"/>
        <v>0</v>
      </c>
      <c r="JF1634" t="str">
        <f t="shared" ca="1" si="649"/>
        <v/>
      </c>
      <c r="JG1634" t="str">
        <f t="shared" ca="1" si="650"/>
        <v/>
      </c>
      <c r="JH1634" t="str">
        <f t="shared" ca="1" si="651"/>
        <v/>
      </c>
      <c r="JI1634" t="str">
        <f t="shared" ca="1" si="652"/>
        <v/>
      </c>
    </row>
    <row r="1635" spans="264:269" x14ac:dyDescent="0.2">
      <c r="JD1635">
        <f t="shared" si="647"/>
        <v>0</v>
      </c>
      <c r="JE1635">
        <f t="shared" si="648"/>
        <v>0</v>
      </c>
      <c r="JF1635" t="str">
        <f t="shared" ca="1" si="649"/>
        <v/>
      </c>
      <c r="JG1635" t="str">
        <f t="shared" ca="1" si="650"/>
        <v/>
      </c>
      <c r="JH1635" t="str">
        <f t="shared" ca="1" si="651"/>
        <v/>
      </c>
      <c r="JI1635" t="str">
        <f t="shared" ca="1" si="652"/>
        <v/>
      </c>
    </row>
    <row r="1636" spans="264:269" x14ac:dyDescent="0.2">
      <c r="JD1636">
        <f t="shared" si="647"/>
        <v>0</v>
      </c>
      <c r="JE1636">
        <f t="shared" si="648"/>
        <v>0</v>
      </c>
      <c r="JF1636" t="str">
        <f t="shared" ca="1" si="649"/>
        <v/>
      </c>
      <c r="JG1636" t="str">
        <f t="shared" ca="1" si="650"/>
        <v/>
      </c>
      <c r="JH1636" t="str">
        <f t="shared" ca="1" si="651"/>
        <v/>
      </c>
      <c r="JI1636" t="str">
        <f t="shared" ca="1" si="652"/>
        <v/>
      </c>
    </row>
    <row r="1637" spans="264:269" x14ac:dyDescent="0.2">
      <c r="JD1637">
        <f t="shared" si="647"/>
        <v>0</v>
      </c>
      <c r="JE1637">
        <f t="shared" si="648"/>
        <v>0</v>
      </c>
      <c r="JF1637" t="str">
        <f t="shared" ca="1" si="649"/>
        <v/>
      </c>
      <c r="JG1637" t="str">
        <f t="shared" ca="1" si="650"/>
        <v/>
      </c>
      <c r="JH1637" t="str">
        <f t="shared" ca="1" si="651"/>
        <v/>
      </c>
      <c r="JI1637" t="str">
        <f t="shared" ca="1" si="652"/>
        <v/>
      </c>
    </row>
    <row r="1638" spans="264:269" x14ac:dyDescent="0.2">
      <c r="JD1638">
        <f t="shared" si="647"/>
        <v>0</v>
      </c>
      <c r="JE1638">
        <f t="shared" si="648"/>
        <v>0</v>
      </c>
      <c r="JF1638" t="str">
        <f t="shared" ca="1" si="649"/>
        <v/>
      </c>
      <c r="JG1638" t="str">
        <f t="shared" ca="1" si="650"/>
        <v/>
      </c>
      <c r="JH1638" t="str">
        <f t="shared" ca="1" si="651"/>
        <v/>
      </c>
      <c r="JI1638" t="str">
        <f t="shared" ca="1" si="652"/>
        <v/>
      </c>
    </row>
    <row r="1639" spans="264:269" x14ac:dyDescent="0.2">
      <c r="JD1639">
        <f t="shared" si="647"/>
        <v>0</v>
      </c>
      <c r="JE1639">
        <f t="shared" si="648"/>
        <v>0</v>
      </c>
      <c r="JF1639" t="str">
        <f t="shared" ca="1" si="649"/>
        <v/>
      </c>
      <c r="JG1639" t="str">
        <f t="shared" ca="1" si="650"/>
        <v/>
      </c>
      <c r="JH1639" t="str">
        <f t="shared" ca="1" si="651"/>
        <v/>
      </c>
      <c r="JI1639" t="str">
        <f t="shared" ca="1" si="652"/>
        <v/>
      </c>
    </row>
    <row r="1640" spans="264:269" x14ac:dyDescent="0.2">
      <c r="JD1640">
        <f t="shared" si="647"/>
        <v>0</v>
      </c>
      <c r="JE1640">
        <f t="shared" si="648"/>
        <v>0</v>
      </c>
      <c r="JF1640" t="str">
        <f t="shared" ca="1" si="649"/>
        <v/>
      </c>
      <c r="JG1640" t="str">
        <f t="shared" ca="1" si="650"/>
        <v/>
      </c>
      <c r="JH1640" t="str">
        <f t="shared" ca="1" si="651"/>
        <v/>
      </c>
      <c r="JI1640" t="str">
        <f t="shared" ca="1" si="652"/>
        <v/>
      </c>
    </row>
    <row r="1641" spans="264:269" x14ac:dyDescent="0.2">
      <c r="JD1641">
        <f t="shared" si="647"/>
        <v>0</v>
      </c>
      <c r="JE1641">
        <f t="shared" si="648"/>
        <v>0</v>
      </c>
      <c r="JF1641" t="str">
        <f t="shared" ca="1" si="649"/>
        <v/>
      </c>
      <c r="JG1641" t="str">
        <f t="shared" ca="1" si="650"/>
        <v/>
      </c>
      <c r="JH1641" t="str">
        <f t="shared" ca="1" si="651"/>
        <v/>
      </c>
      <c r="JI1641" t="str">
        <f t="shared" ca="1" si="652"/>
        <v/>
      </c>
    </row>
    <row r="1642" spans="264:269" x14ac:dyDescent="0.2">
      <c r="JD1642">
        <f t="shared" si="647"/>
        <v>0</v>
      </c>
      <c r="JE1642">
        <f t="shared" si="648"/>
        <v>0</v>
      </c>
      <c r="JF1642" t="str">
        <f t="shared" ca="1" si="649"/>
        <v/>
      </c>
      <c r="JG1642" t="str">
        <f t="shared" ca="1" si="650"/>
        <v/>
      </c>
      <c r="JH1642" t="str">
        <f t="shared" ca="1" si="651"/>
        <v/>
      </c>
      <c r="JI1642" t="str">
        <f t="shared" ca="1" si="652"/>
        <v/>
      </c>
    </row>
    <row r="1643" spans="264:269" x14ac:dyDescent="0.2">
      <c r="JD1643">
        <f t="shared" si="647"/>
        <v>0</v>
      </c>
      <c r="JE1643">
        <f t="shared" si="648"/>
        <v>0</v>
      </c>
      <c r="JF1643" t="str">
        <f t="shared" ca="1" si="649"/>
        <v/>
      </c>
      <c r="JG1643" t="str">
        <f t="shared" ca="1" si="650"/>
        <v/>
      </c>
      <c r="JH1643" t="str">
        <f t="shared" ca="1" si="651"/>
        <v/>
      </c>
      <c r="JI1643" t="str">
        <f t="shared" ca="1" si="652"/>
        <v/>
      </c>
    </row>
    <row r="1644" spans="264:269" x14ac:dyDescent="0.2">
      <c r="JD1644">
        <f t="shared" si="647"/>
        <v>0</v>
      </c>
      <c r="JE1644">
        <f t="shared" si="648"/>
        <v>0</v>
      </c>
      <c r="JF1644" t="str">
        <f t="shared" ca="1" si="649"/>
        <v/>
      </c>
      <c r="JG1644" t="str">
        <f t="shared" ca="1" si="650"/>
        <v/>
      </c>
      <c r="JH1644" t="str">
        <f t="shared" ca="1" si="651"/>
        <v/>
      </c>
      <c r="JI1644" t="str">
        <f t="shared" ca="1" si="652"/>
        <v/>
      </c>
    </row>
    <row r="1645" spans="264:269" x14ac:dyDescent="0.2">
      <c r="JD1645">
        <f t="shared" si="647"/>
        <v>0</v>
      </c>
      <c r="JE1645">
        <f t="shared" si="648"/>
        <v>0</v>
      </c>
      <c r="JF1645" t="str">
        <f t="shared" ca="1" si="649"/>
        <v/>
      </c>
      <c r="JG1645" t="str">
        <f t="shared" ca="1" si="650"/>
        <v/>
      </c>
      <c r="JH1645" t="str">
        <f t="shared" ca="1" si="651"/>
        <v/>
      </c>
      <c r="JI1645" t="str">
        <f t="shared" ca="1" si="652"/>
        <v/>
      </c>
    </row>
    <row r="1646" spans="264:269" x14ac:dyDescent="0.2">
      <c r="JD1646">
        <f t="shared" si="647"/>
        <v>0</v>
      </c>
      <c r="JE1646">
        <f t="shared" si="648"/>
        <v>0</v>
      </c>
      <c r="JF1646" t="str">
        <f t="shared" ca="1" si="649"/>
        <v/>
      </c>
      <c r="JG1646" t="str">
        <f t="shared" ca="1" si="650"/>
        <v/>
      </c>
      <c r="JH1646" t="str">
        <f t="shared" ca="1" si="651"/>
        <v/>
      </c>
      <c r="JI1646" t="str">
        <f t="shared" ca="1" si="652"/>
        <v/>
      </c>
    </row>
    <row r="1647" spans="264:269" x14ac:dyDescent="0.2">
      <c r="JD1647">
        <f t="shared" si="647"/>
        <v>0</v>
      </c>
      <c r="JE1647">
        <f t="shared" si="648"/>
        <v>0</v>
      </c>
      <c r="JF1647" t="str">
        <f t="shared" ca="1" si="649"/>
        <v/>
      </c>
      <c r="JG1647" t="str">
        <f t="shared" ca="1" si="650"/>
        <v/>
      </c>
      <c r="JH1647" t="str">
        <f t="shared" ca="1" si="651"/>
        <v/>
      </c>
      <c r="JI1647" t="str">
        <f t="shared" ca="1" si="652"/>
        <v/>
      </c>
    </row>
    <row r="1648" spans="264:269" x14ac:dyDescent="0.2">
      <c r="JD1648">
        <f t="shared" si="647"/>
        <v>0</v>
      </c>
      <c r="JE1648">
        <f t="shared" si="648"/>
        <v>0</v>
      </c>
      <c r="JF1648" t="str">
        <f t="shared" ca="1" si="649"/>
        <v/>
      </c>
      <c r="JG1648" t="str">
        <f t="shared" ca="1" si="650"/>
        <v/>
      </c>
      <c r="JH1648" t="str">
        <f t="shared" ca="1" si="651"/>
        <v/>
      </c>
      <c r="JI1648" t="str">
        <f t="shared" ca="1" si="652"/>
        <v/>
      </c>
    </row>
    <row r="1649" spans="264:269" x14ac:dyDescent="0.2">
      <c r="JD1649">
        <f t="shared" si="647"/>
        <v>0</v>
      </c>
      <c r="JE1649">
        <f t="shared" si="648"/>
        <v>0</v>
      </c>
      <c r="JF1649" t="str">
        <f t="shared" ca="1" si="649"/>
        <v/>
      </c>
      <c r="JG1649" t="str">
        <f t="shared" ca="1" si="650"/>
        <v/>
      </c>
      <c r="JH1649" t="str">
        <f t="shared" ca="1" si="651"/>
        <v/>
      </c>
      <c r="JI1649" t="str">
        <f t="shared" ca="1" si="652"/>
        <v/>
      </c>
    </row>
    <row r="1650" spans="264:269" x14ac:dyDescent="0.2">
      <c r="JD1650">
        <f t="shared" si="647"/>
        <v>0</v>
      </c>
      <c r="JE1650">
        <f t="shared" si="648"/>
        <v>0</v>
      </c>
      <c r="JF1650" t="str">
        <f t="shared" ca="1" si="649"/>
        <v/>
      </c>
      <c r="JG1650" t="str">
        <f t="shared" ca="1" si="650"/>
        <v/>
      </c>
      <c r="JH1650" t="str">
        <f t="shared" ca="1" si="651"/>
        <v/>
      </c>
      <c r="JI1650" t="str">
        <f t="shared" ca="1" si="652"/>
        <v/>
      </c>
    </row>
    <row r="1651" spans="264:269" x14ac:dyDescent="0.2">
      <c r="JD1651">
        <f t="shared" si="647"/>
        <v>0</v>
      </c>
      <c r="JE1651">
        <f t="shared" si="648"/>
        <v>0</v>
      </c>
      <c r="JF1651" t="str">
        <f t="shared" ca="1" si="649"/>
        <v/>
      </c>
      <c r="JG1651" t="str">
        <f t="shared" ca="1" si="650"/>
        <v/>
      </c>
      <c r="JH1651" t="str">
        <f t="shared" ca="1" si="651"/>
        <v/>
      </c>
      <c r="JI1651" t="str">
        <f t="shared" ca="1" si="652"/>
        <v/>
      </c>
    </row>
    <row r="1652" spans="264:269" x14ac:dyDescent="0.2">
      <c r="JD1652">
        <f t="shared" si="647"/>
        <v>0</v>
      </c>
      <c r="JE1652">
        <f t="shared" si="648"/>
        <v>0</v>
      </c>
      <c r="JF1652" t="str">
        <f t="shared" ca="1" si="649"/>
        <v/>
      </c>
      <c r="JG1652" t="str">
        <f t="shared" ca="1" si="650"/>
        <v/>
      </c>
      <c r="JH1652" t="str">
        <f t="shared" ca="1" si="651"/>
        <v/>
      </c>
      <c r="JI1652" t="str">
        <f t="shared" ca="1" si="652"/>
        <v/>
      </c>
    </row>
    <row r="1653" spans="264:269" x14ac:dyDescent="0.2">
      <c r="JD1653">
        <f t="shared" si="647"/>
        <v>0</v>
      </c>
      <c r="JE1653">
        <f t="shared" si="648"/>
        <v>0</v>
      </c>
      <c r="JF1653" t="str">
        <f t="shared" ca="1" si="649"/>
        <v/>
      </c>
      <c r="JG1653" t="str">
        <f t="shared" ca="1" si="650"/>
        <v/>
      </c>
      <c r="JH1653" t="str">
        <f t="shared" ca="1" si="651"/>
        <v/>
      </c>
      <c r="JI1653" t="str">
        <f t="shared" ca="1" si="652"/>
        <v/>
      </c>
    </row>
    <row r="1654" spans="264:269" x14ac:dyDescent="0.2">
      <c r="JD1654">
        <f t="shared" si="647"/>
        <v>0</v>
      </c>
      <c r="JE1654">
        <f t="shared" si="648"/>
        <v>0</v>
      </c>
      <c r="JF1654" t="str">
        <f t="shared" ca="1" si="649"/>
        <v/>
      </c>
      <c r="JG1654" t="str">
        <f t="shared" ca="1" si="650"/>
        <v/>
      </c>
      <c r="JH1654" t="str">
        <f t="shared" ca="1" si="651"/>
        <v/>
      </c>
      <c r="JI1654" t="str">
        <f t="shared" ca="1" si="652"/>
        <v/>
      </c>
    </row>
    <row r="1655" spans="264:269" x14ac:dyDescent="0.2">
      <c r="JD1655">
        <f t="shared" si="647"/>
        <v>0</v>
      </c>
      <c r="JE1655">
        <f t="shared" si="648"/>
        <v>0</v>
      </c>
      <c r="JF1655" t="str">
        <f t="shared" ca="1" si="649"/>
        <v/>
      </c>
      <c r="JG1655" t="str">
        <f t="shared" ca="1" si="650"/>
        <v/>
      </c>
      <c r="JH1655" t="str">
        <f t="shared" ca="1" si="651"/>
        <v/>
      </c>
      <c r="JI1655" t="str">
        <f t="shared" ca="1" si="652"/>
        <v/>
      </c>
    </row>
    <row r="1656" spans="264:269" x14ac:dyDescent="0.2">
      <c r="JD1656">
        <f t="shared" si="647"/>
        <v>0</v>
      </c>
      <c r="JE1656">
        <f t="shared" si="648"/>
        <v>0</v>
      </c>
      <c r="JF1656" t="str">
        <f t="shared" ca="1" si="649"/>
        <v/>
      </c>
      <c r="JG1656" t="str">
        <f t="shared" ca="1" si="650"/>
        <v/>
      </c>
      <c r="JH1656" t="str">
        <f t="shared" ca="1" si="651"/>
        <v/>
      </c>
      <c r="JI1656" t="str">
        <f t="shared" ca="1" si="652"/>
        <v/>
      </c>
    </row>
    <row r="1657" spans="264:269" x14ac:dyDescent="0.2">
      <c r="JD1657">
        <f t="shared" si="647"/>
        <v>0</v>
      </c>
      <c r="JE1657">
        <f t="shared" si="648"/>
        <v>0</v>
      </c>
      <c r="JF1657" t="str">
        <f t="shared" ca="1" si="649"/>
        <v/>
      </c>
      <c r="JG1657" t="str">
        <f t="shared" ca="1" si="650"/>
        <v/>
      </c>
      <c r="JH1657" t="str">
        <f t="shared" ca="1" si="651"/>
        <v/>
      </c>
      <c r="JI1657" t="str">
        <f t="shared" ca="1" si="652"/>
        <v/>
      </c>
    </row>
    <row r="1658" spans="264:269" x14ac:dyDescent="0.2">
      <c r="JD1658">
        <f t="shared" si="647"/>
        <v>0</v>
      </c>
      <c r="JE1658">
        <f t="shared" si="648"/>
        <v>0</v>
      </c>
      <c r="JF1658" t="str">
        <f t="shared" ca="1" si="649"/>
        <v/>
      </c>
      <c r="JG1658" t="str">
        <f t="shared" ca="1" si="650"/>
        <v/>
      </c>
      <c r="JH1658" t="str">
        <f t="shared" ca="1" si="651"/>
        <v/>
      </c>
      <c r="JI1658" t="str">
        <f t="shared" ca="1" si="652"/>
        <v/>
      </c>
    </row>
    <row r="1659" spans="264:269" x14ac:dyDescent="0.2">
      <c r="JD1659">
        <f t="shared" si="647"/>
        <v>0</v>
      </c>
      <c r="JE1659">
        <f t="shared" si="648"/>
        <v>0</v>
      </c>
      <c r="JF1659" t="str">
        <f t="shared" ca="1" si="649"/>
        <v/>
      </c>
      <c r="JG1659" t="str">
        <f t="shared" ca="1" si="650"/>
        <v/>
      </c>
      <c r="JH1659" t="str">
        <f t="shared" ca="1" si="651"/>
        <v/>
      </c>
      <c r="JI1659" t="str">
        <f t="shared" ca="1" si="652"/>
        <v/>
      </c>
    </row>
    <row r="1660" spans="264:269" x14ac:dyDescent="0.2">
      <c r="JD1660">
        <f t="shared" si="647"/>
        <v>0</v>
      </c>
      <c r="JE1660">
        <f t="shared" si="648"/>
        <v>0</v>
      </c>
      <c r="JF1660" t="str">
        <f t="shared" ca="1" si="649"/>
        <v/>
      </c>
      <c r="JG1660" t="str">
        <f t="shared" ca="1" si="650"/>
        <v/>
      </c>
      <c r="JH1660" t="str">
        <f t="shared" ca="1" si="651"/>
        <v/>
      </c>
      <c r="JI1660" t="str">
        <f t="shared" ca="1" si="652"/>
        <v/>
      </c>
    </row>
    <row r="1661" spans="264:269" x14ac:dyDescent="0.2">
      <c r="JD1661">
        <f t="shared" si="647"/>
        <v>0</v>
      </c>
      <c r="JE1661">
        <f t="shared" si="648"/>
        <v>0</v>
      </c>
      <c r="JF1661" t="str">
        <f t="shared" ca="1" si="649"/>
        <v/>
      </c>
      <c r="JG1661" t="str">
        <f t="shared" ca="1" si="650"/>
        <v/>
      </c>
      <c r="JH1661" t="str">
        <f t="shared" ca="1" si="651"/>
        <v/>
      </c>
      <c r="JI1661" t="str">
        <f t="shared" ca="1" si="652"/>
        <v/>
      </c>
    </row>
    <row r="1662" spans="264:269" x14ac:dyDescent="0.2">
      <c r="JD1662">
        <f t="shared" si="647"/>
        <v>0</v>
      </c>
      <c r="JE1662">
        <f t="shared" si="648"/>
        <v>0</v>
      </c>
      <c r="JF1662" t="str">
        <f t="shared" ca="1" si="649"/>
        <v/>
      </c>
      <c r="JG1662" t="str">
        <f t="shared" ca="1" si="650"/>
        <v/>
      </c>
      <c r="JH1662" t="str">
        <f t="shared" ca="1" si="651"/>
        <v/>
      </c>
      <c r="JI1662" t="str">
        <f t="shared" ca="1" si="652"/>
        <v/>
      </c>
    </row>
    <row r="1663" spans="264:269" x14ac:dyDescent="0.2">
      <c r="JD1663">
        <f t="shared" si="647"/>
        <v>0</v>
      </c>
      <c r="JE1663">
        <f t="shared" si="648"/>
        <v>0</v>
      </c>
      <c r="JF1663" t="str">
        <f t="shared" ca="1" si="649"/>
        <v/>
      </c>
      <c r="JG1663" t="str">
        <f t="shared" ca="1" si="650"/>
        <v/>
      </c>
      <c r="JH1663" t="str">
        <f t="shared" ca="1" si="651"/>
        <v/>
      </c>
      <c r="JI1663" t="str">
        <f t="shared" ca="1" si="652"/>
        <v/>
      </c>
    </row>
    <row r="1664" spans="264:269" x14ac:dyDescent="0.2">
      <c r="JD1664">
        <f t="shared" si="647"/>
        <v>0</v>
      </c>
      <c r="JE1664">
        <f t="shared" si="648"/>
        <v>0</v>
      </c>
      <c r="JF1664" t="str">
        <f t="shared" ca="1" si="649"/>
        <v/>
      </c>
      <c r="JG1664" t="str">
        <f t="shared" ca="1" si="650"/>
        <v/>
      </c>
      <c r="JH1664" t="str">
        <f t="shared" ca="1" si="651"/>
        <v/>
      </c>
      <c r="JI1664" t="str">
        <f t="shared" ca="1" si="652"/>
        <v/>
      </c>
    </row>
    <row r="1665" spans="264:269" x14ac:dyDescent="0.2">
      <c r="JD1665">
        <f t="shared" si="647"/>
        <v>0</v>
      </c>
      <c r="JE1665">
        <f t="shared" si="648"/>
        <v>0</v>
      </c>
      <c r="JF1665" t="str">
        <f t="shared" ca="1" si="649"/>
        <v/>
      </c>
      <c r="JG1665" t="str">
        <f t="shared" ca="1" si="650"/>
        <v/>
      </c>
      <c r="JH1665" t="str">
        <f t="shared" ca="1" si="651"/>
        <v/>
      </c>
      <c r="JI1665" t="str">
        <f t="shared" ca="1" si="652"/>
        <v/>
      </c>
    </row>
    <row r="1666" spans="264:269" x14ac:dyDescent="0.2">
      <c r="JD1666">
        <f t="shared" si="647"/>
        <v>0</v>
      </c>
      <c r="JE1666">
        <f t="shared" si="648"/>
        <v>0</v>
      </c>
      <c r="JF1666" t="str">
        <f t="shared" ca="1" si="649"/>
        <v/>
      </c>
      <c r="JG1666" t="str">
        <f t="shared" ca="1" si="650"/>
        <v/>
      </c>
      <c r="JH1666" t="str">
        <f t="shared" ca="1" si="651"/>
        <v/>
      </c>
      <c r="JI1666" t="str">
        <f t="shared" ca="1" si="652"/>
        <v/>
      </c>
    </row>
    <row r="1667" spans="264:269" x14ac:dyDescent="0.2">
      <c r="JD1667">
        <f t="shared" si="647"/>
        <v>0</v>
      </c>
      <c r="JE1667">
        <f t="shared" si="648"/>
        <v>0</v>
      </c>
      <c r="JF1667" t="str">
        <f t="shared" ca="1" si="649"/>
        <v/>
      </c>
      <c r="JG1667" t="str">
        <f t="shared" ca="1" si="650"/>
        <v/>
      </c>
      <c r="JH1667" t="str">
        <f t="shared" ca="1" si="651"/>
        <v/>
      </c>
      <c r="JI1667" t="str">
        <f t="shared" ca="1" si="652"/>
        <v/>
      </c>
    </row>
    <row r="1668" spans="264:269" x14ac:dyDescent="0.2">
      <c r="JD1668">
        <f t="shared" si="647"/>
        <v>0</v>
      </c>
      <c r="JE1668">
        <f t="shared" si="648"/>
        <v>0</v>
      </c>
      <c r="JF1668" t="str">
        <f t="shared" ca="1" si="649"/>
        <v/>
      </c>
      <c r="JG1668" t="str">
        <f t="shared" ca="1" si="650"/>
        <v/>
      </c>
      <c r="JH1668" t="str">
        <f t="shared" ca="1" si="651"/>
        <v/>
      </c>
      <c r="JI1668" t="str">
        <f t="shared" ca="1" si="652"/>
        <v/>
      </c>
    </row>
    <row r="1669" spans="264:269" x14ac:dyDescent="0.2">
      <c r="JD1669">
        <f t="shared" si="647"/>
        <v>0</v>
      </c>
      <c r="JE1669">
        <f t="shared" si="648"/>
        <v>0</v>
      </c>
      <c r="JF1669" t="str">
        <f t="shared" ca="1" si="649"/>
        <v/>
      </c>
      <c r="JG1669" t="str">
        <f t="shared" ca="1" si="650"/>
        <v/>
      </c>
      <c r="JH1669" t="str">
        <f t="shared" ca="1" si="651"/>
        <v/>
      </c>
      <c r="JI1669" t="str">
        <f t="shared" ca="1" si="652"/>
        <v/>
      </c>
    </row>
    <row r="1670" spans="264:269" x14ac:dyDescent="0.2">
      <c r="JD1670">
        <f t="shared" si="647"/>
        <v>0</v>
      </c>
      <c r="JE1670">
        <f t="shared" si="648"/>
        <v>0</v>
      </c>
      <c r="JF1670" t="str">
        <f t="shared" ca="1" si="649"/>
        <v/>
      </c>
      <c r="JG1670" t="str">
        <f t="shared" ca="1" si="650"/>
        <v/>
      </c>
      <c r="JH1670" t="str">
        <f t="shared" ca="1" si="651"/>
        <v/>
      </c>
      <c r="JI1670" t="str">
        <f t="shared" ca="1" si="652"/>
        <v/>
      </c>
    </row>
    <row r="1671" spans="264:269" x14ac:dyDescent="0.2">
      <c r="JD1671">
        <f t="shared" si="647"/>
        <v>0</v>
      </c>
      <c r="JE1671">
        <f t="shared" si="648"/>
        <v>0</v>
      </c>
      <c r="JF1671" t="str">
        <f t="shared" ca="1" si="649"/>
        <v/>
      </c>
      <c r="JG1671" t="str">
        <f t="shared" ca="1" si="650"/>
        <v/>
      </c>
      <c r="JH1671" t="str">
        <f t="shared" ca="1" si="651"/>
        <v/>
      </c>
      <c r="JI1671" t="str">
        <f t="shared" ca="1" si="652"/>
        <v/>
      </c>
    </row>
    <row r="1672" spans="264:269" x14ac:dyDescent="0.2">
      <c r="JD1672">
        <f t="shared" si="647"/>
        <v>0</v>
      </c>
      <c r="JE1672">
        <f t="shared" si="648"/>
        <v>0</v>
      </c>
      <c r="JF1672" t="str">
        <f t="shared" ca="1" si="649"/>
        <v/>
      </c>
      <c r="JG1672" t="str">
        <f t="shared" ca="1" si="650"/>
        <v/>
      </c>
      <c r="JH1672" t="str">
        <f t="shared" ca="1" si="651"/>
        <v/>
      </c>
      <c r="JI1672" t="str">
        <f t="shared" ca="1" si="652"/>
        <v/>
      </c>
    </row>
    <row r="1673" spans="264:269" x14ac:dyDescent="0.2">
      <c r="JD1673">
        <f t="shared" si="647"/>
        <v>0</v>
      </c>
      <c r="JE1673">
        <f t="shared" si="648"/>
        <v>0</v>
      </c>
      <c r="JF1673" t="str">
        <f t="shared" ca="1" si="649"/>
        <v/>
      </c>
      <c r="JG1673" t="str">
        <f t="shared" ca="1" si="650"/>
        <v/>
      </c>
      <c r="JH1673" t="str">
        <f t="shared" ca="1" si="651"/>
        <v/>
      </c>
      <c r="JI1673" t="str">
        <f t="shared" ca="1" si="652"/>
        <v/>
      </c>
    </row>
    <row r="1674" spans="264:269" x14ac:dyDescent="0.2">
      <c r="JD1674">
        <f t="shared" si="647"/>
        <v>0</v>
      </c>
      <c r="JE1674">
        <f t="shared" si="648"/>
        <v>0</v>
      </c>
      <c r="JF1674" t="str">
        <f t="shared" ca="1" si="649"/>
        <v/>
      </c>
      <c r="JG1674" t="str">
        <f t="shared" ca="1" si="650"/>
        <v/>
      </c>
      <c r="JH1674" t="str">
        <f t="shared" ca="1" si="651"/>
        <v/>
      </c>
      <c r="JI1674" t="str">
        <f t="shared" ca="1" si="652"/>
        <v/>
      </c>
    </row>
    <row r="1675" spans="264:269" x14ac:dyDescent="0.2">
      <c r="JD1675">
        <f t="shared" si="647"/>
        <v>0</v>
      </c>
      <c r="JE1675">
        <f t="shared" si="648"/>
        <v>0</v>
      </c>
      <c r="JF1675" t="str">
        <f t="shared" ca="1" si="649"/>
        <v/>
      </c>
      <c r="JG1675" t="str">
        <f t="shared" ca="1" si="650"/>
        <v/>
      </c>
      <c r="JH1675" t="str">
        <f t="shared" ca="1" si="651"/>
        <v/>
      </c>
      <c r="JI1675" t="str">
        <f t="shared" ca="1" si="652"/>
        <v/>
      </c>
    </row>
    <row r="1676" spans="264:269" x14ac:dyDescent="0.2">
      <c r="JD1676">
        <f t="shared" si="647"/>
        <v>0</v>
      </c>
      <c r="JE1676">
        <f t="shared" si="648"/>
        <v>0</v>
      </c>
      <c r="JF1676" t="str">
        <f t="shared" ca="1" si="649"/>
        <v/>
      </c>
      <c r="JG1676" t="str">
        <f t="shared" ca="1" si="650"/>
        <v/>
      </c>
      <c r="JH1676" t="str">
        <f t="shared" ca="1" si="651"/>
        <v/>
      </c>
      <c r="JI1676" t="str">
        <f t="shared" ca="1" si="652"/>
        <v/>
      </c>
    </row>
    <row r="1677" spans="264:269" x14ac:dyDescent="0.2">
      <c r="JD1677">
        <f t="shared" si="647"/>
        <v>0</v>
      </c>
      <c r="JE1677">
        <f t="shared" si="648"/>
        <v>0</v>
      </c>
      <c r="JF1677" t="str">
        <f t="shared" ca="1" si="649"/>
        <v/>
      </c>
      <c r="JG1677" t="str">
        <f t="shared" ca="1" si="650"/>
        <v/>
      </c>
      <c r="JH1677" t="str">
        <f t="shared" ca="1" si="651"/>
        <v/>
      </c>
      <c r="JI1677" t="str">
        <f t="shared" ca="1" si="652"/>
        <v/>
      </c>
    </row>
    <row r="1678" spans="264:269" x14ac:dyDescent="0.2">
      <c r="JD1678">
        <f t="shared" si="647"/>
        <v>0</v>
      </c>
      <c r="JE1678">
        <f t="shared" si="648"/>
        <v>0</v>
      </c>
      <c r="JF1678" t="str">
        <f t="shared" ca="1" si="649"/>
        <v/>
      </c>
      <c r="JG1678" t="str">
        <f t="shared" ca="1" si="650"/>
        <v/>
      </c>
      <c r="JH1678" t="str">
        <f t="shared" ca="1" si="651"/>
        <v/>
      </c>
      <c r="JI1678" t="str">
        <f t="shared" ca="1" si="652"/>
        <v/>
      </c>
    </row>
    <row r="1679" spans="264:269" x14ac:dyDescent="0.2">
      <c r="JD1679">
        <f t="shared" si="647"/>
        <v>0</v>
      </c>
      <c r="JE1679">
        <f t="shared" si="648"/>
        <v>0</v>
      </c>
      <c r="JF1679" t="str">
        <f t="shared" ca="1" si="649"/>
        <v/>
      </c>
      <c r="JG1679" t="str">
        <f t="shared" ca="1" si="650"/>
        <v/>
      </c>
      <c r="JH1679" t="str">
        <f t="shared" ca="1" si="651"/>
        <v/>
      </c>
      <c r="JI1679" t="str">
        <f t="shared" ca="1" si="652"/>
        <v/>
      </c>
    </row>
    <row r="1680" spans="264:269" x14ac:dyDescent="0.2">
      <c r="JD1680">
        <f t="shared" si="647"/>
        <v>0</v>
      </c>
      <c r="JE1680">
        <f t="shared" si="648"/>
        <v>0</v>
      </c>
      <c r="JF1680" t="str">
        <f t="shared" ca="1" si="649"/>
        <v/>
      </c>
      <c r="JG1680" t="str">
        <f t="shared" ca="1" si="650"/>
        <v/>
      </c>
      <c r="JH1680" t="str">
        <f t="shared" ca="1" si="651"/>
        <v/>
      </c>
      <c r="JI1680" t="str">
        <f t="shared" ca="1" si="652"/>
        <v/>
      </c>
    </row>
    <row r="1681" spans="264:269" x14ac:dyDescent="0.2">
      <c r="JD1681">
        <f t="shared" si="647"/>
        <v>0</v>
      </c>
      <c r="JE1681">
        <f t="shared" si="648"/>
        <v>0</v>
      </c>
      <c r="JF1681" t="str">
        <f t="shared" ca="1" si="649"/>
        <v/>
      </c>
      <c r="JG1681" t="str">
        <f t="shared" ca="1" si="650"/>
        <v/>
      </c>
      <c r="JH1681" t="str">
        <f t="shared" ca="1" si="651"/>
        <v/>
      </c>
      <c r="JI1681" t="str">
        <f t="shared" ca="1" si="652"/>
        <v/>
      </c>
    </row>
    <row r="1682" spans="264:269" x14ac:dyDescent="0.2">
      <c r="JD1682">
        <f t="shared" si="647"/>
        <v>0</v>
      </c>
      <c r="JE1682">
        <f t="shared" si="648"/>
        <v>0</v>
      </c>
      <c r="JF1682" t="str">
        <f t="shared" ca="1" si="649"/>
        <v/>
      </c>
      <c r="JG1682" t="str">
        <f t="shared" ca="1" si="650"/>
        <v/>
      </c>
      <c r="JH1682" t="str">
        <f t="shared" ca="1" si="651"/>
        <v/>
      </c>
      <c r="JI1682" t="str">
        <f t="shared" ca="1" si="652"/>
        <v/>
      </c>
    </row>
    <row r="1683" spans="264:269" x14ac:dyDescent="0.2">
      <c r="JD1683">
        <f t="shared" si="647"/>
        <v>0</v>
      </c>
      <c r="JE1683">
        <f t="shared" si="648"/>
        <v>0</v>
      </c>
      <c r="JF1683" t="str">
        <f t="shared" ca="1" si="649"/>
        <v/>
      </c>
      <c r="JG1683" t="str">
        <f t="shared" ca="1" si="650"/>
        <v/>
      </c>
      <c r="JH1683" t="str">
        <f t="shared" ca="1" si="651"/>
        <v/>
      </c>
      <c r="JI1683" t="str">
        <f t="shared" ca="1" si="652"/>
        <v/>
      </c>
    </row>
    <row r="1684" spans="264:269" x14ac:dyDescent="0.2">
      <c r="JD1684">
        <f t="shared" si="647"/>
        <v>0</v>
      </c>
      <c r="JE1684">
        <f t="shared" si="648"/>
        <v>0</v>
      </c>
      <c r="JF1684" t="str">
        <f t="shared" ca="1" si="649"/>
        <v/>
      </c>
      <c r="JG1684" t="str">
        <f t="shared" ca="1" si="650"/>
        <v/>
      </c>
      <c r="JH1684" t="str">
        <f t="shared" ca="1" si="651"/>
        <v/>
      </c>
      <c r="JI1684" t="str">
        <f t="shared" ca="1" si="652"/>
        <v/>
      </c>
    </row>
    <row r="1685" spans="264:269" x14ac:dyDescent="0.2">
      <c r="JD1685">
        <f t="shared" si="647"/>
        <v>0</v>
      </c>
      <c r="JE1685">
        <f t="shared" si="648"/>
        <v>0</v>
      </c>
      <c r="JF1685" t="str">
        <f t="shared" ca="1" si="649"/>
        <v/>
      </c>
      <c r="JG1685" t="str">
        <f t="shared" ca="1" si="650"/>
        <v/>
      </c>
      <c r="JH1685" t="str">
        <f t="shared" ca="1" si="651"/>
        <v/>
      </c>
      <c r="JI1685" t="str">
        <f t="shared" ca="1" si="652"/>
        <v/>
      </c>
    </row>
    <row r="1686" spans="264:269" x14ac:dyDescent="0.2">
      <c r="JD1686">
        <f t="shared" si="647"/>
        <v>0</v>
      </c>
      <c r="JE1686">
        <f t="shared" si="648"/>
        <v>0</v>
      </c>
      <c r="JF1686" t="str">
        <f t="shared" ca="1" si="649"/>
        <v/>
      </c>
      <c r="JG1686" t="str">
        <f t="shared" ca="1" si="650"/>
        <v/>
      </c>
      <c r="JH1686" t="str">
        <f t="shared" ca="1" si="651"/>
        <v/>
      </c>
      <c r="JI1686" t="str">
        <f t="shared" ca="1" si="652"/>
        <v/>
      </c>
    </row>
    <row r="1687" spans="264:269" x14ac:dyDescent="0.2">
      <c r="JD1687">
        <f t="shared" si="647"/>
        <v>0</v>
      </c>
      <c r="JE1687">
        <f t="shared" si="648"/>
        <v>0</v>
      </c>
      <c r="JF1687" t="str">
        <f t="shared" ca="1" si="649"/>
        <v/>
      </c>
      <c r="JG1687" t="str">
        <f t="shared" ca="1" si="650"/>
        <v/>
      </c>
      <c r="JH1687" t="str">
        <f t="shared" ca="1" si="651"/>
        <v/>
      </c>
      <c r="JI1687" t="str">
        <f t="shared" ca="1" si="652"/>
        <v/>
      </c>
    </row>
    <row r="1688" spans="264:269" x14ac:dyDescent="0.2">
      <c r="JD1688">
        <f t="shared" si="647"/>
        <v>0</v>
      </c>
      <c r="JE1688">
        <f t="shared" si="648"/>
        <v>0</v>
      </c>
      <c r="JF1688" t="str">
        <f t="shared" ca="1" si="649"/>
        <v/>
      </c>
      <c r="JG1688" t="str">
        <f t="shared" ca="1" si="650"/>
        <v/>
      </c>
      <c r="JH1688" t="str">
        <f t="shared" ca="1" si="651"/>
        <v/>
      </c>
      <c r="JI1688" t="str">
        <f t="shared" ca="1" si="652"/>
        <v/>
      </c>
    </row>
    <row r="1689" spans="264:269" x14ac:dyDescent="0.2">
      <c r="JD1689">
        <f t="shared" si="647"/>
        <v>0</v>
      </c>
      <c r="JE1689">
        <f t="shared" si="648"/>
        <v>0</v>
      </c>
      <c r="JF1689" t="str">
        <f t="shared" ca="1" si="649"/>
        <v/>
      </c>
      <c r="JG1689" t="str">
        <f t="shared" ca="1" si="650"/>
        <v/>
      </c>
      <c r="JH1689" t="str">
        <f t="shared" ca="1" si="651"/>
        <v/>
      </c>
      <c r="JI1689" t="str">
        <f t="shared" ca="1" si="652"/>
        <v/>
      </c>
    </row>
    <row r="1690" spans="264:269" x14ac:dyDescent="0.2">
      <c r="JD1690">
        <f t="shared" si="647"/>
        <v>0</v>
      </c>
      <c r="JE1690">
        <f t="shared" si="648"/>
        <v>0</v>
      </c>
      <c r="JF1690" t="str">
        <f t="shared" ca="1" si="649"/>
        <v/>
      </c>
      <c r="JG1690" t="str">
        <f t="shared" ca="1" si="650"/>
        <v/>
      </c>
      <c r="JH1690" t="str">
        <f t="shared" ca="1" si="651"/>
        <v/>
      </c>
      <c r="JI1690" t="str">
        <f t="shared" ca="1" si="652"/>
        <v/>
      </c>
    </row>
    <row r="1691" spans="264:269" x14ac:dyDescent="0.2">
      <c r="JD1691">
        <f t="shared" si="647"/>
        <v>0</v>
      </c>
      <c r="JE1691">
        <f t="shared" si="648"/>
        <v>0</v>
      </c>
      <c r="JF1691" t="str">
        <f t="shared" ca="1" si="649"/>
        <v/>
      </c>
      <c r="JG1691" t="str">
        <f t="shared" ca="1" si="650"/>
        <v/>
      </c>
      <c r="JH1691" t="str">
        <f t="shared" ca="1" si="651"/>
        <v/>
      </c>
      <c r="JI1691" t="str">
        <f t="shared" ca="1" si="652"/>
        <v/>
      </c>
    </row>
    <row r="1692" spans="264:269" x14ac:dyDescent="0.2">
      <c r="JD1692">
        <f t="shared" ref="JD1692:JD1755" si="653">IF(JD1691&lt;&gt;0,JD1691-1,0)</f>
        <v>0</v>
      </c>
      <c r="JE1692">
        <f t="shared" ref="JE1692:JE1755" si="654">IF(JD1692&lt;&gt;0,JE1691+1,0)</f>
        <v>0</v>
      </c>
      <c r="JF1692" t="str">
        <f t="shared" ref="JF1692:JF1755" ca="1" si="655">IF(ScenarioType&lt;&gt;"ALL",IF(ISERROR(IF(INDIRECT("SCENARIOMETA!B"&amp;JE1692)=ScenarioType,INDIRECT("SCENARIOMETA!A"&amp;JE1692)," ")),"",IF(INDIRECT("SCENARIOMETA!B"&amp;JE1692)=ScenarioType,INDIRECT("SCENARIOMETA!A"&amp;JE1692)," ")),IF(JD1692&lt;&gt;0,INDIRECT("SCENARIOMETA!A"&amp;JE1692),""))</f>
        <v/>
      </c>
      <c r="JG1692" t="str">
        <f t="shared" ref="JG1692:JG1755" ca="1" si="656">IF(ScenarioType&lt;&gt;"ALL",IF(ISERROR(IF(INDIRECT("SCENARIOMETA!B"&amp;JE1692)=ScenarioType,INDIRECT("SCENARIOMETA!B"&amp;JE1692)," ")),"",IF(INDIRECT("SCENARIOMETA!B"&amp;JE1692)=ScenarioType,INDIRECT("SCENARIOMETA!B"&amp;JE1692)," ")),IF(JD1692&lt;&gt;0,INDIRECT("SCENARIOMETA!B"&amp;JE1692),""))</f>
        <v/>
      </c>
      <c r="JH1692" t="str">
        <f t="shared" ref="JH1692:JH1755" ca="1" si="657">IF(ScenarioType&lt;&gt;"ALL",IF(ISERROR(IF(INDIRECT("SCENARIOMETA!B"&amp;JE1692)=ScenarioType,INDIRECT("SCENARIOMETA!H"&amp;JE1692)," ")),"",IF(INDIRECT("SCENARIOMETA!B"&amp;JE1692)=ScenarioType,INDIRECT("SCENARIOMETA!H"&amp;JE1692)," ")+14),IF(JD1692&lt;&gt;0,INDIRECT("SCENARIOMETA!H"&amp;JE1692)+14,""))</f>
        <v/>
      </c>
      <c r="JI1692" t="str">
        <f t="shared" ref="JI1692:JI1755" ca="1" si="658">IF(ScenarioType&lt;&gt;"ALL",IF(ISERROR(IF(INDIRECT("SCENARIOMETA!B"&amp;JE1692)=ScenarioType,INDIRECT("SCENARIOMETA!E"&amp;JE1692)," ")),"",IF(INDIRECT("SCENARIOMETA!B"&amp;JE1692)=ScenarioType,INDIRECT("SCENARIOMETA!E"&amp;JE1692)," ")+14),IF(JD1692&lt;&gt;0,INDIRECT("SCENARIOMETA!E"&amp;JE1692)+14,""))</f>
        <v/>
      </c>
    </row>
    <row r="1693" spans="264:269" x14ac:dyDescent="0.2">
      <c r="JD1693">
        <f t="shared" si="653"/>
        <v>0</v>
      </c>
      <c r="JE1693">
        <f t="shared" si="654"/>
        <v>0</v>
      </c>
      <c r="JF1693" t="str">
        <f t="shared" ca="1" si="655"/>
        <v/>
      </c>
      <c r="JG1693" t="str">
        <f t="shared" ca="1" si="656"/>
        <v/>
      </c>
      <c r="JH1693" t="str">
        <f t="shared" ca="1" si="657"/>
        <v/>
      </c>
      <c r="JI1693" t="str">
        <f t="shared" ca="1" si="658"/>
        <v/>
      </c>
    </row>
    <row r="1694" spans="264:269" x14ac:dyDescent="0.2">
      <c r="JD1694">
        <f t="shared" si="653"/>
        <v>0</v>
      </c>
      <c r="JE1694">
        <f t="shared" si="654"/>
        <v>0</v>
      </c>
      <c r="JF1694" t="str">
        <f t="shared" ca="1" si="655"/>
        <v/>
      </c>
      <c r="JG1694" t="str">
        <f t="shared" ca="1" si="656"/>
        <v/>
      </c>
      <c r="JH1694" t="str">
        <f t="shared" ca="1" si="657"/>
        <v/>
      </c>
      <c r="JI1694" t="str">
        <f t="shared" ca="1" si="658"/>
        <v/>
      </c>
    </row>
    <row r="1695" spans="264:269" x14ac:dyDescent="0.2">
      <c r="JD1695">
        <f t="shared" si="653"/>
        <v>0</v>
      </c>
      <c r="JE1695">
        <f t="shared" si="654"/>
        <v>0</v>
      </c>
      <c r="JF1695" t="str">
        <f t="shared" ca="1" si="655"/>
        <v/>
      </c>
      <c r="JG1695" t="str">
        <f t="shared" ca="1" si="656"/>
        <v/>
      </c>
      <c r="JH1695" t="str">
        <f t="shared" ca="1" si="657"/>
        <v/>
      </c>
      <c r="JI1695" t="str">
        <f t="shared" ca="1" si="658"/>
        <v/>
      </c>
    </row>
    <row r="1696" spans="264:269" x14ac:dyDescent="0.2">
      <c r="JD1696">
        <f t="shared" si="653"/>
        <v>0</v>
      </c>
      <c r="JE1696">
        <f t="shared" si="654"/>
        <v>0</v>
      </c>
      <c r="JF1696" t="str">
        <f t="shared" ca="1" si="655"/>
        <v/>
      </c>
      <c r="JG1696" t="str">
        <f t="shared" ca="1" si="656"/>
        <v/>
      </c>
      <c r="JH1696" t="str">
        <f t="shared" ca="1" si="657"/>
        <v/>
      </c>
      <c r="JI1696" t="str">
        <f t="shared" ca="1" si="658"/>
        <v/>
      </c>
    </row>
    <row r="1697" spans="264:269" x14ac:dyDescent="0.2">
      <c r="JD1697">
        <f t="shared" si="653"/>
        <v>0</v>
      </c>
      <c r="JE1697">
        <f t="shared" si="654"/>
        <v>0</v>
      </c>
      <c r="JF1697" t="str">
        <f t="shared" ca="1" si="655"/>
        <v/>
      </c>
      <c r="JG1697" t="str">
        <f t="shared" ca="1" si="656"/>
        <v/>
      </c>
      <c r="JH1697" t="str">
        <f t="shared" ca="1" si="657"/>
        <v/>
      </c>
      <c r="JI1697" t="str">
        <f t="shared" ca="1" si="658"/>
        <v/>
      </c>
    </row>
    <row r="1698" spans="264:269" x14ac:dyDescent="0.2">
      <c r="JD1698">
        <f t="shared" si="653"/>
        <v>0</v>
      </c>
      <c r="JE1698">
        <f t="shared" si="654"/>
        <v>0</v>
      </c>
      <c r="JF1698" t="str">
        <f t="shared" ca="1" si="655"/>
        <v/>
      </c>
      <c r="JG1698" t="str">
        <f t="shared" ca="1" si="656"/>
        <v/>
      </c>
      <c r="JH1698" t="str">
        <f t="shared" ca="1" si="657"/>
        <v/>
      </c>
      <c r="JI1698" t="str">
        <f t="shared" ca="1" si="658"/>
        <v/>
      </c>
    </row>
    <row r="1699" spans="264:269" x14ac:dyDescent="0.2">
      <c r="JD1699">
        <f t="shared" si="653"/>
        <v>0</v>
      </c>
      <c r="JE1699">
        <f t="shared" si="654"/>
        <v>0</v>
      </c>
      <c r="JF1699" t="str">
        <f t="shared" ca="1" si="655"/>
        <v/>
      </c>
      <c r="JG1699" t="str">
        <f t="shared" ca="1" si="656"/>
        <v/>
      </c>
      <c r="JH1699" t="str">
        <f t="shared" ca="1" si="657"/>
        <v/>
      </c>
      <c r="JI1699" t="str">
        <f t="shared" ca="1" si="658"/>
        <v/>
      </c>
    </row>
    <row r="1700" spans="264:269" x14ac:dyDescent="0.2">
      <c r="JD1700">
        <f t="shared" si="653"/>
        <v>0</v>
      </c>
      <c r="JE1700">
        <f t="shared" si="654"/>
        <v>0</v>
      </c>
      <c r="JF1700" t="str">
        <f t="shared" ca="1" si="655"/>
        <v/>
      </c>
      <c r="JG1700" t="str">
        <f t="shared" ca="1" si="656"/>
        <v/>
      </c>
      <c r="JH1700" t="str">
        <f t="shared" ca="1" si="657"/>
        <v/>
      </c>
      <c r="JI1700" t="str">
        <f t="shared" ca="1" si="658"/>
        <v/>
      </c>
    </row>
    <row r="1701" spans="264:269" x14ac:dyDescent="0.2">
      <c r="JD1701">
        <f t="shared" si="653"/>
        <v>0</v>
      </c>
      <c r="JE1701">
        <f t="shared" si="654"/>
        <v>0</v>
      </c>
      <c r="JF1701" t="str">
        <f t="shared" ca="1" si="655"/>
        <v/>
      </c>
      <c r="JG1701" t="str">
        <f t="shared" ca="1" si="656"/>
        <v/>
      </c>
      <c r="JH1701" t="str">
        <f t="shared" ca="1" si="657"/>
        <v/>
      </c>
      <c r="JI1701" t="str">
        <f t="shared" ca="1" si="658"/>
        <v/>
      </c>
    </row>
    <row r="1702" spans="264:269" x14ac:dyDescent="0.2">
      <c r="JD1702">
        <f t="shared" si="653"/>
        <v>0</v>
      </c>
      <c r="JE1702">
        <f t="shared" si="654"/>
        <v>0</v>
      </c>
      <c r="JF1702" t="str">
        <f t="shared" ca="1" si="655"/>
        <v/>
      </c>
      <c r="JG1702" t="str">
        <f t="shared" ca="1" si="656"/>
        <v/>
      </c>
      <c r="JH1702" t="str">
        <f t="shared" ca="1" si="657"/>
        <v/>
      </c>
      <c r="JI1702" t="str">
        <f t="shared" ca="1" si="658"/>
        <v/>
      </c>
    </row>
    <row r="1703" spans="264:269" x14ac:dyDescent="0.2">
      <c r="JD1703">
        <f t="shared" si="653"/>
        <v>0</v>
      </c>
      <c r="JE1703">
        <f t="shared" si="654"/>
        <v>0</v>
      </c>
      <c r="JF1703" t="str">
        <f t="shared" ca="1" si="655"/>
        <v/>
      </c>
      <c r="JG1703" t="str">
        <f t="shared" ca="1" si="656"/>
        <v/>
      </c>
      <c r="JH1703" t="str">
        <f t="shared" ca="1" si="657"/>
        <v/>
      </c>
      <c r="JI1703" t="str">
        <f t="shared" ca="1" si="658"/>
        <v/>
      </c>
    </row>
    <row r="1704" spans="264:269" x14ac:dyDescent="0.2">
      <c r="JD1704">
        <f t="shared" si="653"/>
        <v>0</v>
      </c>
      <c r="JE1704">
        <f t="shared" si="654"/>
        <v>0</v>
      </c>
      <c r="JF1704" t="str">
        <f t="shared" ca="1" si="655"/>
        <v/>
      </c>
      <c r="JG1704" t="str">
        <f t="shared" ca="1" si="656"/>
        <v/>
      </c>
      <c r="JH1704" t="str">
        <f t="shared" ca="1" si="657"/>
        <v/>
      </c>
      <c r="JI1704" t="str">
        <f t="shared" ca="1" si="658"/>
        <v/>
      </c>
    </row>
    <row r="1705" spans="264:269" x14ac:dyDescent="0.2">
      <c r="JD1705">
        <f t="shared" si="653"/>
        <v>0</v>
      </c>
      <c r="JE1705">
        <f t="shared" si="654"/>
        <v>0</v>
      </c>
      <c r="JF1705" t="str">
        <f t="shared" ca="1" si="655"/>
        <v/>
      </c>
      <c r="JG1705" t="str">
        <f t="shared" ca="1" si="656"/>
        <v/>
      </c>
      <c r="JH1705" t="str">
        <f t="shared" ca="1" si="657"/>
        <v/>
      </c>
      <c r="JI1705" t="str">
        <f t="shared" ca="1" si="658"/>
        <v/>
      </c>
    </row>
    <row r="1706" spans="264:269" x14ac:dyDescent="0.2">
      <c r="JD1706">
        <f t="shared" si="653"/>
        <v>0</v>
      </c>
      <c r="JE1706">
        <f t="shared" si="654"/>
        <v>0</v>
      </c>
      <c r="JF1706" t="str">
        <f t="shared" ca="1" si="655"/>
        <v/>
      </c>
      <c r="JG1706" t="str">
        <f t="shared" ca="1" si="656"/>
        <v/>
      </c>
      <c r="JH1706" t="str">
        <f t="shared" ca="1" si="657"/>
        <v/>
      </c>
      <c r="JI1706" t="str">
        <f t="shared" ca="1" si="658"/>
        <v/>
      </c>
    </row>
    <row r="1707" spans="264:269" x14ac:dyDescent="0.2">
      <c r="JD1707">
        <f t="shared" si="653"/>
        <v>0</v>
      </c>
      <c r="JE1707">
        <f t="shared" si="654"/>
        <v>0</v>
      </c>
      <c r="JF1707" t="str">
        <f t="shared" ca="1" si="655"/>
        <v/>
      </c>
      <c r="JG1707" t="str">
        <f t="shared" ca="1" si="656"/>
        <v/>
      </c>
      <c r="JH1707" t="str">
        <f t="shared" ca="1" si="657"/>
        <v/>
      </c>
      <c r="JI1707" t="str">
        <f t="shared" ca="1" si="658"/>
        <v/>
      </c>
    </row>
    <row r="1708" spans="264:269" x14ac:dyDescent="0.2">
      <c r="JD1708">
        <f t="shared" si="653"/>
        <v>0</v>
      </c>
      <c r="JE1708">
        <f t="shared" si="654"/>
        <v>0</v>
      </c>
      <c r="JF1708" t="str">
        <f t="shared" ca="1" si="655"/>
        <v/>
      </c>
      <c r="JG1708" t="str">
        <f t="shared" ca="1" si="656"/>
        <v/>
      </c>
      <c r="JH1708" t="str">
        <f t="shared" ca="1" si="657"/>
        <v/>
      </c>
      <c r="JI1708" t="str">
        <f t="shared" ca="1" si="658"/>
        <v/>
      </c>
    </row>
    <row r="1709" spans="264:269" x14ac:dyDescent="0.2">
      <c r="JD1709">
        <f t="shared" si="653"/>
        <v>0</v>
      </c>
      <c r="JE1709">
        <f t="shared" si="654"/>
        <v>0</v>
      </c>
      <c r="JF1709" t="str">
        <f t="shared" ca="1" si="655"/>
        <v/>
      </c>
      <c r="JG1709" t="str">
        <f t="shared" ca="1" si="656"/>
        <v/>
      </c>
      <c r="JH1709" t="str">
        <f t="shared" ca="1" si="657"/>
        <v/>
      </c>
      <c r="JI1709" t="str">
        <f t="shared" ca="1" si="658"/>
        <v/>
      </c>
    </row>
    <row r="1710" spans="264:269" x14ac:dyDescent="0.2">
      <c r="JD1710">
        <f t="shared" si="653"/>
        <v>0</v>
      </c>
      <c r="JE1710">
        <f t="shared" si="654"/>
        <v>0</v>
      </c>
      <c r="JF1710" t="str">
        <f t="shared" ca="1" si="655"/>
        <v/>
      </c>
      <c r="JG1710" t="str">
        <f t="shared" ca="1" si="656"/>
        <v/>
      </c>
      <c r="JH1710" t="str">
        <f t="shared" ca="1" si="657"/>
        <v/>
      </c>
      <c r="JI1710" t="str">
        <f t="shared" ca="1" si="658"/>
        <v/>
      </c>
    </row>
    <row r="1711" spans="264:269" x14ac:dyDescent="0.2">
      <c r="JD1711">
        <f t="shared" si="653"/>
        <v>0</v>
      </c>
      <c r="JE1711">
        <f t="shared" si="654"/>
        <v>0</v>
      </c>
      <c r="JF1711" t="str">
        <f t="shared" ca="1" si="655"/>
        <v/>
      </c>
      <c r="JG1711" t="str">
        <f t="shared" ca="1" si="656"/>
        <v/>
      </c>
      <c r="JH1711" t="str">
        <f t="shared" ca="1" si="657"/>
        <v/>
      </c>
      <c r="JI1711" t="str">
        <f t="shared" ca="1" si="658"/>
        <v/>
      </c>
    </row>
    <row r="1712" spans="264:269" x14ac:dyDescent="0.2">
      <c r="JD1712">
        <f t="shared" si="653"/>
        <v>0</v>
      </c>
      <c r="JE1712">
        <f t="shared" si="654"/>
        <v>0</v>
      </c>
      <c r="JF1712" t="str">
        <f t="shared" ca="1" si="655"/>
        <v/>
      </c>
      <c r="JG1712" t="str">
        <f t="shared" ca="1" si="656"/>
        <v/>
      </c>
      <c r="JH1712" t="str">
        <f t="shared" ca="1" si="657"/>
        <v/>
      </c>
      <c r="JI1712" t="str">
        <f t="shared" ca="1" si="658"/>
        <v/>
      </c>
    </row>
    <row r="1713" spans="264:269" x14ac:dyDescent="0.2">
      <c r="JD1713">
        <f t="shared" si="653"/>
        <v>0</v>
      </c>
      <c r="JE1713">
        <f t="shared" si="654"/>
        <v>0</v>
      </c>
      <c r="JF1713" t="str">
        <f t="shared" ca="1" si="655"/>
        <v/>
      </c>
      <c r="JG1713" t="str">
        <f t="shared" ca="1" si="656"/>
        <v/>
      </c>
      <c r="JH1713" t="str">
        <f t="shared" ca="1" si="657"/>
        <v/>
      </c>
      <c r="JI1713" t="str">
        <f t="shared" ca="1" si="658"/>
        <v/>
      </c>
    </row>
    <row r="1714" spans="264:269" x14ac:dyDescent="0.2">
      <c r="JD1714">
        <f t="shared" si="653"/>
        <v>0</v>
      </c>
      <c r="JE1714">
        <f t="shared" si="654"/>
        <v>0</v>
      </c>
      <c r="JF1714" t="str">
        <f t="shared" ca="1" si="655"/>
        <v/>
      </c>
      <c r="JG1714" t="str">
        <f t="shared" ca="1" si="656"/>
        <v/>
      </c>
      <c r="JH1714" t="str">
        <f t="shared" ca="1" si="657"/>
        <v/>
      </c>
      <c r="JI1714" t="str">
        <f t="shared" ca="1" si="658"/>
        <v/>
      </c>
    </row>
    <row r="1715" spans="264:269" x14ac:dyDescent="0.2">
      <c r="JD1715">
        <f t="shared" si="653"/>
        <v>0</v>
      </c>
      <c r="JE1715">
        <f t="shared" si="654"/>
        <v>0</v>
      </c>
      <c r="JF1715" t="str">
        <f t="shared" ca="1" si="655"/>
        <v/>
      </c>
      <c r="JG1715" t="str">
        <f t="shared" ca="1" si="656"/>
        <v/>
      </c>
      <c r="JH1715" t="str">
        <f t="shared" ca="1" si="657"/>
        <v/>
      </c>
      <c r="JI1715" t="str">
        <f t="shared" ca="1" si="658"/>
        <v/>
      </c>
    </row>
    <row r="1716" spans="264:269" x14ac:dyDescent="0.2">
      <c r="JD1716">
        <f t="shared" si="653"/>
        <v>0</v>
      </c>
      <c r="JE1716">
        <f t="shared" si="654"/>
        <v>0</v>
      </c>
      <c r="JF1716" t="str">
        <f t="shared" ca="1" si="655"/>
        <v/>
      </c>
      <c r="JG1716" t="str">
        <f t="shared" ca="1" si="656"/>
        <v/>
      </c>
      <c r="JH1716" t="str">
        <f t="shared" ca="1" si="657"/>
        <v/>
      </c>
      <c r="JI1716" t="str">
        <f t="shared" ca="1" si="658"/>
        <v/>
      </c>
    </row>
    <row r="1717" spans="264:269" x14ac:dyDescent="0.2">
      <c r="JD1717">
        <f t="shared" si="653"/>
        <v>0</v>
      </c>
      <c r="JE1717">
        <f t="shared" si="654"/>
        <v>0</v>
      </c>
      <c r="JF1717" t="str">
        <f t="shared" ca="1" si="655"/>
        <v/>
      </c>
      <c r="JG1717" t="str">
        <f t="shared" ca="1" si="656"/>
        <v/>
      </c>
      <c r="JH1717" t="str">
        <f t="shared" ca="1" si="657"/>
        <v/>
      </c>
      <c r="JI1717" t="str">
        <f t="shared" ca="1" si="658"/>
        <v/>
      </c>
    </row>
    <row r="1718" spans="264:269" x14ac:dyDescent="0.2">
      <c r="JD1718">
        <f t="shared" si="653"/>
        <v>0</v>
      </c>
      <c r="JE1718">
        <f t="shared" si="654"/>
        <v>0</v>
      </c>
      <c r="JF1718" t="str">
        <f t="shared" ca="1" si="655"/>
        <v/>
      </c>
      <c r="JG1718" t="str">
        <f t="shared" ca="1" si="656"/>
        <v/>
      </c>
      <c r="JH1718" t="str">
        <f t="shared" ca="1" si="657"/>
        <v/>
      </c>
      <c r="JI1718" t="str">
        <f t="shared" ca="1" si="658"/>
        <v/>
      </c>
    </row>
    <row r="1719" spans="264:269" x14ac:dyDescent="0.2">
      <c r="JD1719">
        <f t="shared" si="653"/>
        <v>0</v>
      </c>
      <c r="JE1719">
        <f t="shared" si="654"/>
        <v>0</v>
      </c>
      <c r="JF1719" t="str">
        <f t="shared" ca="1" si="655"/>
        <v/>
      </c>
      <c r="JG1719" t="str">
        <f t="shared" ca="1" si="656"/>
        <v/>
      </c>
      <c r="JH1719" t="str">
        <f t="shared" ca="1" si="657"/>
        <v/>
      </c>
      <c r="JI1719" t="str">
        <f t="shared" ca="1" si="658"/>
        <v/>
      </c>
    </row>
    <row r="1720" spans="264:269" x14ac:dyDescent="0.2">
      <c r="JD1720">
        <f t="shared" si="653"/>
        <v>0</v>
      </c>
      <c r="JE1720">
        <f t="shared" si="654"/>
        <v>0</v>
      </c>
      <c r="JF1720" t="str">
        <f t="shared" ca="1" si="655"/>
        <v/>
      </c>
      <c r="JG1720" t="str">
        <f t="shared" ca="1" si="656"/>
        <v/>
      </c>
      <c r="JH1720" t="str">
        <f t="shared" ca="1" si="657"/>
        <v/>
      </c>
      <c r="JI1720" t="str">
        <f t="shared" ca="1" si="658"/>
        <v/>
      </c>
    </row>
    <row r="1721" spans="264:269" x14ac:dyDescent="0.2">
      <c r="JD1721">
        <f t="shared" si="653"/>
        <v>0</v>
      </c>
      <c r="JE1721">
        <f t="shared" si="654"/>
        <v>0</v>
      </c>
      <c r="JF1721" t="str">
        <f t="shared" ca="1" si="655"/>
        <v/>
      </c>
      <c r="JG1721" t="str">
        <f t="shared" ca="1" si="656"/>
        <v/>
      </c>
      <c r="JH1721" t="str">
        <f t="shared" ca="1" si="657"/>
        <v/>
      </c>
      <c r="JI1721" t="str">
        <f t="shared" ca="1" si="658"/>
        <v/>
      </c>
    </row>
    <row r="1722" spans="264:269" x14ac:dyDescent="0.2">
      <c r="JD1722">
        <f t="shared" si="653"/>
        <v>0</v>
      </c>
      <c r="JE1722">
        <f t="shared" si="654"/>
        <v>0</v>
      </c>
      <c r="JF1722" t="str">
        <f t="shared" ca="1" si="655"/>
        <v/>
      </c>
      <c r="JG1722" t="str">
        <f t="shared" ca="1" si="656"/>
        <v/>
      </c>
      <c r="JH1722" t="str">
        <f t="shared" ca="1" si="657"/>
        <v/>
      </c>
      <c r="JI1722" t="str">
        <f t="shared" ca="1" si="658"/>
        <v/>
      </c>
    </row>
    <row r="1723" spans="264:269" x14ac:dyDescent="0.2">
      <c r="JD1723">
        <f t="shared" si="653"/>
        <v>0</v>
      </c>
      <c r="JE1723">
        <f t="shared" si="654"/>
        <v>0</v>
      </c>
      <c r="JF1723" t="str">
        <f t="shared" ca="1" si="655"/>
        <v/>
      </c>
      <c r="JG1723" t="str">
        <f t="shared" ca="1" si="656"/>
        <v/>
      </c>
      <c r="JH1723" t="str">
        <f t="shared" ca="1" si="657"/>
        <v/>
      </c>
      <c r="JI1723" t="str">
        <f t="shared" ca="1" si="658"/>
        <v/>
      </c>
    </row>
    <row r="1724" spans="264:269" x14ac:dyDescent="0.2">
      <c r="JD1724">
        <f t="shared" si="653"/>
        <v>0</v>
      </c>
      <c r="JE1724">
        <f t="shared" si="654"/>
        <v>0</v>
      </c>
      <c r="JF1724" t="str">
        <f t="shared" ca="1" si="655"/>
        <v/>
      </c>
      <c r="JG1724" t="str">
        <f t="shared" ca="1" si="656"/>
        <v/>
      </c>
      <c r="JH1724" t="str">
        <f t="shared" ca="1" si="657"/>
        <v/>
      </c>
      <c r="JI1724" t="str">
        <f t="shared" ca="1" si="658"/>
        <v/>
      </c>
    </row>
    <row r="1725" spans="264:269" x14ac:dyDescent="0.2">
      <c r="JD1725">
        <f t="shared" si="653"/>
        <v>0</v>
      </c>
      <c r="JE1725">
        <f t="shared" si="654"/>
        <v>0</v>
      </c>
      <c r="JF1725" t="str">
        <f t="shared" ca="1" si="655"/>
        <v/>
      </c>
      <c r="JG1725" t="str">
        <f t="shared" ca="1" si="656"/>
        <v/>
      </c>
      <c r="JH1725" t="str">
        <f t="shared" ca="1" si="657"/>
        <v/>
      </c>
      <c r="JI1725" t="str">
        <f t="shared" ca="1" si="658"/>
        <v/>
      </c>
    </row>
    <row r="1726" spans="264:269" x14ac:dyDescent="0.2">
      <c r="JD1726">
        <f t="shared" si="653"/>
        <v>0</v>
      </c>
      <c r="JE1726">
        <f t="shared" si="654"/>
        <v>0</v>
      </c>
      <c r="JF1726" t="str">
        <f t="shared" ca="1" si="655"/>
        <v/>
      </c>
      <c r="JG1726" t="str">
        <f t="shared" ca="1" si="656"/>
        <v/>
      </c>
      <c r="JH1726" t="str">
        <f t="shared" ca="1" si="657"/>
        <v/>
      </c>
      <c r="JI1726" t="str">
        <f t="shared" ca="1" si="658"/>
        <v/>
      </c>
    </row>
    <row r="1727" spans="264:269" x14ac:dyDescent="0.2">
      <c r="JD1727">
        <f t="shared" si="653"/>
        <v>0</v>
      </c>
      <c r="JE1727">
        <f t="shared" si="654"/>
        <v>0</v>
      </c>
      <c r="JF1727" t="str">
        <f t="shared" ca="1" si="655"/>
        <v/>
      </c>
      <c r="JG1727" t="str">
        <f t="shared" ca="1" si="656"/>
        <v/>
      </c>
      <c r="JH1727" t="str">
        <f t="shared" ca="1" si="657"/>
        <v/>
      </c>
      <c r="JI1727" t="str">
        <f t="shared" ca="1" si="658"/>
        <v/>
      </c>
    </row>
    <row r="1728" spans="264:269" x14ac:dyDescent="0.2">
      <c r="JD1728">
        <f t="shared" si="653"/>
        <v>0</v>
      </c>
      <c r="JE1728">
        <f t="shared" si="654"/>
        <v>0</v>
      </c>
      <c r="JF1728" t="str">
        <f t="shared" ca="1" si="655"/>
        <v/>
      </c>
      <c r="JG1728" t="str">
        <f t="shared" ca="1" si="656"/>
        <v/>
      </c>
      <c r="JH1728" t="str">
        <f t="shared" ca="1" si="657"/>
        <v/>
      </c>
      <c r="JI1728" t="str">
        <f t="shared" ca="1" si="658"/>
        <v/>
      </c>
    </row>
    <row r="1729" spans="264:269" x14ac:dyDescent="0.2">
      <c r="JD1729">
        <f t="shared" si="653"/>
        <v>0</v>
      </c>
      <c r="JE1729">
        <f t="shared" si="654"/>
        <v>0</v>
      </c>
      <c r="JF1729" t="str">
        <f t="shared" ca="1" si="655"/>
        <v/>
      </c>
      <c r="JG1729" t="str">
        <f t="shared" ca="1" si="656"/>
        <v/>
      </c>
      <c r="JH1729" t="str">
        <f t="shared" ca="1" si="657"/>
        <v/>
      </c>
      <c r="JI1729" t="str">
        <f t="shared" ca="1" si="658"/>
        <v/>
      </c>
    </row>
    <row r="1730" spans="264:269" x14ac:dyDescent="0.2">
      <c r="JD1730">
        <f t="shared" si="653"/>
        <v>0</v>
      </c>
      <c r="JE1730">
        <f t="shared" si="654"/>
        <v>0</v>
      </c>
      <c r="JF1730" t="str">
        <f t="shared" ca="1" si="655"/>
        <v/>
      </c>
      <c r="JG1730" t="str">
        <f t="shared" ca="1" si="656"/>
        <v/>
      </c>
      <c r="JH1730" t="str">
        <f t="shared" ca="1" si="657"/>
        <v/>
      </c>
      <c r="JI1730" t="str">
        <f t="shared" ca="1" si="658"/>
        <v/>
      </c>
    </row>
    <row r="1731" spans="264:269" x14ac:dyDescent="0.2">
      <c r="JD1731">
        <f t="shared" si="653"/>
        <v>0</v>
      </c>
      <c r="JE1731">
        <f t="shared" si="654"/>
        <v>0</v>
      </c>
      <c r="JF1731" t="str">
        <f t="shared" ca="1" si="655"/>
        <v/>
      </c>
      <c r="JG1731" t="str">
        <f t="shared" ca="1" si="656"/>
        <v/>
      </c>
      <c r="JH1731" t="str">
        <f t="shared" ca="1" si="657"/>
        <v/>
      </c>
      <c r="JI1731" t="str">
        <f t="shared" ca="1" si="658"/>
        <v/>
      </c>
    </row>
    <row r="1732" spans="264:269" x14ac:dyDescent="0.2">
      <c r="JD1732">
        <f t="shared" si="653"/>
        <v>0</v>
      </c>
      <c r="JE1732">
        <f t="shared" si="654"/>
        <v>0</v>
      </c>
      <c r="JF1732" t="str">
        <f t="shared" ca="1" si="655"/>
        <v/>
      </c>
      <c r="JG1732" t="str">
        <f t="shared" ca="1" si="656"/>
        <v/>
      </c>
      <c r="JH1732" t="str">
        <f t="shared" ca="1" si="657"/>
        <v/>
      </c>
      <c r="JI1732" t="str">
        <f t="shared" ca="1" si="658"/>
        <v/>
      </c>
    </row>
    <row r="1733" spans="264:269" x14ac:dyDescent="0.2">
      <c r="JD1733">
        <f t="shared" si="653"/>
        <v>0</v>
      </c>
      <c r="JE1733">
        <f t="shared" si="654"/>
        <v>0</v>
      </c>
      <c r="JF1733" t="str">
        <f t="shared" ca="1" si="655"/>
        <v/>
      </c>
      <c r="JG1733" t="str">
        <f t="shared" ca="1" si="656"/>
        <v/>
      </c>
      <c r="JH1733" t="str">
        <f t="shared" ca="1" si="657"/>
        <v/>
      </c>
      <c r="JI1733" t="str">
        <f t="shared" ca="1" si="658"/>
        <v/>
      </c>
    </row>
    <row r="1734" spans="264:269" x14ac:dyDescent="0.2">
      <c r="JD1734">
        <f t="shared" si="653"/>
        <v>0</v>
      </c>
      <c r="JE1734">
        <f t="shared" si="654"/>
        <v>0</v>
      </c>
      <c r="JF1734" t="str">
        <f t="shared" ca="1" si="655"/>
        <v/>
      </c>
      <c r="JG1734" t="str">
        <f t="shared" ca="1" si="656"/>
        <v/>
      </c>
      <c r="JH1734" t="str">
        <f t="shared" ca="1" si="657"/>
        <v/>
      </c>
      <c r="JI1734" t="str">
        <f t="shared" ca="1" si="658"/>
        <v/>
      </c>
    </row>
    <row r="1735" spans="264:269" x14ac:dyDescent="0.2">
      <c r="JD1735">
        <f t="shared" si="653"/>
        <v>0</v>
      </c>
      <c r="JE1735">
        <f t="shared" si="654"/>
        <v>0</v>
      </c>
      <c r="JF1735" t="str">
        <f t="shared" ca="1" si="655"/>
        <v/>
      </c>
      <c r="JG1735" t="str">
        <f t="shared" ca="1" si="656"/>
        <v/>
      </c>
      <c r="JH1735" t="str">
        <f t="shared" ca="1" si="657"/>
        <v/>
      </c>
      <c r="JI1735" t="str">
        <f t="shared" ca="1" si="658"/>
        <v/>
      </c>
    </row>
    <row r="1736" spans="264:269" x14ac:dyDescent="0.2">
      <c r="JD1736">
        <f t="shared" si="653"/>
        <v>0</v>
      </c>
      <c r="JE1736">
        <f t="shared" si="654"/>
        <v>0</v>
      </c>
      <c r="JF1736" t="str">
        <f t="shared" ca="1" si="655"/>
        <v/>
      </c>
      <c r="JG1736" t="str">
        <f t="shared" ca="1" si="656"/>
        <v/>
      </c>
      <c r="JH1736" t="str">
        <f t="shared" ca="1" si="657"/>
        <v/>
      </c>
      <c r="JI1736" t="str">
        <f t="shared" ca="1" si="658"/>
        <v/>
      </c>
    </row>
    <row r="1737" spans="264:269" x14ac:dyDescent="0.2">
      <c r="JD1737">
        <f t="shared" si="653"/>
        <v>0</v>
      </c>
      <c r="JE1737">
        <f t="shared" si="654"/>
        <v>0</v>
      </c>
      <c r="JF1737" t="str">
        <f t="shared" ca="1" si="655"/>
        <v/>
      </c>
      <c r="JG1737" t="str">
        <f t="shared" ca="1" si="656"/>
        <v/>
      </c>
      <c r="JH1737" t="str">
        <f t="shared" ca="1" si="657"/>
        <v/>
      </c>
      <c r="JI1737" t="str">
        <f t="shared" ca="1" si="658"/>
        <v/>
      </c>
    </row>
    <row r="1738" spans="264:269" x14ac:dyDescent="0.2">
      <c r="JD1738">
        <f t="shared" si="653"/>
        <v>0</v>
      </c>
      <c r="JE1738">
        <f t="shared" si="654"/>
        <v>0</v>
      </c>
      <c r="JF1738" t="str">
        <f t="shared" ca="1" si="655"/>
        <v/>
      </c>
      <c r="JG1738" t="str">
        <f t="shared" ca="1" si="656"/>
        <v/>
      </c>
      <c r="JH1738" t="str">
        <f t="shared" ca="1" si="657"/>
        <v/>
      </c>
      <c r="JI1738" t="str">
        <f t="shared" ca="1" si="658"/>
        <v/>
      </c>
    </row>
    <row r="1739" spans="264:269" x14ac:dyDescent="0.2">
      <c r="JD1739">
        <f t="shared" si="653"/>
        <v>0</v>
      </c>
      <c r="JE1739">
        <f t="shared" si="654"/>
        <v>0</v>
      </c>
      <c r="JF1739" t="str">
        <f t="shared" ca="1" si="655"/>
        <v/>
      </c>
      <c r="JG1739" t="str">
        <f t="shared" ca="1" si="656"/>
        <v/>
      </c>
      <c r="JH1739" t="str">
        <f t="shared" ca="1" si="657"/>
        <v/>
      </c>
      <c r="JI1739" t="str">
        <f t="shared" ca="1" si="658"/>
        <v/>
      </c>
    </row>
    <row r="1740" spans="264:269" x14ac:dyDescent="0.2">
      <c r="JD1740">
        <f t="shared" si="653"/>
        <v>0</v>
      </c>
      <c r="JE1740">
        <f t="shared" si="654"/>
        <v>0</v>
      </c>
      <c r="JF1740" t="str">
        <f t="shared" ca="1" si="655"/>
        <v/>
      </c>
      <c r="JG1740" t="str">
        <f t="shared" ca="1" si="656"/>
        <v/>
      </c>
      <c r="JH1740" t="str">
        <f t="shared" ca="1" si="657"/>
        <v/>
      </c>
      <c r="JI1740" t="str">
        <f t="shared" ca="1" si="658"/>
        <v/>
      </c>
    </row>
    <row r="1741" spans="264:269" x14ac:dyDescent="0.2">
      <c r="JD1741">
        <f t="shared" si="653"/>
        <v>0</v>
      </c>
      <c r="JE1741">
        <f t="shared" si="654"/>
        <v>0</v>
      </c>
      <c r="JF1741" t="str">
        <f t="shared" ca="1" si="655"/>
        <v/>
      </c>
      <c r="JG1741" t="str">
        <f t="shared" ca="1" si="656"/>
        <v/>
      </c>
      <c r="JH1741" t="str">
        <f t="shared" ca="1" si="657"/>
        <v/>
      </c>
      <c r="JI1741" t="str">
        <f t="shared" ca="1" si="658"/>
        <v/>
      </c>
    </row>
    <row r="1742" spans="264:269" x14ac:dyDescent="0.2">
      <c r="JD1742">
        <f t="shared" si="653"/>
        <v>0</v>
      </c>
      <c r="JE1742">
        <f t="shared" si="654"/>
        <v>0</v>
      </c>
      <c r="JF1742" t="str">
        <f t="shared" ca="1" si="655"/>
        <v/>
      </c>
      <c r="JG1742" t="str">
        <f t="shared" ca="1" si="656"/>
        <v/>
      </c>
      <c r="JH1742" t="str">
        <f t="shared" ca="1" si="657"/>
        <v/>
      </c>
      <c r="JI1742" t="str">
        <f t="shared" ca="1" si="658"/>
        <v/>
      </c>
    </row>
    <row r="1743" spans="264:269" x14ac:dyDescent="0.2">
      <c r="JD1743">
        <f t="shared" si="653"/>
        <v>0</v>
      </c>
      <c r="JE1743">
        <f t="shared" si="654"/>
        <v>0</v>
      </c>
      <c r="JF1743" t="str">
        <f t="shared" ca="1" si="655"/>
        <v/>
      </c>
      <c r="JG1743" t="str">
        <f t="shared" ca="1" si="656"/>
        <v/>
      </c>
      <c r="JH1743" t="str">
        <f t="shared" ca="1" si="657"/>
        <v/>
      </c>
      <c r="JI1743" t="str">
        <f t="shared" ca="1" si="658"/>
        <v/>
      </c>
    </row>
    <row r="1744" spans="264:269" x14ac:dyDescent="0.2">
      <c r="JD1744">
        <f t="shared" si="653"/>
        <v>0</v>
      </c>
      <c r="JE1744">
        <f t="shared" si="654"/>
        <v>0</v>
      </c>
      <c r="JF1744" t="str">
        <f t="shared" ca="1" si="655"/>
        <v/>
      </c>
      <c r="JG1744" t="str">
        <f t="shared" ca="1" si="656"/>
        <v/>
      </c>
      <c r="JH1744" t="str">
        <f t="shared" ca="1" si="657"/>
        <v/>
      </c>
      <c r="JI1744" t="str">
        <f t="shared" ca="1" si="658"/>
        <v/>
      </c>
    </row>
    <row r="1745" spans="264:269" x14ac:dyDescent="0.2">
      <c r="JD1745">
        <f t="shared" si="653"/>
        <v>0</v>
      </c>
      <c r="JE1745">
        <f t="shared" si="654"/>
        <v>0</v>
      </c>
      <c r="JF1745" t="str">
        <f t="shared" ca="1" si="655"/>
        <v/>
      </c>
      <c r="JG1745" t="str">
        <f t="shared" ca="1" si="656"/>
        <v/>
      </c>
      <c r="JH1745" t="str">
        <f t="shared" ca="1" si="657"/>
        <v/>
      </c>
      <c r="JI1745" t="str">
        <f t="shared" ca="1" si="658"/>
        <v/>
      </c>
    </row>
    <row r="1746" spans="264:269" x14ac:dyDescent="0.2">
      <c r="JD1746">
        <f t="shared" si="653"/>
        <v>0</v>
      </c>
      <c r="JE1746">
        <f t="shared" si="654"/>
        <v>0</v>
      </c>
      <c r="JF1746" t="str">
        <f t="shared" ca="1" si="655"/>
        <v/>
      </c>
      <c r="JG1746" t="str">
        <f t="shared" ca="1" si="656"/>
        <v/>
      </c>
      <c r="JH1746" t="str">
        <f t="shared" ca="1" si="657"/>
        <v/>
      </c>
      <c r="JI1746" t="str">
        <f t="shared" ca="1" si="658"/>
        <v/>
      </c>
    </row>
    <row r="1747" spans="264:269" x14ac:dyDescent="0.2">
      <c r="JD1747">
        <f t="shared" si="653"/>
        <v>0</v>
      </c>
      <c r="JE1747">
        <f t="shared" si="654"/>
        <v>0</v>
      </c>
      <c r="JF1747" t="str">
        <f t="shared" ca="1" si="655"/>
        <v/>
      </c>
      <c r="JG1747" t="str">
        <f t="shared" ca="1" si="656"/>
        <v/>
      </c>
      <c r="JH1747" t="str">
        <f t="shared" ca="1" si="657"/>
        <v/>
      </c>
      <c r="JI1747" t="str">
        <f t="shared" ca="1" si="658"/>
        <v/>
      </c>
    </row>
    <row r="1748" spans="264:269" x14ac:dyDescent="0.2">
      <c r="JD1748">
        <f t="shared" si="653"/>
        <v>0</v>
      </c>
      <c r="JE1748">
        <f t="shared" si="654"/>
        <v>0</v>
      </c>
      <c r="JF1748" t="str">
        <f t="shared" ca="1" si="655"/>
        <v/>
      </c>
      <c r="JG1748" t="str">
        <f t="shared" ca="1" si="656"/>
        <v/>
      </c>
      <c r="JH1748" t="str">
        <f t="shared" ca="1" si="657"/>
        <v/>
      </c>
      <c r="JI1748" t="str">
        <f t="shared" ca="1" si="658"/>
        <v/>
      </c>
    </row>
    <row r="1749" spans="264:269" x14ac:dyDescent="0.2">
      <c r="JD1749">
        <f t="shared" si="653"/>
        <v>0</v>
      </c>
      <c r="JE1749">
        <f t="shared" si="654"/>
        <v>0</v>
      </c>
      <c r="JF1749" t="str">
        <f t="shared" ca="1" si="655"/>
        <v/>
      </c>
      <c r="JG1749" t="str">
        <f t="shared" ca="1" si="656"/>
        <v/>
      </c>
      <c r="JH1749" t="str">
        <f t="shared" ca="1" si="657"/>
        <v/>
      </c>
      <c r="JI1749" t="str">
        <f t="shared" ca="1" si="658"/>
        <v/>
      </c>
    </row>
    <row r="1750" spans="264:269" x14ac:dyDescent="0.2">
      <c r="JD1750">
        <f t="shared" si="653"/>
        <v>0</v>
      </c>
      <c r="JE1750">
        <f t="shared" si="654"/>
        <v>0</v>
      </c>
      <c r="JF1750" t="str">
        <f t="shared" ca="1" si="655"/>
        <v/>
      </c>
      <c r="JG1750" t="str">
        <f t="shared" ca="1" si="656"/>
        <v/>
      </c>
      <c r="JH1750" t="str">
        <f t="shared" ca="1" si="657"/>
        <v/>
      </c>
      <c r="JI1750" t="str">
        <f t="shared" ca="1" si="658"/>
        <v/>
      </c>
    </row>
    <row r="1751" spans="264:269" x14ac:dyDescent="0.2">
      <c r="JD1751">
        <f t="shared" si="653"/>
        <v>0</v>
      </c>
      <c r="JE1751">
        <f t="shared" si="654"/>
        <v>0</v>
      </c>
      <c r="JF1751" t="str">
        <f t="shared" ca="1" si="655"/>
        <v/>
      </c>
      <c r="JG1751" t="str">
        <f t="shared" ca="1" si="656"/>
        <v/>
      </c>
      <c r="JH1751" t="str">
        <f t="shared" ca="1" si="657"/>
        <v/>
      </c>
      <c r="JI1751" t="str">
        <f t="shared" ca="1" si="658"/>
        <v/>
      </c>
    </row>
    <row r="1752" spans="264:269" x14ac:dyDescent="0.2">
      <c r="JD1752">
        <f t="shared" si="653"/>
        <v>0</v>
      </c>
      <c r="JE1752">
        <f t="shared" si="654"/>
        <v>0</v>
      </c>
      <c r="JF1752" t="str">
        <f t="shared" ca="1" si="655"/>
        <v/>
      </c>
      <c r="JG1752" t="str">
        <f t="shared" ca="1" si="656"/>
        <v/>
      </c>
      <c r="JH1752" t="str">
        <f t="shared" ca="1" si="657"/>
        <v/>
      </c>
      <c r="JI1752" t="str">
        <f t="shared" ca="1" si="658"/>
        <v/>
      </c>
    </row>
    <row r="1753" spans="264:269" x14ac:dyDescent="0.2">
      <c r="JD1753">
        <f t="shared" si="653"/>
        <v>0</v>
      </c>
      <c r="JE1753">
        <f t="shared" si="654"/>
        <v>0</v>
      </c>
      <c r="JF1753" t="str">
        <f t="shared" ca="1" si="655"/>
        <v/>
      </c>
      <c r="JG1753" t="str">
        <f t="shared" ca="1" si="656"/>
        <v/>
      </c>
      <c r="JH1753" t="str">
        <f t="shared" ca="1" si="657"/>
        <v/>
      </c>
      <c r="JI1753" t="str">
        <f t="shared" ca="1" si="658"/>
        <v/>
      </c>
    </row>
    <row r="1754" spans="264:269" x14ac:dyDescent="0.2">
      <c r="JD1754">
        <f t="shared" si="653"/>
        <v>0</v>
      </c>
      <c r="JE1754">
        <f t="shared" si="654"/>
        <v>0</v>
      </c>
      <c r="JF1754" t="str">
        <f t="shared" ca="1" si="655"/>
        <v/>
      </c>
      <c r="JG1754" t="str">
        <f t="shared" ca="1" si="656"/>
        <v/>
      </c>
      <c r="JH1754" t="str">
        <f t="shared" ca="1" si="657"/>
        <v/>
      </c>
      <c r="JI1754" t="str">
        <f t="shared" ca="1" si="658"/>
        <v/>
      </c>
    </row>
    <row r="1755" spans="264:269" x14ac:dyDescent="0.2">
      <c r="JD1755">
        <f t="shared" si="653"/>
        <v>0</v>
      </c>
      <c r="JE1755">
        <f t="shared" si="654"/>
        <v>0</v>
      </c>
      <c r="JF1755" t="str">
        <f t="shared" ca="1" si="655"/>
        <v/>
      </c>
      <c r="JG1755" t="str">
        <f t="shared" ca="1" si="656"/>
        <v/>
      </c>
      <c r="JH1755" t="str">
        <f t="shared" ca="1" si="657"/>
        <v/>
      </c>
      <c r="JI1755" t="str">
        <f t="shared" ca="1" si="658"/>
        <v/>
      </c>
    </row>
    <row r="1756" spans="264:269" x14ac:dyDescent="0.2">
      <c r="JD1756">
        <f t="shared" ref="JD1756:JD1819" si="659">IF(JD1755&lt;&gt;0,JD1755-1,0)</f>
        <v>0</v>
      </c>
      <c r="JE1756">
        <f t="shared" ref="JE1756:JE1819" si="660">IF(JD1756&lt;&gt;0,JE1755+1,0)</f>
        <v>0</v>
      </c>
      <c r="JF1756" t="str">
        <f t="shared" ref="JF1756:JF1819" ca="1" si="661">IF(ScenarioType&lt;&gt;"ALL",IF(ISERROR(IF(INDIRECT("SCENARIOMETA!B"&amp;JE1756)=ScenarioType,INDIRECT("SCENARIOMETA!A"&amp;JE1756)," ")),"",IF(INDIRECT("SCENARIOMETA!B"&amp;JE1756)=ScenarioType,INDIRECT("SCENARIOMETA!A"&amp;JE1756)," ")),IF(JD1756&lt;&gt;0,INDIRECT("SCENARIOMETA!A"&amp;JE1756),""))</f>
        <v/>
      </c>
      <c r="JG1756" t="str">
        <f t="shared" ref="JG1756:JG1819" ca="1" si="662">IF(ScenarioType&lt;&gt;"ALL",IF(ISERROR(IF(INDIRECT("SCENARIOMETA!B"&amp;JE1756)=ScenarioType,INDIRECT("SCENARIOMETA!B"&amp;JE1756)," ")),"",IF(INDIRECT("SCENARIOMETA!B"&amp;JE1756)=ScenarioType,INDIRECT("SCENARIOMETA!B"&amp;JE1756)," ")),IF(JD1756&lt;&gt;0,INDIRECT("SCENARIOMETA!B"&amp;JE1756),""))</f>
        <v/>
      </c>
      <c r="JH1756" t="str">
        <f t="shared" ref="JH1756:JH1819" ca="1" si="663">IF(ScenarioType&lt;&gt;"ALL",IF(ISERROR(IF(INDIRECT("SCENARIOMETA!B"&amp;JE1756)=ScenarioType,INDIRECT("SCENARIOMETA!H"&amp;JE1756)," ")),"",IF(INDIRECT("SCENARIOMETA!B"&amp;JE1756)=ScenarioType,INDIRECT("SCENARIOMETA!H"&amp;JE1756)," ")+14),IF(JD1756&lt;&gt;0,INDIRECT("SCENARIOMETA!H"&amp;JE1756)+14,""))</f>
        <v/>
      </c>
      <c r="JI1756" t="str">
        <f t="shared" ref="JI1756:JI1819" ca="1" si="664">IF(ScenarioType&lt;&gt;"ALL",IF(ISERROR(IF(INDIRECT("SCENARIOMETA!B"&amp;JE1756)=ScenarioType,INDIRECT("SCENARIOMETA!E"&amp;JE1756)," ")),"",IF(INDIRECT("SCENARIOMETA!B"&amp;JE1756)=ScenarioType,INDIRECT("SCENARIOMETA!E"&amp;JE1756)," ")+14),IF(JD1756&lt;&gt;0,INDIRECT("SCENARIOMETA!E"&amp;JE1756)+14,""))</f>
        <v/>
      </c>
    </row>
    <row r="1757" spans="264:269" x14ac:dyDescent="0.2">
      <c r="JD1757">
        <f t="shared" si="659"/>
        <v>0</v>
      </c>
      <c r="JE1757">
        <f t="shared" si="660"/>
        <v>0</v>
      </c>
      <c r="JF1757" t="str">
        <f t="shared" ca="1" si="661"/>
        <v/>
      </c>
      <c r="JG1757" t="str">
        <f t="shared" ca="1" si="662"/>
        <v/>
      </c>
      <c r="JH1757" t="str">
        <f t="shared" ca="1" si="663"/>
        <v/>
      </c>
      <c r="JI1757" t="str">
        <f t="shared" ca="1" si="664"/>
        <v/>
      </c>
    </row>
    <row r="1758" spans="264:269" x14ac:dyDescent="0.2">
      <c r="JD1758">
        <f t="shared" si="659"/>
        <v>0</v>
      </c>
      <c r="JE1758">
        <f t="shared" si="660"/>
        <v>0</v>
      </c>
      <c r="JF1758" t="str">
        <f t="shared" ca="1" si="661"/>
        <v/>
      </c>
      <c r="JG1758" t="str">
        <f t="shared" ca="1" si="662"/>
        <v/>
      </c>
      <c r="JH1758" t="str">
        <f t="shared" ca="1" si="663"/>
        <v/>
      </c>
      <c r="JI1758" t="str">
        <f t="shared" ca="1" si="664"/>
        <v/>
      </c>
    </row>
    <row r="1759" spans="264:269" x14ac:dyDescent="0.2">
      <c r="JD1759">
        <f t="shared" si="659"/>
        <v>0</v>
      </c>
      <c r="JE1759">
        <f t="shared" si="660"/>
        <v>0</v>
      </c>
      <c r="JF1759" t="str">
        <f t="shared" ca="1" si="661"/>
        <v/>
      </c>
      <c r="JG1759" t="str">
        <f t="shared" ca="1" si="662"/>
        <v/>
      </c>
      <c r="JH1759" t="str">
        <f t="shared" ca="1" si="663"/>
        <v/>
      </c>
      <c r="JI1759" t="str">
        <f t="shared" ca="1" si="664"/>
        <v/>
      </c>
    </row>
    <row r="1760" spans="264:269" x14ac:dyDescent="0.2">
      <c r="JD1760">
        <f t="shared" si="659"/>
        <v>0</v>
      </c>
      <c r="JE1760">
        <f t="shared" si="660"/>
        <v>0</v>
      </c>
      <c r="JF1760" t="str">
        <f t="shared" ca="1" si="661"/>
        <v/>
      </c>
      <c r="JG1760" t="str">
        <f t="shared" ca="1" si="662"/>
        <v/>
      </c>
      <c r="JH1760" t="str">
        <f t="shared" ca="1" si="663"/>
        <v/>
      </c>
      <c r="JI1760" t="str">
        <f t="shared" ca="1" si="664"/>
        <v/>
      </c>
    </row>
    <row r="1761" spans="264:269" x14ac:dyDescent="0.2">
      <c r="JD1761">
        <f t="shared" si="659"/>
        <v>0</v>
      </c>
      <c r="JE1761">
        <f t="shared" si="660"/>
        <v>0</v>
      </c>
      <c r="JF1761" t="str">
        <f t="shared" ca="1" si="661"/>
        <v/>
      </c>
      <c r="JG1761" t="str">
        <f t="shared" ca="1" si="662"/>
        <v/>
      </c>
      <c r="JH1761" t="str">
        <f t="shared" ca="1" si="663"/>
        <v/>
      </c>
      <c r="JI1761" t="str">
        <f t="shared" ca="1" si="664"/>
        <v/>
      </c>
    </row>
    <row r="1762" spans="264:269" x14ac:dyDescent="0.2">
      <c r="JD1762">
        <f t="shared" si="659"/>
        <v>0</v>
      </c>
      <c r="JE1762">
        <f t="shared" si="660"/>
        <v>0</v>
      </c>
      <c r="JF1762" t="str">
        <f t="shared" ca="1" si="661"/>
        <v/>
      </c>
      <c r="JG1762" t="str">
        <f t="shared" ca="1" si="662"/>
        <v/>
      </c>
      <c r="JH1762" t="str">
        <f t="shared" ca="1" si="663"/>
        <v/>
      </c>
      <c r="JI1762" t="str">
        <f t="shared" ca="1" si="664"/>
        <v/>
      </c>
    </row>
    <row r="1763" spans="264:269" x14ac:dyDescent="0.2">
      <c r="JD1763">
        <f t="shared" si="659"/>
        <v>0</v>
      </c>
      <c r="JE1763">
        <f t="shared" si="660"/>
        <v>0</v>
      </c>
      <c r="JF1763" t="str">
        <f t="shared" ca="1" si="661"/>
        <v/>
      </c>
      <c r="JG1763" t="str">
        <f t="shared" ca="1" si="662"/>
        <v/>
      </c>
      <c r="JH1763" t="str">
        <f t="shared" ca="1" si="663"/>
        <v/>
      </c>
      <c r="JI1763" t="str">
        <f t="shared" ca="1" si="664"/>
        <v/>
      </c>
    </row>
    <row r="1764" spans="264:269" x14ac:dyDescent="0.2">
      <c r="JD1764">
        <f t="shared" si="659"/>
        <v>0</v>
      </c>
      <c r="JE1764">
        <f t="shared" si="660"/>
        <v>0</v>
      </c>
      <c r="JF1764" t="str">
        <f t="shared" ca="1" si="661"/>
        <v/>
      </c>
      <c r="JG1764" t="str">
        <f t="shared" ca="1" si="662"/>
        <v/>
      </c>
      <c r="JH1764" t="str">
        <f t="shared" ca="1" si="663"/>
        <v/>
      </c>
      <c r="JI1764" t="str">
        <f t="shared" ca="1" si="664"/>
        <v/>
      </c>
    </row>
    <row r="1765" spans="264:269" x14ac:dyDescent="0.2">
      <c r="JD1765">
        <f t="shared" si="659"/>
        <v>0</v>
      </c>
      <c r="JE1765">
        <f t="shared" si="660"/>
        <v>0</v>
      </c>
      <c r="JF1765" t="str">
        <f t="shared" ca="1" si="661"/>
        <v/>
      </c>
      <c r="JG1765" t="str">
        <f t="shared" ca="1" si="662"/>
        <v/>
      </c>
      <c r="JH1765" t="str">
        <f t="shared" ca="1" si="663"/>
        <v/>
      </c>
      <c r="JI1765" t="str">
        <f t="shared" ca="1" si="664"/>
        <v/>
      </c>
    </row>
    <row r="1766" spans="264:269" x14ac:dyDescent="0.2">
      <c r="JD1766">
        <f t="shared" si="659"/>
        <v>0</v>
      </c>
      <c r="JE1766">
        <f t="shared" si="660"/>
        <v>0</v>
      </c>
      <c r="JF1766" t="str">
        <f t="shared" ca="1" si="661"/>
        <v/>
      </c>
      <c r="JG1766" t="str">
        <f t="shared" ca="1" si="662"/>
        <v/>
      </c>
      <c r="JH1766" t="str">
        <f t="shared" ca="1" si="663"/>
        <v/>
      </c>
      <c r="JI1766" t="str">
        <f t="shared" ca="1" si="664"/>
        <v/>
      </c>
    </row>
    <row r="1767" spans="264:269" x14ac:dyDescent="0.2">
      <c r="JD1767">
        <f t="shared" si="659"/>
        <v>0</v>
      </c>
      <c r="JE1767">
        <f t="shared" si="660"/>
        <v>0</v>
      </c>
      <c r="JF1767" t="str">
        <f t="shared" ca="1" si="661"/>
        <v/>
      </c>
      <c r="JG1767" t="str">
        <f t="shared" ca="1" si="662"/>
        <v/>
      </c>
      <c r="JH1767" t="str">
        <f t="shared" ca="1" si="663"/>
        <v/>
      </c>
      <c r="JI1767" t="str">
        <f t="shared" ca="1" si="664"/>
        <v/>
      </c>
    </row>
    <row r="1768" spans="264:269" x14ac:dyDescent="0.2">
      <c r="JD1768">
        <f t="shared" si="659"/>
        <v>0</v>
      </c>
      <c r="JE1768">
        <f t="shared" si="660"/>
        <v>0</v>
      </c>
      <c r="JF1768" t="str">
        <f t="shared" ca="1" si="661"/>
        <v/>
      </c>
      <c r="JG1768" t="str">
        <f t="shared" ca="1" si="662"/>
        <v/>
      </c>
      <c r="JH1768" t="str">
        <f t="shared" ca="1" si="663"/>
        <v/>
      </c>
      <c r="JI1768" t="str">
        <f t="shared" ca="1" si="664"/>
        <v/>
      </c>
    </row>
    <row r="1769" spans="264:269" x14ac:dyDescent="0.2">
      <c r="JD1769">
        <f t="shared" si="659"/>
        <v>0</v>
      </c>
      <c r="JE1769">
        <f t="shared" si="660"/>
        <v>0</v>
      </c>
      <c r="JF1769" t="str">
        <f t="shared" ca="1" si="661"/>
        <v/>
      </c>
      <c r="JG1769" t="str">
        <f t="shared" ca="1" si="662"/>
        <v/>
      </c>
      <c r="JH1769" t="str">
        <f t="shared" ca="1" si="663"/>
        <v/>
      </c>
      <c r="JI1769" t="str">
        <f t="shared" ca="1" si="664"/>
        <v/>
      </c>
    </row>
    <row r="1770" spans="264:269" x14ac:dyDescent="0.2">
      <c r="JD1770">
        <f t="shared" si="659"/>
        <v>0</v>
      </c>
      <c r="JE1770">
        <f t="shared" si="660"/>
        <v>0</v>
      </c>
      <c r="JF1770" t="str">
        <f t="shared" ca="1" si="661"/>
        <v/>
      </c>
      <c r="JG1770" t="str">
        <f t="shared" ca="1" si="662"/>
        <v/>
      </c>
      <c r="JH1770" t="str">
        <f t="shared" ca="1" si="663"/>
        <v/>
      </c>
      <c r="JI1770" t="str">
        <f t="shared" ca="1" si="664"/>
        <v/>
      </c>
    </row>
    <row r="1771" spans="264:269" x14ac:dyDescent="0.2">
      <c r="JD1771">
        <f t="shared" si="659"/>
        <v>0</v>
      </c>
      <c r="JE1771">
        <f t="shared" si="660"/>
        <v>0</v>
      </c>
      <c r="JF1771" t="str">
        <f t="shared" ca="1" si="661"/>
        <v/>
      </c>
      <c r="JG1771" t="str">
        <f t="shared" ca="1" si="662"/>
        <v/>
      </c>
      <c r="JH1771" t="str">
        <f t="shared" ca="1" si="663"/>
        <v/>
      </c>
      <c r="JI1771" t="str">
        <f t="shared" ca="1" si="664"/>
        <v/>
      </c>
    </row>
    <row r="1772" spans="264:269" x14ac:dyDescent="0.2">
      <c r="JD1772">
        <f t="shared" si="659"/>
        <v>0</v>
      </c>
      <c r="JE1772">
        <f t="shared" si="660"/>
        <v>0</v>
      </c>
      <c r="JF1772" t="str">
        <f t="shared" ca="1" si="661"/>
        <v/>
      </c>
      <c r="JG1772" t="str">
        <f t="shared" ca="1" si="662"/>
        <v/>
      </c>
      <c r="JH1772" t="str">
        <f t="shared" ca="1" si="663"/>
        <v/>
      </c>
      <c r="JI1772" t="str">
        <f t="shared" ca="1" si="664"/>
        <v/>
      </c>
    </row>
    <row r="1773" spans="264:269" x14ac:dyDescent="0.2">
      <c r="JD1773">
        <f t="shared" si="659"/>
        <v>0</v>
      </c>
      <c r="JE1773">
        <f t="shared" si="660"/>
        <v>0</v>
      </c>
      <c r="JF1773" t="str">
        <f t="shared" ca="1" si="661"/>
        <v/>
      </c>
      <c r="JG1773" t="str">
        <f t="shared" ca="1" si="662"/>
        <v/>
      </c>
      <c r="JH1773" t="str">
        <f t="shared" ca="1" si="663"/>
        <v/>
      </c>
      <c r="JI1773" t="str">
        <f t="shared" ca="1" si="664"/>
        <v/>
      </c>
    </row>
    <row r="1774" spans="264:269" x14ac:dyDescent="0.2">
      <c r="JD1774">
        <f t="shared" si="659"/>
        <v>0</v>
      </c>
      <c r="JE1774">
        <f t="shared" si="660"/>
        <v>0</v>
      </c>
      <c r="JF1774" t="str">
        <f t="shared" ca="1" si="661"/>
        <v/>
      </c>
      <c r="JG1774" t="str">
        <f t="shared" ca="1" si="662"/>
        <v/>
      </c>
      <c r="JH1774" t="str">
        <f t="shared" ca="1" si="663"/>
        <v/>
      </c>
      <c r="JI1774" t="str">
        <f t="shared" ca="1" si="664"/>
        <v/>
      </c>
    </row>
    <row r="1775" spans="264:269" x14ac:dyDescent="0.2">
      <c r="JD1775">
        <f t="shared" si="659"/>
        <v>0</v>
      </c>
      <c r="JE1775">
        <f t="shared" si="660"/>
        <v>0</v>
      </c>
      <c r="JF1775" t="str">
        <f t="shared" ca="1" si="661"/>
        <v/>
      </c>
      <c r="JG1775" t="str">
        <f t="shared" ca="1" si="662"/>
        <v/>
      </c>
      <c r="JH1775" t="str">
        <f t="shared" ca="1" si="663"/>
        <v/>
      </c>
      <c r="JI1775" t="str">
        <f t="shared" ca="1" si="664"/>
        <v/>
      </c>
    </row>
    <row r="1776" spans="264:269" x14ac:dyDescent="0.2">
      <c r="JD1776">
        <f t="shared" si="659"/>
        <v>0</v>
      </c>
      <c r="JE1776">
        <f t="shared" si="660"/>
        <v>0</v>
      </c>
      <c r="JF1776" t="str">
        <f t="shared" ca="1" si="661"/>
        <v/>
      </c>
      <c r="JG1776" t="str">
        <f t="shared" ca="1" si="662"/>
        <v/>
      </c>
      <c r="JH1776" t="str">
        <f t="shared" ca="1" si="663"/>
        <v/>
      </c>
      <c r="JI1776" t="str">
        <f t="shared" ca="1" si="664"/>
        <v/>
      </c>
    </row>
    <row r="1777" spans="264:269" x14ac:dyDescent="0.2">
      <c r="JD1777">
        <f t="shared" si="659"/>
        <v>0</v>
      </c>
      <c r="JE1777">
        <f t="shared" si="660"/>
        <v>0</v>
      </c>
      <c r="JF1777" t="str">
        <f t="shared" ca="1" si="661"/>
        <v/>
      </c>
      <c r="JG1777" t="str">
        <f t="shared" ca="1" si="662"/>
        <v/>
      </c>
      <c r="JH1777" t="str">
        <f t="shared" ca="1" si="663"/>
        <v/>
      </c>
      <c r="JI1777" t="str">
        <f t="shared" ca="1" si="664"/>
        <v/>
      </c>
    </row>
    <row r="1778" spans="264:269" x14ac:dyDescent="0.2">
      <c r="JD1778">
        <f t="shared" si="659"/>
        <v>0</v>
      </c>
      <c r="JE1778">
        <f t="shared" si="660"/>
        <v>0</v>
      </c>
      <c r="JF1778" t="str">
        <f t="shared" ca="1" si="661"/>
        <v/>
      </c>
      <c r="JG1778" t="str">
        <f t="shared" ca="1" si="662"/>
        <v/>
      </c>
      <c r="JH1778" t="str">
        <f t="shared" ca="1" si="663"/>
        <v/>
      </c>
      <c r="JI1778" t="str">
        <f t="shared" ca="1" si="664"/>
        <v/>
      </c>
    </row>
    <row r="1779" spans="264:269" x14ac:dyDescent="0.2">
      <c r="JD1779">
        <f t="shared" si="659"/>
        <v>0</v>
      </c>
      <c r="JE1779">
        <f t="shared" si="660"/>
        <v>0</v>
      </c>
      <c r="JF1779" t="str">
        <f t="shared" ca="1" si="661"/>
        <v/>
      </c>
      <c r="JG1779" t="str">
        <f t="shared" ca="1" si="662"/>
        <v/>
      </c>
      <c r="JH1779" t="str">
        <f t="shared" ca="1" si="663"/>
        <v/>
      </c>
      <c r="JI1779" t="str">
        <f t="shared" ca="1" si="664"/>
        <v/>
      </c>
    </row>
    <row r="1780" spans="264:269" x14ac:dyDescent="0.2">
      <c r="JD1780">
        <f t="shared" si="659"/>
        <v>0</v>
      </c>
      <c r="JE1780">
        <f t="shared" si="660"/>
        <v>0</v>
      </c>
      <c r="JF1780" t="str">
        <f t="shared" ca="1" si="661"/>
        <v/>
      </c>
      <c r="JG1780" t="str">
        <f t="shared" ca="1" si="662"/>
        <v/>
      </c>
      <c r="JH1780" t="str">
        <f t="shared" ca="1" si="663"/>
        <v/>
      </c>
      <c r="JI1780" t="str">
        <f t="shared" ca="1" si="664"/>
        <v/>
      </c>
    </row>
    <row r="1781" spans="264:269" x14ac:dyDescent="0.2">
      <c r="JD1781">
        <f t="shared" si="659"/>
        <v>0</v>
      </c>
      <c r="JE1781">
        <f t="shared" si="660"/>
        <v>0</v>
      </c>
      <c r="JF1781" t="str">
        <f t="shared" ca="1" si="661"/>
        <v/>
      </c>
      <c r="JG1781" t="str">
        <f t="shared" ca="1" si="662"/>
        <v/>
      </c>
      <c r="JH1781" t="str">
        <f t="shared" ca="1" si="663"/>
        <v/>
      </c>
      <c r="JI1781" t="str">
        <f t="shared" ca="1" si="664"/>
        <v/>
      </c>
    </row>
    <row r="1782" spans="264:269" x14ac:dyDescent="0.2">
      <c r="JD1782">
        <f t="shared" si="659"/>
        <v>0</v>
      </c>
      <c r="JE1782">
        <f t="shared" si="660"/>
        <v>0</v>
      </c>
      <c r="JF1782" t="str">
        <f t="shared" ca="1" si="661"/>
        <v/>
      </c>
      <c r="JG1782" t="str">
        <f t="shared" ca="1" si="662"/>
        <v/>
      </c>
      <c r="JH1782" t="str">
        <f t="shared" ca="1" si="663"/>
        <v/>
      </c>
      <c r="JI1782" t="str">
        <f t="shared" ca="1" si="664"/>
        <v/>
      </c>
    </row>
    <row r="1783" spans="264:269" x14ac:dyDescent="0.2">
      <c r="JD1783">
        <f t="shared" si="659"/>
        <v>0</v>
      </c>
      <c r="JE1783">
        <f t="shared" si="660"/>
        <v>0</v>
      </c>
      <c r="JF1783" t="str">
        <f t="shared" ca="1" si="661"/>
        <v/>
      </c>
      <c r="JG1783" t="str">
        <f t="shared" ca="1" si="662"/>
        <v/>
      </c>
      <c r="JH1783" t="str">
        <f t="shared" ca="1" si="663"/>
        <v/>
      </c>
      <c r="JI1783" t="str">
        <f t="shared" ca="1" si="664"/>
        <v/>
      </c>
    </row>
    <row r="1784" spans="264:269" x14ac:dyDescent="0.2">
      <c r="JD1784">
        <f t="shared" si="659"/>
        <v>0</v>
      </c>
      <c r="JE1784">
        <f t="shared" si="660"/>
        <v>0</v>
      </c>
      <c r="JF1784" t="str">
        <f t="shared" ca="1" si="661"/>
        <v/>
      </c>
      <c r="JG1784" t="str">
        <f t="shared" ca="1" si="662"/>
        <v/>
      </c>
      <c r="JH1784" t="str">
        <f t="shared" ca="1" si="663"/>
        <v/>
      </c>
      <c r="JI1784" t="str">
        <f t="shared" ca="1" si="664"/>
        <v/>
      </c>
    </row>
    <row r="1785" spans="264:269" x14ac:dyDescent="0.2">
      <c r="JD1785">
        <f t="shared" si="659"/>
        <v>0</v>
      </c>
      <c r="JE1785">
        <f t="shared" si="660"/>
        <v>0</v>
      </c>
      <c r="JF1785" t="str">
        <f t="shared" ca="1" si="661"/>
        <v/>
      </c>
      <c r="JG1785" t="str">
        <f t="shared" ca="1" si="662"/>
        <v/>
      </c>
      <c r="JH1785" t="str">
        <f t="shared" ca="1" si="663"/>
        <v/>
      </c>
      <c r="JI1785" t="str">
        <f t="shared" ca="1" si="664"/>
        <v/>
      </c>
    </row>
    <row r="1786" spans="264:269" x14ac:dyDescent="0.2">
      <c r="JD1786">
        <f t="shared" si="659"/>
        <v>0</v>
      </c>
      <c r="JE1786">
        <f t="shared" si="660"/>
        <v>0</v>
      </c>
      <c r="JF1786" t="str">
        <f t="shared" ca="1" si="661"/>
        <v/>
      </c>
      <c r="JG1786" t="str">
        <f t="shared" ca="1" si="662"/>
        <v/>
      </c>
      <c r="JH1786" t="str">
        <f t="shared" ca="1" si="663"/>
        <v/>
      </c>
      <c r="JI1786" t="str">
        <f t="shared" ca="1" si="664"/>
        <v/>
      </c>
    </row>
    <row r="1787" spans="264:269" x14ac:dyDescent="0.2">
      <c r="JD1787">
        <f t="shared" si="659"/>
        <v>0</v>
      </c>
      <c r="JE1787">
        <f t="shared" si="660"/>
        <v>0</v>
      </c>
      <c r="JF1787" t="str">
        <f t="shared" ca="1" si="661"/>
        <v/>
      </c>
      <c r="JG1787" t="str">
        <f t="shared" ca="1" si="662"/>
        <v/>
      </c>
      <c r="JH1787" t="str">
        <f t="shared" ca="1" si="663"/>
        <v/>
      </c>
      <c r="JI1787" t="str">
        <f t="shared" ca="1" si="664"/>
        <v/>
      </c>
    </row>
    <row r="1788" spans="264:269" x14ac:dyDescent="0.2">
      <c r="JD1788">
        <f t="shared" si="659"/>
        <v>0</v>
      </c>
      <c r="JE1788">
        <f t="shared" si="660"/>
        <v>0</v>
      </c>
      <c r="JF1788" t="str">
        <f t="shared" ca="1" si="661"/>
        <v/>
      </c>
      <c r="JG1788" t="str">
        <f t="shared" ca="1" si="662"/>
        <v/>
      </c>
      <c r="JH1788" t="str">
        <f t="shared" ca="1" si="663"/>
        <v/>
      </c>
      <c r="JI1788" t="str">
        <f t="shared" ca="1" si="664"/>
        <v/>
      </c>
    </row>
    <row r="1789" spans="264:269" x14ac:dyDescent="0.2">
      <c r="JD1789">
        <f t="shared" si="659"/>
        <v>0</v>
      </c>
      <c r="JE1789">
        <f t="shared" si="660"/>
        <v>0</v>
      </c>
      <c r="JF1789" t="str">
        <f t="shared" ca="1" si="661"/>
        <v/>
      </c>
      <c r="JG1789" t="str">
        <f t="shared" ca="1" si="662"/>
        <v/>
      </c>
      <c r="JH1789" t="str">
        <f t="shared" ca="1" si="663"/>
        <v/>
      </c>
      <c r="JI1789" t="str">
        <f t="shared" ca="1" si="664"/>
        <v/>
      </c>
    </row>
    <row r="1790" spans="264:269" x14ac:dyDescent="0.2">
      <c r="JD1790">
        <f t="shared" si="659"/>
        <v>0</v>
      </c>
      <c r="JE1790">
        <f t="shared" si="660"/>
        <v>0</v>
      </c>
      <c r="JF1790" t="str">
        <f t="shared" ca="1" si="661"/>
        <v/>
      </c>
      <c r="JG1790" t="str">
        <f t="shared" ca="1" si="662"/>
        <v/>
      </c>
      <c r="JH1790" t="str">
        <f t="shared" ca="1" si="663"/>
        <v/>
      </c>
      <c r="JI1790" t="str">
        <f t="shared" ca="1" si="664"/>
        <v/>
      </c>
    </row>
    <row r="1791" spans="264:269" x14ac:dyDescent="0.2">
      <c r="JD1791">
        <f t="shared" si="659"/>
        <v>0</v>
      </c>
      <c r="JE1791">
        <f t="shared" si="660"/>
        <v>0</v>
      </c>
      <c r="JF1791" t="str">
        <f t="shared" ca="1" si="661"/>
        <v/>
      </c>
      <c r="JG1791" t="str">
        <f t="shared" ca="1" si="662"/>
        <v/>
      </c>
      <c r="JH1791" t="str">
        <f t="shared" ca="1" si="663"/>
        <v/>
      </c>
      <c r="JI1791" t="str">
        <f t="shared" ca="1" si="664"/>
        <v/>
      </c>
    </row>
    <row r="1792" spans="264:269" x14ac:dyDescent="0.2">
      <c r="JD1792">
        <f t="shared" si="659"/>
        <v>0</v>
      </c>
      <c r="JE1792">
        <f t="shared" si="660"/>
        <v>0</v>
      </c>
      <c r="JF1792" t="str">
        <f t="shared" ca="1" si="661"/>
        <v/>
      </c>
      <c r="JG1792" t="str">
        <f t="shared" ca="1" si="662"/>
        <v/>
      </c>
      <c r="JH1792" t="str">
        <f t="shared" ca="1" si="663"/>
        <v/>
      </c>
      <c r="JI1792" t="str">
        <f t="shared" ca="1" si="664"/>
        <v/>
      </c>
    </row>
    <row r="1793" spans="264:269" x14ac:dyDescent="0.2">
      <c r="JD1793">
        <f t="shared" si="659"/>
        <v>0</v>
      </c>
      <c r="JE1793">
        <f t="shared" si="660"/>
        <v>0</v>
      </c>
      <c r="JF1793" t="str">
        <f t="shared" ca="1" si="661"/>
        <v/>
      </c>
      <c r="JG1793" t="str">
        <f t="shared" ca="1" si="662"/>
        <v/>
      </c>
      <c r="JH1793" t="str">
        <f t="shared" ca="1" si="663"/>
        <v/>
      </c>
      <c r="JI1793" t="str">
        <f t="shared" ca="1" si="664"/>
        <v/>
      </c>
    </row>
    <row r="1794" spans="264:269" x14ac:dyDescent="0.2">
      <c r="JD1794">
        <f t="shared" si="659"/>
        <v>0</v>
      </c>
      <c r="JE1794">
        <f t="shared" si="660"/>
        <v>0</v>
      </c>
      <c r="JF1794" t="str">
        <f t="shared" ca="1" si="661"/>
        <v/>
      </c>
      <c r="JG1794" t="str">
        <f t="shared" ca="1" si="662"/>
        <v/>
      </c>
      <c r="JH1794" t="str">
        <f t="shared" ca="1" si="663"/>
        <v/>
      </c>
      <c r="JI1794" t="str">
        <f t="shared" ca="1" si="664"/>
        <v/>
      </c>
    </row>
    <row r="1795" spans="264:269" x14ac:dyDescent="0.2">
      <c r="JD1795">
        <f t="shared" si="659"/>
        <v>0</v>
      </c>
      <c r="JE1795">
        <f t="shared" si="660"/>
        <v>0</v>
      </c>
      <c r="JF1795" t="str">
        <f t="shared" ca="1" si="661"/>
        <v/>
      </c>
      <c r="JG1795" t="str">
        <f t="shared" ca="1" si="662"/>
        <v/>
      </c>
      <c r="JH1795" t="str">
        <f t="shared" ca="1" si="663"/>
        <v/>
      </c>
      <c r="JI1795" t="str">
        <f t="shared" ca="1" si="664"/>
        <v/>
      </c>
    </row>
    <row r="1796" spans="264:269" x14ac:dyDescent="0.2">
      <c r="JD1796">
        <f t="shared" si="659"/>
        <v>0</v>
      </c>
      <c r="JE1796">
        <f t="shared" si="660"/>
        <v>0</v>
      </c>
      <c r="JF1796" t="str">
        <f t="shared" ca="1" si="661"/>
        <v/>
      </c>
      <c r="JG1796" t="str">
        <f t="shared" ca="1" si="662"/>
        <v/>
      </c>
      <c r="JH1796" t="str">
        <f t="shared" ca="1" si="663"/>
        <v/>
      </c>
      <c r="JI1796" t="str">
        <f t="shared" ca="1" si="664"/>
        <v/>
      </c>
    </row>
    <row r="1797" spans="264:269" x14ac:dyDescent="0.2">
      <c r="JD1797">
        <f t="shared" si="659"/>
        <v>0</v>
      </c>
      <c r="JE1797">
        <f t="shared" si="660"/>
        <v>0</v>
      </c>
      <c r="JF1797" t="str">
        <f t="shared" ca="1" si="661"/>
        <v/>
      </c>
      <c r="JG1797" t="str">
        <f t="shared" ca="1" si="662"/>
        <v/>
      </c>
      <c r="JH1797" t="str">
        <f t="shared" ca="1" si="663"/>
        <v/>
      </c>
      <c r="JI1797" t="str">
        <f t="shared" ca="1" si="664"/>
        <v/>
      </c>
    </row>
    <row r="1798" spans="264:269" x14ac:dyDescent="0.2">
      <c r="JD1798">
        <f t="shared" si="659"/>
        <v>0</v>
      </c>
      <c r="JE1798">
        <f t="shared" si="660"/>
        <v>0</v>
      </c>
      <c r="JF1798" t="str">
        <f t="shared" ca="1" si="661"/>
        <v/>
      </c>
      <c r="JG1798" t="str">
        <f t="shared" ca="1" si="662"/>
        <v/>
      </c>
      <c r="JH1798" t="str">
        <f t="shared" ca="1" si="663"/>
        <v/>
      </c>
      <c r="JI1798" t="str">
        <f t="shared" ca="1" si="664"/>
        <v/>
      </c>
    </row>
    <row r="1799" spans="264:269" x14ac:dyDescent="0.2">
      <c r="JD1799">
        <f t="shared" si="659"/>
        <v>0</v>
      </c>
      <c r="JE1799">
        <f t="shared" si="660"/>
        <v>0</v>
      </c>
      <c r="JF1799" t="str">
        <f t="shared" ca="1" si="661"/>
        <v/>
      </c>
      <c r="JG1799" t="str">
        <f t="shared" ca="1" si="662"/>
        <v/>
      </c>
      <c r="JH1799" t="str">
        <f t="shared" ca="1" si="663"/>
        <v/>
      </c>
      <c r="JI1799" t="str">
        <f t="shared" ca="1" si="664"/>
        <v/>
      </c>
    </row>
    <row r="1800" spans="264:269" x14ac:dyDescent="0.2">
      <c r="JD1800">
        <f t="shared" si="659"/>
        <v>0</v>
      </c>
      <c r="JE1800">
        <f t="shared" si="660"/>
        <v>0</v>
      </c>
      <c r="JF1800" t="str">
        <f t="shared" ca="1" si="661"/>
        <v/>
      </c>
      <c r="JG1800" t="str">
        <f t="shared" ca="1" si="662"/>
        <v/>
      </c>
      <c r="JH1800" t="str">
        <f t="shared" ca="1" si="663"/>
        <v/>
      </c>
      <c r="JI1800" t="str">
        <f t="shared" ca="1" si="664"/>
        <v/>
      </c>
    </row>
    <row r="1801" spans="264:269" x14ac:dyDescent="0.2">
      <c r="JD1801">
        <f t="shared" si="659"/>
        <v>0</v>
      </c>
      <c r="JE1801">
        <f t="shared" si="660"/>
        <v>0</v>
      </c>
      <c r="JF1801" t="str">
        <f t="shared" ca="1" si="661"/>
        <v/>
      </c>
      <c r="JG1801" t="str">
        <f t="shared" ca="1" si="662"/>
        <v/>
      </c>
      <c r="JH1801" t="str">
        <f t="shared" ca="1" si="663"/>
        <v/>
      </c>
      <c r="JI1801" t="str">
        <f t="shared" ca="1" si="664"/>
        <v/>
      </c>
    </row>
    <row r="1802" spans="264:269" x14ac:dyDescent="0.2">
      <c r="JD1802">
        <f t="shared" si="659"/>
        <v>0</v>
      </c>
      <c r="JE1802">
        <f t="shared" si="660"/>
        <v>0</v>
      </c>
      <c r="JF1802" t="str">
        <f t="shared" ca="1" si="661"/>
        <v/>
      </c>
      <c r="JG1802" t="str">
        <f t="shared" ca="1" si="662"/>
        <v/>
      </c>
      <c r="JH1802" t="str">
        <f t="shared" ca="1" si="663"/>
        <v/>
      </c>
      <c r="JI1802" t="str">
        <f t="shared" ca="1" si="664"/>
        <v/>
      </c>
    </row>
    <row r="1803" spans="264:269" x14ac:dyDescent="0.2">
      <c r="JD1803">
        <f t="shared" si="659"/>
        <v>0</v>
      </c>
      <c r="JE1803">
        <f t="shared" si="660"/>
        <v>0</v>
      </c>
      <c r="JF1803" t="str">
        <f t="shared" ca="1" si="661"/>
        <v/>
      </c>
      <c r="JG1803" t="str">
        <f t="shared" ca="1" si="662"/>
        <v/>
      </c>
      <c r="JH1803" t="str">
        <f t="shared" ca="1" si="663"/>
        <v/>
      </c>
      <c r="JI1803" t="str">
        <f t="shared" ca="1" si="664"/>
        <v/>
      </c>
    </row>
    <row r="1804" spans="264:269" x14ac:dyDescent="0.2">
      <c r="JD1804">
        <f t="shared" si="659"/>
        <v>0</v>
      </c>
      <c r="JE1804">
        <f t="shared" si="660"/>
        <v>0</v>
      </c>
      <c r="JF1804" t="str">
        <f t="shared" ca="1" si="661"/>
        <v/>
      </c>
      <c r="JG1804" t="str">
        <f t="shared" ca="1" si="662"/>
        <v/>
      </c>
      <c r="JH1804" t="str">
        <f t="shared" ca="1" si="663"/>
        <v/>
      </c>
      <c r="JI1804" t="str">
        <f t="shared" ca="1" si="664"/>
        <v/>
      </c>
    </row>
    <row r="1805" spans="264:269" x14ac:dyDescent="0.2">
      <c r="JD1805">
        <f t="shared" si="659"/>
        <v>0</v>
      </c>
      <c r="JE1805">
        <f t="shared" si="660"/>
        <v>0</v>
      </c>
      <c r="JF1805" t="str">
        <f t="shared" ca="1" si="661"/>
        <v/>
      </c>
      <c r="JG1805" t="str">
        <f t="shared" ca="1" si="662"/>
        <v/>
      </c>
      <c r="JH1805" t="str">
        <f t="shared" ca="1" si="663"/>
        <v/>
      </c>
      <c r="JI1805" t="str">
        <f t="shared" ca="1" si="664"/>
        <v/>
      </c>
    </row>
    <row r="1806" spans="264:269" x14ac:dyDescent="0.2">
      <c r="JD1806">
        <f t="shared" si="659"/>
        <v>0</v>
      </c>
      <c r="JE1806">
        <f t="shared" si="660"/>
        <v>0</v>
      </c>
      <c r="JF1806" t="str">
        <f t="shared" ca="1" si="661"/>
        <v/>
      </c>
      <c r="JG1806" t="str">
        <f t="shared" ca="1" si="662"/>
        <v/>
      </c>
      <c r="JH1806" t="str">
        <f t="shared" ca="1" si="663"/>
        <v/>
      </c>
      <c r="JI1806" t="str">
        <f t="shared" ca="1" si="664"/>
        <v/>
      </c>
    </row>
    <row r="1807" spans="264:269" x14ac:dyDescent="0.2">
      <c r="JD1807">
        <f t="shared" si="659"/>
        <v>0</v>
      </c>
      <c r="JE1807">
        <f t="shared" si="660"/>
        <v>0</v>
      </c>
      <c r="JF1807" t="str">
        <f t="shared" ca="1" si="661"/>
        <v/>
      </c>
      <c r="JG1807" t="str">
        <f t="shared" ca="1" si="662"/>
        <v/>
      </c>
      <c r="JH1807" t="str">
        <f t="shared" ca="1" si="663"/>
        <v/>
      </c>
      <c r="JI1807" t="str">
        <f t="shared" ca="1" si="664"/>
        <v/>
      </c>
    </row>
    <row r="1808" spans="264:269" x14ac:dyDescent="0.2">
      <c r="JD1808">
        <f t="shared" si="659"/>
        <v>0</v>
      </c>
      <c r="JE1808">
        <f t="shared" si="660"/>
        <v>0</v>
      </c>
      <c r="JF1808" t="str">
        <f t="shared" ca="1" si="661"/>
        <v/>
      </c>
      <c r="JG1808" t="str">
        <f t="shared" ca="1" si="662"/>
        <v/>
      </c>
      <c r="JH1808" t="str">
        <f t="shared" ca="1" si="663"/>
        <v/>
      </c>
      <c r="JI1808" t="str">
        <f t="shared" ca="1" si="664"/>
        <v/>
      </c>
    </row>
    <row r="1809" spans="264:269" x14ac:dyDescent="0.2">
      <c r="JD1809">
        <f t="shared" si="659"/>
        <v>0</v>
      </c>
      <c r="JE1809">
        <f t="shared" si="660"/>
        <v>0</v>
      </c>
      <c r="JF1809" t="str">
        <f t="shared" ca="1" si="661"/>
        <v/>
      </c>
      <c r="JG1809" t="str">
        <f t="shared" ca="1" si="662"/>
        <v/>
      </c>
      <c r="JH1809" t="str">
        <f t="shared" ca="1" si="663"/>
        <v/>
      </c>
      <c r="JI1809" t="str">
        <f t="shared" ca="1" si="664"/>
        <v/>
      </c>
    </row>
    <row r="1810" spans="264:269" x14ac:dyDescent="0.2">
      <c r="JD1810">
        <f t="shared" si="659"/>
        <v>0</v>
      </c>
      <c r="JE1810">
        <f t="shared" si="660"/>
        <v>0</v>
      </c>
      <c r="JF1810" t="str">
        <f t="shared" ca="1" si="661"/>
        <v/>
      </c>
      <c r="JG1810" t="str">
        <f t="shared" ca="1" si="662"/>
        <v/>
      </c>
      <c r="JH1810" t="str">
        <f t="shared" ca="1" si="663"/>
        <v/>
      </c>
      <c r="JI1810" t="str">
        <f t="shared" ca="1" si="664"/>
        <v/>
      </c>
    </row>
    <row r="1811" spans="264:269" x14ac:dyDescent="0.2">
      <c r="JD1811">
        <f t="shared" si="659"/>
        <v>0</v>
      </c>
      <c r="JE1811">
        <f t="shared" si="660"/>
        <v>0</v>
      </c>
      <c r="JF1811" t="str">
        <f t="shared" ca="1" si="661"/>
        <v/>
      </c>
      <c r="JG1811" t="str">
        <f t="shared" ca="1" si="662"/>
        <v/>
      </c>
      <c r="JH1811" t="str">
        <f t="shared" ca="1" si="663"/>
        <v/>
      </c>
      <c r="JI1811" t="str">
        <f t="shared" ca="1" si="664"/>
        <v/>
      </c>
    </row>
    <row r="1812" spans="264:269" x14ac:dyDescent="0.2">
      <c r="JD1812">
        <f t="shared" si="659"/>
        <v>0</v>
      </c>
      <c r="JE1812">
        <f t="shared" si="660"/>
        <v>0</v>
      </c>
      <c r="JF1812" t="str">
        <f t="shared" ca="1" si="661"/>
        <v/>
      </c>
      <c r="JG1812" t="str">
        <f t="shared" ca="1" si="662"/>
        <v/>
      </c>
      <c r="JH1812" t="str">
        <f t="shared" ca="1" si="663"/>
        <v/>
      </c>
      <c r="JI1812" t="str">
        <f t="shared" ca="1" si="664"/>
        <v/>
      </c>
    </row>
    <row r="1813" spans="264:269" x14ac:dyDescent="0.2">
      <c r="JD1813">
        <f t="shared" si="659"/>
        <v>0</v>
      </c>
      <c r="JE1813">
        <f t="shared" si="660"/>
        <v>0</v>
      </c>
      <c r="JF1813" t="str">
        <f t="shared" ca="1" si="661"/>
        <v/>
      </c>
      <c r="JG1813" t="str">
        <f t="shared" ca="1" si="662"/>
        <v/>
      </c>
      <c r="JH1813" t="str">
        <f t="shared" ca="1" si="663"/>
        <v/>
      </c>
      <c r="JI1813" t="str">
        <f t="shared" ca="1" si="664"/>
        <v/>
      </c>
    </row>
    <row r="1814" spans="264:269" x14ac:dyDescent="0.2">
      <c r="JD1814">
        <f t="shared" si="659"/>
        <v>0</v>
      </c>
      <c r="JE1814">
        <f t="shared" si="660"/>
        <v>0</v>
      </c>
      <c r="JF1814" t="str">
        <f t="shared" ca="1" si="661"/>
        <v/>
      </c>
      <c r="JG1814" t="str">
        <f t="shared" ca="1" si="662"/>
        <v/>
      </c>
      <c r="JH1814" t="str">
        <f t="shared" ca="1" si="663"/>
        <v/>
      </c>
      <c r="JI1814" t="str">
        <f t="shared" ca="1" si="664"/>
        <v/>
      </c>
    </row>
    <row r="1815" spans="264:269" x14ac:dyDescent="0.2">
      <c r="JD1815">
        <f t="shared" si="659"/>
        <v>0</v>
      </c>
      <c r="JE1815">
        <f t="shared" si="660"/>
        <v>0</v>
      </c>
      <c r="JF1815" t="str">
        <f t="shared" ca="1" si="661"/>
        <v/>
      </c>
      <c r="JG1815" t="str">
        <f t="shared" ca="1" si="662"/>
        <v/>
      </c>
      <c r="JH1815" t="str">
        <f t="shared" ca="1" si="663"/>
        <v/>
      </c>
      <c r="JI1815" t="str">
        <f t="shared" ca="1" si="664"/>
        <v/>
      </c>
    </row>
    <row r="1816" spans="264:269" x14ac:dyDescent="0.2">
      <c r="JD1816">
        <f t="shared" si="659"/>
        <v>0</v>
      </c>
      <c r="JE1816">
        <f t="shared" si="660"/>
        <v>0</v>
      </c>
      <c r="JF1816" t="str">
        <f t="shared" ca="1" si="661"/>
        <v/>
      </c>
      <c r="JG1816" t="str">
        <f t="shared" ca="1" si="662"/>
        <v/>
      </c>
      <c r="JH1816" t="str">
        <f t="shared" ca="1" si="663"/>
        <v/>
      </c>
      <c r="JI1816" t="str">
        <f t="shared" ca="1" si="664"/>
        <v/>
      </c>
    </row>
    <row r="1817" spans="264:269" x14ac:dyDescent="0.2">
      <c r="JD1817">
        <f t="shared" si="659"/>
        <v>0</v>
      </c>
      <c r="JE1817">
        <f t="shared" si="660"/>
        <v>0</v>
      </c>
      <c r="JF1817" t="str">
        <f t="shared" ca="1" si="661"/>
        <v/>
      </c>
      <c r="JG1817" t="str">
        <f t="shared" ca="1" si="662"/>
        <v/>
      </c>
      <c r="JH1817" t="str">
        <f t="shared" ca="1" si="663"/>
        <v/>
      </c>
      <c r="JI1817" t="str">
        <f t="shared" ca="1" si="664"/>
        <v/>
      </c>
    </row>
    <row r="1818" spans="264:269" x14ac:dyDescent="0.2">
      <c r="JD1818">
        <f t="shared" si="659"/>
        <v>0</v>
      </c>
      <c r="JE1818">
        <f t="shared" si="660"/>
        <v>0</v>
      </c>
      <c r="JF1818" t="str">
        <f t="shared" ca="1" si="661"/>
        <v/>
      </c>
      <c r="JG1818" t="str">
        <f t="shared" ca="1" si="662"/>
        <v/>
      </c>
      <c r="JH1818" t="str">
        <f t="shared" ca="1" si="663"/>
        <v/>
      </c>
      <c r="JI1818" t="str">
        <f t="shared" ca="1" si="664"/>
        <v/>
      </c>
    </row>
    <row r="1819" spans="264:269" x14ac:dyDescent="0.2">
      <c r="JD1819">
        <f t="shared" si="659"/>
        <v>0</v>
      </c>
      <c r="JE1819">
        <f t="shared" si="660"/>
        <v>0</v>
      </c>
      <c r="JF1819" t="str">
        <f t="shared" ca="1" si="661"/>
        <v/>
      </c>
      <c r="JG1819" t="str">
        <f t="shared" ca="1" si="662"/>
        <v/>
      </c>
      <c r="JH1819" t="str">
        <f t="shared" ca="1" si="663"/>
        <v/>
      </c>
      <c r="JI1819" t="str">
        <f t="shared" ca="1" si="664"/>
        <v/>
      </c>
    </row>
    <row r="1820" spans="264:269" x14ac:dyDescent="0.2">
      <c r="JD1820">
        <f t="shared" ref="JD1820:JD1883" si="665">IF(JD1819&lt;&gt;0,JD1819-1,0)</f>
        <v>0</v>
      </c>
      <c r="JE1820">
        <f t="shared" ref="JE1820:JE1883" si="666">IF(JD1820&lt;&gt;0,JE1819+1,0)</f>
        <v>0</v>
      </c>
      <c r="JF1820" t="str">
        <f t="shared" ref="JF1820:JF1883" ca="1" si="667">IF(ScenarioType&lt;&gt;"ALL",IF(ISERROR(IF(INDIRECT("SCENARIOMETA!B"&amp;JE1820)=ScenarioType,INDIRECT("SCENARIOMETA!A"&amp;JE1820)," ")),"",IF(INDIRECT("SCENARIOMETA!B"&amp;JE1820)=ScenarioType,INDIRECT("SCENARIOMETA!A"&amp;JE1820)," ")),IF(JD1820&lt;&gt;0,INDIRECT("SCENARIOMETA!A"&amp;JE1820),""))</f>
        <v/>
      </c>
      <c r="JG1820" t="str">
        <f t="shared" ref="JG1820:JG1883" ca="1" si="668">IF(ScenarioType&lt;&gt;"ALL",IF(ISERROR(IF(INDIRECT("SCENARIOMETA!B"&amp;JE1820)=ScenarioType,INDIRECT("SCENARIOMETA!B"&amp;JE1820)," ")),"",IF(INDIRECT("SCENARIOMETA!B"&amp;JE1820)=ScenarioType,INDIRECT("SCENARIOMETA!B"&amp;JE1820)," ")),IF(JD1820&lt;&gt;0,INDIRECT("SCENARIOMETA!B"&amp;JE1820),""))</f>
        <v/>
      </c>
      <c r="JH1820" t="str">
        <f t="shared" ref="JH1820:JH1883" ca="1" si="669">IF(ScenarioType&lt;&gt;"ALL",IF(ISERROR(IF(INDIRECT("SCENARIOMETA!B"&amp;JE1820)=ScenarioType,INDIRECT("SCENARIOMETA!H"&amp;JE1820)," ")),"",IF(INDIRECT("SCENARIOMETA!B"&amp;JE1820)=ScenarioType,INDIRECT("SCENARIOMETA!H"&amp;JE1820)," ")+14),IF(JD1820&lt;&gt;0,INDIRECT("SCENARIOMETA!H"&amp;JE1820)+14,""))</f>
        <v/>
      </c>
      <c r="JI1820" t="str">
        <f t="shared" ref="JI1820:JI1883" ca="1" si="670">IF(ScenarioType&lt;&gt;"ALL",IF(ISERROR(IF(INDIRECT("SCENARIOMETA!B"&amp;JE1820)=ScenarioType,INDIRECT("SCENARIOMETA!E"&amp;JE1820)," ")),"",IF(INDIRECT("SCENARIOMETA!B"&amp;JE1820)=ScenarioType,INDIRECT("SCENARIOMETA!E"&amp;JE1820)," ")+14),IF(JD1820&lt;&gt;0,INDIRECT("SCENARIOMETA!E"&amp;JE1820)+14,""))</f>
        <v/>
      </c>
    </row>
    <row r="1821" spans="264:269" x14ac:dyDescent="0.2">
      <c r="JD1821">
        <f t="shared" si="665"/>
        <v>0</v>
      </c>
      <c r="JE1821">
        <f t="shared" si="666"/>
        <v>0</v>
      </c>
      <c r="JF1821" t="str">
        <f t="shared" ca="1" si="667"/>
        <v/>
      </c>
      <c r="JG1821" t="str">
        <f t="shared" ca="1" si="668"/>
        <v/>
      </c>
      <c r="JH1821" t="str">
        <f t="shared" ca="1" si="669"/>
        <v/>
      </c>
      <c r="JI1821" t="str">
        <f t="shared" ca="1" si="670"/>
        <v/>
      </c>
    </row>
    <row r="1822" spans="264:269" x14ac:dyDescent="0.2">
      <c r="JD1822">
        <f t="shared" si="665"/>
        <v>0</v>
      </c>
      <c r="JE1822">
        <f t="shared" si="666"/>
        <v>0</v>
      </c>
      <c r="JF1822" t="str">
        <f t="shared" ca="1" si="667"/>
        <v/>
      </c>
      <c r="JG1822" t="str">
        <f t="shared" ca="1" si="668"/>
        <v/>
      </c>
      <c r="JH1822" t="str">
        <f t="shared" ca="1" si="669"/>
        <v/>
      </c>
      <c r="JI1822" t="str">
        <f t="shared" ca="1" si="670"/>
        <v/>
      </c>
    </row>
    <row r="1823" spans="264:269" x14ac:dyDescent="0.2">
      <c r="JD1823">
        <f t="shared" si="665"/>
        <v>0</v>
      </c>
      <c r="JE1823">
        <f t="shared" si="666"/>
        <v>0</v>
      </c>
      <c r="JF1823" t="str">
        <f t="shared" ca="1" si="667"/>
        <v/>
      </c>
      <c r="JG1823" t="str">
        <f t="shared" ca="1" si="668"/>
        <v/>
      </c>
      <c r="JH1823" t="str">
        <f t="shared" ca="1" si="669"/>
        <v/>
      </c>
      <c r="JI1823" t="str">
        <f t="shared" ca="1" si="670"/>
        <v/>
      </c>
    </row>
    <row r="1824" spans="264:269" x14ac:dyDescent="0.2">
      <c r="JD1824">
        <f t="shared" si="665"/>
        <v>0</v>
      </c>
      <c r="JE1824">
        <f t="shared" si="666"/>
        <v>0</v>
      </c>
      <c r="JF1824" t="str">
        <f t="shared" ca="1" si="667"/>
        <v/>
      </c>
      <c r="JG1824" t="str">
        <f t="shared" ca="1" si="668"/>
        <v/>
      </c>
      <c r="JH1824" t="str">
        <f t="shared" ca="1" si="669"/>
        <v/>
      </c>
      <c r="JI1824" t="str">
        <f t="shared" ca="1" si="670"/>
        <v/>
      </c>
    </row>
    <row r="1825" spans="264:269" x14ac:dyDescent="0.2">
      <c r="JD1825">
        <f t="shared" si="665"/>
        <v>0</v>
      </c>
      <c r="JE1825">
        <f t="shared" si="666"/>
        <v>0</v>
      </c>
      <c r="JF1825" t="str">
        <f t="shared" ca="1" si="667"/>
        <v/>
      </c>
      <c r="JG1825" t="str">
        <f t="shared" ca="1" si="668"/>
        <v/>
      </c>
      <c r="JH1825" t="str">
        <f t="shared" ca="1" si="669"/>
        <v/>
      </c>
      <c r="JI1825" t="str">
        <f t="shared" ca="1" si="670"/>
        <v/>
      </c>
    </row>
    <row r="1826" spans="264:269" x14ac:dyDescent="0.2">
      <c r="JD1826">
        <f t="shared" si="665"/>
        <v>0</v>
      </c>
      <c r="JE1826">
        <f t="shared" si="666"/>
        <v>0</v>
      </c>
      <c r="JF1826" t="str">
        <f t="shared" ca="1" si="667"/>
        <v/>
      </c>
      <c r="JG1826" t="str">
        <f t="shared" ca="1" si="668"/>
        <v/>
      </c>
      <c r="JH1826" t="str">
        <f t="shared" ca="1" si="669"/>
        <v/>
      </c>
      <c r="JI1826" t="str">
        <f t="shared" ca="1" si="670"/>
        <v/>
      </c>
    </row>
    <row r="1827" spans="264:269" x14ac:dyDescent="0.2">
      <c r="JD1827">
        <f t="shared" si="665"/>
        <v>0</v>
      </c>
      <c r="JE1827">
        <f t="shared" si="666"/>
        <v>0</v>
      </c>
      <c r="JF1827" t="str">
        <f t="shared" ca="1" si="667"/>
        <v/>
      </c>
      <c r="JG1827" t="str">
        <f t="shared" ca="1" si="668"/>
        <v/>
      </c>
      <c r="JH1827" t="str">
        <f t="shared" ca="1" si="669"/>
        <v/>
      </c>
      <c r="JI1827" t="str">
        <f t="shared" ca="1" si="670"/>
        <v/>
      </c>
    </row>
    <row r="1828" spans="264:269" x14ac:dyDescent="0.2">
      <c r="JD1828">
        <f t="shared" si="665"/>
        <v>0</v>
      </c>
      <c r="JE1828">
        <f t="shared" si="666"/>
        <v>0</v>
      </c>
      <c r="JF1828" t="str">
        <f t="shared" ca="1" si="667"/>
        <v/>
      </c>
      <c r="JG1828" t="str">
        <f t="shared" ca="1" si="668"/>
        <v/>
      </c>
      <c r="JH1828" t="str">
        <f t="shared" ca="1" si="669"/>
        <v/>
      </c>
      <c r="JI1828" t="str">
        <f t="shared" ca="1" si="670"/>
        <v/>
      </c>
    </row>
    <row r="1829" spans="264:269" x14ac:dyDescent="0.2">
      <c r="JD1829">
        <f t="shared" si="665"/>
        <v>0</v>
      </c>
      <c r="JE1829">
        <f t="shared" si="666"/>
        <v>0</v>
      </c>
      <c r="JF1829" t="str">
        <f t="shared" ca="1" si="667"/>
        <v/>
      </c>
      <c r="JG1829" t="str">
        <f t="shared" ca="1" si="668"/>
        <v/>
      </c>
      <c r="JH1829" t="str">
        <f t="shared" ca="1" si="669"/>
        <v/>
      </c>
      <c r="JI1829" t="str">
        <f t="shared" ca="1" si="670"/>
        <v/>
      </c>
    </row>
    <row r="1830" spans="264:269" x14ac:dyDescent="0.2">
      <c r="JD1830">
        <f t="shared" si="665"/>
        <v>0</v>
      </c>
      <c r="JE1830">
        <f t="shared" si="666"/>
        <v>0</v>
      </c>
      <c r="JF1830" t="str">
        <f t="shared" ca="1" si="667"/>
        <v/>
      </c>
      <c r="JG1830" t="str">
        <f t="shared" ca="1" si="668"/>
        <v/>
      </c>
      <c r="JH1830" t="str">
        <f t="shared" ca="1" si="669"/>
        <v/>
      </c>
      <c r="JI1830" t="str">
        <f t="shared" ca="1" si="670"/>
        <v/>
      </c>
    </row>
    <row r="1831" spans="264:269" x14ac:dyDescent="0.2">
      <c r="JD1831">
        <f t="shared" si="665"/>
        <v>0</v>
      </c>
      <c r="JE1831">
        <f t="shared" si="666"/>
        <v>0</v>
      </c>
      <c r="JF1831" t="str">
        <f t="shared" ca="1" si="667"/>
        <v/>
      </c>
      <c r="JG1831" t="str">
        <f t="shared" ca="1" si="668"/>
        <v/>
      </c>
      <c r="JH1831" t="str">
        <f t="shared" ca="1" si="669"/>
        <v/>
      </c>
      <c r="JI1831" t="str">
        <f t="shared" ca="1" si="670"/>
        <v/>
      </c>
    </row>
    <row r="1832" spans="264:269" x14ac:dyDescent="0.2">
      <c r="JD1832">
        <f t="shared" si="665"/>
        <v>0</v>
      </c>
      <c r="JE1832">
        <f t="shared" si="666"/>
        <v>0</v>
      </c>
      <c r="JF1832" t="str">
        <f t="shared" ca="1" si="667"/>
        <v/>
      </c>
      <c r="JG1832" t="str">
        <f t="shared" ca="1" si="668"/>
        <v/>
      </c>
      <c r="JH1832" t="str">
        <f t="shared" ca="1" si="669"/>
        <v/>
      </c>
      <c r="JI1832" t="str">
        <f t="shared" ca="1" si="670"/>
        <v/>
      </c>
    </row>
    <row r="1833" spans="264:269" x14ac:dyDescent="0.2">
      <c r="JD1833">
        <f t="shared" si="665"/>
        <v>0</v>
      </c>
      <c r="JE1833">
        <f t="shared" si="666"/>
        <v>0</v>
      </c>
      <c r="JF1833" t="str">
        <f t="shared" ca="1" si="667"/>
        <v/>
      </c>
      <c r="JG1833" t="str">
        <f t="shared" ca="1" si="668"/>
        <v/>
      </c>
      <c r="JH1833" t="str">
        <f t="shared" ca="1" si="669"/>
        <v/>
      </c>
      <c r="JI1833" t="str">
        <f t="shared" ca="1" si="670"/>
        <v/>
      </c>
    </row>
    <row r="1834" spans="264:269" x14ac:dyDescent="0.2">
      <c r="JD1834">
        <f t="shared" si="665"/>
        <v>0</v>
      </c>
      <c r="JE1834">
        <f t="shared" si="666"/>
        <v>0</v>
      </c>
      <c r="JF1834" t="str">
        <f t="shared" ca="1" si="667"/>
        <v/>
      </c>
      <c r="JG1834" t="str">
        <f t="shared" ca="1" si="668"/>
        <v/>
      </c>
      <c r="JH1834" t="str">
        <f t="shared" ca="1" si="669"/>
        <v/>
      </c>
      <c r="JI1834" t="str">
        <f t="shared" ca="1" si="670"/>
        <v/>
      </c>
    </row>
    <row r="1835" spans="264:269" x14ac:dyDescent="0.2">
      <c r="JD1835">
        <f t="shared" si="665"/>
        <v>0</v>
      </c>
      <c r="JE1835">
        <f t="shared" si="666"/>
        <v>0</v>
      </c>
      <c r="JF1835" t="str">
        <f t="shared" ca="1" si="667"/>
        <v/>
      </c>
      <c r="JG1835" t="str">
        <f t="shared" ca="1" si="668"/>
        <v/>
      </c>
      <c r="JH1835" t="str">
        <f t="shared" ca="1" si="669"/>
        <v/>
      </c>
      <c r="JI1835" t="str">
        <f t="shared" ca="1" si="670"/>
        <v/>
      </c>
    </row>
    <row r="1836" spans="264:269" x14ac:dyDescent="0.2">
      <c r="JD1836">
        <f t="shared" si="665"/>
        <v>0</v>
      </c>
      <c r="JE1836">
        <f t="shared" si="666"/>
        <v>0</v>
      </c>
      <c r="JF1836" t="str">
        <f t="shared" ca="1" si="667"/>
        <v/>
      </c>
      <c r="JG1836" t="str">
        <f t="shared" ca="1" si="668"/>
        <v/>
      </c>
      <c r="JH1836" t="str">
        <f t="shared" ca="1" si="669"/>
        <v/>
      </c>
      <c r="JI1836" t="str">
        <f t="shared" ca="1" si="670"/>
        <v/>
      </c>
    </row>
    <row r="1837" spans="264:269" x14ac:dyDescent="0.2">
      <c r="JD1837">
        <f t="shared" si="665"/>
        <v>0</v>
      </c>
      <c r="JE1837">
        <f t="shared" si="666"/>
        <v>0</v>
      </c>
      <c r="JF1837" t="str">
        <f t="shared" ca="1" si="667"/>
        <v/>
      </c>
      <c r="JG1837" t="str">
        <f t="shared" ca="1" si="668"/>
        <v/>
      </c>
      <c r="JH1837" t="str">
        <f t="shared" ca="1" si="669"/>
        <v/>
      </c>
      <c r="JI1837" t="str">
        <f t="shared" ca="1" si="670"/>
        <v/>
      </c>
    </row>
    <row r="1838" spans="264:269" x14ac:dyDescent="0.2">
      <c r="JD1838">
        <f t="shared" si="665"/>
        <v>0</v>
      </c>
      <c r="JE1838">
        <f t="shared" si="666"/>
        <v>0</v>
      </c>
      <c r="JF1838" t="str">
        <f t="shared" ca="1" si="667"/>
        <v/>
      </c>
      <c r="JG1838" t="str">
        <f t="shared" ca="1" si="668"/>
        <v/>
      </c>
      <c r="JH1838" t="str">
        <f t="shared" ca="1" si="669"/>
        <v/>
      </c>
      <c r="JI1838" t="str">
        <f t="shared" ca="1" si="670"/>
        <v/>
      </c>
    </row>
    <row r="1839" spans="264:269" x14ac:dyDescent="0.2">
      <c r="JD1839">
        <f t="shared" si="665"/>
        <v>0</v>
      </c>
      <c r="JE1839">
        <f t="shared" si="666"/>
        <v>0</v>
      </c>
      <c r="JF1839" t="str">
        <f t="shared" ca="1" si="667"/>
        <v/>
      </c>
      <c r="JG1839" t="str">
        <f t="shared" ca="1" si="668"/>
        <v/>
      </c>
      <c r="JH1839" t="str">
        <f t="shared" ca="1" si="669"/>
        <v/>
      </c>
      <c r="JI1839" t="str">
        <f t="shared" ca="1" si="670"/>
        <v/>
      </c>
    </row>
    <row r="1840" spans="264:269" x14ac:dyDescent="0.2">
      <c r="JD1840">
        <f t="shared" si="665"/>
        <v>0</v>
      </c>
      <c r="JE1840">
        <f t="shared" si="666"/>
        <v>0</v>
      </c>
      <c r="JF1840" t="str">
        <f t="shared" ca="1" si="667"/>
        <v/>
      </c>
      <c r="JG1840" t="str">
        <f t="shared" ca="1" si="668"/>
        <v/>
      </c>
      <c r="JH1840" t="str">
        <f t="shared" ca="1" si="669"/>
        <v/>
      </c>
      <c r="JI1840" t="str">
        <f t="shared" ca="1" si="670"/>
        <v/>
      </c>
    </row>
    <row r="1841" spans="264:269" x14ac:dyDescent="0.2">
      <c r="JD1841">
        <f t="shared" si="665"/>
        <v>0</v>
      </c>
      <c r="JE1841">
        <f t="shared" si="666"/>
        <v>0</v>
      </c>
      <c r="JF1841" t="str">
        <f t="shared" ca="1" si="667"/>
        <v/>
      </c>
      <c r="JG1841" t="str">
        <f t="shared" ca="1" si="668"/>
        <v/>
      </c>
      <c r="JH1841" t="str">
        <f t="shared" ca="1" si="669"/>
        <v/>
      </c>
      <c r="JI1841" t="str">
        <f t="shared" ca="1" si="670"/>
        <v/>
      </c>
    </row>
    <row r="1842" spans="264:269" x14ac:dyDescent="0.2">
      <c r="JD1842">
        <f t="shared" si="665"/>
        <v>0</v>
      </c>
      <c r="JE1842">
        <f t="shared" si="666"/>
        <v>0</v>
      </c>
      <c r="JF1842" t="str">
        <f t="shared" ca="1" si="667"/>
        <v/>
      </c>
      <c r="JG1842" t="str">
        <f t="shared" ca="1" si="668"/>
        <v/>
      </c>
      <c r="JH1842" t="str">
        <f t="shared" ca="1" si="669"/>
        <v/>
      </c>
      <c r="JI1842" t="str">
        <f t="shared" ca="1" si="670"/>
        <v/>
      </c>
    </row>
    <row r="1843" spans="264:269" x14ac:dyDescent="0.2">
      <c r="JD1843">
        <f t="shared" si="665"/>
        <v>0</v>
      </c>
      <c r="JE1843">
        <f t="shared" si="666"/>
        <v>0</v>
      </c>
      <c r="JF1843" t="str">
        <f t="shared" ca="1" si="667"/>
        <v/>
      </c>
      <c r="JG1843" t="str">
        <f t="shared" ca="1" si="668"/>
        <v/>
      </c>
      <c r="JH1843" t="str">
        <f t="shared" ca="1" si="669"/>
        <v/>
      </c>
      <c r="JI1843" t="str">
        <f t="shared" ca="1" si="670"/>
        <v/>
      </c>
    </row>
    <row r="1844" spans="264:269" x14ac:dyDescent="0.2">
      <c r="JD1844">
        <f t="shared" si="665"/>
        <v>0</v>
      </c>
      <c r="JE1844">
        <f t="shared" si="666"/>
        <v>0</v>
      </c>
      <c r="JF1844" t="str">
        <f t="shared" ca="1" si="667"/>
        <v/>
      </c>
      <c r="JG1844" t="str">
        <f t="shared" ca="1" si="668"/>
        <v/>
      </c>
      <c r="JH1844" t="str">
        <f t="shared" ca="1" si="669"/>
        <v/>
      </c>
      <c r="JI1844" t="str">
        <f t="shared" ca="1" si="670"/>
        <v/>
      </c>
    </row>
    <row r="1845" spans="264:269" x14ac:dyDescent="0.2">
      <c r="JD1845">
        <f t="shared" si="665"/>
        <v>0</v>
      </c>
      <c r="JE1845">
        <f t="shared" si="666"/>
        <v>0</v>
      </c>
      <c r="JF1845" t="str">
        <f t="shared" ca="1" si="667"/>
        <v/>
      </c>
      <c r="JG1845" t="str">
        <f t="shared" ca="1" si="668"/>
        <v/>
      </c>
      <c r="JH1845" t="str">
        <f t="shared" ca="1" si="669"/>
        <v/>
      </c>
      <c r="JI1845" t="str">
        <f t="shared" ca="1" si="670"/>
        <v/>
      </c>
    </row>
    <row r="1846" spans="264:269" x14ac:dyDescent="0.2">
      <c r="JD1846">
        <f t="shared" si="665"/>
        <v>0</v>
      </c>
      <c r="JE1846">
        <f t="shared" si="666"/>
        <v>0</v>
      </c>
      <c r="JF1846" t="str">
        <f t="shared" ca="1" si="667"/>
        <v/>
      </c>
      <c r="JG1846" t="str">
        <f t="shared" ca="1" si="668"/>
        <v/>
      </c>
      <c r="JH1846" t="str">
        <f t="shared" ca="1" si="669"/>
        <v/>
      </c>
      <c r="JI1846" t="str">
        <f t="shared" ca="1" si="670"/>
        <v/>
      </c>
    </row>
    <row r="1847" spans="264:269" x14ac:dyDescent="0.2">
      <c r="JD1847">
        <f t="shared" si="665"/>
        <v>0</v>
      </c>
      <c r="JE1847">
        <f t="shared" si="666"/>
        <v>0</v>
      </c>
      <c r="JF1847" t="str">
        <f t="shared" ca="1" si="667"/>
        <v/>
      </c>
      <c r="JG1847" t="str">
        <f t="shared" ca="1" si="668"/>
        <v/>
      </c>
      <c r="JH1847" t="str">
        <f t="shared" ca="1" si="669"/>
        <v/>
      </c>
      <c r="JI1847" t="str">
        <f t="shared" ca="1" si="670"/>
        <v/>
      </c>
    </row>
    <row r="1848" spans="264:269" x14ac:dyDescent="0.2">
      <c r="JD1848">
        <f t="shared" si="665"/>
        <v>0</v>
      </c>
      <c r="JE1848">
        <f t="shared" si="666"/>
        <v>0</v>
      </c>
      <c r="JF1848" t="str">
        <f t="shared" ca="1" si="667"/>
        <v/>
      </c>
      <c r="JG1848" t="str">
        <f t="shared" ca="1" si="668"/>
        <v/>
      </c>
      <c r="JH1848" t="str">
        <f t="shared" ca="1" si="669"/>
        <v/>
      </c>
      <c r="JI1848" t="str">
        <f t="shared" ca="1" si="670"/>
        <v/>
      </c>
    </row>
    <row r="1849" spans="264:269" x14ac:dyDescent="0.2">
      <c r="JD1849">
        <f t="shared" si="665"/>
        <v>0</v>
      </c>
      <c r="JE1849">
        <f t="shared" si="666"/>
        <v>0</v>
      </c>
      <c r="JF1849" t="str">
        <f t="shared" ca="1" si="667"/>
        <v/>
      </c>
      <c r="JG1849" t="str">
        <f t="shared" ca="1" si="668"/>
        <v/>
      </c>
      <c r="JH1849" t="str">
        <f t="shared" ca="1" si="669"/>
        <v/>
      </c>
      <c r="JI1849" t="str">
        <f t="shared" ca="1" si="670"/>
        <v/>
      </c>
    </row>
    <row r="1850" spans="264:269" x14ac:dyDescent="0.2">
      <c r="JD1850">
        <f t="shared" si="665"/>
        <v>0</v>
      </c>
      <c r="JE1850">
        <f t="shared" si="666"/>
        <v>0</v>
      </c>
      <c r="JF1850" t="str">
        <f t="shared" ca="1" si="667"/>
        <v/>
      </c>
      <c r="JG1850" t="str">
        <f t="shared" ca="1" si="668"/>
        <v/>
      </c>
      <c r="JH1850" t="str">
        <f t="shared" ca="1" si="669"/>
        <v/>
      </c>
      <c r="JI1850" t="str">
        <f t="shared" ca="1" si="670"/>
        <v/>
      </c>
    </row>
    <row r="1851" spans="264:269" x14ac:dyDescent="0.2">
      <c r="JD1851">
        <f t="shared" si="665"/>
        <v>0</v>
      </c>
      <c r="JE1851">
        <f t="shared" si="666"/>
        <v>0</v>
      </c>
      <c r="JF1851" t="str">
        <f t="shared" ca="1" si="667"/>
        <v/>
      </c>
      <c r="JG1851" t="str">
        <f t="shared" ca="1" si="668"/>
        <v/>
      </c>
      <c r="JH1851" t="str">
        <f t="shared" ca="1" si="669"/>
        <v/>
      </c>
      <c r="JI1851" t="str">
        <f t="shared" ca="1" si="670"/>
        <v/>
      </c>
    </row>
    <row r="1852" spans="264:269" x14ac:dyDescent="0.2">
      <c r="JD1852">
        <f t="shared" si="665"/>
        <v>0</v>
      </c>
      <c r="JE1852">
        <f t="shared" si="666"/>
        <v>0</v>
      </c>
      <c r="JF1852" t="str">
        <f t="shared" ca="1" si="667"/>
        <v/>
      </c>
      <c r="JG1852" t="str">
        <f t="shared" ca="1" si="668"/>
        <v/>
      </c>
      <c r="JH1852" t="str">
        <f t="shared" ca="1" si="669"/>
        <v/>
      </c>
      <c r="JI1852" t="str">
        <f t="shared" ca="1" si="670"/>
        <v/>
      </c>
    </row>
    <row r="1853" spans="264:269" x14ac:dyDescent="0.2">
      <c r="JD1853">
        <f t="shared" si="665"/>
        <v>0</v>
      </c>
      <c r="JE1853">
        <f t="shared" si="666"/>
        <v>0</v>
      </c>
      <c r="JF1853" t="str">
        <f t="shared" ca="1" si="667"/>
        <v/>
      </c>
      <c r="JG1853" t="str">
        <f t="shared" ca="1" si="668"/>
        <v/>
      </c>
      <c r="JH1853" t="str">
        <f t="shared" ca="1" si="669"/>
        <v/>
      </c>
      <c r="JI1853" t="str">
        <f t="shared" ca="1" si="670"/>
        <v/>
      </c>
    </row>
    <row r="1854" spans="264:269" x14ac:dyDescent="0.2">
      <c r="JD1854">
        <f t="shared" si="665"/>
        <v>0</v>
      </c>
      <c r="JE1854">
        <f t="shared" si="666"/>
        <v>0</v>
      </c>
      <c r="JF1854" t="str">
        <f t="shared" ca="1" si="667"/>
        <v/>
      </c>
      <c r="JG1854" t="str">
        <f t="shared" ca="1" si="668"/>
        <v/>
      </c>
      <c r="JH1854" t="str">
        <f t="shared" ca="1" si="669"/>
        <v/>
      </c>
      <c r="JI1854" t="str">
        <f t="shared" ca="1" si="670"/>
        <v/>
      </c>
    </row>
    <row r="1855" spans="264:269" x14ac:dyDescent="0.2">
      <c r="JD1855">
        <f t="shared" si="665"/>
        <v>0</v>
      </c>
      <c r="JE1855">
        <f t="shared" si="666"/>
        <v>0</v>
      </c>
      <c r="JF1855" t="str">
        <f t="shared" ca="1" si="667"/>
        <v/>
      </c>
      <c r="JG1855" t="str">
        <f t="shared" ca="1" si="668"/>
        <v/>
      </c>
      <c r="JH1855" t="str">
        <f t="shared" ca="1" si="669"/>
        <v/>
      </c>
      <c r="JI1855" t="str">
        <f t="shared" ca="1" si="670"/>
        <v/>
      </c>
    </row>
    <row r="1856" spans="264:269" x14ac:dyDescent="0.2">
      <c r="JD1856">
        <f t="shared" si="665"/>
        <v>0</v>
      </c>
      <c r="JE1856">
        <f t="shared" si="666"/>
        <v>0</v>
      </c>
      <c r="JF1856" t="str">
        <f t="shared" ca="1" si="667"/>
        <v/>
      </c>
      <c r="JG1856" t="str">
        <f t="shared" ca="1" si="668"/>
        <v/>
      </c>
      <c r="JH1856" t="str">
        <f t="shared" ca="1" si="669"/>
        <v/>
      </c>
      <c r="JI1856" t="str">
        <f t="shared" ca="1" si="670"/>
        <v/>
      </c>
    </row>
    <row r="1857" spans="264:269" x14ac:dyDescent="0.2">
      <c r="JD1857">
        <f t="shared" si="665"/>
        <v>0</v>
      </c>
      <c r="JE1857">
        <f t="shared" si="666"/>
        <v>0</v>
      </c>
      <c r="JF1857" t="str">
        <f t="shared" ca="1" si="667"/>
        <v/>
      </c>
      <c r="JG1857" t="str">
        <f t="shared" ca="1" si="668"/>
        <v/>
      </c>
      <c r="JH1857" t="str">
        <f t="shared" ca="1" si="669"/>
        <v/>
      </c>
      <c r="JI1857" t="str">
        <f t="shared" ca="1" si="670"/>
        <v/>
      </c>
    </row>
    <row r="1858" spans="264:269" x14ac:dyDescent="0.2">
      <c r="JD1858">
        <f t="shared" si="665"/>
        <v>0</v>
      </c>
      <c r="JE1858">
        <f t="shared" si="666"/>
        <v>0</v>
      </c>
      <c r="JF1858" t="str">
        <f t="shared" ca="1" si="667"/>
        <v/>
      </c>
      <c r="JG1858" t="str">
        <f t="shared" ca="1" si="668"/>
        <v/>
      </c>
      <c r="JH1858" t="str">
        <f t="shared" ca="1" si="669"/>
        <v/>
      </c>
      <c r="JI1858" t="str">
        <f t="shared" ca="1" si="670"/>
        <v/>
      </c>
    </row>
    <row r="1859" spans="264:269" x14ac:dyDescent="0.2">
      <c r="JD1859">
        <f t="shared" si="665"/>
        <v>0</v>
      </c>
      <c r="JE1859">
        <f t="shared" si="666"/>
        <v>0</v>
      </c>
      <c r="JF1859" t="str">
        <f t="shared" ca="1" si="667"/>
        <v/>
      </c>
      <c r="JG1859" t="str">
        <f t="shared" ca="1" si="668"/>
        <v/>
      </c>
      <c r="JH1859" t="str">
        <f t="shared" ca="1" si="669"/>
        <v/>
      </c>
      <c r="JI1859" t="str">
        <f t="shared" ca="1" si="670"/>
        <v/>
      </c>
    </row>
    <row r="1860" spans="264:269" x14ac:dyDescent="0.2">
      <c r="JD1860">
        <f t="shared" si="665"/>
        <v>0</v>
      </c>
      <c r="JE1860">
        <f t="shared" si="666"/>
        <v>0</v>
      </c>
      <c r="JF1860" t="str">
        <f t="shared" ca="1" si="667"/>
        <v/>
      </c>
      <c r="JG1860" t="str">
        <f t="shared" ca="1" si="668"/>
        <v/>
      </c>
      <c r="JH1860" t="str">
        <f t="shared" ca="1" si="669"/>
        <v/>
      </c>
      <c r="JI1860" t="str">
        <f t="shared" ca="1" si="670"/>
        <v/>
      </c>
    </row>
    <row r="1861" spans="264:269" x14ac:dyDescent="0.2">
      <c r="JD1861">
        <f t="shared" si="665"/>
        <v>0</v>
      </c>
      <c r="JE1861">
        <f t="shared" si="666"/>
        <v>0</v>
      </c>
      <c r="JF1861" t="str">
        <f t="shared" ca="1" si="667"/>
        <v/>
      </c>
      <c r="JG1861" t="str">
        <f t="shared" ca="1" si="668"/>
        <v/>
      </c>
      <c r="JH1861" t="str">
        <f t="shared" ca="1" si="669"/>
        <v/>
      </c>
      <c r="JI1861" t="str">
        <f t="shared" ca="1" si="670"/>
        <v/>
      </c>
    </row>
    <row r="1862" spans="264:269" x14ac:dyDescent="0.2">
      <c r="JD1862">
        <f t="shared" si="665"/>
        <v>0</v>
      </c>
      <c r="JE1862">
        <f t="shared" si="666"/>
        <v>0</v>
      </c>
      <c r="JF1862" t="str">
        <f t="shared" ca="1" si="667"/>
        <v/>
      </c>
      <c r="JG1862" t="str">
        <f t="shared" ca="1" si="668"/>
        <v/>
      </c>
      <c r="JH1862" t="str">
        <f t="shared" ca="1" si="669"/>
        <v/>
      </c>
      <c r="JI1862" t="str">
        <f t="shared" ca="1" si="670"/>
        <v/>
      </c>
    </row>
    <row r="1863" spans="264:269" x14ac:dyDescent="0.2">
      <c r="JD1863">
        <f t="shared" si="665"/>
        <v>0</v>
      </c>
      <c r="JE1863">
        <f t="shared" si="666"/>
        <v>0</v>
      </c>
      <c r="JF1863" t="str">
        <f t="shared" ca="1" si="667"/>
        <v/>
      </c>
      <c r="JG1863" t="str">
        <f t="shared" ca="1" si="668"/>
        <v/>
      </c>
      <c r="JH1863" t="str">
        <f t="shared" ca="1" si="669"/>
        <v/>
      </c>
      <c r="JI1863" t="str">
        <f t="shared" ca="1" si="670"/>
        <v/>
      </c>
    </row>
    <row r="1864" spans="264:269" x14ac:dyDescent="0.2">
      <c r="JD1864">
        <f t="shared" si="665"/>
        <v>0</v>
      </c>
      <c r="JE1864">
        <f t="shared" si="666"/>
        <v>0</v>
      </c>
      <c r="JF1864" t="str">
        <f t="shared" ca="1" si="667"/>
        <v/>
      </c>
      <c r="JG1864" t="str">
        <f t="shared" ca="1" si="668"/>
        <v/>
      </c>
      <c r="JH1864" t="str">
        <f t="shared" ca="1" si="669"/>
        <v/>
      </c>
      <c r="JI1864" t="str">
        <f t="shared" ca="1" si="670"/>
        <v/>
      </c>
    </row>
    <row r="1865" spans="264:269" x14ac:dyDescent="0.2">
      <c r="JD1865">
        <f t="shared" si="665"/>
        <v>0</v>
      </c>
      <c r="JE1865">
        <f t="shared" si="666"/>
        <v>0</v>
      </c>
      <c r="JF1865" t="str">
        <f t="shared" ca="1" si="667"/>
        <v/>
      </c>
      <c r="JG1865" t="str">
        <f t="shared" ca="1" si="668"/>
        <v/>
      </c>
      <c r="JH1865" t="str">
        <f t="shared" ca="1" si="669"/>
        <v/>
      </c>
      <c r="JI1865" t="str">
        <f t="shared" ca="1" si="670"/>
        <v/>
      </c>
    </row>
    <row r="1866" spans="264:269" x14ac:dyDescent="0.2">
      <c r="JD1866">
        <f t="shared" si="665"/>
        <v>0</v>
      </c>
      <c r="JE1866">
        <f t="shared" si="666"/>
        <v>0</v>
      </c>
      <c r="JF1866" t="str">
        <f t="shared" ca="1" si="667"/>
        <v/>
      </c>
      <c r="JG1866" t="str">
        <f t="shared" ca="1" si="668"/>
        <v/>
      </c>
      <c r="JH1866" t="str">
        <f t="shared" ca="1" si="669"/>
        <v/>
      </c>
      <c r="JI1866" t="str">
        <f t="shared" ca="1" si="670"/>
        <v/>
      </c>
    </row>
    <row r="1867" spans="264:269" x14ac:dyDescent="0.2">
      <c r="JD1867">
        <f t="shared" si="665"/>
        <v>0</v>
      </c>
      <c r="JE1867">
        <f t="shared" si="666"/>
        <v>0</v>
      </c>
      <c r="JF1867" t="str">
        <f t="shared" ca="1" si="667"/>
        <v/>
      </c>
      <c r="JG1867" t="str">
        <f t="shared" ca="1" si="668"/>
        <v/>
      </c>
      <c r="JH1867" t="str">
        <f t="shared" ca="1" si="669"/>
        <v/>
      </c>
      <c r="JI1867" t="str">
        <f t="shared" ca="1" si="670"/>
        <v/>
      </c>
    </row>
    <row r="1868" spans="264:269" x14ac:dyDescent="0.2">
      <c r="JD1868">
        <f t="shared" si="665"/>
        <v>0</v>
      </c>
      <c r="JE1868">
        <f t="shared" si="666"/>
        <v>0</v>
      </c>
      <c r="JF1868" t="str">
        <f t="shared" ca="1" si="667"/>
        <v/>
      </c>
      <c r="JG1868" t="str">
        <f t="shared" ca="1" si="668"/>
        <v/>
      </c>
      <c r="JH1868" t="str">
        <f t="shared" ca="1" si="669"/>
        <v/>
      </c>
      <c r="JI1868" t="str">
        <f t="shared" ca="1" si="670"/>
        <v/>
      </c>
    </row>
    <row r="1869" spans="264:269" x14ac:dyDescent="0.2">
      <c r="JD1869">
        <f t="shared" si="665"/>
        <v>0</v>
      </c>
      <c r="JE1869">
        <f t="shared" si="666"/>
        <v>0</v>
      </c>
      <c r="JF1869" t="str">
        <f t="shared" ca="1" si="667"/>
        <v/>
      </c>
      <c r="JG1869" t="str">
        <f t="shared" ca="1" si="668"/>
        <v/>
      </c>
      <c r="JH1869" t="str">
        <f t="shared" ca="1" si="669"/>
        <v/>
      </c>
      <c r="JI1869" t="str">
        <f t="shared" ca="1" si="670"/>
        <v/>
      </c>
    </row>
    <row r="1870" spans="264:269" x14ac:dyDescent="0.2">
      <c r="JD1870">
        <f t="shared" si="665"/>
        <v>0</v>
      </c>
      <c r="JE1870">
        <f t="shared" si="666"/>
        <v>0</v>
      </c>
      <c r="JF1870" t="str">
        <f t="shared" ca="1" si="667"/>
        <v/>
      </c>
      <c r="JG1870" t="str">
        <f t="shared" ca="1" si="668"/>
        <v/>
      </c>
      <c r="JH1870" t="str">
        <f t="shared" ca="1" si="669"/>
        <v/>
      </c>
      <c r="JI1870" t="str">
        <f t="shared" ca="1" si="670"/>
        <v/>
      </c>
    </row>
    <row r="1871" spans="264:269" x14ac:dyDescent="0.2">
      <c r="JD1871">
        <f t="shared" si="665"/>
        <v>0</v>
      </c>
      <c r="JE1871">
        <f t="shared" si="666"/>
        <v>0</v>
      </c>
      <c r="JF1871" t="str">
        <f t="shared" ca="1" si="667"/>
        <v/>
      </c>
      <c r="JG1871" t="str">
        <f t="shared" ca="1" si="668"/>
        <v/>
      </c>
      <c r="JH1871" t="str">
        <f t="shared" ca="1" si="669"/>
        <v/>
      </c>
      <c r="JI1871" t="str">
        <f t="shared" ca="1" si="670"/>
        <v/>
      </c>
    </row>
    <row r="1872" spans="264:269" x14ac:dyDescent="0.2">
      <c r="JD1872">
        <f t="shared" si="665"/>
        <v>0</v>
      </c>
      <c r="JE1872">
        <f t="shared" si="666"/>
        <v>0</v>
      </c>
      <c r="JF1872" t="str">
        <f t="shared" ca="1" si="667"/>
        <v/>
      </c>
      <c r="JG1872" t="str">
        <f t="shared" ca="1" si="668"/>
        <v/>
      </c>
      <c r="JH1872" t="str">
        <f t="shared" ca="1" si="669"/>
        <v/>
      </c>
      <c r="JI1872" t="str">
        <f t="shared" ca="1" si="670"/>
        <v/>
      </c>
    </row>
    <row r="1873" spans="264:269" x14ac:dyDescent="0.2">
      <c r="JD1873">
        <f t="shared" si="665"/>
        <v>0</v>
      </c>
      <c r="JE1873">
        <f t="shared" si="666"/>
        <v>0</v>
      </c>
      <c r="JF1873" t="str">
        <f t="shared" ca="1" si="667"/>
        <v/>
      </c>
      <c r="JG1873" t="str">
        <f t="shared" ca="1" si="668"/>
        <v/>
      </c>
      <c r="JH1873" t="str">
        <f t="shared" ca="1" si="669"/>
        <v/>
      </c>
      <c r="JI1873" t="str">
        <f t="shared" ca="1" si="670"/>
        <v/>
      </c>
    </row>
    <row r="1874" spans="264:269" x14ac:dyDescent="0.2">
      <c r="JD1874">
        <f t="shared" si="665"/>
        <v>0</v>
      </c>
      <c r="JE1874">
        <f t="shared" si="666"/>
        <v>0</v>
      </c>
      <c r="JF1874" t="str">
        <f t="shared" ca="1" si="667"/>
        <v/>
      </c>
      <c r="JG1874" t="str">
        <f t="shared" ca="1" si="668"/>
        <v/>
      </c>
      <c r="JH1874" t="str">
        <f t="shared" ca="1" si="669"/>
        <v/>
      </c>
      <c r="JI1874" t="str">
        <f t="shared" ca="1" si="670"/>
        <v/>
      </c>
    </row>
    <row r="1875" spans="264:269" x14ac:dyDescent="0.2">
      <c r="JD1875">
        <f t="shared" si="665"/>
        <v>0</v>
      </c>
      <c r="JE1875">
        <f t="shared" si="666"/>
        <v>0</v>
      </c>
      <c r="JF1875" t="str">
        <f t="shared" ca="1" si="667"/>
        <v/>
      </c>
      <c r="JG1875" t="str">
        <f t="shared" ca="1" si="668"/>
        <v/>
      </c>
      <c r="JH1875" t="str">
        <f t="shared" ca="1" si="669"/>
        <v/>
      </c>
      <c r="JI1875" t="str">
        <f t="shared" ca="1" si="670"/>
        <v/>
      </c>
    </row>
    <row r="1876" spans="264:269" x14ac:dyDescent="0.2">
      <c r="JD1876">
        <f t="shared" si="665"/>
        <v>0</v>
      </c>
      <c r="JE1876">
        <f t="shared" si="666"/>
        <v>0</v>
      </c>
      <c r="JF1876" t="str">
        <f t="shared" ca="1" si="667"/>
        <v/>
      </c>
      <c r="JG1876" t="str">
        <f t="shared" ca="1" si="668"/>
        <v/>
      </c>
      <c r="JH1876" t="str">
        <f t="shared" ca="1" si="669"/>
        <v/>
      </c>
      <c r="JI1876" t="str">
        <f t="shared" ca="1" si="670"/>
        <v/>
      </c>
    </row>
    <row r="1877" spans="264:269" x14ac:dyDescent="0.2">
      <c r="JD1877">
        <f t="shared" si="665"/>
        <v>0</v>
      </c>
      <c r="JE1877">
        <f t="shared" si="666"/>
        <v>0</v>
      </c>
      <c r="JF1877" t="str">
        <f t="shared" ca="1" si="667"/>
        <v/>
      </c>
      <c r="JG1877" t="str">
        <f t="shared" ca="1" si="668"/>
        <v/>
      </c>
      <c r="JH1877" t="str">
        <f t="shared" ca="1" si="669"/>
        <v/>
      </c>
      <c r="JI1877" t="str">
        <f t="shared" ca="1" si="670"/>
        <v/>
      </c>
    </row>
    <row r="1878" spans="264:269" x14ac:dyDescent="0.2">
      <c r="JD1878">
        <f t="shared" si="665"/>
        <v>0</v>
      </c>
      <c r="JE1878">
        <f t="shared" si="666"/>
        <v>0</v>
      </c>
      <c r="JF1878" t="str">
        <f t="shared" ca="1" si="667"/>
        <v/>
      </c>
      <c r="JG1878" t="str">
        <f t="shared" ca="1" si="668"/>
        <v/>
      </c>
      <c r="JH1878" t="str">
        <f t="shared" ca="1" si="669"/>
        <v/>
      </c>
      <c r="JI1878" t="str">
        <f t="shared" ca="1" si="670"/>
        <v/>
      </c>
    </row>
    <row r="1879" spans="264:269" x14ac:dyDescent="0.2">
      <c r="JD1879">
        <f t="shared" si="665"/>
        <v>0</v>
      </c>
      <c r="JE1879">
        <f t="shared" si="666"/>
        <v>0</v>
      </c>
      <c r="JF1879" t="str">
        <f t="shared" ca="1" si="667"/>
        <v/>
      </c>
      <c r="JG1879" t="str">
        <f t="shared" ca="1" si="668"/>
        <v/>
      </c>
      <c r="JH1879" t="str">
        <f t="shared" ca="1" si="669"/>
        <v/>
      </c>
      <c r="JI1879" t="str">
        <f t="shared" ca="1" si="670"/>
        <v/>
      </c>
    </row>
    <row r="1880" spans="264:269" x14ac:dyDescent="0.2">
      <c r="JD1880">
        <f t="shared" si="665"/>
        <v>0</v>
      </c>
      <c r="JE1880">
        <f t="shared" si="666"/>
        <v>0</v>
      </c>
      <c r="JF1880" t="str">
        <f t="shared" ca="1" si="667"/>
        <v/>
      </c>
      <c r="JG1880" t="str">
        <f t="shared" ca="1" si="668"/>
        <v/>
      </c>
      <c r="JH1880" t="str">
        <f t="shared" ca="1" si="669"/>
        <v/>
      </c>
      <c r="JI1880" t="str">
        <f t="shared" ca="1" si="670"/>
        <v/>
      </c>
    </row>
    <row r="1881" spans="264:269" x14ac:dyDescent="0.2">
      <c r="JD1881">
        <f t="shared" si="665"/>
        <v>0</v>
      </c>
      <c r="JE1881">
        <f t="shared" si="666"/>
        <v>0</v>
      </c>
      <c r="JF1881" t="str">
        <f t="shared" ca="1" si="667"/>
        <v/>
      </c>
      <c r="JG1881" t="str">
        <f t="shared" ca="1" si="668"/>
        <v/>
      </c>
      <c r="JH1881" t="str">
        <f t="shared" ca="1" si="669"/>
        <v/>
      </c>
      <c r="JI1881" t="str">
        <f t="shared" ca="1" si="670"/>
        <v/>
      </c>
    </row>
    <row r="1882" spans="264:269" x14ac:dyDescent="0.2">
      <c r="JD1882">
        <f t="shared" si="665"/>
        <v>0</v>
      </c>
      <c r="JE1882">
        <f t="shared" si="666"/>
        <v>0</v>
      </c>
      <c r="JF1882" t="str">
        <f t="shared" ca="1" si="667"/>
        <v/>
      </c>
      <c r="JG1882" t="str">
        <f t="shared" ca="1" si="668"/>
        <v/>
      </c>
      <c r="JH1882" t="str">
        <f t="shared" ca="1" si="669"/>
        <v/>
      </c>
      <c r="JI1882" t="str">
        <f t="shared" ca="1" si="670"/>
        <v/>
      </c>
    </row>
    <row r="1883" spans="264:269" x14ac:dyDescent="0.2">
      <c r="JD1883">
        <f t="shared" si="665"/>
        <v>0</v>
      </c>
      <c r="JE1883">
        <f t="shared" si="666"/>
        <v>0</v>
      </c>
      <c r="JF1883" t="str">
        <f t="shared" ca="1" si="667"/>
        <v/>
      </c>
      <c r="JG1883" t="str">
        <f t="shared" ca="1" si="668"/>
        <v/>
      </c>
      <c r="JH1883" t="str">
        <f t="shared" ca="1" si="669"/>
        <v/>
      </c>
      <c r="JI1883" t="str">
        <f t="shared" ca="1" si="670"/>
        <v/>
      </c>
    </row>
    <row r="1884" spans="264:269" x14ac:dyDescent="0.2">
      <c r="JD1884">
        <f t="shared" ref="JD1884:JD1947" si="671">IF(JD1883&lt;&gt;0,JD1883-1,0)</f>
        <v>0</v>
      </c>
      <c r="JE1884">
        <f t="shared" ref="JE1884:JE1947" si="672">IF(JD1884&lt;&gt;0,JE1883+1,0)</f>
        <v>0</v>
      </c>
      <c r="JF1884" t="str">
        <f t="shared" ref="JF1884:JF1947" ca="1" si="673">IF(ScenarioType&lt;&gt;"ALL",IF(ISERROR(IF(INDIRECT("SCENARIOMETA!B"&amp;JE1884)=ScenarioType,INDIRECT("SCENARIOMETA!A"&amp;JE1884)," ")),"",IF(INDIRECT("SCENARIOMETA!B"&amp;JE1884)=ScenarioType,INDIRECT("SCENARIOMETA!A"&amp;JE1884)," ")),IF(JD1884&lt;&gt;0,INDIRECT("SCENARIOMETA!A"&amp;JE1884),""))</f>
        <v/>
      </c>
      <c r="JG1884" t="str">
        <f t="shared" ref="JG1884:JG1947" ca="1" si="674">IF(ScenarioType&lt;&gt;"ALL",IF(ISERROR(IF(INDIRECT("SCENARIOMETA!B"&amp;JE1884)=ScenarioType,INDIRECT("SCENARIOMETA!B"&amp;JE1884)," ")),"",IF(INDIRECT("SCENARIOMETA!B"&amp;JE1884)=ScenarioType,INDIRECT("SCENARIOMETA!B"&amp;JE1884)," ")),IF(JD1884&lt;&gt;0,INDIRECT("SCENARIOMETA!B"&amp;JE1884),""))</f>
        <v/>
      </c>
      <c r="JH1884" t="str">
        <f t="shared" ref="JH1884:JH1947" ca="1" si="675">IF(ScenarioType&lt;&gt;"ALL",IF(ISERROR(IF(INDIRECT("SCENARIOMETA!B"&amp;JE1884)=ScenarioType,INDIRECT("SCENARIOMETA!H"&amp;JE1884)," ")),"",IF(INDIRECT("SCENARIOMETA!B"&amp;JE1884)=ScenarioType,INDIRECT("SCENARIOMETA!H"&amp;JE1884)," ")+14),IF(JD1884&lt;&gt;0,INDIRECT("SCENARIOMETA!H"&amp;JE1884)+14,""))</f>
        <v/>
      </c>
      <c r="JI1884" t="str">
        <f t="shared" ref="JI1884:JI1947" ca="1" si="676">IF(ScenarioType&lt;&gt;"ALL",IF(ISERROR(IF(INDIRECT("SCENARIOMETA!B"&amp;JE1884)=ScenarioType,INDIRECT("SCENARIOMETA!E"&amp;JE1884)," ")),"",IF(INDIRECT("SCENARIOMETA!B"&amp;JE1884)=ScenarioType,INDIRECT("SCENARIOMETA!E"&amp;JE1884)," ")+14),IF(JD1884&lt;&gt;0,INDIRECT("SCENARIOMETA!E"&amp;JE1884)+14,""))</f>
        <v/>
      </c>
    </row>
    <row r="1885" spans="264:269" x14ac:dyDescent="0.2">
      <c r="JD1885">
        <f t="shared" si="671"/>
        <v>0</v>
      </c>
      <c r="JE1885">
        <f t="shared" si="672"/>
        <v>0</v>
      </c>
      <c r="JF1885" t="str">
        <f t="shared" ca="1" si="673"/>
        <v/>
      </c>
      <c r="JG1885" t="str">
        <f t="shared" ca="1" si="674"/>
        <v/>
      </c>
      <c r="JH1885" t="str">
        <f t="shared" ca="1" si="675"/>
        <v/>
      </c>
      <c r="JI1885" t="str">
        <f t="shared" ca="1" si="676"/>
        <v/>
      </c>
    </row>
    <row r="1886" spans="264:269" x14ac:dyDescent="0.2">
      <c r="JD1886">
        <f t="shared" si="671"/>
        <v>0</v>
      </c>
      <c r="JE1886">
        <f t="shared" si="672"/>
        <v>0</v>
      </c>
      <c r="JF1886" t="str">
        <f t="shared" ca="1" si="673"/>
        <v/>
      </c>
      <c r="JG1886" t="str">
        <f t="shared" ca="1" si="674"/>
        <v/>
      </c>
      <c r="JH1886" t="str">
        <f t="shared" ca="1" si="675"/>
        <v/>
      </c>
      <c r="JI1886" t="str">
        <f t="shared" ca="1" si="676"/>
        <v/>
      </c>
    </row>
    <row r="1887" spans="264:269" x14ac:dyDescent="0.2">
      <c r="JD1887">
        <f t="shared" si="671"/>
        <v>0</v>
      </c>
      <c r="JE1887">
        <f t="shared" si="672"/>
        <v>0</v>
      </c>
      <c r="JF1887" t="str">
        <f t="shared" ca="1" si="673"/>
        <v/>
      </c>
      <c r="JG1887" t="str">
        <f t="shared" ca="1" si="674"/>
        <v/>
      </c>
      <c r="JH1887" t="str">
        <f t="shared" ca="1" si="675"/>
        <v/>
      </c>
      <c r="JI1887" t="str">
        <f t="shared" ca="1" si="676"/>
        <v/>
      </c>
    </row>
    <row r="1888" spans="264:269" x14ac:dyDescent="0.2">
      <c r="JD1888">
        <f t="shared" si="671"/>
        <v>0</v>
      </c>
      <c r="JE1888">
        <f t="shared" si="672"/>
        <v>0</v>
      </c>
      <c r="JF1888" t="str">
        <f t="shared" ca="1" si="673"/>
        <v/>
      </c>
      <c r="JG1888" t="str">
        <f t="shared" ca="1" si="674"/>
        <v/>
      </c>
      <c r="JH1888" t="str">
        <f t="shared" ca="1" si="675"/>
        <v/>
      </c>
      <c r="JI1888" t="str">
        <f t="shared" ca="1" si="676"/>
        <v/>
      </c>
    </row>
    <row r="1889" spans="264:269" x14ac:dyDescent="0.2">
      <c r="JD1889">
        <f t="shared" si="671"/>
        <v>0</v>
      </c>
      <c r="JE1889">
        <f t="shared" si="672"/>
        <v>0</v>
      </c>
      <c r="JF1889" t="str">
        <f t="shared" ca="1" si="673"/>
        <v/>
      </c>
      <c r="JG1889" t="str">
        <f t="shared" ca="1" si="674"/>
        <v/>
      </c>
      <c r="JH1889" t="str">
        <f t="shared" ca="1" si="675"/>
        <v/>
      </c>
      <c r="JI1889" t="str">
        <f t="shared" ca="1" si="676"/>
        <v/>
      </c>
    </row>
    <row r="1890" spans="264:269" x14ac:dyDescent="0.2">
      <c r="JD1890">
        <f t="shared" si="671"/>
        <v>0</v>
      </c>
      <c r="JE1890">
        <f t="shared" si="672"/>
        <v>0</v>
      </c>
      <c r="JF1890" t="str">
        <f t="shared" ca="1" si="673"/>
        <v/>
      </c>
      <c r="JG1890" t="str">
        <f t="shared" ca="1" si="674"/>
        <v/>
      </c>
      <c r="JH1890" t="str">
        <f t="shared" ca="1" si="675"/>
        <v/>
      </c>
      <c r="JI1890" t="str">
        <f t="shared" ca="1" si="676"/>
        <v/>
      </c>
    </row>
    <row r="1891" spans="264:269" x14ac:dyDescent="0.2">
      <c r="JD1891">
        <f t="shared" si="671"/>
        <v>0</v>
      </c>
      <c r="JE1891">
        <f t="shared" si="672"/>
        <v>0</v>
      </c>
      <c r="JF1891" t="str">
        <f t="shared" ca="1" si="673"/>
        <v/>
      </c>
      <c r="JG1891" t="str">
        <f t="shared" ca="1" si="674"/>
        <v/>
      </c>
      <c r="JH1891" t="str">
        <f t="shared" ca="1" si="675"/>
        <v/>
      </c>
      <c r="JI1891" t="str">
        <f t="shared" ca="1" si="676"/>
        <v/>
      </c>
    </row>
    <row r="1892" spans="264:269" x14ac:dyDescent="0.2">
      <c r="JD1892">
        <f t="shared" si="671"/>
        <v>0</v>
      </c>
      <c r="JE1892">
        <f t="shared" si="672"/>
        <v>0</v>
      </c>
      <c r="JF1892" t="str">
        <f t="shared" ca="1" si="673"/>
        <v/>
      </c>
      <c r="JG1892" t="str">
        <f t="shared" ca="1" si="674"/>
        <v/>
      </c>
      <c r="JH1892" t="str">
        <f t="shared" ca="1" si="675"/>
        <v/>
      </c>
      <c r="JI1892" t="str">
        <f t="shared" ca="1" si="676"/>
        <v/>
      </c>
    </row>
    <row r="1893" spans="264:269" x14ac:dyDescent="0.2">
      <c r="JD1893">
        <f t="shared" si="671"/>
        <v>0</v>
      </c>
      <c r="JE1893">
        <f t="shared" si="672"/>
        <v>0</v>
      </c>
      <c r="JF1893" t="str">
        <f t="shared" ca="1" si="673"/>
        <v/>
      </c>
      <c r="JG1893" t="str">
        <f t="shared" ca="1" si="674"/>
        <v/>
      </c>
      <c r="JH1893" t="str">
        <f t="shared" ca="1" si="675"/>
        <v/>
      </c>
      <c r="JI1893" t="str">
        <f t="shared" ca="1" si="676"/>
        <v/>
      </c>
    </row>
    <row r="1894" spans="264:269" x14ac:dyDescent="0.2">
      <c r="JD1894">
        <f t="shared" si="671"/>
        <v>0</v>
      </c>
      <c r="JE1894">
        <f t="shared" si="672"/>
        <v>0</v>
      </c>
      <c r="JF1894" t="str">
        <f t="shared" ca="1" si="673"/>
        <v/>
      </c>
      <c r="JG1894" t="str">
        <f t="shared" ca="1" si="674"/>
        <v/>
      </c>
      <c r="JH1894" t="str">
        <f t="shared" ca="1" si="675"/>
        <v/>
      </c>
      <c r="JI1894" t="str">
        <f t="shared" ca="1" si="676"/>
        <v/>
      </c>
    </row>
    <row r="1895" spans="264:269" x14ac:dyDescent="0.2">
      <c r="JD1895">
        <f t="shared" si="671"/>
        <v>0</v>
      </c>
      <c r="JE1895">
        <f t="shared" si="672"/>
        <v>0</v>
      </c>
      <c r="JF1895" t="str">
        <f t="shared" ca="1" si="673"/>
        <v/>
      </c>
      <c r="JG1895" t="str">
        <f t="shared" ca="1" si="674"/>
        <v/>
      </c>
      <c r="JH1895" t="str">
        <f t="shared" ca="1" si="675"/>
        <v/>
      </c>
      <c r="JI1895" t="str">
        <f t="shared" ca="1" si="676"/>
        <v/>
      </c>
    </row>
    <row r="1896" spans="264:269" x14ac:dyDescent="0.2">
      <c r="JD1896">
        <f t="shared" si="671"/>
        <v>0</v>
      </c>
      <c r="JE1896">
        <f t="shared" si="672"/>
        <v>0</v>
      </c>
      <c r="JF1896" t="str">
        <f t="shared" ca="1" si="673"/>
        <v/>
      </c>
      <c r="JG1896" t="str">
        <f t="shared" ca="1" si="674"/>
        <v/>
      </c>
      <c r="JH1896" t="str">
        <f t="shared" ca="1" si="675"/>
        <v/>
      </c>
      <c r="JI1896" t="str">
        <f t="shared" ca="1" si="676"/>
        <v/>
      </c>
    </row>
    <row r="1897" spans="264:269" x14ac:dyDescent="0.2">
      <c r="JD1897">
        <f t="shared" si="671"/>
        <v>0</v>
      </c>
      <c r="JE1897">
        <f t="shared" si="672"/>
        <v>0</v>
      </c>
      <c r="JF1897" t="str">
        <f t="shared" ca="1" si="673"/>
        <v/>
      </c>
      <c r="JG1897" t="str">
        <f t="shared" ca="1" si="674"/>
        <v/>
      </c>
      <c r="JH1897" t="str">
        <f t="shared" ca="1" si="675"/>
        <v/>
      </c>
      <c r="JI1897" t="str">
        <f t="shared" ca="1" si="676"/>
        <v/>
      </c>
    </row>
    <row r="1898" spans="264:269" x14ac:dyDescent="0.2">
      <c r="JD1898">
        <f t="shared" si="671"/>
        <v>0</v>
      </c>
      <c r="JE1898">
        <f t="shared" si="672"/>
        <v>0</v>
      </c>
      <c r="JF1898" t="str">
        <f t="shared" ca="1" si="673"/>
        <v/>
      </c>
      <c r="JG1898" t="str">
        <f t="shared" ca="1" si="674"/>
        <v/>
      </c>
      <c r="JH1898" t="str">
        <f t="shared" ca="1" si="675"/>
        <v/>
      </c>
      <c r="JI1898" t="str">
        <f t="shared" ca="1" si="676"/>
        <v/>
      </c>
    </row>
    <row r="1899" spans="264:269" x14ac:dyDescent="0.2">
      <c r="JD1899">
        <f t="shared" si="671"/>
        <v>0</v>
      </c>
      <c r="JE1899">
        <f t="shared" si="672"/>
        <v>0</v>
      </c>
      <c r="JF1899" t="str">
        <f t="shared" ca="1" si="673"/>
        <v/>
      </c>
      <c r="JG1899" t="str">
        <f t="shared" ca="1" si="674"/>
        <v/>
      </c>
      <c r="JH1899" t="str">
        <f t="shared" ca="1" si="675"/>
        <v/>
      </c>
      <c r="JI1899" t="str">
        <f t="shared" ca="1" si="676"/>
        <v/>
      </c>
    </row>
    <row r="1900" spans="264:269" x14ac:dyDescent="0.2">
      <c r="JD1900">
        <f t="shared" si="671"/>
        <v>0</v>
      </c>
      <c r="JE1900">
        <f t="shared" si="672"/>
        <v>0</v>
      </c>
      <c r="JF1900" t="str">
        <f t="shared" ca="1" si="673"/>
        <v/>
      </c>
      <c r="JG1900" t="str">
        <f t="shared" ca="1" si="674"/>
        <v/>
      </c>
      <c r="JH1900" t="str">
        <f t="shared" ca="1" si="675"/>
        <v/>
      </c>
      <c r="JI1900" t="str">
        <f t="shared" ca="1" si="676"/>
        <v/>
      </c>
    </row>
    <row r="1901" spans="264:269" x14ac:dyDescent="0.2">
      <c r="JD1901">
        <f t="shared" si="671"/>
        <v>0</v>
      </c>
      <c r="JE1901">
        <f t="shared" si="672"/>
        <v>0</v>
      </c>
      <c r="JF1901" t="str">
        <f t="shared" ca="1" si="673"/>
        <v/>
      </c>
      <c r="JG1901" t="str">
        <f t="shared" ca="1" si="674"/>
        <v/>
      </c>
      <c r="JH1901" t="str">
        <f t="shared" ca="1" si="675"/>
        <v/>
      </c>
      <c r="JI1901" t="str">
        <f t="shared" ca="1" si="676"/>
        <v/>
      </c>
    </row>
    <row r="1902" spans="264:269" x14ac:dyDescent="0.2">
      <c r="JD1902">
        <f t="shared" si="671"/>
        <v>0</v>
      </c>
      <c r="JE1902">
        <f t="shared" si="672"/>
        <v>0</v>
      </c>
      <c r="JF1902" t="str">
        <f t="shared" ca="1" si="673"/>
        <v/>
      </c>
      <c r="JG1902" t="str">
        <f t="shared" ca="1" si="674"/>
        <v/>
      </c>
      <c r="JH1902" t="str">
        <f t="shared" ca="1" si="675"/>
        <v/>
      </c>
      <c r="JI1902" t="str">
        <f t="shared" ca="1" si="676"/>
        <v/>
      </c>
    </row>
    <row r="1903" spans="264:269" x14ac:dyDescent="0.2">
      <c r="JD1903">
        <f t="shared" si="671"/>
        <v>0</v>
      </c>
      <c r="JE1903">
        <f t="shared" si="672"/>
        <v>0</v>
      </c>
      <c r="JF1903" t="str">
        <f t="shared" ca="1" si="673"/>
        <v/>
      </c>
      <c r="JG1903" t="str">
        <f t="shared" ca="1" si="674"/>
        <v/>
      </c>
      <c r="JH1903" t="str">
        <f t="shared" ca="1" si="675"/>
        <v/>
      </c>
      <c r="JI1903" t="str">
        <f t="shared" ca="1" si="676"/>
        <v/>
      </c>
    </row>
    <row r="1904" spans="264:269" x14ac:dyDescent="0.2">
      <c r="JD1904">
        <f t="shared" si="671"/>
        <v>0</v>
      </c>
      <c r="JE1904">
        <f t="shared" si="672"/>
        <v>0</v>
      </c>
      <c r="JF1904" t="str">
        <f t="shared" ca="1" si="673"/>
        <v/>
      </c>
      <c r="JG1904" t="str">
        <f t="shared" ca="1" si="674"/>
        <v/>
      </c>
      <c r="JH1904" t="str">
        <f t="shared" ca="1" si="675"/>
        <v/>
      </c>
      <c r="JI1904" t="str">
        <f t="shared" ca="1" si="676"/>
        <v/>
      </c>
    </row>
    <row r="1905" spans="264:269" x14ac:dyDescent="0.2">
      <c r="JD1905">
        <f t="shared" si="671"/>
        <v>0</v>
      </c>
      <c r="JE1905">
        <f t="shared" si="672"/>
        <v>0</v>
      </c>
      <c r="JF1905" t="str">
        <f t="shared" ca="1" si="673"/>
        <v/>
      </c>
      <c r="JG1905" t="str">
        <f t="shared" ca="1" si="674"/>
        <v/>
      </c>
      <c r="JH1905" t="str">
        <f t="shared" ca="1" si="675"/>
        <v/>
      </c>
      <c r="JI1905" t="str">
        <f t="shared" ca="1" si="676"/>
        <v/>
      </c>
    </row>
    <row r="1906" spans="264:269" x14ac:dyDescent="0.2">
      <c r="JD1906">
        <f t="shared" si="671"/>
        <v>0</v>
      </c>
      <c r="JE1906">
        <f t="shared" si="672"/>
        <v>0</v>
      </c>
      <c r="JF1906" t="str">
        <f t="shared" ca="1" si="673"/>
        <v/>
      </c>
      <c r="JG1906" t="str">
        <f t="shared" ca="1" si="674"/>
        <v/>
      </c>
      <c r="JH1906" t="str">
        <f t="shared" ca="1" si="675"/>
        <v/>
      </c>
      <c r="JI1906" t="str">
        <f t="shared" ca="1" si="676"/>
        <v/>
      </c>
    </row>
    <row r="1907" spans="264:269" x14ac:dyDescent="0.2">
      <c r="JD1907">
        <f t="shared" si="671"/>
        <v>0</v>
      </c>
      <c r="JE1907">
        <f t="shared" si="672"/>
        <v>0</v>
      </c>
      <c r="JF1907" t="str">
        <f t="shared" ca="1" si="673"/>
        <v/>
      </c>
      <c r="JG1907" t="str">
        <f t="shared" ca="1" si="674"/>
        <v/>
      </c>
      <c r="JH1907" t="str">
        <f t="shared" ca="1" si="675"/>
        <v/>
      </c>
      <c r="JI1907" t="str">
        <f t="shared" ca="1" si="676"/>
        <v/>
      </c>
    </row>
    <row r="1908" spans="264:269" x14ac:dyDescent="0.2">
      <c r="JD1908">
        <f t="shared" si="671"/>
        <v>0</v>
      </c>
      <c r="JE1908">
        <f t="shared" si="672"/>
        <v>0</v>
      </c>
      <c r="JF1908" t="str">
        <f t="shared" ca="1" si="673"/>
        <v/>
      </c>
      <c r="JG1908" t="str">
        <f t="shared" ca="1" si="674"/>
        <v/>
      </c>
      <c r="JH1908" t="str">
        <f t="shared" ca="1" si="675"/>
        <v/>
      </c>
      <c r="JI1908" t="str">
        <f t="shared" ca="1" si="676"/>
        <v/>
      </c>
    </row>
    <row r="1909" spans="264:269" x14ac:dyDescent="0.2">
      <c r="JD1909">
        <f t="shared" si="671"/>
        <v>0</v>
      </c>
      <c r="JE1909">
        <f t="shared" si="672"/>
        <v>0</v>
      </c>
      <c r="JF1909" t="str">
        <f t="shared" ca="1" si="673"/>
        <v/>
      </c>
      <c r="JG1909" t="str">
        <f t="shared" ca="1" si="674"/>
        <v/>
      </c>
      <c r="JH1909" t="str">
        <f t="shared" ca="1" si="675"/>
        <v/>
      </c>
      <c r="JI1909" t="str">
        <f t="shared" ca="1" si="676"/>
        <v/>
      </c>
    </row>
    <row r="1910" spans="264:269" x14ac:dyDescent="0.2">
      <c r="JD1910">
        <f t="shared" si="671"/>
        <v>0</v>
      </c>
      <c r="JE1910">
        <f t="shared" si="672"/>
        <v>0</v>
      </c>
      <c r="JF1910" t="str">
        <f t="shared" ca="1" si="673"/>
        <v/>
      </c>
      <c r="JG1910" t="str">
        <f t="shared" ca="1" si="674"/>
        <v/>
      </c>
      <c r="JH1910" t="str">
        <f t="shared" ca="1" si="675"/>
        <v/>
      </c>
      <c r="JI1910" t="str">
        <f t="shared" ca="1" si="676"/>
        <v/>
      </c>
    </row>
    <row r="1911" spans="264:269" x14ac:dyDescent="0.2">
      <c r="JD1911">
        <f t="shared" si="671"/>
        <v>0</v>
      </c>
      <c r="JE1911">
        <f t="shared" si="672"/>
        <v>0</v>
      </c>
      <c r="JF1911" t="str">
        <f t="shared" ca="1" si="673"/>
        <v/>
      </c>
      <c r="JG1911" t="str">
        <f t="shared" ca="1" si="674"/>
        <v/>
      </c>
      <c r="JH1911" t="str">
        <f t="shared" ca="1" si="675"/>
        <v/>
      </c>
      <c r="JI1911" t="str">
        <f t="shared" ca="1" si="676"/>
        <v/>
      </c>
    </row>
    <row r="1912" spans="264:269" x14ac:dyDescent="0.2">
      <c r="JD1912">
        <f t="shared" si="671"/>
        <v>0</v>
      </c>
      <c r="JE1912">
        <f t="shared" si="672"/>
        <v>0</v>
      </c>
      <c r="JF1912" t="str">
        <f t="shared" ca="1" si="673"/>
        <v/>
      </c>
      <c r="JG1912" t="str">
        <f t="shared" ca="1" si="674"/>
        <v/>
      </c>
      <c r="JH1912" t="str">
        <f t="shared" ca="1" si="675"/>
        <v/>
      </c>
      <c r="JI1912" t="str">
        <f t="shared" ca="1" si="676"/>
        <v/>
      </c>
    </row>
    <row r="1913" spans="264:269" x14ac:dyDescent="0.2">
      <c r="JD1913">
        <f t="shared" si="671"/>
        <v>0</v>
      </c>
      <c r="JE1913">
        <f t="shared" si="672"/>
        <v>0</v>
      </c>
      <c r="JF1913" t="str">
        <f t="shared" ca="1" si="673"/>
        <v/>
      </c>
      <c r="JG1913" t="str">
        <f t="shared" ca="1" si="674"/>
        <v/>
      </c>
      <c r="JH1913" t="str">
        <f t="shared" ca="1" si="675"/>
        <v/>
      </c>
      <c r="JI1913" t="str">
        <f t="shared" ca="1" si="676"/>
        <v/>
      </c>
    </row>
    <row r="1914" spans="264:269" x14ac:dyDescent="0.2">
      <c r="JD1914">
        <f t="shared" si="671"/>
        <v>0</v>
      </c>
      <c r="JE1914">
        <f t="shared" si="672"/>
        <v>0</v>
      </c>
      <c r="JF1914" t="str">
        <f t="shared" ca="1" si="673"/>
        <v/>
      </c>
      <c r="JG1914" t="str">
        <f t="shared" ca="1" si="674"/>
        <v/>
      </c>
      <c r="JH1914" t="str">
        <f t="shared" ca="1" si="675"/>
        <v/>
      </c>
      <c r="JI1914" t="str">
        <f t="shared" ca="1" si="676"/>
        <v/>
      </c>
    </row>
    <row r="1915" spans="264:269" x14ac:dyDescent="0.2">
      <c r="JD1915">
        <f t="shared" si="671"/>
        <v>0</v>
      </c>
      <c r="JE1915">
        <f t="shared" si="672"/>
        <v>0</v>
      </c>
      <c r="JF1915" t="str">
        <f t="shared" ca="1" si="673"/>
        <v/>
      </c>
      <c r="JG1915" t="str">
        <f t="shared" ca="1" si="674"/>
        <v/>
      </c>
      <c r="JH1915" t="str">
        <f t="shared" ca="1" si="675"/>
        <v/>
      </c>
      <c r="JI1915" t="str">
        <f t="shared" ca="1" si="676"/>
        <v/>
      </c>
    </row>
    <row r="1916" spans="264:269" x14ac:dyDescent="0.2">
      <c r="JD1916">
        <f t="shared" si="671"/>
        <v>0</v>
      </c>
      <c r="JE1916">
        <f t="shared" si="672"/>
        <v>0</v>
      </c>
      <c r="JF1916" t="str">
        <f t="shared" ca="1" si="673"/>
        <v/>
      </c>
      <c r="JG1916" t="str">
        <f t="shared" ca="1" si="674"/>
        <v/>
      </c>
      <c r="JH1916" t="str">
        <f t="shared" ca="1" si="675"/>
        <v/>
      </c>
      <c r="JI1916" t="str">
        <f t="shared" ca="1" si="676"/>
        <v/>
      </c>
    </row>
    <row r="1917" spans="264:269" x14ac:dyDescent="0.2">
      <c r="JD1917">
        <f t="shared" si="671"/>
        <v>0</v>
      </c>
      <c r="JE1917">
        <f t="shared" si="672"/>
        <v>0</v>
      </c>
      <c r="JF1917" t="str">
        <f t="shared" ca="1" si="673"/>
        <v/>
      </c>
      <c r="JG1917" t="str">
        <f t="shared" ca="1" si="674"/>
        <v/>
      </c>
      <c r="JH1917" t="str">
        <f t="shared" ca="1" si="675"/>
        <v/>
      </c>
      <c r="JI1917" t="str">
        <f t="shared" ca="1" si="676"/>
        <v/>
      </c>
    </row>
    <row r="1918" spans="264:269" x14ac:dyDescent="0.2">
      <c r="JD1918">
        <f t="shared" si="671"/>
        <v>0</v>
      </c>
      <c r="JE1918">
        <f t="shared" si="672"/>
        <v>0</v>
      </c>
      <c r="JF1918" t="str">
        <f t="shared" ca="1" si="673"/>
        <v/>
      </c>
      <c r="JG1918" t="str">
        <f t="shared" ca="1" si="674"/>
        <v/>
      </c>
      <c r="JH1918" t="str">
        <f t="shared" ca="1" si="675"/>
        <v/>
      </c>
      <c r="JI1918" t="str">
        <f t="shared" ca="1" si="676"/>
        <v/>
      </c>
    </row>
    <row r="1919" spans="264:269" x14ac:dyDescent="0.2">
      <c r="JD1919">
        <f t="shared" si="671"/>
        <v>0</v>
      </c>
      <c r="JE1919">
        <f t="shared" si="672"/>
        <v>0</v>
      </c>
      <c r="JF1919" t="str">
        <f t="shared" ca="1" si="673"/>
        <v/>
      </c>
      <c r="JG1919" t="str">
        <f t="shared" ca="1" si="674"/>
        <v/>
      </c>
      <c r="JH1919" t="str">
        <f t="shared" ca="1" si="675"/>
        <v/>
      </c>
      <c r="JI1919" t="str">
        <f t="shared" ca="1" si="676"/>
        <v/>
      </c>
    </row>
    <row r="1920" spans="264:269" x14ac:dyDescent="0.2">
      <c r="JD1920">
        <f t="shared" si="671"/>
        <v>0</v>
      </c>
      <c r="JE1920">
        <f t="shared" si="672"/>
        <v>0</v>
      </c>
      <c r="JF1920" t="str">
        <f t="shared" ca="1" si="673"/>
        <v/>
      </c>
      <c r="JG1920" t="str">
        <f t="shared" ca="1" si="674"/>
        <v/>
      </c>
      <c r="JH1920" t="str">
        <f t="shared" ca="1" si="675"/>
        <v/>
      </c>
      <c r="JI1920" t="str">
        <f t="shared" ca="1" si="676"/>
        <v/>
      </c>
    </row>
    <row r="1921" spans="264:269" x14ac:dyDescent="0.2">
      <c r="JD1921">
        <f t="shared" si="671"/>
        <v>0</v>
      </c>
      <c r="JE1921">
        <f t="shared" si="672"/>
        <v>0</v>
      </c>
      <c r="JF1921" t="str">
        <f t="shared" ca="1" si="673"/>
        <v/>
      </c>
      <c r="JG1921" t="str">
        <f t="shared" ca="1" si="674"/>
        <v/>
      </c>
      <c r="JH1921" t="str">
        <f t="shared" ca="1" si="675"/>
        <v/>
      </c>
      <c r="JI1921" t="str">
        <f t="shared" ca="1" si="676"/>
        <v/>
      </c>
    </row>
    <row r="1922" spans="264:269" x14ac:dyDescent="0.2">
      <c r="JD1922">
        <f t="shared" si="671"/>
        <v>0</v>
      </c>
      <c r="JE1922">
        <f t="shared" si="672"/>
        <v>0</v>
      </c>
      <c r="JF1922" t="str">
        <f t="shared" ca="1" si="673"/>
        <v/>
      </c>
      <c r="JG1922" t="str">
        <f t="shared" ca="1" si="674"/>
        <v/>
      </c>
      <c r="JH1922" t="str">
        <f t="shared" ca="1" si="675"/>
        <v/>
      </c>
      <c r="JI1922" t="str">
        <f t="shared" ca="1" si="676"/>
        <v/>
      </c>
    </row>
    <row r="1923" spans="264:269" x14ac:dyDescent="0.2">
      <c r="JD1923">
        <f t="shared" si="671"/>
        <v>0</v>
      </c>
      <c r="JE1923">
        <f t="shared" si="672"/>
        <v>0</v>
      </c>
      <c r="JF1923" t="str">
        <f t="shared" ca="1" si="673"/>
        <v/>
      </c>
      <c r="JG1923" t="str">
        <f t="shared" ca="1" si="674"/>
        <v/>
      </c>
      <c r="JH1923" t="str">
        <f t="shared" ca="1" si="675"/>
        <v/>
      </c>
      <c r="JI1923" t="str">
        <f t="shared" ca="1" si="676"/>
        <v/>
      </c>
    </row>
    <row r="1924" spans="264:269" x14ac:dyDescent="0.2">
      <c r="JD1924">
        <f t="shared" si="671"/>
        <v>0</v>
      </c>
      <c r="JE1924">
        <f t="shared" si="672"/>
        <v>0</v>
      </c>
      <c r="JF1924" t="str">
        <f t="shared" ca="1" si="673"/>
        <v/>
      </c>
      <c r="JG1924" t="str">
        <f t="shared" ca="1" si="674"/>
        <v/>
      </c>
      <c r="JH1924" t="str">
        <f t="shared" ca="1" si="675"/>
        <v/>
      </c>
      <c r="JI1924" t="str">
        <f t="shared" ca="1" si="676"/>
        <v/>
      </c>
    </row>
    <row r="1925" spans="264:269" x14ac:dyDescent="0.2">
      <c r="JD1925">
        <f t="shared" si="671"/>
        <v>0</v>
      </c>
      <c r="JE1925">
        <f t="shared" si="672"/>
        <v>0</v>
      </c>
      <c r="JF1925" t="str">
        <f t="shared" ca="1" si="673"/>
        <v/>
      </c>
      <c r="JG1925" t="str">
        <f t="shared" ca="1" si="674"/>
        <v/>
      </c>
      <c r="JH1925" t="str">
        <f t="shared" ca="1" si="675"/>
        <v/>
      </c>
      <c r="JI1925" t="str">
        <f t="shared" ca="1" si="676"/>
        <v/>
      </c>
    </row>
    <row r="1926" spans="264:269" x14ac:dyDescent="0.2">
      <c r="JD1926">
        <f t="shared" si="671"/>
        <v>0</v>
      </c>
      <c r="JE1926">
        <f t="shared" si="672"/>
        <v>0</v>
      </c>
      <c r="JF1926" t="str">
        <f t="shared" ca="1" si="673"/>
        <v/>
      </c>
      <c r="JG1926" t="str">
        <f t="shared" ca="1" si="674"/>
        <v/>
      </c>
      <c r="JH1926" t="str">
        <f t="shared" ca="1" si="675"/>
        <v/>
      </c>
      <c r="JI1926" t="str">
        <f t="shared" ca="1" si="676"/>
        <v/>
      </c>
    </row>
    <row r="1927" spans="264:269" x14ac:dyDescent="0.2">
      <c r="JD1927">
        <f t="shared" si="671"/>
        <v>0</v>
      </c>
      <c r="JE1927">
        <f t="shared" si="672"/>
        <v>0</v>
      </c>
      <c r="JF1927" t="str">
        <f t="shared" ca="1" si="673"/>
        <v/>
      </c>
      <c r="JG1927" t="str">
        <f t="shared" ca="1" si="674"/>
        <v/>
      </c>
      <c r="JH1927" t="str">
        <f t="shared" ca="1" si="675"/>
        <v/>
      </c>
      <c r="JI1927" t="str">
        <f t="shared" ca="1" si="676"/>
        <v/>
      </c>
    </row>
    <row r="1928" spans="264:269" x14ac:dyDescent="0.2">
      <c r="JD1928">
        <f t="shared" si="671"/>
        <v>0</v>
      </c>
      <c r="JE1928">
        <f t="shared" si="672"/>
        <v>0</v>
      </c>
      <c r="JF1928" t="str">
        <f t="shared" ca="1" si="673"/>
        <v/>
      </c>
      <c r="JG1928" t="str">
        <f t="shared" ca="1" si="674"/>
        <v/>
      </c>
      <c r="JH1928" t="str">
        <f t="shared" ca="1" si="675"/>
        <v/>
      </c>
      <c r="JI1928" t="str">
        <f t="shared" ca="1" si="676"/>
        <v/>
      </c>
    </row>
    <row r="1929" spans="264:269" x14ac:dyDescent="0.2">
      <c r="JD1929">
        <f t="shared" si="671"/>
        <v>0</v>
      </c>
      <c r="JE1929">
        <f t="shared" si="672"/>
        <v>0</v>
      </c>
      <c r="JF1929" t="str">
        <f t="shared" ca="1" si="673"/>
        <v/>
      </c>
      <c r="JG1929" t="str">
        <f t="shared" ca="1" si="674"/>
        <v/>
      </c>
      <c r="JH1929" t="str">
        <f t="shared" ca="1" si="675"/>
        <v/>
      </c>
      <c r="JI1929" t="str">
        <f t="shared" ca="1" si="676"/>
        <v/>
      </c>
    </row>
    <row r="1930" spans="264:269" x14ac:dyDescent="0.2">
      <c r="JD1930">
        <f t="shared" si="671"/>
        <v>0</v>
      </c>
      <c r="JE1930">
        <f t="shared" si="672"/>
        <v>0</v>
      </c>
      <c r="JF1930" t="str">
        <f t="shared" ca="1" si="673"/>
        <v/>
      </c>
      <c r="JG1930" t="str">
        <f t="shared" ca="1" si="674"/>
        <v/>
      </c>
      <c r="JH1930" t="str">
        <f t="shared" ca="1" si="675"/>
        <v/>
      </c>
      <c r="JI1930" t="str">
        <f t="shared" ca="1" si="676"/>
        <v/>
      </c>
    </row>
    <row r="1931" spans="264:269" x14ac:dyDescent="0.2">
      <c r="JD1931">
        <f t="shared" si="671"/>
        <v>0</v>
      </c>
      <c r="JE1931">
        <f t="shared" si="672"/>
        <v>0</v>
      </c>
      <c r="JF1931" t="str">
        <f t="shared" ca="1" si="673"/>
        <v/>
      </c>
      <c r="JG1931" t="str">
        <f t="shared" ca="1" si="674"/>
        <v/>
      </c>
      <c r="JH1931" t="str">
        <f t="shared" ca="1" si="675"/>
        <v/>
      </c>
      <c r="JI1931" t="str">
        <f t="shared" ca="1" si="676"/>
        <v/>
      </c>
    </row>
    <row r="1932" spans="264:269" x14ac:dyDescent="0.2">
      <c r="JD1932">
        <f t="shared" si="671"/>
        <v>0</v>
      </c>
      <c r="JE1932">
        <f t="shared" si="672"/>
        <v>0</v>
      </c>
      <c r="JF1932" t="str">
        <f t="shared" ca="1" si="673"/>
        <v/>
      </c>
      <c r="JG1932" t="str">
        <f t="shared" ca="1" si="674"/>
        <v/>
      </c>
      <c r="JH1932" t="str">
        <f t="shared" ca="1" si="675"/>
        <v/>
      </c>
      <c r="JI1932" t="str">
        <f t="shared" ca="1" si="676"/>
        <v/>
      </c>
    </row>
    <row r="1933" spans="264:269" x14ac:dyDescent="0.2">
      <c r="JD1933">
        <f t="shared" si="671"/>
        <v>0</v>
      </c>
      <c r="JE1933">
        <f t="shared" si="672"/>
        <v>0</v>
      </c>
      <c r="JF1933" t="str">
        <f t="shared" ca="1" si="673"/>
        <v/>
      </c>
      <c r="JG1933" t="str">
        <f t="shared" ca="1" si="674"/>
        <v/>
      </c>
      <c r="JH1933" t="str">
        <f t="shared" ca="1" si="675"/>
        <v/>
      </c>
      <c r="JI1933" t="str">
        <f t="shared" ca="1" si="676"/>
        <v/>
      </c>
    </row>
    <row r="1934" spans="264:269" x14ac:dyDescent="0.2">
      <c r="JD1934">
        <f t="shared" si="671"/>
        <v>0</v>
      </c>
      <c r="JE1934">
        <f t="shared" si="672"/>
        <v>0</v>
      </c>
      <c r="JF1934" t="str">
        <f t="shared" ca="1" si="673"/>
        <v/>
      </c>
      <c r="JG1934" t="str">
        <f t="shared" ca="1" si="674"/>
        <v/>
      </c>
      <c r="JH1934" t="str">
        <f t="shared" ca="1" si="675"/>
        <v/>
      </c>
      <c r="JI1934" t="str">
        <f t="shared" ca="1" si="676"/>
        <v/>
      </c>
    </row>
    <row r="1935" spans="264:269" x14ac:dyDescent="0.2">
      <c r="JD1935">
        <f t="shared" si="671"/>
        <v>0</v>
      </c>
      <c r="JE1935">
        <f t="shared" si="672"/>
        <v>0</v>
      </c>
      <c r="JF1935" t="str">
        <f t="shared" ca="1" si="673"/>
        <v/>
      </c>
      <c r="JG1935" t="str">
        <f t="shared" ca="1" si="674"/>
        <v/>
      </c>
      <c r="JH1935" t="str">
        <f t="shared" ca="1" si="675"/>
        <v/>
      </c>
      <c r="JI1935" t="str">
        <f t="shared" ca="1" si="676"/>
        <v/>
      </c>
    </row>
    <row r="1936" spans="264:269" x14ac:dyDescent="0.2">
      <c r="JD1936">
        <f t="shared" si="671"/>
        <v>0</v>
      </c>
      <c r="JE1936">
        <f t="shared" si="672"/>
        <v>0</v>
      </c>
      <c r="JF1936" t="str">
        <f t="shared" ca="1" si="673"/>
        <v/>
      </c>
      <c r="JG1936" t="str">
        <f t="shared" ca="1" si="674"/>
        <v/>
      </c>
      <c r="JH1936" t="str">
        <f t="shared" ca="1" si="675"/>
        <v/>
      </c>
      <c r="JI1936" t="str">
        <f t="shared" ca="1" si="676"/>
        <v/>
      </c>
    </row>
    <row r="1937" spans="264:269" x14ac:dyDescent="0.2">
      <c r="JD1937">
        <f t="shared" si="671"/>
        <v>0</v>
      </c>
      <c r="JE1937">
        <f t="shared" si="672"/>
        <v>0</v>
      </c>
      <c r="JF1937" t="str">
        <f t="shared" ca="1" si="673"/>
        <v/>
      </c>
      <c r="JG1937" t="str">
        <f t="shared" ca="1" si="674"/>
        <v/>
      </c>
      <c r="JH1937" t="str">
        <f t="shared" ca="1" si="675"/>
        <v/>
      </c>
      <c r="JI1937" t="str">
        <f t="shared" ca="1" si="676"/>
        <v/>
      </c>
    </row>
    <row r="1938" spans="264:269" x14ac:dyDescent="0.2">
      <c r="JD1938">
        <f t="shared" si="671"/>
        <v>0</v>
      </c>
      <c r="JE1938">
        <f t="shared" si="672"/>
        <v>0</v>
      </c>
      <c r="JF1938" t="str">
        <f t="shared" ca="1" si="673"/>
        <v/>
      </c>
      <c r="JG1938" t="str">
        <f t="shared" ca="1" si="674"/>
        <v/>
      </c>
      <c r="JH1938" t="str">
        <f t="shared" ca="1" si="675"/>
        <v/>
      </c>
      <c r="JI1938" t="str">
        <f t="shared" ca="1" si="676"/>
        <v/>
      </c>
    </row>
    <row r="1939" spans="264:269" x14ac:dyDescent="0.2">
      <c r="JD1939">
        <f t="shared" si="671"/>
        <v>0</v>
      </c>
      <c r="JE1939">
        <f t="shared" si="672"/>
        <v>0</v>
      </c>
      <c r="JF1939" t="str">
        <f t="shared" ca="1" si="673"/>
        <v/>
      </c>
      <c r="JG1939" t="str">
        <f t="shared" ca="1" si="674"/>
        <v/>
      </c>
      <c r="JH1939" t="str">
        <f t="shared" ca="1" si="675"/>
        <v/>
      </c>
      <c r="JI1939" t="str">
        <f t="shared" ca="1" si="676"/>
        <v/>
      </c>
    </row>
    <row r="1940" spans="264:269" x14ac:dyDescent="0.2">
      <c r="JD1940">
        <f t="shared" si="671"/>
        <v>0</v>
      </c>
      <c r="JE1940">
        <f t="shared" si="672"/>
        <v>0</v>
      </c>
      <c r="JF1940" t="str">
        <f t="shared" ca="1" si="673"/>
        <v/>
      </c>
      <c r="JG1940" t="str">
        <f t="shared" ca="1" si="674"/>
        <v/>
      </c>
      <c r="JH1940" t="str">
        <f t="shared" ca="1" si="675"/>
        <v/>
      </c>
      <c r="JI1940" t="str">
        <f t="shared" ca="1" si="676"/>
        <v/>
      </c>
    </row>
    <row r="1941" spans="264:269" x14ac:dyDescent="0.2">
      <c r="JD1941">
        <f t="shared" si="671"/>
        <v>0</v>
      </c>
      <c r="JE1941">
        <f t="shared" si="672"/>
        <v>0</v>
      </c>
      <c r="JF1941" t="str">
        <f t="shared" ca="1" si="673"/>
        <v/>
      </c>
      <c r="JG1941" t="str">
        <f t="shared" ca="1" si="674"/>
        <v/>
      </c>
      <c r="JH1941" t="str">
        <f t="shared" ca="1" si="675"/>
        <v/>
      </c>
      <c r="JI1941" t="str">
        <f t="shared" ca="1" si="676"/>
        <v/>
      </c>
    </row>
    <row r="1942" spans="264:269" x14ac:dyDescent="0.2">
      <c r="JD1942">
        <f t="shared" si="671"/>
        <v>0</v>
      </c>
      <c r="JE1942">
        <f t="shared" si="672"/>
        <v>0</v>
      </c>
      <c r="JF1942" t="str">
        <f t="shared" ca="1" si="673"/>
        <v/>
      </c>
      <c r="JG1942" t="str">
        <f t="shared" ca="1" si="674"/>
        <v/>
      </c>
      <c r="JH1942" t="str">
        <f t="shared" ca="1" si="675"/>
        <v/>
      </c>
      <c r="JI1942" t="str">
        <f t="shared" ca="1" si="676"/>
        <v/>
      </c>
    </row>
    <row r="1943" spans="264:269" x14ac:dyDescent="0.2">
      <c r="JD1943">
        <f t="shared" si="671"/>
        <v>0</v>
      </c>
      <c r="JE1943">
        <f t="shared" si="672"/>
        <v>0</v>
      </c>
      <c r="JF1943" t="str">
        <f t="shared" ca="1" si="673"/>
        <v/>
      </c>
      <c r="JG1943" t="str">
        <f t="shared" ca="1" si="674"/>
        <v/>
      </c>
      <c r="JH1943" t="str">
        <f t="shared" ca="1" si="675"/>
        <v/>
      </c>
      <c r="JI1943" t="str">
        <f t="shared" ca="1" si="676"/>
        <v/>
      </c>
    </row>
    <row r="1944" spans="264:269" x14ac:dyDescent="0.2">
      <c r="JD1944">
        <f t="shared" si="671"/>
        <v>0</v>
      </c>
      <c r="JE1944">
        <f t="shared" si="672"/>
        <v>0</v>
      </c>
      <c r="JF1944" t="str">
        <f t="shared" ca="1" si="673"/>
        <v/>
      </c>
      <c r="JG1944" t="str">
        <f t="shared" ca="1" si="674"/>
        <v/>
      </c>
      <c r="JH1944" t="str">
        <f t="shared" ca="1" si="675"/>
        <v/>
      </c>
      <c r="JI1944" t="str">
        <f t="shared" ca="1" si="676"/>
        <v/>
      </c>
    </row>
    <row r="1945" spans="264:269" x14ac:dyDescent="0.2">
      <c r="JD1945">
        <f t="shared" si="671"/>
        <v>0</v>
      </c>
      <c r="JE1945">
        <f t="shared" si="672"/>
        <v>0</v>
      </c>
      <c r="JF1945" t="str">
        <f t="shared" ca="1" si="673"/>
        <v/>
      </c>
      <c r="JG1945" t="str">
        <f t="shared" ca="1" si="674"/>
        <v/>
      </c>
      <c r="JH1945" t="str">
        <f t="shared" ca="1" si="675"/>
        <v/>
      </c>
      <c r="JI1945" t="str">
        <f t="shared" ca="1" si="676"/>
        <v/>
      </c>
    </row>
    <row r="1946" spans="264:269" x14ac:dyDescent="0.2">
      <c r="JD1946">
        <f t="shared" si="671"/>
        <v>0</v>
      </c>
      <c r="JE1946">
        <f t="shared" si="672"/>
        <v>0</v>
      </c>
      <c r="JF1946" t="str">
        <f t="shared" ca="1" si="673"/>
        <v/>
      </c>
      <c r="JG1946" t="str">
        <f t="shared" ca="1" si="674"/>
        <v/>
      </c>
      <c r="JH1946" t="str">
        <f t="shared" ca="1" si="675"/>
        <v/>
      </c>
      <c r="JI1946" t="str">
        <f t="shared" ca="1" si="676"/>
        <v/>
      </c>
    </row>
    <row r="1947" spans="264:269" x14ac:dyDescent="0.2">
      <c r="JD1947">
        <f t="shared" si="671"/>
        <v>0</v>
      </c>
      <c r="JE1947">
        <f t="shared" si="672"/>
        <v>0</v>
      </c>
      <c r="JF1947" t="str">
        <f t="shared" ca="1" si="673"/>
        <v/>
      </c>
      <c r="JG1947" t="str">
        <f t="shared" ca="1" si="674"/>
        <v/>
      </c>
      <c r="JH1947" t="str">
        <f t="shared" ca="1" si="675"/>
        <v/>
      </c>
      <c r="JI1947" t="str">
        <f t="shared" ca="1" si="676"/>
        <v/>
      </c>
    </row>
    <row r="1948" spans="264:269" x14ac:dyDescent="0.2">
      <c r="JD1948">
        <f t="shared" ref="JD1948:JD2011" si="677">IF(JD1947&lt;&gt;0,JD1947-1,0)</f>
        <v>0</v>
      </c>
      <c r="JE1948">
        <f t="shared" ref="JE1948:JE2011" si="678">IF(JD1948&lt;&gt;0,JE1947+1,0)</f>
        <v>0</v>
      </c>
      <c r="JF1948" t="str">
        <f t="shared" ref="JF1948:JF2011" ca="1" si="679">IF(ScenarioType&lt;&gt;"ALL",IF(ISERROR(IF(INDIRECT("SCENARIOMETA!B"&amp;JE1948)=ScenarioType,INDIRECT("SCENARIOMETA!A"&amp;JE1948)," ")),"",IF(INDIRECT("SCENARIOMETA!B"&amp;JE1948)=ScenarioType,INDIRECT("SCENARIOMETA!A"&amp;JE1948)," ")),IF(JD1948&lt;&gt;0,INDIRECT("SCENARIOMETA!A"&amp;JE1948),""))</f>
        <v/>
      </c>
      <c r="JG1948" t="str">
        <f t="shared" ref="JG1948:JG2011" ca="1" si="680">IF(ScenarioType&lt;&gt;"ALL",IF(ISERROR(IF(INDIRECT("SCENARIOMETA!B"&amp;JE1948)=ScenarioType,INDIRECT("SCENARIOMETA!B"&amp;JE1948)," ")),"",IF(INDIRECT("SCENARIOMETA!B"&amp;JE1948)=ScenarioType,INDIRECT("SCENARIOMETA!B"&amp;JE1948)," ")),IF(JD1948&lt;&gt;0,INDIRECT("SCENARIOMETA!B"&amp;JE1948),""))</f>
        <v/>
      </c>
      <c r="JH1948" t="str">
        <f t="shared" ref="JH1948:JH2011" ca="1" si="681">IF(ScenarioType&lt;&gt;"ALL",IF(ISERROR(IF(INDIRECT("SCENARIOMETA!B"&amp;JE1948)=ScenarioType,INDIRECT("SCENARIOMETA!H"&amp;JE1948)," ")),"",IF(INDIRECT("SCENARIOMETA!B"&amp;JE1948)=ScenarioType,INDIRECT("SCENARIOMETA!H"&amp;JE1948)," ")+14),IF(JD1948&lt;&gt;0,INDIRECT("SCENARIOMETA!H"&amp;JE1948)+14,""))</f>
        <v/>
      </c>
      <c r="JI1948" t="str">
        <f t="shared" ref="JI1948:JI2011" ca="1" si="682">IF(ScenarioType&lt;&gt;"ALL",IF(ISERROR(IF(INDIRECT("SCENARIOMETA!B"&amp;JE1948)=ScenarioType,INDIRECT("SCENARIOMETA!E"&amp;JE1948)," ")),"",IF(INDIRECT("SCENARIOMETA!B"&amp;JE1948)=ScenarioType,INDIRECT("SCENARIOMETA!E"&amp;JE1948)," ")+14),IF(JD1948&lt;&gt;0,INDIRECT("SCENARIOMETA!E"&amp;JE1948)+14,""))</f>
        <v/>
      </c>
    </row>
    <row r="1949" spans="264:269" x14ac:dyDescent="0.2">
      <c r="JD1949">
        <f t="shared" si="677"/>
        <v>0</v>
      </c>
      <c r="JE1949">
        <f t="shared" si="678"/>
        <v>0</v>
      </c>
      <c r="JF1949" t="str">
        <f t="shared" ca="1" si="679"/>
        <v/>
      </c>
      <c r="JG1949" t="str">
        <f t="shared" ca="1" si="680"/>
        <v/>
      </c>
      <c r="JH1949" t="str">
        <f t="shared" ca="1" si="681"/>
        <v/>
      </c>
      <c r="JI1949" t="str">
        <f t="shared" ca="1" si="682"/>
        <v/>
      </c>
    </row>
    <row r="1950" spans="264:269" x14ac:dyDescent="0.2">
      <c r="JD1950">
        <f t="shared" si="677"/>
        <v>0</v>
      </c>
      <c r="JE1950">
        <f t="shared" si="678"/>
        <v>0</v>
      </c>
      <c r="JF1950" t="str">
        <f t="shared" ca="1" si="679"/>
        <v/>
      </c>
      <c r="JG1950" t="str">
        <f t="shared" ca="1" si="680"/>
        <v/>
      </c>
      <c r="JH1950" t="str">
        <f t="shared" ca="1" si="681"/>
        <v/>
      </c>
      <c r="JI1950" t="str">
        <f t="shared" ca="1" si="682"/>
        <v/>
      </c>
    </row>
    <row r="1951" spans="264:269" x14ac:dyDescent="0.2">
      <c r="JD1951">
        <f t="shared" si="677"/>
        <v>0</v>
      </c>
      <c r="JE1951">
        <f t="shared" si="678"/>
        <v>0</v>
      </c>
      <c r="JF1951" t="str">
        <f t="shared" ca="1" si="679"/>
        <v/>
      </c>
      <c r="JG1951" t="str">
        <f t="shared" ca="1" si="680"/>
        <v/>
      </c>
      <c r="JH1951" t="str">
        <f t="shared" ca="1" si="681"/>
        <v/>
      </c>
      <c r="JI1951" t="str">
        <f t="shared" ca="1" si="682"/>
        <v/>
      </c>
    </row>
    <row r="1952" spans="264:269" x14ac:dyDescent="0.2">
      <c r="JD1952">
        <f t="shared" si="677"/>
        <v>0</v>
      </c>
      <c r="JE1952">
        <f t="shared" si="678"/>
        <v>0</v>
      </c>
      <c r="JF1952" t="str">
        <f t="shared" ca="1" si="679"/>
        <v/>
      </c>
      <c r="JG1952" t="str">
        <f t="shared" ca="1" si="680"/>
        <v/>
      </c>
      <c r="JH1952" t="str">
        <f t="shared" ca="1" si="681"/>
        <v/>
      </c>
      <c r="JI1952" t="str">
        <f t="shared" ca="1" si="682"/>
        <v/>
      </c>
    </row>
    <row r="1953" spans="264:269" x14ac:dyDescent="0.2">
      <c r="JD1953">
        <f t="shared" si="677"/>
        <v>0</v>
      </c>
      <c r="JE1953">
        <f t="shared" si="678"/>
        <v>0</v>
      </c>
      <c r="JF1953" t="str">
        <f t="shared" ca="1" si="679"/>
        <v/>
      </c>
      <c r="JG1953" t="str">
        <f t="shared" ca="1" si="680"/>
        <v/>
      </c>
      <c r="JH1953" t="str">
        <f t="shared" ca="1" si="681"/>
        <v/>
      </c>
      <c r="JI1953" t="str">
        <f t="shared" ca="1" si="682"/>
        <v/>
      </c>
    </row>
    <row r="1954" spans="264:269" x14ac:dyDescent="0.2">
      <c r="JD1954">
        <f t="shared" si="677"/>
        <v>0</v>
      </c>
      <c r="JE1954">
        <f t="shared" si="678"/>
        <v>0</v>
      </c>
      <c r="JF1954" t="str">
        <f t="shared" ca="1" si="679"/>
        <v/>
      </c>
      <c r="JG1954" t="str">
        <f t="shared" ca="1" si="680"/>
        <v/>
      </c>
      <c r="JH1954" t="str">
        <f t="shared" ca="1" si="681"/>
        <v/>
      </c>
      <c r="JI1954" t="str">
        <f t="shared" ca="1" si="682"/>
        <v/>
      </c>
    </row>
    <row r="1955" spans="264:269" x14ac:dyDescent="0.2">
      <c r="JD1955">
        <f t="shared" si="677"/>
        <v>0</v>
      </c>
      <c r="JE1955">
        <f t="shared" si="678"/>
        <v>0</v>
      </c>
      <c r="JF1955" t="str">
        <f t="shared" ca="1" si="679"/>
        <v/>
      </c>
      <c r="JG1955" t="str">
        <f t="shared" ca="1" si="680"/>
        <v/>
      </c>
      <c r="JH1955" t="str">
        <f t="shared" ca="1" si="681"/>
        <v/>
      </c>
      <c r="JI1955" t="str">
        <f t="shared" ca="1" si="682"/>
        <v/>
      </c>
    </row>
    <row r="1956" spans="264:269" x14ac:dyDescent="0.2">
      <c r="JD1956">
        <f t="shared" si="677"/>
        <v>0</v>
      </c>
      <c r="JE1956">
        <f t="shared" si="678"/>
        <v>0</v>
      </c>
      <c r="JF1956" t="str">
        <f t="shared" ca="1" si="679"/>
        <v/>
      </c>
      <c r="JG1956" t="str">
        <f t="shared" ca="1" si="680"/>
        <v/>
      </c>
      <c r="JH1956" t="str">
        <f t="shared" ca="1" si="681"/>
        <v/>
      </c>
      <c r="JI1956" t="str">
        <f t="shared" ca="1" si="682"/>
        <v/>
      </c>
    </row>
    <row r="1957" spans="264:269" x14ac:dyDescent="0.2">
      <c r="JD1957">
        <f t="shared" si="677"/>
        <v>0</v>
      </c>
      <c r="JE1957">
        <f t="shared" si="678"/>
        <v>0</v>
      </c>
      <c r="JF1957" t="str">
        <f t="shared" ca="1" si="679"/>
        <v/>
      </c>
      <c r="JG1957" t="str">
        <f t="shared" ca="1" si="680"/>
        <v/>
      </c>
      <c r="JH1957" t="str">
        <f t="shared" ca="1" si="681"/>
        <v/>
      </c>
      <c r="JI1957" t="str">
        <f t="shared" ca="1" si="682"/>
        <v/>
      </c>
    </row>
    <row r="1958" spans="264:269" x14ac:dyDescent="0.2">
      <c r="JD1958">
        <f t="shared" si="677"/>
        <v>0</v>
      </c>
      <c r="JE1958">
        <f t="shared" si="678"/>
        <v>0</v>
      </c>
      <c r="JF1958" t="str">
        <f t="shared" ca="1" si="679"/>
        <v/>
      </c>
      <c r="JG1958" t="str">
        <f t="shared" ca="1" si="680"/>
        <v/>
      </c>
      <c r="JH1958" t="str">
        <f t="shared" ca="1" si="681"/>
        <v/>
      </c>
      <c r="JI1958" t="str">
        <f t="shared" ca="1" si="682"/>
        <v/>
      </c>
    </row>
    <row r="1959" spans="264:269" x14ac:dyDescent="0.2">
      <c r="JD1959">
        <f t="shared" si="677"/>
        <v>0</v>
      </c>
      <c r="JE1959">
        <f t="shared" si="678"/>
        <v>0</v>
      </c>
      <c r="JF1959" t="str">
        <f t="shared" ca="1" si="679"/>
        <v/>
      </c>
      <c r="JG1959" t="str">
        <f t="shared" ca="1" si="680"/>
        <v/>
      </c>
      <c r="JH1959" t="str">
        <f t="shared" ca="1" si="681"/>
        <v/>
      </c>
      <c r="JI1959" t="str">
        <f t="shared" ca="1" si="682"/>
        <v/>
      </c>
    </row>
    <row r="1960" spans="264:269" x14ac:dyDescent="0.2">
      <c r="JD1960">
        <f t="shared" si="677"/>
        <v>0</v>
      </c>
      <c r="JE1960">
        <f t="shared" si="678"/>
        <v>0</v>
      </c>
      <c r="JF1960" t="str">
        <f t="shared" ca="1" si="679"/>
        <v/>
      </c>
      <c r="JG1960" t="str">
        <f t="shared" ca="1" si="680"/>
        <v/>
      </c>
      <c r="JH1960" t="str">
        <f t="shared" ca="1" si="681"/>
        <v/>
      </c>
      <c r="JI1960" t="str">
        <f t="shared" ca="1" si="682"/>
        <v/>
      </c>
    </row>
    <row r="1961" spans="264:269" x14ac:dyDescent="0.2">
      <c r="JD1961">
        <f t="shared" si="677"/>
        <v>0</v>
      </c>
      <c r="JE1961">
        <f t="shared" si="678"/>
        <v>0</v>
      </c>
      <c r="JF1961" t="str">
        <f t="shared" ca="1" si="679"/>
        <v/>
      </c>
      <c r="JG1961" t="str">
        <f t="shared" ca="1" si="680"/>
        <v/>
      </c>
      <c r="JH1961" t="str">
        <f t="shared" ca="1" si="681"/>
        <v/>
      </c>
      <c r="JI1961" t="str">
        <f t="shared" ca="1" si="682"/>
        <v/>
      </c>
    </row>
    <row r="1962" spans="264:269" x14ac:dyDescent="0.2">
      <c r="JD1962">
        <f t="shared" si="677"/>
        <v>0</v>
      </c>
      <c r="JE1962">
        <f t="shared" si="678"/>
        <v>0</v>
      </c>
      <c r="JF1962" t="str">
        <f t="shared" ca="1" si="679"/>
        <v/>
      </c>
      <c r="JG1962" t="str">
        <f t="shared" ca="1" si="680"/>
        <v/>
      </c>
      <c r="JH1962" t="str">
        <f t="shared" ca="1" si="681"/>
        <v/>
      </c>
      <c r="JI1962" t="str">
        <f t="shared" ca="1" si="682"/>
        <v/>
      </c>
    </row>
    <row r="1963" spans="264:269" x14ac:dyDescent="0.2">
      <c r="JD1963">
        <f t="shared" si="677"/>
        <v>0</v>
      </c>
      <c r="JE1963">
        <f t="shared" si="678"/>
        <v>0</v>
      </c>
      <c r="JF1963" t="str">
        <f t="shared" ca="1" si="679"/>
        <v/>
      </c>
      <c r="JG1963" t="str">
        <f t="shared" ca="1" si="680"/>
        <v/>
      </c>
      <c r="JH1963" t="str">
        <f t="shared" ca="1" si="681"/>
        <v/>
      </c>
      <c r="JI1963" t="str">
        <f t="shared" ca="1" si="682"/>
        <v/>
      </c>
    </row>
    <row r="1964" spans="264:269" x14ac:dyDescent="0.2">
      <c r="JD1964">
        <f t="shared" si="677"/>
        <v>0</v>
      </c>
      <c r="JE1964">
        <f t="shared" si="678"/>
        <v>0</v>
      </c>
      <c r="JF1964" t="str">
        <f t="shared" ca="1" si="679"/>
        <v/>
      </c>
      <c r="JG1964" t="str">
        <f t="shared" ca="1" si="680"/>
        <v/>
      </c>
      <c r="JH1964" t="str">
        <f t="shared" ca="1" si="681"/>
        <v/>
      </c>
      <c r="JI1964" t="str">
        <f t="shared" ca="1" si="682"/>
        <v/>
      </c>
    </row>
    <row r="1965" spans="264:269" x14ac:dyDescent="0.2">
      <c r="JD1965">
        <f t="shared" si="677"/>
        <v>0</v>
      </c>
      <c r="JE1965">
        <f t="shared" si="678"/>
        <v>0</v>
      </c>
      <c r="JF1965" t="str">
        <f t="shared" ca="1" si="679"/>
        <v/>
      </c>
      <c r="JG1965" t="str">
        <f t="shared" ca="1" si="680"/>
        <v/>
      </c>
      <c r="JH1965" t="str">
        <f t="shared" ca="1" si="681"/>
        <v/>
      </c>
      <c r="JI1965" t="str">
        <f t="shared" ca="1" si="682"/>
        <v/>
      </c>
    </row>
    <row r="1966" spans="264:269" x14ac:dyDescent="0.2">
      <c r="JD1966">
        <f t="shared" si="677"/>
        <v>0</v>
      </c>
      <c r="JE1966">
        <f t="shared" si="678"/>
        <v>0</v>
      </c>
      <c r="JF1966" t="str">
        <f t="shared" ca="1" si="679"/>
        <v/>
      </c>
      <c r="JG1966" t="str">
        <f t="shared" ca="1" si="680"/>
        <v/>
      </c>
      <c r="JH1966" t="str">
        <f t="shared" ca="1" si="681"/>
        <v/>
      </c>
      <c r="JI1966" t="str">
        <f t="shared" ca="1" si="682"/>
        <v/>
      </c>
    </row>
    <row r="1967" spans="264:269" x14ac:dyDescent="0.2">
      <c r="JD1967">
        <f t="shared" si="677"/>
        <v>0</v>
      </c>
      <c r="JE1967">
        <f t="shared" si="678"/>
        <v>0</v>
      </c>
      <c r="JF1967" t="str">
        <f t="shared" ca="1" si="679"/>
        <v/>
      </c>
      <c r="JG1967" t="str">
        <f t="shared" ca="1" si="680"/>
        <v/>
      </c>
      <c r="JH1967" t="str">
        <f t="shared" ca="1" si="681"/>
        <v/>
      </c>
      <c r="JI1967" t="str">
        <f t="shared" ca="1" si="682"/>
        <v/>
      </c>
    </row>
    <row r="1968" spans="264:269" x14ac:dyDescent="0.2">
      <c r="JD1968">
        <f t="shared" si="677"/>
        <v>0</v>
      </c>
      <c r="JE1968">
        <f t="shared" si="678"/>
        <v>0</v>
      </c>
      <c r="JF1968" t="str">
        <f t="shared" ca="1" si="679"/>
        <v/>
      </c>
      <c r="JG1968" t="str">
        <f t="shared" ca="1" si="680"/>
        <v/>
      </c>
      <c r="JH1968" t="str">
        <f t="shared" ca="1" si="681"/>
        <v/>
      </c>
      <c r="JI1968" t="str">
        <f t="shared" ca="1" si="682"/>
        <v/>
      </c>
    </row>
    <row r="1969" spans="264:269" x14ac:dyDescent="0.2">
      <c r="JD1969">
        <f t="shared" si="677"/>
        <v>0</v>
      </c>
      <c r="JE1969">
        <f t="shared" si="678"/>
        <v>0</v>
      </c>
      <c r="JF1969" t="str">
        <f t="shared" ca="1" si="679"/>
        <v/>
      </c>
      <c r="JG1969" t="str">
        <f t="shared" ca="1" si="680"/>
        <v/>
      </c>
      <c r="JH1969" t="str">
        <f t="shared" ca="1" si="681"/>
        <v/>
      </c>
      <c r="JI1969" t="str">
        <f t="shared" ca="1" si="682"/>
        <v/>
      </c>
    </row>
    <row r="1970" spans="264:269" x14ac:dyDescent="0.2">
      <c r="JD1970">
        <f t="shared" si="677"/>
        <v>0</v>
      </c>
      <c r="JE1970">
        <f t="shared" si="678"/>
        <v>0</v>
      </c>
      <c r="JF1970" t="str">
        <f t="shared" ca="1" si="679"/>
        <v/>
      </c>
      <c r="JG1970" t="str">
        <f t="shared" ca="1" si="680"/>
        <v/>
      </c>
      <c r="JH1970" t="str">
        <f t="shared" ca="1" si="681"/>
        <v/>
      </c>
      <c r="JI1970" t="str">
        <f t="shared" ca="1" si="682"/>
        <v/>
      </c>
    </row>
    <row r="1971" spans="264:269" x14ac:dyDescent="0.2">
      <c r="JD1971">
        <f t="shared" si="677"/>
        <v>0</v>
      </c>
      <c r="JE1971">
        <f t="shared" si="678"/>
        <v>0</v>
      </c>
      <c r="JF1971" t="str">
        <f t="shared" ca="1" si="679"/>
        <v/>
      </c>
      <c r="JG1971" t="str">
        <f t="shared" ca="1" si="680"/>
        <v/>
      </c>
      <c r="JH1971" t="str">
        <f t="shared" ca="1" si="681"/>
        <v/>
      </c>
      <c r="JI1971" t="str">
        <f t="shared" ca="1" si="682"/>
        <v/>
      </c>
    </row>
    <row r="1972" spans="264:269" x14ac:dyDescent="0.2">
      <c r="JD1972">
        <f t="shared" si="677"/>
        <v>0</v>
      </c>
      <c r="JE1972">
        <f t="shared" si="678"/>
        <v>0</v>
      </c>
      <c r="JF1972" t="str">
        <f t="shared" ca="1" si="679"/>
        <v/>
      </c>
      <c r="JG1972" t="str">
        <f t="shared" ca="1" si="680"/>
        <v/>
      </c>
      <c r="JH1972" t="str">
        <f t="shared" ca="1" si="681"/>
        <v/>
      </c>
      <c r="JI1972" t="str">
        <f t="shared" ca="1" si="682"/>
        <v/>
      </c>
    </row>
    <row r="1973" spans="264:269" x14ac:dyDescent="0.2">
      <c r="JD1973">
        <f t="shared" si="677"/>
        <v>0</v>
      </c>
      <c r="JE1973">
        <f t="shared" si="678"/>
        <v>0</v>
      </c>
      <c r="JF1973" t="str">
        <f t="shared" ca="1" si="679"/>
        <v/>
      </c>
      <c r="JG1973" t="str">
        <f t="shared" ca="1" si="680"/>
        <v/>
      </c>
      <c r="JH1973" t="str">
        <f t="shared" ca="1" si="681"/>
        <v/>
      </c>
      <c r="JI1973" t="str">
        <f t="shared" ca="1" si="682"/>
        <v/>
      </c>
    </row>
    <row r="1974" spans="264:269" x14ac:dyDescent="0.2">
      <c r="JD1974">
        <f t="shared" si="677"/>
        <v>0</v>
      </c>
      <c r="JE1974">
        <f t="shared" si="678"/>
        <v>0</v>
      </c>
      <c r="JF1974" t="str">
        <f t="shared" ca="1" si="679"/>
        <v/>
      </c>
      <c r="JG1974" t="str">
        <f t="shared" ca="1" si="680"/>
        <v/>
      </c>
      <c r="JH1974" t="str">
        <f t="shared" ca="1" si="681"/>
        <v/>
      </c>
      <c r="JI1974" t="str">
        <f t="shared" ca="1" si="682"/>
        <v/>
      </c>
    </row>
    <row r="1975" spans="264:269" x14ac:dyDescent="0.2">
      <c r="JD1975">
        <f t="shared" si="677"/>
        <v>0</v>
      </c>
      <c r="JE1975">
        <f t="shared" si="678"/>
        <v>0</v>
      </c>
      <c r="JF1975" t="str">
        <f t="shared" ca="1" si="679"/>
        <v/>
      </c>
      <c r="JG1975" t="str">
        <f t="shared" ca="1" si="680"/>
        <v/>
      </c>
      <c r="JH1975" t="str">
        <f t="shared" ca="1" si="681"/>
        <v/>
      </c>
      <c r="JI1975" t="str">
        <f t="shared" ca="1" si="682"/>
        <v/>
      </c>
    </row>
    <row r="1976" spans="264:269" x14ac:dyDescent="0.2">
      <c r="JD1976">
        <f t="shared" si="677"/>
        <v>0</v>
      </c>
      <c r="JE1976">
        <f t="shared" si="678"/>
        <v>0</v>
      </c>
      <c r="JF1976" t="str">
        <f t="shared" ca="1" si="679"/>
        <v/>
      </c>
      <c r="JG1976" t="str">
        <f t="shared" ca="1" si="680"/>
        <v/>
      </c>
      <c r="JH1976" t="str">
        <f t="shared" ca="1" si="681"/>
        <v/>
      </c>
      <c r="JI1976" t="str">
        <f t="shared" ca="1" si="682"/>
        <v/>
      </c>
    </row>
    <row r="1977" spans="264:269" x14ac:dyDescent="0.2">
      <c r="JD1977">
        <f t="shared" si="677"/>
        <v>0</v>
      </c>
      <c r="JE1977">
        <f t="shared" si="678"/>
        <v>0</v>
      </c>
      <c r="JF1977" t="str">
        <f t="shared" ca="1" si="679"/>
        <v/>
      </c>
      <c r="JG1977" t="str">
        <f t="shared" ca="1" si="680"/>
        <v/>
      </c>
      <c r="JH1977" t="str">
        <f t="shared" ca="1" si="681"/>
        <v/>
      </c>
      <c r="JI1977" t="str">
        <f t="shared" ca="1" si="682"/>
        <v/>
      </c>
    </row>
    <row r="1978" spans="264:269" x14ac:dyDescent="0.2">
      <c r="JD1978">
        <f t="shared" si="677"/>
        <v>0</v>
      </c>
      <c r="JE1978">
        <f t="shared" si="678"/>
        <v>0</v>
      </c>
      <c r="JF1978" t="str">
        <f t="shared" ca="1" si="679"/>
        <v/>
      </c>
      <c r="JG1978" t="str">
        <f t="shared" ca="1" si="680"/>
        <v/>
      </c>
      <c r="JH1978" t="str">
        <f t="shared" ca="1" si="681"/>
        <v/>
      </c>
      <c r="JI1978" t="str">
        <f t="shared" ca="1" si="682"/>
        <v/>
      </c>
    </row>
    <row r="1979" spans="264:269" x14ac:dyDescent="0.2">
      <c r="JD1979">
        <f t="shared" si="677"/>
        <v>0</v>
      </c>
      <c r="JE1979">
        <f t="shared" si="678"/>
        <v>0</v>
      </c>
      <c r="JF1979" t="str">
        <f t="shared" ca="1" si="679"/>
        <v/>
      </c>
      <c r="JG1979" t="str">
        <f t="shared" ca="1" si="680"/>
        <v/>
      </c>
      <c r="JH1979" t="str">
        <f t="shared" ca="1" si="681"/>
        <v/>
      </c>
      <c r="JI1979" t="str">
        <f t="shared" ca="1" si="682"/>
        <v/>
      </c>
    </row>
    <row r="1980" spans="264:269" x14ac:dyDescent="0.2">
      <c r="JD1980">
        <f t="shared" si="677"/>
        <v>0</v>
      </c>
      <c r="JE1980">
        <f t="shared" si="678"/>
        <v>0</v>
      </c>
      <c r="JF1980" t="str">
        <f t="shared" ca="1" si="679"/>
        <v/>
      </c>
      <c r="JG1980" t="str">
        <f t="shared" ca="1" si="680"/>
        <v/>
      </c>
      <c r="JH1980" t="str">
        <f t="shared" ca="1" si="681"/>
        <v/>
      </c>
      <c r="JI1980" t="str">
        <f t="shared" ca="1" si="682"/>
        <v/>
      </c>
    </row>
    <row r="1981" spans="264:269" x14ac:dyDescent="0.2">
      <c r="JD1981">
        <f t="shared" si="677"/>
        <v>0</v>
      </c>
      <c r="JE1981">
        <f t="shared" si="678"/>
        <v>0</v>
      </c>
      <c r="JF1981" t="str">
        <f t="shared" ca="1" si="679"/>
        <v/>
      </c>
      <c r="JG1981" t="str">
        <f t="shared" ca="1" si="680"/>
        <v/>
      </c>
      <c r="JH1981" t="str">
        <f t="shared" ca="1" si="681"/>
        <v/>
      </c>
      <c r="JI1981" t="str">
        <f t="shared" ca="1" si="682"/>
        <v/>
      </c>
    </row>
    <row r="1982" spans="264:269" x14ac:dyDescent="0.2">
      <c r="JD1982">
        <f t="shared" si="677"/>
        <v>0</v>
      </c>
      <c r="JE1982">
        <f t="shared" si="678"/>
        <v>0</v>
      </c>
      <c r="JF1982" t="str">
        <f t="shared" ca="1" si="679"/>
        <v/>
      </c>
      <c r="JG1982" t="str">
        <f t="shared" ca="1" si="680"/>
        <v/>
      </c>
      <c r="JH1982" t="str">
        <f t="shared" ca="1" si="681"/>
        <v/>
      </c>
      <c r="JI1982" t="str">
        <f t="shared" ca="1" si="682"/>
        <v/>
      </c>
    </row>
    <row r="1983" spans="264:269" x14ac:dyDescent="0.2">
      <c r="JD1983">
        <f t="shared" si="677"/>
        <v>0</v>
      </c>
      <c r="JE1983">
        <f t="shared" si="678"/>
        <v>0</v>
      </c>
      <c r="JF1983" t="str">
        <f t="shared" ca="1" si="679"/>
        <v/>
      </c>
      <c r="JG1983" t="str">
        <f t="shared" ca="1" si="680"/>
        <v/>
      </c>
      <c r="JH1983" t="str">
        <f t="shared" ca="1" si="681"/>
        <v/>
      </c>
      <c r="JI1983" t="str">
        <f t="shared" ca="1" si="682"/>
        <v/>
      </c>
    </row>
    <row r="1984" spans="264:269" x14ac:dyDescent="0.2">
      <c r="JD1984">
        <f t="shared" si="677"/>
        <v>0</v>
      </c>
      <c r="JE1984">
        <f t="shared" si="678"/>
        <v>0</v>
      </c>
      <c r="JF1984" t="str">
        <f t="shared" ca="1" si="679"/>
        <v/>
      </c>
      <c r="JG1984" t="str">
        <f t="shared" ca="1" si="680"/>
        <v/>
      </c>
      <c r="JH1984" t="str">
        <f t="shared" ca="1" si="681"/>
        <v/>
      </c>
      <c r="JI1984" t="str">
        <f t="shared" ca="1" si="682"/>
        <v/>
      </c>
    </row>
    <row r="1985" spans="264:269" x14ac:dyDescent="0.2">
      <c r="JD1985">
        <f t="shared" si="677"/>
        <v>0</v>
      </c>
      <c r="JE1985">
        <f t="shared" si="678"/>
        <v>0</v>
      </c>
      <c r="JF1985" t="str">
        <f t="shared" ca="1" si="679"/>
        <v/>
      </c>
      <c r="JG1985" t="str">
        <f t="shared" ca="1" si="680"/>
        <v/>
      </c>
      <c r="JH1985" t="str">
        <f t="shared" ca="1" si="681"/>
        <v/>
      </c>
      <c r="JI1985" t="str">
        <f t="shared" ca="1" si="682"/>
        <v/>
      </c>
    </row>
    <row r="1986" spans="264:269" x14ac:dyDescent="0.2">
      <c r="JD1986">
        <f t="shared" si="677"/>
        <v>0</v>
      </c>
      <c r="JE1986">
        <f t="shared" si="678"/>
        <v>0</v>
      </c>
      <c r="JF1986" t="str">
        <f t="shared" ca="1" si="679"/>
        <v/>
      </c>
      <c r="JG1986" t="str">
        <f t="shared" ca="1" si="680"/>
        <v/>
      </c>
      <c r="JH1986" t="str">
        <f t="shared" ca="1" si="681"/>
        <v/>
      </c>
      <c r="JI1986" t="str">
        <f t="shared" ca="1" si="682"/>
        <v/>
      </c>
    </row>
    <row r="1987" spans="264:269" x14ac:dyDescent="0.2">
      <c r="JD1987">
        <f t="shared" si="677"/>
        <v>0</v>
      </c>
      <c r="JE1987">
        <f t="shared" si="678"/>
        <v>0</v>
      </c>
      <c r="JF1987" t="str">
        <f t="shared" ca="1" si="679"/>
        <v/>
      </c>
      <c r="JG1987" t="str">
        <f t="shared" ca="1" si="680"/>
        <v/>
      </c>
      <c r="JH1987" t="str">
        <f t="shared" ca="1" si="681"/>
        <v/>
      </c>
      <c r="JI1987" t="str">
        <f t="shared" ca="1" si="682"/>
        <v/>
      </c>
    </row>
    <row r="1988" spans="264:269" x14ac:dyDescent="0.2">
      <c r="JD1988">
        <f t="shared" si="677"/>
        <v>0</v>
      </c>
      <c r="JE1988">
        <f t="shared" si="678"/>
        <v>0</v>
      </c>
      <c r="JF1988" t="str">
        <f t="shared" ca="1" si="679"/>
        <v/>
      </c>
      <c r="JG1988" t="str">
        <f t="shared" ca="1" si="680"/>
        <v/>
      </c>
      <c r="JH1988" t="str">
        <f t="shared" ca="1" si="681"/>
        <v/>
      </c>
      <c r="JI1988" t="str">
        <f t="shared" ca="1" si="682"/>
        <v/>
      </c>
    </row>
    <row r="1989" spans="264:269" x14ac:dyDescent="0.2">
      <c r="JD1989">
        <f t="shared" si="677"/>
        <v>0</v>
      </c>
      <c r="JE1989">
        <f t="shared" si="678"/>
        <v>0</v>
      </c>
      <c r="JF1989" t="str">
        <f t="shared" ca="1" si="679"/>
        <v/>
      </c>
      <c r="JG1989" t="str">
        <f t="shared" ca="1" si="680"/>
        <v/>
      </c>
      <c r="JH1989" t="str">
        <f t="shared" ca="1" si="681"/>
        <v/>
      </c>
      <c r="JI1989" t="str">
        <f t="shared" ca="1" si="682"/>
        <v/>
      </c>
    </row>
    <row r="1990" spans="264:269" x14ac:dyDescent="0.2">
      <c r="JD1990">
        <f t="shared" si="677"/>
        <v>0</v>
      </c>
      <c r="JE1990">
        <f t="shared" si="678"/>
        <v>0</v>
      </c>
      <c r="JF1990" t="str">
        <f t="shared" ca="1" si="679"/>
        <v/>
      </c>
      <c r="JG1990" t="str">
        <f t="shared" ca="1" si="680"/>
        <v/>
      </c>
      <c r="JH1990" t="str">
        <f t="shared" ca="1" si="681"/>
        <v/>
      </c>
      <c r="JI1990" t="str">
        <f t="shared" ca="1" si="682"/>
        <v/>
      </c>
    </row>
    <row r="1991" spans="264:269" x14ac:dyDescent="0.2">
      <c r="JD1991">
        <f t="shared" si="677"/>
        <v>0</v>
      </c>
      <c r="JE1991">
        <f t="shared" si="678"/>
        <v>0</v>
      </c>
      <c r="JF1991" t="str">
        <f t="shared" ca="1" si="679"/>
        <v/>
      </c>
      <c r="JG1991" t="str">
        <f t="shared" ca="1" si="680"/>
        <v/>
      </c>
      <c r="JH1991" t="str">
        <f t="shared" ca="1" si="681"/>
        <v/>
      </c>
      <c r="JI1991" t="str">
        <f t="shared" ca="1" si="682"/>
        <v/>
      </c>
    </row>
    <row r="1992" spans="264:269" x14ac:dyDescent="0.2">
      <c r="JD1992">
        <f t="shared" si="677"/>
        <v>0</v>
      </c>
      <c r="JE1992">
        <f t="shared" si="678"/>
        <v>0</v>
      </c>
      <c r="JF1992" t="str">
        <f t="shared" ca="1" si="679"/>
        <v/>
      </c>
      <c r="JG1992" t="str">
        <f t="shared" ca="1" si="680"/>
        <v/>
      </c>
      <c r="JH1992" t="str">
        <f t="shared" ca="1" si="681"/>
        <v/>
      </c>
      <c r="JI1992" t="str">
        <f t="shared" ca="1" si="682"/>
        <v/>
      </c>
    </row>
    <row r="1993" spans="264:269" x14ac:dyDescent="0.2">
      <c r="JD1993">
        <f t="shared" si="677"/>
        <v>0</v>
      </c>
      <c r="JE1993">
        <f t="shared" si="678"/>
        <v>0</v>
      </c>
      <c r="JF1993" t="str">
        <f t="shared" ca="1" si="679"/>
        <v/>
      </c>
      <c r="JG1993" t="str">
        <f t="shared" ca="1" si="680"/>
        <v/>
      </c>
      <c r="JH1993" t="str">
        <f t="shared" ca="1" si="681"/>
        <v/>
      </c>
      <c r="JI1993" t="str">
        <f t="shared" ca="1" si="682"/>
        <v/>
      </c>
    </row>
    <row r="1994" spans="264:269" x14ac:dyDescent="0.2">
      <c r="JD1994">
        <f t="shared" si="677"/>
        <v>0</v>
      </c>
      <c r="JE1994">
        <f t="shared" si="678"/>
        <v>0</v>
      </c>
      <c r="JF1994" t="str">
        <f t="shared" ca="1" si="679"/>
        <v/>
      </c>
      <c r="JG1994" t="str">
        <f t="shared" ca="1" si="680"/>
        <v/>
      </c>
      <c r="JH1994" t="str">
        <f t="shared" ca="1" si="681"/>
        <v/>
      </c>
      <c r="JI1994" t="str">
        <f t="shared" ca="1" si="682"/>
        <v/>
      </c>
    </row>
    <row r="1995" spans="264:269" x14ac:dyDescent="0.2">
      <c r="JD1995">
        <f t="shared" si="677"/>
        <v>0</v>
      </c>
      <c r="JE1995">
        <f t="shared" si="678"/>
        <v>0</v>
      </c>
      <c r="JF1995" t="str">
        <f t="shared" ca="1" si="679"/>
        <v/>
      </c>
      <c r="JG1995" t="str">
        <f t="shared" ca="1" si="680"/>
        <v/>
      </c>
      <c r="JH1995" t="str">
        <f t="shared" ca="1" si="681"/>
        <v/>
      </c>
      <c r="JI1995" t="str">
        <f t="shared" ca="1" si="682"/>
        <v/>
      </c>
    </row>
    <row r="1996" spans="264:269" x14ac:dyDescent="0.2">
      <c r="JD1996">
        <f t="shared" si="677"/>
        <v>0</v>
      </c>
      <c r="JE1996">
        <f t="shared" si="678"/>
        <v>0</v>
      </c>
      <c r="JF1996" t="str">
        <f t="shared" ca="1" si="679"/>
        <v/>
      </c>
      <c r="JG1996" t="str">
        <f t="shared" ca="1" si="680"/>
        <v/>
      </c>
      <c r="JH1996" t="str">
        <f t="shared" ca="1" si="681"/>
        <v/>
      </c>
      <c r="JI1996" t="str">
        <f t="shared" ca="1" si="682"/>
        <v/>
      </c>
    </row>
    <row r="1997" spans="264:269" x14ac:dyDescent="0.2">
      <c r="JD1997">
        <f t="shared" si="677"/>
        <v>0</v>
      </c>
      <c r="JE1997">
        <f t="shared" si="678"/>
        <v>0</v>
      </c>
      <c r="JF1997" t="str">
        <f t="shared" ca="1" si="679"/>
        <v/>
      </c>
      <c r="JG1997" t="str">
        <f t="shared" ca="1" si="680"/>
        <v/>
      </c>
      <c r="JH1997" t="str">
        <f t="shared" ca="1" si="681"/>
        <v/>
      </c>
      <c r="JI1997" t="str">
        <f t="shared" ca="1" si="682"/>
        <v/>
      </c>
    </row>
    <row r="1998" spans="264:269" x14ac:dyDescent="0.2">
      <c r="JD1998">
        <f t="shared" si="677"/>
        <v>0</v>
      </c>
      <c r="JE1998">
        <f t="shared" si="678"/>
        <v>0</v>
      </c>
      <c r="JF1998" t="str">
        <f t="shared" ca="1" si="679"/>
        <v/>
      </c>
      <c r="JG1998" t="str">
        <f t="shared" ca="1" si="680"/>
        <v/>
      </c>
      <c r="JH1998" t="str">
        <f t="shared" ca="1" si="681"/>
        <v/>
      </c>
      <c r="JI1998" t="str">
        <f t="shared" ca="1" si="682"/>
        <v/>
      </c>
    </row>
    <row r="1999" spans="264:269" x14ac:dyDescent="0.2">
      <c r="JD1999">
        <f t="shared" si="677"/>
        <v>0</v>
      </c>
      <c r="JE1999">
        <f t="shared" si="678"/>
        <v>0</v>
      </c>
      <c r="JF1999" t="str">
        <f t="shared" ca="1" si="679"/>
        <v/>
      </c>
      <c r="JG1999" t="str">
        <f t="shared" ca="1" si="680"/>
        <v/>
      </c>
      <c r="JH1999" t="str">
        <f t="shared" ca="1" si="681"/>
        <v/>
      </c>
      <c r="JI1999" t="str">
        <f t="shared" ca="1" si="682"/>
        <v/>
      </c>
    </row>
    <row r="2000" spans="264:269" x14ac:dyDescent="0.2">
      <c r="JD2000">
        <f t="shared" si="677"/>
        <v>0</v>
      </c>
      <c r="JE2000">
        <f t="shared" si="678"/>
        <v>0</v>
      </c>
      <c r="JF2000" t="str">
        <f t="shared" ca="1" si="679"/>
        <v/>
      </c>
      <c r="JG2000" t="str">
        <f t="shared" ca="1" si="680"/>
        <v/>
      </c>
      <c r="JH2000" t="str">
        <f t="shared" ca="1" si="681"/>
        <v/>
      </c>
      <c r="JI2000" t="str">
        <f t="shared" ca="1" si="682"/>
        <v/>
      </c>
    </row>
    <row r="2001" spans="264:269" x14ac:dyDescent="0.2">
      <c r="JD2001">
        <f t="shared" si="677"/>
        <v>0</v>
      </c>
      <c r="JE2001">
        <f t="shared" si="678"/>
        <v>0</v>
      </c>
      <c r="JF2001" t="str">
        <f t="shared" ca="1" si="679"/>
        <v/>
      </c>
      <c r="JG2001" t="str">
        <f t="shared" ca="1" si="680"/>
        <v/>
      </c>
      <c r="JH2001" t="str">
        <f t="shared" ca="1" si="681"/>
        <v/>
      </c>
      <c r="JI2001" t="str">
        <f t="shared" ca="1" si="682"/>
        <v/>
      </c>
    </row>
    <row r="2002" spans="264:269" x14ac:dyDescent="0.2">
      <c r="JD2002">
        <f t="shared" si="677"/>
        <v>0</v>
      </c>
      <c r="JE2002">
        <f t="shared" si="678"/>
        <v>0</v>
      </c>
      <c r="JF2002" t="str">
        <f t="shared" ca="1" si="679"/>
        <v/>
      </c>
      <c r="JG2002" t="str">
        <f t="shared" ca="1" si="680"/>
        <v/>
      </c>
      <c r="JH2002" t="str">
        <f t="shared" ca="1" si="681"/>
        <v/>
      </c>
      <c r="JI2002" t="str">
        <f t="shared" ca="1" si="682"/>
        <v/>
      </c>
    </row>
    <row r="2003" spans="264:269" x14ac:dyDescent="0.2">
      <c r="JD2003">
        <f t="shared" si="677"/>
        <v>0</v>
      </c>
      <c r="JE2003">
        <f t="shared" si="678"/>
        <v>0</v>
      </c>
      <c r="JF2003" t="str">
        <f t="shared" ca="1" si="679"/>
        <v/>
      </c>
      <c r="JG2003" t="str">
        <f t="shared" ca="1" si="680"/>
        <v/>
      </c>
      <c r="JH2003" t="str">
        <f t="shared" ca="1" si="681"/>
        <v/>
      </c>
      <c r="JI2003" t="str">
        <f t="shared" ca="1" si="682"/>
        <v/>
      </c>
    </row>
    <row r="2004" spans="264:269" x14ac:dyDescent="0.2">
      <c r="JD2004">
        <f t="shared" si="677"/>
        <v>0</v>
      </c>
      <c r="JE2004">
        <f t="shared" si="678"/>
        <v>0</v>
      </c>
      <c r="JF2004" t="str">
        <f t="shared" ca="1" si="679"/>
        <v/>
      </c>
      <c r="JG2004" t="str">
        <f t="shared" ca="1" si="680"/>
        <v/>
      </c>
      <c r="JH2004" t="str">
        <f t="shared" ca="1" si="681"/>
        <v/>
      </c>
      <c r="JI2004" t="str">
        <f t="shared" ca="1" si="682"/>
        <v/>
      </c>
    </row>
    <row r="2005" spans="264:269" x14ac:dyDescent="0.2">
      <c r="JD2005">
        <f t="shared" si="677"/>
        <v>0</v>
      </c>
      <c r="JE2005">
        <f t="shared" si="678"/>
        <v>0</v>
      </c>
      <c r="JF2005" t="str">
        <f t="shared" ca="1" si="679"/>
        <v/>
      </c>
      <c r="JG2005" t="str">
        <f t="shared" ca="1" si="680"/>
        <v/>
      </c>
      <c r="JH2005" t="str">
        <f t="shared" ca="1" si="681"/>
        <v/>
      </c>
      <c r="JI2005" t="str">
        <f t="shared" ca="1" si="682"/>
        <v/>
      </c>
    </row>
    <row r="2006" spans="264:269" x14ac:dyDescent="0.2">
      <c r="JD2006">
        <f t="shared" si="677"/>
        <v>0</v>
      </c>
      <c r="JE2006">
        <f t="shared" si="678"/>
        <v>0</v>
      </c>
      <c r="JF2006" t="str">
        <f t="shared" ca="1" si="679"/>
        <v/>
      </c>
      <c r="JG2006" t="str">
        <f t="shared" ca="1" si="680"/>
        <v/>
      </c>
      <c r="JH2006" t="str">
        <f t="shared" ca="1" si="681"/>
        <v/>
      </c>
      <c r="JI2006" t="str">
        <f t="shared" ca="1" si="682"/>
        <v/>
      </c>
    </row>
    <row r="2007" spans="264:269" x14ac:dyDescent="0.2">
      <c r="JD2007">
        <f t="shared" si="677"/>
        <v>0</v>
      </c>
      <c r="JE2007">
        <f t="shared" si="678"/>
        <v>0</v>
      </c>
      <c r="JF2007" t="str">
        <f t="shared" ca="1" si="679"/>
        <v/>
      </c>
      <c r="JG2007" t="str">
        <f t="shared" ca="1" si="680"/>
        <v/>
      </c>
      <c r="JH2007" t="str">
        <f t="shared" ca="1" si="681"/>
        <v/>
      </c>
      <c r="JI2007" t="str">
        <f t="shared" ca="1" si="682"/>
        <v/>
      </c>
    </row>
    <row r="2008" spans="264:269" x14ac:dyDescent="0.2">
      <c r="JD2008">
        <f t="shared" si="677"/>
        <v>0</v>
      </c>
      <c r="JE2008">
        <f t="shared" si="678"/>
        <v>0</v>
      </c>
      <c r="JF2008" t="str">
        <f t="shared" ca="1" si="679"/>
        <v/>
      </c>
      <c r="JG2008" t="str">
        <f t="shared" ca="1" si="680"/>
        <v/>
      </c>
      <c r="JH2008" t="str">
        <f t="shared" ca="1" si="681"/>
        <v/>
      </c>
      <c r="JI2008" t="str">
        <f t="shared" ca="1" si="682"/>
        <v/>
      </c>
    </row>
    <row r="2009" spans="264:269" x14ac:dyDescent="0.2">
      <c r="JD2009">
        <f t="shared" si="677"/>
        <v>0</v>
      </c>
      <c r="JE2009">
        <f t="shared" si="678"/>
        <v>0</v>
      </c>
      <c r="JF2009" t="str">
        <f t="shared" ca="1" si="679"/>
        <v/>
      </c>
      <c r="JG2009" t="str">
        <f t="shared" ca="1" si="680"/>
        <v/>
      </c>
      <c r="JH2009" t="str">
        <f t="shared" ca="1" si="681"/>
        <v/>
      </c>
      <c r="JI2009" t="str">
        <f t="shared" ca="1" si="682"/>
        <v/>
      </c>
    </row>
    <row r="2010" spans="264:269" x14ac:dyDescent="0.2">
      <c r="JD2010">
        <f t="shared" si="677"/>
        <v>0</v>
      </c>
      <c r="JE2010">
        <f t="shared" si="678"/>
        <v>0</v>
      </c>
      <c r="JF2010" t="str">
        <f t="shared" ca="1" si="679"/>
        <v/>
      </c>
      <c r="JG2010" t="str">
        <f t="shared" ca="1" si="680"/>
        <v/>
      </c>
      <c r="JH2010" t="str">
        <f t="shared" ca="1" si="681"/>
        <v/>
      </c>
      <c r="JI2010" t="str">
        <f t="shared" ca="1" si="682"/>
        <v/>
      </c>
    </row>
    <row r="2011" spans="264:269" x14ac:dyDescent="0.2">
      <c r="JD2011">
        <f t="shared" si="677"/>
        <v>0</v>
      </c>
      <c r="JE2011">
        <f t="shared" si="678"/>
        <v>0</v>
      </c>
      <c r="JF2011" t="str">
        <f t="shared" ca="1" si="679"/>
        <v/>
      </c>
      <c r="JG2011" t="str">
        <f t="shared" ca="1" si="680"/>
        <v/>
      </c>
      <c r="JH2011" t="str">
        <f t="shared" ca="1" si="681"/>
        <v/>
      </c>
      <c r="JI2011" t="str">
        <f t="shared" ca="1" si="682"/>
        <v/>
      </c>
    </row>
    <row r="2012" spans="264:269" x14ac:dyDescent="0.2">
      <c r="JD2012">
        <f t="shared" ref="JD2012:JD2075" si="683">IF(JD2011&lt;&gt;0,JD2011-1,0)</f>
        <v>0</v>
      </c>
      <c r="JE2012">
        <f t="shared" ref="JE2012:JE2075" si="684">IF(JD2012&lt;&gt;0,JE2011+1,0)</f>
        <v>0</v>
      </c>
      <c r="JF2012" t="str">
        <f t="shared" ref="JF2012:JF2075" ca="1" si="685">IF(ScenarioType&lt;&gt;"ALL",IF(ISERROR(IF(INDIRECT("SCENARIOMETA!B"&amp;JE2012)=ScenarioType,INDIRECT("SCENARIOMETA!A"&amp;JE2012)," ")),"",IF(INDIRECT("SCENARIOMETA!B"&amp;JE2012)=ScenarioType,INDIRECT("SCENARIOMETA!A"&amp;JE2012)," ")),IF(JD2012&lt;&gt;0,INDIRECT("SCENARIOMETA!A"&amp;JE2012),""))</f>
        <v/>
      </c>
      <c r="JG2012" t="str">
        <f t="shared" ref="JG2012:JG2075" ca="1" si="686">IF(ScenarioType&lt;&gt;"ALL",IF(ISERROR(IF(INDIRECT("SCENARIOMETA!B"&amp;JE2012)=ScenarioType,INDIRECT("SCENARIOMETA!B"&amp;JE2012)," ")),"",IF(INDIRECT("SCENARIOMETA!B"&amp;JE2012)=ScenarioType,INDIRECT("SCENARIOMETA!B"&amp;JE2012)," ")),IF(JD2012&lt;&gt;0,INDIRECT("SCENARIOMETA!B"&amp;JE2012),""))</f>
        <v/>
      </c>
      <c r="JH2012" t="str">
        <f t="shared" ref="JH2012:JH2075" ca="1" si="687">IF(ScenarioType&lt;&gt;"ALL",IF(ISERROR(IF(INDIRECT("SCENARIOMETA!B"&amp;JE2012)=ScenarioType,INDIRECT("SCENARIOMETA!H"&amp;JE2012)," ")),"",IF(INDIRECT("SCENARIOMETA!B"&amp;JE2012)=ScenarioType,INDIRECT("SCENARIOMETA!H"&amp;JE2012)," ")+14),IF(JD2012&lt;&gt;0,INDIRECT("SCENARIOMETA!H"&amp;JE2012)+14,""))</f>
        <v/>
      </c>
      <c r="JI2012" t="str">
        <f t="shared" ref="JI2012:JI2075" ca="1" si="688">IF(ScenarioType&lt;&gt;"ALL",IF(ISERROR(IF(INDIRECT("SCENARIOMETA!B"&amp;JE2012)=ScenarioType,INDIRECT("SCENARIOMETA!E"&amp;JE2012)," ")),"",IF(INDIRECT("SCENARIOMETA!B"&amp;JE2012)=ScenarioType,INDIRECT("SCENARIOMETA!E"&amp;JE2012)," ")+14),IF(JD2012&lt;&gt;0,INDIRECT("SCENARIOMETA!E"&amp;JE2012)+14,""))</f>
        <v/>
      </c>
    </row>
    <row r="2013" spans="264:269" x14ac:dyDescent="0.2">
      <c r="JD2013">
        <f t="shared" si="683"/>
        <v>0</v>
      </c>
      <c r="JE2013">
        <f t="shared" si="684"/>
        <v>0</v>
      </c>
      <c r="JF2013" t="str">
        <f t="shared" ca="1" si="685"/>
        <v/>
      </c>
      <c r="JG2013" t="str">
        <f t="shared" ca="1" si="686"/>
        <v/>
      </c>
      <c r="JH2013" t="str">
        <f t="shared" ca="1" si="687"/>
        <v/>
      </c>
      <c r="JI2013" t="str">
        <f t="shared" ca="1" si="688"/>
        <v/>
      </c>
    </row>
    <row r="2014" spans="264:269" x14ac:dyDescent="0.2">
      <c r="JD2014">
        <f t="shared" si="683"/>
        <v>0</v>
      </c>
      <c r="JE2014">
        <f t="shared" si="684"/>
        <v>0</v>
      </c>
      <c r="JF2014" t="str">
        <f t="shared" ca="1" si="685"/>
        <v/>
      </c>
      <c r="JG2014" t="str">
        <f t="shared" ca="1" si="686"/>
        <v/>
      </c>
      <c r="JH2014" t="str">
        <f t="shared" ca="1" si="687"/>
        <v/>
      </c>
      <c r="JI2014" t="str">
        <f t="shared" ca="1" si="688"/>
        <v/>
      </c>
    </row>
    <row r="2015" spans="264:269" x14ac:dyDescent="0.2">
      <c r="JD2015">
        <f t="shared" si="683"/>
        <v>0</v>
      </c>
      <c r="JE2015">
        <f t="shared" si="684"/>
        <v>0</v>
      </c>
      <c r="JF2015" t="str">
        <f t="shared" ca="1" si="685"/>
        <v/>
      </c>
      <c r="JG2015" t="str">
        <f t="shared" ca="1" si="686"/>
        <v/>
      </c>
      <c r="JH2015" t="str">
        <f t="shared" ca="1" si="687"/>
        <v/>
      </c>
      <c r="JI2015" t="str">
        <f t="shared" ca="1" si="688"/>
        <v/>
      </c>
    </row>
    <row r="2016" spans="264:269" x14ac:dyDescent="0.2">
      <c r="JD2016">
        <f t="shared" si="683"/>
        <v>0</v>
      </c>
      <c r="JE2016">
        <f t="shared" si="684"/>
        <v>0</v>
      </c>
      <c r="JF2016" t="str">
        <f t="shared" ca="1" si="685"/>
        <v/>
      </c>
      <c r="JG2016" t="str">
        <f t="shared" ca="1" si="686"/>
        <v/>
      </c>
      <c r="JH2016" t="str">
        <f t="shared" ca="1" si="687"/>
        <v/>
      </c>
      <c r="JI2016" t="str">
        <f t="shared" ca="1" si="688"/>
        <v/>
      </c>
    </row>
    <row r="2017" spans="264:269" x14ac:dyDescent="0.2">
      <c r="JD2017">
        <f t="shared" si="683"/>
        <v>0</v>
      </c>
      <c r="JE2017">
        <f t="shared" si="684"/>
        <v>0</v>
      </c>
      <c r="JF2017" t="str">
        <f t="shared" ca="1" si="685"/>
        <v/>
      </c>
      <c r="JG2017" t="str">
        <f t="shared" ca="1" si="686"/>
        <v/>
      </c>
      <c r="JH2017" t="str">
        <f t="shared" ca="1" si="687"/>
        <v/>
      </c>
      <c r="JI2017" t="str">
        <f t="shared" ca="1" si="688"/>
        <v/>
      </c>
    </row>
    <row r="2018" spans="264:269" x14ac:dyDescent="0.2">
      <c r="JD2018">
        <f t="shared" si="683"/>
        <v>0</v>
      </c>
      <c r="JE2018">
        <f t="shared" si="684"/>
        <v>0</v>
      </c>
      <c r="JF2018" t="str">
        <f t="shared" ca="1" si="685"/>
        <v/>
      </c>
      <c r="JG2018" t="str">
        <f t="shared" ca="1" si="686"/>
        <v/>
      </c>
      <c r="JH2018" t="str">
        <f t="shared" ca="1" si="687"/>
        <v/>
      </c>
      <c r="JI2018" t="str">
        <f t="shared" ca="1" si="688"/>
        <v/>
      </c>
    </row>
    <row r="2019" spans="264:269" x14ac:dyDescent="0.2">
      <c r="JD2019">
        <f t="shared" si="683"/>
        <v>0</v>
      </c>
      <c r="JE2019">
        <f t="shared" si="684"/>
        <v>0</v>
      </c>
      <c r="JF2019" t="str">
        <f t="shared" ca="1" si="685"/>
        <v/>
      </c>
      <c r="JG2019" t="str">
        <f t="shared" ca="1" si="686"/>
        <v/>
      </c>
      <c r="JH2019" t="str">
        <f t="shared" ca="1" si="687"/>
        <v/>
      </c>
      <c r="JI2019" t="str">
        <f t="shared" ca="1" si="688"/>
        <v/>
      </c>
    </row>
    <row r="2020" spans="264:269" x14ac:dyDescent="0.2">
      <c r="JD2020">
        <f t="shared" si="683"/>
        <v>0</v>
      </c>
      <c r="JE2020">
        <f t="shared" si="684"/>
        <v>0</v>
      </c>
      <c r="JF2020" t="str">
        <f t="shared" ca="1" si="685"/>
        <v/>
      </c>
      <c r="JG2020" t="str">
        <f t="shared" ca="1" si="686"/>
        <v/>
      </c>
      <c r="JH2020" t="str">
        <f t="shared" ca="1" si="687"/>
        <v/>
      </c>
      <c r="JI2020" t="str">
        <f t="shared" ca="1" si="688"/>
        <v/>
      </c>
    </row>
    <row r="2021" spans="264:269" x14ac:dyDescent="0.2">
      <c r="JD2021">
        <f t="shared" si="683"/>
        <v>0</v>
      </c>
      <c r="JE2021">
        <f t="shared" si="684"/>
        <v>0</v>
      </c>
      <c r="JF2021" t="str">
        <f t="shared" ca="1" si="685"/>
        <v/>
      </c>
      <c r="JG2021" t="str">
        <f t="shared" ca="1" si="686"/>
        <v/>
      </c>
      <c r="JH2021" t="str">
        <f t="shared" ca="1" si="687"/>
        <v/>
      </c>
      <c r="JI2021" t="str">
        <f t="shared" ca="1" si="688"/>
        <v/>
      </c>
    </row>
    <row r="2022" spans="264:269" x14ac:dyDescent="0.2">
      <c r="JD2022">
        <f t="shared" si="683"/>
        <v>0</v>
      </c>
      <c r="JE2022">
        <f t="shared" si="684"/>
        <v>0</v>
      </c>
      <c r="JF2022" t="str">
        <f t="shared" ca="1" si="685"/>
        <v/>
      </c>
      <c r="JG2022" t="str">
        <f t="shared" ca="1" si="686"/>
        <v/>
      </c>
      <c r="JH2022" t="str">
        <f t="shared" ca="1" si="687"/>
        <v/>
      </c>
      <c r="JI2022" t="str">
        <f t="shared" ca="1" si="688"/>
        <v/>
      </c>
    </row>
    <row r="2023" spans="264:269" x14ac:dyDescent="0.2">
      <c r="JD2023">
        <f t="shared" si="683"/>
        <v>0</v>
      </c>
      <c r="JE2023">
        <f t="shared" si="684"/>
        <v>0</v>
      </c>
      <c r="JF2023" t="str">
        <f t="shared" ca="1" si="685"/>
        <v/>
      </c>
      <c r="JG2023" t="str">
        <f t="shared" ca="1" si="686"/>
        <v/>
      </c>
      <c r="JH2023" t="str">
        <f t="shared" ca="1" si="687"/>
        <v/>
      </c>
      <c r="JI2023" t="str">
        <f t="shared" ca="1" si="688"/>
        <v/>
      </c>
    </row>
    <row r="2024" spans="264:269" x14ac:dyDescent="0.2">
      <c r="JD2024">
        <f t="shared" si="683"/>
        <v>0</v>
      </c>
      <c r="JE2024">
        <f t="shared" si="684"/>
        <v>0</v>
      </c>
      <c r="JF2024" t="str">
        <f t="shared" ca="1" si="685"/>
        <v/>
      </c>
      <c r="JG2024" t="str">
        <f t="shared" ca="1" si="686"/>
        <v/>
      </c>
      <c r="JH2024" t="str">
        <f t="shared" ca="1" si="687"/>
        <v/>
      </c>
      <c r="JI2024" t="str">
        <f t="shared" ca="1" si="688"/>
        <v/>
      </c>
    </row>
    <row r="2025" spans="264:269" x14ac:dyDescent="0.2">
      <c r="JD2025">
        <f t="shared" si="683"/>
        <v>0</v>
      </c>
      <c r="JE2025">
        <f t="shared" si="684"/>
        <v>0</v>
      </c>
      <c r="JF2025" t="str">
        <f t="shared" ca="1" si="685"/>
        <v/>
      </c>
      <c r="JG2025" t="str">
        <f t="shared" ca="1" si="686"/>
        <v/>
      </c>
      <c r="JH2025" t="str">
        <f t="shared" ca="1" si="687"/>
        <v/>
      </c>
      <c r="JI2025" t="str">
        <f t="shared" ca="1" si="688"/>
        <v/>
      </c>
    </row>
    <row r="2026" spans="264:269" x14ac:dyDescent="0.2">
      <c r="JD2026">
        <f t="shared" si="683"/>
        <v>0</v>
      </c>
      <c r="JE2026">
        <f t="shared" si="684"/>
        <v>0</v>
      </c>
      <c r="JF2026" t="str">
        <f t="shared" ca="1" si="685"/>
        <v/>
      </c>
      <c r="JG2026" t="str">
        <f t="shared" ca="1" si="686"/>
        <v/>
      </c>
      <c r="JH2026" t="str">
        <f t="shared" ca="1" si="687"/>
        <v/>
      </c>
      <c r="JI2026" t="str">
        <f t="shared" ca="1" si="688"/>
        <v/>
      </c>
    </row>
    <row r="2027" spans="264:269" x14ac:dyDescent="0.2">
      <c r="JD2027">
        <f t="shared" si="683"/>
        <v>0</v>
      </c>
      <c r="JE2027">
        <f t="shared" si="684"/>
        <v>0</v>
      </c>
      <c r="JF2027" t="str">
        <f t="shared" ca="1" si="685"/>
        <v/>
      </c>
      <c r="JG2027" t="str">
        <f t="shared" ca="1" si="686"/>
        <v/>
      </c>
      <c r="JH2027" t="str">
        <f t="shared" ca="1" si="687"/>
        <v/>
      </c>
      <c r="JI2027" t="str">
        <f t="shared" ca="1" si="688"/>
        <v/>
      </c>
    </row>
    <row r="2028" spans="264:269" x14ac:dyDescent="0.2">
      <c r="JD2028">
        <f t="shared" si="683"/>
        <v>0</v>
      </c>
      <c r="JE2028">
        <f t="shared" si="684"/>
        <v>0</v>
      </c>
      <c r="JF2028" t="str">
        <f t="shared" ca="1" si="685"/>
        <v/>
      </c>
      <c r="JG2028" t="str">
        <f t="shared" ca="1" si="686"/>
        <v/>
      </c>
      <c r="JH2028" t="str">
        <f t="shared" ca="1" si="687"/>
        <v/>
      </c>
      <c r="JI2028" t="str">
        <f t="shared" ca="1" si="688"/>
        <v/>
      </c>
    </row>
    <row r="2029" spans="264:269" x14ac:dyDescent="0.2">
      <c r="JD2029">
        <f t="shared" si="683"/>
        <v>0</v>
      </c>
      <c r="JE2029">
        <f t="shared" si="684"/>
        <v>0</v>
      </c>
      <c r="JF2029" t="str">
        <f t="shared" ca="1" si="685"/>
        <v/>
      </c>
      <c r="JG2029" t="str">
        <f t="shared" ca="1" si="686"/>
        <v/>
      </c>
      <c r="JH2029" t="str">
        <f t="shared" ca="1" si="687"/>
        <v/>
      </c>
      <c r="JI2029" t="str">
        <f t="shared" ca="1" si="688"/>
        <v/>
      </c>
    </row>
    <row r="2030" spans="264:269" x14ac:dyDescent="0.2">
      <c r="JD2030">
        <f t="shared" si="683"/>
        <v>0</v>
      </c>
      <c r="JE2030">
        <f t="shared" si="684"/>
        <v>0</v>
      </c>
      <c r="JF2030" t="str">
        <f t="shared" ca="1" si="685"/>
        <v/>
      </c>
      <c r="JG2030" t="str">
        <f t="shared" ca="1" si="686"/>
        <v/>
      </c>
      <c r="JH2030" t="str">
        <f t="shared" ca="1" si="687"/>
        <v/>
      </c>
      <c r="JI2030" t="str">
        <f t="shared" ca="1" si="688"/>
        <v/>
      </c>
    </row>
    <row r="2031" spans="264:269" x14ac:dyDescent="0.2">
      <c r="JD2031">
        <f t="shared" si="683"/>
        <v>0</v>
      </c>
      <c r="JE2031">
        <f t="shared" si="684"/>
        <v>0</v>
      </c>
      <c r="JF2031" t="str">
        <f t="shared" ca="1" si="685"/>
        <v/>
      </c>
      <c r="JG2031" t="str">
        <f t="shared" ca="1" si="686"/>
        <v/>
      </c>
      <c r="JH2031" t="str">
        <f t="shared" ca="1" si="687"/>
        <v/>
      </c>
      <c r="JI2031" t="str">
        <f t="shared" ca="1" si="688"/>
        <v/>
      </c>
    </row>
    <row r="2032" spans="264:269" x14ac:dyDescent="0.2">
      <c r="JD2032">
        <f t="shared" si="683"/>
        <v>0</v>
      </c>
      <c r="JE2032">
        <f t="shared" si="684"/>
        <v>0</v>
      </c>
      <c r="JF2032" t="str">
        <f t="shared" ca="1" si="685"/>
        <v/>
      </c>
      <c r="JG2032" t="str">
        <f t="shared" ca="1" si="686"/>
        <v/>
      </c>
      <c r="JH2032" t="str">
        <f t="shared" ca="1" si="687"/>
        <v/>
      </c>
      <c r="JI2032" t="str">
        <f t="shared" ca="1" si="688"/>
        <v/>
      </c>
    </row>
    <row r="2033" spans="264:269" x14ac:dyDescent="0.2">
      <c r="JD2033">
        <f t="shared" si="683"/>
        <v>0</v>
      </c>
      <c r="JE2033">
        <f t="shared" si="684"/>
        <v>0</v>
      </c>
      <c r="JF2033" t="str">
        <f t="shared" ca="1" si="685"/>
        <v/>
      </c>
      <c r="JG2033" t="str">
        <f t="shared" ca="1" si="686"/>
        <v/>
      </c>
      <c r="JH2033" t="str">
        <f t="shared" ca="1" si="687"/>
        <v/>
      </c>
      <c r="JI2033" t="str">
        <f t="shared" ca="1" si="688"/>
        <v/>
      </c>
    </row>
    <row r="2034" spans="264:269" x14ac:dyDescent="0.2">
      <c r="JD2034">
        <f t="shared" si="683"/>
        <v>0</v>
      </c>
      <c r="JE2034">
        <f t="shared" si="684"/>
        <v>0</v>
      </c>
      <c r="JF2034" t="str">
        <f t="shared" ca="1" si="685"/>
        <v/>
      </c>
      <c r="JG2034" t="str">
        <f t="shared" ca="1" si="686"/>
        <v/>
      </c>
      <c r="JH2034" t="str">
        <f t="shared" ca="1" si="687"/>
        <v/>
      </c>
      <c r="JI2034" t="str">
        <f t="shared" ca="1" si="688"/>
        <v/>
      </c>
    </row>
    <row r="2035" spans="264:269" x14ac:dyDescent="0.2">
      <c r="JD2035">
        <f t="shared" si="683"/>
        <v>0</v>
      </c>
      <c r="JE2035">
        <f t="shared" si="684"/>
        <v>0</v>
      </c>
      <c r="JF2035" t="str">
        <f t="shared" ca="1" si="685"/>
        <v/>
      </c>
      <c r="JG2035" t="str">
        <f t="shared" ca="1" si="686"/>
        <v/>
      </c>
      <c r="JH2035" t="str">
        <f t="shared" ca="1" si="687"/>
        <v/>
      </c>
      <c r="JI2035" t="str">
        <f t="shared" ca="1" si="688"/>
        <v/>
      </c>
    </row>
    <row r="2036" spans="264:269" x14ac:dyDescent="0.2">
      <c r="JD2036">
        <f t="shared" si="683"/>
        <v>0</v>
      </c>
      <c r="JE2036">
        <f t="shared" si="684"/>
        <v>0</v>
      </c>
      <c r="JF2036" t="str">
        <f t="shared" ca="1" si="685"/>
        <v/>
      </c>
      <c r="JG2036" t="str">
        <f t="shared" ca="1" si="686"/>
        <v/>
      </c>
      <c r="JH2036" t="str">
        <f t="shared" ca="1" si="687"/>
        <v/>
      </c>
      <c r="JI2036" t="str">
        <f t="shared" ca="1" si="688"/>
        <v/>
      </c>
    </row>
    <row r="2037" spans="264:269" x14ac:dyDescent="0.2">
      <c r="JD2037">
        <f t="shared" si="683"/>
        <v>0</v>
      </c>
      <c r="JE2037">
        <f t="shared" si="684"/>
        <v>0</v>
      </c>
      <c r="JF2037" t="str">
        <f t="shared" ca="1" si="685"/>
        <v/>
      </c>
      <c r="JG2037" t="str">
        <f t="shared" ca="1" si="686"/>
        <v/>
      </c>
      <c r="JH2037" t="str">
        <f t="shared" ca="1" si="687"/>
        <v/>
      </c>
      <c r="JI2037" t="str">
        <f t="shared" ca="1" si="688"/>
        <v/>
      </c>
    </row>
    <row r="2038" spans="264:269" x14ac:dyDescent="0.2">
      <c r="JD2038">
        <f t="shared" si="683"/>
        <v>0</v>
      </c>
      <c r="JE2038">
        <f t="shared" si="684"/>
        <v>0</v>
      </c>
      <c r="JF2038" t="str">
        <f t="shared" ca="1" si="685"/>
        <v/>
      </c>
      <c r="JG2038" t="str">
        <f t="shared" ca="1" si="686"/>
        <v/>
      </c>
      <c r="JH2038" t="str">
        <f t="shared" ca="1" si="687"/>
        <v/>
      </c>
      <c r="JI2038" t="str">
        <f t="shared" ca="1" si="688"/>
        <v/>
      </c>
    </row>
    <row r="2039" spans="264:269" x14ac:dyDescent="0.2">
      <c r="JD2039">
        <f t="shared" si="683"/>
        <v>0</v>
      </c>
      <c r="JE2039">
        <f t="shared" si="684"/>
        <v>0</v>
      </c>
      <c r="JF2039" t="str">
        <f t="shared" ca="1" si="685"/>
        <v/>
      </c>
      <c r="JG2039" t="str">
        <f t="shared" ca="1" si="686"/>
        <v/>
      </c>
      <c r="JH2039" t="str">
        <f t="shared" ca="1" si="687"/>
        <v/>
      </c>
      <c r="JI2039" t="str">
        <f t="shared" ca="1" si="688"/>
        <v/>
      </c>
    </row>
    <row r="2040" spans="264:269" x14ac:dyDescent="0.2">
      <c r="JD2040">
        <f t="shared" si="683"/>
        <v>0</v>
      </c>
      <c r="JE2040">
        <f t="shared" si="684"/>
        <v>0</v>
      </c>
      <c r="JF2040" t="str">
        <f t="shared" ca="1" si="685"/>
        <v/>
      </c>
      <c r="JG2040" t="str">
        <f t="shared" ca="1" si="686"/>
        <v/>
      </c>
      <c r="JH2040" t="str">
        <f t="shared" ca="1" si="687"/>
        <v/>
      </c>
      <c r="JI2040" t="str">
        <f t="shared" ca="1" si="688"/>
        <v/>
      </c>
    </row>
    <row r="2041" spans="264:269" x14ac:dyDescent="0.2">
      <c r="JD2041">
        <f t="shared" si="683"/>
        <v>0</v>
      </c>
      <c r="JE2041">
        <f t="shared" si="684"/>
        <v>0</v>
      </c>
      <c r="JF2041" t="str">
        <f t="shared" ca="1" si="685"/>
        <v/>
      </c>
      <c r="JG2041" t="str">
        <f t="shared" ca="1" si="686"/>
        <v/>
      </c>
      <c r="JH2041" t="str">
        <f t="shared" ca="1" si="687"/>
        <v/>
      </c>
      <c r="JI2041" t="str">
        <f t="shared" ca="1" si="688"/>
        <v/>
      </c>
    </row>
    <row r="2042" spans="264:269" x14ac:dyDescent="0.2">
      <c r="JD2042">
        <f t="shared" si="683"/>
        <v>0</v>
      </c>
      <c r="JE2042">
        <f t="shared" si="684"/>
        <v>0</v>
      </c>
      <c r="JF2042" t="str">
        <f t="shared" ca="1" si="685"/>
        <v/>
      </c>
      <c r="JG2042" t="str">
        <f t="shared" ca="1" si="686"/>
        <v/>
      </c>
      <c r="JH2042" t="str">
        <f t="shared" ca="1" si="687"/>
        <v/>
      </c>
      <c r="JI2042" t="str">
        <f t="shared" ca="1" si="688"/>
        <v/>
      </c>
    </row>
    <row r="2043" spans="264:269" x14ac:dyDescent="0.2">
      <c r="JD2043">
        <f t="shared" si="683"/>
        <v>0</v>
      </c>
      <c r="JE2043">
        <f t="shared" si="684"/>
        <v>0</v>
      </c>
      <c r="JF2043" t="str">
        <f t="shared" ca="1" si="685"/>
        <v/>
      </c>
      <c r="JG2043" t="str">
        <f t="shared" ca="1" si="686"/>
        <v/>
      </c>
      <c r="JH2043" t="str">
        <f t="shared" ca="1" si="687"/>
        <v/>
      </c>
      <c r="JI2043" t="str">
        <f t="shared" ca="1" si="688"/>
        <v/>
      </c>
    </row>
    <row r="2044" spans="264:269" x14ac:dyDescent="0.2">
      <c r="JD2044">
        <f t="shared" si="683"/>
        <v>0</v>
      </c>
      <c r="JE2044">
        <f t="shared" si="684"/>
        <v>0</v>
      </c>
      <c r="JF2044" t="str">
        <f t="shared" ca="1" si="685"/>
        <v/>
      </c>
      <c r="JG2044" t="str">
        <f t="shared" ca="1" si="686"/>
        <v/>
      </c>
      <c r="JH2044" t="str">
        <f t="shared" ca="1" si="687"/>
        <v/>
      </c>
      <c r="JI2044" t="str">
        <f t="shared" ca="1" si="688"/>
        <v/>
      </c>
    </row>
    <row r="2045" spans="264:269" x14ac:dyDescent="0.2">
      <c r="JD2045">
        <f t="shared" si="683"/>
        <v>0</v>
      </c>
      <c r="JE2045">
        <f t="shared" si="684"/>
        <v>0</v>
      </c>
      <c r="JF2045" t="str">
        <f t="shared" ca="1" si="685"/>
        <v/>
      </c>
      <c r="JG2045" t="str">
        <f t="shared" ca="1" si="686"/>
        <v/>
      </c>
      <c r="JH2045" t="str">
        <f t="shared" ca="1" si="687"/>
        <v/>
      </c>
      <c r="JI2045" t="str">
        <f t="shared" ca="1" si="688"/>
        <v/>
      </c>
    </row>
    <row r="2046" spans="264:269" x14ac:dyDescent="0.2">
      <c r="JD2046">
        <f t="shared" si="683"/>
        <v>0</v>
      </c>
      <c r="JE2046">
        <f t="shared" si="684"/>
        <v>0</v>
      </c>
      <c r="JF2046" t="str">
        <f t="shared" ca="1" si="685"/>
        <v/>
      </c>
      <c r="JG2046" t="str">
        <f t="shared" ca="1" si="686"/>
        <v/>
      </c>
      <c r="JH2046" t="str">
        <f t="shared" ca="1" si="687"/>
        <v/>
      </c>
      <c r="JI2046" t="str">
        <f t="shared" ca="1" si="688"/>
        <v/>
      </c>
    </row>
    <row r="2047" spans="264:269" x14ac:dyDescent="0.2">
      <c r="JD2047">
        <f t="shared" si="683"/>
        <v>0</v>
      </c>
      <c r="JE2047">
        <f t="shared" si="684"/>
        <v>0</v>
      </c>
      <c r="JF2047" t="str">
        <f t="shared" ca="1" si="685"/>
        <v/>
      </c>
      <c r="JG2047" t="str">
        <f t="shared" ca="1" si="686"/>
        <v/>
      </c>
      <c r="JH2047" t="str">
        <f t="shared" ca="1" si="687"/>
        <v/>
      </c>
      <c r="JI2047" t="str">
        <f t="shared" ca="1" si="688"/>
        <v/>
      </c>
    </row>
    <row r="2048" spans="264:269" x14ac:dyDescent="0.2">
      <c r="JD2048">
        <f t="shared" si="683"/>
        <v>0</v>
      </c>
      <c r="JE2048">
        <f t="shared" si="684"/>
        <v>0</v>
      </c>
      <c r="JF2048" t="str">
        <f t="shared" ca="1" si="685"/>
        <v/>
      </c>
      <c r="JG2048" t="str">
        <f t="shared" ca="1" si="686"/>
        <v/>
      </c>
      <c r="JH2048" t="str">
        <f t="shared" ca="1" si="687"/>
        <v/>
      </c>
      <c r="JI2048" t="str">
        <f t="shared" ca="1" si="688"/>
        <v/>
      </c>
    </row>
    <row r="2049" spans="264:269" x14ac:dyDescent="0.2">
      <c r="JD2049">
        <f t="shared" si="683"/>
        <v>0</v>
      </c>
      <c r="JE2049">
        <f t="shared" si="684"/>
        <v>0</v>
      </c>
      <c r="JF2049" t="str">
        <f t="shared" ca="1" si="685"/>
        <v/>
      </c>
      <c r="JG2049" t="str">
        <f t="shared" ca="1" si="686"/>
        <v/>
      </c>
      <c r="JH2049" t="str">
        <f t="shared" ca="1" si="687"/>
        <v/>
      </c>
      <c r="JI2049" t="str">
        <f t="shared" ca="1" si="688"/>
        <v/>
      </c>
    </row>
    <row r="2050" spans="264:269" x14ac:dyDescent="0.2">
      <c r="JD2050">
        <f t="shared" si="683"/>
        <v>0</v>
      </c>
      <c r="JE2050">
        <f t="shared" si="684"/>
        <v>0</v>
      </c>
      <c r="JF2050" t="str">
        <f t="shared" ca="1" si="685"/>
        <v/>
      </c>
      <c r="JG2050" t="str">
        <f t="shared" ca="1" si="686"/>
        <v/>
      </c>
      <c r="JH2050" t="str">
        <f t="shared" ca="1" si="687"/>
        <v/>
      </c>
      <c r="JI2050" t="str">
        <f t="shared" ca="1" si="688"/>
        <v/>
      </c>
    </row>
    <row r="2051" spans="264:269" x14ac:dyDescent="0.2">
      <c r="JD2051">
        <f t="shared" si="683"/>
        <v>0</v>
      </c>
      <c r="JE2051">
        <f t="shared" si="684"/>
        <v>0</v>
      </c>
      <c r="JF2051" t="str">
        <f t="shared" ca="1" si="685"/>
        <v/>
      </c>
      <c r="JG2051" t="str">
        <f t="shared" ca="1" si="686"/>
        <v/>
      </c>
      <c r="JH2051" t="str">
        <f t="shared" ca="1" si="687"/>
        <v/>
      </c>
      <c r="JI2051" t="str">
        <f t="shared" ca="1" si="688"/>
        <v/>
      </c>
    </row>
    <row r="2052" spans="264:269" x14ac:dyDescent="0.2">
      <c r="JD2052">
        <f t="shared" si="683"/>
        <v>0</v>
      </c>
      <c r="JE2052">
        <f t="shared" si="684"/>
        <v>0</v>
      </c>
      <c r="JF2052" t="str">
        <f t="shared" ca="1" si="685"/>
        <v/>
      </c>
      <c r="JG2052" t="str">
        <f t="shared" ca="1" si="686"/>
        <v/>
      </c>
      <c r="JH2052" t="str">
        <f t="shared" ca="1" si="687"/>
        <v/>
      </c>
      <c r="JI2052" t="str">
        <f t="shared" ca="1" si="688"/>
        <v/>
      </c>
    </row>
    <row r="2053" spans="264:269" x14ac:dyDescent="0.2">
      <c r="JD2053">
        <f t="shared" si="683"/>
        <v>0</v>
      </c>
      <c r="JE2053">
        <f t="shared" si="684"/>
        <v>0</v>
      </c>
      <c r="JF2053" t="str">
        <f t="shared" ca="1" si="685"/>
        <v/>
      </c>
      <c r="JG2053" t="str">
        <f t="shared" ca="1" si="686"/>
        <v/>
      </c>
      <c r="JH2053" t="str">
        <f t="shared" ca="1" si="687"/>
        <v/>
      </c>
      <c r="JI2053" t="str">
        <f t="shared" ca="1" si="688"/>
        <v/>
      </c>
    </row>
    <row r="2054" spans="264:269" x14ac:dyDescent="0.2">
      <c r="JD2054">
        <f t="shared" si="683"/>
        <v>0</v>
      </c>
      <c r="JE2054">
        <f t="shared" si="684"/>
        <v>0</v>
      </c>
      <c r="JF2054" t="str">
        <f t="shared" ca="1" si="685"/>
        <v/>
      </c>
      <c r="JG2054" t="str">
        <f t="shared" ca="1" si="686"/>
        <v/>
      </c>
      <c r="JH2054" t="str">
        <f t="shared" ca="1" si="687"/>
        <v/>
      </c>
      <c r="JI2054" t="str">
        <f t="shared" ca="1" si="688"/>
        <v/>
      </c>
    </row>
    <row r="2055" spans="264:269" x14ac:dyDescent="0.2">
      <c r="JD2055">
        <f t="shared" si="683"/>
        <v>0</v>
      </c>
      <c r="JE2055">
        <f t="shared" si="684"/>
        <v>0</v>
      </c>
      <c r="JF2055" t="str">
        <f t="shared" ca="1" si="685"/>
        <v/>
      </c>
      <c r="JG2055" t="str">
        <f t="shared" ca="1" si="686"/>
        <v/>
      </c>
      <c r="JH2055" t="str">
        <f t="shared" ca="1" si="687"/>
        <v/>
      </c>
      <c r="JI2055" t="str">
        <f t="shared" ca="1" si="688"/>
        <v/>
      </c>
    </row>
    <row r="2056" spans="264:269" x14ac:dyDescent="0.2">
      <c r="JD2056">
        <f t="shared" si="683"/>
        <v>0</v>
      </c>
      <c r="JE2056">
        <f t="shared" si="684"/>
        <v>0</v>
      </c>
      <c r="JF2056" t="str">
        <f t="shared" ca="1" si="685"/>
        <v/>
      </c>
      <c r="JG2056" t="str">
        <f t="shared" ca="1" si="686"/>
        <v/>
      </c>
      <c r="JH2056" t="str">
        <f t="shared" ca="1" si="687"/>
        <v/>
      </c>
      <c r="JI2056" t="str">
        <f t="shared" ca="1" si="688"/>
        <v/>
      </c>
    </row>
    <row r="2057" spans="264:269" x14ac:dyDescent="0.2">
      <c r="JD2057">
        <f t="shared" si="683"/>
        <v>0</v>
      </c>
      <c r="JE2057">
        <f t="shared" si="684"/>
        <v>0</v>
      </c>
      <c r="JF2057" t="str">
        <f t="shared" ca="1" si="685"/>
        <v/>
      </c>
      <c r="JG2057" t="str">
        <f t="shared" ca="1" si="686"/>
        <v/>
      </c>
      <c r="JH2057" t="str">
        <f t="shared" ca="1" si="687"/>
        <v/>
      </c>
      <c r="JI2057" t="str">
        <f t="shared" ca="1" si="688"/>
        <v/>
      </c>
    </row>
    <row r="2058" spans="264:269" x14ac:dyDescent="0.2">
      <c r="JD2058">
        <f t="shared" si="683"/>
        <v>0</v>
      </c>
      <c r="JE2058">
        <f t="shared" si="684"/>
        <v>0</v>
      </c>
      <c r="JF2058" t="str">
        <f t="shared" ca="1" si="685"/>
        <v/>
      </c>
      <c r="JG2058" t="str">
        <f t="shared" ca="1" si="686"/>
        <v/>
      </c>
      <c r="JH2058" t="str">
        <f t="shared" ca="1" si="687"/>
        <v/>
      </c>
      <c r="JI2058" t="str">
        <f t="shared" ca="1" si="688"/>
        <v/>
      </c>
    </row>
    <row r="2059" spans="264:269" x14ac:dyDescent="0.2">
      <c r="JD2059">
        <f t="shared" si="683"/>
        <v>0</v>
      </c>
      <c r="JE2059">
        <f t="shared" si="684"/>
        <v>0</v>
      </c>
      <c r="JF2059" t="str">
        <f t="shared" ca="1" si="685"/>
        <v/>
      </c>
      <c r="JG2059" t="str">
        <f t="shared" ca="1" si="686"/>
        <v/>
      </c>
      <c r="JH2059" t="str">
        <f t="shared" ca="1" si="687"/>
        <v/>
      </c>
      <c r="JI2059" t="str">
        <f t="shared" ca="1" si="688"/>
        <v/>
      </c>
    </row>
    <row r="2060" spans="264:269" x14ac:dyDescent="0.2">
      <c r="JD2060">
        <f t="shared" si="683"/>
        <v>0</v>
      </c>
      <c r="JE2060">
        <f t="shared" si="684"/>
        <v>0</v>
      </c>
      <c r="JF2060" t="str">
        <f t="shared" ca="1" si="685"/>
        <v/>
      </c>
      <c r="JG2060" t="str">
        <f t="shared" ca="1" si="686"/>
        <v/>
      </c>
      <c r="JH2060" t="str">
        <f t="shared" ca="1" si="687"/>
        <v/>
      </c>
      <c r="JI2060" t="str">
        <f t="shared" ca="1" si="688"/>
        <v/>
      </c>
    </row>
    <row r="2061" spans="264:269" x14ac:dyDescent="0.2">
      <c r="JD2061">
        <f t="shared" si="683"/>
        <v>0</v>
      </c>
      <c r="JE2061">
        <f t="shared" si="684"/>
        <v>0</v>
      </c>
      <c r="JF2061" t="str">
        <f t="shared" ca="1" si="685"/>
        <v/>
      </c>
      <c r="JG2061" t="str">
        <f t="shared" ca="1" si="686"/>
        <v/>
      </c>
      <c r="JH2061" t="str">
        <f t="shared" ca="1" si="687"/>
        <v/>
      </c>
      <c r="JI2061" t="str">
        <f t="shared" ca="1" si="688"/>
        <v/>
      </c>
    </row>
    <row r="2062" spans="264:269" x14ac:dyDescent="0.2">
      <c r="JD2062">
        <f t="shared" si="683"/>
        <v>0</v>
      </c>
      <c r="JE2062">
        <f t="shared" si="684"/>
        <v>0</v>
      </c>
      <c r="JF2062" t="str">
        <f t="shared" ca="1" si="685"/>
        <v/>
      </c>
      <c r="JG2062" t="str">
        <f t="shared" ca="1" si="686"/>
        <v/>
      </c>
      <c r="JH2062" t="str">
        <f t="shared" ca="1" si="687"/>
        <v/>
      </c>
      <c r="JI2062" t="str">
        <f t="shared" ca="1" si="688"/>
        <v/>
      </c>
    </row>
    <row r="2063" spans="264:269" x14ac:dyDescent="0.2">
      <c r="JD2063">
        <f t="shared" si="683"/>
        <v>0</v>
      </c>
      <c r="JE2063">
        <f t="shared" si="684"/>
        <v>0</v>
      </c>
      <c r="JF2063" t="str">
        <f t="shared" ca="1" si="685"/>
        <v/>
      </c>
      <c r="JG2063" t="str">
        <f t="shared" ca="1" si="686"/>
        <v/>
      </c>
      <c r="JH2063" t="str">
        <f t="shared" ca="1" si="687"/>
        <v/>
      </c>
      <c r="JI2063" t="str">
        <f t="shared" ca="1" si="688"/>
        <v/>
      </c>
    </row>
    <row r="2064" spans="264:269" x14ac:dyDescent="0.2">
      <c r="JD2064">
        <f t="shared" si="683"/>
        <v>0</v>
      </c>
      <c r="JE2064">
        <f t="shared" si="684"/>
        <v>0</v>
      </c>
      <c r="JF2064" t="str">
        <f t="shared" ca="1" si="685"/>
        <v/>
      </c>
      <c r="JG2064" t="str">
        <f t="shared" ca="1" si="686"/>
        <v/>
      </c>
      <c r="JH2064" t="str">
        <f t="shared" ca="1" si="687"/>
        <v/>
      </c>
      <c r="JI2064" t="str">
        <f t="shared" ca="1" si="688"/>
        <v/>
      </c>
    </row>
    <row r="2065" spans="264:269" x14ac:dyDescent="0.2">
      <c r="JD2065">
        <f t="shared" si="683"/>
        <v>0</v>
      </c>
      <c r="JE2065">
        <f t="shared" si="684"/>
        <v>0</v>
      </c>
      <c r="JF2065" t="str">
        <f t="shared" ca="1" si="685"/>
        <v/>
      </c>
      <c r="JG2065" t="str">
        <f t="shared" ca="1" si="686"/>
        <v/>
      </c>
      <c r="JH2065" t="str">
        <f t="shared" ca="1" si="687"/>
        <v/>
      </c>
      <c r="JI2065" t="str">
        <f t="shared" ca="1" si="688"/>
        <v/>
      </c>
    </row>
    <row r="2066" spans="264:269" x14ac:dyDescent="0.2">
      <c r="JD2066">
        <f t="shared" si="683"/>
        <v>0</v>
      </c>
      <c r="JE2066">
        <f t="shared" si="684"/>
        <v>0</v>
      </c>
      <c r="JF2066" t="str">
        <f t="shared" ca="1" si="685"/>
        <v/>
      </c>
      <c r="JG2066" t="str">
        <f t="shared" ca="1" si="686"/>
        <v/>
      </c>
      <c r="JH2066" t="str">
        <f t="shared" ca="1" si="687"/>
        <v/>
      </c>
      <c r="JI2066" t="str">
        <f t="shared" ca="1" si="688"/>
        <v/>
      </c>
    </row>
    <row r="2067" spans="264:269" x14ac:dyDescent="0.2">
      <c r="JD2067">
        <f t="shared" si="683"/>
        <v>0</v>
      </c>
      <c r="JE2067">
        <f t="shared" si="684"/>
        <v>0</v>
      </c>
      <c r="JF2067" t="str">
        <f t="shared" ca="1" si="685"/>
        <v/>
      </c>
      <c r="JG2067" t="str">
        <f t="shared" ca="1" si="686"/>
        <v/>
      </c>
      <c r="JH2067" t="str">
        <f t="shared" ca="1" si="687"/>
        <v/>
      </c>
      <c r="JI2067" t="str">
        <f t="shared" ca="1" si="688"/>
        <v/>
      </c>
    </row>
    <row r="2068" spans="264:269" x14ac:dyDescent="0.2">
      <c r="JD2068">
        <f t="shared" si="683"/>
        <v>0</v>
      </c>
      <c r="JE2068">
        <f t="shared" si="684"/>
        <v>0</v>
      </c>
      <c r="JF2068" t="str">
        <f t="shared" ca="1" si="685"/>
        <v/>
      </c>
      <c r="JG2068" t="str">
        <f t="shared" ca="1" si="686"/>
        <v/>
      </c>
      <c r="JH2068" t="str">
        <f t="shared" ca="1" si="687"/>
        <v/>
      </c>
      <c r="JI2068" t="str">
        <f t="shared" ca="1" si="688"/>
        <v/>
      </c>
    </row>
    <row r="2069" spans="264:269" x14ac:dyDescent="0.2">
      <c r="JD2069">
        <f t="shared" si="683"/>
        <v>0</v>
      </c>
      <c r="JE2069">
        <f t="shared" si="684"/>
        <v>0</v>
      </c>
      <c r="JF2069" t="str">
        <f t="shared" ca="1" si="685"/>
        <v/>
      </c>
      <c r="JG2069" t="str">
        <f t="shared" ca="1" si="686"/>
        <v/>
      </c>
      <c r="JH2069" t="str">
        <f t="shared" ca="1" si="687"/>
        <v/>
      </c>
      <c r="JI2069" t="str">
        <f t="shared" ca="1" si="688"/>
        <v/>
      </c>
    </row>
    <row r="2070" spans="264:269" x14ac:dyDescent="0.2">
      <c r="JD2070">
        <f t="shared" si="683"/>
        <v>0</v>
      </c>
      <c r="JE2070">
        <f t="shared" si="684"/>
        <v>0</v>
      </c>
      <c r="JF2070" t="str">
        <f t="shared" ca="1" si="685"/>
        <v/>
      </c>
      <c r="JG2070" t="str">
        <f t="shared" ca="1" si="686"/>
        <v/>
      </c>
      <c r="JH2070" t="str">
        <f t="shared" ca="1" si="687"/>
        <v/>
      </c>
      <c r="JI2070" t="str">
        <f t="shared" ca="1" si="688"/>
        <v/>
      </c>
    </row>
    <row r="2071" spans="264:269" x14ac:dyDescent="0.2">
      <c r="JD2071">
        <f t="shared" si="683"/>
        <v>0</v>
      </c>
      <c r="JE2071">
        <f t="shared" si="684"/>
        <v>0</v>
      </c>
      <c r="JF2071" t="str">
        <f t="shared" ca="1" si="685"/>
        <v/>
      </c>
      <c r="JG2071" t="str">
        <f t="shared" ca="1" si="686"/>
        <v/>
      </c>
      <c r="JH2071" t="str">
        <f t="shared" ca="1" si="687"/>
        <v/>
      </c>
      <c r="JI2071" t="str">
        <f t="shared" ca="1" si="688"/>
        <v/>
      </c>
    </row>
    <row r="2072" spans="264:269" x14ac:dyDescent="0.2">
      <c r="JD2072">
        <f t="shared" si="683"/>
        <v>0</v>
      </c>
      <c r="JE2072">
        <f t="shared" si="684"/>
        <v>0</v>
      </c>
      <c r="JF2072" t="str">
        <f t="shared" ca="1" si="685"/>
        <v/>
      </c>
      <c r="JG2072" t="str">
        <f t="shared" ca="1" si="686"/>
        <v/>
      </c>
      <c r="JH2072" t="str">
        <f t="shared" ca="1" si="687"/>
        <v/>
      </c>
      <c r="JI2072" t="str">
        <f t="shared" ca="1" si="688"/>
        <v/>
      </c>
    </row>
    <row r="2073" spans="264:269" x14ac:dyDescent="0.2">
      <c r="JD2073">
        <f t="shared" si="683"/>
        <v>0</v>
      </c>
      <c r="JE2073">
        <f t="shared" si="684"/>
        <v>0</v>
      </c>
      <c r="JF2073" t="str">
        <f t="shared" ca="1" si="685"/>
        <v/>
      </c>
      <c r="JG2073" t="str">
        <f t="shared" ca="1" si="686"/>
        <v/>
      </c>
      <c r="JH2073" t="str">
        <f t="shared" ca="1" si="687"/>
        <v/>
      </c>
      <c r="JI2073" t="str">
        <f t="shared" ca="1" si="688"/>
        <v/>
      </c>
    </row>
    <row r="2074" spans="264:269" x14ac:dyDescent="0.2">
      <c r="JD2074">
        <f t="shared" si="683"/>
        <v>0</v>
      </c>
      <c r="JE2074">
        <f t="shared" si="684"/>
        <v>0</v>
      </c>
      <c r="JF2074" t="str">
        <f t="shared" ca="1" si="685"/>
        <v/>
      </c>
      <c r="JG2074" t="str">
        <f t="shared" ca="1" si="686"/>
        <v/>
      </c>
      <c r="JH2074" t="str">
        <f t="shared" ca="1" si="687"/>
        <v/>
      </c>
      <c r="JI2074" t="str">
        <f t="shared" ca="1" si="688"/>
        <v/>
      </c>
    </row>
    <row r="2075" spans="264:269" x14ac:dyDescent="0.2">
      <c r="JD2075">
        <f t="shared" si="683"/>
        <v>0</v>
      </c>
      <c r="JE2075">
        <f t="shared" si="684"/>
        <v>0</v>
      </c>
      <c r="JF2075" t="str">
        <f t="shared" ca="1" si="685"/>
        <v/>
      </c>
      <c r="JG2075" t="str">
        <f t="shared" ca="1" si="686"/>
        <v/>
      </c>
      <c r="JH2075" t="str">
        <f t="shared" ca="1" si="687"/>
        <v/>
      </c>
      <c r="JI2075" t="str">
        <f t="shared" ca="1" si="688"/>
        <v/>
      </c>
    </row>
    <row r="2076" spans="264:269" x14ac:dyDescent="0.2">
      <c r="JD2076">
        <f t="shared" ref="JD2076:JD2139" si="689">IF(JD2075&lt;&gt;0,JD2075-1,0)</f>
        <v>0</v>
      </c>
      <c r="JE2076">
        <f t="shared" ref="JE2076:JE2139" si="690">IF(JD2076&lt;&gt;0,JE2075+1,0)</f>
        <v>0</v>
      </c>
      <c r="JF2076" t="str">
        <f t="shared" ref="JF2076:JF2139" ca="1" si="691">IF(ScenarioType&lt;&gt;"ALL",IF(ISERROR(IF(INDIRECT("SCENARIOMETA!B"&amp;JE2076)=ScenarioType,INDIRECT("SCENARIOMETA!A"&amp;JE2076)," ")),"",IF(INDIRECT("SCENARIOMETA!B"&amp;JE2076)=ScenarioType,INDIRECT("SCENARIOMETA!A"&amp;JE2076)," ")),IF(JD2076&lt;&gt;0,INDIRECT("SCENARIOMETA!A"&amp;JE2076),""))</f>
        <v/>
      </c>
      <c r="JG2076" t="str">
        <f t="shared" ref="JG2076:JG2139" ca="1" si="692">IF(ScenarioType&lt;&gt;"ALL",IF(ISERROR(IF(INDIRECT("SCENARIOMETA!B"&amp;JE2076)=ScenarioType,INDIRECT("SCENARIOMETA!B"&amp;JE2076)," ")),"",IF(INDIRECT("SCENARIOMETA!B"&amp;JE2076)=ScenarioType,INDIRECT("SCENARIOMETA!B"&amp;JE2076)," ")),IF(JD2076&lt;&gt;0,INDIRECT("SCENARIOMETA!B"&amp;JE2076),""))</f>
        <v/>
      </c>
      <c r="JH2076" t="str">
        <f t="shared" ref="JH2076:JH2139" ca="1" si="693">IF(ScenarioType&lt;&gt;"ALL",IF(ISERROR(IF(INDIRECT("SCENARIOMETA!B"&amp;JE2076)=ScenarioType,INDIRECT("SCENARIOMETA!H"&amp;JE2076)," ")),"",IF(INDIRECT("SCENARIOMETA!B"&amp;JE2076)=ScenarioType,INDIRECT("SCENARIOMETA!H"&amp;JE2076)," ")+14),IF(JD2076&lt;&gt;0,INDIRECT("SCENARIOMETA!H"&amp;JE2076)+14,""))</f>
        <v/>
      </c>
      <c r="JI2076" t="str">
        <f t="shared" ref="JI2076:JI2139" ca="1" si="694">IF(ScenarioType&lt;&gt;"ALL",IF(ISERROR(IF(INDIRECT("SCENARIOMETA!B"&amp;JE2076)=ScenarioType,INDIRECT("SCENARIOMETA!E"&amp;JE2076)," ")),"",IF(INDIRECT("SCENARIOMETA!B"&amp;JE2076)=ScenarioType,INDIRECT("SCENARIOMETA!E"&amp;JE2076)," ")+14),IF(JD2076&lt;&gt;0,INDIRECT("SCENARIOMETA!E"&amp;JE2076)+14,""))</f>
        <v/>
      </c>
    </row>
    <row r="2077" spans="264:269" x14ac:dyDescent="0.2">
      <c r="JD2077">
        <f t="shared" si="689"/>
        <v>0</v>
      </c>
      <c r="JE2077">
        <f t="shared" si="690"/>
        <v>0</v>
      </c>
      <c r="JF2077" t="str">
        <f t="shared" ca="1" si="691"/>
        <v/>
      </c>
      <c r="JG2077" t="str">
        <f t="shared" ca="1" si="692"/>
        <v/>
      </c>
      <c r="JH2077" t="str">
        <f t="shared" ca="1" si="693"/>
        <v/>
      </c>
      <c r="JI2077" t="str">
        <f t="shared" ca="1" si="694"/>
        <v/>
      </c>
    </row>
    <row r="2078" spans="264:269" x14ac:dyDescent="0.2">
      <c r="JD2078">
        <f t="shared" si="689"/>
        <v>0</v>
      </c>
      <c r="JE2078">
        <f t="shared" si="690"/>
        <v>0</v>
      </c>
      <c r="JF2078" t="str">
        <f t="shared" ca="1" si="691"/>
        <v/>
      </c>
      <c r="JG2078" t="str">
        <f t="shared" ca="1" si="692"/>
        <v/>
      </c>
      <c r="JH2078" t="str">
        <f t="shared" ca="1" si="693"/>
        <v/>
      </c>
      <c r="JI2078" t="str">
        <f t="shared" ca="1" si="694"/>
        <v/>
      </c>
    </row>
    <row r="2079" spans="264:269" x14ac:dyDescent="0.2">
      <c r="JD2079">
        <f t="shared" si="689"/>
        <v>0</v>
      </c>
      <c r="JE2079">
        <f t="shared" si="690"/>
        <v>0</v>
      </c>
      <c r="JF2079" t="str">
        <f t="shared" ca="1" si="691"/>
        <v/>
      </c>
      <c r="JG2079" t="str">
        <f t="shared" ca="1" si="692"/>
        <v/>
      </c>
      <c r="JH2079" t="str">
        <f t="shared" ca="1" si="693"/>
        <v/>
      </c>
      <c r="JI2079" t="str">
        <f t="shared" ca="1" si="694"/>
        <v/>
      </c>
    </row>
    <row r="2080" spans="264:269" x14ac:dyDescent="0.2">
      <c r="JD2080">
        <f t="shared" si="689"/>
        <v>0</v>
      </c>
      <c r="JE2080">
        <f t="shared" si="690"/>
        <v>0</v>
      </c>
      <c r="JF2080" t="str">
        <f t="shared" ca="1" si="691"/>
        <v/>
      </c>
      <c r="JG2080" t="str">
        <f t="shared" ca="1" si="692"/>
        <v/>
      </c>
      <c r="JH2080" t="str">
        <f t="shared" ca="1" si="693"/>
        <v/>
      </c>
      <c r="JI2080" t="str">
        <f t="shared" ca="1" si="694"/>
        <v/>
      </c>
    </row>
    <row r="2081" spans="264:269" x14ac:dyDescent="0.2">
      <c r="JD2081">
        <f t="shared" si="689"/>
        <v>0</v>
      </c>
      <c r="JE2081">
        <f t="shared" si="690"/>
        <v>0</v>
      </c>
      <c r="JF2081" t="str">
        <f t="shared" ca="1" si="691"/>
        <v/>
      </c>
      <c r="JG2081" t="str">
        <f t="shared" ca="1" si="692"/>
        <v/>
      </c>
      <c r="JH2081" t="str">
        <f t="shared" ca="1" si="693"/>
        <v/>
      </c>
      <c r="JI2081" t="str">
        <f t="shared" ca="1" si="694"/>
        <v/>
      </c>
    </row>
    <row r="2082" spans="264:269" x14ac:dyDescent="0.2">
      <c r="JD2082">
        <f t="shared" si="689"/>
        <v>0</v>
      </c>
      <c r="JE2082">
        <f t="shared" si="690"/>
        <v>0</v>
      </c>
      <c r="JF2082" t="str">
        <f t="shared" ca="1" si="691"/>
        <v/>
      </c>
      <c r="JG2082" t="str">
        <f t="shared" ca="1" si="692"/>
        <v/>
      </c>
      <c r="JH2082" t="str">
        <f t="shared" ca="1" si="693"/>
        <v/>
      </c>
      <c r="JI2082" t="str">
        <f t="shared" ca="1" si="694"/>
        <v/>
      </c>
    </row>
    <row r="2083" spans="264:269" x14ac:dyDescent="0.2">
      <c r="JD2083">
        <f t="shared" si="689"/>
        <v>0</v>
      </c>
      <c r="JE2083">
        <f t="shared" si="690"/>
        <v>0</v>
      </c>
      <c r="JF2083" t="str">
        <f t="shared" ca="1" si="691"/>
        <v/>
      </c>
      <c r="JG2083" t="str">
        <f t="shared" ca="1" si="692"/>
        <v/>
      </c>
      <c r="JH2083" t="str">
        <f t="shared" ca="1" si="693"/>
        <v/>
      </c>
      <c r="JI2083" t="str">
        <f t="shared" ca="1" si="694"/>
        <v/>
      </c>
    </row>
    <row r="2084" spans="264:269" x14ac:dyDescent="0.2">
      <c r="JD2084">
        <f t="shared" si="689"/>
        <v>0</v>
      </c>
      <c r="JE2084">
        <f t="shared" si="690"/>
        <v>0</v>
      </c>
      <c r="JF2084" t="str">
        <f t="shared" ca="1" si="691"/>
        <v/>
      </c>
      <c r="JG2084" t="str">
        <f t="shared" ca="1" si="692"/>
        <v/>
      </c>
      <c r="JH2084" t="str">
        <f t="shared" ca="1" si="693"/>
        <v/>
      </c>
      <c r="JI2084" t="str">
        <f t="shared" ca="1" si="694"/>
        <v/>
      </c>
    </row>
    <row r="2085" spans="264:269" x14ac:dyDescent="0.2">
      <c r="JD2085">
        <f t="shared" si="689"/>
        <v>0</v>
      </c>
      <c r="JE2085">
        <f t="shared" si="690"/>
        <v>0</v>
      </c>
      <c r="JF2085" t="str">
        <f t="shared" ca="1" si="691"/>
        <v/>
      </c>
      <c r="JG2085" t="str">
        <f t="shared" ca="1" si="692"/>
        <v/>
      </c>
      <c r="JH2085" t="str">
        <f t="shared" ca="1" si="693"/>
        <v/>
      </c>
      <c r="JI2085" t="str">
        <f t="shared" ca="1" si="694"/>
        <v/>
      </c>
    </row>
    <row r="2086" spans="264:269" x14ac:dyDescent="0.2">
      <c r="JD2086">
        <f t="shared" si="689"/>
        <v>0</v>
      </c>
      <c r="JE2086">
        <f t="shared" si="690"/>
        <v>0</v>
      </c>
      <c r="JF2086" t="str">
        <f t="shared" ca="1" si="691"/>
        <v/>
      </c>
      <c r="JG2086" t="str">
        <f t="shared" ca="1" si="692"/>
        <v/>
      </c>
      <c r="JH2086" t="str">
        <f t="shared" ca="1" si="693"/>
        <v/>
      </c>
      <c r="JI2086" t="str">
        <f t="shared" ca="1" si="694"/>
        <v/>
      </c>
    </row>
    <row r="2087" spans="264:269" x14ac:dyDescent="0.2">
      <c r="JD2087">
        <f t="shared" si="689"/>
        <v>0</v>
      </c>
      <c r="JE2087">
        <f t="shared" si="690"/>
        <v>0</v>
      </c>
      <c r="JF2087" t="str">
        <f t="shared" ca="1" si="691"/>
        <v/>
      </c>
      <c r="JG2087" t="str">
        <f t="shared" ca="1" si="692"/>
        <v/>
      </c>
      <c r="JH2087" t="str">
        <f t="shared" ca="1" si="693"/>
        <v/>
      </c>
      <c r="JI2087" t="str">
        <f t="shared" ca="1" si="694"/>
        <v/>
      </c>
    </row>
    <row r="2088" spans="264:269" x14ac:dyDescent="0.2">
      <c r="JD2088">
        <f t="shared" si="689"/>
        <v>0</v>
      </c>
      <c r="JE2088">
        <f t="shared" si="690"/>
        <v>0</v>
      </c>
      <c r="JF2088" t="str">
        <f t="shared" ca="1" si="691"/>
        <v/>
      </c>
      <c r="JG2088" t="str">
        <f t="shared" ca="1" si="692"/>
        <v/>
      </c>
      <c r="JH2088" t="str">
        <f t="shared" ca="1" si="693"/>
        <v/>
      </c>
      <c r="JI2088" t="str">
        <f t="shared" ca="1" si="694"/>
        <v/>
      </c>
    </row>
    <row r="2089" spans="264:269" x14ac:dyDescent="0.2">
      <c r="JD2089">
        <f t="shared" si="689"/>
        <v>0</v>
      </c>
      <c r="JE2089">
        <f t="shared" si="690"/>
        <v>0</v>
      </c>
      <c r="JF2089" t="str">
        <f t="shared" ca="1" si="691"/>
        <v/>
      </c>
      <c r="JG2089" t="str">
        <f t="shared" ca="1" si="692"/>
        <v/>
      </c>
      <c r="JH2089" t="str">
        <f t="shared" ca="1" si="693"/>
        <v/>
      </c>
      <c r="JI2089" t="str">
        <f t="shared" ca="1" si="694"/>
        <v/>
      </c>
    </row>
    <row r="2090" spans="264:269" x14ac:dyDescent="0.2">
      <c r="JD2090">
        <f t="shared" si="689"/>
        <v>0</v>
      </c>
      <c r="JE2090">
        <f t="shared" si="690"/>
        <v>0</v>
      </c>
      <c r="JF2090" t="str">
        <f t="shared" ca="1" si="691"/>
        <v/>
      </c>
      <c r="JG2090" t="str">
        <f t="shared" ca="1" si="692"/>
        <v/>
      </c>
      <c r="JH2090" t="str">
        <f t="shared" ca="1" si="693"/>
        <v/>
      </c>
      <c r="JI2090" t="str">
        <f t="shared" ca="1" si="694"/>
        <v/>
      </c>
    </row>
    <row r="2091" spans="264:269" x14ac:dyDescent="0.2">
      <c r="JD2091">
        <f t="shared" si="689"/>
        <v>0</v>
      </c>
      <c r="JE2091">
        <f t="shared" si="690"/>
        <v>0</v>
      </c>
      <c r="JF2091" t="str">
        <f t="shared" ca="1" si="691"/>
        <v/>
      </c>
      <c r="JG2091" t="str">
        <f t="shared" ca="1" si="692"/>
        <v/>
      </c>
      <c r="JH2091" t="str">
        <f t="shared" ca="1" si="693"/>
        <v/>
      </c>
      <c r="JI2091" t="str">
        <f t="shared" ca="1" si="694"/>
        <v/>
      </c>
    </row>
    <row r="2092" spans="264:269" x14ac:dyDescent="0.2">
      <c r="JD2092">
        <f t="shared" si="689"/>
        <v>0</v>
      </c>
      <c r="JE2092">
        <f t="shared" si="690"/>
        <v>0</v>
      </c>
      <c r="JF2092" t="str">
        <f t="shared" ca="1" si="691"/>
        <v/>
      </c>
      <c r="JG2092" t="str">
        <f t="shared" ca="1" si="692"/>
        <v/>
      </c>
      <c r="JH2092" t="str">
        <f t="shared" ca="1" si="693"/>
        <v/>
      </c>
      <c r="JI2092" t="str">
        <f t="shared" ca="1" si="694"/>
        <v/>
      </c>
    </row>
    <row r="2093" spans="264:269" x14ac:dyDescent="0.2">
      <c r="JD2093">
        <f t="shared" si="689"/>
        <v>0</v>
      </c>
      <c r="JE2093">
        <f t="shared" si="690"/>
        <v>0</v>
      </c>
      <c r="JF2093" t="str">
        <f t="shared" ca="1" si="691"/>
        <v/>
      </c>
      <c r="JG2093" t="str">
        <f t="shared" ca="1" si="692"/>
        <v/>
      </c>
      <c r="JH2093" t="str">
        <f t="shared" ca="1" si="693"/>
        <v/>
      </c>
      <c r="JI2093" t="str">
        <f t="shared" ca="1" si="694"/>
        <v/>
      </c>
    </row>
    <row r="2094" spans="264:269" x14ac:dyDescent="0.2">
      <c r="JD2094">
        <f t="shared" si="689"/>
        <v>0</v>
      </c>
      <c r="JE2094">
        <f t="shared" si="690"/>
        <v>0</v>
      </c>
      <c r="JF2094" t="str">
        <f t="shared" ca="1" si="691"/>
        <v/>
      </c>
      <c r="JG2094" t="str">
        <f t="shared" ca="1" si="692"/>
        <v/>
      </c>
      <c r="JH2094" t="str">
        <f t="shared" ca="1" si="693"/>
        <v/>
      </c>
      <c r="JI2094" t="str">
        <f t="shared" ca="1" si="694"/>
        <v/>
      </c>
    </row>
    <row r="2095" spans="264:269" x14ac:dyDescent="0.2">
      <c r="JD2095">
        <f t="shared" si="689"/>
        <v>0</v>
      </c>
      <c r="JE2095">
        <f t="shared" si="690"/>
        <v>0</v>
      </c>
      <c r="JF2095" t="str">
        <f t="shared" ca="1" si="691"/>
        <v/>
      </c>
      <c r="JG2095" t="str">
        <f t="shared" ca="1" si="692"/>
        <v/>
      </c>
      <c r="JH2095" t="str">
        <f t="shared" ca="1" si="693"/>
        <v/>
      </c>
      <c r="JI2095" t="str">
        <f t="shared" ca="1" si="694"/>
        <v/>
      </c>
    </row>
    <row r="2096" spans="264:269" x14ac:dyDescent="0.2">
      <c r="JD2096">
        <f t="shared" si="689"/>
        <v>0</v>
      </c>
      <c r="JE2096">
        <f t="shared" si="690"/>
        <v>0</v>
      </c>
      <c r="JF2096" t="str">
        <f t="shared" ca="1" si="691"/>
        <v/>
      </c>
      <c r="JG2096" t="str">
        <f t="shared" ca="1" si="692"/>
        <v/>
      </c>
      <c r="JH2096" t="str">
        <f t="shared" ca="1" si="693"/>
        <v/>
      </c>
      <c r="JI2096" t="str">
        <f t="shared" ca="1" si="694"/>
        <v/>
      </c>
    </row>
    <row r="2097" spans="264:269" x14ac:dyDescent="0.2">
      <c r="JD2097">
        <f t="shared" si="689"/>
        <v>0</v>
      </c>
      <c r="JE2097">
        <f t="shared" si="690"/>
        <v>0</v>
      </c>
      <c r="JF2097" t="str">
        <f t="shared" ca="1" si="691"/>
        <v/>
      </c>
      <c r="JG2097" t="str">
        <f t="shared" ca="1" si="692"/>
        <v/>
      </c>
      <c r="JH2097" t="str">
        <f t="shared" ca="1" si="693"/>
        <v/>
      </c>
      <c r="JI2097" t="str">
        <f t="shared" ca="1" si="694"/>
        <v/>
      </c>
    </row>
    <row r="2098" spans="264:269" x14ac:dyDescent="0.2">
      <c r="JD2098">
        <f t="shared" si="689"/>
        <v>0</v>
      </c>
      <c r="JE2098">
        <f t="shared" si="690"/>
        <v>0</v>
      </c>
      <c r="JF2098" t="str">
        <f t="shared" ca="1" si="691"/>
        <v/>
      </c>
      <c r="JG2098" t="str">
        <f t="shared" ca="1" si="692"/>
        <v/>
      </c>
      <c r="JH2098" t="str">
        <f t="shared" ca="1" si="693"/>
        <v/>
      </c>
      <c r="JI2098" t="str">
        <f t="shared" ca="1" si="694"/>
        <v/>
      </c>
    </row>
    <row r="2099" spans="264:269" x14ac:dyDescent="0.2">
      <c r="JD2099">
        <f t="shared" si="689"/>
        <v>0</v>
      </c>
      <c r="JE2099">
        <f t="shared" si="690"/>
        <v>0</v>
      </c>
      <c r="JF2099" t="str">
        <f t="shared" ca="1" si="691"/>
        <v/>
      </c>
      <c r="JG2099" t="str">
        <f t="shared" ca="1" si="692"/>
        <v/>
      </c>
      <c r="JH2099" t="str">
        <f t="shared" ca="1" si="693"/>
        <v/>
      </c>
      <c r="JI2099" t="str">
        <f t="shared" ca="1" si="694"/>
        <v/>
      </c>
    </row>
    <row r="2100" spans="264:269" x14ac:dyDescent="0.2">
      <c r="JD2100">
        <f t="shared" si="689"/>
        <v>0</v>
      </c>
      <c r="JE2100">
        <f t="shared" si="690"/>
        <v>0</v>
      </c>
      <c r="JF2100" t="str">
        <f t="shared" ca="1" si="691"/>
        <v/>
      </c>
      <c r="JG2100" t="str">
        <f t="shared" ca="1" si="692"/>
        <v/>
      </c>
      <c r="JH2100" t="str">
        <f t="shared" ca="1" si="693"/>
        <v/>
      </c>
      <c r="JI2100" t="str">
        <f t="shared" ca="1" si="694"/>
        <v/>
      </c>
    </row>
    <row r="2101" spans="264:269" x14ac:dyDescent="0.2">
      <c r="JD2101">
        <f t="shared" si="689"/>
        <v>0</v>
      </c>
      <c r="JE2101">
        <f t="shared" si="690"/>
        <v>0</v>
      </c>
      <c r="JF2101" t="str">
        <f t="shared" ca="1" si="691"/>
        <v/>
      </c>
      <c r="JG2101" t="str">
        <f t="shared" ca="1" si="692"/>
        <v/>
      </c>
      <c r="JH2101" t="str">
        <f t="shared" ca="1" si="693"/>
        <v/>
      </c>
      <c r="JI2101" t="str">
        <f t="shared" ca="1" si="694"/>
        <v/>
      </c>
    </row>
    <row r="2102" spans="264:269" x14ac:dyDescent="0.2">
      <c r="JD2102">
        <f t="shared" si="689"/>
        <v>0</v>
      </c>
      <c r="JE2102">
        <f t="shared" si="690"/>
        <v>0</v>
      </c>
      <c r="JF2102" t="str">
        <f t="shared" ca="1" si="691"/>
        <v/>
      </c>
      <c r="JG2102" t="str">
        <f t="shared" ca="1" si="692"/>
        <v/>
      </c>
      <c r="JH2102" t="str">
        <f t="shared" ca="1" si="693"/>
        <v/>
      </c>
      <c r="JI2102" t="str">
        <f t="shared" ca="1" si="694"/>
        <v/>
      </c>
    </row>
    <row r="2103" spans="264:269" x14ac:dyDescent="0.2">
      <c r="JD2103">
        <f t="shared" si="689"/>
        <v>0</v>
      </c>
      <c r="JE2103">
        <f t="shared" si="690"/>
        <v>0</v>
      </c>
      <c r="JF2103" t="str">
        <f t="shared" ca="1" si="691"/>
        <v/>
      </c>
      <c r="JG2103" t="str">
        <f t="shared" ca="1" si="692"/>
        <v/>
      </c>
      <c r="JH2103" t="str">
        <f t="shared" ca="1" si="693"/>
        <v/>
      </c>
      <c r="JI2103" t="str">
        <f t="shared" ca="1" si="694"/>
        <v/>
      </c>
    </row>
    <row r="2104" spans="264:269" x14ac:dyDescent="0.2">
      <c r="JD2104">
        <f t="shared" si="689"/>
        <v>0</v>
      </c>
      <c r="JE2104">
        <f t="shared" si="690"/>
        <v>0</v>
      </c>
      <c r="JF2104" t="str">
        <f t="shared" ca="1" si="691"/>
        <v/>
      </c>
      <c r="JG2104" t="str">
        <f t="shared" ca="1" si="692"/>
        <v/>
      </c>
      <c r="JH2104" t="str">
        <f t="shared" ca="1" si="693"/>
        <v/>
      </c>
      <c r="JI2104" t="str">
        <f t="shared" ca="1" si="694"/>
        <v/>
      </c>
    </row>
    <row r="2105" spans="264:269" x14ac:dyDescent="0.2">
      <c r="JD2105">
        <f t="shared" si="689"/>
        <v>0</v>
      </c>
      <c r="JE2105">
        <f t="shared" si="690"/>
        <v>0</v>
      </c>
      <c r="JF2105" t="str">
        <f t="shared" ca="1" si="691"/>
        <v/>
      </c>
      <c r="JG2105" t="str">
        <f t="shared" ca="1" si="692"/>
        <v/>
      </c>
      <c r="JH2105" t="str">
        <f t="shared" ca="1" si="693"/>
        <v/>
      </c>
      <c r="JI2105" t="str">
        <f t="shared" ca="1" si="694"/>
        <v/>
      </c>
    </row>
    <row r="2106" spans="264:269" x14ac:dyDescent="0.2">
      <c r="JD2106">
        <f t="shared" si="689"/>
        <v>0</v>
      </c>
      <c r="JE2106">
        <f t="shared" si="690"/>
        <v>0</v>
      </c>
      <c r="JF2106" t="str">
        <f t="shared" ca="1" si="691"/>
        <v/>
      </c>
      <c r="JG2106" t="str">
        <f t="shared" ca="1" si="692"/>
        <v/>
      </c>
      <c r="JH2106" t="str">
        <f t="shared" ca="1" si="693"/>
        <v/>
      </c>
      <c r="JI2106" t="str">
        <f t="shared" ca="1" si="694"/>
        <v/>
      </c>
    </row>
    <row r="2107" spans="264:269" x14ac:dyDescent="0.2">
      <c r="JD2107">
        <f t="shared" si="689"/>
        <v>0</v>
      </c>
      <c r="JE2107">
        <f t="shared" si="690"/>
        <v>0</v>
      </c>
      <c r="JF2107" t="str">
        <f t="shared" ca="1" si="691"/>
        <v/>
      </c>
      <c r="JG2107" t="str">
        <f t="shared" ca="1" si="692"/>
        <v/>
      </c>
      <c r="JH2107" t="str">
        <f t="shared" ca="1" si="693"/>
        <v/>
      </c>
      <c r="JI2107" t="str">
        <f t="shared" ca="1" si="694"/>
        <v/>
      </c>
    </row>
    <row r="2108" spans="264:269" x14ac:dyDescent="0.2">
      <c r="JD2108">
        <f t="shared" si="689"/>
        <v>0</v>
      </c>
      <c r="JE2108">
        <f t="shared" si="690"/>
        <v>0</v>
      </c>
      <c r="JF2108" t="str">
        <f t="shared" ca="1" si="691"/>
        <v/>
      </c>
      <c r="JG2108" t="str">
        <f t="shared" ca="1" si="692"/>
        <v/>
      </c>
      <c r="JH2108" t="str">
        <f t="shared" ca="1" si="693"/>
        <v/>
      </c>
      <c r="JI2108" t="str">
        <f t="shared" ca="1" si="694"/>
        <v/>
      </c>
    </row>
    <row r="2109" spans="264:269" x14ac:dyDescent="0.2">
      <c r="JD2109">
        <f t="shared" si="689"/>
        <v>0</v>
      </c>
      <c r="JE2109">
        <f t="shared" si="690"/>
        <v>0</v>
      </c>
      <c r="JF2109" t="str">
        <f t="shared" ca="1" si="691"/>
        <v/>
      </c>
      <c r="JG2109" t="str">
        <f t="shared" ca="1" si="692"/>
        <v/>
      </c>
      <c r="JH2109" t="str">
        <f t="shared" ca="1" si="693"/>
        <v/>
      </c>
      <c r="JI2109" t="str">
        <f t="shared" ca="1" si="694"/>
        <v/>
      </c>
    </row>
    <row r="2110" spans="264:269" x14ac:dyDescent="0.2">
      <c r="JD2110">
        <f t="shared" si="689"/>
        <v>0</v>
      </c>
      <c r="JE2110">
        <f t="shared" si="690"/>
        <v>0</v>
      </c>
      <c r="JF2110" t="str">
        <f t="shared" ca="1" si="691"/>
        <v/>
      </c>
      <c r="JG2110" t="str">
        <f t="shared" ca="1" si="692"/>
        <v/>
      </c>
      <c r="JH2110" t="str">
        <f t="shared" ca="1" si="693"/>
        <v/>
      </c>
      <c r="JI2110" t="str">
        <f t="shared" ca="1" si="694"/>
        <v/>
      </c>
    </row>
    <row r="2111" spans="264:269" x14ac:dyDescent="0.2">
      <c r="JD2111">
        <f t="shared" si="689"/>
        <v>0</v>
      </c>
      <c r="JE2111">
        <f t="shared" si="690"/>
        <v>0</v>
      </c>
      <c r="JF2111" t="str">
        <f t="shared" ca="1" si="691"/>
        <v/>
      </c>
      <c r="JG2111" t="str">
        <f t="shared" ca="1" si="692"/>
        <v/>
      </c>
      <c r="JH2111" t="str">
        <f t="shared" ca="1" si="693"/>
        <v/>
      </c>
      <c r="JI2111" t="str">
        <f t="shared" ca="1" si="694"/>
        <v/>
      </c>
    </row>
    <row r="2112" spans="264:269" x14ac:dyDescent="0.2">
      <c r="JD2112">
        <f t="shared" si="689"/>
        <v>0</v>
      </c>
      <c r="JE2112">
        <f t="shared" si="690"/>
        <v>0</v>
      </c>
      <c r="JF2112" t="str">
        <f t="shared" ca="1" si="691"/>
        <v/>
      </c>
      <c r="JG2112" t="str">
        <f t="shared" ca="1" si="692"/>
        <v/>
      </c>
      <c r="JH2112" t="str">
        <f t="shared" ca="1" si="693"/>
        <v/>
      </c>
      <c r="JI2112" t="str">
        <f t="shared" ca="1" si="694"/>
        <v/>
      </c>
    </row>
    <row r="2113" spans="264:269" x14ac:dyDescent="0.2">
      <c r="JD2113">
        <f t="shared" si="689"/>
        <v>0</v>
      </c>
      <c r="JE2113">
        <f t="shared" si="690"/>
        <v>0</v>
      </c>
      <c r="JF2113" t="str">
        <f t="shared" ca="1" si="691"/>
        <v/>
      </c>
      <c r="JG2113" t="str">
        <f t="shared" ca="1" si="692"/>
        <v/>
      </c>
      <c r="JH2113" t="str">
        <f t="shared" ca="1" si="693"/>
        <v/>
      </c>
      <c r="JI2113" t="str">
        <f t="shared" ca="1" si="694"/>
        <v/>
      </c>
    </row>
    <row r="2114" spans="264:269" x14ac:dyDescent="0.2">
      <c r="JD2114">
        <f t="shared" si="689"/>
        <v>0</v>
      </c>
      <c r="JE2114">
        <f t="shared" si="690"/>
        <v>0</v>
      </c>
      <c r="JF2114" t="str">
        <f t="shared" ca="1" si="691"/>
        <v/>
      </c>
      <c r="JG2114" t="str">
        <f t="shared" ca="1" si="692"/>
        <v/>
      </c>
      <c r="JH2114" t="str">
        <f t="shared" ca="1" si="693"/>
        <v/>
      </c>
      <c r="JI2114" t="str">
        <f t="shared" ca="1" si="694"/>
        <v/>
      </c>
    </row>
    <row r="2115" spans="264:269" x14ac:dyDescent="0.2">
      <c r="JD2115">
        <f t="shared" si="689"/>
        <v>0</v>
      </c>
      <c r="JE2115">
        <f t="shared" si="690"/>
        <v>0</v>
      </c>
      <c r="JF2115" t="str">
        <f t="shared" ca="1" si="691"/>
        <v/>
      </c>
      <c r="JG2115" t="str">
        <f t="shared" ca="1" si="692"/>
        <v/>
      </c>
      <c r="JH2115" t="str">
        <f t="shared" ca="1" si="693"/>
        <v/>
      </c>
      <c r="JI2115" t="str">
        <f t="shared" ca="1" si="694"/>
        <v/>
      </c>
    </row>
    <row r="2116" spans="264:269" x14ac:dyDescent="0.2">
      <c r="JD2116">
        <f t="shared" si="689"/>
        <v>0</v>
      </c>
      <c r="JE2116">
        <f t="shared" si="690"/>
        <v>0</v>
      </c>
      <c r="JF2116" t="str">
        <f t="shared" ca="1" si="691"/>
        <v/>
      </c>
      <c r="JG2116" t="str">
        <f t="shared" ca="1" si="692"/>
        <v/>
      </c>
      <c r="JH2116" t="str">
        <f t="shared" ca="1" si="693"/>
        <v/>
      </c>
      <c r="JI2116" t="str">
        <f t="shared" ca="1" si="694"/>
        <v/>
      </c>
    </row>
    <row r="2117" spans="264:269" x14ac:dyDescent="0.2">
      <c r="JD2117">
        <f t="shared" si="689"/>
        <v>0</v>
      </c>
      <c r="JE2117">
        <f t="shared" si="690"/>
        <v>0</v>
      </c>
      <c r="JF2117" t="str">
        <f t="shared" ca="1" si="691"/>
        <v/>
      </c>
      <c r="JG2117" t="str">
        <f t="shared" ca="1" si="692"/>
        <v/>
      </c>
      <c r="JH2117" t="str">
        <f t="shared" ca="1" si="693"/>
        <v/>
      </c>
      <c r="JI2117" t="str">
        <f t="shared" ca="1" si="694"/>
        <v/>
      </c>
    </row>
    <row r="2118" spans="264:269" x14ac:dyDescent="0.2">
      <c r="JD2118">
        <f t="shared" si="689"/>
        <v>0</v>
      </c>
      <c r="JE2118">
        <f t="shared" si="690"/>
        <v>0</v>
      </c>
      <c r="JF2118" t="str">
        <f t="shared" ca="1" si="691"/>
        <v/>
      </c>
      <c r="JG2118" t="str">
        <f t="shared" ca="1" si="692"/>
        <v/>
      </c>
      <c r="JH2118" t="str">
        <f t="shared" ca="1" si="693"/>
        <v/>
      </c>
      <c r="JI2118" t="str">
        <f t="shared" ca="1" si="694"/>
        <v/>
      </c>
    </row>
    <row r="2119" spans="264:269" x14ac:dyDescent="0.2">
      <c r="JD2119">
        <f t="shared" si="689"/>
        <v>0</v>
      </c>
      <c r="JE2119">
        <f t="shared" si="690"/>
        <v>0</v>
      </c>
      <c r="JF2119" t="str">
        <f t="shared" ca="1" si="691"/>
        <v/>
      </c>
      <c r="JG2119" t="str">
        <f t="shared" ca="1" si="692"/>
        <v/>
      </c>
      <c r="JH2119" t="str">
        <f t="shared" ca="1" si="693"/>
        <v/>
      </c>
      <c r="JI2119" t="str">
        <f t="shared" ca="1" si="694"/>
        <v/>
      </c>
    </row>
    <row r="2120" spans="264:269" x14ac:dyDescent="0.2">
      <c r="JD2120">
        <f t="shared" si="689"/>
        <v>0</v>
      </c>
      <c r="JE2120">
        <f t="shared" si="690"/>
        <v>0</v>
      </c>
      <c r="JF2120" t="str">
        <f t="shared" ca="1" si="691"/>
        <v/>
      </c>
      <c r="JG2120" t="str">
        <f t="shared" ca="1" si="692"/>
        <v/>
      </c>
      <c r="JH2120" t="str">
        <f t="shared" ca="1" si="693"/>
        <v/>
      </c>
      <c r="JI2120" t="str">
        <f t="shared" ca="1" si="694"/>
        <v/>
      </c>
    </row>
    <row r="2121" spans="264:269" x14ac:dyDescent="0.2">
      <c r="JD2121">
        <f t="shared" si="689"/>
        <v>0</v>
      </c>
      <c r="JE2121">
        <f t="shared" si="690"/>
        <v>0</v>
      </c>
      <c r="JF2121" t="str">
        <f t="shared" ca="1" si="691"/>
        <v/>
      </c>
      <c r="JG2121" t="str">
        <f t="shared" ca="1" si="692"/>
        <v/>
      </c>
      <c r="JH2121" t="str">
        <f t="shared" ca="1" si="693"/>
        <v/>
      </c>
      <c r="JI2121" t="str">
        <f t="shared" ca="1" si="694"/>
        <v/>
      </c>
    </row>
    <row r="2122" spans="264:269" x14ac:dyDescent="0.2">
      <c r="JD2122">
        <f t="shared" si="689"/>
        <v>0</v>
      </c>
      <c r="JE2122">
        <f t="shared" si="690"/>
        <v>0</v>
      </c>
      <c r="JF2122" t="str">
        <f t="shared" ca="1" si="691"/>
        <v/>
      </c>
      <c r="JG2122" t="str">
        <f t="shared" ca="1" si="692"/>
        <v/>
      </c>
      <c r="JH2122" t="str">
        <f t="shared" ca="1" si="693"/>
        <v/>
      </c>
      <c r="JI2122" t="str">
        <f t="shared" ca="1" si="694"/>
        <v/>
      </c>
    </row>
    <row r="2123" spans="264:269" x14ac:dyDescent="0.2">
      <c r="JD2123">
        <f t="shared" si="689"/>
        <v>0</v>
      </c>
      <c r="JE2123">
        <f t="shared" si="690"/>
        <v>0</v>
      </c>
      <c r="JF2123" t="str">
        <f t="shared" ca="1" si="691"/>
        <v/>
      </c>
      <c r="JG2123" t="str">
        <f t="shared" ca="1" si="692"/>
        <v/>
      </c>
      <c r="JH2123" t="str">
        <f t="shared" ca="1" si="693"/>
        <v/>
      </c>
      <c r="JI2123" t="str">
        <f t="shared" ca="1" si="694"/>
        <v/>
      </c>
    </row>
    <row r="2124" spans="264:269" x14ac:dyDescent="0.2">
      <c r="JD2124">
        <f t="shared" si="689"/>
        <v>0</v>
      </c>
      <c r="JE2124">
        <f t="shared" si="690"/>
        <v>0</v>
      </c>
      <c r="JF2124" t="str">
        <f t="shared" ca="1" si="691"/>
        <v/>
      </c>
      <c r="JG2124" t="str">
        <f t="shared" ca="1" si="692"/>
        <v/>
      </c>
      <c r="JH2124" t="str">
        <f t="shared" ca="1" si="693"/>
        <v/>
      </c>
      <c r="JI2124" t="str">
        <f t="shared" ca="1" si="694"/>
        <v/>
      </c>
    </row>
    <row r="2125" spans="264:269" x14ac:dyDescent="0.2">
      <c r="JD2125">
        <f t="shared" si="689"/>
        <v>0</v>
      </c>
      <c r="JE2125">
        <f t="shared" si="690"/>
        <v>0</v>
      </c>
      <c r="JF2125" t="str">
        <f t="shared" ca="1" si="691"/>
        <v/>
      </c>
      <c r="JG2125" t="str">
        <f t="shared" ca="1" si="692"/>
        <v/>
      </c>
      <c r="JH2125" t="str">
        <f t="shared" ca="1" si="693"/>
        <v/>
      </c>
      <c r="JI2125" t="str">
        <f t="shared" ca="1" si="694"/>
        <v/>
      </c>
    </row>
    <row r="2126" spans="264:269" x14ac:dyDescent="0.2">
      <c r="JD2126">
        <f t="shared" si="689"/>
        <v>0</v>
      </c>
      <c r="JE2126">
        <f t="shared" si="690"/>
        <v>0</v>
      </c>
      <c r="JF2126" t="str">
        <f t="shared" ca="1" si="691"/>
        <v/>
      </c>
      <c r="JG2126" t="str">
        <f t="shared" ca="1" si="692"/>
        <v/>
      </c>
      <c r="JH2126" t="str">
        <f t="shared" ca="1" si="693"/>
        <v/>
      </c>
      <c r="JI2126" t="str">
        <f t="shared" ca="1" si="694"/>
        <v/>
      </c>
    </row>
    <row r="2127" spans="264:269" x14ac:dyDescent="0.2">
      <c r="JD2127">
        <f t="shared" si="689"/>
        <v>0</v>
      </c>
      <c r="JE2127">
        <f t="shared" si="690"/>
        <v>0</v>
      </c>
      <c r="JF2127" t="str">
        <f t="shared" ca="1" si="691"/>
        <v/>
      </c>
      <c r="JG2127" t="str">
        <f t="shared" ca="1" si="692"/>
        <v/>
      </c>
      <c r="JH2127" t="str">
        <f t="shared" ca="1" si="693"/>
        <v/>
      </c>
      <c r="JI2127" t="str">
        <f t="shared" ca="1" si="694"/>
        <v/>
      </c>
    </row>
    <row r="2128" spans="264:269" x14ac:dyDescent="0.2">
      <c r="JD2128">
        <f t="shared" si="689"/>
        <v>0</v>
      </c>
      <c r="JE2128">
        <f t="shared" si="690"/>
        <v>0</v>
      </c>
      <c r="JF2128" t="str">
        <f t="shared" ca="1" si="691"/>
        <v/>
      </c>
      <c r="JG2128" t="str">
        <f t="shared" ca="1" si="692"/>
        <v/>
      </c>
      <c r="JH2128" t="str">
        <f t="shared" ca="1" si="693"/>
        <v/>
      </c>
      <c r="JI2128" t="str">
        <f t="shared" ca="1" si="694"/>
        <v/>
      </c>
    </row>
    <row r="2129" spans="264:269" x14ac:dyDescent="0.2">
      <c r="JD2129">
        <f t="shared" si="689"/>
        <v>0</v>
      </c>
      <c r="JE2129">
        <f t="shared" si="690"/>
        <v>0</v>
      </c>
      <c r="JF2129" t="str">
        <f t="shared" ca="1" si="691"/>
        <v/>
      </c>
      <c r="JG2129" t="str">
        <f t="shared" ca="1" si="692"/>
        <v/>
      </c>
      <c r="JH2129" t="str">
        <f t="shared" ca="1" si="693"/>
        <v/>
      </c>
      <c r="JI2129" t="str">
        <f t="shared" ca="1" si="694"/>
        <v/>
      </c>
    </row>
    <row r="2130" spans="264:269" x14ac:dyDescent="0.2">
      <c r="JD2130">
        <f t="shared" si="689"/>
        <v>0</v>
      </c>
      <c r="JE2130">
        <f t="shared" si="690"/>
        <v>0</v>
      </c>
      <c r="JF2130" t="str">
        <f t="shared" ca="1" si="691"/>
        <v/>
      </c>
      <c r="JG2130" t="str">
        <f t="shared" ca="1" si="692"/>
        <v/>
      </c>
      <c r="JH2130" t="str">
        <f t="shared" ca="1" si="693"/>
        <v/>
      </c>
      <c r="JI2130" t="str">
        <f t="shared" ca="1" si="694"/>
        <v/>
      </c>
    </row>
    <row r="2131" spans="264:269" x14ac:dyDescent="0.2">
      <c r="JD2131">
        <f t="shared" si="689"/>
        <v>0</v>
      </c>
      <c r="JE2131">
        <f t="shared" si="690"/>
        <v>0</v>
      </c>
      <c r="JF2131" t="str">
        <f t="shared" ca="1" si="691"/>
        <v/>
      </c>
      <c r="JG2131" t="str">
        <f t="shared" ca="1" si="692"/>
        <v/>
      </c>
      <c r="JH2131" t="str">
        <f t="shared" ca="1" si="693"/>
        <v/>
      </c>
      <c r="JI2131" t="str">
        <f t="shared" ca="1" si="694"/>
        <v/>
      </c>
    </row>
    <row r="2132" spans="264:269" x14ac:dyDescent="0.2">
      <c r="JD2132">
        <f t="shared" si="689"/>
        <v>0</v>
      </c>
      <c r="JE2132">
        <f t="shared" si="690"/>
        <v>0</v>
      </c>
      <c r="JF2132" t="str">
        <f t="shared" ca="1" si="691"/>
        <v/>
      </c>
      <c r="JG2132" t="str">
        <f t="shared" ca="1" si="692"/>
        <v/>
      </c>
      <c r="JH2132" t="str">
        <f t="shared" ca="1" si="693"/>
        <v/>
      </c>
      <c r="JI2132" t="str">
        <f t="shared" ca="1" si="694"/>
        <v/>
      </c>
    </row>
    <row r="2133" spans="264:269" x14ac:dyDescent="0.2">
      <c r="JD2133">
        <f t="shared" si="689"/>
        <v>0</v>
      </c>
      <c r="JE2133">
        <f t="shared" si="690"/>
        <v>0</v>
      </c>
      <c r="JF2133" t="str">
        <f t="shared" ca="1" si="691"/>
        <v/>
      </c>
      <c r="JG2133" t="str">
        <f t="shared" ca="1" si="692"/>
        <v/>
      </c>
      <c r="JH2133" t="str">
        <f t="shared" ca="1" si="693"/>
        <v/>
      </c>
      <c r="JI2133" t="str">
        <f t="shared" ca="1" si="694"/>
        <v/>
      </c>
    </row>
    <row r="2134" spans="264:269" x14ac:dyDescent="0.2">
      <c r="JD2134">
        <f t="shared" si="689"/>
        <v>0</v>
      </c>
      <c r="JE2134">
        <f t="shared" si="690"/>
        <v>0</v>
      </c>
      <c r="JF2134" t="str">
        <f t="shared" ca="1" si="691"/>
        <v/>
      </c>
      <c r="JG2134" t="str">
        <f t="shared" ca="1" si="692"/>
        <v/>
      </c>
      <c r="JH2134" t="str">
        <f t="shared" ca="1" si="693"/>
        <v/>
      </c>
      <c r="JI2134" t="str">
        <f t="shared" ca="1" si="694"/>
        <v/>
      </c>
    </row>
    <row r="2135" spans="264:269" x14ac:dyDescent="0.2">
      <c r="JD2135">
        <f t="shared" si="689"/>
        <v>0</v>
      </c>
      <c r="JE2135">
        <f t="shared" si="690"/>
        <v>0</v>
      </c>
      <c r="JF2135" t="str">
        <f t="shared" ca="1" si="691"/>
        <v/>
      </c>
      <c r="JG2135" t="str">
        <f t="shared" ca="1" si="692"/>
        <v/>
      </c>
      <c r="JH2135" t="str">
        <f t="shared" ca="1" si="693"/>
        <v/>
      </c>
      <c r="JI2135" t="str">
        <f t="shared" ca="1" si="694"/>
        <v/>
      </c>
    </row>
    <row r="2136" spans="264:269" x14ac:dyDescent="0.2">
      <c r="JD2136">
        <f t="shared" si="689"/>
        <v>0</v>
      </c>
      <c r="JE2136">
        <f t="shared" si="690"/>
        <v>0</v>
      </c>
      <c r="JF2136" t="str">
        <f t="shared" ca="1" si="691"/>
        <v/>
      </c>
      <c r="JG2136" t="str">
        <f t="shared" ca="1" si="692"/>
        <v/>
      </c>
      <c r="JH2136" t="str">
        <f t="shared" ca="1" si="693"/>
        <v/>
      </c>
      <c r="JI2136" t="str">
        <f t="shared" ca="1" si="694"/>
        <v/>
      </c>
    </row>
    <row r="2137" spans="264:269" x14ac:dyDescent="0.2">
      <c r="JD2137">
        <f t="shared" si="689"/>
        <v>0</v>
      </c>
      <c r="JE2137">
        <f t="shared" si="690"/>
        <v>0</v>
      </c>
      <c r="JF2137" t="str">
        <f t="shared" ca="1" si="691"/>
        <v/>
      </c>
      <c r="JG2137" t="str">
        <f t="shared" ca="1" si="692"/>
        <v/>
      </c>
      <c r="JH2137" t="str">
        <f t="shared" ca="1" si="693"/>
        <v/>
      </c>
      <c r="JI2137" t="str">
        <f t="shared" ca="1" si="694"/>
        <v/>
      </c>
    </row>
    <row r="2138" spans="264:269" x14ac:dyDescent="0.2">
      <c r="JD2138">
        <f t="shared" si="689"/>
        <v>0</v>
      </c>
      <c r="JE2138">
        <f t="shared" si="690"/>
        <v>0</v>
      </c>
      <c r="JF2138" t="str">
        <f t="shared" ca="1" si="691"/>
        <v/>
      </c>
      <c r="JG2138" t="str">
        <f t="shared" ca="1" si="692"/>
        <v/>
      </c>
      <c r="JH2138" t="str">
        <f t="shared" ca="1" si="693"/>
        <v/>
      </c>
      <c r="JI2138" t="str">
        <f t="shared" ca="1" si="694"/>
        <v/>
      </c>
    </row>
    <row r="2139" spans="264:269" x14ac:dyDescent="0.2">
      <c r="JD2139">
        <f t="shared" si="689"/>
        <v>0</v>
      </c>
      <c r="JE2139">
        <f t="shared" si="690"/>
        <v>0</v>
      </c>
      <c r="JF2139" t="str">
        <f t="shared" ca="1" si="691"/>
        <v/>
      </c>
      <c r="JG2139" t="str">
        <f t="shared" ca="1" si="692"/>
        <v/>
      </c>
      <c r="JH2139" t="str">
        <f t="shared" ca="1" si="693"/>
        <v/>
      </c>
      <c r="JI2139" t="str">
        <f t="shared" ca="1" si="694"/>
        <v/>
      </c>
    </row>
    <row r="2140" spans="264:269" x14ac:dyDescent="0.2">
      <c r="JD2140">
        <f t="shared" ref="JD2140:JD2203" si="695">IF(JD2139&lt;&gt;0,JD2139-1,0)</f>
        <v>0</v>
      </c>
      <c r="JE2140">
        <f t="shared" ref="JE2140:JE2203" si="696">IF(JD2140&lt;&gt;0,JE2139+1,0)</f>
        <v>0</v>
      </c>
      <c r="JF2140" t="str">
        <f t="shared" ref="JF2140:JF2203" ca="1" si="697">IF(ScenarioType&lt;&gt;"ALL",IF(ISERROR(IF(INDIRECT("SCENARIOMETA!B"&amp;JE2140)=ScenarioType,INDIRECT("SCENARIOMETA!A"&amp;JE2140)," ")),"",IF(INDIRECT("SCENARIOMETA!B"&amp;JE2140)=ScenarioType,INDIRECT("SCENARIOMETA!A"&amp;JE2140)," ")),IF(JD2140&lt;&gt;0,INDIRECT("SCENARIOMETA!A"&amp;JE2140),""))</f>
        <v/>
      </c>
      <c r="JG2140" t="str">
        <f t="shared" ref="JG2140:JG2203" ca="1" si="698">IF(ScenarioType&lt;&gt;"ALL",IF(ISERROR(IF(INDIRECT("SCENARIOMETA!B"&amp;JE2140)=ScenarioType,INDIRECT("SCENARIOMETA!B"&amp;JE2140)," ")),"",IF(INDIRECT("SCENARIOMETA!B"&amp;JE2140)=ScenarioType,INDIRECT("SCENARIOMETA!B"&amp;JE2140)," ")),IF(JD2140&lt;&gt;0,INDIRECT("SCENARIOMETA!B"&amp;JE2140),""))</f>
        <v/>
      </c>
      <c r="JH2140" t="str">
        <f t="shared" ref="JH2140:JH2203" ca="1" si="699">IF(ScenarioType&lt;&gt;"ALL",IF(ISERROR(IF(INDIRECT("SCENARIOMETA!B"&amp;JE2140)=ScenarioType,INDIRECT("SCENARIOMETA!H"&amp;JE2140)," ")),"",IF(INDIRECT("SCENARIOMETA!B"&amp;JE2140)=ScenarioType,INDIRECT("SCENARIOMETA!H"&amp;JE2140)," ")+14),IF(JD2140&lt;&gt;0,INDIRECT("SCENARIOMETA!H"&amp;JE2140)+14,""))</f>
        <v/>
      </c>
      <c r="JI2140" t="str">
        <f t="shared" ref="JI2140:JI2203" ca="1" si="700">IF(ScenarioType&lt;&gt;"ALL",IF(ISERROR(IF(INDIRECT("SCENARIOMETA!B"&amp;JE2140)=ScenarioType,INDIRECT("SCENARIOMETA!E"&amp;JE2140)," ")),"",IF(INDIRECT("SCENARIOMETA!B"&amp;JE2140)=ScenarioType,INDIRECT("SCENARIOMETA!E"&amp;JE2140)," ")+14),IF(JD2140&lt;&gt;0,INDIRECT("SCENARIOMETA!E"&amp;JE2140)+14,""))</f>
        <v/>
      </c>
    </row>
    <row r="2141" spans="264:269" x14ac:dyDescent="0.2">
      <c r="JD2141">
        <f t="shared" si="695"/>
        <v>0</v>
      </c>
      <c r="JE2141">
        <f t="shared" si="696"/>
        <v>0</v>
      </c>
      <c r="JF2141" t="str">
        <f t="shared" ca="1" si="697"/>
        <v/>
      </c>
      <c r="JG2141" t="str">
        <f t="shared" ca="1" si="698"/>
        <v/>
      </c>
      <c r="JH2141" t="str">
        <f t="shared" ca="1" si="699"/>
        <v/>
      </c>
      <c r="JI2141" t="str">
        <f t="shared" ca="1" si="700"/>
        <v/>
      </c>
    </row>
    <row r="2142" spans="264:269" x14ac:dyDescent="0.2">
      <c r="JD2142">
        <f t="shared" si="695"/>
        <v>0</v>
      </c>
      <c r="JE2142">
        <f t="shared" si="696"/>
        <v>0</v>
      </c>
      <c r="JF2142" t="str">
        <f t="shared" ca="1" si="697"/>
        <v/>
      </c>
      <c r="JG2142" t="str">
        <f t="shared" ca="1" si="698"/>
        <v/>
      </c>
      <c r="JH2142" t="str">
        <f t="shared" ca="1" si="699"/>
        <v/>
      </c>
      <c r="JI2142" t="str">
        <f t="shared" ca="1" si="700"/>
        <v/>
      </c>
    </row>
    <row r="2143" spans="264:269" x14ac:dyDescent="0.2">
      <c r="JD2143">
        <f t="shared" si="695"/>
        <v>0</v>
      </c>
      <c r="JE2143">
        <f t="shared" si="696"/>
        <v>0</v>
      </c>
      <c r="JF2143" t="str">
        <f t="shared" ca="1" si="697"/>
        <v/>
      </c>
      <c r="JG2143" t="str">
        <f t="shared" ca="1" si="698"/>
        <v/>
      </c>
      <c r="JH2143" t="str">
        <f t="shared" ca="1" si="699"/>
        <v/>
      </c>
      <c r="JI2143" t="str">
        <f t="shared" ca="1" si="700"/>
        <v/>
      </c>
    </row>
    <row r="2144" spans="264:269" x14ac:dyDescent="0.2">
      <c r="JD2144">
        <f t="shared" si="695"/>
        <v>0</v>
      </c>
      <c r="JE2144">
        <f t="shared" si="696"/>
        <v>0</v>
      </c>
      <c r="JF2144" t="str">
        <f t="shared" ca="1" si="697"/>
        <v/>
      </c>
      <c r="JG2144" t="str">
        <f t="shared" ca="1" si="698"/>
        <v/>
      </c>
      <c r="JH2144" t="str">
        <f t="shared" ca="1" si="699"/>
        <v/>
      </c>
      <c r="JI2144" t="str">
        <f t="shared" ca="1" si="700"/>
        <v/>
      </c>
    </row>
    <row r="2145" spans="264:269" x14ac:dyDescent="0.2">
      <c r="JD2145">
        <f t="shared" si="695"/>
        <v>0</v>
      </c>
      <c r="JE2145">
        <f t="shared" si="696"/>
        <v>0</v>
      </c>
      <c r="JF2145" t="str">
        <f t="shared" ca="1" si="697"/>
        <v/>
      </c>
      <c r="JG2145" t="str">
        <f t="shared" ca="1" si="698"/>
        <v/>
      </c>
      <c r="JH2145" t="str">
        <f t="shared" ca="1" si="699"/>
        <v/>
      </c>
      <c r="JI2145" t="str">
        <f t="shared" ca="1" si="700"/>
        <v/>
      </c>
    </row>
    <row r="2146" spans="264:269" x14ac:dyDescent="0.2">
      <c r="JD2146">
        <f t="shared" si="695"/>
        <v>0</v>
      </c>
      <c r="JE2146">
        <f t="shared" si="696"/>
        <v>0</v>
      </c>
      <c r="JF2146" t="str">
        <f t="shared" ca="1" si="697"/>
        <v/>
      </c>
      <c r="JG2146" t="str">
        <f t="shared" ca="1" si="698"/>
        <v/>
      </c>
      <c r="JH2146" t="str">
        <f t="shared" ca="1" si="699"/>
        <v/>
      </c>
      <c r="JI2146" t="str">
        <f t="shared" ca="1" si="700"/>
        <v/>
      </c>
    </row>
    <row r="2147" spans="264:269" x14ac:dyDescent="0.2">
      <c r="JD2147">
        <f t="shared" si="695"/>
        <v>0</v>
      </c>
      <c r="JE2147">
        <f t="shared" si="696"/>
        <v>0</v>
      </c>
      <c r="JF2147" t="str">
        <f t="shared" ca="1" si="697"/>
        <v/>
      </c>
      <c r="JG2147" t="str">
        <f t="shared" ca="1" si="698"/>
        <v/>
      </c>
      <c r="JH2147" t="str">
        <f t="shared" ca="1" si="699"/>
        <v/>
      </c>
      <c r="JI2147" t="str">
        <f t="shared" ca="1" si="700"/>
        <v/>
      </c>
    </row>
    <row r="2148" spans="264:269" x14ac:dyDescent="0.2">
      <c r="JD2148">
        <f t="shared" si="695"/>
        <v>0</v>
      </c>
      <c r="JE2148">
        <f t="shared" si="696"/>
        <v>0</v>
      </c>
      <c r="JF2148" t="str">
        <f t="shared" ca="1" si="697"/>
        <v/>
      </c>
      <c r="JG2148" t="str">
        <f t="shared" ca="1" si="698"/>
        <v/>
      </c>
      <c r="JH2148" t="str">
        <f t="shared" ca="1" si="699"/>
        <v/>
      </c>
      <c r="JI2148" t="str">
        <f t="shared" ca="1" si="700"/>
        <v/>
      </c>
    </row>
    <row r="2149" spans="264:269" x14ac:dyDescent="0.2">
      <c r="JD2149">
        <f t="shared" si="695"/>
        <v>0</v>
      </c>
      <c r="JE2149">
        <f t="shared" si="696"/>
        <v>0</v>
      </c>
      <c r="JF2149" t="str">
        <f t="shared" ca="1" si="697"/>
        <v/>
      </c>
      <c r="JG2149" t="str">
        <f t="shared" ca="1" si="698"/>
        <v/>
      </c>
      <c r="JH2149" t="str">
        <f t="shared" ca="1" si="699"/>
        <v/>
      </c>
      <c r="JI2149" t="str">
        <f t="shared" ca="1" si="700"/>
        <v/>
      </c>
    </row>
    <row r="2150" spans="264:269" x14ac:dyDescent="0.2">
      <c r="JD2150">
        <f t="shared" si="695"/>
        <v>0</v>
      </c>
      <c r="JE2150">
        <f t="shared" si="696"/>
        <v>0</v>
      </c>
      <c r="JF2150" t="str">
        <f t="shared" ca="1" si="697"/>
        <v/>
      </c>
      <c r="JG2150" t="str">
        <f t="shared" ca="1" si="698"/>
        <v/>
      </c>
      <c r="JH2150" t="str">
        <f t="shared" ca="1" si="699"/>
        <v/>
      </c>
      <c r="JI2150" t="str">
        <f t="shared" ca="1" si="700"/>
        <v/>
      </c>
    </row>
    <row r="2151" spans="264:269" x14ac:dyDescent="0.2">
      <c r="JD2151">
        <f t="shared" si="695"/>
        <v>0</v>
      </c>
      <c r="JE2151">
        <f t="shared" si="696"/>
        <v>0</v>
      </c>
      <c r="JF2151" t="str">
        <f t="shared" ca="1" si="697"/>
        <v/>
      </c>
      <c r="JG2151" t="str">
        <f t="shared" ca="1" si="698"/>
        <v/>
      </c>
      <c r="JH2151" t="str">
        <f t="shared" ca="1" si="699"/>
        <v/>
      </c>
      <c r="JI2151" t="str">
        <f t="shared" ca="1" si="700"/>
        <v/>
      </c>
    </row>
    <row r="2152" spans="264:269" x14ac:dyDescent="0.2">
      <c r="JD2152">
        <f t="shared" si="695"/>
        <v>0</v>
      </c>
      <c r="JE2152">
        <f t="shared" si="696"/>
        <v>0</v>
      </c>
      <c r="JF2152" t="str">
        <f t="shared" ca="1" si="697"/>
        <v/>
      </c>
      <c r="JG2152" t="str">
        <f t="shared" ca="1" si="698"/>
        <v/>
      </c>
      <c r="JH2152" t="str">
        <f t="shared" ca="1" si="699"/>
        <v/>
      </c>
      <c r="JI2152" t="str">
        <f t="shared" ca="1" si="700"/>
        <v/>
      </c>
    </row>
    <row r="2153" spans="264:269" x14ac:dyDescent="0.2">
      <c r="JD2153">
        <f t="shared" si="695"/>
        <v>0</v>
      </c>
      <c r="JE2153">
        <f t="shared" si="696"/>
        <v>0</v>
      </c>
      <c r="JF2153" t="str">
        <f t="shared" ca="1" si="697"/>
        <v/>
      </c>
      <c r="JG2153" t="str">
        <f t="shared" ca="1" si="698"/>
        <v/>
      </c>
      <c r="JH2153" t="str">
        <f t="shared" ca="1" si="699"/>
        <v/>
      </c>
      <c r="JI2153" t="str">
        <f t="shared" ca="1" si="700"/>
        <v/>
      </c>
    </row>
    <row r="2154" spans="264:269" x14ac:dyDescent="0.2">
      <c r="JD2154">
        <f t="shared" si="695"/>
        <v>0</v>
      </c>
      <c r="JE2154">
        <f t="shared" si="696"/>
        <v>0</v>
      </c>
      <c r="JF2154" t="str">
        <f t="shared" ca="1" si="697"/>
        <v/>
      </c>
      <c r="JG2154" t="str">
        <f t="shared" ca="1" si="698"/>
        <v/>
      </c>
      <c r="JH2154" t="str">
        <f t="shared" ca="1" si="699"/>
        <v/>
      </c>
      <c r="JI2154" t="str">
        <f t="shared" ca="1" si="700"/>
        <v/>
      </c>
    </row>
    <row r="2155" spans="264:269" x14ac:dyDescent="0.2">
      <c r="JD2155">
        <f t="shared" si="695"/>
        <v>0</v>
      </c>
      <c r="JE2155">
        <f t="shared" si="696"/>
        <v>0</v>
      </c>
      <c r="JF2155" t="str">
        <f t="shared" ca="1" si="697"/>
        <v/>
      </c>
      <c r="JG2155" t="str">
        <f t="shared" ca="1" si="698"/>
        <v/>
      </c>
      <c r="JH2155" t="str">
        <f t="shared" ca="1" si="699"/>
        <v/>
      </c>
      <c r="JI2155" t="str">
        <f t="shared" ca="1" si="700"/>
        <v/>
      </c>
    </row>
    <row r="2156" spans="264:269" x14ac:dyDescent="0.2">
      <c r="JD2156">
        <f t="shared" si="695"/>
        <v>0</v>
      </c>
      <c r="JE2156">
        <f t="shared" si="696"/>
        <v>0</v>
      </c>
      <c r="JF2156" t="str">
        <f t="shared" ca="1" si="697"/>
        <v/>
      </c>
      <c r="JG2156" t="str">
        <f t="shared" ca="1" si="698"/>
        <v/>
      </c>
      <c r="JH2156" t="str">
        <f t="shared" ca="1" si="699"/>
        <v/>
      </c>
      <c r="JI2156" t="str">
        <f t="shared" ca="1" si="700"/>
        <v/>
      </c>
    </row>
    <row r="2157" spans="264:269" x14ac:dyDescent="0.2">
      <c r="JD2157">
        <f t="shared" si="695"/>
        <v>0</v>
      </c>
      <c r="JE2157">
        <f t="shared" si="696"/>
        <v>0</v>
      </c>
      <c r="JF2157" t="str">
        <f t="shared" ca="1" si="697"/>
        <v/>
      </c>
      <c r="JG2157" t="str">
        <f t="shared" ca="1" si="698"/>
        <v/>
      </c>
      <c r="JH2157" t="str">
        <f t="shared" ca="1" si="699"/>
        <v/>
      </c>
      <c r="JI2157" t="str">
        <f t="shared" ca="1" si="700"/>
        <v/>
      </c>
    </row>
    <row r="2158" spans="264:269" x14ac:dyDescent="0.2">
      <c r="JD2158">
        <f t="shared" si="695"/>
        <v>0</v>
      </c>
      <c r="JE2158">
        <f t="shared" si="696"/>
        <v>0</v>
      </c>
      <c r="JF2158" t="str">
        <f t="shared" ca="1" si="697"/>
        <v/>
      </c>
      <c r="JG2158" t="str">
        <f t="shared" ca="1" si="698"/>
        <v/>
      </c>
      <c r="JH2158" t="str">
        <f t="shared" ca="1" si="699"/>
        <v/>
      </c>
      <c r="JI2158" t="str">
        <f t="shared" ca="1" si="700"/>
        <v/>
      </c>
    </row>
    <row r="2159" spans="264:269" x14ac:dyDescent="0.2">
      <c r="JD2159">
        <f t="shared" si="695"/>
        <v>0</v>
      </c>
      <c r="JE2159">
        <f t="shared" si="696"/>
        <v>0</v>
      </c>
      <c r="JF2159" t="str">
        <f t="shared" ca="1" si="697"/>
        <v/>
      </c>
      <c r="JG2159" t="str">
        <f t="shared" ca="1" si="698"/>
        <v/>
      </c>
      <c r="JH2159" t="str">
        <f t="shared" ca="1" si="699"/>
        <v/>
      </c>
      <c r="JI2159" t="str">
        <f t="shared" ca="1" si="700"/>
        <v/>
      </c>
    </row>
    <row r="2160" spans="264:269" x14ac:dyDescent="0.2">
      <c r="JD2160">
        <f t="shared" si="695"/>
        <v>0</v>
      </c>
      <c r="JE2160">
        <f t="shared" si="696"/>
        <v>0</v>
      </c>
      <c r="JF2160" t="str">
        <f t="shared" ca="1" si="697"/>
        <v/>
      </c>
      <c r="JG2160" t="str">
        <f t="shared" ca="1" si="698"/>
        <v/>
      </c>
      <c r="JH2160" t="str">
        <f t="shared" ca="1" si="699"/>
        <v/>
      </c>
      <c r="JI2160" t="str">
        <f t="shared" ca="1" si="700"/>
        <v/>
      </c>
    </row>
    <row r="2161" spans="264:269" x14ac:dyDescent="0.2">
      <c r="JD2161">
        <f t="shared" si="695"/>
        <v>0</v>
      </c>
      <c r="JE2161">
        <f t="shared" si="696"/>
        <v>0</v>
      </c>
      <c r="JF2161" t="str">
        <f t="shared" ca="1" si="697"/>
        <v/>
      </c>
      <c r="JG2161" t="str">
        <f t="shared" ca="1" si="698"/>
        <v/>
      </c>
      <c r="JH2161" t="str">
        <f t="shared" ca="1" si="699"/>
        <v/>
      </c>
      <c r="JI2161" t="str">
        <f t="shared" ca="1" si="700"/>
        <v/>
      </c>
    </row>
    <row r="2162" spans="264:269" x14ac:dyDescent="0.2">
      <c r="JD2162">
        <f t="shared" si="695"/>
        <v>0</v>
      </c>
      <c r="JE2162">
        <f t="shared" si="696"/>
        <v>0</v>
      </c>
      <c r="JF2162" t="str">
        <f t="shared" ca="1" si="697"/>
        <v/>
      </c>
      <c r="JG2162" t="str">
        <f t="shared" ca="1" si="698"/>
        <v/>
      </c>
      <c r="JH2162" t="str">
        <f t="shared" ca="1" si="699"/>
        <v/>
      </c>
      <c r="JI2162" t="str">
        <f t="shared" ca="1" si="700"/>
        <v/>
      </c>
    </row>
    <row r="2163" spans="264:269" x14ac:dyDescent="0.2">
      <c r="JD2163">
        <f t="shared" si="695"/>
        <v>0</v>
      </c>
      <c r="JE2163">
        <f t="shared" si="696"/>
        <v>0</v>
      </c>
      <c r="JF2163" t="str">
        <f t="shared" ca="1" si="697"/>
        <v/>
      </c>
      <c r="JG2163" t="str">
        <f t="shared" ca="1" si="698"/>
        <v/>
      </c>
      <c r="JH2163" t="str">
        <f t="shared" ca="1" si="699"/>
        <v/>
      </c>
      <c r="JI2163" t="str">
        <f t="shared" ca="1" si="700"/>
        <v/>
      </c>
    </row>
    <row r="2164" spans="264:269" x14ac:dyDescent="0.2">
      <c r="JD2164">
        <f t="shared" si="695"/>
        <v>0</v>
      </c>
      <c r="JE2164">
        <f t="shared" si="696"/>
        <v>0</v>
      </c>
      <c r="JF2164" t="str">
        <f t="shared" ca="1" si="697"/>
        <v/>
      </c>
      <c r="JG2164" t="str">
        <f t="shared" ca="1" si="698"/>
        <v/>
      </c>
      <c r="JH2164" t="str">
        <f t="shared" ca="1" si="699"/>
        <v/>
      </c>
      <c r="JI2164" t="str">
        <f t="shared" ca="1" si="700"/>
        <v/>
      </c>
    </row>
    <row r="2165" spans="264:269" x14ac:dyDescent="0.2">
      <c r="JD2165">
        <f t="shared" si="695"/>
        <v>0</v>
      </c>
      <c r="JE2165">
        <f t="shared" si="696"/>
        <v>0</v>
      </c>
      <c r="JF2165" t="str">
        <f t="shared" ca="1" si="697"/>
        <v/>
      </c>
      <c r="JG2165" t="str">
        <f t="shared" ca="1" si="698"/>
        <v/>
      </c>
      <c r="JH2165" t="str">
        <f t="shared" ca="1" si="699"/>
        <v/>
      </c>
      <c r="JI2165" t="str">
        <f t="shared" ca="1" si="700"/>
        <v/>
      </c>
    </row>
    <row r="2166" spans="264:269" x14ac:dyDescent="0.2">
      <c r="JD2166">
        <f t="shared" si="695"/>
        <v>0</v>
      </c>
      <c r="JE2166">
        <f t="shared" si="696"/>
        <v>0</v>
      </c>
      <c r="JF2166" t="str">
        <f t="shared" ca="1" si="697"/>
        <v/>
      </c>
      <c r="JG2166" t="str">
        <f t="shared" ca="1" si="698"/>
        <v/>
      </c>
      <c r="JH2166" t="str">
        <f t="shared" ca="1" si="699"/>
        <v/>
      </c>
      <c r="JI2166" t="str">
        <f t="shared" ca="1" si="700"/>
        <v/>
      </c>
    </row>
    <row r="2167" spans="264:269" x14ac:dyDescent="0.2">
      <c r="JD2167">
        <f t="shared" si="695"/>
        <v>0</v>
      </c>
      <c r="JE2167">
        <f t="shared" si="696"/>
        <v>0</v>
      </c>
      <c r="JF2167" t="str">
        <f t="shared" ca="1" si="697"/>
        <v/>
      </c>
      <c r="JG2167" t="str">
        <f t="shared" ca="1" si="698"/>
        <v/>
      </c>
      <c r="JH2167" t="str">
        <f t="shared" ca="1" si="699"/>
        <v/>
      </c>
      <c r="JI2167" t="str">
        <f t="shared" ca="1" si="700"/>
        <v/>
      </c>
    </row>
    <row r="2168" spans="264:269" x14ac:dyDescent="0.2">
      <c r="JD2168">
        <f t="shared" si="695"/>
        <v>0</v>
      </c>
      <c r="JE2168">
        <f t="shared" si="696"/>
        <v>0</v>
      </c>
      <c r="JF2168" t="str">
        <f t="shared" ca="1" si="697"/>
        <v/>
      </c>
      <c r="JG2168" t="str">
        <f t="shared" ca="1" si="698"/>
        <v/>
      </c>
      <c r="JH2168" t="str">
        <f t="shared" ca="1" si="699"/>
        <v/>
      </c>
      <c r="JI2168" t="str">
        <f t="shared" ca="1" si="700"/>
        <v/>
      </c>
    </row>
    <row r="2169" spans="264:269" x14ac:dyDescent="0.2">
      <c r="JD2169">
        <f t="shared" si="695"/>
        <v>0</v>
      </c>
      <c r="JE2169">
        <f t="shared" si="696"/>
        <v>0</v>
      </c>
      <c r="JF2169" t="str">
        <f t="shared" ca="1" si="697"/>
        <v/>
      </c>
      <c r="JG2169" t="str">
        <f t="shared" ca="1" si="698"/>
        <v/>
      </c>
      <c r="JH2169" t="str">
        <f t="shared" ca="1" si="699"/>
        <v/>
      </c>
      <c r="JI2169" t="str">
        <f t="shared" ca="1" si="700"/>
        <v/>
      </c>
    </row>
    <row r="2170" spans="264:269" x14ac:dyDescent="0.2">
      <c r="JD2170">
        <f t="shared" si="695"/>
        <v>0</v>
      </c>
      <c r="JE2170">
        <f t="shared" si="696"/>
        <v>0</v>
      </c>
      <c r="JF2170" t="str">
        <f t="shared" ca="1" si="697"/>
        <v/>
      </c>
      <c r="JG2170" t="str">
        <f t="shared" ca="1" si="698"/>
        <v/>
      </c>
      <c r="JH2170" t="str">
        <f t="shared" ca="1" si="699"/>
        <v/>
      </c>
      <c r="JI2170" t="str">
        <f t="shared" ca="1" si="700"/>
        <v/>
      </c>
    </row>
    <row r="2171" spans="264:269" x14ac:dyDescent="0.2">
      <c r="JD2171">
        <f t="shared" si="695"/>
        <v>0</v>
      </c>
      <c r="JE2171">
        <f t="shared" si="696"/>
        <v>0</v>
      </c>
      <c r="JF2171" t="str">
        <f t="shared" ca="1" si="697"/>
        <v/>
      </c>
      <c r="JG2171" t="str">
        <f t="shared" ca="1" si="698"/>
        <v/>
      </c>
      <c r="JH2171" t="str">
        <f t="shared" ca="1" si="699"/>
        <v/>
      </c>
      <c r="JI2171" t="str">
        <f t="shared" ca="1" si="700"/>
        <v/>
      </c>
    </row>
    <row r="2172" spans="264:269" x14ac:dyDescent="0.2">
      <c r="JD2172">
        <f t="shared" si="695"/>
        <v>0</v>
      </c>
      <c r="JE2172">
        <f t="shared" si="696"/>
        <v>0</v>
      </c>
      <c r="JF2172" t="str">
        <f t="shared" ca="1" si="697"/>
        <v/>
      </c>
      <c r="JG2172" t="str">
        <f t="shared" ca="1" si="698"/>
        <v/>
      </c>
      <c r="JH2172" t="str">
        <f t="shared" ca="1" si="699"/>
        <v/>
      </c>
      <c r="JI2172" t="str">
        <f t="shared" ca="1" si="700"/>
        <v/>
      </c>
    </row>
    <row r="2173" spans="264:269" x14ac:dyDescent="0.2">
      <c r="JD2173">
        <f t="shared" si="695"/>
        <v>0</v>
      </c>
      <c r="JE2173">
        <f t="shared" si="696"/>
        <v>0</v>
      </c>
      <c r="JF2173" t="str">
        <f t="shared" ca="1" si="697"/>
        <v/>
      </c>
      <c r="JG2173" t="str">
        <f t="shared" ca="1" si="698"/>
        <v/>
      </c>
      <c r="JH2173" t="str">
        <f t="shared" ca="1" si="699"/>
        <v/>
      </c>
      <c r="JI2173" t="str">
        <f t="shared" ca="1" si="700"/>
        <v/>
      </c>
    </row>
    <row r="2174" spans="264:269" x14ac:dyDescent="0.2">
      <c r="JD2174">
        <f t="shared" si="695"/>
        <v>0</v>
      </c>
      <c r="JE2174">
        <f t="shared" si="696"/>
        <v>0</v>
      </c>
      <c r="JF2174" t="str">
        <f t="shared" ca="1" si="697"/>
        <v/>
      </c>
      <c r="JG2174" t="str">
        <f t="shared" ca="1" si="698"/>
        <v/>
      </c>
      <c r="JH2174" t="str">
        <f t="shared" ca="1" si="699"/>
        <v/>
      </c>
      <c r="JI2174" t="str">
        <f t="shared" ca="1" si="700"/>
        <v/>
      </c>
    </row>
    <row r="2175" spans="264:269" x14ac:dyDescent="0.2">
      <c r="JD2175">
        <f t="shared" si="695"/>
        <v>0</v>
      </c>
      <c r="JE2175">
        <f t="shared" si="696"/>
        <v>0</v>
      </c>
      <c r="JF2175" t="str">
        <f t="shared" ca="1" si="697"/>
        <v/>
      </c>
      <c r="JG2175" t="str">
        <f t="shared" ca="1" si="698"/>
        <v/>
      </c>
      <c r="JH2175" t="str">
        <f t="shared" ca="1" si="699"/>
        <v/>
      </c>
      <c r="JI2175" t="str">
        <f t="shared" ca="1" si="700"/>
        <v/>
      </c>
    </row>
    <row r="2176" spans="264:269" x14ac:dyDescent="0.2">
      <c r="JD2176">
        <f t="shared" si="695"/>
        <v>0</v>
      </c>
      <c r="JE2176">
        <f t="shared" si="696"/>
        <v>0</v>
      </c>
      <c r="JF2176" t="str">
        <f t="shared" ca="1" si="697"/>
        <v/>
      </c>
      <c r="JG2176" t="str">
        <f t="shared" ca="1" si="698"/>
        <v/>
      </c>
      <c r="JH2176" t="str">
        <f t="shared" ca="1" si="699"/>
        <v/>
      </c>
      <c r="JI2176" t="str">
        <f t="shared" ca="1" si="700"/>
        <v/>
      </c>
    </row>
    <row r="2177" spans="264:269" x14ac:dyDescent="0.2">
      <c r="JD2177">
        <f t="shared" si="695"/>
        <v>0</v>
      </c>
      <c r="JE2177">
        <f t="shared" si="696"/>
        <v>0</v>
      </c>
      <c r="JF2177" t="str">
        <f t="shared" ca="1" si="697"/>
        <v/>
      </c>
      <c r="JG2177" t="str">
        <f t="shared" ca="1" si="698"/>
        <v/>
      </c>
      <c r="JH2177" t="str">
        <f t="shared" ca="1" si="699"/>
        <v/>
      </c>
      <c r="JI2177" t="str">
        <f t="shared" ca="1" si="700"/>
        <v/>
      </c>
    </row>
    <row r="2178" spans="264:269" x14ac:dyDescent="0.2">
      <c r="JD2178">
        <f t="shared" si="695"/>
        <v>0</v>
      </c>
      <c r="JE2178">
        <f t="shared" si="696"/>
        <v>0</v>
      </c>
      <c r="JF2178" t="str">
        <f t="shared" ca="1" si="697"/>
        <v/>
      </c>
      <c r="JG2178" t="str">
        <f t="shared" ca="1" si="698"/>
        <v/>
      </c>
      <c r="JH2178" t="str">
        <f t="shared" ca="1" si="699"/>
        <v/>
      </c>
      <c r="JI2178" t="str">
        <f t="shared" ca="1" si="700"/>
        <v/>
      </c>
    </row>
    <row r="2179" spans="264:269" x14ac:dyDescent="0.2">
      <c r="JD2179">
        <f t="shared" si="695"/>
        <v>0</v>
      </c>
      <c r="JE2179">
        <f t="shared" si="696"/>
        <v>0</v>
      </c>
      <c r="JF2179" t="str">
        <f t="shared" ca="1" si="697"/>
        <v/>
      </c>
      <c r="JG2179" t="str">
        <f t="shared" ca="1" si="698"/>
        <v/>
      </c>
      <c r="JH2179" t="str">
        <f t="shared" ca="1" si="699"/>
        <v/>
      </c>
      <c r="JI2179" t="str">
        <f t="shared" ca="1" si="700"/>
        <v/>
      </c>
    </row>
    <row r="2180" spans="264:269" x14ac:dyDescent="0.2">
      <c r="JD2180">
        <f t="shared" si="695"/>
        <v>0</v>
      </c>
      <c r="JE2180">
        <f t="shared" si="696"/>
        <v>0</v>
      </c>
      <c r="JF2180" t="str">
        <f t="shared" ca="1" si="697"/>
        <v/>
      </c>
      <c r="JG2180" t="str">
        <f t="shared" ca="1" si="698"/>
        <v/>
      </c>
      <c r="JH2180" t="str">
        <f t="shared" ca="1" si="699"/>
        <v/>
      </c>
      <c r="JI2180" t="str">
        <f t="shared" ca="1" si="700"/>
        <v/>
      </c>
    </row>
    <row r="2181" spans="264:269" x14ac:dyDescent="0.2">
      <c r="JD2181">
        <f t="shared" si="695"/>
        <v>0</v>
      </c>
      <c r="JE2181">
        <f t="shared" si="696"/>
        <v>0</v>
      </c>
      <c r="JF2181" t="str">
        <f t="shared" ca="1" si="697"/>
        <v/>
      </c>
      <c r="JG2181" t="str">
        <f t="shared" ca="1" si="698"/>
        <v/>
      </c>
      <c r="JH2181" t="str">
        <f t="shared" ca="1" si="699"/>
        <v/>
      </c>
      <c r="JI2181" t="str">
        <f t="shared" ca="1" si="700"/>
        <v/>
      </c>
    </row>
    <row r="2182" spans="264:269" x14ac:dyDescent="0.2">
      <c r="JD2182">
        <f t="shared" si="695"/>
        <v>0</v>
      </c>
      <c r="JE2182">
        <f t="shared" si="696"/>
        <v>0</v>
      </c>
      <c r="JF2182" t="str">
        <f t="shared" ca="1" si="697"/>
        <v/>
      </c>
      <c r="JG2182" t="str">
        <f t="shared" ca="1" si="698"/>
        <v/>
      </c>
      <c r="JH2182" t="str">
        <f t="shared" ca="1" si="699"/>
        <v/>
      </c>
      <c r="JI2182" t="str">
        <f t="shared" ca="1" si="700"/>
        <v/>
      </c>
    </row>
    <row r="2183" spans="264:269" x14ac:dyDescent="0.2">
      <c r="JD2183">
        <f t="shared" si="695"/>
        <v>0</v>
      </c>
      <c r="JE2183">
        <f t="shared" si="696"/>
        <v>0</v>
      </c>
      <c r="JF2183" t="str">
        <f t="shared" ca="1" si="697"/>
        <v/>
      </c>
      <c r="JG2183" t="str">
        <f t="shared" ca="1" si="698"/>
        <v/>
      </c>
      <c r="JH2183" t="str">
        <f t="shared" ca="1" si="699"/>
        <v/>
      </c>
      <c r="JI2183" t="str">
        <f t="shared" ca="1" si="700"/>
        <v/>
      </c>
    </row>
    <row r="2184" spans="264:269" x14ac:dyDescent="0.2">
      <c r="JD2184">
        <f t="shared" si="695"/>
        <v>0</v>
      </c>
      <c r="JE2184">
        <f t="shared" si="696"/>
        <v>0</v>
      </c>
      <c r="JF2184" t="str">
        <f t="shared" ca="1" si="697"/>
        <v/>
      </c>
      <c r="JG2184" t="str">
        <f t="shared" ca="1" si="698"/>
        <v/>
      </c>
      <c r="JH2184" t="str">
        <f t="shared" ca="1" si="699"/>
        <v/>
      </c>
      <c r="JI2184" t="str">
        <f t="shared" ca="1" si="700"/>
        <v/>
      </c>
    </row>
    <row r="2185" spans="264:269" x14ac:dyDescent="0.2">
      <c r="JD2185">
        <f t="shared" si="695"/>
        <v>0</v>
      </c>
      <c r="JE2185">
        <f t="shared" si="696"/>
        <v>0</v>
      </c>
      <c r="JF2185" t="str">
        <f t="shared" ca="1" si="697"/>
        <v/>
      </c>
      <c r="JG2185" t="str">
        <f t="shared" ca="1" si="698"/>
        <v/>
      </c>
      <c r="JH2185" t="str">
        <f t="shared" ca="1" si="699"/>
        <v/>
      </c>
      <c r="JI2185" t="str">
        <f t="shared" ca="1" si="700"/>
        <v/>
      </c>
    </row>
    <row r="2186" spans="264:269" x14ac:dyDescent="0.2">
      <c r="JD2186">
        <f t="shared" si="695"/>
        <v>0</v>
      </c>
      <c r="JE2186">
        <f t="shared" si="696"/>
        <v>0</v>
      </c>
      <c r="JF2186" t="str">
        <f t="shared" ca="1" si="697"/>
        <v/>
      </c>
      <c r="JG2186" t="str">
        <f t="shared" ca="1" si="698"/>
        <v/>
      </c>
      <c r="JH2186" t="str">
        <f t="shared" ca="1" si="699"/>
        <v/>
      </c>
      <c r="JI2186" t="str">
        <f t="shared" ca="1" si="700"/>
        <v/>
      </c>
    </row>
    <row r="2187" spans="264:269" x14ac:dyDescent="0.2">
      <c r="JD2187">
        <f t="shared" si="695"/>
        <v>0</v>
      </c>
      <c r="JE2187">
        <f t="shared" si="696"/>
        <v>0</v>
      </c>
      <c r="JF2187" t="str">
        <f t="shared" ca="1" si="697"/>
        <v/>
      </c>
      <c r="JG2187" t="str">
        <f t="shared" ca="1" si="698"/>
        <v/>
      </c>
      <c r="JH2187" t="str">
        <f t="shared" ca="1" si="699"/>
        <v/>
      </c>
      <c r="JI2187" t="str">
        <f t="shared" ca="1" si="700"/>
        <v/>
      </c>
    </row>
    <row r="2188" spans="264:269" x14ac:dyDescent="0.2">
      <c r="JD2188">
        <f t="shared" si="695"/>
        <v>0</v>
      </c>
      <c r="JE2188">
        <f t="shared" si="696"/>
        <v>0</v>
      </c>
      <c r="JF2188" t="str">
        <f t="shared" ca="1" si="697"/>
        <v/>
      </c>
      <c r="JG2188" t="str">
        <f t="shared" ca="1" si="698"/>
        <v/>
      </c>
      <c r="JH2188" t="str">
        <f t="shared" ca="1" si="699"/>
        <v/>
      </c>
      <c r="JI2188" t="str">
        <f t="shared" ca="1" si="700"/>
        <v/>
      </c>
    </row>
    <row r="2189" spans="264:269" x14ac:dyDescent="0.2">
      <c r="JD2189">
        <f t="shared" si="695"/>
        <v>0</v>
      </c>
      <c r="JE2189">
        <f t="shared" si="696"/>
        <v>0</v>
      </c>
      <c r="JF2189" t="str">
        <f t="shared" ca="1" si="697"/>
        <v/>
      </c>
      <c r="JG2189" t="str">
        <f t="shared" ca="1" si="698"/>
        <v/>
      </c>
      <c r="JH2189" t="str">
        <f t="shared" ca="1" si="699"/>
        <v/>
      </c>
      <c r="JI2189" t="str">
        <f t="shared" ca="1" si="700"/>
        <v/>
      </c>
    </row>
    <row r="2190" spans="264:269" x14ac:dyDescent="0.2">
      <c r="JD2190">
        <f t="shared" si="695"/>
        <v>0</v>
      </c>
      <c r="JE2190">
        <f t="shared" si="696"/>
        <v>0</v>
      </c>
      <c r="JF2190" t="str">
        <f t="shared" ca="1" si="697"/>
        <v/>
      </c>
      <c r="JG2190" t="str">
        <f t="shared" ca="1" si="698"/>
        <v/>
      </c>
      <c r="JH2190" t="str">
        <f t="shared" ca="1" si="699"/>
        <v/>
      </c>
      <c r="JI2190" t="str">
        <f t="shared" ca="1" si="700"/>
        <v/>
      </c>
    </row>
    <row r="2191" spans="264:269" x14ac:dyDescent="0.2">
      <c r="JD2191">
        <f t="shared" si="695"/>
        <v>0</v>
      </c>
      <c r="JE2191">
        <f t="shared" si="696"/>
        <v>0</v>
      </c>
      <c r="JF2191" t="str">
        <f t="shared" ca="1" si="697"/>
        <v/>
      </c>
      <c r="JG2191" t="str">
        <f t="shared" ca="1" si="698"/>
        <v/>
      </c>
      <c r="JH2191" t="str">
        <f t="shared" ca="1" si="699"/>
        <v/>
      </c>
      <c r="JI2191" t="str">
        <f t="shared" ca="1" si="700"/>
        <v/>
      </c>
    </row>
    <row r="2192" spans="264:269" x14ac:dyDescent="0.2">
      <c r="JD2192">
        <f t="shared" si="695"/>
        <v>0</v>
      </c>
      <c r="JE2192">
        <f t="shared" si="696"/>
        <v>0</v>
      </c>
      <c r="JF2192" t="str">
        <f t="shared" ca="1" si="697"/>
        <v/>
      </c>
      <c r="JG2192" t="str">
        <f t="shared" ca="1" si="698"/>
        <v/>
      </c>
      <c r="JH2192" t="str">
        <f t="shared" ca="1" si="699"/>
        <v/>
      </c>
      <c r="JI2192" t="str">
        <f t="shared" ca="1" si="700"/>
        <v/>
      </c>
    </row>
    <row r="2193" spans="264:269" x14ac:dyDescent="0.2">
      <c r="JD2193">
        <f t="shared" si="695"/>
        <v>0</v>
      </c>
      <c r="JE2193">
        <f t="shared" si="696"/>
        <v>0</v>
      </c>
      <c r="JF2193" t="str">
        <f t="shared" ca="1" si="697"/>
        <v/>
      </c>
      <c r="JG2193" t="str">
        <f t="shared" ca="1" si="698"/>
        <v/>
      </c>
      <c r="JH2193" t="str">
        <f t="shared" ca="1" si="699"/>
        <v/>
      </c>
      <c r="JI2193" t="str">
        <f t="shared" ca="1" si="700"/>
        <v/>
      </c>
    </row>
    <row r="2194" spans="264:269" x14ac:dyDescent="0.2">
      <c r="JD2194">
        <f t="shared" si="695"/>
        <v>0</v>
      </c>
      <c r="JE2194">
        <f t="shared" si="696"/>
        <v>0</v>
      </c>
      <c r="JF2194" t="str">
        <f t="shared" ca="1" si="697"/>
        <v/>
      </c>
      <c r="JG2194" t="str">
        <f t="shared" ca="1" si="698"/>
        <v/>
      </c>
      <c r="JH2194" t="str">
        <f t="shared" ca="1" si="699"/>
        <v/>
      </c>
      <c r="JI2194" t="str">
        <f t="shared" ca="1" si="700"/>
        <v/>
      </c>
    </row>
    <row r="2195" spans="264:269" x14ac:dyDescent="0.2">
      <c r="JD2195">
        <f t="shared" si="695"/>
        <v>0</v>
      </c>
      <c r="JE2195">
        <f t="shared" si="696"/>
        <v>0</v>
      </c>
      <c r="JF2195" t="str">
        <f t="shared" ca="1" si="697"/>
        <v/>
      </c>
      <c r="JG2195" t="str">
        <f t="shared" ca="1" si="698"/>
        <v/>
      </c>
      <c r="JH2195" t="str">
        <f t="shared" ca="1" si="699"/>
        <v/>
      </c>
      <c r="JI2195" t="str">
        <f t="shared" ca="1" si="700"/>
        <v/>
      </c>
    </row>
    <row r="2196" spans="264:269" x14ac:dyDescent="0.2">
      <c r="JD2196">
        <f t="shared" si="695"/>
        <v>0</v>
      </c>
      <c r="JE2196">
        <f t="shared" si="696"/>
        <v>0</v>
      </c>
      <c r="JF2196" t="str">
        <f t="shared" ca="1" si="697"/>
        <v/>
      </c>
      <c r="JG2196" t="str">
        <f t="shared" ca="1" si="698"/>
        <v/>
      </c>
      <c r="JH2196" t="str">
        <f t="shared" ca="1" si="699"/>
        <v/>
      </c>
      <c r="JI2196" t="str">
        <f t="shared" ca="1" si="700"/>
        <v/>
      </c>
    </row>
    <row r="2197" spans="264:269" x14ac:dyDescent="0.2">
      <c r="JD2197">
        <f t="shared" si="695"/>
        <v>0</v>
      </c>
      <c r="JE2197">
        <f t="shared" si="696"/>
        <v>0</v>
      </c>
      <c r="JF2197" t="str">
        <f t="shared" ca="1" si="697"/>
        <v/>
      </c>
      <c r="JG2197" t="str">
        <f t="shared" ca="1" si="698"/>
        <v/>
      </c>
      <c r="JH2197" t="str">
        <f t="shared" ca="1" si="699"/>
        <v/>
      </c>
      <c r="JI2197" t="str">
        <f t="shared" ca="1" si="700"/>
        <v/>
      </c>
    </row>
    <row r="2198" spans="264:269" x14ac:dyDescent="0.2">
      <c r="JD2198">
        <f t="shared" si="695"/>
        <v>0</v>
      </c>
      <c r="JE2198">
        <f t="shared" si="696"/>
        <v>0</v>
      </c>
      <c r="JF2198" t="str">
        <f t="shared" ca="1" si="697"/>
        <v/>
      </c>
      <c r="JG2198" t="str">
        <f t="shared" ca="1" si="698"/>
        <v/>
      </c>
      <c r="JH2198" t="str">
        <f t="shared" ca="1" si="699"/>
        <v/>
      </c>
      <c r="JI2198" t="str">
        <f t="shared" ca="1" si="700"/>
        <v/>
      </c>
    </row>
    <row r="2199" spans="264:269" x14ac:dyDescent="0.2">
      <c r="JD2199">
        <f t="shared" si="695"/>
        <v>0</v>
      </c>
      <c r="JE2199">
        <f t="shared" si="696"/>
        <v>0</v>
      </c>
      <c r="JF2199" t="str">
        <f t="shared" ca="1" si="697"/>
        <v/>
      </c>
      <c r="JG2199" t="str">
        <f t="shared" ca="1" si="698"/>
        <v/>
      </c>
      <c r="JH2199" t="str">
        <f t="shared" ca="1" si="699"/>
        <v/>
      </c>
      <c r="JI2199" t="str">
        <f t="shared" ca="1" si="700"/>
        <v/>
      </c>
    </row>
    <row r="2200" spans="264:269" x14ac:dyDescent="0.2">
      <c r="JD2200">
        <f t="shared" si="695"/>
        <v>0</v>
      </c>
      <c r="JE2200">
        <f t="shared" si="696"/>
        <v>0</v>
      </c>
      <c r="JF2200" t="str">
        <f t="shared" ca="1" si="697"/>
        <v/>
      </c>
      <c r="JG2200" t="str">
        <f t="shared" ca="1" si="698"/>
        <v/>
      </c>
      <c r="JH2200" t="str">
        <f t="shared" ca="1" si="699"/>
        <v/>
      </c>
      <c r="JI2200" t="str">
        <f t="shared" ca="1" si="700"/>
        <v/>
      </c>
    </row>
    <row r="2201" spans="264:269" x14ac:dyDescent="0.2">
      <c r="JD2201">
        <f t="shared" si="695"/>
        <v>0</v>
      </c>
      <c r="JE2201">
        <f t="shared" si="696"/>
        <v>0</v>
      </c>
      <c r="JF2201" t="str">
        <f t="shared" ca="1" si="697"/>
        <v/>
      </c>
      <c r="JG2201" t="str">
        <f t="shared" ca="1" si="698"/>
        <v/>
      </c>
      <c r="JH2201" t="str">
        <f t="shared" ca="1" si="699"/>
        <v/>
      </c>
      <c r="JI2201" t="str">
        <f t="shared" ca="1" si="700"/>
        <v/>
      </c>
    </row>
    <row r="2202" spans="264:269" x14ac:dyDescent="0.2">
      <c r="JD2202">
        <f t="shared" si="695"/>
        <v>0</v>
      </c>
      <c r="JE2202">
        <f t="shared" si="696"/>
        <v>0</v>
      </c>
      <c r="JF2202" t="str">
        <f t="shared" ca="1" si="697"/>
        <v/>
      </c>
      <c r="JG2202" t="str">
        <f t="shared" ca="1" si="698"/>
        <v/>
      </c>
      <c r="JH2202" t="str">
        <f t="shared" ca="1" si="699"/>
        <v/>
      </c>
      <c r="JI2202" t="str">
        <f t="shared" ca="1" si="700"/>
        <v/>
      </c>
    </row>
    <row r="2203" spans="264:269" x14ac:dyDescent="0.2">
      <c r="JD2203">
        <f t="shared" si="695"/>
        <v>0</v>
      </c>
      <c r="JE2203">
        <f t="shared" si="696"/>
        <v>0</v>
      </c>
      <c r="JF2203" t="str">
        <f t="shared" ca="1" si="697"/>
        <v/>
      </c>
      <c r="JG2203" t="str">
        <f t="shared" ca="1" si="698"/>
        <v/>
      </c>
      <c r="JH2203" t="str">
        <f t="shared" ca="1" si="699"/>
        <v/>
      </c>
      <c r="JI2203" t="str">
        <f t="shared" ca="1" si="700"/>
        <v/>
      </c>
    </row>
    <row r="2204" spans="264:269" x14ac:dyDescent="0.2">
      <c r="JD2204">
        <f t="shared" ref="JD2204:JD2267" si="701">IF(JD2203&lt;&gt;0,JD2203-1,0)</f>
        <v>0</v>
      </c>
      <c r="JE2204">
        <f t="shared" ref="JE2204:JE2267" si="702">IF(JD2204&lt;&gt;0,JE2203+1,0)</f>
        <v>0</v>
      </c>
      <c r="JF2204" t="str">
        <f t="shared" ref="JF2204:JF2267" ca="1" si="703">IF(ScenarioType&lt;&gt;"ALL",IF(ISERROR(IF(INDIRECT("SCENARIOMETA!B"&amp;JE2204)=ScenarioType,INDIRECT("SCENARIOMETA!A"&amp;JE2204)," ")),"",IF(INDIRECT("SCENARIOMETA!B"&amp;JE2204)=ScenarioType,INDIRECT("SCENARIOMETA!A"&amp;JE2204)," ")),IF(JD2204&lt;&gt;0,INDIRECT("SCENARIOMETA!A"&amp;JE2204),""))</f>
        <v/>
      </c>
      <c r="JG2204" t="str">
        <f t="shared" ref="JG2204:JG2267" ca="1" si="704">IF(ScenarioType&lt;&gt;"ALL",IF(ISERROR(IF(INDIRECT("SCENARIOMETA!B"&amp;JE2204)=ScenarioType,INDIRECT("SCENARIOMETA!B"&amp;JE2204)," ")),"",IF(INDIRECT("SCENARIOMETA!B"&amp;JE2204)=ScenarioType,INDIRECT("SCENARIOMETA!B"&amp;JE2204)," ")),IF(JD2204&lt;&gt;0,INDIRECT("SCENARIOMETA!B"&amp;JE2204),""))</f>
        <v/>
      </c>
      <c r="JH2204" t="str">
        <f t="shared" ref="JH2204:JH2267" ca="1" si="705">IF(ScenarioType&lt;&gt;"ALL",IF(ISERROR(IF(INDIRECT("SCENARIOMETA!B"&amp;JE2204)=ScenarioType,INDIRECT("SCENARIOMETA!H"&amp;JE2204)," ")),"",IF(INDIRECT("SCENARIOMETA!B"&amp;JE2204)=ScenarioType,INDIRECT("SCENARIOMETA!H"&amp;JE2204)," ")+14),IF(JD2204&lt;&gt;0,INDIRECT("SCENARIOMETA!H"&amp;JE2204)+14,""))</f>
        <v/>
      </c>
      <c r="JI2204" t="str">
        <f t="shared" ref="JI2204:JI2267" ca="1" si="706">IF(ScenarioType&lt;&gt;"ALL",IF(ISERROR(IF(INDIRECT("SCENARIOMETA!B"&amp;JE2204)=ScenarioType,INDIRECT("SCENARIOMETA!E"&amp;JE2204)," ")),"",IF(INDIRECT("SCENARIOMETA!B"&amp;JE2204)=ScenarioType,INDIRECT("SCENARIOMETA!E"&amp;JE2204)," ")+14),IF(JD2204&lt;&gt;0,INDIRECT("SCENARIOMETA!E"&amp;JE2204)+14,""))</f>
        <v/>
      </c>
    </row>
    <row r="2205" spans="264:269" x14ac:dyDescent="0.2">
      <c r="JD2205">
        <f t="shared" si="701"/>
        <v>0</v>
      </c>
      <c r="JE2205">
        <f t="shared" si="702"/>
        <v>0</v>
      </c>
      <c r="JF2205" t="str">
        <f t="shared" ca="1" si="703"/>
        <v/>
      </c>
      <c r="JG2205" t="str">
        <f t="shared" ca="1" si="704"/>
        <v/>
      </c>
      <c r="JH2205" t="str">
        <f t="shared" ca="1" si="705"/>
        <v/>
      </c>
      <c r="JI2205" t="str">
        <f t="shared" ca="1" si="706"/>
        <v/>
      </c>
    </row>
    <row r="2206" spans="264:269" x14ac:dyDescent="0.2">
      <c r="JD2206">
        <f t="shared" si="701"/>
        <v>0</v>
      </c>
      <c r="JE2206">
        <f t="shared" si="702"/>
        <v>0</v>
      </c>
      <c r="JF2206" t="str">
        <f t="shared" ca="1" si="703"/>
        <v/>
      </c>
      <c r="JG2206" t="str">
        <f t="shared" ca="1" si="704"/>
        <v/>
      </c>
      <c r="JH2206" t="str">
        <f t="shared" ca="1" si="705"/>
        <v/>
      </c>
      <c r="JI2206" t="str">
        <f t="shared" ca="1" si="706"/>
        <v/>
      </c>
    </row>
    <row r="2207" spans="264:269" x14ac:dyDescent="0.2">
      <c r="JD2207">
        <f t="shared" si="701"/>
        <v>0</v>
      </c>
      <c r="JE2207">
        <f t="shared" si="702"/>
        <v>0</v>
      </c>
      <c r="JF2207" t="str">
        <f t="shared" ca="1" si="703"/>
        <v/>
      </c>
      <c r="JG2207" t="str">
        <f t="shared" ca="1" si="704"/>
        <v/>
      </c>
      <c r="JH2207" t="str">
        <f t="shared" ca="1" si="705"/>
        <v/>
      </c>
      <c r="JI2207" t="str">
        <f t="shared" ca="1" si="706"/>
        <v/>
      </c>
    </row>
    <row r="2208" spans="264:269" x14ac:dyDescent="0.2">
      <c r="JD2208">
        <f t="shared" si="701"/>
        <v>0</v>
      </c>
      <c r="JE2208">
        <f t="shared" si="702"/>
        <v>0</v>
      </c>
      <c r="JF2208" t="str">
        <f t="shared" ca="1" si="703"/>
        <v/>
      </c>
      <c r="JG2208" t="str">
        <f t="shared" ca="1" si="704"/>
        <v/>
      </c>
      <c r="JH2208" t="str">
        <f t="shared" ca="1" si="705"/>
        <v/>
      </c>
      <c r="JI2208" t="str">
        <f t="shared" ca="1" si="706"/>
        <v/>
      </c>
    </row>
    <row r="2209" spans="264:269" x14ac:dyDescent="0.2">
      <c r="JD2209">
        <f t="shared" si="701"/>
        <v>0</v>
      </c>
      <c r="JE2209">
        <f t="shared" si="702"/>
        <v>0</v>
      </c>
      <c r="JF2209" t="str">
        <f t="shared" ca="1" si="703"/>
        <v/>
      </c>
      <c r="JG2209" t="str">
        <f t="shared" ca="1" si="704"/>
        <v/>
      </c>
      <c r="JH2209" t="str">
        <f t="shared" ca="1" si="705"/>
        <v/>
      </c>
      <c r="JI2209" t="str">
        <f t="shared" ca="1" si="706"/>
        <v/>
      </c>
    </row>
    <row r="2210" spans="264:269" x14ac:dyDescent="0.2">
      <c r="JD2210">
        <f t="shared" si="701"/>
        <v>0</v>
      </c>
      <c r="JE2210">
        <f t="shared" si="702"/>
        <v>0</v>
      </c>
      <c r="JF2210" t="str">
        <f t="shared" ca="1" si="703"/>
        <v/>
      </c>
      <c r="JG2210" t="str">
        <f t="shared" ca="1" si="704"/>
        <v/>
      </c>
      <c r="JH2210" t="str">
        <f t="shared" ca="1" si="705"/>
        <v/>
      </c>
      <c r="JI2210" t="str">
        <f t="shared" ca="1" si="706"/>
        <v/>
      </c>
    </row>
    <row r="2211" spans="264:269" x14ac:dyDescent="0.2">
      <c r="JD2211">
        <f t="shared" si="701"/>
        <v>0</v>
      </c>
      <c r="JE2211">
        <f t="shared" si="702"/>
        <v>0</v>
      </c>
      <c r="JF2211" t="str">
        <f t="shared" ca="1" si="703"/>
        <v/>
      </c>
      <c r="JG2211" t="str">
        <f t="shared" ca="1" si="704"/>
        <v/>
      </c>
      <c r="JH2211" t="str">
        <f t="shared" ca="1" si="705"/>
        <v/>
      </c>
      <c r="JI2211" t="str">
        <f t="shared" ca="1" si="706"/>
        <v/>
      </c>
    </row>
    <row r="2212" spans="264:269" x14ac:dyDescent="0.2">
      <c r="JD2212">
        <f t="shared" si="701"/>
        <v>0</v>
      </c>
      <c r="JE2212">
        <f t="shared" si="702"/>
        <v>0</v>
      </c>
      <c r="JF2212" t="str">
        <f t="shared" ca="1" si="703"/>
        <v/>
      </c>
      <c r="JG2212" t="str">
        <f t="shared" ca="1" si="704"/>
        <v/>
      </c>
      <c r="JH2212" t="str">
        <f t="shared" ca="1" si="705"/>
        <v/>
      </c>
      <c r="JI2212" t="str">
        <f t="shared" ca="1" si="706"/>
        <v/>
      </c>
    </row>
    <row r="2213" spans="264:269" x14ac:dyDescent="0.2">
      <c r="JD2213">
        <f t="shared" si="701"/>
        <v>0</v>
      </c>
      <c r="JE2213">
        <f t="shared" si="702"/>
        <v>0</v>
      </c>
      <c r="JF2213" t="str">
        <f t="shared" ca="1" si="703"/>
        <v/>
      </c>
      <c r="JG2213" t="str">
        <f t="shared" ca="1" si="704"/>
        <v/>
      </c>
      <c r="JH2213" t="str">
        <f t="shared" ca="1" si="705"/>
        <v/>
      </c>
      <c r="JI2213" t="str">
        <f t="shared" ca="1" si="706"/>
        <v/>
      </c>
    </row>
    <row r="2214" spans="264:269" x14ac:dyDescent="0.2">
      <c r="JD2214">
        <f t="shared" si="701"/>
        <v>0</v>
      </c>
      <c r="JE2214">
        <f t="shared" si="702"/>
        <v>0</v>
      </c>
      <c r="JF2214" t="str">
        <f t="shared" ca="1" si="703"/>
        <v/>
      </c>
      <c r="JG2214" t="str">
        <f t="shared" ca="1" si="704"/>
        <v/>
      </c>
      <c r="JH2214" t="str">
        <f t="shared" ca="1" si="705"/>
        <v/>
      </c>
      <c r="JI2214" t="str">
        <f t="shared" ca="1" si="706"/>
        <v/>
      </c>
    </row>
    <row r="2215" spans="264:269" x14ac:dyDescent="0.2">
      <c r="JD2215">
        <f t="shared" si="701"/>
        <v>0</v>
      </c>
      <c r="JE2215">
        <f t="shared" si="702"/>
        <v>0</v>
      </c>
      <c r="JF2215" t="str">
        <f t="shared" ca="1" si="703"/>
        <v/>
      </c>
      <c r="JG2215" t="str">
        <f t="shared" ca="1" si="704"/>
        <v/>
      </c>
      <c r="JH2215" t="str">
        <f t="shared" ca="1" si="705"/>
        <v/>
      </c>
      <c r="JI2215" t="str">
        <f t="shared" ca="1" si="706"/>
        <v/>
      </c>
    </row>
    <row r="2216" spans="264:269" x14ac:dyDescent="0.2">
      <c r="JD2216">
        <f t="shared" si="701"/>
        <v>0</v>
      </c>
      <c r="JE2216">
        <f t="shared" si="702"/>
        <v>0</v>
      </c>
      <c r="JF2216" t="str">
        <f t="shared" ca="1" si="703"/>
        <v/>
      </c>
      <c r="JG2216" t="str">
        <f t="shared" ca="1" si="704"/>
        <v/>
      </c>
      <c r="JH2216" t="str">
        <f t="shared" ca="1" si="705"/>
        <v/>
      </c>
      <c r="JI2216" t="str">
        <f t="shared" ca="1" si="706"/>
        <v/>
      </c>
    </row>
    <row r="2217" spans="264:269" x14ac:dyDescent="0.2">
      <c r="JD2217">
        <f t="shared" si="701"/>
        <v>0</v>
      </c>
      <c r="JE2217">
        <f t="shared" si="702"/>
        <v>0</v>
      </c>
      <c r="JF2217" t="str">
        <f t="shared" ca="1" si="703"/>
        <v/>
      </c>
      <c r="JG2217" t="str">
        <f t="shared" ca="1" si="704"/>
        <v/>
      </c>
      <c r="JH2217" t="str">
        <f t="shared" ca="1" si="705"/>
        <v/>
      </c>
      <c r="JI2217" t="str">
        <f t="shared" ca="1" si="706"/>
        <v/>
      </c>
    </row>
    <row r="2218" spans="264:269" x14ac:dyDescent="0.2">
      <c r="JD2218">
        <f t="shared" si="701"/>
        <v>0</v>
      </c>
      <c r="JE2218">
        <f t="shared" si="702"/>
        <v>0</v>
      </c>
      <c r="JF2218" t="str">
        <f t="shared" ca="1" si="703"/>
        <v/>
      </c>
      <c r="JG2218" t="str">
        <f t="shared" ca="1" si="704"/>
        <v/>
      </c>
      <c r="JH2218" t="str">
        <f t="shared" ca="1" si="705"/>
        <v/>
      </c>
      <c r="JI2218" t="str">
        <f t="shared" ca="1" si="706"/>
        <v/>
      </c>
    </row>
    <row r="2219" spans="264:269" x14ac:dyDescent="0.2">
      <c r="JD2219">
        <f t="shared" si="701"/>
        <v>0</v>
      </c>
      <c r="JE2219">
        <f t="shared" si="702"/>
        <v>0</v>
      </c>
      <c r="JF2219" t="str">
        <f t="shared" ca="1" si="703"/>
        <v/>
      </c>
      <c r="JG2219" t="str">
        <f t="shared" ca="1" si="704"/>
        <v/>
      </c>
      <c r="JH2219" t="str">
        <f t="shared" ca="1" si="705"/>
        <v/>
      </c>
      <c r="JI2219" t="str">
        <f t="shared" ca="1" si="706"/>
        <v/>
      </c>
    </row>
    <row r="2220" spans="264:269" x14ac:dyDescent="0.2">
      <c r="JD2220">
        <f t="shared" si="701"/>
        <v>0</v>
      </c>
      <c r="JE2220">
        <f t="shared" si="702"/>
        <v>0</v>
      </c>
      <c r="JF2220" t="str">
        <f t="shared" ca="1" si="703"/>
        <v/>
      </c>
      <c r="JG2220" t="str">
        <f t="shared" ca="1" si="704"/>
        <v/>
      </c>
      <c r="JH2220" t="str">
        <f t="shared" ca="1" si="705"/>
        <v/>
      </c>
      <c r="JI2220" t="str">
        <f t="shared" ca="1" si="706"/>
        <v/>
      </c>
    </row>
    <row r="2221" spans="264:269" x14ac:dyDescent="0.2">
      <c r="JD2221">
        <f t="shared" si="701"/>
        <v>0</v>
      </c>
      <c r="JE2221">
        <f t="shared" si="702"/>
        <v>0</v>
      </c>
      <c r="JF2221" t="str">
        <f t="shared" ca="1" si="703"/>
        <v/>
      </c>
      <c r="JG2221" t="str">
        <f t="shared" ca="1" si="704"/>
        <v/>
      </c>
      <c r="JH2221" t="str">
        <f t="shared" ca="1" si="705"/>
        <v/>
      </c>
      <c r="JI2221" t="str">
        <f t="shared" ca="1" si="706"/>
        <v/>
      </c>
    </row>
    <row r="2222" spans="264:269" x14ac:dyDescent="0.2">
      <c r="JD2222">
        <f t="shared" si="701"/>
        <v>0</v>
      </c>
      <c r="JE2222">
        <f t="shared" si="702"/>
        <v>0</v>
      </c>
      <c r="JF2222" t="str">
        <f t="shared" ca="1" si="703"/>
        <v/>
      </c>
      <c r="JG2222" t="str">
        <f t="shared" ca="1" si="704"/>
        <v/>
      </c>
      <c r="JH2222" t="str">
        <f t="shared" ca="1" si="705"/>
        <v/>
      </c>
      <c r="JI2222" t="str">
        <f t="shared" ca="1" si="706"/>
        <v/>
      </c>
    </row>
    <row r="2223" spans="264:269" x14ac:dyDescent="0.2">
      <c r="JD2223">
        <f t="shared" si="701"/>
        <v>0</v>
      </c>
      <c r="JE2223">
        <f t="shared" si="702"/>
        <v>0</v>
      </c>
      <c r="JF2223" t="str">
        <f t="shared" ca="1" si="703"/>
        <v/>
      </c>
      <c r="JG2223" t="str">
        <f t="shared" ca="1" si="704"/>
        <v/>
      </c>
      <c r="JH2223" t="str">
        <f t="shared" ca="1" si="705"/>
        <v/>
      </c>
      <c r="JI2223" t="str">
        <f t="shared" ca="1" si="706"/>
        <v/>
      </c>
    </row>
    <row r="2224" spans="264:269" x14ac:dyDescent="0.2">
      <c r="JD2224">
        <f t="shared" si="701"/>
        <v>0</v>
      </c>
      <c r="JE2224">
        <f t="shared" si="702"/>
        <v>0</v>
      </c>
      <c r="JF2224" t="str">
        <f t="shared" ca="1" si="703"/>
        <v/>
      </c>
      <c r="JG2224" t="str">
        <f t="shared" ca="1" si="704"/>
        <v/>
      </c>
      <c r="JH2224" t="str">
        <f t="shared" ca="1" si="705"/>
        <v/>
      </c>
      <c r="JI2224" t="str">
        <f t="shared" ca="1" si="706"/>
        <v/>
      </c>
    </row>
    <row r="2225" spans="264:269" x14ac:dyDescent="0.2">
      <c r="JD2225">
        <f t="shared" si="701"/>
        <v>0</v>
      </c>
      <c r="JE2225">
        <f t="shared" si="702"/>
        <v>0</v>
      </c>
      <c r="JF2225" t="str">
        <f t="shared" ca="1" si="703"/>
        <v/>
      </c>
      <c r="JG2225" t="str">
        <f t="shared" ca="1" si="704"/>
        <v/>
      </c>
      <c r="JH2225" t="str">
        <f t="shared" ca="1" si="705"/>
        <v/>
      </c>
      <c r="JI2225" t="str">
        <f t="shared" ca="1" si="706"/>
        <v/>
      </c>
    </row>
    <row r="2226" spans="264:269" x14ac:dyDescent="0.2">
      <c r="JD2226">
        <f t="shared" si="701"/>
        <v>0</v>
      </c>
      <c r="JE2226">
        <f t="shared" si="702"/>
        <v>0</v>
      </c>
      <c r="JF2226" t="str">
        <f t="shared" ca="1" si="703"/>
        <v/>
      </c>
      <c r="JG2226" t="str">
        <f t="shared" ca="1" si="704"/>
        <v/>
      </c>
      <c r="JH2226" t="str">
        <f t="shared" ca="1" si="705"/>
        <v/>
      </c>
      <c r="JI2226" t="str">
        <f t="shared" ca="1" si="706"/>
        <v/>
      </c>
    </row>
    <row r="2227" spans="264:269" x14ac:dyDescent="0.2">
      <c r="JD2227">
        <f t="shared" si="701"/>
        <v>0</v>
      </c>
      <c r="JE2227">
        <f t="shared" si="702"/>
        <v>0</v>
      </c>
      <c r="JF2227" t="str">
        <f t="shared" ca="1" si="703"/>
        <v/>
      </c>
      <c r="JG2227" t="str">
        <f t="shared" ca="1" si="704"/>
        <v/>
      </c>
      <c r="JH2227" t="str">
        <f t="shared" ca="1" si="705"/>
        <v/>
      </c>
      <c r="JI2227" t="str">
        <f t="shared" ca="1" si="706"/>
        <v/>
      </c>
    </row>
    <row r="2228" spans="264:269" x14ac:dyDescent="0.2">
      <c r="JD2228">
        <f t="shared" si="701"/>
        <v>0</v>
      </c>
      <c r="JE2228">
        <f t="shared" si="702"/>
        <v>0</v>
      </c>
      <c r="JF2228" t="str">
        <f t="shared" ca="1" si="703"/>
        <v/>
      </c>
      <c r="JG2228" t="str">
        <f t="shared" ca="1" si="704"/>
        <v/>
      </c>
      <c r="JH2228" t="str">
        <f t="shared" ca="1" si="705"/>
        <v/>
      </c>
      <c r="JI2228" t="str">
        <f t="shared" ca="1" si="706"/>
        <v/>
      </c>
    </row>
    <row r="2229" spans="264:269" x14ac:dyDescent="0.2">
      <c r="JD2229">
        <f t="shared" si="701"/>
        <v>0</v>
      </c>
      <c r="JE2229">
        <f t="shared" si="702"/>
        <v>0</v>
      </c>
      <c r="JF2229" t="str">
        <f t="shared" ca="1" si="703"/>
        <v/>
      </c>
      <c r="JG2229" t="str">
        <f t="shared" ca="1" si="704"/>
        <v/>
      </c>
      <c r="JH2229" t="str">
        <f t="shared" ca="1" si="705"/>
        <v/>
      </c>
      <c r="JI2229" t="str">
        <f t="shared" ca="1" si="706"/>
        <v/>
      </c>
    </row>
    <row r="2230" spans="264:269" x14ac:dyDescent="0.2">
      <c r="JD2230">
        <f t="shared" si="701"/>
        <v>0</v>
      </c>
      <c r="JE2230">
        <f t="shared" si="702"/>
        <v>0</v>
      </c>
      <c r="JF2230" t="str">
        <f t="shared" ca="1" si="703"/>
        <v/>
      </c>
      <c r="JG2230" t="str">
        <f t="shared" ca="1" si="704"/>
        <v/>
      </c>
      <c r="JH2230" t="str">
        <f t="shared" ca="1" si="705"/>
        <v/>
      </c>
      <c r="JI2230" t="str">
        <f t="shared" ca="1" si="706"/>
        <v/>
      </c>
    </row>
    <row r="2231" spans="264:269" x14ac:dyDescent="0.2">
      <c r="JD2231">
        <f t="shared" si="701"/>
        <v>0</v>
      </c>
      <c r="JE2231">
        <f t="shared" si="702"/>
        <v>0</v>
      </c>
      <c r="JF2231" t="str">
        <f t="shared" ca="1" si="703"/>
        <v/>
      </c>
      <c r="JG2231" t="str">
        <f t="shared" ca="1" si="704"/>
        <v/>
      </c>
      <c r="JH2231" t="str">
        <f t="shared" ca="1" si="705"/>
        <v/>
      </c>
      <c r="JI2231" t="str">
        <f t="shared" ca="1" si="706"/>
        <v/>
      </c>
    </row>
    <row r="2232" spans="264:269" x14ac:dyDescent="0.2">
      <c r="JD2232">
        <f t="shared" si="701"/>
        <v>0</v>
      </c>
      <c r="JE2232">
        <f t="shared" si="702"/>
        <v>0</v>
      </c>
      <c r="JF2232" t="str">
        <f t="shared" ca="1" si="703"/>
        <v/>
      </c>
      <c r="JG2232" t="str">
        <f t="shared" ca="1" si="704"/>
        <v/>
      </c>
      <c r="JH2232" t="str">
        <f t="shared" ca="1" si="705"/>
        <v/>
      </c>
      <c r="JI2232" t="str">
        <f t="shared" ca="1" si="706"/>
        <v/>
      </c>
    </row>
    <row r="2233" spans="264:269" x14ac:dyDescent="0.2">
      <c r="JD2233">
        <f t="shared" si="701"/>
        <v>0</v>
      </c>
      <c r="JE2233">
        <f t="shared" si="702"/>
        <v>0</v>
      </c>
      <c r="JF2233" t="str">
        <f t="shared" ca="1" si="703"/>
        <v/>
      </c>
      <c r="JG2233" t="str">
        <f t="shared" ca="1" si="704"/>
        <v/>
      </c>
      <c r="JH2233" t="str">
        <f t="shared" ca="1" si="705"/>
        <v/>
      </c>
      <c r="JI2233" t="str">
        <f t="shared" ca="1" si="706"/>
        <v/>
      </c>
    </row>
    <row r="2234" spans="264:269" x14ac:dyDescent="0.2">
      <c r="JD2234">
        <f t="shared" si="701"/>
        <v>0</v>
      </c>
      <c r="JE2234">
        <f t="shared" si="702"/>
        <v>0</v>
      </c>
      <c r="JF2234" t="str">
        <f t="shared" ca="1" si="703"/>
        <v/>
      </c>
      <c r="JG2234" t="str">
        <f t="shared" ca="1" si="704"/>
        <v/>
      </c>
      <c r="JH2234" t="str">
        <f t="shared" ca="1" si="705"/>
        <v/>
      </c>
      <c r="JI2234" t="str">
        <f t="shared" ca="1" si="706"/>
        <v/>
      </c>
    </row>
    <row r="2235" spans="264:269" x14ac:dyDescent="0.2">
      <c r="JD2235">
        <f t="shared" si="701"/>
        <v>0</v>
      </c>
      <c r="JE2235">
        <f t="shared" si="702"/>
        <v>0</v>
      </c>
      <c r="JF2235" t="str">
        <f t="shared" ca="1" si="703"/>
        <v/>
      </c>
      <c r="JG2235" t="str">
        <f t="shared" ca="1" si="704"/>
        <v/>
      </c>
      <c r="JH2235" t="str">
        <f t="shared" ca="1" si="705"/>
        <v/>
      </c>
      <c r="JI2235" t="str">
        <f t="shared" ca="1" si="706"/>
        <v/>
      </c>
    </row>
    <row r="2236" spans="264:269" x14ac:dyDescent="0.2">
      <c r="JD2236">
        <f t="shared" si="701"/>
        <v>0</v>
      </c>
      <c r="JE2236">
        <f t="shared" si="702"/>
        <v>0</v>
      </c>
      <c r="JF2236" t="str">
        <f t="shared" ca="1" si="703"/>
        <v/>
      </c>
      <c r="JG2236" t="str">
        <f t="shared" ca="1" si="704"/>
        <v/>
      </c>
      <c r="JH2236" t="str">
        <f t="shared" ca="1" si="705"/>
        <v/>
      </c>
      <c r="JI2236" t="str">
        <f t="shared" ca="1" si="706"/>
        <v/>
      </c>
    </row>
    <row r="2237" spans="264:269" x14ac:dyDescent="0.2">
      <c r="JD2237">
        <f t="shared" si="701"/>
        <v>0</v>
      </c>
      <c r="JE2237">
        <f t="shared" si="702"/>
        <v>0</v>
      </c>
      <c r="JF2237" t="str">
        <f t="shared" ca="1" si="703"/>
        <v/>
      </c>
      <c r="JG2237" t="str">
        <f t="shared" ca="1" si="704"/>
        <v/>
      </c>
      <c r="JH2237" t="str">
        <f t="shared" ca="1" si="705"/>
        <v/>
      </c>
      <c r="JI2237" t="str">
        <f t="shared" ca="1" si="706"/>
        <v/>
      </c>
    </row>
    <row r="2238" spans="264:269" x14ac:dyDescent="0.2">
      <c r="JD2238">
        <f t="shared" si="701"/>
        <v>0</v>
      </c>
      <c r="JE2238">
        <f t="shared" si="702"/>
        <v>0</v>
      </c>
      <c r="JF2238" t="str">
        <f t="shared" ca="1" si="703"/>
        <v/>
      </c>
      <c r="JG2238" t="str">
        <f t="shared" ca="1" si="704"/>
        <v/>
      </c>
      <c r="JH2238" t="str">
        <f t="shared" ca="1" si="705"/>
        <v/>
      </c>
      <c r="JI2238" t="str">
        <f t="shared" ca="1" si="706"/>
        <v/>
      </c>
    </row>
    <row r="2239" spans="264:269" x14ac:dyDescent="0.2">
      <c r="JD2239">
        <f t="shared" si="701"/>
        <v>0</v>
      </c>
      <c r="JE2239">
        <f t="shared" si="702"/>
        <v>0</v>
      </c>
      <c r="JF2239" t="str">
        <f t="shared" ca="1" si="703"/>
        <v/>
      </c>
      <c r="JG2239" t="str">
        <f t="shared" ca="1" si="704"/>
        <v/>
      </c>
      <c r="JH2239" t="str">
        <f t="shared" ca="1" si="705"/>
        <v/>
      </c>
      <c r="JI2239" t="str">
        <f t="shared" ca="1" si="706"/>
        <v/>
      </c>
    </row>
    <row r="2240" spans="264:269" x14ac:dyDescent="0.2">
      <c r="JD2240">
        <f t="shared" si="701"/>
        <v>0</v>
      </c>
      <c r="JE2240">
        <f t="shared" si="702"/>
        <v>0</v>
      </c>
      <c r="JF2240" t="str">
        <f t="shared" ca="1" si="703"/>
        <v/>
      </c>
      <c r="JG2240" t="str">
        <f t="shared" ca="1" si="704"/>
        <v/>
      </c>
      <c r="JH2240" t="str">
        <f t="shared" ca="1" si="705"/>
        <v/>
      </c>
      <c r="JI2240" t="str">
        <f t="shared" ca="1" si="706"/>
        <v/>
      </c>
    </row>
    <row r="2241" spans="264:269" x14ac:dyDescent="0.2">
      <c r="JD2241">
        <f t="shared" si="701"/>
        <v>0</v>
      </c>
      <c r="JE2241">
        <f t="shared" si="702"/>
        <v>0</v>
      </c>
      <c r="JF2241" t="str">
        <f t="shared" ca="1" si="703"/>
        <v/>
      </c>
      <c r="JG2241" t="str">
        <f t="shared" ca="1" si="704"/>
        <v/>
      </c>
      <c r="JH2241" t="str">
        <f t="shared" ca="1" si="705"/>
        <v/>
      </c>
      <c r="JI2241" t="str">
        <f t="shared" ca="1" si="706"/>
        <v/>
      </c>
    </row>
    <row r="2242" spans="264:269" x14ac:dyDescent="0.2">
      <c r="JD2242">
        <f t="shared" si="701"/>
        <v>0</v>
      </c>
      <c r="JE2242">
        <f t="shared" si="702"/>
        <v>0</v>
      </c>
      <c r="JF2242" t="str">
        <f t="shared" ca="1" si="703"/>
        <v/>
      </c>
      <c r="JG2242" t="str">
        <f t="shared" ca="1" si="704"/>
        <v/>
      </c>
      <c r="JH2242" t="str">
        <f t="shared" ca="1" si="705"/>
        <v/>
      </c>
      <c r="JI2242" t="str">
        <f t="shared" ca="1" si="706"/>
        <v/>
      </c>
    </row>
    <row r="2243" spans="264:269" x14ac:dyDescent="0.2">
      <c r="JD2243">
        <f t="shared" si="701"/>
        <v>0</v>
      </c>
      <c r="JE2243">
        <f t="shared" si="702"/>
        <v>0</v>
      </c>
      <c r="JF2243" t="str">
        <f t="shared" ca="1" si="703"/>
        <v/>
      </c>
      <c r="JG2243" t="str">
        <f t="shared" ca="1" si="704"/>
        <v/>
      </c>
      <c r="JH2243" t="str">
        <f t="shared" ca="1" si="705"/>
        <v/>
      </c>
      <c r="JI2243" t="str">
        <f t="shared" ca="1" si="706"/>
        <v/>
      </c>
    </row>
    <row r="2244" spans="264:269" x14ac:dyDescent="0.2">
      <c r="JD2244">
        <f t="shared" si="701"/>
        <v>0</v>
      </c>
      <c r="JE2244">
        <f t="shared" si="702"/>
        <v>0</v>
      </c>
      <c r="JF2244" t="str">
        <f t="shared" ca="1" si="703"/>
        <v/>
      </c>
      <c r="JG2244" t="str">
        <f t="shared" ca="1" si="704"/>
        <v/>
      </c>
      <c r="JH2244" t="str">
        <f t="shared" ca="1" si="705"/>
        <v/>
      </c>
      <c r="JI2244" t="str">
        <f t="shared" ca="1" si="706"/>
        <v/>
      </c>
    </row>
    <row r="2245" spans="264:269" x14ac:dyDescent="0.2">
      <c r="JD2245">
        <f t="shared" si="701"/>
        <v>0</v>
      </c>
      <c r="JE2245">
        <f t="shared" si="702"/>
        <v>0</v>
      </c>
      <c r="JF2245" t="str">
        <f t="shared" ca="1" si="703"/>
        <v/>
      </c>
      <c r="JG2245" t="str">
        <f t="shared" ca="1" si="704"/>
        <v/>
      </c>
      <c r="JH2245" t="str">
        <f t="shared" ca="1" si="705"/>
        <v/>
      </c>
      <c r="JI2245" t="str">
        <f t="shared" ca="1" si="706"/>
        <v/>
      </c>
    </row>
    <row r="2246" spans="264:269" x14ac:dyDescent="0.2">
      <c r="JD2246">
        <f t="shared" si="701"/>
        <v>0</v>
      </c>
      <c r="JE2246">
        <f t="shared" si="702"/>
        <v>0</v>
      </c>
      <c r="JF2246" t="str">
        <f t="shared" ca="1" si="703"/>
        <v/>
      </c>
      <c r="JG2246" t="str">
        <f t="shared" ca="1" si="704"/>
        <v/>
      </c>
      <c r="JH2246" t="str">
        <f t="shared" ca="1" si="705"/>
        <v/>
      </c>
      <c r="JI2246" t="str">
        <f t="shared" ca="1" si="706"/>
        <v/>
      </c>
    </row>
    <row r="2247" spans="264:269" x14ac:dyDescent="0.2">
      <c r="JD2247">
        <f t="shared" si="701"/>
        <v>0</v>
      </c>
      <c r="JE2247">
        <f t="shared" si="702"/>
        <v>0</v>
      </c>
      <c r="JF2247" t="str">
        <f t="shared" ca="1" si="703"/>
        <v/>
      </c>
      <c r="JG2247" t="str">
        <f t="shared" ca="1" si="704"/>
        <v/>
      </c>
      <c r="JH2247" t="str">
        <f t="shared" ca="1" si="705"/>
        <v/>
      </c>
      <c r="JI2247" t="str">
        <f t="shared" ca="1" si="706"/>
        <v/>
      </c>
    </row>
    <row r="2248" spans="264:269" x14ac:dyDescent="0.2">
      <c r="JD2248">
        <f t="shared" si="701"/>
        <v>0</v>
      </c>
      <c r="JE2248">
        <f t="shared" si="702"/>
        <v>0</v>
      </c>
      <c r="JF2248" t="str">
        <f t="shared" ca="1" si="703"/>
        <v/>
      </c>
      <c r="JG2248" t="str">
        <f t="shared" ca="1" si="704"/>
        <v/>
      </c>
      <c r="JH2248" t="str">
        <f t="shared" ca="1" si="705"/>
        <v/>
      </c>
      <c r="JI2248" t="str">
        <f t="shared" ca="1" si="706"/>
        <v/>
      </c>
    </row>
    <row r="2249" spans="264:269" x14ac:dyDescent="0.2">
      <c r="JD2249">
        <f t="shared" si="701"/>
        <v>0</v>
      </c>
      <c r="JE2249">
        <f t="shared" si="702"/>
        <v>0</v>
      </c>
      <c r="JF2249" t="str">
        <f t="shared" ca="1" si="703"/>
        <v/>
      </c>
      <c r="JG2249" t="str">
        <f t="shared" ca="1" si="704"/>
        <v/>
      </c>
      <c r="JH2249" t="str">
        <f t="shared" ca="1" si="705"/>
        <v/>
      </c>
      <c r="JI2249" t="str">
        <f t="shared" ca="1" si="706"/>
        <v/>
      </c>
    </row>
    <row r="2250" spans="264:269" x14ac:dyDescent="0.2">
      <c r="JD2250">
        <f t="shared" si="701"/>
        <v>0</v>
      </c>
      <c r="JE2250">
        <f t="shared" si="702"/>
        <v>0</v>
      </c>
      <c r="JF2250" t="str">
        <f t="shared" ca="1" si="703"/>
        <v/>
      </c>
      <c r="JG2250" t="str">
        <f t="shared" ca="1" si="704"/>
        <v/>
      </c>
      <c r="JH2250" t="str">
        <f t="shared" ca="1" si="705"/>
        <v/>
      </c>
      <c r="JI2250" t="str">
        <f t="shared" ca="1" si="706"/>
        <v/>
      </c>
    </row>
    <row r="2251" spans="264:269" x14ac:dyDescent="0.2">
      <c r="JD2251">
        <f t="shared" si="701"/>
        <v>0</v>
      </c>
      <c r="JE2251">
        <f t="shared" si="702"/>
        <v>0</v>
      </c>
      <c r="JF2251" t="str">
        <f t="shared" ca="1" si="703"/>
        <v/>
      </c>
      <c r="JG2251" t="str">
        <f t="shared" ca="1" si="704"/>
        <v/>
      </c>
      <c r="JH2251" t="str">
        <f t="shared" ca="1" si="705"/>
        <v/>
      </c>
      <c r="JI2251" t="str">
        <f t="shared" ca="1" si="706"/>
        <v/>
      </c>
    </row>
    <row r="2252" spans="264:269" x14ac:dyDescent="0.2">
      <c r="JD2252">
        <f t="shared" si="701"/>
        <v>0</v>
      </c>
      <c r="JE2252">
        <f t="shared" si="702"/>
        <v>0</v>
      </c>
      <c r="JF2252" t="str">
        <f t="shared" ca="1" si="703"/>
        <v/>
      </c>
      <c r="JG2252" t="str">
        <f t="shared" ca="1" si="704"/>
        <v/>
      </c>
      <c r="JH2252" t="str">
        <f t="shared" ca="1" si="705"/>
        <v/>
      </c>
      <c r="JI2252" t="str">
        <f t="shared" ca="1" si="706"/>
        <v/>
      </c>
    </row>
    <row r="2253" spans="264:269" x14ac:dyDescent="0.2">
      <c r="JD2253">
        <f t="shared" si="701"/>
        <v>0</v>
      </c>
      <c r="JE2253">
        <f t="shared" si="702"/>
        <v>0</v>
      </c>
      <c r="JF2253" t="str">
        <f t="shared" ca="1" si="703"/>
        <v/>
      </c>
      <c r="JG2253" t="str">
        <f t="shared" ca="1" si="704"/>
        <v/>
      </c>
      <c r="JH2253" t="str">
        <f t="shared" ca="1" si="705"/>
        <v/>
      </c>
      <c r="JI2253" t="str">
        <f t="shared" ca="1" si="706"/>
        <v/>
      </c>
    </row>
    <row r="2254" spans="264:269" x14ac:dyDescent="0.2">
      <c r="JD2254">
        <f t="shared" si="701"/>
        <v>0</v>
      </c>
      <c r="JE2254">
        <f t="shared" si="702"/>
        <v>0</v>
      </c>
      <c r="JF2254" t="str">
        <f t="shared" ca="1" si="703"/>
        <v/>
      </c>
      <c r="JG2254" t="str">
        <f t="shared" ca="1" si="704"/>
        <v/>
      </c>
      <c r="JH2254" t="str">
        <f t="shared" ca="1" si="705"/>
        <v/>
      </c>
      <c r="JI2254" t="str">
        <f t="shared" ca="1" si="706"/>
        <v/>
      </c>
    </row>
    <row r="2255" spans="264:269" x14ac:dyDescent="0.2">
      <c r="JD2255">
        <f t="shared" si="701"/>
        <v>0</v>
      </c>
      <c r="JE2255">
        <f t="shared" si="702"/>
        <v>0</v>
      </c>
      <c r="JF2255" t="str">
        <f t="shared" ca="1" si="703"/>
        <v/>
      </c>
      <c r="JG2255" t="str">
        <f t="shared" ca="1" si="704"/>
        <v/>
      </c>
      <c r="JH2255" t="str">
        <f t="shared" ca="1" si="705"/>
        <v/>
      </c>
      <c r="JI2255" t="str">
        <f t="shared" ca="1" si="706"/>
        <v/>
      </c>
    </row>
    <row r="2256" spans="264:269" x14ac:dyDescent="0.2">
      <c r="JD2256">
        <f t="shared" si="701"/>
        <v>0</v>
      </c>
      <c r="JE2256">
        <f t="shared" si="702"/>
        <v>0</v>
      </c>
      <c r="JF2256" t="str">
        <f t="shared" ca="1" si="703"/>
        <v/>
      </c>
      <c r="JG2256" t="str">
        <f t="shared" ca="1" si="704"/>
        <v/>
      </c>
      <c r="JH2256" t="str">
        <f t="shared" ca="1" si="705"/>
        <v/>
      </c>
      <c r="JI2256" t="str">
        <f t="shared" ca="1" si="706"/>
        <v/>
      </c>
    </row>
    <row r="2257" spans="264:269" x14ac:dyDescent="0.2">
      <c r="JD2257">
        <f t="shared" si="701"/>
        <v>0</v>
      </c>
      <c r="JE2257">
        <f t="shared" si="702"/>
        <v>0</v>
      </c>
      <c r="JF2257" t="str">
        <f t="shared" ca="1" si="703"/>
        <v/>
      </c>
      <c r="JG2257" t="str">
        <f t="shared" ca="1" si="704"/>
        <v/>
      </c>
      <c r="JH2257" t="str">
        <f t="shared" ca="1" si="705"/>
        <v/>
      </c>
      <c r="JI2257" t="str">
        <f t="shared" ca="1" si="706"/>
        <v/>
      </c>
    </row>
    <row r="2258" spans="264:269" x14ac:dyDescent="0.2">
      <c r="JD2258">
        <f t="shared" si="701"/>
        <v>0</v>
      </c>
      <c r="JE2258">
        <f t="shared" si="702"/>
        <v>0</v>
      </c>
      <c r="JF2258" t="str">
        <f t="shared" ca="1" si="703"/>
        <v/>
      </c>
      <c r="JG2258" t="str">
        <f t="shared" ca="1" si="704"/>
        <v/>
      </c>
      <c r="JH2258" t="str">
        <f t="shared" ca="1" si="705"/>
        <v/>
      </c>
      <c r="JI2258" t="str">
        <f t="shared" ca="1" si="706"/>
        <v/>
      </c>
    </row>
    <row r="2259" spans="264:269" x14ac:dyDescent="0.2">
      <c r="JD2259">
        <f t="shared" si="701"/>
        <v>0</v>
      </c>
      <c r="JE2259">
        <f t="shared" si="702"/>
        <v>0</v>
      </c>
      <c r="JF2259" t="str">
        <f t="shared" ca="1" si="703"/>
        <v/>
      </c>
      <c r="JG2259" t="str">
        <f t="shared" ca="1" si="704"/>
        <v/>
      </c>
      <c r="JH2259" t="str">
        <f t="shared" ca="1" si="705"/>
        <v/>
      </c>
      <c r="JI2259" t="str">
        <f t="shared" ca="1" si="706"/>
        <v/>
      </c>
    </row>
    <row r="2260" spans="264:269" x14ac:dyDescent="0.2">
      <c r="JD2260">
        <f t="shared" si="701"/>
        <v>0</v>
      </c>
      <c r="JE2260">
        <f t="shared" si="702"/>
        <v>0</v>
      </c>
      <c r="JF2260" t="str">
        <f t="shared" ca="1" si="703"/>
        <v/>
      </c>
      <c r="JG2260" t="str">
        <f t="shared" ca="1" si="704"/>
        <v/>
      </c>
      <c r="JH2260" t="str">
        <f t="shared" ca="1" si="705"/>
        <v/>
      </c>
      <c r="JI2260" t="str">
        <f t="shared" ca="1" si="706"/>
        <v/>
      </c>
    </row>
    <row r="2261" spans="264:269" x14ac:dyDescent="0.2">
      <c r="JD2261">
        <f t="shared" si="701"/>
        <v>0</v>
      </c>
      <c r="JE2261">
        <f t="shared" si="702"/>
        <v>0</v>
      </c>
      <c r="JF2261" t="str">
        <f t="shared" ca="1" si="703"/>
        <v/>
      </c>
      <c r="JG2261" t="str">
        <f t="shared" ca="1" si="704"/>
        <v/>
      </c>
      <c r="JH2261" t="str">
        <f t="shared" ca="1" si="705"/>
        <v/>
      </c>
      <c r="JI2261" t="str">
        <f t="shared" ca="1" si="706"/>
        <v/>
      </c>
    </row>
    <row r="2262" spans="264:269" x14ac:dyDescent="0.2">
      <c r="JD2262">
        <f t="shared" si="701"/>
        <v>0</v>
      </c>
      <c r="JE2262">
        <f t="shared" si="702"/>
        <v>0</v>
      </c>
      <c r="JF2262" t="str">
        <f t="shared" ca="1" si="703"/>
        <v/>
      </c>
      <c r="JG2262" t="str">
        <f t="shared" ca="1" si="704"/>
        <v/>
      </c>
      <c r="JH2262" t="str">
        <f t="shared" ca="1" si="705"/>
        <v/>
      </c>
      <c r="JI2262" t="str">
        <f t="shared" ca="1" si="706"/>
        <v/>
      </c>
    </row>
    <row r="2263" spans="264:269" x14ac:dyDescent="0.2">
      <c r="JD2263">
        <f t="shared" si="701"/>
        <v>0</v>
      </c>
      <c r="JE2263">
        <f t="shared" si="702"/>
        <v>0</v>
      </c>
      <c r="JF2263" t="str">
        <f t="shared" ca="1" si="703"/>
        <v/>
      </c>
      <c r="JG2263" t="str">
        <f t="shared" ca="1" si="704"/>
        <v/>
      </c>
      <c r="JH2263" t="str">
        <f t="shared" ca="1" si="705"/>
        <v/>
      </c>
      <c r="JI2263" t="str">
        <f t="shared" ca="1" si="706"/>
        <v/>
      </c>
    </row>
    <row r="2264" spans="264:269" x14ac:dyDescent="0.2">
      <c r="JD2264">
        <f t="shared" si="701"/>
        <v>0</v>
      </c>
      <c r="JE2264">
        <f t="shared" si="702"/>
        <v>0</v>
      </c>
      <c r="JF2264" t="str">
        <f t="shared" ca="1" si="703"/>
        <v/>
      </c>
      <c r="JG2264" t="str">
        <f t="shared" ca="1" si="704"/>
        <v/>
      </c>
      <c r="JH2264" t="str">
        <f t="shared" ca="1" si="705"/>
        <v/>
      </c>
      <c r="JI2264" t="str">
        <f t="shared" ca="1" si="706"/>
        <v/>
      </c>
    </row>
    <row r="2265" spans="264:269" x14ac:dyDescent="0.2">
      <c r="JD2265">
        <f t="shared" si="701"/>
        <v>0</v>
      </c>
      <c r="JE2265">
        <f t="shared" si="702"/>
        <v>0</v>
      </c>
      <c r="JF2265" t="str">
        <f t="shared" ca="1" si="703"/>
        <v/>
      </c>
      <c r="JG2265" t="str">
        <f t="shared" ca="1" si="704"/>
        <v/>
      </c>
      <c r="JH2265" t="str">
        <f t="shared" ca="1" si="705"/>
        <v/>
      </c>
      <c r="JI2265" t="str">
        <f t="shared" ca="1" si="706"/>
        <v/>
      </c>
    </row>
    <row r="2266" spans="264:269" x14ac:dyDescent="0.2">
      <c r="JD2266">
        <f t="shared" si="701"/>
        <v>0</v>
      </c>
      <c r="JE2266">
        <f t="shared" si="702"/>
        <v>0</v>
      </c>
      <c r="JF2266" t="str">
        <f t="shared" ca="1" si="703"/>
        <v/>
      </c>
      <c r="JG2266" t="str">
        <f t="shared" ca="1" si="704"/>
        <v/>
      </c>
      <c r="JH2266" t="str">
        <f t="shared" ca="1" si="705"/>
        <v/>
      </c>
      <c r="JI2266" t="str">
        <f t="shared" ca="1" si="706"/>
        <v/>
      </c>
    </row>
    <row r="2267" spans="264:269" x14ac:dyDescent="0.2">
      <c r="JD2267">
        <f t="shared" si="701"/>
        <v>0</v>
      </c>
      <c r="JE2267">
        <f t="shared" si="702"/>
        <v>0</v>
      </c>
      <c r="JF2267" t="str">
        <f t="shared" ca="1" si="703"/>
        <v/>
      </c>
      <c r="JG2267" t="str">
        <f t="shared" ca="1" si="704"/>
        <v/>
      </c>
      <c r="JH2267" t="str">
        <f t="shared" ca="1" si="705"/>
        <v/>
      </c>
      <c r="JI2267" t="str">
        <f t="shared" ca="1" si="706"/>
        <v/>
      </c>
    </row>
    <row r="2268" spans="264:269" x14ac:dyDescent="0.2">
      <c r="JD2268">
        <f t="shared" ref="JD2268:JD2331" si="707">IF(JD2267&lt;&gt;0,JD2267-1,0)</f>
        <v>0</v>
      </c>
      <c r="JE2268">
        <f t="shared" ref="JE2268:JE2331" si="708">IF(JD2268&lt;&gt;0,JE2267+1,0)</f>
        <v>0</v>
      </c>
      <c r="JF2268" t="str">
        <f t="shared" ref="JF2268:JF2331" ca="1" si="709">IF(ScenarioType&lt;&gt;"ALL",IF(ISERROR(IF(INDIRECT("SCENARIOMETA!B"&amp;JE2268)=ScenarioType,INDIRECT("SCENARIOMETA!A"&amp;JE2268)," ")),"",IF(INDIRECT("SCENARIOMETA!B"&amp;JE2268)=ScenarioType,INDIRECT("SCENARIOMETA!A"&amp;JE2268)," ")),IF(JD2268&lt;&gt;0,INDIRECT("SCENARIOMETA!A"&amp;JE2268),""))</f>
        <v/>
      </c>
      <c r="JG2268" t="str">
        <f t="shared" ref="JG2268:JG2331" ca="1" si="710">IF(ScenarioType&lt;&gt;"ALL",IF(ISERROR(IF(INDIRECT("SCENARIOMETA!B"&amp;JE2268)=ScenarioType,INDIRECT("SCENARIOMETA!B"&amp;JE2268)," ")),"",IF(INDIRECT("SCENARIOMETA!B"&amp;JE2268)=ScenarioType,INDIRECT("SCENARIOMETA!B"&amp;JE2268)," ")),IF(JD2268&lt;&gt;0,INDIRECT("SCENARIOMETA!B"&amp;JE2268),""))</f>
        <v/>
      </c>
      <c r="JH2268" t="str">
        <f t="shared" ref="JH2268:JH2331" ca="1" si="711">IF(ScenarioType&lt;&gt;"ALL",IF(ISERROR(IF(INDIRECT("SCENARIOMETA!B"&amp;JE2268)=ScenarioType,INDIRECT("SCENARIOMETA!H"&amp;JE2268)," ")),"",IF(INDIRECT("SCENARIOMETA!B"&amp;JE2268)=ScenarioType,INDIRECT("SCENARIOMETA!H"&amp;JE2268)," ")+14),IF(JD2268&lt;&gt;0,INDIRECT("SCENARIOMETA!H"&amp;JE2268)+14,""))</f>
        <v/>
      </c>
      <c r="JI2268" t="str">
        <f t="shared" ref="JI2268:JI2331" ca="1" si="712">IF(ScenarioType&lt;&gt;"ALL",IF(ISERROR(IF(INDIRECT("SCENARIOMETA!B"&amp;JE2268)=ScenarioType,INDIRECT("SCENARIOMETA!E"&amp;JE2268)," ")),"",IF(INDIRECT("SCENARIOMETA!B"&amp;JE2268)=ScenarioType,INDIRECT("SCENARIOMETA!E"&amp;JE2268)," ")+14),IF(JD2268&lt;&gt;0,INDIRECT("SCENARIOMETA!E"&amp;JE2268)+14,""))</f>
        <v/>
      </c>
    </row>
    <row r="2269" spans="264:269" x14ac:dyDescent="0.2">
      <c r="JD2269">
        <f t="shared" si="707"/>
        <v>0</v>
      </c>
      <c r="JE2269">
        <f t="shared" si="708"/>
        <v>0</v>
      </c>
      <c r="JF2269" t="str">
        <f t="shared" ca="1" si="709"/>
        <v/>
      </c>
      <c r="JG2269" t="str">
        <f t="shared" ca="1" si="710"/>
        <v/>
      </c>
      <c r="JH2269" t="str">
        <f t="shared" ca="1" si="711"/>
        <v/>
      </c>
      <c r="JI2269" t="str">
        <f t="shared" ca="1" si="712"/>
        <v/>
      </c>
    </row>
    <row r="2270" spans="264:269" x14ac:dyDescent="0.2">
      <c r="JD2270">
        <f t="shared" si="707"/>
        <v>0</v>
      </c>
      <c r="JE2270">
        <f t="shared" si="708"/>
        <v>0</v>
      </c>
      <c r="JF2270" t="str">
        <f t="shared" ca="1" si="709"/>
        <v/>
      </c>
      <c r="JG2270" t="str">
        <f t="shared" ca="1" si="710"/>
        <v/>
      </c>
      <c r="JH2270" t="str">
        <f t="shared" ca="1" si="711"/>
        <v/>
      </c>
      <c r="JI2270" t="str">
        <f t="shared" ca="1" si="712"/>
        <v/>
      </c>
    </row>
    <row r="2271" spans="264:269" x14ac:dyDescent="0.2">
      <c r="JD2271">
        <f t="shared" si="707"/>
        <v>0</v>
      </c>
      <c r="JE2271">
        <f t="shared" si="708"/>
        <v>0</v>
      </c>
      <c r="JF2271" t="str">
        <f t="shared" ca="1" si="709"/>
        <v/>
      </c>
      <c r="JG2271" t="str">
        <f t="shared" ca="1" si="710"/>
        <v/>
      </c>
      <c r="JH2271" t="str">
        <f t="shared" ca="1" si="711"/>
        <v/>
      </c>
      <c r="JI2271" t="str">
        <f t="shared" ca="1" si="712"/>
        <v/>
      </c>
    </row>
    <row r="2272" spans="264:269" x14ac:dyDescent="0.2">
      <c r="JD2272">
        <f t="shared" si="707"/>
        <v>0</v>
      </c>
      <c r="JE2272">
        <f t="shared" si="708"/>
        <v>0</v>
      </c>
      <c r="JF2272" t="str">
        <f t="shared" ca="1" si="709"/>
        <v/>
      </c>
      <c r="JG2272" t="str">
        <f t="shared" ca="1" si="710"/>
        <v/>
      </c>
      <c r="JH2272" t="str">
        <f t="shared" ca="1" si="711"/>
        <v/>
      </c>
      <c r="JI2272" t="str">
        <f t="shared" ca="1" si="712"/>
        <v/>
      </c>
    </row>
    <row r="2273" spans="264:269" x14ac:dyDescent="0.2">
      <c r="JD2273">
        <f t="shared" si="707"/>
        <v>0</v>
      </c>
      <c r="JE2273">
        <f t="shared" si="708"/>
        <v>0</v>
      </c>
      <c r="JF2273" t="str">
        <f t="shared" ca="1" si="709"/>
        <v/>
      </c>
      <c r="JG2273" t="str">
        <f t="shared" ca="1" si="710"/>
        <v/>
      </c>
      <c r="JH2273" t="str">
        <f t="shared" ca="1" si="711"/>
        <v/>
      </c>
      <c r="JI2273" t="str">
        <f t="shared" ca="1" si="712"/>
        <v/>
      </c>
    </row>
    <row r="2274" spans="264:269" x14ac:dyDescent="0.2">
      <c r="JD2274">
        <f t="shared" si="707"/>
        <v>0</v>
      </c>
      <c r="JE2274">
        <f t="shared" si="708"/>
        <v>0</v>
      </c>
      <c r="JF2274" t="str">
        <f t="shared" ca="1" si="709"/>
        <v/>
      </c>
      <c r="JG2274" t="str">
        <f t="shared" ca="1" si="710"/>
        <v/>
      </c>
      <c r="JH2274" t="str">
        <f t="shared" ca="1" si="711"/>
        <v/>
      </c>
      <c r="JI2274" t="str">
        <f t="shared" ca="1" si="712"/>
        <v/>
      </c>
    </row>
    <row r="2275" spans="264:269" x14ac:dyDescent="0.2">
      <c r="JD2275">
        <f t="shared" si="707"/>
        <v>0</v>
      </c>
      <c r="JE2275">
        <f t="shared" si="708"/>
        <v>0</v>
      </c>
      <c r="JF2275" t="str">
        <f t="shared" ca="1" si="709"/>
        <v/>
      </c>
      <c r="JG2275" t="str">
        <f t="shared" ca="1" si="710"/>
        <v/>
      </c>
      <c r="JH2275" t="str">
        <f t="shared" ca="1" si="711"/>
        <v/>
      </c>
      <c r="JI2275" t="str">
        <f t="shared" ca="1" si="712"/>
        <v/>
      </c>
    </row>
    <row r="2276" spans="264:269" x14ac:dyDescent="0.2">
      <c r="JD2276">
        <f t="shared" si="707"/>
        <v>0</v>
      </c>
      <c r="JE2276">
        <f t="shared" si="708"/>
        <v>0</v>
      </c>
      <c r="JF2276" t="str">
        <f t="shared" ca="1" si="709"/>
        <v/>
      </c>
      <c r="JG2276" t="str">
        <f t="shared" ca="1" si="710"/>
        <v/>
      </c>
      <c r="JH2276" t="str">
        <f t="shared" ca="1" si="711"/>
        <v/>
      </c>
      <c r="JI2276" t="str">
        <f t="shared" ca="1" si="712"/>
        <v/>
      </c>
    </row>
    <row r="2277" spans="264:269" x14ac:dyDescent="0.2">
      <c r="JD2277">
        <f t="shared" si="707"/>
        <v>0</v>
      </c>
      <c r="JE2277">
        <f t="shared" si="708"/>
        <v>0</v>
      </c>
      <c r="JF2277" t="str">
        <f t="shared" ca="1" si="709"/>
        <v/>
      </c>
      <c r="JG2277" t="str">
        <f t="shared" ca="1" si="710"/>
        <v/>
      </c>
      <c r="JH2277" t="str">
        <f t="shared" ca="1" si="711"/>
        <v/>
      </c>
      <c r="JI2277" t="str">
        <f t="shared" ca="1" si="712"/>
        <v/>
      </c>
    </row>
    <row r="2278" spans="264:269" x14ac:dyDescent="0.2">
      <c r="JD2278">
        <f t="shared" si="707"/>
        <v>0</v>
      </c>
      <c r="JE2278">
        <f t="shared" si="708"/>
        <v>0</v>
      </c>
      <c r="JF2278" t="str">
        <f t="shared" ca="1" si="709"/>
        <v/>
      </c>
      <c r="JG2278" t="str">
        <f t="shared" ca="1" si="710"/>
        <v/>
      </c>
      <c r="JH2278" t="str">
        <f t="shared" ca="1" si="711"/>
        <v/>
      </c>
      <c r="JI2278" t="str">
        <f t="shared" ca="1" si="712"/>
        <v/>
      </c>
    </row>
    <row r="2279" spans="264:269" x14ac:dyDescent="0.2">
      <c r="JD2279">
        <f t="shared" si="707"/>
        <v>0</v>
      </c>
      <c r="JE2279">
        <f t="shared" si="708"/>
        <v>0</v>
      </c>
      <c r="JF2279" t="str">
        <f t="shared" ca="1" si="709"/>
        <v/>
      </c>
      <c r="JG2279" t="str">
        <f t="shared" ca="1" si="710"/>
        <v/>
      </c>
      <c r="JH2279" t="str">
        <f t="shared" ca="1" si="711"/>
        <v/>
      </c>
      <c r="JI2279" t="str">
        <f t="shared" ca="1" si="712"/>
        <v/>
      </c>
    </row>
    <row r="2280" spans="264:269" x14ac:dyDescent="0.2">
      <c r="JD2280">
        <f t="shared" si="707"/>
        <v>0</v>
      </c>
      <c r="JE2280">
        <f t="shared" si="708"/>
        <v>0</v>
      </c>
      <c r="JF2280" t="str">
        <f t="shared" ca="1" si="709"/>
        <v/>
      </c>
      <c r="JG2280" t="str">
        <f t="shared" ca="1" si="710"/>
        <v/>
      </c>
      <c r="JH2280" t="str">
        <f t="shared" ca="1" si="711"/>
        <v/>
      </c>
      <c r="JI2280" t="str">
        <f t="shared" ca="1" si="712"/>
        <v/>
      </c>
    </row>
    <row r="2281" spans="264:269" x14ac:dyDescent="0.2">
      <c r="JD2281">
        <f t="shared" si="707"/>
        <v>0</v>
      </c>
      <c r="JE2281">
        <f t="shared" si="708"/>
        <v>0</v>
      </c>
      <c r="JF2281" t="str">
        <f t="shared" ca="1" si="709"/>
        <v/>
      </c>
      <c r="JG2281" t="str">
        <f t="shared" ca="1" si="710"/>
        <v/>
      </c>
      <c r="JH2281" t="str">
        <f t="shared" ca="1" si="711"/>
        <v/>
      </c>
      <c r="JI2281" t="str">
        <f t="shared" ca="1" si="712"/>
        <v/>
      </c>
    </row>
    <row r="2282" spans="264:269" x14ac:dyDescent="0.2">
      <c r="JD2282">
        <f t="shared" si="707"/>
        <v>0</v>
      </c>
      <c r="JE2282">
        <f t="shared" si="708"/>
        <v>0</v>
      </c>
      <c r="JF2282" t="str">
        <f t="shared" ca="1" si="709"/>
        <v/>
      </c>
      <c r="JG2282" t="str">
        <f t="shared" ca="1" si="710"/>
        <v/>
      </c>
      <c r="JH2282" t="str">
        <f t="shared" ca="1" si="711"/>
        <v/>
      </c>
      <c r="JI2282" t="str">
        <f t="shared" ca="1" si="712"/>
        <v/>
      </c>
    </row>
    <row r="2283" spans="264:269" x14ac:dyDescent="0.2">
      <c r="JD2283">
        <f t="shared" si="707"/>
        <v>0</v>
      </c>
      <c r="JE2283">
        <f t="shared" si="708"/>
        <v>0</v>
      </c>
      <c r="JF2283" t="str">
        <f t="shared" ca="1" si="709"/>
        <v/>
      </c>
      <c r="JG2283" t="str">
        <f t="shared" ca="1" si="710"/>
        <v/>
      </c>
      <c r="JH2283" t="str">
        <f t="shared" ca="1" si="711"/>
        <v/>
      </c>
      <c r="JI2283" t="str">
        <f t="shared" ca="1" si="712"/>
        <v/>
      </c>
    </row>
    <row r="2284" spans="264:269" x14ac:dyDescent="0.2">
      <c r="JD2284">
        <f t="shared" si="707"/>
        <v>0</v>
      </c>
      <c r="JE2284">
        <f t="shared" si="708"/>
        <v>0</v>
      </c>
      <c r="JF2284" t="str">
        <f t="shared" ca="1" si="709"/>
        <v/>
      </c>
      <c r="JG2284" t="str">
        <f t="shared" ca="1" si="710"/>
        <v/>
      </c>
      <c r="JH2284" t="str">
        <f t="shared" ca="1" si="711"/>
        <v/>
      </c>
      <c r="JI2284" t="str">
        <f t="shared" ca="1" si="712"/>
        <v/>
      </c>
    </row>
    <row r="2285" spans="264:269" x14ac:dyDescent="0.2">
      <c r="JD2285">
        <f t="shared" si="707"/>
        <v>0</v>
      </c>
      <c r="JE2285">
        <f t="shared" si="708"/>
        <v>0</v>
      </c>
      <c r="JF2285" t="str">
        <f t="shared" ca="1" si="709"/>
        <v/>
      </c>
      <c r="JG2285" t="str">
        <f t="shared" ca="1" si="710"/>
        <v/>
      </c>
      <c r="JH2285" t="str">
        <f t="shared" ca="1" si="711"/>
        <v/>
      </c>
      <c r="JI2285" t="str">
        <f t="shared" ca="1" si="712"/>
        <v/>
      </c>
    </row>
    <row r="2286" spans="264:269" x14ac:dyDescent="0.2">
      <c r="JD2286">
        <f t="shared" si="707"/>
        <v>0</v>
      </c>
      <c r="JE2286">
        <f t="shared" si="708"/>
        <v>0</v>
      </c>
      <c r="JF2286" t="str">
        <f t="shared" ca="1" si="709"/>
        <v/>
      </c>
      <c r="JG2286" t="str">
        <f t="shared" ca="1" si="710"/>
        <v/>
      </c>
      <c r="JH2286" t="str">
        <f t="shared" ca="1" si="711"/>
        <v/>
      </c>
      <c r="JI2286" t="str">
        <f t="shared" ca="1" si="712"/>
        <v/>
      </c>
    </row>
    <row r="2287" spans="264:269" x14ac:dyDescent="0.2">
      <c r="JD2287">
        <f t="shared" si="707"/>
        <v>0</v>
      </c>
      <c r="JE2287">
        <f t="shared" si="708"/>
        <v>0</v>
      </c>
      <c r="JF2287" t="str">
        <f t="shared" ca="1" si="709"/>
        <v/>
      </c>
      <c r="JG2287" t="str">
        <f t="shared" ca="1" si="710"/>
        <v/>
      </c>
      <c r="JH2287" t="str">
        <f t="shared" ca="1" si="711"/>
        <v/>
      </c>
      <c r="JI2287" t="str">
        <f t="shared" ca="1" si="712"/>
        <v/>
      </c>
    </row>
    <row r="2288" spans="264:269" x14ac:dyDescent="0.2">
      <c r="JD2288">
        <f t="shared" si="707"/>
        <v>0</v>
      </c>
      <c r="JE2288">
        <f t="shared" si="708"/>
        <v>0</v>
      </c>
      <c r="JF2288" t="str">
        <f t="shared" ca="1" si="709"/>
        <v/>
      </c>
      <c r="JG2288" t="str">
        <f t="shared" ca="1" si="710"/>
        <v/>
      </c>
      <c r="JH2288" t="str">
        <f t="shared" ca="1" si="711"/>
        <v/>
      </c>
      <c r="JI2288" t="str">
        <f t="shared" ca="1" si="712"/>
        <v/>
      </c>
    </row>
    <row r="2289" spans="264:269" x14ac:dyDescent="0.2">
      <c r="JD2289">
        <f t="shared" si="707"/>
        <v>0</v>
      </c>
      <c r="JE2289">
        <f t="shared" si="708"/>
        <v>0</v>
      </c>
      <c r="JF2289" t="str">
        <f t="shared" ca="1" si="709"/>
        <v/>
      </c>
      <c r="JG2289" t="str">
        <f t="shared" ca="1" si="710"/>
        <v/>
      </c>
      <c r="JH2289" t="str">
        <f t="shared" ca="1" si="711"/>
        <v/>
      </c>
      <c r="JI2289" t="str">
        <f t="shared" ca="1" si="712"/>
        <v/>
      </c>
    </row>
    <row r="2290" spans="264:269" x14ac:dyDescent="0.2">
      <c r="JD2290">
        <f t="shared" si="707"/>
        <v>0</v>
      </c>
      <c r="JE2290">
        <f t="shared" si="708"/>
        <v>0</v>
      </c>
      <c r="JF2290" t="str">
        <f t="shared" ca="1" si="709"/>
        <v/>
      </c>
      <c r="JG2290" t="str">
        <f t="shared" ca="1" si="710"/>
        <v/>
      </c>
      <c r="JH2290" t="str">
        <f t="shared" ca="1" si="711"/>
        <v/>
      </c>
      <c r="JI2290" t="str">
        <f t="shared" ca="1" si="712"/>
        <v/>
      </c>
    </row>
    <row r="2291" spans="264:269" x14ac:dyDescent="0.2">
      <c r="JD2291">
        <f t="shared" si="707"/>
        <v>0</v>
      </c>
      <c r="JE2291">
        <f t="shared" si="708"/>
        <v>0</v>
      </c>
      <c r="JF2291" t="str">
        <f t="shared" ca="1" si="709"/>
        <v/>
      </c>
      <c r="JG2291" t="str">
        <f t="shared" ca="1" si="710"/>
        <v/>
      </c>
      <c r="JH2291" t="str">
        <f t="shared" ca="1" si="711"/>
        <v/>
      </c>
      <c r="JI2291" t="str">
        <f t="shared" ca="1" si="712"/>
        <v/>
      </c>
    </row>
    <row r="2292" spans="264:269" x14ac:dyDescent="0.2">
      <c r="JD2292">
        <f t="shared" si="707"/>
        <v>0</v>
      </c>
      <c r="JE2292">
        <f t="shared" si="708"/>
        <v>0</v>
      </c>
      <c r="JF2292" t="str">
        <f t="shared" ca="1" si="709"/>
        <v/>
      </c>
      <c r="JG2292" t="str">
        <f t="shared" ca="1" si="710"/>
        <v/>
      </c>
      <c r="JH2292" t="str">
        <f t="shared" ca="1" si="711"/>
        <v/>
      </c>
      <c r="JI2292" t="str">
        <f t="shared" ca="1" si="712"/>
        <v/>
      </c>
    </row>
    <row r="2293" spans="264:269" x14ac:dyDescent="0.2">
      <c r="JD2293">
        <f t="shared" si="707"/>
        <v>0</v>
      </c>
      <c r="JE2293">
        <f t="shared" si="708"/>
        <v>0</v>
      </c>
      <c r="JF2293" t="str">
        <f t="shared" ca="1" si="709"/>
        <v/>
      </c>
      <c r="JG2293" t="str">
        <f t="shared" ca="1" si="710"/>
        <v/>
      </c>
      <c r="JH2293" t="str">
        <f t="shared" ca="1" si="711"/>
        <v/>
      </c>
      <c r="JI2293" t="str">
        <f t="shared" ca="1" si="712"/>
        <v/>
      </c>
    </row>
    <row r="2294" spans="264:269" x14ac:dyDescent="0.2">
      <c r="JD2294">
        <f t="shared" si="707"/>
        <v>0</v>
      </c>
      <c r="JE2294">
        <f t="shared" si="708"/>
        <v>0</v>
      </c>
      <c r="JF2294" t="str">
        <f t="shared" ca="1" si="709"/>
        <v/>
      </c>
      <c r="JG2294" t="str">
        <f t="shared" ca="1" si="710"/>
        <v/>
      </c>
      <c r="JH2294" t="str">
        <f t="shared" ca="1" si="711"/>
        <v/>
      </c>
      <c r="JI2294" t="str">
        <f t="shared" ca="1" si="712"/>
        <v/>
      </c>
    </row>
    <row r="2295" spans="264:269" x14ac:dyDescent="0.2">
      <c r="JD2295">
        <f t="shared" si="707"/>
        <v>0</v>
      </c>
      <c r="JE2295">
        <f t="shared" si="708"/>
        <v>0</v>
      </c>
      <c r="JF2295" t="str">
        <f t="shared" ca="1" si="709"/>
        <v/>
      </c>
      <c r="JG2295" t="str">
        <f t="shared" ca="1" si="710"/>
        <v/>
      </c>
      <c r="JH2295" t="str">
        <f t="shared" ca="1" si="711"/>
        <v/>
      </c>
      <c r="JI2295" t="str">
        <f t="shared" ca="1" si="712"/>
        <v/>
      </c>
    </row>
    <row r="2296" spans="264:269" x14ac:dyDescent="0.2">
      <c r="JD2296">
        <f t="shared" si="707"/>
        <v>0</v>
      </c>
      <c r="JE2296">
        <f t="shared" si="708"/>
        <v>0</v>
      </c>
      <c r="JF2296" t="str">
        <f t="shared" ca="1" si="709"/>
        <v/>
      </c>
      <c r="JG2296" t="str">
        <f t="shared" ca="1" si="710"/>
        <v/>
      </c>
      <c r="JH2296" t="str">
        <f t="shared" ca="1" si="711"/>
        <v/>
      </c>
      <c r="JI2296" t="str">
        <f t="shared" ca="1" si="712"/>
        <v/>
      </c>
    </row>
    <row r="2297" spans="264:269" x14ac:dyDescent="0.2">
      <c r="JD2297">
        <f t="shared" si="707"/>
        <v>0</v>
      </c>
      <c r="JE2297">
        <f t="shared" si="708"/>
        <v>0</v>
      </c>
      <c r="JF2297" t="str">
        <f t="shared" ca="1" si="709"/>
        <v/>
      </c>
      <c r="JG2297" t="str">
        <f t="shared" ca="1" si="710"/>
        <v/>
      </c>
      <c r="JH2297" t="str">
        <f t="shared" ca="1" si="711"/>
        <v/>
      </c>
      <c r="JI2297" t="str">
        <f t="shared" ca="1" si="712"/>
        <v/>
      </c>
    </row>
    <row r="2298" spans="264:269" x14ac:dyDescent="0.2">
      <c r="JD2298">
        <f t="shared" si="707"/>
        <v>0</v>
      </c>
      <c r="JE2298">
        <f t="shared" si="708"/>
        <v>0</v>
      </c>
      <c r="JF2298" t="str">
        <f t="shared" ca="1" si="709"/>
        <v/>
      </c>
      <c r="JG2298" t="str">
        <f t="shared" ca="1" si="710"/>
        <v/>
      </c>
      <c r="JH2298" t="str">
        <f t="shared" ca="1" si="711"/>
        <v/>
      </c>
      <c r="JI2298" t="str">
        <f t="shared" ca="1" si="712"/>
        <v/>
      </c>
    </row>
    <row r="2299" spans="264:269" x14ac:dyDescent="0.2">
      <c r="JD2299">
        <f t="shared" si="707"/>
        <v>0</v>
      </c>
      <c r="JE2299">
        <f t="shared" si="708"/>
        <v>0</v>
      </c>
      <c r="JF2299" t="str">
        <f t="shared" ca="1" si="709"/>
        <v/>
      </c>
      <c r="JG2299" t="str">
        <f t="shared" ca="1" si="710"/>
        <v/>
      </c>
      <c r="JH2299" t="str">
        <f t="shared" ca="1" si="711"/>
        <v/>
      </c>
      <c r="JI2299" t="str">
        <f t="shared" ca="1" si="712"/>
        <v/>
      </c>
    </row>
    <row r="2300" spans="264:269" x14ac:dyDescent="0.2">
      <c r="JD2300">
        <f t="shared" si="707"/>
        <v>0</v>
      </c>
      <c r="JE2300">
        <f t="shared" si="708"/>
        <v>0</v>
      </c>
      <c r="JF2300" t="str">
        <f t="shared" ca="1" si="709"/>
        <v/>
      </c>
      <c r="JG2300" t="str">
        <f t="shared" ca="1" si="710"/>
        <v/>
      </c>
      <c r="JH2300" t="str">
        <f t="shared" ca="1" si="711"/>
        <v/>
      </c>
      <c r="JI2300" t="str">
        <f t="shared" ca="1" si="712"/>
        <v/>
      </c>
    </row>
    <row r="2301" spans="264:269" x14ac:dyDescent="0.2">
      <c r="JD2301">
        <f t="shared" si="707"/>
        <v>0</v>
      </c>
      <c r="JE2301">
        <f t="shared" si="708"/>
        <v>0</v>
      </c>
      <c r="JF2301" t="str">
        <f t="shared" ca="1" si="709"/>
        <v/>
      </c>
      <c r="JG2301" t="str">
        <f t="shared" ca="1" si="710"/>
        <v/>
      </c>
      <c r="JH2301" t="str">
        <f t="shared" ca="1" si="711"/>
        <v/>
      </c>
      <c r="JI2301" t="str">
        <f t="shared" ca="1" si="712"/>
        <v/>
      </c>
    </row>
    <row r="2302" spans="264:269" x14ac:dyDescent="0.2">
      <c r="JD2302">
        <f t="shared" si="707"/>
        <v>0</v>
      </c>
      <c r="JE2302">
        <f t="shared" si="708"/>
        <v>0</v>
      </c>
      <c r="JF2302" t="str">
        <f t="shared" ca="1" si="709"/>
        <v/>
      </c>
      <c r="JG2302" t="str">
        <f t="shared" ca="1" si="710"/>
        <v/>
      </c>
      <c r="JH2302" t="str">
        <f t="shared" ca="1" si="711"/>
        <v/>
      </c>
      <c r="JI2302" t="str">
        <f t="shared" ca="1" si="712"/>
        <v/>
      </c>
    </row>
    <row r="2303" spans="264:269" x14ac:dyDescent="0.2">
      <c r="JD2303">
        <f t="shared" si="707"/>
        <v>0</v>
      </c>
      <c r="JE2303">
        <f t="shared" si="708"/>
        <v>0</v>
      </c>
      <c r="JF2303" t="str">
        <f t="shared" ca="1" si="709"/>
        <v/>
      </c>
      <c r="JG2303" t="str">
        <f t="shared" ca="1" si="710"/>
        <v/>
      </c>
      <c r="JH2303" t="str">
        <f t="shared" ca="1" si="711"/>
        <v/>
      </c>
      <c r="JI2303" t="str">
        <f t="shared" ca="1" si="712"/>
        <v/>
      </c>
    </row>
    <row r="2304" spans="264:269" x14ac:dyDescent="0.2">
      <c r="JD2304">
        <f t="shared" si="707"/>
        <v>0</v>
      </c>
      <c r="JE2304">
        <f t="shared" si="708"/>
        <v>0</v>
      </c>
      <c r="JF2304" t="str">
        <f t="shared" ca="1" si="709"/>
        <v/>
      </c>
      <c r="JG2304" t="str">
        <f t="shared" ca="1" si="710"/>
        <v/>
      </c>
      <c r="JH2304" t="str">
        <f t="shared" ca="1" si="711"/>
        <v/>
      </c>
      <c r="JI2304" t="str">
        <f t="shared" ca="1" si="712"/>
        <v/>
      </c>
    </row>
    <row r="2305" spans="264:269" x14ac:dyDescent="0.2">
      <c r="JD2305">
        <f t="shared" si="707"/>
        <v>0</v>
      </c>
      <c r="JE2305">
        <f t="shared" si="708"/>
        <v>0</v>
      </c>
      <c r="JF2305" t="str">
        <f t="shared" ca="1" si="709"/>
        <v/>
      </c>
      <c r="JG2305" t="str">
        <f t="shared" ca="1" si="710"/>
        <v/>
      </c>
      <c r="JH2305" t="str">
        <f t="shared" ca="1" si="711"/>
        <v/>
      </c>
      <c r="JI2305" t="str">
        <f t="shared" ca="1" si="712"/>
        <v/>
      </c>
    </row>
    <row r="2306" spans="264:269" x14ac:dyDescent="0.2">
      <c r="JD2306">
        <f t="shared" si="707"/>
        <v>0</v>
      </c>
      <c r="JE2306">
        <f t="shared" si="708"/>
        <v>0</v>
      </c>
      <c r="JF2306" t="str">
        <f t="shared" ca="1" si="709"/>
        <v/>
      </c>
      <c r="JG2306" t="str">
        <f t="shared" ca="1" si="710"/>
        <v/>
      </c>
      <c r="JH2306" t="str">
        <f t="shared" ca="1" si="711"/>
        <v/>
      </c>
      <c r="JI2306" t="str">
        <f t="shared" ca="1" si="712"/>
        <v/>
      </c>
    </row>
    <row r="2307" spans="264:269" x14ac:dyDescent="0.2">
      <c r="JD2307">
        <f t="shared" si="707"/>
        <v>0</v>
      </c>
      <c r="JE2307">
        <f t="shared" si="708"/>
        <v>0</v>
      </c>
      <c r="JF2307" t="str">
        <f t="shared" ca="1" si="709"/>
        <v/>
      </c>
      <c r="JG2307" t="str">
        <f t="shared" ca="1" si="710"/>
        <v/>
      </c>
      <c r="JH2307" t="str">
        <f t="shared" ca="1" si="711"/>
        <v/>
      </c>
      <c r="JI2307" t="str">
        <f t="shared" ca="1" si="712"/>
        <v/>
      </c>
    </row>
    <row r="2308" spans="264:269" x14ac:dyDescent="0.2">
      <c r="JD2308">
        <f t="shared" si="707"/>
        <v>0</v>
      </c>
      <c r="JE2308">
        <f t="shared" si="708"/>
        <v>0</v>
      </c>
      <c r="JF2308" t="str">
        <f t="shared" ca="1" si="709"/>
        <v/>
      </c>
      <c r="JG2308" t="str">
        <f t="shared" ca="1" si="710"/>
        <v/>
      </c>
      <c r="JH2308" t="str">
        <f t="shared" ca="1" si="711"/>
        <v/>
      </c>
      <c r="JI2308" t="str">
        <f t="shared" ca="1" si="712"/>
        <v/>
      </c>
    </row>
    <row r="2309" spans="264:269" x14ac:dyDescent="0.2">
      <c r="JD2309">
        <f t="shared" si="707"/>
        <v>0</v>
      </c>
      <c r="JE2309">
        <f t="shared" si="708"/>
        <v>0</v>
      </c>
      <c r="JF2309" t="str">
        <f t="shared" ca="1" si="709"/>
        <v/>
      </c>
      <c r="JG2309" t="str">
        <f t="shared" ca="1" si="710"/>
        <v/>
      </c>
      <c r="JH2309" t="str">
        <f t="shared" ca="1" si="711"/>
        <v/>
      </c>
      <c r="JI2309" t="str">
        <f t="shared" ca="1" si="712"/>
        <v/>
      </c>
    </row>
    <row r="2310" spans="264:269" x14ac:dyDescent="0.2">
      <c r="JD2310">
        <f t="shared" si="707"/>
        <v>0</v>
      </c>
      <c r="JE2310">
        <f t="shared" si="708"/>
        <v>0</v>
      </c>
      <c r="JF2310" t="str">
        <f t="shared" ca="1" si="709"/>
        <v/>
      </c>
      <c r="JG2310" t="str">
        <f t="shared" ca="1" si="710"/>
        <v/>
      </c>
      <c r="JH2310" t="str">
        <f t="shared" ca="1" si="711"/>
        <v/>
      </c>
      <c r="JI2310" t="str">
        <f t="shared" ca="1" si="712"/>
        <v/>
      </c>
    </row>
    <row r="2311" spans="264:269" x14ac:dyDescent="0.2">
      <c r="JD2311">
        <f t="shared" si="707"/>
        <v>0</v>
      </c>
      <c r="JE2311">
        <f t="shared" si="708"/>
        <v>0</v>
      </c>
      <c r="JF2311" t="str">
        <f t="shared" ca="1" si="709"/>
        <v/>
      </c>
      <c r="JG2311" t="str">
        <f t="shared" ca="1" si="710"/>
        <v/>
      </c>
      <c r="JH2311" t="str">
        <f t="shared" ca="1" si="711"/>
        <v/>
      </c>
      <c r="JI2311" t="str">
        <f t="shared" ca="1" si="712"/>
        <v/>
      </c>
    </row>
    <row r="2312" spans="264:269" x14ac:dyDescent="0.2">
      <c r="JD2312">
        <f t="shared" si="707"/>
        <v>0</v>
      </c>
      <c r="JE2312">
        <f t="shared" si="708"/>
        <v>0</v>
      </c>
      <c r="JF2312" t="str">
        <f t="shared" ca="1" si="709"/>
        <v/>
      </c>
      <c r="JG2312" t="str">
        <f t="shared" ca="1" si="710"/>
        <v/>
      </c>
      <c r="JH2312" t="str">
        <f t="shared" ca="1" si="711"/>
        <v/>
      </c>
      <c r="JI2312" t="str">
        <f t="shared" ca="1" si="712"/>
        <v/>
      </c>
    </row>
    <row r="2313" spans="264:269" x14ac:dyDescent="0.2">
      <c r="JD2313">
        <f t="shared" si="707"/>
        <v>0</v>
      </c>
      <c r="JE2313">
        <f t="shared" si="708"/>
        <v>0</v>
      </c>
      <c r="JF2313" t="str">
        <f t="shared" ca="1" si="709"/>
        <v/>
      </c>
      <c r="JG2313" t="str">
        <f t="shared" ca="1" si="710"/>
        <v/>
      </c>
      <c r="JH2313" t="str">
        <f t="shared" ca="1" si="711"/>
        <v/>
      </c>
      <c r="JI2313" t="str">
        <f t="shared" ca="1" si="712"/>
        <v/>
      </c>
    </row>
    <row r="2314" spans="264:269" x14ac:dyDescent="0.2">
      <c r="JD2314">
        <f t="shared" si="707"/>
        <v>0</v>
      </c>
      <c r="JE2314">
        <f t="shared" si="708"/>
        <v>0</v>
      </c>
      <c r="JF2314" t="str">
        <f t="shared" ca="1" si="709"/>
        <v/>
      </c>
      <c r="JG2314" t="str">
        <f t="shared" ca="1" si="710"/>
        <v/>
      </c>
      <c r="JH2314" t="str">
        <f t="shared" ca="1" si="711"/>
        <v/>
      </c>
      <c r="JI2314" t="str">
        <f t="shared" ca="1" si="712"/>
        <v/>
      </c>
    </row>
    <row r="2315" spans="264:269" x14ac:dyDescent="0.2">
      <c r="JD2315">
        <f t="shared" si="707"/>
        <v>0</v>
      </c>
      <c r="JE2315">
        <f t="shared" si="708"/>
        <v>0</v>
      </c>
      <c r="JF2315" t="str">
        <f t="shared" ca="1" si="709"/>
        <v/>
      </c>
      <c r="JG2315" t="str">
        <f t="shared" ca="1" si="710"/>
        <v/>
      </c>
      <c r="JH2315" t="str">
        <f t="shared" ca="1" si="711"/>
        <v/>
      </c>
      <c r="JI2315" t="str">
        <f t="shared" ca="1" si="712"/>
        <v/>
      </c>
    </row>
    <row r="2316" spans="264:269" x14ac:dyDescent="0.2">
      <c r="JD2316">
        <f t="shared" si="707"/>
        <v>0</v>
      </c>
      <c r="JE2316">
        <f t="shared" si="708"/>
        <v>0</v>
      </c>
      <c r="JF2316" t="str">
        <f t="shared" ca="1" si="709"/>
        <v/>
      </c>
      <c r="JG2316" t="str">
        <f t="shared" ca="1" si="710"/>
        <v/>
      </c>
      <c r="JH2316" t="str">
        <f t="shared" ca="1" si="711"/>
        <v/>
      </c>
      <c r="JI2316" t="str">
        <f t="shared" ca="1" si="712"/>
        <v/>
      </c>
    </row>
    <row r="2317" spans="264:269" x14ac:dyDescent="0.2">
      <c r="JD2317">
        <f t="shared" si="707"/>
        <v>0</v>
      </c>
      <c r="JE2317">
        <f t="shared" si="708"/>
        <v>0</v>
      </c>
      <c r="JF2317" t="str">
        <f t="shared" ca="1" si="709"/>
        <v/>
      </c>
      <c r="JG2317" t="str">
        <f t="shared" ca="1" si="710"/>
        <v/>
      </c>
      <c r="JH2317" t="str">
        <f t="shared" ca="1" si="711"/>
        <v/>
      </c>
      <c r="JI2317" t="str">
        <f t="shared" ca="1" si="712"/>
        <v/>
      </c>
    </row>
    <row r="2318" spans="264:269" x14ac:dyDescent="0.2">
      <c r="JD2318">
        <f t="shared" si="707"/>
        <v>0</v>
      </c>
      <c r="JE2318">
        <f t="shared" si="708"/>
        <v>0</v>
      </c>
      <c r="JF2318" t="str">
        <f t="shared" ca="1" si="709"/>
        <v/>
      </c>
      <c r="JG2318" t="str">
        <f t="shared" ca="1" si="710"/>
        <v/>
      </c>
      <c r="JH2318" t="str">
        <f t="shared" ca="1" si="711"/>
        <v/>
      </c>
      <c r="JI2318" t="str">
        <f t="shared" ca="1" si="712"/>
        <v/>
      </c>
    </row>
    <row r="2319" spans="264:269" x14ac:dyDescent="0.2">
      <c r="JD2319">
        <f t="shared" si="707"/>
        <v>0</v>
      </c>
      <c r="JE2319">
        <f t="shared" si="708"/>
        <v>0</v>
      </c>
      <c r="JF2319" t="str">
        <f t="shared" ca="1" si="709"/>
        <v/>
      </c>
      <c r="JG2319" t="str">
        <f t="shared" ca="1" si="710"/>
        <v/>
      </c>
      <c r="JH2319" t="str">
        <f t="shared" ca="1" si="711"/>
        <v/>
      </c>
      <c r="JI2319" t="str">
        <f t="shared" ca="1" si="712"/>
        <v/>
      </c>
    </row>
    <row r="2320" spans="264:269" x14ac:dyDescent="0.2">
      <c r="JD2320">
        <f t="shared" si="707"/>
        <v>0</v>
      </c>
      <c r="JE2320">
        <f t="shared" si="708"/>
        <v>0</v>
      </c>
      <c r="JF2320" t="str">
        <f t="shared" ca="1" si="709"/>
        <v/>
      </c>
      <c r="JG2320" t="str">
        <f t="shared" ca="1" si="710"/>
        <v/>
      </c>
      <c r="JH2320" t="str">
        <f t="shared" ca="1" si="711"/>
        <v/>
      </c>
      <c r="JI2320" t="str">
        <f t="shared" ca="1" si="712"/>
        <v/>
      </c>
    </row>
    <row r="2321" spans="264:269" x14ac:dyDescent="0.2">
      <c r="JD2321">
        <f t="shared" si="707"/>
        <v>0</v>
      </c>
      <c r="JE2321">
        <f t="shared" si="708"/>
        <v>0</v>
      </c>
      <c r="JF2321" t="str">
        <f t="shared" ca="1" si="709"/>
        <v/>
      </c>
      <c r="JG2321" t="str">
        <f t="shared" ca="1" si="710"/>
        <v/>
      </c>
      <c r="JH2321" t="str">
        <f t="shared" ca="1" si="711"/>
        <v/>
      </c>
      <c r="JI2321" t="str">
        <f t="shared" ca="1" si="712"/>
        <v/>
      </c>
    </row>
    <row r="2322" spans="264:269" x14ac:dyDescent="0.2">
      <c r="JD2322">
        <f t="shared" si="707"/>
        <v>0</v>
      </c>
      <c r="JE2322">
        <f t="shared" si="708"/>
        <v>0</v>
      </c>
      <c r="JF2322" t="str">
        <f t="shared" ca="1" si="709"/>
        <v/>
      </c>
      <c r="JG2322" t="str">
        <f t="shared" ca="1" si="710"/>
        <v/>
      </c>
      <c r="JH2322" t="str">
        <f t="shared" ca="1" si="711"/>
        <v/>
      </c>
      <c r="JI2322" t="str">
        <f t="shared" ca="1" si="712"/>
        <v/>
      </c>
    </row>
    <row r="2323" spans="264:269" x14ac:dyDescent="0.2">
      <c r="JD2323">
        <f t="shared" si="707"/>
        <v>0</v>
      </c>
      <c r="JE2323">
        <f t="shared" si="708"/>
        <v>0</v>
      </c>
      <c r="JF2323" t="str">
        <f t="shared" ca="1" si="709"/>
        <v/>
      </c>
      <c r="JG2323" t="str">
        <f t="shared" ca="1" si="710"/>
        <v/>
      </c>
      <c r="JH2323" t="str">
        <f t="shared" ca="1" si="711"/>
        <v/>
      </c>
      <c r="JI2323" t="str">
        <f t="shared" ca="1" si="712"/>
        <v/>
      </c>
    </row>
    <row r="2324" spans="264:269" x14ac:dyDescent="0.2">
      <c r="JD2324">
        <f t="shared" si="707"/>
        <v>0</v>
      </c>
      <c r="JE2324">
        <f t="shared" si="708"/>
        <v>0</v>
      </c>
      <c r="JF2324" t="str">
        <f t="shared" ca="1" si="709"/>
        <v/>
      </c>
      <c r="JG2324" t="str">
        <f t="shared" ca="1" si="710"/>
        <v/>
      </c>
      <c r="JH2324" t="str">
        <f t="shared" ca="1" si="711"/>
        <v/>
      </c>
      <c r="JI2324" t="str">
        <f t="shared" ca="1" si="712"/>
        <v/>
      </c>
    </row>
    <row r="2325" spans="264:269" x14ac:dyDescent="0.2">
      <c r="JD2325">
        <f t="shared" si="707"/>
        <v>0</v>
      </c>
      <c r="JE2325">
        <f t="shared" si="708"/>
        <v>0</v>
      </c>
      <c r="JF2325" t="str">
        <f t="shared" ca="1" si="709"/>
        <v/>
      </c>
      <c r="JG2325" t="str">
        <f t="shared" ca="1" si="710"/>
        <v/>
      </c>
      <c r="JH2325" t="str">
        <f t="shared" ca="1" si="711"/>
        <v/>
      </c>
      <c r="JI2325" t="str">
        <f t="shared" ca="1" si="712"/>
        <v/>
      </c>
    </row>
    <row r="2326" spans="264:269" x14ac:dyDescent="0.2">
      <c r="JD2326">
        <f t="shared" si="707"/>
        <v>0</v>
      </c>
      <c r="JE2326">
        <f t="shared" si="708"/>
        <v>0</v>
      </c>
      <c r="JF2326" t="str">
        <f t="shared" ca="1" si="709"/>
        <v/>
      </c>
      <c r="JG2326" t="str">
        <f t="shared" ca="1" si="710"/>
        <v/>
      </c>
      <c r="JH2326" t="str">
        <f t="shared" ca="1" si="711"/>
        <v/>
      </c>
      <c r="JI2326" t="str">
        <f t="shared" ca="1" si="712"/>
        <v/>
      </c>
    </row>
    <row r="2327" spans="264:269" x14ac:dyDescent="0.2">
      <c r="JD2327">
        <f t="shared" si="707"/>
        <v>0</v>
      </c>
      <c r="JE2327">
        <f t="shared" si="708"/>
        <v>0</v>
      </c>
      <c r="JF2327" t="str">
        <f t="shared" ca="1" si="709"/>
        <v/>
      </c>
      <c r="JG2327" t="str">
        <f t="shared" ca="1" si="710"/>
        <v/>
      </c>
      <c r="JH2327" t="str">
        <f t="shared" ca="1" si="711"/>
        <v/>
      </c>
      <c r="JI2327" t="str">
        <f t="shared" ca="1" si="712"/>
        <v/>
      </c>
    </row>
    <row r="2328" spans="264:269" x14ac:dyDescent="0.2">
      <c r="JD2328">
        <f t="shared" si="707"/>
        <v>0</v>
      </c>
      <c r="JE2328">
        <f t="shared" si="708"/>
        <v>0</v>
      </c>
      <c r="JF2328" t="str">
        <f t="shared" ca="1" si="709"/>
        <v/>
      </c>
      <c r="JG2328" t="str">
        <f t="shared" ca="1" si="710"/>
        <v/>
      </c>
      <c r="JH2328" t="str">
        <f t="shared" ca="1" si="711"/>
        <v/>
      </c>
      <c r="JI2328" t="str">
        <f t="shared" ca="1" si="712"/>
        <v/>
      </c>
    </row>
    <row r="2329" spans="264:269" x14ac:dyDescent="0.2">
      <c r="JD2329">
        <f t="shared" si="707"/>
        <v>0</v>
      </c>
      <c r="JE2329">
        <f t="shared" si="708"/>
        <v>0</v>
      </c>
      <c r="JF2329" t="str">
        <f t="shared" ca="1" si="709"/>
        <v/>
      </c>
      <c r="JG2329" t="str">
        <f t="shared" ca="1" si="710"/>
        <v/>
      </c>
      <c r="JH2329" t="str">
        <f t="shared" ca="1" si="711"/>
        <v/>
      </c>
      <c r="JI2329" t="str">
        <f t="shared" ca="1" si="712"/>
        <v/>
      </c>
    </row>
    <row r="2330" spans="264:269" x14ac:dyDescent="0.2">
      <c r="JD2330">
        <f t="shared" si="707"/>
        <v>0</v>
      </c>
      <c r="JE2330">
        <f t="shared" si="708"/>
        <v>0</v>
      </c>
      <c r="JF2330" t="str">
        <f t="shared" ca="1" si="709"/>
        <v/>
      </c>
      <c r="JG2330" t="str">
        <f t="shared" ca="1" si="710"/>
        <v/>
      </c>
      <c r="JH2330" t="str">
        <f t="shared" ca="1" si="711"/>
        <v/>
      </c>
      <c r="JI2330" t="str">
        <f t="shared" ca="1" si="712"/>
        <v/>
      </c>
    </row>
    <row r="2331" spans="264:269" x14ac:dyDescent="0.2">
      <c r="JD2331">
        <f t="shared" si="707"/>
        <v>0</v>
      </c>
      <c r="JE2331">
        <f t="shared" si="708"/>
        <v>0</v>
      </c>
      <c r="JF2331" t="str">
        <f t="shared" ca="1" si="709"/>
        <v/>
      </c>
      <c r="JG2331" t="str">
        <f t="shared" ca="1" si="710"/>
        <v/>
      </c>
      <c r="JH2331" t="str">
        <f t="shared" ca="1" si="711"/>
        <v/>
      </c>
      <c r="JI2331" t="str">
        <f t="shared" ca="1" si="712"/>
        <v/>
      </c>
    </row>
    <row r="2332" spans="264:269" x14ac:dyDescent="0.2">
      <c r="JD2332">
        <f t="shared" ref="JD2332:JD2395" si="713">IF(JD2331&lt;&gt;0,JD2331-1,0)</f>
        <v>0</v>
      </c>
      <c r="JE2332">
        <f t="shared" ref="JE2332:JE2395" si="714">IF(JD2332&lt;&gt;0,JE2331+1,0)</f>
        <v>0</v>
      </c>
      <c r="JF2332" t="str">
        <f t="shared" ref="JF2332:JF2395" ca="1" si="715">IF(ScenarioType&lt;&gt;"ALL",IF(ISERROR(IF(INDIRECT("SCENARIOMETA!B"&amp;JE2332)=ScenarioType,INDIRECT("SCENARIOMETA!A"&amp;JE2332)," ")),"",IF(INDIRECT("SCENARIOMETA!B"&amp;JE2332)=ScenarioType,INDIRECT("SCENARIOMETA!A"&amp;JE2332)," ")),IF(JD2332&lt;&gt;0,INDIRECT("SCENARIOMETA!A"&amp;JE2332),""))</f>
        <v/>
      </c>
      <c r="JG2332" t="str">
        <f t="shared" ref="JG2332:JG2395" ca="1" si="716">IF(ScenarioType&lt;&gt;"ALL",IF(ISERROR(IF(INDIRECT("SCENARIOMETA!B"&amp;JE2332)=ScenarioType,INDIRECT("SCENARIOMETA!B"&amp;JE2332)," ")),"",IF(INDIRECT("SCENARIOMETA!B"&amp;JE2332)=ScenarioType,INDIRECT("SCENARIOMETA!B"&amp;JE2332)," ")),IF(JD2332&lt;&gt;0,INDIRECT("SCENARIOMETA!B"&amp;JE2332),""))</f>
        <v/>
      </c>
      <c r="JH2332" t="str">
        <f t="shared" ref="JH2332:JH2395" ca="1" si="717">IF(ScenarioType&lt;&gt;"ALL",IF(ISERROR(IF(INDIRECT("SCENARIOMETA!B"&amp;JE2332)=ScenarioType,INDIRECT("SCENARIOMETA!H"&amp;JE2332)," ")),"",IF(INDIRECT("SCENARIOMETA!B"&amp;JE2332)=ScenarioType,INDIRECT("SCENARIOMETA!H"&amp;JE2332)," ")+14),IF(JD2332&lt;&gt;0,INDIRECT("SCENARIOMETA!H"&amp;JE2332)+14,""))</f>
        <v/>
      </c>
      <c r="JI2332" t="str">
        <f t="shared" ref="JI2332:JI2395" ca="1" si="718">IF(ScenarioType&lt;&gt;"ALL",IF(ISERROR(IF(INDIRECT("SCENARIOMETA!B"&amp;JE2332)=ScenarioType,INDIRECT("SCENARIOMETA!E"&amp;JE2332)," ")),"",IF(INDIRECT("SCENARIOMETA!B"&amp;JE2332)=ScenarioType,INDIRECT("SCENARIOMETA!E"&amp;JE2332)," ")+14),IF(JD2332&lt;&gt;0,INDIRECT("SCENARIOMETA!E"&amp;JE2332)+14,""))</f>
        <v/>
      </c>
    </row>
    <row r="2333" spans="264:269" x14ac:dyDescent="0.2">
      <c r="JD2333">
        <f t="shared" si="713"/>
        <v>0</v>
      </c>
      <c r="JE2333">
        <f t="shared" si="714"/>
        <v>0</v>
      </c>
      <c r="JF2333" t="str">
        <f t="shared" ca="1" si="715"/>
        <v/>
      </c>
      <c r="JG2333" t="str">
        <f t="shared" ca="1" si="716"/>
        <v/>
      </c>
      <c r="JH2333" t="str">
        <f t="shared" ca="1" si="717"/>
        <v/>
      </c>
      <c r="JI2333" t="str">
        <f t="shared" ca="1" si="718"/>
        <v/>
      </c>
    </row>
    <row r="2334" spans="264:269" x14ac:dyDescent="0.2">
      <c r="JD2334">
        <f t="shared" si="713"/>
        <v>0</v>
      </c>
      <c r="JE2334">
        <f t="shared" si="714"/>
        <v>0</v>
      </c>
      <c r="JF2334" t="str">
        <f t="shared" ca="1" si="715"/>
        <v/>
      </c>
      <c r="JG2334" t="str">
        <f t="shared" ca="1" si="716"/>
        <v/>
      </c>
      <c r="JH2334" t="str">
        <f t="shared" ca="1" si="717"/>
        <v/>
      </c>
      <c r="JI2334" t="str">
        <f t="shared" ca="1" si="718"/>
        <v/>
      </c>
    </row>
    <row r="2335" spans="264:269" x14ac:dyDescent="0.2">
      <c r="JD2335">
        <f t="shared" si="713"/>
        <v>0</v>
      </c>
      <c r="JE2335">
        <f t="shared" si="714"/>
        <v>0</v>
      </c>
      <c r="JF2335" t="str">
        <f t="shared" ca="1" si="715"/>
        <v/>
      </c>
      <c r="JG2335" t="str">
        <f t="shared" ca="1" si="716"/>
        <v/>
      </c>
      <c r="JH2335" t="str">
        <f t="shared" ca="1" si="717"/>
        <v/>
      </c>
      <c r="JI2335" t="str">
        <f t="shared" ca="1" si="718"/>
        <v/>
      </c>
    </row>
    <row r="2336" spans="264:269" x14ac:dyDescent="0.2">
      <c r="JD2336">
        <f t="shared" si="713"/>
        <v>0</v>
      </c>
      <c r="JE2336">
        <f t="shared" si="714"/>
        <v>0</v>
      </c>
      <c r="JF2336" t="str">
        <f t="shared" ca="1" si="715"/>
        <v/>
      </c>
      <c r="JG2336" t="str">
        <f t="shared" ca="1" si="716"/>
        <v/>
      </c>
      <c r="JH2336" t="str">
        <f t="shared" ca="1" si="717"/>
        <v/>
      </c>
      <c r="JI2336" t="str">
        <f t="shared" ca="1" si="718"/>
        <v/>
      </c>
    </row>
    <row r="2337" spans="264:269" x14ac:dyDescent="0.2">
      <c r="JD2337">
        <f t="shared" si="713"/>
        <v>0</v>
      </c>
      <c r="JE2337">
        <f t="shared" si="714"/>
        <v>0</v>
      </c>
      <c r="JF2337" t="str">
        <f t="shared" ca="1" si="715"/>
        <v/>
      </c>
      <c r="JG2337" t="str">
        <f t="shared" ca="1" si="716"/>
        <v/>
      </c>
      <c r="JH2337" t="str">
        <f t="shared" ca="1" si="717"/>
        <v/>
      </c>
      <c r="JI2337" t="str">
        <f t="shared" ca="1" si="718"/>
        <v/>
      </c>
    </row>
    <row r="2338" spans="264:269" x14ac:dyDescent="0.2">
      <c r="JD2338">
        <f t="shared" si="713"/>
        <v>0</v>
      </c>
      <c r="JE2338">
        <f t="shared" si="714"/>
        <v>0</v>
      </c>
      <c r="JF2338" t="str">
        <f t="shared" ca="1" si="715"/>
        <v/>
      </c>
      <c r="JG2338" t="str">
        <f t="shared" ca="1" si="716"/>
        <v/>
      </c>
      <c r="JH2338" t="str">
        <f t="shared" ca="1" si="717"/>
        <v/>
      </c>
      <c r="JI2338" t="str">
        <f t="shared" ca="1" si="718"/>
        <v/>
      </c>
    </row>
    <row r="2339" spans="264:269" x14ac:dyDescent="0.2">
      <c r="JD2339">
        <f t="shared" si="713"/>
        <v>0</v>
      </c>
      <c r="JE2339">
        <f t="shared" si="714"/>
        <v>0</v>
      </c>
      <c r="JF2339" t="str">
        <f t="shared" ca="1" si="715"/>
        <v/>
      </c>
      <c r="JG2339" t="str">
        <f t="shared" ca="1" si="716"/>
        <v/>
      </c>
      <c r="JH2339" t="str">
        <f t="shared" ca="1" si="717"/>
        <v/>
      </c>
      <c r="JI2339" t="str">
        <f t="shared" ca="1" si="718"/>
        <v/>
      </c>
    </row>
    <row r="2340" spans="264:269" x14ac:dyDescent="0.2">
      <c r="JD2340">
        <f t="shared" si="713"/>
        <v>0</v>
      </c>
      <c r="JE2340">
        <f t="shared" si="714"/>
        <v>0</v>
      </c>
      <c r="JF2340" t="str">
        <f t="shared" ca="1" si="715"/>
        <v/>
      </c>
      <c r="JG2340" t="str">
        <f t="shared" ca="1" si="716"/>
        <v/>
      </c>
      <c r="JH2340" t="str">
        <f t="shared" ca="1" si="717"/>
        <v/>
      </c>
      <c r="JI2340" t="str">
        <f t="shared" ca="1" si="718"/>
        <v/>
      </c>
    </row>
    <row r="2341" spans="264:269" x14ac:dyDescent="0.2">
      <c r="JD2341">
        <f t="shared" si="713"/>
        <v>0</v>
      </c>
      <c r="JE2341">
        <f t="shared" si="714"/>
        <v>0</v>
      </c>
      <c r="JF2341" t="str">
        <f t="shared" ca="1" si="715"/>
        <v/>
      </c>
      <c r="JG2341" t="str">
        <f t="shared" ca="1" si="716"/>
        <v/>
      </c>
      <c r="JH2341" t="str">
        <f t="shared" ca="1" si="717"/>
        <v/>
      </c>
      <c r="JI2341" t="str">
        <f t="shared" ca="1" si="718"/>
        <v/>
      </c>
    </row>
    <row r="2342" spans="264:269" x14ac:dyDescent="0.2">
      <c r="JD2342">
        <f t="shared" si="713"/>
        <v>0</v>
      </c>
      <c r="JE2342">
        <f t="shared" si="714"/>
        <v>0</v>
      </c>
      <c r="JF2342" t="str">
        <f t="shared" ca="1" si="715"/>
        <v/>
      </c>
      <c r="JG2342" t="str">
        <f t="shared" ca="1" si="716"/>
        <v/>
      </c>
      <c r="JH2342" t="str">
        <f t="shared" ca="1" si="717"/>
        <v/>
      </c>
      <c r="JI2342" t="str">
        <f t="shared" ca="1" si="718"/>
        <v/>
      </c>
    </row>
    <row r="2343" spans="264:269" x14ac:dyDescent="0.2">
      <c r="JD2343">
        <f t="shared" si="713"/>
        <v>0</v>
      </c>
      <c r="JE2343">
        <f t="shared" si="714"/>
        <v>0</v>
      </c>
      <c r="JF2343" t="str">
        <f t="shared" ca="1" si="715"/>
        <v/>
      </c>
      <c r="JG2343" t="str">
        <f t="shared" ca="1" si="716"/>
        <v/>
      </c>
      <c r="JH2343" t="str">
        <f t="shared" ca="1" si="717"/>
        <v/>
      </c>
      <c r="JI2343" t="str">
        <f t="shared" ca="1" si="718"/>
        <v/>
      </c>
    </row>
    <row r="2344" spans="264:269" x14ac:dyDescent="0.2">
      <c r="JD2344">
        <f t="shared" si="713"/>
        <v>0</v>
      </c>
      <c r="JE2344">
        <f t="shared" si="714"/>
        <v>0</v>
      </c>
      <c r="JF2344" t="str">
        <f t="shared" ca="1" si="715"/>
        <v/>
      </c>
      <c r="JG2344" t="str">
        <f t="shared" ca="1" si="716"/>
        <v/>
      </c>
      <c r="JH2344" t="str">
        <f t="shared" ca="1" si="717"/>
        <v/>
      </c>
      <c r="JI2344" t="str">
        <f t="shared" ca="1" si="718"/>
        <v/>
      </c>
    </row>
    <row r="2345" spans="264:269" x14ac:dyDescent="0.2">
      <c r="JD2345">
        <f t="shared" si="713"/>
        <v>0</v>
      </c>
      <c r="JE2345">
        <f t="shared" si="714"/>
        <v>0</v>
      </c>
      <c r="JF2345" t="str">
        <f t="shared" ca="1" si="715"/>
        <v/>
      </c>
      <c r="JG2345" t="str">
        <f t="shared" ca="1" si="716"/>
        <v/>
      </c>
      <c r="JH2345" t="str">
        <f t="shared" ca="1" si="717"/>
        <v/>
      </c>
      <c r="JI2345" t="str">
        <f t="shared" ca="1" si="718"/>
        <v/>
      </c>
    </row>
    <row r="2346" spans="264:269" x14ac:dyDescent="0.2">
      <c r="JD2346">
        <f t="shared" si="713"/>
        <v>0</v>
      </c>
      <c r="JE2346">
        <f t="shared" si="714"/>
        <v>0</v>
      </c>
      <c r="JF2346" t="str">
        <f t="shared" ca="1" si="715"/>
        <v/>
      </c>
      <c r="JG2346" t="str">
        <f t="shared" ca="1" si="716"/>
        <v/>
      </c>
      <c r="JH2346" t="str">
        <f t="shared" ca="1" si="717"/>
        <v/>
      </c>
      <c r="JI2346" t="str">
        <f t="shared" ca="1" si="718"/>
        <v/>
      </c>
    </row>
    <row r="2347" spans="264:269" x14ac:dyDescent="0.2">
      <c r="JD2347">
        <f t="shared" si="713"/>
        <v>0</v>
      </c>
      <c r="JE2347">
        <f t="shared" si="714"/>
        <v>0</v>
      </c>
      <c r="JF2347" t="str">
        <f t="shared" ca="1" si="715"/>
        <v/>
      </c>
      <c r="JG2347" t="str">
        <f t="shared" ca="1" si="716"/>
        <v/>
      </c>
      <c r="JH2347" t="str">
        <f t="shared" ca="1" si="717"/>
        <v/>
      </c>
      <c r="JI2347" t="str">
        <f t="shared" ca="1" si="718"/>
        <v/>
      </c>
    </row>
    <row r="2348" spans="264:269" x14ac:dyDescent="0.2">
      <c r="JD2348">
        <f t="shared" si="713"/>
        <v>0</v>
      </c>
      <c r="JE2348">
        <f t="shared" si="714"/>
        <v>0</v>
      </c>
      <c r="JF2348" t="str">
        <f t="shared" ca="1" si="715"/>
        <v/>
      </c>
      <c r="JG2348" t="str">
        <f t="shared" ca="1" si="716"/>
        <v/>
      </c>
      <c r="JH2348" t="str">
        <f t="shared" ca="1" si="717"/>
        <v/>
      </c>
      <c r="JI2348" t="str">
        <f t="shared" ca="1" si="718"/>
        <v/>
      </c>
    </row>
    <row r="2349" spans="264:269" x14ac:dyDescent="0.2">
      <c r="JD2349">
        <f t="shared" si="713"/>
        <v>0</v>
      </c>
      <c r="JE2349">
        <f t="shared" si="714"/>
        <v>0</v>
      </c>
      <c r="JF2349" t="str">
        <f t="shared" ca="1" si="715"/>
        <v/>
      </c>
      <c r="JG2349" t="str">
        <f t="shared" ca="1" si="716"/>
        <v/>
      </c>
      <c r="JH2349" t="str">
        <f t="shared" ca="1" si="717"/>
        <v/>
      </c>
      <c r="JI2349" t="str">
        <f t="shared" ca="1" si="718"/>
        <v/>
      </c>
    </row>
    <row r="2350" spans="264:269" x14ac:dyDescent="0.2">
      <c r="JD2350">
        <f t="shared" si="713"/>
        <v>0</v>
      </c>
      <c r="JE2350">
        <f t="shared" si="714"/>
        <v>0</v>
      </c>
      <c r="JF2350" t="str">
        <f t="shared" ca="1" si="715"/>
        <v/>
      </c>
      <c r="JG2350" t="str">
        <f t="shared" ca="1" si="716"/>
        <v/>
      </c>
      <c r="JH2350" t="str">
        <f t="shared" ca="1" si="717"/>
        <v/>
      </c>
      <c r="JI2350" t="str">
        <f t="shared" ca="1" si="718"/>
        <v/>
      </c>
    </row>
    <row r="2351" spans="264:269" x14ac:dyDescent="0.2">
      <c r="JD2351">
        <f t="shared" si="713"/>
        <v>0</v>
      </c>
      <c r="JE2351">
        <f t="shared" si="714"/>
        <v>0</v>
      </c>
      <c r="JF2351" t="str">
        <f t="shared" ca="1" si="715"/>
        <v/>
      </c>
      <c r="JG2351" t="str">
        <f t="shared" ca="1" si="716"/>
        <v/>
      </c>
      <c r="JH2351" t="str">
        <f t="shared" ca="1" si="717"/>
        <v/>
      </c>
      <c r="JI2351" t="str">
        <f t="shared" ca="1" si="718"/>
        <v/>
      </c>
    </row>
    <row r="2352" spans="264:269" x14ac:dyDescent="0.2">
      <c r="JD2352">
        <f t="shared" si="713"/>
        <v>0</v>
      </c>
      <c r="JE2352">
        <f t="shared" si="714"/>
        <v>0</v>
      </c>
      <c r="JF2352" t="str">
        <f t="shared" ca="1" si="715"/>
        <v/>
      </c>
      <c r="JG2352" t="str">
        <f t="shared" ca="1" si="716"/>
        <v/>
      </c>
      <c r="JH2352" t="str">
        <f t="shared" ca="1" si="717"/>
        <v/>
      </c>
      <c r="JI2352" t="str">
        <f t="shared" ca="1" si="718"/>
        <v/>
      </c>
    </row>
    <row r="2353" spans="264:269" x14ac:dyDescent="0.2">
      <c r="JD2353">
        <f t="shared" si="713"/>
        <v>0</v>
      </c>
      <c r="JE2353">
        <f t="shared" si="714"/>
        <v>0</v>
      </c>
      <c r="JF2353" t="str">
        <f t="shared" ca="1" si="715"/>
        <v/>
      </c>
      <c r="JG2353" t="str">
        <f t="shared" ca="1" si="716"/>
        <v/>
      </c>
      <c r="JH2353" t="str">
        <f t="shared" ca="1" si="717"/>
        <v/>
      </c>
      <c r="JI2353" t="str">
        <f t="shared" ca="1" si="718"/>
        <v/>
      </c>
    </row>
    <row r="2354" spans="264:269" x14ac:dyDescent="0.2">
      <c r="JD2354">
        <f t="shared" si="713"/>
        <v>0</v>
      </c>
      <c r="JE2354">
        <f t="shared" si="714"/>
        <v>0</v>
      </c>
      <c r="JF2354" t="str">
        <f t="shared" ca="1" si="715"/>
        <v/>
      </c>
      <c r="JG2354" t="str">
        <f t="shared" ca="1" si="716"/>
        <v/>
      </c>
      <c r="JH2354" t="str">
        <f t="shared" ca="1" si="717"/>
        <v/>
      </c>
      <c r="JI2354" t="str">
        <f t="shared" ca="1" si="718"/>
        <v/>
      </c>
    </row>
    <row r="2355" spans="264:269" x14ac:dyDescent="0.2">
      <c r="JD2355">
        <f t="shared" si="713"/>
        <v>0</v>
      </c>
      <c r="JE2355">
        <f t="shared" si="714"/>
        <v>0</v>
      </c>
      <c r="JF2355" t="str">
        <f t="shared" ca="1" si="715"/>
        <v/>
      </c>
      <c r="JG2355" t="str">
        <f t="shared" ca="1" si="716"/>
        <v/>
      </c>
      <c r="JH2355" t="str">
        <f t="shared" ca="1" si="717"/>
        <v/>
      </c>
      <c r="JI2355" t="str">
        <f t="shared" ca="1" si="718"/>
        <v/>
      </c>
    </row>
    <row r="2356" spans="264:269" x14ac:dyDescent="0.2">
      <c r="JD2356">
        <f t="shared" si="713"/>
        <v>0</v>
      </c>
      <c r="JE2356">
        <f t="shared" si="714"/>
        <v>0</v>
      </c>
      <c r="JF2356" t="str">
        <f t="shared" ca="1" si="715"/>
        <v/>
      </c>
      <c r="JG2356" t="str">
        <f t="shared" ca="1" si="716"/>
        <v/>
      </c>
      <c r="JH2356" t="str">
        <f t="shared" ca="1" si="717"/>
        <v/>
      </c>
      <c r="JI2356" t="str">
        <f t="shared" ca="1" si="718"/>
        <v/>
      </c>
    </row>
    <row r="2357" spans="264:269" x14ac:dyDescent="0.2">
      <c r="JD2357">
        <f t="shared" si="713"/>
        <v>0</v>
      </c>
      <c r="JE2357">
        <f t="shared" si="714"/>
        <v>0</v>
      </c>
      <c r="JF2357" t="str">
        <f t="shared" ca="1" si="715"/>
        <v/>
      </c>
      <c r="JG2357" t="str">
        <f t="shared" ca="1" si="716"/>
        <v/>
      </c>
      <c r="JH2357" t="str">
        <f t="shared" ca="1" si="717"/>
        <v/>
      </c>
      <c r="JI2357" t="str">
        <f t="shared" ca="1" si="718"/>
        <v/>
      </c>
    </row>
    <row r="2358" spans="264:269" x14ac:dyDescent="0.2">
      <c r="JD2358">
        <f t="shared" si="713"/>
        <v>0</v>
      </c>
      <c r="JE2358">
        <f t="shared" si="714"/>
        <v>0</v>
      </c>
      <c r="JF2358" t="str">
        <f t="shared" ca="1" si="715"/>
        <v/>
      </c>
      <c r="JG2358" t="str">
        <f t="shared" ca="1" si="716"/>
        <v/>
      </c>
      <c r="JH2358" t="str">
        <f t="shared" ca="1" si="717"/>
        <v/>
      </c>
      <c r="JI2358" t="str">
        <f t="shared" ca="1" si="718"/>
        <v/>
      </c>
    </row>
    <row r="2359" spans="264:269" x14ac:dyDescent="0.2">
      <c r="JD2359">
        <f t="shared" si="713"/>
        <v>0</v>
      </c>
      <c r="JE2359">
        <f t="shared" si="714"/>
        <v>0</v>
      </c>
      <c r="JF2359" t="str">
        <f t="shared" ca="1" si="715"/>
        <v/>
      </c>
      <c r="JG2359" t="str">
        <f t="shared" ca="1" si="716"/>
        <v/>
      </c>
      <c r="JH2359" t="str">
        <f t="shared" ca="1" si="717"/>
        <v/>
      </c>
      <c r="JI2359" t="str">
        <f t="shared" ca="1" si="718"/>
        <v/>
      </c>
    </row>
    <row r="2360" spans="264:269" x14ac:dyDescent="0.2">
      <c r="JD2360">
        <f t="shared" si="713"/>
        <v>0</v>
      </c>
      <c r="JE2360">
        <f t="shared" si="714"/>
        <v>0</v>
      </c>
      <c r="JF2360" t="str">
        <f t="shared" ca="1" si="715"/>
        <v/>
      </c>
      <c r="JG2360" t="str">
        <f t="shared" ca="1" si="716"/>
        <v/>
      </c>
      <c r="JH2360" t="str">
        <f t="shared" ca="1" si="717"/>
        <v/>
      </c>
      <c r="JI2360" t="str">
        <f t="shared" ca="1" si="718"/>
        <v/>
      </c>
    </row>
    <row r="2361" spans="264:269" x14ac:dyDescent="0.2">
      <c r="JD2361">
        <f t="shared" si="713"/>
        <v>0</v>
      </c>
      <c r="JE2361">
        <f t="shared" si="714"/>
        <v>0</v>
      </c>
      <c r="JF2361" t="str">
        <f t="shared" ca="1" si="715"/>
        <v/>
      </c>
      <c r="JG2361" t="str">
        <f t="shared" ca="1" si="716"/>
        <v/>
      </c>
      <c r="JH2361" t="str">
        <f t="shared" ca="1" si="717"/>
        <v/>
      </c>
      <c r="JI2361" t="str">
        <f t="shared" ca="1" si="718"/>
        <v/>
      </c>
    </row>
    <row r="2362" spans="264:269" x14ac:dyDescent="0.2">
      <c r="JD2362">
        <f t="shared" si="713"/>
        <v>0</v>
      </c>
      <c r="JE2362">
        <f t="shared" si="714"/>
        <v>0</v>
      </c>
      <c r="JF2362" t="str">
        <f t="shared" ca="1" si="715"/>
        <v/>
      </c>
      <c r="JG2362" t="str">
        <f t="shared" ca="1" si="716"/>
        <v/>
      </c>
      <c r="JH2362" t="str">
        <f t="shared" ca="1" si="717"/>
        <v/>
      </c>
      <c r="JI2362" t="str">
        <f t="shared" ca="1" si="718"/>
        <v/>
      </c>
    </row>
    <row r="2363" spans="264:269" x14ac:dyDescent="0.2">
      <c r="JD2363">
        <f t="shared" si="713"/>
        <v>0</v>
      </c>
      <c r="JE2363">
        <f t="shared" si="714"/>
        <v>0</v>
      </c>
      <c r="JF2363" t="str">
        <f t="shared" ca="1" si="715"/>
        <v/>
      </c>
      <c r="JG2363" t="str">
        <f t="shared" ca="1" si="716"/>
        <v/>
      </c>
      <c r="JH2363" t="str">
        <f t="shared" ca="1" si="717"/>
        <v/>
      </c>
      <c r="JI2363" t="str">
        <f t="shared" ca="1" si="718"/>
        <v/>
      </c>
    </row>
    <row r="2364" spans="264:269" x14ac:dyDescent="0.2">
      <c r="JD2364">
        <f t="shared" si="713"/>
        <v>0</v>
      </c>
      <c r="JE2364">
        <f t="shared" si="714"/>
        <v>0</v>
      </c>
      <c r="JF2364" t="str">
        <f t="shared" ca="1" si="715"/>
        <v/>
      </c>
      <c r="JG2364" t="str">
        <f t="shared" ca="1" si="716"/>
        <v/>
      </c>
      <c r="JH2364" t="str">
        <f t="shared" ca="1" si="717"/>
        <v/>
      </c>
      <c r="JI2364" t="str">
        <f t="shared" ca="1" si="718"/>
        <v/>
      </c>
    </row>
    <row r="2365" spans="264:269" x14ac:dyDescent="0.2">
      <c r="JD2365">
        <f t="shared" si="713"/>
        <v>0</v>
      </c>
      <c r="JE2365">
        <f t="shared" si="714"/>
        <v>0</v>
      </c>
      <c r="JF2365" t="str">
        <f t="shared" ca="1" si="715"/>
        <v/>
      </c>
      <c r="JG2365" t="str">
        <f t="shared" ca="1" si="716"/>
        <v/>
      </c>
      <c r="JH2365" t="str">
        <f t="shared" ca="1" si="717"/>
        <v/>
      </c>
      <c r="JI2365" t="str">
        <f t="shared" ca="1" si="718"/>
        <v/>
      </c>
    </row>
    <row r="2366" spans="264:269" x14ac:dyDescent="0.2">
      <c r="JD2366">
        <f t="shared" si="713"/>
        <v>0</v>
      </c>
      <c r="JE2366">
        <f t="shared" si="714"/>
        <v>0</v>
      </c>
      <c r="JF2366" t="str">
        <f t="shared" ca="1" si="715"/>
        <v/>
      </c>
      <c r="JG2366" t="str">
        <f t="shared" ca="1" si="716"/>
        <v/>
      </c>
      <c r="JH2366" t="str">
        <f t="shared" ca="1" si="717"/>
        <v/>
      </c>
      <c r="JI2366" t="str">
        <f t="shared" ca="1" si="718"/>
        <v/>
      </c>
    </row>
    <row r="2367" spans="264:269" x14ac:dyDescent="0.2">
      <c r="JD2367">
        <f t="shared" si="713"/>
        <v>0</v>
      </c>
      <c r="JE2367">
        <f t="shared" si="714"/>
        <v>0</v>
      </c>
      <c r="JF2367" t="str">
        <f t="shared" ca="1" si="715"/>
        <v/>
      </c>
      <c r="JG2367" t="str">
        <f t="shared" ca="1" si="716"/>
        <v/>
      </c>
      <c r="JH2367" t="str">
        <f t="shared" ca="1" si="717"/>
        <v/>
      </c>
      <c r="JI2367" t="str">
        <f t="shared" ca="1" si="718"/>
        <v/>
      </c>
    </row>
    <row r="2368" spans="264:269" x14ac:dyDescent="0.2">
      <c r="JD2368">
        <f t="shared" si="713"/>
        <v>0</v>
      </c>
      <c r="JE2368">
        <f t="shared" si="714"/>
        <v>0</v>
      </c>
      <c r="JF2368" t="str">
        <f t="shared" ca="1" si="715"/>
        <v/>
      </c>
      <c r="JG2368" t="str">
        <f t="shared" ca="1" si="716"/>
        <v/>
      </c>
      <c r="JH2368" t="str">
        <f t="shared" ca="1" si="717"/>
        <v/>
      </c>
      <c r="JI2368" t="str">
        <f t="shared" ca="1" si="718"/>
        <v/>
      </c>
    </row>
    <row r="2369" spans="264:269" x14ac:dyDescent="0.2">
      <c r="JD2369">
        <f t="shared" si="713"/>
        <v>0</v>
      </c>
      <c r="JE2369">
        <f t="shared" si="714"/>
        <v>0</v>
      </c>
      <c r="JF2369" t="str">
        <f t="shared" ca="1" si="715"/>
        <v/>
      </c>
      <c r="JG2369" t="str">
        <f t="shared" ca="1" si="716"/>
        <v/>
      </c>
      <c r="JH2369" t="str">
        <f t="shared" ca="1" si="717"/>
        <v/>
      </c>
      <c r="JI2369" t="str">
        <f t="shared" ca="1" si="718"/>
        <v/>
      </c>
    </row>
    <row r="2370" spans="264:269" x14ac:dyDescent="0.2">
      <c r="JD2370">
        <f t="shared" si="713"/>
        <v>0</v>
      </c>
      <c r="JE2370">
        <f t="shared" si="714"/>
        <v>0</v>
      </c>
      <c r="JF2370" t="str">
        <f t="shared" ca="1" si="715"/>
        <v/>
      </c>
      <c r="JG2370" t="str">
        <f t="shared" ca="1" si="716"/>
        <v/>
      </c>
      <c r="JH2370" t="str">
        <f t="shared" ca="1" si="717"/>
        <v/>
      </c>
      <c r="JI2370" t="str">
        <f t="shared" ca="1" si="718"/>
        <v/>
      </c>
    </row>
    <row r="2371" spans="264:269" x14ac:dyDescent="0.2">
      <c r="JD2371">
        <f t="shared" si="713"/>
        <v>0</v>
      </c>
      <c r="JE2371">
        <f t="shared" si="714"/>
        <v>0</v>
      </c>
      <c r="JF2371" t="str">
        <f t="shared" ca="1" si="715"/>
        <v/>
      </c>
      <c r="JG2371" t="str">
        <f t="shared" ca="1" si="716"/>
        <v/>
      </c>
      <c r="JH2371" t="str">
        <f t="shared" ca="1" si="717"/>
        <v/>
      </c>
      <c r="JI2371" t="str">
        <f t="shared" ca="1" si="718"/>
        <v/>
      </c>
    </row>
    <row r="2372" spans="264:269" x14ac:dyDescent="0.2">
      <c r="JD2372">
        <f t="shared" si="713"/>
        <v>0</v>
      </c>
      <c r="JE2372">
        <f t="shared" si="714"/>
        <v>0</v>
      </c>
      <c r="JF2372" t="str">
        <f t="shared" ca="1" si="715"/>
        <v/>
      </c>
      <c r="JG2372" t="str">
        <f t="shared" ca="1" si="716"/>
        <v/>
      </c>
      <c r="JH2372" t="str">
        <f t="shared" ca="1" si="717"/>
        <v/>
      </c>
      <c r="JI2372" t="str">
        <f t="shared" ca="1" si="718"/>
        <v/>
      </c>
    </row>
    <row r="2373" spans="264:269" x14ac:dyDescent="0.2">
      <c r="JD2373">
        <f t="shared" si="713"/>
        <v>0</v>
      </c>
      <c r="JE2373">
        <f t="shared" si="714"/>
        <v>0</v>
      </c>
      <c r="JF2373" t="str">
        <f t="shared" ca="1" si="715"/>
        <v/>
      </c>
      <c r="JG2373" t="str">
        <f t="shared" ca="1" si="716"/>
        <v/>
      </c>
      <c r="JH2373" t="str">
        <f t="shared" ca="1" si="717"/>
        <v/>
      </c>
      <c r="JI2373" t="str">
        <f t="shared" ca="1" si="718"/>
        <v/>
      </c>
    </row>
    <row r="2374" spans="264:269" x14ac:dyDescent="0.2">
      <c r="JD2374">
        <f t="shared" si="713"/>
        <v>0</v>
      </c>
      <c r="JE2374">
        <f t="shared" si="714"/>
        <v>0</v>
      </c>
      <c r="JF2374" t="str">
        <f t="shared" ca="1" si="715"/>
        <v/>
      </c>
      <c r="JG2374" t="str">
        <f t="shared" ca="1" si="716"/>
        <v/>
      </c>
      <c r="JH2374" t="str">
        <f t="shared" ca="1" si="717"/>
        <v/>
      </c>
      <c r="JI2374" t="str">
        <f t="shared" ca="1" si="718"/>
        <v/>
      </c>
    </row>
    <row r="2375" spans="264:269" x14ac:dyDescent="0.2">
      <c r="JD2375">
        <f t="shared" si="713"/>
        <v>0</v>
      </c>
      <c r="JE2375">
        <f t="shared" si="714"/>
        <v>0</v>
      </c>
      <c r="JF2375" t="str">
        <f t="shared" ca="1" si="715"/>
        <v/>
      </c>
      <c r="JG2375" t="str">
        <f t="shared" ca="1" si="716"/>
        <v/>
      </c>
      <c r="JH2375" t="str">
        <f t="shared" ca="1" si="717"/>
        <v/>
      </c>
      <c r="JI2375" t="str">
        <f t="shared" ca="1" si="718"/>
        <v/>
      </c>
    </row>
    <row r="2376" spans="264:269" x14ac:dyDescent="0.2">
      <c r="JD2376">
        <f t="shared" si="713"/>
        <v>0</v>
      </c>
      <c r="JE2376">
        <f t="shared" si="714"/>
        <v>0</v>
      </c>
      <c r="JF2376" t="str">
        <f t="shared" ca="1" si="715"/>
        <v/>
      </c>
      <c r="JG2376" t="str">
        <f t="shared" ca="1" si="716"/>
        <v/>
      </c>
      <c r="JH2376" t="str">
        <f t="shared" ca="1" si="717"/>
        <v/>
      </c>
      <c r="JI2376" t="str">
        <f t="shared" ca="1" si="718"/>
        <v/>
      </c>
    </row>
    <row r="2377" spans="264:269" x14ac:dyDescent="0.2">
      <c r="JD2377">
        <f t="shared" si="713"/>
        <v>0</v>
      </c>
      <c r="JE2377">
        <f t="shared" si="714"/>
        <v>0</v>
      </c>
      <c r="JF2377" t="str">
        <f t="shared" ca="1" si="715"/>
        <v/>
      </c>
      <c r="JG2377" t="str">
        <f t="shared" ca="1" si="716"/>
        <v/>
      </c>
      <c r="JH2377" t="str">
        <f t="shared" ca="1" si="717"/>
        <v/>
      </c>
      <c r="JI2377" t="str">
        <f t="shared" ca="1" si="718"/>
        <v/>
      </c>
    </row>
    <row r="2378" spans="264:269" x14ac:dyDescent="0.2">
      <c r="JD2378">
        <f t="shared" si="713"/>
        <v>0</v>
      </c>
      <c r="JE2378">
        <f t="shared" si="714"/>
        <v>0</v>
      </c>
      <c r="JF2378" t="str">
        <f t="shared" ca="1" si="715"/>
        <v/>
      </c>
      <c r="JG2378" t="str">
        <f t="shared" ca="1" si="716"/>
        <v/>
      </c>
      <c r="JH2378" t="str">
        <f t="shared" ca="1" si="717"/>
        <v/>
      </c>
      <c r="JI2378" t="str">
        <f t="shared" ca="1" si="718"/>
        <v/>
      </c>
    </row>
    <row r="2379" spans="264:269" x14ac:dyDescent="0.2">
      <c r="JD2379">
        <f t="shared" si="713"/>
        <v>0</v>
      </c>
      <c r="JE2379">
        <f t="shared" si="714"/>
        <v>0</v>
      </c>
      <c r="JF2379" t="str">
        <f t="shared" ca="1" si="715"/>
        <v/>
      </c>
      <c r="JG2379" t="str">
        <f t="shared" ca="1" si="716"/>
        <v/>
      </c>
      <c r="JH2379" t="str">
        <f t="shared" ca="1" si="717"/>
        <v/>
      </c>
      <c r="JI2379" t="str">
        <f t="shared" ca="1" si="718"/>
        <v/>
      </c>
    </row>
    <row r="2380" spans="264:269" x14ac:dyDescent="0.2">
      <c r="JD2380">
        <f t="shared" si="713"/>
        <v>0</v>
      </c>
      <c r="JE2380">
        <f t="shared" si="714"/>
        <v>0</v>
      </c>
      <c r="JF2380" t="str">
        <f t="shared" ca="1" si="715"/>
        <v/>
      </c>
      <c r="JG2380" t="str">
        <f t="shared" ca="1" si="716"/>
        <v/>
      </c>
      <c r="JH2380" t="str">
        <f t="shared" ca="1" si="717"/>
        <v/>
      </c>
      <c r="JI2380" t="str">
        <f t="shared" ca="1" si="718"/>
        <v/>
      </c>
    </row>
    <row r="2381" spans="264:269" x14ac:dyDescent="0.2">
      <c r="JD2381">
        <f t="shared" si="713"/>
        <v>0</v>
      </c>
      <c r="JE2381">
        <f t="shared" si="714"/>
        <v>0</v>
      </c>
      <c r="JF2381" t="str">
        <f t="shared" ca="1" si="715"/>
        <v/>
      </c>
      <c r="JG2381" t="str">
        <f t="shared" ca="1" si="716"/>
        <v/>
      </c>
      <c r="JH2381" t="str">
        <f t="shared" ca="1" si="717"/>
        <v/>
      </c>
      <c r="JI2381" t="str">
        <f t="shared" ca="1" si="718"/>
        <v/>
      </c>
    </row>
    <row r="2382" spans="264:269" x14ac:dyDescent="0.2">
      <c r="JD2382">
        <f t="shared" si="713"/>
        <v>0</v>
      </c>
      <c r="JE2382">
        <f t="shared" si="714"/>
        <v>0</v>
      </c>
      <c r="JF2382" t="str">
        <f t="shared" ca="1" si="715"/>
        <v/>
      </c>
      <c r="JG2382" t="str">
        <f t="shared" ca="1" si="716"/>
        <v/>
      </c>
      <c r="JH2382" t="str">
        <f t="shared" ca="1" si="717"/>
        <v/>
      </c>
      <c r="JI2382" t="str">
        <f t="shared" ca="1" si="718"/>
        <v/>
      </c>
    </row>
    <row r="2383" spans="264:269" x14ac:dyDescent="0.2">
      <c r="JD2383">
        <f t="shared" si="713"/>
        <v>0</v>
      </c>
      <c r="JE2383">
        <f t="shared" si="714"/>
        <v>0</v>
      </c>
      <c r="JF2383" t="str">
        <f t="shared" ca="1" si="715"/>
        <v/>
      </c>
      <c r="JG2383" t="str">
        <f t="shared" ca="1" si="716"/>
        <v/>
      </c>
      <c r="JH2383" t="str">
        <f t="shared" ca="1" si="717"/>
        <v/>
      </c>
      <c r="JI2383" t="str">
        <f t="shared" ca="1" si="718"/>
        <v/>
      </c>
    </row>
    <row r="2384" spans="264:269" x14ac:dyDescent="0.2">
      <c r="JD2384">
        <f t="shared" si="713"/>
        <v>0</v>
      </c>
      <c r="JE2384">
        <f t="shared" si="714"/>
        <v>0</v>
      </c>
      <c r="JF2384" t="str">
        <f t="shared" ca="1" si="715"/>
        <v/>
      </c>
      <c r="JG2384" t="str">
        <f t="shared" ca="1" si="716"/>
        <v/>
      </c>
      <c r="JH2384" t="str">
        <f t="shared" ca="1" si="717"/>
        <v/>
      </c>
      <c r="JI2384" t="str">
        <f t="shared" ca="1" si="718"/>
        <v/>
      </c>
    </row>
    <row r="2385" spans="264:269" x14ac:dyDescent="0.2">
      <c r="JD2385">
        <f t="shared" si="713"/>
        <v>0</v>
      </c>
      <c r="JE2385">
        <f t="shared" si="714"/>
        <v>0</v>
      </c>
      <c r="JF2385" t="str">
        <f t="shared" ca="1" si="715"/>
        <v/>
      </c>
      <c r="JG2385" t="str">
        <f t="shared" ca="1" si="716"/>
        <v/>
      </c>
      <c r="JH2385" t="str">
        <f t="shared" ca="1" si="717"/>
        <v/>
      </c>
      <c r="JI2385" t="str">
        <f t="shared" ca="1" si="718"/>
        <v/>
      </c>
    </row>
    <row r="2386" spans="264:269" x14ac:dyDescent="0.2">
      <c r="JD2386">
        <f t="shared" si="713"/>
        <v>0</v>
      </c>
      <c r="JE2386">
        <f t="shared" si="714"/>
        <v>0</v>
      </c>
      <c r="JF2386" t="str">
        <f t="shared" ca="1" si="715"/>
        <v/>
      </c>
      <c r="JG2386" t="str">
        <f t="shared" ca="1" si="716"/>
        <v/>
      </c>
      <c r="JH2386" t="str">
        <f t="shared" ca="1" si="717"/>
        <v/>
      </c>
      <c r="JI2386" t="str">
        <f t="shared" ca="1" si="718"/>
        <v/>
      </c>
    </row>
    <row r="2387" spans="264:269" x14ac:dyDescent="0.2">
      <c r="JD2387">
        <f t="shared" si="713"/>
        <v>0</v>
      </c>
      <c r="JE2387">
        <f t="shared" si="714"/>
        <v>0</v>
      </c>
      <c r="JF2387" t="str">
        <f t="shared" ca="1" si="715"/>
        <v/>
      </c>
      <c r="JG2387" t="str">
        <f t="shared" ca="1" si="716"/>
        <v/>
      </c>
      <c r="JH2387" t="str">
        <f t="shared" ca="1" si="717"/>
        <v/>
      </c>
      <c r="JI2387" t="str">
        <f t="shared" ca="1" si="718"/>
        <v/>
      </c>
    </row>
    <row r="2388" spans="264:269" x14ac:dyDescent="0.2">
      <c r="JD2388">
        <f t="shared" si="713"/>
        <v>0</v>
      </c>
      <c r="JE2388">
        <f t="shared" si="714"/>
        <v>0</v>
      </c>
      <c r="JF2388" t="str">
        <f t="shared" ca="1" si="715"/>
        <v/>
      </c>
      <c r="JG2388" t="str">
        <f t="shared" ca="1" si="716"/>
        <v/>
      </c>
      <c r="JH2388" t="str">
        <f t="shared" ca="1" si="717"/>
        <v/>
      </c>
      <c r="JI2388" t="str">
        <f t="shared" ca="1" si="718"/>
        <v/>
      </c>
    </row>
    <row r="2389" spans="264:269" x14ac:dyDescent="0.2">
      <c r="JD2389">
        <f t="shared" si="713"/>
        <v>0</v>
      </c>
      <c r="JE2389">
        <f t="shared" si="714"/>
        <v>0</v>
      </c>
      <c r="JF2389" t="str">
        <f t="shared" ca="1" si="715"/>
        <v/>
      </c>
      <c r="JG2389" t="str">
        <f t="shared" ca="1" si="716"/>
        <v/>
      </c>
      <c r="JH2389" t="str">
        <f t="shared" ca="1" si="717"/>
        <v/>
      </c>
      <c r="JI2389" t="str">
        <f t="shared" ca="1" si="718"/>
        <v/>
      </c>
    </row>
    <row r="2390" spans="264:269" x14ac:dyDescent="0.2">
      <c r="JD2390">
        <f t="shared" si="713"/>
        <v>0</v>
      </c>
      <c r="JE2390">
        <f t="shared" si="714"/>
        <v>0</v>
      </c>
      <c r="JF2390" t="str">
        <f t="shared" ca="1" si="715"/>
        <v/>
      </c>
      <c r="JG2390" t="str">
        <f t="shared" ca="1" si="716"/>
        <v/>
      </c>
      <c r="JH2390" t="str">
        <f t="shared" ca="1" si="717"/>
        <v/>
      </c>
      <c r="JI2390" t="str">
        <f t="shared" ca="1" si="718"/>
        <v/>
      </c>
    </row>
    <row r="2391" spans="264:269" x14ac:dyDescent="0.2">
      <c r="JD2391">
        <f t="shared" si="713"/>
        <v>0</v>
      </c>
      <c r="JE2391">
        <f t="shared" si="714"/>
        <v>0</v>
      </c>
      <c r="JF2391" t="str">
        <f t="shared" ca="1" si="715"/>
        <v/>
      </c>
      <c r="JG2391" t="str">
        <f t="shared" ca="1" si="716"/>
        <v/>
      </c>
      <c r="JH2391" t="str">
        <f t="shared" ca="1" si="717"/>
        <v/>
      </c>
      <c r="JI2391" t="str">
        <f t="shared" ca="1" si="718"/>
        <v/>
      </c>
    </row>
    <row r="2392" spans="264:269" x14ac:dyDescent="0.2">
      <c r="JD2392">
        <f t="shared" si="713"/>
        <v>0</v>
      </c>
      <c r="JE2392">
        <f t="shared" si="714"/>
        <v>0</v>
      </c>
      <c r="JF2392" t="str">
        <f t="shared" ca="1" si="715"/>
        <v/>
      </c>
      <c r="JG2392" t="str">
        <f t="shared" ca="1" si="716"/>
        <v/>
      </c>
      <c r="JH2392" t="str">
        <f t="shared" ca="1" si="717"/>
        <v/>
      </c>
      <c r="JI2392" t="str">
        <f t="shared" ca="1" si="718"/>
        <v/>
      </c>
    </row>
    <row r="2393" spans="264:269" x14ac:dyDescent="0.2">
      <c r="JD2393">
        <f t="shared" si="713"/>
        <v>0</v>
      </c>
      <c r="JE2393">
        <f t="shared" si="714"/>
        <v>0</v>
      </c>
      <c r="JF2393" t="str">
        <f t="shared" ca="1" si="715"/>
        <v/>
      </c>
      <c r="JG2393" t="str">
        <f t="shared" ca="1" si="716"/>
        <v/>
      </c>
      <c r="JH2393" t="str">
        <f t="shared" ca="1" si="717"/>
        <v/>
      </c>
      <c r="JI2393" t="str">
        <f t="shared" ca="1" si="718"/>
        <v/>
      </c>
    </row>
    <row r="2394" spans="264:269" x14ac:dyDescent="0.2">
      <c r="JD2394">
        <f t="shared" si="713"/>
        <v>0</v>
      </c>
      <c r="JE2394">
        <f t="shared" si="714"/>
        <v>0</v>
      </c>
      <c r="JF2394" t="str">
        <f t="shared" ca="1" si="715"/>
        <v/>
      </c>
      <c r="JG2394" t="str">
        <f t="shared" ca="1" si="716"/>
        <v/>
      </c>
      <c r="JH2394" t="str">
        <f t="shared" ca="1" si="717"/>
        <v/>
      </c>
      <c r="JI2394" t="str">
        <f t="shared" ca="1" si="718"/>
        <v/>
      </c>
    </row>
    <row r="2395" spans="264:269" x14ac:dyDescent="0.2">
      <c r="JD2395">
        <f t="shared" si="713"/>
        <v>0</v>
      </c>
      <c r="JE2395">
        <f t="shared" si="714"/>
        <v>0</v>
      </c>
      <c r="JF2395" t="str">
        <f t="shared" ca="1" si="715"/>
        <v/>
      </c>
      <c r="JG2395" t="str">
        <f t="shared" ca="1" si="716"/>
        <v/>
      </c>
      <c r="JH2395" t="str">
        <f t="shared" ca="1" si="717"/>
        <v/>
      </c>
      <c r="JI2395" t="str">
        <f t="shared" ca="1" si="718"/>
        <v/>
      </c>
    </row>
    <row r="2396" spans="264:269" x14ac:dyDescent="0.2">
      <c r="JD2396">
        <f t="shared" ref="JD2396:JD2459" si="719">IF(JD2395&lt;&gt;0,JD2395-1,0)</f>
        <v>0</v>
      </c>
      <c r="JE2396">
        <f t="shared" ref="JE2396:JE2459" si="720">IF(JD2396&lt;&gt;0,JE2395+1,0)</f>
        <v>0</v>
      </c>
      <c r="JF2396" t="str">
        <f t="shared" ref="JF2396:JF2459" ca="1" si="721">IF(ScenarioType&lt;&gt;"ALL",IF(ISERROR(IF(INDIRECT("SCENARIOMETA!B"&amp;JE2396)=ScenarioType,INDIRECT("SCENARIOMETA!A"&amp;JE2396)," ")),"",IF(INDIRECT("SCENARIOMETA!B"&amp;JE2396)=ScenarioType,INDIRECT("SCENARIOMETA!A"&amp;JE2396)," ")),IF(JD2396&lt;&gt;0,INDIRECT("SCENARIOMETA!A"&amp;JE2396),""))</f>
        <v/>
      </c>
      <c r="JG2396" t="str">
        <f t="shared" ref="JG2396:JG2459" ca="1" si="722">IF(ScenarioType&lt;&gt;"ALL",IF(ISERROR(IF(INDIRECT("SCENARIOMETA!B"&amp;JE2396)=ScenarioType,INDIRECT("SCENARIOMETA!B"&amp;JE2396)," ")),"",IF(INDIRECT("SCENARIOMETA!B"&amp;JE2396)=ScenarioType,INDIRECT("SCENARIOMETA!B"&amp;JE2396)," ")),IF(JD2396&lt;&gt;0,INDIRECT("SCENARIOMETA!B"&amp;JE2396),""))</f>
        <v/>
      </c>
      <c r="JH2396" t="str">
        <f t="shared" ref="JH2396:JH2459" ca="1" si="723">IF(ScenarioType&lt;&gt;"ALL",IF(ISERROR(IF(INDIRECT("SCENARIOMETA!B"&amp;JE2396)=ScenarioType,INDIRECT("SCENARIOMETA!H"&amp;JE2396)," ")),"",IF(INDIRECT("SCENARIOMETA!B"&amp;JE2396)=ScenarioType,INDIRECT("SCENARIOMETA!H"&amp;JE2396)," ")+14),IF(JD2396&lt;&gt;0,INDIRECT("SCENARIOMETA!H"&amp;JE2396)+14,""))</f>
        <v/>
      </c>
      <c r="JI2396" t="str">
        <f t="shared" ref="JI2396:JI2459" ca="1" si="724">IF(ScenarioType&lt;&gt;"ALL",IF(ISERROR(IF(INDIRECT("SCENARIOMETA!B"&amp;JE2396)=ScenarioType,INDIRECT("SCENARIOMETA!E"&amp;JE2396)," ")),"",IF(INDIRECT("SCENARIOMETA!B"&amp;JE2396)=ScenarioType,INDIRECT("SCENARIOMETA!E"&amp;JE2396)," ")+14),IF(JD2396&lt;&gt;0,INDIRECT("SCENARIOMETA!E"&amp;JE2396)+14,""))</f>
        <v/>
      </c>
    </row>
    <row r="2397" spans="264:269" x14ac:dyDescent="0.2">
      <c r="JD2397">
        <f t="shared" si="719"/>
        <v>0</v>
      </c>
      <c r="JE2397">
        <f t="shared" si="720"/>
        <v>0</v>
      </c>
      <c r="JF2397" t="str">
        <f t="shared" ca="1" si="721"/>
        <v/>
      </c>
      <c r="JG2397" t="str">
        <f t="shared" ca="1" si="722"/>
        <v/>
      </c>
      <c r="JH2397" t="str">
        <f t="shared" ca="1" si="723"/>
        <v/>
      </c>
      <c r="JI2397" t="str">
        <f t="shared" ca="1" si="724"/>
        <v/>
      </c>
    </row>
    <row r="2398" spans="264:269" x14ac:dyDescent="0.2">
      <c r="JD2398">
        <f t="shared" si="719"/>
        <v>0</v>
      </c>
      <c r="JE2398">
        <f t="shared" si="720"/>
        <v>0</v>
      </c>
      <c r="JF2398" t="str">
        <f t="shared" ca="1" si="721"/>
        <v/>
      </c>
      <c r="JG2398" t="str">
        <f t="shared" ca="1" si="722"/>
        <v/>
      </c>
      <c r="JH2398" t="str">
        <f t="shared" ca="1" si="723"/>
        <v/>
      </c>
      <c r="JI2398" t="str">
        <f t="shared" ca="1" si="724"/>
        <v/>
      </c>
    </row>
    <row r="2399" spans="264:269" x14ac:dyDescent="0.2">
      <c r="JD2399">
        <f t="shared" si="719"/>
        <v>0</v>
      </c>
      <c r="JE2399">
        <f t="shared" si="720"/>
        <v>0</v>
      </c>
      <c r="JF2399" t="str">
        <f t="shared" ca="1" si="721"/>
        <v/>
      </c>
      <c r="JG2399" t="str">
        <f t="shared" ca="1" si="722"/>
        <v/>
      </c>
      <c r="JH2399" t="str">
        <f t="shared" ca="1" si="723"/>
        <v/>
      </c>
      <c r="JI2399" t="str">
        <f t="shared" ca="1" si="724"/>
        <v/>
      </c>
    </row>
    <row r="2400" spans="264:269" x14ac:dyDescent="0.2">
      <c r="JD2400">
        <f t="shared" si="719"/>
        <v>0</v>
      </c>
      <c r="JE2400">
        <f t="shared" si="720"/>
        <v>0</v>
      </c>
      <c r="JF2400" t="str">
        <f t="shared" ca="1" si="721"/>
        <v/>
      </c>
      <c r="JG2400" t="str">
        <f t="shared" ca="1" si="722"/>
        <v/>
      </c>
      <c r="JH2400" t="str">
        <f t="shared" ca="1" si="723"/>
        <v/>
      </c>
      <c r="JI2400" t="str">
        <f t="shared" ca="1" si="724"/>
        <v/>
      </c>
    </row>
    <row r="2401" spans="264:269" x14ac:dyDescent="0.2">
      <c r="JD2401">
        <f t="shared" si="719"/>
        <v>0</v>
      </c>
      <c r="JE2401">
        <f t="shared" si="720"/>
        <v>0</v>
      </c>
      <c r="JF2401" t="str">
        <f t="shared" ca="1" si="721"/>
        <v/>
      </c>
      <c r="JG2401" t="str">
        <f t="shared" ca="1" si="722"/>
        <v/>
      </c>
      <c r="JH2401" t="str">
        <f t="shared" ca="1" si="723"/>
        <v/>
      </c>
      <c r="JI2401" t="str">
        <f t="shared" ca="1" si="724"/>
        <v/>
      </c>
    </row>
    <row r="2402" spans="264:269" x14ac:dyDescent="0.2">
      <c r="JD2402">
        <f t="shared" si="719"/>
        <v>0</v>
      </c>
      <c r="JE2402">
        <f t="shared" si="720"/>
        <v>0</v>
      </c>
      <c r="JF2402" t="str">
        <f t="shared" ca="1" si="721"/>
        <v/>
      </c>
      <c r="JG2402" t="str">
        <f t="shared" ca="1" si="722"/>
        <v/>
      </c>
      <c r="JH2402" t="str">
        <f t="shared" ca="1" si="723"/>
        <v/>
      </c>
      <c r="JI2402" t="str">
        <f t="shared" ca="1" si="724"/>
        <v/>
      </c>
    </row>
    <row r="2403" spans="264:269" x14ac:dyDescent="0.2">
      <c r="JD2403">
        <f t="shared" si="719"/>
        <v>0</v>
      </c>
      <c r="JE2403">
        <f t="shared" si="720"/>
        <v>0</v>
      </c>
      <c r="JF2403" t="str">
        <f t="shared" ca="1" si="721"/>
        <v/>
      </c>
      <c r="JG2403" t="str">
        <f t="shared" ca="1" si="722"/>
        <v/>
      </c>
      <c r="JH2403" t="str">
        <f t="shared" ca="1" si="723"/>
        <v/>
      </c>
      <c r="JI2403" t="str">
        <f t="shared" ca="1" si="724"/>
        <v/>
      </c>
    </row>
    <row r="2404" spans="264:269" x14ac:dyDescent="0.2">
      <c r="JD2404">
        <f t="shared" si="719"/>
        <v>0</v>
      </c>
      <c r="JE2404">
        <f t="shared" si="720"/>
        <v>0</v>
      </c>
      <c r="JF2404" t="str">
        <f t="shared" ca="1" si="721"/>
        <v/>
      </c>
      <c r="JG2404" t="str">
        <f t="shared" ca="1" si="722"/>
        <v/>
      </c>
      <c r="JH2404" t="str">
        <f t="shared" ca="1" si="723"/>
        <v/>
      </c>
      <c r="JI2404" t="str">
        <f t="shared" ca="1" si="724"/>
        <v/>
      </c>
    </row>
    <row r="2405" spans="264:269" x14ac:dyDescent="0.2">
      <c r="JD2405">
        <f t="shared" si="719"/>
        <v>0</v>
      </c>
      <c r="JE2405">
        <f t="shared" si="720"/>
        <v>0</v>
      </c>
      <c r="JF2405" t="str">
        <f t="shared" ca="1" si="721"/>
        <v/>
      </c>
      <c r="JG2405" t="str">
        <f t="shared" ca="1" si="722"/>
        <v/>
      </c>
      <c r="JH2405" t="str">
        <f t="shared" ca="1" si="723"/>
        <v/>
      </c>
      <c r="JI2405" t="str">
        <f t="shared" ca="1" si="724"/>
        <v/>
      </c>
    </row>
    <row r="2406" spans="264:269" x14ac:dyDescent="0.2">
      <c r="JD2406">
        <f t="shared" si="719"/>
        <v>0</v>
      </c>
      <c r="JE2406">
        <f t="shared" si="720"/>
        <v>0</v>
      </c>
      <c r="JF2406" t="str">
        <f t="shared" ca="1" si="721"/>
        <v/>
      </c>
      <c r="JG2406" t="str">
        <f t="shared" ca="1" si="722"/>
        <v/>
      </c>
      <c r="JH2406" t="str">
        <f t="shared" ca="1" si="723"/>
        <v/>
      </c>
      <c r="JI2406" t="str">
        <f t="shared" ca="1" si="724"/>
        <v/>
      </c>
    </row>
    <row r="2407" spans="264:269" x14ac:dyDescent="0.2">
      <c r="JD2407">
        <f t="shared" si="719"/>
        <v>0</v>
      </c>
      <c r="JE2407">
        <f t="shared" si="720"/>
        <v>0</v>
      </c>
      <c r="JF2407" t="str">
        <f t="shared" ca="1" si="721"/>
        <v/>
      </c>
      <c r="JG2407" t="str">
        <f t="shared" ca="1" si="722"/>
        <v/>
      </c>
      <c r="JH2407" t="str">
        <f t="shared" ca="1" si="723"/>
        <v/>
      </c>
      <c r="JI2407" t="str">
        <f t="shared" ca="1" si="724"/>
        <v/>
      </c>
    </row>
    <row r="2408" spans="264:269" x14ac:dyDescent="0.2">
      <c r="JD2408">
        <f t="shared" si="719"/>
        <v>0</v>
      </c>
      <c r="JE2408">
        <f t="shared" si="720"/>
        <v>0</v>
      </c>
      <c r="JF2408" t="str">
        <f t="shared" ca="1" si="721"/>
        <v/>
      </c>
      <c r="JG2408" t="str">
        <f t="shared" ca="1" si="722"/>
        <v/>
      </c>
      <c r="JH2408" t="str">
        <f t="shared" ca="1" si="723"/>
        <v/>
      </c>
      <c r="JI2408" t="str">
        <f t="shared" ca="1" si="724"/>
        <v/>
      </c>
    </row>
    <row r="2409" spans="264:269" x14ac:dyDescent="0.2">
      <c r="JD2409">
        <f t="shared" si="719"/>
        <v>0</v>
      </c>
      <c r="JE2409">
        <f t="shared" si="720"/>
        <v>0</v>
      </c>
      <c r="JF2409" t="str">
        <f t="shared" ca="1" si="721"/>
        <v/>
      </c>
      <c r="JG2409" t="str">
        <f t="shared" ca="1" si="722"/>
        <v/>
      </c>
      <c r="JH2409" t="str">
        <f t="shared" ca="1" si="723"/>
        <v/>
      </c>
      <c r="JI2409" t="str">
        <f t="shared" ca="1" si="724"/>
        <v/>
      </c>
    </row>
    <row r="2410" spans="264:269" x14ac:dyDescent="0.2">
      <c r="JD2410">
        <f t="shared" si="719"/>
        <v>0</v>
      </c>
      <c r="JE2410">
        <f t="shared" si="720"/>
        <v>0</v>
      </c>
      <c r="JF2410" t="str">
        <f t="shared" ca="1" si="721"/>
        <v/>
      </c>
      <c r="JG2410" t="str">
        <f t="shared" ca="1" si="722"/>
        <v/>
      </c>
      <c r="JH2410" t="str">
        <f t="shared" ca="1" si="723"/>
        <v/>
      </c>
      <c r="JI2410" t="str">
        <f t="shared" ca="1" si="724"/>
        <v/>
      </c>
    </row>
    <row r="2411" spans="264:269" x14ac:dyDescent="0.2">
      <c r="JD2411">
        <f t="shared" si="719"/>
        <v>0</v>
      </c>
      <c r="JE2411">
        <f t="shared" si="720"/>
        <v>0</v>
      </c>
      <c r="JF2411" t="str">
        <f t="shared" ca="1" si="721"/>
        <v/>
      </c>
      <c r="JG2411" t="str">
        <f t="shared" ca="1" si="722"/>
        <v/>
      </c>
      <c r="JH2411" t="str">
        <f t="shared" ca="1" si="723"/>
        <v/>
      </c>
      <c r="JI2411" t="str">
        <f t="shared" ca="1" si="724"/>
        <v/>
      </c>
    </row>
    <row r="2412" spans="264:269" x14ac:dyDescent="0.2">
      <c r="JD2412">
        <f t="shared" si="719"/>
        <v>0</v>
      </c>
      <c r="JE2412">
        <f t="shared" si="720"/>
        <v>0</v>
      </c>
      <c r="JF2412" t="str">
        <f t="shared" ca="1" si="721"/>
        <v/>
      </c>
      <c r="JG2412" t="str">
        <f t="shared" ca="1" si="722"/>
        <v/>
      </c>
      <c r="JH2412" t="str">
        <f t="shared" ca="1" si="723"/>
        <v/>
      </c>
      <c r="JI2412" t="str">
        <f t="shared" ca="1" si="724"/>
        <v/>
      </c>
    </row>
    <row r="2413" spans="264:269" x14ac:dyDescent="0.2">
      <c r="JD2413">
        <f t="shared" si="719"/>
        <v>0</v>
      </c>
      <c r="JE2413">
        <f t="shared" si="720"/>
        <v>0</v>
      </c>
      <c r="JF2413" t="str">
        <f t="shared" ca="1" si="721"/>
        <v/>
      </c>
      <c r="JG2413" t="str">
        <f t="shared" ca="1" si="722"/>
        <v/>
      </c>
      <c r="JH2413" t="str">
        <f t="shared" ca="1" si="723"/>
        <v/>
      </c>
      <c r="JI2413" t="str">
        <f t="shared" ca="1" si="724"/>
        <v/>
      </c>
    </row>
    <row r="2414" spans="264:269" x14ac:dyDescent="0.2">
      <c r="JD2414">
        <f t="shared" si="719"/>
        <v>0</v>
      </c>
      <c r="JE2414">
        <f t="shared" si="720"/>
        <v>0</v>
      </c>
      <c r="JF2414" t="str">
        <f t="shared" ca="1" si="721"/>
        <v/>
      </c>
      <c r="JG2414" t="str">
        <f t="shared" ca="1" si="722"/>
        <v/>
      </c>
      <c r="JH2414" t="str">
        <f t="shared" ca="1" si="723"/>
        <v/>
      </c>
      <c r="JI2414" t="str">
        <f t="shared" ca="1" si="724"/>
        <v/>
      </c>
    </row>
    <row r="2415" spans="264:269" x14ac:dyDescent="0.2">
      <c r="JD2415">
        <f t="shared" si="719"/>
        <v>0</v>
      </c>
      <c r="JE2415">
        <f t="shared" si="720"/>
        <v>0</v>
      </c>
      <c r="JF2415" t="str">
        <f t="shared" ca="1" si="721"/>
        <v/>
      </c>
      <c r="JG2415" t="str">
        <f t="shared" ca="1" si="722"/>
        <v/>
      </c>
      <c r="JH2415" t="str">
        <f t="shared" ca="1" si="723"/>
        <v/>
      </c>
      <c r="JI2415" t="str">
        <f t="shared" ca="1" si="724"/>
        <v/>
      </c>
    </row>
    <row r="2416" spans="264:269" x14ac:dyDescent="0.2">
      <c r="JD2416">
        <f t="shared" si="719"/>
        <v>0</v>
      </c>
      <c r="JE2416">
        <f t="shared" si="720"/>
        <v>0</v>
      </c>
      <c r="JF2416" t="str">
        <f t="shared" ca="1" si="721"/>
        <v/>
      </c>
      <c r="JG2416" t="str">
        <f t="shared" ca="1" si="722"/>
        <v/>
      </c>
      <c r="JH2416" t="str">
        <f t="shared" ca="1" si="723"/>
        <v/>
      </c>
      <c r="JI2416" t="str">
        <f t="shared" ca="1" si="724"/>
        <v/>
      </c>
    </row>
    <row r="2417" spans="264:269" x14ac:dyDescent="0.2">
      <c r="JD2417">
        <f t="shared" si="719"/>
        <v>0</v>
      </c>
      <c r="JE2417">
        <f t="shared" si="720"/>
        <v>0</v>
      </c>
      <c r="JF2417" t="str">
        <f t="shared" ca="1" si="721"/>
        <v/>
      </c>
      <c r="JG2417" t="str">
        <f t="shared" ca="1" si="722"/>
        <v/>
      </c>
      <c r="JH2417" t="str">
        <f t="shared" ca="1" si="723"/>
        <v/>
      </c>
      <c r="JI2417" t="str">
        <f t="shared" ca="1" si="724"/>
        <v/>
      </c>
    </row>
    <row r="2418" spans="264:269" x14ac:dyDescent="0.2">
      <c r="JD2418">
        <f t="shared" si="719"/>
        <v>0</v>
      </c>
      <c r="JE2418">
        <f t="shared" si="720"/>
        <v>0</v>
      </c>
      <c r="JF2418" t="str">
        <f t="shared" ca="1" si="721"/>
        <v/>
      </c>
      <c r="JG2418" t="str">
        <f t="shared" ca="1" si="722"/>
        <v/>
      </c>
      <c r="JH2418" t="str">
        <f t="shared" ca="1" si="723"/>
        <v/>
      </c>
      <c r="JI2418" t="str">
        <f t="shared" ca="1" si="724"/>
        <v/>
      </c>
    </row>
    <row r="2419" spans="264:269" x14ac:dyDescent="0.2">
      <c r="JD2419">
        <f t="shared" si="719"/>
        <v>0</v>
      </c>
      <c r="JE2419">
        <f t="shared" si="720"/>
        <v>0</v>
      </c>
      <c r="JF2419" t="str">
        <f t="shared" ca="1" si="721"/>
        <v/>
      </c>
      <c r="JG2419" t="str">
        <f t="shared" ca="1" si="722"/>
        <v/>
      </c>
      <c r="JH2419" t="str">
        <f t="shared" ca="1" si="723"/>
        <v/>
      </c>
      <c r="JI2419" t="str">
        <f t="shared" ca="1" si="724"/>
        <v/>
      </c>
    </row>
    <row r="2420" spans="264:269" x14ac:dyDescent="0.2">
      <c r="JD2420">
        <f t="shared" si="719"/>
        <v>0</v>
      </c>
      <c r="JE2420">
        <f t="shared" si="720"/>
        <v>0</v>
      </c>
      <c r="JF2420" t="str">
        <f t="shared" ca="1" si="721"/>
        <v/>
      </c>
      <c r="JG2420" t="str">
        <f t="shared" ca="1" si="722"/>
        <v/>
      </c>
      <c r="JH2420" t="str">
        <f t="shared" ca="1" si="723"/>
        <v/>
      </c>
      <c r="JI2420" t="str">
        <f t="shared" ca="1" si="724"/>
        <v/>
      </c>
    </row>
    <row r="2421" spans="264:269" x14ac:dyDescent="0.2">
      <c r="JD2421">
        <f t="shared" si="719"/>
        <v>0</v>
      </c>
      <c r="JE2421">
        <f t="shared" si="720"/>
        <v>0</v>
      </c>
      <c r="JF2421" t="str">
        <f t="shared" ca="1" si="721"/>
        <v/>
      </c>
      <c r="JG2421" t="str">
        <f t="shared" ca="1" si="722"/>
        <v/>
      </c>
      <c r="JH2421" t="str">
        <f t="shared" ca="1" si="723"/>
        <v/>
      </c>
      <c r="JI2421" t="str">
        <f t="shared" ca="1" si="724"/>
        <v/>
      </c>
    </row>
    <row r="2422" spans="264:269" x14ac:dyDescent="0.2">
      <c r="JD2422">
        <f t="shared" si="719"/>
        <v>0</v>
      </c>
      <c r="JE2422">
        <f t="shared" si="720"/>
        <v>0</v>
      </c>
      <c r="JF2422" t="str">
        <f t="shared" ca="1" si="721"/>
        <v/>
      </c>
      <c r="JG2422" t="str">
        <f t="shared" ca="1" si="722"/>
        <v/>
      </c>
      <c r="JH2422" t="str">
        <f t="shared" ca="1" si="723"/>
        <v/>
      </c>
      <c r="JI2422" t="str">
        <f t="shared" ca="1" si="724"/>
        <v/>
      </c>
    </row>
    <row r="2423" spans="264:269" x14ac:dyDescent="0.2">
      <c r="JD2423">
        <f t="shared" si="719"/>
        <v>0</v>
      </c>
      <c r="JE2423">
        <f t="shared" si="720"/>
        <v>0</v>
      </c>
      <c r="JF2423" t="str">
        <f t="shared" ca="1" si="721"/>
        <v/>
      </c>
      <c r="JG2423" t="str">
        <f t="shared" ca="1" si="722"/>
        <v/>
      </c>
      <c r="JH2423" t="str">
        <f t="shared" ca="1" si="723"/>
        <v/>
      </c>
      <c r="JI2423" t="str">
        <f t="shared" ca="1" si="724"/>
        <v/>
      </c>
    </row>
    <row r="2424" spans="264:269" x14ac:dyDescent="0.2">
      <c r="JD2424">
        <f t="shared" si="719"/>
        <v>0</v>
      </c>
      <c r="JE2424">
        <f t="shared" si="720"/>
        <v>0</v>
      </c>
      <c r="JF2424" t="str">
        <f t="shared" ca="1" si="721"/>
        <v/>
      </c>
      <c r="JG2424" t="str">
        <f t="shared" ca="1" si="722"/>
        <v/>
      </c>
      <c r="JH2424" t="str">
        <f t="shared" ca="1" si="723"/>
        <v/>
      </c>
      <c r="JI2424" t="str">
        <f t="shared" ca="1" si="724"/>
        <v/>
      </c>
    </row>
    <row r="2425" spans="264:269" x14ac:dyDescent="0.2">
      <c r="JD2425">
        <f t="shared" si="719"/>
        <v>0</v>
      </c>
      <c r="JE2425">
        <f t="shared" si="720"/>
        <v>0</v>
      </c>
      <c r="JF2425" t="str">
        <f t="shared" ca="1" si="721"/>
        <v/>
      </c>
      <c r="JG2425" t="str">
        <f t="shared" ca="1" si="722"/>
        <v/>
      </c>
      <c r="JH2425" t="str">
        <f t="shared" ca="1" si="723"/>
        <v/>
      </c>
      <c r="JI2425" t="str">
        <f t="shared" ca="1" si="724"/>
        <v/>
      </c>
    </row>
    <row r="2426" spans="264:269" x14ac:dyDescent="0.2">
      <c r="JD2426">
        <f t="shared" si="719"/>
        <v>0</v>
      </c>
      <c r="JE2426">
        <f t="shared" si="720"/>
        <v>0</v>
      </c>
      <c r="JF2426" t="str">
        <f t="shared" ca="1" si="721"/>
        <v/>
      </c>
      <c r="JG2426" t="str">
        <f t="shared" ca="1" si="722"/>
        <v/>
      </c>
      <c r="JH2426" t="str">
        <f t="shared" ca="1" si="723"/>
        <v/>
      </c>
      <c r="JI2426" t="str">
        <f t="shared" ca="1" si="724"/>
        <v/>
      </c>
    </row>
    <row r="2427" spans="264:269" x14ac:dyDescent="0.2">
      <c r="JD2427">
        <f t="shared" si="719"/>
        <v>0</v>
      </c>
      <c r="JE2427">
        <f t="shared" si="720"/>
        <v>0</v>
      </c>
      <c r="JF2427" t="str">
        <f t="shared" ca="1" si="721"/>
        <v/>
      </c>
      <c r="JG2427" t="str">
        <f t="shared" ca="1" si="722"/>
        <v/>
      </c>
      <c r="JH2427" t="str">
        <f t="shared" ca="1" si="723"/>
        <v/>
      </c>
      <c r="JI2427" t="str">
        <f t="shared" ca="1" si="724"/>
        <v/>
      </c>
    </row>
    <row r="2428" spans="264:269" x14ac:dyDescent="0.2">
      <c r="JD2428">
        <f t="shared" si="719"/>
        <v>0</v>
      </c>
      <c r="JE2428">
        <f t="shared" si="720"/>
        <v>0</v>
      </c>
      <c r="JF2428" t="str">
        <f t="shared" ca="1" si="721"/>
        <v/>
      </c>
      <c r="JG2428" t="str">
        <f t="shared" ca="1" si="722"/>
        <v/>
      </c>
      <c r="JH2428" t="str">
        <f t="shared" ca="1" si="723"/>
        <v/>
      </c>
      <c r="JI2428" t="str">
        <f t="shared" ca="1" si="724"/>
        <v/>
      </c>
    </row>
    <row r="2429" spans="264:269" x14ac:dyDescent="0.2">
      <c r="JD2429">
        <f t="shared" si="719"/>
        <v>0</v>
      </c>
      <c r="JE2429">
        <f t="shared" si="720"/>
        <v>0</v>
      </c>
      <c r="JF2429" t="str">
        <f t="shared" ca="1" si="721"/>
        <v/>
      </c>
      <c r="JG2429" t="str">
        <f t="shared" ca="1" si="722"/>
        <v/>
      </c>
      <c r="JH2429" t="str">
        <f t="shared" ca="1" si="723"/>
        <v/>
      </c>
      <c r="JI2429" t="str">
        <f t="shared" ca="1" si="724"/>
        <v/>
      </c>
    </row>
    <row r="2430" spans="264:269" x14ac:dyDescent="0.2">
      <c r="JD2430">
        <f t="shared" si="719"/>
        <v>0</v>
      </c>
      <c r="JE2430">
        <f t="shared" si="720"/>
        <v>0</v>
      </c>
      <c r="JF2430" t="str">
        <f t="shared" ca="1" si="721"/>
        <v/>
      </c>
      <c r="JG2430" t="str">
        <f t="shared" ca="1" si="722"/>
        <v/>
      </c>
      <c r="JH2430" t="str">
        <f t="shared" ca="1" si="723"/>
        <v/>
      </c>
      <c r="JI2430" t="str">
        <f t="shared" ca="1" si="724"/>
        <v/>
      </c>
    </row>
    <row r="2431" spans="264:269" x14ac:dyDescent="0.2">
      <c r="JD2431">
        <f t="shared" si="719"/>
        <v>0</v>
      </c>
      <c r="JE2431">
        <f t="shared" si="720"/>
        <v>0</v>
      </c>
      <c r="JF2431" t="str">
        <f t="shared" ca="1" si="721"/>
        <v/>
      </c>
      <c r="JG2431" t="str">
        <f t="shared" ca="1" si="722"/>
        <v/>
      </c>
      <c r="JH2431" t="str">
        <f t="shared" ca="1" si="723"/>
        <v/>
      </c>
      <c r="JI2431" t="str">
        <f t="shared" ca="1" si="724"/>
        <v/>
      </c>
    </row>
    <row r="2432" spans="264:269" x14ac:dyDescent="0.2">
      <c r="JD2432">
        <f t="shared" si="719"/>
        <v>0</v>
      </c>
      <c r="JE2432">
        <f t="shared" si="720"/>
        <v>0</v>
      </c>
      <c r="JF2432" t="str">
        <f t="shared" ca="1" si="721"/>
        <v/>
      </c>
      <c r="JG2432" t="str">
        <f t="shared" ca="1" si="722"/>
        <v/>
      </c>
      <c r="JH2432" t="str">
        <f t="shared" ca="1" si="723"/>
        <v/>
      </c>
      <c r="JI2432" t="str">
        <f t="shared" ca="1" si="724"/>
        <v/>
      </c>
    </row>
    <row r="2433" spans="264:269" x14ac:dyDescent="0.2">
      <c r="JD2433">
        <f t="shared" si="719"/>
        <v>0</v>
      </c>
      <c r="JE2433">
        <f t="shared" si="720"/>
        <v>0</v>
      </c>
      <c r="JF2433" t="str">
        <f t="shared" ca="1" si="721"/>
        <v/>
      </c>
      <c r="JG2433" t="str">
        <f t="shared" ca="1" si="722"/>
        <v/>
      </c>
      <c r="JH2433" t="str">
        <f t="shared" ca="1" si="723"/>
        <v/>
      </c>
      <c r="JI2433" t="str">
        <f t="shared" ca="1" si="724"/>
        <v/>
      </c>
    </row>
    <row r="2434" spans="264:269" x14ac:dyDescent="0.2">
      <c r="JD2434">
        <f t="shared" si="719"/>
        <v>0</v>
      </c>
      <c r="JE2434">
        <f t="shared" si="720"/>
        <v>0</v>
      </c>
      <c r="JF2434" t="str">
        <f t="shared" ca="1" si="721"/>
        <v/>
      </c>
      <c r="JG2434" t="str">
        <f t="shared" ca="1" si="722"/>
        <v/>
      </c>
      <c r="JH2434" t="str">
        <f t="shared" ca="1" si="723"/>
        <v/>
      </c>
      <c r="JI2434" t="str">
        <f t="shared" ca="1" si="724"/>
        <v/>
      </c>
    </row>
    <row r="2435" spans="264:269" x14ac:dyDescent="0.2">
      <c r="JD2435">
        <f t="shared" si="719"/>
        <v>0</v>
      </c>
      <c r="JE2435">
        <f t="shared" si="720"/>
        <v>0</v>
      </c>
      <c r="JF2435" t="str">
        <f t="shared" ca="1" si="721"/>
        <v/>
      </c>
      <c r="JG2435" t="str">
        <f t="shared" ca="1" si="722"/>
        <v/>
      </c>
      <c r="JH2435" t="str">
        <f t="shared" ca="1" si="723"/>
        <v/>
      </c>
      <c r="JI2435" t="str">
        <f t="shared" ca="1" si="724"/>
        <v/>
      </c>
    </row>
    <row r="2436" spans="264:269" x14ac:dyDescent="0.2">
      <c r="JD2436">
        <f t="shared" si="719"/>
        <v>0</v>
      </c>
      <c r="JE2436">
        <f t="shared" si="720"/>
        <v>0</v>
      </c>
      <c r="JF2436" t="str">
        <f t="shared" ca="1" si="721"/>
        <v/>
      </c>
      <c r="JG2436" t="str">
        <f t="shared" ca="1" si="722"/>
        <v/>
      </c>
      <c r="JH2436" t="str">
        <f t="shared" ca="1" si="723"/>
        <v/>
      </c>
      <c r="JI2436" t="str">
        <f t="shared" ca="1" si="724"/>
        <v/>
      </c>
    </row>
    <row r="2437" spans="264:269" x14ac:dyDescent="0.2">
      <c r="JD2437">
        <f t="shared" si="719"/>
        <v>0</v>
      </c>
      <c r="JE2437">
        <f t="shared" si="720"/>
        <v>0</v>
      </c>
      <c r="JF2437" t="str">
        <f t="shared" ca="1" si="721"/>
        <v/>
      </c>
      <c r="JG2437" t="str">
        <f t="shared" ca="1" si="722"/>
        <v/>
      </c>
      <c r="JH2437" t="str">
        <f t="shared" ca="1" si="723"/>
        <v/>
      </c>
      <c r="JI2437" t="str">
        <f t="shared" ca="1" si="724"/>
        <v/>
      </c>
    </row>
    <row r="2438" spans="264:269" x14ac:dyDescent="0.2">
      <c r="JD2438">
        <f t="shared" si="719"/>
        <v>0</v>
      </c>
      <c r="JE2438">
        <f t="shared" si="720"/>
        <v>0</v>
      </c>
      <c r="JF2438" t="str">
        <f t="shared" ca="1" si="721"/>
        <v/>
      </c>
      <c r="JG2438" t="str">
        <f t="shared" ca="1" si="722"/>
        <v/>
      </c>
      <c r="JH2438" t="str">
        <f t="shared" ca="1" si="723"/>
        <v/>
      </c>
      <c r="JI2438" t="str">
        <f t="shared" ca="1" si="724"/>
        <v/>
      </c>
    </row>
    <row r="2439" spans="264:269" x14ac:dyDescent="0.2">
      <c r="JD2439">
        <f t="shared" si="719"/>
        <v>0</v>
      </c>
      <c r="JE2439">
        <f t="shared" si="720"/>
        <v>0</v>
      </c>
      <c r="JF2439" t="str">
        <f t="shared" ca="1" si="721"/>
        <v/>
      </c>
      <c r="JG2439" t="str">
        <f t="shared" ca="1" si="722"/>
        <v/>
      </c>
      <c r="JH2439" t="str">
        <f t="shared" ca="1" si="723"/>
        <v/>
      </c>
      <c r="JI2439" t="str">
        <f t="shared" ca="1" si="724"/>
        <v/>
      </c>
    </row>
    <row r="2440" spans="264:269" x14ac:dyDescent="0.2">
      <c r="JD2440">
        <f t="shared" si="719"/>
        <v>0</v>
      </c>
      <c r="JE2440">
        <f t="shared" si="720"/>
        <v>0</v>
      </c>
      <c r="JF2440" t="str">
        <f t="shared" ca="1" si="721"/>
        <v/>
      </c>
      <c r="JG2440" t="str">
        <f t="shared" ca="1" si="722"/>
        <v/>
      </c>
      <c r="JH2440" t="str">
        <f t="shared" ca="1" si="723"/>
        <v/>
      </c>
      <c r="JI2440" t="str">
        <f t="shared" ca="1" si="724"/>
        <v/>
      </c>
    </row>
    <row r="2441" spans="264:269" x14ac:dyDescent="0.2">
      <c r="JD2441">
        <f t="shared" si="719"/>
        <v>0</v>
      </c>
      <c r="JE2441">
        <f t="shared" si="720"/>
        <v>0</v>
      </c>
      <c r="JF2441" t="str">
        <f t="shared" ca="1" si="721"/>
        <v/>
      </c>
      <c r="JG2441" t="str">
        <f t="shared" ca="1" si="722"/>
        <v/>
      </c>
      <c r="JH2441" t="str">
        <f t="shared" ca="1" si="723"/>
        <v/>
      </c>
      <c r="JI2441" t="str">
        <f t="shared" ca="1" si="724"/>
        <v/>
      </c>
    </row>
    <row r="2442" spans="264:269" x14ac:dyDescent="0.2">
      <c r="JD2442">
        <f t="shared" si="719"/>
        <v>0</v>
      </c>
      <c r="JE2442">
        <f t="shared" si="720"/>
        <v>0</v>
      </c>
      <c r="JF2442" t="str">
        <f t="shared" ca="1" si="721"/>
        <v/>
      </c>
      <c r="JG2442" t="str">
        <f t="shared" ca="1" si="722"/>
        <v/>
      </c>
      <c r="JH2442" t="str">
        <f t="shared" ca="1" si="723"/>
        <v/>
      </c>
      <c r="JI2442" t="str">
        <f t="shared" ca="1" si="724"/>
        <v/>
      </c>
    </row>
    <row r="2443" spans="264:269" x14ac:dyDescent="0.2">
      <c r="JD2443">
        <f t="shared" si="719"/>
        <v>0</v>
      </c>
      <c r="JE2443">
        <f t="shared" si="720"/>
        <v>0</v>
      </c>
      <c r="JF2443" t="str">
        <f t="shared" ca="1" si="721"/>
        <v/>
      </c>
      <c r="JG2443" t="str">
        <f t="shared" ca="1" si="722"/>
        <v/>
      </c>
      <c r="JH2443" t="str">
        <f t="shared" ca="1" si="723"/>
        <v/>
      </c>
      <c r="JI2443" t="str">
        <f t="shared" ca="1" si="724"/>
        <v/>
      </c>
    </row>
    <row r="2444" spans="264:269" x14ac:dyDescent="0.2">
      <c r="JD2444">
        <f t="shared" si="719"/>
        <v>0</v>
      </c>
      <c r="JE2444">
        <f t="shared" si="720"/>
        <v>0</v>
      </c>
      <c r="JF2444" t="str">
        <f t="shared" ca="1" si="721"/>
        <v/>
      </c>
      <c r="JG2444" t="str">
        <f t="shared" ca="1" si="722"/>
        <v/>
      </c>
      <c r="JH2444" t="str">
        <f t="shared" ca="1" si="723"/>
        <v/>
      </c>
      <c r="JI2444" t="str">
        <f t="shared" ca="1" si="724"/>
        <v/>
      </c>
    </row>
    <row r="2445" spans="264:269" x14ac:dyDescent="0.2">
      <c r="JD2445">
        <f t="shared" si="719"/>
        <v>0</v>
      </c>
      <c r="JE2445">
        <f t="shared" si="720"/>
        <v>0</v>
      </c>
      <c r="JF2445" t="str">
        <f t="shared" ca="1" si="721"/>
        <v/>
      </c>
      <c r="JG2445" t="str">
        <f t="shared" ca="1" si="722"/>
        <v/>
      </c>
      <c r="JH2445" t="str">
        <f t="shared" ca="1" si="723"/>
        <v/>
      </c>
      <c r="JI2445" t="str">
        <f t="shared" ca="1" si="724"/>
        <v/>
      </c>
    </row>
    <row r="2446" spans="264:269" x14ac:dyDescent="0.2">
      <c r="JD2446">
        <f t="shared" si="719"/>
        <v>0</v>
      </c>
      <c r="JE2446">
        <f t="shared" si="720"/>
        <v>0</v>
      </c>
      <c r="JF2446" t="str">
        <f t="shared" ca="1" si="721"/>
        <v/>
      </c>
      <c r="JG2446" t="str">
        <f t="shared" ca="1" si="722"/>
        <v/>
      </c>
      <c r="JH2446" t="str">
        <f t="shared" ca="1" si="723"/>
        <v/>
      </c>
      <c r="JI2446" t="str">
        <f t="shared" ca="1" si="724"/>
        <v/>
      </c>
    </row>
    <row r="2447" spans="264:269" x14ac:dyDescent="0.2">
      <c r="JD2447">
        <f t="shared" si="719"/>
        <v>0</v>
      </c>
      <c r="JE2447">
        <f t="shared" si="720"/>
        <v>0</v>
      </c>
      <c r="JF2447" t="str">
        <f t="shared" ca="1" si="721"/>
        <v/>
      </c>
      <c r="JG2447" t="str">
        <f t="shared" ca="1" si="722"/>
        <v/>
      </c>
      <c r="JH2447" t="str">
        <f t="shared" ca="1" si="723"/>
        <v/>
      </c>
      <c r="JI2447" t="str">
        <f t="shared" ca="1" si="724"/>
        <v/>
      </c>
    </row>
    <row r="2448" spans="264:269" x14ac:dyDescent="0.2">
      <c r="JD2448">
        <f t="shared" si="719"/>
        <v>0</v>
      </c>
      <c r="JE2448">
        <f t="shared" si="720"/>
        <v>0</v>
      </c>
      <c r="JF2448" t="str">
        <f t="shared" ca="1" si="721"/>
        <v/>
      </c>
      <c r="JG2448" t="str">
        <f t="shared" ca="1" si="722"/>
        <v/>
      </c>
      <c r="JH2448" t="str">
        <f t="shared" ca="1" si="723"/>
        <v/>
      </c>
      <c r="JI2448" t="str">
        <f t="shared" ca="1" si="724"/>
        <v/>
      </c>
    </row>
    <row r="2449" spans="264:269" x14ac:dyDescent="0.2">
      <c r="JD2449">
        <f t="shared" si="719"/>
        <v>0</v>
      </c>
      <c r="JE2449">
        <f t="shared" si="720"/>
        <v>0</v>
      </c>
      <c r="JF2449" t="str">
        <f t="shared" ca="1" si="721"/>
        <v/>
      </c>
      <c r="JG2449" t="str">
        <f t="shared" ca="1" si="722"/>
        <v/>
      </c>
      <c r="JH2449" t="str">
        <f t="shared" ca="1" si="723"/>
        <v/>
      </c>
      <c r="JI2449" t="str">
        <f t="shared" ca="1" si="724"/>
        <v/>
      </c>
    </row>
    <row r="2450" spans="264:269" x14ac:dyDescent="0.2">
      <c r="JD2450">
        <f t="shared" si="719"/>
        <v>0</v>
      </c>
      <c r="JE2450">
        <f t="shared" si="720"/>
        <v>0</v>
      </c>
      <c r="JF2450" t="str">
        <f t="shared" ca="1" si="721"/>
        <v/>
      </c>
      <c r="JG2450" t="str">
        <f t="shared" ca="1" si="722"/>
        <v/>
      </c>
      <c r="JH2450" t="str">
        <f t="shared" ca="1" si="723"/>
        <v/>
      </c>
      <c r="JI2450" t="str">
        <f t="shared" ca="1" si="724"/>
        <v/>
      </c>
    </row>
    <row r="2451" spans="264:269" x14ac:dyDescent="0.2">
      <c r="JD2451">
        <f t="shared" si="719"/>
        <v>0</v>
      </c>
      <c r="JE2451">
        <f t="shared" si="720"/>
        <v>0</v>
      </c>
      <c r="JF2451" t="str">
        <f t="shared" ca="1" si="721"/>
        <v/>
      </c>
      <c r="JG2451" t="str">
        <f t="shared" ca="1" si="722"/>
        <v/>
      </c>
      <c r="JH2451" t="str">
        <f t="shared" ca="1" si="723"/>
        <v/>
      </c>
      <c r="JI2451" t="str">
        <f t="shared" ca="1" si="724"/>
        <v/>
      </c>
    </row>
    <row r="2452" spans="264:269" x14ac:dyDescent="0.2">
      <c r="JD2452">
        <f t="shared" si="719"/>
        <v>0</v>
      </c>
      <c r="JE2452">
        <f t="shared" si="720"/>
        <v>0</v>
      </c>
      <c r="JF2452" t="str">
        <f t="shared" ca="1" si="721"/>
        <v/>
      </c>
      <c r="JG2452" t="str">
        <f t="shared" ca="1" si="722"/>
        <v/>
      </c>
      <c r="JH2452" t="str">
        <f t="shared" ca="1" si="723"/>
        <v/>
      </c>
      <c r="JI2452" t="str">
        <f t="shared" ca="1" si="724"/>
        <v/>
      </c>
    </row>
    <row r="2453" spans="264:269" x14ac:dyDescent="0.2">
      <c r="JD2453">
        <f t="shared" si="719"/>
        <v>0</v>
      </c>
      <c r="JE2453">
        <f t="shared" si="720"/>
        <v>0</v>
      </c>
      <c r="JF2453" t="str">
        <f t="shared" ca="1" si="721"/>
        <v/>
      </c>
      <c r="JG2453" t="str">
        <f t="shared" ca="1" si="722"/>
        <v/>
      </c>
      <c r="JH2453" t="str">
        <f t="shared" ca="1" si="723"/>
        <v/>
      </c>
      <c r="JI2453" t="str">
        <f t="shared" ca="1" si="724"/>
        <v/>
      </c>
    </row>
    <row r="2454" spans="264:269" x14ac:dyDescent="0.2">
      <c r="JD2454">
        <f t="shared" si="719"/>
        <v>0</v>
      </c>
      <c r="JE2454">
        <f t="shared" si="720"/>
        <v>0</v>
      </c>
      <c r="JF2454" t="str">
        <f t="shared" ca="1" si="721"/>
        <v/>
      </c>
      <c r="JG2454" t="str">
        <f t="shared" ca="1" si="722"/>
        <v/>
      </c>
      <c r="JH2454" t="str">
        <f t="shared" ca="1" si="723"/>
        <v/>
      </c>
      <c r="JI2454" t="str">
        <f t="shared" ca="1" si="724"/>
        <v/>
      </c>
    </row>
    <row r="2455" spans="264:269" x14ac:dyDescent="0.2">
      <c r="JD2455">
        <f t="shared" si="719"/>
        <v>0</v>
      </c>
      <c r="JE2455">
        <f t="shared" si="720"/>
        <v>0</v>
      </c>
      <c r="JF2455" t="str">
        <f t="shared" ca="1" si="721"/>
        <v/>
      </c>
      <c r="JG2455" t="str">
        <f t="shared" ca="1" si="722"/>
        <v/>
      </c>
      <c r="JH2455" t="str">
        <f t="shared" ca="1" si="723"/>
        <v/>
      </c>
      <c r="JI2455" t="str">
        <f t="shared" ca="1" si="724"/>
        <v/>
      </c>
    </row>
    <row r="2456" spans="264:269" x14ac:dyDescent="0.2">
      <c r="JD2456">
        <f t="shared" si="719"/>
        <v>0</v>
      </c>
      <c r="JE2456">
        <f t="shared" si="720"/>
        <v>0</v>
      </c>
      <c r="JF2456" t="str">
        <f t="shared" ca="1" si="721"/>
        <v/>
      </c>
      <c r="JG2456" t="str">
        <f t="shared" ca="1" si="722"/>
        <v/>
      </c>
      <c r="JH2456" t="str">
        <f t="shared" ca="1" si="723"/>
        <v/>
      </c>
      <c r="JI2456" t="str">
        <f t="shared" ca="1" si="724"/>
        <v/>
      </c>
    </row>
    <row r="2457" spans="264:269" x14ac:dyDescent="0.2">
      <c r="JD2457">
        <f t="shared" si="719"/>
        <v>0</v>
      </c>
      <c r="JE2457">
        <f t="shared" si="720"/>
        <v>0</v>
      </c>
      <c r="JF2457" t="str">
        <f t="shared" ca="1" si="721"/>
        <v/>
      </c>
      <c r="JG2457" t="str">
        <f t="shared" ca="1" si="722"/>
        <v/>
      </c>
      <c r="JH2457" t="str">
        <f t="shared" ca="1" si="723"/>
        <v/>
      </c>
      <c r="JI2457" t="str">
        <f t="shared" ca="1" si="724"/>
        <v/>
      </c>
    </row>
    <row r="2458" spans="264:269" x14ac:dyDescent="0.2">
      <c r="JD2458">
        <f t="shared" si="719"/>
        <v>0</v>
      </c>
      <c r="JE2458">
        <f t="shared" si="720"/>
        <v>0</v>
      </c>
      <c r="JF2458" t="str">
        <f t="shared" ca="1" si="721"/>
        <v/>
      </c>
      <c r="JG2458" t="str">
        <f t="shared" ca="1" si="722"/>
        <v/>
      </c>
      <c r="JH2458" t="str">
        <f t="shared" ca="1" si="723"/>
        <v/>
      </c>
      <c r="JI2458" t="str">
        <f t="shared" ca="1" si="724"/>
        <v/>
      </c>
    </row>
    <row r="2459" spans="264:269" x14ac:dyDescent="0.2">
      <c r="JD2459">
        <f t="shared" si="719"/>
        <v>0</v>
      </c>
      <c r="JE2459">
        <f t="shared" si="720"/>
        <v>0</v>
      </c>
      <c r="JF2459" t="str">
        <f t="shared" ca="1" si="721"/>
        <v/>
      </c>
      <c r="JG2459" t="str">
        <f t="shared" ca="1" si="722"/>
        <v/>
      </c>
      <c r="JH2459" t="str">
        <f t="shared" ca="1" si="723"/>
        <v/>
      </c>
      <c r="JI2459" t="str">
        <f t="shared" ca="1" si="724"/>
        <v/>
      </c>
    </row>
    <row r="2460" spans="264:269" x14ac:dyDescent="0.2">
      <c r="JD2460">
        <f t="shared" ref="JD2460:JD2523" si="725">IF(JD2459&lt;&gt;0,JD2459-1,0)</f>
        <v>0</v>
      </c>
      <c r="JE2460">
        <f t="shared" ref="JE2460:JE2523" si="726">IF(JD2460&lt;&gt;0,JE2459+1,0)</f>
        <v>0</v>
      </c>
      <c r="JF2460" t="str">
        <f t="shared" ref="JF2460:JF2523" ca="1" si="727">IF(ScenarioType&lt;&gt;"ALL",IF(ISERROR(IF(INDIRECT("SCENARIOMETA!B"&amp;JE2460)=ScenarioType,INDIRECT("SCENARIOMETA!A"&amp;JE2460)," ")),"",IF(INDIRECT("SCENARIOMETA!B"&amp;JE2460)=ScenarioType,INDIRECT("SCENARIOMETA!A"&amp;JE2460)," ")),IF(JD2460&lt;&gt;0,INDIRECT("SCENARIOMETA!A"&amp;JE2460),""))</f>
        <v/>
      </c>
      <c r="JG2460" t="str">
        <f t="shared" ref="JG2460:JG2523" ca="1" si="728">IF(ScenarioType&lt;&gt;"ALL",IF(ISERROR(IF(INDIRECT("SCENARIOMETA!B"&amp;JE2460)=ScenarioType,INDIRECT("SCENARIOMETA!B"&amp;JE2460)," ")),"",IF(INDIRECT("SCENARIOMETA!B"&amp;JE2460)=ScenarioType,INDIRECT("SCENARIOMETA!B"&amp;JE2460)," ")),IF(JD2460&lt;&gt;0,INDIRECT("SCENARIOMETA!B"&amp;JE2460),""))</f>
        <v/>
      </c>
      <c r="JH2460" t="str">
        <f t="shared" ref="JH2460:JH2523" ca="1" si="729">IF(ScenarioType&lt;&gt;"ALL",IF(ISERROR(IF(INDIRECT("SCENARIOMETA!B"&amp;JE2460)=ScenarioType,INDIRECT("SCENARIOMETA!H"&amp;JE2460)," ")),"",IF(INDIRECT("SCENARIOMETA!B"&amp;JE2460)=ScenarioType,INDIRECT("SCENARIOMETA!H"&amp;JE2460)," ")+14),IF(JD2460&lt;&gt;0,INDIRECT("SCENARIOMETA!H"&amp;JE2460)+14,""))</f>
        <v/>
      </c>
      <c r="JI2460" t="str">
        <f t="shared" ref="JI2460:JI2523" ca="1" si="730">IF(ScenarioType&lt;&gt;"ALL",IF(ISERROR(IF(INDIRECT("SCENARIOMETA!B"&amp;JE2460)=ScenarioType,INDIRECT("SCENARIOMETA!E"&amp;JE2460)," ")),"",IF(INDIRECT("SCENARIOMETA!B"&amp;JE2460)=ScenarioType,INDIRECT("SCENARIOMETA!E"&amp;JE2460)," ")+14),IF(JD2460&lt;&gt;0,INDIRECT("SCENARIOMETA!E"&amp;JE2460)+14,""))</f>
        <v/>
      </c>
    </row>
    <row r="2461" spans="264:269" x14ac:dyDescent="0.2">
      <c r="JD2461">
        <f t="shared" si="725"/>
        <v>0</v>
      </c>
      <c r="JE2461">
        <f t="shared" si="726"/>
        <v>0</v>
      </c>
      <c r="JF2461" t="str">
        <f t="shared" ca="1" si="727"/>
        <v/>
      </c>
      <c r="JG2461" t="str">
        <f t="shared" ca="1" si="728"/>
        <v/>
      </c>
      <c r="JH2461" t="str">
        <f t="shared" ca="1" si="729"/>
        <v/>
      </c>
      <c r="JI2461" t="str">
        <f t="shared" ca="1" si="730"/>
        <v/>
      </c>
    </row>
    <row r="2462" spans="264:269" x14ac:dyDescent="0.2">
      <c r="JD2462">
        <f t="shared" si="725"/>
        <v>0</v>
      </c>
      <c r="JE2462">
        <f t="shared" si="726"/>
        <v>0</v>
      </c>
      <c r="JF2462" t="str">
        <f t="shared" ca="1" si="727"/>
        <v/>
      </c>
      <c r="JG2462" t="str">
        <f t="shared" ca="1" si="728"/>
        <v/>
      </c>
      <c r="JH2462" t="str">
        <f t="shared" ca="1" si="729"/>
        <v/>
      </c>
      <c r="JI2462" t="str">
        <f t="shared" ca="1" si="730"/>
        <v/>
      </c>
    </row>
    <row r="2463" spans="264:269" x14ac:dyDescent="0.2">
      <c r="JD2463">
        <f t="shared" si="725"/>
        <v>0</v>
      </c>
      <c r="JE2463">
        <f t="shared" si="726"/>
        <v>0</v>
      </c>
      <c r="JF2463" t="str">
        <f t="shared" ca="1" si="727"/>
        <v/>
      </c>
      <c r="JG2463" t="str">
        <f t="shared" ca="1" si="728"/>
        <v/>
      </c>
      <c r="JH2463" t="str">
        <f t="shared" ca="1" si="729"/>
        <v/>
      </c>
      <c r="JI2463" t="str">
        <f t="shared" ca="1" si="730"/>
        <v/>
      </c>
    </row>
    <row r="2464" spans="264:269" x14ac:dyDescent="0.2">
      <c r="JD2464">
        <f t="shared" si="725"/>
        <v>0</v>
      </c>
      <c r="JE2464">
        <f t="shared" si="726"/>
        <v>0</v>
      </c>
      <c r="JF2464" t="str">
        <f t="shared" ca="1" si="727"/>
        <v/>
      </c>
      <c r="JG2464" t="str">
        <f t="shared" ca="1" si="728"/>
        <v/>
      </c>
      <c r="JH2464" t="str">
        <f t="shared" ca="1" si="729"/>
        <v/>
      </c>
      <c r="JI2464" t="str">
        <f t="shared" ca="1" si="730"/>
        <v/>
      </c>
    </row>
    <row r="2465" spans="264:269" x14ac:dyDescent="0.2">
      <c r="JD2465">
        <f t="shared" si="725"/>
        <v>0</v>
      </c>
      <c r="JE2465">
        <f t="shared" si="726"/>
        <v>0</v>
      </c>
      <c r="JF2465" t="str">
        <f t="shared" ca="1" si="727"/>
        <v/>
      </c>
      <c r="JG2465" t="str">
        <f t="shared" ca="1" si="728"/>
        <v/>
      </c>
      <c r="JH2465" t="str">
        <f t="shared" ca="1" si="729"/>
        <v/>
      </c>
      <c r="JI2465" t="str">
        <f t="shared" ca="1" si="730"/>
        <v/>
      </c>
    </row>
    <row r="2466" spans="264:269" x14ac:dyDescent="0.2">
      <c r="JD2466">
        <f t="shared" si="725"/>
        <v>0</v>
      </c>
      <c r="JE2466">
        <f t="shared" si="726"/>
        <v>0</v>
      </c>
      <c r="JF2466" t="str">
        <f t="shared" ca="1" si="727"/>
        <v/>
      </c>
      <c r="JG2466" t="str">
        <f t="shared" ca="1" si="728"/>
        <v/>
      </c>
      <c r="JH2466" t="str">
        <f t="shared" ca="1" si="729"/>
        <v/>
      </c>
      <c r="JI2466" t="str">
        <f t="shared" ca="1" si="730"/>
        <v/>
      </c>
    </row>
    <row r="2467" spans="264:269" x14ac:dyDescent="0.2">
      <c r="JD2467">
        <f t="shared" si="725"/>
        <v>0</v>
      </c>
      <c r="JE2467">
        <f t="shared" si="726"/>
        <v>0</v>
      </c>
      <c r="JF2467" t="str">
        <f t="shared" ca="1" si="727"/>
        <v/>
      </c>
      <c r="JG2467" t="str">
        <f t="shared" ca="1" si="728"/>
        <v/>
      </c>
      <c r="JH2467" t="str">
        <f t="shared" ca="1" si="729"/>
        <v/>
      </c>
      <c r="JI2467" t="str">
        <f t="shared" ca="1" si="730"/>
        <v/>
      </c>
    </row>
    <row r="2468" spans="264:269" x14ac:dyDescent="0.2">
      <c r="JD2468">
        <f t="shared" si="725"/>
        <v>0</v>
      </c>
      <c r="JE2468">
        <f t="shared" si="726"/>
        <v>0</v>
      </c>
      <c r="JF2468" t="str">
        <f t="shared" ca="1" si="727"/>
        <v/>
      </c>
      <c r="JG2468" t="str">
        <f t="shared" ca="1" si="728"/>
        <v/>
      </c>
      <c r="JH2468" t="str">
        <f t="shared" ca="1" si="729"/>
        <v/>
      </c>
      <c r="JI2468" t="str">
        <f t="shared" ca="1" si="730"/>
        <v/>
      </c>
    </row>
    <row r="2469" spans="264:269" x14ac:dyDescent="0.2">
      <c r="JD2469">
        <f t="shared" si="725"/>
        <v>0</v>
      </c>
      <c r="JE2469">
        <f t="shared" si="726"/>
        <v>0</v>
      </c>
      <c r="JF2469" t="str">
        <f t="shared" ca="1" si="727"/>
        <v/>
      </c>
      <c r="JG2469" t="str">
        <f t="shared" ca="1" si="728"/>
        <v/>
      </c>
      <c r="JH2469" t="str">
        <f t="shared" ca="1" si="729"/>
        <v/>
      </c>
      <c r="JI2469" t="str">
        <f t="shared" ca="1" si="730"/>
        <v/>
      </c>
    </row>
    <row r="2470" spans="264:269" x14ac:dyDescent="0.2">
      <c r="JD2470">
        <f t="shared" si="725"/>
        <v>0</v>
      </c>
      <c r="JE2470">
        <f t="shared" si="726"/>
        <v>0</v>
      </c>
      <c r="JF2470" t="str">
        <f t="shared" ca="1" si="727"/>
        <v/>
      </c>
      <c r="JG2470" t="str">
        <f t="shared" ca="1" si="728"/>
        <v/>
      </c>
      <c r="JH2470" t="str">
        <f t="shared" ca="1" si="729"/>
        <v/>
      </c>
      <c r="JI2470" t="str">
        <f t="shared" ca="1" si="730"/>
        <v/>
      </c>
    </row>
    <row r="2471" spans="264:269" x14ac:dyDescent="0.2">
      <c r="JD2471">
        <f t="shared" si="725"/>
        <v>0</v>
      </c>
      <c r="JE2471">
        <f t="shared" si="726"/>
        <v>0</v>
      </c>
      <c r="JF2471" t="str">
        <f t="shared" ca="1" si="727"/>
        <v/>
      </c>
      <c r="JG2471" t="str">
        <f t="shared" ca="1" si="728"/>
        <v/>
      </c>
      <c r="JH2471" t="str">
        <f t="shared" ca="1" si="729"/>
        <v/>
      </c>
      <c r="JI2471" t="str">
        <f t="shared" ca="1" si="730"/>
        <v/>
      </c>
    </row>
    <row r="2472" spans="264:269" x14ac:dyDescent="0.2">
      <c r="JD2472">
        <f t="shared" si="725"/>
        <v>0</v>
      </c>
      <c r="JE2472">
        <f t="shared" si="726"/>
        <v>0</v>
      </c>
      <c r="JF2472" t="str">
        <f t="shared" ca="1" si="727"/>
        <v/>
      </c>
      <c r="JG2472" t="str">
        <f t="shared" ca="1" si="728"/>
        <v/>
      </c>
      <c r="JH2472" t="str">
        <f t="shared" ca="1" si="729"/>
        <v/>
      </c>
      <c r="JI2472" t="str">
        <f t="shared" ca="1" si="730"/>
        <v/>
      </c>
    </row>
    <row r="2473" spans="264:269" x14ac:dyDescent="0.2">
      <c r="JD2473">
        <f t="shared" si="725"/>
        <v>0</v>
      </c>
      <c r="JE2473">
        <f t="shared" si="726"/>
        <v>0</v>
      </c>
      <c r="JF2473" t="str">
        <f t="shared" ca="1" si="727"/>
        <v/>
      </c>
      <c r="JG2473" t="str">
        <f t="shared" ca="1" si="728"/>
        <v/>
      </c>
      <c r="JH2473" t="str">
        <f t="shared" ca="1" si="729"/>
        <v/>
      </c>
      <c r="JI2473" t="str">
        <f t="shared" ca="1" si="730"/>
        <v/>
      </c>
    </row>
    <row r="2474" spans="264:269" x14ac:dyDescent="0.2">
      <c r="JD2474">
        <f t="shared" si="725"/>
        <v>0</v>
      </c>
      <c r="JE2474">
        <f t="shared" si="726"/>
        <v>0</v>
      </c>
      <c r="JF2474" t="str">
        <f t="shared" ca="1" si="727"/>
        <v/>
      </c>
      <c r="JG2474" t="str">
        <f t="shared" ca="1" si="728"/>
        <v/>
      </c>
      <c r="JH2474" t="str">
        <f t="shared" ca="1" si="729"/>
        <v/>
      </c>
      <c r="JI2474" t="str">
        <f t="shared" ca="1" si="730"/>
        <v/>
      </c>
    </row>
    <row r="2475" spans="264:269" x14ac:dyDescent="0.2">
      <c r="JD2475">
        <f t="shared" si="725"/>
        <v>0</v>
      </c>
      <c r="JE2475">
        <f t="shared" si="726"/>
        <v>0</v>
      </c>
      <c r="JF2475" t="str">
        <f t="shared" ca="1" si="727"/>
        <v/>
      </c>
      <c r="JG2475" t="str">
        <f t="shared" ca="1" si="728"/>
        <v/>
      </c>
      <c r="JH2475" t="str">
        <f t="shared" ca="1" si="729"/>
        <v/>
      </c>
      <c r="JI2475" t="str">
        <f t="shared" ca="1" si="730"/>
        <v/>
      </c>
    </row>
    <row r="2476" spans="264:269" x14ac:dyDescent="0.2">
      <c r="JD2476">
        <f t="shared" si="725"/>
        <v>0</v>
      </c>
      <c r="JE2476">
        <f t="shared" si="726"/>
        <v>0</v>
      </c>
      <c r="JF2476" t="str">
        <f t="shared" ca="1" si="727"/>
        <v/>
      </c>
      <c r="JG2476" t="str">
        <f t="shared" ca="1" si="728"/>
        <v/>
      </c>
      <c r="JH2476" t="str">
        <f t="shared" ca="1" si="729"/>
        <v/>
      </c>
      <c r="JI2476" t="str">
        <f t="shared" ca="1" si="730"/>
        <v/>
      </c>
    </row>
    <row r="2477" spans="264:269" x14ac:dyDescent="0.2">
      <c r="JD2477">
        <f t="shared" si="725"/>
        <v>0</v>
      </c>
      <c r="JE2477">
        <f t="shared" si="726"/>
        <v>0</v>
      </c>
      <c r="JF2477" t="str">
        <f t="shared" ca="1" si="727"/>
        <v/>
      </c>
      <c r="JG2477" t="str">
        <f t="shared" ca="1" si="728"/>
        <v/>
      </c>
      <c r="JH2477" t="str">
        <f t="shared" ca="1" si="729"/>
        <v/>
      </c>
      <c r="JI2477" t="str">
        <f t="shared" ca="1" si="730"/>
        <v/>
      </c>
    </row>
    <row r="2478" spans="264:269" x14ac:dyDescent="0.2">
      <c r="JD2478">
        <f t="shared" si="725"/>
        <v>0</v>
      </c>
      <c r="JE2478">
        <f t="shared" si="726"/>
        <v>0</v>
      </c>
      <c r="JF2478" t="str">
        <f t="shared" ca="1" si="727"/>
        <v/>
      </c>
      <c r="JG2478" t="str">
        <f t="shared" ca="1" si="728"/>
        <v/>
      </c>
      <c r="JH2478" t="str">
        <f t="shared" ca="1" si="729"/>
        <v/>
      </c>
      <c r="JI2478" t="str">
        <f t="shared" ca="1" si="730"/>
        <v/>
      </c>
    </row>
    <row r="2479" spans="264:269" x14ac:dyDescent="0.2">
      <c r="JD2479">
        <f t="shared" si="725"/>
        <v>0</v>
      </c>
      <c r="JE2479">
        <f t="shared" si="726"/>
        <v>0</v>
      </c>
      <c r="JF2479" t="str">
        <f t="shared" ca="1" si="727"/>
        <v/>
      </c>
      <c r="JG2479" t="str">
        <f t="shared" ca="1" si="728"/>
        <v/>
      </c>
      <c r="JH2479" t="str">
        <f t="shared" ca="1" si="729"/>
        <v/>
      </c>
      <c r="JI2479" t="str">
        <f t="shared" ca="1" si="730"/>
        <v/>
      </c>
    </row>
    <row r="2480" spans="264:269" x14ac:dyDescent="0.2">
      <c r="JD2480">
        <f t="shared" si="725"/>
        <v>0</v>
      </c>
      <c r="JE2480">
        <f t="shared" si="726"/>
        <v>0</v>
      </c>
      <c r="JF2480" t="str">
        <f t="shared" ca="1" si="727"/>
        <v/>
      </c>
      <c r="JG2480" t="str">
        <f t="shared" ca="1" si="728"/>
        <v/>
      </c>
      <c r="JH2480" t="str">
        <f t="shared" ca="1" si="729"/>
        <v/>
      </c>
      <c r="JI2480" t="str">
        <f t="shared" ca="1" si="730"/>
        <v/>
      </c>
    </row>
    <row r="2481" spans="264:269" x14ac:dyDescent="0.2">
      <c r="JD2481">
        <f t="shared" si="725"/>
        <v>0</v>
      </c>
      <c r="JE2481">
        <f t="shared" si="726"/>
        <v>0</v>
      </c>
      <c r="JF2481" t="str">
        <f t="shared" ca="1" si="727"/>
        <v/>
      </c>
      <c r="JG2481" t="str">
        <f t="shared" ca="1" si="728"/>
        <v/>
      </c>
      <c r="JH2481" t="str">
        <f t="shared" ca="1" si="729"/>
        <v/>
      </c>
      <c r="JI2481" t="str">
        <f t="shared" ca="1" si="730"/>
        <v/>
      </c>
    </row>
    <row r="2482" spans="264:269" x14ac:dyDescent="0.2">
      <c r="JD2482">
        <f t="shared" si="725"/>
        <v>0</v>
      </c>
      <c r="JE2482">
        <f t="shared" si="726"/>
        <v>0</v>
      </c>
      <c r="JF2482" t="str">
        <f t="shared" ca="1" si="727"/>
        <v/>
      </c>
      <c r="JG2482" t="str">
        <f t="shared" ca="1" si="728"/>
        <v/>
      </c>
      <c r="JH2482" t="str">
        <f t="shared" ca="1" si="729"/>
        <v/>
      </c>
      <c r="JI2482" t="str">
        <f t="shared" ca="1" si="730"/>
        <v/>
      </c>
    </row>
    <row r="2483" spans="264:269" x14ac:dyDescent="0.2">
      <c r="JD2483">
        <f t="shared" si="725"/>
        <v>0</v>
      </c>
      <c r="JE2483">
        <f t="shared" si="726"/>
        <v>0</v>
      </c>
      <c r="JF2483" t="str">
        <f t="shared" ca="1" si="727"/>
        <v/>
      </c>
      <c r="JG2483" t="str">
        <f t="shared" ca="1" si="728"/>
        <v/>
      </c>
      <c r="JH2483" t="str">
        <f t="shared" ca="1" si="729"/>
        <v/>
      </c>
      <c r="JI2483" t="str">
        <f t="shared" ca="1" si="730"/>
        <v/>
      </c>
    </row>
    <row r="2484" spans="264:269" x14ac:dyDescent="0.2">
      <c r="JD2484">
        <f t="shared" si="725"/>
        <v>0</v>
      </c>
      <c r="JE2484">
        <f t="shared" si="726"/>
        <v>0</v>
      </c>
      <c r="JF2484" t="str">
        <f t="shared" ca="1" si="727"/>
        <v/>
      </c>
      <c r="JG2484" t="str">
        <f t="shared" ca="1" si="728"/>
        <v/>
      </c>
      <c r="JH2484" t="str">
        <f t="shared" ca="1" si="729"/>
        <v/>
      </c>
      <c r="JI2484" t="str">
        <f t="shared" ca="1" si="730"/>
        <v/>
      </c>
    </row>
    <row r="2485" spans="264:269" x14ac:dyDescent="0.2">
      <c r="JD2485">
        <f t="shared" si="725"/>
        <v>0</v>
      </c>
      <c r="JE2485">
        <f t="shared" si="726"/>
        <v>0</v>
      </c>
      <c r="JF2485" t="str">
        <f t="shared" ca="1" si="727"/>
        <v/>
      </c>
      <c r="JG2485" t="str">
        <f t="shared" ca="1" si="728"/>
        <v/>
      </c>
      <c r="JH2485" t="str">
        <f t="shared" ca="1" si="729"/>
        <v/>
      </c>
      <c r="JI2485" t="str">
        <f t="shared" ca="1" si="730"/>
        <v/>
      </c>
    </row>
    <row r="2486" spans="264:269" x14ac:dyDescent="0.2">
      <c r="JD2486">
        <f t="shared" si="725"/>
        <v>0</v>
      </c>
      <c r="JE2486">
        <f t="shared" si="726"/>
        <v>0</v>
      </c>
      <c r="JF2486" t="str">
        <f t="shared" ca="1" si="727"/>
        <v/>
      </c>
      <c r="JG2486" t="str">
        <f t="shared" ca="1" si="728"/>
        <v/>
      </c>
      <c r="JH2486" t="str">
        <f t="shared" ca="1" si="729"/>
        <v/>
      </c>
      <c r="JI2486" t="str">
        <f t="shared" ca="1" si="730"/>
        <v/>
      </c>
    </row>
    <row r="2487" spans="264:269" x14ac:dyDescent="0.2">
      <c r="JD2487">
        <f t="shared" si="725"/>
        <v>0</v>
      </c>
      <c r="JE2487">
        <f t="shared" si="726"/>
        <v>0</v>
      </c>
      <c r="JF2487" t="str">
        <f t="shared" ca="1" si="727"/>
        <v/>
      </c>
      <c r="JG2487" t="str">
        <f t="shared" ca="1" si="728"/>
        <v/>
      </c>
      <c r="JH2487" t="str">
        <f t="shared" ca="1" si="729"/>
        <v/>
      </c>
      <c r="JI2487" t="str">
        <f t="shared" ca="1" si="730"/>
        <v/>
      </c>
    </row>
    <row r="2488" spans="264:269" x14ac:dyDescent="0.2">
      <c r="JD2488">
        <f t="shared" si="725"/>
        <v>0</v>
      </c>
      <c r="JE2488">
        <f t="shared" si="726"/>
        <v>0</v>
      </c>
      <c r="JF2488" t="str">
        <f t="shared" ca="1" si="727"/>
        <v/>
      </c>
      <c r="JG2488" t="str">
        <f t="shared" ca="1" si="728"/>
        <v/>
      </c>
      <c r="JH2488" t="str">
        <f t="shared" ca="1" si="729"/>
        <v/>
      </c>
      <c r="JI2488" t="str">
        <f t="shared" ca="1" si="730"/>
        <v/>
      </c>
    </row>
    <row r="2489" spans="264:269" x14ac:dyDescent="0.2">
      <c r="JD2489">
        <f t="shared" si="725"/>
        <v>0</v>
      </c>
      <c r="JE2489">
        <f t="shared" si="726"/>
        <v>0</v>
      </c>
      <c r="JF2489" t="str">
        <f t="shared" ca="1" si="727"/>
        <v/>
      </c>
      <c r="JG2489" t="str">
        <f t="shared" ca="1" si="728"/>
        <v/>
      </c>
      <c r="JH2489" t="str">
        <f t="shared" ca="1" si="729"/>
        <v/>
      </c>
      <c r="JI2489" t="str">
        <f t="shared" ca="1" si="730"/>
        <v/>
      </c>
    </row>
    <row r="2490" spans="264:269" x14ac:dyDescent="0.2">
      <c r="JD2490">
        <f t="shared" si="725"/>
        <v>0</v>
      </c>
      <c r="JE2490">
        <f t="shared" si="726"/>
        <v>0</v>
      </c>
      <c r="JF2490" t="str">
        <f t="shared" ca="1" si="727"/>
        <v/>
      </c>
      <c r="JG2490" t="str">
        <f t="shared" ca="1" si="728"/>
        <v/>
      </c>
      <c r="JH2490" t="str">
        <f t="shared" ca="1" si="729"/>
        <v/>
      </c>
      <c r="JI2490" t="str">
        <f t="shared" ca="1" si="730"/>
        <v/>
      </c>
    </row>
    <row r="2491" spans="264:269" x14ac:dyDescent="0.2">
      <c r="JD2491">
        <f t="shared" si="725"/>
        <v>0</v>
      </c>
      <c r="JE2491">
        <f t="shared" si="726"/>
        <v>0</v>
      </c>
      <c r="JF2491" t="str">
        <f t="shared" ca="1" si="727"/>
        <v/>
      </c>
      <c r="JG2491" t="str">
        <f t="shared" ca="1" si="728"/>
        <v/>
      </c>
      <c r="JH2491" t="str">
        <f t="shared" ca="1" si="729"/>
        <v/>
      </c>
      <c r="JI2491" t="str">
        <f t="shared" ca="1" si="730"/>
        <v/>
      </c>
    </row>
    <row r="2492" spans="264:269" x14ac:dyDescent="0.2">
      <c r="JD2492">
        <f t="shared" si="725"/>
        <v>0</v>
      </c>
      <c r="JE2492">
        <f t="shared" si="726"/>
        <v>0</v>
      </c>
      <c r="JF2492" t="str">
        <f t="shared" ca="1" si="727"/>
        <v/>
      </c>
      <c r="JG2492" t="str">
        <f t="shared" ca="1" si="728"/>
        <v/>
      </c>
      <c r="JH2492" t="str">
        <f t="shared" ca="1" si="729"/>
        <v/>
      </c>
      <c r="JI2492" t="str">
        <f t="shared" ca="1" si="730"/>
        <v/>
      </c>
    </row>
    <row r="2493" spans="264:269" x14ac:dyDescent="0.2">
      <c r="JD2493">
        <f t="shared" si="725"/>
        <v>0</v>
      </c>
      <c r="JE2493">
        <f t="shared" si="726"/>
        <v>0</v>
      </c>
      <c r="JF2493" t="str">
        <f t="shared" ca="1" si="727"/>
        <v/>
      </c>
      <c r="JG2493" t="str">
        <f t="shared" ca="1" si="728"/>
        <v/>
      </c>
      <c r="JH2493" t="str">
        <f t="shared" ca="1" si="729"/>
        <v/>
      </c>
      <c r="JI2493" t="str">
        <f t="shared" ca="1" si="730"/>
        <v/>
      </c>
    </row>
    <row r="2494" spans="264:269" x14ac:dyDescent="0.2">
      <c r="JD2494">
        <f t="shared" si="725"/>
        <v>0</v>
      </c>
      <c r="JE2494">
        <f t="shared" si="726"/>
        <v>0</v>
      </c>
      <c r="JF2494" t="str">
        <f t="shared" ca="1" si="727"/>
        <v/>
      </c>
      <c r="JG2494" t="str">
        <f t="shared" ca="1" si="728"/>
        <v/>
      </c>
      <c r="JH2494" t="str">
        <f t="shared" ca="1" si="729"/>
        <v/>
      </c>
      <c r="JI2494" t="str">
        <f t="shared" ca="1" si="730"/>
        <v/>
      </c>
    </row>
    <row r="2495" spans="264:269" x14ac:dyDescent="0.2">
      <c r="JD2495">
        <f t="shared" si="725"/>
        <v>0</v>
      </c>
      <c r="JE2495">
        <f t="shared" si="726"/>
        <v>0</v>
      </c>
      <c r="JF2495" t="str">
        <f t="shared" ca="1" si="727"/>
        <v/>
      </c>
      <c r="JG2495" t="str">
        <f t="shared" ca="1" si="728"/>
        <v/>
      </c>
      <c r="JH2495" t="str">
        <f t="shared" ca="1" si="729"/>
        <v/>
      </c>
      <c r="JI2495" t="str">
        <f t="shared" ca="1" si="730"/>
        <v/>
      </c>
    </row>
    <row r="2496" spans="264:269" x14ac:dyDescent="0.2">
      <c r="JD2496">
        <f t="shared" si="725"/>
        <v>0</v>
      </c>
      <c r="JE2496">
        <f t="shared" si="726"/>
        <v>0</v>
      </c>
      <c r="JF2496" t="str">
        <f t="shared" ca="1" si="727"/>
        <v/>
      </c>
      <c r="JG2496" t="str">
        <f t="shared" ca="1" si="728"/>
        <v/>
      </c>
      <c r="JH2496" t="str">
        <f t="shared" ca="1" si="729"/>
        <v/>
      </c>
      <c r="JI2496" t="str">
        <f t="shared" ca="1" si="730"/>
        <v/>
      </c>
    </row>
    <row r="2497" spans="264:269" x14ac:dyDescent="0.2">
      <c r="JD2497">
        <f t="shared" si="725"/>
        <v>0</v>
      </c>
      <c r="JE2497">
        <f t="shared" si="726"/>
        <v>0</v>
      </c>
      <c r="JF2497" t="str">
        <f t="shared" ca="1" si="727"/>
        <v/>
      </c>
      <c r="JG2497" t="str">
        <f t="shared" ca="1" si="728"/>
        <v/>
      </c>
      <c r="JH2497" t="str">
        <f t="shared" ca="1" si="729"/>
        <v/>
      </c>
      <c r="JI2497" t="str">
        <f t="shared" ca="1" si="730"/>
        <v/>
      </c>
    </row>
    <row r="2498" spans="264:269" x14ac:dyDescent="0.2">
      <c r="JD2498">
        <f t="shared" si="725"/>
        <v>0</v>
      </c>
      <c r="JE2498">
        <f t="shared" si="726"/>
        <v>0</v>
      </c>
      <c r="JF2498" t="str">
        <f t="shared" ca="1" si="727"/>
        <v/>
      </c>
      <c r="JG2498" t="str">
        <f t="shared" ca="1" si="728"/>
        <v/>
      </c>
      <c r="JH2498" t="str">
        <f t="shared" ca="1" si="729"/>
        <v/>
      </c>
      <c r="JI2498" t="str">
        <f t="shared" ca="1" si="730"/>
        <v/>
      </c>
    </row>
    <row r="2499" spans="264:269" x14ac:dyDescent="0.2">
      <c r="JD2499">
        <f t="shared" si="725"/>
        <v>0</v>
      </c>
      <c r="JE2499">
        <f t="shared" si="726"/>
        <v>0</v>
      </c>
      <c r="JF2499" t="str">
        <f t="shared" ca="1" si="727"/>
        <v/>
      </c>
      <c r="JG2499" t="str">
        <f t="shared" ca="1" si="728"/>
        <v/>
      </c>
      <c r="JH2499" t="str">
        <f t="shared" ca="1" si="729"/>
        <v/>
      </c>
      <c r="JI2499" t="str">
        <f t="shared" ca="1" si="730"/>
        <v/>
      </c>
    </row>
    <row r="2500" spans="264:269" x14ac:dyDescent="0.2">
      <c r="JD2500">
        <f t="shared" si="725"/>
        <v>0</v>
      </c>
      <c r="JE2500">
        <f t="shared" si="726"/>
        <v>0</v>
      </c>
      <c r="JF2500" t="str">
        <f t="shared" ca="1" si="727"/>
        <v/>
      </c>
      <c r="JG2500" t="str">
        <f t="shared" ca="1" si="728"/>
        <v/>
      </c>
      <c r="JH2500" t="str">
        <f t="shared" ca="1" si="729"/>
        <v/>
      </c>
      <c r="JI2500" t="str">
        <f t="shared" ca="1" si="730"/>
        <v/>
      </c>
    </row>
    <row r="2501" spans="264:269" x14ac:dyDescent="0.2">
      <c r="JD2501">
        <f t="shared" si="725"/>
        <v>0</v>
      </c>
      <c r="JE2501">
        <f t="shared" si="726"/>
        <v>0</v>
      </c>
      <c r="JF2501" t="str">
        <f t="shared" ca="1" si="727"/>
        <v/>
      </c>
      <c r="JG2501" t="str">
        <f t="shared" ca="1" si="728"/>
        <v/>
      </c>
      <c r="JH2501" t="str">
        <f t="shared" ca="1" si="729"/>
        <v/>
      </c>
      <c r="JI2501" t="str">
        <f t="shared" ca="1" si="730"/>
        <v/>
      </c>
    </row>
    <row r="2502" spans="264:269" x14ac:dyDescent="0.2">
      <c r="JD2502">
        <f t="shared" si="725"/>
        <v>0</v>
      </c>
      <c r="JE2502">
        <f t="shared" si="726"/>
        <v>0</v>
      </c>
      <c r="JF2502" t="str">
        <f t="shared" ca="1" si="727"/>
        <v/>
      </c>
      <c r="JG2502" t="str">
        <f t="shared" ca="1" si="728"/>
        <v/>
      </c>
      <c r="JH2502" t="str">
        <f t="shared" ca="1" si="729"/>
        <v/>
      </c>
      <c r="JI2502" t="str">
        <f t="shared" ca="1" si="730"/>
        <v/>
      </c>
    </row>
    <row r="2503" spans="264:269" x14ac:dyDescent="0.2">
      <c r="JD2503">
        <f t="shared" si="725"/>
        <v>0</v>
      </c>
      <c r="JE2503">
        <f t="shared" si="726"/>
        <v>0</v>
      </c>
      <c r="JF2503" t="str">
        <f t="shared" ca="1" si="727"/>
        <v/>
      </c>
      <c r="JG2503" t="str">
        <f t="shared" ca="1" si="728"/>
        <v/>
      </c>
      <c r="JH2503" t="str">
        <f t="shared" ca="1" si="729"/>
        <v/>
      </c>
      <c r="JI2503" t="str">
        <f t="shared" ca="1" si="730"/>
        <v/>
      </c>
    </row>
    <row r="2504" spans="264:269" x14ac:dyDescent="0.2">
      <c r="JD2504">
        <f t="shared" si="725"/>
        <v>0</v>
      </c>
      <c r="JE2504">
        <f t="shared" si="726"/>
        <v>0</v>
      </c>
      <c r="JF2504" t="str">
        <f t="shared" ca="1" si="727"/>
        <v/>
      </c>
      <c r="JG2504" t="str">
        <f t="shared" ca="1" si="728"/>
        <v/>
      </c>
      <c r="JH2504" t="str">
        <f t="shared" ca="1" si="729"/>
        <v/>
      </c>
      <c r="JI2504" t="str">
        <f t="shared" ca="1" si="730"/>
        <v/>
      </c>
    </row>
    <row r="2505" spans="264:269" x14ac:dyDescent="0.2">
      <c r="JD2505">
        <f t="shared" si="725"/>
        <v>0</v>
      </c>
      <c r="JE2505">
        <f t="shared" si="726"/>
        <v>0</v>
      </c>
      <c r="JF2505" t="str">
        <f t="shared" ca="1" si="727"/>
        <v/>
      </c>
      <c r="JG2505" t="str">
        <f t="shared" ca="1" si="728"/>
        <v/>
      </c>
      <c r="JH2505" t="str">
        <f t="shared" ca="1" si="729"/>
        <v/>
      </c>
      <c r="JI2505" t="str">
        <f t="shared" ca="1" si="730"/>
        <v/>
      </c>
    </row>
    <row r="2506" spans="264:269" x14ac:dyDescent="0.2">
      <c r="JD2506">
        <f t="shared" si="725"/>
        <v>0</v>
      </c>
      <c r="JE2506">
        <f t="shared" si="726"/>
        <v>0</v>
      </c>
      <c r="JF2506" t="str">
        <f t="shared" ca="1" si="727"/>
        <v/>
      </c>
      <c r="JG2506" t="str">
        <f t="shared" ca="1" si="728"/>
        <v/>
      </c>
      <c r="JH2506" t="str">
        <f t="shared" ca="1" si="729"/>
        <v/>
      </c>
      <c r="JI2506" t="str">
        <f t="shared" ca="1" si="730"/>
        <v/>
      </c>
    </row>
    <row r="2507" spans="264:269" x14ac:dyDescent="0.2">
      <c r="JD2507">
        <f t="shared" si="725"/>
        <v>0</v>
      </c>
      <c r="JE2507">
        <f t="shared" si="726"/>
        <v>0</v>
      </c>
      <c r="JF2507" t="str">
        <f t="shared" ca="1" si="727"/>
        <v/>
      </c>
      <c r="JG2507" t="str">
        <f t="shared" ca="1" si="728"/>
        <v/>
      </c>
      <c r="JH2507" t="str">
        <f t="shared" ca="1" si="729"/>
        <v/>
      </c>
      <c r="JI2507" t="str">
        <f t="shared" ca="1" si="730"/>
        <v/>
      </c>
    </row>
    <row r="2508" spans="264:269" x14ac:dyDescent="0.2">
      <c r="JD2508">
        <f t="shared" si="725"/>
        <v>0</v>
      </c>
      <c r="JE2508">
        <f t="shared" si="726"/>
        <v>0</v>
      </c>
      <c r="JF2508" t="str">
        <f t="shared" ca="1" si="727"/>
        <v/>
      </c>
      <c r="JG2508" t="str">
        <f t="shared" ca="1" si="728"/>
        <v/>
      </c>
      <c r="JH2508" t="str">
        <f t="shared" ca="1" si="729"/>
        <v/>
      </c>
      <c r="JI2508" t="str">
        <f t="shared" ca="1" si="730"/>
        <v/>
      </c>
    </row>
    <row r="2509" spans="264:269" x14ac:dyDescent="0.2">
      <c r="JD2509">
        <f t="shared" si="725"/>
        <v>0</v>
      </c>
      <c r="JE2509">
        <f t="shared" si="726"/>
        <v>0</v>
      </c>
      <c r="JF2509" t="str">
        <f t="shared" ca="1" si="727"/>
        <v/>
      </c>
      <c r="JG2509" t="str">
        <f t="shared" ca="1" si="728"/>
        <v/>
      </c>
      <c r="JH2509" t="str">
        <f t="shared" ca="1" si="729"/>
        <v/>
      </c>
      <c r="JI2509" t="str">
        <f t="shared" ca="1" si="730"/>
        <v/>
      </c>
    </row>
    <row r="2510" spans="264:269" x14ac:dyDescent="0.2">
      <c r="JD2510">
        <f t="shared" si="725"/>
        <v>0</v>
      </c>
      <c r="JE2510">
        <f t="shared" si="726"/>
        <v>0</v>
      </c>
      <c r="JF2510" t="str">
        <f t="shared" ca="1" si="727"/>
        <v/>
      </c>
      <c r="JG2510" t="str">
        <f t="shared" ca="1" si="728"/>
        <v/>
      </c>
      <c r="JH2510" t="str">
        <f t="shared" ca="1" si="729"/>
        <v/>
      </c>
      <c r="JI2510" t="str">
        <f t="shared" ca="1" si="730"/>
        <v/>
      </c>
    </row>
    <row r="2511" spans="264:269" x14ac:dyDescent="0.2">
      <c r="JD2511">
        <f t="shared" si="725"/>
        <v>0</v>
      </c>
      <c r="JE2511">
        <f t="shared" si="726"/>
        <v>0</v>
      </c>
      <c r="JF2511" t="str">
        <f t="shared" ca="1" si="727"/>
        <v/>
      </c>
      <c r="JG2511" t="str">
        <f t="shared" ca="1" si="728"/>
        <v/>
      </c>
      <c r="JH2511" t="str">
        <f t="shared" ca="1" si="729"/>
        <v/>
      </c>
      <c r="JI2511" t="str">
        <f t="shared" ca="1" si="730"/>
        <v/>
      </c>
    </row>
    <row r="2512" spans="264:269" x14ac:dyDescent="0.2">
      <c r="JD2512">
        <f t="shared" si="725"/>
        <v>0</v>
      </c>
      <c r="JE2512">
        <f t="shared" si="726"/>
        <v>0</v>
      </c>
      <c r="JF2512" t="str">
        <f t="shared" ca="1" si="727"/>
        <v/>
      </c>
      <c r="JG2512" t="str">
        <f t="shared" ca="1" si="728"/>
        <v/>
      </c>
      <c r="JH2512" t="str">
        <f t="shared" ca="1" si="729"/>
        <v/>
      </c>
      <c r="JI2512" t="str">
        <f t="shared" ca="1" si="730"/>
        <v/>
      </c>
    </row>
    <row r="2513" spans="264:269" x14ac:dyDescent="0.2">
      <c r="JD2513">
        <f t="shared" si="725"/>
        <v>0</v>
      </c>
      <c r="JE2513">
        <f t="shared" si="726"/>
        <v>0</v>
      </c>
      <c r="JF2513" t="str">
        <f t="shared" ca="1" si="727"/>
        <v/>
      </c>
      <c r="JG2513" t="str">
        <f t="shared" ca="1" si="728"/>
        <v/>
      </c>
      <c r="JH2513" t="str">
        <f t="shared" ca="1" si="729"/>
        <v/>
      </c>
      <c r="JI2513" t="str">
        <f t="shared" ca="1" si="730"/>
        <v/>
      </c>
    </row>
    <row r="2514" spans="264:269" x14ac:dyDescent="0.2">
      <c r="JD2514">
        <f t="shared" si="725"/>
        <v>0</v>
      </c>
      <c r="JE2514">
        <f t="shared" si="726"/>
        <v>0</v>
      </c>
      <c r="JF2514" t="str">
        <f t="shared" ca="1" si="727"/>
        <v/>
      </c>
      <c r="JG2514" t="str">
        <f t="shared" ca="1" si="728"/>
        <v/>
      </c>
      <c r="JH2514" t="str">
        <f t="shared" ca="1" si="729"/>
        <v/>
      </c>
      <c r="JI2514" t="str">
        <f t="shared" ca="1" si="730"/>
        <v/>
      </c>
    </row>
    <row r="2515" spans="264:269" x14ac:dyDescent="0.2">
      <c r="JD2515">
        <f t="shared" si="725"/>
        <v>0</v>
      </c>
      <c r="JE2515">
        <f t="shared" si="726"/>
        <v>0</v>
      </c>
      <c r="JF2515" t="str">
        <f t="shared" ca="1" si="727"/>
        <v/>
      </c>
      <c r="JG2515" t="str">
        <f t="shared" ca="1" si="728"/>
        <v/>
      </c>
      <c r="JH2515" t="str">
        <f t="shared" ca="1" si="729"/>
        <v/>
      </c>
      <c r="JI2515" t="str">
        <f t="shared" ca="1" si="730"/>
        <v/>
      </c>
    </row>
    <row r="2516" spans="264:269" x14ac:dyDescent="0.2">
      <c r="JD2516">
        <f t="shared" si="725"/>
        <v>0</v>
      </c>
      <c r="JE2516">
        <f t="shared" si="726"/>
        <v>0</v>
      </c>
      <c r="JF2516" t="str">
        <f t="shared" ca="1" si="727"/>
        <v/>
      </c>
      <c r="JG2516" t="str">
        <f t="shared" ca="1" si="728"/>
        <v/>
      </c>
      <c r="JH2516" t="str">
        <f t="shared" ca="1" si="729"/>
        <v/>
      </c>
      <c r="JI2516" t="str">
        <f t="shared" ca="1" si="730"/>
        <v/>
      </c>
    </row>
    <row r="2517" spans="264:269" x14ac:dyDescent="0.2">
      <c r="JD2517">
        <f t="shared" si="725"/>
        <v>0</v>
      </c>
      <c r="JE2517">
        <f t="shared" si="726"/>
        <v>0</v>
      </c>
      <c r="JF2517" t="str">
        <f t="shared" ca="1" si="727"/>
        <v/>
      </c>
      <c r="JG2517" t="str">
        <f t="shared" ca="1" si="728"/>
        <v/>
      </c>
      <c r="JH2517" t="str">
        <f t="shared" ca="1" si="729"/>
        <v/>
      </c>
      <c r="JI2517" t="str">
        <f t="shared" ca="1" si="730"/>
        <v/>
      </c>
    </row>
    <row r="2518" spans="264:269" x14ac:dyDescent="0.2">
      <c r="JD2518">
        <f t="shared" si="725"/>
        <v>0</v>
      </c>
      <c r="JE2518">
        <f t="shared" si="726"/>
        <v>0</v>
      </c>
      <c r="JF2518" t="str">
        <f t="shared" ca="1" si="727"/>
        <v/>
      </c>
      <c r="JG2518" t="str">
        <f t="shared" ca="1" si="728"/>
        <v/>
      </c>
      <c r="JH2518" t="str">
        <f t="shared" ca="1" si="729"/>
        <v/>
      </c>
      <c r="JI2518" t="str">
        <f t="shared" ca="1" si="730"/>
        <v/>
      </c>
    </row>
    <row r="2519" spans="264:269" x14ac:dyDescent="0.2">
      <c r="JD2519">
        <f t="shared" si="725"/>
        <v>0</v>
      </c>
      <c r="JE2519">
        <f t="shared" si="726"/>
        <v>0</v>
      </c>
      <c r="JF2519" t="str">
        <f t="shared" ca="1" si="727"/>
        <v/>
      </c>
      <c r="JG2519" t="str">
        <f t="shared" ca="1" si="728"/>
        <v/>
      </c>
      <c r="JH2519" t="str">
        <f t="shared" ca="1" si="729"/>
        <v/>
      </c>
      <c r="JI2519" t="str">
        <f t="shared" ca="1" si="730"/>
        <v/>
      </c>
    </row>
    <row r="2520" spans="264:269" x14ac:dyDescent="0.2">
      <c r="JD2520">
        <f t="shared" si="725"/>
        <v>0</v>
      </c>
      <c r="JE2520">
        <f t="shared" si="726"/>
        <v>0</v>
      </c>
      <c r="JF2520" t="str">
        <f t="shared" ca="1" si="727"/>
        <v/>
      </c>
      <c r="JG2520" t="str">
        <f t="shared" ca="1" si="728"/>
        <v/>
      </c>
      <c r="JH2520" t="str">
        <f t="shared" ca="1" si="729"/>
        <v/>
      </c>
      <c r="JI2520" t="str">
        <f t="shared" ca="1" si="730"/>
        <v/>
      </c>
    </row>
    <row r="2521" spans="264:269" x14ac:dyDescent="0.2">
      <c r="JD2521">
        <f t="shared" si="725"/>
        <v>0</v>
      </c>
      <c r="JE2521">
        <f t="shared" si="726"/>
        <v>0</v>
      </c>
      <c r="JF2521" t="str">
        <f t="shared" ca="1" si="727"/>
        <v/>
      </c>
      <c r="JG2521" t="str">
        <f t="shared" ca="1" si="728"/>
        <v/>
      </c>
      <c r="JH2521" t="str">
        <f t="shared" ca="1" si="729"/>
        <v/>
      </c>
      <c r="JI2521" t="str">
        <f t="shared" ca="1" si="730"/>
        <v/>
      </c>
    </row>
    <row r="2522" spans="264:269" x14ac:dyDescent="0.2">
      <c r="JD2522">
        <f t="shared" si="725"/>
        <v>0</v>
      </c>
      <c r="JE2522">
        <f t="shared" si="726"/>
        <v>0</v>
      </c>
      <c r="JF2522" t="str">
        <f t="shared" ca="1" si="727"/>
        <v/>
      </c>
      <c r="JG2522" t="str">
        <f t="shared" ca="1" si="728"/>
        <v/>
      </c>
      <c r="JH2522" t="str">
        <f t="shared" ca="1" si="729"/>
        <v/>
      </c>
      <c r="JI2522" t="str">
        <f t="shared" ca="1" si="730"/>
        <v/>
      </c>
    </row>
    <row r="2523" spans="264:269" x14ac:dyDescent="0.2">
      <c r="JD2523">
        <f t="shared" si="725"/>
        <v>0</v>
      </c>
      <c r="JE2523">
        <f t="shared" si="726"/>
        <v>0</v>
      </c>
      <c r="JF2523" t="str">
        <f t="shared" ca="1" si="727"/>
        <v/>
      </c>
      <c r="JG2523" t="str">
        <f t="shared" ca="1" si="728"/>
        <v/>
      </c>
      <c r="JH2523" t="str">
        <f t="shared" ca="1" si="729"/>
        <v/>
      </c>
      <c r="JI2523" t="str">
        <f t="shared" ca="1" si="730"/>
        <v/>
      </c>
    </row>
  </sheetData>
  <phoneticPr fontId="9" type="noConversion"/>
  <conditionalFormatting sqref="BI27 H447:BH449 H27:BH285">
    <cfRule type="expression" dxfId="12" priority="2" stopIfTrue="1">
      <formula>AND($D27&lt;&gt;MAXR, $D27&lt;&gt;0, H$19&lt;&gt;0)</formula>
    </cfRule>
  </conditionalFormatting>
  <conditionalFormatting sqref="V3:V11 V13">
    <cfRule type="expression" dxfId="11" priority="3" stopIfTrue="1">
      <formula>U3=FALSE</formula>
    </cfRule>
  </conditionalFormatting>
  <conditionalFormatting sqref="H23:BH23">
    <cfRule type="expression" dxfId="10" priority="4" stopIfTrue="1">
      <formula>H23&lt;&gt;""</formula>
    </cfRule>
  </conditionalFormatting>
  <conditionalFormatting sqref="E447:E449 E27:E285">
    <cfRule type="cellIs" dxfId="9" priority="5" stopIfTrue="1" operator="notEqual">
      <formula>0</formula>
    </cfRule>
  </conditionalFormatting>
  <conditionalFormatting sqref="F21">
    <cfRule type="expression" dxfId="8" priority="6" stopIfTrue="1">
      <formula>F21&gt;0</formula>
    </cfRule>
  </conditionalFormatting>
  <conditionalFormatting sqref="C16 U3:U7">
    <cfRule type="cellIs" dxfId="7" priority="7" stopIfTrue="1" operator="notEqual">
      <formula>TRUE</formula>
    </cfRule>
  </conditionalFormatting>
  <conditionalFormatting sqref="H21:BH21">
    <cfRule type="expression" dxfId="6" priority="8" stopIfTrue="1">
      <formula>H21&lt;&gt;""</formula>
    </cfRule>
  </conditionalFormatting>
  <conditionalFormatting sqref="H17:BH17">
    <cfRule type="cellIs" dxfId="5" priority="9" stopIfTrue="1" operator="greaterThan">
      <formula>0</formula>
    </cfRule>
  </conditionalFormatting>
  <conditionalFormatting sqref="F447:F449 F27:F285">
    <cfRule type="cellIs" dxfId="4" priority="10" stopIfTrue="1" operator="notEqual">
      <formula>""</formula>
    </cfRule>
  </conditionalFormatting>
  <conditionalFormatting sqref="BN27:DM285">
    <cfRule type="cellIs" dxfId="3" priority="11" stopIfTrue="1" operator="equal">
      <formula>1</formula>
    </cfRule>
    <cfRule type="cellIs" dxfId="2" priority="12" stopIfTrue="1" operator="notEqual">
      <formula>""</formula>
    </cfRule>
  </conditionalFormatting>
  <conditionalFormatting sqref="BJ27:BJ285">
    <cfRule type="cellIs" dxfId="1" priority="24" stopIfTrue="1" operator="equal">
      <formula>1</formula>
    </cfRule>
  </conditionalFormatting>
  <conditionalFormatting sqref="JD447:JI2523 JD24:JI285">
    <cfRule type="expression" dxfId="0" priority="1" stopIfTrue="1">
      <formula>$JD24=0</formula>
    </cfRule>
  </conditionalFormatting>
  <dataValidations disablePrompts="1" count="1">
    <dataValidation type="list" allowBlank="1" showInputMessage="1" showErrorMessage="1" sqref="Z11">
      <formula1>"NO,YES"</formula1>
    </dataValidation>
  </dataValidations>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061" r:id="rId4" name="Spinner 13">
              <controlPr defaultSize="0" autoPict="0">
                <anchor moveWithCells="1" sizeWithCells="1">
                  <from>
                    <xdr:col>7</xdr:col>
                    <xdr:colOff>0</xdr:colOff>
                    <xdr:row>58</xdr:row>
                    <xdr:rowOff>0</xdr:rowOff>
                  </from>
                  <to>
                    <xdr:col>7</xdr:col>
                    <xdr:colOff>0</xdr:colOff>
                    <xdr:row>60</xdr:row>
                    <xdr:rowOff>9525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theme="7" tint="0.39997558519241921"/>
  </sheetPr>
  <dimension ref="A1:CK86"/>
  <sheetViews>
    <sheetView showGridLines="0" zoomScale="80" workbookViewId="0">
      <pane xSplit="7" ySplit="15" topLeftCell="H16" activePane="bottomRight" state="frozen"/>
      <selection activeCell="H1" sqref="H1"/>
      <selection pane="topRight" activeCell="H1" sqref="H1"/>
      <selection pane="bottomLeft" activeCell="H1" sqref="H1"/>
      <selection pane="bottomRight" activeCell="H16" sqref="H16"/>
    </sheetView>
  </sheetViews>
  <sheetFormatPr defaultRowHeight="12.75" outlineLevelCol="1" x14ac:dyDescent="0.2"/>
  <cols>
    <col min="1" max="1" width="14" style="3" customWidth="1"/>
    <col min="2" max="2" width="9.140625" style="3"/>
    <col min="3" max="5" width="9.140625" style="3" hidden="1" customWidth="1"/>
    <col min="6" max="6" width="23.85546875" style="3" bestFit="1" customWidth="1"/>
    <col min="7" max="7" width="10.5703125" style="3" bestFit="1" customWidth="1"/>
    <col min="8" max="8" width="25.7109375" style="3" customWidth="1"/>
    <col min="9" max="9" width="17.42578125" style="3" hidden="1" customWidth="1" outlineLevel="1"/>
    <col min="10" max="10" width="14.28515625" style="3" hidden="1" customWidth="1" outlineLevel="1"/>
    <col min="11" max="11" width="11.42578125" style="3" hidden="1" customWidth="1" outlineLevel="1"/>
    <col min="12" max="12" width="16" style="3" hidden="1" customWidth="1" outlineLevel="1"/>
    <col min="13" max="13" width="2.42578125" style="3" customWidth="1" collapsed="1"/>
    <col min="14" max="63" width="48.28515625" style="3" customWidth="1"/>
    <col min="64" max="121" width="18.7109375" style="3" customWidth="1"/>
    <col min="122" max="16384" width="9.140625" style="3"/>
  </cols>
  <sheetData>
    <row r="1" spans="1:89" customFormat="1" ht="13.5" hidden="1" customHeight="1" x14ac:dyDescent="0.2">
      <c r="A1" s="110"/>
      <c r="B1" s="110"/>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row>
    <row r="2" spans="1:89" customFormat="1" ht="13.5" customHeight="1" x14ac:dyDescent="0.2">
      <c r="A2" s="110"/>
      <c r="B2" s="110"/>
      <c r="C2" s="110"/>
      <c r="D2" s="110"/>
      <c r="E2" s="110"/>
      <c r="F2" s="110"/>
      <c r="G2" s="110"/>
      <c r="H2" s="110"/>
      <c r="I2" s="110"/>
      <c r="J2" s="110"/>
      <c r="K2" s="110"/>
      <c r="L2" s="110"/>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c r="BN2" s="110"/>
      <c r="BO2" s="110"/>
      <c r="BP2" s="110"/>
      <c r="BQ2" s="110"/>
      <c r="BR2" s="110"/>
      <c r="BS2" s="110"/>
      <c r="BT2" s="110"/>
      <c r="BU2" s="110"/>
      <c r="BV2" s="110"/>
    </row>
    <row r="3" spans="1:89" customFormat="1" ht="13.5" customHeight="1" x14ac:dyDescent="0.2">
      <c r="A3" s="110"/>
      <c r="B3" s="110"/>
      <c r="C3" s="110"/>
      <c r="D3" s="110"/>
      <c r="E3" s="120"/>
      <c r="F3" s="110"/>
      <c r="G3" s="110"/>
      <c r="H3" s="110"/>
      <c r="I3" s="110"/>
      <c r="J3" s="110"/>
      <c r="K3" s="110"/>
      <c r="L3" s="110"/>
      <c r="M3" s="110"/>
      <c r="N3" s="110"/>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c r="BN3" s="110"/>
      <c r="BO3" s="110"/>
      <c r="BP3" s="110"/>
      <c r="BQ3" s="110"/>
      <c r="BR3" s="110"/>
      <c r="BS3" s="110"/>
      <c r="BT3" s="110"/>
      <c r="BU3" s="110"/>
      <c r="BV3" s="110"/>
      <c r="CH3" s="3" t="s">
        <v>236</v>
      </c>
      <c r="CI3" s="3"/>
      <c r="CJ3" s="3"/>
      <c r="CK3" s="3"/>
    </row>
    <row r="4" spans="1:89" customFormat="1" ht="13.5" customHeight="1" x14ac:dyDescent="0.2">
      <c r="A4" s="110"/>
      <c r="B4" s="110"/>
      <c r="C4" s="110"/>
      <c r="D4" s="110"/>
      <c r="E4" s="110"/>
      <c r="F4" s="110"/>
      <c r="G4" s="110"/>
      <c r="H4" s="110"/>
      <c r="I4" s="110"/>
      <c r="J4" s="110"/>
      <c r="K4" s="110"/>
      <c r="L4" s="110"/>
      <c r="M4" s="110"/>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0"/>
      <c r="BI4" s="110"/>
      <c r="BJ4" s="110"/>
      <c r="BK4" s="110"/>
      <c r="BL4" s="110"/>
      <c r="BM4" s="110"/>
      <c r="BN4" s="110"/>
      <c r="BO4" s="110"/>
      <c r="BP4" s="110"/>
      <c r="BQ4" s="110"/>
      <c r="BR4" s="110"/>
      <c r="BS4" s="110"/>
      <c r="BT4" s="110"/>
      <c r="BU4" s="110"/>
      <c r="BV4" s="110"/>
      <c r="CH4" s="126"/>
      <c r="CI4" s="126" t="s">
        <v>235</v>
      </c>
      <c r="CJ4" s="126" t="str">
        <f>"Percentage Metrics Plot for"</f>
        <v>Percentage Metrics Plot for</v>
      </c>
      <c r="CK4" s="126"/>
    </row>
    <row r="5" spans="1:89" customFormat="1" ht="13.5" customHeight="1" x14ac:dyDescent="0.2">
      <c r="A5" s="110"/>
      <c r="B5" s="124"/>
      <c r="C5" s="124"/>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c r="AW5" s="110"/>
      <c r="AX5" s="110"/>
      <c r="AY5" s="110"/>
      <c r="AZ5" s="110"/>
      <c r="BA5" s="110"/>
      <c r="BB5" s="110"/>
      <c r="BC5" s="110"/>
      <c r="BD5" s="110"/>
      <c r="BE5" s="110"/>
      <c r="BF5" s="110"/>
      <c r="BG5" s="110"/>
      <c r="BH5" s="110"/>
      <c r="BI5" s="110"/>
      <c r="BJ5" s="110"/>
      <c r="BK5" s="110"/>
      <c r="BL5" s="110"/>
      <c r="BM5" s="110"/>
      <c r="BN5" s="110"/>
      <c r="BO5" s="110"/>
      <c r="BP5" s="110"/>
      <c r="BQ5" s="110"/>
      <c r="BR5" s="110"/>
      <c r="BS5" s="110"/>
      <c r="BT5" s="110"/>
      <c r="BU5" s="110"/>
      <c r="BV5" s="110"/>
      <c r="CH5" s="126"/>
      <c r="CI5" s="126"/>
      <c r="CJ5" s="126"/>
      <c r="CK5" s="126"/>
    </row>
    <row r="6" spans="1:89" customFormat="1" ht="13.5" customHeight="1" x14ac:dyDescent="0.2">
      <c r="A6" s="125" t="s">
        <v>225</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c r="AG6" s="110"/>
      <c r="AH6" s="110"/>
      <c r="AI6" s="110"/>
      <c r="AJ6" s="110"/>
      <c r="AK6" s="110"/>
      <c r="AL6" s="110"/>
      <c r="AM6" s="110"/>
      <c r="AN6" s="110"/>
      <c r="AO6" s="110"/>
      <c r="AP6" s="110"/>
      <c r="AQ6" s="110"/>
      <c r="AR6" s="110"/>
      <c r="AS6" s="110"/>
      <c r="AT6" s="110"/>
      <c r="AU6" s="110"/>
      <c r="AV6" s="110"/>
      <c r="AW6" s="110"/>
      <c r="AX6" s="110"/>
      <c r="AY6" s="110"/>
      <c r="AZ6" s="110"/>
      <c r="BA6" s="110"/>
      <c r="BB6" s="110"/>
      <c r="BC6" s="110"/>
      <c r="BD6" s="110"/>
      <c r="BE6" s="110"/>
      <c r="BF6" s="110"/>
      <c r="BG6" s="110"/>
      <c r="BH6" s="110"/>
      <c r="BI6" s="110"/>
      <c r="BJ6" s="110"/>
      <c r="BK6" s="110"/>
      <c r="BL6" s="110"/>
      <c r="BM6" s="110"/>
      <c r="BN6" s="110"/>
      <c r="BO6" s="110"/>
      <c r="BP6" s="110"/>
      <c r="BQ6" s="110"/>
      <c r="BR6" s="110"/>
      <c r="BS6" s="110"/>
      <c r="BT6" s="110"/>
      <c r="BU6" s="110"/>
      <c r="BV6" s="110"/>
      <c r="CH6" s="126"/>
      <c r="CI6" s="126"/>
      <c r="CJ6" s="126"/>
      <c r="CK6" s="126"/>
    </row>
    <row r="7" spans="1:89" customFormat="1" ht="13.5" customHeight="1" x14ac:dyDescent="0.2">
      <c r="A7" s="152" t="str">
        <f ca="1">HYPERLINK(Current_Period_Link,"Current Period")</f>
        <v>Current Period</v>
      </c>
      <c r="B7" s="124"/>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0"/>
      <c r="AN7" s="110"/>
      <c r="AO7" s="110"/>
      <c r="AP7" s="110"/>
      <c r="AQ7" s="110"/>
      <c r="AR7" s="110"/>
      <c r="AS7" s="110"/>
      <c r="AT7" s="110"/>
      <c r="AU7" s="110"/>
      <c r="AV7" s="110"/>
      <c r="AW7" s="110"/>
      <c r="AX7" s="110"/>
      <c r="AY7" s="110"/>
      <c r="AZ7" s="110"/>
      <c r="BA7" s="110"/>
      <c r="BB7" s="110"/>
      <c r="BC7" s="110"/>
      <c r="BD7" s="110"/>
      <c r="BE7" s="110"/>
      <c r="BF7" s="110"/>
      <c r="BG7" s="110"/>
      <c r="BH7" s="110"/>
      <c r="BI7" s="110"/>
      <c r="BJ7" s="110"/>
      <c r="BK7" s="110"/>
      <c r="BL7" s="110"/>
      <c r="BM7" s="110"/>
      <c r="BN7" s="110"/>
      <c r="BO7" s="110"/>
      <c r="BP7" s="110"/>
      <c r="BQ7" s="110"/>
      <c r="BR7" s="110"/>
      <c r="BS7" s="110"/>
      <c r="BT7" s="110"/>
      <c r="BU7" s="110"/>
      <c r="BV7" s="110"/>
      <c r="CH7" s="126"/>
      <c r="CI7" s="126"/>
      <c r="CJ7" s="126"/>
      <c r="CK7" s="126"/>
    </row>
    <row r="8" spans="1:89" customFormat="1" ht="13.5" customHeight="1" x14ac:dyDescent="0.2">
      <c r="A8" s="152" t="s">
        <v>216</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c r="BG8" s="110"/>
      <c r="BH8" s="110"/>
      <c r="BI8" s="110"/>
      <c r="BJ8" s="110"/>
      <c r="BK8" s="110"/>
      <c r="BL8" s="110"/>
      <c r="BM8" s="110"/>
      <c r="BN8" s="110"/>
      <c r="BO8" s="110"/>
      <c r="BP8" s="110"/>
      <c r="BQ8" s="110"/>
      <c r="BR8" s="110"/>
      <c r="BS8" s="110"/>
      <c r="BT8" s="110"/>
      <c r="BU8" s="110"/>
      <c r="BV8" s="110"/>
      <c r="CH8" s="126"/>
      <c r="CI8" s="126"/>
      <c r="CJ8" s="126"/>
      <c r="CK8" s="126"/>
    </row>
    <row r="9" spans="1:89" customFormat="1" ht="13.5" customHeight="1" x14ac:dyDescent="0.2">
      <c r="A9" s="152" t="s">
        <v>222</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CH9" s="126"/>
      <c r="CI9" s="126"/>
      <c r="CJ9" s="126"/>
      <c r="CK9" s="126"/>
    </row>
    <row r="10" spans="1:89" customFormat="1" ht="13.5" customHeight="1" x14ac:dyDescent="0.2">
      <c r="A10" s="152" t="s">
        <v>238</v>
      </c>
      <c r="B10" s="126"/>
      <c r="C10" s="126"/>
      <c r="D10" s="126"/>
      <c r="E10" s="126"/>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c r="AG10" s="110"/>
      <c r="AH10" s="110"/>
      <c r="AI10" s="110"/>
      <c r="AJ10" s="110"/>
      <c r="AK10" s="110"/>
      <c r="AL10" s="110"/>
      <c r="AM10" s="110"/>
      <c r="AN10" s="110"/>
      <c r="AO10" s="110"/>
      <c r="AP10" s="110"/>
      <c r="AQ10" s="110"/>
      <c r="AR10" s="110"/>
      <c r="AS10" s="110"/>
      <c r="AT10" s="110"/>
      <c r="AU10" s="110"/>
      <c r="AV10" s="110"/>
      <c r="AW10" s="110"/>
      <c r="AX10" s="110"/>
      <c r="AY10" s="110"/>
      <c r="AZ10" s="110"/>
      <c r="BA10" s="110"/>
      <c r="BB10" s="110"/>
      <c r="BC10" s="110"/>
      <c r="BD10" s="110"/>
      <c r="BE10" s="110"/>
      <c r="BF10" s="110"/>
      <c r="BG10" s="110"/>
      <c r="BH10" s="110"/>
      <c r="BI10" s="110"/>
      <c r="BJ10" s="110"/>
      <c r="BK10" s="110"/>
      <c r="BL10" s="110"/>
      <c r="BM10" s="110"/>
      <c r="BN10" s="110"/>
      <c r="BO10" s="110"/>
      <c r="BP10" s="110"/>
      <c r="BQ10" s="110"/>
      <c r="BR10" s="110"/>
      <c r="BS10" s="110"/>
      <c r="BT10" s="110"/>
      <c r="BU10" s="110"/>
      <c r="BV10" s="110"/>
      <c r="CH10" s="126"/>
      <c r="CI10" s="126"/>
      <c r="CJ10" s="126"/>
      <c r="CK10" s="126"/>
    </row>
    <row r="11" spans="1:89" customFormat="1" x14ac:dyDescent="0.2">
      <c r="A11" s="126"/>
      <c r="B11" s="126"/>
      <c r="C11" s="126"/>
      <c r="D11" s="126"/>
      <c r="E11" s="126"/>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c r="AG11" s="110"/>
      <c r="AH11" s="110"/>
      <c r="AI11" s="110"/>
      <c r="AJ11" s="110"/>
      <c r="AK11" s="110"/>
      <c r="AL11" s="110"/>
      <c r="AM11" s="110"/>
      <c r="AN11" s="110"/>
      <c r="AO11" s="110"/>
      <c r="AP11" s="110"/>
      <c r="AQ11" s="110"/>
      <c r="AR11" s="110"/>
      <c r="AS11" s="110"/>
      <c r="AT11" s="110"/>
      <c r="AU11" s="110"/>
      <c r="AV11" s="110"/>
      <c r="AW11" s="110"/>
      <c r="AX11" s="110"/>
      <c r="AY11" s="110"/>
      <c r="AZ11" s="110"/>
      <c r="BA11" s="110"/>
      <c r="BB11" s="110"/>
      <c r="BC11" s="110"/>
      <c r="BD11" s="110"/>
      <c r="BE11" s="110"/>
      <c r="BF11" s="110"/>
      <c r="BG11" s="110"/>
      <c r="BH11" s="110"/>
      <c r="BI11" s="110"/>
      <c r="BJ11" s="110"/>
      <c r="BK11" s="110"/>
      <c r="BL11" s="110"/>
      <c r="BM11" s="110"/>
      <c r="BN11" s="110"/>
      <c r="BO11" s="110"/>
      <c r="BP11" s="110"/>
      <c r="BQ11" s="110"/>
      <c r="BR11" s="110"/>
      <c r="BS11" s="110"/>
      <c r="BT11" s="110"/>
      <c r="BU11" s="110"/>
      <c r="BV11" s="110"/>
      <c r="CH11" s="127" t="s">
        <v>229</v>
      </c>
      <c r="CI11" s="128"/>
      <c r="CJ11" s="129">
        <v>1</v>
      </c>
      <c r="CK11" s="128"/>
    </row>
    <row r="12" spans="1:89" s="121" customFormat="1" ht="13.5" customHeight="1" x14ac:dyDescent="0.2">
      <c r="A12" s="131" t="s">
        <v>300</v>
      </c>
      <c r="B12" s="126"/>
      <c r="C12" s="126"/>
      <c r="D12" s="126"/>
      <c r="E12" s="126"/>
      <c r="F12" s="110"/>
      <c r="G12" s="122"/>
      <c r="H12" s="122"/>
      <c r="I12" s="122"/>
      <c r="J12" s="122"/>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CH12" s="128"/>
      <c r="CI12" s="128"/>
      <c r="CJ12" s="128"/>
      <c r="CK12" s="128"/>
    </row>
    <row r="13" spans="1:89" customFormat="1" ht="13.5" customHeight="1" x14ac:dyDescent="0.2">
      <c r="A13" s="126"/>
      <c r="B13" s="126"/>
      <c r="C13" s="126"/>
      <c r="D13" s="126"/>
      <c r="E13" s="126"/>
      <c r="F13" s="110"/>
      <c r="G13" s="118"/>
      <c r="H13" s="118"/>
      <c r="I13" s="118"/>
      <c r="J13" s="118"/>
      <c r="K13" s="110"/>
      <c r="L13" s="110"/>
      <c r="M13" s="110"/>
      <c r="N13" s="314">
        <v>26</v>
      </c>
      <c r="O13" s="314">
        <f>N13+23</f>
        <v>49</v>
      </c>
      <c r="P13" s="314">
        <f t="shared" ref="P13:BK13" si="0">O13+23</f>
        <v>72</v>
      </c>
      <c r="Q13" s="314">
        <f t="shared" si="0"/>
        <v>95</v>
      </c>
      <c r="R13" s="314">
        <f t="shared" si="0"/>
        <v>118</v>
      </c>
      <c r="S13" s="314">
        <f t="shared" si="0"/>
        <v>141</v>
      </c>
      <c r="T13" s="314">
        <f t="shared" si="0"/>
        <v>164</v>
      </c>
      <c r="U13" s="314">
        <f t="shared" si="0"/>
        <v>187</v>
      </c>
      <c r="V13" s="314">
        <f t="shared" si="0"/>
        <v>210</v>
      </c>
      <c r="W13" s="314">
        <f t="shared" si="0"/>
        <v>233</v>
      </c>
      <c r="X13" s="314">
        <f t="shared" si="0"/>
        <v>256</v>
      </c>
      <c r="Y13" s="314">
        <f t="shared" si="0"/>
        <v>279</v>
      </c>
      <c r="Z13" s="314">
        <f t="shared" si="0"/>
        <v>302</v>
      </c>
      <c r="AA13" s="314">
        <f t="shared" si="0"/>
        <v>325</v>
      </c>
      <c r="AB13" s="314">
        <f t="shared" si="0"/>
        <v>348</v>
      </c>
      <c r="AC13" s="314">
        <f t="shared" si="0"/>
        <v>371</v>
      </c>
      <c r="AD13" s="314">
        <f t="shared" si="0"/>
        <v>394</v>
      </c>
      <c r="AE13" s="314">
        <f t="shared" si="0"/>
        <v>417</v>
      </c>
      <c r="AF13" s="314">
        <f t="shared" si="0"/>
        <v>440</v>
      </c>
      <c r="AG13" s="314">
        <f t="shared" si="0"/>
        <v>463</v>
      </c>
      <c r="AH13" s="314">
        <f t="shared" si="0"/>
        <v>486</v>
      </c>
      <c r="AI13" s="314">
        <f t="shared" si="0"/>
        <v>509</v>
      </c>
      <c r="AJ13" s="314">
        <f t="shared" si="0"/>
        <v>532</v>
      </c>
      <c r="AK13" s="314">
        <f t="shared" si="0"/>
        <v>555</v>
      </c>
      <c r="AL13" s="314">
        <f t="shared" si="0"/>
        <v>578</v>
      </c>
      <c r="AM13" s="314">
        <f t="shared" si="0"/>
        <v>601</v>
      </c>
      <c r="AN13" s="314">
        <f t="shared" si="0"/>
        <v>624</v>
      </c>
      <c r="AO13" s="314">
        <f t="shared" si="0"/>
        <v>647</v>
      </c>
      <c r="AP13" s="314">
        <f t="shared" si="0"/>
        <v>670</v>
      </c>
      <c r="AQ13" s="314">
        <f t="shared" si="0"/>
        <v>693</v>
      </c>
      <c r="AR13" s="314">
        <f t="shared" si="0"/>
        <v>716</v>
      </c>
      <c r="AS13" s="314">
        <f t="shared" si="0"/>
        <v>739</v>
      </c>
      <c r="AT13" s="314">
        <f t="shared" si="0"/>
        <v>762</v>
      </c>
      <c r="AU13" s="314">
        <f t="shared" si="0"/>
        <v>785</v>
      </c>
      <c r="AV13" s="314">
        <f t="shared" si="0"/>
        <v>808</v>
      </c>
      <c r="AW13" s="314">
        <f t="shared" si="0"/>
        <v>831</v>
      </c>
      <c r="AX13" s="314">
        <f t="shared" si="0"/>
        <v>854</v>
      </c>
      <c r="AY13" s="314">
        <f t="shared" si="0"/>
        <v>877</v>
      </c>
      <c r="AZ13" s="314">
        <f t="shared" si="0"/>
        <v>900</v>
      </c>
      <c r="BA13" s="314">
        <f t="shared" si="0"/>
        <v>923</v>
      </c>
      <c r="BB13" s="314">
        <f t="shared" si="0"/>
        <v>946</v>
      </c>
      <c r="BC13" s="314">
        <f t="shared" si="0"/>
        <v>969</v>
      </c>
      <c r="BD13" s="314">
        <f t="shared" si="0"/>
        <v>992</v>
      </c>
      <c r="BE13" s="314">
        <f t="shared" si="0"/>
        <v>1015</v>
      </c>
      <c r="BF13" s="314">
        <f t="shared" si="0"/>
        <v>1038</v>
      </c>
      <c r="BG13" s="314">
        <f t="shared" si="0"/>
        <v>1061</v>
      </c>
      <c r="BH13" s="314">
        <f t="shared" si="0"/>
        <v>1084</v>
      </c>
      <c r="BI13" s="314">
        <f t="shared" si="0"/>
        <v>1107</v>
      </c>
      <c r="BJ13" s="314">
        <f t="shared" si="0"/>
        <v>1130</v>
      </c>
      <c r="BK13" s="314">
        <f t="shared" si="0"/>
        <v>1153</v>
      </c>
      <c r="BL13" s="110"/>
      <c r="BM13" s="110"/>
      <c r="BN13" s="110"/>
      <c r="BO13" s="110"/>
      <c r="BP13" s="110"/>
      <c r="BQ13" s="110"/>
      <c r="BR13" s="110"/>
      <c r="BS13" s="110"/>
      <c r="BT13" s="110"/>
      <c r="BU13" s="110"/>
      <c r="BV13" s="110"/>
      <c r="CH13" s="127" t="s">
        <v>228</v>
      </c>
      <c r="CI13" s="128"/>
      <c r="CJ13" s="128" t="str">
        <f ca="1">INDEX(N15:AQ15,$CJ$11)</f>
        <v>AMERICAN EXPRESS100^AMERICAN EXPRESS100</v>
      </c>
      <c r="CK13" s="128"/>
    </row>
    <row r="14" spans="1:89" customFormat="1" ht="13.5" customHeight="1" x14ac:dyDescent="0.2">
      <c r="A14" s="126"/>
      <c r="B14" s="126"/>
      <c r="C14" s="126"/>
      <c r="D14" s="126"/>
      <c r="E14" s="126"/>
      <c r="F14" s="113">
        <v>101</v>
      </c>
      <c r="G14" s="113"/>
      <c r="H14" s="113"/>
      <c r="I14" s="113"/>
      <c r="J14" s="113"/>
      <c r="K14" s="113"/>
      <c r="L14" s="113"/>
      <c r="M14" s="113"/>
      <c r="N14" s="113">
        <f>COLUMN()+88</f>
        <v>102</v>
      </c>
      <c r="O14" s="113">
        <f t="shared" ref="O14:BK14" si="1">COLUMN()+88</f>
        <v>103</v>
      </c>
      <c r="P14" s="113">
        <f t="shared" si="1"/>
        <v>104</v>
      </c>
      <c r="Q14" s="113">
        <f t="shared" si="1"/>
        <v>105</v>
      </c>
      <c r="R14" s="113">
        <f t="shared" si="1"/>
        <v>106</v>
      </c>
      <c r="S14" s="113">
        <f t="shared" si="1"/>
        <v>107</v>
      </c>
      <c r="T14" s="113">
        <f t="shared" si="1"/>
        <v>108</v>
      </c>
      <c r="U14" s="113">
        <f t="shared" si="1"/>
        <v>109</v>
      </c>
      <c r="V14" s="113">
        <f t="shared" si="1"/>
        <v>110</v>
      </c>
      <c r="W14" s="113">
        <f t="shared" si="1"/>
        <v>111</v>
      </c>
      <c r="X14" s="113">
        <f t="shared" si="1"/>
        <v>112</v>
      </c>
      <c r="Y14" s="113">
        <f t="shared" si="1"/>
        <v>113</v>
      </c>
      <c r="Z14" s="113">
        <f t="shared" si="1"/>
        <v>114</v>
      </c>
      <c r="AA14" s="113">
        <f t="shared" si="1"/>
        <v>115</v>
      </c>
      <c r="AB14" s="113">
        <f t="shared" si="1"/>
        <v>116</v>
      </c>
      <c r="AC14" s="113">
        <f t="shared" si="1"/>
        <v>117</v>
      </c>
      <c r="AD14" s="113">
        <f t="shared" si="1"/>
        <v>118</v>
      </c>
      <c r="AE14" s="113">
        <f t="shared" si="1"/>
        <v>119</v>
      </c>
      <c r="AF14" s="113">
        <f t="shared" si="1"/>
        <v>120</v>
      </c>
      <c r="AG14" s="113">
        <f t="shared" si="1"/>
        <v>121</v>
      </c>
      <c r="AH14" s="113">
        <f t="shared" si="1"/>
        <v>122</v>
      </c>
      <c r="AI14" s="113">
        <f t="shared" si="1"/>
        <v>123</v>
      </c>
      <c r="AJ14" s="113">
        <f t="shared" si="1"/>
        <v>124</v>
      </c>
      <c r="AK14" s="113">
        <f t="shared" si="1"/>
        <v>125</v>
      </c>
      <c r="AL14" s="113">
        <f t="shared" si="1"/>
        <v>126</v>
      </c>
      <c r="AM14" s="113">
        <f t="shared" si="1"/>
        <v>127</v>
      </c>
      <c r="AN14" s="113">
        <f t="shared" si="1"/>
        <v>128</v>
      </c>
      <c r="AO14" s="113">
        <f t="shared" si="1"/>
        <v>129</v>
      </c>
      <c r="AP14" s="113">
        <f t="shared" si="1"/>
        <v>130</v>
      </c>
      <c r="AQ14" s="113">
        <f t="shared" si="1"/>
        <v>131</v>
      </c>
      <c r="AR14" s="113">
        <f t="shared" si="1"/>
        <v>132</v>
      </c>
      <c r="AS14" s="113">
        <f t="shared" si="1"/>
        <v>133</v>
      </c>
      <c r="AT14" s="113">
        <f t="shared" si="1"/>
        <v>134</v>
      </c>
      <c r="AU14" s="113">
        <f t="shared" si="1"/>
        <v>135</v>
      </c>
      <c r="AV14" s="113">
        <f t="shared" si="1"/>
        <v>136</v>
      </c>
      <c r="AW14" s="113">
        <f t="shared" si="1"/>
        <v>137</v>
      </c>
      <c r="AX14" s="113">
        <f t="shared" si="1"/>
        <v>138</v>
      </c>
      <c r="AY14" s="113">
        <f t="shared" si="1"/>
        <v>139</v>
      </c>
      <c r="AZ14" s="113">
        <f t="shared" si="1"/>
        <v>140</v>
      </c>
      <c r="BA14" s="113">
        <f t="shared" si="1"/>
        <v>141</v>
      </c>
      <c r="BB14" s="113">
        <f t="shared" si="1"/>
        <v>142</v>
      </c>
      <c r="BC14" s="113">
        <f t="shared" si="1"/>
        <v>143</v>
      </c>
      <c r="BD14" s="113">
        <f t="shared" si="1"/>
        <v>144</v>
      </c>
      <c r="BE14" s="113">
        <f t="shared" si="1"/>
        <v>145</v>
      </c>
      <c r="BF14" s="113">
        <f t="shared" si="1"/>
        <v>146</v>
      </c>
      <c r="BG14" s="113">
        <f t="shared" si="1"/>
        <v>147</v>
      </c>
      <c r="BH14" s="113">
        <f t="shared" si="1"/>
        <v>148</v>
      </c>
      <c r="BI14" s="113">
        <f t="shared" si="1"/>
        <v>149</v>
      </c>
      <c r="BJ14" s="113">
        <f t="shared" si="1"/>
        <v>150</v>
      </c>
      <c r="BK14" s="113">
        <f t="shared" si="1"/>
        <v>151</v>
      </c>
      <c r="BL14" s="110"/>
      <c r="BM14" s="110"/>
      <c r="BN14" s="110"/>
      <c r="BO14" s="110"/>
      <c r="BP14" s="110"/>
      <c r="BQ14" s="110"/>
      <c r="BR14" s="110"/>
      <c r="BS14" s="110"/>
      <c r="BT14" s="110"/>
      <c r="BU14" s="110"/>
      <c r="BV14" s="110"/>
      <c r="CH14" s="128"/>
      <c r="CI14" s="128"/>
      <c r="CJ14" s="132"/>
      <c r="CK14" s="128"/>
    </row>
    <row r="15" spans="1:89" customFormat="1" ht="13.5" customHeight="1" x14ac:dyDescent="0.2">
      <c r="A15" s="113">
        <v>11</v>
      </c>
      <c r="B15" s="113" t="str">
        <f>IF(ROW()-$A$15&gt;26, CHAR(64+INT((ROW()-$A$15-1)/26)),"")&amp;CHAR(65+MOD(ROW()-$A$15-1, 26))</f>
        <v>D</v>
      </c>
      <c r="C15" s="126"/>
      <c r="D15" s="126"/>
      <c r="E15" s="126"/>
      <c r="F15" s="268" t="s">
        <v>264</v>
      </c>
      <c r="G15" s="269"/>
      <c r="H15" s="268" t="s">
        <v>264</v>
      </c>
      <c r="I15" s="269" t="s">
        <v>231</v>
      </c>
      <c r="J15" s="270" t="s">
        <v>232</v>
      </c>
      <c r="K15" s="270" t="s">
        <v>233</v>
      </c>
      <c r="L15" s="271" t="s">
        <v>234</v>
      </c>
      <c r="M15" s="269"/>
      <c r="N15" s="272" t="str">
        <f ca="1">IF(LEN(INDIRECT("SWMETA!"&amp;$B15&amp;N$14))=0,"",IF(AND('Planning View'!$O$11="ID",ISNUMBER(FIND("^",INDIRECT("SWMETA!"&amp;$B15&amp;N$14)))),LEFT(INDIRECT("SWMETA!"&amp;$B15&amp;N$14),FIND("^",INDIRECT("SWMETA!"&amp;$B15&amp;N$14))-1),IF(AND('Planning View'!$O$11="Desc",ISNUMBER(FIND("^",INDIRECT("SWMETA!"&amp;$B15&amp;N$14)))),RIGHT(INDIRECT("SWMETA!"&amp;$B15&amp;N$14),LEN(INDIRECT("SWMETA!"&amp;$B15&amp;N$14))-FIND("^",INDIRECT("SWMETA!"&amp;$B15&amp;N$14))),INDIRECT("SWMETA!"&amp;$B15&amp;N$14))))</f>
        <v>AMERICAN EXPRESS100^AMERICAN EXPRESS100</v>
      </c>
      <c r="O15" s="272" t="str">
        <f ca="1">IF(LEN(INDIRECT("SWMETA!"&amp;$B15&amp;O$14))=0,"",IF(AND('Planning View'!$O$11="ID",ISNUMBER(FIND("^",INDIRECT("SWMETA!"&amp;$B15&amp;O$14)))),LEFT(INDIRECT("SWMETA!"&amp;$B15&amp;O$14),FIND("^",INDIRECT("SWMETA!"&amp;$B15&amp;O$14))-1),IF(AND('Planning View'!$O$11="Desc",ISNUMBER(FIND("^",INDIRECT("SWMETA!"&amp;$B15&amp;O$14)))),RIGHT(INDIRECT("SWMETA!"&amp;$B15&amp;O$14),LEN(INDIRECT("SWMETA!"&amp;$B15&amp;O$14))-FIND("^",INDIRECT("SWMETA!"&amp;$B15&amp;O$14))),INDIRECT("SWMETA!"&amp;$B15&amp;O$14))))</f>
        <v/>
      </c>
      <c r="P15" s="272" t="str">
        <f ca="1">IF(LEN(INDIRECT("SWMETA!"&amp;$B15&amp;P$14))=0,"",IF(AND('Planning View'!$O$11="ID",ISNUMBER(FIND("^",INDIRECT("SWMETA!"&amp;$B15&amp;P$14)))),LEFT(INDIRECT("SWMETA!"&amp;$B15&amp;P$14),FIND("^",INDIRECT("SWMETA!"&amp;$B15&amp;P$14))-1),IF(AND('Planning View'!$O$11="Desc",ISNUMBER(FIND("^",INDIRECT("SWMETA!"&amp;$B15&amp;P$14)))),RIGHT(INDIRECT("SWMETA!"&amp;$B15&amp;P$14),LEN(INDIRECT("SWMETA!"&amp;$B15&amp;P$14))-FIND("^",INDIRECT("SWMETA!"&amp;$B15&amp;P$14))),INDIRECT("SWMETA!"&amp;$B15&amp;P$14))))</f>
        <v/>
      </c>
      <c r="Q15" s="272" t="str">
        <f ca="1">IF(LEN(INDIRECT("SWMETA!"&amp;$B15&amp;Q$14))=0,"",IF(AND('Planning View'!$O$11="ID",ISNUMBER(FIND("^",INDIRECT("SWMETA!"&amp;$B15&amp;Q$14)))),LEFT(INDIRECT("SWMETA!"&amp;$B15&amp;Q$14),FIND("^",INDIRECT("SWMETA!"&amp;$B15&amp;Q$14))-1),IF(AND('Planning View'!$O$11="Desc",ISNUMBER(FIND("^",INDIRECT("SWMETA!"&amp;$B15&amp;Q$14)))),RIGHT(INDIRECT("SWMETA!"&amp;$B15&amp;Q$14),LEN(INDIRECT("SWMETA!"&amp;$B15&amp;Q$14))-FIND("^",INDIRECT("SWMETA!"&amp;$B15&amp;Q$14))),INDIRECT("SWMETA!"&amp;$B15&amp;Q$14))))</f>
        <v/>
      </c>
      <c r="R15" s="272" t="str">
        <f ca="1">IF(LEN(INDIRECT("SWMETA!"&amp;$B15&amp;R$14))=0,"",IF(AND('Planning View'!$O$11="ID",ISNUMBER(FIND("^",INDIRECT("SWMETA!"&amp;$B15&amp;R$14)))),LEFT(INDIRECT("SWMETA!"&amp;$B15&amp;R$14),FIND("^",INDIRECT("SWMETA!"&amp;$B15&amp;R$14))-1),IF(AND('Planning View'!$O$11="Desc",ISNUMBER(FIND("^",INDIRECT("SWMETA!"&amp;$B15&amp;R$14)))),RIGHT(INDIRECT("SWMETA!"&amp;$B15&amp;R$14),LEN(INDIRECT("SWMETA!"&amp;$B15&amp;R$14))-FIND("^",INDIRECT("SWMETA!"&amp;$B15&amp;R$14))),INDIRECT("SWMETA!"&amp;$B15&amp;R$14))))</f>
        <v/>
      </c>
      <c r="S15" s="272" t="str">
        <f ca="1">IF(LEN(INDIRECT("SWMETA!"&amp;$B15&amp;S$14))=0,"",IF(AND('Planning View'!$O$11="ID",ISNUMBER(FIND("^",INDIRECT("SWMETA!"&amp;$B15&amp;S$14)))),LEFT(INDIRECT("SWMETA!"&amp;$B15&amp;S$14),FIND("^",INDIRECT("SWMETA!"&amp;$B15&amp;S$14))-1),IF(AND('Planning View'!$O$11="Desc",ISNUMBER(FIND("^",INDIRECT("SWMETA!"&amp;$B15&amp;S$14)))),RIGHT(INDIRECT("SWMETA!"&amp;$B15&amp;S$14),LEN(INDIRECT("SWMETA!"&amp;$B15&amp;S$14))-FIND("^",INDIRECT("SWMETA!"&amp;$B15&amp;S$14))),INDIRECT("SWMETA!"&amp;$B15&amp;S$14))))</f>
        <v/>
      </c>
      <c r="T15" s="272" t="str">
        <f ca="1">IF(LEN(INDIRECT("SWMETA!"&amp;$B15&amp;T$14))=0,"",IF(AND('Planning View'!$O$11="ID",ISNUMBER(FIND("^",INDIRECT("SWMETA!"&amp;$B15&amp;T$14)))),LEFT(INDIRECT("SWMETA!"&amp;$B15&amp;T$14),FIND("^",INDIRECT("SWMETA!"&amp;$B15&amp;T$14))-1),IF(AND('Planning View'!$O$11="Desc",ISNUMBER(FIND("^",INDIRECT("SWMETA!"&amp;$B15&amp;T$14)))),RIGHT(INDIRECT("SWMETA!"&amp;$B15&amp;T$14),LEN(INDIRECT("SWMETA!"&amp;$B15&amp;T$14))-FIND("^",INDIRECT("SWMETA!"&amp;$B15&amp;T$14))),INDIRECT("SWMETA!"&amp;$B15&amp;T$14))))</f>
        <v/>
      </c>
      <c r="U15" s="272" t="str">
        <f ca="1">IF(LEN(INDIRECT("SWMETA!"&amp;$B15&amp;U$14))=0,"",IF(AND('Planning View'!$O$11="ID",ISNUMBER(FIND("^",INDIRECT("SWMETA!"&amp;$B15&amp;U$14)))),LEFT(INDIRECT("SWMETA!"&amp;$B15&amp;U$14),FIND("^",INDIRECT("SWMETA!"&amp;$B15&amp;U$14))-1),IF(AND('Planning View'!$O$11="Desc",ISNUMBER(FIND("^",INDIRECT("SWMETA!"&amp;$B15&amp;U$14)))),RIGHT(INDIRECT("SWMETA!"&amp;$B15&amp;U$14),LEN(INDIRECT("SWMETA!"&amp;$B15&amp;U$14))-FIND("^",INDIRECT("SWMETA!"&amp;$B15&amp;U$14))),INDIRECT("SWMETA!"&amp;$B15&amp;U$14))))</f>
        <v/>
      </c>
      <c r="V15" s="272" t="str">
        <f ca="1">IF(LEN(INDIRECT("SWMETA!"&amp;$B15&amp;V$14))=0,"",IF(AND('Planning View'!$O$11="ID",ISNUMBER(FIND("^",INDIRECT("SWMETA!"&amp;$B15&amp;V$14)))),LEFT(INDIRECT("SWMETA!"&amp;$B15&amp;V$14),FIND("^",INDIRECT("SWMETA!"&amp;$B15&amp;V$14))-1),IF(AND('Planning View'!$O$11="Desc",ISNUMBER(FIND("^",INDIRECT("SWMETA!"&amp;$B15&amp;V$14)))),RIGHT(INDIRECT("SWMETA!"&amp;$B15&amp;V$14),LEN(INDIRECT("SWMETA!"&amp;$B15&amp;V$14))-FIND("^",INDIRECT("SWMETA!"&amp;$B15&amp;V$14))),INDIRECT("SWMETA!"&amp;$B15&amp;V$14))))</f>
        <v/>
      </c>
      <c r="W15" s="272" t="str">
        <f ca="1">IF(LEN(INDIRECT("SWMETA!"&amp;$B15&amp;W$14))=0,"",IF(AND('Planning View'!$O$11="ID",ISNUMBER(FIND("^",INDIRECT("SWMETA!"&amp;$B15&amp;W$14)))),LEFT(INDIRECT("SWMETA!"&amp;$B15&amp;W$14),FIND("^",INDIRECT("SWMETA!"&amp;$B15&amp;W$14))-1),IF(AND('Planning View'!$O$11="Desc",ISNUMBER(FIND("^",INDIRECT("SWMETA!"&amp;$B15&amp;W$14)))),RIGHT(INDIRECT("SWMETA!"&amp;$B15&amp;W$14),LEN(INDIRECT("SWMETA!"&amp;$B15&amp;W$14))-FIND("^",INDIRECT("SWMETA!"&amp;$B15&amp;W$14))),INDIRECT("SWMETA!"&amp;$B15&amp;W$14))))</f>
        <v/>
      </c>
      <c r="X15" s="272" t="str">
        <f ca="1">IF(LEN(INDIRECT("SWMETA!"&amp;$B15&amp;X$14))=0,"",IF(AND('Planning View'!$O$11="ID",ISNUMBER(FIND("^",INDIRECT("SWMETA!"&amp;$B15&amp;X$14)))),LEFT(INDIRECT("SWMETA!"&amp;$B15&amp;X$14),FIND("^",INDIRECT("SWMETA!"&amp;$B15&amp;X$14))-1),IF(AND('Planning View'!$O$11="Desc",ISNUMBER(FIND("^",INDIRECT("SWMETA!"&amp;$B15&amp;X$14)))),RIGHT(INDIRECT("SWMETA!"&amp;$B15&amp;X$14),LEN(INDIRECT("SWMETA!"&amp;$B15&amp;X$14))-FIND("^",INDIRECT("SWMETA!"&amp;$B15&amp;X$14))),INDIRECT("SWMETA!"&amp;$B15&amp;X$14))))</f>
        <v/>
      </c>
      <c r="Y15" s="272" t="str">
        <f ca="1">IF(LEN(INDIRECT("SWMETA!"&amp;$B15&amp;Y$14))=0,"",IF(AND('Planning View'!$O$11="ID",ISNUMBER(FIND("^",INDIRECT("SWMETA!"&amp;$B15&amp;Y$14)))),LEFT(INDIRECT("SWMETA!"&amp;$B15&amp;Y$14),FIND("^",INDIRECT("SWMETA!"&amp;$B15&amp;Y$14))-1),IF(AND('Planning View'!$O$11="Desc",ISNUMBER(FIND("^",INDIRECT("SWMETA!"&amp;$B15&amp;Y$14)))),RIGHT(INDIRECT("SWMETA!"&amp;$B15&amp;Y$14),LEN(INDIRECT("SWMETA!"&amp;$B15&amp;Y$14))-FIND("^",INDIRECT("SWMETA!"&amp;$B15&amp;Y$14))),INDIRECT("SWMETA!"&amp;$B15&amp;Y$14))))</f>
        <v/>
      </c>
      <c r="Z15" s="272" t="str">
        <f ca="1">IF(LEN(INDIRECT("SWMETA!"&amp;$B15&amp;Z$14))=0,"",IF(AND('Planning View'!$O$11="ID",ISNUMBER(FIND("^",INDIRECT("SWMETA!"&amp;$B15&amp;Z$14)))),LEFT(INDIRECT("SWMETA!"&amp;$B15&amp;Z$14),FIND("^",INDIRECT("SWMETA!"&amp;$B15&amp;Z$14))-1),IF(AND('Planning View'!$O$11="Desc",ISNUMBER(FIND("^",INDIRECT("SWMETA!"&amp;$B15&amp;Z$14)))),RIGHT(INDIRECT("SWMETA!"&amp;$B15&amp;Z$14),LEN(INDIRECT("SWMETA!"&amp;$B15&amp;Z$14))-FIND("^",INDIRECT("SWMETA!"&amp;$B15&amp;Z$14))),INDIRECT("SWMETA!"&amp;$B15&amp;Z$14))))</f>
        <v/>
      </c>
      <c r="AA15" s="272" t="str">
        <f ca="1">IF(LEN(INDIRECT("SWMETA!"&amp;$B15&amp;AA$14))=0,"",IF(AND('Planning View'!$O$11="ID",ISNUMBER(FIND("^",INDIRECT("SWMETA!"&amp;$B15&amp;AA$14)))),LEFT(INDIRECT("SWMETA!"&amp;$B15&amp;AA$14),FIND("^",INDIRECT("SWMETA!"&amp;$B15&amp;AA$14))-1),IF(AND('Planning View'!$O$11="Desc",ISNUMBER(FIND("^",INDIRECT("SWMETA!"&amp;$B15&amp;AA$14)))),RIGHT(INDIRECT("SWMETA!"&amp;$B15&amp;AA$14),LEN(INDIRECT("SWMETA!"&amp;$B15&amp;AA$14))-FIND("^",INDIRECT("SWMETA!"&amp;$B15&amp;AA$14))),INDIRECT("SWMETA!"&amp;$B15&amp;AA$14))))</f>
        <v/>
      </c>
      <c r="AB15" s="272" t="str">
        <f ca="1">IF(LEN(INDIRECT("SWMETA!"&amp;$B15&amp;AB$14))=0,"",IF(AND('Planning View'!$O$11="ID",ISNUMBER(FIND("^",INDIRECT("SWMETA!"&amp;$B15&amp;AB$14)))),LEFT(INDIRECT("SWMETA!"&amp;$B15&amp;AB$14),FIND("^",INDIRECT("SWMETA!"&amp;$B15&amp;AB$14))-1),IF(AND('Planning View'!$O$11="Desc",ISNUMBER(FIND("^",INDIRECT("SWMETA!"&amp;$B15&amp;AB$14)))),RIGHT(INDIRECT("SWMETA!"&amp;$B15&amp;AB$14),LEN(INDIRECT("SWMETA!"&amp;$B15&amp;AB$14))-FIND("^",INDIRECT("SWMETA!"&amp;$B15&amp;AB$14))),INDIRECT("SWMETA!"&amp;$B15&amp;AB$14))))</f>
        <v/>
      </c>
      <c r="AC15" s="272" t="str">
        <f ca="1">IF(LEN(INDIRECT("SWMETA!"&amp;$B15&amp;AC$14))=0,"",IF(AND('Planning View'!$O$11="ID",ISNUMBER(FIND("^",INDIRECT("SWMETA!"&amp;$B15&amp;AC$14)))),LEFT(INDIRECT("SWMETA!"&amp;$B15&amp;AC$14),FIND("^",INDIRECT("SWMETA!"&amp;$B15&amp;AC$14))-1),IF(AND('Planning View'!$O$11="Desc",ISNUMBER(FIND("^",INDIRECT("SWMETA!"&amp;$B15&amp;AC$14)))),RIGHT(INDIRECT("SWMETA!"&amp;$B15&amp;AC$14),LEN(INDIRECT("SWMETA!"&amp;$B15&amp;AC$14))-FIND("^",INDIRECT("SWMETA!"&amp;$B15&amp;AC$14))),INDIRECT("SWMETA!"&amp;$B15&amp;AC$14))))</f>
        <v/>
      </c>
      <c r="AD15" s="272" t="str">
        <f ca="1">IF(LEN(INDIRECT("SWMETA!"&amp;$B15&amp;AD$14))=0,"",IF(AND('Planning View'!$O$11="ID",ISNUMBER(FIND("^",INDIRECT("SWMETA!"&amp;$B15&amp;AD$14)))),LEFT(INDIRECT("SWMETA!"&amp;$B15&amp;AD$14),FIND("^",INDIRECT("SWMETA!"&amp;$B15&amp;AD$14))-1),IF(AND('Planning View'!$O$11="Desc",ISNUMBER(FIND("^",INDIRECT("SWMETA!"&amp;$B15&amp;AD$14)))),RIGHT(INDIRECT("SWMETA!"&amp;$B15&amp;AD$14),LEN(INDIRECT("SWMETA!"&amp;$B15&amp;AD$14))-FIND("^",INDIRECT("SWMETA!"&amp;$B15&amp;AD$14))),INDIRECT("SWMETA!"&amp;$B15&amp;AD$14))))</f>
        <v/>
      </c>
      <c r="AE15" s="272" t="str">
        <f ca="1">IF(LEN(INDIRECT("SWMETA!"&amp;$B15&amp;AE$14))=0,"",IF(AND('Planning View'!$O$11="ID",ISNUMBER(FIND("^",INDIRECT("SWMETA!"&amp;$B15&amp;AE$14)))),LEFT(INDIRECT("SWMETA!"&amp;$B15&amp;AE$14),FIND("^",INDIRECT("SWMETA!"&amp;$B15&amp;AE$14))-1),IF(AND('Planning View'!$O$11="Desc",ISNUMBER(FIND("^",INDIRECT("SWMETA!"&amp;$B15&amp;AE$14)))),RIGHT(INDIRECT("SWMETA!"&amp;$B15&amp;AE$14),LEN(INDIRECT("SWMETA!"&amp;$B15&amp;AE$14))-FIND("^",INDIRECT("SWMETA!"&amp;$B15&amp;AE$14))),INDIRECT("SWMETA!"&amp;$B15&amp;AE$14))))</f>
        <v/>
      </c>
      <c r="AF15" s="272" t="str">
        <f ca="1">IF(LEN(INDIRECT("SWMETA!"&amp;$B15&amp;AF$14))=0,"",IF(AND('Planning View'!$O$11="ID",ISNUMBER(FIND("^",INDIRECT("SWMETA!"&amp;$B15&amp;AF$14)))),LEFT(INDIRECT("SWMETA!"&amp;$B15&amp;AF$14),FIND("^",INDIRECT("SWMETA!"&amp;$B15&amp;AF$14))-1),IF(AND('Planning View'!$O$11="Desc",ISNUMBER(FIND("^",INDIRECT("SWMETA!"&amp;$B15&amp;AF$14)))),RIGHT(INDIRECT("SWMETA!"&amp;$B15&amp;AF$14),LEN(INDIRECT("SWMETA!"&amp;$B15&amp;AF$14))-FIND("^",INDIRECT("SWMETA!"&amp;$B15&amp;AF$14))),INDIRECT("SWMETA!"&amp;$B15&amp;AF$14))))</f>
        <v/>
      </c>
      <c r="AG15" s="272" t="str">
        <f ca="1">IF(LEN(INDIRECT("SWMETA!"&amp;$B15&amp;AG$14))=0,"",IF(AND('Planning View'!$O$11="ID",ISNUMBER(FIND("^",INDIRECT("SWMETA!"&amp;$B15&amp;AG$14)))),LEFT(INDIRECT("SWMETA!"&amp;$B15&amp;AG$14),FIND("^",INDIRECT("SWMETA!"&amp;$B15&amp;AG$14))-1),IF(AND('Planning View'!$O$11="Desc",ISNUMBER(FIND("^",INDIRECT("SWMETA!"&amp;$B15&amp;AG$14)))),RIGHT(INDIRECT("SWMETA!"&amp;$B15&amp;AG$14),LEN(INDIRECT("SWMETA!"&amp;$B15&amp;AG$14))-FIND("^",INDIRECT("SWMETA!"&amp;$B15&amp;AG$14))),INDIRECT("SWMETA!"&amp;$B15&amp;AG$14))))</f>
        <v/>
      </c>
      <c r="AH15" s="272" t="str">
        <f ca="1">IF(LEN(INDIRECT("SWMETA!"&amp;$B15&amp;AH$14))=0,"",IF(AND('Planning View'!$O$11="ID",ISNUMBER(FIND("^",INDIRECT("SWMETA!"&amp;$B15&amp;AH$14)))),LEFT(INDIRECT("SWMETA!"&amp;$B15&amp;AH$14),FIND("^",INDIRECT("SWMETA!"&amp;$B15&amp;AH$14))-1),IF(AND('Planning View'!$O$11="Desc",ISNUMBER(FIND("^",INDIRECT("SWMETA!"&amp;$B15&amp;AH$14)))),RIGHT(INDIRECT("SWMETA!"&amp;$B15&amp;AH$14),LEN(INDIRECT("SWMETA!"&amp;$B15&amp;AH$14))-FIND("^",INDIRECT("SWMETA!"&amp;$B15&amp;AH$14))),INDIRECT("SWMETA!"&amp;$B15&amp;AH$14))))</f>
        <v/>
      </c>
      <c r="AI15" s="272" t="str">
        <f ca="1">IF(LEN(INDIRECT("SWMETA!"&amp;$B15&amp;AI$14))=0,"",IF(AND('Planning View'!$O$11="ID",ISNUMBER(FIND("^",INDIRECT("SWMETA!"&amp;$B15&amp;AI$14)))),LEFT(INDIRECT("SWMETA!"&amp;$B15&amp;AI$14),FIND("^",INDIRECT("SWMETA!"&amp;$B15&amp;AI$14))-1),IF(AND('Planning View'!$O$11="Desc",ISNUMBER(FIND("^",INDIRECT("SWMETA!"&amp;$B15&amp;AI$14)))),RIGHT(INDIRECT("SWMETA!"&amp;$B15&amp;AI$14),LEN(INDIRECT("SWMETA!"&amp;$B15&amp;AI$14))-FIND("^",INDIRECT("SWMETA!"&amp;$B15&amp;AI$14))),INDIRECT("SWMETA!"&amp;$B15&amp;AI$14))))</f>
        <v/>
      </c>
      <c r="AJ15" s="272" t="str">
        <f ca="1">IF(LEN(INDIRECT("SWMETA!"&amp;$B15&amp;AJ$14))=0,"",IF(AND('Planning View'!$O$11="ID",ISNUMBER(FIND("^",INDIRECT("SWMETA!"&amp;$B15&amp;AJ$14)))),LEFT(INDIRECT("SWMETA!"&amp;$B15&amp;AJ$14),FIND("^",INDIRECT("SWMETA!"&amp;$B15&amp;AJ$14))-1),IF(AND('Planning View'!$O$11="Desc",ISNUMBER(FIND("^",INDIRECT("SWMETA!"&amp;$B15&amp;AJ$14)))),RIGHT(INDIRECT("SWMETA!"&amp;$B15&amp;AJ$14),LEN(INDIRECT("SWMETA!"&amp;$B15&amp;AJ$14))-FIND("^",INDIRECT("SWMETA!"&amp;$B15&amp;AJ$14))),INDIRECT("SWMETA!"&amp;$B15&amp;AJ$14))))</f>
        <v/>
      </c>
      <c r="AK15" s="272" t="str">
        <f ca="1">IF(LEN(INDIRECT("SWMETA!"&amp;$B15&amp;AK$14))=0,"",IF(AND('Planning View'!$O$11="ID",ISNUMBER(FIND("^",INDIRECT("SWMETA!"&amp;$B15&amp;AK$14)))),LEFT(INDIRECT("SWMETA!"&amp;$B15&amp;AK$14),FIND("^",INDIRECT("SWMETA!"&amp;$B15&amp;AK$14))-1),IF(AND('Planning View'!$O$11="Desc",ISNUMBER(FIND("^",INDIRECT("SWMETA!"&amp;$B15&amp;AK$14)))),RIGHT(INDIRECT("SWMETA!"&amp;$B15&amp;AK$14),LEN(INDIRECT("SWMETA!"&amp;$B15&amp;AK$14))-FIND("^",INDIRECT("SWMETA!"&amp;$B15&amp;AK$14))),INDIRECT("SWMETA!"&amp;$B15&amp;AK$14))))</f>
        <v/>
      </c>
      <c r="AL15" s="272" t="str">
        <f ca="1">IF(LEN(INDIRECT("SWMETA!"&amp;$B15&amp;AL$14))=0,"",IF(AND('Planning View'!$O$11="ID",ISNUMBER(FIND("^",INDIRECT("SWMETA!"&amp;$B15&amp;AL$14)))),LEFT(INDIRECT("SWMETA!"&amp;$B15&amp;AL$14),FIND("^",INDIRECT("SWMETA!"&amp;$B15&amp;AL$14))-1),IF(AND('Planning View'!$O$11="Desc",ISNUMBER(FIND("^",INDIRECT("SWMETA!"&amp;$B15&amp;AL$14)))),RIGHT(INDIRECT("SWMETA!"&amp;$B15&amp;AL$14),LEN(INDIRECT("SWMETA!"&amp;$B15&amp;AL$14))-FIND("^",INDIRECT("SWMETA!"&amp;$B15&amp;AL$14))),INDIRECT("SWMETA!"&amp;$B15&amp;AL$14))))</f>
        <v/>
      </c>
      <c r="AM15" s="272" t="str">
        <f ca="1">IF(LEN(INDIRECT("SWMETA!"&amp;$B15&amp;AM$14))=0,"",IF(AND('Planning View'!$O$11="ID",ISNUMBER(FIND("^",INDIRECT("SWMETA!"&amp;$B15&amp;AM$14)))),LEFT(INDIRECT("SWMETA!"&amp;$B15&amp;AM$14),FIND("^",INDIRECT("SWMETA!"&amp;$B15&amp;AM$14))-1),IF(AND('Planning View'!$O$11="Desc",ISNUMBER(FIND("^",INDIRECT("SWMETA!"&amp;$B15&amp;AM$14)))),RIGHT(INDIRECT("SWMETA!"&amp;$B15&amp;AM$14),LEN(INDIRECT("SWMETA!"&amp;$B15&amp;AM$14))-FIND("^",INDIRECT("SWMETA!"&amp;$B15&amp;AM$14))),INDIRECT("SWMETA!"&amp;$B15&amp;AM$14))))</f>
        <v/>
      </c>
      <c r="AN15" s="272" t="str">
        <f ca="1">IF(LEN(INDIRECT("SWMETA!"&amp;$B15&amp;AN$14))=0,"",IF(AND('Planning View'!$O$11="ID",ISNUMBER(FIND("^",INDIRECT("SWMETA!"&amp;$B15&amp;AN$14)))),LEFT(INDIRECT("SWMETA!"&amp;$B15&amp;AN$14),FIND("^",INDIRECT("SWMETA!"&amp;$B15&amp;AN$14))-1),IF(AND('Planning View'!$O$11="Desc",ISNUMBER(FIND("^",INDIRECT("SWMETA!"&amp;$B15&amp;AN$14)))),RIGHT(INDIRECT("SWMETA!"&amp;$B15&amp;AN$14),LEN(INDIRECT("SWMETA!"&amp;$B15&amp;AN$14))-FIND("^",INDIRECT("SWMETA!"&amp;$B15&amp;AN$14))),INDIRECT("SWMETA!"&amp;$B15&amp;AN$14))))</f>
        <v/>
      </c>
      <c r="AO15" s="272" t="str">
        <f ca="1">IF(LEN(INDIRECT("SWMETA!"&amp;$B15&amp;AO$14))=0,"",IF(AND('Planning View'!$O$11="ID",ISNUMBER(FIND("^",INDIRECT("SWMETA!"&amp;$B15&amp;AO$14)))),LEFT(INDIRECT("SWMETA!"&amp;$B15&amp;AO$14),FIND("^",INDIRECT("SWMETA!"&amp;$B15&amp;AO$14))-1),IF(AND('Planning View'!$O$11="Desc",ISNUMBER(FIND("^",INDIRECT("SWMETA!"&amp;$B15&amp;AO$14)))),RIGHT(INDIRECT("SWMETA!"&amp;$B15&amp;AO$14),LEN(INDIRECT("SWMETA!"&amp;$B15&amp;AO$14))-FIND("^",INDIRECT("SWMETA!"&amp;$B15&amp;AO$14))),INDIRECT("SWMETA!"&amp;$B15&amp;AO$14))))</f>
        <v/>
      </c>
      <c r="AP15" s="272" t="str">
        <f ca="1">IF(LEN(INDIRECT("SWMETA!"&amp;$B15&amp;AP$14))=0,"",IF(AND('Planning View'!$O$11="ID",ISNUMBER(FIND("^",INDIRECT("SWMETA!"&amp;$B15&amp;AP$14)))),LEFT(INDIRECT("SWMETA!"&amp;$B15&amp;AP$14),FIND("^",INDIRECT("SWMETA!"&amp;$B15&amp;AP$14))-1),IF(AND('Planning View'!$O$11="Desc",ISNUMBER(FIND("^",INDIRECT("SWMETA!"&amp;$B15&amp;AP$14)))),RIGHT(INDIRECT("SWMETA!"&amp;$B15&amp;AP$14),LEN(INDIRECT("SWMETA!"&amp;$B15&amp;AP$14))-FIND("^",INDIRECT("SWMETA!"&amp;$B15&amp;AP$14))),INDIRECT("SWMETA!"&amp;$B15&amp;AP$14))))</f>
        <v/>
      </c>
      <c r="AQ15" s="272" t="str">
        <f ca="1">IF(LEN(INDIRECT("SWMETA!"&amp;$B15&amp;AQ$14))=0,"",IF(AND('Planning View'!$O$11="ID",ISNUMBER(FIND("^",INDIRECT("SWMETA!"&amp;$B15&amp;AQ$14)))),LEFT(INDIRECT("SWMETA!"&amp;$B15&amp;AQ$14),FIND("^",INDIRECT("SWMETA!"&amp;$B15&amp;AQ$14))-1),IF(AND('Planning View'!$O$11="Desc",ISNUMBER(FIND("^",INDIRECT("SWMETA!"&amp;$B15&amp;AQ$14)))),RIGHT(INDIRECT("SWMETA!"&amp;$B15&amp;AQ$14),LEN(INDIRECT("SWMETA!"&amp;$B15&amp;AQ$14))-FIND("^",INDIRECT("SWMETA!"&amp;$B15&amp;AQ$14))),INDIRECT("SWMETA!"&amp;$B15&amp;AQ$14))))</f>
        <v/>
      </c>
      <c r="AR15" s="272" t="str">
        <f ca="1">IF(LEN(INDIRECT("SWMETA!"&amp;$B15&amp;AR$14))=0,"",IF(AND('Planning View'!$O$11="ID",ISNUMBER(FIND("^",INDIRECT("SWMETA!"&amp;$B15&amp;AR$14)))),LEFT(INDIRECT("SWMETA!"&amp;$B15&amp;AR$14),FIND("^",INDIRECT("SWMETA!"&amp;$B15&amp;AR$14))-1),IF(AND('Planning View'!$O$11="Desc",ISNUMBER(FIND("^",INDIRECT("SWMETA!"&amp;$B15&amp;AR$14)))),RIGHT(INDIRECT("SWMETA!"&amp;$B15&amp;AR$14),LEN(INDIRECT("SWMETA!"&amp;$B15&amp;AR$14))-FIND("^",INDIRECT("SWMETA!"&amp;$B15&amp;AR$14))),INDIRECT("SWMETA!"&amp;$B15&amp;AR$14))))</f>
        <v/>
      </c>
      <c r="AS15" s="272" t="str">
        <f ca="1">IF(LEN(INDIRECT("SWMETA!"&amp;$B15&amp;AS$14))=0,"",IF(AND('Planning View'!$O$11="ID",ISNUMBER(FIND("^",INDIRECT("SWMETA!"&amp;$B15&amp;AS$14)))),LEFT(INDIRECT("SWMETA!"&amp;$B15&amp;AS$14),FIND("^",INDIRECT("SWMETA!"&amp;$B15&amp;AS$14))-1),IF(AND('Planning View'!$O$11="Desc",ISNUMBER(FIND("^",INDIRECT("SWMETA!"&amp;$B15&amp;AS$14)))),RIGHT(INDIRECT("SWMETA!"&amp;$B15&amp;AS$14),LEN(INDIRECT("SWMETA!"&amp;$B15&amp;AS$14))-FIND("^",INDIRECT("SWMETA!"&amp;$B15&amp;AS$14))),INDIRECT("SWMETA!"&amp;$B15&amp;AS$14))))</f>
        <v/>
      </c>
      <c r="AT15" s="272" t="str">
        <f ca="1">IF(LEN(INDIRECT("SWMETA!"&amp;$B15&amp;AT$14))=0,"",IF(AND('Planning View'!$O$11="ID",ISNUMBER(FIND("^",INDIRECT("SWMETA!"&amp;$B15&amp;AT$14)))),LEFT(INDIRECT("SWMETA!"&amp;$B15&amp;AT$14),FIND("^",INDIRECT("SWMETA!"&amp;$B15&amp;AT$14))-1),IF(AND('Planning View'!$O$11="Desc",ISNUMBER(FIND("^",INDIRECT("SWMETA!"&amp;$B15&amp;AT$14)))),RIGHT(INDIRECT("SWMETA!"&amp;$B15&amp;AT$14),LEN(INDIRECT("SWMETA!"&amp;$B15&amp;AT$14))-FIND("^",INDIRECT("SWMETA!"&amp;$B15&amp;AT$14))),INDIRECT("SWMETA!"&amp;$B15&amp;AT$14))))</f>
        <v/>
      </c>
      <c r="AU15" s="272" t="str">
        <f ca="1">IF(LEN(INDIRECT("SWMETA!"&amp;$B15&amp;AU$14))=0,"",IF(AND('Planning View'!$O$11="ID",ISNUMBER(FIND("^",INDIRECT("SWMETA!"&amp;$B15&amp;AU$14)))),LEFT(INDIRECT("SWMETA!"&amp;$B15&amp;AU$14),FIND("^",INDIRECT("SWMETA!"&amp;$B15&amp;AU$14))-1),IF(AND('Planning View'!$O$11="Desc",ISNUMBER(FIND("^",INDIRECT("SWMETA!"&amp;$B15&amp;AU$14)))),RIGHT(INDIRECT("SWMETA!"&amp;$B15&amp;AU$14),LEN(INDIRECT("SWMETA!"&amp;$B15&amp;AU$14))-FIND("^",INDIRECT("SWMETA!"&amp;$B15&amp;AU$14))),INDIRECT("SWMETA!"&amp;$B15&amp;AU$14))))</f>
        <v/>
      </c>
      <c r="AV15" s="272" t="str">
        <f ca="1">IF(LEN(INDIRECT("SWMETA!"&amp;$B15&amp;AV$14))=0,"",IF(AND('Planning View'!$O$11="ID",ISNUMBER(FIND("^",INDIRECT("SWMETA!"&amp;$B15&amp;AV$14)))),LEFT(INDIRECT("SWMETA!"&amp;$B15&amp;AV$14),FIND("^",INDIRECT("SWMETA!"&amp;$B15&amp;AV$14))-1),IF(AND('Planning View'!$O$11="Desc",ISNUMBER(FIND("^",INDIRECT("SWMETA!"&amp;$B15&amp;AV$14)))),RIGHT(INDIRECT("SWMETA!"&amp;$B15&amp;AV$14),LEN(INDIRECT("SWMETA!"&amp;$B15&amp;AV$14))-FIND("^",INDIRECT("SWMETA!"&amp;$B15&amp;AV$14))),INDIRECT("SWMETA!"&amp;$B15&amp;AV$14))))</f>
        <v/>
      </c>
      <c r="AW15" s="272" t="str">
        <f ca="1">IF(LEN(INDIRECT("SWMETA!"&amp;$B15&amp;AW$14))=0,"",IF(AND('Planning View'!$O$11="ID",ISNUMBER(FIND("^",INDIRECT("SWMETA!"&amp;$B15&amp;AW$14)))),LEFT(INDIRECT("SWMETA!"&amp;$B15&amp;AW$14),FIND("^",INDIRECT("SWMETA!"&amp;$B15&amp;AW$14))-1),IF(AND('Planning View'!$O$11="Desc",ISNUMBER(FIND("^",INDIRECT("SWMETA!"&amp;$B15&amp;AW$14)))),RIGHT(INDIRECT("SWMETA!"&amp;$B15&amp;AW$14),LEN(INDIRECT("SWMETA!"&amp;$B15&amp;AW$14))-FIND("^",INDIRECT("SWMETA!"&amp;$B15&amp;AW$14))),INDIRECT("SWMETA!"&amp;$B15&amp;AW$14))))</f>
        <v/>
      </c>
      <c r="AX15" s="272" t="str">
        <f ca="1">IF(LEN(INDIRECT("SWMETA!"&amp;$B15&amp;AX$14))=0,"",IF(AND('Planning View'!$O$11="ID",ISNUMBER(FIND("^",INDIRECT("SWMETA!"&amp;$B15&amp;AX$14)))),LEFT(INDIRECT("SWMETA!"&amp;$B15&amp;AX$14),FIND("^",INDIRECT("SWMETA!"&amp;$B15&amp;AX$14))-1),IF(AND('Planning View'!$O$11="Desc",ISNUMBER(FIND("^",INDIRECT("SWMETA!"&amp;$B15&amp;AX$14)))),RIGHT(INDIRECT("SWMETA!"&amp;$B15&amp;AX$14),LEN(INDIRECT("SWMETA!"&amp;$B15&amp;AX$14))-FIND("^",INDIRECT("SWMETA!"&amp;$B15&amp;AX$14))),INDIRECT("SWMETA!"&amp;$B15&amp;AX$14))))</f>
        <v/>
      </c>
      <c r="AY15" s="272" t="str">
        <f ca="1">IF(LEN(INDIRECT("SWMETA!"&amp;$B15&amp;AY$14))=0,"",IF(AND('Planning View'!$O$11="ID",ISNUMBER(FIND("^",INDIRECT("SWMETA!"&amp;$B15&amp;AY$14)))),LEFT(INDIRECT("SWMETA!"&amp;$B15&amp;AY$14),FIND("^",INDIRECT("SWMETA!"&amp;$B15&amp;AY$14))-1),IF(AND('Planning View'!$O$11="Desc",ISNUMBER(FIND("^",INDIRECT("SWMETA!"&amp;$B15&amp;AY$14)))),RIGHT(INDIRECT("SWMETA!"&amp;$B15&amp;AY$14),LEN(INDIRECT("SWMETA!"&amp;$B15&amp;AY$14))-FIND("^",INDIRECT("SWMETA!"&amp;$B15&amp;AY$14))),INDIRECT("SWMETA!"&amp;$B15&amp;AY$14))))</f>
        <v/>
      </c>
      <c r="AZ15" s="272" t="str">
        <f ca="1">IF(LEN(INDIRECT("SWMETA!"&amp;$B15&amp;AZ$14))=0,"",IF(AND('Planning View'!$O$11="ID",ISNUMBER(FIND("^",INDIRECT("SWMETA!"&amp;$B15&amp;AZ$14)))),LEFT(INDIRECT("SWMETA!"&amp;$B15&amp;AZ$14),FIND("^",INDIRECT("SWMETA!"&amp;$B15&amp;AZ$14))-1),IF(AND('Planning View'!$O$11="Desc",ISNUMBER(FIND("^",INDIRECT("SWMETA!"&amp;$B15&amp;AZ$14)))),RIGHT(INDIRECT("SWMETA!"&amp;$B15&amp;AZ$14),LEN(INDIRECT("SWMETA!"&amp;$B15&amp;AZ$14))-FIND("^",INDIRECT("SWMETA!"&amp;$B15&amp;AZ$14))),INDIRECT("SWMETA!"&amp;$B15&amp;AZ$14))))</f>
        <v/>
      </c>
      <c r="BA15" s="272" t="str">
        <f ca="1">IF(LEN(INDIRECT("SWMETA!"&amp;$B15&amp;BA$14))=0,"",IF(AND('Planning View'!$O$11="ID",ISNUMBER(FIND("^",INDIRECT("SWMETA!"&amp;$B15&amp;BA$14)))),LEFT(INDIRECT("SWMETA!"&amp;$B15&amp;BA$14),FIND("^",INDIRECT("SWMETA!"&amp;$B15&amp;BA$14))-1),IF(AND('Planning View'!$O$11="Desc",ISNUMBER(FIND("^",INDIRECT("SWMETA!"&amp;$B15&amp;BA$14)))),RIGHT(INDIRECT("SWMETA!"&amp;$B15&amp;BA$14),LEN(INDIRECT("SWMETA!"&amp;$B15&amp;BA$14))-FIND("^",INDIRECT("SWMETA!"&amp;$B15&amp;BA$14))),INDIRECT("SWMETA!"&amp;$B15&amp;BA$14))))</f>
        <v/>
      </c>
      <c r="BB15" s="272" t="str">
        <f ca="1">IF(LEN(INDIRECT("SWMETA!"&amp;$B15&amp;BB$14))=0,"",IF(AND('Planning View'!$O$11="ID",ISNUMBER(FIND("^",INDIRECT("SWMETA!"&amp;$B15&amp;BB$14)))),LEFT(INDIRECT("SWMETA!"&amp;$B15&amp;BB$14),FIND("^",INDIRECT("SWMETA!"&amp;$B15&amp;BB$14))-1),IF(AND('Planning View'!$O$11="Desc",ISNUMBER(FIND("^",INDIRECT("SWMETA!"&amp;$B15&amp;BB$14)))),RIGHT(INDIRECT("SWMETA!"&amp;$B15&amp;BB$14),LEN(INDIRECT("SWMETA!"&amp;$B15&amp;BB$14))-FIND("^",INDIRECT("SWMETA!"&amp;$B15&amp;BB$14))),INDIRECT("SWMETA!"&amp;$B15&amp;BB$14))))</f>
        <v/>
      </c>
      <c r="BC15" s="272" t="str">
        <f ca="1">IF(LEN(INDIRECT("SWMETA!"&amp;$B15&amp;BC$14))=0,"",IF(AND('Planning View'!$O$11="ID",ISNUMBER(FIND("^",INDIRECT("SWMETA!"&amp;$B15&amp;BC$14)))),LEFT(INDIRECT("SWMETA!"&amp;$B15&amp;BC$14),FIND("^",INDIRECT("SWMETA!"&amp;$B15&amp;BC$14))-1),IF(AND('Planning View'!$O$11="Desc",ISNUMBER(FIND("^",INDIRECT("SWMETA!"&amp;$B15&amp;BC$14)))),RIGHT(INDIRECT("SWMETA!"&amp;$B15&amp;BC$14),LEN(INDIRECT("SWMETA!"&amp;$B15&amp;BC$14))-FIND("^",INDIRECT("SWMETA!"&amp;$B15&amp;BC$14))),INDIRECT("SWMETA!"&amp;$B15&amp;BC$14))))</f>
        <v/>
      </c>
      <c r="BD15" s="272" t="str">
        <f ca="1">IF(LEN(INDIRECT("SWMETA!"&amp;$B15&amp;BD$14))=0,"",IF(AND('Planning View'!$O$11="ID",ISNUMBER(FIND("^",INDIRECT("SWMETA!"&amp;$B15&amp;BD$14)))),LEFT(INDIRECT("SWMETA!"&amp;$B15&amp;BD$14),FIND("^",INDIRECT("SWMETA!"&amp;$B15&amp;BD$14))-1),IF(AND('Planning View'!$O$11="Desc",ISNUMBER(FIND("^",INDIRECT("SWMETA!"&amp;$B15&amp;BD$14)))),RIGHT(INDIRECT("SWMETA!"&amp;$B15&amp;BD$14),LEN(INDIRECT("SWMETA!"&amp;$B15&amp;BD$14))-FIND("^",INDIRECT("SWMETA!"&amp;$B15&amp;BD$14))),INDIRECT("SWMETA!"&amp;$B15&amp;BD$14))))</f>
        <v/>
      </c>
      <c r="BE15" s="272" t="str">
        <f ca="1">IF(LEN(INDIRECT("SWMETA!"&amp;$B15&amp;BE$14))=0,"",IF(AND('Planning View'!$O$11="ID",ISNUMBER(FIND("^",INDIRECT("SWMETA!"&amp;$B15&amp;BE$14)))),LEFT(INDIRECT("SWMETA!"&amp;$B15&amp;BE$14),FIND("^",INDIRECT("SWMETA!"&amp;$B15&amp;BE$14))-1),IF(AND('Planning View'!$O$11="Desc",ISNUMBER(FIND("^",INDIRECT("SWMETA!"&amp;$B15&amp;BE$14)))),RIGHT(INDIRECT("SWMETA!"&amp;$B15&amp;BE$14),LEN(INDIRECT("SWMETA!"&amp;$B15&amp;BE$14))-FIND("^",INDIRECT("SWMETA!"&amp;$B15&amp;BE$14))),INDIRECT("SWMETA!"&amp;$B15&amp;BE$14))))</f>
        <v/>
      </c>
      <c r="BF15" s="272" t="str">
        <f ca="1">IF(LEN(INDIRECT("SWMETA!"&amp;$B15&amp;BF$14))=0,"",IF(AND('Planning View'!$O$11="ID",ISNUMBER(FIND("^",INDIRECT("SWMETA!"&amp;$B15&amp;BF$14)))),LEFT(INDIRECT("SWMETA!"&amp;$B15&amp;BF$14),FIND("^",INDIRECT("SWMETA!"&amp;$B15&amp;BF$14))-1),IF(AND('Planning View'!$O$11="Desc",ISNUMBER(FIND("^",INDIRECT("SWMETA!"&amp;$B15&amp;BF$14)))),RIGHT(INDIRECT("SWMETA!"&amp;$B15&amp;BF$14),LEN(INDIRECT("SWMETA!"&amp;$B15&amp;BF$14))-FIND("^",INDIRECT("SWMETA!"&amp;$B15&amp;BF$14))),INDIRECT("SWMETA!"&amp;$B15&amp;BF$14))))</f>
        <v/>
      </c>
      <c r="BG15" s="272" t="str">
        <f ca="1">IF(LEN(INDIRECT("SWMETA!"&amp;$B15&amp;BG$14))=0,"",IF(AND('Planning View'!$O$11="ID",ISNUMBER(FIND("^",INDIRECT("SWMETA!"&amp;$B15&amp;BG$14)))),LEFT(INDIRECT("SWMETA!"&amp;$B15&amp;BG$14),FIND("^",INDIRECT("SWMETA!"&amp;$B15&amp;BG$14))-1),IF(AND('Planning View'!$O$11="Desc",ISNUMBER(FIND("^",INDIRECT("SWMETA!"&amp;$B15&amp;BG$14)))),RIGHT(INDIRECT("SWMETA!"&amp;$B15&amp;BG$14),LEN(INDIRECT("SWMETA!"&amp;$B15&amp;BG$14))-FIND("^",INDIRECT("SWMETA!"&amp;$B15&amp;BG$14))),INDIRECT("SWMETA!"&amp;$B15&amp;BG$14))))</f>
        <v/>
      </c>
      <c r="BH15" s="272" t="str">
        <f ca="1">IF(LEN(INDIRECT("SWMETA!"&amp;$B15&amp;BH$14))=0,"",IF(AND('Planning View'!$O$11="ID",ISNUMBER(FIND("^",INDIRECT("SWMETA!"&amp;$B15&amp;BH$14)))),LEFT(INDIRECT("SWMETA!"&amp;$B15&amp;BH$14),FIND("^",INDIRECT("SWMETA!"&amp;$B15&amp;BH$14))-1),IF(AND('Planning View'!$O$11="Desc",ISNUMBER(FIND("^",INDIRECT("SWMETA!"&amp;$B15&amp;BH$14)))),RIGHT(INDIRECT("SWMETA!"&amp;$B15&amp;BH$14),LEN(INDIRECT("SWMETA!"&amp;$B15&amp;BH$14))-FIND("^",INDIRECT("SWMETA!"&amp;$B15&amp;BH$14))),INDIRECT("SWMETA!"&amp;$B15&amp;BH$14))))</f>
        <v/>
      </c>
      <c r="BI15" s="272" t="str">
        <f ca="1">IF(LEN(INDIRECT("SWMETA!"&amp;$B15&amp;BI$14))=0,"",IF(AND('Planning View'!$O$11="ID",ISNUMBER(FIND("^",INDIRECT("SWMETA!"&amp;$B15&amp;BI$14)))),LEFT(INDIRECT("SWMETA!"&amp;$B15&amp;BI$14),FIND("^",INDIRECT("SWMETA!"&amp;$B15&amp;BI$14))-1),IF(AND('Planning View'!$O$11="Desc",ISNUMBER(FIND("^",INDIRECT("SWMETA!"&amp;$B15&amp;BI$14)))),RIGHT(INDIRECT("SWMETA!"&amp;$B15&amp;BI$14),LEN(INDIRECT("SWMETA!"&amp;$B15&amp;BI$14))-FIND("^",INDIRECT("SWMETA!"&amp;$B15&amp;BI$14))),INDIRECT("SWMETA!"&amp;$B15&amp;BI$14))))</f>
        <v/>
      </c>
      <c r="BJ15" s="272" t="str">
        <f ca="1">IF(LEN(INDIRECT("SWMETA!"&amp;$B15&amp;BJ$14))=0,"",IF(AND('Planning View'!$O$11="ID",ISNUMBER(FIND("^",INDIRECT("SWMETA!"&amp;$B15&amp;BJ$14)))),LEFT(INDIRECT("SWMETA!"&amp;$B15&amp;BJ$14),FIND("^",INDIRECT("SWMETA!"&amp;$B15&amp;BJ$14))-1),IF(AND('Planning View'!$O$11="Desc",ISNUMBER(FIND("^",INDIRECT("SWMETA!"&amp;$B15&amp;BJ$14)))),RIGHT(INDIRECT("SWMETA!"&amp;$B15&amp;BJ$14),LEN(INDIRECT("SWMETA!"&amp;$B15&amp;BJ$14))-FIND("^",INDIRECT("SWMETA!"&amp;$B15&amp;BJ$14))),INDIRECT("SWMETA!"&amp;$B15&amp;BJ$14))))</f>
        <v/>
      </c>
      <c r="BK15" s="272" t="str">
        <f ca="1">IF(LEN(INDIRECT("SWMETA!"&amp;$B15&amp;BK$14))=0,"",IF(AND('Planning View'!$O$11="ID",ISNUMBER(FIND("^",INDIRECT("SWMETA!"&amp;$B15&amp;BK$14)))),LEFT(INDIRECT("SWMETA!"&amp;$B15&amp;BK$14),FIND("^",INDIRECT("SWMETA!"&amp;$B15&amp;BK$14))-1),IF(AND('Planning View'!$O$11="Desc",ISNUMBER(FIND("^",INDIRECT("SWMETA!"&amp;$B15&amp;BK$14)))),RIGHT(INDIRECT("SWMETA!"&amp;$B15&amp;BK$14),LEN(INDIRECT("SWMETA!"&amp;$B15&amp;BK$14))-FIND("^",INDIRECT("SWMETA!"&amp;$B15&amp;BK$14))),INDIRECT("SWMETA!"&amp;$B15&amp;BK$14))))</f>
        <v/>
      </c>
      <c r="BL15" s="110"/>
      <c r="BM15" s="110"/>
      <c r="BN15" s="110"/>
      <c r="BO15" s="110"/>
      <c r="BP15" s="110"/>
      <c r="BQ15" s="110"/>
      <c r="BR15" s="110"/>
      <c r="BS15" s="110"/>
      <c r="BT15" s="110"/>
      <c r="BU15" s="110"/>
      <c r="BV15" s="110"/>
      <c r="CH15" s="127" t="s">
        <v>230</v>
      </c>
      <c r="CI15" s="128"/>
      <c r="CJ15" s="132"/>
      <c r="CK15" s="128"/>
    </row>
    <row r="16" spans="1:89" customFormat="1" ht="13.5" customHeight="1" x14ac:dyDescent="0.2">
      <c r="A16" s="126"/>
      <c r="B16" s="113" t="str">
        <f t="shared" ref="B16:B79" si="2">IF(ROW()-$A$15&gt;26, CHAR(64+INT((ROW()-$A$15-1)/26)),"")&amp;CHAR(65+MOD(ROW()-$A$15-1, 26))</f>
        <v>E</v>
      </c>
      <c r="C16" s="126"/>
      <c r="D16" s="126"/>
      <c r="E16" s="126"/>
      <c r="F16" s="273" t="str">
        <f t="shared" ref="F16:F79" ca="1" si="3">IF(LEN(INDIRECT("SWMETA!"&amp;$B16&amp;F$14))=0,"",INDIRECT("SWMETA!"&amp;$B16&amp;F$14))</f>
        <v>PERIOD_MAPE</v>
      </c>
      <c r="G16" s="274"/>
      <c r="H16" s="275" t="s">
        <v>560</v>
      </c>
      <c r="I16" s="276" t="s">
        <v>496</v>
      </c>
      <c r="J16" s="135"/>
      <c r="K16" s="135" t="s">
        <v>147</v>
      </c>
      <c r="L16" s="277" t="s">
        <v>498</v>
      </c>
      <c r="M16" s="134" t="s">
        <v>221</v>
      </c>
      <c r="N16" s="278">
        <f t="shared" ref="N16:AC32" ca="1" si="4">IF(LEN(INDIRECT("SWMETA!"&amp;$B16&amp;N$14))=0,"",INDIRECT("SWMETA!"&amp;$B16&amp;N$14))</f>
        <v>1</v>
      </c>
      <c r="O16" s="278" t="str">
        <f t="shared" ref="O16:AD31" ca="1" si="5">IF(LEN(INDIRECT("SWMETA!"&amp;$B16&amp;O$14))=0,"",INDIRECT("SWMETA!"&amp;$B16&amp;O$14))</f>
        <v/>
      </c>
      <c r="P16" s="278" t="str">
        <f t="shared" ca="1" si="5"/>
        <v/>
      </c>
      <c r="Q16" s="278" t="str">
        <f t="shared" ca="1" si="5"/>
        <v/>
      </c>
      <c r="R16" s="278" t="str">
        <f t="shared" ca="1" si="5"/>
        <v/>
      </c>
      <c r="S16" s="278" t="str">
        <f t="shared" ca="1" si="5"/>
        <v/>
      </c>
      <c r="T16" s="278" t="str">
        <f t="shared" ca="1" si="5"/>
        <v/>
      </c>
      <c r="U16" s="278" t="str">
        <f t="shared" ca="1" si="5"/>
        <v/>
      </c>
      <c r="V16" s="278" t="str">
        <f t="shared" ca="1" si="5"/>
        <v/>
      </c>
      <c r="W16" s="278" t="str">
        <f t="shared" ca="1" si="5"/>
        <v/>
      </c>
      <c r="X16" s="278" t="str">
        <f t="shared" ca="1" si="5"/>
        <v/>
      </c>
      <c r="Y16" s="278" t="str">
        <f t="shared" ca="1" si="5"/>
        <v/>
      </c>
      <c r="Z16" s="278" t="str">
        <f t="shared" ca="1" si="5"/>
        <v/>
      </c>
      <c r="AA16" s="278" t="str">
        <f t="shared" ca="1" si="5"/>
        <v/>
      </c>
      <c r="AB16" s="278" t="str">
        <f t="shared" ca="1" si="5"/>
        <v/>
      </c>
      <c r="AC16" s="278" t="str">
        <f t="shared" ca="1" si="5"/>
        <v/>
      </c>
      <c r="AD16" s="278" t="str">
        <f t="shared" ca="1" si="5"/>
        <v/>
      </c>
      <c r="AE16" s="278" t="str">
        <f t="shared" ref="AE16:AT31" ca="1" si="6">IF(LEN(INDIRECT("SWMETA!"&amp;$B16&amp;AE$14))=0,"",INDIRECT("SWMETA!"&amp;$B16&amp;AE$14))</f>
        <v/>
      </c>
      <c r="AF16" s="278" t="str">
        <f t="shared" ca="1" si="6"/>
        <v/>
      </c>
      <c r="AG16" s="278" t="str">
        <f t="shared" ca="1" si="6"/>
        <v/>
      </c>
      <c r="AH16" s="278" t="str">
        <f t="shared" ca="1" si="6"/>
        <v/>
      </c>
      <c r="AI16" s="278" t="str">
        <f t="shared" ca="1" si="6"/>
        <v/>
      </c>
      <c r="AJ16" s="278" t="str">
        <f t="shared" ca="1" si="6"/>
        <v/>
      </c>
      <c r="AK16" s="278" t="str">
        <f t="shared" ca="1" si="6"/>
        <v/>
      </c>
      <c r="AL16" s="278" t="str">
        <f t="shared" ca="1" si="6"/>
        <v/>
      </c>
      <c r="AM16" s="278" t="str">
        <f t="shared" ca="1" si="6"/>
        <v/>
      </c>
      <c r="AN16" s="278" t="str">
        <f t="shared" ca="1" si="6"/>
        <v/>
      </c>
      <c r="AO16" s="278" t="str">
        <f t="shared" ca="1" si="6"/>
        <v/>
      </c>
      <c r="AP16" s="278" t="str">
        <f t="shared" ca="1" si="6"/>
        <v/>
      </c>
      <c r="AQ16" s="278" t="str">
        <f t="shared" ca="1" si="6"/>
        <v/>
      </c>
      <c r="AR16" s="278" t="str">
        <f t="shared" ca="1" si="6"/>
        <v/>
      </c>
      <c r="AS16" s="278" t="str">
        <f t="shared" ca="1" si="6"/>
        <v/>
      </c>
      <c r="AT16" s="278" t="str">
        <f t="shared" ca="1" si="6"/>
        <v/>
      </c>
      <c r="AU16" s="278" t="str">
        <f t="shared" ref="AR16:BK28" ca="1" si="7">IF(LEN(INDIRECT("SWMETA!"&amp;$B16&amp;AU$14))=0,"",INDIRECT("SWMETA!"&amp;$B16&amp;AU$14))</f>
        <v/>
      </c>
      <c r="AV16" s="278" t="str">
        <f t="shared" ca="1" si="7"/>
        <v/>
      </c>
      <c r="AW16" s="278" t="str">
        <f t="shared" ca="1" si="7"/>
        <v/>
      </c>
      <c r="AX16" s="278" t="str">
        <f t="shared" ca="1" si="7"/>
        <v/>
      </c>
      <c r="AY16" s="278" t="str">
        <f t="shared" ca="1" si="7"/>
        <v/>
      </c>
      <c r="AZ16" s="278" t="str">
        <f t="shared" ca="1" si="7"/>
        <v/>
      </c>
      <c r="BA16" s="278" t="str">
        <f t="shared" ca="1" si="7"/>
        <v/>
      </c>
      <c r="BB16" s="278" t="str">
        <f t="shared" ca="1" si="7"/>
        <v/>
      </c>
      <c r="BC16" s="278" t="str">
        <f t="shared" ca="1" si="7"/>
        <v/>
      </c>
      <c r="BD16" s="278" t="str">
        <f t="shared" ca="1" si="7"/>
        <v/>
      </c>
      <c r="BE16" s="278" t="str">
        <f t="shared" ca="1" si="7"/>
        <v/>
      </c>
      <c r="BF16" s="278" t="str">
        <f t="shared" ca="1" si="7"/>
        <v/>
      </c>
      <c r="BG16" s="278" t="str">
        <f t="shared" ca="1" si="7"/>
        <v/>
      </c>
      <c r="BH16" s="278" t="str">
        <f t="shared" ca="1" si="7"/>
        <v/>
      </c>
      <c r="BI16" s="278" t="str">
        <f t="shared" ca="1" si="7"/>
        <v/>
      </c>
      <c r="BJ16" s="278" t="str">
        <f t="shared" ca="1" si="7"/>
        <v/>
      </c>
      <c r="BK16" s="278" t="str">
        <f t="shared" ca="1" si="7"/>
        <v/>
      </c>
      <c r="BL16" s="110"/>
      <c r="BM16" s="110"/>
      <c r="BN16" s="110"/>
      <c r="BO16" s="110"/>
      <c r="BP16" s="110"/>
      <c r="BQ16" s="110"/>
      <c r="BR16" s="110"/>
      <c r="BS16" s="110"/>
      <c r="BT16" s="110"/>
      <c r="BU16" s="110"/>
      <c r="BV16" s="110"/>
      <c r="CH16" s="128"/>
      <c r="CI16" s="128" t="str">
        <f ca="1">F16</f>
        <v>PERIOD_MAPE</v>
      </c>
      <c r="CJ16" s="132">
        <f ca="1">INDEX(N16:AQ16,$CJ$11)/100</f>
        <v>0.01</v>
      </c>
      <c r="CK16" s="128"/>
    </row>
    <row r="17" spans="1:89" customFormat="1" ht="13.5" customHeight="1" x14ac:dyDescent="0.2">
      <c r="A17" s="126"/>
      <c r="B17" s="113" t="str">
        <f t="shared" si="2"/>
        <v>F</v>
      </c>
      <c r="C17" s="126"/>
      <c r="D17" s="126"/>
      <c r="E17" s="126"/>
      <c r="F17" s="273" t="str">
        <f t="shared" ca="1" si="3"/>
        <v>L3MO</v>
      </c>
      <c r="G17" s="279"/>
      <c r="H17" s="275" t="s">
        <v>561</v>
      </c>
      <c r="I17" s="135" t="s">
        <v>496</v>
      </c>
      <c r="J17" s="135"/>
      <c r="K17" s="135" t="s">
        <v>147</v>
      </c>
      <c r="L17" s="277" t="s">
        <v>498</v>
      </c>
      <c r="M17" s="134" t="s">
        <v>221</v>
      </c>
      <c r="N17" s="278" t="str">
        <f t="shared" ca="1" si="4"/>
        <v/>
      </c>
      <c r="O17" s="278" t="str">
        <f t="shared" ca="1" si="5"/>
        <v/>
      </c>
      <c r="P17" s="278" t="str">
        <f t="shared" ca="1" si="5"/>
        <v/>
      </c>
      <c r="Q17" s="278" t="str">
        <f t="shared" ca="1" si="5"/>
        <v/>
      </c>
      <c r="R17" s="278" t="str">
        <f t="shared" ca="1" si="5"/>
        <v/>
      </c>
      <c r="S17" s="278" t="str">
        <f t="shared" ca="1" si="5"/>
        <v/>
      </c>
      <c r="T17" s="278" t="str">
        <f t="shared" ca="1" si="5"/>
        <v/>
      </c>
      <c r="U17" s="278" t="str">
        <f t="shared" ca="1" si="5"/>
        <v/>
      </c>
      <c r="V17" s="278" t="str">
        <f t="shared" ca="1" si="5"/>
        <v/>
      </c>
      <c r="W17" s="278" t="str">
        <f t="shared" ca="1" si="5"/>
        <v/>
      </c>
      <c r="X17" s="278" t="str">
        <f t="shared" ca="1" si="5"/>
        <v/>
      </c>
      <c r="Y17" s="278" t="str">
        <f t="shared" ca="1" si="5"/>
        <v/>
      </c>
      <c r="Z17" s="278" t="str">
        <f t="shared" ca="1" si="5"/>
        <v/>
      </c>
      <c r="AA17" s="278" t="str">
        <f t="shared" ca="1" si="5"/>
        <v/>
      </c>
      <c r="AB17" s="278" t="str">
        <f t="shared" ca="1" si="5"/>
        <v/>
      </c>
      <c r="AC17" s="278" t="str">
        <f t="shared" ca="1" si="5"/>
        <v/>
      </c>
      <c r="AD17" s="278" t="str">
        <f t="shared" ca="1" si="5"/>
        <v/>
      </c>
      <c r="AE17" s="278" t="str">
        <f t="shared" ca="1" si="6"/>
        <v/>
      </c>
      <c r="AF17" s="278" t="str">
        <f t="shared" ca="1" si="6"/>
        <v/>
      </c>
      <c r="AG17" s="278" t="str">
        <f t="shared" ca="1" si="6"/>
        <v/>
      </c>
      <c r="AH17" s="278" t="str">
        <f t="shared" ca="1" si="6"/>
        <v/>
      </c>
      <c r="AI17" s="278" t="str">
        <f t="shared" ca="1" si="6"/>
        <v/>
      </c>
      <c r="AJ17" s="278" t="str">
        <f t="shared" ca="1" si="6"/>
        <v/>
      </c>
      <c r="AK17" s="278" t="str">
        <f t="shared" ca="1" si="6"/>
        <v/>
      </c>
      <c r="AL17" s="278" t="str">
        <f t="shared" ca="1" si="6"/>
        <v/>
      </c>
      <c r="AM17" s="278" t="str">
        <f t="shared" ca="1" si="6"/>
        <v/>
      </c>
      <c r="AN17" s="278" t="str">
        <f t="shared" ca="1" si="6"/>
        <v/>
      </c>
      <c r="AO17" s="278" t="str">
        <f t="shared" ca="1" si="6"/>
        <v/>
      </c>
      <c r="AP17" s="278" t="str">
        <f t="shared" ca="1" si="6"/>
        <v/>
      </c>
      <c r="AQ17" s="278" t="str">
        <f t="shared" ca="1" si="6"/>
        <v/>
      </c>
      <c r="AR17" s="278" t="str">
        <f t="shared" ca="1" si="7"/>
        <v/>
      </c>
      <c r="AS17" s="278" t="str">
        <f t="shared" ca="1" si="7"/>
        <v/>
      </c>
      <c r="AT17" s="278" t="str">
        <f t="shared" ca="1" si="7"/>
        <v/>
      </c>
      <c r="AU17" s="278" t="str">
        <f t="shared" ca="1" si="7"/>
        <v/>
      </c>
      <c r="AV17" s="278" t="str">
        <f t="shared" ca="1" si="7"/>
        <v/>
      </c>
      <c r="AW17" s="278" t="str">
        <f t="shared" ca="1" si="7"/>
        <v/>
      </c>
      <c r="AX17" s="278" t="str">
        <f t="shared" ca="1" si="7"/>
        <v/>
      </c>
      <c r="AY17" s="278" t="str">
        <f t="shared" ca="1" si="7"/>
        <v/>
      </c>
      <c r="AZ17" s="278" t="str">
        <f t="shared" ca="1" si="7"/>
        <v/>
      </c>
      <c r="BA17" s="278" t="str">
        <f t="shared" ca="1" si="7"/>
        <v/>
      </c>
      <c r="BB17" s="278" t="str">
        <f t="shared" ca="1" si="7"/>
        <v/>
      </c>
      <c r="BC17" s="278" t="str">
        <f t="shared" ca="1" si="7"/>
        <v/>
      </c>
      <c r="BD17" s="278" t="str">
        <f t="shared" ca="1" si="7"/>
        <v/>
      </c>
      <c r="BE17" s="278" t="str">
        <f t="shared" ca="1" si="7"/>
        <v/>
      </c>
      <c r="BF17" s="278" t="str">
        <f t="shared" ca="1" si="7"/>
        <v/>
      </c>
      <c r="BG17" s="278" t="str">
        <f t="shared" ca="1" si="7"/>
        <v/>
      </c>
      <c r="BH17" s="278" t="str">
        <f t="shared" ca="1" si="7"/>
        <v/>
      </c>
      <c r="BI17" s="278" t="str">
        <f t="shared" ca="1" si="7"/>
        <v/>
      </c>
      <c r="BJ17" s="278" t="str">
        <f t="shared" ca="1" si="7"/>
        <v/>
      </c>
      <c r="BK17" s="278" t="str">
        <f t="shared" ca="1" si="7"/>
        <v/>
      </c>
      <c r="BL17" s="110"/>
      <c r="BM17" s="110"/>
      <c r="BN17" s="110"/>
      <c r="BO17" s="110"/>
      <c r="BP17" s="110"/>
      <c r="BQ17" s="110"/>
      <c r="BR17" s="110"/>
      <c r="BS17" s="110"/>
      <c r="BT17" s="110"/>
      <c r="BU17" s="110"/>
      <c r="BV17" s="110"/>
      <c r="CH17" s="128"/>
      <c r="CI17" s="128" t="str">
        <f t="shared" ref="CI17:CI21" ca="1" si="8">F17</f>
        <v>L3MO</v>
      </c>
      <c r="CJ17" s="132" t="e">
        <f t="shared" ref="CJ17:CJ21" ca="1" si="9">INDEX(N17:AQ17,$CJ$11)/100</f>
        <v>#VALUE!</v>
      </c>
      <c r="CK17" s="128"/>
    </row>
    <row r="18" spans="1:89" customFormat="1" ht="13.5" customHeight="1" x14ac:dyDescent="0.2">
      <c r="A18" s="113"/>
      <c r="B18" s="113" t="str">
        <f t="shared" si="2"/>
        <v>G</v>
      </c>
      <c r="C18" s="126"/>
      <c r="D18" s="126"/>
      <c r="E18" s="126"/>
      <c r="F18" s="273" t="str">
        <f t="shared" ca="1" si="3"/>
        <v>N3MO</v>
      </c>
      <c r="G18" s="279"/>
      <c r="H18" s="275" t="s">
        <v>562</v>
      </c>
      <c r="I18" s="135" t="s">
        <v>496</v>
      </c>
      <c r="J18" s="135"/>
      <c r="K18" s="135" t="s">
        <v>147</v>
      </c>
      <c r="L18" s="277" t="s">
        <v>498</v>
      </c>
      <c r="M18" s="134" t="s">
        <v>221</v>
      </c>
      <c r="N18" s="278" t="str">
        <f t="shared" ca="1" si="4"/>
        <v/>
      </c>
      <c r="O18" s="278" t="str">
        <f t="shared" ca="1" si="5"/>
        <v/>
      </c>
      <c r="P18" s="278" t="str">
        <f t="shared" ca="1" si="5"/>
        <v/>
      </c>
      <c r="Q18" s="278" t="str">
        <f t="shared" ca="1" si="5"/>
        <v/>
      </c>
      <c r="R18" s="278" t="str">
        <f t="shared" ca="1" si="5"/>
        <v/>
      </c>
      <c r="S18" s="278" t="str">
        <f t="shared" ca="1" si="5"/>
        <v/>
      </c>
      <c r="T18" s="278" t="str">
        <f t="shared" ca="1" si="5"/>
        <v/>
      </c>
      <c r="U18" s="278" t="str">
        <f t="shared" ca="1" si="5"/>
        <v/>
      </c>
      <c r="V18" s="278" t="str">
        <f t="shared" ca="1" si="5"/>
        <v/>
      </c>
      <c r="W18" s="278" t="str">
        <f t="shared" ca="1" si="5"/>
        <v/>
      </c>
      <c r="X18" s="278" t="str">
        <f t="shared" ca="1" si="5"/>
        <v/>
      </c>
      <c r="Y18" s="278" t="str">
        <f t="shared" ca="1" si="5"/>
        <v/>
      </c>
      <c r="Z18" s="278" t="str">
        <f t="shared" ca="1" si="5"/>
        <v/>
      </c>
      <c r="AA18" s="278" t="str">
        <f t="shared" ca="1" si="5"/>
        <v/>
      </c>
      <c r="AB18" s="278" t="str">
        <f t="shared" ca="1" si="5"/>
        <v/>
      </c>
      <c r="AC18" s="278" t="str">
        <f t="shared" ca="1" si="5"/>
        <v/>
      </c>
      <c r="AD18" s="278" t="str">
        <f t="shared" ca="1" si="5"/>
        <v/>
      </c>
      <c r="AE18" s="278" t="str">
        <f t="shared" ca="1" si="6"/>
        <v/>
      </c>
      <c r="AF18" s="278" t="str">
        <f t="shared" ca="1" si="6"/>
        <v/>
      </c>
      <c r="AG18" s="278" t="str">
        <f t="shared" ca="1" si="6"/>
        <v/>
      </c>
      <c r="AH18" s="278" t="str">
        <f t="shared" ca="1" si="6"/>
        <v/>
      </c>
      <c r="AI18" s="278" t="str">
        <f t="shared" ca="1" si="6"/>
        <v/>
      </c>
      <c r="AJ18" s="278" t="str">
        <f t="shared" ca="1" si="6"/>
        <v/>
      </c>
      <c r="AK18" s="278" t="str">
        <f t="shared" ca="1" si="6"/>
        <v/>
      </c>
      <c r="AL18" s="278" t="str">
        <f t="shared" ca="1" si="6"/>
        <v/>
      </c>
      <c r="AM18" s="278" t="str">
        <f t="shared" ca="1" si="6"/>
        <v/>
      </c>
      <c r="AN18" s="278" t="str">
        <f t="shared" ca="1" si="6"/>
        <v/>
      </c>
      <c r="AO18" s="278" t="str">
        <f t="shared" ca="1" si="6"/>
        <v/>
      </c>
      <c r="AP18" s="278" t="str">
        <f t="shared" ca="1" si="6"/>
        <v/>
      </c>
      <c r="AQ18" s="278" t="str">
        <f t="shared" ca="1" si="6"/>
        <v/>
      </c>
      <c r="AR18" s="278" t="str">
        <f t="shared" ca="1" si="7"/>
        <v/>
      </c>
      <c r="AS18" s="278" t="str">
        <f t="shared" ca="1" si="7"/>
        <v/>
      </c>
      <c r="AT18" s="278" t="str">
        <f t="shared" ca="1" si="7"/>
        <v/>
      </c>
      <c r="AU18" s="278" t="str">
        <f t="shared" ca="1" si="7"/>
        <v/>
      </c>
      <c r="AV18" s="278" t="str">
        <f t="shared" ca="1" si="7"/>
        <v/>
      </c>
      <c r="AW18" s="278" t="str">
        <f t="shared" ca="1" si="7"/>
        <v/>
      </c>
      <c r="AX18" s="278" t="str">
        <f t="shared" ca="1" si="7"/>
        <v/>
      </c>
      <c r="AY18" s="278" t="str">
        <f t="shared" ca="1" si="7"/>
        <v/>
      </c>
      <c r="AZ18" s="278" t="str">
        <f t="shared" ca="1" si="7"/>
        <v/>
      </c>
      <c r="BA18" s="278" t="str">
        <f t="shared" ca="1" si="7"/>
        <v/>
      </c>
      <c r="BB18" s="278" t="str">
        <f t="shared" ca="1" si="7"/>
        <v/>
      </c>
      <c r="BC18" s="278" t="str">
        <f t="shared" ca="1" si="7"/>
        <v/>
      </c>
      <c r="BD18" s="278" t="str">
        <f t="shared" ca="1" si="7"/>
        <v/>
      </c>
      <c r="BE18" s="278" t="str">
        <f t="shared" ca="1" si="7"/>
        <v/>
      </c>
      <c r="BF18" s="278" t="str">
        <f t="shared" ca="1" si="7"/>
        <v/>
      </c>
      <c r="BG18" s="278" t="str">
        <f t="shared" ca="1" si="7"/>
        <v/>
      </c>
      <c r="BH18" s="278" t="str">
        <f t="shared" ca="1" si="7"/>
        <v/>
      </c>
      <c r="BI18" s="278" t="str">
        <f t="shared" ca="1" si="7"/>
        <v/>
      </c>
      <c r="BJ18" s="278" t="str">
        <f t="shared" ca="1" si="7"/>
        <v/>
      </c>
      <c r="BK18" s="278" t="str">
        <f t="shared" ca="1" si="7"/>
        <v/>
      </c>
      <c r="BL18" s="110"/>
      <c r="BM18" s="110"/>
      <c r="BN18" s="110"/>
      <c r="BO18" s="110"/>
      <c r="BP18" s="110"/>
      <c r="BQ18" s="110"/>
      <c r="BR18" s="110"/>
      <c r="BS18" s="110"/>
      <c r="BT18" s="110"/>
      <c r="BU18" s="110"/>
      <c r="BV18" s="110"/>
      <c r="CH18" s="128"/>
      <c r="CI18" s="128" t="str">
        <f t="shared" ca="1" si="8"/>
        <v>N3MO</v>
      </c>
      <c r="CJ18" s="132" t="e">
        <f t="shared" ca="1" si="9"/>
        <v>#VALUE!</v>
      </c>
      <c r="CK18" s="128"/>
    </row>
    <row r="19" spans="1:89" customFormat="1" ht="13.5" customHeight="1" x14ac:dyDescent="0.2">
      <c r="A19" s="113"/>
      <c r="B19" s="113" t="str">
        <f t="shared" si="2"/>
        <v>H</v>
      </c>
      <c r="C19" s="126"/>
      <c r="D19" s="126"/>
      <c r="E19" s="126"/>
      <c r="F19" s="305" t="str">
        <f t="shared" ca="1" si="3"/>
        <v>Sales_Item_Id</v>
      </c>
      <c r="G19" s="306"/>
      <c r="H19" s="307" t="s">
        <v>501</v>
      </c>
      <c r="I19" s="310" t="s">
        <v>559</v>
      </c>
      <c r="J19" s="308" t="s">
        <v>483</v>
      </c>
      <c r="K19" s="308" t="s">
        <v>147</v>
      </c>
      <c r="L19" s="309" t="s">
        <v>499</v>
      </c>
      <c r="M19" s="311" t="s">
        <v>221</v>
      </c>
      <c r="N19" s="315" t="str">
        <f t="shared" ca="1" si="4"/>
        <v/>
      </c>
      <c r="O19" s="315" t="str">
        <f t="shared" ca="1" si="5"/>
        <v/>
      </c>
      <c r="P19" s="315" t="str">
        <f t="shared" ca="1" si="5"/>
        <v/>
      </c>
      <c r="Q19" s="315" t="str">
        <f t="shared" ca="1" si="5"/>
        <v/>
      </c>
      <c r="R19" s="315" t="str">
        <f t="shared" ca="1" si="5"/>
        <v/>
      </c>
      <c r="S19" s="315" t="str">
        <f t="shared" ca="1" si="5"/>
        <v/>
      </c>
      <c r="T19" s="315" t="str">
        <f t="shared" ca="1" si="5"/>
        <v/>
      </c>
      <c r="U19" s="315" t="str">
        <f t="shared" ca="1" si="5"/>
        <v/>
      </c>
      <c r="V19" s="315" t="str">
        <f t="shared" ca="1" si="5"/>
        <v/>
      </c>
      <c r="W19" s="315" t="str">
        <f t="shared" ca="1" si="5"/>
        <v/>
      </c>
      <c r="X19" s="315" t="str">
        <f t="shared" ca="1" si="5"/>
        <v/>
      </c>
      <c r="Y19" s="315" t="str">
        <f t="shared" ca="1" si="5"/>
        <v/>
      </c>
      <c r="Z19" s="315" t="str">
        <f t="shared" ca="1" si="5"/>
        <v/>
      </c>
      <c r="AA19" s="315" t="str">
        <f t="shared" ca="1" si="5"/>
        <v/>
      </c>
      <c r="AB19" s="315" t="str">
        <f t="shared" ca="1" si="5"/>
        <v/>
      </c>
      <c r="AC19" s="315" t="str">
        <f t="shared" ca="1" si="5"/>
        <v/>
      </c>
      <c r="AD19" s="315" t="str">
        <f t="shared" ca="1" si="5"/>
        <v/>
      </c>
      <c r="AE19" s="315" t="str">
        <f t="shared" ca="1" si="6"/>
        <v/>
      </c>
      <c r="AF19" s="315" t="str">
        <f t="shared" ca="1" si="6"/>
        <v/>
      </c>
      <c r="AG19" s="315" t="str">
        <f t="shared" ca="1" si="6"/>
        <v/>
      </c>
      <c r="AH19" s="315" t="str">
        <f t="shared" ca="1" si="6"/>
        <v/>
      </c>
      <c r="AI19" s="315" t="str">
        <f t="shared" ca="1" si="6"/>
        <v/>
      </c>
      <c r="AJ19" s="315" t="str">
        <f t="shared" ca="1" si="6"/>
        <v/>
      </c>
      <c r="AK19" s="315" t="str">
        <f t="shared" ca="1" si="6"/>
        <v/>
      </c>
      <c r="AL19" s="315" t="str">
        <f t="shared" ca="1" si="6"/>
        <v/>
      </c>
      <c r="AM19" s="315" t="str">
        <f t="shared" ca="1" si="6"/>
        <v/>
      </c>
      <c r="AN19" s="315" t="str">
        <f t="shared" ca="1" si="6"/>
        <v/>
      </c>
      <c r="AO19" s="315" t="str">
        <f t="shared" ca="1" si="6"/>
        <v/>
      </c>
      <c r="AP19" s="315" t="str">
        <f t="shared" ca="1" si="6"/>
        <v/>
      </c>
      <c r="AQ19" s="315" t="str">
        <f t="shared" ca="1" si="6"/>
        <v/>
      </c>
      <c r="AR19" s="315" t="str">
        <f t="shared" ca="1" si="7"/>
        <v/>
      </c>
      <c r="AS19" s="315" t="str">
        <f t="shared" ca="1" si="7"/>
        <v/>
      </c>
      <c r="AT19" s="315" t="str">
        <f t="shared" ca="1" si="7"/>
        <v/>
      </c>
      <c r="AU19" s="315" t="str">
        <f t="shared" ca="1" si="7"/>
        <v/>
      </c>
      <c r="AV19" s="315" t="str">
        <f t="shared" ca="1" si="7"/>
        <v/>
      </c>
      <c r="AW19" s="315" t="str">
        <f t="shared" ca="1" si="7"/>
        <v/>
      </c>
      <c r="AX19" s="315" t="str">
        <f t="shared" ca="1" si="7"/>
        <v/>
      </c>
      <c r="AY19" s="315" t="str">
        <f t="shared" ca="1" si="7"/>
        <v/>
      </c>
      <c r="AZ19" s="315" t="str">
        <f t="shared" ca="1" si="7"/>
        <v/>
      </c>
      <c r="BA19" s="315" t="str">
        <f t="shared" ca="1" si="7"/>
        <v/>
      </c>
      <c r="BB19" s="315" t="str">
        <f t="shared" ca="1" si="7"/>
        <v/>
      </c>
      <c r="BC19" s="315" t="str">
        <f t="shared" ca="1" si="7"/>
        <v/>
      </c>
      <c r="BD19" s="315" t="str">
        <f t="shared" ca="1" si="7"/>
        <v/>
      </c>
      <c r="BE19" s="315" t="str">
        <f t="shared" ca="1" si="7"/>
        <v/>
      </c>
      <c r="BF19" s="315" t="str">
        <f t="shared" ca="1" si="7"/>
        <v/>
      </c>
      <c r="BG19" s="315" t="str">
        <f t="shared" ca="1" si="7"/>
        <v/>
      </c>
      <c r="BH19" s="315" t="str">
        <f t="shared" ca="1" si="7"/>
        <v/>
      </c>
      <c r="BI19" s="315" t="str">
        <f t="shared" ca="1" si="7"/>
        <v/>
      </c>
      <c r="BJ19" s="315" t="str">
        <f t="shared" ca="1" si="7"/>
        <v/>
      </c>
      <c r="BK19" s="315" t="str">
        <f t="shared" ca="1" si="7"/>
        <v/>
      </c>
      <c r="BL19" s="110"/>
      <c r="BM19" s="110"/>
      <c r="BN19" s="110"/>
      <c r="BO19" s="110"/>
      <c r="BP19" s="110"/>
      <c r="BQ19" s="110"/>
      <c r="BR19" s="110"/>
      <c r="BS19" s="110"/>
      <c r="BT19" s="110"/>
      <c r="BU19" s="110"/>
      <c r="BV19" s="110"/>
      <c r="CH19" s="128"/>
      <c r="CI19" s="128" t="str">
        <f t="shared" ca="1" si="8"/>
        <v>Sales_Item_Id</v>
      </c>
      <c r="CJ19" s="132" t="e">
        <f t="shared" ca="1" si="9"/>
        <v>#VALUE!</v>
      </c>
      <c r="CK19" s="128"/>
    </row>
    <row r="20" spans="1:89" customFormat="1" ht="13.5" customHeight="1" x14ac:dyDescent="0.2">
      <c r="A20" s="113"/>
      <c r="B20" s="113" t="str">
        <f t="shared" si="2"/>
        <v>I</v>
      </c>
      <c r="C20" s="126"/>
      <c r="D20" s="126"/>
      <c r="E20" s="126"/>
      <c r="F20" s="273" t="str">
        <f t="shared" ca="1" si="3"/>
        <v>Sales_Item_Description</v>
      </c>
      <c r="G20" s="280"/>
      <c r="H20" s="275" t="s">
        <v>502</v>
      </c>
      <c r="I20" s="276" t="s">
        <v>559</v>
      </c>
      <c r="J20" s="135" t="s">
        <v>147</v>
      </c>
      <c r="K20" s="135" t="s">
        <v>147</v>
      </c>
      <c r="L20" s="277" t="s">
        <v>499</v>
      </c>
      <c r="M20" s="134" t="s">
        <v>221</v>
      </c>
      <c r="N20" s="278" t="str">
        <f t="shared" ca="1" si="4"/>
        <v/>
      </c>
      <c r="O20" s="278" t="str">
        <f t="shared" ca="1" si="5"/>
        <v/>
      </c>
      <c r="P20" s="278" t="str">
        <f t="shared" ca="1" si="5"/>
        <v/>
      </c>
      <c r="Q20" s="278" t="str">
        <f t="shared" ca="1" si="5"/>
        <v/>
      </c>
      <c r="R20" s="278" t="str">
        <f t="shared" ca="1" si="5"/>
        <v/>
      </c>
      <c r="S20" s="278" t="str">
        <f t="shared" ca="1" si="5"/>
        <v/>
      </c>
      <c r="T20" s="278" t="str">
        <f t="shared" ca="1" si="5"/>
        <v/>
      </c>
      <c r="U20" s="278" t="str">
        <f t="shared" ca="1" si="5"/>
        <v/>
      </c>
      <c r="V20" s="278" t="str">
        <f t="shared" ca="1" si="5"/>
        <v/>
      </c>
      <c r="W20" s="278" t="str">
        <f t="shared" ca="1" si="5"/>
        <v/>
      </c>
      <c r="X20" s="278" t="str">
        <f t="shared" ca="1" si="5"/>
        <v/>
      </c>
      <c r="Y20" s="278" t="str">
        <f t="shared" ca="1" si="5"/>
        <v/>
      </c>
      <c r="Z20" s="278" t="str">
        <f t="shared" ca="1" si="5"/>
        <v/>
      </c>
      <c r="AA20" s="278" t="str">
        <f t="shared" ca="1" si="5"/>
        <v/>
      </c>
      <c r="AB20" s="278" t="str">
        <f t="shared" ca="1" si="5"/>
        <v/>
      </c>
      <c r="AC20" s="278" t="str">
        <f t="shared" ca="1" si="5"/>
        <v/>
      </c>
      <c r="AD20" s="278" t="str">
        <f t="shared" ca="1" si="5"/>
        <v/>
      </c>
      <c r="AE20" s="278" t="str">
        <f t="shared" ca="1" si="6"/>
        <v/>
      </c>
      <c r="AF20" s="278" t="str">
        <f t="shared" ca="1" si="6"/>
        <v/>
      </c>
      <c r="AG20" s="278" t="str">
        <f t="shared" ca="1" si="6"/>
        <v/>
      </c>
      <c r="AH20" s="278" t="str">
        <f t="shared" ca="1" si="6"/>
        <v/>
      </c>
      <c r="AI20" s="278" t="str">
        <f t="shared" ca="1" si="6"/>
        <v/>
      </c>
      <c r="AJ20" s="278" t="str">
        <f t="shared" ca="1" si="6"/>
        <v/>
      </c>
      <c r="AK20" s="278" t="str">
        <f t="shared" ca="1" si="6"/>
        <v/>
      </c>
      <c r="AL20" s="278" t="str">
        <f t="shared" ca="1" si="6"/>
        <v/>
      </c>
      <c r="AM20" s="278" t="str">
        <f t="shared" ca="1" si="6"/>
        <v/>
      </c>
      <c r="AN20" s="278" t="str">
        <f t="shared" ca="1" si="6"/>
        <v/>
      </c>
      <c r="AO20" s="278" t="str">
        <f t="shared" ca="1" si="6"/>
        <v/>
      </c>
      <c r="AP20" s="278" t="str">
        <f t="shared" ca="1" si="6"/>
        <v/>
      </c>
      <c r="AQ20" s="278" t="str">
        <f t="shared" ca="1" si="6"/>
        <v/>
      </c>
      <c r="AR20" s="278" t="str">
        <f t="shared" ca="1" si="7"/>
        <v/>
      </c>
      <c r="AS20" s="278" t="str">
        <f t="shared" ca="1" si="7"/>
        <v/>
      </c>
      <c r="AT20" s="278" t="str">
        <f t="shared" ca="1" si="7"/>
        <v/>
      </c>
      <c r="AU20" s="278" t="str">
        <f t="shared" ca="1" si="7"/>
        <v/>
      </c>
      <c r="AV20" s="278" t="str">
        <f t="shared" ca="1" si="7"/>
        <v/>
      </c>
      <c r="AW20" s="278" t="str">
        <f t="shared" ca="1" si="7"/>
        <v/>
      </c>
      <c r="AX20" s="278" t="str">
        <f t="shared" ca="1" si="7"/>
        <v/>
      </c>
      <c r="AY20" s="278" t="str">
        <f t="shared" ca="1" si="7"/>
        <v/>
      </c>
      <c r="AZ20" s="278" t="str">
        <f t="shared" ca="1" si="7"/>
        <v/>
      </c>
      <c r="BA20" s="278" t="str">
        <f t="shared" ca="1" si="7"/>
        <v/>
      </c>
      <c r="BB20" s="278" t="str">
        <f t="shared" ca="1" si="7"/>
        <v/>
      </c>
      <c r="BC20" s="278" t="str">
        <f t="shared" ca="1" si="7"/>
        <v/>
      </c>
      <c r="BD20" s="278" t="str">
        <f t="shared" ca="1" si="7"/>
        <v/>
      </c>
      <c r="BE20" s="278" t="str">
        <f t="shared" ca="1" si="7"/>
        <v/>
      </c>
      <c r="BF20" s="278" t="str">
        <f t="shared" ca="1" si="7"/>
        <v/>
      </c>
      <c r="BG20" s="278" t="str">
        <f t="shared" ca="1" si="7"/>
        <v/>
      </c>
      <c r="BH20" s="278" t="str">
        <f t="shared" ca="1" si="7"/>
        <v/>
      </c>
      <c r="BI20" s="278" t="str">
        <f t="shared" ca="1" si="7"/>
        <v/>
      </c>
      <c r="BJ20" s="278" t="str">
        <f t="shared" ca="1" si="7"/>
        <v/>
      </c>
      <c r="BK20" s="278" t="str">
        <f t="shared" ca="1" si="7"/>
        <v/>
      </c>
      <c r="BL20" s="110"/>
      <c r="BM20" s="110"/>
      <c r="BN20" s="110"/>
      <c r="BO20" s="110"/>
      <c r="BP20" s="110"/>
      <c r="BQ20" s="110"/>
      <c r="BR20" s="110"/>
      <c r="BS20" s="110"/>
      <c r="BT20" s="110"/>
      <c r="BU20" s="110"/>
      <c r="BV20" s="110"/>
      <c r="CH20" s="128"/>
      <c r="CI20" s="128" t="str">
        <f t="shared" ca="1" si="8"/>
        <v>Sales_Item_Description</v>
      </c>
      <c r="CJ20" s="132" t="e">
        <f t="shared" ca="1" si="9"/>
        <v>#VALUE!</v>
      </c>
      <c r="CK20" s="128"/>
    </row>
    <row r="21" spans="1:89" customFormat="1" ht="13.5" customHeight="1" x14ac:dyDescent="0.2">
      <c r="A21" s="113"/>
      <c r="B21" s="113" t="str">
        <f t="shared" si="2"/>
        <v>J</v>
      </c>
      <c r="C21" s="126"/>
      <c r="D21" s="126"/>
      <c r="E21" s="126"/>
      <c r="F21" s="273" t="str">
        <f t="shared" ca="1" si="3"/>
        <v>Net_Element_Version_Id</v>
      </c>
      <c r="G21" s="280"/>
      <c r="H21" s="275" t="s">
        <v>503</v>
      </c>
      <c r="I21" s="276" t="s">
        <v>559</v>
      </c>
      <c r="J21" s="135" t="s">
        <v>483</v>
      </c>
      <c r="K21" s="135" t="s">
        <v>147</v>
      </c>
      <c r="L21" s="277" t="s">
        <v>499</v>
      </c>
      <c r="M21" s="134" t="s">
        <v>221</v>
      </c>
      <c r="N21" s="281" t="str">
        <f t="shared" ca="1" si="4"/>
        <v/>
      </c>
      <c r="O21" s="281" t="str">
        <f t="shared" ca="1" si="5"/>
        <v/>
      </c>
      <c r="P21" s="281" t="str">
        <f t="shared" ca="1" si="5"/>
        <v/>
      </c>
      <c r="Q21" s="281" t="str">
        <f t="shared" ca="1" si="5"/>
        <v/>
      </c>
      <c r="R21" s="281" t="str">
        <f t="shared" ca="1" si="5"/>
        <v/>
      </c>
      <c r="S21" s="281" t="str">
        <f t="shared" ca="1" si="5"/>
        <v/>
      </c>
      <c r="T21" s="281" t="str">
        <f t="shared" ca="1" si="5"/>
        <v/>
      </c>
      <c r="U21" s="281" t="str">
        <f t="shared" ca="1" si="5"/>
        <v/>
      </c>
      <c r="V21" s="281" t="str">
        <f t="shared" ca="1" si="5"/>
        <v/>
      </c>
      <c r="W21" s="281" t="str">
        <f t="shared" ca="1" si="5"/>
        <v/>
      </c>
      <c r="X21" s="281" t="str">
        <f t="shared" ca="1" si="5"/>
        <v/>
      </c>
      <c r="Y21" s="281" t="str">
        <f t="shared" ca="1" si="5"/>
        <v/>
      </c>
      <c r="Z21" s="281" t="str">
        <f t="shared" ca="1" si="5"/>
        <v/>
      </c>
      <c r="AA21" s="281" t="str">
        <f t="shared" ca="1" si="5"/>
        <v/>
      </c>
      <c r="AB21" s="281" t="str">
        <f t="shared" ca="1" si="5"/>
        <v/>
      </c>
      <c r="AC21" s="281" t="str">
        <f t="shared" ca="1" si="5"/>
        <v/>
      </c>
      <c r="AD21" s="281" t="str">
        <f t="shared" ca="1" si="5"/>
        <v/>
      </c>
      <c r="AE21" s="281" t="str">
        <f t="shared" ca="1" si="6"/>
        <v/>
      </c>
      <c r="AF21" s="281" t="str">
        <f t="shared" ca="1" si="6"/>
        <v/>
      </c>
      <c r="AG21" s="281" t="str">
        <f t="shared" ca="1" si="6"/>
        <v/>
      </c>
      <c r="AH21" s="281" t="str">
        <f t="shared" ca="1" si="6"/>
        <v/>
      </c>
      <c r="AI21" s="281" t="str">
        <f t="shared" ca="1" si="6"/>
        <v/>
      </c>
      <c r="AJ21" s="281" t="str">
        <f t="shared" ca="1" si="6"/>
        <v/>
      </c>
      <c r="AK21" s="281" t="str">
        <f t="shared" ca="1" si="6"/>
        <v/>
      </c>
      <c r="AL21" s="281" t="str">
        <f t="shared" ca="1" si="6"/>
        <v/>
      </c>
      <c r="AM21" s="281" t="str">
        <f t="shared" ca="1" si="6"/>
        <v/>
      </c>
      <c r="AN21" s="281" t="str">
        <f t="shared" ca="1" si="6"/>
        <v/>
      </c>
      <c r="AO21" s="281" t="str">
        <f t="shared" ca="1" si="6"/>
        <v/>
      </c>
      <c r="AP21" s="281" t="str">
        <f t="shared" ca="1" si="6"/>
        <v/>
      </c>
      <c r="AQ21" s="281" t="str">
        <f t="shared" ca="1" si="6"/>
        <v/>
      </c>
      <c r="AR21" s="281" t="str">
        <f t="shared" ca="1" si="7"/>
        <v/>
      </c>
      <c r="AS21" s="281" t="str">
        <f t="shared" ca="1" si="7"/>
        <v/>
      </c>
      <c r="AT21" s="281" t="str">
        <f t="shared" ca="1" si="7"/>
        <v/>
      </c>
      <c r="AU21" s="281" t="str">
        <f t="shared" ca="1" si="7"/>
        <v/>
      </c>
      <c r="AV21" s="281" t="str">
        <f t="shared" ca="1" si="7"/>
        <v/>
      </c>
      <c r="AW21" s="281" t="str">
        <f t="shared" ca="1" si="7"/>
        <v/>
      </c>
      <c r="AX21" s="281" t="str">
        <f t="shared" ca="1" si="7"/>
        <v/>
      </c>
      <c r="AY21" s="281" t="str">
        <f t="shared" ca="1" si="7"/>
        <v/>
      </c>
      <c r="AZ21" s="281" t="str">
        <f t="shared" ca="1" si="7"/>
        <v/>
      </c>
      <c r="BA21" s="281" t="str">
        <f t="shared" ca="1" si="7"/>
        <v/>
      </c>
      <c r="BB21" s="281" t="str">
        <f t="shared" ca="1" si="7"/>
        <v/>
      </c>
      <c r="BC21" s="281" t="str">
        <f t="shared" ca="1" si="7"/>
        <v/>
      </c>
      <c r="BD21" s="281" t="str">
        <f t="shared" ca="1" si="7"/>
        <v/>
      </c>
      <c r="BE21" s="281" t="str">
        <f t="shared" ca="1" si="7"/>
        <v/>
      </c>
      <c r="BF21" s="281" t="str">
        <f t="shared" ca="1" si="7"/>
        <v/>
      </c>
      <c r="BG21" s="281" t="str">
        <f t="shared" ca="1" si="7"/>
        <v/>
      </c>
      <c r="BH21" s="281" t="str">
        <f t="shared" ca="1" si="7"/>
        <v/>
      </c>
      <c r="BI21" s="281" t="str">
        <f t="shared" ca="1" si="7"/>
        <v/>
      </c>
      <c r="BJ21" s="281" t="str">
        <f t="shared" ca="1" si="7"/>
        <v/>
      </c>
      <c r="BK21" s="281" t="str">
        <f t="shared" ca="1" si="7"/>
        <v/>
      </c>
      <c r="BL21" s="110"/>
      <c r="BM21" s="110"/>
      <c r="BN21" s="110"/>
      <c r="BO21" s="110"/>
      <c r="BP21" s="110"/>
      <c r="BQ21" s="110"/>
      <c r="BR21" s="110"/>
      <c r="BS21" s="110"/>
      <c r="BT21" s="110"/>
      <c r="BU21" s="110"/>
      <c r="BV21" s="110"/>
      <c r="CI21" s="128" t="str">
        <f t="shared" ca="1" si="8"/>
        <v>Net_Element_Version_Id</v>
      </c>
      <c r="CJ21" s="132" t="e">
        <f t="shared" ca="1" si="9"/>
        <v>#VALUE!</v>
      </c>
    </row>
    <row r="22" spans="1:89" customFormat="1" ht="13.5" customHeight="1" x14ac:dyDescent="0.2">
      <c r="A22" s="113"/>
      <c r="B22" s="113" t="str">
        <f t="shared" si="2"/>
        <v>K</v>
      </c>
      <c r="C22" s="126"/>
      <c r="D22" s="126"/>
      <c r="E22" s="126"/>
      <c r="F22" s="273" t="str">
        <f t="shared" ca="1" si="3"/>
        <v>Net_Element_Version_Description</v>
      </c>
      <c r="G22" s="280"/>
      <c r="H22" s="275" t="s">
        <v>504</v>
      </c>
      <c r="I22" s="135" t="s">
        <v>559</v>
      </c>
      <c r="J22" s="135" t="s">
        <v>147</v>
      </c>
      <c r="K22" s="135" t="s">
        <v>147</v>
      </c>
      <c r="L22" s="277" t="s">
        <v>499</v>
      </c>
      <c r="M22" s="286" t="s">
        <v>221</v>
      </c>
      <c r="N22" s="278" t="str">
        <f t="shared" ca="1" si="4"/>
        <v/>
      </c>
      <c r="O22" s="278" t="str">
        <f t="shared" ca="1" si="4"/>
        <v/>
      </c>
      <c r="P22" s="278" t="str">
        <f t="shared" ca="1" si="4"/>
        <v/>
      </c>
      <c r="Q22" s="278" t="str">
        <f t="shared" ca="1" si="4"/>
        <v/>
      </c>
      <c r="R22" s="278" t="str">
        <f t="shared" ca="1" si="4"/>
        <v/>
      </c>
      <c r="S22" s="278" t="str">
        <f t="shared" ca="1" si="4"/>
        <v/>
      </c>
      <c r="T22" s="278" t="str">
        <f t="shared" ca="1" si="4"/>
        <v/>
      </c>
      <c r="U22" s="278" t="str">
        <f t="shared" ca="1" si="4"/>
        <v/>
      </c>
      <c r="V22" s="278" t="str">
        <f t="shared" ca="1" si="4"/>
        <v/>
      </c>
      <c r="W22" s="278" t="str">
        <f t="shared" ca="1" si="4"/>
        <v/>
      </c>
      <c r="X22" s="278" t="str">
        <f t="shared" ca="1" si="4"/>
        <v/>
      </c>
      <c r="Y22" s="278" t="str">
        <f t="shared" ca="1" si="4"/>
        <v/>
      </c>
      <c r="Z22" s="278" t="str">
        <f t="shared" ca="1" si="4"/>
        <v/>
      </c>
      <c r="AA22" s="278" t="str">
        <f t="shared" ca="1" si="4"/>
        <v/>
      </c>
      <c r="AB22" s="278" t="str">
        <f t="shared" ca="1" si="4"/>
        <v/>
      </c>
      <c r="AC22" s="278" t="str">
        <f t="shared" ca="1" si="4"/>
        <v/>
      </c>
      <c r="AD22" s="278" t="str">
        <f t="shared" ref="O22:AD24" ca="1" si="10">IF(LEN(INDIRECT("SWMETA!"&amp;$B22&amp;AD$14))=0,"",INDIRECT("SWMETA!"&amp;$B22&amp;AD$14))</f>
        <v/>
      </c>
      <c r="AE22" s="278" t="str">
        <f t="shared" ca="1" si="6"/>
        <v/>
      </c>
      <c r="AF22" s="278" t="str">
        <f t="shared" ca="1" si="6"/>
        <v/>
      </c>
      <c r="AG22" s="278" t="str">
        <f t="shared" ca="1" si="6"/>
        <v/>
      </c>
      <c r="AH22" s="278" t="str">
        <f t="shared" ca="1" si="6"/>
        <v/>
      </c>
      <c r="AI22" s="278" t="str">
        <f t="shared" ca="1" si="6"/>
        <v/>
      </c>
      <c r="AJ22" s="278" t="str">
        <f t="shared" ca="1" si="6"/>
        <v/>
      </c>
      <c r="AK22" s="278" t="str">
        <f t="shared" ca="1" si="6"/>
        <v/>
      </c>
      <c r="AL22" s="278" t="str">
        <f t="shared" ca="1" si="6"/>
        <v/>
      </c>
      <c r="AM22" s="278" t="str">
        <f t="shared" ca="1" si="6"/>
        <v/>
      </c>
      <c r="AN22" s="278" t="str">
        <f t="shared" ca="1" si="6"/>
        <v/>
      </c>
      <c r="AO22" s="278" t="str">
        <f t="shared" ca="1" si="6"/>
        <v/>
      </c>
      <c r="AP22" s="278" t="str">
        <f t="shared" ca="1" si="6"/>
        <v/>
      </c>
      <c r="AQ22" s="278" t="str">
        <f t="shared" ca="1" si="6"/>
        <v/>
      </c>
      <c r="AR22" s="278" t="str">
        <f t="shared" ca="1" si="6"/>
        <v/>
      </c>
      <c r="AS22" s="278" t="str">
        <f t="shared" ca="1" si="6"/>
        <v/>
      </c>
      <c r="AT22" s="278" t="str">
        <f t="shared" ca="1" si="6"/>
        <v/>
      </c>
      <c r="AU22" s="278" t="str">
        <f t="shared" ref="AU22:BJ22" ca="1" si="11">IF(LEN(INDIRECT("SWMETA!"&amp;$B22&amp;AU$14))=0,"",INDIRECT("SWMETA!"&amp;$B22&amp;AU$14))</f>
        <v/>
      </c>
      <c r="AV22" s="278" t="str">
        <f t="shared" ca="1" si="11"/>
        <v/>
      </c>
      <c r="AW22" s="278" t="str">
        <f t="shared" ca="1" si="11"/>
        <v/>
      </c>
      <c r="AX22" s="278" t="str">
        <f t="shared" ca="1" si="11"/>
        <v/>
      </c>
      <c r="AY22" s="278" t="str">
        <f t="shared" ca="1" si="11"/>
        <v/>
      </c>
      <c r="AZ22" s="278" t="str">
        <f t="shared" ca="1" si="11"/>
        <v/>
      </c>
      <c r="BA22" s="278" t="str">
        <f t="shared" ca="1" si="11"/>
        <v/>
      </c>
      <c r="BB22" s="278" t="str">
        <f t="shared" ca="1" si="11"/>
        <v/>
      </c>
      <c r="BC22" s="278" t="str">
        <f t="shared" ca="1" si="11"/>
        <v/>
      </c>
      <c r="BD22" s="278" t="str">
        <f t="shared" ca="1" si="11"/>
        <v/>
      </c>
      <c r="BE22" s="278" t="str">
        <f t="shared" ca="1" si="11"/>
        <v/>
      </c>
      <c r="BF22" s="278" t="str">
        <f t="shared" ca="1" si="11"/>
        <v/>
      </c>
      <c r="BG22" s="278" t="str">
        <f t="shared" ca="1" si="11"/>
        <v/>
      </c>
      <c r="BH22" s="278" t="str">
        <f t="shared" ca="1" si="11"/>
        <v/>
      </c>
      <c r="BI22" s="278" t="str">
        <f t="shared" ca="1" si="11"/>
        <v/>
      </c>
      <c r="BJ22" s="278" t="str">
        <f t="shared" ca="1" si="11"/>
        <v/>
      </c>
      <c r="BK22" s="278" t="str">
        <f t="shared" ref="AR22:BK24" ca="1" si="12">IF(LEN(INDIRECT("SWMETA!"&amp;$B22&amp;BK$14))=0,"",INDIRECT("SWMETA!"&amp;$B22&amp;BK$14))</f>
        <v/>
      </c>
      <c r="BL22" s="110"/>
      <c r="BM22" s="110"/>
      <c r="BN22" s="110"/>
      <c r="BO22" s="110"/>
      <c r="BP22" s="110"/>
      <c r="BQ22" s="110"/>
      <c r="BR22" s="110"/>
      <c r="BS22" s="110"/>
      <c r="BT22" s="110"/>
      <c r="BU22" s="110"/>
      <c r="BV22" s="110"/>
      <c r="CI22" s="128" t="str">
        <f t="shared" ref="CI22:CI24" ca="1" si="13">F22</f>
        <v>Net_Element_Version_Description</v>
      </c>
      <c r="CJ22" s="132" t="e">
        <f t="shared" ref="CJ22:CJ24" ca="1" si="14">INDEX(N22:AQ22,$CJ$11)/100</f>
        <v>#VALUE!</v>
      </c>
    </row>
    <row r="23" spans="1:89" customFormat="1" ht="13.5" customHeight="1" x14ac:dyDescent="0.2">
      <c r="A23" s="113"/>
      <c r="B23" s="113" t="str">
        <f t="shared" si="2"/>
        <v>L</v>
      </c>
      <c r="C23" s="126"/>
      <c r="D23" s="126"/>
      <c r="E23" s="126"/>
      <c r="F23" s="273" t="str">
        <f t="shared" ca="1" si="3"/>
        <v>Net_Element_Id</v>
      </c>
      <c r="G23" s="287"/>
      <c r="H23" s="275" t="s">
        <v>505</v>
      </c>
      <c r="I23" s="276" t="s">
        <v>559</v>
      </c>
      <c r="J23" s="135" t="s">
        <v>147</v>
      </c>
      <c r="K23" s="135" t="s">
        <v>147</v>
      </c>
      <c r="L23" s="277" t="s">
        <v>499</v>
      </c>
      <c r="M23" s="134" t="s">
        <v>221</v>
      </c>
      <c r="N23" s="288" t="str">
        <f t="shared" ca="1" si="4"/>
        <v/>
      </c>
      <c r="O23" s="288" t="str">
        <f t="shared" ca="1" si="10"/>
        <v/>
      </c>
      <c r="P23" s="288" t="str">
        <f t="shared" ca="1" si="10"/>
        <v/>
      </c>
      <c r="Q23" s="288" t="str">
        <f t="shared" ca="1" si="10"/>
        <v/>
      </c>
      <c r="R23" s="288" t="str">
        <f t="shared" ca="1" si="10"/>
        <v/>
      </c>
      <c r="S23" s="288" t="str">
        <f t="shared" ca="1" si="10"/>
        <v/>
      </c>
      <c r="T23" s="288" t="str">
        <f t="shared" ca="1" si="10"/>
        <v/>
      </c>
      <c r="U23" s="288" t="str">
        <f t="shared" ca="1" si="10"/>
        <v/>
      </c>
      <c r="V23" s="288" t="str">
        <f t="shared" ca="1" si="10"/>
        <v/>
      </c>
      <c r="W23" s="288" t="str">
        <f t="shared" ca="1" si="10"/>
        <v/>
      </c>
      <c r="X23" s="288" t="str">
        <f t="shared" ca="1" si="10"/>
        <v/>
      </c>
      <c r="Y23" s="288" t="str">
        <f t="shared" ca="1" si="10"/>
        <v/>
      </c>
      <c r="Z23" s="288" t="str">
        <f t="shared" ca="1" si="10"/>
        <v/>
      </c>
      <c r="AA23" s="288" t="str">
        <f t="shared" ca="1" si="10"/>
        <v/>
      </c>
      <c r="AB23" s="288" t="str">
        <f t="shared" ca="1" si="10"/>
        <v/>
      </c>
      <c r="AC23" s="288" t="str">
        <f t="shared" ca="1" si="10"/>
        <v/>
      </c>
      <c r="AD23" s="288" t="str">
        <f t="shared" ca="1" si="10"/>
        <v/>
      </c>
      <c r="AE23" s="288" t="str">
        <f t="shared" ca="1" si="6"/>
        <v/>
      </c>
      <c r="AF23" s="288" t="str">
        <f t="shared" ca="1" si="6"/>
        <v/>
      </c>
      <c r="AG23" s="288" t="str">
        <f t="shared" ca="1" si="6"/>
        <v/>
      </c>
      <c r="AH23" s="288" t="str">
        <f t="shared" ca="1" si="6"/>
        <v/>
      </c>
      <c r="AI23" s="288" t="str">
        <f t="shared" ca="1" si="6"/>
        <v/>
      </c>
      <c r="AJ23" s="288" t="str">
        <f t="shared" ca="1" si="6"/>
        <v/>
      </c>
      <c r="AK23" s="288" t="str">
        <f t="shared" ca="1" si="6"/>
        <v/>
      </c>
      <c r="AL23" s="288" t="str">
        <f t="shared" ca="1" si="6"/>
        <v/>
      </c>
      <c r="AM23" s="288" t="str">
        <f t="shared" ca="1" si="6"/>
        <v/>
      </c>
      <c r="AN23" s="288" t="str">
        <f t="shared" ca="1" si="6"/>
        <v/>
      </c>
      <c r="AO23" s="288" t="str">
        <f t="shared" ca="1" si="6"/>
        <v/>
      </c>
      <c r="AP23" s="288" t="str">
        <f t="shared" ca="1" si="6"/>
        <v/>
      </c>
      <c r="AQ23" s="288" t="str">
        <f t="shared" ca="1" si="6"/>
        <v/>
      </c>
      <c r="AR23" s="288" t="str">
        <f t="shared" ca="1" si="12"/>
        <v/>
      </c>
      <c r="AS23" s="288" t="str">
        <f t="shared" ca="1" si="12"/>
        <v/>
      </c>
      <c r="AT23" s="288" t="str">
        <f t="shared" ca="1" si="12"/>
        <v/>
      </c>
      <c r="AU23" s="288" t="str">
        <f t="shared" ca="1" si="12"/>
        <v/>
      </c>
      <c r="AV23" s="288" t="str">
        <f t="shared" ca="1" si="12"/>
        <v/>
      </c>
      <c r="AW23" s="288" t="str">
        <f t="shared" ca="1" si="12"/>
        <v/>
      </c>
      <c r="AX23" s="288" t="str">
        <f t="shared" ca="1" si="12"/>
        <v/>
      </c>
      <c r="AY23" s="288" t="str">
        <f t="shared" ca="1" si="12"/>
        <v/>
      </c>
      <c r="AZ23" s="288" t="str">
        <f t="shared" ca="1" si="12"/>
        <v/>
      </c>
      <c r="BA23" s="288" t="str">
        <f t="shared" ca="1" si="12"/>
        <v/>
      </c>
      <c r="BB23" s="288" t="str">
        <f t="shared" ca="1" si="12"/>
        <v/>
      </c>
      <c r="BC23" s="288" t="str">
        <f t="shared" ca="1" si="12"/>
        <v/>
      </c>
      <c r="BD23" s="288" t="str">
        <f t="shared" ca="1" si="12"/>
        <v/>
      </c>
      <c r="BE23" s="288" t="str">
        <f t="shared" ca="1" si="12"/>
        <v/>
      </c>
      <c r="BF23" s="288" t="str">
        <f t="shared" ca="1" si="12"/>
        <v/>
      </c>
      <c r="BG23" s="288" t="str">
        <f t="shared" ca="1" si="12"/>
        <v/>
      </c>
      <c r="BH23" s="288" t="str">
        <f t="shared" ca="1" si="12"/>
        <v/>
      </c>
      <c r="BI23" s="288" t="str">
        <f t="shared" ca="1" si="12"/>
        <v/>
      </c>
      <c r="BJ23" s="288" t="str">
        <f t="shared" ca="1" si="12"/>
        <v/>
      </c>
      <c r="BK23" s="288" t="str">
        <f t="shared" ca="1" si="12"/>
        <v/>
      </c>
      <c r="BL23" s="110"/>
      <c r="BM23" s="110"/>
      <c r="BN23" s="110"/>
      <c r="BO23" s="110"/>
      <c r="BP23" s="110"/>
      <c r="BQ23" s="110"/>
      <c r="BR23" s="110"/>
      <c r="BS23" s="110"/>
      <c r="BT23" s="110"/>
      <c r="BU23" s="110"/>
      <c r="BV23" s="110"/>
      <c r="CI23" s="128" t="str">
        <f t="shared" ca="1" si="13"/>
        <v>Net_Element_Id</v>
      </c>
      <c r="CJ23" s="132" t="e">
        <f t="shared" ca="1" si="14"/>
        <v>#VALUE!</v>
      </c>
    </row>
    <row r="24" spans="1:89" customFormat="1" ht="13.5" customHeight="1" x14ac:dyDescent="0.2">
      <c r="A24" s="113"/>
      <c r="B24" s="113" t="str">
        <f t="shared" si="2"/>
        <v>M</v>
      </c>
      <c r="C24" s="126"/>
      <c r="D24" s="126"/>
      <c r="E24" s="126"/>
      <c r="F24" s="273" t="str">
        <f t="shared" ca="1" si="3"/>
        <v>Net_Element_Description</v>
      </c>
      <c r="G24" s="289"/>
      <c r="H24" s="275" t="s">
        <v>506</v>
      </c>
      <c r="I24" s="135" t="s">
        <v>559</v>
      </c>
      <c r="J24" s="135" t="s">
        <v>147</v>
      </c>
      <c r="K24" s="135" t="s">
        <v>147</v>
      </c>
      <c r="L24" s="277" t="s">
        <v>499</v>
      </c>
      <c r="M24" s="134" t="s">
        <v>221</v>
      </c>
      <c r="N24" s="288" t="str">
        <f t="shared" ca="1" si="4"/>
        <v/>
      </c>
      <c r="O24" s="288" t="str">
        <f t="shared" ca="1" si="10"/>
        <v/>
      </c>
      <c r="P24" s="288" t="str">
        <f t="shared" ca="1" si="10"/>
        <v/>
      </c>
      <c r="Q24" s="288" t="str">
        <f t="shared" ca="1" si="10"/>
        <v/>
      </c>
      <c r="R24" s="288" t="str">
        <f t="shared" ca="1" si="10"/>
        <v/>
      </c>
      <c r="S24" s="288" t="str">
        <f t="shared" ca="1" si="10"/>
        <v/>
      </c>
      <c r="T24" s="288" t="str">
        <f t="shared" ca="1" si="10"/>
        <v/>
      </c>
      <c r="U24" s="288" t="str">
        <f t="shared" ca="1" si="10"/>
        <v/>
      </c>
      <c r="V24" s="288" t="str">
        <f t="shared" ca="1" si="10"/>
        <v/>
      </c>
      <c r="W24" s="288" t="str">
        <f t="shared" ca="1" si="10"/>
        <v/>
      </c>
      <c r="X24" s="288" t="str">
        <f t="shared" ca="1" si="10"/>
        <v/>
      </c>
      <c r="Y24" s="288" t="str">
        <f t="shared" ca="1" si="10"/>
        <v/>
      </c>
      <c r="Z24" s="288" t="str">
        <f t="shared" ca="1" si="10"/>
        <v/>
      </c>
      <c r="AA24" s="288" t="str">
        <f t="shared" ca="1" si="10"/>
        <v/>
      </c>
      <c r="AB24" s="288" t="str">
        <f t="shared" ca="1" si="10"/>
        <v/>
      </c>
      <c r="AC24" s="288" t="str">
        <f t="shared" ca="1" si="10"/>
        <v/>
      </c>
      <c r="AD24" s="288" t="str">
        <f t="shared" ca="1" si="10"/>
        <v/>
      </c>
      <c r="AE24" s="288" t="str">
        <f t="shared" ca="1" si="6"/>
        <v/>
      </c>
      <c r="AF24" s="288" t="str">
        <f t="shared" ca="1" si="6"/>
        <v/>
      </c>
      <c r="AG24" s="288" t="str">
        <f t="shared" ca="1" si="6"/>
        <v/>
      </c>
      <c r="AH24" s="288" t="str">
        <f t="shared" ca="1" si="6"/>
        <v/>
      </c>
      <c r="AI24" s="288" t="str">
        <f t="shared" ca="1" si="6"/>
        <v/>
      </c>
      <c r="AJ24" s="288" t="str">
        <f t="shared" ca="1" si="6"/>
        <v/>
      </c>
      <c r="AK24" s="288" t="str">
        <f t="shared" ca="1" si="6"/>
        <v/>
      </c>
      <c r="AL24" s="288" t="str">
        <f t="shared" ca="1" si="6"/>
        <v/>
      </c>
      <c r="AM24" s="288" t="str">
        <f t="shared" ca="1" si="6"/>
        <v/>
      </c>
      <c r="AN24" s="288" t="str">
        <f t="shared" ca="1" si="6"/>
        <v/>
      </c>
      <c r="AO24" s="288" t="str">
        <f t="shared" ca="1" si="6"/>
        <v/>
      </c>
      <c r="AP24" s="288" t="str">
        <f t="shared" ca="1" si="6"/>
        <v/>
      </c>
      <c r="AQ24" s="288" t="str">
        <f t="shared" ca="1" si="6"/>
        <v/>
      </c>
      <c r="AR24" s="288" t="str">
        <f t="shared" ca="1" si="12"/>
        <v/>
      </c>
      <c r="AS24" s="288" t="str">
        <f t="shared" ca="1" si="12"/>
        <v/>
      </c>
      <c r="AT24" s="288" t="str">
        <f t="shared" ca="1" si="12"/>
        <v/>
      </c>
      <c r="AU24" s="288" t="str">
        <f t="shared" ca="1" si="12"/>
        <v/>
      </c>
      <c r="AV24" s="288" t="str">
        <f t="shared" ca="1" si="12"/>
        <v/>
      </c>
      <c r="AW24" s="288" t="str">
        <f t="shared" ca="1" si="12"/>
        <v/>
      </c>
      <c r="AX24" s="288" t="str">
        <f t="shared" ca="1" si="12"/>
        <v/>
      </c>
      <c r="AY24" s="288" t="str">
        <f t="shared" ca="1" si="12"/>
        <v/>
      </c>
      <c r="AZ24" s="288" t="str">
        <f t="shared" ca="1" si="12"/>
        <v/>
      </c>
      <c r="BA24" s="288" t="str">
        <f t="shared" ca="1" si="12"/>
        <v/>
      </c>
      <c r="BB24" s="288" t="str">
        <f t="shared" ca="1" si="12"/>
        <v/>
      </c>
      <c r="BC24" s="288" t="str">
        <f t="shared" ca="1" si="12"/>
        <v/>
      </c>
      <c r="BD24" s="288" t="str">
        <f t="shared" ca="1" si="12"/>
        <v/>
      </c>
      <c r="BE24" s="288" t="str">
        <f t="shared" ca="1" si="12"/>
        <v/>
      </c>
      <c r="BF24" s="288" t="str">
        <f t="shared" ca="1" si="12"/>
        <v/>
      </c>
      <c r="BG24" s="288" t="str">
        <f t="shared" ca="1" si="12"/>
        <v/>
      </c>
      <c r="BH24" s="288" t="str">
        <f t="shared" ca="1" si="12"/>
        <v/>
      </c>
      <c r="BI24" s="288" t="str">
        <f t="shared" ca="1" si="12"/>
        <v/>
      </c>
      <c r="BJ24" s="288" t="str">
        <f t="shared" ca="1" si="12"/>
        <v/>
      </c>
      <c r="BK24" s="288" t="str">
        <f t="shared" ca="1" si="12"/>
        <v/>
      </c>
      <c r="BL24" s="110"/>
      <c r="BM24" s="110"/>
      <c r="BN24" s="110"/>
      <c r="BO24" s="110"/>
      <c r="BP24" s="110"/>
      <c r="BQ24" s="110"/>
      <c r="BR24" s="110"/>
      <c r="BS24" s="110"/>
      <c r="BT24" s="110"/>
      <c r="BU24" s="110"/>
      <c r="BV24" s="110"/>
      <c r="CI24" t="str">
        <f t="shared" ca="1" si="13"/>
        <v>Net_Element_Description</v>
      </c>
      <c r="CJ24" t="e">
        <f t="shared" ca="1" si="14"/>
        <v>#VALUE!</v>
      </c>
    </row>
    <row r="25" spans="1:89" customFormat="1" ht="13.5" customHeight="1" x14ac:dyDescent="0.2">
      <c r="A25" s="113"/>
      <c r="B25" s="113" t="str">
        <f t="shared" si="2"/>
        <v>N</v>
      </c>
      <c r="C25" s="126"/>
      <c r="D25" s="126"/>
      <c r="E25" s="126"/>
      <c r="F25" s="273" t="str">
        <f t="shared" ca="1" si="3"/>
        <v>Business_Line_Id</v>
      </c>
      <c r="G25" s="289"/>
      <c r="H25" s="275" t="s">
        <v>507</v>
      </c>
      <c r="I25" s="276" t="s">
        <v>559</v>
      </c>
      <c r="J25" s="135" t="s">
        <v>483</v>
      </c>
      <c r="K25" s="135" t="s">
        <v>147</v>
      </c>
      <c r="L25" s="277" t="s">
        <v>499</v>
      </c>
      <c r="M25" s="134" t="s">
        <v>221</v>
      </c>
      <c r="N25" s="281" t="str">
        <f t="shared" ca="1" si="4"/>
        <v/>
      </c>
      <c r="O25" s="281" t="str">
        <f t="shared" ca="1" si="5"/>
        <v/>
      </c>
      <c r="P25" s="281" t="str">
        <f t="shared" ca="1" si="5"/>
        <v/>
      </c>
      <c r="Q25" s="281" t="str">
        <f t="shared" ca="1" si="5"/>
        <v/>
      </c>
      <c r="R25" s="281" t="str">
        <f t="shared" ca="1" si="5"/>
        <v/>
      </c>
      <c r="S25" s="281" t="str">
        <f t="shared" ca="1" si="5"/>
        <v/>
      </c>
      <c r="T25" s="281" t="str">
        <f t="shared" ca="1" si="5"/>
        <v/>
      </c>
      <c r="U25" s="281" t="str">
        <f t="shared" ca="1" si="5"/>
        <v/>
      </c>
      <c r="V25" s="281" t="str">
        <f t="shared" ca="1" si="5"/>
        <v/>
      </c>
      <c r="W25" s="281" t="str">
        <f t="shared" ca="1" si="5"/>
        <v/>
      </c>
      <c r="X25" s="281" t="str">
        <f t="shared" ca="1" si="5"/>
        <v/>
      </c>
      <c r="Y25" s="281" t="str">
        <f t="shared" ca="1" si="5"/>
        <v/>
      </c>
      <c r="Z25" s="281" t="str">
        <f t="shared" ca="1" si="5"/>
        <v/>
      </c>
      <c r="AA25" s="281" t="str">
        <f t="shared" ca="1" si="5"/>
        <v/>
      </c>
      <c r="AB25" s="281" t="str">
        <f t="shared" ca="1" si="5"/>
        <v/>
      </c>
      <c r="AC25" s="281" t="str">
        <f t="shared" ca="1" si="5"/>
        <v/>
      </c>
      <c r="AD25" s="281" t="str">
        <f t="shared" ca="1" si="5"/>
        <v/>
      </c>
      <c r="AE25" s="281" t="str">
        <f t="shared" ca="1" si="6"/>
        <v/>
      </c>
      <c r="AF25" s="281" t="str">
        <f t="shared" ca="1" si="6"/>
        <v/>
      </c>
      <c r="AG25" s="281" t="str">
        <f t="shared" ca="1" si="6"/>
        <v/>
      </c>
      <c r="AH25" s="281" t="str">
        <f t="shared" ca="1" si="6"/>
        <v/>
      </c>
      <c r="AI25" s="281" t="str">
        <f t="shared" ca="1" si="6"/>
        <v/>
      </c>
      <c r="AJ25" s="281" t="str">
        <f t="shared" ca="1" si="6"/>
        <v/>
      </c>
      <c r="AK25" s="281" t="str">
        <f t="shared" ca="1" si="6"/>
        <v/>
      </c>
      <c r="AL25" s="281" t="str">
        <f t="shared" ca="1" si="6"/>
        <v/>
      </c>
      <c r="AM25" s="281" t="str">
        <f t="shared" ca="1" si="6"/>
        <v/>
      </c>
      <c r="AN25" s="281" t="str">
        <f t="shared" ca="1" si="6"/>
        <v/>
      </c>
      <c r="AO25" s="281" t="str">
        <f t="shared" ca="1" si="6"/>
        <v/>
      </c>
      <c r="AP25" s="281" t="str">
        <f t="shared" ca="1" si="6"/>
        <v/>
      </c>
      <c r="AQ25" s="281" t="str">
        <f t="shared" ca="1" si="6"/>
        <v/>
      </c>
      <c r="AR25" s="281" t="str">
        <f t="shared" ca="1" si="7"/>
        <v/>
      </c>
      <c r="AS25" s="281" t="str">
        <f t="shared" ca="1" si="7"/>
        <v/>
      </c>
      <c r="AT25" s="281" t="str">
        <f t="shared" ca="1" si="7"/>
        <v/>
      </c>
      <c r="AU25" s="281" t="str">
        <f t="shared" ca="1" si="7"/>
        <v/>
      </c>
      <c r="AV25" s="281" t="str">
        <f t="shared" ca="1" si="7"/>
        <v/>
      </c>
      <c r="AW25" s="281" t="str">
        <f t="shared" ca="1" si="7"/>
        <v/>
      </c>
      <c r="AX25" s="281" t="str">
        <f t="shared" ca="1" si="7"/>
        <v/>
      </c>
      <c r="AY25" s="281" t="str">
        <f t="shared" ca="1" si="7"/>
        <v/>
      </c>
      <c r="AZ25" s="281" t="str">
        <f t="shared" ca="1" si="7"/>
        <v/>
      </c>
      <c r="BA25" s="281" t="str">
        <f t="shared" ca="1" si="7"/>
        <v/>
      </c>
      <c r="BB25" s="281" t="str">
        <f t="shared" ca="1" si="7"/>
        <v/>
      </c>
      <c r="BC25" s="281" t="str">
        <f t="shared" ca="1" si="7"/>
        <v/>
      </c>
      <c r="BD25" s="281" t="str">
        <f t="shared" ca="1" si="7"/>
        <v/>
      </c>
      <c r="BE25" s="281" t="str">
        <f t="shared" ca="1" si="7"/>
        <v/>
      </c>
      <c r="BF25" s="281" t="str">
        <f t="shared" ca="1" si="7"/>
        <v/>
      </c>
      <c r="BG25" s="281" t="str">
        <f t="shared" ca="1" si="7"/>
        <v/>
      </c>
      <c r="BH25" s="281" t="str">
        <f t="shared" ca="1" si="7"/>
        <v/>
      </c>
      <c r="BI25" s="281" t="str">
        <f t="shared" ca="1" si="7"/>
        <v/>
      </c>
      <c r="BJ25" s="281" t="str">
        <f t="shared" ca="1" si="7"/>
        <v/>
      </c>
      <c r="BK25" s="281" t="str">
        <f t="shared" ca="1" si="7"/>
        <v/>
      </c>
      <c r="BL25" s="110"/>
      <c r="BM25" s="110"/>
      <c r="BN25" s="110"/>
      <c r="BO25" s="110"/>
      <c r="BP25" s="110"/>
      <c r="BQ25" s="110"/>
      <c r="BR25" s="110"/>
      <c r="BS25" s="110"/>
      <c r="BT25" s="110"/>
      <c r="BU25" s="110"/>
      <c r="BV25" s="110"/>
    </row>
    <row r="26" spans="1:89" customFormat="1" ht="13.5" customHeight="1" x14ac:dyDescent="0.2">
      <c r="A26" s="113"/>
      <c r="B26" s="113" t="str">
        <f t="shared" si="2"/>
        <v>O</v>
      </c>
      <c r="C26" s="126"/>
      <c r="D26" s="126"/>
      <c r="E26" s="126"/>
      <c r="F26" s="273" t="str">
        <f t="shared" ca="1" si="3"/>
        <v>Business_Line_Description</v>
      </c>
      <c r="G26" s="289"/>
      <c r="H26" s="275" t="s">
        <v>508</v>
      </c>
      <c r="I26" s="135" t="s">
        <v>559</v>
      </c>
      <c r="J26" s="135" t="s">
        <v>147</v>
      </c>
      <c r="K26" s="135" t="s">
        <v>147</v>
      </c>
      <c r="L26" s="277" t="s">
        <v>499</v>
      </c>
      <c r="M26" s="134" t="s">
        <v>221</v>
      </c>
      <c r="N26" s="288" t="str">
        <f t="shared" ca="1" si="4"/>
        <v/>
      </c>
      <c r="O26" s="288" t="str">
        <f t="shared" ca="1" si="5"/>
        <v/>
      </c>
      <c r="P26" s="288" t="str">
        <f t="shared" ca="1" si="5"/>
        <v/>
      </c>
      <c r="Q26" s="288" t="str">
        <f t="shared" ca="1" si="5"/>
        <v/>
      </c>
      <c r="R26" s="288" t="str">
        <f t="shared" ca="1" si="5"/>
        <v/>
      </c>
      <c r="S26" s="288" t="str">
        <f t="shared" ca="1" si="5"/>
        <v/>
      </c>
      <c r="T26" s="288" t="str">
        <f t="shared" ca="1" si="5"/>
        <v/>
      </c>
      <c r="U26" s="288" t="str">
        <f t="shared" ca="1" si="5"/>
        <v/>
      </c>
      <c r="V26" s="288" t="str">
        <f t="shared" ca="1" si="5"/>
        <v/>
      </c>
      <c r="W26" s="288" t="str">
        <f t="shared" ca="1" si="5"/>
        <v/>
      </c>
      <c r="X26" s="288" t="str">
        <f t="shared" ca="1" si="5"/>
        <v/>
      </c>
      <c r="Y26" s="288" t="str">
        <f t="shared" ca="1" si="5"/>
        <v/>
      </c>
      <c r="Z26" s="288" t="str">
        <f t="shared" ca="1" si="5"/>
        <v/>
      </c>
      <c r="AA26" s="288" t="str">
        <f t="shared" ca="1" si="5"/>
        <v/>
      </c>
      <c r="AB26" s="288" t="str">
        <f t="shared" ca="1" si="5"/>
        <v/>
      </c>
      <c r="AC26" s="288" t="str">
        <f t="shared" ca="1" si="5"/>
        <v/>
      </c>
      <c r="AD26" s="288" t="str">
        <f t="shared" ca="1" si="5"/>
        <v/>
      </c>
      <c r="AE26" s="288" t="str">
        <f t="shared" ca="1" si="6"/>
        <v/>
      </c>
      <c r="AF26" s="288" t="str">
        <f t="shared" ca="1" si="6"/>
        <v/>
      </c>
      <c r="AG26" s="288" t="str">
        <f t="shared" ca="1" si="6"/>
        <v/>
      </c>
      <c r="AH26" s="288" t="str">
        <f t="shared" ca="1" si="6"/>
        <v/>
      </c>
      <c r="AI26" s="288" t="str">
        <f t="shared" ca="1" si="6"/>
        <v/>
      </c>
      <c r="AJ26" s="288" t="str">
        <f t="shared" ca="1" si="6"/>
        <v/>
      </c>
      <c r="AK26" s="288" t="str">
        <f t="shared" ca="1" si="6"/>
        <v/>
      </c>
      <c r="AL26" s="288" t="str">
        <f t="shared" ca="1" si="6"/>
        <v/>
      </c>
      <c r="AM26" s="288" t="str">
        <f t="shared" ca="1" si="6"/>
        <v/>
      </c>
      <c r="AN26" s="288" t="str">
        <f t="shared" ca="1" si="6"/>
        <v/>
      </c>
      <c r="AO26" s="288" t="str">
        <f t="shared" ca="1" si="6"/>
        <v/>
      </c>
      <c r="AP26" s="288" t="str">
        <f t="shared" ca="1" si="6"/>
        <v/>
      </c>
      <c r="AQ26" s="288" t="str">
        <f t="shared" ca="1" si="6"/>
        <v/>
      </c>
      <c r="AR26" s="288" t="str">
        <f t="shared" ca="1" si="7"/>
        <v/>
      </c>
      <c r="AS26" s="288" t="str">
        <f t="shared" ca="1" si="7"/>
        <v/>
      </c>
      <c r="AT26" s="288" t="str">
        <f t="shared" ca="1" si="7"/>
        <v/>
      </c>
      <c r="AU26" s="288" t="str">
        <f t="shared" ca="1" si="7"/>
        <v/>
      </c>
      <c r="AV26" s="288" t="str">
        <f t="shared" ca="1" si="7"/>
        <v/>
      </c>
      <c r="AW26" s="288" t="str">
        <f t="shared" ca="1" si="7"/>
        <v/>
      </c>
      <c r="AX26" s="288" t="str">
        <f t="shared" ca="1" si="7"/>
        <v/>
      </c>
      <c r="AY26" s="288" t="str">
        <f t="shared" ca="1" si="7"/>
        <v/>
      </c>
      <c r="AZ26" s="288" t="str">
        <f t="shared" ca="1" si="7"/>
        <v/>
      </c>
      <c r="BA26" s="288" t="str">
        <f t="shared" ca="1" si="7"/>
        <v/>
      </c>
      <c r="BB26" s="288" t="str">
        <f t="shared" ca="1" si="7"/>
        <v/>
      </c>
      <c r="BC26" s="288" t="str">
        <f t="shared" ca="1" si="7"/>
        <v/>
      </c>
      <c r="BD26" s="288" t="str">
        <f t="shared" ca="1" si="7"/>
        <v/>
      </c>
      <c r="BE26" s="288" t="str">
        <f t="shared" ca="1" si="7"/>
        <v/>
      </c>
      <c r="BF26" s="288" t="str">
        <f t="shared" ca="1" si="7"/>
        <v/>
      </c>
      <c r="BG26" s="288" t="str">
        <f t="shared" ca="1" si="7"/>
        <v/>
      </c>
      <c r="BH26" s="288" t="str">
        <f t="shared" ca="1" si="7"/>
        <v/>
      </c>
      <c r="BI26" s="288" t="str">
        <f t="shared" ca="1" si="7"/>
        <v/>
      </c>
      <c r="BJ26" s="288" t="str">
        <f t="shared" ca="1" si="7"/>
        <v/>
      </c>
      <c r="BK26" s="288" t="str">
        <f t="shared" ca="1" si="7"/>
        <v/>
      </c>
      <c r="BL26" s="110"/>
      <c r="BM26" s="110"/>
      <c r="BN26" s="110"/>
      <c r="BO26" s="110"/>
      <c r="BP26" s="110"/>
      <c r="BQ26" s="110"/>
      <c r="BR26" s="110"/>
      <c r="BS26" s="110"/>
      <c r="BT26" s="110"/>
      <c r="BU26" s="110"/>
      <c r="BV26" s="110"/>
    </row>
    <row r="27" spans="1:89" customFormat="1" ht="13.5" customHeight="1" x14ac:dyDescent="0.2">
      <c r="A27" s="113"/>
      <c r="B27" s="113" t="str">
        <f t="shared" si="2"/>
        <v>P</v>
      </c>
      <c r="C27" s="126"/>
      <c r="D27" s="126"/>
      <c r="E27" s="126"/>
      <c r="F27" s="273" t="str">
        <f t="shared" ca="1" si="3"/>
        <v>Business_Unit_Id</v>
      </c>
      <c r="G27" s="289"/>
      <c r="H27" s="275" t="s">
        <v>509</v>
      </c>
      <c r="I27" s="135" t="s">
        <v>559</v>
      </c>
      <c r="J27" s="135" t="s">
        <v>483</v>
      </c>
      <c r="K27" s="135" t="s">
        <v>147</v>
      </c>
      <c r="L27" s="277" t="s">
        <v>499</v>
      </c>
      <c r="M27" s="134" t="s">
        <v>221</v>
      </c>
      <c r="N27" s="281" t="str">
        <f t="shared" ca="1" si="4"/>
        <v/>
      </c>
      <c r="O27" s="281" t="str">
        <f t="shared" ca="1" si="5"/>
        <v/>
      </c>
      <c r="P27" s="281" t="str">
        <f t="shared" ca="1" si="5"/>
        <v/>
      </c>
      <c r="Q27" s="281" t="str">
        <f t="shared" ca="1" si="5"/>
        <v/>
      </c>
      <c r="R27" s="281" t="str">
        <f t="shared" ca="1" si="5"/>
        <v/>
      </c>
      <c r="S27" s="281" t="str">
        <f t="shared" ca="1" si="5"/>
        <v/>
      </c>
      <c r="T27" s="281" t="str">
        <f t="shared" ca="1" si="5"/>
        <v/>
      </c>
      <c r="U27" s="281" t="str">
        <f t="shared" ca="1" si="5"/>
        <v/>
      </c>
      <c r="V27" s="281" t="str">
        <f t="shared" ca="1" si="5"/>
        <v/>
      </c>
      <c r="W27" s="281" t="str">
        <f t="shared" ca="1" si="5"/>
        <v/>
      </c>
      <c r="X27" s="281" t="str">
        <f t="shared" ca="1" si="5"/>
        <v/>
      </c>
      <c r="Y27" s="281" t="str">
        <f t="shared" ca="1" si="5"/>
        <v/>
      </c>
      <c r="Z27" s="281" t="str">
        <f t="shared" ca="1" si="5"/>
        <v/>
      </c>
      <c r="AA27" s="281" t="str">
        <f t="shared" ca="1" si="5"/>
        <v/>
      </c>
      <c r="AB27" s="281" t="str">
        <f t="shared" ca="1" si="5"/>
        <v/>
      </c>
      <c r="AC27" s="281" t="str">
        <f t="shared" ca="1" si="5"/>
        <v/>
      </c>
      <c r="AD27" s="281" t="str">
        <f t="shared" ca="1" si="5"/>
        <v/>
      </c>
      <c r="AE27" s="281" t="str">
        <f t="shared" ca="1" si="6"/>
        <v/>
      </c>
      <c r="AF27" s="281" t="str">
        <f t="shared" ca="1" si="6"/>
        <v/>
      </c>
      <c r="AG27" s="281" t="str">
        <f t="shared" ca="1" si="6"/>
        <v/>
      </c>
      <c r="AH27" s="281" t="str">
        <f t="shared" ca="1" si="6"/>
        <v/>
      </c>
      <c r="AI27" s="281" t="str">
        <f t="shared" ca="1" si="6"/>
        <v/>
      </c>
      <c r="AJ27" s="281" t="str">
        <f t="shared" ca="1" si="6"/>
        <v/>
      </c>
      <c r="AK27" s="281" t="str">
        <f t="shared" ca="1" si="6"/>
        <v/>
      </c>
      <c r="AL27" s="281" t="str">
        <f t="shared" ca="1" si="6"/>
        <v/>
      </c>
      <c r="AM27" s="281" t="str">
        <f t="shared" ca="1" si="6"/>
        <v/>
      </c>
      <c r="AN27" s="281" t="str">
        <f t="shared" ca="1" si="6"/>
        <v/>
      </c>
      <c r="AO27" s="281" t="str">
        <f t="shared" ca="1" si="6"/>
        <v/>
      </c>
      <c r="AP27" s="281" t="str">
        <f t="shared" ca="1" si="6"/>
        <v/>
      </c>
      <c r="AQ27" s="281" t="str">
        <f t="shared" ca="1" si="6"/>
        <v/>
      </c>
      <c r="AR27" s="281" t="str">
        <f t="shared" ca="1" si="7"/>
        <v/>
      </c>
      <c r="AS27" s="281" t="str">
        <f t="shared" ca="1" si="7"/>
        <v/>
      </c>
      <c r="AT27" s="281" t="str">
        <f t="shared" ca="1" si="7"/>
        <v/>
      </c>
      <c r="AU27" s="281" t="str">
        <f t="shared" ca="1" si="7"/>
        <v/>
      </c>
      <c r="AV27" s="281" t="str">
        <f t="shared" ca="1" si="7"/>
        <v/>
      </c>
      <c r="AW27" s="281" t="str">
        <f t="shared" ca="1" si="7"/>
        <v/>
      </c>
      <c r="AX27" s="281" t="str">
        <f t="shared" ca="1" si="7"/>
        <v/>
      </c>
      <c r="AY27" s="281" t="str">
        <f t="shared" ca="1" si="7"/>
        <v/>
      </c>
      <c r="AZ27" s="281" t="str">
        <f t="shared" ca="1" si="7"/>
        <v/>
      </c>
      <c r="BA27" s="281" t="str">
        <f t="shared" ca="1" si="7"/>
        <v/>
      </c>
      <c r="BB27" s="281" t="str">
        <f t="shared" ca="1" si="7"/>
        <v/>
      </c>
      <c r="BC27" s="281" t="str">
        <f t="shared" ca="1" si="7"/>
        <v/>
      </c>
      <c r="BD27" s="281" t="str">
        <f t="shared" ca="1" si="7"/>
        <v/>
      </c>
      <c r="BE27" s="281" t="str">
        <f t="shared" ca="1" si="7"/>
        <v/>
      </c>
      <c r="BF27" s="281" t="str">
        <f t="shared" ca="1" si="7"/>
        <v/>
      </c>
      <c r="BG27" s="281" t="str">
        <f t="shared" ca="1" si="7"/>
        <v/>
      </c>
      <c r="BH27" s="281" t="str">
        <f t="shared" ca="1" si="7"/>
        <v/>
      </c>
      <c r="BI27" s="281" t="str">
        <f t="shared" ca="1" si="7"/>
        <v/>
      </c>
      <c r="BJ27" s="281" t="str">
        <f t="shared" ca="1" si="7"/>
        <v/>
      </c>
      <c r="BK27" s="281" t="str">
        <f t="shared" ca="1" si="7"/>
        <v/>
      </c>
      <c r="BL27" s="110"/>
      <c r="BM27" s="110"/>
      <c r="BN27" s="110"/>
      <c r="BO27" s="110"/>
      <c r="BP27" s="110"/>
      <c r="BQ27" s="110"/>
      <c r="BR27" s="110"/>
      <c r="BS27" s="110"/>
      <c r="BT27" s="110"/>
      <c r="BU27" s="110"/>
      <c r="BV27" s="110"/>
    </row>
    <row r="28" spans="1:89" customFormat="1" ht="13.5" customHeight="1" x14ac:dyDescent="0.2">
      <c r="A28" s="113"/>
      <c r="B28" s="113" t="str">
        <f t="shared" si="2"/>
        <v>Q</v>
      </c>
      <c r="C28" s="126"/>
      <c r="D28" s="126"/>
      <c r="E28" s="126"/>
      <c r="F28" s="273" t="str">
        <f t="shared" ca="1" si="3"/>
        <v>Business_Unit_Description</v>
      </c>
      <c r="G28" s="289"/>
      <c r="H28" s="275" t="s">
        <v>510</v>
      </c>
      <c r="I28" s="276" t="s">
        <v>559</v>
      </c>
      <c r="J28" s="135" t="s">
        <v>147</v>
      </c>
      <c r="K28" s="135" t="s">
        <v>147</v>
      </c>
      <c r="L28" s="277" t="s">
        <v>499</v>
      </c>
      <c r="M28" s="134" t="s">
        <v>221</v>
      </c>
      <c r="N28" s="288" t="str">
        <f t="shared" ca="1" si="4"/>
        <v/>
      </c>
      <c r="O28" s="288" t="str">
        <f t="shared" ca="1" si="5"/>
        <v/>
      </c>
      <c r="P28" s="288" t="str">
        <f t="shared" ca="1" si="5"/>
        <v/>
      </c>
      <c r="Q28" s="288" t="str">
        <f t="shared" ca="1" si="5"/>
        <v/>
      </c>
      <c r="R28" s="288" t="str">
        <f t="shared" ca="1" si="5"/>
        <v/>
      </c>
      <c r="S28" s="288" t="str">
        <f t="shared" ca="1" si="5"/>
        <v/>
      </c>
      <c r="T28" s="288" t="str">
        <f t="shared" ca="1" si="5"/>
        <v/>
      </c>
      <c r="U28" s="288" t="str">
        <f t="shared" ca="1" si="5"/>
        <v/>
      </c>
      <c r="V28" s="288" t="str">
        <f t="shared" ca="1" si="5"/>
        <v/>
      </c>
      <c r="W28" s="288" t="str">
        <f t="shared" ca="1" si="5"/>
        <v/>
      </c>
      <c r="X28" s="288" t="str">
        <f t="shared" ca="1" si="5"/>
        <v/>
      </c>
      <c r="Y28" s="288" t="str">
        <f t="shared" ca="1" si="5"/>
        <v/>
      </c>
      <c r="Z28" s="288" t="str">
        <f t="shared" ca="1" si="5"/>
        <v/>
      </c>
      <c r="AA28" s="288" t="str">
        <f t="shared" ca="1" si="5"/>
        <v/>
      </c>
      <c r="AB28" s="288" t="str">
        <f t="shared" ca="1" si="5"/>
        <v/>
      </c>
      <c r="AC28" s="288" t="str">
        <f t="shared" ca="1" si="5"/>
        <v/>
      </c>
      <c r="AD28" s="288" t="str">
        <f t="shared" ca="1" si="5"/>
        <v/>
      </c>
      <c r="AE28" s="288" t="str">
        <f t="shared" ca="1" si="6"/>
        <v/>
      </c>
      <c r="AF28" s="288" t="str">
        <f t="shared" ca="1" si="6"/>
        <v/>
      </c>
      <c r="AG28" s="288" t="str">
        <f t="shared" ca="1" si="6"/>
        <v/>
      </c>
      <c r="AH28" s="288" t="str">
        <f t="shared" ca="1" si="6"/>
        <v/>
      </c>
      <c r="AI28" s="288" t="str">
        <f t="shared" ca="1" si="6"/>
        <v/>
      </c>
      <c r="AJ28" s="288" t="str">
        <f t="shared" ca="1" si="6"/>
        <v/>
      </c>
      <c r="AK28" s="288" t="str">
        <f t="shared" ca="1" si="6"/>
        <v/>
      </c>
      <c r="AL28" s="288" t="str">
        <f t="shared" ca="1" si="6"/>
        <v/>
      </c>
      <c r="AM28" s="288" t="str">
        <f t="shared" ca="1" si="6"/>
        <v/>
      </c>
      <c r="AN28" s="288" t="str">
        <f t="shared" ca="1" si="6"/>
        <v/>
      </c>
      <c r="AO28" s="288" t="str">
        <f t="shared" ca="1" si="6"/>
        <v/>
      </c>
      <c r="AP28" s="288" t="str">
        <f t="shared" ca="1" si="6"/>
        <v/>
      </c>
      <c r="AQ28" s="288" t="str">
        <f t="shared" ca="1" si="6"/>
        <v/>
      </c>
      <c r="AR28" s="288" t="str">
        <f t="shared" ca="1" si="7"/>
        <v/>
      </c>
      <c r="AS28" s="288" t="str">
        <f t="shared" ca="1" si="7"/>
        <v/>
      </c>
      <c r="AT28" s="288" t="str">
        <f t="shared" ca="1" si="7"/>
        <v/>
      </c>
      <c r="AU28" s="288" t="str">
        <f t="shared" ca="1" si="7"/>
        <v/>
      </c>
      <c r="AV28" s="288" t="str">
        <f t="shared" ca="1" si="7"/>
        <v/>
      </c>
      <c r="AW28" s="288" t="str">
        <f t="shared" ca="1" si="7"/>
        <v/>
      </c>
      <c r="AX28" s="288" t="str">
        <f t="shared" ca="1" si="7"/>
        <v/>
      </c>
      <c r="AY28" s="288" t="str">
        <f t="shared" ca="1" si="7"/>
        <v/>
      </c>
      <c r="AZ28" s="288" t="str">
        <f t="shared" ca="1" si="7"/>
        <v/>
      </c>
      <c r="BA28" s="288" t="str">
        <f t="shared" ca="1" si="7"/>
        <v/>
      </c>
      <c r="BB28" s="288" t="str">
        <f t="shared" ca="1" si="7"/>
        <v/>
      </c>
      <c r="BC28" s="288" t="str">
        <f t="shared" ca="1" si="7"/>
        <v/>
      </c>
      <c r="BD28" s="288" t="str">
        <f t="shared" ca="1" si="7"/>
        <v/>
      </c>
      <c r="BE28" s="288" t="str">
        <f t="shared" ca="1" si="7"/>
        <v/>
      </c>
      <c r="BF28" s="288" t="str">
        <f t="shared" ca="1" si="7"/>
        <v/>
      </c>
      <c r="BG28" s="288" t="str">
        <f t="shared" ca="1" si="7"/>
        <v/>
      </c>
      <c r="BH28" s="288" t="str">
        <f t="shared" ca="1" si="7"/>
        <v/>
      </c>
      <c r="BI28" s="288" t="str">
        <f t="shared" ca="1" si="7"/>
        <v/>
      </c>
      <c r="BJ28" s="288" t="str">
        <f t="shared" ref="AR28:BK41" ca="1" si="15">IF(LEN(INDIRECT("SWMETA!"&amp;$B28&amp;BJ$14))=0,"",INDIRECT("SWMETA!"&amp;$B28&amp;BJ$14))</f>
        <v/>
      </c>
      <c r="BK28" s="288" t="str">
        <f t="shared" ca="1" si="15"/>
        <v/>
      </c>
      <c r="BL28" s="110"/>
      <c r="BM28" s="110"/>
      <c r="BN28" s="110"/>
      <c r="BO28" s="110"/>
      <c r="BP28" s="110"/>
      <c r="BQ28" s="110"/>
      <c r="BR28" s="110"/>
      <c r="BS28" s="110"/>
      <c r="BT28" s="110"/>
      <c r="BU28" s="110"/>
      <c r="BV28" s="110"/>
    </row>
    <row r="29" spans="1:89" customFormat="1" ht="13.5" customHeight="1" x14ac:dyDescent="0.2">
      <c r="A29" s="113"/>
      <c r="B29" s="113" t="str">
        <f t="shared" si="2"/>
        <v>R</v>
      </c>
      <c r="C29" s="126"/>
      <c r="D29" s="126"/>
      <c r="E29" s="126"/>
      <c r="F29" s="273" t="str">
        <f t="shared" ca="1" si="3"/>
        <v>Unit_Class_Id</v>
      </c>
      <c r="G29" s="289"/>
      <c r="H29" s="275" t="s">
        <v>511</v>
      </c>
      <c r="I29" s="135" t="s">
        <v>559</v>
      </c>
      <c r="J29" s="135" t="s">
        <v>147</v>
      </c>
      <c r="K29" s="135" t="s">
        <v>147</v>
      </c>
      <c r="L29" s="277" t="s">
        <v>499</v>
      </c>
      <c r="M29" s="134" t="s">
        <v>221</v>
      </c>
      <c r="N29" s="294" t="str">
        <f t="shared" ca="1" si="4"/>
        <v/>
      </c>
      <c r="O29" s="294" t="str">
        <f t="shared" ca="1" si="5"/>
        <v/>
      </c>
      <c r="P29" s="294" t="str">
        <f t="shared" ca="1" si="5"/>
        <v/>
      </c>
      <c r="Q29" s="294" t="str">
        <f t="shared" ca="1" si="5"/>
        <v/>
      </c>
      <c r="R29" s="294" t="str">
        <f t="shared" ca="1" si="5"/>
        <v/>
      </c>
      <c r="S29" s="294" t="str">
        <f t="shared" ca="1" si="5"/>
        <v/>
      </c>
      <c r="T29" s="294" t="str">
        <f t="shared" ca="1" si="5"/>
        <v/>
      </c>
      <c r="U29" s="294" t="str">
        <f t="shared" ca="1" si="5"/>
        <v/>
      </c>
      <c r="V29" s="294" t="str">
        <f t="shared" ca="1" si="5"/>
        <v/>
      </c>
      <c r="W29" s="294" t="str">
        <f t="shared" ca="1" si="5"/>
        <v/>
      </c>
      <c r="X29" s="294" t="str">
        <f t="shared" ca="1" si="5"/>
        <v/>
      </c>
      <c r="Y29" s="294" t="str">
        <f t="shared" ca="1" si="5"/>
        <v/>
      </c>
      <c r="Z29" s="294" t="str">
        <f t="shared" ca="1" si="5"/>
        <v/>
      </c>
      <c r="AA29" s="294" t="str">
        <f t="shared" ca="1" si="5"/>
        <v/>
      </c>
      <c r="AB29" s="294" t="str">
        <f t="shared" ca="1" si="5"/>
        <v/>
      </c>
      <c r="AC29" s="294" t="str">
        <f t="shared" ca="1" si="5"/>
        <v/>
      </c>
      <c r="AD29" s="294" t="str">
        <f t="shared" ca="1" si="5"/>
        <v/>
      </c>
      <c r="AE29" s="294" t="str">
        <f t="shared" ca="1" si="6"/>
        <v/>
      </c>
      <c r="AF29" s="294" t="str">
        <f t="shared" ca="1" si="6"/>
        <v/>
      </c>
      <c r="AG29" s="294" t="str">
        <f t="shared" ca="1" si="6"/>
        <v/>
      </c>
      <c r="AH29" s="294" t="str">
        <f t="shared" ca="1" si="6"/>
        <v/>
      </c>
      <c r="AI29" s="294" t="str">
        <f t="shared" ca="1" si="6"/>
        <v/>
      </c>
      <c r="AJ29" s="294" t="str">
        <f t="shared" ca="1" si="6"/>
        <v/>
      </c>
      <c r="AK29" s="294" t="str">
        <f t="shared" ca="1" si="6"/>
        <v/>
      </c>
      <c r="AL29" s="294" t="str">
        <f t="shared" ca="1" si="6"/>
        <v/>
      </c>
      <c r="AM29" s="294" t="str">
        <f t="shared" ca="1" si="6"/>
        <v/>
      </c>
      <c r="AN29" s="294" t="str">
        <f t="shared" ca="1" si="6"/>
        <v/>
      </c>
      <c r="AO29" s="294" t="str">
        <f t="shared" ca="1" si="6"/>
        <v/>
      </c>
      <c r="AP29" s="294" t="str">
        <f t="shared" ca="1" si="6"/>
        <v/>
      </c>
      <c r="AQ29" s="294" t="str">
        <f t="shared" ca="1" si="6"/>
        <v/>
      </c>
      <c r="AR29" s="294" t="str">
        <f t="shared" ca="1" si="15"/>
        <v/>
      </c>
      <c r="AS29" s="294" t="str">
        <f t="shared" ca="1" si="15"/>
        <v/>
      </c>
      <c r="AT29" s="294" t="str">
        <f t="shared" ca="1" si="15"/>
        <v/>
      </c>
      <c r="AU29" s="294" t="str">
        <f t="shared" ca="1" si="15"/>
        <v/>
      </c>
      <c r="AV29" s="294" t="str">
        <f t="shared" ca="1" si="15"/>
        <v/>
      </c>
      <c r="AW29" s="294" t="str">
        <f t="shared" ca="1" si="15"/>
        <v/>
      </c>
      <c r="AX29" s="294" t="str">
        <f t="shared" ca="1" si="15"/>
        <v/>
      </c>
      <c r="AY29" s="294" t="str">
        <f t="shared" ca="1" si="15"/>
        <v/>
      </c>
      <c r="AZ29" s="294" t="str">
        <f t="shared" ca="1" si="15"/>
        <v/>
      </c>
      <c r="BA29" s="294" t="str">
        <f t="shared" ca="1" si="15"/>
        <v/>
      </c>
      <c r="BB29" s="294" t="str">
        <f t="shared" ca="1" si="15"/>
        <v/>
      </c>
      <c r="BC29" s="294" t="str">
        <f t="shared" ca="1" si="15"/>
        <v/>
      </c>
      <c r="BD29" s="294" t="str">
        <f t="shared" ca="1" si="15"/>
        <v/>
      </c>
      <c r="BE29" s="294" t="str">
        <f t="shared" ca="1" si="15"/>
        <v/>
      </c>
      <c r="BF29" s="294" t="str">
        <f t="shared" ca="1" si="15"/>
        <v/>
      </c>
      <c r="BG29" s="294" t="str">
        <f t="shared" ca="1" si="15"/>
        <v/>
      </c>
      <c r="BH29" s="294" t="str">
        <f t="shared" ca="1" si="15"/>
        <v/>
      </c>
      <c r="BI29" s="294" t="str">
        <f t="shared" ca="1" si="15"/>
        <v/>
      </c>
      <c r="BJ29" s="294" t="str">
        <f t="shared" ca="1" si="15"/>
        <v/>
      </c>
      <c r="BK29" s="294" t="str">
        <f t="shared" ca="1" si="15"/>
        <v/>
      </c>
      <c r="BL29" s="110"/>
      <c r="BM29" s="110"/>
      <c r="BN29" s="110"/>
      <c r="BO29" s="110"/>
      <c r="BP29" s="110"/>
      <c r="BQ29" s="110"/>
      <c r="BR29" s="110"/>
      <c r="BS29" s="110"/>
      <c r="BT29" s="110"/>
      <c r="BU29" s="110"/>
      <c r="BV29" s="110"/>
    </row>
    <row r="30" spans="1:89" customFormat="1" ht="13.5" customHeight="1" x14ac:dyDescent="0.2">
      <c r="A30" s="113"/>
      <c r="B30" s="113" t="str">
        <f t="shared" si="2"/>
        <v>S</v>
      </c>
      <c r="C30" s="126"/>
      <c r="D30" s="126"/>
      <c r="E30" s="126"/>
      <c r="F30" s="273" t="str">
        <f t="shared" ca="1" si="3"/>
        <v>Unit_Class_Description</v>
      </c>
      <c r="G30" s="289"/>
      <c r="H30" s="275" t="s">
        <v>512</v>
      </c>
      <c r="I30" s="135" t="s">
        <v>559</v>
      </c>
      <c r="J30" s="135" t="s">
        <v>147</v>
      </c>
      <c r="K30" s="135" t="s">
        <v>147</v>
      </c>
      <c r="L30" s="277" t="s">
        <v>499</v>
      </c>
      <c r="M30" s="134" t="s">
        <v>221</v>
      </c>
      <c r="N30" s="295" t="str">
        <f t="shared" ca="1" si="4"/>
        <v/>
      </c>
      <c r="O30" s="295" t="str">
        <f t="shared" ca="1" si="5"/>
        <v/>
      </c>
      <c r="P30" s="295" t="str">
        <f t="shared" ca="1" si="5"/>
        <v/>
      </c>
      <c r="Q30" s="295" t="str">
        <f t="shared" ca="1" si="5"/>
        <v/>
      </c>
      <c r="R30" s="295" t="str">
        <f t="shared" ca="1" si="5"/>
        <v/>
      </c>
      <c r="S30" s="295" t="str">
        <f t="shared" ca="1" si="5"/>
        <v/>
      </c>
      <c r="T30" s="295" t="str">
        <f t="shared" ca="1" si="5"/>
        <v/>
      </c>
      <c r="U30" s="295" t="str">
        <f t="shared" ca="1" si="5"/>
        <v/>
      </c>
      <c r="V30" s="295" t="str">
        <f t="shared" ca="1" si="5"/>
        <v/>
      </c>
      <c r="W30" s="295" t="str">
        <f t="shared" ca="1" si="5"/>
        <v/>
      </c>
      <c r="X30" s="295" t="str">
        <f t="shared" ca="1" si="5"/>
        <v/>
      </c>
      <c r="Y30" s="295" t="str">
        <f t="shared" ca="1" si="5"/>
        <v/>
      </c>
      <c r="Z30" s="295" t="str">
        <f t="shared" ca="1" si="5"/>
        <v/>
      </c>
      <c r="AA30" s="295" t="str">
        <f t="shared" ca="1" si="5"/>
        <v/>
      </c>
      <c r="AB30" s="295" t="str">
        <f t="shared" ca="1" si="5"/>
        <v/>
      </c>
      <c r="AC30" s="295" t="str">
        <f t="shared" ca="1" si="5"/>
        <v/>
      </c>
      <c r="AD30" s="295" t="str">
        <f t="shared" ca="1" si="5"/>
        <v/>
      </c>
      <c r="AE30" s="295" t="str">
        <f t="shared" ca="1" si="6"/>
        <v/>
      </c>
      <c r="AF30" s="295" t="str">
        <f t="shared" ca="1" si="6"/>
        <v/>
      </c>
      <c r="AG30" s="295" t="str">
        <f t="shared" ca="1" si="6"/>
        <v/>
      </c>
      <c r="AH30" s="295" t="str">
        <f t="shared" ca="1" si="6"/>
        <v/>
      </c>
      <c r="AI30" s="295" t="str">
        <f t="shared" ca="1" si="6"/>
        <v/>
      </c>
      <c r="AJ30" s="295" t="str">
        <f t="shared" ca="1" si="6"/>
        <v/>
      </c>
      <c r="AK30" s="295" t="str">
        <f t="shared" ca="1" si="6"/>
        <v/>
      </c>
      <c r="AL30" s="295" t="str">
        <f t="shared" ca="1" si="6"/>
        <v/>
      </c>
      <c r="AM30" s="295" t="str">
        <f t="shared" ca="1" si="6"/>
        <v/>
      </c>
      <c r="AN30" s="295" t="str">
        <f t="shared" ca="1" si="6"/>
        <v/>
      </c>
      <c r="AO30" s="295" t="str">
        <f t="shared" ca="1" si="6"/>
        <v/>
      </c>
      <c r="AP30" s="295" t="str">
        <f t="shared" ca="1" si="6"/>
        <v/>
      </c>
      <c r="AQ30" s="295" t="str">
        <f t="shared" ca="1" si="6"/>
        <v/>
      </c>
      <c r="AR30" s="295" t="str">
        <f t="shared" ca="1" si="15"/>
        <v/>
      </c>
      <c r="AS30" s="295" t="str">
        <f t="shared" ca="1" si="15"/>
        <v/>
      </c>
      <c r="AT30" s="295" t="str">
        <f t="shared" ca="1" si="15"/>
        <v/>
      </c>
      <c r="AU30" s="295" t="str">
        <f t="shared" ca="1" si="15"/>
        <v/>
      </c>
      <c r="AV30" s="295" t="str">
        <f t="shared" ca="1" si="15"/>
        <v/>
      </c>
      <c r="AW30" s="295" t="str">
        <f t="shared" ca="1" si="15"/>
        <v/>
      </c>
      <c r="AX30" s="295" t="str">
        <f t="shared" ca="1" si="15"/>
        <v/>
      </c>
      <c r="AY30" s="295" t="str">
        <f t="shared" ca="1" si="15"/>
        <v/>
      </c>
      <c r="AZ30" s="295" t="str">
        <f t="shared" ca="1" si="15"/>
        <v/>
      </c>
      <c r="BA30" s="295" t="str">
        <f t="shared" ca="1" si="15"/>
        <v/>
      </c>
      <c r="BB30" s="295" t="str">
        <f t="shared" ca="1" si="15"/>
        <v/>
      </c>
      <c r="BC30" s="295" t="str">
        <f t="shared" ca="1" si="15"/>
        <v/>
      </c>
      <c r="BD30" s="295" t="str">
        <f t="shared" ca="1" si="15"/>
        <v/>
      </c>
      <c r="BE30" s="295" t="str">
        <f t="shared" ca="1" si="15"/>
        <v/>
      </c>
      <c r="BF30" s="295" t="str">
        <f t="shared" ca="1" si="15"/>
        <v/>
      </c>
      <c r="BG30" s="295" t="str">
        <f t="shared" ca="1" si="15"/>
        <v/>
      </c>
      <c r="BH30" s="295" t="str">
        <f t="shared" ca="1" si="15"/>
        <v/>
      </c>
      <c r="BI30" s="295" t="str">
        <f t="shared" ca="1" si="15"/>
        <v/>
      </c>
      <c r="BJ30" s="295" t="str">
        <f t="shared" ca="1" si="15"/>
        <v/>
      </c>
      <c r="BK30" s="295" t="str">
        <f t="shared" ca="1" si="15"/>
        <v/>
      </c>
      <c r="BL30" s="110"/>
      <c r="BM30" s="110"/>
      <c r="BN30" s="110"/>
      <c r="BO30" s="110"/>
      <c r="BP30" s="110"/>
      <c r="BQ30" s="110"/>
      <c r="BR30" s="110"/>
      <c r="BS30" s="110"/>
      <c r="BT30" s="110"/>
      <c r="BU30" s="110"/>
      <c r="BV30" s="110"/>
    </row>
    <row r="31" spans="1:89" customFormat="1" ht="13.5" customHeight="1" x14ac:dyDescent="0.2">
      <c r="A31" s="113"/>
      <c r="B31" s="113" t="str">
        <f t="shared" si="2"/>
        <v>T</v>
      </c>
      <c r="C31" s="126"/>
      <c r="D31" s="126"/>
      <c r="E31" s="126"/>
      <c r="F31" s="273" t="str">
        <f t="shared" ca="1" si="3"/>
        <v>SW_Prod_Type</v>
      </c>
      <c r="G31" s="289"/>
      <c r="H31" s="275" t="s">
        <v>513</v>
      </c>
      <c r="I31" s="276" t="s">
        <v>559</v>
      </c>
      <c r="J31" s="135" t="s">
        <v>147</v>
      </c>
      <c r="K31" s="135" t="s">
        <v>147</v>
      </c>
      <c r="L31" s="277" t="s">
        <v>499</v>
      </c>
      <c r="M31" s="134" t="s">
        <v>221</v>
      </c>
      <c r="N31" s="294" t="str">
        <f t="shared" ca="1" si="4"/>
        <v/>
      </c>
      <c r="O31" s="294" t="str">
        <f t="shared" ca="1" si="5"/>
        <v/>
      </c>
      <c r="P31" s="294" t="str">
        <f t="shared" ca="1" si="5"/>
        <v/>
      </c>
      <c r="Q31" s="294" t="str">
        <f t="shared" ca="1" si="5"/>
        <v/>
      </c>
      <c r="R31" s="294" t="str">
        <f t="shared" ca="1" si="5"/>
        <v/>
      </c>
      <c r="S31" s="294" t="str">
        <f t="shared" ca="1" si="5"/>
        <v/>
      </c>
      <c r="T31" s="294" t="str">
        <f t="shared" ca="1" si="5"/>
        <v/>
      </c>
      <c r="U31" s="294" t="str">
        <f t="shared" ca="1" si="5"/>
        <v/>
      </c>
      <c r="V31" s="294" t="str">
        <f t="shared" ca="1" si="5"/>
        <v/>
      </c>
      <c r="W31" s="294" t="str">
        <f t="shared" ca="1" si="5"/>
        <v/>
      </c>
      <c r="X31" s="294" t="str">
        <f t="shared" ca="1" si="5"/>
        <v/>
      </c>
      <c r="Y31" s="294" t="str">
        <f t="shared" ca="1" si="5"/>
        <v/>
      </c>
      <c r="Z31" s="294" t="str">
        <f t="shared" ca="1" si="5"/>
        <v/>
      </c>
      <c r="AA31" s="294" t="str">
        <f t="shared" ca="1" si="5"/>
        <v/>
      </c>
      <c r="AB31" s="294" t="str">
        <f t="shared" ca="1" si="5"/>
        <v/>
      </c>
      <c r="AC31" s="294" t="str">
        <f t="shared" ca="1" si="5"/>
        <v/>
      </c>
      <c r="AD31" s="294" t="str">
        <f t="shared" ref="AD31:AS46" ca="1" si="16">IF(LEN(INDIRECT("SWMETA!"&amp;$B31&amp;AD$14))=0,"",INDIRECT("SWMETA!"&amp;$B31&amp;AD$14))</f>
        <v/>
      </c>
      <c r="AE31" s="294" t="str">
        <f t="shared" ca="1" si="6"/>
        <v/>
      </c>
      <c r="AF31" s="294" t="str">
        <f t="shared" ca="1" si="6"/>
        <v/>
      </c>
      <c r="AG31" s="294" t="str">
        <f t="shared" ca="1" si="6"/>
        <v/>
      </c>
      <c r="AH31" s="294" t="str">
        <f t="shared" ca="1" si="6"/>
        <v/>
      </c>
      <c r="AI31" s="294" t="str">
        <f t="shared" ca="1" si="6"/>
        <v/>
      </c>
      <c r="AJ31" s="294" t="str">
        <f t="shared" ca="1" si="6"/>
        <v/>
      </c>
      <c r="AK31" s="294" t="str">
        <f t="shared" ca="1" si="6"/>
        <v/>
      </c>
      <c r="AL31" s="294" t="str">
        <f t="shared" ca="1" si="6"/>
        <v/>
      </c>
      <c r="AM31" s="294" t="str">
        <f t="shared" ca="1" si="6"/>
        <v/>
      </c>
      <c r="AN31" s="294" t="str">
        <f t="shared" ca="1" si="6"/>
        <v/>
      </c>
      <c r="AO31" s="294" t="str">
        <f t="shared" ca="1" si="6"/>
        <v/>
      </c>
      <c r="AP31" s="294" t="str">
        <f t="shared" ca="1" si="6"/>
        <v/>
      </c>
      <c r="AQ31" s="294" t="str">
        <f t="shared" ca="1" si="6"/>
        <v/>
      </c>
      <c r="AR31" s="294" t="str">
        <f t="shared" ca="1" si="15"/>
        <v/>
      </c>
      <c r="AS31" s="294" t="str">
        <f t="shared" ca="1" si="15"/>
        <v/>
      </c>
      <c r="AT31" s="294" t="str">
        <f t="shared" ca="1" si="15"/>
        <v/>
      </c>
      <c r="AU31" s="294" t="str">
        <f t="shared" ca="1" si="15"/>
        <v/>
      </c>
      <c r="AV31" s="294" t="str">
        <f t="shared" ca="1" si="15"/>
        <v/>
      </c>
      <c r="AW31" s="294" t="str">
        <f t="shared" ca="1" si="15"/>
        <v/>
      </c>
      <c r="AX31" s="294" t="str">
        <f t="shared" ca="1" si="15"/>
        <v/>
      </c>
      <c r="AY31" s="294" t="str">
        <f t="shared" ca="1" si="15"/>
        <v/>
      </c>
      <c r="AZ31" s="294" t="str">
        <f t="shared" ca="1" si="15"/>
        <v/>
      </c>
      <c r="BA31" s="294" t="str">
        <f t="shared" ca="1" si="15"/>
        <v/>
      </c>
      <c r="BB31" s="294" t="str">
        <f t="shared" ca="1" si="15"/>
        <v/>
      </c>
      <c r="BC31" s="294" t="str">
        <f t="shared" ca="1" si="15"/>
        <v/>
      </c>
      <c r="BD31" s="294" t="str">
        <f t="shared" ca="1" si="15"/>
        <v/>
      </c>
      <c r="BE31" s="294" t="str">
        <f t="shared" ca="1" si="15"/>
        <v/>
      </c>
      <c r="BF31" s="294" t="str">
        <f t="shared" ca="1" si="15"/>
        <v/>
      </c>
      <c r="BG31" s="294" t="str">
        <f t="shared" ca="1" si="15"/>
        <v/>
      </c>
      <c r="BH31" s="294" t="str">
        <f t="shared" ca="1" si="15"/>
        <v/>
      </c>
      <c r="BI31" s="294" t="str">
        <f t="shared" ca="1" si="15"/>
        <v/>
      </c>
      <c r="BJ31" s="294" t="str">
        <f t="shared" ca="1" si="15"/>
        <v/>
      </c>
      <c r="BK31" s="294" t="str">
        <f t="shared" ca="1" si="15"/>
        <v/>
      </c>
      <c r="BL31" s="110"/>
      <c r="BM31" s="110"/>
      <c r="BN31" s="110"/>
      <c r="BO31" s="110"/>
      <c r="BP31" s="110"/>
      <c r="BQ31" s="110"/>
      <c r="BR31" s="110"/>
      <c r="BS31" s="110"/>
      <c r="BT31" s="110"/>
      <c r="BU31" s="110"/>
      <c r="BV31" s="110"/>
    </row>
    <row r="32" spans="1:89" customFormat="1" ht="13.5" customHeight="1" x14ac:dyDescent="0.2">
      <c r="A32" s="113"/>
      <c r="B32" s="113" t="str">
        <f t="shared" si="2"/>
        <v>U</v>
      </c>
      <c r="C32" s="126"/>
      <c r="D32" s="126"/>
      <c r="E32" s="126"/>
      <c r="F32" s="273" t="str">
        <f t="shared" ca="1" si="3"/>
        <v>Unit_Of_Measure</v>
      </c>
      <c r="G32" s="289"/>
      <c r="H32" s="275" t="s">
        <v>514</v>
      </c>
      <c r="I32" s="135" t="s">
        <v>559</v>
      </c>
      <c r="J32" s="135" t="s">
        <v>147</v>
      </c>
      <c r="K32" s="135" t="s">
        <v>147</v>
      </c>
      <c r="L32" s="277" t="s">
        <v>499</v>
      </c>
      <c r="M32" s="134" t="s">
        <v>221</v>
      </c>
      <c r="N32" s="288" t="str">
        <f t="shared" ca="1" si="4"/>
        <v/>
      </c>
      <c r="O32" s="288" t="str">
        <f t="shared" ref="O32:AC32" ca="1" si="17">IF(LEN(INDIRECT("SWMETA!"&amp;$B32&amp;O$14))=0,"",INDIRECT("SWMETA!"&amp;$B32&amp;O$14))</f>
        <v/>
      </c>
      <c r="P32" s="288" t="str">
        <f t="shared" ca="1" si="17"/>
        <v/>
      </c>
      <c r="Q32" s="288" t="str">
        <f t="shared" ca="1" si="17"/>
        <v/>
      </c>
      <c r="R32" s="288" t="str">
        <f t="shared" ca="1" si="17"/>
        <v/>
      </c>
      <c r="S32" s="288" t="str">
        <f t="shared" ca="1" si="17"/>
        <v/>
      </c>
      <c r="T32" s="288" t="str">
        <f t="shared" ca="1" si="17"/>
        <v/>
      </c>
      <c r="U32" s="288" t="str">
        <f t="shared" ca="1" si="17"/>
        <v/>
      </c>
      <c r="V32" s="288" t="str">
        <f t="shared" ca="1" si="17"/>
        <v/>
      </c>
      <c r="W32" s="288" t="str">
        <f t="shared" ca="1" si="17"/>
        <v/>
      </c>
      <c r="X32" s="288" t="str">
        <f t="shared" ca="1" si="17"/>
        <v/>
      </c>
      <c r="Y32" s="288" t="str">
        <f t="shared" ca="1" si="17"/>
        <v/>
      </c>
      <c r="Z32" s="288" t="str">
        <f t="shared" ca="1" si="17"/>
        <v/>
      </c>
      <c r="AA32" s="288" t="str">
        <f t="shared" ca="1" si="17"/>
        <v/>
      </c>
      <c r="AB32" s="288" t="str">
        <f t="shared" ca="1" si="17"/>
        <v/>
      </c>
      <c r="AC32" s="288" t="str">
        <f t="shared" ca="1" si="17"/>
        <v/>
      </c>
      <c r="AD32" s="288" t="str">
        <f t="shared" ca="1" si="16"/>
        <v/>
      </c>
      <c r="AE32" s="288" t="str">
        <f t="shared" ca="1" si="16"/>
        <v/>
      </c>
      <c r="AF32" s="288" t="str">
        <f t="shared" ca="1" si="16"/>
        <v/>
      </c>
      <c r="AG32" s="288" t="str">
        <f t="shared" ca="1" si="16"/>
        <v/>
      </c>
      <c r="AH32" s="288" t="str">
        <f t="shared" ca="1" si="16"/>
        <v/>
      </c>
      <c r="AI32" s="288" t="str">
        <f t="shared" ca="1" si="16"/>
        <v/>
      </c>
      <c r="AJ32" s="288" t="str">
        <f t="shared" ca="1" si="16"/>
        <v/>
      </c>
      <c r="AK32" s="288" t="str">
        <f t="shared" ca="1" si="16"/>
        <v/>
      </c>
      <c r="AL32" s="288" t="str">
        <f t="shared" ca="1" si="16"/>
        <v/>
      </c>
      <c r="AM32" s="288" t="str">
        <f t="shared" ca="1" si="16"/>
        <v/>
      </c>
      <c r="AN32" s="288" t="str">
        <f t="shared" ca="1" si="16"/>
        <v/>
      </c>
      <c r="AO32" s="288" t="str">
        <f t="shared" ca="1" si="16"/>
        <v/>
      </c>
      <c r="AP32" s="288" t="str">
        <f t="shared" ca="1" si="16"/>
        <v/>
      </c>
      <c r="AQ32" s="288" t="str">
        <f t="shared" ca="1" si="16"/>
        <v/>
      </c>
      <c r="AR32" s="288" t="str">
        <f t="shared" ca="1" si="16"/>
        <v/>
      </c>
      <c r="AS32" s="288" t="str">
        <f t="shared" ca="1" si="16"/>
        <v/>
      </c>
      <c r="AT32" s="288" t="str">
        <f t="shared" ca="1" si="15"/>
        <v/>
      </c>
      <c r="AU32" s="288" t="str">
        <f t="shared" ca="1" si="15"/>
        <v/>
      </c>
      <c r="AV32" s="288" t="str">
        <f t="shared" ca="1" si="15"/>
        <v/>
      </c>
      <c r="AW32" s="288" t="str">
        <f t="shared" ca="1" si="15"/>
        <v/>
      </c>
      <c r="AX32" s="288" t="str">
        <f t="shared" ca="1" si="15"/>
        <v/>
      </c>
      <c r="AY32" s="288" t="str">
        <f t="shared" ca="1" si="15"/>
        <v/>
      </c>
      <c r="AZ32" s="288" t="str">
        <f t="shared" ca="1" si="15"/>
        <v/>
      </c>
      <c r="BA32" s="288" t="str">
        <f t="shared" ca="1" si="15"/>
        <v/>
      </c>
      <c r="BB32" s="288" t="str">
        <f t="shared" ca="1" si="15"/>
        <v/>
      </c>
      <c r="BC32" s="288" t="str">
        <f t="shared" ca="1" si="15"/>
        <v/>
      </c>
      <c r="BD32" s="288" t="str">
        <f t="shared" ca="1" si="15"/>
        <v/>
      </c>
      <c r="BE32" s="288" t="str">
        <f t="shared" ca="1" si="15"/>
        <v/>
      </c>
      <c r="BF32" s="288" t="str">
        <f t="shared" ca="1" si="15"/>
        <v/>
      </c>
      <c r="BG32" s="288" t="str">
        <f t="shared" ca="1" si="15"/>
        <v/>
      </c>
      <c r="BH32" s="288" t="str">
        <f t="shared" ca="1" si="15"/>
        <v/>
      </c>
      <c r="BI32" s="288" t="str">
        <f t="shared" ca="1" si="15"/>
        <v/>
      </c>
      <c r="BJ32" s="288" t="str">
        <f t="shared" ca="1" si="15"/>
        <v/>
      </c>
      <c r="BK32" s="288" t="str">
        <f t="shared" ca="1" si="15"/>
        <v/>
      </c>
      <c r="BL32" s="110"/>
      <c r="BM32" s="110"/>
      <c r="BN32" s="110"/>
      <c r="BO32" s="110"/>
      <c r="BP32" s="110"/>
      <c r="BQ32" s="110"/>
      <c r="BR32" s="110"/>
      <c r="BS32" s="110"/>
      <c r="BT32" s="110"/>
      <c r="BU32" s="110"/>
      <c r="BV32" s="110"/>
    </row>
    <row r="33" spans="1:74" customFormat="1" ht="13.5" customHeight="1" x14ac:dyDescent="0.2">
      <c r="A33" s="113"/>
      <c r="B33" s="113" t="str">
        <f t="shared" si="2"/>
        <v>V</v>
      </c>
      <c r="C33" s="126"/>
      <c r="D33" s="126"/>
      <c r="E33" s="126"/>
      <c r="F33" s="273" t="str">
        <f t="shared" ca="1" si="3"/>
        <v>Lead_KSI_Flag</v>
      </c>
      <c r="G33" s="289"/>
      <c r="H33" s="275" t="s">
        <v>515</v>
      </c>
      <c r="I33" s="135" t="s">
        <v>559</v>
      </c>
      <c r="J33" s="135" t="s">
        <v>147</v>
      </c>
      <c r="K33" s="135" t="s">
        <v>147</v>
      </c>
      <c r="L33" s="277" t="s">
        <v>499</v>
      </c>
      <c r="M33" s="134" t="s">
        <v>221</v>
      </c>
      <c r="N33" s="281" t="str">
        <f t="shared" ref="N33:AC48" ca="1" si="18">IF(LEN(INDIRECT("SWMETA!"&amp;$B33&amp;N$14))=0,"",INDIRECT("SWMETA!"&amp;$B33&amp;N$14))</f>
        <v/>
      </c>
      <c r="O33" s="281" t="str">
        <f t="shared" ca="1" si="18"/>
        <v/>
      </c>
      <c r="P33" s="281" t="str">
        <f t="shared" ca="1" si="18"/>
        <v/>
      </c>
      <c r="Q33" s="281" t="str">
        <f t="shared" ca="1" si="18"/>
        <v/>
      </c>
      <c r="R33" s="281" t="str">
        <f t="shared" ca="1" si="18"/>
        <v/>
      </c>
      <c r="S33" s="281" t="str">
        <f t="shared" ca="1" si="18"/>
        <v/>
      </c>
      <c r="T33" s="281" t="str">
        <f t="shared" ca="1" si="18"/>
        <v/>
      </c>
      <c r="U33" s="281" t="str">
        <f t="shared" ca="1" si="18"/>
        <v/>
      </c>
      <c r="V33" s="281" t="str">
        <f t="shared" ca="1" si="18"/>
        <v/>
      </c>
      <c r="W33" s="281" t="str">
        <f t="shared" ca="1" si="18"/>
        <v/>
      </c>
      <c r="X33" s="281" t="str">
        <f t="shared" ca="1" si="18"/>
        <v/>
      </c>
      <c r="Y33" s="281" t="str">
        <f t="shared" ca="1" si="18"/>
        <v/>
      </c>
      <c r="Z33" s="281" t="str">
        <f t="shared" ca="1" si="18"/>
        <v/>
      </c>
      <c r="AA33" s="281" t="str">
        <f t="shared" ca="1" si="18"/>
        <v/>
      </c>
      <c r="AB33" s="281" t="str">
        <f t="shared" ca="1" si="18"/>
        <v/>
      </c>
      <c r="AC33" s="281" t="str">
        <f t="shared" ca="1" si="18"/>
        <v/>
      </c>
      <c r="AD33" s="281" t="str">
        <f t="shared" ca="1" si="16"/>
        <v/>
      </c>
      <c r="AE33" s="281" t="str">
        <f t="shared" ca="1" si="16"/>
        <v/>
      </c>
      <c r="AF33" s="281" t="str">
        <f t="shared" ca="1" si="16"/>
        <v/>
      </c>
      <c r="AG33" s="281" t="str">
        <f t="shared" ca="1" si="16"/>
        <v/>
      </c>
      <c r="AH33" s="281" t="str">
        <f t="shared" ca="1" si="16"/>
        <v/>
      </c>
      <c r="AI33" s="281" t="str">
        <f t="shared" ca="1" si="16"/>
        <v/>
      </c>
      <c r="AJ33" s="281" t="str">
        <f t="shared" ca="1" si="16"/>
        <v/>
      </c>
      <c r="AK33" s="281" t="str">
        <f t="shared" ca="1" si="16"/>
        <v/>
      </c>
      <c r="AL33" s="281" t="str">
        <f t="shared" ca="1" si="16"/>
        <v/>
      </c>
      <c r="AM33" s="281" t="str">
        <f t="shared" ca="1" si="16"/>
        <v/>
      </c>
      <c r="AN33" s="281" t="str">
        <f t="shared" ca="1" si="16"/>
        <v/>
      </c>
      <c r="AO33" s="281" t="str">
        <f t="shared" ca="1" si="16"/>
        <v/>
      </c>
      <c r="AP33" s="281" t="str">
        <f t="shared" ca="1" si="16"/>
        <v/>
      </c>
      <c r="AQ33" s="281" t="str">
        <f t="shared" ca="1" si="16"/>
        <v/>
      </c>
      <c r="AR33" s="281" t="str">
        <f t="shared" ca="1" si="15"/>
        <v/>
      </c>
      <c r="AS33" s="281" t="str">
        <f t="shared" ca="1" si="15"/>
        <v/>
      </c>
      <c r="AT33" s="281" t="str">
        <f t="shared" ca="1" si="15"/>
        <v/>
      </c>
      <c r="AU33" s="281" t="str">
        <f t="shared" ca="1" si="15"/>
        <v/>
      </c>
      <c r="AV33" s="281" t="str">
        <f t="shared" ca="1" si="15"/>
        <v/>
      </c>
      <c r="AW33" s="281" t="str">
        <f t="shared" ca="1" si="15"/>
        <v/>
      </c>
      <c r="AX33" s="281" t="str">
        <f t="shared" ca="1" si="15"/>
        <v/>
      </c>
      <c r="AY33" s="281" t="str">
        <f t="shared" ca="1" si="15"/>
        <v/>
      </c>
      <c r="AZ33" s="281" t="str">
        <f t="shared" ca="1" si="15"/>
        <v/>
      </c>
      <c r="BA33" s="281" t="str">
        <f t="shared" ca="1" si="15"/>
        <v/>
      </c>
      <c r="BB33" s="281" t="str">
        <f t="shared" ca="1" si="15"/>
        <v/>
      </c>
      <c r="BC33" s="281" t="str">
        <f t="shared" ca="1" si="15"/>
        <v/>
      </c>
      <c r="BD33" s="281" t="str">
        <f t="shared" ca="1" si="15"/>
        <v/>
      </c>
      <c r="BE33" s="281" t="str">
        <f t="shared" ca="1" si="15"/>
        <v/>
      </c>
      <c r="BF33" s="281" t="str">
        <f t="shared" ca="1" si="15"/>
        <v/>
      </c>
      <c r="BG33" s="281" t="str">
        <f t="shared" ca="1" si="15"/>
        <v/>
      </c>
      <c r="BH33" s="281" t="str">
        <f t="shared" ca="1" si="15"/>
        <v/>
      </c>
      <c r="BI33" s="281" t="str">
        <f t="shared" ca="1" si="15"/>
        <v/>
      </c>
      <c r="BJ33" s="281" t="str">
        <f t="shared" ca="1" si="15"/>
        <v/>
      </c>
      <c r="BK33" s="281" t="str">
        <f t="shared" ca="1" si="15"/>
        <v/>
      </c>
      <c r="BL33" s="110"/>
      <c r="BM33" s="110"/>
      <c r="BN33" s="110"/>
      <c r="BO33" s="110"/>
      <c r="BP33" s="110"/>
      <c r="BQ33" s="110"/>
      <c r="BR33" s="110"/>
      <c r="BS33" s="110"/>
      <c r="BT33" s="110"/>
      <c r="BU33" s="110"/>
      <c r="BV33" s="110"/>
    </row>
    <row r="34" spans="1:74" customFormat="1" ht="13.5" customHeight="1" x14ac:dyDescent="0.2">
      <c r="A34" s="113"/>
      <c r="B34" s="113" t="str">
        <f t="shared" si="2"/>
        <v>W</v>
      </c>
      <c r="C34" s="126"/>
      <c r="D34" s="126"/>
      <c r="E34" s="126"/>
      <c r="F34" s="273" t="str">
        <f t="shared" ca="1" si="3"/>
        <v>DSP_Product_Family</v>
      </c>
      <c r="G34" s="289"/>
      <c r="H34" s="275" t="s">
        <v>516</v>
      </c>
      <c r="I34" s="276" t="s">
        <v>559</v>
      </c>
      <c r="J34" s="135" t="s">
        <v>147</v>
      </c>
      <c r="K34" s="135" t="s">
        <v>147</v>
      </c>
      <c r="L34" s="277" t="s">
        <v>499</v>
      </c>
      <c r="M34" s="134" t="s">
        <v>221</v>
      </c>
      <c r="N34" s="288" t="str">
        <f t="shared" ca="1" si="18"/>
        <v/>
      </c>
      <c r="O34" s="288" t="str">
        <f t="shared" ca="1" si="18"/>
        <v/>
      </c>
      <c r="P34" s="288" t="str">
        <f t="shared" ca="1" si="18"/>
        <v/>
      </c>
      <c r="Q34" s="288" t="str">
        <f t="shared" ca="1" si="18"/>
        <v/>
      </c>
      <c r="R34" s="288" t="str">
        <f t="shared" ca="1" si="18"/>
        <v/>
      </c>
      <c r="S34" s="288" t="str">
        <f t="shared" ca="1" si="18"/>
        <v/>
      </c>
      <c r="T34" s="288" t="str">
        <f t="shared" ca="1" si="18"/>
        <v/>
      </c>
      <c r="U34" s="288" t="str">
        <f t="shared" ca="1" si="18"/>
        <v/>
      </c>
      <c r="V34" s="288" t="str">
        <f t="shared" ca="1" si="18"/>
        <v/>
      </c>
      <c r="W34" s="288" t="str">
        <f t="shared" ca="1" si="18"/>
        <v/>
      </c>
      <c r="X34" s="288" t="str">
        <f t="shared" ca="1" si="18"/>
        <v/>
      </c>
      <c r="Y34" s="288" t="str">
        <f t="shared" ca="1" si="18"/>
        <v/>
      </c>
      <c r="Z34" s="288" t="str">
        <f t="shared" ca="1" si="18"/>
        <v/>
      </c>
      <c r="AA34" s="288" t="str">
        <f t="shared" ca="1" si="18"/>
        <v/>
      </c>
      <c r="AB34" s="288" t="str">
        <f t="shared" ca="1" si="18"/>
        <v/>
      </c>
      <c r="AC34" s="288" t="str">
        <f t="shared" ca="1" si="18"/>
        <v/>
      </c>
      <c r="AD34" s="288" t="str">
        <f t="shared" ca="1" si="16"/>
        <v/>
      </c>
      <c r="AE34" s="288" t="str">
        <f t="shared" ca="1" si="16"/>
        <v/>
      </c>
      <c r="AF34" s="288" t="str">
        <f t="shared" ca="1" si="16"/>
        <v/>
      </c>
      <c r="AG34" s="288" t="str">
        <f t="shared" ca="1" si="16"/>
        <v/>
      </c>
      <c r="AH34" s="288" t="str">
        <f t="shared" ca="1" si="16"/>
        <v/>
      </c>
      <c r="AI34" s="288" t="str">
        <f t="shared" ca="1" si="16"/>
        <v/>
      </c>
      <c r="AJ34" s="288" t="str">
        <f t="shared" ca="1" si="16"/>
        <v/>
      </c>
      <c r="AK34" s="288" t="str">
        <f t="shared" ca="1" si="16"/>
        <v/>
      </c>
      <c r="AL34" s="288" t="str">
        <f t="shared" ca="1" si="16"/>
        <v/>
      </c>
      <c r="AM34" s="288" t="str">
        <f t="shared" ca="1" si="16"/>
        <v/>
      </c>
      <c r="AN34" s="288" t="str">
        <f t="shared" ca="1" si="16"/>
        <v/>
      </c>
      <c r="AO34" s="288" t="str">
        <f t="shared" ca="1" si="16"/>
        <v/>
      </c>
      <c r="AP34" s="288" t="str">
        <f t="shared" ca="1" si="16"/>
        <v/>
      </c>
      <c r="AQ34" s="288" t="str">
        <f t="shared" ca="1" si="16"/>
        <v/>
      </c>
      <c r="AR34" s="288" t="str">
        <f t="shared" ca="1" si="15"/>
        <v/>
      </c>
      <c r="AS34" s="288" t="str">
        <f t="shared" ca="1" si="15"/>
        <v/>
      </c>
      <c r="AT34" s="288" t="str">
        <f t="shared" ca="1" si="15"/>
        <v/>
      </c>
      <c r="AU34" s="288" t="str">
        <f t="shared" ca="1" si="15"/>
        <v/>
      </c>
      <c r="AV34" s="288" t="str">
        <f t="shared" ca="1" si="15"/>
        <v/>
      </c>
      <c r="AW34" s="288" t="str">
        <f t="shared" ca="1" si="15"/>
        <v/>
      </c>
      <c r="AX34" s="288" t="str">
        <f t="shared" ca="1" si="15"/>
        <v/>
      </c>
      <c r="AY34" s="288" t="str">
        <f t="shared" ca="1" si="15"/>
        <v/>
      </c>
      <c r="AZ34" s="288" t="str">
        <f t="shared" ca="1" si="15"/>
        <v/>
      </c>
      <c r="BA34" s="288" t="str">
        <f t="shared" ca="1" si="15"/>
        <v/>
      </c>
      <c r="BB34" s="288" t="str">
        <f t="shared" ca="1" si="15"/>
        <v/>
      </c>
      <c r="BC34" s="288" t="str">
        <f t="shared" ca="1" si="15"/>
        <v/>
      </c>
      <c r="BD34" s="288" t="str">
        <f t="shared" ca="1" si="15"/>
        <v/>
      </c>
      <c r="BE34" s="288" t="str">
        <f t="shared" ca="1" si="15"/>
        <v/>
      </c>
      <c r="BF34" s="288" t="str">
        <f t="shared" ca="1" si="15"/>
        <v/>
      </c>
      <c r="BG34" s="288" t="str">
        <f t="shared" ca="1" si="15"/>
        <v/>
      </c>
      <c r="BH34" s="288" t="str">
        <f t="shared" ca="1" si="15"/>
        <v/>
      </c>
      <c r="BI34" s="288" t="str">
        <f t="shared" ca="1" si="15"/>
        <v/>
      </c>
      <c r="BJ34" s="288" t="str">
        <f t="shared" ca="1" si="15"/>
        <v/>
      </c>
      <c r="BK34" s="288" t="str">
        <f t="shared" ca="1" si="15"/>
        <v/>
      </c>
      <c r="BL34" s="110"/>
      <c r="BM34" s="110"/>
      <c r="BN34" s="110"/>
      <c r="BO34" s="110"/>
      <c r="BP34" s="110"/>
      <c r="BQ34" s="110"/>
      <c r="BR34" s="110"/>
      <c r="BS34" s="110"/>
      <c r="BT34" s="110"/>
      <c r="BU34" s="110"/>
      <c r="BV34" s="110"/>
    </row>
    <row r="35" spans="1:74" customFormat="1" ht="13.5" customHeight="1" x14ac:dyDescent="0.2">
      <c r="A35" s="113"/>
      <c r="B35" s="113" t="str">
        <f t="shared" si="2"/>
        <v>X</v>
      </c>
      <c r="C35" s="126"/>
      <c r="D35" s="126"/>
      <c r="E35" s="126"/>
      <c r="F35" s="273" t="str">
        <f t="shared" ca="1" si="3"/>
        <v>DSP_Product_Line</v>
      </c>
      <c r="G35" s="289"/>
      <c r="H35" s="275" t="s">
        <v>517</v>
      </c>
      <c r="I35" s="135" t="s">
        <v>559</v>
      </c>
      <c r="J35" s="135" t="s">
        <v>147</v>
      </c>
      <c r="K35" s="135" t="s">
        <v>147</v>
      </c>
      <c r="L35" s="277" t="s">
        <v>499</v>
      </c>
      <c r="M35" s="134" t="s">
        <v>221</v>
      </c>
      <c r="N35" s="281" t="str">
        <f t="shared" ca="1" si="18"/>
        <v/>
      </c>
      <c r="O35" s="281" t="str">
        <f t="shared" ca="1" si="18"/>
        <v/>
      </c>
      <c r="P35" s="281" t="str">
        <f t="shared" ca="1" si="18"/>
        <v/>
      </c>
      <c r="Q35" s="281" t="str">
        <f t="shared" ca="1" si="18"/>
        <v/>
      </c>
      <c r="R35" s="281" t="str">
        <f t="shared" ca="1" si="18"/>
        <v/>
      </c>
      <c r="S35" s="281" t="str">
        <f t="shared" ca="1" si="18"/>
        <v/>
      </c>
      <c r="T35" s="281" t="str">
        <f t="shared" ca="1" si="18"/>
        <v/>
      </c>
      <c r="U35" s="281" t="str">
        <f t="shared" ca="1" si="18"/>
        <v/>
      </c>
      <c r="V35" s="281" t="str">
        <f t="shared" ca="1" si="18"/>
        <v/>
      </c>
      <c r="W35" s="281" t="str">
        <f t="shared" ca="1" si="18"/>
        <v/>
      </c>
      <c r="X35" s="281" t="str">
        <f t="shared" ca="1" si="18"/>
        <v/>
      </c>
      <c r="Y35" s="281" t="str">
        <f t="shared" ca="1" si="18"/>
        <v/>
      </c>
      <c r="Z35" s="281" t="str">
        <f t="shared" ca="1" si="18"/>
        <v/>
      </c>
      <c r="AA35" s="281" t="str">
        <f t="shared" ca="1" si="18"/>
        <v/>
      </c>
      <c r="AB35" s="281" t="str">
        <f t="shared" ca="1" si="18"/>
        <v/>
      </c>
      <c r="AC35" s="281" t="str">
        <f t="shared" ca="1" si="18"/>
        <v/>
      </c>
      <c r="AD35" s="281" t="str">
        <f t="shared" ca="1" si="16"/>
        <v/>
      </c>
      <c r="AE35" s="281" t="str">
        <f t="shared" ca="1" si="16"/>
        <v/>
      </c>
      <c r="AF35" s="281" t="str">
        <f t="shared" ca="1" si="16"/>
        <v/>
      </c>
      <c r="AG35" s="281" t="str">
        <f t="shared" ca="1" si="16"/>
        <v/>
      </c>
      <c r="AH35" s="281" t="str">
        <f t="shared" ca="1" si="16"/>
        <v/>
      </c>
      <c r="AI35" s="281" t="str">
        <f t="shared" ca="1" si="16"/>
        <v/>
      </c>
      <c r="AJ35" s="281" t="str">
        <f t="shared" ca="1" si="16"/>
        <v/>
      </c>
      <c r="AK35" s="281" t="str">
        <f t="shared" ca="1" si="16"/>
        <v/>
      </c>
      <c r="AL35" s="281" t="str">
        <f t="shared" ca="1" si="16"/>
        <v/>
      </c>
      <c r="AM35" s="281" t="str">
        <f t="shared" ca="1" si="16"/>
        <v/>
      </c>
      <c r="AN35" s="281" t="str">
        <f t="shared" ca="1" si="16"/>
        <v/>
      </c>
      <c r="AO35" s="281" t="str">
        <f t="shared" ca="1" si="16"/>
        <v/>
      </c>
      <c r="AP35" s="281" t="str">
        <f t="shared" ca="1" si="16"/>
        <v/>
      </c>
      <c r="AQ35" s="281" t="str">
        <f t="shared" ca="1" si="16"/>
        <v/>
      </c>
      <c r="AR35" s="281" t="str">
        <f t="shared" ca="1" si="15"/>
        <v/>
      </c>
      <c r="AS35" s="281" t="str">
        <f t="shared" ca="1" si="15"/>
        <v/>
      </c>
      <c r="AT35" s="281" t="str">
        <f t="shared" ca="1" si="15"/>
        <v/>
      </c>
      <c r="AU35" s="281" t="str">
        <f t="shared" ca="1" si="15"/>
        <v/>
      </c>
      <c r="AV35" s="281" t="str">
        <f t="shared" ca="1" si="15"/>
        <v/>
      </c>
      <c r="AW35" s="281" t="str">
        <f t="shared" ca="1" si="15"/>
        <v/>
      </c>
      <c r="AX35" s="281" t="str">
        <f t="shared" ca="1" si="15"/>
        <v/>
      </c>
      <c r="AY35" s="281" t="str">
        <f t="shared" ca="1" si="15"/>
        <v/>
      </c>
      <c r="AZ35" s="281" t="str">
        <f t="shared" ca="1" si="15"/>
        <v/>
      </c>
      <c r="BA35" s="281" t="str">
        <f t="shared" ca="1" si="15"/>
        <v/>
      </c>
      <c r="BB35" s="281" t="str">
        <f t="shared" ca="1" si="15"/>
        <v/>
      </c>
      <c r="BC35" s="281" t="str">
        <f t="shared" ca="1" si="15"/>
        <v/>
      </c>
      <c r="BD35" s="281" t="str">
        <f t="shared" ca="1" si="15"/>
        <v/>
      </c>
      <c r="BE35" s="281" t="str">
        <f t="shared" ca="1" si="15"/>
        <v/>
      </c>
      <c r="BF35" s="281" t="str">
        <f t="shared" ca="1" si="15"/>
        <v/>
      </c>
      <c r="BG35" s="281" t="str">
        <f t="shared" ca="1" si="15"/>
        <v/>
      </c>
      <c r="BH35" s="281" t="str">
        <f t="shared" ca="1" si="15"/>
        <v/>
      </c>
      <c r="BI35" s="281" t="str">
        <f t="shared" ca="1" si="15"/>
        <v/>
      </c>
      <c r="BJ35" s="281" t="str">
        <f t="shared" ca="1" si="15"/>
        <v/>
      </c>
      <c r="BK35" s="281" t="str">
        <f t="shared" ca="1" si="15"/>
        <v/>
      </c>
      <c r="BL35" s="110"/>
      <c r="BM35" s="110"/>
      <c r="BN35" s="110"/>
      <c r="BO35" s="110"/>
      <c r="BP35" s="110"/>
      <c r="BQ35" s="110"/>
      <c r="BR35" s="110"/>
      <c r="BS35" s="110"/>
      <c r="BT35" s="110"/>
      <c r="BU35" s="110"/>
      <c r="BV35" s="110"/>
    </row>
    <row r="36" spans="1:74" customFormat="1" ht="13.5" customHeight="1" x14ac:dyDescent="0.2">
      <c r="A36" s="113"/>
      <c r="B36" s="113" t="str">
        <f t="shared" si="2"/>
        <v>Y</v>
      </c>
      <c r="C36" s="126"/>
      <c r="D36" s="126"/>
      <c r="E36" s="126"/>
      <c r="F36" s="273" t="str">
        <f t="shared" ca="1" si="3"/>
        <v>SNP_Relevance</v>
      </c>
      <c r="G36" s="289"/>
      <c r="H36" s="275" t="s">
        <v>518</v>
      </c>
      <c r="I36" s="135" t="s">
        <v>559</v>
      </c>
      <c r="J36" s="135" t="s">
        <v>147</v>
      </c>
      <c r="K36" s="135" t="s">
        <v>147</v>
      </c>
      <c r="L36" s="277" t="s">
        <v>499</v>
      </c>
      <c r="M36" s="134" t="s">
        <v>221</v>
      </c>
      <c r="N36" s="288" t="str">
        <f t="shared" ca="1" si="18"/>
        <v/>
      </c>
      <c r="O36" s="288" t="str">
        <f t="shared" ca="1" si="18"/>
        <v/>
      </c>
      <c r="P36" s="288" t="str">
        <f t="shared" ca="1" si="18"/>
        <v/>
      </c>
      <c r="Q36" s="288" t="str">
        <f t="shared" ca="1" si="18"/>
        <v/>
      </c>
      <c r="R36" s="288" t="str">
        <f t="shared" ca="1" si="18"/>
        <v/>
      </c>
      <c r="S36" s="288" t="str">
        <f t="shared" ca="1" si="18"/>
        <v/>
      </c>
      <c r="T36" s="288" t="str">
        <f t="shared" ca="1" si="18"/>
        <v/>
      </c>
      <c r="U36" s="288" t="str">
        <f t="shared" ca="1" si="18"/>
        <v/>
      </c>
      <c r="V36" s="288" t="str">
        <f t="shared" ca="1" si="18"/>
        <v/>
      </c>
      <c r="W36" s="288" t="str">
        <f t="shared" ca="1" si="18"/>
        <v/>
      </c>
      <c r="X36" s="288" t="str">
        <f t="shared" ca="1" si="18"/>
        <v/>
      </c>
      <c r="Y36" s="288" t="str">
        <f t="shared" ca="1" si="18"/>
        <v/>
      </c>
      <c r="Z36" s="288" t="str">
        <f t="shared" ca="1" si="18"/>
        <v/>
      </c>
      <c r="AA36" s="288" t="str">
        <f t="shared" ca="1" si="18"/>
        <v/>
      </c>
      <c r="AB36" s="288" t="str">
        <f t="shared" ca="1" si="18"/>
        <v/>
      </c>
      <c r="AC36" s="288" t="str">
        <f t="shared" ca="1" si="18"/>
        <v/>
      </c>
      <c r="AD36" s="288" t="str">
        <f t="shared" ca="1" si="16"/>
        <v/>
      </c>
      <c r="AE36" s="288" t="str">
        <f t="shared" ca="1" si="16"/>
        <v/>
      </c>
      <c r="AF36" s="288" t="str">
        <f t="shared" ca="1" si="16"/>
        <v/>
      </c>
      <c r="AG36" s="288" t="str">
        <f t="shared" ca="1" si="16"/>
        <v/>
      </c>
      <c r="AH36" s="288" t="str">
        <f t="shared" ca="1" si="16"/>
        <v/>
      </c>
      <c r="AI36" s="288" t="str">
        <f t="shared" ca="1" si="16"/>
        <v/>
      </c>
      <c r="AJ36" s="288" t="str">
        <f t="shared" ca="1" si="16"/>
        <v/>
      </c>
      <c r="AK36" s="288" t="str">
        <f t="shared" ca="1" si="16"/>
        <v/>
      </c>
      <c r="AL36" s="288" t="str">
        <f t="shared" ca="1" si="16"/>
        <v/>
      </c>
      <c r="AM36" s="288" t="str">
        <f t="shared" ca="1" si="16"/>
        <v/>
      </c>
      <c r="AN36" s="288" t="str">
        <f t="shared" ca="1" si="16"/>
        <v/>
      </c>
      <c r="AO36" s="288" t="str">
        <f t="shared" ca="1" si="16"/>
        <v/>
      </c>
      <c r="AP36" s="288" t="str">
        <f t="shared" ca="1" si="16"/>
        <v/>
      </c>
      <c r="AQ36" s="288" t="str">
        <f t="shared" ca="1" si="16"/>
        <v/>
      </c>
      <c r="AR36" s="288" t="str">
        <f t="shared" ca="1" si="15"/>
        <v/>
      </c>
      <c r="AS36" s="288" t="str">
        <f t="shared" ca="1" si="15"/>
        <v/>
      </c>
      <c r="AT36" s="288" t="str">
        <f t="shared" ca="1" si="15"/>
        <v/>
      </c>
      <c r="AU36" s="288" t="str">
        <f t="shared" ca="1" si="15"/>
        <v/>
      </c>
      <c r="AV36" s="288" t="str">
        <f t="shared" ca="1" si="15"/>
        <v/>
      </c>
      <c r="AW36" s="288" t="str">
        <f t="shared" ca="1" si="15"/>
        <v/>
      </c>
      <c r="AX36" s="288" t="str">
        <f t="shared" ca="1" si="15"/>
        <v/>
      </c>
      <c r="AY36" s="288" t="str">
        <f t="shared" ca="1" si="15"/>
        <v/>
      </c>
      <c r="AZ36" s="288" t="str">
        <f t="shared" ca="1" si="15"/>
        <v/>
      </c>
      <c r="BA36" s="288" t="str">
        <f t="shared" ca="1" si="15"/>
        <v/>
      </c>
      <c r="BB36" s="288" t="str">
        <f t="shared" ca="1" si="15"/>
        <v/>
      </c>
      <c r="BC36" s="288" t="str">
        <f t="shared" ca="1" si="15"/>
        <v/>
      </c>
      <c r="BD36" s="288" t="str">
        <f t="shared" ca="1" si="15"/>
        <v/>
      </c>
      <c r="BE36" s="288" t="str">
        <f t="shared" ca="1" si="15"/>
        <v/>
      </c>
      <c r="BF36" s="288" t="str">
        <f t="shared" ca="1" si="15"/>
        <v/>
      </c>
      <c r="BG36" s="288" t="str">
        <f t="shared" ca="1" si="15"/>
        <v/>
      </c>
      <c r="BH36" s="288" t="str">
        <f t="shared" ca="1" si="15"/>
        <v/>
      </c>
      <c r="BI36" s="288" t="str">
        <f t="shared" ca="1" si="15"/>
        <v/>
      </c>
      <c r="BJ36" s="288" t="str">
        <f t="shared" ca="1" si="15"/>
        <v/>
      </c>
      <c r="BK36" s="288" t="str">
        <f t="shared" ca="1" si="15"/>
        <v/>
      </c>
      <c r="BL36" s="110"/>
      <c r="BM36" s="110"/>
      <c r="BN36" s="110"/>
      <c r="BO36" s="110"/>
      <c r="BP36" s="110"/>
      <c r="BQ36" s="110"/>
      <c r="BR36" s="110"/>
      <c r="BS36" s="110"/>
      <c r="BT36" s="110"/>
      <c r="BU36" s="110"/>
      <c r="BV36" s="110"/>
    </row>
    <row r="37" spans="1:74" customFormat="1" ht="13.5" customHeight="1" x14ac:dyDescent="0.2">
      <c r="A37" s="113"/>
      <c r="B37" s="113" t="str">
        <f t="shared" si="2"/>
        <v>Z</v>
      </c>
      <c r="C37" s="126"/>
      <c r="D37" s="126"/>
      <c r="E37" s="126"/>
      <c r="F37" s="273" t="str">
        <f t="shared" ca="1" si="3"/>
        <v>Phase_In_Start_Date</v>
      </c>
      <c r="G37" s="289"/>
      <c r="H37" s="275" t="s">
        <v>519</v>
      </c>
      <c r="I37" s="276" t="s">
        <v>559</v>
      </c>
      <c r="J37" s="135" t="s">
        <v>147</v>
      </c>
      <c r="K37" s="135" t="s">
        <v>147</v>
      </c>
      <c r="L37" s="277" t="s">
        <v>499</v>
      </c>
      <c r="M37" s="134" t="s">
        <v>221</v>
      </c>
      <c r="N37" s="294" t="str">
        <f t="shared" ca="1" si="18"/>
        <v/>
      </c>
      <c r="O37" s="294" t="str">
        <f t="shared" ca="1" si="18"/>
        <v/>
      </c>
      <c r="P37" s="294" t="str">
        <f t="shared" ca="1" si="18"/>
        <v/>
      </c>
      <c r="Q37" s="294" t="str">
        <f t="shared" ca="1" si="18"/>
        <v/>
      </c>
      <c r="R37" s="294" t="str">
        <f t="shared" ca="1" si="18"/>
        <v/>
      </c>
      <c r="S37" s="294" t="str">
        <f t="shared" ca="1" si="18"/>
        <v/>
      </c>
      <c r="T37" s="294" t="str">
        <f t="shared" ca="1" si="18"/>
        <v/>
      </c>
      <c r="U37" s="294" t="str">
        <f t="shared" ca="1" si="18"/>
        <v/>
      </c>
      <c r="V37" s="294" t="str">
        <f t="shared" ca="1" si="18"/>
        <v/>
      </c>
      <c r="W37" s="294" t="str">
        <f t="shared" ca="1" si="18"/>
        <v/>
      </c>
      <c r="X37" s="294" t="str">
        <f t="shared" ca="1" si="18"/>
        <v/>
      </c>
      <c r="Y37" s="294" t="str">
        <f t="shared" ca="1" si="18"/>
        <v/>
      </c>
      <c r="Z37" s="294" t="str">
        <f t="shared" ca="1" si="18"/>
        <v/>
      </c>
      <c r="AA37" s="294" t="str">
        <f t="shared" ca="1" si="18"/>
        <v/>
      </c>
      <c r="AB37" s="294" t="str">
        <f t="shared" ca="1" si="18"/>
        <v/>
      </c>
      <c r="AC37" s="294" t="str">
        <f t="shared" ca="1" si="18"/>
        <v/>
      </c>
      <c r="AD37" s="294" t="str">
        <f t="shared" ca="1" si="16"/>
        <v/>
      </c>
      <c r="AE37" s="294" t="str">
        <f t="shared" ca="1" si="16"/>
        <v/>
      </c>
      <c r="AF37" s="294" t="str">
        <f t="shared" ca="1" si="16"/>
        <v/>
      </c>
      <c r="AG37" s="294" t="str">
        <f t="shared" ca="1" si="16"/>
        <v/>
      </c>
      <c r="AH37" s="294" t="str">
        <f t="shared" ca="1" si="16"/>
        <v/>
      </c>
      <c r="AI37" s="294" t="str">
        <f t="shared" ca="1" si="16"/>
        <v/>
      </c>
      <c r="AJ37" s="294" t="str">
        <f t="shared" ca="1" si="16"/>
        <v/>
      </c>
      <c r="AK37" s="294" t="str">
        <f t="shared" ca="1" si="16"/>
        <v/>
      </c>
      <c r="AL37" s="294" t="str">
        <f t="shared" ca="1" si="16"/>
        <v/>
      </c>
      <c r="AM37" s="294" t="str">
        <f t="shared" ca="1" si="16"/>
        <v/>
      </c>
      <c r="AN37" s="294" t="str">
        <f t="shared" ca="1" si="16"/>
        <v/>
      </c>
      <c r="AO37" s="294" t="str">
        <f t="shared" ca="1" si="16"/>
        <v/>
      </c>
      <c r="AP37" s="294" t="str">
        <f t="shared" ca="1" si="16"/>
        <v/>
      </c>
      <c r="AQ37" s="294" t="str">
        <f t="shared" ca="1" si="16"/>
        <v/>
      </c>
      <c r="AR37" s="294" t="str">
        <f t="shared" ca="1" si="15"/>
        <v/>
      </c>
      <c r="AS37" s="294" t="str">
        <f t="shared" ca="1" si="15"/>
        <v/>
      </c>
      <c r="AT37" s="294" t="str">
        <f t="shared" ca="1" si="15"/>
        <v/>
      </c>
      <c r="AU37" s="294" t="str">
        <f t="shared" ca="1" si="15"/>
        <v/>
      </c>
      <c r="AV37" s="294" t="str">
        <f t="shared" ca="1" si="15"/>
        <v/>
      </c>
      <c r="AW37" s="294" t="str">
        <f t="shared" ca="1" si="15"/>
        <v/>
      </c>
      <c r="AX37" s="294" t="str">
        <f t="shared" ca="1" si="15"/>
        <v/>
      </c>
      <c r="AY37" s="294" t="str">
        <f t="shared" ca="1" si="15"/>
        <v/>
      </c>
      <c r="AZ37" s="294" t="str">
        <f t="shared" ca="1" si="15"/>
        <v/>
      </c>
      <c r="BA37" s="294" t="str">
        <f t="shared" ca="1" si="15"/>
        <v/>
      </c>
      <c r="BB37" s="294" t="str">
        <f t="shared" ca="1" si="15"/>
        <v/>
      </c>
      <c r="BC37" s="294" t="str">
        <f t="shared" ca="1" si="15"/>
        <v/>
      </c>
      <c r="BD37" s="294" t="str">
        <f t="shared" ca="1" si="15"/>
        <v/>
      </c>
      <c r="BE37" s="294" t="str">
        <f t="shared" ca="1" si="15"/>
        <v/>
      </c>
      <c r="BF37" s="294" t="str">
        <f t="shared" ca="1" si="15"/>
        <v/>
      </c>
      <c r="BG37" s="294" t="str">
        <f t="shared" ca="1" si="15"/>
        <v/>
      </c>
      <c r="BH37" s="294" t="str">
        <f t="shared" ca="1" si="15"/>
        <v/>
      </c>
      <c r="BI37" s="294" t="str">
        <f t="shared" ca="1" si="15"/>
        <v/>
      </c>
      <c r="BJ37" s="294" t="str">
        <f t="shared" ca="1" si="15"/>
        <v/>
      </c>
      <c r="BK37" s="294" t="str">
        <f t="shared" ca="1" si="15"/>
        <v/>
      </c>
      <c r="BL37" s="110"/>
      <c r="BM37" s="110"/>
      <c r="BN37" s="110"/>
      <c r="BO37" s="110"/>
      <c r="BP37" s="110"/>
      <c r="BQ37" s="110"/>
      <c r="BR37" s="110"/>
      <c r="BS37" s="110"/>
      <c r="BT37" s="110"/>
      <c r="BU37" s="110"/>
      <c r="BV37" s="110"/>
    </row>
    <row r="38" spans="1:74" customFormat="1" ht="13.5" customHeight="1" x14ac:dyDescent="0.2">
      <c r="A38" s="113"/>
      <c r="B38" s="113" t="str">
        <f t="shared" si="2"/>
        <v>AA</v>
      </c>
      <c r="C38" s="126"/>
      <c r="D38" s="126"/>
      <c r="E38" s="126"/>
      <c r="F38" s="273" t="str">
        <f t="shared" ca="1" si="3"/>
        <v>Phase_Out_Start_Date</v>
      </c>
      <c r="G38" s="289"/>
      <c r="H38" s="275" t="s">
        <v>520</v>
      </c>
      <c r="I38" s="135" t="s">
        <v>559</v>
      </c>
      <c r="J38" s="135" t="s">
        <v>147</v>
      </c>
      <c r="K38" s="135" t="s">
        <v>147</v>
      </c>
      <c r="L38" s="277" t="s">
        <v>499</v>
      </c>
      <c r="M38" s="134" t="s">
        <v>221</v>
      </c>
      <c r="N38" s="294" t="str">
        <f t="shared" ca="1" si="18"/>
        <v/>
      </c>
      <c r="O38" s="294" t="str">
        <f t="shared" ca="1" si="18"/>
        <v/>
      </c>
      <c r="P38" s="294" t="str">
        <f t="shared" ca="1" si="18"/>
        <v/>
      </c>
      <c r="Q38" s="294" t="str">
        <f t="shared" ca="1" si="18"/>
        <v/>
      </c>
      <c r="R38" s="294" t="str">
        <f t="shared" ca="1" si="18"/>
        <v/>
      </c>
      <c r="S38" s="294" t="str">
        <f t="shared" ca="1" si="18"/>
        <v/>
      </c>
      <c r="T38" s="294" t="str">
        <f t="shared" ca="1" si="18"/>
        <v/>
      </c>
      <c r="U38" s="294" t="str">
        <f t="shared" ca="1" si="18"/>
        <v/>
      </c>
      <c r="V38" s="294" t="str">
        <f t="shared" ca="1" si="18"/>
        <v/>
      </c>
      <c r="W38" s="294" t="str">
        <f t="shared" ca="1" si="18"/>
        <v/>
      </c>
      <c r="X38" s="294" t="str">
        <f t="shared" ca="1" si="18"/>
        <v/>
      </c>
      <c r="Y38" s="294" t="str">
        <f t="shared" ca="1" si="18"/>
        <v/>
      </c>
      <c r="Z38" s="294" t="str">
        <f t="shared" ca="1" si="18"/>
        <v/>
      </c>
      <c r="AA38" s="294" t="str">
        <f t="shared" ca="1" si="18"/>
        <v/>
      </c>
      <c r="AB38" s="294" t="str">
        <f t="shared" ca="1" si="18"/>
        <v/>
      </c>
      <c r="AC38" s="294" t="str">
        <f t="shared" ca="1" si="18"/>
        <v/>
      </c>
      <c r="AD38" s="294" t="str">
        <f t="shared" ca="1" si="16"/>
        <v/>
      </c>
      <c r="AE38" s="294" t="str">
        <f t="shared" ca="1" si="16"/>
        <v/>
      </c>
      <c r="AF38" s="294" t="str">
        <f t="shared" ca="1" si="16"/>
        <v/>
      </c>
      <c r="AG38" s="294" t="str">
        <f t="shared" ca="1" si="16"/>
        <v/>
      </c>
      <c r="AH38" s="294" t="str">
        <f t="shared" ca="1" si="16"/>
        <v/>
      </c>
      <c r="AI38" s="294" t="str">
        <f t="shared" ca="1" si="16"/>
        <v/>
      </c>
      <c r="AJ38" s="294" t="str">
        <f t="shared" ca="1" si="16"/>
        <v/>
      </c>
      <c r="AK38" s="294" t="str">
        <f t="shared" ca="1" si="16"/>
        <v/>
      </c>
      <c r="AL38" s="294" t="str">
        <f t="shared" ca="1" si="16"/>
        <v/>
      </c>
      <c r="AM38" s="294" t="str">
        <f t="shared" ca="1" si="16"/>
        <v/>
      </c>
      <c r="AN38" s="294" t="str">
        <f t="shared" ca="1" si="16"/>
        <v/>
      </c>
      <c r="AO38" s="294" t="str">
        <f t="shared" ca="1" si="16"/>
        <v/>
      </c>
      <c r="AP38" s="294" t="str">
        <f t="shared" ca="1" si="16"/>
        <v/>
      </c>
      <c r="AQ38" s="294" t="str">
        <f t="shared" ca="1" si="16"/>
        <v/>
      </c>
      <c r="AR38" s="294" t="str">
        <f t="shared" ca="1" si="15"/>
        <v/>
      </c>
      <c r="AS38" s="294" t="str">
        <f t="shared" ca="1" si="15"/>
        <v/>
      </c>
      <c r="AT38" s="294" t="str">
        <f t="shared" ca="1" si="15"/>
        <v/>
      </c>
      <c r="AU38" s="294" t="str">
        <f t="shared" ca="1" si="15"/>
        <v/>
      </c>
      <c r="AV38" s="294" t="str">
        <f t="shared" ca="1" si="15"/>
        <v/>
      </c>
      <c r="AW38" s="294" t="str">
        <f t="shared" ca="1" si="15"/>
        <v/>
      </c>
      <c r="AX38" s="294" t="str">
        <f t="shared" ca="1" si="15"/>
        <v/>
      </c>
      <c r="AY38" s="294" t="str">
        <f t="shared" ca="1" si="15"/>
        <v/>
      </c>
      <c r="AZ38" s="294" t="str">
        <f t="shared" ca="1" si="15"/>
        <v/>
      </c>
      <c r="BA38" s="294" t="str">
        <f t="shared" ca="1" si="15"/>
        <v/>
      </c>
      <c r="BB38" s="294" t="str">
        <f t="shared" ca="1" si="15"/>
        <v/>
      </c>
      <c r="BC38" s="294" t="str">
        <f t="shared" ca="1" si="15"/>
        <v/>
      </c>
      <c r="BD38" s="294" t="str">
        <f t="shared" ca="1" si="15"/>
        <v/>
      </c>
      <c r="BE38" s="294" t="str">
        <f t="shared" ca="1" si="15"/>
        <v/>
      </c>
      <c r="BF38" s="294" t="str">
        <f t="shared" ca="1" si="15"/>
        <v/>
      </c>
      <c r="BG38" s="294" t="str">
        <f t="shared" ca="1" si="15"/>
        <v/>
      </c>
      <c r="BH38" s="294" t="str">
        <f t="shared" ca="1" si="15"/>
        <v/>
      </c>
      <c r="BI38" s="294" t="str">
        <f t="shared" ca="1" si="15"/>
        <v/>
      </c>
      <c r="BJ38" s="294" t="str">
        <f t="shared" ca="1" si="15"/>
        <v/>
      </c>
      <c r="BK38" s="294" t="str">
        <f t="shared" ca="1" si="15"/>
        <v/>
      </c>
      <c r="BL38" s="110"/>
      <c r="BM38" s="110"/>
      <c r="BN38" s="110"/>
      <c r="BO38" s="110"/>
      <c r="BP38" s="110"/>
      <c r="BQ38" s="110"/>
      <c r="BR38" s="110"/>
      <c r="BS38" s="110"/>
      <c r="BT38" s="110"/>
      <c r="BU38" s="110"/>
      <c r="BV38" s="110"/>
    </row>
    <row r="39" spans="1:74" customFormat="1" ht="13.5" customHeight="1" x14ac:dyDescent="0.2">
      <c r="A39" s="113"/>
      <c r="B39" s="113" t="str">
        <f t="shared" si="2"/>
        <v>AB</v>
      </c>
      <c r="C39" s="126"/>
      <c r="D39" s="126"/>
      <c r="E39" s="126"/>
      <c r="F39" s="273" t="str">
        <f t="shared" ca="1" si="3"/>
        <v>Free_Sales_Start_Date</v>
      </c>
      <c r="G39" s="289"/>
      <c r="H39" s="275" t="s">
        <v>630</v>
      </c>
      <c r="I39" s="135" t="s">
        <v>559</v>
      </c>
      <c r="J39" s="135" t="s">
        <v>147</v>
      </c>
      <c r="K39" s="135" t="s">
        <v>147</v>
      </c>
      <c r="L39" s="277" t="s">
        <v>499</v>
      </c>
      <c r="M39" s="134" t="s">
        <v>221</v>
      </c>
      <c r="N39" s="294" t="str">
        <f t="shared" ca="1" si="18"/>
        <v/>
      </c>
      <c r="O39" s="294" t="str">
        <f t="shared" ca="1" si="18"/>
        <v/>
      </c>
      <c r="P39" s="294" t="str">
        <f t="shared" ca="1" si="18"/>
        <v/>
      </c>
      <c r="Q39" s="294" t="str">
        <f t="shared" ca="1" si="18"/>
        <v/>
      </c>
      <c r="R39" s="294" t="str">
        <f t="shared" ca="1" si="18"/>
        <v/>
      </c>
      <c r="S39" s="294" t="str">
        <f t="shared" ca="1" si="18"/>
        <v/>
      </c>
      <c r="T39" s="294" t="str">
        <f t="shared" ca="1" si="18"/>
        <v/>
      </c>
      <c r="U39" s="294" t="str">
        <f t="shared" ca="1" si="18"/>
        <v/>
      </c>
      <c r="V39" s="294" t="str">
        <f t="shared" ca="1" si="18"/>
        <v/>
      </c>
      <c r="W39" s="294" t="str">
        <f t="shared" ca="1" si="18"/>
        <v/>
      </c>
      <c r="X39" s="294" t="str">
        <f t="shared" ca="1" si="18"/>
        <v/>
      </c>
      <c r="Y39" s="294" t="str">
        <f t="shared" ca="1" si="18"/>
        <v/>
      </c>
      <c r="Z39" s="294" t="str">
        <f t="shared" ca="1" si="18"/>
        <v/>
      </c>
      <c r="AA39" s="294" t="str">
        <f t="shared" ca="1" si="18"/>
        <v/>
      </c>
      <c r="AB39" s="294" t="str">
        <f t="shared" ca="1" si="18"/>
        <v/>
      </c>
      <c r="AC39" s="294" t="str">
        <f t="shared" ca="1" si="18"/>
        <v/>
      </c>
      <c r="AD39" s="294" t="str">
        <f t="shared" ca="1" si="16"/>
        <v/>
      </c>
      <c r="AE39" s="294" t="str">
        <f t="shared" ca="1" si="16"/>
        <v/>
      </c>
      <c r="AF39" s="294" t="str">
        <f t="shared" ca="1" si="16"/>
        <v/>
      </c>
      <c r="AG39" s="294" t="str">
        <f t="shared" ca="1" si="16"/>
        <v/>
      </c>
      <c r="AH39" s="294" t="str">
        <f t="shared" ca="1" si="16"/>
        <v/>
      </c>
      <c r="AI39" s="294" t="str">
        <f t="shared" ca="1" si="16"/>
        <v/>
      </c>
      <c r="AJ39" s="294" t="str">
        <f t="shared" ca="1" si="16"/>
        <v/>
      </c>
      <c r="AK39" s="294" t="str">
        <f t="shared" ca="1" si="16"/>
        <v/>
      </c>
      <c r="AL39" s="294" t="str">
        <f t="shared" ca="1" si="16"/>
        <v/>
      </c>
      <c r="AM39" s="294" t="str">
        <f t="shared" ca="1" si="16"/>
        <v/>
      </c>
      <c r="AN39" s="294" t="str">
        <f t="shared" ca="1" si="16"/>
        <v/>
      </c>
      <c r="AO39" s="294" t="str">
        <f t="shared" ca="1" si="16"/>
        <v/>
      </c>
      <c r="AP39" s="294" t="str">
        <f t="shared" ca="1" si="16"/>
        <v/>
      </c>
      <c r="AQ39" s="294" t="str">
        <f t="shared" ca="1" si="16"/>
        <v/>
      </c>
      <c r="AR39" s="294" t="str">
        <f t="shared" ca="1" si="15"/>
        <v/>
      </c>
      <c r="AS39" s="294" t="str">
        <f t="shared" ca="1" si="15"/>
        <v/>
      </c>
      <c r="AT39" s="294" t="str">
        <f t="shared" ca="1" si="15"/>
        <v/>
      </c>
      <c r="AU39" s="294" t="str">
        <f t="shared" ca="1" si="15"/>
        <v/>
      </c>
      <c r="AV39" s="294" t="str">
        <f t="shared" ca="1" si="15"/>
        <v/>
      </c>
      <c r="AW39" s="294" t="str">
        <f t="shared" ca="1" si="15"/>
        <v/>
      </c>
      <c r="AX39" s="294" t="str">
        <f t="shared" ca="1" si="15"/>
        <v/>
      </c>
      <c r="AY39" s="294" t="str">
        <f t="shared" ca="1" si="15"/>
        <v/>
      </c>
      <c r="AZ39" s="294" t="str">
        <f t="shared" ca="1" si="15"/>
        <v/>
      </c>
      <c r="BA39" s="294" t="str">
        <f t="shared" ca="1" si="15"/>
        <v/>
      </c>
      <c r="BB39" s="294" t="str">
        <f t="shared" ca="1" si="15"/>
        <v/>
      </c>
      <c r="BC39" s="294" t="str">
        <f t="shared" ca="1" si="15"/>
        <v/>
      </c>
      <c r="BD39" s="294" t="str">
        <f t="shared" ca="1" si="15"/>
        <v/>
      </c>
      <c r="BE39" s="294" t="str">
        <f t="shared" ca="1" si="15"/>
        <v/>
      </c>
      <c r="BF39" s="294" t="str">
        <f t="shared" ca="1" si="15"/>
        <v/>
      </c>
      <c r="BG39" s="294" t="str">
        <f t="shared" ca="1" si="15"/>
        <v/>
      </c>
      <c r="BH39" s="294" t="str">
        <f t="shared" ca="1" si="15"/>
        <v/>
      </c>
      <c r="BI39" s="294" t="str">
        <f t="shared" ca="1" si="15"/>
        <v/>
      </c>
      <c r="BJ39" s="294" t="str">
        <f t="shared" ca="1" si="15"/>
        <v/>
      </c>
      <c r="BK39" s="294" t="str">
        <f t="shared" ca="1" si="15"/>
        <v/>
      </c>
      <c r="BL39" s="110"/>
      <c r="BM39" s="110"/>
      <c r="BN39" s="110"/>
      <c r="BO39" s="110"/>
      <c r="BP39" s="110"/>
      <c r="BQ39" s="110"/>
      <c r="BR39" s="110"/>
      <c r="BS39" s="110"/>
      <c r="BT39" s="110"/>
      <c r="BU39" s="110"/>
      <c r="BV39" s="110"/>
    </row>
    <row r="40" spans="1:74" customFormat="1" ht="13.5" customHeight="1" x14ac:dyDescent="0.2">
      <c r="A40" s="113"/>
      <c r="B40" s="113" t="str">
        <f t="shared" si="2"/>
        <v>AC</v>
      </c>
      <c r="C40" s="126"/>
      <c r="D40" s="126"/>
      <c r="E40" s="126"/>
      <c r="F40" s="273" t="str">
        <f t="shared" ca="1" si="3"/>
        <v>PIPO_Activity_Scheduled</v>
      </c>
      <c r="G40" s="289"/>
      <c r="H40" s="275" t="s">
        <v>631</v>
      </c>
      <c r="I40" s="276" t="s">
        <v>559</v>
      </c>
      <c r="J40" s="135" t="s">
        <v>147</v>
      </c>
      <c r="K40" s="135" t="s">
        <v>147</v>
      </c>
      <c r="L40" s="277" t="s">
        <v>499</v>
      </c>
      <c r="M40" s="134" t="s">
        <v>221</v>
      </c>
      <c r="N40" s="281" t="str">
        <f t="shared" ca="1" si="18"/>
        <v/>
      </c>
      <c r="O40" s="281" t="str">
        <f t="shared" ca="1" si="18"/>
        <v/>
      </c>
      <c r="P40" s="281" t="str">
        <f t="shared" ca="1" si="18"/>
        <v/>
      </c>
      <c r="Q40" s="281" t="str">
        <f t="shared" ca="1" si="18"/>
        <v/>
      </c>
      <c r="R40" s="281" t="str">
        <f t="shared" ca="1" si="18"/>
        <v/>
      </c>
      <c r="S40" s="281" t="str">
        <f t="shared" ca="1" si="18"/>
        <v/>
      </c>
      <c r="T40" s="281" t="str">
        <f t="shared" ca="1" si="18"/>
        <v/>
      </c>
      <c r="U40" s="281" t="str">
        <f t="shared" ca="1" si="18"/>
        <v/>
      </c>
      <c r="V40" s="281" t="str">
        <f t="shared" ca="1" si="18"/>
        <v/>
      </c>
      <c r="W40" s="281" t="str">
        <f t="shared" ca="1" si="18"/>
        <v/>
      </c>
      <c r="X40" s="281" t="str">
        <f t="shared" ca="1" si="18"/>
        <v/>
      </c>
      <c r="Y40" s="281" t="str">
        <f t="shared" ca="1" si="18"/>
        <v/>
      </c>
      <c r="Z40" s="281" t="str">
        <f t="shared" ca="1" si="18"/>
        <v/>
      </c>
      <c r="AA40" s="281" t="str">
        <f t="shared" ca="1" si="18"/>
        <v/>
      </c>
      <c r="AB40" s="281" t="str">
        <f t="shared" ca="1" si="18"/>
        <v/>
      </c>
      <c r="AC40" s="281" t="str">
        <f t="shared" ca="1" si="18"/>
        <v/>
      </c>
      <c r="AD40" s="281" t="str">
        <f t="shared" ca="1" si="16"/>
        <v/>
      </c>
      <c r="AE40" s="281" t="str">
        <f t="shared" ca="1" si="16"/>
        <v/>
      </c>
      <c r="AF40" s="281" t="str">
        <f t="shared" ca="1" si="16"/>
        <v/>
      </c>
      <c r="AG40" s="281" t="str">
        <f t="shared" ca="1" si="16"/>
        <v/>
      </c>
      <c r="AH40" s="281" t="str">
        <f t="shared" ca="1" si="16"/>
        <v/>
      </c>
      <c r="AI40" s="281" t="str">
        <f t="shared" ca="1" si="16"/>
        <v/>
      </c>
      <c r="AJ40" s="281" t="str">
        <f t="shared" ca="1" si="16"/>
        <v/>
      </c>
      <c r="AK40" s="281" t="str">
        <f t="shared" ca="1" si="16"/>
        <v/>
      </c>
      <c r="AL40" s="281" t="str">
        <f t="shared" ca="1" si="16"/>
        <v/>
      </c>
      <c r="AM40" s="281" t="str">
        <f t="shared" ca="1" si="16"/>
        <v/>
      </c>
      <c r="AN40" s="281" t="str">
        <f t="shared" ca="1" si="16"/>
        <v/>
      </c>
      <c r="AO40" s="281" t="str">
        <f t="shared" ca="1" si="16"/>
        <v/>
      </c>
      <c r="AP40" s="281" t="str">
        <f t="shared" ca="1" si="16"/>
        <v/>
      </c>
      <c r="AQ40" s="281" t="str">
        <f t="shared" ca="1" si="16"/>
        <v/>
      </c>
      <c r="AR40" s="281" t="str">
        <f t="shared" ca="1" si="15"/>
        <v/>
      </c>
      <c r="AS40" s="281" t="str">
        <f t="shared" ca="1" si="15"/>
        <v/>
      </c>
      <c r="AT40" s="281" t="str">
        <f t="shared" ca="1" si="15"/>
        <v/>
      </c>
      <c r="AU40" s="281" t="str">
        <f t="shared" ca="1" si="15"/>
        <v/>
      </c>
      <c r="AV40" s="281" t="str">
        <f t="shared" ca="1" si="15"/>
        <v/>
      </c>
      <c r="AW40" s="281" t="str">
        <f t="shared" ca="1" si="15"/>
        <v/>
      </c>
      <c r="AX40" s="281" t="str">
        <f t="shared" ca="1" si="15"/>
        <v/>
      </c>
      <c r="AY40" s="281" t="str">
        <f t="shared" ca="1" si="15"/>
        <v/>
      </c>
      <c r="AZ40" s="281" t="str">
        <f t="shared" ca="1" si="15"/>
        <v/>
      </c>
      <c r="BA40" s="281" t="str">
        <f t="shared" ca="1" si="15"/>
        <v/>
      </c>
      <c r="BB40" s="281" t="str">
        <f t="shared" ca="1" si="15"/>
        <v/>
      </c>
      <c r="BC40" s="281" t="str">
        <f t="shared" ca="1" si="15"/>
        <v/>
      </c>
      <c r="BD40" s="281" t="str">
        <f t="shared" ca="1" si="15"/>
        <v/>
      </c>
      <c r="BE40" s="281" t="str">
        <f t="shared" ca="1" si="15"/>
        <v/>
      </c>
      <c r="BF40" s="281" t="str">
        <f t="shared" ca="1" si="15"/>
        <v/>
      </c>
      <c r="BG40" s="281" t="str">
        <f t="shared" ca="1" si="15"/>
        <v/>
      </c>
      <c r="BH40" s="281" t="str">
        <f t="shared" ca="1" si="15"/>
        <v/>
      </c>
      <c r="BI40" s="281" t="str">
        <f t="shared" ca="1" si="15"/>
        <v/>
      </c>
      <c r="BJ40" s="281" t="str">
        <f t="shared" ca="1" si="15"/>
        <v/>
      </c>
      <c r="BK40" s="281" t="str">
        <f t="shared" ca="1" si="15"/>
        <v/>
      </c>
      <c r="BL40" s="110"/>
      <c r="BM40" s="110"/>
      <c r="BN40" s="110"/>
      <c r="BO40" s="110"/>
      <c r="BP40" s="110"/>
      <c r="BQ40" s="110"/>
      <c r="BR40" s="110"/>
      <c r="BS40" s="110"/>
      <c r="BT40" s="110"/>
      <c r="BU40" s="110"/>
      <c r="BV40" s="110"/>
    </row>
    <row r="41" spans="1:74" customFormat="1" ht="13.5" customHeight="1" x14ac:dyDescent="0.2">
      <c r="A41" s="113"/>
      <c r="B41" s="113" t="str">
        <f t="shared" si="2"/>
        <v>AD</v>
      </c>
      <c r="C41" s="126"/>
      <c r="D41" s="126"/>
      <c r="E41" s="126"/>
      <c r="F41" s="273" t="str">
        <f t="shared" ca="1" si="3"/>
        <v>Replaced_By</v>
      </c>
      <c r="G41" s="289"/>
      <c r="H41" s="275" t="s">
        <v>632</v>
      </c>
      <c r="I41" s="135" t="s">
        <v>559</v>
      </c>
      <c r="J41" s="135" t="s">
        <v>147</v>
      </c>
      <c r="K41" s="135" t="s">
        <v>147</v>
      </c>
      <c r="L41" s="277" t="s">
        <v>499</v>
      </c>
      <c r="M41" s="134" t="s">
        <v>221</v>
      </c>
      <c r="N41" s="281" t="str">
        <f t="shared" ca="1" si="18"/>
        <v/>
      </c>
      <c r="O41" s="281" t="str">
        <f t="shared" ca="1" si="18"/>
        <v/>
      </c>
      <c r="P41" s="281" t="str">
        <f t="shared" ca="1" si="18"/>
        <v/>
      </c>
      <c r="Q41" s="281" t="str">
        <f t="shared" ca="1" si="18"/>
        <v/>
      </c>
      <c r="R41" s="281" t="str">
        <f t="shared" ca="1" si="18"/>
        <v/>
      </c>
      <c r="S41" s="281" t="str">
        <f t="shared" ca="1" si="18"/>
        <v/>
      </c>
      <c r="T41" s="281" t="str">
        <f t="shared" ca="1" si="18"/>
        <v/>
      </c>
      <c r="U41" s="281" t="str">
        <f t="shared" ca="1" si="18"/>
        <v/>
      </c>
      <c r="V41" s="281" t="str">
        <f t="shared" ca="1" si="18"/>
        <v/>
      </c>
      <c r="W41" s="281" t="str">
        <f t="shared" ca="1" si="18"/>
        <v/>
      </c>
      <c r="X41" s="281" t="str">
        <f t="shared" ca="1" si="18"/>
        <v/>
      </c>
      <c r="Y41" s="281" t="str">
        <f t="shared" ca="1" si="18"/>
        <v/>
      </c>
      <c r="Z41" s="281" t="str">
        <f t="shared" ca="1" si="18"/>
        <v/>
      </c>
      <c r="AA41" s="281" t="str">
        <f t="shared" ca="1" si="18"/>
        <v/>
      </c>
      <c r="AB41" s="281" t="str">
        <f t="shared" ca="1" si="18"/>
        <v/>
      </c>
      <c r="AC41" s="281" t="str">
        <f t="shared" ca="1" si="18"/>
        <v/>
      </c>
      <c r="AD41" s="281" t="str">
        <f t="shared" ca="1" si="16"/>
        <v/>
      </c>
      <c r="AE41" s="281" t="str">
        <f t="shared" ca="1" si="16"/>
        <v/>
      </c>
      <c r="AF41" s="281" t="str">
        <f t="shared" ca="1" si="16"/>
        <v/>
      </c>
      <c r="AG41" s="281" t="str">
        <f t="shared" ca="1" si="16"/>
        <v/>
      </c>
      <c r="AH41" s="281" t="str">
        <f t="shared" ca="1" si="16"/>
        <v/>
      </c>
      <c r="AI41" s="281" t="str">
        <f t="shared" ca="1" si="16"/>
        <v/>
      </c>
      <c r="AJ41" s="281" t="str">
        <f t="shared" ca="1" si="16"/>
        <v/>
      </c>
      <c r="AK41" s="281" t="str">
        <f t="shared" ca="1" si="16"/>
        <v/>
      </c>
      <c r="AL41" s="281" t="str">
        <f t="shared" ca="1" si="16"/>
        <v/>
      </c>
      <c r="AM41" s="281" t="str">
        <f t="shared" ca="1" si="16"/>
        <v/>
      </c>
      <c r="AN41" s="281" t="str">
        <f t="shared" ca="1" si="16"/>
        <v/>
      </c>
      <c r="AO41" s="281" t="str">
        <f t="shared" ca="1" si="16"/>
        <v/>
      </c>
      <c r="AP41" s="281" t="str">
        <f t="shared" ca="1" si="16"/>
        <v/>
      </c>
      <c r="AQ41" s="281" t="str">
        <f t="shared" ca="1" si="16"/>
        <v/>
      </c>
      <c r="AR41" s="281" t="str">
        <f t="shared" ca="1" si="15"/>
        <v/>
      </c>
      <c r="AS41" s="281" t="str">
        <f t="shared" ca="1" si="15"/>
        <v/>
      </c>
      <c r="AT41" s="281" t="str">
        <f t="shared" ca="1" si="15"/>
        <v/>
      </c>
      <c r="AU41" s="281" t="str">
        <f t="shared" ca="1" si="15"/>
        <v/>
      </c>
      <c r="AV41" s="281" t="str">
        <f t="shared" ca="1" si="15"/>
        <v/>
      </c>
      <c r="AW41" s="281" t="str">
        <f t="shared" ca="1" si="15"/>
        <v/>
      </c>
      <c r="AX41" s="281" t="str">
        <f t="shared" ca="1" si="15"/>
        <v/>
      </c>
      <c r="AY41" s="281" t="str">
        <f t="shared" ca="1" si="15"/>
        <v/>
      </c>
      <c r="AZ41" s="281" t="str">
        <f t="shared" ca="1" si="15"/>
        <v/>
      </c>
      <c r="BA41" s="281" t="str">
        <f t="shared" ca="1" si="15"/>
        <v/>
      </c>
      <c r="BB41" s="281" t="str">
        <f t="shared" ca="1" si="15"/>
        <v/>
      </c>
      <c r="BC41" s="281" t="str">
        <f t="shared" ca="1" si="15"/>
        <v/>
      </c>
      <c r="BD41" s="281" t="str">
        <f t="shared" ca="1" si="15"/>
        <v/>
      </c>
      <c r="BE41" s="281" t="str">
        <f t="shared" ca="1" si="15"/>
        <v/>
      </c>
      <c r="BF41" s="281" t="str">
        <f t="shared" ca="1" si="15"/>
        <v/>
      </c>
      <c r="BG41" s="281" t="str">
        <f t="shared" ref="AR41:BK54" ca="1" si="19">IF(LEN(INDIRECT("SWMETA!"&amp;$B41&amp;BG$14))=0,"",INDIRECT("SWMETA!"&amp;$B41&amp;BG$14))</f>
        <v/>
      </c>
      <c r="BH41" s="281" t="str">
        <f t="shared" ca="1" si="19"/>
        <v/>
      </c>
      <c r="BI41" s="281" t="str">
        <f t="shared" ca="1" si="19"/>
        <v/>
      </c>
      <c r="BJ41" s="281" t="str">
        <f t="shared" ca="1" si="19"/>
        <v/>
      </c>
      <c r="BK41" s="281" t="str">
        <f t="shared" ca="1" si="19"/>
        <v/>
      </c>
      <c r="BL41" s="110"/>
      <c r="BM41" s="110"/>
      <c r="BN41" s="110"/>
      <c r="BO41" s="110"/>
      <c r="BP41" s="110"/>
      <c r="BQ41" s="110"/>
      <c r="BR41" s="110"/>
      <c r="BS41" s="110"/>
      <c r="BT41" s="110"/>
      <c r="BU41" s="110"/>
      <c r="BV41" s="110"/>
    </row>
    <row r="42" spans="1:74" customFormat="1" ht="13.5" customHeight="1" x14ac:dyDescent="0.2">
      <c r="A42" s="113"/>
      <c r="B42" s="113" t="str">
        <f t="shared" si="2"/>
        <v>AE</v>
      </c>
      <c r="C42" s="126"/>
      <c r="D42" s="126"/>
      <c r="E42" s="126"/>
      <c r="F42" s="273" t="str">
        <f t="shared" ca="1" si="3"/>
        <v>To_Replace</v>
      </c>
      <c r="G42" s="289"/>
      <c r="H42" s="275" t="s">
        <v>524</v>
      </c>
      <c r="I42" s="135" t="s">
        <v>559</v>
      </c>
      <c r="J42" s="135" t="s">
        <v>147</v>
      </c>
      <c r="K42" s="135" t="s">
        <v>147</v>
      </c>
      <c r="L42" s="277" t="s">
        <v>499</v>
      </c>
      <c r="M42" s="134" t="s">
        <v>221</v>
      </c>
      <c r="N42" s="281" t="str">
        <f t="shared" ca="1" si="18"/>
        <v/>
      </c>
      <c r="O42" s="281" t="str">
        <f t="shared" ca="1" si="18"/>
        <v/>
      </c>
      <c r="P42" s="281" t="str">
        <f t="shared" ca="1" si="18"/>
        <v/>
      </c>
      <c r="Q42" s="281" t="str">
        <f t="shared" ca="1" si="18"/>
        <v/>
      </c>
      <c r="R42" s="281" t="str">
        <f t="shared" ca="1" si="18"/>
        <v/>
      </c>
      <c r="S42" s="281" t="str">
        <f t="shared" ca="1" si="18"/>
        <v/>
      </c>
      <c r="T42" s="281" t="str">
        <f t="shared" ca="1" si="18"/>
        <v/>
      </c>
      <c r="U42" s="281" t="str">
        <f t="shared" ca="1" si="18"/>
        <v/>
      </c>
      <c r="V42" s="281" t="str">
        <f t="shared" ca="1" si="18"/>
        <v/>
      </c>
      <c r="W42" s="281" t="str">
        <f t="shared" ca="1" si="18"/>
        <v/>
      </c>
      <c r="X42" s="281" t="str">
        <f t="shared" ca="1" si="18"/>
        <v/>
      </c>
      <c r="Y42" s="281" t="str">
        <f t="shared" ca="1" si="18"/>
        <v/>
      </c>
      <c r="Z42" s="281" t="str">
        <f t="shared" ca="1" si="18"/>
        <v/>
      </c>
      <c r="AA42" s="281" t="str">
        <f t="shared" ca="1" si="18"/>
        <v/>
      </c>
      <c r="AB42" s="281" t="str">
        <f t="shared" ca="1" si="18"/>
        <v/>
      </c>
      <c r="AC42" s="281" t="str">
        <f t="shared" ca="1" si="18"/>
        <v/>
      </c>
      <c r="AD42" s="281" t="str">
        <f t="shared" ca="1" si="16"/>
        <v/>
      </c>
      <c r="AE42" s="281" t="str">
        <f t="shared" ca="1" si="16"/>
        <v/>
      </c>
      <c r="AF42" s="281" t="str">
        <f t="shared" ca="1" si="16"/>
        <v/>
      </c>
      <c r="AG42" s="281" t="str">
        <f t="shared" ca="1" si="16"/>
        <v/>
      </c>
      <c r="AH42" s="281" t="str">
        <f t="shared" ca="1" si="16"/>
        <v/>
      </c>
      <c r="AI42" s="281" t="str">
        <f t="shared" ca="1" si="16"/>
        <v/>
      </c>
      <c r="AJ42" s="281" t="str">
        <f t="shared" ca="1" si="16"/>
        <v/>
      </c>
      <c r="AK42" s="281" t="str">
        <f t="shared" ca="1" si="16"/>
        <v/>
      </c>
      <c r="AL42" s="281" t="str">
        <f t="shared" ca="1" si="16"/>
        <v/>
      </c>
      <c r="AM42" s="281" t="str">
        <f t="shared" ca="1" si="16"/>
        <v/>
      </c>
      <c r="AN42" s="281" t="str">
        <f t="shared" ca="1" si="16"/>
        <v/>
      </c>
      <c r="AO42" s="281" t="str">
        <f t="shared" ca="1" si="16"/>
        <v/>
      </c>
      <c r="AP42" s="281" t="str">
        <f t="shared" ca="1" si="16"/>
        <v/>
      </c>
      <c r="AQ42" s="281" t="str">
        <f t="shared" ca="1" si="16"/>
        <v/>
      </c>
      <c r="AR42" s="281" t="str">
        <f t="shared" ca="1" si="19"/>
        <v/>
      </c>
      <c r="AS42" s="281" t="str">
        <f t="shared" ca="1" si="19"/>
        <v/>
      </c>
      <c r="AT42" s="281" t="str">
        <f t="shared" ca="1" si="19"/>
        <v/>
      </c>
      <c r="AU42" s="281" t="str">
        <f t="shared" ca="1" si="19"/>
        <v/>
      </c>
      <c r="AV42" s="281" t="str">
        <f t="shared" ca="1" si="19"/>
        <v/>
      </c>
      <c r="AW42" s="281" t="str">
        <f t="shared" ca="1" si="19"/>
        <v/>
      </c>
      <c r="AX42" s="281" t="str">
        <f t="shared" ca="1" si="19"/>
        <v/>
      </c>
      <c r="AY42" s="281" t="str">
        <f t="shared" ca="1" si="19"/>
        <v/>
      </c>
      <c r="AZ42" s="281" t="str">
        <f t="shared" ca="1" si="19"/>
        <v/>
      </c>
      <c r="BA42" s="281" t="str">
        <f t="shared" ca="1" si="19"/>
        <v/>
      </c>
      <c r="BB42" s="281" t="str">
        <f t="shared" ca="1" si="19"/>
        <v/>
      </c>
      <c r="BC42" s="281" t="str">
        <f t="shared" ca="1" si="19"/>
        <v/>
      </c>
      <c r="BD42" s="281" t="str">
        <f t="shared" ca="1" si="19"/>
        <v/>
      </c>
      <c r="BE42" s="281" t="str">
        <f t="shared" ca="1" si="19"/>
        <v/>
      </c>
      <c r="BF42" s="281" t="str">
        <f t="shared" ca="1" si="19"/>
        <v/>
      </c>
      <c r="BG42" s="281" t="str">
        <f t="shared" ca="1" si="19"/>
        <v/>
      </c>
      <c r="BH42" s="281" t="str">
        <f t="shared" ca="1" si="19"/>
        <v/>
      </c>
      <c r="BI42" s="281" t="str">
        <f t="shared" ca="1" si="19"/>
        <v/>
      </c>
      <c r="BJ42" s="281" t="str">
        <f t="shared" ca="1" si="19"/>
        <v/>
      </c>
      <c r="BK42" s="281" t="str">
        <f t="shared" ca="1" si="19"/>
        <v/>
      </c>
      <c r="BL42" s="110"/>
      <c r="BM42" s="110"/>
      <c r="BN42" s="110"/>
      <c r="BO42" s="110"/>
      <c r="BP42" s="110"/>
      <c r="BQ42" s="110"/>
      <c r="BR42" s="110"/>
      <c r="BS42" s="110"/>
      <c r="BT42" s="110"/>
      <c r="BU42" s="110"/>
      <c r="BV42" s="110"/>
    </row>
    <row r="43" spans="1:74" customFormat="1" ht="13.5" customHeight="1" x14ac:dyDescent="0.2">
      <c r="A43" s="113"/>
      <c r="B43" s="113" t="str">
        <f t="shared" si="2"/>
        <v>AF</v>
      </c>
      <c r="C43" s="126"/>
      <c r="D43" s="126"/>
      <c r="E43" s="126"/>
      <c r="F43" s="273" t="str">
        <f t="shared" ca="1" si="3"/>
        <v>Last_Order_Date</v>
      </c>
      <c r="G43" s="289"/>
      <c r="H43" s="275" t="s">
        <v>525</v>
      </c>
      <c r="I43" s="276" t="s">
        <v>559</v>
      </c>
      <c r="J43" s="135" t="s">
        <v>147</v>
      </c>
      <c r="K43" s="135" t="s">
        <v>147</v>
      </c>
      <c r="L43" s="277" t="s">
        <v>499</v>
      </c>
      <c r="M43" s="134" t="s">
        <v>221</v>
      </c>
      <c r="N43" s="294" t="str">
        <f t="shared" ca="1" si="18"/>
        <v/>
      </c>
      <c r="O43" s="294" t="str">
        <f t="shared" ca="1" si="18"/>
        <v/>
      </c>
      <c r="P43" s="294" t="str">
        <f t="shared" ca="1" si="18"/>
        <v/>
      </c>
      <c r="Q43" s="294" t="str">
        <f t="shared" ca="1" si="18"/>
        <v/>
      </c>
      <c r="R43" s="294" t="str">
        <f t="shared" ca="1" si="18"/>
        <v/>
      </c>
      <c r="S43" s="294" t="str">
        <f t="shared" ca="1" si="18"/>
        <v/>
      </c>
      <c r="T43" s="294" t="str">
        <f t="shared" ca="1" si="18"/>
        <v/>
      </c>
      <c r="U43" s="294" t="str">
        <f t="shared" ca="1" si="18"/>
        <v/>
      </c>
      <c r="V43" s="294" t="str">
        <f t="shared" ca="1" si="18"/>
        <v/>
      </c>
      <c r="W43" s="294" t="str">
        <f t="shared" ca="1" si="18"/>
        <v/>
      </c>
      <c r="X43" s="294" t="str">
        <f t="shared" ca="1" si="18"/>
        <v/>
      </c>
      <c r="Y43" s="294" t="str">
        <f t="shared" ca="1" si="18"/>
        <v/>
      </c>
      <c r="Z43" s="294" t="str">
        <f t="shared" ca="1" si="18"/>
        <v/>
      </c>
      <c r="AA43" s="294" t="str">
        <f t="shared" ca="1" si="18"/>
        <v/>
      </c>
      <c r="AB43" s="294" t="str">
        <f t="shared" ca="1" si="18"/>
        <v/>
      </c>
      <c r="AC43" s="294" t="str">
        <f t="shared" ca="1" si="18"/>
        <v/>
      </c>
      <c r="AD43" s="294" t="str">
        <f t="shared" ca="1" si="16"/>
        <v/>
      </c>
      <c r="AE43" s="294" t="str">
        <f t="shared" ca="1" si="16"/>
        <v/>
      </c>
      <c r="AF43" s="294" t="str">
        <f t="shared" ca="1" si="16"/>
        <v/>
      </c>
      <c r="AG43" s="294" t="str">
        <f t="shared" ca="1" si="16"/>
        <v/>
      </c>
      <c r="AH43" s="294" t="str">
        <f t="shared" ca="1" si="16"/>
        <v/>
      </c>
      <c r="AI43" s="294" t="str">
        <f t="shared" ca="1" si="16"/>
        <v/>
      </c>
      <c r="AJ43" s="294" t="str">
        <f t="shared" ca="1" si="16"/>
        <v/>
      </c>
      <c r="AK43" s="294" t="str">
        <f t="shared" ca="1" si="16"/>
        <v/>
      </c>
      <c r="AL43" s="294" t="str">
        <f t="shared" ca="1" si="16"/>
        <v/>
      </c>
      <c r="AM43" s="294" t="str">
        <f t="shared" ca="1" si="16"/>
        <v/>
      </c>
      <c r="AN43" s="294" t="str">
        <f t="shared" ca="1" si="16"/>
        <v/>
      </c>
      <c r="AO43" s="294" t="str">
        <f t="shared" ca="1" si="16"/>
        <v/>
      </c>
      <c r="AP43" s="294" t="str">
        <f t="shared" ca="1" si="16"/>
        <v/>
      </c>
      <c r="AQ43" s="294" t="str">
        <f t="shared" ca="1" si="16"/>
        <v/>
      </c>
      <c r="AR43" s="294" t="str">
        <f t="shared" ca="1" si="19"/>
        <v/>
      </c>
      <c r="AS43" s="294" t="str">
        <f t="shared" ca="1" si="19"/>
        <v/>
      </c>
      <c r="AT43" s="294" t="str">
        <f t="shared" ca="1" si="19"/>
        <v/>
      </c>
      <c r="AU43" s="294" t="str">
        <f t="shared" ca="1" si="19"/>
        <v/>
      </c>
      <c r="AV43" s="294" t="str">
        <f t="shared" ca="1" si="19"/>
        <v/>
      </c>
      <c r="AW43" s="294" t="str">
        <f t="shared" ca="1" si="19"/>
        <v/>
      </c>
      <c r="AX43" s="294" t="str">
        <f t="shared" ca="1" si="19"/>
        <v/>
      </c>
      <c r="AY43" s="294" t="str">
        <f t="shared" ca="1" si="19"/>
        <v/>
      </c>
      <c r="AZ43" s="294" t="str">
        <f t="shared" ca="1" si="19"/>
        <v/>
      </c>
      <c r="BA43" s="294" t="str">
        <f t="shared" ca="1" si="19"/>
        <v/>
      </c>
      <c r="BB43" s="294" t="str">
        <f t="shared" ca="1" si="19"/>
        <v/>
      </c>
      <c r="BC43" s="294" t="str">
        <f t="shared" ca="1" si="19"/>
        <v/>
      </c>
      <c r="BD43" s="294" t="str">
        <f t="shared" ca="1" si="19"/>
        <v/>
      </c>
      <c r="BE43" s="294" t="str">
        <f t="shared" ca="1" si="19"/>
        <v/>
      </c>
      <c r="BF43" s="294" t="str">
        <f t="shared" ca="1" si="19"/>
        <v/>
      </c>
      <c r="BG43" s="294" t="str">
        <f t="shared" ca="1" si="19"/>
        <v/>
      </c>
      <c r="BH43" s="294" t="str">
        <f t="shared" ca="1" si="19"/>
        <v/>
      </c>
      <c r="BI43" s="294" t="str">
        <f t="shared" ca="1" si="19"/>
        <v/>
      </c>
      <c r="BJ43" s="294" t="str">
        <f t="shared" ca="1" si="19"/>
        <v/>
      </c>
      <c r="BK43" s="294" t="str">
        <f t="shared" ca="1" si="19"/>
        <v/>
      </c>
      <c r="BL43" s="110"/>
      <c r="BM43" s="110"/>
      <c r="BN43" s="110"/>
      <c r="BO43" s="110"/>
      <c r="BP43" s="110"/>
      <c r="BQ43" s="110"/>
      <c r="BR43" s="110"/>
      <c r="BS43" s="110"/>
      <c r="BT43" s="110"/>
      <c r="BU43" s="110"/>
      <c r="BV43" s="110"/>
    </row>
    <row r="44" spans="1:74" customFormat="1" ht="13.5" customHeight="1" x14ac:dyDescent="0.2">
      <c r="A44" s="113"/>
      <c r="B44" s="113" t="str">
        <f t="shared" si="2"/>
        <v>AG</v>
      </c>
      <c r="C44" s="126"/>
      <c r="D44" s="126"/>
      <c r="E44" s="126"/>
      <c r="F44" s="273" t="str">
        <f t="shared" ca="1" si="3"/>
        <v>Last_Delivery_Date</v>
      </c>
      <c r="G44" s="289"/>
      <c r="H44" s="275" t="s">
        <v>526</v>
      </c>
      <c r="I44" s="135" t="s">
        <v>559</v>
      </c>
      <c r="J44" s="135" t="s">
        <v>147</v>
      </c>
      <c r="K44" s="135" t="s">
        <v>147</v>
      </c>
      <c r="L44" s="277" t="s">
        <v>499</v>
      </c>
      <c r="M44" s="134" t="s">
        <v>221</v>
      </c>
      <c r="N44" s="294" t="str">
        <f t="shared" ca="1" si="18"/>
        <v/>
      </c>
      <c r="O44" s="294" t="str">
        <f t="shared" ca="1" si="18"/>
        <v/>
      </c>
      <c r="P44" s="294" t="str">
        <f t="shared" ca="1" si="18"/>
        <v/>
      </c>
      <c r="Q44" s="294" t="str">
        <f t="shared" ca="1" si="18"/>
        <v/>
      </c>
      <c r="R44" s="294" t="str">
        <f t="shared" ca="1" si="18"/>
        <v/>
      </c>
      <c r="S44" s="294" t="str">
        <f t="shared" ca="1" si="18"/>
        <v/>
      </c>
      <c r="T44" s="294" t="str">
        <f t="shared" ca="1" si="18"/>
        <v/>
      </c>
      <c r="U44" s="294" t="str">
        <f t="shared" ca="1" si="18"/>
        <v/>
      </c>
      <c r="V44" s="294" t="str">
        <f t="shared" ca="1" si="18"/>
        <v/>
      </c>
      <c r="W44" s="294" t="str">
        <f t="shared" ca="1" si="18"/>
        <v/>
      </c>
      <c r="X44" s="294" t="str">
        <f t="shared" ca="1" si="18"/>
        <v/>
      </c>
      <c r="Y44" s="294" t="str">
        <f t="shared" ca="1" si="18"/>
        <v/>
      </c>
      <c r="Z44" s="294" t="str">
        <f t="shared" ca="1" si="18"/>
        <v/>
      </c>
      <c r="AA44" s="294" t="str">
        <f t="shared" ca="1" si="18"/>
        <v/>
      </c>
      <c r="AB44" s="294" t="str">
        <f t="shared" ca="1" si="18"/>
        <v/>
      </c>
      <c r="AC44" s="294" t="str">
        <f t="shared" ca="1" si="18"/>
        <v/>
      </c>
      <c r="AD44" s="294" t="str">
        <f t="shared" ca="1" si="16"/>
        <v/>
      </c>
      <c r="AE44" s="294" t="str">
        <f t="shared" ca="1" si="16"/>
        <v/>
      </c>
      <c r="AF44" s="294" t="str">
        <f t="shared" ca="1" si="16"/>
        <v/>
      </c>
      <c r="AG44" s="294" t="str">
        <f t="shared" ca="1" si="16"/>
        <v/>
      </c>
      <c r="AH44" s="294" t="str">
        <f t="shared" ca="1" si="16"/>
        <v/>
      </c>
      <c r="AI44" s="294" t="str">
        <f t="shared" ca="1" si="16"/>
        <v/>
      </c>
      <c r="AJ44" s="294" t="str">
        <f t="shared" ca="1" si="16"/>
        <v/>
      </c>
      <c r="AK44" s="294" t="str">
        <f t="shared" ca="1" si="16"/>
        <v/>
      </c>
      <c r="AL44" s="294" t="str">
        <f t="shared" ca="1" si="16"/>
        <v/>
      </c>
      <c r="AM44" s="294" t="str">
        <f t="shared" ca="1" si="16"/>
        <v/>
      </c>
      <c r="AN44" s="294" t="str">
        <f t="shared" ca="1" si="16"/>
        <v/>
      </c>
      <c r="AO44" s="294" t="str">
        <f t="shared" ca="1" si="16"/>
        <v/>
      </c>
      <c r="AP44" s="294" t="str">
        <f t="shared" ca="1" si="16"/>
        <v/>
      </c>
      <c r="AQ44" s="294" t="str">
        <f t="shared" ca="1" si="16"/>
        <v/>
      </c>
      <c r="AR44" s="294" t="str">
        <f t="shared" ca="1" si="19"/>
        <v/>
      </c>
      <c r="AS44" s="294" t="str">
        <f t="shared" ca="1" si="19"/>
        <v/>
      </c>
      <c r="AT44" s="294" t="str">
        <f t="shared" ca="1" si="19"/>
        <v/>
      </c>
      <c r="AU44" s="294" t="str">
        <f t="shared" ca="1" si="19"/>
        <v/>
      </c>
      <c r="AV44" s="294" t="str">
        <f t="shared" ca="1" si="19"/>
        <v/>
      </c>
      <c r="AW44" s="294" t="str">
        <f t="shared" ca="1" si="19"/>
        <v/>
      </c>
      <c r="AX44" s="294" t="str">
        <f t="shared" ca="1" si="19"/>
        <v/>
      </c>
      <c r="AY44" s="294" t="str">
        <f t="shared" ca="1" si="19"/>
        <v/>
      </c>
      <c r="AZ44" s="294" t="str">
        <f t="shared" ca="1" si="19"/>
        <v/>
      </c>
      <c r="BA44" s="294" t="str">
        <f t="shared" ca="1" si="19"/>
        <v/>
      </c>
      <c r="BB44" s="294" t="str">
        <f t="shared" ca="1" si="19"/>
        <v/>
      </c>
      <c r="BC44" s="294" t="str">
        <f t="shared" ca="1" si="19"/>
        <v/>
      </c>
      <c r="BD44" s="294" t="str">
        <f t="shared" ca="1" si="19"/>
        <v/>
      </c>
      <c r="BE44" s="294" t="str">
        <f t="shared" ca="1" si="19"/>
        <v/>
      </c>
      <c r="BF44" s="294" t="str">
        <f t="shared" ca="1" si="19"/>
        <v/>
      </c>
      <c r="BG44" s="294" t="str">
        <f t="shared" ca="1" si="19"/>
        <v/>
      </c>
      <c r="BH44" s="294" t="str">
        <f t="shared" ca="1" si="19"/>
        <v/>
      </c>
      <c r="BI44" s="294" t="str">
        <f t="shared" ca="1" si="19"/>
        <v/>
      </c>
      <c r="BJ44" s="294" t="str">
        <f t="shared" ca="1" si="19"/>
        <v/>
      </c>
      <c r="BK44" s="294" t="str">
        <f t="shared" ca="1" si="19"/>
        <v/>
      </c>
      <c r="BL44" s="110"/>
      <c r="BM44" s="110"/>
      <c r="BN44" s="110"/>
      <c r="BO44" s="110"/>
      <c r="BP44" s="110"/>
      <c r="BQ44" s="110"/>
      <c r="BR44" s="110"/>
      <c r="BS44" s="110"/>
      <c r="BT44" s="110"/>
      <c r="BU44" s="110"/>
      <c r="BV44" s="110"/>
    </row>
    <row r="45" spans="1:74" customFormat="1" ht="13.5" customHeight="1" x14ac:dyDescent="0.2">
      <c r="A45" s="113"/>
      <c r="B45" s="113" t="str">
        <f t="shared" si="2"/>
        <v>AH</v>
      </c>
      <c r="C45" s="126"/>
      <c r="D45" s="126"/>
      <c r="E45" s="126"/>
      <c r="F45" s="273" t="str">
        <f t="shared" ca="1" si="3"/>
        <v>DPA_Reporting_Flag</v>
      </c>
      <c r="G45" s="289"/>
      <c r="H45" s="275" t="s">
        <v>527</v>
      </c>
      <c r="I45" s="135" t="s">
        <v>559</v>
      </c>
      <c r="J45" s="135" t="s">
        <v>147</v>
      </c>
      <c r="K45" s="135" t="s">
        <v>147</v>
      </c>
      <c r="L45" s="277" t="s">
        <v>499</v>
      </c>
      <c r="M45" s="134" t="s">
        <v>221</v>
      </c>
      <c r="N45" s="281" t="str">
        <f t="shared" ca="1" si="18"/>
        <v/>
      </c>
      <c r="O45" s="281" t="str">
        <f t="shared" ca="1" si="18"/>
        <v/>
      </c>
      <c r="P45" s="281" t="str">
        <f t="shared" ca="1" si="18"/>
        <v/>
      </c>
      <c r="Q45" s="281" t="str">
        <f t="shared" ca="1" si="18"/>
        <v/>
      </c>
      <c r="R45" s="281" t="str">
        <f t="shared" ca="1" si="18"/>
        <v/>
      </c>
      <c r="S45" s="281" t="str">
        <f t="shared" ca="1" si="18"/>
        <v/>
      </c>
      <c r="T45" s="281" t="str">
        <f t="shared" ca="1" si="18"/>
        <v/>
      </c>
      <c r="U45" s="281" t="str">
        <f t="shared" ca="1" si="18"/>
        <v/>
      </c>
      <c r="V45" s="281" t="str">
        <f t="shared" ca="1" si="18"/>
        <v/>
      </c>
      <c r="W45" s="281" t="str">
        <f t="shared" ca="1" si="18"/>
        <v/>
      </c>
      <c r="X45" s="281" t="str">
        <f t="shared" ca="1" si="18"/>
        <v/>
      </c>
      <c r="Y45" s="281" t="str">
        <f t="shared" ca="1" si="18"/>
        <v/>
      </c>
      <c r="Z45" s="281" t="str">
        <f t="shared" ca="1" si="18"/>
        <v/>
      </c>
      <c r="AA45" s="281" t="str">
        <f t="shared" ca="1" si="18"/>
        <v/>
      </c>
      <c r="AB45" s="281" t="str">
        <f t="shared" ca="1" si="18"/>
        <v/>
      </c>
      <c r="AC45" s="281" t="str">
        <f t="shared" ca="1" si="18"/>
        <v/>
      </c>
      <c r="AD45" s="281" t="str">
        <f t="shared" ca="1" si="16"/>
        <v/>
      </c>
      <c r="AE45" s="281" t="str">
        <f t="shared" ca="1" si="16"/>
        <v/>
      </c>
      <c r="AF45" s="281" t="str">
        <f t="shared" ca="1" si="16"/>
        <v/>
      </c>
      <c r="AG45" s="281" t="str">
        <f t="shared" ca="1" si="16"/>
        <v/>
      </c>
      <c r="AH45" s="281" t="str">
        <f t="shared" ca="1" si="16"/>
        <v/>
      </c>
      <c r="AI45" s="281" t="str">
        <f t="shared" ca="1" si="16"/>
        <v/>
      </c>
      <c r="AJ45" s="281" t="str">
        <f t="shared" ca="1" si="16"/>
        <v/>
      </c>
      <c r="AK45" s="281" t="str">
        <f t="shared" ca="1" si="16"/>
        <v/>
      </c>
      <c r="AL45" s="281" t="str">
        <f t="shared" ca="1" si="16"/>
        <v/>
      </c>
      <c r="AM45" s="281" t="str">
        <f t="shared" ca="1" si="16"/>
        <v/>
      </c>
      <c r="AN45" s="281" t="str">
        <f t="shared" ca="1" si="16"/>
        <v/>
      </c>
      <c r="AO45" s="281" t="str">
        <f t="shared" ca="1" si="16"/>
        <v/>
      </c>
      <c r="AP45" s="281" t="str">
        <f t="shared" ca="1" si="16"/>
        <v/>
      </c>
      <c r="AQ45" s="281" t="str">
        <f t="shared" ca="1" si="16"/>
        <v/>
      </c>
      <c r="AR45" s="281" t="str">
        <f t="shared" ca="1" si="19"/>
        <v/>
      </c>
      <c r="AS45" s="281" t="str">
        <f t="shared" ca="1" si="19"/>
        <v/>
      </c>
      <c r="AT45" s="281" t="str">
        <f t="shared" ca="1" si="19"/>
        <v/>
      </c>
      <c r="AU45" s="281" t="str">
        <f t="shared" ca="1" si="19"/>
        <v/>
      </c>
      <c r="AV45" s="281" t="str">
        <f t="shared" ca="1" si="19"/>
        <v/>
      </c>
      <c r="AW45" s="281" t="str">
        <f t="shared" ca="1" si="19"/>
        <v/>
      </c>
      <c r="AX45" s="281" t="str">
        <f t="shared" ca="1" si="19"/>
        <v/>
      </c>
      <c r="AY45" s="281" t="str">
        <f t="shared" ca="1" si="19"/>
        <v/>
      </c>
      <c r="AZ45" s="281" t="str">
        <f t="shared" ca="1" si="19"/>
        <v/>
      </c>
      <c r="BA45" s="281" t="str">
        <f t="shared" ca="1" si="19"/>
        <v/>
      </c>
      <c r="BB45" s="281" t="str">
        <f t="shared" ca="1" si="19"/>
        <v/>
      </c>
      <c r="BC45" s="281" t="str">
        <f t="shared" ca="1" si="19"/>
        <v/>
      </c>
      <c r="BD45" s="281" t="str">
        <f t="shared" ca="1" si="19"/>
        <v/>
      </c>
      <c r="BE45" s="281" t="str">
        <f t="shared" ca="1" si="19"/>
        <v/>
      </c>
      <c r="BF45" s="281" t="str">
        <f t="shared" ca="1" si="19"/>
        <v/>
      </c>
      <c r="BG45" s="281" t="str">
        <f t="shared" ca="1" si="19"/>
        <v/>
      </c>
      <c r="BH45" s="281" t="str">
        <f t="shared" ca="1" si="19"/>
        <v/>
      </c>
      <c r="BI45" s="281" t="str">
        <f t="shared" ca="1" si="19"/>
        <v/>
      </c>
      <c r="BJ45" s="281" t="str">
        <f t="shared" ca="1" si="19"/>
        <v/>
      </c>
      <c r="BK45" s="281" t="str">
        <f t="shared" ca="1" si="19"/>
        <v/>
      </c>
      <c r="BL45" s="110"/>
      <c r="BM45" s="110"/>
      <c r="BN45" s="110"/>
      <c r="BO45" s="110"/>
      <c r="BP45" s="110"/>
      <c r="BQ45" s="110"/>
      <c r="BR45" s="110"/>
      <c r="BS45" s="110"/>
      <c r="BT45" s="110"/>
      <c r="BU45" s="110"/>
      <c r="BV45" s="110"/>
    </row>
    <row r="46" spans="1:74" customFormat="1" ht="13.5" customHeight="1" x14ac:dyDescent="0.2">
      <c r="A46" s="113"/>
      <c r="B46" s="113" t="str">
        <f t="shared" si="2"/>
        <v>AI</v>
      </c>
      <c r="C46" s="126"/>
      <c r="D46" s="126"/>
      <c r="E46" s="126"/>
      <c r="F46" s="273" t="str">
        <f t="shared" ca="1" si="3"/>
        <v>GIC</v>
      </c>
      <c r="G46" s="289"/>
      <c r="H46" s="275" t="s">
        <v>528</v>
      </c>
      <c r="I46" s="276" t="s">
        <v>559</v>
      </c>
      <c r="J46" s="135" t="s">
        <v>147</v>
      </c>
      <c r="K46" s="135" t="s">
        <v>147</v>
      </c>
      <c r="L46" s="277" t="s">
        <v>499</v>
      </c>
      <c r="M46" s="134" t="s">
        <v>221</v>
      </c>
      <c r="N46" s="281" t="str">
        <f t="shared" ca="1" si="18"/>
        <v/>
      </c>
      <c r="O46" s="281" t="str">
        <f t="shared" ca="1" si="18"/>
        <v/>
      </c>
      <c r="P46" s="281" t="str">
        <f t="shared" ca="1" si="18"/>
        <v/>
      </c>
      <c r="Q46" s="281" t="str">
        <f t="shared" ca="1" si="18"/>
        <v/>
      </c>
      <c r="R46" s="281" t="str">
        <f t="shared" ca="1" si="18"/>
        <v/>
      </c>
      <c r="S46" s="281" t="str">
        <f t="shared" ca="1" si="18"/>
        <v/>
      </c>
      <c r="T46" s="281" t="str">
        <f t="shared" ca="1" si="18"/>
        <v/>
      </c>
      <c r="U46" s="281" t="str">
        <f t="shared" ca="1" si="18"/>
        <v/>
      </c>
      <c r="V46" s="281" t="str">
        <f t="shared" ca="1" si="18"/>
        <v/>
      </c>
      <c r="W46" s="281" t="str">
        <f t="shared" ca="1" si="18"/>
        <v/>
      </c>
      <c r="X46" s="281" t="str">
        <f t="shared" ca="1" si="18"/>
        <v/>
      </c>
      <c r="Y46" s="281" t="str">
        <f t="shared" ca="1" si="18"/>
        <v/>
      </c>
      <c r="Z46" s="281" t="str">
        <f t="shared" ca="1" si="18"/>
        <v/>
      </c>
      <c r="AA46" s="281" t="str">
        <f t="shared" ca="1" si="18"/>
        <v/>
      </c>
      <c r="AB46" s="281" t="str">
        <f t="shared" ca="1" si="18"/>
        <v/>
      </c>
      <c r="AC46" s="281" t="str">
        <f t="shared" ca="1" si="18"/>
        <v/>
      </c>
      <c r="AD46" s="281" t="str">
        <f t="shared" ca="1" si="16"/>
        <v/>
      </c>
      <c r="AE46" s="281" t="str">
        <f t="shared" ca="1" si="16"/>
        <v/>
      </c>
      <c r="AF46" s="281" t="str">
        <f t="shared" ca="1" si="16"/>
        <v/>
      </c>
      <c r="AG46" s="281" t="str">
        <f t="shared" ca="1" si="16"/>
        <v/>
      </c>
      <c r="AH46" s="281" t="str">
        <f t="shared" ca="1" si="16"/>
        <v/>
      </c>
      <c r="AI46" s="281" t="str">
        <f t="shared" ca="1" si="16"/>
        <v/>
      </c>
      <c r="AJ46" s="281" t="str">
        <f t="shared" ca="1" si="16"/>
        <v/>
      </c>
      <c r="AK46" s="281" t="str">
        <f t="shared" ca="1" si="16"/>
        <v/>
      </c>
      <c r="AL46" s="281" t="str">
        <f t="shared" ca="1" si="16"/>
        <v/>
      </c>
      <c r="AM46" s="281" t="str">
        <f t="shared" ca="1" si="16"/>
        <v/>
      </c>
      <c r="AN46" s="281" t="str">
        <f t="shared" ca="1" si="16"/>
        <v/>
      </c>
      <c r="AO46" s="281" t="str">
        <f t="shared" ca="1" si="16"/>
        <v/>
      </c>
      <c r="AP46" s="281" t="str">
        <f t="shared" ca="1" si="16"/>
        <v/>
      </c>
      <c r="AQ46" s="281" t="str">
        <f t="shared" ca="1" si="16"/>
        <v/>
      </c>
      <c r="AR46" s="281" t="str">
        <f t="shared" ca="1" si="19"/>
        <v/>
      </c>
      <c r="AS46" s="281" t="str">
        <f t="shared" ca="1" si="19"/>
        <v/>
      </c>
      <c r="AT46" s="281" t="str">
        <f t="shared" ca="1" si="19"/>
        <v/>
      </c>
      <c r="AU46" s="281" t="str">
        <f t="shared" ca="1" si="19"/>
        <v/>
      </c>
      <c r="AV46" s="281" t="str">
        <f t="shared" ca="1" si="19"/>
        <v/>
      </c>
      <c r="AW46" s="281" t="str">
        <f t="shared" ca="1" si="19"/>
        <v/>
      </c>
      <c r="AX46" s="281" t="str">
        <f t="shared" ca="1" si="19"/>
        <v/>
      </c>
      <c r="AY46" s="281" t="str">
        <f t="shared" ca="1" si="19"/>
        <v/>
      </c>
      <c r="AZ46" s="281" t="str">
        <f t="shared" ca="1" si="19"/>
        <v/>
      </c>
      <c r="BA46" s="281" t="str">
        <f t="shared" ca="1" si="19"/>
        <v/>
      </c>
      <c r="BB46" s="281" t="str">
        <f t="shared" ca="1" si="19"/>
        <v/>
      </c>
      <c r="BC46" s="281" t="str">
        <f t="shared" ca="1" si="19"/>
        <v/>
      </c>
      <c r="BD46" s="281" t="str">
        <f t="shared" ca="1" si="19"/>
        <v/>
      </c>
      <c r="BE46" s="281" t="str">
        <f t="shared" ca="1" si="19"/>
        <v/>
      </c>
      <c r="BF46" s="281" t="str">
        <f t="shared" ca="1" si="19"/>
        <v/>
      </c>
      <c r="BG46" s="281" t="str">
        <f t="shared" ca="1" si="19"/>
        <v/>
      </c>
      <c r="BH46" s="281" t="str">
        <f t="shared" ca="1" si="19"/>
        <v/>
      </c>
      <c r="BI46" s="281" t="str">
        <f t="shared" ca="1" si="19"/>
        <v/>
      </c>
      <c r="BJ46" s="281" t="str">
        <f t="shared" ca="1" si="19"/>
        <v/>
      </c>
      <c r="BK46" s="281" t="str">
        <f t="shared" ca="1" si="19"/>
        <v/>
      </c>
      <c r="BL46" s="110"/>
      <c r="BM46" s="110"/>
      <c r="BN46" s="110"/>
      <c r="BO46" s="110"/>
      <c r="BP46" s="110"/>
      <c r="BQ46" s="110"/>
      <c r="BR46" s="110"/>
      <c r="BS46" s="110"/>
      <c r="BT46" s="110"/>
      <c r="BU46" s="110"/>
      <c r="BV46" s="110"/>
    </row>
    <row r="47" spans="1:74" customFormat="1" ht="13.5" customHeight="1" x14ac:dyDescent="0.2">
      <c r="A47" s="113"/>
      <c r="B47" s="113" t="str">
        <f t="shared" si="2"/>
        <v>AJ</v>
      </c>
      <c r="C47" s="126"/>
      <c r="D47" s="126"/>
      <c r="E47" s="126"/>
      <c r="F47" s="273" t="str">
        <f t="shared" ca="1" si="3"/>
        <v>Management_Reporting_Flag</v>
      </c>
      <c r="G47" s="289"/>
      <c r="H47" s="275" t="s">
        <v>529</v>
      </c>
      <c r="I47" s="135" t="s">
        <v>559</v>
      </c>
      <c r="J47" s="135" t="s">
        <v>147</v>
      </c>
      <c r="K47" s="135" t="s">
        <v>147</v>
      </c>
      <c r="L47" s="277" t="s">
        <v>499</v>
      </c>
      <c r="M47" s="134" t="s">
        <v>221</v>
      </c>
      <c r="N47" s="281" t="str">
        <f t="shared" ca="1" si="18"/>
        <v/>
      </c>
      <c r="O47" s="281" t="str">
        <f t="shared" ca="1" si="18"/>
        <v/>
      </c>
      <c r="P47" s="281" t="str">
        <f t="shared" ca="1" si="18"/>
        <v/>
      </c>
      <c r="Q47" s="281" t="str">
        <f t="shared" ca="1" si="18"/>
        <v/>
      </c>
      <c r="R47" s="281" t="str">
        <f t="shared" ca="1" si="18"/>
        <v/>
      </c>
      <c r="S47" s="281" t="str">
        <f t="shared" ca="1" si="18"/>
        <v/>
      </c>
      <c r="T47" s="281" t="str">
        <f t="shared" ca="1" si="18"/>
        <v/>
      </c>
      <c r="U47" s="281" t="str">
        <f t="shared" ca="1" si="18"/>
        <v/>
      </c>
      <c r="V47" s="281" t="str">
        <f t="shared" ca="1" si="18"/>
        <v/>
      </c>
      <c r="W47" s="281" t="str">
        <f t="shared" ca="1" si="18"/>
        <v/>
      </c>
      <c r="X47" s="281" t="str">
        <f t="shared" ca="1" si="18"/>
        <v/>
      </c>
      <c r="Y47" s="281" t="str">
        <f t="shared" ca="1" si="18"/>
        <v/>
      </c>
      <c r="Z47" s="281" t="str">
        <f t="shared" ca="1" si="18"/>
        <v/>
      </c>
      <c r="AA47" s="281" t="str">
        <f t="shared" ca="1" si="18"/>
        <v/>
      </c>
      <c r="AB47" s="281" t="str">
        <f t="shared" ca="1" si="18"/>
        <v/>
      </c>
      <c r="AC47" s="281" t="str">
        <f t="shared" ca="1" si="18"/>
        <v/>
      </c>
      <c r="AD47" s="281" t="str">
        <f t="shared" ref="AD47:AS62" ca="1" si="20">IF(LEN(INDIRECT("SWMETA!"&amp;$B47&amp;AD$14))=0,"",INDIRECT("SWMETA!"&amp;$B47&amp;AD$14))</f>
        <v/>
      </c>
      <c r="AE47" s="281" t="str">
        <f t="shared" ca="1" si="20"/>
        <v/>
      </c>
      <c r="AF47" s="281" t="str">
        <f t="shared" ca="1" si="20"/>
        <v/>
      </c>
      <c r="AG47" s="281" t="str">
        <f t="shared" ca="1" si="20"/>
        <v/>
      </c>
      <c r="AH47" s="281" t="str">
        <f t="shared" ca="1" si="20"/>
        <v/>
      </c>
      <c r="AI47" s="281" t="str">
        <f t="shared" ca="1" si="20"/>
        <v/>
      </c>
      <c r="AJ47" s="281" t="str">
        <f t="shared" ca="1" si="20"/>
        <v/>
      </c>
      <c r="AK47" s="281" t="str">
        <f t="shared" ca="1" si="20"/>
        <v/>
      </c>
      <c r="AL47" s="281" t="str">
        <f t="shared" ca="1" si="20"/>
        <v/>
      </c>
      <c r="AM47" s="281" t="str">
        <f t="shared" ca="1" si="20"/>
        <v/>
      </c>
      <c r="AN47" s="281" t="str">
        <f t="shared" ca="1" si="20"/>
        <v/>
      </c>
      <c r="AO47" s="281" t="str">
        <f t="shared" ca="1" si="20"/>
        <v/>
      </c>
      <c r="AP47" s="281" t="str">
        <f t="shared" ca="1" si="20"/>
        <v/>
      </c>
      <c r="AQ47" s="281" t="str">
        <f t="shared" ca="1" si="20"/>
        <v/>
      </c>
      <c r="AR47" s="281" t="str">
        <f t="shared" ca="1" si="20"/>
        <v/>
      </c>
      <c r="AS47" s="281" t="str">
        <f t="shared" ca="1" si="20"/>
        <v/>
      </c>
      <c r="AT47" s="281" t="str">
        <f t="shared" ca="1" si="19"/>
        <v/>
      </c>
      <c r="AU47" s="281" t="str">
        <f t="shared" ca="1" si="19"/>
        <v/>
      </c>
      <c r="AV47" s="281" t="str">
        <f t="shared" ca="1" si="19"/>
        <v/>
      </c>
      <c r="AW47" s="281" t="str">
        <f t="shared" ca="1" si="19"/>
        <v/>
      </c>
      <c r="AX47" s="281" t="str">
        <f t="shared" ca="1" si="19"/>
        <v/>
      </c>
      <c r="AY47" s="281" t="str">
        <f t="shared" ca="1" si="19"/>
        <v/>
      </c>
      <c r="AZ47" s="281" t="str">
        <f t="shared" ca="1" si="19"/>
        <v/>
      </c>
      <c r="BA47" s="281" t="str">
        <f t="shared" ca="1" si="19"/>
        <v/>
      </c>
      <c r="BB47" s="281" t="str">
        <f t="shared" ca="1" si="19"/>
        <v/>
      </c>
      <c r="BC47" s="281" t="str">
        <f t="shared" ca="1" si="19"/>
        <v/>
      </c>
      <c r="BD47" s="281" t="str">
        <f t="shared" ca="1" si="19"/>
        <v/>
      </c>
      <c r="BE47" s="281" t="str">
        <f t="shared" ca="1" si="19"/>
        <v/>
      </c>
      <c r="BF47" s="281" t="str">
        <f t="shared" ca="1" si="19"/>
        <v/>
      </c>
      <c r="BG47" s="281" t="str">
        <f t="shared" ca="1" si="19"/>
        <v/>
      </c>
      <c r="BH47" s="281" t="str">
        <f t="shared" ca="1" si="19"/>
        <v/>
      </c>
      <c r="BI47" s="281" t="str">
        <f t="shared" ca="1" si="19"/>
        <v/>
      </c>
      <c r="BJ47" s="281" t="str">
        <f t="shared" ca="1" si="19"/>
        <v/>
      </c>
      <c r="BK47" s="281" t="str">
        <f t="shared" ca="1" si="19"/>
        <v/>
      </c>
      <c r="BL47" s="110"/>
      <c r="BM47" s="110"/>
      <c r="BN47" s="110"/>
      <c r="BO47" s="110"/>
      <c r="BP47" s="110"/>
      <c r="BQ47" s="110"/>
      <c r="BR47" s="110"/>
      <c r="BS47" s="110"/>
      <c r="BT47" s="110"/>
      <c r="BU47" s="110"/>
      <c r="BV47" s="110"/>
    </row>
    <row r="48" spans="1:74" customFormat="1" ht="13.5" customHeight="1" x14ac:dyDescent="0.2">
      <c r="A48" s="113"/>
      <c r="B48" s="113" t="str">
        <f t="shared" si="2"/>
        <v>AK</v>
      </c>
      <c r="C48" s="126"/>
      <c r="D48" s="126"/>
      <c r="E48" s="126"/>
      <c r="F48" s="273" t="str">
        <f t="shared" ca="1" si="3"/>
        <v>Port_Factor</v>
      </c>
      <c r="G48" s="289"/>
      <c r="H48" s="275" t="s">
        <v>530</v>
      </c>
      <c r="I48" s="135" t="s">
        <v>559</v>
      </c>
      <c r="J48" s="135" t="s">
        <v>147</v>
      </c>
      <c r="K48" s="135" t="s">
        <v>147</v>
      </c>
      <c r="L48" s="277" t="s">
        <v>499</v>
      </c>
      <c r="M48" s="134" t="s">
        <v>221</v>
      </c>
      <c r="N48" s="281" t="str">
        <f t="shared" ca="1" si="18"/>
        <v/>
      </c>
      <c r="O48" s="281" t="str">
        <f t="shared" ca="1" si="18"/>
        <v/>
      </c>
      <c r="P48" s="281" t="str">
        <f t="shared" ca="1" si="18"/>
        <v/>
      </c>
      <c r="Q48" s="281" t="str">
        <f t="shared" ca="1" si="18"/>
        <v/>
      </c>
      <c r="R48" s="281" t="str">
        <f t="shared" ca="1" si="18"/>
        <v/>
      </c>
      <c r="S48" s="281" t="str">
        <f t="shared" ca="1" si="18"/>
        <v/>
      </c>
      <c r="T48" s="281" t="str">
        <f t="shared" ca="1" si="18"/>
        <v/>
      </c>
      <c r="U48" s="281" t="str">
        <f t="shared" ca="1" si="18"/>
        <v/>
      </c>
      <c r="V48" s="281" t="str">
        <f t="shared" ca="1" si="18"/>
        <v/>
      </c>
      <c r="W48" s="281" t="str">
        <f t="shared" ca="1" si="18"/>
        <v/>
      </c>
      <c r="X48" s="281" t="str">
        <f t="shared" ca="1" si="18"/>
        <v/>
      </c>
      <c r="Y48" s="281" t="str">
        <f t="shared" ca="1" si="18"/>
        <v/>
      </c>
      <c r="Z48" s="281" t="str">
        <f t="shared" ca="1" si="18"/>
        <v/>
      </c>
      <c r="AA48" s="281" t="str">
        <f t="shared" ca="1" si="18"/>
        <v/>
      </c>
      <c r="AB48" s="281" t="str">
        <f t="shared" ca="1" si="18"/>
        <v/>
      </c>
      <c r="AC48" s="281" t="str">
        <f t="shared" ref="AC48:AC63" ca="1" si="21">IF(LEN(INDIRECT("SWMETA!"&amp;$B48&amp;AC$14))=0,"",INDIRECT("SWMETA!"&amp;$B48&amp;AC$14))</f>
        <v/>
      </c>
      <c r="AD48" s="281" t="str">
        <f t="shared" ca="1" si="20"/>
        <v/>
      </c>
      <c r="AE48" s="281" t="str">
        <f t="shared" ca="1" si="20"/>
        <v/>
      </c>
      <c r="AF48" s="281" t="str">
        <f t="shared" ca="1" si="20"/>
        <v/>
      </c>
      <c r="AG48" s="281" t="str">
        <f t="shared" ca="1" si="20"/>
        <v/>
      </c>
      <c r="AH48" s="281" t="str">
        <f t="shared" ca="1" si="20"/>
        <v/>
      </c>
      <c r="AI48" s="281" t="str">
        <f t="shared" ca="1" si="20"/>
        <v/>
      </c>
      <c r="AJ48" s="281" t="str">
        <f t="shared" ca="1" si="20"/>
        <v/>
      </c>
      <c r="AK48" s="281" t="str">
        <f t="shared" ca="1" si="20"/>
        <v/>
      </c>
      <c r="AL48" s="281" t="str">
        <f t="shared" ca="1" si="20"/>
        <v/>
      </c>
      <c r="AM48" s="281" t="str">
        <f t="shared" ca="1" si="20"/>
        <v/>
      </c>
      <c r="AN48" s="281" t="str">
        <f t="shared" ca="1" si="20"/>
        <v/>
      </c>
      <c r="AO48" s="281" t="str">
        <f t="shared" ca="1" si="20"/>
        <v/>
      </c>
      <c r="AP48" s="281" t="str">
        <f t="shared" ca="1" si="20"/>
        <v/>
      </c>
      <c r="AQ48" s="281" t="str">
        <f t="shared" ca="1" si="20"/>
        <v/>
      </c>
      <c r="AR48" s="281" t="str">
        <f t="shared" ca="1" si="19"/>
        <v/>
      </c>
      <c r="AS48" s="281" t="str">
        <f t="shared" ca="1" si="19"/>
        <v/>
      </c>
      <c r="AT48" s="281" t="str">
        <f t="shared" ca="1" si="19"/>
        <v/>
      </c>
      <c r="AU48" s="281" t="str">
        <f t="shared" ca="1" si="19"/>
        <v/>
      </c>
      <c r="AV48" s="281" t="str">
        <f t="shared" ca="1" si="19"/>
        <v/>
      </c>
      <c r="AW48" s="281" t="str">
        <f t="shared" ca="1" si="19"/>
        <v/>
      </c>
      <c r="AX48" s="281" t="str">
        <f t="shared" ca="1" si="19"/>
        <v/>
      </c>
      <c r="AY48" s="281" t="str">
        <f t="shared" ca="1" si="19"/>
        <v/>
      </c>
      <c r="AZ48" s="281" t="str">
        <f t="shared" ca="1" si="19"/>
        <v/>
      </c>
      <c r="BA48" s="281" t="str">
        <f t="shared" ca="1" si="19"/>
        <v/>
      </c>
      <c r="BB48" s="281" t="str">
        <f t="shared" ca="1" si="19"/>
        <v/>
      </c>
      <c r="BC48" s="281" t="str">
        <f t="shared" ca="1" si="19"/>
        <v/>
      </c>
      <c r="BD48" s="281" t="str">
        <f t="shared" ca="1" si="19"/>
        <v/>
      </c>
      <c r="BE48" s="281" t="str">
        <f t="shared" ca="1" si="19"/>
        <v/>
      </c>
      <c r="BF48" s="281" t="str">
        <f t="shared" ca="1" si="19"/>
        <v/>
      </c>
      <c r="BG48" s="281" t="str">
        <f t="shared" ca="1" si="19"/>
        <v/>
      </c>
      <c r="BH48" s="281" t="str">
        <f t="shared" ca="1" si="19"/>
        <v/>
      </c>
      <c r="BI48" s="281" t="str">
        <f t="shared" ca="1" si="19"/>
        <v/>
      </c>
      <c r="BJ48" s="281" t="str">
        <f t="shared" ca="1" si="19"/>
        <v/>
      </c>
      <c r="BK48" s="281" t="str">
        <f t="shared" ca="1" si="19"/>
        <v/>
      </c>
      <c r="BL48" s="110"/>
      <c r="BM48" s="110"/>
      <c r="BN48" s="110"/>
      <c r="BO48" s="110"/>
      <c r="BP48" s="110"/>
      <c r="BQ48" s="110"/>
      <c r="BR48" s="110"/>
      <c r="BS48" s="110"/>
      <c r="BT48" s="110"/>
      <c r="BU48" s="110"/>
      <c r="BV48" s="110"/>
    </row>
    <row r="49" spans="1:74" customFormat="1" ht="13.5" customHeight="1" x14ac:dyDescent="0.2">
      <c r="A49" s="113"/>
      <c r="B49" s="113" t="str">
        <f t="shared" si="2"/>
        <v>AL</v>
      </c>
      <c r="C49" s="110"/>
      <c r="D49" s="110"/>
      <c r="E49" s="110"/>
      <c r="F49" s="273" t="str">
        <f t="shared" ca="1" si="3"/>
        <v>Planning_Status</v>
      </c>
      <c r="G49" s="289"/>
      <c r="H49" s="275" t="s">
        <v>531</v>
      </c>
      <c r="I49" s="135" t="s">
        <v>559</v>
      </c>
      <c r="J49" s="135" t="s">
        <v>147</v>
      </c>
      <c r="K49" s="135" t="s">
        <v>147</v>
      </c>
      <c r="L49" s="277" t="s">
        <v>499</v>
      </c>
      <c r="M49" s="134" t="s">
        <v>221</v>
      </c>
      <c r="N49" s="281" t="str">
        <f t="shared" ref="N49:AC64" ca="1" si="22">IF(LEN(INDIRECT("SWMETA!"&amp;$B49&amp;N$14))=0,"",INDIRECT("SWMETA!"&amp;$B49&amp;N$14))</f>
        <v/>
      </c>
      <c r="O49" s="281" t="str">
        <f t="shared" ca="1" si="22"/>
        <v/>
      </c>
      <c r="P49" s="281" t="str">
        <f t="shared" ca="1" si="22"/>
        <v/>
      </c>
      <c r="Q49" s="281" t="str">
        <f t="shared" ca="1" si="22"/>
        <v/>
      </c>
      <c r="R49" s="281" t="str">
        <f t="shared" ca="1" si="22"/>
        <v/>
      </c>
      <c r="S49" s="281" t="str">
        <f t="shared" ca="1" si="22"/>
        <v/>
      </c>
      <c r="T49" s="281" t="str">
        <f t="shared" ca="1" si="22"/>
        <v/>
      </c>
      <c r="U49" s="281" t="str">
        <f t="shared" ca="1" si="22"/>
        <v/>
      </c>
      <c r="V49" s="281" t="str">
        <f t="shared" ca="1" si="22"/>
        <v/>
      </c>
      <c r="W49" s="281" t="str">
        <f t="shared" ca="1" si="22"/>
        <v/>
      </c>
      <c r="X49" s="281" t="str">
        <f t="shared" ca="1" si="22"/>
        <v/>
      </c>
      <c r="Y49" s="281" t="str">
        <f t="shared" ca="1" si="22"/>
        <v/>
      </c>
      <c r="Z49" s="281" t="str">
        <f t="shared" ca="1" si="22"/>
        <v/>
      </c>
      <c r="AA49" s="281" t="str">
        <f t="shared" ca="1" si="22"/>
        <v/>
      </c>
      <c r="AB49" s="281" t="str">
        <f t="shared" ca="1" si="22"/>
        <v/>
      </c>
      <c r="AC49" s="281" t="str">
        <f t="shared" ca="1" si="21"/>
        <v/>
      </c>
      <c r="AD49" s="281" t="str">
        <f t="shared" ca="1" si="20"/>
        <v/>
      </c>
      <c r="AE49" s="281" t="str">
        <f t="shared" ca="1" si="20"/>
        <v/>
      </c>
      <c r="AF49" s="281" t="str">
        <f t="shared" ca="1" si="20"/>
        <v/>
      </c>
      <c r="AG49" s="281" t="str">
        <f t="shared" ca="1" si="20"/>
        <v/>
      </c>
      <c r="AH49" s="281" t="str">
        <f t="shared" ca="1" si="20"/>
        <v/>
      </c>
      <c r="AI49" s="281" t="str">
        <f t="shared" ca="1" si="20"/>
        <v/>
      </c>
      <c r="AJ49" s="281" t="str">
        <f t="shared" ca="1" si="20"/>
        <v/>
      </c>
      <c r="AK49" s="281" t="str">
        <f t="shared" ca="1" si="20"/>
        <v/>
      </c>
      <c r="AL49" s="281" t="str">
        <f t="shared" ca="1" si="20"/>
        <v/>
      </c>
      <c r="AM49" s="281" t="str">
        <f t="shared" ca="1" si="20"/>
        <v/>
      </c>
      <c r="AN49" s="281" t="str">
        <f t="shared" ca="1" si="20"/>
        <v/>
      </c>
      <c r="AO49" s="281" t="str">
        <f t="shared" ca="1" si="20"/>
        <v/>
      </c>
      <c r="AP49" s="281" t="str">
        <f t="shared" ca="1" si="20"/>
        <v/>
      </c>
      <c r="AQ49" s="281" t="str">
        <f t="shared" ca="1" si="20"/>
        <v/>
      </c>
      <c r="AR49" s="281" t="str">
        <f t="shared" ca="1" si="19"/>
        <v/>
      </c>
      <c r="AS49" s="281" t="str">
        <f t="shared" ca="1" si="19"/>
        <v/>
      </c>
      <c r="AT49" s="281" t="str">
        <f t="shared" ca="1" si="19"/>
        <v/>
      </c>
      <c r="AU49" s="281" t="str">
        <f t="shared" ca="1" si="19"/>
        <v/>
      </c>
      <c r="AV49" s="281" t="str">
        <f t="shared" ca="1" si="19"/>
        <v/>
      </c>
      <c r="AW49" s="281" t="str">
        <f t="shared" ca="1" si="19"/>
        <v/>
      </c>
      <c r="AX49" s="281" t="str">
        <f t="shared" ca="1" si="19"/>
        <v/>
      </c>
      <c r="AY49" s="281" t="str">
        <f t="shared" ca="1" si="19"/>
        <v/>
      </c>
      <c r="AZ49" s="281" t="str">
        <f t="shared" ca="1" si="19"/>
        <v/>
      </c>
      <c r="BA49" s="281" t="str">
        <f t="shared" ca="1" si="19"/>
        <v/>
      </c>
      <c r="BB49" s="281" t="str">
        <f t="shared" ca="1" si="19"/>
        <v/>
      </c>
      <c r="BC49" s="281" t="str">
        <f t="shared" ca="1" si="19"/>
        <v/>
      </c>
      <c r="BD49" s="281" t="str">
        <f t="shared" ca="1" si="19"/>
        <v/>
      </c>
      <c r="BE49" s="281" t="str">
        <f t="shared" ca="1" si="19"/>
        <v/>
      </c>
      <c r="BF49" s="281" t="str">
        <f t="shared" ca="1" si="19"/>
        <v/>
      </c>
      <c r="BG49" s="281" t="str">
        <f t="shared" ca="1" si="19"/>
        <v/>
      </c>
      <c r="BH49" s="281" t="str">
        <f t="shared" ca="1" si="19"/>
        <v/>
      </c>
      <c r="BI49" s="281" t="str">
        <f t="shared" ca="1" si="19"/>
        <v/>
      </c>
      <c r="BJ49" s="281" t="str">
        <f t="shared" ca="1" si="19"/>
        <v/>
      </c>
      <c r="BK49" s="281" t="str">
        <f t="shared" ca="1" si="19"/>
        <v/>
      </c>
      <c r="BL49" s="110"/>
      <c r="BM49" s="110"/>
      <c r="BN49" s="110"/>
      <c r="BO49" s="110"/>
      <c r="BP49" s="110"/>
      <c r="BQ49" s="110"/>
      <c r="BR49" s="110"/>
      <c r="BS49" s="110"/>
      <c r="BT49" s="110"/>
      <c r="BU49" s="110"/>
      <c r="BV49" s="110"/>
    </row>
    <row r="50" spans="1:74" customFormat="1" ht="13.5" customHeight="1" x14ac:dyDescent="0.2">
      <c r="A50" s="113"/>
      <c r="B50" s="113" t="str">
        <f t="shared" si="2"/>
        <v>AM</v>
      </c>
      <c r="C50" s="110"/>
      <c r="D50" s="110"/>
      <c r="E50" s="110"/>
      <c r="F50" s="273" t="str">
        <f t="shared" ca="1" si="3"/>
        <v>Planning_Type</v>
      </c>
      <c r="G50" s="289"/>
      <c r="H50" s="275" t="s">
        <v>532</v>
      </c>
      <c r="I50" s="135" t="s">
        <v>559</v>
      </c>
      <c r="J50" s="135" t="s">
        <v>147</v>
      </c>
      <c r="K50" s="135" t="s">
        <v>147</v>
      </c>
      <c r="L50" s="277" t="s">
        <v>499</v>
      </c>
      <c r="M50" s="134" t="s">
        <v>221</v>
      </c>
      <c r="N50" s="281" t="str">
        <f t="shared" ca="1" si="22"/>
        <v/>
      </c>
      <c r="O50" s="281" t="str">
        <f t="shared" ca="1" si="22"/>
        <v/>
      </c>
      <c r="P50" s="281" t="str">
        <f t="shared" ca="1" si="22"/>
        <v/>
      </c>
      <c r="Q50" s="281" t="str">
        <f t="shared" ca="1" si="22"/>
        <v/>
      </c>
      <c r="R50" s="281" t="str">
        <f t="shared" ca="1" si="22"/>
        <v/>
      </c>
      <c r="S50" s="281" t="str">
        <f t="shared" ca="1" si="22"/>
        <v/>
      </c>
      <c r="T50" s="281" t="str">
        <f t="shared" ca="1" si="22"/>
        <v/>
      </c>
      <c r="U50" s="281" t="str">
        <f t="shared" ca="1" si="22"/>
        <v/>
      </c>
      <c r="V50" s="281" t="str">
        <f t="shared" ca="1" si="22"/>
        <v/>
      </c>
      <c r="W50" s="281" t="str">
        <f t="shared" ca="1" si="22"/>
        <v/>
      </c>
      <c r="X50" s="281" t="str">
        <f t="shared" ca="1" si="22"/>
        <v/>
      </c>
      <c r="Y50" s="281" t="str">
        <f t="shared" ca="1" si="22"/>
        <v/>
      </c>
      <c r="Z50" s="281" t="str">
        <f t="shared" ca="1" si="22"/>
        <v/>
      </c>
      <c r="AA50" s="281" t="str">
        <f t="shared" ca="1" si="22"/>
        <v/>
      </c>
      <c r="AB50" s="281" t="str">
        <f t="shared" ca="1" si="22"/>
        <v/>
      </c>
      <c r="AC50" s="281" t="str">
        <f t="shared" ca="1" si="21"/>
        <v/>
      </c>
      <c r="AD50" s="281" t="str">
        <f t="shared" ca="1" si="20"/>
        <v/>
      </c>
      <c r="AE50" s="281" t="str">
        <f t="shared" ca="1" si="20"/>
        <v/>
      </c>
      <c r="AF50" s="281" t="str">
        <f t="shared" ca="1" si="20"/>
        <v/>
      </c>
      <c r="AG50" s="281" t="str">
        <f t="shared" ca="1" si="20"/>
        <v/>
      </c>
      <c r="AH50" s="281" t="str">
        <f t="shared" ca="1" si="20"/>
        <v/>
      </c>
      <c r="AI50" s="281" t="str">
        <f t="shared" ca="1" si="20"/>
        <v/>
      </c>
      <c r="AJ50" s="281" t="str">
        <f t="shared" ca="1" si="20"/>
        <v/>
      </c>
      <c r="AK50" s="281" t="str">
        <f t="shared" ca="1" si="20"/>
        <v/>
      </c>
      <c r="AL50" s="281" t="str">
        <f t="shared" ca="1" si="20"/>
        <v/>
      </c>
      <c r="AM50" s="281" t="str">
        <f t="shared" ca="1" si="20"/>
        <v/>
      </c>
      <c r="AN50" s="281" t="str">
        <f t="shared" ca="1" si="20"/>
        <v/>
      </c>
      <c r="AO50" s="281" t="str">
        <f t="shared" ca="1" si="20"/>
        <v/>
      </c>
      <c r="AP50" s="281" t="str">
        <f t="shared" ca="1" si="20"/>
        <v/>
      </c>
      <c r="AQ50" s="281" t="str">
        <f t="shared" ca="1" si="20"/>
        <v/>
      </c>
      <c r="AR50" s="281" t="str">
        <f t="shared" ca="1" si="19"/>
        <v/>
      </c>
      <c r="AS50" s="281" t="str">
        <f t="shared" ca="1" si="19"/>
        <v/>
      </c>
      <c r="AT50" s="281" t="str">
        <f t="shared" ca="1" si="19"/>
        <v/>
      </c>
      <c r="AU50" s="281" t="str">
        <f t="shared" ca="1" si="19"/>
        <v/>
      </c>
      <c r="AV50" s="281" t="str">
        <f t="shared" ca="1" si="19"/>
        <v/>
      </c>
      <c r="AW50" s="281" t="str">
        <f t="shared" ca="1" si="19"/>
        <v/>
      </c>
      <c r="AX50" s="281" t="str">
        <f t="shared" ca="1" si="19"/>
        <v/>
      </c>
      <c r="AY50" s="281" t="str">
        <f t="shared" ca="1" si="19"/>
        <v/>
      </c>
      <c r="AZ50" s="281" t="str">
        <f t="shared" ca="1" si="19"/>
        <v/>
      </c>
      <c r="BA50" s="281" t="str">
        <f t="shared" ca="1" si="19"/>
        <v/>
      </c>
      <c r="BB50" s="281" t="str">
        <f t="shared" ca="1" si="19"/>
        <v/>
      </c>
      <c r="BC50" s="281" t="str">
        <f t="shared" ca="1" si="19"/>
        <v/>
      </c>
      <c r="BD50" s="281" t="str">
        <f t="shared" ca="1" si="19"/>
        <v/>
      </c>
      <c r="BE50" s="281" t="str">
        <f t="shared" ca="1" si="19"/>
        <v/>
      </c>
      <c r="BF50" s="281" t="str">
        <f t="shared" ca="1" si="19"/>
        <v/>
      </c>
      <c r="BG50" s="281" t="str">
        <f t="shared" ca="1" si="19"/>
        <v/>
      </c>
      <c r="BH50" s="281" t="str">
        <f t="shared" ca="1" si="19"/>
        <v/>
      </c>
      <c r="BI50" s="281" t="str">
        <f t="shared" ca="1" si="19"/>
        <v/>
      </c>
      <c r="BJ50" s="281" t="str">
        <f t="shared" ca="1" si="19"/>
        <v/>
      </c>
      <c r="BK50" s="281" t="str">
        <f t="shared" ca="1" si="19"/>
        <v/>
      </c>
      <c r="BL50" s="110"/>
      <c r="BM50" s="110"/>
      <c r="BN50" s="110"/>
      <c r="BO50" s="110"/>
      <c r="BP50" s="110"/>
      <c r="BQ50" s="110"/>
      <c r="BR50" s="110"/>
      <c r="BS50" s="110"/>
      <c r="BT50" s="110"/>
      <c r="BU50" s="110"/>
      <c r="BV50" s="110"/>
    </row>
    <row r="51" spans="1:74" customFormat="1" ht="13.5" customHeight="1" x14ac:dyDescent="0.2">
      <c r="A51" s="113"/>
      <c r="B51" s="113" t="str">
        <f t="shared" si="2"/>
        <v>AN</v>
      </c>
      <c r="C51" s="110"/>
      <c r="D51" s="110"/>
      <c r="E51" s="110"/>
      <c r="F51" s="273" t="str">
        <f t="shared" ca="1" si="3"/>
        <v>Product_Category</v>
      </c>
      <c r="G51" s="289"/>
      <c r="H51" s="275" t="s">
        <v>533</v>
      </c>
      <c r="I51" s="135" t="s">
        <v>559</v>
      </c>
      <c r="J51" s="135" t="s">
        <v>147</v>
      </c>
      <c r="K51" s="135" t="s">
        <v>147</v>
      </c>
      <c r="L51" s="277" t="s">
        <v>499</v>
      </c>
      <c r="M51" s="134" t="s">
        <v>221</v>
      </c>
      <c r="N51" s="281" t="str">
        <f t="shared" ca="1" si="22"/>
        <v/>
      </c>
      <c r="O51" s="281" t="str">
        <f t="shared" ca="1" si="22"/>
        <v/>
      </c>
      <c r="P51" s="281" t="str">
        <f t="shared" ca="1" si="22"/>
        <v/>
      </c>
      <c r="Q51" s="281" t="str">
        <f t="shared" ca="1" si="22"/>
        <v/>
      </c>
      <c r="R51" s="281" t="str">
        <f t="shared" ca="1" si="22"/>
        <v/>
      </c>
      <c r="S51" s="281" t="str">
        <f t="shared" ca="1" si="22"/>
        <v/>
      </c>
      <c r="T51" s="281" t="str">
        <f t="shared" ca="1" si="22"/>
        <v/>
      </c>
      <c r="U51" s="281" t="str">
        <f t="shared" ca="1" si="22"/>
        <v/>
      </c>
      <c r="V51" s="281" t="str">
        <f t="shared" ca="1" si="22"/>
        <v/>
      </c>
      <c r="W51" s="281" t="str">
        <f t="shared" ca="1" si="22"/>
        <v/>
      </c>
      <c r="X51" s="281" t="str">
        <f t="shared" ca="1" si="22"/>
        <v/>
      </c>
      <c r="Y51" s="281" t="str">
        <f t="shared" ca="1" si="22"/>
        <v/>
      </c>
      <c r="Z51" s="281" t="str">
        <f t="shared" ca="1" si="22"/>
        <v/>
      </c>
      <c r="AA51" s="281" t="str">
        <f t="shared" ca="1" si="22"/>
        <v/>
      </c>
      <c r="AB51" s="281" t="str">
        <f t="shared" ca="1" si="22"/>
        <v/>
      </c>
      <c r="AC51" s="281" t="str">
        <f t="shared" ca="1" si="21"/>
        <v/>
      </c>
      <c r="AD51" s="281" t="str">
        <f t="shared" ca="1" si="20"/>
        <v/>
      </c>
      <c r="AE51" s="281" t="str">
        <f t="shared" ca="1" si="20"/>
        <v/>
      </c>
      <c r="AF51" s="281" t="str">
        <f t="shared" ca="1" si="20"/>
        <v/>
      </c>
      <c r="AG51" s="281" t="str">
        <f t="shared" ca="1" si="20"/>
        <v/>
      </c>
      <c r="AH51" s="281" t="str">
        <f t="shared" ca="1" si="20"/>
        <v/>
      </c>
      <c r="AI51" s="281" t="str">
        <f t="shared" ca="1" si="20"/>
        <v/>
      </c>
      <c r="AJ51" s="281" t="str">
        <f t="shared" ca="1" si="20"/>
        <v/>
      </c>
      <c r="AK51" s="281" t="str">
        <f t="shared" ca="1" si="20"/>
        <v/>
      </c>
      <c r="AL51" s="281" t="str">
        <f t="shared" ca="1" si="20"/>
        <v/>
      </c>
      <c r="AM51" s="281" t="str">
        <f t="shared" ca="1" si="20"/>
        <v/>
      </c>
      <c r="AN51" s="281" t="str">
        <f t="shared" ca="1" si="20"/>
        <v/>
      </c>
      <c r="AO51" s="281" t="str">
        <f t="shared" ca="1" si="20"/>
        <v/>
      </c>
      <c r="AP51" s="281" t="str">
        <f t="shared" ca="1" si="20"/>
        <v/>
      </c>
      <c r="AQ51" s="281" t="str">
        <f t="shared" ca="1" si="20"/>
        <v/>
      </c>
      <c r="AR51" s="281" t="str">
        <f t="shared" ca="1" si="19"/>
        <v/>
      </c>
      <c r="AS51" s="281" t="str">
        <f t="shared" ca="1" si="19"/>
        <v/>
      </c>
      <c r="AT51" s="281" t="str">
        <f t="shared" ca="1" si="19"/>
        <v/>
      </c>
      <c r="AU51" s="281" t="str">
        <f t="shared" ca="1" si="19"/>
        <v/>
      </c>
      <c r="AV51" s="281" t="str">
        <f t="shared" ca="1" si="19"/>
        <v/>
      </c>
      <c r="AW51" s="281" t="str">
        <f t="shared" ca="1" si="19"/>
        <v/>
      </c>
      <c r="AX51" s="281" t="str">
        <f t="shared" ca="1" si="19"/>
        <v/>
      </c>
      <c r="AY51" s="281" t="str">
        <f t="shared" ca="1" si="19"/>
        <v/>
      </c>
      <c r="AZ51" s="281" t="str">
        <f t="shared" ca="1" si="19"/>
        <v/>
      </c>
      <c r="BA51" s="281" t="str">
        <f t="shared" ca="1" si="19"/>
        <v/>
      </c>
      <c r="BB51" s="281" t="str">
        <f t="shared" ca="1" si="19"/>
        <v/>
      </c>
      <c r="BC51" s="281" t="str">
        <f t="shared" ca="1" si="19"/>
        <v/>
      </c>
      <c r="BD51" s="281" t="str">
        <f t="shared" ca="1" si="19"/>
        <v/>
      </c>
      <c r="BE51" s="281" t="str">
        <f t="shared" ca="1" si="19"/>
        <v/>
      </c>
      <c r="BF51" s="281" t="str">
        <f t="shared" ca="1" si="19"/>
        <v/>
      </c>
      <c r="BG51" s="281" t="str">
        <f t="shared" ca="1" si="19"/>
        <v/>
      </c>
      <c r="BH51" s="281" t="str">
        <f t="shared" ca="1" si="19"/>
        <v/>
      </c>
      <c r="BI51" s="281" t="str">
        <f t="shared" ca="1" si="19"/>
        <v/>
      </c>
      <c r="BJ51" s="281" t="str">
        <f t="shared" ca="1" si="19"/>
        <v/>
      </c>
      <c r="BK51" s="281" t="str">
        <f t="shared" ca="1" si="19"/>
        <v/>
      </c>
      <c r="BL51" s="110"/>
      <c r="BM51" s="110"/>
      <c r="BN51" s="110"/>
      <c r="BO51" s="110"/>
      <c r="BP51" s="110"/>
      <c r="BQ51" s="110"/>
      <c r="BR51" s="110"/>
      <c r="BS51" s="110"/>
      <c r="BT51" s="110"/>
      <c r="BU51" s="110"/>
      <c r="BV51" s="110"/>
    </row>
    <row r="52" spans="1:74" customFormat="1" ht="13.5" customHeight="1" x14ac:dyDescent="0.2">
      <c r="A52" s="113"/>
      <c r="B52" s="113" t="str">
        <f t="shared" si="2"/>
        <v>AO</v>
      </c>
      <c r="C52" s="110"/>
      <c r="D52" s="110"/>
      <c r="E52" s="110"/>
      <c r="F52" s="273" t="str">
        <f t="shared" ca="1" si="3"/>
        <v>Product_Lifecycle_State</v>
      </c>
      <c r="G52" s="289"/>
      <c r="H52" s="275" t="s">
        <v>534</v>
      </c>
      <c r="I52" s="135" t="s">
        <v>559</v>
      </c>
      <c r="J52" s="135" t="s">
        <v>147</v>
      </c>
      <c r="K52" s="135" t="s">
        <v>147</v>
      </c>
      <c r="L52" s="277" t="s">
        <v>499</v>
      </c>
      <c r="M52" s="134" t="s">
        <v>221</v>
      </c>
      <c r="N52" s="281" t="str">
        <f t="shared" ca="1" si="22"/>
        <v/>
      </c>
      <c r="O52" s="281" t="str">
        <f t="shared" ca="1" si="22"/>
        <v/>
      </c>
      <c r="P52" s="281" t="str">
        <f t="shared" ca="1" si="22"/>
        <v/>
      </c>
      <c r="Q52" s="281" t="str">
        <f t="shared" ca="1" si="22"/>
        <v/>
      </c>
      <c r="R52" s="281" t="str">
        <f t="shared" ca="1" si="22"/>
        <v/>
      </c>
      <c r="S52" s="281" t="str">
        <f t="shared" ca="1" si="22"/>
        <v/>
      </c>
      <c r="T52" s="281" t="str">
        <f t="shared" ca="1" si="22"/>
        <v/>
      </c>
      <c r="U52" s="281" t="str">
        <f t="shared" ca="1" si="22"/>
        <v/>
      </c>
      <c r="V52" s="281" t="str">
        <f t="shared" ca="1" si="22"/>
        <v/>
      </c>
      <c r="W52" s="281" t="str">
        <f t="shared" ca="1" si="22"/>
        <v/>
      </c>
      <c r="X52" s="281" t="str">
        <f t="shared" ca="1" si="22"/>
        <v/>
      </c>
      <c r="Y52" s="281" t="str">
        <f t="shared" ca="1" si="22"/>
        <v/>
      </c>
      <c r="Z52" s="281" t="str">
        <f t="shared" ca="1" si="22"/>
        <v/>
      </c>
      <c r="AA52" s="281" t="str">
        <f t="shared" ca="1" si="22"/>
        <v/>
      </c>
      <c r="AB52" s="281" t="str">
        <f t="shared" ca="1" si="22"/>
        <v/>
      </c>
      <c r="AC52" s="281" t="str">
        <f t="shared" ca="1" si="21"/>
        <v/>
      </c>
      <c r="AD52" s="281" t="str">
        <f t="shared" ca="1" si="20"/>
        <v/>
      </c>
      <c r="AE52" s="281" t="str">
        <f t="shared" ca="1" si="20"/>
        <v/>
      </c>
      <c r="AF52" s="281" t="str">
        <f t="shared" ca="1" si="20"/>
        <v/>
      </c>
      <c r="AG52" s="281" t="str">
        <f t="shared" ca="1" si="20"/>
        <v/>
      </c>
      <c r="AH52" s="281" t="str">
        <f t="shared" ca="1" si="20"/>
        <v/>
      </c>
      <c r="AI52" s="281" t="str">
        <f t="shared" ca="1" si="20"/>
        <v/>
      </c>
      <c r="AJ52" s="281" t="str">
        <f t="shared" ca="1" si="20"/>
        <v/>
      </c>
      <c r="AK52" s="281" t="str">
        <f t="shared" ca="1" si="20"/>
        <v/>
      </c>
      <c r="AL52" s="281" t="str">
        <f t="shared" ca="1" si="20"/>
        <v/>
      </c>
      <c r="AM52" s="281" t="str">
        <f t="shared" ca="1" si="20"/>
        <v/>
      </c>
      <c r="AN52" s="281" t="str">
        <f t="shared" ca="1" si="20"/>
        <v/>
      </c>
      <c r="AO52" s="281" t="str">
        <f t="shared" ca="1" si="20"/>
        <v/>
      </c>
      <c r="AP52" s="281" t="str">
        <f t="shared" ca="1" si="20"/>
        <v/>
      </c>
      <c r="AQ52" s="281" t="str">
        <f t="shared" ca="1" si="20"/>
        <v/>
      </c>
      <c r="AR52" s="281" t="str">
        <f t="shared" ca="1" si="19"/>
        <v/>
      </c>
      <c r="AS52" s="281" t="str">
        <f t="shared" ca="1" si="19"/>
        <v/>
      </c>
      <c r="AT52" s="281" t="str">
        <f t="shared" ca="1" si="19"/>
        <v/>
      </c>
      <c r="AU52" s="281" t="str">
        <f t="shared" ca="1" si="19"/>
        <v/>
      </c>
      <c r="AV52" s="281" t="str">
        <f t="shared" ca="1" si="19"/>
        <v/>
      </c>
      <c r="AW52" s="281" t="str">
        <f t="shared" ca="1" si="19"/>
        <v/>
      </c>
      <c r="AX52" s="281" t="str">
        <f t="shared" ca="1" si="19"/>
        <v/>
      </c>
      <c r="AY52" s="281" t="str">
        <f t="shared" ca="1" si="19"/>
        <v/>
      </c>
      <c r="AZ52" s="281" t="str">
        <f t="shared" ca="1" si="19"/>
        <v/>
      </c>
      <c r="BA52" s="281" t="str">
        <f t="shared" ca="1" si="19"/>
        <v/>
      </c>
      <c r="BB52" s="281" t="str">
        <f t="shared" ca="1" si="19"/>
        <v/>
      </c>
      <c r="BC52" s="281" t="str">
        <f t="shared" ca="1" si="19"/>
        <v/>
      </c>
      <c r="BD52" s="281" t="str">
        <f t="shared" ca="1" si="19"/>
        <v/>
      </c>
      <c r="BE52" s="281" t="str">
        <f t="shared" ca="1" si="19"/>
        <v/>
      </c>
      <c r="BF52" s="281" t="str">
        <f t="shared" ca="1" si="19"/>
        <v/>
      </c>
      <c r="BG52" s="281" t="str">
        <f t="shared" ca="1" si="19"/>
        <v/>
      </c>
      <c r="BH52" s="281" t="str">
        <f t="shared" ca="1" si="19"/>
        <v/>
      </c>
      <c r="BI52" s="281" t="str">
        <f t="shared" ca="1" si="19"/>
        <v/>
      </c>
      <c r="BJ52" s="281" t="str">
        <f t="shared" ca="1" si="19"/>
        <v/>
      </c>
      <c r="BK52" s="281" t="str">
        <f t="shared" ca="1" si="19"/>
        <v/>
      </c>
      <c r="BL52" s="110"/>
      <c r="BM52" s="110"/>
      <c r="BN52" s="110"/>
      <c r="BO52" s="110"/>
      <c r="BP52" s="110"/>
      <c r="BQ52" s="110"/>
      <c r="BR52" s="110"/>
      <c r="BS52" s="110"/>
      <c r="BT52" s="110"/>
      <c r="BU52" s="110"/>
      <c r="BV52" s="110"/>
    </row>
    <row r="53" spans="1:74" customFormat="1" ht="13.5" customHeight="1" x14ac:dyDescent="0.2">
      <c r="A53" s="113"/>
      <c r="B53" s="113" t="str">
        <f t="shared" si="2"/>
        <v>AP</v>
      </c>
      <c r="C53" s="110"/>
      <c r="D53" s="110"/>
      <c r="E53" s="110"/>
      <c r="F53" s="273" t="str">
        <f t="shared" ca="1" si="3"/>
        <v>KSI_CT_CT_Planning_Start_Period</v>
      </c>
      <c r="G53" s="289"/>
      <c r="H53" s="275" t="s">
        <v>535</v>
      </c>
      <c r="I53" s="135" t="s">
        <v>559</v>
      </c>
      <c r="J53" s="135" t="s">
        <v>147</v>
      </c>
      <c r="K53" s="135" t="s">
        <v>147</v>
      </c>
      <c r="L53" s="277" t="s">
        <v>499</v>
      </c>
      <c r="M53" s="134" t="s">
        <v>221</v>
      </c>
      <c r="N53" s="281" t="str">
        <f t="shared" ca="1" si="22"/>
        <v/>
      </c>
      <c r="O53" s="281" t="str">
        <f t="shared" ca="1" si="22"/>
        <v/>
      </c>
      <c r="P53" s="281" t="str">
        <f t="shared" ca="1" si="22"/>
        <v/>
      </c>
      <c r="Q53" s="281" t="str">
        <f t="shared" ca="1" si="22"/>
        <v/>
      </c>
      <c r="R53" s="281" t="str">
        <f t="shared" ca="1" si="22"/>
        <v/>
      </c>
      <c r="S53" s="281" t="str">
        <f t="shared" ca="1" si="22"/>
        <v/>
      </c>
      <c r="T53" s="281" t="str">
        <f t="shared" ca="1" si="22"/>
        <v/>
      </c>
      <c r="U53" s="281" t="str">
        <f t="shared" ca="1" si="22"/>
        <v/>
      </c>
      <c r="V53" s="281" t="str">
        <f t="shared" ca="1" si="22"/>
        <v/>
      </c>
      <c r="W53" s="281" t="str">
        <f t="shared" ca="1" si="22"/>
        <v/>
      </c>
      <c r="X53" s="281" t="str">
        <f t="shared" ca="1" si="22"/>
        <v/>
      </c>
      <c r="Y53" s="281" t="str">
        <f t="shared" ca="1" si="22"/>
        <v/>
      </c>
      <c r="Z53" s="281" t="str">
        <f t="shared" ca="1" si="22"/>
        <v/>
      </c>
      <c r="AA53" s="281" t="str">
        <f t="shared" ca="1" si="22"/>
        <v/>
      </c>
      <c r="AB53" s="281" t="str">
        <f t="shared" ca="1" si="22"/>
        <v/>
      </c>
      <c r="AC53" s="281" t="str">
        <f t="shared" ca="1" si="21"/>
        <v/>
      </c>
      <c r="AD53" s="281" t="str">
        <f t="shared" ca="1" si="20"/>
        <v/>
      </c>
      <c r="AE53" s="281" t="str">
        <f t="shared" ca="1" si="20"/>
        <v/>
      </c>
      <c r="AF53" s="281" t="str">
        <f t="shared" ca="1" si="20"/>
        <v/>
      </c>
      <c r="AG53" s="281" t="str">
        <f t="shared" ca="1" si="20"/>
        <v/>
      </c>
      <c r="AH53" s="281" t="str">
        <f t="shared" ca="1" si="20"/>
        <v/>
      </c>
      <c r="AI53" s="281" t="str">
        <f t="shared" ca="1" si="20"/>
        <v/>
      </c>
      <c r="AJ53" s="281" t="str">
        <f t="shared" ca="1" si="20"/>
        <v/>
      </c>
      <c r="AK53" s="281" t="str">
        <f t="shared" ca="1" si="20"/>
        <v/>
      </c>
      <c r="AL53" s="281" t="str">
        <f t="shared" ca="1" si="20"/>
        <v/>
      </c>
      <c r="AM53" s="281" t="str">
        <f t="shared" ca="1" si="20"/>
        <v/>
      </c>
      <c r="AN53" s="281" t="str">
        <f t="shared" ca="1" si="20"/>
        <v/>
      </c>
      <c r="AO53" s="281" t="str">
        <f t="shared" ca="1" si="20"/>
        <v/>
      </c>
      <c r="AP53" s="281" t="str">
        <f t="shared" ca="1" si="20"/>
        <v/>
      </c>
      <c r="AQ53" s="281" t="str">
        <f t="shared" ca="1" si="20"/>
        <v/>
      </c>
      <c r="AR53" s="281" t="str">
        <f t="shared" ca="1" si="19"/>
        <v/>
      </c>
      <c r="AS53" s="281" t="str">
        <f t="shared" ca="1" si="19"/>
        <v/>
      </c>
      <c r="AT53" s="281" t="str">
        <f t="shared" ca="1" si="19"/>
        <v/>
      </c>
      <c r="AU53" s="281" t="str">
        <f t="shared" ca="1" si="19"/>
        <v/>
      </c>
      <c r="AV53" s="281" t="str">
        <f t="shared" ca="1" si="19"/>
        <v/>
      </c>
      <c r="AW53" s="281" t="str">
        <f t="shared" ca="1" si="19"/>
        <v/>
      </c>
      <c r="AX53" s="281" t="str">
        <f t="shared" ca="1" si="19"/>
        <v/>
      </c>
      <c r="AY53" s="281" t="str">
        <f t="shared" ca="1" si="19"/>
        <v/>
      </c>
      <c r="AZ53" s="281" t="str">
        <f t="shared" ca="1" si="19"/>
        <v/>
      </c>
      <c r="BA53" s="281" t="str">
        <f t="shared" ca="1" si="19"/>
        <v/>
      </c>
      <c r="BB53" s="281" t="str">
        <f t="shared" ca="1" si="19"/>
        <v/>
      </c>
      <c r="BC53" s="281" t="str">
        <f t="shared" ca="1" si="19"/>
        <v/>
      </c>
      <c r="BD53" s="281" t="str">
        <f t="shared" ca="1" si="19"/>
        <v/>
      </c>
      <c r="BE53" s="281" t="str">
        <f t="shared" ca="1" si="19"/>
        <v/>
      </c>
      <c r="BF53" s="281" t="str">
        <f t="shared" ca="1" si="19"/>
        <v/>
      </c>
      <c r="BG53" s="281" t="str">
        <f t="shared" ca="1" si="19"/>
        <v/>
      </c>
      <c r="BH53" s="281" t="str">
        <f t="shared" ca="1" si="19"/>
        <v/>
      </c>
      <c r="BI53" s="281" t="str">
        <f t="shared" ca="1" si="19"/>
        <v/>
      </c>
      <c r="BJ53" s="281" t="str">
        <f t="shared" ca="1" si="19"/>
        <v/>
      </c>
      <c r="BK53" s="281" t="str">
        <f t="shared" ca="1" si="19"/>
        <v/>
      </c>
      <c r="BL53" s="110"/>
      <c r="BM53" s="110"/>
      <c r="BN53" s="110"/>
      <c r="BO53" s="110"/>
      <c r="BP53" s="110"/>
      <c r="BQ53" s="110"/>
      <c r="BR53" s="110"/>
      <c r="BS53" s="110"/>
      <c r="BT53" s="110"/>
      <c r="BU53" s="110"/>
      <c r="BV53" s="110"/>
    </row>
    <row r="54" spans="1:74" customFormat="1" x14ac:dyDescent="0.2">
      <c r="A54" s="113"/>
      <c r="B54" s="113" t="str">
        <f t="shared" si="2"/>
        <v>AQ</v>
      </c>
      <c r="C54" s="110"/>
      <c r="D54" s="110"/>
      <c r="E54" s="110"/>
      <c r="F54" s="273" t="str">
        <f t="shared" ca="1" si="3"/>
        <v>Is_Active</v>
      </c>
      <c r="G54" s="289"/>
      <c r="H54" s="275" t="s">
        <v>536</v>
      </c>
      <c r="I54" s="135" t="s">
        <v>559</v>
      </c>
      <c r="J54" s="135" t="s">
        <v>147</v>
      </c>
      <c r="K54" s="135" t="s">
        <v>147</v>
      </c>
      <c r="L54" s="277" t="s">
        <v>499</v>
      </c>
      <c r="M54" s="134" t="s">
        <v>221</v>
      </c>
      <c r="N54" s="281" t="str">
        <f t="shared" ca="1" si="22"/>
        <v/>
      </c>
      <c r="O54" s="281" t="str">
        <f t="shared" ca="1" si="22"/>
        <v/>
      </c>
      <c r="P54" s="281" t="str">
        <f t="shared" ca="1" si="22"/>
        <v/>
      </c>
      <c r="Q54" s="281" t="str">
        <f t="shared" ca="1" si="22"/>
        <v/>
      </c>
      <c r="R54" s="281" t="str">
        <f t="shared" ca="1" si="22"/>
        <v/>
      </c>
      <c r="S54" s="281" t="str">
        <f t="shared" ca="1" si="22"/>
        <v/>
      </c>
      <c r="T54" s="281" t="str">
        <f t="shared" ca="1" si="22"/>
        <v/>
      </c>
      <c r="U54" s="281" t="str">
        <f t="shared" ca="1" si="22"/>
        <v/>
      </c>
      <c r="V54" s="281" t="str">
        <f t="shared" ca="1" si="22"/>
        <v/>
      </c>
      <c r="W54" s="281" t="str">
        <f t="shared" ca="1" si="22"/>
        <v/>
      </c>
      <c r="X54" s="281" t="str">
        <f t="shared" ca="1" si="22"/>
        <v/>
      </c>
      <c r="Y54" s="281" t="str">
        <f t="shared" ca="1" si="22"/>
        <v/>
      </c>
      <c r="Z54" s="281" t="str">
        <f t="shared" ca="1" si="22"/>
        <v/>
      </c>
      <c r="AA54" s="281" t="str">
        <f t="shared" ca="1" si="22"/>
        <v/>
      </c>
      <c r="AB54" s="281" t="str">
        <f t="shared" ca="1" si="22"/>
        <v/>
      </c>
      <c r="AC54" s="281" t="str">
        <f t="shared" ca="1" si="21"/>
        <v/>
      </c>
      <c r="AD54" s="281" t="str">
        <f t="shared" ca="1" si="20"/>
        <v/>
      </c>
      <c r="AE54" s="281" t="str">
        <f t="shared" ca="1" si="20"/>
        <v/>
      </c>
      <c r="AF54" s="281" t="str">
        <f t="shared" ca="1" si="20"/>
        <v/>
      </c>
      <c r="AG54" s="281" t="str">
        <f t="shared" ca="1" si="20"/>
        <v/>
      </c>
      <c r="AH54" s="281" t="str">
        <f t="shared" ca="1" si="20"/>
        <v/>
      </c>
      <c r="AI54" s="281" t="str">
        <f t="shared" ca="1" si="20"/>
        <v/>
      </c>
      <c r="AJ54" s="281" t="str">
        <f t="shared" ca="1" si="20"/>
        <v/>
      </c>
      <c r="AK54" s="281" t="str">
        <f t="shared" ca="1" si="20"/>
        <v/>
      </c>
      <c r="AL54" s="281" t="str">
        <f t="shared" ca="1" si="20"/>
        <v/>
      </c>
      <c r="AM54" s="281" t="str">
        <f t="shared" ca="1" si="20"/>
        <v/>
      </c>
      <c r="AN54" s="281" t="str">
        <f t="shared" ca="1" si="20"/>
        <v/>
      </c>
      <c r="AO54" s="281" t="str">
        <f t="shared" ca="1" si="20"/>
        <v/>
      </c>
      <c r="AP54" s="281" t="str">
        <f t="shared" ca="1" si="20"/>
        <v/>
      </c>
      <c r="AQ54" s="281" t="str">
        <f t="shared" ca="1" si="20"/>
        <v/>
      </c>
      <c r="AR54" s="281" t="str">
        <f t="shared" ca="1" si="19"/>
        <v/>
      </c>
      <c r="AS54" s="281" t="str">
        <f t="shared" ca="1" si="19"/>
        <v/>
      </c>
      <c r="AT54" s="281" t="str">
        <f t="shared" ca="1" si="19"/>
        <v/>
      </c>
      <c r="AU54" s="281" t="str">
        <f t="shared" ca="1" si="19"/>
        <v/>
      </c>
      <c r="AV54" s="281" t="str">
        <f t="shared" ca="1" si="19"/>
        <v/>
      </c>
      <c r="AW54" s="281" t="str">
        <f t="shared" ca="1" si="19"/>
        <v/>
      </c>
      <c r="AX54" s="281" t="str">
        <f t="shared" ca="1" si="19"/>
        <v/>
      </c>
      <c r="AY54" s="281" t="str">
        <f t="shared" ca="1" si="19"/>
        <v/>
      </c>
      <c r="AZ54" s="281" t="str">
        <f t="shared" ca="1" si="19"/>
        <v/>
      </c>
      <c r="BA54" s="281" t="str">
        <f t="shared" ca="1" si="19"/>
        <v/>
      </c>
      <c r="BB54" s="281" t="str">
        <f t="shared" ca="1" si="19"/>
        <v/>
      </c>
      <c r="BC54" s="281" t="str">
        <f t="shared" ca="1" si="19"/>
        <v/>
      </c>
      <c r="BD54" s="281" t="str">
        <f t="shared" ref="AR54:BK62" ca="1" si="23">IF(LEN(INDIRECT("SWMETA!"&amp;$B54&amp;BD$14))=0,"",INDIRECT("SWMETA!"&amp;$B54&amp;BD$14))</f>
        <v/>
      </c>
      <c r="BE54" s="281" t="str">
        <f t="shared" ca="1" si="23"/>
        <v/>
      </c>
      <c r="BF54" s="281" t="str">
        <f t="shared" ca="1" si="23"/>
        <v/>
      </c>
      <c r="BG54" s="281" t="str">
        <f t="shared" ca="1" si="23"/>
        <v/>
      </c>
      <c r="BH54" s="281" t="str">
        <f t="shared" ca="1" si="23"/>
        <v/>
      </c>
      <c r="BI54" s="281" t="str">
        <f t="shared" ca="1" si="23"/>
        <v/>
      </c>
      <c r="BJ54" s="281" t="str">
        <f t="shared" ca="1" si="23"/>
        <v/>
      </c>
      <c r="BK54" s="281" t="str">
        <f t="shared" ca="1" si="23"/>
        <v/>
      </c>
      <c r="BL54" s="110"/>
      <c r="BM54" s="110"/>
      <c r="BN54" s="110"/>
      <c r="BO54" s="110"/>
      <c r="BP54" s="110"/>
      <c r="BQ54" s="110"/>
      <c r="BR54" s="110"/>
      <c r="BS54" s="110"/>
      <c r="BT54" s="110"/>
      <c r="BU54" s="110"/>
      <c r="BV54" s="110"/>
    </row>
    <row r="55" spans="1:74" customFormat="1" x14ac:dyDescent="0.2">
      <c r="A55" s="113"/>
      <c r="B55" s="113" t="str">
        <f t="shared" si="2"/>
        <v>AR</v>
      </c>
      <c r="C55" s="110"/>
      <c r="D55" s="110"/>
      <c r="E55" s="110"/>
      <c r="F55" s="273" t="str">
        <f t="shared" ca="1" si="3"/>
        <v>Is_Discontinued</v>
      </c>
      <c r="G55" s="289"/>
      <c r="H55" s="275" t="s">
        <v>537</v>
      </c>
      <c r="I55" s="135" t="s">
        <v>559</v>
      </c>
      <c r="J55" s="135" t="s">
        <v>147</v>
      </c>
      <c r="K55" s="135" t="s">
        <v>147</v>
      </c>
      <c r="L55" s="277" t="s">
        <v>499</v>
      </c>
      <c r="M55" s="134" t="s">
        <v>221</v>
      </c>
      <c r="N55" s="281" t="str">
        <f t="shared" ca="1" si="22"/>
        <v/>
      </c>
      <c r="O55" s="281" t="str">
        <f t="shared" ca="1" si="22"/>
        <v/>
      </c>
      <c r="P55" s="281" t="str">
        <f t="shared" ca="1" si="22"/>
        <v/>
      </c>
      <c r="Q55" s="281" t="str">
        <f t="shared" ca="1" si="22"/>
        <v/>
      </c>
      <c r="R55" s="281" t="str">
        <f t="shared" ca="1" si="22"/>
        <v/>
      </c>
      <c r="S55" s="281" t="str">
        <f t="shared" ca="1" si="22"/>
        <v/>
      </c>
      <c r="T55" s="281" t="str">
        <f t="shared" ca="1" si="22"/>
        <v/>
      </c>
      <c r="U55" s="281" t="str">
        <f t="shared" ca="1" si="22"/>
        <v/>
      </c>
      <c r="V55" s="281" t="str">
        <f t="shared" ca="1" si="22"/>
        <v/>
      </c>
      <c r="W55" s="281" t="str">
        <f t="shared" ca="1" si="22"/>
        <v/>
      </c>
      <c r="X55" s="281" t="str">
        <f t="shared" ca="1" si="22"/>
        <v/>
      </c>
      <c r="Y55" s="281" t="str">
        <f t="shared" ca="1" si="22"/>
        <v/>
      </c>
      <c r="Z55" s="281" t="str">
        <f t="shared" ca="1" si="22"/>
        <v/>
      </c>
      <c r="AA55" s="281" t="str">
        <f t="shared" ca="1" si="22"/>
        <v/>
      </c>
      <c r="AB55" s="281" t="str">
        <f t="shared" ca="1" si="22"/>
        <v/>
      </c>
      <c r="AC55" s="281" t="str">
        <f t="shared" ca="1" si="21"/>
        <v/>
      </c>
      <c r="AD55" s="281" t="str">
        <f t="shared" ca="1" si="20"/>
        <v/>
      </c>
      <c r="AE55" s="281" t="str">
        <f t="shared" ca="1" si="20"/>
        <v/>
      </c>
      <c r="AF55" s="281" t="str">
        <f t="shared" ca="1" si="20"/>
        <v/>
      </c>
      <c r="AG55" s="281" t="str">
        <f t="shared" ca="1" si="20"/>
        <v/>
      </c>
      <c r="AH55" s="281" t="str">
        <f t="shared" ca="1" si="20"/>
        <v/>
      </c>
      <c r="AI55" s="281" t="str">
        <f t="shared" ca="1" si="20"/>
        <v/>
      </c>
      <c r="AJ55" s="281" t="str">
        <f t="shared" ca="1" si="20"/>
        <v/>
      </c>
      <c r="AK55" s="281" t="str">
        <f t="shared" ca="1" si="20"/>
        <v/>
      </c>
      <c r="AL55" s="281" t="str">
        <f t="shared" ca="1" si="20"/>
        <v/>
      </c>
      <c r="AM55" s="281" t="str">
        <f t="shared" ca="1" si="20"/>
        <v/>
      </c>
      <c r="AN55" s="281" t="str">
        <f t="shared" ca="1" si="20"/>
        <v/>
      </c>
      <c r="AO55" s="281" t="str">
        <f t="shared" ca="1" si="20"/>
        <v/>
      </c>
      <c r="AP55" s="281" t="str">
        <f t="shared" ca="1" si="20"/>
        <v/>
      </c>
      <c r="AQ55" s="281" t="str">
        <f t="shared" ca="1" si="20"/>
        <v/>
      </c>
      <c r="AR55" s="281" t="str">
        <f t="shared" ca="1" si="23"/>
        <v/>
      </c>
      <c r="AS55" s="281" t="str">
        <f t="shared" ca="1" si="23"/>
        <v/>
      </c>
      <c r="AT55" s="281" t="str">
        <f t="shared" ca="1" si="23"/>
        <v/>
      </c>
      <c r="AU55" s="281" t="str">
        <f t="shared" ca="1" si="23"/>
        <v/>
      </c>
      <c r="AV55" s="281" t="str">
        <f t="shared" ca="1" si="23"/>
        <v/>
      </c>
      <c r="AW55" s="281" t="str">
        <f t="shared" ca="1" si="23"/>
        <v/>
      </c>
      <c r="AX55" s="281" t="str">
        <f t="shared" ca="1" si="23"/>
        <v/>
      </c>
      <c r="AY55" s="281" t="str">
        <f t="shared" ca="1" si="23"/>
        <v/>
      </c>
      <c r="AZ55" s="281" t="str">
        <f t="shared" ca="1" si="23"/>
        <v/>
      </c>
      <c r="BA55" s="281" t="str">
        <f t="shared" ca="1" si="23"/>
        <v/>
      </c>
      <c r="BB55" s="281" t="str">
        <f t="shared" ca="1" si="23"/>
        <v/>
      </c>
      <c r="BC55" s="281" t="str">
        <f t="shared" ca="1" si="23"/>
        <v/>
      </c>
      <c r="BD55" s="281" t="str">
        <f t="shared" ca="1" si="23"/>
        <v/>
      </c>
      <c r="BE55" s="281" t="str">
        <f t="shared" ca="1" si="23"/>
        <v/>
      </c>
      <c r="BF55" s="281" t="str">
        <f t="shared" ca="1" si="23"/>
        <v/>
      </c>
      <c r="BG55" s="281" t="str">
        <f t="shared" ca="1" si="23"/>
        <v/>
      </c>
      <c r="BH55" s="281" t="str">
        <f t="shared" ca="1" si="23"/>
        <v/>
      </c>
      <c r="BI55" s="281" t="str">
        <f t="shared" ca="1" si="23"/>
        <v/>
      </c>
      <c r="BJ55" s="281" t="str">
        <f t="shared" ca="1" si="23"/>
        <v/>
      </c>
      <c r="BK55" s="281" t="str">
        <f t="shared" ca="1" si="23"/>
        <v/>
      </c>
      <c r="BL55" s="110"/>
      <c r="BM55" s="110"/>
      <c r="BN55" s="110"/>
      <c r="BO55" s="110"/>
      <c r="BP55" s="110"/>
      <c r="BQ55" s="110"/>
      <c r="BR55" s="110"/>
      <c r="BS55" s="110"/>
      <c r="BT55" s="110"/>
      <c r="BU55" s="110"/>
      <c r="BV55" s="110"/>
    </row>
    <row r="56" spans="1:74" customFormat="1" x14ac:dyDescent="0.2">
      <c r="A56" s="113"/>
      <c r="B56" s="113" t="str">
        <f t="shared" si="2"/>
        <v>AS</v>
      </c>
      <c r="C56" s="110"/>
      <c r="D56" s="110"/>
      <c r="E56" s="110"/>
      <c r="F56" s="273" t="str">
        <f t="shared" ca="1" si="3"/>
        <v>Group_Key_Id</v>
      </c>
      <c r="G56" s="289"/>
      <c r="H56" s="275" t="s">
        <v>538</v>
      </c>
      <c r="I56" s="135" t="s">
        <v>497</v>
      </c>
      <c r="J56" s="135" t="s">
        <v>483</v>
      </c>
      <c r="K56" s="135" t="s">
        <v>147</v>
      </c>
      <c r="L56" s="277" t="s">
        <v>499</v>
      </c>
      <c r="M56" s="134" t="s">
        <v>221</v>
      </c>
      <c r="N56" s="281" t="str">
        <f t="shared" ca="1" si="22"/>
        <v/>
      </c>
      <c r="O56" s="281" t="str">
        <f t="shared" ca="1" si="22"/>
        <v/>
      </c>
      <c r="P56" s="281" t="str">
        <f t="shared" ca="1" si="22"/>
        <v/>
      </c>
      <c r="Q56" s="281" t="str">
        <f t="shared" ca="1" si="22"/>
        <v/>
      </c>
      <c r="R56" s="281" t="str">
        <f t="shared" ca="1" si="22"/>
        <v/>
      </c>
      <c r="S56" s="281" t="str">
        <f t="shared" ca="1" si="22"/>
        <v/>
      </c>
      <c r="T56" s="281" t="str">
        <f t="shared" ca="1" si="22"/>
        <v/>
      </c>
      <c r="U56" s="281" t="str">
        <f t="shared" ca="1" si="22"/>
        <v/>
      </c>
      <c r="V56" s="281" t="str">
        <f t="shared" ca="1" si="22"/>
        <v/>
      </c>
      <c r="W56" s="281" t="str">
        <f t="shared" ca="1" si="22"/>
        <v/>
      </c>
      <c r="X56" s="281" t="str">
        <f t="shared" ca="1" si="22"/>
        <v/>
      </c>
      <c r="Y56" s="281" t="str">
        <f t="shared" ca="1" si="22"/>
        <v/>
      </c>
      <c r="Z56" s="281" t="str">
        <f t="shared" ca="1" si="22"/>
        <v/>
      </c>
      <c r="AA56" s="281" t="str">
        <f t="shared" ca="1" si="22"/>
        <v/>
      </c>
      <c r="AB56" s="281" t="str">
        <f t="shared" ca="1" si="22"/>
        <v/>
      </c>
      <c r="AC56" s="281" t="str">
        <f t="shared" ca="1" si="21"/>
        <v/>
      </c>
      <c r="AD56" s="281" t="str">
        <f t="shared" ca="1" si="20"/>
        <v/>
      </c>
      <c r="AE56" s="281" t="str">
        <f t="shared" ca="1" si="20"/>
        <v/>
      </c>
      <c r="AF56" s="281" t="str">
        <f t="shared" ca="1" si="20"/>
        <v/>
      </c>
      <c r="AG56" s="281" t="str">
        <f t="shared" ca="1" si="20"/>
        <v/>
      </c>
      <c r="AH56" s="281" t="str">
        <f t="shared" ca="1" si="20"/>
        <v/>
      </c>
      <c r="AI56" s="281" t="str">
        <f t="shared" ca="1" si="20"/>
        <v/>
      </c>
      <c r="AJ56" s="281" t="str">
        <f t="shared" ca="1" si="20"/>
        <v/>
      </c>
      <c r="AK56" s="281" t="str">
        <f t="shared" ca="1" si="20"/>
        <v/>
      </c>
      <c r="AL56" s="281" t="str">
        <f t="shared" ca="1" si="20"/>
        <v/>
      </c>
      <c r="AM56" s="281" t="str">
        <f t="shared" ca="1" si="20"/>
        <v/>
      </c>
      <c r="AN56" s="281" t="str">
        <f t="shared" ca="1" si="20"/>
        <v/>
      </c>
      <c r="AO56" s="281" t="str">
        <f t="shared" ca="1" si="20"/>
        <v/>
      </c>
      <c r="AP56" s="281" t="str">
        <f t="shared" ca="1" si="20"/>
        <v/>
      </c>
      <c r="AQ56" s="281" t="str">
        <f t="shared" ca="1" si="20"/>
        <v/>
      </c>
      <c r="AR56" s="281" t="str">
        <f t="shared" ca="1" si="23"/>
        <v/>
      </c>
      <c r="AS56" s="281" t="str">
        <f t="shared" ca="1" si="23"/>
        <v/>
      </c>
      <c r="AT56" s="281" t="str">
        <f t="shared" ca="1" si="23"/>
        <v/>
      </c>
      <c r="AU56" s="281" t="str">
        <f t="shared" ca="1" si="23"/>
        <v/>
      </c>
      <c r="AV56" s="281" t="str">
        <f t="shared" ca="1" si="23"/>
        <v/>
      </c>
      <c r="AW56" s="281" t="str">
        <f t="shared" ca="1" si="23"/>
        <v/>
      </c>
      <c r="AX56" s="281" t="str">
        <f t="shared" ca="1" si="23"/>
        <v/>
      </c>
      <c r="AY56" s="281" t="str">
        <f t="shared" ca="1" si="23"/>
        <v/>
      </c>
      <c r="AZ56" s="281" t="str">
        <f t="shared" ca="1" si="23"/>
        <v/>
      </c>
      <c r="BA56" s="281" t="str">
        <f t="shared" ca="1" si="23"/>
        <v/>
      </c>
      <c r="BB56" s="281" t="str">
        <f t="shared" ca="1" si="23"/>
        <v/>
      </c>
      <c r="BC56" s="281" t="str">
        <f t="shared" ca="1" si="23"/>
        <v/>
      </c>
      <c r="BD56" s="281" t="str">
        <f t="shared" ca="1" si="23"/>
        <v/>
      </c>
      <c r="BE56" s="281" t="str">
        <f t="shared" ca="1" si="23"/>
        <v/>
      </c>
      <c r="BF56" s="281" t="str">
        <f t="shared" ca="1" si="23"/>
        <v/>
      </c>
      <c r="BG56" s="281" t="str">
        <f t="shared" ca="1" si="23"/>
        <v/>
      </c>
      <c r="BH56" s="281" t="str">
        <f t="shared" ca="1" si="23"/>
        <v/>
      </c>
      <c r="BI56" s="281" t="str">
        <f t="shared" ca="1" si="23"/>
        <v/>
      </c>
      <c r="BJ56" s="281" t="str">
        <f t="shared" ca="1" si="23"/>
        <v/>
      </c>
      <c r="BK56" s="281" t="str">
        <f t="shared" ca="1" si="23"/>
        <v/>
      </c>
      <c r="BL56" s="110"/>
      <c r="BM56" s="110"/>
      <c r="BN56" s="110"/>
      <c r="BO56" s="110"/>
      <c r="BP56" s="110"/>
      <c r="BQ56" s="110"/>
      <c r="BR56" s="110"/>
      <c r="BS56" s="110"/>
      <c r="BT56" s="110"/>
      <c r="BU56" s="110"/>
      <c r="BV56" s="110"/>
    </row>
    <row r="57" spans="1:74" customFormat="1" x14ac:dyDescent="0.2">
      <c r="A57" s="113"/>
      <c r="B57" s="113" t="str">
        <f t="shared" si="2"/>
        <v>AT</v>
      </c>
      <c r="C57" s="110"/>
      <c r="D57" s="110"/>
      <c r="E57" s="110"/>
      <c r="F57" s="273" t="str">
        <f t="shared" ca="1" si="3"/>
        <v>Group_Key_Description</v>
      </c>
      <c r="G57" s="289"/>
      <c r="H57" s="275" t="s">
        <v>539</v>
      </c>
      <c r="I57" s="135" t="s">
        <v>497</v>
      </c>
      <c r="J57" s="135" t="s">
        <v>147</v>
      </c>
      <c r="K57" s="135" t="s">
        <v>147</v>
      </c>
      <c r="L57" s="277" t="s">
        <v>499</v>
      </c>
      <c r="M57" s="286" t="s">
        <v>221</v>
      </c>
      <c r="N57" s="281" t="str">
        <f t="shared" ca="1" si="22"/>
        <v/>
      </c>
      <c r="O57" s="281" t="str">
        <f t="shared" ca="1" si="22"/>
        <v/>
      </c>
      <c r="P57" s="281" t="str">
        <f t="shared" ca="1" si="22"/>
        <v/>
      </c>
      <c r="Q57" s="281" t="str">
        <f t="shared" ca="1" si="22"/>
        <v/>
      </c>
      <c r="R57" s="281" t="str">
        <f t="shared" ca="1" si="22"/>
        <v/>
      </c>
      <c r="S57" s="281" t="str">
        <f t="shared" ca="1" si="22"/>
        <v/>
      </c>
      <c r="T57" s="281" t="str">
        <f t="shared" ca="1" si="22"/>
        <v/>
      </c>
      <c r="U57" s="281" t="str">
        <f t="shared" ca="1" si="22"/>
        <v/>
      </c>
      <c r="V57" s="281" t="str">
        <f t="shared" ca="1" si="22"/>
        <v/>
      </c>
      <c r="W57" s="281" t="str">
        <f t="shared" ca="1" si="22"/>
        <v/>
      </c>
      <c r="X57" s="281" t="str">
        <f t="shared" ca="1" si="22"/>
        <v/>
      </c>
      <c r="Y57" s="281" t="str">
        <f t="shared" ca="1" si="22"/>
        <v/>
      </c>
      <c r="Z57" s="281" t="str">
        <f t="shared" ca="1" si="22"/>
        <v/>
      </c>
      <c r="AA57" s="281" t="str">
        <f t="shared" ca="1" si="22"/>
        <v/>
      </c>
      <c r="AB57" s="281" t="str">
        <f t="shared" ca="1" si="22"/>
        <v/>
      </c>
      <c r="AC57" s="281" t="str">
        <f t="shared" ca="1" si="21"/>
        <v/>
      </c>
      <c r="AD57" s="281" t="str">
        <f t="shared" ca="1" si="20"/>
        <v/>
      </c>
      <c r="AE57" s="281" t="str">
        <f t="shared" ca="1" si="20"/>
        <v/>
      </c>
      <c r="AF57" s="281" t="str">
        <f t="shared" ca="1" si="20"/>
        <v/>
      </c>
      <c r="AG57" s="281" t="str">
        <f t="shared" ca="1" si="20"/>
        <v/>
      </c>
      <c r="AH57" s="281" t="str">
        <f t="shared" ca="1" si="20"/>
        <v/>
      </c>
      <c r="AI57" s="281" t="str">
        <f t="shared" ca="1" si="20"/>
        <v/>
      </c>
      <c r="AJ57" s="281" t="str">
        <f t="shared" ca="1" si="20"/>
        <v/>
      </c>
      <c r="AK57" s="281" t="str">
        <f t="shared" ca="1" si="20"/>
        <v/>
      </c>
      <c r="AL57" s="281" t="str">
        <f t="shared" ca="1" si="20"/>
        <v/>
      </c>
      <c r="AM57" s="281" t="str">
        <f t="shared" ca="1" si="20"/>
        <v/>
      </c>
      <c r="AN57" s="281" t="str">
        <f t="shared" ca="1" si="20"/>
        <v/>
      </c>
      <c r="AO57" s="281" t="str">
        <f t="shared" ca="1" si="20"/>
        <v/>
      </c>
      <c r="AP57" s="281" t="str">
        <f t="shared" ca="1" si="20"/>
        <v/>
      </c>
      <c r="AQ57" s="281" t="str">
        <f t="shared" ca="1" si="20"/>
        <v/>
      </c>
      <c r="AR57" s="281" t="str">
        <f t="shared" ca="1" si="23"/>
        <v/>
      </c>
      <c r="AS57" s="281" t="str">
        <f t="shared" ca="1" si="23"/>
        <v/>
      </c>
      <c r="AT57" s="281" t="str">
        <f t="shared" ca="1" si="23"/>
        <v/>
      </c>
      <c r="AU57" s="281" t="str">
        <f t="shared" ca="1" si="23"/>
        <v/>
      </c>
      <c r="AV57" s="281" t="str">
        <f t="shared" ca="1" si="23"/>
        <v/>
      </c>
      <c r="AW57" s="281" t="str">
        <f t="shared" ca="1" si="23"/>
        <v/>
      </c>
      <c r="AX57" s="281" t="str">
        <f t="shared" ca="1" si="23"/>
        <v/>
      </c>
      <c r="AY57" s="281" t="str">
        <f t="shared" ca="1" si="23"/>
        <v/>
      </c>
      <c r="AZ57" s="281" t="str">
        <f t="shared" ca="1" si="23"/>
        <v/>
      </c>
      <c r="BA57" s="281" t="str">
        <f t="shared" ca="1" si="23"/>
        <v/>
      </c>
      <c r="BB57" s="281" t="str">
        <f t="shared" ca="1" si="23"/>
        <v/>
      </c>
      <c r="BC57" s="281" t="str">
        <f t="shared" ca="1" si="23"/>
        <v/>
      </c>
      <c r="BD57" s="281" t="str">
        <f t="shared" ca="1" si="23"/>
        <v/>
      </c>
      <c r="BE57" s="281" t="str">
        <f t="shared" ca="1" si="23"/>
        <v/>
      </c>
      <c r="BF57" s="281" t="str">
        <f t="shared" ca="1" si="23"/>
        <v/>
      </c>
      <c r="BG57" s="281" t="str">
        <f t="shared" ca="1" si="23"/>
        <v/>
      </c>
      <c r="BH57" s="281" t="str">
        <f t="shared" ca="1" si="23"/>
        <v/>
      </c>
      <c r="BI57" s="281" t="str">
        <f t="shared" ca="1" si="23"/>
        <v/>
      </c>
      <c r="BJ57" s="281" t="str">
        <f t="shared" ca="1" si="23"/>
        <v/>
      </c>
      <c r="BK57" s="281" t="str">
        <f t="shared" ca="1" si="23"/>
        <v/>
      </c>
      <c r="BL57" s="110"/>
      <c r="BM57" s="110"/>
      <c r="BN57" s="110"/>
      <c r="BO57" s="110"/>
      <c r="BP57" s="110"/>
      <c r="BQ57" s="110"/>
      <c r="BR57" s="110"/>
      <c r="BS57" s="110"/>
      <c r="BT57" s="110"/>
      <c r="BU57" s="110"/>
      <c r="BV57" s="110"/>
    </row>
    <row r="58" spans="1:74" customFormat="1" x14ac:dyDescent="0.2">
      <c r="A58" s="113"/>
      <c r="B58" s="113" t="str">
        <f t="shared" si="2"/>
        <v>AU</v>
      </c>
      <c r="C58" s="110"/>
      <c r="D58" s="110"/>
      <c r="E58" s="110"/>
      <c r="F58" s="273" t="str">
        <f t="shared" ca="1" si="3"/>
        <v>Customer_Team_Id</v>
      </c>
      <c r="G58" s="289"/>
      <c r="H58" s="275" t="s">
        <v>540</v>
      </c>
      <c r="I58" s="135" t="s">
        <v>497</v>
      </c>
      <c r="J58" s="135" t="s">
        <v>483</v>
      </c>
      <c r="K58" s="135" t="s">
        <v>147</v>
      </c>
      <c r="L58" s="277" t="s">
        <v>499</v>
      </c>
      <c r="M58" s="126" t="s">
        <v>221</v>
      </c>
      <c r="N58" s="281" t="str">
        <f t="shared" ca="1" si="22"/>
        <v/>
      </c>
      <c r="O58" s="281" t="str">
        <f t="shared" ca="1" si="22"/>
        <v/>
      </c>
      <c r="P58" s="281" t="str">
        <f t="shared" ca="1" si="22"/>
        <v/>
      </c>
      <c r="Q58" s="281" t="str">
        <f t="shared" ca="1" si="22"/>
        <v/>
      </c>
      <c r="R58" s="281" t="str">
        <f t="shared" ca="1" si="22"/>
        <v/>
      </c>
      <c r="S58" s="281" t="str">
        <f t="shared" ca="1" si="22"/>
        <v/>
      </c>
      <c r="T58" s="281" t="str">
        <f t="shared" ca="1" si="22"/>
        <v/>
      </c>
      <c r="U58" s="281" t="str">
        <f t="shared" ca="1" si="22"/>
        <v/>
      </c>
      <c r="V58" s="281" t="str">
        <f t="shared" ca="1" si="22"/>
        <v/>
      </c>
      <c r="W58" s="281" t="str">
        <f t="shared" ca="1" si="22"/>
        <v/>
      </c>
      <c r="X58" s="281" t="str">
        <f t="shared" ca="1" si="22"/>
        <v/>
      </c>
      <c r="Y58" s="281" t="str">
        <f t="shared" ca="1" si="22"/>
        <v/>
      </c>
      <c r="Z58" s="281" t="str">
        <f t="shared" ca="1" si="22"/>
        <v/>
      </c>
      <c r="AA58" s="281" t="str">
        <f t="shared" ca="1" si="22"/>
        <v/>
      </c>
      <c r="AB58" s="281" t="str">
        <f t="shared" ca="1" si="22"/>
        <v/>
      </c>
      <c r="AC58" s="281" t="str">
        <f t="shared" ca="1" si="21"/>
        <v/>
      </c>
      <c r="AD58" s="281" t="str">
        <f t="shared" ca="1" si="20"/>
        <v/>
      </c>
      <c r="AE58" s="281" t="str">
        <f t="shared" ca="1" si="20"/>
        <v/>
      </c>
      <c r="AF58" s="281" t="str">
        <f t="shared" ca="1" si="20"/>
        <v/>
      </c>
      <c r="AG58" s="281" t="str">
        <f t="shared" ca="1" si="20"/>
        <v/>
      </c>
      <c r="AH58" s="281" t="str">
        <f t="shared" ca="1" si="20"/>
        <v/>
      </c>
      <c r="AI58" s="281" t="str">
        <f t="shared" ca="1" si="20"/>
        <v/>
      </c>
      <c r="AJ58" s="281" t="str">
        <f t="shared" ca="1" si="20"/>
        <v/>
      </c>
      <c r="AK58" s="281" t="str">
        <f t="shared" ca="1" si="20"/>
        <v/>
      </c>
      <c r="AL58" s="281" t="str">
        <f t="shared" ca="1" si="20"/>
        <v/>
      </c>
      <c r="AM58" s="281" t="str">
        <f t="shared" ca="1" si="20"/>
        <v/>
      </c>
      <c r="AN58" s="281" t="str">
        <f t="shared" ca="1" si="20"/>
        <v/>
      </c>
      <c r="AO58" s="281" t="str">
        <f t="shared" ca="1" si="20"/>
        <v/>
      </c>
      <c r="AP58" s="281" t="str">
        <f t="shared" ca="1" si="20"/>
        <v/>
      </c>
      <c r="AQ58" s="281" t="str">
        <f t="shared" ca="1" si="20"/>
        <v/>
      </c>
      <c r="AR58" s="281" t="str">
        <f t="shared" ca="1" si="23"/>
        <v/>
      </c>
      <c r="AS58" s="281" t="str">
        <f t="shared" ca="1" si="23"/>
        <v/>
      </c>
      <c r="AT58" s="281" t="str">
        <f t="shared" ca="1" si="23"/>
        <v/>
      </c>
      <c r="AU58" s="281" t="str">
        <f t="shared" ca="1" si="23"/>
        <v/>
      </c>
      <c r="AV58" s="281" t="str">
        <f t="shared" ca="1" si="23"/>
        <v/>
      </c>
      <c r="AW58" s="281" t="str">
        <f t="shared" ca="1" si="23"/>
        <v/>
      </c>
      <c r="AX58" s="281" t="str">
        <f t="shared" ca="1" si="23"/>
        <v/>
      </c>
      <c r="AY58" s="281" t="str">
        <f t="shared" ca="1" si="23"/>
        <v/>
      </c>
      <c r="AZ58" s="281" t="str">
        <f t="shared" ca="1" si="23"/>
        <v/>
      </c>
      <c r="BA58" s="281" t="str">
        <f t="shared" ca="1" si="23"/>
        <v/>
      </c>
      <c r="BB58" s="281" t="str">
        <f t="shared" ca="1" si="23"/>
        <v/>
      </c>
      <c r="BC58" s="281" t="str">
        <f t="shared" ca="1" si="23"/>
        <v/>
      </c>
      <c r="BD58" s="281" t="str">
        <f t="shared" ca="1" si="23"/>
        <v/>
      </c>
      <c r="BE58" s="281" t="str">
        <f t="shared" ca="1" si="23"/>
        <v/>
      </c>
      <c r="BF58" s="281" t="str">
        <f t="shared" ca="1" si="23"/>
        <v/>
      </c>
      <c r="BG58" s="281" t="str">
        <f t="shared" ca="1" si="23"/>
        <v/>
      </c>
      <c r="BH58" s="281" t="str">
        <f t="shared" ca="1" si="23"/>
        <v/>
      </c>
      <c r="BI58" s="281" t="str">
        <f t="shared" ca="1" si="23"/>
        <v/>
      </c>
      <c r="BJ58" s="281" t="str">
        <f t="shared" ca="1" si="23"/>
        <v/>
      </c>
      <c r="BK58" s="281" t="str">
        <f t="shared" ca="1" si="23"/>
        <v/>
      </c>
      <c r="BL58" s="110"/>
      <c r="BM58" s="110"/>
      <c r="BN58" s="110"/>
      <c r="BO58" s="110"/>
      <c r="BP58" s="110"/>
      <c r="BQ58" s="110"/>
      <c r="BR58" s="110"/>
      <c r="BS58" s="110"/>
      <c r="BT58" s="110"/>
      <c r="BU58" s="110"/>
      <c r="BV58" s="110"/>
    </row>
    <row r="59" spans="1:74" customFormat="1" x14ac:dyDescent="0.2">
      <c r="A59" s="113"/>
      <c r="B59" s="113" t="str">
        <f t="shared" si="2"/>
        <v>AV</v>
      </c>
      <c r="C59" s="110"/>
      <c r="D59" s="110"/>
      <c r="E59" s="110"/>
      <c r="F59" s="273" t="str">
        <f t="shared" ca="1" si="3"/>
        <v>Customer_Team_Description</v>
      </c>
      <c r="G59" s="289"/>
      <c r="H59" s="275" t="s">
        <v>541</v>
      </c>
      <c r="I59" s="135" t="s">
        <v>497</v>
      </c>
      <c r="J59" s="135" t="s">
        <v>147</v>
      </c>
      <c r="K59" s="135" t="s">
        <v>147</v>
      </c>
      <c r="L59" s="277" t="s">
        <v>499</v>
      </c>
      <c r="M59" s="126" t="s">
        <v>221</v>
      </c>
      <c r="N59" s="281" t="str">
        <f t="shared" ca="1" si="22"/>
        <v/>
      </c>
      <c r="O59" s="281" t="str">
        <f t="shared" ca="1" si="22"/>
        <v/>
      </c>
      <c r="P59" s="281" t="str">
        <f t="shared" ca="1" si="22"/>
        <v/>
      </c>
      <c r="Q59" s="281" t="str">
        <f t="shared" ca="1" si="22"/>
        <v/>
      </c>
      <c r="R59" s="281" t="str">
        <f t="shared" ca="1" si="22"/>
        <v/>
      </c>
      <c r="S59" s="281" t="str">
        <f t="shared" ca="1" si="22"/>
        <v/>
      </c>
      <c r="T59" s="281" t="str">
        <f t="shared" ca="1" si="22"/>
        <v/>
      </c>
      <c r="U59" s="281" t="str">
        <f t="shared" ca="1" si="22"/>
        <v/>
      </c>
      <c r="V59" s="281" t="str">
        <f t="shared" ca="1" si="22"/>
        <v/>
      </c>
      <c r="W59" s="281" t="str">
        <f t="shared" ca="1" si="22"/>
        <v/>
      </c>
      <c r="X59" s="281" t="str">
        <f t="shared" ca="1" si="22"/>
        <v/>
      </c>
      <c r="Y59" s="281" t="str">
        <f t="shared" ca="1" si="22"/>
        <v/>
      </c>
      <c r="Z59" s="281" t="str">
        <f t="shared" ca="1" si="22"/>
        <v/>
      </c>
      <c r="AA59" s="281" t="str">
        <f t="shared" ca="1" si="22"/>
        <v/>
      </c>
      <c r="AB59" s="281" t="str">
        <f t="shared" ca="1" si="22"/>
        <v/>
      </c>
      <c r="AC59" s="281" t="str">
        <f t="shared" ca="1" si="21"/>
        <v/>
      </c>
      <c r="AD59" s="281" t="str">
        <f t="shared" ca="1" si="20"/>
        <v/>
      </c>
      <c r="AE59" s="281" t="str">
        <f t="shared" ca="1" si="20"/>
        <v/>
      </c>
      <c r="AF59" s="281" t="str">
        <f t="shared" ca="1" si="20"/>
        <v/>
      </c>
      <c r="AG59" s="281" t="str">
        <f t="shared" ca="1" si="20"/>
        <v/>
      </c>
      <c r="AH59" s="281" t="str">
        <f t="shared" ca="1" si="20"/>
        <v/>
      </c>
      <c r="AI59" s="281" t="str">
        <f t="shared" ca="1" si="20"/>
        <v/>
      </c>
      <c r="AJ59" s="281" t="str">
        <f t="shared" ca="1" si="20"/>
        <v/>
      </c>
      <c r="AK59" s="281" t="str">
        <f t="shared" ca="1" si="20"/>
        <v/>
      </c>
      <c r="AL59" s="281" t="str">
        <f t="shared" ca="1" si="20"/>
        <v/>
      </c>
      <c r="AM59" s="281" t="str">
        <f t="shared" ca="1" si="20"/>
        <v/>
      </c>
      <c r="AN59" s="281" t="str">
        <f t="shared" ca="1" si="20"/>
        <v/>
      </c>
      <c r="AO59" s="281" t="str">
        <f t="shared" ca="1" si="20"/>
        <v/>
      </c>
      <c r="AP59" s="281" t="str">
        <f t="shared" ca="1" si="20"/>
        <v/>
      </c>
      <c r="AQ59" s="281" t="str">
        <f t="shared" ca="1" si="20"/>
        <v/>
      </c>
      <c r="AR59" s="281" t="str">
        <f t="shared" ca="1" si="23"/>
        <v/>
      </c>
      <c r="AS59" s="281" t="str">
        <f t="shared" ca="1" si="23"/>
        <v/>
      </c>
      <c r="AT59" s="281" t="str">
        <f t="shared" ca="1" si="23"/>
        <v/>
      </c>
      <c r="AU59" s="281" t="str">
        <f t="shared" ca="1" si="23"/>
        <v/>
      </c>
      <c r="AV59" s="281" t="str">
        <f t="shared" ca="1" si="23"/>
        <v/>
      </c>
      <c r="AW59" s="281" t="str">
        <f t="shared" ca="1" si="23"/>
        <v/>
      </c>
      <c r="AX59" s="281" t="str">
        <f t="shared" ca="1" si="23"/>
        <v/>
      </c>
      <c r="AY59" s="281" t="str">
        <f t="shared" ca="1" si="23"/>
        <v/>
      </c>
      <c r="AZ59" s="281" t="str">
        <f t="shared" ca="1" si="23"/>
        <v/>
      </c>
      <c r="BA59" s="281" t="str">
        <f t="shared" ca="1" si="23"/>
        <v/>
      </c>
      <c r="BB59" s="281" t="str">
        <f t="shared" ca="1" si="23"/>
        <v/>
      </c>
      <c r="BC59" s="281" t="str">
        <f t="shared" ca="1" si="23"/>
        <v/>
      </c>
      <c r="BD59" s="281" t="str">
        <f t="shared" ca="1" si="23"/>
        <v/>
      </c>
      <c r="BE59" s="281" t="str">
        <f t="shared" ca="1" si="23"/>
        <v/>
      </c>
      <c r="BF59" s="281" t="str">
        <f t="shared" ca="1" si="23"/>
        <v/>
      </c>
      <c r="BG59" s="281" t="str">
        <f t="shared" ca="1" si="23"/>
        <v/>
      </c>
      <c r="BH59" s="281" t="str">
        <f t="shared" ca="1" si="23"/>
        <v/>
      </c>
      <c r="BI59" s="281" t="str">
        <f t="shared" ca="1" si="23"/>
        <v/>
      </c>
      <c r="BJ59" s="281" t="str">
        <f t="shared" ca="1" si="23"/>
        <v/>
      </c>
      <c r="BK59" s="281" t="str">
        <f t="shared" ca="1" si="23"/>
        <v/>
      </c>
      <c r="BL59" s="110"/>
      <c r="BM59" s="110"/>
      <c r="BN59" s="110"/>
      <c r="BO59" s="110"/>
      <c r="BP59" s="110"/>
      <c r="BQ59" s="110"/>
      <c r="BR59" s="110"/>
      <c r="BS59" s="110"/>
      <c r="BT59" s="110"/>
      <c r="BU59" s="110"/>
      <c r="BV59" s="110"/>
    </row>
    <row r="60" spans="1:74" customFormat="1" x14ac:dyDescent="0.2">
      <c r="A60" s="113"/>
      <c r="B60" s="113" t="str">
        <f t="shared" si="2"/>
        <v>AW</v>
      </c>
      <c r="C60" s="110"/>
      <c r="D60" s="110"/>
      <c r="E60" s="110"/>
      <c r="F60" s="273" t="str">
        <f t="shared" ca="1" si="3"/>
        <v>Sub_Region_Id</v>
      </c>
      <c r="G60" s="289"/>
      <c r="H60" s="275" t="s">
        <v>542</v>
      </c>
      <c r="I60" s="135" t="s">
        <v>497</v>
      </c>
      <c r="J60" s="135" t="s">
        <v>483</v>
      </c>
      <c r="K60" s="135" t="s">
        <v>147</v>
      </c>
      <c r="L60" s="277" t="s">
        <v>499</v>
      </c>
      <c r="M60" s="126" t="s">
        <v>221</v>
      </c>
      <c r="N60" s="281" t="str">
        <f t="shared" ca="1" si="22"/>
        <v/>
      </c>
      <c r="O60" s="281" t="str">
        <f t="shared" ca="1" si="22"/>
        <v/>
      </c>
      <c r="P60" s="281" t="str">
        <f t="shared" ca="1" si="22"/>
        <v/>
      </c>
      <c r="Q60" s="281" t="str">
        <f t="shared" ca="1" si="22"/>
        <v/>
      </c>
      <c r="R60" s="281" t="str">
        <f t="shared" ca="1" si="22"/>
        <v/>
      </c>
      <c r="S60" s="281" t="str">
        <f t="shared" ca="1" si="22"/>
        <v/>
      </c>
      <c r="T60" s="281" t="str">
        <f t="shared" ca="1" si="22"/>
        <v/>
      </c>
      <c r="U60" s="281" t="str">
        <f t="shared" ca="1" si="22"/>
        <v/>
      </c>
      <c r="V60" s="281" t="str">
        <f t="shared" ca="1" si="22"/>
        <v/>
      </c>
      <c r="W60" s="281" t="str">
        <f t="shared" ca="1" si="22"/>
        <v/>
      </c>
      <c r="X60" s="281" t="str">
        <f t="shared" ca="1" si="22"/>
        <v/>
      </c>
      <c r="Y60" s="281" t="str">
        <f t="shared" ca="1" si="22"/>
        <v/>
      </c>
      <c r="Z60" s="281" t="str">
        <f t="shared" ca="1" si="22"/>
        <v/>
      </c>
      <c r="AA60" s="281" t="str">
        <f t="shared" ca="1" si="22"/>
        <v/>
      </c>
      <c r="AB60" s="281" t="str">
        <f t="shared" ca="1" si="22"/>
        <v/>
      </c>
      <c r="AC60" s="281" t="str">
        <f t="shared" ca="1" si="21"/>
        <v/>
      </c>
      <c r="AD60" s="281" t="str">
        <f t="shared" ca="1" si="20"/>
        <v/>
      </c>
      <c r="AE60" s="281" t="str">
        <f t="shared" ca="1" si="20"/>
        <v/>
      </c>
      <c r="AF60" s="281" t="str">
        <f t="shared" ca="1" si="20"/>
        <v/>
      </c>
      <c r="AG60" s="281" t="str">
        <f t="shared" ca="1" si="20"/>
        <v/>
      </c>
      <c r="AH60" s="281" t="str">
        <f t="shared" ca="1" si="20"/>
        <v/>
      </c>
      <c r="AI60" s="281" t="str">
        <f t="shared" ca="1" si="20"/>
        <v/>
      </c>
      <c r="AJ60" s="281" t="str">
        <f t="shared" ca="1" si="20"/>
        <v/>
      </c>
      <c r="AK60" s="281" t="str">
        <f t="shared" ca="1" si="20"/>
        <v/>
      </c>
      <c r="AL60" s="281" t="str">
        <f t="shared" ca="1" si="20"/>
        <v/>
      </c>
      <c r="AM60" s="281" t="str">
        <f t="shared" ca="1" si="20"/>
        <v/>
      </c>
      <c r="AN60" s="281" t="str">
        <f t="shared" ca="1" si="20"/>
        <v/>
      </c>
      <c r="AO60" s="281" t="str">
        <f t="shared" ca="1" si="20"/>
        <v/>
      </c>
      <c r="AP60" s="281" t="str">
        <f t="shared" ca="1" si="20"/>
        <v/>
      </c>
      <c r="AQ60" s="281" t="str">
        <f t="shared" ca="1" si="20"/>
        <v/>
      </c>
      <c r="AR60" s="281" t="str">
        <f t="shared" ca="1" si="23"/>
        <v/>
      </c>
      <c r="AS60" s="281" t="str">
        <f t="shared" ca="1" si="23"/>
        <v/>
      </c>
      <c r="AT60" s="281" t="str">
        <f t="shared" ca="1" si="23"/>
        <v/>
      </c>
      <c r="AU60" s="281" t="str">
        <f t="shared" ca="1" si="23"/>
        <v/>
      </c>
      <c r="AV60" s="281" t="str">
        <f t="shared" ca="1" si="23"/>
        <v/>
      </c>
      <c r="AW60" s="281" t="str">
        <f t="shared" ca="1" si="23"/>
        <v/>
      </c>
      <c r="AX60" s="281" t="str">
        <f t="shared" ca="1" si="23"/>
        <v/>
      </c>
      <c r="AY60" s="281" t="str">
        <f t="shared" ca="1" si="23"/>
        <v/>
      </c>
      <c r="AZ60" s="281" t="str">
        <f t="shared" ca="1" si="23"/>
        <v/>
      </c>
      <c r="BA60" s="281" t="str">
        <f t="shared" ca="1" si="23"/>
        <v/>
      </c>
      <c r="BB60" s="281" t="str">
        <f t="shared" ca="1" si="23"/>
        <v/>
      </c>
      <c r="BC60" s="281" t="str">
        <f t="shared" ca="1" si="23"/>
        <v/>
      </c>
      <c r="BD60" s="281" t="str">
        <f t="shared" ca="1" si="23"/>
        <v/>
      </c>
      <c r="BE60" s="281" t="str">
        <f t="shared" ca="1" si="23"/>
        <v/>
      </c>
      <c r="BF60" s="281" t="str">
        <f t="shared" ca="1" si="23"/>
        <v/>
      </c>
      <c r="BG60" s="281" t="str">
        <f t="shared" ca="1" si="23"/>
        <v/>
      </c>
      <c r="BH60" s="281" t="str">
        <f t="shared" ca="1" si="23"/>
        <v/>
      </c>
      <c r="BI60" s="281" t="str">
        <f t="shared" ca="1" si="23"/>
        <v/>
      </c>
      <c r="BJ60" s="281" t="str">
        <f t="shared" ca="1" si="23"/>
        <v/>
      </c>
      <c r="BK60" s="281" t="str">
        <f t="shared" ca="1" si="23"/>
        <v/>
      </c>
      <c r="BL60" s="110"/>
      <c r="BM60" s="110"/>
      <c r="BN60" s="110"/>
      <c r="BO60" s="110"/>
      <c r="BP60" s="110"/>
      <c r="BQ60" s="110"/>
      <c r="BR60" s="110"/>
      <c r="BS60" s="110"/>
      <c r="BT60" s="110"/>
      <c r="BU60" s="110"/>
      <c r="BV60" s="110"/>
    </row>
    <row r="61" spans="1:74" customFormat="1" x14ac:dyDescent="0.2">
      <c r="A61" s="113"/>
      <c r="B61" s="113" t="str">
        <f t="shared" si="2"/>
        <v>AX</v>
      </c>
      <c r="C61" s="110"/>
      <c r="D61" s="110"/>
      <c r="E61" s="110"/>
      <c r="F61" s="273" t="str">
        <f t="shared" ca="1" si="3"/>
        <v>Sub_Region_Description</v>
      </c>
      <c r="G61" s="289"/>
      <c r="H61" s="275" t="s">
        <v>543</v>
      </c>
      <c r="I61" s="135" t="s">
        <v>497</v>
      </c>
      <c r="J61" s="135" t="s">
        <v>147</v>
      </c>
      <c r="K61" s="135" t="s">
        <v>147</v>
      </c>
      <c r="L61" s="277" t="s">
        <v>499</v>
      </c>
      <c r="M61" s="126" t="s">
        <v>221</v>
      </c>
      <c r="N61" s="281" t="str">
        <f t="shared" ca="1" si="22"/>
        <v/>
      </c>
      <c r="O61" s="281" t="str">
        <f t="shared" ca="1" si="22"/>
        <v/>
      </c>
      <c r="P61" s="281" t="str">
        <f t="shared" ca="1" si="22"/>
        <v/>
      </c>
      <c r="Q61" s="281" t="str">
        <f t="shared" ca="1" si="22"/>
        <v/>
      </c>
      <c r="R61" s="281" t="str">
        <f t="shared" ca="1" si="22"/>
        <v/>
      </c>
      <c r="S61" s="281" t="str">
        <f t="shared" ca="1" si="22"/>
        <v/>
      </c>
      <c r="T61" s="281" t="str">
        <f t="shared" ca="1" si="22"/>
        <v/>
      </c>
      <c r="U61" s="281" t="str">
        <f t="shared" ca="1" si="22"/>
        <v/>
      </c>
      <c r="V61" s="281" t="str">
        <f t="shared" ca="1" si="22"/>
        <v/>
      </c>
      <c r="W61" s="281" t="str">
        <f t="shared" ca="1" si="22"/>
        <v/>
      </c>
      <c r="X61" s="281" t="str">
        <f t="shared" ca="1" si="22"/>
        <v/>
      </c>
      <c r="Y61" s="281" t="str">
        <f t="shared" ca="1" si="22"/>
        <v/>
      </c>
      <c r="Z61" s="281" t="str">
        <f t="shared" ca="1" si="22"/>
        <v/>
      </c>
      <c r="AA61" s="281" t="str">
        <f t="shared" ca="1" si="22"/>
        <v/>
      </c>
      <c r="AB61" s="281" t="str">
        <f t="shared" ca="1" si="22"/>
        <v/>
      </c>
      <c r="AC61" s="281" t="str">
        <f t="shared" ca="1" si="21"/>
        <v/>
      </c>
      <c r="AD61" s="281" t="str">
        <f t="shared" ca="1" si="20"/>
        <v/>
      </c>
      <c r="AE61" s="281" t="str">
        <f t="shared" ca="1" si="20"/>
        <v/>
      </c>
      <c r="AF61" s="281" t="str">
        <f t="shared" ca="1" si="20"/>
        <v/>
      </c>
      <c r="AG61" s="281" t="str">
        <f t="shared" ca="1" si="20"/>
        <v/>
      </c>
      <c r="AH61" s="281" t="str">
        <f t="shared" ca="1" si="20"/>
        <v/>
      </c>
      <c r="AI61" s="281" t="str">
        <f t="shared" ca="1" si="20"/>
        <v/>
      </c>
      <c r="AJ61" s="281" t="str">
        <f t="shared" ca="1" si="20"/>
        <v/>
      </c>
      <c r="AK61" s="281" t="str">
        <f t="shared" ca="1" si="20"/>
        <v/>
      </c>
      <c r="AL61" s="281" t="str">
        <f t="shared" ca="1" si="20"/>
        <v/>
      </c>
      <c r="AM61" s="281" t="str">
        <f t="shared" ca="1" si="20"/>
        <v/>
      </c>
      <c r="AN61" s="281" t="str">
        <f t="shared" ca="1" si="20"/>
        <v/>
      </c>
      <c r="AO61" s="281" t="str">
        <f t="shared" ca="1" si="20"/>
        <v/>
      </c>
      <c r="AP61" s="281" t="str">
        <f t="shared" ca="1" si="20"/>
        <v/>
      </c>
      <c r="AQ61" s="281" t="str">
        <f t="shared" ca="1" si="20"/>
        <v/>
      </c>
      <c r="AR61" s="281" t="str">
        <f t="shared" ca="1" si="23"/>
        <v/>
      </c>
      <c r="AS61" s="281" t="str">
        <f t="shared" ca="1" si="23"/>
        <v/>
      </c>
      <c r="AT61" s="281" t="str">
        <f t="shared" ca="1" si="23"/>
        <v/>
      </c>
      <c r="AU61" s="281" t="str">
        <f t="shared" ca="1" si="23"/>
        <v/>
      </c>
      <c r="AV61" s="281" t="str">
        <f t="shared" ca="1" si="23"/>
        <v/>
      </c>
      <c r="AW61" s="281" t="str">
        <f t="shared" ca="1" si="23"/>
        <v/>
      </c>
      <c r="AX61" s="281" t="str">
        <f t="shared" ca="1" si="23"/>
        <v/>
      </c>
      <c r="AY61" s="281" t="str">
        <f t="shared" ca="1" si="23"/>
        <v/>
      </c>
      <c r="AZ61" s="281" t="str">
        <f t="shared" ca="1" si="23"/>
        <v/>
      </c>
      <c r="BA61" s="281" t="str">
        <f t="shared" ca="1" si="23"/>
        <v/>
      </c>
      <c r="BB61" s="281" t="str">
        <f t="shared" ca="1" si="23"/>
        <v/>
      </c>
      <c r="BC61" s="281" t="str">
        <f t="shared" ca="1" si="23"/>
        <v/>
      </c>
      <c r="BD61" s="281" t="str">
        <f t="shared" ca="1" si="23"/>
        <v/>
      </c>
      <c r="BE61" s="281" t="str">
        <f t="shared" ca="1" si="23"/>
        <v/>
      </c>
      <c r="BF61" s="281" t="str">
        <f t="shared" ca="1" si="23"/>
        <v/>
      </c>
      <c r="BG61" s="281" t="str">
        <f t="shared" ca="1" si="23"/>
        <v/>
      </c>
      <c r="BH61" s="281" t="str">
        <f t="shared" ca="1" si="23"/>
        <v/>
      </c>
      <c r="BI61" s="281" t="str">
        <f t="shared" ca="1" si="23"/>
        <v/>
      </c>
      <c r="BJ61" s="281" t="str">
        <f t="shared" ca="1" si="23"/>
        <v/>
      </c>
      <c r="BK61" s="281" t="str">
        <f t="shared" ca="1" si="23"/>
        <v/>
      </c>
      <c r="BL61" s="110"/>
      <c r="BM61" s="110"/>
      <c r="BN61" s="110"/>
      <c r="BO61" s="110"/>
      <c r="BP61" s="110"/>
      <c r="BQ61" s="110"/>
      <c r="BR61" s="110"/>
      <c r="BS61" s="110"/>
      <c r="BT61" s="110"/>
      <c r="BU61" s="110"/>
      <c r="BV61" s="110"/>
    </row>
    <row r="62" spans="1:74" customFormat="1" x14ac:dyDescent="0.2">
      <c r="A62" s="113"/>
      <c r="B62" s="113" t="str">
        <f t="shared" si="2"/>
        <v>AY</v>
      </c>
      <c r="C62" s="110"/>
      <c r="D62" s="110"/>
      <c r="E62" s="110"/>
      <c r="F62" s="273" t="str">
        <f t="shared" ca="1" si="3"/>
        <v>Region_Id</v>
      </c>
      <c r="G62" s="289"/>
      <c r="H62" s="275" t="s">
        <v>544</v>
      </c>
      <c r="I62" s="135" t="s">
        <v>497</v>
      </c>
      <c r="J62" s="135" t="s">
        <v>483</v>
      </c>
      <c r="K62" s="135" t="s">
        <v>147</v>
      </c>
      <c r="L62" s="277" t="s">
        <v>499</v>
      </c>
      <c r="M62" s="126" t="s">
        <v>221</v>
      </c>
      <c r="N62" s="281" t="str">
        <f t="shared" ca="1" si="22"/>
        <v/>
      </c>
      <c r="O62" s="281" t="str">
        <f t="shared" ca="1" si="22"/>
        <v/>
      </c>
      <c r="P62" s="281" t="str">
        <f t="shared" ca="1" si="22"/>
        <v/>
      </c>
      <c r="Q62" s="281" t="str">
        <f t="shared" ca="1" si="22"/>
        <v/>
      </c>
      <c r="R62" s="281" t="str">
        <f t="shared" ca="1" si="22"/>
        <v/>
      </c>
      <c r="S62" s="281" t="str">
        <f t="shared" ca="1" si="22"/>
        <v/>
      </c>
      <c r="T62" s="281" t="str">
        <f t="shared" ca="1" si="22"/>
        <v/>
      </c>
      <c r="U62" s="281" t="str">
        <f t="shared" ca="1" si="22"/>
        <v/>
      </c>
      <c r="V62" s="281" t="str">
        <f t="shared" ca="1" si="22"/>
        <v/>
      </c>
      <c r="W62" s="281" t="str">
        <f t="shared" ca="1" si="22"/>
        <v/>
      </c>
      <c r="X62" s="281" t="str">
        <f t="shared" ca="1" si="22"/>
        <v/>
      </c>
      <c r="Y62" s="281" t="str">
        <f t="shared" ca="1" si="22"/>
        <v/>
      </c>
      <c r="Z62" s="281" t="str">
        <f t="shared" ca="1" si="22"/>
        <v/>
      </c>
      <c r="AA62" s="281" t="str">
        <f t="shared" ca="1" si="22"/>
        <v/>
      </c>
      <c r="AB62" s="281" t="str">
        <f t="shared" ca="1" si="22"/>
        <v/>
      </c>
      <c r="AC62" s="281" t="str">
        <f t="shared" ca="1" si="21"/>
        <v/>
      </c>
      <c r="AD62" s="281" t="str">
        <f t="shared" ca="1" si="20"/>
        <v/>
      </c>
      <c r="AE62" s="281" t="str">
        <f t="shared" ca="1" si="20"/>
        <v/>
      </c>
      <c r="AF62" s="281" t="str">
        <f t="shared" ca="1" si="20"/>
        <v/>
      </c>
      <c r="AG62" s="281" t="str">
        <f t="shared" ca="1" si="20"/>
        <v/>
      </c>
      <c r="AH62" s="281" t="str">
        <f t="shared" ca="1" si="20"/>
        <v/>
      </c>
      <c r="AI62" s="281" t="str">
        <f t="shared" ca="1" si="20"/>
        <v/>
      </c>
      <c r="AJ62" s="281" t="str">
        <f t="shared" ca="1" si="20"/>
        <v/>
      </c>
      <c r="AK62" s="281" t="str">
        <f t="shared" ca="1" si="20"/>
        <v/>
      </c>
      <c r="AL62" s="281" t="str">
        <f t="shared" ca="1" si="20"/>
        <v/>
      </c>
      <c r="AM62" s="281" t="str">
        <f t="shared" ca="1" si="20"/>
        <v/>
      </c>
      <c r="AN62" s="281" t="str">
        <f t="shared" ca="1" si="20"/>
        <v/>
      </c>
      <c r="AO62" s="281" t="str">
        <f t="shared" ca="1" si="20"/>
        <v/>
      </c>
      <c r="AP62" s="281" t="str">
        <f t="shared" ca="1" si="20"/>
        <v/>
      </c>
      <c r="AQ62" s="281" t="str">
        <f t="shared" ca="1" si="20"/>
        <v/>
      </c>
      <c r="AR62" s="281" t="str">
        <f t="shared" ca="1" si="23"/>
        <v/>
      </c>
      <c r="AS62" s="281" t="str">
        <f t="shared" ca="1" si="23"/>
        <v/>
      </c>
      <c r="AT62" s="281" t="str">
        <f t="shared" ca="1" si="23"/>
        <v/>
      </c>
      <c r="AU62" s="281" t="str">
        <f t="shared" ca="1" si="23"/>
        <v/>
      </c>
      <c r="AV62" s="281" t="str">
        <f t="shared" ca="1" si="23"/>
        <v/>
      </c>
      <c r="AW62" s="281" t="str">
        <f t="shared" ca="1" si="23"/>
        <v/>
      </c>
      <c r="AX62" s="281" t="str">
        <f t="shared" ca="1" si="23"/>
        <v/>
      </c>
      <c r="AY62" s="281" t="str">
        <f t="shared" ca="1" si="23"/>
        <v/>
      </c>
      <c r="AZ62" s="281" t="str">
        <f t="shared" ca="1" si="23"/>
        <v/>
      </c>
      <c r="BA62" s="281" t="str">
        <f t="shared" ca="1" si="23"/>
        <v/>
      </c>
      <c r="BB62" s="281" t="str">
        <f t="shared" ca="1" si="23"/>
        <v/>
      </c>
      <c r="BC62" s="281" t="str">
        <f t="shared" ca="1" si="23"/>
        <v/>
      </c>
      <c r="BD62" s="281" t="str">
        <f t="shared" ca="1" si="23"/>
        <v/>
      </c>
      <c r="BE62" s="281" t="str">
        <f t="shared" ca="1" si="23"/>
        <v/>
      </c>
      <c r="BF62" s="281" t="str">
        <f t="shared" ca="1" si="23"/>
        <v/>
      </c>
      <c r="BG62" s="281" t="str">
        <f t="shared" ca="1" si="23"/>
        <v/>
      </c>
      <c r="BH62" s="281" t="str">
        <f t="shared" ca="1" si="23"/>
        <v/>
      </c>
      <c r="BI62" s="281" t="str">
        <f t="shared" ca="1" si="23"/>
        <v/>
      </c>
      <c r="BJ62" s="281" t="str">
        <f t="shared" ca="1" si="23"/>
        <v/>
      </c>
      <c r="BK62" s="281" t="str">
        <f t="shared" ca="1" si="23"/>
        <v/>
      </c>
      <c r="BL62" s="110"/>
      <c r="BM62" s="110"/>
      <c r="BN62" s="110"/>
      <c r="BO62" s="110"/>
      <c r="BP62" s="110"/>
      <c r="BQ62" s="110"/>
      <c r="BR62" s="110"/>
      <c r="BS62" s="110"/>
      <c r="BT62" s="110"/>
      <c r="BU62" s="110"/>
      <c r="BV62" s="110"/>
    </row>
    <row r="63" spans="1:74" customFormat="1" x14ac:dyDescent="0.2">
      <c r="A63" s="113"/>
      <c r="B63" s="113" t="str">
        <f t="shared" si="2"/>
        <v>AZ</v>
      </c>
      <c r="C63" s="110"/>
      <c r="D63" s="110"/>
      <c r="E63" s="110"/>
      <c r="F63" s="273" t="str">
        <f t="shared" ca="1" si="3"/>
        <v>Region_Description</v>
      </c>
      <c r="G63" s="289"/>
      <c r="H63" s="275" t="s">
        <v>545</v>
      </c>
      <c r="I63" s="135" t="s">
        <v>497</v>
      </c>
      <c r="J63" s="135" t="s">
        <v>147</v>
      </c>
      <c r="K63" s="135" t="s">
        <v>147</v>
      </c>
      <c r="L63" s="277" t="s">
        <v>499</v>
      </c>
      <c r="M63" s="126" t="s">
        <v>221</v>
      </c>
      <c r="N63" s="293" t="str">
        <f t="shared" ca="1" si="22"/>
        <v/>
      </c>
      <c r="O63" s="293" t="str">
        <f t="shared" ca="1" si="22"/>
        <v/>
      </c>
      <c r="P63" s="293" t="str">
        <f t="shared" ca="1" si="22"/>
        <v/>
      </c>
      <c r="Q63" s="293" t="str">
        <f t="shared" ca="1" si="22"/>
        <v/>
      </c>
      <c r="R63" s="293" t="str">
        <f t="shared" ca="1" si="22"/>
        <v/>
      </c>
      <c r="S63" s="293" t="str">
        <f t="shared" ca="1" si="22"/>
        <v/>
      </c>
      <c r="T63" s="293" t="str">
        <f t="shared" ca="1" si="22"/>
        <v/>
      </c>
      <c r="U63" s="293" t="str">
        <f t="shared" ca="1" si="22"/>
        <v/>
      </c>
      <c r="V63" s="293" t="str">
        <f t="shared" ca="1" si="22"/>
        <v/>
      </c>
      <c r="W63" s="293" t="str">
        <f t="shared" ca="1" si="22"/>
        <v/>
      </c>
      <c r="X63" s="293" t="str">
        <f t="shared" ca="1" si="22"/>
        <v/>
      </c>
      <c r="Y63" s="293" t="str">
        <f t="shared" ca="1" si="22"/>
        <v/>
      </c>
      <c r="Z63" s="293" t="str">
        <f t="shared" ca="1" si="22"/>
        <v/>
      </c>
      <c r="AA63" s="293" t="str">
        <f t="shared" ca="1" si="22"/>
        <v/>
      </c>
      <c r="AB63" s="293" t="str">
        <f t="shared" ca="1" si="22"/>
        <v/>
      </c>
      <c r="AC63" s="293" t="str">
        <f t="shared" ca="1" si="21"/>
        <v/>
      </c>
      <c r="AD63" s="293" t="str">
        <f t="shared" ref="AD63:BK75" ca="1" si="24">IF(LEN(INDIRECT("SWMETA!"&amp;$B63&amp;AD$14))=0,"",INDIRECT("SWMETA!"&amp;$B63&amp;AD$14))</f>
        <v/>
      </c>
      <c r="AE63" s="293" t="str">
        <f t="shared" ca="1" si="24"/>
        <v/>
      </c>
      <c r="AF63" s="293" t="str">
        <f t="shared" ca="1" si="24"/>
        <v/>
      </c>
      <c r="AG63" s="293" t="str">
        <f t="shared" ca="1" si="24"/>
        <v/>
      </c>
      <c r="AH63" s="293" t="str">
        <f t="shared" ca="1" si="24"/>
        <v/>
      </c>
      <c r="AI63" s="293" t="str">
        <f t="shared" ca="1" si="24"/>
        <v/>
      </c>
      <c r="AJ63" s="293" t="str">
        <f t="shared" ca="1" si="24"/>
        <v/>
      </c>
      <c r="AK63" s="293" t="str">
        <f t="shared" ca="1" si="24"/>
        <v/>
      </c>
      <c r="AL63" s="293" t="str">
        <f t="shared" ca="1" si="24"/>
        <v/>
      </c>
      <c r="AM63" s="293" t="str">
        <f t="shared" ca="1" si="24"/>
        <v/>
      </c>
      <c r="AN63" s="293" t="str">
        <f t="shared" ca="1" si="24"/>
        <v/>
      </c>
      <c r="AO63" s="293" t="str">
        <f t="shared" ca="1" si="24"/>
        <v/>
      </c>
      <c r="AP63" s="293" t="str">
        <f t="shared" ca="1" si="24"/>
        <v/>
      </c>
      <c r="AQ63" s="293" t="str">
        <f t="shared" ca="1" si="24"/>
        <v/>
      </c>
      <c r="AR63" s="293" t="str">
        <f t="shared" ca="1" si="24"/>
        <v/>
      </c>
      <c r="AS63" s="293" t="str">
        <f t="shared" ca="1" si="24"/>
        <v/>
      </c>
      <c r="AT63" s="293" t="str">
        <f t="shared" ca="1" si="24"/>
        <v/>
      </c>
      <c r="AU63" s="293" t="str">
        <f t="shared" ca="1" si="24"/>
        <v/>
      </c>
      <c r="AV63" s="293" t="str">
        <f t="shared" ca="1" si="24"/>
        <v/>
      </c>
      <c r="AW63" s="293" t="str">
        <f t="shared" ca="1" si="24"/>
        <v/>
      </c>
      <c r="AX63" s="293" t="str">
        <f t="shared" ca="1" si="24"/>
        <v/>
      </c>
      <c r="AY63" s="293" t="str">
        <f t="shared" ca="1" si="24"/>
        <v/>
      </c>
      <c r="AZ63" s="293" t="str">
        <f t="shared" ca="1" si="24"/>
        <v/>
      </c>
      <c r="BA63" s="293" t="str">
        <f t="shared" ca="1" si="24"/>
        <v/>
      </c>
      <c r="BB63" s="293" t="str">
        <f t="shared" ca="1" si="24"/>
        <v/>
      </c>
      <c r="BC63" s="293" t="str">
        <f t="shared" ca="1" si="24"/>
        <v/>
      </c>
      <c r="BD63" s="293" t="str">
        <f t="shared" ca="1" si="24"/>
        <v/>
      </c>
      <c r="BE63" s="293" t="str">
        <f t="shared" ca="1" si="24"/>
        <v/>
      </c>
      <c r="BF63" s="293" t="str">
        <f t="shared" ca="1" si="24"/>
        <v/>
      </c>
      <c r="BG63" s="293" t="str">
        <f t="shared" ca="1" si="24"/>
        <v/>
      </c>
      <c r="BH63" s="293" t="str">
        <f t="shared" ca="1" si="24"/>
        <v/>
      </c>
      <c r="BI63" s="293" t="str">
        <f t="shared" ca="1" si="24"/>
        <v/>
      </c>
      <c r="BJ63" s="293" t="str">
        <f t="shared" ca="1" si="24"/>
        <v/>
      </c>
      <c r="BK63" s="293" t="str">
        <f t="shared" ca="1" si="24"/>
        <v/>
      </c>
      <c r="BL63" s="110"/>
      <c r="BM63" s="110"/>
      <c r="BN63" s="110"/>
      <c r="BO63" s="110"/>
      <c r="BP63" s="110"/>
      <c r="BQ63" s="110"/>
      <c r="BR63" s="110"/>
      <c r="BS63" s="110"/>
      <c r="BT63" s="110"/>
      <c r="BU63" s="110"/>
      <c r="BV63" s="110"/>
    </row>
    <row r="64" spans="1:74" customFormat="1" x14ac:dyDescent="0.2">
      <c r="A64" s="113"/>
      <c r="B64" s="113" t="str">
        <f t="shared" si="2"/>
        <v>BA</v>
      </c>
      <c r="C64" s="110"/>
      <c r="D64" s="110"/>
      <c r="E64" s="110"/>
      <c r="F64" s="273" t="str">
        <f t="shared" ca="1" si="3"/>
        <v>Cluster_Id</v>
      </c>
      <c r="G64" s="289"/>
      <c r="H64" s="275" t="s">
        <v>546</v>
      </c>
      <c r="I64" s="135" t="s">
        <v>497</v>
      </c>
      <c r="J64" s="135" t="s">
        <v>483</v>
      </c>
      <c r="K64" s="135" t="s">
        <v>147</v>
      </c>
      <c r="L64" s="277" t="s">
        <v>499</v>
      </c>
      <c r="M64" s="126" t="s">
        <v>221</v>
      </c>
      <c r="N64" s="281" t="str">
        <f t="shared" ca="1" si="22"/>
        <v/>
      </c>
      <c r="O64" s="281" t="str">
        <f t="shared" ca="1" si="22"/>
        <v/>
      </c>
      <c r="P64" s="281" t="str">
        <f t="shared" ca="1" si="22"/>
        <v/>
      </c>
      <c r="Q64" s="281" t="str">
        <f t="shared" ca="1" si="22"/>
        <v/>
      </c>
      <c r="R64" s="281" t="str">
        <f t="shared" ca="1" si="22"/>
        <v/>
      </c>
      <c r="S64" s="281" t="str">
        <f t="shared" ca="1" si="22"/>
        <v/>
      </c>
      <c r="T64" s="281" t="str">
        <f t="shared" ca="1" si="22"/>
        <v/>
      </c>
      <c r="U64" s="281" t="str">
        <f t="shared" ca="1" si="22"/>
        <v/>
      </c>
      <c r="V64" s="281" t="str">
        <f t="shared" ca="1" si="22"/>
        <v/>
      </c>
      <c r="W64" s="281" t="str">
        <f t="shared" ca="1" si="22"/>
        <v/>
      </c>
      <c r="X64" s="281" t="str">
        <f t="shared" ca="1" si="22"/>
        <v/>
      </c>
      <c r="Y64" s="281" t="str">
        <f t="shared" ca="1" si="22"/>
        <v/>
      </c>
      <c r="Z64" s="281" t="str">
        <f t="shared" ca="1" si="22"/>
        <v/>
      </c>
      <c r="AA64" s="281" t="str">
        <f t="shared" ca="1" si="22"/>
        <v/>
      </c>
      <c r="AB64" s="281" t="str">
        <f t="shared" ca="1" si="22"/>
        <v/>
      </c>
      <c r="AC64" s="281" t="str">
        <f t="shared" ca="1" si="22"/>
        <v/>
      </c>
      <c r="AD64" s="281" t="str">
        <f t="shared" ref="AD64:AS79" ca="1" si="25">IF(LEN(INDIRECT("SWMETA!"&amp;$B64&amp;AD$14))=0,"",INDIRECT("SWMETA!"&amp;$B64&amp;AD$14))</f>
        <v/>
      </c>
      <c r="AE64" s="281" t="str">
        <f t="shared" ca="1" si="25"/>
        <v/>
      </c>
      <c r="AF64" s="281" t="str">
        <f t="shared" ca="1" si="25"/>
        <v/>
      </c>
      <c r="AG64" s="281" t="str">
        <f t="shared" ca="1" si="25"/>
        <v/>
      </c>
      <c r="AH64" s="281" t="str">
        <f t="shared" ca="1" si="25"/>
        <v/>
      </c>
      <c r="AI64" s="281" t="str">
        <f t="shared" ca="1" si="25"/>
        <v/>
      </c>
      <c r="AJ64" s="281" t="str">
        <f t="shared" ca="1" si="25"/>
        <v/>
      </c>
      <c r="AK64" s="281" t="str">
        <f t="shared" ca="1" si="25"/>
        <v/>
      </c>
      <c r="AL64" s="281" t="str">
        <f t="shared" ca="1" si="25"/>
        <v/>
      </c>
      <c r="AM64" s="281" t="str">
        <f t="shared" ca="1" si="25"/>
        <v/>
      </c>
      <c r="AN64" s="281" t="str">
        <f t="shared" ca="1" si="25"/>
        <v/>
      </c>
      <c r="AO64" s="281" t="str">
        <f t="shared" ca="1" si="25"/>
        <v/>
      </c>
      <c r="AP64" s="281" t="str">
        <f t="shared" ca="1" si="25"/>
        <v/>
      </c>
      <c r="AQ64" s="281" t="str">
        <f t="shared" ca="1" si="25"/>
        <v/>
      </c>
      <c r="AR64" s="281" t="str">
        <f t="shared" ca="1" si="25"/>
        <v/>
      </c>
      <c r="AS64" s="281" t="str">
        <f t="shared" ca="1" si="25"/>
        <v/>
      </c>
      <c r="AT64" s="281" t="str">
        <f t="shared" ca="1" si="24"/>
        <v/>
      </c>
      <c r="AU64" s="281" t="str">
        <f t="shared" ca="1" si="24"/>
        <v/>
      </c>
      <c r="AV64" s="281" t="str">
        <f t="shared" ca="1" si="24"/>
        <v/>
      </c>
      <c r="AW64" s="281" t="str">
        <f t="shared" ca="1" si="24"/>
        <v/>
      </c>
      <c r="AX64" s="281" t="str">
        <f t="shared" ca="1" si="24"/>
        <v/>
      </c>
      <c r="AY64" s="281" t="str">
        <f t="shared" ca="1" si="24"/>
        <v/>
      </c>
      <c r="AZ64" s="281" t="str">
        <f t="shared" ca="1" si="24"/>
        <v/>
      </c>
      <c r="BA64" s="281" t="str">
        <f t="shared" ca="1" si="24"/>
        <v/>
      </c>
      <c r="BB64" s="281" t="str">
        <f t="shared" ca="1" si="24"/>
        <v/>
      </c>
      <c r="BC64" s="281" t="str">
        <f t="shared" ca="1" si="24"/>
        <v/>
      </c>
      <c r="BD64" s="281" t="str">
        <f t="shared" ca="1" si="24"/>
        <v/>
      </c>
      <c r="BE64" s="281" t="str">
        <f t="shared" ca="1" si="24"/>
        <v/>
      </c>
      <c r="BF64" s="281" t="str">
        <f t="shared" ca="1" si="24"/>
        <v/>
      </c>
      <c r="BG64" s="281" t="str">
        <f t="shared" ca="1" si="24"/>
        <v/>
      </c>
      <c r="BH64" s="281" t="str">
        <f t="shared" ca="1" si="24"/>
        <v/>
      </c>
      <c r="BI64" s="281" t="str">
        <f t="shared" ca="1" si="24"/>
        <v/>
      </c>
      <c r="BJ64" s="281" t="str">
        <f t="shared" ca="1" si="24"/>
        <v/>
      </c>
      <c r="BK64" s="281" t="str">
        <f t="shared" ca="1" si="24"/>
        <v/>
      </c>
      <c r="BL64" s="110"/>
      <c r="BM64" s="110"/>
      <c r="BN64" s="110"/>
      <c r="BO64" s="110"/>
      <c r="BP64" s="110"/>
      <c r="BQ64" s="110"/>
      <c r="BR64" s="110"/>
      <c r="BS64" s="110"/>
      <c r="BT64" s="110"/>
      <c r="BU64" s="110"/>
      <c r="BV64" s="110"/>
    </row>
    <row r="65" spans="1:74" customFormat="1" x14ac:dyDescent="0.2">
      <c r="A65" s="113"/>
      <c r="B65" s="113" t="str">
        <f t="shared" si="2"/>
        <v>BB</v>
      </c>
      <c r="C65" s="110"/>
      <c r="D65" s="110"/>
      <c r="E65" s="110"/>
      <c r="F65" s="273" t="str">
        <f t="shared" ca="1" si="3"/>
        <v>Cluster_Description</v>
      </c>
      <c r="G65" s="289"/>
      <c r="H65" s="275" t="s">
        <v>547</v>
      </c>
      <c r="I65" s="135" t="s">
        <v>497</v>
      </c>
      <c r="J65" s="135" t="s">
        <v>147</v>
      </c>
      <c r="K65" s="135" t="s">
        <v>147</v>
      </c>
      <c r="L65" s="277" t="s">
        <v>499</v>
      </c>
      <c r="M65" s="126" t="s">
        <v>221</v>
      </c>
      <c r="N65" s="281" t="str">
        <f t="shared" ref="N65:AC80" ca="1" si="26">IF(LEN(INDIRECT("SWMETA!"&amp;$B65&amp;N$14))=0,"",INDIRECT("SWMETA!"&amp;$B65&amp;N$14))</f>
        <v/>
      </c>
      <c r="O65" s="281" t="str">
        <f t="shared" ca="1" si="26"/>
        <v/>
      </c>
      <c r="P65" s="281" t="str">
        <f t="shared" ca="1" si="26"/>
        <v/>
      </c>
      <c r="Q65" s="281" t="str">
        <f t="shared" ca="1" si="26"/>
        <v/>
      </c>
      <c r="R65" s="281" t="str">
        <f t="shared" ca="1" si="26"/>
        <v/>
      </c>
      <c r="S65" s="281" t="str">
        <f t="shared" ca="1" si="26"/>
        <v/>
      </c>
      <c r="T65" s="281" t="str">
        <f t="shared" ca="1" si="26"/>
        <v/>
      </c>
      <c r="U65" s="281" t="str">
        <f t="shared" ca="1" si="26"/>
        <v/>
      </c>
      <c r="V65" s="281" t="str">
        <f t="shared" ca="1" si="26"/>
        <v/>
      </c>
      <c r="W65" s="281" t="str">
        <f t="shared" ca="1" si="26"/>
        <v/>
      </c>
      <c r="X65" s="281" t="str">
        <f t="shared" ca="1" si="26"/>
        <v/>
      </c>
      <c r="Y65" s="281" t="str">
        <f t="shared" ca="1" si="26"/>
        <v/>
      </c>
      <c r="Z65" s="281" t="str">
        <f t="shared" ca="1" si="26"/>
        <v/>
      </c>
      <c r="AA65" s="281" t="str">
        <f t="shared" ca="1" si="26"/>
        <v/>
      </c>
      <c r="AB65" s="281" t="str">
        <f t="shared" ca="1" si="26"/>
        <v/>
      </c>
      <c r="AC65" s="281" t="str">
        <f t="shared" ca="1" si="26"/>
        <v/>
      </c>
      <c r="AD65" s="281" t="str">
        <f t="shared" ca="1" si="25"/>
        <v/>
      </c>
      <c r="AE65" s="281" t="str">
        <f t="shared" ca="1" si="25"/>
        <v/>
      </c>
      <c r="AF65" s="281" t="str">
        <f t="shared" ca="1" si="25"/>
        <v/>
      </c>
      <c r="AG65" s="281" t="str">
        <f t="shared" ca="1" si="25"/>
        <v/>
      </c>
      <c r="AH65" s="281" t="str">
        <f t="shared" ca="1" si="25"/>
        <v/>
      </c>
      <c r="AI65" s="281" t="str">
        <f t="shared" ca="1" si="25"/>
        <v/>
      </c>
      <c r="AJ65" s="281" t="str">
        <f t="shared" ca="1" si="25"/>
        <v/>
      </c>
      <c r="AK65" s="281" t="str">
        <f t="shared" ca="1" si="25"/>
        <v/>
      </c>
      <c r="AL65" s="281" t="str">
        <f t="shared" ca="1" si="25"/>
        <v/>
      </c>
      <c r="AM65" s="281" t="str">
        <f t="shared" ca="1" si="25"/>
        <v/>
      </c>
      <c r="AN65" s="281" t="str">
        <f t="shared" ca="1" si="25"/>
        <v/>
      </c>
      <c r="AO65" s="281" t="str">
        <f t="shared" ca="1" si="25"/>
        <v/>
      </c>
      <c r="AP65" s="281" t="str">
        <f t="shared" ca="1" si="25"/>
        <v/>
      </c>
      <c r="AQ65" s="281" t="str">
        <f t="shared" ca="1" si="25"/>
        <v/>
      </c>
      <c r="AR65" s="281" t="str">
        <f t="shared" ca="1" si="24"/>
        <v/>
      </c>
      <c r="AS65" s="281" t="str">
        <f t="shared" ca="1" si="24"/>
        <v/>
      </c>
      <c r="AT65" s="281" t="str">
        <f t="shared" ca="1" si="24"/>
        <v/>
      </c>
      <c r="AU65" s="281" t="str">
        <f t="shared" ca="1" si="24"/>
        <v/>
      </c>
      <c r="AV65" s="281" t="str">
        <f t="shared" ca="1" si="24"/>
        <v/>
      </c>
      <c r="AW65" s="281" t="str">
        <f t="shared" ca="1" si="24"/>
        <v/>
      </c>
      <c r="AX65" s="281" t="str">
        <f t="shared" ca="1" si="24"/>
        <v/>
      </c>
      <c r="AY65" s="281" t="str">
        <f t="shared" ca="1" si="24"/>
        <v/>
      </c>
      <c r="AZ65" s="281" t="str">
        <f t="shared" ca="1" si="24"/>
        <v/>
      </c>
      <c r="BA65" s="281" t="str">
        <f t="shared" ca="1" si="24"/>
        <v/>
      </c>
      <c r="BB65" s="281" t="str">
        <f t="shared" ca="1" si="24"/>
        <v/>
      </c>
      <c r="BC65" s="281" t="str">
        <f t="shared" ca="1" si="24"/>
        <v/>
      </c>
      <c r="BD65" s="281" t="str">
        <f t="shared" ca="1" si="24"/>
        <v/>
      </c>
      <c r="BE65" s="281" t="str">
        <f t="shared" ca="1" si="24"/>
        <v/>
      </c>
      <c r="BF65" s="281" t="str">
        <f t="shared" ca="1" si="24"/>
        <v/>
      </c>
      <c r="BG65" s="281" t="str">
        <f t="shared" ca="1" si="24"/>
        <v/>
      </c>
      <c r="BH65" s="281" t="str">
        <f t="shared" ca="1" si="24"/>
        <v/>
      </c>
      <c r="BI65" s="281" t="str">
        <f t="shared" ca="1" si="24"/>
        <v/>
      </c>
      <c r="BJ65" s="281" t="str">
        <f t="shared" ca="1" si="24"/>
        <v/>
      </c>
      <c r="BK65" s="281" t="str">
        <f t="shared" ca="1" si="24"/>
        <v/>
      </c>
      <c r="BL65" s="110"/>
      <c r="BM65" s="110"/>
      <c r="BN65" s="110"/>
      <c r="BO65" s="110"/>
      <c r="BP65" s="110"/>
      <c r="BQ65" s="110"/>
      <c r="BR65" s="110"/>
      <c r="BS65" s="110"/>
      <c r="BT65" s="110"/>
      <c r="BU65" s="110"/>
      <c r="BV65" s="110"/>
    </row>
    <row r="66" spans="1:74" customFormat="1" x14ac:dyDescent="0.2">
      <c r="A66" s="113"/>
      <c r="B66" s="113" t="str">
        <f t="shared" si="2"/>
        <v>BC</v>
      </c>
      <c r="C66" s="128"/>
      <c r="D66" s="128"/>
      <c r="E66" s="128"/>
      <c r="F66" s="273" t="str">
        <f t="shared" ca="1" si="3"/>
        <v>Global_Id</v>
      </c>
      <c r="G66" s="289"/>
      <c r="H66" s="275" t="s">
        <v>548</v>
      </c>
      <c r="I66" s="135" t="s">
        <v>497</v>
      </c>
      <c r="J66" s="135" t="s">
        <v>147</v>
      </c>
      <c r="K66" s="135" t="s">
        <v>147</v>
      </c>
      <c r="L66" s="277" t="s">
        <v>499</v>
      </c>
      <c r="M66" s="126" t="s">
        <v>221</v>
      </c>
      <c r="N66" s="281" t="str">
        <f t="shared" ca="1" si="26"/>
        <v/>
      </c>
      <c r="O66" s="281" t="str">
        <f t="shared" ca="1" si="26"/>
        <v/>
      </c>
      <c r="P66" s="281" t="str">
        <f t="shared" ca="1" si="26"/>
        <v/>
      </c>
      <c r="Q66" s="281" t="str">
        <f t="shared" ca="1" si="26"/>
        <v/>
      </c>
      <c r="R66" s="281" t="str">
        <f t="shared" ca="1" si="26"/>
        <v/>
      </c>
      <c r="S66" s="281" t="str">
        <f t="shared" ca="1" si="26"/>
        <v/>
      </c>
      <c r="T66" s="281" t="str">
        <f t="shared" ca="1" si="26"/>
        <v/>
      </c>
      <c r="U66" s="281" t="str">
        <f t="shared" ca="1" si="26"/>
        <v/>
      </c>
      <c r="V66" s="281" t="str">
        <f t="shared" ca="1" si="26"/>
        <v/>
      </c>
      <c r="W66" s="281" t="str">
        <f t="shared" ca="1" si="26"/>
        <v/>
      </c>
      <c r="X66" s="281" t="str">
        <f t="shared" ca="1" si="26"/>
        <v/>
      </c>
      <c r="Y66" s="281" t="str">
        <f t="shared" ca="1" si="26"/>
        <v/>
      </c>
      <c r="Z66" s="281" t="str">
        <f t="shared" ca="1" si="26"/>
        <v/>
      </c>
      <c r="AA66" s="281" t="str">
        <f t="shared" ca="1" si="26"/>
        <v/>
      </c>
      <c r="AB66" s="281" t="str">
        <f t="shared" ca="1" si="26"/>
        <v/>
      </c>
      <c r="AC66" s="281" t="str">
        <f t="shared" ca="1" si="26"/>
        <v/>
      </c>
      <c r="AD66" s="281" t="str">
        <f t="shared" ca="1" si="25"/>
        <v/>
      </c>
      <c r="AE66" s="281" t="str">
        <f t="shared" ca="1" si="25"/>
        <v/>
      </c>
      <c r="AF66" s="281" t="str">
        <f t="shared" ca="1" si="25"/>
        <v/>
      </c>
      <c r="AG66" s="281" t="str">
        <f t="shared" ca="1" si="25"/>
        <v/>
      </c>
      <c r="AH66" s="281" t="str">
        <f t="shared" ca="1" si="25"/>
        <v/>
      </c>
      <c r="AI66" s="281" t="str">
        <f t="shared" ca="1" si="25"/>
        <v/>
      </c>
      <c r="AJ66" s="281" t="str">
        <f t="shared" ca="1" si="25"/>
        <v/>
      </c>
      <c r="AK66" s="281" t="str">
        <f t="shared" ca="1" si="25"/>
        <v/>
      </c>
      <c r="AL66" s="281" t="str">
        <f t="shared" ca="1" si="25"/>
        <v/>
      </c>
      <c r="AM66" s="281" t="str">
        <f t="shared" ca="1" si="25"/>
        <v/>
      </c>
      <c r="AN66" s="281" t="str">
        <f t="shared" ca="1" si="25"/>
        <v/>
      </c>
      <c r="AO66" s="281" t="str">
        <f t="shared" ca="1" si="25"/>
        <v/>
      </c>
      <c r="AP66" s="281" t="str">
        <f t="shared" ca="1" si="25"/>
        <v/>
      </c>
      <c r="AQ66" s="281" t="str">
        <f t="shared" ca="1" si="25"/>
        <v/>
      </c>
      <c r="AR66" s="281" t="str">
        <f t="shared" ca="1" si="24"/>
        <v/>
      </c>
      <c r="AS66" s="281" t="str">
        <f t="shared" ca="1" si="24"/>
        <v/>
      </c>
      <c r="AT66" s="281" t="str">
        <f t="shared" ca="1" si="24"/>
        <v/>
      </c>
      <c r="AU66" s="281" t="str">
        <f t="shared" ca="1" si="24"/>
        <v/>
      </c>
      <c r="AV66" s="281" t="str">
        <f t="shared" ca="1" si="24"/>
        <v/>
      </c>
      <c r="AW66" s="281" t="str">
        <f t="shared" ca="1" si="24"/>
        <v/>
      </c>
      <c r="AX66" s="281" t="str">
        <f t="shared" ca="1" si="24"/>
        <v/>
      </c>
      <c r="AY66" s="281" t="str">
        <f t="shared" ca="1" si="24"/>
        <v/>
      </c>
      <c r="AZ66" s="281" t="str">
        <f t="shared" ca="1" si="24"/>
        <v/>
      </c>
      <c r="BA66" s="281" t="str">
        <f t="shared" ca="1" si="24"/>
        <v/>
      </c>
      <c r="BB66" s="281" t="str">
        <f t="shared" ca="1" si="24"/>
        <v/>
      </c>
      <c r="BC66" s="281" t="str">
        <f t="shared" ca="1" si="24"/>
        <v/>
      </c>
      <c r="BD66" s="281" t="str">
        <f t="shared" ca="1" si="24"/>
        <v/>
      </c>
      <c r="BE66" s="281" t="str">
        <f t="shared" ca="1" si="24"/>
        <v/>
      </c>
      <c r="BF66" s="281" t="str">
        <f t="shared" ca="1" si="24"/>
        <v/>
      </c>
      <c r="BG66" s="281" t="str">
        <f t="shared" ca="1" si="24"/>
        <v/>
      </c>
      <c r="BH66" s="281" t="str">
        <f t="shared" ca="1" si="24"/>
        <v/>
      </c>
      <c r="BI66" s="281" t="str">
        <f t="shared" ca="1" si="24"/>
        <v/>
      </c>
      <c r="BJ66" s="281" t="str">
        <f t="shared" ca="1" si="24"/>
        <v/>
      </c>
      <c r="BK66" s="281" t="str">
        <f t="shared" ca="1" si="24"/>
        <v/>
      </c>
      <c r="BL66" s="110"/>
      <c r="BM66" s="110"/>
      <c r="BN66" s="110"/>
      <c r="BO66" s="110"/>
      <c r="BP66" s="110"/>
      <c r="BQ66" s="110"/>
      <c r="BR66" s="110"/>
      <c r="BS66" s="110"/>
      <c r="BT66" s="110"/>
      <c r="BU66" s="110"/>
      <c r="BV66" s="110"/>
    </row>
    <row r="67" spans="1:74" customFormat="1" x14ac:dyDescent="0.2">
      <c r="A67" s="113"/>
      <c r="B67" s="113" t="str">
        <f t="shared" si="2"/>
        <v>BD</v>
      </c>
      <c r="C67" s="128"/>
      <c r="D67" s="128"/>
      <c r="E67" s="128"/>
      <c r="F67" s="273" t="str">
        <f t="shared" ca="1" si="3"/>
        <v>Global_Description</v>
      </c>
      <c r="G67" s="289"/>
      <c r="H67" s="275" t="s">
        <v>549</v>
      </c>
      <c r="I67" s="135" t="s">
        <v>497</v>
      </c>
      <c r="J67" s="135" t="s">
        <v>147</v>
      </c>
      <c r="K67" s="135" t="s">
        <v>147</v>
      </c>
      <c r="L67" s="277" t="s">
        <v>499</v>
      </c>
      <c r="M67" s="126" t="s">
        <v>221</v>
      </c>
      <c r="N67" s="281" t="str">
        <f t="shared" ca="1" si="26"/>
        <v/>
      </c>
      <c r="O67" s="281" t="str">
        <f t="shared" ca="1" si="26"/>
        <v/>
      </c>
      <c r="P67" s="281" t="str">
        <f t="shared" ca="1" si="26"/>
        <v/>
      </c>
      <c r="Q67" s="281" t="str">
        <f t="shared" ca="1" si="26"/>
        <v/>
      </c>
      <c r="R67" s="281" t="str">
        <f t="shared" ca="1" si="26"/>
        <v/>
      </c>
      <c r="S67" s="281" t="str">
        <f t="shared" ca="1" si="26"/>
        <v/>
      </c>
      <c r="T67" s="281" t="str">
        <f t="shared" ca="1" si="26"/>
        <v/>
      </c>
      <c r="U67" s="281" t="str">
        <f t="shared" ca="1" si="26"/>
        <v/>
      </c>
      <c r="V67" s="281" t="str">
        <f t="shared" ca="1" si="26"/>
        <v/>
      </c>
      <c r="W67" s="281" t="str">
        <f t="shared" ca="1" si="26"/>
        <v/>
      </c>
      <c r="X67" s="281" t="str">
        <f t="shared" ca="1" si="26"/>
        <v/>
      </c>
      <c r="Y67" s="281" t="str">
        <f t="shared" ca="1" si="26"/>
        <v/>
      </c>
      <c r="Z67" s="281" t="str">
        <f t="shared" ca="1" si="26"/>
        <v/>
      </c>
      <c r="AA67" s="281" t="str">
        <f t="shared" ca="1" si="26"/>
        <v/>
      </c>
      <c r="AB67" s="281" t="str">
        <f t="shared" ca="1" si="26"/>
        <v/>
      </c>
      <c r="AC67" s="281" t="str">
        <f t="shared" ca="1" si="26"/>
        <v/>
      </c>
      <c r="AD67" s="281" t="str">
        <f t="shared" ca="1" si="25"/>
        <v/>
      </c>
      <c r="AE67" s="281" t="str">
        <f t="shared" ca="1" si="25"/>
        <v/>
      </c>
      <c r="AF67" s="281" t="str">
        <f t="shared" ca="1" si="25"/>
        <v/>
      </c>
      <c r="AG67" s="281" t="str">
        <f t="shared" ca="1" si="25"/>
        <v/>
      </c>
      <c r="AH67" s="281" t="str">
        <f t="shared" ca="1" si="25"/>
        <v/>
      </c>
      <c r="AI67" s="281" t="str">
        <f t="shared" ca="1" si="25"/>
        <v/>
      </c>
      <c r="AJ67" s="281" t="str">
        <f t="shared" ca="1" si="25"/>
        <v/>
      </c>
      <c r="AK67" s="281" t="str">
        <f t="shared" ca="1" si="25"/>
        <v/>
      </c>
      <c r="AL67" s="281" t="str">
        <f t="shared" ca="1" si="25"/>
        <v/>
      </c>
      <c r="AM67" s="281" t="str">
        <f t="shared" ca="1" si="25"/>
        <v/>
      </c>
      <c r="AN67" s="281" t="str">
        <f t="shared" ca="1" si="25"/>
        <v/>
      </c>
      <c r="AO67" s="281" t="str">
        <f t="shared" ca="1" si="25"/>
        <v/>
      </c>
      <c r="AP67" s="281" t="str">
        <f t="shared" ca="1" si="25"/>
        <v/>
      </c>
      <c r="AQ67" s="281" t="str">
        <f t="shared" ca="1" si="25"/>
        <v/>
      </c>
      <c r="AR67" s="281" t="str">
        <f t="shared" ca="1" si="24"/>
        <v/>
      </c>
      <c r="AS67" s="281" t="str">
        <f t="shared" ca="1" si="24"/>
        <v/>
      </c>
      <c r="AT67" s="281" t="str">
        <f t="shared" ca="1" si="24"/>
        <v/>
      </c>
      <c r="AU67" s="281" t="str">
        <f t="shared" ca="1" si="24"/>
        <v/>
      </c>
      <c r="AV67" s="281" t="str">
        <f t="shared" ca="1" si="24"/>
        <v/>
      </c>
      <c r="AW67" s="281" t="str">
        <f t="shared" ca="1" si="24"/>
        <v/>
      </c>
      <c r="AX67" s="281" t="str">
        <f t="shared" ca="1" si="24"/>
        <v/>
      </c>
      <c r="AY67" s="281" t="str">
        <f t="shared" ca="1" si="24"/>
        <v/>
      </c>
      <c r="AZ67" s="281" t="str">
        <f t="shared" ca="1" si="24"/>
        <v/>
      </c>
      <c r="BA67" s="281" t="str">
        <f t="shared" ca="1" si="24"/>
        <v/>
      </c>
      <c r="BB67" s="281" t="str">
        <f t="shared" ca="1" si="24"/>
        <v/>
      </c>
      <c r="BC67" s="281" t="str">
        <f t="shared" ca="1" si="24"/>
        <v/>
      </c>
      <c r="BD67" s="281" t="str">
        <f t="shared" ca="1" si="24"/>
        <v/>
      </c>
      <c r="BE67" s="281" t="str">
        <f t="shared" ca="1" si="24"/>
        <v/>
      </c>
      <c r="BF67" s="281" t="str">
        <f t="shared" ca="1" si="24"/>
        <v/>
      </c>
      <c r="BG67" s="281" t="str">
        <f t="shared" ca="1" si="24"/>
        <v/>
      </c>
      <c r="BH67" s="281" t="str">
        <f t="shared" ca="1" si="24"/>
        <v/>
      </c>
      <c r="BI67" s="281" t="str">
        <f t="shared" ca="1" si="24"/>
        <v/>
      </c>
      <c r="BJ67" s="281" t="str">
        <f t="shared" ca="1" si="24"/>
        <v/>
      </c>
      <c r="BK67" s="281" t="str">
        <f t="shared" ca="1" si="24"/>
        <v/>
      </c>
      <c r="BL67" s="110"/>
      <c r="BM67" s="110"/>
      <c r="BN67" s="110"/>
      <c r="BO67" s="110"/>
      <c r="BP67" s="110"/>
      <c r="BQ67" s="110"/>
      <c r="BR67" s="110"/>
      <c r="BS67" s="110"/>
      <c r="BT67" s="110"/>
      <c r="BU67" s="110"/>
      <c r="BV67" s="110"/>
    </row>
    <row r="68" spans="1:74" customFormat="1" x14ac:dyDescent="0.2">
      <c r="A68" s="113"/>
      <c r="B68" s="113" t="str">
        <f t="shared" si="2"/>
        <v>BE</v>
      </c>
      <c r="C68" s="128"/>
      <c r="D68" s="128"/>
      <c r="E68" s="128"/>
      <c r="F68" s="273" t="str">
        <f t="shared" ca="1" si="3"/>
        <v>Country</v>
      </c>
      <c r="G68" s="289"/>
      <c r="H68" s="275" t="s">
        <v>550</v>
      </c>
      <c r="I68" s="135" t="s">
        <v>497</v>
      </c>
      <c r="J68" s="135" t="s">
        <v>147</v>
      </c>
      <c r="K68" s="135" t="s">
        <v>147</v>
      </c>
      <c r="L68" s="277" t="s">
        <v>499</v>
      </c>
      <c r="M68" s="126" t="s">
        <v>221</v>
      </c>
      <c r="N68" s="281" t="str">
        <f t="shared" ca="1" si="26"/>
        <v/>
      </c>
      <c r="O68" s="281" t="str">
        <f t="shared" ca="1" si="26"/>
        <v/>
      </c>
      <c r="P68" s="281" t="str">
        <f t="shared" ca="1" si="26"/>
        <v/>
      </c>
      <c r="Q68" s="281" t="str">
        <f t="shared" ca="1" si="26"/>
        <v/>
      </c>
      <c r="R68" s="281" t="str">
        <f t="shared" ca="1" si="26"/>
        <v/>
      </c>
      <c r="S68" s="281" t="str">
        <f t="shared" ca="1" si="26"/>
        <v/>
      </c>
      <c r="T68" s="281" t="str">
        <f t="shared" ca="1" si="26"/>
        <v/>
      </c>
      <c r="U68" s="281" t="str">
        <f t="shared" ca="1" si="26"/>
        <v/>
      </c>
      <c r="V68" s="281" t="str">
        <f t="shared" ca="1" si="26"/>
        <v/>
      </c>
      <c r="W68" s="281" t="str">
        <f t="shared" ca="1" si="26"/>
        <v/>
      </c>
      <c r="X68" s="281" t="str">
        <f t="shared" ca="1" si="26"/>
        <v/>
      </c>
      <c r="Y68" s="281" t="str">
        <f t="shared" ca="1" si="26"/>
        <v/>
      </c>
      <c r="Z68" s="281" t="str">
        <f t="shared" ca="1" si="26"/>
        <v/>
      </c>
      <c r="AA68" s="281" t="str">
        <f t="shared" ca="1" si="26"/>
        <v/>
      </c>
      <c r="AB68" s="281" t="str">
        <f t="shared" ca="1" si="26"/>
        <v/>
      </c>
      <c r="AC68" s="281" t="str">
        <f t="shared" ca="1" si="26"/>
        <v/>
      </c>
      <c r="AD68" s="281" t="str">
        <f t="shared" ca="1" si="25"/>
        <v/>
      </c>
      <c r="AE68" s="281" t="str">
        <f t="shared" ca="1" si="25"/>
        <v/>
      </c>
      <c r="AF68" s="281" t="str">
        <f t="shared" ca="1" si="25"/>
        <v/>
      </c>
      <c r="AG68" s="281" t="str">
        <f t="shared" ca="1" si="25"/>
        <v/>
      </c>
      <c r="AH68" s="281" t="str">
        <f t="shared" ca="1" si="25"/>
        <v/>
      </c>
      <c r="AI68" s="281" t="str">
        <f t="shared" ca="1" si="25"/>
        <v/>
      </c>
      <c r="AJ68" s="281" t="str">
        <f t="shared" ca="1" si="25"/>
        <v/>
      </c>
      <c r="AK68" s="281" t="str">
        <f t="shared" ca="1" si="25"/>
        <v/>
      </c>
      <c r="AL68" s="281" t="str">
        <f t="shared" ca="1" si="25"/>
        <v/>
      </c>
      <c r="AM68" s="281" t="str">
        <f t="shared" ca="1" si="25"/>
        <v/>
      </c>
      <c r="AN68" s="281" t="str">
        <f t="shared" ca="1" si="25"/>
        <v/>
      </c>
      <c r="AO68" s="281" t="str">
        <f t="shared" ca="1" si="25"/>
        <v/>
      </c>
      <c r="AP68" s="281" t="str">
        <f t="shared" ca="1" si="25"/>
        <v/>
      </c>
      <c r="AQ68" s="281" t="str">
        <f t="shared" ca="1" si="25"/>
        <v/>
      </c>
      <c r="AR68" s="281" t="str">
        <f t="shared" ca="1" si="24"/>
        <v/>
      </c>
      <c r="AS68" s="281" t="str">
        <f t="shared" ca="1" si="24"/>
        <v/>
      </c>
      <c r="AT68" s="281" t="str">
        <f t="shared" ca="1" si="24"/>
        <v/>
      </c>
      <c r="AU68" s="281" t="str">
        <f t="shared" ca="1" si="24"/>
        <v/>
      </c>
      <c r="AV68" s="281" t="str">
        <f t="shared" ca="1" si="24"/>
        <v/>
      </c>
      <c r="AW68" s="281" t="str">
        <f t="shared" ca="1" si="24"/>
        <v/>
      </c>
      <c r="AX68" s="281" t="str">
        <f t="shared" ca="1" si="24"/>
        <v/>
      </c>
      <c r="AY68" s="281" t="str">
        <f t="shared" ca="1" si="24"/>
        <v/>
      </c>
      <c r="AZ68" s="281" t="str">
        <f t="shared" ca="1" si="24"/>
        <v/>
      </c>
      <c r="BA68" s="281" t="str">
        <f t="shared" ca="1" si="24"/>
        <v/>
      </c>
      <c r="BB68" s="281" t="str">
        <f t="shared" ca="1" si="24"/>
        <v/>
      </c>
      <c r="BC68" s="281" t="str">
        <f t="shared" ca="1" si="24"/>
        <v/>
      </c>
      <c r="BD68" s="281" t="str">
        <f t="shared" ca="1" si="24"/>
        <v/>
      </c>
      <c r="BE68" s="281" t="str">
        <f t="shared" ca="1" si="24"/>
        <v/>
      </c>
      <c r="BF68" s="281" t="str">
        <f t="shared" ca="1" si="24"/>
        <v/>
      </c>
      <c r="BG68" s="281" t="str">
        <f t="shared" ca="1" si="24"/>
        <v/>
      </c>
      <c r="BH68" s="281" t="str">
        <f t="shared" ca="1" si="24"/>
        <v/>
      </c>
      <c r="BI68" s="281" t="str">
        <f t="shared" ca="1" si="24"/>
        <v/>
      </c>
      <c r="BJ68" s="281" t="str">
        <f t="shared" ca="1" si="24"/>
        <v/>
      </c>
      <c r="BK68" s="281" t="str">
        <f t="shared" ca="1" si="24"/>
        <v/>
      </c>
      <c r="BL68" s="110"/>
      <c r="BM68" s="110"/>
      <c r="BN68" s="110"/>
      <c r="BO68" s="110"/>
      <c r="BP68" s="110"/>
      <c r="BQ68" s="110"/>
      <c r="BR68" s="110"/>
      <c r="BS68" s="110"/>
      <c r="BT68" s="110"/>
      <c r="BU68" s="110"/>
      <c r="BV68" s="110"/>
    </row>
    <row r="69" spans="1:74" customFormat="1" x14ac:dyDescent="0.2">
      <c r="A69" s="128"/>
      <c r="B69" s="113" t="str">
        <f t="shared" si="2"/>
        <v>BF</v>
      </c>
      <c r="C69" s="128"/>
      <c r="D69" s="128"/>
      <c r="E69" s="128"/>
      <c r="F69" s="273" t="str">
        <f t="shared" ca="1" si="3"/>
        <v>Country_Description</v>
      </c>
      <c r="G69" s="289"/>
      <c r="H69" s="275" t="s">
        <v>551</v>
      </c>
      <c r="I69" s="135" t="s">
        <v>497</v>
      </c>
      <c r="J69" s="135" t="s">
        <v>147</v>
      </c>
      <c r="K69" s="135" t="s">
        <v>147</v>
      </c>
      <c r="L69" s="277" t="s">
        <v>499</v>
      </c>
      <c r="M69" s="126" t="s">
        <v>221</v>
      </c>
      <c r="N69" s="281" t="str">
        <f t="shared" ca="1" si="26"/>
        <v/>
      </c>
      <c r="O69" s="281" t="str">
        <f t="shared" ca="1" si="26"/>
        <v/>
      </c>
      <c r="P69" s="281" t="str">
        <f t="shared" ca="1" si="26"/>
        <v/>
      </c>
      <c r="Q69" s="281" t="str">
        <f t="shared" ca="1" si="26"/>
        <v/>
      </c>
      <c r="R69" s="281" t="str">
        <f t="shared" ca="1" si="26"/>
        <v/>
      </c>
      <c r="S69" s="281" t="str">
        <f t="shared" ca="1" si="26"/>
        <v/>
      </c>
      <c r="T69" s="281" t="str">
        <f t="shared" ca="1" si="26"/>
        <v/>
      </c>
      <c r="U69" s="281" t="str">
        <f t="shared" ca="1" si="26"/>
        <v/>
      </c>
      <c r="V69" s="281" t="str">
        <f t="shared" ca="1" si="26"/>
        <v/>
      </c>
      <c r="W69" s="281" t="str">
        <f t="shared" ca="1" si="26"/>
        <v/>
      </c>
      <c r="X69" s="281" t="str">
        <f t="shared" ca="1" si="26"/>
        <v/>
      </c>
      <c r="Y69" s="281" t="str">
        <f t="shared" ca="1" si="26"/>
        <v/>
      </c>
      <c r="Z69" s="281" t="str">
        <f t="shared" ca="1" si="26"/>
        <v/>
      </c>
      <c r="AA69" s="281" t="str">
        <f t="shared" ca="1" si="26"/>
        <v/>
      </c>
      <c r="AB69" s="281" t="str">
        <f t="shared" ca="1" si="26"/>
        <v/>
      </c>
      <c r="AC69" s="281" t="str">
        <f t="shared" ca="1" si="26"/>
        <v/>
      </c>
      <c r="AD69" s="281" t="str">
        <f t="shared" ca="1" si="25"/>
        <v/>
      </c>
      <c r="AE69" s="281" t="str">
        <f t="shared" ca="1" si="25"/>
        <v/>
      </c>
      <c r="AF69" s="281" t="str">
        <f t="shared" ca="1" si="25"/>
        <v/>
      </c>
      <c r="AG69" s="281" t="str">
        <f t="shared" ca="1" si="25"/>
        <v/>
      </c>
      <c r="AH69" s="281" t="str">
        <f t="shared" ca="1" si="25"/>
        <v/>
      </c>
      <c r="AI69" s="281" t="str">
        <f t="shared" ca="1" si="25"/>
        <v/>
      </c>
      <c r="AJ69" s="281" t="str">
        <f t="shared" ca="1" si="25"/>
        <v/>
      </c>
      <c r="AK69" s="281" t="str">
        <f t="shared" ca="1" si="25"/>
        <v/>
      </c>
      <c r="AL69" s="281" t="str">
        <f t="shared" ca="1" si="25"/>
        <v/>
      </c>
      <c r="AM69" s="281" t="str">
        <f t="shared" ca="1" si="25"/>
        <v/>
      </c>
      <c r="AN69" s="281" t="str">
        <f t="shared" ca="1" si="25"/>
        <v/>
      </c>
      <c r="AO69" s="281" t="str">
        <f t="shared" ca="1" si="25"/>
        <v/>
      </c>
      <c r="AP69" s="281" t="str">
        <f t="shared" ca="1" si="25"/>
        <v/>
      </c>
      <c r="AQ69" s="281" t="str">
        <f t="shared" ca="1" si="25"/>
        <v/>
      </c>
      <c r="AR69" s="281" t="str">
        <f t="shared" ca="1" si="24"/>
        <v/>
      </c>
      <c r="AS69" s="281" t="str">
        <f t="shared" ca="1" si="24"/>
        <v/>
      </c>
      <c r="AT69" s="281" t="str">
        <f t="shared" ca="1" si="24"/>
        <v/>
      </c>
      <c r="AU69" s="281" t="str">
        <f t="shared" ca="1" si="24"/>
        <v/>
      </c>
      <c r="AV69" s="281" t="str">
        <f t="shared" ca="1" si="24"/>
        <v/>
      </c>
      <c r="AW69" s="281" t="str">
        <f t="shared" ca="1" si="24"/>
        <v/>
      </c>
      <c r="AX69" s="281" t="str">
        <f t="shared" ca="1" si="24"/>
        <v/>
      </c>
      <c r="AY69" s="281" t="str">
        <f t="shared" ca="1" si="24"/>
        <v/>
      </c>
      <c r="AZ69" s="281" t="str">
        <f t="shared" ca="1" si="24"/>
        <v/>
      </c>
      <c r="BA69" s="281" t="str">
        <f t="shared" ca="1" si="24"/>
        <v/>
      </c>
      <c r="BB69" s="281" t="str">
        <f t="shared" ca="1" si="24"/>
        <v/>
      </c>
      <c r="BC69" s="281" t="str">
        <f t="shared" ca="1" si="24"/>
        <v/>
      </c>
      <c r="BD69" s="281" t="str">
        <f t="shared" ca="1" si="24"/>
        <v/>
      </c>
      <c r="BE69" s="281" t="str">
        <f t="shared" ca="1" si="24"/>
        <v/>
      </c>
      <c r="BF69" s="281" t="str">
        <f t="shared" ca="1" si="24"/>
        <v/>
      </c>
      <c r="BG69" s="281" t="str">
        <f t="shared" ca="1" si="24"/>
        <v/>
      </c>
      <c r="BH69" s="281" t="str">
        <f t="shared" ca="1" si="24"/>
        <v/>
      </c>
      <c r="BI69" s="281" t="str">
        <f t="shared" ca="1" si="24"/>
        <v/>
      </c>
      <c r="BJ69" s="281" t="str">
        <f t="shared" ca="1" si="24"/>
        <v/>
      </c>
      <c r="BK69" s="281" t="str">
        <f t="shared" ca="1" si="24"/>
        <v/>
      </c>
      <c r="BL69" s="110"/>
      <c r="BM69" s="110"/>
      <c r="BN69" s="110"/>
      <c r="BO69" s="110"/>
      <c r="BP69" s="110"/>
      <c r="BQ69" s="110"/>
      <c r="BR69" s="110"/>
      <c r="BS69" s="110"/>
      <c r="BT69" s="110"/>
      <c r="BU69" s="110"/>
      <c r="BV69" s="110"/>
    </row>
    <row r="70" spans="1:74" customFormat="1" x14ac:dyDescent="0.2">
      <c r="A70" s="128"/>
      <c r="B70" s="113" t="str">
        <f t="shared" si="2"/>
        <v>BG</v>
      </c>
      <c r="C70" s="128"/>
      <c r="D70" s="128"/>
      <c r="E70" s="128"/>
      <c r="F70" s="273" t="str">
        <f t="shared" ca="1" si="3"/>
        <v>NSN_Region</v>
      </c>
      <c r="G70" s="289"/>
      <c r="H70" s="275" t="s">
        <v>552</v>
      </c>
      <c r="I70" s="135" t="s">
        <v>497</v>
      </c>
      <c r="J70" s="135" t="s">
        <v>147</v>
      </c>
      <c r="K70" s="135" t="s">
        <v>147</v>
      </c>
      <c r="L70" s="277" t="s">
        <v>499</v>
      </c>
      <c r="M70" s="126" t="s">
        <v>221</v>
      </c>
      <c r="N70" s="281" t="str">
        <f t="shared" ca="1" si="26"/>
        <v/>
      </c>
      <c r="O70" s="281" t="str">
        <f t="shared" ca="1" si="26"/>
        <v/>
      </c>
      <c r="P70" s="281" t="str">
        <f t="shared" ca="1" si="26"/>
        <v/>
      </c>
      <c r="Q70" s="281" t="str">
        <f t="shared" ca="1" si="26"/>
        <v/>
      </c>
      <c r="R70" s="281" t="str">
        <f t="shared" ca="1" si="26"/>
        <v/>
      </c>
      <c r="S70" s="281" t="str">
        <f t="shared" ca="1" si="26"/>
        <v/>
      </c>
      <c r="T70" s="281" t="str">
        <f t="shared" ca="1" si="26"/>
        <v/>
      </c>
      <c r="U70" s="281" t="str">
        <f t="shared" ca="1" si="26"/>
        <v/>
      </c>
      <c r="V70" s="281" t="str">
        <f t="shared" ca="1" si="26"/>
        <v/>
      </c>
      <c r="W70" s="281" t="str">
        <f t="shared" ca="1" si="26"/>
        <v/>
      </c>
      <c r="X70" s="281" t="str">
        <f t="shared" ca="1" si="26"/>
        <v/>
      </c>
      <c r="Y70" s="281" t="str">
        <f t="shared" ca="1" si="26"/>
        <v/>
      </c>
      <c r="Z70" s="281" t="str">
        <f t="shared" ca="1" si="26"/>
        <v/>
      </c>
      <c r="AA70" s="281" t="str">
        <f t="shared" ca="1" si="26"/>
        <v/>
      </c>
      <c r="AB70" s="281" t="str">
        <f t="shared" ca="1" si="26"/>
        <v/>
      </c>
      <c r="AC70" s="281" t="str">
        <f t="shared" ca="1" si="26"/>
        <v/>
      </c>
      <c r="AD70" s="281" t="str">
        <f t="shared" ca="1" si="25"/>
        <v/>
      </c>
      <c r="AE70" s="281" t="str">
        <f t="shared" ca="1" si="25"/>
        <v/>
      </c>
      <c r="AF70" s="281" t="str">
        <f t="shared" ca="1" si="25"/>
        <v/>
      </c>
      <c r="AG70" s="281" t="str">
        <f t="shared" ca="1" si="25"/>
        <v/>
      </c>
      <c r="AH70" s="281" t="str">
        <f t="shared" ca="1" si="25"/>
        <v/>
      </c>
      <c r="AI70" s="281" t="str">
        <f t="shared" ca="1" si="25"/>
        <v/>
      </c>
      <c r="AJ70" s="281" t="str">
        <f t="shared" ca="1" si="25"/>
        <v/>
      </c>
      <c r="AK70" s="281" t="str">
        <f t="shared" ca="1" si="25"/>
        <v/>
      </c>
      <c r="AL70" s="281" t="str">
        <f t="shared" ca="1" si="25"/>
        <v/>
      </c>
      <c r="AM70" s="281" t="str">
        <f t="shared" ca="1" si="25"/>
        <v/>
      </c>
      <c r="AN70" s="281" t="str">
        <f t="shared" ca="1" si="25"/>
        <v/>
      </c>
      <c r="AO70" s="281" t="str">
        <f t="shared" ca="1" si="25"/>
        <v/>
      </c>
      <c r="AP70" s="281" t="str">
        <f t="shared" ca="1" si="25"/>
        <v/>
      </c>
      <c r="AQ70" s="281" t="str">
        <f t="shared" ca="1" si="25"/>
        <v/>
      </c>
      <c r="AR70" s="281" t="str">
        <f t="shared" ca="1" si="24"/>
        <v/>
      </c>
      <c r="AS70" s="281" t="str">
        <f t="shared" ca="1" si="24"/>
        <v/>
      </c>
      <c r="AT70" s="281" t="str">
        <f t="shared" ca="1" si="24"/>
        <v/>
      </c>
      <c r="AU70" s="281" t="str">
        <f t="shared" ca="1" si="24"/>
        <v/>
      </c>
      <c r="AV70" s="281" t="str">
        <f t="shared" ca="1" si="24"/>
        <v/>
      </c>
      <c r="AW70" s="281" t="str">
        <f t="shared" ca="1" si="24"/>
        <v/>
      </c>
      <c r="AX70" s="281" t="str">
        <f t="shared" ca="1" si="24"/>
        <v/>
      </c>
      <c r="AY70" s="281" t="str">
        <f t="shared" ca="1" si="24"/>
        <v/>
      </c>
      <c r="AZ70" s="281" t="str">
        <f t="shared" ca="1" si="24"/>
        <v/>
      </c>
      <c r="BA70" s="281" t="str">
        <f t="shared" ca="1" si="24"/>
        <v/>
      </c>
      <c r="BB70" s="281" t="str">
        <f t="shared" ca="1" si="24"/>
        <v/>
      </c>
      <c r="BC70" s="281" t="str">
        <f t="shared" ca="1" si="24"/>
        <v/>
      </c>
      <c r="BD70" s="281" t="str">
        <f t="shared" ca="1" si="24"/>
        <v/>
      </c>
      <c r="BE70" s="281" t="str">
        <f t="shared" ca="1" si="24"/>
        <v/>
      </c>
      <c r="BF70" s="281" t="str">
        <f t="shared" ca="1" si="24"/>
        <v/>
      </c>
      <c r="BG70" s="281" t="str">
        <f t="shared" ca="1" si="24"/>
        <v/>
      </c>
      <c r="BH70" s="281" t="str">
        <f t="shared" ca="1" si="24"/>
        <v/>
      </c>
      <c r="BI70" s="281" t="str">
        <f t="shared" ca="1" si="24"/>
        <v/>
      </c>
      <c r="BJ70" s="281" t="str">
        <f t="shared" ca="1" si="24"/>
        <v/>
      </c>
      <c r="BK70" s="281" t="str">
        <f t="shared" ca="1" si="24"/>
        <v/>
      </c>
      <c r="BL70" s="110"/>
      <c r="BM70" s="110"/>
      <c r="BN70" s="110"/>
      <c r="BO70" s="110"/>
      <c r="BP70" s="110"/>
      <c r="BQ70" s="110"/>
      <c r="BR70" s="110"/>
      <c r="BS70" s="110"/>
      <c r="BT70" s="110"/>
      <c r="BU70" s="110"/>
      <c r="BV70" s="110"/>
    </row>
    <row r="71" spans="1:74" customFormat="1" x14ac:dyDescent="0.2">
      <c r="A71" s="128"/>
      <c r="B71" s="113" t="str">
        <f t="shared" si="2"/>
        <v>BH</v>
      </c>
      <c r="C71" s="128"/>
      <c r="D71" s="128"/>
      <c r="E71" s="128"/>
      <c r="F71" s="273" t="str">
        <f t="shared" ca="1" si="3"/>
        <v>NSN_Sub_Region</v>
      </c>
      <c r="G71" s="289"/>
      <c r="H71" s="275" t="s">
        <v>553</v>
      </c>
      <c r="I71" s="135" t="s">
        <v>497</v>
      </c>
      <c r="J71" s="135" t="s">
        <v>483</v>
      </c>
      <c r="K71" s="135" t="s">
        <v>147</v>
      </c>
      <c r="L71" s="277" t="s">
        <v>499</v>
      </c>
      <c r="M71" s="126" t="s">
        <v>221</v>
      </c>
      <c r="N71" s="281" t="str">
        <f t="shared" ca="1" si="26"/>
        <v/>
      </c>
      <c r="O71" s="281" t="str">
        <f t="shared" ca="1" si="26"/>
        <v/>
      </c>
      <c r="P71" s="281" t="str">
        <f t="shared" ca="1" si="26"/>
        <v/>
      </c>
      <c r="Q71" s="281" t="str">
        <f t="shared" ca="1" si="26"/>
        <v/>
      </c>
      <c r="R71" s="281" t="str">
        <f t="shared" ca="1" si="26"/>
        <v/>
      </c>
      <c r="S71" s="281" t="str">
        <f t="shared" ca="1" si="26"/>
        <v/>
      </c>
      <c r="T71" s="281" t="str">
        <f t="shared" ca="1" si="26"/>
        <v/>
      </c>
      <c r="U71" s="281" t="str">
        <f t="shared" ca="1" si="26"/>
        <v/>
      </c>
      <c r="V71" s="281" t="str">
        <f t="shared" ca="1" si="26"/>
        <v/>
      </c>
      <c r="W71" s="281" t="str">
        <f t="shared" ca="1" si="26"/>
        <v/>
      </c>
      <c r="X71" s="281" t="str">
        <f t="shared" ca="1" si="26"/>
        <v/>
      </c>
      <c r="Y71" s="281" t="str">
        <f t="shared" ca="1" si="26"/>
        <v/>
      </c>
      <c r="Z71" s="281" t="str">
        <f t="shared" ca="1" si="26"/>
        <v/>
      </c>
      <c r="AA71" s="281" t="str">
        <f t="shared" ca="1" si="26"/>
        <v/>
      </c>
      <c r="AB71" s="281" t="str">
        <f t="shared" ca="1" si="26"/>
        <v/>
      </c>
      <c r="AC71" s="281" t="str">
        <f t="shared" ca="1" si="26"/>
        <v/>
      </c>
      <c r="AD71" s="281" t="str">
        <f t="shared" ca="1" si="25"/>
        <v/>
      </c>
      <c r="AE71" s="281" t="str">
        <f t="shared" ca="1" si="25"/>
        <v/>
      </c>
      <c r="AF71" s="281" t="str">
        <f t="shared" ca="1" si="25"/>
        <v/>
      </c>
      <c r="AG71" s="281" t="str">
        <f t="shared" ca="1" si="25"/>
        <v/>
      </c>
      <c r="AH71" s="281" t="str">
        <f t="shared" ca="1" si="25"/>
        <v/>
      </c>
      <c r="AI71" s="281" t="str">
        <f t="shared" ca="1" si="25"/>
        <v/>
      </c>
      <c r="AJ71" s="281" t="str">
        <f t="shared" ca="1" si="25"/>
        <v/>
      </c>
      <c r="AK71" s="281" t="str">
        <f t="shared" ca="1" si="25"/>
        <v/>
      </c>
      <c r="AL71" s="281" t="str">
        <f t="shared" ca="1" si="25"/>
        <v/>
      </c>
      <c r="AM71" s="281" t="str">
        <f t="shared" ca="1" si="25"/>
        <v/>
      </c>
      <c r="AN71" s="281" t="str">
        <f t="shared" ca="1" si="25"/>
        <v/>
      </c>
      <c r="AO71" s="281" t="str">
        <f t="shared" ca="1" si="25"/>
        <v/>
      </c>
      <c r="AP71" s="281" t="str">
        <f t="shared" ca="1" si="25"/>
        <v/>
      </c>
      <c r="AQ71" s="281" t="str">
        <f t="shared" ca="1" si="25"/>
        <v/>
      </c>
      <c r="AR71" s="281" t="str">
        <f t="shared" ca="1" si="24"/>
        <v/>
      </c>
      <c r="AS71" s="281" t="str">
        <f t="shared" ca="1" si="24"/>
        <v/>
      </c>
      <c r="AT71" s="281" t="str">
        <f t="shared" ca="1" si="24"/>
        <v/>
      </c>
      <c r="AU71" s="281" t="str">
        <f t="shared" ca="1" si="24"/>
        <v/>
      </c>
      <c r="AV71" s="281" t="str">
        <f t="shared" ca="1" si="24"/>
        <v/>
      </c>
      <c r="AW71" s="281" t="str">
        <f t="shared" ca="1" si="24"/>
        <v/>
      </c>
      <c r="AX71" s="281" t="str">
        <f t="shared" ca="1" si="24"/>
        <v/>
      </c>
      <c r="AY71" s="281" t="str">
        <f t="shared" ca="1" si="24"/>
        <v/>
      </c>
      <c r="AZ71" s="281" t="str">
        <f t="shared" ca="1" si="24"/>
        <v/>
      </c>
      <c r="BA71" s="281" t="str">
        <f t="shared" ca="1" si="24"/>
        <v/>
      </c>
      <c r="BB71" s="281" t="str">
        <f t="shared" ca="1" si="24"/>
        <v/>
      </c>
      <c r="BC71" s="281" t="str">
        <f t="shared" ca="1" si="24"/>
        <v/>
      </c>
      <c r="BD71" s="281" t="str">
        <f t="shared" ca="1" si="24"/>
        <v/>
      </c>
      <c r="BE71" s="281" t="str">
        <f t="shared" ca="1" si="24"/>
        <v/>
      </c>
      <c r="BF71" s="281" t="str">
        <f t="shared" ca="1" si="24"/>
        <v/>
      </c>
      <c r="BG71" s="281" t="str">
        <f t="shared" ca="1" si="24"/>
        <v/>
      </c>
      <c r="BH71" s="281" t="str">
        <f t="shared" ca="1" si="24"/>
        <v/>
      </c>
      <c r="BI71" s="281" t="str">
        <f t="shared" ca="1" si="24"/>
        <v/>
      </c>
      <c r="BJ71" s="281" t="str">
        <f t="shared" ca="1" si="24"/>
        <v/>
      </c>
      <c r="BK71" s="281" t="str">
        <f t="shared" ca="1" si="24"/>
        <v/>
      </c>
      <c r="BL71" s="110"/>
      <c r="BM71" s="110"/>
      <c r="BN71" s="110"/>
      <c r="BO71" s="110"/>
      <c r="BP71" s="110"/>
      <c r="BQ71" s="110"/>
      <c r="BR71" s="110"/>
      <c r="BS71" s="110"/>
      <c r="BT71" s="110"/>
      <c r="BU71" s="110"/>
      <c r="BV71" s="110"/>
    </row>
    <row r="72" spans="1:74" customFormat="1" x14ac:dyDescent="0.2">
      <c r="A72" s="128"/>
      <c r="B72" s="113" t="str">
        <f t="shared" si="2"/>
        <v>BI</v>
      </c>
      <c r="C72" s="128"/>
      <c r="D72" s="128"/>
      <c r="E72" s="128"/>
      <c r="F72" s="273" t="str">
        <f t="shared" ca="1" si="3"/>
        <v>Planning_Mode_Flag</v>
      </c>
      <c r="G72" s="289"/>
      <c r="H72" s="275" t="s">
        <v>554</v>
      </c>
      <c r="I72" s="135" t="s">
        <v>497</v>
      </c>
      <c r="J72" s="135" t="s">
        <v>147</v>
      </c>
      <c r="K72" s="135" t="s">
        <v>147</v>
      </c>
      <c r="L72" s="277" t="s">
        <v>499</v>
      </c>
      <c r="M72" s="126" t="s">
        <v>221</v>
      </c>
      <c r="N72" s="281" t="str">
        <f t="shared" ca="1" si="26"/>
        <v/>
      </c>
      <c r="O72" s="281" t="str">
        <f t="shared" ca="1" si="26"/>
        <v/>
      </c>
      <c r="P72" s="281" t="str">
        <f t="shared" ca="1" si="26"/>
        <v/>
      </c>
      <c r="Q72" s="281" t="str">
        <f t="shared" ca="1" si="26"/>
        <v/>
      </c>
      <c r="R72" s="281" t="str">
        <f t="shared" ca="1" si="26"/>
        <v/>
      </c>
      <c r="S72" s="281" t="str">
        <f t="shared" ca="1" si="26"/>
        <v/>
      </c>
      <c r="T72" s="281" t="str">
        <f t="shared" ca="1" si="26"/>
        <v/>
      </c>
      <c r="U72" s="281" t="str">
        <f t="shared" ca="1" si="26"/>
        <v/>
      </c>
      <c r="V72" s="281" t="str">
        <f t="shared" ca="1" si="26"/>
        <v/>
      </c>
      <c r="W72" s="281" t="str">
        <f t="shared" ca="1" si="26"/>
        <v/>
      </c>
      <c r="X72" s="281" t="str">
        <f t="shared" ca="1" si="26"/>
        <v/>
      </c>
      <c r="Y72" s="281" t="str">
        <f t="shared" ca="1" si="26"/>
        <v/>
      </c>
      <c r="Z72" s="281" t="str">
        <f t="shared" ca="1" si="26"/>
        <v/>
      </c>
      <c r="AA72" s="281" t="str">
        <f t="shared" ca="1" si="26"/>
        <v/>
      </c>
      <c r="AB72" s="281" t="str">
        <f t="shared" ca="1" si="26"/>
        <v/>
      </c>
      <c r="AC72" s="281" t="str">
        <f t="shared" ca="1" si="26"/>
        <v/>
      </c>
      <c r="AD72" s="281" t="str">
        <f t="shared" ca="1" si="25"/>
        <v/>
      </c>
      <c r="AE72" s="281" t="str">
        <f t="shared" ca="1" si="25"/>
        <v/>
      </c>
      <c r="AF72" s="281" t="str">
        <f t="shared" ca="1" si="25"/>
        <v/>
      </c>
      <c r="AG72" s="281" t="str">
        <f t="shared" ca="1" si="25"/>
        <v/>
      </c>
      <c r="AH72" s="281" t="str">
        <f t="shared" ca="1" si="25"/>
        <v/>
      </c>
      <c r="AI72" s="281" t="str">
        <f t="shared" ca="1" si="25"/>
        <v/>
      </c>
      <c r="AJ72" s="281" t="str">
        <f t="shared" ca="1" si="25"/>
        <v/>
      </c>
      <c r="AK72" s="281" t="str">
        <f t="shared" ca="1" si="25"/>
        <v/>
      </c>
      <c r="AL72" s="281" t="str">
        <f t="shared" ca="1" si="25"/>
        <v/>
      </c>
      <c r="AM72" s="281" t="str">
        <f t="shared" ca="1" si="25"/>
        <v/>
      </c>
      <c r="AN72" s="281" t="str">
        <f t="shared" ca="1" si="25"/>
        <v/>
      </c>
      <c r="AO72" s="281" t="str">
        <f t="shared" ca="1" si="25"/>
        <v/>
      </c>
      <c r="AP72" s="281" t="str">
        <f t="shared" ca="1" si="25"/>
        <v/>
      </c>
      <c r="AQ72" s="281" t="str">
        <f t="shared" ca="1" si="25"/>
        <v/>
      </c>
      <c r="AR72" s="281" t="str">
        <f t="shared" ca="1" si="24"/>
        <v/>
      </c>
      <c r="AS72" s="281" t="str">
        <f t="shared" ca="1" si="24"/>
        <v/>
      </c>
      <c r="AT72" s="281" t="str">
        <f t="shared" ca="1" si="24"/>
        <v/>
      </c>
      <c r="AU72" s="281" t="str">
        <f t="shared" ca="1" si="24"/>
        <v/>
      </c>
      <c r="AV72" s="281" t="str">
        <f t="shared" ca="1" si="24"/>
        <v/>
      </c>
      <c r="AW72" s="281" t="str">
        <f t="shared" ca="1" si="24"/>
        <v/>
      </c>
      <c r="AX72" s="281" t="str">
        <f t="shared" ca="1" si="24"/>
        <v/>
      </c>
      <c r="AY72" s="281" t="str">
        <f t="shared" ca="1" si="24"/>
        <v/>
      </c>
      <c r="AZ72" s="281" t="str">
        <f t="shared" ca="1" si="24"/>
        <v/>
      </c>
      <c r="BA72" s="281" t="str">
        <f t="shared" ca="1" si="24"/>
        <v/>
      </c>
      <c r="BB72" s="281" t="str">
        <f t="shared" ca="1" si="24"/>
        <v/>
      </c>
      <c r="BC72" s="281" t="str">
        <f t="shared" ca="1" si="24"/>
        <v/>
      </c>
      <c r="BD72" s="281" t="str">
        <f t="shared" ca="1" si="24"/>
        <v/>
      </c>
      <c r="BE72" s="281" t="str">
        <f t="shared" ca="1" si="24"/>
        <v/>
      </c>
      <c r="BF72" s="281" t="str">
        <f t="shared" ca="1" si="24"/>
        <v/>
      </c>
      <c r="BG72" s="281" t="str">
        <f t="shared" ca="1" si="24"/>
        <v/>
      </c>
      <c r="BH72" s="281" t="str">
        <f t="shared" ca="1" si="24"/>
        <v/>
      </c>
      <c r="BI72" s="281" t="str">
        <f t="shared" ca="1" si="24"/>
        <v/>
      </c>
      <c r="BJ72" s="281" t="str">
        <f t="shared" ca="1" si="24"/>
        <v/>
      </c>
      <c r="BK72" s="281" t="str">
        <f t="shared" ca="1" si="24"/>
        <v/>
      </c>
      <c r="BL72" s="110"/>
      <c r="BM72" s="110"/>
      <c r="BN72" s="110"/>
      <c r="BO72" s="110"/>
      <c r="BP72" s="110"/>
      <c r="BQ72" s="110"/>
      <c r="BR72" s="110"/>
      <c r="BS72" s="110"/>
      <c r="BT72" s="110"/>
      <c r="BU72" s="110"/>
      <c r="BV72" s="110"/>
    </row>
    <row r="73" spans="1:74" customFormat="1" x14ac:dyDescent="0.2">
      <c r="A73" s="128"/>
      <c r="B73" s="113" t="str">
        <f t="shared" si="2"/>
        <v>BJ</v>
      </c>
      <c r="C73" s="128"/>
      <c r="D73" s="128"/>
      <c r="E73" s="128"/>
      <c r="F73" s="273" t="str">
        <f t="shared" ca="1" si="3"/>
        <v>Global_CBT_Id</v>
      </c>
      <c r="G73" s="289"/>
      <c r="H73" s="275" t="s">
        <v>555</v>
      </c>
      <c r="I73" s="135" t="s">
        <v>497</v>
      </c>
      <c r="J73" s="135" t="s">
        <v>483</v>
      </c>
      <c r="K73" s="135" t="s">
        <v>147</v>
      </c>
      <c r="L73" s="277" t="s">
        <v>499</v>
      </c>
      <c r="M73" s="126" t="s">
        <v>221</v>
      </c>
      <c r="N73" s="281" t="str">
        <f t="shared" ca="1" si="26"/>
        <v/>
      </c>
      <c r="O73" s="281" t="str">
        <f t="shared" ca="1" si="26"/>
        <v/>
      </c>
      <c r="P73" s="281" t="str">
        <f t="shared" ca="1" si="26"/>
        <v/>
      </c>
      <c r="Q73" s="281" t="str">
        <f t="shared" ca="1" si="26"/>
        <v/>
      </c>
      <c r="R73" s="281" t="str">
        <f t="shared" ca="1" si="26"/>
        <v/>
      </c>
      <c r="S73" s="281" t="str">
        <f t="shared" ca="1" si="26"/>
        <v/>
      </c>
      <c r="T73" s="281" t="str">
        <f t="shared" ca="1" si="26"/>
        <v/>
      </c>
      <c r="U73" s="281" t="str">
        <f t="shared" ca="1" si="26"/>
        <v/>
      </c>
      <c r="V73" s="281" t="str">
        <f t="shared" ca="1" si="26"/>
        <v/>
      </c>
      <c r="W73" s="281" t="str">
        <f t="shared" ca="1" si="26"/>
        <v/>
      </c>
      <c r="X73" s="281" t="str">
        <f t="shared" ca="1" si="26"/>
        <v/>
      </c>
      <c r="Y73" s="281" t="str">
        <f t="shared" ca="1" si="26"/>
        <v/>
      </c>
      <c r="Z73" s="281" t="str">
        <f t="shared" ca="1" si="26"/>
        <v/>
      </c>
      <c r="AA73" s="281" t="str">
        <f t="shared" ca="1" si="26"/>
        <v/>
      </c>
      <c r="AB73" s="281" t="str">
        <f t="shared" ca="1" si="26"/>
        <v/>
      </c>
      <c r="AC73" s="281" t="str">
        <f t="shared" ca="1" si="26"/>
        <v/>
      </c>
      <c r="AD73" s="281" t="str">
        <f t="shared" ca="1" si="25"/>
        <v/>
      </c>
      <c r="AE73" s="281" t="str">
        <f t="shared" ca="1" si="25"/>
        <v/>
      </c>
      <c r="AF73" s="281" t="str">
        <f t="shared" ca="1" si="25"/>
        <v/>
      </c>
      <c r="AG73" s="281" t="str">
        <f t="shared" ca="1" si="25"/>
        <v/>
      </c>
      <c r="AH73" s="281" t="str">
        <f t="shared" ca="1" si="25"/>
        <v/>
      </c>
      <c r="AI73" s="281" t="str">
        <f t="shared" ca="1" si="25"/>
        <v/>
      </c>
      <c r="AJ73" s="281" t="str">
        <f t="shared" ca="1" si="25"/>
        <v/>
      </c>
      <c r="AK73" s="281" t="str">
        <f t="shared" ca="1" si="25"/>
        <v/>
      </c>
      <c r="AL73" s="281" t="str">
        <f t="shared" ca="1" si="25"/>
        <v/>
      </c>
      <c r="AM73" s="281" t="str">
        <f t="shared" ca="1" si="25"/>
        <v/>
      </c>
      <c r="AN73" s="281" t="str">
        <f t="shared" ca="1" si="25"/>
        <v/>
      </c>
      <c r="AO73" s="281" t="str">
        <f t="shared" ca="1" si="25"/>
        <v/>
      </c>
      <c r="AP73" s="281" t="str">
        <f t="shared" ca="1" si="25"/>
        <v/>
      </c>
      <c r="AQ73" s="281" t="str">
        <f t="shared" ca="1" si="25"/>
        <v/>
      </c>
      <c r="AR73" s="281" t="str">
        <f t="shared" ca="1" si="24"/>
        <v/>
      </c>
      <c r="AS73" s="281" t="str">
        <f t="shared" ca="1" si="24"/>
        <v/>
      </c>
      <c r="AT73" s="281" t="str">
        <f t="shared" ca="1" si="24"/>
        <v/>
      </c>
      <c r="AU73" s="281" t="str">
        <f t="shared" ca="1" si="24"/>
        <v/>
      </c>
      <c r="AV73" s="281" t="str">
        <f t="shared" ca="1" si="24"/>
        <v/>
      </c>
      <c r="AW73" s="281" t="str">
        <f t="shared" ca="1" si="24"/>
        <v/>
      </c>
      <c r="AX73" s="281" t="str">
        <f t="shared" ca="1" si="24"/>
        <v/>
      </c>
      <c r="AY73" s="281" t="str">
        <f t="shared" ca="1" si="24"/>
        <v/>
      </c>
      <c r="AZ73" s="281" t="str">
        <f t="shared" ca="1" si="24"/>
        <v/>
      </c>
      <c r="BA73" s="281" t="str">
        <f t="shared" ca="1" si="24"/>
        <v/>
      </c>
      <c r="BB73" s="281" t="str">
        <f t="shared" ca="1" si="24"/>
        <v/>
      </c>
      <c r="BC73" s="281" t="str">
        <f t="shared" ca="1" si="24"/>
        <v/>
      </c>
      <c r="BD73" s="281" t="str">
        <f t="shared" ca="1" si="24"/>
        <v/>
      </c>
      <c r="BE73" s="281" t="str">
        <f t="shared" ca="1" si="24"/>
        <v/>
      </c>
      <c r="BF73" s="281" t="str">
        <f t="shared" ca="1" si="24"/>
        <v/>
      </c>
      <c r="BG73" s="281" t="str">
        <f t="shared" ca="1" si="24"/>
        <v/>
      </c>
      <c r="BH73" s="281" t="str">
        <f t="shared" ca="1" si="24"/>
        <v/>
      </c>
      <c r="BI73" s="281" t="str">
        <f t="shared" ca="1" si="24"/>
        <v/>
      </c>
      <c r="BJ73" s="281" t="str">
        <f t="shared" ca="1" si="24"/>
        <v/>
      </c>
      <c r="BK73" s="281" t="str">
        <f t="shared" ca="1" si="24"/>
        <v/>
      </c>
      <c r="BL73" s="110"/>
      <c r="BM73" s="110"/>
      <c r="BN73" s="110"/>
      <c r="BO73" s="110"/>
      <c r="BP73" s="110"/>
      <c r="BQ73" s="110"/>
      <c r="BR73" s="110"/>
      <c r="BS73" s="110"/>
      <c r="BT73" s="110"/>
      <c r="BU73" s="110"/>
      <c r="BV73" s="110"/>
    </row>
    <row r="74" spans="1:74" customFormat="1" x14ac:dyDescent="0.2">
      <c r="A74" s="128"/>
      <c r="B74" s="113" t="str">
        <f t="shared" si="2"/>
        <v>BK</v>
      </c>
      <c r="C74" s="128"/>
      <c r="D74" s="128"/>
      <c r="E74" s="128"/>
      <c r="F74" s="273" t="str">
        <f t="shared" ca="1" si="3"/>
        <v>Global_CBT_Description</v>
      </c>
      <c r="G74" s="289"/>
      <c r="H74" s="275" t="s">
        <v>556</v>
      </c>
      <c r="I74" s="135" t="s">
        <v>497</v>
      </c>
      <c r="J74" s="135" t="s">
        <v>147</v>
      </c>
      <c r="K74" s="135" t="s">
        <v>147</v>
      </c>
      <c r="L74" s="277"/>
      <c r="M74" s="126" t="s">
        <v>221</v>
      </c>
      <c r="N74" s="281" t="str">
        <f t="shared" ca="1" si="26"/>
        <v/>
      </c>
      <c r="O74" s="281" t="str">
        <f t="shared" ca="1" si="26"/>
        <v/>
      </c>
      <c r="P74" s="281" t="str">
        <f t="shared" ca="1" si="26"/>
        <v/>
      </c>
      <c r="Q74" s="281" t="str">
        <f t="shared" ca="1" si="26"/>
        <v/>
      </c>
      <c r="R74" s="281" t="str">
        <f t="shared" ca="1" si="26"/>
        <v/>
      </c>
      <c r="S74" s="281" t="str">
        <f t="shared" ca="1" si="26"/>
        <v/>
      </c>
      <c r="T74" s="281" t="str">
        <f t="shared" ca="1" si="26"/>
        <v/>
      </c>
      <c r="U74" s="281" t="str">
        <f t="shared" ca="1" si="26"/>
        <v/>
      </c>
      <c r="V74" s="281" t="str">
        <f t="shared" ca="1" si="26"/>
        <v/>
      </c>
      <c r="W74" s="281" t="str">
        <f t="shared" ca="1" si="26"/>
        <v/>
      </c>
      <c r="X74" s="281" t="str">
        <f t="shared" ca="1" si="26"/>
        <v/>
      </c>
      <c r="Y74" s="281" t="str">
        <f t="shared" ca="1" si="26"/>
        <v/>
      </c>
      <c r="Z74" s="281" t="str">
        <f t="shared" ca="1" si="26"/>
        <v/>
      </c>
      <c r="AA74" s="281" t="str">
        <f t="shared" ca="1" si="26"/>
        <v/>
      </c>
      <c r="AB74" s="281" t="str">
        <f t="shared" ca="1" si="26"/>
        <v/>
      </c>
      <c r="AC74" s="281" t="str">
        <f t="shared" ca="1" si="26"/>
        <v/>
      </c>
      <c r="AD74" s="281" t="str">
        <f t="shared" ca="1" si="25"/>
        <v/>
      </c>
      <c r="AE74" s="281" t="str">
        <f t="shared" ca="1" si="25"/>
        <v/>
      </c>
      <c r="AF74" s="281" t="str">
        <f t="shared" ca="1" si="25"/>
        <v/>
      </c>
      <c r="AG74" s="281" t="str">
        <f t="shared" ca="1" si="25"/>
        <v/>
      </c>
      <c r="AH74" s="281" t="str">
        <f t="shared" ca="1" si="25"/>
        <v/>
      </c>
      <c r="AI74" s="281" t="str">
        <f t="shared" ca="1" si="25"/>
        <v/>
      </c>
      <c r="AJ74" s="281" t="str">
        <f t="shared" ca="1" si="25"/>
        <v/>
      </c>
      <c r="AK74" s="281" t="str">
        <f t="shared" ca="1" si="25"/>
        <v/>
      </c>
      <c r="AL74" s="281" t="str">
        <f t="shared" ca="1" si="25"/>
        <v/>
      </c>
      <c r="AM74" s="281" t="str">
        <f t="shared" ca="1" si="25"/>
        <v/>
      </c>
      <c r="AN74" s="281" t="str">
        <f t="shared" ca="1" si="25"/>
        <v/>
      </c>
      <c r="AO74" s="281" t="str">
        <f t="shared" ca="1" si="25"/>
        <v/>
      </c>
      <c r="AP74" s="281" t="str">
        <f t="shared" ca="1" si="25"/>
        <v/>
      </c>
      <c r="AQ74" s="281" t="str">
        <f t="shared" ca="1" si="25"/>
        <v/>
      </c>
      <c r="AR74" s="281" t="str">
        <f t="shared" ca="1" si="24"/>
        <v/>
      </c>
      <c r="AS74" s="281" t="str">
        <f t="shared" ca="1" si="24"/>
        <v/>
      </c>
      <c r="AT74" s="281" t="str">
        <f t="shared" ca="1" si="24"/>
        <v/>
      </c>
      <c r="AU74" s="281" t="str">
        <f t="shared" ca="1" si="24"/>
        <v/>
      </c>
      <c r="AV74" s="281" t="str">
        <f t="shared" ca="1" si="24"/>
        <v/>
      </c>
      <c r="AW74" s="281" t="str">
        <f t="shared" ca="1" si="24"/>
        <v/>
      </c>
      <c r="AX74" s="281" t="str">
        <f t="shared" ca="1" si="24"/>
        <v/>
      </c>
      <c r="AY74" s="281" t="str">
        <f t="shared" ca="1" si="24"/>
        <v/>
      </c>
      <c r="AZ74" s="281" t="str">
        <f t="shared" ca="1" si="24"/>
        <v/>
      </c>
      <c r="BA74" s="281" t="str">
        <f t="shared" ca="1" si="24"/>
        <v/>
      </c>
      <c r="BB74" s="281" t="str">
        <f t="shared" ca="1" si="24"/>
        <v/>
      </c>
      <c r="BC74" s="281" t="str">
        <f t="shared" ca="1" si="24"/>
        <v/>
      </c>
      <c r="BD74" s="281" t="str">
        <f t="shared" ca="1" si="24"/>
        <v/>
      </c>
      <c r="BE74" s="281" t="str">
        <f t="shared" ca="1" si="24"/>
        <v/>
      </c>
      <c r="BF74" s="281" t="str">
        <f t="shared" ca="1" si="24"/>
        <v/>
      </c>
      <c r="BG74" s="281" t="str">
        <f t="shared" ca="1" si="24"/>
        <v/>
      </c>
      <c r="BH74" s="281" t="str">
        <f t="shared" ca="1" si="24"/>
        <v/>
      </c>
      <c r="BI74" s="281" t="str">
        <f t="shared" ca="1" si="24"/>
        <v/>
      </c>
      <c r="BJ74" s="281" t="str">
        <f t="shared" ca="1" si="24"/>
        <v/>
      </c>
      <c r="BK74" s="281" t="str">
        <f t="shared" ca="1" si="24"/>
        <v/>
      </c>
      <c r="BL74" s="110"/>
      <c r="BM74" s="110"/>
      <c r="BN74" s="110"/>
      <c r="BO74" s="110"/>
      <c r="BP74" s="110"/>
      <c r="BQ74" s="110"/>
      <c r="BR74" s="110"/>
      <c r="BS74" s="110"/>
      <c r="BT74" s="110"/>
      <c r="BU74" s="110"/>
      <c r="BV74" s="110"/>
    </row>
    <row r="75" spans="1:74" customFormat="1" x14ac:dyDescent="0.2">
      <c r="A75" s="128"/>
      <c r="B75" s="113" t="str">
        <f t="shared" si="2"/>
        <v>BL</v>
      </c>
      <c r="C75" s="128"/>
      <c r="D75" s="128"/>
      <c r="E75" s="128"/>
      <c r="F75" s="273" t="str">
        <f t="shared" ca="1" si="3"/>
        <v>CBT_Id</v>
      </c>
      <c r="G75" s="289"/>
      <c r="H75" s="275" t="s">
        <v>557</v>
      </c>
      <c r="I75" s="135" t="s">
        <v>497</v>
      </c>
      <c r="J75" s="135" t="s">
        <v>483</v>
      </c>
      <c r="K75" s="135" t="s">
        <v>147</v>
      </c>
      <c r="L75" s="277"/>
      <c r="M75" s="126" t="s">
        <v>221</v>
      </c>
      <c r="N75" s="281" t="str">
        <f t="shared" ca="1" si="26"/>
        <v/>
      </c>
      <c r="O75" s="281" t="str">
        <f t="shared" ca="1" si="26"/>
        <v/>
      </c>
      <c r="P75" s="281" t="str">
        <f t="shared" ca="1" si="26"/>
        <v/>
      </c>
      <c r="Q75" s="281" t="str">
        <f t="shared" ca="1" si="26"/>
        <v/>
      </c>
      <c r="R75" s="281" t="str">
        <f t="shared" ca="1" si="26"/>
        <v/>
      </c>
      <c r="S75" s="281" t="str">
        <f t="shared" ca="1" si="26"/>
        <v/>
      </c>
      <c r="T75" s="281" t="str">
        <f t="shared" ca="1" si="26"/>
        <v/>
      </c>
      <c r="U75" s="281" t="str">
        <f t="shared" ca="1" si="26"/>
        <v/>
      </c>
      <c r="V75" s="281" t="str">
        <f t="shared" ca="1" si="26"/>
        <v/>
      </c>
      <c r="W75" s="281" t="str">
        <f t="shared" ca="1" si="26"/>
        <v/>
      </c>
      <c r="X75" s="281" t="str">
        <f t="shared" ca="1" si="26"/>
        <v/>
      </c>
      <c r="Y75" s="281" t="str">
        <f t="shared" ca="1" si="26"/>
        <v/>
      </c>
      <c r="Z75" s="281" t="str">
        <f t="shared" ca="1" si="26"/>
        <v/>
      </c>
      <c r="AA75" s="281" t="str">
        <f t="shared" ca="1" si="26"/>
        <v/>
      </c>
      <c r="AB75" s="281" t="str">
        <f t="shared" ca="1" si="26"/>
        <v/>
      </c>
      <c r="AC75" s="281" t="str">
        <f t="shared" ca="1" si="26"/>
        <v/>
      </c>
      <c r="AD75" s="281" t="str">
        <f t="shared" ca="1" si="25"/>
        <v/>
      </c>
      <c r="AE75" s="281" t="str">
        <f t="shared" ca="1" si="25"/>
        <v/>
      </c>
      <c r="AF75" s="281" t="str">
        <f t="shared" ca="1" si="25"/>
        <v/>
      </c>
      <c r="AG75" s="281" t="str">
        <f t="shared" ca="1" si="25"/>
        <v/>
      </c>
      <c r="AH75" s="281" t="str">
        <f t="shared" ca="1" si="25"/>
        <v/>
      </c>
      <c r="AI75" s="281" t="str">
        <f t="shared" ca="1" si="25"/>
        <v/>
      </c>
      <c r="AJ75" s="281" t="str">
        <f t="shared" ca="1" si="25"/>
        <v/>
      </c>
      <c r="AK75" s="281" t="str">
        <f t="shared" ca="1" si="25"/>
        <v/>
      </c>
      <c r="AL75" s="281" t="str">
        <f t="shared" ca="1" si="25"/>
        <v/>
      </c>
      <c r="AM75" s="281" t="str">
        <f t="shared" ca="1" si="25"/>
        <v/>
      </c>
      <c r="AN75" s="281" t="str">
        <f t="shared" ca="1" si="25"/>
        <v/>
      </c>
      <c r="AO75" s="281" t="str">
        <f t="shared" ca="1" si="25"/>
        <v/>
      </c>
      <c r="AP75" s="281" t="str">
        <f t="shared" ca="1" si="25"/>
        <v/>
      </c>
      <c r="AQ75" s="281" t="str">
        <f t="shared" ca="1" si="25"/>
        <v/>
      </c>
      <c r="AR75" s="281" t="str">
        <f t="shared" ca="1" si="24"/>
        <v/>
      </c>
      <c r="AS75" s="281" t="str">
        <f t="shared" ca="1" si="24"/>
        <v/>
      </c>
      <c r="AT75" s="281" t="str">
        <f t="shared" ca="1" si="24"/>
        <v/>
      </c>
      <c r="AU75" s="281" t="str">
        <f t="shared" ref="AR75:BK79" ca="1" si="27">IF(LEN(INDIRECT("SWMETA!"&amp;$B75&amp;AU$14))=0,"",INDIRECT("SWMETA!"&amp;$B75&amp;AU$14))</f>
        <v/>
      </c>
      <c r="AV75" s="281" t="str">
        <f t="shared" ca="1" si="27"/>
        <v/>
      </c>
      <c r="AW75" s="281" t="str">
        <f t="shared" ca="1" si="27"/>
        <v/>
      </c>
      <c r="AX75" s="281" t="str">
        <f t="shared" ca="1" si="27"/>
        <v/>
      </c>
      <c r="AY75" s="281" t="str">
        <f t="shared" ca="1" si="27"/>
        <v/>
      </c>
      <c r="AZ75" s="281" t="str">
        <f t="shared" ca="1" si="27"/>
        <v/>
      </c>
      <c r="BA75" s="281" t="str">
        <f t="shared" ca="1" si="27"/>
        <v/>
      </c>
      <c r="BB75" s="281" t="str">
        <f t="shared" ca="1" si="27"/>
        <v/>
      </c>
      <c r="BC75" s="281" t="str">
        <f t="shared" ca="1" si="27"/>
        <v/>
      </c>
      <c r="BD75" s="281" t="str">
        <f t="shared" ca="1" si="27"/>
        <v/>
      </c>
      <c r="BE75" s="281" t="str">
        <f t="shared" ca="1" si="27"/>
        <v/>
      </c>
      <c r="BF75" s="281" t="str">
        <f t="shared" ca="1" si="27"/>
        <v/>
      </c>
      <c r="BG75" s="281" t="str">
        <f t="shared" ca="1" si="27"/>
        <v/>
      </c>
      <c r="BH75" s="281" t="str">
        <f t="shared" ca="1" si="27"/>
        <v/>
      </c>
      <c r="BI75" s="281" t="str">
        <f t="shared" ca="1" si="27"/>
        <v/>
      </c>
      <c r="BJ75" s="281" t="str">
        <f t="shared" ca="1" si="27"/>
        <v/>
      </c>
      <c r="BK75" s="281" t="str">
        <f t="shared" ca="1" si="27"/>
        <v/>
      </c>
      <c r="BL75" s="110"/>
      <c r="BM75" s="110"/>
      <c r="BN75" s="110"/>
      <c r="BO75" s="110"/>
      <c r="BP75" s="110"/>
      <c r="BQ75" s="110"/>
      <c r="BR75" s="110"/>
      <c r="BS75" s="110"/>
      <c r="BT75" s="110"/>
      <c r="BU75" s="110"/>
      <c r="BV75" s="110"/>
    </row>
    <row r="76" spans="1:74" customFormat="1" x14ac:dyDescent="0.2">
      <c r="A76" s="128"/>
      <c r="B76" s="113" t="str">
        <f t="shared" si="2"/>
        <v>BM</v>
      </c>
      <c r="C76" s="128"/>
      <c r="D76" s="128"/>
      <c r="E76" s="128"/>
      <c r="F76" s="273" t="str">
        <f t="shared" ca="1" si="3"/>
        <v>CBT_Description</v>
      </c>
      <c r="G76" s="289"/>
      <c r="H76" s="275" t="s">
        <v>558</v>
      </c>
      <c r="I76" s="135" t="s">
        <v>497</v>
      </c>
      <c r="J76" s="135" t="s">
        <v>147</v>
      </c>
      <c r="K76" s="135" t="s">
        <v>147</v>
      </c>
      <c r="L76" s="277"/>
      <c r="M76" s="126" t="s">
        <v>221</v>
      </c>
      <c r="N76" s="281" t="str">
        <f t="shared" ca="1" si="26"/>
        <v/>
      </c>
      <c r="O76" s="281" t="str">
        <f t="shared" ca="1" si="26"/>
        <v/>
      </c>
      <c r="P76" s="281" t="str">
        <f t="shared" ca="1" si="26"/>
        <v/>
      </c>
      <c r="Q76" s="281" t="str">
        <f t="shared" ca="1" si="26"/>
        <v/>
      </c>
      <c r="R76" s="281" t="str">
        <f t="shared" ca="1" si="26"/>
        <v/>
      </c>
      <c r="S76" s="281" t="str">
        <f t="shared" ca="1" si="26"/>
        <v/>
      </c>
      <c r="T76" s="281" t="str">
        <f t="shared" ca="1" si="26"/>
        <v/>
      </c>
      <c r="U76" s="281" t="str">
        <f t="shared" ca="1" si="26"/>
        <v/>
      </c>
      <c r="V76" s="281" t="str">
        <f t="shared" ca="1" si="26"/>
        <v/>
      </c>
      <c r="W76" s="281" t="str">
        <f t="shared" ca="1" si="26"/>
        <v/>
      </c>
      <c r="X76" s="281" t="str">
        <f t="shared" ca="1" si="26"/>
        <v/>
      </c>
      <c r="Y76" s="281" t="str">
        <f t="shared" ca="1" si="26"/>
        <v/>
      </c>
      <c r="Z76" s="281" t="str">
        <f t="shared" ca="1" si="26"/>
        <v/>
      </c>
      <c r="AA76" s="281" t="str">
        <f t="shared" ca="1" si="26"/>
        <v/>
      </c>
      <c r="AB76" s="281" t="str">
        <f t="shared" ca="1" si="26"/>
        <v/>
      </c>
      <c r="AC76" s="281" t="str">
        <f t="shared" ca="1" si="26"/>
        <v/>
      </c>
      <c r="AD76" s="281" t="str">
        <f t="shared" ca="1" si="25"/>
        <v/>
      </c>
      <c r="AE76" s="281" t="str">
        <f t="shared" ca="1" si="25"/>
        <v/>
      </c>
      <c r="AF76" s="281" t="str">
        <f t="shared" ca="1" si="25"/>
        <v/>
      </c>
      <c r="AG76" s="281" t="str">
        <f t="shared" ca="1" si="25"/>
        <v/>
      </c>
      <c r="AH76" s="281" t="str">
        <f t="shared" ca="1" si="25"/>
        <v/>
      </c>
      <c r="AI76" s="281" t="str">
        <f t="shared" ca="1" si="25"/>
        <v/>
      </c>
      <c r="AJ76" s="281" t="str">
        <f t="shared" ca="1" si="25"/>
        <v/>
      </c>
      <c r="AK76" s="281" t="str">
        <f t="shared" ca="1" si="25"/>
        <v/>
      </c>
      <c r="AL76" s="281" t="str">
        <f t="shared" ca="1" si="25"/>
        <v/>
      </c>
      <c r="AM76" s="281" t="str">
        <f t="shared" ca="1" si="25"/>
        <v/>
      </c>
      <c r="AN76" s="281" t="str">
        <f t="shared" ca="1" si="25"/>
        <v/>
      </c>
      <c r="AO76" s="281" t="str">
        <f t="shared" ca="1" si="25"/>
        <v/>
      </c>
      <c r="AP76" s="281" t="str">
        <f t="shared" ca="1" si="25"/>
        <v/>
      </c>
      <c r="AQ76" s="281" t="str">
        <f t="shared" ca="1" si="25"/>
        <v/>
      </c>
      <c r="AR76" s="281" t="str">
        <f t="shared" ca="1" si="27"/>
        <v/>
      </c>
      <c r="AS76" s="281" t="str">
        <f t="shared" ca="1" si="27"/>
        <v/>
      </c>
      <c r="AT76" s="281" t="str">
        <f t="shared" ca="1" si="27"/>
        <v/>
      </c>
      <c r="AU76" s="281" t="str">
        <f t="shared" ca="1" si="27"/>
        <v/>
      </c>
      <c r="AV76" s="281" t="str">
        <f t="shared" ca="1" si="27"/>
        <v/>
      </c>
      <c r="AW76" s="281" t="str">
        <f t="shared" ca="1" si="27"/>
        <v/>
      </c>
      <c r="AX76" s="281" t="str">
        <f t="shared" ca="1" si="27"/>
        <v/>
      </c>
      <c r="AY76" s="281" t="str">
        <f t="shared" ca="1" si="27"/>
        <v/>
      </c>
      <c r="AZ76" s="281" t="str">
        <f t="shared" ca="1" si="27"/>
        <v/>
      </c>
      <c r="BA76" s="281" t="str">
        <f t="shared" ca="1" si="27"/>
        <v/>
      </c>
      <c r="BB76" s="281" t="str">
        <f t="shared" ca="1" si="27"/>
        <v/>
      </c>
      <c r="BC76" s="281" t="str">
        <f t="shared" ca="1" si="27"/>
        <v/>
      </c>
      <c r="BD76" s="281" t="str">
        <f t="shared" ca="1" si="27"/>
        <v/>
      </c>
      <c r="BE76" s="281" t="str">
        <f t="shared" ca="1" si="27"/>
        <v/>
      </c>
      <c r="BF76" s="281" t="str">
        <f t="shared" ca="1" si="27"/>
        <v/>
      </c>
      <c r="BG76" s="281" t="str">
        <f t="shared" ca="1" si="27"/>
        <v/>
      </c>
      <c r="BH76" s="281" t="str">
        <f t="shared" ca="1" si="27"/>
        <v/>
      </c>
      <c r="BI76" s="281" t="str">
        <f t="shared" ca="1" si="27"/>
        <v/>
      </c>
      <c r="BJ76" s="281" t="str">
        <f t="shared" ca="1" si="27"/>
        <v/>
      </c>
      <c r="BK76" s="281" t="str">
        <f t="shared" ca="1" si="27"/>
        <v/>
      </c>
      <c r="BL76" s="110"/>
      <c r="BM76" s="110"/>
      <c r="BN76" s="110"/>
      <c r="BO76" s="110"/>
      <c r="BP76" s="110"/>
      <c r="BQ76" s="110"/>
      <c r="BR76" s="110"/>
      <c r="BS76" s="110"/>
      <c r="BT76" s="110"/>
      <c r="BU76" s="110"/>
      <c r="BV76" s="110"/>
    </row>
    <row r="77" spans="1:74" customFormat="1" x14ac:dyDescent="0.2">
      <c r="A77" s="128"/>
      <c r="B77" s="113" t="str">
        <f t="shared" si="2"/>
        <v>BN</v>
      </c>
      <c r="C77" s="128"/>
      <c r="D77" s="128"/>
      <c r="E77" s="128"/>
      <c r="F77" s="273" t="str">
        <f t="shared" ca="1" si="3"/>
        <v/>
      </c>
      <c r="G77" s="289"/>
      <c r="H77" s="275"/>
      <c r="I77" s="135"/>
      <c r="J77" s="135"/>
      <c r="K77" s="135"/>
      <c r="L77" s="277"/>
      <c r="M77" s="126" t="s">
        <v>221</v>
      </c>
      <c r="N77" s="281" t="str">
        <f t="shared" ca="1" si="26"/>
        <v/>
      </c>
      <c r="O77" s="281" t="str">
        <f t="shared" ca="1" si="26"/>
        <v/>
      </c>
      <c r="P77" s="281" t="str">
        <f t="shared" ca="1" si="26"/>
        <v/>
      </c>
      <c r="Q77" s="281" t="str">
        <f t="shared" ca="1" si="26"/>
        <v/>
      </c>
      <c r="R77" s="281" t="str">
        <f t="shared" ca="1" si="26"/>
        <v/>
      </c>
      <c r="S77" s="281" t="str">
        <f t="shared" ca="1" si="26"/>
        <v/>
      </c>
      <c r="T77" s="281" t="str">
        <f t="shared" ca="1" si="26"/>
        <v/>
      </c>
      <c r="U77" s="281" t="str">
        <f t="shared" ca="1" si="26"/>
        <v/>
      </c>
      <c r="V77" s="281" t="str">
        <f t="shared" ca="1" si="26"/>
        <v/>
      </c>
      <c r="W77" s="281" t="str">
        <f t="shared" ca="1" si="26"/>
        <v/>
      </c>
      <c r="X77" s="281" t="str">
        <f t="shared" ca="1" si="26"/>
        <v/>
      </c>
      <c r="Y77" s="281" t="str">
        <f t="shared" ca="1" si="26"/>
        <v/>
      </c>
      <c r="Z77" s="281" t="str">
        <f t="shared" ca="1" si="26"/>
        <v/>
      </c>
      <c r="AA77" s="281" t="str">
        <f t="shared" ca="1" si="26"/>
        <v/>
      </c>
      <c r="AB77" s="281" t="str">
        <f t="shared" ca="1" si="26"/>
        <v/>
      </c>
      <c r="AC77" s="281" t="str">
        <f t="shared" ca="1" si="26"/>
        <v/>
      </c>
      <c r="AD77" s="281" t="str">
        <f t="shared" ca="1" si="25"/>
        <v/>
      </c>
      <c r="AE77" s="281" t="str">
        <f t="shared" ca="1" si="25"/>
        <v/>
      </c>
      <c r="AF77" s="281" t="str">
        <f t="shared" ca="1" si="25"/>
        <v/>
      </c>
      <c r="AG77" s="281" t="str">
        <f t="shared" ca="1" si="25"/>
        <v/>
      </c>
      <c r="AH77" s="281" t="str">
        <f t="shared" ca="1" si="25"/>
        <v/>
      </c>
      <c r="AI77" s="281" t="str">
        <f t="shared" ca="1" si="25"/>
        <v/>
      </c>
      <c r="AJ77" s="281" t="str">
        <f t="shared" ca="1" si="25"/>
        <v/>
      </c>
      <c r="AK77" s="281" t="str">
        <f t="shared" ca="1" si="25"/>
        <v/>
      </c>
      <c r="AL77" s="281" t="str">
        <f t="shared" ca="1" si="25"/>
        <v/>
      </c>
      <c r="AM77" s="281" t="str">
        <f t="shared" ca="1" si="25"/>
        <v/>
      </c>
      <c r="AN77" s="281" t="str">
        <f t="shared" ca="1" si="25"/>
        <v/>
      </c>
      <c r="AO77" s="281" t="str">
        <f t="shared" ca="1" si="25"/>
        <v/>
      </c>
      <c r="AP77" s="281" t="str">
        <f t="shared" ca="1" si="25"/>
        <v/>
      </c>
      <c r="AQ77" s="281" t="str">
        <f t="shared" ca="1" si="25"/>
        <v/>
      </c>
      <c r="AR77" s="281" t="str">
        <f t="shared" ca="1" si="27"/>
        <v/>
      </c>
      <c r="AS77" s="281" t="str">
        <f t="shared" ca="1" si="27"/>
        <v/>
      </c>
      <c r="AT77" s="281" t="str">
        <f t="shared" ca="1" si="27"/>
        <v/>
      </c>
      <c r="AU77" s="281" t="str">
        <f t="shared" ca="1" si="27"/>
        <v/>
      </c>
      <c r="AV77" s="281" t="str">
        <f t="shared" ca="1" si="27"/>
        <v/>
      </c>
      <c r="AW77" s="281" t="str">
        <f t="shared" ca="1" si="27"/>
        <v/>
      </c>
      <c r="AX77" s="281" t="str">
        <f t="shared" ca="1" si="27"/>
        <v/>
      </c>
      <c r="AY77" s="281" t="str">
        <f t="shared" ca="1" si="27"/>
        <v/>
      </c>
      <c r="AZ77" s="281" t="str">
        <f t="shared" ca="1" si="27"/>
        <v/>
      </c>
      <c r="BA77" s="281" t="str">
        <f t="shared" ca="1" si="27"/>
        <v/>
      </c>
      <c r="BB77" s="281" t="str">
        <f t="shared" ca="1" si="27"/>
        <v/>
      </c>
      <c r="BC77" s="281" t="str">
        <f t="shared" ca="1" si="27"/>
        <v/>
      </c>
      <c r="BD77" s="281" t="str">
        <f t="shared" ca="1" si="27"/>
        <v/>
      </c>
      <c r="BE77" s="281" t="str">
        <f t="shared" ca="1" si="27"/>
        <v/>
      </c>
      <c r="BF77" s="281" t="str">
        <f t="shared" ca="1" si="27"/>
        <v/>
      </c>
      <c r="BG77" s="281" t="str">
        <f t="shared" ca="1" si="27"/>
        <v/>
      </c>
      <c r="BH77" s="281" t="str">
        <f t="shared" ca="1" si="27"/>
        <v/>
      </c>
      <c r="BI77" s="281" t="str">
        <f t="shared" ca="1" si="27"/>
        <v/>
      </c>
      <c r="BJ77" s="281" t="str">
        <f t="shared" ca="1" si="27"/>
        <v/>
      </c>
      <c r="BK77" s="281" t="str">
        <f t="shared" ca="1" si="27"/>
        <v/>
      </c>
      <c r="BL77" s="110"/>
      <c r="BM77" s="110"/>
      <c r="BN77" s="110"/>
      <c r="BO77" s="110"/>
      <c r="BP77" s="110"/>
      <c r="BQ77" s="110"/>
      <c r="BR77" s="110"/>
      <c r="BS77" s="110"/>
      <c r="BT77" s="110"/>
      <c r="BU77" s="110"/>
      <c r="BV77" s="110"/>
    </row>
    <row r="78" spans="1:74" customFormat="1" x14ac:dyDescent="0.2">
      <c r="A78" s="128"/>
      <c r="B78" s="113" t="str">
        <f t="shared" si="2"/>
        <v>BO</v>
      </c>
      <c r="C78" s="128"/>
      <c r="D78" s="128"/>
      <c r="E78" s="128"/>
      <c r="F78" s="273" t="str">
        <f t="shared" ca="1" si="3"/>
        <v/>
      </c>
      <c r="G78" s="289"/>
      <c r="H78" s="275"/>
      <c r="I78" s="135"/>
      <c r="J78" s="135"/>
      <c r="K78" s="135"/>
      <c r="L78" s="277"/>
      <c r="M78" s="126" t="s">
        <v>221</v>
      </c>
      <c r="N78" s="281" t="str">
        <f t="shared" ca="1" si="26"/>
        <v/>
      </c>
      <c r="O78" s="281" t="str">
        <f t="shared" ca="1" si="26"/>
        <v/>
      </c>
      <c r="P78" s="281" t="str">
        <f t="shared" ca="1" si="26"/>
        <v/>
      </c>
      <c r="Q78" s="281" t="str">
        <f t="shared" ca="1" si="26"/>
        <v/>
      </c>
      <c r="R78" s="281" t="str">
        <f t="shared" ca="1" si="26"/>
        <v/>
      </c>
      <c r="S78" s="281" t="str">
        <f t="shared" ca="1" si="26"/>
        <v/>
      </c>
      <c r="T78" s="281" t="str">
        <f t="shared" ca="1" si="26"/>
        <v/>
      </c>
      <c r="U78" s="281" t="str">
        <f t="shared" ca="1" si="26"/>
        <v/>
      </c>
      <c r="V78" s="281" t="str">
        <f t="shared" ca="1" si="26"/>
        <v/>
      </c>
      <c r="W78" s="281" t="str">
        <f t="shared" ca="1" si="26"/>
        <v/>
      </c>
      <c r="X78" s="281" t="str">
        <f t="shared" ca="1" si="26"/>
        <v/>
      </c>
      <c r="Y78" s="281" t="str">
        <f t="shared" ca="1" si="26"/>
        <v/>
      </c>
      <c r="Z78" s="281" t="str">
        <f t="shared" ca="1" si="26"/>
        <v/>
      </c>
      <c r="AA78" s="281" t="str">
        <f t="shared" ca="1" si="26"/>
        <v/>
      </c>
      <c r="AB78" s="281" t="str">
        <f t="shared" ca="1" si="26"/>
        <v/>
      </c>
      <c r="AC78" s="281" t="str">
        <f t="shared" ca="1" si="26"/>
        <v/>
      </c>
      <c r="AD78" s="281" t="str">
        <f t="shared" ca="1" si="25"/>
        <v/>
      </c>
      <c r="AE78" s="281" t="str">
        <f t="shared" ca="1" si="25"/>
        <v/>
      </c>
      <c r="AF78" s="281" t="str">
        <f t="shared" ca="1" si="25"/>
        <v/>
      </c>
      <c r="AG78" s="281" t="str">
        <f t="shared" ca="1" si="25"/>
        <v/>
      </c>
      <c r="AH78" s="281" t="str">
        <f t="shared" ca="1" si="25"/>
        <v/>
      </c>
      <c r="AI78" s="281" t="str">
        <f t="shared" ca="1" si="25"/>
        <v/>
      </c>
      <c r="AJ78" s="281" t="str">
        <f t="shared" ca="1" si="25"/>
        <v/>
      </c>
      <c r="AK78" s="281" t="str">
        <f t="shared" ca="1" si="25"/>
        <v/>
      </c>
      <c r="AL78" s="281" t="str">
        <f t="shared" ca="1" si="25"/>
        <v/>
      </c>
      <c r="AM78" s="281" t="str">
        <f t="shared" ca="1" si="25"/>
        <v/>
      </c>
      <c r="AN78" s="281" t="str">
        <f t="shared" ca="1" si="25"/>
        <v/>
      </c>
      <c r="AO78" s="281" t="str">
        <f t="shared" ca="1" si="25"/>
        <v/>
      </c>
      <c r="AP78" s="281" t="str">
        <f t="shared" ca="1" si="25"/>
        <v/>
      </c>
      <c r="AQ78" s="281" t="str">
        <f t="shared" ca="1" si="25"/>
        <v/>
      </c>
      <c r="AR78" s="281" t="str">
        <f t="shared" ca="1" si="27"/>
        <v/>
      </c>
      <c r="AS78" s="281" t="str">
        <f t="shared" ca="1" si="27"/>
        <v/>
      </c>
      <c r="AT78" s="281" t="str">
        <f t="shared" ca="1" si="27"/>
        <v/>
      </c>
      <c r="AU78" s="281" t="str">
        <f t="shared" ca="1" si="27"/>
        <v/>
      </c>
      <c r="AV78" s="281" t="str">
        <f t="shared" ca="1" si="27"/>
        <v/>
      </c>
      <c r="AW78" s="281" t="str">
        <f t="shared" ca="1" si="27"/>
        <v/>
      </c>
      <c r="AX78" s="281" t="str">
        <f t="shared" ca="1" si="27"/>
        <v/>
      </c>
      <c r="AY78" s="281" t="str">
        <f t="shared" ca="1" si="27"/>
        <v/>
      </c>
      <c r="AZ78" s="281" t="str">
        <f t="shared" ca="1" si="27"/>
        <v/>
      </c>
      <c r="BA78" s="281" t="str">
        <f t="shared" ca="1" si="27"/>
        <v/>
      </c>
      <c r="BB78" s="281" t="str">
        <f t="shared" ca="1" si="27"/>
        <v/>
      </c>
      <c r="BC78" s="281" t="str">
        <f t="shared" ca="1" si="27"/>
        <v/>
      </c>
      <c r="BD78" s="281" t="str">
        <f t="shared" ca="1" si="27"/>
        <v/>
      </c>
      <c r="BE78" s="281" t="str">
        <f t="shared" ca="1" si="27"/>
        <v/>
      </c>
      <c r="BF78" s="281" t="str">
        <f t="shared" ca="1" si="27"/>
        <v/>
      </c>
      <c r="BG78" s="281" t="str">
        <f t="shared" ca="1" si="27"/>
        <v/>
      </c>
      <c r="BH78" s="281" t="str">
        <f t="shared" ca="1" si="27"/>
        <v/>
      </c>
      <c r="BI78" s="281" t="str">
        <f t="shared" ca="1" si="27"/>
        <v/>
      </c>
      <c r="BJ78" s="281" t="str">
        <f t="shared" ca="1" si="27"/>
        <v/>
      </c>
      <c r="BK78" s="281" t="str">
        <f t="shared" ca="1" si="27"/>
        <v/>
      </c>
      <c r="BL78" s="110"/>
      <c r="BM78" s="110"/>
      <c r="BN78" s="110"/>
      <c r="BO78" s="110"/>
      <c r="BP78" s="110"/>
      <c r="BQ78" s="110"/>
      <c r="BR78" s="110"/>
      <c r="BS78" s="110"/>
      <c r="BT78" s="110"/>
      <c r="BU78" s="110"/>
      <c r="BV78" s="110"/>
    </row>
    <row r="79" spans="1:74" customFormat="1" x14ac:dyDescent="0.2">
      <c r="A79" s="128"/>
      <c r="B79" s="113" t="str">
        <f t="shared" si="2"/>
        <v>BP</v>
      </c>
      <c r="C79" s="128"/>
      <c r="D79" s="128"/>
      <c r="E79" s="128"/>
      <c r="F79" s="273" t="str">
        <f t="shared" ca="1" si="3"/>
        <v/>
      </c>
      <c r="G79" s="289"/>
      <c r="H79" s="275"/>
      <c r="I79" s="135"/>
      <c r="J79" s="135"/>
      <c r="K79" s="135"/>
      <c r="L79" s="277"/>
      <c r="M79" s="126" t="s">
        <v>221</v>
      </c>
      <c r="N79" s="281" t="str">
        <f t="shared" ca="1" si="26"/>
        <v/>
      </c>
      <c r="O79" s="281" t="str">
        <f t="shared" ca="1" si="26"/>
        <v/>
      </c>
      <c r="P79" s="281" t="str">
        <f t="shared" ca="1" si="26"/>
        <v/>
      </c>
      <c r="Q79" s="281" t="str">
        <f t="shared" ca="1" si="26"/>
        <v/>
      </c>
      <c r="R79" s="281" t="str">
        <f t="shared" ca="1" si="26"/>
        <v/>
      </c>
      <c r="S79" s="281" t="str">
        <f t="shared" ca="1" si="26"/>
        <v/>
      </c>
      <c r="T79" s="281" t="str">
        <f t="shared" ca="1" si="26"/>
        <v/>
      </c>
      <c r="U79" s="281" t="str">
        <f t="shared" ca="1" si="26"/>
        <v/>
      </c>
      <c r="V79" s="281" t="str">
        <f t="shared" ca="1" si="26"/>
        <v/>
      </c>
      <c r="W79" s="281" t="str">
        <f t="shared" ca="1" si="26"/>
        <v/>
      </c>
      <c r="X79" s="281" t="str">
        <f t="shared" ca="1" si="26"/>
        <v/>
      </c>
      <c r="Y79" s="281" t="str">
        <f t="shared" ca="1" si="26"/>
        <v/>
      </c>
      <c r="Z79" s="281" t="str">
        <f t="shared" ca="1" si="26"/>
        <v/>
      </c>
      <c r="AA79" s="281" t="str">
        <f t="shared" ca="1" si="26"/>
        <v/>
      </c>
      <c r="AB79" s="281" t="str">
        <f t="shared" ca="1" si="26"/>
        <v/>
      </c>
      <c r="AC79" s="281" t="str">
        <f t="shared" ca="1" si="26"/>
        <v/>
      </c>
      <c r="AD79" s="281" t="str">
        <f t="shared" ca="1" si="25"/>
        <v/>
      </c>
      <c r="AE79" s="281" t="str">
        <f t="shared" ca="1" si="25"/>
        <v/>
      </c>
      <c r="AF79" s="281" t="str">
        <f t="shared" ca="1" si="25"/>
        <v/>
      </c>
      <c r="AG79" s="281" t="str">
        <f t="shared" ca="1" si="25"/>
        <v/>
      </c>
      <c r="AH79" s="281" t="str">
        <f t="shared" ca="1" si="25"/>
        <v/>
      </c>
      <c r="AI79" s="281" t="str">
        <f t="shared" ca="1" si="25"/>
        <v/>
      </c>
      <c r="AJ79" s="281" t="str">
        <f t="shared" ca="1" si="25"/>
        <v/>
      </c>
      <c r="AK79" s="281" t="str">
        <f t="shared" ca="1" si="25"/>
        <v/>
      </c>
      <c r="AL79" s="281" t="str">
        <f t="shared" ca="1" si="25"/>
        <v/>
      </c>
      <c r="AM79" s="281" t="str">
        <f t="shared" ca="1" si="25"/>
        <v/>
      </c>
      <c r="AN79" s="281" t="str">
        <f t="shared" ca="1" si="25"/>
        <v/>
      </c>
      <c r="AO79" s="281" t="str">
        <f t="shared" ca="1" si="25"/>
        <v/>
      </c>
      <c r="AP79" s="281" t="str">
        <f t="shared" ca="1" si="25"/>
        <v/>
      </c>
      <c r="AQ79" s="281" t="str">
        <f t="shared" ca="1" si="25"/>
        <v/>
      </c>
      <c r="AR79" s="281" t="str">
        <f t="shared" ca="1" si="27"/>
        <v/>
      </c>
      <c r="AS79" s="281" t="str">
        <f t="shared" ca="1" si="27"/>
        <v/>
      </c>
      <c r="AT79" s="281" t="str">
        <f t="shared" ca="1" si="27"/>
        <v/>
      </c>
      <c r="AU79" s="281" t="str">
        <f t="shared" ca="1" si="27"/>
        <v/>
      </c>
      <c r="AV79" s="281" t="str">
        <f t="shared" ca="1" si="27"/>
        <v/>
      </c>
      <c r="AW79" s="281" t="str">
        <f t="shared" ca="1" si="27"/>
        <v/>
      </c>
      <c r="AX79" s="281" t="str">
        <f t="shared" ca="1" si="27"/>
        <v/>
      </c>
      <c r="AY79" s="281" t="str">
        <f t="shared" ca="1" si="27"/>
        <v/>
      </c>
      <c r="AZ79" s="281" t="str">
        <f t="shared" ca="1" si="27"/>
        <v/>
      </c>
      <c r="BA79" s="281" t="str">
        <f t="shared" ca="1" si="27"/>
        <v/>
      </c>
      <c r="BB79" s="281" t="str">
        <f t="shared" ca="1" si="27"/>
        <v/>
      </c>
      <c r="BC79" s="281" t="str">
        <f t="shared" ca="1" si="27"/>
        <v/>
      </c>
      <c r="BD79" s="281" t="str">
        <f t="shared" ca="1" si="27"/>
        <v/>
      </c>
      <c r="BE79" s="281" t="str">
        <f t="shared" ca="1" si="27"/>
        <v/>
      </c>
      <c r="BF79" s="281" t="str">
        <f t="shared" ca="1" si="27"/>
        <v/>
      </c>
      <c r="BG79" s="281" t="str">
        <f t="shared" ca="1" si="27"/>
        <v/>
      </c>
      <c r="BH79" s="281" t="str">
        <f t="shared" ca="1" si="27"/>
        <v/>
      </c>
      <c r="BI79" s="281" t="str">
        <f t="shared" ca="1" si="27"/>
        <v/>
      </c>
      <c r="BJ79" s="281" t="str">
        <f t="shared" ca="1" si="27"/>
        <v/>
      </c>
      <c r="BK79" s="281" t="str">
        <f t="shared" ca="1" si="27"/>
        <v/>
      </c>
      <c r="BL79" s="110"/>
      <c r="BM79" s="110"/>
      <c r="BN79" s="110"/>
      <c r="BO79" s="110"/>
      <c r="BP79" s="110"/>
      <c r="BQ79" s="110"/>
      <c r="BR79" s="110"/>
      <c r="BS79" s="110"/>
      <c r="BT79" s="110"/>
      <c r="BU79" s="110"/>
      <c r="BV79" s="110"/>
    </row>
    <row r="80" spans="1:74" customFormat="1" x14ac:dyDescent="0.2">
      <c r="A80" s="128"/>
      <c r="B80" s="113" t="str">
        <f>IF(ROW()-$A$15&gt;26, CHAR(64+INT((ROW()-$A$15-1)/26)),"")&amp;CHAR(65+MOD(ROW()-$A$15-1, 26))</f>
        <v>BQ</v>
      </c>
      <c r="C80" s="128"/>
      <c r="D80" s="128"/>
      <c r="E80" s="128"/>
      <c r="F80" s="273" t="str">
        <f ca="1">IF(LEN(INDIRECT("SWMETA!"&amp;$B80&amp;F$14))=0,"",INDIRECT("SWMETA!"&amp;$B80&amp;F$14))</f>
        <v/>
      </c>
      <c r="G80" s="289"/>
      <c r="H80" s="275"/>
      <c r="I80" s="135"/>
      <c r="J80" s="135"/>
      <c r="K80" s="135"/>
      <c r="L80" s="277"/>
      <c r="M80" s="126" t="s">
        <v>221</v>
      </c>
      <c r="N80" s="281" t="str">
        <f t="shared" ca="1" si="26"/>
        <v/>
      </c>
      <c r="O80" s="281" t="str">
        <f t="shared" ca="1" si="26"/>
        <v/>
      </c>
      <c r="P80" s="281" t="str">
        <f t="shared" ca="1" si="26"/>
        <v/>
      </c>
      <c r="Q80" s="281" t="str">
        <f t="shared" ca="1" si="26"/>
        <v/>
      </c>
      <c r="R80" s="281" t="str">
        <f t="shared" ca="1" si="26"/>
        <v/>
      </c>
      <c r="S80" s="281" t="str">
        <f t="shared" ca="1" si="26"/>
        <v/>
      </c>
      <c r="T80" s="281" t="str">
        <f t="shared" ca="1" si="26"/>
        <v/>
      </c>
      <c r="U80" s="281" t="str">
        <f t="shared" ca="1" si="26"/>
        <v/>
      </c>
      <c r="V80" s="281" t="str">
        <f t="shared" ca="1" si="26"/>
        <v/>
      </c>
      <c r="W80" s="281" t="str">
        <f t="shared" ca="1" si="26"/>
        <v/>
      </c>
      <c r="X80" s="281" t="str">
        <f t="shared" ca="1" si="26"/>
        <v/>
      </c>
      <c r="Y80" s="281" t="str">
        <f t="shared" ca="1" si="26"/>
        <v/>
      </c>
      <c r="Z80" s="281" t="str">
        <f t="shared" ca="1" si="26"/>
        <v/>
      </c>
      <c r="AA80" s="281" t="str">
        <f t="shared" ca="1" si="26"/>
        <v/>
      </c>
      <c r="AB80" s="281" t="str">
        <f t="shared" ca="1" si="26"/>
        <v/>
      </c>
      <c r="AC80" s="281" t="str">
        <f t="shared" ref="AC80:BK86" ca="1" si="28">IF(LEN(INDIRECT("SWMETA!"&amp;$B80&amp;AC$14))=0,"",INDIRECT("SWMETA!"&amp;$B80&amp;AC$14))</f>
        <v/>
      </c>
      <c r="AD80" s="281" t="str">
        <f t="shared" ca="1" si="28"/>
        <v/>
      </c>
      <c r="AE80" s="281" t="str">
        <f t="shared" ca="1" si="28"/>
        <v/>
      </c>
      <c r="AF80" s="281" t="str">
        <f t="shared" ca="1" si="28"/>
        <v/>
      </c>
      <c r="AG80" s="281" t="str">
        <f t="shared" ca="1" si="28"/>
        <v/>
      </c>
      <c r="AH80" s="281" t="str">
        <f t="shared" ca="1" si="28"/>
        <v/>
      </c>
      <c r="AI80" s="281" t="str">
        <f t="shared" ca="1" si="28"/>
        <v/>
      </c>
      <c r="AJ80" s="281" t="str">
        <f t="shared" ca="1" si="28"/>
        <v/>
      </c>
      <c r="AK80" s="281" t="str">
        <f t="shared" ca="1" si="28"/>
        <v/>
      </c>
      <c r="AL80" s="281" t="str">
        <f t="shared" ca="1" si="28"/>
        <v/>
      </c>
      <c r="AM80" s="281" t="str">
        <f t="shared" ca="1" si="28"/>
        <v/>
      </c>
      <c r="AN80" s="281" t="str">
        <f t="shared" ca="1" si="28"/>
        <v/>
      </c>
      <c r="AO80" s="281" t="str">
        <f t="shared" ca="1" si="28"/>
        <v/>
      </c>
      <c r="AP80" s="281" t="str">
        <f t="shared" ca="1" si="28"/>
        <v/>
      </c>
      <c r="AQ80" s="281" t="str">
        <f t="shared" ca="1" si="28"/>
        <v/>
      </c>
      <c r="AR80" s="281" t="str">
        <f t="shared" ca="1" si="28"/>
        <v/>
      </c>
      <c r="AS80" s="281" t="str">
        <f t="shared" ca="1" si="28"/>
        <v/>
      </c>
      <c r="AT80" s="281" t="str">
        <f t="shared" ca="1" si="28"/>
        <v/>
      </c>
      <c r="AU80" s="281" t="str">
        <f t="shared" ca="1" si="28"/>
        <v/>
      </c>
      <c r="AV80" s="281" t="str">
        <f t="shared" ca="1" si="28"/>
        <v/>
      </c>
      <c r="AW80" s="281" t="str">
        <f t="shared" ca="1" si="28"/>
        <v/>
      </c>
      <c r="AX80" s="281" t="str">
        <f t="shared" ca="1" si="28"/>
        <v/>
      </c>
      <c r="AY80" s="281" t="str">
        <f t="shared" ca="1" si="28"/>
        <v/>
      </c>
      <c r="AZ80" s="281" t="str">
        <f t="shared" ca="1" si="28"/>
        <v/>
      </c>
      <c r="BA80" s="281" t="str">
        <f t="shared" ca="1" si="28"/>
        <v/>
      </c>
      <c r="BB80" s="281" t="str">
        <f t="shared" ca="1" si="28"/>
        <v/>
      </c>
      <c r="BC80" s="281" t="str">
        <f t="shared" ca="1" si="28"/>
        <v/>
      </c>
      <c r="BD80" s="281" t="str">
        <f t="shared" ca="1" si="28"/>
        <v/>
      </c>
      <c r="BE80" s="281" t="str">
        <f t="shared" ca="1" si="28"/>
        <v/>
      </c>
      <c r="BF80" s="281" t="str">
        <f t="shared" ca="1" si="28"/>
        <v/>
      </c>
      <c r="BG80" s="281" t="str">
        <f t="shared" ca="1" si="28"/>
        <v/>
      </c>
      <c r="BH80" s="281" t="str">
        <f t="shared" ca="1" si="28"/>
        <v/>
      </c>
      <c r="BI80" s="281" t="str">
        <f t="shared" ca="1" si="28"/>
        <v/>
      </c>
      <c r="BJ80" s="281" t="str">
        <f t="shared" ca="1" si="28"/>
        <v/>
      </c>
      <c r="BK80" s="281" t="str">
        <f t="shared" ca="1" si="28"/>
        <v/>
      </c>
      <c r="BL80" s="110"/>
      <c r="BM80" s="110"/>
      <c r="BN80" s="110"/>
      <c r="BO80" s="110"/>
      <c r="BP80" s="110"/>
      <c r="BQ80" s="110"/>
      <c r="BR80" s="110"/>
      <c r="BS80" s="110"/>
      <c r="BT80" s="110"/>
      <c r="BU80" s="110"/>
      <c r="BV80" s="110"/>
    </row>
    <row r="81" spans="1:74" customFormat="1" x14ac:dyDescent="0.2">
      <c r="A81" s="128"/>
      <c r="B81" s="113" t="str">
        <f t="shared" ref="B81:B86" si="29">IF(ROW()-$A$15&gt;26, CHAR(64+INT((ROW()-$A$15-1)/26)),"")&amp;CHAR(65+MOD(ROW()-$A$15-1, 26))</f>
        <v>BR</v>
      </c>
      <c r="C81" s="128"/>
      <c r="D81" s="128"/>
      <c r="E81" s="128"/>
      <c r="F81" s="273" t="str">
        <f t="shared" ref="F81:F86" ca="1" si="30">IF(LEN(INDIRECT("SWMETA!"&amp;$B81&amp;F$14))=0,"",INDIRECT("SWMETA!"&amp;$B81&amp;F$14))</f>
        <v/>
      </c>
      <c r="G81" s="289"/>
      <c r="H81" s="275"/>
      <c r="I81" s="135"/>
      <c r="J81" s="135"/>
      <c r="K81" s="135"/>
      <c r="L81" s="277"/>
      <c r="M81" s="126" t="s">
        <v>221</v>
      </c>
      <c r="N81" s="281" t="str">
        <f t="shared" ref="N81:AB86" ca="1" si="31">IF(LEN(INDIRECT("SWMETA!"&amp;$B81&amp;N$14))=0,"",INDIRECT("SWMETA!"&amp;$B81&amp;N$14))</f>
        <v/>
      </c>
      <c r="O81" s="281" t="str">
        <f t="shared" ca="1" si="31"/>
        <v/>
      </c>
      <c r="P81" s="281" t="str">
        <f t="shared" ca="1" si="31"/>
        <v/>
      </c>
      <c r="Q81" s="281" t="str">
        <f t="shared" ca="1" si="31"/>
        <v/>
      </c>
      <c r="R81" s="281" t="str">
        <f t="shared" ca="1" si="31"/>
        <v/>
      </c>
      <c r="S81" s="281" t="str">
        <f t="shared" ca="1" si="31"/>
        <v/>
      </c>
      <c r="T81" s="281" t="str">
        <f t="shared" ca="1" si="31"/>
        <v/>
      </c>
      <c r="U81" s="281" t="str">
        <f t="shared" ca="1" si="31"/>
        <v/>
      </c>
      <c r="V81" s="281" t="str">
        <f t="shared" ca="1" si="31"/>
        <v/>
      </c>
      <c r="W81" s="281" t="str">
        <f t="shared" ca="1" si="31"/>
        <v/>
      </c>
      <c r="X81" s="281" t="str">
        <f t="shared" ca="1" si="31"/>
        <v/>
      </c>
      <c r="Y81" s="281" t="str">
        <f t="shared" ca="1" si="31"/>
        <v/>
      </c>
      <c r="Z81" s="281" t="str">
        <f t="shared" ca="1" si="31"/>
        <v/>
      </c>
      <c r="AA81" s="281" t="str">
        <f t="shared" ca="1" si="31"/>
        <v/>
      </c>
      <c r="AB81" s="281" t="str">
        <f t="shared" ca="1" si="31"/>
        <v/>
      </c>
      <c r="AC81" s="281" t="str">
        <f t="shared" ca="1" si="28"/>
        <v/>
      </c>
      <c r="AD81" s="281" t="str">
        <f t="shared" ca="1" si="28"/>
        <v/>
      </c>
      <c r="AE81" s="281" t="str">
        <f t="shared" ca="1" si="28"/>
        <v/>
      </c>
      <c r="AF81" s="281" t="str">
        <f t="shared" ca="1" si="28"/>
        <v/>
      </c>
      <c r="AG81" s="281" t="str">
        <f t="shared" ca="1" si="28"/>
        <v/>
      </c>
      <c r="AH81" s="281" t="str">
        <f t="shared" ca="1" si="28"/>
        <v/>
      </c>
      <c r="AI81" s="281" t="str">
        <f t="shared" ca="1" si="28"/>
        <v/>
      </c>
      <c r="AJ81" s="281" t="str">
        <f t="shared" ca="1" si="28"/>
        <v/>
      </c>
      <c r="AK81" s="281" t="str">
        <f t="shared" ca="1" si="28"/>
        <v/>
      </c>
      <c r="AL81" s="281" t="str">
        <f t="shared" ca="1" si="28"/>
        <v/>
      </c>
      <c r="AM81" s="281" t="str">
        <f t="shared" ca="1" si="28"/>
        <v/>
      </c>
      <c r="AN81" s="281" t="str">
        <f t="shared" ca="1" si="28"/>
        <v/>
      </c>
      <c r="AO81" s="281" t="str">
        <f t="shared" ca="1" si="28"/>
        <v/>
      </c>
      <c r="AP81" s="281" t="str">
        <f t="shared" ca="1" si="28"/>
        <v/>
      </c>
      <c r="AQ81" s="281" t="str">
        <f t="shared" ca="1" si="28"/>
        <v/>
      </c>
      <c r="AR81" s="281" t="str">
        <f t="shared" ca="1" si="28"/>
        <v/>
      </c>
      <c r="AS81" s="281" t="str">
        <f t="shared" ca="1" si="28"/>
        <v/>
      </c>
      <c r="AT81" s="281" t="str">
        <f t="shared" ca="1" si="28"/>
        <v/>
      </c>
      <c r="AU81" s="281" t="str">
        <f t="shared" ca="1" si="28"/>
        <v/>
      </c>
      <c r="AV81" s="281" t="str">
        <f t="shared" ca="1" si="28"/>
        <v/>
      </c>
      <c r="AW81" s="281" t="str">
        <f t="shared" ca="1" si="28"/>
        <v/>
      </c>
      <c r="AX81" s="281" t="str">
        <f t="shared" ca="1" si="28"/>
        <v/>
      </c>
      <c r="AY81" s="281" t="str">
        <f t="shared" ca="1" si="28"/>
        <v/>
      </c>
      <c r="AZ81" s="281" t="str">
        <f t="shared" ca="1" si="28"/>
        <v/>
      </c>
      <c r="BA81" s="281" t="str">
        <f t="shared" ca="1" si="28"/>
        <v/>
      </c>
      <c r="BB81" s="281" t="str">
        <f t="shared" ca="1" si="28"/>
        <v/>
      </c>
      <c r="BC81" s="281" t="str">
        <f t="shared" ca="1" si="28"/>
        <v/>
      </c>
      <c r="BD81" s="281" t="str">
        <f t="shared" ca="1" si="28"/>
        <v/>
      </c>
      <c r="BE81" s="281" t="str">
        <f t="shared" ca="1" si="28"/>
        <v/>
      </c>
      <c r="BF81" s="281" t="str">
        <f t="shared" ca="1" si="28"/>
        <v/>
      </c>
      <c r="BG81" s="281" t="str">
        <f t="shared" ca="1" si="28"/>
        <v/>
      </c>
      <c r="BH81" s="281" t="str">
        <f t="shared" ca="1" si="28"/>
        <v/>
      </c>
      <c r="BI81" s="281" t="str">
        <f t="shared" ca="1" si="28"/>
        <v/>
      </c>
      <c r="BJ81" s="281" t="str">
        <f t="shared" ca="1" si="28"/>
        <v/>
      </c>
      <c r="BK81" s="281" t="str">
        <f t="shared" ca="1" si="28"/>
        <v/>
      </c>
      <c r="BL81" s="110"/>
      <c r="BM81" s="110"/>
      <c r="BN81" s="110"/>
      <c r="BO81" s="110"/>
      <c r="BP81" s="110"/>
      <c r="BQ81" s="110"/>
      <c r="BR81" s="110"/>
      <c r="BS81" s="110"/>
      <c r="BT81" s="110"/>
      <c r="BU81" s="110"/>
      <c r="BV81" s="110"/>
    </row>
    <row r="82" spans="1:74" customFormat="1" x14ac:dyDescent="0.2">
      <c r="A82" s="128"/>
      <c r="B82" s="113" t="str">
        <f t="shared" si="29"/>
        <v>BS</v>
      </c>
      <c r="C82" s="128"/>
      <c r="D82" s="128"/>
      <c r="E82" s="128"/>
      <c r="F82" s="273" t="str">
        <f t="shared" ca="1" si="30"/>
        <v/>
      </c>
      <c r="G82" s="289"/>
      <c r="H82" s="275"/>
      <c r="I82" s="135"/>
      <c r="J82" s="135"/>
      <c r="K82" s="135"/>
      <c r="L82" s="277"/>
      <c r="M82" s="126" t="s">
        <v>221</v>
      </c>
      <c r="N82" s="281" t="str">
        <f t="shared" ca="1" si="31"/>
        <v/>
      </c>
      <c r="O82" s="281" t="str">
        <f t="shared" ca="1" si="31"/>
        <v/>
      </c>
      <c r="P82" s="281" t="str">
        <f t="shared" ca="1" si="31"/>
        <v/>
      </c>
      <c r="Q82" s="281" t="str">
        <f t="shared" ca="1" si="31"/>
        <v/>
      </c>
      <c r="R82" s="281" t="str">
        <f t="shared" ca="1" si="31"/>
        <v/>
      </c>
      <c r="S82" s="281" t="str">
        <f t="shared" ca="1" si="31"/>
        <v/>
      </c>
      <c r="T82" s="281" t="str">
        <f t="shared" ca="1" si="31"/>
        <v/>
      </c>
      <c r="U82" s="281" t="str">
        <f t="shared" ca="1" si="31"/>
        <v/>
      </c>
      <c r="V82" s="281" t="str">
        <f t="shared" ca="1" si="31"/>
        <v/>
      </c>
      <c r="W82" s="281" t="str">
        <f t="shared" ca="1" si="31"/>
        <v/>
      </c>
      <c r="X82" s="281" t="str">
        <f t="shared" ca="1" si="31"/>
        <v/>
      </c>
      <c r="Y82" s="281" t="str">
        <f t="shared" ca="1" si="31"/>
        <v/>
      </c>
      <c r="Z82" s="281" t="str">
        <f t="shared" ca="1" si="31"/>
        <v/>
      </c>
      <c r="AA82" s="281" t="str">
        <f t="shared" ca="1" si="31"/>
        <v/>
      </c>
      <c r="AB82" s="281" t="str">
        <f t="shared" ca="1" si="31"/>
        <v/>
      </c>
      <c r="AC82" s="281" t="str">
        <f t="shared" ca="1" si="28"/>
        <v/>
      </c>
      <c r="AD82" s="281" t="str">
        <f t="shared" ca="1" si="28"/>
        <v/>
      </c>
      <c r="AE82" s="281" t="str">
        <f t="shared" ca="1" si="28"/>
        <v/>
      </c>
      <c r="AF82" s="281" t="str">
        <f t="shared" ca="1" si="28"/>
        <v/>
      </c>
      <c r="AG82" s="281" t="str">
        <f t="shared" ca="1" si="28"/>
        <v/>
      </c>
      <c r="AH82" s="281" t="str">
        <f t="shared" ca="1" si="28"/>
        <v/>
      </c>
      <c r="AI82" s="281" t="str">
        <f t="shared" ca="1" si="28"/>
        <v/>
      </c>
      <c r="AJ82" s="281" t="str">
        <f t="shared" ca="1" si="28"/>
        <v/>
      </c>
      <c r="AK82" s="281" t="str">
        <f t="shared" ca="1" si="28"/>
        <v/>
      </c>
      <c r="AL82" s="281" t="str">
        <f t="shared" ca="1" si="28"/>
        <v/>
      </c>
      <c r="AM82" s="281" t="str">
        <f t="shared" ca="1" si="28"/>
        <v/>
      </c>
      <c r="AN82" s="281" t="str">
        <f t="shared" ca="1" si="28"/>
        <v/>
      </c>
      <c r="AO82" s="281" t="str">
        <f t="shared" ca="1" si="28"/>
        <v/>
      </c>
      <c r="AP82" s="281" t="str">
        <f t="shared" ca="1" si="28"/>
        <v/>
      </c>
      <c r="AQ82" s="281" t="str">
        <f t="shared" ca="1" si="28"/>
        <v/>
      </c>
      <c r="AR82" s="281" t="str">
        <f t="shared" ca="1" si="28"/>
        <v/>
      </c>
      <c r="AS82" s="281" t="str">
        <f t="shared" ca="1" si="28"/>
        <v/>
      </c>
      <c r="AT82" s="281" t="str">
        <f t="shared" ca="1" si="28"/>
        <v/>
      </c>
      <c r="AU82" s="281" t="str">
        <f t="shared" ca="1" si="28"/>
        <v/>
      </c>
      <c r="AV82" s="281" t="str">
        <f t="shared" ca="1" si="28"/>
        <v/>
      </c>
      <c r="AW82" s="281" t="str">
        <f t="shared" ca="1" si="28"/>
        <v/>
      </c>
      <c r="AX82" s="281" t="str">
        <f t="shared" ca="1" si="28"/>
        <v/>
      </c>
      <c r="AY82" s="281" t="str">
        <f t="shared" ca="1" si="28"/>
        <v/>
      </c>
      <c r="AZ82" s="281" t="str">
        <f t="shared" ca="1" si="28"/>
        <v/>
      </c>
      <c r="BA82" s="281" t="str">
        <f t="shared" ca="1" si="28"/>
        <v/>
      </c>
      <c r="BB82" s="281" t="str">
        <f t="shared" ca="1" si="28"/>
        <v/>
      </c>
      <c r="BC82" s="281" t="str">
        <f t="shared" ca="1" si="28"/>
        <v/>
      </c>
      <c r="BD82" s="281" t="str">
        <f t="shared" ca="1" si="28"/>
        <v/>
      </c>
      <c r="BE82" s="281" t="str">
        <f t="shared" ca="1" si="28"/>
        <v/>
      </c>
      <c r="BF82" s="281" t="str">
        <f t="shared" ca="1" si="28"/>
        <v/>
      </c>
      <c r="BG82" s="281" t="str">
        <f t="shared" ca="1" si="28"/>
        <v/>
      </c>
      <c r="BH82" s="281" t="str">
        <f t="shared" ca="1" si="28"/>
        <v/>
      </c>
      <c r="BI82" s="281" t="str">
        <f t="shared" ca="1" si="28"/>
        <v/>
      </c>
      <c r="BJ82" s="281" t="str">
        <f t="shared" ca="1" si="28"/>
        <v/>
      </c>
      <c r="BK82" s="281" t="str">
        <f t="shared" ca="1" si="28"/>
        <v/>
      </c>
      <c r="BL82" s="110"/>
      <c r="BM82" s="110"/>
      <c r="BN82" s="110"/>
      <c r="BO82" s="110"/>
      <c r="BP82" s="110"/>
      <c r="BQ82" s="110"/>
      <c r="BR82" s="110"/>
      <c r="BS82" s="110"/>
      <c r="BT82" s="110"/>
      <c r="BU82" s="110"/>
      <c r="BV82" s="110"/>
    </row>
    <row r="83" spans="1:74" customFormat="1" x14ac:dyDescent="0.2">
      <c r="A83" s="128"/>
      <c r="B83" s="113" t="str">
        <f t="shared" si="29"/>
        <v>BT</v>
      </c>
      <c r="C83" s="128"/>
      <c r="D83" s="128"/>
      <c r="E83" s="128"/>
      <c r="F83" s="273" t="str">
        <f t="shared" ca="1" si="30"/>
        <v/>
      </c>
      <c r="G83" s="289"/>
      <c r="H83" s="275"/>
      <c r="I83" s="135"/>
      <c r="J83" s="135"/>
      <c r="K83" s="135"/>
      <c r="L83" s="277"/>
      <c r="M83" s="126" t="s">
        <v>221</v>
      </c>
      <c r="N83" s="281" t="str">
        <f t="shared" ca="1" si="31"/>
        <v/>
      </c>
      <c r="O83" s="281" t="str">
        <f t="shared" ca="1" si="31"/>
        <v/>
      </c>
      <c r="P83" s="281" t="str">
        <f t="shared" ca="1" si="31"/>
        <v/>
      </c>
      <c r="Q83" s="281" t="str">
        <f t="shared" ca="1" si="31"/>
        <v/>
      </c>
      <c r="R83" s="281" t="str">
        <f t="shared" ca="1" si="31"/>
        <v/>
      </c>
      <c r="S83" s="281" t="str">
        <f t="shared" ca="1" si="31"/>
        <v/>
      </c>
      <c r="T83" s="281" t="str">
        <f t="shared" ca="1" si="31"/>
        <v/>
      </c>
      <c r="U83" s="281" t="str">
        <f t="shared" ca="1" si="31"/>
        <v/>
      </c>
      <c r="V83" s="281" t="str">
        <f t="shared" ca="1" si="31"/>
        <v/>
      </c>
      <c r="W83" s="281" t="str">
        <f t="shared" ca="1" si="31"/>
        <v/>
      </c>
      <c r="X83" s="281" t="str">
        <f t="shared" ca="1" si="31"/>
        <v/>
      </c>
      <c r="Y83" s="281" t="str">
        <f t="shared" ca="1" si="31"/>
        <v/>
      </c>
      <c r="Z83" s="281" t="str">
        <f t="shared" ca="1" si="31"/>
        <v/>
      </c>
      <c r="AA83" s="281" t="str">
        <f t="shared" ca="1" si="31"/>
        <v/>
      </c>
      <c r="AB83" s="281" t="str">
        <f t="shared" ca="1" si="31"/>
        <v/>
      </c>
      <c r="AC83" s="281" t="str">
        <f t="shared" ca="1" si="28"/>
        <v/>
      </c>
      <c r="AD83" s="281" t="str">
        <f t="shared" ca="1" si="28"/>
        <v/>
      </c>
      <c r="AE83" s="281" t="str">
        <f t="shared" ca="1" si="28"/>
        <v/>
      </c>
      <c r="AF83" s="281" t="str">
        <f t="shared" ca="1" si="28"/>
        <v/>
      </c>
      <c r="AG83" s="281" t="str">
        <f t="shared" ca="1" si="28"/>
        <v/>
      </c>
      <c r="AH83" s="281" t="str">
        <f t="shared" ca="1" si="28"/>
        <v/>
      </c>
      <c r="AI83" s="281" t="str">
        <f t="shared" ca="1" si="28"/>
        <v/>
      </c>
      <c r="AJ83" s="281" t="str">
        <f t="shared" ca="1" si="28"/>
        <v/>
      </c>
      <c r="AK83" s="281" t="str">
        <f t="shared" ca="1" si="28"/>
        <v/>
      </c>
      <c r="AL83" s="281" t="str">
        <f t="shared" ca="1" si="28"/>
        <v/>
      </c>
      <c r="AM83" s="281" t="str">
        <f t="shared" ca="1" si="28"/>
        <v/>
      </c>
      <c r="AN83" s="281" t="str">
        <f t="shared" ca="1" si="28"/>
        <v/>
      </c>
      <c r="AO83" s="281" t="str">
        <f t="shared" ca="1" si="28"/>
        <v/>
      </c>
      <c r="AP83" s="281" t="str">
        <f t="shared" ca="1" si="28"/>
        <v/>
      </c>
      <c r="AQ83" s="281" t="str">
        <f t="shared" ca="1" si="28"/>
        <v/>
      </c>
      <c r="AR83" s="281" t="str">
        <f t="shared" ca="1" si="28"/>
        <v/>
      </c>
      <c r="AS83" s="281" t="str">
        <f t="shared" ca="1" si="28"/>
        <v/>
      </c>
      <c r="AT83" s="281" t="str">
        <f t="shared" ca="1" si="28"/>
        <v/>
      </c>
      <c r="AU83" s="281" t="str">
        <f t="shared" ca="1" si="28"/>
        <v/>
      </c>
      <c r="AV83" s="281" t="str">
        <f t="shared" ca="1" si="28"/>
        <v/>
      </c>
      <c r="AW83" s="281" t="str">
        <f t="shared" ca="1" si="28"/>
        <v/>
      </c>
      <c r="AX83" s="281" t="str">
        <f t="shared" ca="1" si="28"/>
        <v/>
      </c>
      <c r="AY83" s="281" t="str">
        <f t="shared" ca="1" si="28"/>
        <v/>
      </c>
      <c r="AZ83" s="281" t="str">
        <f t="shared" ca="1" si="28"/>
        <v/>
      </c>
      <c r="BA83" s="281" t="str">
        <f t="shared" ca="1" si="28"/>
        <v/>
      </c>
      <c r="BB83" s="281" t="str">
        <f t="shared" ca="1" si="28"/>
        <v/>
      </c>
      <c r="BC83" s="281" t="str">
        <f t="shared" ca="1" si="28"/>
        <v/>
      </c>
      <c r="BD83" s="281" t="str">
        <f t="shared" ca="1" si="28"/>
        <v/>
      </c>
      <c r="BE83" s="281" t="str">
        <f t="shared" ca="1" si="28"/>
        <v/>
      </c>
      <c r="BF83" s="281" t="str">
        <f t="shared" ca="1" si="28"/>
        <v/>
      </c>
      <c r="BG83" s="281" t="str">
        <f t="shared" ca="1" si="28"/>
        <v/>
      </c>
      <c r="BH83" s="281" t="str">
        <f t="shared" ca="1" si="28"/>
        <v/>
      </c>
      <c r="BI83" s="281" t="str">
        <f t="shared" ca="1" si="28"/>
        <v/>
      </c>
      <c r="BJ83" s="281" t="str">
        <f t="shared" ca="1" si="28"/>
        <v/>
      </c>
      <c r="BK83" s="281" t="str">
        <f t="shared" ca="1" si="28"/>
        <v/>
      </c>
      <c r="BL83" s="110"/>
      <c r="BM83" s="110"/>
      <c r="BN83" s="110"/>
      <c r="BO83" s="110"/>
      <c r="BP83" s="110"/>
      <c r="BQ83" s="110"/>
      <c r="BR83" s="110"/>
      <c r="BS83" s="110"/>
      <c r="BT83" s="110"/>
      <c r="BU83" s="110"/>
      <c r="BV83" s="110"/>
    </row>
    <row r="84" spans="1:74" customFormat="1" x14ac:dyDescent="0.2">
      <c r="A84" s="128"/>
      <c r="B84" s="113" t="str">
        <f t="shared" si="29"/>
        <v>BU</v>
      </c>
      <c r="C84" s="128"/>
      <c r="D84" s="128"/>
      <c r="E84" s="128"/>
      <c r="F84" s="273" t="str">
        <f t="shared" ca="1" si="30"/>
        <v/>
      </c>
      <c r="G84" s="289"/>
      <c r="H84" s="275"/>
      <c r="I84" s="135"/>
      <c r="J84" s="135"/>
      <c r="K84" s="135"/>
      <c r="L84" s="277"/>
      <c r="M84" s="126" t="s">
        <v>221</v>
      </c>
      <c r="N84" s="281" t="str">
        <f t="shared" ca="1" si="31"/>
        <v/>
      </c>
      <c r="O84" s="281" t="str">
        <f t="shared" ca="1" si="31"/>
        <v/>
      </c>
      <c r="P84" s="281" t="str">
        <f t="shared" ca="1" si="31"/>
        <v/>
      </c>
      <c r="Q84" s="281" t="str">
        <f t="shared" ca="1" si="31"/>
        <v/>
      </c>
      <c r="R84" s="281" t="str">
        <f t="shared" ca="1" si="31"/>
        <v/>
      </c>
      <c r="S84" s="281" t="str">
        <f t="shared" ca="1" si="31"/>
        <v/>
      </c>
      <c r="T84" s="281" t="str">
        <f t="shared" ca="1" si="31"/>
        <v/>
      </c>
      <c r="U84" s="281" t="str">
        <f t="shared" ca="1" si="31"/>
        <v/>
      </c>
      <c r="V84" s="281" t="str">
        <f t="shared" ca="1" si="31"/>
        <v/>
      </c>
      <c r="W84" s="281" t="str">
        <f t="shared" ca="1" si="31"/>
        <v/>
      </c>
      <c r="X84" s="281" t="str">
        <f t="shared" ca="1" si="31"/>
        <v/>
      </c>
      <c r="Y84" s="281" t="str">
        <f t="shared" ca="1" si="31"/>
        <v/>
      </c>
      <c r="Z84" s="281" t="str">
        <f t="shared" ca="1" si="31"/>
        <v/>
      </c>
      <c r="AA84" s="281" t="str">
        <f t="shared" ca="1" si="31"/>
        <v/>
      </c>
      <c r="AB84" s="281" t="str">
        <f t="shared" ca="1" si="31"/>
        <v/>
      </c>
      <c r="AC84" s="281" t="str">
        <f t="shared" ca="1" si="28"/>
        <v/>
      </c>
      <c r="AD84" s="281" t="str">
        <f t="shared" ca="1" si="28"/>
        <v/>
      </c>
      <c r="AE84" s="281" t="str">
        <f t="shared" ca="1" si="28"/>
        <v/>
      </c>
      <c r="AF84" s="281" t="str">
        <f t="shared" ca="1" si="28"/>
        <v/>
      </c>
      <c r="AG84" s="281" t="str">
        <f t="shared" ca="1" si="28"/>
        <v/>
      </c>
      <c r="AH84" s="281" t="str">
        <f t="shared" ca="1" si="28"/>
        <v/>
      </c>
      <c r="AI84" s="281" t="str">
        <f t="shared" ca="1" si="28"/>
        <v/>
      </c>
      <c r="AJ84" s="281" t="str">
        <f t="shared" ca="1" si="28"/>
        <v/>
      </c>
      <c r="AK84" s="281" t="str">
        <f t="shared" ca="1" si="28"/>
        <v/>
      </c>
      <c r="AL84" s="281" t="str">
        <f t="shared" ca="1" si="28"/>
        <v/>
      </c>
      <c r="AM84" s="281" t="str">
        <f t="shared" ca="1" si="28"/>
        <v/>
      </c>
      <c r="AN84" s="281" t="str">
        <f t="shared" ca="1" si="28"/>
        <v/>
      </c>
      <c r="AO84" s="281" t="str">
        <f t="shared" ca="1" si="28"/>
        <v/>
      </c>
      <c r="AP84" s="281" t="str">
        <f t="shared" ca="1" si="28"/>
        <v/>
      </c>
      <c r="AQ84" s="281" t="str">
        <f t="shared" ca="1" si="28"/>
        <v/>
      </c>
      <c r="AR84" s="281" t="str">
        <f t="shared" ca="1" si="28"/>
        <v/>
      </c>
      <c r="AS84" s="281" t="str">
        <f t="shared" ca="1" si="28"/>
        <v/>
      </c>
      <c r="AT84" s="281" t="str">
        <f t="shared" ca="1" si="28"/>
        <v/>
      </c>
      <c r="AU84" s="281" t="str">
        <f t="shared" ca="1" si="28"/>
        <v/>
      </c>
      <c r="AV84" s="281" t="str">
        <f t="shared" ca="1" si="28"/>
        <v/>
      </c>
      <c r="AW84" s="281" t="str">
        <f t="shared" ca="1" si="28"/>
        <v/>
      </c>
      <c r="AX84" s="281" t="str">
        <f t="shared" ca="1" si="28"/>
        <v/>
      </c>
      <c r="AY84" s="281" t="str">
        <f t="shared" ca="1" si="28"/>
        <v/>
      </c>
      <c r="AZ84" s="281" t="str">
        <f t="shared" ca="1" si="28"/>
        <v/>
      </c>
      <c r="BA84" s="281" t="str">
        <f t="shared" ca="1" si="28"/>
        <v/>
      </c>
      <c r="BB84" s="281" t="str">
        <f t="shared" ca="1" si="28"/>
        <v/>
      </c>
      <c r="BC84" s="281" t="str">
        <f t="shared" ca="1" si="28"/>
        <v/>
      </c>
      <c r="BD84" s="281" t="str">
        <f t="shared" ca="1" si="28"/>
        <v/>
      </c>
      <c r="BE84" s="281" t="str">
        <f t="shared" ca="1" si="28"/>
        <v/>
      </c>
      <c r="BF84" s="281" t="str">
        <f t="shared" ca="1" si="28"/>
        <v/>
      </c>
      <c r="BG84" s="281" t="str">
        <f t="shared" ca="1" si="28"/>
        <v/>
      </c>
      <c r="BH84" s="281" t="str">
        <f t="shared" ca="1" si="28"/>
        <v/>
      </c>
      <c r="BI84" s="281" t="str">
        <f t="shared" ca="1" si="28"/>
        <v/>
      </c>
      <c r="BJ84" s="281" t="str">
        <f t="shared" ca="1" si="28"/>
        <v/>
      </c>
      <c r="BK84" s="281" t="str">
        <f t="shared" ca="1" si="28"/>
        <v/>
      </c>
      <c r="BL84" s="110"/>
      <c r="BM84" s="110"/>
      <c r="BN84" s="110"/>
      <c r="BO84" s="110"/>
      <c r="BP84" s="110"/>
      <c r="BQ84" s="110"/>
      <c r="BR84" s="110"/>
      <c r="BS84" s="110"/>
      <c r="BT84" s="110"/>
      <c r="BU84" s="110"/>
      <c r="BV84" s="110"/>
    </row>
    <row r="85" spans="1:74" customFormat="1" x14ac:dyDescent="0.2">
      <c r="A85" s="128"/>
      <c r="B85" s="113" t="str">
        <f t="shared" si="29"/>
        <v>BV</v>
      </c>
      <c r="C85" s="128"/>
      <c r="D85" s="128"/>
      <c r="E85" s="128"/>
      <c r="F85" s="273" t="str">
        <f t="shared" ca="1" si="30"/>
        <v/>
      </c>
      <c r="G85" s="289"/>
      <c r="H85" s="275"/>
      <c r="I85" s="135"/>
      <c r="J85" s="135"/>
      <c r="K85" s="135"/>
      <c r="L85" s="277"/>
      <c r="M85" s="126" t="s">
        <v>221</v>
      </c>
      <c r="N85" s="281" t="str">
        <f t="shared" ca="1" si="31"/>
        <v/>
      </c>
      <c r="O85" s="281" t="str">
        <f t="shared" ca="1" si="31"/>
        <v/>
      </c>
      <c r="P85" s="281" t="str">
        <f t="shared" ca="1" si="31"/>
        <v/>
      </c>
      <c r="Q85" s="281" t="str">
        <f t="shared" ca="1" si="31"/>
        <v/>
      </c>
      <c r="R85" s="281" t="str">
        <f t="shared" ca="1" si="31"/>
        <v/>
      </c>
      <c r="S85" s="281" t="str">
        <f t="shared" ca="1" si="31"/>
        <v/>
      </c>
      <c r="T85" s="281" t="str">
        <f t="shared" ca="1" si="31"/>
        <v/>
      </c>
      <c r="U85" s="281" t="str">
        <f t="shared" ca="1" si="31"/>
        <v/>
      </c>
      <c r="V85" s="281" t="str">
        <f t="shared" ca="1" si="31"/>
        <v/>
      </c>
      <c r="W85" s="281" t="str">
        <f t="shared" ca="1" si="31"/>
        <v/>
      </c>
      <c r="X85" s="281" t="str">
        <f t="shared" ca="1" si="31"/>
        <v/>
      </c>
      <c r="Y85" s="281" t="str">
        <f t="shared" ca="1" si="31"/>
        <v/>
      </c>
      <c r="Z85" s="281" t="str">
        <f t="shared" ca="1" si="31"/>
        <v/>
      </c>
      <c r="AA85" s="281" t="str">
        <f t="shared" ca="1" si="31"/>
        <v/>
      </c>
      <c r="AB85" s="281" t="str">
        <f t="shared" ca="1" si="31"/>
        <v/>
      </c>
      <c r="AC85" s="281" t="str">
        <f t="shared" ca="1" si="28"/>
        <v/>
      </c>
      <c r="AD85" s="281" t="str">
        <f t="shared" ca="1" si="28"/>
        <v/>
      </c>
      <c r="AE85" s="281" t="str">
        <f t="shared" ca="1" si="28"/>
        <v/>
      </c>
      <c r="AF85" s="281" t="str">
        <f t="shared" ca="1" si="28"/>
        <v/>
      </c>
      <c r="AG85" s="281" t="str">
        <f t="shared" ca="1" si="28"/>
        <v/>
      </c>
      <c r="AH85" s="281" t="str">
        <f t="shared" ca="1" si="28"/>
        <v/>
      </c>
      <c r="AI85" s="281" t="str">
        <f t="shared" ca="1" si="28"/>
        <v/>
      </c>
      <c r="AJ85" s="281" t="str">
        <f t="shared" ca="1" si="28"/>
        <v/>
      </c>
      <c r="AK85" s="281" t="str">
        <f t="shared" ca="1" si="28"/>
        <v/>
      </c>
      <c r="AL85" s="281" t="str">
        <f t="shared" ca="1" si="28"/>
        <v/>
      </c>
      <c r="AM85" s="281" t="str">
        <f t="shared" ca="1" si="28"/>
        <v/>
      </c>
      <c r="AN85" s="281" t="str">
        <f t="shared" ca="1" si="28"/>
        <v/>
      </c>
      <c r="AO85" s="281" t="str">
        <f t="shared" ca="1" si="28"/>
        <v/>
      </c>
      <c r="AP85" s="281" t="str">
        <f t="shared" ca="1" si="28"/>
        <v/>
      </c>
      <c r="AQ85" s="281" t="str">
        <f t="shared" ca="1" si="28"/>
        <v/>
      </c>
      <c r="AR85" s="281" t="str">
        <f t="shared" ca="1" si="28"/>
        <v/>
      </c>
      <c r="AS85" s="281" t="str">
        <f t="shared" ca="1" si="28"/>
        <v/>
      </c>
      <c r="AT85" s="281" t="str">
        <f t="shared" ca="1" si="28"/>
        <v/>
      </c>
      <c r="AU85" s="281" t="str">
        <f t="shared" ca="1" si="28"/>
        <v/>
      </c>
      <c r="AV85" s="281" t="str">
        <f t="shared" ca="1" si="28"/>
        <v/>
      </c>
      <c r="AW85" s="281" t="str">
        <f t="shared" ca="1" si="28"/>
        <v/>
      </c>
      <c r="AX85" s="281" t="str">
        <f t="shared" ca="1" si="28"/>
        <v/>
      </c>
      <c r="AY85" s="281" t="str">
        <f t="shared" ca="1" si="28"/>
        <v/>
      </c>
      <c r="AZ85" s="281" t="str">
        <f t="shared" ca="1" si="28"/>
        <v/>
      </c>
      <c r="BA85" s="281" t="str">
        <f t="shared" ca="1" si="28"/>
        <v/>
      </c>
      <c r="BB85" s="281" t="str">
        <f t="shared" ca="1" si="28"/>
        <v/>
      </c>
      <c r="BC85" s="281" t="str">
        <f t="shared" ca="1" si="28"/>
        <v/>
      </c>
      <c r="BD85" s="281" t="str">
        <f t="shared" ca="1" si="28"/>
        <v/>
      </c>
      <c r="BE85" s="281" t="str">
        <f t="shared" ca="1" si="28"/>
        <v/>
      </c>
      <c r="BF85" s="281" t="str">
        <f t="shared" ca="1" si="28"/>
        <v/>
      </c>
      <c r="BG85" s="281" t="str">
        <f t="shared" ca="1" si="28"/>
        <v/>
      </c>
      <c r="BH85" s="281" t="str">
        <f t="shared" ca="1" si="28"/>
        <v/>
      </c>
      <c r="BI85" s="281" t="str">
        <f t="shared" ca="1" si="28"/>
        <v/>
      </c>
      <c r="BJ85" s="281" t="str">
        <f t="shared" ca="1" si="28"/>
        <v/>
      </c>
      <c r="BK85" s="281" t="str">
        <f t="shared" ca="1" si="28"/>
        <v/>
      </c>
      <c r="BL85" s="110"/>
      <c r="BM85" s="110"/>
      <c r="BN85" s="110"/>
      <c r="BO85" s="110"/>
      <c r="BP85" s="110"/>
      <c r="BQ85" s="110"/>
      <c r="BR85" s="110"/>
      <c r="BS85" s="110"/>
      <c r="BT85" s="110"/>
      <c r="BU85" s="110"/>
      <c r="BV85" s="110"/>
    </row>
    <row r="86" spans="1:74" customFormat="1" x14ac:dyDescent="0.2">
      <c r="A86" s="128"/>
      <c r="B86" s="113" t="str">
        <f t="shared" si="29"/>
        <v>BW</v>
      </c>
      <c r="C86" s="128"/>
      <c r="D86" s="128"/>
      <c r="E86" s="128"/>
      <c r="F86" s="282" t="str">
        <f t="shared" ca="1" si="30"/>
        <v/>
      </c>
      <c r="G86" s="290"/>
      <c r="H86" s="283"/>
      <c r="I86" s="284"/>
      <c r="J86" s="284"/>
      <c r="K86" s="284"/>
      <c r="L86" s="285"/>
      <c r="M86" s="291" t="s">
        <v>221</v>
      </c>
      <c r="N86" s="292" t="str">
        <f t="shared" ca="1" si="31"/>
        <v/>
      </c>
      <c r="O86" s="292" t="str">
        <f t="shared" ca="1" si="31"/>
        <v/>
      </c>
      <c r="P86" s="292" t="str">
        <f t="shared" ca="1" si="31"/>
        <v/>
      </c>
      <c r="Q86" s="292" t="str">
        <f t="shared" ca="1" si="31"/>
        <v/>
      </c>
      <c r="R86" s="292" t="str">
        <f t="shared" ca="1" si="31"/>
        <v/>
      </c>
      <c r="S86" s="292" t="str">
        <f t="shared" ca="1" si="31"/>
        <v/>
      </c>
      <c r="T86" s="292" t="str">
        <f t="shared" ca="1" si="31"/>
        <v/>
      </c>
      <c r="U86" s="292" t="str">
        <f t="shared" ca="1" si="31"/>
        <v/>
      </c>
      <c r="V86" s="292" t="str">
        <f t="shared" ca="1" si="31"/>
        <v/>
      </c>
      <c r="W86" s="292" t="str">
        <f t="shared" ca="1" si="31"/>
        <v/>
      </c>
      <c r="X86" s="292" t="str">
        <f t="shared" ca="1" si="31"/>
        <v/>
      </c>
      <c r="Y86" s="292" t="str">
        <f t="shared" ca="1" si="31"/>
        <v/>
      </c>
      <c r="Z86" s="292" t="str">
        <f t="shared" ca="1" si="31"/>
        <v/>
      </c>
      <c r="AA86" s="292" t="str">
        <f t="shared" ca="1" si="31"/>
        <v/>
      </c>
      <c r="AB86" s="292" t="str">
        <f t="shared" ca="1" si="31"/>
        <v/>
      </c>
      <c r="AC86" s="292" t="str">
        <f t="shared" ca="1" si="28"/>
        <v/>
      </c>
      <c r="AD86" s="292" t="str">
        <f t="shared" ca="1" si="28"/>
        <v/>
      </c>
      <c r="AE86" s="292" t="str">
        <f t="shared" ca="1" si="28"/>
        <v/>
      </c>
      <c r="AF86" s="292" t="str">
        <f t="shared" ca="1" si="28"/>
        <v/>
      </c>
      <c r="AG86" s="292" t="str">
        <f t="shared" ca="1" si="28"/>
        <v/>
      </c>
      <c r="AH86" s="292" t="str">
        <f t="shared" ca="1" si="28"/>
        <v/>
      </c>
      <c r="AI86" s="292" t="str">
        <f t="shared" ca="1" si="28"/>
        <v/>
      </c>
      <c r="AJ86" s="292" t="str">
        <f t="shared" ca="1" si="28"/>
        <v/>
      </c>
      <c r="AK86" s="292" t="str">
        <f t="shared" ca="1" si="28"/>
        <v/>
      </c>
      <c r="AL86" s="292" t="str">
        <f t="shared" ca="1" si="28"/>
        <v/>
      </c>
      <c r="AM86" s="292" t="str">
        <f t="shared" ca="1" si="28"/>
        <v/>
      </c>
      <c r="AN86" s="292" t="str">
        <f t="shared" ca="1" si="28"/>
        <v/>
      </c>
      <c r="AO86" s="292" t="str">
        <f t="shared" ca="1" si="28"/>
        <v/>
      </c>
      <c r="AP86" s="292" t="str">
        <f t="shared" ca="1" si="28"/>
        <v/>
      </c>
      <c r="AQ86" s="292" t="str">
        <f t="shared" ca="1" si="28"/>
        <v/>
      </c>
      <c r="AR86" s="292" t="str">
        <f t="shared" ca="1" si="28"/>
        <v/>
      </c>
      <c r="AS86" s="292" t="str">
        <f t="shared" ca="1" si="28"/>
        <v/>
      </c>
      <c r="AT86" s="292" t="str">
        <f t="shared" ca="1" si="28"/>
        <v/>
      </c>
      <c r="AU86" s="292" t="str">
        <f t="shared" ca="1" si="28"/>
        <v/>
      </c>
      <c r="AV86" s="292" t="str">
        <f t="shared" ca="1" si="28"/>
        <v/>
      </c>
      <c r="AW86" s="292" t="str">
        <f t="shared" ca="1" si="28"/>
        <v/>
      </c>
      <c r="AX86" s="292" t="str">
        <f t="shared" ca="1" si="28"/>
        <v/>
      </c>
      <c r="AY86" s="292" t="str">
        <f t="shared" ca="1" si="28"/>
        <v/>
      </c>
      <c r="AZ86" s="292" t="str">
        <f t="shared" ca="1" si="28"/>
        <v/>
      </c>
      <c r="BA86" s="292" t="str">
        <f t="shared" ca="1" si="28"/>
        <v/>
      </c>
      <c r="BB86" s="292" t="str">
        <f t="shared" ca="1" si="28"/>
        <v/>
      </c>
      <c r="BC86" s="292" t="str">
        <f t="shared" ca="1" si="28"/>
        <v/>
      </c>
      <c r="BD86" s="292" t="str">
        <f t="shared" ca="1" si="28"/>
        <v/>
      </c>
      <c r="BE86" s="292" t="str">
        <f t="shared" ca="1" si="28"/>
        <v/>
      </c>
      <c r="BF86" s="292" t="str">
        <f t="shared" ca="1" si="28"/>
        <v/>
      </c>
      <c r="BG86" s="292" t="str">
        <f t="shared" ca="1" si="28"/>
        <v/>
      </c>
      <c r="BH86" s="292" t="str">
        <f t="shared" ca="1" si="28"/>
        <v/>
      </c>
      <c r="BI86" s="292" t="str">
        <f t="shared" ca="1" si="28"/>
        <v/>
      </c>
      <c r="BJ86" s="292" t="str">
        <f t="shared" ca="1" si="28"/>
        <v/>
      </c>
      <c r="BK86" s="292" t="str">
        <f t="shared" ca="1" si="28"/>
        <v/>
      </c>
      <c r="BL86" s="110"/>
      <c r="BM86" s="110"/>
      <c r="BN86" s="110"/>
      <c r="BO86" s="110"/>
      <c r="BP86" s="110"/>
      <c r="BQ86" s="110"/>
      <c r="BR86" s="110"/>
      <c r="BS86" s="110"/>
      <c r="BT86" s="110"/>
      <c r="BU86" s="110"/>
      <c r="BV86" s="110"/>
    </row>
  </sheetData>
  <phoneticPr fontId="9" type="noConversion"/>
  <dataValidations count="3">
    <dataValidation type="custom" errorStyle="warning" allowBlank="1" showErrorMessage="1" errorTitle="Override Correct Cell..." error="Check that you make your override in the right row, in a month and after the forecast freeze fence..." sqref="A8:A9">
      <formula1>AND(J$1&gt;Forecast_Start_Key,$B5=1,F$15="Month")</formula1>
    </dataValidation>
    <dataValidation type="textLength" allowBlank="1" showInputMessage="1" showErrorMessage="1" error="You are not allwed to modify this field." sqref="N15:BK75">
      <formula1>LEN(INDIRECT("SWMETA!"&amp;$B15&amp;N$14))-1</formula1>
      <formula2>LEN(INDIRECT("SWMETA!"&amp;$B15&amp;N$14))+1</formula2>
    </dataValidation>
    <dataValidation type="textLength" allowBlank="1" showInputMessage="1" showErrorMessage="1" sqref="F16:F75">
      <formula1>LEN(INDIRECT("SWMETA!"&amp;$B16&amp;F$14))-1</formula1>
      <formula2>LEN(INDIRECT("SWMETA!"&amp;$B16&amp;F$14))+1</formula2>
    </dataValidation>
  </dataValidations>
  <hyperlinks>
    <hyperlink ref="A8" location="'Metrics &amp; Attributes View'!M1:Z1" tooltip="Click here to view tab with Metrics and Attributes" display="Metrics &amp; Attr."/>
    <hyperlink ref="A9" location="FilteringCriteria!A1:D1" tooltip="Click here to view tab describing item's filtering details" display="Filtering Criteria"/>
    <hyperlink ref="A10" location="'Metrics &amp; Attributes View'!H1" tooltip="Click" display="Attribute Documentation"/>
    <hyperlink ref="A5:C5" location="FrontEndView!AH1:AU1" tooltip="Click here to view Current Month or Quarter" display="Current Period"/>
  </hyperlinks>
  <pageMargins left="0.75" right="0.75" top="1" bottom="1" header="0.5" footer="0.5"/>
  <pageSetup orientation="portrait"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J1"/>
  <sheetViews>
    <sheetView workbookViewId="0">
      <selection activeCell="D18" sqref="D18"/>
    </sheetView>
  </sheetViews>
  <sheetFormatPr defaultRowHeight="12.75" x14ac:dyDescent="0.2"/>
  <cols>
    <col min="1" max="1" width="5.28515625" bestFit="1" customWidth="1"/>
    <col min="2" max="2" width="17.28515625" bestFit="1" customWidth="1"/>
    <col min="3" max="3" width="23.140625" bestFit="1" customWidth="1"/>
    <col min="4" max="4" width="24.7109375" bestFit="1" customWidth="1"/>
    <col min="5" max="5" width="34" bestFit="1" customWidth="1"/>
    <col min="6" max="6" width="22.7109375" bestFit="1" customWidth="1"/>
    <col min="7" max="7" width="24.28515625" bestFit="1" customWidth="1"/>
    <col min="8" max="8" width="33.42578125" bestFit="1" customWidth="1"/>
    <col min="9" max="9" width="17.28515625" bestFit="1" customWidth="1"/>
    <col min="10" max="10" width="19.7109375" bestFit="1" customWidth="1"/>
  </cols>
  <sheetData>
    <row r="1" spans="1:10" x14ac:dyDescent="0.2">
      <c r="A1" t="s">
        <v>19</v>
      </c>
      <c r="B1" t="s">
        <v>374</v>
      </c>
      <c r="C1" t="s">
        <v>377</v>
      </c>
      <c r="D1" t="s">
        <v>378</v>
      </c>
      <c r="E1" t="s">
        <v>379</v>
      </c>
      <c r="F1" t="s">
        <v>380</v>
      </c>
      <c r="G1" t="s">
        <v>381</v>
      </c>
      <c r="H1" t="s">
        <v>382</v>
      </c>
      <c r="I1" t="s">
        <v>374</v>
      </c>
      <c r="J1" t="s">
        <v>383</v>
      </c>
    </row>
  </sheetData>
  <pageMargins left="0.7" right="0.7" top="0.75" bottom="0.75" header="0.3" footer="0.3"/>
  <pageSetup paperSize="0" orientation="portrait" horizontalDpi="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theme="7" tint="0.39997558519241921"/>
  </sheetPr>
  <dimension ref="A1:O300"/>
  <sheetViews>
    <sheetView showGridLines="0" workbookViewId="0">
      <pane ySplit="3" topLeftCell="A4" activePane="bottomLeft" state="frozen"/>
      <selection pane="bottomLeft" activeCell="C3" sqref="C3"/>
    </sheetView>
  </sheetViews>
  <sheetFormatPr defaultRowHeight="12.75" x14ac:dyDescent="0.2"/>
  <cols>
    <col min="1" max="2" width="2.7109375" style="163" customWidth="1"/>
    <col min="3" max="3" width="15.7109375" style="164" customWidth="1"/>
    <col min="4" max="4" width="20.7109375" style="164" customWidth="1"/>
    <col min="5" max="5" width="23.7109375" style="164" customWidth="1"/>
    <col min="6" max="6" width="17.7109375" style="164" customWidth="1"/>
    <col min="7" max="7" width="100.7109375" style="164" customWidth="1"/>
    <col min="8" max="8" width="2.7109375" style="164" customWidth="1"/>
    <col min="9" max="9" width="9.140625" style="164"/>
    <col min="10" max="10" width="0" style="164" hidden="1" customWidth="1"/>
    <col min="11" max="16384" width="9.140625" style="164"/>
  </cols>
  <sheetData>
    <row r="1" spans="1:15" customFormat="1" ht="39.950000000000003" customHeight="1" x14ac:dyDescent="0.2">
      <c r="A1" s="110"/>
      <c r="B1" s="110"/>
      <c r="C1" s="110"/>
      <c r="D1" s="110"/>
      <c r="E1" s="110"/>
      <c r="F1" s="154" t="str">
        <f ca="1">HYPERLINK(Current_Period_Link,"Link back to Planning View")</f>
        <v>Link back to Planning View</v>
      </c>
      <c r="G1" s="110"/>
      <c r="H1" s="110"/>
      <c r="I1" s="110"/>
      <c r="J1" s="110"/>
      <c r="K1" s="110"/>
      <c r="L1" s="110"/>
      <c r="M1" s="110"/>
      <c r="N1" s="110"/>
      <c r="O1" s="110"/>
    </row>
    <row r="2" spans="1:15" customFormat="1" ht="13.5" customHeight="1" thickBot="1" x14ac:dyDescent="0.25">
      <c r="A2" s="110"/>
      <c r="B2" s="110"/>
      <c r="C2" s="113" t="s">
        <v>139</v>
      </c>
      <c r="D2" s="113" t="s">
        <v>140</v>
      </c>
      <c r="E2" s="113" t="s">
        <v>141</v>
      </c>
      <c r="F2" s="113" t="s">
        <v>142</v>
      </c>
      <c r="G2" s="113" t="s">
        <v>143</v>
      </c>
      <c r="H2" s="110"/>
      <c r="I2" s="110"/>
      <c r="J2" s="110"/>
      <c r="K2" s="110"/>
      <c r="L2" s="110"/>
      <c r="M2" s="110"/>
      <c r="N2" s="110"/>
      <c r="O2" s="110"/>
    </row>
    <row r="3" spans="1:15" s="161" customFormat="1" ht="13.5" customHeight="1" thickTop="1" thickBot="1" x14ac:dyDescent="0.25">
      <c r="A3" s="110"/>
      <c r="B3" s="110"/>
      <c r="C3" s="158" t="s">
        <v>303</v>
      </c>
      <c r="D3" s="158" t="s">
        <v>304</v>
      </c>
      <c r="E3" s="158" t="s">
        <v>305</v>
      </c>
      <c r="F3" s="158" t="s">
        <v>306</v>
      </c>
      <c r="G3" s="158" t="s">
        <v>161</v>
      </c>
      <c r="H3" s="160"/>
      <c r="I3" s="160"/>
      <c r="J3" s="160"/>
      <c r="K3" s="160"/>
      <c r="L3" s="160"/>
      <c r="M3" s="160"/>
      <c r="N3" s="160"/>
      <c r="O3" s="160"/>
    </row>
    <row r="4" spans="1:15" s="187" customFormat="1" ht="13.5" thickTop="1" x14ac:dyDescent="0.2">
      <c r="A4" s="162"/>
      <c r="B4" s="162"/>
      <c r="C4" s="184"/>
      <c r="D4" s="185"/>
      <c r="E4" s="185"/>
      <c r="F4" s="186"/>
      <c r="G4" s="185"/>
      <c r="H4" s="153"/>
      <c r="I4" s="153"/>
      <c r="J4" s="153" t="s">
        <v>144</v>
      </c>
      <c r="K4" s="153"/>
      <c r="L4" s="153"/>
      <c r="M4" s="153"/>
      <c r="N4" s="153"/>
      <c r="O4" s="153"/>
    </row>
    <row r="5" spans="1:15" s="187" customFormat="1" x14ac:dyDescent="0.2">
      <c r="A5" s="162"/>
      <c r="B5" s="162"/>
      <c r="C5" s="188"/>
      <c r="D5" s="189"/>
      <c r="E5" s="189"/>
      <c r="F5" s="190"/>
      <c r="G5" s="189"/>
      <c r="H5" s="153"/>
      <c r="I5" s="153"/>
      <c r="J5" s="153"/>
      <c r="K5" s="153"/>
      <c r="L5" s="153"/>
      <c r="M5" s="153"/>
      <c r="N5" s="153"/>
      <c r="O5" s="153"/>
    </row>
    <row r="6" spans="1:15" s="187" customFormat="1" x14ac:dyDescent="0.2">
      <c r="A6" s="162"/>
      <c r="B6" s="162"/>
      <c r="C6" s="188"/>
      <c r="D6" s="189"/>
      <c r="E6" s="189"/>
      <c r="F6" s="190"/>
      <c r="G6" s="189"/>
      <c r="H6" s="153"/>
      <c r="I6" s="153"/>
      <c r="J6" s="153"/>
      <c r="K6" s="153"/>
      <c r="L6" s="153"/>
      <c r="M6" s="153"/>
      <c r="N6" s="153"/>
      <c r="O6" s="153"/>
    </row>
    <row r="7" spans="1:15" s="187" customFormat="1" x14ac:dyDescent="0.2">
      <c r="A7" s="162"/>
      <c r="B7" s="162"/>
      <c r="C7" s="188"/>
      <c r="D7" s="189"/>
      <c r="E7" s="189"/>
      <c r="F7" s="190"/>
      <c r="G7" s="189"/>
      <c r="H7" s="153"/>
      <c r="I7" s="153"/>
      <c r="J7" s="153"/>
      <c r="K7" s="153"/>
      <c r="L7" s="153"/>
      <c r="M7" s="153"/>
      <c r="N7" s="153"/>
      <c r="O7" s="153"/>
    </row>
    <row r="8" spans="1:15" s="187" customFormat="1" x14ac:dyDescent="0.2">
      <c r="A8" s="162"/>
      <c r="B8" s="162"/>
      <c r="C8" s="188"/>
      <c r="D8" s="189"/>
      <c r="E8" s="189"/>
      <c r="F8" s="190"/>
      <c r="G8" s="189"/>
      <c r="H8" s="153"/>
      <c r="I8" s="153"/>
      <c r="J8" s="153"/>
      <c r="K8" s="153"/>
      <c r="L8" s="153"/>
      <c r="M8" s="153"/>
      <c r="N8" s="153"/>
      <c r="O8" s="153"/>
    </row>
    <row r="9" spans="1:15" s="187" customFormat="1" x14ac:dyDescent="0.2">
      <c r="A9" s="162"/>
      <c r="B9" s="162"/>
      <c r="C9" s="188"/>
      <c r="D9" s="189"/>
      <c r="E9" s="189"/>
      <c r="F9" s="190"/>
      <c r="G9" s="189"/>
      <c r="H9" s="153"/>
      <c r="I9" s="153"/>
      <c r="J9" s="153"/>
      <c r="K9" s="153"/>
      <c r="L9" s="153"/>
      <c r="M9" s="153"/>
      <c r="N9" s="153"/>
      <c r="O9" s="153"/>
    </row>
    <row r="10" spans="1:15" s="187" customFormat="1" x14ac:dyDescent="0.2">
      <c r="A10" s="162"/>
      <c r="B10" s="162"/>
      <c r="C10" s="188"/>
      <c r="D10" s="189"/>
      <c r="E10" s="189"/>
      <c r="F10" s="190"/>
      <c r="G10" s="189"/>
      <c r="H10" s="153"/>
      <c r="I10" s="153"/>
      <c r="J10" s="153"/>
      <c r="K10" s="153"/>
      <c r="L10" s="153"/>
      <c r="M10" s="153"/>
      <c r="N10" s="153"/>
      <c r="O10" s="153"/>
    </row>
    <row r="11" spans="1:15" s="187" customFormat="1" x14ac:dyDescent="0.2">
      <c r="A11" s="162"/>
      <c r="B11" s="162"/>
      <c r="C11" s="188"/>
      <c r="D11" s="189"/>
      <c r="E11" s="189"/>
      <c r="F11" s="190"/>
      <c r="G11" s="189"/>
      <c r="H11" s="153"/>
      <c r="I11" s="153"/>
      <c r="J11" s="153"/>
      <c r="K11" s="153"/>
      <c r="L11" s="153"/>
      <c r="M11" s="153"/>
      <c r="N11" s="153"/>
      <c r="O11" s="153"/>
    </row>
    <row r="12" spans="1:15" s="187" customFormat="1" x14ac:dyDescent="0.2">
      <c r="A12" s="162"/>
      <c r="B12" s="162"/>
      <c r="C12" s="188"/>
      <c r="D12" s="189"/>
      <c r="E12" s="189"/>
      <c r="F12" s="190"/>
      <c r="G12" s="189"/>
      <c r="H12" s="153"/>
      <c r="I12" s="153"/>
      <c r="J12" s="153"/>
      <c r="K12" s="153"/>
      <c r="L12" s="153"/>
      <c r="M12" s="153"/>
      <c r="N12" s="153"/>
      <c r="O12" s="153"/>
    </row>
    <row r="13" spans="1:15" s="187" customFormat="1" x14ac:dyDescent="0.2">
      <c r="A13" s="162"/>
      <c r="B13" s="162"/>
      <c r="C13" s="188"/>
      <c r="D13" s="189"/>
      <c r="E13" s="189"/>
      <c r="F13" s="190"/>
      <c r="G13" s="189"/>
      <c r="H13" s="153"/>
      <c r="I13" s="153"/>
      <c r="J13" s="153"/>
      <c r="K13" s="153"/>
      <c r="L13" s="153"/>
      <c r="M13" s="153"/>
      <c r="N13" s="153"/>
      <c r="O13" s="153"/>
    </row>
    <row r="14" spans="1:15" s="187" customFormat="1" x14ac:dyDescent="0.2">
      <c r="A14" s="162"/>
      <c r="B14" s="162"/>
      <c r="C14" s="188"/>
      <c r="D14" s="189"/>
      <c r="E14" s="189"/>
      <c r="F14" s="190"/>
      <c r="G14" s="189"/>
      <c r="H14" s="153"/>
      <c r="I14" s="153"/>
      <c r="J14" s="153"/>
      <c r="K14" s="153"/>
      <c r="L14" s="153"/>
      <c r="M14" s="153"/>
      <c r="N14" s="153"/>
      <c r="O14" s="153"/>
    </row>
    <row r="15" spans="1:15" s="187" customFormat="1" x14ac:dyDescent="0.2">
      <c r="A15" s="162"/>
      <c r="B15" s="162"/>
      <c r="C15" s="188"/>
      <c r="D15" s="189"/>
      <c r="E15" s="189"/>
      <c r="F15" s="190"/>
      <c r="G15" s="189"/>
      <c r="H15" s="153"/>
      <c r="I15" s="153"/>
      <c r="J15" s="153"/>
      <c r="K15" s="153"/>
      <c r="L15" s="153"/>
      <c r="M15" s="153"/>
      <c r="N15" s="153"/>
      <c r="O15" s="153"/>
    </row>
    <row r="16" spans="1:15" s="187" customFormat="1" x14ac:dyDescent="0.2">
      <c r="A16" s="162"/>
      <c r="B16" s="162"/>
      <c r="C16" s="188"/>
      <c r="D16" s="189"/>
      <c r="E16" s="189"/>
      <c r="F16" s="190"/>
      <c r="G16" s="189"/>
      <c r="H16" s="153"/>
      <c r="I16" s="153"/>
      <c r="J16" s="153"/>
      <c r="K16" s="153"/>
      <c r="L16" s="153"/>
      <c r="M16" s="153"/>
      <c r="N16" s="153"/>
      <c r="O16" s="153"/>
    </row>
    <row r="17" spans="1:15" s="187" customFormat="1" x14ac:dyDescent="0.2">
      <c r="A17" s="162"/>
      <c r="B17" s="162"/>
      <c r="C17" s="188"/>
      <c r="D17" s="189"/>
      <c r="E17" s="189"/>
      <c r="F17" s="190"/>
      <c r="G17" s="189"/>
      <c r="H17" s="153"/>
      <c r="I17" s="153"/>
      <c r="J17" s="153"/>
      <c r="K17" s="153"/>
      <c r="L17" s="153"/>
      <c r="M17" s="153"/>
      <c r="N17" s="153"/>
      <c r="O17" s="153"/>
    </row>
    <row r="18" spans="1:15" s="187" customFormat="1" x14ac:dyDescent="0.2">
      <c r="A18" s="162"/>
      <c r="B18" s="162"/>
      <c r="C18" s="188"/>
      <c r="D18" s="189"/>
      <c r="E18" s="189"/>
      <c r="F18" s="190"/>
      <c r="G18" s="189"/>
      <c r="H18" s="153"/>
      <c r="I18" s="153"/>
      <c r="J18" s="153"/>
      <c r="K18" s="153"/>
      <c r="L18" s="153"/>
      <c r="M18" s="153"/>
      <c r="N18" s="153"/>
      <c r="O18" s="153"/>
    </row>
    <row r="19" spans="1:15" s="187" customFormat="1" x14ac:dyDescent="0.2">
      <c r="A19" s="162"/>
      <c r="B19" s="162"/>
      <c r="C19" s="188"/>
      <c r="D19" s="189"/>
      <c r="E19" s="189"/>
      <c r="F19" s="190"/>
      <c r="G19" s="189"/>
      <c r="H19" s="153"/>
      <c r="I19" s="153"/>
      <c r="J19" s="153"/>
      <c r="K19" s="153"/>
      <c r="L19" s="153"/>
      <c r="M19" s="153"/>
      <c r="N19" s="153"/>
      <c r="O19" s="153"/>
    </row>
    <row r="20" spans="1:15" s="187" customFormat="1" x14ac:dyDescent="0.2">
      <c r="A20" s="162"/>
      <c r="B20" s="162"/>
      <c r="C20" s="188"/>
      <c r="D20" s="189"/>
      <c r="E20" s="189"/>
      <c r="F20" s="190"/>
      <c r="G20" s="189"/>
      <c r="H20" s="153"/>
      <c r="I20" s="153"/>
      <c r="J20" s="153"/>
      <c r="K20" s="153"/>
      <c r="L20" s="153"/>
      <c r="M20" s="153"/>
      <c r="N20" s="153"/>
      <c r="O20" s="153"/>
    </row>
    <row r="21" spans="1:15" s="187" customFormat="1" x14ac:dyDescent="0.2">
      <c r="A21" s="162"/>
      <c r="B21" s="162"/>
      <c r="C21" s="188"/>
      <c r="D21" s="189"/>
      <c r="E21" s="189"/>
      <c r="F21" s="190"/>
      <c r="G21" s="189"/>
      <c r="H21" s="153"/>
      <c r="I21" s="153"/>
      <c r="J21" s="153"/>
      <c r="K21" s="153"/>
      <c r="L21" s="153"/>
      <c r="M21" s="153"/>
      <c r="N21" s="153"/>
      <c r="O21" s="153"/>
    </row>
    <row r="22" spans="1:15" s="187" customFormat="1" x14ac:dyDescent="0.2">
      <c r="A22" s="162"/>
      <c r="B22" s="162"/>
      <c r="C22" s="188"/>
      <c r="D22" s="189"/>
      <c r="E22" s="189"/>
      <c r="F22" s="190"/>
      <c r="G22" s="189"/>
      <c r="H22" s="153"/>
      <c r="I22" s="153"/>
      <c r="J22" s="153"/>
      <c r="K22" s="153"/>
      <c r="L22" s="153"/>
      <c r="M22" s="153"/>
      <c r="N22" s="153"/>
      <c r="O22" s="153"/>
    </row>
    <row r="23" spans="1:15" s="187" customFormat="1" x14ac:dyDescent="0.2">
      <c r="A23" s="162"/>
      <c r="B23" s="162"/>
      <c r="C23" s="188"/>
      <c r="D23" s="189"/>
      <c r="E23" s="189"/>
      <c r="F23" s="190"/>
      <c r="G23" s="189"/>
      <c r="H23" s="153"/>
      <c r="I23" s="153"/>
      <c r="J23" s="153"/>
      <c r="K23" s="153"/>
      <c r="L23" s="153"/>
      <c r="M23" s="153"/>
      <c r="N23" s="153"/>
      <c r="O23" s="153"/>
    </row>
    <row r="24" spans="1:15" s="187" customFormat="1" x14ac:dyDescent="0.2">
      <c r="A24" s="162"/>
      <c r="B24" s="162"/>
      <c r="C24" s="188"/>
      <c r="D24" s="189"/>
      <c r="E24" s="189"/>
      <c r="F24" s="190"/>
      <c r="G24" s="189"/>
      <c r="H24" s="153"/>
      <c r="I24" s="153"/>
      <c r="J24" s="153"/>
      <c r="K24" s="153"/>
      <c r="L24" s="153"/>
      <c r="M24" s="153"/>
      <c r="N24" s="153"/>
      <c r="O24" s="153"/>
    </row>
    <row r="25" spans="1:15" s="187" customFormat="1" x14ac:dyDescent="0.2">
      <c r="A25" s="162"/>
      <c r="B25" s="162"/>
      <c r="C25" s="188"/>
      <c r="D25" s="189"/>
      <c r="E25" s="189"/>
      <c r="F25" s="190"/>
      <c r="G25" s="189"/>
      <c r="H25" s="153"/>
      <c r="I25" s="153"/>
      <c r="J25" s="153"/>
      <c r="K25" s="153"/>
      <c r="L25" s="153"/>
      <c r="M25" s="153"/>
      <c r="N25" s="153"/>
      <c r="O25" s="153"/>
    </row>
    <row r="26" spans="1:15" s="187" customFormat="1" x14ac:dyDescent="0.2">
      <c r="A26" s="162"/>
      <c r="B26" s="162"/>
      <c r="C26" s="188"/>
      <c r="D26" s="189"/>
      <c r="E26" s="189"/>
      <c r="F26" s="190"/>
      <c r="G26" s="189"/>
      <c r="H26" s="153"/>
      <c r="I26" s="153"/>
      <c r="J26" s="153"/>
      <c r="K26" s="153"/>
      <c r="L26" s="153"/>
      <c r="M26" s="153"/>
      <c r="N26" s="153"/>
      <c r="O26" s="153"/>
    </row>
    <row r="27" spans="1:15" s="187" customFormat="1" x14ac:dyDescent="0.2">
      <c r="A27" s="162"/>
      <c r="B27" s="162"/>
      <c r="C27" s="188"/>
      <c r="D27" s="189"/>
      <c r="E27" s="189"/>
      <c r="F27" s="190"/>
      <c r="G27" s="189"/>
      <c r="H27" s="153"/>
      <c r="I27" s="153"/>
      <c r="J27" s="153"/>
      <c r="K27" s="153"/>
      <c r="L27" s="153"/>
      <c r="M27" s="153"/>
      <c r="N27" s="153"/>
      <c r="O27" s="153"/>
    </row>
    <row r="28" spans="1:15" s="187" customFormat="1" x14ac:dyDescent="0.2">
      <c r="A28" s="162"/>
      <c r="B28" s="162"/>
      <c r="C28" s="188"/>
      <c r="D28" s="189"/>
      <c r="E28" s="189"/>
      <c r="F28" s="190"/>
      <c r="G28" s="189"/>
      <c r="H28" s="153"/>
      <c r="I28" s="153"/>
      <c r="J28" s="153"/>
      <c r="K28" s="153"/>
      <c r="L28" s="153"/>
      <c r="M28" s="153"/>
      <c r="N28" s="153"/>
      <c r="O28" s="153"/>
    </row>
    <row r="29" spans="1:15" s="187" customFormat="1" x14ac:dyDescent="0.2">
      <c r="A29" s="162"/>
      <c r="B29" s="162"/>
      <c r="C29" s="188"/>
      <c r="D29" s="189"/>
      <c r="E29" s="189"/>
      <c r="F29" s="190"/>
      <c r="G29" s="189"/>
      <c r="H29" s="153"/>
      <c r="I29" s="153"/>
      <c r="J29" s="153"/>
      <c r="K29" s="153"/>
      <c r="L29" s="153"/>
      <c r="M29" s="153"/>
      <c r="N29" s="153"/>
      <c r="O29" s="153"/>
    </row>
    <row r="30" spans="1:15" s="187" customFormat="1" x14ac:dyDescent="0.2">
      <c r="A30" s="162"/>
      <c r="B30" s="162"/>
      <c r="C30" s="188"/>
      <c r="D30" s="189"/>
      <c r="E30" s="189"/>
      <c r="F30" s="190"/>
      <c r="G30" s="189"/>
      <c r="H30" s="153"/>
      <c r="I30" s="153"/>
      <c r="J30" s="153"/>
      <c r="K30" s="153"/>
      <c r="L30" s="153"/>
      <c r="M30" s="153"/>
      <c r="N30" s="153"/>
      <c r="O30" s="153"/>
    </row>
    <row r="31" spans="1:15" s="187" customFormat="1" x14ac:dyDescent="0.2">
      <c r="A31" s="162"/>
      <c r="B31" s="162"/>
      <c r="C31" s="188"/>
      <c r="D31" s="189"/>
      <c r="E31" s="189"/>
      <c r="F31" s="190"/>
      <c r="G31" s="189"/>
      <c r="H31" s="153"/>
      <c r="I31" s="153"/>
      <c r="J31" s="153"/>
      <c r="K31" s="153"/>
      <c r="L31" s="153"/>
      <c r="M31" s="153"/>
      <c r="N31" s="153"/>
      <c r="O31" s="153"/>
    </row>
    <row r="32" spans="1:15" s="187" customFormat="1" x14ac:dyDescent="0.2">
      <c r="A32" s="162"/>
      <c r="B32" s="162"/>
      <c r="C32" s="188"/>
      <c r="D32" s="189"/>
      <c r="E32" s="189"/>
      <c r="F32" s="190"/>
      <c r="G32" s="189"/>
      <c r="H32" s="153"/>
      <c r="I32" s="153"/>
      <c r="J32" s="153"/>
      <c r="K32" s="153"/>
      <c r="L32" s="153"/>
      <c r="M32" s="153"/>
      <c r="N32" s="153"/>
      <c r="O32" s="153"/>
    </row>
    <row r="33" spans="1:15" s="187" customFormat="1" x14ac:dyDescent="0.2">
      <c r="A33" s="162"/>
      <c r="B33" s="162"/>
      <c r="C33" s="188"/>
      <c r="D33" s="189"/>
      <c r="E33" s="189"/>
      <c r="F33" s="190"/>
      <c r="G33" s="189"/>
      <c r="H33" s="153"/>
      <c r="I33" s="153"/>
      <c r="J33" s="153"/>
      <c r="K33" s="153"/>
      <c r="L33" s="153"/>
      <c r="M33" s="153"/>
      <c r="N33" s="153"/>
      <c r="O33" s="153"/>
    </row>
    <row r="34" spans="1:15" s="187" customFormat="1" x14ac:dyDescent="0.2">
      <c r="A34" s="162"/>
      <c r="B34" s="162"/>
      <c r="C34" s="188"/>
      <c r="D34" s="189"/>
      <c r="E34" s="189"/>
      <c r="F34" s="190"/>
      <c r="G34" s="189"/>
      <c r="H34" s="153"/>
      <c r="I34" s="153"/>
      <c r="J34" s="153"/>
      <c r="K34" s="153"/>
      <c r="L34" s="153"/>
      <c r="M34" s="153"/>
      <c r="N34" s="153"/>
      <c r="O34" s="153"/>
    </row>
    <row r="35" spans="1:15" s="187" customFormat="1" x14ac:dyDescent="0.2">
      <c r="A35" s="162"/>
      <c r="B35" s="162"/>
      <c r="C35" s="188"/>
      <c r="D35" s="189"/>
      <c r="E35" s="189"/>
      <c r="F35" s="190"/>
      <c r="G35" s="189"/>
      <c r="H35" s="153"/>
      <c r="I35" s="153"/>
      <c r="J35" s="153"/>
      <c r="K35" s="153"/>
      <c r="L35" s="153"/>
      <c r="M35" s="153"/>
      <c r="N35" s="153"/>
      <c r="O35" s="153"/>
    </row>
    <row r="36" spans="1:15" s="187" customFormat="1" x14ac:dyDescent="0.2">
      <c r="A36" s="162"/>
      <c r="B36" s="162"/>
      <c r="C36" s="188"/>
      <c r="D36" s="189"/>
      <c r="E36" s="189"/>
      <c r="F36" s="190"/>
      <c r="G36" s="189"/>
      <c r="H36" s="153"/>
      <c r="I36" s="153"/>
      <c r="J36" s="153"/>
      <c r="K36" s="153"/>
      <c r="L36" s="153"/>
      <c r="M36" s="153"/>
      <c r="N36" s="153"/>
      <c r="O36" s="153"/>
    </row>
    <row r="37" spans="1:15" s="187" customFormat="1" x14ac:dyDescent="0.2">
      <c r="A37" s="162"/>
      <c r="B37" s="162"/>
      <c r="C37" s="188"/>
      <c r="D37" s="189"/>
      <c r="E37" s="189"/>
      <c r="F37" s="190"/>
      <c r="G37" s="189"/>
      <c r="H37" s="153"/>
      <c r="I37" s="153"/>
      <c r="J37" s="153"/>
      <c r="K37" s="153"/>
      <c r="L37" s="153"/>
      <c r="M37" s="153"/>
      <c r="N37" s="153"/>
      <c r="O37" s="153"/>
    </row>
    <row r="38" spans="1:15" s="187" customFormat="1" x14ac:dyDescent="0.2">
      <c r="A38" s="162"/>
      <c r="B38" s="162"/>
      <c r="C38" s="188"/>
      <c r="D38" s="189"/>
      <c r="E38" s="189"/>
      <c r="F38" s="190"/>
      <c r="G38" s="189"/>
      <c r="H38" s="153"/>
      <c r="I38" s="153"/>
      <c r="J38" s="153"/>
      <c r="K38" s="153"/>
      <c r="L38" s="153"/>
      <c r="M38" s="153"/>
      <c r="N38" s="153"/>
      <c r="O38" s="153"/>
    </row>
    <row r="39" spans="1:15" s="187" customFormat="1" x14ac:dyDescent="0.2">
      <c r="A39" s="162"/>
      <c r="B39" s="162"/>
      <c r="C39" s="188"/>
      <c r="D39" s="189"/>
      <c r="E39" s="189"/>
      <c r="F39" s="190"/>
      <c r="G39" s="189"/>
      <c r="H39" s="153"/>
      <c r="I39" s="153"/>
      <c r="J39" s="153"/>
      <c r="K39" s="153"/>
      <c r="L39" s="153"/>
      <c r="M39" s="153"/>
      <c r="N39" s="153"/>
      <c r="O39" s="153"/>
    </row>
    <row r="40" spans="1:15" s="187" customFormat="1" x14ac:dyDescent="0.2">
      <c r="A40" s="162"/>
      <c r="B40" s="162"/>
      <c r="C40" s="188"/>
      <c r="D40" s="189"/>
      <c r="E40" s="189"/>
      <c r="F40" s="190"/>
      <c r="G40" s="189"/>
      <c r="H40" s="153"/>
      <c r="I40" s="153"/>
      <c r="J40" s="153"/>
      <c r="K40" s="153"/>
      <c r="L40" s="153"/>
      <c r="M40" s="153"/>
      <c r="N40" s="153"/>
      <c r="O40" s="153"/>
    </row>
    <row r="41" spans="1:15" s="187" customFormat="1" x14ac:dyDescent="0.2">
      <c r="A41" s="162"/>
      <c r="B41" s="162"/>
      <c r="C41" s="188"/>
      <c r="D41" s="189"/>
      <c r="E41" s="189"/>
      <c r="F41" s="190"/>
      <c r="G41" s="189"/>
      <c r="H41" s="153"/>
      <c r="I41" s="153"/>
      <c r="J41" s="153"/>
      <c r="K41" s="153"/>
      <c r="L41" s="153"/>
      <c r="M41" s="153"/>
      <c r="N41" s="153"/>
      <c r="O41" s="153"/>
    </row>
    <row r="42" spans="1:15" s="187" customFormat="1" x14ac:dyDescent="0.2">
      <c r="A42" s="162"/>
      <c r="B42" s="162"/>
      <c r="C42" s="188"/>
      <c r="D42" s="189"/>
      <c r="E42" s="189"/>
      <c r="F42" s="190"/>
      <c r="G42" s="189"/>
      <c r="H42" s="153"/>
      <c r="I42" s="153"/>
      <c r="J42" s="153"/>
      <c r="K42" s="153"/>
      <c r="L42" s="153"/>
      <c r="M42" s="153"/>
      <c r="N42" s="153"/>
      <c r="O42" s="153"/>
    </row>
    <row r="43" spans="1:15" s="187" customFormat="1" x14ac:dyDescent="0.2">
      <c r="A43" s="162"/>
      <c r="B43" s="162"/>
      <c r="C43" s="188"/>
      <c r="D43" s="189"/>
      <c r="E43" s="189"/>
      <c r="F43" s="190"/>
      <c r="G43" s="189"/>
      <c r="H43" s="153"/>
      <c r="I43" s="153"/>
      <c r="J43" s="153"/>
      <c r="K43" s="153"/>
      <c r="L43" s="153"/>
      <c r="M43" s="153"/>
      <c r="N43" s="153"/>
      <c r="O43" s="153"/>
    </row>
    <row r="44" spans="1:15" s="187" customFormat="1" x14ac:dyDescent="0.2">
      <c r="A44" s="162"/>
      <c r="B44" s="162"/>
      <c r="C44" s="188"/>
      <c r="D44" s="189"/>
      <c r="E44" s="189"/>
      <c r="F44" s="190"/>
      <c r="G44" s="189"/>
      <c r="H44" s="153"/>
      <c r="I44" s="153"/>
      <c r="J44" s="153"/>
      <c r="K44" s="153"/>
      <c r="L44" s="153"/>
      <c r="M44" s="153"/>
      <c r="N44" s="153"/>
      <c r="O44" s="153"/>
    </row>
    <row r="45" spans="1:15" s="187" customFormat="1" x14ac:dyDescent="0.2">
      <c r="A45" s="162"/>
      <c r="B45" s="162"/>
      <c r="C45" s="188"/>
      <c r="D45" s="189"/>
      <c r="E45" s="189"/>
      <c r="F45" s="190"/>
      <c r="G45" s="189"/>
      <c r="H45" s="153"/>
      <c r="I45" s="153"/>
      <c r="J45" s="153"/>
      <c r="K45" s="153"/>
      <c r="L45" s="153"/>
      <c r="M45" s="153"/>
      <c r="N45" s="153"/>
      <c r="O45" s="153"/>
    </row>
    <row r="46" spans="1:15" s="187" customFormat="1" x14ac:dyDescent="0.2">
      <c r="A46" s="162"/>
      <c r="B46" s="162"/>
      <c r="C46" s="188"/>
      <c r="D46" s="189"/>
      <c r="E46" s="189"/>
      <c r="F46" s="190"/>
      <c r="G46" s="189"/>
      <c r="H46" s="153"/>
      <c r="I46" s="153"/>
      <c r="J46" s="153"/>
      <c r="K46" s="153"/>
      <c r="L46" s="153"/>
      <c r="M46" s="153"/>
      <c r="N46" s="153"/>
      <c r="O46" s="153"/>
    </row>
    <row r="47" spans="1:15" s="187" customFormat="1" x14ac:dyDescent="0.2">
      <c r="A47" s="162"/>
      <c r="B47" s="162"/>
      <c r="C47" s="188"/>
      <c r="D47" s="189"/>
      <c r="E47" s="189"/>
      <c r="F47" s="190"/>
      <c r="G47" s="189"/>
      <c r="H47" s="153"/>
      <c r="I47" s="153"/>
      <c r="J47" s="153"/>
      <c r="K47" s="153"/>
      <c r="L47" s="153"/>
      <c r="M47" s="153"/>
      <c r="N47" s="153"/>
      <c r="O47" s="153"/>
    </row>
    <row r="48" spans="1:15" s="187" customFormat="1" x14ac:dyDescent="0.2">
      <c r="A48" s="162"/>
      <c r="B48" s="162"/>
      <c r="C48" s="188"/>
      <c r="D48" s="189"/>
      <c r="E48" s="189"/>
      <c r="F48" s="190"/>
      <c r="G48" s="189"/>
      <c r="H48" s="153"/>
      <c r="I48" s="153"/>
      <c r="J48" s="153"/>
      <c r="K48" s="153"/>
      <c r="L48" s="153"/>
      <c r="M48" s="153"/>
      <c r="N48" s="153"/>
      <c r="O48" s="153"/>
    </row>
    <row r="49" spans="1:15" s="187" customFormat="1" x14ac:dyDescent="0.2">
      <c r="A49" s="162"/>
      <c r="B49" s="162"/>
      <c r="C49" s="188"/>
      <c r="D49" s="189"/>
      <c r="E49" s="189"/>
      <c r="F49" s="190"/>
      <c r="G49" s="189"/>
      <c r="H49" s="153"/>
      <c r="I49" s="153"/>
      <c r="J49" s="153"/>
      <c r="K49" s="153"/>
      <c r="L49" s="153"/>
      <c r="M49" s="153"/>
      <c r="N49" s="153"/>
      <c r="O49" s="153"/>
    </row>
    <row r="50" spans="1:15" s="187" customFormat="1" x14ac:dyDescent="0.2">
      <c r="A50" s="162"/>
      <c r="B50" s="162"/>
      <c r="C50" s="188"/>
      <c r="D50" s="189"/>
      <c r="E50" s="189"/>
      <c r="F50" s="190"/>
      <c r="G50" s="189"/>
      <c r="H50" s="153"/>
      <c r="I50" s="153"/>
      <c r="J50" s="153"/>
      <c r="K50" s="153"/>
      <c r="L50" s="153"/>
      <c r="M50" s="153"/>
      <c r="N50" s="153"/>
      <c r="O50" s="153"/>
    </row>
    <row r="51" spans="1:15" s="187" customFormat="1" x14ac:dyDescent="0.2">
      <c r="A51" s="162"/>
      <c r="B51" s="162"/>
      <c r="C51" s="188"/>
      <c r="D51" s="189"/>
      <c r="E51" s="189"/>
      <c r="F51" s="190"/>
      <c r="G51" s="189"/>
      <c r="H51" s="153"/>
      <c r="I51" s="153"/>
      <c r="J51" s="153"/>
      <c r="K51" s="153"/>
      <c r="L51" s="153"/>
      <c r="M51" s="153"/>
      <c r="N51" s="153"/>
      <c r="O51" s="153"/>
    </row>
    <row r="52" spans="1:15" s="187" customFormat="1" x14ac:dyDescent="0.2">
      <c r="A52" s="162"/>
      <c r="B52" s="162"/>
      <c r="C52" s="188"/>
      <c r="D52" s="189"/>
      <c r="E52" s="189"/>
      <c r="F52" s="190"/>
      <c r="G52" s="189"/>
      <c r="H52" s="153"/>
      <c r="I52" s="153"/>
      <c r="J52" s="153"/>
      <c r="K52" s="153"/>
      <c r="L52" s="153"/>
      <c r="M52" s="153"/>
      <c r="N52" s="153"/>
      <c r="O52" s="153"/>
    </row>
    <row r="53" spans="1:15" s="187" customFormat="1" x14ac:dyDescent="0.2">
      <c r="A53" s="162"/>
      <c r="B53" s="162"/>
      <c r="C53" s="188"/>
      <c r="D53" s="189"/>
      <c r="E53" s="189"/>
      <c r="F53" s="190"/>
      <c r="G53" s="189"/>
      <c r="H53" s="153"/>
      <c r="I53" s="153"/>
      <c r="J53" s="153"/>
      <c r="K53" s="153"/>
      <c r="L53" s="153"/>
      <c r="M53" s="153"/>
      <c r="N53" s="153"/>
      <c r="O53" s="153"/>
    </row>
    <row r="54" spans="1:15" s="187" customFormat="1" x14ac:dyDescent="0.2">
      <c r="A54" s="162"/>
      <c r="B54" s="162"/>
      <c r="C54" s="188"/>
      <c r="D54" s="189"/>
      <c r="E54" s="189"/>
      <c r="F54" s="190"/>
      <c r="G54" s="189"/>
      <c r="H54" s="153"/>
      <c r="I54" s="153"/>
      <c r="J54" s="153"/>
      <c r="K54" s="153"/>
      <c r="L54" s="153"/>
      <c r="M54" s="153"/>
      <c r="N54" s="153"/>
      <c r="O54" s="153"/>
    </row>
    <row r="55" spans="1:15" s="187" customFormat="1" x14ac:dyDescent="0.2">
      <c r="A55" s="162"/>
      <c r="B55" s="162"/>
      <c r="C55" s="188"/>
      <c r="D55" s="189"/>
      <c r="E55" s="189"/>
      <c r="F55" s="190"/>
      <c r="G55" s="189"/>
      <c r="H55" s="153"/>
      <c r="I55" s="153"/>
      <c r="J55" s="153"/>
      <c r="K55" s="153"/>
      <c r="L55" s="153"/>
      <c r="M55" s="153"/>
      <c r="N55" s="153"/>
      <c r="O55" s="153"/>
    </row>
    <row r="56" spans="1:15" s="187" customFormat="1" x14ac:dyDescent="0.2">
      <c r="A56" s="162"/>
      <c r="B56" s="162"/>
      <c r="C56" s="188"/>
      <c r="D56" s="189"/>
      <c r="E56" s="189"/>
      <c r="F56" s="190"/>
      <c r="G56" s="189"/>
      <c r="H56" s="153"/>
      <c r="I56" s="153"/>
      <c r="J56" s="153"/>
      <c r="K56" s="153"/>
      <c r="L56" s="153"/>
      <c r="M56" s="153"/>
      <c r="N56" s="153"/>
      <c r="O56" s="153"/>
    </row>
    <row r="57" spans="1:15" s="187" customFormat="1" x14ac:dyDescent="0.2">
      <c r="A57" s="162"/>
      <c r="B57" s="162"/>
      <c r="C57" s="188"/>
      <c r="D57" s="189"/>
      <c r="E57" s="189"/>
      <c r="F57" s="190"/>
      <c r="G57" s="189"/>
      <c r="H57" s="153"/>
      <c r="I57" s="153"/>
      <c r="J57" s="153"/>
      <c r="K57" s="153"/>
      <c r="L57" s="153"/>
      <c r="M57" s="153"/>
      <c r="N57" s="153"/>
      <c r="O57" s="153"/>
    </row>
    <row r="58" spans="1:15" s="187" customFormat="1" x14ac:dyDescent="0.2">
      <c r="A58" s="162"/>
      <c r="B58" s="162"/>
      <c r="C58" s="188"/>
      <c r="D58" s="189"/>
      <c r="E58" s="189"/>
      <c r="F58" s="190"/>
      <c r="G58" s="189"/>
      <c r="H58" s="153"/>
      <c r="I58" s="153"/>
      <c r="J58" s="153"/>
      <c r="K58" s="153"/>
      <c r="L58" s="153"/>
      <c r="M58" s="153"/>
      <c r="N58" s="153"/>
      <c r="O58" s="153"/>
    </row>
    <row r="59" spans="1:15" s="187" customFormat="1" x14ac:dyDescent="0.2">
      <c r="A59" s="162"/>
      <c r="B59" s="162"/>
      <c r="C59" s="188"/>
      <c r="D59" s="189"/>
      <c r="E59" s="189"/>
      <c r="F59" s="190"/>
      <c r="G59" s="189"/>
      <c r="H59" s="153"/>
      <c r="I59" s="153"/>
      <c r="J59" s="153"/>
      <c r="K59" s="153"/>
      <c r="L59" s="153"/>
      <c r="M59" s="153"/>
      <c r="N59" s="153"/>
      <c r="O59" s="153"/>
    </row>
    <row r="60" spans="1:15" s="187" customFormat="1" x14ac:dyDescent="0.2">
      <c r="A60" s="162"/>
      <c r="B60" s="162"/>
      <c r="C60" s="188"/>
      <c r="D60" s="189"/>
      <c r="E60" s="189"/>
      <c r="F60" s="190"/>
      <c r="G60" s="189"/>
      <c r="H60" s="153"/>
      <c r="I60" s="153"/>
      <c r="J60" s="153"/>
      <c r="K60" s="153"/>
      <c r="L60" s="153"/>
      <c r="M60" s="153"/>
      <c r="N60" s="153"/>
      <c r="O60" s="153"/>
    </row>
    <row r="61" spans="1:15" s="187" customFormat="1" x14ac:dyDescent="0.2">
      <c r="A61" s="162"/>
      <c r="B61" s="162"/>
      <c r="C61" s="188"/>
      <c r="D61" s="189"/>
      <c r="E61" s="189"/>
      <c r="F61" s="190"/>
      <c r="G61" s="189"/>
      <c r="H61" s="153"/>
      <c r="I61" s="153"/>
      <c r="J61" s="153"/>
      <c r="K61" s="153"/>
      <c r="L61" s="153"/>
      <c r="M61" s="153"/>
      <c r="N61" s="153"/>
      <c r="O61" s="153"/>
    </row>
    <row r="62" spans="1:15" s="187" customFormat="1" x14ac:dyDescent="0.2">
      <c r="A62" s="162"/>
      <c r="B62" s="162"/>
      <c r="C62" s="188"/>
      <c r="D62" s="189"/>
      <c r="E62" s="189"/>
      <c r="F62" s="190"/>
      <c r="G62" s="189"/>
      <c r="H62" s="153"/>
      <c r="I62" s="153"/>
      <c r="J62" s="153"/>
      <c r="K62" s="153"/>
      <c r="L62" s="153"/>
      <c r="M62" s="153"/>
      <c r="N62" s="153"/>
      <c r="O62" s="153"/>
    </row>
    <row r="63" spans="1:15" s="187" customFormat="1" x14ac:dyDescent="0.2">
      <c r="A63" s="162"/>
      <c r="B63" s="162"/>
      <c r="C63" s="188"/>
      <c r="D63" s="189"/>
      <c r="E63" s="189"/>
      <c r="F63" s="190"/>
      <c r="G63" s="189"/>
      <c r="H63" s="153"/>
      <c r="I63" s="153"/>
      <c r="J63" s="153"/>
      <c r="K63" s="153"/>
      <c r="L63" s="153"/>
      <c r="M63" s="153"/>
      <c r="N63" s="153"/>
      <c r="O63" s="153"/>
    </row>
    <row r="64" spans="1:15" s="187" customFormat="1" x14ac:dyDescent="0.2">
      <c r="A64" s="162"/>
      <c r="B64" s="162"/>
      <c r="C64" s="188"/>
      <c r="D64" s="189"/>
      <c r="E64" s="189"/>
      <c r="F64" s="190"/>
      <c r="G64" s="189"/>
      <c r="H64" s="153"/>
      <c r="I64" s="153"/>
      <c r="J64" s="153"/>
      <c r="K64" s="153"/>
      <c r="L64" s="153"/>
      <c r="M64" s="153"/>
      <c r="N64" s="153"/>
      <c r="O64" s="153"/>
    </row>
    <row r="65" spans="1:15" s="187" customFormat="1" x14ac:dyDescent="0.2">
      <c r="A65" s="162"/>
      <c r="B65" s="162"/>
      <c r="C65" s="188"/>
      <c r="D65" s="189"/>
      <c r="E65" s="189"/>
      <c r="F65" s="190"/>
      <c r="G65" s="189"/>
      <c r="H65" s="153"/>
      <c r="I65" s="153"/>
      <c r="J65" s="153"/>
      <c r="K65" s="153"/>
      <c r="L65" s="153"/>
      <c r="M65" s="153"/>
      <c r="N65" s="153"/>
      <c r="O65" s="153"/>
    </row>
    <row r="66" spans="1:15" s="187" customFormat="1" x14ac:dyDescent="0.2">
      <c r="A66" s="162"/>
      <c r="B66" s="162"/>
      <c r="C66" s="188"/>
      <c r="D66" s="189"/>
      <c r="E66" s="189"/>
      <c r="F66" s="190"/>
      <c r="G66" s="189"/>
      <c r="H66" s="153"/>
      <c r="I66" s="153"/>
      <c r="J66" s="153"/>
      <c r="K66" s="153"/>
      <c r="L66" s="153"/>
      <c r="M66" s="153"/>
      <c r="N66" s="153"/>
      <c r="O66" s="153"/>
    </row>
    <row r="67" spans="1:15" s="187" customFormat="1" x14ac:dyDescent="0.2">
      <c r="A67" s="162"/>
      <c r="B67" s="162"/>
      <c r="C67" s="188"/>
      <c r="D67" s="189"/>
      <c r="E67" s="189"/>
      <c r="F67" s="190"/>
      <c r="G67" s="189"/>
      <c r="H67" s="153"/>
      <c r="I67" s="153"/>
      <c r="J67" s="153"/>
      <c r="K67" s="153"/>
      <c r="L67" s="153"/>
      <c r="M67" s="153"/>
      <c r="N67" s="153"/>
      <c r="O67" s="153"/>
    </row>
    <row r="68" spans="1:15" s="187" customFormat="1" x14ac:dyDescent="0.2">
      <c r="A68" s="162"/>
      <c r="B68" s="162"/>
      <c r="C68" s="188"/>
      <c r="D68" s="189"/>
      <c r="E68" s="189"/>
      <c r="F68" s="190"/>
      <c r="G68" s="189"/>
      <c r="H68" s="153"/>
      <c r="I68" s="153"/>
      <c r="J68" s="153"/>
      <c r="K68" s="153"/>
      <c r="L68" s="153"/>
      <c r="M68" s="153"/>
      <c r="N68" s="153"/>
      <c r="O68" s="153"/>
    </row>
    <row r="69" spans="1:15" s="187" customFormat="1" x14ac:dyDescent="0.2">
      <c r="A69" s="162"/>
      <c r="B69" s="162"/>
      <c r="C69" s="188"/>
      <c r="D69" s="189"/>
      <c r="E69" s="189"/>
      <c r="F69" s="190"/>
      <c r="G69" s="189"/>
      <c r="H69" s="153"/>
      <c r="I69" s="153"/>
      <c r="J69" s="153"/>
      <c r="K69" s="153"/>
      <c r="L69" s="153"/>
      <c r="M69" s="153"/>
      <c r="N69" s="153"/>
      <c r="O69" s="153"/>
    </row>
    <row r="70" spans="1:15" s="187" customFormat="1" x14ac:dyDescent="0.2">
      <c r="A70" s="162"/>
      <c r="B70" s="162"/>
      <c r="C70" s="188"/>
      <c r="D70" s="189"/>
      <c r="E70" s="189"/>
      <c r="F70" s="190"/>
      <c r="G70" s="189"/>
      <c r="H70" s="153"/>
      <c r="I70" s="153"/>
      <c r="J70" s="153"/>
      <c r="K70" s="153"/>
      <c r="L70" s="153"/>
      <c r="M70" s="153"/>
      <c r="N70" s="153"/>
      <c r="O70" s="153"/>
    </row>
    <row r="71" spans="1:15" s="187" customFormat="1" x14ac:dyDescent="0.2">
      <c r="A71" s="162"/>
      <c r="B71" s="162"/>
      <c r="C71" s="188"/>
      <c r="D71" s="189"/>
      <c r="E71" s="189"/>
      <c r="F71" s="190"/>
      <c r="G71" s="189"/>
      <c r="H71" s="153"/>
      <c r="I71" s="153"/>
      <c r="J71" s="153"/>
      <c r="K71" s="153"/>
      <c r="L71" s="153"/>
      <c r="M71" s="153"/>
      <c r="N71" s="153"/>
      <c r="O71" s="153"/>
    </row>
    <row r="72" spans="1:15" s="187" customFormat="1" x14ac:dyDescent="0.2">
      <c r="A72" s="162"/>
      <c r="B72" s="162"/>
      <c r="C72" s="188"/>
      <c r="D72" s="189"/>
      <c r="E72" s="189"/>
      <c r="F72" s="190"/>
      <c r="G72" s="189"/>
      <c r="H72" s="153"/>
      <c r="I72" s="153"/>
      <c r="J72" s="153"/>
      <c r="K72" s="153"/>
      <c r="L72" s="153"/>
      <c r="M72" s="153"/>
      <c r="N72" s="153"/>
      <c r="O72" s="153"/>
    </row>
    <row r="73" spans="1:15" s="187" customFormat="1" x14ac:dyDescent="0.2">
      <c r="A73" s="162"/>
      <c r="B73" s="162"/>
      <c r="C73" s="188"/>
      <c r="D73" s="189"/>
      <c r="E73" s="189"/>
      <c r="F73" s="190"/>
      <c r="G73" s="189"/>
      <c r="H73" s="153"/>
      <c r="I73" s="153"/>
      <c r="J73" s="153"/>
      <c r="K73" s="153"/>
      <c r="L73" s="153"/>
      <c r="M73" s="153"/>
      <c r="N73" s="153"/>
      <c r="O73" s="153"/>
    </row>
    <row r="74" spans="1:15" s="187" customFormat="1" x14ac:dyDescent="0.2">
      <c r="A74" s="162"/>
      <c r="B74" s="162"/>
      <c r="C74" s="188"/>
      <c r="D74" s="189"/>
      <c r="E74" s="189"/>
      <c r="F74" s="190"/>
      <c r="G74" s="189"/>
      <c r="H74" s="153"/>
      <c r="I74" s="153"/>
      <c r="J74" s="153"/>
      <c r="K74" s="153"/>
      <c r="L74" s="153"/>
      <c r="M74" s="153"/>
      <c r="N74" s="153"/>
      <c r="O74" s="153"/>
    </row>
    <row r="75" spans="1:15" s="187" customFormat="1" x14ac:dyDescent="0.2">
      <c r="A75" s="162"/>
      <c r="B75" s="162"/>
      <c r="C75" s="188"/>
      <c r="D75" s="189"/>
      <c r="E75" s="189"/>
      <c r="F75" s="190"/>
      <c r="G75" s="189"/>
      <c r="H75" s="153"/>
      <c r="I75" s="153"/>
      <c r="J75" s="153"/>
      <c r="K75" s="153"/>
      <c r="L75" s="153"/>
      <c r="M75" s="153"/>
      <c r="N75" s="153"/>
      <c r="O75" s="153"/>
    </row>
    <row r="76" spans="1:15" s="187" customFormat="1" x14ac:dyDescent="0.2">
      <c r="A76" s="162"/>
      <c r="B76" s="162"/>
      <c r="C76" s="188"/>
      <c r="D76" s="189"/>
      <c r="E76" s="189"/>
      <c r="F76" s="190"/>
      <c r="G76" s="189"/>
      <c r="H76" s="153"/>
      <c r="I76" s="153"/>
      <c r="J76" s="153"/>
      <c r="K76" s="153"/>
      <c r="L76" s="153"/>
      <c r="M76" s="153"/>
      <c r="N76" s="153"/>
      <c r="O76" s="153"/>
    </row>
    <row r="77" spans="1:15" s="187" customFormat="1" x14ac:dyDescent="0.2">
      <c r="A77" s="162"/>
      <c r="B77" s="162"/>
      <c r="C77" s="188"/>
      <c r="D77" s="189"/>
      <c r="E77" s="189"/>
      <c r="F77" s="190"/>
      <c r="G77" s="189"/>
      <c r="H77" s="153"/>
      <c r="I77" s="153"/>
      <c r="J77" s="153"/>
      <c r="K77" s="153"/>
      <c r="L77" s="153"/>
      <c r="M77" s="153"/>
      <c r="N77" s="153"/>
      <c r="O77" s="153"/>
    </row>
    <row r="78" spans="1:15" s="187" customFormat="1" x14ac:dyDescent="0.2">
      <c r="A78" s="162"/>
      <c r="B78" s="162"/>
      <c r="C78" s="188"/>
      <c r="D78" s="189"/>
      <c r="E78" s="189"/>
      <c r="F78" s="190"/>
      <c r="G78" s="189"/>
      <c r="H78" s="153"/>
      <c r="I78" s="153"/>
      <c r="J78" s="153"/>
      <c r="K78" s="153"/>
      <c r="L78" s="153"/>
      <c r="M78" s="153"/>
      <c r="N78" s="153"/>
      <c r="O78" s="153"/>
    </row>
    <row r="79" spans="1:15" s="187" customFormat="1" x14ac:dyDescent="0.2">
      <c r="A79" s="162"/>
      <c r="B79" s="162"/>
      <c r="C79" s="188"/>
      <c r="D79" s="189"/>
      <c r="E79" s="189"/>
      <c r="F79" s="190"/>
      <c r="G79" s="189"/>
      <c r="H79" s="153"/>
      <c r="I79" s="153"/>
      <c r="J79" s="153"/>
      <c r="K79" s="153"/>
      <c r="L79" s="153"/>
      <c r="M79" s="153"/>
      <c r="N79" s="153"/>
      <c r="O79" s="153"/>
    </row>
    <row r="80" spans="1:15" s="187" customFormat="1" x14ac:dyDescent="0.2">
      <c r="A80" s="162"/>
      <c r="B80" s="162"/>
      <c r="C80" s="188"/>
      <c r="D80" s="189"/>
      <c r="E80" s="189"/>
      <c r="F80" s="190"/>
      <c r="G80" s="189"/>
      <c r="H80" s="153"/>
      <c r="I80" s="153"/>
      <c r="J80" s="153"/>
      <c r="K80" s="153"/>
      <c r="L80" s="153"/>
      <c r="M80" s="153"/>
      <c r="N80" s="153"/>
      <c r="O80" s="153"/>
    </row>
    <row r="81" spans="1:15" s="187" customFormat="1" x14ac:dyDescent="0.2">
      <c r="A81" s="162"/>
      <c r="B81" s="162"/>
      <c r="C81" s="188"/>
      <c r="D81" s="189"/>
      <c r="E81" s="189"/>
      <c r="F81" s="190"/>
      <c r="G81" s="189"/>
      <c r="H81" s="153"/>
      <c r="I81" s="153"/>
      <c r="J81" s="153"/>
      <c r="K81" s="153"/>
      <c r="L81" s="153"/>
      <c r="M81" s="153"/>
      <c r="N81" s="153"/>
      <c r="O81" s="153"/>
    </row>
    <row r="82" spans="1:15" s="187" customFormat="1" x14ac:dyDescent="0.2">
      <c r="A82" s="162"/>
      <c r="B82" s="162"/>
      <c r="C82" s="188"/>
      <c r="D82" s="189"/>
      <c r="E82" s="189"/>
      <c r="F82" s="190"/>
      <c r="G82" s="189"/>
      <c r="H82" s="153"/>
      <c r="I82" s="153"/>
      <c r="J82" s="153"/>
      <c r="K82" s="153"/>
      <c r="L82" s="153"/>
      <c r="M82" s="153"/>
      <c r="N82" s="153"/>
      <c r="O82" s="153"/>
    </row>
    <row r="83" spans="1:15" s="187" customFormat="1" x14ac:dyDescent="0.2">
      <c r="A83" s="162"/>
      <c r="B83" s="162"/>
      <c r="C83" s="188"/>
      <c r="D83" s="189"/>
      <c r="E83" s="189"/>
      <c r="F83" s="190"/>
      <c r="G83" s="189"/>
      <c r="H83" s="153"/>
      <c r="I83" s="153"/>
      <c r="J83" s="153"/>
      <c r="K83" s="153"/>
      <c r="L83" s="153"/>
      <c r="M83" s="153"/>
      <c r="N83" s="153"/>
      <c r="O83" s="153"/>
    </row>
    <row r="84" spans="1:15" s="187" customFormat="1" x14ac:dyDescent="0.2">
      <c r="A84" s="162"/>
      <c r="B84" s="162"/>
      <c r="C84" s="188"/>
      <c r="D84" s="189"/>
      <c r="E84" s="189"/>
      <c r="F84" s="190"/>
      <c r="G84" s="189"/>
      <c r="H84" s="153"/>
      <c r="I84" s="153"/>
      <c r="J84" s="153"/>
      <c r="K84" s="153"/>
      <c r="L84" s="153"/>
      <c r="M84" s="153"/>
      <c r="N84" s="153"/>
      <c r="O84" s="153"/>
    </row>
    <row r="85" spans="1:15" s="187" customFormat="1" x14ac:dyDescent="0.2">
      <c r="A85" s="162"/>
      <c r="B85" s="162"/>
      <c r="C85" s="188"/>
      <c r="D85" s="189"/>
      <c r="E85" s="189"/>
      <c r="F85" s="190"/>
      <c r="G85" s="189"/>
      <c r="H85" s="153"/>
      <c r="I85" s="153"/>
      <c r="J85" s="153"/>
      <c r="K85" s="153"/>
      <c r="L85" s="153"/>
      <c r="M85" s="153"/>
      <c r="N85" s="153"/>
      <c r="O85" s="153"/>
    </row>
    <row r="86" spans="1:15" s="187" customFormat="1" x14ac:dyDescent="0.2">
      <c r="A86" s="162"/>
      <c r="B86" s="162"/>
      <c r="C86" s="188"/>
      <c r="D86" s="189"/>
      <c r="E86" s="189"/>
      <c r="F86" s="190"/>
      <c r="G86" s="189"/>
      <c r="H86" s="153"/>
      <c r="I86" s="153"/>
      <c r="J86" s="153"/>
      <c r="K86" s="153"/>
      <c r="L86" s="153"/>
      <c r="M86" s="153"/>
      <c r="N86" s="153"/>
      <c r="O86" s="153"/>
    </row>
    <row r="87" spans="1:15" s="187" customFormat="1" x14ac:dyDescent="0.2">
      <c r="A87" s="162"/>
      <c r="B87" s="162"/>
      <c r="C87" s="188"/>
      <c r="D87" s="189"/>
      <c r="E87" s="189"/>
      <c r="F87" s="190"/>
      <c r="G87" s="189"/>
      <c r="H87" s="153"/>
      <c r="I87" s="153"/>
      <c r="J87" s="153"/>
      <c r="K87" s="153"/>
      <c r="L87" s="153"/>
      <c r="M87" s="153"/>
      <c r="N87" s="153"/>
      <c r="O87" s="153"/>
    </row>
    <row r="88" spans="1:15" s="187" customFormat="1" x14ac:dyDescent="0.2">
      <c r="A88" s="162"/>
      <c r="B88" s="162"/>
      <c r="C88" s="188"/>
      <c r="D88" s="189"/>
      <c r="E88" s="189"/>
      <c r="F88" s="190"/>
      <c r="G88" s="189"/>
      <c r="H88" s="153"/>
      <c r="I88" s="153"/>
      <c r="J88" s="153"/>
      <c r="K88" s="153"/>
      <c r="L88" s="153"/>
      <c r="M88" s="153"/>
      <c r="N88" s="153"/>
      <c r="O88" s="153"/>
    </row>
    <row r="89" spans="1:15" s="187" customFormat="1" x14ac:dyDescent="0.2">
      <c r="A89" s="162"/>
      <c r="B89" s="162"/>
      <c r="C89" s="188"/>
      <c r="D89" s="189"/>
      <c r="E89" s="189"/>
      <c r="F89" s="190"/>
      <c r="G89" s="189"/>
      <c r="H89" s="153"/>
      <c r="I89" s="153"/>
      <c r="J89" s="153"/>
      <c r="K89" s="153"/>
      <c r="L89" s="153"/>
      <c r="M89" s="153"/>
      <c r="N89" s="153"/>
      <c r="O89" s="153"/>
    </row>
    <row r="90" spans="1:15" s="187" customFormat="1" x14ac:dyDescent="0.2">
      <c r="A90" s="162"/>
      <c r="B90" s="162"/>
      <c r="C90" s="188"/>
      <c r="D90" s="189"/>
      <c r="E90" s="189"/>
      <c r="F90" s="190"/>
      <c r="G90" s="189"/>
      <c r="H90" s="153"/>
      <c r="I90" s="153"/>
      <c r="J90" s="153"/>
      <c r="K90" s="153"/>
      <c r="L90" s="153"/>
      <c r="M90" s="153"/>
      <c r="N90" s="153"/>
      <c r="O90" s="153"/>
    </row>
    <row r="91" spans="1:15" s="187" customFormat="1" x14ac:dyDescent="0.2">
      <c r="A91" s="162"/>
      <c r="B91" s="162"/>
      <c r="C91" s="188"/>
      <c r="D91" s="189"/>
      <c r="E91" s="189"/>
      <c r="F91" s="190"/>
      <c r="G91" s="189"/>
      <c r="H91" s="153"/>
      <c r="I91" s="153"/>
      <c r="J91" s="153"/>
      <c r="K91" s="153"/>
      <c r="L91" s="153"/>
      <c r="M91" s="153"/>
      <c r="N91" s="153"/>
      <c r="O91" s="153"/>
    </row>
    <row r="92" spans="1:15" s="187" customFormat="1" x14ac:dyDescent="0.2">
      <c r="A92" s="162"/>
      <c r="B92" s="162"/>
      <c r="C92" s="188"/>
      <c r="D92" s="189"/>
      <c r="E92" s="189"/>
      <c r="F92" s="190"/>
      <c r="G92" s="189"/>
      <c r="H92" s="153"/>
      <c r="I92" s="153"/>
      <c r="J92" s="153"/>
      <c r="K92" s="153"/>
      <c r="L92" s="153"/>
      <c r="M92" s="153"/>
      <c r="N92" s="153"/>
      <c r="O92" s="153"/>
    </row>
    <row r="93" spans="1:15" s="187" customFormat="1" x14ac:dyDescent="0.2">
      <c r="A93" s="162"/>
      <c r="B93" s="162"/>
      <c r="C93" s="188"/>
      <c r="D93" s="189"/>
      <c r="E93" s="189"/>
      <c r="F93" s="190"/>
      <c r="G93" s="189"/>
      <c r="H93" s="153"/>
      <c r="I93" s="153"/>
      <c r="J93" s="153"/>
      <c r="K93" s="153"/>
      <c r="L93" s="153"/>
      <c r="M93" s="153"/>
      <c r="N93" s="153"/>
      <c r="O93" s="153"/>
    </row>
    <row r="94" spans="1:15" s="187" customFormat="1" x14ac:dyDescent="0.2">
      <c r="A94" s="162"/>
      <c r="B94" s="162"/>
      <c r="C94" s="188"/>
      <c r="D94" s="189"/>
      <c r="E94" s="189"/>
      <c r="F94" s="190"/>
      <c r="G94" s="189"/>
      <c r="H94" s="153"/>
      <c r="I94" s="153"/>
      <c r="J94" s="153"/>
      <c r="K94" s="153"/>
      <c r="L94" s="153"/>
      <c r="M94" s="153"/>
      <c r="N94" s="153"/>
      <c r="O94" s="153"/>
    </row>
    <row r="95" spans="1:15" s="187" customFormat="1" x14ac:dyDescent="0.2">
      <c r="A95" s="162"/>
      <c r="B95" s="162"/>
      <c r="C95" s="188"/>
      <c r="D95" s="189"/>
      <c r="E95" s="189"/>
      <c r="F95" s="190"/>
      <c r="G95" s="189"/>
      <c r="H95" s="153"/>
      <c r="I95" s="153"/>
      <c r="J95" s="153"/>
      <c r="K95" s="153"/>
      <c r="L95" s="153"/>
      <c r="M95" s="153"/>
      <c r="N95" s="153"/>
      <c r="O95" s="153"/>
    </row>
    <row r="96" spans="1:15" s="187" customFormat="1" x14ac:dyDescent="0.2">
      <c r="A96" s="162"/>
      <c r="B96" s="162"/>
      <c r="C96" s="188"/>
      <c r="D96" s="189"/>
      <c r="E96" s="189"/>
      <c r="F96" s="190"/>
      <c r="G96" s="189"/>
      <c r="H96" s="153"/>
      <c r="I96" s="153"/>
      <c r="J96" s="153"/>
      <c r="K96" s="153"/>
      <c r="L96" s="153"/>
      <c r="M96" s="153"/>
      <c r="N96" s="153"/>
      <c r="O96" s="153"/>
    </row>
    <row r="97" spans="1:15" s="187" customFormat="1" x14ac:dyDescent="0.2">
      <c r="A97" s="162"/>
      <c r="B97" s="162"/>
      <c r="C97" s="188"/>
      <c r="D97" s="189"/>
      <c r="E97" s="189"/>
      <c r="F97" s="190"/>
      <c r="G97" s="189"/>
      <c r="H97" s="153"/>
      <c r="I97" s="153"/>
      <c r="J97" s="153"/>
      <c r="K97" s="153"/>
      <c r="L97" s="153"/>
      <c r="M97" s="153"/>
      <c r="N97" s="153"/>
      <c r="O97" s="153"/>
    </row>
    <row r="98" spans="1:15" s="187" customFormat="1" x14ac:dyDescent="0.2">
      <c r="A98" s="162"/>
      <c r="B98" s="162"/>
      <c r="C98" s="188"/>
      <c r="D98" s="189"/>
      <c r="E98" s="189"/>
      <c r="F98" s="190"/>
      <c r="G98" s="189"/>
      <c r="H98" s="153"/>
      <c r="I98" s="153"/>
      <c r="J98" s="153"/>
      <c r="K98" s="153"/>
      <c r="L98" s="153"/>
      <c r="M98" s="153"/>
      <c r="N98" s="153"/>
      <c r="O98" s="153"/>
    </row>
    <row r="99" spans="1:15" s="187" customFormat="1" x14ac:dyDescent="0.2">
      <c r="A99" s="162"/>
      <c r="B99" s="162"/>
      <c r="C99" s="188"/>
      <c r="D99" s="189"/>
      <c r="E99" s="189"/>
      <c r="F99" s="190"/>
      <c r="G99" s="189"/>
      <c r="H99" s="153"/>
      <c r="I99" s="153"/>
      <c r="J99" s="153"/>
      <c r="K99" s="153"/>
      <c r="L99" s="153"/>
      <c r="M99" s="153"/>
      <c r="N99" s="153"/>
      <c r="O99" s="153"/>
    </row>
    <row r="100" spans="1:15" s="187" customFormat="1" x14ac:dyDescent="0.2">
      <c r="A100" s="162"/>
      <c r="B100" s="162"/>
      <c r="C100" s="188"/>
      <c r="D100" s="189"/>
      <c r="E100" s="189"/>
      <c r="F100" s="190"/>
      <c r="G100" s="189"/>
      <c r="H100" s="153"/>
      <c r="I100" s="153"/>
      <c r="J100" s="153"/>
      <c r="K100" s="153"/>
      <c r="L100" s="153"/>
      <c r="M100" s="153"/>
      <c r="N100" s="153"/>
      <c r="O100" s="153"/>
    </row>
    <row r="101" spans="1:15" s="187" customFormat="1" x14ac:dyDescent="0.2">
      <c r="A101" s="162"/>
      <c r="B101" s="162"/>
      <c r="C101" s="188"/>
      <c r="D101" s="189"/>
      <c r="E101" s="189"/>
      <c r="F101" s="190"/>
      <c r="G101" s="189"/>
      <c r="H101" s="153"/>
      <c r="I101" s="153"/>
      <c r="J101" s="153"/>
      <c r="K101" s="153"/>
      <c r="L101" s="153"/>
      <c r="M101" s="153"/>
      <c r="N101" s="153"/>
      <c r="O101" s="153"/>
    </row>
    <row r="102" spans="1:15" s="187" customFormat="1" x14ac:dyDescent="0.2">
      <c r="A102" s="162"/>
      <c r="B102" s="162"/>
      <c r="C102" s="188"/>
      <c r="D102" s="189"/>
      <c r="E102" s="189"/>
      <c r="F102" s="190"/>
      <c r="G102" s="189"/>
      <c r="H102" s="153"/>
      <c r="I102" s="153"/>
      <c r="J102" s="153"/>
      <c r="K102" s="153"/>
      <c r="L102" s="153"/>
      <c r="M102" s="153"/>
      <c r="N102" s="153"/>
      <c r="O102" s="153"/>
    </row>
    <row r="103" spans="1:15" s="187" customFormat="1" x14ac:dyDescent="0.2">
      <c r="A103" s="162"/>
      <c r="B103" s="162"/>
      <c r="C103" s="188"/>
      <c r="D103" s="189"/>
      <c r="E103" s="189"/>
      <c r="F103" s="190"/>
      <c r="G103" s="189"/>
      <c r="H103" s="153"/>
      <c r="I103" s="153"/>
      <c r="J103" s="153"/>
      <c r="K103" s="153"/>
      <c r="L103" s="153"/>
      <c r="M103" s="153"/>
      <c r="N103" s="153"/>
      <c r="O103" s="153"/>
    </row>
    <row r="104" spans="1:15" s="187" customFormat="1" x14ac:dyDescent="0.2">
      <c r="A104" s="162"/>
      <c r="B104" s="162"/>
      <c r="C104" s="188"/>
      <c r="D104" s="189"/>
      <c r="E104" s="189"/>
      <c r="F104" s="190"/>
      <c r="G104" s="189"/>
      <c r="H104" s="153"/>
      <c r="I104" s="153"/>
      <c r="J104" s="153"/>
      <c r="K104" s="153"/>
      <c r="L104" s="153"/>
      <c r="M104" s="153"/>
      <c r="N104" s="153"/>
      <c r="O104" s="153"/>
    </row>
    <row r="105" spans="1:15" s="187" customFormat="1" x14ac:dyDescent="0.2">
      <c r="A105" s="162"/>
      <c r="B105" s="162"/>
      <c r="C105" s="188"/>
      <c r="D105" s="189"/>
      <c r="E105" s="189"/>
      <c r="F105" s="190"/>
      <c r="G105" s="189"/>
      <c r="H105" s="153"/>
      <c r="I105" s="153"/>
      <c r="J105" s="153"/>
      <c r="K105" s="153"/>
      <c r="L105" s="153"/>
      <c r="M105" s="153"/>
      <c r="N105" s="153"/>
      <c r="O105" s="153"/>
    </row>
    <row r="106" spans="1:15" s="187" customFormat="1" x14ac:dyDescent="0.2">
      <c r="A106" s="162"/>
      <c r="B106" s="162"/>
      <c r="C106" s="188"/>
      <c r="D106" s="189"/>
      <c r="E106" s="189"/>
      <c r="F106" s="190"/>
      <c r="G106" s="189"/>
      <c r="H106" s="153"/>
      <c r="I106" s="153"/>
      <c r="J106" s="153"/>
      <c r="K106" s="153"/>
      <c r="L106" s="153"/>
      <c r="M106" s="153"/>
      <c r="N106" s="153"/>
      <c r="O106" s="153"/>
    </row>
    <row r="107" spans="1:15" s="187" customFormat="1" x14ac:dyDescent="0.2">
      <c r="A107" s="162"/>
      <c r="B107" s="162"/>
      <c r="C107" s="188"/>
      <c r="D107" s="189"/>
      <c r="E107" s="189"/>
      <c r="F107" s="190"/>
      <c r="G107" s="189"/>
      <c r="H107" s="153"/>
      <c r="I107" s="153"/>
      <c r="J107" s="153"/>
      <c r="K107" s="153"/>
      <c r="L107" s="153"/>
      <c r="M107" s="153"/>
      <c r="N107" s="153"/>
      <c r="O107" s="153"/>
    </row>
    <row r="108" spans="1:15" s="187" customFormat="1" x14ac:dyDescent="0.2">
      <c r="A108" s="162"/>
      <c r="B108" s="162"/>
      <c r="C108" s="188"/>
      <c r="D108" s="189"/>
      <c r="E108" s="189"/>
      <c r="F108" s="190"/>
      <c r="G108" s="189"/>
      <c r="H108" s="153"/>
      <c r="I108" s="153"/>
      <c r="J108" s="153"/>
      <c r="K108" s="153"/>
      <c r="L108" s="153"/>
      <c r="M108" s="153"/>
      <c r="N108" s="153"/>
      <c r="O108" s="153"/>
    </row>
    <row r="109" spans="1:15" s="187" customFormat="1" x14ac:dyDescent="0.2">
      <c r="A109" s="162"/>
      <c r="B109" s="162"/>
      <c r="C109" s="188"/>
      <c r="D109" s="189"/>
      <c r="E109" s="189"/>
      <c r="F109" s="190"/>
      <c r="G109" s="189"/>
      <c r="H109" s="153"/>
      <c r="I109" s="153"/>
      <c r="J109" s="153"/>
      <c r="K109" s="153"/>
      <c r="L109" s="153"/>
      <c r="M109" s="153"/>
      <c r="N109" s="153"/>
      <c r="O109" s="153"/>
    </row>
    <row r="110" spans="1:15" s="187" customFormat="1" x14ac:dyDescent="0.2">
      <c r="A110" s="162"/>
      <c r="B110" s="162"/>
      <c r="C110" s="188"/>
      <c r="D110" s="189"/>
      <c r="E110" s="189"/>
      <c r="F110" s="190"/>
      <c r="G110" s="189"/>
      <c r="H110" s="153"/>
      <c r="I110" s="153"/>
      <c r="J110" s="153"/>
      <c r="K110" s="153"/>
      <c r="L110" s="153"/>
      <c r="M110" s="153"/>
      <c r="N110" s="153"/>
      <c r="O110" s="153"/>
    </row>
    <row r="111" spans="1:15" s="187" customFormat="1" x14ac:dyDescent="0.2">
      <c r="A111" s="162"/>
      <c r="B111" s="162"/>
      <c r="C111" s="188"/>
      <c r="D111" s="189"/>
      <c r="E111" s="189"/>
      <c r="F111" s="190"/>
      <c r="G111" s="189"/>
      <c r="H111" s="153"/>
      <c r="I111" s="153"/>
      <c r="J111" s="153"/>
      <c r="K111" s="153"/>
      <c r="L111" s="153"/>
      <c r="M111" s="153"/>
      <c r="N111" s="153"/>
      <c r="O111" s="153"/>
    </row>
    <row r="112" spans="1:15" s="187" customFormat="1" x14ac:dyDescent="0.2">
      <c r="A112" s="162"/>
      <c r="B112" s="162"/>
      <c r="C112" s="188"/>
      <c r="D112" s="189"/>
      <c r="E112" s="189"/>
      <c r="F112" s="190"/>
      <c r="G112" s="189"/>
      <c r="H112" s="153"/>
      <c r="I112" s="153"/>
      <c r="J112" s="153"/>
      <c r="K112" s="153"/>
      <c r="L112" s="153"/>
      <c r="M112" s="153"/>
      <c r="N112" s="153"/>
      <c r="O112" s="153"/>
    </row>
    <row r="113" spans="1:15" s="187" customFormat="1" x14ac:dyDescent="0.2">
      <c r="A113" s="162"/>
      <c r="B113" s="162"/>
      <c r="C113" s="188"/>
      <c r="D113" s="189"/>
      <c r="E113" s="189"/>
      <c r="F113" s="190"/>
      <c r="G113" s="189"/>
      <c r="H113" s="153"/>
      <c r="I113" s="153"/>
      <c r="J113" s="153"/>
      <c r="K113" s="153"/>
      <c r="L113" s="153"/>
      <c r="M113" s="153"/>
      <c r="N113" s="153"/>
      <c r="O113" s="153"/>
    </row>
    <row r="114" spans="1:15" s="187" customFormat="1" x14ac:dyDescent="0.2">
      <c r="A114" s="162"/>
      <c r="B114" s="162"/>
      <c r="C114" s="188"/>
      <c r="D114" s="189"/>
      <c r="E114" s="189"/>
      <c r="F114" s="190"/>
      <c r="G114" s="189"/>
      <c r="H114" s="153"/>
      <c r="I114" s="153"/>
      <c r="J114" s="153"/>
      <c r="K114" s="153"/>
      <c r="L114" s="153"/>
      <c r="M114" s="153"/>
      <c r="N114" s="153"/>
      <c r="O114" s="153"/>
    </row>
    <row r="115" spans="1:15" s="187" customFormat="1" x14ac:dyDescent="0.2">
      <c r="A115" s="162"/>
      <c r="B115" s="162"/>
      <c r="C115" s="188"/>
      <c r="D115" s="189"/>
      <c r="E115" s="189"/>
      <c r="F115" s="190"/>
      <c r="G115" s="189"/>
      <c r="H115" s="153"/>
      <c r="I115" s="153"/>
      <c r="J115" s="153"/>
      <c r="K115" s="153"/>
      <c r="L115" s="153"/>
      <c r="M115" s="153"/>
      <c r="N115" s="153"/>
      <c r="O115" s="153"/>
    </row>
    <row r="116" spans="1:15" s="187" customFormat="1" x14ac:dyDescent="0.2">
      <c r="A116" s="162"/>
      <c r="B116" s="162"/>
      <c r="C116" s="188"/>
      <c r="D116" s="189"/>
      <c r="E116" s="189"/>
      <c r="F116" s="190"/>
      <c r="G116" s="189"/>
      <c r="H116" s="153"/>
      <c r="I116" s="153"/>
      <c r="J116" s="153"/>
      <c r="K116" s="153"/>
      <c r="L116" s="153"/>
      <c r="M116" s="153"/>
      <c r="N116" s="153"/>
      <c r="O116" s="153"/>
    </row>
    <row r="117" spans="1:15" s="187" customFormat="1" x14ac:dyDescent="0.2">
      <c r="A117" s="162"/>
      <c r="B117" s="162"/>
      <c r="C117" s="188"/>
      <c r="D117" s="189"/>
      <c r="E117" s="189"/>
      <c r="F117" s="190"/>
      <c r="G117" s="189"/>
      <c r="H117" s="153"/>
      <c r="I117" s="153"/>
      <c r="J117" s="153"/>
      <c r="K117" s="153"/>
      <c r="L117" s="153"/>
      <c r="M117" s="153"/>
      <c r="N117" s="153"/>
      <c r="O117" s="153"/>
    </row>
    <row r="118" spans="1:15" s="187" customFormat="1" x14ac:dyDescent="0.2">
      <c r="A118" s="162"/>
      <c r="B118" s="162"/>
      <c r="C118" s="188"/>
      <c r="D118" s="189"/>
      <c r="E118" s="189"/>
      <c r="F118" s="190"/>
      <c r="G118" s="189"/>
      <c r="H118" s="153"/>
      <c r="I118" s="153"/>
      <c r="J118" s="153"/>
      <c r="K118" s="153"/>
      <c r="L118" s="153"/>
      <c r="M118" s="153"/>
      <c r="N118" s="153"/>
      <c r="O118" s="153"/>
    </row>
    <row r="119" spans="1:15" s="187" customFormat="1" x14ac:dyDescent="0.2">
      <c r="A119" s="162"/>
      <c r="B119" s="162"/>
      <c r="C119" s="188"/>
      <c r="D119" s="189"/>
      <c r="E119" s="189"/>
      <c r="F119" s="190"/>
      <c r="G119" s="189"/>
      <c r="H119" s="153"/>
      <c r="I119" s="153"/>
      <c r="J119" s="153"/>
      <c r="K119" s="153"/>
      <c r="L119" s="153"/>
      <c r="M119" s="153"/>
      <c r="N119" s="153"/>
      <c r="O119" s="153"/>
    </row>
    <row r="120" spans="1:15" s="187" customFormat="1" x14ac:dyDescent="0.2">
      <c r="A120" s="162"/>
      <c r="B120" s="162"/>
      <c r="C120" s="188"/>
      <c r="D120" s="189"/>
      <c r="E120" s="189"/>
      <c r="F120" s="190"/>
      <c r="G120" s="189"/>
      <c r="H120" s="153"/>
      <c r="I120" s="153"/>
      <c r="J120" s="153"/>
      <c r="K120" s="153"/>
      <c r="L120" s="153"/>
      <c r="M120" s="153"/>
      <c r="N120" s="153"/>
      <c r="O120" s="153"/>
    </row>
    <row r="121" spans="1:15" s="187" customFormat="1" x14ac:dyDescent="0.2">
      <c r="A121" s="162"/>
      <c r="B121" s="162"/>
      <c r="C121" s="188"/>
      <c r="D121" s="189"/>
      <c r="E121" s="189"/>
      <c r="F121" s="190"/>
      <c r="G121" s="189"/>
      <c r="H121" s="153"/>
      <c r="I121" s="153"/>
      <c r="J121" s="153"/>
      <c r="K121" s="153"/>
      <c r="L121" s="153"/>
      <c r="M121" s="153"/>
      <c r="N121" s="153"/>
      <c r="O121" s="153"/>
    </row>
    <row r="122" spans="1:15" s="187" customFormat="1" x14ac:dyDescent="0.2">
      <c r="A122" s="162"/>
      <c r="B122" s="162"/>
      <c r="C122" s="188"/>
      <c r="D122" s="189"/>
      <c r="E122" s="189"/>
      <c r="F122" s="190"/>
      <c r="G122" s="189"/>
      <c r="H122" s="153"/>
      <c r="I122" s="153"/>
      <c r="J122" s="153"/>
      <c r="K122" s="153"/>
      <c r="L122" s="153"/>
      <c r="M122" s="153"/>
      <c r="N122" s="153"/>
      <c r="O122" s="153"/>
    </row>
    <row r="123" spans="1:15" s="187" customFormat="1" x14ac:dyDescent="0.2">
      <c r="A123" s="162"/>
      <c r="B123" s="162"/>
      <c r="C123" s="188"/>
      <c r="D123" s="189"/>
      <c r="E123" s="189"/>
      <c r="F123" s="190"/>
      <c r="G123" s="189"/>
      <c r="H123" s="153"/>
      <c r="I123" s="153"/>
      <c r="J123" s="153"/>
      <c r="K123" s="153"/>
      <c r="L123" s="153"/>
      <c r="M123" s="153"/>
      <c r="N123" s="153"/>
      <c r="O123" s="153"/>
    </row>
    <row r="124" spans="1:15" s="187" customFormat="1" x14ac:dyDescent="0.2">
      <c r="A124" s="162"/>
      <c r="B124" s="162"/>
      <c r="C124" s="188"/>
      <c r="D124" s="189"/>
      <c r="E124" s="189"/>
      <c r="F124" s="190"/>
      <c r="G124" s="189"/>
      <c r="H124" s="153"/>
      <c r="I124" s="153"/>
      <c r="J124" s="153"/>
      <c r="K124" s="153"/>
      <c r="L124" s="153"/>
      <c r="M124" s="153"/>
      <c r="N124" s="153"/>
      <c r="O124" s="153"/>
    </row>
    <row r="125" spans="1:15" s="187" customFormat="1" x14ac:dyDescent="0.2">
      <c r="A125" s="162"/>
      <c r="B125" s="162"/>
      <c r="C125" s="188"/>
      <c r="D125" s="189"/>
      <c r="E125" s="189"/>
      <c r="F125" s="190"/>
      <c r="G125" s="189"/>
      <c r="H125" s="153"/>
      <c r="I125" s="153"/>
      <c r="J125" s="153"/>
      <c r="K125" s="153"/>
      <c r="L125" s="153"/>
      <c r="M125" s="153"/>
      <c r="N125" s="153"/>
      <c r="O125" s="153"/>
    </row>
    <row r="126" spans="1:15" s="187" customFormat="1" x14ac:dyDescent="0.2">
      <c r="A126" s="162"/>
      <c r="B126" s="162"/>
      <c r="C126" s="188"/>
      <c r="D126" s="189"/>
      <c r="E126" s="189"/>
      <c r="F126" s="190"/>
      <c r="G126" s="189"/>
      <c r="H126" s="153"/>
      <c r="I126" s="153"/>
      <c r="J126" s="153"/>
      <c r="K126" s="153"/>
      <c r="L126" s="153"/>
      <c r="M126" s="153"/>
      <c r="N126" s="153"/>
      <c r="O126" s="153"/>
    </row>
    <row r="127" spans="1:15" s="187" customFormat="1" x14ac:dyDescent="0.2">
      <c r="A127" s="162"/>
      <c r="B127" s="162"/>
      <c r="C127" s="188"/>
      <c r="D127" s="189"/>
      <c r="E127" s="189"/>
      <c r="F127" s="190"/>
      <c r="G127" s="189"/>
      <c r="H127" s="153"/>
      <c r="I127" s="153"/>
      <c r="J127" s="153"/>
      <c r="K127" s="153"/>
      <c r="L127" s="153"/>
      <c r="M127" s="153"/>
      <c r="N127" s="153"/>
      <c r="O127" s="153"/>
    </row>
    <row r="128" spans="1:15" s="187" customFormat="1" x14ac:dyDescent="0.2">
      <c r="A128" s="162"/>
      <c r="B128" s="162"/>
      <c r="C128" s="188"/>
      <c r="D128" s="189"/>
      <c r="E128" s="189"/>
      <c r="F128" s="190"/>
      <c r="G128" s="189"/>
      <c r="H128" s="153"/>
      <c r="I128" s="153"/>
      <c r="J128" s="153"/>
      <c r="K128" s="153"/>
      <c r="L128" s="153"/>
      <c r="M128" s="153"/>
      <c r="N128" s="153"/>
      <c r="O128" s="153"/>
    </row>
    <row r="129" spans="1:15" s="187" customFormat="1" x14ac:dyDescent="0.2">
      <c r="A129" s="162"/>
      <c r="B129" s="162"/>
      <c r="C129" s="188"/>
      <c r="D129" s="189"/>
      <c r="E129" s="189"/>
      <c r="F129" s="190"/>
      <c r="G129" s="189"/>
      <c r="H129" s="153"/>
      <c r="I129" s="153"/>
      <c r="J129" s="153"/>
      <c r="K129" s="153"/>
      <c r="L129" s="153"/>
      <c r="M129" s="153"/>
      <c r="N129" s="153"/>
      <c r="O129" s="153"/>
    </row>
    <row r="130" spans="1:15" s="187" customFormat="1" x14ac:dyDescent="0.2">
      <c r="A130" s="162"/>
      <c r="B130" s="162"/>
      <c r="C130" s="188"/>
      <c r="D130" s="189"/>
      <c r="E130" s="189"/>
      <c r="F130" s="190"/>
      <c r="G130" s="189"/>
      <c r="H130" s="153"/>
      <c r="I130" s="153"/>
      <c r="J130" s="153"/>
      <c r="K130" s="153"/>
      <c r="L130" s="153"/>
      <c r="M130" s="153"/>
      <c r="N130" s="153"/>
      <c r="O130" s="153"/>
    </row>
    <row r="131" spans="1:15" s="187" customFormat="1" x14ac:dyDescent="0.2">
      <c r="A131" s="162"/>
      <c r="B131" s="162"/>
      <c r="C131" s="188"/>
      <c r="D131" s="189"/>
      <c r="E131" s="189"/>
      <c r="F131" s="190"/>
      <c r="G131" s="189"/>
      <c r="H131" s="153"/>
      <c r="I131" s="153"/>
      <c r="J131" s="153"/>
      <c r="K131" s="153"/>
      <c r="L131" s="153"/>
      <c r="M131" s="153"/>
      <c r="N131" s="153"/>
      <c r="O131" s="153"/>
    </row>
    <row r="132" spans="1:15" s="187" customFormat="1" x14ac:dyDescent="0.2">
      <c r="A132" s="162"/>
      <c r="B132" s="162"/>
      <c r="C132" s="188"/>
      <c r="D132" s="189"/>
      <c r="E132" s="189"/>
      <c r="F132" s="190"/>
      <c r="G132" s="189"/>
      <c r="H132" s="153"/>
      <c r="I132" s="153"/>
      <c r="J132" s="153"/>
      <c r="K132" s="153"/>
      <c r="L132" s="153"/>
      <c r="M132" s="153"/>
      <c r="N132" s="153"/>
      <c r="O132" s="153"/>
    </row>
    <row r="133" spans="1:15" s="187" customFormat="1" x14ac:dyDescent="0.2">
      <c r="A133" s="162"/>
      <c r="B133" s="162"/>
      <c r="C133" s="188"/>
      <c r="D133" s="189"/>
      <c r="E133" s="189"/>
      <c r="F133" s="190"/>
      <c r="G133" s="189"/>
      <c r="H133" s="153"/>
      <c r="I133" s="153"/>
      <c r="J133" s="153"/>
      <c r="K133" s="153"/>
      <c r="L133" s="153"/>
      <c r="M133" s="153"/>
      <c r="N133" s="153"/>
      <c r="O133" s="153"/>
    </row>
    <row r="134" spans="1:15" s="187" customFormat="1" x14ac:dyDescent="0.2">
      <c r="A134" s="162"/>
      <c r="B134" s="162"/>
      <c r="C134" s="188"/>
      <c r="D134" s="189"/>
      <c r="E134" s="189"/>
      <c r="F134" s="190"/>
      <c r="G134" s="189"/>
      <c r="H134" s="153"/>
      <c r="I134" s="153"/>
      <c r="J134" s="153"/>
      <c r="K134" s="153"/>
      <c r="L134" s="153"/>
      <c r="M134" s="153"/>
      <c r="N134" s="153"/>
      <c r="O134" s="153"/>
    </row>
    <row r="135" spans="1:15" s="187" customFormat="1" x14ac:dyDescent="0.2">
      <c r="A135" s="162"/>
      <c r="B135" s="162"/>
      <c r="C135" s="188"/>
      <c r="D135" s="189"/>
      <c r="E135" s="189"/>
      <c r="F135" s="190"/>
      <c r="G135" s="189"/>
      <c r="H135" s="153"/>
      <c r="I135" s="153"/>
      <c r="J135" s="153"/>
      <c r="K135" s="153"/>
      <c r="L135" s="153"/>
      <c r="M135" s="153"/>
      <c r="N135" s="153"/>
      <c r="O135" s="153"/>
    </row>
    <row r="136" spans="1:15" s="187" customFormat="1" x14ac:dyDescent="0.2">
      <c r="A136" s="162"/>
      <c r="B136" s="162"/>
      <c r="C136" s="188"/>
      <c r="D136" s="189"/>
      <c r="E136" s="189"/>
      <c r="F136" s="190"/>
      <c r="G136" s="189"/>
      <c r="H136" s="153"/>
      <c r="I136" s="153"/>
      <c r="J136" s="153"/>
      <c r="K136" s="153"/>
      <c r="L136" s="153"/>
      <c r="M136" s="153"/>
      <c r="N136" s="153"/>
      <c r="O136" s="153"/>
    </row>
    <row r="137" spans="1:15" s="187" customFormat="1" x14ac:dyDescent="0.2">
      <c r="A137" s="162"/>
      <c r="B137" s="162"/>
      <c r="C137" s="188"/>
      <c r="D137" s="189"/>
      <c r="E137" s="189"/>
      <c r="F137" s="190"/>
      <c r="G137" s="189"/>
      <c r="H137" s="153"/>
      <c r="I137" s="153"/>
      <c r="J137" s="153"/>
      <c r="K137" s="153"/>
      <c r="L137" s="153"/>
      <c r="M137" s="153"/>
      <c r="N137" s="153"/>
      <c r="O137" s="153"/>
    </row>
    <row r="138" spans="1:15" s="187" customFormat="1" x14ac:dyDescent="0.2">
      <c r="A138" s="162"/>
      <c r="B138" s="162"/>
      <c r="C138" s="188"/>
      <c r="D138" s="189"/>
      <c r="E138" s="189"/>
      <c r="F138" s="190"/>
      <c r="G138" s="189"/>
      <c r="H138" s="153"/>
      <c r="I138" s="153"/>
      <c r="J138" s="153"/>
      <c r="K138" s="153"/>
      <c r="L138" s="153"/>
      <c r="M138" s="153"/>
      <c r="N138" s="153"/>
      <c r="O138" s="153"/>
    </row>
    <row r="139" spans="1:15" s="187" customFormat="1" x14ac:dyDescent="0.2">
      <c r="A139" s="162"/>
      <c r="B139" s="162"/>
      <c r="C139" s="188"/>
      <c r="D139" s="189"/>
      <c r="E139" s="189"/>
      <c r="F139" s="190"/>
      <c r="G139" s="189"/>
      <c r="H139" s="153"/>
      <c r="I139" s="153"/>
      <c r="J139" s="153"/>
      <c r="K139" s="153"/>
      <c r="L139" s="153"/>
      <c r="M139" s="153"/>
      <c r="N139" s="153"/>
      <c r="O139" s="153"/>
    </row>
    <row r="140" spans="1:15" s="187" customFormat="1" x14ac:dyDescent="0.2">
      <c r="A140" s="162"/>
      <c r="B140" s="162"/>
      <c r="C140" s="188"/>
      <c r="D140" s="189"/>
      <c r="E140" s="189"/>
      <c r="F140" s="190"/>
      <c r="G140" s="189"/>
      <c r="H140" s="153"/>
      <c r="I140" s="153"/>
      <c r="J140" s="153"/>
      <c r="K140" s="153"/>
      <c r="L140" s="153"/>
      <c r="M140" s="153"/>
      <c r="N140" s="153"/>
      <c r="O140" s="153"/>
    </row>
    <row r="141" spans="1:15" s="187" customFormat="1" x14ac:dyDescent="0.2">
      <c r="A141" s="162"/>
      <c r="B141" s="162"/>
      <c r="C141" s="188"/>
      <c r="D141" s="189"/>
      <c r="E141" s="189"/>
      <c r="F141" s="190"/>
      <c r="G141" s="189"/>
      <c r="H141" s="153"/>
      <c r="I141" s="153"/>
      <c r="J141" s="153"/>
      <c r="K141" s="153"/>
      <c r="L141" s="153"/>
      <c r="M141" s="153"/>
      <c r="N141" s="153"/>
      <c r="O141" s="153"/>
    </row>
    <row r="142" spans="1:15" s="187" customFormat="1" x14ac:dyDescent="0.2">
      <c r="A142" s="162"/>
      <c r="B142" s="162"/>
      <c r="C142" s="188"/>
      <c r="D142" s="189"/>
      <c r="E142" s="189"/>
      <c r="F142" s="190"/>
      <c r="G142" s="189"/>
      <c r="H142" s="153"/>
      <c r="I142" s="153"/>
      <c r="J142" s="153"/>
      <c r="K142" s="153"/>
      <c r="L142" s="153"/>
      <c r="M142" s="153"/>
      <c r="N142" s="153"/>
      <c r="O142" s="153"/>
    </row>
    <row r="143" spans="1:15" s="187" customFormat="1" x14ac:dyDescent="0.2">
      <c r="A143" s="162"/>
      <c r="B143" s="162"/>
      <c r="C143" s="188"/>
      <c r="D143" s="189"/>
      <c r="E143" s="189"/>
      <c r="F143" s="190"/>
      <c r="G143" s="189"/>
      <c r="H143" s="153"/>
      <c r="I143" s="153"/>
      <c r="J143" s="153"/>
      <c r="K143" s="153"/>
      <c r="L143" s="153"/>
      <c r="M143" s="153"/>
      <c r="N143" s="153"/>
      <c r="O143" s="153"/>
    </row>
    <row r="144" spans="1:15" s="187" customFormat="1" x14ac:dyDescent="0.2">
      <c r="A144" s="162"/>
      <c r="B144" s="162"/>
      <c r="C144" s="188"/>
      <c r="D144" s="189"/>
      <c r="E144" s="189"/>
      <c r="F144" s="190"/>
      <c r="G144" s="189"/>
      <c r="H144" s="153"/>
      <c r="I144" s="153"/>
      <c r="J144" s="153"/>
      <c r="K144" s="153"/>
      <c r="L144" s="153"/>
      <c r="M144" s="153"/>
      <c r="N144" s="153"/>
      <c r="O144" s="153"/>
    </row>
    <row r="145" spans="1:15" s="187" customFormat="1" x14ac:dyDescent="0.2">
      <c r="A145" s="162"/>
      <c r="B145" s="162"/>
      <c r="C145" s="188"/>
      <c r="D145" s="189"/>
      <c r="E145" s="189"/>
      <c r="F145" s="190"/>
      <c r="G145" s="189"/>
      <c r="H145" s="153"/>
      <c r="I145" s="153"/>
      <c r="J145" s="153"/>
      <c r="K145" s="153"/>
      <c r="L145" s="153"/>
      <c r="M145" s="153"/>
      <c r="N145" s="153"/>
      <c r="O145" s="153"/>
    </row>
    <row r="146" spans="1:15" s="187" customFormat="1" x14ac:dyDescent="0.2">
      <c r="A146" s="162"/>
      <c r="B146" s="162"/>
      <c r="C146" s="188"/>
      <c r="D146" s="189"/>
      <c r="E146" s="189"/>
      <c r="F146" s="190"/>
      <c r="G146" s="189"/>
      <c r="H146" s="153"/>
      <c r="I146" s="153"/>
      <c r="J146" s="153"/>
      <c r="K146" s="153"/>
      <c r="L146" s="153"/>
      <c r="M146" s="153"/>
      <c r="N146" s="153"/>
      <c r="O146" s="153"/>
    </row>
    <row r="147" spans="1:15" s="187" customFormat="1" x14ac:dyDescent="0.2">
      <c r="A147" s="162"/>
      <c r="B147" s="162"/>
      <c r="C147" s="188"/>
      <c r="D147" s="189"/>
      <c r="E147" s="189"/>
      <c r="F147" s="190"/>
      <c r="G147" s="189"/>
      <c r="H147" s="153"/>
      <c r="I147" s="153"/>
      <c r="J147" s="153"/>
      <c r="K147" s="153"/>
      <c r="L147" s="153"/>
      <c r="M147" s="153"/>
      <c r="N147" s="153"/>
      <c r="O147" s="153"/>
    </row>
    <row r="148" spans="1:15" s="187" customFormat="1" x14ac:dyDescent="0.2">
      <c r="A148" s="162"/>
      <c r="B148" s="162"/>
      <c r="C148" s="188"/>
      <c r="D148" s="189"/>
      <c r="E148" s="189"/>
      <c r="F148" s="190"/>
      <c r="G148" s="189"/>
      <c r="H148" s="153"/>
      <c r="I148" s="153"/>
      <c r="J148" s="153"/>
      <c r="K148" s="153"/>
      <c r="L148" s="153"/>
      <c r="M148" s="153"/>
      <c r="N148" s="153"/>
      <c r="O148" s="153"/>
    </row>
    <row r="149" spans="1:15" s="187" customFormat="1" x14ac:dyDescent="0.2">
      <c r="A149" s="162"/>
      <c r="B149" s="162"/>
      <c r="C149" s="188"/>
      <c r="D149" s="189"/>
      <c r="E149" s="189"/>
      <c r="F149" s="190"/>
      <c r="G149" s="189"/>
      <c r="H149" s="153"/>
      <c r="I149" s="153"/>
      <c r="J149" s="153"/>
      <c r="K149" s="153"/>
      <c r="L149" s="153"/>
      <c r="M149" s="153"/>
      <c r="N149" s="153"/>
      <c r="O149" s="153"/>
    </row>
    <row r="150" spans="1:15" s="187" customFormat="1" x14ac:dyDescent="0.2">
      <c r="A150" s="162"/>
      <c r="B150" s="162"/>
      <c r="C150" s="188"/>
      <c r="D150" s="189"/>
      <c r="E150" s="189"/>
      <c r="F150" s="190"/>
      <c r="G150" s="189"/>
      <c r="H150" s="153"/>
      <c r="I150" s="153"/>
      <c r="J150" s="153"/>
      <c r="K150" s="153"/>
      <c r="L150" s="153"/>
      <c r="M150" s="153"/>
      <c r="N150" s="153"/>
      <c r="O150" s="153"/>
    </row>
    <row r="151" spans="1:15" s="187" customFormat="1" x14ac:dyDescent="0.2">
      <c r="A151" s="162"/>
      <c r="B151" s="162"/>
      <c r="C151" s="188"/>
      <c r="D151" s="189"/>
      <c r="E151" s="189"/>
      <c r="F151" s="190"/>
      <c r="G151" s="189"/>
      <c r="H151" s="153"/>
      <c r="I151" s="153"/>
      <c r="J151" s="153"/>
      <c r="K151" s="153"/>
      <c r="L151" s="153"/>
      <c r="M151" s="153"/>
      <c r="N151" s="153"/>
      <c r="O151" s="153"/>
    </row>
    <row r="152" spans="1:15" s="187" customFormat="1" x14ac:dyDescent="0.2">
      <c r="A152" s="162"/>
      <c r="B152" s="162"/>
      <c r="C152" s="188"/>
      <c r="D152" s="189"/>
      <c r="E152" s="189"/>
      <c r="F152" s="190"/>
      <c r="G152" s="189"/>
      <c r="H152" s="153"/>
      <c r="I152" s="153"/>
      <c r="J152" s="153"/>
      <c r="K152" s="153"/>
      <c r="L152" s="153"/>
      <c r="M152" s="153"/>
      <c r="N152" s="153"/>
      <c r="O152" s="153"/>
    </row>
    <row r="153" spans="1:15" s="187" customFormat="1" x14ac:dyDescent="0.2">
      <c r="A153" s="162"/>
      <c r="B153" s="162"/>
      <c r="C153" s="188"/>
      <c r="D153" s="189"/>
      <c r="E153" s="189"/>
      <c r="F153" s="190"/>
      <c r="G153" s="189"/>
      <c r="H153" s="153"/>
      <c r="I153" s="153"/>
      <c r="J153" s="153"/>
      <c r="K153" s="153"/>
      <c r="L153" s="153"/>
      <c r="M153" s="153"/>
      <c r="N153" s="153"/>
      <c r="O153" s="153"/>
    </row>
    <row r="154" spans="1:15" s="187" customFormat="1" x14ac:dyDescent="0.2">
      <c r="A154" s="162"/>
      <c r="B154" s="162"/>
      <c r="C154" s="188"/>
      <c r="D154" s="189"/>
      <c r="E154" s="189"/>
      <c r="F154" s="190"/>
      <c r="G154" s="189"/>
      <c r="H154" s="153"/>
      <c r="I154" s="153"/>
      <c r="J154" s="153"/>
      <c r="K154" s="153"/>
      <c r="L154" s="153"/>
      <c r="M154" s="153"/>
      <c r="N154" s="153"/>
      <c r="O154" s="153"/>
    </row>
    <row r="155" spans="1:15" s="187" customFormat="1" x14ac:dyDescent="0.2">
      <c r="A155" s="162"/>
      <c r="B155" s="162"/>
      <c r="C155" s="188"/>
      <c r="D155" s="189"/>
      <c r="E155" s="189"/>
      <c r="F155" s="190"/>
      <c r="G155" s="189"/>
      <c r="H155" s="153"/>
      <c r="I155" s="153"/>
      <c r="J155" s="153"/>
      <c r="K155" s="153"/>
      <c r="L155" s="153"/>
      <c r="M155" s="153"/>
      <c r="N155" s="153"/>
      <c r="O155" s="153"/>
    </row>
    <row r="156" spans="1:15" s="187" customFormat="1" x14ac:dyDescent="0.2">
      <c r="A156" s="162"/>
      <c r="B156" s="162"/>
      <c r="C156" s="188"/>
      <c r="D156" s="189"/>
      <c r="E156" s="189"/>
      <c r="F156" s="190"/>
      <c r="G156" s="189"/>
      <c r="H156" s="153"/>
      <c r="I156" s="153"/>
      <c r="J156" s="153"/>
      <c r="K156" s="153"/>
      <c r="L156" s="153"/>
      <c r="M156" s="153"/>
      <c r="N156" s="153"/>
      <c r="O156" s="153"/>
    </row>
    <row r="157" spans="1:15" s="187" customFormat="1" x14ac:dyDescent="0.2">
      <c r="A157" s="162"/>
      <c r="B157" s="162"/>
      <c r="C157" s="188"/>
      <c r="D157" s="189"/>
      <c r="E157" s="189"/>
      <c r="F157" s="190"/>
      <c r="G157" s="189"/>
      <c r="H157" s="153"/>
      <c r="I157" s="153"/>
      <c r="J157" s="153"/>
      <c r="K157" s="153"/>
      <c r="L157" s="153"/>
      <c r="M157" s="153"/>
      <c r="N157" s="153"/>
      <c r="O157" s="153"/>
    </row>
    <row r="158" spans="1:15" s="187" customFormat="1" x14ac:dyDescent="0.2">
      <c r="A158" s="162"/>
      <c r="B158" s="162"/>
      <c r="C158" s="188"/>
      <c r="D158" s="189"/>
      <c r="E158" s="189"/>
      <c r="F158" s="190"/>
      <c r="G158" s="189"/>
      <c r="H158" s="153"/>
      <c r="I158" s="153"/>
      <c r="J158" s="153"/>
      <c r="K158" s="153"/>
      <c r="L158" s="153"/>
      <c r="M158" s="153"/>
      <c r="N158" s="153"/>
      <c r="O158" s="153"/>
    </row>
    <row r="159" spans="1:15" s="187" customFormat="1" x14ac:dyDescent="0.2">
      <c r="A159" s="162"/>
      <c r="B159" s="162"/>
      <c r="C159" s="188"/>
      <c r="D159" s="189"/>
      <c r="E159" s="189"/>
      <c r="F159" s="190"/>
      <c r="G159" s="189"/>
      <c r="H159" s="153"/>
      <c r="I159" s="153"/>
      <c r="J159" s="153"/>
      <c r="K159" s="153"/>
      <c r="L159" s="153"/>
      <c r="M159" s="153"/>
      <c r="N159" s="153"/>
      <c r="O159" s="153"/>
    </row>
    <row r="160" spans="1:15" s="187" customFormat="1" x14ac:dyDescent="0.2">
      <c r="A160" s="162"/>
      <c r="B160" s="162"/>
      <c r="C160" s="188"/>
      <c r="D160" s="189"/>
      <c r="E160" s="189"/>
      <c r="F160" s="190"/>
      <c r="G160" s="189"/>
      <c r="H160" s="153"/>
      <c r="I160" s="153"/>
      <c r="J160" s="153"/>
      <c r="K160" s="153"/>
      <c r="L160" s="153"/>
      <c r="M160" s="153"/>
      <c r="N160" s="153"/>
      <c r="O160" s="153"/>
    </row>
    <row r="161" spans="1:15" s="187" customFormat="1" x14ac:dyDescent="0.2">
      <c r="A161" s="162"/>
      <c r="B161" s="162"/>
      <c r="C161" s="188"/>
      <c r="D161" s="189"/>
      <c r="E161" s="189"/>
      <c r="F161" s="190"/>
      <c r="G161" s="189"/>
      <c r="H161" s="153"/>
      <c r="I161" s="153"/>
      <c r="J161" s="153"/>
      <c r="K161" s="153"/>
      <c r="L161" s="153"/>
      <c r="M161" s="153"/>
      <c r="N161" s="153"/>
      <c r="O161" s="153"/>
    </row>
    <row r="162" spans="1:15" s="187" customFormat="1" x14ac:dyDescent="0.2">
      <c r="A162" s="162"/>
      <c r="B162" s="162"/>
      <c r="C162" s="188"/>
      <c r="D162" s="189"/>
      <c r="E162" s="189"/>
      <c r="F162" s="190"/>
      <c r="G162" s="189"/>
      <c r="H162" s="153"/>
      <c r="I162" s="153"/>
      <c r="J162" s="153"/>
      <c r="K162" s="153"/>
      <c r="L162" s="153"/>
      <c r="M162" s="153"/>
      <c r="N162" s="153"/>
      <c r="O162" s="153"/>
    </row>
    <row r="163" spans="1:15" s="187" customFormat="1" x14ac:dyDescent="0.2">
      <c r="A163" s="162"/>
      <c r="B163" s="162"/>
      <c r="C163" s="188"/>
      <c r="D163" s="189"/>
      <c r="E163" s="189"/>
      <c r="F163" s="190"/>
      <c r="G163" s="189"/>
      <c r="H163" s="153"/>
      <c r="I163" s="153"/>
      <c r="J163" s="153"/>
      <c r="K163" s="153"/>
      <c r="L163" s="153"/>
      <c r="M163" s="153"/>
      <c r="N163" s="153"/>
      <c r="O163" s="153"/>
    </row>
    <row r="164" spans="1:15" s="187" customFormat="1" x14ac:dyDescent="0.2">
      <c r="A164" s="162"/>
      <c r="B164" s="162"/>
      <c r="C164" s="188"/>
      <c r="D164" s="189"/>
      <c r="E164" s="189"/>
      <c r="F164" s="190"/>
      <c r="G164" s="189"/>
      <c r="H164" s="153"/>
      <c r="I164" s="153"/>
      <c r="J164" s="153"/>
      <c r="K164" s="153"/>
      <c r="L164" s="153"/>
      <c r="M164" s="153"/>
      <c r="N164" s="153"/>
      <c r="O164" s="153"/>
    </row>
    <row r="165" spans="1:15" s="187" customFormat="1" x14ac:dyDescent="0.2">
      <c r="A165" s="162"/>
      <c r="B165" s="162"/>
      <c r="C165" s="188"/>
      <c r="D165" s="189"/>
      <c r="E165" s="189"/>
      <c r="F165" s="190"/>
      <c r="G165" s="189"/>
      <c r="H165" s="153"/>
      <c r="I165" s="153"/>
      <c r="J165" s="153"/>
      <c r="K165" s="153"/>
      <c r="L165" s="153"/>
      <c r="M165" s="153"/>
      <c r="N165" s="153"/>
      <c r="O165" s="153"/>
    </row>
    <row r="166" spans="1:15" s="187" customFormat="1" x14ac:dyDescent="0.2">
      <c r="A166" s="162"/>
      <c r="B166" s="162"/>
      <c r="C166" s="188"/>
      <c r="D166" s="189"/>
      <c r="E166" s="189"/>
      <c r="F166" s="190"/>
      <c r="G166" s="189"/>
      <c r="H166" s="153"/>
      <c r="I166" s="153"/>
      <c r="J166" s="153"/>
      <c r="K166" s="153"/>
      <c r="L166" s="153"/>
      <c r="M166" s="153"/>
      <c r="N166" s="153"/>
      <c r="O166" s="153"/>
    </row>
    <row r="167" spans="1:15" s="187" customFormat="1" x14ac:dyDescent="0.2">
      <c r="A167" s="162"/>
      <c r="B167" s="162"/>
      <c r="C167" s="188"/>
      <c r="D167" s="189"/>
      <c r="E167" s="189"/>
      <c r="F167" s="190"/>
      <c r="G167" s="189"/>
      <c r="H167" s="153"/>
      <c r="I167" s="153"/>
      <c r="J167" s="153"/>
      <c r="K167" s="153"/>
      <c r="L167" s="153"/>
      <c r="M167" s="153"/>
      <c r="N167" s="153"/>
      <c r="O167" s="153"/>
    </row>
    <row r="168" spans="1:15" s="187" customFormat="1" x14ac:dyDescent="0.2">
      <c r="A168" s="162"/>
      <c r="B168" s="162"/>
      <c r="C168" s="188"/>
      <c r="D168" s="189"/>
      <c r="E168" s="189"/>
      <c r="F168" s="190"/>
      <c r="G168" s="189"/>
      <c r="H168" s="153"/>
      <c r="I168" s="153"/>
      <c r="J168" s="153"/>
      <c r="K168" s="153"/>
      <c r="L168" s="153"/>
      <c r="M168" s="153"/>
      <c r="N168" s="153"/>
      <c r="O168" s="153"/>
    </row>
    <row r="169" spans="1:15" s="187" customFormat="1" x14ac:dyDescent="0.2">
      <c r="A169" s="162"/>
      <c r="B169" s="162"/>
      <c r="C169" s="188"/>
      <c r="D169" s="189"/>
      <c r="E169" s="189"/>
      <c r="F169" s="190"/>
      <c r="G169" s="189"/>
      <c r="H169" s="153"/>
      <c r="I169" s="153"/>
      <c r="J169" s="153"/>
      <c r="K169" s="153"/>
      <c r="L169" s="153"/>
      <c r="M169" s="153"/>
      <c r="N169" s="153"/>
      <c r="O169" s="153"/>
    </row>
    <row r="170" spans="1:15" s="187" customFormat="1" x14ac:dyDescent="0.2">
      <c r="A170" s="162"/>
      <c r="B170" s="162"/>
      <c r="C170" s="188"/>
      <c r="D170" s="189"/>
      <c r="E170" s="189"/>
      <c r="F170" s="190"/>
      <c r="G170" s="189"/>
      <c r="H170" s="153"/>
      <c r="I170" s="153"/>
      <c r="J170" s="153"/>
      <c r="K170" s="153"/>
      <c r="L170" s="153"/>
      <c r="M170" s="153"/>
      <c r="N170" s="153"/>
      <c r="O170" s="153"/>
    </row>
    <row r="171" spans="1:15" s="187" customFormat="1" x14ac:dyDescent="0.2">
      <c r="A171" s="162"/>
      <c r="B171" s="162"/>
      <c r="C171" s="188"/>
      <c r="D171" s="189"/>
      <c r="E171" s="189"/>
      <c r="F171" s="190"/>
      <c r="G171" s="189"/>
      <c r="H171" s="153"/>
      <c r="I171" s="153"/>
      <c r="J171" s="153"/>
      <c r="K171" s="153"/>
      <c r="L171" s="153"/>
      <c r="M171" s="153"/>
      <c r="N171" s="153"/>
      <c r="O171" s="153"/>
    </row>
    <row r="172" spans="1:15" s="187" customFormat="1" x14ac:dyDescent="0.2">
      <c r="A172" s="162"/>
      <c r="B172" s="162"/>
      <c r="C172" s="188"/>
      <c r="D172" s="189"/>
      <c r="E172" s="189"/>
      <c r="F172" s="190"/>
      <c r="G172" s="189"/>
      <c r="H172" s="153"/>
      <c r="I172" s="153"/>
      <c r="J172" s="153"/>
      <c r="K172" s="153"/>
      <c r="L172" s="153"/>
      <c r="M172" s="153"/>
      <c r="N172" s="153"/>
      <c r="O172" s="153"/>
    </row>
    <row r="173" spans="1:15" s="187" customFormat="1" x14ac:dyDescent="0.2">
      <c r="A173" s="162"/>
      <c r="B173" s="162"/>
      <c r="C173" s="188"/>
      <c r="D173" s="189"/>
      <c r="E173" s="189"/>
      <c r="F173" s="190"/>
      <c r="G173" s="189"/>
      <c r="H173" s="153"/>
      <c r="I173" s="153"/>
      <c r="J173" s="153"/>
      <c r="K173" s="153"/>
      <c r="L173" s="153"/>
      <c r="M173" s="153"/>
      <c r="N173" s="153"/>
      <c r="O173" s="153"/>
    </row>
    <row r="174" spans="1:15" s="187" customFormat="1" x14ac:dyDescent="0.2">
      <c r="A174" s="162"/>
      <c r="B174" s="162"/>
      <c r="C174" s="188"/>
      <c r="D174" s="189"/>
      <c r="E174" s="189"/>
      <c r="F174" s="190"/>
      <c r="G174" s="189"/>
      <c r="H174" s="153"/>
      <c r="I174" s="153"/>
      <c r="J174" s="153"/>
      <c r="K174" s="153"/>
      <c r="L174" s="153"/>
      <c r="M174" s="153"/>
      <c r="N174" s="153"/>
      <c r="O174" s="153"/>
    </row>
    <row r="175" spans="1:15" s="187" customFormat="1" x14ac:dyDescent="0.2">
      <c r="A175" s="162"/>
      <c r="B175" s="162"/>
      <c r="C175" s="188"/>
      <c r="D175" s="189"/>
      <c r="E175" s="189"/>
      <c r="F175" s="190"/>
      <c r="G175" s="189"/>
      <c r="H175" s="153"/>
      <c r="I175" s="153"/>
      <c r="J175" s="153"/>
      <c r="K175" s="153"/>
      <c r="L175" s="153"/>
      <c r="M175" s="153"/>
      <c r="N175" s="153"/>
      <c r="O175" s="153"/>
    </row>
    <row r="176" spans="1:15" s="187" customFormat="1" x14ac:dyDescent="0.2">
      <c r="A176" s="162"/>
      <c r="B176" s="162"/>
      <c r="C176" s="188"/>
      <c r="D176" s="189"/>
      <c r="E176" s="189"/>
      <c r="F176" s="190"/>
      <c r="G176" s="189"/>
      <c r="H176" s="153"/>
      <c r="I176" s="153"/>
      <c r="J176" s="153"/>
      <c r="K176" s="153"/>
      <c r="L176" s="153"/>
      <c r="M176" s="153"/>
      <c r="N176" s="153"/>
      <c r="O176" s="153"/>
    </row>
    <row r="177" spans="1:15" s="187" customFormat="1" x14ac:dyDescent="0.2">
      <c r="A177" s="162"/>
      <c r="B177" s="162"/>
      <c r="C177" s="188"/>
      <c r="D177" s="189"/>
      <c r="E177" s="189"/>
      <c r="F177" s="190"/>
      <c r="G177" s="189"/>
      <c r="H177" s="153"/>
      <c r="I177" s="153"/>
      <c r="J177" s="153"/>
      <c r="K177" s="153"/>
      <c r="L177" s="153"/>
      <c r="M177" s="153"/>
      <c r="N177" s="153"/>
      <c r="O177" s="153"/>
    </row>
    <row r="178" spans="1:15" s="187" customFormat="1" x14ac:dyDescent="0.2">
      <c r="A178" s="162"/>
      <c r="B178" s="162"/>
      <c r="C178" s="188"/>
      <c r="D178" s="189"/>
      <c r="E178" s="189"/>
      <c r="F178" s="190"/>
      <c r="G178" s="189"/>
      <c r="H178" s="153"/>
      <c r="I178" s="153"/>
      <c r="J178" s="153"/>
      <c r="K178" s="153"/>
      <c r="L178" s="153"/>
      <c r="M178" s="153"/>
      <c r="N178" s="153"/>
      <c r="O178" s="153"/>
    </row>
    <row r="179" spans="1:15" s="187" customFormat="1" x14ac:dyDescent="0.2">
      <c r="A179" s="162"/>
      <c r="B179" s="162"/>
      <c r="C179" s="188"/>
      <c r="D179" s="189"/>
      <c r="E179" s="189"/>
      <c r="F179" s="190"/>
      <c r="G179" s="189"/>
      <c r="H179" s="153"/>
      <c r="I179" s="153"/>
      <c r="J179" s="153"/>
      <c r="K179" s="153"/>
      <c r="L179" s="153"/>
      <c r="M179" s="153"/>
      <c r="N179" s="153"/>
      <c r="O179" s="153"/>
    </row>
    <row r="180" spans="1:15" s="187" customFormat="1" x14ac:dyDescent="0.2">
      <c r="A180" s="162"/>
      <c r="B180" s="162"/>
      <c r="C180" s="188"/>
      <c r="D180" s="189"/>
      <c r="E180" s="189"/>
      <c r="F180" s="190"/>
      <c r="G180" s="189"/>
      <c r="H180" s="153"/>
      <c r="I180" s="153"/>
      <c r="J180" s="153"/>
      <c r="K180" s="153"/>
      <c r="L180" s="153"/>
      <c r="M180" s="153"/>
      <c r="N180" s="153"/>
      <c r="O180" s="153"/>
    </row>
    <row r="181" spans="1:15" s="187" customFormat="1" x14ac:dyDescent="0.2">
      <c r="A181" s="162"/>
      <c r="B181" s="162"/>
      <c r="C181" s="188"/>
      <c r="D181" s="189"/>
      <c r="E181" s="189"/>
      <c r="F181" s="190"/>
      <c r="G181" s="189"/>
      <c r="H181" s="153"/>
      <c r="I181" s="153"/>
      <c r="J181" s="153"/>
      <c r="K181" s="153"/>
      <c r="L181" s="153"/>
      <c r="M181" s="153"/>
      <c r="N181" s="153"/>
      <c r="O181" s="153"/>
    </row>
    <row r="182" spans="1:15" s="187" customFormat="1" x14ac:dyDescent="0.2">
      <c r="A182" s="162"/>
      <c r="B182" s="162"/>
      <c r="C182" s="188"/>
      <c r="D182" s="189"/>
      <c r="E182" s="189"/>
      <c r="F182" s="190"/>
      <c r="G182" s="189"/>
      <c r="H182" s="153"/>
      <c r="I182" s="153"/>
      <c r="J182" s="153"/>
      <c r="K182" s="153"/>
      <c r="L182" s="153"/>
      <c r="M182" s="153"/>
      <c r="N182" s="153"/>
      <c r="O182" s="153"/>
    </row>
    <row r="183" spans="1:15" s="187" customFormat="1" x14ac:dyDescent="0.2">
      <c r="A183" s="162"/>
      <c r="B183" s="162"/>
      <c r="C183" s="188"/>
      <c r="D183" s="189"/>
      <c r="E183" s="189"/>
      <c r="F183" s="190"/>
      <c r="G183" s="189"/>
      <c r="H183" s="153"/>
      <c r="I183" s="153"/>
      <c r="J183" s="153"/>
      <c r="K183" s="153"/>
      <c r="L183" s="153"/>
      <c r="M183" s="153"/>
      <c r="N183" s="153"/>
      <c r="O183" s="153"/>
    </row>
    <row r="184" spans="1:15" s="187" customFormat="1" x14ac:dyDescent="0.2">
      <c r="A184" s="162"/>
      <c r="B184" s="162"/>
      <c r="C184" s="188"/>
      <c r="D184" s="189"/>
      <c r="E184" s="189"/>
      <c r="F184" s="190"/>
      <c r="G184" s="189"/>
      <c r="H184" s="153"/>
      <c r="I184" s="153"/>
      <c r="J184" s="153"/>
      <c r="K184" s="153"/>
      <c r="L184" s="153"/>
      <c r="M184" s="153"/>
      <c r="N184" s="153"/>
      <c r="O184" s="153"/>
    </row>
    <row r="185" spans="1:15" s="187" customFormat="1" x14ac:dyDescent="0.2">
      <c r="A185" s="162"/>
      <c r="B185" s="162"/>
      <c r="C185" s="188"/>
      <c r="D185" s="189"/>
      <c r="E185" s="189"/>
      <c r="F185" s="190"/>
      <c r="G185" s="189"/>
      <c r="H185" s="153"/>
      <c r="I185" s="153"/>
      <c r="J185" s="153"/>
      <c r="K185" s="153"/>
      <c r="L185" s="153"/>
      <c r="M185" s="153"/>
      <c r="N185" s="153"/>
      <c r="O185" s="153"/>
    </row>
    <row r="186" spans="1:15" s="187" customFormat="1" x14ac:dyDescent="0.2">
      <c r="A186" s="162"/>
      <c r="B186" s="162"/>
      <c r="C186" s="188"/>
      <c r="D186" s="189"/>
      <c r="E186" s="189"/>
      <c r="F186" s="190"/>
      <c r="G186" s="189"/>
      <c r="H186" s="153"/>
      <c r="I186" s="153"/>
      <c r="J186" s="153"/>
      <c r="K186" s="153"/>
      <c r="L186" s="153"/>
      <c r="M186" s="153"/>
      <c r="N186" s="153"/>
      <c r="O186" s="153"/>
    </row>
    <row r="187" spans="1:15" s="187" customFormat="1" x14ac:dyDescent="0.2">
      <c r="A187" s="162"/>
      <c r="B187" s="162"/>
      <c r="C187" s="188"/>
      <c r="D187" s="189"/>
      <c r="E187" s="189"/>
      <c r="F187" s="190"/>
      <c r="G187" s="189"/>
      <c r="H187" s="153"/>
      <c r="I187" s="153"/>
      <c r="J187" s="153"/>
      <c r="K187" s="153"/>
      <c r="L187" s="153"/>
      <c r="M187" s="153"/>
      <c r="N187" s="153"/>
      <c r="O187" s="153"/>
    </row>
    <row r="188" spans="1:15" s="187" customFormat="1" x14ac:dyDescent="0.2">
      <c r="A188" s="162"/>
      <c r="B188" s="162"/>
      <c r="C188" s="188"/>
      <c r="D188" s="189"/>
      <c r="E188" s="189"/>
      <c r="F188" s="190"/>
      <c r="G188" s="189"/>
      <c r="H188" s="153"/>
      <c r="I188" s="153"/>
      <c r="J188" s="153"/>
      <c r="K188" s="153"/>
      <c r="L188" s="153"/>
      <c r="M188" s="153"/>
      <c r="N188" s="153"/>
      <c r="O188" s="153"/>
    </row>
    <row r="189" spans="1:15" s="187" customFormat="1" x14ac:dyDescent="0.2">
      <c r="A189" s="162"/>
      <c r="B189" s="162"/>
      <c r="C189" s="188"/>
      <c r="D189" s="189"/>
      <c r="E189" s="189"/>
      <c r="F189" s="190"/>
      <c r="G189" s="189"/>
      <c r="H189" s="153"/>
      <c r="I189" s="153"/>
      <c r="J189" s="153"/>
      <c r="K189" s="153"/>
      <c r="L189" s="153"/>
      <c r="M189" s="153"/>
      <c r="N189" s="153"/>
      <c r="O189" s="153"/>
    </row>
    <row r="190" spans="1:15" s="187" customFormat="1" x14ac:dyDescent="0.2">
      <c r="A190" s="162"/>
      <c r="B190" s="162"/>
      <c r="C190" s="188"/>
      <c r="D190" s="189"/>
      <c r="E190" s="189"/>
      <c r="F190" s="190"/>
      <c r="G190" s="189"/>
      <c r="H190" s="153"/>
      <c r="I190" s="153"/>
      <c r="J190" s="153"/>
      <c r="K190" s="153"/>
      <c r="L190" s="153"/>
      <c r="M190" s="153"/>
      <c r="N190" s="153"/>
      <c r="O190" s="153"/>
    </row>
    <row r="191" spans="1:15" s="187" customFormat="1" x14ac:dyDescent="0.2">
      <c r="A191" s="162"/>
      <c r="B191" s="162"/>
      <c r="C191" s="188"/>
      <c r="D191" s="189"/>
      <c r="E191" s="189"/>
      <c r="F191" s="190"/>
      <c r="G191" s="189"/>
      <c r="H191" s="153"/>
      <c r="I191" s="153"/>
      <c r="J191" s="153"/>
      <c r="K191" s="153"/>
      <c r="L191" s="153"/>
      <c r="M191" s="153"/>
      <c r="N191" s="153"/>
      <c r="O191" s="153"/>
    </row>
    <row r="192" spans="1:15" s="187" customFormat="1" x14ac:dyDescent="0.2">
      <c r="A192" s="162"/>
      <c r="B192" s="162"/>
      <c r="C192" s="188"/>
      <c r="D192" s="189"/>
      <c r="E192" s="189"/>
      <c r="F192" s="190"/>
      <c r="G192" s="189"/>
      <c r="H192" s="153"/>
      <c r="I192" s="153"/>
      <c r="J192" s="153"/>
      <c r="K192" s="153"/>
      <c r="L192" s="153"/>
      <c r="M192" s="153"/>
      <c r="N192" s="153"/>
      <c r="O192" s="153"/>
    </row>
    <row r="193" spans="1:15" s="187" customFormat="1" x14ac:dyDescent="0.2">
      <c r="A193" s="162"/>
      <c r="B193" s="162"/>
      <c r="C193" s="188"/>
      <c r="D193" s="189"/>
      <c r="E193" s="189"/>
      <c r="F193" s="190"/>
      <c r="G193" s="189"/>
      <c r="H193" s="153"/>
      <c r="I193" s="153"/>
      <c r="J193" s="153"/>
      <c r="K193" s="153"/>
      <c r="L193" s="153"/>
      <c r="M193" s="153"/>
      <c r="N193" s="153"/>
      <c r="O193" s="153"/>
    </row>
    <row r="194" spans="1:15" s="187" customFormat="1" x14ac:dyDescent="0.2">
      <c r="A194" s="162"/>
      <c r="B194" s="162"/>
      <c r="C194" s="188"/>
      <c r="D194" s="189"/>
      <c r="E194" s="189"/>
      <c r="F194" s="190"/>
      <c r="G194" s="189"/>
      <c r="H194" s="153"/>
      <c r="I194" s="153"/>
      <c r="J194" s="153"/>
      <c r="K194" s="153"/>
      <c r="L194" s="153"/>
      <c r="M194" s="153"/>
      <c r="N194" s="153"/>
      <c r="O194" s="153"/>
    </row>
    <row r="195" spans="1:15" s="187" customFormat="1" x14ac:dyDescent="0.2">
      <c r="A195" s="162"/>
      <c r="B195" s="162"/>
      <c r="C195" s="188"/>
      <c r="D195" s="189"/>
      <c r="E195" s="189"/>
      <c r="F195" s="190"/>
      <c r="G195" s="189"/>
      <c r="H195" s="153"/>
      <c r="I195" s="153"/>
      <c r="J195" s="153"/>
      <c r="K195" s="153"/>
      <c r="L195" s="153"/>
      <c r="M195" s="153"/>
      <c r="N195" s="153"/>
      <c r="O195" s="153"/>
    </row>
    <row r="196" spans="1:15" s="187" customFormat="1" x14ac:dyDescent="0.2">
      <c r="A196" s="162"/>
      <c r="B196" s="162"/>
      <c r="C196" s="188"/>
      <c r="D196" s="189"/>
      <c r="E196" s="189"/>
      <c r="F196" s="190"/>
      <c r="G196" s="189"/>
      <c r="H196" s="153"/>
      <c r="I196" s="153"/>
      <c r="J196" s="153"/>
      <c r="K196" s="153"/>
      <c r="L196" s="153"/>
      <c r="M196" s="153"/>
      <c r="N196" s="153"/>
      <c r="O196" s="153"/>
    </row>
    <row r="197" spans="1:15" s="187" customFormat="1" x14ac:dyDescent="0.2">
      <c r="A197" s="162"/>
      <c r="B197" s="162"/>
      <c r="C197" s="188"/>
      <c r="D197" s="189"/>
      <c r="E197" s="189"/>
      <c r="F197" s="190"/>
      <c r="G197" s="189"/>
      <c r="H197" s="153"/>
      <c r="I197" s="153"/>
      <c r="J197" s="153"/>
      <c r="K197" s="153"/>
      <c r="L197" s="153"/>
      <c r="M197" s="153"/>
      <c r="N197" s="153"/>
      <c r="O197" s="153"/>
    </row>
    <row r="198" spans="1:15" s="187" customFormat="1" x14ac:dyDescent="0.2">
      <c r="A198" s="162"/>
      <c r="B198" s="162"/>
      <c r="C198" s="188"/>
      <c r="D198" s="189"/>
      <c r="E198" s="189"/>
      <c r="F198" s="190"/>
      <c r="G198" s="189"/>
      <c r="H198" s="153"/>
      <c r="I198" s="153"/>
      <c r="J198" s="153"/>
      <c r="K198" s="153"/>
      <c r="L198" s="153"/>
      <c r="M198" s="153"/>
      <c r="N198" s="153"/>
      <c r="O198" s="153"/>
    </row>
    <row r="199" spans="1:15" s="187" customFormat="1" x14ac:dyDescent="0.2">
      <c r="A199" s="162"/>
      <c r="B199" s="162"/>
      <c r="C199" s="188"/>
      <c r="D199" s="189"/>
      <c r="E199" s="189"/>
      <c r="F199" s="190"/>
      <c r="G199" s="189"/>
      <c r="H199" s="153"/>
      <c r="I199" s="153"/>
      <c r="J199" s="153"/>
      <c r="K199" s="153"/>
      <c r="L199" s="153"/>
      <c r="M199" s="153"/>
      <c r="N199" s="153"/>
      <c r="O199" s="153"/>
    </row>
    <row r="200" spans="1:15" s="187" customFormat="1" x14ac:dyDescent="0.2">
      <c r="A200" s="162"/>
      <c r="B200" s="162"/>
      <c r="C200" s="188"/>
      <c r="D200" s="189"/>
      <c r="E200" s="189"/>
      <c r="F200" s="190"/>
      <c r="G200" s="189"/>
      <c r="H200" s="153"/>
      <c r="I200" s="153"/>
      <c r="J200" s="153"/>
      <c r="K200" s="153"/>
      <c r="L200" s="153"/>
      <c r="M200" s="153"/>
      <c r="N200" s="153"/>
      <c r="O200" s="153"/>
    </row>
    <row r="201" spans="1:15" s="187" customFormat="1" x14ac:dyDescent="0.2">
      <c r="A201" s="162"/>
      <c r="B201" s="162"/>
      <c r="C201" s="188"/>
      <c r="D201" s="189"/>
      <c r="E201" s="189"/>
      <c r="F201" s="190"/>
      <c r="G201" s="189"/>
      <c r="H201" s="153"/>
      <c r="I201" s="153"/>
      <c r="J201" s="153"/>
      <c r="K201" s="153"/>
      <c r="L201" s="153"/>
      <c r="M201" s="153"/>
      <c r="N201" s="153"/>
      <c r="O201" s="153"/>
    </row>
    <row r="202" spans="1:15" s="187" customFormat="1" x14ac:dyDescent="0.2">
      <c r="A202" s="162"/>
      <c r="B202" s="162"/>
      <c r="C202" s="188"/>
      <c r="D202" s="189"/>
      <c r="E202" s="189"/>
      <c r="F202" s="190"/>
      <c r="G202" s="189"/>
      <c r="H202" s="153"/>
      <c r="I202" s="153"/>
      <c r="J202" s="153"/>
      <c r="K202" s="153"/>
      <c r="L202" s="153"/>
      <c r="M202" s="153"/>
      <c r="N202" s="153"/>
      <c r="O202" s="153"/>
    </row>
    <row r="203" spans="1:15" s="187" customFormat="1" x14ac:dyDescent="0.2">
      <c r="A203" s="162"/>
      <c r="B203" s="162"/>
      <c r="C203" s="188"/>
      <c r="D203" s="189"/>
      <c r="E203" s="189"/>
      <c r="F203" s="190"/>
      <c r="G203" s="189"/>
      <c r="H203" s="153"/>
      <c r="I203" s="153"/>
      <c r="J203" s="153"/>
      <c r="K203" s="153"/>
      <c r="L203" s="153"/>
      <c r="M203" s="153"/>
      <c r="N203" s="153"/>
      <c r="O203" s="153"/>
    </row>
    <row r="204" spans="1:15" s="187" customFormat="1" x14ac:dyDescent="0.2">
      <c r="A204" s="162"/>
      <c r="B204" s="162"/>
      <c r="C204" s="188"/>
      <c r="D204" s="189"/>
      <c r="E204" s="189"/>
      <c r="F204" s="190"/>
      <c r="G204" s="189"/>
      <c r="H204" s="153"/>
      <c r="I204" s="153"/>
      <c r="J204" s="153"/>
      <c r="K204" s="153"/>
      <c r="L204" s="153"/>
      <c r="M204" s="153"/>
      <c r="N204" s="153"/>
      <c r="O204" s="153"/>
    </row>
    <row r="205" spans="1:15" s="187" customFormat="1" x14ac:dyDescent="0.2">
      <c r="A205" s="162"/>
      <c r="B205" s="162"/>
      <c r="C205" s="188"/>
      <c r="D205" s="189"/>
      <c r="E205" s="189"/>
      <c r="F205" s="190"/>
      <c r="G205" s="189"/>
      <c r="H205" s="153"/>
      <c r="I205" s="153"/>
      <c r="J205" s="153"/>
      <c r="K205" s="153"/>
      <c r="L205" s="153"/>
      <c r="M205" s="153"/>
      <c r="N205" s="153"/>
      <c r="O205" s="153"/>
    </row>
    <row r="206" spans="1:15" s="187" customFormat="1" x14ac:dyDescent="0.2">
      <c r="A206" s="162"/>
      <c r="B206" s="162"/>
      <c r="C206" s="188"/>
      <c r="D206" s="189"/>
      <c r="E206" s="189"/>
      <c r="F206" s="190"/>
      <c r="G206" s="189"/>
      <c r="H206" s="153"/>
      <c r="I206" s="153"/>
      <c r="J206" s="153"/>
      <c r="K206" s="153"/>
      <c r="L206" s="153"/>
      <c r="M206" s="153"/>
      <c r="N206" s="153"/>
      <c r="O206" s="153"/>
    </row>
    <row r="207" spans="1:15" s="187" customFormat="1" x14ac:dyDescent="0.2">
      <c r="A207" s="162"/>
      <c r="B207" s="162"/>
      <c r="C207" s="188"/>
      <c r="D207" s="189"/>
      <c r="E207" s="189"/>
      <c r="F207" s="190"/>
      <c r="G207" s="189"/>
      <c r="H207" s="153"/>
      <c r="I207" s="153"/>
      <c r="J207" s="153"/>
      <c r="K207" s="153"/>
      <c r="L207" s="153"/>
      <c r="M207" s="153"/>
      <c r="N207" s="153"/>
      <c r="O207" s="153"/>
    </row>
    <row r="208" spans="1:15" s="187" customFormat="1" x14ac:dyDescent="0.2">
      <c r="A208" s="162"/>
      <c r="B208" s="162"/>
      <c r="C208" s="188"/>
      <c r="D208" s="189"/>
      <c r="E208" s="189"/>
      <c r="F208" s="190"/>
      <c r="G208" s="189"/>
      <c r="H208" s="153"/>
      <c r="I208" s="153"/>
      <c r="J208" s="153"/>
      <c r="K208" s="153"/>
      <c r="L208" s="153"/>
      <c r="M208" s="153"/>
      <c r="N208" s="153"/>
      <c r="O208" s="153"/>
    </row>
    <row r="209" spans="1:15" s="187" customFormat="1" x14ac:dyDescent="0.2">
      <c r="A209" s="162"/>
      <c r="B209" s="162"/>
      <c r="C209" s="188"/>
      <c r="D209" s="189"/>
      <c r="E209" s="189"/>
      <c r="F209" s="190"/>
      <c r="G209" s="189"/>
      <c r="H209" s="153"/>
      <c r="I209" s="153"/>
      <c r="J209" s="153"/>
      <c r="K209" s="153"/>
      <c r="L209" s="153"/>
      <c r="M209" s="153"/>
      <c r="N209" s="153"/>
      <c r="O209" s="153"/>
    </row>
    <row r="210" spans="1:15" s="187" customFormat="1" x14ac:dyDescent="0.2">
      <c r="A210" s="162"/>
      <c r="B210" s="162"/>
      <c r="C210" s="188"/>
      <c r="D210" s="189"/>
      <c r="E210" s="189"/>
      <c r="F210" s="190"/>
      <c r="G210" s="189"/>
      <c r="H210" s="153"/>
      <c r="I210" s="153"/>
      <c r="J210" s="153"/>
      <c r="K210" s="153"/>
      <c r="L210" s="153"/>
      <c r="M210" s="153"/>
      <c r="N210" s="153"/>
      <c r="O210" s="153"/>
    </row>
    <row r="211" spans="1:15" s="187" customFormat="1" x14ac:dyDescent="0.2">
      <c r="A211" s="162"/>
      <c r="B211" s="162"/>
      <c r="C211" s="188"/>
      <c r="D211" s="189"/>
      <c r="E211" s="189"/>
      <c r="F211" s="190"/>
      <c r="G211" s="189"/>
      <c r="H211" s="153"/>
      <c r="I211" s="153"/>
      <c r="J211" s="153"/>
      <c r="K211" s="153"/>
      <c r="L211" s="153"/>
      <c r="M211" s="153"/>
      <c r="N211" s="153"/>
      <c r="O211" s="153"/>
    </row>
    <row r="212" spans="1:15" s="187" customFormat="1" x14ac:dyDescent="0.2">
      <c r="A212" s="162"/>
      <c r="B212" s="162"/>
      <c r="C212" s="188"/>
      <c r="D212" s="189"/>
      <c r="E212" s="189"/>
      <c r="F212" s="190"/>
      <c r="G212" s="189"/>
      <c r="H212" s="153"/>
      <c r="I212" s="153"/>
      <c r="J212" s="153"/>
      <c r="K212" s="153"/>
      <c r="L212" s="153"/>
      <c r="M212" s="153"/>
      <c r="N212" s="153"/>
      <c r="O212" s="153"/>
    </row>
    <row r="213" spans="1:15" s="187" customFormat="1" x14ac:dyDescent="0.2">
      <c r="A213" s="162"/>
      <c r="B213" s="162"/>
      <c r="C213" s="188"/>
      <c r="D213" s="189"/>
      <c r="E213" s="189"/>
      <c r="F213" s="190"/>
      <c r="G213" s="189"/>
      <c r="H213" s="153"/>
      <c r="I213" s="153"/>
      <c r="J213" s="153"/>
      <c r="K213" s="153"/>
      <c r="L213" s="153"/>
      <c r="M213" s="153"/>
      <c r="N213" s="153"/>
      <c r="O213" s="153"/>
    </row>
    <row r="214" spans="1:15" s="187" customFormat="1" x14ac:dyDescent="0.2">
      <c r="A214" s="162"/>
      <c r="B214" s="162"/>
      <c r="C214" s="188"/>
      <c r="D214" s="189"/>
      <c r="E214" s="189"/>
      <c r="F214" s="190"/>
      <c r="G214" s="189"/>
      <c r="H214" s="153"/>
      <c r="I214" s="153"/>
      <c r="J214" s="153"/>
      <c r="K214" s="153"/>
      <c r="L214" s="153"/>
      <c r="M214" s="153"/>
      <c r="N214" s="153"/>
      <c r="O214" s="153"/>
    </row>
    <row r="215" spans="1:15" s="187" customFormat="1" x14ac:dyDescent="0.2">
      <c r="A215" s="162"/>
      <c r="B215" s="162"/>
      <c r="C215" s="188"/>
      <c r="D215" s="189"/>
      <c r="E215" s="189"/>
      <c r="F215" s="190"/>
      <c r="G215" s="189"/>
      <c r="H215" s="153"/>
      <c r="I215" s="153"/>
      <c r="J215" s="153"/>
      <c r="K215" s="153"/>
      <c r="L215" s="153"/>
      <c r="M215" s="153"/>
      <c r="N215" s="153"/>
      <c r="O215" s="153"/>
    </row>
    <row r="216" spans="1:15" s="187" customFormat="1" x14ac:dyDescent="0.2">
      <c r="A216" s="162"/>
      <c r="B216" s="162"/>
      <c r="C216" s="188"/>
      <c r="D216" s="189"/>
      <c r="E216" s="189"/>
      <c r="F216" s="190"/>
      <c r="G216" s="189"/>
      <c r="H216" s="153"/>
      <c r="I216" s="153"/>
      <c r="J216" s="153"/>
      <c r="K216" s="153"/>
      <c r="L216" s="153"/>
      <c r="M216" s="153"/>
      <c r="N216" s="153"/>
      <c r="O216" s="153"/>
    </row>
    <row r="217" spans="1:15" s="187" customFormat="1" x14ac:dyDescent="0.2">
      <c r="A217" s="162"/>
      <c r="B217" s="162"/>
      <c r="C217" s="188"/>
      <c r="D217" s="189"/>
      <c r="E217" s="189"/>
      <c r="F217" s="190"/>
      <c r="G217" s="189"/>
      <c r="H217" s="153"/>
      <c r="I217" s="153"/>
      <c r="J217" s="153"/>
      <c r="K217" s="153"/>
      <c r="L217" s="153"/>
      <c r="M217" s="153"/>
      <c r="N217" s="153"/>
      <c r="O217" s="153"/>
    </row>
    <row r="218" spans="1:15" s="187" customFormat="1" x14ac:dyDescent="0.2">
      <c r="A218" s="162"/>
      <c r="B218" s="162"/>
      <c r="C218" s="188"/>
      <c r="D218" s="189"/>
      <c r="E218" s="189"/>
      <c r="F218" s="190"/>
      <c r="G218" s="189"/>
      <c r="H218" s="153"/>
      <c r="I218" s="153"/>
      <c r="J218" s="153"/>
      <c r="K218" s="153"/>
      <c r="L218" s="153"/>
      <c r="M218" s="153"/>
      <c r="N218" s="153"/>
      <c r="O218" s="153"/>
    </row>
    <row r="219" spans="1:15" s="187" customFormat="1" x14ac:dyDescent="0.2">
      <c r="A219" s="162"/>
      <c r="B219" s="162"/>
      <c r="C219" s="188"/>
      <c r="D219" s="189"/>
      <c r="E219" s="189"/>
      <c r="F219" s="190"/>
      <c r="G219" s="189"/>
      <c r="H219" s="153"/>
      <c r="I219" s="153"/>
      <c r="J219" s="153"/>
      <c r="K219" s="153"/>
      <c r="L219" s="153"/>
      <c r="M219" s="153"/>
      <c r="N219" s="153"/>
      <c r="O219" s="153"/>
    </row>
    <row r="220" spans="1:15" s="187" customFormat="1" x14ac:dyDescent="0.2">
      <c r="A220" s="162"/>
      <c r="B220" s="162"/>
      <c r="C220" s="188"/>
      <c r="D220" s="189"/>
      <c r="E220" s="189"/>
      <c r="F220" s="190"/>
      <c r="G220" s="189"/>
      <c r="H220" s="153"/>
      <c r="I220" s="153"/>
      <c r="J220" s="153"/>
      <c r="K220" s="153"/>
      <c r="L220" s="153"/>
      <c r="M220" s="153"/>
      <c r="N220" s="153"/>
      <c r="O220" s="153"/>
    </row>
    <row r="221" spans="1:15" s="187" customFormat="1" x14ac:dyDescent="0.2">
      <c r="A221" s="162"/>
      <c r="B221" s="162"/>
      <c r="C221" s="188"/>
      <c r="D221" s="189"/>
      <c r="E221" s="189"/>
      <c r="F221" s="190"/>
      <c r="G221" s="189"/>
      <c r="H221" s="153"/>
      <c r="I221" s="153"/>
      <c r="J221" s="153"/>
      <c r="K221" s="153"/>
      <c r="L221" s="153"/>
      <c r="M221" s="153"/>
      <c r="N221" s="153"/>
      <c r="O221" s="153"/>
    </row>
    <row r="222" spans="1:15" s="187" customFormat="1" x14ac:dyDescent="0.2">
      <c r="A222" s="162"/>
      <c r="B222" s="162"/>
      <c r="C222" s="188"/>
      <c r="D222" s="189"/>
      <c r="E222" s="189"/>
      <c r="F222" s="190"/>
      <c r="G222" s="189"/>
      <c r="H222" s="153"/>
      <c r="I222" s="153"/>
      <c r="J222" s="153"/>
      <c r="K222" s="153"/>
      <c r="L222" s="153"/>
      <c r="M222" s="153"/>
      <c r="N222" s="153"/>
      <c r="O222" s="153"/>
    </row>
    <row r="223" spans="1:15" s="187" customFormat="1" x14ac:dyDescent="0.2">
      <c r="A223" s="162"/>
      <c r="B223" s="162"/>
      <c r="C223" s="188"/>
      <c r="D223" s="189"/>
      <c r="E223" s="189"/>
      <c r="F223" s="190"/>
      <c r="G223" s="189"/>
      <c r="H223" s="153"/>
      <c r="I223" s="153"/>
      <c r="J223" s="153"/>
      <c r="K223" s="153"/>
      <c r="L223" s="153"/>
      <c r="M223" s="153"/>
      <c r="N223" s="153"/>
      <c r="O223" s="153"/>
    </row>
    <row r="224" spans="1:15" s="187" customFormat="1" x14ac:dyDescent="0.2">
      <c r="A224" s="162"/>
      <c r="B224" s="162"/>
      <c r="C224" s="188"/>
      <c r="D224" s="189"/>
      <c r="E224" s="189"/>
      <c r="F224" s="190"/>
      <c r="G224" s="189"/>
      <c r="H224" s="153"/>
      <c r="I224" s="153"/>
      <c r="J224" s="153"/>
      <c r="K224" s="153"/>
      <c r="L224" s="153"/>
      <c r="M224" s="153"/>
      <c r="N224" s="153"/>
      <c r="O224" s="153"/>
    </row>
    <row r="225" spans="1:15" s="187" customFormat="1" x14ac:dyDescent="0.2">
      <c r="A225" s="162"/>
      <c r="B225" s="162"/>
      <c r="C225" s="188"/>
      <c r="D225" s="189"/>
      <c r="E225" s="189"/>
      <c r="F225" s="190"/>
      <c r="G225" s="189"/>
      <c r="H225" s="153"/>
      <c r="I225" s="153"/>
      <c r="J225" s="153"/>
      <c r="K225" s="153"/>
      <c r="L225" s="153"/>
      <c r="M225" s="153"/>
      <c r="N225" s="153"/>
      <c r="O225" s="153"/>
    </row>
    <row r="226" spans="1:15" s="187" customFormat="1" x14ac:dyDescent="0.2">
      <c r="A226" s="162"/>
      <c r="B226" s="162"/>
      <c r="C226" s="188"/>
      <c r="D226" s="189"/>
      <c r="E226" s="189"/>
      <c r="F226" s="190"/>
      <c r="G226" s="189"/>
      <c r="H226" s="153"/>
      <c r="I226" s="153"/>
      <c r="J226" s="153"/>
      <c r="K226" s="153"/>
      <c r="L226" s="153"/>
      <c r="M226" s="153"/>
      <c r="N226" s="153"/>
      <c r="O226" s="153"/>
    </row>
    <row r="227" spans="1:15" s="187" customFormat="1" x14ac:dyDescent="0.2">
      <c r="A227" s="162"/>
      <c r="B227" s="162"/>
      <c r="C227" s="188"/>
      <c r="D227" s="189"/>
      <c r="E227" s="189"/>
      <c r="F227" s="190"/>
      <c r="G227" s="189"/>
      <c r="H227" s="153"/>
      <c r="I227" s="153"/>
      <c r="J227" s="153"/>
      <c r="K227" s="153"/>
      <c r="L227" s="153"/>
      <c r="M227" s="153"/>
      <c r="N227" s="153"/>
      <c r="O227" s="153"/>
    </row>
    <row r="228" spans="1:15" s="187" customFormat="1" x14ac:dyDescent="0.2">
      <c r="A228" s="162"/>
      <c r="B228" s="162"/>
      <c r="C228" s="188"/>
      <c r="D228" s="189"/>
      <c r="E228" s="189"/>
      <c r="F228" s="190"/>
      <c r="G228" s="189"/>
      <c r="H228" s="153"/>
      <c r="I228" s="153"/>
      <c r="J228" s="153"/>
      <c r="K228" s="153"/>
      <c r="L228" s="153"/>
      <c r="M228" s="153"/>
      <c r="N228" s="153"/>
      <c r="O228" s="153"/>
    </row>
    <row r="229" spans="1:15" s="187" customFormat="1" x14ac:dyDescent="0.2">
      <c r="A229" s="162"/>
      <c r="B229" s="162"/>
      <c r="C229" s="188"/>
      <c r="D229" s="189"/>
      <c r="E229" s="189"/>
      <c r="F229" s="190"/>
      <c r="G229" s="189"/>
      <c r="H229" s="153"/>
      <c r="I229" s="153"/>
      <c r="J229" s="153"/>
      <c r="K229" s="153"/>
      <c r="L229" s="153"/>
      <c r="M229" s="153"/>
      <c r="N229" s="153"/>
      <c r="O229" s="153"/>
    </row>
    <row r="230" spans="1:15" s="187" customFormat="1" x14ac:dyDescent="0.2">
      <c r="A230" s="162"/>
      <c r="B230" s="162"/>
      <c r="C230" s="188"/>
      <c r="D230" s="189"/>
      <c r="E230" s="189"/>
      <c r="F230" s="190"/>
      <c r="G230" s="189"/>
      <c r="H230" s="153"/>
      <c r="I230" s="153"/>
      <c r="J230" s="153"/>
      <c r="K230" s="153"/>
      <c r="L230" s="153"/>
      <c r="M230" s="153"/>
      <c r="N230" s="153"/>
      <c r="O230" s="153"/>
    </row>
    <row r="231" spans="1:15" s="187" customFormat="1" x14ac:dyDescent="0.2">
      <c r="A231" s="162"/>
      <c r="B231" s="162"/>
      <c r="C231" s="188"/>
      <c r="D231" s="189"/>
      <c r="E231" s="189"/>
      <c r="F231" s="190"/>
      <c r="G231" s="189"/>
      <c r="H231" s="153"/>
      <c r="I231" s="153"/>
      <c r="J231" s="153"/>
      <c r="K231" s="153"/>
      <c r="L231" s="153"/>
      <c r="M231" s="153"/>
      <c r="N231" s="153"/>
      <c r="O231" s="153"/>
    </row>
    <row r="232" spans="1:15" s="187" customFormat="1" x14ac:dyDescent="0.2">
      <c r="A232" s="162"/>
      <c r="B232" s="162"/>
      <c r="C232" s="188"/>
      <c r="D232" s="189"/>
      <c r="E232" s="189"/>
      <c r="F232" s="190"/>
      <c r="G232" s="189"/>
      <c r="H232" s="153"/>
      <c r="I232" s="153"/>
      <c r="J232" s="153"/>
      <c r="K232" s="153"/>
      <c r="L232" s="153"/>
      <c r="M232" s="153"/>
      <c r="N232" s="153"/>
      <c r="O232" s="153"/>
    </row>
    <row r="233" spans="1:15" s="187" customFormat="1" x14ac:dyDescent="0.2">
      <c r="A233" s="162"/>
      <c r="B233" s="162"/>
      <c r="C233" s="188"/>
      <c r="D233" s="189"/>
      <c r="E233" s="189"/>
      <c r="F233" s="190"/>
      <c r="G233" s="189"/>
      <c r="H233" s="153"/>
      <c r="I233" s="153"/>
      <c r="J233" s="153"/>
      <c r="K233" s="153"/>
      <c r="L233" s="153"/>
      <c r="M233" s="153"/>
      <c r="N233" s="153"/>
      <c r="O233" s="153"/>
    </row>
    <row r="234" spans="1:15" s="187" customFormat="1" x14ac:dyDescent="0.2">
      <c r="A234" s="162"/>
      <c r="B234" s="162"/>
      <c r="C234" s="188"/>
      <c r="D234" s="189"/>
      <c r="E234" s="189"/>
      <c r="F234" s="190"/>
      <c r="G234" s="189"/>
      <c r="H234" s="153"/>
      <c r="I234" s="153"/>
      <c r="J234" s="153"/>
      <c r="K234" s="153"/>
      <c r="L234" s="153"/>
      <c r="M234" s="153"/>
      <c r="N234" s="153"/>
      <c r="O234" s="153"/>
    </row>
    <row r="235" spans="1:15" s="187" customFormat="1" x14ac:dyDescent="0.2">
      <c r="A235" s="162"/>
      <c r="B235" s="162"/>
      <c r="C235" s="188"/>
      <c r="D235" s="189"/>
      <c r="E235" s="189"/>
      <c r="F235" s="190"/>
      <c r="G235" s="189"/>
      <c r="H235" s="153"/>
      <c r="I235" s="153"/>
      <c r="J235" s="153"/>
      <c r="K235" s="153"/>
      <c r="L235" s="153"/>
      <c r="M235" s="153"/>
      <c r="N235" s="153"/>
      <c r="O235" s="153"/>
    </row>
    <row r="236" spans="1:15" s="187" customFormat="1" x14ac:dyDescent="0.2">
      <c r="A236" s="162"/>
      <c r="B236" s="162"/>
      <c r="C236" s="188"/>
      <c r="D236" s="189"/>
      <c r="E236" s="189"/>
      <c r="F236" s="190"/>
      <c r="G236" s="189"/>
      <c r="H236" s="153"/>
      <c r="I236" s="153"/>
      <c r="J236" s="153"/>
      <c r="K236" s="153"/>
      <c r="L236" s="153"/>
      <c r="M236" s="153"/>
      <c r="N236" s="153"/>
      <c r="O236" s="153"/>
    </row>
    <row r="237" spans="1:15" s="187" customFormat="1" x14ac:dyDescent="0.2">
      <c r="A237" s="162"/>
      <c r="B237" s="162"/>
      <c r="C237" s="188"/>
      <c r="D237" s="189"/>
      <c r="E237" s="189"/>
      <c r="F237" s="190"/>
      <c r="G237" s="189"/>
      <c r="H237" s="153"/>
      <c r="I237" s="153"/>
      <c r="J237" s="153"/>
      <c r="K237" s="153"/>
      <c r="L237" s="153"/>
      <c r="M237" s="153"/>
      <c r="N237" s="153"/>
      <c r="O237" s="153"/>
    </row>
    <row r="238" spans="1:15" s="187" customFormat="1" x14ac:dyDescent="0.2">
      <c r="A238" s="162"/>
      <c r="B238" s="162"/>
      <c r="C238" s="188"/>
      <c r="D238" s="189"/>
      <c r="E238" s="189"/>
      <c r="F238" s="190"/>
      <c r="G238" s="189"/>
      <c r="H238" s="153"/>
      <c r="I238" s="153"/>
      <c r="J238" s="153"/>
      <c r="K238" s="153"/>
      <c r="L238" s="153"/>
      <c r="M238" s="153"/>
      <c r="N238" s="153"/>
      <c r="O238" s="153"/>
    </row>
    <row r="239" spans="1:15" s="187" customFormat="1" x14ac:dyDescent="0.2">
      <c r="A239" s="162"/>
      <c r="B239" s="162"/>
      <c r="C239" s="188"/>
      <c r="D239" s="189"/>
      <c r="E239" s="189"/>
      <c r="F239" s="190"/>
      <c r="G239" s="189"/>
      <c r="H239" s="153"/>
      <c r="I239" s="153"/>
      <c r="J239" s="153"/>
      <c r="K239" s="153"/>
      <c r="L239" s="153"/>
      <c r="M239" s="153"/>
      <c r="N239" s="153"/>
      <c r="O239" s="153"/>
    </row>
    <row r="240" spans="1:15" s="187" customFormat="1" x14ac:dyDescent="0.2">
      <c r="A240" s="162"/>
      <c r="B240" s="162"/>
      <c r="C240" s="188"/>
      <c r="D240" s="189"/>
      <c r="E240" s="189"/>
      <c r="F240" s="190"/>
      <c r="G240" s="189"/>
      <c r="H240" s="153"/>
      <c r="I240" s="153"/>
      <c r="J240" s="153"/>
      <c r="K240" s="153"/>
      <c r="L240" s="153"/>
      <c r="M240" s="153"/>
      <c r="N240" s="153"/>
      <c r="O240" s="153"/>
    </row>
    <row r="241" spans="1:15" s="187" customFormat="1" x14ac:dyDescent="0.2">
      <c r="A241" s="162"/>
      <c r="B241" s="162"/>
      <c r="C241" s="188"/>
      <c r="D241" s="189"/>
      <c r="E241" s="189"/>
      <c r="F241" s="190"/>
      <c r="G241" s="189"/>
      <c r="H241" s="153"/>
      <c r="I241" s="153"/>
      <c r="J241" s="153"/>
      <c r="K241" s="153"/>
      <c r="L241" s="153"/>
      <c r="M241" s="153"/>
      <c r="N241" s="153"/>
      <c r="O241" s="153"/>
    </row>
    <row r="242" spans="1:15" s="187" customFormat="1" x14ac:dyDescent="0.2">
      <c r="A242" s="162"/>
      <c r="B242" s="162"/>
      <c r="C242" s="188"/>
      <c r="D242" s="189"/>
      <c r="E242" s="189"/>
      <c r="F242" s="190"/>
      <c r="G242" s="189"/>
      <c r="H242" s="153"/>
      <c r="I242" s="153"/>
      <c r="J242" s="153"/>
      <c r="K242" s="153"/>
      <c r="L242" s="153"/>
      <c r="M242" s="153"/>
      <c r="N242" s="153"/>
      <c r="O242" s="153"/>
    </row>
    <row r="243" spans="1:15" s="187" customFormat="1" x14ac:dyDescent="0.2">
      <c r="A243" s="162"/>
      <c r="B243" s="162"/>
      <c r="C243" s="188"/>
      <c r="D243" s="189"/>
      <c r="E243" s="189"/>
      <c r="F243" s="190"/>
      <c r="G243" s="189"/>
      <c r="H243" s="153"/>
      <c r="I243" s="153"/>
      <c r="J243" s="153"/>
      <c r="K243" s="153"/>
      <c r="L243" s="153"/>
      <c r="M243" s="153"/>
      <c r="N243" s="153"/>
      <c r="O243" s="153"/>
    </row>
    <row r="244" spans="1:15" s="187" customFormat="1" x14ac:dyDescent="0.2">
      <c r="A244" s="162"/>
      <c r="B244" s="162"/>
      <c r="C244" s="188"/>
      <c r="D244" s="189"/>
      <c r="E244" s="189"/>
      <c r="F244" s="190"/>
      <c r="G244" s="189"/>
      <c r="H244" s="153"/>
      <c r="I244" s="153"/>
      <c r="J244" s="153"/>
      <c r="K244" s="153"/>
      <c r="L244" s="153"/>
      <c r="M244" s="153"/>
      <c r="N244" s="153"/>
      <c r="O244" s="153"/>
    </row>
    <row r="245" spans="1:15" s="187" customFormat="1" x14ac:dyDescent="0.2">
      <c r="A245" s="162"/>
      <c r="B245" s="162"/>
      <c r="C245" s="188"/>
      <c r="D245" s="189"/>
      <c r="E245" s="189"/>
      <c r="F245" s="190"/>
      <c r="G245" s="189"/>
      <c r="H245" s="153"/>
      <c r="I245" s="153"/>
      <c r="J245" s="153"/>
      <c r="K245" s="153"/>
      <c r="L245" s="153"/>
      <c r="M245" s="153"/>
      <c r="N245" s="153"/>
      <c r="O245" s="153"/>
    </row>
    <row r="246" spans="1:15" s="187" customFormat="1" x14ac:dyDescent="0.2">
      <c r="A246" s="162"/>
      <c r="B246" s="162"/>
      <c r="C246" s="188"/>
      <c r="D246" s="189"/>
      <c r="E246" s="189"/>
      <c r="F246" s="190"/>
      <c r="G246" s="189"/>
      <c r="H246" s="153"/>
      <c r="I246" s="153"/>
      <c r="J246" s="153"/>
      <c r="K246" s="153"/>
      <c r="L246" s="153"/>
      <c r="M246" s="153"/>
      <c r="N246" s="153"/>
      <c r="O246" s="153"/>
    </row>
    <row r="247" spans="1:15" s="187" customFormat="1" x14ac:dyDescent="0.2">
      <c r="A247" s="162"/>
      <c r="B247" s="162"/>
      <c r="C247" s="188"/>
      <c r="D247" s="189"/>
      <c r="E247" s="189"/>
      <c r="F247" s="190"/>
      <c r="G247" s="189"/>
      <c r="H247" s="153"/>
      <c r="I247" s="153"/>
      <c r="J247" s="153"/>
      <c r="K247" s="153"/>
      <c r="L247" s="153"/>
      <c r="M247" s="153"/>
      <c r="N247" s="153"/>
      <c r="O247" s="153"/>
    </row>
    <row r="248" spans="1:15" s="187" customFormat="1" x14ac:dyDescent="0.2">
      <c r="A248" s="162"/>
      <c r="B248" s="162"/>
      <c r="C248" s="188"/>
      <c r="D248" s="189"/>
      <c r="E248" s="189"/>
      <c r="F248" s="190"/>
      <c r="G248" s="189"/>
      <c r="H248" s="153"/>
      <c r="I248" s="153"/>
      <c r="J248" s="153"/>
      <c r="K248" s="153"/>
      <c r="L248" s="153"/>
      <c r="M248" s="153"/>
      <c r="N248" s="153"/>
      <c r="O248" s="153"/>
    </row>
    <row r="249" spans="1:15" s="187" customFormat="1" x14ac:dyDescent="0.2">
      <c r="A249" s="162"/>
      <c r="B249" s="162"/>
      <c r="C249" s="188"/>
      <c r="D249" s="189"/>
      <c r="E249" s="189"/>
      <c r="F249" s="190"/>
      <c r="G249" s="189"/>
      <c r="H249" s="153"/>
      <c r="I249" s="153"/>
      <c r="J249" s="153"/>
      <c r="K249" s="153"/>
      <c r="L249" s="153"/>
      <c r="M249" s="153"/>
      <c r="N249" s="153"/>
      <c r="O249" s="153"/>
    </row>
    <row r="250" spans="1:15" s="187" customFormat="1" x14ac:dyDescent="0.2">
      <c r="A250" s="162"/>
      <c r="B250" s="162"/>
      <c r="C250" s="188"/>
      <c r="D250" s="189"/>
      <c r="E250" s="189"/>
      <c r="F250" s="190"/>
      <c r="G250" s="189"/>
      <c r="H250" s="153"/>
      <c r="I250" s="153"/>
      <c r="J250" s="153"/>
      <c r="K250" s="153"/>
      <c r="L250" s="153"/>
      <c r="M250" s="153"/>
      <c r="N250" s="153"/>
      <c r="O250" s="153"/>
    </row>
    <row r="251" spans="1:15" s="187" customFormat="1" x14ac:dyDescent="0.2">
      <c r="A251" s="162"/>
      <c r="B251" s="162"/>
      <c r="C251" s="188"/>
      <c r="D251" s="189"/>
      <c r="E251" s="189"/>
      <c r="F251" s="190"/>
      <c r="G251" s="189"/>
      <c r="H251" s="153"/>
      <c r="I251" s="153"/>
      <c r="J251" s="153"/>
      <c r="K251" s="153"/>
      <c r="L251" s="153"/>
      <c r="M251" s="153"/>
      <c r="N251" s="153"/>
      <c r="O251" s="153"/>
    </row>
    <row r="252" spans="1:15" s="187" customFormat="1" x14ac:dyDescent="0.2">
      <c r="A252" s="162"/>
      <c r="B252" s="162"/>
      <c r="C252" s="188"/>
      <c r="D252" s="189"/>
      <c r="E252" s="189"/>
      <c r="F252" s="190"/>
      <c r="G252" s="189"/>
      <c r="H252" s="153"/>
      <c r="I252" s="153"/>
      <c r="J252" s="153"/>
      <c r="K252" s="153"/>
      <c r="L252" s="153"/>
      <c r="M252" s="153"/>
      <c r="N252" s="153"/>
      <c r="O252" s="153"/>
    </row>
    <row r="253" spans="1:15" s="187" customFormat="1" x14ac:dyDescent="0.2">
      <c r="A253" s="162"/>
      <c r="B253" s="162"/>
      <c r="C253" s="188"/>
      <c r="D253" s="189"/>
      <c r="E253" s="189"/>
      <c r="F253" s="190"/>
      <c r="G253" s="189"/>
      <c r="H253" s="153"/>
      <c r="I253" s="153"/>
      <c r="J253" s="153"/>
      <c r="K253" s="153"/>
      <c r="L253" s="153"/>
      <c r="M253" s="153"/>
      <c r="N253" s="153"/>
      <c r="O253" s="153"/>
    </row>
    <row r="254" spans="1:15" s="187" customFormat="1" x14ac:dyDescent="0.2">
      <c r="A254" s="162"/>
      <c r="B254" s="162"/>
      <c r="C254" s="188"/>
      <c r="D254" s="189"/>
      <c r="E254" s="189"/>
      <c r="F254" s="190"/>
      <c r="G254" s="189"/>
      <c r="H254" s="153"/>
      <c r="I254" s="153"/>
      <c r="J254" s="153"/>
      <c r="K254" s="153"/>
      <c r="L254" s="153"/>
      <c r="M254" s="153"/>
      <c r="N254" s="153"/>
      <c r="O254" s="153"/>
    </row>
    <row r="255" spans="1:15" s="187" customFormat="1" x14ac:dyDescent="0.2">
      <c r="A255" s="162"/>
      <c r="B255" s="162"/>
      <c r="C255" s="188"/>
      <c r="D255" s="189"/>
      <c r="E255" s="189"/>
      <c r="F255" s="190"/>
      <c r="G255" s="189"/>
      <c r="H255" s="153"/>
      <c r="I255" s="153"/>
      <c r="J255" s="153"/>
      <c r="K255" s="153"/>
      <c r="L255" s="153"/>
      <c r="M255" s="153"/>
      <c r="N255" s="153"/>
      <c r="O255" s="153"/>
    </row>
    <row r="256" spans="1:15" s="187" customFormat="1" x14ac:dyDescent="0.2">
      <c r="A256" s="162"/>
      <c r="B256" s="162"/>
      <c r="C256" s="188"/>
      <c r="D256" s="189"/>
      <c r="E256" s="189"/>
      <c r="F256" s="190"/>
      <c r="G256" s="189"/>
      <c r="H256" s="153"/>
      <c r="I256" s="153"/>
      <c r="J256" s="153"/>
      <c r="K256" s="153"/>
      <c r="L256" s="153"/>
      <c r="M256" s="153"/>
      <c r="N256" s="153"/>
      <c r="O256" s="153"/>
    </row>
    <row r="257" spans="1:15" s="187" customFormat="1" x14ac:dyDescent="0.2">
      <c r="A257" s="162"/>
      <c r="B257" s="162"/>
      <c r="C257" s="188"/>
      <c r="D257" s="189"/>
      <c r="E257" s="189"/>
      <c r="F257" s="190"/>
      <c r="G257" s="189"/>
      <c r="H257" s="153"/>
      <c r="I257" s="153"/>
      <c r="J257" s="153"/>
      <c r="K257" s="153"/>
      <c r="L257" s="153"/>
      <c r="M257" s="153"/>
      <c r="N257" s="153"/>
      <c r="O257" s="153"/>
    </row>
    <row r="258" spans="1:15" s="187" customFormat="1" x14ac:dyDescent="0.2">
      <c r="A258" s="162"/>
      <c r="B258" s="162"/>
      <c r="C258" s="188"/>
      <c r="D258" s="189"/>
      <c r="E258" s="189"/>
      <c r="F258" s="190"/>
      <c r="G258" s="189"/>
      <c r="H258" s="153"/>
      <c r="I258" s="153"/>
      <c r="J258" s="153"/>
      <c r="K258" s="153"/>
      <c r="L258" s="153"/>
      <c r="M258" s="153"/>
      <c r="N258" s="153"/>
      <c r="O258" s="153"/>
    </row>
    <row r="259" spans="1:15" s="187" customFormat="1" x14ac:dyDescent="0.2">
      <c r="A259" s="162"/>
      <c r="B259" s="162"/>
      <c r="C259" s="188"/>
      <c r="D259" s="189"/>
      <c r="E259" s="189"/>
      <c r="F259" s="190"/>
      <c r="G259" s="189"/>
      <c r="H259" s="153"/>
      <c r="I259" s="153"/>
      <c r="J259" s="153"/>
      <c r="K259" s="153"/>
      <c r="L259" s="153"/>
      <c r="M259" s="153"/>
      <c r="N259" s="153"/>
      <c r="O259" s="153"/>
    </row>
    <row r="260" spans="1:15" s="187" customFormat="1" x14ac:dyDescent="0.2">
      <c r="A260" s="162"/>
      <c r="B260" s="162"/>
      <c r="C260" s="188"/>
      <c r="D260" s="189"/>
      <c r="E260" s="189"/>
      <c r="F260" s="190"/>
      <c r="G260" s="189"/>
      <c r="H260" s="153"/>
      <c r="I260" s="153"/>
      <c r="J260" s="153"/>
      <c r="K260" s="153"/>
      <c r="L260" s="153"/>
      <c r="M260" s="153"/>
      <c r="N260" s="153"/>
      <c r="O260" s="153"/>
    </row>
    <row r="261" spans="1:15" s="187" customFormat="1" x14ac:dyDescent="0.2">
      <c r="A261" s="162"/>
      <c r="B261" s="162"/>
      <c r="C261" s="188"/>
      <c r="D261" s="189"/>
      <c r="E261" s="189"/>
      <c r="F261" s="190"/>
      <c r="G261" s="189"/>
      <c r="H261" s="153"/>
      <c r="I261" s="153"/>
      <c r="J261" s="153"/>
      <c r="K261" s="153"/>
      <c r="L261" s="153"/>
      <c r="M261" s="153"/>
      <c r="N261" s="153"/>
      <c r="O261" s="153"/>
    </row>
    <row r="262" spans="1:15" s="187" customFormat="1" x14ac:dyDescent="0.2">
      <c r="A262" s="162"/>
      <c r="B262" s="162"/>
      <c r="C262" s="188"/>
      <c r="D262" s="189"/>
      <c r="E262" s="189"/>
      <c r="F262" s="190"/>
      <c r="G262" s="189"/>
      <c r="H262" s="153"/>
      <c r="I262" s="153"/>
      <c r="J262" s="153"/>
      <c r="K262" s="153"/>
      <c r="L262" s="153"/>
      <c r="M262" s="153"/>
      <c r="N262" s="153"/>
      <c r="O262" s="153"/>
    </row>
    <row r="263" spans="1:15" s="187" customFormat="1" x14ac:dyDescent="0.2">
      <c r="A263" s="162"/>
      <c r="B263" s="162"/>
      <c r="C263" s="188"/>
      <c r="D263" s="189"/>
      <c r="E263" s="189"/>
      <c r="F263" s="190"/>
      <c r="G263" s="189"/>
      <c r="H263" s="153"/>
      <c r="I263" s="153"/>
      <c r="J263" s="153"/>
      <c r="K263" s="153"/>
      <c r="L263" s="153"/>
      <c r="M263" s="153"/>
      <c r="N263" s="153"/>
      <c r="O263" s="153"/>
    </row>
    <row r="264" spans="1:15" s="187" customFormat="1" x14ac:dyDescent="0.2">
      <c r="A264" s="162"/>
      <c r="B264" s="162"/>
      <c r="C264" s="188"/>
      <c r="D264" s="189"/>
      <c r="E264" s="189"/>
      <c r="F264" s="190"/>
      <c r="G264" s="189"/>
      <c r="H264" s="153"/>
      <c r="I264" s="153"/>
      <c r="J264" s="153"/>
      <c r="K264" s="153"/>
      <c r="L264" s="153"/>
      <c r="M264" s="153"/>
      <c r="N264" s="153"/>
      <c r="O264" s="153"/>
    </row>
    <row r="265" spans="1:15" s="187" customFormat="1" x14ac:dyDescent="0.2">
      <c r="A265" s="162"/>
      <c r="B265" s="162"/>
      <c r="C265" s="188"/>
      <c r="D265" s="189"/>
      <c r="E265" s="189"/>
      <c r="F265" s="190"/>
      <c r="G265" s="189"/>
      <c r="H265" s="153"/>
      <c r="I265" s="153"/>
      <c r="J265" s="153"/>
      <c r="K265" s="153"/>
      <c r="L265" s="153"/>
      <c r="M265" s="153"/>
      <c r="N265" s="153"/>
      <c r="O265" s="153"/>
    </row>
    <row r="266" spans="1:15" s="187" customFormat="1" x14ac:dyDescent="0.2">
      <c r="A266" s="162"/>
      <c r="B266" s="162"/>
      <c r="C266" s="188"/>
      <c r="D266" s="189"/>
      <c r="E266" s="189"/>
      <c r="F266" s="190"/>
      <c r="G266" s="189"/>
      <c r="H266" s="153"/>
      <c r="I266" s="153"/>
      <c r="J266" s="153"/>
      <c r="K266" s="153"/>
      <c r="L266" s="153"/>
      <c r="M266" s="153"/>
      <c r="N266" s="153"/>
      <c r="O266" s="153"/>
    </row>
    <row r="267" spans="1:15" s="187" customFormat="1" x14ac:dyDescent="0.2">
      <c r="A267" s="162"/>
      <c r="B267" s="162"/>
      <c r="C267" s="188"/>
      <c r="D267" s="189"/>
      <c r="E267" s="189"/>
      <c r="F267" s="190"/>
      <c r="G267" s="189"/>
      <c r="H267" s="153"/>
      <c r="I267" s="153"/>
      <c r="J267" s="153"/>
      <c r="K267" s="153"/>
      <c r="L267" s="153"/>
      <c r="M267" s="153"/>
      <c r="N267" s="153"/>
      <c r="O267" s="153"/>
    </row>
    <row r="268" spans="1:15" s="187" customFormat="1" x14ac:dyDescent="0.2">
      <c r="A268" s="162"/>
      <c r="B268" s="162"/>
      <c r="C268" s="188"/>
      <c r="D268" s="189"/>
      <c r="E268" s="189"/>
      <c r="F268" s="190"/>
      <c r="G268" s="189"/>
      <c r="H268" s="153"/>
      <c r="I268" s="153"/>
      <c r="J268" s="153"/>
      <c r="K268" s="153"/>
      <c r="L268" s="153"/>
      <c r="M268" s="153"/>
      <c r="N268" s="153"/>
      <c r="O268" s="153"/>
    </row>
    <row r="269" spans="1:15" s="187" customFormat="1" x14ac:dyDescent="0.2">
      <c r="A269" s="162"/>
      <c r="B269" s="162"/>
      <c r="C269" s="188"/>
      <c r="D269" s="189"/>
      <c r="E269" s="189"/>
      <c r="F269" s="190"/>
      <c r="G269" s="189"/>
      <c r="H269" s="153"/>
      <c r="I269" s="153"/>
      <c r="J269" s="153"/>
      <c r="K269" s="153"/>
      <c r="L269" s="153"/>
      <c r="M269" s="153"/>
      <c r="N269" s="153"/>
      <c r="O269" s="153"/>
    </row>
    <row r="270" spans="1:15" s="187" customFormat="1" x14ac:dyDescent="0.2">
      <c r="A270" s="162"/>
      <c r="B270" s="162"/>
      <c r="C270" s="188"/>
      <c r="D270" s="189"/>
      <c r="E270" s="189"/>
      <c r="F270" s="190"/>
      <c r="G270" s="189"/>
      <c r="H270" s="153"/>
      <c r="I270" s="153"/>
      <c r="J270" s="153"/>
      <c r="K270" s="153"/>
      <c r="L270" s="153"/>
      <c r="M270" s="153"/>
      <c r="N270" s="153"/>
      <c r="O270" s="153"/>
    </row>
    <row r="271" spans="1:15" s="187" customFormat="1" x14ac:dyDescent="0.2">
      <c r="A271" s="162"/>
      <c r="B271" s="162"/>
      <c r="C271" s="188"/>
      <c r="D271" s="189"/>
      <c r="E271" s="189"/>
      <c r="F271" s="190"/>
      <c r="G271" s="189"/>
      <c r="H271" s="153"/>
      <c r="I271" s="153"/>
      <c r="J271" s="153"/>
      <c r="K271" s="153"/>
      <c r="L271" s="153"/>
      <c r="M271" s="153"/>
      <c r="N271" s="153"/>
      <c r="O271" s="153"/>
    </row>
    <row r="272" spans="1:15" s="187" customFormat="1" x14ac:dyDescent="0.2">
      <c r="A272" s="162"/>
      <c r="B272" s="162"/>
      <c r="C272" s="188"/>
      <c r="D272" s="189"/>
      <c r="E272" s="189"/>
      <c r="F272" s="190"/>
      <c r="G272" s="189"/>
      <c r="H272" s="153"/>
      <c r="I272" s="153"/>
      <c r="J272" s="153"/>
      <c r="K272" s="153"/>
      <c r="L272" s="153"/>
      <c r="M272" s="153"/>
      <c r="N272" s="153"/>
      <c r="O272" s="153"/>
    </row>
    <row r="273" spans="1:15" s="187" customFormat="1" x14ac:dyDescent="0.2">
      <c r="A273" s="162"/>
      <c r="B273" s="162"/>
      <c r="C273" s="188"/>
      <c r="D273" s="189"/>
      <c r="E273" s="189"/>
      <c r="F273" s="190"/>
      <c r="G273" s="189"/>
      <c r="H273" s="153"/>
      <c r="I273" s="153"/>
      <c r="J273" s="153"/>
      <c r="K273" s="153"/>
      <c r="L273" s="153"/>
      <c r="M273" s="153"/>
      <c r="N273" s="153"/>
      <c r="O273" s="153"/>
    </row>
    <row r="274" spans="1:15" s="187" customFormat="1" x14ac:dyDescent="0.2">
      <c r="A274" s="162"/>
      <c r="B274" s="162"/>
      <c r="C274" s="188"/>
      <c r="D274" s="189"/>
      <c r="E274" s="189"/>
      <c r="F274" s="190"/>
      <c r="G274" s="189"/>
      <c r="H274" s="153"/>
      <c r="I274" s="153"/>
      <c r="J274" s="153"/>
      <c r="K274" s="153"/>
      <c r="L274" s="153"/>
      <c r="M274" s="153"/>
      <c r="N274" s="153"/>
      <c r="O274" s="153"/>
    </row>
    <row r="275" spans="1:15" s="187" customFormat="1" x14ac:dyDescent="0.2">
      <c r="A275" s="162"/>
      <c r="B275" s="162"/>
      <c r="C275" s="188"/>
      <c r="D275" s="189"/>
      <c r="E275" s="189"/>
      <c r="F275" s="190"/>
      <c r="G275" s="189"/>
      <c r="H275" s="153"/>
      <c r="I275" s="153"/>
      <c r="J275" s="153"/>
      <c r="K275" s="153"/>
      <c r="L275" s="153"/>
      <c r="M275" s="153"/>
      <c r="N275" s="153"/>
      <c r="O275" s="153"/>
    </row>
    <row r="276" spans="1:15" s="187" customFormat="1" x14ac:dyDescent="0.2">
      <c r="A276" s="162"/>
      <c r="B276" s="162"/>
      <c r="C276" s="188"/>
      <c r="D276" s="189"/>
      <c r="E276" s="189"/>
      <c r="F276" s="190"/>
      <c r="G276" s="189"/>
      <c r="H276" s="153"/>
      <c r="I276" s="153"/>
      <c r="J276" s="153"/>
      <c r="K276" s="153"/>
      <c r="L276" s="153"/>
      <c r="M276" s="153"/>
      <c r="N276" s="153"/>
      <c r="O276" s="153"/>
    </row>
    <row r="277" spans="1:15" s="187" customFormat="1" x14ac:dyDescent="0.2">
      <c r="A277" s="162"/>
      <c r="B277" s="162"/>
      <c r="C277" s="188"/>
      <c r="D277" s="189"/>
      <c r="E277" s="189"/>
      <c r="F277" s="190"/>
      <c r="G277" s="189"/>
      <c r="H277" s="153"/>
      <c r="I277" s="153"/>
      <c r="J277" s="153"/>
      <c r="K277" s="153"/>
      <c r="L277" s="153"/>
      <c r="M277" s="153"/>
      <c r="N277" s="153"/>
      <c r="O277" s="153"/>
    </row>
    <row r="278" spans="1:15" s="187" customFormat="1" x14ac:dyDescent="0.2">
      <c r="A278" s="162"/>
      <c r="B278" s="162"/>
      <c r="C278" s="188"/>
      <c r="D278" s="189"/>
      <c r="E278" s="189"/>
      <c r="F278" s="190"/>
      <c r="G278" s="189"/>
      <c r="H278" s="153"/>
      <c r="I278" s="153"/>
      <c r="J278" s="153"/>
      <c r="K278" s="153"/>
      <c r="L278" s="153"/>
      <c r="M278" s="153"/>
      <c r="N278" s="153"/>
      <c r="O278" s="153"/>
    </row>
    <row r="279" spans="1:15" s="187" customFormat="1" x14ac:dyDescent="0.2">
      <c r="A279" s="162"/>
      <c r="B279" s="162"/>
      <c r="C279" s="188"/>
      <c r="D279" s="189"/>
      <c r="E279" s="189"/>
      <c r="F279" s="190"/>
      <c r="G279" s="189"/>
      <c r="H279" s="153"/>
      <c r="I279" s="153"/>
      <c r="J279" s="153"/>
      <c r="K279" s="153"/>
      <c r="L279" s="153"/>
      <c r="M279" s="153"/>
      <c r="N279" s="153"/>
      <c r="O279" s="153"/>
    </row>
    <row r="280" spans="1:15" s="187" customFormat="1" x14ac:dyDescent="0.2">
      <c r="A280" s="162"/>
      <c r="B280" s="162"/>
      <c r="C280" s="188"/>
      <c r="D280" s="189"/>
      <c r="E280" s="189"/>
      <c r="F280" s="190"/>
      <c r="G280" s="189"/>
      <c r="H280" s="153"/>
      <c r="I280" s="153"/>
      <c r="J280" s="153"/>
      <c r="K280" s="153"/>
      <c r="L280" s="153"/>
      <c r="M280" s="153"/>
      <c r="N280" s="153"/>
      <c r="O280" s="153"/>
    </row>
    <row r="281" spans="1:15" s="187" customFormat="1" x14ac:dyDescent="0.2">
      <c r="A281" s="162"/>
      <c r="B281" s="162"/>
      <c r="C281" s="188"/>
      <c r="D281" s="189"/>
      <c r="E281" s="189"/>
      <c r="F281" s="190"/>
      <c r="G281" s="189"/>
      <c r="H281" s="153"/>
      <c r="I281" s="153"/>
      <c r="J281" s="153"/>
      <c r="K281" s="153"/>
      <c r="L281" s="153"/>
      <c r="M281" s="153"/>
      <c r="N281" s="153"/>
      <c r="O281" s="153"/>
    </row>
    <row r="282" spans="1:15" s="187" customFormat="1" x14ac:dyDescent="0.2">
      <c r="A282" s="162"/>
      <c r="B282" s="162"/>
      <c r="C282" s="188"/>
      <c r="D282" s="189"/>
      <c r="E282" s="189"/>
      <c r="F282" s="190"/>
      <c r="G282" s="189"/>
      <c r="H282" s="153"/>
      <c r="I282" s="153"/>
      <c r="J282" s="153"/>
      <c r="K282" s="153"/>
      <c r="L282" s="153"/>
      <c r="M282" s="153"/>
      <c r="N282" s="153"/>
      <c r="O282" s="153"/>
    </row>
    <row r="283" spans="1:15" s="187" customFormat="1" x14ac:dyDescent="0.2">
      <c r="A283" s="162"/>
      <c r="B283" s="162"/>
      <c r="C283" s="188"/>
      <c r="D283" s="189"/>
      <c r="E283" s="189"/>
      <c r="F283" s="190"/>
      <c r="G283" s="189"/>
      <c r="H283" s="153"/>
      <c r="I283" s="153"/>
      <c r="J283" s="153"/>
      <c r="K283" s="153"/>
      <c r="L283" s="153"/>
      <c r="M283" s="153"/>
      <c r="N283" s="153"/>
      <c r="O283" s="153"/>
    </row>
    <row r="284" spans="1:15" s="187" customFormat="1" x14ac:dyDescent="0.2">
      <c r="A284" s="162"/>
      <c r="B284" s="162"/>
      <c r="C284" s="188"/>
      <c r="D284" s="189"/>
      <c r="E284" s="189"/>
      <c r="F284" s="190"/>
      <c r="G284" s="189"/>
      <c r="H284" s="153"/>
      <c r="I284" s="153"/>
      <c r="J284" s="153"/>
      <c r="K284" s="153"/>
      <c r="L284" s="153"/>
      <c r="M284" s="153"/>
      <c r="N284" s="153"/>
      <c r="O284" s="153"/>
    </row>
    <row r="285" spans="1:15" s="187" customFormat="1" x14ac:dyDescent="0.2">
      <c r="A285" s="162"/>
      <c r="B285" s="162"/>
      <c r="C285" s="188"/>
      <c r="D285" s="189"/>
      <c r="E285" s="189"/>
      <c r="F285" s="190"/>
      <c r="G285" s="189"/>
      <c r="H285" s="153"/>
      <c r="I285" s="153"/>
      <c r="J285" s="153"/>
      <c r="K285" s="153"/>
      <c r="L285" s="153"/>
      <c r="M285" s="153"/>
      <c r="N285" s="153"/>
      <c r="O285" s="153"/>
    </row>
    <row r="286" spans="1:15" s="187" customFormat="1" x14ac:dyDescent="0.2">
      <c r="A286" s="162"/>
      <c r="B286" s="162"/>
      <c r="C286" s="188"/>
      <c r="D286" s="189"/>
      <c r="E286" s="189"/>
      <c r="F286" s="190"/>
      <c r="G286" s="189"/>
      <c r="H286" s="153"/>
      <c r="I286" s="153"/>
      <c r="J286" s="153"/>
      <c r="K286" s="153"/>
      <c r="L286" s="153"/>
      <c r="M286" s="153"/>
      <c r="N286" s="153"/>
      <c r="O286" s="153"/>
    </row>
    <row r="287" spans="1:15" s="187" customFormat="1" x14ac:dyDescent="0.2">
      <c r="A287" s="162"/>
      <c r="B287" s="162"/>
      <c r="C287" s="188"/>
      <c r="D287" s="189"/>
      <c r="E287" s="189"/>
      <c r="F287" s="190"/>
      <c r="G287" s="189"/>
      <c r="H287" s="153"/>
      <c r="I287" s="153"/>
      <c r="J287" s="153"/>
      <c r="K287" s="153"/>
      <c r="L287" s="153"/>
      <c r="M287" s="153"/>
      <c r="N287" s="153"/>
      <c r="O287" s="153"/>
    </row>
    <row r="288" spans="1:15" s="187" customFormat="1" x14ac:dyDescent="0.2">
      <c r="A288" s="162"/>
      <c r="B288" s="162"/>
      <c r="C288" s="188"/>
      <c r="D288" s="189"/>
      <c r="E288" s="189"/>
      <c r="F288" s="190"/>
      <c r="G288" s="189"/>
      <c r="H288" s="153"/>
      <c r="I288" s="153"/>
      <c r="J288" s="153"/>
      <c r="K288" s="153"/>
      <c r="L288" s="153"/>
      <c r="M288" s="153"/>
      <c r="N288" s="153"/>
      <c r="O288" s="153"/>
    </row>
    <row r="289" spans="1:15" s="187" customFormat="1" x14ac:dyDescent="0.2">
      <c r="A289" s="162"/>
      <c r="B289" s="162"/>
      <c r="C289" s="188"/>
      <c r="D289" s="189"/>
      <c r="E289" s="189"/>
      <c r="F289" s="190"/>
      <c r="G289" s="189"/>
      <c r="H289" s="153"/>
      <c r="I289" s="153"/>
      <c r="J289" s="153"/>
      <c r="K289" s="153"/>
      <c r="L289" s="153"/>
      <c r="M289" s="153"/>
      <c r="N289" s="153"/>
      <c r="O289" s="153"/>
    </row>
    <row r="290" spans="1:15" s="187" customFormat="1" x14ac:dyDescent="0.2">
      <c r="A290" s="162"/>
      <c r="B290" s="162"/>
      <c r="C290" s="188"/>
      <c r="D290" s="189"/>
      <c r="E290" s="189"/>
      <c r="F290" s="190"/>
      <c r="G290" s="189"/>
      <c r="H290" s="153"/>
      <c r="I290" s="153"/>
      <c r="J290" s="153"/>
      <c r="K290" s="153"/>
      <c r="L290" s="153"/>
      <c r="M290" s="153"/>
      <c r="N290" s="153"/>
      <c r="O290" s="153"/>
    </row>
    <row r="291" spans="1:15" s="187" customFormat="1" x14ac:dyDescent="0.2">
      <c r="A291" s="162"/>
      <c r="B291" s="162"/>
      <c r="C291" s="188"/>
      <c r="D291" s="189"/>
      <c r="E291" s="189"/>
      <c r="F291" s="190"/>
      <c r="G291" s="189"/>
      <c r="H291" s="153"/>
      <c r="I291" s="153"/>
      <c r="J291" s="153"/>
      <c r="K291" s="153"/>
      <c r="L291" s="153"/>
      <c r="M291" s="153"/>
      <c r="N291" s="153"/>
      <c r="O291" s="153"/>
    </row>
    <row r="292" spans="1:15" s="187" customFormat="1" x14ac:dyDescent="0.2">
      <c r="A292" s="162"/>
      <c r="B292" s="162"/>
      <c r="C292" s="188"/>
      <c r="D292" s="189"/>
      <c r="E292" s="189"/>
      <c r="F292" s="190"/>
      <c r="G292" s="189"/>
      <c r="H292" s="153"/>
      <c r="I292" s="153"/>
      <c r="J292" s="153"/>
      <c r="K292" s="153"/>
      <c r="L292" s="153"/>
      <c r="M292" s="153"/>
      <c r="N292" s="153"/>
      <c r="O292" s="153"/>
    </row>
    <row r="293" spans="1:15" s="187" customFormat="1" x14ac:dyDescent="0.2">
      <c r="A293" s="162"/>
      <c r="B293" s="162"/>
      <c r="C293" s="188"/>
      <c r="D293" s="189"/>
      <c r="E293" s="189"/>
      <c r="F293" s="190"/>
      <c r="G293" s="189"/>
      <c r="H293" s="153"/>
      <c r="I293" s="153"/>
      <c r="J293" s="153"/>
      <c r="K293" s="153"/>
      <c r="L293" s="153"/>
      <c r="M293" s="153"/>
      <c r="N293" s="153"/>
      <c r="O293" s="153"/>
    </row>
    <row r="294" spans="1:15" s="187" customFormat="1" x14ac:dyDescent="0.2">
      <c r="A294" s="162"/>
      <c r="B294" s="162"/>
      <c r="C294" s="188"/>
      <c r="D294" s="189"/>
      <c r="E294" s="189"/>
      <c r="F294" s="190"/>
      <c r="G294" s="189"/>
      <c r="H294" s="153"/>
      <c r="I294" s="153"/>
      <c r="J294" s="153"/>
      <c r="K294" s="153"/>
      <c r="L294" s="153"/>
      <c r="M294" s="153"/>
      <c r="N294" s="153"/>
      <c r="O294" s="153"/>
    </row>
    <row r="295" spans="1:15" s="187" customFormat="1" x14ac:dyDescent="0.2">
      <c r="A295" s="162"/>
      <c r="B295" s="162"/>
      <c r="C295" s="188"/>
      <c r="D295" s="189"/>
      <c r="E295" s="189"/>
      <c r="F295" s="190"/>
      <c r="G295" s="189"/>
      <c r="H295" s="153"/>
      <c r="I295" s="153"/>
      <c r="J295" s="153"/>
      <c r="K295" s="153"/>
      <c r="L295" s="153"/>
      <c r="M295" s="153"/>
      <c r="N295" s="153"/>
      <c r="O295" s="153"/>
    </row>
    <row r="296" spans="1:15" s="187" customFormat="1" x14ac:dyDescent="0.2">
      <c r="A296" s="162"/>
      <c r="B296" s="162"/>
      <c r="C296" s="188"/>
      <c r="D296" s="189"/>
      <c r="E296" s="189"/>
      <c r="F296" s="190"/>
      <c r="G296" s="189"/>
      <c r="H296" s="153"/>
      <c r="I296" s="153"/>
      <c r="J296" s="153"/>
      <c r="K296" s="153"/>
      <c r="L296" s="153"/>
      <c r="M296" s="153"/>
      <c r="N296" s="153"/>
      <c r="O296" s="153"/>
    </row>
    <row r="297" spans="1:15" s="187" customFormat="1" x14ac:dyDescent="0.2">
      <c r="A297" s="162"/>
      <c r="B297" s="162"/>
      <c r="C297" s="188"/>
      <c r="D297" s="189"/>
      <c r="E297" s="189"/>
      <c r="F297" s="190"/>
      <c r="G297" s="189"/>
      <c r="H297" s="153"/>
      <c r="I297" s="153"/>
      <c r="J297" s="153"/>
      <c r="K297" s="153"/>
      <c r="L297" s="153"/>
      <c r="M297" s="153"/>
      <c r="N297" s="153"/>
      <c r="O297" s="153"/>
    </row>
    <row r="298" spans="1:15" s="187" customFormat="1" x14ac:dyDescent="0.2">
      <c r="A298" s="162"/>
      <c r="B298" s="162"/>
      <c r="C298" s="188"/>
      <c r="D298" s="189"/>
      <c r="E298" s="189"/>
      <c r="F298" s="190"/>
      <c r="G298" s="189"/>
      <c r="H298" s="153"/>
      <c r="I298" s="153"/>
      <c r="J298" s="153"/>
      <c r="K298" s="153"/>
      <c r="L298" s="153"/>
      <c r="M298" s="153"/>
      <c r="N298" s="153"/>
      <c r="O298" s="153"/>
    </row>
    <row r="299" spans="1:15" s="187" customFormat="1" x14ac:dyDescent="0.2">
      <c r="A299" s="162"/>
      <c r="B299" s="162"/>
      <c r="C299" s="188"/>
      <c r="D299" s="189"/>
      <c r="E299" s="189"/>
      <c r="F299" s="190"/>
      <c r="G299" s="189"/>
      <c r="H299" s="153"/>
      <c r="I299" s="153"/>
      <c r="J299" s="153"/>
      <c r="K299" s="153"/>
      <c r="L299" s="153"/>
      <c r="M299" s="153"/>
      <c r="N299" s="153"/>
      <c r="O299" s="153"/>
    </row>
    <row r="300" spans="1:15" s="187" customFormat="1" x14ac:dyDescent="0.2">
      <c r="A300" s="162"/>
      <c r="B300" s="162"/>
      <c r="C300" s="188"/>
      <c r="D300" s="189"/>
      <c r="E300" s="189"/>
      <c r="F300" s="190"/>
      <c r="G300" s="189"/>
      <c r="H300" s="153"/>
      <c r="I300" s="153"/>
      <c r="J300" s="153"/>
      <c r="K300" s="153"/>
      <c r="L300" s="153"/>
      <c r="M300" s="153"/>
      <c r="N300" s="153"/>
      <c r="O300" s="153"/>
    </row>
  </sheetData>
  <autoFilter ref="C3:G3"/>
  <phoneticPr fontId="9" type="noConversion"/>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theme="7" tint="0.39997558519241921"/>
  </sheetPr>
  <dimension ref="A1:BM1292"/>
  <sheetViews>
    <sheetView showGridLines="0" workbookViewId="0">
      <pane xSplit="5" ySplit="10" topLeftCell="F11" activePane="bottomRight" state="frozen"/>
      <selection pane="topRight" activeCell="F1" sqref="F1"/>
      <selection pane="bottomLeft" activeCell="A11" sqref="A11"/>
      <selection pane="bottomRight"/>
    </sheetView>
  </sheetViews>
  <sheetFormatPr defaultRowHeight="12.75" x14ac:dyDescent="0.2"/>
  <cols>
    <col min="1" max="2" width="2.7109375" customWidth="1"/>
    <col min="3" max="3" width="12.28515625" hidden="1" customWidth="1"/>
    <col min="4" max="4" width="15.7109375" style="164" customWidth="1"/>
    <col min="5" max="21" width="20.7109375" style="164" customWidth="1"/>
    <col min="22" max="37" width="20.7109375" style="164" hidden="1" customWidth="1"/>
    <col min="38" max="39" width="9.28515625" style="164" bestFit="1" customWidth="1"/>
    <col min="40" max="16384" width="9.140625" style="164"/>
  </cols>
  <sheetData>
    <row r="1" spans="1:65" customFormat="1" x14ac:dyDescent="0.2">
      <c r="A1" s="110"/>
      <c r="B1" s="110"/>
      <c r="C1" s="110"/>
      <c r="D1" s="110"/>
      <c r="E1" s="110"/>
      <c r="F1" s="110"/>
      <c r="G1" s="110"/>
      <c r="H1" s="110"/>
      <c r="I1" s="110"/>
      <c r="J1" s="110"/>
      <c r="K1" s="110"/>
      <c r="L1" s="110"/>
      <c r="M1" s="110"/>
      <c r="N1" s="146"/>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row>
    <row r="2" spans="1:65" customFormat="1" ht="13.5" thickBot="1" x14ac:dyDescent="0.25">
      <c r="A2" s="110"/>
      <c r="B2" s="110"/>
      <c r="C2" s="110" t="b">
        <v>0</v>
      </c>
      <c r="D2" s="110"/>
      <c r="E2" s="110"/>
      <c r="F2" s="110"/>
      <c r="G2" s="110"/>
      <c r="H2" s="110"/>
      <c r="I2" s="110"/>
      <c r="J2" s="110"/>
      <c r="K2" s="110"/>
      <c r="L2" s="110"/>
      <c r="M2" s="110"/>
      <c r="N2" s="146"/>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row>
    <row r="3" spans="1:65" customFormat="1" ht="13.5" thickTop="1" x14ac:dyDescent="0.2">
      <c r="A3" s="110"/>
      <c r="B3" s="110"/>
      <c r="C3" s="110" t="s">
        <v>113</v>
      </c>
      <c r="D3" s="155" t="s">
        <v>264</v>
      </c>
      <c r="E3" s="174"/>
      <c r="F3" s="175"/>
      <c r="G3" s="110"/>
      <c r="H3" s="110"/>
      <c r="I3" s="110"/>
      <c r="J3" s="110"/>
      <c r="K3" s="110"/>
      <c r="L3" s="110"/>
      <c r="M3" s="110"/>
      <c r="N3" s="146"/>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row>
    <row r="4" spans="1:65" customFormat="1" x14ac:dyDescent="0.2">
      <c r="A4" s="110"/>
      <c r="B4" s="110"/>
      <c r="C4" s="110" t="s">
        <v>114</v>
      </c>
      <c r="D4" s="156" t="s">
        <v>115</v>
      </c>
      <c r="E4" s="176"/>
      <c r="F4" s="177"/>
      <c r="G4" s="110"/>
      <c r="H4" s="110"/>
      <c r="I4" s="110"/>
      <c r="J4" s="110"/>
      <c r="K4" s="110"/>
      <c r="L4" s="110"/>
      <c r="M4" s="110"/>
      <c r="N4" s="146"/>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0"/>
      <c r="BI4" s="110"/>
      <c r="BJ4" s="110"/>
      <c r="BK4" s="110"/>
      <c r="BL4" s="110"/>
      <c r="BM4" s="110"/>
    </row>
    <row r="5" spans="1:65" customFormat="1" x14ac:dyDescent="0.2">
      <c r="A5" s="110"/>
      <c r="B5" s="110"/>
      <c r="C5" s="110" t="s">
        <v>116</v>
      </c>
      <c r="D5" s="156" t="s">
        <v>214</v>
      </c>
      <c r="E5" s="176"/>
      <c r="F5" s="177"/>
      <c r="G5" s="110"/>
      <c r="H5" s="110"/>
      <c r="I5" s="110"/>
      <c r="J5" s="110"/>
      <c r="K5" s="110"/>
      <c r="L5" s="110"/>
      <c r="M5" s="110"/>
      <c r="N5" s="146"/>
      <c r="O5" s="110"/>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c r="AW5" s="110"/>
      <c r="AX5" s="110"/>
      <c r="AY5" s="110"/>
      <c r="AZ5" s="110"/>
      <c r="BA5" s="110"/>
      <c r="BB5" s="110"/>
      <c r="BC5" s="110"/>
      <c r="BD5" s="110"/>
      <c r="BE5" s="110"/>
      <c r="BF5" s="110"/>
      <c r="BG5" s="110"/>
      <c r="BH5" s="110"/>
      <c r="BI5" s="110"/>
      <c r="BJ5" s="110"/>
      <c r="BK5" s="110"/>
      <c r="BL5" s="110"/>
      <c r="BM5" s="110"/>
    </row>
    <row r="6" spans="1:65" customFormat="1" x14ac:dyDescent="0.2">
      <c r="A6" s="110"/>
      <c r="B6" s="110"/>
      <c r="C6" s="110" t="s">
        <v>117</v>
      </c>
      <c r="D6" s="156" t="s">
        <v>118</v>
      </c>
      <c r="E6" s="260"/>
      <c r="F6" s="178"/>
      <c r="G6" s="110"/>
      <c r="H6" s="110"/>
      <c r="I6" s="110"/>
      <c r="J6" s="110"/>
      <c r="K6" s="110"/>
      <c r="L6" s="110"/>
      <c r="M6" s="110"/>
      <c r="N6" s="146"/>
      <c r="O6" s="110"/>
      <c r="P6" s="110"/>
      <c r="Q6" s="110"/>
      <c r="R6" s="110"/>
      <c r="S6" s="110"/>
      <c r="T6" s="110"/>
      <c r="U6" s="110"/>
      <c r="V6" s="110"/>
      <c r="W6" s="110"/>
      <c r="X6" s="110"/>
      <c r="Y6" s="110"/>
      <c r="Z6" s="110"/>
      <c r="AA6" s="110"/>
      <c r="AB6" s="110"/>
      <c r="AC6" s="110"/>
      <c r="AD6" s="110"/>
      <c r="AE6" s="110"/>
      <c r="AF6" s="110"/>
      <c r="AG6" s="110"/>
      <c r="AH6" s="110"/>
      <c r="AI6" s="110"/>
      <c r="AJ6" s="110"/>
      <c r="AK6" s="110"/>
      <c r="AL6" s="110"/>
      <c r="AM6" s="110"/>
      <c r="AN6" s="110"/>
      <c r="AO6" s="110"/>
      <c r="AP6" s="110"/>
      <c r="AQ6" s="110"/>
      <c r="AR6" s="110"/>
      <c r="AS6" s="110"/>
      <c r="AT6" s="110"/>
      <c r="AU6" s="110"/>
      <c r="AV6" s="110"/>
      <c r="AW6" s="110"/>
      <c r="AX6" s="110"/>
      <c r="AY6" s="110"/>
      <c r="AZ6" s="110"/>
      <c r="BA6" s="110"/>
      <c r="BB6" s="110"/>
      <c r="BC6" s="110"/>
      <c r="BD6" s="110"/>
      <c r="BE6" s="110"/>
      <c r="BF6" s="110"/>
      <c r="BG6" s="110"/>
      <c r="BH6" s="110"/>
      <c r="BI6" s="110"/>
      <c r="BJ6" s="110"/>
      <c r="BK6" s="110"/>
      <c r="BL6" s="110"/>
      <c r="BM6" s="110"/>
    </row>
    <row r="7" spans="1:65" customFormat="1" x14ac:dyDescent="0.2">
      <c r="A7" s="110"/>
      <c r="B7" s="110"/>
      <c r="C7" s="110" t="s">
        <v>119</v>
      </c>
      <c r="D7" s="156" t="s">
        <v>120</v>
      </c>
      <c r="E7" s="179"/>
      <c r="F7" s="180"/>
      <c r="G7" s="110"/>
      <c r="H7" s="154" t="str">
        <f ca="1">HYPERLINK(Current_Period_Link,"Link back to Planning View")</f>
        <v>Link back to Planning View</v>
      </c>
      <c r="I7" s="110"/>
      <c r="J7" s="110"/>
      <c r="K7" s="110"/>
      <c r="L7" s="110"/>
      <c r="M7" s="110"/>
      <c r="N7" s="146"/>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0"/>
      <c r="AN7" s="110"/>
      <c r="AO7" s="110"/>
      <c r="AP7" s="110"/>
      <c r="AQ7" s="110"/>
      <c r="AR7" s="110"/>
      <c r="AS7" s="110"/>
      <c r="AT7" s="110"/>
      <c r="AU7" s="110"/>
      <c r="AV7" s="110"/>
      <c r="AW7" s="110"/>
      <c r="AX7" s="110"/>
      <c r="AY7" s="110"/>
      <c r="AZ7" s="110"/>
      <c r="BA7" s="110"/>
      <c r="BB7" s="110"/>
      <c r="BC7" s="110"/>
      <c r="BD7" s="110"/>
      <c r="BE7" s="110"/>
      <c r="BF7" s="110"/>
      <c r="BG7" s="110"/>
      <c r="BH7" s="110"/>
      <c r="BI7" s="110"/>
      <c r="BJ7" s="110"/>
      <c r="BK7" s="110"/>
      <c r="BL7" s="110"/>
      <c r="BM7" s="110"/>
    </row>
    <row r="8" spans="1:65" customFormat="1" ht="13.5" thickBot="1" x14ac:dyDescent="0.25">
      <c r="A8" s="110"/>
      <c r="B8" s="110"/>
      <c r="C8" s="110" t="s">
        <v>121</v>
      </c>
      <c r="D8" s="157" t="s">
        <v>122</v>
      </c>
      <c r="E8" s="181"/>
      <c r="F8" s="182"/>
      <c r="G8" s="110"/>
      <c r="H8" s="110"/>
      <c r="I8" s="110"/>
      <c r="J8" s="110"/>
      <c r="K8" s="110"/>
      <c r="L8" s="110"/>
      <c r="M8" s="110"/>
      <c r="N8" s="146"/>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c r="BG8" s="110"/>
      <c r="BH8" s="110"/>
      <c r="BI8" s="110"/>
      <c r="BJ8" s="110"/>
      <c r="BK8" s="110"/>
      <c r="BL8" s="110"/>
      <c r="BM8" s="110"/>
    </row>
    <row r="9" spans="1:65" customFormat="1" ht="14.25" thickTop="1" thickBot="1" x14ac:dyDescent="0.25">
      <c r="A9" s="110"/>
      <c r="B9" s="110"/>
      <c r="C9" s="110"/>
      <c r="D9" s="110"/>
      <c r="E9" s="110"/>
      <c r="F9" s="110"/>
      <c r="G9" s="110"/>
      <c r="H9" s="147"/>
      <c r="I9" s="110"/>
      <c r="J9" s="110"/>
      <c r="K9" s="110"/>
      <c r="L9" s="110"/>
      <c r="M9" s="110"/>
      <c r="N9" s="146"/>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row>
    <row r="10" spans="1:65" s="161" customFormat="1" ht="14.25" thickTop="1" thickBot="1" x14ac:dyDescent="0.25">
      <c r="A10" s="139"/>
      <c r="B10" s="139"/>
      <c r="C10" s="139"/>
      <c r="D10" s="158"/>
      <c r="E10" s="158"/>
      <c r="F10" s="158"/>
      <c r="G10" s="158"/>
      <c r="H10" s="158"/>
      <c r="I10" s="158"/>
      <c r="J10" s="158"/>
      <c r="K10" s="158"/>
      <c r="L10" s="158"/>
      <c r="M10" s="158"/>
      <c r="N10" s="159"/>
      <c r="O10" s="158"/>
      <c r="P10" s="158"/>
      <c r="Q10" s="158"/>
      <c r="R10" s="158"/>
      <c r="S10" s="158"/>
      <c r="T10" s="158"/>
      <c r="U10" s="158"/>
      <c r="V10" s="158" t="s">
        <v>123</v>
      </c>
      <c r="W10" s="158" t="s">
        <v>124</v>
      </c>
      <c r="X10" s="158" t="s">
        <v>125</v>
      </c>
      <c r="Y10" s="158" t="s">
        <v>126</v>
      </c>
      <c r="Z10" s="158" t="s">
        <v>127</v>
      </c>
      <c r="AA10" s="158" t="s">
        <v>128</v>
      </c>
      <c r="AB10" s="158" t="s">
        <v>129</v>
      </c>
      <c r="AC10" s="158" t="s">
        <v>130</v>
      </c>
      <c r="AD10" s="158" t="s">
        <v>131</v>
      </c>
      <c r="AE10" s="158" t="s">
        <v>132</v>
      </c>
      <c r="AF10" s="158" t="s">
        <v>133</v>
      </c>
      <c r="AG10" s="158" t="s">
        <v>134</v>
      </c>
      <c r="AH10" s="158" t="s">
        <v>135</v>
      </c>
      <c r="AI10" s="158" t="s">
        <v>136</v>
      </c>
      <c r="AJ10" s="158" t="s">
        <v>137</v>
      </c>
      <c r="AK10" s="158" t="s">
        <v>138</v>
      </c>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row>
    <row r="11" spans="1:65" ht="13.5" thickTop="1" x14ac:dyDescent="0.2">
      <c r="A11" s="110"/>
      <c r="B11" s="110"/>
      <c r="C11" s="110"/>
      <c r="D11" s="183"/>
      <c r="E11" s="183"/>
      <c r="F11" s="183"/>
      <c r="G11" s="183"/>
      <c r="H11" s="183"/>
      <c r="I11" s="183"/>
      <c r="J11" s="183"/>
      <c r="K11" s="183"/>
      <c r="L11" s="183"/>
      <c r="M11" s="183"/>
      <c r="N11" s="183"/>
      <c r="O11" s="183"/>
      <c r="P11" s="183"/>
      <c r="Q11" s="183"/>
      <c r="R11" s="183"/>
      <c r="S11" s="183"/>
      <c r="T11" s="183"/>
      <c r="U11" s="183"/>
      <c r="V11" s="183"/>
      <c r="W11" s="183"/>
      <c r="X11" s="183"/>
      <c r="Y11" s="183"/>
      <c r="Z11" s="183"/>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183"/>
      <c r="AZ11" s="183"/>
      <c r="BA11" s="183"/>
      <c r="BB11" s="183"/>
      <c r="BC11" s="183"/>
      <c r="BD11" s="183"/>
      <c r="BE11" s="183"/>
      <c r="BF11" s="183"/>
      <c r="BG11" s="183"/>
      <c r="BH11" s="183"/>
      <c r="BI11" s="183"/>
      <c r="BJ11" s="183"/>
      <c r="BK11" s="183"/>
      <c r="BL11" s="183"/>
      <c r="BM11" s="183"/>
    </row>
    <row r="12" spans="1:65" x14ac:dyDescent="0.2">
      <c r="A12" s="110"/>
      <c r="B12" s="110"/>
      <c r="C12" s="110"/>
      <c r="D12" s="183"/>
      <c r="E12" s="183"/>
      <c r="F12" s="183"/>
      <c r="G12" s="183"/>
      <c r="H12" s="183"/>
      <c r="I12" s="183"/>
      <c r="J12" s="183"/>
      <c r="K12" s="183"/>
      <c r="L12" s="183"/>
      <c r="M12" s="183"/>
      <c r="N12" s="183"/>
      <c r="O12" s="183"/>
      <c r="P12" s="183"/>
      <c r="Q12" s="183"/>
      <c r="R12" s="183"/>
      <c r="S12" s="183"/>
      <c r="T12" s="183"/>
      <c r="U12" s="183"/>
      <c r="V12" s="183"/>
      <c r="W12" s="183"/>
      <c r="X12" s="183"/>
      <c r="Y12" s="183"/>
      <c r="Z12" s="183"/>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183"/>
      <c r="AZ12" s="183"/>
      <c r="BA12" s="183"/>
      <c r="BB12" s="183"/>
      <c r="BC12" s="183"/>
      <c r="BD12" s="183"/>
      <c r="BE12" s="183"/>
      <c r="BF12" s="183"/>
      <c r="BG12" s="183"/>
      <c r="BH12" s="183"/>
      <c r="BI12" s="183"/>
      <c r="BJ12" s="183"/>
      <c r="BK12" s="183"/>
      <c r="BL12" s="183"/>
      <c r="BM12" s="183"/>
    </row>
    <row r="13" spans="1:65" x14ac:dyDescent="0.2">
      <c r="A13" s="110"/>
      <c r="B13" s="110"/>
      <c r="C13" s="110"/>
      <c r="D13" s="183"/>
      <c r="E13" s="183"/>
      <c r="F13" s="183"/>
      <c r="G13" s="183"/>
      <c r="H13" s="183"/>
      <c r="I13" s="183"/>
      <c r="J13" s="183"/>
      <c r="K13" s="183"/>
      <c r="L13" s="183"/>
      <c r="M13" s="183"/>
      <c r="N13" s="183"/>
      <c r="O13" s="183"/>
      <c r="P13" s="183"/>
      <c r="Q13" s="183"/>
      <c r="R13" s="183"/>
      <c r="S13" s="183"/>
      <c r="T13" s="183"/>
      <c r="U13" s="183"/>
      <c r="V13" s="183"/>
      <c r="W13" s="183"/>
      <c r="X13" s="183"/>
      <c r="Y13" s="183"/>
      <c r="Z13" s="183"/>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183"/>
      <c r="AZ13" s="183"/>
      <c r="BA13" s="183"/>
      <c r="BB13" s="183"/>
      <c r="BC13" s="183"/>
      <c r="BD13" s="183"/>
      <c r="BE13" s="183"/>
      <c r="BF13" s="183"/>
      <c r="BG13" s="183"/>
      <c r="BH13" s="183"/>
      <c r="BI13" s="183"/>
      <c r="BJ13" s="183"/>
      <c r="BK13" s="183"/>
      <c r="BL13" s="183"/>
      <c r="BM13" s="183"/>
    </row>
    <row r="14" spans="1:65" x14ac:dyDescent="0.2">
      <c r="A14" s="110"/>
      <c r="B14" s="110"/>
      <c r="C14" s="110"/>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183"/>
      <c r="AZ14" s="183"/>
      <c r="BA14" s="183"/>
      <c r="BB14" s="183"/>
      <c r="BC14" s="183"/>
      <c r="BD14" s="183"/>
      <c r="BE14" s="183"/>
      <c r="BF14" s="183"/>
      <c r="BG14" s="183"/>
      <c r="BH14" s="183"/>
      <c r="BI14" s="183"/>
      <c r="BJ14" s="183"/>
      <c r="BK14" s="183"/>
      <c r="BL14" s="183"/>
      <c r="BM14" s="183"/>
    </row>
    <row r="15" spans="1:65" x14ac:dyDescent="0.2">
      <c r="A15" s="110"/>
      <c r="B15" s="110"/>
      <c r="C15" s="110"/>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183"/>
      <c r="AZ15" s="183"/>
      <c r="BA15" s="183"/>
      <c r="BB15" s="183"/>
      <c r="BC15" s="183"/>
      <c r="BD15" s="183"/>
      <c r="BE15" s="183"/>
      <c r="BF15" s="183"/>
      <c r="BG15" s="183"/>
      <c r="BH15" s="183"/>
      <c r="BI15" s="183"/>
      <c r="BJ15" s="183"/>
      <c r="BK15" s="183"/>
      <c r="BL15" s="183"/>
      <c r="BM15" s="183"/>
    </row>
    <row r="16" spans="1:65" x14ac:dyDescent="0.2">
      <c r="A16" s="110"/>
      <c r="B16" s="110"/>
      <c r="C16" s="110"/>
      <c r="D16" s="183"/>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183"/>
      <c r="AH16" s="183"/>
      <c r="AI16" s="183"/>
      <c r="AJ16" s="183"/>
      <c r="AK16" s="183"/>
      <c r="AL16" s="183"/>
      <c r="AM16" s="183"/>
      <c r="AN16" s="183"/>
      <c r="AO16" s="183"/>
      <c r="AP16" s="183"/>
      <c r="AQ16" s="183"/>
      <c r="AR16" s="183"/>
      <c r="AS16" s="183"/>
      <c r="AT16" s="183"/>
      <c r="AU16" s="183"/>
      <c r="AV16" s="183"/>
      <c r="AW16" s="183"/>
      <c r="AX16" s="183"/>
      <c r="AY16" s="183"/>
      <c r="AZ16" s="183"/>
      <c r="BA16" s="183"/>
      <c r="BB16" s="183"/>
      <c r="BC16" s="183"/>
      <c r="BD16" s="183"/>
      <c r="BE16" s="183"/>
      <c r="BF16" s="183"/>
      <c r="BG16" s="183"/>
      <c r="BH16" s="183"/>
      <c r="BI16" s="183"/>
      <c r="BJ16" s="183"/>
      <c r="BK16" s="183"/>
      <c r="BL16" s="183"/>
      <c r="BM16" s="183"/>
    </row>
    <row r="17" spans="1:65" x14ac:dyDescent="0.2">
      <c r="A17" s="110"/>
      <c r="B17" s="110"/>
      <c r="C17" s="110"/>
      <c r="D17" s="183"/>
      <c r="E17" s="183"/>
      <c r="F17" s="183"/>
      <c r="G17" s="183"/>
      <c r="H17" s="183"/>
      <c r="I17" s="183"/>
      <c r="J17" s="183"/>
      <c r="K17" s="183"/>
      <c r="L17" s="183"/>
      <c r="M17" s="183"/>
      <c r="N17" s="183"/>
      <c r="O17" s="183"/>
      <c r="P17" s="183"/>
      <c r="Q17" s="183"/>
      <c r="R17" s="183"/>
      <c r="S17" s="183"/>
      <c r="T17" s="183"/>
      <c r="U17" s="183"/>
      <c r="V17" s="183"/>
      <c r="W17" s="183"/>
      <c r="X17" s="183"/>
      <c r="Y17" s="183"/>
      <c r="Z17" s="183"/>
      <c r="AA17" s="183"/>
      <c r="AB17" s="183"/>
      <c r="AC17" s="183"/>
      <c r="AD17" s="183"/>
      <c r="AE17" s="183"/>
      <c r="AF17" s="183"/>
      <c r="AG17" s="183"/>
      <c r="AH17" s="183"/>
      <c r="AI17" s="183"/>
      <c r="AJ17" s="183"/>
      <c r="AK17" s="183"/>
      <c r="AL17" s="183"/>
      <c r="AM17" s="183"/>
      <c r="AN17" s="183"/>
      <c r="AO17" s="183"/>
      <c r="AP17" s="183"/>
      <c r="AQ17" s="183"/>
      <c r="AR17" s="183"/>
      <c r="AS17" s="183"/>
      <c r="AT17" s="183"/>
      <c r="AU17" s="183"/>
      <c r="AV17" s="183"/>
      <c r="AW17" s="183"/>
      <c r="AX17" s="183"/>
      <c r="AY17" s="183"/>
      <c r="AZ17" s="183"/>
      <c r="BA17" s="183"/>
      <c r="BB17" s="183"/>
      <c r="BC17" s="183"/>
      <c r="BD17" s="183"/>
      <c r="BE17" s="183"/>
      <c r="BF17" s="183"/>
      <c r="BG17" s="183"/>
      <c r="BH17" s="183"/>
      <c r="BI17" s="183"/>
      <c r="BJ17" s="183"/>
      <c r="BK17" s="183"/>
      <c r="BL17" s="183"/>
      <c r="BM17" s="183"/>
    </row>
    <row r="18" spans="1:65" x14ac:dyDescent="0.2">
      <c r="A18" s="110"/>
      <c r="B18" s="110"/>
      <c r="C18" s="110"/>
      <c r="D18" s="183"/>
      <c r="E18" s="183"/>
      <c r="F18" s="183"/>
      <c r="G18" s="183"/>
      <c r="H18" s="183"/>
      <c r="I18" s="183"/>
      <c r="J18" s="183"/>
      <c r="K18" s="183"/>
      <c r="L18" s="183"/>
      <c r="M18" s="183"/>
      <c r="N18" s="183"/>
      <c r="O18" s="183"/>
      <c r="P18" s="183"/>
      <c r="Q18" s="183"/>
      <c r="R18" s="183"/>
      <c r="S18" s="183"/>
      <c r="T18" s="183"/>
      <c r="U18" s="183"/>
      <c r="V18" s="183"/>
      <c r="W18" s="183"/>
      <c r="X18" s="183"/>
      <c r="Y18" s="183"/>
      <c r="Z18" s="183"/>
      <c r="AA18" s="183"/>
      <c r="AB18" s="183"/>
      <c r="AC18" s="183"/>
      <c r="AD18" s="183"/>
      <c r="AE18" s="183"/>
      <c r="AF18" s="183"/>
      <c r="AG18" s="183"/>
      <c r="AH18" s="183"/>
      <c r="AI18" s="183"/>
      <c r="AJ18" s="183"/>
      <c r="AK18" s="183"/>
      <c r="AL18" s="183"/>
      <c r="AM18" s="183"/>
      <c r="AN18" s="183"/>
      <c r="AO18" s="183"/>
      <c r="AP18" s="183"/>
      <c r="AQ18" s="183"/>
      <c r="AR18" s="183"/>
      <c r="AS18" s="183"/>
      <c r="AT18" s="183"/>
      <c r="AU18" s="183"/>
      <c r="AV18" s="183"/>
      <c r="AW18" s="183"/>
      <c r="AX18" s="183"/>
      <c r="AY18" s="183"/>
      <c r="AZ18" s="183"/>
      <c r="BA18" s="183"/>
      <c r="BB18" s="183"/>
      <c r="BC18" s="183"/>
      <c r="BD18" s="183"/>
      <c r="BE18" s="183"/>
      <c r="BF18" s="183"/>
      <c r="BG18" s="183"/>
      <c r="BH18" s="183"/>
      <c r="BI18" s="183"/>
      <c r="BJ18" s="183"/>
      <c r="BK18" s="183"/>
      <c r="BL18" s="183"/>
      <c r="BM18" s="183"/>
    </row>
    <row r="19" spans="1:65" x14ac:dyDescent="0.2">
      <c r="A19" s="110"/>
      <c r="B19" s="110"/>
      <c r="C19" s="110"/>
      <c r="D19" s="183"/>
      <c r="E19" s="183"/>
      <c r="F19" s="183"/>
      <c r="G19" s="183"/>
      <c r="H19" s="183"/>
      <c r="I19" s="183"/>
      <c r="J19" s="183"/>
      <c r="K19" s="183"/>
      <c r="L19" s="183"/>
      <c r="M19" s="183"/>
      <c r="N19" s="183"/>
      <c r="O19" s="183"/>
      <c r="P19" s="183"/>
      <c r="Q19" s="183"/>
      <c r="R19" s="183"/>
      <c r="S19" s="183"/>
      <c r="T19" s="183"/>
      <c r="U19" s="183"/>
      <c r="V19" s="183"/>
      <c r="W19" s="183"/>
      <c r="X19" s="183"/>
      <c r="Y19" s="183"/>
      <c r="Z19" s="183"/>
      <c r="AA19" s="183"/>
      <c r="AB19" s="183"/>
      <c r="AC19" s="183"/>
      <c r="AD19" s="183"/>
      <c r="AE19" s="183"/>
      <c r="AF19" s="183"/>
      <c r="AG19" s="183"/>
      <c r="AH19" s="183"/>
      <c r="AI19" s="183"/>
      <c r="AJ19" s="183"/>
      <c r="AK19" s="183"/>
      <c r="AL19" s="183"/>
      <c r="AM19" s="183"/>
      <c r="AN19" s="183"/>
      <c r="AO19" s="183"/>
      <c r="AP19" s="183"/>
      <c r="AQ19" s="183"/>
      <c r="AR19" s="183"/>
      <c r="AS19" s="183"/>
      <c r="AT19" s="183"/>
      <c r="AU19" s="183"/>
      <c r="AV19" s="183"/>
      <c r="AW19" s="183"/>
      <c r="AX19" s="183"/>
      <c r="AY19" s="183"/>
      <c r="AZ19" s="183"/>
      <c r="BA19" s="183"/>
      <c r="BB19" s="183"/>
      <c r="BC19" s="183"/>
      <c r="BD19" s="183"/>
      <c r="BE19" s="183"/>
      <c r="BF19" s="183"/>
      <c r="BG19" s="183"/>
      <c r="BH19" s="183"/>
      <c r="BI19" s="183"/>
      <c r="BJ19" s="183"/>
      <c r="BK19" s="183"/>
      <c r="BL19" s="183"/>
      <c r="BM19" s="183"/>
    </row>
    <row r="20" spans="1:65" x14ac:dyDescent="0.2">
      <c r="A20" s="110"/>
      <c r="B20" s="110"/>
      <c r="C20" s="110"/>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3"/>
      <c r="AL20" s="183"/>
      <c r="AM20" s="183"/>
      <c r="AN20" s="183"/>
      <c r="AO20" s="183"/>
      <c r="AP20" s="183"/>
      <c r="AQ20" s="183"/>
      <c r="AR20" s="183"/>
      <c r="AS20" s="183"/>
      <c r="AT20" s="183"/>
      <c r="AU20" s="183"/>
      <c r="AV20" s="183"/>
      <c r="AW20" s="183"/>
      <c r="AX20" s="183"/>
      <c r="AY20" s="183"/>
      <c r="AZ20" s="183"/>
      <c r="BA20" s="183"/>
      <c r="BB20" s="183"/>
      <c r="BC20" s="183"/>
      <c r="BD20" s="183"/>
      <c r="BE20" s="183"/>
      <c r="BF20" s="183"/>
      <c r="BG20" s="183"/>
      <c r="BH20" s="183"/>
      <c r="BI20" s="183"/>
      <c r="BJ20" s="183"/>
      <c r="BK20" s="183"/>
      <c r="BL20" s="183"/>
      <c r="BM20" s="183"/>
    </row>
    <row r="21" spans="1:65" x14ac:dyDescent="0.2">
      <c r="A21" s="110"/>
      <c r="B21" s="110"/>
      <c r="C21" s="110"/>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3"/>
      <c r="AL21" s="183"/>
      <c r="AM21" s="183"/>
      <c r="AN21" s="183"/>
      <c r="AO21" s="183"/>
      <c r="AP21" s="183"/>
      <c r="AQ21" s="183"/>
      <c r="AR21" s="183"/>
      <c r="AS21" s="183"/>
      <c r="AT21" s="183"/>
      <c r="AU21" s="183"/>
      <c r="AV21" s="183"/>
      <c r="AW21" s="183"/>
      <c r="AX21" s="183"/>
      <c r="AY21" s="183"/>
      <c r="AZ21" s="183"/>
      <c r="BA21" s="183"/>
      <c r="BB21" s="183"/>
      <c r="BC21" s="183"/>
      <c r="BD21" s="183"/>
      <c r="BE21" s="183"/>
      <c r="BF21" s="183"/>
      <c r="BG21" s="183"/>
      <c r="BH21" s="183"/>
      <c r="BI21" s="183"/>
      <c r="BJ21" s="183"/>
      <c r="BK21" s="183"/>
      <c r="BL21" s="183"/>
      <c r="BM21" s="183"/>
    </row>
    <row r="22" spans="1:65" x14ac:dyDescent="0.2">
      <c r="A22" s="110"/>
      <c r="B22" s="110"/>
      <c r="C22" s="110"/>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3"/>
      <c r="BH22" s="183"/>
      <c r="BI22" s="183"/>
      <c r="BJ22" s="183"/>
      <c r="BK22" s="183"/>
      <c r="BL22" s="183"/>
      <c r="BM22" s="183"/>
    </row>
    <row r="23" spans="1:65" x14ac:dyDescent="0.2">
      <c r="A23" s="110"/>
      <c r="B23" s="110"/>
      <c r="C23" s="110"/>
      <c r="D23" s="183"/>
      <c r="E23" s="183"/>
      <c r="F23" s="183"/>
      <c r="G23" s="183"/>
      <c r="H23" s="183"/>
      <c r="I23" s="183"/>
      <c r="J23" s="183"/>
      <c r="K23" s="183"/>
      <c r="L23" s="183"/>
      <c r="M23" s="183"/>
      <c r="N23" s="183"/>
      <c r="O23" s="183"/>
      <c r="P23" s="183"/>
      <c r="Q23" s="183"/>
      <c r="R23" s="183"/>
      <c r="S23" s="183"/>
      <c r="T23" s="183"/>
      <c r="U23" s="183"/>
      <c r="V23" s="183"/>
      <c r="W23" s="183"/>
      <c r="X23" s="183"/>
      <c r="Y23" s="183"/>
      <c r="Z23" s="183"/>
      <c r="AA23" s="183"/>
      <c r="AB23" s="183"/>
      <c r="AC23" s="183"/>
      <c r="AD23" s="183"/>
      <c r="AE23" s="183"/>
      <c r="AF23" s="183"/>
      <c r="AG23" s="183"/>
      <c r="AH23" s="183"/>
      <c r="AI23" s="183"/>
      <c r="AJ23" s="183"/>
      <c r="AK23" s="183"/>
      <c r="AL23" s="183"/>
      <c r="AM23" s="183"/>
      <c r="AN23" s="183"/>
      <c r="AO23" s="183"/>
      <c r="AP23" s="183"/>
      <c r="AQ23" s="183"/>
      <c r="AR23" s="183"/>
      <c r="AS23" s="183"/>
      <c r="AT23" s="183"/>
      <c r="AU23" s="183"/>
      <c r="AV23" s="183"/>
      <c r="AW23" s="183"/>
      <c r="AX23" s="183"/>
      <c r="AY23" s="183"/>
      <c r="AZ23" s="183"/>
      <c r="BA23" s="183"/>
      <c r="BB23" s="183"/>
      <c r="BC23" s="183"/>
      <c r="BD23" s="183"/>
      <c r="BE23" s="183"/>
      <c r="BF23" s="183"/>
      <c r="BG23" s="183"/>
      <c r="BH23" s="183"/>
      <c r="BI23" s="183"/>
      <c r="BJ23" s="183"/>
      <c r="BK23" s="183"/>
      <c r="BL23" s="183"/>
      <c r="BM23" s="183"/>
    </row>
    <row r="24" spans="1:65" x14ac:dyDescent="0.2">
      <c r="A24" s="110"/>
      <c r="B24" s="110"/>
      <c r="C24" s="110"/>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3"/>
      <c r="AL24" s="183"/>
      <c r="AM24" s="183"/>
      <c r="AN24" s="183"/>
      <c r="AO24" s="183"/>
      <c r="AP24" s="183"/>
      <c r="AQ24" s="183"/>
      <c r="AR24" s="183"/>
      <c r="AS24" s="183"/>
      <c r="AT24" s="183"/>
      <c r="AU24" s="183"/>
      <c r="AV24" s="183"/>
      <c r="AW24" s="183"/>
      <c r="AX24" s="183"/>
      <c r="AY24" s="183"/>
      <c r="AZ24" s="183"/>
      <c r="BA24" s="183"/>
      <c r="BB24" s="183"/>
      <c r="BC24" s="183"/>
      <c r="BD24" s="183"/>
      <c r="BE24" s="183"/>
      <c r="BF24" s="183"/>
      <c r="BG24" s="183"/>
      <c r="BH24" s="183"/>
      <c r="BI24" s="183"/>
      <c r="BJ24" s="183"/>
      <c r="BK24" s="183"/>
      <c r="BL24" s="183"/>
      <c r="BM24" s="183"/>
    </row>
    <row r="25" spans="1:65" x14ac:dyDescent="0.2">
      <c r="A25" s="110"/>
      <c r="B25" s="110"/>
      <c r="C25" s="110"/>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3"/>
      <c r="AL25" s="183"/>
      <c r="AM25" s="183"/>
      <c r="AN25" s="183"/>
      <c r="AO25" s="183"/>
      <c r="AP25" s="183"/>
      <c r="AQ25" s="183"/>
      <c r="AR25" s="183"/>
      <c r="AS25" s="183"/>
      <c r="AT25" s="183"/>
      <c r="AU25" s="183"/>
      <c r="AV25" s="183"/>
      <c r="AW25" s="183"/>
      <c r="AX25" s="183"/>
      <c r="AY25" s="183"/>
      <c r="AZ25" s="183"/>
      <c r="BA25" s="183"/>
      <c r="BB25" s="183"/>
      <c r="BC25" s="183"/>
      <c r="BD25" s="183"/>
      <c r="BE25" s="183"/>
      <c r="BF25" s="183"/>
      <c r="BG25" s="183"/>
      <c r="BH25" s="183"/>
      <c r="BI25" s="183"/>
      <c r="BJ25" s="183"/>
      <c r="BK25" s="183"/>
      <c r="BL25" s="183"/>
      <c r="BM25" s="183"/>
    </row>
    <row r="26" spans="1:65" x14ac:dyDescent="0.2">
      <c r="A26" s="110"/>
      <c r="B26" s="110"/>
      <c r="C26" s="110"/>
      <c r="D26" s="183"/>
      <c r="E26" s="183"/>
      <c r="F26" s="183"/>
      <c r="G26" s="183"/>
      <c r="H26" s="183"/>
      <c r="I26" s="183"/>
      <c r="J26" s="183"/>
      <c r="K26" s="183"/>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s="183"/>
      <c r="AL26" s="183"/>
      <c r="AM26" s="183"/>
      <c r="AN26" s="183"/>
      <c r="AO26" s="183"/>
      <c r="AP26" s="183"/>
      <c r="AQ26" s="183"/>
      <c r="AR26" s="183"/>
      <c r="AS26" s="183"/>
      <c r="AT26" s="183"/>
      <c r="AU26" s="183"/>
      <c r="AV26" s="183"/>
      <c r="AW26" s="183"/>
      <c r="AX26" s="183"/>
      <c r="AY26" s="183"/>
      <c r="AZ26" s="183"/>
      <c r="BA26" s="183"/>
      <c r="BB26" s="183"/>
      <c r="BC26" s="183"/>
      <c r="BD26" s="183"/>
      <c r="BE26" s="183"/>
      <c r="BF26" s="183"/>
      <c r="BG26" s="183"/>
      <c r="BH26" s="183"/>
      <c r="BI26" s="183"/>
      <c r="BJ26" s="183"/>
      <c r="BK26" s="183"/>
      <c r="BL26" s="183"/>
      <c r="BM26" s="183"/>
    </row>
    <row r="27" spans="1:65" x14ac:dyDescent="0.2">
      <c r="A27" s="110"/>
      <c r="B27" s="110"/>
      <c r="C27" s="110"/>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3"/>
      <c r="AB27" s="183"/>
      <c r="AC27" s="183"/>
      <c r="AD27" s="183"/>
      <c r="AE27" s="183"/>
      <c r="AF27" s="183"/>
      <c r="AG27" s="183"/>
      <c r="AH27" s="183"/>
      <c r="AI27" s="183"/>
      <c r="AJ27" s="183"/>
      <c r="AK27" s="183"/>
      <c r="AL27" s="183"/>
      <c r="AM27" s="183"/>
      <c r="AN27" s="183"/>
      <c r="AO27" s="183"/>
      <c r="AP27" s="183"/>
      <c r="AQ27" s="183"/>
      <c r="AR27" s="183"/>
      <c r="AS27" s="183"/>
      <c r="AT27" s="183"/>
      <c r="AU27" s="183"/>
      <c r="AV27" s="183"/>
      <c r="AW27" s="183"/>
      <c r="AX27" s="183"/>
      <c r="AY27" s="183"/>
      <c r="AZ27" s="183"/>
      <c r="BA27" s="183"/>
      <c r="BB27" s="183"/>
      <c r="BC27" s="183"/>
      <c r="BD27" s="183"/>
      <c r="BE27" s="183"/>
      <c r="BF27" s="183"/>
      <c r="BG27" s="183"/>
      <c r="BH27" s="183"/>
      <c r="BI27" s="183"/>
      <c r="BJ27" s="183"/>
      <c r="BK27" s="183"/>
      <c r="BL27" s="183"/>
      <c r="BM27" s="183"/>
    </row>
    <row r="28" spans="1:65" x14ac:dyDescent="0.2">
      <c r="A28" s="110"/>
      <c r="B28" s="110"/>
      <c r="C28" s="110"/>
      <c r="D28" s="183"/>
      <c r="E28" s="183"/>
      <c r="F28" s="183"/>
      <c r="G28" s="183"/>
      <c r="H28" s="183"/>
      <c r="I28" s="183"/>
      <c r="J28" s="183"/>
      <c r="K28" s="183"/>
      <c r="L28" s="183"/>
      <c r="M28" s="183"/>
      <c r="N28" s="183"/>
      <c r="O28" s="183"/>
      <c r="P28" s="183"/>
      <c r="Q28" s="183"/>
      <c r="R28" s="183"/>
      <c r="S28" s="183"/>
      <c r="T28" s="183"/>
      <c r="U28" s="183"/>
      <c r="V28" s="183"/>
      <c r="W28" s="183"/>
      <c r="X28" s="183"/>
      <c r="Y28" s="183"/>
      <c r="Z28" s="183"/>
      <c r="AA28" s="183"/>
      <c r="AB28" s="183"/>
      <c r="AC28" s="183"/>
      <c r="AD28" s="183"/>
      <c r="AE28" s="183"/>
      <c r="AF28" s="183"/>
      <c r="AG28" s="183"/>
      <c r="AH28" s="183"/>
      <c r="AI28" s="183"/>
      <c r="AJ28" s="183"/>
      <c r="AK28" s="183"/>
      <c r="AL28" s="183"/>
      <c r="AM28" s="183"/>
      <c r="AN28" s="183"/>
      <c r="AO28" s="183"/>
      <c r="AP28" s="183"/>
      <c r="AQ28" s="183"/>
      <c r="AR28" s="183"/>
      <c r="AS28" s="183"/>
      <c r="AT28" s="183"/>
      <c r="AU28" s="183"/>
      <c r="AV28" s="183"/>
      <c r="AW28" s="183"/>
      <c r="AX28" s="183"/>
      <c r="AY28" s="183"/>
      <c r="AZ28" s="183"/>
      <c r="BA28" s="183"/>
      <c r="BB28" s="183"/>
      <c r="BC28" s="183"/>
      <c r="BD28" s="183"/>
      <c r="BE28" s="183"/>
      <c r="BF28" s="183"/>
      <c r="BG28" s="183"/>
      <c r="BH28" s="183"/>
      <c r="BI28" s="183"/>
      <c r="BJ28" s="183"/>
      <c r="BK28" s="183"/>
      <c r="BL28" s="183"/>
      <c r="BM28" s="183"/>
    </row>
    <row r="29" spans="1:65" x14ac:dyDescent="0.2">
      <c r="A29" s="110"/>
      <c r="B29" s="110"/>
      <c r="C29" s="110"/>
      <c r="D29" s="183"/>
      <c r="E29" s="183"/>
      <c r="F29" s="183"/>
      <c r="G29" s="183"/>
      <c r="H29" s="183"/>
      <c r="I29" s="183"/>
      <c r="J29" s="183"/>
      <c r="K29" s="183"/>
      <c r="L29" s="183"/>
      <c r="M29" s="183"/>
      <c r="N29" s="183"/>
      <c r="O29" s="183"/>
      <c r="P29" s="183"/>
      <c r="Q29" s="183"/>
      <c r="R29" s="183"/>
      <c r="S29" s="183"/>
      <c r="T29" s="183"/>
      <c r="U29" s="183"/>
      <c r="V29" s="183"/>
      <c r="W29" s="183"/>
      <c r="X29" s="183"/>
      <c r="Y29" s="183"/>
      <c r="Z29" s="183"/>
      <c r="AA29" s="183"/>
      <c r="AB29" s="183"/>
      <c r="AC29" s="183"/>
      <c r="AD29" s="183"/>
      <c r="AE29" s="183"/>
      <c r="AF29" s="183"/>
      <c r="AG29" s="183"/>
      <c r="AH29" s="183"/>
      <c r="AI29" s="183"/>
      <c r="AJ29" s="183"/>
      <c r="AK29" s="183"/>
      <c r="AL29" s="183"/>
      <c r="AM29" s="183"/>
      <c r="AN29" s="183"/>
      <c r="AO29" s="183"/>
      <c r="AP29" s="183"/>
      <c r="AQ29" s="183"/>
      <c r="AR29" s="183"/>
      <c r="AS29" s="183"/>
      <c r="AT29" s="183"/>
      <c r="AU29" s="183"/>
      <c r="AV29" s="183"/>
      <c r="AW29" s="183"/>
      <c r="AX29" s="183"/>
      <c r="AY29" s="183"/>
      <c r="AZ29" s="183"/>
      <c r="BA29" s="183"/>
      <c r="BB29" s="183"/>
      <c r="BC29" s="183"/>
      <c r="BD29" s="183"/>
      <c r="BE29" s="183"/>
      <c r="BF29" s="183"/>
      <c r="BG29" s="183"/>
      <c r="BH29" s="183"/>
      <c r="BI29" s="183"/>
      <c r="BJ29" s="183"/>
      <c r="BK29" s="183"/>
      <c r="BL29" s="183"/>
      <c r="BM29" s="183"/>
    </row>
    <row r="30" spans="1:65" x14ac:dyDescent="0.2">
      <c r="A30" s="110"/>
      <c r="B30" s="110"/>
      <c r="C30" s="110"/>
      <c r="D30" s="183"/>
      <c r="E30" s="183"/>
      <c r="F30" s="183"/>
      <c r="G30" s="183"/>
      <c r="H30" s="183"/>
      <c r="I30" s="183"/>
      <c r="J30" s="183"/>
      <c r="K30" s="183"/>
      <c r="L30" s="183"/>
      <c r="M30" s="183"/>
      <c r="N30" s="183"/>
      <c r="O30" s="183"/>
      <c r="P30" s="183"/>
      <c r="Q30" s="183"/>
      <c r="R30" s="183"/>
      <c r="S30" s="183"/>
      <c r="T30" s="183"/>
      <c r="U30" s="183"/>
      <c r="V30" s="183"/>
      <c r="W30" s="183"/>
      <c r="X30" s="183"/>
      <c r="Y30" s="183"/>
      <c r="Z30" s="183"/>
      <c r="AA30" s="183"/>
      <c r="AB30" s="183"/>
      <c r="AC30" s="183"/>
      <c r="AD30" s="183"/>
      <c r="AE30" s="183"/>
      <c r="AF30" s="183"/>
      <c r="AG30" s="183"/>
      <c r="AH30" s="183"/>
      <c r="AI30" s="183"/>
      <c r="AJ30" s="183"/>
      <c r="AK30" s="183"/>
      <c r="AL30" s="183"/>
      <c r="AM30" s="183"/>
      <c r="AN30" s="183"/>
      <c r="AO30" s="183"/>
      <c r="AP30" s="183"/>
      <c r="AQ30" s="183"/>
      <c r="AR30" s="183"/>
      <c r="AS30" s="183"/>
      <c r="AT30" s="183"/>
      <c r="AU30" s="183"/>
      <c r="AV30" s="183"/>
      <c r="AW30" s="183"/>
      <c r="AX30" s="183"/>
      <c r="AY30" s="183"/>
      <c r="AZ30" s="183"/>
      <c r="BA30" s="183"/>
      <c r="BB30" s="183"/>
      <c r="BC30" s="183"/>
      <c r="BD30" s="183"/>
      <c r="BE30" s="183"/>
      <c r="BF30" s="183"/>
      <c r="BG30" s="183"/>
      <c r="BH30" s="183"/>
      <c r="BI30" s="183"/>
      <c r="BJ30" s="183"/>
      <c r="BK30" s="183"/>
      <c r="BL30" s="183"/>
      <c r="BM30" s="183"/>
    </row>
    <row r="31" spans="1:65" x14ac:dyDescent="0.2">
      <c r="A31" s="110"/>
      <c r="B31" s="110"/>
      <c r="C31" s="110"/>
      <c r="D31" s="183"/>
      <c r="E31" s="183"/>
      <c r="F31" s="183"/>
      <c r="G31" s="183"/>
      <c r="H31" s="183"/>
      <c r="I31" s="183"/>
      <c r="J31" s="183"/>
      <c r="K31" s="183"/>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c r="AK31" s="183"/>
      <c r="AL31" s="183"/>
      <c r="AM31" s="183"/>
      <c r="AN31" s="183"/>
      <c r="AO31" s="183"/>
      <c r="AP31" s="183"/>
      <c r="AQ31" s="183"/>
      <c r="AR31" s="183"/>
      <c r="AS31" s="183"/>
      <c r="AT31" s="183"/>
      <c r="AU31" s="183"/>
      <c r="AV31" s="183"/>
      <c r="AW31" s="183"/>
      <c r="AX31" s="183"/>
      <c r="AY31" s="183"/>
      <c r="AZ31" s="183"/>
      <c r="BA31" s="183"/>
      <c r="BB31" s="183"/>
      <c r="BC31" s="183"/>
      <c r="BD31" s="183"/>
      <c r="BE31" s="183"/>
      <c r="BF31" s="183"/>
      <c r="BG31" s="183"/>
      <c r="BH31" s="183"/>
      <c r="BI31" s="183"/>
      <c r="BJ31" s="183"/>
      <c r="BK31" s="183"/>
      <c r="BL31" s="183"/>
      <c r="BM31" s="183"/>
    </row>
    <row r="32" spans="1:65" x14ac:dyDescent="0.2">
      <c r="A32" s="110"/>
      <c r="B32" s="110"/>
      <c r="C32" s="110"/>
      <c r="D32" s="183"/>
      <c r="E32" s="183"/>
      <c r="F32" s="183"/>
      <c r="G32" s="183"/>
      <c r="H32" s="183"/>
      <c r="I32" s="183"/>
      <c r="J32" s="183"/>
      <c r="K32" s="183"/>
      <c r="L32" s="183"/>
      <c r="M32" s="183"/>
      <c r="N32" s="183"/>
      <c r="O32" s="183"/>
      <c r="P32" s="183"/>
      <c r="Q32" s="183"/>
      <c r="R32" s="183"/>
      <c r="S32" s="183"/>
      <c r="T32" s="183"/>
      <c r="U32" s="183"/>
      <c r="V32" s="183"/>
      <c r="W32" s="183"/>
      <c r="X32" s="183"/>
      <c r="Y32" s="183"/>
      <c r="Z32" s="183"/>
      <c r="AA32" s="183"/>
      <c r="AB32" s="183"/>
      <c r="AC32" s="183"/>
      <c r="AD32" s="183"/>
      <c r="AE32" s="183"/>
      <c r="AF32" s="183"/>
      <c r="AG32" s="183"/>
      <c r="AH32" s="183"/>
      <c r="AI32" s="183"/>
      <c r="AJ32" s="183"/>
      <c r="AK32" s="183"/>
      <c r="AL32" s="183"/>
      <c r="AM32" s="183"/>
      <c r="AN32" s="183"/>
      <c r="AO32" s="183"/>
      <c r="AP32" s="183"/>
      <c r="AQ32" s="183"/>
      <c r="AR32" s="183"/>
      <c r="AS32" s="183"/>
      <c r="AT32" s="183"/>
      <c r="AU32" s="183"/>
      <c r="AV32" s="183"/>
      <c r="AW32" s="183"/>
      <c r="AX32" s="183"/>
      <c r="AY32" s="183"/>
      <c r="AZ32" s="183"/>
      <c r="BA32" s="183"/>
      <c r="BB32" s="183"/>
      <c r="BC32" s="183"/>
      <c r="BD32" s="183"/>
      <c r="BE32" s="183"/>
      <c r="BF32" s="183"/>
      <c r="BG32" s="183"/>
      <c r="BH32" s="183"/>
      <c r="BI32" s="183"/>
      <c r="BJ32" s="183"/>
      <c r="BK32" s="183"/>
      <c r="BL32" s="183"/>
      <c r="BM32" s="183"/>
    </row>
    <row r="33" spans="1:65" x14ac:dyDescent="0.2">
      <c r="A33" s="110"/>
      <c r="B33" s="110"/>
      <c r="C33" s="110"/>
      <c r="D33" s="183"/>
      <c r="E33" s="183"/>
      <c r="F33" s="183"/>
      <c r="G33" s="183"/>
      <c r="H33" s="183"/>
      <c r="I33" s="183"/>
      <c r="J33" s="183"/>
      <c r="K33" s="183"/>
      <c r="L33" s="183"/>
      <c r="M33" s="183"/>
      <c r="N33" s="183"/>
      <c r="O33" s="183"/>
      <c r="P33" s="183"/>
      <c r="Q33" s="183"/>
      <c r="R33" s="183"/>
      <c r="S33" s="183"/>
      <c r="T33" s="183"/>
      <c r="U33" s="183"/>
      <c r="V33" s="183"/>
      <c r="W33" s="183"/>
      <c r="X33" s="183"/>
      <c r="Y33" s="183"/>
      <c r="Z33" s="183"/>
      <c r="AA33" s="183"/>
      <c r="AB33" s="183"/>
      <c r="AC33" s="183"/>
      <c r="AD33" s="183"/>
      <c r="AE33" s="183"/>
      <c r="AF33" s="183"/>
      <c r="AG33" s="183"/>
      <c r="AH33" s="183"/>
      <c r="AI33" s="183"/>
      <c r="AJ33" s="183"/>
      <c r="AK33" s="183"/>
      <c r="AL33" s="183"/>
      <c r="AM33" s="183"/>
      <c r="AN33" s="183"/>
      <c r="AO33" s="183"/>
      <c r="AP33" s="183"/>
      <c r="AQ33" s="183"/>
      <c r="AR33" s="183"/>
      <c r="AS33" s="183"/>
      <c r="AT33" s="183"/>
      <c r="AU33" s="183"/>
      <c r="AV33" s="183"/>
      <c r="AW33" s="183"/>
      <c r="AX33" s="183"/>
      <c r="AY33" s="183"/>
      <c r="AZ33" s="183"/>
      <c r="BA33" s="183"/>
      <c r="BB33" s="183"/>
      <c r="BC33" s="183"/>
      <c r="BD33" s="183"/>
      <c r="BE33" s="183"/>
      <c r="BF33" s="183"/>
      <c r="BG33" s="183"/>
      <c r="BH33" s="183"/>
      <c r="BI33" s="183"/>
      <c r="BJ33" s="183"/>
      <c r="BK33" s="183"/>
      <c r="BL33" s="183"/>
      <c r="BM33" s="183"/>
    </row>
    <row r="34" spans="1:65" x14ac:dyDescent="0.2">
      <c r="A34" s="110"/>
      <c r="B34" s="110"/>
      <c r="C34" s="110"/>
      <c r="D34" s="183"/>
      <c r="E34" s="183"/>
      <c r="F34" s="183"/>
      <c r="G34" s="183"/>
      <c r="H34" s="183"/>
      <c r="I34" s="183"/>
      <c r="J34" s="183"/>
      <c r="K34" s="183"/>
      <c r="L34" s="183"/>
      <c r="M34" s="183"/>
      <c r="N34" s="183"/>
      <c r="O34" s="183"/>
      <c r="P34" s="183"/>
      <c r="Q34" s="183"/>
      <c r="R34" s="183"/>
      <c r="S34" s="183"/>
      <c r="T34" s="183"/>
      <c r="U34" s="183"/>
      <c r="V34" s="183"/>
      <c r="W34" s="183"/>
      <c r="X34" s="183"/>
      <c r="Y34" s="183"/>
      <c r="Z34" s="183"/>
      <c r="AA34" s="183"/>
      <c r="AB34" s="183"/>
      <c r="AC34" s="183"/>
      <c r="AD34" s="183"/>
      <c r="AE34" s="183"/>
      <c r="AF34" s="183"/>
      <c r="AG34" s="183"/>
      <c r="AH34" s="183"/>
      <c r="AI34" s="183"/>
      <c r="AJ34" s="183"/>
      <c r="AK34" s="183"/>
      <c r="AL34" s="183"/>
      <c r="AM34" s="183"/>
      <c r="AN34" s="183"/>
      <c r="AO34" s="183"/>
      <c r="AP34" s="183"/>
      <c r="AQ34" s="183"/>
      <c r="AR34" s="183"/>
      <c r="AS34" s="183"/>
      <c r="AT34" s="183"/>
      <c r="AU34" s="183"/>
      <c r="AV34" s="183"/>
      <c r="AW34" s="183"/>
      <c r="AX34" s="183"/>
      <c r="AY34" s="183"/>
      <c r="AZ34" s="183"/>
      <c r="BA34" s="183"/>
      <c r="BB34" s="183"/>
      <c r="BC34" s="183"/>
      <c r="BD34" s="183"/>
      <c r="BE34" s="183"/>
      <c r="BF34" s="183"/>
      <c r="BG34" s="183"/>
      <c r="BH34" s="183"/>
      <c r="BI34" s="183"/>
      <c r="BJ34" s="183"/>
      <c r="BK34" s="183"/>
      <c r="BL34" s="183"/>
      <c r="BM34" s="183"/>
    </row>
    <row r="35" spans="1:65" x14ac:dyDescent="0.2">
      <c r="A35" s="110"/>
      <c r="B35" s="110"/>
      <c r="C35" s="110"/>
      <c r="D35" s="183"/>
      <c r="E35" s="183"/>
      <c r="F35" s="183"/>
      <c r="G35" s="183"/>
      <c r="H35" s="183"/>
      <c r="I35" s="183"/>
      <c r="J35" s="183"/>
      <c r="K35" s="183"/>
      <c r="L35" s="183"/>
      <c r="M35" s="183"/>
      <c r="N35" s="183"/>
      <c r="O35" s="183"/>
      <c r="P35" s="183"/>
      <c r="Q35" s="183"/>
      <c r="R35" s="183"/>
      <c r="S35" s="183"/>
      <c r="T35" s="183"/>
      <c r="U35" s="183"/>
      <c r="V35" s="183"/>
      <c r="W35" s="183"/>
      <c r="X35" s="183"/>
      <c r="Y35" s="183"/>
      <c r="Z35" s="183"/>
      <c r="AA35" s="183"/>
      <c r="AB35" s="183"/>
      <c r="AC35" s="183"/>
      <c r="AD35" s="183"/>
      <c r="AE35" s="183"/>
      <c r="AF35" s="183"/>
      <c r="AG35" s="183"/>
      <c r="AH35" s="183"/>
      <c r="AI35" s="183"/>
      <c r="AJ35" s="183"/>
      <c r="AK35" s="183"/>
      <c r="AL35" s="183"/>
      <c r="AM35" s="183"/>
      <c r="AN35" s="183"/>
      <c r="AO35" s="183"/>
      <c r="AP35" s="183"/>
      <c r="AQ35" s="183"/>
      <c r="AR35" s="183"/>
      <c r="AS35" s="183"/>
      <c r="AT35" s="183"/>
      <c r="AU35" s="183"/>
      <c r="AV35" s="183"/>
      <c r="AW35" s="183"/>
      <c r="AX35" s="183"/>
      <c r="AY35" s="183"/>
      <c r="AZ35" s="183"/>
      <c r="BA35" s="183"/>
      <c r="BB35" s="183"/>
      <c r="BC35" s="183"/>
      <c r="BD35" s="183"/>
      <c r="BE35" s="183"/>
      <c r="BF35" s="183"/>
      <c r="BG35" s="183"/>
      <c r="BH35" s="183"/>
      <c r="BI35" s="183"/>
      <c r="BJ35" s="183"/>
      <c r="BK35" s="183"/>
      <c r="BL35" s="183"/>
      <c r="BM35" s="183"/>
    </row>
    <row r="36" spans="1:65" x14ac:dyDescent="0.2">
      <c r="A36" s="110"/>
      <c r="B36" s="110"/>
      <c r="C36" s="110"/>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c r="BA36" s="183"/>
      <c r="BB36" s="183"/>
      <c r="BC36" s="183"/>
      <c r="BD36" s="183"/>
      <c r="BE36" s="183"/>
      <c r="BF36" s="183"/>
      <c r="BG36" s="183"/>
      <c r="BH36" s="183"/>
      <c r="BI36" s="183"/>
      <c r="BJ36" s="183"/>
      <c r="BK36" s="183"/>
      <c r="BL36" s="183"/>
      <c r="BM36" s="183"/>
    </row>
    <row r="37" spans="1:65" x14ac:dyDescent="0.2">
      <c r="A37" s="110"/>
      <c r="B37" s="110"/>
      <c r="C37" s="110"/>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3"/>
      <c r="AL37" s="183"/>
      <c r="AM37" s="183"/>
      <c r="AN37" s="183"/>
      <c r="AO37" s="183"/>
      <c r="AP37" s="183"/>
      <c r="AQ37" s="183"/>
      <c r="AR37" s="183"/>
      <c r="AS37" s="183"/>
      <c r="AT37" s="183"/>
      <c r="AU37" s="183"/>
      <c r="AV37" s="183"/>
      <c r="AW37" s="183"/>
      <c r="AX37" s="183"/>
      <c r="AY37" s="183"/>
      <c r="AZ37" s="183"/>
      <c r="BA37" s="183"/>
      <c r="BB37" s="183"/>
      <c r="BC37" s="183"/>
      <c r="BD37" s="183"/>
      <c r="BE37" s="183"/>
      <c r="BF37" s="183"/>
      <c r="BG37" s="183"/>
      <c r="BH37" s="183"/>
      <c r="BI37" s="183"/>
      <c r="BJ37" s="183"/>
      <c r="BK37" s="183"/>
      <c r="BL37" s="183"/>
      <c r="BM37" s="183"/>
    </row>
    <row r="38" spans="1:65" x14ac:dyDescent="0.2">
      <c r="A38" s="110"/>
      <c r="B38" s="110"/>
      <c r="C38" s="110"/>
      <c r="D38" s="183"/>
      <c r="E38" s="183"/>
      <c r="F38" s="183"/>
      <c r="G38" s="183"/>
      <c r="H38" s="183"/>
      <c r="I38" s="183"/>
      <c r="J38" s="183"/>
      <c r="K38" s="183"/>
      <c r="L38" s="183"/>
      <c r="M38" s="183"/>
      <c r="N38" s="183"/>
      <c r="O38" s="183"/>
      <c r="P38" s="183"/>
      <c r="Q38" s="183"/>
      <c r="R38" s="183"/>
      <c r="S38" s="183"/>
      <c r="T38" s="183"/>
      <c r="U38" s="183"/>
      <c r="V38" s="183"/>
      <c r="W38" s="183"/>
      <c r="X38" s="183"/>
      <c r="Y38" s="183"/>
      <c r="Z38" s="183"/>
      <c r="AA38" s="183"/>
      <c r="AB38" s="183"/>
      <c r="AC38" s="183"/>
      <c r="AD38" s="183"/>
      <c r="AE38" s="183"/>
      <c r="AF38" s="183"/>
      <c r="AG38" s="183"/>
      <c r="AH38" s="183"/>
      <c r="AI38" s="183"/>
      <c r="AJ38" s="183"/>
      <c r="AK38" s="183"/>
      <c r="AL38" s="183"/>
      <c r="AM38" s="183"/>
      <c r="AN38" s="183"/>
      <c r="AO38" s="183"/>
      <c r="AP38" s="183"/>
      <c r="AQ38" s="183"/>
      <c r="AR38" s="183"/>
      <c r="AS38" s="183"/>
      <c r="AT38" s="183"/>
      <c r="AU38" s="183"/>
      <c r="AV38" s="183"/>
      <c r="AW38" s="183"/>
      <c r="AX38" s="183"/>
      <c r="AY38" s="183"/>
      <c r="AZ38" s="183"/>
      <c r="BA38" s="183"/>
      <c r="BB38" s="183"/>
      <c r="BC38" s="183"/>
      <c r="BD38" s="183"/>
      <c r="BE38" s="183"/>
      <c r="BF38" s="183"/>
      <c r="BG38" s="183"/>
      <c r="BH38" s="183"/>
      <c r="BI38" s="183"/>
      <c r="BJ38" s="183"/>
      <c r="BK38" s="183"/>
      <c r="BL38" s="183"/>
      <c r="BM38" s="183"/>
    </row>
    <row r="39" spans="1:65" x14ac:dyDescent="0.2">
      <c r="A39" s="110"/>
      <c r="B39" s="110"/>
      <c r="C39" s="110"/>
      <c r="D39" s="183"/>
      <c r="E39" s="183"/>
      <c r="F39" s="183"/>
      <c r="G39" s="183"/>
      <c r="H39" s="183"/>
      <c r="I39" s="183"/>
      <c r="J39" s="183"/>
      <c r="K39" s="183"/>
      <c r="L39" s="183"/>
      <c r="M39" s="183"/>
      <c r="N39" s="183"/>
      <c r="O39" s="183"/>
      <c r="P39" s="183"/>
      <c r="Q39" s="183"/>
      <c r="R39" s="183"/>
      <c r="S39" s="183"/>
      <c r="T39" s="183"/>
      <c r="U39" s="183"/>
      <c r="V39" s="183"/>
      <c r="W39" s="183"/>
      <c r="X39" s="183"/>
      <c r="Y39" s="183"/>
      <c r="Z39" s="183"/>
      <c r="AA39" s="183"/>
      <c r="AB39" s="183"/>
      <c r="AC39" s="183"/>
      <c r="AD39" s="183"/>
      <c r="AE39" s="183"/>
      <c r="AF39" s="183"/>
      <c r="AG39" s="183"/>
      <c r="AH39" s="183"/>
      <c r="AI39" s="183"/>
      <c r="AJ39" s="183"/>
      <c r="AK39" s="183"/>
      <c r="AL39" s="183"/>
      <c r="AM39" s="183"/>
      <c r="AN39" s="183"/>
      <c r="AO39" s="183"/>
      <c r="AP39" s="183"/>
      <c r="AQ39" s="183"/>
      <c r="AR39" s="183"/>
      <c r="AS39" s="183"/>
      <c r="AT39" s="183"/>
      <c r="AU39" s="183"/>
      <c r="AV39" s="183"/>
      <c r="AW39" s="183"/>
      <c r="AX39" s="183"/>
      <c r="AY39" s="183"/>
      <c r="AZ39" s="183"/>
      <c r="BA39" s="183"/>
      <c r="BB39" s="183"/>
      <c r="BC39" s="183"/>
      <c r="BD39" s="183"/>
      <c r="BE39" s="183"/>
      <c r="BF39" s="183"/>
      <c r="BG39" s="183"/>
      <c r="BH39" s="183"/>
      <c r="BI39" s="183"/>
      <c r="BJ39" s="183"/>
      <c r="BK39" s="183"/>
      <c r="BL39" s="183"/>
      <c r="BM39" s="183"/>
    </row>
    <row r="40" spans="1:65" x14ac:dyDescent="0.2">
      <c r="A40" s="110"/>
      <c r="B40" s="110"/>
      <c r="C40" s="110"/>
      <c r="D40" s="183"/>
      <c r="E40" s="183"/>
      <c r="F40" s="183"/>
      <c r="G40" s="183"/>
      <c r="H40" s="183"/>
      <c r="I40" s="183"/>
      <c r="J40" s="183"/>
      <c r="K40" s="183"/>
      <c r="L40" s="183"/>
      <c r="M40" s="183"/>
      <c r="N40" s="183"/>
      <c r="O40" s="183"/>
      <c r="P40" s="183"/>
      <c r="Q40" s="183"/>
      <c r="R40" s="183"/>
      <c r="S40" s="183"/>
      <c r="T40" s="183"/>
      <c r="U40" s="183"/>
      <c r="V40" s="183"/>
      <c r="W40" s="183"/>
      <c r="X40" s="183"/>
      <c r="Y40" s="183"/>
      <c r="Z40" s="183"/>
      <c r="AA40" s="183"/>
      <c r="AB40" s="183"/>
      <c r="AC40" s="183"/>
      <c r="AD40" s="183"/>
      <c r="AE40" s="183"/>
      <c r="AF40" s="183"/>
      <c r="AG40" s="183"/>
      <c r="AH40" s="183"/>
      <c r="AI40" s="183"/>
      <c r="AJ40" s="183"/>
      <c r="AK40" s="183"/>
      <c r="AL40" s="183"/>
      <c r="AM40" s="183"/>
      <c r="AN40" s="183"/>
      <c r="AO40" s="183"/>
      <c r="AP40" s="183"/>
      <c r="AQ40" s="183"/>
      <c r="AR40" s="183"/>
      <c r="AS40" s="183"/>
      <c r="AT40" s="183"/>
      <c r="AU40" s="183"/>
      <c r="AV40" s="183"/>
      <c r="AW40" s="183"/>
      <c r="AX40" s="183"/>
      <c r="AY40" s="183"/>
      <c r="AZ40" s="183"/>
      <c r="BA40" s="183"/>
      <c r="BB40" s="183"/>
      <c r="BC40" s="183"/>
      <c r="BD40" s="183"/>
      <c r="BE40" s="183"/>
      <c r="BF40" s="183"/>
      <c r="BG40" s="183"/>
      <c r="BH40" s="183"/>
      <c r="BI40" s="183"/>
      <c r="BJ40" s="183"/>
      <c r="BK40" s="183"/>
      <c r="BL40" s="183"/>
      <c r="BM40" s="183"/>
    </row>
    <row r="41" spans="1:65" x14ac:dyDescent="0.2">
      <c r="A41" s="110"/>
      <c r="B41" s="110"/>
      <c r="C41" s="110"/>
      <c r="D41" s="183"/>
      <c r="E41" s="183"/>
      <c r="F41" s="183"/>
      <c r="G41" s="183"/>
      <c r="H41" s="183"/>
      <c r="I41" s="183"/>
      <c r="J41" s="183"/>
      <c r="K41" s="183"/>
      <c r="L41" s="183"/>
      <c r="M41" s="183"/>
      <c r="N41" s="183"/>
      <c r="O41" s="183"/>
      <c r="P41" s="183"/>
      <c r="Q41" s="183"/>
      <c r="R41" s="183"/>
      <c r="S41" s="183"/>
      <c r="T41" s="183"/>
      <c r="U41" s="183"/>
      <c r="V41" s="183"/>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c r="BA41" s="183"/>
      <c r="BB41" s="183"/>
      <c r="BC41" s="183"/>
      <c r="BD41" s="183"/>
      <c r="BE41" s="183"/>
      <c r="BF41" s="183"/>
      <c r="BG41" s="183"/>
      <c r="BH41" s="183"/>
      <c r="BI41" s="183"/>
      <c r="BJ41" s="183"/>
      <c r="BK41" s="183"/>
      <c r="BL41" s="183"/>
      <c r="BM41" s="183"/>
    </row>
    <row r="42" spans="1:65" x14ac:dyDescent="0.2">
      <c r="A42" s="110"/>
      <c r="B42" s="110"/>
      <c r="C42" s="110"/>
      <c r="D42" s="183"/>
      <c r="E42" s="183"/>
      <c r="F42" s="183"/>
      <c r="G42" s="183"/>
      <c r="H42" s="183"/>
      <c r="I42" s="183"/>
      <c r="J42" s="183"/>
      <c r="K42" s="183"/>
      <c r="L42" s="183"/>
      <c r="M42" s="183"/>
      <c r="N42" s="183"/>
      <c r="O42" s="183"/>
      <c r="P42" s="183"/>
      <c r="Q42" s="183"/>
      <c r="R42" s="183"/>
      <c r="S42" s="183"/>
      <c r="T42" s="183"/>
      <c r="U42" s="183"/>
      <c r="V42" s="183"/>
      <c r="W42" s="183"/>
      <c r="X42" s="183"/>
      <c r="Y42" s="183"/>
      <c r="Z42" s="183"/>
      <c r="AA42" s="183"/>
      <c r="AB42" s="183"/>
      <c r="AC42" s="183"/>
      <c r="AD42" s="183"/>
      <c r="AE42" s="183"/>
      <c r="AF42" s="183"/>
      <c r="AG42" s="183"/>
      <c r="AH42" s="183"/>
      <c r="AI42" s="183"/>
      <c r="AJ42" s="183"/>
      <c r="AK42" s="183"/>
      <c r="AL42" s="183"/>
      <c r="AM42" s="183"/>
      <c r="AN42" s="183"/>
      <c r="AO42" s="183"/>
      <c r="AP42" s="183"/>
      <c r="AQ42" s="183"/>
      <c r="AR42" s="183"/>
      <c r="AS42" s="183"/>
      <c r="AT42" s="183"/>
      <c r="AU42" s="183"/>
      <c r="AV42" s="183"/>
      <c r="AW42" s="183"/>
      <c r="AX42" s="183"/>
      <c r="AY42" s="183"/>
      <c r="AZ42" s="183"/>
      <c r="BA42" s="183"/>
      <c r="BB42" s="183"/>
      <c r="BC42" s="183"/>
      <c r="BD42" s="183"/>
      <c r="BE42" s="183"/>
      <c r="BF42" s="183"/>
      <c r="BG42" s="183"/>
      <c r="BH42" s="183"/>
      <c r="BI42" s="183"/>
      <c r="BJ42" s="183"/>
      <c r="BK42" s="183"/>
      <c r="BL42" s="183"/>
      <c r="BM42" s="183"/>
    </row>
    <row r="43" spans="1:65" x14ac:dyDescent="0.2">
      <c r="A43" s="110"/>
      <c r="B43" s="110"/>
      <c r="C43" s="110"/>
      <c r="D43" s="183"/>
      <c r="E43" s="183"/>
      <c r="F43" s="183"/>
      <c r="G43" s="183"/>
      <c r="H43" s="183"/>
      <c r="I43" s="183"/>
      <c r="J43" s="183"/>
      <c r="K43" s="183"/>
      <c r="L43" s="183"/>
      <c r="M43" s="183"/>
      <c r="N43" s="183"/>
      <c r="O43" s="183"/>
      <c r="P43" s="183"/>
      <c r="Q43" s="183"/>
      <c r="R43" s="183"/>
      <c r="S43" s="183"/>
      <c r="T43" s="183"/>
      <c r="U43" s="183"/>
      <c r="V43" s="183"/>
      <c r="W43" s="183"/>
      <c r="X43" s="183"/>
      <c r="Y43" s="183"/>
      <c r="Z43" s="183"/>
      <c r="AA43" s="183"/>
      <c r="AB43" s="183"/>
      <c r="AC43" s="183"/>
      <c r="AD43" s="183"/>
      <c r="AE43" s="183"/>
      <c r="AF43" s="183"/>
      <c r="AG43" s="183"/>
      <c r="AH43" s="183"/>
      <c r="AI43" s="183"/>
      <c r="AJ43" s="183"/>
      <c r="AK43" s="183"/>
      <c r="AL43" s="183"/>
      <c r="AM43" s="183"/>
      <c r="AN43" s="183"/>
      <c r="AO43" s="183"/>
      <c r="AP43" s="183"/>
      <c r="AQ43" s="183"/>
      <c r="AR43" s="183"/>
      <c r="AS43" s="183"/>
      <c r="AT43" s="183"/>
      <c r="AU43" s="183"/>
      <c r="AV43" s="183"/>
      <c r="AW43" s="183"/>
      <c r="AX43" s="183"/>
      <c r="AY43" s="183"/>
      <c r="AZ43" s="183"/>
      <c r="BA43" s="183"/>
      <c r="BB43" s="183"/>
      <c r="BC43" s="183"/>
      <c r="BD43" s="183"/>
      <c r="BE43" s="183"/>
      <c r="BF43" s="183"/>
      <c r="BG43" s="183"/>
      <c r="BH43" s="183"/>
      <c r="BI43" s="183"/>
      <c r="BJ43" s="183"/>
      <c r="BK43" s="183"/>
      <c r="BL43" s="183"/>
      <c r="BM43" s="183"/>
    </row>
    <row r="44" spans="1:65" x14ac:dyDescent="0.2">
      <c r="A44" s="110"/>
      <c r="B44" s="110"/>
      <c r="C44" s="110"/>
      <c r="D44" s="183"/>
      <c r="E44" s="183"/>
      <c r="F44" s="183"/>
      <c r="G44" s="183"/>
      <c r="H44" s="183"/>
      <c r="I44" s="183"/>
      <c r="J44" s="183"/>
      <c r="K44" s="183"/>
      <c r="L44" s="183"/>
      <c r="M44" s="183"/>
      <c r="N44" s="183"/>
      <c r="O44" s="183"/>
      <c r="P44" s="183"/>
      <c r="Q44" s="183"/>
      <c r="R44" s="183"/>
      <c r="S44" s="183"/>
      <c r="T44" s="183"/>
      <c r="U44" s="183"/>
      <c r="V44" s="183"/>
      <c r="W44" s="183"/>
      <c r="X44" s="183"/>
      <c r="Y44" s="183"/>
      <c r="Z44" s="183"/>
      <c r="AA44" s="183"/>
      <c r="AB44" s="183"/>
      <c r="AC44" s="183"/>
      <c r="AD44" s="183"/>
      <c r="AE44" s="183"/>
      <c r="AF44" s="183"/>
      <c r="AG44" s="183"/>
      <c r="AH44" s="183"/>
      <c r="AI44" s="183"/>
      <c r="AJ44" s="183"/>
      <c r="AK44" s="183"/>
      <c r="AL44" s="183"/>
      <c r="AM44" s="183"/>
      <c r="AN44" s="183"/>
      <c r="AO44" s="183"/>
      <c r="AP44" s="183"/>
      <c r="AQ44" s="183"/>
      <c r="AR44" s="183"/>
      <c r="AS44" s="183"/>
      <c r="AT44" s="183"/>
      <c r="AU44" s="183"/>
      <c r="AV44" s="183"/>
      <c r="AW44" s="183"/>
      <c r="AX44" s="183"/>
      <c r="AY44" s="183"/>
      <c r="AZ44" s="183"/>
      <c r="BA44" s="183"/>
      <c r="BB44" s="183"/>
      <c r="BC44" s="183"/>
      <c r="BD44" s="183"/>
      <c r="BE44" s="183"/>
      <c r="BF44" s="183"/>
      <c r="BG44" s="183"/>
      <c r="BH44" s="183"/>
      <c r="BI44" s="183"/>
      <c r="BJ44" s="183"/>
      <c r="BK44" s="183"/>
      <c r="BL44" s="183"/>
      <c r="BM44" s="183"/>
    </row>
    <row r="45" spans="1:65" x14ac:dyDescent="0.2">
      <c r="A45" s="110"/>
      <c r="B45" s="110"/>
      <c r="C45" s="110"/>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3"/>
      <c r="AL45" s="183"/>
      <c r="AM45" s="183"/>
      <c r="AN45" s="183"/>
      <c r="AO45" s="183"/>
      <c r="AP45" s="183"/>
      <c r="AQ45" s="183"/>
      <c r="AR45" s="183"/>
      <c r="AS45" s="183"/>
      <c r="AT45" s="183"/>
      <c r="AU45" s="183"/>
      <c r="AV45" s="183"/>
      <c r="AW45" s="183"/>
      <c r="AX45" s="183"/>
      <c r="AY45" s="183"/>
      <c r="AZ45" s="183"/>
      <c r="BA45" s="183"/>
      <c r="BB45" s="183"/>
      <c r="BC45" s="183"/>
      <c r="BD45" s="183"/>
      <c r="BE45" s="183"/>
      <c r="BF45" s="183"/>
      <c r="BG45" s="183"/>
      <c r="BH45" s="183"/>
      <c r="BI45" s="183"/>
      <c r="BJ45" s="183"/>
      <c r="BK45" s="183"/>
      <c r="BL45" s="183"/>
      <c r="BM45" s="183"/>
    </row>
    <row r="46" spans="1:65" x14ac:dyDescent="0.2">
      <c r="A46" s="110"/>
      <c r="B46" s="110"/>
      <c r="C46" s="110"/>
      <c r="D46" s="183"/>
      <c r="E46" s="183"/>
      <c r="F46" s="183"/>
      <c r="G46" s="183"/>
      <c r="H46" s="183"/>
      <c r="I46" s="183"/>
      <c r="J46" s="183"/>
      <c r="K46" s="183"/>
      <c r="L46" s="183"/>
      <c r="M46" s="183"/>
      <c r="N46" s="183"/>
      <c r="O46" s="183"/>
      <c r="P46" s="183"/>
      <c r="Q46" s="183"/>
      <c r="R46" s="183"/>
      <c r="S46" s="183"/>
      <c r="T46" s="183"/>
      <c r="U46" s="183"/>
      <c r="V46" s="183"/>
      <c r="W46" s="183"/>
      <c r="X46" s="183"/>
      <c r="Y46" s="183"/>
      <c r="Z46" s="183"/>
      <c r="AA46" s="183"/>
      <c r="AB46" s="183"/>
      <c r="AC46" s="183"/>
      <c r="AD46" s="183"/>
      <c r="AE46" s="183"/>
      <c r="AF46" s="183"/>
      <c r="AG46" s="183"/>
      <c r="AH46" s="183"/>
      <c r="AI46" s="183"/>
      <c r="AJ46" s="183"/>
      <c r="AK46" s="183"/>
      <c r="AL46" s="183"/>
      <c r="AM46" s="183"/>
      <c r="AN46" s="183"/>
      <c r="AO46" s="183"/>
      <c r="AP46" s="183"/>
      <c r="AQ46" s="183"/>
      <c r="AR46" s="183"/>
      <c r="AS46" s="183"/>
      <c r="AT46" s="183"/>
      <c r="AU46" s="183"/>
      <c r="AV46" s="183"/>
      <c r="AW46" s="183"/>
      <c r="AX46" s="183"/>
      <c r="AY46" s="183"/>
      <c r="AZ46" s="183"/>
      <c r="BA46" s="183"/>
      <c r="BB46" s="183"/>
      <c r="BC46" s="183"/>
      <c r="BD46" s="183"/>
      <c r="BE46" s="183"/>
      <c r="BF46" s="183"/>
      <c r="BG46" s="183"/>
      <c r="BH46" s="183"/>
      <c r="BI46" s="183"/>
      <c r="BJ46" s="183"/>
      <c r="BK46" s="183"/>
      <c r="BL46" s="183"/>
      <c r="BM46" s="183"/>
    </row>
    <row r="47" spans="1:65" x14ac:dyDescent="0.2">
      <c r="A47" s="110"/>
      <c r="B47" s="110"/>
      <c r="C47" s="110"/>
      <c r="D47" s="183"/>
      <c r="E47" s="183"/>
      <c r="F47" s="183"/>
      <c r="G47" s="183"/>
      <c r="H47" s="183"/>
      <c r="I47" s="183"/>
      <c r="J47" s="183"/>
      <c r="K47" s="183"/>
      <c r="L47" s="183"/>
      <c r="M47" s="183"/>
      <c r="N47" s="183"/>
      <c r="O47" s="183"/>
      <c r="P47" s="183"/>
      <c r="Q47" s="183"/>
      <c r="R47" s="183"/>
      <c r="S47" s="183"/>
      <c r="T47" s="183"/>
      <c r="U47" s="183"/>
      <c r="V47" s="183"/>
      <c r="W47" s="183"/>
      <c r="X47" s="183"/>
      <c r="Y47" s="183"/>
      <c r="Z47" s="183"/>
      <c r="AA47" s="183"/>
      <c r="AB47" s="183"/>
      <c r="AC47" s="183"/>
      <c r="AD47" s="183"/>
      <c r="AE47" s="183"/>
      <c r="AF47" s="183"/>
      <c r="AG47" s="183"/>
      <c r="AH47" s="183"/>
      <c r="AI47" s="183"/>
      <c r="AJ47" s="183"/>
      <c r="AK47" s="183"/>
      <c r="AL47" s="183"/>
      <c r="AM47" s="183"/>
      <c r="AN47" s="183"/>
      <c r="AO47" s="183"/>
      <c r="AP47" s="183"/>
      <c r="AQ47" s="183"/>
      <c r="AR47" s="183"/>
      <c r="AS47" s="183"/>
      <c r="AT47" s="183"/>
      <c r="AU47" s="183"/>
      <c r="AV47" s="183"/>
      <c r="AW47" s="183"/>
      <c r="AX47" s="183"/>
      <c r="AY47" s="183"/>
      <c r="AZ47" s="183"/>
      <c r="BA47" s="183"/>
      <c r="BB47" s="183"/>
      <c r="BC47" s="183"/>
      <c r="BD47" s="183"/>
      <c r="BE47" s="183"/>
      <c r="BF47" s="183"/>
      <c r="BG47" s="183"/>
      <c r="BH47" s="183"/>
      <c r="BI47" s="183"/>
      <c r="BJ47" s="183"/>
      <c r="BK47" s="183"/>
      <c r="BL47" s="183"/>
      <c r="BM47" s="183"/>
    </row>
    <row r="48" spans="1:65" x14ac:dyDescent="0.2">
      <c r="A48" s="110"/>
      <c r="B48" s="110"/>
      <c r="C48" s="110"/>
      <c r="D48" s="183"/>
      <c r="E48" s="183"/>
      <c r="F48" s="183"/>
      <c r="G48" s="183"/>
      <c r="H48" s="183"/>
      <c r="I48" s="183"/>
      <c r="J48" s="183"/>
      <c r="K48" s="183"/>
      <c r="L48" s="183"/>
      <c r="M48" s="183"/>
      <c r="N48" s="183"/>
      <c r="O48" s="183"/>
      <c r="P48" s="183"/>
      <c r="Q48" s="183"/>
      <c r="R48" s="183"/>
      <c r="S48" s="183"/>
      <c r="T48" s="183"/>
      <c r="U48" s="183"/>
      <c r="V48" s="183"/>
      <c r="W48" s="183"/>
      <c r="X48" s="183"/>
      <c r="Y48" s="183"/>
      <c r="Z48" s="183"/>
      <c r="AA48" s="183"/>
      <c r="AB48" s="183"/>
      <c r="AC48" s="183"/>
      <c r="AD48" s="183"/>
      <c r="AE48" s="183"/>
      <c r="AF48" s="183"/>
      <c r="AG48" s="183"/>
      <c r="AH48" s="183"/>
      <c r="AI48" s="183"/>
      <c r="AJ48" s="183"/>
      <c r="AK48" s="183"/>
      <c r="AL48" s="183"/>
      <c r="AM48" s="183"/>
      <c r="AN48" s="183"/>
      <c r="AO48" s="183"/>
      <c r="AP48" s="183"/>
      <c r="AQ48" s="183"/>
      <c r="AR48" s="183"/>
      <c r="AS48" s="183"/>
      <c r="AT48" s="183"/>
      <c r="AU48" s="183"/>
      <c r="AV48" s="183"/>
      <c r="AW48" s="183"/>
      <c r="AX48" s="183"/>
      <c r="AY48" s="183"/>
      <c r="AZ48" s="183"/>
      <c r="BA48" s="183"/>
      <c r="BB48" s="183"/>
      <c r="BC48" s="183"/>
      <c r="BD48" s="183"/>
      <c r="BE48" s="183"/>
      <c r="BF48" s="183"/>
      <c r="BG48" s="183"/>
      <c r="BH48" s="183"/>
      <c r="BI48" s="183"/>
      <c r="BJ48" s="183"/>
      <c r="BK48" s="183"/>
      <c r="BL48" s="183"/>
      <c r="BM48" s="183"/>
    </row>
    <row r="49" spans="1:65" x14ac:dyDescent="0.2">
      <c r="A49" s="110"/>
      <c r="B49" s="110"/>
      <c r="C49" s="110"/>
      <c r="D49" s="183"/>
      <c r="E49" s="183"/>
      <c r="F49" s="183"/>
      <c r="G49" s="183"/>
      <c r="H49" s="183"/>
      <c r="I49" s="183"/>
      <c r="J49" s="183"/>
      <c r="K49" s="183"/>
      <c r="L49" s="183"/>
      <c r="M49" s="183"/>
      <c r="N49" s="183"/>
      <c r="O49" s="183"/>
      <c r="P49" s="183"/>
      <c r="Q49" s="183"/>
      <c r="R49" s="183"/>
      <c r="S49" s="183"/>
      <c r="T49" s="183"/>
      <c r="U49" s="183"/>
      <c r="V49" s="183"/>
      <c r="W49" s="183"/>
      <c r="X49" s="183"/>
      <c r="Y49" s="183"/>
      <c r="Z49" s="183"/>
      <c r="AA49" s="183"/>
      <c r="AB49" s="183"/>
      <c r="AC49" s="183"/>
      <c r="AD49" s="183"/>
      <c r="AE49" s="183"/>
      <c r="AF49" s="183"/>
      <c r="AG49" s="183"/>
      <c r="AH49" s="183"/>
      <c r="AI49" s="183"/>
      <c r="AJ49" s="183"/>
      <c r="AK49" s="183"/>
      <c r="AL49" s="183"/>
      <c r="AM49" s="183"/>
      <c r="AN49" s="183"/>
      <c r="AO49" s="183"/>
      <c r="AP49" s="183"/>
      <c r="AQ49" s="183"/>
      <c r="AR49" s="183"/>
      <c r="AS49" s="183"/>
      <c r="AT49" s="183"/>
      <c r="AU49" s="183"/>
      <c r="AV49" s="183"/>
      <c r="AW49" s="183"/>
      <c r="AX49" s="183"/>
      <c r="AY49" s="183"/>
      <c r="AZ49" s="183"/>
      <c r="BA49" s="183"/>
      <c r="BB49" s="183"/>
      <c r="BC49" s="183"/>
      <c r="BD49" s="183"/>
      <c r="BE49" s="183"/>
      <c r="BF49" s="183"/>
      <c r="BG49" s="183"/>
      <c r="BH49" s="183"/>
      <c r="BI49" s="183"/>
      <c r="BJ49" s="183"/>
      <c r="BK49" s="183"/>
      <c r="BL49" s="183"/>
      <c r="BM49" s="183"/>
    </row>
    <row r="50" spans="1:65" x14ac:dyDescent="0.2">
      <c r="A50" s="110"/>
      <c r="B50" s="110"/>
      <c r="C50" s="110"/>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3"/>
      <c r="AL50" s="183"/>
      <c r="AM50" s="183"/>
      <c r="AN50" s="183"/>
      <c r="AO50" s="183"/>
      <c r="AP50" s="183"/>
      <c r="AQ50" s="183"/>
      <c r="AR50" s="183"/>
      <c r="AS50" s="183"/>
      <c r="AT50" s="183"/>
      <c r="AU50" s="183"/>
      <c r="AV50" s="183"/>
      <c r="AW50" s="183"/>
      <c r="AX50" s="183"/>
      <c r="AY50" s="183"/>
      <c r="AZ50" s="183"/>
      <c r="BA50" s="183"/>
      <c r="BB50" s="183"/>
      <c r="BC50" s="183"/>
      <c r="BD50" s="183"/>
      <c r="BE50" s="183"/>
      <c r="BF50" s="183"/>
      <c r="BG50" s="183"/>
      <c r="BH50" s="183"/>
      <c r="BI50" s="183"/>
      <c r="BJ50" s="183"/>
      <c r="BK50" s="183"/>
      <c r="BL50" s="183"/>
      <c r="BM50" s="183"/>
    </row>
    <row r="51" spans="1:65" x14ac:dyDescent="0.2">
      <c r="A51" s="110"/>
      <c r="B51" s="110"/>
      <c r="C51" s="110"/>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3"/>
      <c r="AL51" s="183"/>
      <c r="AM51" s="183"/>
      <c r="AN51" s="183"/>
      <c r="AO51" s="183"/>
      <c r="AP51" s="183"/>
      <c r="AQ51" s="183"/>
      <c r="AR51" s="183"/>
      <c r="AS51" s="183"/>
      <c r="AT51" s="183"/>
      <c r="AU51" s="183"/>
      <c r="AV51" s="183"/>
      <c r="AW51" s="183"/>
      <c r="AX51" s="183"/>
      <c r="AY51" s="183"/>
      <c r="AZ51" s="183"/>
      <c r="BA51" s="183"/>
      <c r="BB51" s="183"/>
      <c r="BC51" s="183"/>
      <c r="BD51" s="183"/>
      <c r="BE51" s="183"/>
      <c r="BF51" s="183"/>
      <c r="BG51" s="183"/>
      <c r="BH51" s="183"/>
      <c r="BI51" s="183"/>
      <c r="BJ51" s="183"/>
      <c r="BK51" s="183"/>
      <c r="BL51" s="183"/>
      <c r="BM51" s="183"/>
    </row>
    <row r="52" spans="1:65" x14ac:dyDescent="0.2">
      <c r="A52" s="110"/>
      <c r="B52" s="110"/>
      <c r="C52" s="110"/>
      <c r="D52" s="183"/>
      <c r="E52" s="183"/>
      <c r="F52" s="183"/>
      <c r="G52" s="183"/>
      <c r="H52" s="183"/>
      <c r="I52" s="183"/>
      <c r="J52" s="183"/>
      <c r="K52" s="183"/>
      <c r="L52" s="183"/>
      <c r="M52" s="183"/>
      <c r="N52" s="183"/>
      <c r="O52" s="183"/>
      <c r="P52" s="183"/>
      <c r="Q52" s="183"/>
      <c r="R52" s="183"/>
      <c r="S52" s="183"/>
      <c r="T52" s="183"/>
      <c r="U52" s="183"/>
      <c r="V52" s="183"/>
      <c r="W52" s="183"/>
      <c r="X52" s="183"/>
      <c r="Y52" s="183"/>
      <c r="Z52" s="183"/>
      <c r="AA52" s="183"/>
      <c r="AB52" s="183"/>
      <c r="AC52" s="183"/>
      <c r="AD52" s="183"/>
      <c r="AE52" s="183"/>
      <c r="AF52" s="183"/>
      <c r="AG52" s="183"/>
      <c r="AH52" s="183"/>
      <c r="AI52" s="183"/>
      <c r="AJ52" s="183"/>
      <c r="AK52" s="183"/>
      <c r="AL52" s="183"/>
      <c r="AM52" s="183"/>
      <c r="AN52" s="183"/>
      <c r="AO52" s="183"/>
      <c r="AP52" s="183"/>
      <c r="AQ52" s="183"/>
      <c r="AR52" s="183"/>
      <c r="AS52" s="183"/>
      <c r="AT52" s="183"/>
      <c r="AU52" s="183"/>
      <c r="AV52" s="183"/>
      <c r="AW52" s="183"/>
      <c r="AX52" s="183"/>
      <c r="AY52" s="183"/>
      <c r="AZ52" s="183"/>
      <c r="BA52" s="183"/>
      <c r="BB52" s="183"/>
      <c r="BC52" s="183"/>
      <c r="BD52" s="183"/>
      <c r="BE52" s="183"/>
      <c r="BF52" s="183"/>
      <c r="BG52" s="183"/>
      <c r="BH52" s="183"/>
      <c r="BI52" s="183"/>
      <c r="BJ52" s="183"/>
      <c r="BK52" s="183"/>
      <c r="BL52" s="183"/>
      <c r="BM52" s="183"/>
    </row>
    <row r="53" spans="1:65" x14ac:dyDescent="0.2">
      <c r="A53" s="110"/>
      <c r="B53" s="110"/>
      <c r="C53" s="110"/>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3"/>
      <c r="BC53" s="183"/>
      <c r="BD53" s="183"/>
      <c r="BE53" s="183"/>
      <c r="BF53" s="183"/>
      <c r="BG53" s="183"/>
      <c r="BH53" s="183"/>
      <c r="BI53" s="183"/>
      <c r="BJ53" s="183"/>
      <c r="BK53" s="183"/>
      <c r="BL53" s="183"/>
      <c r="BM53" s="183"/>
    </row>
    <row r="54" spans="1:65" x14ac:dyDescent="0.2">
      <c r="A54" s="110"/>
      <c r="B54" s="110"/>
      <c r="C54" s="110"/>
      <c r="D54" s="183"/>
      <c r="E54" s="183"/>
      <c r="F54" s="183"/>
      <c r="G54" s="183"/>
      <c r="H54" s="183"/>
      <c r="I54" s="183"/>
      <c r="J54" s="183"/>
      <c r="K54" s="183"/>
      <c r="L54" s="183"/>
      <c r="M54" s="183"/>
      <c r="N54" s="183"/>
      <c r="O54" s="183"/>
      <c r="P54" s="183"/>
      <c r="Q54" s="183"/>
      <c r="R54" s="183"/>
      <c r="S54" s="183"/>
      <c r="T54" s="183"/>
      <c r="U54" s="183"/>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row>
    <row r="55" spans="1:65" x14ac:dyDescent="0.2">
      <c r="A55" s="110"/>
      <c r="B55" s="110"/>
      <c r="C55" s="110"/>
      <c r="D55" s="183"/>
      <c r="E55" s="183"/>
      <c r="F55" s="183"/>
      <c r="G55" s="183"/>
      <c r="H55" s="183"/>
      <c r="I55" s="183"/>
      <c r="J55" s="183"/>
      <c r="K55" s="183"/>
      <c r="L55" s="183"/>
      <c r="M55" s="183"/>
      <c r="N55" s="183"/>
      <c r="O55" s="183"/>
      <c r="P55" s="183"/>
      <c r="Q55" s="183"/>
      <c r="R55" s="183"/>
      <c r="S55" s="183"/>
      <c r="T55" s="183"/>
      <c r="U55" s="183"/>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row>
    <row r="56" spans="1:65" x14ac:dyDescent="0.2">
      <c r="A56" s="110"/>
      <c r="B56" s="110"/>
      <c r="C56" s="110"/>
      <c r="D56" s="183"/>
      <c r="E56" s="183"/>
      <c r="F56" s="183"/>
      <c r="G56" s="183"/>
      <c r="H56" s="183"/>
      <c r="I56" s="183"/>
      <c r="J56" s="183"/>
      <c r="K56" s="183"/>
      <c r="L56" s="183"/>
      <c r="M56" s="183"/>
      <c r="N56" s="183"/>
      <c r="O56" s="183"/>
      <c r="P56" s="183"/>
      <c r="Q56" s="183"/>
      <c r="R56" s="183"/>
      <c r="S56" s="183"/>
      <c r="T56" s="183"/>
      <c r="U56" s="183"/>
      <c r="V56" s="183"/>
      <c r="W56" s="183"/>
      <c r="X56" s="183"/>
      <c r="Y56" s="183"/>
      <c r="Z56" s="183"/>
      <c r="AA56" s="183"/>
      <c r="AB56" s="183"/>
      <c r="AC56" s="183"/>
      <c r="AD56" s="183"/>
      <c r="AE56" s="183"/>
      <c r="AF56" s="183"/>
      <c r="AG56" s="183"/>
      <c r="AH56" s="183"/>
      <c r="AI56" s="183"/>
      <c r="AJ56" s="183"/>
      <c r="AK56" s="183"/>
      <c r="AL56" s="183"/>
      <c r="AM56" s="183"/>
      <c r="AN56" s="183"/>
      <c r="AO56" s="183"/>
      <c r="AP56" s="183"/>
      <c r="AQ56" s="183"/>
      <c r="AR56" s="183"/>
      <c r="AS56" s="183"/>
      <c r="AT56" s="183"/>
      <c r="AU56" s="183"/>
      <c r="AV56" s="183"/>
      <c r="AW56" s="183"/>
      <c r="AX56" s="183"/>
      <c r="AY56" s="183"/>
      <c r="AZ56" s="183"/>
      <c r="BA56" s="183"/>
      <c r="BB56" s="183"/>
      <c r="BC56" s="183"/>
      <c r="BD56" s="183"/>
      <c r="BE56" s="183"/>
      <c r="BF56" s="183"/>
      <c r="BG56" s="183"/>
      <c r="BH56" s="183"/>
      <c r="BI56" s="183"/>
      <c r="BJ56" s="183"/>
      <c r="BK56" s="183"/>
      <c r="BL56" s="183"/>
      <c r="BM56" s="183"/>
    </row>
    <row r="57" spans="1:65" x14ac:dyDescent="0.2">
      <c r="A57" s="110"/>
      <c r="B57" s="110"/>
      <c r="C57" s="110"/>
      <c r="D57" s="183"/>
      <c r="E57" s="183"/>
      <c r="F57" s="183"/>
      <c r="G57" s="183"/>
      <c r="H57" s="183"/>
      <c r="I57" s="183"/>
      <c r="J57" s="183"/>
      <c r="K57" s="183"/>
      <c r="L57" s="183"/>
      <c r="M57" s="183"/>
      <c r="N57" s="183"/>
      <c r="O57" s="183"/>
      <c r="P57" s="183"/>
      <c r="Q57" s="183"/>
      <c r="R57" s="183"/>
      <c r="S57" s="183"/>
      <c r="T57" s="183"/>
      <c r="U57" s="183"/>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row>
    <row r="58" spans="1:65" x14ac:dyDescent="0.2">
      <c r="A58" s="110"/>
      <c r="B58" s="110"/>
      <c r="C58" s="110"/>
      <c r="D58" s="183"/>
      <c r="E58" s="183"/>
      <c r="F58" s="183"/>
      <c r="G58" s="183"/>
      <c r="H58" s="183"/>
      <c r="I58" s="183"/>
      <c r="J58" s="183"/>
      <c r="K58" s="183"/>
      <c r="L58" s="183"/>
      <c r="M58" s="183"/>
      <c r="N58" s="183"/>
      <c r="O58" s="183"/>
      <c r="P58" s="183"/>
      <c r="Q58" s="183"/>
      <c r="R58" s="183"/>
      <c r="S58" s="183"/>
      <c r="T58" s="183"/>
      <c r="U58" s="183"/>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c r="BB58" s="183"/>
      <c r="BC58" s="183"/>
      <c r="BD58" s="183"/>
      <c r="BE58" s="183"/>
      <c r="BF58" s="183"/>
      <c r="BG58" s="183"/>
      <c r="BH58" s="183"/>
      <c r="BI58" s="183"/>
      <c r="BJ58" s="183"/>
      <c r="BK58" s="183"/>
      <c r="BL58" s="183"/>
      <c r="BM58" s="183"/>
    </row>
    <row r="59" spans="1:65" x14ac:dyDescent="0.2">
      <c r="A59" s="110"/>
      <c r="B59" s="110"/>
      <c r="C59" s="110"/>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c r="BB59" s="183"/>
      <c r="BC59" s="183"/>
      <c r="BD59" s="183"/>
      <c r="BE59" s="183"/>
      <c r="BF59" s="183"/>
      <c r="BG59" s="183"/>
      <c r="BH59" s="183"/>
      <c r="BI59" s="183"/>
      <c r="BJ59" s="183"/>
      <c r="BK59" s="183"/>
      <c r="BL59" s="183"/>
      <c r="BM59" s="183"/>
    </row>
    <row r="60" spans="1:65" x14ac:dyDescent="0.2">
      <c r="A60" s="110"/>
      <c r="B60" s="110"/>
      <c r="C60" s="110"/>
      <c r="D60" s="183"/>
      <c r="E60" s="183"/>
      <c r="F60" s="183"/>
      <c r="G60" s="183"/>
      <c r="H60" s="183"/>
      <c r="I60" s="183"/>
      <c r="J60" s="183"/>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row>
    <row r="61" spans="1:65" x14ac:dyDescent="0.2">
      <c r="A61" s="110"/>
      <c r="B61" s="110"/>
      <c r="C61" s="110"/>
      <c r="D61" s="183"/>
      <c r="E61" s="183"/>
      <c r="F61" s="183"/>
      <c r="G61" s="183"/>
      <c r="H61" s="183"/>
      <c r="I61" s="183"/>
      <c r="J61" s="183"/>
      <c r="K61" s="183"/>
      <c r="L61" s="183"/>
      <c r="M61" s="183"/>
      <c r="N61" s="183"/>
      <c r="O61" s="183"/>
      <c r="P61" s="183"/>
      <c r="Q61" s="183"/>
      <c r="R61" s="183"/>
      <c r="S61" s="183"/>
      <c r="T61" s="183"/>
      <c r="U61" s="183"/>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row>
    <row r="62" spans="1:65" x14ac:dyDescent="0.2">
      <c r="A62" s="110"/>
      <c r="B62" s="110"/>
      <c r="C62" s="110"/>
      <c r="D62" s="183"/>
      <c r="E62" s="183"/>
      <c r="F62" s="183"/>
      <c r="G62" s="183"/>
      <c r="H62" s="183"/>
      <c r="I62" s="183"/>
      <c r="J62" s="183"/>
      <c r="K62" s="183"/>
      <c r="L62" s="183"/>
      <c r="M62" s="183"/>
      <c r="N62" s="183"/>
      <c r="O62" s="183"/>
      <c r="P62" s="183"/>
      <c r="Q62" s="183"/>
      <c r="R62" s="183"/>
      <c r="S62" s="183"/>
      <c r="T62" s="183"/>
      <c r="U62" s="183"/>
      <c r="V62" s="183"/>
      <c r="W62" s="183"/>
      <c r="X62" s="183"/>
      <c r="Y62" s="183"/>
      <c r="Z62" s="183"/>
      <c r="AA62" s="183"/>
      <c r="AB62" s="183"/>
      <c r="AC62" s="183"/>
      <c r="AD62" s="183"/>
      <c r="AE62" s="183"/>
      <c r="AF62" s="183"/>
      <c r="AG62" s="183"/>
      <c r="AH62" s="183"/>
      <c r="AI62" s="183"/>
      <c r="AJ62" s="183"/>
      <c r="AK62" s="183"/>
      <c r="AL62" s="183"/>
      <c r="AM62" s="183"/>
      <c r="AN62" s="183"/>
      <c r="AO62" s="183"/>
      <c r="AP62" s="183"/>
      <c r="AQ62" s="183"/>
      <c r="AR62" s="183"/>
      <c r="AS62" s="183"/>
      <c r="AT62" s="183"/>
      <c r="AU62" s="183"/>
      <c r="AV62" s="183"/>
      <c r="AW62" s="183"/>
      <c r="AX62" s="183"/>
      <c r="AY62" s="183"/>
      <c r="AZ62" s="183"/>
      <c r="BA62" s="183"/>
      <c r="BB62" s="183"/>
      <c r="BC62" s="183"/>
      <c r="BD62" s="183"/>
      <c r="BE62" s="183"/>
      <c r="BF62" s="183"/>
      <c r="BG62" s="183"/>
      <c r="BH62" s="183"/>
      <c r="BI62" s="183"/>
      <c r="BJ62" s="183"/>
      <c r="BK62" s="183"/>
      <c r="BL62" s="183"/>
      <c r="BM62" s="183"/>
    </row>
    <row r="63" spans="1:65" x14ac:dyDescent="0.2">
      <c r="A63" s="110"/>
      <c r="B63" s="110"/>
      <c r="C63" s="110"/>
      <c r="D63" s="183"/>
      <c r="E63" s="183"/>
      <c r="F63" s="183"/>
      <c r="G63" s="183"/>
      <c r="H63" s="183"/>
      <c r="I63" s="183"/>
      <c r="J63" s="183"/>
      <c r="K63" s="183"/>
      <c r="L63" s="183"/>
      <c r="M63" s="183"/>
      <c r="N63" s="183"/>
      <c r="O63" s="183"/>
      <c r="P63" s="183"/>
      <c r="Q63" s="183"/>
      <c r="R63" s="183"/>
      <c r="S63" s="183"/>
      <c r="T63" s="183"/>
      <c r="U63" s="183"/>
      <c r="V63" s="183"/>
      <c r="W63" s="183"/>
      <c r="X63" s="183"/>
      <c r="Y63" s="183"/>
      <c r="Z63" s="183"/>
      <c r="AA63" s="183"/>
      <c r="AB63" s="183"/>
      <c r="AC63" s="183"/>
      <c r="AD63" s="183"/>
      <c r="AE63" s="183"/>
      <c r="AF63" s="183"/>
      <c r="AG63" s="183"/>
      <c r="AH63" s="183"/>
      <c r="AI63" s="183"/>
      <c r="AJ63" s="183"/>
      <c r="AK63" s="183"/>
      <c r="AL63" s="183"/>
      <c r="AM63" s="183"/>
      <c r="AN63" s="183"/>
      <c r="AO63" s="183"/>
      <c r="AP63" s="183"/>
      <c r="AQ63" s="183"/>
      <c r="AR63" s="183"/>
      <c r="AS63" s="183"/>
      <c r="AT63" s="183"/>
      <c r="AU63" s="183"/>
      <c r="AV63" s="183"/>
      <c r="AW63" s="183"/>
      <c r="AX63" s="183"/>
      <c r="AY63" s="183"/>
      <c r="AZ63" s="183"/>
      <c r="BA63" s="183"/>
      <c r="BB63" s="183"/>
      <c r="BC63" s="183"/>
      <c r="BD63" s="183"/>
      <c r="BE63" s="183"/>
      <c r="BF63" s="183"/>
      <c r="BG63" s="183"/>
      <c r="BH63" s="183"/>
      <c r="BI63" s="183"/>
      <c r="BJ63" s="183"/>
      <c r="BK63" s="183"/>
      <c r="BL63" s="183"/>
      <c r="BM63" s="183"/>
    </row>
    <row r="64" spans="1:65" x14ac:dyDescent="0.2">
      <c r="A64" s="110"/>
      <c r="B64" s="110"/>
      <c r="C64" s="110"/>
      <c r="D64" s="183"/>
      <c r="E64" s="183"/>
      <c r="F64" s="183"/>
      <c r="G64" s="183"/>
      <c r="H64" s="183"/>
      <c r="I64" s="183"/>
      <c r="J64" s="183"/>
      <c r="K64" s="183"/>
      <c r="L64" s="183"/>
      <c r="M64" s="183"/>
      <c r="N64" s="183"/>
      <c r="O64" s="183"/>
      <c r="P64" s="183"/>
      <c r="Q64" s="183"/>
      <c r="R64" s="183"/>
      <c r="S64" s="183"/>
      <c r="T64" s="183"/>
      <c r="U64" s="183"/>
      <c r="V64" s="183"/>
      <c r="W64" s="183"/>
      <c r="X64" s="183"/>
      <c r="Y64" s="183"/>
      <c r="Z64" s="183"/>
      <c r="AA64" s="183"/>
      <c r="AB64" s="183"/>
      <c r="AC64" s="183"/>
      <c r="AD64" s="183"/>
      <c r="AE64" s="183"/>
      <c r="AF64" s="183"/>
      <c r="AG64" s="183"/>
      <c r="AH64" s="183"/>
      <c r="AI64" s="183"/>
      <c r="AJ64" s="183"/>
      <c r="AK64" s="183"/>
      <c r="AL64" s="183"/>
      <c r="AM64" s="183"/>
      <c r="AN64" s="183"/>
      <c r="AO64" s="183"/>
      <c r="AP64" s="183"/>
      <c r="AQ64" s="183"/>
      <c r="AR64" s="183"/>
      <c r="AS64" s="183"/>
      <c r="AT64" s="183"/>
      <c r="AU64" s="183"/>
      <c r="AV64" s="183"/>
      <c r="AW64" s="183"/>
      <c r="AX64" s="183"/>
      <c r="AY64" s="183"/>
      <c r="AZ64" s="183"/>
      <c r="BA64" s="183"/>
      <c r="BB64" s="183"/>
      <c r="BC64" s="183"/>
      <c r="BD64" s="183"/>
      <c r="BE64" s="183"/>
      <c r="BF64" s="183"/>
      <c r="BG64" s="183"/>
      <c r="BH64" s="183"/>
      <c r="BI64" s="183"/>
      <c r="BJ64" s="183"/>
      <c r="BK64" s="183"/>
      <c r="BL64" s="183"/>
      <c r="BM64" s="183"/>
    </row>
    <row r="65" spans="1:65" x14ac:dyDescent="0.2">
      <c r="A65" s="110"/>
      <c r="B65" s="110"/>
      <c r="C65" s="110"/>
      <c r="D65" s="183"/>
      <c r="E65" s="183"/>
      <c r="F65" s="183"/>
      <c r="G65" s="183"/>
      <c r="H65" s="183"/>
      <c r="I65" s="183"/>
      <c r="J65" s="183"/>
      <c r="K65" s="183"/>
      <c r="L65" s="183"/>
      <c r="M65" s="183"/>
      <c r="N65" s="183"/>
      <c r="O65" s="183"/>
      <c r="P65" s="183"/>
      <c r="Q65" s="183"/>
      <c r="R65" s="183"/>
      <c r="S65" s="183"/>
      <c r="T65" s="183"/>
      <c r="U65" s="183"/>
      <c r="V65" s="183"/>
      <c r="W65" s="183"/>
      <c r="X65" s="183"/>
      <c r="Y65" s="183"/>
      <c r="Z65" s="183"/>
      <c r="AA65" s="183"/>
      <c r="AB65" s="183"/>
      <c r="AC65" s="183"/>
      <c r="AD65" s="183"/>
      <c r="AE65" s="183"/>
      <c r="AF65" s="183"/>
      <c r="AG65" s="183"/>
      <c r="AH65" s="183"/>
      <c r="AI65" s="183"/>
      <c r="AJ65" s="183"/>
      <c r="AK65" s="183"/>
      <c r="AL65" s="183"/>
      <c r="AM65" s="183"/>
      <c r="AN65" s="183"/>
      <c r="AO65" s="183"/>
      <c r="AP65" s="183"/>
      <c r="AQ65" s="183"/>
      <c r="AR65" s="183"/>
      <c r="AS65" s="183"/>
      <c r="AT65" s="183"/>
      <c r="AU65" s="183"/>
      <c r="AV65" s="183"/>
      <c r="AW65" s="183"/>
      <c r="AX65" s="183"/>
      <c r="AY65" s="183"/>
      <c r="AZ65" s="183"/>
      <c r="BA65" s="183"/>
      <c r="BB65" s="183"/>
      <c r="BC65" s="183"/>
      <c r="BD65" s="183"/>
      <c r="BE65" s="183"/>
      <c r="BF65" s="183"/>
      <c r="BG65" s="183"/>
      <c r="BH65" s="183"/>
      <c r="BI65" s="183"/>
      <c r="BJ65" s="183"/>
      <c r="BK65" s="183"/>
      <c r="BL65" s="183"/>
      <c r="BM65" s="183"/>
    </row>
    <row r="66" spans="1:65" x14ac:dyDescent="0.2">
      <c r="A66" s="110"/>
      <c r="B66" s="110"/>
      <c r="C66" s="110"/>
      <c r="D66" s="183"/>
      <c r="E66" s="183"/>
      <c r="F66" s="183"/>
      <c r="G66" s="183"/>
      <c r="H66" s="183"/>
      <c r="I66" s="183"/>
      <c r="J66" s="183"/>
      <c r="K66" s="183"/>
      <c r="L66" s="183"/>
      <c r="M66" s="183"/>
      <c r="N66" s="183"/>
      <c r="O66" s="183"/>
      <c r="P66" s="183"/>
      <c r="Q66" s="183"/>
      <c r="R66" s="183"/>
      <c r="S66" s="183"/>
      <c r="T66" s="183"/>
      <c r="U66" s="183"/>
      <c r="V66" s="183"/>
      <c r="W66" s="183"/>
      <c r="X66" s="183"/>
      <c r="Y66" s="183"/>
      <c r="Z66" s="183"/>
      <c r="AA66" s="183"/>
      <c r="AB66" s="183"/>
      <c r="AC66" s="183"/>
      <c r="AD66" s="183"/>
      <c r="AE66" s="183"/>
      <c r="AF66" s="183"/>
      <c r="AG66" s="183"/>
      <c r="AH66" s="183"/>
      <c r="AI66" s="183"/>
      <c r="AJ66" s="183"/>
      <c r="AK66" s="183"/>
      <c r="AL66" s="183"/>
      <c r="AM66" s="183"/>
      <c r="AN66" s="183"/>
      <c r="AO66" s="183"/>
      <c r="AP66" s="183"/>
      <c r="AQ66" s="183"/>
      <c r="AR66" s="183"/>
      <c r="AS66" s="183"/>
      <c r="AT66" s="183"/>
      <c r="AU66" s="183"/>
      <c r="AV66" s="183"/>
      <c r="AW66" s="183"/>
      <c r="AX66" s="183"/>
      <c r="AY66" s="183"/>
      <c r="AZ66" s="183"/>
      <c r="BA66" s="183"/>
      <c r="BB66" s="183"/>
      <c r="BC66" s="183"/>
      <c r="BD66" s="183"/>
      <c r="BE66" s="183"/>
      <c r="BF66" s="183"/>
      <c r="BG66" s="183"/>
      <c r="BH66" s="183"/>
      <c r="BI66" s="183"/>
      <c r="BJ66" s="183"/>
      <c r="BK66" s="183"/>
      <c r="BL66" s="183"/>
      <c r="BM66" s="183"/>
    </row>
    <row r="67" spans="1:65" x14ac:dyDescent="0.2">
      <c r="A67" s="110"/>
      <c r="B67" s="110"/>
      <c r="C67" s="110"/>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183"/>
      <c r="AH67" s="183"/>
      <c r="AI67" s="183"/>
      <c r="AJ67" s="183"/>
      <c r="AK67" s="183"/>
      <c r="AL67" s="183"/>
      <c r="AM67" s="183"/>
      <c r="AN67" s="183"/>
      <c r="AO67" s="183"/>
      <c r="AP67" s="183"/>
      <c r="AQ67" s="183"/>
      <c r="AR67" s="183"/>
      <c r="AS67" s="183"/>
      <c r="AT67" s="183"/>
      <c r="AU67" s="183"/>
      <c r="AV67" s="183"/>
      <c r="AW67" s="183"/>
      <c r="AX67" s="183"/>
      <c r="AY67" s="183"/>
      <c r="AZ67" s="183"/>
      <c r="BA67" s="183"/>
      <c r="BB67" s="183"/>
      <c r="BC67" s="183"/>
      <c r="BD67" s="183"/>
      <c r="BE67" s="183"/>
      <c r="BF67" s="183"/>
      <c r="BG67" s="183"/>
      <c r="BH67" s="183"/>
      <c r="BI67" s="183"/>
      <c r="BJ67" s="183"/>
      <c r="BK67" s="183"/>
      <c r="BL67" s="183"/>
      <c r="BM67" s="183"/>
    </row>
    <row r="68" spans="1:65" x14ac:dyDescent="0.2">
      <c r="A68" s="110"/>
      <c r="B68" s="110"/>
      <c r="C68" s="110"/>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3"/>
      <c r="BH68" s="183"/>
      <c r="BI68" s="183"/>
      <c r="BJ68" s="183"/>
      <c r="BK68" s="183"/>
      <c r="BL68" s="183"/>
      <c r="BM68" s="183"/>
    </row>
    <row r="69" spans="1:65" x14ac:dyDescent="0.2">
      <c r="A69" s="110"/>
      <c r="B69" s="110"/>
      <c r="C69" s="110"/>
      <c r="D69" s="183"/>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row>
    <row r="70" spans="1:65" x14ac:dyDescent="0.2">
      <c r="A70" s="110"/>
      <c r="B70" s="110"/>
      <c r="C70" s="110"/>
      <c r="D70" s="183"/>
      <c r="E70" s="183"/>
      <c r="F70" s="183"/>
      <c r="G70" s="183"/>
      <c r="H70" s="183"/>
      <c r="I70" s="183"/>
      <c r="J70" s="183"/>
      <c r="K70" s="183"/>
      <c r="L70" s="183"/>
      <c r="M70" s="183"/>
      <c r="N70" s="183"/>
      <c r="O70" s="183"/>
      <c r="P70" s="183"/>
      <c r="Q70" s="183"/>
      <c r="R70" s="183"/>
      <c r="S70" s="183"/>
      <c r="T70" s="183"/>
      <c r="U70" s="183"/>
      <c r="V70" s="183"/>
      <c r="W70" s="183"/>
      <c r="X70" s="183"/>
      <c r="Y70" s="183"/>
      <c r="Z70" s="183"/>
      <c r="AA70" s="183"/>
      <c r="AB70" s="183"/>
      <c r="AC70" s="183"/>
      <c r="AD70" s="183"/>
      <c r="AE70" s="183"/>
      <c r="AF70" s="183"/>
      <c r="AG70" s="183"/>
      <c r="AH70" s="183"/>
      <c r="AI70" s="183"/>
      <c r="AJ70" s="183"/>
      <c r="AK70" s="183"/>
      <c r="AL70" s="183"/>
      <c r="AM70" s="183"/>
      <c r="AN70" s="183"/>
      <c r="AO70" s="183"/>
      <c r="AP70" s="183"/>
      <c r="AQ70" s="183"/>
      <c r="AR70" s="183"/>
      <c r="AS70" s="183"/>
      <c r="AT70" s="183"/>
      <c r="AU70" s="183"/>
      <c r="AV70" s="183"/>
      <c r="AW70" s="183"/>
      <c r="AX70" s="183"/>
      <c r="AY70" s="183"/>
      <c r="AZ70" s="183"/>
      <c r="BA70" s="183"/>
      <c r="BB70" s="183"/>
      <c r="BC70" s="183"/>
      <c r="BD70" s="183"/>
      <c r="BE70" s="183"/>
      <c r="BF70" s="183"/>
      <c r="BG70" s="183"/>
      <c r="BH70" s="183"/>
      <c r="BI70" s="183"/>
      <c r="BJ70" s="183"/>
      <c r="BK70" s="183"/>
      <c r="BL70" s="183"/>
      <c r="BM70" s="183"/>
    </row>
    <row r="71" spans="1:65" x14ac:dyDescent="0.2">
      <c r="A71" s="110"/>
      <c r="B71" s="110"/>
      <c r="C71" s="110"/>
      <c r="D71" s="183"/>
      <c r="E71" s="183"/>
      <c r="F71" s="183"/>
      <c r="G71" s="183"/>
      <c r="H71" s="183"/>
      <c r="I71" s="183"/>
      <c r="J71" s="183"/>
      <c r="K71" s="183"/>
      <c r="L71" s="183"/>
      <c r="M71" s="183"/>
      <c r="N71" s="183"/>
      <c r="O71" s="183"/>
      <c r="P71" s="183"/>
      <c r="Q71" s="183"/>
      <c r="R71" s="183"/>
      <c r="S71" s="183"/>
      <c r="T71" s="183"/>
      <c r="U71" s="183"/>
      <c r="V71" s="183"/>
      <c r="W71" s="183"/>
      <c r="X71" s="183"/>
      <c r="Y71" s="183"/>
      <c r="Z71" s="183"/>
      <c r="AA71" s="183"/>
      <c r="AB71" s="183"/>
      <c r="AC71" s="183"/>
      <c r="AD71" s="183"/>
      <c r="AE71" s="183"/>
      <c r="AF71" s="183"/>
      <c r="AG71" s="183"/>
      <c r="AH71" s="183"/>
      <c r="AI71" s="183"/>
      <c r="AJ71" s="183"/>
      <c r="AK71" s="183"/>
      <c r="AL71" s="183"/>
      <c r="AM71" s="183"/>
      <c r="AN71" s="183"/>
      <c r="AO71" s="183"/>
      <c r="AP71" s="183"/>
      <c r="AQ71" s="183"/>
      <c r="AR71" s="183"/>
      <c r="AS71" s="183"/>
      <c r="AT71" s="183"/>
      <c r="AU71" s="183"/>
      <c r="AV71" s="183"/>
      <c r="AW71" s="183"/>
      <c r="AX71" s="183"/>
      <c r="AY71" s="183"/>
      <c r="AZ71" s="183"/>
      <c r="BA71" s="183"/>
      <c r="BB71" s="183"/>
      <c r="BC71" s="183"/>
      <c r="BD71" s="183"/>
      <c r="BE71" s="183"/>
      <c r="BF71" s="183"/>
      <c r="BG71" s="183"/>
      <c r="BH71" s="183"/>
      <c r="BI71" s="183"/>
      <c r="BJ71" s="183"/>
      <c r="BK71" s="183"/>
      <c r="BL71" s="183"/>
      <c r="BM71" s="183"/>
    </row>
    <row r="72" spans="1:65" x14ac:dyDescent="0.2">
      <c r="A72" s="110"/>
      <c r="B72" s="110"/>
      <c r="C72" s="110"/>
      <c r="D72" s="183"/>
      <c r="E72" s="183"/>
      <c r="F72" s="183"/>
      <c r="G72" s="183"/>
      <c r="H72" s="183"/>
      <c r="I72" s="183"/>
      <c r="J72" s="183"/>
      <c r="K72" s="183"/>
      <c r="L72" s="183"/>
      <c r="M72" s="183"/>
      <c r="N72" s="183"/>
      <c r="O72" s="183"/>
      <c r="P72" s="183"/>
      <c r="Q72" s="183"/>
      <c r="R72" s="183"/>
      <c r="S72" s="183"/>
      <c r="T72" s="183"/>
      <c r="U72" s="183"/>
      <c r="V72" s="183"/>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row>
    <row r="73" spans="1:65" x14ac:dyDescent="0.2">
      <c r="A73" s="110"/>
      <c r="B73" s="110"/>
      <c r="C73" s="110"/>
      <c r="D73" s="183"/>
      <c r="E73" s="183"/>
      <c r="F73" s="183"/>
      <c r="G73" s="183"/>
      <c r="H73" s="183"/>
      <c r="I73" s="183"/>
      <c r="J73" s="183"/>
      <c r="K73" s="183"/>
      <c r="L73" s="183"/>
      <c r="M73" s="183"/>
      <c r="N73" s="183"/>
      <c r="O73" s="183"/>
      <c r="P73" s="183"/>
      <c r="Q73" s="183"/>
      <c r="R73" s="183"/>
      <c r="S73" s="183"/>
      <c r="T73" s="183"/>
      <c r="U73" s="183"/>
      <c r="V73" s="183"/>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row>
    <row r="74" spans="1:65" x14ac:dyDescent="0.2">
      <c r="A74" s="110"/>
      <c r="B74" s="110"/>
      <c r="C74" s="110"/>
      <c r="D74" s="183"/>
      <c r="E74" s="183"/>
      <c r="F74" s="183"/>
      <c r="G74" s="183"/>
      <c r="H74" s="183"/>
      <c r="I74" s="183"/>
      <c r="J74" s="183"/>
      <c r="K74" s="183"/>
      <c r="L74" s="183"/>
      <c r="M74" s="183"/>
      <c r="N74" s="183"/>
      <c r="O74" s="183"/>
      <c r="P74" s="183"/>
      <c r="Q74" s="183"/>
      <c r="R74" s="183"/>
      <c r="S74" s="183"/>
      <c r="T74" s="183"/>
      <c r="U74" s="183"/>
      <c r="V74" s="183"/>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row>
    <row r="75" spans="1:65" x14ac:dyDescent="0.2">
      <c r="A75" s="110"/>
      <c r="B75" s="110"/>
      <c r="C75" s="110"/>
      <c r="D75" s="183"/>
      <c r="E75" s="183"/>
      <c r="F75" s="183"/>
      <c r="G75" s="183"/>
      <c r="H75" s="183"/>
      <c r="I75" s="183"/>
      <c r="J75" s="183"/>
      <c r="K75" s="183"/>
      <c r="L75" s="183"/>
      <c r="M75" s="183"/>
      <c r="N75" s="183"/>
      <c r="O75" s="183"/>
      <c r="P75" s="183"/>
      <c r="Q75" s="183"/>
      <c r="R75" s="183"/>
      <c r="S75" s="183"/>
      <c r="T75" s="183"/>
      <c r="U75" s="183"/>
      <c r="V75" s="183"/>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row>
    <row r="76" spans="1:65" x14ac:dyDescent="0.2">
      <c r="A76" s="110"/>
      <c r="B76" s="110"/>
      <c r="C76" s="110"/>
      <c r="D76" s="183"/>
      <c r="E76" s="183"/>
      <c r="F76" s="183"/>
      <c r="G76" s="183"/>
      <c r="H76" s="183"/>
      <c r="I76" s="183"/>
      <c r="J76" s="183"/>
      <c r="K76" s="183"/>
      <c r="L76" s="183"/>
      <c r="M76" s="183"/>
      <c r="N76" s="183"/>
      <c r="O76" s="183"/>
      <c r="P76" s="183"/>
      <c r="Q76" s="183"/>
      <c r="R76" s="183"/>
      <c r="S76" s="183"/>
      <c r="T76" s="183"/>
      <c r="U76" s="183"/>
      <c r="V76" s="183"/>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row>
    <row r="77" spans="1:65" x14ac:dyDescent="0.2">
      <c r="A77" s="110"/>
      <c r="B77" s="110"/>
      <c r="C77" s="110"/>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row>
    <row r="78" spans="1:65" x14ac:dyDescent="0.2">
      <c r="A78" s="110"/>
      <c r="B78" s="110"/>
      <c r="C78" s="110"/>
      <c r="D78" s="183"/>
      <c r="E78" s="183"/>
      <c r="F78" s="183"/>
      <c r="G78" s="183"/>
      <c r="H78" s="183"/>
      <c r="I78" s="183"/>
      <c r="J78" s="183"/>
      <c r="K78" s="183"/>
      <c r="L78" s="183"/>
      <c r="M78" s="183"/>
      <c r="N78" s="183"/>
      <c r="O78" s="183"/>
      <c r="P78" s="183"/>
      <c r="Q78" s="183"/>
      <c r="R78" s="183"/>
      <c r="S78" s="183"/>
      <c r="T78" s="183"/>
      <c r="U78" s="183"/>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row>
    <row r="79" spans="1:65" x14ac:dyDescent="0.2">
      <c r="A79" s="110"/>
      <c r="B79" s="110"/>
      <c r="C79" s="110"/>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row>
    <row r="80" spans="1:65" x14ac:dyDescent="0.2">
      <c r="A80" s="110"/>
      <c r="B80" s="110"/>
      <c r="C80" s="110"/>
      <c r="D80" s="183"/>
      <c r="E80" s="183"/>
      <c r="F80" s="183"/>
      <c r="G80" s="183"/>
      <c r="H80" s="183"/>
      <c r="I80" s="183"/>
      <c r="J80" s="183"/>
      <c r="K80" s="183"/>
      <c r="L80" s="183"/>
      <c r="M80" s="183"/>
      <c r="N80" s="183"/>
      <c r="O80" s="183"/>
      <c r="P80" s="183"/>
      <c r="Q80" s="183"/>
      <c r="R80" s="183"/>
      <c r="S80" s="183"/>
      <c r="T80" s="183"/>
      <c r="U80" s="183"/>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row>
    <row r="81" spans="1:65" x14ac:dyDescent="0.2">
      <c r="A81" s="110"/>
      <c r="B81" s="110"/>
      <c r="C81" s="110"/>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row>
    <row r="82" spans="1:65" x14ac:dyDescent="0.2">
      <c r="A82" s="110"/>
      <c r="B82" s="110"/>
      <c r="C82" s="110"/>
      <c r="D82" s="183"/>
      <c r="E82" s="183"/>
      <c r="F82" s="183"/>
      <c r="G82" s="183"/>
      <c r="H82" s="183"/>
      <c r="I82" s="183"/>
      <c r="J82" s="183"/>
      <c r="K82" s="183"/>
      <c r="L82" s="183"/>
      <c r="M82" s="183"/>
      <c r="N82" s="183"/>
      <c r="O82" s="183"/>
      <c r="P82" s="183"/>
      <c r="Q82" s="183"/>
      <c r="R82" s="183"/>
      <c r="S82" s="183"/>
      <c r="T82" s="183"/>
      <c r="U82" s="183"/>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row>
    <row r="83" spans="1:65" x14ac:dyDescent="0.2">
      <c r="A83" s="110"/>
      <c r="B83" s="110"/>
      <c r="C83" s="110"/>
      <c r="D83" s="183"/>
      <c r="E83" s="183"/>
      <c r="F83" s="183"/>
      <c r="G83" s="183"/>
      <c r="H83" s="183"/>
      <c r="I83" s="183"/>
      <c r="J83" s="183"/>
      <c r="K83" s="183"/>
      <c r="L83" s="183"/>
      <c r="M83" s="183"/>
      <c r="N83" s="183"/>
      <c r="O83" s="183"/>
      <c r="P83" s="183"/>
      <c r="Q83" s="183"/>
      <c r="R83" s="183"/>
      <c r="S83" s="183"/>
      <c r="T83" s="183"/>
      <c r="U83" s="183"/>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row>
    <row r="84" spans="1:65" x14ac:dyDescent="0.2">
      <c r="A84" s="110"/>
      <c r="B84" s="110"/>
      <c r="C84" s="110"/>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row>
    <row r="85" spans="1:65" x14ac:dyDescent="0.2">
      <c r="A85" s="110"/>
      <c r="B85" s="110"/>
      <c r="C85" s="110"/>
      <c r="D85" s="183"/>
      <c r="E85" s="183"/>
      <c r="F85" s="183"/>
      <c r="G85" s="183"/>
      <c r="H85" s="183"/>
      <c r="I85" s="183"/>
      <c r="J85" s="183"/>
      <c r="K85" s="183"/>
      <c r="L85" s="183"/>
      <c r="M85" s="183"/>
      <c r="N85" s="183"/>
      <c r="O85" s="183"/>
      <c r="P85" s="183"/>
      <c r="Q85" s="183"/>
      <c r="R85" s="183"/>
      <c r="S85" s="183"/>
      <c r="T85" s="183"/>
      <c r="U85" s="183"/>
      <c r="V85" s="183"/>
      <c r="W85" s="183"/>
      <c r="X85" s="183"/>
      <c r="Y85" s="183"/>
      <c r="Z85" s="183"/>
      <c r="AA85" s="183"/>
      <c r="AB85" s="183"/>
      <c r="AC85" s="183"/>
      <c r="AD85" s="183"/>
      <c r="AE85" s="183"/>
      <c r="AF85" s="183"/>
      <c r="AG85" s="183"/>
      <c r="AH85" s="183"/>
      <c r="AI85" s="183"/>
      <c r="AJ85" s="183"/>
      <c r="AK85" s="183"/>
      <c r="AL85" s="183"/>
      <c r="AM85" s="183"/>
      <c r="AN85" s="183"/>
      <c r="AO85" s="183"/>
      <c r="AP85" s="183"/>
      <c r="AQ85" s="183"/>
      <c r="AR85" s="183"/>
      <c r="AS85" s="183"/>
      <c r="AT85" s="183"/>
      <c r="AU85" s="183"/>
      <c r="AV85" s="183"/>
      <c r="AW85" s="183"/>
      <c r="AX85" s="183"/>
      <c r="AY85" s="183"/>
      <c r="AZ85" s="183"/>
      <c r="BA85" s="183"/>
      <c r="BB85" s="183"/>
      <c r="BC85" s="183"/>
      <c r="BD85" s="183"/>
      <c r="BE85" s="183"/>
      <c r="BF85" s="183"/>
      <c r="BG85" s="183"/>
      <c r="BH85" s="183"/>
      <c r="BI85" s="183"/>
      <c r="BJ85" s="183"/>
      <c r="BK85" s="183"/>
      <c r="BL85" s="183"/>
      <c r="BM85" s="183"/>
    </row>
    <row r="86" spans="1:65" x14ac:dyDescent="0.2">
      <c r="A86" s="110"/>
      <c r="B86" s="110"/>
      <c r="C86" s="110"/>
      <c r="D86" s="183"/>
      <c r="E86" s="183"/>
      <c r="F86" s="183"/>
      <c r="G86" s="183"/>
      <c r="H86" s="183"/>
      <c r="I86" s="183"/>
      <c r="J86" s="183"/>
      <c r="K86" s="183"/>
      <c r="L86" s="183"/>
      <c r="M86" s="183"/>
      <c r="N86" s="183"/>
      <c r="O86" s="183"/>
      <c r="P86" s="183"/>
      <c r="Q86" s="183"/>
      <c r="R86" s="183"/>
      <c r="S86" s="183"/>
      <c r="T86" s="183"/>
      <c r="U86" s="183"/>
      <c r="V86" s="183"/>
      <c r="W86" s="183"/>
      <c r="X86" s="183"/>
      <c r="Y86" s="183"/>
      <c r="Z86" s="183"/>
      <c r="AA86" s="183"/>
      <c r="AB86" s="183"/>
      <c r="AC86" s="183"/>
      <c r="AD86" s="183"/>
      <c r="AE86" s="183"/>
      <c r="AF86" s="183"/>
      <c r="AG86" s="183"/>
      <c r="AH86" s="183"/>
      <c r="AI86" s="183"/>
      <c r="AJ86" s="183"/>
      <c r="AK86" s="183"/>
      <c r="AL86" s="183"/>
      <c r="AM86" s="183"/>
      <c r="AN86" s="183"/>
      <c r="AO86" s="183"/>
      <c r="AP86" s="183"/>
      <c r="AQ86" s="183"/>
      <c r="AR86" s="183"/>
      <c r="AS86" s="183"/>
      <c r="AT86" s="183"/>
      <c r="AU86" s="183"/>
      <c r="AV86" s="183"/>
      <c r="AW86" s="183"/>
      <c r="AX86" s="183"/>
      <c r="AY86" s="183"/>
      <c r="AZ86" s="183"/>
      <c r="BA86" s="183"/>
      <c r="BB86" s="183"/>
      <c r="BC86" s="183"/>
      <c r="BD86" s="183"/>
      <c r="BE86" s="183"/>
      <c r="BF86" s="183"/>
      <c r="BG86" s="183"/>
      <c r="BH86" s="183"/>
      <c r="BI86" s="183"/>
      <c r="BJ86" s="183"/>
      <c r="BK86" s="183"/>
      <c r="BL86" s="183"/>
      <c r="BM86" s="183"/>
    </row>
    <row r="87" spans="1:65" x14ac:dyDescent="0.2">
      <c r="A87" s="110"/>
      <c r="B87" s="110"/>
      <c r="C87" s="110"/>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183"/>
      <c r="AH87" s="183"/>
      <c r="AI87" s="183"/>
      <c r="AJ87" s="183"/>
      <c r="AK87" s="183"/>
      <c r="AL87" s="183"/>
      <c r="AM87" s="183"/>
      <c r="AN87" s="183"/>
      <c r="AO87" s="183"/>
      <c r="AP87" s="183"/>
      <c r="AQ87" s="183"/>
      <c r="AR87" s="183"/>
      <c r="AS87" s="183"/>
      <c r="AT87" s="183"/>
      <c r="AU87" s="183"/>
      <c r="AV87" s="183"/>
      <c r="AW87" s="183"/>
      <c r="AX87" s="183"/>
      <c r="AY87" s="183"/>
      <c r="AZ87" s="183"/>
      <c r="BA87" s="183"/>
      <c r="BB87" s="183"/>
      <c r="BC87" s="183"/>
      <c r="BD87" s="183"/>
      <c r="BE87" s="183"/>
      <c r="BF87" s="183"/>
      <c r="BG87" s="183"/>
      <c r="BH87" s="183"/>
      <c r="BI87" s="183"/>
      <c r="BJ87" s="183"/>
      <c r="BK87" s="183"/>
      <c r="BL87" s="183"/>
      <c r="BM87" s="183"/>
    </row>
    <row r="88" spans="1:65" x14ac:dyDescent="0.2">
      <c r="A88" s="110"/>
      <c r="B88" s="110"/>
      <c r="C88" s="110"/>
      <c r="D88" s="183"/>
      <c r="E88" s="183"/>
      <c r="F88" s="183"/>
      <c r="G88" s="183"/>
      <c r="H88" s="183"/>
      <c r="I88" s="183"/>
      <c r="J88" s="183"/>
      <c r="K88" s="183"/>
      <c r="L88" s="183"/>
      <c r="M88" s="183"/>
      <c r="N88" s="183"/>
      <c r="O88" s="183"/>
      <c r="P88" s="183"/>
      <c r="Q88" s="183"/>
      <c r="R88" s="183"/>
      <c r="S88" s="183"/>
      <c r="T88" s="183"/>
      <c r="U88" s="183"/>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row>
    <row r="89" spans="1:65" x14ac:dyDescent="0.2">
      <c r="A89" s="110"/>
      <c r="B89" s="110"/>
      <c r="C89" s="110"/>
      <c r="D89" s="183"/>
      <c r="E89" s="183"/>
      <c r="F89" s="183"/>
      <c r="G89" s="183"/>
      <c r="H89" s="183"/>
      <c r="I89" s="183"/>
      <c r="J89" s="183"/>
      <c r="K89" s="183"/>
      <c r="L89" s="183"/>
      <c r="M89" s="183"/>
      <c r="N89" s="183"/>
      <c r="O89" s="183"/>
      <c r="P89" s="183"/>
      <c r="Q89" s="183"/>
      <c r="R89" s="183"/>
      <c r="S89" s="183"/>
      <c r="T89" s="183"/>
      <c r="U89" s="183"/>
      <c r="V89" s="183"/>
      <c r="W89" s="183"/>
      <c r="X89" s="183"/>
      <c r="Y89" s="183"/>
      <c r="Z89" s="183"/>
      <c r="AA89" s="183"/>
      <c r="AB89" s="183"/>
      <c r="AC89" s="183"/>
      <c r="AD89" s="183"/>
      <c r="AE89" s="183"/>
      <c r="AF89" s="183"/>
      <c r="AG89" s="183"/>
      <c r="AH89" s="183"/>
      <c r="AI89" s="183"/>
      <c r="AJ89" s="183"/>
      <c r="AK89" s="183"/>
      <c r="AL89" s="183"/>
      <c r="AM89" s="183"/>
      <c r="AN89" s="183"/>
      <c r="AO89" s="183"/>
      <c r="AP89" s="183"/>
      <c r="AQ89" s="183"/>
      <c r="AR89" s="183"/>
      <c r="AS89" s="183"/>
      <c r="AT89" s="183"/>
      <c r="AU89" s="183"/>
      <c r="AV89" s="183"/>
      <c r="AW89" s="183"/>
      <c r="AX89" s="183"/>
      <c r="AY89" s="183"/>
      <c r="AZ89" s="183"/>
      <c r="BA89" s="183"/>
      <c r="BB89" s="183"/>
      <c r="BC89" s="183"/>
      <c r="BD89" s="183"/>
      <c r="BE89" s="183"/>
      <c r="BF89" s="183"/>
      <c r="BG89" s="183"/>
      <c r="BH89" s="183"/>
      <c r="BI89" s="183"/>
      <c r="BJ89" s="183"/>
      <c r="BK89" s="183"/>
      <c r="BL89" s="183"/>
      <c r="BM89" s="183"/>
    </row>
    <row r="90" spans="1:65" x14ac:dyDescent="0.2">
      <c r="A90" s="110"/>
      <c r="B90" s="110"/>
      <c r="C90" s="110"/>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3"/>
      <c r="BH90" s="183"/>
      <c r="BI90" s="183"/>
      <c r="BJ90" s="183"/>
      <c r="BK90" s="183"/>
      <c r="BL90" s="183"/>
      <c r="BM90" s="183"/>
    </row>
    <row r="91" spans="1:65" x14ac:dyDescent="0.2">
      <c r="A91" s="110"/>
      <c r="B91" s="110"/>
      <c r="C91" s="110"/>
      <c r="D91" s="183"/>
      <c r="E91" s="183"/>
      <c r="F91" s="183"/>
      <c r="G91" s="183"/>
      <c r="H91" s="183"/>
      <c r="I91" s="183"/>
      <c r="J91" s="183"/>
      <c r="K91" s="183"/>
      <c r="L91" s="183"/>
      <c r="M91" s="183"/>
      <c r="N91" s="183"/>
      <c r="O91" s="183"/>
      <c r="P91" s="183"/>
      <c r="Q91" s="183"/>
      <c r="R91" s="183"/>
      <c r="S91" s="183"/>
      <c r="T91" s="183"/>
      <c r="U91" s="183"/>
      <c r="V91" s="183"/>
      <c r="W91" s="183"/>
      <c r="X91" s="183"/>
      <c r="Y91" s="183"/>
      <c r="Z91" s="183"/>
      <c r="AA91" s="183"/>
      <c r="AB91" s="183"/>
      <c r="AC91" s="183"/>
      <c r="AD91" s="183"/>
      <c r="AE91" s="183"/>
      <c r="AF91" s="183"/>
      <c r="AG91" s="183"/>
      <c r="AH91" s="183"/>
      <c r="AI91" s="183"/>
      <c r="AJ91" s="183"/>
      <c r="AK91" s="183"/>
      <c r="AL91" s="183"/>
      <c r="AM91" s="183"/>
      <c r="AN91" s="183"/>
      <c r="AO91" s="183"/>
      <c r="AP91" s="183"/>
      <c r="AQ91" s="183"/>
      <c r="AR91" s="183"/>
      <c r="AS91" s="183"/>
      <c r="AT91" s="183"/>
      <c r="AU91" s="183"/>
      <c r="AV91" s="183"/>
      <c r="AW91" s="183"/>
      <c r="AX91" s="183"/>
      <c r="AY91" s="183"/>
      <c r="AZ91" s="183"/>
      <c r="BA91" s="183"/>
      <c r="BB91" s="183"/>
      <c r="BC91" s="183"/>
      <c r="BD91" s="183"/>
      <c r="BE91" s="183"/>
      <c r="BF91" s="183"/>
      <c r="BG91" s="183"/>
      <c r="BH91" s="183"/>
      <c r="BI91" s="183"/>
      <c r="BJ91" s="183"/>
      <c r="BK91" s="183"/>
      <c r="BL91" s="183"/>
      <c r="BM91" s="183"/>
    </row>
    <row r="92" spans="1:65" x14ac:dyDescent="0.2">
      <c r="A92" s="110"/>
      <c r="B92" s="110"/>
      <c r="C92" s="110"/>
      <c r="D92" s="183"/>
      <c r="E92" s="183"/>
      <c r="F92" s="183"/>
      <c r="G92" s="183"/>
      <c r="H92" s="183"/>
      <c r="I92" s="183"/>
      <c r="J92" s="183"/>
      <c r="K92" s="183"/>
      <c r="L92" s="183"/>
      <c r="M92" s="183"/>
      <c r="N92" s="183"/>
      <c r="O92" s="183"/>
      <c r="P92" s="183"/>
      <c r="Q92" s="183"/>
      <c r="R92" s="183"/>
      <c r="S92" s="183"/>
      <c r="T92" s="183"/>
      <c r="U92" s="183"/>
      <c r="V92" s="183"/>
      <c r="W92" s="183"/>
      <c r="X92" s="183"/>
      <c r="Y92" s="183"/>
      <c r="Z92" s="183"/>
      <c r="AA92" s="183"/>
      <c r="AB92" s="183"/>
      <c r="AC92" s="183"/>
      <c r="AD92" s="183"/>
      <c r="AE92" s="183"/>
      <c r="AF92" s="183"/>
      <c r="AG92" s="183"/>
      <c r="AH92" s="183"/>
      <c r="AI92" s="183"/>
      <c r="AJ92" s="183"/>
      <c r="AK92" s="183"/>
      <c r="AL92" s="183"/>
      <c r="AM92" s="183"/>
      <c r="AN92" s="183"/>
      <c r="AO92" s="183"/>
      <c r="AP92" s="183"/>
      <c r="AQ92" s="183"/>
      <c r="AR92" s="183"/>
      <c r="AS92" s="183"/>
      <c r="AT92" s="183"/>
      <c r="AU92" s="183"/>
      <c r="AV92" s="183"/>
      <c r="AW92" s="183"/>
      <c r="AX92" s="183"/>
      <c r="AY92" s="183"/>
      <c r="AZ92" s="183"/>
      <c r="BA92" s="183"/>
      <c r="BB92" s="183"/>
      <c r="BC92" s="183"/>
      <c r="BD92" s="183"/>
      <c r="BE92" s="183"/>
      <c r="BF92" s="183"/>
      <c r="BG92" s="183"/>
      <c r="BH92" s="183"/>
      <c r="BI92" s="183"/>
      <c r="BJ92" s="183"/>
      <c r="BK92" s="183"/>
      <c r="BL92" s="183"/>
      <c r="BM92" s="183"/>
    </row>
    <row r="93" spans="1:65" x14ac:dyDescent="0.2">
      <c r="A93" s="110"/>
      <c r="B93" s="110"/>
      <c r="C93" s="110"/>
      <c r="D93" s="183"/>
      <c r="E93" s="183"/>
      <c r="F93" s="183"/>
      <c r="G93" s="183"/>
      <c r="H93" s="183"/>
      <c r="I93" s="183"/>
      <c r="J93" s="183"/>
      <c r="K93" s="183"/>
      <c r="L93" s="183"/>
      <c r="M93" s="183"/>
      <c r="N93" s="183"/>
      <c r="O93" s="183"/>
      <c r="P93" s="183"/>
      <c r="Q93" s="183"/>
      <c r="R93" s="183"/>
      <c r="S93" s="183"/>
      <c r="T93" s="183"/>
      <c r="U93" s="183"/>
      <c r="V93" s="183"/>
      <c r="W93" s="183"/>
      <c r="X93" s="183"/>
      <c r="Y93" s="183"/>
      <c r="Z93" s="183"/>
      <c r="AA93" s="183"/>
      <c r="AB93" s="183"/>
      <c r="AC93" s="183"/>
      <c r="AD93" s="183"/>
      <c r="AE93" s="183"/>
      <c r="AF93" s="183"/>
      <c r="AG93" s="183"/>
      <c r="AH93" s="183"/>
      <c r="AI93" s="183"/>
      <c r="AJ93" s="183"/>
      <c r="AK93" s="183"/>
      <c r="AL93" s="183"/>
      <c r="AM93" s="183"/>
      <c r="AN93" s="183"/>
      <c r="AO93" s="183"/>
      <c r="AP93" s="183"/>
      <c r="AQ93" s="183"/>
      <c r="AR93" s="183"/>
      <c r="AS93" s="183"/>
      <c r="AT93" s="183"/>
      <c r="AU93" s="183"/>
      <c r="AV93" s="183"/>
      <c r="AW93" s="183"/>
      <c r="AX93" s="183"/>
      <c r="AY93" s="183"/>
      <c r="AZ93" s="183"/>
      <c r="BA93" s="183"/>
      <c r="BB93" s="183"/>
      <c r="BC93" s="183"/>
      <c r="BD93" s="183"/>
      <c r="BE93" s="183"/>
      <c r="BF93" s="183"/>
      <c r="BG93" s="183"/>
      <c r="BH93" s="183"/>
      <c r="BI93" s="183"/>
      <c r="BJ93" s="183"/>
      <c r="BK93" s="183"/>
      <c r="BL93" s="183"/>
      <c r="BM93" s="183"/>
    </row>
    <row r="94" spans="1:65" x14ac:dyDescent="0.2">
      <c r="A94" s="110"/>
      <c r="B94" s="110"/>
      <c r="C94" s="110"/>
      <c r="D94" s="183"/>
      <c r="E94" s="183"/>
      <c r="F94" s="183"/>
      <c r="G94" s="183"/>
      <c r="H94" s="183"/>
      <c r="I94" s="183"/>
      <c r="J94" s="183"/>
      <c r="K94" s="183"/>
      <c r="L94" s="183"/>
      <c r="M94" s="183"/>
      <c r="N94" s="183"/>
      <c r="O94" s="183"/>
      <c r="P94" s="183"/>
      <c r="Q94" s="183"/>
      <c r="R94" s="183"/>
      <c r="S94" s="183"/>
      <c r="T94" s="183"/>
      <c r="U94" s="183"/>
      <c r="V94" s="183"/>
      <c r="W94" s="183"/>
      <c r="X94" s="183"/>
      <c r="Y94" s="183"/>
      <c r="Z94" s="183"/>
      <c r="AA94" s="183"/>
      <c r="AB94" s="183"/>
      <c r="AC94" s="183"/>
      <c r="AD94" s="183"/>
      <c r="AE94" s="183"/>
      <c r="AF94" s="183"/>
      <c r="AG94" s="183"/>
      <c r="AH94" s="183"/>
      <c r="AI94" s="183"/>
      <c r="AJ94" s="183"/>
      <c r="AK94" s="183"/>
      <c r="AL94" s="183"/>
      <c r="AM94" s="183"/>
      <c r="AN94" s="183"/>
      <c r="AO94" s="183"/>
      <c r="AP94" s="183"/>
      <c r="AQ94" s="183"/>
      <c r="AR94" s="183"/>
      <c r="AS94" s="183"/>
      <c r="AT94" s="183"/>
      <c r="AU94" s="183"/>
      <c r="AV94" s="183"/>
      <c r="AW94" s="183"/>
      <c r="AX94" s="183"/>
      <c r="AY94" s="183"/>
      <c r="AZ94" s="183"/>
      <c r="BA94" s="183"/>
      <c r="BB94" s="183"/>
      <c r="BC94" s="183"/>
      <c r="BD94" s="183"/>
      <c r="BE94" s="183"/>
      <c r="BF94" s="183"/>
      <c r="BG94" s="183"/>
      <c r="BH94" s="183"/>
      <c r="BI94" s="183"/>
      <c r="BJ94" s="183"/>
      <c r="BK94" s="183"/>
      <c r="BL94" s="183"/>
      <c r="BM94" s="183"/>
    </row>
    <row r="95" spans="1:65" x14ac:dyDescent="0.2">
      <c r="A95" s="110"/>
      <c r="B95" s="110"/>
      <c r="C95" s="110"/>
      <c r="D95" s="183"/>
      <c r="E95" s="183"/>
      <c r="F95" s="183"/>
      <c r="G95" s="183"/>
      <c r="H95" s="183"/>
      <c r="I95" s="183"/>
      <c r="J95" s="183"/>
      <c r="K95" s="183"/>
      <c r="L95" s="183"/>
      <c r="M95" s="183"/>
      <c r="N95" s="183"/>
      <c r="O95" s="183"/>
      <c r="P95" s="183"/>
      <c r="Q95" s="183"/>
      <c r="R95" s="183"/>
      <c r="S95" s="183"/>
      <c r="T95" s="183"/>
      <c r="U95" s="183"/>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row>
    <row r="96" spans="1:65" x14ac:dyDescent="0.2">
      <c r="A96" s="110"/>
      <c r="B96" s="110"/>
      <c r="C96" s="110"/>
      <c r="D96" s="183"/>
      <c r="E96" s="183"/>
      <c r="F96" s="183"/>
      <c r="G96" s="183"/>
      <c r="H96" s="183"/>
      <c r="I96" s="183"/>
      <c r="J96" s="183"/>
      <c r="K96" s="183"/>
      <c r="L96" s="183"/>
      <c r="M96" s="183"/>
      <c r="N96" s="183"/>
      <c r="O96" s="183"/>
      <c r="P96" s="183"/>
      <c r="Q96" s="183"/>
      <c r="R96" s="183"/>
      <c r="S96" s="183"/>
      <c r="T96" s="183"/>
      <c r="U96" s="183"/>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row>
    <row r="97" spans="1:65" x14ac:dyDescent="0.2">
      <c r="A97" s="110"/>
      <c r="B97" s="110"/>
      <c r="C97" s="110"/>
      <c r="D97" s="183"/>
      <c r="E97" s="183"/>
      <c r="F97" s="183"/>
      <c r="G97" s="183"/>
      <c r="H97" s="183"/>
      <c r="I97" s="183"/>
      <c r="J97" s="183"/>
      <c r="K97" s="183"/>
      <c r="L97" s="183"/>
      <c r="M97" s="183"/>
      <c r="N97" s="183"/>
      <c r="O97" s="183"/>
      <c r="P97" s="183"/>
      <c r="Q97" s="183"/>
      <c r="R97" s="183"/>
      <c r="S97" s="183"/>
      <c r="T97" s="183"/>
      <c r="U97" s="183"/>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row>
    <row r="98" spans="1:65" x14ac:dyDescent="0.2">
      <c r="A98" s="110"/>
      <c r="B98" s="110"/>
      <c r="C98" s="110"/>
      <c r="D98" s="183"/>
      <c r="E98" s="183"/>
      <c r="F98" s="183"/>
      <c r="G98" s="183"/>
      <c r="H98" s="183"/>
      <c r="I98" s="183"/>
      <c r="J98" s="183"/>
      <c r="K98" s="183"/>
      <c r="L98" s="183"/>
      <c r="M98" s="183"/>
      <c r="N98" s="183"/>
      <c r="O98" s="183"/>
      <c r="P98" s="183"/>
      <c r="Q98" s="183"/>
      <c r="R98" s="183"/>
      <c r="S98" s="183"/>
      <c r="T98" s="183"/>
      <c r="U98" s="183"/>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row>
    <row r="99" spans="1:65" x14ac:dyDescent="0.2">
      <c r="A99" s="110"/>
      <c r="B99" s="110"/>
      <c r="C99" s="110"/>
      <c r="D99" s="183"/>
      <c r="E99" s="183"/>
      <c r="F99" s="183"/>
      <c r="G99" s="183"/>
      <c r="H99" s="183"/>
      <c r="I99" s="183"/>
      <c r="J99" s="183"/>
      <c r="K99" s="183"/>
      <c r="L99" s="183"/>
      <c r="M99" s="183"/>
      <c r="N99" s="183"/>
      <c r="O99" s="183"/>
      <c r="P99" s="183"/>
      <c r="Q99" s="183"/>
      <c r="R99" s="183"/>
      <c r="S99" s="183"/>
      <c r="T99" s="183"/>
      <c r="U99" s="183"/>
      <c r="V99" s="183"/>
      <c r="W99" s="183"/>
      <c r="X99" s="183"/>
      <c r="Y99" s="183"/>
      <c r="Z99" s="183"/>
      <c r="AA99" s="183"/>
      <c r="AB99" s="183"/>
      <c r="AC99" s="183"/>
      <c r="AD99" s="183"/>
      <c r="AE99" s="183"/>
      <c r="AF99" s="183"/>
      <c r="AG99" s="183"/>
      <c r="AH99" s="183"/>
      <c r="AI99" s="183"/>
      <c r="AJ99" s="183"/>
      <c r="AK99" s="183"/>
      <c r="AL99" s="183"/>
      <c r="AM99" s="183"/>
      <c r="AN99" s="183"/>
      <c r="AO99" s="183"/>
      <c r="AP99" s="183"/>
      <c r="AQ99" s="183"/>
      <c r="AR99" s="183"/>
      <c r="AS99" s="183"/>
      <c r="AT99" s="183"/>
      <c r="AU99" s="183"/>
      <c r="AV99" s="183"/>
      <c r="AW99" s="183"/>
      <c r="AX99" s="183"/>
      <c r="AY99" s="183"/>
      <c r="AZ99" s="183"/>
      <c r="BA99" s="183"/>
      <c r="BB99" s="183"/>
      <c r="BC99" s="183"/>
      <c r="BD99" s="183"/>
      <c r="BE99" s="183"/>
      <c r="BF99" s="183"/>
      <c r="BG99" s="183"/>
      <c r="BH99" s="183"/>
      <c r="BI99" s="183"/>
      <c r="BJ99" s="183"/>
      <c r="BK99" s="183"/>
      <c r="BL99" s="183"/>
      <c r="BM99" s="183"/>
    </row>
    <row r="100" spans="1:65" x14ac:dyDescent="0.2">
      <c r="A100" s="110"/>
      <c r="B100" s="110"/>
      <c r="C100" s="110"/>
      <c r="D100" s="183"/>
      <c r="E100" s="183"/>
      <c r="F100" s="183"/>
      <c r="G100" s="183"/>
      <c r="H100" s="183"/>
      <c r="I100" s="183"/>
      <c r="J100" s="183"/>
      <c r="K100" s="183"/>
      <c r="L100" s="183"/>
      <c r="M100" s="183"/>
      <c r="N100" s="183"/>
      <c r="O100" s="183"/>
      <c r="P100" s="183"/>
      <c r="Q100" s="183"/>
      <c r="R100" s="183"/>
      <c r="S100" s="183"/>
      <c r="T100" s="183"/>
      <c r="U100" s="183"/>
      <c r="V100" s="183"/>
      <c r="W100" s="183"/>
      <c r="X100" s="183"/>
      <c r="Y100" s="183"/>
      <c r="Z100" s="183"/>
      <c r="AA100" s="183"/>
      <c r="AB100" s="183"/>
      <c r="AC100" s="183"/>
      <c r="AD100" s="183"/>
      <c r="AE100" s="183"/>
      <c r="AF100" s="183"/>
      <c r="AG100" s="183"/>
      <c r="AH100" s="183"/>
      <c r="AI100" s="183"/>
      <c r="AJ100" s="183"/>
      <c r="AK100" s="183"/>
      <c r="AL100" s="183"/>
      <c r="AM100" s="183"/>
      <c r="AN100" s="183"/>
      <c r="AO100" s="183"/>
      <c r="AP100" s="183"/>
      <c r="AQ100" s="183"/>
      <c r="AR100" s="183"/>
      <c r="AS100" s="183"/>
      <c r="AT100" s="183"/>
      <c r="AU100" s="183"/>
      <c r="AV100" s="183"/>
      <c r="AW100" s="183"/>
      <c r="AX100" s="183"/>
      <c r="AY100" s="183"/>
      <c r="AZ100" s="183"/>
      <c r="BA100" s="183"/>
      <c r="BB100" s="183"/>
      <c r="BC100" s="183"/>
      <c r="BD100" s="183"/>
      <c r="BE100" s="183"/>
      <c r="BF100" s="183"/>
      <c r="BG100" s="183"/>
      <c r="BH100" s="183"/>
      <c r="BI100" s="183"/>
      <c r="BJ100" s="183"/>
      <c r="BK100" s="183"/>
      <c r="BL100" s="183"/>
      <c r="BM100" s="183"/>
    </row>
    <row r="101" spans="1:65" x14ac:dyDescent="0.2">
      <c r="A101" s="110"/>
      <c r="B101" s="110"/>
      <c r="C101" s="110"/>
      <c r="D101" s="183"/>
      <c r="E101" s="183"/>
      <c r="F101" s="183"/>
      <c r="G101" s="183"/>
      <c r="H101" s="183"/>
      <c r="I101" s="183"/>
      <c r="J101" s="183"/>
      <c r="K101" s="183"/>
      <c r="L101" s="183"/>
      <c r="M101" s="183"/>
      <c r="N101" s="183"/>
      <c r="O101" s="183"/>
      <c r="P101" s="183"/>
      <c r="Q101" s="183"/>
      <c r="R101" s="183"/>
      <c r="S101" s="183"/>
      <c r="T101" s="183"/>
      <c r="U101" s="183"/>
      <c r="V101" s="183"/>
      <c r="W101" s="183"/>
      <c r="X101" s="183"/>
      <c r="Y101" s="183"/>
      <c r="Z101" s="183"/>
      <c r="AA101" s="183"/>
      <c r="AB101" s="183"/>
      <c r="AC101" s="183"/>
      <c r="AD101" s="183"/>
      <c r="AE101" s="183"/>
      <c r="AF101" s="183"/>
      <c r="AG101" s="183"/>
      <c r="AH101" s="183"/>
      <c r="AI101" s="183"/>
      <c r="AJ101" s="183"/>
      <c r="AK101" s="183"/>
      <c r="AL101" s="183"/>
      <c r="AM101" s="183"/>
      <c r="AN101" s="183"/>
      <c r="AO101" s="183"/>
      <c r="AP101" s="183"/>
      <c r="AQ101" s="183"/>
      <c r="AR101" s="183"/>
      <c r="AS101" s="183"/>
      <c r="AT101" s="183"/>
      <c r="AU101" s="183"/>
      <c r="AV101" s="183"/>
      <c r="AW101" s="183"/>
      <c r="AX101" s="183"/>
      <c r="AY101" s="183"/>
      <c r="AZ101" s="183"/>
      <c r="BA101" s="183"/>
      <c r="BB101" s="183"/>
      <c r="BC101" s="183"/>
      <c r="BD101" s="183"/>
      <c r="BE101" s="183"/>
      <c r="BF101" s="183"/>
      <c r="BG101" s="183"/>
      <c r="BH101" s="183"/>
      <c r="BI101" s="183"/>
      <c r="BJ101" s="183"/>
      <c r="BK101" s="183"/>
      <c r="BL101" s="183"/>
      <c r="BM101" s="183"/>
    </row>
    <row r="102" spans="1:65" x14ac:dyDescent="0.2">
      <c r="A102" s="110"/>
      <c r="B102" s="110"/>
      <c r="C102" s="110"/>
      <c r="D102" s="183"/>
      <c r="E102" s="183"/>
      <c r="F102" s="183"/>
      <c r="G102" s="183"/>
      <c r="H102" s="183"/>
      <c r="I102" s="183"/>
      <c r="J102" s="183"/>
      <c r="K102" s="183"/>
      <c r="L102" s="183"/>
      <c r="M102" s="183"/>
      <c r="N102" s="183"/>
      <c r="O102" s="183"/>
      <c r="P102" s="183"/>
      <c r="Q102" s="183"/>
      <c r="R102" s="183"/>
      <c r="S102" s="183"/>
      <c r="T102" s="183"/>
      <c r="U102" s="183"/>
      <c r="V102" s="183"/>
      <c r="W102" s="183"/>
      <c r="X102" s="183"/>
      <c r="Y102" s="183"/>
      <c r="Z102" s="183"/>
      <c r="AA102" s="183"/>
      <c r="AB102" s="183"/>
      <c r="AC102" s="183"/>
      <c r="AD102" s="183"/>
      <c r="AE102" s="183"/>
      <c r="AF102" s="183"/>
      <c r="AG102" s="183"/>
      <c r="AH102" s="183"/>
      <c r="AI102" s="183"/>
      <c r="AJ102" s="183"/>
      <c r="AK102" s="183"/>
      <c r="AL102" s="183"/>
      <c r="AM102" s="183"/>
      <c r="AN102" s="183"/>
      <c r="AO102" s="183"/>
      <c r="AP102" s="183"/>
      <c r="AQ102" s="183"/>
      <c r="AR102" s="183"/>
      <c r="AS102" s="183"/>
      <c r="AT102" s="183"/>
      <c r="AU102" s="183"/>
      <c r="AV102" s="183"/>
      <c r="AW102" s="183"/>
      <c r="AX102" s="183"/>
      <c r="AY102" s="183"/>
      <c r="AZ102" s="183"/>
      <c r="BA102" s="183"/>
      <c r="BB102" s="183"/>
      <c r="BC102" s="183"/>
      <c r="BD102" s="183"/>
      <c r="BE102" s="183"/>
      <c r="BF102" s="183"/>
      <c r="BG102" s="183"/>
      <c r="BH102" s="183"/>
      <c r="BI102" s="183"/>
      <c r="BJ102" s="183"/>
      <c r="BK102" s="183"/>
      <c r="BL102" s="183"/>
      <c r="BM102" s="183"/>
    </row>
    <row r="103" spans="1:65" x14ac:dyDescent="0.2">
      <c r="A103" s="110"/>
      <c r="B103" s="110"/>
      <c r="C103" s="110"/>
      <c r="D103" s="183"/>
      <c r="E103" s="183"/>
      <c r="F103" s="183"/>
      <c r="G103" s="183"/>
      <c r="H103" s="183"/>
      <c r="I103" s="183"/>
      <c r="J103" s="183"/>
      <c r="K103" s="183"/>
      <c r="L103" s="183"/>
      <c r="M103" s="183"/>
      <c r="N103" s="183"/>
      <c r="O103" s="183"/>
      <c r="P103" s="183"/>
      <c r="Q103" s="183"/>
      <c r="R103" s="183"/>
      <c r="S103" s="183"/>
      <c r="T103" s="183"/>
      <c r="U103" s="183"/>
      <c r="V103" s="183"/>
      <c r="W103" s="183"/>
      <c r="X103" s="183"/>
      <c r="Y103" s="183"/>
      <c r="Z103" s="183"/>
      <c r="AA103" s="183"/>
      <c r="AB103" s="183"/>
      <c r="AC103" s="183"/>
      <c r="AD103" s="183"/>
      <c r="AE103" s="183"/>
      <c r="AF103" s="183"/>
      <c r="AG103" s="183"/>
      <c r="AH103" s="183"/>
      <c r="AI103" s="183"/>
      <c r="AJ103" s="183"/>
      <c r="AK103" s="183"/>
      <c r="AL103" s="183"/>
      <c r="AM103" s="183"/>
      <c r="AN103" s="183"/>
      <c r="AO103" s="183"/>
      <c r="AP103" s="183"/>
      <c r="AQ103" s="183"/>
      <c r="AR103" s="183"/>
      <c r="AS103" s="183"/>
      <c r="AT103" s="183"/>
      <c r="AU103" s="183"/>
      <c r="AV103" s="183"/>
      <c r="AW103" s="183"/>
      <c r="AX103" s="183"/>
      <c r="AY103" s="183"/>
      <c r="AZ103" s="183"/>
      <c r="BA103" s="183"/>
      <c r="BB103" s="183"/>
      <c r="BC103" s="183"/>
      <c r="BD103" s="183"/>
      <c r="BE103" s="183"/>
      <c r="BF103" s="183"/>
      <c r="BG103" s="183"/>
      <c r="BH103" s="183"/>
      <c r="BI103" s="183"/>
      <c r="BJ103" s="183"/>
      <c r="BK103" s="183"/>
      <c r="BL103" s="183"/>
      <c r="BM103" s="183"/>
    </row>
    <row r="104" spans="1:65" x14ac:dyDescent="0.2">
      <c r="A104" s="110"/>
      <c r="B104" s="110"/>
      <c r="C104" s="110"/>
      <c r="D104" s="183"/>
      <c r="E104" s="183"/>
      <c r="F104" s="183"/>
      <c r="G104" s="183"/>
      <c r="H104" s="183"/>
      <c r="I104" s="183"/>
      <c r="J104" s="183"/>
      <c r="K104" s="183"/>
      <c r="L104" s="183"/>
      <c r="M104" s="183"/>
      <c r="N104" s="183"/>
      <c r="O104" s="183"/>
      <c r="P104" s="183"/>
      <c r="Q104" s="183"/>
      <c r="R104" s="183"/>
      <c r="S104" s="183"/>
      <c r="T104" s="183"/>
      <c r="U104" s="183"/>
      <c r="V104" s="183"/>
      <c r="W104" s="183"/>
      <c r="X104" s="183"/>
      <c r="Y104" s="183"/>
      <c r="Z104" s="183"/>
      <c r="AA104" s="183"/>
      <c r="AB104" s="183"/>
      <c r="AC104" s="183"/>
      <c r="AD104" s="183"/>
      <c r="AE104" s="183"/>
      <c r="AF104" s="183"/>
      <c r="AG104" s="183"/>
      <c r="AH104" s="183"/>
      <c r="AI104" s="183"/>
      <c r="AJ104" s="183"/>
      <c r="AK104" s="183"/>
      <c r="AL104" s="183"/>
      <c r="AM104" s="183"/>
      <c r="AN104" s="183"/>
      <c r="AO104" s="183"/>
      <c r="AP104" s="183"/>
      <c r="AQ104" s="183"/>
      <c r="AR104" s="183"/>
      <c r="AS104" s="183"/>
      <c r="AT104" s="183"/>
      <c r="AU104" s="183"/>
      <c r="AV104" s="183"/>
      <c r="AW104" s="183"/>
      <c r="AX104" s="183"/>
      <c r="AY104" s="183"/>
      <c r="AZ104" s="183"/>
      <c r="BA104" s="183"/>
      <c r="BB104" s="183"/>
      <c r="BC104" s="183"/>
      <c r="BD104" s="183"/>
      <c r="BE104" s="183"/>
      <c r="BF104" s="183"/>
      <c r="BG104" s="183"/>
      <c r="BH104" s="183"/>
      <c r="BI104" s="183"/>
      <c r="BJ104" s="183"/>
      <c r="BK104" s="183"/>
      <c r="BL104" s="183"/>
      <c r="BM104" s="183"/>
    </row>
    <row r="105" spans="1:65" x14ac:dyDescent="0.2">
      <c r="A105" s="110"/>
      <c r="B105" s="110"/>
      <c r="C105" s="110"/>
      <c r="D105" s="183"/>
      <c r="E105" s="183"/>
      <c r="F105" s="183"/>
      <c r="G105" s="183"/>
      <c r="H105" s="183"/>
      <c r="I105" s="183"/>
      <c r="J105" s="183"/>
      <c r="K105" s="183"/>
      <c r="L105" s="183"/>
      <c r="M105" s="183"/>
      <c r="N105" s="183"/>
      <c r="O105" s="183"/>
      <c r="P105" s="183"/>
      <c r="Q105" s="183"/>
      <c r="R105" s="183"/>
      <c r="S105" s="183"/>
      <c r="T105" s="183"/>
      <c r="U105" s="183"/>
      <c r="V105" s="183"/>
      <c r="W105" s="183"/>
      <c r="X105" s="183"/>
      <c r="Y105" s="183"/>
      <c r="Z105" s="183"/>
      <c r="AA105" s="183"/>
      <c r="AB105" s="183"/>
      <c r="AC105" s="183"/>
      <c r="AD105" s="183"/>
      <c r="AE105" s="183"/>
      <c r="AF105" s="183"/>
      <c r="AG105" s="183"/>
      <c r="AH105" s="183"/>
      <c r="AI105" s="183"/>
      <c r="AJ105" s="183"/>
      <c r="AK105" s="183"/>
      <c r="AL105" s="183"/>
      <c r="AM105" s="183"/>
      <c r="AN105" s="183"/>
      <c r="AO105" s="183"/>
      <c r="AP105" s="183"/>
      <c r="AQ105" s="183"/>
      <c r="AR105" s="183"/>
      <c r="AS105" s="183"/>
      <c r="AT105" s="183"/>
      <c r="AU105" s="183"/>
      <c r="AV105" s="183"/>
      <c r="AW105" s="183"/>
      <c r="AX105" s="183"/>
      <c r="AY105" s="183"/>
      <c r="AZ105" s="183"/>
      <c r="BA105" s="183"/>
      <c r="BB105" s="183"/>
      <c r="BC105" s="183"/>
      <c r="BD105" s="183"/>
      <c r="BE105" s="183"/>
      <c r="BF105" s="183"/>
      <c r="BG105" s="183"/>
      <c r="BH105" s="183"/>
      <c r="BI105" s="183"/>
      <c r="BJ105" s="183"/>
      <c r="BK105" s="183"/>
      <c r="BL105" s="183"/>
      <c r="BM105" s="183"/>
    </row>
    <row r="106" spans="1:65" x14ac:dyDescent="0.2">
      <c r="A106" s="110"/>
      <c r="B106" s="110"/>
      <c r="C106" s="110"/>
      <c r="D106" s="183"/>
      <c r="E106" s="183"/>
      <c r="F106" s="183"/>
      <c r="G106" s="183"/>
      <c r="H106" s="183"/>
      <c r="I106" s="183"/>
      <c r="J106" s="183"/>
      <c r="K106" s="183"/>
      <c r="L106" s="183"/>
      <c r="M106" s="183"/>
      <c r="N106" s="183"/>
      <c r="O106" s="183"/>
      <c r="P106" s="183"/>
      <c r="Q106" s="183"/>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row>
    <row r="107" spans="1:65" x14ac:dyDescent="0.2">
      <c r="A107" s="110"/>
      <c r="B107" s="110"/>
      <c r="C107" s="110"/>
      <c r="D107" s="183"/>
      <c r="E107" s="183"/>
      <c r="F107" s="183"/>
      <c r="G107" s="183"/>
      <c r="H107" s="183"/>
      <c r="I107" s="183"/>
      <c r="J107" s="183"/>
      <c r="K107" s="183"/>
      <c r="L107" s="183"/>
      <c r="M107" s="183"/>
      <c r="N107" s="183"/>
      <c r="O107" s="183"/>
      <c r="P107" s="183"/>
      <c r="Q107" s="183"/>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row>
    <row r="108" spans="1:65" x14ac:dyDescent="0.2">
      <c r="A108" s="110"/>
      <c r="B108" s="110"/>
      <c r="C108" s="110"/>
      <c r="D108" s="183"/>
      <c r="E108" s="183"/>
      <c r="F108" s="183"/>
      <c r="G108" s="183"/>
      <c r="H108" s="183"/>
      <c r="I108" s="183"/>
      <c r="J108" s="183"/>
      <c r="K108" s="183"/>
      <c r="L108" s="183"/>
      <c r="M108" s="183"/>
      <c r="N108" s="183"/>
      <c r="O108" s="183"/>
      <c r="P108" s="183"/>
      <c r="Q108" s="183"/>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row>
    <row r="109" spans="1:65" x14ac:dyDescent="0.2">
      <c r="A109" s="110"/>
      <c r="B109" s="110"/>
      <c r="C109" s="110"/>
      <c r="D109" s="183"/>
      <c r="E109" s="183"/>
      <c r="F109" s="183"/>
      <c r="G109" s="183"/>
      <c r="H109" s="183"/>
      <c r="I109" s="183"/>
      <c r="J109" s="183"/>
      <c r="K109" s="183"/>
      <c r="L109" s="183"/>
      <c r="M109" s="183"/>
      <c r="N109" s="183"/>
      <c r="O109" s="183"/>
      <c r="P109" s="183"/>
      <c r="Q109" s="183"/>
      <c r="R109" s="183"/>
      <c r="S109" s="183"/>
      <c r="T109" s="183"/>
      <c r="U109" s="183"/>
      <c r="V109" s="183"/>
      <c r="W109" s="183"/>
      <c r="X109" s="183"/>
      <c r="Y109" s="183"/>
      <c r="Z109" s="183"/>
      <c r="AA109" s="183"/>
      <c r="AB109" s="183"/>
      <c r="AC109" s="183"/>
      <c r="AD109" s="183"/>
      <c r="AE109" s="183"/>
      <c r="AF109" s="183"/>
      <c r="AG109" s="183"/>
      <c r="AH109" s="183"/>
      <c r="AI109" s="183"/>
      <c r="AJ109" s="183"/>
      <c r="AK109" s="183"/>
      <c r="AL109" s="183"/>
      <c r="AM109" s="183"/>
      <c r="AN109" s="183"/>
      <c r="AO109" s="183"/>
      <c r="AP109" s="183"/>
      <c r="AQ109" s="183"/>
      <c r="AR109" s="183"/>
      <c r="AS109" s="183"/>
      <c r="AT109" s="183"/>
      <c r="AU109" s="183"/>
      <c r="AV109" s="183"/>
      <c r="AW109" s="183"/>
      <c r="AX109" s="183"/>
      <c r="AY109" s="183"/>
      <c r="AZ109" s="183"/>
      <c r="BA109" s="183"/>
      <c r="BB109" s="183"/>
      <c r="BC109" s="183"/>
      <c r="BD109" s="183"/>
      <c r="BE109" s="183"/>
      <c r="BF109" s="183"/>
      <c r="BG109" s="183"/>
      <c r="BH109" s="183"/>
      <c r="BI109" s="183"/>
      <c r="BJ109" s="183"/>
      <c r="BK109" s="183"/>
      <c r="BL109" s="183"/>
      <c r="BM109" s="183"/>
    </row>
    <row r="110" spans="1:65" x14ac:dyDescent="0.2">
      <c r="A110" s="110"/>
      <c r="B110" s="110"/>
      <c r="C110" s="110"/>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3"/>
      <c r="BH110" s="183"/>
      <c r="BI110" s="183"/>
      <c r="BJ110" s="183"/>
      <c r="BK110" s="183"/>
      <c r="BL110" s="183"/>
      <c r="BM110" s="183"/>
    </row>
    <row r="111" spans="1:65" x14ac:dyDescent="0.2">
      <c r="A111" s="110"/>
      <c r="B111" s="110"/>
      <c r="C111" s="110"/>
      <c r="D111" s="183"/>
      <c r="E111" s="183"/>
      <c r="F111" s="183"/>
      <c r="G111" s="183"/>
      <c r="H111" s="183"/>
      <c r="I111" s="183"/>
      <c r="J111" s="183"/>
      <c r="K111" s="183"/>
      <c r="L111" s="183"/>
      <c r="M111" s="183"/>
      <c r="N111" s="183"/>
      <c r="O111" s="183"/>
      <c r="P111" s="183"/>
      <c r="Q111" s="183"/>
      <c r="R111" s="183"/>
      <c r="S111" s="183"/>
      <c r="T111" s="183"/>
      <c r="U111" s="183"/>
      <c r="V111" s="183"/>
      <c r="W111" s="183"/>
      <c r="X111" s="183"/>
      <c r="Y111" s="183"/>
      <c r="Z111" s="183"/>
      <c r="AA111" s="183"/>
      <c r="AB111" s="183"/>
      <c r="AC111" s="183"/>
      <c r="AD111" s="183"/>
      <c r="AE111" s="183"/>
      <c r="AF111" s="183"/>
      <c r="AG111" s="183"/>
      <c r="AH111" s="183"/>
      <c r="AI111" s="183"/>
      <c r="AJ111" s="183"/>
      <c r="AK111" s="183"/>
      <c r="AL111" s="183"/>
      <c r="AM111" s="183"/>
      <c r="AN111" s="183"/>
      <c r="AO111" s="183"/>
      <c r="AP111" s="183"/>
      <c r="AQ111" s="183"/>
      <c r="AR111" s="183"/>
      <c r="AS111" s="183"/>
      <c r="AT111" s="183"/>
      <c r="AU111" s="183"/>
      <c r="AV111" s="183"/>
      <c r="AW111" s="183"/>
      <c r="AX111" s="183"/>
      <c r="AY111" s="183"/>
      <c r="AZ111" s="183"/>
      <c r="BA111" s="183"/>
      <c r="BB111" s="183"/>
      <c r="BC111" s="183"/>
      <c r="BD111" s="183"/>
      <c r="BE111" s="183"/>
      <c r="BF111" s="183"/>
      <c r="BG111" s="183"/>
      <c r="BH111" s="183"/>
      <c r="BI111" s="183"/>
      <c r="BJ111" s="183"/>
      <c r="BK111" s="183"/>
      <c r="BL111" s="183"/>
      <c r="BM111" s="183"/>
    </row>
    <row r="112" spans="1:65" x14ac:dyDescent="0.2">
      <c r="A112" s="110"/>
      <c r="B112" s="110"/>
      <c r="C112" s="110"/>
      <c r="D112" s="183"/>
      <c r="E112" s="183"/>
      <c r="F112" s="183"/>
      <c r="G112" s="183"/>
      <c r="H112" s="183"/>
      <c r="I112" s="183"/>
      <c r="J112" s="183"/>
      <c r="K112" s="183"/>
      <c r="L112" s="183"/>
      <c r="M112" s="183"/>
      <c r="N112" s="183"/>
      <c r="O112" s="183"/>
      <c r="P112" s="183"/>
      <c r="Q112" s="183"/>
      <c r="R112" s="183"/>
      <c r="S112" s="183"/>
      <c r="T112" s="183"/>
      <c r="U112" s="183"/>
      <c r="V112" s="183"/>
      <c r="W112" s="183"/>
      <c r="X112" s="183"/>
      <c r="Y112" s="183"/>
      <c r="Z112" s="183"/>
      <c r="AA112" s="183"/>
      <c r="AB112" s="183"/>
      <c r="AC112" s="183"/>
      <c r="AD112" s="183"/>
      <c r="AE112" s="183"/>
      <c r="AF112" s="183"/>
      <c r="AG112" s="183"/>
      <c r="AH112" s="183"/>
      <c r="AI112" s="183"/>
      <c r="AJ112" s="183"/>
      <c r="AK112" s="183"/>
      <c r="AL112" s="183"/>
      <c r="AM112" s="183"/>
      <c r="AN112" s="183"/>
      <c r="AO112" s="183"/>
      <c r="AP112" s="183"/>
      <c r="AQ112" s="183"/>
      <c r="AR112" s="183"/>
      <c r="AS112" s="183"/>
      <c r="AT112" s="183"/>
      <c r="AU112" s="183"/>
      <c r="AV112" s="183"/>
      <c r="AW112" s="183"/>
      <c r="AX112" s="183"/>
      <c r="AY112" s="183"/>
      <c r="AZ112" s="183"/>
      <c r="BA112" s="183"/>
      <c r="BB112" s="183"/>
      <c r="BC112" s="183"/>
      <c r="BD112" s="183"/>
      <c r="BE112" s="183"/>
      <c r="BF112" s="183"/>
      <c r="BG112" s="183"/>
      <c r="BH112" s="183"/>
      <c r="BI112" s="183"/>
      <c r="BJ112" s="183"/>
      <c r="BK112" s="183"/>
      <c r="BL112" s="183"/>
      <c r="BM112" s="183"/>
    </row>
    <row r="113" spans="1:65" x14ac:dyDescent="0.2">
      <c r="A113" s="110"/>
      <c r="B113" s="110"/>
      <c r="C113" s="110"/>
      <c r="D113" s="183"/>
      <c r="E113" s="183"/>
      <c r="F113" s="183"/>
      <c r="G113" s="183"/>
      <c r="H113" s="183"/>
      <c r="I113" s="183"/>
      <c r="J113" s="183"/>
      <c r="K113" s="183"/>
      <c r="L113" s="183"/>
      <c r="M113" s="183"/>
      <c r="N113" s="183"/>
      <c r="O113" s="183"/>
      <c r="P113" s="183"/>
      <c r="Q113" s="183"/>
      <c r="R113" s="183"/>
      <c r="S113" s="183"/>
      <c r="T113" s="183"/>
      <c r="U113" s="183"/>
      <c r="V113" s="183"/>
      <c r="W113" s="183"/>
      <c r="X113" s="183"/>
      <c r="Y113" s="183"/>
      <c r="Z113" s="183"/>
      <c r="AA113" s="183"/>
      <c r="AB113" s="183"/>
      <c r="AC113" s="183"/>
      <c r="AD113" s="183"/>
      <c r="AE113" s="183"/>
      <c r="AF113" s="183"/>
      <c r="AG113" s="183"/>
      <c r="AH113" s="183"/>
      <c r="AI113" s="183"/>
      <c r="AJ113" s="183"/>
      <c r="AK113" s="183"/>
      <c r="AL113" s="183"/>
      <c r="AM113" s="183"/>
      <c r="AN113" s="183"/>
      <c r="AO113" s="183"/>
      <c r="AP113" s="183"/>
      <c r="AQ113" s="183"/>
      <c r="AR113" s="183"/>
      <c r="AS113" s="183"/>
      <c r="AT113" s="183"/>
      <c r="AU113" s="183"/>
      <c r="AV113" s="183"/>
      <c r="AW113" s="183"/>
      <c r="AX113" s="183"/>
      <c r="AY113" s="183"/>
      <c r="AZ113" s="183"/>
      <c r="BA113" s="183"/>
      <c r="BB113" s="183"/>
      <c r="BC113" s="183"/>
      <c r="BD113" s="183"/>
      <c r="BE113" s="183"/>
      <c r="BF113" s="183"/>
      <c r="BG113" s="183"/>
      <c r="BH113" s="183"/>
      <c r="BI113" s="183"/>
      <c r="BJ113" s="183"/>
      <c r="BK113" s="183"/>
      <c r="BL113" s="183"/>
      <c r="BM113" s="183"/>
    </row>
    <row r="114" spans="1:65" x14ac:dyDescent="0.2">
      <c r="A114" s="110"/>
      <c r="B114" s="110"/>
      <c r="C114" s="110"/>
      <c r="D114" s="183"/>
      <c r="E114" s="183"/>
      <c r="F114" s="183"/>
      <c r="G114" s="183"/>
      <c r="H114" s="183"/>
      <c r="I114" s="183"/>
      <c r="J114" s="183"/>
      <c r="K114" s="183"/>
      <c r="L114" s="183"/>
      <c r="M114" s="183"/>
      <c r="N114" s="183"/>
      <c r="O114" s="183"/>
      <c r="P114" s="183"/>
      <c r="Q114" s="183"/>
      <c r="R114" s="183"/>
      <c r="S114" s="183"/>
      <c r="T114" s="183"/>
      <c r="U114" s="183"/>
      <c r="V114" s="183"/>
      <c r="W114" s="183"/>
      <c r="X114" s="183"/>
      <c r="Y114" s="183"/>
      <c r="Z114" s="183"/>
      <c r="AA114" s="183"/>
      <c r="AB114" s="183"/>
      <c r="AC114" s="183"/>
      <c r="AD114" s="183"/>
      <c r="AE114" s="183"/>
      <c r="AF114" s="183"/>
      <c r="AG114" s="183"/>
      <c r="AH114" s="183"/>
      <c r="AI114" s="183"/>
      <c r="AJ114" s="183"/>
      <c r="AK114" s="183"/>
      <c r="AL114" s="183"/>
      <c r="AM114" s="183"/>
      <c r="AN114" s="183"/>
      <c r="AO114" s="183"/>
      <c r="AP114" s="183"/>
      <c r="AQ114" s="183"/>
      <c r="AR114" s="183"/>
      <c r="AS114" s="183"/>
      <c r="AT114" s="183"/>
      <c r="AU114" s="183"/>
      <c r="AV114" s="183"/>
      <c r="AW114" s="183"/>
      <c r="AX114" s="183"/>
      <c r="AY114" s="183"/>
      <c r="AZ114" s="183"/>
      <c r="BA114" s="183"/>
      <c r="BB114" s="183"/>
      <c r="BC114" s="183"/>
      <c r="BD114" s="183"/>
      <c r="BE114" s="183"/>
      <c r="BF114" s="183"/>
      <c r="BG114" s="183"/>
      <c r="BH114" s="183"/>
      <c r="BI114" s="183"/>
      <c r="BJ114" s="183"/>
      <c r="BK114" s="183"/>
      <c r="BL114" s="183"/>
      <c r="BM114" s="183"/>
    </row>
    <row r="115" spans="1:65" x14ac:dyDescent="0.2">
      <c r="A115" s="110"/>
      <c r="B115" s="110"/>
      <c r="C115" s="110"/>
      <c r="D115" s="183"/>
      <c r="E115" s="183"/>
      <c r="F115" s="183"/>
      <c r="G115" s="183"/>
      <c r="H115" s="183"/>
      <c r="I115" s="183"/>
      <c r="J115" s="183"/>
      <c r="K115" s="183"/>
      <c r="L115" s="183"/>
      <c r="M115" s="183"/>
      <c r="N115" s="183"/>
      <c r="O115" s="183"/>
      <c r="P115" s="183"/>
      <c r="Q115" s="183"/>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row>
    <row r="116" spans="1:65" x14ac:dyDescent="0.2">
      <c r="A116" s="110"/>
      <c r="B116" s="110"/>
      <c r="C116" s="110"/>
      <c r="D116" s="183"/>
      <c r="E116" s="183"/>
      <c r="F116" s="183"/>
      <c r="G116" s="183"/>
      <c r="H116" s="183"/>
      <c r="I116" s="183"/>
      <c r="J116" s="183"/>
      <c r="K116" s="183"/>
      <c r="L116" s="183"/>
      <c r="M116" s="183"/>
      <c r="N116" s="183"/>
      <c r="O116" s="183"/>
      <c r="P116" s="183"/>
      <c r="Q116" s="183"/>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row>
    <row r="117" spans="1:65" x14ac:dyDescent="0.2">
      <c r="A117" s="110"/>
      <c r="B117" s="110"/>
      <c r="C117" s="110"/>
      <c r="D117" s="183"/>
      <c r="E117" s="183"/>
      <c r="F117" s="183"/>
      <c r="G117" s="183"/>
      <c r="H117" s="183"/>
      <c r="I117" s="183"/>
      <c r="J117" s="183"/>
      <c r="K117" s="183"/>
      <c r="L117" s="183"/>
      <c r="M117" s="183"/>
      <c r="N117" s="183"/>
      <c r="O117" s="183"/>
      <c r="P117" s="183"/>
      <c r="Q117" s="183"/>
      <c r="R117" s="183"/>
      <c r="S117" s="183"/>
      <c r="T117" s="183"/>
      <c r="U117" s="183"/>
      <c r="V117" s="183"/>
      <c r="W117" s="183"/>
      <c r="X117" s="183"/>
      <c r="Y117" s="183"/>
      <c r="Z117" s="183"/>
      <c r="AA117" s="183"/>
      <c r="AB117" s="183"/>
      <c r="AC117" s="183"/>
      <c r="AD117" s="183"/>
      <c r="AE117" s="183"/>
      <c r="AF117" s="183"/>
      <c r="AG117" s="183"/>
      <c r="AH117" s="183"/>
      <c r="AI117" s="183"/>
      <c r="AJ117" s="183"/>
      <c r="AK117" s="183"/>
      <c r="AL117" s="183"/>
      <c r="AM117" s="183"/>
      <c r="AN117" s="183"/>
      <c r="AO117" s="183"/>
      <c r="AP117" s="183"/>
      <c r="AQ117" s="183"/>
      <c r="AR117" s="183"/>
      <c r="AS117" s="183"/>
      <c r="AT117" s="183"/>
      <c r="AU117" s="183"/>
      <c r="AV117" s="183"/>
      <c r="AW117" s="183"/>
      <c r="AX117" s="183"/>
      <c r="AY117" s="183"/>
      <c r="AZ117" s="183"/>
      <c r="BA117" s="183"/>
      <c r="BB117" s="183"/>
      <c r="BC117" s="183"/>
      <c r="BD117" s="183"/>
      <c r="BE117" s="183"/>
      <c r="BF117" s="183"/>
      <c r="BG117" s="183"/>
      <c r="BH117" s="183"/>
      <c r="BI117" s="183"/>
      <c r="BJ117" s="183"/>
      <c r="BK117" s="183"/>
      <c r="BL117" s="183"/>
      <c r="BM117" s="183"/>
    </row>
    <row r="118" spans="1:65" x14ac:dyDescent="0.2">
      <c r="A118" s="110"/>
      <c r="B118" s="110"/>
      <c r="C118" s="110"/>
      <c r="D118" s="183"/>
      <c r="E118" s="183"/>
      <c r="F118" s="183"/>
      <c r="G118" s="183"/>
      <c r="H118" s="183"/>
      <c r="I118" s="183"/>
      <c r="J118" s="183"/>
      <c r="K118" s="183"/>
      <c r="L118" s="183"/>
      <c r="M118" s="183"/>
      <c r="N118" s="183"/>
      <c r="O118" s="183"/>
      <c r="P118" s="183"/>
      <c r="Q118" s="183"/>
      <c r="R118" s="183"/>
      <c r="S118" s="183"/>
      <c r="T118" s="183"/>
      <c r="U118" s="183"/>
      <c r="V118" s="183"/>
      <c r="W118" s="183"/>
      <c r="X118" s="183"/>
      <c r="Y118" s="183"/>
      <c r="Z118" s="183"/>
      <c r="AA118" s="183"/>
      <c r="AB118" s="183"/>
      <c r="AC118" s="183"/>
      <c r="AD118" s="183"/>
      <c r="AE118" s="183"/>
      <c r="AF118" s="183"/>
      <c r="AG118" s="183"/>
      <c r="AH118" s="183"/>
      <c r="AI118" s="183"/>
      <c r="AJ118" s="183"/>
      <c r="AK118" s="183"/>
      <c r="AL118" s="183"/>
      <c r="AM118" s="183"/>
      <c r="AN118" s="183"/>
      <c r="AO118" s="183"/>
      <c r="AP118" s="183"/>
      <c r="AQ118" s="183"/>
      <c r="AR118" s="183"/>
      <c r="AS118" s="183"/>
      <c r="AT118" s="183"/>
      <c r="AU118" s="183"/>
      <c r="AV118" s="183"/>
      <c r="AW118" s="183"/>
      <c r="AX118" s="183"/>
      <c r="AY118" s="183"/>
      <c r="AZ118" s="183"/>
      <c r="BA118" s="183"/>
      <c r="BB118" s="183"/>
      <c r="BC118" s="183"/>
      <c r="BD118" s="183"/>
      <c r="BE118" s="183"/>
      <c r="BF118" s="183"/>
      <c r="BG118" s="183"/>
      <c r="BH118" s="183"/>
      <c r="BI118" s="183"/>
      <c r="BJ118" s="183"/>
      <c r="BK118" s="183"/>
      <c r="BL118" s="183"/>
      <c r="BM118" s="183"/>
    </row>
    <row r="119" spans="1:65" x14ac:dyDescent="0.2">
      <c r="A119" s="110"/>
      <c r="B119" s="110"/>
      <c r="C119" s="110"/>
      <c r="D119" s="183"/>
      <c r="E119" s="183"/>
      <c r="F119" s="183"/>
      <c r="G119" s="183"/>
      <c r="H119" s="183"/>
      <c r="I119" s="183"/>
      <c r="J119" s="183"/>
      <c r="K119" s="183"/>
      <c r="L119" s="183"/>
      <c r="M119" s="183"/>
      <c r="N119" s="183"/>
      <c r="O119" s="183"/>
      <c r="P119" s="183"/>
      <c r="Q119" s="183"/>
      <c r="R119" s="183"/>
      <c r="S119" s="183"/>
      <c r="T119" s="183"/>
      <c r="U119" s="183"/>
      <c r="V119" s="183"/>
      <c r="W119" s="183"/>
      <c r="X119" s="183"/>
      <c r="Y119" s="183"/>
      <c r="Z119" s="183"/>
      <c r="AA119" s="183"/>
      <c r="AB119" s="183"/>
      <c r="AC119" s="183"/>
      <c r="AD119" s="183"/>
      <c r="AE119" s="183"/>
      <c r="AF119" s="183"/>
      <c r="AG119" s="183"/>
      <c r="AH119" s="183"/>
      <c r="AI119" s="183"/>
      <c r="AJ119" s="183"/>
      <c r="AK119" s="183"/>
      <c r="AL119" s="183"/>
      <c r="AM119" s="183"/>
      <c r="AN119" s="183"/>
      <c r="AO119" s="183"/>
      <c r="AP119" s="183"/>
      <c r="AQ119" s="183"/>
      <c r="AR119" s="183"/>
      <c r="AS119" s="183"/>
      <c r="AT119" s="183"/>
      <c r="AU119" s="183"/>
      <c r="AV119" s="183"/>
      <c r="AW119" s="183"/>
      <c r="AX119" s="183"/>
      <c r="AY119" s="183"/>
      <c r="AZ119" s="183"/>
      <c r="BA119" s="183"/>
      <c r="BB119" s="183"/>
      <c r="BC119" s="183"/>
      <c r="BD119" s="183"/>
      <c r="BE119" s="183"/>
      <c r="BF119" s="183"/>
      <c r="BG119" s="183"/>
      <c r="BH119" s="183"/>
      <c r="BI119" s="183"/>
      <c r="BJ119" s="183"/>
      <c r="BK119" s="183"/>
      <c r="BL119" s="183"/>
      <c r="BM119" s="183"/>
    </row>
    <row r="120" spans="1:65" x14ac:dyDescent="0.2">
      <c r="A120" s="110"/>
      <c r="B120" s="110"/>
      <c r="C120" s="110"/>
      <c r="D120" s="183"/>
      <c r="E120" s="183"/>
      <c r="F120" s="183"/>
      <c r="G120" s="183"/>
      <c r="H120" s="183"/>
      <c r="I120" s="183"/>
      <c r="J120" s="183"/>
      <c r="K120" s="183"/>
      <c r="L120" s="183"/>
      <c r="M120" s="183"/>
      <c r="N120" s="183"/>
      <c r="O120" s="183"/>
      <c r="P120" s="183"/>
      <c r="Q120" s="183"/>
      <c r="R120" s="183"/>
      <c r="S120" s="183"/>
      <c r="T120" s="183"/>
      <c r="U120" s="183"/>
      <c r="V120" s="183"/>
      <c r="W120" s="183"/>
      <c r="X120" s="183"/>
      <c r="Y120" s="183"/>
      <c r="Z120" s="183"/>
      <c r="AA120" s="183"/>
      <c r="AB120" s="183"/>
      <c r="AC120" s="183"/>
      <c r="AD120" s="183"/>
      <c r="AE120" s="183"/>
      <c r="AF120" s="183"/>
      <c r="AG120" s="183"/>
      <c r="AH120" s="183"/>
      <c r="AI120" s="183"/>
      <c r="AJ120" s="183"/>
      <c r="AK120" s="183"/>
      <c r="AL120" s="183"/>
      <c r="AM120" s="183"/>
      <c r="AN120" s="183"/>
      <c r="AO120" s="183"/>
      <c r="AP120" s="183"/>
      <c r="AQ120" s="183"/>
      <c r="AR120" s="183"/>
      <c r="AS120" s="183"/>
      <c r="AT120" s="183"/>
      <c r="AU120" s="183"/>
      <c r="AV120" s="183"/>
      <c r="AW120" s="183"/>
      <c r="AX120" s="183"/>
      <c r="AY120" s="183"/>
      <c r="AZ120" s="183"/>
      <c r="BA120" s="183"/>
      <c r="BB120" s="183"/>
      <c r="BC120" s="183"/>
      <c r="BD120" s="183"/>
      <c r="BE120" s="183"/>
      <c r="BF120" s="183"/>
      <c r="BG120" s="183"/>
      <c r="BH120" s="183"/>
      <c r="BI120" s="183"/>
      <c r="BJ120" s="183"/>
      <c r="BK120" s="183"/>
      <c r="BL120" s="183"/>
      <c r="BM120" s="183"/>
    </row>
    <row r="121" spans="1:65" x14ac:dyDescent="0.2">
      <c r="A121" s="110"/>
      <c r="B121" s="110"/>
      <c r="C121" s="110"/>
      <c r="D121" s="183"/>
      <c r="E121" s="183"/>
      <c r="F121" s="183"/>
      <c r="G121" s="183"/>
      <c r="H121" s="183"/>
      <c r="I121" s="183"/>
      <c r="J121" s="183"/>
      <c r="K121" s="183"/>
      <c r="L121" s="183"/>
      <c r="M121" s="183"/>
      <c r="N121" s="183"/>
      <c r="O121" s="183"/>
      <c r="P121" s="183"/>
      <c r="Q121" s="183"/>
      <c r="R121" s="183"/>
      <c r="S121" s="183"/>
      <c r="T121" s="183"/>
      <c r="U121" s="183"/>
      <c r="V121" s="183"/>
      <c r="W121" s="183"/>
      <c r="X121" s="183"/>
      <c r="Y121" s="183"/>
      <c r="Z121" s="183"/>
      <c r="AA121" s="183"/>
      <c r="AB121" s="183"/>
      <c r="AC121" s="183"/>
      <c r="AD121" s="183"/>
      <c r="AE121" s="183"/>
      <c r="AF121" s="183"/>
      <c r="AG121" s="183"/>
      <c r="AH121" s="183"/>
      <c r="AI121" s="183"/>
      <c r="AJ121" s="183"/>
      <c r="AK121" s="183"/>
      <c r="AL121" s="183"/>
      <c r="AM121" s="183"/>
      <c r="AN121" s="183"/>
      <c r="AO121" s="183"/>
      <c r="AP121" s="183"/>
      <c r="AQ121" s="183"/>
      <c r="AR121" s="183"/>
      <c r="AS121" s="183"/>
      <c r="AT121" s="183"/>
      <c r="AU121" s="183"/>
      <c r="AV121" s="183"/>
      <c r="AW121" s="183"/>
      <c r="AX121" s="183"/>
      <c r="AY121" s="183"/>
      <c r="AZ121" s="183"/>
      <c r="BA121" s="183"/>
      <c r="BB121" s="183"/>
      <c r="BC121" s="183"/>
      <c r="BD121" s="183"/>
      <c r="BE121" s="183"/>
      <c r="BF121" s="183"/>
      <c r="BG121" s="183"/>
      <c r="BH121" s="183"/>
      <c r="BI121" s="183"/>
      <c r="BJ121" s="183"/>
      <c r="BK121" s="183"/>
      <c r="BL121" s="183"/>
      <c r="BM121" s="183"/>
    </row>
    <row r="122" spans="1:65" x14ac:dyDescent="0.2">
      <c r="A122" s="110"/>
      <c r="B122" s="110"/>
      <c r="C122" s="110"/>
      <c r="D122" s="183"/>
      <c r="E122" s="183"/>
      <c r="F122" s="183"/>
      <c r="G122" s="183"/>
      <c r="H122" s="183"/>
      <c r="I122" s="183"/>
      <c r="J122" s="183"/>
      <c r="K122" s="183"/>
      <c r="L122" s="183"/>
      <c r="M122" s="183"/>
      <c r="N122" s="183"/>
      <c r="O122" s="183"/>
      <c r="P122" s="183"/>
      <c r="Q122" s="183"/>
      <c r="R122" s="183"/>
      <c r="S122" s="183"/>
      <c r="T122" s="183"/>
      <c r="U122" s="183"/>
      <c r="V122" s="183"/>
      <c r="W122" s="183"/>
      <c r="X122" s="183"/>
      <c r="Y122" s="183"/>
      <c r="Z122" s="183"/>
      <c r="AA122" s="183"/>
      <c r="AB122" s="183"/>
      <c r="AC122" s="183"/>
      <c r="AD122" s="183"/>
      <c r="AE122" s="183"/>
      <c r="AF122" s="183"/>
      <c r="AG122" s="183"/>
      <c r="AH122" s="183"/>
      <c r="AI122" s="183"/>
      <c r="AJ122" s="183"/>
      <c r="AK122" s="183"/>
      <c r="AL122" s="183"/>
      <c r="AM122" s="183"/>
      <c r="AN122" s="183"/>
      <c r="AO122" s="183"/>
      <c r="AP122" s="183"/>
      <c r="AQ122" s="183"/>
      <c r="AR122" s="183"/>
      <c r="AS122" s="183"/>
      <c r="AT122" s="183"/>
      <c r="AU122" s="183"/>
      <c r="AV122" s="183"/>
      <c r="AW122" s="183"/>
      <c r="AX122" s="183"/>
      <c r="AY122" s="183"/>
      <c r="AZ122" s="183"/>
      <c r="BA122" s="183"/>
      <c r="BB122" s="183"/>
      <c r="BC122" s="183"/>
      <c r="BD122" s="183"/>
      <c r="BE122" s="183"/>
      <c r="BF122" s="183"/>
      <c r="BG122" s="183"/>
      <c r="BH122" s="183"/>
      <c r="BI122" s="183"/>
      <c r="BJ122" s="183"/>
      <c r="BK122" s="183"/>
      <c r="BL122" s="183"/>
      <c r="BM122" s="183"/>
    </row>
    <row r="123" spans="1:65" x14ac:dyDescent="0.2">
      <c r="A123" s="110"/>
      <c r="B123" s="110"/>
      <c r="C123" s="110"/>
      <c r="D123" s="183"/>
      <c r="E123" s="183"/>
      <c r="F123" s="183"/>
      <c r="G123" s="183"/>
      <c r="H123" s="183"/>
      <c r="I123" s="183"/>
      <c r="J123" s="183"/>
      <c r="K123" s="183"/>
      <c r="L123" s="183"/>
      <c r="M123" s="183"/>
      <c r="N123" s="183"/>
      <c r="O123" s="183"/>
      <c r="P123" s="183"/>
      <c r="Q123" s="183"/>
      <c r="R123" s="183"/>
      <c r="S123" s="183"/>
      <c r="T123" s="183"/>
      <c r="U123" s="183"/>
      <c r="V123" s="183"/>
      <c r="W123" s="183"/>
      <c r="X123" s="183"/>
      <c r="Y123" s="183"/>
      <c r="Z123" s="183"/>
      <c r="AA123" s="183"/>
      <c r="AB123" s="183"/>
      <c r="AC123" s="183"/>
      <c r="AD123" s="183"/>
      <c r="AE123" s="183"/>
      <c r="AF123" s="183"/>
      <c r="AG123" s="183"/>
      <c r="AH123" s="183"/>
      <c r="AI123" s="183"/>
      <c r="AJ123" s="183"/>
      <c r="AK123" s="183"/>
      <c r="AL123" s="183"/>
      <c r="AM123" s="183"/>
      <c r="AN123" s="183"/>
      <c r="AO123" s="183"/>
      <c r="AP123" s="183"/>
      <c r="AQ123" s="183"/>
      <c r="AR123" s="183"/>
      <c r="AS123" s="183"/>
      <c r="AT123" s="183"/>
      <c r="AU123" s="183"/>
      <c r="AV123" s="183"/>
      <c r="AW123" s="183"/>
      <c r="AX123" s="183"/>
      <c r="AY123" s="183"/>
      <c r="AZ123" s="183"/>
      <c r="BA123" s="183"/>
      <c r="BB123" s="183"/>
      <c r="BC123" s="183"/>
      <c r="BD123" s="183"/>
      <c r="BE123" s="183"/>
      <c r="BF123" s="183"/>
      <c r="BG123" s="183"/>
      <c r="BH123" s="183"/>
      <c r="BI123" s="183"/>
      <c r="BJ123" s="183"/>
      <c r="BK123" s="183"/>
      <c r="BL123" s="183"/>
      <c r="BM123" s="183"/>
    </row>
    <row r="124" spans="1:65" x14ac:dyDescent="0.2">
      <c r="A124" s="110"/>
      <c r="B124" s="110"/>
      <c r="C124" s="110"/>
      <c r="D124" s="183"/>
      <c r="E124" s="183"/>
      <c r="F124" s="183"/>
      <c r="G124" s="183"/>
      <c r="H124" s="183"/>
      <c r="I124" s="183"/>
      <c r="J124" s="183"/>
      <c r="K124" s="183"/>
      <c r="L124" s="183"/>
      <c r="M124" s="183"/>
      <c r="N124" s="183"/>
      <c r="O124" s="183"/>
      <c r="P124" s="183"/>
      <c r="Q124" s="183"/>
      <c r="R124" s="183"/>
      <c r="S124" s="183"/>
      <c r="T124" s="183"/>
      <c r="U124" s="183"/>
      <c r="V124" s="183"/>
      <c r="W124" s="183"/>
      <c r="X124" s="183"/>
      <c r="Y124" s="183"/>
      <c r="Z124" s="183"/>
      <c r="AA124" s="183"/>
      <c r="AB124" s="183"/>
      <c r="AC124" s="183"/>
      <c r="AD124" s="183"/>
      <c r="AE124" s="183"/>
      <c r="AF124" s="183"/>
      <c r="AG124" s="183"/>
      <c r="AH124" s="183"/>
      <c r="AI124" s="183"/>
      <c r="AJ124" s="183"/>
      <c r="AK124" s="183"/>
      <c r="AL124" s="183"/>
      <c r="AM124" s="183"/>
      <c r="AN124" s="183"/>
      <c r="AO124" s="183"/>
      <c r="AP124" s="183"/>
      <c r="AQ124" s="183"/>
      <c r="AR124" s="183"/>
      <c r="AS124" s="183"/>
      <c r="AT124" s="183"/>
      <c r="AU124" s="183"/>
      <c r="AV124" s="183"/>
      <c r="AW124" s="183"/>
      <c r="AX124" s="183"/>
      <c r="AY124" s="183"/>
      <c r="AZ124" s="183"/>
      <c r="BA124" s="183"/>
      <c r="BB124" s="183"/>
      <c r="BC124" s="183"/>
      <c r="BD124" s="183"/>
      <c r="BE124" s="183"/>
      <c r="BF124" s="183"/>
      <c r="BG124" s="183"/>
      <c r="BH124" s="183"/>
      <c r="BI124" s="183"/>
      <c r="BJ124" s="183"/>
      <c r="BK124" s="183"/>
      <c r="BL124" s="183"/>
      <c r="BM124" s="183"/>
    </row>
    <row r="125" spans="1:65" x14ac:dyDescent="0.2">
      <c r="A125" s="110"/>
      <c r="B125" s="110"/>
      <c r="C125" s="110"/>
      <c r="D125" s="183"/>
      <c r="E125" s="183"/>
      <c r="F125" s="183"/>
      <c r="G125" s="183"/>
      <c r="H125" s="183"/>
      <c r="I125" s="183"/>
      <c r="J125" s="183"/>
      <c r="K125" s="183"/>
      <c r="L125" s="183"/>
      <c r="M125" s="183"/>
      <c r="N125" s="183"/>
      <c r="O125" s="183"/>
      <c r="P125" s="183"/>
      <c r="Q125" s="183"/>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row>
    <row r="126" spans="1:65" x14ac:dyDescent="0.2">
      <c r="A126" s="110"/>
      <c r="B126" s="110"/>
      <c r="C126" s="110"/>
      <c r="D126" s="183"/>
      <c r="E126" s="183"/>
      <c r="F126" s="183"/>
      <c r="G126" s="183"/>
      <c r="H126" s="183"/>
      <c r="I126" s="183"/>
      <c r="J126" s="183"/>
      <c r="K126" s="183"/>
      <c r="L126" s="183"/>
      <c r="M126" s="183"/>
      <c r="N126" s="183"/>
      <c r="O126" s="183"/>
      <c r="P126" s="183"/>
      <c r="Q126" s="183"/>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row>
    <row r="127" spans="1:65" x14ac:dyDescent="0.2">
      <c r="A127" s="110"/>
      <c r="B127" s="110"/>
      <c r="C127" s="110"/>
      <c r="D127" s="183"/>
      <c r="E127" s="183"/>
      <c r="F127" s="183"/>
      <c r="G127" s="183"/>
      <c r="H127" s="183"/>
      <c r="I127" s="183"/>
      <c r="J127" s="183"/>
      <c r="K127" s="183"/>
      <c r="L127" s="183"/>
      <c r="M127" s="183"/>
      <c r="N127" s="183"/>
      <c r="O127" s="183"/>
      <c r="P127" s="183"/>
      <c r="Q127" s="183"/>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row>
    <row r="128" spans="1:65" x14ac:dyDescent="0.2">
      <c r="A128" s="110"/>
      <c r="B128" s="110"/>
      <c r="C128" s="110"/>
      <c r="D128" s="183"/>
      <c r="E128" s="183"/>
      <c r="F128" s="183"/>
      <c r="G128" s="183"/>
      <c r="H128" s="183"/>
      <c r="I128" s="183"/>
      <c r="J128" s="183"/>
      <c r="K128" s="183"/>
      <c r="L128" s="183"/>
      <c r="M128" s="183"/>
      <c r="N128" s="183"/>
      <c r="O128" s="183"/>
      <c r="P128" s="183"/>
      <c r="Q128" s="183"/>
      <c r="R128" s="183"/>
      <c r="S128" s="183"/>
      <c r="T128" s="183"/>
      <c r="U128" s="183"/>
      <c r="V128" s="183"/>
      <c r="W128" s="183"/>
      <c r="X128" s="183"/>
      <c r="Y128" s="183"/>
      <c r="Z128" s="183"/>
      <c r="AA128" s="183"/>
      <c r="AB128" s="183"/>
      <c r="AC128" s="183"/>
      <c r="AD128" s="183"/>
      <c r="AE128" s="183"/>
      <c r="AF128" s="183"/>
      <c r="AG128" s="183"/>
      <c r="AH128" s="183"/>
      <c r="AI128" s="183"/>
      <c r="AJ128" s="183"/>
      <c r="AK128" s="183"/>
      <c r="AL128" s="183"/>
      <c r="AM128" s="183"/>
      <c r="AN128" s="183"/>
      <c r="AO128" s="183"/>
      <c r="AP128" s="183"/>
      <c r="AQ128" s="183"/>
      <c r="AR128" s="183"/>
      <c r="AS128" s="183"/>
      <c r="AT128" s="183"/>
      <c r="AU128" s="183"/>
      <c r="AV128" s="183"/>
      <c r="AW128" s="183"/>
      <c r="AX128" s="183"/>
      <c r="AY128" s="183"/>
      <c r="AZ128" s="183"/>
      <c r="BA128" s="183"/>
      <c r="BB128" s="183"/>
      <c r="BC128" s="183"/>
      <c r="BD128" s="183"/>
      <c r="BE128" s="183"/>
      <c r="BF128" s="183"/>
      <c r="BG128" s="183"/>
      <c r="BH128" s="183"/>
      <c r="BI128" s="183"/>
      <c r="BJ128" s="183"/>
      <c r="BK128" s="183"/>
      <c r="BL128" s="183"/>
      <c r="BM128" s="183"/>
    </row>
    <row r="129" spans="1:65" x14ac:dyDescent="0.2">
      <c r="A129" s="110"/>
      <c r="B129" s="110"/>
      <c r="C129" s="110"/>
      <c r="D129" s="183"/>
      <c r="E129" s="183"/>
      <c r="F129" s="183"/>
      <c r="G129" s="183"/>
      <c r="H129" s="183"/>
      <c r="I129" s="183"/>
      <c r="J129" s="183"/>
      <c r="K129" s="183"/>
      <c r="L129" s="183"/>
      <c r="M129" s="183"/>
      <c r="N129" s="183"/>
      <c r="O129" s="183"/>
      <c r="P129" s="183"/>
      <c r="Q129" s="183"/>
      <c r="R129" s="183"/>
      <c r="S129" s="183"/>
      <c r="T129" s="183"/>
      <c r="U129" s="183"/>
      <c r="V129" s="183"/>
      <c r="W129" s="183"/>
      <c r="X129" s="183"/>
      <c r="Y129" s="183"/>
      <c r="Z129" s="183"/>
      <c r="AA129" s="183"/>
      <c r="AB129" s="183"/>
      <c r="AC129" s="183"/>
      <c r="AD129" s="183"/>
      <c r="AE129" s="183"/>
      <c r="AF129" s="183"/>
      <c r="AG129" s="183"/>
      <c r="AH129" s="183"/>
      <c r="AI129" s="183"/>
      <c r="AJ129" s="183"/>
      <c r="AK129" s="183"/>
      <c r="AL129" s="183"/>
      <c r="AM129" s="183"/>
      <c r="AN129" s="183"/>
      <c r="AO129" s="183"/>
      <c r="AP129" s="183"/>
      <c r="AQ129" s="183"/>
      <c r="AR129" s="183"/>
      <c r="AS129" s="183"/>
      <c r="AT129" s="183"/>
      <c r="AU129" s="183"/>
      <c r="AV129" s="183"/>
      <c r="AW129" s="183"/>
      <c r="AX129" s="183"/>
      <c r="AY129" s="183"/>
      <c r="AZ129" s="183"/>
      <c r="BA129" s="183"/>
      <c r="BB129" s="183"/>
      <c r="BC129" s="183"/>
      <c r="BD129" s="183"/>
      <c r="BE129" s="183"/>
      <c r="BF129" s="183"/>
      <c r="BG129" s="183"/>
      <c r="BH129" s="183"/>
      <c r="BI129" s="183"/>
      <c r="BJ129" s="183"/>
      <c r="BK129" s="183"/>
      <c r="BL129" s="183"/>
      <c r="BM129" s="183"/>
    </row>
    <row r="130" spans="1:65" x14ac:dyDescent="0.2">
      <c r="A130" s="110"/>
      <c r="B130" s="110"/>
      <c r="C130" s="110"/>
      <c r="D130" s="183"/>
      <c r="E130" s="183"/>
      <c r="F130" s="183"/>
      <c r="G130" s="183"/>
      <c r="H130" s="183"/>
      <c r="I130" s="183"/>
      <c r="J130" s="183"/>
      <c r="K130" s="183"/>
      <c r="L130" s="183"/>
      <c r="M130" s="183"/>
      <c r="N130" s="183"/>
      <c r="O130" s="183"/>
      <c r="P130" s="183"/>
      <c r="Q130" s="183"/>
      <c r="R130" s="183"/>
      <c r="S130" s="183"/>
      <c r="T130" s="183"/>
      <c r="U130" s="183"/>
      <c r="V130" s="183"/>
      <c r="W130" s="183"/>
      <c r="X130" s="183"/>
      <c r="Y130" s="183"/>
      <c r="Z130" s="183"/>
      <c r="AA130" s="183"/>
      <c r="AB130" s="183"/>
      <c r="AC130" s="183"/>
      <c r="AD130" s="183"/>
      <c r="AE130" s="183"/>
      <c r="AF130" s="183"/>
      <c r="AG130" s="183"/>
      <c r="AH130" s="183"/>
      <c r="AI130" s="183"/>
      <c r="AJ130" s="183"/>
      <c r="AK130" s="183"/>
      <c r="AL130" s="183"/>
      <c r="AM130" s="183"/>
      <c r="AN130" s="183"/>
      <c r="AO130" s="183"/>
      <c r="AP130" s="183"/>
      <c r="AQ130" s="183"/>
      <c r="AR130" s="183"/>
      <c r="AS130" s="183"/>
      <c r="AT130" s="183"/>
      <c r="AU130" s="183"/>
      <c r="AV130" s="183"/>
      <c r="AW130" s="183"/>
      <c r="AX130" s="183"/>
      <c r="AY130" s="183"/>
      <c r="AZ130" s="183"/>
      <c r="BA130" s="183"/>
      <c r="BB130" s="183"/>
      <c r="BC130" s="183"/>
      <c r="BD130" s="183"/>
      <c r="BE130" s="183"/>
      <c r="BF130" s="183"/>
      <c r="BG130" s="183"/>
      <c r="BH130" s="183"/>
      <c r="BI130" s="183"/>
      <c r="BJ130" s="183"/>
      <c r="BK130" s="183"/>
      <c r="BL130" s="183"/>
      <c r="BM130" s="183"/>
    </row>
    <row r="131" spans="1:65" x14ac:dyDescent="0.2">
      <c r="A131" s="110"/>
      <c r="B131" s="110"/>
      <c r="C131" s="110"/>
      <c r="D131" s="183"/>
      <c r="E131" s="183"/>
      <c r="F131" s="183"/>
      <c r="G131" s="183"/>
      <c r="H131" s="183"/>
      <c r="I131" s="183"/>
      <c r="J131" s="183"/>
      <c r="K131" s="183"/>
      <c r="L131" s="183"/>
      <c r="M131" s="183"/>
      <c r="N131" s="183"/>
      <c r="O131" s="183"/>
      <c r="P131" s="183"/>
      <c r="Q131" s="183"/>
      <c r="R131" s="183"/>
      <c r="S131" s="183"/>
      <c r="T131" s="183"/>
      <c r="U131" s="183"/>
      <c r="V131" s="183"/>
      <c r="W131" s="183"/>
      <c r="X131" s="183"/>
      <c r="Y131" s="183"/>
      <c r="Z131" s="183"/>
      <c r="AA131" s="183"/>
      <c r="AB131" s="183"/>
      <c r="AC131" s="183"/>
      <c r="AD131" s="183"/>
      <c r="AE131" s="183"/>
      <c r="AF131" s="183"/>
      <c r="AG131" s="183"/>
      <c r="AH131" s="183"/>
      <c r="AI131" s="183"/>
      <c r="AJ131" s="183"/>
      <c r="AK131" s="183"/>
      <c r="AL131" s="183"/>
      <c r="AM131" s="183"/>
      <c r="AN131" s="183"/>
      <c r="AO131" s="183"/>
      <c r="AP131" s="183"/>
      <c r="AQ131" s="183"/>
      <c r="AR131" s="183"/>
      <c r="AS131" s="183"/>
      <c r="AT131" s="183"/>
      <c r="AU131" s="183"/>
      <c r="AV131" s="183"/>
      <c r="AW131" s="183"/>
      <c r="AX131" s="183"/>
      <c r="AY131" s="183"/>
      <c r="AZ131" s="183"/>
      <c r="BA131" s="183"/>
      <c r="BB131" s="183"/>
      <c r="BC131" s="183"/>
      <c r="BD131" s="183"/>
      <c r="BE131" s="183"/>
      <c r="BF131" s="183"/>
      <c r="BG131" s="183"/>
      <c r="BH131" s="183"/>
      <c r="BI131" s="183"/>
      <c r="BJ131" s="183"/>
      <c r="BK131" s="183"/>
      <c r="BL131" s="183"/>
      <c r="BM131" s="183"/>
    </row>
    <row r="132" spans="1:65" x14ac:dyDescent="0.2">
      <c r="A132" s="110"/>
      <c r="B132" s="110"/>
      <c r="C132" s="110"/>
      <c r="D132" s="183"/>
      <c r="E132" s="183"/>
      <c r="F132" s="183"/>
      <c r="G132" s="183"/>
      <c r="H132" s="183"/>
      <c r="I132" s="183"/>
      <c r="J132" s="183"/>
      <c r="K132" s="183"/>
      <c r="L132" s="183"/>
      <c r="M132" s="183"/>
      <c r="N132" s="183"/>
      <c r="O132" s="183"/>
      <c r="P132" s="183"/>
      <c r="Q132" s="183"/>
      <c r="R132" s="183"/>
      <c r="S132" s="183"/>
      <c r="T132" s="183"/>
      <c r="U132" s="183"/>
      <c r="V132" s="183"/>
      <c r="W132" s="183"/>
      <c r="X132" s="183"/>
      <c r="Y132" s="183"/>
      <c r="Z132" s="183"/>
      <c r="AA132" s="183"/>
      <c r="AB132" s="183"/>
      <c r="AC132" s="183"/>
      <c r="AD132" s="183"/>
      <c r="AE132" s="183"/>
      <c r="AF132" s="183"/>
      <c r="AG132" s="183"/>
      <c r="AH132" s="183"/>
      <c r="AI132" s="183"/>
      <c r="AJ132" s="183"/>
      <c r="AK132" s="183"/>
      <c r="AL132" s="183"/>
      <c r="AM132" s="183"/>
      <c r="AN132" s="183"/>
      <c r="AO132" s="183"/>
      <c r="AP132" s="183"/>
      <c r="AQ132" s="183"/>
      <c r="AR132" s="183"/>
      <c r="AS132" s="183"/>
      <c r="AT132" s="183"/>
      <c r="AU132" s="183"/>
      <c r="AV132" s="183"/>
      <c r="AW132" s="183"/>
      <c r="AX132" s="183"/>
      <c r="AY132" s="183"/>
      <c r="AZ132" s="183"/>
      <c r="BA132" s="183"/>
      <c r="BB132" s="183"/>
      <c r="BC132" s="183"/>
      <c r="BD132" s="183"/>
      <c r="BE132" s="183"/>
      <c r="BF132" s="183"/>
      <c r="BG132" s="183"/>
      <c r="BH132" s="183"/>
      <c r="BI132" s="183"/>
      <c r="BJ132" s="183"/>
      <c r="BK132" s="183"/>
      <c r="BL132" s="183"/>
      <c r="BM132" s="183"/>
    </row>
    <row r="133" spans="1:65" x14ac:dyDescent="0.2">
      <c r="A133" s="110"/>
      <c r="B133" s="110"/>
      <c r="C133" s="110"/>
      <c r="D133" s="183"/>
      <c r="E133" s="183"/>
      <c r="F133" s="183"/>
      <c r="G133" s="183"/>
      <c r="H133" s="183"/>
      <c r="I133" s="183"/>
      <c r="J133" s="183"/>
      <c r="K133" s="183"/>
      <c r="L133" s="183"/>
      <c r="M133" s="183"/>
      <c r="N133" s="183"/>
      <c r="O133" s="183"/>
      <c r="P133" s="183"/>
      <c r="Q133" s="183"/>
      <c r="R133" s="183"/>
      <c r="S133" s="183"/>
      <c r="T133" s="183"/>
      <c r="U133" s="183"/>
      <c r="V133" s="183"/>
      <c r="W133" s="183"/>
      <c r="X133" s="183"/>
      <c r="Y133" s="183"/>
      <c r="Z133" s="183"/>
      <c r="AA133" s="183"/>
      <c r="AB133" s="183"/>
      <c r="AC133" s="183"/>
      <c r="AD133" s="183"/>
      <c r="AE133" s="183"/>
      <c r="AF133" s="183"/>
      <c r="AG133" s="183"/>
      <c r="AH133" s="183"/>
      <c r="AI133" s="183"/>
      <c r="AJ133" s="183"/>
      <c r="AK133" s="183"/>
      <c r="AL133" s="183"/>
      <c r="AM133" s="183"/>
      <c r="AN133" s="183"/>
      <c r="AO133" s="183"/>
      <c r="AP133" s="183"/>
      <c r="AQ133" s="183"/>
      <c r="AR133" s="183"/>
      <c r="AS133" s="183"/>
      <c r="AT133" s="183"/>
      <c r="AU133" s="183"/>
      <c r="AV133" s="183"/>
      <c r="AW133" s="183"/>
      <c r="AX133" s="183"/>
      <c r="AY133" s="183"/>
      <c r="AZ133" s="183"/>
      <c r="BA133" s="183"/>
      <c r="BB133" s="183"/>
      <c r="BC133" s="183"/>
      <c r="BD133" s="183"/>
      <c r="BE133" s="183"/>
      <c r="BF133" s="183"/>
      <c r="BG133" s="183"/>
      <c r="BH133" s="183"/>
      <c r="BI133" s="183"/>
      <c r="BJ133" s="183"/>
      <c r="BK133" s="183"/>
      <c r="BL133" s="183"/>
      <c r="BM133" s="183"/>
    </row>
    <row r="134" spans="1:65" x14ac:dyDescent="0.2">
      <c r="A134" s="110"/>
      <c r="B134" s="110"/>
      <c r="C134" s="110"/>
      <c r="D134" s="183"/>
      <c r="E134" s="183"/>
      <c r="F134" s="183"/>
      <c r="G134" s="183"/>
      <c r="H134" s="183"/>
      <c r="I134" s="183"/>
      <c r="J134" s="183"/>
      <c r="K134" s="183"/>
      <c r="L134" s="183"/>
      <c r="M134" s="183"/>
      <c r="N134" s="183"/>
      <c r="O134" s="183"/>
      <c r="P134" s="183"/>
      <c r="Q134" s="183"/>
      <c r="R134" s="183"/>
      <c r="S134" s="183"/>
      <c r="T134" s="183"/>
      <c r="U134" s="183"/>
      <c r="V134" s="183"/>
      <c r="W134" s="183"/>
      <c r="X134" s="183"/>
      <c r="Y134" s="183"/>
      <c r="Z134" s="183"/>
      <c r="AA134" s="183"/>
      <c r="AB134" s="183"/>
      <c r="AC134" s="183"/>
      <c r="AD134" s="183"/>
      <c r="AE134" s="183"/>
      <c r="AF134" s="183"/>
      <c r="AG134" s="183"/>
      <c r="AH134" s="183"/>
      <c r="AI134" s="183"/>
      <c r="AJ134" s="183"/>
      <c r="AK134" s="183"/>
      <c r="AL134" s="183"/>
      <c r="AM134" s="183"/>
      <c r="AN134" s="183"/>
      <c r="AO134" s="183"/>
      <c r="AP134" s="183"/>
      <c r="AQ134" s="183"/>
      <c r="AR134" s="183"/>
      <c r="AS134" s="183"/>
      <c r="AT134" s="183"/>
      <c r="AU134" s="183"/>
      <c r="AV134" s="183"/>
      <c r="AW134" s="183"/>
      <c r="AX134" s="183"/>
      <c r="AY134" s="183"/>
      <c r="AZ134" s="183"/>
      <c r="BA134" s="183"/>
      <c r="BB134" s="183"/>
      <c r="BC134" s="183"/>
      <c r="BD134" s="183"/>
      <c r="BE134" s="183"/>
      <c r="BF134" s="183"/>
      <c r="BG134" s="183"/>
      <c r="BH134" s="183"/>
      <c r="BI134" s="183"/>
      <c r="BJ134" s="183"/>
      <c r="BK134" s="183"/>
      <c r="BL134" s="183"/>
      <c r="BM134" s="183"/>
    </row>
    <row r="135" spans="1:65" x14ac:dyDescent="0.2">
      <c r="A135" s="110"/>
      <c r="B135" s="110"/>
      <c r="C135" s="110"/>
      <c r="D135" s="183"/>
      <c r="E135" s="183"/>
      <c r="F135" s="183"/>
      <c r="G135" s="183"/>
      <c r="H135" s="183"/>
      <c r="I135" s="183"/>
      <c r="J135" s="183"/>
      <c r="K135" s="183"/>
      <c r="L135" s="183"/>
      <c r="M135" s="183"/>
      <c r="N135" s="183"/>
      <c r="O135" s="183"/>
      <c r="P135" s="183"/>
      <c r="Q135" s="183"/>
      <c r="R135" s="183"/>
      <c r="S135" s="183"/>
      <c r="T135" s="183"/>
      <c r="U135" s="183"/>
      <c r="V135" s="183"/>
      <c r="W135" s="183"/>
      <c r="X135" s="183"/>
      <c r="Y135" s="183"/>
      <c r="Z135" s="183"/>
      <c r="AA135" s="183"/>
      <c r="AB135" s="183"/>
      <c r="AC135" s="183"/>
      <c r="AD135" s="183"/>
      <c r="AE135" s="183"/>
      <c r="AF135" s="183"/>
      <c r="AG135" s="183"/>
      <c r="AH135" s="183"/>
      <c r="AI135" s="183"/>
      <c r="AJ135" s="183"/>
      <c r="AK135" s="183"/>
      <c r="AL135" s="183"/>
      <c r="AM135" s="183"/>
      <c r="AN135" s="183"/>
      <c r="AO135" s="183"/>
      <c r="AP135" s="183"/>
      <c r="AQ135" s="183"/>
      <c r="AR135" s="183"/>
      <c r="AS135" s="183"/>
      <c r="AT135" s="183"/>
      <c r="AU135" s="183"/>
      <c r="AV135" s="183"/>
      <c r="AW135" s="183"/>
      <c r="AX135" s="183"/>
      <c r="AY135" s="183"/>
      <c r="AZ135" s="183"/>
      <c r="BA135" s="183"/>
      <c r="BB135" s="183"/>
      <c r="BC135" s="183"/>
      <c r="BD135" s="183"/>
      <c r="BE135" s="183"/>
      <c r="BF135" s="183"/>
      <c r="BG135" s="183"/>
      <c r="BH135" s="183"/>
      <c r="BI135" s="183"/>
      <c r="BJ135" s="183"/>
      <c r="BK135" s="183"/>
      <c r="BL135" s="183"/>
      <c r="BM135" s="183"/>
    </row>
    <row r="136" spans="1:65" x14ac:dyDescent="0.2">
      <c r="A136" s="110"/>
      <c r="B136" s="110"/>
      <c r="C136" s="110"/>
      <c r="D136" s="183"/>
      <c r="E136" s="183"/>
      <c r="F136" s="183"/>
      <c r="G136" s="183"/>
      <c r="H136" s="183"/>
      <c r="I136" s="183"/>
      <c r="J136" s="183"/>
      <c r="K136" s="183"/>
      <c r="L136" s="183"/>
      <c r="M136" s="183"/>
      <c r="N136" s="183"/>
      <c r="O136" s="183"/>
      <c r="P136" s="183"/>
      <c r="Q136" s="183"/>
      <c r="R136" s="183"/>
      <c r="S136" s="183"/>
      <c r="T136" s="183"/>
      <c r="U136" s="183"/>
      <c r="V136" s="183"/>
      <c r="W136" s="183"/>
      <c r="X136" s="183"/>
      <c r="Y136" s="183"/>
      <c r="Z136" s="183"/>
      <c r="AA136" s="183"/>
      <c r="AB136" s="183"/>
      <c r="AC136" s="183"/>
      <c r="AD136" s="183"/>
      <c r="AE136" s="183"/>
      <c r="AF136" s="183"/>
      <c r="AG136" s="183"/>
      <c r="AH136" s="183"/>
      <c r="AI136" s="183"/>
      <c r="AJ136" s="183"/>
      <c r="AK136" s="183"/>
      <c r="AL136" s="183"/>
      <c r="AM136" s="183"/>
      <c r="AN136" s="183"/>
      <c r="AO136" s="183"/>
      <c r="AP136" s="183"/>
      <c r="AQ136" s="183"/>
      <c r="AR136" s="183"/>
      <c r="AS136" s="183"/>
      <c r="AT136" s="183"/>
      <c r="AU136" s="183"/>
      <c r="AV136" s="183"/>
      <c r="AW136" s="183"/>
      <c r="AX136" s="183"/>
      <c r="AY136" s="183"/>
      <c r="AZ136" s="183"/>
      <c r="BA136" s="183"/>
      <c r="BB136" s="183"/>
      <c r="BC136" s="183"/>
      <c r="BD136" s="183"/>
      <c r="BE136" s="183"/>
      <c r="BF136" s="183"/>
      <c r="BG136" s="183"/>
      <c r="BH136" s="183"/>
      <c r="BI136" s="183"/>
      <c r="BJ136" s="183"/>
      <c r="BK136" s="183"/>
      <c r="BL136" s="183"/>
      <c r="BM136" s="183"/>
    </row>
    <row r="137" spans="1:65" x14ac:dyDescent="0.2">
      <c r="A137" s="110"/>
      <c r="B137" s="110"/>
      <c r="C137" s="110"/>
      <c r="D137" s="183"/>
      <c r="E137" s="183"/>
      <c r="F137" s="183"/>
      <c r="G137" s="183"/>
      <c r="H137" s="183"/>
      <c r="I137" s="183"/>
      <c r="J137" s="183"/>
      <c r="K137" s="183"/>
      <c r="L137" s="183"/>
      <c r="M137" s="183"/>
      <c r="N137" s="183"/>
      <c r="O137" s="183"/>
      <c r="P137" s="183"/>
      <c r="Q137" s="183"/>
      <c r="R137" s="183"/>
      <c r="S137" s="183"/>
      <c r="T137" s="183"/>
      <c r="U137" s="183"/>
      <c r="V137" s="183"/>
      <c r="W137" s="183"/>
      <c r="X137" s="183"/>
      <c r="Y137" s="183"/>
      <c r="Z137" s="183"/>
      <c r="AA137" s="183"/>
      <c r="AB137" s="183"/>
      <c r="AC137" s="183"/>
      <c r="AD137" s="183"/>
      <c r="AE137" s="183"/>
      <c r="AF137" s="183"/>
      <c r="AG137" s="183"/>
      <c r="AH137" s="183"/>
      <c r="AI137" s="183"/>
      <c r="AJ137" s="183"/>
      <c r="AK137" s="183"/>
      <c r="AL137" s="183"/>
      <c r="AM137" s="183"/>
      <c r="AN137" s="183"/>
      <c r="AO137" s="183"/>
      <c r="AP137" s="183"/>
      <c r="AQ137" s="183"/>
      <c r="AR137" s="183"/>
      <c r="AS137" s="183"/>
      <c r="AT137" s="183"/>
      <c r="AU137" s="183"/>
      <c r="AV137" s="183"/>
      <c r="AW137" s="183"/>
      <c r="AX137" s="183"/>
      <c r="AY137" s="183"/>
      <c r="AZ137" s="183"/>
      <c r="BA137" s="183"/>
      <c r="BB137" s="183"/>
      <c r="BC137" s="183"/>
      <c r="BD137" s="183"/>
      <c r="BE137" s="183"/>
      <c r="BF137" s="183"/>
      <c r="BG137" s="183"/>
      <c r="BH137" s="183"/>
      <c r="BI137" s="183"/>
      <c r="BJ137" s="183"/>
      <c r="BK137" s="183"/>
      <c r="BL137" s="183"/>
      <c r="BM137" s="183"/>
    </row>
    <row r="138" spans="1:65" x14ac:dyDescent="0.2">
      <c r="A138" s="110"/>
      <c r="B138" s="110"/>
      <c r="C138" s="110"/>
      <c r="D138" s="183"/>
      <c r="E138" s="183"/>
      <c r="F138" s="183"/>
      <c r="G138" s="183"/>
      <c r="H138" s="183"/>
      <c r="I138" s="183"/>
      <c r="J138" s="183"/>
      <c r="K138" s="183"/>
      <c r="L138" s="183"/>
      <c r="M138" s="183"/>
      <c r="N138" s="183"/>
      <c r="O138" s="183"/>
      <c r="P138" s="183"/>
      <c r="Q138" s="183"/>
      <c r="R138" s="183"/>
      <c r="S138" s="183"/>
      <c r="T138" s="183"/>
      <c r="U138" s="183"/>
      <c r="V138" s="183"/>
      <c r="W138" s="183"/>
      <c r="X138" s="183"/>
      <c r="Y138" s="183"/>
      <c r="Z138" s="183"/>
      <c r="AA138" s="183"/>
      <c r="AB138" s="183"/>
      <c r="AC138" s="183"/>
      <c r="AD138" s="183"/>
      <c r="AE138" s="183"/>
      <c r="AF138" s="183"/>
      <c r="AG138" s="183"/>
      <c r="AH138" s="183"/>
      <c r="AI138" s="183"/>
      <c r="AJ138" s="183"/>
      <c r="AK138" s="183"/>
      <c r="AL138" s="183"/>
      <c r="AM138" s="183"/>
      <c r="AN138" s="183"/>
      <c r="AO138" s="183"/>
      <c r="AP138" s="183"/>
      <c r="AQ138" s="183"/>
      <c r="AR138" s="183"/>
      <c r="AS138" s="183"/>
      <c r="AT138" s="183"/>
      <c r="AU138" s="183"/>
      <c r="AV138" s="183"/>
      <c r="AW138" s="183"/>
      <c r="AX138" s="183"/>
      <c r="AY138" s="183"/>
      <c r="AZ138" s="183"/>
      <c r="BA138" s="183"/>
      <c r="BB138" s="183"/>
      <c r="BC138" s="183"/>
      <c r="BD138" s="183"/>
      <c r="BE138" s="183"/>
      <c r="BF138" s="183"/>
      <c r="BG138" s="183"/>
      <c r="BH138" s="183"/>
      <c r="BI138" s="183"/>
      <c r="BJ138" s="183"/>
      <c r="BK138" s="183"/>
      <c r="BL138" s="183"/>
      <c r="BM138" s="183"/>
    </row>
    <row r="139" spans="1:65" x14ac:dyDescent="0.2">
      <c r="A139" s="110"/>
      <c r="B139" s="110"/>
      <c r="C139" s="110"/>
      <c r="D139" s="183"/>
      <c r="E139" s="183"/>
      <c r="F139" s="183"/>
      <c r="G139" s="183"/>
      <c r="H139" s="183"/>
      <c r="I139" s="183"/>
      <c r="J139" s="183"/>
      <c r="K139" s="183"/>
      <c r="L139" s="183"/>
      <c r="M139" s="183"/>
      <c r="N139" s="183"/>
      <c r="O139" s="183"/>
      <c r="P139" s="183"/>
      <c r="Q139" s="183"/>
      <c r="R139" s="183"/>
      <c r="S139" s="183"/>
      <c r="T139" s="183"/>
      <c r="U139" s="183"/>
      <c r="V139" s="183"/>
      <c r="W139" s="183"/>
      <c r="X139" s="183"/>
      <c r="Y139" s="183"/>
      <c r="Z139" s="183"/>
      <c r="AA139" s="183"/>
      <c r="AB139" s="183"/>
      <c r="AC139" s="183"/>
      <c r="AD139" s="183"/>
      <c r="AE139" s="183"/>
      <c r="AF139" s="183"/>
      <c r="AG139" s="183"/>
      <c r="AH139" s="183"/>
      <c r="AI139" s="183"/>
      <c r="AJ139" s="183"/>
      <c r="AK139" s="183"/>
      <c r="AL139" s="183"/>
      <c r="AM139" s="183"/>
      <c r="AN139" s="183"/>
      <c r="AO139" s="183"/>
      <c r="AP139" s="183"/>
      <c r="AQ139" s="183"/>
      <c r="AR139" s="183"/>
      <c r="AS139" s="183"/>
      <c r="AT139" s="183"/>
      <c r="AU139" s="183"/>
      <c r="AV139" s="183"/>
      <c r="AW139" s="183"/>
      <c r="AX139" s="183"/>
      <c r="AY139" s="183"/>
      <c r="AZ139" s="183"/>
      <c r="BA139" s="183"/>
      <c r="BB139" s="183"/>
      <c r="BC139" s="183"/>
      <c r="BD139" s="183"/>
      <c r="BE139" s="183"/>
      <c r="BF139" s="183"/>
      <c r="BG139" s="183"/>
      <c r="BH139" s="183"/>
      <c r="BI139" s="183"/>
      <c r="BJ139" s="183"/>
      <c r="BK139" s="183"/>
      <c r="BL139" s="183"/>
      <c r="BM139" s="183"/>
    </row>
    <row r="140" spans="1:65" x14ac:dyDescent="0.2">
      <c r="A140" s="110"/>
      <c r="B140" s="110"/>
      <c r="C140" s="110"/>
      <c r="D140" s="183"/>
      <c r="E140" s="183"/>
      <c r="F140" s="183"/>
      <c r="G140" s="183"/>
      <c r="H140" s="183"/>
      <c r="I140" s="183"/>
      <c r="J140" s="183"/>
      <c r="K140" s="183"/>
      <c r="L140" s="183"/>
      <c r="M140" s="183"/>
      <c r="N140" s="183"/>
      <c r="O140" s="183"/>
      <c r="P140" s="183"/>
      <c r="Q140" s="183"/>
      <c r="R140" s="183"/>
      <c r="S140" s="183"/>
      <c r="T140" s="183"/>
      <c r="U140" s="183"/>
      <c r="V140" s="183"/>
      <c r="W140" s="183"/>
      <c r="X140" s="183"/>
      <c r="Y140" s="183"/>
      <c r="Z140" s="183"/>
      <c r="AA140" s="183"/>
      <c r="AB140" s="183"/>
      <c r="AC140" s="183"/>
      <c r="AD140" s="183"/>
      <c r="AE140" s="183"/>
      <c r="AF140" s="183"/>
      <c r="AG140" s="183"/>
      <c r="AH140" s="183"/>
      <c r="AI140" s="183"/>
      <c r="AJ140" s="183"/>
      <c r="AK140" s="183"/>
      <c r="AL140" s="183"/>
      <c r="AM140" s="183"/>
      <c r="AN140" s="183"/>
      <c r="AO140" s="183"/>
      <c r="AP140" s="183"/>
      <c r="AQ140" s="183"/>
      <c r="AR140" s="183"/>
      <c r="AS140" s="183"/>
      <c r="AT140" s="183"/>
      <c r="AU140" s="183"/>
      <c r="AV140" s="183"/>
      <c r="AW140" s="183"/>
      <c r="AX140" s="183"/>
      <c r="AY140" s="183"/>
      <c r="AZ140" s="183"/>
      <c r="BA140" s="183"/>
      <c r="BB140" s="183"/>
      <c r="BC140" s="183"/>
      <c r="BD140" s="183"/>
      <c r="BE140" s="183"/>
      <c r="BF140" s="183"/>
      <c r="BG140" s="183"/>
      <c r="BH140" s="183"/>
      <c r="BI140" s="183"/>
      <c r="BJ140" s="183"/>
      <c r="BK140" s="183"/>
      <c r="BL140" s="183"/>
      <c r="BM140" s="183"/>
    </row>
    <row r="141" spans="1:65" x14ac:dyDescent="0.2">
      <c r="A141" s="110"/>
      <c r="B141" s="110"/>
      <c r="C141" s="110"/>
      <c r="D141" s="183"/>
      <c r="E141" s="183"/>
      <c r="F141" s="183"/>
      <c r="G141" s="183"/>
      <c r="H141" s="183"/>
      <c r="I141" s="183"/>
      <c r="J141" s="183"/>
      <c r="K141" s="183"/>
      <c r="L141" s="183"/>
      <c r="M141" s="183"/>
      <c r="N141" s="183"/>
      <c r="O141" s="183"/>
      <c r="P141" s="183"/>
      <c r="Q141" s="183"/>
      <c r="R141" s="183"/>
      <c r="S141" s="183"/>
      <c r="T141" s="183"/>
      <c r="U141" s="183"/>
      <c r="V141" s="183"/>
      <c r="W141" s="183"/>
      <c r="X141" s="183"/>
      <c r="Y141" s="183"/>
      <c r="Z141" s="183"/>
      <c r="AA141" s="183"/>
      <c r="AB141" s="183"/>
      <c r="AC141" s="183"/>
      <c r="AD141" s="183"/>
      <c r="AE141" s="183"/>
      <c r="AF141" s="183"/>
      <c r="AG141" s="183"/>
      <c r="AH141" s="183"/>
      <c r="AI141" s="183"/>
      <c r="AJ141" s="183"/>
      <c r="AK141" s="183"/>
      <c r="AL141" s="183"/>
      <c r="AM141" s="183"/>
      <c r="AN141" s="183"/>
      <c r="AO141" s="183"/>
      <c r="AP141" s="183"/>
      <c r="AQ141" s="183"/>
      <c r="AR141" s="183"/>
      <c r="AS141" s="183"/>
      <c r="AT141" s="183"/>
      <c r="AU141" s="183"/>
      <c r="AV141" s="183"/>
      <c r="AW141" s="183"/>
      <c r="AX141" s="183"/>
      <c r="AY141" s="183"/>
      <c r="AZ141" s="183"/>
      <c r="BA141" s="183"/>
      <c r="BB141" s="183"/>
      <c r="BC141" s="183"/>
      <c r="BD141" s="183"/>
      <c r="BE141" s="183"/>
      <c r="BF141" s="183"/>
      <c r="BG141" s="183"/>
      <c r="BH141" s="183"/>
      <c r="BI141" s="183"/>
      <c r="BJ141" s="183"/>
      <c r="BK141" s="183"/>
      <c r="BL141" s="183"/>
      <c r="BM141" s="183"/>
    </row>
    <row r="142" spans="1:65" x14ac:dyDescent="0.2">
      <c r="A142" s="110"/>
      <c r="B142" s="110"/>
      <c r="C142" s="110"/>
      <c r="D142" s="183"/>
      <c r="E142" s="183"/>
      <c r="F142" s="183"/>
      <c r="G142" s="183"/>
      <c r="H142" s="183"/>
      <c r="I142" s="183"/>
      <c r="J142" s="183"/>
      <c r="K142" s="183"/>
      <c r="L142" s="183"/>
      <c r="M142" s="183"/>
      <c r="N142" s="183"/>
      <c r="O142" s="183"/>
      <c r="P142" s="183"/>
      <c r="Q142" s="183"/>
      <c r="R142" s="183"/>
      <c r="S142" s="183"/>
      <c r="T142" s="183"/>
      <c r="U142" s="183"/>
      <c r="V142" s="183"/>
      <c r="W142" s="183"/>
      <c r="X142" s="183"/>
      <c r="Y142" s="183"/>
      <c r="Z142" s="183"/>
      <c r="AA142" s="183"/>
      <c r="AB142" s="183"/>
      <c r="AC142" s="183"/>
      <c r="AD142" s="183"/>
      <c r="AE142" s="183"/>
      <c r="AF142" s="183"/>
      <c r="AG142" s="183"/>
      <c r="AH142" s="183"/>
      <c r="AI142" s="183"/>
      <c r="AJ142" s="183"/>
      <c r="AK142" s="183"/>
      <c r="AL142" s="183"/>
      <c r="AM142" s="183"/>
      <c r="AN142" s="183"/>
      <c r="AO142" s="183"/>
      <c r="AP142" s="183"/>
      <c r="AQ142" s="183"/>
      <c r="AR142" s="183"/>
      <c r="AS142" s="183"/>
      <c r="AT142" s="183"/>
      <c r="AU142" s="183"/>
      <c r="AV142" s="183"/>
      <c r="AW142" s="183"/>
      <c r="AX142" s="183"/>
      <c r="AY142" s="183"/>
      <c r="AZ142" s="183"/>
      <c r="BA142" s="183"/>
      <c r="BB142" s="183"/>
      <c r="BC142" s="183"/>
      <c r="BD142" s="183"/>
      <c r="BE142" s="183"/>
      <c r="BF142" s="183"/>
      <c r="BG142" s="183"/>
      <c r="BH142" s="183"/>
      <c r="BI142" s="183"/>
      <c r="BJ142" s="183"/>
      <c r="BK142" s="183"/>
      <c r="BL142" s="183"/>
      <c r="BM142" s="183"/>
    </row>
    <row r="143" spans="1:65" x14ac:dyDescent="0.2">
      <c r="A143" s="110"/>
      <c r="B143" s="110"/>
      <c r="C143" s="110"/>
      <c r="D143" s="183"/>
      <c r="E143" s="183"/>
      <c r="F143" s="183"/>
      <c r="G143" s="183"/>
      <c r="H143" s="183"/>
      <c r="I143" s="183"/>
      <c r="J143" s="183"/>
      <c r="K143" s="183"/>
      <c r="L143" s="183"/>
      <c r="M143" s="183"/>
      <c r="N143" s="183"/>
      <c r="O143" s="183"/>
      <c r="P143" s="183"/>
      <c r="Q143" s="183"/>
      <c r="R143" s="183"/>
      <c r="S143" s="183"/>
      <c r="T143" s="183"/>
      <c r="U143" s="183"/>
      <c r="V143" s="183"/>
      <c r="W143" s="183"/>
      <c r="X143" s="183"/>
      <c r="Y143" s="183"/>
      <c r="Z143" s="183"/>
      <c r="AA143" s="183"/>
      <c r="AB143" s="183"/>
      <c r="AC143" s="183"/>
      <c r="AD143" s="183"/>
      <c r="AE143" s="183"/>
      <c r="AF143" s="183"/>
      <c r="AG143" s="183"/>
      <c r="AH143" s="183"/>
      <c r="AI143" s="183"/>
      <c r="AJ143" s="183"/>
      <c r="AK143" s="183"/>
      <c r="AL143" s="183"/>
      <c r="AM143" s="183"/>
      <c r="AN143" s="183"/>
      <c r="AO143" s="183"/>
      <c r="AP143" s="183"/>
      <c r="AQ143" s="183"/>
      <c r="AR143" s="183"/>
      <c r="AS143" s="183"/>
      <c r="AT143" s="183"/>
      <c r="AU143" s="183"/>
      <c r="AV143" s="183"/>
      <c r="AW143" s="183"/>
      <c r="AX143" s="183"/>
      <c r="AY143" s="183"/>
      <c r="AZ143" s="183"/>
      <c r="BA143" s="183"/>
      <c r="BB143" s="183"/>
      <c r="BC143" s="183"/>
      <c r="BD143" s="183"/>
      <c r="BE143" s="183"/>
      <c r="BF143" s="183"/>
      <c r="BG143" s="183"/>
      <c r="BH143" s="183"/>
      <c r="BI143" s="183"/>
      <c r="BJ143" s="183"/>
      <c r="BK143" s="183"/>
      <c r="BL143" s="183"/>
      <c r="BM143" s="183"/>
    </row>
    <row r="144" spans="1:65" x14ac:dyDescent="0.2">
      <c r="A144" s="110"/>
      <c r="B144" s="110"/>
      <c r="C144" s="110"/>
      <c r="D144" s="183"/>
      <c r="E144" s="183"/>
      <c r="F144" s="183"/>
      <c r="G144" s="183"/>
      <c r="H144" s="183"/>
      <c r="I144" s="183"/>
      <c r="J144" s="183"/>
      <c r="K144" s="183"/>
      <c r="L144" s="183"/>
      <c r="M144" s="183"/>
      <c r="N144" s="183"/>
      <c r="O144" s="183"/>
      <c r="P144" s="183"/>
      <c r="Q144" s="183"/>
      <c r="R144" s="183"/>
      <c r="S144" s="183"/>
      <c r="T144" s="183"/>
      <c r="U144" s="183"/>
      <c r="V144" s="183"/>
      <c r="W144" s="183"/>
      <c r="X144" s="183"/>
      <c r="Y144" s="183"/>
      <c r="Z144" s="183"/>
      <c r="AA144" s="183"/>
      <c r="AB144" s="183"/>
      <c r="AC144" s="183"/>
      <c r="AD144" s="183"/>
      <c r="AE144" s="183"/>
      <c r="AF144" s="183"/>
      <c r="AG144" s="183"/>
      <c r="AH144" s="183"/>
      <c r="AI144" s="183"/>
      <c r="AJ144" s="183"/>
      <c r="AK144" s="183"/>
      <c r="AL144" s="183"/>
      <c r="AM144" s="183"/>
      <c r="AN144" s="183"/>
      <c r="AO144" s="183"/>
      <c r="AP144" s="183"/>
      <c r="AQ144" s="183"/>
      <c r="AR144" s="183"/>
      <c r="AS144" s="183"/>
      <c r="AT144" s="183"/>
      <c r="AU144" s="183"/>
      <c r="AV144" s="183"/>
      <c r="AW144" s="183"/>
      <c r="AX144" s="183"/>
      <c r="AY144" s="183"/>
      <c r="AZ144" s="183"/>
      <c r="BA144" s="183"/>
      <c r="BB144" s="183"/>
      <c r="BC144" s="183"/>
      <c r="BD144" s="183"/>
      <c r="BE144" s="183"/>
      <c r="BF144" s="183"/>
      <c r="BG144" s="183"/>
      <c r="BH144" s="183"/>
      <c r="BI144" s="183"/>
      <c r="BJ144" s="183"/>
      <c r="BK144" s="183"/>
      <c r="BL144" s="183"/>
      <c r="BM144" s="183"/>
    </row>
    <row r="145" spans="1:65" x14ac:dyDescent="0.2">
      <c r="A145" s="110"/>
      <c r="B145" s="110"/>
      <c r="C145" s="110"/>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c r="AA145" s="183"/>
      <c r="AB145" s="183"/>
      <c r="AC145" s="183"/>
      <c r="AD145" s="183"/>
      <c r="AE145" s="183"/>
      <c r="AF145" s="183"/>
      <c r="AG145" s="183"/>
      <c r="AH145" s="183"/>
      <c r="AI145" s="183"/>
      <c r="AJ145" s="183"/>
      <c r="AK145" s="183"/>
      <c r="AL145" s="183"/>
      <c r="AM145" s="183"/>
      <c r="AN145" s="183"/>
      <c r="AO145" s="183"/>
      <c r="AP145" s="183"/>
      <c r="AQ145" s="183"/>
      <c r="AR145" s="183"/>
      <c r="AS145" s="183"/>
      <c r="AT145" s="183"/>
      <c r="AU145" s="183"/>
      <c r="AV145" s="183"/>
      <c r="AW145" s="183"/>
      <c r="AX145" s="183"/>
      <c r="AY145" s="183"/>
      <c r="AZ145" s="183"/>
      <c r="BA145" s="183"/>
      <c r="BB145" s="183"/>
      <c r="BC145" s="183"/>
      <c r="BD145" s="183"/>
      <c r="BE145" s="183"/>
      <c r="BF145" s="183"/>
      <c r="BG145" s="183"/>
      <c r="BH145" s="183"/>
      <c r="BI145" s="183"/>
      <c r="BJ145" s="183"/>
      <c r="BK145" s="183"/>
      <c r="BL145" s="183"/>
      <c r="BM145" s="183"/>
    </row>
    <row r="146" spans="1:65" x14ac:dyDescent="0.2">
      <c r="A146" s="110"/>
      <c r="B146" s="110"/>
      <c r="C146" s="110"/>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183"/>
      <c r="AH146" s="183"/>
      <c r="AI146" s="183"/>
      <c r="AJ146" s="183"/>
      <c r="AK146" s="183"/>
      <c r="AL146" s="183"/>
      <c r="AM146" s="183"/>
      <c r="AN146" s="183"/>
      <c r="AO146" s="183"/>
      <c r="AP146" s="183"/>
      <c r="AQ146" s="183"/>
      <c r="AR146" s="183"/>
      <c r="AS146" s="183"/>
      <c r="AT146" s="183"/>
      <c r="AU146" s="183"/>
      <c r="AV146" s="183"/>
      <c r="AW146" s="183"/>
      <c r="AX146" s="183"/>
      <c r="AY146" s="183"/>
      <c r="AZ146" s="183"/>
      <c r="BA146" s="183"/>
      <c r="BB146" s="183"/>
      <c r="BC146" s="183"/>
      <c r="BD146" s="183"/>
      <c r="BE146" s="183"/>
      <c r="BF146" s="183"/>
      <c r="BG146" s="183"/>
      <c r="BH146" s="183"/>
      <c r="BI146" s="183"/>
      <c r="BJ146" s="183"/>
      <c r="BK146" s="183"/>
      <c r="BL146" s="183"/>
      <c r="BM146" s="183"/>
    </row>
    <row r="147" spans="1:65" x14ac:dyDescent="0.2">
      <c r="A147" s="110"/>
      <c r="B147" s="110"/>
      <c r="C147" s="110"/>
      <c r="D147" s="183"/>
      <c r="E147" s="183"/>
      <c r="F147" s="183"/>
      <c r="G147" s="183"/>
      <c r="H147" s="183"/>
      <c r="I147" s="183"/>
      <c r="J147" s="183"/>
      <c r="K147" s="183"/>
      <c r="L147" s="183"/>
      <c r="M147" s="183"/>
      <c r="N147" s="183"/>
      <c r="O147" s="183"/>
      <c r="P147" s="183"/>
      <c r="Q147" s="183"/>
      <c r="R147" s="183"/>
      <c r="S147" s="183"/>
      <c r="T147" s="183"/>
      <c r="U147" s="183"/>
      <c r="V147" s="183"/>
      <c r="W147" s="183"/>
      <c r="X147" s="183"/>
      <c r="Y147" s="183"/>
      <c r="Z147" s="183"/>
      <c r="AA147" s="183"/>
      <c r="AB147" s="183"/>
      <c r="AC147" s="183"/>
      <c r="AD147" s="183"/>
      <c r="AE147" s="183"/>
      <c r="AF147" s="183"/>
      <c r="AG147" s="183"/>
      <c r="AH147" s="183"/>
      <c r="AI147" s="183"/>
      <c r="AJ147" s="183"/>
      <c r="AK147" s="183"/>
      <c r="AL147" s="183"/>
      <c r="AM147" s="183"/>
      <c r="AN147" s="183"/>
      <c r="AO147" s="183"/>
      <c r="AP147" s="183"/>
      <c r="AQ147" s="183"/>
      <c r="AR147" s="183"/>
      <c r="AS147" s="183"/>
      <c r="AT147" s="183"/>
      <c r="AU147" s="183"/>
      <c r="AV147" s="183"/>
      <c r="AW147" s="183"/>
      <c r="AX147" s="183"/>
      <c r="AY147" s="183"/>
      <c r="AZ147" s="183"/>
      <c r="BA147" s="183"/>
      <c r="BB147" s="183"/>
      <c r="BC147" s="183"/>
      <c r="BD147" s="183"/>
      <c r="BE147" s="183"/>
      <c r="BF147" s="183"/>
      <c r="BG147" s="183"/>
      <c r="BH147" s="183"/>
      <c r="BI147" s="183"/>
      <c r="BJ147" s="183"/>
      <c r="BK147" s="183"/>
      <c r="BL147" s="183"/>
      <c r="BM147" s="183"/>
    </row>
    <row r="148" spans="1:65" x14ac:dyDescent="0.2">
      <c r="A148" s="110"/>
      <c r="B148" s="110"/>
      <c r="C148" s="110"/>
      <c r="D148" s="183"/>
      <c r="E148" s="183"/>
      <c r="F148" s="183"/>
      <c r="G148" s="183"/>
      <c r="H148" s="183"/>
      <c r="I148" s="183"/>
      <c r="J148" s="183"/>
      <c r="K148" s="183"/>
      <c r="L148" s="183"/>
      <c r="M148" s="183"/>
      <c r="N148" s="183"/>
      <c r="O148" s="183"/>
      <c r="P148" s="183"/>
      <c r="Q148" s="183"/>
      <c r="R148" s="183"/>
      <c r="S148" s="183"/>
      <c r="T148" s="183"/>
      <c r="U148" s="183"/>
      <c r="V148" s="183"/>
      <c r="W148" s="183"/>
      <c r="X148" s="183"/>
      <c r="Y148" s="183"/>
      <c r="Z148" s="183"/>
      <c r="AA148" s="183"/>
      <c r="AB148" s="183"/>
      <c r="AC148" s="183"/>
      <c r="AD148" s="183"/>
      <c r="AE148" s="183"/>
      <c r="AF148" s="183"/>
      <c r="AG148" s="183"/>
      <c r="AH148" s="183"/>
      <c r="AI148" s="183"/>
      <c r="AJ148" s="183"/>
      <c r="AK148" s="183"/>
      <c r="AL148" s="183"/>
      <c r="AM148" s="183"/>
      <c r="AN148" s="183"/>
      <c r="AO148" s="183"/>
      <c r="AP148" s="183"/>
      <c r="AQ148" s="183"/>
      <c r="AR148" s="183"/>
      <c r="AS148" s="183"/>
      <c r="AT148" s="183"/>
      <c r="AU148" s="183"/>
      <c r="AV148" s="183"/>
      <c r="AW148" s="183"/>
      <c r="AX148" s="183"/>
      <c r="AY148" s="183"/>
      <c r="AZ148" s="183"/>
      <c r="BA148" s="183"/>
      <c r="BB148" s="183"/>
      <c r="BC148" s="183"/>
      <c r="BD148" s="183"/>
      <c r="BE148" s="183"/>
      <c r="BF148" s="183"/>
      <c r="BG148" s="183"/>
      <c r="BH148" s="183"/>
      <c r="BI148" s="183"/>
      <c r="BJ148" s="183"/>
      <c r="BK148" s="183"/>
      <c r="BL148" s="183"/>
      <c r="BM148" s="183"/>
    </row>
    <row r="149" spans="1:65" x14ac:dyDescent="0.2">
      <c r="A149" s="110"/>
      <c r="B149" s="110"/>
      <c r="C149" s="110"/>
      <c r="D149" s="183"/>
      <c r="E149" s="183"/>
      <c r="F149" s="183"/>
      <c r="G149" s="183"/>
      <c r="H149" s="183"/>
      <c r="I149" s="183"/>
      <c r="J149" s="183"/>
      <c r="K149" s="183"/>
      <c r="L149" s="183"/>
      <c r="M149" s="183"/>
      <c r="N149" s="183"/>
      <c r="O149" s="183"/>
      <c r="P149" s="183"/>
      <c r="Q149" s="183"/>
      <c r="R149" s="183"/>
      <c r="S149" s="183"/>
      <c r="T149" s="183"/>
      <c r="U149" s="183"/>
      <c r="V149" s="183"/>
      <c r="W149" s="183"/>
      <c r="X149" s="183"/>
      <c r="Y149" s="183"/>
      <c r="Z149" s="183"/>
      <c r="AA149" s="183"/>
      <c r="AB149" s="183"/>
      <c r="AC149" s="183"/>
      <c r="AD149" s="183"/>
      <c r="AE149" s="183"/>
      <c r="AF149" s="183"/>
      <c r="AG149" s="183"/>
      <c r="AH149" s="183"/>
      <c r="AI149" s="183"/>
      <c r="AJ149" s="183"/>
      <c r="AK149" s="183"/>
      <c r="AL149" s="183"/>
      <c r="AM149" s="183"/>
      <c r="AN149" s="183"/>
      <c r="AO149" s="183"/>
      <c r="AP149" s="183"/>
      <c r="AQ149" s="183"/>
      <c r="AR149" s="183"/>
      <c r="AS149" s="183"/>
      <c r="AT149" s="183"/>
      <c r="AU149" s="183"/>
      <c r="AV149" s="183"/>
      <c r="AW149" s="183"/>
      <c r="AX149" s="183"/>
      <c r="AY149" s="183"/>
      <c r="AZ149" s="183"/>
      <c r="BA149" s="183"/>
      <c r="BB149" s="183"/>
      <c r="BC149" s="183"/>
      <c r="BD149" s="183"/>
      <c r="BE149" s="183"/>
      <c r="BF149" s="183"/>
      <c r="BG149" s="183"/>
      <c r="BH149" s="183"/>
      <c r="BI149" s="183"/>
      <c r="BJ149" s="183"/>
      <c r="BK149" s="183"/>
      <c r="BL149" s="183"/>
      <c r="BM149" s="183"/>
    </row>
    <row r="150" spans="1:65" x14ac:dyDescent="0.2">
      <c r="A150" s="110"/>
      <c r="B150" s="110"/>
      <c r="C150" s="110"/>
      <c r="D150" s="183"/>
      <c r="E150" s="183"/>
      <c r="F150" s="183"/>
      <c r="G150" s="183"/>
      <c r="H150" s="183"/>
      <c r="I150" s="183"/>
      <c r="J150" s="183"/>
      <c r="K150" s="183"/>
      <c r="L150" s="183"/>
      <c r="M150" s="183"/>
      <c r="N150" s="183"/>
      <c r="O150" s="183"/>
      <c r="P150" s="183"/>
      <c r="Q150" s="183"/>
      <c r="R150" s="183"/>
      <c r="S150" s="183"/>
      <c r="T150" s="183"/>
      <c r="U150" s="183"/>
      <c r="V150" s="183"/>
      <c r="W150" s="183"/>
      <c r="X150" s="183"/>
      <c r="Y150" s="183"/>
      <c r="Z150" s="183"/>
      <c r="AA150" s="183"/>
      <c r="AB150" s="183"/>
      <c r="AC150" s="183"/>
      <c r="AD150" s="183"/>
      <c r="AE150" s="183"/>
      <c r="AF150" s="183"/>
      <c r="AG150" s="183"/>
      <c r="AH150" s="183"/>
      <c r="AI150" s="183"/>
      <c r="AJ150" s="183"/>
      <c r="AK150" s="183"/>
      <c r="AL150" s="183"/>
      <c r="AM150" s="183"/>
      <c r="AN150" s="183"/>
      <c r="AO150" s="183"/>
      <c r="AP150" s="183"/>
      <c r="AQ150" s="183"/>
      <c r="AR150" s="183"/>
      <c r="AS150" s="183"/>
      <c r="AT150" s="183"/>
      <c r="AU150" s="183"/>
      <c r="AV150" s="183"/>
      <c r="AW150" s="183"/>
      <c r="AX150" s="183"/>
      <c r="AY150" s="183"/>
      <c r="AZ150" s="183"/>
      <c r="BA150" s="183"/>
      <c r="BB150" s="183"/>
      <c r="BC150" s="183"/>
      <c r="BD150" s="183"/>
      <c r="BE150" s="183"/>
      <c r="BF150" s="183"/>
      <c r="BG150" s="183"/>
      <c r="BH150" s="183"/>
      <c r="BI150" s="183"/>
      <c r="BJ150" s="183"/>
      <c r="BK150" s="183"/>
      <c r="BL150" s="183"/>
      <c r="BM150" s="183"/>
    </row>
    <row r="151" spans="1:65" x14ac:dyDescent="0.2">
      <c r="A151" s="110"/>
      <c r="B151" s="110"/>
      <c r="C151" s="110"/>
      <c r="D151" s="183"/>
      <c r="E151" s="183"/>
      <c r="F151" s="183"/>
      <c r="G151" s="183"/>
      <c r="H151" s="183"/>
      <c r="I151" s="183"/>
      <c r="J151" s="183"/>
      <c r="K151" s="183"/>
      <c r="L151" s="183"/>
      <c r="M151" s="183"/>
      <c r="N151" s="183"/>
      <c r="O151" s="183"/>
      <c r="P151" s="183"/>
      <c r="Q151" s="183"/>
      <c r="R151" s="183"/>
      <c r="S151" s="183"/>
      <c r="T151" s="183"/>
      <c r="U151" s="183"/>
      <c r="V151" s="183"/>
      <c r="W151" s="183"/>
      <c r="X151" s="183"/>
      <c r="Y151" s="183"/>
      <c r="Z151" s="183"/>
      <c r="AA151" s="183"/>
      <c r="AB151" s="183"/>
      <c r="AC151" s="183"/>
      <c r="AD151" s="183"/>
      <c r="AE151" s="183"/>
      <c r="AF151" s="183"/>
      <c r="AG151" s="183"/>
      <c r="AH151" s="183"/>
      <c r="AI151" s="183"/>
      <c r="AJ151" s="183"/>
      <c r="AK151" s="183"/>
      <c r="AL151" s="183"/>
      <c r="AM151" s="183"/>
      <c r="AN151" s="183"/>
      <c r="AO151" s="183"/>
      <c r="AP151" s="183"/>
      <c r="AQ151" s="183"/>
      <c r="AR151" s="183"/>
      <c r="AS151" s="183"/>
      <c r="AT151" s="183"/>
      <c r="AU151" s="183"/>
      <c r="AV151" s="183"/>
      <c r="AW151" s="183"/>
      <c r="AX151" s="183"/>
      <c r="AY151" s="183"/>
      <c r="AZ151" s="183"/>
      <c r="BA151" s="183"/>
      <c r="BB151" s="183"/>
      <c r="BC151" s="183"/>
      <c r="BD151" s="183"/>
      <c r="BE151" s="183"/>
      <c r="BF151" s="183"/>
      <c r="BG151" s="183"/>
      <c r="BH151" s="183"/>
      <c r="BI151" s="183"/>
      <c r="BJ151" s="183"/>
      <c r="BK151" s="183"/>
      <c r="BL151" s="183"/>
      <c r="BM151" s="183"/>
    </row>
    <row r="152" spans="1:65" x14ac:dyDescent="0.2">
      <c r="A152" s="110"/>
      <c r="B152" s="110"/>
      <c r="C152" s="110"/>
      <c r="D152" s="183"/>
      <c r="E152" s="183"/>
      <c r="F152" s="183"/>
      <c r="G152" s="183"/>
      <c r="H152" s="183"/>
      <c r="I152" s="183"/>
      <c r="J152" s="183"/>
      <c r="K152" s="183"/>
      <c r="L152" s="183"/>
      <c r="M152" s="183"/>
      <c r="N152" s="183"/>
      <c r="O152" s="183"/>
      <c r="P152" s="183"/>
      <c r="Q152" s="183"/>
      <c r="R152" s="183"/>
      <c r="S152" s="183"/>
      <c r="T152" s="183"/>
      <c r="U152" s="183"/>
      <c r="V152" s="183"/>
      <c r="W152" s="183"/>
      <c r="X152" s="183"/>
      <c r="Y152" s="183"/>
      <c r="Z152" s="183"/>
      <c r="AA152" s="183"/>
      <c r="AB152" s="183"/>
      <c r="AC152" s="183"/>
      <c r="AD152" s="183"/>
      <c r="AE152" s="183"/>
      <c r="AF152" s="183"/>
      <c r="AG152" s="183"/>
      <c r="AH152" s="183"/>
      <c r="AI152" s="183"/>
      <c r="AJ152" s="183"/>
      <c r="AK152" s="183"/>
      <c r="AL152" s="183"/>
      <c r="AM152" s="183"/>
      <c r="AN152" s="183"/>
      <c r="AO152" s="183"/>
      <c r="AP152" s="183"/>
      <c r="AQ152" s="183"/>
      <c r="AR152" s="183"/>
      <c r="AS152" s="183"/>
      <c r="AT152" s="183"/>
      <c r="AU152" s="183"/>
      <c r="AV152" s="183"/>
      <c r="AW152" s="183"/>
      <c r="AX152" s="183"/>
      <c r="AY152" s="183"/>
      <c r="AZ152" s="183"/>
      <c r="BA152" s="183"/>
      <c r="BB152" s="183"/>
      <c r="BC152" s="183"/>
      <c r="BD152" s="183"/>
      <c r="BE152" s="183"/>
      <c r="BF152" s="183"/>
      <c r="BG152" s="183"/>
      <c r="BH152" s="183"/>
      <c r="BI152" s="183"/>
      <c r="BJ152" s="183"/>
      <c r="BK152" s="183"/>
      <c r="BL152" s="183"/>
      <c r="BM152" s="183"/>
    </row>
    <row r="153" spans="1:65" x14ac:dyDescent="0.2">
      <c r="A153" s="110"/>
      <c r="B153" s="110"/>
      <c r="C153" s="110"/>
      <c r="D153" s="183"/>
      <c r="E153" s="183"/>
      <c r="F153" s="183"/>
      <c r="G153" s="183"/>
      <c r="H153" s="183"/>
      <c r="I153" s="183"/>
      <c r="J153" s="183"/>
      <c r="K153" s="183"/>
      <c r="L153" s="183"/>
      <c r="M153" s="183"/>
      <c r="N153" s="183"/>
      <c r="O153" s="183"/>
      <c r="P153" s="183"/>
      <c r="Q153" s="183"/>
      <c r="R153" s="183"/>
      <c r="S153" s="183"/>
      <c r="T153" s="183"/>
      <c r="U153" s="183"/>
      <c r="V153" s="183"/>
      <c r="W153" s="183"/>
      <c r="X153" s="183"/>
      <c r="Y153" s="183"/>
      <c r="Z153" s="183"/>
      <c r="AA153" s="183"/>
      <c r="AB153" s="183"/>
      <c r="AC153" s="183"/>
      <c r="AD153" s="183"/>
      <c r="AE153" s="183"/>
      <c r="AF153" s="183"/>
      <c r="AG153" s="183"/>
      <c r="AH153" s="183"/>
      <c r="AI153" s="183"/>
      <c r="AJ153" s="183"/>
      <c r="AK153" s="183"/>
      <c r="AL153" s="183"/>
      <c r="AM153" s="183"/>
      <c r="AN153" s="183"/>
      <c r="AO153" s="183"/>
      <c r="AP153" s="183"/>
      <c r="AQ153" s="183"/>
      <c r="AR153" s="183"/>
      <c r="AS153" s="183"/>
      <c r="AT153" s="183"/>
      <c r="AU153" s="183"/>
      <c r="AV153" s="183"/>
      <c r="AW153" s="183"/>
      <c r="AX153" s="183"/>
      <c r="AY153" s="183"/>
      <c r="AZ153" s="183"/>
      <c r="BA153" s="183"/>
      <c r="BB153" s="183"/>
      <c r="BC153" s="183"/>
      <c r="BD153" s="183"/>
      <c r="BE153" s="183"/>
      <c r="BF153" s="183"/>
      <c r="BG153" s="183"/>
      <c r="BH153" s="183"/>
      <c r="BI153" s="183"/>
      <c r="BJ153" s="183"/>
      <c r="BK153" s="183"/>
      <c r="BL153" s="183"/>
      <c r="BM153" s="183"/>
    </row>
    <row r="154" spans="1:65" x14ac:dyDescent="0.2">
      <c r="A154" s="110"/>
      <c r="B154" s="110"/>
      <c r="C154" s="110"/>
      <c r="D154" s="183"/>
      <c r="E154" s="183"/>
      <c r="F154" s="183"/>
      <c r="G154" s="183"/>
      <c r="H154" s="183"/>
      <c r="I154" s="183"/>
      <c r="J154" s="183"/>
      <c r="K154" s="183"/>
      <c r="L154" s="183"/>
      <c r="M154" s="183"/>
      <c r="N154" s="183"/>
      <c r="O154" s="183"/>
      <c r="P154" s="183"/>
      <c r="Q154" s="183"/>
      <c r="R154" s="183"/>
      <c r="S154" s="183"/>
      <c r="T154" s="183"/>
      <c r="U154" s="183"/>
      <c r="V154" s="183"/>
      <c r="W154" s="183"/>
      <c r="X154" s="183"/>
      <c r="Y154" s="183"/>
      <c r="Z154" s="183"/>
      <c r="AA154" s="183"/>
      <c r="AB154" s="183"/>
      <c r="AC154" s="183"/>
      <c r="AD154" s="183"/>
      <c r="AE154" s="183"/>
      <c r="AF154" s="183"/>
      <c r="AG154" s="183"/>
      <c r="AH154" s="183"/>
      <c r="AI154" s="183"/>
      <c r="AJ154" s="183"/>
      <c r="AK154" s="183"/>
      <c r="AL154" s="183"/>
      <c r="AM154" s="183"/>
      <c r="AN154" s="183"/>
      <c r="AO154" s="183"/>
      <c r="AP154" s="183"/>
      <c r="AQ154" s="183"/>
      <c r="AR154" s="183"/>
      <c r="AS154" s="183"/>
      <c r="AT154" s="183"/>
      <c r="AU154" s="183"/>
      <c r="AV154" s="183"/>
      <c r="AW154" s="183"/>
      <c r="AX154" s="183"/>
      <c r="AY154" s="183"/>
      <c r="AZ154" s="183"/>
      <c r="BA154" s="183"/>
      <c r="BB154" s="183"/>
      <c r="BC154" s="183"/>
      <c r="BD154" s="183"/>
      <c r="BE154" s="183"/>
      <c r="BF154" s="183"/>
      <c r="BG154" s="183"/>
      <c r="BH154" s="183"/>
      <c r="BI154" s="183"/>
      <c r="BJ154" s="183"/>
      <c r="BK154" s="183"/>
      <c r="BL154" s="183"/>
      <c r="BM154" s="183"/>
    </row>
    <row r="155" spans="1:65" x14ac:dyDescent="0.2">
      <c r="A155" s="110"/>
      <c r="B155" s="110"/>
      <c r="C155" s="110"/>
      <c r="D155" s="183"/>
      <c r="E155" s="183"/>
      <c r="F155" s="183"/>
      <c r="G155" s="183"/>
      <c r="H155" s="183"/>
      <c r="I155" s="183"/>
      <c r="J155" s="183"/>
      <c r="K155" s="183"/>
      <c r="L155" s="183"/>
      <c r="M155" s="183"/>
      <c r="N155" s="183"/>
      <c r="O155" s="183"/>
      <c r="P155" s="183"/>
      <c r="Q155" s="183"/>
      <c r="R155" s="183"/>
      <c r="S155" s="183"/>
      <c r="T155" s="183"/>
      <c r="U155" s="183"/>
      <c r="V155" s="183"/>
      <c r="W155" s="183"/>
      <c r="X155" s="183"/>
      <c r="Y155" s="183"/>
      <c r="Z155" s="183"/>
      <c r="AA155" s="183"/>
      <c r="AB155" s="183"/>
      <c r="AC155" s="183"/>
      <c r="AD155" s="183"/>
      <c r="AE155" s="183"/>
      <c r="AF155" s="183"/>
      <c r="AG155" s="183"/>
      <c r="AH155" s="183"/>
      <c r="AI155" s="183"/>
      <c r="AJ155" s="183"/>
      <c r="AK155" s="183"/>
      <c r="AL155" s="183"/>
      <c r="AM155" s="183"/>
      <c r="AN155" s="183"/>
      <c r="AO155" s="183"/>
      <c r="AP155" s="183"/>
      <c r="AQ155" s="183"/>
      <c r="AR155" s="183"/>
      <c r="AS155" s="183"/>
      <c r="AT155" s="183"/>
      <c r="AU155" s="183"/>
      <c r="AV155" s="183"/>
      <c r="AW155" s="183"/>
      <c r="AX155" s="183"/>
      <c r="AY155" s="183"/>
      <c r="AZ155" s="183"/>
      <c r="BA155" s="183"/>
      <c r="BB155" s="183"/>
      <c r="BC155" s="183"/>
      <c r="BD155" s="183"/>
      <c r="BE155" s="183"/>
      <c r="BF155" s="183"/>
      <c r="BG155" s="183"/>
      <c r="BH155" s="183"/>
      <c r="BI155" s="183"/>
      <c r="BJ155" s="183"/>
      <c r="BK155" s="183"/>
      <c r="BL155" s="183"/>
      <c r="BM155" s="183"/>
    </row>
    <row r="156" spans="1:65" x14ac:dyDescent="0.2">
      <c r="A156" s="110"/>
      <c r="B156" s="110"/>
      <c r="C156" s="110"/>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c r="AA156" s="183"/>
      <c r="AB156" s="183"/>
      <c r="AC156" s="183"/>
      <c r="AD156" s="183"/>
      <c r="AE156" s="183"/>
      <c r="AF156" s="183"/>
      <c r="AG156" s="183"/>
      <c r="AH156" s="183"/>
      <c r="AI156" s="183"/>
      <c r="AJ156" s="183"/>
      <c r="AK156" s="183"/>
      <c r="AL156" s="183"/>
      <c r="AM156" s="183"/>
      <c r="AN156" s="183"/>
      <c r="AO156" s="183"/>
      <c r="AP156" s="183"/>
      <c r="AQ156" s="183"/>
      <c r="AR156" s="183"/>
      <c r="AS156" s="183"/>
      <c r="AT156" s="183"/>
      <c r="AU156" s="183"/>
      <c r="AV156" s="183"/>
      <c r="AW156" s="183"/>
      <c r="AX156" s="183"/>
      <c r="AY156" s="183"/>
      <c r="AZ156" s="183"/>
      <c r="BA156" s="183"/>
      <c r="BB156" s="183"/>
      <c r="BC156" s="183"/>
      <c r="BD156" s="183"/>
      <c r="BE156" s="183"/>
      <c r="BF156" s="183"/>
      <c r="BG156" s="183"/>
      <c r="BH156" s="183"/>
      <c r="BI156" s="183"/>
      <c r="BJ156" s="183"/>
      <c r="BK156" s="183"/>
      <c r="BL156" s="183"/>
      <c r="BM156" s="183"/>
    </row>
    <row r="157" spans="1:65" x14ac:dyDescent="0.2">
      <c r="A157" s="110"/>
      <c r="B157" s="110"/>
      <c r="C157" s="110"/>
      <c r="D157" s="183"/>
      <c r="E157" s="183"/>
      <c r="F157" s="183"/>
      <c r="G157" s="183"/>
      <c r="H157" s="183"/>
      <c r="I157" s="183"/>
      <c r="J157" s="183"/>
      <c r="K157" s="183"/>
      <c r="L157" s="183"/>
      <c r="M157" s="183"/>
      <c r="N157" s="183"/>
      <c r="O157" s="183"/>
      <c r="P157" s="183"/>
      <c r="Q157" s="183"/>
      <c r="R157" s="183"/>
      <c r="S157" s="183"/>
      <c r="T157" s="183"/>
      <c r="U157" s="183"/>
      <c r="V157" s="183"/>
      <c r="W157" s="183"/>
      <c r="X157" s="183"/>
      <c r="Y157" s="183"/>
      <c r="Z157" s="183"/>
      <c r="AA157" s="183"/>
      <c r="AB157" s="183"/>
      <c r="AC157" s="183"/>
      <c r="AD157" s="183"/>
      <c r="AE157" s="183"/>
      <c r="AF157" s="183"/>
      <c r="AG157" s="183"/>
      <c r="AH157" s="183"/>
      <c r="AI157" s="183"/>
      <c r="AJ157" s="183"/>
      <c r="AK157" s="183"/>
      <c r="AL157" s="183"/>
      <c r="AM157" s="183"/>
      <c r="AN157" s="183"/>
      <c r="AO157" s="183"/>
      <c r="AP157" s="183"/>
      <c r="AQ157" s="183"/>
      <c r="AR157" s="183"/>
      <c r="AS157" s="183"/>
      <c r="AT157" s="183"/>
      <c r="AU157" s="183"/>
      <c r="AV157" s="183"/>
      <c r="AW157" s="183"/>
      <c r="AX157" s="183"/>
      <c r="AY157" s="183"/>
      <c r="AZ157" s="183"/>
      <c r="BA157" s="183"/>
      <c r="BB157" s="183"/>
      <c r="BC157" s="183"/>
      <c r="BD157" s="183"/>
      <c r="BE157" s="183"/>
      <c r="BF157" s="183"/>
      <c r="BG157" s="183"/>
      <c r="BH157" s="183"/>
      <c r="BI157" s="183"/>
      <c r="BJ157" s="183"/>
      <c r="BK157" s="183"/>
      <c r="BL157" s="183"/>
      <c r="BM157" s="183"/>
    </row>
    <row r="158" spans="1:65" x14ac:dyDescent="0.2">
      <c r="A158" s="110"/>
      <c r="B158" s="110"/>
      <c r="C158" s="110"/>
      <c r="D158" s="183"/>
      <c r="E158" s="183"/>
      <c r="F158" s="183"/>
      <c r="G158" s="183"/>
      <c r="H158" s="183"/>
      <c r="I158" s="183"/>
      <c r="J158" s="183"/>
      <c r="K158" s="183"/>
      <c r="L158" s="183"/>
      <c r="M158" s="183"/>
      <c r="N158" s="183"/>
      <c r="O158" s="183"/>
      <c r="P158" s="183"/>
      <c r="Q158" s="183"/>
      <c r="R158" s="183"/>
      <c r="S158" s="183"/>
      <c r="T158" s="183"/>
      <c r="U158" s="183"/>
      <c r="V158" s="183"/>
      <c r="W158" s="183"/>
      <c r="X158" s="183"/>
      <c r="Y158" s="183"/>
      <c r="Z158" s="183"/>
      <c r="AA158" s="183"/>
      <c r="AB158" s="183"/>
      <c r="AC158" s="183"/>
      <c r="AD158" s="183"/>
      <c r="AE158" s="183"/>
      <c r="AF158" s="183"/>
      <c r="AG158" s="183"/>
      <c r="AH158" s="183"/>
      <c r="AI158" s="183"/>
      <c r="AJ158" s="183"/>
      <c r="AK158" s="183"/>
      <c r="AL158" s="183"/>
      <c r="AM158" s="183"/>
      <c r="AN158" s="183"/>
      <c r="AO158" s="183"/>
      <c r="AP158" s="183"/>
      <c r="AQ158" s="183"/>
      <c r="AR158" s="183"/>
      <c r="AS158" s="183"/>
      <c r="AT158" s="183"/>
      <c r="AU158" s="183"/>
      <c r="AV158" s="183"/>
      <c r="AW158" s="183"/>
      <c r="AX158" s="183"/>
      <c r="AY158" s="183"/>
      <c r="AZ158" s="183"/>
      <c r="BA158" s="183"/>
      <c r="BB158" s="183"/>
      <c r="BC158" s="183"/>
      <c r="BD158" s="183"/>
      <c r="BE158" s="183"/>
      <c r="BF158" s="183"/>
      <c r="BG158" s="183"/>
      <c r="BH158" s="183"/>
      <c r="BI158" s="183"/>
      <c r="BJ158" s="183"/>
      <c r="BK158" s="183"/>
      <c r="BL158" s="183"/>
      <c r="BM158" s="183"/>
    </row>
    <row r="159" spans="1:65" x14ac:dyDescent="0.2">
      <c r="A159" s="110"/>
      <c r="B159" s="110"/>
      <c r="C159" s="110"/>
      <c r="D159" s="183"/>
      <c r="E159" s="183"/>
      <c r="F159" s="183"/>
      <c r="G159" s="183"/>
      <c r="H159" s="183"/>
      <c r="I159" s="183"/>
      <c r="J159" s="183"/>
      <c r="K159" s="183"/>
      <c r="L159" s="183"/>
      <c r="M159" s="183"/>
      <c r="N159" s="183"/>
      <c r="O159" s="183"/>
      <c r="P159" s="183"/>
      <c r="Q159" s="183"/>
      <c r="R159" s="183"/>
      <c r="S159" s="183"/>
      <c r="T159" s="183"/>
      <c r="U159" s="183"/>
      <c r="V159" s="183"/>
      <c r="W159" s="183"/>
      <c r="X159" s="183"/>
      <c r="Y159" s="183"/>
      <c r="Z159" s="183"/>
      <c r="AA159" s="183"/>
      <c r="AB159" s="183"/>
      <c r="AC159" s="183"/>
      <c r="AD159" s="183"/>
      <c r="AE159" s="183"/>
      <c r="AF159" s="183"/>
      <c r="AG159" s="183"/>
      <c r="AH159" s="183"/>
      <c r="AI159" s="183"/>
      <c r="AJ159" s="183"/>
      <c r="AK159" s="183"/>
      <c r="AL159" s="183"/>
      <c r="AM159" s="183"/>
      <c r="AN159" s="183"/>
      <c r="AO159" s="183"/>
      <c r="AP159" s="183"/>
      <c r="AQ159" s="183"/>
      <c r="AR159" s="183"/>
      <c r="AS159" s="183"/>
      <c r="AT159" s="183"/>
      <c r="AU159" s="183"/>
      <c r="AV159" s="183"/>
      <c r="AW159" s="183"/>
      <c r="AX159" s="183"/>
      <c r="AY159" s="183"/>
      <c r="AZ159" s="183"/>
      <c r="BA159" s="183"/>
      <c r="BB159" s="183"/>
      <c r="BC159" s="183"/>
      <c r="BD159" s="183"/>
      <c r="BE159" s="183"/>
      <c r="BF159" s="183"/>
      <c r="BG159" s="183"/>
      <c r="BH159" s="183"/>
      <c r="BI159" s="183"/>
      <c r="BJ159" s="183"/>
      <c r="BK159" s="183"/>
      <c r="BL159" s="183"/>
      <c r="BM159" s="183"/>
    </row>
    <row r="160" spans="1:65" x14ac:dyDescent="0.2">
      <c r="A160" s="110"/>
      <c r="B160" s="110"/>
      <c r="C160" s="110"/>
      <c r="D160" s="183"/>
      <c r="E160" s="183"/>
      <c r="F160" s="183"/>
      <c r="G160" s="183"/>
      <c r="H160" s="183"/>
      <c r="I160" s="183"/>
      <c r="J160" s="183"/>
      <c r="K160" s="183"/>
      <c r="L160" s="183"/>
      <c r="M160" s="183"/>
      <c r="N160" s="183"/>
      <c r="O160" s="183"/>
      <c r="P160" s="183"/>
      <c r="Q160" s="183"/>
      <c r="R160" s="183"/>
      <c r="S160" s="183"/>
      <c r="T160" s="183"/>
      <c r="U160" s="183"/>
      <c r="V160" s="183"/>
      <c r="W160" s="183"/>
      <c r="X160" s="183"/>
      <c r="Y160" s="183"/>
      <c r="Z160" s="183"/>
      <c r="AA160" s="183"/>
      <c r="AB160" s="183"/>
      <c r="AC160" s="183"/>
      <c r="AD160" s="183"/>
      <c r="AE160" s="183"/>
      <c r="AF160" s="183"/>
      <c r="AG160" s="183"/>
      <c r="AH160" s="183"/>
      <c r="AI160" s="183"/>
      <c r="AJ160" s="183"/>
      <c r="AK160" s="183"/>
      <c r="AL160" s="183"/>
      <c r="AM160" s="183"/>
      <c r="AN160" s="183"/>
      <c r="AO160" s="183"/>
      <c r="AP160" s="183"/>
      <c r="AQ160" s="183"/>
      <c r="AR160" s="183"/>
      <c r="AS160" s="183"/>
      <c r="AT160" s="183"/>
      <c r="AU160" s="183"/>
      <c r="AV160" s="183"/>
      <c r="AW160" s="183"/>
      <c r="AX160" s="183"/>
      <c r="AY160" s="183"/>
      <c r="AZ160" s="183"/>
      <c r="BA160" s="183"/>
      <c r="BB160" s="183"/>
      <c r="BC160" s="183"/>
      <c r="BD160" s="183"/>
      <c r="BE160" s="183"/>
      <c r="BF160" s="183"/>
      <c r="BG160" s="183"/>
      <c r="BH160" s="183"/>
      <c r="BI160" s="183"/>
      <c r="BJ160" s="183"/>
      <c r="BK160" s="183"/>
      <c r="BL160" s="183"/>
      <c r="BM160" s="183"/>
    </row>
    <row r="161" spans="1:65" x14ac:dyDescent="0.2">
      <c r="A161" s="110"/>
      <c r="B161" s="110"/>
      <c r="C161" s="110"/>
      <c r="D161" s="183"/>
      <c r="E161" s="183"/>
      <c r="F161" s="183"/>
      <c r="G161" s="183"/>
      <c r="H161" s="183"/>
      <c r="I161" s="183"/>
      <c r="J161" s="183"/>
      <c r="K161" s="183"/>
      <c r="L161" s="183"/>
      <c r="M161" s="183"/>
      <c r="N161" s="183"/>
      <c r="O161" s="183"/>
      <c r="P161" s="183"/>
      <c r="Q161" s="183"/>
      <c r="R161" s="183"/>
      <c r="S161" s="183"/>
      <c r="T161" s="183"/>
      <c r="U161" s="183"/>
      <c r="V161" s="183"/>
      <c r="W161" s="183"/>
      <c r="X161" s="183"/>
      <c r="Y161" s="183"/>
      <c r="Z161" s="183"/>
      <c r="AA161" s="183"/>
      <c r="AB161" s="183"/>
      <c r="AC161" s="183"/>
      <c r="AD161" s="183"/>
      <c r="AE161" s="183"/>
      <c r="AF161" s="183"/>
      <c r="AG161" s="183"/>
      <c r="AH161" s="183"/>
      <c r="AI161" s="183"/>
      <c r="AJ161" s="183"/>
      <c r="AK161" s="183"/>
      <c r="AL161" s="183"/>
      <c r="AM161" s="183"/>
      <c r="AN161" s="183"/>
      <c r="AO161" s="183"/>
      <c r="AP161" s="183"/>
      <c r="AQ161" s="183"/>
      <c r="AR161" s="183"/>
      <c r="AS161" s="183"/>
      <c r="AT161" s="183"/>
      <c r="AU161" s="183"/>
      <c r="AV161" s="183"/>
      <c r="AW161" s="183"/>
      <c r="AX161" s="183"/>
      <c r="AY161" s="183"/>
      <c r="AZ161" s="183"/>
      <c r="BA161" s="183"/>
      <c r="BB161" s="183"/>
      <c r="BC161" s="183"/>
      <c r="BD161" s="183"/>
      <c r="BE161" s="183"/>
      <c r="BF161" s="183"/>
      <c r="BG161" s="183"/>
      <c r="BH161" s="183"/>
      <c r="BI161" s="183"/>
      <c r="BJ161" s="183"/>
      <c r="BK161" s="183"/>
      <c r="BL161" s="183"/>
      <c r="BM161" s="183"/>
    </row>
    <row r="162" spans="1:65" x14ac:dyDescent="0.2">
      <c r="A162" s="110"/>
      <c r="B162" s="110"/>
      <c r="C162" s="110"/>
      <c r="D162" s="183"/>
      <c r="E162" s="183"/>
      <c r="F162" s="183"/>
      <c r="G162" s="183"/>
      <c r="H162" s="183"/>
      <c r="I162" s="183"/>
      <c r="J162" s="183"/>
      <c r="K162" s="183"/>
      <c r="L162" s="183"/>
      <c r="M162" s="183"/>
      <c r="N162" s="183"/>
      <c r="O162" s="183"/>
      <c r="P162" s="183"/>
      <c r="Q162" s="183"/>
      <c r="R162" s="183"/>
      <c r="S162" s="183"/>
      <c r="T162" s="183"/>
      <c r="U162" s="183"/>
      <c r="V162" s="183"/>
      <c r="W162" s="183"/>
      <c r="X162" s="183"/>
      <c r="Y162" s="183"/>
      <c r="Z162" s="183"/>
      <c r="AA162" s="183"/>
      <c r="AB162" s="183"/>
      <c r="AC162" s="183"/>
      <c r="AD162" s="183"/>
      <c r="AE162" s="183"/>
      <c r="AF162" s="183"/>
      <c r="AG162" s="183"/>
      <c r="AH162" s="183"/>
      <c r="AI162" s="183"/>
      <c r="AJ162" s="183"/>
      <c r="AK162" s="183"/>
      <c r="AL162" s="183"/>
      <c r="AM162" s="183"/>
      <c r="AN162" s="183"/>
      <c r="AO162" s="183"/>
      <c r="AP162" s="183"/>
      <c r="AQ162" s="183"/>
      <c r="AR162" s="183"/>
      <c r="AS162" s="183"/>
      <c r="AT162" s="183"/>
      <c r="AU162" s="183"/>
      <c r="AV162" s="183"/>
      <c r="AW162" s="183"/>
      <c r="AX162" s="183"/>
      <c r="AY162" s="183"/>
      <c r="AZ162" s="183"/>
      <c r="BA162" s="183"/>
      <c r="BB162" s="183"/>
      <c r="BC162" s="183"/>
      <c r="BD162" s="183"/>
      <c r="BE162" s="183"/>
      <c r="BF162" s="183"/>
      <c r="BG162" s="183"/>
      <c r="BH162" s="183"/>
      <c r="BI162" s="183"/>
      <c r="BJ162" s="183"/>
      <c r="BK162" s="183"/>
      <c r="BL162" s="183"/>
      <c r="BM162" s="183"/>
    </row>
    <row r="163" spans="1:65" x14ac:dyDescent="0.2">
      <c r="A163" s="110"/>
      <c r="B163" s="110"/>
      <c r="C163" s="110"/>
      <c r="D163" s="183"/>
      <c r="E163" s="183"/>
      <c r="F163" s="183"/>
      <c r="G163" s="183"/>
      <c r="H163" s="183"/>
      <c r="I163" s="183"/>
      <c r="J163" s="183"/>
      <c r="K163" s="183"/>
      <c r="L163" s="183"/>
      <c r="M163" s="183"/>
      <c r="N163" s="183"/>
      <c r="O163" s="183"/>
      <c r="P163" s="183"/>
      <c r="Q163" s="183"/>
      <c r="R163" s="183"/>
      <c r="S163" s="183"/>
      <c r="T163" s="183"/>
      <c r="U163" s="183"/>
      <c r="V163" s="183"/>
      <c r="W163" s="183"/>
      <c r="X163" s="183"/>
      <c r="Y163" s="183"/>
      <c r="Z163" s="183"/>
      <c r="AA163" s="183"/>
      <c r="AB163" s="183"/>
      <c r="AC163" s="183"/>
      <c r="AD163" s="183"/>
      <c r="AE163" s="183"/>
      <c r="AF163" s="183"/>
      <c r="AG163" s="183"/>
      <c r="AH163" s="183"/>
      <c r="AI163" s="183"/>
      <c r="AJ163" s="183"/>
      <c r="AK163" s="183"/>
      <c r="AL163" s="183"/>
      <c r="AM163" s="183"/>
      <c r="AN163" s="183"/>
      <c r="AO163" s="183"/>
      <c r="AP163" s="183"/>
      <c r="AQ163" s="183"/>
      <c r="AR163" s="183"/>
      <c r="AS163" s="183"/>
      <c r="AT163" s="183"/>
      <c r="AU163" s="183"/>
      <c r="AV163" s="183"/>
      <c r="AW163" s="183"/>
      <c r="AX163" s="183"/>
      <c r="AY163" s="183"/>
      <c r="AZ163" s="183"/>
      <c r="BA163" s="183"/>
      <c r="BB163" s="183"/>
      <c r="BC163" s="183"/>
      <c r="BD163" s="183"/>
      <c r="BE163" s="183"/>
      <c r="BF163" s="183"/>
      <c r="BG163" s="183"/>
      <c r="BH163" s="183"/>
      <c r="BI163" s="183"/>
      <c r="BJ163" s="183"/>
      <c r="BK163" s="183"/>
      <c r="BL163" s="183"/>
      <c r="BM163" s="183"/>
    </row>
    <row r="164" spans="1:65" x14ac:dyDescent="0.2">
      <c r="A164" s="110"/>
      <c r="B164" s="110"/>
      <c r="C164" s="110"/>
      <c r="D164" s="183"/>
      <c r="E164" s="183"/>
      <c r="F164" s="183"/>
      <c r="G164" s="183"/>
      <c r="H164" s="183"/>
      <c r="I164" s="183"/>
      <c r="J164" s="183"/>
      <c r="K164" s="183"/>
      <c r="L164" s="183"/>
      <c r="M164" s="183"/>
      <c r="N164" s="183"/>
      <c r="O164" s="183"/>
      <c r="P164" s="183"/>
      <c r="Q164" s="183"/>
      <c r="R164" s="183"/>
      <c r="S164" s="183"/>
      <c r="T164" s="183"/>
      <c r="U164" s="183"/>
      <c r="V164" s="183"/>
      <c r="W164" s="183"/>
      <c r="X164" s="183"/>
      <c r="Y164" s="183"/>
      <c r="Z164" s="183"/>
      <c r="AA164" s="183"/>
      <c r="AB164" s="183"/>
      <c r="AC164" s="183"/>
      <c r="AD164" s="183"/>
      <c r="AE164" s="183"/>
      <c r="AF164" s="183"/>
      <c r="AG164" s="183"/>
      <c r="AH164" s="183"/>
      <c r="AI164" s="183"/>
      <c r="AJ164" s="183"/>
      <c r="AK164" s="183"/>
      <c r="AL164" s="183"/>
      <c r="AM164" s="183"/>
      <c r="AN164" s="183"/>
      <c r="AO164" s="183"/>
      <c r="AP164" s="183"/>
      <c r="AQ164" s="183"/>
      <c r="AR164" s="183"/>
      <c r="AS164" s="183"/>
      <c r="AT164" s="183"/>
      <c r="AU164" s="183"/>
      <c r="AV164" s="183"/>
      <c r="AW164" s="183"/>
      <c r="AX164" s="183"/>
      <c r="AY164" s="183"/>
      <c r="AZ164" s="183"/>
      <c r="BA164" s="183"/>
      <c r="BB164" s="183"/>
      <c r="BC164" s="183"/>
      <c r="BD164" s="183"/>
      <c r="BE164" s="183"/>
      <c r="BF164" s="183"/>
      <c r="BG164" s="183"/>
      <c r="BH164" s="183"/>
      <c r="BI164" s="183"/>
      <c r="BJ164" s="183"/>
      <c r="BK164" s="183"/>
      <c r="BL164" s="183"/>
      <c r="BM164" s="183"/>
    </row>
    <row r="165" spans="1:65" x14ac:dyDescent="0.2">
      <c r="A165" s="110"/>
      <c r="B165" s="110"/>
      <c r="C165" s="110"/>
      <c r="D165" s="183"/>
      <c r="E165" s="183"/>
      <c r="F165" s="183"/>
      <c r="G165" s="183"/>
      <c r="H165" s="183"/>
      <c r="I165" s="183"/>
      <c r="J165" s="183"/>
      <c r="K165" s="183"/>
      <c r="L165" s="183"/>
      <c r="M165" s="183"/>
      <c r="N165" s="183"/>
      <c r="O165" s="183"/>
      <c r="P165" s="183"/>
      <c r="Q165" s="183"/>
      <c r="R165" s="183"/>
      <c r="S165" s="183"/>
      <c r="T165" s="183"/>
      <c r="U165" s="183"/>
      <c r="V165" s="183"/>
      <c r="W165" s="183"/>
      <c r="X165" s="183"/>
      <c r="Y165" s="183"/>
      <c r="Z165" s="183"/>
      <c r="AA165" s="183"/>
      <c r="AB165" s="183"/>
      <c r="AC165" s="183"/>
      <c r="AD165" s="183"/>
      <c r="AE165" s="183"/>
      <c r="AF165" s="183"/>
      <c r="AG165" s="183"/>
      <c r="AH165" s="183"/>
      <c r="AI165" s="183"/>
      <c r="AJ165" s="183"/>
      <c r="AK165" s="183"/>
      <c r="AL165" s="183"/>
      <c r="AM165" s="183"/>
      <c r="AN165" s="183"/>
      <c r="AO165" s="183"/>
      <c r="AP165" s="183"/>
      <c r="AQ165" s="183"/>
      <c r="AR165" s="183"/>
      <c r="AS165" s="183"/>
      <c r="AT165" s="183"/>
      <c r="AU165" s="183"/>
      <c r="AV165" s="183"/>
      <c r="AW165" s="183"/>
      <c r="AX165" s="183"/>
      <c r="AY165" s="183"/>
      <c r="AZ165" s="183"/>
      <c r="BA165" s="183"/>
      <c r="BB165" s="183"/>
      <c r="BC165" s="183"/>
      <c r="BD165" s="183"/>
      <c r="BE165" s="183"/>
      <c r="BF165" s="183"/>
      <c r="BG165" s="183"/>
      <c r="BH165" s="183"/>
      <c r="BI165" s="183"/>
      <c r="BJ165" s="183"/>
      <c r="BK165" s="183"/>
      <c r="BL165" s="183"/>
      <c r="BM165" s="183"/>
    </row>
    <row r="166" spans="1:65" x14ac:dyDescent="0.2">
      <c r="A166" s="110"/>
      <c r="B166" s="110"/>
      <c r="C166" s="110"/>
      <c r="D166" s="183"/>
      <c r="E166" s="183"/>
      <c r="F166" s="183"/>
      <c r="G166" s="183"/>
      <c r="H166" s="183"/>
      <c r="I166" s="183"/>
      <c r="J166" s="183"/>
      <c r="K166" s="183"/>
      <c r="L166" s="183"/>
      <c r="M166" s="183"/>
      <c r="N166" s="183"/>
      <c r="O166" s="183"/>
      <c r="P166" s="183"/>
      <c r="Q166" s="183"/>
      <c r="R166" s="183"/>
      <c r="S166" s="183"/>
      <c r="T166" s="183"/>
      <c r="U166" s="183"/>
      <c r="V166" s="183"/>
      <c r="W166" s="183"/>
      <c r="X166" s="183"/>
      <c r="Y166" s="183"/>
      <c r="Z166" s="183"/>
      <c r="AA166" s="183"/>
      <c r="AB166" s="183"/>
      <c r="AC166" s="183"/>
      <c r="AD166" s="183"/>
      <c r="AE166" s="183"/>
      <c r="AF166" s="183"/>
      <c r="AG166" s="183"/>
      <c r="AH166" s="183"/>
      <c r="AI166" s="183"/>
      <c r="AJ166" s="183"/>
      <c r="AK166" s="183"/>
      <c r="AL166" s="183"/>
      <c r="AM166" s="183"/>
      <c r="AN166" s="183"/>
      <c r="AO166" s="183"/>
      <c r="AP166" s="183"/>
      <c r="AQ166" s="183"/>
      <c r="AR166" s="183"/>
      <c r="AS166" s="183"/>
      <c r="AT166" s="183"/>
      <c r="AU166" s="183"/>
      <c r="AV166" s="183"/>
      <c r="AW166" s="183"/>
      <c r="AX166" s="183"/>
      <c r="AY166" s="183"/>
      <c r="AZ166" s="183"/>
      <c r="BA166" s="183"/>
      <c r="BB166" s="183"/>
      <c r="BC166" s="183"/>
      <c r="BD166" s="183"/>
      <c r="BE166" s="183"/>
      <c r="BF166" s="183"/>
      <c r="BG166" s="183"/>
      <c r="BH166" s="183"/>
      <c r="BI166" s="183"/>
      <c r="BJ166" s="183"/>
      <c r="BK166" s="183"/>
      <c r="BL166" s="183"/>
      <c r="BM166" s="183"/>
    </row>
    <row r="167" spans="1:65" x14ac:dyDescent="0.2">
      <c r="A167" s="110"/>
      <c r="B167" s="110"/>
      <c r="C167" s="110"/>
      <c r="D167" s="183"/>
      <c r="E167" s="183"/>
      <c r="F167" s="183"/>
      <c r="G167" s="183"/>
      <c r="H167" s="183"/>
      <c r="I167" s="183"/>
      <c r="J167" s="183"/>
      <c r="K167" s="183"/>
      <c r="L167" s="183"/>
      <c r="M167" s="183"/>
      <c r="N167" s="183"/>
      <c r="O167" s="183"/>
      <c r="P167" s="183"/>
      <c r="Q167" s="183"/>
      <c r="R167" s="183"/>
      <c r="S167" s="183"/>
      <c r="T167" s="183"/>
      <c r="U167" s="183"/>
      <c r="V167" s="183"/>
      <c r="W167" s="183"/>
      <c r="X167" s="183"/>
      <c r="Y167" s="183"/>
      <c r="Z167" s="183"/>
      <c r="AA167" s="183"/>
      <c r="AB167" s="183"/>
      <c r="AC167" s="183"/>
      <c r="AD167" s="183"/>
      <c r="AE167" s="183"/>
      <c r="AF167" s="183"/>
      <c r="AG167" s="183"/>
      <c r="AH167" s="183"/>
      <c r="AI167" s="183"/>
      <c r="AJ167" s="183"/>
      <c r="AK167" s="183"/>
      <c r="AL167" s="183"/>
      <c r="AM167" s="183"/>
      <c r="AN167" s="183"/>
      <c r="AO167" s="183"/>
      <c r="AP167" s="183"/>
      <c r="AQ167" s="183"/>
      <c r="AR167" s="183"/>
      <c r="AS167" s="183"/>
      <c r="AT167" s="183"/>
      <c r="AU167" s="183"/>
      <c r="AV167" s="183"/>
      <c r="AW167" s="183"/>
      <c r="AX167" s="183"/>
      <c r="AY167" s="183"/>
      <c r="AZ167" s="183"/>
      <c r="BA167" s="183"/>
      <c r="BB167" s="183"/>
      <c r="BC167" s="183"/>
      <c r="BD167" s="183"/>
      <c r="BE167" s="183"/>
      <c r="BF167" s="183"/>
      <c r="BG167" s="183"/>
      <c r="BH167" s="183"/>
      <c r="BI167" s="183"/>
      <c r="BJ167" s="183"/>
      <c r="BK167" s="183"/>
      <c r="BL167" s="183"/>
      <c r="BM167" s="183"/>
    </row>
    <row r="168" spans="1:65" x14ac:dyDescent="0.2">
      <c r="A168" s="110"/>
      <c r="B168" s="110"/>
      <c r="C168" s="110"/>
      <c r="D168" s="183"/>
      <c r="E168" s="183"/>
      <c r="F168" s="183"/>
      <c r="G168" s="183"/>
      <c r="H168" s="183"/>
      <c r="I168" s="183"/>
      <c r="J168" s="183"/>
      <c r="K168" s="183"/>
      <c r="L168" s="183"/>
      <c r="M168" s="183"/>
      <c r="N168" s="183"/>
      <c r="O168" s="183"/>
      <c r="P168" s="183"/>
      <c r="Q168" s="183"/>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row>
    <row r="169" spans="1:65" x14ac:dyDescent="0.2">
      <c r="A169" s="110"/>
      <c r="B169" s="110"/>
      <c r="C169" s="110"/>
      <c r="D169" s="183"/>
      <c r="E169" s="183"/>
      <c r="F169" s="183"/>
      <c r="G169" s="183"/>
      <c r="H169" s="183"/>
      <c r="I169" s="183"/>
      <c r="J169" s="183"/>
      <c r="K169" s="183"/>
      <c r="L169" s="183"/>
      <c r="M169" s="183"/>
      <c r="N169" s="183"/>
      <c r="O169" s="183"/>
      <c r="P169" s="183"/>
      <c r="Q169" s="183"/>
      <c r="R169" s="183"/>
      <c r="S169" s="183"/>
      <c r="T169" s="183"/>
      <c r="U169" s="183"/>
      <c r="V169" s="183"/>
      <c r="W169" s="183"/>
      <c r="X169" s="183"/>
      <c r="Y169" s="183"/>
      <c r="Z169" s="183"/>
      <c r="AA169" s="183"/>
      <c r="AB169" s="183"/>
      <c r="AC169" s="183"/>
      <c r="AD169" s="183"/>
      <c r="AE169" s="183"/>
      <c r="AF169" s="183"/>
      <c r="AG169" s="183"/>
      <c r="AH169" s="183"/>
      <c r="AI169" s="183"/>
      <c r="AJ169" s="183"/>
      <c r="AK169" s="183"/>
      <c r="AL169" s="183"/>
      <c r="AM169" s="183"/>
      <c r="AN169" s="183"/>
      <c r="AO169" s="183"/>
      <c r="AP169" s="183"/>
      <c r="AQ169" s="183"/>
      <c r="AR169" s="183"/>
      <c r="AS169" s="183"/>
      <c r="AT169" s="183"/>
      <c r="AU169" s="183"/>
      <c r="AV169" s="183"/>
      <c r="AW169" s="183"/>
      <c r="AX169" s="183"/>
      <c r="AY169" s="183"/>
      <c r="AZ169" s="183"/>
      <c r="BA169" s="183"/>
      <c r="BB169" s="183"/>
      <c r="BC169" s="183"/>
      <c r="BD169" s="183"/>
      <c r="BE169" s="183"/>
      <c r="BF169" s="183"/>
      <c r="BG169" s="183"/>
      <c r="BH169" s="183"/>
      <c r="BI169" s="183"/>
      <c r="BJ169" s="183"/>
      <c r="BK169" s="183"/>
      <c r="BL169" s="183"/>
      <c r="BM169" s="183"/>
    </row>
    <row r="170" spans="1:65" x14ac:dyDescent="0.2">
      <c r="A170" s="110"/>
      <c r="B170" s="110"/>
      <c r="C170" s="110"/>
      <c r="D170" s="183"/>
      <c r="E170" s="183"/>
      <c r="F170" s="183"/>
      <c r="G170" s="183"/>
      <c r="H170" s="183"/>
      <c r="I170" s="183"/>
      <c r="J170" s="183"/>
      <c r="K170" s="183"/>
      <c r="L170" s="183"/>
      <c r="M170" s="183"/>
      <c r="N170" s="183"/>
      <c r="O170" s="183"/>
      <c r="P170" s="183"/>
      <c r="Q170" s="183"/>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row>
    <row r="171" spans="1:65" x14ac:dyDescent="0.2">
      <c r="A171" s="110"/>
      <c r="B171" s="110"/>
      <c r="C171" s="110"/>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c r="AA171" s="183"/>
      <c r="AB171" s="183"/>
      <c r="AC171" s="183"/>
      <c r="AD171" s="183"/>
      <c r="AE171" s="183"/>
      <c r="AF171" s="183"/>
      <c r="AG171" s="183"/>
      <c r="AH171" s="183"/>
      <c r="AI171" s="183"/>
      <c r="AJ171" s="183"/>
      <c r="AK171" s="183"/>
      <c r="AL171" s="183"/>
      <c r="AM171" s="183"/>
      <c r="AN171" s="183"/>
      <c r="AO171" s="183"/>
      <c r="AP171" s="183"/>
      <c r="AQ171" s="183"/>
      <c r="AR171" s="183"/>
      <c r="AS171" s="183"/>
      <c r="AT171" s="183"/>
      <c r="AU171" s="183"/>
      <c r="AV171" s="183"/>
      <c r="AW171" s="183"/>
      <c r="AX171" s="183"/>
      <c r="AY171" s="183"/>
      <c r="AZ171" s="183"/>
      <c r="BA171" s="183"/>
      <c r="BB171" s="183"/>
      <c r="BC171" s="183"/>
      <c r="BD171" s="183"/>
      <c r="BE171" s="183"/>
      <c r="BF171" s="183"/>
      <c r="BG171" s="183"/>
      <c r="BH171" s="183"/>
      <c r="BI171" s="183"/>
      <c r="BJ171" s="183"/>
      <c r="BK171" s="183"/>
      <c r="BL171" s="183"/>
      <c r="BM171" s="183"/>
    </row>
    <row r="172" spans="1:65" x14ac:dyDescent="0.2">
      <c r="A172" s="110"/>
      <c r="B172" s="110"/>
      <c r="C172" s="110"/>
      <c r="D172" s="183"/>
      <c r="E172" s="183"/>
      <c r="F172" s="183"/>
      <c r="G172" s="183"/>
      <c r="H172" s="183"/>
      <c r="I172" s="183"/>
      <c r="J172" s="183"/>
      <c r="K172" s="183"/>
      <c r="L172" s="183"/>
      <c r="M172" s="183"/>
      <c r="N172" s="183"/>
      <c r="O172" s="183"/>
      <c r="P172" s="183"/>
      <c r="Q172" s="183"/>
      <c r="R172" s="183"/>
      <c r="S172" s="183"/>
      <c r="T172" s="183"/>
      <c r="U172" s="183"/>
      <c r="V172" s="183"/>
      <c r="W172" s="183"/>
      <c r="X172" s="183"/>
      <c r="Y172" s="183"/>
      <c r="Z172" s="183"/>
      <c r="AA172" s="183"/>
      <c r="AB172" s="183"/>
      <c r="AC172" s="183"/>
      <c r="AD172" s="183"/>
      <c r="AE172" s="183"/>
      <c r="AF172" s="183"/>
      <c r="AG172" s="183"/>
      <c r="AH172" s="183"/>
      <c r="AI172" s="183"/>
      <c r="AJ172" s="183"/>
      <c r="AK172" s="183"/>
      <c r="AL172" s="183"/>
      <c r="AM172" s="183"/>
      <c r="AN172" s="183"/>
      <c r="AO172" s="183"/>
      <c r="AP172" s="183"/>
      <c r="AQ172" s="183"/>
      <c r="AR172" s="183"/>
      <c r="AS172" s="183"/>
      <c r="AT172" s="183"/>
      <c r="AU172" s="183"/>
      <c r="AV172" s="183"/>
      <c r="AW172" s="183"/>
      <c r="AX172" s="183"/>
      <c r="AY172" s="183"/>
      <c r="AZ172" s="183"/>
      <c r="BA172" s="183"/>
      <c r="BB172" s="183"/>
      <c r="BC172" s="183"/>
      <c r="BD172" s="183"/>
      <c r="BE172" s="183"/>
      <c r="BF172" s="183"/>
      <c r="BG172" s="183"/>
      <c r="BH172" s="183"/>
      <c r="BI172" s="183"/>
      <c r="BJ172" s="183"/>
      <c r="BK172" s="183"/>
      <c r="BL172" s="183"/>
      <c r="BM172" s="183"/>
    </row>
    <row r="173" spans="1:65" x14ac:dyDescent="0.2">
      <c r="A173" s="110"/>
      <c r="B173" s="110"/>
      <c r="C173" s="110"/>
      <c r="D173" s="183"/>
      <c r="E173" s="183"/>
      <c r="F173" s="183"/>
      <c r="G173" s="183"/>
      <c r="H173" s="183"/>
      <c r="I173" s="183"/>
      <c r="J173" s="183"/>
      <c r="K173" s="183"/>
      <c r="L173" s="183"/>
      <c r="M173" s="183"/>
      <c r="N173" s="183"/>
      <c r="O173" s="183"/>
      <c r="P173" s="183"/>
      <c r="Q173" s="183"/>
      <c r="R173" s="183"/>
      <c r="S173" s="183"/>
      <c r="T173" s="183"/>
      <c r="U173" s="183"/>
      <c r="V173" s="183"/>
      <c r="W173" s="183"/>
      <c r="X173" s="183"/>
      <c r="Y173" s="183"/>
      <c r="Z173" s="183"/>
      <c r="AA173" s="183"/>
      <c r="AB173" s="183"/>
      <c r="AC173" s="183"/>
      <c r="AD173" s="183"/>
      <c r="AE173" s="183"/>
      <c r="AF173" s="183"/>
      <c r="AG173" s="183"/>
      <c r="AH173" s="183"/>
      <c r="AI173" s="183"/>
      <c r="AJ173" s="183"/>
      <c r="AK173" s="183"/>
      <c r="AL173" s="183"/>
      <c r="AM173" s="183"/>
      <c r="AN173" s="183"/>
      <c r="AO173" s="183"/>
      <c r="AP173" s="183"/>
      <c r="AQ173" s="183"/>
      <c r="AR173" s="183"/>
      <c r="AS173" s="183"/>
      <c r="AT173" s="183"/>
      <c r="AU173" s="183"/>
      <c r="AV173" s="183"/>
      <c r="AW173" s="183"/>
      <c r="AX173" s="183"/>
      <c r="AY173" s="183"/>
      <c r="AZ173" s="183"/>
      <c r="BA173" s="183"/>
      <c r="BB173" s="183"/>
      <c r="BC173" s="183"/>
      <c r="BD173" s="183"/>
      <c r="BE173" s="183"/>
      <c r="BF173" s="183"/>
      <c r="BG173" s="183"/>
      <c r="BH173" s="183"/>
      <c r="BI173" s="183"/>
      <c r="BJ173" s="183"/>
      <c r="BK173" s="183"/>
      <c r="BL173" s="183"/>
      <c r="BM173" s="183"/>
    </row>
    <row r="174" spans="1:65" x14ac:dyDescent="0.2">
      <c r="A174" s="110"/>
      <c r="B174" s="110"/>
      <c r="C174" s="110"/>
      <c r="D174" s="183"/>
      <c r="E174" s="183"/>
      <c r="F174" s="183"/>
      <c r="G174" s="183"/>
      <c r="H174" s="183"/>
      <c r="I174" s="183"/>
      <c r="J174" s="183"/>
      <c r="K174" s="183"/>
      <c r="L174" s="183"/>
      <c r="M174" s="183"/>
      <c r="N174" s="183"/>
      <c r="O174" s="183"/>
      <c r="P174" s="183"/>
      <c r="Q174" s="183"/>
      <c r="R174" s="183"/>
      <c r="S174" s="183"/>
      <c r="T174" s="183"/>
      <c r="U174" s="183"/>
      <c r="V174" s="183"/>
      <c r="W174" s="183"/>
      <c r="X174" s="183"/>
      <c r="Y174" s="183"/>
      <c r="Z174" s="183"/>
      <c r="AA174" s="183"/>
      <c r="AB174" s="183"/>
      <c r="AC174" s="183"/>
      <c r="AD174" s="183"/>
      <c r="AE174" s="183"/>
      <c r="AF174" s="183"/>
      <c r="AG174" s="183"/>
      <c r="AH174" s="183"/>
      <c r="AI174" s="183"/>
      <c r="AJ174" s="183"/>
      <c r="AK174" s="183"/>
      <c r="AL174" s="183"/>
      <c r="AM174" s="183"/>
      <c r="AN174" s="183"/>
      <c r="AO174" s="183"/>
      <c r="AP174" s="183"/>
      <c r="AQ174" s="183"/>
      <c r="AR174" s="183"/>
      <c r="AS174" s="183"/>
      <c r="AT174" s="183"/>
      <c r="AU174" s="183"/>
      <c r="AV174" s="183"/>
      <c r="AW174" s="183"/>
      <c r="AX174" s="183"/>
      <c r="AY174" s="183"/>
      <c r="AZ174" s="183"/>
      <c r="BA174" s="183"/>
      <c r="BB174" s="183"/>
      <c r="BC174" s="183"/>
      <c r="BD174" s="183"/>
      <c r="BE174" s="183"/>
      <c r="BF174" s="183"/>
      <c r="BG174" s="183"/>
      <c r="BH174" s="183"/>
      <c r="BI174" s="183"/>
      <c r="BJ174" s="183"/>
      <c r="BK174" s="183"/>
      <c r="BL174" s="183"/>
      <c r="BM174" s="183"/>
    </row>
    <row r="175" spans="1:65" x14ac:dyDescent="0.2">
      <c r="A175" s="110"/>
      <c r="B175" s="110"/>
      <c r="C175" s="110"/>
      <c r="D175" s="183"/>
      <c r="E175" s="183"/>
      <c r="F175" s="183"/>
      <c r="G175" s="183"/>
      <c r="H175" s="183"/>
      <c r="I175" s="183"/>
      <c r="J175" s="183"/>
      <c r="K175" s="183"/>
      <c r="L175" s="183"/>
      <c r="M175" s="183"/>
      <c r="N175" s="183"/>
      <c r="O175" s="183"/>
      <c r="P175" s="183"/>
      <c r="Q175" s="183"/>
      <c r="R175" s="183"/>
      <c r="S175" s="183"/>
      <c r="T175" s="183"/>
      <c r="U175" s="183"/>
      <c r="V175" s="183"/>
      <c r="W175" s="183"/>
      <c r="X175" s="183"/>
      <c r="Y175" s="183"/>
      <c r="Z175" s="183"/>
      <c r="AA175" s="183"/>
      <c r="AB175" s="183"/>
      <c r="AC175" s="183"/>
      <c r="AD175" s="183"/>
      <c r="AE175" s="183"/>
      <c r="AF175" s="183"/>
      <c r="AG175" s="183"/>
      <c r="AH175" s="183"/>
      <c r="AI175" s="183"/>
      <c r="AJ175" s="183"/>
      <c r="AK175" s="183"/>
      <c r="AL175" s="183"/>
      <c r="AM175" s="183"/>
      <c r="AN175" s="183"/>
      <c r="AO175" s="183"/>
      <c r="AP175" s="183"/>
      <c r="AQ175" s="183"/>
      <c r="AR175" s="183"/>
      <c r="AS175" s="183"/>
      <c r="AT175" s="183"/>
      <c r="AU175" s="183"/>
      <c r="AV175" s="183"/>
      <c r="AW175" s="183"/>
      <c r="AX175" s="183"/>
      <c r="AY175" s="183"/>
      <c r="AZ175" s="183"/>
      <c r="BA175" s="183"/>
      <c r="BB175" s="183"/>
      <c r="BC175" s="183"/>
      <c r="BD175" s="183"/>
      <c r="BE175" s="183"/>
      <c r="BF175" s="183"/>
      <c r="BG175" s="183"/>
      <c r="BH175" s="183"/>
      <c r="BI175" s="183"/>
      <c r="BJ175" s="183"/>
      <c r="BK175" s="183"/>
      <c r="BL175" s="183"/>
      <c r="BM175" s="183"/>
    </row>
    <row r="176" spans="1:65" x14ac:dyDescent="0.2">
      <c r="A176" s="110"/>
      <c r="B176" s="110"/>
      <c r="C176" s="110"/>
      <c r="D176" s="183"/>
      <c r="E176" s="183"/>
      <c r="F176" s="183"/>
      <c r="G176" s="183"/>
      <c r="H176" s="183"/>
      <c r="I176" s="183"/>
      <c r="J176" s="183"/>
      <c r="K176" s="183"/>
      <c r="L176" s="183"/>
      <c r="M176" s="183"/>
      <c r="N176" s="183"/>
      <c r="O176" s="183"/>
      <c r="P176" s="183"/>
      <c r="Q176" s="183"/>
      <c r="R176" s="183"/>
      <c r="S176" s="183"/>
      <c r="T176" s="183"/>
      <c r="U176" s="183"/>
      <c r="V176" s="183"/>
      <c r="W176" s="183"/>
      <c r="X176" s="183"/>
      <c r="Y176" s="183"/>
      <c r="Z176" s="183"/>
      <c r="AA176" s="183"/>
      <c r="AB176" s="183"/>
      <c r="AC176" s="183"/>
      <c r="AD176" s="183"/>
      <c r="AE176" s="183"/>
      <c r="AF176" s="183"/>
      <c r="AG176" s="183"/>
      <c r="AH176" s="183"/>
      <c r="AI176" s="183"/>
      <c r="AJ176" s="183"/>
      <c r="AK176" s="183"/>
      <c r="AL176" s="183"/>
      <c r="AM176" s="183"/>
      <c r="AN176" s="183"/>
      <c r="AO176" s="183"/>
      <c r="AP176" s="183"/>
      <c r="AQ176" s="183"/>
      <c r="AR176" s="183"/>
      <c r="AS176" s="183"/>
      <c r="AT176" s="183"/>
      <c r="AU176" s="183"/>
      <c r="AV176" s="183"/>
      <c r="AW176" s="183"/>
      <c r="AX176" s="183"/>
      <c r="AY176" s="183"/>
      <c r="AZ176" s="183"/>
      <c r="BA176" s="183"/>
      <c r="BB176" s="183"/>
      <c r="BC176" s="183"/>
      <c r="BD176" s="183"/>
      <c r="BE176" s="183"/>
      <c r="BF176" s="183"/>
      <c r="BG176" s="183"/>
      <c r="BH176" s="183"/>
      <c r="BI176" s="183"/>
      <c r="BJ176" s="183"/>
      <c r="BK176" s="183"/>
      <c r="BL176" s="183"/>
      <c r="BM176" s="183"/>
    </row>
    <row r="177" spans="1:65" x14ac:dyDescent="0.2">
      <c r="A177" s="110"/>
      <c r="B177" s="110"/>
      <c r="C177" s="110"/>
      <c r="D177" s="183"/>
      <c r="E177" s="183"/>
      <c r="F177" s="183"/>
      <c r="G177" s="183"/>
      <c r="H177" s="183"/>
      <c r="I177" s="183"/>
      <c r="J177" s="183"/>
      <c r="K177" s="183"/>
      <c r="L177" s="183"/>
      <c r="M177" s="183"/>
      <c r="N177" s="183"/>
      <c r="O177" s="183"/>
      <c r="P177" s="183"/>
      <c r="Q177" s="183"/>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row>
    <row r="178" spans="1:65" x14ac:dyDescent="0.2">
      <c r="A178" s="110"/>
      <c r="B178" s="110"/>
      <c r="C178" s="110"/>
      <c r="D178" s="183"/>
      <c r="E178" s="183"/>
      <c r="F178" s="183"/>
      <c r="G178" s="183"/>
      <c r="H178" s="183"/>
      <c r="I178" s="183"/>
      <c r="J178" s="183"/>
      <c r="K178" s="183"/>
      <c r="L178" s="183"/>
      <c r="M178" s="183"/>
      <c r="N178" s="183"/>
      <c r="O178" s="183"/>
      <c r="P178" s="183"/>
      <c r="Q178" s="183"/>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row>
    <row r="179" spans="1:65" x14ac:dyDescent="0.2">
      <c r="A179" s="110"/>
      <c r="B179" s="110"/>
      <c r="C179" s="110"/>
      <c r="D179" s="183"/>
      <c r="E179" s="183"/>
      <c r="F179" s="183"/>
      <c r="G179" s="183"/>
      <c r="H179" s="183"/>
      <c r="I179" s="183"/>
      <c r="J179" s="183"/>
      <c r="K179" s="183"/>
      <c r="L179" s="183"/>
      <c r="M179" s="183"/>
      <c r="N179" s="183"/>
      <c r="O179" s="183"/>
      <c r="P179" s="183"/>
      <c r="Q179" s="183"/>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row>
    <row r="180" spans="1:65" x14ac:dyDescent="0.2">
      <c r="A180" s="110"/>
      <c r="B180" s="110"/>
      <c r="C180" s="110"/>
      <c r="D180" s="183"/>
      <c r="E180" s="183"/>
      <c r="F180" s="183"/>
      <c r="G180" s="183"/>
      <c r="H180" s="183"/>
      <c r="I180" s="183"/>
      <c r="J180" s="183"/>
      <c r="K180" s="183"/>
      <c r="L180" s="183"/>
      <c r="M180" s="183"/>
      <c r="N180" s="183"/>
      <c r="O180" s="183"/>
      <c r="P180" s="183"/>
      <c r="Q180" s="183"/>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row>
    <row r="181" spans="1:65" x14ac:dyDescent="0.2">
      <c r="A181" s="110"/>
      <c r="B181" s="110"/>
      <c r="C181" s="110"/>
      <c r="D181" s="183"/>
      <c r="E181" s="183"/>
      <c r="F181" s="183"/>
      <c r="G181" s="183"/>
      <c r="H181" s="183"/>
      <c r="I181" s="183"/>
      <c r="J181" s="183"/>
      <c r="K181" s="183"/>
      <c r="L181" s="183"/>
      <c r="M181" s="183"/>
      <c r="N181" s="183"/>
      <c r="O181" s="183"/>
      <c r="P181" s="183"/>
      <c r="Q181" s="183"/>
      <c r="R181" s="183"/>
      <c r="S181" s="183"/>
      <c r="T181" s="183"/>
      <c r="U181" s="183"/>
      <c r="V181" s="183"/>
      <c r="W181" s="183"/>
      <c r="X181" s="183"/>
      <c r="Y181" s="183"/>
      <c r="Z181" s="183"/>
      <c r="AA181" s="183"/>
      <c r="AB181" s="183"/>
      <c r="AC181" s="183"/>
      <c r="AD181" s="183"/>
      <c r="AE181" s="183"/>
      <c r="AF181" s="183"/>
      <c r="AG181" s="183"/>
      <c r="AH181" s="183"/>
      <c r="AI181" s="183"/>
      <c r="AJ181" s="183"/>
      <c r="AK181" s="183"/>
      <c r="AL181" s="183"/>
      <c r="AM181" s="183"/>
      <c r="AN181" s="183"/>
      <c r="AO181" s="183"/>
      <c r="AP181" s="183"/>
      <c r="AQ181" s="183"/>
      <c r="AR181" s="183"/>
      <c r="AS181" s="183"/>
      <c r="AT181" s="183"/>
      <c r="AU181" s="183"/>
      <c r="AV181" s="183"/>
      <c r="AW181" s="183"/>
      <c r="AX181" s="183"/>
      <c r="AY181" s="183"/>
      <c r="AZ181" s="183"/>
      <c r="BA181" s="183"/>
      <c r="BB181" s="183"/>
      <c r="BC181" s="183"/>
      <c r="BD181" s="183"/>
      <c r="BE181" s="183"/>
      <c r="BF181" s="183"/>
      <c r="BG181" s="183"/>
      <c r="BH181" s="183"/>
      <c r="BI181" s="183"/>
      <c r="BJ181" s="183"/>
      <c r="BK181" s="183"/>
      <c r="BL181" s="183"/>
      <c r="BM181" s="183"/>
    </row>
    <row r="182" spans="1:65" x14ac:dyDescent="0.2">
      <c r="A182" s="110"/>
      <c r="B182" s="110"/>
      <c r="C182" s="110"/>
      <c r="D182" s="183"/>
      <c r="E182" s="183"/>
      <c r="F182" s="183"/>
      <c r="G182" s="183"/>
      <c r="H182" s="183"/>
      <c r="I182" s="183"/>
      <c r="J182" s="183"/>
      <c r="K182" s="183"/>
      <c r="L182" s="183"/>
      <c r="M182" s="183"/>
      <c r="N182" s="183"/>
      <c r="O182" s="183"/>
      <c r="P182" s="183"/>
      <c r="Q182" s="183"/>
      <c r="R182" s="183"/>
      <c r="S182" s="183"/>
      <c r="T182" s="183"/>
      <c r="U182" s="183"/>
      <c r="V182" s="183"/>
      <c r="W182" s="183"/>
      <c r="X182" s="183"/>
      <c r="Y182" s="183"/>
      <c r="Z182" s="183"/>
      <c r="AA182" s="183"/>
      <c r="AB182" s="183"/>
      <c r="AC182" s="183"/>
      <c r="AD182" s="183"/>
      <c r="AE182" s="183"/>
      <c r="AF182" s="183"/>
      <c r="AG182" s="183"/>
      <c r="AH182" s="183"/>
      <c r="AI182" s="183"/>
      <c r="AJ182" s="183"/>
      <c r="AK182" s="183"/>
      <c r="AL182" s="183"/>
      <c r="AM182" s="183"/>
      <c r="AN182" s="183"/>
      <c r="AO182" s="183"/>
      <c r="AP182" s="183"/>
      <c r="AQ182" s="183"/>
      <c r="AR182" s="183"/>
      <c r="AS182" s="183"/>
      <c r="AT182" s="183"/>
      <c r="AU182" s="183"/>
      <c r="AV182" s="183"/>
      <c r="AW182" s="183"/>
      <c r="AX182" s="183"/>
      <c r="AY182" s="183"/>
      <c r="AZ182" s="183"/>
      <c r="BA182" s="183"/>
      <c r="BB182" s="183"/>
      <c r="BC182" s="183"/>
      <c r="BD182" s="183"/>
      <c r="BE182" s="183"/>
      <c r="BF182" s="183"/>
      <c r="BG182" s="183"/>
      <c r="BH182" s="183"/>
      <c r="BI182" s="183"/>
      <c r="BJ182" s="183"/>
      <c r="BK182" s="183"/>
      <c r="BL182" s="183"/>
      <c r="BM182" s="183"/>
    </row>
    <row r="183" spans="1:65" x14ac:dyDescent="0.2">
      <c r="A183" s="110"/>
      <c r="B183" s="110"/>
      <c r="C183" s="110"/>
      <c r="D183" s="183"/>
      <c r="E183" s="183"/>
      <c r="F183" s="183"/>
      <c r="G183" s="183"/>
      <c r="H183" s="183"/>
      <c r="I183" s="183"/>
      <c r="J183" s="183"/>
      <c r="K183" s="183"/>
      <c r="L183" s="183"/>
      <c r="M183" s="183"/>
      <c r="N183" s="183"/>
      <c r="O183" s="183"/>
      <c r="P183" s="183"/>
      <c r="Q183" s="183"/>
      <c r="R183" s="183"/>
      <c r="S183" s="183"/>
      <c r="T183" s="183"/>
      <c r="U183" s="183"/>
      <c r="V183" s="183"/>
      <c r="W183" s="183"/>
      <c r="X183" s="183"/>
      <c r="Y183" s="183"/>
      <c r="Z183" s="183"/>
      <c r="AA183" s="183"/>
      <c r="AB183" s="183"/>
      <c r="AC183" s="183"/>
      <c r="AD183" s="183"/>
      <c r="AE183" s="183"/>
      <c r="AF183" s="183"/>
      <c r="AG183" s="183"/>
      <c r="AH183" s="183"/>
      <c r="AI183" s="183"/>
      <c r="AJ183" s="183"/>
      <c r="AK183" s="183"/>
      <c r="AL183" s="183"/>
      <c r="AM183" s="183"/>
      <c r="AN183" s="183"/>
      <c r="AO183" s="183"/>
      <c r="AP183" s="183"/>
      <c r="AQ183" s="183"/>
      <c r="AR183" s="183"/>
      <c r="AS183" s="183"/>
      <c r="AT183" s="183"/>
      <c r="AU183" s="183"/>
      <c r="AV183" s="183"/>
      <c r="AW183" s="183"/>
      <c r="AX183" s="183"/>
      <c r="AY183" s="183"/>
      <c r="AZ183" s="183"/>
      <c r="BA183" s="183"/>
      <c r="BB183" s="183"/>
      <c r="BC183" s="183"/>
      <c r="BD183" s="183"/>
      <c r="BE183" s="183"/>
      <c r="BF183" s="183"/>
      <c r="BG183" s="183"/>
      <c r="BH183" s="183"/>
      <c r="BI183" s="183"/>
      <c r="BJ183" s="183"/>
      <c r="BK183" s="183"/>
      <c r="BL183" s="183"/>
      <c r="BM183" s="183"/>
    </row>
    <row r="184" spans="1:65" x14ac:dyDescent="0.2">
      <c r="A184" s="110"/>
      <c r="B184" s="110"/>
      <c r="C184" s="110"/>
      <c r="D184" s="183"/>
      <c r="E184" s="183"/>
      <c r="F184" s="183"/>
      <c r="G184" s="183"/>
      <c r="H184" s="183"/>
      <c r="I184" s="183"/>
      <c r="J184" s="183"/>
      <c r="K184" s="183"/>
      <c r="L184" s="183"/>
      <c r="M184" s="183"/>
      <c r="N184" s="183"/>
      <c r="O184" s="183"/>
      <c r="P184" s="183"/>
      <c r="Q184" s="183"/>
      <c r="R184" s="183"/>
      <c r="S184" s="183"/>
      <c r="T184" s="183"/>
      <c r="U184" s="183"/>
      <c r="V184" s="183"/>
      <c r="W184" s="183"/>
      <c r="X184" s="183"/>
      <c r="Y184" s="183"/>
      <c r="Z184" s="183"/>
      <c r="AA184" s="183"/>
      <c r="AB184" s="183"/>
      <c r="AC184" s="183"/>
      <c r="AD184" s="183"/>
      <c r="AE184" s="183"/>
      <c r="AF184" s="183"/>
      <c r="AG184" s="183"/>
      <c r="AH184" s="183"/>
      <c r="AI184" s="183"/>
      <c r="AJ184" s="183"/>
      <c r="AK184" s="183"/>
      <c r="AL184" s="183"/>
      <c r="AM184" s="183"/>
      <c r="AN184" s="183"/>
      <c r="AO184" s="183"/>
      <c r="AP184" s="183"/>
      <c r="AQ184" s="183"/>
      <c r="AR184" s="183"/>
      <c r="AS184" s="183"/>
      <c r="AT184" s="183"/>
      <c r="AU184" s="183"/>
      <c r="AV184" s="183"/>
      <c r="AW184" s="183"/>
      <c r="AX184" s="183"/>
      <c r="AY184" s="183"/>
      <c r="AZ184" s="183"/>
      <c r="BA184" s="183"/>
      <c r="BB184" s="183"/>
      <c r="BC184" s="183"/>
      <c r="BD184" s="183"/>
      <c r="BE184" s="183"/>
      <c r="BF184" s="183"/>
      <c r="BG184" s="183"/>
      <c r="BH184" s="183"/>
      <c r="BI184" s="183"/>
      <c r="BJ184" s="183"/>
      <c r="BK184" s="183"/>
      <c r="BL184" s="183"/>
      <c r="BM184" s="183"/>
    </row>
    <row r="185" spans="1:65" x14ac:dyDescent="0.2">
      <c r="A185" s="110"/>
      <c r="B185" s="110"/>
      <c r="C185" s="110"/>
      <c r="D185" s="183"/>
      <c r="E185" s="183"/>
      <c r="F185" s="183"/>
      <c r="G185" s="183"/>
      <c r="H185" s="183"/>
      <c r="I185" s="183"/>
      <c r="J185" s="183"/>
      <c r="K185" s="183"/>
      <c r="L185" s="183"/>
      <c r="M185" s="183"/>
      <c r="N185" s="183"/>
      <c r="O185" s="183"/>
      <c r="P185" s="183"/>
      <c r="Q185" s="183"/>
      <c r="R185" s="183"/>
      <c r="S185" s="183"/>
      <c r="T185" s="183"/>
      <c r="U185" s="183"/>
      <c r="V185" s="183"/>
      <c r="W185" s="183"/>
      <c r="X185" s="183"/>
      <c r="Y185" s="183"/>
      <c r="Z185" s="183"/>
      <c r="AA185" s="183"/>
      <c r="AB185" s="183"/>
      <c r="AC185" s="183"/>
      <c r="AD185" s="183"/>
      <c r="AE185" s="183"/>
      <c r="AF185" s="183"/>
      <c r="AG185" s="183"/>
      <c r="AH185" s="183"/>
      <c r="AI185" s="183"/>
      <c r="AJ185" s="183"/>
      <c r="AK185" s="183"/>
      <c r="AL185" s="183"/>
      <c r="AM185" s="183"/>
      <c r="AN185" s="183"/>
      <c r="AO185" s="183"/>
      <c r="AP185" s="183"/>
      <c r="AQ185" s="183"/>
      <c r="AR185" s="183"/>
      <c r="AS185" s="183"/>
      <c r="AT185" s="183"/>
      <c r="AU185" s="183"/>
      <c r="AV185" s="183"/>
      <c r="AW185" s="183"/>
      <c r="AX185" s="183"/>
      <c r="AY185" s="183"/>
      <c r="AZ185" s="183"/>
      <c r="BA185" s="183"/>
      <c r="BB185" s="183"/>
      <c r="BC185" s="183"/>
      <c r="BD185" s="183"/>
      <c r="BE185" s="183"/>
      <c r="BF185" s="183"/>
      <c r="BG185" s="183"/>
      <c r="BH185" s="183"/>
      <c r="BI185" s="183"/>
      <c r="BJ185" s="183"/>
      <c r="BK185" s="183"/>
      <c r="BL185" s="183"/>
      <c r="BM185" s="183"/>
    </row>
    <row r="186" spans="1:65" x14ac:dyDescent="0.2">
      <c r="A186" s="110"/>
      <c r="B186" s="110"/>
      <c r="C186" s="110"/>
      <c r="D186" s="183"/>
      <c r="E186" s="183"/>
      <c r="F186" s="183"/>
      <c r="G186" s="183"/>
      <c r="H186" s="183"/>
      <c r="I186" s="183"/>
      <c r="J186" s="183"/>
      <c r="K186" s="183"/>
      <c r="L186" s="183"/>
      <c r="M186" s="183"/>
      <c r="N186" s="183"/>
      <c r="O186" s="183"/>
      <c r="P186" s="183"/>
      <c r="Q186" s="183"/>
      <c r="R186" s="183"/>
      <c r="S186" s="183"/>
      <c r="T186" s="183"/>
      <c r="U186" s="183"/>
      <c r="V186" s="183"/>
      <c r="W186" s="183"/>
      <c r="X186" s="183"/>
      <c r="Y186" s="183"/>
      <c r="Z186" s="183"/>
      <c r="AA186" s="183"/>
      <c r="AB186" s="183"/>
      <c r="AC186" s="183"/>
      <c r="AD186" s="183"/>
      <c r="AE186" s="183"/>
      <c r="AF186" s="183"/>
      <c r="AG186" s="183"/>
      <c r="AH186" s="183"/>
      <c r="AI186" s="183"/>
      <c r="AJ186" s="183"/>
      <c r="AK186" s="183"/>
      <c r="AL186" s="183"/>
      <c r="AM186" s="183"/>
      <c r="AN186" s="183"/>
      <c r="AO186" s="183"/>
      <c r="AP186" s="183"/>
      <c r="AQ186" s="183"/>
      <c r="AR186" s="183"/>
      <c r="AS186" s="183"/>
      <c r="AT186" s="183"/>
      <c r="AU186" s="183"/>
      <c r="AV186" s="183"/>
      <c r="AW186" s="183"/>
      <c r="AX186" s="183"/>
      <c r="AY186" s="183"/>
      <c r="AZ186" s="183"/>
      <c r="BA186" s="183"/>
      <c r="BB186" s="183"/>
      <c r="BC186" s="183"/>
      <c r="BD186" s="183"/>
      <c r="BE186" s="183"/>
      <c r="BF186" s="183"/>
      <c r="BG186" s="183"/>
      <c r="BH186" s="183"/>
      <c r="BI186" s="183"/>
      <c r="BJ186" s="183"/>
      <c r="BK186" s="183"/>
      <c r="BL186" s="183"/>
      <c r="BM186" s="183"/>
    </row>
    <row r="187" spans="1:65" x14ac:dyDescent="0.2">
      <c r="A187" s="110"/>
      <c r="B187" s="110"/>
      <c r="C187" s="110"/>
      <c r="D187" s="183"/>
      <c r="E187" s="183"/>
      <c r="F187" s="183"/>
      <c r="G187" s="183"/>
      <c r="H187" s="183"/>
      <c r="I187" s="183"/>
      <c r="J187" s="183"/>
      <c r="K187" s="183"/>
      <c r="L187" s="183"/>
      <c r="M187" s="183"/>
      <c r="N187" s="183"/>
      <c r="O187" s="183"/>
      <c r="P187" s="183"/>
      <c r="Q187" s="183"/>
      <c r="R187" s="183"/>
      <c r="S187" s="183"/>
      <c r="T187" s="183"/>
      <c r="U187" s="183"/>
      <c r="V187" s="183"/>
      <c r="W187" s="183"/>
      <c r="X187" s="183"/>
      <c r="Y187" s="183"/>
      <c r="Z187" s="183"/>
      <c r="AA187" s="183"/>
      <c r="AB187" s="183"/>
      <c r="AC187" s="183"/>
      <c r="AD187" s="183"/>
      <c r="AE187" s="183"/>
      <c r="AF187" s="183"/>
      <c r="AG187" s="183"/>
      <c r="AH187" s="183"/>
      <c r="AI187" s="183"/>
      <c r="AJ187" s="183"/>
      <c r="AK187" s="183"/>
      <c r="AL187" s="183"/>
      <c r="AM187" s="183"/>
      <c r="AN187" s="183"/>
      <c r="AO187" s="183"/>
      <c r="AP187" s="183"/>
      <c r="AQ187" s="183"/>
      <c r="AR187" s="183"/>
      <c r="AS187" s="183"/>
      <c r="AT187" s="183"/>
      <c r="AU187" s="183"/>
      <c r="AV187" s="183"/>
      <c r="AW187" s="183"/>
      <c r="AX187" s="183"/>
      <c r="AY187" s="183"/>
      <c r="AZ187" s="183"/>
      <c r="BA187" s="183"/>
      <c r="BB187" s="183"/>
      <c r="BC187" s="183"/>
      <c r="BD187" s="183"/>
      <c r="BE187" s="183"/>
      <c r="BF187" s="183"/>
      <c r="BG187" s="183"/>
      <c r="BH187" s="183"/>
      <c r="BI187" s="183"/>
      <c r="BJ187" s="183"/>
      <c r="BK187" s="183"/>
      <c r="BL187" s="183"/>
      <c r="BM187" s="183"/>
    </row>
    <row r="188" spans="1:65" x14ac:dyDescent="0.2">
      <c r="A188" s="110"/>
      <c r="B188" s="110"/>
      <c r="C188" s="110"/>
      <c r="D188" s="183"/>
      <c r="E188" s="183"/>
      <c r="F188" s="183"/>
      <c r="G188" s="183"/>
      <c r="H188" s="183"/>
      <c r="I188" s="183"/>
      <c r="J188" s="183"/>
      <c r="K188" s="183"/>
      <c r="L188" s="183"/>
      <c r="M188" s="183"/>
      <c r="N188" s="183"/>
      <c r="O188" s="183"/>
      <c r="P188" s="183"/>
      <c r="Q188" s="183"/>
      <c r="R188" s="183"/>
      <c r="S188" s="183"/>
      <c r="T188" s="183"/>
      <c r="U188" s="183"/>
      <c r="V188" s="183"/>
      <c r="W188" s="183"/>
      <c r="X188" s="183"/>
      <c r="Y188" s="183"/>
      <c r="Z188" s="183"/>
      <c r="AA188" s="183"/>
      <c r="AB188" s="183"/>
      <c r="AC188" s="183"/>
      <c r="AD188" s="183"/>
      <c r="AE188" s="183"/>
      <c r="AF188" s="183"/>
      <c r="AG188" s="183"/>
      <c r="AH188" s="183"/>
      <c r="AI188" s="183"/>
      <c r="AJ188" s="183"/>
      <c r="AK188" s="183"/>
      <c r="AL188" s="183"/>
      <c r="AM188" s="183"/>
      <c r="AN188" s="183"/>
      <c r="AO188" s="183"/>
      <c r="AP188" s="183"/>
      <c r="AQ188" s="183"/>
      <c r="AR188" s="183"/>
      <c r="AS188" s="183"/>
      <c r="AT188" s="183"/>
      <c r="AU188" s="183"/>
      <c r="AV188" s="183"/>
      <c r="AW188" s="183"/>
      <c r="AX188" s="183"/>
      <c r="AY188" s="183"/>
      <c r="AZ188" s="183"/>
      <c r="BA188" s="183"/>
      <c r="BB188" s="183"/>
      <c r="BC188" s="183"/>
      <c r="BD188" s="183"/>
      <c r="BE188" s="183"/>
      <c r="BF188" s="183"/>
      <c r="BG188" s="183"/>
      <c r="BH188" s="183"/>
      <c r="BI188" s="183"/>
      <c r="BJ188" s="183"/>
      <c r="BK188" s="183"/>
      <c r="BL188" s="183"/>
      <c r="BM188" s="183"/>
    </row>
    <row r="189" spans="1:65" x14ac:dyDescent="0.2">
      <c r="A189" s="110"/>
      <c r="B189" s="110"/>
      <c r="C189" s="110"/>
      <c r="D189" s="183"/>
      <c r="E189" s="183"/>
      <c r="F189" s="183"/>
      <c r="G189" s="183"/>
      <c r="H189" s="183"/>
      <c r="I189" s="183"/>
      <c r="J189" s="183"/>
      <c r="K189" s="183"/>
      <c r="L189" s="183"/>
      <c r="M189" s="183"/>
      <c r="N189" s="183"/>
      <c r="O189" s="183"/>
      <c r="P189" s="183"/>
      <c r="Q189" s="183"/>
      <c r="R189" s="183"/>
      <c r="S189" s="183"/>
      <c r="T189" s="183"/>
      <c r="U189" s="183"/>
      <c r="V189" s="183"/>
      <c r="W189" s="183"/>
      <c r="X189" s="183"/>
      <c r="Y189" s="183"/>
      <c r="Z189" s="183"/>
      <c r="AA189" s="183"/>
      <c r="AB189" s="183"/>
      <c r="AC189" s="183"/>
      <c r="AD189" s="183"/>
      <c r="AE189" s="183"/>
      <c r="AF189" s="183"/>
      <c r="AG189" s="183"/>
      <c r="AH189" s="183"/>
      <c r="AI189" s="183"/>
      <c r="AJ189" s="183"/>
      <c r="AK189" s="183"/>
      <c r="AL189" s="183"/>
      <c r="AM189" s="183"/>
      <c r="AN189" s="183"/>
      <c r="AO189" s="183"/>
      <c r="AP189" s="183"/>
      <c r="AQ189" s="183"/>
      <c r="AR189" s="183"/>
      <c r="AS189" s="183"/>
      <c r="AT189" s="183"/>
      <c r="AU189" s="183"/>
      <c r="AV189" s="183"/>
      <c r="AW189" s="183"/>
      <c r="AX189" s="183"/>
      <c r="AY189" s="183"/>
      <c r="AZ189" s="183"/>
      <c r="BA189" s="183"/>
      <c r="BB189" s="183"/>
      <c r="BC189" s="183"/>
      <c r="BD189" s="183"/>
      <c r="BE189" s="183"/>
      <c r="BF189" s="183"/>
      <c r="BG189" s="183"/>
      <c r="BH189" s="183"/>
      <c r="BI189" s="183"/>
      <c r="BJ189" s="183"/>
      <c r="BK189" s="183"/>
      <c r="BL189" s="183"/>
      <c r="BM189" s="183"/>
    </row>
    <row r="190" spans="1:65" x14ac:dyDescent="0.2">
      <c r="A190" s="110"/>
      <c r="B190" s="110"/>
      <c r="C190" s="110"/>
      <c r="D190" s="183"/>
      <c r="E190" s="183"/>
      <c r="F190" s="183"/>
      <c r="G190" s="183"/>
      <c r="H190" s="183"/>
      <c r="I190" s="183"/>
      <c r="J190" s="183"/>
      <c r="K190" s="183"/>
      <c r="L190" s="183"/>
      <c r="M190" s="183"/>
      <c r="N190" s="183"/>
      <c r="O190" s="183"/>
      <c r="P190" s="183"/>
      <c r="Q190" s="183"/>
      <c r="R190" s="183"/>
      <c r="S190" s="183"/>
      <c r="T190" s="183"/>
      <c r="U190" s="183"/>
      <c r="V190" s="183"/>
      <c r="W190" s="183"/>
      <c r="X190" s="183"/>
      <c r="Y190" s="183"/>
      <c r="Z190" s="183"/>
      <c r="AA190" s="183"/>
      <c r="AB190" s="183"/>
      <c r="AC190" s="183"/>
      <c r="AD190" s="183"/>
      <c r="AE190" s="183"/>
      <c r="AF190" s="183"/>
      <c r="AG190" s="183"/>
      <c r="AH190" s="183"/>
      <c r="AI190" s="183"/>
      <c r="AJ190" s="183"/>
      <c r="AK190" s="183"/>
      <c r="AL190" s="183"/>
      <c r="AM190" s="183"/>
      <c r="AN190" s="183"/>
      <c r="AO190" s="183"/>
      <c r="AP190" s="183"/>
      <c r="AQ190" s="183"/>
      <c r="AR190" s="183"/>
      <c r="AS190" s="183"/>
      <c r="AT190" s="183"/>
      <c r="AU190" s="183"/>
      <c r="AV190" s="183"/>
      <c r="AW190" s="183"/>
      <c r="AX190" s="183"/>
      <c r="AY190" s="183"/>
      <c r="AZ190" s="183"/>
      <c r="BA190" s="183"/>
      <c r="BB190" s="183"/>
      <c r="BC190" s="183"/>
      <c r="BD190" s="183"/>
      <c r="BE190" s="183"/>
      <c r="BF190" s="183"/>
      <c r="BG190" s="183"/>
      <c r="BH190" s="183"/>
      <c r="BI190" s="183"/>
      <c r="BJ190" s="183"/>
      <c r="BK190" s="183"/>
      <c r="BL190" s="183"/>
      <c r="BM190" s="183"/>
    </row>
    <row r="191" spans="1:65" x14ac:dyDescent="0.2">
      <c r="A191" s="110"/>
      <c r="B191" s="110"/>
      <c r="C191" s="110"/>
      <c r="D191" s="183"/>
      <c r="E191" s="183"/>
      <c r="F191" s="183"/>
      <c r="G191" s="183"/>
      <c r="H191" s="183"/>
      <c r="I191" s="183"/>
      <c r="J191" s="183"/>
      <c r="K191" s="183"/>
      <c r="L191" s="183"/>
      <c r="M191" s="183"/>
      <c r="N191" s="183"/>
      <c r="O191" s="183"/>
      <c r="P191" s="183"/>
      <c r="Q191" s="183"/>
      <c r="R191" s="183"/>
      <c r="S191" s="183"/>
      <c r="T191" s="183"/>
      <c r="U191" s="183"/>
      <c r="V191" s="183"/>
      <c r="W191" s="183"/>
      <c r="X191" s="183"/>
      <c r="Y191" s="183"/>
      <c r="Z191" s="183"/>
      <c r="AA191" s="183"/>
      <c r="AB191" s="183"/>
      <c r="AC191" s="183"/>
      <c r="AD191" s="183"/>
      <c r="AE191" s="183"/>
      <c r="AF191" s="183"/>
      <c r="AG191" s="183"/>
      <c r="AH191" s="183"/>
      <c r="AI191" s="183"/>
      <c r="AJ191" s="183"/>
      <c r="AK191" s="183"/>
      <c r="AL191" s="183"/>
      <c r="AM191" s="183"/>
      <c r="AN191" s="183"/>
      <c r="AO191" s="183"/>
      <c r="AP191" s="183"/>
      <c r="AQ191" s="183"/>
      <c r="AR191" s="183"/>
      <c r="AS191" s="183"/>
      <c r="AT191" s="183"/>
      <c r="AU191" s="183"/>
      <c r="AV191" s="183"/>
      <c r="AW191" s="183"/>
      <c r="AX191" s="183"/>
      <c r="AY191" s="183"/>
      <c r="AZ191" s="183"/>
      <c r="BA191" s="183"/>
      <c r="BB191" s="183"/>
      <c r="BC191" s="183"/>
      <c r="BD191" s="183"/>
      <c r="BE191" s="183"/>
      <c r="BF191" s="183"/>
      <c r="BG191" s="183"/>
      <c r="BH191" s="183"/>
      <c r="BI191" s="183"/>
      <c r="BJ191" s="183"/>
      <c r="BK191" s="183"/>
      <c r="BL191" s="183"/>
      <c r="BM191" s="183"/>
    </row>
    <row r="192" spans="1:65" x14ac:dyDescent="0.2">
      <c r="A192" s="110"/>
      <c r="B192" s="110"/>
      <c r="C192" s="110"/>
      <c r="D192" s="183"/>
      <c r="E192" s="183"/>
      <c r="F192" s="183"/>
      <c r="G192" s="183"/>
      <c r="H192" s="183"/>
      <c r="I192" s="183"/>
      <c r="J192" s="183"/>
      <c r="K192" s="183"/>
      <c r="L192" s="183"/>
      <c r="M192" s="183"/>
      <c r="N192" s="183"/>
      <c r="O192" s="183"/>
      <c r="P192" s="183"/>
      <c r="Q192" s="183"/>
      <c r="R192" s="183"/>
      <c r="S192" s="183"/>
      <c r="T192" s="183"/>
      <c r="U192" s="183"/>
      <c r="V192" s="183"/>
      <c r="W192" s="183"/>
      <c r="X192" s="183"/>
      <c r="Y192" s="183"/>
      <c r="Z192" s="183"/>
      <c r="AA192" s="183"/>
      <c r="AB192" s="183"/>
      <c r="AC192" s="183"/>
      <c r="AD192" s="183"/>
      <c r="AE192" s="183"/>
      <c r="AF192" s="183"/>
      <c r="AG192" s="183"/>
      <c r="AH192" s="183"/>
      <c r="AI192" s="183"/>
      <c r="AJ192" s="183"/>
      <c r="AK192" s="183"/>
      <c r="AL192" s="183"/>
      <c r="AM192" s="183"/>
      <c r="AN192" s="183"/>
      <c r="AO192" s="183"/>
      <c r="AP192" s="183"/>
      <c r="AQ192" s="183"/>
      <c r="AR192" s="183"/>
      <c r="AS192" s="183"/>
      <c r="AT192" s="183"/>
      <c r="AU192" s="183"/>
      <c r="AV192" s="183"/>
      <c r="AW192" s="183"/>
      <c r="AX192" s="183"/>
      <c r="AY192" s="183"/>
      <c r="AZ192" s="183"/>
      <c r="BA192" s="183"/>
      <c r="BB192" s="183"/>
      <c r="BC192" s="183"/>
      <c r="BD192" s="183"/>
      <c r="BE192" s="183"/>
      <c r="BF192" s="183"/>
      <c r="BG192" s="183"/>
      <c r="BH192" s="183"/>
      <c r="BI192" s="183"/>
      <c r="BJ192" s="183"/>
      <c r="BK192" s="183"/>
      <c r="BL192" s="183"/>
      <c r="BM192" s="183"/>
    </row>
    <row r="193" spans="1:65" x14ac:dyDescent="0.2">
      <c r="A193" s="110"/>
      <c r="B193" s="110"/>
      <c r="C193" s="110"/>
      <c r="D193" s="183"/>
      <c r="E193" s="183"/>
      <c r="F193" s="183"/>
      <c r="G193" s="183"/>
      <c r="H193" s="183"/>
      <c r="I193" s="183"/>
      <c r="J193" s="183"/>
      <c r="K193" s="183"/>
      <c r="L193" s="183"/>
      <c r="M193" s="183"/>
      <c r="N193" s="183"/>
      <c r="O193" s="183"/>
      <c r="P193" s="183"/>
      <c r="Q193" s="183"/>
      <c r="R193" s="183"/>
      <c r="S193" s="183"/>
      <c r="T193" s="183"/>
      <c r="U193" s="183"/>
      <c r="V193" s="183"/>
      <c r="W193" s="183"/>
      <c r="X193" s="183"/>
      <c r="Y193" s="183"/>
      <c r="Z193" s="183"/>
      <c r="AA193" s="183"/>
      <c r="AB193" s="183"/>
      <c r="AC193" s="183"/>
      <c r="AD193" s="183"/>
      <c r="AE193" s="183"/>
      <c r="AF193" s="183"/>
      <c r="AG193" s="183"/>
      <c r="AH193" s="183"/>
      <c r="AI193" s="183"/>
      <c r="AJ193" s="183"/>
      <c r="AK193" s="183"/>
      <c r="AL193" s="183"/>
      <c r="AM193" s="183"/>
      <c r="AN193" s="183"/>
      <c r="AO193" s="183"/>
      <c r="AP193" s="183"/>
      <c r="AQ193" s="183"/>
      <c r="AR193" s="183"/>
      <c r="AS193" s="183"/>
      <c r="AT193" s="183"/>
      <c r="AU193" s="183"/>
      <c r="AV193" s="183"/>
      <c r="AW193" s="183"/>
      <c r="AX193" s="183"/>
      <c r="AY193" s="183"/>
      <c r="AZ193" s="183"/>
      <c r="BA193" s="183"/>
      <c r="BB193" s="183"/>
      <c r="BC193" s="183"/>
      <c r="BD193" s="183"/>
      <c r="BE193" s="183"/>
      <c r="BF193" s="183"/>
      <c r="BG193" s="183"/>
      <c r="BH193" s="183"/>
      <c r="BI193" s="183"/>
      <c r="BJ193" s="183"/>
      <c r="BK193" s="183"/>
      <c r="BL193" s="183"/>
      <c r="BM193" s="183"/>
    </row>
    <row r="194" spans="1:65" x14ac:dyDescent="0.2">
      <c r="A194" s="110"/>
      <c r="B194" s="110"/>
      <c r="C194" s="110"/>
      <c r="D194" s="183"/>
      <c r="E194" s="183"/>
      <c r="F194" s="183"/>
      <c r="G194" s="183"/>
      <c r="H194" s="183"/>
      <c r="I194" s="183"/>
      <c r="J194" s="183"/>
      <c r="K194" s="183"/>
      <c r="L194" s="183"/>
      <c r="M194" s="183"/>
      <c r="N194" s="183"/>
      <c r="O194" s="183"/>
      <c r="P194" s="183"/>
      <c r="Q194" s="183"/>
      <c r="R194" s="183"/>
      <c r="S194" s="183"/>
      <c r="T194" s="183"/>
      <c r="U194" s="183"/>
      <c r="V194" s="183"/>
      <c r="W194" s="183"/>
      <c r="X194" s="183"/>
      <c r="Y194" s="183"/>
      <c r="Z194" s="183"/>
      <c r="AA194" s="183"/>
      <c r="AB194" s="183"/>
      <c r="AC194" s="183"/>
      <c r="AD194" s="183"/>
      <c r="AE194" s="183"/>
      <c r="AF194" s="183"/>
      <c r="AG194" s="183"/>
      <c r="AH194" s="183"/>
      <c r="AI194" s="183"/>
      <c r="AJ194" s="183"/>
      <c r="AK194" s="183"/>
      <c r="AL194" s="183"/>
      <c r="AM194" s="183"/>
      <c r="AN194" s="183"/>
      <c r="AO194" s="183"/>
      <c r="AP194" s="183"/>
      <c r="AQ194" s="183"/>
      <c r="AR194" s="183"/>
      <c r="AS194" s="183"/>
      <c r="AT194" s="183"/>
      <c r="AU194" s="183"/>
      <c r="AV194" s="183"/>
      <c r="AW194" s="183"/>
      <c r="AX194" s="183"/>
      <c r="AY194" s="183"/>
      <c r="AZ194" s="183"/>
      <c r="BA194" s="183"/>
      <c r="BB194" s="183"/>
      <c r="BC194" s="183"/>
      <c r="BD194" s="183"/>
      <c r="BE194" s="183"/>
      <c r="BF194" s="183"/>
      <c r="BG194" s="183"/>
      <c r="BH194" s="183"/>
      <c r="BI194" s="183"/>
      <c r="BJ194" s="183"/>
      <c r="BK194" s="183"/>
      <c r="BL194" s="183"/>
      <c r="BM194" s="183"/>
    </row>
    <row r="195" spans="1:65" x14ac:dyDescent="0.2">
      <c r="A195" s="110"/>
      <c r="B195" s="110"/>
      <c r="C195" s="110"/>
      <c r="D195" s="183"/>
      <c r="E195" s="183"/>
      <c r="F195" s="183"/>
      <c r="G195" s="183"/>
      <c r="H195" s="183"/>
      <c r="I195" s="183"/>
      <c r="J195" s="183"/>
      <c r="K195" s="183"/>
      <c r="L195" s="183"/>
      <c r="M195" s="183"/>
      <c r="N195" s="183"/>
      <c r="O195" s="183"/>
      <c r="P195" s="183"/>
      <c r="Q195" s="183"/>
      <c r="R195" s="183"/>
      <c r="S195" s="183"/>
      <c r="T195" s="183"/>
      <c r="U195" s="183"/>
      <c r="V195" s="183"/>
      <c r="W195" s="183"/>
      <c r="X195" s="183"/>
      <c r="Y195" s="183"/>
      <c r="Z195" s="183"/>
      <c r="AA195" s="183"/>
      <c r="AB195" s="183"/>
      <c r="AC195" s="183"/>
      <c r="AD195" s="183"/>
      <c r="AE195" s="183"/>
      <c r="AF195" s="183"/>
      <c r="AG195" s="183"/>
      <c r="AH195" s="183"/>
      <c r="AI195" s="183"/>
      <c r="AJ195" s="183"/>
      <c r="AK195" s="183"/>
      <c r="AL195" s="183"/>
      <c r="AM195" s="183"/>
      <c r="AN195" s="183"/>
      <c r="AO195" s="183"/>
      <c r="AP195" s="183"/>
      <c r="AQ195" s="183"/>
      <c r="AR195" s="183"/>
      <c r="AS195" s="183"/>
      <c r="AT195" s="183"/>
      <c r="AU195" s="183"/>
      <c r="AV195" s="183"/>
      <c r="AW195" s="183"/>
      <c r="AX195" s="183"/>
      <c r="AY195" s="183"/>
      <c r="AZ195" s="183"/>
      <c r="BA195" s="183"/>
      <c r="BB195" s="183"/>
      <c r="BC195" s="183"/>
      <c r="BD195" s="183"/>
      <c r="BE195" s="183"/>
      <c r="BF195" s="183"/>
      <c r="BG195" s="183"/>
      <c r="BH195" s="183"/>
      <c r="BI195" s="183"/>
      <c r="BJ195" s="183"/>
      <c r="BK195" s="183"/>
      <c r="BL195" s="183"/>
      <c r="BM195" s="183"/>
    </row>
    <row r="196" spans="1:65" x14ac:dyDescent="0.2">
      <c r="A196" s="110"/>
      <c r="B196" s="110"/>
      <c r="C196" s="110"/>
      <c r="D196" s="183"/>
      <c r="E196" s="183"/>
      <c r="F196" s="183"/>
      <c r="G196" s="183"/>
      <c r="H196" s="183"/>
      <c r="I196" s="183"/>
      <c r="J196" s="183"/>
      <c r="K196" s="183"/>
      <c r="L196" s="183"/>
      <c r="M196" s="183"/>
      <c r="N196" s="183"/>
      <c r="O196" s="183"/>
      <c r="P196" s="183"/>
      <c r="Q196" s="183"/>
      <c r="R196" s="183"/>
      <c r="S196" s="183"/>
      <c r="T196" s="183"/>
      <c r="U196" s="183"/>
      <c r="V196" s="183"/>
      <c r="W196" s="183"/>
      <c r="X196" s="183"/>
      <c r="Y196" s="183"/>
      <c r="Z196" s="183"/>
      <c r="AA196" s="183"/>
      <c r="AB196" s="183"/>
      <c r="AC196" s="183"/>
      <c r="AD196" s="183"/>
      <c r="AE196" s="183"/>
      <c r="AF196" s="183"/>
      <c r="AG196" s="183"/>
      <c r="AH196" s="183"/>
      <c r="AI196" s="183"/>
      <c r="AJ196" s="183"/>
      <c r="AK196" s="183"/>
      <c r="AL196" s="183"/>
      <c r="AM196" s="183"/>
      <c r="AN196" s="183"/>
      <c r="AO196" s="183"/>
      <c r="AP196" s="183"/>
      <c r="AQ196" s="183"/>
      <c r="AR196" s="183"/>
      <c r="AS196" s="183"/>
      <c r="AT196" s="183"/>
      <c r="AU196" s="183"/>
      <c r="AV196" s="183"/>
      <c r="AW196" s="183"/>
      <c r="AX196" s="183"/>
      <c r="AY196" s="183"/>
      <c r="AZ196" s="183"/>
      <c r="BA196" s="183"/>
      <c r="BB196" s="183"/>
      <c r="BC196" s="183"/>
      <c r="BD196" s="183"/>
      <c r="BE196" s="183"/>
      <c r="BF196" s="183"/>
      <c r="BG196" s="183"/>
      <c r="BH196" s="183"/>
      <c r="BI196" s="183"/>
      <c r="BJ196" s="183"/>
      <c r="BK196" s="183"/>
      <c r="BL196" s="183"/>
      <c r="BM196" s="183"/>
    </row>
    <row r="197" spans="1:65" x14ac:dyDescent="0.2">
      <c r="A197" s="110"/>
      <c r="B197" s="110"/>
      <c r="C197" s="110"/>
      <c r="D197" s="183"/>
      <c r="E197" s="183"/>
      <c r="F197" s="183"/>
      <c r="G197" s="183"/>
      <c r="H197" s="183"/>
      <c r="I197" s="183"/>
      <c r="J197" s="183"/>
      <c r="K197" s="183"/>
      <c r="L197" s="183"/>
      <c r="M197" s="183"/>
      <c r="N197" s="183"/>
      <c r="O197" s="183"/>
      <c r="P197" s="183"/>
      <c r="Q197" s="183"/>
      <c r="R197" s="183"/>
      <c r="S197" s="183"/>
      <c r="T197" s="183"/>
      <c r="U197" s="183"/>
      <c r="V197" s="183"/>
      <c r="W197" s="183"/>
      <c r="X197" s="183"/>
      <c r="Y197" s="183"/>
      <c r="Z197" s="183"/>
      <c r="AA197" s="183"/>
      <c r="AB197" s="183"/>
      <c r="AC197" s="183"/>
      <c r="AD197" s="183"/>
      <c r="AE197" s="183"/>
      <c r="AF197" s="183"/>
      <c r="AG197" s="183"/>
      <c r="AH197" s="183"/>
      <c r="AI197" s="183"/>
      <c r="AJ197" s="183"/>
      <c r="AK197" s="183"/>
      <c r="AL197" s="183"/>
      <c r="AM197" s="183"/>
      <c r="AN197" s="183"/>
      <c r="AO197" s="183"/>
      <c r="AP197" s="183"/>
      <c r="AQ197" s="183"/>
      <c r="AR197" s="183"/>
      <c r="AS197" s="183"/>
      <c r="AT197" s="183"/>
      <c r="AU197" s="183"/>
      <c r="AV197" s="183"/>
      <c r="AW197" s="183"/>
      <c r="AX197" s="183"/>
      <c r="AY197" s="183"/>
      <c r="AZ197" s="183"/>
      <c r="BA197" s="183"/>
      <c r="BB197" s="183"/>
      <c r="BC197" s="183"/>
      <c r="BD197" s="183"/>
      <c r="BE197" s="183"/>
      <c r="BF197" s="183"/>
      <c r="BG197" s="183"/>
      <c r="BH197" s="183"/>
      <c r="BI197" s="183"/>
      <c r="BJ197" s="183"/>
      <c r="BK197" s="183"/>
      <c r="BL197" s="183"/>
      <c r="BM197" s="183"/>
    </row>
    <row r="198" spans="1:65" x14ac:dyDescent="0.2">
      <c r="A198" s="110"/>
      <c r="B198" s="110"/>
      <c r="C198" s="110"/>
      <c r="D198" s="183"/>
      <c r="E198" s="183"/>
      <c r="F198" s="183"/>
      <c r="G198" s="183"/>
      <c r="H198" s="183"/>
      <c r="I198" s="183"/>
      <c r="J198" s="183"/>
      <c r="K198" s="183"/>
      <c r="L198" s="183"/>
      <c r="M198" s="183"/>
      <c r="N198" s="183"/>
      <c r="O198" s="183"/>
      <c r="P198" s="183"/>
      <c r="Q198" s="183"/>
      <c r="R198" s="183"/>
      <c r="S198" s="183"/>
      <c r="T198" s="183"/>
      <c r="U198" s="183"/>
      <c r="V198" s="183"/>
      <c r="W198" s="183"/>
      <c r="X198" s="183"/>
      <c r="Y198" s="183"/>
      <c r="Z198" s="183"/>
      <c r="AA198" s="183"/>
      <c r="AB198" s="183"/>
      <c r="AC198" s="183"/>
      <c r="AD198" s="183"/>
      <c r="AE198" s="183"/>
      <c r="AF198" s="183"/>
      <c r="AG198" s="183"/>
      <c r="AH198" s="183"/>
      <c r="AI198" s="183"/>
      <c r="AJ198" s="183"/>
      <c r="AK198" s="183"/>
      <c r="AL198" s="183"/>
      <c r="AM198" s="183"/>
      <c r="AN198" s="183"/>
      <c r="AO198" s="183"/>
      <c r="AP198" s="183"/>
      <c r="AQ198" s="183"/>
      <c r="AR198" s="183"/>
      <c r="AS198" s="183"/>
      <c r="AT198" s="183"/>
      <c r="AU198" s="183"/>
      <c r="AV198" s="183"/>
      <c r="AW198" s="183"/>
      <c r="AX198" s="183"/>
      <c r="AY198" s="183"/>
      <c r="AZ198" s="183"/>
      <c r="BA198" s="183"/>
      <c r="BB198" s="183"/>
      <c r="BC198" s="183"/>
      <c r="BD198" s="183"/>
      <c r="BE198" s="183"/>
      <c r="BF198" s="183"/>
      <c r="BG198" s="183"/>
      <c r="BH198" s="183"/>
      <c r="BI198" s="183"/>
      <c r="BJ198" s="183"/>
      <c r="BK198" s="183"/>
      <c r="BL198" s="183"/>
      <c r="BM198" s="183"/>
    </row>
    <row r="199" spans="1:65" x14ac:dyDescent="0.2">
      <c r="A199" s="110"/>
      <c r="B199" s="110"/>
      <c r="C199" s="110"/>
      <c r="D199" s="183"/>
      <c r="E199" s="183"/>
      <c r="F199" s="183"/>
      <c r="G199" s="183"/>
      <c r="H199" s="183"/>
      <c r="I199" s="183"/>
      <c r="J199" s="183"/>
      <c r="K199" s="183"/>
      <c r="L199" s="183"/>
      <c r="M199" s="183"/>
      <c r="N199" s="183"/>
      <c r="O199" s="183"/>
      <c r="P199" s="183"/>
      <c r="Q199" s="183"/>
      <c r="R199" s="183"/>
      <c r="S199" s="183"/>
      <c r="T199" s="183"/>
      <c r="U199" s="183"/>
      <c r="V199" s="183"/>
      <c r="W199" s="183"/>
      <c r="X199" s="183"/>
      <c r="Y199" s="183"/>
      <c r="Z199" s="183"/>
      <c r="AA199" s="183"/>
      <c r="AB199" s="183"/>
      <c r="AC199" s="183"/>
      <c r="AD199" s="183"/>
      <c r="AE199" s="183"/>
      <c r="AF199" s="183"/>
      <c r="AG199" s="183"/>
      <c r="AH199" s="183"/>
      <c r="AI199" s="183"/>
      <c r="AJ199" s="183"/>
      <c r="AK199" s="183"/>
      <c r="AL199" s="183"/>
      <c r="AM199" s="183"/>
      <c r="AN199" s="183"/>
      <c r="AO199" s="183"/>
      <c r="AP199" s="183"/>
      <c r="AQ199" s="183"/>
      <c r="AR199" s="183"/>
      <c r="AS199" s="183"/>
      <c r="AT199" s="183"/>
      <c r="AU199" s="183"/>
      <c r="AV199" s="183"/>
      <c r="AW199" s="183"/>
      <c r="AX199" s="183"/>
      <c r="AY199" s="183"/>
      <c r="AZ199" s="183"/>
      <c r="BA199" s="183"/>
      <c r="BB199" s="183"/>
      <c r="BC199" s="183"/>
      <c r="BD199" s="183"/>
      <c r="BE199" s="183"/>
      <c r="BF199" s="183"/>
      <c r="BG199" s="183"/>
      <c r="BH199" s="183"/>
      <c r="BI199" s="183"/>
      <c r="BJ199" s="183"/>
      <c r="BK199" s="183"/>
      <c r="BL199" s="183"/>
      <c r="BM199" s="183"/>
    </row>
    <row r="200" spans="1:65" x14ac:dyDescent="0.2">
      <c r="A200" s="110"/>
      <c r="B200" s="110"/>
      <c r="C200" s="110"/>
      <c r="D200" s="183"/>
      <c r="E200" s="183"/>
      <c r="F200" s="183"/>
      <c r="G200" s="183"/>
      <c r="H200" s="183"/>
      <c r="I200" s="183"/>
      <c r="J200" s="183"/>
      <c r="K200" s="183"/>
      <c r="L200" s="183"/>
      <c r="M200" s="183"/>
      <c r="N200" s="183"/>
      <c r="O200" s="183"/>
      <c r="P200" s="183"/>
      <c r="Q200" s="183"/>
      <c r="R200" s="183"/>
      <c r="S200" s="183"/>
      <c r="T200" s="183"/>
      <c r="U200" s="183"/>
      <c r="V200" s="183"/>
      <c r="W200" s="183"/>
      <c r="X200" s="183"/>
      <c r="Y200" s="183"/>
      <c r="Z200" s="183"/>
      <c r="AA200" s="183"/>
      <c r="AB200" s="183"/>
      <c r="AC200" s="183"/>
      <c r="AD200" s="183"/>
      <c r="AE200" s="183"/>
      <c r="AF200" s="183"/>
      <c r="AG200" s="183"/>
      <c r="AH200" s="183"/>
      <c r="AI200" s="183"/>
      <c r="AJ200" s="183"/>
      <c r="AK200" s="183"/>
      <c r="AL200" s="183"/>
      <c r="AM200" s="183"/>
      <c r="AN200" s="183"/>
      <c r="AO200" s="183"/>
      <c r="AP200" s="183"/>
      <c r="AQ200" s="183"/>
      <c r="AR200" s="183"/>
      <c r="AS200" s="183"/>
      <c r="AT200" s="183"/>
      <c r="AU200" s="183"/>
      <c r="AV200" s="183"/>
      <c r="AW200" s="183"/>
      <c r="AX200" s="183"/>
      <c r="AY200" s="183"/>
      <c r="AZ200" s="183"/>
      <c r="BA200" s="183"/>
      <c r="BB200" s="183"/>
      <c r="BC200" s="183"/>
      <c r="BD200" s="183"/>
      <c r="BE200" s="183"/>
      <c r="BF200" s="183"/>
      <c r="BG200" s="183"/>
      <c r="BH200" s="183"/>
      <c r="BI200" s="183"/>
      <c r="BJ200" s="183"/>
      <c r="BK200" s="183"/>
      <c r="BL200" s="183"/>
      <c r="BM200" s="183"/>
    </row>
    <row r="201" spans="1:65" x14ac:dyDescent="0.2">
      <c r="A201" s="110"/>
      <c r="B201" s="110"/>
      <c r="C201" s="110"/>
      <c r="D201" s="183"/>
      <c r="E201" s="183"/>
      <c r="F201" s="183"/>
      <c r="G201" s="183"/>
      <c r="H201" s="183"/>
      <c r="I201" s="183"/>
      <c r="J201" s="183"/>
      <c r="K201" s="183"/>
      <c r="L201" s="183"/>
      <c r="M201" s="183"/>
      <c r="N201" s="183"/>
      <c r="O201" s="183"/>
      <c r="P201" s="183"/>
      <c r="Q201" s="183"/>
      <c r="R201" s="183"/>
      <c r="S201" s="183"/>
      <c r="T201" s="183"/>
      <c r="U201" s="183"/>
      <c r="V201" s="183"/>
      <c r="W201" s="183"/>
      <c r="X201" s="183"/>
      <c r="Y201" s="183"/>
      <c r="Z201" s="183"/>
      <c r="AA201" s="183"/>
      <c r="AB201" s="183"/>
      <c r="AC201" s="183"/>
      <c r="AD201" s="183"/>
      <c r="AE201" s="183"/>
      <c r="AF201" s="183"/>
      <c r="AG201" s="183"/>
      <c r="AH201" s="183"/>
      <c r="AI201" s="183"/>
      <c r="AJ201" s="183"/>
      <c r="AK201" s="183"/>
      <c r="AL201" s="183"/>
      <c r="AM201" s="183"/>
      <c r="AN201" s="183"/>
      <c r="AO201" s="183"/>
      <c r="AP201" s="183"/>
      <c r="AQ201" s="183"/>
      <c r="AR201" s="183"/>
      <c r="AS201" s="183"/>
      <c r="AT201" s="183"/>
      <c r="AU201" s="183"/>
      <c r="AV201" s="183"/>
      <c r="AW201" s="183"/>
      <c r="AX201" s="183"/>
      <c r="AY201" s="183"/>
      <c r="AZ201" s="183"/>
      <c r="BA201" s="183"/>
      <c r="BB201" s="183"/>
      <c r="BC201" s="183"/>
      <c r="BD201" s="183"/>
      <c r="BE201" s="183"/>
      <c r="BF201" s="183"/>
      <c r="BG201" s="183"/>
      <c r="BH201" s="183"/>
      <c r="BI201" s="183"/>
      <c r="BJ201" s="183"/>
      <c r="BK201" s="183"/>
      <c r="BL201" s="183"/>
      <c r="BM201" s="183"/>
    </row>
    <row r="202" spans="1:65" x14ac:dyDescent="0.2">
      <c r="A202" s="110"/>
      <c r="B202" s="110"/>
      <c r="C202" s="110"/>
      <c r="D202" s="183"/>
      <c r="E202" s="183"/>
      <c r="F202" s="183"/>
      <c r="G202" s="183"/>
      <c r="H202" s="183"/>
      <c r="I202" s="183"/>
      <c r="J202" s="183"/>
      <c r="K202" s="183"/>
      <c r="L202" s="183"/>
      <c r="M202" s="183"/>
      <c r="N202" s="183"/>
      <c r="O202" s="183"/>
      <c r="P202" s="183"/>
      <c r="Q202" s="183"/>
      <c r="R202" s="183"/>
      <c r="S202" s="183"/>
      <c r="T202" s="183"/>
      <c r="U202" s="183"/>
      <c r="V202" s="183"/>
      <c r="W202" s="183"/>
      <c r="X202" s="183"/>
      <c r="Y202" s="183"/>
      <c r="Z202" s="183"/>
      <c r="AA202" s="183"/>
      <c r="AB202" s="183"/>
      <c r="AC202" s="183"/>
      <c r="AD202" s="183"/>
      <c r="AE202" s="183"/>
      <c r="AF202" s="183"/>
      <c r="AG202" s="183"/>
      <c r="AH202" s="183"/>
      <c r="AI202" s="183"/>
      <c r="AJ202" s="183"/>
      <c r="AK202" s="183"/>
      <c r="AL202" s="183"/>
      <c r="AM202" s="183"/>
      <c r="AN202" s="183"/>
      <c r="AO202" s="183"/>
      <c r="AP202" s="183"/>
      <c r="AQ202" s="183"/>
      <c r="AR202" s="183"/>
      <c r="AS202" s="183"/>
      <c r="AT202" s="183"/>
      <c r="AU202" s="183"/>
      <c r="AV202" s="183"/>
      <c r="AW202" s="183"/>
      <c r="AX202" s="183"/>
      <c r="AY202" s="183"/>
      <c r="AZ202" s="183"/>
      <c r="BA202" s="183"/>
      <c r="BB202" s="183"/>
      <c r="BC202" s="183"/>
      <c r="BD202" s="183"/>
      <c r="BE202" s="183"/>
      <c r="BF202" s="183"/>
      <c r="BG202" s="183"/>
      <c r="BH202" s="183"/>
      <c r="BI202" s="183"/>
      <c r="BJ202" s="183"/>
      <c r="BK202" s="183"/>
      <c r="BL202" s="183"/>
      <c r="BM202" s="183"/>
    </row>
    <row r="203" spans="1:65" x14ac:dyDescent="0.2">
      <c r="A203" s="110"/>
      <c r="B203" s="110"/>
      <c r="C203" s="110"/>
      <c r="D203" s="183"/>
      <c r="E203" s="183"/>
      <c r="F203" s="183"/>
      <c r="G203" s="183"/>
      <c r="H203" s="183"/>
      <c r="I203" s="183"/>
      <c r="J203" s="183"/>
      <c r="K203" s="183"/>
      <c r="L203" s="183"/>
      <c r="M203" s="183"/>
      <c r="N203" s="183"/>
      <c r="O203" s="183"/>
      <c r="P203" s="183"/>
      <c r="Q203" s="183"/>
      <c r="R203" s="183"/>
      <c r="S203" s="183"/>
      <c r="T203" s="183"/>
      <c r="U203" s="183"/>
      <c r="V203" s="183"/>
      <c r="W203" s="183"/>
      <c r="X203" s="183"/>
      <c r="Y203" s="183"/>
      <c r="Z203" s="183"/>
      <c r="AA203" s="183"/>
      <c r="AB203" s="183"/>
      <c r="AC203" s="183"/>
      <c r="AD203" s="183"/>
      <c r="AE203" s="183"/>
      <c r="AF203" s="183"/>
      <c r="AG203" s="183"/>
      <c r="AH203" s="183"/>
      <c r="AI203" s="183"/>
      <c r="AJ203" s="183"/>
      <c r="AK203" s="183"/>
      <c r="AL203" s="183"/>
      <c r="AM203" s="183"/>
      <c r="AN203" s="183"/>
      <c r="AO203" s="183"/>
      <c r="AP203" s="183"/>
      <c r="AQ203" s="183"/>
      <c r="AR203" s="183"/>
      <c r="AS203" s="183"/>
      <c r="AT203" s="183"/>
      <c r="AU203" s="183"/>
      <c r="AV203" s="183"/>
      <c r="AW203" s="183"/>
      <c r="AX203" s="183"/>
      <c r="AY203" s="183"/>
      <c r="AZ203" s="183"/>
      <c r="BA203" s="183"/>
      <c r="BB203" s="183"/>
      <c r="BC203" s="183"/>
      <c r="BD203" s="183"/>
      <c r="BE203" s="183"/>
      <c r="BF203" s="183"/>
      <c r="BG203" s="183"/>
      <c r="BH203" s="183"/>
      <c r="BI203" s="183"/>
      <c r="BJ203" s="183"/>
      <c r="BK203" s="183"/>
      <c r="BL203" s="183"/>
      <c r="BM203" s="183"/>
    </row>
    <row r="204" spans="1:65" x14ac:dyDescent="0.2">
      <c r="A204" s="110"/>
      <c r="B204" s="110"/>
      <c r="C204" s="110"/>
      <c r="D204" s="183"/>
      <c r="E204" s="183"/>
      <c r="F204" s="183"/>
      <c r="G204" s="183"/>
      <c r="H204" s="183"/>
      <c r="I204" s="183"/>
      <c r="J204" s="183"/>
      <c r="K204" s="183"/>
      <c r="L204" s="183"/>
      <c r="M204" s="183"/>
      <c r="N204" s="183"/>
      <c r="O204" s="183"/>
      <c r="P204" s="183"/>
      <c r="Q204" s="183"/>
      <c r="R204" s="183"/>
      <c r="S204" s="183"/>
      <c r="T204" s="183"/>
      <c r="U204" s="183"/>
      <c r="V204" s="183"/>
      <c r="W204" s="183"/>
      <c r="X204" s="183"/>
      <c r="Y204" s="183"/>
      <c r="Z204" s="183"/>
      <c r="AA204" s="183"/>
      <c r="AB204" s="183"/>
      <c r="AC204" s="183"/>
      <c r="AD204" s="183"/>
      <c r="AE204" s="183"/>
      <c r="AF204" s="183"/>
      <c r="AG204" s="183"/>
      <c r="AH204" s="183"/>
      <c r="AI204" s="183"/>
      <c r="AJ204" s="183"/>
      <c r="AK204" s="183"/>
      <c r="AL204" s="183"/>
      <c r="AM204" s="183"/>
      <c r="AN204" s="183"/>
      <c r="AO204" s="183"/>
      <c r="AP204" s="183"/>
      <c r="AQ204" s="183"/>
      <c r="AR204" s="183"/>
      <c r="AS204" s="183"/>
      <c r="AT204" s="183"/>
      <c r="AU204" s="183"/>
      <c r="AV204" s="183"/>
      <c r="AW204" s="183"/>
      <c r="AX204" s="183"/>
      <c r="AY204" s="183"/>
      <c r="AZ204" s="183"/>
      <c r="BA204" s="183"/>
      <c r="BB204" s="183"/>
      <c r="BC204" s="183"/>
      <c r="BD204" s="183"/>
      <c r="BE204" s="183"/>
      <c r="BF204" s="183"/>
      <c r="BG204" s="183"/>
      <c r="BH204" s="183"/>
      <c r="BI204" s="183"/>
      <c r="BJ204" s="183"/>
      <c r="BK204" s="183"/>
      <c r="BL204" s="183"/>
      <c r="BM204" s="183"/>
    </row>
    <row r="205" spans="1:65" x14ac:dyDescent="0.2">
      <c r="A205" s="110"/>
      <c r="B205" s="110"/>
      <c r="C205" s="110"/>
      <c r="D205" s="183"/>
      <c r="E205" s="183"/>
      <c r="F205" s="183"/>
      <c r="G205" s="183"/>
      <c r="H205" s="183"/>
      <c r="I205" s="183"/>
      <c r="J205" s="183"/>
      <c r="K205" s="183"/>
      <c r="L205" s="183"/>
      <c r="M205" s="183"/>
      <c r="N205" s="183"/>
      <c r="O205" s="183"/>
      <c r="P205" s="183"/>
      <c r="Q205" s="183"/>
      <c r="R205" s="183"/>
      <c r="S205" s="183"/>
      <c r="T205" s="183"/>
      <c r="U205" s="183"/>
      <c r="V205" s="183"/>
      <c r="W205" s="183"/>
      <c r="X205" s="183"/>
      <c r="Y205" s="183"/>
      <c r="Z205" s="183"/>
      <c r="AA205" s="183"/>
      <c r="AB205" s="183"/>
      <c r="AC205" s="183"/>
      <c r="AD205" s="183"/>
      <c r="AE205" s="183"/>
      <c r="AF205" s="183"/>
      <c r="AG205" s="183"/>
      <c r="AH205" s="183"/>
      <c r="AI205" s="183"/>
      <c r="AJ205" s="183"/>
      <c r="AK205" s="183"/>
      <c r="AL205" s="183"/>
      <c r="AM205" s="183"/>
      <c r="AN205" s="183"/>
      <c r="AO205" s="183"/>
      <c r="AP205" s="183"/>
      <c r="AQ205" s="183"/>
      <c r="AR205" s="183"/>
      <c r="AS205" s="183"/>
      <c r="AT205" s="183"/>
      <c r="AU205" s="183"/>
      <c r="AV205" s="183"/>
      <c r="AW205" s="183"/>
      <c r="AX205" s="183"/>
      <c r="AY205" s="183"/>
      <c r="AZ205" s="183"/>
      <c r="BA205" s="183"/>
      <c r="BB205" s="183"/>
      <c r="BC205" s="183"/>
      <c r="BD205" s="183"/>
      <c r="BE205" s="183"/>
      <c r="BF205" s="183"/>
      <c r="BG205" s="183"/>
      <c r="BH205" s="183"/>
      <c r="BI205" s="183"/>
      <c r="BJ205" s="183"/>
      <c r="BK205" s="183"/>
      <c r="BL205" s="183"/>
      <c r="BM205" s="183"/>
    </row>
    <row r="206" spans="1:65" x14ac:dyDescent="0.2">
      <c r="A206" s="110"/>
      <c r="B206" s="110"/>
      <c r="C206" s="110"/>
      <c r="D206" s="183"/>
      <c r="E206" s="183"/>
      <c r="F206" s="183"/>
      <c r="G206" s="183"/>
      <c r="H206" s="183"/>
      <c r="I206" s="183"/>
      <c r="J206" s="183"/>
      <c r="K206" s="183"/>
      <c r="L206" s="183"/>
      <c r="M206" s="183"/>
      <c r="N206" s="183"/>
      <c r="O206" s="183"/>
      <c r="P206" s="183"/>
      <c r="Q206" s="183"/>
      <c r="R206" s="183"/>
      <c r="S206" s="183"/>
      <c r="T206" s="183"/>
      <c r="U206" s="183"/>
      <c r="V206" s="183"/>
      <c r="W206" s="183"/>
      <c r="X206" s="183"/>
      <c r="Y206" s="183"/>
      <c r="Z206" s="183"/>
      <c r="AA206" s="183"/>
      <c r="AB206" s="183"/>
      <c r="AC206" s="183"/>
      <c r="AD206" s="183"/>
      <c r="AE206" s="183"/>
      <c r="AF206" s="183"/>
      <c r="AG206" s="183"/>
      <c r="AH206" s="183"/>
      <c r="AI206" s="183"/>
      <c r="AJ206" s="183"/>
      <c r="AK206" s="183"/>
      <c r="AL206" s="183"/>
      <c r="AM206" s="183"/>
      <c r="AN206" s="183"/>
      <c r="AO206" s="183"/>
      <c r="AP206" s="183"/>
      <c r="AQ206" s="183"/>
      <c r="AR206" s="183"/>
      <c r="AS206" s="183"/>
      <c r="AT206" s="183"/>
      <c r="AU206" s="183"/>
      <c r="AV206" s="183"/>
      <c r="AW206" s="183"/>
      <c r="AX206" s="183"/>
      <c r="AY206" s="183"/>
      <c r="AZ206" s="183"/>
      <c r="BA206" s="183"/>
      <c r="BB206" s="183"/>
      <c r="BC206" s="183"/>
      <c r="BD206" s="183"/>
      <c r="BE206" s="183"/>
      <c r="BF206" s="183"/>
      <c r="BG206" s="183"/>
      <c r="BH206" s="183"/>
      <c r="BI206" s="183"/>
      <c r="BJ206" s="183"/>
      <c r="BK206" s="183"/>
      <c r="BL206" s="183"/>
      <c r="BM206" s="183"/>
    </row>
    <row r="207" spans="1:65" x14ac:dyDescent="0.2">
      <c r="A207" s="110"/>
      <c r="B207" s="110"/>
      <c r="C207" s="110"/>
      <c r="D207" s="183"/>
      <c r="E207" s="183"/>
      <c r="F207" s="183"/>
      <c r="G207" s="183"/>
      <c r="H207" s="183"/>
      <c r="I207" s="183"/>
      <c r="J207" s="183"/>
      <c r="K207" s="183"/>
      <c r="L207" s="183"/>
      <c r="M207" s="183"/>
      <c r="N207" s="183"/>
      <c r="O207" s="183"/>
      <c r="P207" s="183"/>
      <c r="Q207" s="183"/>
      <c r="R207" s="183"/>
      <c r="S207" s="183"/>
      <c r="T207" s="183"/>
      <c r="U207" s="183"/>
      <c r="V207" s="183"/>
      <c r="W207" s="183"/>
      <c r="X207" s="183"/>
      <c r="Y207" s="183"/>
      <c r="Z207" s="183"/>
      <c r="AA207" s="183"/>
      <c r="AB207" s="183"/>
      <c r="AC207" s="183"/>
      <c r="AD207" s="183"/>
      <c r="AE207" s="183"/>
      <c r="AF207" s="183"/>
      <c r="AG207" s="183"/>
      <c r="AH207" s="183"/>
      <c r="AI207" s="183"/>
      <c r="AJ207" s="183"/>
      <c r="AK207" s="183"/>
      <c r="AL207" s="183"/>
      <c r="AM207" s="183"/>
      <c r="AN207" s="183"/>
      <c r="AO207" s="183"/>
      <c r="AP207" s="183"/>
      <c r="AQ207" s="183"/>
      <c r="AR207" s="183"/>
      <c r="AS207" s="183"/>
      <c r="AT207" s="183"/>
      <c r="AU207" s="183"/>
      <c r="AV207" s="183"/>
      <c r="AW207" s="183"/>
      <c r="AX207" s="183"/>
      <c r="AY207" s="183"/>
      <c r="AZ207" s="183"/>
      <c r="BA207" s="183"/>
      <c r="BB207" s="183"/>
      <c r="BC207" s="183"/>
      <c r="BD207" s="183"/>
      <c r="BE207" s="183"/>
      <c r="BF207" s="183"/>
      <c r="BG207" s="183"/>
      <c r="BH207" s="183"/>
      <c r="BI207" s="183"/>
      <c r="BJ207" s="183"/>
      <c r="BK207" s="183"/>
      <c r="BL207" s="183"/>
      <c r="BM207" s="183"/>
    </row>
    <row r="208" spans="1:65" x14ac:dyDescent="0.2">
      <c r="A208" s="110"/>
      <c r="B208" s="110"/>
      <c r="C208" s="110"/>
      <c r="D208" s="183"/>
      <c r="E208" s="183"/>
      <c r="F208" s="183"/>
      <c r="G208" s="183"/>
      <c r="H208" s="183"/>
      <c r="I208" s="183"/>
      <c r="J208" s="183"/>
      <c r="K208" s="183"/>
      <c r="L208" s="183"/>
      <c r="M208" s="183"/>
      <c r="N208" s="183"/>
      <c r="O208" s="183"/>
      <c r="P208" s="183"/>
      <c r="Q208" s="183"/>
      <c r="R208" s="183"/>
      <c r="S208" s="183"/>
      <c r="T208" s="183"/>
      <c r="U208" s="183"/>
      <c r="V208" s="183"/>
      <c r="W208" s="183"/>
      <c r="X208" s="183"/>
      <c r="Y208" s="183"/>
      <c r="Z208" s="183"/>
      <c r="AA208" s="183"/>
      <c r="AB208" s="183"/>
      <c r="AC208" s="183"/>
      <c r="AD208" s="183"/>
      <c r="AE208" s="183"/>
      <c r="AF208" s="183"/>
      <c r="AG208" s="183"/>
      <c r="AH208" s="183"/>
      <c r="AI208" s="183"/>
      <c r="AJ208" s="183"/>
      <c r="AK208" s="183"/>
      <c r="AL208" s="183"/>
      <c r="AM208" s="183"/>
      <c r="AN208" s="183"/>
      <c r="AO208" s="183"/>
      <c r="AP208" s="183"/>
      <c r="AQ208" s="183"/>
      <c r="AR208" s="183"/>
      <c r="AS208" s="183"/>
      <c r="AT208" s="183"/>
      <c r="AU208" s="183"/>
      <c r="AV208" s="183"/>
      <c r="AW208" s="183"/>
      <c r="AX208" s="183"/>
      <c r="AY208" s="183"/>
      <c r="AZ208" s="183"/>
      <c r="BA208" s="183"/>
      <c r="BB208" s="183"/>
      <c r="BC208" s="183"/>
      <c r="BD208" s="183"/>
      <c r="BE208" s="183"/>
      <c r="BF208" s="183"/>
      <c r="BG208" s="183"/>
      <c r="BH208" s="183"/>
      <c r="BI208" s="183"/>
      <c r="BJ208" s="183"/>
      <c r="BK208" s="183"/>
      <c r="BL208" s="183"/>
      <c r="BM208" s="183"/>
    </row>
    <row r="209" spans="1:65" x14ac:dyDescent="0.2">
      <c r="A209" s="110"/>
      <c r="B209" s="110"/>
      <c r="C209" s="110"/>
      <c r="D209" s="183"/>
      <c r="E209" s="183"/>
      <c r="F209" s="183"/>
      <c r="G209" s="183"/>
      <c r="H209" s="183"/>
      <c r="I209" s="183"/>
      <c r="J209" s="183"/>
      <c r="K209" s="183"/>
      <c r="L209" s="183"/>
      <c r="M209" s="183"/>
      <c r="N209" s="183"/>
      <c r="O209" s="183"/>
      <c r="P209" s="183"/>
      <c r="Q209" s="183"/>
      <c r="R209" s="183"/>
      <c r="S209" s="183"/>
      <c r="T209" s="183"/>
      <c r="U209" s="183"/>
      <c r="V209" s="183"/>
      <c r="W209" s="183"/>
      <c r="X209" s="183"/>
      <c r="Y209" s="183"/>
      <c r="Z209" s="183"/>
      <c r="AA209" s="183"/>
      <c r="AB209" s="183"/>
      <c r="AC209" s="183"/>
      <c r="AD209" s="183"/>
      <c r="AE209" s="183"/>
      <c r="AF209" s="183"/>
      <c r="AG209" s="183"/>
      <c r="AH209" s="183"/>
      <c r="AI209" s="183"/>
      <c r="AJ209" s="183"/>
      <c r="AK209" s="183"/>
      <c r="AL209" s="183"/>
      <c r="AM209" s="183"/>
      <c r="AN209" s="183"/>
      <c r="AO209" s="183"/>
      <c r="AP209" s="183"/>
      <c r="AQ209" s="183"/>
      <c r="AR209" s="183"/>
      <c r="AS209" s="183"/>
      <c r="AT209" s="183"/>
      <c r="AU209" s="183"/>
      <c r="AV209" s="183"/>
      <c r="AW209" s="183"/>
      <c r="AX209" s="183"/>
      <c r="AY209" s="183"/>
      <c r="AZ209" s="183"/>
      <c r="BA209" s="183"/>
      <c r="BB209" s="183"/>
      <c r="BC209" s="183"/>
      <c r="BD209" s="183"/>
      <c r="BE209" s="183"/>
      <c r="BF209" s="183"/>
      <c r="BG209" s="183"/>
      <c r="BH209" s="183"/>
      <c r="BI209" s="183"/>
      <c r="BJ209" s="183"/>
      <c r="BK209" s="183"/>
      <c r="BL209" s="183"/>
      <c r="BM209" s="183"/>
    </row>
    <row r="210" spans="1:65" x14ac:dyDescent="0.2">
      <c r="A210" s="110"/>
      <c r="B210" s="110"/>
      <c r="C210" s="110"/>
      <c r="D210" s="183"/>
      <c r="E210" s="183"/>
      <c r="F210" s="183"/>
      <c r="G210" s="183"/>
      <c r="H210" s="183"/>
      <c r="I210" s="183"/>
      <c r="J210" s="183"/>
      <c r="K210" s="183"/>
      <c r="L210" s="183"/>
      <c r="M210" s="183"/>
      <c r="N210" s="183"/>
      <c r="O210" s="183"/>
      <c r="P210" s="183"/>
      <c r="Q210" s="183"/>
      <c r="R210" s="183"/>
      <c r="S210" s="183"/>
      <c r="T210" s="183"/>
      <c r="U210" s="183"/>
      <c r="V210" s="183"/>
      <c r="W210" s="183"/>
      <c r="X210" s="183"/>
      <c r="Y210" s="183"/>
      <c r="Z210" s="183"/>
      <c r="AA210" s="183"/>
      <c r="AB210" s="183"/>
      <c r="AC210" s="183"/>
      <c r="AD210" s="183"/>
      <c r="AE210" s="183"/>
      <c r="AF210" s="183"/>
      <c r="AG210" s="183"/>
      <c r="AH210" s="183"/>
      <c r="AI210" s="183"/>
      <c r="AJ210" s="183"/>
      <c r="AK210" s="183"/>
      <c r="AL210" s="183"/>
      <c r="AM210" s="183"/>
      <c r="AN210" s="183"/>
      <c r="AO210" s="183"/>
      <c r="AP210" s="183"/>
      <c r="AQ210" s="183"/>
      <c r="AR210" s="183"/>
      <c r="AS210" s="183"/>
      <c r="AT210" s="183"/>
      <c r="AU210" s="183"/>
      <c r="AV210" s="183"/>
      <c r="AW210" s="183"/>
      <c r="AX210" s="183"/>
      <c r="AY210" s="183"/>
      <c r="AZ210" s="183"/>
      <c r="BA210" s="183"/>
      <c r="BB210" s="183"/>
      <c r="BC210" s="183"/>
      <c r="BD210" s="183"/>
      <c r="BE210" s="183"/>
      <c r="BF210" s="183"/>
      <c r="BG210" s="183"/>
      <c r="BH210" s="183"/>
      <c r="BI210" s="183"/>
      <c r="BJ210" s="183"/>
      <c r="BK210" s="183"/>
      <c r="BL210" s="183"/>
      <c r="BM210" s="183"/>
    </row>
    <row r="211" spans="1:65" x14ac:dyDescent="0.2">
      <c r="A211" s="110"/>
      <c r="B211" s="110"/>
      <c r="C211" s="110"/>
      <c r="D211" s="183"/>
      <c r="E211" s="183"/>
      <c r="F211" s="183"/>
      <c r="G211" s="183"/>
      <c r="H211" s="183"/>
      <c r="I211" s="183"/>
      <c r="J211" s="183"/>
      <c r="K211" s="183"/>
      <c r="L211" s="183"/>
      <c r="M211" s="183"/>
      <c r="N211" s="183"/>
      <c r="O211" s="183"/>
      <c r="P211" s="183"/>
      <c r="Q211" s="183"/>
      <c r="R211" s="183"/>
      <c r="S211" s="183"/>
      <c r="T211" s="183"/>
      <c r="U211" s="183"/>
      <c r="V211" s="183"/>
      <c r="W211" s="183"/>
      <c r="X211" s="183"/>
      <c r="Y211" s="183"/>
      <c r="Z211" s="183"/>
      <c r="AA211" s="183"/>
      <c r="AB211" s="183"/>
      <c r="AC211" s="183"/>
      <c r="AD211" s="183"/>
      <c r="AE211" s="183"/>
      <c r="AF211" s="183"/>
      <c r="AG211" s="183"/>
      <c r="AH211" s="183"/>
      <c r="AI211" s="183"/>
      <c r="AJ211" s="183"/>
      <c r="AK211" s="183"/>
      <c r="AL211" s="183"/>
      <c r="AM211" s="183"/>
      <c r="AN211" s="183"/>
      <c r="AO211" s="183"/>
      <c r="AP211" s="183"/>
      <c r="AQ211" s="183"/>
      <c r="AR211" s="183"/>
      <c r="AS211" s="183"/>
      <c r="AT211" s="183"/>
      <c r="AU211" s="183"/>
      <c r="AV211" s="183"/>
      <c r="AW211" s="183"/>
      <c r="AX211" s="183"/>
      <c r="AY211" s="183"/>
      <c r="AZ211" s="183"/>
      <c r="BA211" s="183"/>
      <c r="BB211" s="183"/>
      <c r="BC211" s="183"/>
      <c r="BD211" s="183"/>
      <c r="BE211" s="183"/>
      <c r="BF211" s="183"/>
      <c r="BG211" s="183"/>
      <c r="BH211" s="183"/>
      <c r="BI211" s="183"/>
      <c r="BJ211" s="183"/>
      <c r="BK211" s="183"/>
      <c r="BL211" s="183"/>
      <c r="BM211" s="183"/>
    </row>
    <row r="212" spans="1:65" x14ac:dyDescent="0.2">
      <c r="A212" s="110"/>
      <c r="B212" s="110"/>
      <c r="C212" s="110"/>
      <c r="D212" s="183"/>
      <c r="E212" s="183"/>
      <c r="F212" s="183"/>
      <c r="G212" s="183"/>
      <c r="H212" s="183"/>
      <c r="I212" s="183"/>
      <c r="J212" s="183"/>
      <c r="K212" s="183"/>
      <c r="L212" s="183"/>
      <c r="M212" s="183"/>
      <c r="N212" s="183"/>
      <c r="O212" s="183"/>
      <c r="P212" s="183"/>
      <c r="Q212" s="183"/>
      <c r="R212" s="183"/>
      <c r="S212" s="183"/>
      <c r="T212" s="183"/>
      <c r="U212" s="183"/>
      <c r="V212" s="183"/>
      <c r="W212" s="183"/>
      <c r="X212" s="183"/>
      <c r="Y212" s="183"/>
      <c r="Z212" s="183"/>
      <c r="AA212" s="183"/>
      <c r="AB212" s="183"/>
      <c r="AC212" s="183"/>
      <c r="AD212" s="183"/>
      <c r="AE212" s="183"/>
      <c r="AF212" s="183"/>
      <c r="AG212" s="183"/>
      <c r="AH212" s="183"/>
      <c r="AI212" s="183"/>
      <c r="AJ212" s="183"/>
      <c r="AK212" s="183"/>
      <c r="AL212" s="183"/>
      <c r="AM212" s="183"/>
      <c r="AN212" s="183"/>
      <c r="AO212" s="183"/>
      <c r="AP212" s="183"/>
      <c r="AQ212" s="183"/>
      <c r="AR212" s="183"/>
      <c r="AS212" s="183"/>
      <c r="AT212" s="183"/>
      <c r="AU212" s="183"/>
      <c r="AV212" s="183"/>
      <c r="AW212" s="183"/>
      <c r="AX212" s="183"/>
      <c r="AY212" s="183"/>
      <c r="AZ212" s="183"/>
      <c r="BA212" s="183"/>
      <c r="BB212" s="183"/>
      <c r="BC212" s="183"/>
      <c r="BD212" s="183"/>
      <c r="BE212" s="183"/>
      <c r="BF212" s="183"/>
      <c r="BG212" s="183"/>
      <c r="BH212" s="183"/>
      <c r="BI212" s="183"/>
      <c r="BJ212" s="183"/>
      <c r="BK212" s="183"/>
      <c r="BL212" s="183"/>
      <c r="BM212" s="183"/>
    </row>
    <row r="213" spans="1:65" x14ac:dyDescent="0.2">
      <c r="A213" s="110"/>
      <c r="B213" s="110"/>
      <c r="C213" s="110"/>
      <c r="D213" s="183"/>
      <c r="E213" s="183"/>
      <c r="F213" s="183"/>
      <c r="G213" s="183"/>
      <c r="H213" s="183"/>
      <c r="I213" s="183"/>
      <c r="J213" s="183"/>
      <c r="K213" s="183"/>
      <c r="L213" s="183"/>
      <c r="M213" s="183"/>
      <c r="N213" s="183"/>
      <c r="O213" s="183"/>
      <c r="P213" s="183"/>
      <c r="Q213" s="183"/>
      <c r="R213" s="183"/>
      <c r="S213" s="183"/>
      <c r="T213" s="183"/>
      <c r="U213" s="183"/>
      <c r="V213" s="183"/>
      <c r="W213" s="183"/>
      <c r="X213" s="183"/>
      <c r="Y213" s="183"/>
      <c r="Z213" s="183"/>
      <c r="AA213" s="183"/>
      <c r="AB213" s="183"/>
      <c r="AC213" s="183"/>
      <c r="AD213" s="183"/>
      <c r="AE213" s="183"/>
      <c r="AF213" s="183"/>
      <c r="AG213" s="183"/>
      <c r="AH213" s="183"/>
      <c r="AI213" s="183"/>
      <c r="AJ213" s="183"/>
      <c r="AK213" s="183"/>
      <c r="AL213" s="183"/>
      <c r="AM213" s="183"/>
      <c r="AN213" s="183"/>
      <c r="AO213" s="183"/>
      <c r="AP213" s="183"/>
      <c r="AQ213" s="183"/>
      <c r="AR213" s="183"/>
      <c r="AS213" s="183"/>
      <c r="AT213" s="183"/>
      <c r="AU213" s="183"/>
      <c r="AV213" s="183"/>
      <c r="AW213" s="183"/>
      <c r="AX213" s="183"/>
      <c r="AY213" s="183"/>
      <c r="AZ213" s="183"/>
      <c r="BA213" s="183"/>
      <c r="BB213" s="183"/>
      <c r="BC213" s="183"/>
      <c r="BD213" s="183"/>
      <c r="BE213" s="183"/>
      <c r="BF213" s="183"/>
      <c r="BG213" s="183"/>
      <c r="BH213" s="183"/>
      <c r="BI213" s="183"/>
      <c r="BJ213" s="183"/>
      <c r="BK213" s="183"/>
      <c r="BL213" s="183"/>
      <c r="BM213" s="183"/>
    </row>
    <row r="214" spans="1:65" x14ac:dyDescent="0.2">
      <c r="A214" s="110"/>
      <c r="B214" s="110"/>
      <c r="C214" s="110"/>
      <c r="D214" s="183"/>
      <c r="E214" s="183"/>
      <c r="F214" s="183"/>
      <c r="G214" s="183"/>
      <c r="H214" s="183"/>
      <c r="I214" s="183"/>
      <c r="J214" s="183"/>
      <c r="K214" s="183"/>
      <c r="L214" s="183"/>
      <c r="M214" s="183"/>
      <c r="N214" s="183"/>
      <c r="O214" s="183"/>
      <c r="P214" s="183"/>
      <c r="Q214" s="183"/>
      <c r="R214" s="183"/>
      <c r="S214" s="183"/>
      <c r="T214" s="183"/>
      <c r="U214" s="183"/>
      <c r="V214" s="183"/>
      <c r="W214" s="183"/>
      <c r="X214" s="183"/>
      <c r="Y214" s="183"/>
      <c r="Z214" s="183"/>
      <c r="AA214" s="183"/>
      <c r="AB214" s="183"/>
      <c r="AC214" s="183"/>
      <c r="AD214" s="183"/>
      <c r="AE214" s="183"/>
      <c r="AF214" s="183"/>
      <c r="AG214" s="183"/>
      <c r="AH214" s="183"/>
      <c r="AI214" s="183"/>
      <c r="AJ214" s="183"/>
      <c r="AK214" s="183"/>
      <c r="AL214" s="183"/>
      <c r="AM214" s="183"/>
      <c r="AN214" s="183"/>
      <c r="AO214" s="183"/>
      <c r="AP214" s="183"/>
      <c r="AQ214" s="183"/>
      <c r="AR214" s="183"/>
      <c r="AS214" s="183"/>
      <c r="AT214" s="183"/>
      <c r="AU214" s="183"/>
      <c r="AV214" s="183"/>
      <c r="AW214" s="183"/>
      <c r="AX214" s="183"/>
      <c r="AY214" s="183"/>
      <c r="AZ214" s="183"/>
      <c r="BA214" s="183"/>
      <c r="BB214" s="183"/>
      <c r="BC214" s="183"/>
      <c r="BD214" s="183"/>
      <c r="BE214" s="183"/>
      <c r="BF214" s="183"/>
      <c r="BG214" s="183"/>
      <c r="BH214" s="183"/>
      <c r="BI214" s="183"/>
      <c r="BJ214" s="183"/>
      <c r="BK214" s="183"/>
      <c r="BL214" s="183"/>
      <c r="BM214" s="183"/>
    </row>
    <row r="215" spans="1:65" x14ac:dyDescent="0.2">
      <c r="A215" s="110"/>
      <c r="B215" s="110"/>
      <c r="C215" s="110"/>
      <c r="D215" s="183"/>
      <c r="E215" s="183"/>
      <c r="F215" s="183"/>
      <c r="G215" s="183"/>
      <c r="H215" s="183"/>
      <c r="I215" s="183"/>
      <c r="J215" s="183"/>
      <c r="K215" s="183"/>
      <c r="L215" s="183"/>
      <c r="M215" s="183"/>
      <c r="N215" s="183"/>
      <c r="O215" s="183"/>
      <c r="P215" s="183"/>
      <c r="Q215" s="183"/>
      <c r="R215" s="183"/>
      <c r="S215" s="183"/>
      <c r="T215" s="183"/>
      <c r="U215" s="183"/>
      <c r="V215" s="183"/>
      <c r="W215" s="183"/>
      <c r="X215" s="183"/>
      <c r="Y215" s="183"/>
      <c r="Z215" s="183"/>
      <c r="AA215" s="183"/>
      <c r="AB215" s="183"/>
      <c r="AC215" s="183"/>
      <c r="AD215" s="183"/>
      <c r="AE215" s="183"/>
      <c r="AF215" s="183"/>
      <c r="AG215" s="183"/>
      <c r="AH215" s="183"/>
      <c r="AI215" s="183"/>
      <c r="AJ215" s="183"/>
      <c r="AK215" s="183"/>
      <c r="AL215" s="183"/>
      <c r="AM215" s="183"/>
      <c r="AN215" s="183"/>
      <c r="AO215" s="183"/>
      <c r="AP215" s="183"/>
      <c r="AQ215" s="183"/>
      <c r="AR215" s="183"/>
      <c r="AS215" s="183"/>
      <c r="AT215" s="183"/>
      <c r="AU215" s="183"/>
      <c r="AV215" s="183"/>
      <c r="AW215" s="183"/>
      <c r="AX215" s="183"/>
      <c r="AY215" s="183"/>
      <c r="AZ215" s="183"/>
      <c r="BA215" s="183"/>
      <c r="BB215" s="183"/>
      <c r="BC215" s="183"/>
      <c r="BD215" s="183"/>
      <c r="BE215" s="183"/>
      <c r="BF215" s="183"/>
      <c r="BG215" s="183"/>
      <c r="BH215" s="183"/>
      <c r="BI215" s="183"/>
      <c r="BJ215" s="183"/>
      <c r="BK215" s="183"/>
      <c r="BL215" s="183"/>
      <c r="BM215" s="183"/>
    </row>
    <row r="216" spans="1:65" x14ac:dyDescent="0.2">
      <c r="A216" s="110"/>
      <c r="B216" s="110"/>
      <c r="C216" s="110"/>
      <c r="D216" s="183"/>
      <c r="E216" s="183"/>
      <c r="F216" s="183"/>
      <c r="G216" s="183"/>
      <c r="H216" s="183"/>
      <c r="I216" s="183"/>
      <c r="J216" s="183"/>
      <c r="K216" s="183"/>
      <c r="L216" s="183"/>
      <c r="M216" s="183"/>
      <c r="N216" s="183"/>
      <c r="O216" s="183"/>
      <c r="P216" s="183"/>
      <c r="Q216" s="183"/>
      <c r="R216" s="183"/>
      <c r="S216" s="183"/>
      <c r="T216" s="183"/>
      <c r="U216" s="183"/>
      <c r="V216" s="183"/>
      <c r="W216" s="183"/>
      <c r="X216" s="183"/>
      <c r="Y216" s="183"/>
      <c r="Z216" s="183"/>
      <c r="AA216" s="183"/>
      <c r="AB216" s="183"/>
      <c r="AC216" s="183"/>
      <c r="AD216" s="183"/>
      <c r="AE216" s="183"/>
      <c r="AF216" s="183"/>
      <c r="AG216" s="183"/>
      <c r="AH216" s="183"/>
      <c r="AI216" s="183"/>
      <c r="AJ216" s="183"/>
      <c r="AK216" s="183"/>
      <c r="AL216" s="183"/>
      <c r="AM216" s="183"/>
      <c r="AN216" s="183"/>
      <c r="AO216" s="183"/>
      <c r="AP216" s="183"/>
      <c r="AQ216" s="183"/>
      <c r="AR216" s="183"/>
      <c r="AS216" s="183"/>
      <c r="AT216" s="183"/>
      <c r="AU216" s="183"/>
      <c r="AV216" s="183"/>
      <c r="AW216" s="183"/>
      <c r="AX216" s="183"/>
      <c r="AY216" s="183"/>
      <c r="AZ216" s="183"/>
      <c r="BA216" s="183"/>
      <c r="BB216" s="183"/>
      <c r="BC216" s="183"/>
      <c r="BD216" s="183"/>
      <c r="BE216" s="183"/>
      <c r="BF216" s="183"/>
      <c r="BG216" s="183"/>
      <c r="BH216" s="183"/>
      <c r="BI216" s="183"/>
      <c r="BJ216" s="183"/>
      <c r="BK216" s="183"/>
      <c r="BL216" s="183"/>
      <c r="BM216" s="183"/>
    </row>
    <row r="217" spans="1:65" x14ac:dyDescent="0.2">
      <c r="A217" s="110"/>
      <c r="B217" s="110"/>
      <c r="C217" s="110"/>
      <c r="D217" s="183"/>
      <c r="E217" s="183"/>
      <c r="F217" s="183"/>
      <c r="G217" s="183"/>
      <c r="H217" s="183"/>
      <c r="I217" s="183"/>
      <c r="J217" s="183"/>
      <c r="K217" s="183"/>
      <c r="L217" s="183"/>
      <c r="M217" s="183"/>
      <c r="N217" s="183"/>
      <c r="O217" s="183"/>
      <c r="P217" s="183"/>
      <c r="Q217" s="183"/>
      <c r="R217" s="183"/>
      <c r="S217" s="183"/>
      <c r="T217" s="183"/>
      <c r="U217" s="183"/>
      <c r="V217" s="183"/>
      <c r="W217" s="183"/>
      <c r="X217" s="183"/>
      <c r="Y217" s="183"/>
      <c r="Z217" s="183"/>
      <c r="AA217" s="183"/>
      <c r="AB217" s="183"/>
      <c r="AC217" s="183"/>
      <c r="AD217" s="183"/>
      <c r="AE217" s="183"/>
      <c r="AF217" s="183"/>
      <c r="AG217" s="183"/>
      <c r="AH217" s="183"/>
      <c r="AI217" s="183"/>
      <c r="AJ217" s="183"/>
      <c r="AK217" s="183"/>
      <c r="AL217" s="183"/>
      <c r="AM217" s="183"/>
      <c r="AN217" s="183"/>
      <c r="AO217" s="183"/>
      <c r="AP217" s="183"/>
      <c r="AQ217" s="183"/>
      <c r="AR217" s="183"/>
      <c r="AS217" s="183"/>
      <c r="AT217" s="183"/>
      <c r="AU217" s="183"/>
      <c r="AV217" s="183"/>
      <c r="AW217" s="183"/>
      <c r="AX217" s="183"/>
      <c r="AY217" s="183"/>
      <c r="AZ217" s="183"/>
      <c r="BA217" s="183"/>
      <c r="BB217" s="183"/>
      <c r="BC217" s="183"/>
      <c r="BD217" s="183"/>
      <c r="BE217" s="183"/>
      <c r="BF217" s="183"/>
      <c r="BG217" s="183"/>
      <c r="BH217" s="183"/>
      <c r="BI217" s="183"/>
      <c r="BJ217" s="183"/>
      <c r="BK217" s="183"/>
      <c r="BL217" s="183"/>
      <c r="BM217" s="183"/>
    </row>
    <row r="218" spans="1:65" x14ac:dyDescent="0.2">
      <c r="A218" s="110"/>
      <c r="B218" s="110"/>
      <c r="C218" s="110"/>
      <c r="D218" s="183"/>
      <c r="E218" s="183"/>
      <c r="F218" s="183"/>
      <c r="G218" s="183"/>
      <c r="H218" s="183"/>
      <c r="I218" s="183"/>
      <c r="J218" s="183"/>
      <c r="K218" s="183"/>
      <c r="L218" s="183"/>
      <c r="M218" s="183"/>
      <c r="N218" s="183"/>
      <c r="O218" s="183"/>
      <c r="P218" s="183"/>
      <c r="Q218" s="183"/>
      <c r="R218" s="183"/>
      <c r="S218" s="183"/>
      <c r="T218" s="183"/>
      <c r="U218" s="183"/>
      <c r="V218" s="183"/>
      <c r="W218" s="183"/>
      <c r="X218" s="183"/>
      <c r="Y218" s="183"/>
      <c r="Z218" s="183"/>
      <c r="AA218" s="183"/>
      <c r="AB218" s="183"/>
      <c r="AC218" s="183"/>
      <c r="AD218" s="183"/>
      <c r="AE218" s="183"/>
      <c r="AF218" s="183"/>
      <c r="AG218" s="183"/>
      <c r="AH218" s="183"/>
      <c r="AI218" s="183"/>
      <c r="AJ218" s="183"/>
      <c r="AK218" s="183"/>
      <c r="AL218" s="183"/>
      <c r="AM218" s="183"/>
      <c r="AN218" s="183"/>
      <c r="AO218" s="183"/>
      <c r="AP218" s="183"/>
      <c r="AQ218" s="183"/>
      <c r="AR218" s="183"/>
      <c r="AS218" s="183"/>
      <c r="AT218" s="183"/>
      <c r="AU218" s="183"/>
      <c r="AV218" s="183"/>
      <c r="AW218" s="183"/>
      <c r="AX218" s="183"/>
      <c r="AY218" s="183"/>
      <c r="AZ218" s="183"/>
      <c r="BA218" s="183"/>
      <c r="BB218" s="183"/>
      <c r="BC218" s="183"/>
      <c r="BD218" s="183"/>
      <c r="BE218" s="183"/>
      <c r="BF218" s="183"/>
      <c r="BG218" s="183"/>
      <c r="BH218" s="183"/>
      <c r="BI218" s="183"/>
      <c r="BJ218" s="183"/>
      <c r="BK218" s="183"/>
      <c r="BL218" s="183"/>
      <c r="BM218" s="183"/>
    </row>
    <row r="219" spans="1:65" x14ac:dyDescent="0.2">
      <c r="A219" s="110"/>
      <c r="B219" s="110"/>
      <c r="C219" s="110"/>
      <c r="D219" s="183"/>
      <c r="E219" s="183"/>
      <c r="F219" s="183"/>
      <c r="G219" s="183"/>
      <c r="H219" s="183"/>
      <c r="I219" s="183"/>
      <c r="J219" s="183"/>
      <c r="K219" s="183"/>
      <c r="L219" s="183"/>
      <c r="M219" s="183"/>
      <c r="N219" s="183"/>
      <c r="O219" s="183"/>
      <c r="P219" s="183"/>
      <c r="Q219" s="183"/>
      <c r="R219" s="183"/>
      <c r="S219" s="183"/>
      <c r="T219" s="183"/>
      <c r="U219" s="183"/>
      <c r="V219" s="183"/>
      <c r="W219" s="183"/>
      <c r="X219" s="183"/>
      <c r="Y219" s="183"/>
      <c r="Z219" s="183"/>
      <c r="AA219" s="183"/>
      <c r="AB219" s="183"/>
      <c r="AC219" s="183"/>
      <c r="AD219" s="183"/>
      <c r="AE219" s="183"/>
      <c r="AF219" s="183"/>
      <c r="AG219" s="183"/>
      <c r="AH219" s="183"/>
      <c r="AI219" s="183"/>
      <c r="AJ219" s="183"/>
      <c r="AK219" s="183"/>
      <c r="AL219" s="183"/>
      <c r="AM219" s="183"/>
      <c r="AN219" s="183"/>
      <c r="AO219" s="183"/>
      <c r="AP219" s="183"/>
      <c r="AQ219" s="183"/>
      <c r="AR219" s="183"/>
      <c r="AS219" s="183"/>
      <c r="AT219" s="183"/>
      <c r="AU219" s="183"/>
      <c r="AV219" s="183"/>
      <c r="AW219" s="183"/>
      <c r="AX219" s="183"/>
      <c r="AY219" s="183"/>
      <c r="AZ219" s="183"/>
      <c r="BA219" s="183"/>
      <c r="BB219" s="183"/>
      <c r="BC219" s="183"/>
      <c r="BD219" s="183"/>
      <c r="BE219" s="183"/>
      <c r="BF219" s="183"/>
      <c r="BG219" s="183"/>
      <c r="BH219" s="183"/>
      <c r="BI219" s="183"/>
      <c r="BJ219" s="183"/>
      <c r="BK219" s="183"/>
      <c r="BL219" s="183"/>
      <c r="BM219" s="183"/>
    </row>
    <row r="220" spans="1:65" x14ac:dyDescent="0.2">
      <c r="A220" s="110"/>
      <c r="B220" s="110"/>
      <c r="C220" s="110"/>
      <c r="D220" s="183"/>
      <c r="E220" s="183"/>
      <c r="F220" s="183"/>
      <c r="G220" s="183"/>
      <c r="H220" s="183"/>
      <c r="I220" s="183"/>
      <c r="J220" s="183"/>
      <c r="K220" s="183"/>
      <c r="L220" s="183"/>
      <c r="M220" s="183"/>
      <c r="N220" s="183"/>
      <c r="O220" s="183"/>
      <c r="P220" s="183"/>
      <c r="Q220" s="183"/>
      <c r="R220" s="183"/>
      <c r="S220" s="183"/>
      <c r="T220" s="183"/>
      <c r="U220" s="183"/>
      <c r="V220" s="183"/>
      <c r="W220" s="183"/>
      <c r="X220" s="183"/>
      <c r="Y220" s="183"/>
      <c r="Z220" s="183"/>
      <c r="AA220" s="183"/>
      <c r="AB220" s="183"/>
      <c r="AC220" s="183"/>
      <c r="AD220" s="183"/>
      <c r="AE220" s="183"/>
      <c r="AF220" s="183"/>
      <c r="AG220" s="183"/>
      <c r="AH220" s="183"/>
      <c r="AI220" s="183"/>
      <c r="AJ220" s="183"/>
      <c r="AK220" s="183"/>
      <c r="AL220" s="183"/>
      <c r="AM220" s="183"/>
      <c r="AN220" s="183"/>
      <c r="AO220" s="183"/>
      <c r="AP220" s="183"/>
      <c r="AQ220" s="183"/>
      <c r="AR220" s="183"/>
      <c r="AS220" s="183"/>
      <c r="AT220" s="183"/>
      <c r="AU220" s="183"/>
      <c r="AV220" s="183"/>
      <c r="AW220" s="183"/>
      <c r="AX220" s="183"/>
      <c r="AY220" s="183"/>
      <c r="AZ220" s="183"/>
      <c r="BA220" s="183"/>
      <c r="BB220" s="183"/>
      <c r="BC220" s="183"/>
      <c r="BD220" s="183"/>
      <c r="BE220" s="183"/>
      <c r="BF220" s="183"/>
      <c r="BG220" s="183"/>
      <c r="BH220" s="183"/>
      <c r="BI220" s="183"/>
      <c r="BJ220" s="183"/>
      <c r="BK220" s="183"/>
      <c r="BL220" s="183"/>
      <c r="BM220" s="183"/>
    </row>
    <row r="221" spans="1:65" x14ac:dyDescent="0.2">
      <c r="A221" s="110"/>
      <c r="B221" s="110"/>
      <c r="C221" s="110"/>
      <c r="D221" s="183"/>
      <c r="E221" s="183"/>
      <c r="F221" s="183"/>
      <c r="G221" s="183"/>
      <c r="H221" s="183"/>
      <c r="I221" s="183"/>
      <c r="J221" s="183"/>
      <c r="K221" s="183"/>
      <c r="L221" s="183"/>
      <c r="M221" s="183"/>
      <c r="N221" s="183"/>
      <c r="O221" s="183"/>
      <c r="P221" s="183"/>
      <c r="Q221" s="183"/>
      <c r="R221" s="183"/>
      <c r="S221" s="183"/>
      <c r="T221" s="183"/>
      <c r="U221" s="183"/>
      <c r="V221" s="183"/>
      <c r="W221" s="183"/>
      <c r="X221" s="183"/>
      <c r="Y221" s="183"/>
      <c r="Z221" s="183"/>
      <c r="AA221" s="183"/>
      <c r="AB221" s="183"/>
      <c r="AC221" s="183"/>
      <c r="AD221" s="183"/>
      <c r="AE221" s="183"/>
      <c r="AF221" s="183"/>
      <c r="AG221" s="183"/>
      <c r="AH221" s="183"/>
      <c r="AI221" s="183"/>
      <c r="AJ221" s="183"/>
      <c r="AK221" s="183"/>
      <c r="AL221" s="183"/>
      <c r="AM221" s="183"/>
      <c r="AN221" s="183"/>
      <c r="AO221" s="183"/>
      <c r="AP221" s="183"/>
      <c r="AQ221" s="183"/>
      <c r="AR221" s="183"/>
      <c r="AS221" s="183"/>
      <c r="AT221" s="183"/>
      <c r="AU221" s="183"/>
      <c r="AV221" s="183"/>
      <c r="AW221" s="183"/>
      <c r="AX221" s="183"/>
      <c r="AY221" s="183"/>
      <c r="AZ221" s="183"/>
      <c r="BA221" s="183"/>
      <c r="BB221" s="183"/>
      <c r="BC221" s="183"/>
      <c r="BD221" s="183"/>
      <c r="BE221" s="183"/>
      <c r="BF221" s="183"/>
      <c r="BG221" s="183"/>
      <c r="BH221" s="183"/>
      <c r="BI221" s="183"/>
      <c r="BJ221" s="183"/>
      <c r="BK221" s="183"/>
      <c r="BL221" s="183"/>
      <c r="BM221" s="183"/>
    </row>
    <row r="222" spans="1:65" x14ac:dyDescent="0.2">
      <c r="A222" s="110"/>
      <c r="B222" s="110"/>
      <c r="C222" s="110"/>
      <c r="D222" s="183"/>
      <c r="E222" s="183"/>
      <c r="F222" s="183"/>
      <c r="G222" s="183"/>
      <c r="H222" s="183"/>
      <c r="I222" s="183"/>
      <c r="J222" s="183"/>
      <c r="K222" s="183"/>
      <c r="L222" s="183"/>
      <c r="M222" s="183"/>
      <c r="N222" s="183"/>
      <c r="O222" s="183"/>
      <c r="P222" s="183"/>
      <c r="Q222" s="183"/>
      <c r="R222" s="183"/>
      <c r="S222" s="183"/>
      <c r="T222" s="183"/>
      <c r="U222" s="183"/>
      <c r="V222" s="183"/>
      <c r="W222" s="183"/>
      <c r="X222" s="183"/>
      <c r="Y222" s="183"/>
      <c r="Z222" s="183"/>
      <c r="AA222" s="183"/>
      <c r="AB222" s="183"/>
      <c r="AC222" s="183"/>
      <c r="AD222" s="183"/>
      <c r="AE222" s="183"/>
      <c r="AF222" s="183"/>
      <c r="AG222" s="183"/>
      <c r="AH222" s="183"/>
      <c r="AI222" s="183"/>
      <c r="AJ222" s="183"/>
      <c r="AK222" s="183"/>
      <c r="AL222" s="183"/>
      <c r="AM222" s="183"/>
      <c r="AN222" s="183"/>
      <c r="AO222" s="183"/>
      <c r="AP222" s="183"/>
      <c r="AQ222" s="183"/>
      <c r="AR222" s="183"/>
      <c r="AS222" s="183"/>
      <c r="AT222" s="183"/>
      <c r="AU222" s="183"/>
      <c r="AV222" s="183"/>
      <c r="AW222" s="183"/>
      <c r="AX222" s="183"/>
      <c r="AY222" s="183"/>
      <c r="AZ222" s="183"/>
      <c r="BA222" s="183"/>
      <c r="BB222" s="183"/>
      <c r="BC222" s="183"/>
      <c r="BD222" s="183"/>
      <c r="BE222" s="183"/>
      <c r="BF222" s="183"/>
      <c r="BG222" s="183"/>
      <c r="BH222" s="183"/>
      <c r="BI222" s="183"/>
      <c r="BJ222" s="183"/>
      <c r="BK222" s="183"/>
      <c r="BL222" s="183"/>
      <c r="BM222" s="183"/>
    </row>
    <row r="223" spans="1:65" x14ac:dyDescent="0.2">
      <c r="A223" s="110"/>
      <c r="B223" s="110"/>
      <c r="C223" s="110"/>
      <c r="D223" s="183"/>
      <c r="E223" s="183"/>
      <c r="F223" s="183"/>
      <c r="G223" s="183"/>
      <c r="H223" s="183"/>
      <c r="I223" s="183"/>
      <c r="J223" s="183"/>
      <c r="K223" s="183"/>
      <c r="L223" s="183"/>
      <c r="M223" s="183"/>
      <c r="N223" s="183"/>
      <c r="O223" s="183"/>
      <c r="P223" s="183"/>
      <c r="Q223" s="183"/>
      <c r="R223" s="183"/>
      <c r="S223" s="183"/>
      <c r="T223" s="183"/>
      <c r="U223" s="183"/>
      <c r="V223" s="183"/>
      <c r="W223" s="183"/>
      <c r="X223" s="183"/>
      <c r="Y223" s="183"/>
      <c r="Z223" s="183"/>
      <c r="AA223" s="183"/>
      <c r="AB223" s="183"/>
      <c r="AC223" s="183"/>
      <c r="AD223" s="183"/>
      <c r="AE223" s="183"/>
      <c r="AF223" s="183"/>
      <c r="AG223" s="183"/>
      <c r="AH223" s="183"/>
      <c r="AI223" s="183"/>
      <c r="AJ223" s="183"/>
      <c r="AK223" s="183"/>
      <c r="AL223" s="183"/>
      <c r="AM223" s="183"/>
      <c r="AN223" s="183"/>
      <c r="AO223" s="183"/>
      <c r="AP223" s="183"/>
      <c r="AQ223" s="183"/>
      <c r="AR223" s="183"/>
      <c r="AS223" s="183"/>
      <c r="AT223" s="183"/>
      <c r="AU223" s="183"/>
      <c r="AV223" s="183"/>
      <c r="AW223" s="183"/>
      <c r="AX223" s="183"/>
      <c r="AY223" s="183"/>
      <c r="AZ223" s="183"/>
      <c r="BA223" s="183"/>
      <c r="BB223" s="183"/>
      <c r="BC223" s="183"/>
      <c r="BD223" s="183"/>
      <c r="BE223" s="183"/>
      <c r="BF223" s="183"/>
      <c r="BG223" s="183"/>
      <c r="BH223" s="183"/>
      <c r="BI223" s="183"/>
      <c r="BJ223" s="183"/>
      <c r="BK223" s="183"/>
      <c r="BL223" s="183"/>
      <c r="BM223" s="183"/>
    </row>
    <row r="224" spans="1:65" x14ac:dyDescent="0.2">
      <c r="A224" s="110"/>
      <c r="B224" s="110"/>
      <c r="C224" s="110"/>
      <c r="D224" s="183"/>
      <c r="E224" s="183"/>
      <c r="F224" s="183"/>
      <c r="G224" s="183"/>
      <c r="H224" s="183"/>
      <c r="I224" s="183"/>
      <c r="J224" s="183"/>
      <c r="K224" s="183"/>
      <c r="L224" s="183"/>
      <c r="M224" s="183"/>
      <c r="N224" s="183"/>
      <c r="O224" s="183"/>
      <c r="P224" s="183"/>
      <c r="Q224" s="183"/>
      <c r="R224" s="183"/>
      <c r="S224" s="183"/>
      <c r="T224" s="183"/>
      <c r="U224" s="183"/>
      <c r="V224" s="183"/>
      <c r="W224" s="183"/>
      <c r="X224" s="183"/>
      <c r="Y224" s="183"/>
      <c r="Z224" s="183"/>
      <c r="AA224" s="183"/>
      <c r="AB224" s="183"/>
      <c r="AC224" s="183"/>
      <c r="AD224" s="183"/>
      <c r="AE224" s="183"/>
      <c r="AF224" s="183"/>
      <c r="AG224" s="183"/>
      <c r="AH224" s="183"/>
      <c r="AI224" s="183"/>
      <c r="AJ224" s="183"/>
      <c r="AK224" s="183"/>
      <c r="AL224" s="183"/>
      <c r="AM224" s="183"/>
      <c r="AN224" s="183"/>
      <c r="AO224" s="183"/>
      <c r="AP224" s="183"/>
      <c r="AQ224" s="183"/>
      <c r="AR224" s="183"/>
      <c r="AS224" s="183"/>
      <c r="AT224" s="183"/>
      <c r="AU224" s="183"/>
      <c r="AV224" s="183"/>
      <c r="AW224" s="183"/>
      <c r="AX224" s="183"/>
      <c r="AY224" s="183"/>
      <c r="AZ224" s="183"/>
      <c r="BA224" s="183"/>
      <c r="BB224" s="183"/>
      <c r="BC224" s="183"/>
      <c r="BD224" s="183"/>
      <c r="BE224" s="183"/>
      <c r="BF224" s="183"/>
      <c r="BG224" s="183"/>
      <c r="BH224" s="183"/>
      <c r="BI224" s="183"/>
      <c r="BJ224" s="183"/>
      <c r="BK224" s="183"/>
      <c r="BL224" s="183"/>
      <c r="BM224" s="183"/>
    </row>
    <row r="225" spans="1:65" x14ac:dyDescent="0.2">
      <c r="A225" s="110"/>
      <c r="B225" s="110"/>
      <c r="C225" s="110"/>
      <c r="D225" s="183"/>
      <c r="E225" s="183"/>
      <c r="F225" s="183"/>
      <c r="G225" s="183"/>
      <c r="H225" s="183"/>
      <c r="I225" s="183"/>
      <c r="J225" s="183"/>
      <c r="K225" s="183"/>
      <c r="L225" s="183"/>
      <c r="M225" s="183"/>
      <c r="N225" s="183"/>
      <c r="O225" s="183"/>
      <c r="P225" s="183"/>
      <c r="Q225" s="183"/>
      <c r="R225" s="183"/>
      <c r="S225" s="183"/>
      <c r="T225" s="183"/>
      <c r="U225" s="183"/>
      <c r="V225" s="183"/>
      <c r="W225" s="183"/>
      <c r="X225" s="183"/>
      <c r="Y225" s="183"/>
      <c r="Z225" s="183"/>
      <c r="AA225" s="183"/>
      <c r="AB225" s="183"/>
      <c r="AC225" s="183"/>
      <c r="AD225" s="183"/>
      <c r="AE225" s="183"/>
      <c r="AF225" s="183"/>
      <c r="AG225" s="183"/>
      <c r="AH225" s="183"/>
      <c r="AI225" s="183"/>
      <c r="AJ225" s="183"/>
      <c r="AK225" s="183"/>
      <c r="AL225" s="183"/>
      <c r="AM225" s="183"/>
      <c r="AN225" s="183"/>
      <c r="AO225" s="183"/>
      <c r="AP225" s="183"/>
      <c r="AQ225" s="183"/>
      <c r="AR225" s="183"/>
      <c r="AS225" s="183"/>
      <c r="AT225" s="183"/>
      <c r="AU225" s="183"/>
      <c r="AV225" s="183"/>
      <c r="AW225" s="183"/>
      <c r="AX225" s="183"/>
      <c r="AY225" s="183"/>
      <c r="AZ225" s="183"/>
      <c r="BA225" s="183"/>
      <c r="BB225" s="183"/>
      <c r="BC225" s="183"/>
      <c r="BD225" s="183"/>
      <c r="BE225" s="183"/>
      <c r="BF225" s="183"/>
      <c r="BG225" s="183"/>
      <c r="BH225" s="183"/>
      <c r="BI225" s="183"/>
      <c r="BJ225" s="183"/>
      <c r="BK225" s="183"/>
      <c r="BL225" s="183"/>
      <c r="BM225" s="183"/>
    </row>
    <row r="226" spans="1:65" x14ac:dyDescent="0.2">
      <c r="A226" s="110"/>
      <c r="B226" s="110"/>
      <c r="C226" s="110"/>
      <c r="D226" s="183"/>
      <c r="E226" s="183"/>
      <c r="F226" s="183"/>
      <c r="G226" s="183"/>
      <c r="H226" s="183"/>
      <c r="I226" s="183"/>
      <c r="J226" s="183"/>
      <c r="K226" s="183"/>
      <c r="L226" s="183"/>
      <c r="M226" s="183"/>
      <c r="N226" s="183"/>
      <c r="O226" s="183"/>
      <c r="P226" s="183"/>
      <c r="Q226" s="183"/>
      <c r="R226" s="183"/>
      <c r="S226" s="183"/>
      <c r="T226" s="183"/>
      <c r="U226" s="183"/>
      <c r="V226" s="183"/>
      <c r="W226" s="183"/>
      <c r="X226" s="183"/>
      <c r="Y226" s="183"/>
      <c r="Z226" s="183"/>
      <c r="AA226" s="183"/>
      <c r="AB226" s="183"/>
      <c r="AC226" s="183"/>
      <c r="AD226" s="183"/>
      <c r="AE226" s="183"/>
      <c r="AF226" s="183"/>
      <c r="AG226" s="183"/>
      <c r="AH226" s="183"/>
      <c r="AI226" s="183"/>
      <c r="AJ226" s="183"/>
      <c r="AK226" s="183"/>
      <c r="AL226" s="183"/>
      <c r="AM226" s="183"/>
      <c r="AN226" s="183"/>
      <c r="AO226" s="183"/>
      <c r="AP226" s="183"/>
      <c r="AQ226" s="183"/>
      <c r="AR226" s="183"/>
      <c r="AS226" s="183"/>
      <c r="AT226" s="183"/>
      <c r="AU226" s="183"/>
      <c r="AV226" s="183"/>
      <c r="AW226" s="183"/>
      <c r="AX226" s="183"/>
      <c r="AY226" s="183"/>
      <c r="AZ226" s="183"/>
      <c r="BA226" s="183"/>
      <c r="BB226" s="183"/>
      <c r="BC226" s="183"/>
      <c r="BD226" s="183"/>
      <c r="BE226" s="183"/>
      <c r="BF226" s="183"/>
      <c r="BG226" s="183"/>
      <c r="BH226" s="183"/>
      <c r="BI226" s="183"/>
      <c r="BJ226" s="183"/>
      <c r="BK226" s="183"/>
      <c r="BL226" s="183"/>
      <c r="BM226" s="183"/>
    </row>
    <row r="227" spans="1:65" x14ac:dyDescent="0.2">
      <c r="A227" s="110"/>
      <c r="B227" s="110"/>
      <c r="C227" s="110"/>
      <c r="D227" s="183"/>
      <c r="E227" s="183"/>
      <c r="F227" s="183"/>
      <c r="G227" s="183"/>
      <c r="H227" s="183"/>
      <c r="I227" s="183"/>
      <c r="J227" s="183"/>
      <c r="K227" s="183"/>
      <c r="L227" s="183"/>
      <c r="M227" s="183"/>
      <c r="N227" s="183"/>
      <c r="O227" s="183"/>
      <c r="P227" s="183"/>
      <c r="Q227" s="183"/>
      <c r="R227" s="183"/>
      <c r="S227" s="183"/>
      <c r="T227" s="183"/>
      <c r="U227" s="183"/>
      <c r="V227" s="183"/>
      <c r="W227" s="183"/>
      <c r="X227" s="183"/>
      <c r="Y227" s="183"/>
      <c r="Z227" s="183"/>
      <c r="AA227" s="183"/>
      <c r="AB227" s="183"/>
      <c r="AC227" s="183"/>
      <c r="AD227" s="183"/>
      <c r="AE227" s="183"/>
      <c r="AF227" s="183"/>
      <c r="AG227" s="183"/>
      <c r="AH227" s="183"/>
      <c r="AI227" s="183"/>
      <c r="AJ227" s="183"/>
      <c r="AK227" s="183"/>
      <c r="AL227" s="183"/>
      <c r="AM227" s="183"/>
      <c r="AN227" s="183"/>
      <c r="AO227" s="183"/>
      <c r="AP227" s="183"/>
      <c r="AQ227" s="183"/>
      <c r="AR227" s="183"/>
      <c r="AS227" s="183"/>
      <c r="AT227" s="183"/>
      <c r="AU227" s="183"/>
      <c r="AV227" s="183"/>
      <c r="AW227" s="183"/>
      <c r="AX227" s="183"/>
      <c r="AY227" s="183"/>
      <c r="AZ227" s="183"/>
      <c r="BA227" s="183"/>
      <c r="BB227" s="183"/>
      <c r="BC227" s="183"/>
      <c r="BD227" s="183"/>
      <c r="BE227" s="183"/>
      <c r="BF227" s="183"/>
      <c r="BG227" s="183"/>
      <c r="BH227" s="183"/>
      <c r="BI227" s="183"/>
      <c r="BJ227" s="183"/>
      <c r="BK227" s="183"/>
      <c r="BL227" s="183"/>
      <c r="BM227" s="183"/>
    </row>
    <row r="228" spans="1:65" x14ac:dyDescent="0.2">
      <c r="A228" s="110"/>
      <c r="B228" s="110"/>
      <c r="C228" s="110"/>
      <c r="D228" s="183"/>
      <c r="E228" s="183"/>
      <c r="F228" s="183"/>
      <c r="G228" s="183"/>
      <c r="H228" s="183"/>
      <c r="I228" s="183"/>
      <c r="J228" s="183"/>
      <c r="K228" s="183"/>
      <c r="L228" s="183"/>
      <c r="M228" s="183"/>
      <c r="N228" s="183"/>
      <c r="O228" s="183"/>
      <c r="P228" s="183"/>
      <c r="Q228" s="183"/>
      <c r="R228" s="183"/>
      <c r="S228" s="183"/>
      <c r="T228" s="183"/>
      <c r="U228" s="183"/>
      <c r="V228" s="183"/>
      <c r="W228" s="183"/>
      <c r="X228" s="183"/>
      <c r="Y228" s="183"/>
      <c r="Z228" s="183"/>
      <c r="AA228" s="183"/>
      <c r="AB228" s="183"/>
      <c r="AC228" s="183"/>
      <c r="AD228" s="183"/>
      <c r="AE228" s="183"/>
      <c r="AF228" s="183"/>
      <c r="AG228" s="183"/>
      <c r="AH228" s="183"/>
      <c r="AI228" s="183"/>
      <c r="AJ228" s="183"/>
      <c r="AK228" s="183"/>
      <c r="AL228" s="183"/>
      <c r="AM228" s="183"/>
      <c r="AN228" s="183"/>
      <c r="AO228" s="183"/>
      <c r="AP228" s="183"/>
      <c r="AQ228" s="183"/>
      <c r="AR228" s="183"/>
      <c r="AS228" s="183"/>
      <c r="AT228" s="183"/>
      <c r="AU228" s="183"/>
      <c r="AV228" s="183"/>
      <c r="AW228" s="183"/>
      <c r="AX228" s="183"/>
      <c r="AY228" s="183"/>
      <c r="AZ228" s="183"/>
      <c r="BA228" s="183"/>
      <c r="BB228" s="183"/>
      <c r="BC228" s="183"/>
      <c r="BD228" s="183"/>
      <c r="BE228" s="183"/>
      <c r="BF228" s="183"/>
      <c r="BG228" s="183"/>
      <c r="BH228" s="183"/>
      <c r="BI228" s="183"/>
      <c r="BJ228" s="183"/>
      <c r="BK228" s="183"/>
      <c r="BL228" s="183"/>
      <c r="BM228" s="183"/>
    </row>
    <row r="229" spans="1:65" x14ac:dyDescent="0.2">
      <c r="A229" s="110"/>
      <c r="B229" s="110"/>
      <c r="C229" s="110"/>
      <c r="D229" s="183"/>
      <c r="E229" s="183"/>
      <c r="F229" s="183"/>
      <c r="G229" s="183"/>
      <c r="H229" s="183"/>
      <c r="I229" s="183"/>
      <c r="J229" s="183"/>
      <c r="K229" s="183"/>
      <c r="L229" s="183"/>
      <c r="M229" s="183"/>
      <c r="N229" s="183"/>
      <c r="O229" s="183"/>
      <c r="P229" s="183"/>
      <c r="Q229" s="183"/>
      <c r="R229" s="183"/>
      <c r="S229" s="183"/>
      <c r="T229" s="183"/>
      <c r="U229" s="183"/>
      <c r="V229" s="183"/>
      <c r="W229" s="183"/>
      <c r="X229" s="183"/>
      <c r="Y229" s="183"/>
      <c r="Z229" s="183"/>
      <c r="AA229" s="183"/>
      <c r="AB229" s="183"/>
      <c r="AC229" s="183"/>
      <c r="AD229" s="183"/>
      <c r="AE229" s="183"/>
      <c r="AF229" s="183"/>
      <c r="AG229" s="183"/>
      <c r="AH229" s="183"/>
      <c r="AI229" s="183"/>
      <c r="AJ229" s="183"/>
      <c r="AK229" s="183"/>
      <c r="AL229" s="183"/>
      <c r="AM229" s="183"/>
      <c r="AN229" s="183"/>
      <c r="AO229" s="183"/>
      <c r="AP229" s="183"/>
      <c r="AQ229" s="183"/>
      <c r="AR229" s="183"/>
      <c r="AS229" s="183"/>
      <c r="AT229" s="183"/>
      <c r="AU229" s="183"/>
      <c r="AV229" s="183"/>
      <c r="AW229" s="183"/>
      <c r="AX229" s="183"/>
      <c r="AY229" s="183"/>
      <c r="AZ229" s="183"/>
      <c r="BA229" s="183"/>
      <c r="BB229" s="183"/>
      <c r="BC229" s="183"/>
      <c r="BD229" s="183"/>
      <c r="BE229" s="183"/>
      <c r="BF229" s="183"/>
      <c r="BG229" s="183"/>
      <c r="BH229" s="183"/>
      <c r="BI229" s="183"/>
      <c r="BJ229" s="183"/>
      <c r="BK229" s="183"/>
      <c r="BL229" s="183"/>
      <c r="BM229" s="183"/>
    </row>
    <row r="230" spans="1:65" x14ac:dyDescent="0.2">
      <c r="A230" s="110"/>
      <c r="B230" s="110"/>
      <c r="C230" s="110"/>
      <c r="D230" s="183"/>
      <c r="E230" s="183"/>
      <c r="F230" s="183"/>
      <c r="G230" s="183"/>
      <c r="H230" s="183"/>
      <c r="I230" s="183"/>
      <c r="J230" s="183"/>
      <c r="K230" s="183"/>
      <c r="L230" s="183"/>
      <c r="M230" s="183"/>
      <c r="N230" s="183"/>
      <c r="O230" s="183"/>
      <c r="P230" s="183"/>
      <c r="Q230" s="183"/>
      <c r="R230" s="183"/>
      <c r="S230" s="183"/>
      <c r="T230" s="183"/>
      <c r="U230" s="183"/>
      <c r="V230" s="183"/>
      <c r="W230" s="183"/>
      <c r="X230" s="183"/>
      <c r="Y230" s="183"/>
      <c r="Z230" s="183"/>
      <c r="AA230" s="183"/>
      <c r="AB230" s="183"/>
      <c r="AC230" s="183"/>
      <c r="AD230" s="183"/>
      <c r="AE230" s="183"/>
      <c r="AF230" s="183"/>
      <c r="AG230" s="183"/>
      <c r="AH230" s="183"/>
      <c r="AI230" s="183"/>
      <c r="AJ230" s="183"/>
      <c r="AK230" s="183"/>
      <c r="AL230" s="183"/>
      <c r="AM230" s="183"/>
      <c r="AN230" s="183"/>
      <c r="AO230" s="183"/>
      <c r="AP230" s="183"/>
      <c r="AQ230" s="183"/>
      <c r="AR230" s="183"/>
      <c r="AS230" s="183"/>
      <c r="AT230" s="183"/>
      <c r="AU230" s="183"/>
      <c r="AV230" s="183"/>
      <c r="AW230" s="183"/>
      <c r="AX230" s="183"/>
      <c r="AY230" s="183"/>
      <c r="AZ230" s="183"/>
      <c r="BA230" s="183"/>
      <c r="BB230" s="183"/>
      <c r="BC230" s="183"/>
      <c r="BD230" s="183"/>
      <c r="BE230" s="183"/>
      <c r="BF230" s="183"/>
      <c r="BG230" s="183"/>
      <c r="BH230" s="183"/>
      <c r="BI230" s="183"/>
      <c r="BJ230" s="183"/>
      <c r="BK230" s="183"/>
      <c r="BL230" s="183"/>
      <c r="BM230" s="183"/>
    </row>
    <row r="231" spans="1:65" x14ac:dyDescent="0.2">
      <c r="A231" s="110"/>
      <c r="B231" s="110"/>
      <c r="C231" s="110"/>
      <c r="D231" s="183"/>
      <c r="E231" s="183"/>
      <c r="F231" s="183"/>
      <c r="G231" s="183"/>
      <c r="H231" s="183"/>
      <c r="I231" s="183"/>
      <c r="J231" s="183"/>
      <c r="K231" s="183"/>
      <c r="L231" s="183"/>
      <c r="M231" s="183"/>
      <c r="N231" s="183"/>
      <c r="O231" s="183"/>
      <c r="P231" s="183"/>
      <c r="Q231" s="183"/>
      <c r="R231" s="183"/>
      <c r="S231" s="183"/>
      <c r="T231" s="183"/>
      <c r="U231" s="183"/>
      <c r="V231" s="183"/>
      <c r="W231" s="183"/>
      <c r="X231" s="183"/>
      <c r="Y231" s="183"/>
      <c r="Z231" s="183"/>
      <c r="AA231" s="183"/>
      <c r="AB231" s="183"/>
      <c r="AC231" s="183"/>
      <c r="AD231" s="183"/>
      <c r="AE231" s="183"/>
      <c r="AF231" s="183"/>
      <c r="AG231" s="183"/>
      <c r="AH231" s="183"/>
      <c r="AI231" s="183"/>
      <c r="AJ231" s="183"/>
      <c r="AK231" s="183"/>
      <c r="AL231" s="183"/>
      <c r="AM231" s="183"/>
      <c r="AN231" s="183"/>
      <c r="AO231" s="183"/>
      <c r="AP231" s="183"/>
      <c r="AQ231" s="183"/>
      <c r="AR231" s="183"/>
      <c r="AS231" s="183"/>
      <c r="AT231" s="183"/>
      <c r="AU231" s="183"/>
      <c r="AV231" s="183"/>
      <c r="AW231" s="183"/>
      <c r="AX231" s="183"/>
      <c r="AY231" s="183"/>
      <c r="AZ231" s="183"/>
      <c r="BA231" s="183"/>
      <c r="BB231" s="183"/>
      <c r="BC231" s="183"/>
      <c r="BD231" s="183"/>
      <c r="BE231" s="183"/>
      <c r="BF231" s="183"/>
      <c r="BG231" s="183"/>
      <c r="BH231" s="183"/>
      <c r="BI231" s="183"/>
      <c r="BJ231" s="183"/>
      <c r="BK231" s="183"/>
      <c r="BL231" s="183"/>
      <c r="BM231" s="183"/>
    </row>
    <row r="232" spans="1:65" x14ac:dyDescent="0.2">
      <c r="A232" s="110"/>
      <c r="B232" s="110"/>
      <c r="C232" s="110"/>
      <c r="D232" s="183"/>
      <c r="E232" s="183"/>
      <c r="F232" s="183"/>
      <c r="G232" s="183"/>
      <c r="H232" s="183"/>
      <c r="I232" s="183"/>
      <c r="J232" s="183"/>
      <c r="K232" s="183"/>
      <c r="L232" s="183"/>
      <c r="M232" s="183"/>
      <c r="N232" s="183"/>
      <c r="O232" s="183"/>
      <c r="P232" s="183"/>
      <c r="Q232" s="183"/>
      <c r="R232" s="183"/>
      <c r="S232" s="183"/>
      <c r="T232" s="183"/>
      <c r="U232" s="183"/>
      <c r="V232" s="183"/>
      <c r="W232" s="183"/>
      <c r="X232" s="183"/>
      <c r="Y232" s="183"/>
      <c r="Z232" s="183"/>
      <c r="AA232" s="183"/>
      <c r="AB232" s="183"/>
      <c r="AC232" s="183"/>
      <c r="AD232" s="183"/>
      <c r="AE232" s="183"/>
      <c r="AF232" s="183"/>
      <c r="AG232" s="183"/>
      <c r="AH232" s="183"/>
      <c r="AI232" s="183"/>
      <c r="AJ232" s="183"/>
      <c r="AK232" s="183"/>
      <c r="AL232" s="183"/>
      <c r="AM232" s="183"/>
      <c r="AN232" s="183"/>
      <c r="AO232" s="183"/>
      <c r="AP232" s="183"/>
      <c r="AQ232" s="183"/>
      <c r="AR232" s="183"/>
      <c r="AS232" s="183"/>
      <c r="AT232" s="183"/>
      <c r="AU232" s="183"/>
      <c r="AV232" s="183"/>
      <c r="AW232" s="183"/>
      <c r="AX232" s="183"/>
      <c r="AY232" s="183"/>
      <c r="AZ232" s="183"/>
      <c r="BA232" s="183"/>
      <c r="BB232" s="183"/>
      <c r="BC232" s="183"/>
      <c r="BD232" s="183"/>
      <c r="BE232" s="183"/>
      <c r="BF232" s="183"/>
      <c r="BG232" s="183"/>
      <c r="BH232" s="183"/>
      <c r="BI232" s="183"/>
      <c r="BJ232" s="183"/>
      <c r="BK232" s="183"/>
      <c r="BL232" s="183"/>
      <c r="BM232" s="183"/>
    </row>
    <row r="233" spans="1:65" x14ac:dyDescent="0.2">
      <c r="A233" s="110"/>
      <c r="B233" s="110"/>
      <c r="C233" s="110"/>
      <c r="D233" s="183"/>
      <c r="E233" s="183"/>
      <c r="F233" s="183"/>
      <c r="G233" s="183"/>
      <c r="H233" s="183"/>
      <c r="I233" s="183"/>
      <c r="J233" s="183"/>
      <c r="K233" s="183"/>
      <c r="L233" s="183"/>
      <c r="M233" s="183"/>
      <c r="N233" s="183"/>
      <c r="O233" s="183"/>
      <c r="P233" s="183"/>
      <c r="Q233" s="183"/>
      <c r="R233" s="183"/>
      <c r="S233" s="183"/>
      <c r="T233" s="183"/>
      <c r="U233" s="183"/>
      <c r="V233" s="183"/>
      <c r="W233" s="183"/>
      <c r="X233" s="183"/>
      <c r="Y233" s="183"/>
      <c r="Z233" s="183"/>
      <c r="AA233" s="183"/>
      <c r="AB233" s="183"/>
      <c r="AC233" s="183"/>
      <c r="AD233" s="183"/>
      <c r="AE233" s="183"/>
      <c r="AF233" s="183"/>
      <c r="AG233" s="183"/>
      <c r="AH233" s="183"/>
      <c r="AI233" s="183"/>
      <c r="AJ233" s="183"/>
      <c r="AK233" s="183"/>
      <c r="AL233" s="183"/>
      <c r="AM233" s="183"/>
      <c r="AN233" s="183"/>
      <c r="AO233" s="183"/>
      <c r="AP233" s="183"/>
      <c r="AQ233" s="183"/>
      <c r="AR233" s="183"/>
      <c r="AS233" s="183"/>
      <c r="AT233" s="183"/>
      <c r="AU233" s="183"/>
      <c r="AV233" s="183"/>
      <c r="AW233" s="183"/>
      <c r="AX233" s="183"/>
      <c r="AY233" s="183"/>
      <c r="AZ233" s="183"/>
      <c r="BA233" s="183"/>
      <c r="BB233" s="183"/>
      <c r="BC233" s="183"/>
      <c r="BD233" s="183"/>
      <c r="BE233" s="183"/>
      <c r="BF233" s="183"/>
      <c r="BG233" s="183"/>
      <c r="BH233" s="183"/>
      <c r="BI233" s="183"/>
      <c r="BJ233" s="183"/>
      <c r="BK233" s="183"/>
      <c r="BL233" s="183"/>
      <c r="BM233" s="183"/>
    </row>
    <row r="234" spans="1:65" x14ac:dyDescent="0.2">
      <c r="A234" s="110"/>
      <c r="B234" s="110"/>
      <c r="C234" s="110"/>
      <c r="D234" s="183"/>
      <c r="E234" s="183"/>
      <c r="F234" s="183"/>
      <c r="G234" s="183"/>
      <c r="H234" s="183"/>
      <c r="I234" s="183"/>
      <c r="J234" s="183"/>
      <c r="K234" s="183"/>
      <c r="L234" s="183"/>
      <c r="M234" s="183"/>
      <c r="N234" s="183"/>
      <c r="O234" s="183"/>
      <c r="P234" s="183"/>
      <c r="Q234" s="183"/>
      <c r="R234" s="183"/>
      <c r="S234" s="183"/>
      <c r="T234" s="183"/>
      <c r="U234" s="183"/>
      <c r="V234" s="183"/>
      <c r="W234" s="183"/>
      <c r="X234" s="183"/>
      <c r="Y234" s="183"/>
      <c r="Z234" s="183"/>
      <c r="AA234" s="183"/>
      <c r="AB234" s="183"/>
      <c r="AC234" s="183"/>
      <c r="AD234" s="183"/>
      <c r="AE234" s="183"/>
      <c r="AF234" s="183"/>
      <c r="AG234" s="183"/>
      <c r="AH234" s="183"/>
      <c r="AI234" s="183"/>
      <c r="AJ234" s="183"/>
      <c r="AK234" s="183"/>
      <c r="AL234" s="183"/>
      <c r="AM234" s="183"/>
      <c r="AN234" s="183"/>
      <c r="AO234" s="183"/>
      <c r="AP234" s="183"/>
      <c r="AQ234" s="183"/>
      <c r="AR234" s="183"/>
      <c r="AS234" s="183"/>
      <c r="AT234" s="183"/>
      <c r="AU234" s="183"/>
      <c r="AV234" s="183"/>
      <c r="AW234" s="183"/>
      <c r="AX234" s="183"/>
      <c r="AY234" s="183"/>
      <c r="AZ234" s="183"/>
      <c r="BA234" s="183"/>
      <c r="BB234" s="183"/>
      <c r="BC234" s="183"/>
      <c r="BD234" s="183"/>
      <c r="BE234" s="183"/>
      <c r="BF234" s="183"/>
      <c r="BG234" s="183"/>
      <c r="BH234" s="183"/>
      <c r="BI234" s="183"/>
      <c r="BJ234" s="183"/>
      <c r="BK234" s="183"/>
      <c r="BL234" s="183"/>
      <c r="BM234" s="183"/>
    </row>
    <row r="235" spans="1:65" x14ac:dyDescent="0.2">
      <c r="A235" s="110"/>
      <c r="B235" s="110"/>
      <c r="C235" s="110"/>
      <c r="D235" s="183"/>
      <c r="E235" s="183"/>
      <c r="F235" s="183"/>
      <c r="G235" s="183"/>
      <c r="H235" s="183"/>
      <c r="I235" s="183"/>
      <c r="J235" s="183"/>
      <c r="K235" s="183"/>
      <c r="L235" s="183"/>
      <c r="M235" s="183"/>
      <c r="N235" s="183"/>
      <c r="O235" s="183"/>
      <c r="P235" s="183"/>
      <c r="Q235" s="183"/>
      <c r="R235" s="183"/>
      <c r="S235" s="183"/>
      <c r="T235" s="183"/>
      <c r="U235" s="183"/>
      <c r="V235" s="183"/>
      <c r="W235" s="183"/>
      <c r="X235" s="183"/>
      <c r="Y235" s="183"/>
      <c r="Z235" s="183"/>
      <c r="AA235" s="183"/>
      <c r="AB235" s="183"/>
      <c r="AC235" s="183"/>
      <c r="AD235" s="183"/>
      <c r="AE235" s="183"/>
      <c r="AF235" s="183"/>
      <c r="AG235" s="183"/>
      <c r="AH235" s="183"/>
      <c r="AI235" s="183"/>
      <c r="AJ235" s="183"/>
      <c r="AK235" s="183"/>
      <c r="AL235" s="183"/>
      <c r="AM235" s="183"/>
      <c r="AN235" s="183"/>
      <c r="AO235" s="183"/>
      <c r="AP235" s="183"/>
      <c r="AQ235" s="183"/>
      <c r="AR235" s="183"/>
      <c r="AS235" s="183"/>
      <c r="AT235" s="183"/>
      <c r="AU235" s="183"/>
      <c r="AV235" s="183"/>
      <c r="AW235" s="183"/>
      <c r="AX235" s="183"/>
      <c r="AY235" s="183"/>
      <c r="AZ235" s="183"/>
      <c r="BA235" s="183"/>
      <c r="BB235" s="183"/>
      <c r="BC235" s="183"/>
      <c r="BD235" s="183"/>
      <c r="BE235" s="183"/>
      <c r="BF235" s="183"/>
      <c r="BG235" s="183"/>
      <c r="BH235" s="183"/>
      <c r="BI235" s="183"/>
      <c r="BJ235" s="183"/>
      <c r="BK235" s="183"/>
      <c r="BL235" s="183"/>
      <c r="BM235" s="183"/>
    </row>
    <row r="236" spans="1:65" x14ac:dyDescent="0.2">
      <c r="A236" s="110"/>
      <c r="B236" s="110"/>
      <c r="C236" s="110"/>
      <c r="D236" s="183"/>
      <c r="E236" s="183"/>
      <c r="F236" s="183"/>
      <c r="G236" s="183"/>
      <c r="H236" s="183"/>
      <c r="I236" s="183"/>
      <c r="J236" s="183"/>
      <c r="K236" s="183"/>
      <c r="L236" s="183"/>
      <c r="M236" s="183"/>
      <c r="N236" s="183"/>
      <c r="O236" s="183"/>
      <c r="P236" s="183"/>
      <c r="Q236" s="183"/>
      <c r="R236" s="183"/>
      <c r="S236" s="183"/>
      <c r="T236" s="183"/>
      <c r="U236" s="183"/>
      <c r="V236" s="183"/>
      <c r="W236" s="183"/>
      <c r="X236" s="183"/>
      <c r="Y236" s="183"/>
      <c r="Z236" s="183"/>
      <c r="AA236" s="183"/>
      <c r="AB236" s="183"/>
      <c r="AC236" s="183"/>
      <c r="AD236" s="183"/>
      <c r="AE236" s="183"/>
      <c r="AF236" s="183"/>
      <c r="AG236" s="183"/>
      <c r="AH236" s="183"/>
      <c r="AI236" s="183"/>
      <c r="AJ236" s="183"/>
      <c r="AK236" s="183"/>
      <c r="AL236" s="183"/>
      <c r="AM236" s="183"/>
      <c r="AN236" s="183"/>
      <c r="AO236" s="183"/>
      <c r="AP236" s="183"/>
      <c r="AQ236" s="183"/>
      <c r="AR236" s="183"/>
      <c r="AS236" s="183"/>
      <c r="AT236" s="183"/>
      <c r="AU236" s="183"/>
      <c r="AV236" s="183"/>
      <c r="AW236" s="183"/>
      <c r="AX236" s="183"/>
      <c r="AY236" s="183"/>
      <c r="AZ236" s="183"/>
      <c r="BA236" s="183"/>
      <c r="BB236" s="183"/>
      <c r="BC236" s="183"/>
      <c r="BD236" s="183"/>
      <c r="BE236" s="183"/>
      <c r="BF236" s="183"/>
      <c r="BG236" s="183"/>
      <c r="BH236" s="183"/>
      <c r="BI236" s="183"/>
      <c r="BJ236" s="183"/>
      <c r="BK236" s="183"/>
      <c r="BL236" s="183"/>
      <c r="BM236" s="183"/>
    </row>
    <row r="237" spans="1:65" x14ac:dyDescent="0.2">
      <c r="A237" s="110"/>
      <c r="B237" s="110"/>
      <c r="C237" s="110"/>
      <c r="D237" s="183"/>
      <c r="E237" s="183"/>
      <c r="F237" s="183"/>
      <c r="G237" s="183"/>
      <c r="H237" s="183"/>
      <c r="I237" s="183"/>
      <c r="J237" s="183"/>
      <c r="K237" s="183"/>
      <c r="L237" s="183"/>
      <c r="M237" s="183"/>
      <c r="N237" s="183"/>
      <c r="O237" s="183"/>
      <c r="P237" s="183"/>
      <c r="Q237" s="183"/>
      <c r="R237" s="183"/>
      <c r="S237" s="183"/>
      <c r="T237" s="183"/>
      <c r="U237" s="183"/>
      <c r="V237" s="183"/>
      <c r="W237" s="183"/>
      <c r="X237" s="183"/>
      <c r="Y237" s="183"/>
      <c r="Z237" s="183"/>
      <c r="AA237" s="183"/>
      <c r="AB237" s="183"/>
      <c r="AC237" s="183"/>
      <c r="AD237" s="183"/>
      <c r="AE237" s="183"/>
      <c r="AF237" s="183"/>
      <c r="AG237" s="183"/>
      <c r="AH237" s="183"/>
      <c r="AI237" s="183"/>
      <c r="AJ237" s="183"/>
      <c r="AK237" s="183"/>
      <c r="AL237" s="183"/>
      <c r="AM237" s="183"/>
      <c r="AN237" s="183"/>
      <c r="AO237" s="183"/>
      <c r="AP237" s="183"/>
      <c r="AQ237" s="183"/>
      <c r="AR237" s="183"/>
      <c r="AS237" s="183"/>
      <c r="AT237" s="183"/>
      <c r="AU237" s="183"/>
      <c r="AV237" s="183"/>
      <c r="AW237" s="183"/>
      <c r="AX237" s="183"/>
      <c r="AY237" s="183"/>
      <c r="AZ237" s="183"/>
      <c r="BA237" s="183"/>
      <c r="BB237" s="183"/>
      <c r="BC237" s="183"/>
      <c r="BD237" s="183"/>
      <c r="BE237" s="183"/>
      <c r="BF237" s="183"/>
      <c r="BG237" s="183"/>
      <c r="BH237" s="183"/>
      <c r="BI237" s="183"/>
      <c r="BJ237" s="183"/>
      <c r="BK237" s="183"/>
      <c r="BL237" s="183"/>
      <c r="BM237" s="183"/>
    </row>
    <row r="238" spans="1:65" x14ac:dyDescent="0.2">
      <c r="A238" s="110"/>
      <c r="B238" s="110"/>
      <c r="C238" s="110"/>
      <c r="D238" s="183"/>
      <c r="E238" s="183"/>
      <c r="F238" s="183"/>
      <c r="G238" s="183"/>
      <c r="H238" s="183"/>
      <c r="I238" s="183"/>
      <c r="J238" s="183"/>
      <c r="K238" s="183"/>
      <c r="L238" s="183"/>
      <c r="M238" s="183"/>
      <c r="N238" s="183"/>
      <c r="O238" s="183"/>
      <c r="P238" s="183"/>
      <c r="Q238" s="183"/>
      <c r="R238" s="183"/>
      <c r="S238" s="183"/>
      <c r="T238" s="183"/>
      <c r="U238" s="183"/>
      <c r="V238" s="183"/>
      <c r="W238" s="183"/>
      <c r="X238" s="183"/>
      <c r="Y238" s="183"/>
      <c r="Z238" s="183"/>
      <c r="AA238" s="183"/>
      <c r="AB238" s="183"/>
      <c r="AC238" s="183"/>
      <c r="AD238" s="183"/>
      <c r="AE238" s="183"/>
      <c r="AF238" s="183"/>
      <c r="AG238" s="183"/>
      <c r="AH238" s="183"/>
      <c r="AI238" s="183"/>
      <c r="AJ238" s="183"/>
      <c r="AK238" s="183"/>
      <c r="AL238" s="183"/>
      <c r="AM238" s="183"/>
      <c r="AN238" s="183"/>
      <c r="AO238" s="183"/>
      <c r="AP238" s="183"/>
      <c r="AQ238" s="183"/>
      <c r="AR238" s="183"/>
      <c r="AS238" s="183"/>
      <c r="AT238" s="183"/>
      <c r="AU238" s="183"/>
      <c r="AV238" s="183"/>
      <c r="AW238" s="183"/>
      <c r="AX238" s="183"/>
      <c r="AY238" s="183"/>
      <c r="AZ238" s="183"/>
      <c r="BA238" s="183"/>
      <c r="BB238" s="183"/>
      <c r="BC238" s="183"/>
      <c r="BD238" s="183"/>
      <c r="BE238" s="183"/>
      <c r="BF238" s="183"/>
      <c r="BG238" s="183"/>
      <c r="BH238" s="183"/>
      <c r="BI238" s="183"/>
      <c r="BJ238" s="183"/>
      <c r="BK238" s="183"/>
      <c r="BL238" s="183"/>
      <c r="BM238" s="183"/>
    </row>
    <row r="239" spans="1:65" x14ac:dyDescent="0.2">
      <c r="A239" s="110"/>
      <c r="B239" s="110"/>
      <c r="C239" s="110"/>
      <c r="D239" s="183"/>
      <c r="E239" s="183"/>
      <c r="F239" s="183"/>
      <c r="G239" s="183"/>
      <c r="H239" s="183"/>
      <c r="I239" s="183"/>
      <c r="J239" s="183"/>
      <c r="K239" s="183"/>
      <c r="L239" s="183"/>
      <c r="M239" s="183"/>
      <c r="N239" s="183"/>
      <c r="O239" s="183"/>
      <c r="P239" s="183"/>
      <c r="Q239" s="183"/>
      <c r="R239" s="183"/>
      <c r="S239" s="183"/>
      <c r="T239" s="183"/>
      <c r="U239" s="183"/>
      <c r="V239" s="183"/>
      <c r="W239" s="183"/>
      <c r="X239" s="183"/>
      <c r="Y239" s="183"/>
      <c r="Z239" s="183"/>
      <c r="AA239" s="183"/>
      <c r="AB239" s="183"/>
      <c r="AC239" s="183"/>
      <c r="AD239" s="183"/>
      <c r="AE239" s="183"/>
      <c r="AF239" s="183"/>
      <c r="AG239" s="183"/>
      <c r="AH239" s="183"/>
      <c r="AI239" s="183"/>
      <c r="AJ239" s="183"/>
      <c r="AK239" s="183"/>
      <c r="AL239" s="183"/>
      <c r="AM239" s="183"/>
      <c r="AN239" s="183"/>
      <c r="AO239" s="183"/>
      <c r="AP239" s="183"/>
      <c r="AQ239" s="183"/>
      <c r="AR239" s="183"/>
      <c r="AS239" s="183"/>
      <c r="AT239" s="183"/>
      <c r="AU239" s="183"/>
      <c r="AV239" s="183"/>
      <c r="AW239" s="183"/>
      <c r="AX239" s="183"/>
      <c r="AY239" s="183"/>
      <c r="AZ239" s="183"/>
      <c r="BA239" s="183"/>
      <c r="BB239" s="183"/>
      <c r="BC239" s="183"/>
      <c r="BD239" s="183"/>
      <c r="BE239" s="183"/>
      <c r="BF239" s="183"/>
      <c r="BG239" s="183"/>
      <c r="BH239" s="183"/>
      <c r="BI239" s="183"/>
      <c r="BJ239" s="183"/>
      <c r="BK239" s="183"/>
      <c r="BL239" s="183"/>
      <c r="BM239" s="183"/>
    </row>
    <row r="240" spans="1:65" x14ac:dyDescent="0.2">
      <c r="A240" s="110"/>
      <c r="B240" s="110"/>
      <c r="C240" s="110"/>
      <c r="D240" s="183"/>
      <c r="E240" s="183"/>
      <c r="F240" s="183"/>
      <c r="G240" s="183"/>
      <c r="H240" s="183"/>
      <c r="I240" s="183"/>
      <c r="J240" s="183"/>
      <c r="K240" s="183"/>
      <c r="L240" s="183"/>
      <c r="M240" s="183"/>
      <c r="N240" s="183"/>
      <c r="O240" s="183"/>
      <c r="P240" s="183"/>
      <c r="Q240" s="183"/>
      <c r="R240" s="183"/>
      <c r="S240" s="183"/>
      <c r="T240" s="183"/>
      <c r="U240" s="183"/>
      <c r="V240" s="183"/>
      <c r="W240" s="183"/>
      <c r="X240" s="183"/>
      <c r="Y240" s="183"/>
      <c r="Z240" s="183"/>
      <c r="AA240" s="183"/>
      <c r="AB240" s="183"/>
      <c r="AC240" s="183"/>
      <c r="AD240" s="183"/>
      <c r="AE240" s="183"/>
      <c r="AF240" s="183"/>
      <c r="AG240" s="183"/>
      <c r="AH240" s="183"/>
      <c r="AI240" s="183"/>
      <c r="AJ240" s="183"/>
      <c r="AK240" s="183"/>
      <c r="AL240" s="183"/>
      <c r="AM240" s="183"/>
      <c r="AN240" s="183"/>
      <c r="AO240" s="183"/>
      <c r="AP240" s="183"/>
      <c r="AQ240" s="183"/>
      <c r="AR240" s="183"/>
      <c r="AS240" s="183"/>
      <c r="AT240" s="183"/>
      <c r="AU240" s="183"/>
      <c r="AV240" s="183"/>
      <c r="AW240" s="183"/>
      <c r="AX240" s="183"/>
      <c r="AY240" s="183"/>
      <c r="AZ240" s="183"/>
      <c r="BA240" s="183"/>
      <c r="BB240" s="183"/>
      <c r="BC240" s="183"/>
      <c r="BD240" s="183"/>
      <c r="BE240" s="183"/>
      <c r="BF240" s="183"/>
      <c r="BG240" s="183"/>
      <c r="BH240" s="183"/>
      <c r="BI240" s="183"/>
      <c r="BJ240" s="183"/>
      <c r="BK240" s="183"/>
      <c r="BL240" s="183"/>
      <c r="BM240" s="183"/>
    </row>
    <row r="241" spans="1:65" x14ac:dyDescent="0.2">
      <c r="A241" s="110"/>
      <c r="B241" s="110"/>
      <c r="C241" s="110"/>
      <c r="D241" s="183"/>
      <c r="E241" s="183"/>
      <c r="F241" s="183"/>
      <c r="G241" s="183"/>
      <c r="H241" s="183"/>
      <c r="I241" s="183"/>
      <c r="J241" s="183"/>
      <c r="K241" s="183"/>
      <c r="L241" s="183"/>
      <c r="M241" s="183"/>
      <c r="N241" s="183"/>
      <c r="O241" s="183"/>
      <c r="P241" s="183"/>
      <c r="Q241" s="183"/>
      <c r="R241" s="183"/>
      <c r="S241" s="183"/>
      <c r="T241" s="183"/>
      <c r="U241" s="183"/>
      <c r="V241" s="183"/>
      <c r="W241" s="183"/>
      <c r="X241" s="183"/>
      <c r="Y241" s="183"/>
      <c r="Z241" s="183"/>
      <c r="AA241" s="183"/>
      <c r="AB241" s="183"/>
      <c r="AC241" s="183"/>
      <c r="AD241" s="183"/>
      <c r="AE241" s="183"/>
      <c r="AF241" s="183"/>
      <c r="AG241" s="183"/>
      <c r="AH241" s="183"/>
      <c r="AI241" s="183"/>
      <c r="AJ241" s="183"/>
      <c r="AK241" s="183"/>
      <c r="AL241" s="183"/>
      <c r="AM241" s="183"/>
      <c r="AN241" s="183"/>
      <c r="AO241" s="183"/>
      <c r="AP241" s="183"/>
      <c r="AQ241" s="183"/>
      <c r="AR241" s="183"/>
      <c r="AS241" s="183"/>
      <c r="AT241" s="183"/>
      <c r="AU241" s="183"/>
      <c r="AV241" s="183"/>
      <c r="AW241" s="183"/>
      <c r="AX241" s="183"/>
      <c r="AY241" s="183"/>
      <c r="AZ241" s="183"/>
      <c r="BA241" s="183"/>
      <c r="BB241" s="183"/>
      <c r="BC241" s="183"/>
      <c r="BD241" s="183"/>
      <c r="BE241" s="183"/>
      <c r="BF241" s="183"/>
      <c r="BG241" s="183"/>
      <c r="BH241" s="183"/>
      <c r="BI241" s="183"/>
      <c r="BJ241" s="183"/>
      <c r="BK241" s="183"/>
      <c r="BL241" s="183"/>
      <c r="BM241" s="183"/>
    </row>
    <row r="242" spans="1:65" x14ac:dyDescent="0.2">
      <c r="A242" s="110"/>
      <c r="B242" s="110"/>
      <c r="C242" s="110"/>
      <c r="D242" s="183"/>
      <c r="E242" s="183"/>
      <c r="F242" s="183"/>
      <c r="G242" s="183"/>
      <c r="H242" s="183"/>
      <c r="I242" s="183"/>
      <c r="J242" s="183"/>
      <c r="K242" s="183"/>
      <c r="L242" s="183"/>
      <c r="M242" s="183"/>
      <c r="N242" s="183"/>
      <c r="O242" s="183"/>
      <c r="P242" s="183"/>
      <c r="Q242" s="183"/>
      <c r="R242" s="183"/>
      <c r="S242" s="183"/>
      <c r="T242" s="183"/>
      <c r="U242" s="183"/>
      <c r="V242" s="183"/>
      <c r="W242" s="183"/>
      <c r="X242" s="183"/>
      <c r="Y242" s="183"/>
      <c r="Z242" s="183"/>
      <c r="AA242" s="183"/>
      <c r="AB242" s="183"/>
      <c r="AC242" s="183"/>
      <c r="AD242" s="183"/>
      <c r="AE242" s="183"/>
      <c r="AF242" s="183"/>
      <c r="AG242" s="183"/>
      <c r="AH242" s="183"/>
      <c r="AI242" s="183"/>
      <c r="AJ242" s="183"/>
      <c r="AK242" s="183"/>
      <c r="AL242" s="183"/>
      <c r="AM242" s="183"/>
      <c r="AN242" s="183"/>
      <c r="AO242" s="183"/>
      <c r="AP242" s="183"/>
      <c r="AQ242" s="183"/>
      <c r="AR242" s="183"/>
      <c r="AS242" s="183"/>
      <c r="AT242" s="183"/>
      <c r="AU242" s="183"/>
      <c r="AV242" s="183"/>
      <c r="AW242" s="183"/>
      <c r="AX242" s="183"/>
      <c r="AY242" s="183"/>
      <c r="AZ242" s="183"/>
      <c r="BA242" s="183"/>
      <c r="BB242" s="183"/>
      <c r="BC242" s="183"/>
      <c r="BD242" s="183"/>
      <c r="BE242" s="183"/>
      <c r="BF242" s="183"/>
      <c r="BG242" s="183"/>
      <c r="BH242" s="183"/>
      <c r="BI242" s="183"/>
      <c r="BJ242" s="183"/>
      <c r="BK242" s="183"/>
      <c r="BL242" s="183"/>
      <c r="BM242" s="183"/>
    </row>
    <row r="243" spans="1:65" x14ac:dyDescent="0.2">
      <c r="A243" s="110"/>
      <c r="B243" s="110"/>
      <c r="C243" s="110"/>
      <c r="D243" s="183"/>
      <c r="E243" s="183"/>
      <c r="F243" s="183"/>
      <c r="G243" s="183"/>
      <c r="H243" s="183"/>
      <c r="I243" s="183"/>
      <c r="J243" s="183"/>
      <c r="K243" s="183"/>
      <c r="L243" s="183"/>
      <c r="M243" s="183"/>
      <c r="N243" s="183"/>
      <c r="O243" s="183"/>
      <c r="P243" s="183"/>
      <c r="Q243" s="183"/>
      <c r="R243" s="183"/>
      <c r="S243" s="183"/>
      <c r="T243" s="183"/>
      <c r="U243" s="183"/>
      <c r="V243" s="183"/>
      <c r="W243" s="183"/>
      <c r="X243" s="183"/>
      <c r="Y243" s="183"/>
      <c r="Z243" s="183"/>
      <c r="AA243" s="183"/>
      <c r="AB243" s="183"/>
      <c r="AC243" s="183"/>
      <c r="AD243" s="183"/>
      <c r="AE243" s="183"/>
      <c r="AF243" s="183"/>
      <c r="AG243" s="183"/>
      <c r="AH243" s="183"/>
      <c r="AI243" s="183"/>
      <c r="AJ243" s="183"/>
      <c r="AK243" s="183"/>
      <c r="AL243" s="183"/>
      <c r="AM243" s="183"/>
      <c r="AN243" s="183"/>
      <c r="AO243" s="183"/>
      <c r="AP243" s="183"/>
      <c r="AQ243" s="183"/>
      <c r="AR243" s="183"/>
      <c r="AS243" s="183"/>
      <c r="AT243" s="183"/>
      <c r="AU243" s="183"/>
      <c r="AV243" s="183"/>
      <c r="AW243" s="183"/>
      <c r="AX243" s="183"/>
      <c r="AY243" s="183"/>
      <c r="AZ243" s="183"/>
      <c r="BA243" s="183"/>
      <c r="BB243" s="183"/>
      <c r="BC243" s="183"/>
      <c r="BD243" s="183"/>
      <c r="BE243" s="183"/>
      <c r="BF243" s="183"/>
      <c r="BG243" s="183"/>
      <c r="BH243" s="183"/>
      <c r="BI243" s="183"/>
      <c r="BJ243" s="183"/>
      <c r="BK243" s="183"/>
      <c r="BL243" s="183"/>
      <c r="BM243" s="183"/>
    </row>
    <row r="244" spans="1:65" x14ac:dyDescent="0.2">
      <c r="A244" s="110"/>
      <c r="B244" s="110"/>
      <c r="C244" s="110"/>
      <c r="D244" s="183"/>
      <c r="E244" s="183"/>
      <c r="F244" s="183"/>
      <c r="G244" s="183"/>
      <c r="H244" s="183"/>
      <c r="I244" s="183"/>
      <c r="J244" s="183"/>
      <c r="K244" s="183"/>
      <c r="L244" s="183"/>
      <c r="M244" s="183"/>
      <c r="N244" s="183"/>
      <c r="O244" s="183"/>
      <c r="P244" s="183"/>
      <c r="Q244" s="183"/>
      <c r="R244" s="183"/>
      <c r="S244" s="183"/>
      <c r="T244" s="183"/>
      <c r="U244" s="183"/>
      <c r="V244" s="183"/>
      <c r="W244" s="183"/>
      <c r="X244" s="183"/>
      <c r="Y244" s="183"/>
      <c r="Z244" s="183"/>
      <c r="AA244" s="183"/>
      <c r="AB244" s="183"/>
      <c r="AC244" s="183"/>
      <c r="AD244" s="183"/>
      <c r="AE244" s="183"/>
      <c r="AF244" s="183"/>
      <c r="AG244" s="183"/>
      <c r="AH244" s="183"/>
      <c r="AI244" s="183"/>
      <c r="AJ244" s="183"/>
      <c r="AK244" s="183"/>
      <c r="AL244" s="183"/>
      <c r="AM244" s="183"/>
      <c r="AN244" s="183"/>
      <c r="AO244" s="183"/>
      <c r="AP244" s="183"/>
      <c r="AQ244" s="183"/>
      <c r="AR244" s="183"/>
      <c r="AS244" s="183"/>
      <c r="AT244" s="183"/>
      <c r="AU244" s="183"/>
      <c r="AV244" s="183"/>
      <c r="AW244" s="183"/>
      <c r="AX244" s="183"/>
      <c r="AY244" s="183"/>
      <c r="AZ244" s="183"/>
      <c r="BA244" s="183"/>
      <c r="BB244" s="183"/>
      <c r="BC244" s="183"/>
      <c r="BD244" s="183"/>
      <c r="BE244" s="183"/>
      <c r="BF244" s="183"/>
      <c r="BG244" s="183"/>
      <c r="BH244" s="183"/>
      <c r="BI244" s="183"/>
      <c r="BJ244" s="183"/>
      <c r="BK244" s="183"/>
      <c r="BL244" s="183"/>
      <c r="BM244" s="183"/>
    </row>
    <row r="245" spans="1:65" x14ac:dyDescent="0.2">
      <c r="A245" s="110"/>
      <c r="B245" s="110"/>
      <c r="C245" s="110"/>
      <c r="D245" s="183"/>
      <c r="E245" s="183"/>
      <c r="F245" s="183"/>
      <c r="G245" s="183"/>
      <c r="H245" s="183"/>
      <c r="I245" s="183"/>
      <c r="J245" s="183"/>
      <c r="K245" s="183"/>
      <c r="L245" s="183"/>
      <c r="M245" s="183"/>
      <c r="N245" s="183"/>
      <c r="O245" s="183"/>
      <c r="P245" s="183"/>
      <c r="Q245" s="183"/>
      <c r="R245" s="183"/>
      <c r="S245" s="183"/>
      <c r="T245" s="183"/>
      <c r="U245" s="183"/>
      <c r="V245" s="183"/>
      <c r="W245" s="183"/>
      <c r="X245" s="183"/>
      <c r="Y245" s="183"/>
      <c r="Z245" s="183"/>
      <c r="AA245" s="183"/>
      <c r="AB245" s="183"/>
      <c r="AC245" s="183"/>
      <c r="AD245" s="183"/>
      <c r="AE245" s="183"/>
      <c r="AF245" s="183"/>
      <c r="AG245" s="183"/>
      <c r="AH245" s="183"/>
      <c r="AI245" s="183"/>
      <c r="AJ245" s="183"/>
      <c r="AK245" s="183"/>
      <c r="AL245" s="183"/>
      <c r="AM245" s="183"/>
      <c r="AN245" s="183"/>
      <c r="AO245" s="183"/>
      <c r="AP245" s="183"/>
      <c r="AQ245" s="183"/>
      <c r="AR245" s="183"/>
      <c r="AS245" s="183"/>
      <c r="AT245" s="183"/>
      <c r="AU245" s="183"/>
      <c r="AV245" s="183"/>
      <c r="AW245" s="183"/>
      <c r="AX245" s="183"/>
      <c r="AY245" s="183"/>
      <c r="AZ245" s="183"/>
      <c r="BA245" s="183"/>
      <c r="BB245" s="183"/>
      <c r="BC245" s="183"/>
      <c r="BD245" s="183"/>
      <c r="BE245" s="183"/>
      <c r="BF245" s="183"/>
      <c r="BG245" s="183"/>
      <c r="BH245" s="183"/>
      <c r="BI245" s="183"/>
      <c r="BJ245" s="183"/>
      <c r="BK245" s="183"/>
      <c r="BL245" s="183"/>
      <c r="BM245" s="183"/>
    </row>
    <row r="246" spans="1:65" x14ac:dyDescent="0.2">
      <c r="A246" s="110"/>
      <c r="B246" s="110"/>
      <c r="C246" s="110"/>
      <c r="D246" s="183"/>
      <c r="E246" s="183"/>
      <c r="F246" s="183"/>
      <c r="G246" s="183"/>
      <c r="H246" s="183"/>
      <c r="I246" s="183"/>
      <c r="J246" s="183"/>
      <c r="K246" s="183"/>
      <c r="L246" s="183"/>
      <c r="M246" s="183"/>
      <c r="N246" s="183"/>
      <c r="O246" s="183"/>
      <c r="P246" s="183"/>
      <c r="Q246" s="183"/>
      <c r="R246" s="183"/>
      <c r="S246" s="183"/>
      <c r="T246" s="183"/>
      <c r="U246" s="183"/>
      <c r="V246" s="183"/>
      <c r="W246" s="183"/>
      <c r="X246" s="183"/>
      <c r="Y246" s="183"/>
      <c r="Z246" s="183"/>
      <c r="AA246" s="183"/>
      <c r="AB246" s="183"/>
      <c r="AC246" s="183"/>
      <c r="AD246" s="183"/>
      <c r="AE246" s="183"/>
      <c r="AF246" s="183"/>
      <c r="AG246" s="183"/>
      <c r="AH246" s="183"/>
      <c r="AI246" s="183"/>
      <c r="AJ246" s="183"/>
      <c r="AK246" s="183"/>
      <c r="AL246" s="183"/>
      <c r="AM246" s="183"/>
      <c r="AN246" s="183"/>
      <c r="AO246" s="183"/>
      <c r="AP246" s="183"/>
      <c r="AQ246" s="183"/>
      <c r="AR246" s="183"/>
      <c r="AS246" s="183"/>
      <c r="AT246" s="183"/>
      <c r="AU246" s="183"/>
      <c r="AV246" s="183"/>
      <c r="AW246" s="183"/>
      <c r="AX246" s="183"/>
      <c r="AY246" s="183"/>
      <c r="AZ246" s="183"/>
      <c r="BA246" s="183"/>
      <c r="BB246" s="183"/>
      <c r="BC246" s="183"/>
      <c r="BD246" s="183"/>
      <c r="BE246" s="183"/>
      <c r="BF246" s="183"/>
      <c r="BG246" s="183"/>
      <c r="BH246" s="183"/>
      <c r="BI246" s="183"/>
      <c r="BJ246" s="183"/>
      <c r="BK246" s="183"/>
      <c r="BL246" s="183"/>
      <c r="BM246" s="183"/>
    </row>
    <row r="247" spans="1:65" x14ac:dyDescent="0.2">
      <c r="A247" s="110"/>
      <c r="B247" s="110"/>
      <c r="C247" s="110"/>
      <c r="D247" s="183"/>
      <c r="E247" s="183"/>
      <c r="F247" s="183"/>
      <c r="G247" s="183"/>
      <c r="H247" s="183"/>
      <c r="I247" s="183"/>
      <c r="J247" s="183"/>
      <c r="K247" s="183"/>
      <c r="L247" s="183"/>
      <c r="M247" s="183"/>
      <c r="N247" s="183"/>
      <c r="O247" s="183"/>
      <c r="P247" s="183"/>
      <c r="Q247" s="183"/>
      <c r="R247" s="183"/>
      <c r="S247" s="183"/>
      <c r="T247" s="183"/>
      <c r="U247" s="183"/>
      <c r="V247" s="183"/>
      <c r="W247" s="183"/>
      <c r="X247" s="183"/>
      <c r="Y247" s="183"/>
      <c r="Z247" s="183"/>
      <c r="AA247" s="183"/>
      <c r="AB247" s="183"/>
      <c r="AC247" s="183"/>
      <c r="AD247" s="183"/>
      <c r="AE247" s="183"/>
      <c r="AF247" s="183"/>
      <c r="AG247" s="183"/>
      <c r="AH247" s="183"/>
      <c r="AI247" s="183"/>
      <c r="AJ247" s="183"/>
      <c r="AK247" s="183"/>
      <c r="AL247" s="183"/>
      <c r="AM247" s="183"/>
      <c r="AN247" s="183"/>
      <c r="AO247" s="183"/>
      <c r="AP247" s="183"/>
      <c r="AQ247" s="183"/>
      <c r="AR247" s="183"/>
      <c r="AS247" s="183"/>
      <c r="AT247" s="183"/>
      <c r="AU247" s="183"/>
      <c r="AV247" s="183"/>
      <c r="AW247" s="183"/>
      <c r="AX247" s="183"/>
      <c r="AY247" s="183"/>
      <c r="AZ247" s="183"/>
      <c r="BA247" s="183"/>
      <c r="BB247" s="183"/>
      <c r="BC247" s="183"/>
      <c r="BD247" s="183"/>
      <c r="BE247" s="183"/>
      <c r="BF247" s="183"/>
      <c r="BG247" s="183"/>
      <c r="BH247" s="183"/>
      <c r="BI247" s="183"/>
      <c r="BJ247" s="183"/>
      <c r="BK247" s="183"/>
      <c r="BL247" s="183"/>
      <c r="BM247" s="183"/>
    </row>
    <row r="248" spans="1:65" x14ac:dyDescent="0.2">
      <c r="A248" s="110"/>
      <c r="B248" s="110"/>
      <c r="C248" s="110"/>
      <c r="D248" s="183"/>
      <c r="E248" s="183"/>
      <c r="F248" s="183"/>
      <c r="G248" s="183"/>
      <c r="H248" s="183"/>
      <c r="I248" s="183"/>
      <c r="J248" s="183"/>
      <c r="K248" s="183"/>
      <c r="L248" s="183"/>
      <c r="M248" s="183"/>
      <c r="N248" s="183"/>
      <c r="O248" s="183"/>
      <c r="P248" s="183"/>
      <c r="Q248" s="183"/>
      <c r="R248" s="183"/>
      <c r="S248" s="183"/>
      <c r="T248" s="183"/>
      <c r="U248" s="183"/>
      <c r="V248" s="183"/>
      <c r="W248" s="183"/>
      <c r="X248" s="183"/>
      <c r="Y248" s="183"/>
      <c r="Z248" s="183"/>
      <c r="AA248" s="183"/>
      <c r="AB248" s="183"/>
      <c r="AC248" s="183"/>
      <c r="AD248" s="183"/>
      <c r="AE248" s="183"/>
      <c r="AF248" s="183"/>
      <c r="AG248" s="183"/>
      <c r="AH248" s="183"/>
      <c r="AI248" s="183"/>
      <c r="AJ248" s="183"/>
      <c r="AK248" s="183"/>
      <c r="AL248" s="183"/>
      <c r="AM248" s="183"/>
      <c r="AN248" s="183"/>
      <c r="AO248" s="183"/>
      <c r="AP248" s="183"/>
      <c r="AQ248" s="183"/>
      <c r="AR248" s="183"/>
      <c r="AS248" s="183"/>
      <c r="AT248" s="183"/>
      <c r="AU248" s="183"/>
      <c r="AV248" s="183"/>
      <c r="AW248" s="183"/>
      <c r="AX248" s="183"/>
      <c r="AY248" s="183"/>
      <c r="AZ248" s="183"/>
      <c r="BA248" s="183"/>
      <c r="BB248" s="183"/>
      <c r="BC248" s="183"/>
      <c r="BD248" s="183"/>
      <c r="BE248" s="183"/>
      <c r="BF248" s="183"/>
      <c r="BG248" s="183"/>
      <c r="BH248" s="183"/>
      <c r="BI248" s="183"/>
      <c r="BJ248" s="183"/>
      <c r="BK248" s="183"/>
      <c r="BL248" s="183"/>
      <c r="BM248" s="183"/>
    </row>
    <row r="249" spans="1:65" x14ac:dyDescent="0.2">
      <c r="A249" s="110"/>
      <c r="B249" s="110"/>
      <c r="C249" s="110"/>
      <c r="D249" s="183"/>
      <c r="E249" s="183"/>
      <c r="F249" s="183"/>
      <c r="G249" s="183"/>
      <c r="H249" s="183"/>
      <c r="I249" s="183"/>
      <c r="J249" s="183"/>
      <c r="K249" s="183"/>
      <c r="L249" s="183"/>
      <c r="M249" s="183"/>
      <c r="N249" s="183"/>
      <c r="O249" s="183"/>
      <c r="P249" s="183"/>
      <c r="Q249" s="183"/>
      <c r="R249" s="183"/>
      <c r="S249" s="183"/>
      <c r="T249" s="183"/>
      <c r="U249" s="183"/>
      <c r="V249" s="183"/>
      <c r="W249" s="183"/>
      <c r="X249" s="183"/>
      <c r="Y249" s="183"/>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row>
    <row r="250" spans="1:65" x14ac:dyDescent="0.2">
      <c r="A250" s="110"/>
      <c r="B250" s="110"/>
      <c r="C250" s="110"/>
      <c r="D250" s="183"/>
      <c r="E250" s="183"/>
      <c r="F250" s="183"/>
      <c r="G250" s="183"/>
      <c r="H250" s="183"/>
      <c r="I250" s="183"/>
      <c r="J250" s="183"/>
      <c r="K250" s="183"/>
      <c r="L250" s="183"/>
      <c r="M250" s="183"/>
      <c r="N250" s="183"/>
      <c r="O250" s="183"/>
      <c r="P250" s="183"/>
      <c r="Q250" s="183"/>
      <c r="R250" s="183"/>
      <c r="S250" s="183"/>
      <c r="T250" s="183"/>
      <c r="U250" s="183"/>
      <c r="V250" s="183"/>
      <c r="W250" s="183"/>
      <c r="X250" s="183"/>
      <c r="Y250" s="183"/>
      <c r="Z250" s="183"/>
      <c r="AA250" s="183"/>
      <c r="AB250" s="183"/>
      <c r="AC250" s="183"/>
      <c r="AD250" s="183"/>
      <c r="AE250" s="183"/>
      <c r="AF250" s="183"/>
      <c r="AG250" s="183"/>
      <c r="AH250" s="183"/>
      <c r="AI250" s="183"/>
      <c r="AJ250" s="183"/>
      <c r="AK250" s="183"/>
      <c r="AL250" s="183"/>
      <c r="AM250" s="183"/>
      <c r="AN250" s="183"/>
      <c r="AO250" s="183"/>
      <c r="AP250" s="183"/>
      <c r="AQ250" s="183"/>
      <c r="AR250" s="183"/>
      <c r="AS250" s="183"/>
      <c r="AT250" s="183"/>
      <c r="AU250" s="183"/>
      <c r="AV250" s="183"/>
      <c r="AW250" s="183"/>
      <c r="AX250" s="183"/>
      <c r="AY250" s="183"/>
      <c r="AZ250" s="183"/>
      <c r="BA250" s="183"/>
      <c r="BB250" s="183"/>
      <c r="BC250" s="183"/>
      <c r="BD250" s="183"/>
      <c r="BE250" s="183"/>
      <c r="BF250" s="183"/>
      <c r="BG250" s="183"/>
      <c r="BH250" s="183"/>
      <c r="BI250" s="183"/>
      <c r="BJ250" s="183"/>
      <c r="BK250" s="183"/>
      <c r="BL250" s="183"/>
      <c r="BM250" s="183"/>
    </row>
    <row r="251" spans="1:65" x14ac:dyDescent="0.2">
      <c r="A251" s="110"/>
      <c r="B251" s="110"/>
      <c r="C251" s="110"/>
      <c r="D251" s="183"/>
      <c r="E251" s="183"/>
      <c r="F251" s="183"/>
      <c r="G251" s="183"/>
      <c r="H251" s="183"/>
      <c r="I251" s="183"/>
      <c r="J251" s="183"/>
      <c r="K251" s="183"/>
      <c r="L251" s="183"/>
      <c r="M251" s="183"/>
      <c r="N251" s="183"/>
      <c r="O251" s="183"/>
      <c r="P251" s="183"/>
      <c r="Q251" s="183"/>
      <c r="R251" s="183"/>
      <c r="S251" s="183"/>
      <c r="T251" s="183"/>
      <c r="U251" s="183"/>
      <c r="V251" s="183"/>
      <c r="W251" s="183"/>
      <c r="X251" s="183"/>
      <c r="Y251" s="183"/>
      <c r="Z251" s="183"/>
      <c r="AA251" s="183"/>
      <c r="AB251" s="183"/>
      <c r="AC251" s="183"/>
      <c r="AD251" s="183"/>
      <c r="AE251" s="183"/>
      <c r="AF251" s="183"/>
      <c r="AG251" s="183"/>
      <c r="AH251" s="183"/>
      <c r="AI251" s="183"/>
      <c r="AJ251" s="183"/>
      <c r="AK251" s="183"/>
      <c r="AL251" s="183"/>
      <c r="AM251" s="183"/>
      <c r="AN251" s="183"/>
      <c r="AO251" s="183"/>
      <c r="AP251" s="183"/>
      <c r="AQ251" s="183"/>
      <c r="AR251" s="183"/>
      <c r="AS251" s="183"/>
      <c r="AT251" s="183"/>
      <c r="AU251" s="183"/>
      <c r="AV251" s="183"/>
      <c r="AW251" s="183"/>
      <c r="AX251" s="183"/>
      <c r="AY251" s="183"/>
      <c r="AZ251" s="183"/>
      <c r="BA251" s="183"/>
      <c r="BB251" s="183"/>
      <c r="BC251" s="183"/>
      <c r="BD251" s="183"/>
      <c r="BE251" s="183"/>
      <c r="BF251" s="183"/>
      <c r="BG251" s="183"/>
      <c r="BH251" s="183"/>
      <c r="BI251" s="183"/>
      <c r="BJ251" s="183"/>
      <c r="BK251" s="183"/>
      <c r="BL251" s="183"/>
      <c r="BM251" s="183"/>
    </row>
    <row r="252" spans="1:65" x14ac:dyDescent="0.2">
      <c r="A252" s="110"/>
      <c r="B252" s="110"/>
      <c r="C252" s="110"/>
      <c r="D252" s="183"/>
      <c r="E252" s="183"/>
      <c r="F252" s="183"/>
      <c r="G252" s="183"/>
      <c r="H252" s="183"/>
      <c r="I252" s="183"/>
      <c r="J252" s="183"/>
      <c r="K252" s="183"/>
      <c r="L252" s="183"/>
      <c r="M252" s="183"/>
      <c r="N252" s="183"/>
      <c r="O252" s="183"/>
      <c r="P252" s="183"/>
      <c r="Q252" s="183"/>
      <c r="R252" s="183"/>
      <c r="S252" s="183"/>
      <c r="T252" s="183"/>
      <c r="U252" s="183"/>
      <c r="V252" s="183"/>
      <c r="W252" s="183"/>
      <c r="X252" s="183"/>
      <c r="Y252" s="183"/>
      <c r="Z252" s="183"/>
      <c r="AA252" s="183"/>
      <c r="AB252" s="183"/>
      <c r="AC252" s="183"/>
      <c r="AD252" s="183"/>
      <c r="AE252" s="183"/>
      <c r="AF252" s="183"/>
      <c r="AG252" s="183"/>
      <c r="AH252" s="183"/>
      <c r="AI252" s="183"/>
      <c r="AJ252" s="183"/>
      <c r="AK252" s="183"/>
      <c r="AL252" s="183"/>
      <c r="AM252" s="183"/>
      <c r="AN252" s="183"/>
      <c r="AO252" s="183"/>
      <c r="AP252" s="183"/>
      <c r="AQ252" s="183"/>
      <c r="AR252" s="183"/>
      <c r="AS252" s="183"/>
      <c r="AT252" s="183"/>
      <c r="AU252" s="183"/>
      <c r="AV252" s="183"/>
      <c r="AW252" s="183"/>
      <c r="AX252" s="183"/>
      <c r="AY252" s="183"/>
      <c r="AZ252" s="183"/>
      <c r="BA252" s="183"/>
      <c r="BB252" s="183"/>
      <c r="BC252" s="183"/>
      <c r="BD252" s="183"/>
      <c r="BE252" s="183"/>
      <c r="BF252" s="183"/>
      <c r="BG252" s="183"/>
      <c r="BH252" s="183"/>
      <c r="BI252" s="183"/>
      <c r="BJ252" s="183"/>
      <c r="BK252" s="183"/>
      <c r="BL252" s="183"/>
      <c r="BM252" s="183"/>
    </row>
    <row r="253" spans="1:65" x14ac:dyDescent="0.2">
      <c r="A253" s="110"/>
      <c r="B253" s="110"/>
      <c r="C253" s="110"/>
      <c r="D253" s="183"/>
      <c r="E253" s="183"/>
      <c r="F253" s="183"/>
      <c r="G253" s="183"/>
      <c r="H253" s="183"/>
      <c r="I253" s="183"/>
      <c r="J253" s="183"/>
      <c r="K253" s="183"/>
      <c r="L253" s="183"/>
      <c r="M253" s="183"/>
      <c r="N253" s="183"/>
      <c r="O253" s="183"/>
      <c r="P253" s="183"/>
      <c r="Q253" s="183"/>
      <c r="R253" s="183"/>
      <c r="S253" s="183"/>
      <c r="T253" s="183"/>
      <c r="U253" s="183"/>
      <c r="V253" s="183"/>
      <c r="W253" s="183"/>
      <c r="X253" s="183"/>
      <c r="Y253" s="183"/>
      <c r="Z253" s="183"/>
      <c r="AA253" s="183"/>
      <c r="AB253" s="183"/>
      <c r="AC253" s="183"/>
      <c r="AD253" s="183"/>
      <c r="AE253" s="183"/>
      <c r="AF253" s="183"/>
      <c r="AG253" s="183"/>
      <c r="AH253" s="183"/>
      <c r="AI253" s="183"/>
      <c r="AJ253" s="183"/>
      <c r="AK253" s="183"/>
      <c r="AL253" s="183"/>
      <c r="AM253" s="183"/>
      <c r="AN253" s="183"/>
      <c r="AO253" s="183"/>
      <c r="AP253" s="183"/>
      <c r="AQ253" s="183"/>
      <c r="AR253" s="183"/>
      <c r="AS253" s="183"/>
      <c r="AT253" s="183"/>
      <c r="AU253" s="183"/>
      <c r="AV253" s="183"/>
      <c r="AW253" s="183"/>
      <c r="AX253" s="183"/>
      <c r="AY253" s="183"/>
      <c r="AZ253" s="183"/>
      <c r="BA253" s="183"/>
      <c r="BB253" s="183"/>
      <c r="BC253" s="183"/>
      <c r="BD253" s="183"/>
      <c r="BE253" s="183"/>
      <c r="BF253" s="183"/>
      <c r="BG253" s="183"/>
      <c r="BH253" s="183"/>
      <c r="BI253" s="183"/>
      <c r="BJ253" s="183"/>
      <c r="BK253" s="183"/>
      <c r="BL253" s="183"/>
      <c r="BM253" s="183"/>
    </row>
    <row r="254" spans="1:65" x14ac:dyDescent="0.2">
      <c r="A254" s="110"/>
      <c r="B254" s="110"/>
      <c r="C254" s="110"/>
      <c r="D254" s="183"/>
      <c r="E254" s="183"/>
      <c r="F254" s="183"/>
      <c r="G254" s="183"/>
      <c r="H254" s="183"/>
      <c r="I254" s="183"/>
      <c r="J254" s="183"/>
      <c r="K254" s="183"/>
      <c r="L254" s="183"/>
      <c r="M254" s="183"/>
      <c r="N254" s="183"/>
      <c r="O254" s="183"/>
      <c r="P254" s="183"/>
      <c r="Q254" s="183"/>
      <c r="R254" s="183"/>
      <c r="S254" s="183"/>
      <c r="T254" s="183"/>
      <c r="U254" s="183"/>
      <c r="V254" s="183"/>
      <c r="W254" s="183"/>
      <c r="X254" s="183"/>
      <c r="Y254" s="183"/>
      <c r="Z254" s="183"/>
      <c r="AA254" s="183"/>
      <c r="AB254" s="183"/>
      <c r="AC254" s="183"/>
      <c r="AD254" s="183"/>
      <c r="AE254" s="183"/>
      <c r="AF254" s="183"/>
      <c r="AG254" s="183"/>
      <c r="AH254" s="183"/>
      <c r="AI254" s="183"/>
      <c r="AJ254" s="183"/>
      <c r="AK254" s="183"/>
      <c r="AL254" s="183"/>
      <c r="AM254" s="183"/>
      <c r="AN254" s="183"/>
      <c r="AO254" s="183"/>
      <c r="AP254" s="183"/>
      <c r="AQ254" s="183"/>
      <c r="AR254" s="183"/>
      <c r="AS254" s="183"/>
      <c r="AT254" s="183"/>
      <c r="AU254" s="183"/>
      <c r="AV254" s="183"/>
      <c r="AW254" s="183"/>
      <c r="AX254" s="183"/>
      <c r="AY254" s="183"/>
      <c r="AZ254" s="183"/>
      <c r="BA254" s="183"/>
      <c r="BB254" s="183"/>
      <c r="BC254" s="183"/>
      <c r="BD254" s="183"/>
      <c r="BE254" s="183"/>
      <c r="BF254" s="183"/>
      <c r="BG254" s="183"/>
      <c r="BH254" s="183"/>
      <c r="BI254" s="183"/>
      <c r="BJ254" s="183"/>
      <c r="BK254" s="183"/>
      <c r="BL254" s="183"/>
      <c r="BM254" s="183"/>
    </row>
    <row r="255" spans="1:65" x14ac:dyDescent="0.2">
      <c r="A255" s="110"/>
      <c r="B255" s="110"/>
      <c r="C255" s="110"/>
      <c r="D255" s="183"/>
      <c r="E255" s="183"/>
      <c r="F255" s="183"/>
      <c r="G255" s="183"/>
      <c r="H255" s="183"/>
      <c r="I255" s="183"/>
      <c r="J255" s="183"/>
      <c r="K255" s="183"/>
      <c r="L255" s="183"/>
      <c r="M255" s="183"/>
      <c r="N255" s="183"/>
      <c r="O255" s="183"/>
      <c r="P255" s="183"/>
      <c r="Q255" s="183"/>
      <c r="R255" s="183"/>
      <c r="S255" s="183"/>
      <c r="T255" s="183"/>
      <c r="U255" s="183"/>
      <c r="V255" s="183"/>
      <c r="W255" s="183"/>
      <c r="X255" s="183"/>
      <c r="Y255" s="183"/>
      <c r="Z255" s="183"/>
      <c r="AA255" s="183"/>
      <c r="AB255" s="183"/>
      <c r="AC255" s="183"/>
      <c r="AD255" s="183"/>
      <c r="AE255" s="183"/>
      <c r="AF255" s="183"/>
      <c r="AG255" s="183"/>
      <c r="AH255" s="183"/>
      <c r="AI255" s="183"/>
      <c r="AJ255" s="183"/>
      <c r="AK255" s="183"/>
      <c r="AL255" s="183"/>
      <c r="AM255" s="183"/>
      <c r="AN255" s="183"/>
      <c r="AO255" s="183"/>
      <c r="AP255" s="183"/>
      <c r="AQ255" s="183"/>
      <c r="AR255" s="183"/>
      <c r="AS255" s="183"/>
      <c r="AT255" s="183"/>
      <c r="AU255" s="183"/>
      <c r="AV255" s="183"/>
      <c r="AW255" s="183"/>
      <c r="AX255" s="183"/>
      <c r="AY255" s="183"/>
      <c r="AZ255" s="183"/>
      <c r="BA255" s="183"/>
      <c r="BB255" s="183"/>
      <c r="BC255" s="183"/>
      <c r="BD255" s="183"/>
      <c r="BE255" s="183"/>
      <c r="BF255" s="183"/>
      <c r="BG255" s="183"/>
      <c r="BH255" s="183"/>
      <c r="BI255" s="183"/>
      <c r="BJ255" s="183"/>
      <c r="BK255" s="183"/>
      <c r="BL255" s="183"/>
      <c r="BM255" s="183"/>
    </row>
    <row r="256" spans="1:65" x14ac:dyDescent="0.2">
      <c r="A256" s="110"/>
      <c r="B256" s="110"/>
      <c r="C256" s="110"/>
      <c r="D256" s="183"/>
      <c r="E256" s="183"/>
      <c r="F256" s="183"/>
      <c r="G256" s="183"/>
      <c r="H256" s="183"/>
      <c r="I256" s="183"/>
      <c r="J256" s="183"/>
      <c r="K256" s="183"/>
      <c r="L256" s="183"/>
      <c r="M256" s="183"/>
      <c r="N256" s="183"/>
      <c r="O256" s="183"/>
      <c r="P256" s="183"/>
      <c r="Q256" s="183"/>
      <c r="R256" s="183"/>
      <c r="S256" s="183"/>
      <c r="T256" s="183"/>
      <c r="U256" s="183"/>
      <c r="V256" s="183"/>
      <c r="W256" s="183"/>
      <c r="X256" s="183"/>
      <c r="Y256" s="183"/>
      <c r="Z256" s="183"/>
      <c r="AA256" s="183"/>
      <c r="AB256" s="183"/>
      <c r="AC256" s="183"/>
      <c r="AD256" s="183"/>
      <c r="AE256" s="183"/>
      <c r="AF256" s="183"/>
      <c r="AG256" s="183"/>
      <c r="AH256" s="183"/>
      <c r="AI256" s="183"/>
      <c r="AJ256" s="183"/>
      <c r="AK256" s="183"/>
      <c r="AL256" s="183"/>
      <c r="AM256" s="183"/>
      <c r="AN256" s="183"/>
      <c r="AO256" s="183"/>
      <c r="AP256" s="183"/>
      <c r="AQ256" s="183"/>
      <c r="AR256" s="183"/>
      <c r="AS256" s="183"/>
      <c r="AT256" s="183"/>
      <c r="AU256" s="183"/>
      <c r="AV256" s="183"/>
      <c r="AW256" s="183"/>
      <c r="AX256" s="183"/>
      <c r="AY256" s="183"/>
      <c r="AZ256" s="183"/>
      <c r="BA256" s="183"/>
      <c r="BB256" s="183"/>
      <c r="BC256" s="183"/>
      <c r="BD256" s="183"/>
      <c r="BE256" s="183"/>
      <c r="BF256" s="183"/>
      <c r="BG256" s="183"/>
      <c r="BH256" s="183"/>
      <c r="BI256" s="183"/>
      <c r="BJ256" s="183"/>
      <c r="BK256" s="183"/>
      <c r="BL256" s="183"/>
      <c r="BM256" s="183"/>
    </row>
    <row r="257" spans="1:65" x14ac:dyDescent="0.2">
      <c r="A257" s="110"/>
      <c r="B257" s="110"/>
      <c r="C257" s="110"/>
      <c r="D257" s="183"/>
      <c r="E257" s="183"/>
      <c r="F257" s="183"/>
      <c r="G257" s="183"/>
      <c r="H257" s="183"/>
      <c r="I257" s="183"/>
      <c r="J257" s="183"/>
      <c r="K257" s="183"/>
      <c r="L257" s="183"/>
      <c r="M257" s="183"/>
      <c r="N257" s="183"/>
      <c r="O257" s="183"/>
      <c r="P257" s="183"/>
      <c r="Q257" s="183"/>
      <c r="R257" s="183"/>
      <c r="S257" s="183"/>
      <c r="T257" s="183"/>
      <c r="U257" s="183"/>
      <c r="V257" s="183"/>
      <c r="W257" s="183"/>
      <c r="X257" s="183"/>
      <c r="Y257" s="183"/>
      <c r="Z257" s="183"/>
      <c r="AA257" s="183"/>
      <c r="AB257" s="183"/>
      <c r="AC257" s="183"/>
      <c r="AD257" s="183"/>
      <c r="AE257" s="183"/>
      <c r="AF257" s="183"/>
      <c r="AG257" s="183"/>
      <c r="AH257" s="183"/>
      <c r="AI257" s="183"/>
      <c r="AJ257" s="183"/>
      <c r="AK257" s="183"/>
      <c r="AL257" s="183"/>
      <c r="AM257" s="183"/>
      <c r="AN257" s="183"/>
      <c r="AO257" s="183"/>
      <c r="AP257" s="183"/>
      <c r="AQ257" s="183"/>
      <c r="AR257" s="183"/>
      <c r="AS257" s="183"/>
      <c r="AT257" s="183"/>
      <c r="AU257" s="183"/>
      <c r="AV257" s="183"/>
      <c r="AW257" s="183"/>
      <c r="AX257" s="183"/>
      <c r="AY257" s="183"/>
      <c r="AZ257" s="183"/>
      <c r="BA257" s="183"/>
      <c r="BB257" s="183"/>
      <c r="BC257" s="183"/>
      <c r="BD257" s="183"/>
      <c r="BE257" s="183"/>
      <c r="BF257" s="183"/>
      <c r="BG257" s="183"/>
      <c r="BH257" s="183"/>
      <c r="BI257" s="183"/>
      <c r="BJ257" s="183"/>
      <c r="BK257" s="183"/>
      <c r="BL257" s="183"/>
      <c r="BM257" s="183"/>
    </row>
    <row r="258" spans="1:65" x14ac:dyDescent="0.2">
      <c r="A258" s="110"/>
      <c r="B258" s="110"/>
      <c r="C258" s="110"/>
      <c r="D258" s="183"/>
      <c r="E258" s="183"/>
      <c r="F258" s="183"/>
      <c r="G258" s="183"/>
      <c r="H258" s="183"/>
      <c r="I258" s="183"/>
      <c r="J258" s="183"/>
      <c r="K258" s="183"/>
      <c r="L258" s="183"/>
      <c r="M258" s="183"/>
      <c r="N258" s="183"/>
      <c r="O258" s="183"/>
      <c r="P258" s="183"/>
      <c r="Q258" s="183"/>
      <c r="R258" s="183"/>
      <c r="S258" s="183"/>
      <c r="T258" s="183"/>
      <c r="U258" s="183"/>
      <c r="V258" s="183"/>
      <c r="W258" s="183"/>
      <c r="X258" s="183"/>
      <c r="Y258" s="183"/>
      <c r="Z258" s="183"/>
      <c r="AA258" s="183"/>
      <c r="AB258" s="183"/>
      <c r="AC258" s="183"/>
      <c r="AD258" s="183"/>
      <c r="AE258" s="183"/>
      <c r="AF258" s="183"/>
      <c r="AG258" s="183"/>
      <c r="AH258" s="183"/>
      <c r="AI258" s="183"/>
      <c r="AJ258" s="183"/>
      <c r="AK258" s="183"/>
      <c r="AL258" s="183"/>
      <c r="AM258" s="183"/>
      <c r="AN258" s="183"/>
      <c r="AO258" s="183"/>
      <c r="AP258" s="183"/>
      <c r="AQ258" s="183"/>
      <c r="AR258" s="183"/>
      <c r="AS258" s="183"/>
      <c r="AT258" s="183"/>
      <c r="AU258" s="183"/>
      <c r="AV258" s="183"/>
      <c r="AW258" s="183"/>
      <c r="AX258" s="183"/>
      <c r="AY258" s="183"/>
      <c r="AZ258" s="183"/>
      <c r="BA258" s="183"/>
      <c r="BB258" s="183"/>
      <c r="BC258" s="183"/>
      <c r="BD258" s="183"/>
      <c r="BE258" s="183"/>
      <c r="BF258" s="183"/>
      <c r="BG258" s="183"/>
      <c r="BH258" s="183"/>
      <c r="BI258" s="183"/>
      <c r="BJ258" s="183"/>
      <c r="BK258" s="183"/>
      <c r="BL258" s="183"/>
      <c r="BM258" s="183"/>
    </row>
    <row r="259" spans="1:65" x14ac:dyDescent="0.2">
      <c r="A259" s="110"/>
      <c r="B259" s="110"/>
      <c r="C259" s="110"/>
      <c r="D259" s="183"/>
      <c r="E259" s="183"/>
      <c r="F259" s="183"/>
      <c r="G259" s="183"/>
      <c r="H259" s="183"/>
      <c r="I259" s="183"/>
      <c r="J259" s="183"/>
      <c r="K259" s="183"/>
      <c r="L259" s="183"/>
      <c r="M259" s="183"/>
      <c r="N259" s="183"/>
      <c r="O259" s="183"/>
      <c r="P259" s="183"/>
      <c r="Q259" s="183"/>
      <c r="R259" s="183"/>
      <c r="S259" s="183"/>
      <c r="T259" s="183"/>
      <c r="U259" s="183"/>
      <c r="V259" s="183"/>
      <c r="W259" s="183"/>
      <c r="X259" s="183"/>
      <c r="Y259" s="183"/>
      <c r="Z259" s="183"/>
      <c r="AA259" s="183"/>
      <c r="AB259" s="183"/>
      <c r="AC259" s="183"/>
      <c r="AD259" s="183"/>
      <c r="AE259" s="183"/>
      <c r="AF259" s="183"/>
      <c r="AG259" s="183"/>
      <c r="AH259" s="183"/>
      <c r="AI259" s="183"/>
      <c r="AJ259" s="183"/>
      <c r="AK259" s="183"/>
      <c r="AL259" s="183"/>
      <c r="AM259" s="183"/>
      <c r="AN259" s="183"/>
      <c r="AO259" s="183"/>
      <c r="AP259" s="183"/>
      <c r="AQ259" s="183"/>
      <c r="AR259" s="183"/>
      <c r="AS259" s="183"/>
      <c r="AT259" s="183"/>
      <c r="AU259" s="183"/>
      <c r="AV259" s="183"/>
      <c r="AW259" s="183"/>
      <c r="AX259" s="183"/>
      <c r="AY259" s="183"/>
      <c r="AZ259" s="183"/>
      <c r="BA259" s="183"/>
      <c r="BB259" s="183"/>
      <c r="BC259" s="183"/>
      <c r="BD259" s="183"/>
      <c r="BE259" s="183"/>
      <c r="BF259" s="183"/>
      <c r="BG259" s="183"/>
      <c r="BH259" s="183"/>
      <c r="BI259" s="183"/>
      <c r="BJ259" s="183"/>
      <c r="BK259" s="183"/>
      <c r="BL259" s="183"/>
      <c r="BM259" s="183"/>
    </row>
    <row r="260" spans="1:65" x14ac:dyDescent="0.2">
      <c r="A260" s="110"/>
      <c r="B260" s="110"/>
      <c r="C260" s="110"/>
      <c r="D260" s="183"/>
      <c r="E260" s="183"/>
      <c r="F260" s="183"/>
      <c r="G260" s="183"/>
      <c r="H260" s="183"/>
      <c r="I260" s="183"/>
      <c r="J260" s="183"/>
      <c r="K260" s="183"/>
      <c r="L260" s="183"/>
      <c r="M260" s="183"/>
      <c r="N260" s="183"/>
      <c r="O260" s="183"/>
      <c r="P260" s="183"/>
      <c r="Q260" s="183"/>
      <c r="R260" s="183"/>
      <c r="S260" s="183"/>
      <c r="T260" s="183"/>
      <c r="U260" s="183"/>
      <c r="V260" s="183"/>
      <c r="W260" s="183"/>
      <c r="X260" s="183"/>
      <c r="Y260" s="183"/>
      <c r="Z260" s="183"/>
      <c r="AA260" s="183"/>
      <c r="AB260" s="183"/>
      <c r="AC260" s="183"/>
      <c r="AD260" s="183"/>
      <c r="AE260" s="183"/>
      <c r="AF260" s="183"/>
      <c r="AG260" s="183"/>
      <c r="AH260" s="183"/>
      <c r="AI260" s="183"/>
      <c r="AJ260" s="183"/>
      <c r="AK260" s="183"/>
      <c r="AL260" s="183"/>
      <c r="AM260" s="183"/>
      <c r="AN260" s="183"/>
      <c r="AO260" s="183"/>
      <c r="AP260" s="183"/>
      <c r="AQ260" s="183"/>
      <c r="AR260" s="183"/>
      <c r="AS260" s="183"/>
      <c r="AT260" s="183"/>
      <c r="AU260" s="183"/>
      <c r="AV260" s="183"/>
      <c r="AW260" s="183"/>
      <c r="AX260" s="183"/>
      <c r="AY260" s="183"/>
      <c r="AZ260" s="183"/>
      <c r="BA260" s="183"/>
      <c r="BB260" s="183"/>
      <c r="BC260" s="183"/>
      <c r="BD260" s="183"/>
      <c r="BE260" s="183"/>
      <c r="BF260" s="183"/>
      <c r="BG260" s="183"/>
      <c r="BH260" s="183"/>
      <c r="BI260" s="183"/>
      <c r="BJ260" s="183"/>
      <c r="BK260" s="183"/>
      <c r="BL260" s="183"/>
      <c r="BM260" s="183"/>
    </row>
    <row r="261" spans="1:65" x14ac:dyDescent="0.2">
      <c r="A261" s="110"/>
      <c r="B261" s="110"/>
      <c r="C261" s="110"/>
      <c r="D261" s="183"/>
      <c r="E261" s="183"/>
      <c r="F261" s="183"/>
      <c r="G261" s="183"/>
      <c r="H261" s="183"/>
      <c r="I261" s="183"/>
      <c r="J261" s="183"/>
      <c r="K261" s="183"/>
      <c r="L261" s="183"/>
      <c r="M261" s="183"/>
      <c r="N261" s="183"/>
      <c r="O261" s="183"/>
      <c r="P261" s="183"/>
      <c r="Q261" s="183"/>
      <c r="R261" s="183"/>
      <c r="S261" s="183"/>
      <c r="T261" s="183"/>
      <c r="U261" s="183"/>
      <c r="V261" s="183"/>
      <c r="W261" s="183"/>
      <c r="X261" s="183"/>
      <c r="Y261" s="183"/>
      <c r="Z261" s="183"/>
      <c r="AA261" s="183"/>
      <c r="AB261" s="183"/>
      <c r="AC261" s="183"/>
      <c r="AD261" s="183"/>
      <c r="AE261" s="183"/>
      <c r="AF261" s="183"/>
      <c r="AG261" s="183"/>
      <c r="AH261" s="183"/>
      <c r="AI261" s="183"/>
      <c r="AJ261" s="183"/>
      <c r="AK261" s="183"/>
      <c r="AL261" s="183"/>
      <c r="AM261" s="183"/>
      <c r="AN261" s="183"/>
      <c r="AO261" s="183"/>
      <c r="AP261" s="183"/>
      <c r="AQ261" s="183"/>
      <c r="AR261" s="183"/>
      <c r="AS261" s="183"/>
      <c r="AT261" s="183"/>
      <c r="AU261" s="183"/>
      <c r="AV261" s="183"/>
      <c r="AW261" s="183"/>
      <c r="AX261" s="183"/>
      <c r="AY261" s="183"/>
      <c r="AZ261" s="183"/>
      <c r="BA261" s="183"/>
      <c r="BB261" s="183"/>
      <c r="BC261" s="183"/>
      <c r="BD261" s="183"/>
      <c r="BE261" s="183"/>
      <c r="BF261" s="183"/>
      <c r="BG261" s="183"/>
      <c r="BH261" s="183"/>
      <c r="BI261" s="183"/>
      <c r="BJ261" s="183"/>
      <c r="BK261" s="183"/>
      <c r="BL261" s="183"/>
      <c r="BM261" s="183"/>
    </row>
    <row r="262" spans="1:65" x14ac:dyDescent="0.2">
      <c r="A262" s="110"/>
      <c r="B262" s="110"/>
      <c r="C262" s="110"/>
      <c r="D262" s="183"/>
      <c r="E262" s="183"/>
      <c r="F262" s="183"/>
      <c r="G262" s="183"/>
      <c r="H262" s="183"/>
      <c r="I262" s="183"/>
      <c r="J262" s="183"/>
      <c r="K262" s="183"/>
      <c r="L262" s="183"/>
      <c r="M262" s="183"/>
      <c r="N262" s="183"/>
      <c r="O262" s="183"/>
      <c r="P262" s="183"/>
      <c r="Q262" s="183"/>
      <c r="R262" s="183"/>
      <c r="S262" s="183"/>
      <c r="T262" s="183"/>
      <c r="U262" s="183"/>
      <c r="V262" s="183"/>
      <c r="W262" s="183"/>
      <c r="X262" s="183"/>
      <c r="Y262" s="183"/>
      <c r="Z262" s="183"/>
      <c r="AA262" s="183"/>
      <c r="AB262" s="183"/>
      <c r="AC262" s="183"/>
      <c r="AD262" s="183"/>
      <c r="AE262" s="183"/>
      <c r="AF262" s="183"/>
      <c r="AG262" s="183"/>
      <c r="AH262" s="183"/>
      <c r="AI262" s="183"/>
      <c r="AJ262" s="183"/>
      <c r="AK262" s="183"/>
      <c r="AL262" s="183"/>
      <c r="AM262" s="183"/>
      <c r="AN262" s="183"/>
      <c r="AO262" s="183"/>
      <c r="AP262" s="183"/>
      <c r="AQ262" s="183"/>
      <c r="AR262" s="183"/>
      <c r="AS262" s="183"/>
      <c r="AT262" s="183"/>
      <c r="AU262" s="183"/>
      <c r="AV262" s="183"/>
      <c r="AW262" s="183"/>
      <c r="AX262" s="183"/>
      <c r="AY262" s="183"/>
      <c r="AZ262" s="183"/>
      <c r="BA262" s="183"/>
      <c r="BB262" s="183"/>
      <c r="BC262" s="183"/>
      <c r="BD262" s="183"/>
      <c r="BE262" s="183"/>
      <c r="BF262" s="183"/>
      <c r="BG262" s="183"/>
      <c r="BH262" s="183"/>
      <c r="BI262" s="183"/>
      <c r="BJ262" s="183"/>
      <c r="BK262" s="183"/>
      <c r="BL262" s="183"/>
      <c r="BM262" s="183"/>
    </row>
    <row r="263" spans="1:65" x14ac:dyDescent="0.2">
      <c r="A263" s="110"/>
      <c r="B263" s="110"/>
      <c r="C263" s="110"/>
      <c r="D263" s="183"/>
      <c r="E263" s="183"/>
      <c r="F263" s="183"/>
      <c r="G263" s="183"/>
      <c r="H263" s="183"/>
      <c r="I263" s="183"/>
      <c r="J263" s="183"/>
      <c r="K263" s="183"/>
      <c r="L263" s="183"/>
      <c r="M263" s="183"/>
      <c r="N263" s="183"/>
      <c r="O263" s="183"/>
      <c r="P263" s="183"/>
      <c r="Q263" s="183"/>
      <c r="R263" s="183"/>
      <c r="S263" s="183"/>
      <c r="T263" s="183"/>
      <c r="U263" s="183"/>
      <c r="V263" s="183"/>
      <c r="W263" s="183"/>
      <c r="X263" s="183"/>
      <c r="Y263" s="183"/>
      <c r="Z263" s="183"/>
      <c r="AA263" s="183"/>
      <c r="AB263" s="183"/>
      <c r="AC263" s="183"/>
      <c r="AD263" s="183"/>
      <c r="AE263" s="183"/>
      <c r="AF263" s="183"/>
      <c r="AG263" s="183"/>
      <c r="AH263" s="183"/>
      <c r="AI263" s="183"/>
      <c r="AJ263" s="183"/>
      <c r="AK263" s="183"/>
      <c r="AL263" s="183"/>
      <c r="AM263" s="183"/>
      <c r="AN263" s="183"/>
      <c r="AO263" s="183"/>
      <c r="AP263" s="183"/>
      <c r="AQ263" s="183"/>
      <c r="AR263" s="183"/>
      <c r="AS263" s="183"/>
      <c r="AT263" s="183"/>
      <c r="AU263" s="183"/>
      <c r="AV263" s="183"/>
      <c r="AW263" s="183"/>
      <c r="AX263" s="183"/>
      <c r="AY263" s="183"/>
      <c r="AZ263" s="183"/>
      <c r="BA263" s="183"/>
      <c r="BB263" s="183"/>
      <c r="BC263" s="183"/>
      <c r="BD263" s="183"/>
      <c r="BE263" s="183"/>
      <c r="BF263" s="183"/>
      <c r="BG263" s="183"/>
      <c r="BH263" s="183"/>
      <c r="BI263" s="183"/>
      <c r="BJ263" s="183"/>
      <c r="BK263" s="183"/>
      <c r="BL263" s="183"/>
      <c r="BM263" s="183"/>
    </row>
    <row r="264" spans="1:65" x14ac:dyDescent="0.2">
      <c r="A264" s="110"/>
      <c r="B264" s="110"/>
      <c r="C264" s="110"/>
      <c r="D264" s="183"/>
      <c r="E264" s="183"/>
      <c r="F264" s="183"/>
      <c r="G264" s="183"/>
      <c r="H264" s="183"/>
      <c r="I264" s="183"/>
      <c r="J264" s="183"/>
      <c r="K264" s="183"/>
      <c r="L264" s="183"/>
      <c r="M264" s="183"/>
      <c r="N264" s="183"/>
      <c r="O264" s="183"/>
      <c r="P264" s="183"/>
      <c r="Q264" s="183"/>
      <c r="R264" s="183"/>
      <c r="S264" s="183"/>
      <c r="T264" s="183"/>
      <c r="U264" s="183"/>
      <c r="V264" s="183"/>
      <c r="W264" s="183"/>
      <c r="X264" s="183"/>
      <c r="Y264" s="183"/>
      <c r="Z264" s="183"/>
      <c r="AA264" s="183"/>
      <c r="AB264" s="183"/>
      <c r="AC264" s="183"/>
      <c r="AD264" s="183"/>
      <c r="AE264" s="183"/>
      <c r="AF264" s="183"/>
      <c r="AG264" s="183"/>
      <c r="AH264" s="183"/>
      <c r="AI264" s="183"/>
      <c r="AJ264" s="183"/>
      <c r="AK264" s="183"/>
      <c r="AL264" s="183"/>
      <c r="AM264" s="183"/>
      <c r="AN264" s="183"/>
      <c r="AO264" s="183"/>
      <c r="AP264" s="183"/>
      <c r="AQ264" s="183"/>
      <c r="AR264" s="183"/>
      <c r="AS264" s="183"/>
      <c r="AT264" s="183"/>
      <c r="AU264" s="183"/>
      <c r="AV264" s="183"/>
      <c r="AW264" s="183"/>
      <c r="AX264" s="183"/>
      <c r="AY264" s="183"/>
      <c r="AZ264" s="183"/>
      <c r="BA264" s="183"/>
      <c r="BB264" s="183"/>
      <c r="BC264" s="183"/>
      <c r="BD264" s="183"/>
      <c r="BE264" s="183"/>
      <c r="BF264" s="183"/>
      <c r="BG264" s="183"/>
      <c r="BH264" s="183"/>
      <c r="BI264" s="183"/>
      <c r="BJ264" s="183"/>
      <c r="BK264" s="183"/>
      <c r="BL264" s="183"/>
      <c r="BM264" s="183"/>
    </row>
    <row r="265" spans="1:65" x14ac:dyDescent="0.2">
      <c r="A265" s="110"/>
      <c r="B265" s="110"/>
      <c r="C265" s="110"/>
      <c r="D265" s="183"/>
      <c r="E265" s="183"/>
      <c r="F265" s="183"/>
      <c r="G265" s="183"/>
      <c r="H265" s="183"/>
      <c r="I265" s="183"/>
      <c r="J265" s="183"/>
      <c r="K265" s="183"/>
      <c r="L265" s="183"/>
      <c r="M265" s="183"/>
      <c r="N265" s="183"/>
      <c r="O265" s="183"/>
      <c r="P265" s="183"/>
      <c r="Q265" s="183"/>
      <c r="R265" s="183"/>
      <c r="S265" s="183"/>
      <c r="T265" s="183"/>
      <c r="U265" s="183"/>
      <c r="V265" s="183"/>
      <c r="W265" s="183"/>
      <c r="X265" s="183"/>
      <c r="Y265" s="183"/>
      <c r="Z265" s="183"/>
      <c r="AA265" s="183"/>
      <c r="AB265" s="183"/>
      <c r="AC265" s="183"/>
      <c r="AD265" s="183"/>
      <c r="AE265" s="183"/>
      <c r="AF265" s="183"/>
      <c r="AG265" s="183"/>
      <c r="AH265" s="183"/>
      <c r="AI265" s="183"/>
      <c r="AJ265" s="183"/>
      <c r="AK265" s="183"/>
      <c r="AL265" s="183"/>
      <c r="AM265" s="183"/>
      <c r="AN265" s="183"/>
      <c r="AO265" s="183"/>
      <c r="AP265" s="183"/>
      <c r="AQ265" s="183"/>
      <c r="AR265" s="183"/>
      <c r="AS265" s="183"/>
      <c r="AT265" s="183"/>
      <c r="AU265" s="183"/>
      <c r="AV265" s="183"/>
      <c r="AW265" s="183"/>
      <c r="AX265" s="183"/>
      <c r="AY265" s="183"/>
      <c r="AZ265" s="183"/>
      <c r="BA265" s="183"/>
      <c r="BB265" s="183"/>
      <c r="BC265" s="183"/>
      <c r="BD265" s="183"/>
      <c r="BE265" s="183"/>
      <c r="BF265" s="183"/>
      <c r="BG265" s="183"/>
      <c r="BH265" s="183"/>
      <c r="BI265" s="183"/>
      <c r="BJ265" s="183"/>
      <c r="BK265" s="183"/>
      <c r="BL265" s="183"/>
      <c r="BM265" s="183"/>
    </row>
    <row r="266" spans="1:65" x14ac:dyDescent="0.2">
      <c r="A266" s="110"/>
      <c r="B266" s="110"/>
      <c r="C266" s="110"/>
      <c r="D266" s="183"/>
      <c r="E266" s="183"/>
      <c r="F266" s="183"/>
      <c r="G266" s="183"/>
      <c r="H266" s="183"/>
      <c r="I266" s="183"/>
      <c r="J266" s="183"/>
      <c r="K266" s="183"/>
      <c r="L266" s="183"/>
      <c r="M266" s="183"/>
      <c r="N266" s="183"/>
      <c r="O266" s="183"/>
      <c r="P266" s="183"/>
      <c r="Q266" s="183"/>
      <c r="R266" s="183"/>
      <c r="S266" s="183"/>
      <c r="T266" s="183"/>
      <c r="U266" s="183"/>
      <c r="V266" s="183"/>
      <c r="W266" s="183"/>
      <c r="X266" s="183"/>
      <c r="Y266" s="183"/>
      <c r="Z266" s="183"/>
      <c r="AA266" s="183"/>
      <c r="AB266" s="183"/>
      <c r="AC266" s="183"/>
      <c r="AD266" s="183"/>
      <c r="AE266" s="183"/>
      <c r="AF266" s="183"/>
      <c r="AG266" s="183"/>
      <c r="AH266" s="183"/>
      <c r="AI266" s="183"/>
      <c r="AJ266" s="183"/>
      <c r="AK266" s="183"/>
      <c r="AL266" s="183"/>
      <c r="AM266" s="183"/>
      <c r="AN266" s="183"/>
      <c r="AO266" s="183"/>
      <c r="AP266" s="183"/>
      <c r="AQ266" s="183"/>
      <c r="AR266" s="183"/>
      <c r="AS266" s="183"/>
      <c r="AT266" s="183"/>
      <c r="AU266" s="183"/>
      <c r="AV266" s="183"/>
      <c r="AW266" s="183"/>
      <c r="AX266" s="183"/>
      <c r="AY266" s="183"/>
      <c r="AZ266" s="183"/>
      <c r="BA266" s="183"/>
      <c r="BB266" s="183"/>
      <c r="BC266" s="183"/>
      <c r="BD266" s="183"/>
      <c r="BE266" s="183"/>
      <c r="BF266" s="183"/>
      <c r="BG266" s="183"/>
      <c r="BH266" s="183"/>
      <c r="BI266" s="183"/>
      <c r="BJ266" s="183"/>
      <c r="BK266" s="183"/>
      <c r="BL266" s="183"/>
      <c r="BM266" s="183"/>
    </row>
    <row r="267" spans="1:65" x14ac:dyDescent="0.2">
      <c r="A267" s="110"/>
      <c r="B267" s="110"/>
      <c r="C267" s="110"/>
      <c r="D267" s="183"/>
      <c r="E267" s="183"/>
      <c r="F267" s="183"/>
      <c r="G267" s="183"/>
      <c r="H267" s="183"/>
      <c r="I267" s="183"/>
      <c r="J267" s="183"/>
      <c r="K267" s="183"/>
      <c r="L267" s="183"/>
      <c r="M267" s="183"/>
      <c r="N267" s="183"/>
      <c r="O267" s="183"/>
      <c r="P267" s="183"/>
      <c r="Q267" s="183"/>
      <c r="R267" s="183"/>
      <c r="S267" s="183"/>
      <c r="T267" s="183"/>
      <c r="U267" s="183"/>
      <c r="V267" s="183"/>
      <c r="W267" s="183"/>
      <c r="X267" s="183"/>
      <c r="Y267" s="183"/>
      <c r="Z267" s="183"/>
      <c r="AA267" s="183"/>
      <c r="AB267" s="183"/>
      <c r="AC267" s="183"/>
      <c r="AD267" s="183"/>
      <c r="AE267" s="183"/>
      <c r="AF267" s="183"/>
      <c r="AG267" s="183"/>
      <c r="AH267" s="183"/>
      <c r="AI267" s="183"/>
      <c r="AJ267" s="183"/>
      <c r="AK267" s="183"/>
      <c r="AL267" s="183"/>
      <c r="AM267" s="183"/>
      <c r="AN267" s="183"/>
      <c r="AO267" s="183"/>
      <c r="AP267" s="183"/>
      <c r="AQ267" s="183"/>
      <c r="AR267" s="183"/>
      <c r="AS267" s="183"/>
      <c r="AT267" s="183"/>
      <c r="AU267" s="183"/>
      <c r="AV267" s="183"/>
      <c r="AW267" s="183"/>
      <c r="AX267" s="183"/>
      <c r="AY267" s="183"/>
      <c r="AZ267" s="183"/>
      <c r="BA267" s="183"/>
      <c r="BB267" s="183"/>
      <c r="BC267" s="183"/>
      <c r="BD267" s="183"/>
      <c r="BE267" s="183"/>
      <c r="BF267" s="183"/>
      <c r="BG267" s="183"/>
      <c r="BH267" s="183"/>
      <c r="BI267" s="183"/>
      <c r="BJ267" s="183"/>
      <c r="BK267" s="183"/>
      <c r="BL267" s="183"/>
      <c r="BM267" s="183"/>
    </row>
    <row r="268" spans="1:65" x14ac:dyDescent="0.2">
      <c r="A268" s="110"/>
      <c r="B268" s="110"/>
      <c r="C268" s="110"/>
      <c r="D268" s="183"/>
      <c r="E268" s="183"/>
      <c r="F268" s="183"/>
      <c r="G268" s="183"/>
      <c r="H268" s="183"/>
      <c r="I268" s="183"/>
      <c r="J268" s="183"/>
      <c r="K268" s="183"/>
      <c r="L268" s="183"/>
      <c r="M268" s="183"/>
      <c r="N268" s="183"/>
      <c r="O268" s="183"/>
      <c r="P268" s="183"/>
      <c r="Q268" s="183"/>
      <c r="R268" s="183"/>
      <c r="S268" s="183"/>
      <c r="T268" s="183"/>
      <c r="U268" s="183"/>
      <c r="V268" s="183"/>
      <c r="W268" s="183"/>
      <c r="X268" s="183"/>
      <c r="Y268" s="183"/>
      <c r="Z268" s="183"/>
      <c r="AA268" s="183"/>
      <c r="AB268" s="183"/>
      <c r="AC268" s="183"/>
      <c r="AD268" s="183"/>
      <c r="AE268" s="183"/>
      <c r="AF268" s="183"/>
      <c r="AG268" s="183"/>
      <c r="AH268" s="183"/>
      <c r="AI268" s="183"/>
      <c r="AJ268" s="183"/>
      <c r="AK268" s="183"/>
      <c r="AL268" s="183"/>
      <c r="AM268" s="183"/>
      <c r="AN268" s="183"/>
      <c r="AO268" s="183"/>
      <c r="AP268" s="183"/>
      <c r="AQ268" s="183"/>
      <c r="AR268" s="183"/>
      <c r="AS268" s="183"/>
      <c r="AT268" s="183"/>
      <c r="AU268" s="183"/>
      <c r="AV268" s="183"/>
      <c r="AW268" s="183"/>
      <c r="AX268" s="183"/>
      <c r="AY268" s="183"/>
      <c r="AZ268" s="183"/>
      <c r="BA268" s="183"/>
      <c r="BB268" s="183"/>
      <c r="BC268" s="183"/>
      <c r="BD268" s="183"/>
      <c r="BE268" s="183"/>
      <c r="BF268" s="183"/>
      <c r="BG268" s="183"/>
      <c r="BH268" s="183"/>
      <c r="BI268" s="183"/>
      <c r="BJ268" s="183"/>
      <c r="BK268" s="183"/>
      <c r="BL268" s="183"/>
      <c r="BM268" s="183"/>
    </row>
    <row r="269" spans="1:65" x14ac:dyDescent="0.2">
      <c r="A269" s="110"/>
      <c r="B269" s="110"/>
      <c r="C269" s="110"/>
      <c r="D269" s="183"/>
      <c r="E269" s="183"/>
      <c r="F269" s="183"/>
      <c r="G269" s="183"/>
      <c r="H269" s="183"/>
      <c r="I269" s="183"/>
      <c r="J269" s="183"/>
      <c r="K269" s="183"/>
      <c r="L269" s="183"/>
      <c r="M269" s="183"/>
      <c r="N269" s="183"/>
      <c r="O269" s="183"/>
      <c r="P269" s="183"/>
      <c r="Q269" s="183"/>
      <c r="R269" s="183"/>
      <c r="S269" s="183"/>
      <c r="T269" s="183"/>
      <c r="U269" s="183"/>
      <c r="V269" s="183"/>
      <c r="W269" s="183"/>
      <c r="X269" s="183"/>
      <c r="Y269" s="183"/>
      <c r="Z269" s="183"/>
      <c r="AA269" s="183"/>
      <c r="AB269" s="183"/>
      <c r="AC269" s="183"/>
      <c r="AD269" s="183"/>
      <c r="AE269" s="183"/>
      <c r="AF269" s="183"/>
      <c r="AG269" s="183"/>
      <c r="AH269" s="183"/>
      <c r="AI269" s="183"/>
      <c r="AJ269" s="183"/>
      <c r="AK269" s="183"/>
      <c r="AL269" s="183"/>
      <c r="AM269" s="183"/>
      <c r="AN269" s="183"/>
      <c r="AO269" s="183"/>
      <c r="AP269" s="183"/>
      <c r="AQ269" s="183"/>
      <c r="AR269" s="183"/>
      <c r="AS269" s="183"/>
      <c r="AT269" s="183"/>
      <c r="AU269" s="183"/>
      <c r="AV269" s="183"/>
      <c r="AW269" s="183"/>
      <c r="AX269" s="183"/>
      <c r="AY269" s="183"/>
      <c r="AZ269" s="183"/>
      <c r="BA269" s="183"/>
      <c r="BB269" s="183"/>
      <c r="BC269" s="183"/>
      <c r="BD269" s="183"/>
      <c r="BE269" s="183"/>
      <c r="BF269" s="183"/>
      <c r="BG269" s="183"/>
      <c r="BH269" s="183"/>
      <c r="BI269" s="183"/>
      <c r="BJ269" s="183"/>
      <c r="BK269" s="183"/>
      <c r="BL269" s="183"/>
      <c r="BM269" s="183"/>
    </row>
    <row r="270" spans="1:65" x14ac:dyDescent="0.2">
      <c r="A270" s="110"/>
      <c r="B270" s="110"/>
      <c r="C270" s="110"/>
      <c r="D270" s="183"/>
      <c r="E270" s="183"/>
      <c r="F270" s="183"/>
      <c r="G270" s="183"/>
      <c r="H270" s="183"/>
      <c r="I270" s="183"/>
      <c r="J270" s="183"/>
      <c r="K270" s="183"/>
      <c r="L270" s="183"/>
      <c r="M270" s="183"/>
      <c r="N270" s="183"/>
      <c r="O270" s="183"/>
      <c r="P270" s="183"/>
      <c r="Q270" s="183"/>
      <c r="R270" s="183"/>
      <c r="S270" s="183"/>
      <c r="T270" s="183"/>
      <c r="U270" s="183"/>
      <c r="V270" s="183"/>
      <c r="W270" s="183"/>
      <c r="X270" s="183"/>
      <c r="Y270" s="183"/>
      <c r="Z270" s="183"/>
      <c r="AA270" s="183"/>
      <c r="AB270" s="183"/>
      <c r="AC270" s="183"/>
      <c r="AD270" s="183"/>
      <c r="AE270" s="183"/>
      <c r="AF270" s="183"/>
      <c r="AG270" s="183"/>
      <c r="AH270" s="183"/>
      <c r="AI270" s="183"/>
      <c r="AJ270" s="183"/>
      <c r="AK270" s="183"/>
      <c r="AL270" s="183"/>
      <c r="AM270" s="183"/>
      <c r="AN270" s="183"/>
      <c r="AO270" s="183"/>
      <c r="AP270" s="183"/>
      <c r="AQ270" s="183"/>
      <c r="AR270" s="183"/>
      <c r="AS270" s="183"/>
      <c r="AT270" s="183"/>
      <c r="AU270" s="183"/>
      <c r="AV270" s="183"/>
      <c r="AW270" s="183"/>
      <c r="AX270" s="183"/>
      <c r="AY270" s="183"/>
      <c r="AZ270" s="183"/>
      <c r="BA270" s="183"/>
      <c r="BB270" s="183"/>
      <c r="BC270" s="183"/>
      <c r="BD270" s="183"/>
      <c r="BE270" s="183"/>
      <c r="BF270" s="183"/>
      <c r="BG270" s="183"/>
      <c r="BH270" s="183"/>
      <c r="BI270" s="183"/>
      <c r="BJ270" s="183"/>
      <c r="BK270" s="183"/>
      <c r="BL270" s="183"/>
      <c r="BM270" s="183"/>
    </row>
    <row r="271" spans="1:65" x14ac:dyDescent="0.2">
      <c r="A271" s="110"/>
      <c r="B271" s="110"/>
      <c r="C271" s="110"/>
      <c r="D271" s="183"/>
      <c r="E271" s="183"/>
      <c r="F271" s="183"/>
      <c r="G271" s="183"/>
      <c r="H271" s="183"/>
      <c r="I271" s="183"/>
      <c r="J271" s="183"/>
      <c r="K271" s="183"/>
      <c r="L271" s="183"/>
      <c r="M271" s="183"/>
      <c r="N271" s="183"/>
      <c r="O271" s="183"/>
      <c r="P271" s="183"/>
      <c r="Q271" s="183"/>
      <c r="R271" s="183"/>
      <c r="S271" s="183"/>
      <c r="T271" s="183"/>
      <c r="U271" s="183"/>
      <c r="V271" s="183"/>
      <c r="W271" s="183"/>
      <c r="X271" s="183"/>
      <c r="Y271" s="183"/>
      <c r="Z271" s="183"/>
      <c r="AA271" s="183"/>
      <c r="AB271" s="183"/>
      <c r="AC271" s="183"/>
      <c r="AD271" s="183"/>
      <c r="AE271" s="183"/>
      <c r="AF271" s="183"/>
      <c r="AG271" s="183"/>
      <c r="AH271" s="183"/>
      <c r="AI271" s="183"/>
      <c r="AJ271" s="183"/>
      <c r="AK271" s="183"/>
      <c r="AL271" s="183"/>
      <c r="AM271" s="183"/>
      <c r="AN271" s="183"/>
      <c r="AO271" s="183"/>
      <c r="AP271" s="183"/>
      <c r="AQ271" s="183"/>
      <c r="AR271" s="183"/>
      <c r="AS271" s="183"/>
      <c r="AT271" s="183"/>
      <c r="AU271" s="183"/>
      <c r="AV271" s="183"/>
      <c r="AW271" s="183"/>
      <c r="AX271" s="183"/>
      <c r="AY271" s="183"/>
      <c r="AZ271" s="183"/>
      <c r="BA271" s="183"/>
      <c r="BB271" s="183"/>
      <c r="BC271" s="183"/>
      <c r="BD271" s="183"/>
      <c r="BE271" s="183"/>
      <c r="BF271" s="183"/>
      <c r="BG271" s="183"/>
      <c r="BH271" s="183"/>
      <c r="BI271" s="183"/>
      <c r="BJ271" s="183"/>
      <c r="BK271" s="183"/>
      <c r="BL271" s="183"/>
      <c r="BM271" s="183"/>
    </row>
    <row r="272" spans="1:65" x14ac:dyDescent="0.2">
      <c r="A272" s="110"/>
      <c r="B272" s="110"/>
      <c r="C272" s="110"/>
      <c r="D272" s="183"/>
      <c r="E272" s="183"/>
      <c r="F272" s="183"/>
      <c r="G272" s="183"/>
      <c r="H272" s="183"/>
      <c r="I272" s="183"/>
      <c r="J272" s="183"/>
      <c r="K272" s="183"/>
      <c r="L272" s="183"/>
      <c r="M272" s="183"/>
      <c r="N272" s="183"/>
      <c r="O272" s="183"/>
      <c r="P272" s="183"/>
      <c r="Q272" s="183"/>
      <c r="R272" s="183"/>
      <c r="S272" s="183"/>
      <c r="T272" s="183"/>
      <c r="U272" s="183"/>
      <c r="V272" s="183"/>
      <c r="W272" s="183"/>
      <c r="X272" s="183"/>
      <c r="Y272" s="183"/>
      <c r="Z272" s="183"/>
      <c r="AA272" s="183"/>
      <c r="AB272" s="183"/>
      <c r="AC272" s="183"/>
      <c r="AD272" s="183"/>
      <c r="AE272" s="183"/>
      <c r="AF272" s="183"/>
      <c r="AG272" s="183"/>
      <c r="AH272" s="183"/>
      <c r="AI272" s="183"/>
      <c r="AJ272" s="183"/>
      <c r="AK272" s="183"/>
      <c r="AL272" s="183"/>
      <c r="AM272" s="183"/>
      <c r="AN272" s="183"/>
      <c r="AO272" s="183"/>
      <c r="AP272" s="183"/>
      <c r="AQ272" s="183"/>
      <c r="AR272" s="183"/>
      <c r="AS272" s="183"/>
      <c r="AT272" s="183"/>
      <c r="AU272" s="183"/>
      <c r="AV272" s="183"/>
      <c r="AW272" s="183"/>
      <c r="AX272" s="183"/>
      <c r="AY272" s="183"/>
      <c r="AZ272" s="183"/>
      <c r="BA272" s="183"/>
      <c r="BB272" s="183"/>
      <c r="BC272" s="183"/>
      <c r="BD272" s="183"/>
      <c r="BE272" s="183"/>
      <c r="BF272" s="183"/>
      <c r="BG272" s="183"/>
      <c r="BH272" s="183"/>
      <c r="BI272" s="183"/>
      <c r="BJ272" s="183"/>
      <c r="BK272" s="183"/>
      <c r="BL272" s="183"/>
      <c r="BM272" s="183"/>
    </row>
    <row r="273" spans="1:65" x14ac:dyDescent="0.2">
      <c r="A273" s="110"/>
      <c r="B273" s="110"/>
      <c r="C273" s="110"/>
      <c r="D273" s="183"/>
      <c r="E273" s="183"/>
      <c r="F273" s="183"/>
      <c r="G273" s="183"/>
      <c r="H273" s="183"/>
      <c r="I273" s="183"/>
      <c r="J273" s="183"/>
      <c r="K273" s="183"/>
      <c r="L273" s="183"/>
      <c r="M273" s="183"/>
      <c r="N273" s="183"/>
      <c r="O273" s="183"/>
      <c r="P273" s="183"/>
      <c r="Q273" s="183"/>
      <c r="R273" s="183"/>
      <c r="S273" s="183"/>
      <c r="T273" s="183"/>
      <c r="U273" s="183"/>
      <c r="V273" s="183"/>
      <c r="W273" s="183"/>
      <c r="X273" s="183"/>
      <c r="Y273" s="183"/>
      <c r="Z273" s="183"/>
      <c r="AA273" s="183"/>
      <c r="AB273" s="183"/>
      <c r="AC273" s="183"/>
      <c r="AD273" s="183"/>
      <c r="AE273" s="183"/>
      <c r="AF273" s="183"/>
      <c r="AG273" s="183"/>
      <c r="AH273" s="183"/>
      <c r="AI273" s="183"/>
      <c r="AJ273" s="183"/>
      <c r="AK273" s="183"/>
      <c r="AL273" s="183"/>
      <c r="AM273" s="183"/>
      <c r="AN273" s="183"/>
      <c r="AO273" s="183"/>
      <c r="AP273" s="183"/>
      <c r="AQ273" s="183"/>
      <c r="AR273" s="183"/>
      <c r="AS273" s="183"/>
      <c r="AT273" s="183"/>
      <c r="AU273" s="183"/>
      <c r="AV273" s="183"/>
      <c r="AW273" s="183"/>
      <c r="AX273" s="183"/>
      <c r="AY273" s="183"/>
      <c r="AZ273" s="183"/>
      <c r="BA273" s="183"/>
      <c r="BB273" s="183"/>
      <c r="BC273" s="183"/>
      <c r="BD273" s="183"/>
      <c r="BE273" s="183"/>
      <c r="BF273" s="183"/>
      <c r="BG273" s="183"/>
      <c r="BH273" s="183"/>
      <c r="BI273" s="183"/>
      <c r="BJ273" s="183"/>
      <c r="BK273" s="183"/>
      <c r="BL273" s="183"/>
      <c r="BM273" s="183"/>
    </row>
    <row r="274" spans="1:65" x14ac:dyDescent="0.2">
      <c r="A274" s="110"/>
      <c r="B274" s="110"/>
      <c r="C274" s="110"/>
      <c r="D274" s="183"/>
      <c r="E274" s="183"/>
      <c r="F274" s="183"/>
      <c r="G274" s="183"/>
      <c r="H274" s="183"/>
      <c r="I274" s="183"/>
      <c r="J274" s="183"/>
      <c r="K274" s="183"/>
      <c r="L274" s="183"/>
      <c r="M274" s="183"/>
      <c r="N274" s="183"/>
      <c r="O274" s="183"/>
      <c r="P274" s="183"/>
      <c r="Q274" s="183"/>
      <c r="R274" s="183"/>
      <c r="S274" s="183"/>
      <c r="T274" s="183"/>
      <c r="U274" s="183"/>
      <c r="V274" s="183"/>
      <c r="W274" s="183"/>
      <c r="X274" s="183"/>
      <c r="Y274" s="183"/>
      <c r="Z274" s="183"/>
      <c r="AA274" s="183"/>
      <c r="AB274" s="183"/>
      <c r="AC274" s="183"/>
      <c r="AD274" s="183"/>
      <c r="AE274" s="183"/>
      <c r="AF274" s="183"/>
      <c r="AG274" s="183"/>
      <c r="AH274" s="183"/>
      <c r="AI274" s="183"/>
      <c r="AJ274" s="183"/>
      <c r="AK274" s="183"/>
      <c r="AL274" s="183"/>
      <c r="AM274" s="183"/>
      <c r="AN274" s="183"/>
      <c r="AO274" s="183"/>
      <c r="AP274" s="183"/>
      <c r="AQ274" s="183"/>
      <c r="AR274" s="183"/>
      <c r="AS274" s="183"/>
      <c r="AT274" s="183"/>
      <c r="AU274" s="183"/>
      <c r="AV274" s="183"/>
      <c r="AW274" s="183"/>
      <c r="AX274" s="183"/>
      <c r="AY274" s="183"/>
      <c r="AZ274" s="183"/>
      <c r="BA274" s="183"/>
      <c r="BB274" s="183"/>
      <c r="BC274" s="183"/>
      <c r="BD274" s="183"/>
      <c r="BE274" s="183"/>
      <c r="BF274" s="183"/>
      <c r="BG274" s="183"/>
      <c r="BH274" s="183"/>
      <c r="BI274" s="183"/>
      <c r="BJ274" s="183"/>
      <c r="BK274" s="183"/>
      <c r="BL274" s="183"/>
      <c r="BM274" s="183"/>
    </row>
    <row r="275" spans="1:65" x14ac:dyDescent="0.2">
      <c r="A275" s="110"/>
      <c r="B275" s="110"/>
      <c r="C275" s="110"/>
      <c r="D275" s="183"/>
      <c r="E275" s="183"/>
      <c r="F275" s="183"/>
      <c r="G275" s="183"/>
      <c r="H275" s="183"/>
      <c r="I275" s="183"/>
      <c r="J275" s="183"/>
      <c r="K275" s="183"/>
      <c r="L275" s="183"/>
      <c r="M275" s="183"/>
      <c r="N275" s="183"/>
      <c r="O275" s="183"/>
      <c r="P275" s="183"/>
      <c r="Q275" s="183"/>
      <c r="R275" s="183"/>
      <c r="S275" s="183"/>
      <c r="T275" s="183"/>
      <c r="U275" s="183"/>
      <c r="V275" s="183"/>
      <c r="W275" s="183"/>
      <c r="X275" s="183"/>
      <c r="Y275" s="183"/>
      <c r="Z275" s="183"/>
      <c r="AA275" s="183"/>
      <c r="AB275" s="183"/>
      <c r="AC275" s="183"/>
      <c r="AD275" s="183"/>
      <c r="AE275" s="183"/>
      <c r="AF275" s="183"/>
      <c r="AG275" s="183"/>
      <c r="AH275" s="183"/>
      <c r="AI275" s="183"/>
      <c r="AJ275" s="183"/>
      <c r="AK275" s="183"/>
      <c r="AL275" s="183"/>
      <c r="AM275" s="183"/>
      <c r="AN275" s="183"/>
      <c r="AO275" s="183"/>
      <c r="AP275" s="183"/>
      <c r="AQ275" s="183"/>
      <c r="AR275" s="183"/>
      <c r="AS275" s="183"/>
      <c r="AT275" s="183"/>
      <c r="AU275" s="183"/>
      <c r="AV275" s="183"/>
      <c r="AW275" s="183"/>
      <c r="AX275" s="183"/>
      <c r="AY275" s="183"/>
      <c r="AZ275" s="183"/>
      <c r="BA275" s="183"/>
      <c r="BB275" s="183"/>
      <c r="BC275" s="183"/>
      <c r="BD275" s="183"/>
      <c r="BE275" s="183"/>
      <c r="BF275" s="183"/>
      <c r="BG275" s="183"/>
      <c r="BH275" s="183"/>
      <c r="BI275" s="183"/>
      <c r="BJ275" s="183"/>
      <c r="BK275" s="183"/>
      <c r="BL275" s="183"/>
      <c r="BM275" s="183"/>
    </row>
    <row r="276" spans="1:65" x14ac:dyDescent="0.2">
      <c r="A276" s="110"/>
      <c r="B276" s="110"/>
      <c r="C276" s="110"/>
      <c r="D276" s="183"/>
      <c r="E276" s="183"/>
      <c r="F276" s="183"/>
      <c r="G276" s="183"/>
      <c r="H276" s="183"/>
      <c r="I276" s="183"/>
      <c r="J276" s="183"/>
      <c r="K276" s="183"/>
      <c r="L276" s="183"/>
      <c r="M276" s="183"/>
      <c r="N276" s="183"/>
      <c r="O276" s="183"/>
      <c r="P276" s="183"/>
      <c r="Q276" s="183"/>
      <c r="R276" s="183"/>
      <c r="S276" s="183"/>
      <c r="T276" s="183"/>
      <c r="U276" s="183"/>
      <c r="V276" s="183"/>
      <c r="W276" s="183"/>
      <c r="X276" s="183"/>
      <c r="Y276" s="183"/>
      <c r="Z276" s="183"/>
      <c r="AA276" s="183"/>
      <c r="AB276" s="183"/>
      <c r="AC276" s="183"/>
      <c r="AD276" s="183"/>
      <c r="AE276" s="183"/>
      <c r="AF276" s="183"/>
      <c r="AG276" s="183"/>
      <c r="AH276" s="183"/>
      <c r="AI276" s="183"/>
      <c r="AJ276" s="183"/>
      <c r="AK276" s="183"/>
      <c r="AL276" s="183"/>
      <c r="AM276" s="183"/>
      <c r="AN276" s="183"/>
      <c r="AO276" s="183"/>
      <c r="AP276" s="183"/>
      <c r="AQ276" s="183"/>
      <c r="AR276" s="183"/>
      <c r="AS276" s="183"/>
      <c r="AT276" s="183"/>
      <c r="AU276" s="183"/>
      <c r="AV276" s="183"/>
      <c r="AW276" s="183"/>
      <c r="AX276" s="183"/>
      <c r="AY276" s="183"/>
      <c r="AZ276" s="183"/>
      <c r="BA276" s="183"/>
      <c r="BB276" s="183"/>
      <c r="BC276" s="183"/>
      <c r="BD276" s="183"/>
      <c r="BE276" s="183"/>
      <c r="BF276" s="183"/>
      <c r="BG276" s="183"/>
      <c r="BH276" s="183"/>
      <c r="BI276" s="183"/>
      <c r="BJ276" s="183"/>
      <c r="BK276" s="183"/>
      <c r="BL276" s="183"/>
      <c r="BM276" s="183"/>
    </row>
    <row r="277" spans="1:65" x14ac:dyDescent="0.2">
      <c r="A277" s="110"/>
      <c r="B277" s="110"/>
      <c r="C277" s="110"/>
      <c r="D277" s="183"/>
      <c r="E277" s="183"/>
      <c r="F277" s="183"/>
      <c r="G277" s="183"/>
      <c r="H277" s="183"/>
      <c r="I277" s="183"/>
      <c r="J277" s="183"/>
      <c r="K277" s="183"/>
      <c r="L277" s="183"/>
      <c r="M277" s="183"/>
      <c r="N277" s="183"/>
      <c r="O277" s="183"/>
      <c r="P277" s="183"/>
      <c r="Q277" s="183"/>
      <c r="R277" s="183"/>
      <c r="S277" s="183"/>
      <c r="T277" s="183"/>
      <c r="U277" s="183"/>
      <c r="V277" s="183"/>
      <c r="W277" s="183"/>
      <c r="X277" s="183"/>
      <c r="Y277" s="183"/>
      <c r="Z277" s="183"/>
      <c r="AA277" s="183"/>
      <c r="AB277" s="183"/>
      <c r="AC277" s="183"/>
      <c r="AD277" s="183"/>
      <c r="AE277" s="183"/>
      <c r="AF277" s="183"/>
      <c r="AG277" s="183"/>
      <c r="AH277" s="183"/>
      <c r="AI277" s="183"/>
      <c r="AJ277" s="183"/>
      <c r="AK277" s="183"/>
      <c r="AL277" s="183"/>
      <c r="AM277" s="183"/>
      <c r="AN277" s="183"/>
      <c r="AO277" s="183"/>
      <c r="AP277" s="183"/>
      <c r="AQ277" s="183"/>
      <c r="AR277" s="183"/>
      <c r="AS277" s="183"/>
      <c r="AT277" s="183"/>
      <c r="AU277" s="183"/>
      <c r="AV277" s="183"/>
      <c r="AW277" s="183"/>
      <c r="AX277" s="183"/>
      <c r="AY277" s="183"/>
      <c r="AZ277" s="183"/>
      <c r="BA277" s="183"/>
      <c r="BB277" s="183"/>
      <c r="BC277" s="183"/>
      <c r="BD277" s="183"/>
      <c r="BE277" s="183"/>
      <c r="BF277" s="183"/>
      <c r="BG277" s="183"/>
      <c r="BH277" s="183"/>
      <c r="BI277" s="183"/>
      <c r="BJ277" s="183"/>
      <c r="BK277" s="183"/>
      <c r="BL277" s="183"/>
      <c r="BM277" s="183"/>
    </row>
    <row r="278" spans="1:65" x14ac:dyDescent="0.2">
      <c r="A278" s="110"/>
      <c r="B278" s="110"/>
      <c r="C278" s="110"/>
      <c r="D278" s="183"/>
      <c r="E278" s="183"/>
      <c r="F278" s="183"/>
      <c r="G278" s="183"/>
      <c r="H278" s="183"/>
      <c r="I278" s="183"/>
      <c r="J278" s="183"/>
      <c r="K278" s="183"/>
      <c r="L278" s="183"/>
      <c r="M278" s="183"/>
      <c r="N278" s="183"/>
      <c r="O278" s="183"/>
      <c r="P278" s="183"/>
      <c r="Q278" s="183"/>
      <c r="R278" s="183"/>
      <c r="S278" s="183"/>
      <c r="T278" s="183"/>
      <c r="U278" s="183"/>
      <c r="V278" s="183"/>
      <c r="W278" s="183"/>
      <c r="X278" s="183"/>
      <c r="Y278" s="183"/>
      <c r="Z278" s="183"/>
      <c r="AA278" s="183"/>
      <c r="AB278" s="183"/>
      <c r="AC278" s="183"/>
      <c r="AD278" s="183"/>
      <c r="AE278" s="183"/>
      <c r="AF278" s="183"/>
      <c r="AG278" s="183"/>
      <c r="AH278" s="183"/>
      <c r="AI278" s="183"/>
      <c r="AJ278" s="183"/>
      <c r="AK278" s="183"/>
      <c r="AL278" s="183"/>
      <c r="AM278" s="183"/>
      <c r="AN278" s="183"/>
      <c r="AO278" s="183"/>
      <c r="AP278" s="183"/>
      <c r="AQ278" s="183"/>
      <c r="AR278" s="183"/>
      <c r="AS278" s="183"/>
      <c r="AT278" s="183"/>
      <c r="AU278" s="183"/>
      <c r="AV278" s="183"/>
      <c r="AW278" s="183"/>
      <c r="AX278" s="183"/>
      <c r="AY278" s="183"/>
      <c r="AZ278" s="183"/>
      <c r="BA278" s="183"/>
      <c r="BB278" s="183"/>
      <c r="BC278" s="183"/>
      <c r="BD278" s="183"/>
      <c r="BE278" s="183"/>
      <c r="BF278" s="183"/>
      <c r="BG278" s="183"/>
      <c r="BH278" s="183"/>
      <c r="BI278" s="183"/>
      <c r="BJ278" s="183"/>
      <c r="BK278" s="183"/>
      <c r="BL278" s="183"/>
      <c r="BM278" s="183"/>
    </row>
    <row r="279" spans="1:65" x14ac:dyDescent="0.2">
      <c r="A279" s="110"/>
      <c r="B279" s="110"/>
      <c r="C279" s="110"/>
      <c r="D279" s="183"/>
      <c r="E279" s="183"/>
      <c r="F279" s="183"/>
      <c r="G279" s="183"/>
      <c r="H279" s="183"/>
      <c r="I279" s="183"/>
      <c r="J279" s="183"/>
      <c r="K279" s="183"/>
      <c r="L279" s="183"/>
      <c r="M279" s="183"/>
      <c r="N279" s="183"/>
      <c r="O279" s="183"/>
      <c r="P279" s="183"/>
      <c r="Q279" s="183"/>
      <c r="R279" s="183"/>
      <c r="S279" s="183"/>
      <c r="T279" s="183"/>
      <c r="U279" s="183"/>
      <c r="V279" s="183"/>
      <c r="W279" s="183"/>
      <c r="X279" s="183"/>
      <c r="Y279" s="183"/>
      <c r="Z279" s="183"/>
      <c r="AA279" s="183"/>
      <c r="AB279" s="183"/>
      <c r="AC279" s="183"/>
      <c r="AD279" s="183"/>
      <c r="AE279" s="183"/>
      <c r="AF279" s="183"/>
      <c r="AG279" s="183"/>
      <c r="AH279" s="183"/>
      <c r="AI279" s="183"/>
      <c r="AJ279" s="183"/>
      <c r="AK279" s="183"/>
      <c r="AL279" s="183"/>
      <c r="AM279" s="183"/>
      <c r="AN279" s="183"/>
      <c r="AO279" s="183"/>
      <c r="AP279" s="183"/>
      <c r="AQ279" s="183"/>
      <c r="AR279" s="183"/>
      <c r="AS279" s="183"/>
      <c r="AT279" s="183"/>
      <c r="AU279" s="183"/>
      <c r="AV279" s="183"/>
      <c r="AW279" s="183"/>
      <c r="AX279" s="183"/>
      <c r="AY279" s="183"/>
      <c r="AZ279" s="183"/>
      <c r="BA279" s="183"/>
      <c r="BB279" s="183"/>
      <c r="BC279" s="183"/>
      <c r="BD279" s="183"/>
      <c r="BE279" s="183"/>
      <c r="BF279" s="183"/>
      <c r="BG279" s="183"/>
      <c r="BH279" s="183"/>
      <c r="BI279" s="183"/>
      <c r="BJ279" s="183"/>
      <c r="BK279" s="183"/>
      <c r="BL279" s="183"/>
      <c r="BM279" s="183"/>
    </row>
    <row r="280" spans="1:65" x14ac:dyDescent="0.2">
      <c r="A280" s="110"/>
      <c r="B280" s="110"/>
      <c r="C280" s="110"/>
      <c r="D280" s="183"/>
      <c r="E280" s="183"/>
      <c r="F280" s="183"/>
      <c r="G280" s="183"/>
      <c r="H280" s="183"/>
      <c r="I280" s="183"/>
      <c r="J280" s="183"/>
      <c r="K280" s="183"/>
      <c r="L280" s="183"/>
      <c r="M280" s="183"/>
      <c r="N280" s="183"/>
      <c r="O280" s="183"/>
      <c r="P280" s="183"/>
      <c r="Q280" s="183"/>
      <c r="R280" s="183"/>
      <c r="S280" s="183"/>
      <c r="T280" s="183"/>
      <c r="U280" s="183"/>
      <c r="V280" s="183"/>
      <c r="W280" s="183"/>
      <c r="X280" s="183"/>
      <c r="Y280" s="183"/>
      <c r="Z280" s="183"/>
      <c r="AA280" s="183"/>
      <c r="AB280" s="183"/>
      <c r="AC280" s="183"/>
      <c r="AD280" s="183"/>
      <c r="AE280" s="183"/>
      <c r="AF280" s="183"/>
      <c r="AG280" s="183"/>
      <c r="AH280" s="183"/>
      <c r="AI280" s="183"/>
      <c r="AJ280" s="183"/>
      <c r="AK280" s="183"/>
      <c r="AL280" s="183"/>
      <c r="AM280" s="183"/>
      <c r="AN280" s="183"/>
      <c r="AO280" s="183"/>
      <c r="AP280" s="183"/>
      <c r="AQ280" s="183"/>
      <c r="AR280" s="183"/>
      <c r="AS280" s="183"/>
      <c r="AT280" s="183"/>
      <c r="AU280" s="183"/>
      <c r="AV280" s="183"/>
      <c r="AW280" s="183"/>
      <c r="AX280" s="183"/>
      <c r="AY280" s="183"/>
      <c r="AZ280" s="183"/>
      <c r="BA280" s="183"/>
      <c r="BB280" s="183"/>
      <c r="BC280" s="183"/>
      <c r="BD280" s="183"/>
      <c r="BE280" s="183"/>
      <c r="BF280" s="183"/>
      <c r="BG280" s="183"/>
      <c r="BH280" s="183"/>
      <c r="BI280" s="183"/>
      <c r="BJ280" s="183"/>
      <c r="BK280" s="183"/>
      <c r="BL280" s="183"/>
      <c r="BM280" s="183"/>
    </row>
    <row r="281" spans="1:65" x14ac:dyDescent="0.2">
      <c r="A281" s="110"/>
      <c r="B281" s="110"/>
      <c r="C281" s="110"/>
      <c r="D281" s="183"/>
      <c r="E281" s="183"/>
      <c r="F281" s="183"/>
      <c r="G281" s="183"/>
      <c r="H281" s="183"/>
      <c r="I281" s="183"/>
      <c r="J281" s="183"/>
      <c r="K281" s="183"/>
      <c r="L281" s="183"/>
      <c r="M281" s="183"/>
      <c r="N281" s="183"/>
      <c r="O281" s="183"/>
      <c r="P281" s="183"/>
      <c r="Q281" s="183"/>
      <c r="R281" s="183"/>
      <c r="S281" s="183"/>
      <c r="T281" s="183"/>
      <c r="U281" s="183"/>
      <c r="V281" s="183"/>
      <c r="W281" s="183"/>
      <c r="X281" s="183"/>
      <c r="Y281" s="183"/>
      <c r="Z281" s="183"/>
      <c r="AA281" s="183"/>
      <c r="AB281" s="183"/>
      <c r="AC281" s="183"/>
      <c r="AD281" s="183"/>
      <c r="AE281" s="183"/>
      <c r="AF281" s="183"/>
      <c r="AG281" s="183"/>
      <c r="AH281" s="183"/>
      <c r="AI281" s="183"/>
      <c r="AJ281" s="183"/>
      <c r="AK281" s="183"/>
      <c r="AL281" s="183"/>
      <c r="AM281" s="183"/>
      <c r="AN281" s="183"/>
      <c r="AO281" s="183"/>
      <c r="AP281" s="183"/>
      <c r="AQ281" s="183"/>
      <c r="AR281" s="183"/>
      <c r="AS281" s="183"/>
      <c r="AT281" s="183"/>
      <c r="AU281" s="183"/>
      <c r="AV281" s="183"/>
      <c r="AW281" s="183"/>
      <c r="AX281" s="183"/>
      <c r="AY281" s="183"/>
      <c r="AZ281" s="183"/>
      <c r="BA281" s="183"/>
      <c r="BB281" s="183"/>
      <c r="BC281" s="183"/>
      <c r="BD281" s="183"/>
      <c r="BE281" s="183"/>
      <c r="BF281" s="183"/>
      <c r="BG281" s="183"/>
      <c r="BH281" s="183"/>
      <c r="BI281" s="183"/>
      <c r="BJ281" s="183"/>
      <c r="BK281" s="183"/>
      <c r="BL281" s="183"/>
      <c r="BM281" s="183"/>
    </row>
    <row r="282" spans="1:65" x14ac:dyDescent="0.2">
      <c r="A282" s="110"/>
      <c r="B282" s="110"/>
      <c r="C282" s="110"/>
      <c r="D282" s="183"/>
      <c r="E282" s="183"/>
      <c r="F282" s="183"/>
      <c r="G282" s="183"/>
      <c r="H282" s="183"/>
      <c r="I282" s="183"/>
      <c r="J282" s="183"/>
      <c r="K282" s="183"/>
      <c r="L282" s="183"/>
      <c r="M282" s="183"/>
      <c r="N282" s="183"/>
      <c r="O282" s="183"/>
      <c r="P282" s="183"/>
      <c r="Q282" s="183"/>
      <c r="R282" s="183"/>
      <c r="S282" s="183"/>
      <c r="T282" s="183"/>
      <c r="U282" s="183"/>
      <c r="V282" s="183"/>
      <c r="W282" s="183"/>
      <c r="X282" s="183"/>
      <c r="Y282" s="183"/>
      <c r="Z282" s="183"/>
      <c r="AA282" s="183"/>
      <c r="AB282" s="183"/>
      <c r="AC282" s="183"/>
      <c r="AD282" s="183"/>
      <c r="AE282" s="183"/>
      <c r="AF282" s="183"/>
      <c r="AG282" s="183"/>
      <c r="AH282" s="183"/>
      <c r="AI282" s="183"/>
      <c r="AJ282" s="183"/>
      <c r="AK282" s="183"/>
      <c r="AL282" s="183"/>
      <c r="AM282" s="183"/>
      <c r="AN282" s="183"/>
      <c r="AO282" s="183"/>
      <c r="AP282" s="183"/>
      <c r="AQ282" s="183"/>
      <c r="AR282" s="183"/>
      <c r="AS282" s="183"/>
      <c r="AT282" s="183"/>
      <c r="AU282" s="183"/>
      <c r="AV282" s="183"/>
      <c r="AW282" s="183"/>
      <c r="AX282" s="183"/>
      <c r="AY282" s="183"/>
      <c r="AZ282" s="183"/>
      <c r="BA282" s="183"/>
      <c r="BB282" s="183"/>
      <c r="BC282" s="183"/>
      <c r="BD282" s="183"/>
      <c r="BE282" s="183"/>
      <c r="BF282" s="183"/>
      <c r="BG282" s="183"/>
      <c r="BH282" s="183"/>
      <c r="BI282" s="183"/>
      <c r="BJ282" s="183"/>
      <c r="BK282" s="183"/>
      <c r="BL282" s="183"/>
      <c r="BM282" s="183"/>
    </row>
    <row r="283" spans="1:65" x14ac:dyDescent="0.2">
      <c r="A283" s="110"/>
      <c r="B283" s="110"/>
      <c r="C283" s="110"/>
      <c r="D283" s="183"/>
      <c r="E283" s="183"/>
      <c r="F283" s="183"/>
      <c r="G283" s="183"/>
      <c r="H283" s="183"/>
      <c r="I283" s="183"/>
      <c r="J283" s="183"/>
      <c r="K283" s="183"/>
      <c r="L283" s="183"/>
      <c r="M283" s="183"/>
      <c r="N283" s="183"/>
      <c r="O283" s="183"/>
      <c r="P283" s="183"/>
      <c r="Q283" s="183"/>
      <c r="R283" s="183"/>
      <c r="S283" s="183"/>
      <c r="T283" s="183"/>
      <c r="U283" s="183"/>
      <c r="V283" s="183"/>
      <c r="W283" s="183"/>
      <c r="X283" s="183"/>
      <c r="Y283" s="183"/>
      <c r="Z283" s="183"/>
      <c r="AA283" s="183"/>
      <c r="AB283" s="183"/>
      <c r="AC283" s="183"/>
      <c r="AD283" s="183"/>
      <c r="AE283" s="183"/>
      <c r="AF283" s="183"/>
      <c r="AG283" s="183"/>
      <c r="AH283" s="183"/>
      <c r="AI283" s="183"/>
      <c r="AJ283" s="183"/>
      <c r="AK283" s="183"/>
      <c r="AL283" s="183"/>
      <c r="AM283" s="183"/>
      <c r="AN283" s="183"/>
      <c r="AO283" s="183"/>
      <c r="AP283" s="183"/>
      <c r="AQ283" s="183"/>
      <c r="AR283" s="183"/>
      <c r="AS283" s="183"/>
      <c r="AT283" s="183"/>
      <c r="AU283" s="183"/>
      <c r="AV283" s="183"/>
      <c r="AW283" s="183"/>
      <c r="AX283" s="183"/>
      <c r="AY283" s="183"/>
      <c r="AZ283" s="183"/>
      <c r="BA283" s="183"/>
      <c r="BB283" s="183"/>
      <c r="BC283" s="183"/>
      <c r="BD283" s="183"/>
      <c r="BE283" s="183"/>
      <c r="BF283" s="183"/>
      <c r="BG283" s="183"/>
      <c r="BH283" s="183"/>
      <c r="BI283" s="183"/>
      <c r="BJ283" s="183"/>
      <c r="BK283" s="183"/>
      <c r="BL283" s="183"/>
      <c r="BM283" s="183"/>
    </row>
    <row r="284" spans="1:65" x14ac:dyDescent="0.2">
      <c r="A284" s="110"/>
      <c r="B284" s="110"/>
      <c r="C284" s="110"/>
      <c r="D284" s="183"/>
      <c r="E284" s="183"/>
      <c r="F284" s="183"/>
      <c r="G284" s="183"/>
      <c r="H284" s="183"/>
      <c r="I284" s="183"/>
      <c r="J284" s="183"/>
      <c r="K284" s="183"/>
      <c r="L284" s="183"/>
      <c r="M284" s="183"/>
      <c r="N284" s="183"/>
      <c r="O284" s="183"/>
      <c r="P284" s="183"/>
      <c r="Q284" s="183"/>
      <c r="R284" s="183"/>
      <c r="S284" s="183"/>
      <c r="T284" s="183"/>
      <c r="U284" s="183"/>
      <c r="V284" s="183"/>
      <c r="W284" s="183"/>
      <c r="X284" s="183"/>
      <c r="Y284" s="183"/>
      <c r="Z284" s="183"/>
      <c r="AA284" s="183"/>
      <c r="AB284" s="183"/>
      <c r="AC284" s="183"/>
      <c r="AD284" s="183"/>
      <c r="AE284" s="183"/>
      <c r="AF284" s="183"/>
      <c r="AG284" s="183"/>
      <c r="AH284" s="183"/>
      <c r="AI284" s="183"/>
      <c r="AJ284" s="183"/>
      <c r="AK284" s="183"/>
      <c r="AL284" s="183"/>
      <c r="AM284" s="183"/>
      <c r="AN284" s="183"/>
      <c r="AO284" s="183"/>
      <c r="AP284" s="183"/>
      <c r="AQ284" s="183"/>
      <c r="AR284" s="183"/>
      <c r="AS284" s="183"/>
      <c r="AT284" s="183"/>
      <c r="AU284" s="183"/>
      <c r="AV284" s="183"/>
      <c r="AW284" s="183"/>
      <c r="AX284" s="183"/>
      <c r="AY284" s="183"/>
      <c r="AZ284" s="183"/>
      <c r="BA284" s="183"/>
      <c r="BB284" s="183"/>
      <c r="BC284" s="183"/>
      <c r="BD284" s="183"/>
      <c r="BE284" s="183"/>
      <c r="BF284" s="183"/>
      <c r="BG284" s="183"/>
      <c r="BH284" s="183"/>
      <c r="BI284" s="183"/>
      <c r="BJ284" s="183"/>
      <c r="BK284" s="183"/>
      <c r="BL284" s="183"/>
      <c r="BM284" s="183"/>
    </row>
    <row r="285" spans="1:65" x14ac:dyDescent="0.2">
      <c r="A285" s="110"/>
      <c r="B285" s="110"/>
      <c r="C285" s="110"/>
      <c r="D285" s="183"/>
      <c r="E285" s="183"/>
      <c r="F285" s="183"/>
      <c r="G285" s="183"/>
      <c r="H285" s="183"/>
      <c r="I285" s="183"/>
      <c r="J285" s="183"/>
      <c r="K285" s="183"/>
      <c r="L285" s="183"/>
      <c r="M285" s="183"/>
      <c r="N285" s="183"/>
      <c r="O285" s="183"/>
      <c r="P285" s="183"/>
      <c r="Q285" s="183"/>
      <c r="R285" s="183"/>
      <c r="S285" s="183"/>
      <c r="T285" s="183"/>
      <c r="U285" s="183"/>
      <c r="V285" s="183"/>
      <c r="W285" s="183"/>
      <c r="X285" s="183"/>
      <c r="Y285" s="183"/>
      <c r="Z285" s="183"/>
      <c r="AA285" s="183"/>
      <c r="AB285" s="183"/>
      <c r="AC285" s="183"/>
      <c r="AD285" s="183"/>
      <c r="AE285" s="183"/>
      <c r="AF285" s="183"/>
      <c r="AG285" s="183"/>
      <c r="AH285" s="183"/>
      <c r="AI285" s="183"/>
      <c r="AJ285" s="183"/>
      <c r="AK285" s="183"/>
      <c r="AL285" s="183"/>
      <c r="AM285" s="183"/>
      <c r="AN285" s="183"/>
      <c r="AO285" s="183"/>
      <c r="AP285" s="183"/>
      <c r="AQ285" s="183"/>
      <c r="AR285" s="183"/>
      <c r="AS285" s="183"/>
      <c r="AT285" s="183"/>
      <c r="AU285" s="183"/>
      <c r="AV285" s="183"/>
      <c r="AW285" s="183"/>
      <c r="AX285" s="183"/>
      <c r="AY285" s="183"/>
      <c r="AZ285" s="183"/>
      <c r="BA285" s="183"/>
      <c r="BB285" s="183"/>
      <c r="BC285" s="183"/>
      <c r="BD285" s="183"/>
      <c r="BE285" s="183"/>
      <c r="BF285" s="183"/>
      <c r="BG285" s="183"/>
      <c r="BH285" s="183"/>
      <c r="BI285" s="183"/>
      <c r="BJ285" s="183"/>
      <c r="BK285" s="183"/>
      <c r="BL285" s="183"/>
      <c r="BM285" s="183"/>
    </row>
    <row r="286" spans="1:65" x14ac:dyDescent="0.2">
      <c r="A286" s="110"/>
      <c r="B286" s="110"/>
      <c r="C286" s="110"/>
      <c r="D286" s="183"/>
      <c r="E286" s="183"/>
      <c r="F286" s="183"/>
      <c r="G286" s="183"/>
      <c r="H286" s="183"/>
      <c r="I286" s="183"/>
      <c r="J286" s="183"/>
      <c r="K286" s="183"/>
      <c r="L286" s="183"/>
      <c r="M286" s="183"/>
      <c r="N286" s="183"/>
      <c r="O286" s="183"/>
      <c r="P286" s="183"/>
      <c r="Q286" s="183"/>
      <c r="R286" s="183"/>
      <c r="S286" s="183"/>
      <c r="T286" s="183"/>
      <c r="U286" s="183"/>
      <c r="V286" s="183"/>
      <c r="W286" s="183"/>
      <c r="X286" s="183"/>
      <c r="Y286" s="183"/>
      <c r="Z286" s="183"/>
      <c r="AA286" s="183"/>
      <c r="AB286" s="183"/>
      <c r="AC286" s="183"/>
      <c r="AD286" s="183"/>
      <c r="AE286" s="183"/>
      <c r="AF286" s="183"/>
      <c r="AG286" s="183"/>
      <c r="AH286" s="183"/>
      <c r="AI286" s="183"/>
      <c r="AJ286" s="183"/>
      <c r="AK286" s="183"/>
      <c r="AL286" s="183"/>
      <c r="AM286" s="183"/>
      <c r="AN286" s="183"/>
      <c r="AO286" s="183"/>
      <c r="AP286" s="183"/>
      <c r="AQ286" s="183"/>
      <c r="AR286" s="183"/>
      <c r="AS286" s="183"/>
      <c r="AT286" s="183"/>
      <c r="AU286" s="183"/>
      <c r="AV286" s="183"/>
      <c r="AW286" s="183"/>
      <c r="AX286" s="183"/>
      <c r="AY286" s="183"/>
      <c r="AZ286" s="183"/>
      <c r="BA286" s="183"/>
      <c r="BB286" s="183"/>
      <c r="BC286" s="183"/>
      <c r="BD286" s="183"/>
      <c r="BE286" s="183"/>
      <c r="BF286" s="183"/>
      <c r="BG286" s="183"/>
      <c r="BH286" s="183"/>
      <c r="BI286" s="183"/>
      <c r="BJ286" s="183"/>
      <c r="BK286" s="183"/>
      <c r="BL286" s="183"/>
      <c r="BM286" s="183"/>
    </row>
    <row r="287" spans="1:65" x14ac:dyDescent="0.2">
      <c r="A287" s="110"/>
      <c r="B287" s="110"/>
      <c r="C287" s="110"/>
      <c r="D287" s="183"/>
      <c r="E287" s="183"/>
      <c r="F287" s="183"/>
      <c r="G287" s="183"/>
      <c r="H287" s="183"/>
      <c r="I287" s="183"/>
      <c r="J287" s="183"/>
      <c r="K287" s="183"/>
      <c r="L287" s="183"/>
      <c r="M287" s="183"/>
      <c r="N287" s="183"/>
      <c r="O287" s="183"/>
      <c r="P287" s="183"/>
      <c r="Q287" s="183"/>
      <c r="R287" s="183"/>
      <c r="S287" s="183"/>
      <c r="T287" s="183"/>
      <c r="U287" s="183"/>
      <c r="V287" s="183"/>
      <c r="W287" s="183"/>
      <c r="X287" s="183"/>
      <c r="Y287" s="183"/>
      <c r="Z287" s="183"/>
      <c r="AA287" s="183"/>
      <c r="AB287" s="183"/>
      <c r="AC287" s="183"/>
      <c r="AD287" s="183"/>
      <c r="AE287" s="183"/>
      <c r="AF287" s="183"/>
      <c r="AG287" s="183"/>
      <c r="AH287" s="183"/>
      <c r="AI287" s="183"/>
      <c r="AJ287" s="183"/>
      <c r="AK287" s="183"/>
      <c r="AL287" s="183"/>
      <c r="AM287" s="183"/>
      <c r="AN287" s="183"/>
      <c r="AO287" s="183"/>
      <c r="AP287" s="183"/>
      <c r="AQ287" s="183"/>
      <c r="AR287" s="183"/>
      <c r="AS287" s="183"/>
      <c r="AT287" s="183"/>
      <c r="AU287" s="183"/>
      <c r="AV287" s="183"/>
      <c r="AW287" s="183"/>
      <c r="AX287" s="183"/>
      <c r="AY287" s="183"/>
      <c r="AZ287" s="183"/>
      <c r="BA287" s="183"/>
      <c r="BB287" s="183"/>
      <c r="BC287" s="183"/>
      <c r="BD287" s="183"/>
      <c r="BE287" s="183"/>
      <c r="BF287" s="183"/>
      <c r="BG287" s="183"/>
      <c r="BH287" s="183"/>
      <c r="BI287" s="183"/>
      <c r="BJ287" s="183"/>
      <c r="BK287" s="183"/>
      <c r="BL287" s="183"/>
      <c r="BM287" s="183"/>
    </row>
    <row r="288" spans="1:65" x14ac:dyDescent="0.2">
      <c r="A288" s="110"/>
      <c r="B288" s="110"/>
      <c r="C288" s="110"/>
      <c r="D288" s="183"/>
      <c r="E288" s="183"/>
      <c r="F288" s="183"/>
      <c r="G288" s="183"/>
      <c r="H288" s="183"/>
      <c r="I288" s="183"/>
      <c r="J288" s="183"/>
      <c r="K288" s="183"/>
      <c r="L288" s="183"/>
      <c r="M288" s="183"/>
      <c r="N288" s="183"/>
      <c r="O288" s="183"/>
      <c r="P288" s="183"/>
      <c r="Q288" s="183"/>
      <c r="R288" s="183"/>
      <c r="S288" s="183"/>
      <c r="T288" s="183"/>
      <c r="U288" s="183"/>
      <c r="V288" s="183"/>
      <c r="W288" s="183"/>
      <c r="X288" s="183"/>
      <c r="Y288" s="183"/>
      <c r="Z288" s="183"/>
      <c r="AA288" s="183"/>
      <c r="AB288" s="183"/>
      <c r="AC288" s="183"/>
      <c r="AD288" s="183"/>
      <c r="AE288" s="183"/>
      <c r="AF288" s="183"/>
      <c r="AG288" s="183"/>
      <c r="AH288" s="183"/>
      <c r="AI288" s="183"/>
      <c r="AJ288" s="183"/>
      <c r="AK288" s="183"/>
      <c r="AL288" s="183"/>
      <c r="AM288" s="183"/>
      <c r="AN288" s="183"/>
      <c r="AO288" s="183"/>
      <c r="AP288" s="183"/>
      <c r="AQ288" s="183"/>
      <c r="AR288" s="183"/>
      <c r="AS288" s="183"/>
      <c r="AT288" s="183"/>
      <c r="AU288" s="183"/>
      <c r="AV288" s="183"/>
      <c r="AW288" s="183"/>
      <c r="AX288" s="183"/>
      <c r="AY288" s="183"/>
      <c r="AZ288" s="183"/>
      <c r="BA288" s="183"/>
      <c r="BB288" s="183"/>
      <c r="BC288" s="183"/>
      <c r="BD288" s="183"/>
      <c r="BE288" s="183"/>
      <c r="BF288" s="183"/>
      <c r="BG288" s="183"/>
      <c r="BH288" s="183"/>
      <c r="BI288" s="183"/>
      <c r="BJ288" s="183"/>
      <c r="BK288" s="183"/>
      <c r="BL288" s="183"/>
      <c r="BM288" s="183"/>
    </row>
    <row r="289" spans="1:65" x14ac:dyDescent="0.2">
      <c r="A289" s="110"/>
      <c r="B289" s="110"/>
      <c r="C289" s="110"/>
      <c r="D289" s="183"/>
      <c r="E289" s="183"/>
      <c r="F289" s="183"/>
      <c r="G289" s="183"/>
      <c r="H289" s="183"/>
      <c r="I289" s="183"/>
      <c r="J289" s="183"/>
      <c r="K289" s="183"/>
      <c r="L289" s="183"/>
      <c r="M289" s="183"/>
      <c r="N289" s="183"/>
      <c r="O289" s="183"/>
      <c r="P289" s="183"/>
      <c r="Q289" s="183"/>
      <c r="R289" s="183"/>
      <c r="S289" s="183"/>
      <c r="T289" s="183"/>
      <c r="U289" s="183"/>
      <c r="V289" s="183"/>
      <c r="W289" s="183"/>
      <c r="X289" s="183"/>
      <c r="Y289" s="183"/>
      <c r="Z289" s="183"/>
      <c r="AA289" s="183"/>
      <c r="AB289" s="183"/>
      <c r="AC289" s="183"/>
      <c r="AD289" s="183"/>
      <c r="AE289" s="183"/>
      <c r="AF289" s="183"/>
      <c r="AG289" s="183"/>
      <c r="AH289" s="183"/>
      <c r="AI289" s="183"/>
      <c r="AJ289" s="183"/>
      <c r="AK289" s="183"/>
      <c r="AL289" s="183"/>
      <c r="AM289" s="183"/>
      <c r="AN289" s="183"/>
      <c r="AO289" s="183"/>
      <c r="AP289" s="183"/>
      <c r="AQ289" s="183"/>
      <c r="AR289" s="183"/>
      <c r="AS289" s="183"/>
      <c r="AT289" s="183"/>
      <c r="AU289" s="183"/>
      <c r="AV289" s="183"/>
      <c r="AW289" s="183"/>
      <c r="AX289" s="183"/>
      <c r="AY289" s="183"/>
      <c r="AZ289" s="183"/>
      <c r="BA289" s="183"/>
      <c r="BB289" s="183"/>
      <c r="BC289" s="183"/>
      <c r="BD289" s="183"/>
      <c r="BE289" s="183"/>
      <c r="BF289" s="183"/>
      <c r="BG289" s="183"/>
      <c r="BH289" s="183"/>
      <c r="BI289" s="183"/>
      <c r="BJ289" s="183"/>
      <c r="BK289" s="183"/>
      <c r="BL289" s="183"/>
      <c r="BM289" s="183"/>
    </row>
    <row r="290" spans="1:65" x14ac:dyDescent="0.2">
      <c r="A290" s="110"/>
      <c r="B290" s="110"/>
      <c r="C290" s="110"/>
      <c r="D290" s="183"/>
      <c r="E290" s="183"/>
      <c r="F290" s="183"/>
      <c r="G290" s="183"/>
      <c r="H290" s="183"/>
      <c r="I290" s="183"/>
      <c r="J290" s="183"/>
      <c r="K290" s="183"/>
      <c r="L290" s="183"/>
      <c r="M290" s="183"/>
      <c r="N290" s="183"/>
      <c r="O290" s="183"/>
      <c r="P290" s="183"/>
      <c r="Q290" s="183"/>
      <c r="R290" s="183"/>
      <c r="S290" s="183"/>
      <c r="T290" s="183"/>
      <c r="U290" s="183"/>
      <c r="V290" s="183"/>
      <c r="W290" s="183"/>
      <c r="X290" s="183"/>
      <c r="Y290" s="183"/>
      <c r="Z290" s="183"/>
      <c r="AA290" s="183"/>
      <c r="AB290" s="183"/>
      <c r="AC290" s="183"/>
      <c r="AD290" s="183"/>
      <c r="AE290" s="183"/>
      <c r="AF290" s="183"/>
      <c r="AG290" s="183"/>
      <c r="AH290" s="183"/>
      <c r="AI290" s="183"/>
      <c r="AJ290" s="183"/>
      <c r="AK290" s="183"/>
      <c r="AL290" s="183"/>
      <c r="AM290" s="183"/>
      <c r="AN290" s="183"/>
      <c r="AO290" s="183"/>
      <c r="AP290" s="183"/>
      <c r="AQ290" s="183"/>
      <c r="AR290" s="183"/>
      <c r="AS290" s="183"/>
      <c r="AT290" s="183"/>
      <c r="AU290" s="183"/>
      <c r="AV290" s="183"/>
      <c r="AW290" s="183"/>
      <c r="AX290" s="183"/>
      <c r="AY290" s="183"/>
      <c r="AZ290" s="183"/>
      <c r="BA290" s="183"/>
      <c r="BB290" s="183"/>
      <c r="BC290" s="183"/>
      <c r="BD290" s="183"/>
      <c r="BE290" s="183"/>
      <c r="BF290" s="183"/>
      <c r="BG290" s="183"/>
      <c r="BH290" s="183"/>
      <c r="BI290" s="183"/>
      <c r="BJ290" s="183"/>
      <c r="BK290" s="183"/>
      <c r="BL290" s="183"/>
      <c r="BM290" s="183"/>
    </row>
    <row r="291" spans="1:65" x14ac:dyDescent="0.2">
      <c r="A291" s="110"/>
      <c r="B291" s="110"/>
      <c r="C291" s="110"/>
      <c r="D291" s="183"/>
      <c r="E291" s="183"/>
      <c r="F291" s="183"/>
      <c r="G291" s="183"/>
      <c r="H291" s="183"/>
      <c r="I291" s="183"/>
      <c r="J291" s="183"/>
      <c r="K291" s="183"/>
      <c r="L291" s="183"/>
      <c r="M291" s="183"/>
      <c r="N291" s="183"/>
      <c r="O291" s="183"/>
      <c r="P291" s="183"/>
      <c r="Q291" s="183"/>
      <c r="R291" s="183"/>
      <c r="S291" s="183"/>
      <c r="T291" s="183"/>
      <c r="U291" s="183"/>
      <c r="V291" s="183"/>
      <c r="W291" s="183"/>
      <c r="X291" s="183"/>
      <c r="Y291" s="183"/>
      <c r="Z291" s="183"/>
      <c r="AA291" s="183"/>
      <c r="AB291" s="183"/>
      <c r="AC291" s="183"/>
      <c r="AD291" s="183"/>
      <c r="AE291" s="183"/>
      <c r="AF291" s="183"/>
      <c r="AG291" s="183"/>
      <c r="AH291" s="183"/>
      <c r="AI291" s="183"/>
      <c r="AJ291" s="183"/>
      <c r="AK291" s="183"/>
      <c r="AL291" s="183"/>
      <c r="AM291" s="183"/>
      <c r="AN291" s="183"/>
      <c r="AO291" s="183"/>
      <c r="AP291" s="183"/>
      <c r="AQ291" s="183"/>
      <c r="AR291" s="183"/>
      <c r="AS291" s="183"/>
      <c r="AT291" s="183"/>
      <c r="AU291" s="183"/>
      <c r="AV291" s="183"/>
      <c r="AW291" s="183"/>
      <c r="AX291" s="183"/>
      <c r="AY291" s="183"/>
      <c r="AZ291" s="183"/>
      <c r="BA291" s="183"/>
      <c r="BB291" s="183"/>
      <c r="BC291" s="183"/>
      <c r="BD291" s="183"/>
      <c r="BE291" s="183"/>
      <c r="BF291" s="183"/>
      <c r="BG291" s="183"/>
      <c r="BH291" s="183"/>
      <c r="BI291" s="183"/>
      <c r="BJ291" s="183"/>
      <c r="BK291" s="183"/>
      <c r="BL291" s="183"/>
      <c r="BM291" s="183"/>
    </row>
    <row r="292" spans="1:65" x14ac:dyDescent="0.2">
      <c r="A292" s="110"/>
      <c r="B292" s="110"/>
      <c r="C292" s="110"/>
      <c r="D292" s="183"/>
      <c r="E292" s="183"/>
      <c r="F292" s="183"/>
      <c r="G292" s="183"/>
      <c r="H292" s="183"/>
      <c r="I292" s="183"/>
      <c r="J292" s="183"/>
      <c r="K292" s="183"/>
      <c r="L292" s="183"/>
      <c r="M292" s="183"/>
      <c r="N292" s="183"/>
      <c r="O292" s="183"/>
      <c r="P292" s="183"/>
      <c r="Q292" s="183"/>
      <c r="R292" s="183"/>
      <c r="S292" s="183"/>
      <c r="T292" s="183"/>
      <c r="U292" s="183"/>
      <c r="V292" s="183"/>
      <c r="W292" s="183"/>
      <c r="X292" s="183"/>
      <c r="Y292" s="183"/>
      <c r="Z292" s="183"/>
      <c r="AA292" s="183"/>
      <c r="AB292" s="183"/>
      <c r="AC292" s="183"/>
      <c r="AD292" s="183"/>
      <c r="AE292" s="183"/>
      <c r="AF292" s="183"/>
      <c r="AG292" s="183"/>
      <c r="AH292" s="183"/>
      <c r="AI292" s="183"/>
      <c r="AJ292" s="183"/>
      <c r="AK292" s="183"/>
      <c r="AL292" s="183"/>
      <c r="AM292" s="183"/>
      <c r="AN292" s="183"/>
      <c r="AO292" s="183"/>
      <c r="AP292" s="183"/>
      <c r="AQ292" s="183"/>
      <c r="AR292" s="183"/>
      <c r="AS292" s="183"/>
      <c r="AT292" s="183"/>
      <c r="AU292" s="183"/>
      <c r="AV292" s="183"/>
      <c r="AW292" s="183"/>
      <c r="AX292" s="183"/>
      <c r="AY292" s="183"/>
      <c r="AZ292" s="183"/>
      <c r="BA292" s="183"/>
      <c r="BB292" s="183"/>
      <c r="BC292" s="183"/>
      <c r="BD292" s="183"/>
      <c r="BE292" s="183"/>
      <c r="BF292" s="183"/>
      <c r="BG292" s="183"/>
      <c r="BH292" s="183"/>
      <c r="BI292" s="183"/>
      <c r="BJ292" s="183"/>
      <c r="BK292" s="183"/>
      <c r="BL292" s="183"/>
      <c r="BM292" s="183"/>
    </row>
    <row r="293" spans="1:65" x14ac:dyDescent="0.2">
      <c r="A293" s="110"/>
      <c r="B293" s="110"/>
      <c r="C293" s="110"/>
      <c r="D293" s="183"/>
      <c r="E293" s="183"/>
      <c r="F293" s="183"/>
      <c r="G293" s="183"/>
      <c r="H293" s="183"/>
      <c r="I293" s="183"/>
      <c r="J293" s="183"/>
      <c r="K293" s="183"/>
      <c r="L293" s="183"/>
      <c r="M293" s="183"/>
      <c r="N293" s="183"/>
      <c r="O293" s="183"/>
      <c r="P293" s="183"/>
      <c r="Q293" s="183"/>
      <c r="R293" s="183"/>
      <c r="S293" s="183"/>
      <c r="T293" s="183"/>
      <c r="U293" s="183"/>
      <c r="V293" s="183"/>
      <c r="W293" s="183"/>
      <c r="X293" s="183"/>
      <c r="Y293" s="183"/>
      <c r="Z293" s="183"/>
      <c r="AA293" s="183"/>
      <c r="AB293" s="183"/>
      <c r="AC293" s="183"/>
      <c r="AD293" s="183"/>
      <c r="AE293" s="183"/>
      <c r="AF293" s="183"/>
      <c r="AG293" s="183"/>
      <c r="AH293" s="183"/>
      <c r="AI293" s="183"/>
      <c r="AJ293" s="183"/>
      <c r="AK293" s="183"/>
      <c r="AL293" s="183"/>
      <c r="AM293" s="183"/>
      <c r="AN293" s="183"/>
      <c r="AO293" s="183"/>
      <c r="AP293" s="183"/>
      <c r="AQ293" s="183"/>
      <c r="AR293" s="183"/>
      <c r="AS293" s="183"/>
      <c r="AT293" s="183"/>
      <c r="AU293" s="183"/>
      <c r="AV293" s="183"/>
      <c r="AW293" s="183"/>
      <c r="AX293" s="183"/>
      <c r="AY293" s="183"/>
      <c r="AZ293" s="183"/>
      <c r="BA293" s="183"/>
      <c r="BB293" s="183"/>
      <c r="BC293" s="183"/>
      <c r="BD293" s="183"/>
      <c r="BE293" s="183"/>
      <c r="BF293" s="183"/>
      <c r="BG293" s="183"/>
      <c r="BH293" s="183"/>
      <c r="BI293" s="183"/>
      <c r="BJ293" s="183"/>
      <c r="BK293" s="183"/>
      <c r="BL293" s="183"/>
      <c r="BM293" s="183"/>
    </row>
    <row r="294" spans="1:65" x14ac:dyDescent="0.2">
      <c r="A294" s="110"/>
      <c r="B294" s="110"/>
      <c r="C294" s="110"/>
      <c r="D294" s="183"/>
      <c r="E294" s="183"/>
      <c r="F294" s="183"/>
      <c r="G294" s="183"/>
      <c r="H294" s="183"/>
      <c r="I294" s="183"/>
      <c r="J294" s="183"/>
      <c r="K294" s="183"/>
      <c r="L294" s="183"/>
      <c r="M294" s="183"/>
      <c r="N294" s="183"/>
      <c r="O294" s="183"/>
      <c r="P294" s="183"/>
      <c r="Q294" s="183"/>
      <c r="R294" s="183"/>
      <c r="S294" s="183"/>
      <c r="T294" s="183"/>
      <c r="U294" s="183"/>
      <c r="V294" s="183"/>
      <c r="W294" s="183"/>
      <c r="X294" s="183"/>
      <c r="Y294" s="183"/>
      <c r="Z294" s="183"/>
      <c r="AA294" s="183"/>
      <c r="AB294" s="183"/>
      <c r="AC294" s="183"/>
      <c r="AD294" s="183"/>
      <c r="AE294" s="183"/>
      <c r="AF294" s="183"/>
      <c r="AG294" s="183"/>
      <c r="AH294" s="183"/>
      <c r="AI294" s="183"/>
      <c r="AJ294" s="183"/>
      <c r="AK294" s="183"/>
      <c r="AL294" s="183"/>
      <c r="AM294" s="183"/>
      <c r="AN294" s="183"/>
      <c r="AO294" s="183"/>
      <c r="AP294" s="183"/>
      <c r="AQ294" s="183"/>
      <c r="AR294" s="183"/>
      <c r="AS294" s="183"/>
      <c r="AT294" s="183"/>
      <c r="AU294" s="183"/>
      <c r="AV294" s="183"/>
      <c r="AW294" s="183"/>
      <c r="AX294" s="183"/>
      <c r="AY294" s="183"/>
      <c r="AZ294" s="183"/>
      <c r="BA294" s="183"/>
      <c r="BB294" s="183"/>
      <c r="BC294" s="183"/>
      <c r="BD294" s="183"/>
      <c r="BE294" s="183"/>
      <c r="BF294" s="183"/>
      <c r="BG294" s="183"/>
      <c r="BH294" s="183"/>
      <c r="BI294" s="183"/>
      <c r="BJ294" s="183"/>
      <c r="BK294" s="183"/>
      <c r="BL294" s="183"/>
      <c r="BM294" s="183"/>
    </row>
    <row r="295" spans="1:65" x14ac:dyDescent="0.2">
      <c r="A295" s="110"/>
      <c r="B295" s="110"/>
      <c r="C295" s="110"/>
      <c r="D295" s="183"/>
      <c r="E295" s="183"/>
      <c r="F295" s="183"/>
      <c r="G295" s="183"/>
      <c r="H295" s="183"/>
      <c r="I295" s="183"/>
      <c r="J295" s="183"/>
      <c r="K295" s="183"/>
      <c r="L295" s="183"/>
      <c r="M295" s="183"/>
      <c r="N295" s="183"/>
      <c r="O295" s="183"/>
      <c r="P295" s="183"/>
      <c r="Q295" s="183"/>
      <c r="R295" s="183"/>
      <c r="S295" s="183"/>
      <c r="T295" s="183"/>
      <c r="U295" s="183"/>
      <c r="V295" s="183"/>
      <c r="W295" s="183"/>
      <c r="X295" s="183"/>
      <c r="Y295" s="183"/>
      <c r="Z295" s="183"/>
      <c r="AA295" s="183"/>
      <c r="AB295" s="183"/>
      <c r="AC295" s="183"/>
      <c r="AD295" s="183"/>
      <c r="AE295" s="183"/>
      <c r="AF295" s="183"/>
      <c r="AG295" s="183"/>
      <c r="AH295" s="183"/>
      <c r="AI295" s="183"/>
      <c r="AJ295" s="183"/>
      <c r="AK295" s="183"/>
      <c r="AL295" s="183"/>
      <c r="AM295" s="183"/>
      <c r="AN295" s="183"/>
      <c r="AO295" s="183"/>
      <c r="AP295" s="183"/>
      <c r="AQ295" s="183"/>
      <c r="AR295" s="183"/>
      <c r="AS295" s="183"/>
      <c r="AT295" s="183"/>
      <c r="AU295" s="183"/>
      <c r="AV295" s="183"/>
      <c r="AW295" s="183"/>
      <c r="AX295" s="183"/>
      <c r="AY295" s="183"/>
      <c r="AZ295" s="183"/>
      <c r="BA295" s="183"/>
      <c r="BB295" s="183"/>
      <c r="BC295" s="183"/>
      <c r="BD295" s="183"/>
      <c r="BE295" s="183"/>
      <c r="BF295" s="183"/>
      <c r="BG295" s="183"/>
      <c r="BH295" s="183"/>
      <c r="BI295" s="183"/>
      <c r="BJ295" s="183"/>
      <c r="BK295" s="183"/>
      <c r="BL295" s="183"/>
      <c r="BM295" s="183"/>
    </row>
    <row r="296" spans="1:65" x14ac:dyDescent="0.2">
      <c r="A296" s="110"/>
      <c r="B296" s="110"/>
      <c r="C296" s="110"/>
      <c r="D296" s="183"/>
      <c r="E296" s="183"/>
      <c r="F296" s="183"/>
      <c r="G296" s="183"/>
      <c r="H296" s="183"/>
      <c r="I296" s="183"/>
      <c r="J296" s="183"/>
      <c r="K296" s="183"/>
      <c r="L296" s="183"/>
      <c r="M296" s="183"/>
      <c r="N296" s="183"/>
      <c r="O296" s="183"/>
      <c r="P296" s="183"/>
      <c r="Q296" s="183"/>
      <c r="R296" s="183"/>
      <c r="S296" s="183"/>
      <c r="T296" s="183"/>
      <c r="U296" s="183"/>
      <c r="V296" s="183"/>
      <c r="W296" s="183"/>
      <c r="X296" s="183"/>
      <c r="Y296" s="183"/>
      <c r="Z296" s="183"/>
      <c r="AA296" s="183"/>
      <c r="AB296" s="183"/>
      <c r="AC296" s="183"/>
      <c r="AD296" s="183"/>
      <c r="AE296" s="183"/>
      <c r="AF296" s="183"/>
      <c r="AG296" s="183"/>
      <c r="AH296" s="183"/>
      <c r="AI296" s="183"/>
      <c r="AJ296" s="183"/>
      <c r="AK296" s="183"/>
      <c r="AL296" s="183"/>
      <c r="AM296" s="183"/>
      <c r="AN296" s="183"/>
      <c r="AO296" s="183"/>
      <c r="AP296" s="183"/>
      <c r="AQ296" s="183"/>
      <c r="AR296" s="183"/>
      <c r="AS296" s="183"/>
      <c r="AT296" s="183"/>
      <c r="AU296" s="183"/>
      <c r="AV296" s="183"/>
      <c r="AW296" s="183"/>
      <c r="AX296" s="183"/>
      <c r="AY296" s="183"/>
      <c r="AZ296" s="183"/>
      <c r="BA296" s="183"/>
      <c r="BB296" s="183"/>
      <c r="BC296" s="183"/>
      <c r="BD296" s="183"/>
      <c r="BE296" s="183"/>
      <c r="BF296" s="183"/>
      <c r="BG296" s="183"/>
      <c r="BH296" s="183"/>
      <c r="BI296" s="183"/>
      <c r="BJ296" s="183"/>
      <c r="BK296" s="183"/>
      <c r="BL296" s="183"/>
      <c r="BM296" s="183"/>
    </row>
    <row r="297" spans="1:65" x14ac:dyDescent="0.2">
      <c r="A297" s="110"/>
      <c r="B297" s="110"/>
      <c r="C297" s="110"/>
      <c r="D297" s="183"/>
      <c r="E297" s="183"/>
      <c r="F297" s="183"/>
      <c r="G297" s="183"/>
      <c r="H297" s="183"/>
      <c r="I297" s="183"/>
      <c r="J297" s="183"/>
      <c r="K297" s="183"/>
      <c r="L297" s="183"/>
      <c r="M297" s="183"/>
      <c r="N297" s="183"/>
      <c r="O297" s="183"/>
      <c r="P297" s="183"/>
      <c r="Q297" s="183"/>
      <c r="R297" s="183"/>
      <c r="S297" s="183"/>
      <c r="T297" s="183"/>
      <c r="U297" s="183"/>
      <c r="V297" s="183"/>
      <c r="W297" s="183"/>
      <c r="X297" s="183"/>
      <c r="Y297" s="183"/>
      <c r="Z297" s="183"/>
      <c r="AA297" s="183"/>
      <c r="AB297" s="183"/>
      <c r="AC297" s="183"/>
      <c r="AD297" s="183"/>
      <c r="AE297" s="183"/>
      <c r="AF297" s="183"/>
      <c r="AG297" s="183"/>
      <c r="AH297" s="183"/>
      <c r="AI297" s="183"/>
      <c r="AJ297" s="183"/>
      <c r="AK297" s="183"/>
      <c r="AL297" s="183"/>
      <c r="AM297" s="183"/>
      <c r="AN297" s="183"/>
      <c r="AO297" s="183"/>
      <c r="AP297" s="183"/>
      <c r="AQ297" s="183"/>
      <c r="AR297" s="183"/>
      <c r="AS297" s="183"/>
      <c r="AT297" s="183"/>
      <c r="AU297" s="183"/>
      <c r="AV297" s="183"/>
      <c r="AW297" s="183"/>
      <c r="AX297" s="183"/>
      <c r="AY297" s="183"/>
      <c r="AZ297" s="183"/>
      <c r="BA297" s="183"/>
      <c r="BB297" s="183"/>
      <c r="BC297" s="183"/>
      <c r="BD297" s="183"/>
      <c r="BE297" s="183"/>
      <c r="BF297" s="183"/>
      <c r="BG297" s="183"/>
      <c r="BH297" s="183"/>
      <c r="BI297" s="183"/>
      <c r="BJ297" s="183"/>
      <c r="BK297" s="183"/>
      <c r="BL297" s="183"/>
      <c r="BM297" s="183"/>
    </row>
    <row r="298" spans="1:65" x14ac:dyDescent="0.2">
      <c r="A298" s="110"/>
      <c r="B298" s="110"/>
      <c r="C298" s="110"/>
      <c r="D298" s="183"/>
      <c r="E298" s="183"/>
      <c r="F298" s="183"/>
      <c r="G298" s="183"/>
      <c r="H298" s="183"/>
      <c r="I298" s="183"/>
      <c r="J298" s="183"/>
      <c r="K298" s="183"/>
      <c r="L298" s="183"/>
      <c r="M298" s="183"/>
      <c r="N298" s="183"/>
      <c r="O298" s="183"/>
      <c r="P298" s="183"/>
      <c r="Q298" s="183"/>
      <c r="R298" s="183"/>
      <c r="S298" s="183"/>
      <c r="T298" s="183"/>
      <c r="U298" s="183"/>
      <c r="V298" s="183"/>
      <c r="W298" s="183"/>
      <c r="X298" s="183"/>
      <c r="Y298" s="183"/>
      <c r="Z298" s="183"/>
      <c r="AA298" s="183"/>
      <c r="AB298" s="183"/>
      <c r="AC298" s="183"/>
      <c r="AD298" s="183"/>
      <c r="AE298" s="183"/>
      <c r="AF298" s="183"/>
      <c r="AG298" s="183"/>
      <c r="AH298" s="183"/>
      <c r="AI298" s="183"/>
      <c r="AJ298" s="183"/>
      <c r="AK298" s="183"/>
      <c r="AL298" s="183"/>
      <c r="AM298" s="183"/>
      <c r="AN298" s="183"/>
      <c r="AO298" s="183"/>
      <c r="AP298" s="183"/>
      <c r="AQ298" s="183"/>
      <c r="AR298" s="183"/>
      <c r="AS298" s="183"/>
      <c r="AT298" s="183"/>
      <c r="AU298" s="183"/>
      <c r="AV298" s="183"/>
      <c r="AW298" s="183"/>
      <c r="AX298" s="183"/>
      <c r="AY298" s="183"/>
      <c r="AZ298" s="183"/>
      <c r="BA298" s="183"/>
      <c r="BB298" s="183"/>
      <c r="BC298" s="183"/>
      <c r="BD298" s="183"/>
      <c r="BE298" s="183"/>
      <c r="BF298" s="183"/>
      <c r="BG298" s="183"/>
      <c r="BH298" s="183"/>
      <c r="BI298" s="183"/>
      <c r="BJ298" s="183"/>
      <c r="BK298" s="183"/>
      <c r="BL298" s="183"/>
      <c r="BM298" s="183"/>
    </row>
    <row r="299" spans="1:65" x14ac:dyDescent="0.2">
      <c r="A299" s="110"/>
      <c r="B299" s="110"/>
      <c r="C299" s="110"/>
      <c r="D299" s="183"/>
      <c r="E299" s="183"/>
      <c r="F299" s="183"/>
      <c r="G299" s="183"/>
      <c r="H299" s="183"/>
      <c r="I299" s="183"/>
      <c r="J299" s="183"/>
      <c r="K299" s="183"/>
      <c r="L299" s="183"/>
      <c r="M299" s="183"/>
      <c r="N299" s="183"/>
      <c r="O299" s="183"/>
      <c r="P299" s="183"/>
      <c r="Q299" s="183"/>
      <c r="R299" s="183"/>
      <c r="S299" s="183"/>
      <c r="T299" s="183"/>
      <c r="U299" s="183"/>
      <c r="V299" s="183"/>
      <c r="W299" s="183"/>
      <c r="X299" s="183"/>
      <c r="Y299" s="183"/>
      <c r="Z299" s="183"/>
      <c r="AA299" s="183"/>
      <c r="AB299" s="183"/>
      <c r="AC299" s="183"/>
      <c r="AD299" s="183"/>
      <c r="AE299" s="183"/>
      <c r="AF299" s="183"/>
      <c r="AG299" s="183"/>
      <c r="AH299" s="183"/>
      <c r="AI299" s="183"/>
      <c r="AJ299" s="183"/>
      <c r="AK299" s="183"/>
      <c r="AL299" s="183"/>
      <c r="AM299" s="183"/>
      <c r="AN299" s="183"/>
      <c r="AO299" s="183"/>
      <c r="AP299" s="183"/>
      <c r="AQ299" s="183"/>
      <c r="AR299" s="183"/>
      <c r="AS299" s="183"/>
      <c r="AT299" s="183"/>
      <c r="AU299" s="183"/>
      <c r="AV299" s="183"/>
      <c r="AW299" s="183"/>
      <c r="AX299" s="183"/>
      <c r="AY299" s="183"/>
      <c r="AZ299" s="183"/>
      <c r="BA299" s="183"/>
      <c r="BB299" s="183"/>
      <c r="BC299" s="183"/>
      <c r="BD299" s="183"/>
      <c r="BE299" s="183"/>
      <c r="BF299" s="183"/>
      <c r="BG299" s="183"/>
      <c r="BH299" s="183"/>
      <c r="BI299" s="183"/>
      <c r="BJ299" s="183"/>
      <c r="BK299" s="183"/>
      <c r="BL299" s="183"/>
      <c r="BM299" s="183"/>
    </row>
    <row r="300" spans="1:65" x14ac:dyDescent="0.2">
      <c r="A300" s="110"/>
      <c r="B300" s="110"/>
      <c r="C300" s="110"/>
      <c r="D300" s="183"/>
      <c r="E300" s="183"/>
      <c r="F300" s="183"/>
      <c r="G300" s="183"/>
      <c r="H300" s="183"/>
      <c r="I300" s="183"/>
      <c r="J300" s="183"/>
      <c r="K300" s="183"/>
      <c r="L300" s="183"/>
      <c r="M300" s="183"/>
      <c r="N300" s="183"/>
      <c r="O300" s="183"/>
      <c r="P300" s="183"/>
      <c r="Q300" s="183"/>
      <c r="R300" s="183"/>
      <c r="S300" s="183"/>
      <c r="T300" s="183"/>
      <c r="U300" s="183"/>
      <c r="V300" s="183"/>
      <c r="W300" s="183"/>
      <c r="X300" s="183"/>
      <c r="Y300" s="183"/>
      <c r="Z300" s="183"/>
      <c r="AA300" s="183"/>
      <c r="AB300" s="183"/>
      <c r="AC300" s="183"/>
      <c r="AD300" s="183"/>
      <c r="AE300" s="183"/>
      <c r="AF300" s="183"/>
      <c r="AG300" s="183"/>
      <c r="AH300" s="183"/>
      <c r="AI300" s="183"/>
      <c r="AJ300" s="183"/>
      <c r="AK300" s="183"/>
      <c r="AL300" s="183"/>
      <c r="AM300" s="183"/>
      <c r="AN300" s="183"/>
      <c r="AO300" s="183"/>
      <c r="AP300" s="183"/>
      <c r="AQ300" s="183"/>
      <c r="AR300" s="183"/>
      <c r="AS300" s="183"/>
      <c r="AT300" s="183"/>
      <c r="AU300" s="183"/>
      <c r="AV300" s="183"/>
      <c r="AW300" s="183"/>
      <c r="AX300" s="183"/>
      <c r="AY300" s="183"/>
      <c r="AZ300" s="183"/>
      <c r="BA300" s="183"/>
      <c r="BB300" s="183"/>
      <c r="BC300" s="183"/>
      <c r="BD300" s="183"/>
      <c r="BE300" s="183"/>
      <c r="BF300" s="183"/>
      <c r="BG300" s="183"/>
      <c r="BH300" s="183"/>
      <c r="BI300" s="183"/>
      <c r="BJ300" s="183"/>
      <c r="BK300" s="183"/>
      <c r="BL300" s="183"/>
      <c r="BM300" s="183"/>
    </row>
    <row r="301" spans="1:65" x14ac:dyDescent="0.2">
      <c r="A301" s="110"/>
      <c r="B301" s="110"/>
      <c r="C301" s="110"/>
      <c r="D301" s="183"/>
      <c r="E301" s="183"/>
      <c r="F301" s="183"/>
      <c r="G301" s="183"/>
      <c r="H301" s="183"/>
      <c r="I301" s="183"/>
      <c r="J301" s="183"/>
      <c r="K301" s="183"/>
      <c r="L301" s="183"/>
      <c r="M301" s="183"/>
      <c r="N301" s="183"/>
      <c r="O301" s="183"/>
      <c r="P301" s="183"/>
      <c r="Q301" s="183"/>
      <c r="R301" s="183"/>
      <c r="S301" s="183"/>
      <c r="T301" s="183"/>
      <c r="U301" s="183"/>
      <c r="V301" s="183"/>
      <c r="W301" s="183"/>
      <c r="X301" s="183"/>
      <c r="Y301" s="183"/>
      <c r="Z301" s="183"/>
      <c r="AA301" s="183"/>
      <c r="AB301" s="183"/>
      <c r="AC301" s="183"/>
      <c r="AD301" s="183"/>
      <c r="AE301" s="183"/>
      <c r="AF301" s="183"/>
      <c r="AG301" s="183"/>
      <c r="AH301" s="183"/>
      <c r="AI301" s="183"/>
      <c r="AJ301" s="183"/>
      <c r="AK301" s="183"/>
      <c r="AL301" s="183"/>
      <c r="AM301" s="183"/>
      <c r="AN301" s="183"/>
      <c r="AO301" s="183"/>
      <c r="AP301" s="183"/>
      <c r="AQ301" s="183"/>
      <c r="AR301" s="183"/>
      <c r="AS301" s="183"/>
      <c r="AT301" s="183"/>
      <c r="AU301" s="183"/>
      <c r="AV301" s="183"/>
      <c r="AW301" s="183"/>
      <c r="AX301" s="183"/>
      <c r="AY301" s="183"/>
      <c r="AZ301" s="183"/>
      <c r="BA301" s="183"/>
      <c r="BB301" s="183"/>
      <c r="BC301" s="183"/>
      <c r="BD301" s="183"/>
      <c r="BE301" s="183"/>
      <c r="BF301" s="183"/>
      <c r="BG301" s="183"/>
      <c r="BH301" s="183"/>
      <c r="BI301" s="183"/>
      <c r="BJ301" s="183"/>
      <c r="BK301" s="183"/>
      <c r="BL301" s="183"/>
      <c r="BM301" s="183"/>
    </row>
    <row r="302" spans="1:65" x14ac:dyDescent="0.2">
      <c r="A302" s="110"/>
      <c r="B302" s="110"/>
      <c r="C302" s="110"/>
      <c r="D302" s="183"/>
      <c r="E302" s="183"/>
      <c r="F302" s="183"/>
      <c r="G302" s="183"/>
      <c r="H302" s="183"/>
      <c r="I302" s="183"/>
      <c r="J302" s="183"/>
      <c r="K302" s="183"/>
      <c r="L302" s="183"/>
      <c r="M302" s="183"/>
      <c r="N302" s="183"/>
      <c r="O302" s="183"/>
      <c r="P302" s="183"/>
      <c r="Q302" s="183"/>
      <c r="R302" s="183"/>
      <c r="S302" s="183"/>
      <c r="T302" s="183"/>
      <c r="U302" s="183"/>
      <c r="V302" s="183"/>
      <c r="W302" s="183"/>
      <c r="X302" s="183"/>
      <c r="Y302" s="183"/>
      <c r="Z302" s="183"/>
      <c r="AA302" s="183"/>
      <c r="AB302" s="183"/>
      <c r="AC302" s="183"/>
      <c r="AD302" s="183"/>
      <c r="AE302" s="183"/>
      <c r="AF302" s="183"/>
      <c r="AG302" s="183"/>
      <c r="AH302" s="183"/>
      <c r="AI302" s="183"/>
      <c r="AJ302" s="183"/>
      <c r="AK302" s="183"/>
      <c r="AL302" s="183"/>
      <c r="AM302" s="183"/>
      <c r="AN302" s="183"/>
      <c r="AO302" s="183"/>
      <c r="AP302" s="183"/>
      <c r="AQ302" s="183"/>
      <c r="AR302" s="183"/>
      <c r="AS302" s="183"/>
      <c r="AT302" s="183"/>
      <c r="AU302" s="183"/>
      <c r="AV302" s="183"/>
      <c r="AW302" s="183"/>
      <c r="AX302" s="183"/>
      <c r="AY302" s="183"/>
      <c r="AZ302" s="183"/>
      <c r="BA302" s="183"/>
      <c r="BB302" s="183"/>
      <c r="BC302" s="183"/>
      <c r="BD302" s="183"/>
      <c r="BE302" s="183"/>
      <c r="BF302" s="183"/>
      <c r="BG302" s="183"/>
      <c r="BH302" s="183"/>
      <c r="BI302" s="183"/>
      <c r="BJ302" s="183"/>
      <c r="BK302" s="183"/>
      <c r="BL302" s="183"/>
      <c r="BM302" s="183"/>
    </row>
    <row r="303" spans="1:65" x14ac:dyDescent="0.2">
      <c r="A303" s="110"/>
      <c r="B303" s="110"/>
      <c r="C303" s="110"/>
      <c r="D303" s="183"/>
      <c r="E303" s="183"/>
      <c r="F303" s="183"/>
      <c r="G303" s="183"/>
      <c r="H303" s="183"/>
      <c r="I303" s="183"/>
      <c r="J303" s="183"/>
      <c r="K303" s="183"/>
      <c r="L303" s="183"/>
      <c r="M303" s="183"/>
      <c r="N303" s="183"/>
      <c r="O303" s="183"/>
      <c r="P303" s="183"/>
      <c r="Q303" s="183"/>
      <c r="R303" s="183"/>
      <c r="S303" s="183"/>
      <c r="T303" s="183"/>
      <c r="U303" s="183"/>
      <c r="V303" s="183"/>
      <c r="W303" s="183"/>
      <c r="X303" s="183"/>
      <c r="Y303" s="183"/>
      <c r="Z303" s="183"/>
      <c r="AA303" s="183"/>
      <c r="AB303" s="183"/>
      <c r="AC303" s="183"/>
      <c r="AD303" s="183"/>
      <c r="AE303" s="183"/>
      <c r="AF303" s="183"/>
      <c r="AG303" s="183"/>
      <c r="AH303" s="183"/>
      <c r="AI303" s="183"/>
      <c r="AJ303" s="183"/>
      <c r="AK303" s="183"/>
      <c r="AL303" s="183"/>
      <c r="AM303" s="183"/>
      <c r="AN303" s="183"/>
      <c r="AO303" s="183"/>
      <c r="AP303" s="183"/>
      <c r="AQ303" s="183"/>
      <c r="AR303" s="183"/>
      <c r="AS303" s="183"/>
      <c r="AT303" s="183"/>
      <c r="AU303" s="183"/>
      <c r="AV303" s="183"/>
      <c r="AW303" s="183"/>
      <c r="AX303" s="183"/>
      <c r="AY303" s="183"/>
      <c r="AZ303" s="183"/>
      <c r="BA303" s="183"/>
      <c r="BB303" s="183"/>
      <c r="BC303" s="183"/>
      <c r="BD303" s="183"/>
      <c r="BE303" s="183"/>
      <c r="BF303" s="183"/>
      <c r="BG303" s="183"/>
      <c r="BH303" s="183"/>
      <c r="BI303" s="183"/>
      <c r="BJ303" s="183"/>
      <c r="BK303" s="183"/>
      <c r="BL303" s="183"/>
      <c r="BM303" s="183"/>
    </row>
    <row r="304" spans="1:65" x14ac:dyDescent="0.2">
      <c r="A304" s="110"/>
      <c r="B304" s="110"/>
      <c r="C304" s="110"/>
      <c r="D304" s="183"/>
      <c r="E304" s="183"/>
      <c r="F304" s="183"/>
      <c r="G304" s="183"/>
      <c r="H304" s="183"/>
      <c r="I304" s="183"/>
      <c r="J304" s="183"/>
      <c r="K304" s="183"/>
      <c r="L304" s="183"/>
      <c r="M304" s="183"/>
      <c r="N304" s="183"/>
      <c r="O304" s="183"/>
      <c r="P304" s="183"/>
      <c r="Q304" s="183"/>
      <c r="R304" s="183"/>
      <c r="S304" s="183"/>
      <c r="T304" s="183"/>
      <c r="U304" s="183"/>
      <c r="V304" s="183"/>
      <c r="W304" s="183"/>
      <c r="X304" s="183"/>
      <c r="Y304" s="183"/>
      <c r="Z304" s="183"/>
      <c r="AA304" s="183"/>
      <c r="AB304" s="183"/>
      <c r="AC304" s="183"/>
      <c r="AD304" s="183"/>
      <c r="AE304" s="183"/>
      <c r="AF304" s="183"/>
      <c r="AG304" s="183"/>
      <c r="AH304" s="183"/>
      <c r="AI304" s="183"/>
      <c r="AJ304" s="183"/>
      <c r="AK304" s="183"/>
      <c r="AL304" s="183"/>
      <c r="AM304" s="183"/>
      <c r="AN304" s="183"/>
      <c r="AO304" s="183"/>
      <c r="AP304" s="183"/>
      <c r="AQ304" s="183"/>
      <c r="AR304" s="183"/>
      <c r="AS304" s="183"/>
      <c r="AT304" s="183"/>
      <c r="AU304" s="183"/>
      <c r="AV304" s="183"/>
      <c r="AW304" s="183"/>
      <c r="AX304" s="183"/>
      <c r="AY304" s="183"/>
      <c r="AZ304" s="183"/>
      <c r="BA304" s="183"/>
      <c r="BB304" s="183"/>
      <c r="BC304" s="183"/>
      <c r="BD304" s="183"/>
      <c r="BE304" s="183"/>
      <c r="BF304" s="183"/>
      <c r="BG304" s="183"/>
      <c r="BH304" s="183"/>
      <c r="BI304" s="183"/>
      <c r="BJ304" s="183"/>
      <c r="BK304" s="183"/>
      <c r="BL304" s="183"/>
      <c r="BM304" s="183"/>
    </row>
    <row r="305" spans="1:65" x14ac:dyDescent="0.2">
      <c r="A305" s="110"/>
      <c r="B305" s="110"/>
      <c r="C305" s="110"/>
      <c r="D305" s="183"/>
      <c r="E305" s="183"/>
      <c r="F305" s="183"/>
      <c r="G305" s="183"/>
      <c r="H305" s="183"/>
      <c r="I305" s="183"/>
      <c r="J305" s="183"/>
      <c r="K305" s="183"/>
      <c r="L305" s="183"/>
      <c r="M305" s="183"/>
      <c r="N305" s="183"/>
      <c r="O305" s="183"/>
      <c r="P305" s="183"/>
      <c r="Q305" s="183"/>
      <c r="R305" s="183"/>
      <c r="S305" s="183"/>
      <c r="T305" s="183"/>
      <c r="U305" s="183"/>
      <c r="V305" s="183"/>
      <c r="W305" s="183"/>
      <c r="X305" s="183"/>
      <c r="Y305" s="183"/>
      <c r="Z305" s="183"/>
      <c r="AA305" s="183"/>
      <c r="AB305" s="183"/>
      <c r="AC305" s="183"/>
      <c r="AD305" s="183"/>
      <c r="AE305" s="183"/>
      <c r="AF305" s="183"/>
      <c r="AG305" s="183"/>
      <c r="AH305" s="183"/>
      <c r="AI305" s="183"/>
      <c r="AJ305" s="183"/>
      <c r="AK305" s="183"/>
      <c r="AL305" s="183"/>
      <c r="AM305" s="183"/>
      <c r="AN305" s="183"/>
      <c r="AO305" s="183"/>
      <c r="AP305" s="183"/>
      <c r="AQ305" s="183"/>
      <c r="AR305" s="183"/>
      <c r="AS305" s="183"/>
      <c r="AT305" s="183"/>
      <c r="AU305" s="183"/>
      <c r="AV305" s="183"/>
      <c r="AW305" s="183"/>
      <c r="AX305" s="183"/>
      <c r="AY305" s="183"/>
      <c r="AZ305" s="183"/>
      <c r="BA305" s="183"/>
      <c r="BB305" s="183"/>
      <c r="BC305" s="183"/>
      <c r="BD305" s="183"/>
      <c r="BE305" s="183"/>
      <c r="BF305" s="183"/>
      <c r="BG305" s="183"/>
      <c r="BH305" s="183"/>
      <c r="BI305" s="183"/>
      <c r="BJ305" s="183"/>
      <c r="BK305" s="183"/>
      <c r="BL305" s="183"/>
      <c r="BM305" s="183"/>
    </row>
    <row r="306" spans="1:65" x14ac:dyDescent="0.2">
      <c r="A306" s="110"/>
      <c r="B306" s="110"/>
      <c r="C306" s="110"/>
      <c r="D306" s="183"/>
      <c r="E306" s="183"/>
      <c r="F306" s="183"/>
      <c r="G306" s="183"/>
      <c r="H306" s="183"/>
      <c r="I306" s="183"/>
      <c r="J306" s="183"/>
      <c r="K306" s="183"/>
      <c r="L306" s="183"/>
      <c r="M306" s="183"/>
      <c r="N306" s="183"/>
      <c r="O306" s="183"/>
      <c r="P306" s="183"/>
      <c r="Q306" s="183"/>
      <c r="R306" s="183"/>
      <c r="S306" s="183"/>
      <c r="T306" s="183"/>
      <c r="U306" s="183"/>
      <c r="V306" s="183"/>
      <c r="W306" s="183"/>
      <c r="X306" s="183"/>
      <c r="Y306" s="183"/>
      <c r="Z306" s="183"/>
      <c r="AA306" s="183"/>
      <c r="AB306" s="183"/>
      <c r="AC306" s="183"/>
      <c r="AD306" s="183"/>
      <c r="AE306" s="183"/>
      <c r="AF306" s="183"/>
      <c r="AG306" s="183"/>
      <c r="AH306" s="183"/>
      <c r="AI306" s="183"/>
      <c r="AJ306" s="183"/>
      <c r="AK306" s="183"/>
      <c r="AL306" s="183"/>
      <c r="AM306" s="183"/>
      <c r="AN306" s="183"/>
      <c r="AO306" s="183"/>
      <c r="AP306" s="183"/>
      <c r="AQ306" s="183"/>
      <c r="AR306" s="183"/>
      <c r="AS306" s="183"/>
      <c r="AT306" s="183"/>
      <c r="AU306" s="183"/>
      <c r="AV306" s="183"/>
      <c r="AW306" s="183"/>
      <c r="AX306" s="183"/>
      <c r="AY306" s="183"/>
      <c r="AZ306" s="183"/>
      <c r="BA306" s="183"/>
      <c r="BB306" s="183"/>
      <c r="BC306" s="183"/>
      <c r="BD306" s="183"/>
      <c r="BE306" s="183"/>
      <c r="BF306" s="183"/>
      <c r="BG306" s="183"/>
      <c r="BH306" s="183"/>
      <c r="BI306" s="183"/>
      <c r="BJ306" s="183"/>
      <c r="BK306" s="183"/>
      <c r="BL306" s="183"/>
      <c r="BM306" s="183"/>
    </row>
    <row r="307" spans="1:65" x14ac:dyDescent="0.2">
      <c r="A307" s="110"/>
      <c r="B307" s="110"/>
      <c r="C307" s="110"/>
      <c r="D307" s="183"/>
      <c r="E307" s="183"/>
      <c r="F307" s="183"/>
      <c r="G307" s="183"/>
      <c r="H307" s="183"/>
      <c r="I307" s="183"/>
      <c r="J307" s="183"/>
      <c r="K307" s="183"/>
      <c r="L307" s="183"/>
      <c r="M307" s="183"/>
      <c r="N307" s="183"/>
      <c r="O307" s="183"/>
      <c r="P307" s="183"/>
      <c r="Q307" s="183"/>
      <c r="R307" s="183"/>
      <c r="S307" s="183"/>
      <c r="T307" s="183"/>
      <c r="U307" s="183"/>
      <c r="V307" s="183"/>
      <c r="W307" s="183"/>
      <c r="X307" s="183"/>
      <c r="Y307" s="183"/>
      <c r="Z307" s="183"/>
      <c r="AA307" s="183"/>
      <c r="AB307" s="183"/>
      <c r="AC307" s="183"/>
      <c r="AD307" s="183"/>
      <c r="AE307" s="183"/>
      <c r="AF307" s="183"/>
      <c r="AG307" s="183"/>
      <c r="AH307" s="183"/>
      <c r="AI307" s="183"/>
      <c r="AJ307" s="183"/>
      <c r="AK307" s="183"/>
      <c r="AL307" s="183"/>
      <c r="AM307" s="183"/>
      <c r="AN307" s="183"/>
      <c r="AO307" s="183"/>
      <c r="AP307" s="183"/>
      <c r="AQ307" s="183"/>
      <c r="AR307" s="183"/>
      <c r="AS307" s="183"/>
      <c r="AT307" s="183"/>
      <c r="AU307" s="183"/>
      <c r="AV307" s="183"/>
      <c r="AW307" s="183"/>
      <c r="AX307" s="183"/>
      <c r="AY307" s="183"/>
      <c r="AZ307" s="183"/>
      <c r="BA307" s="183"/>
      <c r="BB307" s="183"/>
      <c r="BC307" s="183"/>
      <c r="BD307" s="183"/>
      <c r="BE307" s="183"/>
      <c r="BF307" s="183"/>
      <c r="BG307" s="183"/>
      <c r="BH307" s="183"/>
      <c r="BI307" s="183"/>
      <c r="BJ307" s="183"/>
      <c r="BK307" s="183"/>
      <c r="BL307" s="183"/>
      <c r="BM307" s="183"/>
    </row>
    <row r="308" spans="1:65" x14ac:dyDescent="0.2">
      <c r="A308" s="110"/>
      <c r="B308" s="110"/>
      <c r="C308" s="110"/>
      <c r="D308" s="183"/>
      <c r="E308" s="183"/>
      <c r="F308" s="183"/>
      <c r="G308" s="183"/>
      <c r="H308" s="183"/>
      <c r="I308" s="183"/>
      <c r="J308" s="183"/>
      <c r="K308" s="183"/>
      <c r="L308" s="183"/>
      <c r="M308" s="183"/>
      <c r="N308" s="183"/>
      <c r="O308" s="183"/>
      <c r="P308" s="183"/>
      <c r="Q308" s="183"/>
      <c r="R308" s="183"/>
      <c r="S308" s="183"/>
      <c r="T308" s="183"/>
      <c r="U308" s="183"/>
      <c r="V308" s="183"/>
      <c r="W308" s="183"/>
      <c r="X308" s="183"/>
      <c r="Y308" s="183"/>
      <c r="Z308" s="183"/>
      <c r="AA308" s="183"/>
      <c r="AB308" s="183"/>
      <c r="AC308" s="183"/>
      <c r="AD308" s="183"/>
      <c r="AE308" s="183"/>
      <c r="AF308" s="183"/>
      <c r="AG308" s="183"/>
      <c r="AH308" s="183"/>
      <c r="AI308" s="183"/>
      <c r="AJ308" s="183"/>
      <c r="AK308" s="183"/>
      <c r="AL308" s="183"/>
      <c r="AM308" s="183"/>
      <c r="AN308" s="183"/>
      <c r="AO308" s="183"/>
      <c r="AP308" s="183"/>
      <c r="AQ308" s="183"/>
      <c r="AR308" s="183"/>
      <c r="AS308" s="183"/>
      <c r="AT308" s="183"/>
      <c r="AU308" s="183"/>
      <c r="AV308" s="183"/>
      <c r="AW308" s="183"/>
      <c r="AX308" s="183"/>
      <c r="AY308" s="183"/>
      <c r="AZ308" s="183"/>
      <c r="BA308" s="183"/>
      <c r="BB308" s="183"/>
      <c r="BC308" s="183"/>
      <c r="BD308" s="183"/>
      <c r="BE308" s="183"/>
      <c r="BF308" s="183"/>
      <c r="BG308" s="183"/>
      <c r="BH308" s="183"/>
      <c r="BI308" s="183"/>
      <c r="BJ308" s="183"/>
      <c r="BK308" s="183"/>
      <c r="BL308" s="183"/>
      <c r="BM308" s="183"/>
    </row>
    <row r="309" spans="1:65" x14ac:dyDescent="0.2">
      <c r="A309" s="110"/>
      <c r="B309" s="110"/>
      <c r="C309" s="110"/>
      <c r="D309" s="183"/>
      <c r="E309" s="183"/>
      <c r="F309" s="183"/>
      <c r="G309" s="183"/>
      <c r="H309" s="183"/>
      <c r="I309" s="183"/>
      <c r="J309" s="183"/>
      <c r="K309" s="183"/>
      <c r="L309" s="183"/>
      <c r="M309" s="183"/>
      <c r="N309" s="183"/>
      <c r="O309" s="183"/>
      <c r="P309" s="183"/>
      <c r="Q309" s="183"/>
      <c r="R309" s="183"/>
      <c r="S309" s="183"/>
      <c r="T309" s="183"/>
      <c r="U309" s="183"/>
      <c r="V309" s="183"/>
      <c r="W309" s="183"/>
      <c r="X309" s="183"/>
      <c r="Y309" s="183"/>
      <c r="Z309" s="183"/>
      <c r="AA309" s="183"/>
      <c r="AB309" s="183"/>
      <c r="AC309" s="183"/>
      <c r="AD309" s="183"/>
      <c r="AE309" s="183"/>
      <c r="AF309" s="183"/>
      <c r="AG309" s="183"/>
      <c r="AH309" s="183"/>
      <c r="AI309" s="183"/>
      <c r="AJ309" s="183"/>
      <c r="AK309" s="183"/>
      <c r="AL309" s="183"/>
      <c r="AM309" s="183"/>
      <c r="AN309" s="183"/>
      <c r="AO309" s="183"/>
      <c r="AP309" s="183"/>
      <c r="AQ309" s="183"/>
      <c r="AR309" s="183"/>
      <c r="AS309" s="183"/>
      <c r="AT309" s="183"/>
      <c r="AU309" s="183"/>
      <c r="AV309" s="183"/>
      <c r="AW309" s="183"/>
      <c r="AX309" s="183"/>
      <c r="AY309" s="183"/>
      <c r="AZ309" s="183"/>
      <c r="BA309" s="183"/>
      <c r="BB309" s="183"/>
      <c r="BC309" s="183"/>
      <c r="BD309" s="183"/>
      <c r="BE309" s="183"/>
      <c r="BF309" s="183"/>
      <c r="BG309" s="183"/>
      <c r="BH309" s="183"/>
      <c r="BI309" s="183"/>
      <c r="BJ309" s="183"/>
      <c r="BK309" s="183"/>
      <c r="BL309" s="183"/>
      <c r="BM309" s="183"/>
    </row>
    <row r="310" spans="1:65" x14ac:dyDescent="0.2">
      <c r="A310" s="110"/>
      <c r="B310" s="110"/>
      <c r="C310" s="110"/>
      <c r="D310" s="183"/>
      <c r="E310" s="183"/>
      <c r="F310" s="183"/>
      <c r="G310" s="183"/>
      <c r="H310" s="183"/>
      <c r="I310" s="183"/>
      <c r="J310" s="183"/>
      <c r="K310" s="183"/>
      <c r="L310" s="183"/>
      <c r="M310" s="183"/>
      <c r="N310" s="183"/>
      <c r="O310" s="183"/>
      <c r="P310" s="183"/>
      <c r="Q310" s="183"/>
      <c r="R310" s="183"/>
      <c r="S310" s="183"/>
      <c r="T310" s="183"/>
      <c r="U310" s="183"/>
      <c r="V310" s="183"/>
      <c r="W310" s="183"/>
      <c r="X310" s="183"/>
      <c r="Y310" s="183"/>
      <c r="Z310" s="183"/>
      <c r="AA310" s="183"/>
      <c r="AB310" s="183"/>
      <c r="AC310" s="183"/>
      <c r="AD310" s="183"/>
      <c r="AE310" s="183"/>
      <c r="AF310" s="183"/>
      <c r="AG310" s="183"/>
      <c r="AH310" s="183"/>
      <c r="AI310" s="183"/>
      <c r="AJ310" s="183"/>
      <c r="AK310" s="183"/>
      <c r="AL310" s="183"/>
      <c r="AM310" s="183"/>
      <c r="AN310" s="183"/>
      <c r="AO310" s="183"/>
      <c r="AP310" s="183"/>
      <c r="AQ310" s="183"/>
      <c r="AR310" s="183"/>
      <c r="AS310" s="183"/>
      <c r="AT310" s="183"/>
      <c r="AU310" s="183"/>
      <c r="AV310" s="183"/>
      <c r="AW310" s="183"/>
      <c r="AX310" s="183"/>
      <c r="AY310" s="183"/>
      <c r="AZ310" s="183"/>
      <c r="BA310" s="183"/>
      <c r="BB310" s="183"/>
      <c r="BC310" s="183"/>
      <c r="BD310" s="183"/>
      <c r="BE310" s="183"/>
      <c r="BF310" s="183"/>
      <c r="BG310" s="183"/>
      <c r="BH310" s="183"/>
      <c r="BI310" s="183"/>
      <c r="BJ310" s="183"/>
      <c r="BK310" s="183"/>
      <c r="BL310" s="183"/>
      <c r="BM310" s="183"/>
    </row>
    <row r="311" spans="1:65" x14ac:dyDescent="0.2">
      <c r="A311" s="110"/>
      <c r="B311" s="110"/>
      <c r="C311" s="110"/>
      <c r="D311" s="183"/>
      <c r="E311" s="183"/>
      <c r="F311" s="183"/>
      <c r="G311" s="183"/>
      <c r="H311" s="183"/>
      <c r="I311" s="183"/>
      <c r="J311" s="183"/>
      <c r="K311" s="183"/>
      <c r="L311" s="183"/>
      <c r="M311" s="183"/>
      <c r="N311" s="183"/>
      <c r="O311" s="183"/>
      <c r="P311" s="183"/>
      <c r="Q311" s="183"/>
      <c r="R311" s="183"/>
      <c r="S311" s="183"/>
      <c r="T311" s="183"/>
      <c r="U311" s="183"/>
      <c r="V311" s="183"/>
      <c r="W311" s="183"/>
      <c r="X311" s="183"/>
      <c r="Y311" s="183"/>
      <c r="Z311" s="183"/>
      <c r="AA311" s="183"/>
      <c r="AB311" s="183"/>
      <c r="AC311" s="183"/>
      <c r="AD311" s="183"/>
      <c r="AE311" s="183"/>
      <c r="AF311" s="183"/>
      <c r="AG311" s="183"/>
      <c r="AH311" s="183"/>
      <c r="AI311" s="183"/>
      <c r="AJ311" s="183"/>
      <c r="AK311" s="183"/>
      <c r="AL311" s="183"/>
      <c r="AM311" s="183"/>
      <c r="AN311" s="183"/>
      <c r="AO311" s="183"/>
      <c r="AP311" s="183"/>
      <c r="AQ311" s="183"/>
      <c r="AR311" s="183"/>
      <c r="AS311" s="183"/>
      <c r="AT311" s="183"/>
      <c r="AU311" s="183"/>
      <c r="AV311" s="183"/>
      <c r="AW311" s="183"/>
      <c r="AX311" s="183"/>
      <c r="AY311" s="183"/>
      <c r="AZ311" s="183"/>
      <c r="BA311" s="183"/>
      <c r="BB311" s="183"/>
      <c r="BC311" s="183"/>
      <c r="BD311" s="183"/>
      <c r="BE311" s="183"/>
      <c r="BF311" s="183"/>
      <c r="BG311" s="183"/>
      <c r="BH311" s="183"/>
      <c r="BI311" s="183"/>
      <c r="BJ311" s="183"/>
      <c r="BK311" s="183"/>
      <c r="BL311" s="183"/>
      <c r="BM311" s="183"/>
    </row>
    <row r="312" spans="1:65" x14ac:dyDescent="0.2">
      <c r="A312" s="110"/>
      <c r="B312" s="110"/>
      <c r="C312" s="110"/>
      <c r="D312" s="183"/>
      <c r="E312" s="183"/>
      <c r="F312" s="183"/>
      <c r="G312" s="183"/>
      <c r="H312" s="183"/>
      <c r="I312" s="183"/>
      <c r="J312" s="183"/>
      <c r="K312" s="183"/>
      <c r="L312" s="183"/>
      <c r="M312" s="183"/>
      <c r="N312" s="183"/>
      <c r="O312" s="183"/>
      <c r="P312" s="183"/>
      <c r="Q312" s="183"/>
      <c r="R312" s="183"/>
      <c r="S312" s="183"/>
      <c r="T312" s="183"/>
      <c r="U312" s="183"/>
      <c r="V312" s="183"/>
      <c r="W312" s="183"/>
      <c r="X312" s="183"/>
      <c r="Y312" s="183"/>
      <c r="Z312" s="183"/>
      <c r="AA312" s="183"/>
      <c r="AB312" s="183"/>
      <c r="AC312" s="183"/>
      <c r="AD312" s="183"/>
      <c r="AE312" s="183"/>
      <c r="AF312" s="183"/>
      <c r="AG312" s="183"/>
      <c r="AH312" s="183"/>
      <c r="AI312" s="183"/>
      <c r="AJ312" s="183"/>
      <c r="AK312" s="183"/>
      <c r="AL312" s="183"/>
      <c r="AM312" s="183"/>
      <c r="AN312" s="183"/>
      <c r="AO312" s="183"/>
      <c r="AP312" s="183"/>
      <c r="AQ312" s="183"/>
      <c r="AR312" s="183"/>
      <c r="AS312" s="183"/>
      <c r="AT312" s="183"/>
      <c r="AU312" s="183"/>
      <c r="AV312" s="183"/>
      <c r="AW312" s="183"/>
      <c r="AX312" s="183"/>
      <c r="AY312" s="183"/>
      <c r="AZ312" s="183"/>
      <c r="BA312" s="183"/>
      <c r="BB312" s="183"/>
      <c r="BC312" s="183"/>
      <c r="BD312" s="183"/>
      <c r="BE312" s="183"/>
      <c r="BF312" s="183"/>
      <c r="BG312" s="183"/>
      <c r="BH312" s="183"/>
      <c r="BI312" s="183"/>
      <c r="BJ312" s="183"/>
      <c r="BK312" s="183"/>
      <c r="BL312" s="183"/>
      <c r="BM312" s="183"/>
    </row>
    <row r="313" spans="1:65" x14ac:dyDescent="0.2">
      <c r="A313" s="110"/>
      <c r="B313" s="110"/>
      <c r="C313" s="110"/>
      <c r="D313" s="183"/>
      <c r="E313" s="183"/>
      <c r="F313" s="183"/>
      <c r="G313" s="183"/>
      <c r="H313" s="183"/>
      <c r="I313" s="183"/>
      <c r="J313" s="183"/>
      <c r="K313" s="183"/>
      <c r="L313" s="183"/>
      <c r="M313" s="183"/>
      <c r="N313" s="183"/>
      <c r="O313" s="183"/>
      <c r="P313" s="183"/>
      <c r="Q313" s="183"/>
      <c r="R313" s="183"/>
      <c r="S313" s="183"/>
      <c r="T313" s="183"/>
      <c r="U313" s="183"/>
      <c r="V313" s="183"/>
      <c r="W313" s="183"/>
      <c r="X313" s="183"/>
      <c r="Y313" s="183"/>
      <c r="Z313" s="183"/>
      <c r="AA313" s="183"/>
      <c r="AB313" s="183"/>
      <c r="AC313" s="183"/>
      <c r="AD313" s="183"/>
      <c r="AE313" s="183"/>
      <c r="AF313" s="183"/>
      <c r="AG313" s="183"/>
      <c r="AH313" s="183"/>
      <c r="AI313" s="183"/>
      <c r="AJ313" s="183"/>
      <c r="AK313" s="183"/>
      <c r="AL313" s="183"/>
      <c r="AM313" s="183"/>
      <c r="AN313" s="183"/>
      <c r="AO313" s="183"/>
      <c r="AP313" s="183"/>
      <c r="AQ313" s="183"/>
      <c r="AR313" s="183"/>
      <c r="AS313" s="183"/>
      <c r="AT313" s="183"/>
      <c r="AU313" s="183"/>
      <c r="AV313" s="183"/>
      <c r="AW313" s="183"/>
      <c r="AX313" s="183"/>
      <c r="AY313" s="183"/>
      <c r="AZ313" s="183"/>
      <c r="BA313" s="183"/>
      <c r="BB313" s="183"/>
      <c r="BC313" s="183"/>
      <c r="BD313" s="183"/>
      <c r="BE313" s="183"/>
      <c r="BF313" s="183"/>
      <c r="BG313" s="183"/>
      <c r="BH313" s="183"/>
      <c r="BI313" s="183"/>
      <c r="BJ313" s="183"/>
      <c r="BK313" s="183"/>
      <c r="BL313" s="183"/>
      <c r="BM313" s="183"/>
    </row>
    <row r="314" spans="1:65" x14ac:dyDescent="0.2">
      <c r="A314" s="110"/>
      <c r="B314" s="110"/>
      <c r="C314" s="110"/>
      <c r="D314" s="183"/>
      <c r="E314" s="183"/>
      <c r="F314" s="183"/>
      <c r="G314" s="183"/>
      <c r="H314" s="183"/>
      <c r="I314" s="183"/>
      <c r="J314" s="183"/>
      <c r="K314" s="183"/>
      <c r="L314" s="183"/>
      <c r="M314" s="183"/>
      <c r="N314" s="183"/>
      <c r="O314" s="183"/>
      <c r="P314" s="183"/>
      <c r="Q314" s="183"/>
      <c r="R314" s="183"/>
      <c r="S314" s="183"/>
      <c r="T314" s="183"/>
      <c r="U314" s="183"/>
      <c r="V314" s="183"/>
      <c r="W314" s="183"/>
      <c r="X314" s="183"/>
      <c r="Y314" s="183"/>
      <c r="Z314" s="183"/>
      <c r="AA314" s="183"/>
      <c r="AB314" s="183"/>
      <c r="AC314" s="183"/>
      <c r="AD314" s="183"/>
      <c r="AE314" s="183"/>
      <c r="AF314" s="183"/>
      <c r="AG314" s="183"/>
      <c r="AH314" s="183"/>
      <c r="AI314" s="183"/>
      <c r="AJ314" s="183"/>
      <c r="AK314" s="183"/>
      <c r="AL314" s="183"/>
      <c r="AM314" s="183"/>
      <c r="AN314" s="183"/>
      <c r="AO314" s="183"/>
      <c r="AP314" s="183"/>
      <c r="AQ314" s="183"/>
      <c r="AR314" s="183"/>
      <c r="AS314" s="183"/>
      <c r="AT314" s="183"/>
      <c r="AU314" s="183"/>
      <c r="AV314" s="183"/>
      <c r="AW314" s="183"/>
      <c r="AX314" s="183"/>
      <c r="AY314" s="183"/>
      <c r="AZ314" s="183"/>
      <c r="BA314" s="183"/>
      <c r="BB314" s="183"/>
      <c r="BC314" s="183"/>
      <c r="BD314" s="183"/>
      <c r="BE314" s="183"/>
      <c r="BF314" s="183"/>
      <c r="BG314" s="183"/>
      <c r="BH314" s="183"/>
      <c r="BI314" s="183"/>
      <c r="BJ314" s="183"/>
      <c r="BK314" s="183"/>
      <c r="BL314" s="183"/>
      <c r="BM314" s="183"/>
    </row>
    <row r="315" spans="1:65" x14ac:dyDescent="0.2">
      <c r="A315" s="110"/>
      <c r="B315" s="110"/>
      <c r="C315" s="110"/>
      <c r="D315" s="183"/>
      <c r="E315" s="183"/>
      <c r="F315" s="183"/>
      <c r="G315" s="183"/>
      <c r="H315" s="183"/>
      <c r="I315" s="183"/>
      <c r="J315" s="183"/>
      <c r="K315" s="183"/>
      <c r="L315" s="183"/>
      <c r="M315" s="183"/>
      <c r="N315" s="183"/>
      <c r="O315" s="183"/>
      <c r="P315" s="183"/>
      <c r="Q315" s="183"/>
      <c r="R315" s="183"/>
      <c r="S315" s="183"/>
      <c r="T315" s="183"/>
      <c r="U315" s="183"/>
      <c r="V315" s="183"/>
      <c r="W315" s="183"/>
      <c r="X315" s="183"/>
      <c r="Y315" s="183"/>
      <c r="Z315" s="183"/>
      <c r="AA315" s="183"/>
      <c r="AB315" s="183"/>
      <c r="AC315" s="183"/>
      <c r="AD315" s="183"/>
      <c r="AE315" s="183"/>
      <c r="AF315" s="183"/>
      <c r="AG315" s="183"/>
      <c r="AH315" s="183"/>
      <c r="AI315" s="183"/>
      <c r="AJ315" s="183"/>
      <c r="AK315" s="183"/>
      <c r="AL315" s="183"/>
      <c r="AM315" s="183"/>
      <c r="AN315" s="183"/>
      <c r="AO315" s="183"/>
      <c r="AP315" s="183"/>
      <c r="AQ315" s="183"/>
      <c r="AR315" s="183"/>
      <c r="AS315" s="183"/>
      <c r="AT315" s="183"/>
      <c r="AU315" s="183"/>
      <c r="AV315" s="183"/>
      <c r="AW315" s="183"/>
      <c r="AX315" s="183"/>
      <c r="AY315" s="183"/>
      <c r="AZ315" s="183"/>
      <c r="BA315" s="183"/>
      <c r="BB315" s="183"/>
      <c r="BC315" s="183"/>
      <c r="BD315" s="183"/>
      <c r="BE315" s="183"/>
      <c r="BF315" s="183"/>
      <c r="BG315" s="183"/>
      <c r="BH315" s="183"/>
      <c r="BI315" s="183"/>
      <c r="BJ315" s="183"/>
      <c r="BK315" s="183"/>
      <c r="BL315" s="183"/>
      <c r="BM315" s="183"/>
    </row>
    <row r="316" spans="1:65" x14ac:dyDescent="0.2">
      <c r="A316" s="110"/>
      <c r="B316" s="110"/>
      <c r="C316" s="110"/>
      <c r="D316" s="183"/>
      <c r="E316" s="183"/>
      <c r="F316" s="183"/>
      <c r="G316" s="183"/>
      <c r="H316" s="183"/>
      <c r="I316" s="183"/>
      <c r="J316" s="183"/>
      <c r="K316" s="183"/>
      <c r="L316" s="183"/>
      <c r="M316" s="183"/>
      <c r="N316" s="183"/>
      <c r="O316" s="183"/>
      <c r="P316" s="183"/>
      <c r="Q316" s="183"/>
      <c r="R316" s="183"/>
      <c r="S316" s="183"/>
      <c r="T316" s="183"/>
      <c r="U316" s="183"/>
      <c r="V316" s="183"/>
      <c r="W316" s="183"/>
      <c r="X316" s="183"/>
      <c r="Y316" s="183"/>
      <c r="Z316" s="183"/>
      <c r="AA316" s="183"/>
      <c r="AB316" s="183"/>
      <c r="AC316" s="183"/>
      <c r="AD316" s="183"/>
      <c r="AE316" s="183"/>
      <c r="AF316" s="183"/>
      <c r="AG316" s="183"/>
      <c r="AH316" s="183"/>
      <c r="AI316" s="183"/>
      <c r="AJ316" s="183"/>
      <c r="AK316" s="183"/>
      <c r="AL316" s="183"/>
      <c r="AM316" s="183"/>
      <c r="AN316" s="183"/>
      <c r="AO316" s="183"/>
      <c r="AP316" s="183"/>
      <c r="AQ316" s="183"/>
      <c r="AR316" s="183"/>
      <c r="AS316" s="183"/>
      <c r="AT316" s="183"/>
      <c r="AU316" s="183"/>
      <c r="AV316" s="183"/>
      <c r="AW316" s="183"/>
      <c r="AX316" s="183"/>
      <c r="AY316" s="183"/>
      <c r="AZ316" s="183"/>
      <c r="BA316" s="183"/>
      <c r="BB316" s="183"/>
      <c r="BC316" s="183"/>
      <c r="BD316" s="183"/>
      <c r="BE316" s="183"/>
      <c r="BF316" s="183"/>
      <c r="BG316" s="183"/>
      <c r="BH316" s="183"/>
      <c r="BI316" s="183"/>
      <c r="BJ316" s="183"/>
      <c r="BK316" s="183"/>
      <c r="BL316" s="183"/>
      <c r="BM316" s="183"/>
    </row>
    <row r="317" spans="1:65" x14ac:dyDescent="0.2">
      <c r="A317" s="110"/>
      <c r="B317" s="110"/>
      <c r="C317" s="110"/>
      <c r="D317" s="183"/>
      <c r="E317" s="183"/>
      <c r="F317" s="183"/>
      <c r="G317" s="183"/>
      <c r="H317" s="183"/>
      <c r="I317" s="183"/>
      <c r="J317" s="183"/>
      <c r="K317" s="183"/>
      <c r="L317" s="183"/>
      <c r="M317" s="183"/>
      <c r="N317" s="183"/>
      <c r="O317" s="183"/>
      <c r="P317" s="183"/>
      <c r="Q317" s="183"/>
      <c r="R317" s="183"/>
      <c r="S317" s="183"/>
      <c r="T317" s="183"/>
      <c r="U317" s="183"/>
      <c r="V317" s="183"/>
      <c r="W317" s="183"/>
      <c r="X317" s="183"/>
      <c r="Y317" s="183"/>
      <c r="Z317" s="183"/>
      <c r="AA317" s="183"/>
      <c r="AB317" s="183"/>
      <c r="AC317" s="183"/>
      <c r="AD317" s="183"/>
      <c r="AE317" s="183"/>
      <c r="AF317" s="183"/>
      <c r="AG317" s="183"/>
      <c r="AH317" s="183"/>
      <c r="AI317" s="183"/>
      <c r="AJ317" s="183"/>
      <c r="AK317" s="183"/>
      <c r="AL317" s="183"/>
      <c r="AM317" s="183"/>
      <c r="AN317" s="183"/>
      <c r="AO317" s="183"/>
      <c r="AP317" s="183"/>
      <c r="AQ317" s="183"/>
      <c r="AR317" s="183"/>
      <c r="AS317" s="183"/>
      <c r="AT317" s="183"/>
      <c r="AU317" s="183"/>
      <c r="AV317" s="183"/>
      <c r="AW317" s="183"/>
      <c r="AX317" s="183"/>
      <c r="AY317" s="183"/>
      <c r="AZ317" s="183"/>
      <c r="BA317" s="183"/>
      <c r="BB317" s="183"/>
      <c r="BC317" s="183"/>
      <c r="BD317" s="183"/>
      <c r="BE317" s="183"/>
      <c r="BF317" s="183"/>
      <c r="BG317" s="183"/>
      <c r="BH317" s="183"/>
      <c r="BI317" s="183"/>
      <c r="BJ317" s="183"/>
      <c r="BK317" s="183"/>
      <c r="BL317" s="183"/>
      <c r="BM317" s="183"/>
    </row>
    <row r="318" spans="1:65" x14ac:dyDescent="0.2">
      <c r="A318" s="110"/>
      <c r="B318" s="110"/>
      <c r="C318" s="110"/>
      <c r="D318" s="183"/>
      <c r="E318" s="183"/>
      <c r="F318" s="183"/>
      <c r="G318" s="183"/>
      <c r="H318" s="183"/>
      <c r="I318" s="183"/>
      <c r="J318" s="183"/>
      <c r="K318" s="183"/>
      <c r="L318" s="183"/>
      <c r="M318" s="183"/>
      <c r="N318" s="183"/>
      <c r="O318" s="183"/>
      <c r="P318" s="183"/>
      <c r="Q318" s="183"/>
      <c r="R318" s="183"/>
      <c r="S318" s="183"/>
      <c r="T318" s="183"/>
      <c r="U318" s="183"/>
      <c r="V318" s="183"/>
      <c r="W318" s="183"/>
      <c r="X318" s="183"/>
      <c r="Y318" s="183"/>
      <c r="Z318" s="183"/>
      <c r="AA318" s="183"/>
      <c r="AB318" s="183"/>
      <c r="AC318" s="183"/>
      <c r="AD318" s="183"/>
      <c r="AE318" s="183"/>
      <c r="AF318" s="183"/>
      <c r="AG318" s="183"/>
      <c r="AH318" s="183"/>
      <c r="AI318" s="183"/>
      <c r="AJ318" s="183"/>
      <c r="AK318" s="183"/>
      <c r="AL318" s="183"/>
      <c r="AM318" s="183"/>
      <c r="AN318" s="183"/>
      <c r="AO318" s="183"/>
      <c r="AP318" s="183"/>
      <c r="AQ318" s="183"/>
      <c r="AR318" s="183"/>
      <c r="AS318" s="183"/>
      <c r="AT318" s="183"/>
      <c r="AU318" s="183"/>
      <c r="AV318" s="183"/>
      <c r="AW318" s="183"/>
      <c r="AX318" s="183"/>
      <c r="AY318" s="183"/>
      <c r="AZ318" s="183"/>
      <c r="BA318" s="183"/>
      <c r="BB318" s="183"/>
      <c r="BC318" s="183"/>
      <c r="BD318" s="183"/>
      <c r="BE318" s="183"/>
      <c r="BF318" s="183"/>
      <c r="BG318" s="183"/>
      <c r="BH318" s="183"/>
      <c r="BI318" s="183"/>
      <c r="BJ318" s="183"/>
      <c r="BK318" s="183"/>
      <c r="BL318" s="183"/>
      <c r="BM318" s="183"/>
    </row>
    <row r="319" spans="1:65" x14ac:dyDescent="0.2">
      <c r="A319" s="110"/>
      <c r="B319" s="110"/>
      <c r="C319" s="110"/>
      <c r="D319" s="183"/>
      <c r="E319" s="183"/>
      <c r="F319" s="183"/>
      <c r="G319" s="183"/>
      <c r="H319" s="183"/>
      <c r="I319" s="183"/>
      <c r="J319" s="183"/>
      <c r="K319" s="183"/>
      <c r="L319" s="183"/>
      <c r="M319" s="183"/>
      <c r="N319" s="183"/>
      <c r="O319" s="183"/>
      <c r="P319" s="183"/>
      <c r="Q319" s="183"/>
      <c r="R319" s="183"/>
      <c r="S319" s="183"/>
      <c r="T319" s="183"/>
      <c r="U319" s="183"/>
      <c r="V319" s="183"/>
      <c r="W319" s="183"/>
      <c r="X319" s="183"/>
      <c r="Y319" s="183"/>
      <c r="Z319" s="183"/>
      <c r="AA319" s="183"/>
      <c r="AB319" s="183"/>
      <c r="AC319" s="183"/>
      <c r="AD319" s="183"/>
      <c r="AE319" s="183"/>
      <c r="AF319" s="183"/>
      <c r="AG319" s="183"/>
      <c r="AH319" s="183"/>
      <c r="AI319" s="183"/>
      <c r="AJ319" s="183"/>
      <c r="AK319" s="183"/>
      <c r="AL319" s="183"/>
      <c r="AM319" s="183"/>
      <c r="AN319" s="183"/>
      <c r="AO319" s="183"/>
      <c r="AP319" s="183"/>
      <c r="AQ319" s="183"/>
      <c r="AR319" s="183"/>
      <c r="AS319" s="183"/>
      <c r="AT319" s="183"/>
      <c r="AU319" s="183"/>
      <c r="AV319" s="183"/>
      <c r="AW319" s="183"/>
      <c r="AX319" s="183"/>
      <c r="AY319" s="183"/>
      <c r="AZ319" s="183"/>
      <c r="BA319" s="183"/>
      <c r="BB319" s="183"/>
      <c r="BC319" s="183"/>
      <c r="BD319" s="183"/>
      <c r="BE319" s="183"/>
      <c r="BF319" s="183"/>
      <c r="BG319" s="183"/>
      <c r="BH319" s="183"/>
      <c r="BI319" s="183"/>
      <c r="BJ319" s="183"/>
      <c r="BK319" s="183"/>
      <c r="BL319" s="183"/>
      <c r="BM319" s="183"/>
    </row>
    <row r="320" spans="1:65" x14ac:dyDescent="0.2">
      <c r="A320" s="110"/>
      <c r="B320" s="110"/>
      <c r="C320" s="110"/>
      <c r="D320" s="183"/>
      <c r="E320" s="183"/>
      <c r="F320" s="183"/>
      <c r="G320" s="183"/>
      <c r="H320" s="183"/>
      <c r="I320" s="183"/>
      <c r="J320" s="183"/>
      <c r="K320" s="183"/>
      <c r="L320" s="183"/>
      <c r="M320" s="183"/>
      <c r="N320" s="183"/>
      <c r="O320" s="183"/>
      <c r="P320" s="183"/>
      <c r="Q320" s="183"/>
      <c r="R320" s="183"/>
      <c r="S320" s="183"/>
      <c r="T320" s="183"/>
      <c r="U320" s="183"/>
      <c r="V320" s="183"/>
      <c r="W320" s="183"/>
      <c r="X320" s="183"/>
      <c r="Y320" s="183"/>
      <c r="Z320" s="183"/>
      <c r="AA320" s="183"/>
      <c r="AB320" s="183"/>
      <c r="AC320" s="183"/>
      <c r="AD320" s="183"/>
      <c r="AE320" s="183"/>
      <c r="AF320" s="183"/>
      <c r="AG320" s="183"/>
      <c r="AH320" s="183"/>
      <c r="AI320" s="183"/>
      <c r="AJ320" s="183"/>
      <c r="AK320" s="183"/>
      <c r="AL320" s="183"/>
      <c r="AM320" s="183"/>
      <c r="AN320" s="183"/>
      <c r="AO320" s="183"/>
      <c r="AP320" s="183"/>
      <c r="AQ320" s="183"/>
      <c r="AR320" s="183"/>
      <c r="AS320" s="183"/>
      <c r="AT320" s="183"/>
      <c r="AU320" s="183"/>
      <c r="AV320" s="183"/>
      <c r="AW320" s="183"/>
      <c r="AX320" s="183"/>
      <c r="AY320" s="183"/>
      <c r="AZ320" s="183"/>
      <c r="BA320" s="183"/>
      <c r="BB320" s="183"/>
      <c r="BC320" s="183"/>
      <c r="BD320" s="183"/>
      <c r="BE320" s="183"/>
      <c r="BF320" s="183"/>
      <c r="BG320" s="183"/>
      <c r="BH320" s="183"/>
      <c r="BI320" s="183"/>
      <c r="BJ320" s="183"/>
      <c r="BK320" s="183"/>
      <c r="BL320" s="183"/>
      <c r="BM320" s="183"/>
    </row>
    <row r="321" spans="1:65" x14ac:dyDescent="0.2">
      <c r="A321" s="110"/>
      <c r="B321" s="110"/>
      <c r="C321" s="110"/>
      <c r="D321" s="183"/>
      <c r="E321" s="183"/>
      <c r="F321" s="183"/>
      <c r="G321" s="183"/>
      <c r="H321" s="183"/>
      <c r="I321" s="183"/>
      <c r="J321" s="183"/>
      <c r="K321" s="183"/>
      <c r="L321" s="183"/>
      <c r="M321" s="183"/>
      <c r="N321" s="183"/>
      <c r="O321" s="183"/>
      <c r="P321" s="183"/>
      <c r="Q321" s="183"/>
      <c r="R321" s="183"/>
      <c r="S321" s="183"/>
      <c r="T321" s="183"/>
      <c r="U321" s="183"/>
      <c r="V321" s="183"/>
      <c r="W321" s="183"/>
      <c r="X321" s="183"/>
      <c r="Y321" s="183"/>
      <c r="Z321" s="183"/>
      <c r="AA321" s="183"/>
      <c r="AB321" s="183"/>
      <c r="AC321" s="183"/>
      <c r="AD321" s="183"/>
      <c r="AE321" s="183"/>
      <c r="AF321" s="183"/>
      <c r="AG321" s="183"/>
      <c r="AH321" s="183"/>
      <c r="AI321" s="183"/>
      <c r="AJ321" s="183"/>
      <c r="AK321" s="183"/>
      <c r="AL321" s="183"/>
      <c r="AM321" s="183"/>
      <c r="AN321" s="183"/>
      <c r="AO321" s="183"/>
      <c r="AP321" s="183"/>
      <c r="AQ321" s="183"/>
      <c r="AR321" s="183"/>
      <c r="AS321" s="183"/>
      <c r="AT321" s="183"/>
      <c r="AU321" s="183"/>
      <c r="AV321" s="183"/>
      <c r="AW321" s="183"/>
      <c r="AX321" s="183"/>
      <c r="AY321" s="183"/>
      <c r="AZ321" s="183"/>
      <c r="BA321" s="183"/>
      <c r="BB321" s="183"/>
      <c r="BC321" s="183"/>
      <c r="BD321" s="183"/>
      <c r="BE321" s="183"/>
      <c r="BF321" s="183"/>
      <c r="BG321" s="183"/>
      <c r="BH321" s="183"/>
      <c r="BI321" s="183"/>
      <c r="BJ321" s="183"/>
      <c r="BK321" s="183"/>
      <c r="BL321" s="183"/>
      <c r="BM321" s="183"/>
    </row>
    <row r="322" spans="1:65" x14ac:dyDescent="0.2">
      <c r="A322" s="110"/>
      <c r="B322" s="110"/>
      <c r="C322" s="110"/>
      <c r="D322" s="183"/>
      <c r="E322" s="183"/>
      <c r="F322" s="183"/>
      <c r="G322" s="183"/>
      <c r="H322" s="183"/>
      <c r="I322" s="183"/>
      <c r="J322" s="183"/>
      <c r="K322" s="183"/>
      <c r="L322" s="183"/>
      <c r="M322" s="183"/>
      <c r="N322" s="183"/>
      <c r="O322" s="183"/>
      <c r="P322" s="183"/>
      <c r="Q322" s="183"/>
      <c r="R322" s="183"/>
      <c r="S322" s="183"/>
      <c r="T322" s="183"/>
      <c r="U322" s="183"/>
      <c r="V322" s="183"/>
      <c r="W322" s="183"/>
      <c r="X322" s="183"/>
      <c r="Y322" s="183"/>
      <c r="Z322" s="183"/>
      <c r="AA322" s="183"/>
      <c r="AB322" s="183"/>
      <c r="AC322" s="183"/>
      <c r="AD322" s="183"/>
      <c r="AE322" s="183"/>
      <c r="AF322" s="183"/>
      <c r="AG322" s="183"/>
      <c r="AH322" s="183"/>
      <c r="AI322" s="183"/>
      <c r="AJ322" s="183"/>
      <c r="AK322" s="183"/>
      <c r="AL322" s="183"/>
      <c r="AM322" s="183"/>
      <c r="AN322" s="183"/>
      <c r="AO322" s="183"/>
      <c r="AP322" s="183"/>
      <c r="AQ322" s="183"/>
      <c r="AR322" s="183"/>
      <c r="AS322" s="183"/>
      <c r="AT322" s="183"/>
      <c r="AU322" s="183"/>
      <c r="AV322" s="183"/>
      <c r="AW322" s="183"/>
      <c r="AX322" s="183"/>
      <c r="AY322" s="183"/>
      <c r="AZ322" s="183"/>
      <c r="BA322" s="183"/>
      <c r="BB322" s="183"/>
      <c r="BC322" s="183"/>
      <c r="BD322" s="183"/>
      <c r="BE322" s="183"/>
      <c r="BF322" s="183"/>
      <c r="BG322" s="183"/>
      <c r="BH322" s="183"/>
      <c r="BI322" s="183"/>
      <c r="BJ322" s="183"/>
      <c r="BK322" s="183"/>
      <c r="BL322" s="183"/>
      <c r="BM322" s="183"/>
    </row>
    <row r="323" spans="1:65" x14ac:dyDescent="0.2">
      <c r="A323" s="110"/>
      <c r="B323" s="110"/>
      <c r="C323" s="110"/>
      <c r="D323" s="183"/>
      <c r="E323" s="183"/>
      <c r="F323" s="183"/>
      <c r="G323" s="183"/>
      <c r="H323" s="183"/>
      <c r="I323" s="183"/>
      <c r="J323" s="183"/>
      <c r="K323" s="183"/>
      <c r="L323" s="183"/>
      <c r="M323" s="183"/>
      <c r="N323" s="183"/>
      <c r="O323" s="183"/>
      <c r="P323" s="183"/>
      <c r="Q323" s="183"/>
      <c r="R323" s="183"/>
      <c r="S323" s="183"/>
      <c r="T323" s="183"/>
      <c r="U323" s="183"/>
      <c r="V323" s="183"/>
      <c r="W323" s="183"/>
      <c r="X323" s="183"/>
      <c r="Y323" s="183"/>
      <c r="Z323" s="183"/>
      <c r="AA323" s="183"/>
      <c r="AB323" s="183"/>
      <c r="AC323" s="183"/>
      <c r="AD323" s="183"/>
      <c r="AE323" s="183"/>
      <c r="AF323" s="183"/>
      <c r="AG323" s="183"/>
      <c r="AH323" s="183"/>
      <c r="AI323" s="183"/>
      <c r="AJ323" s="183"/>
      <c r="AK323" s="183"/>
      <c r="AL323" s="183"/>
      <c r="AM323" s="183"/>
      <c r="AN323" s="183"/>
      <c r="AO323" s="183"/>
      <c r="AP323" s="183"/>
      <c r="AQ323" s="183"/>
      <c r="AR323" s="183"/>
      <c r="AS323" s="183"/>
      <c r="AT323" s="183"/>
      <c r="AU323" s="183"/>
      <c r="AV323" s="183"/>
      <c r="AW323" s="183"/>
      <c r="AX323" s="183"/>
      <c r="AY323" s="183"/>
      <c r="AZ323" s="183"/>
      <c r="BA323" s="183"/>
      <c r="BB323" s="183"/>
      <c r="BC323" s="183"/>
      <c r="BD323" s="183"/>
      <c r="BE323" s="183"/>
      <c r="BF323" s="183"/>
      <c r="BG323" s="183"/>
      <c r="BH323" s="183"/>
      <c r="BI323" s="183"/>
      <c r="BJ323" s="183"/>
      <c r="BK323" s="183"/>
      <c r="BL323" s="183"/>
      <c r="BM323" s="183"/>
    </row>
    <row r="324" spans="1:65" x14ac:dyDescent="0.2">
      <c r="A324" s="110"/>
      <c r="B324" s="110"/>
      <c r="C324" s="110"/>
      <c r="D324" s="183"/>
      <c r="E324" s="183"/>
      <c r="F324" s="183"/>
      <c r="G324" s="183"/>
      <c r="H324" s="183"/>
      <c r="I324" s="183"/>
      <c r="J324" s="183"/>
      <c r="K324" s="183"/>
      <c r="L324" s="183"/>
      <c r="M324" s="183"/>
      <c r="N324" s="183"/>
      <c r="O324" s="183"/>
      <c r="P324" s="183"/>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c r="BA324" s="183"/>
      <c r="BB324" s="183"/>
      <c r="BC324" s="183"/>
      <c r="BD324" s="183"/>
      <c r="BE324" s="183"/>
      <c r="BF324" s="183"/>
      <c r="BG324" s="183"/>
      <c r="BH324" s="183"/>
      <c r="BI324" s="183"/>
      <c r="BJ324" s="183"/>
      <c r="BK324" s="183"/>
      <c r="BL324" s="183"/>
      <c r="BM324" s="183"/>
    </row>
    <row r="325" spans="1:65" x14ac:dyDescent="0.2">
      <c r="A325" s="110"/>
      <c r="B325" s="110"/>
      <c r="C325" s="110"/>
      <c r="D325" s="183"/>
      <c r="E325" s="183"/>
      <c r="F325" s="183"/>
      <c r="G325" s="183"/>
      <c r="H325" s="183"/>
      <c r="I325" s="183"/>
      <c r="J325" s="183"/>
      <c r="K325" s="183"/>
      <c r="L325" s="183"/>
      <c r="M325" s="183"/>
      <c r="N325" s="183"/>
      <c r="O325" s="183"/>
      <c r="P325" s="183"/>
      <c r="Q325" s="183"/>
      <c r="R325" s="183"/>
      <c r="S325" s="183"/>
      <c r="T325" s="183"/>
      <c r="U325" s="183"/>
      <c r="V325" s="183"/>
      <c r="W325" s="183"/>
      <c r="X325" s="183"/>
      <c r="Y325" s="183"/>
      <c r="Z325" s="183"/>
      <c r="AA325" s="183"/>
      <c r="AB325" s="183"/>
      <c r="AC325" s="183"/>
      <c r="AD325" s="183"/>
      <c r="AE325" s="183"/>
      <c r="AF325" s="183"/>
      <c r="AG325" s="183"/>
      <c r="AH325" s="183"/>
      <c r="AI325" s="183"/>
      <c r="AJ325" s="183"/>
      <c r="AK325" s="183"/>
      <c r="AL325" s="183"/>
      <c r="AM325" s="183"/>
      <c r="AN325" s="183"/>
      <c r="AO325" s="183"/>
      <c r="AP325" s="183"/>
      <c r="AQ325" s="183"/>
      <c r="AR325" s="183"/>
      <c r="AS325" s="183"/>
      <c r="AT325" s="183"/>
      <c r="AU325" s="183"/>
      <c r="AV325" s="183"/>
      <c r="AW325" s="183"/>
      <c r="AX325" s="183"/>
      <c r="AY325" s="183"/>
      <c r="AZ325" s="183"/>
      <c r="BA325" s="183"/>
      <c r="BB325" s="183"/>
      <c r="BC325" s="183"/>
      <c r="BD325" s="183"/>
      <c r="BE325" s="183"/>
      <c r="BF325" s="183"/>
      <c r="BG325" s="183"/>
      <c r="BH325" s="183"/>
      <c r="BI325" s="183"/>
      <c r="BJ325" s="183"/>
      <c r="BK325" s="183"/>
      <c r="BL325" s="183"/>
      <c r="BM325" s="183"/>
    </row>
    <row r="326" spans="1:65" x14ac:dyDescent="0.2">
      <c r="A326" s="110"/>
      <c r="B326" s="110"/>
      <c r="C326" s="110"/>
      <c r="D326" s="183"/>
      <c r="E326" s="183"/>
      <c r="F326" s="183"/>
      <c r="G326" s="183"/>
      <c r="H326" s="183"/>
      <c r="I326" s="183"/>
      <c r="J326" s="183"/>
      <c r="K326" s="183"/>
      <c r="L326" s="183"/>
      <c r="M326" s="183"/>
      <c r="N326" s="183"/>
      <c r="O326" s="183"/>
      <c r="P326" s="183"/>
      <c r="Q326" s="183"/>
      <c r="R326" s="183"/>
      <c r="S326" s="183"/>
      <c r="T326" s="183"/>
      <c r="U326" s="183"/>
      <c r="V326" s="183"/>
      <c r="W326" s="183"/>
      <c r="X326" s="183"/>
      <c r="Y326" s="183"/>
      <c r="Z326" s="183"/>
      <c r="AA326" s="183"/>
      <c r="AB326" s="183"/>
      <c r="AC326" s="183"/>
      <c r="AD326" s="183"/>
      <c r="AE326" s="183"/>
      <c r="AF326" s="183"/>
      <c r="AG326" s="183"/>
      <c r="AH326" s="183"/>
      <c r="AI326" s="183"/>
      <c r="AJ326" s="183"/>
      <c r="AK326" s="183"/>
      <c r="AL326" s="183"/>
      <c r="AM326" s="183"/>
      <c r="AN326" s="183"/>
      <c r="AO326" s="183"/>
      <c r="AP326" s="183"/>
      <c r="AQ326" s="183"/>
      <c r="AR326" s="183"/>
      <c r="AS326" s="183"/>
      <c r="AT326" s="183"/>
      <c r="AU326" s="183"/>
      <c r="AV326" s="183"/>
      <c r="AW326" s="183"/>
      <c r="AX326" s="183"/>
      <c r="AY326" s="183"/>
      <c r="AZ326" s="183"/>
      <c r="BA326" s="183"/>
      <c r="BB326" s="183"/>
      <c r="BC326" s="183"/>
      <c r="BD326" s="183"/>
      <c r="BE326" s="183"/>
      <c r="BF326" s="183"/>
      <c r="BG326" s="183"/>
      <c r="BH326" s="183"/>
      <c r="BI326" s="183"/>
      <c r="BJ326" s="183"/>
      <c r="BK326" s="183"/>
      <c r="BL326" s="183"/>
      <c r="BM326" s="183"/>
    </row>
    <row r="327" spans="1:65" x14ac:dyDescent="0.2">
      <c r="A327" s="110"/>
      <c r="B327" s="110"/>
      <c r="C327" s="110"/>
      <c r="D327" s="183"/>
      <c r="E327" s="183"/>
      <c r="F327" s="183"/>
      <c r="G327" s="183"/>
      <c r="H327" s="183"/>
      <c r="I327" s="183"/>
      <c r="J327" s="183"/>
      <c r="K327" s="183"/>
      <c r="L327" s="183"/>
      <c r="M327" s="183"/>
      <c r="N327" s="183"/>
      <c r="O327" s="183"/>
      <c r="P327" s="183"/>
      <c r="Q327" s="183"/>
      <c r="R327" s="183"/>
      <c r="S327" s="183"/>
      <c r="T327" s="183"/>
      <c r="U327" s="183"/>
      <c r="V327" s="183"/>
      <c r="W327" s="183"/>
      <c r="X327" s="183"/>
      <c r="Y327" s="183"/>
      <c r="Z327" s="183"/>
      <c r="AA327" s="183"/>
      <c r="AB327" s="183"/>
      <c r="AC327" s="183"/>
      <c r="AD327" s="183"/>
      <c r="AE327" s="183"/>
      <c r="AF327" s="183"/>
      <c r="AG327" s="183"/>
      <c r="AH327" s="183"/>
      <c r="AI327" s="183"/>
      <c r="AJ327" s="183"/>
      <c r="AK327" s="183"/>
      <c r="AL327" s="183"/>
      <c r="AM327" s="183"/>
      <c r="AN327" s="183"/>
      <c r="AO327" s="183"/>
      <c r="AP327" s="183"/>
      <c r="AQ327" s="183"/>
      <c r="AR327" s="183"/>
      <c r="AS327" s="183"/>
      <c r="AT327" s="183"/>
      <c r="AU327" s="183"/>
      <c r="AV327" s="183"/>
      <c r="AW327" s="183"/>
      <c r="AX327" s="183"/>
      <c r="AY327" s="183"/>
      <c r="AZ327" s="183"/>
      <c r="BA327" s="183"/>
      <c r="BB327" s="183"/>
      <c r="BC327" s="183"/>
      <c r="BD327" s="183"/>
      <c r="BE327" s="183"/>
      <c r="BF327" s="183"/>
      <c r="BG327" s="183"/>
      <c r="BH327" s="183"/>
      <c r="BI327" s="183"/>
      <c r="BJ327" s="183"/>
      <c r="BK327" s="183"/>
      <c r="BL327" s="183"/>
      <c r="BM327" s="183"/>
    </row>
    <row r="328" spans="1:65" x14ac:dyDescent="0.2">
      <c r="A328" s="110"/>
      <c r="B328" s="110"/>
      <c r="C328" s="110"/>
      <c r="D328" s="183"/>
      <c r="E328" s="183"/>
      <c r="F328" s="183"/>
      <c r="G328" s="183"/>
      <c r="H328" s="183"/>
      <c r="I328" s="183"/>
      <c r="J328" s="183"/>
      <c r="K328" s="183"/>
      <c r="L328" s="183"/>
      <c r="M328" s="183"/>
      <c r="N328" s="183"/>
      <c r="O328" s="183"/>
      <c r="P328" s="183"/>
      <c r="Q328" s="183"/>
      <c r="R328" s="183"/>
      <c r="S328" s="183"/>
      <c r="T328" s="183"/>
      <c r="U328" s="183"/>
      <c r="V328" s="183"/>
      <c r="W328" s="183"/>
      <c r="X328" s="183"/>
      <c r="Y328" s="183"/>
      <c r="Z328" s="183"/>
      <c r="AA328" s="183"/>
      <c r="AB328" s="183"/>
      <c r="AC328" s="183"/>
      <c r="AD328" s="183"/>
      <c r="AE328" s="183"/>
      <c r="AF328" s="183"/>
      <c r="AG328" s="183"/>
      <c r="AH328" s="183"/>
      <c r="AI328" s="183"/>
      <c r="AJ328" s="183"/>
      <c r="AK328" s="183"/>
      <c r="AL328" s="183"/>
      <c r="AM328" s="183"/>
      <c r="AN328" s="183"/>
      <c r="AO328" s="183"/>
      <c r="AP328" s="183"/>
      <c r="AQ328" s="183"/>
      <c r="AR328" s="183"/>
      <c r="AS328" s="183"/>
      <c r="AT328" s="183"/>
      <c r="AU328" s="183"/>
      <c r="AV328" s="183"/>
      <c r="AW328" s="183"/>
      <c r="AX328" s="183"/>
      <c r="AY328" s="183"/>
      <c r="AZ328" s="183"/>
      <c r="BA328" s="183"/>
      <c r="BB328" s="183"/>
      <c r="BC328" s="183"/>
      <c r="BD328" s="183"/>
      <c r="BE328" s="183"/>
      <c r="BF328" s="183"/>
      <c r="BG328" s="183"/>
      <c r="BH328" s="183"/>
      <c r="BI328" s="183"/>
      <c r="BJ328" s="183"/>
      <c r="BK328" s="183"/>
      <c r="BL328" s="183"/>
      <c r="BM328" s="183"/>
    </row>
    <row r="329" spans="1:65" x14ac:dyDescent="0.2">
      <c r="A329" s="110"/>
      <c r="B329" s="110"/>
      <c r="C329" s="110"/>
      <c r="D329" s="183"/>
      <c r="E329" s="183"/>
      <c r="F329" s="183"/>
      <c r="G329" s="183"/>
      <c r="H329" s="183"/>
      <c r="I329" s="183"/>
      <c r="J329" s="183"/>
      <c r="K329" s="183"/>
      <c r="L329" s="183"/>
      <c r="M329" s="183"/>
      <c r="N329" s="183"/>
      <c r="O329" s="183"/>
      <c r="P329" s="183"/>
      <c r="Q329" s="183"/>
      <c r="R329" s="183"/>
      <c r="S329" s="183"/>
      <c r="T329" s="183"/>
      <c r="U329" s="183"/>
      <c r="V329" s="183"/>
      <c r="W329" s="183"/>
      <c r="X329" s="183"/>
      <c r="Y329" s="183"/>
      <c r="Z329" s="183"/>
      <c r="AA329" s="183"/>
      <c r="AB329" s="183"/>
      <c r="AC329" s="183"/>
      <c r="AD329" s="183"/>
      <c r="AE329" s="183"/>
      <c r="AF329" s="183"/>
      <c r="AG329" s="183"/>
      <c r="AH329" s="183"/>
      <c r="AI329" s="183"/>
      <c r="AJ329" s="183"/>
      <c r="AK329" s="183"/>
      <c r="AL329" s="183"/>
      <c r="AM329" s="183"/>
      <c r="AN329" s="183"/>
      <c r="AO329" s="183"/>
      <c r="AP329" s="183"/>
      <c r="AQ329" s="183"/>
      <c r="AR329" s="183"/>
      <c r="AS329" s="183"/>
      <c r="AT329" s="183"/>
      <c r="AU329" s="183"/>
      <c r="AV329" s="183"/>
      <c r="AW329" s="183"/>
      <c r="AX329" s="183"/>
      <c r="AY329" s="183"/>
      <c r="AZ329" s="183"/>
      <c r="BA329" s="183"/>
      <c r="BB329" s="183"/>
      <c r="BC329" s="183"/>
      <c r="BD329" s="183"/>
      <c r="BE329" s="183"/>
      <c r="BF329" s="183"/>
      <c r="BG329" s="183"/>
      <c r="BH329" s="183"/>
      <c r="BI329" s="183"/>
      <c r="BJ329" s="183"/>
      <c r="BK329" s="183"/>
      <c r="BL329" s="183"/>
      <c r="BM329" s="183"/>
    </row>
    <row r="330" spans="1:65" x14ac:dyDescent="0.2">
      <c r="A330" s="110"/>
      <c r="B330" s="110"/>
      <c r="C330" s="110"/>
      <c r="D330" s="183"/>
      <c r="E330" s="183"/>
      <c r="F330" s="183"/>
      <c r="G330" s="183"/>
      <c r="H330" s="183"/>
      <c r="I330" s="183"/>
      <c r="J330" s="183"/>
      <c r="K330" s="183"/>
      <c r="L330" s="183"/>
      <c r="M330" s="183"/>
      <c r="N330" s="183"/>
      <c r="O330" s="183"/>
      <c r="P330" s="183"/>
      <c r="Q330" s="183"/>
      <c r="R330" s="183"/>
      <c r="S330" s="183"/>
      <c r="T330" s="183"/>
      <c r="U330" s="183"/>
      <c r="V330" s="183"/>
      <c r="W330" s="183"/>
      <c r="X330" s="183"/>
      <c r="Y330" s="183"/>
      <c r="Z330" s="183"/>
      <c r="AA330" s="183"/>
      <c r="AB330" s="183"/>
      <c r="AC330" s="183"/>
      <c r="AD330" s="183"/>
      <c r="AE330" s="183"/>
      <c r="AF330" s="183"/>
      <c r="AG330" s="183"/>
      <c r="AH330" s="183"/>
      <c r="AI330" s="183"/>
      <c r="AJ330" s="183"/>
      <c r="AK330" s="183"/>
      <c r="AL330" s="183"/>
      <c r="AM330" s="183"/>
      <c r="AN330" s="183"/>
      <c r="AO330" s="183"/>
      <c r="AP330" s="183"/>
      <c r="AQ330" s="183"/>
      <c r="AR330" s="183"/>
      <c r="AS330" s="183"/>
      <c r="AT330" s="183"/>
      <c r="AU330" s="183"/>
      <c r="AV330" s="183"/>
      <c r="AW330" s="183"/>
      <c r="AX330" s="183"/>
      <c r="AY330" s="183"/>
      <c r="AZ330" s="183"/>
      <c r="BA330" s="183"/>
      <c r="BB330" s="183"/>
      <c r="BC330" s="183"/>
      <c r="BD330" s="183"/>
      <c r="BE330" s="183"/>
      <c r="BF330" s="183"/>
      <c r="BG330" s="183"/>
      <c r="BH330" s="183"/>
      <c r="BI330" s="183"/>
      <c r="BJ330" s="183"/>
      <c r="BK330" s="183"/>
      <c r="BL330" s="183"/>
      <c r="BM330" s="183"/>
    </row>
    <row r="331" spans="1:65" x14ac:dyDescent="0.2">
      <c r="A331" s="110"/>
      <c r="B331" s="110"/>
      <c r="C331" s="110"/>
      <c r="D331" s="183"/>
      <c r="E331" s="183"/>
      <c r="F331" s="183"/>
      <c r="G331" s="183"/>
      <c r="H331" s="183"/>
      <c r="I331" s="183"/>
      <c r="J331" s="183"/>
      <c r="K331" s="183"/>
      <c r="L331" s="183"/>
      <c r="M331" s="183"/>
      <c r="N331" s="183"/>
      <c r="O331" s="183"/>
      <c r="P331" s="183"/>
      <c r="Q331" s="183"/>
      <c r="R331" s="183"/>
      <c r="S331" s="183"/>
      <c r="T331" s="183"/>
      <c r="U331" s="183"/>
      <c r="V331" s="183"/>
      <c r="W331" s="183"/>
      <c r="X331" s="183"/>
      <c r="Y331" s="183"/>
      <c r="Z331" s="183"/>
      <c r="AA331" s="183"/>
      <c r="AB331" s="183"/>
      <c r="AC331" s="183"/>
      <c r="AD331" s="183"/>
      <c r="AE331" s="183"/>
      <c r="AF331" s="183"/>
      <c r="AG331" s="183"/>
      <c r="AH331" s="183"/>
      <c r="AI331" s="183"/>
      <c r="AJ331" s="183"/>
      <c r="AK331" s="183"/>
      <c r="AL331" s="183"/>
      <c r="AM331" s="183"/>
      <c r="AN331" s="183"/>
      <c r="AO331" s="183"/>
      <c r="AP331" s="183"/>
      <c r="AQ331" s="183"/>
      <c r="AR331" s="183"/>
      <c r="AS331" s="183"/>
      <c r="AT331" s="183"/>
      <c r="AU331" s="183"/>
      <c r="AV331" s="183"/>
      <c r="AW331" s="183"/>
      <c r="AX331" s="183"/>
      <c r="AY331" s="183"/>
      <c r="AZ331" s="183"/>
      <c r="BA331" s="183"/>
      <c r="BB331" s="183"/>
      <c r="BC331" s="183"/>
      <c r="BD331" s="183"/>
      <c r="BE331" s="183"/>
      <c r="BF331" s="183"/>
      <c r="BG331" s="183"/>
      <c r="BH331" s="183"/>
      <c r="BI331" s="183"/>
      <c r="BJ331" s="183"/>
      <c r="BK331" s="183"/>
      <c r="BL331" s="183"/>
      <c r="BM331" s="183"/>
    </row>
    <row r="332" spans="1:65" x14ac:dyDescent="0.2">
      <c r="A332" s="110"/>
      <c r="B332" s="110"/>
      <c r="C332" s="110"/>
      <c r="D332" s="183"/>
      <c r="E332" s="183"/>
      <c r="F332" s="183"/>
      <c r="G332" s="183"/>
      <c r="H332" s="183"/>
      <c r="I332" s="183"/>
      <c r="J332" s="183"/>
      <c r="K332" s="183"/>
      <c r="L332" s="183"/>
      <c r="M332" s="183"/>
      <c r="N332" s="183"/>
      <c r="O332" s="183"/>
      <c r="P332" s="183"/>
      <c r="Q332" s="183"/>
      <c r="R332" s="183"/>
      <c r="S332" s="183"/>
      <c r="T332" s="183"/>
      <c r="U332" s="183"/>
      <c r="V332" s="183"/>
      <c r="W332" s="183"/>
      <c r="X332" s="183"/>
      <c r="Y332" s="183"/>
      <c r="Z332" s="183"/>
      <c r="AA332" s="183"/>
      <c r="AB332" s="183"/>
      <c r="AC332" s="183"/>
      <c r="AD332" s="183"/>
      <c r="AE332" s="183"/>
      <c r="AF332" s="183"/>
      <c r="AG332" s="183"/>
      <c r="AH332" s="183"/>
      <c r="AI332" s="183"/>
      <c r="AJ332" s="183"/>
      <c r="AK332" s="183"/>
      <c r="AL332" s="183"/>
      <c r="AM332" s="183"/>
      <c r="AN332" s="183"/>
      <c r="AO332" s="183"/>
      <c r="AP332" s="183"/>
      <c r="AQ332" s="183"/>
      <c r="AR332" s="183"/>
      <c r="AS332" s="183"/>
      <c r="AT332" s="183"/>
      <c r="AU332" s="183"/>
      <c r="AV332" s="183"/>
      <c r="AW332" s="183"/>
      <c r="AX332" s="183"/>
      <c r="AY332" s="183"/>
      <c r="AZ332" s="183"/>
      <c r="BA332" s="183"/>
      <c r="BB332" s="183"/>
      <c r="BC332" s="183"/>
      <c r="BD332" s="183"/>
      <c r="BE332" s="183"/>
      <c r="BF332" s="183"/>
      <c r="BG332" s="183"/>
      <c r="BH332" s="183"/>
      <c r="BI332" s="183"/>
      <c r="BJ332" s="183"/>
      <c r="BK332" s="183"/>
      <c r="BL332" s="183"/>
      <c r="BM332" s="183"/>
    </row>
    <row r="333" spans="1:65" x14ac:dyDescent="0.2">
      <c r="A333" s="110"/>
      <c r="B333" s="110"/>
      <c r="C333" s="110"/>
      <c r="D333" s="183"/>
      <c r="E333" s="183"/>
      <c r="F333" s="183"/>
      <c r="G333" s="183"/>
      <c r="H333" s="183"/>
      <c r="I333" s="183"/>
      <c r="J333" s="183"/>
      <c r="K333" s="183"/>
      <c r="L333" s="183"/>
      <c r="M333" s="183"/>
      <c r="N333" s="183"/>
      <c r="O333" s="183"/>
      <c r="P333" s="183"/>
      <c r="Q333" s="183"/>
      <c r="R333" s="183"/>
      <c r="S333" s="183"/>
      <c r="T333" s="183"/>
      <c r="U333" s="183"/>
      <c r="V333" s="183"/>
      <c r="W333" s="183"/>
      <c r="X333" s="183"/>
      <c r="Y333" s="183"/>
      <c r="Z333" s="183"/>
      <c r="AA333" s="183"/>
      <c r="AB333" s="183"/>
      <c r="AC333" s="183"/>
      <c r="AD333" s="183"/>
      <c r="AE333" s="183"/>
      <c r="AF333" s="183"/>
      <c r="AG333" s="183"/>
      <c r="AH333" s="183"/>
      <c r="AI333" s="183"/>
      <c r="AJ333" s="183"/>
      <c r="AK333" s="183"/>
      <c r="AL333" s="183"/>
      <c r="AM333" s="183"/>
      <c r="AN333" s="183"/>
      <c r="AO333" s="183"/>
      <c r="AP333" s="183"/>
      <c r="AQ333" s="183"/>
      <c r="AR333" s="183"/>
      <c r="AS333" s="183"/>
      <c r="AT333" s="183"/>
      <c r="AU333" s="183"/>
      <c r="AV333" s="183"/>
      <c r="AW333" s="183"/>
      <c r="AX333" s="183"/>
      <c r="AY333" s="183"/>
      <c r="AZ333" s="183"/>
      <c r="BA333" s="183"/>
      <c r="BB333" s="183"/>
      <c r="BC333" s="183"/>
      <c r="BD333" s="183"/>
      <c r="BE333" s="183"/>
      <c r="BF333" s="183"/>
      <c r="BG333" s="183"/>
      <c r="BH333" s="183"/>
      <c r="BI333" s="183"/>
      <c r="BJ333" s="183"/>
      <c r="BK333" s="183"/>
      <c r="BL333" s="183"/>
      <c r="BM333" s="183"/>
    </row>
    <row r="334" spans="1:65" x14ac:dyDescent="0.2">
      <c r="A334" s="110"/>
      <c r="B334" s="110"/>
      <c r="C334" s="110"/>
      <c r="D334" s="183"/>
      <c r="E334" s="183"/>
      <c r="F334" s="183"/>
      <c r="G334" s="183"/>
      <c r="H334" s="183"/>
      <c r="I334" s="183"/>
      <c r="J334" s="183"/>
      <c r="K334" s="183"/>
      <c r="L334" s="183"/>
      <c r="M334" s="183"/>
      <c r="N334" s="183"/>
      <c r="O334" s="183"/>
      <c r="P334" s="183"/>
      <c r="Q334" s="183"/>
      <c r="R334" s="183"/>
      <c r="S334" s="183"/>
      <c r="T334" s="183"/>
      <c r="U334" s="183"/>
      <c r="V334" s="183"/>
      <c r="W334" s="183"/>
      <c r="X334" s="183"/>
      <c r="Y334" s="183"/>
      <c r="Z334" s="183"/>
      <c r="AA334" s="183"/>
      <c r="AB334" s="183"/>
      <c r="AC334" s="183"/>
      <c r="AD334" s="183"/>
      <c r="AE334" s="183"/>
      <c r="AF334" s="183"/>
      <c r="AG334" s="183"/>
      <c r="AH334" s="183"/>
      <c r="AI334" s="183"/>
      <c r="AJ334" s="183"/>
      <c r="AK334" s="183"/>
      <c r="AL334" s="183"/>
      <c r="AM334" s="183"/>
      <c r="AN334" s="183"/>
      <c r="AO334" s="183"/>
      <c r="AP334" s="183"/>
      <c r="AQ334" s="183"/>
      <c r="AR334" s="183"/>
      <c r="AS334" s="183"/>
      <c r="AT334" s="183"/>
      <c r="AU334" s="183"/>
      <c r="AV334" s="183"/>
      <c r="AW334" s="183"/>
      <c r="AX334" s="183"/>
      <c r="AY334" s="183"/>
      <c r="AZ334" s="183"/>
      <c r="BA334" s="183"/>
      <c r="BB334" s="183"/>
      <c r="BC334" s="183"/>
      <c r="BD334" s="183"/>
      <c r="BE334" s="183"/>
      <c r="BF334" s="183"/>
      <c r="BG334" s="183"/>
      <c r="BH334" s="183"/>
      <c r="BI334" s="183"/>
      <c r="BJ334" s="183"/>
      <c r="BK334" s="183"/>
      <c r="BL334" s="183"/>
      <c r="BM334" s="183"/>
    </row>
    <row r="335" spans="1:65" x14ac:dyDescent="0.2">
      <c r="A335" s="110"/>
      <c r="B335" s="110"/>
      <c r="C335" s="110"/>
      <c r="D335" s="183"/>
      <c r="E335" s="183"/>
      <c r="F335" s="183"/>
      <c r="G335" s="183"/>
      <c r="H335" s="183"/>
      <c r="I335" s="183"/>
      <c r="J335" s="183"/>
      <c r="K335" s="183"/>
      <c r="L335" s="183"/>
      <c r="M335" s="183"/>
      <c r="N335" s="183"/>
      <c r="O335" s="183"/>
      <c r="P335" s="183"/>
      <c r="Q335" s="183"/>
      <c r="R335" s="183"/>
      <c r="S335" s="183"/>
      <c r="T335" s="183"/>
      <c r="U335" s="183"/>
      <c r="V335" s="183"/>
      <c r="W335" s="183"/>
      <c r="X335" s="183"/>
      <c r="Y335" s="183"/>
      <c r="Z335" s="183"/>
      <c r="AA335" s="183"/>
      <c r="AB335" s="183"/>
      <c r="AC335" s="183"/>
      <c r="AD335" s="183"/>
      <c r="AE335" s="183"/>
      <c r="AF335" s="183"/>
      <c r="AG335" s="183"/>
      <c r="AH335" s="183"/>
      <c r="AI335" s="183"/>
      <c r="AJ335" s="183"/>
      <c r="AK335" s="183"/>
      <c r="AL335" s="183"/>
      <c r="AM335" s="183"/>
      <c r="AN335" s="183"/>
      <c r="AO335" s="183"/>
      <c r="AP335" s="183"/>
      <c r="AQ335" s="183"/>
      <c r="AR335" s="183"/>
      <c r="AS335" s="183"/>
      <c r="AT335" s="183"/>
      <c r="AU335" s="183"/>
      <c r="AV335" s="183"/>
      <c r="AW335" s="183"/>
      <c r="AX335" s="183"/>
      <c r="AY335" s="183"/>
      <c r="AZ335" s="183"/>
      <c r="BA335" s="183"/>
      <c r="BB335" s="183"/>
      <c r="BC335" s="183"/>
      <c r="BD335" s="183"/>
      <c r="BE335" s="183"/>
      <c r="BF335" s="183"/>
      <c r="BG335" s="183"/>
      <c r="BH335" s="183"/>
      <c r="BI335" s="183"/>
      <c r="BJ335" s="183"/>
      <c r="BK335" s="183"/>
      <c r="BL335" s="183"/>
      <c r="BM335" s="183"/>
    </row>
    <row r="336" spans="1:65" x14ac:dyDescent="0.2">
      <c r="A336" s="110"/>
      <c r="B336" s="110"/>
      <c r="C336" s="110"/>
      <c r="D336" s="183"/>
      <c r="E336" s="183"/>
      <c r="F336" s="183"/>
      <c r="G336" s="183"/>
      <c r="H336" s="183"/>
      <c r="I336" s="183"/>
      <c r="J336" s="183"/>
      <c r="K336" s="183"/>
      <c r="L336" s="183"/>
      <c r="M336" s="183"/>
      <c r="N336" s="183"/>
      <c r="O336" s="183"/>
      <c r="P336" s="183"/>
      <c r="Q336" s="183"/>
      <c r="R336" s="183"/>
      <c r="S336" s="183"/>
      <c r="T336" s="183"/>
      <c r="U336" s="183"/>
      <c r="V336" s="183"/>
      <c r="W336" s="183"/>
      <c r="X336" s="183"/>
      <c r="Y336" s="183"/>
      <c r="Z336" s="183"/>
      <c r="AA336" s="183"/>
      <c r="AB336" s="183"/>
      <c r="AC336" s="183"/>
      <c r="AD336" s="183"/>
      <c r="AE336" s="183"/>
      <c r="AF336" s="183"/>
      <c r="AG336" s="183"/>
      <c r="AH336" s="183"/>
      <c r="AI336" s="183"/>
      <c r="AJ336" s="183"/>
      <c r="AK336" s="183"/>
      <c r="AL336" s="183"/>
      <c r="AM336" s="183"/>
      <c r="AN336" s="183"/>
      <c r="AO336" s="183"/>
      <c r="AP336" s="183"/>
      <c r="AQ336" s="183"/>
      <c r="AR336" s="183"/>
      <c r="AS336" s="183"/>
      <c r="AT336" s="183"/>
      <c r="AU336" s="183"/>
      <c r="AV336" s="183"/>
      <c r="AW336" s="183"/>
      <c r="AX336" s="183"/>
      <c r="AY336" s="183"/>
      <c r="AZ336" s="183"/>
      <c r="BA336" s="183"/>
      <c r="BB336" s="183"/>
      <c r="BC336" s="183"/>
      <c r="BD336" s="183"/>
      <c r="BE336" s="183"/>
      <c r="BF336" s="183"/>
      <c r="BG336" s="183"/>
      <c r="BH336" s="183"/>
      <c r="BI336" s="183"/>
      <c r="BJ336" s="183"/>
      <c r="BK336" s="183"/>
      <c r="BL336" s="183"/>
      <c r="BM336" s="183"/>
    </row>
    <row r="337" spans="1:65" x14ac:dyDescent="0.2">
      <c r="A337" s="110"/>
      <c r="B337" s="110"/>
      <c r="C337" s="110"/>
      <c r="D337" s="183"/>
      <c r="E337" s="183"/>
      <c r="F337" s="183"/>
      <c r="G337" s="183"/>
      <c r="H337" s="183"/>
      <c r="I337" s="183"/>
      <c r="J337" s="183"/>
      <c r="K337" s="183"/>
      <c r="L337" s="183"/>
      <c r="M337" s="183"/>
      <c r="N337" s="183"/>
      <c r="O337" s="183"/>
      <c r="P337" s="183"/>
      <c r="Q337" s="183"/>
      <c r="R337" s="183"/>
      <c r="S337" s="183"/>
      <c r="T337" s="183"/>
      <c r="U337" s="183"/>
      <c r="V337" s="183"/>
      <c r="W337" s="183"/>
      <c r="X337" s="183"/>
      <c r="Y337" s="183"/>
      <c r="Z337" s="183"/>
      <c r="AA337" s="183"/>
      <c r="AB337" s="183"/>
      <c r="AC337" s="183"/>
      <c r="AD337" s="183"/>
      <c r="AE337" s="183"/>
      <c r="AF337" s="183"/>
      <c r="AG337" s="183"/>
      <c r="AH337" s="183"/>
      <c r="AI337" s="183"/>
      <c r="AJ337" s="183"/>
      <c r="AK337" s="183"/>
      <c r="AL337" s="183"/>
      <c r="AM337" s="183"/>
      <c r="AN337" s="183"/>
      <c r="AO337" s="183"/>
      <c r="AP337" s="183"/>
      <c r="AQ337" s="183"/>
      <c r="AR337" s="183"/>
      <c r="AS337" s="183"/>
      <c r="AT337" s="183"/>
      <c r="AU337" s="183"/>
      <c r="AV337" s="183"/>
      <c r="AW337" s="183"/>
      <c r="AX337" s="183"/>
      <c r="AY337" s="183"/>
      <c r="AZ337" s="183"/>
      <c r="BA337" s="183"/>
      <c r="BB337" s="183"/>
      <c r="BC337" s="183"/>
      <c r="BD337" s="183"/>
      <c r="BE337" s="183"/>
      <c r="BF337" s="183"/>
      <c r="BG337" s="183"/>
      <c r="BH337" s="183"/>
      <c r="BI337" s="183"/>
      <c r="BJ337" s="183"/>
      <c r="BK337" s="183"/>
      <c r="BL337" s="183"/>
      <c r="BM337" s="183"/>
    </row>
    <row r="338" spans="1:65" x14ac:dyDescent="0.2">
      <c r="A338" s="110"/>
      <c r="B338" s="110"/>
      <c r="C338" s="110"/>
      <c r="D338" s="183"/>
      <c r="E338" s="183"/>
      <c r="F338" s="183"/>
      <c r="G338" s="183"/>
      <c r="H338" s="183"/>
      <c r="I338" s="183"/>
      <c r="J338" s="183"/>
      <c r="K338" s="183"/>
      <c r="L338" s="183"/>
      <c r="M338" s="183"/>
      <c r="N338" s="183"/>
      <c r="O338" s="183"/>
      <c r="P338" s="183"/>
      <c r="Q338" s="183"/>
      <c r="R338" s="183"/>
      <c r="S338" s="183"/>
      <c r="T338" s="183"/>
      <c r="U338" s="183"/>
      <c r="V338" s="183"/>
      <c r="W338" s="183"/>
      <c r="X338" s="183"/>
      <c r="Y338" s="183"/>
      <c r="Z338" s="183"/>
      <c r="AA338" s="183"/>
      <c r="AB338" s="183"/>
      <c r="AC338" s="183"/>
      <c r="AD338" s="183"/>
      <c r="AE338" s="183"/>
      <c r="AF338" s="183"/>
      <c r="AG338" s="183"/>
      <c r="AH338" s="183"/>
      <c r="AI338" s="183"/>
      <c r="AJ338" s="183"/>
      <c r="AK338" s="183"/>
      <c r="AL338" s="183"/>
      <c r="AM338" s="183"/>
      <c r="AN338" s="183"/>
      <c r="AO338" s="183"/>
      <c r="AP338" s="183"/>
      <c r="AQ338" s="183"/>
      <c r="AR338" s="183"/>
      <c r="AS338" s="183"/>
      <c r="AT338" s="183"/>
      <c r="AU338" s="183"/>
      <c r="AV338" s="183"/>
      <c r="AW338" s="183"/>
      <c r="AX338" s="183"/>
      <c r="AY338" s="183"/>
      <c r="AZ338" s="183"/>
      <c r="BA338" s="183"/>
      <c r="BB338" s="183"/>
      <c r="BC338" s="183"/>
      <c r="BD338" s="183"/>
      <c r="BE338" s="183"/>
      <c r="BF338" s="183"/>
      <c r="BG338" s="183"/>
      <c r="BH338" s="183"/>
      <c r="BI338" s="183"/>
      <c r="BJ338" s="183"/>
      <c r="BK338" s="183"/>
      <c r="BL338" s="183"/>
      <c r="BM338" s="183"/>
    </row>
    <row r="339" spans="1:65" x14ac:dyDescent="0.2">
      <c r="A339" s="110"/>
      <c r="B339" s="110"/>
      <c r="C339" s="110"/>
      <c r="D339" s="183"/>
      <c r="E339" s="183"/>
      <c r="F339" s="183"/>
      <c r="G339" s="183"/>
      <c r="H339" s="183"/>
      <c r="I339" s="183"/>
      <c r="J339" s="183"/>
      <c r="K339" s="183"/>
      <c r="L339" s="183"/>
      <c r="M339" s="183"/>
      <c r="N339" s="183"/>
      <c r="O339" s="183"/>
      <c r="P339" s="183"/>
      <c r="Q339" s="183"/>
      <c r="R339" s="183"/>
      <c r="S339" s="183"/>
      <c r="T339" s="183"/>
      <c r="U339" s="183"/>
      <c r="V339" s="183"/>
      <c r="W339" s="183"/>
      <c r="X339" s="183"/>
      <c r="Y339" s="183"/>
      <c r="Z339" s="183"/>
      <c r="AA339" s="183"/>
      <c r="AB339" s="183"/>
      <c r="AC339" s="183"/>
      <c r="AD339" s="183"/>
      <c r="AE339" s="183"/>
      <c r="AF339" s="183"/>
      <c r="AG339" s="183"/>
      <c r="AH339" s="183"/>
      <c r="AI339" s="183"/>
      <c r="AJ339" s="183"/>
      <c r="AK339" s="183"/>
      <c r="AL339" s="183"/>
      <c r="AM339" s="183"/>
      <c r="AN339" s="183"/>
      <c r="AO339" s="183"/>
      <c r="AP339" s="183"/>
      <c r="AQ339" s="183"/>
      <c r="AR339" s="183"/>
      <c r="AS339" s="183"/>
      <c r="AT339" s="183"/>
      <c r="AU339" s="183"/>
      <c r="AV339" s="183"/>
      <c r="AW339" s="183"/>
      <c r="AX339" s="183"/>
      <c r="AY339" s="183"/>
      <c r="AZ339" s="183"/>
      <c r="BA339" s="183"/>
      <c r="BB339" s="183"/>
      <c r="BC339" s="183"/>
      <c r="BD339" s="183"/>
      <c r="BE339" s="183"/>
      <c r="BF339" s="183"/>
      <c r="BG339" s="183"/>
      <c r="BH339" s="183"/>
      <c r="BI339" s="183"/>
      <c r="BJ339" s="183"/>
      <c r="BK339" s="183"/>
      <c r="BL339" s="183"/>
      <c r="BM339" s="183"/>
    </row>
    <row r="340" spans="1:65" x14ac:dyDescent="0.2">
      <c r="A340" s="110"/>
      <c r="B340" s="110"/>
      <c r="C340" s="110"/>
      <c r="D340" s="183"/>
      <c r="E340" s="183"/>
      <c r="F340" s="183"/>
      <c r="G340" s="183"/>
      <c r="H340" s="183"/>
      <c r="I340" s="183"/>
      <c r="J340" s="183"/>
      <c r="K340" s="183"/>
      <c r="L340" s="183"/>
      <c r="M340" s="183"/>
      <c r="N340" s="183"/>
      <c r="O340" s="183"/>
      <c r="P340" s="183"/>
      <c r="Q340" s="183"/>
      <c r="R340" s="183"/>
      <c r="S340" s="183"/>
      <c r="T340" s="183"/>
      <c r="U340" s="183"/>
      <c r="V340" s="183"/>
      <c r="W340" s="183"/>
      <c r="X340" s="183"/>
      <c r="Y340" s="183"/>
      <c r="Z340" s="183"/>
      <c r="AA340" s="183"/>
      <c r="AB340" s="183"/>
      <c r="AC340" s="183"/>
      <c r="AD340" s="183"/>
      <c r="AE340" s="183"/>
      <c r="AF340" s="183"/>
      <c r="AG340" s="183"/>
      <c r="AH340" s="183"/>
      <c r="AI340" s="183"/>
      <c r="AJ340" s="183"/>
      <c r="AK340" s="183"/>
      <c r="AL340" s="183"/>
      <c r="AM340" s="183"/>
      <c r="AN340" s="183"/>
      <c r="AO340" s="183"/>
      <c r="AP340" s="183"/>
      <c r="AQ340" s="183"/>
      <c r="AR340" s="183"/>
      <c r="AS340" s="183"/>
      <c r="AT340" s="183"/>
      <c r="AU340" s="183"/>
      <c r="AV340" s="183"/>
      <c r="AW340" s="183"/>
      <c r="AX340" s="183"/>
      <c r="AY340" s="183"/>
      <c r="AZ340" s="183"/>
      <c r="BA340" s="183"/>
      <c r="BB340" s="183"/>
      <c r="BC340" s="183"/>
      <c r="BD340" s="183"/>
      <c r="BE340" s="183"/>
      <c r="BF340" s="183"/>
      <c r="BG340" s="183"/>
      <c r="BH340" s="183"/>
      <c r="BI340" s="183"/>
      <c r="BJ340" s="183"/>
      <c r="BK340" s="183"/>
      <c r="BL340" s="183"/>
      <c r="BM340" s="183"/>
    </row>
    <row r="341" spans="1:65" x14ac:dyDescent="0.2">
      <c r="A341" s="110"/>
      <c r="B341" s="110"/>
      <c r="C341" s="110"/>
      <c r="D341" s="183"/>
      <c r="E341" s="183"/>
      <c r="F341" s="183"/>
      <c r="G341" s="183"/>
      <c r="H341" s="183"/>
      <c r="I341" s="183"/>
      <c r="J341" s="183"/>
      <c r="K341" s="183"/>
      <c r="L341" s="183"/>
      <c r="M341" s="183"/>
      <c r="N341" s="183"/>
      <c r="O341" s="183"/>
      <c r="P341" s="183"/>
      <c r="Q341" s="183"/>
      <c r="R341" s="183"/>
      <c r="S341" s="183"/>
      <c r="T341" s="183"/>
      <c r="U341" s="183"/>
      <c r="V341" s="183"/>
      <c r="W341" s="183"/>
      <c r="X341" s="183"/>
      <c r="Y341" s="183"/>
      <c r="Z341" s="183"/>
      <c r="AA341" s="183"/>
      <c r="AB341" s="183"/>
      <c r="AC341" s="183"/>
      <c r="AD341" s="183"/>
      <c r="AE341" s="183"/>
      <c r="AF341" s="183"/>
      <c r="AG341" s="183"/>
      <c r="AH341" s="183"/>
      <c r="AI341" s="183"/>
      <c r="AJ341" s="183"/>
      <c r="AK341" s="183"/>
      <c r="AL341" s="183"/>
      <c r="AM341" s="183"/>
      <c r="AN341" s="183"/>
      <c r="AO341" s="183"/>
      <c r="AP341" s="183"/>
      <c r="AQ341" s="183"/>
      <c r="AR341" s="183"/>
      <c r="AS341" s="183"/>
      <c r="AT341" s="183"/>
      <c r="AU341" s="183"/>
      <c r="AV341" s="183"/>
      <c r="AW341" s="183"/>
      <c r="AX341" s="183"/>
      <c r="AY341" s="183"/>
      <c r="AZ341" s="183"/>
      <c r="BA341" s="183"/>
      <c r="BB341" s="183"/>
      <c r="BC341" s="183"/>
      <c r="BD341" s="183"/>
      <c r="BE341" s="183"/>
      <c r="BF341" s="183"/>
      <c r="BG341" s="183"/>
      <c r="BH341" s="183"/>
      <c r="BI341" s="183"/>
      <c r="BJ341" s="183"/>
      <c r="BK341" s="183"/>
      <c r="BL341" s="183"/>
      <c r="BM341" s="183"/>
    </row>
    <row r="342" spans="1:65" x14ac:dyDescent="0.2">
      <c r="A342" s="110"/>
      <c r="B342" s="110"/>
      <c r="C342" s="110"/>
      <c r="D342" s="183"/>
      <c r="E342" s="183"/>
      <c r="F342" s="183"/>
      <c r="G342" s="183"/>
      <c r="H342" s="183"/>
      <c r="I342" s="183"/>
      <c r="J342" s="183"/>
      <c r="K342" s="183"/>
      <c r="L342" s="183"/>
      <c r="M342" s="183"/>
      <c r="N342" s="183"/>
      <c r="O342" s="183"/>
      <c r="P342" s="183"/>
      <c r="Q342" s="183"/>
      <c r="R342" s="183"/>
      <c r="S342" s="183"/>
      <c r="T342" s="183"/>
      <c r="U342" s="183"/>
      <c r="V342" s="183"/>
      <c r="W342" s="183"/>
      <c r="X342" s="183"/>
      <c r="Y342" s="183"/>
      <c r="Z342" s="183"/>
      <c r="AA342" s="183"/>
      <c r="AB342" s="183"/>
      <c r="AC342" s="183"/>
      <c r="AD342" s="183"/>
      <c r="AE342" s="183"/>
      <c r="AF342" s="183"/>
      <c r="AG342" s="183"/>
      <c r="AH342" s="183"/>
      <c r="AI342" s="183"/>
      <c r="AJ342" s="183"/>
      <c r="AK342" s="183"/>
      <c r="AL342" s="183"/>
      <c r="AM342" s="183"/>
      <c r="AN342" s="183"/>
      <c r="AO342" s="183"/>
      <c r="AP342" s="183"/>
      <c r="AQ342" s="183"/>
      <c r="AR342" s="183"/>
      <c r="AS342" s="183"/>
      <c r="AT342" s="183"/>
      <c r="AU342" s="183"/>
      <c r="AV342" s="183"/>
      <c r="AW342" s="183"/>
      <c r="AX342" s="183"/>
      <c r="AY342" s="183"/>
      <c r="AZ342" s="183"/>
      <c r="BA342" s="183"/>
      <c r="BB342" s="183"/>
      <c r="BC342" s="183"/>
      <c r="BD342" s="183"/>
      <c r="BE342" s="183"/>
      <c r="BF342" s="183"/>
      <c r="BG342" s="183"/>
      <c r="BH342" s="183"/>
      <c r="BI342" s="183"/>
      <c r="BJ342" s="183"/>
      <c r="BK342" s="183"/>
      <c r="BL342" s="183"/>
      <c r="BM342" s="183"/>
    </row>
    <row r="343" spans="1:65" x14ac:dyDescent="0.2">
      <c r="A343" s="110"/>
      <c r="B343" s="110"/>
      <c r="C343" s="110"/>
      <c r="D343" s="183"/>
      <c r="E343" s="183"/>
      <c r="F343" s="183"/>
      <c r="G343" s="183"/>
      <c r="H343" s="183"/>
      <c r="I343" s="183"/>
      <c r="J343" s="183"/>
      <c r="K343" s="183"/>
      <c r="L343" s="183"/>
      <c r="M343" s="183"/>
      <c r="N343" s="183"/>
      <c r="O343" s="183"/>
      <c r="P343" s="183"/>
      <c r="Q343" s="183"/>
      <c r="R343" s="183"/>
      <c r="S343" s="183"/>
      <c r="T343" s="183"/>
      <c r="U343" s="183"/>
      <c r="V343" s="183"/>
      <c r="W343" s="183"/>
      <c r="X343" s="183"/>
      <c r="Y343" s="183"/>
      <c r="Z343" s="183"/>
      <c r="AA343" s="183"/>
      <c r="AB343" s="183"/>
      <c r="AC343" s="183"/>
      <c r="AD343" s="183"/>
      <c r="AE343" s="183"/>
      <c r="AF343" s="183"/>
      <c r="AG343" s="183"/>
      <c r="AH343" s="183"/>
      <c r="AI343" s="183"/>
      <c r="AJ343" s="183"/>
      <c r="AK343" s="183"/>
      <c r="AL343" s="183"/>
      <c r="AM343" s="183"/>
      <c r="AN343" s="183"/>
      <c r="AO343" s="183"/>
      <c r="AP343" s="183"/>
      <c r="AQ343" s="183"/>
      <c r="AR343" s="183"/>
      <c r="AS343" s="183"/>
      <c r="AT343" s="183"/>
      <c r="AU343" s="183"/>
      <c r="AV343" s="183"/>
      <c r="AW343" s="183"/>
      <c r="AX343" s="183"/>
      <c r="AY343" s="183"/>
      <c r="AZ343" s="183"/>
      <c r="BA343" s="183"/>
      <c r="BB343" s="183"/>
      <c r="BC343" s="183"/>
      <c r="BD343" s="183"/>
      <c r="BE343" s="183"/>
      <c r="BF343" s="183"/>
      <c r="BG343" s="183"/>
      <c r="BH343" s="183"/>
      <c r="BI343" s="183"/>
      <c r="BJ343" s="183"/>
      <c r="BK343" s="183"/>
      <c r="BL343" s="183"/>
      <c r="BM343" s="183"/>
    </row>
    <row r="344" spans="1:65" x14ac:dyDescent="0.2">
      <c r="A344" s="110"/>
      <c r="B344" s="110"/>
      <c r="C344" s="110"/>
      <c r="D344" s="183"/>
      <c r="E344" s="183"/>
      <c r="F344" s="183"/>
      <c r="G344" s="183"/>
      <c r="H344" s="183"/>
      <c r="I344" s="183"/>
      <c r="J344" s="183"/>
      <c r="K344" s="183"/>
      <c r="L344" s="183"/>
      <c r="M344" s="183"/>
      <c r="N344" s="183"/>
      <c r="O344" s="183"/>
      <c r="P344" s="183"/>
      <c r="Q344" s="183"/>
      <c r="R344" s="183"/>
      <c r="S344" s="183"/>
      <c r="T344" s="183"/>
      <c r="U344" s="183"/>
      <c r="V344" s="183"/>
      <c r="W344" s="183"/>
      <c r="X344" s="183"/>
      <c r="Y344" s="183"/>
      <c r="Z344" s="183"/>
      <c r="AA344" s="183"/>
      <c r="AB344" s="183"/>
      <c r="AC344" s="183"/>
      <c r="AD344" s="183"/>
      <c r="AE344" s="183"/>
      <c r="AF344" s="183"/>
      <c r="AG344" s="183"/>
      <c r="AH344" s="183"/>
      <c r="AI344" s="183"/>
      <c r="AJ344" s="183"/>
      <c r="AK344" s="183"/>
      <c r="AL344" s="183"/>
      <c r="AM344" s="183"/>
      <c r="AN344" s="183"/>
      <c r="AO344" s="183"/>
      <c r="AP344" s="183"/>
      <c r="AQ344" s="183"/>
      <c r="AR344" s="183"/>
      <c r="AS344" s="183"/>
      <c r="AT344" s="183"/>
      <c r="AU344" s="183"/>
      <c r="AV344" s="183"/>
      <c r="AW344" s="183"/>
      <c r="AX344" s="183"/>
      <c r="AY344" s="183"/>
      <c r="AZ344" s="183"/>
      <c r="BA344" s="183"/>
      <c r="BB344" s="183"/>
      <c r="BC344" s="183"/>
      <c r="BD344" s="183"/>
      <c r="BE344" s="183"/>
      <c r="BF344" s="183"/>
      <c r="BG344" s="183"/>
      <c r="BH344" s="183"/>
      <c r="BI344" s="183"/>
      <c r="BJ344" s="183"/>
      <c r="BK344" s="183"/>
      <c r="BL344" s="183"/>
      <c r="BM344" s="183"/>
    </row>
    <row r="345" spans="1:65" x14ac:dyDescent="0.2">
      <c r="A345" s="110"/>
      <c r="B345" s="110"/>
      <c r="C345" s="110"/>
      <c r="D345" s="183"/>
      <c r="E345" s="183"/>
      <c r="F345" s="183"/>
      <c r="G345" s="183"/>
      <c r="H345" s="183"/>
      <c r="I345" s="183"/>
      <c r="J345" s="183"/>
      <c r="K345" s="183"/>
      <c r="L345" s="183"/>
      <c r="M345" s="183"/>
      <c r="N345" s="183"/>
      <c r="O345" s="183"/>
      <c r="P345" s="183"/>
      <c r="Q345" s="183"/>
      <c r="R345" s="183"/>
      <c r="S345" s="183"/>
      <c r="T345" s="183"/>
      <c r="U345" s="183"/>
      <c r="V345" s="183"/>
      <c r="W345" s="183"/>
      <c r="X345" s="183"/>
      <c r="Y345" s="183"/>
      <c r="Z345" s="183"/>
      <c r="AA345" s="183"/>
      <c r="AB345" s="183"/>
      <c r="AC345" s="183"/>
      <c r="AD345" s="183"/>
      <c r="AE345" s="183"/>
      <c r="AF345" s="183"/>
      <c r="AG345" s="183"/>
      <c r="AH345" s="183"/>
      <c r="AI345" s="183"/>
      <c r="AJ345" s="183"/>
      <c r="AK345" s="183"/>
      <c r="AL345" s="183"/>
      <c r="AM345" s="183"/>
      <c r="AN345" s="183"/>
      <c r="AO345" s="183"/>
      <c r="AP345" s="183"/>
      <c r="AQ345" s="183"/>
      <c r="AR345" s="183"/>
      <c r="AS345" s="183"/>
      <c r="AT345" s="183"/>
      <c r="AU345" s="183"/>
      <c r="AV345" s="183"/>
      <c r="AW345" s="183"/>
      <c r="AX345" s="183"/>
      <c r="AY345" s="183"/>
      <c r="AZ345" s="183"/>
      <c r="BA345" s="183"/>
      <c r="BB345" s="183"/>
      <c r="BC345" s="183"/>
      <c r="BD345" s="183"/>
      <c r="BE345" s="183"/>
      <c r="BF345" s="183"/>
      <c r="BG345" s="183"/>
      <c r="BH345" s="183"/>
      <c r="BI345" s="183"/>
      <c r="BJ345" s="183"/>
      <c r="BK345" s="183"/>
      <c r="BL345" s="183"/>
      <c r="BM345" s="183"/>
    </row>
    <row r="346" spans="1:65" x14ac:dyDescent="0.2">
      <c r="A346" s="110"/>
      <c r="B346" s="110"/>
      <c r="C346" s="110"/>
      <c r="D346" s="183"/>
      <c r="E346" s="183"/>
      <c r="F346" s="183"/>
      <c r="G346" s="183"/>
      <c r="H346" s="183"/>
      <c r="I346" s="183"/>
      <c r="J346" s="183"/>
      <c r="K346" s="183"/>
      <c r="L346" s="183"/>
      <c r="M346" s="183"/>
      <c r="N346" s="183"/>
      <c r="O346" s="183"/>
      <c r="P346" s="183"/>
      <c r="Q346" s="183"/>
      <c r="R346" s="183"/>
      <c r="S346" s="183"/>
      <c r="T346" s="183"/>
      <c r="U346" s="183"/>
      <c r="V346" s="183"/>
      <c r="W346" s="183"/>
      <c r="X346" s="183"/>
      <c r="Y346" s="183"/>
      <c r="Z346" s="183"/>
      <c r="AA346" s="183"/>
      <c r="AB346" s="183"/>
      <c r="AC346" s="183"/>
      <c r="AD346" s="183"/>
      <c r="AE346" s="183"/>
      <c r="AF346" s="183"/>
      <c r="AG346" s="183"/>
      <c r="AH346" s="183"/>
      <c r="AI346" s="183"/>
      <c r="AJ346" s="183"/>
      <c r="AK346" s="183"/>
      <c r="AL346" s="183"/>
      <c r="AM346" s="183"/>
      <c r="AN346" s="183"/>
      <c r="AO346" s="183"/>
      <c r="AP346" s="183"/>
      <c r="AQ346" s="183"/>
      <c r="AR346" s="183"/>
      <c r="AS346" s="183"/>
      <c r="AT346" s="183"/>
      <c r="AU346" s="183"/>
      <c r="AV346" s="183"/>
      <c r="AW346" s="183"/>
      <c r="AX346" s="183"/>
      <c r="AY346" s="183"/>
      <c r="AZ346" s="183"/>
      <c r="BA346" s="183"/>
      <c r="BB346" s="183"/>
      <c r="BC346" s="183"/>
      <c r="BD346" s="183"/>
      <c r="BE346" s="183"/>
      <c r="BF346" s="183"/>
      <c r="BG346" s="183"/>
      <c r="BH346" s="183"/>
      <c r="BI346" s="183"/>
      <c r="BJ346" s="183"/>
      <c r="BK346" s="183"/>
      <c r="BL346" s="183"/>
      <c r="BM346" s="183"/>
    </row>
    <row r="347" spans="1:65" x14ac:dyDescent="0.2">
      <c r="A347" s="110"/>
      <c r="B347" s="110"/>
      <c r="C347" s="110"/>
      <c r="D347" s="183"/>
      <c r="E347" s="183"/>
      <c r="F347" s="183"/>
      <c r="G347" s="183"/>
      <c r="H347" s="183"/>
      <c r="I347" s="183"/>
      <c r="J347" s="183"/>
      <c r="K347" s="183"/>
      <c r="L347" s="183"/>
      <c r="M347" s="183"/>
      <c r="N347" s="183"/>
      <c r="O347" s="183"/>
      <c r="P347" s="183"/>
      <c r="Q347" s="183"/>
      <c r="R347" s="183"/>
      <c r="S347" s="183"/>
      <c r="T347" s="183"/>
      <c r="U347" s="183"/>
      <c r="V347" s="183"/>
      <c r="W347" s="183"/>
      <c r="X347" s="183"/>
      <c r="Y347" s="183"/>
      <c r="Z347" s="183"/>
      <c r="AA347" s="183"/>
      <c r="AB347" s="183"/>
      <c r="AC347" s="183"/>
      <c r="AD347" s="183"/>
      <c r="AE347" s="183"/>
      <c r="AF347" s="183"/>
      <c r="AG347" s="183"/>
      <c r="AH347" s="183"/>
      <c r="AI347" s="183"/>
      <c r="AJ347" s="183"/>
      <c r="AK347" s="183"/>
      <c r="AL347" s="183"/>
      <c r="AM347" s="183"/>
      <c r="AN347" s="183"/>
      <c r="AO347" s="183"/>
      <c r="AP347" s="183"/>
      <c r="AQ347" s="183"/>
      <c r="AR347" s="183"/>
      <c r="AS347" s="183"/>
      <c r="AT347" s="183"/>
      <c r="AU347" s="183"/>
      <c r="AV347" s="183"/>
      <c r="AW347" s="183"/>
      <c r="AX347" s="183"/>
      <c r="AY347" s="183"/>
      <c r="AZ347" s="183"/>
      <c r="BA347" s="183"/>
      <c r="BB347" s="183"/>
      <c r="BC347" s="183"/>
      <c r="BD347" s="183"/>
      <c r="BE347" s="183"/>
      <c r="BF347" s="183"/>
      <c r="BG347" s="183"/>
      <c r="BH347" s="183"/>
      <c r="BI347" s="183"/>
      <c r="BJ347" s="183"/>
      <c r="BK347" s="183"/>
      <c r="BL347" s="183"/>
      <c r="BM347" s="183"/>
    </row>
    <row r="348" spans="1:65" x14ac:dyDescent="0.2">
      <c r="A348" s="110"/>
      <c r="B348" s="110"/>
      <c r="C348" s="110"/>
      <c r="D348" s="183"/>
      <c r="E348" s="183"/>
      <c r="F348" s="183"/>
      <c r="G348" s="183"/>
      <c r="H348" s="183"/>
      <c r="I348" s="183"/>
      <c r="J348" s="183"/>
      <c r="K348" s="183"/>
      <c r="L348" s="183"/>
      <c r="M348" s="183"/>
      <c r="N348" s="183"/>
      <c r="O348" s="183"/>
      <c r="P348" s="183"/>
      <c r="Q348" s="183"/>
      <c r="R348" s="183"/>
      <c r="S348" s="183"/>
      <c r="T348" s="183"/>
      <c r="U348" s="183"/>
      <c r="V348" s="183"/>
      <c r="W348" s="183"/>
      <c r="X348" s="183"/>
      <c r="Y348" s="183"/>
      <c r="Z348" s="183"/>
      <c r="AA348" s="183"/>
      <c r="AB348" s="183"/>
      <c r="AC348" s="183"/>
      <c r="AD348" s="183"/>
      <c r="AE348" s="183"/>
      <c r="AF348" s="183"/>
      <c r="AG348" s="183"/>
      <c r="AH348" s="183"/>
      <c r="AI348" s="183"/>
      <c r="AJ348" s="183"/>
      <c r="AK348" s="183"/>
      <c r="AL348" s="183"/>
      <c r="AM348" s="183"/>
      <c r="AN348" s="183"/>
      <c r="AO348" s="183"/>
      <c r="AP348" s="183"/>
      <c r="AQ348" s="183"/>
      <c r="AR348" s="183"/>
      <c r="AS348" s="183"/>
      <c r="AT348" s="183"/>
      <c r="AU348" s="183"/>
      <c r="AV348" s="183"/>
      <c r="AW348" s="183"/>
      <c r="AX348" s="183"/>
      <c r="AY348" s="183"/>
      <c r="AZ348" s="183"/>
      <c r="BA348" s="183"/>
      <c r="BB348" s="183"/>
      <c r="BC348" s="183"/>
      <c r="BD348" s="183"/>
      <c r="BE348" s="183"/>
      <c r="BF348" s="183"/>
      <c r="BG348" s="183"/>
      <c r="BH348" s="183"/>
      <c r="BI348" s="183"/>
      <c r="BJ348" s="183"/>
      <c r="BK348" s="183"/>
      <c r="BL348" s="183"/>
      <c r="BM348" s="183"/>
    </row>
    <row r="349" spans="1:65" x14ac:dyDescent="0.2">
      <c r="A349" s="110"/>
      <c r="B349" s="110"/>
      <c r="C349" s="110"/>
      <c r="D349" s="183"/>
      <c r="E349" s="183"/>
      <c r="F349" s="183"/>
      <c r="G349" s="183"/>
      <c r="H349" s="183"/>
      <c r="I349" s="183"/>
      <c r="J349" s="183"/>
      <c r="K349" s="183"/>
      <c r="L349" s="183"/>
      <c r="M349" s="183"/>
      <c r="N349" s="183"/>
      <c r="O349" s="183"/>
      <c r="P349" s="183"/>
      <c r="Q349" s="183"/>
      <c r="R349" s="183"/>
      <c r="S349" s="183"/>
      <c r="T349" s="183"/>
      <c r="U349" s="183"/>
      <c r="V349" s="183"/>
      <c r="W349" s="183"/>
      <c r="X349" s="183"/>
      <c r="Y349" s="183"/>
      <c r="Z349" s="183"/>
      <c r="AA349" s="183"/>
      <c r="AB349" s="183"/>
      <c r="AC349" s="183"/>
      <c r="AD349" s="183"/>
      <c r="AE349" s="183"/>
      <c r="AF349" s="183"/>
      <c r="AG349" s="183"/>
      <c r="AH349" s="183"/>
      <c r="AI349" s="183"/>
      <c r="AJ349" s="183"/>
      <c r="AK349" s="183"/>
      <c r="AL349" s="183"/>
      <c r="AM349" s="183"/>
      <c r="AN349" s="183"/>
      <c r="AO349" s="183"/>
      <c r="AP349" s="183"/>
      <c r="AQ349" s="183"/>
      <c r="AR349" s="183"/>
      <c r="AS349" s="183"/>
      <c r="AT349" s="183"/>
      <c r="AU349" s="183"/>
      <c r="AV349" s="183"/>
      <c r="AW349" s="183"/>
      <c r="AX349" s="183"/>
      <c r="AY349" s="183"/>
      <c r="AZ349" s="183"/>
      <c r="BA349" s="183"/>
      <c r="BB349" s="183"/>
      <c r="BC349" s="183"/>
      <c r="BD349" s="183"/>
      <c r="BE349" s="183"/>
      <c r="BF349" s="183"/>
      <c r="BG349" s="183"/>
      <c r="BH349" s="183"/>
      <c r="BI349" s="183"/>
      <c r="BJ349" s="183"/>
      <c r="BK349" s="183"/>
      <c r="BL349" s="183"/>
      <c r="BM349" s="183"/>
    </row>
    <row r="350" spans="1:65" x14ac:dyDescent="0.2">
      <c r="A350" s="110"/>
      <c r="B350" s="110"/>
      <c r="C350" s="110"/>
      <c r="D350" s="183"/>
      <c r="E350" s="183"/>
      <c r="F350" s="183"/>
      <c r="G350" s="183"/>
      <c r="H350" s="183"/>
      <c r="I350" s="183"/>
      <c r="J350" s="183"/>
      <c r="K350" s="183"/>
      <c r="L350" s="183"/>
      <c r="M350" s="183"/>
      <c r="N350" s="183"/>
      <c r="O350" s="183"/>
      <c r="P350" s="183"/>
      <c r="Q350" s="183"/>
      <c r="R350" s="183"/>
      <c r="S350" s="183"/>
      <c r="T350" s="183"/>
      <c r="U350" s="183"/>
      <c r="V350" s="183"/>
      <c r="W350" s="183"/>
      <c r="X350" s="183"/>
      <c r="Y350" s="183"/>
      <c r="Z350" s="183"/>
      <c r="AA350" s="183"/>
      <c r="AB350" s="183"/>
      <c r="AC350" s="183"/>
      <c r="AD350" s="183"/>
      <c r="AE350" s="183"/>
      <c r="AF350" s="183"/>
      <c r="AG350" s="183"/>
      <c r="AH350" s="183"/>
      <c r="AI350" s="183"/>
      <c r="AJ350" s="183"/>
      <c r="AK350" s="183"/>
      <c r="AL350" s="183"/>
      <c r="AM350" s="183"/>
      <c r="AN350" s="183"/>
      <c r="AO350" s="183"/>
      <c r="AP350" s="183"/>
      <c r="AQ350" s="183"/>
      <c r="AR350" s="183"/>
      <c r="AS350" s="183"/>
      <c r="AT350" s="183"/>
      <c r="AU350" s="183"/>
      <c r="AV350" s="183"/>
      <c r="AW350" s="183"/>
      <c r="AX350" s="183"/>
      <c r="AY350" s="183"/>
      <c r="AZ350" s="183"/>
      <c r="BA350" s="183"/>
      <c r="BB350" s="183"/>
      <c r="BC350" s="183"/>
      <c r="BD350" s="183"/>
      <c r="BE350" s="183"/>
      <c r="BF350" s="183"/>
      <c r="BG350" s="183"/>
      <c r="BH350" s="183"/>
      <c r="BI350" s="183"/>
      <c r="BJ350" s="183"/>
      <c r="BK350" s="183"/>
      <c r="BL350" s="183"/>
      <c r="BM350" s="183"/>
    </row>
    <row r="351" spans="1:65" x14ac:dyDescent="0.2">
      <c r="A351" s="110"/>
      <c r="B351" s="110"/>
      <c r="C351" s="110"/>
      <c r="D351" s="183"/>
      <c r="E351" s="183"/>
      <c r="F351" s="183"/>
      <c r="G351" s="183"/>
      <c r="H351" s="183"/>
      <c r="I351" s="183"/>
      <c r="J351" s="183"/>
      <c r="K351" s="183"/>
      <c r="L351" s="183"/>
      <c r="M351" s="183"/>
      <c r="N351" s="183"/>
      <c r="O351" s="183"/>
      <c r="P351" s="183"/>
      <c r="Q351" s="183"/>
      <c r="R351" s="183"/>
      <c r="S351" s="183"/>
      <c r="T351" s="183"/>
      <c r="U351" s="183"/>
      <c r="V351" s="183"/>
      <c r="W351" s="183"/>
      <c r="X351" s="183"/>
      <c r="Y351" s="183"/>
      <c r="Z351" s="183"/>
      <c r="AA351" s="183"/>
      <c r="AB351" s="183"/>
      <c r="AC351" s="183"/>
      <c r="AD351" s="183"/>
      <c r="AE351" s="183"/>
      <c r="AF351" s="183"/>
      <c r="AG351" s="183"/>
      <c r="AH351" s="183"/>
      <c r="AI351" s="183"/>
      <c r="AJ351" s="183"/>
      <c r="AK351" s="183"/>
      <c r="AL351" s="183"/>
      <c r="AM351" s="183"/>
      <c r="AN351" s="183"/>
      <c r="AO351" s="183"/>
      <c r="AP351" s="183"/>
      <c r="AQ351" s="183"/>
      <c r="AR351" s="183"/>
      <c r="AS351" s="183"/>
      <c r="AT351" s="183"/>
      <c r="AU351" s="183"/>
      <c r="AV351" s="183"/>
      <c r="AW351" s="183"/>
      <c r="AX351" s="183"/>
      <c r="AY351" s="183"/>
      <c r="AZ351" s="183"/>
      <c r="BA351" s="183"/>
      <c r="BB351" s="183"/>
      <c r="BC351" s="183"/>
      <c r="BD351" s="183"/>
      <c r="BE351" s="183"/>
      <c r="BF351" s="183"/>
      <c r="BG351" s="183"/>
      <c r="BH351" s="183"/>
      <c r="BI351" s="183"/>
      <c r="BJ351" s="183"/>
      <c r="BK351" s="183"/>
      <c r="BL351" s="183"/>
      <c r="BM351" s="183"/>
    </row>
    <row r="352" spans="1:65" x14ac:dyDescent="0.2">
      <c r="A352" s="110"/>
      <c r="B352" s="110"/>
      <c r="C352" s="110"/>
      <c r="D352" s="183"/>
      <c r="E352" s="183"/>
      <c r="F352" s="183"/>
      <c r="G352" s="183"/>
      <c r="H352" s="183"/>
      <c r="I352" s="183"/>
      <c r="J352" s="183"/>
      <c r="K352" s="183"/>
      <c r="L352" s="183"/>
      <c r="M352" s="183"/>
      <c r="N352" s="183"/>
      <c r="O352" s="183"/>
      <c r="P352" s="183"/>
      <c r="Q352" s="183"/>
      <c r="R352" s="183"/>
      <c r="S352" s="183"/>
      <c r="T352" s="183"/>
      <c r="U352" s="183"/>
      <c r="V352" s="183"/>
      <c r="W352" s="183"/>
      <c r="X352" s="183"/>
      <c r="Y352" s="183"/>
      <c r="Z352" s="183"/>
      <c r="AA352" s="183"/>
      <c r="AB352" s="183"/>
      <c r="AC352" s="183"/>
      <c r="AD352" s="183"/>
      <c r="AE352" s="183"/>
      <c r="AF352" s="183"/>
      <c r="AG352" s="183"/>
      <c r="AH352" s="183"/>
      <c r="AI352" s="183"/>
      <c r="AJ352" s="183"/>
      <c r="AK352" s="183"/>
      <c r="AL352" s="183"/>
      <c r="AM352" s="183"/>
      <c r="AN352" s="183"/>
      <c r="AO352" s="183"/>
      <c r="AP352" s="183"/>
      <c r="AQ352" s="183"/>
      <c r="AR352" s="183"/>
      <c r="AS352" s="183"/>
      <c r="AT352" s="183"/>
      <c r="AU352" s="183"/>
      <c r="AV352" s="183"/>
      <c r="AW352" s="183"/>
      <c r="AX352" s="183"/>
      <c r="AY352" s="183"/>
      <c r="AZ352" s="183"/>
      <c r="BA352" s="183"/>
      <c r="BB352" s="183"/>
      <c r="BC352" s="183"/>
      <c r="BD352" s="183"/>
      <c r="BE352" s="183"/>
      <c r="BF352" s="183"/>
      <c r="BG352" s="183"/>
      <c r="BH352" s="183"/>
      <c r="BI352" s="183"/>
      <c r="BJ352" s="183"/>
      <c r="BK352" s="183"/>
      <c r="BL352" s="183"/>
      <c r="BM352" s="183"/>
    </row>
    <row r="353" spans="1:65" x14ac:dyDescent="0.2">
      <c r="A353" s="110"/>
      <c r="B353" s="110"/>
      <c r="C353" s="110"/>
      <c r="D353" s="183"/>
      <c r="E353" s="183"/>
      <c r="F353" s="183"/>
      <c r="G353" s="183"/>
      <c r="H353" s="183"/>
      <c r="I353" s="183"/>
      <c r="J353" s="183"/>
      <c r="K353" s="183"/>
      <c r="L353" s="183"/>
      <c r="M353" s="183"/>
      <c r="N353" s="183"/>
      <c r="O353" s="183"/>
      <c r="P353" s="183"/>
      <c r="Q353" s="183"/>
      <c r="R353" s="183"/>
      <c r="S353" s="183"/>
      <c r="T353" s="183"/>
      <c r="U353" s="183"/>
      <c r="V353" s="183"/>
      <c r="W353" s="183"/>
      <c r="X353" s="183"/>
      <c r="Y353" s="183"/>
      <c r="Z353" s="183"/>
      <c r="AA353" s="183"/>
      <c r="AB353" s="183"/>
      <c r="AC353" s="183"/>
      <c r="AD353" s="183"/>
      <c r="AE353" s="183"/>
      <c r="AF353" s="183"/>
      <c r="AG353" s="183"/>
      <c r="AH353" s="183"/>
      <c r="AI353" s="183"/>
      <c r="AJ353" s="183"/>
      <c r="AK353" s="183"/>
      <c r="AL353" s="183"/>
      <c r="AM353" s="183"/>
      <c r="AN353" s="183"/>
      <c r="AO353" s="183"/>
      <c r="AP353" s="183"/>
      <c r="AQ353" s="183"/>
      <c r="AR353" s="183"/>
      <c r="AS353" s="183"/>
      <c r="AT353" s="183"/>
      <c r="AU353" s="183"/>
      <c r="AV353" s="183"/>
      <c r="AW353" s="183"/>
      <c r="AX353" s="183"/>
      <c r="AY353" s="183"/>
      <c r="AZ353" s="183"/>
      <c r="BA353" s="183"/>
      <c r="BB353" s="183"/>
      <c r="BC353" s="183"/>
      <c r="BD353" s="183"/>
      <c r="BE353" s="183"/>
      <c r="BF353" s="183"/>
      <c r="BG353" s="183"/>
      <c r="BH353" s="183"/>
      <c r="BI353" s="183"/>
      <c r="BJ353" s="183"/>
      <c r="BK353" s="183"/>
      <c r="BL353" s="183"/>
      <c r="BM353" s="183"/>
    </row>
    <row r="354" spans="1:65" x14ac:dyDescent="0.2">
      <c r="A354" s="110"/>
      <c r="B354" s="110"/>
      <c r="C354" s="110"/>
      <c r="D354" s="183"/>
      <c r="E354" s="183"/>
      <c r="F354" s="183"/>
      <c r="G354" s="183"/>
      <c r="H354" s="183"/>
      <c r="I354" s="183"/>
      <c r="J354" s="183"/>
      <c r="K354" s="183"/>
      <c r="L354" s="183"/>
      <c r="M354" s="183"/>
      <c r="N354" s="183"/>
      <c r="O354" s="183"/>
      <c r="P354" s="183"/>
      <c r="Q354" s="183"/>
      <c r="R354" s="183"/>
      <c r="S354" s="183"/>
      <c r="T354" s="183"/>
      <c r="U354" s="183"/>
      <c r="V354" s="183"/>
      <c r="W354" s="183"/>
      <c r="X354" s="183"/>
      <c r="Y354" s="183"/>
      <c r="Z354" s="183"/>
      <c r="AA354" s="183"/>
      <c r="AB354" s="183"/>
      <c r="AC354" s="183"/>
      <c r="AD354" s="183"/>
      <c r="AE354" s="183"/>
      <c r="AF354" s="183"/>
      <c r="AG354" s="183"/>
      <c r="AH354" s="183"/>
      <c r="AI354" s="183"/>
      <c r="AJ354" s="183"/>
      <c r="AK354" s="183"/>
      <c r="AL354" s="183"/>
      <c r="AM354" s="183"/>
      <c r="AN354" s="183"/>
      <c r="AO354" s="183"/>
      <c r="AP354" s="183"/>
      <c r="AQ354" s="183"/>
      <c r="AR354" s="183"/>
      <c r="AS354" s="183"/>
      <c r="AT354" s="183"/>
      <c r="AU354" s="183"/>
      <c r="AV354" s="183"/>
      <c r="AW354" s="183"/>
      <c r="AX354" s="183"/>
      <c r="AY354" s="183"/>
      <c r="AZ354" s="183"/>
      <c r="BA354" s="183"/>
      <c r="BB354" s="183"/>
      <c r="BC354" s="183"/>
      <c r="BD354" s="183"/>
      <c r="BE354" s="183"/>
      <c r="BF354" s="183"/>
      <c r="BG354" s="183"/>
      <c r="BH354" s="183"/>
      <c r="BI354" s="183"/>
      <c r="BJ354" s="183"/>
      <c r="BK354" s="183"/>
      <c r="BL354" s="183"/>
      <c r="BM354" s="183"/>
    </row>
    <row r="355" spans="1:65" x14ac:dyDescent="0.2">
      <c r="A355" s="110"/>
      <c r="B355" s="110"/>
      <c r="C355" s="110"/>
      <c r="D355" s="183"/>
      <c r="E355" s="183"/>
      <c r="F355" s="183"/>
      <c r="G355" s="183"/>
      <c r="H355" s="183"/>
      <c r="I355" s="183"/>
      <c r="J355" s="183"/>
      <c r="K355" s="183"/>
      <c r="L355" s="183"/>
      <c r="M355" s="183"/>
      <c r="N355" s="183"/>
      <c r="O355" s="183"/>
      <c r="P355" s="183"/>
      <c r="Q355" s="183"/>
      <c r="R355" s="183"/>
      <c r="S355" s="183"/>
      <c r="T355" s="183"/>
      <c r="U355" s="183"/>
      <c r="V355" s="183"/>
      <c r="W355" s="183"/>
      <c r="X355" s="183"/>
      <c r="Y355" s="183"/>
      <c r="Z355" s="183"/>
      <c r="AA355" s="183"/>
      <c r="AB355" s="183"/>
      <c r="AC355" s="183"/>
      <c r="AD355" s="183"/>
      <c r="AE355" s="183"/>
      <c r="AF355" s="183"/>
      <c r="AG355" s="183"/>
      <c r="AH355" s="183"/>
      <c r="AI355" s="183"/>
      <c r="AJ355" s="183"/>
      <c r="AK355" s="183"/>
      <c r="AL355" s="183"/>
      <c r="AM355" s="183"/>
      <c r="AN355" s="183"/>
      <c r="AO355" s="183"/>
      <c r="AP355" s="183"/>
      <c r="AQ355" s="183"/>
      <c r="AR355" s="183"/>
      <c r="AS355" s="183"/>
      <c r="AT355" s="183"/>
      <c r="AU355" s="183"/>
      <c r="AV355" s="183"/>
      <c r="AW355" s="183"/>
      <c r="AX355" s="183"/>
      <c r="AY355" s="183"/>
      <c r="AZ355" s="183"/>
      <c r="BA355" s="183"/>
      <c r="BB355" s="183"/>
      <c r="BC355" s="183"/>
      <c r="BD355" s="183"/>
      <c r="BE355" s="183"/>
      <c r="BF355" s="183"/>
      <c r="BG355" s="183"/>
      <c r="BH355" s="183"/>
      <c r="BI355" s="183"/>
      <c r="BJ355" s="183"/>
      <c r="BK355" s="183"/>
      <c r="BL355" s="183"/>
      <c r="BM355" s="183"/>
    </row>
    <row r="356" spans="1:65" x14ac:dyDescent="0.2">
      <c r="A356" s="110"/>
      <c r="B356" s="110"/>
      <c r="C356" s="110"/>
      <c r="D356" s="183"/>
      <c r="E356" s="183"/>
      <c r="F356" s="183"/>
      <c r="G356" s="183"/>
      <c r="H356" s="183"/>
      <c r="I356" s="183"/>
      <c r="J356" s="183"/>
      <c r="K356" s="183"/>
      <c r="L356" s="183"/>
      <c r="M356" s="183"/>
      <c r="N356" s="183"/>
      <c r="O356" s="183"/>
      <c r="P356" s="183"/>
      <c r="Q356" s="183"/>
      <c r="R356" s="183"/>
      <c r="S356" s="183"/>
      <c r="T356" s="183"/>
      <c r="U356" s="183"/>
      <c r="V356" s="183"/>
      <c r="W356" s="183"/>
      <c r="X356" s="183"/>
      <c r="Y356" s="183"/>
      <c r="Z356" s="183"/>
      <c r="AA356" s="183"/>
      <c r="AB356" s="183"/>
      <c r="AC356" s="183"/>
      <c r="AD356" s="183"/>
      <c r="AE356" s="183"/>
      <c r="AF356" s="183"/>
      <c r="AG356" s="183"/>
      <c r="AH356" s="183"/>
      <c r="AI356" s="183"/>
      <c r="AJ356" s="183"/>
      <c r="AK356" s="183"/>
      <c r="AL356" s="183"/>
      <c r="AM356" s="183"/>
      <c r="AN356" s="183"/>
      <c r="AO356" s="183"/>
      <c r="AP356" s="183"/>
      <c r="AQ356" s="183"/>
      <c r="AR356" s="183"/>
      <c r="AS356" s="183"/>
      <c r="AT356" s="183"/>
      <c r="AU356" s="183"/>
      <c r="AV356" s="183"/>
      <c r="AW356" s="183"/>
      <c r="AX356" s="183"/>
      <c r="AY356" s="183"/>
      <c r="AZ356" s="183"/>
      <c r="BA356" s="183"/>
      <c r="BB356" s="183"/>
      <c r="BC356" s="183"/>
      <c r="BD356" s="183"/>
      <c r="BE356" s="183"/>
      <c r="BF356" s="183"/>
      <c r="BG356" s="183"/>
      <c r="BH356" s="183"/>
      <c r="BI356" s="183"/>
      <c r="BJ356" s="183"/>
      <c r="BK356" s="183"/>
      <c r="BL356" s="183"/>
      <c r="BM356" s="183"/>
    </row>
    <row r="357" spans="1:65" x14ac:dyDescent="0.2">
      <c r="A357" s="110"/>
      <c r="B357" s="110"/>
      <c r="C357" s="110"/>
      <c r="D357" s="183"/>
      <c r="E357" s="183"/>
      <c r="F357" s="183"/>
      <c r="G357" s="183"/>
      <c r="H357" s="183"/>
      <c r="I357" s="183"/>
      <c r="J357" s="183"/>
      <c r="K357" s="183"/>
      <c r="L357" s="183"/>
      <c r="M357" s="183"/>
      <c r="N357" s="183"/>
      <c r="O357" s="183"/>
      <c r="P357" s="183"/>
      <c r="Q357" s="183"/>
      <c r="R357" s="183"/>
      <c r="S357" s="183"/>
      <c r="T357" s="183"/>
      <c r="U357" s="183"/>
      <c r="V357" s="183"/>
      <c r="W357" s="183"/>
      <c r="X357" s="183"/>
      <c r="Y357" s="183"/>
      <c r="Z357" s="183"/>
      <c r="AA357" s="183"/>
      <c r="AB357" s="183"/>
      <c r="AC357" s="183"/>
      <c r="AD357" s="183"/>
      <c r="AE357" s="183"/>
      <c r="AF357" s="183"/>
      <c r="AG357" s="183"/>
      <c r="AH357" s="183"/>
      <c r="AI357" s="183"/>
      <c r="AJ357" s="183"/>
      <c r="AK357" s="183"/>
      <c r="AL357" s="183"/>
      <c r="AM357" s="183"/>
      <c r="AN357" s="183"/>
      <c r="AO357" s="183"/>
      <c r="AP357" s="183"/>
      <c r="AQ357" s="183"/>
      <c r="AR357" s="183"/>
      <c r="AS357" s="183"/>
      <c r="AT357" s="183"/>
      <c r="AU357" s="183"/>
      <c r="AV357" s="183"/>
      <c r="AW357" s="183"/>
      <c r="AX357" s="183"/>
      <c r="AY357" s="183"/>
      <c r="AZ357" s="183"/>
      <c r="BA357" s="183"/>
      <c r="BB357" s="183"/>
      <c r="BC357" s="183"/>
      <c r="BD357" s="183"/>
      <c r="BE357" s="183"/>
      <c r="BF357" s="183"/>
      <c r="BG357" s="183"/>
      <c r="BH357" s="183"/>
      <c r="BI357" s="183"/>
      <c r="BJ357" s="183"/>
      <c r="BK357" s="183"/>
      <c r="BL357" s="183"/>
      <c r="BM357" s="183"/>
    </row>
    <row r="358" spans="1:65" x14ac:dyDescent="0.2">
      <c r="A358" s="110"/>
      <c r="B358" s="110"/>
      <c r="C358" s="110"/>
      <c r="D358" s="183"/>
      <c r="E358" s="183"/>
      <c r="F358" s="183"/>
      <c r="G358" s="183"/>
      <c r="H358" s="183"/>
      <c r="I358" s="183"/>
      <c r="J358" s="183"/>
      <c r="K358" s="183"/>
      <c r="L358" s="183"/>
      <c r="M358" s="183"/>
      <c r="N358" s="183"/>
      <c r="O358" s="183"/>
      <c r="P358" s="183"/>
      <c r="Q358" s="183"/>
      <c r="R358" s="183"/>
      <c r="S358" s="183"/>
      <c r="T358" s="183"/>
      <c r="U358" s="183"/>
      <c r="V358" s="183"/>
      <c r="W358" s="183"/>
      <c r="X358" s="183"/>
      <c r="Y358" s="183"/>
      <c r="Z358" s="183"/>
      <c r="AA358" s="183"/>
      <c r="AB358" s="183"/>
      <c r="AC358" s="183"/>
      <c r="AD358" s="183"/>
      <c r="AE358" s="183"/>
      <c r="AF358" s="183"/>
      <c r="AG358" s="183"/>
      <c r="AH358" s="183"/>
      <c r="AI358" s="183"/>
      <c r="AJ358" s="183"/>
      <c r="AK358" s="183"/>
      <c r="AL358" s="183"/>
      <c r="AM358" s="183"/>
      <c r="AN358" s="183"/>
      <c r="AO358" s="183"/>
      <c r="AP358" s="183"/>
      <c r="AQ358" s="183"/>
      <c r="AR358" s="183"/>
      <c r="AS358" s="183"/>
      <c r="AT358" s="183"/>
      <c r="AU358" s="183"/>
      <c r="AV358" s="183"/>
      <c r="AW358" s="183"/>
      <c r="AX358" s="183"/>
      <c r="AY358" s="183"/>
      <c r="AZ358" s="183"/>
      <c r="BA358" s="183"/>
      <c r="BB358" s="183"/>
      <c r="BC358" s="183"/>
      <c r="BD358" s="183"/>
      <c r="BE358" s="183"/>
      <c r="BF358" s="183"/>
      <c r="BG358" s="183"/>
      <c r="BH358" s="183"/>
      <c r="BI358" s="183"/>
      <c r="BJ358" s="183"/>
      <c r="BK358" s="183"/>
      <c r="BL358" s="183"/>
      <c r="BM358" s="183"/>
    </row>
    <row r="359" spans="1:65" x14ac:dyDescent="0.2">
      <c r="A359" s="110"/>
      <c r="B359" s="110"/>
      <c r="C359" s="110"/>
      <c r="D359" s="183"/>
      <c r="E359" s="183"/>
      <c r="F359" s="183"/>
      <c r="G359" s="183"/>
      <c r="H359" s="183"/>
      <c r="I359" s="183"/>
      <c r="J359" s="183"/>
      <c r="K359" s="183"/>
      <c r="L359" s="183"/>
      <c r="M359" s="183"/>
      <c r="N359" s="183"/>
      <c r="O359" s="183"/>
      <c r="P359" s="183"/>
      <c r="Q359" s="183"/>
      <c r="R359" s="183"/>
      <c r="S359" s="183"/>
      <c r="T359" s="183"/>
      <c r="U359" s="183"/>
      <c r="V359" s="183"/>
      <c r="W359" s="183"/>
      <c r="X359" s="183"/>
      <c r="Y359" s="183"/>
      <c r="Z359" s="183"/>
      <c r="AA359" s="183"/>
      <c r="AB359" s="183"/>
      <c r="AC359" s="183"/>
      <c r="AD359" s="183"/>
      <c r="AE359" s="183"/>
      <c r="AF359" s="183"/>
      <c r="AG359" s="183"/>
      <c r="AH359" s="183"/>
      <c r="AI359" s="183"/>
      <c r="AJ359" s="183"/>
      <c r="AK359" s="183"/>
      <c r="AL359" s="183"/>
      <c r="AM359" s="183"/>
      <c r="AN359" s="183"/>
      <c r="AO359" s="183"/>
      <c r="AP359" s="183"/>
      <c r="AQ359" s="183"/>
      <c r="AR359" s="183"/>
      <c r="AS359" s="183"/>
      <c r="AT359" s="183"/>
      <c r="AU359" s="183"/>
      <c r="AV359" s="183"/>
      <c r="AW359" s="183"/>
      <c r="AX359" s="183"/>
      <c r="AY359" s="183"/>
      <c r="AZ359" s="183"/>
      <c r="BA359" s="183"/>
      <c r="BB359" s="183"/>
      <c r="BC359" s="183"/>
      <c r="BD359" s="183"/>
      <c r="BE359" s="183"/>
      <c r="BF359" s="183"/>
      <c r="BG359" s="183"/>
      <c r="BH359" s="183"/>
      <c r="BI359" s="183"/>
      <c r="BJ359" s="183"/>
      <c r="BK359" s="183"/>
      <c r="BL359" s="183"/>
      <c r="BM359" s="183"/>
    </row>
    <row r="360" spans="1:65" x14ac:dyDescent="0.2">
      <c r="A360" s="110"/>
      <c r="B360" s="110"/>
      <c r="C360" s="110"/>
      <c r="D360" s="183"/>
      <c r="E360" s="183"/>
      <c r="F360" s="183"/>
      <c r="G360" s="183"/>
      <c r="H360" s="183"/>
      <c r="I360" s="183"/>
      <c r="J360" s="183"/>
      <c r="K360" s="183"/>
      <c r="L360" s="183"/>
      <c r="M360" s="183"/>
      <c r="N360" s="183"/>
      <c r="O360" s="183"/>
      <c r="P360" s="183"/>
      <c r="Q360" s="183"/>
      <c r="R360" s="183"/>
      <c r="S360" s="183"/>
      <c r="T360" s="183"/>
      <c r="U360" s="183"/>
      <c r="V360" s="183"/>
      <c r="W360" s="183"/>
      <c r="X360" s="183"/>
      <c r="Y360" s="183"/>
      <c r="Z360" s="183"/>
      <c r="AA360" s="183"/>
      <c r="AB360" s="183"/>
      <c r="AC360" s="183"/>
      <c r="AD360" s="183"/>
      <c r="AE360" s="183"/>
      <c r="AF360" s="183"/>
      <c r="AG360" s="183"/>
      <c r="AH360" s="183"/>
      <c r="AI360" s="183"/>
      <c r="AJ360" s="183"/>
      <c r="AK360" s="183"/>
      <c r="AL360" s="183"/>
      <c r="AM360" s="183"/>
      <c r="AN360" s="183"/>
      <c r="AO360" s="183"/>
      <c r="AP360" s="183"/>
      <c r="AQ360" s="183"/>
      <c r="AR360" s="183"/>
      <c r="AS360" s="183"/>
      <c r="AT360" s="183"/>
      <c r="AU360" s="183"/>
      <c r="AV360" s="183"/>
      <c r="AW360" s="183"/>
      <c r="AX360" s="183"/>
      <c r="AY360" s="183"/>
      <c r="AZ360" s="183"/>
      <c r="BA360" s="183"/>
      <c r="BB360" s="183"/>
      <c r="BC360" s="183"/>
      <c r="BD360" s="183"/>
      <c r="BE360" s="183"/>
      <c r="BF360" s="183"/>
      <c r="BG360" s="183"/>
      <c r="BH360" s="183"/>
      <c r="BI360" s="183"/>
      <c r="BJ360" s="183"/>
      <c r="BK360" s="183"/>
      <c r="BL360" s="183"/>
      <c r="BM360" s="183"/>
    </row>
    <row r="361" spans="1:65" x14ac:dyDescent="0.2">
      <c r="A361" s="110"/>
      <c r="B361" s="110"/>
      <c r="C361" s="110"/>
      <c r="D361" s="183"/>
      <c r="E361" s="183"/>
      <c r="F361" s="183"/>
      <c r="G361" s="183"/>
      <c r="H361" s="183"/>
      <c r="I361" s="183"/>
      <c r="J361" s="183"/>
      <c r="K361" s="183"/>
      <c r="L361" s="183"/>
      <c r="M361" s="183"/>
      <c r="N361" s="183"/>
      <c r="O361" s="183"/>
      <c r="P361" s="183"/>
      <c r="Q361" s="183"/>
      <c r="R361" s="183"/>
      <c r="S361" s="183"/>
      <c r="T361" s="183"/>
      <c r="U361" s="183"/>
      <c r="V361" s="183"/>
      <c r="W361" s="183"/>
      <c r="X361" s="183"/>
      <c r="Y361" s="183"/>
      <c r="Z361" s="183"/>
      <c r="AA361" s="183"/>
      <c r="AB361" s="183"/>
      <c r="AC361" s="183"/>
      <c r="AD361" s="183"/>
      <c r="AE361" s="183"/>
      <c r="AF361" s="183"/>
      <c r="AG361" s="183"/>
      <c r="AH361" s="183"/>
      <c r="AI361" s="183"/>
      <c r="AJ361" s="183"/>
      <c r="AK361" s="183"/>
      <c r="AL361" s="183"/>
      <c r="AM361" s="183"/>
      <c r="AN361" s="183"/>
      <c r="AO361" s="183"/>
      <c r="AP361" s="183"/>
      <c r="AQ361" s="183"/>
      <c r="AR361" s="183"/>
      <c r="AS361" s="183"/>
      <c r="AT361" s="183"/>
      <c r="AU361" s="183"/>
      <c r="AV361" s="183"/>
      <c r="AW361" s="183"/>
      <c r="AX361" s="183"/>
      <c r="AY361" s="183"/>
      <c r="AZ361" s="183"/>
      <c r="BA361" s="183"/>
      <c r="BB361" s="183"/>
      <c r="BC361" s="183"/>
      <c r="BD361" s="183"/>
      <c r="BE361" s="183"/>
      <c r="BF361" s="183"/>
      <c r="BG361" s="183"/>
      <c r="BH361" s="183"/>
      <c r="BI361" s="183"/>
      <c r="BJ361" s="183"/>
      <c r="BK361" s="183"/>
      <c r="BL361" s="183"/>
      <c r="BM361" s="183"/>
    </row>
    <row r="362" spans="1:65" x14ac:dyDescent="0.2">
      <c r="A362" s="110"/>
      <c r="B362" s="110"/>
      <c r="C362" s="110"/>
      <c r="D362" s="183"/>
      <c r="E362" s="183"/>
      <c r="F362" s="183"/>
      <c r="G362" s="183"/>
      <c r="H362" s="183"/>
      <c r="I362" s="183"/>
      <c r="J362" s="183"/>
      <c r="K362" s="183"/>
      <c r="L362" s="183"/>
      <c r="M362" s="183"/>
      <c r="N362" s="183"/>
      <c r="O362" s="183"/>
      <c r="P362" s="183"/>
      <c r="Q362" s="183"/>
      <c r="R362" s="183"/>
      <c r="S362" s="183"/>
      <c r="T362" s="183"/>
      <c r="U362" s="183"/>
      <c r="V362" s="183"/>
      <c r="W362" s="183"/>
      <c r="X362" s="183"/>
      <c r="Y362" s="183"/>
      <c r="Z362" s="183"/>
      <c r="AA362" s="183"/>
      <c r="AB362" s="183"/>
      <c r="AC362" s="183"/>
      <c r="AD362" s="183"/>
      <c r="AE362" s="183"/>
      <c r="AF362" s="183"/>
      <c r="AG362" s="183"/>
      <c r="AH362" s="183"/>
      <c r="AI362" s="183"/>
      <c r="AJ362" s="183"/>
      <c r="AK362" s="183"/>
      <c r="AL362" s="183"/>
      <c r="AM362" s="183"/>
      <c r="AN362" s="183"/>
      <c r="AO362" s="183"/>
      <c r="AP362" s="183"/>
      <c r="AQ362" s="183"/>
      <c r="AR362" s="183"/>
      <c r="AS362" s="183"/>
      <c r="AT362" s="183"/>
      <c r="AU362" s="183"/>
      <c r="AV362" s="183"/>
      <c r="AW362" s="183"/>
      <c r="AX362" s="183"/>
      <c r="AY362" s="183"/>
      <c r="AZ362" s="183"/>
      <c r="BA362" s="183"/>
      <c r="BB362" s="183"/>
      <c r="BC362" s="183"/>
      <c r="BD362" s="183"/>
      <c r="BE362" s="183"/>
      <c r="BF362" s="183"/>
      <c r="BG362" s="183"/>
      <c r="BH362" s="183"/>
      <c r="BI362" s="183"/>
      <c r="BJ362" s="183"/>
      <c r="BK362" s="183"/>
      <c r="BL362" s="183"/>
      <c r="BM362" s="183"/>
    </row>
    <row r="363" spans="1:65" x14ac:dyDescent="0.2">
      <c r="A363" s="110"/>
      <c r="B363" s="110"/>
      <c r="C363" s="110"/>
      <c r="D363" s="183"/>
      <c r="E363" s="183"/>
      <c r="F363" s="183"/>
      <c r="G363" s="183"/>
      <c r="H363" s="183"/>
      <c r="I363" s="183"/>
      <c r="J363" s="183"/>
      <c r="K363" s="183"/>
      <c r="L363" s="183"/>
      <c r="M363" s="183"/>
      <c r="N363" s="183"/>
      <c r="O363" s="183"/>
      <c r="P363" s="183"/>
      <c r="Q363" s="183"/>
      <c r="R363" s="183"/>
      <c r="S363" s="183"/>
      <c r="T363" s="183"/>
      <c r="U363" s="183"/>
      <c r="V363" s="183"/>
      <c r="W363" s="183"/>
      <c r="X363" s="183"/>
      <c r="Y363" s="183"/>
      <c r="Z363" s="183"/>
      <c r="AA363" s="183"/>
      <c r="AB363" s="183"/>
      <c r="AC363" s="183"/>
      <c r="AD363" s="183"/>
      <c r="AE363" s="183"/>
      <c r="AF363" s="183"/>
      <c r="AG363" s="183"/>
      <c r="AH363" s="183"/>
      <c r="AI363" s="183"/>
      <c r="AJ363" s="183"/>
      <c r="AK363" s="183"/>
      <c r="AL363" s="183"/>
      <c r="AM363" s="183"/>
      <c r="AN363" s="183"/>
      <c r="AO363" s="183"/>
      <c r="AP363" s="183"/>
      <c r="AQ363" s="183"/>
      <c r="AR363" s="183"/>
      <c r="AS363" s="183"/>
      <c r="AT363" s="183"/>
      <c r="AU363" s="183"/>
      <c r="AV363" s="183"/>
      <c r="AW363" s="183"/>
      <c r="AX363" s="183"/>
      <c r="AY363" s="183"/>
      <c r="AZ363" s="183"/>
      <c r="BA363" s="183"/>
      <c r="BB363" s="183"/>
      <c r="BC363" s="183"/>
      <c r="BD363" s="183"/>
      <c r="BE363" s="183"/>
      <c r="BF363" s="183"/>
      <c r="BG363" s="183"/>
      <c r="BH363" s="183"/>
      <c r="BI363" s="183"/>
      <c r="BJ363" s="183"/>
      <c r="BK363" s="183"/>
      <c r="BL363" s="183"/>
      <c r="BM363" s="183"/>
    </row>
    <row r="364" spans="1:65" x14ac:dyDescent="0.2">
      <c r="A364" s="110"/>
      <c r="B364" s="110"/>
      <c r="C364" s="110"/>
      <c r="D364" s="183"/>
      <c r="E364" s="183"/>
      <c r="F364" s="183"/>
      <c r="G364" s="183"/>
      <c r="H364" s="183"/>
      <c r="I364" s="183"/>
      <c r="J364" s="183"/>
      <c r="K364" s="183"/>
      <c r="L364" s="183"/>
      <c r="M364" s="183"/>
      <c r="N364" s="183"/>
      <c r="O364" s="183"/>
      <c r="P364" s="183"/>
      <c r="Q364" s="183"/>
      <c r="R364" s="183"/>
      <c r="S364" s="183"/>
      <c r="T364" s="183"/>
      <c r="U364" s="183"/>
      <c r="V364" s="183"/>
      <c r="W364" s="183"/>
      <c r="X364" s="183"/>
      <c r="Y364" s="183"/>
      <c r="Z364" s="183"/>
      <c r="AA364" s="183"/>
      <c r="AB364" s="183"/>
      <c r="AC364" s="183"/>
      <c r="AD364" s="183"/>
      <c r="AE364" s="183"/>
      <c r="AF364" s="183"/>
      <c r="AG364" s="183"/>
      <c r="AH364" s="183"/>
      <c r="AI364" s="183"/>
      <c r="AJ364" s="183"/>
      <c r="AK364" s="183"/>
      <c r="AL364" s="183"/>
      <c r="AM364" s="183"/>
      <c r="AN364" s="183"/>
      <c r="AO364" s="183"/>
      <c r="AP364" s="183"/>
      <c r="AQ364" s="183"/>
      <c r="AR364" s="183"/>
      <c r="AS364" s="183"/>
      <c r="AT364" s="183"/>
      <c r="AU364" s="183"/>
      <c r="AV364" s="183"/>
      <c r="AW364" s="183"/>
      <c r="AX364" s="183"/>
      <c r="AY364" s="183"/>
      <c r="AZ364" s="183"/>
      <c r="BA364" s="183"/>
      <c r="BB364" s="183"/>
      <c r="BC364" s="183"/>
      <c r="BD364" s="183"/>
      <c r="BE364" s="183"/>
      <c r="BF364" s="183"/>
      <c r="BG364" s="183"/>
      <c r="BH364" s="183"/>
      <c r="BI364" s="183"/>
      <c r="BJ364" s="183"/>
      <c r="BK364" s="183"/>
      <c r="BL364" s="183"/>
      <c r="BM364" s="183"/>
    </row>
    <row r="365" spans="1:65" x14ac:dyDescent="0.2">
      <c r="A365" s="110"/>
      <c r="B365" s="110"/>
      <c r="C365" s="110"/>
      <c r="D365" s="183"/>
      <c r="E365" s="183"/>
      <c r="F365" s="183"/>
      <c r="G365" s="183"/>
      <c r="H365" s="183"/>
      <c r="I365" s="183"/>
      <c r="J365" s="183"/>
      <c r="K365" s="183"/>
      <c r="L365" s="183"/>
      <c r="M365" s="183"/>
      <c r="N365" s="183"/>
      <c r="O365" s="183"/>
      <c r="P365" s="183"/>
      <c r="Q365" s="183"/>
      <c r="R365" s="183"/>
      <c r="S365" s="183"/>
      <c r="T365" s="183"/>
      <c r="U365" s="183"/>
      <c r="V365" s="183"/>
      <c r="W365" s="183"/>
      <c r="X365" s="183"/>
      <c r="Y365" s="183"/>
      <c r="Z365" s="183"/>
      <c r="AA365" s="183"/>
      <c r="AB365" s="183"/>
      <c r="AC365" s="183"/>
      <c r="AD365" s="183"/>
      <c r="AE365" s="183"/>
      <c r="AF365" s="183"/>
      <c r="AG365" s="183"/>
      <c r="AH365" s="183"/>
      <c r="AI365" s="183"/>
      <c r="AJ365" s="183"/>
      <c r="AK365" s="183"/>
      <c r="AL365" s="183"/>
      <c r="AM365" s="183"/>
      <c r="AN365" s="183"/>
      <c r="AO365" s="183"/>
      <c r="AP365" s="183"/>
      <c r="AQ365" s="183"/>
      <c r="AR365" s="183"/>
      <c r="AS365" s="183"/>
      <c r="AT365" s="183"/>
      <c r="AU365" s="183"/>
      <c r="AV365" s="183"/>
      <c r="AW365" s="183"/>
      <c r="AX365" s="183"/>
      <c r="AY365" s="183"/>
      <c r="AZ365" s="183"/>
      <c r="BA365" s="183"/>
      <c r="BB365" s="183"/>
      <c r="BC365" s="183"/>
      <c r="BD365" s="183"/>
      <c r="BE365" s="183"/>
      <c r="BF365" s="183"/>
      <c r="BG365" s="183"/>
      <c r="BH365" s="183"/>
      <c r="BI365" s="183"/>
      <c r="BJ365" s="183"/>
      <c r="BK365" s="183"/>
      <c r="BL365" s="183"/>
      <c r="BM365" s="183"/>
    </row>
    <row r="366" spans="1:65" x14ac:dyDescent="0.2">
      <c r="A366" s="110"/>
      <c r="B366" s="110"/>
      <c r="C366" s="110"/>
      <c r="D366" s="183"/>
      <c r="E366" s="183"/>
      <c r="F366" s="183"/>
      <c r="G366" s="183"/>
      <c r="H366" s="183"/>
      <c r="I366" s="183"/>
      <c r="J366" s="183"/>
      <c r="K366" s="183"/>
      <c r="L366" s="183"/>
      <c r="M366" s="183"/>
      <c r="N366" s="183"/>
      <c r="O366" s="183"/>
      <c r="P366" s="183"/>
      <c r="Q366" s="183"/>
      <c r="R366" s="183"/>
      <c r="S366" s="183"/>
      <c r="T366" s="183"/>
      <c r="U366" s="183"/>
      <c r="V366" s="183"/>
      <c r="W366" s="183"/>
      <c r="X366" s="183"/>
      <c r="Y366" s="183"/>
      <c r="Z366" s="183"/>
      <c r="AA366" s="183"/>
      <c r="AB366" s="183"/>
      <c r="AC366" s="183"/>
      <c r="AD366" s="183"/>
      <c r="AE366" s="183"/>
      <c r="AF366" s="183"/>
      <c r="AG366" s="183"/>
      <c r="AH366" s="183"/>
      <c r="AI366" s="183"/>
      <c r="AJ366" s="183"/>
      <c r="AK366" s="183"/>
      <c r="AL366" s="183"/>
      <c r="AM366" s="183"/>
      <c r="AN366" s="183"/>
      <c r="AO366" s="183"/>
      <c r="AP366" s="183"/>
      <c r="AQ366" s="183"/>
      <c r="AR366" s="183"/>
      <c r="AS366" s="183"/>
      <c r="AT366" s="183"/>
      <c r="AU366" s="183"/>
      <c r="AV366" s="183"/>
      <c r="AW366" s="183"/>
      <c r="AX366" s="183"/>
      <c r="AY366" s="183"/>
      <c r="AZ366" s="183"/>
      <c r="BA366" s="183"/>
      <c r="BB366" s="183"/>
      <c r="BC366" s="183"/>
      <c r="BD366" s="183"/>
      <c r="BE366" s="183"/>
      <c r="BF366" s="183"/>
      <c r="BG366" s="183"/>
      <c r="BH366" s="183"/>
      <c r="BI366" s="183"/>
      <c r="BJ366" s="183"/>
      <c r="BK366" s="183"/>
      <c r="BL366" s="183"/>
      <c r="BM366" s="183"/>
    </row>
    <row r="367" spans="1:65" x14ac:dyDescent="0.2">
      <c r="A367" s="110"/>
      <c r="B367" s="110"/>
      <c r="C367" s="110"/>
      <c r="D367" s="183"/>
      <c r="E367" s="183"/>
      <c r="F367" s="183"/>
      <c r="G367" s="183"/>
      <c r="H367" s="183"/>
      <c r="I367" s="183"/>
      <c r="J367" s="183"/>
      <c r="K367" s="183"/>
      <c r="L367" s="183"/>
      <c r="M367" s="183"/>
      <c r="N367" s="183"/>
      <c r="O367" s="183"/>
      <c r="P367" s="183"/>
      <c r="Q367" s="183"/>
      <c r="R367" s="183"/>
      <c r="S367" s="183"/>
      <c r="T367" s="183"/>
      <c r="U367" s="183"/>
      <c r="V367" s="183"/>
      <c r="W367" s="183"/>
      <c r="X367" s="183"/>
      <c r="Y367" s="183"/>
      <c r="Z367" s="183"/>
      <c r="AA367" s="183"/>
      <c r="AB367" s="183"/>
      <c r="AC367" s="183"/>
      <c r="AD367" s="183"/>
      <c r="AE367" s="183"/>
      <c r="AF367" s="183"/>
      <c r="AG367" s="183"/>
      <c r="AH367" s="183"/>
      <c r="AI367" s="183"/>
      <c r="AJ367" s="183"/>
      <c r="AK367" s="183"/>
      <c r="AL367" s="183"/>
      <c r="AM367" s="183"/>
      <c r="AN367" s="183"/>
      <c r="AO367" s="183"/>
      <c r="AP367" s="183"/>
      <c r="AQ367" s="183"/>
      <c r="AR367" s="183"/>
      <c r="AS367" s="183"/>
      <c r="AT367" s="183"/>
      <c r="AU367" s="183"/>
      <c r="AV367" s="183"/>
      <c r="AW367" s="183"/>
      <c r="AX367" s="183"/>
      <c r="AY367" s="183"/>
      <c r="AZ367" s="183"/>
      <c r="BA367" s="183"/>
      <c r="BB367" s="183"/>
      <c r="BC367" s="183"/>
      <c r="BD367" s="183"/>
      <c r="BE367" s="183"/>
      <c r="BF367" s="183"/>
      <c r="BG367" s="183"/>
      <c r="BH367" s="183"/>
      <c r="BI367" s="183"/>
      <c r="BJ367" s="183"/>
      <c r="BK367" s="183"/>
      <c r="BL367" s="183"/>
      <c r="BM367" s="183"/>
    </row>
    <row r="368" spans="1:65" x14ac:dyDescent="0.2">
      <c r="A368" s="110"/>
      <c r="B368" s="110"/>
      <c r="C368" s="110"/>
      <c r="D368" s="183"/>
      <c r="E368" s="183"/>
      <c r="F368" s="183"/>
      <c r="G368" s="183"/>
      <c r="H368" s="183"/>
      <c r="I368" s="183"/>
      <c r="J368" s="183"/>
      <c r="K368" s="183"/>
      <c r="L368" s="183"/>
      <c r="M368" s="183"/>
      <c r="N368" s="183"/>
      <c r="O368" s="183"/>
      <c r="P368" s="183"/>
      <c r="Q368" s="183"/>
      <c r="R368" s="183"/>
      <c r="S368" s="183"/>
      <c r="T368" s="183"/>
      <c r="U368" s="183"/>
      <c r="V368" s="183"/>
      <c r="W368" s="183"/>
      <c r="X368" s="183"/>
      <c r="Y368" s="183"/>
      <c r="Z368" s="183"/>
      <c r="AA368" s="183"/>
      <c r="AB368" s="183"/>
      <c r="AC368" s="183"/>
      <c r="AD368" s="183"/>
      <c r="AE368" s="183"/>
      <c r="AF368" s="183"/>
      <c r="AG368" s="183"/>
      <c r="AH368" s="183"/>
      <c r="AI368" s="183"/>
      <c r="AJ368" s="183"/>
      <c r="AK368" s="183"/>
      <c r="AL368" s="183"/>
      <c r="AM368" s="183"/>
      <c r="AN368" s="183"/>
      <c r="AO368" s="183"/>
      <c r="AP368" s="183"/>
      <c r="AQ368" s="183"/>
      <c r="AR368" s="183"/>
      <c r="AS368" s="183"/>
      <c r="AT368" s="183"/>
      <c r="AU368" s="183"/>
      <c r="AV368" s="183"/>
      <c r="AW368" s="183"/>
      <c r="AX368" s="183"/>
      <c r="AY368" s="183"/>
      <c r="AZ368" s="183"/>
      <c r="BA368" s="183"/>
      <c r="BB368" s="183"/>
      <c r="BC368" s="183"/>
      <c r="BD368" s="183"/>
      <c r="BE368" s="183"/>
      <c r="BF368" s="183"/>
      <c r="BG368" s="183"/>
      <c r="BH368" s="183"/>
      <c r="BI368" s="183"/>
      <c r="BJ368" s="183"/>
      <c r="BK368" s="183"/>
      <c r="BL368" s="183"/>
      <c r="BM368" s="183"/>
    </row>
    <row r="369" spans="1:65" x14ac:dyDescent="0.2">
      <c r="A369" s="110"/>
      <c r="B369" s="110"/>
      <c r="C369" s="110"/>
      <c r="D369" s="183"/>
      <c r="E369" s="183"/>
      <c r="F369" s="183"/>
      <c r="G369" s="183"/>
      <c r="H369" s="183"/>
      <c r="I369" s="183"/>
      <c r="J369" s="183"/>
      <c r="K369" s="183"/>
      <c r="L369" s="183"/>
      <c r="M369" s="183"/>
      <c r="N369" s="183"/>
      <c r="O369" s="183"/>
      <c r="P369" s="183"/>
      <c r="Q369" s="183"/>
      <c r="R369" s="183"/>
      <c r="S369" s="183"/>
      <c r="T369" s="183"/>
      <c r="U369" s="183"/>
      <c r="V369" s="183"/>
      <c r="W369" s="183"/>
      <c r="X369" s="183"/>
      <c r="Y369" s="183"/>
      <c r="Z369" s="183"/>
      <c r="AA369" s="183"/>
      <c r="AB369" s="183"/>
      <c r="AC369" s="183"/>
      <c r="AD369" s="183"/>
      <c r="AE369" s="183"/>
      <c r="AF369" s="183"/>
      <c r="AG369" s="183"/>
      <c r="AH369" s="183"/>
      <c r="AI369" s="183"/>
      <c r="AJ369" s="183"/>
      <c r="AK369" s="183"/>
      <c r="AL369" s="183"/>
      <c r="AM369" s="183"/>
      <c r="AN369" s="183"/>
      <c r="AO369" s="183"/>
      <c r="AP369" s="183"/>
      <c r="AQ369" s="183"/>
      <c r="AR369" s="183"/>
      <c r="AS369" s="183"/>
      <c r="AT369" s="183"/>
      <c r="AU369" s="183"/>
      <c r="AV369" s="183"/>
      <c r="AW369" s="183"/>
      <c r="AX369" s="183"/>
      <c r="AY369" s="183"/>
      <c r="AZ369" s="183"/>
      <c r="BA369" s="183"/>
      <c r="BB369" s="183"/>
      <c r="BC369" s="183"/>
      <c r="BD369" s="183"/>
      <c r="BE369" s="183"/>
      <c r="BF369" s="183"/>
      <c r="BG369" s="183"/>
      <c r="BH369" s="183"/>
      <c r="BI369" s="183"/>
      <c r="BJ369" s="183"/>
      <c r="BK369" s="183"/>
      <c r="BL369" s="183"/>
      <c r="BM369" s="183"/>
    </row>
    <row r="370" spans="1:65" x14ac:dyDescent="0.2">
      <c r="A370" s="110"/>
      <c r="B370" s="110"/>
      <c r="C370" s="110"/>
      <c r="D370" s="183"/>
      <c r="E370" s="183"/>
      <c r="F370" s="183"/>
      <c r="G370" s="183"/>
      <c r="H370" s="183"/>
      <c r="I370" s="183"/>
      <c r="J370" s="183"/>
      <c r="K370" s="183"/>
      <c r="L370" s="183"/>
      <c r="M370" s="183"/>
      <c r="N370" s="183"/>
      <c r="O370" s="183"/>
      <c r="P370" s="183"/>
      <c r="Q370" s="183"/>
      <c r="R370" s="183"/>
      <c r="S370" s="183"/>
      <c r="T370" s="183"/>
      <c r="U370" s="183"/>
      <c r="V370" s="183"/>
      <c r="W370" s="183"/>
      <c r="X370" s="183"/>
      <c r="Y370" s="183"/>
      <c r="Z370" s="183"/>
      <c r="AA370" s="183"/>
      <c r="AB370" s="183"/>
      <c r="AC370" s="183"/>
      <c r="AD370" s="183"/>
      <c r="AE370" s="183"/>
      <c r="AF370" s="183"/>
      <c r="AG370" s="183"/>
      <c r="AH370" s="183"/>
      <c r="AI370" s="183"/>
      <c r="AJ370" s="183"/>
      <c r="AK370" s="183"/>
      <c r="AL370" s="183"/>
      <c r="AM370" s="183"/>
      <c r="AN370" s="183"/>
      <c r="AO370" s="183"/>
      <c r="AP370" s="183"/>
      <c r="AQ370" s="183"/>
      <c r="AR370" s="183"/>
      <c r="AS370" s="183"/>
      <c r="AT370" s="183"/>
      <c r="AU370" s="183"/>
      <c r="AV370" s="183"/>
      <c r="AW370" s="183"/>
      <c r="AX370" s="183"/>
      <c r="AY370" s="183"/>
      <c r="AZ370" s="183"/>
      <c r="BA370" s="183"/>
      <c r="BB370" s="183"/>
      <c r="BC370" s="183"/>
      <c r="BD370" s="183"/>
      <c r="BE370" s="183"/>
      <c r="BF370" s="183"/>
      <c r="BG370" s="183"/>
      <c r="BH370" s="183"/>
      <c r="BI370" s="183"/>
      <c r="BJ370" s="183"/>
      <c r="BK370" s="183"/>
      <c r="BL370" s="183"/>
      <c r="BM370" s="183"/>
    </row>
    <row r="371" spans="1:65" x14ac:dyDescent="0.2">
      <c r="A371" s="110"/>
      <c r="B371" s="110"/>
      <c r="C371" s="110"/>
      <c r="D371" s="183"/>
      <c r="E371" s="183"/>
      <c r="F371" s="183"/>
      <c r="G371" s="183"/>
      <c r="H371" s="183"/>
      <c r="I371" s="183"/>
      <c r="J371" s="183"/>
      <c r="K371" s="183"/>
      <c r="L371" s="183"/>
      <c r="M371" s="183"/>
      <c r="N371" s="183"/>
      <c r="O371" s="183"/>
      <c r="P371" s="183"/>
      <c r="Q371" s="183"/>
      <c r="R371" s="183"/>
      <c r="S371" s="183"/>
      <c r="T371" s="183"/>
      <c r="U371" s="183"/>
      <c r="V371" s="183"/>
      <c r="W371" s="183"/>
      <c r="X371" s="183"/>
      <c r="Y371" s="183"/>
      <c r="Z371" s="183"/>
      <c r="AA371" s="183"/>
      <c r="AB371" s="183"/>
      <c r="AC371" s="183"/>
      <c r="AD371" s="183"/>
      <c r="AE371" s="183"/>
      <c r="AF371" s="183"/>
      <c r="AG371" s="183"/>
      <c r="AH371" s="183"/>
      <c r="AI371" s="183"/>
      <c r="AJ371" s="183"/>
      <c r="AK371" s="183"/>
      <c r="AL371" s="183"/>
      <c r="AM371" s="183"/>
      <c r="AN371" s="183"/>
      <c r="AO371" s="183"/>
      <c r="AP371" s="183"/>
      <c r="AQ371" s="183"/>
      <c r="AR371" s="183"/>
      <c r="AS371" s="183"/>
      <c r="AT371" s="183"/>
      <c r="AU371" s="183"/>
      <c r="AV371" s="183"/>
      <c r="AW371" s="183"/>
      <c r="AX371" s="183"/>
      <c r="AY371" s="183"/>
      <c r="AZ371" s="183"/>
      <c r="BA371" s="183"/>
      <c r="BB371" s="183"/>
      <c r="BC371" s="183"/>
      <c r="BD371" s="183"/>
      <c r="BE371" s="183"/>
      <c r="BF371" s="183"/>
      <c r="BG371" s="183"/>
      <c r="BH371" s="183"/>
      <c r="BI371" s="183"/>
      <c r="BJ371" s="183"/>
      <c r="BK371" s="183"/>
      <c r="BL371" s="183"/>
      <c r="BM371" s="183"/>
    </row>
    <row r="372" spans="1:65" x14ac:dyDescent="0.2">
      <c r="A372" s="110"/>
      <c r="B372" s="110"/>
      <c r="C372" s="110"/>
      <c r="D372" s="183"/>
      <c r="E372" s="183"/>
      <c r="F372" s="183"/>
      <c r="G372" s="183"/>
      <c r="H372" s="183"/>
      <c r="I372" s="183"/>
      <c r="J372" s="183"/>
      <c r="K372" s="183"/>
      <c r="L372" s="183"/>
      <c r="M372" s="183"/>
      <c r="N372" s="183"/>
      <c r="O372" s="183"/>
      <c r="P372" s="183"/>
      <c r="Q372" s="183"/>
      <c r="R372" s="183"/>
      <c r="S372" s="183"/>
      <c r="T372" s="183"/>
      <c r="U372" s="183"/>
      <c r="V372" s="183"/>
      <c r="W372" s="183"/>
      <c r="X372" s="183"/>
      <c r="Y372" s="183"/>
      <c r="Z372" s="183"/>
      <c r="AA372" s="183"/>
      <c r="AB372" s="183"/>
      <c r="AC372" s="183"/>
      <c r="AD372" s="183"/>
      <c r="AE372" s="183"/>
      <c r="AF372" s="183"/>
      <c r="AG372" s="183"/>
      <c r="AH372" s="183"/>
      <c r="AI372" s="183"/>
      <c r="AJ372" s="183"/>
      <c r="AK372" s="183"/>
      <c r="AL372" s="183"/>
      <c r="AM372" s="183"/>
      <c r="AN372" s="183"/>
      <c r="AO372" s="183"/>
      <c r="AP372" s="183"/>
      <c r="AQ372" s="183"/>
      <c r="AR372" s="183"/>
      <c r="AS372" s="183"/>
      <c r="AT372" s="183"/>
      <c r="AU372" s="183"/>
      <c r="AV372" s="183"/>
      <c r="AW372" s="183"/>
      <c r="AX372" s="183"/>
      <c r="AY372" s="183"/>
      <c r="AZ372" s="183"/>
      <c r="BA372" s="183"/>
      <c r="BB372" s="183"/>
      <c r="BC372" s="183"/>
      <c r="BD372" s="183"/>
      <c r="BE372" s="183"/>
      <c r="BF372" s="183"/>
      <c r="BG372" s="183"/>
      <c r="BH372" s="183"/>
      <c r="BI372" s="183"/>
      <c r="BJ372" s="183"/>
      <c r="BK372" s="183"/>
      <c r="BL372" s="183"/>
      <c r="BM372" s="183"/>
    </row>
    <row r="373" spans="1:65" x14ac:dyDescent="0.2">
      <c r="A373" s="110"/>
      <c r="B373" s="110"/>
      <c r="C373" s="110"/>
      <c r="D373" s="183"/>
      <c r="E373" s="183"/>
      <c r="F373" s="183"/>
      <c r="G373" s="183"/>
      <c r="H373" s="183"/>
      <c r="I373" s="183"/>
      <c r="J373" s="183"/>
      <c r="K373" s="183"/>
      <c r="L373" s="183"/>
      <c r="M373" s="183"/>
      <c r="N373" s="183"/>
      <c r="O373" s="183"/>
      <c r="P373" s="183"/>
      <c r="Q373" s="183"/>
      <c r="R373" s="183"/>
      <c r="S373" s="183"/>
      <c r="T373" s="183"/>
      <c r="U373" s="183"/>
      <c r="V373" s="183"/>
      <c r="W373" s="183"/>
      <c r="X373" s="183"/>
      <c r="Y373" s="183"/>
      <c r="Z373" s="183"/>
      <c r="AA373" s="183"/>
      <c r="AB373" s="183"/>
      <c r="AC373" s="183"/>
      <c r="AD373" s="183"/>
      <c r="AE373" s="183"/>
      <c r="AF373" s="183"/>
      <c r="AG373" s="183"/>
      <c r="AH373" s="183"/>
      <c r="AI373" s="183"/>
      <c r="AJ373" s="183"/>
      <c r="AK373" s="183"/>
      <c r="AL373" s="183"/>
      <c r="AM373" s="183"/>
      <c r="AN373" s="183"/>
      <c r="AO373" s="183"/>
      <c r="AP373" s="183"/>
      <c r="AQ373" s="183"/>
      <c r="AR373" s="183"/>
      <c r="AS373" s="183"/>
      <c r="AT373" s="183"/>
      <c r="AU373" s="183"/>
      <c r="AV373" s="183"/>
      <c r="AW373" s="183"/>
      <c r="AX373" s="183"/>
      <c r="AY373" s="183"/>
      <c r="AZ373" s="183"/>
      <c r="BA373" s="183"/>
      <c r="BB373" s="183"/>
      <c r="BC373" s="183"/>
      <c r="BD373" s="183"/>
      <c r="BE373" s="183"/>
      <c r="BF373" s="183"/>
      <c r="BG373" s="183"/>
      <c r="BH373" s="183"/>
      <c r="BI373" s="183"/>
      <c r="BJ373" s="183"/>
      <c r="BK373" s="183"/>
      <c r="BL373" s="183"/>
      <c r="BM373" s="183"/>
    </row>
    <row r="374" spans="1:65" x14ac:dyDescent="0.2">
      <c r="A374" s="110"/>
      <c r="B374" s="110"/>
      <c r="C374" s="110"/>
      <c r="D374" s="183"/>
      <c r="E374" s="183"/>
      <c r="F374" s="183"/>
      <c r="G374" s="183"/>
      <c r="H374" s="183"/>
      <c r="I374" s="183"/>
      <c r="J374" s="183"/>
      <c r="K374" s="183"/>
      <c r="L374" s="183"/>
      <c r="M374" s="183"/>
      <c r="N374" s="183"/>
      <c r="O374" s="183"/>
      <c r="P374" s="183"/>
      <c r="Q374" s="183"/>
      <c r="R374" s="183"/>
      <c r="S374" s="183"/>
      <c r="T374" s="183"/>
      <c r="U374" s="183"/>
      <c r="V374" s="183"/>
      <c r="W374" s="183"/>
      <c r="X374" s="183"/>
      <c r="Y374" s="183"/>
      <c r="Z374" s="183"/>
      <c r="AA374" s="183"/>
      <c r="AB374" s="183"/>
      <c r="AC374" s="183"/>
      <c r="AD374" s="183"/>
      <c r="AE374" s="183"/>
      <c r="AF374" s="183"/>
      <c r="AG374" s="183"/>
      <c r="AH374" s="183"/>
      <c r="AI374" s="183"/>
      <c r="AJ374" s="183"/>
      <c r="AK374" s="183"/>
      <c r="AL374" s="183"/>
      <c r="AM374" s="183"/>
      <c r="AN374" s="183"/>
      <c r="AO374" s="183"/>
      <c r="AP374" s="183"/>
      <c r="AQ374" s="183"/>
      <c r="AR374" s="183"/>
      <c r="AS374" s="183"/>
      <c r="AT374" s="183"/>
      <c r="AU374" s="183"/>
      <c r="AV374" s="183"/>
      <c r="AW374" s="183"/>
      <c r="AX374" s="183"/>
      <c r="AY374" s="183"/>
      <c r="AZ374" s="183"/>
      <c r="BA374" s="183"/>
      <c r="BB374" s="183"/>
      <c r="BC374" s="183"/>
      <c r="BD374" s="183"/>
      <c r="BE374" s="183"/>
      <c r="BF374" s="183"/>
      <c r="BG374" s="183"/>
      <c r="BH374" s="183"/>
      <c r="BI374" s="183"/>
      <c r="BJ374" s="183"/>
      <c r="BK374" s="183"/>
      <c r="BL374" s="183"/>
      <c r="BM374" s="183"/>
    </row>
    <row r="375" spans="1:65" x14ac:dyDescent="0.2">
      <c r="A375" s="110"/>
      <c r="B375" s="110"/>
      <c r="C375" s="110"/>
      <c r="D375" s="183"/>
      <c r="E375" s="183"/>
      <c r="F375" s="183"/>
      <c r="G375" s="183"/>
      <c r="H375" s="183"/>
      <c r="I375" s="183"/>
      <c r="J375" s="183"/>
      <c r="K375" s="183"/>
      <c r="L375" s="183"/>
      <c r="M375" s="183"/>
      <c r="N375" s="183"/>
      <c r="O375" s="183"/>
      <c r="P375" s="183"/>
      <c r="Q375" s="183"/>
      <c r="R375" s="183"/>
      <c r="S375" s="183"/>
      <c r="T375" s="183"/>
      <c r="U375" s="183"/>
      <c r="V375" s="183"/>
      <c r="W375" s="183"/>
      <c r="X375" s="183"/>
      <c r="Y375" s="183"/>
      <c r="Z375" s="183"/>
      <c r="AA375" s="183"/>
      <c r="AB375" s="183"/>
      <c r="AC375" s="183"/>
      <c r="AD375" s="183"/>
      <c r="AE375" s="183"/>
      <c r="AF375" s="183"/>
      <c r="AG375" s="183"/>
      <c r="AH375" s="183"/>
      <c r="AI375" s="183"/>
      <c r="AJ375" s="183"/>
      <c r="AK375" s="183"/>
      <c r="AL375" s="183"/>
      <c r="AM375" s="183"/>
      <c r="AN375" s="183"/>
      <c r="AO375" s="183"/>
      <c r="AP375" s="183"/>
      <c r="AQ375" s="183"/>
      <c r="AR375" s="183"/>
      <c r="AS375" s="183"/>
      <c r="AT375" s="183"/>
      <c r="AU375" s="183"/>
      <c r="AV375" s="183"/>
      <c r="AW375" s="183"/>
      <c r="AX375" s="183"/>
      <c r="AY375" s="183"/>
      <c r="AZ375" s="183"/>
      <c r="BA375" s="183"/>
      <c r="BB375" s="183"/>
      <c r="BC375" s="183"/>
      <c r="BD375" s="183"/>
      <c r="BE375" s="183"/>
      <c r="BF375" s="183"/>
      <c r="BG375" s="183"/>
      <c r="BH375" s="183"/>
      <c r="BI375" s="183"/>
      <c r="BJ375" s="183"/>
      <c r="BK375" s="183"/>
      <c r="BL375" s="183"/>
      <c r="BM375" s="183"/>
    </row>
    <row r="376" spans="1:65" x14ac:dyDescent="0.2">
      <c r="A376" s="110"/>
      <c r="B376" s="110"/>
      <c r="C376" s="110"/>
      <c r="D376" s="183"/>
      <c r="E376" s="183"/>
      <c r="F376" s="183"/>
      <c r="G376" s="183"/>
      <c r="H376" s="183"/>
      <c r="I376" s="183"/>
      <c r="J376" s="183"/>
      <c r="K376" s="183"/>
      <c r="L376" s="183"/>
      <c r="M376" s="183"/>
      <c r="N376" s="183"/>
      <c r="O376" s="183"/>
      <c r="P376" s="183"/>
      <c r="Q376" s="183"/>
      <c r="R376" s="183"/>
      <c r="S376" s="183"/>
      <c r="T376" s="183"/>
      <c r="U376" s="183"/>
      <c r="V376" s="183"/>
      <c r="W376" s="183"/>
      <c r="X376" s="183"/>
      <c r="Y376" s="183"/>
      <c r="Z376" s="183"/>
      <c r="AA376" s="183"/>
      <c r="AB376" s="183"/>
      <c r="AC376" s="183"/>
      <c r="AD376" s="183"/>
      <c r="AE376" s="183"/>
      <c r="AF376" s="183"/>
      <c r="AG376" s="183"/>
      <c r="AH376" s="183"/>
      <c r="AI376" s="183"/>
      <c r="AJ376" s="183"/>
      <c r="AK376" s="183"/>
      <c r="AL376" s="183"/>
      <c r="AM376" s="183"/>
      <c r="AN376" s="183"/>
      <c r="AO376" s="183"/>
      <c r="AP376" s="183"/>
      <c r="AQ376" s="183"/>
      <c r="AR376" s="183"/>
      <c r="AS376" s="183"/>
      <c r="AT376" s="183"/>
      <c r="AU376" s="183"/>
      <c r="AV376" s="183"/>
      <c r="AW376" s="183"/>
      <c r="AX376" s="183"/>
      <c r="AY376" s="183"/>
      <c r="AZ376" s="183"/>
      <c r="BA376" s="183"/>
      <c r="BB376" s="183"/>
      <c r="BC376" s="183"/>
      <c r="BD376" s="183"/>
      <c r="BE376" s="183"/>
      <c r="BF376" s="183"/>
      <c r="BG376" s="183"/>
      <c r="BH376" s="183"/>
      <c r="BI376" s="183"/>
      <c r="BJ376" s="183"/>
      <c r="BK376" s="183"/>
      <c r="BL376" s="183"/>
      <c r="BM376" s="183"/>
    </row>
    <row r="377" spans="1:65" x14ac:dyDescent="0.2">
      <c r="A377" s="110"/>
      <c r="B377" s="110"/>
      <c r="C377" s="110"/>
      <c r="D377" s="183"/>
      <c r="E377" s="183"/>
      <c r="F377" s="183"/>
      <c r="G377" s="183"/>
      <c r="H377" s="183"/>
      <c r="I377" s="183"/>
      <c r="J377" s="183"/>
      <c r="K377" s="183"/>
      <c r="L377" s="183"/>
      <c r="M377" s="183"/>
      <c r="N377" s="183"/>
      <c r="O377" s="183"/>
      <c r="P377" s="183"/>
      <c r="Q377" s="183"/>
      <c r="R377" s="183"/>
      <c r="S377" s="183"/>
      <c r="T377" s="183"/>
      <c r="U377" s="183"/>
      <c r="V377" s="183"/>
      <c r="W377" s="183"/>
      <c r="X377" s="183"/>
      <c r="Y377" s="183"/>
      <c r="Z377" s="183"/>
      <c r="AA377" s="183"/>
      <c r="AB377" s="183"/>
      <c r="AC377" s="183"/>
      <c r="AD377" s="183"/>
      <c r="AE377" s="183"/>
      <c r="AF377" s="183"/>
      <c r="AG377" s="183"/>
      <c r="AH377" s="183"/>
      <c r="AI377" s="183"/>
      <c r="AJ377" s="183"/>
      <c r="AK377" s="183"/>
      <c r="AL377" s="183"/>
      <c r="AM377" s="183"/>
      <c r="AN377" s="183"/>
      <c r="AO377" s="183"/>
      <c r="AP377" s="183"/>
      <c r="AQ377" s="183"/>
      <c r="AR377" s="183"/>
      <c r="AS377" s="183"/>
      <c r="AT377" s="183"/>
      <c r="AU377" s="183"/>
      <c r="AV377" s="183"/>
      <c r="AW377" s="183"/>
      <c r="AX377" s="183"/>
      <c r="AY377" s="183"/>
      <c r="AZ377" s="183"/>
      <c r="BA377" s="183"/>
      <c r="BB377" s="183"/>
      <c r="BC377" s="183"/>
      <c r="BD377" s="183"/>
      <c r="BE377" s="183"/>
      <c r="BF377" s="183"/>
      <c r="BG377" s="183"/>
      <c r="BH377" s="183"/>
      <c r="BI377" s="183"/>
      <c r="BJ377" s="183"/>
      <c r="BK377" s="183"/>
      <c r="BL377" s="183"/>
      <c r="BM377" s="183"/>
    </row>
    <row r="378" spans="1:65" x14ac:dyDescent="0.2">
      <c r="A378" s="110"/>
      <c r="B378" s="110"/>
      <c r="C378" s="110"/>
      <c r="D378" s="183"/>
      <c r="E378" s="183"/>
      <c r="F378" s="183"/>
      <c r="G378" s="183"/>
      <c r="H378" s="183"/>
      <c r="I378" s="183"/>
      <c r="J378" s="183"/>
      <c r="K378" s="183"/>
      <c r="L378" s="183"/>
      <c r="M378" s="183"/>
      <c r="N378" s="183"/>
      <c r="O378" s="183"/>
      <c r="P378" s="183"/>
      <c r="Q378" s="183"/>
      <c r="R378" s="183"/>
      <c r="S378" s="183"/>
      <c r="T378" s="183"/>
      <c r="U378" s="183"/>
      <c r="V378" s="183"/>
      <c r="W378" s="183"/>
      <c r="X378" s="183"/>
      <c r="Y378" s="183"/>
      <c r="Z378" s="183"/>
      <c r="AA378" s="183"/>
      <c r="AB378" s="183"/>
      <c r="AC378" s="183"/>
      <c r="AD378" s="183"/>
      <c r="AE378" s="183"/>
      <c r="AF378" s="183"/>
      <c r="AG378" s="183"/>
      <c r="AH378" s="183"/>
      <c r="AI378" s="183"/>
      <c r="AJ378" s="183"/>
      <c r="AK378" s="183"/>
      <c r="AL378" s="183"/>
      <c r="AM378" s="183"/>
      <c r="AN378" s="183"/>
      <c r="AO378" s="183"/>
      <c r="AP378" s="183"/>
      <c r="AQ378" s="183"/>
      <c r="AR378" s="183"/>
      <c r="AS378" s="183"/>
      <c r="AT378" s="183"/>
      <c r="AU378" s="183"/>
      <c r="AV378" s="183"/>
      <c r="AW378" s="183"/>
      <c r="AX378" s="183"/>
      <c r="AY378" s="183"/>
      <c r="AZ378" s="183"/>
      <c r="BA378" s="183"/>
      <c r="BB378" s="183"/>
      <c r="BC378" s="183"/>
      <c r="BD378" s="183"/>
      <c r="BE378" s="183"/>
      <c r="BF378" s="183"/>
      <c r="BG378" s="183"/>
      <c r="BH378" s="183"/>
      <c r="BI378" s="183"/>
      <c r="BJ378" s="183"/>
      <c r="BK378" s="183"/>
      <c r="BL378" s="183"/>
      <c r="BM378" s="183"/>
    </row>
    <row r="379" spans="1:65" x14ac:dyDescent="0.2">
      <c r="A379" s="110"/>
      <c r="B379" s="110"/>
      <c r="C379" s="110"/>
      <c r="D379" s="183"/>
      <c r="E379" s="183"/>
      <c r="F379" s="183"/>
      <c r="G379" s="183"/>
      <c r="H379" s="183"/>
      <c r="I379" s="183"/>
      <c r="J379" s="183"/>
      <c r="K379" s="183"/>
      <c r="L379" s="183"/>
      <c r="M379" s="183"/>
      <c r="N379" s="183"/>
      <c r="O379" s="183"/>
      <c r="P379" s="183"/>
      <c r="Q379" s="183"/>
      <c r="R379" s="183"/>
      <c r="S379" s="183"/>
      <c r="T379" s="183"/>
      <c r="U379" s="183"/>
      <c r="V379" s="183"/>
      <c r="W379" s="183"/>
      <c r="X379" s="183"/>
      <c r="Y379" s="183"/>
      <c r="Z379" s="183"/>
      <c r="AA379" s="183"/>
      <c r="AB379" s="183"/>
      <c r="AC379" s="183"/>
      <c r="AD379" s="183"/>
      <c r="AE379" s="183"/>
      <c r="AF379" s="183"/>
      <c r="AG379" s="183"/>
      <c r="AH379" s="183"/>
      <c r="AI379" s="183"/>
      <c r="AJ379" s="183"/>
      <c r="AK379" s="183"/>
      <c r="AL379" s="183"/>
      <c r="AM379" s="183"/>
      <c r="AN379" s="183"/>
      <c r="AO379" s="183"/>
      <c r="AP379" s="183"/>
      <c r="AQ379" s="183"/>
      <c r="AR379" s="183"/>
      <c r="AS379" s="183"/>
      <c r="AT379" s="183"/>
      <c r="AU379" s="183"/>
      <c r="AV379" s="183"/>
      <c r="AW379" s="183"/>
      <c r="AX379" s="183"/>
      <c r="AY379" s="183"/>
      <c r="AZ379" s="183"/>
      <c r="BA379" s="183"/>
      <c r="BB379" s="183"/>
      <c r="BC379" s="183"/>
      <c r="BD379" s="183"/>
      <c r="BE379" s="183"/>
      <c r="BF379" s="183"/>
      <c r="BG379" s="183"/>
      <c r="BH379" s="183"/>
      <c r="BI379" s="183"/>
      <c r="BJ379" s="183"/>
      <c r="BK379" s="183"/>
      <c r="BL379" s="183"/>
      <c r="BM379" s="183"/>
    </row>
    <row r="380" spans="1:65" x14ac:dyDescent="0.2">
      <c r="A380" s="110"/>
      <c r="B380" s="110"/>
      <c r="C380" s="110"/>
      <c r="D380" s="183"/>
      <c r="E380" s="183"/>
      <c r="F380" s="183"/>
      <c r="G380" s="183"/>
      <c r="H380" s="183"/>
      <c r="I380" s="183"/>
      <c r="J380" s="183"/>
      <c r="K380" s="183"/>
      <c r="L380" s="183"/>
      <c r="M380" s="183"/>
      <c r="N380" s="183"/>
      <c r="O380" s="183"/>
      <c r="P380" s="183"/>
      <c r="Q380" s="183"/>
      <c r="R380" s="183"/>
      <c r="S380" s="183"/>
      <c r="T380" s="183"/>
      <c r="U380" s="183"/>
      <c r="V380" s="183"/>
      <c r="W380" s="183"/>
      <c r="X380" s="183"/>
      <c r="Y380" s="183"/>
      <c r="Z380" s="183"/>
      <c r="AA380" s="183"/>
      <c r="AB380" s="183"/>
      <c r="AC380" s="183"/>
      <c r="AD380" s="183"/>
      <c r="AE380" s="183"/>
      <c r="AF380" s="183"/>
      <c r="AG380" s="183"/>
      <c r="AH380" s="183"/>
      <c r="AI380" s="183"/>
      <c r="AJ380" s="183"/>
      <c r="AK380" s="183"/>
      <c r="AL380" s="183"/>
      <c r="AM380" s="183"/>
      <c r="AN380" s="183"/>
      <c r="AO380" s="183"/>
      <c r="AP380" s="183"/>
      <c r="AQ380" s="183"/>
      <c r="AR380" s="183"/>
      <c r="AS380" s="183"/>
      <c r="AT380" s="183"/>
      <c r="AU380" s="183"/>
      <c r="AV380" s="183"/>
      <c r="AW380" s="183"/>
      <c r="AX380" s="183"/>
      <c r="AY380" s="183"/>
      <c r="AZ380" s="183"/>
      <c r="BA380" s="183"/>
      <c r="BB380" s="183"/>
      <c r="BC380" s="183"/>
      <c r="BD380" s="183"/>
      <c r="BE380" s="183"/>
      <c r="BF380" s="183"/>
      <c r="BG380" s="183"/>
      <c r="BH380" s="183"/>
      <c r="BI380" s="183"/>
      <c r="BJ380" s="183"/>
      <c r="BK380" s="183"/>
      <c r="BL380" s="183"/>
      <c r="BM380" s="183"/>
    </row>
    <row r="381" spans="1:65" x14ac:dyDescent="0.2">
      <c r="A381" s="110"/>
      <c r="B381" s="110"/>
      <c r="C381" s="110"/>
      <c r="D381" s="183"/>
      <c r="E381" s="183"/>
      <c r="F381" s="183"/>
      <c r="G381" s="183"/>
      <c r="H381" s="183"/>
      <c r="I381" s="183"/>
      <c r="J381" s="183"/>
      <c r="K381" s="183"/>
      <c r="L381" s="183"/>
      <c r="M381" s="183"/>
      <c r="N381" s="183"/>
      <c r="O381" s="183"/>
      <c r="P381" s="183"/>
      <c r="Q381" s="183"/>
      <c r="R381" s="183"/>
      <c r="S381" s="183"/>
      <c r="T381" s="183"/>
      <c r="U381" s="183"/>
      <c r="V381" s="183"/>
      <c r="W381" s="183"/>
      <c r="X381" s="183"/>
      <c r="Y381" s="183"/>
      <c r="Z381" s="183"/>
      <c r="AA381" s="183"/>
      <c r="AB381" s="183"/>
      <c r="AC381" s="183"/>
      <c r="AD381" s="183"/>
      <c r="AE381" s="183"/>
      <c r="AF381" s="183"/>
      <c r="AG381" s="183"/>
      <c r="AH381" s="183"/>
      <c r="AI381" s="183"/>
      <c r="AJ381" s="183"/>
      <c r="AK381" s="183"/>
      <c r="AL381" s="183"/>
      <c r="AM381" s="183"/>
      <c r="AN381" s="183"/>
      <c r="AO381" s="183"/>
      <c r="AP381" s="183"/>
      <c r="AQ381" s="183"/>
      <c r="AR381" s="183"/>
      <c r="AS381" s="183"/>
      <c r="AT381" s="183"/>
      <c r="AU381" s="183"/>
      <c r="AV381" s="183"/>
      <c r="AW381" s="183"/>
      <c r="AX381" s="183"/>
      <c r="AY381" s="183"/>
      <c r="AZ381" s="183"/>
      <c r="BA381" s="183"/>
      <c r="BB381" s="183"/>
      <c r="BC381" s="183"/>
      <c r="BD381" s="183"/>
      <c r="BE381" s="183"/>
      <c r="BF381" s="183"/>
      <c r="BG381" s="183"/>
      <c r="BH381" s="183"/>
      <c r="BI381" s="183"/>
      <c r="BJ381" s="183"/>
      <c r="BK381" s="183"/>
      <c r="BL381" s="183"/>
      <c r="BM381" s="183"/>
    </row>
    <row r="382" spans="1:65" x14ac:dyDescent="0.2">
      <c r="A382" s="110"/>
      <c r="B382" s="110"/>
      <c r="C382" s="110"/>
      <c r="D382" s="183"/>
      <c r="E382" s="183"/>
      <c r="F382" s="183"/>
      <c r="G382" s="183"/>
      <c r="H382" s="183"/>
      <c r="I382" s="183"/>
      <c r="J382" s="183"/>
      <c r="K382" s="183"/>
      <c r="L382" s="183"/>
      <c r="M382" s="183"/>
      <c r="N382" s="183"/>
      <c r="O382" s="183"/>
      <c r="P382" s="183"/>
      <c r="Q382" s="183"/>
      <c r="R382" s="183"/>
      <c r="S382" s="183"/>
      <c r="T382" s="183"/>
      <c r="U382" s="183"/>
      <c r="V382" s="183"/>
      <c r="W382" s="183"/>
      <c r="X382" s="183"/>
      <c r="Y382" s="183"/>
      <c r="Z382" s="183"/>
      <c r="AA382" s="183"/>
      <c r="AB382" s="183"/>
      <c r="AC382" s="183"/>
      <c r="AD382" s="183"/>
      <c r="AE382" s="183"/>
      <c r="AF382" s="183"/>
      <c r="AG382" s="183"/>
      <c r="AH382" s="183"/>
      <c r="AI382" s="183"/>
      <c r="AJ382" s="183"/>
      <c r="AK382" s="183"/>
      <c r="AL382" s="183"/>
      <c r="AM382" s="183"/>
      <c r="AN382" s="183"/>
      <c r="AO382" s="183"/>
      <c r="AP382" s="183"/>
      <c r="AQ382" s="183"/>
      <c r="AR382" s="183"/>
      <c r="AS382" s="183"/>
      <c r="AT382" s="183"/>
      <c r="AU382" s="183"/>
      <c r="AV382" s="183"/>
      <c r="AW382" s="183"/>
      <c r="AX382" s="183"/>
      <c r="AY382" s="183"/>
      <c r="AZ382" s="183"/>
      <c r="BA382" s="183"/>
      <c r="BB382" s="183"/>
      <c r="BC382" s="183"/>
      <c r="BD382" s="183"/>
      <c r="BE382" s="183"/>
      <c r="BF382" s="183"/>
      <c r="BG382" s="183"/>
      <c r="BH382" s="183"/>
      <c r="BI382" s="183"/>
      <c r="BJ382" s="183"/>
      <c r="BK382" s="183"/>
      <c r="BL382" s="183"/>
      <c r="BM382" s="183"/>
    </row>
    <row r="383" spans="1:65" x14ac:dyDescent="0.2">
      <c r="A383" s="110"/>
      <c r="B383" s="110"/>
      <c r="C383" s="110"/>
      <c r="D383" s="183"/>
      <c r="E383" s="183"/>
      <c r="F383" s="183"/>
      <c r="G383" s="183"/>
      <c r="H383" s="183"/>
      <c r="I383" s="183"/>
      <c r="J383" s="183"/>
      <c r="K383" s="183"/>
      <c r="L383" s="183"/>
      <c r="M383" s="183"/>
      <c r="N383" s="183"/>
      <c r="O383" s="183"/>
      <c r="P383" s="183"/>
      <c r="Q383" s="183"/>
      <c r="R383" s="183"/>
      <c r="S383" s="183"/>
      <c r="T383" s="183"/>
      <c r="U383" s="183"/>
      <c r="V383" s="183"/>
      <c r="W383" s="183"/>
      <c r="X383" s="183"/>
      <c r="Y383" s="183"/>
      <c r="Z383" s="183"/>
      <c r="AA383" s="183"/>
      <c r="AB383" s="183"/>
      <c r="AC383" s="183"/>
      <c r="AD383" s="183"/>
      <c r="AE383" s="183"/>
      <c r="AF383" s="183"/>
      <c r="AG383" s="183"/>
      <c r="AH383" s="183"/>
      <c r="AI383" s="183"/>
      <c r="AJ383" s="183"/>
      <c r="AK383" s="183"/>
      <c r="AL383" s="183"/>
      <c r="AM383" s="183"/>
      <c r="AN383" s="183"/>
      <c r="AO383" s="183"/>
      <c r="AP383" s="183"/>
      <c r="AQ383" s="183"/>
      <c r="AR383" s="183"/>
      <c r="AS383" s="183"/>
      <c r="AT383" s="183"/>
      <c r="AU383" s="183"/>
      <c r="AV383" s="183"/>
      <c r="AW383" s="183"/>
      <c r="AX383" s="183"/>
      <c r="AY383" s="183"/>
      <c r="AZ383" s="183"/>
      <c r="BA383" s="183"/>
      <c r="BB383" s="183"/>
      <c r="BC383" s="183"/>
      <c r="BD383" s="183"/>
      <c r="BE383" s="183"/>
      <c r="BF383" s="183"/>
      <c r="BG383" s="183"/>
      <c r="BH383" s="183"/>
      <c r="BI383" s="183"/>
      <c r="BJ383" s="183"/>
      <c r="BK383" s="183"/>
      <c r="BL383" s="183"/>
      <c r="BM383" s="183"/>
    </row>
    <row r="384" spans="1:65" x14ac:dyDescent="0.2">
      <c r="A384" s="110"/>
      <c r="B384" s="110"/>
      <c r="C384" s="110"/>
      <c r="D384" s="183"/>
      <c r="E384" s="183"/>
      <c r="F384" s="183"/>
      <c r="G384" s="183"/>
      <c r="H384" s="183"/>
      <c r="I384" s="183"/>
      <c r="J384" s="183"/>
      <c r="K384" s="183"/>
      <c r="L384" s="183"/>
      <c r="M384" s="183"/>
      <c r="N384" s="183"/>
      <c r="O384" s="183"/>
      <c r="P384" s="183"/>
      <c r="Q384" s="183"/>
      <c r="R384" s="183"/>
      <c r="S384" s="183"/>
      <c r="T384" s="183"/>
      <c r="U384" s="183"/>
      <c r="V384" s="183"/>
      <c r="W384" s="183"/>
      <c r="X384" s="183"/>
      <c r="Y384" s="183"/>
      <c r="Z384" s="183"/>
      <c r="AA384" s="183"/>
      <c r="AB384" s="183"/>
      <c r="AC384" s="183"/>
      <c r="AD384" s="183"/>
      <c r="AE384" s="183"/>
      <c r="AF384" s="183"/>
      <c r="AG384" s="183"/>
      <c r="AH384" s="183"/>
      <c r="AI384" s="183"/>
      <c r="AJ384" s="183"/>
      <c r="AK384" s="183"/>
      <c r="AL384" s="183"/>
      <c r="AM384" s="183"/>
      <c r="AN384" s="183"/>
      <c r="AO384" s="183"/>
      <c r="AP384" s="183"/>
      <c r="AQ384" s="183"/>
      <c r="AR384" s="183"/>
      <c r="AS384" s="183"/>
      <c r="AT384" s="183"/>
      <c r="AU384" s="183"/>
      <c r="AV384" s="183"/>
      <c r="AW384" s="183"/>
      <c r="AX384" s="183"/>
      <c r="AY384" s="183"/>
      <c r="AZ384" s="183"/>
      <c r="BA384" s="183"/>
      <c r="BB384" s="183"/>
      <c r="BC384" s="183"/>
      <c r="BD384" s="183"/>
      <c r="BE384" s="183"/>
      <c r="BF384" s="183"/>
      <c r="BG384" s="183"/>
      <c r="BH384" s="183"/>
      <c r="BI384" s="183"/>
      <c r="BJ384" s="183"/>
      <c r="BK384" s="183"/>
      <c r="BL384" s="183"/>
      <c r="BM384" s="183"/>
    </row>
    <row r="385" spans="1:65" x14ac:dyDescent="0.2">
      <c r="A385" s="110"/>
      <c r="B385" s="110"/>
      <c r="C385" s="110"/>
      <c r="D385" s="183"/>
      <c r="E385" s="183"/>
      <c r="F385" s="183"/>
      <c r="G385" s="183"/>
      <c r="H385" s="183"/>
      <c r="I385" s="183"/>
      <c r="J385" s="183"/>
      <c r="K385" s="183"/>
      <c r="L385" s="183"/>
      <c r="M385" s="183"/>
      <c r="N385" s="183"/>
      <c r="O385" s="183"/>
      <c r="P385" s="183"/>
      <c r="Q385" s="183"/>
      <c r="R385" s="183"/>
      <c r="S385" s="183"/>
      <c r="T385" s="183"/>
      <c r="U385" s="183"/>
      <c r="V385" s="183"/>
      <c r="W385" s="183"/>
      <c r="X385" s="183"/>
      <c r="Y385" s="183"/>
      <c r="Z385" s="183"/>
      <c r="AA385" s="183"/>
      <c r="AB385" s="183"/>
      <c r="AC385" s="183"/>
      <c r="AD385" s="183"/>
      <c r="AE385" s="183"/>
      <c r="AF385" s="183"/>
      <c r="AG385" s="183"/>
      <c r="AH385" s="183"/>
      <c r="AI385" s="183"/>
      <c r="AJ385" s="183"/>
      <c r="AK385" s="183"/>
      <c r="AL385" s="183"/>
      <c r="AM385" s="183"/>
      <c r="AN385" s="183"/>
      <c r="AO385" s="183"/>
      <c r="AP385" s="183"/>
      <c r="AQ385" s="183"/>
      <c r="AR385" s="183"/>
      <c r="AS385" s="183"/>
      <c r="AT385" s="183"/>
      <c r="AU385" s="183"/>
      <c r="AV385" s="183"/>
      <c r="AW385" s="183"/>
      <c r="AX385" s="183"/>
      <c r="AY385" s="183"/>
      <c r="AZ385" s="183"/>
      <c r="BA385" s="183"/>
      <c r="BB385" s="183"/>
      <c r="BC385" s="183"/>
      <c r="BD385" s="183"/>
      <c r="BE385" s="183"/>
      <c r="BF385" s="183"/>
      <c r="BG385" s="183"/>
      <c r="BH385" s="183"/>
      <c r="BI385" s="183"/>
      <c r="BJ385" s="183"/>
      <c r="BK385" s="183"/>
      <c r="BL385" s="183"/>
      <c r="BM385" s="183"/>
    </row>
    <row r="386" spans="1:65" x14ac:dyDescent="0.2">
      <c r="A386" s="110"/>
      <c r="B386" s="110"/>
      <c r="C386" s="110"/>
      <c r="D386" s="183"/>
      <c r="E386" s="183"/>
      <c r="F386" s="183"/>
      <c r="G386" s="183"/>
      <c r="H386" s="183"/>
      <c r="I386" s="183"/>
      <c r="J386" s="183"/>
      <c r="K386" s="183"/>
      <c r="L386" s="183"/>
      <c r="M386" s="183"/>
      <c r="N386" s="183"/>
      <c r="O386" s="183"/>
      <c r="P386" s="183"/>
      <c r="Q386" s="183"/>
      <c r="R386" s="183"/>
      <c r="S386" s="183"/>
      <c r="T386" s="183"/>
      <c r="U386" s="183"/>
      <c r="V386" s="183"/>
      <c r="W386" s="183"/>
      <c r="X386" s="183"/>
      <c r="Y386" s="183"/>
      <c r="Z386" s="183"/>
      <c r="AA386" s="183"/>
      <c r="AB386" s="183"/>
      <c r="AC386" s="183"/>
      <c r="AD386" s="183"/>
      <c r="AE386" s="183"/>
      <c r="AF386" s="183"/>
      <c r="AG386" s="183"/>
      <c r="AH386" s="183"/>
      <c r="AI386" s="183"/>
      <c r="AJ386" s="183"/>
      <c r="AK386" s="183"/>
      <c r="AL386" s="183"/>
      <c r="AM386" s="183"/>
      <c r="AN386" s="183"/>
      <c r="AO386" s="183"/>
      <c r="AP386" s="183"/>
      <c r="AQ386" s="183"/>
      <c r="AR386" s="183"/>
      <c r="AS386" s="183"/>
      <c r="AT386" s="183"/>
      <c r="AU386" s="183"/>
      <c r="AV386" s="183"/>
      <c r="AW386" s="183"/>
      <c r="AX386" s="183"/>
      <c r="AY386" s="183"/>
      <c r="AZ386" s="183"/>
      <c r="BA386" s="183"/>
      <c r="BB386" s="183"/>
      <c r="BC386" s="183"/>
      <c r="BD386" s="183"/>
      <c r="BE386" s="183"/>
      <c r="BF386" s="183"/>
      <c r="BG386" s="183"/>
      <c r="BH386" s="183"/>
      <c r="BI386" s="183"/>
      <c r="BJ386" s="183"/>
      <c r="BK386" s="183"/>
      <c r="BL386" s="183"/>
      <c r="BM386" s="183"/>
    </row>
    <row r="387" spans="1:65" x14ac:dyDescent="0.2">
      <c r="A387" s="110"/>
      <c r="B387" s="110"/>
      <c r="C387" s="110"/>
      <c r="D387" s="183"/>
      <c r="E387" s="183"/>
      <c r="F387" s="183"/>
      <c r="G387" s="183"/>
      <c r="H387" s="183"/>
      <c r="I387" s="183"/>
      <c r="J387" s="183"/>
      <c r="K387" s="183"/>
      <c r="L387" s="183"/>
      <c r="M387" s="183"/>
      <c r="N387" s="183"/>
      <c r="O387" s="183"/>
      <c r="P387" s="183"/>
      <c r="Q387" s="183"/>
      <c r="R387" s="183"/>
      <c r="S387" s="183"/>
      <c r="T387" s="183"/>
      <c r="U387" s="183"/>
      <c r="V387" s="183"/>
      <c r="W387" s="183"/>
      <c r="X387" s="183"/>
      <c r="Y387" s="183"/>
      <c r="Z387" s="183"/>
      <c r="AA387" s="183"/>
      <c r="AB387" s="183"/>
      <c r="AC387" s="183"/>
      <c r="AD387" s="183"/>
      <c r="AE387" s="183"/>
      <c r="AF387" s="183"/>
      <c r="AG387" s="183"/>
      <c r="AH387" s="183"/>
      <c r="AI387" s="183"/>
      <c r="AJ387" s="183"/>
      <c r="AK387" s="183"/>
      <c r="AL387" s="183"/>
      <c r="AM387" s="183"/>
      <c r="AN387" s="183"/>
      <c r="AO387" s="183"/>
      <c r="AP387" s="183"/>
      <c r="AQ387" s="183"/>
      <c r="AR387" s="183"/>
      <c r="AS387" s="183"/>
      <c r="AT387" s="183"/>
      <c r="AU387" s="183"/>
      <c r="AV387" s="183"/>
      <c r="AW387" s="183"/>
      <c r="AX387" s="183"/>
      <c r="AY387" s="183"/>
      <c r="AZ387" s="183"/>
      <c r="BA387" s="183"/>
      <c r="BB387" s="183"/>
      <c r="BC387" s="183"/>
      <c r="BD387" s="183"/>
      <c r="BE387" s="183"/>
      <c r="BF387" s="183"/>
      <c r="BG387" s="183"/>
      <c r="BH387" s="183"/>
      <c r="BI387" s="183"/>
      <c r="BJ387" s="183"/>
      <c r="BK387" s="183"/>
      <c r="BL387" s="183"/>
      <c r="BM387" s="183"/>
    </row>
    <row r="388" spans="1:65" x14ac:dyDescent="0.2">
      <c r="A388" s="110"/>
      <c r="B388" s="110"/>
      <c r="C388" s="110"/>
      <c r="D388" s="183"/>
      <c r="E388" s="183"/>
      <c r="F388" s="183"/>
      <c r="G388" s="183"/>
      <c r="H388" s="183"/>
      <c r="I388" s="183"/>
      <c r="J388" s="183"/>
      <c r="K388" s="183"/>
      <c r="L388" s="183"/>
      <c r="M388" s="183"/>
      <c r="N388" s="183"/>
      <c r="O388" s="183"/>
      <c r="P388" s="183"/>
      <c r="Q388" s="183"/>
      <c r="R388" s="183"/>
      <c r="S388" s="183"/>
      <c r="T388" s="183"/>
      <c r="U388" s="183"/>
      <c r="V388" s="183"/>
      <c r="W388" s="183"/>
      <c r="X388" s="183"/>
      <c r="Y388" s="183"/>
      <c r="Z388" s="183"/>
      <c r="AA388" s="183"/>
      <c r="AB388" s="183"/>
      <c r="AC388" s="183"/>
      <c r="AD388" s="183"/>
      <c r="AE388" s="183"/>
      <c r="AF388" s="183"/>
      <c r="AG388" s="183"/>
      <c r="AH388" s="183"/>
      <c r="AI388" s="183"/>
      <c r="AJ388" s="183"/>
      <c r="AK388" s="183"/>
      <c r="AL388" s="183"/>
      <c r="AM388" s="183"/>
      <c r="AN388" s="183"/>
      <c r="AO388" s="183"/>
      <c r="AP388" s="183"/>
      <c r="AQ388" s="183"/>
      <c r="AR388" s="183"/>
      <c r="AS388" s="183"/>
      <c r="AT388" s="183"/>
      <c r="AU388" s="183"/>
      <c r="AV388" s="183"/>
      <c r="AW388" s="183"/>
      <c r="AX388" s="183"/>
      <c r="AY388" s="183"/>
      <c r="AZ388" s="183"/>
      <c r="BA388" s="183"/>
      <c r="BB388" s="183"/>
      <c r="BC388" s="183"/>
      <c r="BD388" s="183"/>
      <c r="BE388" s="183"/>
      <c r="BF388" s="183"/>
      <c r="BG388" s="183"/>
      <c r="BH388" s="183"/>
      <c r="BI388" s="183"/>
      <c r="BJ388" s="183"/>
      <c r="BK388" s="183"/>
      <c r="BL388" s="183"/>
      <c r="BM388" s="183"/>
    </row>
    <row r="389" spans="1:65" x14ac:dyDescent="0.2">
      <c r="A389" s="110"/>
      <c r="B389" s="110"/>
      <c r="C389" s="110"/>
      <c r="D389" s="183"/>
      <c r="E389" s="183"/>
      <c r="F389" s="183"/>
      <c r="G389" s="183"/>
      <c r="H389" s="183"/>
      <c r="I389" s="183"/>
      <c r="J389" s="183"/>
      <c r="K389" s="183"/>
      <c r="L389" s="183"/>
      <c r="M389" s="183"/>
      <c r="N389" s="183"/>
      <c r="O389" s="183"/>
      <c r="P389" s="183"/>
      <c r="Q389" s="183"/>
      <c r="R389" s="183"/>
      <c r="S389" s="183"/>
      <c r="T389" s="183"/>
      <c r="U389" s="183"/>
      <c r="V389" s="183"/>
      <c r="W389" s="183"/>
      <c r="X389" s="183"/>
      <c r="Y389" s="183"/>
      <c r="Z389" s="183"/>
      <c r="AA389" s="183"/>
      <c r="AB389" s="183"/>
      <c r="AC389" s="183"/>
      <c r="AD389" s="183"/>
      <c r="AE389" s="183"/>
      <c r="AF389" s="183"/>
      <c r="AG389" s="183"/>
      <c r="AH389" s="183"/>
      <c r="AI389" s="183"/>
      <c r="AJ389" s="183"/>
      <c r="AK389" s="183"/>
      <c r="AL389" s="183"/>
      <c r="AM389" s="183"/>
      <c r="AN389" s="183"/>
      <c r="AO389" s="183"/>
      <c r="AP389" s="183"/>
      <c r="AQ389" s="183"/>
      <c r="AR389" s="183"/>
      <c r="AS389" s="183"/>
      <c r="AT389" s="183"/>
      <c r="AU389" s="183"/>
      <c r="AV389" s="183"/>
      <c r="AW389" s="183"/>
      <c r="AX389" s="183"/>
      <c r="AY389" s="183"/>
      <c r="AZ389" s="183"/>
      <c r="BA389" s="183"/>
      <c r="BB389" s="183"/>
      <c r="BC389" s="183"/>
      <c r="BD389" s="183"/>
      <c r="BE389" s="183"/>
      <c r="BF389" s="183"/>
      <c r="BG389" s="183"/>
      <c r="BH389" s="183"/>
      <c r="BI389" s="183"/>
      <c r="BJ389" s="183"/>
      <c r="BK389" s="183"/>
      <c r="BL389" s="183"/>
      <c r="BM389" s="183"/>
    </row>
    <row r="390" spans="1:65" x14ac:dyDescent="0.2">
      <c r="A390" s="110"/>
      <c r="B390" s="110"/>
      <c r="C390" s="110"/>
      <c r="D390" s="183"/>
      <c r="E390" s="183"/>
      <c r="F390" s="183"/>
      <c r="G390" s="183"/>
      <c r="H390" s="183"/>
      <c r="I390" s="183"/>
      <c r="J390" s="183"/>
      <c r="K390" s="183"/>
      <c r="L390" s="183"/>
      <c r="M390" s="183"/>
      <c r="N390" s="183"/>
      <c r="O390" s="183"/>
      <c r="P390" s="183"/>
      <c r="Q390" s="183"/>
      <c r="R390" s="183"/>
      <c r="S390" s="183"/>
      <c r="T390" s="183"/>
      <c r="U390" s="183"/>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row>
    <row r="391" spans="1:65" x14ac:dyDescent="0.2">
      <c r="A391" s="110"/>
      <c r="B391" s="110"/>
      <c r="C391" s="110"/>
      <c r="D391" s="183"/>
      <c r="E391" s="183"/>
      <c r="F391" s="183"/>
      <c r="G391" s="183"/>
      <c r="H391" s="183"/>
      <c r="I391" s="183"/>
      <c r="J391" s="183"/>
      <c r="K391" s="183"/>
      <c r="L391" s="183"/>
      <c r="M391" s="183"/>
      <c r="N391" s="183"/>
      <c r="O391" s="183"/>
      <c r="P391" s="183"/>
      <c r="Q391" s="183"/>
      <c r="R391" s="183"/>
      <c r="S391" s="183"/>
      <c r="T391" s="183"/>
      <c r="U391" s="183"/>
      <c r="V391" s="183"/>
      <c r="W391" s="183"/>
      <c r="X391" s="183"/>
      <c r="Y391" s="183"/>
      <c r="Z391" s="183"/>
      <c r="AA391" s="183"/>
      <c r="AB391" s="183"/>
      <c r="AC391" s="183"/>
      <c r="AD391" s="183"/>
      <c r="AE391" s="183"/>
      <c r="AF391" s="183"/>
      <c r="AG391" s="183"/>
      <c r="AH391" s="183"/>
      <c r="AI391" s="183"/>
      <c r="AJ391" s="183"/>
      <c r="AK391" s="183"/>
      <c r="AL391" s="183"/>
      <c r="AM391" s="183"/>
      <c r="AN391" s="183"/>
      <c r="AO391" s="183"/>
      <c r="AP391" s="183"/>
      <c r="AQ391" s="183"/>
      <c r="AR391" s="183"/>
      <c r="AS391" s="183"/>
      <c r="AT391" s="183"/>
      <c r="AU391" s="183"/>
      <c r="AV391" s="183"/>
      <c r="AW391" s="183"/>
      <c r="AX391" s="183"/>
      <c r="AY391" s="183"/>
      <c r="AZ391" s="183"/>
      <c r="BA391" s="183"/>
      <c r="BB391" s="183"/>
      <c r="BC391" s="183"/>
      <c r="BD391" s="183"/>
      <c r="BE391" s="183"/>
      <c r="BF391" s="183"/>
      <c r="BG391" s="183"/>
      <c r="BH391" s="183"/>
      <c r="BI391" s="183"/>
      <c r="BJ391" s="183"/>
      <c r="BK391" s="183"/>
      <c r="BL391" s="183"/>
      <c r="BM391" s="183"/>
    </row>
    <row r="392" spans="1:65" x14ac:dyDescent="0.2">
      <c r="A392" s="110"/>
      <c r="B392" s="110"/>
      <c r="C392" s="110"/>
      <c r="D392" s="183"/>
      <c r="E392" s="183"/>
      <c r="F392" s="183"/>
      <c r="G392" s="183"/>
      <c r="H392" s="183"/>
      <c r="I392" s="183"/>
      <c r="J392" s="183"/>
      <c r="K392" s="183"/>
      <c r="L392" s="183"/>
      <c r="M392" s="183"/>
      <c r="N392" s="183"/>
      <c r="O392" s="183"/>
      <c r="P392" s="183"/>
      <c r="Q392" s="183"/>
      <c r="R392" s="183"/>
      <c r="S392" s="183"/>
      <c r="T392" s="183"/>
      <c r="U392" s="183"/>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row>
    <row r="393" spans="1:65" x14ac:dyDescent="0.2">
      <c r="A393" s="110"/>
      <c r="B393" s="110"/>
      <c r="C393" s="110"/>
      <c r="D393" s="183"/>
      <c r="E393" s="183"/>
      <c r="F393" s="183"/>
      <c r="G393" s="183"/>
      <c r="H393" s="183"/>
      <c r="I393" s="183"/>
      <c r="J393" s="183"/>
      <c r="K393" s="183"/>
      <c r="L393" s="183"/>
      <c r="M393" s="183"/>
      <c r="N393" s="183"/>
      <c r="O393" s="183"/>
      <c r="P393" s="183"/>
      <c r="Q393" s="183"/>
      <c r="R393" s="183"/>
      <c r="S393" s="183"/>
      <c r="T393" s="183"/>
      <c r="U393" s="183"/>
      <c r="V393" s="183"/>
      <c r="W393" s="183"/>
      <c r="X393" s="183"/>
      <c r="Y393" s="183"/>
      <c r="Z393" s="183"/>
      <c r="AA393" s="183"/>
      <c r="AB393" s="183"/>
      <c r="AC393" s="183"/>
      <c r="AD393" s="183"/>
      <c r="AE393" s="183"/>
      <c r="AF393" s="183"/>
      <c r="AG393" s="183"/>
      <c r="AH393" s="183"/>
      <c r="AI393" s="183"/>
      <c r="AJ393" s="183"/>
      <c r="AK393" s="183"/>
      <c r="AL393" s="183"/>
      <c r="AM393" s="183"/>
      <c r="AN393" s="183"/>
      <c r="AO393" s="183"/>
      <c r="AP393" s="183"/>
      <c r="AQ393" s="183"/>
      <c r="AR393" s="183"/>
      <c r="AS393" s="183"/>
      <c r="AT393" s="183"/>
      <c r="AU393" s="183"/>
      <c r="AV393" s="183"/>
      <c r="AW393" s="183"/>
      <c r="AX393" s="183"/>
      <c r="AY393" s="183"/>
      <c r="AZ393" s="183"/>
      <c r="BA393" s="183"/>
      <c r="BB393" s="183"/>
      <c r="BC393" s="183"/>
      <c r="BD393" s="183"/>
      <c r="BE393" s="183"/>
      <c r="BF393" s="183"/>
      <c r="BG393" s="183"/>
      <c r="BH393" s="183"/>
      <c r="BI393" s="183"/>
      <c r="BJ393" s="183"/>
      <c r="BK393" s="183"/>
      <c r="BL393" s="183"/>
      <c r="BM393" s="183"/>
    </row>
    <row r="394" spans="1:65" x14ac:dyDescent="0.2">
      <c r="A394" s="110"/>
      <c r="B394" s="110"/>
      <c r="C394" s="110"/>
      <c r="D394" s="183"/>
      <c r="E394" s="183"/>
      <c r="F394" s="183"/>
      <c r="G394" s="183"/>
      <c r="H394" s="183"/>
      <c r="I394" s="183"/>
      <c r="J394" s="183"/>
      <c r="K394" s="183"/>
      <c r="L394" s="183"/>
      <c r="M394" s="183"/>
      <c r="N394" s="183"/>
      <c r="O394" s="183"/>
      <c r="P394" s="183"/>
      <c r="Q394" s="183"/>
      <c r="R394" s="183"/>
      <c r="S394" s="183"/>
      <c r="T394" s="183"/>
      <c r="U394" s="183"/>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row>
    <row r="395" spans="1:65" x14ac:dyDescent="0.2">
      <c r="A395" s="110"/>
      <c r="B395" s="110"/>
      <c r="C395" s="110"/>
      <c r="D395" s="183"/>
      <c r="E395" s="183"/>
      <c r="F395" s="183"/>
      <c r="G395" s="183"/>
      <c r="H395" s="183"/>
      <c r="I395" s="183"/>
      <c r="J395" s="183"/>
      <c r="K395" s="183"/>
      <c r="L395" s="183"/>
      <c r="M395" s="183"/>
      <c r="N395" s="183"/>
      <c r="O395" s="183"/>
      <c r="P395" s="183"/>
      <c r="Q395" s="183"/>
      <c r="R395" s="183"/>
      <c r="S395" s="183"/>
      <c r="T395" s="183"/>
      <c r="U395" s="183"/>
      <c r="V395" s="183"/>
      <c r="W395" s="183"/>
      <c r="X395" s="183"/>
      <c r="Y395" s="183"/>
      <c r="Z395" s="183"/>
      <c r="AA395" s="183"/>
      <c r="AB395" s="183"/>
      <c r="AC395" s="183"/>
      <c r="AD395" s="183"/>
      <c r="AE395" s="183"/>
      <c r="AF395" s="183"/>
      <c r="AG395" s="183"/>
      <c r="AH395" s="183"/>
      <c r="AI395" s="183"/>
      <c r="AJ395" s="183"/>
      <c r="AK395" s="183"/>
      <c r="AL395" s="183"/>
      <c r="AM395" s="183"/>
      <c r="AN395" s="183"/>
      <c r="AO395" s="183"/>
      <c r="AP395" s="183"/>
      <c r="AQ395" s="183"/>
      <c r="AR395" s="183"/>
      <c r="AS395" s="183"/>
      <c r="AT395" s="183"/>
      <c r="AU395" s="183"/>
      <c r="AV395" s="183"/>
      <c r="AW395" s="183"/>
      <c r="AX395" s="183"/>
      <c r="AY395" s="183"/>
      <c r="AZ395" s="183"/>
      <c r="BA395" s="183"/>
      <c r="BB395" s="183"/>
      <c r="BC395" s="183"/>
      <c r="BD395" s="183"/>
      <c r="BE395" s="183"/>
      <c r="BF395" s="183"/>
      <c r="BG395" s="183"/>
      <c r="BH395" s="183"/>
      <c r="BI395" s="183"/>
      <c r="BJ395" s="183"/>
      <c r="BK395" s="183"/>
      <c r="BL395" s="183"/>
      <c r="BM395" s="183"/>
    </row>
    <row r="396" spans="1:65" x14ac:dyDescent="0.2">
      <c r="A396" s="110"/>
      <c r="B396" s="110"/>
      <c r="C396" s="110"/>
      <c r="D396" s="183"/>
      <c r="E396" s="183"/>
      <c r="F396" s="183"/>
      <c r="G396" s="183"/>
      <c r="H396" s="183"/>
      <c r="I396" s="183"/>
      <c r="J396" s="183"/>
      <c r="K396" s="183"/>
      <c r="L396" s="183"/>
      <c r="M396" s="183"/>
      <c r="N396" s="183"/>
      <c r="O396" s="183"/>
      <c r="P396" s="183"/>
      <c r="Q396" s="183"/>
      <c r="R396" s="183"/>
      <c r="S396" s="183"/>
      <c r="T396" s="183"/>
      <c r="U396" s="183"/>
      <c r="V396" s="183"/>
      <c r="W396" s="183"/>
      <c r="X396" s="183"/>
      <c r="Y396" s="183"/>
      <c r="Z396" s="183"/>
      <c r="AA396" s="183"/>
      <c r="AB396" s="183"/>
      <c r="AC396" s="183"/>
      <c r="AD396" s="183"/>
      <c r="AE396" s="183"/>
      <c r="AF396" s="183"/>
      <c r="AG396" s="183"/>
      <c r="AH396" s="183"/>
      <c r="AI396" s="183"/>
      <c r="AJ396" s="183"/>
      <c r="AK396" s="183"/>
      <c r="AL396" s="183"/>
      <c r="AM396" s="183"/>
      <c r="AN396" s="183"/>
      <c r="AO396" s="183"/>
      <c r="AP396" s="183"/>
      <c r="AQ396" s="183"/>
      <c r="AR396" s="183"/>
      <c r="AS396" s="183"/>
      <c r="AT396" s="183"/>
      <c r="AU396" s="183"/>
      <c r="AV396" s="183"/>
      <c r="AW396" s="183"/>
      <c r="AX396" s="183"/>
      <c r="AY396" s="183"/>
      <c r="AZ396" s="183"/>
      <c r="BA396" s="183"/>
      <c r="BB396" s="183"/>
      <c r="BC396" s="183"/>
      <c r="BD396" s="183"/>
      <c r="BE396" s="183"/>
      <c r="BF396" s="183"/>
      <c r="BG396" s="183"/>
      <c r="BH396" s="183"/>
      <c r="BI396" s="183"/>
      <c r="BJ396" s="183"/>
      <c r="BK396" s="183"/>
      <c r="BL396" s="183"/>
      <c r="BM396" s="183"/>
    </row>
    <row r="397" spans="1:65" x14ac:dyDescent="0.2">
      <c r="A397" s="110"/>
      <c r="B397" s="110"/>
      <c r="C397" s="110"/>
      <c r="D397" s="183"/>
      <c r="E397" s="183"/>
      <c r="F397" s="183"/>
      <c r="G397" s="183"/>
      <c r="H397" s="183"/>
      <c r="I397" s="183"/>
      <c r="J397" s="183"/>
      <c r="K397" s="183"/>
      <c r="L397" s="183"/>
      <c r="M397" s="183"/>
      <c r="N397" s="183"/>
      <c r="O397" s="183"/>
      <c r="P397" s="183"/>
      <c r="Q397" s="183"/>
      <c r="R397" s="183"/>
      <c r="S397" s="183"/>
      <c r="T397" s="183"/>
      <c r="U397" s="183"/>
      <c r="V397" s="183"/>
      <c r="W397" s="183"/>
      <c r="X397" s="183"/>
      <c r="Y397" s="183"/>
      <c r="Z397" s="183"/>
      <c r="AA397" s="183"/>
      <c r="AB397" s="183"/>
      <c r="AC397" s="183"/>
      <c r="AD397" s="183"/>
      <c r="AE397" s="183"/>
      <c r="AF397" s="183"/>
      <c r="AG397" s="183"/>
      <c r="AH397" s="183"/>
      <c r="AI397" s="183"/>
      <c r="AJ397" s="183"/>
      <c r="AK397" s="183"/>
      <c r="AL397" s="183"/>
      <c r="AM397" s="183"/>
      <c r="AN397" s="183"/>
      <c r="AO397" s="183"/>
      <c r="AP397" s="183"/>
      <c r="AQ397" s="183"/>
      <c r="AR397" s="183"/>
      <c r="AS397" s="183"/>
      <c r="AT397" s="183"/>
      <c r="AU397" s="183"/>
      <c r="AV397" s="183"/>
      <c r="AW397" s="183"/>
      <c r="AX397" s="183"/>
      <c r="AY397" s="183"/>
      <c r="AZ397" s="183"/>
      <c r="BA397" s="183"/>
      <c r="BB397" s="183"/>
      <c r="BC397" s="183"/>
      <c r="BD397" s="183"/>
      <c r="BE397" s="183"/>
      <c r="BF397" s="183"/>
      <c r="BG397" s="183"/>
      <c r="BH397" s="183"/>
      <c r="BI397" s="183"/>
      <c r="BJ397" s="183"/>
      <c r="BK397" s="183"/>
      <c r="BL397" s="183"/>
      <c r="BM397" s="183"/>
    </row>
    <row r="398" spans="1:65" x14ac:dyDescent="0.2">
      <c r="A398" s="110"/>
      <c r="B398" s="110"/>
      <c r="C398" s="110"/>
      <c r="D398" s="183"/>
      <c r="E398" s="183"/>
      <c r="F398" s="183"/>
      <c r="G398" s="183"/>
      <c r="H398" s="183"/>
      <c r="I398" s="183"/>
      <c r="J398" s="183"/>
      <c r="K398" s="183"/>
      <c r="L398" s="183"/>
      <c r="M398" s="183"/>
      <c r="N398" s="183"/>
      <c r="O398" s="183"/>
      <c r="P398" s="183"/>
      <c r="Q398" s="183"/>
      <c r="R398" s="183"/>
      <c r="S398" s="183"/>
      <c r="T398" s="183"/>
      <c r="U398" s="183"/>
      <c r="V398" s="183"/>
      <c r="W398" s="183"/>
      <c r="X398" s="183"/>
      <c r="Y398" s="183"/>
      <c r="Z398" s="183"/>
      <c r="AA398" s="183"/>
      <c r="AB398" s="183"/>
      <c r="AC398" s="183"/>
      <c r="AD398" s="183"/>
      <c r="AE398" s="183"/>
      <c r="AF398" s="183"/>
      <c r="AG398" s="183"/>
      <c r="AH398" s="183"/>
      <c r="AI398" s="183"/>
      <c r="AJ398" s="183"/>
      <c r="AK398" s="183"/>
      <c r="AL398" s="183"/>
      <c r="AM398" s="183"/>
      <c r="AN398" s="183"/>
      <c r="AO398" s="183"/>
      <c r="AP398" s="183"/>
      <c r="AQ398" s="183"/>
      <c r="AR398" s="183"/>
      <c r="AS398" s="183"/>
      <c r="AT398" s="183"/>
      <c r="AU398" s="183"/>
      <c r="AV398" s="183"/>
      <c r="AW398" s="183"/>
      <c r="AX398" s="183"/>
      <c r="AY398" s="183"/>
      <c r="AZ398" s="183"/>
      <c r="BA398" s="183"/>
      <c r="BB398" s="183"/>
      <c r="BC398" s="183"/>
      <c r="BD398" s="183"/>
      <c r="BE398" s="183"/>
      <c r="BF398" s="183"/>
      <c r="BG398" s="183"/>
      <c r="BH398" s="183"/>
      <c r="BI398" s="183"/>
      <c r="BJ398" s="183"/>
      <c r="BK398" s="183"/>
      <c r="BL398" s="183"/>
      <c r="BM398" s="183"/>
    </row>
    <row r="399" spans="1:65" x14ac:dyDescent="0.2">
      <c r="A399" s="110"/>
      <c r="B399" s="110"/>
      <c r="C399" s="110"/>
      <c r="D399" s="183"/>
      <c r="E399" s="183"/>
      <c r="F399" s="183"/>
      <c r="G399" s="183"/>
      <c r="H399" s="183"/>
      <c r="I399" s="183"/>
      <c r="J399" s="183"/>
      <c r="K399" s="183"/>
      <c r="L399" s="183"/>
      <c r="M399" s="183"/>
      <c r="N399" s="183"/>
      <c r="O399" s="183"/>
      <c r="P399" s="183"/>
      <c r="Q399" s="183"/>
      <c r="R399" s="183"/>
      <c r="S399" s="183"/>
      <c r="T399" s="183"/>
      <c r="U399" s="183"/>
      <c r="V399" s="183"/>
      <c r="W399" s="183"/>
      <c r="X399" s="183"/>
      <c r="Y399" s="183"/>
      <c r="Z399" s="183"/>
      <c r="AA399" s="183"/>
      <c r="AB399" s="183"/>
      <c r="AC399" s="183"/>
      <c r="AD399" s="183"/>
      <c r="AE399" s="183"/>
      <c r="AF399" s="183"/>
      <c r="AG399" s="183"/>
      <c r="AH399" s="183"/>
      <c r="AI399" s="183"/>
      <c r="AJ399" s="183"/>
      <c r="AK399" s="183"/>
      <c r="AL399" s="183"/>
      <c r="AM399" s="183"/>
      <c r="AN399" s="183"/>
      <c r="AO399" s="183"/>
      <c r="AP399" s="183"/>
      <c r="AQ399" s="183"/>
      <c r="AR399" s="183"/>
      <c r="AS399" s="183"/>
      <c r="AT399" s="183"/>
      <c r="AU399" s="183"/>
      <c r="AV399" s="183"/>
      <c r="AW399" s="183"/>
      <c r="AX399" s="183"/>
      <c r="AY399" s="183"/>
      <c r="AZ399" s="183"/>
      <c r="BA399" s="183"/>
      <c r="BB399" s="183"/>
      <c r="BC399" s="183"/>
      <c r="BD399" s="183"/>
      <c r="BE399" s="183"/>
      <c r="BF399" s="183"/>
      <c r="BG399" s="183"/>
      <c r="BH399" s="183"/>
      <c r="BI399" s="183"/>
      <c r="BJ399" s="183"/>
      <c r="BK399" s="183"/>
      <c r="BL399" s="183"/>
      <c r="BM399" s="183"/>
    </row>
    <row r="400" spans="1:65" x14ac:dyDescent="0.2">
      <c r="A400" s="110"/>
      <c r="B400" s="110"/>
      <c r="C400" s="110"/>
      <c r="D400" s="183"/>
      <c r="E400" s="183"/>
      <c r="F400" s="183"/>
      <c r="G400" s="183"/>
      <c r="H400" s="183"/>
      <c r="I400" s="183"/>
      <c r="J400" s="183"/>
      <c r="K400" s="183"/>
      <c r="L400" s="183"/>
      <c r="M400" s="183"/>
      <c r="N400" s="183"/>
      <c r="O400" s="183"/>
      <c r="P400" s="183"/>
      <c r="Q400" s="183"/>
      <c r="R400" s="183"/>
      <c r="S400" s="183"/>
      <c r="T400" s="183"/>
      <c r="U400" s="183"/>
      <c r="V400" s="183"/>
      <c r="W400" s="183"/>
      <c r="X400" s="183"/>
      <c r="Y400" s="183"/>
      <c r="Z400" s="183"/>
      <c r="AA400" s="183"/>
      <c r="AB400" s="183"/>
      <c r="AC400" s="183"/>
      <c r="AD400" s="183"/>
      <c r="AE400" s="183"/>
      <c r="AF400" s="183"/>
      <c r="AG400" s="183"/>
      <c r="AH400" s="183"/>
      <c r="AI400" s="183"/>
      <c r="AJ400" s="183"/>
      <c r="AK400" s="183"/>
      <c r="AL400" s="183"/>
      <c r="AM400" s="183"/>
      <c r="AN400" s="183"/>
      <c r="AO400" s="183"/>
      <c r="AP400" s="183"/>
      <c r="AQ400" s="183"/>
      <c r="AR400" s="183"/>
      <c r="AS400" s="183"/>
      <c r="AT400" s="183"/>
      <c r="AU400" s="183"/>
      <c r="AV400" s="183"/>
      <c r="AW400" s="183"/>
      <c r="AX400" s="183"/>
      <c r="AY400" s="183"/>
      <c r="AZ400" s="183"/>
      <c r="BA400" s="183"/>
      <c r="BB400" s="183"/>
      <c r="BC400" s="183"/>
      <c r="BD400" s="183"/>
      <c r="BE400" s="183"/>
      <c r="BF400" s="183"/>
      <c r="BG400" s="183"/>
      <c r="BH400" s="183"/>
      <c r="BI400" s="183"/>
      <c r="BJ400" s="183"/>
      <c r="BK400" s="183"/>
      <c r="BL400" s="183"/>
      <c r="BM400" s="183"/>
    </row>
    <row r="401" spans="1:65" x14ac:dyDescent="0.2">
      <c r="A401" s="110"/>
      <c r="B401" s="110"/>
      <c r="C401" s="110"/>
      <c r="D401" s="183"/>
      <c r="E401" s="183"/>
      <c r="F401" s="183"/>
      <c r="G401" s="183"/>
      <c r="H401" s="183"/>
      <c r="I401" s="183"/>
      <c r="J401" s="183"/>
      <c r="K401" s="183"/>
      <c r="L401" s="183"/>
      <c r="M401" s="183"/>
      <c r="N401" s="183"/>
      <c r="O401" s="183"/>
      <c r="P401" s="183"/>
      <c r="Q401" s="183"/>
      <c r="R401" s="183"/>
      <c r="S401" s="183"/>
      <c r="T401" s="183"/>
      <c r="U401" s="183"/>
      <c r="V401" s="183"/>
      <c r="W401" s="183"/>
      <c r="X401" s="183"/>
      <c r="Y401" s="183"/>
      <c r="Z401" s="183"/>
      <c r="AA401" s="183"/>
      <c r="AB401" s="183"/>
      <c r="AC401" s="183"/>
      <c r="AD401" s="183"/>
      <c r="AE401" s="183"/>
      <c r="AF401" s="183"/>
      <c r="AG401" s="183"/>
      <c r="AH401" s="183"/>
      <c r="AI401" s="183"/>
      <c r="AJ401" s="183"/>
      <c r="AK401" s="183"/>
      <c r="AL401" s="183"/>
      <c r="AM401" s="183"/>
      <c r="AN401" s="183"/>
      <c r="AO401" s="183"/>
      <c r="AP401" s="183"/>
      <c r="AQ401" s="183"/>
      <c r="AR401" s="183"/>
      <c r="AS401" s="183"/>
      <c r="AT401" s="183"/>
      <c r="AU401" s="183"/>
      <c r="AV401" s="183"/>
      <c r="AW401" s="183"/>
      <c r="AX401" s="183"/>
      <c r="AY401" s="183"/>
      <c r="AZ401" s="183"/>
      <c r="BA401" s="183"/>
      <c r="BB401" s="183"/>
      <c r="BC401" s="183"/>
      <c r="BD401" s="183"/>
      <c r="BE401" s="183"/>
      <c r="BF401" s="183"/>
      <c r="BG401" s="183"/>
      <c r="BH401" s="183"/>
      <c r="BI401" s="183"/>
      <c r="BJ401" s="183"/>
      <c r="BK401" s="183"/>
      <c r="BL401" s="183"/>
      <c r="BM401" s="183"/>
    </row>
    <row r="402" spans="1:65" x14ac:dyDescent="0.2">
      <c r="A402" s="110"/>
      <c r="B402" s="110"/>
      <c r="C402" s="110"/>
      <c r="D402" s="183"/>
      <c r="E402" s="183"/>
      <c r="F402" s="183"/>
      <c r="G402" s="183"/>
      <c r="H402" s="183"/>
      <c r="I402" s="183"/>
      <c r="J402" s="183"/>
      <c r="K402" s="183"/>
      <c r="L402" s="183"/>
      <c r="M402" s="183"/>
      <c r="N402" s="183"/>
      <c r="O402" s="183"/>
      <c r="P402" s="183"/>
      <c r="Q402" s="183"/>
      <c r="R402" s="183"/>
      <c r="S402" s="183"/>
      <c r="T402" s="183"/>
      <c r="U402" s="183"/>
      <c r="V402" s="183"/>
      <c r="W402" s="183"/>
      <c r="X402" s="183"/>
      <c r="Y402" s="183"/>
      <c r="Z402" s="183"/>
      <c r="AA402" s="183"/>
      <c r="AB402" s="183"/>
      <c r="AC402" s="183"/>
      <c r="AD402" s="183"/>
      <c r="AE402" s="183"/>
      <c r="AF402" s="183"/>
      <c r="AG402" s="183"/>
      <c r="AH402" s="183"/>
      <c r="AI402" s="183"/>
      <c r="AJ402" s="183"/>
      <c r="AK402" s="183"/>
      <c r="AL402" s="183"/>
      <c r="AM402" s="183"/>
      <c r="AN402" s="183"/>
      <c r="AO402" s="183"/>
      <c r="AP402" s="183"/>
      <c r="AQ402" s="183"/>
      <c r="AR402" s="183"/>
      <c r="AS402" s="183"/>
      <c r="AT402" s="183"/>
      <c r="AU402" s="183"/>
      <c r="AV402" s="183"/>
      <c r="AW402" s="183"/>
      <c r="AX402" s="183"/>
      <c r="AY402" s="183"/>
      <c r="AZ402" s="183"/>
      <c r="BA402" s="183"/>
      <c r="BB402" s="183"/>
      <c r="BC402" s="183"/>
      <c r="BD402" s="183"/>
      <c r="BE402" s="183"/>
      <c r="BF402" s="183"/>
      <c r="BG402" s="183"/>
      <c r="BH402" s="183"/>
      <c r="BI402" s="183"/>
      <c r="BJ402" s="183"/>
      <c r="BK402" s="183"/>
      <c r="BL402" s="183"/>
      <c r="BM402" s="183"/>
    </row>
    <row r="403" spans="1:65" x14ac:dyDescent="0.2">
      <c r="A403" s="110"/>
      <c r="B403" s="110"/>
      <c r="C403" s="110"/>
      <c r="D403" s="183"/>
      <c r="E403" s="183"/>
      <c r="F403" s="183"/>
      <c r="G403" s="183"/>
      <c r="H403" s="183"/>
      <c r="I403" s="183"/>
      <c r="J403" s="183"/>
      <c r="K403" s="183"/>
      <c r="L403" s="183"/>
      <c r="M403" s="183"/>
      <c r="N403" s="183"/>
      <c r="O403" s="183"/>
      <c r="P403" s="183"/>
      <c r="Q403" s="183"/>
      <c r="R403" s="183"/>
      <c r="S403" s="183"/>
      <c r="T403" s="183"/>
      <c r="U403" s="183"/>
      <c r="V403" s="183"/>
      <c r="W403" s="183"/>
      <c r="X403" s="183"/>
      <c r="Y403" s="183"/>
      <c r="Z403" s="183"/>
      <c r="AA403" s="183"/>
      <c r="AB403" s="183"/>
      <c r="AC403" s="183"/>
      <c r="AD403" s="183"/>
      <c r="AE403" s="183"/>
      <c r="AF403" s="183"/>
      <c r="AG403" s="183"/>
      <c r="AH403" s="183"/>
      <c r="AI403" s="183"/>
      <c r="AJ403" s="183"/>
      <c r="AK403" s="183"/>
      <c r="AL403" s="183"/>
      <c r="AM403" s="183"/>
      <c r="AN403" s="183"/>
      <c r="AO403" s="183"/>
      <c r="AP403" s="183"/>
      <c r="AQ403" s="183"/>
      <c r="AR403" s="183"/>
      <c r="AS403" s="183"/>
      <c r="AT403" s="183"/>
      <c r="AU403" s="183"/>
      <c r="AV403" s="183"/>
      <c r="AW403" s="183"/>
      <c r="AX403" s="183"/>
      <c r="AY403" s="183"/>
      <c r="AZ403" s="183"/>
      <c r="BA403" s="183"/>
      <c r="BB403" s="183"/>
      <c r="BC403" s="183"/>
      <c r="BD403" s="183"/>
      <c r="BE403" s="183"/>
      <c r="BF403" s="183"/>
      <c r="BG403" s="183"/>
      <c r="BH403" s="183"/>
      <c r="BI403" s="183"/>
      <c r="BJ403" s="183"/>
      <c r="BK403" s="183"/>
      <c r="BL403" s="183"/>
      <c r="BM403" s="183"/>
    </row>
    <row r="404" spans="1:65" x14ac:dyDescent="0.2">
      <c r="A404" s="110"/>
      <c r="B404" s="110"/>
      <c r="C404" s="110"/>
      <c r="D404" s="183"/>
      <c r="E404" s="183"/>
      <c r="F404" s="183"/>
      <c r="G404" s="183"/>
      <c r="H404" s="183"/>
      <c r="I404" s="183"/>
      <c r="J404" s="183"/>
      <c r="K404" s="183"/>
      <c r="L404" s="183"/>
      <c r="M404" s="183"/>
      <c r="N404" s="183"/>
      <c r="O404" s="183"/>
      <c r="P404" s="183"/>
      <c r="Q404" s="183"/>
      <c r="R404" s="183"/>
      <c r="S404" s="183"/>
      <c r="T404" s="183"/>
      <c r="U404" s="183"/>
      <c r="V404" s="183"/>
      <c r="W404" s="183"/>
      <c r="X404" s="183"/>
      <c r="Y404" s="183"/>
      <c r="Z404" s="183"/>
      <c r="AA404" s="183"/>
      <c r="AB404" s="183"/>
      <c r="AC404" s="183"/>
      <c r="AD404" s="183"/>
      <c r="AE404" s="183"/>
      <c r="AF404" s="183"/>
      <c r="AG404" s="183"/>
      <c r="AH404" s="183"/>
      <c r="AI404" s="183"/>
      <c r="AJ404" s="183"/>
      <c r="AK404" s="183"/>
      <c r="AL404" s="183"/>
      <c r="AM404" s="183"/>
      <c r="AN404" s="183"/>
      <c r="AO404" s="183"/>
      <c r="AP404" s="183"/>
      <c r="AQ404" s="183"/>
      <c r="AR404" s="183"/>
      <c r="AS404" s="183"/>
      <c r="AT404" s="183"/>
      <c r="AU404" s="183"/>
      <c r="AV404" s="183"/>
      <c r="AW404" s="183"/>
      <c r="AX404" s="183"/>
      <c r="AY404" s="183"/>
      <c r="AZ404" s="183"/>
      <c r="BA404" s="183"/>
      <c r="BB404" s="183"/>
      <c r="BC404" s="183"/>
      <c r="BD404" s="183"/>
      <c r="BE404" s="183"/>
      <c r="BF404" s="183"/>
      <c r="BG404" s="183"/>
      <c r="BH404" s="183"/>
      <c r="BI404" s="183"/>
      <c r="BJ404" s="183"/>
      <c r="BK404" s="183"/>
      <c r="BL404" s="183"/>
      <c r="BM404" s="183"/>
    </row>
    <row r="405" spans="1:65" x14ac:dyDescent="0.2">
      <c r="A405" s="110"/>
      <c r="B405" s="110"/>
      <c r="C405" s="110"/>
      <c r="D405" s="183"/>
      <c r="E405" s="183"/>
      <c r="F405" s="183"/>
      <c r="G405" s="183"/>
      <c r="H405" s="183"/>
      <c r="I405" s="183"/>
      <c r="J405" s="183"/>
      <c r="K405" s="183"/>
      <c r="L405" s="183"/>
      <c r="M405" s="183"/>
      <c r="N405" s="183"/>
      <c r="O405" s="183"/>
      <c r="P405" s="183"/>
      <c r="Q405" s="183"/>
      <c r="R405" s="183"/>
      <c r="S405" s="183"/>
      <c r="T405" s="183"/>
      <c r="U405" s="183"/>
      <c r="V405" s="183"/>
      <c r="W405" s="183"/>
      <c r="X405" s="183"/>
      <c r="Y405" s="183"/>
      <c r="Z405" s="183"/>
      <c r="AA405" s="183"/>
      <c r="AB405" s="183"/>
      <c r="AC405" s="183"/>
      <c r="AD405" s="183"/>
      <c r="AE405" s="183"/>
      <c r="AF405" s="183"/>
      <c r="AG405" s="183"/>
      <c r="AH405" s="183"/>
      <c r="AI405" s="183"/>
      <c r="AJ405" s="183"/>
      <c r="AK405" s="183"/>
      <c r="AL405" s="183"/>
      <c r="AM405" s="183"/>
      <c r="AN405" s="183"/>
      <c r="AO405" s="183"/>
      <c r="AP405" s="183"/>
      <c r="AQ405" s="183"/>
      <c r="AR405" s="183"/>
      <c r="AS405" s="183"/>
      <c r="AT405" s="183"/>
      <c r="AU405" s="183"/>
      <c r="AV405" s="183"/>
      <c r="AW405" s="183"/>
      <c r="AX405" s="183"/>
      <c r="AY405" s="183"/>
      <c r="AZ405" s="183"/>
      <c r="BA405" s="183"/>
      <c r="BB405" s="183"/>
      <c r="BC405" s="183"/>
      <c r="BD405" s="183"/>
      <c r="BE405" s="183"/>
      <c r="BF405" s="183"/>
      <c r="BG405" s="183"/>
      <c r="BH405" s="183"/>
      <c r="BI405" s="183"/>
      <c r="BJ405" s="183"/>
      <c r="BK405" s="183"/>
      <c r="BL405" s="183"/>
      <c r="BM405" s="183"/>
    </row>
    <row r="406" spans="1:65" x14ac:dyDescent="0.2">
      <c r="A406" s="110"/>
      <c r="B406" s="110"/>
      <c r="C406" s="110"/>
      <c r="D406" s="183"/>
      <c r="E406" s="183"/>
      <c r="F406" s="183"/>
      <c r="G406" s="183"/>
      <c r="H406" s="183"/>
      <c r="I406" s="183"/>
      <c r="J406" s="183"/>
      <c r="K406" s="183"/>
      <c r="L406" s="183"/>
      <c r="M406" s="183"/>
      <c r="N406" s="183"/>
      <c r="O406" s="183"/>
      <c r="P406" s="183"/>
      <c r="Q406" s="183"/>
      <c r="R406" s="183"/>
      <c r="S406" s="183"/>
      <c r="T406" s="183"/>
      <c r="U406" s="183"/>
      <c r="V406" s="183"/>
      <c r="W406" s="183"/>
      <c r="X406" s="183"/>
      <c r="Y406" s="183"/>
      <c r="Z406" s="183"/>
      <c r="AA406" s="183"/>
      <c r="AB406" s="183"/>
      <c r="AC406" s="183"/>
      <c r="AD406" s="183"/>
      <c r="AE406" s="183"/>
      <c r="AF406" s="183"/>
      <c r="AG406" s="183"/>
      <c r="AH406" s="183"/>
      <c r="AI406" s="183"/>
      <c r="AJ406" s="183"/>
      <c r="AK406" s="183"/>
      <c r="AL406" s="183"/>
      <c r="AM406" s="183"/>
      <c r="AN406" s="183"/>
      <c r="AO406" s="183"/>
      <c r="AP406" s="183"/>
      <c r="AQ406" s="183"/>
      <c r="AR406" s="183"/>
      <c r="AS406" s="183"/>
      <c r="AT406" s="183"/>
      <c r="AU406" s="183"/>
      <c r="AV406" s="183"/>
      <c r="AW406" s="183"/>
      <c r="AX406" s="183"/>
      <c r="AY406" s="183"/>
      <c r="AZ406" s="183"/>
      <c r="BA406" s="183"/>
      <c r="BB406" s="183"/>
      <c r="BC406" s="183"/>
      <c r="BD406" s="183"/>
      <c r="BE406" s="183"/>
      <c r="BF406" s="183"/>
      <c r="BG406" s="183"/>
      <c r="BH406" s="183"/>
      <c r="BI406" s="183"/>
      <c r="BJ406" s="183"/>
      <c r="BK406" s="183"/>
      <c r="BL406" s="183"/>
      <c r="BM406" s="183"/>
    </row>
    <row r="407" spans="1:65" x14ac:dyDescent="0.2">
      <c r="A407" s="110"/>
      <c r="B407" s="110"/>
      <c r="C407" s="110"/>
      <c r="D407" s="183"/>
      <c r="E407" s="183"/>
      <c r="F407" s="183"/>
      <c r="G407" s="183"/>
      <c r="H407" s="183"/>
      <c r="I407" s="183"/>
      <c r="J407" s="183"/>
      <c r="K407" s="183"/>
      <c r="L407" s="183"/>
      <c r="M407" s="183"/>
      <c r="N407" s="183"/>
      <c r="O407" s="183"/>
      <c r="P407" s="183"/>
      <c r="Q407" s="183"/>
      <c r="R407" s="183"/>
      <c r="S407" s="183"/>
      <c r="T407" s="183"/>
      <c r="U407" s="183"/>
      <c r="V407" s="183"/>
      <c r="W407" s="183"/>
      <c r="X407" s="183"/>
      <c r="Y407" s="183"/>
      <c r="Z407" s="183"/>
      <c r="AA407" s="183"/>
      <c r="AB407" s="183"/>
      <c r="AC407" s="183"/>
      <c r="AD407" s="183"/>
      <c r="AE407" s="183"/>
      <c r="AF407" s="183"/>
      <c r="AG407" s="183"/>
      <c r="AH407" s="183"/>
      <c r="AI407" s="183"/>
      <c r="AJ407" s="183"/>
      <c r="AK407" s="183"/>
      <c r="AL407" s="183"/>
      <c r="AM407" s="183"/>
      <c r="AN407" s="183"/>
      <c r="AO407" s="183"/>
      <c r="AP407" s="183"/>
      <c r="AQ407" s="183"/>
      <c r="AR407" s="183"/>
      <c r="AS407" s="183"/>
      <c r="AT407" s="183"/>
      <c r="AU407" s="183"/>
      <c r="AV407" s="183"/>
      <c r="AW407" s="183"/>
      <c r="AX407" s="183"/>
      <c r="AY407" s="183"/>
      <c r="AZ407" s="183"/>
      <c r="BA407" s="183"/>
      <c r="BB407" s="183"/>
      <c r="BC407" s="183"/>
      <c r="BD407" s="183"/>
      <c r="BE407" s="183"/>
      <c r="BF407" s="183"/>
      <c r="BG407" s="183"/>
      <c r="BH407" s="183"/>
      <c r="BI407" s="183"/>
      <c r="BJ407" s="183"/>
      <c r="BK407" s="183"/>
      <c r="BL407" s="183"/>
      <c r="BM407" s="183"/>
    </row>
    <row r="408" spans="1:65" x14ac:dyDescent="0.2">
      <c r="A408" s="110"/>
      <c r="B408" s="110"/>
      <c r="C408" s="110"/>
      <c r="D408" s="183"/>
      <c r="E408" s="183"/>
      <c r="F408" s="183"/>
      <c r="G408" s="183"/>
      <c r="H408" s="183"/>
      <c r="I408" s="183"/>
      <c r="J408" s="183"/>
      <c r="K408" s="183"/>
      <c r="L408" s="183"/>
      <c r="M408" s="183"/>
      <c r="N408" s="183"/>
      <c r="O408" s="183"/>
      <c r="P408" s="183"/>
      <c r="Q408" s="183"/>
      <c r="R408" s="183"/>
      <c r="S408" s="183"/>
      <c r="T408" s="183"/>
      <c r="U408" s="183"/>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row>
    <row r="409" spans="1:65" x14ac:dyDescent="0.2">
      <c r="A409" s="110"/>
      <c r="B409" s="110"/>
      <c r="C409" s="110"/>
      <c r="D409" s="183"/>
      <c r="E409" s="183"/>
      <c r="F409" s="183"/>
      <c r="G409" s="183"/>
      <c r="H409" s="183"/>
      <c r="I409" s="183"/>
      <c r="J409" s="183"/>
      <c r="K409" s="183"/>
      <c r="L409" s="183"/>
      <c r="M409" s="183"/>
      <c r="N409" s="183"/>
      <c r="O409" s="183"/>
      <c r="P409" s="183"/>
      <c r="Q409" s="183"/>
      <c r="R409" s="183"/>
      <c r="S409" s="183"/>
      <c r="T409" s="183"/>
      <c r="U409" s="183"/>
      <c r="V409" s="183"/>
      <c r="W409" s="183"/>
      <c r="X409" s="183"/>
      <c r="Y409" s="183"/>
      <c r="Z409" s="183"/>
      <c r="AA409" s="183"/>
      <c r="AB409" s="183"/>
      <c r="AC409" s="183"/>
      <c r="AD409" s="183"/>
      <c r="AE409" s="183"/>
      <c r="AF409" s="183"/>
      <c r="AG409" s="183"/>
      <c r="AH409" s="183"/>
      <c r="AI409" s="183"/>
      <c r="AJ409" s="183"/>
      <c r="AK409" s="183"/>
      <c r="AL409" s="183"/>
      <c r="AM409" s="183"/>
      <c r="AN409" s="183"/>
      <c r="AO409" s="183"/>
      <c r="AP409" s="183"/>
      <c r="AQ409" s="183"/>
      <c r="AR409" s="183"/>
      <c r="AS409" s="183"/>
      <c r="AT409" s="183"/>
      <c r="AU409" s="183"/>
      <c r="AV409" s="183"/>
      <c r="AW409" s="183"/>
      <c r="AX409" s="183"/>
      <c r="AY409" s="183"/>
      <c r="AZ409" s="183"/>
      <c r="BA409" s="183"/>
      <c r="BB409" s="183"/>
      <c r="BC409" s="183"/>
      <c r="BD409" s="183"/>
      <c r="BE409" s="183"/>
      <c r="BF409" s="183"/>
      <c r="BG409" s="183"/>
      <c r="BH409" s="183"/>
      <c r="BI409" s="183"/>
      <c r="BJ409" s="183"/>
      <c r="BK409" s="183"/>
      <c r="BL409" s="183"/>
      <c r="BM409" s="183"/>
    </row>
    <row r="410" spans="1:65" x14ac:dyDescent="0.2">
      <c r="A410" s="110"/>
      <c r="B410" s="110"/>
      <c r="C410" s="110"/>
      <c r="D410" s="183"/>
      <c r="E410" s="183"/>
      <c r="F410" s="183"/>
      <c r="G410" s="183"/>
      <c r="H410" s="183"/>
      <c r="I410" s="183"/>
      <c r="J410" s="183"/>
      <c r="K410" s="183"/>
      <c r="L410" s="183"/>
      <c r="M410" s="183"/>
      <c r="N410" s="183"/>
      <c r="O410" s="183"/>
      <c r="P410" s="183"/>
      <c r="Q410" s="183"/>
      <c r="R410" s="183"/>
      <c r="S410" s="183"/>
      <c r="T410" s="183"/>
      <c r="U410" s="183"/>
      <c r="V410" s="183"/>
      <c r="W410" s="183"/>
      <c r="X410" s="183"/>
      <c r="Y410" s="183"/>
      <c r="Z410" s="183"/>
      <c r="AA410" s="183"/>
      <c r="AB410" s="183"/>
      <c r="AC410" s="183"/>
      <c r="AD410" s="183"/>
      <c r="AE410" s="183"/>
      <c r="AF410" s="183"/>
      <c r="AG410" s="183"/>
      <c r="AH410" s="183"/>
      <c r="AI410" s="183"/>
      <c r="AJ410" s="183"/>
      <c r="AK410" s="183"/>
      <c r="AL410" s="183"/>
      <c r="AM410" s="183"/>
      <c r="AN410" s="183"/>
      <c r="AO410" s="183"/>
      <c r="AP410" s="183"/>
      <c r="AQ410" s="183"/>
      <c r="AR410" s="183"/>
      <c r="AS410" s="183"/>
      <c r="AT410" s="183"/>
      <c r="AU410" s="183"/>
      <c r="AV410" s="183"/>
      <c r="AW410" s="183"/>
      <c r="AX410" s="183"/>
      <c r="AY410" s="183"/>
      <c r="AZ410" s="183"/>
      <c r="BA410" s="183"/>
      <c r="BB410" s="183"/>
      <c r="BC410" s="183"/>
      <c r="BD410" s="183"/>
      <c r="BE410" s="183"/>
      <c r="BF410" s="183"/>
      <c r="BG410" s="183"/>
      <c r="BH410" s="183"/>
      <c r="BI410" s="183"/>
      <c r="BJ410" s="183"/>
      <c r="BK410" s="183"/>
      <c r="BL410" s="183"/>
      <c r="BM410" s="183"/>
    </row>
    <row r="411" spans="1:65" x14ac:dyDescent="0.2">
      <c r="A411" s="110"/>
      <c r="B411" s="110"/>
      <c r="C411" s="110"/>
      <c r="D411" s="183"/>
      <c r="E411" s="183"/>
      <c r="F411" s="183"/>
      <c r="G411" s="183"/>
      <c r="H411" s="183"/>
      <c r="I411" s="183"/>
      <c r="J411" s="183"/>
      <c r="K411" s="183"/>
      <c r="L411" s="183"/>
      <c r="M411" s="183"/>
      <c r="N411" s="183"/>
      <c r="O411" s="183"/>
      <c r="P411" s="183"/>
      <c r="Q411" s="183"/>
      <c r="R411" s="183"/>
      <c r="S411" s="183"/>
      <c r="T411" s="183"/>
      <c r="U411" s="183"/>
      <c r="V411" s="183"/>
      <c r="W411" s="183"/>
      <c r="X411" s="183"/>
      <c r="Y411" s="183"/>
      <c r="Z411" s="183"/>
      <c r="AA411" s="183"/>
      <c r="AB411" s="183"/>
      <c r="AC411" s="183"/>
      <c r="AD411" s="183"/>
      <c r="AE411" s="183"/>
      <c r="AF411" s="183"/>
      <c r="AG411" s="183"/>
      <c r="AH411" s="183"/>
      <c r="AI411" s="183"/>
      <c r="AJ411" s="183"/>
      <c r="AK411" s="183"/>
      <c r="AL411" s="183"/>
      <c r="AM411" s="183"/>
      <c r="AN411" s="183"/>
      <c r="AO411" s="183"/>
      <c r="AP411" s="183"/>
      <c r="AQ411" s="183"/>
      <c r="AR411" s="183"/>
      <c r="AS411" s="183"/>
      <c r="AT411" s="183"/>
      <c r="AU411" s="183"/>
      <c r="AV411" s="183"/>
      <c r="AW411" s="183"/>
      <c r="AX411" s="183"/>
      <c r="AY411" s="183"/>
      <c r="AZ411" s="183"/>
      <c r="BA411" s="183"/>
      <c r="BB411" s="183"/>
      <c r="BC411" s="183"/>
      <c r="BD411" s="183"/>
      <c r="BE411" s="183"/>
      <c r="BF411" s="183"/>
      <c r="BG411" s="183"/>
      <c r="BH411" s="183"/>
      <c r="BI411" s="183"/>
      <c r="BJ411" s="183"/>
      <c r="BK411" s="183"/>
      <c r="BL411" s="183"/>
      <c r="BM411" s="183"/>
    </row>
    <row r="412" spans="1:65" x14ac:dyDescent="0.2">
      <c r="A412" s="110"/>
      <c r="B412" s="110"/>
      <c r="C412" s="110"/>
      <c r="D412" s="183"/>
      <c r="E412" s="183"/>
      <c r="F412" s="183"/>
      <c r="G412" s="183"/>
      <c r="H412" s="183"/>
      <c r="I412" s="183"/>
      <c r="J412" s="183"/>
      <c r="K412" s="183"/>
      <c r="L412" s="183"/>
      <c r="M412" s="183"/>
      <c r="N412" s="183"/>
      <c r="O412" s="183"/>
      <c r="P412" s="183"/>
      <c r="Q412" s="183"/>
      <c r="R412" s="183"/>
      <c r="S412" s="183"/>
      <c r="T412" s="183"/>
      <c r="U412" s="183"/>
      <c r="V412" s="183"/>
      <c r="W412" s="183"/>
      <c r="X412" s="183"/>
      <c r="Y412" s="183"/>
      <c r="Z412" s="183"/>
      <c r="AA412" s="183"/>
      <c r="AB412" s="183"/>
      <c r="AC412" s="183"/>
      <c r="AD412" s="183"/>
      <c r="AE412" s="183"/>
      <c r="AF412" s="183"/>
      <c r="AG412" s="183"/>
      <c r="AH412" s="183"/>
      <c r="AI412" s="183"/>
      <c r="AJ412" s="183"/>
      <c r="AK412" s="183"/>
      <c r="AL412" s="183"/>
      <c r="AM412" s="183"/>
      <c r="AN412" s="183"/>
      <c r="AO412" s="183"/>
      <c r="AP412" s="183"/>
      <c r="AQ412" s="183"/>
      <c r="AR412" s="183"/>
      <c r="AS412" s="183"/>
      <c r="AT412" s="183"/>
      <c r="AU412" s="183"/>
      <c r="AV412" s="183"/>
      <c r="AW412" s="183"/>
      <c r="AX412" s="183"/>
      <c r="AY412" s="183"/>
      <c r="AZ412" s="183"/>
      <c r="BA412" s="183"/>
      <c r="BB412" s="183"/>
      <c r="BC412" s="183"/>
      <c r="BD412" s="183"/>
      <c r="BE412" s="183"/>
      <c r="BF412" s="183"/>
      <c r="BG412" s="183"/>
      <c r="BH412" s="183"/>
      <c r="BI412" s="183"/>
      <c r="BJ412" s="183"/>
      <c r="BK412" s="183"/>
      <c r="BL412" s="183"/>
      <c r="BM412" s="183"/>
    </row>
    <row r="413" spans="1:65" x14ac:dyDescent="0.2">
      <c r="A413" s="110"/>
      <c r="B413" s="110"/>
      <c r="C413" s="110"/>
      <c r="D413" s="183"/>
      <c r="E413" s="183"/>
      <c r="F413" s="183"/>
      <c r="G413" s="183"/>
      <c r="H413" s="183"/>
      <c r="I413" s="183"/>
      <c r="J413" s="183"/>
      <c r="K413" s="183"/>
      <c r="L413" s="183"/>
      <c r="M413" s="183"/>
      <c r="N413" s="183"/>
      <c r="O413" s="183"/>
      <c r="P413" s="183"/>
      <c r="Q413" s="183"/>
      <c r="R413" s="183"/>
      <c r="S413" s="183"/>
      <c r="T413" s="183"/>
      <c r="U413" s="183"/>
      <c r="V413" s="183"/>
      <c r="W413" s="183"/>
      <c r="X413" s="183"/>
      <c r="Y413" s="183"/>
      <c r="Z413" s="183"/>
      <c r="AA413" s="183"/>
      <c r="AB413" s="183"/>
      <c r="AC413" s="183"/>
      <c r="AD413" s="183"/>
      <c r="AE413" s="183"/>
      <c r="AF413" s="183"/>
      <c r="AG413" s="183"/>
      <c r="AH413" s="183"/>
      <c r="AI413" s="183"/>
      <c r="AJ413" s="183"/>
      <c r="AK413" s="183"/>
      <c r="AL413" s="183"/>
      <c r="AM413" s="183"/>
      <c r="AN413" s="183"/>
      <c r="AO413" s="183"/>
      <c r="AP413" s="183"/>
      <c r="AQ413" s="183"/>
      <c r="AR413" s="183"/>
      <c r="AS413" s="183"/>
      <c r="AT413" s="183"/>
      <c r="AU413" s="183"/>
      <c r="AV413" s="183"/>
      <c r="AW413" s="183"/>
      <c r="AX413" s="183"/>
      <c r="AY413" s="183"/>
      <c r="AZ413" s="183"/>
      <c r="BA413" s="183"/>
      <c r="BB413" s="183"/>
      <c r="BC413" s="183"/>
      <c r="BD413" s="183"/>
      <c r="BE413" s="183"/>
      <c r="BF413" s="183"/>
      <c r="BG413" s="183"/>
      <c r="BH413" s="183"/>
      <c r="BI413" s="183"/>
      <c r="BJ413" s="183"/>
      <c r="BK413" s="183"/>
      <c r="BL413" s="183"/>
      <c r="BM413" s="183"/>
    </row>
    <row r="414" spans="1:65" x14ac:dyDescent="0.2">
      <c r="A414" s="110"/>
      <c r="B414" s="110"/>
      <c r="C414" s="110"/>
      <c r="D414" s="183"/>
      <c r="E414" s="183"/>
      <c r="F414" s="183"/>
      <c r="G414" s="183"/>
      <c r="H414" s="183"/>
      <c r="I414" s="183"/>
      <c r="J414" s="183"/>
      <c r="K414" s="183"/>
      <c r="L414" s="183"/>
      <c r="M414" s="183"/>
      <c r="N414" s="183"/>
      <c r="O414" s="183"/>
      <c r="P414" s="183"/>
      <c r="Q414" s="183"/>
      <c r="R414" s="183"/>
      <c r="S414" s="183"/>
      <c r="T414" s="183"/>
      <c r="U414" s="183"/>
      <c r="V414" s="183"/>
      <c r="W414" s="183"/>
      <c r="X414" s="183"/>
      <c r="Y414" s="183"/>
      <c r="Z414" s="183"/>
      <c r="AA414" s="183"/>
      <c r="AB414" s="183"/>
      <c r="AC414" s="183"/>
      <c r="AD414" s="183"/>
      <c r="AE414" s="183"/>
      <c r="AF414" s="183"/>
      <c r="AG414" s="183"/>
      <c r="AH414" s="183"/>
      <c r="AI414" s="183"/>
      <c r="AJ414" s="183"/>
      <c r="AK414" s="183"/>
      <c r="AL414" s="183"/>
      <c r="AM414" s="183"/>
      <c r="AN414" s="183"/>
      <c r="AO414" s="183"/>
      <c r="AP414" s="183"/>
      <c r="AQ414" s="183"/>
      <c r="AR414" s="183"/>
      <c r="AS414" s="183"/>
      <c r="AT414" s="183"/>
      <c r="AU414" s="183"/>
      <c r="AV414" s="183"/>
      <c r="AW414" s="183"/>
      <c r="AX414" s="183"/>
      <c r="AY414" s="183"/>
      <c r="AZ414" s="183"/>
      <c r="BA414" s="183"/>
      <c r="BB414" s="183"/>
      <c r="BC414" s="183"/>
      <c r="BD414" s="183"/>
      <c r="BE414" s="183"/>
      <c r="BF414" s="183"/>
      <c r="BG414" s="183"/>
      <c r="BH414" s="183"/>
      <c r="BI414" s="183"/>
      <c r="BJ414" s="183"/>
      <c r="BK414" s="183"/>
      <c r="BL414" s="183"/>
      <c r="BM414" s="183"/>
    </row>
    <row r="415" spans="1:65" x14ac:dyDescent="0.2">
      <c r="A415" s="110"/>
      <c r="B415" s="110"/>
      <c r="C415" s="110"/>
      <c r="D415" s="183"/>
      <c r="E415" s="183"/>
      <c r="F415" s="183"/>
      <c r="G415" s="183"/>
      <c r="H415" s="183"/>
      <c r="I415" s="183"/>
      <c r="J415" s="183"/>
      <c r="K415" s="183"/>
      <c r="L415" s="183"/>
      <c r="M415" s="183"/>
      <c r="N415" s="183"/>
      <c r="O415" s="183"/>
      <c r="P415" s="183"/>
      <c r="Q415" s="183"/>
      <c r="R415" s="183"/>
      <c r="S415" s="183"/>
      <c r="T415" s="183"/>
      <c r="U415" s="183"/>
      <c r="V415" s="183"/>
      <c r="W415" s="183"/>
      <c r="X415" s="183"/>
      <c r="Y415" s="183"/>
      <c r="Z415" s="183"/>
      <c r="AA415" s="183"/>
      <c r="AB415" s="183"/>
      <c r="AC415" s="183"/>
      <c r="AD415" s="183"/>
      <c r="AE415" s="183"/>
      <c r="AF415" s="183"/>
      <c r="AG415" s="183"/>
      <c r="AH415" s="183"/>
      <c r="AI415" s="183"/>
      <c r="AJ415" s="183"/>
      <c r="AK415" s="183"/>
      <c r="AL415" s="183"/>
      <c r="AM415" s="183"/>
      <c r="AN415" s="183"/>
      <c r="AO415" s="183"/>
      <c r="AP415" s="183"/>
      <c r="AQ415" s="183"/>
      <c r="AR415" s="183"/>
      <c r="AS415" s="183"/>
      <c r="AT415" s="183"/>
      <c r="AU415" s="183"/>
      <c r="AV415" s="183"/>
      <c r="AW415" s="183"/>
      <c r="AX415" s="183"/>
      <c r="AY415" s="183"/>
      <c r="AZ415" s="183"/>
      <c r="BA415" s="183"/>
      <c r="BB415" s="183"/>
      <c r="BC415" s="183"/>
      <c r="BD415" s="183"/>
      <c r="BE415" s="183"/>
      <c r="BF415" s="183"/>
      <c r="BG415" s="183"/>
      <c r="BH415" s="183"/>
      <c r="BI415" s="183"/>
      <c r="BJ415" s="183"/>
      <c r="BK415" s="183"/>
      <c r="BL415" s="183"/>
      <c r="BM415" s="183"/>
    </row>
    <row r="416" spans="1:65" x14ac:dyDescent="0.2">
      <c r="A416" s="110"/>
      <c r="B416" s="110"/>
      <c r="C416" s="110"/>
      <c r="D416" s="183"/>
      <c r="E416" s="183"/>
      <c r="F416" s="183"/>
      <c r="G416" s="183"/>
      <c r="H416" s="183"/>
      <c r="I416" s="183"/>
      <c r="J416" s="183"/>
      <c r="K416" s="183"/>
      <c r="L416" s="183"/>
      <c r="M416" s="183"/>
      <c r="N416" s="183"/>
      <c r="O416" s="183"/>
      <c r="P416" s="183"/>
      <c r="Q416" s="183"/>
      <c r="R416" s="183"/>
      <c r="S416" s="183"/>
      <c r="T416" s="183"/>
      <c r="U416" s="183"/>
      <c r="V416" s="183"/>
      <c r="W416" s="183"/>
      <c r="X416" s="183"/>
      <c r="Y416" s="183"/>
      <c r="Z416" s="183"/>
      <c r="AA416" s="183"/>
      <c r="AB416" s="183"/>
      <c r="AC416" s="183"/>
      <c r="AD416" s="183"/>
      <c r="AE416" s="183"/>
      <c r="AF416" s="183"/>
      <c r="AG416" s="183"/>
      <c r="AH416" s="183"/>
      <c r="AI416" s="183"/>
      <c r="AJ416" s="183"/>
      <c r="AK416" s="183"/>
      <c r="AL416" s="183"/>
      <c r="AM416" s="183"/>
      <c r="AN416" s="183"/>
      <c r="AO416" s="183"/>
      <c r="AP416" s="183"/>
      <c r="AQ416" s="183"/>
      <c r="AR416" s="183"/>
      <c r="AS416" s="183"/>
      <c r="AT416" s="183"/>
      <c r="AU416" s="183"/>
      <c r="AV416" s="183"/>
      <c r="AW416" s="183"/>
      <c r="AX416" s="183"/>
      <c r="AY416" s="183"/>
      <c r="AZ416" s="183"/>
      <c r="BA416" s="183"/>
      <c r="BB416" s="183"/>
      <c r="BC416" s="183"/>
      <c r="BD416" s="183"/>
      <c r="BE416" s="183"/>
      <c r="BF416" s="183"/>
      <c r="BG416" s="183"/>
      <c r="BH416" s="183"/>
      <c r="BI416" s="183"/>
      <c r="BJ416" s="183"/>
      <c r="BK416" s="183"/>
      <c r="BL416" s="183"/>
      <c r="BM416" s="183"/>
    </row>
    <row r="417" spans="1:65" x14ac:dyDescent="0.2">
      <c r="A417" s="110"/>
      <c r="B417" s="110"/>
      <c r="C417" s="110"/>
      <c r="D417" s="183"/>
      <c r="E417" s="183"/>
      <c r="F417" s="183"/>
      <c r="G417" s="183"/>
      <c r="H417" s="183"/>
      <c r="I417" s="183"/>
      <c r="J417" s="183"/>
      <c r="K417" s="183"/>
      <c r="L417" s="183"/>
      <c r="M417" s="183"/>
      <c r="N417" s="183"/>
      <c r="O417" s="183"/>
      <c r="P417" s="183"/>
      <c r="Q417" s="183"/>
      <c r="R417" s="183"/>
      <c r="S417" s="183"/>
      <c r="T417" s="183"/>
      <c r="U417" s="183"/>
      <c r="V417" s="183"/>
      <c r="W417" s="183"/>
      <c r="X417" s="183"/>
      <c r="Y417" s="183"/>
      <c r="Z417" s="183"/>
      <c r="AA417" s="183"/>
      <c r="AB417" s="183"/>
      <c r="AC417" s="183"/>
      <c r="AD417" s="183"/>
      <c r="AE417" s="183"/>
      <c r="AF417" s="183"/>
      <c r="AG417" s="183"/>
      <c r="AH417" s="183"/>
      <c r="AI417" s="183"/>
      <c r="AJ417" s="183"/>
      <c r="AK417" s="183"/>
      <c r="AL417" s="183"/>
      <c r="AM417" s="183"/>
      <c r="AN417" s="183"/>
      <c r="AO417" s="183"/>
      <c r="AP417" s="183"/>
      <c r="AQ417" s="183"/>
      <c r="AR417" s="183"/>
      <c r="AS417" s="183"/>
      <c r="AT417" s="183"/>
      <c r="AU417" s="183"/>
      <c r="AV417" s="183"/>
      <c r="AW417" s="183"/>
      <c r="AX417" s="183"/>
      <c r="AY417" s="183"/>
      <c r="AZ417" s="183"/>
      <c r="BA417" s="183"/>
      <c r="BB417" s="183"/>
      <c r="BC417" s="183"/>
      <c r="BD417" s="183"/>
      <c r="BE417" s="183"/>
      <c r="BF417" s="183"/>
      <c r="BG417" s="183"/>
      <c r="BH417" s="183"/>
      <c r="BI417" s="183"/>
      <c r="BJ417" s="183"/>
      <c r="BK417" s="183"/>
      <c r="BL417" s="183"/>
      <c r="BM417" s="183"/>
    </row>
    <row r="418" spans="1:65" x14ac:dyDescent="0.2">
      <c r="A418" s="110"/>
      <c r="B418" s="110"/>
      <c r="C418" s="110"/>
      <c r="D418" s="183"/>
      <c r="E418" s="183"/>
      <c r="F418" s="183"/>
      <c r="G418" s="183"/>
      <c r="H418" s="183"/>
      <c r="I418" s="183"/>
      <c r="J418" s="183"/>
      <c r="K418" s="183"/>
      <c r="L418" s="183"/>
      <c r="M418" s="183"/>
      <c r="N418" s="183"/>
      <c r="O418" s="183"/>
      <c r="P418" s="183"/>
      <c r="Q418" s="183"/>
      <c r="R418" s="183"/>
      <c r="S418" s="183"/>
      <c r="T418" s="183"/>
      <c r="U418" s="183"/>
      <c r="V418" s="183"/>
      <c r="W418" s="183"/>
      <c r="X418" s="183"/>
      <c r="Y418" s="183"/>
      <c r="Z418" s="183"/>
      <c r="AA418" s="183"/>
      <c r="AB418" s="183"/>
      <c r="AC418" s="183"/>
      <c r="AD418" s="183"/>
      <c r="AE418" s="183"/>
      <c r="AF418" s="183"/>
      <c r="AG418" s="183"/>
      <c r="AH418" s="183"/>
      <c r="AI418" s="183"/>
      <c r="AJ418" s="183"/>
      <c r="AK418" s="183"/>
      <c r="AL418" s="183"/>
      <c r="AM418" s="183"/>
      <c r="AN418" s="183"/>
      <c r="AO418" s="183"/>
      <c r="AP418" s="183"/>
      <c r="AQ418" s="183"/>
      <c r="AR418" s="183"/>
      <c r="AS418" s="183"/>
      <c r="AT418" s="183"/>
      <c r="AU418" s="183"/>
      <c r="AV418" s="183"/>
      <c r="AW418" s="183"/>
      <c r="AX418" s="183"/>
      <c r="AY418" s="183"/>
      <c r="AZ418" s="183"/>
      <c r="BA418" s="183"/>
      <c r="BB418" s="183"/>
      <c r="BC418" s="183"/>
      <c r="BD418" s="183"/>
      <c r="BE418" s="183"/>
      <c r="BF418" s="183"/>
      <c r="BG418" s="183"/>
      <c r="BH418" s="183"/>
      <c r="BI418" s="183"/>
      <c r="BJ418" s="183"/>
      <c r="BK418" s="183"/>
      <c r="BL418" s="183"/>
      <c r="BM418" s="183"/>
    </row>
    <row r="419" spans="1:65" x14ac:dyDescent="0.2">
      <c r="A419" s="110"/>
      <c r="B419" s="110"/>
      <c r="C419" s="110"/>
      <c r="D419" s="183"/>
      <c r="E419" s="183"/>
      <c r="F419" s="183"/>
      <c r="G419" s="183"/>
      <c r="H419" s="183"/>
      <c r="I419" s="183"/>
      <c r="J419" s="183"/>
      <c r="K419" s="183"/>
      <c r="L419" s="183"/>
      <c r="M419" s="183"/>
      <c r="N419" s="183"/>
      <c r="O419" s="183"/>
      <c r="P419" s="183"/>
      <c r="Q419" s="183"/>
      <c r="R419" s="183"/>
      <c r="S419" s="183"/>
      <c r="T419" s="183"/>
      <c r="U419" s="183"/>
      <c r="V419" s="183"/>
      <c r="W419" s="183"/>
      <c r="X419" s="183"/>
      <c r="Y419" s="183"/>
      <c r="Z419" s="183"/>
      <c r="AA419" s="183"/>
      <c r="AB419" s="183"/>
      <c r="AC419" s="183"/>
      <c r="AD419" s="183"/>
      <c r="AE419" s="183"/>
      <c r="AF419" s="183"/>
      <c r="AG419" s="183"/>
      <c r="AH419" s="183"/>
      <c r="AI419" s="183"/>
      <c r="AJ419" s="183"/>
      <c r="AK419" s="183"/>
      <c r="AL419" s="183"/>
      <c r="AM419" s="183"/>
      <c r="AN419" s="183"/>
      <c r="AO419" s="183"/>
      <c r="AP419" s="183"/>
      <c r="AQ419" s="183"/>
      <c r="AR419" s="183"/>
      <c r="AS419" s="183"/>
      <c r="AT419" s="183"/>
      <c r="AU419" s="183"/>
      <c r="AV419" s="183"/>
      <c r="AW419" s="183"/>
      <c r="AX419" s="183"/>
      <c r="AY419" s="183"/>
      <c r="AZ419" s="183"/>
      <c r="BA419" s="183"/>
      <c r="BB419" s="183"/>
      <c r="BC419" s="183"/>
      <c r="BD419" s="183"/>
      <c r="BE419" s="183"/>
      <c r="BF419" s="183"/>
      <c r="BG419" s="183"/>
      <c r="BH419" s="183"/>
      <c r="BI419" s="183"/>
      <c r="BJ419" s="183"/>
      <c r="BK419" s="183"/>
      <c r="BL419" s="183"/>
      <c r="BM419" s="183"/>
    </row>
    <row r="420" spans="1:65" x14ac:dyDescent="0.2">
      <c r="A420" s="110"/>
      <c r="B420" s="110"/>
      <c r="C420" s="110"/>
      <c r="D420" s="183"/>
      <c r="E420" s="183"/>
      <c r="F420" s="183"/>
      <c r="G420" s="183"/>
      <c r="H420" s="183"/>
      <c r="I420" s="183"/>
      <c r="J420" s="183"/>
      <c r="K420" s="183"/>
      <c r="L420" s="183"/>
      <c r="M420" s="183"/>
      <c r="N420" s="183"/>
      <c r="O420" s="183"/>
      <c r="P420" s="183"/>
      <c r="Q420" s="183"/>
      <c r="R420" s="183"/>
      <c r="S420" s="183"/>
      <c r="T420" s="183"/>
      <c r="U420" s="183"/>
      <c r="V420" s="183"/>
      <c r="W420" s="183"/>
      <c r="X420" s="183"/>
      <c r="Y420" s="183"/>
      <c r="Z420" s="183"/>
      <c r="AA420" s="183"/>
      <c r="AB420" s="183"/>
      <c r="AC420" s="183"/>
      <c r="AD420" s="183"/>
      <c r="AE420" s="183"/>
      <c r="AF420" s="183"/>
      <c r="AG420" s="183"/>
      <c r="AH420" s="183"/>
      <c r="AI420" s="183"/>
      <c r="AJ420" s="183"/>
      <c r="AK420" s="183"/>
      <c r="AL420" s="183"/>
      <c r="AM420" s="183"/>
      <c r="AN420" s="183"/>
      <c r="AO420" s="183"/>
      <c r="AP420" s="183"/>
      <c r="AQ420" s="183"/>
      <c r="AR420" s="183"/>
      <c r="AS420" s="183"/>
      <c r="AT420" s="183"/>
      <c r="AU420" s="183"/>
      <c r="AV420" s="183"/>
      <c r="AW420" s="183"/>
      <c r="AX420" s="183"/>
      <c r="AY420" s="183"/>
      <c r="AZ420" s="183"/>
      <c r="BA420" s="183"/>
      <c r="BB420" s="183"/>
      <c r="BC420" s="183"/>
      <c r="BD420" s="183"/>
      <c r="BE420" s="183"/>
      <c r="BF420" s="183"/>
      <c r="BG420" s="183"/>
      <c r="BH420" s="183"/>
      <c r="BI420" s="183"/>
      <c r="BJ420" s="183"/>
      <c r="BK420" s="183"/>
      <c r="BL420" s="183"/>
      <c r="BM420" s="183"/>
    </row>
    <row r="421" spans="1:65" x14ac:dyDescent="0.2">
      <c r="A421" s="110"/>
      <c r="B421" s="110"/>
      <c r="C421" s="110"/>
      <c r="D421" s="183"/>
      <c r="E421" s="183"/>
      <c r="F421" s="183"/>
      <c r="G421" s="183"/>
      <c r="H421" s="183"/>
      <c r="I421" s="183"/>
      <c r="J421" s="183"/>
      <c r="K421" s="183"/>
      <c r="L421" s="183"/>
      <c r="M421" s="183"/>
      <c r="N421" s="183"/>
      <c r="O421" s="183"/>
      <c r="P421" s="183"/>
      <c r="Q421" s="183"/>
      <c r="R421" s="183"/>
      <c r="S421" s="183"/>
      <c r="T421" s="183"/>
      <c r="U421" s="183"/>
      <c r="V421" s="183"/>
      <c r="W421" s="183"/>
      <c r="X421" s="183"/>
      <c r="Y421" s="183"/>
      <c r="Z421" s="183"/>
      <c r="AA421" s="183"/>
      <c r="AB421" s="183"/>
      <c r="AC421" s="183"/>
      <c r="AD421" s="183"/>
      <c r="AE421" s="183"/>
      <c r="AF421" s="183"/>
      <c r="AG421" s="183"/>
      <c r="AH421" s="183"/>
      <c r="AI421" s="183"/>
      <c r="AJ421" s="183"/>
      <c r="AK421" s="183"/>
      <c r="AL421" s="183"/>
      <c r="AM421" s="183"/>
      <c r="AN421" s="183"/>
      <c r="AO421" s="183"/>
      <c r="AP421" s="183"/>
      <c r="AQ421" s="183"/>
      <c r="AR421" s="183"/>
      <c r="AS421" s="183"/>
      <c r="AT421" s="183"/>
      <c r="AU421" s="183"/>
      <c r="AV421" s="183"/>
      <c r="AW421" s="183"/>
      <c r="AX421" s="183"/>
      <c r="AY421" s="183"/>
      <c r="AZ421" s="183"/>
      <c r="BA421" s="183"/>
      <c r="BB421" s="183"/>
      <c r="BC421" s="183"/>
      <c r="BD421" s="183"/>
      <c r="BE421" s="183"/>
      <c r="BF421" s="183"/>
      <c r="BG421" s="183"/>
      <c r="BH421" s="183"/>
      <c r="BI421" s="183"/>
      <c r="BJ421" s="183"/>
      <c r="BK421" s="183"/>
      <c r="BL421" s="183"/>
      <c r="BM421" s="183"/>
    </row>
    <row r="422" spans="1:65" x14ac:dyDescent="0.2">
      <c r="A422" s="110"/>
      <c r="B422" s="110"/>
      <c r="C422" s="110"/>
      <c r="D422" s="183"/>
      <c r="E422" s="183"/>
      <c r="F422" s="183"/>
      <c r="G422" s="183"/>
      <c r="H422" s="183"/>
      <c r="I422" s="183"/>
      <c r="J422" s="183"/>
      <c r="K422" s="183"/>
      <c r="L422" s="183"/>
      <c r="M422" s="183"/>
      <c r="N422" s="183"/>
      <c r="O422" s="183"/>
      <c r="P422" s="183"/>
      <c r="Q422" s="183"/>
      <c r="R422" s="183"/>
      <c r="S422" s="183"/>
      <c r="T422" s="183"/>
      <c r="U422" s="183"/>
      <c r="V422" s="183"/>
      <c r="W422" s="183"/>
      <c r="X422" s="183"/>
      <c r="Y422" s="183"/>
      <c r="Z422" s="183"/>
      <c r="AA422" s="183"/>
      <c r="AB422" s="183"/>
      <c r="AC422" s="183"/>
      <c r="AD422" s="183"/>
      <c r="AE422" s="183"/>
      <c r="AF422" s="183"/>
      <c r="AG422" s="183"/>
      <c r="AH422" s="183"/>
      <c r="AI422" s="183"/>
      <c r="AJ422" s="183"/>
      <c r="AK422" s="183"/>
      <c r="AL422" s="183"/>
      <c r="AM422" s="183"/>
      <c r="AN422" s="183"/>
      <c r="AO422" s="183"/>
      <c r="AP422" s="183"/>
      <c r="AQ422" s="183"/>
      <c r="AR422" s="183"/>
      <c r="AS422" s="183"/>
      <c r="AT422" s="183"/>
      <c r="AU422" s="183"/>
      <c r="AV422" s="183"/>
      <c r="AW422" s="183"/>
      <c r="AX422" s="183"/>
      <c r="AY422" s="183"/>
      <c r="AZ422" s="183"/>
      <c r="BA422" s="183"/>
      <c r="BB422" s="183"/>
      <c r="BC422" s="183"/>
      <c r="BD422" s="183"/>
      <c r="BE422" s="183"/>
      <c r="BF422" s="183"/>
      <c r="BG422" s="183"/>
      <c r="BH422" s="183"/>
      <c r="BI422" s="183"/>
      <c r="BJ422" s="183"/>
      <c r="BK422" s="183"/>
      <c r="BL422" s="183"/>
      <c r="BM422" s="183"/>
    </row>
    <row r="423" spans="1:65" x14ac:dyDescent="0.2">
      <c r="A423" s="110"/>
      <c r="B423" s="110"/>
      <c r="C423" s="110"/>
      <c r="D423" s="183"/>
      <c r="E423" s="183"/>
      <c r="F423" s="183"/>
      <c r="G423" s="183"/>
      <c r="H423" s="183"/>
      <c r="I423" s="183"/>
      <c r="J423" s="183"/>
      <c r="K423" s="183"/>
      <c r="L423" s="183"/>
      <c r="M423" s="183"/>
      <c r="N423" s="183"/>
      <c r="O423" s="183"/>
      <c r="P423" s="183"/>
      <c r="Q423" s="183"/>
      <c r="R423" s="183"/>
      <c r="S423" s="183"/>
      <c r="T423" s="183"/>
      <c r="U423" s="183"/>
      <c r="V423" s="183"/>
      <c r="W423" s="183"/>
      <c r="X423" s="183"/>
      <c r="Y423" s="183"/>
      <c r="Z423" s="183"/>
      <c r="AA423" s="183"/>
      <c r="AB423" s="183"/>
      <c r="AC423" s="183"/>
      <c r="AD423" s="183"/>
      <c r="AE423" s="183"/>
      <c r="AF423" s="183"/>
      <c r="AG423" s="183"/>
      <c r="AH423" s="183"/>
      <c r="AI423" s="183"/>
      <c r="AJ423" s="183"/>
      <c r="AK423" s="183"/>
      <c r="AL423" s="183"/>
      <c r="AM423" s="183"/>
      <c r="AN423" s="183"/>
      <c r="AO423" s="183"/>
      <c r="AP423" s="183"/>
      <c r="AQ423" s="183"/>
      <c r="AR423" s="183"/>
      <c r="AS423" s="183"/>
      <c r="AT423" s="183"/>
      <c r="AU423" s="183"/>
      <c r="AV423" s="183"/>
      <c r="AW423" s="183"/>
      <c r="AX423" s="183"/>
      <c r="AY423" s="183"/>
      <c r="AZ423" s="183"/>
      <c r="BA423" s="183"/>
      <c r="BB423" s="183"/>
      <c r="BC423" s="183"/>
      <c r="BD423" s="183"/>
      <c r="BE423" s="183"/>
      <c r="BF423" s="183"/>
      <c r="BG423" s="183"/>
      <c r="BH423" s="183"/>
      <c r="BI423" s="183"/>
      <c r="BJ423" s="183"/>
      <c r="BK423" s="183"/>
      <c r="BL423" s="183"/>
      <c r="BM423" s="183"/>
    </row>
    <row r="424" spans="1:65" x14ac:dyDescent="0.2">
      <c r="A424" s="110"/>
      <c r="B424" s="110"/>
      <c r="C424" s="110"/>
      <c r="D424" s="183"/>
      <c r="E424" s="183"/>
      <c r="F424" s="183"/>
      <c r="G424" s="183"/>
      <c r="H424" s="183"/>
      <c r="I424" s="183"/>
      <c r="J424" s="183"/>
      <c r="K424" s="183"/>
      <c r="L424" s="183"/>
      <c r="M424" s="183"/>
      <c r="N424" s="183"/>
      <c r="O424" s="183"/>
      <c r="P424" s="183"/>
      <c r="Q424" s="183"/>
      <c r="R424" s="183"/>
      <c r="S424" s="183"/>
      <c r="T424" s="183"/>
      <c r="U424" s="183"/>
      <c r="V424" s="183"/>
      <c r="W424" s="183"/>
      <c r="X424" s="183"/>
      <c r="Y424" s="183"/>
      <c r="Z424" s="183"/>
      <c r="AA424" s="183"/>
      <c r="AB424" s="183"/>
      <c r="AC424" s="183"/>
      <c r="AD424" s="183"/>
      <c r="AE424" s="183"/>
      <c r="AF424" s="183"/>
      <c r="AG424" s="183"/>
      <c r="AH424" s="183"/>
      <c r="AI424" s="183"/>
      <c r="AJ424" s="183"/>
      <c r="AK424" s="183"/>
      <c r="AL424" s="183"/>
      <c r="AM424" s="183"/>
      <c r="AN424" s="183"/>
      <c r="AO424" s="183"/>
      <c r="AP424" s="183"/>
      <c r="AQ424" s="183"/>
      <c r="AR424" s="183"/>
      <c r="AS424" s="183"/>
      <c r="AT424" s="183"/>
      <c r="AU424" s="183"/>
      <c r="AV424" s="183"/>
      <c r="AW424" s="183"/>
      <c r="AX424" s="183"/>
      <c r="AY424" s="183"/>
      <c r="AZ424" s="183"/>
      <c r="BA424" s="183"/>
      <c r="BB424" s="183"/>
      <c r="BC424" s="183"/>
      <c r="BD424" s="183"/>
      <c r="BE424" s="183"/>
      <c r="BF424" s="183"/>
      <c r="BG424" s="183"/>
      <c r="BH424" s="183"/>
      <c r="BI424" s="183"/>
      <c r="BJ424" s="183"/>
      <c r="BK424" s="183"/>
      <c r="BL424" s="183"/>
      <c r="BM424" s="183"/>
    </row>
    <row r="425" spans="1:65" x14ac:dyDescent="0.2">
      <c r="A425" s="110"/>
      <c r="B425" s="110"/>
      <c r="C425" s="110"/>
      <c r="D425" s="183"/>
      <c r="E425" s="183"/>
      <c r="F425" s="183"/>
      <c r="G425" s="183"/>
      <c r="H425" s="183"/>
      <c r="I425" s="183"/>
      <c r="J425" s="183"/>
      <c r="K425" s="183"/>
      <c r="L425" s="183"/>
      <c r="M425" s="183"/>
      <c r="N425" s="183"/>
      <c r="O425" s="183"/>
      <c r="P425" s="183"/>
      <c r="Q425" s="183"/>
      <c r="R425" s="183"/>
      <c r="S425" s="183"/>
      <c r="T425" s="183"/>
      <c r="U425" s="183"/>
      <c r="V425" s="183"/>
      <c r="W425" s="183"/>
      <c r="X425" s="183"/>
      <c r="Y425" s="183"/>
      <c r="Z425" s="183"/>
      <c r="AA425" s="183"/>
      <c r="AB425" s="183"/>
      <c r="AC425" s="183"/>
      <c r="AD425" s="183"/>
      <c r="AE425" s="183"/>
      <c r="AF425" s="183"/>
      <c r="AG425" s="183"/>
      <c r="AH425" s="183"/>
      <c r="AI425" s="183"/>
      <c r="AJ425" s="183"/>
      <c r="AK425" s="183"/>
      <c r="AL425" s="183"/>
      <c r="AM425" s="183"/>
      <c r="AN425" s="183"/>
      <c r="AO425" s="183"/>
      <c r="AP425" s="183"/>
      <c r="AQ425" s="183"/>
      <c r="AR425" s="183"/>
      <c r="AS425" s="183"/>
      <c r="AT425" s="183"/>
      <c r="AU425" s="183"/>
      <c r="AV425" s="183"/>
      <c r="AW425" s="183"/>
      <c r="AX425" s="183"/>
      <c r="AY425" s="183"/>
      <c r="AZ425" s="183"/>
      <c r="BA425" s="183"/>
      <c r="BB425" s="183"/>
      <c r="BC425" s="183"/>
      <c r="BD425" s="183"/>
      <c r="BE425" s="183"/>
      <c r="BF425" s="183"/>
      <c r="BG425" s="183"/>
      <c r="BH425" s="183"/>
      <c r="BI425" s="183"/>
      <c r="BJ425" s="183"/>
      <c r="BK425" s="183"/>
      <c r="BL425" s="183"/>
      <c r="BM425" s="183"/>
    </row>
    <row r="426" spans="1:65" x14ac:dyDescent="0.2">
      <c r="A426" s="110"/>
      <c r="B426" s="110"/>
      <c r="C426" s="110"/>
      <c r="D426" s="183"/>
      <c r="E426" s="183"/>
      <c r="F426" s="183"/>
      <c r="G426" s="183"/>
      <c r="H426" s="183"/>
      <c r="I426" s="183"/>
      <c r="J426" s="183"/>
      <c r="K426" s="183"/>
      <c r="L426" s="183"/>
      <c r="M426" s="183"/>
      <c r="N426" s="183"/>
      <c r="O426" s="183"/>
      <c r="P426" s="183"/>
      <c r="Q426" s="183"/>
      <c r="R426" s="183"/>
      <c r="S426" s="183"/>
      <c r="T426" s="183"/>
      <c r="U426" s="183"/>
      <c r="V426" s="183"/>
      <c r="W426" s="183"/>
      <c r="X426" s="183"/>
      <c r="Y426" s="183"/>
      <c r="Z426" s="183"/>
      <c r="AA426" s="183"/>
      <c r="AB426" s="183"/>
      <c r="AC426" s="183"/>
      <c r="AD426" s="183"/>
      <c r="AE426" s="183"/>
      <c r="AF426" s="183"/>
      <c r="AG426" s="183"/>
      <c r="AH426" s="183"/>
      <c r="AI426" s="183"/>
      <c r="AJ426" s="183"/>
      <c r="AK426" s="183"/>
      <c r="AL426" s="183"/>
      <c r="AM426" s="183"/>
      <c r="AN426" s="183"/>
      <c r="AO426" s="183"/>
      <c r="AP426" s="183"/>
      <c r="AQ426" s="183"/>
      <c r="AR426" s="183"/>
      <c r="AS426" s="183"/>
      <c r="AT426" s="183"/>
      <c r="AU426" s="183"/>
      <c r="AV426" s="183"/>
      <c r="AW426" s="183"/>
      <c r="AX426" s="183"/>
      <c r="AY426" s="183"/>
      <c r="AZ426" s="183"/>
      <c r="BA426" s="183"/>
      <c r="BB426" s="183"/>
      <c r="BC426" s="183"/>
      <c r="BD426" s="183"/>
      <c r="BE426" s="183"/>
      <c r="BF426" s="183"/>
      <c r="BG426" s="183"/>
      <c r="BH426" s="183"/>
      <c r="BI426" s="183"/>
      <c r="BJ426" s="183"/>
      <c r="BK426" s="183"/>
      <c r="BL426" s="183"/>
      <c r="BM426" s="183"/>
    </row>
    <row r="427" spans="1:65" x14ac:dyDescent="0.2">
      <c r="A427" s="110"/>
      <c r="B427" s="110"/>
      <c r="C427" s="110"/>
      <c r="D427" s="183"/>
      <c r="E427" s="183"/>
      <c r="F427" s="183"/>
      <c r="G427" s="183"/>
      <c r="H427" s="183"/>
      <c r="I427" s="183"/>
      <c r="J427" s="183"/>
      <c r="K427" s="183"/>
      <c r="L427" s="183"/>
      <c r="M427" s="183"/>
      <c r="N427" s="183"/>
      <c r="O427" s="183"/>
      <c r="P427" s="183"/>
      <c r="Q427" s="183"/>
      <c r="R427" s="183"/>
      <c r="S427" s="183"/>
      <c r="T427" s="183"/>
      <c r="U427" s="183"/>
      <c r="V427" s="183"/>
      <c r="W427" s="183"/>
      <c r="X427" s="183"/>
      <c r="Y427" s="183"/>
      <c r="Z427" s="183"/>
      <c r="AA427" s="183"/>
      <c r="AB427" s="183"/>
      <c r="AC427" s="183"/>
      <c r="AD427" s="183"/>
      <c r="AE427" s="183"/>
      <c r="AF427" s="183"/>
      <c r="AG427" s="183"/>
      <c r="AH427" s="183"/>
      <c r="AI427" s="183"/>
      <c r="AJ427" s="183"/>
      <c r="AK427" s="183"/>
      <c r="AL427" s="183"/>
      <c r="AM427" s="183"/>
      <c r="AN427" s="183"/>
      <c r="AO427" s="183"/>
      <c r="AP427" s="183"/>
      <c r="AQ427" s="183"/>
      <c r="AR427" s="183"/>
      <c r="AS427" s="183"/>
      <c r="AT427" s="183"/>
      <c r="AU427" s="183"/>
      <c r="AV427" s="183"/>
      <c r="AW427" s="183"/>
      <c r="AX427" s="183"/>
      <c r="AY427" s="183"/>
      <c r="AZ427" s="183"/>
      <c r="BA427" s="183"/>
      <c r="BB427" s="183"/>
      <c r="BC427" s="183"/>
      <c r="BD427" s="183"/>
      <c r="BE427" s="183"/>
      <c r="BF427" s="183"/>
      <c r="BG427" s="183"/>
      <c r="BH427" s="183"/>
      <c r="BI427" s="183"/>
      <c r="BJ427" s="183"/>
      <c r="BK427" s="183"/>
      <c r="BL427" s="183"/>
      <c r="BM427" s="183"/>
    </row>
    <row r="428" spans="1:65" x14ac:dyDescent="0.2">
      <c r="A428" s="110"/>
      <c r="B428" s="110"/>
      <c r="C428" s="110"/>
      <c r="D428" s="183"/>
      <c r="E428" s="183"/>
      <c r="F428" s="183"/>
      <c r="G428" s="183"/>
      <c r="H428" s="183"/>
      <c r="I428" s="183"/>
      <c r="J428" s="183"/>
      <c r="K428" s="183"/>
      <c r="L428" s="183"/>
      <c r="M428" s="183"/>
      <c r="N428" s="183"/>
      <c r="O428" s="183"/>
      <c r="P428" s="183"/>
      <c r="Q428" s="183"/>
      <c r="R428" s="183"/>
      <c r="S428" s="183"/>
      <c r="T428" s="183"/>
      <c r="U428" s="183"/>
      <c r="V428" s="183"/>
      <c r="W428" s="183"/>
      <c r="X428" s="183"/>
      <c r="Y428" s="183"/>
      <c r="Z428" s="183"/>
      <c r="AA428" s="183"/>
      <c r="AB428" s="183"/>
      <c r="AC428" s="183"/>
      <c r="AD428" s="183"/>
      <c r="AE428" s="183"/>
      <c r="AF428" s="183"/>
      <c r="AG428" s="183"/>
      <c r="AH428" s="183"/>
      <c r="AI428" s="183"/>
      <c r="AJ428" s="183"/>
      <c r="AK428" s="183"/>
      <c r="AL428" s="183"/>
      <c r="AM428" s="183"/>
      <c r="AN428" s="183"/>
      <c r="AO428" s="183"/>
      <c r="AP428" s="183"/>
      <c r="AQ428" s="183"/>
      <c r="AR428" s="183"/>
      <c r="AS428" s="183"/>
      <c r="AT428" s="183"/>
      <c r="AU428" s="183"/>
      <c r="AV428" s="183"/>
      <c r="AW428" s="183"/>
      <c r="AX428" s="183"/>
      <c r="AY428" s="183"/>
      <c r="AZ428" s="183"/>
      <c r="BA428" s="183"/>
      <c r="BB428" s="183"/>
      <c r="BC428" s="183"/>
      <c r="BD428" s="183"/>
      <c r="BE428" s="183"/>
      <c r="BF428" s="183"/>
      <c r="BG428" s="183"/>
      <c r="BH428" s="183"/>
      <c r="BI428" s="183"/>
      <c r="BJ428" s="183"/>
      <c r="BK428" s="183"/>
      <c r="BL428" s="183"/>
      <c r="BM428" s="183"/>
    </row>
    <row r="429" spans="1:65" x14ac:dyDescent="0.2">
      <c r="A429" s="110"/>
      <c r="B429" s="110"/>
      <c r="C429" s="110"/>
      <c r="D429" s="183"/>
      <c r="E429" s="183"/>
      <c r="F429" s="183"/>
      <c r="G429" s="183"/>
      <c r="H429" s="183"/>
      <c r="I429" s="183"/>
      <c r="J429" s="183"/>
      <c r="K429" s="183"/>
      <c r="L429" s="183"/>
      <c r="M429" s="183"/>
      <c r="N429" s="183"/>
      <c r="O429" s="183"/>
      <c r="P429" s="183"/>
      <c r="Q429" s="183"/>
      <c r="R429" s="183"/>
      <c r="S429" s="183"/>
      <c r="T429" s="183"/>
      <c r="U429" s="183"/>
      <c r="V429" s="183"/>
      <c r="W429" s="183"/>
      <c r="X429" s="183"/>
      <c r="Y429" s="183"/>
      <c r="Z429" s="183"/>
      <c r="AA429" s="183"/>
      <c r="AB429" s="183"/>
      <c r="AC429" s="183"/>
      <c r="AD429" s="183"/>
      <c r="AE429" s="183"/>
      <c r="AF429" s="183"/>
      <c r="AG429" s="183"/>
      <c r="AH429" s="183"/>
      <c r="AI429" s="183"/>
      <c r="AJ429" s="183"/>
      <c r="AK429" s="183"/>
      <c r="AL429" s="183"/>
      <c r="AM429" s="183"/>
      <c r="AN429" s="183"/>
      <c r="AO429" s="183"/>
      <c r="AP429" s="183"/>
      <c r="AQ429" s="183"/>
      <c r="AR429" s="183"/>
      <c r="AS429" s="183"/>
      <c r="AT429" s="183"/>
      <c r="AU429" s="183"/>
      <c r="AV429" s="183"/>
      <c r="AW429" s="183"/>
      <c r="AX429" s="183"/>
      <c r="AY429" s="183"/>
      <c r="AZ429" s="183"/>
      <c r="BA429" s="183"/>
      <c r="BB429" s="183"/>
      <c r="BC429" s="183"/>
      <c r="BD429" s="183"/>
      <c r="BE429" s="183"/>
      <c r="BF429" s="183"/>
      <c r="BG429" s="183"/>
      <c r="BH429" s="183"/>
      <c r="BI429" s="183"/>
      <c r="BJ429" s="183"/>
      <c r="BK429" s="183"/>
      <c r="BL429" s="183"/>
      <c r="BM429" s="183"/>
    </row>
    <row r="430" spans="1:65" x14ac:dyDescent="0.2">
      <c r="A430" s="110"/>
      <c r="B430" s="110"/>
      <c r="C430" s="110"/>
      <c r="D430" s="183"/>
      <c r="E430" s="183"/>
      <c r="F430" s="183"/>
      <c r="G430" s="183"/>
      <c r="H430" s="183"/>
      <c r="I430" s="183"/>
      <c r="J430" s="183"/>
      <c r="K430" s="183"/>
      <c r="L430" s="183"/>
      <c r="M430" s="183"/>
      <c r="N430" s="183"/>
      <c r="O430" s="183"/>
      <c r="P430" s="183"/>
      <c r="Q430" s="183"/>
      <c r="R430" s="183"/>
      <c r="S430" s="183"/>
      <c r="T430" s="183"/>
      <c r="U430" s="183"/>
      <c r="V430" s="183"/>
      <c r="W430" s="183"/>
      <c r="X430" s="183"/>
      <c r="Y430" s="183"/>
      <c r="Z430" s="183"/>
      <c r="AA430" s="183"/>
      <c r="AB430" s="183"/>
      <c r="AC430" s="183"/>
      <c r="AD430" s="183"/>
      <c r="AE430" s="183"/>
      <c r="AF430" s="183"/>
      <c r="AG430" s="183"/>
      <c r="AH430" s="183"/>
      <c r="AI430" s="183"/>
      <c r="AJ430" s="183"/>
      <c r="AK430" s="183"/>
      <c r="AL430" s="183"/>
      <c r="AM430" s="183"/>
      <c r="AN430" s="183"/>
      <c r="AO430" s="183"/>
      <c r="AP430" s="183"/>
      <c r="AQ430" s="183"/>
      <c r="AR430" s="183"/>
      <c r="AS430" s="183"/>
      <c r="AT430" s="183"/>
      <c r="AU430" s="183"/>
      <c r="AV430" s="183"/>
      <c r="AW430" s="183"/>
      <c r="AX430" s="183"/>
      <c r="AY430" s="183"/>
      <c r="AZ430" s="183"/>
      <c r="BA430" s="183"/>
      <c r="BB430" s="183"/>
      <c r="BC430" s="183"/>
      <c r="BD430" s="183"/>
      <c r="BE430" s="183"/>
      <c r="BF430" s="183"/>
      <c r="BG430" s="183"/>
      <c r="BH430" s="183"/>
      <c r="BI430" s="183"/>
      <c r="BJ430" s="183"/>
      <c r="BK430" s="183"/>
      <c r="BL430" s="183"/>
      <c r="BM430" s="183"/>
    </row>
    <row r="431" spans="1:65" x14ac:dyDescent="0.2">
      <c r="A431" s="110"/>
      <c r="B431" s="110"/>
      <c r="C431" s="110"/>
      <c r="D431" s="183"/>
      <c r="E431" s="183"/>
      <c r="F431" s="183"/>
      <c r="G431" s="183"/>
      <c r="H431" s="183"/>
      <c r="I431" s="183"/>
      <c r="J431" s="183"/>
      <c r="K431" s="183"/>
      <c r="L431" s="183"/>
      <c r="M431" s="183"/>
      <c r="N431" s="183"/>
      <c r="O431" s="183"/>
      <c r="P431" s="183"/>
      <c r="Q431" s="183"/>
      <c r="R431" s="183"/>
      <c r="S431" s="183"/>
      <c r="T431" s="183"/>
      <c r="U431" s="183"/>
      <c r="V431" s="183"/>
      <c r="W431" s="183"/>
      <c r="X431" s="183"/>
      <c r="Y431" s="183"/>
      <c r="Z431" s="183"/>
      <c r="AA431" s="183"/>
      <c r="AB431" s="183"/>
      <c r="AC431" s="183"/>
      <c r="AD431" s="183"/>
      <c r="AE431" s="183"/>
      <c r="AF431" s="183"/>
      <c r="AG431" s="183"/>
      <c r="AH431" s="183"/>
      <c r="AI431" s="183"/>
      <c r="AJ431" s="183"/>
      <c r="AK431" s="183"/>
      <c r="AL431" s="183"/>
      <c r="AM431" s="183"/>
      <c r="AN431" s="183"/>
      <c r="AO431" s="183"/>
      <c r="AP431" s="183"/>
      <c r="AQ431" s="183"/>
      <c r="AR431" s="183"/>
      <c r="AS431" s="183"/>
      <c r="AT431" s="183"/>
      <c r="AU431" s="183"/>
      <c r="AV431" s="183"/>
      <c r="AW431" s="183"/>
      <c r="AX431" s="183"/>
      <c r="AY431" s="183"/>
      <c r="AZ431" s="183"/>
      <c r="BA431" s="183"/>
      <c r="BB431" s="183"/>
      <c r="BC431" s="183"/>
      <c r="BD431" s="183"/>
      <c r="BE431" s="183"/>
      <c r="BF431" s="183"/>
      <c r="BG431" s="183"/>
      <c r="BH431" s="183"/>
      <c r="BI431" s="183"/>
      <c r="BJ431" s="183"/>
      <c r="BK431" s="183"/>
      <c r="BL431" s="183"/>
      <c r="BM431" s="183"/>
    </row>
    <row r="432" spans="1:65" x14ac:dyDescent="0.2">
      <c r="A432" s="110"/>
      <c r="B432" s="110"/>
      <c r="C432" s="110"/>
      <c r="D432" s="183"/>
      <c r="E432" s="183"/>
      <c r="F432" s="183"/>
      <c r="G432" s="183"/>
      <c r="H432" s="183"/>
      <c r="I432" s="183"/>
      <c r="J432" s="183"/>
      <c r="K432" s="183"/>
      <c r="L432" s="183"/>
      <c r="M432" s="183"/>
      <c r="N432" s="183"/>
      <c r="O432" s="183"/>
      <c r="P432" s="183"/>
      <c r="Q432" s="183"/>
      <c r="R432" s="183"/>
      <c r="S432" s="183"/>
      <c r="T432" s="183"/>
      <c r="U432" s="183"/>
      <c r="V432" s="183"/>
      <c r="W432" s="183"/>
      <c r="X432" s="183"/>
      <c r="Y432" s="183"/>
      <c r="Z432" s="183"/>
      <c r="AA432" s="183"/>
      <c r="AB432" s="183"/>
      <c r="AC432" s="183"/>
      <c r="AD432" s="183"/>
      <c r="AE432" s="183"/>
      <c r="AF432" s="183"/>
      <c r="AG432" s="183"/>
      <c r="AH432" s="183"/>
      <c r="AI432" s="183"/>
      <c r="AJ432" s="183"/>
      <c r="AK432" s="183"/>
      <c r="AL432" s="183"/>
      <c r="AM432" s="183"/>
      <c r="AN432" s="183"/>
      <c r="AO432" s="183"/>
      <c r="AP432" s="183"/>
      <c r="AQ432" s="183"/>
      <c r="AR432" s="183"/>
      <c r="AS432" s="183"/>
      <c r="AT432" s="183"/>
      <c r="AU432" s="183"/>
      <c r="AV432" s="183"/>
      <c r="AW432" s="183"/>
      <c r="AX432" s="183"/>
      <c r="AY432" s="183"/>
      <c r="AZ432" s="183"/>
      <c r="BA432" s="183"/>
      <c r="BB432" s="183"/>
      <c r="BC432" s="183"/>
      <c r="BD432" s="183"/>
      <c r="BE432" s="183"/>
      <c r="BF432" s="183"/>
      <c r="BG432" s="183"/>
      <c r="BH432" s="183"/>
      <c r="BI432" s="183"/>
      <c r="BJ432" s="183"/>
      <c r="BK432" s="183"/>
      <c r="BL432" s="183"/>
      <c r="BM432" s="183"/>
    </row>
    <row r="433" spans="1:65" x14ac:dyDescent="0.2">
      <c r="A433" s="110"/>
      <c r="B433" s="110"/>
      <c r="C433" s="110"/>
      <c r="D433" s="183"/>
      <c r="E433" s="183"/>
      <c r="F433" s="183"/>
      <c r="G433" s="183"/>
      <c r="H433" s="183"/>
      <c r="I433" s="183"/>
      <c r="J433" s="183"/>
      <c r="K433" s="183"/>
      <c r="L433" s="183"/>
      <c r="M433" s="183"/>
      <c r="N433" s="183"/>
      <c r="O433" s="183"/>
      <c r="P433" s="183"/>
      <c r="Q433" s="183"/>
      <c r="R433" s="183"/>
      <c r="S433" s="183"/>
      <c r="T433" s="183"/>
      <c r="U433" s="183"/>
      <c r="V433" s="183"/>
      <c r="W433" s="183"/>
      <c r="X433" s="183"/>
      <c r="Y433" s="183"/>
      <c r="Z433" s="183"/>
      <c r="AA433" s="183"/>
      <c r="AB433" s="183"/>
      <c r="AC433" s="183"/>
      <c r="AD433" s="183"/>
      <c r="AE433" s="183"/>
      <c r="AF433" s="183"/>
      <c r="AG433" s="183"/>
      <c r="AH433" s="183"/>
      <c r="AI433" s="183"/>
      <c r="AJ433" s="183"/>
      <c r="AK433" s="183"/>
      <c r="AL433" s="183"/>
      <c r="AM433" s="183"/>
      <c r="AN433" s="183"/>
      <c r="AO433" s="183"/>
      <c r="AP433" s="183"/>
      <c r="AQ433" s="183"/>
      <c r="AR433" s="183"/>
      <c r="AS433" s="183"/>
      <c r="AT433" s="183"/>
      <c r="AU433" s="183"/>
      <c r="AV433" s="183"/>
      <c r="AW433" s="183"/>
      <c r="AX433" s="183"/>
      <c r="AY433" s="183"/>
      <c r="AZ433" s="183"/>
      <c r="BA433" s="183"/>
      <c r="BB433" s="183"/>
      <c r="BC433" s="183"/>
      <c r="BD433" s="183"/>
      <c r="BE433" s="183"/>
      <c r="BF433" s="183"/>
      <c r="BG433" s="183"/>
      <c r="BH433" s="183"/>
      <c r="BI433" s="183"/>
      <c r="BJ433" s="183"/>
      <c r="BK433" s="183"/>
      <c r="BL433" s="183"/>
      <c r="BM433" s="183"/>
    </row>
    <row r="434" spans="1:65" x14ac:dyDescent="0.2">
      <c r="A434" s="110"/>
      <c r="B434" s="110"/>
      <c r="C434" s="110"/>
      <c r="D434" s="183"/>
      <c r="E434" s="183"/>
      <c r="F434" s="183"/>
      <c r="G434" s="183"/>
      <c r="H434" s="183"/>
      <c r="I434" s="183"/>
      <c r="J434" s="183"/>
      <c r="K434" s="183"/>
      <c r="L434" s="183"/>
      <c r="M434" s="183"/>
      <c r="N434" s="183"/>
      <c r="O434" s="183"/>
      <c r="P434" s="183"/>
      <c r="Q434" s="183"/>
      <c r="R434" s="183"/>
      <c r="S434" s="183"/>
      <c r="T434" s="183"/>
      <c r="U434" s="183"/>
      <c r="V434" s="183"/>
      <c r="W434" s="183"/>
      <c r="X434" s="183"/>
      <c r="Y434" s="183"/>
      <c r="Z434" s="183"/>
      <c r="AA434" s="183"/>
      <c r="AB434" s="183"/>
      <c r="AC434" s="183"/>
      <c r="AD434" s="183"/>
      <c r="AE434" s="183"/>
      <c r="AF434" s="183"/>
      <c r="AG434" s="183"/>
      <c r="AH434" s="183"/>
      <c r="AI434" s="183"/>
      <c r="AJ434" s="183"/>
      <c r="AK434" s="183"/>
      <c r="AL434" s="183"/>
      <c r="AM434" s="183"/>
      <c r="AN434" s="183"/>
      <c r="AO434" s="183"/>
      <c r="AP434" s="183"/>
      <c r="AQ434" s="183"/>
      <c r="AR434" s="183"/>
      <c r="AS434" s="183"/>
      <c r="AT434" s="183"/>
      <c r="AU434" s="183"/>
      <c r="AV434" s="183"/>
      <c r="AW434" s="183"/>
      <c r="AX434" s="183"/>
      <c r="AY434" s="183"/>
      <c r="AZ434" s="183"/>
      <c r="BA434" s="183"/>
      <c r="BB434" s="183"/>
      <c r="BC434" s="183"/>
      <c r="BD434" s="183"/>
      <c r="BE434" s="183"/>
      <c r="BF434" s="183"/>
      <c r="BG434" s="183"/>
      <c r="BH434" s="183"/>
      <c r="BI434" s="183"/>
      <c r="BJ434" s="183"/>
      <c r="BK434" s="183"/>
      <c r="BL434" s="183"/>
      <c r="BM434" s="183"/>
    </row>
    <row r="435" spans="1:65" x14ac:dyDescent="0.2">
      <c r="A435" s="110"/>
      <c r="B435" s="110"/>
      <c r="C435" s="110"/>
      <c r="D435" s="183"/>
      <c r="E435" s="183"/>
      <c r="F435" s="183"/>
      <c r="G435" s="183"/>
      <c r="H435" s="183"/>
      <c r="I435" s="183"/>
      <c r="J435" s="183"/>
      <c r="K435" s="183"/>
      <c r="L435" s="183"/>
      <c r="M435" s="183"/>
      <c r="N435" s="183"/>
      <c r="O435" s="183"/>
      <c r="P435" s="183"/>
      <c r="Q435" s="183"/>
      <c r="R435" s="183"/>
      <c r="S435" s="183"/>
      <c r="T435" s="183"/>
      <c r="U435" s="183"/>
      <c r="V435" s="183"/>
      <c r="W435" s="183"/>
      <c r="X435" s="183"/>
      <c r="Y435" s="183"/>
      <c r="Z435" s="183"/>
      <c r="AA435" s="183"/>
      <c r="AB435" s="183"/>
      <c r="AC435" s="183"/>
      <c r="AD435" s="183"/>
      <c r="AE435" s="183"/>
      <c r="AF435" s="183"/>
      <c r="AG435" s="183"/>
      <c r="AH435" s="183"/>
      <c r="AI435" s="183"/>
      <c r="AJ435" s="183"/>
      <c r="AK435" s="183"/>
      <c r="AL435" s="183"/>
      <c r="AM435" s="183"/>
      <c r="AN435" s="183"/>
      <c r="AO435" s="183"/>
      <c r="AP435" s="183"/>
      <c r="AQ435" s="183"/>
      <c r="AR435" s="183"/>
      <c r="AS435" s="183"/>
      <c r="AT435" s="183"/>
      <c r="AU435" s="183"/>
      <c r="AV435" s="183"/>
      <c r="AW435" s="183"/>
      <c r="AX435" s="183"/>
      <c r="AY435" s="183"/>
      <c r="AZ435" s="183"/>
      <c r="BA435" s="183"/>
      <c r="BB435" s="183"/>
      <c r="BC435" s="183"/>
      <c r="BD435" s="183"/>
      <c r="BE435" s="183"/>
      <c r="BF435" s="183"/>
      <c r="BG435" s="183"/>
      <c r="BH435" s="183"/>
      <c r="BI435" s="183"/>
      <c r="BJ435" s="183"/>
      <c r="BK435" s="183"/>
      <c r="BL435" s="183"/>
      <c r="BM435" s="183"/>
    </row>
    <row r="436" spans="1:65" x14ac:dyDescent="0.2">
      <c r="A436" s="110"/>
      <c r="B436" s="110"/>
      <c r="C436" s="110"/>
      <c r="D436" s="183"/>
      <c r="E436" s="183"/>
      <c r="F436" s="183"/>
      <c r="G436" s="183"/>
      <c r="H436" s="183"/>
      <c r="I436" s="183"/>
      <c r="J436" s="183"/>
      <c r="K436" s="183"/>
      <c r="L436" s="183"/>
      <c r="M436" s="183"/>
      <c r="N436" s="183"/>
      <c r="O436" s="183"/>
      <c r="P436" s="183"/>
      <c r="Q436" s="183"/>
      <c r="R436" s="183"/>
      <c r="S436" s="183"/>
      <c r="T436" s="183"/>
      <c r="U436" s="183"/>
      <c r="V436" s="183"/>
      <c r="W436" s="183"/>
      <c r="X436" s="183"/>
      <c r="Y436" s="183"/>
      <c r="Z436" s="183"/>
      <c r="AA436" s="183"/>
      <c r="AB436" s="183"/>
      <c r="AC436" s="183"/>
      <c r="AD436" s="183"/>
      <c r="AE436" s="183"/>
      <c r="AF436" s="183"/>
      <c r="AG436" s="183"/>
      <c r="AH436" s="183"/>
      <c r="AI436" s="183"/>
      <c r="AJ436" s="183"/>
      <c r="AK436" s="183"/>
      <c r="AL436" s="183"/>
      <c r="AM436" s="183"/>
      <c r="AN436" s="183"/>
      <c r="AO436" s="183"/>
      <c r="AP436" s="183"/>
      <c r="AQ436" s="183"/>
      <c r="AR436" s="183"/>
      <c r="AS436" s="183"/>
      <c r="AT436" s="183"/>
      <c r="AU436" s="183"/>
      <c r="AV436" s="183"/>
      <c r="AW436" s="183"/>
      <c r="AX436" s="183"/>
      <c r="AY436" s="183"/>
      <c r="AZ436" s="183"/>
      <c r="BA436" s="183"/>
      <c r="BB436" s="183"/>
      <c r="BC436" s="183"/>
      <c r="BD436" s="183"/>
      <c r="BE436" s="183"/>
      <c r="BF436" s="183"/>
      <c r="BG436" s="183"/>
      <c r="BH436" s="183"/>
      <c r="BI436" s="183"/>
      <c r="BJ436" s="183"/>
      <c r="BK436" s="183"/>
      <c r="BL436" s="183"/>
      <c r="BM436" s="183"/>
    </row>
    <row r="437" spans="1:65" x14ac:dyDescent="0.2">
      <c r="A437" s="110"/>
      <c r="B437" s="110"/>
      <c r="C437" s="110"/>
      <c r="D437" s="183"/>
      <c r="E437" s="183"/>
      <c r="F437" s="183"/>
      <c r="G437" s="183"/>
      <c r="H437" s="183"/>
      <c r="I437" s="183"/>
      <c r="J437" s="183"/>
      <c r="K437" s="183"/>
      <c r="L437" s="183"/>
      <c r="M437" s="183"/>
      <c r="N437" s="183"/>
      <c r="O437" s="183"/>
      <c r="P437" s="183"/>
      <c r="Q437" s="183"/>
      <c r="R437" s="183"/>
      <c r="S437" s="183"/>
      <c r="T437" s="183"/>
      <c r="U437" s="183"/>
      <c r="V437" s="183"/>
      <c r="W437" s="183"/>
      <c r="X437" s="183"/>
      <c r="Y437" s="183"/>
      <c r="Z437" s="183"/>
      <c r="AA437" s="183"/>
      <c r="AB437" s="183"/>
      <c r="AC437" s="183"/>
      <c r="AD437" s="183"/>
      <c r="AE437" s="183"/>
      <c r="AF437" s="183"/>
      <c r="AG437" s="183"/>
      <c r="AH437" s="183"/>
      <c r="AI437" s="183"/>
      <c r="AJ437" s="183"/>
      <c r="AK437" s="183"/>
      <c r="AL437" s="183"/>
      <c r="AM437" s="183"/>
      <c r="AN437" s="183"/>
      <c r="AO437" s="183"/>
      <c r="AP437" s="183"/>
      <c r="AQ437" s="183"/>
      <c r="AR437" s="183"/>
      <c r="AS437" s="183"/>
      <c r="AT437" s="183"/>
      <c r="AU437" s="183"/>
      <c r="AV437" s="183"/>
      <c r="AW437" s="183"/>
      <c r="AX437" s="183"/>
      <c r="AY437" s="183"/>
      <c r="AZ437" s="183"/>
      <c r="BA437" s="183"/>
      <c r="BB437" s="183"/>
      <c r="BC437" s="183"/>
      <c r="BD437" s="183"/>
      <c r="BE437" s="183"/>
      <c r="BF437" s="183"/>
      <c r="BG437" s="183"/>
      <c r="BH437" s="183"/>
      <c r="BI437" s="183"/>
      <c r="BJ437" s="183"/>
      <c r="BK437" s="183"/>
      <c r="BL437" s="183"/>
      <c r="BM437" s="183"/>
    </row>
    <row r="438" spans="1:65" x14ac:dyDescent="0.2">
      <c r="A438" s="110"/>
      <c r="B438" s="110"/>
      <c r="C438" s="110"/>
      <c r="D438" s="183"/>
      <c r="E438" s="183"/>
      <c r="F438" s="183"/>
      <c r="G438" s="183"/>
      <c r="H438" s="183"/>
      <c r="I438" s="183"/>
      <c r="J438" s="183"/>
      <c r="K438" s="183"/>
      <c r="L438" s="183"/>
      <c r="M438" s="183"/>
      <c r="N438" s="183"/>
      <c r="O438" s="183"/>
      <c r="P438" s="183"/>
      <c r="Q438" s="183"/>
      <c r="R438" s="183"/>
      <c r="S438" s="183"/>
      <c r="T438" s="183"/>
      <c r="U438" s="183"/>
      <c r="V438" s="183"/>
      <c r="W438" s="183"/>
      <c r="X438" s="183"/>
      <c r="Y438" s="183"/>
      <c r="Z438" s="183"/>
      <c r="AA438" s="183"/>
      <c r="AB438" s="183"/>
      <c r="AC438" s="183"/>
      <c r="AD438" s="183"/>
      <c r="AE438" s="183"/>
      <c r="AF438" s="183"/>
      <c r="AG438" s="183"/>
      <c r="AH438" s="183"/>
      <c r="AI438" s="183"/>
      <c r="AJ438" s="183"/>
      <c r="AK438" s="183"/>
      <c r="AL438" s="183"/>
      <c r="AM438" s="183"/>
      <c r="AN438" s="183"/>
      <c r="AO438" s="183"/>
      <c r="AP438" s="183"/>
      <c r="AQ438" s="183"/>
      <c r="AR438" s="183"/>
      <c r="AS438" s="183"/>
      <c r="AT438" s="183"/>
      <c r="AU438" s="183"/>
      <c r="AV438" s="183"/>
      <c r="AW438" s="183"/>
      <c r="AX438" s="183"/>
      <c r="AY438" s="183"/>
      <c r="AZ438" s="183"/>
      <c r="BA438" s="183"/>
      <c r="BB438" s="183"/>
      <c r="BC438" s="183"/>
      <c r="BD438" s="183"/>
      <c r="BE438" s="183"/>
      <c r="BF438" s="183"/>
      <c r="BG438" s="183"/>
      <c r="BH438" s="183"/>
      <c r="BI438" s="183"/>
      <c r="BJ438" s="183"/>
      <c r="BK438" s="183"/>
      <c r="BL438" s="183"/>
      <c r="BM438" s="183"/>
    </row>
    <row r="439" spans="1:65" x14ac:dyDescent="0.2">
      <c r="A439" s="110"/>
      <c r="B439" s="110"/>
      <c r="C439" s="110"/>
      <c r="D439" s="183"/>
      <c r="E439" s="183"/>
      <c r="F439" s="183"/>
      <c r="G439" s="183"/>
      <c r="H439" s="183"/>
      <c r="I439" s="183"/>
      <c r="J439" s="183"/>
      <c r="K439" s="183"/>
      <c r="L439" s="183"/>
      <c r="M439" s="183"/>
      <c r="N439" s="183"/>
      <c r="O439" s="183"/>
      <c r="P439" s="183"/>
      <c r="Q439" s="183"/>
      <c r="R439" s="183"/>
      <c r="S439" s="183"/>
      <c r="T439" s="183"/>
      <c r="U439" s="183"/>
      <c r="V439" s="183"/>
      <c r="W439" s="183"/>
      <c r="X439" s="183"/>
      <c r="Y439" s="183"/>
      <c r="Z439" s="183"/>
      <c r="AA439" s="183"/>
      <c r="AB439" s="183"/>
      <c r="AC439" s="183"/>
      <c r="AD439" s="183"/>
      <c r="AE439" s="183"/>
      <c r="AF439" s="183"/>
      <c r="AG439" s="183"/>
      <c r="AH439" s="183"/>
      <c r="AI439" s="183"/>
      <c r="AJ439" s="183"/>
      <c r="AK439" s="183"/>
      <c r="AL439" s="183"/>
      <c r="AM439" s="183"/>
      <c r="AN439" s="183"/>
      <c r="AO439" s="183"/>
      <c r="AP439" s="183"/>
      <c r="AQ439" s="183"/>
      <c r="AR439" s="183"/>
      <c r="AS439" s="183"/>
      <c r="AT439" s="183"/>
      <c r="AU439" s="183"/>
      <c r="AV439" s="183"/>
      <c r="AW439" s="183"/>
      <c r="AX439" s="183"/>
      <c r="AY439" s="183"/>
      <c r="AZ439" s="183"/>
      <c r="BA439" s="183"/>
      <c r="BB439" s="183"/>
      <c r="BC439" s="183"/>
      <c r="BD439" s="183"/>
      <c r="BE439" s="183"/>
      <c r="BF439" s="183"/>
      <c r="BG439" s="183"/>
      <c r="BH439" s="183"/>
      <c r="BI439" s="183"/>
      <c r="BJ439" s="183"/>
      <c r="BK439" s="183"/>
      <c r="BL439" s="183"/>
      <c r="BM439" s="183"/>
    </row>
    <row r="440" spans="1:65" x14ac:dyDescent="0.2">
      <c r="A440" s="110"/>
      <c r="B440" s="110"/>
      <c r="C440" s="110"/>
      <c r="D440" s="183"/>
      <c r="E440" s="183"/>
      <c r="F440" s="183"/>
      <c r="G440" s="183"/>
      <c r="H440" s="183"/>
      <c r="I440" s="183"/>
      <c r="J440" s="183"/>
      <c r="K440" s="183"/>
      <c r="L440" s="183"/>
      <c r="M440" s="183"/>
      <c r="N440" s="183"/>
      <c r="O440" s="183"/>
      <c r="P440" s="183"/>
      <c r="Q440" s="183"/>
      <c r="R440" s="183"/>
      <c r="S440" s="183"/>
      <c r="T440" s="183"/>
      <c r="U440" s="183"/>
      <c r="V440" s="183"/>
      <c r="W440" s="183"/>
      <c r="X440" s="183"/>
      <c r="Y440" s="183"/>
      <c r="Z440" s="183"/>
      <c r="AA440" s="183"/>
      <c r="AB440" s="183"/>
      <c r="AC440" s="183"/>
      <c r="AD440" s="183"/>
      <c r="AE440" s="183"/>
      <c r="AF440" s="183"/>
      <c r="AG440" s="183"/>
      <c r="AH440" s="183"/>
      <c r="AI440" s="183"/>
      <c r="AJ440" s="183"/>
      <c r="AK440" s="183"/>
      <c r="AL440" s="183"/>
      <c r="AM440" s="183"/>
      <c r="AN440" s="183"/>
      <c r="AO440" s="183"/>
      <c r="AP440" s="183"/>
      <c r="AQ440" s="183"/>
      <c r="AR440" s="183"/>
      <c r="AS440" s="183"/>
      <c r="AT440" s="183"/>
      <c r="AU440" s="183"/>
      <c r="AV440" s="183"/>
      <c r="AW440" s="183"/>
      <c r="AX440" s="183"/>
      <c r="AY440" s="183"/>
      <c r="AZ440" s="183"/>
      <c r="BA440" s="183"/>
      <c r="BB440" s="183"/>
      <c r="BC440" s="183"/>
      <c r="BD440" s="183"/>
      <c r="BE440" s="183"/>
      <c r="BF440" s="183"/>
      <c r="BG440" s="183"/>
      <c r="BH440" s="183"/>
      <c r="BI440" s="183"/>
      <c r="BJ440" s="183"/>
      <c r="BK440" s="183"/>
      <c r="BL440" s="183"/>
      <c r="BM440" s="183"/>
    </row>
    <row r="441" spans="1:65" x14ac:dyDescent="0.2">
      <c r="A441" s="110"/>
      <c r="B441" s="110"/>
      <c r="C441" s="110"/>
      <c r="D441" s="183"/>
      <c r="E441" s="183"/>
      <c r="F441" s="183"/>
      <c r="G441" s="183"/>
      <c r="H441" s="183"/>
      <c r="I441" s="183"/>
      <c r="J441" s="183"/>
      <c r="K441" s="183"/>
      <c r="L441" s="183"/>
      <c r="M441" s="183"/>
      <c r="N441" s="183"/>
      <c r="O441" s="183"/>
      <c r="P441" s="183"/>
      <c r="Q441" s="183"/>
      <c r="R441" s="183"/>
      <c r="S441" s="183"/>
      <c r="T441" s="183"/>
      <c r="U441" s="183"/>
      <c r="V441" s="183"/>
      <c r="W441" s="183"/>
      <c r="X441" s="183"/>
      <c r="Y441" s="183"/>
      <c r="Z441" s="183"/>
      <c r="AA441" s="183"/>
      <c r="AB441" s="183"/>
      <c r="AC441" s="183"/>
      <c r="AD441" s="183"/>
      <c r="AE441" s="183"/>
      <c r="AF441" s="183"/>
      <c r="AG441" s="183"/>
      <c r="AH441" s="183"/>
      <c r="AI441" s="183"/>
      <c r="AJ441" s="183"/>
      <c r="AK441" s="183"/>
      <c r="AL441" s="183"/>
      <c r="AM441" s="183"/>
      <c r="AN441" s="183"/>
      <c r="AO441" s="183"/>
      <c r="AP441" s="183"/>
      <c r="AQ441" s="183"/>
      <c r="AR441" s="183"/>
      <c r="AS441" s="183"/>
      <c r="AT441" s="183"/>
      <c r="AU441" s="183"/>
      <c r="AV441" s="183"/>
      <c r="AW441" s="183"/>
      <c r="AX441" s="183"/>
      <c r="AY441" s="183"/>
      <c r="AZ441" s="183"/>
      <c r="BA441" s="183"/>
      <c r="BB441" s="183"/>
      <c r="BC441" s="183"/>
      <c r="BD441" s="183"/>
      <c r="BE441" s="183"/>
      <c r="BF441" s="183"/>
      <c r="BG441" s="183"/>
      <c r="BH441" s="183"/>
      <c r="BI441" s="183"/>
      <c r="BJ441" s="183"/>
      <c r="BK441" s="183"/>
      <c r="BL441" s="183"/>
      <c r="BM441" s="183"/>
    </row>
    <row r="442" spans="1:65" x14ac:dyDescent="0.2">
      <c r="A442" s="110"/>
      <c r="B442" s="110"/>
      <c r="C442" s="110"/>
      <c r="D442" s="183"/>
      <c r="E442" s="183"/>
      <c r="F442" s="183"/>
      <c r="G442" s="183"/>
      <c r="H442" s="183"/>
      <c r="I442" s="183"/>
      <c r="J442" s="183"/>
      <c r="K442" s="183"/>
      <c r="L442" s="183"/>
      <c r="M442" s="183"/>
      <c r="N442" s="183"/>
      <c r="O442" s="183"/>
      <c r="P442" s="183"/>
      <c r="Q442" s="183"/>
      <c r="R442" s="183"/>
      <c r="S442" s="183"/>
      <c r="T442" s="183"/>
      <c r="U442" s="183"/>
      <c r="V442" s="183"/>
      <c r="W442" s="183"/>
      <c r="X442" s="183"/>
      <c r="Y442" s="183"/>
      <c r="Z442" s="183"/>
      <c r="AA442" s="183"/>
      <c r="AB442" s="183"/>
      <c r="AC442" s="183"/>
      <c r="AD442" s="183"/>
      <c r="AE442" s="183"/>
      <c r="AF442" s="183"/>
      <c r="AG442" s="183"/>
      <c r="AH442" s="183"/>
      <c r="AI442" s="183"/>
      <c r="AJ442" s="183"/>
      <c r="AK442" s="183"/>
      <c r="AL442" s="183"/>
      <c r="AM442" s="183"/>
      <c r="AN442" s="183"/>
      <c r="AO442" s="183"/>
      <c r="AP442" s="183"/>
      <c r="AQ442" s="183"/>
      <c r="AR442" s="183"/>
      <c r="AS442" s="183"/>
      <c r="AT442" s="183"/>
      <c r="AU442" s="183"/>
      <c r="AV442" s="183"/>
      <c r="AW442" s="183"/>
      <c r="AX442" s="183"/>
      <c r="AY442" s="183"/>
      <c r="AZ442" s="183"/>
      <c r="BA442" s="183"/>
      <c r="BB442" s="183"/>
      <c r="BC442" s="183"/>
      <c r="BD442" s="183"/>
      <c r="BE442" s="183"/>
      <c r="BF442" s="183"/>
      <c r="BG442" s="183"/>
      <c r="BH442" s="183"/>
      <c r="BI442" s="183"/>
      <c r="BJ442" s="183"/>
      <c r="BK442" s="183"/>
      <c r="BL442" s="183"/>
      <c r="BM442" s="183"/>
    </row>
    <row r="443" spans="1:65" x14ac:dyDescent="0.2">
      <c r="A443" s="110"/>
      <c r="B443" s="110"/>
      <c r="C443" s="110"/>
      <c r="D443" s="183"/>
      <c r="E443" s="183"/>
      <c r="F443" s="183"/>
      <c r="G443" s="183"/>
      <c r="H443" s="183"/>
      <c r="I443" s="183"/>
      <c r="J443" s="183"/>
      <c r="K443" s="183"/>
      <c r="L443" s="183"/>
      <c r="M443" s="183"/>
      <c r="N443" s="183"/>
      <c r="O443" s="183"/>
      <c r="P443" s="183"/>
      <c r="Q443" s="183"/>
      <c r="R443" s="183"/>
      <c r="S443" s="183"/>
      <c r="T443" s="183"/>
      <c r="U443" s="183"/>
      <c r="V443" s="183"/>
      <c r="W443" s="183"/>
      <c r="X443" s="183"/>
      <c r="Y443" s="183"/>
      <c r="Z443" s="183"/>
      <c r="AA443" s="183"/>
      <c r="AB443" s="183"/>
      <c r="AC443" s="183"/>
      <c r="AD443" s="183"/>
      <c r="AE443" s="183"/>
      <c r="AF443" s="183"/>
      <c r="AG443" s="183"/>
      <c r="AH443" s="183"/>
      <c r="AI443" s="183"/>
      <c r="AJ443" s="183"/>
      <c r="AK443" s="183"/>
      <c r="AL443" s="183"/>
      <c r="AM443" s="183"/>
      <c r="AN443" s="183"/>
      <c r="AO443" s="183"/>
      <c r="AP443" s="183"/>
      <c r="AQ443" s="183"/>
      <c r="AR443" s="183"/>
      <c r="AS443" s="183"/>
      <c r="AT443" s="183"/>
      <c r="AU443" s="183"/>
      <c r="AV443" s="183"/>
      <c r="AW443" s="183"/>
      <c r="AX443" s="183"/>
      <c r="AY443" s="183"/>
      <c r="AZ443" s="183"/>
      <c r="BA443" s="183"/>
      <c r="BB443" s="183"/>
      <c r="BC443" s="183"/>
      <c r="BD443" s="183"/>
      <c r="BE443" s="183"/>
      <c r="BF443" s="183"/>
      <c r="BG443" s="183"/>
      <c r="BH443" s="183"/>
      <c r="BI443" s="183"/>
      <c r="BJ443" s="183"/>
      <c r="BK443" s="183"/>
      <c r="BL443" s="183"/>
      <c r="BM443" s="183"/>
    </row>
    <row r="444" spans="1:65" x14ac:dyDescent="0.2">
      <c r="A444" s="110"/>
      <c r="B444" s="110"/>
      <c r="C444" s="110"/>
      <c r="D444" s="183"/>
      <c r="E444" s="183"/>
      <c r="F444" s="183"/>
      <c r="G444" s="183"/>
      <c r="H444" s="183"/>
      <c r="I444" s="183"/>
      <c r="J444" s="183"/>
      <c r="K444" s="183"/>
      <c r="L444" s="183"/>
      <c r="M444" s="183"/>
      <c r="N444" s="183"/>
      <c r="O444" s="183"/>
      <c r="P444" s="183"/>
      <c r="Q444" s="183"/>
      <c r="R444" s="183"/>
      <c r="S444" s="183"/>
      <c r="T444" s="183"/>
      <c r="U444" s="183"/>
      <c r="V444" s="183"/>
      <c r="W444" s="183"/>
      <c r="X444" s="183"/>
      <c r="Y444" s="183"/>
      <c r="Z444" s="183"/>
      <c r="AA444" s="183"/>
      <c r="AB444" s="183"/>
      <c r="AC444" s="183"/>
      <c r="AD444" s="183"/>
      <c r="AE444" s="183"/>
      <c r="AF444" s="183"/>
      <c r="AG444" s="183"/>
      <c r="AH444" s="183"/>
      <c r="AI444" s="183"/>
      <c r="AJ444" s="183"/>
      <c r="AK444" s="183"/>
      <c r="AL444" s="183"/>
      <c r="AM444" s="183"/>
      <c r="AN444" s="183"/>
      <c r="AO444" s="183"/>
      <c r="AP444" s="183"/>
      <c r="AQ444" s="183"/>
      <c r="AR444" s="183"/>
      <c r="AS444" s="183"/>
      <c r="AT444" s="183"/>
      <c r="AU444" s="183"/>
      <c r="AV444" s="183"/>
      <c r="AW444" s="183"/>
      <c r="AX444" s="183"/>
      <c r="AY444" s="183"/>
      <c r="AZ444" s="183"/>
      <c r="BA444" s="183"/>
      <c r="BB444" s="183"/>
      <c r="BC444" s="183"/>
      <c r="BD444" s="183"/>
      <c r="BE444" s="183"/>
      <c r="BF444" s="183"/>
      <c r="BG444" s="183"/>
      <c r="BH444" s="183"/>
      <c r="BI444" s="183"/>
      <c r="BJ444" s="183"/>
      <c r="BK444" s="183"/>
      <c r="BL444" s="183"/>
      <c r="BM444" s="183"/>
    </row>
    <row r="445" spans="1:65" x14ac:dyDescent="0.2">
      <c r="A445" s="110"/>
      <c r="B445" s="110"/>
      <c r="C445" s="110"/>
      <c r="D445" s="183"/>
      <c r="E445" s="183"/>
      <c r="F445" s="183"/>
      <c r="G445" s="183"/>
      <c r="H445" s="183"/>
      <c r="I445" s="183"/>
      <c r="J445" s="183"/>
      <c r="K445" s="183"/>
      <c r="L445" s="183"/>
      <c r="M445" s="183"/>
      <c r="N445" s="183"/>
      <c r="O445" s="183"/>
      <c r="P445" s="183"/>
      <c r="Q445" s="183"/>
      <c r="R445" s="183"/>
      <c r="S445" s="183"/>
      <c r="T445" s="183"/>
      <c r="U445" s="183"/>
      <c r="V445" s="183"/>
      <c r="W445" s="183"/>
      <c r="X445" s="183"/>
      <c r="Y445" s="183"/>
      <c r="Z445" s="183"/>
      <c r="AA445" s="183"/>
      <c r="AB445" s="183"/>
      <c r="AC445" s="183"/>
      <c r="AD445" s="183"/>
      <c r="AE445" s="183"/>
      <c r="AF445" s="183"/>
      <c r="AG445" s="183"/>
      <c r="AH445" s="183"/>
      <c r="AI445" s="183"/>
      <c r="AJ445" s="183"/>
      <c r="AK445" s="183"/>
      <c r="AL445" s="183"/>
      <c r="AM445" s="183"/>
      <c r="AN445" s="183"/>
      <c r="AO445" s="183"/>
      <c r="AP445" s="183"/>
      <c r="AQ445" s="183"/>
      <c r="AR445" s="183"/>
      <c r="AS445" s="183"/>
      <c r="AT445" s="183"/>
      <c r="AU445" s="183"/>
      <c r="AV445" s="183"/>
      <c r="AW445" s="183"/>
      <c r="AX445" s="183"/>
      <c r="AY445" s="183"/>
      <c r="AZ445" s="183"/>
      <c r="BA445" s="183"/>
      <c r="BB445" s="183"/>
      <c r="BC445" s="183"/>
      <c r="BD445" s="183"/>
      <c r="BE445" s="183"/>
      <c r="BF445" s="183"/>
      <c r="BG445" s="183"/>
      <c r="BH445" s="183"/>
      <c r="BI445" s="183"/>
      <c r="BJ445" s="183"/>
      <c r="BK445" s="183"/>
      <c r="BL445" s="183"/>
      <c r="BM445" s="183"/>
    </row>
    <row r="446" spans="1:65" x14ac:dyDescent="0.2">
      <c r="A446" s="110"/>
      <c r="B446" s="110"/>
      <c r="C446" s="110"/>
      <c r="D446" s="183"/>
      <c r="E446" s="183"/>
      <c r="F446" s="183"/>
      <c r="G446" s="183"/>
      <c r="H446" s="183"/>
      <c r="I446" s="183"/>
      <c r="J446" s="183"/>
      <c r="K446" s="183"/>
      <c r="L446" s="183"/>
      <c r="M446" s="183"/>
      <c r="N446" s="183"/>
      <c r="O446" s="183"/>
      <c r="P446" s="183"/>
      <c r="Q446" s="183"/>
      <c r="R446" s="183"/>
      <c r="S446" s="183"/>
      <c r="T446" s="183"/>
      <c r="U446" s="183"/>
      <c r="V446" s="183"/>
      <c r="W446" s="183"/>
      <c r="X446" s="183"/>
      <c r="Y446" s="183"/>
      <c r="Z446" s="183"/>
      <c r="AA446" s="183"/>
      <c r="AB446" s="183"/>
      <c r="AC446" s="183"/>
      <c r="AD446" s="183"/>
      <c r="AE446" s="183"/>
      <c r="AF446" s="183"/>
      <c r="AG446" s="183"/>
      <c r="AH446" s="183"/>
      <c r="AI446" s="183"/>
      <c r="AJ446" s="183"/>
      <c r="AK446" s="183"/>
      <c r="AL446" s="183"/>
      <c r="AM446" s="183"/>
      <c r="AN446" s="183"/>
      <c r="AO446" s="183"/>
      <c r="AP446" s="183"/>
      <c r="AQ446" s="183"/>
      <c r="AR446" s="183"/>
      <c r="AS446" s="183"/>
      <c r="AT446" s="183"/>
      <c r="AU446" s="183"/>
      <c r="AV446" s="183"/>
      <c r="AW446" s="183"/>
      <c r="AX446" s="183"/>
      <c r="AY446" s="183"/>
      <c r="AZ446" s="183"/>
      <c r="BA446" s="183"/>
      <c r="BB446" s="183"/>
      <c r="BC446" s="183"/>
      <c r="BD446" s="183"/>
      <c r="BE446" s="183"/>
      <c r="BF446" s="183"/>
      <c r="BG446" s="183"/>
      <c r="BH446" s="183"/>
      <c r="BI446" s="183"/>
      <c r="BJ446" s="183"/>
      <c r="BK446" s="183"/>
      <c r="BL446" s="183"/>
      <c r="BM446" s="183"/>
    </row>
    <row r="447" spans="1:65" x14ac:dyDescent="0.2">
      <c r="A447" s="110"/>
      <c r="B447" s="110"/>
      <c r="C447" s="110"/>
      <c r="D447" s="183"/>
      <c r="E447" s="183"/>
      <c r="F447" s="183"/>
      <c r="G447" s="183"/>
      <c r="H447" s="183"/>
      <c r="I447" s="183"/>
      <c r="J447" s="183"/>
      <c r="K447" s="183"/>
      <c r="L447" s="183"/>
      <c r="M447" s="183"/>
      <c r="N447" s="183"/>
      <c r="O447" s="183"/>
      <c r="P447" s="183"/>
      <c r="Q447" s="183"/>
      <c r="R447" s="183"/>
      <c r="S447" s="183"/>
      <c r="T447" s="183"/>
      <c r="U447" s="183"/>
      <c r="V447" s="183"/>
      <c r="W447" s="183"/>
      <c r="X447" s="183"/>
      <c r="Y447" s="183"/>
      <c r="Z447" s="183"/>
      <c r="AA447" s="183"/>
      <c r="AB447" s="183"/>
      <c r="AC447" s="183"/>
      <c r="AD447" s="183"/>
      <c r="AE447" s="183"/>
      <c r="AF447" s="183"/>
      <c r="AG447" s="183"/>
      <c r="AH447" s="183"/>
      <c r="AI447" s="183"/>
      <c r="AJ447" s="183"/>
      <c r="AK447" s="183"/>
      <c r="AL447" s="183"/>
      <c r="AM447" s="183"/>
      <c r="AN447" s="183"/>
      <c r="AO447" s="183"/>
      <c r="AP447" s="183"/>
      <c r="AQ447" s="183"/>
      <c r="AR447" s="183"/>
      <c r="AS447" s="183"/>
      <c r="AT447" s="183"/>
      <c r="AU447" s="183"/>
      <c r="AV447" s="183"/>
      <c r="AW447" s="183"/>
      <c r="AX447" s="183"/>
      <c r="AY447" s="183"/>
      <c r="AZ447" s="183"/>
      <c r="BA447" s="183"/>
      <c r="BB447" s="183"/>
      <c r="BC447" s="183"/>
      <c r="BD447" s="183"/>
      <c r="BE447" s="183"/>
      <c r="BF447" s="183"/>
      <c r="BG447" s="183"/>
      <c r="BH447" s="183"/>
      <c r="BI447" s="183"/>
      <c r="BJ447" s="183"/>
      <c r="BK447" s="183"/>
      <c r="BL447" s="183"/>
      <c r="BM447" s="183"/>
    </row>
    <row r="448" spans="1:65" x14ac:dyDescent="0.2">
      <c r="A448" s="110"/>
      <c r="B448" s="110"/>
      <c r="C448" s="110"/>
      <c r="D448" s="183"/>
      <c r="E448" s="183"/>
      <c r="F448" s="183"/>
      <c r="G448" s="183"/>
      <c r="H448" s="183"/>
      <c r="I448" s="183"/>
      <c r="J448" s="183"/>
      <c r="K448" s="183"/>
      <c r="L448" s="183"/>
      <c r="M448" s="183"/>
      <c r="N448" s="183"/>
      <c r="O448" s="183"/>
      <c r="P448" s="183"/>
      <c r="Q448" s="183"/>
      <c r="R448" s="183"/>
      <c r="S448" s="183"/>
      <c r="T448" s="183"/>
      <c r="U448" s="183"/>
      <c r="V448" s="183"/>
      <c r="W448" s="183"/>
      <c r="X448" s="183"/>
      <c r="Y448" s="183"/>
      <c r="Z448" s="183"/>
      <c r="AA448" s="183"/>
      <c r="AB448" s="183"/>
      <c r="AC448" s="183"/>
      <c r="AD448" s="183"/>
      <c r="AE448" s="183"/>
      <c r="AF448" s="183"/>
      <c r="AG448" s="183"/>
      <c r="AH448" s="183"/>
      <c r="AI448" s="183"/>
      <c r="AJ448" s="183"/>
      <c r="AK448" s="183"/>
      <c r="AL448" s="183"/>
      <c r="AM448" s="183"/>
      <c r="AN448" s="183"/>
      <c r="AO448" s="183"/>
      <c r="AP448" s="183"/>
      <c r="AQ448" s="183"/>
      <c r="AR448" s="183"/>
      <c r="AS448" s="183"/>
      <c r="AT448" s="183"/>
      <c r="AU448" s="183"/>
      <c r="AV448" s="183"/>
      <c r="AW448" s="183"/>
      <c r="AX448" s="183"/>
      <c r="AY448" s="183"/>
      <c r="AZ448" s="183"/>
      <c r="BA448" s="183"/>
      <c r="BB448" s="183"/>
      <c r="BC448" s="183"/>
      <c r="BD448" s="183"/>
      <c r="BE448" s="183"/>
      <c r="BF448" s="183"/>
      <c r="BG448" s="183"/>
      <c r="BH448" s="183"/>
      <c r="BI448" s="183"/>
      <c r="BJ448" s="183"/>
      <c r="BK448" s="183"/>
      <c r="BL448" s="183"/>
      <c r="BM448" s="183"/>
    </row>
    <row r="449" spans="1:65" x14ac:dyDescent="0.2">
      <c r="A449" s="110"/>
      <c r="B449" s="110"/>
      <c r="C449" s="110"/>
      <c r="D449" s="183"/>
      <c r="E449" s="183"/>
      <c r="F449" s="183"/>
      <c r="G449" s="183"/>
      <c r="H449" s="183"/>
      <c r="I449" s="183"/>
      <c r="J449" s="183"/>
      <c r="K449" s="183"/>
      <c r="L449" s="183"/>
      <c r="M449" s="183"/>
      <c r="N449" s="183"/>
      <c r="O449" s="183"/>
      <c r="P449" s="183"/>
      <c r="Q449" s="183"/>
      <c r="R449" s="183"/>
      <c r="S449" s="183"/>
      <c r="T449" s="183"/>
      <c r="U449" s="183"/>
      <c r="V449" s="183"/>
      <c r="W449" s="183"/>
      <c r="X449" s="183"/>
      <c r="Y449" s="183"/>
      <c r="Z449" s="183"/>
      <c r="AA449" s="183"/>
      <c r="AB449" s="183"/>
      <c r="AC449" s="183"/>
      <c r="AD449" s="183"/>
      <c r="AE449" s="183"/>
      <c r="AF449" s="183"/>
      <c r="AG449" s="183"/>
      <c r="AH449" s="183"/>
      <c r="AI449" s="183"/>
      <c r="AJ449" s="183"/>
      <c r="AK449" s="183"/>
      <c r="AL449" s="183"/>
      <c r="AM449" s="183"/>
      <c r="AN449" s="183"/>
      <c r="AO449" s="183"/>
      <c r="AP449" s="183"/>
      <c r="AQ449" s="183"/>
      <c r="AR449" s="183"/>
      <c r="AS449" s="183"/>
      <c r="AT449" s="183"/>
      <c r="AU449" s="183"/>
      <c r="AV449" s="183"/>
      <c r="AW449" s="183"/>
      <c r="AX449" s="183"/>
      <c r="AY449" s="183"/>
      <c r="AZ449" s="183"/>
      <c r="BA449" s="183"/>
      <c r="BB449" s="183"/>
      <c r="BC449" s="183"/>
      <c r="BD449" s="183"/>
      <c r="BE449" s="183"/>
      <c r="BF449" s="183"/>
      <c r="BG449" s="183"/>
      <c r="BH449" s="183"/>
      <c r="BI449" s="183"/>
      <c r="BJ449" s="183"/>
      <c r="BK449" s="183"/>
      <c r="BL449" s="183"/>
      <c r="BM449" s="183"/>
    </row>
    <row r="450" spans="1:65" x14ac:dyDescent="0.2">
      <c r="A450" s="110"/>
      <c r="B450" s="110"/>
      <c r="C450" s="110"/>
      <c r="D450" s="183"/>
      <c r="E450" s="183"/>
      <c r="F450" s="183"/>
      <c r="G450" s="183"/>
      <c r="H450" s="183"/>
      <c r="I450" s="183"/>
      <c r="J450" s="183"/>
      <c r="K450" s="183"/>
      <c r="L450" s="183"/>
      <c r="M450" s="183"/>
      <c r="N450" s="183"/>
      <c r="O450" s="183"/>
      <c r="P450" s="183"/>
      <c r="Q450" s="183"/>
      <c r="R450" s="183"/>
      <c r="S450" s="183"/>
      <c r="T450" s="183"/>
      <c r="U450" s="183"/>
      <c r="V450" s="183"/>
      <c r="W450" s="183"/>
      <c r="X450" s="183"/>
      <c r="Y450" s="183"/>
      <c r="Z450" s="183"/>
      <c r="AA450" s="183"/>
      <c r="AB450" s="183"/>
      <c r="AC450" s="183"/>
      <c r="AD450" s="183"/>
      <c r="AE450" s="183"/>
      <c r="AF450" s="183"/>
      <c r="AG450" s="183"/>
      <c r="AH450" s="183"/>
      <c r="AI450" s="183"/>
      <c r="AJ450" s="183"/>
      <c r="AK450" s="183"/>
      <c r="AL450" s="183"/>
      <c r="AM450" s="183"/>
      <c r="AN450" s="183"/>
      <c r="AO450" s="183"/>
      <c r="AP450" s="183"/>
      <c r="AQ450" s="183"/>
      <c r="AR450" s="183"/>
      <c r="AS450" s="183"/>
      <c r="AT450" s="183"/>
      <c r="AU450" s="183"/>
      <c r="AV450" s="183"/>
      <c r="AW450" s="183"/>
      <c r="AX450" s="183"/>
      <c r="AY450" s="183"/>
      <c r="AZ450" s="183"/>
      <c r="BA450" s="183"/>
      <c r="BB450" s="183"/>
      <c r="BC450" s="183"/>
      <c r="BD450" s="183"/>
      <c r="BE450" s="183"/>
      <c r="BF450" s="183"/>
      <c r="BG450" s="183"/>
      <c r="BH450" s="183"/>
      <c r="BI450" s="183"/>
      <c r="BJ450" s="183"/>
      <c r="BK450" s="183"/>
      <c r="BL450" s="183"/>
      <c r="BM450" s="183"/>
    </row>
    <row r="451" spans="1:65" x14ac:dyDescent="0.2">
      <c r="A451" s="110"/>
      <c r="B451" s="110"/>
      <c r="C451" s="110"/>
      <c r="D451" s="183"/>
      <c r="E451" s="183"/>
      <c r="F451" s="183"/>
      <c r="G451" s="183"/>
      <c r="H451" s="183"/>
      <c r="I451" s="183"/>
      <c r="J451" s="183"/>
      <c r="K451" s="183"/>
      <c r="L451" s="183"/>
      <c r="M451" s="183"/>
      <c r="N451" s="183"/>
      <c r="O451" s="183"/>
      <c r="P451" s="183"/>
      <c r="Q451" s="183"/>
      <c r="R451" s="183"/>
      <c r="S451" s="183"/>
      <c r="T451" s="183"/>
      <c r="U451" s="183"/>
      <c r="V451" s="183"/>
      <c r="W451" s="183"/>
      <c r="X451" s="183"/>
      <c r="Y451" s="183"/>
      <c r="Z451" s="183"/>
      <c r="AA451" s="183"/>
      <c r="AB451" s="183"/>
      <c r="AC451" s="183"/>
      <c r="AD451" s="183"/>
      <c r="AE451" s="183"/>
      <c r="AF451" s="183"/>
      <c r="AG451" s="183"/>
      <c r="AH451" s="183"/>
      <c r="AI451" s="183"/>
      <c r="AJ451" s="183"/>
      <c r="AK451" s="183"/>
      <c r="AL451" s="183"/>
      <c r="AM451" s="183"/>
      <c r="AN451" s="183"/>
      <c r="AO451" s="183"/>
      <c r="AP451" s="183"/>
      <c r="AQ451" s="183"/>
      <c r="AR451" s="183"/>
      <c r="AS451" s="183"/>
      <c r="AT451" s="183"/>
      <c r="AU451" s="183"/>
      <c r="AV451" s="183"/>
      <c r="AW451" s="183"/>
      <c r="AX451" s="183"/>
      <c r="AY451" s="183"/>
      <c r="AZ451" s="183"/>
      <c r="BA451" s="183"/>
      <c r="BB451" s="183"/>
      <c r="BC451" s="183"/>
      <c r="BD451" s="183"/>
      <c r="BE451" s="183"/>
      <c r="BF451" s="183"/>
      <c r="BG451" s="183"/>
      <c r="BH451" s="183"/>
      <c r="BI451" s="183"/>
      <c r="BJ451" s="183"/>
      <c r="BK451" s="183"/>
      <c r="BL451" s="183"/>
      <c r="BM451" s="183"/>
    </row>
    <row r="452" spans="1:65" x14ac:dyDescent="0.2">
      <c r="A452" s="110"/>
      <c r="B452" s="110"/>
      <c r="C452" s="110"/>
      <c r="D452" s="183"/>
      <c r="E452" s="183"/>
      <c r="F452" s="183"/>
      <c r="G452" s="183"/>
      <c r="H452" s="183"/>
      <c r="I452" s="183"/>
      <c r="J452" s="183"/>
      <c r="K452" s="183"/>
      <c r="L452" s="183"/>
      <c r="M452" s="183"/>
      <c r="N452" s="183"/>
      <c r="O452" s="183"/>
      <c r="P452" s="183"/>
      <c r="Q452" s="183"/>
      <c r="R452" s="183"/>
      <c r="S452" s="183"/>
      <c r="T452" s="183"/>
      <c r="U452" s="183"/>
      <c r="V452" s="183"/>
      <c r="W452" s="183"/>
      <c r="X452" s="183"/>
      <c r="Y452" s="183"/>
      <c r="Z452" s="183"/>
      <c r="AA452" s="183"/>
      <c r="AB452" s="183"/>
      <c r="AC452" s="183"/>
      <c r="AD452" s="183"/>
      <c r="AE452" s="183"/>
      <c r="AF452" s="183"/>
      <c r="AG452" s="183"/>
      <c r="AH452" s="183"/>
      <c r="AI452" s="183"/>
      <c r="AJ452" s="183"/>
      <c r="AK452" s="183"/>
      <c r="AL452" s="183"/>
      <c r="AM452" s="183"/>
      <c r="AN452" s="183"/>
      <c r="AO452" s="183"/>
      <c r="AP452" s="183"/>
      <c r="AQ452" s="183"/>
      <c r="AR452" s="183"/>
      <c r="AS452" s="183"/>
      <c r="AT452" s="183"/>
      <c r="AU452" s="183"/>
      <c r="AV452" s="183"/>
      <c r="AW452" s="183"/>
      <c r="AX452" s="183"/>
      <c r="AY452" s="183"/>
      <c r="AZ452" s="183"/>
      <c r="BA452" s="183"/>
      <c r="BB452" s="183"/>
      <c r="BC452" s="183"/>
      <c r="BD452" s="183"/>
      <c r="BE452" s="183"/>
      <c r="BF452" s="183"/>
      <c r="BG452" s="183"/>
      <c r="BH452" s="183"/>
      <c r="BI452" s="183"/>
      <c r="BJ452" s="183"/>
      <c r="BK452" s="183"/>
      <c r="BL452" s="183"/>
      <c r="BM452" s="183"/>
    </row>
    <row r="453" spans="1:65" x14ac:dyDescent="0.2">
      <c r="A453" s="110"/>
      <c r="B453" s="110"/>
      <c r="C453" s="110"/>
      <c r="D453" s="183"/>
      <c r="E453" s="183"/>
      <c r="F453" s="183"/>
      <c r="G453" s="183"/>
      <c r="H453" s="183"/>
      <c r="I453" s="183"/>
      <c r="J453" s="183"/>
      <c r="K453" s="183"/>
      <c r="L453" s="183"/>
      <c r="M453" s="183"/>
      <c r="N453" s="183"/>
      <c r="O453" s="183"/>
      <c r="P453" s="183"/>
      <c r="Q453" s="183"/>
      <c r="R453" s="183"/>
      <c r="S453" s="183"/>
      <c r="T453" s="183"/>
      <c r="U453" s="183"/>
      <c r="V453" s="183"/>
      <c r="W453" s="183"/>
      <c r="X453" s="183"/>
      <c r="Y453" s="183"/>
      <c r="Z453" s="183"/>
      <c r="AA453" s="183"/>
      <c r="AB453" s="183"/>
      <c r="AC453" s="183"/>
      <c r="AD453" s="183"/>
      <c r="AE453" s="183"/>
      <c r="AF453" s="183"/>
      <c r="AG453" s="183"/>
      <c r="AH453" s="183"/>
      <c r="AI453" s="183"/>
      <c r="AJ453" s="183"/>
      <c r="AK453" s="183"/>
      <c r="AL453" s="183"/>
      <c r="AM453" s="183"/>
      <c r="AN453" s="183"/>
      <c r="AO453" s="183"/>
      <c r="AP453" s="183"/>
      <c r="AQ453" s="183"/>
      <c r="AR453" s="183"/>
      <c r="AS453" s="183"/>
      <c r="AT453" s="183"/>
      <c r="AU453" s="183"/>
      <c r="AV453" s="183"/>
      <c r="AW453" s="183"/>
      <c r="AX453" s="183"/>
      <c r="AY453" s="183"/>
      <c r="AZ453" s="183"/>
      <c r="BA453" s="183"/>
      <c r="BB453" s="183"/>
      <c r="BC453" s="183"/>
      <c r="BD453" s="183"/>
      <c r="BE453" s="183"/>
      <c r="BF453" s="183"/>
      <c r="BG453" s="183"/>
      <c r="BH453" s="183"/>
      <c r="BI453" s="183"/>
      <c r="BJ453" s="183"/>
      <c r="BK453" s="183"/>
      <c r="BL453" s="183"/>
      <c r="BM453" s="183"/>
    </row>
    <row r="454" spans="1:65" x14ac:dyDescent="0.2">
      <c r="A454" s="110"/>
      <c r="B454" s="110"/>
      <c r="C454" s="110"/>
      <c r="D454" s="183"/>
      <c r="E454" s="183"/>
      <c r="F454" s="183"/>
      <c r="G454" s="183"/>
      <c r="H454" s="183"/>
      <c r="I454" s="183"/>
      <c r="J454" s="183"/>
      <c r="K454" s="183"/>
      <c r="L454" s="183"/>
      <c r="M454" s="183"/>
      <c r="N454" s="183"/>
      <c r="O454" s="183"/>
      <c r="P454" s="183"/>
      <c r="Q454" s="183"/>
      <c r="R454" s="183"/>
      <c r="S454" s="183"/>
      <c r="T454" s="183"/>
      <c r="U454" s="183"/>
      <c r="V454" s="183"/>
      <c r="W454" s="183"/>
      <c r="X454" s="183"/>
      <c r="Y454" s="183"/>
      <c r="Z454" s="183"/>
      <c r="AA454" s="183"/>
      <c r="AB454" s="183"/>
      <c r="AC454" s="183"/>
      <c r="AD454" s="183"/>
      <c r="AE454" s="183"/>
      <c r="AF454" s="183"/>
      <c r="AG454" s="183"/>
      <c r="AH454" s="183"/>
      <c r="AI454" s="183"/>
      <c r="AJ454" s="183"/>
      <c r="AK454" s="183"/>
      <c r="AL454" s="183"/>
      <c r="AM454" s="183"/>
      <c r="AN454" s="183"/>
      <c r="AO454" s="183"/>
      <c r="AP454" s="183"/>
      <c r="AQ454" s="183"/>
      <c r="AR454" s="183"/>
      <c r="AS454" s="183"/>
      <c r="AT454" s="183"/>
      <c r="AU454" s="183"/>
      <c r="AV454" s="183"/>
      <c r="AW454" s="183"/>
      <c r="AX454" s="183"/>
      <c r="AY454" s="183"/>
      <c r="AZ454" s="183"/>
      <c r="BA454" s="183"/>
      <c r="BB454" s="183"/>
      <c r="BC454" s="183"/>
      <c r="BD454" s="183"/>
      <c r="BE454" s="183"/>
      <c r="BF454" s="183"/>
      <c r="BG454" s="183"/>
      <c r="BH454" s="183"/>
      <c r="BI454" s="183"/>
      <c r="BJ454" s="183"/>
      <c r="BK454" s="183"/>
      <c r="BL454" s="183"/>
      <c r="BM454" s="183"/>
    </row>
    <row r="455" spans="1:65" x14ac:dyDescent="0.2">
      <c r="A455" s="110"/>
      <c r="B455" s="110"/>
      <c r="C455" s="110"/>
      <c r="D455" s="183"/>
      <c r="E455" s="183"/>
      <c r="F455" s="183"/>
      <c r="G455" s="183"/>
      <c r="H455" s="183"/>
      <c r="I455" s="183"/>
      <c r="J455" s="183"/>
      <c r="K455" s="183"/>
      <c r="L455" s="183"/>
      <c r="M455" s="183"/>
      <c r="N455" s="183"/>
      <c r="O455" s="183"/>
      <c r="P455" s="183"/>
      <c r="Q455" s="183"/>
      <c r="R455" s="183"/>
      <c r="S455" s="183"/>
      <c r="T455" s="183"/>
      <c r="U455" s="183"/>
      <c r="V455" s="183"/>
      <c r="W455" s="183"/>
      <c r="X455" s="183"/>
      <c r="Y455" s="183"/>
      <c r="Z455" s="183"/>
      <c r="AA455" s="183"/>
      <c r="AB455" s="183"/>
      <c r="AC455" s="183"/>
      <c r="AD455" s="183"/>
      <c r="AE455" s="183"/>
      <c r="AF455" s="183"/>
      <c r="AG455" s="183"/>
      <c r="AH455" s="183"/>
      <c r="AI455" s="183"/>
      <c r="AJ455" s="183"/>
      <c r="AK455" s="183"/>
      <c r="AL455" s="183"/>
      <c r="AM455" s="183"/>
      <c r="AN455" s="183"/>
      <c r="AO455" s="183"/>
      <c r="AP455" s="183"/>
      <c r="AQ455" s="183"/>
      <c r="AR455" s="183"/>
      <c r="AS455" s="183"/>
      <c r="AT455" s="183"/>
      <c r="AU455" s="183"/>
      <c r="AV455" s="183"/>
      <c r="AW455" s="183"/>
      <c r="AX455" s="183"/>
      <c r="AY455" s="183"/>
      <c r="AZ455" s="183"/>
      <c r="BA455" s="183"/>
      <c r="BB455" s="183"/>
      <c r="BC455" s="183"/>
      <c r="BD455" s="183"/>
      <c r="BE455" s="183"/>
      <c r="BF455" s="183"/>
      <c r="BG455" s="183"/>
      <c r="BH455" s="183"/>
      <c r="BI455" s="183"/>
      <c r="BJ455" s="183"/>
      <c r="BK455" s="183"/>
      <c r="BL455" s="183"/>
      <c r="BM455" s="183"/>
    </row>
    <row r="456" spans="1:65" x14ac:dyDescent="0.2">
      <c r="A456" s="110"/>
      <c r="B456" s="110"/>
      <c r="C456" s="110"/>
      <c r="D456" s="183"/>
      <c r="E456" s="183"/>
      <c r="F456" s="183"/>
      <c r="G456" s="183"/>
      <c r="H456" s="183"/>
      <c r="I456" s="183"/>
      <c r="J456" s="183"/>
      <c r="K456" s="183"/>
      <c r="L456" s="183"/>
      <c r="M456" s="183"/>
      <c r="N456" s="183"/>
      <c r="O456" s="183"/>
      <c r="P456" s="183"/>
      <c r="Q456" s="183"/>
      <c r="R456" s="183"/>
      <c r="S456" s="183"/>
      <c r="T456" s="183"/>
      <c r="U456" s="183"/>
      <c r="V456" s="183"/>
      <c r="W456" s="183"/>
      <c r="X456" s="183"/>
      <c r="Y456" s="183"/>
      <c r="Z456" s="183"/>
      <c r="AA456" s="183"/>
      <c r="AB456" s="183"/>
      <c r="AC456" s="183"/>
      <c r="AD456" s="183"/>
      <c r="AE456" s="183"/>
      <c r="AF456" s="183"/>
      <c r="AG456" s="183"/>
      <c r="AH456" s="183"/>
      <c r="AI456" s="183"/>
      <c r="AJ456" s="183"/>
      <c r="AK456" s="183"/>
      <c r="AL456" s="183"/>
      <c r="AM456" s="183"/>
      <c r="AN456" s="183"/>
      <c r="AO456" s="183"/>
      <c r="AP456" s="183"/>
      <c r="AQ456" s="183"/>
      <c r="AR456" s="183"/>
      <c r="AS456" s="183"/>
      <c r="AT456" s="183"/>
      <c r="AU456" s="183"/>
      <c r="AV456" s="183"/>
      <c r="AW456" s="183"/>
      <c r="AX456" s="183"/>
      <c r="AY456" s="183"/>
      <c r="AZ456" s="183"/>
      <c r="BA456" s="183"/>
      <c r="BB456" s="183"/>
      <c r="BC456" s="183"/>
      <c r="BD456" s="183"/>
      <c r="BE456" s="183"/>
      <c r="BF456" s="183"/>
      <c r="BG456" s="183"/>
      <c r="BH456" s="183"/>
      <c r="BI456" s="183"/>
      <c r="BJ456" s="183"/>
      <c r="BK456" s="183"/>
      <c r="BL456" s="183"/>
      <c r="BM456" s="183"/>
    </row>
    <row r="457" spans="1:65" x14ac:dyDescent="0.2">
      <c r="A457" s="110"/>
      <c r="B457" s="110"/>
      <c r="C457" s="110"/>
      <c r="D457" s="183"/>
      <c r="E457" s="183"/>
      <c r="F457" s="183"/>
      <c r="G457" s="183"/>
      <c r="H457" s="183"/>
      <c r="I457" s="183"/>
      <c r="J457" s="183"/>
      <c r="K457" s="183"/>
      <c r="L457" s="183"/>
      <c r="M457" s="183"/>
      <c r="N457" s="183"/>
      <c r="O457" s="183"/>
      <c r="P457" s="183"/>
      <c r="Q457" s="183"/>
      <c r="R457" s="183"/>
      <c r="S457" s="183"/>
      <c r="T457" s="183"/>
      <c r="U457" s="183"/>
      <c r="V457" s="183"/>
      <c r="W457" s="183"/>
      <c r="X457" s="183"/>
      <c r="Y457" s="183"/>
      <c r="Z457" s="183"/>
      <c r="AA457" s="183"/>
      <c r="AB457" s="183"/>
      <c r="AC457" s="183"/>
      <c r="AD457" s="183"/>
      <c r="AE457" s="183"/>
      <c r="AF457" s="183"/>
      <c r="AG457" s="183"/>
      <c r="AH457" s="183"/>
      <c r="AI457" s="183"/>
      <c r="AJ457" s="183"/>
      <c r="AK457" s="183"/>
      <c r="AL457" s="183"/>
      <c r="AM457" s="183"/>
      <c r="AN457" s="183"/>
      <c r="AO457" s="183"/>
      <c r="AP457" s="183"/>
      <c r="AQ457" s="183"/>
      <c r="AR457" s="183"/>
      <c r="AS457" s="183"/>
      <c r="AT457" s="183"/>
      <c r="AU457" s="183"/>
      <c r="AV457" s="183"/>
      <c r="AW457" s="183"/>
      <c r="AX457" s="183"/>
      <c r="AY457" s="183"/>
      <c r="AZ457" s="183"/>
      <c r="BA457" s="183"/>
      <c r="BB457" s="183"/>
      <c r="BC457" s="183"/>
      <c r="BD457" s="183"/>
      <c r="BE457" s="183"/>
      <c r="BF457" s="183"/>
      <c r="BG457" s="183"/>
      <c r="BH457" s="183"/>
      <c r="BI457" s="183"/>
      <c r="BJ457" s="183"/>
      <c r="BK457" s="183"/>
      <c r="BL457" s="183"/>
      <c r="BM457" s="183"/>
    </row>
    <row r="458" spans="1:65" x14ac:dyDescent="0.2">
      <c r="A458" s="110"/>
      <c r="B458" s="110"/>
      <c r="C458" s="110"/>
      <c r="D458" s="183"/>
      <c r="E458" s="183"/>
      <c r="F458" s="183"/>
      <c r="G458" s="183"/>
      <c r="H458" s="183"/>
      <c r="I458" s="183"/>
      <c r="J458" s="183"/>
      <c r="K458" s="183"/>
      <c r="L458" s="183"/>
      <c r="M458" s="183"/>
      <c r="N458" s="183"/>
      <c r="O458" s="183"/>
      <c r="P458" s="183"/>
      <c r="Q458" s="183"/>
      <c r="R458" s="183"/>
      <c r="S458" s="183"/>
      <c r="T458" s="183"/>
      <c r="U458" s="183"/>
      <c r="V458" s="183"/>
      <c r="W458" s="183"/>
      <c r="X458" s="183"/>
      <c r="Y458" s="183"/>
      <c r="Z458" s="183"/>
      <c r="AA458" s="183"/>
      <c r="AB458" s="183"/>
      <c r="AC458" s="183"/>
      <c r="AD458" s="183"/>
      <c r="AE458" s="183"/>
      <c r="AF458" s="183"/>
      <c r="AG458" s="183"/>
      <c r="AH458" s="183"/>
      <c r="AI458" s="183"/>
      <c r="AJ458" s="183"/>
      <c r="AK458" s="183"/>
      <c r="AL458" s="183"/>
      <c r="AM458" s="183"/>
      <c r="AN458" s="183"/>
      <c r="AO458" s="183"/>
      <c r="AP458" s="183"/>
      <c r="AQ458" s="183"/>
      <c r="AR458" s="183"/>
      <c r="AS458" s="183"/>
      <c r="AT458" s="183"/>
      <c r="AU458" s="183"/>
      <c r="AV458" s="183"/>
      <c r="AW458" s="183"/>
      <c r="AX458" s="183"/>
      <c r="AY458" s="183"/>
      <c r="AZ458" s="183"/>
      <c r="BA458" s="183"/>
      <c r="BB458" s="183"/>
      <c r="BC458" s="183"/>
      <c r="BD458" s="183"/>
      <c r="BE458" s="183"/>
      <c r="BF458" s="183"/>
      <c r="BG458" s="183"/>
      <c r="BH458" s="183"/>
      <c r="BI458" s="183"/>
      <c r="BJ458" s="183"/>
      <c r="BK458" s="183"/>
      <c r="BL458" s="183"/>
      <c r="BM458" s="183"/>
    </row>
    <row r="459" spans="1:65" x14ac:dyDescent="0.2">
      <c r="A459" s="110"/>
      <c r="B459" s="110"/>
      <c r="C459" s="110"/>
      <c r="D459" s="183"/>
      <c r="E459" s="183"/>
      <c r="F459" s="183"/>
      <c r="G459" s="183"/>
      <c r="H459" s="183"/>
      <c r="I459" s="183"/>
      <c r="J459" s="183"/>
      <c r="K459" s="183"/>
      <c r="L459" s="183"/>
      <c r="M459" s="183"/>
      <c r="N459" s="183"/>
      <c r="O459" s="183"/>
      <c r="P459" s="183"/>
      <c r="Q459" s="183"/>
      <c r="R459" s="183"/>
      <c r="S459" s="183"/>
      <c r="T459" s="183"/>
      <c r="U459" s="183"/>
      <c r="V459" s="183"/>
      <c r="W459" s="183"/>
      <c r="X459" s="183"/>
      <c r="Y459" s="183"/>
      <c r="Z459" s="183"/>
      <c r="AA459" s="183"/>
      <c r="AB459" s="183"/>
      <c r="AC459" s="183"/>
      <c r="AD459" s="183"/>
      <c r="AE459" s="183"/>
      <c r="AF459" s="183"/>
      <c r="AG459" s="183"/>
      <c r="AH459" s="183"/>
      <c r="AI459" s="183"/>
      <c r="AJ459" s="183"/>
      <c r="AK459" s="183"/>
      <c r="AL459" s="183"/>
      <c r="AM459" s="183"/>
      <c r="AN459" s="183"/>
      <c r="AO459" s="183"/>
      <c r="AP459" s="183"/>
      <c r="AQ459" s="183"/>
      <c r="AR459" s="183"/>
      <c r="AS459" s="183"/>
      <c r="AT459" s="183"/>
      <c r="AU459" s="183"/>
      <c r="AV459" s="183"/>
      <c r="AW459" s="183"/>
      <c r="AX459" s="183"/>
      <c r="AY459" s="183"/>
      <c r="AZ459" s="183"/>
      <c r="BA459" s="183"/>
      <c r="BB459" s="183"/>
      <c r="BC459" s="183"/>
      <c r="BD459" s="183"/>
      <c r="BE459" s="183"/>
      <c r="BF459" s="183"/>
      <c r="BG459" s="183"/>
      <c r="BH459" s="183"/>
      <c r="BI459" s="183"/>
      <c r="BJ459" s="183"/>
      <c r="BK459" s="183"/>
      <c r="BL459" s="183"/>
      <c r="BM459" s="183"/>
    </row>
    <row r="460" spans="1:65" x14ac:dyDescent="0.2">
      <c r="A460" s="110"/>
      <c r="B460" s="110"/>
      <c r="C460" s="110"/>
      <c r="D460" s="183"/>
      <c r="E460" s="183"/>
      <c r="F460" s="183"/>
      <c r="G460" s="183"/>
      <c r="H460" s="183"/>
      <c r="I460" s="183"/>
      <c r="J460" s="183"/>
      <c r="K460" s="183"/>
      <c r="L460" s="183"/>
      <c r="M460" s="183"/>
      <c r="N460" s="183"/>
      <c r="O460" s="183"/>
      <c r="P460" s="183"/>
      <c r="Q460" s="183"/>
      <c r="R460" s="183"/>
      <c r="S460" s="183"/>
      <c r="T460" s="183"/>
      <c r="U460" s="183"/>
      <c r="V460" s="183"/>
      <c r="W460" s="183"/>
      <c r="X460" s="183"/>
      <c r="Y460" s="183"/>
      <c r="Z460" s="183"/>
      <c r="AA460" s="183"/>
      <c r="AB460" s="183"/>
      <c r="AC460" s="183"/>
      <c r="AD460" s="183"/>
      <c r="AE460" s="183"/>
      <c r="AF460" s="183"/>
      <c r="AG460" s="183"/>
      <c r="AH460" s="183"/>
      <c r="AI460" s="183"/>
      <c r="AJ460" s="183"/>
      <c r="AK460" s="183"/>
      <c r="AL460" s="183"/>
      <c r="AM460" s="183"/>
      <c r="AN460" s="183"/>
      <c r="AO460" s="183"/>
      <c r="AP460" s="183"/>
      <c r="AQ460" s="183"/>
      <c r="AR460" s="183"/>
      <c r="AS460" s="183"/>
      <c r="AT460" s="183"/>
      <c r="AU460" s="183"/>
      <c r="AV460" s="183"/>
      <c r="AW460" s="183"/>
      <c r="AX460" s="183"/>
      <c r="AY460" s="183"/>
      <c r="AZ460" s="183"/>
      <c r="BA460" s="183"/>
      <c r="BB460" s="183"/>
      <c r="BC460" s="183"/>
      <c r="BD460" s="183"/>
      <c r="BE460" s="183"/>
      <c r="BF460" s="183"/>
      <c r="BG460" s="183"/>
      <c r="BH460" s="183"/>
      <c r="BI460" s="183"/>
      <c r="BJ460" s="183"/>
      <c r="BK460" s="183"/>
      <c r="BL460" s="183"/>
      <c r="BM460" s="183"/>
    </row>
    <row r="461" spans="1:65" x14ac:dyDescent="0.2">
      <c r="A461" s="110"/>
      <c r="B461" s="110"/>
      <c r="C461" s="110"/>
      <c r="D461" s="183"/>
      <c r="E461" s="183"/>
      <c r="F461" s="183"/>
      <c r="G461" s="183"/>
      <c r="H461" s="183"/>
      <c r="I461" s="183"/>
      <c r="J461" s="183"/>
      <c r="K461" s="183"/>
      <c r="L461" s="183"/>
      <c r="M461" s="183"/>
      <c r="N461" s="183"/>
      <c r="O461" s="183"/>
      <c r="P461" s="183"/>
      <c r="Q461" s="183"/>
      <c r="R461" s="183"/>
      <c r="S461" s="183"/>
      <c r="T461" s="183"/>
      <c r="U461" s="183"/>
      <c r="V461" s="183"/>
      <c r="W461" s="183"/>
      <c r="X461" s="183"/>
      <c r="Y461" s="183"/>
      <c r="Z461" s="183"/>
      <c r="AA461" s="183"/>
      <c r="AB461" s="183"/>
      <c r="AC461" s="183"/>
      <c r="AD461" s="183"/>
      <c r="AE461" s="183"/>
      <c r="AF461" s="183"/>
      <c r="AG461" s="183"/>
      <c r="AH461" s="183"/>
      <c r="AI461" s="183"/>
      <c r="AJ461" s="183"/>
      <c r="AK461" s="183"/>
      <c r="AL461" s="183"/>
      <c r="AM461" s="183"/>
      <c r="AN461" s="183"/>
      <c r="AO461" s="183"/>
      <c r="AP461" s="183"/>
      <c r="AQ461" s="183"/>
      <c r="AR461" s="183"/>
      <c r="AS461" s="183"/>
      <c r="AT461" s="183"/>
      <c r="AU461" s="183"/>
      <c r="AV461" s="183"/>
      <c r="AW461" s="183"/>
      <c r="AX461" s="183"/>
      <c r="AY461" s="183"/>
      <c r="AZ461" s="183"/>
      <c r="BA461" s="183"/>
      <c r="BB461" s="183"/>
      <c r="BC461" s="183"/>
      <c r="BD461" s="183"/>
      <c r="BE461" s="183"/>
      <c r="BF461" s="183"/>
      <c r="BG461" s="183"/>
      <c r="BH461" s="183"/>
      <c r="BI461" s="183"/>
      <c r="BJ461" s="183"/>
      <c r="BK461" s="183"/>
      <c r="BL461" s="183"/>
      <c r="BM461" s="183"/>
    </row>
    <row r="462" spans="1:65" x14ac:dyDescent="0.2">
      <c r="A462" s="110"/>
      <c r="B462" s="110"/>
      <c r="C462" s="110"/>
      <c r="D462" s="183"/>
      <c r="E462" s="183"/>
      <c r="F462" s="183"/>
      <c r="G462" s="183"/>
      <c r="H462" s="183"/>
      <c r="I462" s="183"/>
      <c r="J462" s="183"/>
      <c r="K462" s="183"/>
      <c r="L462" s="183"/>
      <c r="M462" s="183"/>
      <c r="N462" s="183"/>
      <c r="O462" s="183"/>
      <c r="P462" s="183"/>
      <c r="Q462" s="183"/>
      <c r="R462" s="183"/>
      <c r="S462" s="183"/>
      <c r="T462" s="183"/>
      <c r="U462" s="183"/>
      <c r="V462" s="183"/>
      <c r="W462" s="183"/>
      <c r="X462" s="183"/>
      <c r="Y462" s="183"/>
      <c r="Z462" s="183"/>
      <c r="AA462" s="183"/>
      <c r="AB462" s="183"/>
      <c r="AC462" s="183"/>
      <c r="AD462" s="183"/>
      <c r="AE462" s="183"/>
      <c r="AF462" s="183"/>
      <c r="AG462" s="183"/>
      <c r="AH462" s="183"/>
      <c r="AI462" s="183"/>
      <c r="AJ462" s="183"/>
      <c r="AK462" s="183"/>
      <c r="AL462" s="183"/>
      <c r="AM462" s="183"/>
      <c r="AN462" s="183"/>
      <c r="AO462" s="183"/>
      <c r="AP462" s="183"/>
      <c r="AQ462" s="183"/>
      <c r="AR462" s="183"/>
      <c r="AS462" s="183"/>
      <c r="AT462" s="183"/>
      <c r="AU462" s="183"/>
      <c r="AV462" s="183"/>
      <c r="AW462" s="183"/>
      <c r="AX462" s="183"/>
      <c r="AY462" s="183"/>
      <c r="AZ462" s="183"/>
      <c r="BA462" s="183"/>
      <c r="BB462" s="183"/>
      <c r="BC462" s="183"/>
      <c r="BD462" s="183"/>
      <c r="BE462" s="183"/>
      <c r="BF462" s="183"/>
      <c r="BG462" s="183"/>
      <c r="BH462" s="183"/>
      <c r="BI462" s="183"/>
      <c r="BJ462" s="183"/>
      <c r="BK462" s="183"/>
      <c r="BL462" s="183"/>
      <c r="BM462" s="183"/>
    </row>
    <row r="463" spans="1:65" x14ac:dyDescent="0.2">
      <c r="A463" s="110"/>
      <c r="B463" s="110"/>
      <c r="C463" s="110"/>
      <c r="D463" s="183"/>
      <c r="E463" s="183"/>
      <c r="F463" s="183"/>
      <c r="G463" s="183"/>
      <c r="H463" s="183"/>
      <c r="I463" s="183"/>
      <c r="J463" s="183"/>
      <c r="K463" s="183"/>
      <c r="L463" s="183"/>
      <c r="M463" s="183"/>
      <c r="N463" s="183"/>
      <c r="O463" s="183"/>
      <c r="P463" s="183"/>
      <c r="Q463" s="183"/>
      <c r="R463" s="183"/>
      <c r="S463" s="183"/>
      <c r="T463" s="183"/>
      <c r="U463" s="183"/>
      <c r="V463" s="183"/>
      <c r="W463" s="183"/>
      <c r="X463" s="183"/>
      <c r="Y463" s="183"/>
      <c r="Z463" s="183"/>
      <c r="AA463" s="183"/>
      <c r="AB463" s="183"/>
      <c r="AC463" s="183"/>
      <c r="AD463" s="183"/>
      <c r="AE463" s="183"/>
      <c r="AF463" s="183"/>
      <c r="AG463" s="183"/>
      <c r="AH463" s="183"/>
      <c r="AI463" s="183"/>
      <c r="AJ463" s="183"/>
      <c r="AK463" s="183"/>
      <c r="AL463" s="183"/>
      <c r="AM463" s="183"/>
      <c r="AN463" s="183"/>
      <c r="AO463" s="183"/>
      <c r="AP463" s="183"/>
      <c r="AQ463" s="183"/>
      <c r="AR463" s="183"/>
      <c r="AS463" s="183"/>
      <c r="AT463" s="183"/>
      <c r="AU463" s="183"/>
      <c r="AV463" s="183"/>
      <c r="AW463" s="183"/>
      <c r="AX463" s="183"/>
      <c r="AY463" s="183"/>
      <c r="AZ463" s="183"/>
      <c r="BA463" s="183"/>
      <c r="BB463" s="183"/>
      <c r="BC463" s="183"/>
      <c r="BD463" s="183"/>
      <c r="BE463" s="183"/>
      <c r="BF463" s="183"/>
      <c r="BG463" s="183"/>
      <c r="BH463" s="183"/>
      <c r="BI463" s="183"/>
      <c r="BJ463" s="183"/>
      <c r="BK463" s="183"/>
      <c r="BL463" s="183"/>
      <c r="BM463" s="183"/>
    </row>
    <row r="464" spans="1:65" x14ac:dyDescent="0.2">
      <c r="A464" s="110"/>
      <c r="B464" s="110"/>
      <c r="C464" s="110"/>
      <c r="D464" s="183"/>
      <c r="E464" s="183"/>
      <c r="F464" s="183"/>
      <c r="G464" s="183"/>
      <c r="H464" s="183"/>
      <c r="I464" s="183"/>
      <c r="J464" s="183"/>
      <c r="K464" s="183"/>
      <c r="L464" s="183"/>
      <c r="M464" s="183"/>
      <c r="N464" s="183"/>
      <c r="O464" s="183"/>
      <c r="P464" s="183"/>
      <c r="Q464" s="183"/>
      <c r="R464" s="183"/>
      <c r="S464" s="183"/>
      <c r="T464" s="183"/>
      <c r="U464" s="183"/>
      <c r="V464" s="183"/>
      <c r="W464" s="183"/>
      <c r="X464" s="183"/>
      <c r="Y464" s="183"/>
      <c r="Z464" s="183"/>
      <c r="AA464" s="183"/>
      <c r="AB464" s="183"/>
      <c r="AC464" s="183"/>
      <c r="AD464" s="183"/>
      <c r="AE464" s="183"/>
      <c r="AF464" s="183"/>
      <c r="AG464" s="183"/>
      <c r="AH464" s="183"/>
      <c r="AI464" s="183"/>
      <c r="AJ464" s="183"/>
      <c r="AK464" s="183"/>
      <c r="AL464" s="183"/>
      <c r="AM464" s="183"/>
      <c r="AN464" s="183"/>
      <c r="AO464" s="183"/>
      <c r="AP464" s="183"/>
      <c r="AQ464" s="183"/>
      <c r="AR464" s="183"/>
      <c r="AS464" s="183"/>
      <c r="AT464" s="183"/>
      <c r="AU464" s="183"/>
      <c r="AV464" s="183"/>
      <c r="AW464" s="183"/>
      <c r="AX464" s="183"/>
      <c r="AY464" s="183"/>
      <c r="AZ464" s="183"/>
      <c r="BA464" s="183"/>
      <c r="BB464" s="183"/>
      <c r="BC464" s="183"/>
      <c r="BD464" s="183"/>
      <c r="BE464" s="183"/>
      <c r="BF464" s="183"/>
      <c r="BG464" s="183"/>
      <c r="BH464" s="183"/>
      <c r="BI464" s="183"/>
      <c r="BJ464" s="183"/>
      <c r="BK464" s="183"/>
      <c r="BL464" s="183"/>
      <c r="BM464" s="183"/>
    </row>
    <row r="465" spans="1:65" x14ac:dyDescent="0.2">
      <c r="A465" s="110"/>
      <c r="B465" s="110"/>
      <c r="C465" s="110"/>
      <c r="D465" s="183"/>
      <c r="E465" s="183"/>
      <c r="F465" s="183"/>
      <c r="G465" s="183"/>
      <c r="H465" s="183"/>
      <c r="I465" s="183"/>
      <c r="J465" s="183"/>
      <c r="K465" s="183"/>
      <c r="L465" s="183"/>
      <c r="M465" s="183"/>
      <c r="N465" s="183"/>
      <c r="O465" s="183"/>
      <c r="P465" s="183"/>
      <c r="Q465" s="183"/>
      <c r="R465" s="183"/>
      <c r="S465" s="183"/>
      <c r="T465" s="183"/>
      <c r="U465" s="183"/>
      <c r="V465" s="183"/>
      <c r="W465" s="183"/>
      <c r="X465" s="183"/>
      <c r="Y465" s="183"/>
      <c r="Z465" s="183"/>
      <c r="AA465" s="183"/>
      <c r="AB465" s="183"/>
      <c r="AC465" s="183"/>
      <c r="AD465" s="183"/>
      <c r="AE465" s="183"/>
      <c r="AF465" s="183"/>
      <c r="AG465" s="183"/>
      <c r="AH465" s="183"/>
      <c r="AI465" s="183"/>
      <c r="AJ465" s="183"/>
      <c r="AK465" s="183"/>
      <c r="AL465" s="183"/>
      <c r="AM465" s="183"/>
      <c r="AN465" s="183"/>
      <c r="AO465" s="183"/>
      <c r="AP465" s="183"/>
      <c r="AQ465" s="183"/>
      <c r="AR465" s="183"/>
      <c r="AS465" s="183"/>
      <c r="AT465" s="183"/>
      <c r="AU465" s="183"/>
      <c r="AV465" s="183"/>
      <c r="AW465" s="183"/>
      <c r="AX465" s="183"/>
      <c r="AY465" s="183"/>
      <c r="AZ465" s="183"/>
      <c r="BA465" s="183"/>
      <c r="BB465" s="183"/>
      <c r="BC465" s="183"/>
      <c r="BD465" s="183"/>
      <c r="BE465" s="183"/>
      <c r="BF465" s="183"/>
      <c r="BG465" s="183"/>
      <c r="BH465" s="183"/>
      <c r="BI465" s="183"/>
      <c r="BJ465" s="183"/>
      <c r="BK465" s="183"/>
      <c r="BL465" s="183"/>
      <c r="BM465" s="183"/>
    </row>
    <row r="466" spans="1:65" x14ac:dyDescent="0.2">
      <c r="A466" s="110"/>
      <c r="B466" s="110"/>
      <c r="C466" s="110"/>
      <c r="D466" s="183"/>
      <c r="E466" s="183"/>
      <c r="F466" s="183"/>
      <c r="G466" s="183"/>
      <c r="H466" s="183"/>
      <c r="I466" s="183"/>
      <c r="J466" s="183"/>
      <c r="K466" s="183"/>
      <c r="L466" s="183"/>
      <c r="M466" s="183"/>
      <c r="N466" s="183"/>
      <c r="O466" s="183"/>
      <c r="P466" s="183"/>
      <c r="Q466" s="183"/>
      <c r="R466" s="183"/>
      <c r="S466" s="183"/>
      <c r="T466" s="183"/>
      <c r="U466" s="183"/>
      <c r="V466" s="183"/>
      <c r="W466" s="183"/>
      <c r="X466" s="183"/>
      <c r="Y466" s="183"/>
      <c r="Z466" s="183"/>
      <c r="AA466" s="183"/>
      <c r="AB466" s="183"/>
      <c r="AC466" s="183"/>
      <c r="AD466" s="183"/>
      <c r="AE466" s="183"/>
      <c r="AF466" s="183"/>
      <c r="AG466" s="183"/>
      <c r="AH466" s="183"/>
      <c r="AI466" s="183"/>
      <c r="AJ466" s="183"/>
      <c r="AK466" s="183"/>
      <c r="AL466" s="183"/>
      <c r="AM466" s="183"/>
      <c r="AN466" s="183"/>
      <c r="AO466" s="183"/>
      <c r="AP466" s="183"/>
      <c r="AQ466" s="183"/>
      <c r="AR466" s="183"/>
      <c r="AS466" s="183"/>
      <c r="AT466" s="183"/>
      <c r="AU466" s="183"/>
      <c r="AV466" s="183"/>
      <c r="AW466" s="183"/>
      <c r="AX466" s="183"/>
      <c r="AY466" s="183"/>
      <c r="AZ466" s="183"/>
      <c r="BA466" s="183"/>
      <c r="BB466" s="183"/>
      <c r="BC466" s="183"/>
      <c r="BD466" s="183"/>
      <c r="BE466" s="183"/>
      <c r="BF466" s="183"/>
      <c r="BG466" s="183"/>
      <c r="BH466" s="183"/>
      <c r="BI466" s="183"/>
      <c r="BJ466" s="183"/>
      <c r="BK466" s="183"/>
      <c r="BL466" s="183"/>
      <c r="BM466" s="183"/>
    </row>
    <row r="467" spans="1:65" x14ac:dyDescent="0.2">
      <c r="A467" s="110"/>
      <c r="B467" s="110"/>
      <c r="C467" s="110"/>
      <c r="D467" s="183"/>
      <c r="E467" s="183"/>
      <c r="F467" s="183"/>
      <c r="G467" s="183"/>
      <c r="H467" s="183"/>
      <c r="I467" s="183"/>
      <c r="J467" s="183"/>
      <c r="K467" s="183"/>
      <c r="L467" s="183"/>
      <c r="M467" s="183"/>
      <c r="N467" s="183"/>
      <c r="O467" s="183"/>
      <c r="P467" s="183"/>
      <c r="Q467" s="183"/>
      <c r="R467" s="183"/>
      <c r="S467" s="183"/>
      <c r="T467" s="183"/>
      <c r="U467" s="183"/>
      <c r="V467" s="183"/>
      <c r="W467" s="183"/>
      <c r="X467" s="183"/>
      <c r="Y467" s="183"/>
      <c r="Z467" s="183"/>
      <c r="AA467" s="183"/>
      <c r="AB467" s="183"/>
      <c r="AC467" s="183"/>
      <c r="AD467" s="183"/>
      <c r="AE467" s="183"/>
      <c r="AF467" s="183"/>
      <c r="AG467" s="183"/>
      <c r="AH467" s="183"/>
      <c r="AI467" s="183"/>
      <c r="AJ467" s="183"/>
      <c r="AK467" s="183"/>
      <c r="AL467" s="183"/>
      <c r="AM467" s="183"/>
      <c r="AN467" s="183"/>
      <c r="AO467" s="183"/>
      <c r="AP467" s="183"/>
      <c r="AQ467" s="183"/>
      <c r="AR467" s="183"/>
      <c r="AS467" s="183"/>
      <c r="AT467" s="183"/>
      <c r="AU467" s="183"/>
      <c r="AV467" s="183"/>
      <c r="AW467" s="183"/>
      <c r="AX467" s="183"/>
      <c r="AY467" s="183"/>
      <c r="AZ467" s="183"/>
      <c r="BA467" s="183"/>
      <c r="BB467" s="183"/>
      <c r="BC467" s="183"/>
      <c r="BD467" s="183"/>
      <c r="BE467" s="183"/>
      <c r="BF467" s="183"/>
      <c r="BG467" s="183"/>
      <c r="BH467" s="183"/>
      <c r="BI467" s="183"/>
      <c r="BJ467" s="183"/>
      <c r="BK467" s="183"/>
      <c r="BL467" s="183"/>
      <c r="BM467" s="183"/>
    </row>
    <row r="468" spans="1:65" x14ac:dyDescent="0.2">
      <c r="A468" s="110"/>
      <c r="B468" s="110"/>
      <c r="C468" s="110"/>
      <c r="D468" s="183"/>
      <c r="E468" s="183"/>
      <c r="F468" s="183"/>
      <c r="G468" s="183"/>
      <c r="H468" s="183"/>
      <c r="I468" s="183"/>
      <c r="J468" s="183"/>
      <c r="K468" s="183"/>
      <c r="L468" s="183"/>
      <c r="M468" s="183"/>
      <c r="N468" s="183"/>
      <c r="O468" s="183"/>
      <c r="P468" s="183"/>
      <c r="Q468" s="183"/>
      <c r="R468" s="183"/>
      <c r="S468" s="183"/>
      <c r="T468" s="183"/>
      <c r="U468" s="183"/>
      <c r="V468" s="183"/>
      <c r="W468" s="183"/>
      <c r="X468" s="183"/>
      <c r="Y468" s="183"/>
      <c r="Z468" s="183"/>
      <c r="AA468" s="183"/>
      <c r="AB468" s="183"/>
      <c r="AC468" s="183"/>
      <c r="AD468" s="183"/>
      <c r="AE468" s="183"/>
      <c r="AF468" s="183"/>
      <c r="AG468" s="183"/>
      <c r="AH468" s="183"/>
      <c r="AI468" s="183"/>
      <c r="AJ468" s="183"/>
      <c r="AK468" s="183"/>
      <c r="AL468" s="183"/>
      <c r="AM468" s="183"/>
      <c r="AN468" s="183"/>
      <c r="AO468" s="183"/>
      <c r="AP468" s="183"/>
      <c r="AQ468" s="183"/>
      <c r="AR468" s="183"/>
      <c r="AS468" s="183"/>
      <c r="AT468" s="183"/>
      <c r="AU468" s="183"/>
      <c r="AV468" s="183"/>
      <c r="AW468" s="183"/>
      <c r="AX468" s="183"/>
      <c r="AY468" s="183"/>
      <c r="AZ468" s="183"/>
      <c r="BA468" s="183"/>
      <c r="BB468" s="183"/>
      <c r="BC468" s="183"/>
      <c r="BD468" s="183"/>
      <c r="BE468" s="183"/>
      <c r="BF468" s="183"/>
      <c r="BG468" s="183"/>
      <c r="BH468" s="183"/>
      <c r="BI468" s="183"/>
      <c r="BJ468" s="183"/>
      <c r="BK468" s="183"/>
      <c r="BL468" s="183"/>
      <c r="BM468" s="183"/>
    </row>
    <row r="469" spans="1:65" x14ac:dyDescent="0.2">
      <c r="A469" s="110"/>
      <c r="B469" s="110"/>
      <c r="C469" s="110"/>
      <c r="D469" s="183"/>
      <c r="E469" s="183"/>
      <c r="F469" s="183"/>
      <c r="G469" s="183"/>
      <c r="H469" s="183"/>
      <c r="I469" s="183"/>
      <c r="J469" s="183"/>
      <c r="K469" s="183"/>
      <c r="L469" s="183"/>
      <c r="M469" s="183"/>
      <c r="N469" s="183"/>
      <c r="O469" s="183"/>
      <c r="P469" s="183"/>
      <c r="Q469" s="183"/>
      <c r="R469" s="183"/>
      <c r="S469" s="183"/>
      <c r="T469" s="183"/>
      <c r="U469" s="183"/>
      <c r="V469" s="183"/>
      <c r="W469" s="183"/>
      <c r="X469" s="183"/>
      <c r="Y469" s="183"/>
      <c r="Z469" s="183"/>
      <c r="AA469" s="183"/>
      <c r="AB469" s="183"/>
      <c r="AC469" s="183"/>
      <c r="AD469" s="183"/>
      <c r="AE469" s="183"/>
      <c r="AF469" s="183"/>
      <c r="AG469" s="183"/>
      <c r="AH469" s="183"/>
      <c r="AI469" s="183"/>
      <c r="AJ469" s="183"/>
      <c r="AK469" s="183"/>
      <c r="AL469" s="183"/>
      <c r="AM469" s="183"/>
      <c r="AN469" s="183"/>
      <c r="AO469" s="183"/>
      <c r="AP469" s="183"/>
      <c r="AQ469" s="183"/>
      <c r="AR469" s="183"/>
      <c r="AS469" s="183"/>
      <c r="AT469" s="183"/>
      <c r="AU469" s="183"/>
      <c r="AV469" s="183"/>
      <c r="AW469" s="183"/>
      <c r="AX469" s="183"/>
      <c r="AY469" s="183"/>
      <c r="AZ469" s="183"/>
      <c r="BA469" s="183"/>
      <c r="BB469" s="183"/>
      <c r="BC469" s="183"/>
      <c r="BD469" s="183"/>
      <c r="BE469" s="183"/>
      <c r="BF469" s="183"/>
      <c r="BG469" s="183"/>
      <c r="BH469" s="183"/>
      <c r="BI469" s="183"/>
      <c r="BJ469" s="183"/>
      <c r="BK469" s="183"/>
      <c r="BL469" s="183"/>
      <c r="BM469" s="183"/>
    </row>
    <row r="470" spans="1:65" x14ac:dyDescent="0.2">
      <c r="A470" s="110"/>
      <c r="B470" s="110"/>
      <c r="C470" s="110"/>
      <c r="D470" s="183"/>
      <c r="E470" s="183"/>
      <c r="F470" s="183"/>
      <c r="G470" s="183"/>
      <c r="H470" s="183"/>
      <c r="I470" s="183"/>
      <c r="J470" s="183"/>
      <c r="K470" s="183"/>
      <c r="L470" s="183"/>
      <c r="M470" s="183"/>
      <c r="N470" s="183"/>
      <c r="O470" s="183"/>
      <c r="P470" s="183"/>
      <c r="Q470" s="183"/>
      <c r="R470" s="183"/>
      <c r="S470" s="183"/>
      <c r="T470" s="183"/>
      <c r="U470" s="183"/>
      <c r="V470" s="183"/>
      <c r="W470" s="183"/>
      <c r="X470" s="183"/>
      <c r="Y470" s="183"/>
      <c r="Z470" s="183"/>
      <c r="AA470" s="183"/>
      <c r="AB470" s="183"/>
      <c r="AC470" s="183"/>
      <c r="AD470" s="183"/>
      <c r="AE470" s="183"/>
      <c r="AF470" s="183"/>
      <c r="AG470" s="183"/>
      <c r="AH470" s="183"/>
      <c r="AI470" s="183"/>
      <c r="AJ470" s="183"/>
      <c r="AK470" s="183"/>
      <c r="AL470" s="183"/>
      <c r="AM470" s="183"/>
      <c r="AN470" s="183"/>
      <c r="AO470" s="183"/>
      <c r="AP470" s="183"/>
      <c r="AQ470" s="183"/>
      <c r="AR470" s="183"/>
      <c r="AS470" s="183"/>
      <c r="AT470" s="183"/>
      <c r="AU470" s="183"/>
      <c r="AV470" s="183"/>
      <c r="AW470" s="183"/>
      <c r="AX470" s="183"/>
      <c r="AY470" s="183"/>
      <c r="AZ470" s="183"/>
      <c r="BA470" s="183"/>
      <c r="BB470" s="183"/>
      <c r="BC470" s="183"/>
      <c r="BD470" s="183"/>
      <c r="BE470" s="183"/>
      <c r="BF470" s="183"/>
      <c r="BG470" s="183"/>
      <c r="BH470" s="183"/>
      <c r="BI470" s="183"/>
      <c r="BJ470" s="183"/>
      <c r="BK470" s="183"/>
      <c r="BL470" s="183"/>
      <c r="BM470" s="183"/>
    </row>
    <row r="471" spans="1:65" x14ac:dyDescent="0.2">
      <c r="A471" s="110"/>
      <c r="B471" s="110"/>
      <c r="C471" s="110"/>
      <c r="D471" s="183"/>
      <c r="E471" s="183"/>
      <c r="F471" s="183"/>
      <c r="G471" s="183"/>
      <c r="H471" s="183"/>
      <c r="I471" s="183"/>
      <c r="J471" s="183"/>
      <c r="K471" s="183"/>
      <c r="L471" s="183"/>
      <c r="M471" s="183"/>
      <c r="N471" s="183"/>
      <c r="O471" s="183"/>
      <c r="P471" s="183"/>
      <c r="Q471" s="183"/>
      <c r="R471" s="183"/>
      <c r="S471" s="183"/>
      <c r="T471" s="183"/>
      <c r="U471" s="183"/>
      <c r="V471" s="183"/>
      <c r="W471" s="183"/>
      <c r="X471" s="183"/>
      <c r="Y471" s="183"/>
      <c r="Z471" s="183"/>
      <c r="AA471" s="183"/>
      <c r="AB471" s="183"/>
      <c r="AC471" s="183"/>
      <c r="AD471" s="183"/>
      <c r="AE471" s="183"/>
      <c r="AF471" s="183"/>
      <c r="AG471" s="183"/>
      <c r="AH471" s="183"/>
      <c r="AI471" s="183"/>
      <c r="AJ471" s="183"/>
      <c r="AK471" s="183"/>
      <c r="AL471" s="183"/>
      <c r="AM471" s="183"/>
      <c r="AN471" s="183"/>
      <c r="AO471" s="183"/>
      <c r="AP471" s="183"/>
      <c r="AQ471" s="183"/>
      <c r="AR471" s="183"/>
      <c r="AS471" s="183"/>
      <c r="AT471" s="183"/>
      <c r="AU471" s="183"/>
      <c r="AV471" s="183"/>
      <c r="AW471" s="183"/>
      <c r="AX471" s="183"/>
      <c r="AY471" s="183"/>
      <c r="AZ471" s="183"/>
      <c r="BA471" s="183"/>
      <c r="BB471" s="183"/>
      <c r="BC471" s="183"/>
      <c r="BD471" s="183"/>
      <c r="BE471" s="183"/>
      <c r="BF471" s="183"/>
      <c r="BG471" s="183"/>
      <c r="BH471" s="183"/>
      <c r="BI471" s="183"/>
      <c r="BJ471" s="183"/>
      <c r="BK471" s="183"/>
      <c r="BL471" s="183"/>
      <c r="BM471" s="183"/>
    </row>
    <row r="472" spans="1:65" x14ac:dyDescent="0.2">
      <c r="A472" s="110"/>
      <c r="B472" s="110"/>
      <c r="C472" s="110"/>
      <c r="D472" s="183"/>
      <c r="E472" s="183"/>
      <c r="F472" s="183"/>
      <c r="G472" s="183"/>
      <c r="H472" s="183"/>
      <c r="I472" s="183"/>
      <c r="J472" s="183"/>
      <c r="K472" s="183"/>
      <c r="L472" s="183"/>
      <c r="M472" s="183"/>
      <c r="N472" s="183"/>
      <c r="O472" s="183"/>
      <c r="P472" s="183"/>
      <c r="Q472" s="183"/>
      <c r="R472" s="183"/>
      <c r="S472" s="183"/>
      <c r="T472" s="183"/>
      <c r="U472" s="183"/>
      <c r="V472" s="183"/>
      <c r="W472" s="183"/>
      <c r="X472" s="183"/>
      <c r="Y472" s="183"/>
      <c r="Z472" s="183"/>
      <c r="AA472" s="183"/>
      <c r="AB472" s="183"/>
      <c r="AC472" s="183"/>
      <c r="AD472" s="183"/>
      <c r="AE472" s="183"/>
      <c r="AF472" s="183"/>
      <c r="AG472" s="183"/>
      <c r="AH472" s="183"/>
      <c r="AI472" s="183"/>
      <c r="AJ472" s="183"/>
      <c r="AK472" s="183"/>
      <c r="AL472" s="183"/>
      <c r="AM472" s="183"/>
      <c r="AN472" s="183"/>
      <c r="AO472" s="183"/>
      <c r="AP472" s="183"/>
      <c r="AQ472" s="183"/>
      <c r="AR472" s="183"/>
      <c r="AS472" s="183"/>
      <c r="AT472" s="183"/>
      <c r="AU472" s="183"/>
      <c r="AV472" s="183"/>
      <c r="AW472" s="183"/>
      <c r="AX472" s="183"/>
      <c r="AY472" s="183"/>
      <c r="AZ472" s="183"/>
      <c r="BA472" s="183"/>
      <c r="BB472" s="183"/>
      <c r="BC472" s="183"/>
      <c r="BD472" s="183"/>
      <c r="BE472" s="183"/>
      <c r="BF472" s="183"/>
      <c r="BG472" s="183"/>
      <c r="BH472" s="183"/>
      <c r="BI472" s="183"/>
      <c r="BJ472" s="183"/>
      <c r="BK472" s="183"/>
      <c r="BL472" s="183"/>
      <c r="BM472" s="183"/>
    </row>
    <row r="473" spans="1:65" x14ac:dyDescent="0.2">
      <c r="A473" s="110"/>
      <c r="B473" s="110"/>
      <c r="C473" s="110"/>
      <c r="D473" s="183"/>
      <c r="E473" s="183"/>
      <c r="F473" s="183"/>
      <c r="G473" s="183"/>
      <c r="H473" s="183"/>
      <c r="I473" s="183"/>
      <c r="J473" s="183"/>
      <c r="K473" s="183"/>
      <c r="L473" s="183"/>
      <c r="M473" s="183"/>
      <c r="N473" s="183"/>
      <c r="O473" s="183"/>
      <c r="P473" s="183"/>
      <c r="Q473" s="183"/>
      <c r="R473" s="183"/>
      <c r="S473" s="183"/>
      <c r="T473" s="183"/>
      <c r="U473" s="183"/>
      <c r="V473" s="183"/>
      <c r="W473" s="183"/>
      <c r="X473" s="183"/>
      <c r="Y473" s="183"/>
      <c r="Z473" s="183"/>
      <c r="AA473" s="183"/>
      <c r="AB473" s="183"/>
      <c r="AC473" s="183"/>
      <c r="AD473" s="183"/>
      <c r="AE473" s="183"/>
      <c r="AF473" s="183"/>
      <c r="AG473" s="183"/>
      <c r="AH473" s="183"/>
      <c r="AI473" s="183"/>
      <c r="AJ473" s="183"/>
      <c r="AK473" s="183"/>
      <c r="AL473" s="183"/>
      <c r="AM473" s="183"/>
      <c r="AN473" s="183"/>
      <c r="AO473" s="183"/>
      <c r="AP473" s="183"/>
      <c r="AQ473" s="183"/>
      <c r="AR473" s="183"/>
      <c r="AS473" s="183"/>
      <c r="AT473" s="183"/>
      <c r="AU473" s="183"/>
      <c r="AV473" s="183"/>
      <c r="AW473" s="183"/>
      <c r="AX473" s="183"/>
      <c r="AY473" s="183"/>
      <c r="AZ473" s="183"/>
      <c r="BA473" s="183"/>
      <c r="BB473" s="183"/>
      <c r="BC473" s="183"/>
      <c r="BD473" s="183"/>
      <c r="BE473" s="183"/>
      <c r="BF473" s="183"/>
      <c r="BG473" s="183"/>
      <c r="BH473" s="183"/>
      <c r="BI473" s="183"/>
      <c r="BJ473" s="183"/>
      <c r="BK473" s="183"/>
      <c r="BL473" s="183"/>
      <c r="BM473" s="183"/>
    </row>
    <row r="474" spans="1:65" x14ac:dyDescent="0.2">
      <c r="A474" s="110"/>
      <c r="B474" s="110"/>
      <c r="C474" s="110"/>
      <c r="D474" s="183"/>
      <c r="E474" s="183"/>
      <c r="F474" s="183"/>
      <c r="G474" s="183"/>
      <c r="H474" s="183"/>
      <c r="I474" s="183"/>
      <c r="J474" s="183"/>
      <c r="K474" s="183"/>
      <c r="L474" s="183"/>
      <c r="M474" s="183"/>
      <c r="N474" s="183"/>
      <c r="O474" s="183"/>
      <c r="P474" s="183"/>
      <c r="Q474" s="183"/>
      <c r="R474" s="183"/>
      <c r="S474" s="183"/>
      <c r="T474" s="183"/>
      <c r="U474" s="183"/>
      <c r="V474" s="183"/>
      <c r="W474" s="183"/>
      <c r="X474" s="183"/>
      <c r="Y474" s="183"/>
      <c r="Z474" s="183"/>
      <c r="AA474" s="183"/>
      <c r="AB474" s="183"/>
      <c r="AC474" s="183"/>
      <c r="AD474" s="183"/>
      <c r="AE474" s="183"/>
      <c r="AF474" s="183"/>
      <c r="AG474" s="183"/>
      <c r="AH474" s="183"/>
      <c r="AI474" s="183"/>
      <c r="AJ474" s="183"/>
      <c r="AK474" s="183"/>
      <c r="AL474" s="183"/>
      <c r="AM474" s="183"/>
      <c r="AN474" s="183"/>
      <c r="AO474" s="183"/>
      <c r="AP474" s="183"/>
      <c r="AQ474" s="183"/>
      <c r="AR474" s="183"/>
      <c r="AS474" s="183"/>
      <c r="AT474" s="183"/>
      <c r="AU474" s="183"/>
      <c r="AV474" s="183"/>
      <c r="AW474" s="183"/>
      <c r="AX474" s="183"/>
      <c r="AY474" s="183"/>
      <c r="AZ474" s="183"/>
      <c r="BA474" s="183"/>
      <c r="BB474" s="183"/>
      <c r="BC474" s="183"/>
      <c r="BD474" s="183"/>
      <c r="BE474" s="183"/>
      <c r="BF474" s="183"/>
      <c r="BG474" s="183"/>
      <c r="BH474" s="183"/>
      <c r="BI474" s="183"/>
      <c r="BJ474" s="183"/>
      <c r="BK474" s="183"/>
      <c r="BL474" s="183"/>
      <c r="BM474" s="183"/>
    </row>
    <row r="475" spans="1:65" x14ac:dyDescent="0.2">
      <c r="A475" s="110"/>
      <c r="B475" s="110"/>
      <c r="C475" s="110"/>
      <c r="D475" s="183"/>
      <c r="E475" s="183"/>
      <c r="F475" s="183"/>
      <c r="G475" s="183"/>
      <c r="H475" s="183"/>
      <c r="I475" s="183"/>
      <c r="J475" s="183"/>
      <c r="K475" s="183"/>
      <c r="L475" s="183"/>
      <c r="M475" s="183"/>
      <c r="N475" s="183"/>
      <c r="O475" s="183"/>
      <c r="P475" s="183"/>
      <c r="Q475" s="183"/>
      <c r="R475" s="183"/>
      <c r="S475" s="183"/>
      <c r="T475" s="183"/>
      <c r="U475" s="183"/>
      <c r="V475" s="183"/>
      <c r="W475" s="183"/>
      <c r="X475" s="183"/>
      <c r="Y475" s="183"/>
      <c r="Z475" s="183"/>
      <c r="AA475" s="183"/>
      <c r="AB475" s="183"/>
      <c r="AC475" s="183"/>
      <c r="AD475" s="183"/>
      <c r="AE475" s="183"/>
      <c r="AF475" s="183"/>
      <c r="AG475" s="183"/>
      <c r="AH475" s="183"/>
      <c r="AI475" s="183"/>
      <c r="AJ475" s="183"/>
      <c r="AK475" s="183"/>
      <c r="AL475" s="183"/>
      <c r="AM475" s="183"/>
      <c r="AN475" s="183"/>
      <c r="AO475" s="183"/>
      <c r="AP475" s="183"/>
      <c r="AQ475" s="183"/>
      <c r="AR475" s="183"/>
      <c r="AS475" s="183"/>
      <c r="AT475" s="183"/>
      <c r="AU475" s="183"/>
      <c r="AV475" s="183"/>
      <c r="AW475" s="183"/>
      <c r="AX475" s="183"/>
      <c r="AY475" s="183"/>
      <c r="AZ475" s="183"/>
      <c r="BA475" s="183"/>
      <c r="BB475" s="183"/>
      <c r="BC475" s="183"/>
      <c r="BD475" s="183"/>
      <c r="BE475" s="183"/>
      <c r="BF475" s="183"/>
      <c r="BG475" s="183"/>
      <c r="BH475" s="183"/>
      <c r="BI475" s="183"/>
      <c r="BJ475" s="183"/>
      <c r="BK475" s="183"/>
      <c r="BL475" s="183"/>
      <c r="BM475" s="183"/>
    </row>
    <row r="476" spans="1:65" x14ac:dyDescent="0.2">
      <c r="A476" s="110"/>
      <c r="B476" s="110"/>
      <c r="C476" s="110"/>
      <c r="D476" s="183"/>
      <c r="E476" s="183"/>
      <c r="F476" s="183"/>
      <c r="G476" s="183"/>
      <c r="H476" s="183"/>
      <c r="I476" s="183"/>
      <c r="J476" s="183"/>
      <c r="K476" s="183"/>
      <c r="L476" s="183"/>
      <c r="M476" s="183"/>
      <c r="N476" s="183"/>
      <c r="O476" s="183"/>
      <c r="P476" s="183"/>
      <c r="Q476" s="183"/>
      <c r="R476" s="183"/>
      <c r="S476" s="183"/>
      <c r="T476" s="183"/>
      <c r="U476" s="183"/>
      <c r="V476" s="183"/>
      <c r="W476" s="183"/>
      <c r="X476" s="183"/>
      <c r="Y476" s="183"/>
      <c r="Z476" s="183"/>
      <c r="AA476" s="183"/>
      <c r="AB476" s="183"/>
      <c r="AC476" s="183"/>
      <c r="AD476" s="183"/>
      <c r="AE476" s="183"/>
      <c r="AF476" s="183"/>
      <c r="AG476" s="183"/>
      <c r="AH476" s="183"/>
      <c r="AI476" s="183"/>
      <c r="AJ476" s="183"/>
      <c r="AK476" s="183"/>
      <c r="AL476" s="183"/>
      <c r="AM476" s="183"/>
      <c r="AN476" s="183"/>
      <c r="AO476" s="183"/>
      <c r="AP476" s="183"/>
      <c r="AQ476" s="183"/>
      <c r="AR476" s="183"/>
      <c r="AS476" s="183"/>
      <c r="AT476" s="183"/>
      <c r="AU476" s="183"/>
      <c r="AV476" s="183"/>
      <c r="AW476" s="183"/>
      <c r="AX476" s="183"/>
      <c r="AY476" s="183"/>
      <c r="AZ476" s="183"/>
      <c r="BA476" s="183"/>
      <c r="BB476" s="183"/>
      <c r="BC476" s="183"/>
      <c r="BD476" s="183"/>
      <c r="BE476" s="183"/>
      <c r="BF476" s="183"/>
      <c r="BG476" s="183"/>
      <c r="BH476" s="183"/>
      <c r="BI476" s="183"/>
      <c r="BJ476" s="183"/>
      <c r="BK476" s="183"/>
      <c r="BL476" s="183"/>
      <c r="BM476" s="183"/>
    </row>
    <row r="477" spans="1:65" x14ac:dyDescent="0.2">
      <c r="A477" s="110"/>
      <c r="B477" s="110"/>
      <c r="C477" s="110"/>
      <c r="D477" s="183"/>
      <c r="E477" s="183"/>
      <c r="F477" s="183"/>
      <c r="G477" s="183"/>
      <c r="H477" s="183"/>
      <c r="I477" s="183"/>
      <c r="J477" s="183"/>
      <c r="K477" s="183"/>
      <c r="L477" s="183"/>
      <c r="M477" s="183"/>
      <c r="N477" s="183"/>
      <c r="O477" s="183"/>
      <c r="P477" s="183"/>
      <c r="Q477" s="183"/>
      <c r="R477" s="183"/>
      <c r="S477" s="183"/>
      <c r="T477" s="183"/>
      <c r="U477" s="183"/>
      <c r="V477" s="183"/>
      <c r="W477" s="183"/>
      <c r="X477" s="183"/>
      <c r="Y477" s="183"/>
      <c r="Z477" s="183"/>
      <c r="AA477" s="183"/>
      <c r="AB477" s="183"/>
      <c r="AC477" s="183"/>
      <c r="AD477" s="183"/>
      <c r="AE477" s="183"/>
      <c r="AF477" s="183"/>
      <c r="AG477" s="183"/>
      <c r="AH477" s="183"/>
      <c r="AI477" s="183"/>
      <c r="AJ477" s="183"/>
      <c r="AK477" s="183"/>
      <c r="AL477" s="183"/>
      <c r="AM477" s="183"/>
      <c r="AN477" s="183"/>
      <c r="AO477" s="183"/>
      <c r="AP477" s="183"/>
      <c r="AQ477" s="183"/>
      <c r="AR477" s="183"/>
      <c r="AS477" s="183"/>
      <c r="AT477" s="183"/>
      <c r="AU477" s="183"/>
      <c r="AV477" s="183"/>
      <c r="AW477" s="183"/>
      <c r="AX477" s="183"/>
      <c r="AY477" s="183"/>
      <c r="AZ477" s="183"/>
      <c r="BA477" s="183"/>
      <c r="BB477" s="183"/>
      <c r="BC477" s="183"/>
      <c r="BD477" s="183"/>
      <c r="BE477" s="183"/>
      <c r="BF477" s="183"/>
      <c r="BG477" s="183"/>
      <c r="BH477" s="183"/>
      <c r="BI477" s="183"/>
      <c r="BJ477" s="183"/>
      <c r="BK477" s="183"/>
      <c r="BL477" s="183"/>
      <c r="BM477" s="183"/>
    </row>
    <row r="478" spans="1:65" x14ac:dyDescent="0.2">
      <c r="A478" s="110"/>
      <c r="B478" s="110"/>
      <c r="C478" s="110"/>
      <c r="D478" s="183"/>
      <c r="E478" s="183"/>
      <c r="F478" s="183"/>
      <c r="G478" s="183"/>
      <c r="H478" s="183"/>
      <c r="I478" s="183"/>
      <c r="J478" s="183"/>
      <c r="K478" s="183"/>
      <c r="L478" s="183"/>
      <c r="M478" s="183"/>
      <c r="N478" s="183"/>
      <c r="O478" s="183"/>
      <c r="P478" s="183"/>
      <c r="Q478" s="183"/>
      <c r="R478" s="183"/>
      <c r="S478" s="183"/>
      <c r="T478" s="183"/>
      <c r="U478" s="183"/>
      <c r="V478" s="183"/>
      <c r="W478" s="183"/>
      <c r="X478" s="183"/>
      <c r="Y478" s="183"/>
      <c r="Z478" s="183"/>
      <c r="AA478" s="183"/>
      <c r="AB478" s="183"/>
      <c r="AC478" s="183"/>
      <c r="AD478" s="183"/>
      <c r="AE478" s="183"/>
      <c r="AF478" s="183"/>
      <c r="AG478" s="183"/>
      <c r="AH478" s="183"/>
      <c r="AI478" s="183"/>
      <c r="AJ478" s="183"/>
      <c r="AK478" s="183"/>
      <c r="AL478" s="183"/>
      <c r="AM478" s="183"/>
      <c r="AN478" s="183"/>
      <c r="AO478" s="183"/>
      <c r="AP478" s="183"/>
      <c r="AQ478" s="183"/>
      <c r="AR478" s="183"/>
      <c r="AS478" s="183"/>
      <c r="AT478" s="183"/>
      <c r="AU478" s="183"/>
      <c r="AV478" s="183"/>
      <c r="AW478" s="183"/>
      <c r="AX478" s="183"/>
      <c r="AY478" s="183"/>
      <c r="AZ478" s="183"/>
      <c r="BA478" s="183"/>
      <c r="BB478" s="183"/>
      <c r="BC478" s="183"/>
      <c r="BD478" s="183"/>
      <c r="BE478" s="183"/>
      <c r="BF478" s="183"/>
      <c r="BG478" s="183"/>
      <c r="BH478" s="183"/>
      <c r="BI478" s="183"/>
      <c r="BJ478" s="183"/>
      <c r="BK478" s="183"/>
      <c r="BL478" s="183"/>
      <c r="BM478" s="183"/>
    </row>
    <row r="479" spans="1:65" x14ac:dyDescent="0.2">
      <c r="A479" s="110"/>
      <c r="B479" s="110"/>
      <c r="C479" s="110"/>
      <c r="D479" s="183"/>
      <c r="E479" s="183"/>
      <c r="F479" s="183"/>
      <c r="G479" s="183"/>
      <c r="H479" s="183"/>
      <c r="I479" s="183"/>
      <c r="J479" s="183"/>
      <c r="K479" s="183"/>
      <c r="L479" s="183"/>
      <c r="M479" s="183"/>
      <c r="N479" s="183"/>
      <c r="O479" s="183"/>
      <c r="P479" s="183"/>
      <c r="Q479" s="183"/>
      <c r="R479" s="183"/>
      <c r="S479" s="183"/>
      <c r="T479" s="183"/>
      <c r="U479" s="183"/>
      <c r="V479" s="183"/>
      <c r="W479" s="183"/>
      <c r="X479" s="183"/>
      <c r="Y479" s="183"/>
      <c r="Z479" s="183"/>
      <c r="AA479" s="183"/>
      <c r="AB479" s="183"/>
      <c r="AC479" s="183"/>
      <c r="AD479" s="183"/>
      <c r="AE479" s="183"/>
      <c r="AF479" s="183"/>
      <c r="AG479" s="183"/>
      <c r="AH479" s="183"/>
      <c r="AI479" s="183"/>
      <c r="AJ479" s="183"/>
      <c r="AK479" s="183"/>
      <c r="AL479" s="183"/>
      <c r="AM479" s="183"/>
      <c r="AN479" s="183"/>
      <c r="AO479" s="183"/>
      <c r="AP479" s="183"/>
      <c r="AQ479" s="183"/>
      <c r="AR479" s="183"/>
      <c r="AS479" s="183"/>
      <c r="AT479" s="183"/>
      <c r="AU479" s="183"/>
      <c r="AV479" s="183"/>
      <c r="AW479" s="183"/>
      <c r="AX479" s="183"/>
      <c r="AY479" s="183"/>
      <c r="AZ479" s="183"/>
      <c r="BA479" s="183"/>
      <c r="BB479" s="183"/>
      <c r="BC479" s="183"/>
      <c r="BD479" s="183"/>
      <c r="BE479" s="183"/>
      <c r="BF479" s="183"/>
      <c r="BG479" s="183"/>
      <c r="BH479" s="183"/>
      <c r="BI479" s="183"/>
      <c r="BJ479" s="183"/>
      <c r="BK479" s="183"/>
      <c r="BL479" s="183"/>
      <c r="BM479" s="183"/>
    </row>
    <row r="480" spans="1:65" x14ac:dyDescent="0.2">
      <c r="A480" s="110"/>
      <c r="B480" s="110"/>
      <c r="C480" s="110"/>
      <c r="D480" s="183"/>
      <c r="E480" s="183"/>
      <c r="F480" s="183"/>
      <c r="G480" s="183"/>
      <c r="H480" s="183"/>
      <c r="I480" s="183"/>
      <c r="J480" s="183"/>
      <c r="K480" s="183"/>
      <c r="L480" s="183"/>
      <c r="M480" s="183"/>
      <c r="N480" s="183"/>
      <c r="O480" s="183"/>
      <c r="P480" s="183"/>
      <c r="Q480" s="183"/>
      <c r="R480" s="183"/>
      <c r="S480" s="183"/>
      <c r="T480" s="183"/>
      <c r="U480" s="183"/>
      <c r="V480" s="183"/>
      <c r="W480" s="183"/>
      <c r="X480" s="183"/>
      <c r="Y480" s="183"/>
      <c r="Z480" s="183"/>
      <c r="AA480" s="183"/>
      <c r="AB480" s="183"/>
      <c r="AC480" s="183"/>
      <c r="AD480" s="183"/>
      <c r="AE480" s="183"/>
      <c r="AF480" s="183"/>
      <c r="AG480" s="183"/>
      <c r="AH480" s="183"/>
      <c r="AI480" s="183"/>
      <c r="AJ480" s="183"/>
      <c r="AK480" s="183"/>
      <c r="AL480" s="183"/>
      <c r="AM480" s="183"/>
      <c r="AN480" s="183"/>
      <c r="AO480" s="183"/>
      <c r="AP480" s="183"/>
      <c r="AQ480" s="183"/>
      <c r="AR480" s="183"/>
      <c r="AS480" s="183"/>
      <c r="AT480" s="183"/>
      <c r="AU480" s="183"/>
      <c r="AV480" s="183"/>
      <c r="AW480" s="183"/>
      <c r="AX480" s="183"/>
      <c r="AY480" s="183"/>
      <c r="AZ480" s="183"/>
      <c r="BA480" s="183"/>
      <c r="BB480" s="183"/>
      <c r="BC480" s="183"/>
      <c r="BD480" s="183"/>
      <c r="BE480" s="183"/>
      <c r="BF480" s="183"/>
      <c r="BG480" s="183"/>
      <c r="BH480" s="183"/>
      <c r="BI480" s="183"/>
      <c r="BJ480" s="183"/>
      <c r="BK480" s="183"/>
      <c r="BL480" s="183"/>
      <c r="BM480" s="183"/>
    </row>
    <row r="481" spans="1:65" x14ac:dyDescent="0.2">
      <c r="A481" s="110"/>
      <c r="B481" s="110"/>
      <c r="C481" s="110"/>
      <c r="D481" s="183"/>
      <c r="E481" s="183"/>
      <c r="F481" s="183"/>
      <c r="G481" s="183"/>
      <c r="H481" s="183"/>
      <c r="I481" s="183"/>
      <c r="J481" s="183"/>
      <c r="K481" s="183"/>
      <c r="L481" s="183"/>
      <c r="M481" s="183"/>
      <c r="N481" s="183"/>
      <c r="O481" s="183"/>
      <c r="P481" s="183"/>
      <c r="Q481" s="183"/>
      <c r="R481" s="183"/>
      <c r="S481" s="183"/>
      <c r="T481" s="183"/>
      <c r="U481" s="183"/>
      <c r="V481" s="183"/>
      <c r="W481" s="183"/>
      <c r="X481" s="183"/>
      <c r="Y481" s="183"/>
      <c r="Z481" s="183"/>
      <c r="AA481" s="183"/>
      <c r="AB481" s="183"/>
      <c r="AC481" s="183"/>
      <c r="AD481" s="183"/>
      <c r="AE481" s="183"/>
      <c r="AF481" s="183"/>
      <c r="AG481" s="183"/>
      <c r="AH481" s="183"/>
      <c r="AI481" s="183"/>
      <c r="AJ481" s="183"/>
      <c r="AK481" s="183"/>
      <c r="AL481" s="183"/>
      <c r="AM481" s="183"/>
      <c r="AN481" s="183"/>
      <c r="AO481" s="183"/>
      <c r="AP481" s="183"/>
      <c r="AQ481" s="183"/>
      <c r="AR481" s="183"/>
      <c r="AS481" s="183"/>
      <c r="AT481" s="183"/>
      <c r="AU481" s="183"/>
      <c r="AV481" s="183"/>
      <c r="AW481" s="183"/>
      <c r="AX481" s="183"/>
      <c r="AY481" s="183"/>
      <c r="AZ481" s="183"/>
      <c r="BA481" s="183"/>
      <c r="BB481" s="183"/>
      <c r="BC481" s="183"/>
      <c r="BD481" s="183"/>
      <c r="BE481" s="183"/>
      <c r="BF481" s="183"/>
      <c r="BG481" s="183"/>
      <c r="BH481" s="183"/>
      <c r="BI481" s="183"/>
      <c r="BJ481" s="183"/>
      <c r="BK481" s="183"/>
      <c r="BL481" s="183"/>
      <c r="BM481" s="183"/>
    </row>
    <row r="482" spans="1:65" x14ac:dyDescent="0.2">
      <c r="A482" s="110"/>
      <c r="B482" s="110"/>
      <c r="C482" s="110"/>
      <c r="D482" s="183"/>
      <c r="E482" s="183"/>
      <c r="F482" s="183"/>
      <c r="G482" s="183"/>
      <c r="H482" s="183"/>
      <c r="I482" s="183"/>
      <c r="J482" s="183"/>
      <c r="K482" s="183"/>
      <c r="L482" s="183"/>
      <c r="M482" s="183"/>
      <c r="N482" s="183"/>
      <c r="O482" s="183"/>
      <c r="P482" s="183"/>
      <c r="Q482" s="183"/>
      <c r="R482" s="183"/>
      <c r="S482" s="183"/>
      <c r="T482" s="183"/>
      <c r="U482" s="183"/>
      <c r="V482" s="183"/>
      <c r="W482" s="183"/>
      <c r="X482" s="183"/>
      <c r="Y482" s="183"/>
      <c r="Z482" s="183"/>
      <c r="AA482" s="183"/>
      <c r="AB482" s="183"/>
      <c r="AC482" s="183"/>
      <c r="AD482" s="183"/>
      <c r="AE482" s="183"/>
      <c r="AF482" s="183"/>
      <c r="AG482" s="183"/>
      <c r="AH482" s="183"/>
      <c r="AI482" s="183"/>
      <c r="AJ482" s="183"/>
      <c r="AK482" s="183"/>
      <c r="AL482" s="183"/>
      <c r="AM482" s="183"/>
      <c r="AN482" s="183"/>
      <c r="AO482" s="183"/>
      <c r="AP482" s="183"/>
      <c r="AQ482" s="183"/>
      <c r="AR482" s="183"/>
      <c r="AS482" s="183"/>
      <c r="AT482" s="183"/>
      <c r="AU482" s="183"/>
      <c r="AV482" s="183"/>
      <c r="AW482" s="183"/>
      <c r="AX482" s="183"/>
      <c r="AY482" s="183"/>
      <c r="AZ482" s="183"/>
      <c r="BA482" s="183"/>
      <c r="BB482" s="183"/>
      <c r="BC482" s="183"/>
      <c r="BD482" s="183"/>
      <c r="BE482" s="183"/>
      <c r="BF482" s="183"/>
      <c r="BG482" s="183"/>
      <c r="BH482" s="183"/>
      <c r="BI482" s="183"/>
      <c r="BJ482" s="183"/>
      <c r="BK482" s="183"/>
      <c r="BL482" s="183"/>
      <c r="BM482" s="183"/>
    </row>
    <row r="483" spans="1:65" x14ac:dyDescent="0.2">
      <c r="A483" s="110"/>
      <c r="B483" s="110"/>
      <c r="C483" s="110"/>
      <c r="D483" s="183"/>
      <c r="E483" s="183"/>
      <c r="F483" s="183"/>
      <c r="G483" s="183"/>
      <c r="H483" s="183"/>
      <c r="I483" s="183"/>
      <c r="J483" s="183"/>
      <c r="K483" s="183"/>
      <c r="L483" s="183"/>
      <c r="M483" s="183"/>
      <c r="N483" s="183"/>
      <c r="O483" s="183"/>
      <c r="P483" s="183"/>
      <c r="Q483" s="183"/>
      <c r="R483" s="183"/>
      <c r="S483" s="183"/>
      <c r="T483" s="183"/>
      <c r="U483" s="183"/>
      <c r="V483" s="183"/>
      <c r="W483" s="183"/>
      <c r="X483" s="183"/>
      <c r="Y483" s="183"/>
      <c r="Z483" s="183"/>
      <c r="AA483" s="183"/>
      <c r="AB483" s="183"/>
      <c r="AC483" s="183"/>
      <c r="AD483" s="183"/>
      <c r="AE483" s="183"/>
      <c r="AF483" s="183"/>
      <c r="AG483" s="183"/>
      <c r="AH483" s="183"/>
      <c r="AI483" s="183"/>
      <c r="AJ483" s="183"/>
      <c r="AK483" s="183"/>
      <c r="AL483" s="183"/>
      <c r="AM483" s="183"/>
      <c r="AN483" s="183"/>
      <c r="AO483" s="183"/>
      <c r="AP483" s="183"/>
      <c r="AQ483" s="183"/>
      <c r="AR483" s="183"/>
      <c r="AS483" s="183"/>
      <c r="AT483" s="183"/>
      <c r="AU483" s="183"/>
      <c r="AV483" s="183"/>
      <c r="AW483" s="183"/>
      <c r="AX483" s="183"/>
      <c r="AY483" s="183"/>
      <c r="AZ483" s="183"/>
      <c r="BA483" s="183"/>
      <c r="BB483" s="183"/>
      <c r="BC483" s="183"/>
      <c r="BD483" s="183"/>
      <c r="BE483" s="183"/>
      <c r="BF483" s="183"/>
      <c r="BG483" s="183"/>
      <c r="BH483" s="183"/>
      <c r="BI483" s="183"/>
      <c r="BJ483" s="183"/>
      <c r="BK483" s="183"/>
      <c r="BL483" s="183"/>
      <c r="BM483" s="183"/>
    </row>
    <row r="484" spans="1:65" x14ac:dyDescent="0.2">
      <c r="A484" s="110"/>
      <c r="B484" s="110"/>
      <c r="C484" s="110"/>
      <c r="D484" s="183"/>
      <c r="E484" s="183"/>
      <c r="F484" s="183"/>
      <c r="G484" s="183"/>
      <c r="H484" s="183"/>
      <c r="I484" s="183"/>
      <c r="J484" s="183"/>
      <c r="K484" s="183"/>
      <c r="L484" s="183"/>
      <c r="M484" s="183"/>
      <c r="N484" s="183"/>
      <c r="O484" s="183"/>
      <c r="P484" s="183"/>
      <c r="Q484" s="183"/>
      <c r="R484" s="183"/>
      <c r="S484" s="183"/>
      <c r="T484" s="183"/>
      <c r="U484" s="183"/>
      <c r="V484" s="183"/>
      <c r="W484" s="183"/>
      <c r="X484" s="183"/>
      <c r="Y484" s="183"/>
      <c r="Z484" s="183"/>
      <c r="AA484" s="183"/>
      <c r="AB484" s="183"/>
      <c r="AC484" s="183"/>
      <c r="AD484" s="183"/>
      <c r="AE484" s="183"/>
      <c r="AF484" s="183"/>
      <c r="AG484" s="183"/>
      <c r="AH484" s="183"/>
      <c r="AI484" s="183"/>
      <c r="AJ484" s="183"/>
      <c r="AK484" s="183"/>
      <c r="AL484" s="183"/>
      <c r="AM484" s="183"/>
      <c r="AN484" s="183"/>
      <c r="AO484" s="183"/>
      <c r="AP484" s="183"/>
      <c r="AQ484" s="183"/>
      <c r="AR484" s="183"/>
      <c r="AS484" s="183"/>
      <c r="AT484" s="183"/>
      <c r="AU484" s="183"/>
      <c r="AV484" s="183"/>
      <c r="AW484" s="183"/>
      <c r="AX484" s="183"/>
      <c r="AY484" s="183"/>
      <c r="AZ484" s="183"/>
      <c r="BA484" s="183"/>
      <c r="BB484" s="183"/>
      <c r="BC484" s="183"/>
      <c r="BD484" s="183"/>
      <c r="BE484" s="183"/>
      <c r="BF484" s="183"/>
      <c r="BG484" s="183"/>
      <c r="BH484" s="183"/>
      <c r="BI484" s="183"/>
      <c r="BJ484" s="183"/>
      <c r="BK484" s="183"/>
      <c r="BL484" s="183"/>
      <c r="BM484" s="183"/>
    </row>
    <row r="485" spans="1:65" x14ac:dyDescent="0.2">
      <c r="A485" s="110"/>
      <c r="B485" s="110"/>
      <c r="C485" s="110"/>
      <c r="D485" s="183"/>
      <c r="E485" s="183"/>
      <c r="F485" s="183"/>
      <c r="G485" s="183"/>
      <c r="H485" s="183"/>
      <c r="I485" s="183"/>
      <c r="J485" s="183"/>
      <c r="K485" s="183"/>
      <c r="L485" s="183"/>
      <c r="M485" s="183"/>
      <c r="N485" s="183"/>
      <c r="O485" s="183"/>
      <c r="P485" s="183"/>
      <c r="Q485" s="183"/>
      <c r="R485" s="183"/>
      <c r="S485" s="183"/>
      <c r="T485" s="183"/>
      <c r="U485" s="183"/>
      <c r="V485" s="183"/>
      <c r="W485" s="183"/>
      <c r="X485" s="183"/>
      <c r="Y485" s="183"/>
      <c r="Z485" s="183"/>
      <c r="AA485" s="183"/>
      <c r="AB485" s="183"/>
      <c r="AC485" s="183"/>
      <c r="AD485" s="183"/>
      <c r="AE485" s="183"/>
      <c r="AF485" s="183"/>
      <c r="AG485" s="183"/>
      <c r="AH485" s="183"/>
      <c r="AI485" s="183"/>
      <c r="AJ485" s="183"/>
      <c r="AK485" s="183"/>
      <c r="AL485" s="183"/>
      <c r="AM485" s="183"/>
      <c r="AN485" s="183"/>
      <c r="AO485" s="183"/>
      <c r="AP485" s="183"/>
      <c r="AQ485" s="183"/>
      <c r="AR485" s="183"/>
      <c r="AS485" s="183"/>
      <c r="AT485" s="183"/>
      <c r="AU485" s="183"/>
      <c r="AV485" s="183"/>
      <c r="AW485" s="183"/>
      <c r="AX485" s="183"/>
      <c r="AY485" s="183"/>
      <c r="AZ485" s="183"/>
      <c r="BA485" s="183"/>
      <c r="BB485" s="183"/>
      <c r="BC485" s="183"/>
      <c r="BD485" s="183"/>
      <c r="BE485" s="183"/>
      <c r="BF485" s="183"/>
      <c r="BG485" s="183"/>
      <c r="BH485" s="183"/>
      <c r="BI485" s="183"/>
      <c r="BJ485" s="183"/>
      <c r="BK485" s="183"/>
      <c r="BL485" s="183"/>
      <c r="BM485" s="183"/>
    </row>
    <row r="486" spans="1:65" x14ac:dyDescent="0.2">
      <c r="A486" s="110"/>
      <c r="B486" s="110"/>
      <c r="C486" s="110"/>
      <c r="D486" s="183"/>
      <c r="E486" s="183"/>
      <c r="F486" s="183"/>
      <c r="G486" s="183"/>
      <c r="H486" s="183"/>
      <c r="I486" s="183"/>
      <c r="J486" s="183"/>
      <c r="K486" s="183"/>
      <c r="L486" s="183"/>
      <c r="M486" s="183"/>
      <c r="N486" s="183"/>
      <c r="O486" s="183"/>
      <c r="P486" s="183"/>
      <c r="Q486" s="183"/>
      <c r="R486" s="183"/>
      <c r="S486" s="183"/>
      <c r="T486" s="183"/>
      <c r="U486" s="183"/>
      <c r="V486" s="183"/>
      <c r="W486" s="183"/>
      <c r="X486" s="183"/>
      <c r="Y486" s="183"/>
      <c r="Z486" s="183"/>
      <c r="AA486" s="183"/>
      <c r="AB486" s="183"/>
      <c r="AC486" s="183"/>
      <c r="AD486" s="183"/>
      <c r="AE486" s="183"/>
      <c r="AF486" s="183"/>
      <c r="AG486" s="183"/>
      <c r="AH486" s="183"/>
      <c r="AI486" s="183"/>
      <c r="AJ486" s="183"/>
      <c r="AK486" s="183"/>
      <c r="AL486" s="183"/>
      <c r="AM486" s="183"/>
      <c r="AN486" s="183"/>
      <c r="AO486" s="183"/>
      <c r="AP486" s="183"/>
      <c r="AQ486" s="183"/>
      <c r="AR486" s="183"/>
      <c r="AS486" s="183"/>
      <c r="AT486" s="183"/>
      <c r="AU486" s="183"/>
      <c r="AV486" s="183"/>
      <c r="AW486" s="183"/>
      <c r="AX486" s="183"/>
      <c r="AY486" s="183"/>
      <c r="AZ486" s="183"/>
      <c r="BA486" s="183"/>
      <c r="BB486" s="183"/>
      <c r="BC486" s="183"/>
      <c r="BD486" s="183"/>
      <c r="BE486" s="183"/>
      <c r="BF486" s="183"/>
      <c r="BG486" s="183"/>
      <c r="BH486" s="183"/>
      <c r="BI486" s="183"/>
      <c r="BJ486" s="183"/>
      <c r="BK486" s="183"/>
      <c r="BL486" s="183"/>
      <c r="BM486" s="183"/>
    </row>
    <row r="487" spans="1:65" x14ac:dyDescent="0.2">
      <c r="A487" s="110"/>
      <c r="B487" s="110"/>
      <c r="C487" s="110"/>
      <c r="D487" s="183"/>
      <c r="E487" s="183"/>
      <c r="F487" s="183"/>
      <c r="G487" s="183"/>
      <c r="H487" s="183"/>
      <c r="I487" s="183"/>
      <c r="J487" s="183"/>
      <c r="K487" s="183"/>
      <c r="L487" s="183"/>
      <c r="M487" s="183"/>
      <c r="N487" s="183"/>
      <c r="O487" s="183"/>
      <c r="P487" s="183"/>
      <c r="Q487" s="183"/>
      <c r="R487" s="183"/>
      <c r="S487" s="183"/>
      <c r="T487" s="183"/>
      <c r="U487" s="183"/>
      <c r="V487" s="183"/>
      <c r="W487" s="183"/>
      <c r="X487" s="183"/>
      <c r="Y487" s="183"/>
      <c r="Z487" s="183"/>
      <c r="AA487" s="183"/>
      <c r="AB487" s="183"/>
      <c r="AC487" s="183"/>
      <c r="AD487" s="183"/>
      <c r="AE487" s="183"/>
      <c r="AF487" s="183"/>
      <c r="AG487" s="183"/>
      <c r="AH487" s="183"/>
      <c r="AI487" s="183"/>
      <c r="AJ487" s="183"/>
      <c r="AK487" s="183"/>
      <c r="AL487" s="183"/>
      <c r="AM487" s="183"/>
      <c r="AN487" s="183"/>
      <c r="AO487" s="183"/>
      <c r="AP487" s="183"/>
      <c r="AQ487" s="183"/>
      <c r="AR487" s="183"/>
      <c r="AS487" s="183"/>
      <c r="AT487" s="183"/>
      <c r="AU487" s="183"/>
      <c r="AV487" s="183"/>
      <c r="AW487" s="183"/>
      <c r="AX487" s="183"/>
      <c r="AY487" s="183"/>
      <c r="AZ487" s="183"/>
      <c r="BA487" s="183"/>
      <c r="BB487" s="183"/>
      <c r="BC487" s="183"/>
      <c r="BD487" s="183"/>
      <c r="BE487" s="183"/>
      <c r="BF487" s="183"/>
      <c r="BG487" s="183"/>
      <c r="BH487" s="183"/>
      <c r="BI487" s="183"/>
      <c r="BJ487" s="183"/>
      <c r="BK487" s="183"/>
      <c r="BL487" s="183"/>
      <c r="BM487" s="183"/>
    </row>
    <row r="488" spans="1:65" x14ac:dyDescent="0.2">
      <c r="A488" s="110"/>
      <c r="B488" s="110"/>
      <c r="C488" s="110"/>
      <c r="D488" s="183"/>
      <c r="E488" s="183"/>
      <c r="F488" s="183"/>
      <c r="G488" s="183"/>
      <c r="H488" s="183"/>
      <c r="I488" s="183"/>
      <c r="J488" s="183"/>
      <c r="K488" s="183"/>
      <c r="L488" s="183"/>
      <c r="M488" s="183"/>
      <c r="N488" s="183"/>
      <c r="O488" s="183"/>
      <c r="P488" s="183"/>
      <c r="Q488" s="183"/>
      <c r="R488" s="183"/>
      <c r="S488" s="183"/>
      <c r="T488" s="183"/>
      <c r="U488" s="183"/>
      <c r="V488" s="183"/>
      <c r="W488" s="183"/>
      <c r="X488" s="183"/>
      <c r="Y488" s="183"/>
      <c r="Z488" s="183"/>
      <c r="AA488" s="183"/>
      <c r="AB488" s="183"/>
      <c r="AC488" s="183"/>
      <c r="AD488" s="183"/>
      <c r="AE488" s="183"/>
      <c r="AF488" s="183"/>
      <c r="AG488" s="183"/>
      <c r="AH488" s="183"/>
      <c r="AI488" s="183"/>
      <c r="AJ488" s="183"/>
      <c r="AK488" s="183"/>
      <c r="AL488" s="183"/>
      <c r="AM488" s="183"/>
      <c r="AN488" s="183"/>
      <c r="AO488" s="183"/>
      <c r="AP488" s="183"/>
      <c r="AQ488" s="183"/>
      <c r="AR488" s="183"/>
      <c r="AS488" s="183"/>
      <c r="AT488" s="183"/>
      <c r="AU488" s="183"/>
      <c r="AV488" s="183"/>
      <c r="AW488" s="183"/>
      <c r="AX488" s="183"/>
      <c r="AY488" s="183"/>
      <c r="AZ488" s="183"/>
      <c r="BA488" s="183"/>
      <c r="BB488" s="183"/>
      <c r="BC488" s="183"/>
      <c r="BD488" s="183"/>
      <c r="BE488" s="183"/>
      <c r="BF488" s="183"/>
      <c r="BG488" s="183"/>
      <c r="BH488" s="183"/>
      <c r="BI488" s="183"/>
      <c r="BJ488" s="183"/>
      <c r="BK488" s="183"/>
      <c r="BL488" s="183"/>
      <c r="BM488" s="183"/>
    </row>
    <row r="489" spans="1:65" x14ac:dyDescent="0.2">
      <c r="A489" s="110"/>
      <c r="B489" s="110"/>
      <c r="C489" s="110"/>
      <c r="D489" s="183"/>
      <c r="E489" s="183"/>
      <c r="F489" s="183"/>
      <c r="G489" s="183"/>
      <c r="H489" s="183"/>
      <c r="I489" s="183"/>
      <c r="J489" s="183"/>
      <c r="K489" s="183"/>
      <c r="L489" s="183"/>
      <c r="M489" s="183"/>
      <c r="N489" s="183"/>
      <c r="O489" s="183"/>
      <c r="P489" s="183"/>
      <c r="Q489" s="183"/>
      <c r="R489" s="183"/>
      <c r="S489" s="183"/>
      <c r="T489" s="183"/>
      <c r="U489" s="183"/>
      <c r="V489" s="183"/>
      <c r="W489" s="183"/>
      <c r="X489" s="183"/>
      <c r="Y489" s="183"/>
      <c r="Z489" s="183"/>
      <c r="AA489" s="183"/>
      <c r="AB489" s="183"/>
      <c r="AC489" s="183"/>
      <c r="AD489" s="183"/>
      <c r="AE489" s="183"/>
      <c r="AF489" s="183"/>
      <c r="AG489" s="183"/>
      <c r="AH489" s="183"/>
      <c r="AI489" s="183"/>
      <c r="AJ489" s="183"/>
      <c r="AK489" s="183"/>
      <c r="AL489" s="183"/>
      <c r="AM489" s="183"/>
      <c r="AN489" s="183"/>
      <c r="AO489" s="183"/>
      <c r="AP489" s="183"/>
      <c r="AQ489" s="183"/>
      <c r="AR489" s="183"/>
      <c r="AS489" s="183"/>
      <c r="AT489" s="183"/>
      <c r="AU489" s="183"/>
      <c r="AV489" s="183"/>
      <c r="AW489" s="183"/>
      <c r="AX489" s="183"/>
      <c r="AY489" s="183"/>
      <c r="AZ489" s="183"/>
      <c r="BA489" s="183"/>
      <c r="BB489" s="183"/>
      <c r="BC489" s="183"/>
      <c r="BD489" s="183"/>
      <c r="BE489" s="183"/>
      <c r="BF489" s="183"/>
      <c r="BG489" s="183"/>
      <c r="BH489" s="183"/>
      <c r="BI489" s="183"/>
      <c r="BJ489" s="183"/>
      <c r="BK489" s="183"/>
      <c r="BL489" s="183"/>
      <c r="BM489" s="183"/>
    </row>
    <row r="490" spans="1:65" x14ac:dyDescent="0.2">
      <c r="A490" s="110"/>
      <c r="B490" s="110"/>
      <c r="C490" s="110"/>
      <c r="D490" s="183"/>
      <c r="E490" s="183"/>
      <c r="F490" s="183"/>
      <c r="G490" s="183"/>
      <c r="H490" s="183"/>
      <c r="I490" s="183"/>
      <c r="J490" s="183"/>
      <c r="K490" s="183"/>
      <c r="L490" s="183"/>
      <c r="M490" s="183"/>
      <c r="N490" s="183"/>
      <c r="O490" s="183"/>
      <c r="P490" s="183"/>
      <c r="Q490" s="183"/>
      <c r="R490" s="183"/>
      <c r="S490" s="183"/>
      <c r="T490" s="183"/>
      <c r="U490" s="183"/>
      <c r="V490" s="183"/>
      <c r="W490" s="183"/>
      <c r="X490" s="183"/>
      <c r="Y490" s="183"/>
      <c r="Z490" s="183"/>
      <c r="AA490" s="183"/>
      <c r="AB490" s="183"/>
      <c r="AC490" s="183"/>
      <c r="AD490" s="183"/>
      <c r="AE490" s="183"/>
      <c r="AF490" s="183"/>
      <c r="AG490" s="183"/>
      <c r="AH490" s="183"/>
      <c r="AI490" s="183"/>
      <c r="AJ490" s="183"/>
      <c r="AK490" s="183"/>
      <c r="AL490" s="183"/>
      <c r="AM490" s="183"/>
      <c r="AN490" s="183"/>
      <c r="AO490" s="183"/>
      <c r="AP490" s="183"/>
      <c r="AQ490" s="183"/>
      <c r="AR490" s="183"/>
      <c r="AS490" s="183"/>
      <c r="AT490" s="183"/>
      <c r="AU490" s="183"/>
      <c r="AV490" s="183"/>
      <c r="AW490" s="183"/>
      <c r="AX490" s="183"/>
      <c r="AY490" s="183"/>
      <c r="AZ490" s="183"/>
      <c r="BA490" s="183"/>
      <c r="BB490" s="183"/>
      <c r="BC490" s="183"/>
      <c r="BD490" s="183"/>
      <c r="BE490" s="183"/>
      <c r="BF490" s="183"/>
      <c r="BG490" s="183"/>
      <c r="BH490" s="183"/>
      <c r="BI490" s="183"/>
      <c r="BJ490" s="183"/>
      <c r="BK490" s="183"/>
      <c r="BL490" s="183"/>
      <c r="BM490" s="183"/>
    </row>
    <row r="491" spans="1:65" x14ac:dyDescent="0.2">
      <c r="A491" s="110"/>
      <c r="B491" s="110"/>
      <c r="C491" s="110"/>
      <c r="D491" s="183"/>
      <c r="E491" s="183"/>
      <c r="F491" s="183"/>
      <c r="G491" s="183"/>
      <c r="H491" s="183"/>
      <c r="I491" s="183"/>
      <c r="J491" s="183"/>
      <c r="K491" s="183"/>
      <c r="L491" s="183"/>
      <c r="M491" s="183"/>
      <c r="N491" s="183"/>
      <c r="O491" s="183"/>
      <c r="P491" s="183"/>
      <c r="Q491" s="183"/>
      <c r="R491" s="183"/>
      <c r="S491" s="183"/>
      <c r="T491" s="183"/>
      <c r="U491" s="183"/>
      <c r="V491" s="183"/>
      <c r="W491" s="183"/>
      <c r="X491" s="183"/>
      <c r="Y491" s="183"/>
      <c r="Z491" s="183"/>
      <c r="AA491" s="183"/>
      <c r="AB491" s="183"/>
      <c r="AC491" s="183"/>
      <c r="AD491" s="183"/>
      <c r="AE491" s="183"/>
      <c r="AF491" s="183"/>
      <c r="AG491" s="183"/>
      <c r="AH491" s="183"/>
      <c r="AI491" s="183"/>
      <c r="AJ491" s="183"/>
      <c r="AK491" s="183"/>
      <c r="AL491" s="183"/>
      <c r="AM491" s="183"/>
      <c r="AN491" s="183"/>
      <c r="AO491" s="183"/>
      <c r="AP491" s="183"/>
      <c r="AQ491" s="183"/>
      <c r="AR491" s="183"/>
      <c r="AS491" s="183"/>
      <c r="AT491" s="183"/>
      <c r="AU491" s="183"/>
      <c r="AV491" s="183"/>
      <c r="AW491" s="183"/>
      <c r="AX491" s="183"/>
      <c r="AY491" s="183"/>
      <c r="AZ491" s="183"/>
      <c r="BA491" s="183"/>
      <c r="BB491" s="183"/>
      <c r="BC491" s="183"/>
      <c r="BD491" s="183"/>
      <c r="BE491" s="183"/>
      <c r="BF491" s="183"/>
      <c r="BG491" s="183"/>
      <c r="BH491" s="183"/>
      <c r="BI491" s="183"/>
      <c r="BJ491" s="183"/>
      <c r="BK491" s="183"/>
      <c r="BL491" s="183"/>
      <c r="BM491" s="183"/>
    </row>
    <row r="492" spans="1:65" x14ac:dyDescent="0.2">
      <c r="A492" s="110"/>
      <c r="B492" s="110"/>
      <c r="C492" s="110"/>
      <c r="D492" s="183"/>
      <c r="E492" s="183"/>
      <c r="F492" s="183"/>
      <c r="G492" s="183"/>
      <c r="H492" s="183"/>
      <c r="I492" s="183"/>
      <c r="J492" s="183"/>
      <c r="K492" s="183"/>
      <c r="L492" s="183"/>
      <c r="M492" s="183"/>
      <c r="N492" s="183"/>
      <c r="O492" s="183"/>
      <c r="P492" s="183"/>
      <c r="Q492" s="183"/>
      <c r="R492" s="183"/>
      <c r="S492" s="183"/>
      <c r="T492" s="183"/>
      <c r="U492" s="183"/>
      <c r="V492" s="183"/>
      <c r="W492" s="183"/>
      <c r="X492" s="183"/>
      <c r="Y492" s="183"/>
      <c r="Z492" s="183"/>
      <c r="AA492" s="183"/>
      <c r="AB492" s="183"/>
      <c r="AC492" s="183"/>
      <c r="AD492" s="183"/>
      <c r="AE492" s="183"/>
      <c r="AF492" s="183"/>
      <c r="AG492" s="183"/>
      <c r="AH492" s="183"/>
      <c r="AI492" s="183"/>
      <c r="AJ492" s="183"/>
      <c r="AK492" s="183"/>
      <c r="AL492" s="183"/>
      <c r="AM492" s="183"/>
      <c r="AN492" s="183"/>
      <c r="AO492" s="183"/>
      <c r="AP492" s="183"/>
      <c r="AQ492" s="183"/>
      <c r="AR492" s="183"/>
      <c r="AS492" s="183"/>
      <c r="AT492" s="183"/>
      <c r="AU492" s="183"/>
      <c r="AV492" s="183"/>
      <c r="AW492" s="183"/>
      <c r="AX492" s="183"/>
      <c r="AY492" s="183"/>
      <c r="AZ492" s="183"/>
      <c r="BA492" s="183"/>
      <c r="BB492" s="183"/>
      <c r="BC492" s="183"/>
      <c r="BD492" s="183"/>
      <c r="BE492" s="183"/>
      <c r="BF492" s="183"/>
      <c r="BG492" s="183"/>
      <c r="BH492" s="183"/>
      <c r="BI492" s="183"/>
      <c r="BJ492" s="183"/>
      <c r="BK492" s="183"/>
      <c r="BL492" s="183"/>
      <c r="BM492" s="183"/>
    </row>
    <row r="493" spans="1:65" x14ac:dyDescent="0.2">
      <c r="A493" s="110"/>
      <c r="B493" s="110"/>
      <c r="C493" s="110"/>
      <c r="D493" s="183"/>
      <c r="E493" s="183"/>
      <c r="F493" s="183"/>
      <c r="G493" s="183"/>
      <c r="H493" s="183"/>
      <c r="I493" s="183"/>
      <c r="J493" s="183"/>
      <c r="K493" s="183"/>
      <c r="L493" s="183"/>
      <c r="M493" s="183"/>
      <c r="N493" s="183"/>
      <c r="O493" s="183"/>
      <c r="P493" s="183"/>
      <c r="Q493" s="183"/>
      <c r="R493" s="183"/>
      <c r="S493" s="183"/>
      <c r="T493" s="183"/>
      <c r="U493" s="183"/>
      <c r="V493" s="183"/>
      <c r="W493" s="183"/>
      <c r="X493" s="183"/>
      <c r="Y493" s="183"/>
      <c r="Z493" s="183"/>
      <c r="AA493" s="183"/>
      <c r="AB493" s="183"/>
      <c r="AC493" s="183"/>
      <c r="AD493" s="183"/>
      <c r="AE493" s="183"/>
      <c r="AF493" s="183"/>
      <c r="AG493" s="183"/>
      <c r="AH493" s="183"/>
      <c r="AI493" s="183"/>
      <c r="AJ493" s="183"/>
      <c r="AK493" s="183"/>
      <c r="AL493" s="183"/>
      <c r="AM493" s="183"/>
      <c r="AN493" s="183"/>
      <c r="AO493" s="183"/>
      <c r="AP493" s="183"/>
      <c r="AQ493" s="183"/>
      <c r="AR493" s="183"/>
      <c r="AS493" s="183"/>
      <c r="AT493" s="183"/>
      <c r="AU493" s="183"/>
      <c r="AV493" s="183"/>
      <c r="AW493" s="183"/>
      <c r="AX493" s="183"/>
      <c r="AY493" s="183"/>
      <c r="AZ493" s="183"/>
      <c r="BA493" s="183"/>
      <c r="BB493" s="183"/>
      <c r="BC493" s="183"/>
      <c r="BD493" s="183"/>
      <c r="BE493" s="183"/>
      <c r="BF493" s="183"/>
      <c r="BG493" s="183"/>
      <c r="BH493" s="183"/>
      <c r="BI493" s="183"/>
      <c r="BJ493" s="183"/>
      <c r="BK493" s="183"/>
      <c r="BL493" s="183"/>
      <c r="BM493" s="183"/>
    </row>
    <row r="494" spans="1:65" x14ac:dyDescent="0.2">
      <c r="A494" s="110"/>
      <c r="B494" s="110"/>
      <c r="C494" s="110"/>
      <c r="D494" s="183"/>
      <c r="E494" s="183"/>
      <c r="F494" s="183"/>
      <c r="G494" s="183"/>
      <c r="H494" s="183"/>
      <c r="I494" s="183"/>
      <c r="J494" s="183"/>
      <c r="K494" s="183"/>
      <c r="L494" s="183"/>
      <c r="M494" s="183"/>
      <c r="N494" s="183"/>
      <c r="O494" s="183"/>
      <c r="P494" s="183"/>
      <c r="Q494" s="183"/>
      <c r="R494" s="183"/>
      <c r="S494" s="183"/>
      <c r="T494" s="183"/>
      <c r="U494" s="183"/>
      <c r="V494" s="183"/>
      <c r="W494" s="183"/>
      <c r="X494" s="183"/>
      <c r="Y494" s="183"/>
      <c r="Z494" s="183"/>
      <c r="AA494" s="183"/>
      <c r="AB494" s="183"/>
      <c r="AC494" s="183"/>
      <c r="AD494" s="183"/>
      <c r="AE494" s="183"/>
      <c r="AF494" s="183"/>
      <c r="AG494" s="183"/>
      <c r="AH494" s="183"/>
      <c r="AI494" s="183"/>
      <c r="AJ494" s="183"/>
      <c r="AK494" s="183"/>
      <c r="AL494" s="183"/>
      <c r="AM494" s="183"/>
      <c r="AN494" s="183"/>
      <c r="AO494" s="183"/>
      <c r="AP494" s="183"/>
      <c r="AQ494" s="183"/>
      <c r="AR494" s="183"/>
      <c r="AS494" s="183"/>
      <c r="AT494" s="183"/>
      <c r="AU494" s="183"/>
      <c r="AV494" s="183"/>
      <c r="AW494" s="183"/>
      <c r="AX494" s="183"/>
      <c r="AY494" s="183"/>
      <c r="AZ494" s="183"/>
      <c r="BA494" s="183"/>
      <c r="BB494" s="183"/>
      <c r="BC494" s="183"/>
      <c r="BD494" s="183"/>
      <c r="BE494" s="183"/>
      <c r="BF494" s="183"/>
      <c r="BG494" s="183"/>
      <c r="BH494" s="183"/>
      <c r="BI494" s="183"/>
      <c r="BJ494" s="183"/>
      <c r="BK494" s="183"/>
      <c r="BL494" s="183"/>
      <c r="BM494" s="183"/>
    </row>
    <row r="495" spans="1:65" x14ac:dyDescent="0.2">
      <c r="A495" s="110"/>
      <c r="B495" s="110"/>
      <c r="C495" s="110"/>
      <c r="D495" s="183"/>
      <c r="E495" s="183"/>
      <c r="F495" s="183"/>
      <c r="G495" s="183"/>
      <c r="H495" s="183"/>
      <c r="I495" s="183"/>
      <c r="J495" s="183"/>
      <c r="K495" s="183"/>
      <c r="L495" s="183"/>
      <c r="M495" s="183"/>
      <c r="N495" s="183"/>
      <c r="O495" s="183"/>
      <c r="P495" s="183"/>
      <c r="Q495" s="183"/>
      <c r="R495" s="183"/>
      <c r="S495" s="183"/>
      <c r="T495" s="183"/>
      <c r="U495" s="183"/>
      <c r="V495" s="183"/>
      <c r="W495" s="183"/>
      <c r="X495" s="183"/>
      <c r="Y495" s="183"/>
      <c r="Z495" s="183"/>
      <c r="AA495" s="183"/>
      <c r="AB495" s="183"/>
      <c r="AC495" s="183"/>
      <c r="AD495" s="183"/>
      <c r="AE495" s="183"/>
      <c r="AF495" s="183"/>
      <c r="AG495" s="183"/>
      <c r="AH495" s="183"/>
      <c r="AI495" s="183"/>
      <c r="AJ495" s="183"/>
      <c r="AK495" s="183"/>
      <c r="AL495" s="183"/>
      <c r="AM495" s="183"/>
      <c r="AN495" s="183"/>
      <c r="AO495" s="183"/>
      <c r="AP495" s="183"/>
      <c r="AQ495" s="183"/>
      <c r="AR495" s="183"/>
      <c r="AS495" s="183"/>
      <c r="AT495" s="183"/>
      <c r="AU495" s="183"/>
      <c r="AV495" s="183"/>
      <c r="AW495" s="183"/>
      <c r="AX495" s="183"/>
      <c r="AY495" s="183"/>
      <c r="AZ495" s="183"/>
      <c r="BA495" s="183"/>
      <c r="BB495" s="183"/>
      <c r="BC495" s="183"/>
      <c r="BD495" s="183"/>
      <c r="BE495" s="183"/>
      <c r="BF495" s="183"/>
      <c r="BG495" s="183"/>
      <c r="BH495" s="183"/>
      <c r="BI495" s="183"/>
      <c r="BJ495" s="183"/>
      <c r="BK495" s="183"/>
      <c r="BL495" s="183"/>
      <c r="BM495" s="183"/>
    </row>
    <row r="496" spans="1:65" x14ac:dyDescent="0.2">
      <c r="A496" s="110"/>
      <c r="B496" s="110"/>
      <c r="C496" s="110"/>
      <c r="D496" s="183"/>
      <c r="E496" s="183"/>
      <c r="F496" s="183"/>
      <c r="G496" s="183"/>
      <c r="H496" s="183"/>
      <c r="I496" s="183"/>
      <c r="J496" s="183"/>
      <c r="K496" s="183"/>
      <c r="L496" s="183"/>
      <c r="M496" s="183"/>
      <c r="N496" s="183"/>
      <c r="O496" s="183"/>
      <c r="P496" s="183"/>
      <c r="Q496" s="183"/>
      <c r="R496" s="183"/>
      <c r="S496" s="183"/>
      <c r="T496" s="183"/>
      <c r="U496" s="183"/>
      <c r="V496" s="183"/>
      <c r="W496" s="183"/>
      <c r="X496" s="183"/>
      <c r="Y496" s="183"/>
      <c r="Z496" s="183"/>
      <c r="AA496" s="183"/>
      <c r="AB496" s="183"/>
      <c r="AC496" s="183"/>
      <c r="AD496" s="183"/>
      <c r="AE496" s="183"/>
      <c r="AF496" s="183"/>
      <c r="AG496" s="183"/>
      <c r="AH496" s="183"/>
      <c r="AI496" s="183"/>
      <c r="AJ496" s="183"/>
      <c r="AK496" s="183"/>
      <c r="AL496" s="183"/>
      <c r="AM496" s="183"/>
      <c r="AN496" s="183"/>
      <c r="AO496" s="183"/>
      <c r="AP496" s="183"/>
      <c r="AQ496" s="183"/>
      <c r="AR496" s="183"/>
      <c r="AS496" s="183"/>
      <c r="AT496" s="183"/>
      <c r="AU496" s="183"/>
      <c r="AV496" s="183"/>
      <c r="AW496" s="183"/>
      <c r="AX496" s="183"/>
      <c r="AY496" s="183"/>
      <c r="AZ496" s="183"/>
      <c r="BA496" s="183"/>
      <c r="BB496" s="183"/>
      <c r="BC496" s="183"/>
      <c r="BD496" s="183"/>
      <c r="BE496" s="183"/>
      <c r="BF496" s="183"/>
      <c r="BG496" s="183"/>
      <c r="BH496" s="183"/>
      <c r="BI496" s="183"/>
      <c r="BJ496" s="183"/>
      <c r="BK496" s="183"/>
      <c r="BL496" s="183"/>
      <c r="BM496" s="183"/>
    </row>
    <row r="497" spans="1:65" x14ac:dyDescent="0.2">
      <c r="A497" s="110"/>
      <c r="B497" s="110"/>
      <c r="C497" s="110"/>
      <c r="D497" s="183"/>
      <c r="E497" s="183"/>
      <c r="F497" s="183"/>
      <c r="G497" s="183"/>
      <c r="H497" s="183"/>
      <c r="I497" s="183"/>
      <c r="J497" s="183"/>
      <c r="K497" s="183"/>
      <c r="L497" s="183"/>
      <c r="M497" s="183"/>
      <c r="N497" s="183"/>
      <c r="O497" s="183"/>
      <c r="P497" s="183"/>
      <c r="Q497" s="183"/>
      <c r="R497" s="183"/>
      <c r="S497" s="183"/>
      <c r="T497" s="183"/>
      <c r="U497" s="183"/>
      <c r="V497" s="183"/>
      <c r="W497" s="183"/>
      <c r="X497" s="183"/>
      <c r="Y497" s="183"/>
      <c r="Z497" s="183"/>
      <c r="AA497" s="183"/>
      <c r="AB497" s="183"/>
      <c r="AC497" s="183"/>
      <c r="AD497" s="183"/>
      <c r="AE497" s="183"/>
      <c r="AF497" s="183"/>
      <c r="AG497" s="183"/>
      <c r="AH497" s="183"/>
      <c r="AI497" s="183"/>
      <c r="AJ497" s="183"/>
      <c r="AK497" s="183"/>
      <c r="AL497" s="183"/>
      <c r="AM497" s="183"/>
      <c r="AN497" s="183"/>
      <c r="AO497" s="183"/>
      <c r="AP497" s="183"/>
      <c r="AQ497" s="183"/>
      <c r="AR497" s="183"/>
      <c r="AS497" s="183"/>
      <c r="AT497" s="183"/>
      <c r="AU497" s="183"/>
      <c r="AV497" s="183"/>
      <c r="AW497" s="183"/>
      <c r="AX497" s="183"/>
      <c r="AY497" s="183"/>
      <c r="AZ497" s="183"/>
      <c r="BA497" s="183"/>
      <c r="BB497" s="183"/>
      <c r="BC497" s="183"/>
      <c r="BD497" s="183"/>
      <c r="BE497" s="183"/>
      <c r="BF497" s="183"/>
      <c r="BG497" s="183"/>
      <c r="BH497" s="183"/>
      <c r="BI497" s="183"/>
      <c r="BJ497" s="183"/>
      <c r="BK497" s="183"/>
      <c r="BL497" s="183"/>
      <c r="BM497" s="183"/>
    </row>
    <row r="498" spans="1:65" x14ac:dyDescent="0.2">
      <c r="A498" s="110"/>
      <c r="B498" s="110"/>
      <c r="C498" s="110"/>
      <c r="D498" s="183"/>
      <c r="E498" s="183"/>
      <c r="F498" s="183"/>
      <c r="G498" s="183"/>
      <c r="H498" s="183"/>
      <c r="I498" s="183"/>
      <c r="J498" s="183"/>
      <c r="K498" s="183"/>
      <c r="L498" s="183"/>
      <c r="M498" s="183"/>
      <c r="N498" s="183"/>
      <c r="O498" s="183"/>
      <c r="P498" s="183"/>
      <c r="Q498" s="183"/>
      <c r="R498" s="183"/>
      <c r="S498" s="183"/>
      <c r="T498" s="183"/>
      <c r="U498" s="183"/>
      <c r="V498" s="183"/>
      <c r="W498" s="183"/>
      <c r="X498" s="183"/>
      <c r="Y498" s="183"/>
      <c r="Z498" s="183"/>
      <c r="AA498" s="183"/>
      <c r="AB498" s="183"/>
      <c r="AC498" s="183"/>
      <c r="AD498" s="183"/>
      <c r="AE498" s="183"/>
      <c r="AF498" s="183"/>
      <c r="AG498" s="183"/>
      <c r="AH498" s="183"/>
      <c r="AI498" s="183"/>
      <c r="AJ498" s="183"/>
      <c r="AK498" s="183"/>
      <c r="AL498" s="183"/>
      <c r="AM498" s="183"/>
      <c r="AN498" s="183"/>
      <c r="AO498" s="183"/>
      <c r="AP498" s="183"/>
      <c r="AQ498" s="183"/>
      <c r="AR498" s="183"/>
      <c r="AS498" s="183"/>
      <c r="AT498" s="183"/>
      <c r="AU498" s="183"/>
      <c r="AV498" s="183"/>
      <c r="AW498" s="183"/>
      <c r="AX498" s="183"/>
      <c r="AY498" s="183"/>
      <c r="AZ498" s="183"/>
      <c r="BA498" s="183"/>
      <c r="BB498" s="183"/>
      <c r="BC498" s="183"/>
      <c r="BD498" s="183"/>
      <c r="BE498" s="183"/>
      <c r="BF498" s="183"/>
      <c r="BG498" s="183"/>
      <c r="BH498" s="183"/>
      <c r="BI498" s="183"/>
      <c r="BJ498" s="183"/>
      <c r="BK498" s="183"/>
      <c r="BL498" s="183"/>
      <c r="BM498" s="183"/>
    </row>
    <row r="499" spans="1:65" x14ac:dyDescent="0.2">
      <c r="A499" s="110"/>
      <c r="B499" s="110"/>
      <c r="C499" s="110"/>
      <c r="D499" s="183"/>
      <c r="E499" s="183"/>
      <c r="F499" s="183"/>
      <c r="G499" s="183"/>
      <c r="H499" s="183"/>
      <c r="I499" s="183"/>
      <c r="J499" s="183"/>
      <c r="K499" s="183"/>
      <c r="L499" s="183"/>
      <c r="M499" s="183"/>
      <c r="N499" s="183"/>
      <c r="O499" s="183"/>
      <c r="P499" s="183"/>
      <c r="Q499" s="183"/>
      <c r="R499" s="183"/>
      <c r="S499" s="183"/>
      <c r="T499" s="183"/>
      <c r="U499" s="183"/>
      <c r="V499" s="183"/>
      <c r="W499" s="183"/>
      <c r="X499" s="183"/>
      <c r="Y499" s="183"/>
      <c r="Z499" s="183"/>
      <c r="AA499" s="183"/>
      <c r="AB499" s="183"/>
      <c r="AC499" s="183"/>
      <c r="AD499" s="183"/>
      <c r="AE499" s="183"/>
      <c r="AF499" s="183"/>
      <c r="AG499" s="183"/>
      <c r="AH499" s="183"/>
      <c r="AI499" s="183"/>
      <c r="AJ499" s="183"/>
      <c r="AK499" s="183"/>
      <c r="AL499" s="183"/>
      <c r="AM499" s="183"/>
      <c r="AN499" s="183"/>
      <c r="AO499" s="183"/>
      <c r="AP499" s="183"/>
      <c r="AQ499" s="183"/>
      <c r="AR499" s="183"/>
      <c r="AS499" s="183"/>
      <c r="AT499" s="183"/>
      <c r="AU499" s="183"/>
      <c r="AV499" s="183"/>
      <c r="AW499" s="183"/>
      <c r="AX499" s="183"/>
      <c r="AY499" s="183"/>
      <c r="AZ499" s="183"/>
      <c r="BA499" s="183"/>
      <c r="BB499" s="183"/>
      <c r="BC499" s="183"/>
      <c r="BD499" s="183"/>
      <c r="BE499" s="183"/>
      <c r="BF499" s="183"/>
      <c r="BG499" s="183"/>
      <c r="BH499" s="183"/>
      <c r="BI499" s="183"/>
      <c r="BJ499" s="183"/>
      <c r="BK499" s="183"/>
      <c r="BL499" s="183"/>
      <c r="BM499" s="183"/>
    </row>
    <row r="500" spans="1:65" x14ac:dyDescent="0.2">
      <c r="A500" s="110"/>
      <c r="B500" s="110"/>
      <c r="C500" s="110"/>
      <c r="D500" s="183"/>
      <c r="E500" s="183"/>
      <c r="F500" s="183"/>
      <c r="G500" s="183"/>
      <c r="H500" s="183"/>
      <c r="I500" s="183"/>
      <c r="J500" s="183"/>
      <c r="K500" s="183"/>
      <c r="L500" s="183"/>
      <c r="M500" s="183"/>
      <c r="N500" s="183"/>
      <c r="O500" s="183"/>
      <c r="P500" s="183"/>
      <c r="Q500" s="183"/>
      <c r="R500" s="183"/>
      <c r="S500" s="183"/>
      <c r="T500" s="183"/>
      <c r="U500" s="183"/>
      <c r="V500" s="183"/>
      <c r="W500" s="183"/>
      <c r="X500" s="183"/>
      <c r="Y500" s="183"/>
      <c r="Z500" s="183"/>
      <c r="AA500" s="183"/>
      <c r="AB500" s="183"/>
      <c r="AC500" s="183"/>
      <c r="AD500" s="183"/>
      <c r="AE500" s="183"/>
      <c r="AF500" s="183"/>
      <c r="AG500" s="183"/>
      <c r="AH500" s="183"/>
      <c r="AI500" s="183"/>
      <c r="AJ500" s="183"/>
      <c r="AK500" s="183"/>
      <c r="AL500" s="183"/>
      <c r="AM500" s="183"/>
      <c r="AN500" s="183"/>
      <c r="AO500" s="183"/>
      <c r="AP500" s="183"/>
      <c r="AQ500" s="183"/>
      <c r="AR500" s="183"/>
      <c r="AS500" s="183"/>
      <c r="AT500" s="183"/>
      <c r="AU500" s="183"/>
      <c r="AV500" s="183"/>
      <c r="AW500" s="183"/>
      <c r="AX500" s="183"/>
      <c r="AY500" s="183"/>
      <c r="AZ500" s="183"/>
      <c r="BA500" s="183"/>
      <c r="BB500" s="183"/>
      <c r="BC500" s="183"/>
      <c r="BD500" s="183"/>
      <c r="BE500" s="183"/>
      <c r="BF500" s="183"/>
      <c r="BG500" s="183"/>
      <c r="BH500" s="183"/>
      <c r="BI500" s="183"/>
      <c r="BJ500" s="183"/>
      <c r="BK500" s="183"/>
      <c r="BL500" s="183"/>
      <c r="BM500" s="183"/>
    </row>
    <row r="501" spans="1:65" x14ac:dyDescent="0.2">
      <c r="A501" s="110"/>
      <c r="B501" s="110"/>
      <c r="C501" s="110"/>
      <c r="D501" s="183"/>
      <c r="E501" s="183"/>
      <c r="F501" s="183"/>
      <c r="G501" s="183"/>
      <c r="H501" s="183"/>
      <c r="I501" s="183"/>
      <c r="J501" s="183"/>
      <c r="K501" s="183"/>
      <c r="L501" s="183"/>
      <c r="M501" s="183"/>
      <c r="N501" s="183"/>
      <c r="O501" s="183"/>
      <c r="P501" s="183"/>
      <c r="Q501" s="183"/>
      <c r="R501" s="183"/>
      <c r="S501" s="183"/>
      <c r="T501" s="183"/>
      <c r="U501" s="183"/>
      <c r="V501" s="183"/>
      <c r="W501" s="183"/>
      <c r="X501" s="183"/>
      <c r="Y501" s="183"/>
      <c r="Z501" s="183"/>
      <c r="AA501" s="183"/>
      <c r="AB501" s="183"/>
      <c r="AC501" s="183"/>
      <c r="AD501" s="183"/>
      <c r="AE501" s="183"/>
      <c r="AF501" s="183"/>
      <c r="AG501" s="183"/>
      <c r="AH501" s="183"/>
      <c r="AI501" s="183"/>
      <c r="AJ501" s="183"/>
      <c r="AK501" s="183"/>
      <c r="AL501" s="183"/>
      <c r="AM501" s="183"/>
      <c r="AN501" s="183"/>
      <c r="AO501" s="183"/>
      <c r="AP501" s="183"/>
      <c r="AQ501" s="183"/>
      <c r="AR501" s="183"/>
      <c r="AS501" s="183"/>
      <c r="AT501" s="183"/>
      <c r="AU501" s="183"/>
      <c r="AV501" s="183"/>
      <c r="AW501" s="183"/>
      <c r="AX501" s="183"/>
      <c r="AY501" s="183"/>
      <c r="AZ501" s="183"/>
      <c r="BA501" s="183"/>
      <c r="BB501" s="183"/>
      <c r="BC501" s="183"/>
      <c r="BD501" s="183"/>
      <c r="BE501" s="183"/>
      <c r="BF501" s="183"/>
      <c r="BG501" s="183"/>
      <c r="BH501" s="183"/>
      <c r="BI501" s="183"/>
      <c r="BJ501" s="183"/>
      <c r="BK501" s="183"/>
      <c r="BL501" s="183"/>
      <c r="BM501" s="183"/>
    </row>
    <row r="502" spans="1:65" x14ac:dyDescent="0.2">
      <c r="A502" s="110"/>
      <c r="B502" s="110"/>
      <c r="C502" s="110"/>
      <c r="D502" s="183"/>
      <c r="E502" s="183"/>
      <c r="F502" s="183"/>
      <c r="G502" s="183"/>
      <c r="H502" s="183"/>
      <c r="I502" s="183"/>
      <c r="J502" s="183"/>
      <c r="K502" s="183"/>
      <c r="L502" s="183"/>
      <c r="M502" s="183"/>
      <c r="N502" s="183"/>
      <c r="O502" s="183"/>
      <c r="P502" s="183"/>
      <c r="Q502" s="183"/>
      <c r="R502" s="183"/>
      <c r="S502" s="183"/>
      <c r="T502" s="183"/>
      <c r="U502" s="183"/>
      <c r="V502" s="183"/>
      <c r="W502" s="183"/>
      <c r="X502" s="183"/>
      <c r="Y502" s="183"/>
      <c r="Z502" s="183"/>
      <c r="AA502" s="183"/>
      <c r="AB502" s="183"/>
      <c r="AC502" s="183"/>
      <c r="AD502" s="183"/>
      <c r="AE502" s="183"/>
      <c r="AF502" s="183"/>
      <c r="AG502" s="183"/>
      <c r="AH502" s="183"/>
      <c r="AI502" s="183"/>
      <c r="AJ502" s="183"/>
      <c r="AK502" s="183"/>
      <c r="AL502" s="183"/>
      <c r="AM502" s="183"/>
      <c r="AN502" s="183"/>
      <c r="AO502" s="183"/>
      <c r="AP502" s="183"/>
      <c r="AQ502" s="183"/>
      <c r="AR502" s="183"/>
      <c r="AS502" s="183"/>
      <c r="AT502" s="183"/>
      <c r="AU502" s="183"/>
      <c r="AV502" s="183"/>
      <c r="AW502" s="183"/>
      <c r="AX502" s="183"/>
      <c r="AY502" s="183"/>
      <c r="AZ502" s="183"/>
      <c r="BA502" s="183"/>
      <c r="BB502" s="183"/>
      <c r="BC502" s="183"/>
      <c r="BD502" s="183"/>
      <c r="BE502" s="183"/>
      <c r="BF502" s="183"/>
      <c r="BG502" s="183"/>
      <c r="BH502" s="183"/>
      <c r="BI502" s="183"/>
      <c r="BJ502" s="183"/>
      <c r="BK502" s="183"/>
      <c r="BL502" s="183"/>
      <c r="BM502" s="183"/>
    </row>
    <row r="503" spans="1:65" x14ac:dyDescent="0.2">
      <c r="A503" s="110"/>
      <c r="B503" s="110"/>
      <c r="C503" s="110"/>
      <c r="D503" s="183"/>
      <c r="E503" s="183"/>
      <c r="F503" s="183"/>
      <c r="G503" s="183"/>
      <c r="H503" s="183"/>
      <c r="I503" s="183"/>
      <c r="J503" s="183"/>
      <c r="K503" s="183"/>
      <c r="L503" s="183"/>
      <c r="M503" s="183"/>
      <c r="N503" s="183"/>
      <c r="O503" s="183"/>
      <c r="P503" s="183"/>
      <c r="Q503" s="183"/>
      <c r="R503" s="183"/>
      <c r="S503" s="183"/>
      <c r="T503" s="183"/>
      <c r="U503" s="183"/>
      <c r="V503" s="183"/>
      <c r="W503" s="183"/>
      <c r="X503" s="183"/>
      <c r="Y503" s="183"/>
      <c r="Z503" s="183"/>
      <c r="AA503" s="183"/>
      <c r="AB503" s="183"/>
      <c r="AC503" s="183"/>
      <c r="AD503" s="183"/>
      <c r="AE503" s="183"/>
      <c r="AF503" s="183"/>
      <c r="AG503" s="183"/>
      <c r="AH503" s="183"/>
      <c r="AI503" s="183"/>
      <c r="AJ503" s="183"/>
      <c r="AK503" s="183"/>
      <c r="AL503" s="183"/>
      <c r="AM503" s="183"/>
      <c r="AN503" s="183"/>
      <c r="AO503" s="183"/>
      <c r="AP503" s="183"/>
      <c r="AQ503" s="183"/>
      <c r="AR503" s="183"/>
      <c r="AS503" s="183"/>
      <c r="AT503" s="183"/>
      <c r="AU503" s="183"/>
      <c r="AV503" s="183"/>
      <c r="AW503" s="183"/>
      <c r="AX503" s="183"/>
      <c r="AY503" s="183"/>
      <c r="AZ503" s="183"/>
      <c r="BA503" s="183"/>
      <c r="BB503" s="183"/>
      <c r="BC503" s="183"/>
      <c r="BD503" s="183"/>
      <c r="BE503" s="183"/>
      <c r="BF503" s="183"/>
      <c r="BG503" s="183"/>
      <c r="BH503" s="183"/>
      <c r="BI503" s="183"/>
      <c r="BJ503" s="183"/>
      <c r="BK503" s="183"/>
      <c r="BL503" s="183"/>
      <c r="BM503" s="183"/>
    </row>
    <row r="504" spans="1:65" x14ac:dyDescent="0.2">
      <c r="A504" s="110"/>
      <c r="B504" s="110"/>
      <c r="C504" s="110"/>
      <c r="D504" s="183"/>
      <c r="E504" s="183"/>
      <c r="F504" s="183"/>
      <c r="G504" s="183"/>
      <c r="H504" s="183"/>
      <c r="I504" s="183"/>
      <c r="J504" s="183"/>
      <c r="K504" s="183"/>
      <c r="L504" s="183"/>
      <c r="M504" s="183"/>
      <c r="N504" s="183"/>
      <c r="O504" s="183"/>
      <c r="P504" s="183"/>
      <c r="Q504" s="183"/>
      <c r="R504" s="183"/>
      <c r="S504" s="183"/>
      <c r="T504" s="183"/>
      <c r="U504" s="183"/>
      <c r="V504" s="183"/>
      <c r="W504" s="183"/>
      <c r="X504" s="183"/>
      <c r="Y504" s="183"/>
      <c r="Z504" s="183"/>
      <c r="AA504" s="183"/>
      <c r="AB504" s="183"/>
      <c r="AC504" s="183"/>
      <c r="AD504" s="183"/>
      <c r="AE504" s="183"/>
      <c r="AF504" s="183"/>
      <c r="AG504" s="183"/>
      <c r="AH504" s="183"/>
      <c r="AI504" s="183"/>
      <c r="AJ504" s="183"/>
      <c r="AK504" s="183"/>
      <c r="AL504" s="183"/>
      <c r="AM504" s="183"/>
      <c r="AN504" s="183"/>
      <c r="AO504" s="183"/>
      <c r="AP504" s="183"/>
      <c r="AQ504" s="183"/>
      <c r="AR504" s="183"/>
      <c r="AS504" s="183"/>
      <c r="AT504" s="183"/>
      <c r="AU504" s="183"/>
      <c r="AV504" s="183"/>
      <c r="AW504" s="183"/>
      <c r="AX504" s="183"/>
      <c r="AY504" s="183"/>
      <c r="AZ504" s="183"/>
      <c r="BA504" s="183"/>
      <c r="BB504" s="183"/>
      <c r="BC504" s="183"/>
      <c r="BD504" s="183"/>
      <c r="BE504" s="183"/>
      <c r="BF504" s="183"/>
      <c r="BG504" s="183"/>
      <c r="BH504" s="183"/>
      <c r="BI504" s="183"/>
      <c r="BJ504" s="183"/>
      <c r="BK504" s="183"/>
      <c r="BL504" s="183"/>
      <c r="BM504" s="183"/>
    </row>
    <row r="505" spans="1:65" x14ac:dyDescent="0.2">
      <c r="A505" s="110"/>
      <c r="B505" s="110"/>
      <c r="C505" s="110"/>
      <c r="D505" s="183"/>
      <c r="E505" s="183"/>
      <c r="F505" s="183"/>
      <c r="G505" s="183"/>
      <c r="H505" s="183"/>
      <c r="I505" s="183"/>
      <c r="J505" s="183"/>
      <c r="K505" s="183"/>
      <c r="L505" s="183"/>
      <c r="M505" s="183"/>
      <c r="N505" s="183"/>
      <c r="O505" s="183"/>
      <c r="P505" s="183"/>
      <c r="Q505" s="183"/>
      <c r="R505" s="183"/>
      <c r="S505" s="183"/>
      <c r="T505" s="183"/>
      <c r="U505" s="183"/>
      <c r="V505" s="183"/>
      <c r="W505" s="183"/>
      <c r="X505" s="183"/>
      <c r="Y505" s="183"/>
      <c r="Z505" s="183"/>
      <c r="AA505" s="183"/>
      <c r="AB505" s="183"/>
      <c r="AC505" s="183"/>
      <c r="AD505" s="183"/>
      <c r="AE505" s="183"/>
      <c r="AF505" s="183"/>
      <c r="AG505" s="183"/>
      <c r="AH505" s="183"/>
      <c r="AI505" s="183"/>
      <c r="AJ505" s="183"/>
      <c r="AK505" s="183"/>
      <c r="AL505" s="183"/>
      <c r="AM505" s="183"/>
      <c r="AN505" s="183"/>
      <c r="AO505" s="183"/>
      <c r="AP505" s="183"/>
      <c r="AQ505" s="183"/>
      <c r="AR505" s="183"/>
      <c r="AS505" s="183"/>
      <c r="AT505" s="183"/>
      <c r="AU505" s="183"/>
      <c r="AV505" s="183"/>
      <c r="AW505" s="183"/>
      <c r="AX505" s="183"/>
      <c r="AY505" s="183"/>
      <c r="AZ505" s="183"/>
      <c r="BA505" s="183"/>
      <c r="BB505" s="183"/>
      <c r="BC505" s="183"/>
      <c r="BD505" s="183"/>
      <c r="BE505" s="183"/>
      <c r="BF505" s="183"/>
      <c r="BG505" s="183"/>
      <c r="BH505" s="183"/>
      <c r="BI505" s="183"/>
      <c r="BJ505" s="183"/>
      <c r="BK505" s="183"/>
      <c r="BL505" s="183"/>
      <c r="BM505" s="183"/>
    </row>
    <row r="506" spans="1:65" x14ac:dyDescent="0.2">
      <c r="A506" s="110"/>
      <c r="B506" s="110"/>
      <c r="C506" s="110"/>
      <c r="D506" s="183"/>
      <c r="E506" s="183"/>
      <c r="F506" s="183"/>
      <c r="G506" s="183"/>
      <c r="H506" s="183"/>
      <c r="I506" s="183"/>
      <c r="J506" s="183"/>
      <c r="K506" s="183"/>
      <c r="L506" s="183"/>
      <c r="M506" s="183"/>
      <c r="N506" s="183"/>
      <c r="O506" s="183"/>
      <c r="P506" s="183"/>
      <c r="Q506" s="183"/>
      <c r="R506" s="183"/>
      <c r="S506" s="183"/>
      <c r="T506" s="183"/>
      <c r="U506" s="183"/>
      <c r="V506" s="183"/>
      <c r="W506" s="183"/>
      <c r="X506" s="183"/>
      <c r="Y506" s="183"/>
      <c r="Z506" s="183"/>
      <c r="AA506" s="183"/>
      <c r="AB506" s="183"/>
      <c r="AC506" s="183"/>
      <c r="AD506" s="183"/>
      <c r="AE506" s="183"/>
      <c r="AF506" s="183"/>
      <c r="AG506" s="183"/>
      <c r="AH506" s="183"/>
      <c r="AI506" s="183"/>
      <c r="AJ506" s="183"/>
      <c r="AK506" s="183"/>
      <c r="AL506" s="183"/>
      <c r="AM506" s="183"/>
      <c r="AN506" s="183"/>
      <c r="AO506" s="183"/>
      <c r="AP506" s="183"/>
      <c r="AQ506" s="183"/>
      <c r="AR506" s="183"/>
      <c r="AS506" s="183"/>
      <c r="AT506" s="183"/>
      <c r="AU506" s="183"/>
      <c r="AV506" s="183"/>
      <c r="AW506" s="183"/>
      <c r="AX506" s="183"/>
      <c r="AY506" s="183"/>
      <c r="AZ506" s="183"/>
      <c r="BA506" s="183"/>
      <c r="BB506" s="183"/>
      <c r="BC506" s="183"/>
      <c r="BD506" s="183"/>
      <c r="BE506" s="183"/>
      <c r="BF506" s="183"/>
      <c r="BG506" s="183"/>
      <c r="BH506" s="183"/>
      <c r="BI506" s="183"/>
      <c r="BJ506" s="183"/>
      <c r="BK506" s="183"/>
      <c r="BL506" s="183"/>
      <c r="BM506" s="183"/>
    </row>
    <row r="507" spans="1:65" x14ac:dyDescent="0.2">
      <c r="A507" s="110"/>
      <c r="B507" s="110"/>
      <c r="C507" s="110"/>
      <c r="D507" s="183"/>
      <c r="E507" s="183"/>
      <c r="F507" s="183"/>
      <c r="G507" s="183"/>
      <c r="H507" s="183"/>
      <c r="I507" s="183"/>
      <c r="J507" s="183"/>
      <c r="K507" s="183"/>
      <c r="L507" s="183"/>
      <c r="M507" s="183"/>
      <c r="N507" s="183"/>
      <c r="O507" s="183"/>
      <c r="P507" s="183"/>
      <c r="Q507" s="183"/>
      <c r="R507" s="183"/>
      <c r="S507" s="183"/>
      <c r="T507" s="183"/>
      <c r="U507" s="183"/>
      <c r="V507" s="183"/>
      <c r="W507" s="183"/>
      <c r="X507" s="183"/>
      <c r="Y507" s="183"/>
      <c r="Z507" s="183"/>
      <c r="AA507" s="183"/>
      <c r="AB507" s="183"/>
      <c r="AC507" s="183"/>
      <c r="AD507" s="183"/>
      <c r="AE507" s="183"/>
      <c r="AF507" s="183"/>
      <c r="AG507" s="183"/>
      <c r="AH507" s="183"/>
      <c r="AI507" s="183"/>
      <c r="AJ507" s="183"/>
      <c r="AK507" s="183"/>
      <c r="AL507" s="183"/>
      <c r="AM507" s="183"/>
      <c r="AN507" s="183"/>
      <c r="AO507" s="183"/>
      <c r="AP507" s="183"/>
      <c r="AQ507" s="183"/>
      <c r="AR507" s="183"/>
      <c r="AS507" s="183"/>
      <c r="AT507" s="183"/>
      <c r="AU507" s="183"/>
      <c r="AV507" s="183"/>
      <c r="AW507" s="183"/>
      <c r="AX507" s="183"/>
      <c r="AY507" s="183"/>
      <c r="AZ507" s="183"/>
      <c r="BA507" s="183"/>
      <c r="BB507" s="183"/>
      <c r="BC507" s="183"/>
      <c r="BD507" s="183"/>
      <c r="BE507" s="183"/>
      <c r="BF507" s="183"/>
      <c r="BG507" s="183"/>
      <c r="BH507" s="183"/>
      <c r="BI507" s="183"/>
      <c r="BJ507" s="183"/>
      <c r="BK507" s="183"/>
      <c r="BL507" s="183"/>
      <c r="BM507" s="183"/>
    </row>
    <row r="508" spans="1:65" x14ac:dyDescent="0.2">
      <c r="A508" s="110"/>
      <c r="B508" s="110"/>
      <c r="C508" s="110"/>
      <c r="D508" s="183"/>
      <c r="E508" s="183"/>
      <c r="F508" s="183"/>
      <c r="G508" s="183"/>
      <c r="H508" s="183"/>
      <c r="I508" s="183"/>
      <c r="J508" s="183"/>
      <c r="K508" s="183"/>
      <c r="L508" s="183"/>
      <c r="M508" s="183"/>
      <c r="N508" s="183"/>
      <c r="O508" s="183"/>
      <c r="P508" s="183"/>
      <c r="Q508" s="183"/>
      <c r="R508" s="183"/>
      <c r="S508" s="183"/>
      <c r="T508" s="183"/>
      <c r="U508" s="183"/>
      <c r="V508" s="183"/>
      <c r="W508" s="183"/>
      <c r="X508" s="183"/>
      <c r="Y508" s="183"/>
      <c r="Z508" s="183"/>
      <c r="AA508" s="183"/>
      <c r="AB508" s="183"/>
      <c r="AC508" s="183"/>
      <c r="AD508" s="183"/>
      <c r="AE508" s="183"/>
      <c r="AF508" s="183"/>
      <c r="AG508" s="183"/>
      <c r="AH508" s="183"/>
      <c r="AI508" s="183"/>
      <c r="AJ508" s="183"/>
      <c r="AK508" s="183"/>
      <c r="AL508" s="183"/>
      <c r="AM508" s="183"/>
      <c r="AN508" s="183"/>
      <c r="AO508" s="183"/>
      <c r="AP508" s="183"/>
      <c r="AQ508" s="183"/>
      <c r="AR508" s="183"/>
      <c r="AS508" s="183"/>
      <c r="AT508" s="183"/>
      <c r="AU508" s="183"/>
      <c r="AV508" s="183"/>
      <c r="AW508" s="183"/>
      <c r="AX508" s="183"/>
      <c r="AY508" s="183"/>
      <c r="AZ508" s="183"/>
      <c r="BA508" s="183"/>
      <c r="BB508" s="183"/>
      <c r="BC508" s="183"/>
      <c r="BD508" s="183"/>
      <c r="BE508" s="183"/>
      <c r="BF508" s="183"/>
      <c r="BG508" s="183"/>
      <c r="BH508" s="183"/>
      <c r="BI508" s="183"/>
      <c r="BJ508" s="183"/>
      <c r="BK508" s="183"/>
      <c r="BL508" s="183"/>
      <c r="BM508" s="183"/>
    </row>
    <row r="509" spans="1:65" x14ac:dyDescent="0.2">
      <c r="A509" s="110"/>
      <c r="B509" s="110"/>
      <c r="C509" s="110"/>
      <c r="D509" s="183"/>
      <c r="E509" s="183"/>
      <c r="F509" s="183"/>
      <c r="G509" s="183"/>
      <c r="H509" s="183"/>
      <c r="I509" s="183"/>
      <c r="J509" s="183"/>
      <c r="K509" s="183"/>
      <c r="L509" s="183"/>
      <c r="M509" s="183"/>
      <c r="N509" s="183"/>
      <c r="O509" s="183"/>
      <c r="P509" s="183"/>
      <c r="Q509" s="183"/>
      <c r="R509" s="183"/>
      <c r="S509" s="183"/>
      <c r="T509" s="183"/>
      <c r="U509" s="183"/>
      <c r="V509" s="183"/>
      <c r="W509" s="183"/>
      <c r="X509" s="183"/>
      <c r="Y509" s="183"/>
      <c r="Z509" s="183"/>
      <c r="AA509" s="183"/>
      <c r="AB509" s="183"/>
      <c r="AC509" s="183"/>
      <c r="AD509" s="183"/>
      <c r="AE509" s="183"/>
      <c r="AF509" s="183"/>
      <c r="AG509" s="183"/>
      <c r="AH509" s="183"/>
      <c r="AI509" s="183"/>
      <c r="AJ509" s="183"/>
      <c r="AK509" s="183"/>
      <c r="AL509" s="183"/>
      <c r="AM509" s="183"/>
      <c r="AN509" s="183"/>
      <c r="AO509" s="183"/>
      <c r="AP509" s="183"/>
      <c r="AQ509" s="183"/>
      <c r="AR509" s="183"/>
      <c r="AS509" s="183"/>
      <c r="AT509" s="183"/>
      <c r="AU509" s="183"/>
      <c r="AV509" s="183"/>
      <c r="AW509" s="183"/>
      <c r="AX509" s="183"/>
      <c r="AY509" s="183"/>
      <c r="AZ509" s="183"/>
      <c r="BA509" s="183"/>
      <c r="BB509" s="183"/>
      <c r="BC509" s="183"/>
      <c r="BD509" s="183"/>
      <c r="BE509" s="183"/>
      <c r="BF509" s="183"/>
      <c r="BG509" s="183"/>
      <c r="BH509" s="183"/>
      <c r="BI509" s="183"/>
      <c r="BJ509" s="183"/>
      <c r="BK509" s="183"/>
      <c r="BL509" s="183"/>
      <c r="BM509" s="183"/>
    </row>
    <row r="510" spans="1:65" x14ac:dyDescent="0.2">
      <c r="A510" s="110"/>
      <c r="B510" s="110"/>
      <c r="C510" s="110"/>
      <c r="D510" s="183"/>
      <c r="E510" s="183"/>
      <c r="F510" s="183"/>
      <c r="G510" s="183"/>
      <c r="H510" s="183"/>
      <c r="I510" s="183"/>
      <c r="J510" s="183"/>
      <c r="K510" s="183"/>
      <c r="L510" s="183"/>
      <c r="M510" s="183"/>
      <c r="N510" s="183"/>
      <c r="O510" s="183"/>
      <c r="P510" s="183"/>
      <c r="Q510" s="183"/>
      <c r="R510" s="183"/>
      <c r="S510" s="183"/>
      <c r="T510" s="183"/>
      <c r="U510" s="183"/>
      <c r="V510" s="183"/>
      <c r="W510" s="183"/>
      <c r="X510" s="183"/>
      <c r="Y510" s="183"/>
      <c r="Z510" s="183"/>
      <c r="AA510" s="183"/>
      <c r="AB510" s="183"/>
      <c r="AC510" s="183"/>
      <c r="AD510" s="183"/>
      <c r="AE510" s="183"/>
      <c r="AF510" s="183"/>
      <c r="AG510" s="183"/>
      <c r="AH510" s="183"/>
      <c r="AI510" s="183"/>
      <c r="AJ510" s="183"/>
      <c r="AK510" s="183"/>
      <c r="AL510" s="183"/>
      <c r="AM510" s="183"/>
      <c r="AN510" s="183"/>
      <c r="AO510" s="183"/>
      <c r="AP510" s="183"/>
      <c r="AQ510" s="183"/>
      <c r="AR510" s="183"/>
      <c r="AS510" s="183"/>
      <c r="AT510" s="183"/>
      <c r="AU510" s="183"/>
      <c r="AV510" s="183"/>
      <c r="AW510" s="183"/>
      <c r="AX510" s="183"/>
      <c r="AY510" s="183"/>
      <c r="AZ510" s="183"/>
      <c r="BA510" s="183"/>
      <c r="BB510" s="183"/>
      <c r="BC510" s="183"/>
      <c r="BD510" s="183"/>
      <c r="BE510" s="183"/>
      <c r="BF510" s="183"/>
      <c r="BG510" s="183"/>
      <c r="BH510" s="183"/>
      <c r="BI510" s="183"/>
      <c r="BJ510" s="183"/>
      <c r="BK510" s="183"/>
      <c r="BL510" s="183"/>
      <c r="BM510" s="183"/>
    </row>
    <row r="511" spans="1:65" x14ac:dyDescent="0.2">
      <c r="A511" s="110"/>
      <c r="B511" s="110"/>
      <c r="C511" s="110"/>
      <c r="D511" s="183"/>
      <c r="E511" s="183"/>
      <c r="F511" s="183"/>
      <c r="G511" s="183"/>
      <c r="H511" s="183"/>
      <c r="I511" s="183"/>
      <c r="J511" s="183"/>
      <c r="K511" s="183"/>
      <c r="L511" s="183"/>
      <c r="M511" s="183"/>
      <c r="N511" s="183"/>
      <c r="O511" s="183"/>
      <c r="P511" s="183"/>
      <c r="Q511" s="183"/>
      <c r="R511" s="183"/>
      <c r="S511" s="183"/>
      <c r="T511" s="183"/>
      <c r="U511" s="183"/>
      <c r="V511" s="183"/>
      <c r="W511" s="183"/>
      <c r="X511" s="183"/>
      <c r="Y511" s="183"/>
      <c r="Z511" s="183"/>
      <c r="AA511" s="183"/>
      <c r="AB511" s="183"/>
      <c r="AC511" s="183"/>
      <c r="AD511" s="183"/>
      <c r="AE511" s="183"/>
      <c r="AF511" s="183"/>
      <c r="AG511" s="183"/>
      <c r="AH511" s="183"/>
      <c r="AI511" s="183"/>
      <c r="AJ511" s="183"/>
      <c r="AK511" s="183"/>
      <c r="AL511" s="183"/>
      <c r="AM511" s="183"/>
      <c r="AN511" s="183"/>
      <c r="AO511" s="183"/>
      <c r="AP511" s="183"/>
      <c r="AQ511" s="183"/>
      <c r="AR511" s="183"/>
      <c r="AS511" s="183"/>
      <c r="AT511" s="183"/>
      <c r="AU511" s="183"/>
      <c r="AV511" s="183"/>
      <c r="AW511" s="183"/>
      <c r="AX511" s="183"/>
      <c r="AY511" s="183"/>
      <c r="AZ511" s="183"/>
      <c r="BA511" s="183"/>
      <c r="BB511" s="183"/>
      <c r="BC511" s="183"/>
      <c r="BD511" s="183"/>
      <c r="BE511" s="183"/>
      <c r="BF511" s="183"/>
      <c r="BG511" s="183"/>
      <c r="BH511" s="183"/>
      <c r="BI511" s="183"/>
      <c r="BJ511" s="183"/>
      <c r="BK511" s="183"/>
      <c r="BL511" s="183"/>
      <c r="BM511" s="183"/>
    </row>
    <row r="512" spans="1:65" x14ac:dyDescent="0.2">
      <c r="A512" s="110"/>
      <c r="B512" s="110"/>
      <c r="C512" s="110"/>
      <c r="D512" s="183"/>
      <c r="E512" s="183"/>
      <c r="F512" s="183"/>
      <c r="G512" s="183"/>
      <c r="H512" s="183"/>
      <c r="I512" s="183"/>
      <c r="J512" s="183"/>
      <c r="K512" s="183"/>
      <c r="L512" s="183"/>
      <c r="M512" s="183"/>
      <c r="N512" s="183"/>
      <c r="O512" s="183"/>
      <c r="P512" s="183"/>
      <c r="Q512" s="183"/>
      <c r="R512" s="183"/>
      <c r="S512" s="183"/>
      <c r="T512" s="183"/>
      <c r="U512" s="183"/>
      <c r="V512" s="183"/>
      <c r="W512" s="183"/>
      <c r="X512" s="183"/>
      <c r="Y512" s="183"/>
      <c r="Z512" s="183"/>
      <c r="AA512" s="183"/>
      <c r="AB512" s="183"/>
      <c r="AC512" s="183"/>
      <c r="AD512" s="183"/>
      <c r="AE512" s="183"/>
      <c r="AF512" s="183"/>
      <c r="AG512" s="183"/>
      <c r="AH512" s="183"/>
      <c r="AI512" s="183"/>
      <c r="AJ512" s="183"/>
      <c r="AK512" s="183"/>
      <c r="AL512" s="183"/>
      <c r="AM512" s="183"/>
      <c r="AN512" s="183"/>
      <c r="AO512" s="183"/>
      <c r="AP512" s="183"/>
      <c r="AQ512" s="183"/>
      <c r="AR512" s="183"/>
      <c r="AS512" s="183"/>
      <c r="AT512" s="183"/>
      <c r="AU512" s="183"/>
      <c r="AV512" s="183"/>
      <c r="AW512" s="183"/>
      <c r="AX512" s="183"/>
      <c r="AY512" s="183"/>
      <c r="AZ512" s="183"/>
      <c r="BA512" s="183"/>
      <c r="BB512" s="183"/>
      <c r="BC512" s="183"/>
      <c r="BD512" s="183"/>
      <c r="BE512" s="183"/>
      <c r="BF512" s="183"/>
      <c r="BG512" s="183"/>
      <c r="BH512" s="183"/>
      <c r="BI512" s="183"/>
      <c r="BJ512" s="183"/>
      <c r="BK512" s="183"/>
      <c r="BL512" s="183"/>
      <c r="BM512" s="183"/>
    </row>
    <row r="513" spans="1:65" x14ac:dyDescent="0.2">
      <c r="A513" s="110"/>
      <c r="B513" s="110"/>
      <c r="C513" s="110"/>
      <c r="D513" s="183"/>
      <c r="E513" s="183"/>
      <c r="F513" s="183"/>
      <c r="G513" s="183"/>
      <c r="H513" s="183"/>
      <c r="I513" s="183"/>
      <c r="J513" s="183"/>
      <c r="K513" s="183"/>
      <c r="L513" s="183"/>
      <c r="M513" s="183"/>
      <c r="N513" s="183"/>
      <c r="O513" s="183"/>
      <c r="P513" s="183"/>
      <c r="Q513" s="183"/>
      <c r="R513" s="183"/>
      <c r="S513" s="183"/>
      <c r="T513" s="183"/>
      <c r="U513" s="183"/>
      <c r="V513" s="183"/>
      <c r="W513" s="183"/>
      <c r="X513" s="183"/>
      <c r="Y513" s="183"/>
      <c r="Z513" s="183"/>
      <c r="AA513" s="183"/>
      <c r="AB513" s="183"/>
      <c r="AC513" s="183"/>
      <c r="AD513" s="183"/>
      <c r="AE513" s="183"/>
      <c r="AF513" s="183"/>
      <c r="AG513" s="183"/>
      <c r="AH513" s="183"/>
      <c r="AI513" s="183"/>
      <c r="AJ513" s="183"/>
      <c r="AK513" s="183"/>
      <c r="AL513" s="183"/>
      <c r="AM513" s="183"/>
      <c r="AN513" s="183"/>
      <c r="AO513" s="183"/>
      <c r="AP513" s="183"/>
      <c r="AQ513" s="183"/>
      <c r="AR513" s="183"/>
      <c r="AS513" s="183"/>
      <c r="AT513" s="183"/>
      <c r="AU513" s="183"/>
      <c r="AV513" s="183"/>
      <c r="AW513" s="183"/>
      <c r="AX513" s="183"/>
      <c r="AY513" s="183"/>
      <c r="AZ513" s="183"/>
      <c r="BA513" s="183"/>
      <c r="BB513" s="183"/>
      <c r="BC513" s="183"/>
      <c r="BD513" s="183"/>
      <c r="BE513" s="183"/>
      <c r="BF513" s="183"/>
      <c r="BG513" s="183"/>
      <c r="BH513" s="183"/>
      <c r="BI513" s="183"/>
      <c r="BJ513" s="183"/>
      <c r="BK513" s="183"/>
      <c r="BL513" s="183"/>
      <c r="BM513" s="183"/>
    </row>
    <row r="514" spans="1:65" x14ac:dyDescent="0.2">
      <c r="A514" s="110"/>
      <c r="B514" s="110"/>
      <c r="C514" s="110"/>
      <c r="D514" s="183"/>
      <c r="E514" s="183"/>
      <c r="F514" s="183"/>
      <c r="G514" s="183"/>
      <c r="H514" s="183"/>
      <c r="I514" s="183"/>
      <c r="J514" s="183"/>
      <c r="K514" s="183"/>
      <c r="L514" s="183"/>
      <c r="M514" s="183"/>
      <c r="N514" s="183"/>
      <c r="O514" s="183"/>
      <c r="P514" s="183"/>
      <c r="Q514" s="183"/>
      <c r="R514" s="183"/>
      <c r="S514" s="183"/>
      <c r="T514" s="183"/>
      <c r="U514" s="183"/>
      <c r="V514" s="183"/>
      <c r="W514" s="183"/>
      <c r="X514" s="183"/>
      <c r="Y514" s="183"/>
      <c r="Z514" s="183"/>
      <c r="AA514" s="183"/>
      <c r="AB514" s="183"/>
      <c r="AC514" s="183"/>
      <c r="AD514" s="183"/>
      <c r="AE514" s="183"/>
      <c r="AF514" s="183"/>
      <c r="AG514" s="183"/>
      <c r="AH514" s="183"/>
      <c r="AI514" s="183"/>
      <c r="AJ514" s="183"/>
      <c r="AK514" s="183"/>
      <c r="AL514" s="183"/>
      <c r="AM514" s="183"/>
      <c r="AN514" s="183"/>
      <c r="AO514" s="183"/>
      <c r="AP514" s="183"/>
      <c r="AQ514" s="183"/>
      <c r="AR514" s="183"/>
      <c r="AS514" s="183"/>
      <c r="AT514" s="183"/>
      <c r="AU514" s="183"/>
      <c r="AV514" s="183"/>
      <c r="AW514" s="183"/>
      <c r="AX514" s="183"/>
      <c r="AY514" s="183"/>
      <c r="AZ514" s="183"/>
      <c r="BA514" s="183"/>
      <c r="BB514" s="183"/>
      <c r="BC514" s="183"/>
      <c r="BD514" s="183"/>
      <c r="BE514" s="183"/>
      <c r="BF514" s="183"/>
      <c r="BG514" s="183"/>
      <c r="BH514" s="183"/>
      <c r="BI514" s="183"/>
      <c r="BJ514" s="183"/>
      <c r="BK514" s="183"/>
      <c r="BL514" s="183"/>
      <c r="BM514" s="183"/>
    </row>
    <row r="515" spans="1:65" x14ac:dyDescent="0.2">
      <c r="A515" s="110"/>
      <c r="B515" s="110"/>
      <c r="C515" s="110"/>
      <c r="D515" s="183"/>
      <c r="E515" s="183"/>
      <c r="F515" s="183"/>
      <c r="G515" s="183"/>
      <c r="H515" s="183"/>
      <c r="I515" s="183"/>
      <c r="J515" s="183"/>
      <c r="K515" s="183"/>
      <c r="L515" s="183"/>
      <c r="M515" s="183"/>
      <c r="N515" s="183"/>
      <c r="O515" s="183"/>
      <c r="P515" s="183"/>
      <c r="Q515" s="183"/>
      <c r="R515" s="183"/>
      <c r="S515" s="183"/>
      <c r="T515" s="183"/>
      <c r="U515" s="183"/>
      <c r="V515" s="183"/>
      <c r="W515" s="183"/>
      <c r="X515" s="183"/>
      <c r="Y515" s="183"/>
      <c r="Z515" s="183"/>
      <c r="AA515" s="183"/>
      <c r="AB515" s="183"/>
      <c r="AC515" s="183"/>
      <c r="AD515" s="183"/>
      <c r="AE515" s="183"/>
      <c r="AF515" s="183"/>
      <c r="AG515" s="183"/>
      <c r="AH515" s="183"/>
      <c r="AI515" s="183"/>
      <c r="AJ515" s="183"/>
      <c r="AK515" s="183"/>
      <c r="AL515" s="183"/>
      <c r="AM515" s="183"/>
      <c r="AN515" s="183"/>
      <c r="AO515" s="183"/>
      <c r="AP515" s="183"/>
      <c r="AQ515" s="183"/>
      <c r="AR515" s="183"/>
      <c r="AS515" s="183"/>
      <c r="AT515" s="183"/>
      <c r="AU515" s="183"/>
      <c r="AV515" s="183"/>
      <c r="AW515" s="183"/>
      <c r="AX515" s="183"/>
      <c r="AY515" s="183"/>
      <c r="AZ515" s="183"/>
      <c r="BA515" s="183"/>
      <c r="BB515" s="183"/>
      <c r="BC515" s="183"/>
      <c r="BD515" s="183"/>
      <c r="BE515" s="183"/>
      <c r="BF515" s="183"/>
      <c r="BG515" s="183"/>
      <c r="BH515" s="183"/>
      <c r="BI515" s="183"/>
      <c r="BJ515" s="183"/>
      <c r="BK515" s="183"/>
      <c r="BL515" s="183"/>
      <c r="BM515" s="183"/>
    </row>
    <row r="516" spans="1:65" x14ac:dyDescent="0.2">
      <c r="A516" s="110"/>
      <c r="B516" s="110"/>
      <c r="C516" s="110"/>
      <c r="D516" s="183"/>
      <c r="E516" s="183"/>
      <c r="F516" s="183"/>
      <c r="G516" s="183"/>
      <c r="H516" s="183"/>
      <c r="I516" s="183"/>
      <c r="J516" s="183"/>
      <c r="K516" s="183"/>
      <c r="L516" s="183"/>
      <c r="M516" s="183"/>
      <c r="N516" s="183"/>
      <c r="O516" s="183"/>
      <c r="P516" s="183"/>
      <c r="Q516" s="183"/>
      <c r="R516" s="183"/>
      <c r="S516" s="183"/>
      <c r="T516" s="183"/>
      <c r="U516" s="183"/>
      <c r="V516" s="183"/>
      <c r="W516" s="183"/>
      <c r="X516" s="183"/>
      <c r="Y516" s="183"/>
      <c r="Z516" s="183"/>
      <c r="AA516" s="183"/>
      <c r="AB516" s="183"/>
      <c r="AC516" s="183"/>
      <c r="AD516" s="183"/>
      <c r="AE516" s="183"/>
      <c r="AF516" s="183"/>
      <c r="AG516" s="183"/>
      <c r="AH516" s="183"/>
      <c r="AI516" s="183"/>
      <c r="AJ516" s="183"/>
      <c r="AK516" s="183"/>
      <c r="AL516" s="183"/>
      <c r="AM516" s="183"/>
      <c r="AN516" s="183"/>
      <c r="AO516" s="183"/>
      <c r="AP516" s="183"/>
      <c r="AQ516" s="183"/>
      <c r="AR516" s="183"/>
      <c r="AS516" s="183"/>
      <c r="AT516" s="183"/>
      <c r="AU516" s="183"/>
      <c r="AV516" s="183"/>
      <c r="AW516" s="183"/>
      <c r="AX516" s="183"/>
      <c r="AY516" s="183"/>
      <c r="AZ516" s="183"/>
      <c r="BA516" s="183"/>
      <c r="BB516" s="183"/>
      <c r="BC516" s="183"/>
      <c r="BD516" s="183"/>
      <c r="BE516" s="183"/>
      <c r="BF516" s="183"/>
      <c r="BG516" s="183"/>
      <c r="BH516" s="183"/>
      <c r="BI516" s="183"/>
      <c r="BJ516" s="183"/>
      <c r="BK516" s="183"/>
      <c r="BL516" s="183"/>
      <c r="BM516" s="183"/>
    </row>
    <row r="517" spans="1:65" x14ac:dyDescent="0.2">
      <c r="A517" s="110"/>
      <c r="B517" s="110"/>
      <c r="C517" s="110"/>
      <c r="D517" s="183"/>
      <c r="E517" s="183"/>
      <c r="F517" s="183"/>
      <c r="G517" s="183"/>
      <c r="H517" s="183"/>
      <c r="I517" s="183"/>
      <c r="J517" s="183"/>
      <c r="K517" s="183"/>
      <c r="L517" s="183"/>
      <c r="M517" s="183"/>
      <c r="N517" s="183"/>
      <c r="O517" s="183"/>
      <c r="P517" s="183"/>
      <c r="Q517" s="183"/>
      <c r="R517" s="183"/>
      <c r="S517" s="183"/>
      <c r="T517" s="183"/>
      <c r="U517" s="183"/>
      <c r="V517" s="183"/>
      <c r="W517" s="183"/>
      <c r="X517" s="183"/>
      <c r="Y517" s="183"/>
      <c r="Z517" s="183"/>
      <c r="AA517" s="183"/>
      <c r="AB517" s="183"/>
      <c r="AC517" s="183"/>
      <c r="AD517" s="183"/>
      <c r="AE517" s="183"/>
      <c r="AF517" s="183"/>
      <c r="AG517" s="183"/>
      <c r="AH517" s="183"/>
      <c r="AI517" s="183"/>
      <c r="AJ517" s="183"/>
      <c r="AK517" s="183"/>
      <c r="AL517" s="183"/>
      <c r="AM517" s="183"/>
      <c r="AN517" s="183"/>
      <c r="AO517" s="183"/>
      <c r="AP517" s="183"/>
      <c r="AQ517" s="183"/>
      <c r="AR517" s="183"/>
      <c r="AS517" s="183"/>
      <c r="AT517" s="183"/>
      <c r="AU517" s="183"/>
      <c r="AV517" s="183"/>
      <c r="AW517" s="183"/>
      <c r="AX517" s="183"/>
      <c r="AY517" s="183"/>
      <c r="AZ517" s="183"/>
      <c r="BA517" s="183"/>
      <c r="BB517" s="183"/>
      <c r="BC517" s="183"/>
      <c r="BD517" s="183"/>
      <c r="BE517" s="183"/>
      <c r="BF517" s="183"/>
      <c r="BG517" s="183"/>
      <c r="BH517" s="183"/>
      <c r="BI517" s="183"/>
      <c r="BJ517" s="183"/>
      <c r="BK517" s="183"/>
      <c r="BL517" s="183"/>
      <c r="BM517" s="183"/>
    </row>
    <row r="518" spans="1:65" x14ac:dyDescent="0.2">
      <c r="A518" s="110"/>
      <c r="B518" s="110"/>
      <c r="C518" s="110"/>
      <c r="D518" s="183"/>
      <c r="E518" s="183"/>
      <c r="F518" s="183"/>
      <c r="G518" s="183"/>
      <c r="H518" s="183"/>
      <c r="I518" s="183"/>
      <c r="J518" s="183"/>
      <c r="K518" s="183"/>
      <c r="L518" s="183"/>
      <c r="M518" s="183"/>
      <c r="N518" s="183"/>
      <c r="O518" s="183"/>
      <c r="P518" s="183"/>
      <c r="Q518" s="183"/>
      <c r="R518" s="183"/>
      <c r="S518" s="183"/>
      <c r="T518" s="183"/>
      <c r="U518" s="183"/>
      <c r="V518" s="183"/>
      <c r="W518" s="183"/>
      <c r="X518" s="183"/>
      <c r="Y518" s="183"/>
      <c r="Z518" s="183"/>
      <c r="AA518" s="183"/>
      <c r="AB518" s="183"/>
      <c r="AC518" s="183"/>
      <c r="AD518" s="183"/>
      <c r="AE518" s="183"/>
      <c r="AF518" s="183"/>
      <c r="AG518" s="183"/>
      <c r="AH518" s="183"/>
      <c r="AI518" s="183"/>
      <c r="AJ518" s="183"/>
      <c r="AK518" s="183"/>
      <c r="AL518" s="183"/>
      <c r="AM518" s="183"/>
      <c r="AN518" s="183"/>
      <c r="AO518" s="183"/>
      <c r="AP518" s="183"/>
      <c r="AQ518" s="183"/>
      <c r="AR518" s="183"/>
      <c r="AS518" s="183"/>
      <c r="AT518" s="183"/>
      <c r="AU518" s="183"/>
      <c r="AV518" s="183"/>
      <c r="AW518" s="183"/>
      <c r="AX518" s="183"/>
      <c r="AY518" s="183"/>
      <c r="AZ518" s="183"/>
      <c r="BA518" s="183"/>
      <c r="BB518" s="183"/>
      <c r="BC518" s="183"/>
      <c r="BD518" s="183"/>
      <c r="BE518" s="183"/>
      <c r="BF518" s="183"/>
      <c r="BG518" s="183"/>
      <c r="BH518" s="183"/>
      <c r="BI518" s="183"/>
      <c r="BJ518" s="183"/>
      <c r="BK518" s="183"/>
      <c r="BL518" s="183"/>
      <c r="BM518" s="183"/>
    </row>
    <row r="519" spans="1:65" x14ac:dyDescent="0.2">
      <c r="A519" s="110"/>
      <c r="B519" s="110"/>
      <c r="C519" s="110"/>
      <c r="D519" s="183"/>
      <c r="E519" s="183"/>
      <c r="F519" s="183"/>
      <c r="G519" s="183"/>
      <c r="H519" s="183"/>
      <c r="I519" s="183"/>
      <c r="J519" s="183"/>
      <c r="K519" s="183"/>
      <c r="L519" s="183"/>
      <c r="M519" s="183"/>
      <c r="N519" s="183"/>
      <c r="O519" s="183"/>
      <c r="P519" s="183"/>
      <c r="Q519" s="183"/>
      <c r="R519" s="183"/>
      <c r="S519" s="183"/>
      <c r="T519" s="183"/>
      <c r="U519" s="183"/>
      <c r="V519" s="183"/>
      <c r="W519" s="183"/>
      <c r="X519" s="183"/>
      <c r="Y519" s="183"/>
      <c r="Z519" s="183"/>
      <c r="AA519" s="183"/>
      <c r="AB519" s="183"/>
      <c r="AC519" s="183"/>
      <c r="AD519" s="183"/>
      <c r="AE519" s="183"/>
      <c r="AF519" s="183"/>
      <c r="AG519" s="183"/>
      <c r="AH519" s="183"/>
      <c r="AI519" s="183"/>
      <c r="AJ519" s="183"/>
      <c r="AK519" s="183"/>
      <c r="AL519" s="183"/>
      <c r="AM519" s="183"/>
      <c r="AN519" s="183"/>
      <c r="AO519" s="183"/>
      <c r="AP519" s="183"/>
      <c r="AQ519" s="183"/>
      <c r="AR519" s="183"/>
      <c r="AS519" s="183"/>
      <c r="AT519" s="183"/>
      <c r="AU519" s="183"/>
      <c r="AV519" s="183"/>
      <c r="AW519" s="183"/>
      <c r="AX519" s="183"/>
      <c r="AY519" s="183"/>
      <c r="AZ519" s="183"/>
      <c r="BA519" s="183"/>
      <c r="BB519" s="183"/>
      <c r="BC519" s="183"/>
      <c r="BD519" s="183"/>
      <c r="BE519" s="183"/>
      <c r="BF519" s="183"/>
      <c r="BG519" s="183"/>
      <c r="BH519" s="183"/>
      <c r="BI519" s="183"/>
      <c r="BJ519" s="183"/>
      <c r="BK519" s="183"/>
      <c r="BL519" s="183"/>
      <c r="BM519" s="183"/>
    </row>
    <row r="520" spans="1:65" x14ac:dyDescent="0.2">
      <c r="A520" s="110"/>
      <c r="B520" s="110"/>
      <c r="C520" s="110"/>
      <c r="D520" s="183"/>
      <c r="E520" s="183"/>
      <c r="F520" s="183"/>
      <c r="G520" s="183"/>
      <c r="H520" s="183"/>
      <c r="I520" s="183"/>
      <c r="J520" s="183"/>
      <c r="K520" s="183"/>
      <c r="L520" s="183"/>
      <c r="M520" s="183"/>
      <c r="N520" s="183"/>
      <c r="O520" s="183"/>
      <c r="P520" s="183"/>
      <c r="Q520" s="183"/>
      <c r="R520" s="183"/>
      <c r="S520" s="183"/>
      <c r="T520" s="183"/>
      <c r="U520" s="183"/>
      <c r="V520" s="183"/>
      <c r="W520" s="183"/>
      <c r="X520" s="183"/>
      <c r="Y520" s="183"/>
      <c r="Z520" s="183"/>
      <c r="AA520" s="183"/>
      <c r="AB520" s="183"/>
      <c r="AC520" s="183"/>
      <c r="AD520" s="183"/>
      <c r="AE520" s="183"/>
      <c r="AF520" s="183"/>
      <c r="AG520" s="183"/>
      <c r="AH520" s="183"/>
      <c r="AI520" s="183"/>
      <c r="AJ520" s="183"/>
      <c r="AK520" s="183"/>
      <c r="AL520" s="183"/>
      <c r="AM520" s="183"/>
      <c r="AN520" s="183"/>
      <c r="AO520" s="183"/>
      <c r="AP520" s="183"/>
      <c r="AQ520" s="183"/>
      <c r="AR520" s="183"/>
      <c r="AS520" s="183"/>
      <c r="AT520" s="183"/>
      <c r="AU520" s="183"/>
      <c r="AV520" s="183"/>
      <c r="AW520" s="183"/>
      <c r="AX520" s="183"/>
      <c r="AY520" s="183"/>
      <c r="AZ520" s="183"/>
      <c r="BA520" s="183"/>
      <c r="BB520" s="183"/>
      <c r="BC520" s="183"/>
      <c r="BD520" s="183"/>
      <c r="BE520" s="183"/>
      <c r="BF520" s="183"/>
      <c r="BG520" s="183"/>
      <c r="BH520" s="183"/>
      <c r="BI520" s="183"/>
      <c r="BJ520" s="183"/>
      <c r="BK520" s="183"/>
      <c r="BL520" s="183"/>
      <c r="BM520" s="183"/>
    </row>
    <row r="521" spans="1:65" x14ac:dyDescent="0.2">
      <c r="A521" s="110"/>
      <c r="B521" s="110"/>
      <c r="C521" s="110"/>
      <c r="D521" s="183"/>
      <c r="E521" s="183"/>
      <c r="F521" s="183"/>
      <c r="G521" s="183"/>
      <c r="H521" s="183"/>
      <c r="I521" s="183"/>
      <c r="J521" s="183"/>
      <c r="K521" s="183"/>
      <c r="L521" s="183"/>
      <c r="M521" s="183"/>
      <c r="N521" s="183"/>
      <c r="O521" s="183"/>
      <c r="P521" s="183"/>
      <c r="Q521" s="183"/>
      <c r="R521" s="183"/>
      <c r="S521" s="183"/>
      <c r="T521" s="183"/>
      <c r="U521" s="183"/>
      <c r="V521" s="183"/>
      <c r="W521" s="183"/>
      <c r="X521" s="183"/>
      <c r="Y521" s="183"/>
      <c r="Z521" s="183"/>
      <c r="AA521" s="183"/>
      <c r="AB521" s="183"/>
      <c r="AC521" s="183"/>
      <c r="AD521" s="183"/>
      <c r="AE521" s="183"/>
      <c r="AF521" s="183"/>
      <c r="AG521" s="183"/>
      <c r="AH521" s="183"/>
      <c r="AI521" s="183"/>
      <c r="AJ521" s="183"/>
      <c r="AK521" s="183"/>
      <c r="AL521" s="183"/>
      <c r="AM521" s="183"/>
      <c r="AN521" s="183"/>
      <c r="AO521" s="183"/>
      <c r="AP521" s="183"/>
      <c r="AQ521" s="183"/>
      <c r="AR521" s="183"/>
      <c r="AS521" s="183"/>
      <c r="AT521" s="183"/>
      <c r="AU521" s="183"/>
      <c r="AV521" s="183"/>
      <c r="AW521" s="183"/>
      <c r="AX521" s="183"/>
      <c r="AY521" s="183"/>
      <c r="AZ521" s="183"/>
      <c r="BA521" s="183"/>
      <c r="BB521" s="183"/>
      <c r="BC521" s="183"/>
      <c r="BD521" s="183"/>
      <c r="BE521" s="183"/>
      <c r="BF521" s="183"/>
      <c r="BG521" s="183"/>
      <c r="BH521" s="183"/>
      <c r="BI521" s="183"/>
      <c r="BJ521" s="183"/>
      <c r="BK521" s="183"/>
      <c r="BL521" s="183"/>
      <c r="BM521" s="183"/>
    </row>
    <row r="522" spans="1:65" x14ac:dyDescent="0.2">
      <c r="A522" s="110"/>
      <c r="B522" s="110"/>
      <c r="C522" s="110"/>
      <c r="D522" s="183"/>
      <c r="E522" s="183"/>
      <c r="F522" s="183"/>
      <c r="G522" s="183"/>
      <c r="H522" s="183"/>
      <c r="I522" s="183"/>
      <c r="J522" s="183"/>
      <c r="K522" s="183"/>
      <c r="L522" s="183"/>
      <c r="M522" s="183"/>
      <c r="N522" s="183"/>
      <c r="O522" s="183"/>
      <c r="P522" s="183"/>
      <c r="Q522" s="183"/>
      <c r="R522" s="183"/>
      <c r="S522" s="183"/>
      <c r="T522" s="183"/>
      <c r="U522" s="183"/>
      <c r="V522" s="183"/>
      <c r="W522" s="183"/>
      <c r="X522" s="183"/>
      <c r="Y522" s="183"/>
      <c r="Z522" s="183"/>
      <c r="AA522" s="183"/>
      <c r="AB522" s="183"/>
      <c r="AC522" s="183"/>
      <c r="AD522" s="183"/>
      <c r="AE522" s="183"/>
      <c r="AF522" s="183"/>
      <c r="AG522" s="183"/>
      <c r="AH522" s="183"/>
      <c r="AI522" s="183"/>
      <c r="AJ522" s="183"/>
      <c r="AK522" s="183"/>
      <c r="AL522" s="183"/>
      <c r="AM522" s="183"/>
      <c r="AN522" s="183"/>
      <c r="AO522" s="183"/>
      <c r="AP522" s="183"/>
      <c r="AQ522" s="183"/>
      <c r="AR522" s="183"/>
      <c r="AS522" s="183"/>
      <c r="AT522" s="183"/>
      <c r="AU522" s="183"/>
      <c r="AV522" s="183"/>
      <c r="AW522" s="183"/>
      <c r="AX522" s="183"/>
      <c r="AY522" s="183"/>
      <c r="AZ522" s="183"/>
      <c r="BA522" s="183"/>
      <c r="BB522" s="183"/>
      <c r="BC522" s="183"/>
      <c r="BD522" s="183"/>
      <c r="BE522" s="183"/>
      <c r="BF522" s="183"/>
      <c r="BG522" s="183"/>
      <c r="BH522" s="183"/>
      <c r="BI522" s="183"/>
      <c r="BJ522" s="183"/>
      <c r="BK522" s="183"/>
      <c r="BL522" s="183"/>
      <c r="BM522" s="183"/>
    </row>
    <row r="523" spans="1:65" x14ac:dyDescent="0.2">
      <c r="A523" s="110"/>
      <c r="B523" s="110"/>
      <c r="C523" s="110"/>
      <c r="D523" s="183"/>
      <c r="E523" s="183"/>
      <c r="F523" s="183"/>
      <c r="G523" s="183"/>
      <c r="H523" s="183"/>
      <c r="I523" s="183"/>
      <c r="J523" s="183"/>
      <c r="K523" s="183"/>
      <c r="L523" s="183"/>
      <c r="M523" s="183"/>
      <c r="N523" s="183"/>
      <c r="O523" s="183"/>
      <c r="P523" s="183"/>
      <c r="Q523" s="183"/>
      <c r="R523" s="183"/>
      <c r="S523" s="183"/>
      <c r="T523" s="183"/>
      <c r="U523" s="183"/>
      <c r="V523" s="183"/>
      <c r="W523" s="183"/>
      <c r="X523" s="183"/>
      <c r="Y523" s="183"/>
      <c r="Z523" s="183"/>
      <c r="AA523" s="183"/>
      <c r="AB523" s="183"/>
      <c r="AC523" s="183"/>
      <c r="AD523" s="183"/>
      <c r="AE523" s="183"/>
      <c r="AF523" s="183"/>
      <c r="AG523" s="183"/>
      <c r="AH523" s="183"/>
      <c r="AI523" s="183"/>
      <c r="AJ523" s="183"/>
      <c r="AK523" s="183"/>
      <c r="AL523" s="183"/>
      <c r="AM523" s="183"/>
      <c r="AN523" s="183"/>
      <c r="AO523" s="183"/>
      <c r="AP523" s="183"/>
      <c r="AQ523" s="183"/>
      <c r="AR523" s="183"/>
      <c r="AS523" s="183"/>
      <c r="AT523" s="183"/>
      <c r="AU523" s="183"/>
      <c r="AV523" s="183"/>
      <c r="AW523" s="183"/>
      <c r="AX523" s="183"/>
      <c r="AY523" s="183"/>
      <c r="AZ523" s="183"/>
      <c r="BA523" s="183"/>
      <c r="BB523" s="183"/>
      <c r="BC523" s="183"/>
      <c r="BD523" s="183"/>
      <c r="BE523" s="183"/>
      <c r="BF523" s="183"/>
      <c r="BG523" s="183"/>
      <c r="BH523" s="183"/>
      <c r="BI523" s="183"/>
      <c r="BJ523" s="183"/>
      <c r="BK523" s="183"/>
      <c r="BL523" s="183"/>
      <c r="BM523" s="183"/>
    </row>
    <row r="524" spans="1:65" x14ac:dyDescent="0.2">
      <c r="A524" s="110"/>
      <c r="B524" s="110"/>
      <c r="C524" s="110"/>
      <c r="D524" s="183"/>
      <c r="E524" s="183"/>
      <c r="F524" s="183"/>
      <c r="G524" s="183"/>
      <c r="H524" s="183"/>
      <c r="I524" s="183"/>
      <c r="J524" s="183"/>
      <c r="K524" s="183"/>
      <c r="L524" s="183"/>
      <c r="M524" s="183"/>
      <c r="N524" s="183"/>
      <c r="O524" s="183"/>
      <c r="P524" s="183"/>
      <c r="Q524" s="183"/>
      <c r="R524" s="183"/>
      <c r="S524" s="183"/>
      <c r="T524" s="183"/>
      <c r="U524" s="183"/>
      <c r="V524" s="183"/>
      <c r="W524" s="183"/>
      <c r="X524" s="183"/>
      <c r="Y524" s="183"/>
      <c r="Z524" s="183"/>
      <c r="AA524" s="183"/>
      <c r="AB524" s="183"/>
      <c r="AC524" s="183"/>
      <c r="AD524" s="183"/>
      <c r="AE524" s="183"/>
      <c r="AF524" s="183"/>
      <c r="AG524" s="183"/>
      <c r="AH524" s="183"/>
      <c r="AI524" s="183"/>
      <c r="AJ524" s="183"/>
      <c r="AK524" s="183"/>
      <c r="AL524" s="183"/>
      <c r="AM524" s="183"/>
      <c r="AN524" s="183"/>
      <c r="AO524" s="183"/>
      <c r="AP524" s="183"/>
      <c r="AQ524" s="183"/>
      <c r="AR524" s="183"/>
      <c r="AS524" s="183"/>
      <c r="AT524" s="183"/>
      <c r="AU524" s="183"/>
      <c r="AV524" s="183"/>
      <c r="AW524" s="183"/>
      <c r="AX524" s="183"/>
      <c r="AY524" s="183"/>
      <c r="AZ524" s="183"/>
      <c r="BA524" s="183"/>
      <c r="BB524" s="183"/>
      <c r="BC524" s="183"/>
      <c r="BD524" s="183"/>
      <c r="BE524" s="183"/>
      <c r="BF524" s="183"/>
      <c r="BG524" s="183"/>
      <c r="BH524" s="183"/>
      <c r="BI524" s="183"/>
      <c r="BJ524" s="183"/>
      <c r="BK524" s="183"/>
      <c r="BL524" s="183"/>
      <c r="BM524" s="183"/>
    </row>
    <row r="525" spans="1:65" x14ac:dyDescent="0.2">
      <c r="A525" s="110"/>
      <c r="B525" s="110"/>
      <c r="C525" s="110"/>
      <c r="D525" s="183"/>
      <c r="E525" s="183"/>
      <c r="F525" s="183"/>
      <c r="G525" s="183"/>
      <c r="H525" s="183"/>
      <c r="I525" s="183"/>
      <c r="J525" s="183"/>
      <c r="K525" s="183"/>
      <c r="L525" s="183"/>
      <c r="M525" s="183"/>
      <c r="N525" s="183"/>
      <c r="O525" s="183"/>
      <c r="P525" s="183"/>
      <c r="Q525" s="183"/>
      <c r="R525" s="183"/>
      <c r="S525" s="183"/>
      <c r="T525" s="183"/>
      <c r="U525" s="183"/>
      <c r="V525" s="183"/>
      <c r="W525" s="183"/>
      <c r="X525" s="183"/>
      <c r="Y525" s="183"/>
      <c r="Z525" s="183"/>
      <c r="AA525" s="183"/>
      <c r="AB525" s="183"/>
      <c r="AC525" s="183"/>
      <c r="AD525" s="183"/>
      <c r="AE525" s="183"/>
      <c r="AF525" s="183"/>
      <c r="AG525" s="183"/>
      <c r="AH525" s="183"/>
      <c r="AI525" s="183"/>
      <c r="AJ525" s="183"/>
      <c r="AK525" s="183"/>
      <c r="AL525" s="183"/>
      <c r="AM525" s="183"/>
      <c r="AN525" s="183"/>
      <c r="AO525" s="183"/>
      <c r="AP525" s="183"/>
      <c r="AQ525" s="183"/>
      <c r="AR525" s="183"/>
      <c r="AS525" s="183"/>
      <c r="AT525" s="183"/>
      <c r="AU525" s="183"/>
      <c r="AV525" s="183"/>
      <c r="AW525" s="183"/>
      <c r="AX525" s="183"/>
      <c r="AY525" s="183"/>
      <c r="AZ525" s="183"/>
      <c r="BA525" s="183"/>
      <c r="BB525" s="183"/>
      <c r="BC525" s="183"/>
      <c r="BD525" s="183"/>
      <c r="BE525" s="183"/>
      <c r="BF525" s="183"/>
      <c r="BG525" s="183"/>
      <c r="BH525" s="183"/>
      <c r="BI525" s="183"/>
      <c r="BJ525" s="183"/>
      <c r="BK525" s="183"/>
      <c r="BL525" s="183"/>
      <c r="BM525" s="183"/>
    </row>
    <row r="526" spans="1:65" x14ac:dyDescent="0.2">
      <c r="A526" s="110"/>
      <c r="B526" s="110"/>
      <c r="C526" s="110"/>
      <c r="D526" s="183"/>
      <c r="E526" s="183"/>
      <c r="F526" s="183"/>
      <c r="G526" s="183"/>
      <c r="H526" s="183"/>
      <c r="I526" s="183"/>
      <c r="J526" s="183"/>
      <c r="K526" s="183"/>
      <c r="L526" s="183"/>
      <c r="M526" s="183"/>
      <c r="N526" s="183"/>
      <c r="O526" s="183"/>
      <c r="P526" s="183"/>
      <c r="Q526" s="183"/>
      <c r="R526" s="183"/>
      <c r="S526" s="183"/>
      <c r="T526" s="183"/>
      <c r="U526" s="183"/>
      <c r="V526" s="183"/>
      <c r="W526" s="183"/>
      <c r="X526" s="183"/>
      <c r="Y526" s="183"/>
      <c r="Z526" s="183"/>
      <c r="AA526" s="183"/>
      <c r="AB526" s="183"/>
      <c r="AC526" s="183"/>
      <c r="AD526" s="183"/>
      <c r="AE526" s="183"/>
      <c r="AF526" s="183"/>
      <c r="AG526" s="183"/>
      <c r="AH526" s="183"/>
      <c r="AI526" s="183"/>
      <c r="AJ526" s="183"/>
      <c r="AK526" s="183"/>
      <c r="AL526" s="183"/>
      <c r="AM526" s="183"/>
      <c r="AN526" s="183"/>
      <c r="AO526" s="183"/>
      <c r="AP526" s="183"/>
      <c r="AQ526" s="183"/>
      <c r="AR526" s="183"/>
      <c r="AS526" s="183"/>
      <c r="AT526" s="183"/>
      <c r="AU526" s="183"/>
      <c r="AV526" s="183"/>
      <c r="AW526" s="183"/>
      <c r="AX526" s="183"/>
      <c r="AY526" s="183"/>
      <c r="AZ526" s="183"/>
      <c r="BA526" s="183"/>
      <c r="BB526" s="183"/>
      <c r="BC526" s="183"/>
      <c r="BD526" s="183"/>
      <c r="BE526" s="183"/>
      <c r="BF526" s="183"/>
      <c r="BG526" s="183"/>
      <c r="BH526" s="183"/>
      <c r="BI526" s="183"/>
      <c r="BJ526" s="183"/>
      <c r="BK526" s="183"/>
      <c r="BL526" s="183"/>
      <c r="BM526" s="183"/>
    </row>
    <row r="527" spans="1:65" x14ac:dyDescent="0.2">
      <c r="A527" s="110"/>
      <c r="B527" s="110"/>
      <c r="C527" s="110"/>
      <c r="D527" s="183"/>
      <c r="E527" s="183"/>
      <c r="F527" s="183"/>
      <c r="G527" s="183"/>
      <c r="H527" s="183"/>
      <c r="I527" s="183"/>
      <c r="J527" s="183"/>
      <c r="K527" s="183"/>
      <c r="L527" s="183"/>
      <c r="M527" s="183"/>
      <c r="N527" s="183"/>
      <c r="O527" s="183"/>
      <c r="P527" s="183"/>
      <c r="Q527" s="183"/>
      <c r="R527" s="183"/>
      <c r="S527" s="183"/>
      <c r="T527" s="183"/>
      <c r="U527" s="183"/>
      <c r="V527" s="183"/>
      <c r="W527" s="183"/>
      <c r="X527" s="183"/>
      <c r="Y527" s="183"/>
      <c r="Z527" s="183"/>
      <c r="AA527" s="183"/>
      <c r="AB527" s="183"/>
      <c r="AC527" s="183"/>
      <c r="AD527" s="183"/>
      <c r="AE527" s="183"/>
      <c r="AF527" s="183"/>
      <c r="AG527" s="183"/>
      <c r="AH527" s="183"/>
      <c r="AI527" s="183"/>
      <c r="AJ527" s="183"/>
      <c r="AK527" s="183"/>
      <c r="AL527" s="183"/>
      <c r="AM527" s="183"/>
      <c r="AN527" s="183"/>
      <c r="AO527" s="183"/>
      <c r="AP527" s="183"/>
      <c r="AQ527" s="183"/>
      <c r="AR527" s="183"/>
      <c r="AS527" s="183"/>
      <c r="AT527" s="183"/>
      <c r="AU527" s="183"/>
      <c r="AV527" s="183"/>
      <c r="AW527" s="183"/>
      <c r="AX527" s="183"/>
      <c r="AY527" s="183"/>
      <c r="AZ527" s="183"/>
      <c r="BA527" s="183"/>
      <c r="BB527" s="183"/>
      <c r="BC527" s="183"/>
      <c r="BD527" s="183"/>
      <c r="BE527" s="183"/>
      <c r="BF527" s="183"/>
      <c r="BG527" s="183"/>
      <c r="BH527" s="183"/>
      <c r="BI527" s="183"/>
      <c r="BJ527" s="183"/>
      <c r="BK527" s="183"/>
      <c r="BL527" s="183"/>
      <c r="BM527" s="183"/>
    </row>
    <row r="528" spans="1:65" x14ac:dyDescent="0.2">
      <c r="A528" s="110"/>
      <c r="B528" s="110"/>
      <c r="C528" s="110"/>
      <c r="D528" s="183"/>
      <c r="E528" s="183"/>
      <c r="F528" s="183"/>
      <c r="G528" s="183"/>
      <c r="H528" s="183"/>
      <c r="I528" s="183"/>
      <c r="J528" s="183"/>
      <c r="K528" s="183"/>
      <c r="L528" s="183"/>
      <c r="M528" s="183"/>
      <c r="N528" s="183"/>
      <c r="O528" s="183"/>
      <c r="P528" s="183"/>
      <c r="Q528" s="183"/>
      <c r="R528" s="183"/>
      <c r="S528" s="183"/>
      <c r="T528" s="183"/>
      <c r="U528" s="183"/>
      <c r="V528" s="183"/>
      <c r="W528" s="183"/>
      <c r="X528" s="183"/>
      <c r="Y528" s="183"/>
      <c r="Z528" s="183"/>
      <c r="AA528" s="183"/>
      <c r="AB528" s="183"/>
      <c r="AC528" s="183"/>
      <c r="AD528" s="183"/>
      <c r="AE528" s="183"/>
      <c r="AF528" s="183"/>
      <c r="AG528" s="183"/>
      <c r="AH528" s="183"/>
      <c r="AI528" s="183"/>
      <c r="AJ528" s="183"/>
      <c r="AK528" s="183"/>
      <c r="AL528" s="183"/>
      <c r="AM528" s="183"/>
      <c r="AN528" s="183"/>
      <c r="AO528" s="183"/>
      <c r="AP528" s="183"/>
      <c r="AQ528" s="183"/>
      <c r="AR528" s="183"/>
      <c r="AS528" s="183"/>
      <c r="AT528" s="183"/>
      <c r="AU528" s="183"/>
      <c r="AV528" s="183"/>
      <c r="AW528" s="183"/>
      <c r="AX528" s="183"/>
      <c r="AY528" s="183"/>
      <c r="AZ528" s="183"/>
      <c r="BA528" s="183"/>
      <c r="BB528" s="183"/>
      <c r="BC528" s="183"/>
      <c r="BD528" s="183"/>
      <c r="BE528" s="183"/>
      <c r="BF528" s="183"/>
      <c r="BG528" s="183"/>
      <c r="BH528" s="183"/>
      <c r="BI528" s="183"/>
      <c r="BJ528" s="183"/>
      <c r="BK528" s="183"/>
      <c r="BL528" s="183"/>
      <c r="BM528" s="183"/>
    </row>
    <row r="529" spans="1:65" x14ac:dyDescent="0.2">
      <c r="A529" s="110"/>
      <c r="B529" s="110"/>
      <c r="C529" s="110"/>
      <c r="D529" s="183"/>
      <c r="E529" s="183"/>
      <c r="F529" s="183"/>
      <c r="G529" s="183"/>
      <c r="H529" s="183"/>
      <c r="I529" s="183"/>
      <c r="J529" s="183"/>
      <c r="K529" s="183"/>
      <c r="L529" s="183"/>
      <c r="M529" s="183"/>
      <c r="N529" s="183"/>
      <c r="O529" s="183"/>
      <c r="P529" s="183"/>
      <c r="Q529" s="183"/>
      <c r="R529" s="183"/>
      <c r="S529" s="183"/>
      <c r="T529" s="183"/>
      <c r="U529" s="183"/>
      <c r="V529" s="183"/>
      <c r="W529" s="183"/>
      <c r="X529" s="183"/>
      <c r="Y529" s="183"/>
      <c r="Z529" s="183"/>
      <c r="AA529" s="183"/>
      <c r="AB529" s="183"/>
      <c r="AC529" s="183"/>
      <c r="AD529" s="183"/>
      <c r="AE529" s="183"/>
      <c r="AF529" s="183"/>
      <c r="AG529" s="183"/>
      <c r="AH529" s="183"/>
      <c r="AI529" s="183"/>
      <c r="AJ529" s="183"/>
      <c r="AK529" s="183"/>
      <c r="AL529" s="183"/>
      <c r="AM529" s="183"/>
      <c r="AN529" s="183"/>
      <c r="AO529" s="183"/>
      <c r="AP529" s="183"/>
      <c r="AQ529" s="183"/>
      <c r="AR529" s="183"/>
      <c r="AS529" s="183"/>
      <c r="AT529" s="183"/>
      <c r="AU529" s="183"/>
      <c r="AV529" s="183"/>
      <c r="AW529" s="183"/>
      <c r="AX529" s="183"/>
      <c r="AY529" s="183"/>
      <c r="AZ529" s="183"/>
      <c r="BA529" s="183"/>
      <c r="BB529" s="183"/>
      <c r="BC529" s="183"/>
      <c r="BD529" s="183"/>
      <c r="BE529" s="183"/>
      <c r="BF529" s="183"/>
      <c r="BG529" s="183"/>
      <c r="BH529" s="183"/>
      <c r="BI529" s="183"/>
      <c r="BJ529" s="183"/>
      <c r="BK529" s="183"/>
      <c r="BL529" s="183"/>
      <c r="BM529" s="183"/>
    </row>
    <row r="530" spans="1:65" x14ac:dyDescent="0.2">
      <c r="A530" s="110"/>
      <c r="B530" s="110"/>
      <c r="C530" s="110"/>
      <c r="D530" s="183"/>
      <c r="E530" s="183"/>
      <c r="F530" s="183"/>
      <c r="G530" s="183"/>
      <c r="H530" s="183"/>
      <c r="I530" s="183"/>
      <c r="J530" s="183"/>
      <c r="K530" s="183"/>
      <c r="L530" s="183"/>
      <c r="M530" s="183"/>
      <c r="N530" s="183"/>
      <c r="O530" s="183"/>
      <c r="P530" s="183"/>
      <c r="Q530" s="183"/>
      <c r="R530" s="183"/>
      <c r="S530" s="183"/>
      <c r="T530" s="183"/>
      <c r="U530" s="183"/>
      <c r="V530" s="183"/>
      <c r="W530" s="183"/>
      <c r="X530" s="183"/>
      <c r="Y530" s="183"/>
      <c r="Z530" s="183"/>
      <c r="AA530" s="183"/>
      <c r="AB530" s="183"/>
      <c r="AC530" s="183"/>
      <c r="AD530" s="183"/>
      <c r="AE530" s="183"/>
      <c r="AF530" s="183"/>
      <c r="AG530" s="183"/>
      <c r="AH530" s="183"/>
      <c r="AI530" s="183"/>
      <c r="AJ530" s="183"/>
      <c r="AK530" s="183"/>
      <c r="AL530" s="183"/>
      <c r="AM530" s="183"/>
      <c r="AN530" s="183"/>
      <c r="AO530" s="183"/>
      <c r="AP530" s="183"/>
      <c r="AQ530" s="183"/>
      <c r="AR530" s="183"/>
      <c r="AS530" s="183"/>
      <c r="AT530" s="183"/>
      <c r="AU530" s="183"/>
      <c r="AV530" s="183"/>
      <c r="AW530" s="183"/>
      <c r="AX530" s="183"/>
      <c r="AY530" s="183"/>
      <c r="AZ530" s="183"/>
      <c r="BA530" s="183"/>
      <c r="BB530" s="183"/>
      <c r="BC530" s="183"/>
      <c r="BD530" s="183"/>
      <c r="BE530" s="183"/>
      <c r="BF530" s="183"/>
      <c r="BG530" s="183"/>
      <c r="BH530" s="183"/>
      <c r="BI530" s="183"/>
      <c r="BJ530" s="183"/>
      <c r="BK530" s="183"/>
      <c r="BL530" s="183"/>
      <c r="BM530" s="183"/>
    </row>
    <row r="531" spans="1:65" x14ac:dyDescent="0.2">
      <c r="A531" s="110"/>
      <c r="B531" s="110"/>
      <c r="C531" s="110"/>
      <c r="D531" s="183"/>
      <c r="E531" s="183"/>
      <c r="F531" s="183"/>
      <c r="G531" s="183"/>
      <c r="H531" s="183"/>
      <c r="I531" s="183"/>
      <c r="J531" s="183"/>
      <c r="K531" s="183"/>
      <c r="L531" s="183"/>
      <c r="M531" s="183"/>
      <c r="N531" s="183"/>
      <c r="O531" s="183"/>
      <c r="P531" s="183"/>
      <c r="Q531" s="183"/>
      <c r="R531" s="183"/>
      <c r="S531" s="183"/>
      <c r="T531" s="183"/>
      <c r="U531" s="183"/>
      <c r="V531" s="183"/>
      <c r="W531" s="183"/>
      <c r="X531" s="183"/>
      <c r="Y531" s="183"/>
      <c r="Z531" s="183"/>
      <c r="AA531" s="183"/>
      <c r="AB531" s="183"/>
      <c r="AC531" s="183"/>
      <c r="AD531" s="183"/>
      <c r="AE531" s="183"/>
      <c r="AF531" s="183"/>
      <c r="AG531" s="183"/>
      <c r="AH531" s="183"/>
      <c r="AI531" s="183"/>
      <c r="AJ531" s="183"/>
      <c r="AK531" s="183"/>
      <c r="AL531" s="183"/>
      <c r="AM531" s="183"/>
      <c r="AN531" s="183"/>
      <c r="AO531" s="183"/>
      <c r="AP531" s="183"/>
      <c r="AQ531" s="183"/>
      <c r="AR531" s="183"/>
      <c r="AS531" s="183"/>
      <c r="AT531" s="183"/>
      <c r="AU531" s="183"/>
      <c r="AV531" s="183"/>
      <c r="AW531" s="183"/>
      <c r="AX531" s="183"/>
      <c r="AY531" s="183"/>
      <c r="AZ531" s="183"/>
      <c r="BA531" s="183"/>
      <c r="BB531" s="183"/>
      <c r="BC531" s="183"/>
      <c r="BD531" s="183"/>
      <c r="BE531" s="183"/>
      <c r="BF531" s="183"/>
      <c r="BG531" s="183"/>
      <c r="BH531" s="183"/>
      <c r="BI531" s="183"/>
      <c r="BJ531" s="183"/>
      <c r="BK531" s="183"/>
      <c r="BL531" s="183"/>
      <c r="BM531" s="183"/>
    </row>
    <row r="532" spans="1:65" x14ac:dyDescent="0.2">
      <c r="A532" s="110"/>
      <c r="B532" s="110"/>
      <c r="C532" s="110"/>
      <c r="D532" s="183"/>
      <c r="E532" s="183"/>
      <c r="F532" s="183"/>
      <c r="G532" s="183"/>
      <c r="H532" s="183"/>
      <c r="I532" s="183"/>
      <c r="J532" s="183"/>
      <c r="K532" s="183"/>
      <c r="L532" s="183"/>
      <c r="M532" s="183"/>
      <c r="N532" s="183"/>
      <c r="O532" s="183"/>
      <c r="P532" s="183"/>
      <c r="Q532" s="183"/>
      <c r="R532" s="183"/>
      <c r="S532" s="183"/>
      <c r="T532" s="183"/>
      <c r="U532" s="183"/>
      <c r="V532" s="183"/>
      <c r="W532" s="183"/>
      <c r="X532" s="183"/>
      <c r="Y532" s="183"/>
      <c r="Z532" s="183"/>
      <c r="AA532" s="183"/>
      <c r="AB532" s="183"/>
      <c r="AC532" s="183"/>
      <c r="AD532" s="183"/>
      <c r="AE532" s="183"/>
      <c r="AF532" s="183"/>
      <c r="AG532" s="183"/>
      <c r="AH532" s="183"/>
      <c r="AI532" s="183"/>
      <c r="AJ532" s="183"/>
      <c r="AK532" s="183"/>
      <c r="AL532" s="183"/>
      <c r="AM532" s="183"/>
      <c r="AN532" s="183"/>
      <c r="AO532" s="183"/>
      <c r="AP532" s="183"/>
      <c r="AQ532" s="183"/>
      <c r="AR532" s="183"/>
      <c r="AS532" s="183"/>
      <c r="AT532" s="183"/>
      <c r="AU532" s="183"/>
      <c r="AV532" s="183"/>
      <c r="AW532" s="183"/>
      <c r="AX532" s="183"/>
      <c r="AY532" s="183"/>
      <c r="AZ532" s="183"/>
      <c r="BA532" s="183"/>
      <c r="BB532" s="183"/>
      <c r="BC532" s="183"/>
      <c r="BD532" s="183"/>
      <c r="BE532" s="183"/>
      <c r="BF532" s="183"/>
      <c r="BG532" s="183"/>
      <c r="BH532" s="183"/>
      <c r="BI532" s="183"/>
      <c r="BJ532" s="183"/>
      <c r="BK532" s="183"/>
      <c r="BL532" s="183"/>
      <c r="BM532" s="183"/>
    </row>
    <row r="533" spans="1:65" x14ac:dyDescent="0.2">
      <c r="A533" s="110"/>
      <c r="B533" s="110"/>
      <c r="C533" s="110"/>
      <c r="D533" s="183"/>
      <c r="E533" s="183"/>
      <c r="F533" s="183"/>
      <c r="G533" s="183"/>
      <c r="H533" s="183"/>
      <c r="I533" s="183"/>
      <c r="J533" s="183"/>
      <c r="K533" s="183"/>
      <c r="L533" s="183"/>
      <c r="M533" s="183"/>
      <c r="N533" s="183"/>
      <c r="O533" s="183"/>
      <c r="P533" s="183"/>
      <c r="Q533" s="183"/>
      <c r="R533" s="183"/>
      <c r="S533" s="183"/>
      <c r="T533" s="183"/>
      <c r="U533" s="183"/>
      <c r="V533" s="183"/>
      <c r="W533" s="183"/>
      <c r="X533" s="183"/>
      <c r="Y533" s="183"/>
      <c r="Z533" s="183"/>
      <c r="AA533" s="183"/>
      <c r="AB533" s="183"/>
      <c r="AC533" s="183"/>
      <c r="AD533" s="183"/>
      <c r="AE533" s="183"/>
      <c r="AF533" s="183"/>
      <c r="AG533" s="183"/>
      <c r="AH533" s="183"/>
      <c r="AI533" s="183"/>
      <c r="AJ533" s="183"/>
      <c r="AK533" s="183"/>
      <c r="AL533" s="183"/>
      <c r="AM533" s="183"/>
      <c r="AN533" s="183"/>
      <c r="AO533" s="183"/>
      <c r="AP533" s="183"/>
      <c r="AQ533" s="183"/>
      <c r="AR533" s="183"/>
      <c r="AS533" s="183"/>
      <c r="AT533" s="183"/>
      <c r="AU533" s="183"/>
      <c r="AV533" s="183"/>
      <c r="AW533" s="183"/>
      <c r="AX533" s="183"/>
      <c r="AY533" s="183"/>
      <c r="AZ533" s="183"/>
      <c r="BA533" s="183"/>
      <c r="BB533" s="183"/>
      <c r="BC533" s="183"/>
      <c r="BD533" s="183"/>
      <c r="BE533" s="183"/>
      <c r="BF533" s="183"/>
      <c r="BG533" s="183"/>
      <c r="BH533" s="183"/>
      <c r="BI533" s="183"/>
      <c r="BJ533" s="183"/>
      <c r="BK533" s="183"/>
      <c r="BL533" s="183"/>
      <c r="BM533" s="183"/>
    </row>
    <row r="534" spans="1:65" x14ac:dyDescent="0.2">
      <c r="A534" s="110"/>
      <c r="B534" s="110"/>
      <c r="C534" s="110"/>
      <c r="D534" s="183"/>
      <c r="E534" s="183"/>
      <c r="F534" s="183"/>
      <c r="G534" s="183"/>
      <c r="H534" s="183"/>
      <c r="I534" s="183"/>
      <c r="J534" s="183"/>
      <c r="K534" s="183"/>
      <c r="L534" s="183"/>
      <c r="M534" s="183"/>
      <c r="N534" s="183"/>
      <c r="O534" s="183"/>
      <c r="P534" s="183"/>
      <c r="Q534" s="183"/>
      <c r="R534" s="183"/>
      <c r="S534" s="183"/>
      <c r="T534" s="183"/>
      <c r="U534" s="183"/>
      <c r="V534" s="183"/>
      <c r="W534" s="183"/>
      <c r="X534" s="183"/>
      <c r="Y534" s="183"/>
      <c r="Z534" s="183"/>
      <c r="AA534" s="183"/>
      <c r="AB534" s="183"/>
      <c r="AC534" s="183"/>
      <c r="AD534" s="183"/>
      <c r="AE534" s="183"/>
      <c r="AF534" s="183"/>
      <c r="AG534" s="183"/>
      <c r="AH534" s="183"/>
      <c r="AI534" s="183"/>
      <c r="AJ534" s="183"/>
      <c r="AK534" s="183"/>
      <c r="AL534" s="183"/>
      <c r="AM534" s="183"/>
      <c r="AN534" s="183"/>
      <c r="AO534" s="183"/>
      <c r="AP534" s="183"/>
      <c r="AQ534" s="183"/>
      <c r="AR534" s="183"/>
      <c r="AS534" s="183"/>
      <c r="AT534" s="183"/>
      <c r="AU534" s="183"/>
      <c r="AV534" s="183"/>
      <c r="AW534" s="183"/>
      <c r="AX534" s="183"/>
      <c r="AY534" s="183"/>
      <c r="AZ534" s="183"/>
      <c r="BA534" s="183"/>
      <c r="BB534" s="183"/>
      <c r="BC534" s="183"/>
      <c r="BD534" s="183"/>
      <c r="BE534" s="183"/>
      <c r="BF534" s="183"/>
      <c r="BG534" s="183"/>
      <c r="BH534" s="183"/>
      <c r="BI534" s="183"/>
      <c r="BJ534" s="183"/>
      <c r="BK534" s="183"/>
      <c r="BL534" s="183"/>
      <c r="BM534" s="183"/>
    </row>
    <row r="535" spans="1:65" x14ac:dyDescent="0.2">
      <c r="A535" s="110"/>
      <c r="B535" s="110"/>
      <c r="C535" s="110"/>
      <c r="D535" s="183"/>
      <c r="E535" s="183"/>
      <c r="F535" s="183"/>
      <c r="G535" s="183"/>
      <c r="H535" s="183"/>
      <c r="I535" s="183"/>
      <c r="J535" s="183"/>
      <c r="K535" s="183"/>
      <c r="L535" s="183"/>
      <c r="M535" s="183"/>
      <c r="N535" s="183"/>
      <c r="O535" s="183"/>
      <c r="P535" s="183"/>
      <c r="Q535" s="183"/>
      <c r="R535" s="183"/>
      <c r="S535" s="183"/>
      <c r="T535" s="183"/>
      <c r="U535" s="183"/>
      <c r="V535" s="183"/>
      <c r="W535" s="183"/>
      <c r="X535" s="183"/>
      <c r="Y535" s="183"/>
      <c r="Z535" s="183"/>
      <c r="AA535" s="183"/>
      <c r="AB535" s="183"/>
      <c r="AC535" s="183"/>
      <c r="AD535" s="183"/>
      <c r="AE535" s="183"/>
      <c r="AF535" s="183"/>
      <c r="AG535" s="183"/>
      <c r="AH535" s="183"/>
      <c r="AI535" s="183"/>
      <c r="AJ535" s="183"/>
      <c r="AK535" s="183"/>
      <c r="AL535" s="183"/>
      <c r="AM535" s="183"/>
      <c r="AN535" s="183"/>
      <c r="AO535" s="183"/>
      <c r="AP535" s="183"/>
      <c r="AQ535" s="183"/>
      <c r="AR535" s="183"/>
      <c r="AS535" s="183"/>
      <c r="AT535" s="183"/>
      <c r="AU535" s="183"/>
      <c r="AV535" s="183"/>
      <c r="AW535" s="183"/>
      <c r="AX535" s="183"/>
      <c r="AY535" s="183"/>
      <c r="AZ535" s="183"/>
      <c r="BA535" s="183"/>
      <c r="BB535" s="183"/>
      <c r="BC535" s="183"/>
      <c r="BD535" s="183"/>
      <c r="BE535" s="183"/>
      <c r="BF535" s="183"/>
      <c r="BG535" s="183"/>
      <c r="BH535" s="183"/>
      <c r="BI535" s="183"/>
      <c r="BJ535" s="183"/>
      <c r="BK535" s="183"/>
      <c r="BL535" s="183"/>
      <c r="BM535" s="183"/>
    </row>
    <row r="536" spans="1:65" x14ac:dyDescent="0.2">
      <c r="A536" s="110"/>
      <c r="B536" s="110"/>
      <c r="C536" s="110"/>
      <c r="D536" s="183"/>
      <c r="E536" s="183"/>
      <c r="F536" s="183"/>
      <c r="G536" s="183"/>
      <c r="H536" s="183"/>
      <c r="I536" s="183"/>
      <c r="J536" s="183"/>
      <c r="K536" s="183"/>
      <c r="L536" s="183"/>
      <c r="M536" s="183"/>
      <c r="N536" s="183"/>
      <c r="O536" s="183"/>
      <c r="P536" s="183"/>
      <c r="Q536" s="183"/>
      <c r="R536" s="183"/>
      <c r="S536" s="183"/>
      <c r="T536" s="183"/>
      <c r="U536" s="183"/>
      <c r="V536" s="183"/>
      <c r="W536" s="183"/>
      <c r="X536" s="183"/>
      <c r="Y536" s="183"/>
      <c r="Z536" s="183"/>
      <c r="AA536" s="183"/>
      <c r="AB536" s="183"/>
      <c r="AC536" s="183"/>
      <c r="AD536" s="183"/>
      <c r="AE536" s="183"/>
      <c r="AF536" s="183"/>
      <c r="AG536" s="183"/>
      <c r="AH536" s="183"/>
      <c r="AI536" s="183"/>
      <c r="AJ536" s="183"/>
      <c r="AK536" s="183"/>
      <c r="AL536" s="183"/>
      <c r="AM536" s="183"/>
      <c r="AN536" s="183"/>
      <c r="AO536" s="183"/>
      <c r="AP536" s="183"/>
      <c r="AQ536" s="183"/>
      <c r="AR536" s="183"/>
      <c r="AS536" s="183"/>
      <c r="AT536" s="183"/>
      <c r="AU536" s="183"/>
      <c r="AV536" s="183"/>
      <c r="AW536" s="183"/>
      <c r="AX536" s="183"/>
      <c r="AY536" s="183"/>
      <c r="AZ536" s="183"/>
      <c r="BA536" s="183"/>
      <c r="BB536" s="183"/>
      <c r="BC536" s="183"/>
      <c r="BD536" s="183"/>
      <c r="BE536" s="183"/>
      <c r="BF536" s="183"/>
      <c r="BG536" s="183"/>
      <c r="BH536" s="183"/>
      <c r="BI536" s="183"/>
      <c r="BJ536" s="183"/>
      <c r="BK536" s="183"/>
      <c r="BL536" s="183"/>
      <c r="BM536" s="183"/>
    </row>
    <row r="537" spans="1:65" x14ac:dyDescent="0.2">
      <c r="A537" s="110"/>
      <c r="B537" s="110"/>
      <c r="C537" s="110"/>
      <c r="D537" s="183"/>
      <c r="E537" s="183"/>
      <c r="F537" s="183"/>
      <c r="G537" s="183"/>
      <c r="H537" s="183"/>
      <c r="I537" s="183"/>
      <c r="J537" s="183"/>
      <c r="K537" s="183"/>
      <c r="L537" s="183"/>
      <c r="M537" s="183"/>
      <c r="N537" s="183"/>
      <c r="O537" s="183"/>
      <c r="P537" s="183"/>
      <c r="Q537" s="183"/>
      <c r="R537" s="183"/>
      <c r="S537" s="183"/>
      <c r="T537" s="183"/>
      <c r="U537" s="183"/>
      <c r="V537" s="183"/>
      <c r="W537" s="183"/>
      <c r="X537" s="183"/>
      <c r="Y537" s="183"/>
      <c r="Z537" s="183"/>
      <c r="AA537" s="183"/>
      <c r="AB537" s="183"/>
      <c r="AC537" s="183"/>
      <c r="AD537" s="183"/>
      <c r="AE537" s="183"/>
      <c r="AF537" s="183"/>
      <c r="AG537" s="183"/>
      <c r="AH537" s="183"/>
      <c r="AI537" s="183"/>
      <c r="AJ537" s="183"/>
      <c r="AK537" s="183"/>
      <c r="AL537" s="183"/>
      <c r="AM537" s="183"/>
      <c r="AN537" s="183"/>
      <c r="AO537" s="183"/>
      <c r="AP537" s="183"/>
      <c r="AQ537" s="183"/>
      <c r="AR537" s="183"/>
      <c r="AS537" s="183"/>
      <c r="AT537" s="183"/>
      <c r="AU537" s="183"/>
      <c r="AV537" s="183"/>
      <c r="AW537" s="183"/>
      <c r="AX537" s="183"/>
      <c r="AY537" s="183"/>
      <c r="AZ537" s="183"/>
      <c r="BA537" s="183"/>
      <c r="BB537" s="183"/>
      <c r="BC537" s="183"/>
      <c r="BD537" s="183"/>
      <c r="BE537" s="183"/>
      <c r="BF537" s="183"/>
      <c r="BG537" s="183"/>
      <c r="BH537" s="183"/>
      <c r="BI537" s="183"/>
      <c r="BJ537" s="183"/>
      <c r="BK537" s="183"/>
      <c r="BL537" s="183"/>
      <c r="BM537" s="183"/>
    </row>
    <row r="538" spans="1:65" x14ac:dyDescent="0.2">
      <c r="A538" s="110"/>
      <c r="B538" s="110"/>
      <c r="C538" s="110"/>
      <c r="D538" s="183"/>
      <c r="E538" s="183"/>
      <c r="F538" s="183"/>
      <c r="G538" s="183"/>
      <c r="H538" s="183"/>
      <c r="I538" s="183"/>
      <c r="J538" s="183"/>
      <c r="K538" s="183"/>
      <c r="L538" s="183"/>
      <c r="M538" s="183"/>
      <c r="N538" s="183"/>
      <c r="O538" s="183"/>
      <c r="P538" s="183"/>
      <c r="Q538" s="183"/>
      <c r="R538" s="183"/>
      <c r="S538" s="183"/>
      <c r="T538" s="183"/>
      <c r="U538" s="183"/>
      <c r="V538" s="183"/>
      <c r="W538" s="183"/>
      <c r="X538" s="183"/>
      <c r="Y538" s="183"/>
      <c r="Z538" s="183"/>
      <c r="AA538" s="183"/>
      <c r="AB538" s="183"/>
      <c r="AC538" s="183"/>
      <c r="AD538" s="183"/>
      <c r="AE538" s="183"/>
      <c r="AF538" s="183"/>
      <c r="AG538" s="183"/>
      <c r="AH538" s="183"/>
      <c r="AI538" s="183"/>
      <c r="AJ538" s="183"/>
      <c r="AK538" s="183"/>
      <c r="AL538" s="183"/>
      <c r="AM538" s="183"/>
      <c r="AN538" s="183"/>
      <c r="AO538" s="183"/>
      <c r="AP538" s="183"/>
      <c r="AQ538" s="183"/>
      <c r="AR538" s="183"/>
      <c r="AS538" s="183"/>
      <c r="AT538" s="183"/>
      <c r="AU538" s="183"/>
      <c r="AV538" s="183"/>
      <c r="AW538" s="183"/>
      <c r="AX538" s="183"/>
      <c r="AY538" s="183"/>
      <c r="AZ538" s="183"/>
      <c r="BA538" s="183"/>
      <c r="BB538" s="183"/>
      <c r="BC538" s="183"/>
      <c r="BD538" s="183"/>
      <c r="BE538" s="183"/>
      <c r="BF538" s="183"/>
      <c r="BG538" s="183"/>
      <c r="BH538" s="183"/>
      <c r="BI538" s="183"/>
      <c r="BJ538" s="183"/>
      <c r="BK538" s="183"/>
      <c r="BL538" s="183"/>
      <c r="BM538" s="183"/>
    </row>
    <row r="539" spans="1:65" x14ac:dyDescent="0.2">
      <c r="A539" s="110"/>
      <c r="B539" s="110"/>
      <c r="C539" s="110"/>
      <c r="D539" s="183"/>
      <c r="E539" s="183"/>
      <c r="F539" s="183"/>
      <c r="G539" s="183"/>
      <c r="H539" s="183"/>
      <c r="I539" s="183"/>
      <c r="J539" s="183"/>
      <c r="K539" s="183"/>
      <c r="L539" s="183"/>
      <c r="M539" s="183"/>
      <c r="N539" s="183"/>
      <c r="O539" s="183"/>
      <c r="P539" s="183"/>
      <c r="Q539" s="183"/>
      <c r="R539" s="183"/>
      <c r="S539" s="183"/>
      <c r="T539" s="183"/>
      <c r="U539" s="183"/>
      <c r="V539" s="183"/>
      <c r="W539" s="183"/>
      <c r="X539" s="183"/>
      <c r="Y539" s="183"/>
      <c r="Z539" s="183"/>
      <c r="AA539" s="183"/>
      <c r="AB539" s="183"/>
      <c r="AC539" s="183"/>
      <c r="AD539" s="183"/>
      <c r="AE539" s="183"/>
      <c r="AF539" s="183"/>
      <c r="AG539" s="183"/>
      <c r="AH539" s="183"/>
      <c r="AI539" s="183"/>
      <c r="AJ539" s="183"/>
      <c r="AK539" s="183"/>
      <c r="AL539" s="183"/>
      <c r="AM539" s="183"/>
      <c r="AN539" s="183"/>
      <c r="AO539" s="183"/>
      <c r="AP539" s="183"/>
      <c r="AQ539" s="183"/>
      <c r="AR539" s="183"/>
      <c r="AS539" s="183"/>
      <c r="AT539" s="183"/>
      <c r="AU539" s="183"/>
      <c r="AV539" s="183"/>
      <c r="AW539" s="183"/>
      <c r="AX539" s="183"/>
      <c r="AY539" s="183"/>
      <c r="AZ539" s="183"/>
      <c r="BA539" s="183"/>
      <c r="BB539" s="183"/>
      <c r="BC539" s="183"/>
      <c r="BD539" s="183"/>
      <c r="BE539" s="183"/>
      <c r="BF539" s="183"/>
      <c r="BG539" s="183"/>
      <c r="BH539" s="183"/>
      <c r="BI539" s="183"/>
      <c r="BJ539" s="183"/>
      <c r="BK539" s="183"/>
      <c r="BL539" s="183"/>
      <c r="BM539" s="183"/>
    </row>
    <row r="540" spans="1:65" x14ac:dyDescent="0.2">
      <c r="A540" s="110"/>
      <c r="B540" s="110"/>
      <c r="C540" s="110"/>
      <c r="D540" s="183"/>
      <c r="E540" s="183"/>
      <c r="F540" s="183"/>
      <c r="G540" s="183"/>
      <c r="H540" s="183"/>
      <c r="I540" s="183"/>
      <c r="J540" s="183"/>
      <c r="K540" s="183"/>
      <c r="L540" s="183"/>
      <c r="M540" s="183"/>
      <c r="N540" s="183"/>
      <c r="O540" s="183"/>
      <c r="P540" s="183"/>
      <c r="Q540" s="183"/>
      <c r="R540" s="183"/>
      <c r="S540" s="183"/>
      <c r="T540" s="183"/>
      <c r="U540" s="183"/>
      <c r="V540" s="183"/>
      <c r="W540" s="183"/>
      <c r="X540" s="183"/>
      <c r="Y540" s="183"/>
      <c r="Z540" s="183"/>
      <c r="AA540" s="183"/>
      <c r="AB540" s="183"/>
      <c r="AC540" s="183"/>
      <c r="AD540" s="183"/>
      <c r="AE540" s="183"/>
      <c r="AF540" s="183"/>
      <c r="AG540" s="183"/>
      <c r="AH540" s="183"/>
      <c r="AI540" s="183"/>
      <c r="AJ540" s="183"/>
      <c r="AK540" s="183"/>
      <c r="AL540" s="183"/>
      <c r="AM540" s="183"/>
      <c r="AN540" s="183"/>
      <c r="AO540" s="183"/>
      <c r="AP540" s="183"/>
      <c r="AQ540" s="183"/>
      <c r="AR540" s="183"/>
      <c r="AS540" s="183"/>
      <c r="AT540" s="183"/>
      <c r="AU540" s="183"/>
      <c r="AV540" s="183"/>
      <c r="AW540" s="183"/>
      <c r="AX540" s="183"/>
      <c r="AY540" s="183"/>
      <c r="AZ540" s="183"/>
      <c r="BA540" s="183"/>
      <c r="BB540" s="183"/>
      <c r="BC540" s="183"/>
      <c r="BD540" s="183"/>
      <c r="BE540" s="183"/>
      <c r="BF540" s="183"/>
      <c r="BG540" s="183"/>
      <c r="BH540" s="183"/>
      <c r="BI540" s="183"/>
      <c r="BJ540" s="183"/>
      <c r="BK540" s="183"/>
      <c r="BL540" s="183"/>
      <c r="BM540" s="183"/>
    </row>
    <row r="541" spans="1:65" x14ac:dyDescent="0.2">
      <c r="A541" s="110"/>
      <c r="B541" s="110"/>
      <c r="C541" s="110"/>
      <c r="D541" s="183"/>
      <c r="E541" s="183"/>
      <c r="F541" s="183"/>
      <c r="G541" s="183"/>
      <c r="H541" s="183"/>
      <c r="I541" s="183"/>
      <c r="J541" s="183"/>
      <c r="K541" s="183"/>
      <c r="L541" s="183"/>
      <c r="M541" s="183"/>
      <c r="N541" s="183"/>
      <c r="O541" s="183"/>
      <c r="P541" s="183"/>
      <c r="Q541" s="183"/>
      <c r="R541" s="183"/>
      <c r="S541" s="183"/>
      <c r="T541" s="183"/>
      <c r="U541" s="183"/>
      <c r="V541" s="183"/>
      <c r="W541" s="183"/>
      <c r="X541" s="183"/>
      <c r="Y541" s="183"/>
      <c r="Z541" s="183"/>
      <c r="AA541" s="183"/>
      <c r="AB541" s="183"/>
      <c r="AC541" s="183"/>
      <c r="AD541" s="183"/>
      <c r="AE541" s="183"/>
      <c r="AF541" s="183"/>
      <c r="AG541" s="183"/>
      <c r="AH541" s="183"/>
      <c r="AI541" s="183"/>
      <c r="AJ541" s="183"/>
      <c r="AK541" s="183"/>
      <c r="AL541" s="183"/>
      <c r="AM541" s="183"/>
      <c r="AN541" s="183"/>
      <c r="AO541" s="183"/>
      <c r="AP541" s="183"/>
      <c r="AQ541" s="183"/>
      <c r="AR541" s="183"/>
      <c r="AS541" s="183"/>
      <c r="AT541" s="183"/>
      <c r="AU541" s="183"/>
      <c r="AV541" s="183"/>
      <c r="AW541" s="183"/>
      <c r="AX541" s="183"/>
      <c r="AY541" s="183"/>
      <c r="AZ541" s="183"/>
      <c r="BA541" s="183"/>
      <c r="BB541" s="183"/>
      <c r="BC541" s="183"/>
      <c r="BD541" s="183"/>
      <c r="BE541" s="183"/>
      <c r="BF541" s="183"/>
      <c r="BG541" s="183"/>
      <c r="BH541" s="183"/>
      <c r="BI541" s="183"/>
      <c r="BJ541" s="183"/>
      <c r="BK541" s="183"/>
      <c r="BL541" s="183"/>
      <c r="BM541" s="183"/>
    </row>
    <row r="542" spans="1:65" x14ac:dyDescent="0.2">
      <c r="A542" s="110"/>
      <c r="B542" s="110"/>
      <c r="C542" s="110"/>
      <c r="D542" s="183"/>
      <c r="E542" s="183"/>
      <c r="F542" s="183"/>
      <c r="G542" s="183"/>
      <c r="H542" s="183"/>
      <c r="I542" s="183"/>
      <c r="J542" s="183"/>
      <c r="K542" s="183"/>
      <c r="L542" s="183"/>
      <c r="M542" s="183"/>
      <c r="N542" s="183"/>
      <c r="O542" s="183"/>
      <c r="P542" s="183"/>
      <c r="Q542" s="183"/>
      <c r="R542" s="183"/>
      <c r="S542" s="183"/>
      <c r="T542" s="183"/>
      <c r="U542" s="183"/>
      <c r="V542" s="183"/>
      <c r="W542" s="183"/>
      <c r="X542" s="183"/>
      <c r="Y542" s="183"/>
      <c r="Z542" s="183"/>
      <c r="AA542" s="183"/>
      <c r="AB542" s="183"/>
      <c r="AC542" s="183"/>
      <c r="AD542" s="183"/>
      <c r="AE542" s="183"/>
      <c r="AF542" s="183"/>
      <c r="AG542" s="183"/>
      <c r="AH542" s="183"/>
      <c r="AI542" s="183"/>
      <c r="AJ542" s="183"/>
      <c r="AK542" s="183"/>
      <c r="AL542" s="183"/>
      <c r="AM542" s="183"/>
      <c r="AN542" s="183"/>
      <c r="AO542" s="183"/>
      <c r="AP542" s="183"/>
      <c r="AQ542" s="183"/>
      <c r="AR542" s="183"/>
      <c r="AS542" s="183"/>
      <c r="AT542" s="183"/>
      <c r="AU542" s="183"/>
      <c r="AV542" s="183"/>
      <c r="AW542" s="183"/>
      <c r="AX542" s="183"/>
      <c r="AY542" s="183"/>
      <c r="AZ542" s="183"/>
      <c r="BA542" s="183"/>
      <c r="BB542" s="183"/>
      <c r="BC542" s="183"/>
      <c r="BD542" s="183"/>
      <c r="BE542" s="183"/>
      <c r="BF542" s="183"/>
      <c r="BG542" s="183"/>
      <c r="BH542" s="183"/>
      <c r="BI542" s="183"/>
      <c r="BJ542" s="183"/>
      <c r="BK542" s="183"/>
      <c r="BL542" s="183"/>
      <c r="BM542" s="183"/>
    </row>
    <row r="543" spans="1:65" x14ac:dyDescent="0.2">
      <c r="A543" s="110"/>
      <c r="B543" s="110"/>
      <c r="C543" s="110"/>
      <c r="D543" s="183"/>
      <c r="E543" s="183"/>
      <c r="F543" s="183"/>
      <c r="G543" s="183"/>
      <c r="H543" s="183"/>
      <c r="I543" s="183"/>
      <c r="J543" s="183"/>
      <c r="K543" s="183"/>
      <c r="L543" s="183"/>
      <c r="M543" s="183"/>
      <c r="N543" s="183"/>
      <c r="O543" s="183"/>
      <c r="P543" s="183"/>
      <c r="Q543" s="183"/>
      <c r="R543" s="183"/>
      <c r="S543" s="183"/>
      <c r="T543" s="183"/>
      <c r="U543" s="183"/>
      <c r="V543" s="183"/>
      <c r="W543" s="183"/>
      <c r="X543" s="183"/>
      <c r="Y543" s="183"/>
      <c r="Z543" s="183"/>
      <c r="AA543" s="183"/>
      <c r="AB543" s="183"/>
      <c r="AC543" s="183"/>
      <c r="AD543" s="183"/>
      <c r="AE543" s="183"/>
      <c r="AF543" s="183"/>
      <c r="AG543" s="183"/>
      <c r="AH543" s="183"/>
      <c r="AI543" s="183"/>
      <c r="AJ543" s="183"/>
      <c r="AK543" s="183"/>
      <c r="AL543" s="183"/>
      <c r="AM543" s="183"/>
      <c r="AN543" s="183"/>
      <c r="AO543" s="183"/>
      <c r="AP543" s="183"/>
      <c r="AQ543" s="183"/>
      <c r="AR543" s="183"/>
      <c r="AS543" s="183"/>
      <c r="AT543" s="183"/>
      <c r="AU543" s="183"/>
      <c r="AV543" s="183"/>
      <c r="AW543" s="183"/>
      <c r="AX543" s="183"/>
      <c r="AY543" s="183"/>
      <c r="AZ543" s="183"/>
      <c r="BA543" s="183"/>
      <c r="BB543" s="183"/>
      <c r="BC543" s="183"/>
      <c r="BD543" s="183"/>
      <c r="BE543" s="183"/>
      <c r="BF543" s="183"/>
      <c r="BG543" s="183"/>
      <c r="BH543" s="183"/>
      <c r="BI543" s="183"/>
      <c r="BJ543" s="183"/>
      <c r="BK543" s="183"/>
      <c r="BL543" s="183"/>
      <c r="BM543" s="183"/>
    </row>
    <row r="544" spans="1:65" x14ac:dyDescent="0.2">
      <c r="A544" s="110"/>
      <c r="B544" s="110"/>
      <c r="C544" s="110"/>
      <c r="D544" s="183"/>
      <c r="E544" s="183"/>
      <c r="F544" s="183"/>
      <c r="G544" s="183"/>
      <c r="H544" s="183"/>
      <c r="I544" s="183"/>
      <c r="J544" s="183"/>
      <c r="K544" s="183"/>
      <c r="L544" s="183"/>
      <c r="M544" s="183"/>
      <c r="N544" s="183"/>
      <c r="O544" s="183"/>
      <c r="P544" s="183"/>
      <c r="Q544" s="183"/>
      <c r="R544" s="183"/>
      <c r="S544" s="183"/>
      <c r="T544" s="183"/>
      <c r="U544" s="183"/>
      <c r="V544" s="183"/>
      <c r="W544" s="183"/>
      <c r="X544" s="183"/>
      <c r="Y544" s="183"/>
      <c r="Z544" s="183"/>
      <c r="AA544" s="183"/>
      <c r="AB544" s="183"/>
      <c r="AC544" s="183"/>
      <c r="AD544" s="183"/>
      <c r="AE544" s="183"/>
      <c r="AF544" s="183"/>
      <c r="AG544" s="183"/>
      <c r="AH544" s="183"/>
      <c r="AI544" s="183"/>
      <c r="AJ544" s="183"/>
      <c r="AK544" s="183"/>
      <c r="AL544" s="183"/>
      <c r="AM544" s="183"/>
      <c r="AN544" s="183"/>
      <c r="AO544" s="183"/>
      <c r="AP544" s="183"/>
      <c r="AQ544" s="183"/>
      <c r="AR544" s="183"/>
      <c r="AS544" s="183"/>
      <c r="AT544" s="183"/>
      <c r="AU544" s="183"/>
      <c r="AV544" s="183"/>
      <c r="AW544" s="183"/>
      <c r="AX544" s="183"/>
      <c r="AY544" s="183"/>
      <c r="AZ544" s="183"/>
      <c r="BA544" s="183"/>
      <c r="BB544" s="183"/>
      <c r="BC544" s="183"/>
      <c r="BD544" s="183"/>
      <c r="BE544" s="183"/>
      <c r="BF544" s="183"/>
      <c r="BG544" s="183"/>
      <c r="BH544" s="183"/>
      <c r="BI544" s="183"/>
      <c r="BJ544" s="183"/>
      <c r="BK544" s="183"/>
      <c r="BL544" s="183"/>
      <c r="BM544" s="183"/>
    </row>
    <row r="545" spans="1:65" x14ac:dyDescent="0.2">
      <c r="A545" s="110"/>
      <c r="B545" s="110"/>
      <c r="C545" s="110"/>
      <c r="D545" s="183"/>
      <c r="E545" s="183"/>
      <c r="F545" s="183"/>
      <c r="G545" s="183"/>
      <c r="H545" s="183"/>
      <c r="I545" s="183"/>
      <c r="J545" s="183"/>
      <c r="K545" s="183"/>
      <c r="L545" s="183"/>
      <c r="M545" s="183"/>
      <c r="N545" s="183"/>
      <c r="O545" s="183"/>
      <c r="P545" s="183"/>
      <c r="Q545" s="183"/>
      <c r="R545" s="183"/>
      <c r="S545" s="183"/>
      <c r="T545" s="183"/>
      <c r="U545" s="183"/>
      <c r="V545" s="183"/>
      <c r="W545" s="183"/>
      <c r="X545" s="183"/>
      <c r="Y545" s="183"/>
      <c r="Z545" s="183"/>
      <c r="AA545" s="183"/>
      <c r="AB545" s="183"/>
      <c r="AC545" s="183"/>
      <c r="AD545" s="183"/>
      <c r="AE545" s="183"/>
      <c r="AF545" s="183"/>
      <c r="AG545" s="183"/>
      <c r="AH545" s="183"/>
      <c r="AI545" s="183"/>
      <c r="AJ545" s="183"/>
      <c r="AK545" s="183"/>
      <c r="AL545" s="183"/>
      <c r="AM545" s="183"/>
      <c r="AN545" s="183"/>
      <c r="AO545" s="183"/>
      <c r="AP545" s="183"/>
      <c r="AQ545" s="183"/>
      <c r="AR545" s="183"/>
      <c r="AS545" s="183"/>
      <c r="AT545" s="183"/>
      <c r="AU545" s="183"/>
      <c r="AV545" s="183"/>
      <c r="AW545" s="183"/>
      <c r="AX545" s="183"/>
      <c r="AY545" s="183"/>
      <c r="AZ545" s="183"/>
      <c r="BA545" s="183"/>
      <c r="BB545" s="183"/>
      <c r="BC545" s="183"/>
      <c r="BD545" s="183"/>
      <c r="BE545" s="183"/>
      <c r="BF545" s="183"/>
      <c r="BG545" s="183"/>
      <c r="BH545" s="183"/>
      <c r="BI545" s="183"/>
      <c r="BJ545" s="183"/>
      <c r="BK545" s="183"/>
      <c r="BL545" s="183"/>
      <c r="BM545" s="183"/>
    </row>
    <row r="546" spans="1:65" x14ac:dyDescent="0.2">
      <c r="A546" s="110"/>
      <c r="B546" s="110"/>
      <c r="C546" s="110"/>
      <c r="D546" s="183"/>
      <c r="E546" s="183"/>
      <c r="F546" s="183"/>
      <c r="G546" s="183"/>
      <c r="H546" s="183"/>
      <c r="I546" s="183"/>
      <c r="J546" s="183"/>
      <c r="K546" s="183"/>
      <c r="L546" s="183"/>
      <c r="M546" s="183"/>
      <c r="N546" s="183"/>
      <c r="O546" s="183"/>
      <c r="P546" s="183"/>
      <c r="Q546" s="183"/>
      <c r="R546" s="183"/>
      <c r="S546" s="183"/>
      <c r="T546" s="183"/>
      <c r="U546" s="183"/>
      <c r="V546" s="183"/>
      <c r="W546" s="183"/>
      <c r="X546" s="183"/>
      <c r="Y546" s="183"/>
      <c r="Z546" s="183"/>
      <c r="AA546" s="183"/>
      <c r="AB546" s="183"/>
      <c r="AC546" s="183"/>
      <c r="AD546" s="183"/>
      <c r="AE546" s="183"/>
      <c r="AF546" s="183"/>
      <c r="AG546" s="183"/>
      <c r="AH546" s="183"/>
      <c r="AI546" s="183"/>
      <c r="AJ546" s="183"/>
      <c r="AK546" s="183"/>
      <c r="AL546" s="183"/>
      <c r="AM546" s="183"/>
      <c r="AN546" s="183"/>
      <c r="AO546" s="183"/>
      <c r="AP546" s="183"/>
      <c r="AQ546" s="183"/>
      <c r="AR546" s="183"/>
      <c r="AS546" s="183"/>
      <c r="AT546" s="183"/>
      <c r="AU546" s="183"/>
      <c r="AV546" s="183"/>
      <c r="AW546" s="183"/>
      <c r="AX546" s="183"/>
      <c r="AY546" s="183"/>
      <c r="AZ546" s="183"/>
      <c r="BA546" s="183"/>
      <c r="BB546" s="183"/>
      <c r="BC546" s="183"/>
      <c r="BD546" s="183"/>
      <c r="BE546" s="183"/>
      <c r="BF546" s="183"/>
      <c r="BG546" s="183"/>
      <c r="BH546" s="183"/>
      <c r="BI546" s="183"/>
      <c r="BJ546" s="183"/>
      <c r="BK546" s="183"/>
      <c r="BL546" s="183"/>
      <c r="BM546" s="183"/>
    </row>
    <row r="547" spans="1:65" x14ac:dyDescent="0.2">
      <c r="A547" s="110"/>
      <c r="B547" s="110"/>
      <c r="C547" s="110"/>
      <c r="D547" s="183"/>
      <c r="E547" s="183"/>
      <c r="F547" s="183"/>
      <c r="G547" s="183"/>
      <c r="H547" s="183"/>
      <c r="I547" s="183"/>
      <c r="J547" s="183"/>
      <c r="K547" s="183"/>
      <c r="L547" s="183"/>
      <c r="M547" s="183"/>
      <c r="N547" s="183"/>
      <c r="O547" s="183"/>
      <c r="P547" s="183"/>
      <c r="Q547" s="183"/>
      <c r="R547" s="183"/>
      <c r="S547" s="183"/>
      <c r="T547" s="183"/>
      <c r="U547" s="183"/>
      <c r="V547" s="183"/>
      <c r="W547" s="183"/>
      <c r="X547" s="183"/>
      <c r="Y547" s="183"/>
      <c r="Z547" s="183"/>
      <c r="AA547" s="183"/>
      <c r="AB547" s="183"/>
      <c r="AC547" s="183"/>
      <c r="AD547" s="183"/>
      <c r="AE547" s="183"/>
      <c r="AF547" s="183"/>
      <c r="AG547" s="183"/>
      <c r="AH547" s="183"/>
      <c r="AI547" s="183"/>
      <c r="AJ547" s="183"/>
      <c r="AK547" s="183"/>
      <c r="AL547" s="183"/>
      <c r="AM547" s="183"/>
      <c r="AN547" s="183"/>
      <c r="AO547" s="183"/>
      <c r="AP547" s="183"/>
      <c r="AQ547" s="183"/>
      <c r="AR547" s="183"/>
      <c r="AS547" s="183"/>
      <c r="AT547" s="183"/>
      <c r="AU547" s="183"/>
      <c r="AV547" s="183"/>
      <c r="AW547" s="183"/>
      <c r="AX547" s="183"/>
      <c r="AY547" s="183"/>
      <c r="AZ547" s="183"/>
      <c r="BA547" s="183"/>
      <c r="BB547" s="183"/>
      <c r="BC547" s="183"/>
      <c r="BD547" s="183"/>
      <c r="BE547" s="183"/>
      <c r="BF547" s="183"/>
      <c r="BG547" s="183"/>
      <c r="BH547" s="183"/>
      <c r="BI547" s="183"/>
      <c r="BJ547" s="183"/>
      <c r="BK547" s="183"/>
      <c r="BL547" s="183"/>
      <c r="BM547" s="183"/>
    </row>
    <row r="548" spans="1:65" x14ac:dyDescent="0.2">
      <c r="A548" s="110"/>
      <c r="B548" s="110"/>
      <c r="C548" s="110"/>
      <c r="D548" s="183"/>
      <c r="E548" s="183"/>
      <c r="F548" s="183"/>
      <c r="G548" s="183"/>
      <c r="H548" s="183"/>
      <c r="I548" s="183"/>
      <c r="J548" s="183"/>
      <c r="K548" s="183"/>
      <c r="L548" s="183"/>
      <c r="M548" s="183"/>
      <c r="N548" s="183"/>
      <c r="O548" s="183"/>
      <c r="P548" s="183"/>
      <c r="Q548" s="183"/>
      <c r="R548" s="183"/>
      <c r="S548" s="183"/>
      <c r="T548" s="183"/>
      <c r="U548" s="183"/>
      <c r="V548" s="183"/>
      <c r="W548" s="183"/>
      <c r="X548" s="183"/>
      <c r="Y548" s="183"/>
      <c r="Z548" s="183"/>
      <c r="AA548" s="183"/>
      <c r="AB548" s="183"/>
      <c r="AC548" s="183"/>
      <c r="AD548" s="183"/>
      <c r="AE548" s="183"/>
      <c r="AF548" s="183"/>
      <c r="AG548" s="183"/>
      <c r="AH548" s="183"/>
      <c r="AI548" s="183"/>
      <c r="AJ548" s="183"/>
      <c r="AK548" s="183"/>
      <c r="AL548" s="183"/>
      <c r="AM548" s="183"/>
      <c r="AN548" s="183"/>
      <c r="AO548" s="183"/>
      <c r="AP548" s="183"/>
      <c r="AQ548" s="183"/>
      <c r="AR548" s="183"/>
      <c r="AS548" s="183"/>
      <c r="AT548" s="183"/>
      <c r="AU548" s="183"/>
      <c r="AV548" s="183"/>
      <c r="AW548" s="183"/>
      <c r="AX548" s="183"/>
      <c r="AY548" s="183"/>
      <c r="AZ548" s="183"/>
      <c r="BA548" s="183"/>
      <c r="BB548" s="183"/>
      <c r="BC548" s="183"/>
      <c r="BD548" s="183"/>
      <c r="BE548" s="183"/>
      <c r="BF548" s="183"/>
      <c r="BG548" s="183"/>
      <c r="BH548" s="183"/>
      <c r="BI548" s="183"/>
      <c r="BJ548" s="183"/>
      <c r="BK548" s="183"/>
      <c r="BL548" s="183"/>
      <c r="BM548" s="183"/>
    </row>
    <row r="549" spans="1:65" x14ac:dyDescent="0.2">
      <c r="A549" s="110"/>
      <c r="B549" s="110"/>
      <c r="C549" s="110"/>
      <c r="D549" s="183"/>
      <c r="E549" s="183"/>
      <c r="F549" s="183"/>
      <c r="G549" s="183"/>
      <c r="H549" s="183"/>
      <c r="I549" s="183"/>
      <c r="J549" s="183"/>
      <c r="K549" s="183"/>
      <c r="L549" s="183"/>
      <c r="M549" s="183"/>
      <c r="N549" s="183"/>
      <c r="O549" s="183"/>
      <c r="P549" s="183"/>
      <c r="Q549" s="183"/>
      <c r="R549" s="183"/>
      <c r="S549" s="183"/>
      <c r="T549" s="183"/>
      <c r="U549" s="183"/>
      <c r="V549" s="183"/>
      <c r="W549" s="183"/>
      <c r="X549" s="183"/>
      <c r="Y549" s="183"/>
      <c r="Z549" s="183"/>
      <c r="AA549" s="183"/>
      <c r="AB549" s="183"/>
      <c r="AC549" s="183"/>
      <c r="AD549" s="183"/>
      <c r="AE549" s="183"/>
      <c r="AF549" s="183"/>
      <c r="AG549" s="183"/>
      <c r="AH549" s="183"/>
      <c r="AI549" s="183"/>
      <c r="AJ549" s="183"/>
      <c r="AK549" s="183"/>
      <c r="AL549" s="183"/>
      <c r="AM549" s="183"/>
      <c r="AN549" s="183"/>
      <c r="AO549" s="183"/>
      <c r="AP549" s="183"/>
      <c r="AQ549" s="183"/>
      <c r="AR549" s="183"/>
      <c r="AS549" s="183"/>
      <c r="AT549" s="183"/>
      <c r="AU549" s="183"/>
      <c r="AV549" s="183"/>
      <c r="AW549" s="183"/>
      <c r="AX549" s="183"/>
      <c r="AY549" s="183"/>
      <c r="AZ549" s="183"/>
      <c r="BA549" s="183"/>
      <c r="BB549" s="183"/>
      <c r="BC549" s="183"/>
      <c r="BD549" s="183"/>
      <c r="BE549" s="183"/>
      <c r="BF549" s="183"/>
      <c r="BG549" s="183"/>
      <c r="BH549" s="183"/>
      <c r="BI549" s="183"/>
      <c r="BJ549" s="183"/>
      <c r="BK549" s="183"/>
      <c r="BL549" s="183"/>
      <c r="BM549" s="183"/>
    </row>
    <row r="550" spans="1:65" x14ac:dyDescent="0.2">
      <c r="A550" s="110"/>
      <c r="B550" s="110"/>
      <c r="C550" s="110"/>
      <c r="D550" s="183"/>
      <c r="E550" s="183"/>
      <c r="F550" s="183"/>
      <c r="G550" s="183"/>
      <c r="H550" s="183"/>
      <c r="I550" s="183"/>
      <c r="J550" s="183"/>
      <c r="K550" s="183"/>
      <c r="L550" s="183"/>
      <c r="M550" s="183"/>
      <c r="N550" s="183"/>
      <c r="O550" s="183"/>
      <c r="P550" s="183"/>
      <c r="Q550" s="183"/>
      <c r="R550" s="183"/>
      <c r="S550" s="183"/>
      <c r="T550" s="183"/>
      <c r="U550" s="183"/>
      <c r="V550" s="183"/>
      <c r="W550" s="183"/>
      <c r="X550" s="183"/>
      <c r="Y550" s="183"/>
      <c r="Z550" s="183"/>
      <c r="AA550" s="183"/>
      <c r="AB550" s="183"/>
      <c r="AC550" s="183"/>
      <c r="AD550" s="183"/>
      <c r="AE550" s="183"/>
      <c r="AF550" s="183"/>
      <c r="AG550" s="183"/>
      <c r="AH550" s="183"/>
      <c r="AI550" s="183"/>
      <c r="AJ550" s="183"/>
      <c r="AK550" s="183"/>
      <c r="AL550" s="183"/>
      <c r="AM550" s="183"/>
      <c r="AN550" s="183"/>
      <c r="AO550" s="183"/>
      <c r="AP550" s="183"/>
      <c r="AQ550" s="183"/>
      <c r="AR550" s="183"/>
      <c r="AS550" s="183"/>
      <c r="AT550" s="183"/>
      <c r="AU550" s="183"/>
      <c r="AV550" s="183"/>
      <c r="AW550" s="183"/>
      <c r="AX550" s="183"/>
      <c r="AY550" s="183"/>
      <c r="AZ550" s="183"/>
      <c r="BA550" s="183"/>
      <c r="BB550" s="183"/>
      <c r="BC550" s="183"/>
      <c r="BD550" s="183"/>
      <c r="BE550" s="183"/>
      <c r="BF550" s="183"/>
      <c r="BG550" s="183"/>
      <c r="BH550" s="183"/>
      <c r="BI550" s="183"/>
      <c r="BJ550" s="183"/>
      <c r="BK550" s="183"/>
      <c r="BL550" s="183"/>
      <c r="BM550" s="183"/>
    </row>
    <row r="551" spans="1:65" x14ac:dyDescent="0.2">
      <c r="A551" s="110"/>
      <c r="B551" s="110"/>
      <c r="C551" s="110"/>
      <c r="D551" s="183"/>
      <c r="E551" s="183"/>
      <c r="F551" s="183"/>
      <c r="G551" s="183"/>
      <c r="H551" s="183"/>
      <c r="I551" s="183"/>
      <c r="J551" s="183"/>
      <c r="K551" s="183"/>
      <c r="L551" s="183"/>
      <c r="M551" s="183"/>
      <c r="N551" s="183"/>
      <c r="O551" s="183"/>
      <c r="P551" s="183"/>
      <c r="Q551" s="183"/>
      <c r="R551" s="183"/>
      <c r="S551" s="183"/>
      <c r="T551" s="183"/>
      <c r="U551" s="183"/>
      <c r="V551" s="183"/>
      <c r="W551" s="183"/>
      <c r="X551" s="183"/>
      <c r="Y551" s="183"/>
      <c r="Z551" s="183"/>
      <c r="AA551" s="183"/>
      <c r="AB551" s="183"/>
      <c r="AC551" s="183"/>
      <c r="AD551" s="183"/>
      <c r="AE551" s="183"/>
      <c r="AF551" s="183"/>
      <c r="AG551" s="183"/>
      <c r="AH551" s="183"/>
      <c r="AI551" s="183"/>
      <c r="AJ551" s="183"/>
      <c r="AK551" s="183"/>
      <c r="AL551" s="183"/>
      <c r="AM551" s="183"/>
      <c r="AN551" s="183"/>
      <c r="AO551" s="183"/>
      <c r="AP551" s="183"/>
      <c r="AQ551" s="183"/>
      <c r="AR551" s="183"/>
      <c r="AS551" s="183"/>
      <c r="AT551" s="183"/>
      <c r="AU551" s="183"/>
      <c r="AV551" s="183"/>
      <c r="AW551" s="183"/>
      <c r="AX551" s="183"/>
      <c r="AY551" s="183"/>
      <c r="AZ551" s="183"/>
      <c r="BA551" s="183"/>
      <c r="BB551" s="183"/>
      <c r="BC551" s="183"/>
      <c r="BD551" s="183"/>
      <c r="BE551" s="183"/>
      <c r="BF551" s="183"/>
      <c r="BG551" s="183"/>
      <c r="BH551" s="183"/>
      <c r="BI551" s="183"/>
      <c r="BJ551" s="183"/>
      <c r="BK551" s="183"/>
      <c r="BL551" s="183"/>
      <c r="BM551" s="183"/>
    </row>
    <row r="552" spans="1:65" x14ac:dyDescent="0.2">
      <c r="A552" s="110"/>
      <c r="B552" s="110"/>
      <c r="C552" s="110"/>
      <c r="D552" s="183"/>
      <c r="E552" s="183"/>
      <c r="F552" s="183"/>
      <c r="G552" s="183"/>
      <c r="H552" s="183"/>
      <c r="I552" s="183"/>
      <c r="J552" s="183"/>
      <c r="K552" s="183"/>
      <c r="L552" s="183"/>
      <c r="M552" s="183"/>
      <c r="N552" s="183"/>
      <c r="O552" s="183"/>
      <c r="P552" s="183"/>
      <c r="Q552" s="183"/>
      <c r="R552" s="183"/>
      <c r="S552" s="183"/>
      <c r="T552" s="183"/>
      <c r="U552" s="183"/>
      <c r="V552" s="183"/>
      <c r="W552" s="183"/>
      <c r="X552" s="183"/>
      <c r="Y552" s="183"/>
      <c r="Z552" s="183"/>
      <c r="AA552" s="183"/>
      <c r="AB552" s="183"/>
      <c r="AC552" s="183"/>
      <c r="AD552" s="183"/>
      <c r="AE552" s="183"/>
      <c r="AF552" s="183"/>
      <c r="AG552" s="183"/>
      <c r="AH552" s="183"/>
      <c r="AI552" s="183"/>
      <c r="AJ552" s="183"/>
      <c r="AK552" s="183"/>
      <c r="AL552" s="183"/>
      <c r="AM552" s="183"/>
      <c r="AN552" s="183"/>
      <c r="AO552" s="183"/>
      <c r="AP552" s="183"/>
      <c r="AQ552" s="183"/>
      <c r="AR552" s="183"/>
      <c r="AS552" s="183"/>
      <c r="AT552" s="183"/>
      <c r="AU552" s="183"/>
      <c r="AV552" s="183"/>
      <c r="AW552" s="183"/>
      <c r="AX552" s="183"/>
      <c r="AY552" s="183"/>
      <c r="AZ552" s="183"/>
      <c r="BA552" s="183"/>
      <c r="BB552" s="183"/>
      <c r="BC552" s="183"/>
      <c r="BD552" s="183"/>
      <c r="BE552" s="183"/>
      <c r="BF552" s="183"/>
      <c r="BG552" s="183"/>
      <c r="BH552" s="183"/>
      <c r="BI552" s="183"/>
      <c r="BJ552" s="183"/>
      <c r="BK552" s="183"/>
      <c r="BL552" s="183"/>
      <c r="BM552" s="183"/>
    </row>
    <row r="553" spans="1:65" x14ac:dyDescent="0.2">
      <c r="A553" s="110"/>
      <c r="B553" s="110"/>
      <c r="C553" s="110"/>
      <c r="D553" s="183"/>
      <c r="E553" s="183"/>
      <c r="F553" s="183"/>
      <c r="G553" s="183"/>
      <c r="H553" s="183"/>
      <c r="I553" s="183"/>
      <c r="J553" s="183"/>
      <c r="K553" s="183"/>
      <c r="L553" s="183"/>
      <c r="M553" s="183"/>
      <c r="N553" s="183"/>
      <c r="O553" s="183"/>
      <c r="P553" s="183"/>
      <c r="Q553" s="183"/>
      <c r="R553" s="183"/>
      <c r="S553" s="183"/>
      <c r="T553" s="183"/>
      <c r="U553" s="183"/>
      <c r="V553" s="183"/>
      <c r="W553" s="183"/>
      <c r="X553" s="183"/>
      <c r="Y553" s="183"/>
      <c r="Z553" s="183"/>
      <c r="AA553" s="183"/>
      <c r="AB553" s="183"/>
      <c r="AC553" s="183"/>
      <c r="AD553" s="183"/>
      <c r="AE553" s="183"/>
      <c r="AF553" s="183"/>
      <c r="AG553" s="183"/>
      <c r="AH553" s="183"/>
      <c r="AI553" s="183"/>
      <c r="AJ553" s="183"/>
      <c r="AK553" s="183"/>
      <c r="AL553" s="183"/>
      <c r="AM553" s="183"/>
      <c r="AN553" s="183"/>
      <c r="AO553" s="183"/>
      <c r="AP553" s="183"/>
      <c r="AQ553" s="183"/>
      <c r="AR553" s="183"/>
      <c r="AS553" s="183"/>
      <c r="AT553" s="183"/>
      <c r="AU553" s="183"/>
      <c r="AV553" s="183"/>
      <c r="AW553" s="183"/>
      <c r="AX553" s="183"/>
      <c r="AY553" s="183"/>
      <c r="AZ553" s="183"/>
      <c r="BA553" s="183"/>
      <c r="BB553" s="183"/>
      <c r="BC553" s="183"/>
      <c r="BD553" s="183"/>
      <c r="BE553" s="183"/>
      <c r="BF553" s="183"/>
      <c r="BG553" s="183"/>
      <c r="BH553" s="183"/>
      <c r="BI553" s="183"/>
      <c r="BJ553" s="183"/>
      <c r="BK553" s="183"/>
      <c r="BL553" s="183"/>
      <c r="BM553" s="183"/>
    </row>
    <row r="554" spans="1:65" x14ac:dyDescent="0.2">
      <c r="A554" s="110"/>
      <c r="B554" s="110"/>
      <c r="C554" s="110"/>
      <c r="D554" s="183"/>
      <c r="E554" s="183"/>
      <c r="F554" s="183"/>
      <c r="G554" s="183"/>
      <c r="H554" s="183"/>
      <c r="I554" s="183"/>
      <c r="J554" s="183"/>
      <c r="K554" s="183"/>
      <c r="L554" s="183"/>
      <c r="M554" s="183"/>
      <c r="N554" s="183"/>
      <c r="O554" s="183"/>
      <c r="P554" s="183"/>
      <c r="Q554" s="183"/>
      <c r="R554" s="183"/>
      <c r="S554" s="183"/>
      <c r="T554" s="183"/>
      <c r="U554" s="183"/>
      <c r="V554" s="183"/>
      <c r="W554" s="183"/>
      <c r="X554" s="183"/>
      <c r="Y554" s="183"/>
      <c r="Z554" s="183"/>
      <c r="AA554" s="183"/>
      <c r="AB554" s="183"/>
      <c r="AC554" s="183"/>
      <c r="AD554" s="183"/>
      <c r="AE554" s="183"/>
      <c r="AF554" s="183"/>
      <c r="AG554" s="183"/>
      <c r="AH554" s="183"/>
      <c r="AI554" s="183"/>
      <c r="AJ554" s="183"/>
      <c r="AK554" s="183"/>
      <c r="AL554" s="183"/>
      <c r="AM554" s="183"/>
      <c r="AN554" s="183"/>
      <c r="AO554" s="183"/>
      <c r="AP554" s="183"/>
      <c r="AQ554" s="183"/>
      <c r="AR554" s="183"/>
      <c r="AS554" s="183"/>
      <c r="AT554" s="183"/>
      <c r="AU554" s="183"/>
      <c r="AV554" s="183"/>
      <c r="AW554" s="183"/>
      <c r="AX554" s="183"/>
      <c r="AY554" s="183"/>
      <c r="AZ554" s="183"/>
      <c r="BA554" s="183"/>
      <c r="BB554" s="183"/>
      <c r="BC554" s="183"/>
      <c r="BD554" s="183"/>
      <c r="BE554" s="183"/>
      <c r="BF554" s="183"/>
      <c r="BG554" s="183"/>
      <c r="BH554" s="183"/>
      <c r="BI554" s="183"/>
      <c r="BJ554" s="183"/>
      <c r="BK554" s="183"/>
      <c r="BL554" s="183"/>
      <c r="BM554" s="183"/>
    </row>
    <row r="555" spans="1:65" x14ac:dyDescent="0.2">
      <c r="A555" s="110"/>
      <c r="B555" s="110"/>
      <c r="C555" s="110"/>
      <c r="D555" s="183"/>
      <c r="E555" s="183"/>
      <c r="F555" s="183"/>
      <c r="G555" s="183"/>
      <c r="H555" s="183"/>
      <c r="I555" s="183"/>
      <c r="J555" s="183"/>
      <c r="K555" s="183"/>
      <c r="L555" s="183"/>
      <c r="M555" s="183"/>
      <c r="N555" s="183"/>
      <c r="O555" s="183"/>
      <c r="P555" s="183"/>
      <c r="Q555" s="183"/>
      <c r="R555" s="183"/>
      <c r="S555" s="183"/>
      <c r="T555" s="183"/>
      <c r="U555" s="183"/>
      <c r="V555" s="183"/>
      <c r="W555" s="183"/>
      <c r="X555" s="183"/>
      <c r="Y555" s="183"/>
      <c r="Z555" s="183"/>
      <c r="AA555" s="183"/>
      <c r="AB555" s="183"/>
      <c r="AC555" s="183"/>
      <c r="AD555" s="183"/>
      <c r="AE555" s="183"/>
      <c r="AF555" s="183"/>
      <c r="AG555" s="183"/>
      <c r="AH555" s="183"/>
      <c r="AI555" s="183"/>
      <c r="AJ555" s="183"/>
      <c r="AK555" s="183"/>
      <c r="AL555" s="183"/>
      <c r="AM555" s="183"/>
      <c r="AN555" s="183"/>
      <c r="AO555" s="183"/>
      <c r="AP555" s="183"/>
      <c r="AQ555" s="183"/>
      <c r="AR555" s="183"/>
      <c r="AS555" s="183"/>
      <c r="AT555" s="183"/>
      <c r="AU555" s="183"/>
      <c r="AV555" s="183"/>
      <c r="AW555" s="183"/>
      <c r="AX555" s="183"/>
      <c r="AY555" s="183"/>
      <c r="AZ555" s="183"/>
      <c r="BA555" s="183"/>
      <c r="BB555" s="183"/>
      <c r="BC555" s="183"/>
      <c r="BD555" s="183"/>
      <c r="BE555" s="183"/>
      <c r="BF555" s="183"/>
      <c r="BG555" s="183"/>
      <c r="BH555" s="183"/>
      <c r="BI555" s="183"/>
      <c r="BJ555" s="183"/>
      <c r="BK555" s="183"/>
      <c r="BL555" s="183"/>
      <c r="BM555" s="183"/>
    </row>
    <row r="556" spans="1:65" x14ac:dyDescent="0.2">
      <c r="A556" s="110"/>
      <c r="B556" s="110"/>
      <c r="C556" s="110"/>
      <c r="D556" s="183"/>
      <c r="E556" s="183"/>
      <c r="F556" s="183"/>
      <c r="G556" s="183"/>
      <c r="H556" s="183"/>
      <c r="I556" s="183"/>
      <c r="J556" s="183"/>
      <c r="K556" s="183"/>
      <c r="L556" s="183"/>
      <c r="M556" s="183"/>
      <c r="N556" s="183"/>
      <c r="O556" s="183"/>
      <c r="P556" s="183"/>
      <c r="Q556" s="183"/>
      <c r="R556" s="183"/>
      <c r="S556" s="183"/>
      <c r="T556" s="183"/>
      <c r="U556" s="183"/>
      <c r="V556" s="183"/>
      <c r="W556" s="183"/>
      <c r="X556" s="183"/>
      <c r="Y556" s="183"/>
      <c r="Z556" s="183"/>
      <c r="AA556" s="183"/>
      <c r="AB556" s="183"/>
      <c r="AC556" s="183"/>
      <c r="AD556" s="183"/>
      <c r="AE556" s="183"/>
      <c r="AF556" s="183"/>
      <c r="AG556" s="183"/>
      <c r="AH556" s="183"/>
      <c r="AI556" s="183"/>
      <c r="AJ556" s="183"/>
      <c r="AK556" s="183"/>
      <c r="AL556" s="183"/>
      <c r="AM556" s="183"/>
      <c r="AN556" s="183"/>
      <c r="AO556" s="183"/>
      <c r="AP556" s="183"/>
      <c r="AQ556" s="183"/>
      <c r="AR556" s="183"/>
      <c r="AS556" s="183"/>
      <c r="AT556" s="183"/>
      <c r="AU556" s="183"/>
      <c r="AV556" s="183"/>
      <c r="AW556" s="183"/>
      <c r="AX556" s="183"/>
      <c r="AY556" s="183"/>
      <c r="AZ556" s="183"/>
      <c r="BA556" s="183"/>
      <c r="BB556" s="183"/>
      <c r="BC556" s="183"/>
      <c r="BD556" s="183"/>
      <c r="BE556" s="183"/>
      <c r="BF556" s="183"/>
      <c r="BG556" s="183"/>
      <c r="BH556" s="183"/>
      <c r="BI556" s="183"/>
      <c r="BJ556" s="183"/>
      <c r="BK556" s="183"/>
      <c r="BL556" s="183"/>
      <c r="BM556" s="183"/>
    </row>
    <row r="557" spans="1:65" x14ac:dyDescent="0.2">
      <c r="A557" s="110"/>
      <c r="B557" s="110"/>
      <c r="C557" s="110"/>
      <c r="D557" s="183"/>
      <c r="E557" s="183"/>
      <c r="F557" s="183"/>
      <c r="G557" s="183"/>
      <c r="H557" s="183"/>
      <c r="I557" s="183"/>
      <c r="J557" s="183"/>
      <c r="K557" s="183"/>
      <c r="L557" s="183"/>
      <c r="M557" s="183"/>
      <c r="N557" s="183"/>
      <c r="O557" s="183"/>
      <c r="P557" s="183"/>
      <c r="Q557" s="183"/>
      <c r="R557" s="183"/>
      <c r="S557" s="183"/>
      <c r="T557" s="183"/>
      <c r="U557" s="183"/>
      <c r="V557" s="183"/>
      <c r="W557" s="183"/>
      <c r="X557" s="183"/>
      <c r="Y557" s="183"/>
      <c r="Z557" s="183"/>
      <c r="AA557" s="183"/>
      <c r="AB557" s="183"/>
      <c r="AC557" s="183"/>
      <c r="AD557" s="183"/>
      <c r="AE557" s="183"/>
      <c r="AF557" s="183"/>
      <c r="AG557" s="183"/>
      <c r="AH557" s="183"/>
      <c r="AI557" s="183"/>
      <c r="AJ557" s="183"/>
      <c r="AK557" s="183"/>
      <c r="AL557" s="183"/>
      <c r="AM557" s="183"/>
      <c r="AN557" s="183"/>
      <c r="AO557" s="183"/>
      <c r="AP557" s="183"/>
      <c r="AQ557" s="183"/>
      <c r="AR557" s="183"/>
      <c r="AS557" s="183"/>
      <c r="AT557" s="183"/>
      <c r="AU557" s="183"/>
      <c r="AV557" s="183"/>
      <c r="AW557" s="183"/>
      <c r="AX557" s="183"/>
      <c r="AY557" s="183"/>
      <c r="AZ557" s="183"/>
      <c r="BA557" s="183"/>
      <c r="BB557" s="183"/>
      <c r="BC557" s="183"/>
      <c r="BD557" s="183"/>
      <c r="BE557" s="183"/>
      <c r="BF557" s="183"/>
      <c r="BG557" s="183"/>
      <c r="BH557" s="183"/>
      <c r="BI557" s="183"/>
      <c r="BJ557" s="183"/>
      <c r="BK557" s="183"/>
      <c r="BL557" s="183"/>
      <c r="BM557" s="183"/>
    </row>
    <row r="558" spans="1:65" x14ac:dyDescent="0.2">
      <c r="A558" s="110"/>
      <c r="B558" s="110"/>
      <c r="C558" s="110"/>
      <c r="D558" s="183"/>
      <c r="E558" s="183"/>
      <c r="F558" s="183"/>
      <c r="G558" s="183"/>
      <c r="H558" s="183"/>
      <c r="I558" s="183"/>
      <c r="J558" s="183"/>
      <c r="K558" s="183"/>
      <c r="L558" s="183"/>
      <c r="M558" s="183"/>
      <c r="N558" s="183"/>
      <c r="O558" s="183"/>
      <c r="P558" s="183"/>
      <c r="Q558" s="183"/>
      <c r="R558" s="183"/>
      <c r="S558" s="183"/>
      <c r="T558" s="183"/>
      <c r="U558" s="183"/>
      <c r="V558" s="183"/>
      <c r="W558" s="183"/>
      <c r="X558" s="183"/>
      <c r="Y558" s="183"/>
      <c r="Z558" s="183"/>
      <c r="AA558" s="183"/>
      <c r="AB558" s="183"/>
      <c r="AC558" s="183"/>
      <c r="AD558" s="183"/>
      <c r="AE558" s="183"/>
      <c r="AF558" s="183"/>
      <c r="AG558" s="183"/>
      <c r="AH558" s="183"/>
      <c r="AI558" s="183"/>
      <c r="AJ558" s="183"/>
      <c r="AK558" s="183"/>
      <c r="AL558" s="183"/>
      <c r="AM558" s="183"/>
      <c r="AN558" s="183"/>
      <c r="AO558" s="183"/>
      <c r="AP558" s="183"/>
      <c r="AQ558" s="183"/>
      <c r="AR558" s="183"/>
      <c r="AS558" s="183"/>
      <c r="AT558" s="183"/>
      <c r="AU558" s="183"/>
      <c r="AV558" s="183"/>
      <c r="AW558" s="183"/>
      <c r="AX558" s="183"/>
      <c r="AY558" s="183"/>
      <c r="AZ558" s="183"/>
      <c r="BA558" s="183"/>
      <c r="BB558" s="183"/>
      <c r="BC558" s="183"/>
      <c r="BD558" s="183"/>
      <c r="BE558" s="183"/>
      <c r="BF558" s="183"/>
      <c r="BG558" s="183"/>
      <c r="BH558" s="183"/>
      <c r="BI558" s="183"/>
      <c r="BJ558" s="183"/>
      <c r="BK558" s="183"/>
      <c r="BL558" s="183"/>
      <c r="BM558" s="183"/>
    </row>
    <row r="559" spans="1:65" x14ac:dyDescent="0.2">
      <c r="A559" s="110"/>
      <c r="B559" s="110"/>
      <c r="C559" s="110"/>
      <c r="D559" s="183"/>
      <c r="E559" s="183"/>
      <c r="F559" s="183"/>
      <c r="G559" s="183"/>
      <c r="H559" s="183"/>
      <c r="I559" s="183"/>
      <c r="J559" s="183"/>
      <c r="K559" s="183"/>
      <c r="L559" s="183"/>
      <c r="M559" s="183"/>
      <c r="N559" s="183"/>
      <c r="O559" s="183"/>
      <c r="P559" s="183"/>
      <c r="Q559" s="183"/>
      <c r="R559" s="183"/>
      <c r="S559" s="183"/>
      <c r="T559" s="183"/>
      <c r="U559" s="183"/>
      <c r="V559" s="183"/>
      <c r="W559" s="183"/>
      <c r="X559" s="183"/>
      <c r="Y559" s="183"/>
      <c r="Z559" s="183"/>
      <c r="AA559" s="183"/>
      <c r="AB559" s="183"/>
      <c r="AC559" s="183"/>
      <c r="AD559" s="183"/>
      <c r="AE559" s="183"/>
      <c r="AF559" s="183"/>
      <c r="AG559" s="183"/>
      <c r="AH559" s="183"/>
      <c r="AI559" s="183"/>
      <c r="AJ559" s="183"/>
      <c r="AK559" s="183"/>
      <c r="AL559" s="183"/>
      <c r="AM559" s="183"/>
      <c r="AN559" s="183"/>
      <c r="AO559" s="183"/>
      <c r="AP559" s="183"/>
      <c r="AQ559" s="183"/>
      <c r="AR559" s="183"/>
      <c r="AS559" s="183"/>
      <c r="AT559" s="183"/>
      <c r="AU559" s="183"/>
      <c r="AV559" s="183"/>
      <c r="AW559" s="183"/>
      <c r="AX559" s="183"/>
      <c r="AY559" s="183"/>
      <c r="AZ559" s="183"/>
      <c r="BA559" s="183"/>
      <c r="BB559" s="183"/>
      <c r="BC559" s="183"/>
      <c r="BD559" s="183"/>
      <c r="BE559" s="183"/>
      <c r="BF559" s="183"/>
      <c r="BG559" s="183"/>
      <c r="BH559" s="183"/>
      <c r="BI559" s="183"/>
      <c r="BJ559" s="183"/>
      <c r="BK559" s="183"/>
      <c r="BL559" s="183"/>
      <c r="BM559" s="183"/>
    </row>
    <row r="560" spans="1:65" x14ac:dyDescent="0.2">
      <c r="A560" s="110"/>
      <c r="B560" s="110"/>
      <c r="C560" s="110"/>
      <c r="D560" s="183"/>
      <c r="E560" s="183"/>
      <c r="F560" s="183"/>
      <c r="G560" s="183"/>
      <c r="H560" s="183"/>
      <c r="I560" s="183"/>
      <c r="J560" s="183"/>
      <c r="K560" s="183"/>
      <c r="L560" s="183"/>
      <c r="M560" s="183"/>
      <c r="N560" s="183"/>
      <c r="O560" s="183"/>
      <c r="P560" s="183"/>
      <c r="Q560" s="183"/>
      <c r="R560" s="183"/>
      <c r="S560" s="183"/>
      <c r="T560" s="183"/>
      <c r="U560" s="183"/>
      <c r="V560" s="183"/>
      <c r="W560" s="183"/>
      <c r="X560" s="183"/>
      <c r="Y560" s="183"/>
      <c r="Z560" s="183"/>
      <c r="AA560" s="183"/>
      <c r="AB560" s="183"/>
      <c r="AC560" s="183"/>
      <c r="AD560" s="183"/>
      <c r="AE560" s="183"/>
      <c r="AF560" s="183"/>
      <c r="AG560" s="183"/>
      <c r="AH560" s="183"/>
      <c r="AI560" s="183"/>
      <c r="AJ560" s="183"/>
      <c r="AK560" s="183"/>
      <c r="AL560" s="183"/>
      <c r="AM560" s="183"/>
      <c r="AN560" s="183"/>
      <c r="AO560" s="183"/>
      <c r="AP560" s="183"/>
      <c r="AQ560" s="183"/>
      <c r="AR560" s="183"/>
      <c r="AS560" s="183"/>
      <c r="AT560" s="183"/>
      <c r="AU560" s="183"/>
      <c r="AV560" s="183"/>
      <c r="AW560" s="183"/>
      <c r="AX560" s="183"/>
      <c r="AY560" s="183"/>
      <c r="AZ560" s="183"/>
      <c r="BA560" s="183"/>
      <c r="BB560" s="183"/>
      <c r="BC560" s="183"/>
      <c r="BD560" s="183"/>
      <c r="BE560" s="183"/>
      <c r="BF560" s="183"/>
      <c r="BG560" s="183"/>
      <c r="BH560" s="183"/>
      <c r="BI560" s="183"/>
      <c r="BJ560" s="183"/>
      <c r="BK560" s="183"/>
      <c r="BL560" s="183"/>
      <c r="BM560" s="183"/>
    </row>
    <row r="561" spans="1:65" x14ac:dyDescent="0.2">
      <c r="A561" s="110"/>
      <c r="B561" s="110"/>
      <c r="C561" s="110"/>
      <c r="D561" s="183"/>
      <c r="E561" s="183"/>
      <c r="F561" s="183"/>
      <c r="G561" s="183"/>
      <c r="H561" s="183"/>
      <c r="I561" s="183"/>
      <c r="J561" s="183"/>
      <c r="K561" s="183"/>
      <c r="L561" s="183"/>
      <c r="M561" s="183"/>
      <c r="N561" s="183"/>
      <c r="O561" s="183"/>
      <c r="P561" s="183"/>
      <c r="Q561" s="183"/>
      <c r="R561" s="183"/>
      <c r="S561" s="183"/>
      <c r="T561" s="183"/>
      <c r="U561" s="183"/>
      <c r="V561" s="183"/>
      <c r="W561" s="183"/>
      <c r="X561" s="183"/>
      <c r="Y561" s="183"/>
      <c r="Z561" s="183"/>
      <c r="AA561" s="183"/>
      <c r="AB561" s="183"/>
      <c r="AC561" s="183"/>
      <c r="AD561" s="183"/>
      <c r="AE561" s="183"/>
      <c r="AF561" s="183"/>
      <c r="AG561" s="183"/>
      <c r="AH561" s="183"/>
      <c r="AI561" s="183"/>
      <c r="AJ561" s="183"/>
      <c r="AK561" s="183"/>
      <c r="AL561" s="183"/>
      <c r="AM561" s="183"/>
      <c r="AN561" s="183"/>
      <c r="AO561" s="183"/>
      <c r="AP561" s="183"/>
      <c r="AQ561" s="183"/>
      <c r="AR561" s="183"/>
      <c r="AS561" s="183"/>
      <c r="AT561" s="183"/>
      <c r="AU561" s="183"/>
      <c r="AV561" s="183"/>
      <c r="AW561" s="183"/>
      <c r="AX561" s="183"/>
      <c r="AY561" s="183"/>
      <c r="AZ561" s="183"/>
      <c r="BA561" s="183"/>
      <c r="BB561" s="183"/>
      <c r="BC561" s="183"/>
      <c r="BD561" s="183"/>
      <c r="BE561" s="183"/>
      <c r="BF561" s="183"/>
      <c r="BG561" s="183"/>
      <c r="BH561" s="183"/>
      <c r="BI561" s="183"/>
      <c r="BJ561" s="183"/>
      <c r="BK561" s="183"/>
      <c r="BL561" s="183"/>
      <c r="BM561" s="183"/>
    </row>
    <row r="562" spans="1:65" x14ac:dyDescent="0.2">
      <c r="A562" s="110"/>
      <c r="B562" s="110"/>
      <c r="C562" s="110"/>
      <c r="D562" s="183"/>
      <c r="E562" s="183"/>
      <c r="F562" s="183"/>
      <c r="G562" s="183"/>
      <c r="H562" s="183"/>
      <c r="I562" s="183"/>
      <c r="J562" s="183"/>
      <c r="K562" s="183"/>
      <c r="L562" s="183"/>
      <c r="M562" s="183"/>
      <c r="N562" s="183"/>
      <c r="O562" s="183"/>
      <c r="P562" s="183"/>
      <c r="Q562" s="183"/>
      <c r="R562" s="183"/>
      <c r="S562" s="183"/>
      <c r="T562" s="183"/>
      <c r="U562" s="183"/>
      <c r="V562" s="183"/>
      <c r="W562" s="183"/>
      <c r="X562" s="183"/>
      <c r="Y562" s="183"/>
      <c r="Z562" s="183"/>
      <c r="AA562" s="183"/>
      <c r="AB562" s="183"/>
      <c r="AC562" s="183"/>
      <c r="AD562" s="183"/>
      <c r="AE562" s="183"/>
      <c r="AF562" s="183"/>
      <c r="AG562" s="183"/>
      <c r="AH562" s="183"/>
      <c r="AI562" s="183"/>
      <c r="AJ562" s="183"/>
      <c r="AK562" s="183"/>
      <c r="AL562" s="183"/>
      <c r="AM562" s="183"/>
      <c r="AN562" s="183"/>
      <c r="AO562" s="183"/>
      <c r="AP562" s="183"/>
      <c r="AQ562" s="183"/>
      <c r="AR562" s="183"/>
      <c r="AS562" s="183"/>
      <c r="AT562" s="183"/>
      <c r="AU562" s="183"/>
      <c r="AV562" s="183"/>
      <c r="AW562" s="183"/>
      <c r="AX562" s="183"/>
      <c r="AY562" s="183"/>
      <c r="AZ562" s="183"/>
      <c r="BA562" s="183"/>
      <c r="BB562" s="183"/>
      <c r="BC562" s="183"/>
      <c r="BD562" s="183"/>
      <c r="BE562" s="183"/>
      <c r="BF562" s="183"/>
      <c r="BG562" s="183"/>
      <c r="BH562" s="183"/>
      <c r="BI562" s="183"/>
      <c r="BJ562" s="183"/>
      <c r="BK562" s="183"/>
      <c r="BL562" s="183"/>
      <c r="BM562" s="183"/>
    </row>
    <row r="563" spans="1:65" x14ac:dyDescent="0.2">
      <c r="A563" s="110"/>
      <c r="B563" s="110"/>
      <c r="C563" s="110"/>
      <c r="D563" s="183"/>
      <c r="E563" s="183"/>
      <c r="F563" s="183"/>
      <c r="G563" s="183"/>
      <c r="H563" s="183"/>
      <c r="I563" s="183"/>
      <c r="J563" s="183"/>
      <c r="K563" s="183"/>
      <c r="L563" s="183"/>
      <c r="M563" s="183"/>
      <c r="N563" s="183"/>
      <c r="O563" s="183"/>
      <c r="P563" s="183"/>
      <c r="Q563" s="183"/>
      <c r="R563" s="183"/>
      <c r="S563" s="183"/>
      <c r="T563" s="183"/>
      <c r="U563" s="183"/>
      <c r="V563" s="183"/>
      <c r="W563" s="183"/>
      <c r="X563" s="183"/>
      <c r="Y563" s="183"/>
      <c r="Z563" s="183"/>
      <c r="AA563" s="183"/>
      <c r="AB563" s="183"/>
      <c r="AC563" s="183"/>
      <c r="AD563" s="183"/>
      <c r="AE563" s="183"/>
      <c r="AF563" s="183"/>
      <c r="AG563" s="183"/>
      <c r="AH563" s="183"/>
      <c r="AI563" s="183"/>
      <c r="AJ563" s="183"/>
      <c r="AK563" s="183"/>
      <c r="AL563" s="183"/>
      <c r="AM563" s="183"/>
      <c r="AN563" s="183"/>
      <c r="AO563" s="183"/>
      <c r="AP563" s="183"/>
      <c r="AQ563" s="183"/>
      <c r="AR563" s="183"/>
      <c r="AS563" s="183"/>
      <c r="AT563" s="183"/>
      <c r="AU563" s="183"/>
      <c r="AV563" s="183"/>
      <c r="AW563" s="183"/>
      <c r="AX563" s="183"/>
      <c r="AY563" s="183"/>
      <c r="AZ563" s="183"/>
      <c r="BA563" s="183"/>
      <c r="BB563" s="183"/>
      <c r="BC563" s="183"/>
      <c r="BD563" s="183"/>
      <c r="BE563" s="183"/>
      <c r="BF563" s="183"/>
      <c r="BG563" s="183"/>
      <c r="BH563" s="183"/>
      <c r="BI563" s="183"/>
      <c r="BJ563" s="183"/>
      <c r="BK563" s="183"/>
      <c r="BL563" s="183"/>
      <c r="BM563" s="183"/>
    </row>
    <row r="564" spans="1:65" x14ac:dyDescent="0.2">
      <c r="A564" s="110"/>
      <c r="B564" s="110"/>
      <c r="C564" s="110"/>
      <c r="D564" s="183"/>
      <c r="E564" s="183"/>
      <c r="F564" s="183"/>
      <c r="G564" s="183"/>
      <c r="H564" s="183"/>
      <c r="I564" s="183"/>
      <c r="J564" s="183"/>
      <c r="K564" s="183"/>
      <c r="L564" s="183"/>
      <c r="M564" s="183"/>
      <c r="N564" s="183"/>
      <c r="O564" s="183"/>
      <c r="P564" s="183"/>
      <c r="Q564" s="183"/>
      <c r="R564" s="183"/>
      <c r="S564" s="183"/>
      <c r="T564" s="183"/>
      <c r="U564" s="183"/>
      <c r="V564" s="183"/>
      <c r="W564" s="183"/>
      <c r="X564" s="183"/>
      <c r="Y564" s="183"/>
      <c r="Z564" s="183"/>
      <c r="AA564" s="183"/>
      <c r="AB564" s="183"/>
      <c r="AC564" s="183"/>
      <c r="AD564" s="183"/>
      <c r="AE564" s="183"/>
      <c r="AF564" s="183"/>
      <c r="AG564" s="183"/>
      <c r="AH564" s="183"/>
      <c r="AI564" s="183"/>
      <c r="AJ564" s="183"/>
      <c r="AK564" s="183"/>
      <c r="AL564" s="183"/>
      <c r="AM564" s="183"/>
      <c r="AN564" s="183"/>
      <c r="AO564" s="183"/>
      <c r="AP564" s="183"/>
      <c r="AQ564" s="183"/>
      <c r="AR564" s="183"/>
      <c r="AS564" s="183"/>
      <c r="AT564" s="183"/>
      <c r="AU564" s="183"/>
      <c r="AV564" s="183"/>
      <c r="AW564" s="183"/>
      <c r="AX564" s="183"/>
      <c r="AY564" s="183"/>
      <c r="AZ564" s="183"/>
      <c r="BA564" s="183"/>
      <c r="BB564" s="183"/>
      <c r="BC564" s="183"/>
      <c r="BD564" s="183"/>
      <c r="BE564" s="183"/>
      <c r="BF564" s="183"/>
      <c r="BG564" s="183"/>
      <c r="BH564" s="183"/>
      <c r="BI564" s="183"/>
      <c r="BJ564" s="183"/>
      <c r="BK564" s="183"/>
      <c r="BL564" s="183"/>
      <c r="BM564" s="183"/>
    </row>
    <row r="565" spans="1:65" x14ac:dyDescent="0.2">
      <c r="A565" s="110"/>
      <c r="B565" s="110"/>
      <c r="C565" s="110"/>
      <c r="D565" s="183"/>
      <c r="E565" s="183"/>
      <c r="F565" s="183"/>
      <c r="G565" s="183"/>
      <c r="H565" s="183"/>
      <c r="I565" s="183"/>
      <c r="J565" s="183"/>
      <c r="K565" s="183"/>
      <c r="L565" s="183"/>
      <c r="M565" s="183"/>
      <c r="N565" s="183"/>
      <c r="O565" s="183"/>
      <c r="P565" s="183"/>
      <c r="Q565" s="183"/>
      <c r="R565" s="183"/>
      <c r="S565" s="183"/>
      <c r="T565" s="183"/>
      <c r="U565" s="183"/>
      <c r="V565" s="183"/>
      <c r="W565" s="183"/>
      <c r="X565" s="183"/>
      <c r="Y565" s="183"/>
      <c r="Z565" s="183"/>
      <c r="AA565" s="183"/>
      <c r="AB565" s="183"/>
      <c r="AC565" s="183"/>
      <c r="AD565" s="183"/>
      <c r="AE565" s="183"/>
      <c r="AF565" s="183"/>
      <c r="AG565" s="183"/>
      <c r="AH565" s="183"/>
      <c r="AI565" s="183"/>
      <c r="AJ565" s="183"/>
      <c r="AK565" s="183"/>
      <c r="AL565" s="183"/>
      <c r="AM565" s="183"/>
      <c r="AN565" s="183"/>
      <c r="AO565" s="183"/>
      <c r="AP565" s="183"/>
      <c r="AQ565" s="183"/>
      <c r="AR565" s="183"/>
      <c r="AS565" s="183"/>
      <c r="AT565" s="183"/>
      <c r="AU565" s="183"/>
      <c r="AV565" s="183"/>
      <c r="AW565" s="183"/>
      <c r="AX565" s="183"/>
      <c r="AY565" s="183"/>
      <c r="AZ565" s="183"/>
      <c r="BA565" s="183"/>
      <c r="BB565" s="183"/>
      <c r="BC565" s="183"/>
      <c r="BD565" s="183"/>
      <c r="BE565" s="183"/>
      <c r="BF565" s="183"/>
      <c r="BG565" s="183"/>
      <c r="BH565" s="183"/>
      <c r="BI565" s="183"/>
      <c r="BJ565" s="183"/>
      <c r="BK565" s="183"/>
      <c r="BL565" s="183"/>
      <c r="BM565" s="183"/>
    </row>
    <row r="566" spans="1:65" x14ac:dyDescent="0.2">
      <c r="A566" s="110"/>
      <c r="B566" s="110"/>
      <c r="C566" s="110"/>
      <c r="D566" s="183"/>
      <c r="E566" s="183"/>
      <c r="F566" s="183"/>
      <c r="G566" s="183"/>
      <c r="H566" s="183"/>
      <c r="I566" s="183"/>
      <c r="J566" s="183"/>
      <c r="K566" s="183"/>
      <c r="L566" s="183"/>
      <c r="M566" s="183"/>
      <c r="N566" s="183"/>
      <c r="O566" s="183"/>
      <c r="P566" s="183"/>
      <c r="Q566" s="183"/>
      <c r="R566" s="183"/>
      <c r="S566" s="183"/>
      <c r="T566" s="183"/>
      <c r="U566" s="183"/>
      <c r="V566" s="183"/>
      <c r="W566" s="183"/>
      <c r="X566" s="183"/>
      <c r="Y566" s="183"/>
      <c r="Z566" s="183"/>
      <c r="AA566" s="183"/>
      <c r="AB566" s="183"/>
      <c r="AC566" s="183"/>
      <c r="AD566" s="183"/>
      <c r="AE566" s="183"/>
      <c r="AF566" s="183"/>
      <c r="AG566" s="183"/>
      <c r="AH566" s="183"/>
      <c r="AI566" s="183"/>
      <c r="AJ566" s="183"/>
      <c r="AK566" s="183"/>
      <c r="AL566" s="183"/>
      <c r="AM566" s="183"/>
      <c r="AN566" s="183"/>
      <c r="AO566" s="183"/>
      <c r="AP566" s="183"/>
      <c r="AQ566" s="183"/>
      <c r="AR566" s="183"/>
      <c r="AS566" s="183"/>
      <c r="AT566" s="183"/>
      <c r="AU566" s="183"/>
      <c r="AV566" s="183"/>
      <c r="AW566" s="183"/>
      <c r="AX566" s="183"/>
      <c r="AY566" s="183"/>
      <c r="AZ566" s="183"/>
      <c r="BA566" s="183"/>
      <c r="BB566" s="183"/>
      <c r="BC566" s="183"/>
      <c r="BD566" s="183"/>
      <c r="BE566" s="183"/>
      <c r="BF566" s="183"/>
      <c r="BG566" s="183"/>
      <c r="BH566" s="183"/>
      <c r="BI566" s="183"/>
      <c r="BJ566" s="183"/>
      <c r="BK566" s="183"/>
      <c r="BL566" s="183"/>
      <c r="BM566" s="183"/>
    </row>
    <row r="567" spans="1:65" x14ac:dyDescent="0.2">
      <c r="A567" s="110"/>
      <c r="B567" s="110"/>
      <c r="C567" s="110"/>
      <c r="D567" s="183"/>
      <c r="E567" s="183"/>
      <c r="F567" s="183"/>
      <c r="G567" s="183"/>
      <c r="H567" s="183"/>
      <c r="I567" s="183"/>
      <c r="J567" s="183"/>
      <c r="K567" s="183"/>
      <c r="L567" s="183"/>
      <c r="M567" s="183"/>
      <c r="N567" s="183"/>
      <c r="O567" s="183"/>
      <c r="P567" s="183"/>
      <c r="Q567" s="183"/>
      <c r="R567" s="183"/>
      <c r="S567" s="183"/>
      <c r="T567" s="183"/>
      <c r="U567" s="183"/>
      <c r="V567" s="183"/>
      <c r="W567" s="183"/>
      <c r="X567" s="183"/>
      <c r="Y567" s="183"/>
      <c r="Z567" s="183"/>
      <c r="AA567" s="183"/>
      <c r="AB567" s="183"/>
      <c r="AC567" s="183"/>
      <c r="AD567" s="183"/>
      <c r="AE567" s="183"/>
      <c r="AF567" s="183"/>
      <c r="AG567" s="183"/>
      <c r="AH567" s="183"/>
      <c r="AI567" s="183"/>
      <c r="AJ567" s="183"/>
      <c r="AK567" s="183"/>
      <c r="AL567" s="183"/>
      <c r="AM567" s="183"/>
      <c r="AN567" s="183"/>
      <c r="AO567" s="183"/>
      <c r="AP567" s="183"/>
      <c r="AQ567" s="183"/>
      <c r="AR567" s="183"/>
      <c r="AS567" s="183"/>
      <c r="AT567" s="183"/>
      <c r="AU567" s="183"/>
      <c r="AV567" s="183"/>
      <c r="AW567" s="183"/>
      <c r="AX567" s="183"/>
      <c r="AY567" s="183"/>
      <c r="AZ567" s="183"/>
      <c r="BA567" s="183"/>
      <c r="BB567" s="183"/>
      <c r="BC567" s="183"/>
      <c r="BD567" s="183"/>
      <c r="BE567" s="183"/>
      <c r="BF567" s="183"/>
      <c r="BG567" s="183"/>
      <c r="BH567" s="183"/>
      <c r="BI567" s="183"/>
      <c r="BJ567" s="183"/>
      <c r="BK567" s="183"/>
      <c r="BL567" s="183"/>
      <c r="BM567" s="183"/>
    </row>
    <row r="568" spans="1:65" x14ac:dyDescent="0.2">
      <c r="A568" s="110"/>
      <c r="B568" s="110"/>
      <c r="C568" s="110"/>
      <c r="D568" s="183"/>
      <c r="E568" s="183"/>
      <c r="F568" s="183"/>
      <c r="G568" s="183"/>
      <c r="H568" s="183"/>
      <c r="I568" s="183"/>
      <c r="J568" s="183"/>
      <c r="K568" s="183"/>
      <c r="L568" s="183"/>
      <c r="M568" s="183"/>
      <c r="N568" s="183"/>
      <c r="O568" s="183"/>
      <c r="P568" s="183"/>
      <c r="Q568" s="183"/>
      <c r="R568" s="183"/>
      <c r="S568" s="183"/>
      <c r="T568" s="183"/>
      <c r="U568" s="183"/>
      <c r="V568" s="183"/>
      <c r="W568" s="183"/>
      <c r="X568" s="183"/>
      <c r="Y568" s="183"/>
      <c r="Z568" s="183"/>
      <c r="AA568" s="183"/>
      <c r="AB568" s="183"/>
      <c r="AC568" s="183"/>
      <c r="AD568" s="183"/>
      <c r="AE568" s="183"/>
      <c r="AF568" s="183"/>
      <c r="AG568" s="183"/>
      <c r="AH568" s="183"/>
      <c r="AI568" s="183"/>
      <c r="AJ568" s="183"/>
      <c r="AK568" s="183"/>
      <c r="AL568" s="183"/>
      <c r="AM568" s="183"/>
      <c r="AN568" s="183"/>
      <c r="AO568" s="183"/>
      <c r="AP568" s="183"/>
      <c r="AQ568" s="183"/>
      <c r="AR568" s="183"/>
      <c r="AS568" s="183"/>
      <c r="AT568" s="183"/>
      <c r="AU568" s="183"/>
      <c r="AV568" s="183"/>
      <c r="AW568" s="183"/>
      <c r="AX568" s="183"/>
      <c r="AY568" s="183"/>
      <c r="AZ568" s="183"/>
      <c r="BA568" s="183"/>
      <c r="BB568" s="183"/>
      <c r="BC568" s="183"/>
      <c r="BD568" s="183"/>
      <c r="BE568" s="183"/>
      <c r="BF568" s="183"/>
      <c r="BG568" s="183"/>
      <c r="BH568" s="183"/>
      <c r="BI568" s="183"/>
      <c r="BJ568" s="183"/>
      <c r="BK568" s="183"/>
      <c r="BL568" s="183"/>
      <c r="BM568" s="183"/>
    </row>
    <row r="569" spans="1:65" x14ac:dyDescent="0.2">
      <c r="A569" s="110"/>
      <c r="B569" s="110"/>
      <c r="C569" s="110"/>
      <c r="D569" s="183"/>
      <c r="E569" s="183"/>
      <c r="F569" s="183"/>
      <c r="G569" s="183"/>
      <c r="H569" s="183"/>
      <c r="I569" s="183"/>
      <c r="J569" s="183"/>
      <c r="K569" s="183"/>
      <c r="L569" s="183"/>
      <c r="M569" s="183"/>
      <c r="N569" s="183"/>
      <c r="O569" s="183"/>
      <c r="P569" s="183"/>
      <c r="Q569" s="183"/>
      <c r="R569" s="183"/>
      <c r="S569" s="183"/>
      <c r="T569" s="183"/>
      <c r="U569" s="183"/>
      <c r="V569" s="183"/>
      <c r="W569" s="183"/>
      <c r="X569" s="183"/>
      <c r="Y569" s="183"/>
      <c r="Z569" s="183"/>
      <c r="AA569" s="183"/>
      <c r="AB569" s="183"/>
      <c r="AC569" s="183"/>
      <c r="AD569" s="183"/>
      <c r="AE569" s="183"/>
      <c r="AF569" s="183"/>
      <c r="AG569" s="183"/>
      <c r="AH569" s="183"/>
      <c r="AI569" s="183"/>
      <c r="AJ569" s="183"/>
      <c r="AK569" s="183"/>
      <c r="AL569" s="183"/>
      <c r="AM569" s="183"/>
      <c r="AN569" s="183"/>
      <c r="AO569" s="183"/>
      <c r="AP569" s="183"/>
      <c r="AQ569" s="183"/>
      <c r="AR569" s="183"/>
      <c r="AS569" s="183"/>
      <c r="AT569" s="183"/>
      <c r="AU569" s="183"/>
      <c r="AV569" s="183"/>
      <c r="AW569" s="183"/>
      <c r="AX569" s="183"/>
      <c r="AY569" s="183"/>
      <c r="AZ569" s="183"/>
      <c r="BA569" s="183"/>
      <c r="BB569" s="183"/>
      <c r="BC569" s="183"/>
      <c r="BD569" s="183"/>
      <c r="BE569" s="183"/>
      <c r="BF569" s="183"/>
      <c r="BG569" s="183"/>
      <c r="BH569" s="183"/>
      <c r="BI569" s="183"/>
      <c r="BJ569" s="183"/>
      <c r="BK569" s="183"/>
      <c r="BL569" s="183"/>
      <c r="BM569" s="183"/>
    </row>
    <row r="570" spans="1:65" x14ac:dyDescent="0.2">
      <c r="A570" s="110"/>
      <c r="B570" s="110"/>
      <c r="C570" s="110"/>
      <c r="D570" s="183"/>
      <c r="E570" s="183"/>
      <c r="F570" s="183"/>
      <c r="G570" s="183"/>
      <c r="H570" s="183"/>
      <c r="I570" s="183"/>
      <c r="J570" s="183"/>
      <c r="K570" s="183"/>
      <c r="L570" s="183"/>
      <c r="M570" s="183"/>
      <c r="N570" s="183"/>
      <c r="O570" s="183"/>
      <c r="P570" s="183"/>
      <c r="Q570" s="183"/>
      <c r="R570" s="183"/>
      <c r="S570" s="183"/>
      <c r="T570" s="183"/>
      <c r="U570" s="183"/>
      <c r="V570" s="183"/>
      <c r="W570" s="183"/>
      <c r="X570" s="183"/>
      <c r="Y570" s="183"/>
      <c r="Z570" s="183"/>
      <c r="AA570" s="183"/>
      <c r="AB570" s="183"/>
      <c r="AC570" s="183"/>
      <c r="AD570" s="183"/>
      <c r="AE570" s="183"/>
      <c r="AF570" s="183"/>
      <c r="AG570" s="183"/>
      <c r="AH570" s="183"/>
      <c r="AI570" s="183"/>
      <c r="AJ570" s="183"/>
      <c r="AK570" s="183"/>
      <c r="AL570" s="183"/>
      <c r="AM570" s="183"/>
      <c r="AN570" s="183"/>
      <c r="AO570" s="183"/>
      <c r="AP570" s="183"/>
      <c r="AQ570" s="183"/>
      <c r="AR570" s="183"/>
      <c r="AS570" s="183"/>
      <c r="AT570" s="183"/>
      <c r="AU570" s="183"/>
      <c r="AV570" s="183"/>
      <c r="AW570" s="183"/>
      <c r="AX570" s="183"/>
      <c r="AY570" s="183"/>
      <c r="AZ570" s="183"/>
      <c r="BA570" s="183"/>
      <c r="BB570" s="183"/>
      <c r="BC570" s="183"/>
      <c r="BD570" s="183"/>
      <c r="BE570" s="183"/>
      <c r="BF570" s="183"/>
      <c r="BG570" s="183"/>
      <c r="BH570" s="183"/>
      <c r="BI570" s="183"/>
      <c r="BJ570" s="183"/>
      <c r="BK570" s="183"/>
      <c r="BL570" s="183"/>
      <c r="BM570" s="183"/>
    </row>
    <row r="571" spans="1:65" x14ac:dyDescent="0.2">
      <c r="A571" s="110"/>
      <c r="B571" s="110"/>
      <c r="C571" s="110"/>
      <c r="D571" s="183"/>
      <c r="E571" s="183"/>
      <c r="F571" s="183"/>
      <c r="G571" s="183"/>
      <c r="H571" s="183"/>
      <c r="I571" s="183"/>
      <c r="J571" s="183"/>
      <c r="K571" s="183"/>
      <c r="L571" s="183"/>
      <c r="M571" s="183"/>
      <c r="N571" s="183"/>
      <c r="O571" s="183"/>
      <c r="P571" s="183"/>
      <c r="Q571" s="183"/>
      <c r="R571" s="183"/>
      <c r="S571" s="183"/>
      <c r="T571" s="183"/>
      <c r="U571" s="183"/>
      <c r="V571" s="183"/>
      <c r="W571" s="183"/>
      <c r="X571" s="183"/>
      <c r="Y571" s="183"/>
      <c r="Z571" s="183"/>
      <c r="AA571" s="183"/>
      <c r="AB571" s="183"/>
      <c r="AC571" s="183"/>
      <c r="AD571" s="183"/>
      <c r="AE571" s="183"/>
      <c r="AF571" s="183"/>
      <c r="AG571" s="183"/>
      <c r="AH571" s="183"/>
      <c r="AI571" s="183"/>
      <c r="AJ571" s="183"/>
      <c r="AK571" s="183"/>
      <c r="AL571" s="183"/>
      <c r="AM571" s="183"/>
      <c r="AN571" s="183"/>
      <c r="AO571" s="183"/>
      <c r="AP571" s="183"/>
      <c r="AQ571" s="183"/>
      <c r="AR571" s="183"/>
      <c r="AS571" s="183"/>
      <c r="AT571" s="183"/>
      <c r="AU571" s="183"/>
      <c r="AV571" s="183"/>
      <c r="AW571" s="183"/>
      <c r="AX571" s="183"/>
      <c r="AY571" s="183"/>
      <c r="AZ571" s="183"/>
      <c r="BA571" s="183"/>
      <c r="BB571" s="183"/>
      <c r="BC571" s="183"/>
      <c r="BD571" s="183"/>
      <c r="BE571" s="183"/>
      <c r="BF571" s="183"/>
      <c r="BG571" s="183"/>
      <c r="BH571" s="183"/>
      <c r="BI571" s="183"/>
      <c r="BJ571" s="183"/>
      <c r="BK571" s="183"/>
      <c r="BL571" s="183"/>
      <c r="BM571" s="183"/>
    </row>
    <row r="572" spans="1:65" x14ac:dyDescent="0.2">
      <c r="A572" s="110"/>
      <c r="B572" s="110"/>
      <c r="C572" s="110"/>
      <c r="D572" s="183"/>
      <c r="E572" s="183"/>
      <c r="F572" s="183"/>
      <c r="G572" s="183"/>
      <c r="H572" s="183"/>
      <c r="I572" s="183"/>
      <c r="J572" s="183"/>
      <c r="K572" s="183"/>
      <c r="L572" s="183"/>
      <c r="M572" s="183"/>
      <c r="N572" s="183"/>
      <c r="O572" s="183"/>
      <c r="P572" s="183"/>
      <c r="Q572" s="183"/>
      <c r="R572" s="183"/>
      <c r="S572" s="183"/>
      <c r="T572" s="183"/>
      <c r="U572" s="183"/>
      <c r="V572" s="183"/>
      <c r="W572" s="183"/>
      <c r="X572" s="183"/>
      <c r="Y572" s="183"/>
      <c r="Z572" s="183"/>
      <c r="AA572" s="183"/>
      <c r="AB572" s="183"/>
      <c r="AC572" s="183"/>
      <c r="AD572" s="183"/>
      <c r="AE572" s="183"/>
      <c r="AF572" s="183"/>
      <c r="AG572" s="183"/>
      <c r="AH572" s="183"/>
      <c r="AI572" s="183"/>
      <c r="AJ572" s="183"/>
      <c r="AK572" s="183"/>
      <c r="AL572" s="183"/>
      <c r="AM572" s="183"/>
      <c r="AN572" s="183"/>
      <c r="AO572" s="183"/>
      <c r="AP572" s="183"/>
      <c r="AQ572" s="183"/>
      <c r="AR572" s="183"/>
      <c r="AS572" s="183"/>
      <c r="AT572" s="183"/>
      <c r="AU572" s="183"/>
      <c r="AV572" s="183"/>
      <c r="AW572" s="183"/>
      <c r="AX572" s="183"/>
      <c r="AY572" s="183"/>
      <c r="AZ572" s="183"/>
      <c r="BA572" s="183"/>
      <c r="BB572" s="183"/>
      <c r="BC572" s="183"/>
      <c r="BD572" s="183"/>
      <c r="BE572" s="183"/>
      <c r="BF572" s="183"/>
      <c r="BG572" s="183"/>
      <c r="BH572" s="183"/>
      <c r="BI572" s="183"/>
      <c r="BJ572" s="183"/>
      <c r="BK572" s="183"/>
      <c r="BL572" s="183"/>
      <c r="BM572" s="183"/>
    </row>
    <row r="573" spans="1:65" x14ac:dyDescent="0.2">
      <c r="A573" s="110"/>
      <c r="B573" s="110"/>
      <c r="C573" s="110"/>
      <c r="D573" s="183"/>
      <c r="E573" s="183"/>
      <c r="F573" s="183"/>
      <c r="G573" s="183"/>
      <c r="H573" s="183"/>
      <c r="I573" s="183"/>
      <c r="J573" s="183"/>
      <c r="K573" s="183"/>
      <c r="L573" s="183"/>
      <c r="M573" s="183"/>
      <c r="N573" s="183"/>
      <c r="O573" s="183"/>
      <c r="P573" s="183"/>
      <c r="Q573" s="183"/>
      <c r="R573" s="183"/>
      <c r="S573" s="183"/>
      <c r="T573" s="183"/>
      <c r="U573" s="183"/>
      <c r="V573" s="183"/>
      <c r="W573" s="183"/>
      <c r="X573" s="183"/>
      <c r="Y573" s="183"/>
      <c r="Z573" s="183"/>
      <c r="AA573" s="183"/>
      <c r="AB573" s="183"/>
      <c r="AC573" s="183"/>
      <c r="AD573" s="183"/>
      <c r="AE573" s="183"/>
      <c r="AF573" s="183"/>
      <c r="AG573" s="183"/>
      <c r="AH573" s="183"/>
      <c r="AI573" s="183"/>
      <c r="AJ573" s="183"/>
      <c r="AK573" s="183"/>
      <c r="AL573" s="183"/>
      <c r="AM573" s="183"/>
      <c r="AN573" s="183"/>
      <c r="AO573" s="183"/>
      <c r="AP573" s="183"/>
      <c r="AQ573" s="183"/>
      <c r="AR573" s="183"/>
      <c r="AS573" s="183"/>
      <c r="AT573" s="183"/>
      <c r="AU573" s="183"/>
      <c r="AV573" s="183"/>
      <c r="AW573" s="183"/>
      <c r="AX573" s="183"/>
      <c r="AY573" s="183"/>
      <c r="AZ573" s="183"/>
      <c r="BA573" s="183"/>
      <c r="BB573" s="183"/>
      <c r="BC573" s="183"/>
      <c r="BD573" s="183"/>
      <c r="BE573" s="183"/>
      <c r="BF573" s="183"/>
      <c r="BG573" s="183"/>
      <c r="BH573" s="183"/>
      <c r="BI573" s="183"/>
      <c r="BJ573" s="183"/>
      <c r="BK573" s="183"/>
      <c r="BL573" s="183"/>
      <c r="BM573" s="183"/>
    </row>
    <row r="574" spans="1:65" x14ac:dyDescent="0.2">
      <c r="A574" s="110"/>
      <c r="B574" s="110"/>
      <c r="C574" s="110"/>
      <c r="D574" s="183"/>
      <c r="E574" s="183"/>
      <c r="F574" s="183"/>
      <c r="G574" s="183"/>
      <c r="H574" s="183"/>
      <c r="I574" s="183"/>
      <c r="J574" s="183"/>
      <c r="K574" s="183"/>
      <c r="L574" s="183"/>
      <c r="M574" s="183"/>
      <c r="N574" s="183"/>
      <c r="O574" s="183"/>
      <c r="P574" s="183"/>
      <c r="Q574" s="183"/>
      <c r="R574" s="183"/>
      <c r="S574" s="183"/>
      <c r="T574" s="183"/>
      <c r="U574" s="183"/>
      <c r="V574" s="183"/>
      <c r="W574" s="183"/>
      <c r="X574" s="183"/>
      <c r="Y574" s="183"/>
      <c r="Z574" s="183"/>
      <c r="AA574" s="183"/>
      <c r="AB574" s="183"/>
      <c r="AC574" s="183"/>
      <c r="AD574" s="183"/>
      <c r="AE574" s="183"/>
      <c r="AF574" s="183"/>
      <c r="AG574" s="183"/>
      <c r="AH574" s="183"/>
      <c r="AI574" s="183"/>
      <c r="AJ574" s="183"/>
      <c r="AK574" s="183"/>
      <c r="AL574" s="183"/>
      <c r="AM574" s="183"/>
      <c r="AN574" s="183"/>
      <c r="AO574" s="183"/>
      <c r="AP574" s="183"/>
      <c r="AQ574" s="183"/>
      <c r="AR574" s="183"/>
      <c r="AS574" s="183"/>
      <c r="AT574" s="183"/>
      <c r="AU574" s="183"/>
      <c r="AV574" s="183"/>
      <c r="AW574" s="183"/>
      <c r="AX574" s="183"/>
      <c r="AY574" s="183"/>
      <c r="AZ574" s="183"/>
      <c r="BA574" s="183"/>
      <c r="BB574" s="183"/>
      <c r="BC574" s="183"/>
      <c r="BD574" s="183"/>
      <c r="BE574" s="183"/>
      <c r="BF574" s="183"/>
      <c r="BG574" s="183"/>
      <c r="BH574" s="183"/>
      <c r="BI574" s="183"/>
      <c r="BJ574" s="183"/>
      <c r="BK574" s="183"/>
      <c r="BL574" s="183"/>
      <c r="BM574" s="183"/>
    </row>
    <row r="575" spans="1:65" x14ac:dyDescent="0.2">
      <c r="A575" s="110"/>
      <c r="B575" s="110"/>
      <c r="C575" s="110"/>
      <c r="D575" s="183"/>
      <c r="E575" s="183"/>
      <c r="F575" s="183"/>
      <c r="G575" s="183"/>
      <c r="H575" s="183"/>
      <c r="I575" s="183"/>
      <c r="J575" s="183"/>
      <c r="K575" s="183"/>
      <c r="L575" s="183"/>
      <c r="M575" s="183"/>
      <c r="N575" s="183"/>
      <c r="O575" s="183"/>
      <c r="P575" s="183"/>
      <c r="Q575" s="183"/>
      <c r="R575" s="183"/>
      <c r="S575" s="183"/>
      <c r="T575" s="183"/>
      <c r="U575" s="183"/>
      <c r="V575" s="183"/>
      <c r="W575" s="183"/>
      <c r="X575" s="183"/>
      <c r="Y575" s="183"/>
      <c r="Z575" s="183"/>
      <c r="AA575" s="183"/>
      <c r="AB575" s="183"/>
      <c r="AC575" s="183"/>
      <c r="AD575" s="183"/>
      <c r="AE575" s="183"/>
      <c r="AF575" s="183"/>
      <c r="AG575" s="183"/>
      <c r="AH575" s="183"/>
      <c r="AI575" s="183"/>
      <c r="AJ575" s="183"/>
      <c r="AK575" s="183"/>
      <c r="AL575" s="183"/>
      <c r="AM575" s="183"/>
      <c r="AN575" s="183"/>
      <c r="AO575" s="183"/>
      <c r="AP575" s="183"/>
      <c r="AQ575" s="183"/>
      <c r="AR575" s="183"/>
      <c r="AS575" s="183"/>
      <c r="AT575" s="183"/>
      <c r="AU575" s="183"/>
      <c r="AV575" s="183"/>
      <c r="AW575" s="183"/>
      <c r="AX575" s="183"/>
      <c r="AY575" s="183"/>
      <c r="AZ575" s="183"/>
      <c r="BA575" s="183"/>
      <c r="BB575" s="183"/>
      <c r="BC575" s="183"/>
      <c r="BD575" s="183"/>
      <c r="BE575" s="183"/>
      <c r="BF575" s="183"/>
      <c r="BG575" s="183"/>
      <c r="BH575" s="183"/>
      <c r="BI575" s="183"/>
      <c r="BJ575" s="183"/>
      <c r="BK575" s="183"/>
      <c r="BL575" s="183"/>
      <c r="BM575" s="183"/>
    </row>
    <row r="576" spans="1:65" x14ac:dyDescent="0.2">
      <c r="A576" s="110"/>
      <c r="B576" s="110"/>
      <c r="C576" s="110"/>
      <c r="D576" s="183"/>
      <c r="E576" s="183"/>
      <c r="F576" s="183"/>
      <c r="G576" s="183"/>
      <c r="H576" s="183"/>
      <c r="I576" s="183"/>
      <c r="J576" s="183"/>
      <c r="K576" s="183"/>
      <c r="L576" s="183"/>
      <c r="M576" s="183"/>
      <c r="N576" s="183"/>
      <c r="O576" s="183"/>
      <c r="P576" s="183"/>
      <c r="Q576" s="183"/>
      <c r="R576" s="183"/>
      <c r="S576" s="183"/>
      <c r="T576" s="183"/>
      <c r="U576" s="183"/>
      <c r="V576" s="183"/>
      <c r="W576" s="183"/>
      <c r="X576" s="183"/>
      <c r="Y576" s="183"/>
      <c r="Z576" s="183"/>
      <c r="AA576" s="183"/>
      <c r="AB576" s="183"/>
      <c r="AC576" s="183"/>
      <c r="AD576" s="183"/>
      <c r="AE576" s="183"/>
      <c r="AF576" s="183"/>
      <c r="AG576" s="183"/>
      <c r="AH576" s="183"/>
      <c r="AI576" s="183"/>
      <c r="AJ576" s="183"/>
      <c r="AK576" s="183"/>
      <c r="AL576" s="183"/>
      <c r="AM576" s="183"/>
      <c r="AN576" s="183"/>
      <c r="AO576" s="183"/>
      <c r="AP576" s="183"/>
      <c r="AQ576" s="183"/>
      <c r="AR576" s="183"/>
      <c r="AS576" s="183"/>
      <c r="AT576" s="183"/>
      <c r="AU576" s="183"/>
      <c r="AV576" s="183"/>
      <c r="AW576" s="183"/>
      <c r="AX576" s="183"/>
      <c r="AY576" s="183"/>
      <c r="AZ576" s="183"/>
      <c r="BA576" s="183"/>
      <c r="BB576" s="183"/>
      <c r="BC576" s="183"/>
      <c r="BD576" s="183"/>
      <c r="BE576" s="183"/>
      <c r="BF576" s="183"/>
      <c r="BG576" s="183"/>
      <c r="BH576" s="183"/>
      <c r="BI576" s="183"/>
      <c r="BJ576" s="183"/>
      <c r="BK576" s="183"/>
      <c r="BL576" s="183"/>
      <c r="BM576" s="183"/>
    </row>
    <row r="577" spans="1:65" x14ac:dyDescent="0.2">
      <c r="A577" s="110"/>
      <c r="B577" s="110"/>
      <c r="C577" s="110"/>
      <c r="D577" s="183"/>
      <c r="E577" s="183"/>
      <c r="F577" s="183"/>
      <c r="G577" s="183"/>
      <c r="H577" s="183"/>
      <c r="I577" s="183"/>
      <c r="J577" s="183"/>
      <c r="K577" s="183"/>
      <c r="L577" s="183"/>
      <c r="M577" s="183"/>
      <c r="N577" s="183"/>
      <c r="O577" s="183"/>
      <c r="P577" s="183"/>
      <c r="Q577" s="183"/>
      <c r="R577" s="183"/>
      <c r="S577" s="183"/>
      <c r="T577" s="183"/>
      <c r="U577" s="183"/>
      <c r="V577" s="183"/>
      <c r="W577" s="183"/>
      <c r="X577" s="183"/>
      <c r="Y577" s="183"/>
      <c r="Z577" s="183"/>
      <c r="AA577" s="183"/>
      <c r="AB577" s="183"/>
      <c r="AC577" s="183"/>
      <c r="AD577" s="183"/>
      <c r="AE577" s="183"/>
      <c r="AF577" s="183"/>
      <c r="AG577" s="183"/>
      <c r="AH577" s="183"/>
      <c r="AI577" s="183"/>
      <c r="AJ577" s="183"/>
      <c r="AK577" s="183"/>
      <c r="AL577" s="183"/>
      <c r="AM577" s="183"/>
      <c r="AN577" s="183"/>
      <c r="AO577" s="183"/>
      <c r="AP577" s="183"/>
      <c r="AQ577" s="183"/>
      <c r="AR577" s="183"/>
      <c r="AS577" s="183"/>
      <c r="AT577" s="183"/>
      <c r="AU577" s="183"/>
      <c r="AV577" s="183"/>
      <c r="AW577" s="183"/>
      <c r="AX577" s="183"/>
      <c r="AY577" s="183"/>
      <c r="AZ577" s="183"/>
      <c r="BA577" s="183"/>
      <c r="BB577" s="183"/>
      <c r="BC577" s="183"/>
      <c r="BD577" s="183"/>
      <c r="BE577" s="183"/>
      <c r="BF577" s="183"/>
      <c r="BG577" s="183"/>
      <c r="BH577" s="183"/>
      <c r="BI577" s="183"/>
      <c r="BJ577" s="183"/>
      <c r="BK577" s="183"/>
      <c r="BL577" s="183"/>
      <c r="BM577" s="183"/>
    </row>
    <row r="578" spans="1:65" x14ac:dyDescent="0.2">
      <c r="A578" s="110"/>
      <c r="B578" s="110"/>
      <c r="C578" s="110"/>
      <c r="D578" s="183"/>
      <c r="E578" s="183"/>
      <c r="F578" s="183"/>
      <c r="G578" s="183"/>
      <c r="H578" s="183"/>
      <c r="I578" s="183"/>
      <c r="J578" s="183"/>
      <c r="K578" s="183"/>
      <c r="L578" s="183"/>
      <c r="M578" s="183"/>
      <c r="N578" s="183"/>
      <c r="O578" s="183"/>
      <c r="P578" s="183"/>
      <c r="Q578" s="183"/>
      <c r="R578" s="183"/>
      <c r="S578" s="183"/>
      <c r="T578" s="183"/>
      <c r="U578" s="183"/>
      <c r="V578" s="183"/>
      <c r="W578" s="183"/>
      <c r="X578" s="183"/>
      <c r="Y578" s="183"/>
      <c r="Z578" s="183"/>
      <c r="AA578" s="183"/>
      <c r="AB578" s="183"/>
      <c r="AC578" s="183"/>
      <c r="AD578" s="183"/>
      <c r="AE578" s="183"/>
      <c r="AF578" s="183"/>
      <c r="AG578" s="183"/>
      <c r="AH578" s="183"/>
      <c r="AI578" s="183"/>
      <c r="AJ578" s="183"/>
      <c r="AK578" s="183"/>
      <c r="AL578" s="183"/>
      <c r="AM578" s="183"/>
      <c r="AN578" s="183"/>
      <c r="AO578" s="183"/>
      <c r="AP578" s="183"/>
      <c r="AQ578" s="183"/>
      <c r="AR578" s="183"/>
      <c r="AS578" s="183"/>
      <c r="AT578" s="183"/>
      <c r="AU578" s="183"/>
      <c r="AV578" s="183"/>
      <c r="AW578" s="183"/>
      <c r="AX578" s="183"/>
      <c r="AY578" s="183"/>
      <c r="AZ578" s="183"/>
      <c r="BA578" s="183"/>
      <c r="BB578" s="183"/>
      <c r="BC578" s="183"/>
      <c r="BD578" s="183"/>
      <c r="BE578" s="183"/>
      <c r="BF578" s="183"/>
      <c r="BG578" s="183"/>
      <c r="BH578" s="183"/>
      <c r="BI578" s="183"/>
      <c r="BJ578" s="183"/>
      <c r="BK578" s="183"/>
      <c r="BL578" s="183"/>
      <c r="BM578" s="183"/>
    </row>
    <row r="579" spans="1:65" x14ac:dyDescent="0.2">
      <c r="A579" s="110"/>
      <c r="B579" s="110"/>
      <c r="C579" s="110"/>
      <c r="D579" s="183"/>
      <c r="E579" s="183"/>
      <c r="F579" s="183"/>
      <c r="G579" s="183"/>
      <c r="H579" s="183"/>
      <c r="I579" s="183"/>
      <c r="J579" s="183"/>
      <c r="K579" s="183"/>
      <c r="L579" s="183"/>
      <c r="M579" s="183"/>
      <c r="N579" s="183"/>
      <c r="O579" s="183"/>
      <c r="P579" s="183"/>
      <c r="Q579" s="183"/>
      <c r="R579" s="183"/>
      <c r="S579" s="183"/>
      <c r="T579" s="183"/>
      <c r="U579" s="183"/>
      <c r="V579" s="183"/>
      <c r="W579" s="183"/>
      <c r="X579" s="183"/>
      <c r="Y579" s="183"/>
      <c r="Z579" s="183"/>
      <c r="AA579" s="183"/>
      <c r="AB579" s="183"/>
      <c r="AC579" s="183"/>
      <c r="AD579" s="183"/>
      <c r="AE579" s="183"/>
      <c r="AF579" s="183"/>
      <c r="AG579" s="183"/>
      <c r="AH579" s="183"/>
      <c r="AI579" s="183"/>
      <c r="AJ579" s="183"/>
      <c r="AK579" s="183"/>
      <c r="AL579" s="183"/>
      <c r="AM579" s="183"/>
      <c r="AN579" s="183"/>
      <c r="AO579" s="183"/>
      <c r="AP579" s="183"/>
      <c r="AQ579" s="183"/>
      <c r="AR579" s="183"/>
      <c r="AS579" s="183"/>
      <c r="AT579" s="183"/>
      <c r="AU579" s="183"/>
      <c r="AV579" s="183"/>
      <c r="AW579" s="183"/>
      <c r="AX579" s="183"/>
      <c r="AY579" s="183"/>
      <c r="AZ579" s="183"/>
      <c r="BA579" s="183"/>
      <c r="BB579" s="183"/>
      <c r="BC579" s="183"/>
      <c r="BD579" s="183"/>
      <c r="BE579" s="183"/>
      <c r="BF579" s="183"/>
      <c r="BG579" s="183"/>
      <c r="BH579" s="183"/>
      <c r="BI579" s="183"/>
      <c r="BJ579" s="183"/>
      <c r="BK579" s="183"/>
      <c r="BL579" s="183"/>
      <c r="BM579" s="183"/>
    </row>
    <row r="580" spans="1:65" x14ac:dyDescent="0.2">
      <c r="A580" s="110"/>
      <c r="B580" s="110"/>
      <c r="C580" s="110"/>
      <c r="D580" s="183"/>
      <c r="E580" s="183"/>
      <c r="F580" s="183"/>
      <c r="G580" s="183"/>
      <c r="H580" s="183"/>
      <c r="I580" s="183"/>
      <c r="J580" s="183"/>
      <c r="K580" s="183"/>
      <c r="L580" s="183"/>
      <c r="M580" s="183"/>
      <c r="N580" s="183"/>
      <c r="O580" s="183"/>
      <c r="P580" s="183"/>
      <c r="Q580" s="183"/>
      <c r="R580" s="183"/>
      <c r="S580" s="183"/>
      <c r="T580" s="183"/>
      <c r="U580" s="183"/>
      <c r="V580" s="183"/>
      <c r="W580" s="183"/>
      <c r="X580" s="183"/>
      <c r="Y580" s="183"/>
      <c r="Z580" s="183"/>
      <c r="AA580" s="183"/>
      <c r="AB580" s="183"/>
      <c r="AC580" s="183"/>
      <c r="AD580" s="183"/>
      <c r="AE580" s="183"/>
      <c r="AF580" s="183"/>
      <c r="AG580" s="183"/>
      <c r="AH580" s="183"/>
      <c r="AI580" s="183"/>
      <c r="AJ580" s="183"/>
      <c r="AK580" s="183"/>
      <c r="AL580" s="183"/>
      <c r="AM580" s="183"/>
      <c r="AN580" s="183"/>
      <c r="AO580" s="183"/>
      <c r="AP580" s="183"/>
      <c r="AQ580" s="183"/>
      <c r="AR580" s="183"/>
      <c r="AS580" s="183"/>
      <c r="AT580" s="183"/>
      <c r="AU580" s="183"/>
      <c r="AV580" s="183"/>
      <c r="AW580" s="183"/>
      <c r="AX580" s="183"/>
      <c r="AY580" s="183"/>
      <c r="AZ580" s="183"/>
      <c r="BA580" s="183"/>
      <c r="BB580" s="183"/>
      <c r="BC580" s="183"/>
      <c r="BD580" s="183"/>
      <c r="BE580" s="183"/>
      <c r="BF580" s="183"/>
      <c r="BG580" s="183"/>
      <c r="BH580" s="183"/>
      <c r="BI580" s="183"/>
      <c r="BJ580" s="183"/>
      <c r="BK580" s="183"/>
      <c r="BL580" s="183"/>
      <c r="BM580" s="183"/>
    </row>
    <row r="581" spans="1:65" x14ac:dyDescent="0.2">
      <c r="A581" s="110"/>
      <c r="B581" s="110"/>
      <c r="C581" s="110"/>
      <c r="D581" s="183"/>
      <c r="E581" s="183"/>
      <c r="F581" s="183"/>
      <c r="G581" s="183"/>
      <c r="H581" s="183"/>
      <c r="I581" s="183"/>
      <c r="J581" s="183"/>
      <c r="K581" s="183"/>
      <c r="L581" s="183"/>
      <c r="M581" s="183"/>
      <c r="N581" s="183"/>
      <c r="O581" s="183"/>
      <c r="P581" s="183"/>
      <c r="Q581" s="183"/>
      <c r="R581" s="183"/>
      <c r="S581" s="183"/>
      <c r="T581" s="183"/>
      <c r="U581" s="183"/>
      <c r="V581" s="183"/>
      <c r="W581" s="183"/>
      <c r="X581" s="183"/>
      <c r="Y581" s="183"/>
      <c r="Z581" s="183"/>
      <c r="AA581" s="183"/>
      <c r="AB581" s="183"/>
      <c r="AC581" s="183"/>
      <c r="AD581" s="183"/>
      <c r="AE581" s="183"/>
      <c r="AF581" s="183"/>
      <c r="AG581" s="183"/>
      <c r="AH581" s="183"/>
      <c r="AI581" s="183"/>
      <c r="AJ581" s="183"/>
      <c r="AK581" s="183"/>
      <c r="AL581" s="183"/>
      <c r="AM581" s="183"/>
      <c r="AN581" s="183"/>
      <c r="AO581" s="183"/>
      <c r="AP581" s="183"/>
      <c r="AQ581" s="183"/>
      <c r="AR581" s="183"/>
      <c r="AS581" s="183"/>
      <c r="AT581" s="183"/>
      <c r="AU581" s="183"/>
      <c r="AV581" s="183"/>
      <c r="AW581" s="183"/>
      <c r="AX581" s="183"/>
      <c r="AY581" s="183"/>
      <c r="AZ581" s="183"/>
      <c r="BA581" s="183"/>
      <c r="BB581" s="183"/>
      <c r="BC581" s="183"/>
      <c r="BD581" s="183"/>
      <c r="BE581" s="183"/>
      <c r="BF581" s="183"/>
      <c r="BG581" s="183"/>
      <c r="BH581" s="183"/>
      <c r="BI581" s="183"/>
      <c r="BJ581" s="183"/>
      <c r="BK581" s="183"/>
      <c r="BL581" s="183"/>
      <c r="BM581" s="183"/>
    </row>
    <row r="582" spans="1:65" x14ac:dyDescent="0.2">
      <c r="A582" s="110"/>
      <c r="B582" s="110"/>
      <c r="C582" s="110"/>
      <c r="D582" s="183"/>
      <c r="E582" s="183"/>
      <c r="F582" s="183"/>
      <c r="G582" s="183"/>
      <c r="H582" s="183"/>
      <c r="I582" s="183"/>
      <c r="J582" s="183"/>
      <c r="K582" s="183"/>
      <c r="L582" s="183"/>
      <c r="M582" s="183"/>
      <c r="N582" s="183"/>
      <c r="O582" s="183"/>
      <c r="P582" s="183"/>
      <c r="Q582" s="183"/>
      <c r="R582" s="183"/>
      <c r="S582" s="183"/>
      <c r="T582" s="183"/>
      <c r="U582" s="183"/>
      <c r="V582" s="183"/>
      <c r="W582" s="183"/>
      <c r="X582" s="183"/>
      <c r="Y582" s="183"/>
      <c r="Z582" s="183"/>
      <c r="AA582" s="183"/>
      <c r="AB582" s="183"/>
      <c r="AC582" s="183"/>
      <c r="AD582" s="183"/>
      <c r="AE582" s="183"/>
      <c r="AF582" s="183"/>
      <c r="AG582" s="183"/>
      <c r="AH582" s="183"/>
      <c r="AI582" s="183"/>
      <c r="AJ582" s="183"/>
      <c r="AK582" s="183"/>
      <c r="AL582" s="183"/>
      <c r="AM582" s="183"/>
      <c r="AN582" s="183"/>
      <c r="AO582" s="183"/>
      <c r="AP582" s="183"/>
      <c r="AQ582" s="183"/>
      <c r="AR582" s="183"/>
      <c r="AS582" s="183"/>
      <c r="AT582" s="183"/>
      <c r="AU582" s="183"/>
      <c r="AV582" s="183"/>
      <c r="AW582" s="183"/>
      <c r="AX582" s="183"/>
      <c r="AY582" s="183"/>
      <c r="AZ582" s="183"/>
      <c r="BA582" s="183"/>
      <c r="BB582" s="183"/>
      <c r="BC582" s="183"/>
      <c r="BD582" s="183"/>
      <c r="BE582" s="183"/>
      <c r="BF582" s="183"/>
      <c r="BG582" s="183"/>
      <c r="BH582" s="183"/>
      <c r="BI582" s="183"/>
      <c r="BJ582" s="183"/>
      <c r="BK582" s="183"/>
      <c r="BL582" s="183"/>
      <c r="BM582" s="183"/>
    </row>
    <row r="583" spans="1:65" x14ac:dyDescent="0.2">
      <c r="A583" s="110"/>
      <c r="B583" s="110"/>
      <c r="C583" s="110"/>
      <c r="D583" s="183"/>
      <c r="E583" s="183"/>
      <c r="F583" s="183"/>
      <c r="G583" s="183"/>
      <c r="H583" s="183"/>
      <c r="I583" s="183"/>
      <c r="J583" s="183"/>
      <c r="K583" s="183"/>
      <c r="L583" s="183"/>
      <c r="M583" s="183"/>
      <c r="N583" s="183"/>
      <c r="O583" s="183"/>
      <c r="P583" s="183"/>
      <c r="Q583" s="183"/>
      <c r="R583" s="183"/>
      <c r="S583" s="183"/>
      <c r="T583" s="183"/>
      <c r="U583" s="183"/>
      <c r="V583" s="183"/>
      <c r="W583" s="183"/>
      <c r="X583" s="183"/>
      <c r="Y583" s="183"/>
      <c r="Z583" s="183"/>
      <c r="AA583" s="183"/>
      <c r="AB583" s="183"/>
      <c r="AC583" s="183"/>
      <c r="AD583" s="183"/>
      <c r="AE583" s="183"/>
      <c r="AF583" s="183"/>
      <c r="AG583" s="183"/>
      <c r="AH583" s="183"/>
      <c r="AI583" s="183"/>
      <c r="AJ583" s="183"/>
      <c r="AK583" s="183"/>
      <c r="AL583" s="183"/>
      <c r="AM583" s="183"/>
      <c r="AN583" s="183"/>
      <c r="AO583" s="183"/>
      <c r="AP583" s="183"/>
      <c r="AQ583" s="183"/>
      <c r="AR583" s="183"/>
      <c r="AS583" s="183"/>
      <c r="AT583" s="183"/>
      <c r="AU583" s="183"/>
      <c r="AV583" s="183"/>
      <c r="AW583" s="183"/>
      <c r="AX583" s="183"/>
      <c r="AY583" s="183"/>
      <c r="AZ583" s="183"/>
      <c r="BA583" s="183"/>
      <c r="BB583" s="183"/>
      <c r="BC583" s="183"/>
      <c r="BD583" s="183"/>
      <c r="BE583" s="183"/>
      <c r="BF583" s="183"/>
      <c r="BG583" s="183"/>
      <c r="BH583" s="183"/>
      <c r="BI583" s="183"/>
      <c r="BJ583" s="183"/>
      <c r="BK583" s="183"/>
      <c r="BL583" s="183"/>
      <c r="BM583" s="183"/>
    </row>
    <row r="584" spans="1:65" x14ac:dyDescent="0.2">
      <c r="A584" s="110"/>
      <c r="B584" s="110"/>
      <c r="C584" s="110"/>
      <c r="D584" s="183"/>
      <c r="E584" s="183"/>
      <c r="F584" s="183"/>
      <c r="G584" s="183"/>
      <c r="H584" s="183"/>
      <c r="I584" s="183"/>
      <c r="J584" s="183"/>
      <c r="K584" s="183"/>
      <c r="L584" s="183"/>
      <c r="M584" s="183"/>
      <c r="N584" s="183"/>
      <c r="O584" s="183"/>
      <c r="P584" s="183"/>
      <c r="Q584" s="183"/>
      <c r="R584" s="183"/>
      <c r="S584" s="183"/>
      <c r="T584" s="183"/>
      <c r="U584" s="183"/>
      <c r="V584" s="183"/>
      <c r="W584" s="183"/>
      <c r="X584" s="183"/>
      <c r="Y584" s="183"/>
      <c r="Z584" s="183"/>
      <c r="AA584" s="183"/>
      <c r="AB584" s="183"/>
      <c r="AC584" s="183"/>
      <c r="AD584" s="183"/>
      <c r="AE584" s="183"/>
      <c r="AF584" s="183"/>
      <c r="AG584" s="183"/>
      <c r="AH584" s="183"/>
      <c r="AI584" s="183"/>
      <c r="AJ584" s="183"/>
      <c r="AK584" s="183"/>
      <c r="AL584" s="183"/>
      <c r="AM584" s="183"/>
      <c r="AN584" s="183"/>
      <c r="AO584" s="183"/>
      <c r="AP584" s="183"/>
      <c r="AQ584" s="183"/>
      <c r="AR584" s="183"/>
      <c r="AS584" s="183"/>
      <c r="AT584" s="183"/>
      <c r="AU584" s="183"/>
      <c r="AV584" s="183"/>
      <c r="AW584" s="183"/>
      <c r="AX584" s="183"/>
      <c r="AY584" s="183"/>
      <c r="AZ584" s="183"/>
      <c r="BA584" s="183"/>
      <c r="BB584" s="183"/>
      <c r="BC584" s="183"/>
      <c r="BD584" s="183"/>
      <c r="BE584" s="183"/>
      <c r="BF584" s="183"/>
      <c r="BG584" s="183"/>
      <c r="BH584" s="183"/>
      <c r="BI584" s="183"/>
      <c r="BJ584" s="183"/>
      <c r="BK584" s="183"/>
      <c r="BL584" s="183"/>
      <c r="BM584" s="183"/>
    </row>
    <row r="585" spans="1:65" x14ac:dyDescent="0.2">
      <c r="A585" s="110"/>
      <c r="B585" s="110"/>
      <c r="C585" s="110"/>
      <c r="D585" s="183"/>
      <c r="E585" s="183"/>
      <c r="F585" s="183"/>
      <c r="G585" s="183"/>
      <c r="H585" s="183"/>
      <c r="I585" s="183"/>
      <c r="J585" s="183"/>
      <c r="K585" s="183"/>
      <c r="L585" s="183"/>
      <c r="M585" s="183"/>
      <c r="N585" s="183"/>
      <c r="O585" s="183"/>
      <c r="P585" s="183"/>
      <c r="Q585" s="183"/>
      <c r="R585" s="183"/>
      <c r="S585" s="183"/>
      <c r="T585" s="183"/>
      <c r="U585" s="183"/>
      <c r="V585" s="183"/>
      <c r="W585" s="183"/>
      <c r="X585" s="183"/>
      <c r="Y585" s="183"/>
      <c r="Z585" s="183"/>
      <c r="AA585" s="183"/>
      <c r="AB585" s="183"/>
      <c r="AC585" s="183"/>
      <c r="AD585" s="183"/>
      <c r="AE585" s="183"/>
      <c r="AF585" s="183"/>
      <c r="AG585" s="183"/>
      <c r="AH585" s="183"/>
      <c r="AI585" s="183"/>
      <c r="AJ585" s="183"/>
      <c r="AK585" s="183"/>
      <c r="AL585" s="183"/>
      <c r="AM585" s="183"/>
      <c r="AN585" s="183"/>
      <c r="AO585" s="183"/>
      <c r="AP585" s="183"/>
      <c r="AQ585" s="183"/>
      <c r="AR585" s="183"/>
      <c r="AS585" s="183"/>
      <c r="AT585" s="183"/>
      <c r="AU585" s="183"/>
      <c r="AV585" s="183"/>
      <c r="AW585" s="183"/>
      <c r="AX585" s="183"/>
      <c r="AY585" s="183"/>
      <c r="AZ585" s="183"/>
      <c r="BA585" s="183"/>
      <c r="BB585" s="183"/>
      <c r="BC585" s="183"/>
      <c r="BD585" s="183"/>
      <c r="BE585" s="183"/>
      <c r="BF585" s="183"/>
      <c r="BG585" s="183"/>
      <c r="BH585" s="183"/>
      <c r="BI585" s="183"/>
      <c r="BJ585" s="183"/>
      <c r="BK585" s="183"/>
      <c r="BL585" s="183"/>
      <c r="BM585" s="183"/>
    </row>
    <row r="586" spans="1:65" x14ac:dyDescent="0.2">
      <c r="A586" s="110"/>
      <c r="B586" s="110"/>
      <c r="C586" s="110"/>
      <c r="D586" s="183"/>
      <c r="E586" s="183"/>
      <c r="F586" s="183"/>
      <c r="G586" s="183"/>
      <c r="H586" s="183"/>
      <c r="I586" s="183"/>
      <c r="J586" s="183"/>
      <c r="K586" s="183"/>
      <c r="L586" s="183"/>
      <c r="M586" s="183"/>
      <c r="N586" s="183"/>
      <c r="O586" s="183"/>
      <c r="P586" s="183"/>
      <c r="Q586" s="183"/>
      <c r="R586" s="183"/>
      <c r="S586" s="183"/>
      <c r="T586" s="183"/>
      <c r="U586" s="183"/>
      <c r="V586" s="183"/>
      <c r="W586" s="183"/>
      <c r="X586" s="183"/>
      <c r="Y586" s="183"/>
      <c r="Z586" s="183"/>
      <c r="AA586" s="183"/>
      <c r="AB586" s="183"/>
      <c r="AC586" s="183"/>
      <c r="AD586" s="183"/>
      <c r="AE586" s="183"/>
      <c r="AF586" s="183"/>
      <c r="AG586" s="183"/>
      <c r="AH586" s="183"/>
      <c r="AI586" s="183"/>
      <c r="AJ586" s="183"/>
      <c r="AK586" s="183"/>
      <c r="AL586" s="183"/>
      <c r="AM586" s="183"/>
      <c r="AN586" s="183"/>
      <c r="AO586" s="183"/>
      <c r="AP586" s="183"/>
      <c r="AQ586" s="183"/>
      <c r="AR586" s="183"/>
      <c r="AS586" s="183"/>
      <c r="AT586" s="183"/>
      <c r="AU586" s="183"/>
      <c r="AV586" s="183"/>
      <c r="AW586" s="183"/>
      <c r="AX586" s="183"/>
      <c r="AY586" s="183"/>
      <c r="AZ586" s="183"/>
      <c r="BA586" s="183"/>
      <c r="BB586" s="183"/>
      <c r="BC586" s="183"/>
      <c r="BD586" s="183"/>
      <c r="BE586" s="183"/>
      <c r="BF586" s="183"/>
      <c r="BG586" s="183"/>
      <c r="BH586" s="183"/>
      <c r="BI586" s="183"/>
      <c r="BJ586" s="183"/>
      <c r="BK586" s="183"/>
      <c r="BL586" s="183"/>
      <c r="BM586" s="183"/>
    </row>
    <row r="587" spans="1:65" x14ac:dyDescent="0.2">
      <c r="A587" s="110"/>
      <c r="B587" s="110"/>
      <c r="C587" s="110"/>
      <c r="D587" s="183"/>
      <c r="E587" s="183"/>
      <c r="F587" s="183"/>
      <c r="G587" s="183"/>
      <c r="H587" s="183"/>
      <c r="I587" s="183"/>
      <c r="J587" s="183"/>
      <c r="K587" s="183"/>
      <c r="L587" s="183"/>
      <c r="M587" s="183"/>
      <c r="N587" s="183"/>
      <c r="O587" s="183"/>
      <c r="P587" s="183"/>
      <c r="Q587" s="183"/>
      <c r="R587" s="183"/>
      <c r="S587" s="183"/>
      <c r="T587" s="183"/>
      <c r="U587" s="183"/>
      <c r="V587" s="183"/>
      <c r="W587" s="183"/>
      <c r="X587" s="183"/>
      <c r="Y587" s="183"/>
      <c r="Z587" s="183"/>
      <c r="AA587" s="183"/>
      <c r="AB587" s="183"/>
      <c r="AC587" s="183"/>
      <c r="AD587" s="183"/>
      <c r="AE587" s="183"/>
      <c r="AF587" s="183"/>
      <c r="AG587" s="183"/>
      <c r="AH587" s="183"/>
      <c r="AI587" s="183"/>
      <c r="AJ587" s="183"/>
      <c r="AK587" s="183"/>
      <c r="AL587" s="183"/>
      <c r="AM587" s="183"/>
      <c r="AN587" s="183"/>
      <c r="AO587" s="183"/>
      <c r="AP587" s="183"/>
      <c r="AQ587" s="183"/>
      <c r="AR587" s="183"/>
      <c r="AS587" s="183"/>
      <c r="AT587" s="183"/>
      <c r="AU587" s="183"/>
      <c r="AV587" s="183"/>
      <c r="AW587" s="183"/>
      <c r="AX587" s="183"/>
      <c r="AY587" s="183"/>
      <c r="AZ587" s="183"/>
      <c r="BA587" s="183"/>
      <c r="BB587" s="183"/>
      <c r="BC587" s="183"/>
      <c r="BD587" s="183"/>
      <c r="BE587" s="183"/>
      <c r="BF587" s="183"/>
      <c r="BG587" s="183"/>
      <c r="BH587" s="183"/>
      <c r="BI587" s="183"/>
      <c r="BJ587" s="183"/>
      <c r="BK587" s="183"/>
      <c r="BL587" s="183"/>
      <c r="BM587" s="183"/>
    </row>
    <row r="588" spans="1:65" x14ac:dyDescent="0.2">
      <c r="A588" s="110"/>
      <c r="B588" s="110"/>
      <c r="C588" s="110"/>
      <c r="D588" s="183"/>
      <c r="E588" s="183"/>
      <c r="F588" s="183"/>
      <c r="G588" s="183"/>
      <c r="H588" s="183"/>
      <c r="I588" s="183"/>
      <c r="J588" s="183"/>
      <c r="K588" s="183"/>
      <c r="L588" s="183"/>
      <c r="M588" s="183"/>
      <c r="N588" s="183"/>
      <c r="O588" s="183"/>
      <c r="P588" s="183"/>
      <c r="Q588" s="183"/>
      <c r="R588" s="183"/>
      <c r="S588" s="183"/>
      <c r="T588" s="183"/>
      <c r="U588" s="183"/>
      <c r="V588" s="183"/>
      <c r="W588" s="183"/>
      <c r="X588" s="183"/>
      <c r="Y588" s="183"/>
      <c r="Z588" s="183"/>
      <c r="AA588" s="183"/>
      <c r="AB588" s="183"/>
      <c r="AC588" s="183"/>
      <c r="AD588" s="183"/>
      <c r="AE588" s="183"/>
      <c r="AF588" s="183"/>
      <c r="AG588" s="183"/>
      <c r="AH588" s="183"/>
      <c r="AI588" s="183"/>
      <c r="AJ588" s="183"/>
      <c r="AK588" s="183"/>
      <c r="AL588" s="183"/>
      <c r="AM588" s="183"/>
      <c r="AN588" s="183"/>
      <c r="AO588" s="183"/>
      <c r="AP588" s="183"/>
      <c r="AQ588" s="183"/>
      <c r="AR588" s="183"/>
      <c r="AS588" s="183"/>
      <c r="AT588" s="183"/>
      <c r="AU588" s="183"/>
      <c r="AV588" s="183"/>
      <c r="AW588" s="183"/>
      <c r="AX588" s="183"/>
      <c r="AY588" s="183"/>
      <c r="AZ588" s="183"/>
      <c r="BA588" s="183"/>
      <c r="BB588" s="183"/>
      <c r="BC588" s="183"/>
      <c r="BD588" s="183"/>
      <c r="BE588" s="183"/>
      <c r="BF588" s="183"/>
      <c r="BG588" s="183"/>
      <c r="BH588" s="183"/>
      <c r="BI588" s="183"/>
      <c r="BJ588" s="183"/>
      <c r="BK588" s="183"/>
      <c r="BL588" s="183"/>
      <c r="BM588" s="183"/>
    </row>
    <row r="589" spans="1:65" x14ac:dyDescent="0.2">
      <c r="A589" s="110"/>
      <c r="B589" s="110"/>
      <c r="C589" s="110"/>
      <c r="D589" s="183"/>
      <c r="E589" s="183"/>
      <c r="F589" s="183"/>
      <c r="G589" s="183"/>
      <c r="H589" s="183"/>
      <c r="I589" s="183"/>
      <c r="J589" s="183"/>
      <c r="K589" s="183"/>
      <c r="L589" s="183"/>
      <c r="M589" s="183"/>
      <c r="N589" s="183"/>
      <c r="O589" s="183"/>
      <c r="P589" s="183"/>
      <c r="Q589" s="183"/>
      <c r="R589" s="183"/>
      <c r="S589" s="183"/>
      <c r="T589" s="183"/>
      <c r="U589" s="183"/>
      <c r="V589" s="183"/>
      <c r="W589" s="183"/>
      <c r="X589" s="183"/>
      <c r="Y589" s="183"/>
      <c r="Z589" s="183"/>
      <c r="AA589" s="183"/>
      <c r="AB589" s="183"/>
      <c r="AC589" s="183"/>
      <c r="AD589" s="183"/>
      <c r="AE589" s="183"/>
      <c r="AF589" s="183"/>
      <c r="AG589" s="183"/>
      <c r="AH589" s="183"/>
      <c r="AI589" s="183"/>
      <c r="AJ589" s="183"/>
      <c r="AK589" s="183"/>
      <c r="AL589" s="183"/>
      <c r="AM589" s="183"/>
      <c r="AN589" s="183"/>
      <c r="AO589" s="183"/>
      <c r="AP589" s="183"/>
      <c r="AQ589" s="183"/>
      <c r="AR589" s="183"/>
      <c r="AS589" s="183"/>
      <c r="AT589" s="183"/>
      <c r="AU589" s="183"/>
      <c r="AV589" s="183"/>
      <c r="AW589" s="183"/>
      <c r="AX589" s="183"/>
      <c r="AY589" s="183"/>
      <c r="AZ589" s="183"/>
      <c r="BA589" s="183"/>
      <c r="BB589" s="183"/>
      <c r="BC589" s="183"/>
      <c r="BD589" s="183"/>
      <c r="BE589" s="183"/>
      <c r="BF589" s="183"/>
      <c r="BG589" s="183"/>
      <c r="BH589" s="183"/>
      <c r="BI589" s="183"/>
      <c r="BJ589" s="183"/>
      <c r="BK589" s="183"/>
      <c r="BL589" s="183"/>
      <c r="BM589" s="183"/>
    </row>
    <row r="590" spans="1:65" x14ac:dyDescent="0.2">
      <c r="A590" s="110"/>
      <c r="B590" s="110"/>
      <c r="C590" s="110"/>
      <c r="D590" s="183"/>
      <c r="E590" s="183"/>
      <c r="F590" s="183"/>
      <c r="G590" s="183"/>
      <c r="H590" s="183"/>
      <c r="I590" s="183"/>
      <c r="J590" s="183"/>
      <c r="K590" s="183"/>
      <c r="L590" s="183"/>
      <c r="M590" s="183"/>
      <c r="N590" s="183"/>
      <c r="O590" s="183"/>
      <c r="P590" s="183"/>
      <c r="Q590" s="183"/>
      <c r="R590" s="183"/>
      <c r="S590" s="183"/>
      <c r="T590" s="183"/>
      <c r="U590" s="183"/>
      <c r="V590" s="183"/>
      <c r="W590" s="183"/>
      <c r="X590" s="183"/>
      <c r="Y590" s="183"/>
      <c r="Z590" s="183"/>
      <c r="AA590" s="183"/>
      <c r="AB590" s="183"/>
      <c r="AC590" s="183"/>
      <c r="AD590" s="183"/>
      <c r="AE590" s="183"/>
      <c r="AF590" s="183"/>
      <c r="AG590" s="183"/>
      <c r="AH590" s="183"/>
      <c r="AI590" s="183"/>
      <c r="AJ590" s="183"/>
      <c r="AK590" s="183"/>
      <c r="AL590" s="183"/>
      <c r="AM590" s="183"/>
      <c r="AN590" s="183"/>
      <c r="AO590" s="183"/>
      <c r="AP590" s="183"/>
      <c r="AQ590" s="183"/>
      <c r="AR590" s="183"/>
      <c r="AS590" s="183"/>
      <c r="AT590" s="183"/>
      <c r="AU590" s="183"/>
      <c r="AV590" s="183"/>
      <c r="AW590" s="183"/>
      <c r="AX590" s="183"/>
      <c r="AY590" s="183"/>
      <c r="AZ590" s="183"/>
      <c r="BA590" s="183"/>
      <c r="BB590" s="183"/>
      <c r="BC590" s="183"/>
      <c r="BD590" s="183"/>
      <c r="BE590" s="183"/>
      <c r="BF590" s="183"/>
      <c r="BG590" s="183"/>
      <c r="BH590" s="183"/>
      <c r="BI590" s="183"/>
      <c r="BJ590" s="183"/>
      <c r="BK590" s="183"/>
      <c r="BL590" s="183"/>
      <c r="BM590" s="183"/>
    </row>
    <row r="591" spans="1:65" x14ac:dyDescent="0.2">
      <c r="A591" s="110"/>
      <c r="B591" s="110"/>
      <c r="C591" s="110"/>
      <c r="D591" s="183"/>
      <c r="E591" s="183"/>
      <c r="F591" s="183"/>
      <c r="G591" s="183"/>
      <c r="H591" s="183"/>
      <c r="I591" s="183"/>
      <c r="J591" s="183"/>
      <c r="K591" s="183"/>
      <c r="L591" s="183"/>
      <c r="M591" s="183"/>
      <c r="N591" s="183"/>
      <c r="O591" s="183"/>
      <c r="P591" s="183"/>
      <c r="Q591" s="183"/>
      <c r="R591" s="183"/>
      <c r="S591" s="183"/>
      <c r="T591" s="183"/>
      <c r="U591" s="183"/>
      <c r="V591" s="183"/>
      <c r="W591" s="183"/>
      <c r="X591" s="183"/>
      <c r="Y591" s="183"/>
      <c r="Z591" s="183"/>
      <c r="AA591" s="183"/>
      <c r="AB591" s="183"/>
      <c r="AC591" s="183"/>
      <c r="AD591" s="183"/>
      <c r="AE591" s="183"/>
      <c r="AF591" s="183"/>
      <c r="AG591" s="183"/>
      <c r="AH591" s="183"/>
      <c r="AI591" s="183"/>
      <c r="AJ591" s="183"/>
      <c r="AK591" s="183"/>
      <c r="AL591" s="183"/>
      <c r="AM591" s="183"/>
      <c r="AN591" s="183"/>
      <c r="AO591" s="183"/>
      <c r="AP591" s="183"/>
      <c r="AQ591" s="183"/>
      <c r="AR591" s="183"/>
      <c r="AS591" s="183"/>
      <c r="AT591" s="183"/>
      <c r="AU591" s="183"/>
      <c r="AV591" s="183"/>
      <c r="AW591" s="183"/>
      <c r="AX591" s="183"/>
      <c r="AY591" s="183"/>
      <c r="AZ591" s="183"/>
      <c r="BA591" s="183"/>
      <c r="BB591" s="183"/>
      <c r="BC591" s="183"/>
      <c r="BD591" s="183"/>
      <c r="BE591" s="183"/>
      <c r="BF591" s="183"/>
      <c r="BG591" s="183"/>
      <c r="BH591" s="183"/>
      <c r="BI591" s="183"/>
      <c r="BJ591" s="183"/>
      <c r="BK591" s="183"/>
      <c r="BL591" s="183"/>
      <c r="BM591" s="183"/>
    </row>
    <row r="592" spans="1:65" x14ac:dyDescent="0.2">
      <c r="A592" s="110"/>
      <c r="B592" s="110"/>
      <c r="C592" s="110"/>
      <c r="D592" s="183"/>
      <c r="E592" s="183"/>
      <c r="F592" s="183"/>
      <c r="G592" s="183"/>
      <c r="H592" s="183"/>
      <c r="I592" s="183"/>
      <c r="J592" s="183"/>
      <c r="K592" s="183"/>
      <c r="L592" s="183"/>
      <c r="M592" s="183"/>
      <c r="N592" s="183"/>
      <c r="O592" s="183"/>
      <c r="P592" s="183"/>
      <c r="Q592" s="183"/>
      <c r="R592" s="183"/>
      <c r="S592" s="183"/>
      <c r="T592" s="183"/>
      <c r="U592" s="183"/>
      <c r="V592" s="183"/>
      <c r="W592" s="183"/>
      <c r="X592" s="183"/>
      <c r="Y592" s="183"/>
      <c r="Z592" s="183"/>
      <c r="AA592" s="183"/>
      <c r="AB592" s="183"/>
      <c r="AC592" s="183"/>
      <c r="AD592" s="183"/>
      <c r="AE592" s="183"/>
      <c r="AF592" s="183"/>
      <c r="AG592" s="183"/>
      <c r="AH592" s="183"/>
      <c r="AI592" s="183"/>
      <c r="AJ592" s="183"/>
      <c r="AK592" s="183"/>
      <c r="AL592" s="183"/>
      <c r="AM592" s="183"/>
      <c r="AN592" s="183"/>
      <c r="AO592" s="183"/>
      <c r="AP592" s="183"/>
      <c r="AQ592" s="183"/>
      <c r="AR592" s="183"/>
      <c r="AS592" s="183"/>
      <c r="AT592" s="183"/>
      <c r="AU592" s="183"/>
      <c r="AV592" s="183"/>
      <c r="AW592" s="183"/>
      <c r="AX592" s="183"/>
      <c r="AY592" s="183"/>
      <c r="AZ592" s="183"/>
      <c r="BA592" s="183"/>
      <c r="BB592" s="183"/>
      <c r="BC592" s="183"/>
      <c r="BD592" s="183"/>
      <c r="BE592" s="183"/>
      <c r="BF592" s="183"/>
      <c r="BG592" s="183"/>
      <c r="BH592" s="183"/>
      <c r="BI592" s="183"/>
      <c r="BJ592" s="183"/>
      <c r="BK592" s="183"/>
      <c r="BL592" s="183"/>
      <c r="BM592" s="183"/>
    </row>
    <row r="593" spans="1:65" x14ac:dyDescent="0.2">
      <c r="A593" s="110"/>
      <c r="B593" s="110"/>
      <c r="C593" s="110"/>
      <c r="D593" s="183"/>
      <c r="E593" s="183"/>
      <c r="F593" s="183"/>
      <c r="G593" s="183"/>
      <c r="H593" s="183"/>
      <c r="I593" s="183"/>
      <c r="J593" s="183"/>
      <c r="K593" s="183"/>
      <c r="L593" s="183"/>
      <c r="M593" s="183"/>
      <c r="N593" s="183"/>
      <c r="O593" s="183"/>
      <c r="P593" s="183"/>
      <c r="Q593" s="183"/>
      <c r="R593" s="183"/>
      <c r="S593" s="183"/>
      <c r="T593" s="183"/>
      <c r="U593" s="183"/>
      <c r="V593" s="183"/>
      <c r="W593" s="183"/>
      <c r="X593" s="183"/>
      <c r="Y593" s="183"/>
      <c r="Z593" s="183"/>
      <c r="AA593" s="183"/>
      <c r="AB593" s="183"/>
      <c r="AC593" s="183"/>
      <c r="AD593" s="183"/>
      <c r="AE593" s="183"/>
      <c r="AF593" s="183"/>
      <c r="AG593" s="183"/>
      <c r="AH593" s="183"/>
      <c r="AI593" s="183"/>
      <c r="AJ593" s="183"/>
      <c r="AK593" s="183"/>
      <c r="AL593" s="183"/>
      <c r="AM593" s="183"/>
      <c r="AN593" s="183"/>
      <c r="AO593" s="183"/>
      <c r="AP593" s="183"/>
      <c r="AQ593" s="183"/>
      <c r="AR593" s="183"/>
      <c r="AS593" s="183"/>
      <c r="AT593" s="183"/>
      <c r="AU593" s="183"/>
      <c r="AV593" s="183"/>
      <c r="AW593" s="183"/>
      <c r="AX593" s="183"/>
      <c r="AY593" s="183"/>
      <c r="AZ593" s="183"/>
      <c r="BA593" s="183"/>
      <c r="BB593" s="183"/>
      <c r="BC593" s="183"/>
      <c r="BD593" s="183"/>
      <c r="BE593" s="183"/>
      <c r="BF593" s="183"/>
      <c r="BG593" s="183"/>
      <c r="BH593" s="183"/>
      <c r="BI593" s="183"/>
      <c r="BJ593" s="183"/>
      <c r="BK593" s="183"/>
      <c r="BL593" s="183"/>
      <c r="BM593" s="183"/>
    </row>
    <row r="594" spans="1:65" x14ac:dyDescent="0.2">
      <c r="A594" s="110"/>
      <c r="B594" s="110"/>
      <c r="C594" s="110"/>
      <c r="D594" s="183"/>
      <c r="E594" s="183"/>
      <c r="F594" s="183"/>
      <c r="G594" s="183"/>
      <c r="H594" s="183"/>
      <c r="I594" s="183"/>
      <c r="J594" s="183"/>
      <c r="K594" s="183"/>
      <c r="L594" s="183"/>
      <c r="M594" s="183"/>
      <c r="N594" s="183"/>
      <c r="O594" s="183"/>
      <c r="P594" s="183"/>
      <c r="Q594" s="183"/>
      <c r="R594" s="183"/>
      <c r="S594" s="183"/>
      <c r="T594" s="183"/>
      <c r="U594" s="183"/>
      <c r="V594" s="183"/>
      <c r="W594" s="183"/>
      <c r="X594" s="183"/>
      <c r="Y594" s="183"/>
      <c r="Z594" s="183"/>
      <c r="AA594" s="183"/>
      <c r="AB594" s="183"/>
      <c r="AC594" s="183"/>
      <c r="AD594" s="183"/>
      <c r="AE594" s="183"/>
      <c r="AF594" s="183"/>
      <c r="AG594" s="183"/>
      <c r="AH594" s="183"/>
      <c r="AI594" s="183"/>
      <c r="AJ594" s="183"/>
      <c r="AK594" s="183"/>
      <c r="AL594" s="183"/>
      <c r="AM594" s="183"/>
      <c r="AN594" s="183"/>
      <c r="AO594" s="183"/>
      <c r="AP594" s="183"/>
      <c r="AQ594" s="183"/>
      <c r="AR594" s="183"/>
      <c r="AS594" s="183"/>
      <c r="AT594" s="183"/>
      <c r="AU594" s="183"/>
      <c r="AV594" s="183"/>
      <c r="AW594" s="183"/>
      <c r="AX594" s="183"/>
      <c r="AY594" s="183"/>
      <c r="AZ594" s="183"/>
      <c r="BA594" s="183"/>
      <c r="BB594" s="183"/>
      <c r="BC594" s="183"/>
      <c r="BD594" s="183"/>
      <c r="BE594" s="183"/>
      <c r="BF594" s="183"/>
      <c r="BG594" s="183"/>
      <c r="BH594" s="183"/>
      <c r="BI594" s="183"/>
      <c r="BJ594" s="183"/>
      <c r="BK594" s="183"/>
      <c r="BL594" s="183"/>
      <c r="BM594" s="183"/>
    </row>
    <row r="595" spans="1:65" x14ac:dyDescent="0.2">
      <c r="A595" s="110"/>
      <c r="B595" s="110"/>
      <c r="C595" s="110"/>
      <c r="D595" s="183"/>
      <c r="E595" s="183"/>
      <c r="F595" s="183"/>
      <c r="G595" s="183"/>
      <c r="H595" s="183"/>
      <c r="I595" s="183"/>
      <c r="J595" s="183"/>
      <c r="K595" s="183"/>
      <c r="L595" s="183"/>
      <c r="M595" s="183"/>
      <c r="N595" s="183"/>
      <c r="O595" s="183"/>
      <c r="P595" s="183"/>
      <c r="Q595" s="183"/>
      <c r="R595" s="183"/>
      <c r="S595" s="183"/>
      <c r="T595" s="183"/>
      <c r="U595" s="183"/>
      <c r="V595" s="183"/>
      <c r="W595" s="183"/>
      <c r="X595" s="183"/>
      <c r="Y595" s="183"/>
      <c r="Z595" s="183"/>
      <c r="AA595" s="183"/>
      <c r="AB595" s="183"/>
      <c r="AC595" s="183"/>
      <c r="AD595" s="183"/>
      <c r="AE595" s="183"/>
      <c r="AF595" s="183"/>
      <c r="AG595" s="183"/>
      <c r="AH595" s="183"/>
      <c r="AI595" s="183"/>
      <c r="AJ595" s="183"/>
      <c r="AK595" s="183"/>
      <c r="AL595" s="183"/>
      <c r="AM595" s="183"/>
      <c r="AN595" s="183"/>
      <c r="AO595" s="183"/>
      <c r="AP595" s="183"/>
      <c r="AQ595" s="183"/>
      <c r="AR595" s="183"/>
      <c r="AS595" s="183"/>
      <c r="AT595" s="183"/>
      <c r="AU595" s="183"/>
      <c r="AV595" s="183"/>
      <c r="AW595" s="183"/>
      <c r="AX595" s="183"/>
      <c r="AY595" s="183"/>
      <c r="AZ595" s="183"/>
      <c r="BA595" s="183"/>
      <c r="BB595" s="183"/>
      <c r="BC595" s="183"/>
      <c r="BD595" s="183"/>
      <c r="BE595" s="183"/>
      <c r="BF595" s="183"/>
      <c r="BG595" s="183"/>
      <c r="BH595" s="183"/>
      <c r="BI595" s="183"/>
      <c r="BJ595" s="183"/>
      <c r="BK595" s="183"/>
      <c r="BL595" s="183"/>
      <c r="BM595" s="183"/>
    </row>
    <row r="596" spans="1:65" x14ac:dyDescent="0.2">
      <c r="A596" s="110"/>
      <c r="B596" s="110"/>
      <c r="C596" s="110"/>
      <c r="D596" s="183"/>
      <c r="E596" s="183"/>
      <c r="F596" s="183"/>
      <c r="G596" s="183"/>
      <c r="H596" s="183"/>
      <c r="I596" s="183"/>
      <c r="J596" s="183"/>
      <c r="K596" s="183"/>
      <c r="L596" s="183"/>
      <c r="M596" s="183"/>
      <c r="N596" s="183"/>
      <c r="O596" s="183"/>
      <c r="P596" s="183"/>
      <c r="Q596" s="183"/>
      <c r="R596" s="183"/>
      <c r="S596" s="183"/>
      <c r="T596" s="183"/>
      <c r="U596" s="183"/>
      <c r="V596" s="183"/>
      <c r="W596" s="183"/>
      <c r="X596" s="183"/>
      <c r="Y596" s="183"/>
      <c r="Z596" s="183"/>
      <c r="AA596" s="183"/>
      <c r="AB596" s="183"/>
      <c r="AC596" s="183"/>
      <c r="AD596" s="183"/>
      <c r="AE596" s="183"/>
      <c r="AF596" s="183"/>
      <c r="AG596" s="183"/>
      <c r="AH596" s="183"/>
      <c r="AI596" s="183"/>
      <c r="AJ596" s="183"/>
      <c r="AK596" s="183"/>
      <c r="AL596" s="183"/>
      <c r="AM596" s="183"/>
      <c r="AN596" s="183"/>
      <c r="AO596" s="183"/>
      <c r="AP596" s="183"/>
      <c r="AQ596" s="183"/>
      <c r="AR596" s="183"/>
      <c r="AS596" s="183"/>
      <c r="AT596" s="183"/>
      <c r="AU596" s="183"/>
      <c r="AV596" s="183"/>
      <c r="AW596" s="183"/>
      <c r="AX596" s="183"/>
      <c r="AY596" s="183"/>
      <c r="AZ596" s="183"/>
      <c r="BA596" s="183"/>
      <c r="BB596" s="183"/>
      <c r="BC596" s="183"/>
      <c r="BD596" s="183"/>
      <c r="BE596" s="183"/>
      <c r="BF596" s="183"/>
      <c r="BG596" s="183"/>
      <c r="BH596" s="183"/>
      <c r="BI596" s="183"/>
      <c r="BJ596" s="183"/>
      <c r="BK596" s="183"/>
      <c r="BL596" s="183"/>
      <c r="BM596" s="183"/>
    </row>
    <row r="597" spans="1:65" x14ac:dyDescent="0.2">
      <c r="A597" s="110"/>
      <c r="B597" s="110"/>
      <c r="C597" s="110"/>
      <c r="D597" s="183"/>
      <c r="E597" s="183"/>
      <c r="F597" s="183"/>
      <c r="G597" s="183"/>
      <c r="H597" s="183"/>
      <c r="I597" s="183"/>
      <c r="J597" s="183"/>
      <c r="K597" s="183"/>
      <c r="L597" s="183"/>
      <c r="M597" s="183"/>
      <c r="N597" s="183"/>
      <c r="O597" s="183"/>
      <c r="P597" s="183"/>
      <c r="Q597" s="183"/>
      <c r="R597" s="183"/>
      <c r="S597" s="183"/>
      <c r="T597" s="183"/>
      <c r="U597" s="183"/>
      <c r="V597" s="183"/>
      <c r="W597" s="183"/>
      <c r="X597" s="183"/>
      <c r="Y597" s="183"/>
      <c r="Z597" s="183"/>
      <c r="AA597" s="183"/>
      <c r="AB597" s="183"/>
      <c r="AC597" s="183"/>
      <c r="AD597" s="183"/>
      <c r="AE597" s="183"/>
      <c r="AF597" s="183"/>
      <c r="AG597" s="183"/>
      <c r="AH597" s="183"/>
      <c r="AI597" s="183"/>
      <c r="AJ597" s="183"/>
      <c r="AK597" s="183"/>
      <c r="AL597" s="183"/>
      <c r="AM597" s="183"/>
      <c r="AN597" s="183"/>
      <c r="AO597" s="183"/>
      <c r="AP597" s="183"/>
      <c r="AQ597" s="183"/>
      <c r="AR597" s="183"/>
      <c r="AS597" s="183"/>
      <c r="AT597" s="183"/>
      <c r="AU597" s="183"/>
      <c r="AV597" s="183"/>
      <c r="AW597" s="183"/>
      <c r="AX597" s="183"/>
      <c r="AY597" s="183"/>
      <c r="AZ597" s="183"/>
      <c r="BA597" s="183"/>
      <c r="BB597" s="183"/>
      <c r="BC597" s="183"/>
      <c r="BD597" s="183"/>
      <c r="BE597" s="183"/>
      <c r="BF597" s="183"/>
      <c r="BG597" s="183"/>
      <c r="BH597" s="183"/>
      <c r="BI597" s="183"/>
      <c r="BJ597" s="183"/>
      <c r="BK597" s="183"/>
      <c r="BL597" s="183"/>
      <c r="BM597" s="183"/>
    </row>
    <row r="598" spans="1:65" x14ac:dyDescent="0.2">
      <c r="A598" s="110"/>
      <c r="B598" s="110"/>
      <c r="C598" s="110"/>
      <c r="D598" s="183"/>
      <c r="E598" s="183"/>
      <c r="F598" s="183"/>
      <c r="G598" s="183"/>
      <c r="H598" s="183"/>
      <c r="I598" s="183"/>
      <c r="J598" s="183"/>
      <c r="K598" s="183"/>
      <c r="L598" s="183"/>
      <c r="M598" s="183"/>
      <c r="N598" s="183"/>
      <c r="O598" s="183"/>
      <c r="P598" s="183"/>
      <c r="Q598" s="183"/>
      <c r="R598" s="183"/>
      <c r="S598" s="183"/>
      <c r="T598" s="183"/>
      <c r="U598" s="183"/>
      <c r="V598" s="183"/>
      <c r="W598" s="183"/>
      <c r="X598" s="183"/>
      <c r="Y598" s="183"/>
      <c r="Z598" s="183"/>
      <c r="AA598" s="183"/>
      <c r="AB598" s="183"/>
      <c r="AC598" s="183"/>
      <c r="AD598" s="183"/>
      <c r="AE598" s="183"/>
      <c r="AF598" s="183"/>
      <c r="AG598" s="183"/>
      <c r="AH598" s="183"/>
      <c r="AI598" s="183"/>
      <c r="AJ598" s="183"/>
      <c r="AK598" s="183"/>
      <c r="AL598" s="183"/>
      <c r="AM598" s="183"/>
      <c r="AN598" s="183"/>
      <c r="AO598" s="183"/>
      <c r="AP598" s="183"/>
      <c r="AQ598" s="183"/>
      <c r="AR598" s="183"/>
      <c r="AS598" s="183"/>
      <c r="AT598" s="183"/>
      <c r="AU598" s="183"/>
      <c r="AV598" s="183"/>
      <c r="AW598" s="183"/>
      <c r="AX598" s="183"/>
      <c r="AY598" s="183"/>
      <c r="AZ598" s="183"/>
      <c r="BA598" s="183"/>
      <c r="BB598" s="183"/>
      <c r="BC598" s="183"/>
      <c r="BD598" s="183"/>
      <c r="BE598" s="183"/>
      <c r="BF598" s="183"/>
      <c r="BG598" s="183"/>
      <c r="BH598" s="183"/>
      <c r="BI598" s="183"/>
      <c r="BJ598" s="183"/>
      <c r="BK598" s="183"/>
      <c r="BL598" s="183"/>
      <c r="BM598" s="183"/>
    </row>
    <row r="599" spans="1:65" x14ac:dyDescent="0.2">
      <c r="A599" s="110"/>
      <c r="B599" s="110"/>
      <c r="C599" s="110"/>
      <c r="D599" s="183"/>
      <c r="E599" s="183"/>
      <c r="F599" s="183"/>
      <c r="G599" s="183"/>
      <c r="H599" s="183"/>
      <c r="I599" s="183"/>
      <c r="J599" s="183"/>
      <c r="K599" s="183"/>
      <c r="L599" s="183"/>
      <c r="M599" s="183"/>
      <c r="N599" s="183"/>
      <c r="O599" s="183"/>
      <c r="P599" s="183"/>
      <c r="Q599" s="183"/>
      <c r="R599" s="183"/>
      <c r="S599" s="183"/>
      <c r="T599" s="183"/>
      <c r="U599" s="183"/>
      <c r="V599" s="183"/>
      <c r="W599" s="183"/>
      <c r="X599" s="183"/>
      <c r="Y599" s="183"/>
      <c r="Z599" s="183"/>
      <c r="AA599" s="183"/>
      <c r="AB599" s="183"/>
      <c r="AC599" s="183"/>
      <c r="AD599" s="183"/>
      <c r="AE599" s="183"/>
      <c r="AF599" s="183"/>
      <c r="AG599" s="183"/>
      <c r="AH599" s="183"/>
      <c r="AI599" s="183"/>
      <c r="AJ599" s="183"/>
      <c r="AK599" s="183"/>
      <c r="AL599" s="183"/>
      <c r="AM599" s="183"/>
      <c r="AN599" s="183"/>
      <c r="AO599" s="183"/>
      <c r="AP599" s="183"/>
      <c r="AQ599" s="183"/>
      <c r="AR599" s="183"/>
      <c r="AS599" s="183"/>
      <c r="AT599" s="183"/>
      <c r="AU599" s="183"/>
      <c r="AV599" s="183"/>
      <c r="AW599" s="183"/>
      <c r="AX599" s="183"/>
      <c r="AY599" s="183"/>
      <c r="AZ599" s="183"/>
      <c r="BA599" s="183"/>
      <c r="BB599" s="183"/>
      <c r="BC599" s="183"/>
      <c r="BD599" s="183"/>
      <c r="BE599" s="183"/>
      <c r="BF599" s="183"/>
      <c r="BG599" s="183"/>
      <c r="BH599" s="183"/>
      <c r="BI599" s="183"/>
      <c r="BJ599" s="183"/>
      <c r="BK599" s="183"/>
      <c r="BL599" s="183"/>
      <c r="BM599" s="183"/>
    </row>
    <row r="600" spans="1:65" x14ac:dyDescent="0.2">
      <c r="A600" s="110"/>
      <c r="B600" s="110"/>
      <c r="C600" s="110"/>
      <c r="D600" s="183"/>
      <c r="E600" s="183"/>
      <c r="F600" s="183"/>
      <c r="G600" s="183"/>
      <c r="H600" s="183"/>
      <c r="I600" s="183"/>
      <c r="J600" s="183"/>
      <c r="K600" s="183"/>
      <c r="L600" s="183"/>
      <c r="M600" s="183"/>
      <c r="N600" s="183"/>
      <c r="O600" s="183"/>
      <c r="P600" s="183"/>
      <c r="Q600" s="183"/>
      <c r="R600" s="183"/>
      <c r="S600" s="183"/>
      <c r="T600" s="183"/>
      <c r="U600" s="183"/>
      <c r="V600" s="183"/>
      <c r="W600" s="183"/>
      <c r="X600" s="183"/>
      <c r="Y600" s="183"/>
      <c r="Z600" s="183"/>
      <c r="AA600" s="183"/>
      <c r="AB600" s="183"/>
      <c r="AC600" s="183"/>
      <c r="AD600" s="183"/>
      <c r="AE600" s="183"/>
      <c r="AF600" s="183"/>
      <c r="AG600" s="183"/>
      <c r="AH600" s="183"/>
      <c r="AI600" s="183"/>
      <c r="AJ600" s="183"/>
      <c r="AK600" s="183"/>
      <c r="AL600" s="183"/>
      <c r="AM600" s="183"/>
      <c r="AN600" s="183"/>
      <c r="AO600" s="183"/>
      <c r="AP600" s="183"/>
      <c r="AQ600" s="183"/>
      <c r="AR600" s="183"/>
      <c r="AS600" s="183"/>
      <c r="AT600" s="183"/>
      <c r="AU600" s="183"/>
      <c r="AV600" s="183"/>
      <c r="AW600" s="183"/>
      <c r="AX600" s="183"/>
      <c r="AY600" s="183"/>
      <c r="AZ600" s="183"/>
      <c r="BA600" s="183"/>
      <c r="BB600" s="183"/>
      <c r="BC600" s="183"/>
      <c r="BD600" s="183"/>
      <c r="BE600" s="183"/>
      <c r="BF600" s="183"/>
      <c r="BG600" s="183"/>
      <c r="BH600" s="183"/>
      <c r="BI600" s="183"/>
      <c r="BJ600" s="183"/>
      <c r="BK600" s="183"/>
      <c r="BL600" s="183"/>
      <c r="BM600" s="183"/>
    </row>
    <row r="601" spans="1:65" x14ac:dyDescent="0.2">
      <c r="A601" s="110"/>
      <c r="B601" s="110"/>
      <c r="C601" s="110"/>
      <c r="D601" s="183"/>
      <c r="E601" s="183"/>
      <c r="F601" s="183"/>
      <c r="G601" s="183"/>
      <c r="H601" s="183"/>
      <c r="I601" s="183"/>
      <c r="J601" s="183"/>
      <c r="K601" s="183"/>
      <c r="L601" s="183"/>
      <c r="M601" s="183"/>
      <c r="N601" s="183"/>
      <c r="O601" s="183"/>
      <c r="P601" s="183"/>
      <c r="Q601" s="183"/>
      <c r="R601" s="183"/>
      <c r="S601" s="183"/>
      <c r="T601" s="183"/>
      <c r="U601" s="183"/>
      <c r="V601" s="183"/>
      <c r="W601" s="183"/>
      <c r="X601" s="183"/>
      <c r="Y601" s="183"/>
      <c r="Z601" s="183"/>
      <c r="AA601" s="183"/>
      <c r="AB601" s="183"/>
      <c r="AC601" s="183"/>
      <c r="AD601" s="183"/>
      <c r="AE601" s="183"/>
      <c r="AF601" s="183"/>
      <c r="AG601" s="183"/>
      <c r="AH601" s="183"/>
      <c r="AI601" s="183"/>
      <c r="AJ601" s="183"/>
      <c r="AK601" s="183"/>
      <c r="AL601" s="183"/>
      <c r="AM601" s="183"/>
      <c r="AN601" s="183"/>
      <c r="AO601" s="183"/>
      <c r="AP601" s="183"/>
      <c r="AQ601" s="183"/>
      <c r="AR601" s="183"/>
      <c r="AS601" s="183"/>
      <c r="AT601" s="183"/>
      <c r="AU601" s="183"/>
      <c r="AV601" s="183"/>
      <c r="AW601" s="183"/>
      <c r="AX601" s="183"/>
      <c r="AY601" s="183"/>
      <c r="AZ601" s="183"/>
      <c r="BA601" s="183"/>
      <c r="BB601" s="183"/>
      <c r="BC601" s="183"/>
      <c r="BD601" s="183"/>
      <c r="BE601" s="183"/>
      <c r="BF601" s="183"/>
      <c r="BG601" s="183"/>
      <c r="BH601" s="183"/>
      <c r="BI601" s="183"/>
      <c r="BJ601" s="183"/>
      <c r="BK601" s="183"/>
      <c r="BL601" s="183"/>
      <c r="BM601" s="183"/>
    </row>
    <row r="602" spans="1:65" x14ac:dyDescent="0.2">
      <c r="A602" s="110"/>
      <c r="B602" s="110"/>
      <c r="C602" s="110"/>
      <c r="D602" s="183"/>
      <c r="E602" s="183"/>
      <c r="F602" s="183"/>
      <c r="G602" s="183"/>
      <c r="H602" s="183"/>
      <c r="I602" s="183"/>
      <c r="J602" s="183"/>
      <c r="K602" s="183"/>
      <c r="L602" s="183"/>
      <c r="M602" s="183"/>
      <c r="N602" s="183"/>
      <c r="O602" s="183"/>
      <c r="P602" s="183"/>
      <c r="Q602" s="183"/>
      <c r="R602" s="183"/>
      <c r="S602" s="183"/>
      <c r="T602" s="183"/>
      <c r="U602" s="183"/>
      <c r="V602" s="183"/>
      <c r="W602" s="183"/>
      <c r="X602" s="183"/>
      <c r="Y602" s="183"/>
      <c r="Z602" s="183"/>
      <c r="AA602" s="183"/>
      <c r="AB602" s="183"/>
      <c r="AC602" s="183"/>
      <c r="AD602" s="183"/>
      <c r="AE602" s="183"/>
      <c r="AF602" s="183"/>
      <c r="AG602" s="183"/>
      <c r="AH602" s="183"/>
      <c r="AI602" s="183"/>
      <c r="AJ602" s="183"/>
      <c r="AK602" s="183"/>
      <c r="AL602" s="183"/>
      <c r="AM602" s="183"/>
      <c r="AN602" s="183"/>
      <c r="AO602" s="183"/>
      <c r="AP602" s="183"/>
      <c r="AQ602" s="183"/>
      <c r="AR602" s="183"/>
      <c r="AS602" s="183"/>
      <c r="AT602" s="183"/>
      <c r="AU602" s="183"/>
      <c r="AV602" s="183"/>
      <c r="AW602" s="183"/>
      <c r="AX602" s="183"/>
      <c r="AY602" s="183"/>
      <c r="AZ602" s="183"/>
      <c r="BA602" s="183"/>
      <c r="BB602" s="183"/>
      <c r="BC602" s="183"/>
      <c r="BD602" s="183"/>
      <c r="BE602" s="183"/>
      <c r="BF602" s="183"/>
      <c r="BG602" s="183"/>
      <c r="BH602" s="183"/>
      <c r="BI602" s="183"/>
      <c r="BJ602" s="183"/>
      <c r="BK602" s="183"/>
      <c r="BL602" s="183"/>
      <c r="BM602" s="183"/>
    </row>
    <row r="603" spans="1:65" x14ac:dyDescent="0.2">
      <c r="A603" s="110"/>
      <c r="B603" s="110"/>
      <c r="C603" s="110"/>
      <c r="D603" s="183"/>
      <c r="E603" s="183"/>
      <c r="F603" s="183"/>
      <c r="G603" s="183"/>
      <c r="H603" s="183"/>
      <c r="I603" s="183"/>
      <c r="J603" s="183"/>
      <c r="K603" s="183"/>
      <c r="L603" s="183"/>
      <c r="M603" s="183"/>
      <c r="N603" s="183"/>
      <c r="O603" s="183"/>
      <c r="P603" s="183"/>
      <c r="Q603" s="183"/>
      <c r="R603" s="183"/>
      <c r="S603" s="183"/>
      <c r="T603" s="183"/>
      <c r="U603" s="183"/>
      <c r="V603" s="183"/>
      <c r="W603" s="183"/>
      <c r="X603" s="183"/>
      <c r="Y603" s="183"/>
      <c r="Z603" s="183"/>
      <c r="AA603" s="183"/>
      <c r="AB603" s="183"/>
      <c r="AC603" s="183"/>
      <c r="AD603" s="183"/>
      <c r="AE603" s="183"/>
      <c r="AF603" s="183"/>
      <c r="AG603" s="183"/>
      <c r="AH603" s="183"/>
      <c r="AI603" s="183"/>
      <c r="AJ603" s="183"/>
      <c r="AK603" s="183"/>
      <c r="AL603" s="183"/>
      <c r="AM603" s="183"/>
      <c r="AN603" s="183"/>
      <c r="AO603" s="183"/>
      <c r="AP603" s="183"/>
      <c r="AQ603" s="183"/>
      <c r="AR603" s="183"/>
      <c r="AS603" s="183"/>
      <c r="AT603" s="183"/>
      <c r="AU603" s="183"/>
      <c r="AV603" s="183"/>
      <c r="AW603" s="183"/>
      <c r="AX603" s="183"/>
      <c r="AY603" s="183"/>
      <c r="AZ603" s="183"/>
      <c r="BA603" s="183"/>
      <c r="BB603" s="183"/>
      <c r="BC603" s="183"/>
      <c r="BD603" s="183"/>
      <c r="BE603" s="183"/>
      <c r="BF603" s="183"/>
      <c r="BG603" s="183"/>
      <c r="BH603" s="183"/>
      <c r="BI603" s="183"/>
      <c r="BJ603" s="183"/>
      <c r="BK603" s="183"/>
      <c r="BL603" s="183"/>
      <c r="BM603" s="183"/>
    </row>
    <row r="604" spans="1:65" x14ac:dyDescent="0.2">
      <c r="A604" s="110"/>
      <c r="B604" s="110"/>
      <c r="C604" s="110"/>
      <c r="D604" s="183"/>
      <c r="E604" s="183"/>
      <c r="F604" s="183"/>
      <c r="G604" s="183"/>
      <c r="H604" s="183"/>
      <c r="I604" s="183"/>
      <c r="J604" s="183"/>
      <c r="K604" s="183"/>
      <c r="L604" s="183"/>
      <c r="M604" s="183"/>
      <c r="N604" s="183"/>
      <c r="O604" s="183"/>
      <c r="P604" s="183"/>
      <c r="Q604" s="183"/>
      <c r="R604" s="183"/>
      <c r="S604" s="183"/>
      <c r="T604" s="183"/>
      <c r="U604" s="183"/>
      <c r="V604" s="183"/>
      <c r="W604" s="183"/>
      <c r="X604" s="183"/>
      <c r="Y604" s="183"/>
      <c r="Z604" s="183"/>
      <c r="AA604" s="183"/>
      <c r="AB604" s="183"/>
      <c r="AC604" s="183"/>
      <c r="AD604" s="183"/>
      <c r="AE604" s="183"/>
      <c r="AF604" s="183"/>
      <c r="AG604" s="183"/>
      <c r="AH604" s="183"/>
      <c r="AI604" s="183"/>
      <c r="AJ604" s="183"/>
      <c r="AK604" s="183"/>
      <c r="AL604" s="183"/>
      <c r="AM604" s="183"/>
      <c r="AN604" s="183"/>
      <c r="AO604" s="183"/>
      <c r="AP604" s="183"/>
      <c r="AQ604" s="183"/>
      <c r="AR604" s="183"/>
      <c r="AS604" s="183"/>
      <c r="AT604" s="183"/>
      <c r="AU604" s="183"/>
      <c r="AV604" s="183"/>
      <c r="AW604" s="183"/>
      <c r="AX604" s="183"/>
      <c r="AY604" s="183"/>
      <c r="AZ604" s="183"/>
      <c r="BA604" s="183"/>
      <c r="BB604" s="183"/>
      <c r="BC604" s="183"/>
      <c r="BD604" s="183"/>
      <c r="BE604" s="183"/>
      <c r="BF604" s="183"/>
      <c r="BG604" s="183"/>
      <c r="BH604" s="183"/>
      <c r="BI604" s="183"/>
      <c r="BJ604" s="183"/>
      <c r="BK604" s="183"/>
      <c r="BL604" s="183"/>
      <c r="BM604" s="183"/>
    </row>
    <row r="605" spans="1:65" x14ac:dyDescent="0.2">
      <c r="A605" s="110"/>
      <c r="B605" s="110"/>
      <c r="C605" s="110"/>
      <c r="D605" s="183"/>
      <c r="E605" s="183"/>
      <c r="F605" s="183"/>
      <c r="G605" s="183"/>
      <c r="H605" s="183"/>
      <c r="I605" s="183"/>
      <c r="J605" s="183"/>
      <c r="K605" s="183"/>
      <c r="L605" s="183"/>
      <c r="M605" s="183"/>
      <c r="N605" s="183"/>
      <c r="O605" s="183"/>
      <c r="P605" s="183"/>
      <c r="Q605" s="183"/>
      <c r="R605" s="183"/>
      <c r="S605" s="183"/>
      <c r="T605" s="183"/>
      <c r="U605" s="183"/>
      <c r="V605" s="183"/>
      <c r="W605" s="183"/>
      <c r="X605" s="183"/>
      <c r="Y605" s="183"/>
      <c r="Z605" s="183"/>
      <c r="AA605" s="183"/>
      <c r="AB605" s="183"/>
      <c r="AC605" s="183"/>
      <c r="AD605" s="183"/>
      <c r="AE605" s="183"/>
      <c r="AF605" s="183"/>
      <c r="AG605" s="183"/>
      <c r="AH605" s="183"/>
      <c r="AI605" s="183"/>
      <c r="AJ605" s="183"/>
      <c r="AK605" s="183"/>
      <c r="AL605" s="183"/>
      <c r="AM605" s="183"/>
      <c r="AN605" s="183"/>
      <c r="AO605" s="183"/>
      <c r="AP605" s="183"/>
      <c r="AQ605" s="183"/>
      <c r="AR605" s="183"/>
      <c r="AS605" s="183"/>
      <c r="AT605" s="183"/>
      <c r="AU605" s="183"/>
      <c r="AV605" s="183"/>
      <c r="AW605" s="183"/>
      <c r="AX605" s="183"/>
      <c r="AY605" s="183"/>
      <c r="AZ605" s="183"/>
      <c r="BA605" s="183"/>
      <c r="BB605" s="183"/>
      <c r="BC605" s="183"/>
      <c r="BD605" s="183"/>
      <c r="BE605" s="183"/>
      <c r="BF605" s="183"/>
      <c r="BG605" s="183"/>
      <c r="BH605" s="183"/>
      <c r="BI605" s="183"/>
      <c r="BJ605" s="183"/>
      <c r="BK605" s="183"/>
      <c r="BL605" s="183"/>
      <c r="BM605" s="183"/>
    </row>
    <row r="606" spans="1:65" x14ac:dyDescent="0.2">
      <c r="A606" s="110"/>
      <c r="B606" s="110"/>
      <c r="C606" s="110"/>
      <c r="D606" s="183"/>
      <c r="E606" s="183"/>
      <c r="F606" s="183"/>
      <c r="G606" s="183"/>
      <c r="H606" s="183"/>
      <c r="I606" s="183"/>
      <c r="J606" s="183"/>
      <c r="K606" s="183"/>
      <c r="L606" s="183"/>
      <c r="M606" s="183"/>
      <c r="N606" s="183"/>
      <c r="O606" s="183"/>
      <c r="P606" s="183"/>
      <c r="Q606" s="183"/>
      <c r="R606" s="183"/>
      <c r="S606" s="183"/>
      <c r="T606" s="183"/>
      <c r="U606" s="183"/>
      <c r="V606" s="183"/>
      <c r="W606" s="183"/>
      <c r="X606" s="183"/>
      <c r="Y606" s="183"/>
      <c r="Z606" s="183"/>
      <c r="AA606" s="183"/>
      <c r="AB606" s="183"/>
      <c r="AC606" s="183"/>
      <c r="AD606" s="183"/>
      <c r="AE606" s="183"/>
      <c r="AF606" s="183"/>
      <c r="AG606" s="183"/>
      <c r="AH606" s="183"/>
      <c r="AI606" s="183"/>
      <c r="AJ606" s="183"/>
      <c r="AK606" s="183"/>
      <c r="AL606" s="183"/>
      <c r="AM606" s="183"/>
      <c r="AN606" s="183"/>
      <c r="AO606" s="183"/>
      <c r="AP606" s="183"/>
      <c r="AQ606" s="183"/>
      <c r="AR606" s="183"/>
      <c r="AS606" s="183"/>
      <c r="AT606" s="183"/>
      <c r="AU606" s="183"/>
      <c r="AV606" s="183"/>
      <c r="AW606" s="183"/>
      <c r="AX606" s="183"/>
      <c r="AY606" s="183"/>
      <c r="AZ606" s="183"/>
      <c r="BA606" s="183"/>
      <c r="BB606" s="183"/>
      <c r="BC606" s="183"/>
      <c r="BD606" s="183"/>
      <c r="BE606" s="183"/>
      <c r="BF606" s="183"/>
      <c r="BG606" s="183"/>
      <c r="BH606" s="183"/>
      <c r="BI606" s="183"/>
      <c r="BJ606" s="183"/>
      <c r="BK606" s="183"/>
      <c r="BL606" s="183"/>
      <c r="BM606" s="183"/>
    </row>
    <row r="607" spans="1:65" x14ac:dyDescent="0.2">
      <c r="A607" s="110"/>
      <c r="B607" s="110"/>
      <c r="C607" s="110"/>
      <c r="D607" s="183"/>
      <c r="E607" s="183"/>
      <c r="F607" s="183"/>
      <c r="G607" s="183"/>
      <c r="H607" s="183"/>
      <c r="I607" s="183"/>
      <c r="J607" s="183"/>
      <c r="K607" s="183"/>
      <c r="L607" s="183"/>
      <c r="M607" s="183"/>
      <c r="N607" s="183"/>
      <c r="O607" s="183"/>
      <c r="P607" s="183"/>
      <c r="Q607" s="183"/>
      <c r="R607" s="183"/>
      <c r="S607" s="183"/>
      <c r="T607" s="183"/>
      <c r="U607" s="183"/>
      <c r="V607" s="183"/>
      <c r="W607" s="183"/>
      <c r="X607" s="183"/>
      <c r="Y607" s="183"/>
      <c r="Z607" s="183"/>
      <c r="AA607" s="183"/>
      <c r="AB607" s="183"/>
      <c r="AC607" s="183"/>
      <c r="AD607" s="183"/>
      <c r="AE607" s="183"/>
      <c r="AF607" s="183"/>
      <c r="AG607" s="183"/>
      <c r="AH607" s="183"/>
      <c r="AI607" s="183"/>
      <c r="AJ607" s="183"/>
      <c r="AK607" s="183"/>
      <c r="AL607" s="183"/>
      <c r="AM607" s="183"/>
      <c r="AN607" s="183"/>
      <c r="AO607" s="183"/>
      <c r="AP607" s="183"/>
      <c r="AQ607" s="183"/>
      <c r="AR607" s="183"/>
      <c r="AS607" s="183"/>
      <c r="AT607" s="183"/>
      <c r="AU607" s="183"/>
      <c r="AV607" s="183"/>
      <c r="AW607" s="183"/>
      <c r="AX607" s="183"/>
      <c r="AY607" s="183"/>
      <c r="AZ607" s="183"/>
      <c r="BA607" s="183"/>
      <c r="BB607" s="183"/>
      <c r="BC607" s="183"/>
      <c r="BD607" s="183"/>
      <c r="BE607" s="183"/>
      <c r="BF607" s="183"/>
      <c r="BG607" s="183"/>
      <c r="BH607" s="183"/>
      <c r="BI607" s="183"/>
      <c r="BJ607" s="183"/>
      <c r="BK607" s="183"/>
      <c r="BL607" s="183"/>
      <c r="BM607" s="183"/>
    </row>
    <row r="608" spans="1:65" x14ac:dyDescent="0.2">
      <c r="A608" s="110"/>
      <c r="B608" s="110"/>
      <c r="C608" s="110"/>
      <c r="D608" s="183"/>
      <c r="E608" s="183"/>
      <c r="F608" s="183"/>
      <c r="G608" s="183"/>
      <c r="H608" s="183"/>
      <c r="I608" s="183"/>
      <c r="J608" s="183"/>
      <c r="K608" s="183"/>
      <c r="L608" s="183"/>
      <c r="M608" s="183"/>
      <c r="N608" s="183"/>
      <c r="O608" s="183"/>
      <c r="P608" s="183"/>
      <c r="Q608" s="183"/>
      <c r="R608" s="183"/>
      <c r="S608" s="183"/>
      <c r="T608" s="183"/>
      <c r="U608" s="183"/>
      <c r="V608" s="183"/>
      <c r="W608" s="183"/>
      <c r="X608" s="183"/>
      <c r="Y608" s="183"/>
      <c r="Z608" s="183"/>
      <c r="AA608" s="183"/>
      <c r="AB608" s="183"/>
      <c r="AC608" s="183"/>
      <c r="AD608" s="183"/>
      <c r="AE608" s="183"/>
      <c r="AF608" s="183"/>
      <c r="AG608" s="183"/>
      <c r="AH608" s="183"/>
      <c r="AI608" s="183"/>
      <c r="AJ608" s="183"/>
      <c r="AK608" s="183"/>
      <c r="AL608" s="183"/>
      <c r="AM608" s="183"/>
      <c r="AN608" s="183"/>
      <c r="AO608" s="183"/>
      <c r="AP608" s="183"/>
      <c r="AQ608" s="183"/>
      <c r="AR608" s="183"/>
      <c r="AS608" s="183"/>
      <c r="AT608" s="183"/>
      <c r="AU608" s="183"/>
      <c r="AV608" s="183"/>
      <c r="AW608" s="183"/>
      <c r="AX608" s="183"/>
      <c r="AY608" s="183"/>
      <c r="AZ608" s="183"/>
      <c r="BA608" s="183"/>
      <c r="BB608" s="183"/>
      <c r="BC608" s="183"/>
      <c r="BD608" s="183"/>
      <c r="BE608" s="183"/>
      <c r="BF608" s="183"/>
      <c r="BG608" s="183"/>
      <c r="BH608" s="183"/>
      <c r="BI608" s="183"/>
      <c r="BJ608" s="183"/>
      <c r="BK608" s="183"/>
      <c r="BL608" s="183"/>
      <c r="BM608" s="183"/>
    </row>
    <row r="609" spans="1:65" x14ac:dyDescent="0.2">
      <c r="A609" s="110"/>
      <c r="B609" s="110"/>
      <c r="C609" s="110"/>
      <c r="D609" s="183"/>
      <c r="E609" s="183"/>
      <c r="F609" s="183"/>
      <c r="G609" s="183"/>
      <c r="H609" s="183"/>
      <c r="I609" s="183"/>
      <c r="J609" s="183"/>
      <c r="K609" s="183"/>
      <c r="L609" s="183"/>
      <c r="M609" s="183"/>
      <c r="N609" s="183"/>
      <c r="O609" s="183"/>
      <c r="P609" s="183"/>
      <c r="Q609" s="183"/>
      <c r="R609" s="183"/>
      <c r="S609" s="183"/>
      <c r="T609" s="183"/>
      <c r="U609" s="183"/>
      <c r="V609" s="183"/>
      <c r="W609" s="183"/>
      <c r="X609" s="183"/>
      <c r="Y609" s="183"/>
      <c r="Z609" s="183"/>
      <c r="AA609" s="183"/>
      <c r="AB609" s="183"/>
      <c r="AC609" s="183"/>
      <c r="AD609" s="183"/>
      <c r="AE609" s="183"/>
      <c r="AF609" s="183"/>
      <c r="AG609" s="183"/>
      <c r="AH609" s="183"/>
      <c r="AI609" s="183"/>
      <c r="AJ609" s="183"/>
      <c r="AK609" s="183"/>
      <c r="AL609" s="183"/>
      <c r="AM609" s="183"/>
      <c r="AN609" s="183"/>
      <c r="AO609" s="183"/>
      <c r="AP609" s="183"/>
      <c r="AQ609" s="183"/>
      <c r="AR609" s="183"/>
      <c r="AS609" s="183"/>
      <c r="AT609" s="183"/>
      <c r="AU609" s="183"/>
      <c r="AV609" s="183"/>
      <c r="AW609" s="183"/>
      <c r="AX609" s="183"/>
      <c r="AY609" s="183"/>
      <c r="AZ609" s="183"/>
      <c r="BA609" s="183"/>
      <c r="BB609" s="183"/>
      <c r="BC609" s="183"/>
      <c r="BD609" s="183"/>
      <c r="BE609" s="183"/>
      <c r="BF609" s="183"/>
      <c r="BG609" s="183"/>
      <c r="BH609" s="183"/>
      <c r="BI609" s="183"/>
      <c r="BJ609" s="183"/>
      <c r="BK609" s="183"/>
      <c r="BL609" s="183"/>
      <c r="BM609" s="183"/>
    </row>
    <row r="610" spans="1:65" x14ac:dyDescent="0.2">
      <c r="A610" s="110"/>
      <c r="B610" s="110"/>
      <c r="C610" s="110"/>
      <c r="D610" s="183"/>
      <c r="E610" s="183"/>
      <c r="F610" s="183"/>
      <c r="G610" s="183"/>
      <c r="H610" s="183"/>
      <c r="I610" s="183"/>
      <c r="J610" s="183"/>
      <c r="K610" s="183"/>
      <c r="L610" s="183"/>
      <c r="M610" s="183"/>
      <c r="N610" s="183"/>
      <c r="O610" s="183"/>
      <c r="P610" s="183"/>
      <c r="Q610" s="183"/>
      <c r="R610" s="183"/>
      <c r="S610" s="183"/>
      <c r="T610" s="183"/>
      <c r="U610" s="183"/>
      <c r="V610" s="183"/>
      <c r="W610" s="183"/>
      <c r="X610" s="183"/>
      <c r="Y610" s="183"/>
      <c r="Z610" s="183"/>
      <c r="AA610" s="183"/>
      <c r="AB610" s="183"/>
      <c r="AC610" s="183"/>
      <c r="AD610" s="183"/>
      <c r="AE610" s="183"/>
      <c r="AF610" s="183"/>
      <c r="AG610" s="183"/>
      <c r="AH610" s="183"/>
      <c r="AI610" s="183"/>
      <c r="AJ610" s="183"/>
      <c r="AK610" s="183"/>
      <c r="AL610" s="183"/>
      <c r="AM610" s="183"/>
      <c r="AN610" s="183"/>
      <c r="AO610" s="183"/>
      <c r="AP610" s="183"/>
      <c r="AQ610" s="183"/>
      <c r="AR610" s="183"/>
      <c r="AS610" s="183"/>
      <c r="AT610" s="183"/>
      <c r="AU610" s="183"/>
      <c r="AV610" s="183"/>
      <c r="AW610" s="183"/>
      <c r="AX610" s="183"/>
      <c r="AY610" s="183"/>
      <c r="AZ610" s="183"/>
      <c r="BA610" s="183"/>
      <c r="BB610" s="183"/>
      <c r="BC610" s="183"/>
      <c r="BD610" s="183"/>
      <c r="BE610" s="183"/>
      <c r="BF610" s="183"/>
      <c r="BG610" s="183"/>
      <c r="BH610" s="183"/>
      <c r="BI610" s="183"/>
      <c r="BJ610" s="183"/>
      <c r="BK610" s="183"/>
      <c r="BL610" s="183"/>
      <c r="BM610" s="183"/>
    </row>
    <row r="611" spans="1:65" x14ac:dyDescent="0.2">
      <c r="A611" s="110"/>
      <c r="B611" s="110"/>
      <c r="C611" s="110"/>
      <c r="D611" s="183"/>
      <c r="E611" s="183"/>
      <c r="F611" s="183"/>
      <c r="G611" s="183"/>
      <c r="H611" s="183"/>
      <c r="I611" s="183"/>
      <c r="J611" s="183"/>
      <c r="K611" s="183"/>
      <c r="L611" s="183"/>
      <c r="M611" s="183"/>
      <c r="N611" s="183"/>
      <c r="O611" s="183"/>
      <c r="P611" s="183"/>
      <c r="Q611" s="183"/>
      <c r="R611" s="183"/>
      <c r="S611" s="183"/>
      <c r="T611" s="183"/>
      <c r="U611" s="183"/>
      <c r="V611" s="183"/>
      <c r="W611" s="183"/>
      <c r="X611" s="183"/>
      <c r="Y611" s="183"/>
      <c r="Z611" s="183"/>
      <c r="AA611" s="183"/>
      <c r="AB611" s="183"/>
      <c r="AC611" s="183"/>
      <c r="AD611" s="183"/>
      <c r="AE611" s="183"/>
      <c r="AF611" s="183"/>
      <c r="AG611" s="183"/>
      <c r="AH611" s="183"/>
      <c r="AI611" s="183"/>
      <c r="AJ611" s="183"/>
      <c r="AK611" s="183"/>
      <c r="AL611" s="183"/>
      <c r="AM611" s="183"/>
      <c r="AN611" s="183"/>
      <c r="AO611" s="183"/>
      <c r="AP611" s="183"/>
      <c r="AQ611" s="183"/>
      <c r="AR611" s="183"/>
      <c r="AS611" s="183"/>
      <c r="AT611" s="183"/>
      <c r="AU611" s="183"/>
      <c r="AV611" s="183"/>
      <c r="AW611" s="183"/>
      <c r="AX611" s="183"/>
      <c r="AY611" s="183"/>
      <c r="AZ611" s="183"/>
      <c r="BA611" s="183"/>
      <c r="BB611" s="183"/>
      <c r="BC611" s="183"/>
      <c r="BD611" s="183"/>
      <c r="BE611" s="183"/>
      <c r="BF611" s="183"/>
      <c r="BG611" s="183"/>
      <c r="BH611" s="183"/>
      <c r="BI611" s="183"/>
      <c r="BJ611" s="183"/>
      <c r="BK611" s="183"/>
      <c r="BL611" s="183"/>
      <c r="BM611" s="183"/>
    </row>
    <row r="612" spans="1:65" x14ac:dyDescent="0.2">
      <c r="A612" s="110"/>
      <c r="B612" s="110"/>
      <c r="C612" s="110"/>
      <c r="D612" s="183"/>
      <c r="E612" s="183"/>
      <c r="F612" s="183"/>
      <c r="G612" s="183"/>
      <c r="H612" s="183"/>
      <c r="I612" s="183"/>
      <c r="J612" s="183"/>
      <c r="K612" s="183"/>
      <c r="L612" s="183"/>
      <c r="M612" s="183"/>
      <c r="N612" s="183"/>
      <c r="O612" s="183"/>
      <c r="P612" s="183"/>
      <c r="Q612" s="183"/>
      <c r="R612" s="183"/>
      <c r="S612" s="183"/>
      <c r="T612" s="183"/>
      <c r="U612" s="183"/>
      <c r="V612" s="183"/>
      <c r="W612" s="183"/>
      <c r="X612" s="183"/>
      <c r="Y612" s="183"/>
      <c r="Z612" s="183"/>
      <c r="AA612" s="183"/>
      <c r="AB612" s="183"/>
      <c r="AC612" s="183"/>
      <c r="AD612" s="183"/>
      <c r="AE612" s="183"/>
      <c r="AF612" s="183"/>
      <c r="AG612" s="183"/>
      <c r="AH612" s="183"/>
      <c r="AI612" s="183"/>
      <c r="AJ612" s="183"/>
      <c r="AK612" s="183"/>
      <c r="AL612" s="183"/>
      <c r="AM612" s="183"/>
      <c r="AN612" s="183"/>
      <c r="AO612" s="183"/>
      <c r="AP612" s="183"/>
      <c r="AQ612" s="183"/>
      <c r="AR612" s="183"/>
      <c r="AS612" s="183"/>
      <c r="AT612" s="183"/>
      <c r="AU612" s="183"/>
      <c r="AV612" s="183"/>
      <c r="AW612" s="183"/>
      <c r="AX612" s="183"/>
      <c r="AY612" s="183"/>
      <c r="AZ612" s="183"/>
      <c r="BA612" s="183"/>
      <c r="BB612" s="183"/>
      <c r="BC612" s="183"/>
      <c r="BD612" s="183"/>
      <c r="BE612" s="183"/>
      <c r="BF612" s="183"/>
      <c r="BG612" s="183"/>
      <c r="BH612" s="183"/>
      <c r="BI612" s="183"/>
      <c r="BJ612" s="183"/>
      <c r="BK612" s="183"/>
      <c r="BL612" s="183"/>
      <c r="BM612" s="183"/>
    </row>
    <row r="613" spans="1:65" x14ac:dyDescent="0.2">
      <c r="A613" s="110"/>
      <c r="B613" s="110"/>
      <c r="C613" s="110"/>
      <c r="D613" s="183"/>
      <c r="E613" s="183"/>
      <c r="F613" s="183"/>
      <c r="G613" s="183"/>
      <c r="H613" s="183"/>
      <c r="I613" s="183"/>
      <c r="J613" s="183"/>
      <c r="K613" s="183"/>
      <c r="L613" s="183"/>
      <c r="M613" s="183"/>
      <c r="N613" s="183"/>
      <c r="O613" s="183"/>
      <c r="P613" s="183"/>
      <c r="Q613" s="183"/>
      <c r="R613" s="183"/>
      <c r="S613" s="183"/>
      <c r="T613" s="183"/>
      <c r="U613" s="183"/>
      <c r="V613" s="183"/>
      <c r="W613" s="183"/>
      <c r="X613" s="183"/>
      <c r="Y613" s="183"/>
      <c r="Z613" s="183"/>
      <c r="AA613" s="183"/>
      <c r="AB613" s="183"/>
      <c r="AC613" s="183"/>
      <c r="AD613" s="183"/>
      <c r="AE613" s="183"/>
      <c r="AF613" s="183"/>
      <c r="AG613" s="183"/>
      <c r="AH613" s="183"/>
      <c r="AI613" s="183"/>
      <c r="AJ613" s="183"/>
      <c r="AK613" s="183"/>
      <c r="AL613" s="183"/>
      <c r="AM613" s="183"/>
      <c r="AN613" s="183"/>
      <c r="AO613" s="183"/>
      <c r="AP613" s="183"/>
      <c r="AQ613" s="183"/>
      <c r="AR613" s="183"/>
      <c r="AS613" s="183"/>
      <c r="AT613" s="183"/>
      <c r="AU613" s="183"/>
      <c r="AV613" s="183"/>
      <c r="AW613" s="183"/>
      <c r="AX613" s="183"/>
      <c r="AY613" s="183"/>
      <c r="AZ613" s="183"/>
      <c r="BA613" s="183"/>
      <c r="BB613" s="183"/>
      <c r="BC613" s="183"/>
      <c r="BD613" s="183"/>
      <c r="BE613" s="183"/>
      <c r="BF613" s="183"/>
      <c r="BG613" s="183"/>
      <c r="BH613" s="183"/>
      <c r="BI613" s="183"/>
      <c r="BJ613" s="183"/>
      <c r="BK613" s="183"/>
      <c r="BL613" s="183"/>
      <c r="BM613" s="183"/>
    </row>
    <row r="614" spans="1:65" x14ac:dyDescent="0.2">
      <c r="A614" s="110"/>
      <c r="B614" s="110"/>
      <c r="C614" s="110"/>
      <c r="D614" s="183"/>
      <c r="E614" s="183"/>
      <c r="F614" s="183"/>
      <c r="G614" s="183"/>
      <c r="H614" s="183"/>
      <c r="I614" s="183"/>
      <c r="J614" s="183"/>
      <c r="K614" s="183"/>
      <c r="L614" s="183"/>
      <c r="M614" s="183"/>
      <c r="N614" s="183"/>
      <c r="O614" s="183"/>
      <c r="P614" s="183"/>
      <c r="Q614" s="183"/>
      <c r="R614" s="183"/>
      <c r="S614" s="183"/>
      <c r="T614" s="183"/>
      <c r="U614" s="183"/>
      <c r="V614" s="183"/>
      <c r="W614" s="183"/>
      <c r="X614" s="183"/>
      <c r="Y614" s="183"/>
      <c r="Z614" s="183"/>
      <c r="AA614" s="183"/>
      <c r="AB614" s="183"/>
      <c r="AC614" s="183"/>
      <c r="AD614" s="183"/>
      <c r="AE614" s="183"/>
      <c r="AF614" s="183"/>
      <c r="AG614" s="183"/>
      <c r="AH614" s="183"/>
      <c r="AI614" s="183"/>
      <c r="AJ614" s="183"/>
      <c r="AK614" s="183"/>
      <c r="AL614" s="183"/>
      <c r="AM614" s="183"/>
      <c r="AN614" s="183"/>
      <c r="AO614" s="183"/>
      <c r="AP614" s="183"/>
      <c r="AQ614" s="183"/>
      <c r="AR614" s="183"/>
      <c r="AS614" s="183"/>
      <c r="AT614" s="183"/>
      <c r="AU614" s="183"/>
      <c r="AV614" s="183"/>
      <c r="AW614" s="183"/>
      <c r="AX614" s="183"/>
      <c r="AY614" s="183"/>
      <c r="AZ614" s="183"/>
      <c r="BA614" s="183"/>
      <c r="BB614" s="183"/>
      <c r="BC614" s="183"/>
      <c r="BD614" s="183"/>
      <c r="BE614" s="183"/>
      <c r="BF614" s="183"/>
      <c r="BG614" s="183"/>
      <c r="BH614" s="183"/>
      <c r="BI614" s="183"/>
      <c r="BJ614" s="183"/>
      <c r="BK614" s="183"/>
      <c r="BL614" s="183"/>
      <c r="BM614" s="183"/>
    </row>
    <row r="615" spans="1:65" x14ac:dyDescent="0.2">
      <c r="A615" s="110"/>
      <c r="B615" s="110"/>
      <c r="C615" s="110"/>
      <c r="D615" s="183"/>
      <c r="E615" s="183"/>
      <c r="F615" s="183"/>
      <c r="G615" s="183"/>
      <c r="H615" s="183"/>
      <c r="I615" s="183"/>
      <c r="J615" s="183"/>
      <c r="K615" s="183"/>
      <c r="L615" s="183"/>
      <c r="M615" s="183"/>
      <c r="N615" s="183"/>
      <c r="O615" s="183"/>
      <c r="P615" s="183"/>
      <c r="Q615" s="183"/>
      <c r="R615" s="183"/>
      <c r="S615" s="183"/>
      <c r="T615" s="183"/>
      <c r="U615" s="183"/>
      <c r="V615" s="183"/>
      <c r="W615" s="183"/>
      <c r="X615" s="183"/>
      <c r="Y615" s="183"/>
      <c r="Z615" s="183"/>
      <c r="AA615" s="183"/>
      <c r="AB615" s="183"/>
      <c r="AC615" s="183"/>
      <c r="AD615" s="183"/>
      <c r="AE615" s="183"/>
      <c r="AF615" s="183"/>
      <c r="AG615" s="183"/>
      <c r="AH615" s="183"/>
      <c r="AI615" s="183"/>
      <c r="AJ615" s="183"/>
      <c r="AK615" s="183"/>
      <c r="AL615" s="183"/>
      <c r="AM615" s="183"/>
      <c r="AN615" s="183"/>
      <c r="AO615" s="183"/>
      <c r="AP615" s="183"/>
      <c r="AQ615" s="183"/>
      <c r="AR615" s="183"/>
      <c r="AS615" s="183"/>
      <c r="AT615" s="183"/>
      <c r="AU615" s="183"/>
      <c r="AV615" s="183"/>
      <c r="AW615" s="183"/>
      <c r="AX615" s="183"/>
      <c r="AY615" s="183"/>
      <c r="AZ615" s="183"/>
      <c r="BA615" s="183"/>
      <c r="BB615" s="183"/>
      <c r="BC615" s="183"/>
      <c r="BD615" s="183"/>
      <c r="BE615" s="183"/>
      <c r="BF615" s="183"/>
      <c r="BG615" s="183"/>
      <c r="BH615" s="183"/>
      <c r="BI615" s="183"/>
      <c r="BJ615" s="183"/>
      <c r="BK615" s="183"/>
      <c r="BL615" s="183"/>
      <c r="BM615" s="183"/>
    </row>
    <row r="616" spans="1:65" x14ac:dyDescent="0.2">
      <c r="A616" s="110"/>
      <c r="B616" s="110"/>
      <c r="C616" s="110"/>
      <c r="D616" s="183"/>
      <c r="E616" s="183"/>
      <c r="F616" s="183"/>
      <c r="G616" s="183"/>
      <c r="H616" s="183"/>
      <c r="I616" s="183"/>
      <c r="J616" s="183"/>
      <c r="K616" s="183"/>
      <c r="L616" s="183"/>
      <c r="M616" s="183"/>
      <c r="N616" s="183"/>
      <c r="O616" s="183"/>
      <c r="P616" s="183"/>
      <c r="Q616" s="183"/>
      <c r="R616" s="183"/>
      <c r="S616" s="183"/>
      <c r="T616" s="183"/>
      <c r="U616" s="183"/>
      <c r="V616" s="183"/>
      <c r="W616" s="183"/>
      <c r="X616" s="183"/>
      <c r="Y616" s="183"/>
      <c r="Z616" s="183"/>
      <c r="AA616" s="183"/>
      <c r="AB616" s="183"/>
      <c r="AC616" s="183"/>
      <c r="AD616" s="183"/>
      <c r="AE616" s="183"/>
      <c r="AF616" s="183"/>
      <c r="AG616" s="183"/>
      <c r="AH616" s="183"/>
      <c r="AI616" s="183"/>
      <c r="AJ616" s="183"/>
      <c r="AK616" s="183"/>
      <c r="AL616" s="183"/>
      <c r="AM616" s="183"/>
      <c r="AN616" s="183"/>
      <c r="AO616" s="183"/>
      <c r="AP616" s="183"/>
      <c r="AQ616" s="183"/>
      <c r="AR616" s="183"/>
      <c r="AS616" s="183"/>
      <c r="AT616" s="183"/>
      <c r="AU616" s="183"/>
      <c r="AV616" s="183"/>
      <c r="AW616" s="183"/>
      <c r="AX616" s="183"/>
      <c r="AY616" s="183"/>
      <c r="AZ616" s="183"/>
      <c r="BA616" s="183"/>
      <c r="BB616" s="183"/>
      <c r="BC616" s="183"/>
      <c r="BD616" s="183"/>
      <c r="BE616" s="183"/>
      <c r="BF616" s="183"/>
      <c r="BG616" s="183"/>
      <c r="BH616" s="183"/>
      <c r="BI616" s="183"/>
      <c r="BJ616" s="183"/>
      <c r="BK616" s="183"/>
      <c r="BL616" s="183"/>
      <c r="BM616" s="183"/>
    </row>
    <row r="617" spans="1:65" x14ac:dyDescent="0.2">
      <c r="A617" s="110"/>
      <c r="B617" s="110"/>
      <c r="C617" s="110"/>
      <c r="D617" s="183"/>
      <c r="E617" s="183"/>
      <c r="F617" s="183"/>
      <c r="G617" s="183"/>
      <c r="H617" s="183"/>
      <c r="I617" s="183"/>
      <c r="J617" s="183"/>
      <c r="K617" s="183"/>
      <c r="L617" s="183"/>
      <c r="M617" s="183"/>
      <c r="N617" s="183"/>
      <c r="O617" s="183"/>
      <c r="P617" s="183"/>
      <c r="Q617" s="183"/>
      <c r="R617" s="183"/>
      <c r="S617" s="183"/>
      <c r="T617" s="183"/>
      <c r="U617" s="183"/>
      <c r="V617" s="183"/>
      <c r="W617" s="183"/>
      <c r="X617" s="183"/>
      <c r="Y617" s="183"/>
      <c r="Z617" s="183"/>
      <c r="AA617" s="183"/>
      <c r="AB617" s="183"/>
      <c r="AC617" s="183"/>
      <c r="AD617" s="183"/>
      <c r="AE617" s="183"/>
      <c r="AF617" s="183"/>
      <c r="AG617" s="183"/>
      <c r="AH617" s="183"/>
      <c r="AI617" s="183"/>
      <c r="AJ617" s="183"/>
      <c r="AK617" s="183"/>
      <c r="AL617" s="183"/>
      <c r="AM617" s="183"/>
      <c r="AN617" s="183"/>
      <c r="AO617" s="183"/>
      <c r="AP617" s="183"/>
      <c r="AQ617" s="183"/>
      <c r="AR617" s="183"/>
      <c r="AS617" s="183"/>
      <c r="AT617" s="183"/>
      <c r="AU617" s="183"/>
      <c r="AV617" s="183"/>
      <c r="AW617" s="183"/>
      <c r="AX617" s="183"/>
      <c r="AY617" s="183"/>
      <c r="AZ617" s="183"/>
      <c r="BA617" s="183"/>
      <c r="BB617" s="183"/>
      <c r="BC617" s="183"/>
      <c r="BD617" s="183"/>
      <c r="BE617" s="183"/>
      <c r="BF617" s="183"/>
      <c r="BG617" s="183"/>
      <c r="BH617" s="183"/>
      <c r="BI617" s="183"/>
      <c r="BJ617" s="183"/>
      <c r="BK617" s="183"/>
      <c r="BL617" s="183"/>
      <c r="BM617" s="183"/>
    </row>
    <row r="618" spans="1:65" x14ac:dyDescent="0.2">
      <c r="A618" s="110"/>
      <c r="B618" s="110"/>
      <c r="C618" s="110"/>
      <c r="D618" s="183"/>
      <c r="E618" s="183"/>
      <c r="F618" s="183"/>
      <c r="G618" s="183"/>
      <c r="H618" s="183"/>
      <c r="I618" s="183"/>
      <c r="J618" s="183"/>
      <c r="K618" s="183"/>
      <c r="L618" s="183"/>
      <c r="M618" s="183"/>
      <c r="N618" s="183"/>
      <c r="O618" s="183"/>
      <c r="P618" s="183"/>
      <c r="Q618" s="183"/>
      <c r="R618" s="183"/>
      <c r="S618" s="183"/>
      <c r="T618" s="183"/>
      <c r="U618" s="183"/>
      <c r="V618" s="183"/>
      <c r="W618" s="183"/>
      <c r="X618" s="183"/>
      <c r="Y618" s="183"/>
      <c r="Z618" s="183"/>
      <c r="AA618" s="183"/>
      <c r="AB618" s="183"/>
      <c r="AC618" s="183"/>
      <c r="AD618" s="183"/>
      <c r="AE618" s="183"/>
      <c r="AF618" s="183"/>
      <c r="AG618" s="183"/>
      <c r="AH618" s="183"/>
      <c r="AI618" s="183"/>
      <c r="AJ618" s="183"/>
      <c r="AK618" s="183"/>
      <c r="AL618" s="183"/>
      <c r="AM618" s="183"/>
      <c r="AN618" s="183"/>
      <c r="AO618" s="183"/>
      <c r="AP618" s="183"/>
      <c r="AQ618" s="183"/>
      <c r="AR618" s="183"/>
      <c r="AS618" s="183"/>
      <c r="AT618" s="183"/>
      <c r="AU618" s="183"/>
      <c r="AV618" s="183"/>
      <c r="AW618" s="183"/>
      <c r="AX618" s="183"/>
      <c r="AY618" s="183"/>
      <c r="AZ618" s="183"/>
      <c r="BA618" s="183"/>
      <c r="BB618" s="183"/>
      <c r="BC618" s="183"/>
      <c r="BD618" s="183"/>
      <c r="BE618" s="183"/>
      <c r="BF618" s="183"/>
      <c r="BG618" s="183"/>
      <c r="BH618" s="183"/>
      <c r="BI618" s="183"/>
      <c r="BJ618" s="183"/>
      <c r="BK618" s="183"/>
      <c r="BL618" s="183"/>
      <c r="BM618" s="183"/>
    </row>
    <row r="619" spans="1:65" x14ac:dyDescent="0.2">
      <c r="A619" s="110"/>
      <c r="B619" s="110"/>
      <c r="C619" s="110"/>
      <c r="D619" s="183"/>
      <c r="E619" s="183"/>
      <c r="F619" s="183"/>
      <c r="G619" s="183"/>
      <c r="H619" s="183"/>
      <c r="I619" s="183"/>
      <c r="J619" s="183"/>
      <c r="K619" s="183"/>
      <c r="L619" s="183"/>
      <c r="M619" s="183"/>
      <c r="N619" s="183"/>
      <c r="O619" s="183"/>
      <c r="P619" s="183"/>
      <c r="Q619" s="183"/>
      <c r="R619" s="183"/>
      <c r="S619" s="183"/>
      <c r="T619" s="183"/>
      <c r="U619" s="183"/>
      <c r="V619" s="183"/>
      <c r="W619" s="183"/>
      <c r="X619" s="183"/>
      <c r="Y619" s="183"/>
      <c r="Z619" s="183"/>
      <c r="AA619" s="183"/>
      <c r="AB619" s="183"/>
      <c r="AC619" s="183"/>
      <c r="AD619" s="183"/>
      <c r="AE619" s="183"/>
      <c r="AF619" s="183"/>
      <c r="AG619" s="183"/>
      <c r="AH619" s="183"/>
      <c r="AI619" s="183"/>
      <c r="AJ619" s="183"/>
      <c r="AK619" s="183"/>
      <c r="AL619" s="183"/>
      <c r="AM619" s="183"/>
      <c r="AN619" s="183"/>
      <c r="AO619" s="183"/>
      <c r="AP619" s="183"/>
      <c r="AQ619" s="183"/>
      <c r="AR619" s="183"/>
      <c r="AS619" s="183"/>
      <c r="AT619" s="183"/>
      <c r="AU619" s="183"/>
      <c r="AV619" s="183"/>
      <c r="AW619" s="183"/>
      <c r="AX619" s="183"/>
      <c r="AY619" s="183"/>
      <c r="AZ619" s="183"/>
      <c r="BA619" s="183"/>
      <c r="BB619" s="183"/>
      <c r="BC619" s="183"/>
      <c r="BD619" s="183"/>
      <c r="BE619" s="183"/>
      <c r="BF619" s="183"/>
      <c r="BG619" s="183"/>
      <c r="BH619" s="183"/>
      <c r="BI619" s="183"/>
      <c r="BJ619" s="183"/>
      <c r="BK619" s="183"/>
      <c r="BL619" s="183"/>
      <c r="BM619" s="183"/>
    </row>
    <row r="620" spans="1:65" x14ac:dyDescent="0.2">
      <c r="A620" s="110"/>
      <c r="B620" s="110"/>
      <c r="C620" s="110"/>
      <c r="D620" s="183"/>
      <c r="E620" s="183"/>
      <c r="F620" s="183"/>
      <c r="G620" s="183"/>
      <c r="H620" s="183"/>
      <c r="I620" s="183"/>
      <c r="J620" s="183"/>
      <c r="K620" s="183"/>
      <c r="L620" s="183"/>
      <c r="M620" s="183"/>
      <c r="N620" s="183"/>
      <c r="O620" s="183"/>
      <c r="P620" s="183"/>
      <c r="Q620" s="183"/>
      <c r="R620" s="183"/>
      <c r="S620" s="183"/>
      <c r="T620" s="183"/>
      <c r="U620" s="183"/>
      <c r="V620" s="183"/>
      <c r="W620" s="183"/>
      <c r="X620" s="183"/>
      <c r="Y620" s="183"/>
      <c r="Z620" s="183"/>
      <c r="AA620" s="183"/>
      <c r="AB620" s="183"/>
      <c r="AC620" s="183"/>
      <c r="AD620" s="183"/>
      <c r="AE620" s="183"/>
      <c r="AF620" s="183"/>
      <c r="AG620" s="183"/>
      <c r="AH620" s="183"/>
      <c r="AI620" s="183"/>
      <c r="AJ620" s="183"/>
      <c r="AK620" s="183"/>
      <c r="AL620" s="183"/>
      <c r="AM620" s="183"/>
      <c r="AN620" s="183"/>
      <c r="AO620" s="183"/>
      <c r="AP620" s="183"/>
      <c r="AQ620" s="183"/>
      <c r="AR620" s="183"/>
      <c r="AS620" s="183"/>
      <c r="AT620" s="183"/>
      <c r="AU620" s="183"/>
      <c r="AV620" s="183"/>
      <c r="AW620" s="183"/>
      <c r="AX620" s="183"/>
      <c r="AY620" s="183"/>
      <c r="AZ620" s="183"/>
      <c r="BA620" s="183"/>
      <c r="BB620" s="183"/>
      <c r="BC620" s="183"/>
      <c r="BD620" s="183"/>
      <c r="BE620" s="183"/>
      <c r="BF620" s="183"/>
      <c r="BG620" s="183"/>
      <c r="BH620" s="183"/>
      <c r="BI620" s="183"/>
      <c r="BJ620" s="183"/>
      <c r="BK620" s="183"/>
      <c r="BL620" s="183"/>
      <c r="BM620" s="183"/>
    </row>
    <row r="621" spans="1:65" x14ac:dyDescent="0.2">
      <c r="A621" s="110"/>
      <c r="B621" s="110"/>
      <c r="C621" s="110"/>
      <c r="D621" s="183"/>
      <c r="E621" s="183"/>
      <c r="F621" s="183"/>
      <c r="G621" s="183"/>
      <c r="H621" s="183"/>
      <c r="I621" s="183"/>
      <c r="J621" s="183"/>
      <c r="K621" s="183"/>
      <c r="L621" s="183"/>
      <c r="M621" s="183"/>
      <c r="N621" s="183"/>
      <c r="O621" s="183"/>
      <c r="P621" s="183"/>
      <c r="Q621" s="183"/>
      <c r="R621" s="183"/>
      <c r="S621" s="183"/>
      <c r="T621" s="183"/>
      <c r="U621" s="183"/>
      <c r="V621" s="183"/>
      <c r="W621" s="183"/>
      <c r="X621" s="183"/>
      <c r="Y621" s="183"/>
      <c r="Z621" s="183"/>
      <c r="AA621" s="183"/>
      <c r="AB621" s="183"/>
      <c r="AC621" s="183"/>
      <c r="AD621" s="183"/>
      <c r="AE621" s="183"/>
      <c r="AF621" s="183"/>
      <c r="AG621" s="183"/>
      <c r="AH621" s="183"/>
      <c r="AI621" s="183"/>
      <c r="AJ621" s="183"/>
      <c r="AK621" s="183"/>
      <c r="AL621" s="183"/>
      <c r="AM621" s="183"/>
      <c r="AN621" s="183"/>
      <c r="AO621" s="183"/>
      <c r="AP621" s="183"/>
      <c r="AQ621" s="183"/>
      <c r="AR621" s="183"/>
      <c r="AS621" s="183"/>
      <c r="AT621" s="183"/>
      <c r="AU621" s="183"/>
      <c r="AV621" s="183"/>
      <c r="AW621" s="183"/>
      <c r="AX621" s="183"/>
      <c r="AY621" s="183"/>
      <c r="AZ621" s="183"/>
      <c r="BA621" s="183"/>
      <c r="BB621" s="183"/>
      <c r="BC621" s="183"/>
      <c r="BD621" s="183"/>
      <c r="BE621" s="183"/>
      <c r="BF621" s="183"/>
      <c r="BG621" s="183"/>
      <c r="BH621" s="183"/>
      <c r="BI621" s="183"/>
      <c r="BJ621" s="183"/>
      <c r="BK621" s="183"/>
      <c r="BL621" s="183"/>
      <c r="BM621" s="183"/>
    </row>
    <row r="622" spans="1:65" x14ac:dyDescent="0.2">
      <c r="A622" s="110"/>
      <c r="B622" s="110"/>
      <c r="C622" s="110"/>
      <c r="D622" s="183"/>
      <c r="E622" s="183"/>
      <c r="F622" s="183"/>
      <c r="G622" s="183"/>
      <c r="H622" s="183"/>
      <c r="I622" s="183"/>
      <c r="J622" s="183"/>
      <c r="K622" s="183"/>
      <c r="L622" s="183"/>
      <c r="M622" s="183"/>
      <c r="N622" s="183"/>
      <c r="O622" s="183"/>
      <c r="P622" s="183"/>
      <c r="Q622" s="183"/>
      <c r="R622" s="183"/>
      <c r="S622" s="183"/>
      <c r="T622" s="183"/>
      <c r="U622" s="183"/>
      <c r="V622" s="183"/>
      <c r="W622" s="183"/>
      <c r="X622" s="183"/>
      <c r="Y622" s="183"/>
      <c r="Z622" s="183"/>
      <c r="AA622" s="183"/>
      <c r="AB622" s="183"/>
      <c r="AC622" s="183"/>
      <c r="AD622" s="183"/>
      <c r="AE622" s="183"/>
      <c r="AF622" s="183"/>
      <c r="AG622" s="183"/>
      <c r="AH622" s="183"/>
      <c r="AI622" s="183"/>
      <c r="AJ622" s="183"/>
      <c r="AK622" s="183"/>
      <c r="AL622" s="183"/>
      <c r="AM622" s="183"/>
      <c r="AN622" s="183"/>
      <c r="AO622" s="183"/>
      <c r="AP622" s="183"/>
      <c r="AQ622" s="183"/>
      <c r="AR622" s="183"/>
      <c r="AS622" s="183"/>
      <c r="AT622" s="183"/>
      <c r="AU622" s="183"/>
      <c r="AV622" s="183"/>
      <c r="AW622" s="183"/>
      <c r="AX622" s="183"/>
      <c r="AY622" s="183"/>
      <c r="AZ622" s="183"/>
      <c r="BA622" s="183"/>
      <c r="BB622" s="183"/>
      <c r="BC622" s="183"/>
      <c r="BD622" s="183"/>
      <c r="BE622" s="183"/>
      <c r="BF622" s="183"/>
      <c r="BG622" s="183"/>
      <c r="BH622" s="183"/>
      <c r="BI622" s="183"/>
      <c r="BJ622" s="183"/>
      <c r="BK622" s="183"/>
      <c r="BL622" s="183"/>
      <c r="BM622" s="183"/>
    </row>
    <row r="623" spans="1:65" x14ac:dyDescent="0.2">
      <c r="A623" s="110"/>
      <c r="B623" s="110"/>
      <c r="C623" s="110"/>
      <c r="D623" s="183"/>
      <c r="E623" s="183"/>
      <c r="F623" s="183"/>
      <c r="G623" s="183"/>
      <c r="H623" s="183"/>
      <c r="I623" s="183"/>
      <c r="J623" s="183"/>
      <c r="K623" s="183"/>
      <c r="L623" s="183"/>
      <c r="M623" s="183"/>
      <c r="N623" s="183"/>
      <c r="O623" s="183"/>
      <c r="P623" s="183"/>
      <c r="Q623" s="183"/>
      <c r="R623" s="183"/>
      <c r="S623" s="183"/>
      <c r="T623" s="183"/>
      <c r="U623" s="183"/>
      <c r="V623" s="183"/>
      <c r="W623" s="183"/>
      <c r="X623" s="183"/>
      <c r="Y623" s="183"/>
      <c r="Z623" s="183"/>
      <c r="AA623" s="183"/>
      <c r="AB623" s="183"/>
      <c r="AC623" s="183"/>
      <c r="AD623" s="183"/>
      <c r="AE623" s="183"/>
      <c r="AF623" s="183"/>
      <c r="AG623" s="183"/>
      <c r="AH623" s="183"/>
      <c r="AI623" s="183"/>
      <c r="AJ623" s="183"/>
      <c r="AK623" s="183"/>
      <c r="AL623" s="183"/>
      <c r="AM623" s="183"/>
      <c r="AN623" s="183"/>
      <c r="AO623" s="183"/>
      <c r="AP623" s="183"/>
      <c r="AQ623" s="183"/>
      <c r="AR623" s="183"/>
      <c r="AS623" s="183"/>
      <c r="AT623" s="183"/>
      <c r="AU623" s="183"/>
      <c r="AV623" s="183"/>
      <c r="AW623" s="183"/>
      <c r="AX623" s="183"/>
      <c r="AY623" s="183"/>
      <c r="AZ623" s="183"/>
      <c r="BA623" s="183"/>
      <c r="BB623" s="183"/>
      <c r="BC623" s="183"/>
      <c r="BD623" s="183"/>
      <c r="BE623" s="183"/>
      <c r="BF623" s="183"/>
      <c r="BG623" s="183"/>
      <c r="BH623" s="183"/>
      <c r="BI623" s="183"/>
      <c r="BJ623" s="183"/>
      <c r="BK623" s="183"/>
      <c r="BL623" s="183"/>
      <c r="BM623" s="183"/>
    </row>
    <row r="624" spans="1:65" x14ac:dyDescent="0.2">
      <c r="A624" s="110"/>
      <c r="B624" s="110"/>
      <c r="C624" s="110"/>
      <c r="D624" s="183"/>
      <c r="E624" s="183"/>
      <c r="F624" s="183"/>
      <c r="G624" s="183"/>
      <c r="H624" s="183"/>
      <c r="I624" s="183"/>
      <c r="J624" s="183"/>
      <c r="K624" s="183"/>
      <c r="L624" s="183"/>
      <c r="M624" s="183"/>
      <c r="N624" s="183"/>
      <c r="O624" s="183"/>
      <c r="P624" s="183"/>
      <c r="Q624" s="183"/>
      <c r="R624" s="183"/>
      <c r="S624" s="183"/>
      <c r="T624" s="183"/>
      <c r="U624" s="183"/>
      <c r="V624" s="183"/>
      <c r="W624" s="183"/>
      <c r="X624" s="183"/>
      <c r="Y624" s="183"/>
      <c r="Z624" s="183"/>
      <c r="AA624" s="183"/>
      <c r="AB624" s="183"/>
      <c r="AC624" s="183"/>
      <c r="AD624" s="183"/>
      <c r="AE624" s="183"/>
      <c r="AF624" s="183"/>
      <c r="AG624" s="183"/>
      <c r="AH624" s="183"/>
      <c r="AI624" s="183"/>
      <c r="AJ624" s="183"/>
      <c r="AK624" s="183"/>
      <c r="AL624" s="183"/>
      <c r="AM624" s="183"/>
      <c r="AN624" s="183"/>
      <c r="AO624" s="183"/>
      <c r="AP624" s="183"/>
      <c r="AQ624" s="183"/>
      <c r="AR624" s="183"/>
      <c r="AS624" s="183"/>
      <c r="AT624" s="183"/>
      <c r="AU624" s="183"/>
      <c r="AV624" s="183"/>
      <c r="AW624" s="183"/>
      <c r="AX624" s="183"/>
      <c r="AY624" s="183"/>
      <c r="AZ624" s="183"/>
      <c r="BA624" s="183"/>
      <c r="BB624" s="183"/>
      <c r="BC624" s="183"/>
      <c r="BD624" s="183"/>
      <c r="BE624" s="183"/>
      <c r="BF624" s="183"/>
      <c r="BG624" s="183"/>
      <c r="BH624" s="183"/>
      <c r="BI624" s="183"/>
      <c r="BJ624" s="183"/>
      <c r="BK624" s="183"/>
      <c r="BL624" s="183"/>
      <c r="BM624" s="183"/>
    </row>
    <row r="625" spans="1:65" x14ac:dyDescent="0.2">
      <c r="A625" s="110"/>
      <c r="B625" s="110"/>
      <c r="C625" s="110"/>
      <c r="D625" s="183"/>
      <c r="E625" s="183"/>
      <c r="F625" s="183"/>
      <c r="G625" s="183"/>
      <c r="H625" s="183"/>
      <c r="I625" s="183"/>
      <c r="J625" s="183"/>
      <c r="K625" s="183"/>
      <c r="L625" s="183"/>
      <c r="M625" s="183"/>
      <c r="N625" s="183"/>
      <c r="O625" s="183"/>
      <c r="P625" s="183"/>
      <c r="Q625" s="183"/>
      <c r="R625" s="183"/>
      <c r="S625" s="183"/>
      <c r="T625" s="183"/>
      <c r="U625" s="183"/>
      <c r="V625" s="183"/>
      <c r="W625" s="183"/>
      <c r="X625" s="183"/>
      <c r="Y625" s="183"/>
      <c r="Z625" s="183"/>
      <c r="AA625" s="183"/>
      <c r="AB625" s="183"/>
      <c r="AC625" s="183"/>
      <c r="AD625" s="183"/>
      <c r="AE625" s="183"/>
      <c r="AF625" s="183"/>
      <c r="AG625" s="183"/>
      <c r="AH625" s="183"/>
      <c r="AI625" s="183"/>
      <c r="AJ625" s="183"/>
      <c r="AK625" s="183"/>
      <c r="AL625" s="183"/>
      <c r="AM625" s="183"/>
      <c r="AN625" s="183"/>
      <c r="AO625" s="183"/>
      <c r="AP625" s="183"/>
      <c r="AQ625" s="183"/>
      <c r="AR625" s="183"/>
      <c r="AS625" s="183"/>
      <c r="AT625" s="183"/>
      <c r="AU625" s="183"/>
      <c r="AV625" s="183"/>
      <c r="AW625" s="183"/>
      <c r="AX625" s="183"/>
      <c r="AY625" s="183"/>
      <c r="AZ625" s="183"/>
      <c r="BA625" s="183"/>
      <c r="BB625" s="183"/>
      <c r="BC625" s="183"/>
      <c r="BD625" s="183"/>
      <c r="BE625" s="183"/>
      <c r="BF625" s="183"/>
      <c r="BG625" s="183"/>
      <c r="BH625" s="183"/>
      <c r="BI625" s="183"/>
      <c r="BJ625" s="183"/>
      <c r="BK625" s="183"/>
      <c r="BL625" s="183"/>
      <c r="BM625" s="183"/>
    </row>
    <row r="626" spans="1:65" x14ac:dyDescent="0.2">
      <c r="A626" s="110"/>
      <c r="B626" s="110"/>
      <c r="C626" s="110"/>
      <c r="D626" s="183"/>
      <c r="E626" s="183"/>
      <c r="F626" s="183"/>
      <c r="G626" s="183"/>
      <c r="H626" s="183"/>
      <c r="I626" s="183"/>
      <c r="J626" s="183"/>
      <c r="K626" s="183"/>
      <c r="L626" s="183"/>
      <c r="M626" s="183"/>
      <c r="N626" s="183"/>
      <c r="O626" s="183"/>
      <c r="P626" s="183"/>
      <c r="Q626" s="183"/>
      <c r="R626" s="183"/>
      <c r="S626" s="183"/>
      <c r="T626" s="183"/>
      <c r="U626" s="183"/>
      <c r="V626" s="183"/>
      <c r="W626" s="183"/>
      <c r="X626" s="183"/>
      <c r="Y626" s="183"/>
      <c r="Z626" s="183"/>
      <c r="AA626" s="183"/>
      <c r="AB626" s="183"/>
      <c r="AC626" s="183"/>
      <c r="AD626" s="183"/>
      <c r="AE626" s="183"/>
      <c r="AF626" s="183"/>
      <c r="AG626" s="183"/>
      <c r="AH626" s="183"/>
      <c r="AI626" s="183"/>
      <c r="AJ626" s="183"/>
      <c r="AK626" s="183"/>
      <c r="AL626" s="183"/>
      <c r="AM626" s="183"/>
      <c r="AN626" s="183"/>
      <c r="AO626" s="183"/>
      <c r="AP626" s="183"/>
      <c r="AQ626" s="183"/>
      <c r="AR626" s="183"/>
      <c r="AS626" s="183"/>
      <c r="AT626" s="183"/>
      <c r="AU626" s="183"/>
      <c r="AV626" s="183"/>
      <c r="AW626" s="183"/>
      <c r="AX626" s="183"/>
      <c r="AY626" s="183"/>
      <c r="AZ626" s="183"/>
      <c r="BA626" s="183"/>
      <c r="BB626" s="183"/>
      <c r="BC626" s="183"/>
      <c r="BD626" s="183"/>
      <c r="BE626" s="183"/>
      <c r="BF626" s="183"/>
      <c r="BG626" s="183"/>
      <c r="BH626" s="183"/>
      <c r="BI626" s="183"/>
      <c r="BJ626" s="183"/>
      <c r="BK626" s="183"/>
      <c r="BL626" s="183"/>
      <c r="BM626" s="183"/>
    </row>
    <row r="627" spans="1:65" x14ac:dyDescent="0.2">
      <c r="A627" s="110"/>
      <c r="B627" s="110"/>
      <c r="C627" s="110"/>
      <c r="D627" s="183"/>
      <c r="E627" s="183"/>
      <c r="F627" s="183"/>
      <c r="G627" s="183"/>
      <c r="H627" s="183"/>
      <c r="I627" s="183"/>
      <c r="J627" s="183"/>
      <c r="K627" s="183"/>
      <c r="L627" s="183"/>
      <c r="M627" s="183"/>
      <c r="N627" s="183"/>
      <c r="O627" s="183"/>
      <c r="P627" s="183"/>
      <c r="Q627" s="183"/>
      <c r="R627" s="183"/>
      <c r="S627" s="183"/>
      <c r="T627" s="183"/>
      <c r="U627" s="183"/>
      <c r="V627" s="183"/>
      <c r="W627" s="183"/>
      <c r="X627" s="183"/>
      <c r="Y627" s="183"/>
      <c r="Z627" s="183"/>
      <c r="AA627" s="183"/>
      <c r="AB627" s="183"/>
      <c r="AC627" s="183"/>
      <c r="AD627" s="183"/>
      <c r="AE627" s="183"/>
      <c r="AF627" s="183"/>
      <c r="AG627" s="183"/>
      <c r="AH627" s="183"/>
      <c r="AI627" s="183"/>
      <c r="AJ627" s="183"/>
      <c r="AK627" s="183"/>
      <c r="AL627" s="183"/>
      <c r="AM627" s="183"/>
      <c r="AN627" s="183"/>
      <c r="AO627" s="183"/>
      <c r="AP627" s="183"/>
      <c r="AQ627" s="183"/>
      <c r="AR627" s="183"/>
      <c r="AS627" s="183"/>
      <c r="AT627" s="183"/>
      <c r="AU627" s="183"/>
      <c r="AV627" s="183"/>
      <c r="AW627" s="183"/>
      <c r="AX627" s="183"/>
      <c r="AY627" s="183"/>
      <c r="AZ627" s="183"/>
      <c r="BA627" s="183"/>
      <c r="BB627" s="183"/>
      <c r="BC627" s="183"/>
      <c r="BD627" s="183"/>
      <c r="BE627" s="183"/>
      <c r="BF627" s="183"/>
      <c r="BG627" s="183"/>
      <c r="BH627" s="183"/>
      <c r="BI627" s="183"/>
      <c r="BJ627" s="183"/>
      <c r="BK627" s="183"/>
      <c r="BL627" s="183"/>
      <c r="BM627" s="183"/>
    </row>
    <row r="628" spans="1:65" x14ac:dyDescent="0.2">
      <c r="A628" s="110"/>
      <c r="B628" s="110"/>
      <c r="C628" s="110"/>
      <c r="D628" s="183"/>
      <c r="E628" s="183"/>
      <c r="F628" s="183"/>
      <c r="G628" s="183"/>
      <c r="H628" s="183"/>
      <c r="I628" s="183"/>
      <c r="J628" s="183"/>
      <c r="K628" s="183"/>
      <c r="L628" s="183"/>
      <c r="M628" s="183"/>
      <c r="N628" s="183"/>
      <c r="O628" s="183"/>
      <c r="P628" s="183"/>
      <c r="Q628" s="183"/>
      <c r="R628" s="183"/>
      <c r="S628" s="183"/>
      <c r="T628" s="183"/>
      <c r="U628" s="183"/>
      <c r="V628" s="183"/>
      <c r="W628" s="183"/>
      <c r="X628" s="183"/>
      <c r="Y628" s="183"/>
      <c r="Z628" s="183"/>
      <c r="AA628" s="183"/>
      <c r="AB628" s="183"/>
      <c r="AC628" s="183"/>
      <c r="AD628" s="183"/>
      <c r="AE628" s="183"/>
      <c r="AF628" s="183"/>
      <c r="AG628" s="183"/>
      <c r="AH628" s="183"/>
      <c r="AI628" s="183"/>
      <c r="AJ628" s="183"/>
      <c r="AK628" s="183"/>
      <c r="AL628" s="183"/>
      <c r="AM628" s="183"/>
      <c r="AN628" s="183"/>
      <c r="AO628" s="183"/>
      <c r="AP628" s="183"/>
      <c r="AQ628" s="183"/>
      <c r="AR628" s="183"/>
      <c r="AS628" s="183"/>
      <c r="AT628" s="183"/>
      <c r="AU628" s="183"/>
      <c r="AV628" s="183"/>
      <c r="AW628" s="183"/>
      <c r="AX628" s="183"/>
      <c r="AY628" s="183"/>
      <c r="AZ628" s="183"/>
      <c r="BA628" s="183"/>
      <c r="BB628" s="183"/>
      <c r="BC628" s="183"/>
      <c r="BD628" s="183"/>
      <c r="BE628" s="183"/>
      <c r="BF628" s="183"/>
      <c r="BG628" s="183"/>
      <c r="BH628" s="183"/>
      <c r="BI628" s="183"/>
      <c r="BJ628" s="183"/>
      <c r="BK628" s="183"/>
      <c r="BL628" s="183"/>
      <c r="BM628" s="183"/>
    </row>
    <row r="629" spans="1:65" x14ac:dyDescent="0.2">
      <c r="A629" s="110"/>
      <c r="B629" s="110"/>
      <c r="C629" s="110"/>
      <c r="D629" s="183"/>
      <c r="E629" s="183"/>
      <c r="F629" s="183"/>
      <c r="G629" s="183"/>
      <c r="H629" s="183"/>
      <c r="I629" s="183"/>
      <c r="J629" s="183"/>
      <c r="K629" s="183"/>
      <c r="L629" s="183"/>
      <c r="M629" s="183"/>
      <c r="N629" s="183"/>
      <c r="O629" s="183"/>
      <c r="P629" s="183"/>
      <c r="Q629" s="183"/>
      <c r="R629" s="183"/>
      <c r="S629" s="183"/>
      <c r="T629" s="183"/>
      <c r="U629" s="183"/>
      <c r="V629" s="183"/>
      <c r="W629" s="183"/>
      <c r="X629" s="183"/>
      <c r="Y629" s="183"/>
      <c r="Z629" s="183"/>
      <c r="AA629" s="183"/>
      <c r="AB629" s="183"/>
      <c r="AC629" s="183"/>
      <c r="AD629" s="183"/>
      <c r="AE629" s="183"/>
      <c r="AF629" s="183"/>
      <c r="AG629" s="183"/>
      <c r="AH629" s="183"/>
      <c r="AI629" s="183"/>
      <c r="AJ629" s="183"/>
      <c r="AK629" s="183"/>
      <c r="AL629" s="183"/>
      <c r="AM629" s="183"/>
      <c r="AN629" s="183"/>
      <c r="AO629" s="183"/>
      <c r="AP629" s="183"/>
      <c r="AQ629" s="183"/>
      <c r="AR629" s="183"/>
      <c r="AS629" s="183"/>
      <c r="AT629" s="183"/>
      <c r="AU629" s="183"/>
      <c r="AV629" s="183"/>
      <c r="AW629" s="183"/>
      <c r="AX629" s="183"/>
      <c r="AY629" s="183"/>
      <c r="AZ629" s="183"/>
      <c r="BA629" s="183"/>
      <c r="BB629" s="183"/>
      <c r="BC629" s="183"/>
      <c r="BD629" s="183"/>
      <c r="BE629" s="183"/>
      <c r="BF629" s="183"/>
      <c r="BG629" s="183"/>
      <c r="BH629" s="183"/>
      <c r="BI629" s="183"/>
      <c r="BJ629" s="183"/>
      <c r="BK629" s="183"/>
      <c r="BL629" s="183"/>
      <c r="BM629" s="183"/>
    </row>
    <row r="630" spans="1:65" x14ac:dyDescent="0.2">
      <c r="A630" s="110"/>
      <c r="B630" s="110"/>
      <c r="C630" s="110"/>
      <c r="D630" s="183"/>
      <c r="E630" s="183"/>
      <c r="F630" s="183"/>
      <c r="G630" s="183"/>
      <c r="H630" s="183"/>
      <c r="I630" s="183"/>
      <c r="J630" s="183"/>
      <c r="K630" s="183"/>
      <c r="L630" s="183"/>
      <c r="M630" s="183"/>
      <c r="N630" s="183"/>
      <c r="O630" s="183"/>
      <c r="P630" s="183"/>
      <c r="Q630" s="183"/>
      <c r="R630" s="183"/>
      <c r="S630" s="183"/>
      <c r="T630" s="183"/>
      <c r="U630" s="183"/>
      <c r="V630" s="183"/>
      <c r="W630" s="183"/>
      <c r="X630" s="183"/>
      <c r="Y630" s="183"/>
      <c r="Z630" s="183"/>
      <c r="AA630" s="183"/>
      <c r="AB630" s="183"/>
      <c r="AC630" s="183"/>
      <c r="AD630" s="183"/>
      <c r="AE630" s="183"/>
      <c r="AF630" s="183"/>
      <c r="AG630" s="183"/>
      <c r="AH630" s="183"/>
      <c r="AI630" s="183"/>
      <c r="AJ630" s="183"/>
      <c r="AK630" s="183"/>
      <c r="AL630" s="183"/>
      <c r="AM630" s="183"/>
      <c r="AN630" s="183"/>
      <c r="AO630" s="183"/>
      <c r="AP630" s="183"/>
      <c r="AQ630" s="183"/>
      <c r="AR630" s="183"/>
      <c r="AS630" s="183"/>
      <c r="AT630" s="183"/>
      <c r="AU630" s="183"/>
      <c r="AV630" s="183"/>
      <c r="AW630" s="183"/>
      <c r="AX630" s="183"/>
      <c r="AY630" s="183"/>
      <c r="AZ630" s="183"/>
      <c r="BA630" s="183"/>
      <c r="BB630" s="183"/>
      <c r="BC630" s="183"/>
      <c r="BD630" s="183"/>
      <c r="BE630" s="183"/>
      <c r="BF630" s="183"/>
      <c r="BG630" s="183"/>
      <c r="BH630" s="183"/>
      <c r="BI630" s="183"/>
      <c r="BJ630" s="183"/>
      <c r="BK630" s="183"/>
      <c r="BL630" s="183"/>
      <c r="BM630" s="183"/>
    </row>
    <row r="631" spans="1:65" x14ac:dyDescent="0.2">
      <c r="A631" s="110"/>
      <c r="B631" s="110"/>
      <c r="C631" s="110"/>
      <c r="D631" s="183"/>
      <c r="E631" s="183"/>
      <c r="F631" s="183"/>
      <c r="G631" s="183"/>
      <c r="H631" s="183"/>
      <c r="I631" s="183"/>
      <c r="J631" s="183"/>
      <c r="K631" s="183"/>
      <c r="L631" s="183"/>
      <c r="M631" s="183"/>
      <c r="N631" s="183"/>
      <c r="O631" s="183"/>
      <c r="P631" s="183"/>
      <c r="Q631" s="183"/>
      <c r="R631" s="183"/>
      <c r="S631" s="183"/>
      <c r="T631" s="183"/>
      <c r="U631" s="183"/>
      <c r="V631" s="183"/>
      <c r="W631" s="183"/>
      <c r="X631" s="183"/>
      <c r="Y631" s="183"/>
      <c r="Z631" s="183"/>
      <c r="AA631" s="183"/>
      <c r="AB631" s="183"/>
      <c r="AC631" s="183"/>
      <c r="AD631" s="183"/>
      <c r="AE631" s="183"/>
      <c r="AF631" s="183"/>
      <c r="AG631" s="183"/>
      <c r="AH631" s="183"/>
      <c r="AI631" s="183"/>
      <c r="AJ631" s="183"/>
      <c r="AK631" s="183"/>
      <c r="AL631" s="183"/>
      <c r="AM631" s="183"/>
      <c r="AN631" s="183"/>
      <c r="AO631" s="183"/>
      <c r="AP631" s="183"/>
      <c r="AQ631" s="183"/>
      <c r="AR631" s="183"/>
      <c r="AS631" s="183"/>
      <c r="AT631" s="183"/>
      <c r="AU631" s="183"/>
      <c r="AV631" s="183"/>
      <c r="AW631" s="183"/>
      <c r="AX631" s="183"/>
      <c r="AY631" s="183"/>
      <c r="AZ631" s="183"/>
      <c r="BA631" s="183"/>
      <c r="BB631" s="183"/>
      <c r="BC631" s="183"/>
      <c r="BD631" s="183"/>
      <c r="BE631" s="183"/>
      <c r="BF631" s="183"/>
      <c r="BG631" s="183"/>
      <c r="BH631" s="183"/>
      <c r="BI631" s="183"/>
      <c r="BJ631" s="183"/>
      <c r="BK631" s="183"/>
      <c r="BL631" s="183"/>
      <c r="BM631" s="183"/>
    </row>
    <row r="632" spans="1:65" x14ac:dyDescent="0.2">
      <c r="A632" s="110"/>
      <c r="B632" s="110"/>
      <c r="C632" s="110"/>
      <c r="D632" s="183"/>
      <c r="E632" s="183"/>
      <c r="F632" s="183"/>
      <c r="G632" s="183"/>
      <c r="H632" s="183"/>
      <c r="I632" s="183"/>
      <c r="J632" s="183"/>
      <c r="K632" s="183"/>
      <c r="L632" s="183"/>
      <c r="M632" s="183"/>
      <c r="N632" s="183"/>
      <c r="O632" s="183"/>
      <c r="P632" s="183"/>
      <c r="Q632" s="183"/>
      <c r="R632" s="183"/>
      <c r="S632" s="183"/>
      <c r="T632" s="183"/>
      <c r="U632" s="183"/>
      <c r="V632" s="183"/>
      <c r="W632" s="183"/>
      <c r="X632" s="183"/>
      <c r="Y632" s="183"/>
      <c r="Z632" s="183"/>
      <c r="AA632" s="183"/>
      <c r="AB632" s="183"/>
      <c r="AC632" s="183"/>
      <c r="AD632" s="183"/>
      <c r="AE632" s="183"/>
      <c r="AF632" s="183"/>
      <c r="AG632" s="183"/>
      <c r="AH632" s="183"/>
      <c r="AI632" s="183"/>
      <c r="AJ632" s="183"/>
      <c r="AK632" s="183"/>
      <c r="AL632" s="183"/>
      <c r="AM632" s="183"/>
      <c r="AN632" s="183"/>
      <c r="AO632" s="183"/>
      <c r="AP632" s="183"/>
      <c r="AQ632" s="183"/>
      <c r="AR632" s="183"/>
      <c r="AS632" s="183"/>
      <c r="AT632" s="183"/>
      <c r="AU632" s="183"/>
      <c r="AV632" s="183"/>
      <c r="AW632" s="183"/>
      <c r="AX632" s="183"/>
      <c r="AY632" s="183"/>
      <c r="AZ632" s="183"/>
      <c r="BA632" s="183"/>
      <c r="BB632" s="183"/>
      <c r="BC632" s="183"/>
      <c r="BD632" s="183"/>
      <c r="BE632" s="183"/>
      <c r="BF632" s="183"/>
      <c r="BG632" s="183"/>
      <c r="BH632" s="183"/>
      <c r="BI632" s="183"/>
      <c r="BJ632" s="183"/>
      <c r="BK632" s="183"/>
      <c r="BL632" s="183"/>
      <c r="BM632" s="183"/>
    </row>
    <row r="633" spans="1:65" x14ac:dyDescent="0.2">
      <c r="A633" s="110"/>
      <c r="B633" s="110"/>
      <c r="C633" s="110"/>
      <c r="D633" s="183"/>
      <c r="E633" s="183"/>
      <c r="F633" s="183"/>
      <c r="G633" s="183"/>
      <c r="H633" s="183"/>
      <c r="I633" s="183"/>
      <c r="J633" s="183"/>
      <c r="K633" s="183"/>
      <c r="L633" s="183"/>
      <c r="M633" s="183"/>
      <c r="N633" s="183"/>
      <c r="O633" s="183"/>
      <c r="P633" s="183"/>
      <c r="Q633" s="183"/>
      <c r="R633" s="183"/>
      <c r="S633" s="183"/>
      <c r="T633" s="183"/>
      <c r="U633" s="183"/>
      <c r="V633" s="183"/>
      <c r="W633" s="183"/>
      <c r="X633" s="183"/>
      <c r="Y633" s="183"/>
      <c r="Z633" s="183"/>
      <c r="AA633" s="183"/>
      <c r="AB633" s="183"/>
      <c r="AC633" s="183"/>
      <c r="AD633" s="183"/>
      <c r="AE633" s="183"/>
      <c r="AF633" s="183"/>
      <c r="AG633" s="183"/>
      <c r="AH633" s="183"/>
      <c r="AI633" s="183"/>
      <c r="AJ633" s="183"/>
      <c r="AK633" s="183"/>
      <c r="AL633" s="183"/>
      <c r="AM633" s="183"/>
      <c r="AN633" s="183"/>
      <c r="AO633" s="183"/>
      <c r="AP633" s="183"/>
      <c r="AQ633" s="183"/>
      <c r="AR633" s="183"/>
      <c r="AS633" s="183"/>
      <c r="AT633" s="183"/>
      <c r="AU633" s="183"/>
      <c r="AV633" s="183"/>
      <c r="AW633" s="183"/>
      <c r="AX633" s="183"/>
      <c r="AY633" s="183"/>
      <c r="AZ633" s="183"/>
      <c r="BA633" s="183"/>
      <c r="BB633" s="183"/>
      <c r="BC633" s="183"/>
      <c r="BD633" s="183"/>
      <c r="BE633" s="183"/>
      <c r="BF633" s="183"/>
      <c r="BG633" s="183"/>
      <c r="BH633" s="183"/>
      <c r="BI633" s="183"/>
      <c r="BJ633" s="183"/>
      <c r="BK633" s="183"/>
      <c r="BL633" s="183"/>
      <c r="BM633" s="183"/>
    </row>
    <row r="634" spans="1:65" x14ac:dyDescent="0.2">
      <c r="A634" s="110"/>
      <c r="B634" s="110"/>
      <c r="C634" s="110"/>
      <c r="D634" s="183"/>
      <c r="E634" s="183"/>
      <c r="F634" s="183"/>
      <c r="G634" s="183"/>
      <c r="H634" s="183"/>
      <c r="I634" s="183"/>
      <c r="J634" s="183"/>
      <c r="K634" s="183"/>
      <c r="L634" s="183"/>
      <c r="M634" s="183"/>
      <c r="N634" s="183"/>
      <c r="O634" s="183"/>
      <c r="P634" s="183"/>
      <c r="Q634" s="183"/>
      <c r="R634" s="183"/>
      <c r="S634" s="183"/>
      <c r="T634" s="183"/>
      <c r="U634" s="183"/>
      <c r="V634" s="183"/>
      <c r="W634" s="183"/>
      <c r="X634" s="183"/>
      <c r="Y634" s="183"/>
      <c r="Z634" s="183"/>
      <c r="AA634" s="183"/>
      <c r="AB634" s="183"/>
      <c r="AC634" s="183"/>
      <c r="AD634" s="183"/>
      <c r="AE634" s="183"/>
      <c r="AF634" s="183"/>
      <c r="AG634" s="183"/>
      <c r="AH634" s="183"/>
      <c r="AI634" s="183"/>
      <c r="AJ634" s="183"/>
      <c r="AK634" s="183"/>
      <c r="AL634" s="183"/>
      <c r="AM634" s="183"/>
      <c r="AN634" s="183"/>
      <c r="AO634" s="183"/>
      <c r="AP634" s="183"/>
      <c r="AQ634" s="183"/>
      <c r="AR634" s="183"/>
      <c r="AS634" s="183"/>
      <c r="AT634" s="183"/>
      <c r="AU634" s="183"/>
      <c r="AV634" s="183"/>
      <c r="AW634" s="183"/>
      <c r="AX634" s="183"/>
      <c r="AY634" s="183"/>
      <c r="AZ634" s="183"/>
      <c r="BA634" s="183"/>
      <c r="BB634" s="183"/>
      <c r="BC634" s="183"/>
      <c r="BD634" s="183"/>
      <c r="BE634" s="183"/>
      <c r="BF634" s="183"/>
      <c r="BG634" s="183"/>
      <c r="BH634" s="183"/>
      <c r="BI634" s="183"/>
      <c r="BJ634" s="183"/>
      <c r="BK634" s="183"/>
      <c r="BL634" s="183"/>
      <c r="BM634" s="183"/>
    </row>
    <row r="635" spans="1:65" x14ac:dyDescent="0.2">
      <c r="A635" s="110"/>
      <c r="B635" s="110"/>
      <c r="C635" s="110"/>
      <c r="D635" s="183"/>
      <c r="E635" s="183"/>
      <c r="F635" s="183"/>
      <c r="G635" s="183"/>
      <c r="H635" s="183"/>
      <c r="I635" s="183"/>
      <c r="J635" s="183"/>
      <c r="K635" s="183"/>
      <c r="L635" s="183"/>
      <c r="M635" s="183"/>
      <c r="N635" s="183"/>
      <c r="O635" s="183"/>
      <c r="P635" s="183"/>
      <c r="Q635" s="183"/>
      <c r="R635" s="183"/>
      <c r="S635" s="183"/>
      <c r="T635" s="183"/>
      <c r="U635" s="183"/>
      <c r="V635" s="183"/>
      <c r="W635" s="183"/>
      <c r="X635" s="183"/>
      <c r="Y635" s="183"/>
      <c r="Z635" s="183"/>
      <c r="AA635" s="183"/>
      <c r="AB635" s="183"/>
      <c r="AC635" s="183"/>
      <c r="AD635" s="183"/>
      <c r="AE635" s="183"/>
      <c r="AF635" s="183"/>
      <c r="AG635" s="183"/>
      <c r="AH635" s="183"/>
      <c r="AI635" s="183"/>
      <c r="AJ635" s="183"/>
      <c r="AK635" s="183"/>
      <c r="AL635" s="183"/>
      <c r="AM635" s="183"/>
      <c r="AN635" s="183"/>
      <c r="AO635" s="183"/>
      <c r="AP635" s="183"/>
      <c r="AQ635" s="183"/>
      <c r="AR635" s="183"/>
      <c r="AS635" s="183"/>
      <c r="AT635" s="183"/>
      <c r="AU635" s="183"/>
      <c r="AV635" s="183"/>
      <c r="AW635" s="183"/>
      <c r="AX635" s="183"/>
      <c r="AY635" s="183"/>
      <c r="AZ635" s="183"/>
      <c r="BA635" s="183"/>
      <c r="BB635" s="183"/>
      <c r="BC635" s="183"/>
      <c r="BD635" s="183"/>
      <c r="BE635" s="183"/>
      <c r="BF635" s="183"/>
      <c r="BG635" s="183"/>
      <c r="BH635" s="183"/>
      <c r="BI635" s="183"/>
      <c r="BJ635" s="183"/>
      <c r="BK635" s="183"/>
      <c r="BL635" s="183"/>
      <c r="BM635" s="183"/>
    </row>
    <row r="636" spans="1:65" x14ac:dyDescent="0.2">
      <c r="A636" s="110"/>
      <c r="B636" s="110"/>
      <c r="C636" s="110"/>
      <c r="D636" s="183"/>
      <c r="E636" s="183"/>
      <c r="F636" s="183"/>
      <c r="G636" s="183"/>
      <c r="H636" s="183"/>
      <c r="I636" s="183"/>
      <c r="J636" s="183"/>
      <c r="K636" s="183"/>
      <c r="L636" s="183"/>
      <c r="M636" s="183"/>
      <c r="N636" s="183"/>
      <c r="O636" s="183"/>
      <c r="P636" s="183"/>
      <c r="Q636" s="183"/>
      <c r="R636" s="183"/>
      <c r="S636" s="183"/>
      <c r="T636" s="183"/>
      <c r="U636" s="183"/>
      <c r="V636" s="183"/>
      <c r="W636" s="183"/>
      <c r="X636" s="183"/>
      <c r="Y636" s="183"/>
      <c r="Z636" s="183"/>
      <c r="AA636" s="183"/>
      <c r="AB636" s="183"/>
      <c r="AC636" s="183"/>
      <c r="AD636" s="183"/>
      <c r="AE636" s="183"/>
      <c r="AF636" s="183"/>
      <c r="AG636" s="183"/>
      <c r="AH636" s="183"/>
      <c r="AI636" s="183"/>
      <c r="AJ636" s="183"/>
      <c r="AK636" s="183"/>
      <c r="AL636" s="183"/>
      <c r="AM636" s="183"/>
      <c r="AN636" s="183"/>
      <c r="AO636" s="183"/>
      <c r="AP636" s="183"/>
      <c r="AQ636" s="183"/>
      <c r="AR636" s="183"/>
      <c r="AS636" s="183"/>
      <c r="AT636" s="183"/>
      <c r="AU636" s="183"/>
      <c r="AV636" s="183"/>
      <c r="AW636" s="183"/>
      <c r="AX636" s="183"/>
      <c r="AY636" s="183"/>
      <c r="AZ636" s="183"/>
      <c r="BA636" s="183"/>
      <c r="BB636" s="183"/>
      <c r="BC636" s="183"/>
      <c r="BD636" s="183"/>
      <c r="BE636" s="183"/>
      <c r="BF636" s="183"/>
      <c r="BG636" s="183"/>
      <c r="BH636" s="183"/>
      <c r="BI636" s="183"/>
      <c r="BJ636" s="183"/>
      <c r="BK636" s="183"/>
      <c r="BL636" s="183"/>
      <c r="BM636" s="183"/>
    </row>
    <row r="637" spans="1:65" x14ac:dyDescent="0.2">
      <c r="A637" s="110"/>
      <c r="B637" s="110"/>
      <c r="C637" s="110"/>
      <c r="D637" s="183"/>
      <c r="E637" s="183"/>
      <c r="F637" s="183"/>
      <c r="G637" s="183"/>
      <c r="H637" s="183"/>
      <c r="I637" s="183"/>
      <c r="J637" s="183"/>
      <c r="K637" s="183"/>
      <c r="L637" s="183"/>
      <c r="M637" s="183"/>
      <c r="N637" s="183"/>
      <c r="O637" s="183"/>
      <c r="P637" s="183"/>
      <c r="Q637" s="183"/>
      <c r="R637" s="183"/>
      <c r="S637" s="183"/>
      <c r="T637" s="183"/>
      <c r="U637" s="183"/>
      <c r="V637" s="183"/>
      <c r="W637" s="183"/>
      <c r="X637" s="183"/>
      <c r="Y637" s="183"/>
      <c r="Z637" s="183"/>
      <c r="AA637" s="183"/>
      <c r="AB637" s="183"/>
      <c r="AC637" s="183"/>
      <c r="AD637" s="183"/>
      <c r="AE637" s="183"/>
      <c r="AF637" s="183"/>
      <c r="AG637" s="183"/>
      <c r="AH637" s="183"/>
      <c r="AI637" s="183"/>
      <c r="AJ637" s="183"/>
      <c r="AK637" s="183"/>
      <c r="AL637" s="183"/>
      <c r="AM637" s="183"/>
      <c r="AN637" s="183"/>
      <c r="AO637" s="183"/>
      <c r="AP637" s="183"/>
      <c r="AQ637" s="183"/>
      <c r="AR637" s="183"/>
      <c r="AS637" s="183"/>
      <c r="AT637" s="183"/>
      <c r="AU637" s="183"/>
      <c r="AV637" s="183"/>
      <c r="AW637" s="183"/>
      <c r="AX637" s="183"/>
      <c r="AY637" s="183"/>
      <c r="AZ637" s="183"/>
      <c r="BA637" s="183"/>
      <c r="BB637" s="183"/>
      <c r="BC637" s="183"/>
      <c r="BD637" s="183"/>
      <c r="BE637" s="183"/>
      <c r="BF637" s="183"/>
      <c r="BG637" s="183"/>
      <c r="BH637" s="183"/>
      <c r="BI637" s="183"/>
      <c r="BJ637" s="183"/>
      <c r="BK637" s="183"/>
      <c r="BL637" s="183"/>
      <c r="BM637" s="183"/>
    </row>
    <row r="638" spans="1:65" x14ac:dyDescent="0.2">
      <c r="A638" s="110"/>
      <c r="B638" s="110"/>
      <c r="C638" s="110"/>
      <c r="D638" s="183"/>
      <c r="E638" s="183"/>
      <c r="F638" s="183"/>
      <c r="G638" s="183"/>
      <c r="H638" s="183"/>
      <c r="I638" s="183"/>
      <c r="J638" s="183"/>
      <c r="K638" s="183"/>
      <c r="L638" s="183"/>
      <c r="M638" s="183"/>
      <c r="N638" s="183"/>
      <c r="O638" s="183"/>
      <c r="P638" s="183"/>
      <c r="Q638" s="183"/>
      <c r="R638" s="183"/>
      <c r="S638" s="183"/>
      <c r="T638" s="183"/>
      <c r="U638" s="183"/>
      <c r="V638" s="183"/>
      <c r="W638" s="183"/>
      <c r="X638" s="183"/>
      <c r="Y638" s="183"/>
      <c r="Z638" s="183"/>
      <c r="AA638" s="183"/>
      <c r="AB638" s="183"/>
      <c r="AC638" s="183"/>
      <c r="AD638" s="183"/>
      <c r="AE638" s="183"/>
      <c r="AF638" s="183"/>
      <c r="AG638" s="183"/>
      <c r="AH638" s="183"/>
      <c r="AI638" s="183"/>
      <c r="AJ638" s="183"/>
      <c r="AK638" s="183"/>
      <c r="AL638" s="183"/>
      <c r="AM638" s="183"/>
      <c r="AN638" s="183"/>
      <c r="AO638" s="183"/>
      <c r="AP638" s="183"/>
      <c r="AQ638" s="183"/>
      <c r="AR638" s="183"/>
      <c r="AS638" s="183"/>
      <c r="AT638" s="183"/>
      <c r="AU638" s="183"/>
      <c r="AV638" s="183"/>
      <c r="AW638" s="183"/>
      <c r="AX638" s="183"/>
      <c r="AY638" s="183"/>
      <c r="AZ638" s="183"/>
      <c r="BA638" s="183"/>
      <c r="BB638" s="183"/>
      <c r="BC638" s="183"/>
      <c r="BD638" s="183"/>
      <c r="BE638" s="183"/>
      <c r="BF638" s="183"/>
      <c r="BG638" s="183"/>
      <c r="BH638" s="183"/>
      <c r="BI638" s="183"/>
      <c r="BJ638" s="183"/>
      <c r="BK638" s="183"/>
      <c r="BL638" s="183"/>
      <c r="BM638" s="183"/>
    </row>
    <row r="639" spans="1:65" x14ac:dyDescent="0.2">
      <c r="A639" s="110"/>
      <c r="B639" s="110"/>
      <c r="C639" s="110"/>
      <c r="D639" s="183"/>
      <c r="E639" s="183"/>
      <c r="F639" s="183"/>
      <c r="G639" s="183"/>
      <c r="H639" s="183"/>
      <c r="I639" s="183"/>
      <c r="J639" s="183"/>
      <c r="K639" s="183"/>
      <c r="L639" s="183"/>
      <c r="M639" s="183"/>
      <c r="N639" s="183"/>
      <c r="O639" s="183"/>
      <c r="P639" s="183"/>
      <c r="Q639" s="183"/>
      <c r="R639" s="183"/>
      <c r="S639" s="183"/>
      <c r="T639" s="183"/>
      <c r="U639" s="183"/>
      <c r="V639" s="183"/>
      <c r="W639" s="183"/>
      <c r="X639" s="183"/>
      <c r="Y639" s="183"/>
      <c r="Z639" s="183"/>
      <c r="AA639" s="183"/>
      <c r="AB639" s="183"/>
      <c r="AC639" s="183"/>
      <c r="AD639" s="183"/>
      <c r="AE639" s="183"/>
      <c r="AF639" s="183"/>
      <c r="AG639" s="183"/>
      <c r="AH639" s="183"/>
      <c r="AI639" s="183"/>
      <c r="AJ639" s="183"/>
      <c r="AK639" s="183"/>
      <c r="AL639" s="183"/>
      <c r="AM639" s="183"/>
      <c r="AN639" s="183"/>
      <c r="AO639" s="183"/>
      <c r="AP639" s="183"/>
      <c r="AQ639" s="183"/>
      <c r="AR639" s="183"/>
      <c r="AS639" s="183"/>
      <c r="AT639" s="183"/>
      <c r="AU639" s="183"/>
      <c r="AV639" s="183"/>
      <c r="AW639" s="183"/>
      <c r="AX639" s="183"/>
      <c r="AY639" s="183"/>
      <c r="AZ639" s="183"/>
      <c r="BA639" s="183"/>
      <c r="BB639" s="183"/>
      <c r="BC639" s="183"/>
      <c r="BD639" s="183"/>
      <c r="BE639" s="183"/>
      <c r="BF639" s="183"/>
      <c r="BG639" s="183"/>
      <c r="BH639" s="183"/>
      <c r="BI639" s="183"/>
      <c r="BJ639" s="183"/>
      <c r="BK639" s="183"/>
      <c r="BL639" s="183"/>
      <c r="BM639" s="183"/>
    </row>
    <row r="640" spans="1:65" x14ac:dyDescent="0.2">
      <c r="A640" s="110"/>
      <c r="B640" s="110"/>
      <c r="C640" s="110"/>
      <c r="D640" s="183"/>
      <c r="E640" s="183"/>
      <c r="F640" s="183"/>
      <c r="G640" s="183"/>
      <c r="H640" s="183"/>
      <c r="I640" s="183"/>
      <c r="J640" s="183"/>
      <c r="K640" s="183"/>
      <c r="L640" s="183"/>
      <c r="M640" s="183"/>
      <c r="N640" s="183"/>
      <c r="O640" s="183"/>
      <c r="P640" s="183"/>
      <c r="Q640" s="183"/>
      <c r="R640" s="183"/>
      <c r="S640" s="183"/>
      <c r="T640" s="183"/>
      <c r="U640" s="183"/>
      <c r="V640" s="183"/>
      <c r="W640" s="183"/>
      <c r="X640" s="183"/>
      <c r="Y640" s="183"/>
      <c r="Z640" s="183"/>
      <c r="AA640" s="183"/>
      <c r="AB640" s="183"/>
      <c r="AC640" s="183"/>
      <c r="AD640" s="183"/>
      <c r="AE640" s="183"/>
      <c r="AF640" s="183"/>
      <c r="AG640" s="183"/>
      <c r="AH640" s="183"/>
      <c r="AI640" s="183"/>
      <c r="AJ640" s="183"/>
      <c r="AK640" s="183"/>
      <c r="AL640" s="183"/>
      <c r="AM640" s="183"/>
      <c r="AN640" s="183"/>
      <c r="AO640" s="183"/>
      <c r="AP640" s="183"/>
      <c r="AQ640" s="183"/>
      <c r="AR640" s="183"/>
      <c r="AS640" s="183"/>
      <c r="AT640" s="183"/>
      <c r="AU640" s="183"/>
      <c r="AV640" s="183"/>
      <c r="AW640" s="183"/>
      <c r="AX640" s="183"/>
      <c r="AY640" s="183"/>
      <c r="AZ640" s="183"/>
      <c r="BA640" s="183"/>
      <c r="BB640" s="183"/>
      <c r="BC640" s="183"/>
      <c r="BD640" s="183"/>
      <c r="BE640" s="183"/>
      <c r="BF640" s="183"/>
      <c r="BG640" s="183"/>
      <c r="BH640" s="183"/>
      <c r="BI640" s="183"/>
      <c r="BJ640" s="183"/>
      <c r="BK640" s="183"/>
      <c r="BL640" s="183"/>
      <c r="BM640" s="183"/>
    </row>
    <row r="641" spans="1:65" x14ac:dyDescent="0.2">
      <c r="A641" s="110"/>
      <c r="B641" s="110"/>
      <c r="C641" s="110"/>
      <c r="D641" s="183"/>
      <c r="E641" s="183"/>
      <c r="F641" s="183"/>
      <c r="G641" s="183"/>
      <c r="H641" s="183"/>
      <c r="I641" s="183"/>
      <c r="J641" s="183"/>
      <c r="K641" s="183"/>
      <c r="L641" s="183"/>
      <c r="M641" s="183"/>
      <c r="N641" s="183"/>
      <c r="O641" s="183"/>
      <c r="P641" s="183"/>
      <c r="Q641" s="183"/>
      <c r="R641" s="183"/>
      <c r="S641" s="183"/>
      <c r="T641" s="183"/>
      <c r="U641" s="183"/>
      <c r="V641" s="183"/>
      <c r="W641" s="183"/>
      <c r="X641" s="183"/>
      <c r="Y641" s="183"/>
      <c r="Z641" s="183"/>
      <c r="AA641" s="183"/>
      <c r="AB641" s="183"/>
      <c r="AC641" s="183"/>
      <c r="AD641" s="183"/>
      <c r="AE641" s="183"/>
      <c r="AF641" s="183"/>
      <c r="AG641" s="183"/>
      <c r="AH641" s="183"/>
      <c r="AI641" s="183"/>
      <c r="AJ641" s="183"/>
      <c r="AK641" s="183"/>
      <c r="AL641" s="183"/>
      <c r="AM641" s="183"/>
      <c r="AN641" s="183"/>
      <c r="AO641" s="183"/>
      <c r="AP641" s="183"/>
      <c r="AQ641" s="183"/>
      <c r="AR641" s="183"/>
      <c r="AS641" s="183"/>
      <c r="AT641" s="183"/>
      <c r="AU641" s="183"/>
      <c r="AV641" s="183"/>
      <c r="AW641" s="183"/>
      <c r="AX641" s="183"/>
      <c r="AY641" s="183"/>
      <c r="AZ641" s="183"/>
      <c r="BA641" s="183"/>
      <c r="BB641" s="183"/>
      <c r="BC641" s="183"/>
      <c r="BD641" s="183"/>
      <c r="BE641" s="183"/>
      <c r="BF641" s="183"/>
      <c r="BG641" s="183"/>
      <c r="BH641" s="183"/>
      <c r="BI641" s="183"/>
      <c r="BJ641" s="183"/>
      <c r="BK641" s="183"/>
      <c r="BL641" s="183"/>
      <c r="BM641" s="183"/>
    </row>
    <row r="642" spans="1:65" x14ac:dyDescent="0.2">
      <c r="A642" s="110"/>
      <c r="B642" s="110"/>
      <c r="C642" s="110"/>
      <c r="D642" s="183"/>
      <c r="E642" s="183"/>
      <c r="F642" s="183"/>
      <c r="G642" s="183"/>
      <c r="H642" s="183"/>
      <c r="I642" s="183"/>
      <c r="J642" s="183"/>
      <c r="K642" s="183"/>
      <c r="L642" s="183"/>
      <c r="M642" s="183"/>
      <c r="N642" s="183"/>
      <c r="O642" s="183"/>
      <c r="P642" s="183"/>
      <c r="Q642" s="183"/>
      <c r="R642" s="183"/>
      <c r="S642" s="183"/>
      <c r="T642" s="183"/>
      <c r="U642" s="183"/>
      <c r="V642" s="183"/>
      <c r="W642" s="183"/>
      <c r="X642" s="183"/>
      <c r="Y642" s="183"/>
      <c r="Z642" s="183"/>
      <c r="AA642" s="183"/>
      <c r="AB642" s="183"/>
      <c r="AC642" s="183"/>
      <c r="AD642" s="183"/>
      <c r="AE642" s="183"/>
      <c r="AF642" s="183"/>
      <c r="AG642" s="183"/>
      <c r="AH642" s="183"/>
      <c r="AI642" s="183"/>
      <c r="AJ642" s="183"/>
      <c r="AK642" s="183"/>
      <c r="AL642" s="183"/>
      <c r="AM642" s="183"/>
      <c r="AN642" s="183"/>
      <c r="AO642" s="183"/>
      <c r="AP642" s="183"/>
      <c r="AQ642" s="183"/>
      <c r="AR642" s="183"/>
      <c r="AS642" s="183"/>
      <c r="AT642" s="183"/>
      <c r="AU642" s="183"/>
      <c r="AV642" s="183"/>
      <c r="AW642" s="183"/>
      <c r="AX642" s="183"/>
      <c r="AY642" s="183"/>
      <c r="AZ642" s="183"/>
      <c r="BA642" s="183"/>
      <c r="BB642" s="183"/>
      <c r="BC642" s="183"/>
      <c r="BD642" s="183"/>
      <c r="BE642" s="183"/>
      <c r="BF642" s="183"/>
      <c r="BG642" s="183"/>
      <c r="BH642" s="183"/>
      <c r="BI642" s="183"/>
      <c r="BJ642" s="183"/>
      <c r="BK642" s="183"/>
      <c r="BL642" s="183"/>
      <c r="BM642" s="183"/>
    </row>
    <row r="643" spans="1:65" x14ac:dyDescent="0.2">
      <c r="A643" s="110"/>
      <c r="B643" s="110"/>
      <c r="C643" s="110"/>
      <c r="D643" s="183"/>
      <c r="E643" s="183"/>
      <c r="F643" s="183"/>
      <c r="G643" s="183"/>
      <c r="H643" s="183"/>
      <c r="I643" s="183"/>
      <c r="J643" s="183"/>
      <c r="K643" s="183"/>
      <c r="L643" s="183"/>
      <c r="M643" s="183"/>
      <c r="N643" s="183"/>
      <c r="O643" s="183"/>
      <c r="P643" s="183"/>
      <c r="Q643" s="183"/>
      <c r="R643" s="183"/>
      <c r="S643" s="183"/>
      <c r="T643" s="183"/>
      <c r="U643" s="183"/>
      <c r="V643" s="183"/>
      <c r="W643" s="183"/>
      <c r="X643" s="183"/>
      <c r="Y643" s="183"/>
      <c r="Z643" s="183"/>
      <c r="AA643" s="183"/>
      <c r="AB643" s="183"/>
      <c r="AC643" s="183"/>
      <c r="AD643" s="183"/>
      <c r="AE643" s="183"/>
      <c r="AF643" s="183"/>
      <c r="AG643" s="183"/>
      <c r="AH643" s="183"/>
      <c r="AI643" s="183"/>
      <c r="AJ643" s="183"/>
      <c r="AK643" s="183"/>
      <c r="AL643" s="183"/>
      <c r="AM643" s="183"/>
      <c r="AN643" s="183"/>
      <c r="AO643" s="183"/>
      <c r="AP643" s="183"/>
      <c r="AQ643" s="183"/>
      <c r="AR643" s="183"/>
      <c r="AS643" s="183"/>
      <c r="AT643" s="183"/>
      <c r="AU643" s="183"/>
      <c r="AV643" s="183"/>
      <c r="AW643" s="183"/>
      <c r="AX643" s="183"/>
      <c r="AY643" s="183"/>
      <c r="AZ643" s="183"/>
      <c r="BA643" s="183"/>
      <c r="BB643" s="183"/>
      <c r="BC643" s="183"/>
      <c r="BD643" s="183"/>
      <c r="BE643" s="183"/>
      <c r="BF643" s="183"/>
      <c r="BG643" s="183"/>
      <c r="BH643" s="183"/>
      <c r="BI643" s="183"/>
      <c r="BJ643" s="183"/>
      <c r="BK643" s="183"/>
      <c r="BL643" s="183"/>
      <c r="BM643" s="183"/>
    </row>
    <row r="644" spans="1:65" x14ac:dyDescent="0.2">
      <c r="A644" s="110"/>
      <c r="B644" s="110"/>
      <c r="C644" s="110"/>
      <c r="D644" s="183"/>
      <c r="E644" s="183"/>
      <c r="F644" s="183"/>
      <c r="G644" s="183"/>
      <c r="H644" s="183"/>
      <c r="I644" s="183"/>
      <c r="J644" s="183"/>
      <c r="K644" s="183"/>
      <c r="L644" s="183"/>
      <c r="M644" s="183"/>
      <c r="N644" s="183"/>
      <c r="O644" s="183"/>
      <c r="P644" s="183"/>
      <c r="Q644" s="183"/>
      <c r="R644" s="183"/>
      <c r="S644" s="183"/>
      <c r="T644" s="183"/>
      <c r="U644" s="183"/>
      <c r="V644" s="183"/>
      <c r="W644" s="183"/>
      <c r="X644" s="183"/>
      <c r="Y644" s="183"/>
      <c r="Z644" s="183"/>
      <c r="AA644" s="183"/>
      <c r="AB644" s="183"/>
      <c r="AC644" s="183"/>
      <c r="AD644" s="183"/>
      <c r="AE644" s="183"/>
      <c r="AF644" s="183"/>
      <c r="AG644" s="183"/>
      <c r="AH644" s="183"/>
      <c r="AI644" s="183"/>
      <c r="AJ644" s="183"/>
      <c r="AK644" s="183"/>
      <c r="AL644" s="183"/>
      <c r="AM644" s="183"/>
      <c r="AN644" s="183"/>
      <c r="AO644" s="183"/>
      <c r="AP644" s="183"/>
      <c r="AQ644" s="183"/>
      <c r="AR644" s="183"/>
      <c r="AS644" s="183"/>
      <c r="AT644" s="183"/>
      <c r="AU644" s="183"/>
      <c r="AV644" s="183"/>
      <c r="AW644" s="183"/>
      <c r="AX644" s="183"/>
      <c r="AY644" s="183"/>
      <c r="AZ644" s="183"/>
      <c r="BA644" s="183"/>
      <c r="BB644" s="183"/>
      <c r="BC644" s="183"/>
      <c r="BD644" s="183"/>
      <c r="BE644" s="183"/>
      <c r="BF644" s="183"/>
      <c r="BG644" s="183"/>
      <c r="BH644" s="183"/>
      <c r="BI644" s="183"/>
      <c r="BJ644" s="183"/>
      <c r="BK644" s="183"/>
      <c r="BL644" s="183"/>
      <c r="BM644" s="183"/>
    </row>
    <row r="645" spans="1:65" x14ac:dyDescent="0.2">
      <c r="A645" s="110"/>
      <c r="B645" s="110"/>
      <c r="C645" s="110"/>
      <c r="D645" s="183"/>
      <c r="E645" s="183"/>
      <c r="F645" s="183"/>
      <c r="G645" s="183"/>
      <c r="H645" s="183"/>
      <c r="I645" s="183"/>
      <c r="J645" s="183"/>
      <c r="K645" s="183"/>
      <c r="L645" s="183"/>
      <c r="M645" s="183"/>
      <c r="N645" s="183"/>
      <c r="O645" s="183"/>
      <c r="P645" s="183"/>
      <c r="Q645" s="183"/>
      <c r="R645" s="183"/>
      <c r="S645" s="183"/>
      <c r="T645" s="183"/>
      <c r="U645" s="183"/>
      <c r="V645" s="183"/>
      <c r="W645" s="183"/>
      <c r="X645" s="183"/>
      <c r="Y645" s="183"/>
      <c r="Z645" s="183"/>
      <c r="AA645" s="183"/>
      <c r="AB645" s="183"/>
      <c r="AC645" s="183"/>
      <c r="AD645" s="183"/>
      <c r="AE645" s="183"/>
      <c r="AF645" s="183"/>
      <c r="AG645" s="183"/>
      <c r="AH645" s="183"/>
      <c r="AI645" s="183"/>
      <c r="AJ645" s="183"/>
      <c r="AK645" s="183"/>
      <c r="AL645" s="183"/>
      <c r="AM645" s="183"/>
      <c r="AN645" s="183"/>
      <c r="AO645" s="183"/>
      <c r="AP645" s="183"/>
      <c r="AQ645" s="183"/>
      <c r="AR645" s="183"/>
      <c r="AS645" s="183"/>
      <c r="AT645" s="183"/>
      <c r="AU645" s="183"/>
      <c r="AV645" s="183"/>
      <c r="AW645" s="183"/>
      <c r="AX645" s="183"/>
      <c r="AY645" s="183"/>
      <c r="AZ645" s="183"/>
      <c r="BA645" s="183"/>
      <c r="BB645" s="183"/>
      <c r="BC645" s="183"/>
      <c r="BD645" s="183"/>
      <c r="BE645" s="183"/>
      <c r="BF645" s="183"/>
      <c r="BG645" s="183"/>
      <c r="BH645" s="183"/>
      <c r="BI645" s="183"/>
      <c r="BJ645" s="183"/>
      <c r="BK645" s="183"/>
      <c r="BL645" s="183"/>
      <c r="BM645" s="183"/>
    </row>
    <row r="646" spans="1:65" x14ac:dyDescent="0.2">
      <c r="A646" s="110"/>
      <c r="B646" s="110"/>
      <c r="C646" s="110"/>
      <c r="D646" s="183"/>
      <c r="E646" s="183"/>
      <c r="F646" s="183"/>
      <c r="G646" s="183"/>
      <c r="H646" s="183"/>
      <c r="I646" s="183"/>
      <c r="J646" s="183"/>
      <c r="K646" s="183"/>
      <c r="L646" s="183"/>
      <c r="M646" s="183"/>
      <c r="N646" s="183"/>
      <c r="O646" s="183"/>
      <c r="P646" s="183"/>
      <c r="Q646" s="183"/>
      <c r="R646" s="183"/>
      <c r="S646" s="183"/>
      <c r="T646" s="183"/>
      <c r="U646" s="183"/>
      <c r="V646" s="183"/>
      <c r="W646" s="183"/>
      <c r="X646" s="183"/>
      <c r="Y646" s="183"/>
      <c r="Z646" s="183"/>
      <c r="AA646" s="183"/>
      <c r="AB646" s="183"/>
      <c r="AC646" s="183"/>
      <c r="AD646" s="183"/>
      <c r="AE646" s="183"/>
      <c r="AF646" s="183"/>
      <c r="AG646" s="183"/>
      <c r="AH646" s="183"/>
      <c r="AI646" s="183"/>
      <c r="AJ646" s="183"/>
      <c r="AK646" s="183"/>
      <c r="AL646" s="183"/>
      <c r="AM646" s="183"/>
      <c r="AN646" s="183"/>
      <c r="AO646" s="183"/>
      <c r="AP646" s="183"/>
      <c r="AQ646" s="183"/>
      <c r="AR646" s="183"/>
      <c r="AS646" s="183"/>
      <c r="AT646" s="183"/>
      <c r="AU646" s="183"/>
      <c r="AV646" s="183"/>
      <c r="AW646" s="183"/>
      <c r="AX646" s="183"/>
      <c r="AY646" s="183"/>
      <c r="AZ646" s="183"/>
      <c r="BA646" s="183"/>
      <c r="BB646" s="183"/>
      <c r="BC646" s="183"/>
      <c r="BD646" s="183"/>
      <c r="BE646" s="183"/>
      <c r="BF646" s="183"/>
      <c r="BG646" s="183"/>
      <c r="BH646" s="183"/>
      <c r="BI646" s="183"/>
      <c r="BJ646" s="183"/>
      <c r="BK646" s="183"/>
      <c r="BL646" s="183"/>
      <c r="BM646" s="183"/>
    </row>
    <row r="647" spans="1:65" x14ac:dyDescent="0.2">
      <c r="A647" s="110"/>
      <c r="B647" s="110"/>
      <c r="C647" s="110"/>
      <c r="D647" s="183"/>
      <c r="E647" s="183"/>
      <c r="F647" s="183"/>
      <c r="G647" s="183"/>
      <c r="H647" s="183"/>
      <c r="I647" s="183"/>
      <c r="J647" s="183"/>
      <c r="K647" s="183"/>
      <c r="L647" s="183"/>
      <c r="M647" s="183"/>
      <c r="N647" s="183"/>
      <c r="O647" s="183"/>
      <c r="P647" s="183"/>
      <c r="Q647" s="183"/>
      <c r="R647" s="183"/>
      <c r="S647" s="183"/>
      <c r="T647" s="183"/>
      <c r="U647" s="183"/>
      <c r="V647" s="183"/>
      <c r="W647" s="183"/>
      <c r="X647" s="183"/>
      <c r="Y647" s="183"/>
      <c r="Z647" s="183"/>
      <c r="AA647" s="183"/>
      <c r="AB647" s="183"/>
      <c r="AC647" s="183"/>
      <c r="AD647" s="183"/>
      <c r="AE647" s="183"/>
      <c r="AF647" s="183"/>
      <c r="AG647" s="183"/>
      <c r="AH647" s="183"/>
      <c r="AI647" s="183"/>
      <c r="AJ647" s="183"/>
      <c r="AK647" s="183"/>
      <c r="AL647" s="183"/>
      <c r="AM647" s="183"/>
      <c r="AN647" s="183"/>
      <c r="AO647" s="183"/>
      <c r="AP647" s="183"/>
      <c r="AQ647" s="183"/>
      <c r="AR647" s="183"/>
      <c r="AS647" s="183"/>
      <c r="AT647" s="183"/>
      <c r="AU647" s="183"/>
      <c r="AV647" s="183"/>
      <c r="AW647" s="183"/>
      <c r="AX647" s="183"/>
      <c r="AY647" s="183"/>
      <c r="AZ647" s="183"/>
      <c r="BA647" s="183"/>
      <c r="BB647" s="183"/>
      <c r="BC647" s="183"/>
      <c r="BD647" s="183"/>
      <c r="BE647" s="183"/>
      <c r="BF647" s="183"/>
      <c r="BG647" s="183"/>
      <c r="BH647" s="183"/>
      <c r="BI647" s="183"/>
      <c r="BJ647" s="183"/>
      <c r="BK647" s="183"/>
      <c r="BL647" s="183"/>
      <c r="BM647" s="183"/>
    </row>
    <row r="648" spans="1:65" x14ac:dyDescent="0.2">
      <c r="A648" s="110"/>
      <c r="B648" s="110"/>
      <c r="C648" s="110"/>
      <c r="D648" s="183"/>
      <c r="E648" s="183"/>
      <c r="F648" s="183"/>
      <c r="G648" s="183"/>
      <c r="H648" s="183"/>
      <c r="I648" s="183"/>
      <c r="J648" s="183"/>
      <c r="K648" s="183"/>
      <c r="L648" s="183"/>
      <c r="M648" s="183"/>
      <c r="N648" s="183"/>
      <c r="O648" s="183"/>
      <c r="P648" s="183"/>
      <c r="Q648" s="183"/>
      <c r="R648" s="183"/>
      <c r="S648" s="183"/>
      <c r="T648" s="183"/>
      <c r="U648" s="183"/>
      <c r="V648" s="183"/>
      <c r="W648" s="183"/>
      <c r="X648" s="183"/>
      <c r="Y648" s="183"/>
      <c r="Z648" s="183"/>
      <c r="AA648" s="183"/>
      <c r="AB648" s="183"/>
      <c r="AC648" s="183"/>
      <c r="AD648" s="183"/>
      <c r="AE648" s="183"/>
      <c r="AF648" s="183"/>
      <c r="AG648" s="183"/>
      <c r="AH648" s="183"/>
      <c r="AI648" s="183"/>
      <c r="AJ648" s="183"/>
      <c r="AK648" s="183"/>
      <c r="AL648" s="183"/>
      <c r="AM648" s="183"/>
      <c r="AN648" s="183"/>
      <c r="AO648" s="183"/>
      <c r="AP648" s="183"/>
      <c r="AQ648" s="183"/>
      <c r="AR648" s="183"/>
      <c r="AS648" s="183"/>
      <c r="AT648" s="183"/>
      <c r="AU648" s="183"/>
      <c r="AV648" s="183"/>
      <c r="AW648" s="183"/>
      <c r="AX648" s="183"/>
      <c r="AY648" s="183"/>
      <c r="AZ648" s="183"/>
      <c r="BA648" s="183"/>
      <c r="BB648" s="183"/>
      <c r="BC648" s="183"/>
      <c r="BD648" s="183"/>
      <c r="BE648" s="183"/>
      <c r="BF648" s="183"/>
      <c r="BG648" s="183"/>
      <c r="BH648" s="183"/>
      <c r="BI648" s="183"/>
      <c r="BJ648" s="183"/>
      <c r="BK648" s="183"/>
      <c r="BL648" s="183"/>
      <c r="BM648" s="183"/>
    </row>
    <row r="649" spans="1:65" x14ac:dyDescent="0.2">
      <c r="A649" s="110"/>
      <c r="B649" s="110"/>
      <c r="C649" s="110"/>
      <c r="D649" s="183"/>
      <c r="E649" s="183"/>
      <c r="F649" s="183"/>
      <c r="G649" s="183"/>
      <c r="H649" s="183"/>
      <c r="I649" s="183"/>
      <c r="J649" s="183"/>
      <c r="K649" s="183"/>
      <c r="L649" s="183"/>
      <c r="M649" s="183"/>
      <c r="N649" s="183"/>
      <c r="O649" s="183"/>
      <c r="P649" s="183"/>
      <c r="Q649" s="183"/>
      <c r="R649" s="183"/>
      <c r="S649" s="183"/>
      <c r="T649" s="183"/>
      <c r="U649" s="183"/>
      <c r="V649" s="183"/>
      <c r="W649" s="183"/>
      <c r="X649" s="183"/>
      <c r="Y649" s="183"/>
      <c r="Z649" s="183"/>
      <c r="AA649" s="183"/>
      <c r="AB649" s="183"/>
      <c r="AC649" s="183"/>
      <c r="AD649" s="183"/>
      <c r="AE649" s="183"/>
      <c r="AF649" s="183"/>
      <c r="AG649" s="183"/>
      <c r="AH649" s="183"/>
      <c r="AI649" s="183"/>
      <c r="AJ649" s="183"/>
      <c r="AK649" s="183"/>
      <c r="AL649" s="183"/>
      <c r="AM649" s="183"/>
      <c r="AN649" s="183"/>
      <c r="AO649" s="183"/>
      <c r="AP649" s="183"/>
      <c r="AQ649" s="183"/>
      <c r="AR649" s="183"/>
      <c r="AS649" s="183"/>
      <c r="AT649" s="183"/>
      <c r="AU649" s="183"/>
      <c r="AV649" s="183"/>
      <c r="AW649" s="183"/>
      <c r="AX649" s="183"/>
      <c r="AY649" s="183"/>
      <c r="AZ649" s="183"/>
      <c r="BA649" s="183"/>
      <c r="BB649" s="183"/>
      <c r="BC649" s="183"/>
      <c r="BD649" s="183"/>
      <c r="BE649" s="183"/>
      <c r="BF649" s="183"/>
      <c r="BG649" s="183"/>
      <c r="BH649" s="183"/>
      <c r="BI649" s="183"/>
      <c r="BJ649" s="183"/>
      <c r="BK649" s="183"/>
      <c r="BL649" s="183"/>
      <c r="BM649" s="183"/>
    </row>
    <row r="650" spans="1:65" x14ac:dyDescent="0.2">
      <c r="A650" s="110"/>
      <c r="B650" s="110"/>
      <c r="C650" s="110"/>
      <c r="D650" s="183"/>
      <c r="E650" s="183"/>
      <c r="F650" s="183"/>
      <c r="G650" s="183"/>
      <c r="H650" s="183"/>
      <c r="I650" s="183"/>
      <c r="J650" s="183"/>
      <c r="K650" s="183"/>
      <c r="L650" s="183"/>
      <c r="M650" s="183"/>
      <c r="N650" s="183"/>
      <c r="O650" s="183"/>
      <c r="P650" s="183"/>
      <c r="Q650" s="183"/>
      <c r="R650" s="183"/>
      <c r="S650" s="183"/>
      <c r="T650" s="183"/>
      <c r="U650" s="183"/>
      <c r="V650" s="183"/>
      <c r="W650" s="183"/>
      <c r="X650" s="183"/>
      <c r="Y650" s="183"/>
      <c r="Z650" s="183"/>
      <c r="AA650" s="183"/>
      <c r="AB650" s="183"/>
      <c r="AC650" s="183"/>
      <c r="AD650" s="183"/>
      <c r="AE650" s="183"/>
      <c r="AF650" s="183"/>
      <c r="AG650" s="183"/>
      <c r="AH650" s="183"/>
      <c r="AI650" s="183"/>
      <c r="AJ650" s="183"/>
      <c r="AK650" s="183"/>
      <c r="AL650" s="183"/>
      <c r="AM650" s="183"/>
      <c r="AN650" s="183"/>
      <c r="AO650" s="183"/>
      <c r="AP650" s="183"/>
      <c r="AQ650" s="183"/>
      <c r="AR650" s="183"/>
      <c r="AS650" s="183"/>
      <c r="AT650" s="183"/>
      <c r="AU650" s="183"/>
      <c r="AV650" s="183"/>
      <c r="AW650" s="183"/>
      <c r="AX650" s="183"/>
      <c r="AY650" s="183"/>
      <c r="AZ650" s="183"/>
      <c r="BA650" s="183"/>
      <c r="BB650" s="183"/>
      <c r="BC650" s="183"/>
      <c r="BD650" s="183"/>
      <c r="BE650" s="183"/>
      <c r="BF650" s="183"/>
      <c r="BG650" s="183"/>
      <c r="BH650" s="183"/>
      <c r="BI650" s="183"/>
      <c r="BJ650" s="183"/>
      <c r="BK650" s="183"/>
      <c r="BL650" s="183"/>
      <c r="BM650" s="183"/>
    </row>
    <row r="651" spans="1:65" x14ac:dyDescent="0.2">
      <c r="A651" s="110"/>
      <c r="B651" s="110"/>
      <c r="C651" s="110"/>
      <c r="D651" s="183"/>
      <c r="E651" s="183"/>
      <c r="F651" s="183"/>
      <c r="G651" s="183"/>
      <c r="H651" s="183"/>
      <c r="I651" s="183"/>
      <c r="J651" s="183"/>
      <c r="K651" s="183"/>
      <c r="L651" s="183"/>
      <c r="M651" s="183"/>
      <c r="N651" s="183"/>
      <c r="O651" s="183"/>
      <c r="P651" s="183"/>
      <c r="Q651" s="183"/>
      <c r="R651" s="183"/>
      <c r="S651" s="183"/>
      <c r="T651" s="183"/>
      <c r="U651" s="183"/>
      <c r="V651" s="183"/>
      <c r="W651" s="183"/>
      <c r="X651" s="183"/>
      <c r="Y651" s="183"/>
      <c r="Z651" s="183"/>
      <c r="AA651" s="183"/>
      <c r="AB651" s="183"/>
      <c r="AC651" s="183"/>
      <c r="AD651" s="183"/>
      <c r="AE651" s="183"/>
      <c r="AF651" s="183"/>
      <c r="AG651" s="183"/>
      <c r="AH651" s="183"/>
      <c r="AI651" s="183"/>
      <c r="AJ651" s="183"/>
      <c r="AK651" s="183"/>
      <c r="AL651" s="183"/>
      <c r="AM651" s="183"/>
      <c r="AN651" s="183"/>
      <c r="AO651" s="183"/>
      <c r="AP651" s="183"/>
      <c r="AQ651" s="183"/>
      <c r="AR651" s="183"/>
      <c r="AS651" s="183"/>
      <c r="AT651" s="183"/>
      <c r="AU651" s="183"/>
      <c r="AV651" s="183"/>
      <c r="AW651" s="183"/>
      <c r="AX651" s="183"/>
      <c r="AY651" s="183"/>
      <c r="AZ651" s="183"/>
      <c r="BA651" s="183"/>
      <c r="BB651" s="183"/>
      <c r="BC651" s="183"/>
      <c r="BD651" s="183"/>
      <c r="BE651" s="183"/>
      <c r="BF651" s="183"/>
      <c r="BG651" s="183"/>
      <c r="BH651" s="183"/>
      <c r="BI651" s="183"/>
      <c r="BJ651" s="183"/>
      <c r="BK651" s="183"/>
      <c r="BL651" s="183"/>
      <c r="BM651" s="183"/>
    </row>
    <row r="652" spans="1:65" x14ac:dyDescent="0.2">
      <c r="A652" s="110"/>
      <c r="B652" s="110"/>
      <c r="C652" s="110"/>
      <c r="D652" s="183"/>
      <c r="E652" s="183"/>
      <c r="F652" s="183"/>
      <c r="G652" s="183"/>
      <c r="H652" s="183"/>
      <c r="I652" s="183"/>
      <c r="J652" s="183"/>
      <c r="K652" s="183"/>
      <c r="L652" s="183"/>
      <c r="M652" s="183"/>
      <c r="N652" s="183"/>
      <c r="O652" s="183"/>
      <c r="P652" s="183"/>
      <c r="Q652" s="183"/>
      <c r="R652" s="183"/>
      <c r="S652" s="183"/>
      <c r="T652" s="183"/>
      <c r="U652" s="183"/>
      <c r="V652" s="183"/>
      <c r="W652" s="183"/>
      <c r="X652" s="183"/>
      <c r="Y652" s="183"/>
      <c r="Z652" s="183"/>
      <c r="AA652" s="183"/>
      <c r="AB652" s="183"/>
      <c r="AC652" s="183"/>
      <c r="AD652" s="183"/>
      <c r="AE652" s="183"/>
      <c r="AF652" s="183"/>
      <c r="AG652" s="183"/>
      <c r="AH652" s="183"/>
      <c r="AI652" s="183"/>
      <c r="AJ652" s="183"/>
      <c r="AK652" s="183"/>
      <c r="AL652" s="183"/>
      <c r="AM652" s="183"/>
      <c r="AN652" s="183"/>
      <c r="AO652" s="183"/>
      <c r="AP652" s="183"/>
      <c r="AQ652" s="183"/>
      <c r="AR652" s="183"/>
      <c r="AS652" s="183"/>
      <c r="AT652" s="183"/>
      <c r="AU652" s="183"/>
      <c r="AV652" s="183"/>
      <c r="AW652" s="183"/>
      <c r="AX652" s="183"/>
      <c r="AY652" s="183"/>
      <c r="AZ652" s="183"/>
      <c r="BA652" s="183"/>
      <c r="BB652" s="183"/>
      <c r="BC652" s="183"/>
      <c r="BD652" s="183"/>
      <c r="BE652" s="183"/>
      <c r="BF652" s="183"/>
      <c r="BG652" s="183"/>
      <c r="BH652" s="183"/>
      <c r="BI652" s="183"/>
      <c r="BJ652" s="183"/>
      <c r="BK652" s="183"/>
      <c r="BL652" s="183"/>
      <c r="BM652" s="183"/>
    </row>
    <row r="653" spans="1:65" x14ac:dyDescent="0.2">
      <c r="A653" s="110"/>
      <c r="B653" s="110"/>
      <c r="C653" s="110"/>
      <c r="D653" s="183"/>
      <c r="E653" s="183"/>
      <c r="F653" s="183"/>
      <c r="G653" s="183"/>
      <c r="H653" s="183"/>
      <c r="I653" s="183"/>
      <c r="J653" s="183"/>
      <c r="K653" s="183"/>
      <c r="L653" s="183"/>
      <c r="M653" s="183"/>
      <c r="N653" s="183"/>
      <c r="O653" s="183"/>
      <c r="P653" s="183"/>
      <c r="Q653" s="183"/>
      <c r="R653" s="183"/>
      <c r="S653" s="183"/>
      <c r="T653" s="183"/>
      <c r="U653" s="183"/>
      <c r="V653" s="183"/>
      <c r="W653" s="183"/>
      <c r="X653" s="183"/>
      <c r="Y653" s="183"/>
      <c r="Z653" s="183"/>
      <c r="AA653" s="183"/>
      <c r="AB653" s="183"/>
      <c r="AC653" s="183"/>
      <c r="AD653" s="183"/>
      <c r="AE653" s="183"/>
      <c r="AF653" s="183"/>
      <c r="AG653" s="183"/>
      <c r="AH653" s="183"/>
      <c r="AI653" s="183"/>
      <c r="AJ653" s="183"/>
      <c r="AK653" s="183"/>
      <c r="AL653" s="183"/>
      <c r="AM653" s="183"/>
      <c r="AN653" s="183"/>
      <c r="AO653" s="183"/>
      <c r="AP653" s="183"/>
      <c r="AQ653" s="183"/>
      <c r="AR653" s="183"/>
      <c r="AS653" s="183"/>
      <c r="AT653" s="183"/>
      <c r="AU653" s="183"/>
      <c r="AV653" s="183"/>
      <c r="AW653" s="183"/>
      <c r="AX653" s="183"/>
      <c r="AY653" s="183"/>
      <c r="AZ653" s="183"/>
      <c r="BA653" s="183"/>
      <c r="BB653" s="183"/>
      <c r="BC653" s="183"/>
      <c r="BD653" s="183"/>
      <c r="BE653" s="183"/>
      <c r="BF653" s="183"/>
      <c r="BG653" s="183"/>
      <c r="BH653" s="183"/>
      <c r="BI653" s="183"/>
      <c r="BJ653" s="183"/>
      <c r="BK653" s="183"/>
      <c r="BL653" s="183"/>
      <c r="BM653" s="183"/>
    </row>
    <row r="654" spans="1:65" x14ac:dyDescent="0.2">
      <c r="A654" s="110"/>
      <c r="B654" s="110"/>
      <c r="C654" s="110"/>
      <c r="D654" s="183"/>
      <c r="E654" s="183"/>
      <c r="F654" s="183"/>
      <c r="G654" s="183"/>
      <c r="H654" s="183"/>
      <c r="I654" s="183"/>
      <c r="J654" s="183"/>
      <c r="K654" s="183"/>
      <c r="L654" s="183"/>
      <c r="M654" s="183"/>
      <c r="N654" s="183"/>
      <c r="O654" s="183"/>
      <c r="P654" s="183"/>
      <c r="Q654" s="183"/>
      <c r="R654" s="183"/>
      <c r="S654" s="183"/>
      <c r="T654" s="183"/>
      <c r="U654" s="183"/>
      <c r="V654" s="183"/>
      <c r="W654" s="183"/>
      <c r="X654" s="183"/>
      <c r="Y654" s="183"/>
      <c r="Z654" s="183"/>
      <c r="AA654" s="183"/>
      <c r="AB654" s="183"/>
      <c r="AC654" s="183"/>
      <c r="AD654" s="183"/>
      <c r="AE654" s="183"/>
      <c r="AF654" s="183"/>
      <c r="AG654" s="183"/>
      <c r="AH654" s="183"/>
      <c r="AI654" s="183"/>
      <c r="AJ654" s="183"/>
      <c r="AK654" s="183"/>
      <c r="AL654" s="183"/>
      <c r="AM654" s="183"/>
      <c r="AN654" s="183"/>
      <c r="AO654" s="183"/>
      <c r="AP654" s="183"/>
      <c r="AQ654" s="183"/>
      <c r="AR654" s="183"/>
      <c r="AS654" s="183"/>
      <c r="AT654" s="183"/>
      <c r="AU654" s="183"/>
      <c r="AV654" s="183"/>
      <c r="AW654" s="183"/>
      <c r="AX654" s="183"/>
      <c r="AY654" s="183"/>
      <c r="AZ654" s="183"/>
      <c r="BA654" s="183"/>
      <c r="BB654" s="183"/>
      <c r="BC654" s="183"/>
      <c r="BD654" s="183"/>
      <c r="BE654" s="183"/>
      <c r="BF654" s="183"/>
      <c r="BG654" s="183"/>
      <c r="BH654" s="183"/>
      <c r="BI654" s="183"/>
      <c r="BJ654" s="183"/>
      <c r="BK654" s="183"/>
      <c r="BL654" s="183"/>
      <c r="BM654" s="183"/>
    </row>
    <row r="655" spans="1:65" x14ac:dyDescent="0.2">
      <c r="A655" s="110"/>
      <c r="B655" s="110"/>
      <c r="C655" s="110"/>
      <c r="D655" s="183"/>
      <c r="E655" s="183"/>
      <c r="F655" s="183"/>
      <c r="G655" s="183"/>
      <c r="H655" s="183"/>
      <c r="I655" s="183"/>
      <c r="J655" s="183"/>
      <c r="K655" s="183"/>
      <c r="L655" s="183"/>
      <c r="M655" s="183"/>
      <c r="N655" s="183"/>
      <c r="O655" s="183"/>
      <c r="P655" s="183"/>
      <c r="Q655" s="183"/>
      <c r="R655" s="183"/>
      <c r="S655" s="183"/>
      <c r="T655" s="183"/>
      <c r="U655" s="183"/>
      <c r="V655" s="183"/>
      <c r="W655" s="183"/>
      <c r="X655" s="183"/>
      <c r="Y655" s="183"/>
      <c r="Z655" s="183"/>
      <c r="AA655" s="183"/>
      <c r="AB655" s="183"/>
      <c r="AC655" s="183"/>
      <c r="AD655" s="183"/>
      <c r="AE655" s="183"/>
      <c r="AF655" s="183"/>
      <c r="AG655" s="183"/>
      <c r="AH655" s="183"/>
      <c r="AI655" s="183"/>
      <c r="AJ655" s="183"/>
      <c r="AK655" s="183"/>
      <c r="AL655" s="183"/>
      <c r="AM655" s="183"/>
      <c r="AN655" s="183"/>
      <c r="AO655" s="183"/>
      <c r="AP655" s="183"/>
      <c r="AQ655" s="183"/>
      <c r="AR655" s="183"/>
      <c r="AS655" s="183"/>
      <c r="AT655" s="183"/>
      <c r="AU655" s="183"/>
      <c r="AV655" s="183"/>
      <c r="AW655" s="183"/>
      <c r="AX655" s="183"/>
      <c r="AY655" s="183"/>
      <c r="AZ655" s="183"/>
      <c r="BA655" s="183"/>
      <c r="BB655" s="183"/>
      <c r="BC655" s="183"/>
      <c r="BD655" s="183"/>
      <c r="BE655" s="183"/>
      <c r="BF655" s="183"/>
      <c r="BG655" s="183"/>
      <c r="BH655" s="183"/>
      <c r="BI655" s="183"/>
      <c r="BJ655" s="183"/>
      <c r="BK655" s="183"/>
      <c r="BL655" s="183"/>
      <c r="BM655" s="183"/>
    </row>
    <row r="656" spans="1:65" x14ac:dyDescent="0.2">
      <c r="A656" s="110"/>
      <c r="B656" s="110"/>
      <c r="C656" s="110"/>
      <c r="D656" s="183"/>
      <c r="E656" s="183"/>
      <c r="F656" s="183"/>
      <c r="G656" s="183"/>
      <c r="H656" s="183"/>
      <c r="I656" s="183"/>
      <c r="J656" s="183"/>
      <c r="K656" s="183"/>
      <c r="L656" s="183"/>
      <c r="M656" s="183"/>
      <c r="N656" s="183"/>
      <c r="O656" s="183"/>
      <c r="P656" s="183"/>
      <c r="Q656" s="183"/>
      <c r="R656" s="183"/>
      <c r="S656" s="183"/>
      <c r="T656" s="183"/>
      <c r="U656" s="183"/>
      <c r="V656" s="183"/>
      <c r="W656" s="183"/>
      <c r="X656" s="183"/>
      <c r="Y656" s="183"/>
      <c r="Z656" s="183"/>
      <c r="AA656" s="183"/>
      <c r="AB656" s="183"/>
      <c r="AC656" s="183"/>
      <c r="AD656" s="183"/>
      <c r="AE656" s="183"/>
      <c r="AF656" s="183"/>
      <c r="AG656" s="183"/>
      <c r="AH656" s="183"/>
      <c r="AI656" s="183"/>
      <c r="AJ656" s="183"/>
      <c r="AK656" s="183"/>
      <c r="AL656" s="183"/>
      <c r="AM656" s="183"/>
      <c r="AN656" s="183"/>
      <c r="AO656" s="183"/>
      <c r="AP656" s="183"/>
      <c r="AQ656" s="183"/>
      <c r="AR656" s="183"/>
      <c r="AS656" s="183"/>
      <c r="AT656" s="183"/>
      <c r="AU656" s="183"/>
      <c r="AV656" s="183"/>
      <c r="AW656" s="183"/>
      <c r="AX656" s="183"/>
      <c r="AY656" s="183"/>
      <c r="AZ656" s="183"/>
      <c r="BA656" s="183"/>
      <c r="BB656" s="183"/>
      <c r="BC656" s="183"/>
      <c r="BD656" s="183"/>
      <c r="BE656" s="183"/>
      <c r="BF656" s="183"/>
      <c r="BG656" s="183"/>
      <c r="BH656" s="183"/>
      <c r="BI656" s="183"/>
      <c r="BJ656" s="183"/>
      <c r="BK656" s="183"/>
      <c r="BL656" s="183"/>
      <c r="BM656" s="183"/>
    </row>
    <row r="657" spans="1:65" x14ac:dyDescent="0.2">
      <c r="A657" s="110"/>
      <c r="B657" s="110"/>
      <c r="C657" s="110"/>
      <c r="D657" s="183"/>
      <c r="E657" s="183"/>
      <c r="F657" s="183"/>
      <c r="G657" s="183"/>
      <c r="H657" s="183"/>
      <c r="I657" s="183"/>
      <c r="J657" s="183"/>
      <c r="K657" s="183"/>
      <c r="L657" s="183"/>
      <c r="M657" s="183"/>
      <c r="N657" s="183"/>
      <c r="O657" s="183"/>
      <c r="P657" s="183"/>
      <c r="Q657" s="183"/>
      <c r="R657" s="183"/>
      <c r="S657" s="183"/>
      <c r="T657" s="183"/>
      <c r="U657" s="183"/>
      <c r="V657" s="183"/>
      <c r="W657" s="183"/>
      <c r="X657" s="183"/>
      <c r="Y657" s="183"/>
      <c r="Z657" s="183"/>
      <c r="AA657" s="183"/>
      <c r="AB657" s="183"/>
      <c r="AC657" s="183"/>
      <c r="AD657" s="183"/>
      <c r="AE657" s="183"/>
      <c r="AF657" s="183"/>
      <c r="AG657" s="183"/>
      <c r="AH657" s="183"/>
      <c r="AI657" s="183"/>
      <c r="AJ657" s="183"/>
      <c r="AK657" s="183"/>
      <c r="AL657" s="183"/>
      <c r="AM657" s="183"/>
      <c r="AN657" s="183"/>
      <c r="AO657" s="183"/>
      <c r="AP657" s="183"/>
      <c r="AQ657" s="183"/>
      <c r="AR657" s="183"/>
      <c r="AS657" s="183"/>
      <c r="AT657" s="183"/>
      <c r="AU657" s="183"/>
      <c r="AV657" s="183"/>
      <c r="AW657" s="183"/>
      <c r="AX657" s="183"/>
      <c r="AY657" s="183"/>
      <c r="AZ657" s="183"/>
      <c r="BA657" s="183"/>
      <c r="BB657" s="183"/>
      <c r="BC657" s="183"/>
      <c r="BD657" s="183"/>
      <c r="BE657" s="183"/>
      <c r="BF657" s="183"/>
      <c r="BG657" s="183"/>
      <c r="BH657" s="183"/>
      <c r="BI657" s="183"/>
      <c r="BJ657" s="183"/>
      <c r="BK657" s="183"/>
      <c r="BL657" s="183"/>
      <c r="BM657" s="183"/>
    </row>
    <row r="658" spans="1:65" x14ac:dyDescent="0.2">
      <c r="A658" s="110"/>
      <c r="B658" s="110"/>
      <c r="C658" s="110"/>
      <c r="D658" s="183"/>
      <c r="E658" s="183"/>
      <c r="F658" s="183"/>
      <c r="G658" s="183"/>
      <c r="H658" s="183"/>
      <c r="I658" s="183"/>
      <c r="J658" s="183"/>
      <c r="K658" s="183"/>
      <c r="L658" s="183"/>
      <c r="M658" s="183"/>
      <c r="N658" s="183"/>
      <c r="O658" s="183"/>
      <c r="P658" s="183"/>
      <c r="Q658" s="183"/>
      <c r="R658" s="183"/>
      <c r="S658" s="183"/>
      <c r="T658" s="183"/>
      <c r="U658" s="183"/>
      <c r="V658" s="183"/>
      <c r="W658" s="183"/>
      <c r="X658" s="183"/>
      <c r="Y658" s="183"/>
      <c r="Z658" s="183"/>
      <c r="AA658" s="183"/>
      <c r="AB658" s="183"/>
      <c r="AC658" s="183"/>
      <c r="AD658" s="183"/>
      <c r="AE658" s="183"/>
      <c r="AF658" s="183"/>
      <c r="AG658" s="183"/>
      <c r="AH658" s="183"/>
      <c r="AI658" s="183"/>
      <c r="AJ658" s="183"/>
      <c r="AK658" s="183"/>
      <c r="AL658" s="183"/>
      <c r="AM658" s="183"/>
      <c r="AN658" s="183"/>
      <c r="AO658" s="183"/>
      <c r="AP658" s="183"/>
      <c r="AQ658" s="183"/>
      <c r="AR658" s="183"/>
      <c r="AS658" s="183"/>
      <c r="AT658" s="183"/>
      <c r="AU658" s="183"/>
      <c r="AV658" s="183"/>
      <c r="AW658" s="183"/>
      <c r="AX658" s="183"/>
      <c r="AY658" s="183"/>
      <c r="AZ658" s="183"/>
      <c r="BA658" s="183"/>
      <c r="BB658" s="183"/>
      <c r="BC658" s="183"/>
      <c r="BD658" s="183"/>
      <c r="BE658" s="183"/>
      <c r="BF658" s="183"/>
      <c r="BG658" s="183"/>
      <c r="BH658" s="183"/>
      <c r="BI658" s="183"/>
      <c r="BJ658" s="183"/>
      <c r="BK658" s="183"/>
      <c r="BL658" s="183"/>
      <c r="BM658" s="183"/>
    </row>
    <row r="659" spans="1:65" x14ac:dyDescent="0.2">
      <c r="A659" s="110"/>
      <c r="B659" s="110"/>
      <c r="C659" s="110"/>
      <c r="D659" s="183"/>
      <c r="E659" s="183"/>
      <c r="F659" s="183"/>
      <c r="G659" s="183"/>
      <c r="H659" s="183"/>
      <c r="I659" s="183"/>
      <c r="J659" s="183"/>
      <c r="K659" s="183"/>
      <c r="L659" s="183"/>
      <c r="M659" s="183"/>
      <c r="N659" s="183"/>
      <c r="O659" s="183"/>
      <c r="P659" s="183"/>
      <c r="Q659" s="183"/>
      <c r="R659" s="183"/>
      <c r="S659" s="183"/>
      <c r="T659" s="183"/>
      <c r="U659" s="183"/>
      <c r="V659" s="183"/>
      <c r="W659" s="183"/>
      <c r="X659" s="183"/>
      <c r="Y659" s="183"/>
      <c r="Z659" s="183"/>
      <c r="AA659" s="183"/>
      <c r="AB659" s="183"/>
      <c r="AC659" s="183"/>
      <c r="AD659" s="183"/>
      <c r="AE659" s="183"/>
      <c r="AF659" s="183"/>
      <c r="AG659" s="183"/>
      <c r="AH659" s="183"/>
      <c r="AI659" s="183"/>
      <c r="AJ659" s="183"/>
      <c r="AK659" s="183"/>
      <c r="AL659" s="183"/>
      <c r="AM659" s="183"/>
      <c r="AN659" s="183"/>
      <c r="AO659" s="183"/>
      <c r="AP659" s="183"/>
      <c r="AQ659" s="183"/>
      <c r="AR659" s="183"/>
      <c r="AS659" s="183"/>
      <c r="AT659" s="183"/>
      <c r="AU659" s="183"/>
      <c r="AV659" s="183"/>
      <c r="AW659" s="183"/>
      <c r="AX659" s="183"/>
      <c r="AY659" s="183"/>
      <c r="AZ659" s="183"/>
      <c r="BA659" s="183"/>
      <c r="BB659" s="183"/>
      <c r="BC659" s="183"/>
      <c r="BD659" s="183"/>
      <c r="BE659" s="183"/>
      <c r="BF659" s="183"/>
      <c r="BG659" s="183"/>
      <c r="BH659" s="183"/>
      <c r="BI659" s="183"/>
      <c r="BJ659" s="183"/>
      <c r="BK659" s="183"/>
      <c r="BL659" s="183"/>
      <c r="BM659" s="183"/>
    </row>
    <row r="660" spans="1:65" x14ac:dyDescent="0.2">
      <c r="A660" s="110"/>
      <c r="B660" s="110"/>
      <c r="C660" s="110"/>
      <c r="D660" s="183"/>
      <c r="E660" s="183"/>
      <c r="F660" s="183"/>
      <c r="G660" s="183"/>
      <c r="H660" s="183"/>
      <c r="I660" s="183"/>
      <c r="J660" s="183"/>
      <c r="K660" s="183"/>
      <c r="L660" s="183"/>
      <c r="M660" s="183"/>
      <c r="N660" s="183"/>
      <c r="O660" s="183"/>
      <c r="P660" s="183"/>
      <c r="Q660" s="183"/>
      <c r="R660" s="183"/>
      <c r="S660" s="183"/>
      <c r="T660" s="183"/>
      <c r="U660" s="183"/>
      <c r="V660" s="183"/>
      <c r="W660" s="183"/>
      <c r="X660" s="183"/>
      <c r="Y660" s="183"/>
      <c r="Z660" s="183"/>
      <c r="AA660" s="183"/>
      <c r="AB660" s="183"/>
      <c r="AC660" s="183"/>
      <c r="AD660" s="183"/>
      <c r="AE660" s="183"/>
      <c r="AF660" s="183"/>
      <c r="AG660" s="183"/>
      <c r="AH660" s="183"/>
      <c r="AI660" s="183"/>
      <c r="AJ660" s="183"/>
      <c r="AK660" s="183"/>
      <c r="AL660" s="183"/>
      <c r="AM660" s="183"/>
      <c r="AN660" s="183"/>
      <c r="AO660" s="183"/>
      <c r="AP660" s="183"/>
      <c r="AQ660" s="183"/>
      <c r="AR660" s="183"/>
      <c r="AS660" s="183"/>
      <c r="AT660" s="183"/>
      <c r="AU660" s="183"/>
      <c r="AV660" s="183"/>
      <c r="AW660" s="183"/>
      <c r="AX660" s="183"/>
      <c r="AY660" s="183"/>
      <c r="AZ660" s="183"/>
      <c r="BA660" s="183"/>
      <c r="BB660" s="183"/>
      <c r="BC660" s="183"/>
      <c r="BD660" s="183"/>
      <c r="BE660" s="183"/>
      <c r="BF660" s="183"/>
      <c r="BG660" s="183"/>
      <c r="BH660" s="183"/>
      <c r="BI660" s="183"/>
      <c r="BJ660" s="183"/>
      <c r="BK660" s="183"/>
      <c r="BL660" s="183"/>
      <c r="BM660" s="183"/>
    </row>
    <row r="661" spans="1:65" x14ac:dyDescent="0.2">
      <c r="A661" s="110"/>
      <c r="B661" s="110"/>
      <c r="C661" s="110"/>
      <c r="D661" s="183"/>
      <c r="E661" s="183"/>
      <c r="F661" s="183"/>
      <c r="G661" s="183"/>
      <c r="H661" s="183"/>
      <c r="I661" s="183"/>
      <c r="J661" s="183"/>
      <c r="K661" s="183"/>
      <c r="L661" s="183"/>
      <c r="M661" s="183"/>
      <c r="N661" s="183"/>
      <c r="O661" s="183"/>
      <c r="P661" s="183"/>
      <c r="Q661" s="183"/>
      <c r="R661" s="183"/>
      <c r="S661" s="183"/>
      <c r="T661" s="183"/>
      <c r="U661" s="183"/>
      <c r="V661" s="183"/>
      <c r="W661" s="183"/>
      <c r="X661" s="183"/>
      <c r="Y661" s="183"/>
      <c r="Z661" s="183"/>
      <c r="AA661" s="183"/>
      <c r="AB661" s="183"/>
      <c r="AC661" s="183"/>
      <c r="AD661" s="183"/>
      <c r="AE661" s="183"/>
      <c r="AF661" s="183"/>
      <c r="AG661" s="183"/>
      <c r="AH661" s="183"/>
      <c r="AI661" s="183"/>
      <c r="AJ661" s="183"/>
      <c r="AK661" s="183"/>
      <c r="AL661" s="183"/>
      <c r="AM661" s="183"/>
      <c r="AN661" s="183"/>
      <c r="AO661" s="183"/>
      <c r="AP661" s="183"/>
      <c r="AQ661" s="183"/>
      <c r="AR661" s="183"/>
      <c r="AS661" s="183"/>
      <c r="AT661" s="183"/>
      <c r="AU661" s="183"/>
      <c r="AV661" s="183"/>
      <c r="AW661" s="183"/>
      <c r="AX661" s="183"/>
      <c r="AY661" s="183"/>
      <c r="AZ661" s="183"/>
      <c r="BA661" s="183"/>
      <c r="BB661" s="183"/>
      <c r="BC661" s="183"/>
      <c r="BD661" s="183"/>
      <c r="BE661" s="183"/>
      <c r="BF661" s="183"/>
      <c r="BG661" s="183"/>
      <c r="BH661" s="183"/>
      <c r="BI661" s="183"/>
      <c r="BJ661" s="183"/>
      <c r="BK661" s="183"/>
      <c r="BL661" s="183"/>
      <c r="BM661" s="183"/>
    </row>
    <row r="662" spans="1:65" x14ac:dyDescent="0.2">
      <c r="A662" s="110"/>
      <c r="B662" s="110"/>
      <c r="C662" s="110"/>
      <c r="D662" s="183"/>
      <c r="E662" s="183"/>
      <c r="F662" s="183"/>
      <c r="G662" s="183"/>
      <c r="H662" s="183"/>
      <c r="I662" s="183"/>
      <c r="J662" s="183"/>
      <c r="K662" s="183"/>
      <c r="L662" s="183"/>
      <c r="M662" s="183"/>
      <c r="N662" s="183"/>
      <c r="O662" s="183"/>
      <c r="P662" s="183"/>
      <c r="Q662" s="183"/>
      <c r="R662" s="183"/>
      <c r="S662" s="183"/>
      <c r="T662" s="183"/>
      <c r="U662" s="183"/>
      <c r="V662" s="183"/>
      <c r="W662" s="183"/>
      <c r="X662" s="183"/>
      <c r="Y662" s="183"/>
      <c r="Z662" s="183"/>
      <c r="AA662" s="183"/>
      <c r="AB662" s="183"/>
      <c r="AC662" s="183"/>
      <c r="AD662" s="183"/>
      <c r="AE662" s="183"/>
      <c r="AF662" s="183"/>
      <c r="AG662" s="183"/>
      <c r="AH662" s="183"/>
      <c r="AI662" s="183"/>
      <c r="AJ662" s="183"/>
      <c r="AK662" s="183"/>
      <c r="AL662" s="183"/>
      <c r="AM662" s="183"/>
      <c r="AN662" s="183"/>
      <c r="AO662" s="183"/>
      <c r="AP662" s="183"/>
      <c r="AQ662" s="183"/>
      <c r="AR662" s="183"/>
      <c r="AS662" s="183"/>
      <c r="AT662" s="183"/>
      <c r="AU662" s="183"/>
      <c r="AV662" s="183"/>
      <c r="AW662" s="183"/>
      <c r="AX662" s="183"/>
      <c r="AY662" s="183"/>
      <c r="AZ662" s="183"/>
      <c r="BA662" s="183"/>
      <c r="BB662" s="183"/>
      <c r="BC662" s="183"/>
      <c r="BD662" s="183"/>
      <c r="BE662" s="183"/>
      <c r="BF662" s="183"/>
      <c r="BG662" s="183"/>
      <c r="BH662" s="183"/>
      <c r="BI662" s="183"/>
      <c r="BJ662" s="183"/>
      <c r="BK662" s="183"/>
      <c r="BL662" s="183"/>
      <c r="BM662" s="183"/>
    </row>
    <row r="663" spans="1:65" x14ac:dyDescent="0.2">
      <c r="A663" s="110"/>
      <c r="B663" s="110"/>
      <c r="C663" s="110"/>
      <c r="D663" s="183"/>
      <c r="E663" s="183"/>
      <c r="F663" s="183"/>
      <c r="G663" s="183"/>
      <c r="H663" s="183"/>
      <c r="I663" s="183"/>
      <c r="J663" s="183"/>
      <c r="K663" s="183"/>
      <c r="L663" s="183"/>
      <c r="M663" s="183"/>
      <c r="N663" s="183"/>
      <c r="O663" s="183"/>
      <c r="P663" s="183"/>
      <c r="Q663" s="183"/>
      <c r="R663" s="183"/>
      <c r="S663" s="183"/>
      <c r="T663" s="183"/>
      <c r="U663" s="183"/>
      <c r="V663" s="183"/>
      <c r="W663" s="183"/>
      <c r="X663" s="183"/>
      <c r="Y663" s="183"/>
      <c r="Z663" s="183"/>
      <c r="AA663" s="183"/>
      <c r="AB663" s="183"/>
      <c r="AC663" s="183"/>
      <c r="AD663" s="183"/>
      <c r="AE663" s="183"/>
      <c r="AF663" s="183"/>
      <c r="AG663" s="183"/>
      <c r="AH663" s="183"/>
      <c r="AI663" s="183"/>
      <c r="AJ663" s="183"/>
      <c r="AK663" s="183"/>
      <c r="AL663" s="183"/>
      <c r="AM663" s="183"/>
      <c r="AN663" s="183"/>
      <c r="AO663" s="183"/>
      <c r="AP663" s="183"/>
      <c r="AQ663" s="183"/>
      <c r="AR663" s="183"/>
      <c r="AS663" s="183"/>
      <c r="AT663" s="183"/>
      <c r="AU663" s="183"/>
      <c r="AV663" s="183"/>
      <c r="AW663" s="183"/>
      <c r="AX663" s="183"/>
      <c r="AY663" s="183"/>
      <c r="AZ663" s="183"/>
      <c r="BA663" s="183"/>
      <c r="BB663" s="183"/>
      <c r="BC663" s="183"/>
      <c r="BD663" s="183"/>
      <c r="BE663" s="183"/>
      <c r="BF663" s="183"/>
      <c r="BG663" s="183"/>
      <c r="BH663" s="183"/>
      <c r="BI663" s="183"/>
      <c r="BJ663" s="183"/>
      <c r="BK663" s="183"/>
      <c r="BL663" s="183"/>
      <c r="BM663" s="183"/>
    </row>
    <row r="664" spans="1:65" x14ac:dyDescent="0.2">
      <c r="A664" s="110"/>
      <c r="B664" s="110"/>
      <c r="C664" s="110"/>
      <c r="D664" s="183"/>
      <c r="E664" s="183"/>
      <c r="F664" s="183"/>
      <c r="G664" s="183"/>
      <c r="H664" s="183"/>
      <c r="I664" s="183"/>
      <c r="J664" s="183"/>
      <c r="K664" s="183"/>
      <c r="L664" s="183"/>
      <c r="M664" s="183"/>
      <c r="N664" s="183"/>
      <c r="O664" s="183"/>
      <c r="P664" s="183"/>
      <c r="Q664" s="183"/>
      <c r="R664" s="183"/>
      <c r="S664" s="183"/>
      <c r="T664" s="183"/>
      <c r="U664" s="183"/>
      <c r="V664" s="183"/>
      <c r="W664" s="183"/>
      <c r="X664" s="183"/>
      <c r="Y664" s="183"/>
      <c r="Z664" s="183"/>
      <c r="AA664" s="183"/>
      <c r="AB664" s="183"/>
      <c r="AC664" s="183"/>
      <c r="AD664" s="183"/>
      <c r="AE664" s="183"/>
      <c r="AF664" s="183"/>
      <c r="AG664" s="183"/>
      <c r="AH664" s="183"/>
      <c r="AI664" s="183"/>
      <c r="AJ664" s="183"/>
      <c r="AK664" s="183"/>
      <c r="AL664" s="183"/>
      <c r="AM664" s="183"/>
      <c r="AN664" s="183"/>
      <c r="AO664" s="183"/>
      <c r="AP664" s="183"/>
      <c r="AQ664" s="183"/>
      <c r="AR664" s="183"/>
      <c r="AS664" s="183"/>
      <c r="AT664" s="183"/>
      <c r="AU664" s="183"/>
      <c r="AV664" s="183"/>
      <c r="AW664" s="183"/>
      <c r="AX664" s="183"/>
      <c r="AY664" s="183"/>
      <c r="AZ664" s="183"/>
      <c r="BA664" s="183"/>
      <c r="BB664" s="183"/>
      <c r="BC664" s="183"/>
      <c r="BD664" s="183"/>
      <c r="BE664" s="183"/>
      <c r="BF664" s="183"/>
      <c r="BG664" s="183"/>
      <c r="BH664" s="183"/>
      <c r="BI664" s="183"/>
      <c r="BJ664" s="183"/>
      <c r="BK664" s="183"/>
      <c r="BL664" s="183"/>
      <c r="BM664" s="183"/>
    </row>
    <row r="665" spans="1:65" x14ac:dyDescent="0.2">
      <c r="A665" s="110"/>
      <c r="B665" s="110"/>
      <c r="C665" s="110"/>
      <c r="D665" s="183"/>
      <c r="E665" s="183"/>
      <c r="F665" s="183"/>
      <c r="G665" s="183"/>
      <c r="H665" s="183"/>
      <c r="I665" s="183"/>
      <c r="J665" s="183"/>
      <c r="K665" s="183"/>
      <c r="L665" s="183"/>
      <c r="M665" s="183"/>
      <c r="N665" s="183"/>
      <c r="O665" s="183"/>
      <c r="P665" s="183"/>
      <c r="Q665" s="183"/>
      <c r="R665" s="183"/>
      <c r="S665" s="183"/>
      <c r="T665" s="183"/>
      <c r="U665" s="183"/>
      <c r="V665" s="183"/>
      <c r="W665" s="183"/>
      <c r="X665" s="183"/>
      <c r="Y665" s="183"/>
      <c r="Z665" s="183"/>
      <c r="AA665" s="183"/>
      <c r="AB665" s="183"/>
      <c r="AC665" s="183"/>
      <c r="AD665" s="183"/>
      <c r="AE665" s="183"/>
      <c r="AF665" s="183"/>
      <c r="AG665" s="183"/>
      <c r="AH665" s="183"/>
      <c r="AI665" s="183"/>
      <c r="AJ665" s="183"/>
      <c r="AK665" s="183"/>
      <c r="AL665" s="183"/>
      <c r="AM665" s="183"/>
      <c r="AN665" s="183"/>
      <c r="AO665" s="183"/>
      <c r="AP665" s="183"/>
      <c r="AQ665" s="183"/>
      <c r="AR665" s="183"/>
      <c r="AS665" s="183"/>
      <c r="AT665" s="183"/>
      <c r="AU665" s="183"/>
      <c r="AV665" s="183"/>
      <c r="AW665" s="183"/>
      <c r="AX665" s="183"/>
      <c r="AY665" s="183"/>
      <c r="AZ665" s="183"/>
      <c r="BA665" s="183"/>
      <c r="BB665" s="183"/>
      <c r="BC665" s="183"/>
      <c r="BD665" s="183"/>
      <c r="BE665" s="183"/>
      <c r="BF665" s="183"/>
      <c r="BG665" s="183"/>
      <c r="BH665" s="183"/>
      <c r="BI665" s="183"/>
      <c r="BJ665" s="183"/>
      <c r="BK665" s="183"/>
      <c r="BL665" s="183"/>
      <c r="BM665" s="183"/>
    </row>
    <row r="666" spans="1:65" x14ac:dyDescent="0.2">
      <c r="A666" s="110"/>
      <c r="B666" s="110"/>
      <c r="C666" s="110"/>
      <c r="D666" s="183"/>
      <c r="E666" s="183"/>
      <c r="F666" s="183"/>
      <c r="G666" s="183"/>
      <c r="H666" s="183"/>
      <c r="I666" s="183"/>
      <c r="J666" s="183"/>
      <c r="K666" s="183"/>
      <c r="L666" s="183"/>
      <c r="M666" s="183"/>
      <c r="N666" s="183"/>
      <c r="O666" s="183"/>
      <c r="P666" s="183"/>
      <c r="Q666" s="183"/>
      <c r="R666" s="183"/>
      <c r="S666" s="183"/>
      <c r="T666" s="183"/>
      <c r="U666" s="183"/>
      <c r="V666" s="183"/>
      <c r="W666" s="183"/>
      <c r="X666" s="183"/>
      <c r="Y666" s="183"/>
      <c r="Z666" s="183"/>
      <c r="AA666" s="183"/>
      <c r="AB666" s="183"/>
      <c r="AC666" s="183"/>
      <c r="AD666" s="183"/>
      <c r="AE666" s="183"/>
      <c r="AF666" s="183"/>
      <c r="AG666" s="183"/>
      <c r="AH666" s="183"/>
      <c r="AI666" s="183"/>
      <c r="AJ666" s="183"/>
      <c r="AK666" s="183"/>
      <c r="AL666" s="183"/>
      <c r="AM666" s="183"/>
      <c r="AN666" s="183"/>
      <c r="AO666" s="183"/>
      <c r="AP666" s="183"/>
      <c r="AQ666" s="183"/>
      <c r="AR666" s="183"/>
      <c r="AS666" s="183"/>
      <c r="AT666" s="183"/>
      <c r="AU666" s="183"/>
      <c r="AV666" s="183"/>
      <c r="AW666" s="183"/>
      <c r="AX666" s="183"/>
      <c r="AY666" s="183"/>
      <c r="AZ666" s="183"/>
      <c r="BA666" s="183"/>
      <c r="BB666" s="183"/>
      <c r="BC666" s="183"/>
      <c r="BD666" s="183"/>
      <c r="BE666" s="183"/>
      <c r="BF666" s="183"/>
      <c r="BG666" s="183"/>
      <c r="BH666" s="183"/>
      <c r="BI666" s="183"/>
      <c r="BJ666" s="183"/>
      <c r="BK666" s="183"/>
      <c r="BL666" s="183"/>
      <c r="BM666" s="183"/>
    </row>
    <row r="667" spans="1:65" x14ac:dyDescent="0.2">
      <c r="A667" s="110"/>
      <c r="B667" s="110"/>
      <c r="C667" s="110"/>
      <c r="D667" s="183"/>
      <c r="E667" s="183"/>
      <c r="F667" s="183"/>
      <c r="G667" s="183"/>
      <c r="H667" s="183"/>
      <c r="I667" s="183"/>
      <c r="J667" s="183"/>
      <c r="K667" s="183"/>
      <c r="L667" s="183"/>
      <c r="M667" s="183"/>
      <c r="N667" s="183"/>
      <c r="O667" s="183"/>
      <c r="P667" s="183"/>
      <c r="Q667" s="183"/>
      <c r="R667" s="183"/>
      <c r="S667" s="183"/>
      <c r="T667" s="183"/>
      <c r="U667" s="183"/>
      <c r="V667" s="183"/>
      <c r="W667" s="183"/>
      <c r="X667" s="183"/>
      <c r="Y667" s="183"/>
      <c r="Z667" s="183"/>
      <c r="AA667" s="183"/>
      <c r="AB667" s="183"/>
      <c r="AC667" s="183"/>
      <c r="AD667" s="183"/>
      <c r="AE667" s="183"/>
      <c r="AF667" s="183"/>
      <c r="AG667" s="183"/>
      <c r="AH667" s="183"/>
      <c r="AI667" s="183"/>
      <c r="AJ667" s="183"/>
      <c r="AK667" s="183"/>
      <c r="AL667" s="183"/>
      <c r="AM667" s="183"/>
      <c r="AN667" s="183"/>
      <c r="AO667" s="183"/>
      <c r="AP667" s="183"/>
      <c r="AQ667" s="183"/>
      <c r="AR667" s="183"/>
      <c r="AS667" s="183"/>
      <c r="AT667" s="183"/>
      <c r="AU667" s="183"/>
      <c r="AV667" s="183"/>
      <c r="AW667" s="183"/>
      <c r="AX667" s="183"/>
      <c r="AY667" s="183"/>
      <c r="AZ667" s="183"/>
      <c r="BA667" s="183"/>
      <c r="BB667" s="183"/>
      <c r="BC667" s="183"/>
      <c r="BD667" s="183"/>
      <c r="BE667" s="183"/>
      <c r="BF667" s="183"/>
      <c r="BG667" s="183"/>
      <c r="BH667" s="183"/>
      <c r="BI667" s="183"/>
      <c r="BJ667" s="183"/>
      <c r="BK667" s="183"/>
      <c r="BL667" s="183"/>
      <c r="BM667" s="183"/>
    </row>
    <row r="668" spans="1:65" x14ac:dyDescent="0.2">
      <c r="A668" s="110"/>
      <c r="B668" s="110"/>
      <c r="C668" s="110"/>
      <c r="D668" s="183"/>
      <c r="E668" s="183"/>
      <c r="F668" s="183"/>
      <c r="G668" s="183"/>
      <c r="H668" s="183"/>
      <c r="I668" s="183"/>
      <c r="J668" s="183"/>
      <c r="K668" s="183"/>
      <c r="L668" s="183"/>
      <c r="M668" s="183"/>
      <c r="N668" s="183"/>
      <c r="O668" s="183"/>
      <c r="P668" s="183"/>
      <c r="Q668" s="183"/>
      <c r="R668" s="183"/>
      <c r="S668" s="183"/>
      <c r="T668" s="183"/>
      <c r="U668" s="183"/>
      <c r="V668" s="183"/>
      <c r="W668" s="183"/>
      <c r="X668" s="183"/>
      <c r="Y668" s="183"/>
      <c r="Z668" s="183"/>
      <c r="AA668" s="183"/>
      <c r="AB668" s="183"/>
      <c r="AC668" s="183"/>
      <c r="AD668" s="183"/>
      <c r="AE668" s="183"/>
      <c r="AF668" s="183"/>
      <c r="AG668" s="183"/>
      <c r="AH668" s="183"/>
      <c r="AI668" s="183"/>
      <c r="AJ668" s="183"/>
      <c r="AK668" s="183"/>
      <c r="AL668" s="183"/>
      <c r="AM668" s="183"/>
      <c r="AN668" s="183"/>
      <c r="AO668" s="183"/>
      <c r="AP668" s="183"/>
      <c r="AQ668" s="183"/>
      <c r="AR668" s="183"/>
      <c r="AS668" s="183"/>
      <c r="AT668" s="183"/>
      <c r="AU668" s="183"/>
      <c r="AV668" s="183"/>
      <c r="AW668" s="183"/>
      <c r="AX668" s="183"/>
      <c r="AY668" s="183"/>
      <c r="AZ668" s="183"/>
      <c r="BA668" s="183"/>
      <c r="BB668" s="183"/>
      <c r="BC668" s="183"/>
      <c r="BD668" s="183"/>
      <c r="BE668" s="183"/>
      <c r="BF668" s="183"/>
      <c r="BG668" s="183"/>
      <c r="BH668" s="183"/>
      <c r="BI668" s="183"/>
      <c r="BJ668" s="183"/>
      <c r="BK668" s="183"/>
      <c r="BL668" s="183"/>
      <c r="BM668" s="183"/>
    </row>
    <row r="669" spans="1:65" x14ac:dyDescent="0.2">
      <c r="A669" s="110"/>
      <c r="B669" s="110"/>
      <c r="C669" s="110"/>
      <c r="D669" s="183"/>
      <c r="E669" s="183"/>
      <c r="F669" s="183"/>
      <c r="G669" s="183"/>
      <c r="H669" s="183"/>
      <c r="I669" s="183"/>
      <c r="J669" s="183"/>
      <c r="K669" s="183"/>
      <c r="L669" s="183"/>
      <c r="M669" s="183"/>
      <c r="N669" s="183"/>
      <c r="O669" s="183"/>
      <c r="P669" s="183"/>
      <c r="Q669" s="183"/>
      <c r="R669" s="183"/>
      <c r="S669" s="183"/>
      <c r="T669" s="183"/>
      <c r="U669" s="183"/>
      <c r="V669" s="183"/>
      <c r="W669" s="183"/>
      <c r="X669" s="183"/>
      <c r="Y669" s="183"/>
      <c r="Z669" s="183"/>
      <c r="AA669" s="183"/>
      <c r="AB669" s="183"/>
      <c r="AC669" s="183"/>
      <c r="AD669" s="183"/>
      <c r="AE669" s="183"/>
      <c r="AF669" s="183"/>
      <c r="AG669" s="183"/>
      <c r="AH669" s="183"/>
      <c r="AI669" s="183"/>
      <c r="AJ669" s="183"/>
      <c r="AK669" s="183"/>
      <c r="AL669" s="183"/>
      <c r="AM669" s="183"/>
      <c r="AN669" s="183"/>
      <c r="AO669" s="183"/>
      <c r="AP669" s="183"/>
      <c r="AQ669" s="183"/>
      <c r="AR669" s="183"/>
      <c r="AS669" s="183"/>
      <c r="AT669" s="183"/>
      <c r="AU669" s="183"/>
      <c r="AV669" s="183"/>
      <c r="AW669" s="183"/>
      <c r="AX669" s="183"/>
      <c r="AY669" s="183"/>
      <c r="AZ669" s="183"/>
      <c r="BA669" s="183"/>
      <c r="BB669" s="183"/>
      <c r="BC669" s="183"/>
      <c r="BD669" s="183"/>
      <c r="BE669" s="183"/>
      <c r="BF669" s="183"/>
      <c r="BG669" s="183"/>
      <c r="BH669" s="183"/>
      <c r="BI669" s="183"/>
      <c r="BJ669" s="183"/>
      <c r="BK669" s="183"/>
      <c r="BL669" s="183"/>
      <c r="BM669" s="183"/>
    </row>
    <row r="670" spans="1:65" x14ac:dyDescent="0.2">
      <c r="A670" s="110"/>
      <c r="B670" s="110"/>
      <c r="C670" s="110"/>
      <c r="D670" s="183"/>
      <c r="E670" s="183"/>
      <c r="F670" s="183"/>
      <c r="G670" s="183"/>
      <c r="H670" s="183"/>
      <c r="I670" s="183"/>
      <c r="J670" s="183"/>
      <c r="K670" s="183"/>
      <c r="L670" s="183"/>
      <c r="M670" s="183"/>
      <c r="N670" s="183"/>
      <c r="O670" s="183"/>
      <c r="P670" s="183"/>
      <c r="Q670" s="183"/>
      <c r="R670" s="183"/>
      <c r="S670" s="183"/>
      <c r="T670" s="183"/>
      <c r="U670" s="183"/>
      <c r="V670" s="183"/>
      <c r="W670" s="183"/>
      <c r="X670" s="183"/>
      <c r="Y670" s="183"/>
      <c r="Z670" s="183"/>
      <c r="AA670" s="183"/>
      <c r="AB670" s="183"/>
      <c r="AC670" s="183"/>
      <c r="AD670" s="183"/>
      <c r="AE670" s="183"/>
      <c r="AF670" s="183"/>
      <c r="AG670" s="183"/>
      <c r="AH670" s="183"/>
      <c r="AI670" s="183"/>
      <c r="AJ670" s="183"/>
      <c r="AK670" s="183"/>
      <c r="AL670" s="183"/>
      <c r="AM670" s="183"/>
      <c r="AN670" s="183"/>
      <c r="AO670" s="183"/>
      <c r="AP670" s="183"/>
      <c r="AQ670" s="183"/>
      <c r="AR670" s="183"/>
      <c r="AS670" s="183"/>
      <c r="AT670" s="183"/>
      <c r="AU670" s="183"/>
      <c r="AV670" s="183"/>
      <c r="AW670" s="183"/>
      <c r="AX670" s="183"/>
      <c r="AY670" s="183"/>
      <c r="AZ670" s="183"/>
      <c r="BA670" s="183"/>
      <c r="BB670" s="183"/>
      <c r="BC670" s="183"/>
      <c r="BD670" s="183"/>
      <c r="BE670" s="183"/>
      <c r="BF670" s="183"/>
      <c r="BG670" s="183"/>
      <c r="BH670" s="183"/>
      <c r="BI670" s="183"/>
      <c r="BJ670" s="183"/>
      <c r="BK670" s="183"/>
      <c r="BL670" s="183"/>
      <c r="BM670" s="183"/>
    </row>
    <row r="671" spans="1:65" x14ac:dyDescent="0.2">
      <c r="A671" s="110"/>
      <c r="B671" s="110"/>
      <c r="C671" s="110"/>
      <c r="D671" s="183"/>
      <c r="E671" s="183"/>
      <c r="F671" s="183"/>
      <c r="G671" s="183"/>
      <c r="H671" s="183"/>
      <c r="I671" s="183"/>
      <c r="J671" s="183"/>
      <c r="K671" s="183"/>
      <c r="L671" s="183"/>
      <c r="M671" s="183"/>
      <c r="N671" s="183"/>
      <c r="O671" s="183"/>
      <c r="P671" s="183"/>
      <c r="Q671" s="183"/>
      <c r="R671" s="183"/>
      <c r="S671" s="183"/>
      <c r="T671" s="183"/>
      <c r="U671" s="183"/>
      <c r="V671" s="183"/>
      <c r="W671" s="183"/>
      <c r="X671" s="183"/>
      <c r="Y671" s="183"/>
      <c r="Z671" s="183"/>
      <c r="AA671" s="183"/>
      <c r="AB671" s="183"/>
      <c r="AC671" s="183"/>
      <c r="AD671" s="183"/>
      <c r="AE671" s="183"/>
      <c r="AF671" s="183"/>
      <c r="AG671" s="183"/>
      <c r="AH671" s="183"/>
      <c r="AI671" s="183"/>
      <c r="AJ671" s="183"/>
      <c r="AK671" s="183"/>
      <c r="AL671" s="183"/>
      <c r="AM671" s="183"/>
      <c r="AN671" s="183"/>
      <c r="AO671" s="183"/>
      <c r="AP671" s="183"/>
      <c r="AQ671" s="183"/>
      <c r="AR671" s="183"/>
      <c r="AS671" s="183"/>
      <c r="AT671" s="183"/>
      <c r="AU671" s="183"/>
      <c r="AV671" s="183"/>
      <c r="AW671" s="183"/>
      <c r="AX671" s="183"/>
      <c r="AY671" s="183"/>
      <c r="AZ671" s="183"/>
      <c r="BA671" s="183"/>
      <c r="BB671" s="183"/>
      <c r="BC671" s="183"/>
      <c r="BD671" s="183"/>
      <c r="BE671" s="183"/>
      <c r="BF671" s="183"/>
      <c r="BG671" s="183"/>
      <c r="BH671" s="183"/>
      <c r="BI671" s="183"/>
      <c r="BJ671" s="183"/>
      <c r="BK671" s="183"/>
      <c r="BL671" s="183"/>
      <c r="BM671" s="183"/>
    </row>
    <row r="672" spans="1:65" x14ac:dyDescent="0.2">
      <c r="A672" s="110"/>
      <c r="B672" s="110"/>
      <c r="C672" s="110"/>
      <c r="D672" s="183"/>
      <c r="E672" s="183"/>
      <c r="F672" s="183"/>
      <c r="G672" s="183"/>
      <c r="H672" s="183"/>
      <c r="I672" s="183"/>
      <c r="J672" s="183"/>
      <c r="K672" s="183"/>
      <c r="L672" s="183"/>
      <c r="M672" s="183"/>
      <c r="N672" s="183"/>
      <c r="O672" s="183"/>
      <c r="P672" s="183"/>
      <c r="Q672" s="183"/>
      <c r="R672" s="183"/>
      <c r="S672" s="183"/>
      <c r="T672" s="183"/>
      <c r="U672" s="183"/>
      <c r="V672" s="183"/>
      <c r="W672" s="183"/>
      <c r="X672" s="183"/>
      <c r="Y672" s="183"/>
      <c r="Z672" s="183"/>
      <c r="AA672" s="183"/>
      <c r="AB672" s="183"/>
      <c r="AC672" s="183"/>
      <c r="AD672" s="183"/>
      <c r="AE672" s="183"/>
      <c r="AF672" s="183"/>
      <c r="AG672" s="183"/>
      <c r="AH672" s="183"/>
      <c r="AI672" s="183"/>
      <c r="AJ672" s="183"/>
      <c r="AK672" s="183"/>
      <c r="AL672" s="183"/>
      <c r="AM672" s="183"/>
      <c r="AN672" s="183"/>
      <c r="AO672" s="183"/>
      <c r="AP672" s="183"/>
      <c r="AQ672" s="183"/>
      <c r="AR672" s="183"/>
      <c r="AS672" s="183"/>
      <c r="AT672" s="183"/>
      <c r="AU672" s="183"/>
      <c r="AV672" s="183"/>
      <c r="AW672" s="183"/>
      <c r="AX672" s="183"/>
      <c r="AY672" s="183"/>
      <c r="AZ672" s="183"/>
      <c r="BA672" s="183"/>
      <c r="BB672" s="183"/>
      <c r="BC672" s="183"/>
      <c r="BD672" s="183"/>
      <c r="BE672" s="183"/>
      <c r="BF672" s="183"/>
      <c r="BG672" s="183"/>
      <c r="BH672" s="183"/>
      <c r="BI672" s="183"/>
      <c r="BJ672" s="183"/>
      <c r="BK672" s="183"/>
      <c r="BL672" s="183"/>
      <c r="BM672" s="183"/>
    </row>
    <row r="673" spans="1:65" x14ac:dyDescent="0.2">
      <c r="A673" s="110"/>
      <c r="B673" s="110"/>
      <c r="C673" s="110"/>
      <c r="D673" s="183"/>
      <c r="E673" s="183"/>
      <c r="F673" s="183"/>
      <c r="G673" s="183"/>
      <c r="H673" s="183"/>
      <c r="I673" s="183"/>
      <c r="J673" s="183"/>
      <c r="K673" s="183"/>
      <c r="L673" s="183"/>
      <c r="M673" s="183"/>
      <c r="N673" s="183"/>
      <c r="O673" s="183"/>
      <c r="P673" s="183"/>
      <c r="Q673" s="183"/>
      <c r="R673" s="183"/>
      <c r="S673" s="183"/>
      <c r="T673" s="183"/>
      <c r="U673" s="183"/>
      <c r="V673" s="183"/>
      <c r="W673" s="183"/>
      <c r="X673" s="183"/>
      <c r="Y673" s="183"/>
      <c r="Z673" s="183"/>
      <c r="AA673" s="183"/>
      <c r="AB673" s="183"/>
      <c r="AC673" s="183"/>
      <c r="AD673" s="183"/>
      <c r="AE673" s="183"/>
      <c r="AF673" s="183"/>
      <c r="AG673" s="183"/>
      <c r="AH673" s="183"/>
      <c r="AI673" s="183"/>
      <c r="AJ673" s="183"/>
      <c r="AK673" s="183"/>
      <c r="AL673" s="183"/>
      <c r="AM673" s="183"/>
      <c r="AN673" s="183"/>
      <c r="AO673" s="183"/>
      <c r="AP673" s="183"/>
      <c r="AQ673" s="183"/>
      <c r="AR673" s="183"/>
      <c r="AS673" s="183"/>
      <c r="AT673" s="183"/>
      <c r="AU673" s="183"/>
      <c r="AV673" s="183"/>
      <c r="AW673" s="183"/>
      <c r="AX673" s="183"/>
      <c r="AY673" s="183"/>
      <c r="AZ673" s="183"/>
      <c r="BA673" s="183"/>
      <c r="BB673" s="183"/>
      <c r="BC673" s="183"/>
      <c r="BD673" s="183"/>
      <c r="BE673" s="183"/>
      <c r="BF673" s="183"/>
      <c r="BG673" s="183"/>
      <c r="BH673" s="183"/>
      <c r="BI673" s="183"/>
      <c r="BJ673" s="183"/>
      <c r="BK673" s="183"/>
      <c r="BL673" s="183"/>
      <c r="BM673" s="183"/>
    </row>
    <row r="674" spans="1:65" x14ac:dyDescent="0.2">
      <c r="A674" s="110"/>
      <c r="B674" s="110"/>
      <c r="C674" s="110"/>
      <c r="D674" s="183"/>
      <c r="E674" s="183"/>
      <c r="F674" s="183"/>
      <c r="G674" s="183"/>
      <c r="H674" s="183"/>
      <c r="I674" s="183"/>
      <c r="J674" s="183"/>
      <c r="K674" s="183"/>
      <c r="L674" s="183"/>
      <c r="M674" s="183"/>
      <c r="N674" s="183"/>
      <c r="O674" s="183"/>
      <c r="P674" s="183"/>
      <c r="Q674" s="183"/>
      <c r="R674" s="183"/>
      <c r="S674" s="183"/>
      <c r="T674" s="183"/>
      <c r="U674" s="183"/>
      <c r="V674" s="183"/>
      <c r="W674" s="183"/>
      <c r="X674" s="183"/>
      <c r="Y674" s="183"/>
      <c r="Z674" s="183"/>
      <c r="AA674" s="183"/>
      <c r="AB674" s="183"/>
      <c r="AC674" s="183"/>
      <c r="AD674" s="183"/>
      <c r="AE674" s="183"/>
      <c r="AF674" s="183"/>
      <c r="AG674" s="183"/>
      <c r="AH674" s="183"/>
      <c r="AI674" s="183"/>
      <c r="AJ674" s="183"/>
      <c r="AK674" s="183"/>
      <c r="AL674" s="183"/>
      <c r="AM674" s="183"/>
      <c r="AN674" s="183"/>
      <c r="AO674" s="183"/>
      <c r="AP674" s="183"/>
      <c r="AQ674" s="183"/>
      <c r="AR674" s="183"/>
      <c r="AS674" s="183"/>
      <c r="AT674" s="183"/>
      <c r="AU674" s="183"/>
      <c r="AV674" s="183"/>
      <c r="AW674" s="183"/>
      <c r="AX674" s="183"/>
      <c r="AY674" s="183"/>
      <c r="AZ674" s="183"/>
      <c r="BA674" s="183"/>
      <c r="BB674" s="183"/>
      <c r="BC674" s="183"/>
      <c r="BD674" s="183"/>
      <c r="BE674" s="183"/>
      <c r="BF674" s="183"/>
      <c r="BG674" s="183"/>
      <c r="BH674" s="183"/>
      <c r="BI674" s="183"/>
      <c r="BJ674" s="183"/>
      <c r="BK674" s="183"/>
      <c r="BL674" s="183"/>
      <c r="BM674" s="183"/>
    </row>
    <row r="675" spans="1:65" x14ac:dyDescent="0.2">
      <c r="A675" s="110"/>
      <c r="B675" s="110"/>
      <c r="C675" s="110"/>
      <c r="D675" s="183"/>
      <c r="E675" s="183"/>
      <c r="F675" s="183"/>
      <c r="G675" s="183"/>
      <c r="H675" s="183"/>
      <c r="I675" s="183"/>
      <c r="J675" s="183"/>
      <c r="K675" s="183"/>
      <c r="L675" s="183"/>
      <c r="M675" s="183"/>
      <c r="N675" s="183"/>
      <c r="O675" s="183"/>
      <c r="P675" s="183"/>
      <c r="Q675" s="183"/>
      <c r="R675" s="183"/>
      <c r="S675" s="183"/>
      <c r="T675" s="183"/>
      <c r="U675" s="183"/>
      <c r="V675" s="183"/>
      <c r="W675" s="183"/>
      <c r="X675" s="183"/>
      <c r="Y675" s="183"/>
      <c r="Z675" s="183"/>
      <c r="AA675" s="183"/>
      <c r="AB675" s="183"/>
      <c r="AC675" s="183"/>
      <c r="AD675" s="183"/>
      <c r="AE675" s="183"/>
      <c r="AF675" s="183"/>
      <c r="AG675" s="183"/>
      <c r="AH675" s="183"/>
      <c r="AI675" s="183"/>
      <c r="AJ675" s="183"/>
      <c r="AK675" s="183"/>
      <c r="AL675" s="183"/>
      <c r="AM675" s="183"/>
      <c r="AN675" s="183"/>
      <c r="AO675" s="183"/>
      <c r="AP675" s="183"/>
      <c r="AQ675" s="183"/>
      <c r="AR675" s="183"/>
      <c r="AS675" s="183"/>
      <c r="AT675" s="183"/>
      <c r="AU675" s="183"/>
      <c r="AV675" s="183"/>
      <c r="AW675" s="183"/>
      <c r="AX675" s="183"/>
      <c r="AY675" s="183"/>
      <c r="AZ675" s="183"/>
      <c r="BA675" s="183"/>
      <c r="BB675" s="183"/>
      <c r="BC675" s="183"/>
      <c r="BD675" s="183"/>
      <c r="BE675" s="183"/>
      <c r="BF675" s="183"/>
      <c r="BG675" s="183"/>
      <c r="BH675" s="183"/>
      <c r="BI675" s="183"/>
      <c r="BJ675" s="183"/>
      <c r="BK675" s="183"/>
      <c r="BL675" s="183"/>
      <c r="BM675" s="183"/>
    </row>
    <row r="676" spans="1:65" x14ac:dyDescent="0.2">
      <c r="A676" s="110"/>
      <c r="B676" s="110"/>
      <c r="C676" s="110"/>
      <c r="D676" s="183"/>
      <c r="E676" s="183"/>
      <c r="F676" s="183"/>
      <c r="G676" s="183"/>
      <c r="H676" s="183"/>
      <c r="I676" s="183"/>
      <c r="J676" s="183"/>
      <c r="K676" s="183"/>
      <c r="L676" s="183"/>
      <c r="M676" s="183"/>
      <c r="N676" s="183"/>
      <c r="O676" s="183"/>
      <c r="P676" s="183"/>
      <c r="Q676" s="183"/>
      <c r="R676" s="183"/>
      <c r="S676" s="183"/>
      <c r="T676" s="183"/>
      <c r="U676" s="183"/>
      <c r="V676" s="183"/>
      <c r="W676" s="183"/>
      <c r="X676" s="183"/>
      <c r="Y676" s="183"/>
      <c r="Z676" s="183"/>
      <c r="AA676" s="183"/>
      <c r="AB676" s="183"/>
      <c r="AC676" s="183"/>
      <c r="AD676" s="183"/>
      <c r="AE676" s="183"/>
      <c r="AF676" s="183"/>
      <c r="AG676" s="183"/>
      <c r="AH676" s="183"/>
      <c r="AI676" s="183"/>
      <c r="AJ676" s="183"/>
      <c r="AK676" s="183"/>
      <c r="AL676" s="183"/>
      <c r="AM676" s="183"/>
      <c r="AN676" s="183"/>
      <c r="AO676" s="183"/>
      <c r="AP676" s="183"/>
      <c r="AQ676" s="183"/>
      <c r="AR676" s="183"/>
      <c r="AS676" s="183"/>
      <c r="AT676" s="183"/>
      <c r="AU676" s="183"/>
      <c r="AV676" s="183"/>
      <c r="AW676" s="183"/>
      <c r="AX676" s="183"/>
      <c r="AY676" s="183"/>
      <c r="AZ676" s="183"/>
      <c r="BA676" s="183"/>
      <c r="BB676" s="183"/>
      <c r="BC676" s="183"/>
      <c r="BD676" s="183"/>
      <c r="BE676" s="183"/>
      <c r="BF676" s="183"/>
      <c r="BG676" s="183"/>
      <c r="BH676" s="183"/>
      <c r="BI676" s="183"/>
      <c r="BJ676" s="183"/>
      <c r="BK676" s="183"/>
      <c r="BL676" s="183"/>
      <c r="BM676" s="183"/>
    </row>
    <row r="677" spans="1:65" x14ac:dyDescent="0.2">
      <c r="A677" s="110"/>
      <c r="B677" s="110"/>
      <c r="C677" s="110"/>
      <c r="D677" s="183"/>
      <c r="E677" s="183"/>
      <c r="F677" s="183"/>
      <c r="G677" s="183"/>
      <c r="H677" s="183"/>
      <c r="I677" s="183"/>
      <c r="J677" s="183"/>
      <c r="K677" s="183"/>
      <c r="L677" s="183"/>
      <c r="M677" s="183"/>
      <c r="N677" s="183"/>
      <c r="O677" s="183"/>
      <c r="P677" s="183"/>
      <c r="Q677" s="183"/>
      <c r="R677" s="183"/>
      <c r="S677" s="183"/>
      <c r="T677" s="183"/>
      <c r="U677" s="183"/>
      <c r="V677" s="183"/>
      <c r="W677" s="183"/>
      <c r="X677" s="183"/>
      <c r="Y677" s="183"/>
      <c r="Z677" s="183"/>
      <c r="AA677" s="183"/>
      <c r="AB677" s="183"/>
      <c r="AC677" s="183"/>
      <c r="AD677" s="183"/>
      <c r="AE677" s="183"/>
      <c r="AF677" s="183"/>
      <c r="AG677" s="183"/>
      <c r="AH677" s="183"/>
      <c r="AI677" s="183"/>
      <c r="AJ677" s="183"/>
      <c r="AK677" s="183"/>
      <c r="AL677" s="183"/>
      <c r="AM677" s="183"/>
      <c r="AN677" s="183"/>
      <c r="AO677" s="183"/>
      <c r="AP677" s="183"/>
      <c r="AQ677" s="183"/>
      <c r="AR677" s="183"/>
      <c r="AS677" s="183"/>
      <c r="AT677" s="183"/>
      <c r="AU677" s="183"/>
      <c r="AV677" s="183"/>
      <c r="AW677" s="183"/>
      <c r="AX677" s="183"/>
      <c r="AY677" s="183"/>
      <c r="AZ677" s="183"/>
      <c r="BA677" s="183"/>
      <c r="BB677" s="183"/>
      <c r="BC677" s="183"/>
      <c r="BD677" s="183"/>
      <c r="BE677" s="183"/>
      <c r="BF677" s="183"/>
      <c r="BG677" s="183"/>
      <c r="BH677" s="183"/>
      <c r="BI677" s="183"/>
      <c r="BJ677" s="183"/>
      <c r="BK677" s="183"/>
      <c r="BL677" s="183"/>
      <c r="BM677" s="183"/>
    </row>
    <row r="678" spans="1:65" x14ac:dyDescent="0.2">
      <c r="A678" s="110"/>
      <c r="B678" s="110"/>
      <c r="C678" s="110"/>
      <c r="D678" s="183"/>
      <c r="E678" s="183"/>
      <c r="F678" s="183"/>
      <c r="G678" s="183"/>
      <c r="H678" s="183"/>
      <c r="I678" s="183"/>
      <c r="J678" s="183"/>
      <c r="K678" s="183"/>
      <c r="L678" s="183"/>
      <c r="M678" s="183"/>
      <c r="N678" s="183"/>
      <c r="O678" s="183"/>
      <c r="P678" s="183"/>
      <c r="Q678" s="183"/>
      <c r="R678" s="183"/>
      <c r="S678" s="183"/>
      <c r="T678" s="183"/>
      <c r="U678" s="183"/>
      <c r="V678" s="183"/>
      <c r="W678" s="183"/>
      <c r="X678" s="183"/>
      <c r="Y678" s="183"/>
      <c r="Z678" s="183"/>
      <c r="AA678" s="183"/>
      <c r="AB678" s="183"/>
      <c r="AC678" s="183"/>
      <c r="AD678" s="183"/>
      <c r="AE678" s="183"/>
      <c r="AF678" s="183"/>
      <c r="AG678" s="183"/>
      <c r="AH678" s="183"/>
      <c r="AI678" s="183"/>
      <c r="AJ678" s="183"/>
      <c r="AK678" s="183"/>
      <c r="AL678" s="183"/>
      <c r="AM678" s="183"/>
      <c r="AN678" s="183"/>
      <c r="AO678" s="183"/>
      <c r="AP678" s="183"/>
      <c r="AQ678" s="183"/>
      <c r="AR678" s="183"/>
      <c r="AS678" s="183"/>
      <c r="AT678" s="183"/>
      <c r="AU678" s="183"/>
      <c r="AV678" s="183"/>
      <c r="AW678" s="183"/>
      <c r="AX678" s="183"/>
      <c r="AY678" s="183"/>
      <c r="AZ678" s="183"/>
      <c r="BA678" s="183"/>
      <c r="BB678" s="183"/>
      <c r="BC678" s="183"/>
      <c r="BD678" s="183"/>
      <c r="BE678" s="183"/>
      <c r="BF678" s="183"/>
      <c r="BG678" s="183"/>
      <c r="BH678" s="183"/>
      <c r="BI678" s="183"/>
      <c r="BJ678" s="183"/>
      <c r="BK678" s="183"/>
      <c r="BL678" s="183"/>
      <c r="BM678" s="183"/>
    </row>
    <row r="679" spans="1:65" x14ac:dyDescent="0.2">
      <c r="A679" s="110"/>
      <c r="B679" s="110"/>
      <c r="C679" s="110"/>
      <c r="D679" s="183"/>
      <c r="E679" s="183"/>
      <c r="F679" s="183"/>
      <c r="G679" s="183"/>
      <c r="H679" s="183"/>
      <c r="I679" s="183"/>
      <c r="J679" s="183"/>
      <c r="K679" s="183"/>
      <c r="L679" s="183"/>
      <c r="M679" s="183"/>
      <c r="N679" s="183"/>
      <c r="O679" s="183"/>
      <c r="P679" s="183"/>
      <c r="Q679" s="183"/>
      <c r="R679" s="183"/>
      <c r="S679" s="183"/>
      <c r="T679" s="183"/>
      <c r="U679" s="183"/>
      <c r="V679" s="183"/>
      <c r="W679" s="183"/>
      <c r="X679" s="183"/>
      <c r="Y679" s="183"/>
      <c r="Z679" s="183"/>
      <c r="AA679" s="183"/>
      <c r="AB679" s="183"/>
      <c r="AC679" s="183"/>
      <c r="AD679" s="183"/>
      <c r="AE679" s="183"/>
      <c r="AF679" s="183"/>
      <c r="AG679" s="183"/>
      <c r="AH679" s="183"/>
      <c r="AI679" s="183"/>
      <c r="AJ679" s="183"/>
      <c r="AK679" s="183"/>
      <c r="AL679" s="183"/>
      <c r="AM679" s="183"/>
      <c r="AN679" s="183"/>
      <c r="AO679" s="183"/>
      <c r="AP679" s="183"/>
      <c r="AQ679" s="183"/>
      <c r="AR679" s="183"/>
      <c r="AS679" s="183"/>
      <c r="AT679" s="183"/>
      <c r="AU679" s="183"/>
      <c r="AV679" s="183"/>
      <c r="AW679" s="183"/>
      <c r="AX679" s="183"/>
      <c r="AY679" s="183"/>
      <c r="AZ679" s="183"/>
      <c r="BA679" s="183"/>
      <c r="BB679" s="183"/>
      <c r="BC679" s="183"/>
      <c r="BD679" s="183"/>
      <c r="BE679" s="183"/>
      <c r="BF679" s="183"/>
      <c r="BG679" s="183"/>
      <c r="BH679" s="183"/>
      <c r="BI679" s="183"/>
      <c r="BJ679" s="183"/>
      <c r="BK679" s="183"/>
      <c r="BL679" s="183"/>
      <c r="BM679" s="183"/>
    </row>
    <row r="680" spans="1:65" x14ac:dyDescent="0.2">
      <c r="A680" s="110"/>
      <c r="B680" s="110"/>
      <c r="C680" s="110"/>
      <c r="D680" s="183"/>
      <c r="E680" s="183"/>
      <c r="F680" s="183"/>
      <c r="G680" s="183"/>
      <c r="H680" s="183"/>
      <c r="I680" s="183"/>
      <c r="J680" s="183"/>
      <c r="K680" s="183"/>
      <c r="L680" s="183"/>
      <c r="M680" s="183"/>
      <c r="N680" s="183"/>
      <c r="O680" s="183"/>
      <c r="P680" s="183"/>
      <c r="Q680" s="183"/>
      <c r="R680" s="183"/>
      <c r="S680" s="183"/>
      <c r="T680" s="183"/>
      <c r="U680" s="183"/>
      <c r="V680" s="183"/>
      <c r="W680" s="183"/>
      <c r="X680" s="183"/>
      <c r="Y680" s="183"/>
      <c r="Z680" s="183"/>
      <c r="AA680" s="183"/>
      <c r="AB680" s="183"/>
      <c r="AC680" s="183"/>
      <c r="AD680" s="183"/>
      <c r="AE680" s="183"/>
      <c r="AF680" s="183"/>
      <c r="AG680" s="183"/>
      <c r="AH680" s="183"/>
      <c r="AI680" s="183"/>
      <c r="AJ680" s="183"/>
      <c r="AK680" s="183"/>
      <c r="AL680" s="183"/>
      <c r="AM680" s="183"/>
      <c r="AN680" s="183"/>
      <c r="AO680" s="183"/>
      <c r="AP680" s="183"/>
      <c r="AQ680" s="183"/>
      <c r="AR680" s="183"/>
      <c r="AS680" s="183"/>
      <c r="AT680" s="183"/>
      <c r="AU680" s="183"/>
      <c r="AV680" s="183"/>
      <c r="AW680" s="183"/>
      <c r="AX680" s="183"/>
      <c r="AY680" s="183"/>
      <c r="AZ680" s="183"/>
      <c r="BA680" s="183"/>
      <c r="BB680" s="183"/>
      <c r="BC680" s="183"/>
      <c r="BD680" s="183"/>
      <c r="BE680" s="183"/>
      <c r="BF680" s="183"/>
      <c r="BG680" s="183"/>
      <c r="BH680" s="183"/>
      <c r="BI680" s="183"/>
      <c r="BJ680" s="183"/>
      <c r="BK680" s="183"/>
      <c r="BL680" s="183"/>
      <c r="BM680" s="183"/>
    </row>
    <row r="681" spans="1:65" x14ac:dyDescent="0.2">
      <c r="A681" s="110"/>
      <c r="B681" s="110"/>
      <c r="C681" s="110"/>
      <c r="D681" s="183"/>
      <c r="E681" s="183"/>
      <c r="F681" s="183"/>
      <c r="G681" s="183"/>
      <c r="H681" s="183"/>
      <c r="I681" s="183"/>
      <c r="J681" s="183"/>
      <c r="K681" s="183"/>
      <c r="L681" s="183"/>
      <c r="M681" s="183"/>
      <c r="N681" s="183"/>
      <c r="O681" s="183"/>
      <c r="P681" s="183"/>
      <c r="Q681" s="183"/>
      <c r="R681" s="183"/>
      <c r="S681" s="183"/>
      <c r="T681" s="183"/>
      <c r="U681" s="183"/>
      <c r="V681" s="183"/>
      <c r="W681" s="183"/>
      <c r="X681" s="183"/>
      <c r="Y681" s="183"/>
      <c r="Z681" s="183"/>
      <c r="AA681" s="183"/>
      <c r="AB681" s="183"/>
      <c r="AC681" s="183"/>
      <c r="AD681" s="183"/>
      <c r="AE681" s="183"/>
      <c r="AF681" s="183"/>
      <c r="AG681" s="183"/>
      <c r="AH681" s="183"/>
      <c r="AI681" s="183"/>
      <c r="AJ681" s="183"/>
      <c r="AK681" s="183"/>
      <c r="AL681" s="183"/>
      <c r="AM681" s="183"/>
      <c r="AN681" s="183"/>
      <c r="AO681" s="183"/>
      <c r="AP681" s="183"/>
      <c r="AQ681" s="183"/>
      <c r="AR681" s="183"/>
      <c r="AS681" s="183"/>
      <c r="AT681" s="183"/>
      <c r="AU681" s="183"/>
      <c r="AV681" s="183"/>
      <c r="AW681" s="183"/>
      <c r="AX681" s="183"/>
      <c r="AY681" s="183"/>
      <c r="AZ681" s="183"/>
      <c r="BA681" s="183"/>
      <c r="BB681" s="183"/>
      <c r="BC681" s="183"/>
      <c r="BD681" s="183"/>
      <c r="BE681" s="183"/>
      <c r="BF681" s="183"/>
      <c r="BG681" s="183"/>
      <c r="BH681" s="183"/>
      <c r="BI681" s="183"/>
      <c r="BJ681" s="183"/>
      <c r="BK681" s="183"/>
      <c r="BL681" s="183"/>
      <c r="BM681" s="183"/>
    </row>
    <row r="682" spans="1:65" x14ac:dyDescent="0.2">
      <c r="A682" s="110"/>
      <c r="B682" s="110"/>
      <c r="C682" s="110"/>
      <c r="D682" s="183"/>
      <c r="E682" s="183"/>
      <c r="F682" s="183"/>
      <c r="G682" s="183"/>
      <c r="H682" s="183"/>
      <c r="I682" s="183"/>
      <c r="J682" s="183"/>
      <c r="K682" s="183"/>
      <c r="L682" s="183"/>
      <c r="M682" s="183"/>
      <c r="N682" s="183"/>
      <c r="O682" s="183"/>
      <c r="P682" s="183"/>
      <c r="Q682" s="183"/>
      <c r="R682" s="183"/>
      <c r="S682" s="183"/>
      <c r="T682" s="183"/>
      <c r="U682" s="183"/>
      <c r="V682" s="183"/>
      <c r="W682" s="183"/>
      <c r="X682" s="183"/>
      <c r="Y682" s="183"/>
      <c r="Z682" s="183"/>
      <c r="AA682" s="183"/>
      <c r="AB682" s="183"/>
      <c r="AC682" s="183"/>
      <c r="AD682" s="183"/>
      <c r="AE682" s="183"/>
      <c r="AF682" s="183"/>
      <c r="AG682" s="183"/>
      <c r="AH682" s="183"/>
      <c r="AI682" s="183"/>
      <c r="AJ682" s="183"/>
      <c r="AK682" s="183"/>
      <c r="AL682" s="183"/>
      <c r="AM682" s="183"/>
      <c r="AN682" s="183"/>
      <c r="AO682" s="183"/>
      <c r="AP682" s="183"/>
      <c r="AQ682" s="183"/>
      <c r="AR682" s="183"/>
      <c r="AS682" s="183"/>
      <c r="AT682" s="183"/>
      <c r="AU682" s="183"/>
      <c r="AV682" s="183"/>
      <c r="AW682" s="183"/>
      <c r="AX682" s="183"/>
      <c r="AY682" s="183"/>
      <c r="AZ682" s="183"/>
      <c r="BA682" s="183"/>
      <c r="BB682" s="183"/>
      <c r="BC682" s="183"/>
      <c r="BD682" s="183"/>
      <c r="BE682" s="183"/>
      <c r="BF682" s="183"/>
      <c r="BG682" s="183"/>
      <c r="BH682" s="183"/>
      <c r="BI682" s="183"/>
      <c r="BJ682" s="183"/>
      <c r="BK682" s="183"/>
      <c r="BL682" s="183"/>
      <c r="BM682" s="183"/>
    </row>
    <row r="683" spans="1:65" x14ac:dyDescent="0.2">
      <c r="A683" s="110"/>
      <c r="B683" s="110"/>
      <c r="C683" s="110"/>
      <c r="D683" s="183"/>
      <c r="E683" s="183"/>
      <c r="F683" s="183"/>
      <c r="G683" s="183"/>
      <c r="H683" s="183"/>
      <c r="I683" s="183"/>
      <c r="J683" s="183"/>
      <c r="K683" s="183"/>
      <c r="L683" s="183"/>
      <c r="M683" s="183"/>
      <c r="N683" s="183"/>
      <c r="O683" s="183"/>
      <c r="P683" s="183"/>
      <c r="Q683" s="183"/>
      <c r="R683" s="183"/>
      <c r="S683" s="183"/>
      <c r="T683" s="183"/>
      <c r="U683" s="183"/>
      <c r="V683" s="183"/>
      <c r="W683" s="183"/>
      <c r="X683" s="183"/>
      <c r="Y683" s="183"/>
      <c r="Z683" s="183"/>
      <c r="AA683" s="183"/>
      <c r="AB683" s="183"/>
      <c r="AC683" s="183"/>
      <c r="AD683" s="183"/>
      <c r="AE683" s="183"/>
      <c r="AF683" s="183"/>
      <c r="AG683" s="183"/>
      <c r="AH683" s="183"/>
      <c r="AI683" s="183"/>
      <c r="AJ683" s="183"/>
      <c r="AK683" s="183"/>
      <c r="AL683" s="183"/>
      <c r="AM683" s="183"/>
      <c r="AN683" s="183"/>
      <c r="AO683" s="183"/>
      <c r="AP683" s="183"/>
      <c r="AQ683" s="183"/>
      <c r="AR683" s="183"/>
      <c r="AS683" s="183"/>
      <c r="AT683" s="183"/>
      <c r="AU683" s="183"/>
      <c r="AV683" s="183"/>
      <c r="AW683" s="183"/>
      <c r="AX683" s="183"/>
      <c r="AY683" s="183"/>
      <c r="AZ683" s="183"/>
      <c r="BA683" s="183"/>
      <c r="BB683" s="183"/>
      <c r="BC683" s="183"/>
      <c r="BD683" s="183"/>
      <c r="BE683" s="183"/>
      <c r="BF683" s="183"/>
      <c r="BG683" s="183"/>
      <c r="BH683" s="183"/>
      <c r="BI683" s="183"/>
      <c r="BJ683" s="183"/>
      <c r="BK683" s="183"/>
      <c r="BL683" s="183"/>
      <c r="BM683" s="183"/>
    </row>
    <row r="684" spans="1:65" x14ac:dyDescent="0.2">
      <c r="A684" s="110"/>
      <c r="B684" s="110"/>
      <c r="C684" s="110"/>
      <c r="D684" s="183"/>
      <c r="E684" s="183"/>
      <c r="F684" s="183"/>
      <c r="G684" s="183"/>
      <c r="H684" s="183"/>
      <c r="I684" s="183"/>
      <c r="J684" s="183"/>
      <c r="K684" s="183"/>
      <c r="L684" s="183"/>
      <c r="M684" s="183"/>
      <c r="N684" s="183"/>
      <c r="O684" s="183"/>
      <c r="P684" s="183"/>
      <c r="Q684" s="183"/>
      <c r="R684" s="183"/>
      <c r="S684" s="183"/>
      <c r="T684" s="183"/>
      <c r="U684" s="183"/>
      <c r="V684" s="183"/>
      <c r="W684" s="183"/>
      <c r="X684" s="183"/>
      <c r="Y684" s="183"/>
      <c r="Z684" s="183"/>
      <c r="AA684" s="183"/>
      <c r="AB684" s="183"/>
      <c r="AC684" s="183"/>
      <c r="AD684" s="183"/>
      <c r="AE684" s="183"/>
      <c r="AF684" s="183"/>
      <c r="AG684" s="183"/>
      <c r="AH684" s="183"/>
      <c r="AI684" s="183"/>
      <c r="AJ684" s="183"/>
      <c r="AK684" s="183"/>
      <c r="AL684" s="183"/>
      <c r="AM684" s="183"/>
      <c r="AN684" s="183"/>
      <c r="AO684" s="183"/>
      <c r="AP684" s="183"/>
      <c r="AQ684" s="183"/>
      <c r="AR684" s="183"/>
      <c r="AS684" s="183"/>
      <c r="AT684" s="183"/>
      <c r="AU684" s="183"/>
      <c r="AV684" s="183"/>
      <c r="AW684" s="183"/>
      <c r="AX684" s="183"/>
      <c r="AY684" s="183"/>
      <c r="AZ684" s="183"/>
      <c r="BA684" s="183"/>
      <c r="BB684" s="183"/>
      <c r="BC684" s="183"/>
      <c r="BD684" s="183"/>
      <c r="BE684" s="183"/>
      <c r="BF684" s="183"/>
      <c r="BG684" s="183"/>
      <c r="BH684" s="183"/>
      <c r="BI684" s="183"/>
      <c r="BJ684" s="183"/>
      <c r="BK684" s="183"/>
      <c r="BL684" s="183"/>
      <c r="BM684" s="183"/>
    </row>
    <row r="685" spans="1:65" x14ac:dyDescent="0.2">
      <c r="A685" s="110"/>
      <c r="B685" s="110"/>
      <c r="C685" s="110"/>
      <c r="D685" s="183"/>
      <c r="E685" s="183"/>
      <c r="F685" s="183"/>
      <c r="G685" s="183"/>
      <c r="H685" s="183"/>
      <c r="I685" s="183"/>
      <c r="J685" s="183"/>
      <c r="K685" s="183"/>
      <c r="L685" s="183"/>
      <c r="M685" s="183"/>
      <c r="N685" s="183"/>
      <c r="O685" s="183"/>
      <c r="P685" s="183"/>
      <c r="Q685" s="183"/>
      <c r="R685" s="183"/>
      <c r="S685" s="183"/>
      <c r="T685" s="183"/>
      <c r="U685" s="183"/>
      <c r="V685" s="183"/>
      <c r="W685" s="183"/>
      <c r="X685" s="183"/>
      <c r="Y685" s="183"/>
      <c r="Z685" s="183"/>
      <c r="AA685" s="183"/>
      <c r="AB685" s="183"/>
      <c r="AC685" s="183"/>
      <c r="AD685" s="183"/>
      <c r="AE685" s="183"/>
      <c r="AF685" s="183"/>
      <c r="AG685" s="183"/>
      <c r="AH685" s="183"/>
      <c r="AI685" s="183"/>
      <c r="AJ685" s="183"/>
      <c r="AK685" s="183"/>
      <c r="AL685" s="183"/>
      <c r="AM685" s="183"/>
      <c r="AN685" s="183"/>
      <c r="AO685" s="183"/>
      <c r="AP685" s="183"/>
      <c r="AQ685" s="183"/>
      <c r="AR685" s="183"/>
      <c r="AS685" s="183"/>
      <c r="AT685" s="183"/>
      <c r="AU685" s="183"/>
      <c r="AV685" s="183"/>
      <c r="AW685" s="183"/>
      <c r="AX685" s="183"/>
      <c r="AY685" s="183"/>
      <c r="AZ685" s="183"/>
      <c r="BA685" s="183"/>
      <c r="BB685" s="183"/>
      <c r="BC685" s="183"/>
      <c r="BD685" s="183"/>
      <c r="BE685" s="183"/>
      <c r="BF685" s="183"/>
      <c r="BG685" s="183"/>
      <c r="BH685" s="183"/>
      <c r="BI685" s="183"/>
      <c r="BJ685" s="183"/>
      <c r="BK685" s="183"/>
      <c r="BL685" s="183"/>
      <c r="BM685" s="183"/>
    </row>
    <row r="686" spans="1:65" x14ac:dyDescent="0.2">
      <c r="A686" s="110"/>
      <c r="B686" s="110"/>
      <c r="C686" s="110"/>
      <c r="D686" s="183"/>
      <c r="E686" s="183"/>
      <c r="F686" s="183"/>
      <c r="G686" s="183"/>
      <c r="H686" s="183"/>
      <c r="I686" s="183"/>
      <c r="J686" s="183"/>
      <c r="K686" s="183"/>
      <c r="L686" s="183"/>
      <c r="M686" s="183"/>
      <c r="N686" s="183"/>
      <c r="O686" s="183"/>
      <c r="P686" s="183"/>
      <c r="Q686" s="183"/>
      <c r="R686" s="183"/>
      <c r="S686" s="183"/>
      <c r="T686" s="183"/>
      <c r="U686" s="183"/>
      <c r="V686" s="183"/>
      <c r="W686" s="183"/>
      <c r="X686" s="183"/>
      <c r="Y686" s="183"/>
      <c r="Z686" s="183"/>
      <c r="AA686" s="183"/>
      <c r="AB686" s="183"/>
      <c r="AC686" s="183"/>
      <c r="AD686" s="183"/>
      <c r="AE686" s="183"/>
      <c r="AF686" s="183"/>
      <c r="AG686" s="183"/>
      <c r="AH686" s="183"/>
      <c r="AI686" s="183"/>
      <c r="AJ686" s="183"/>
      <c r="AK686" s="183"/>
      <c r="AL686" s="183"/>
      <c r="AM686" s="183"/>
      <c r="AN686" s="183"/>
      <c r="AO686" s="183"/>
      <c r="AP686" s="183"/>
      <c r="AQ686" s="183"/>
      <c r="AR686" s="183"/>
      <c r="AS686" s="183"/>
      <c r="AT686" s="183"/>
      <c r="AU686" s="183"/>
      <c r="AV686" s="183"/>
      <c r="AW686" s="183"/>
      <c r="AX686" s="183"/>
      <c r="AY686" s="183"/>
      <c r="AZ686" s="183"/>
      <c r="BA686" s="183"/>
      <c r="BB686" s="183"/>
      <c r="BC686" s="183"/>
      <c r="BD686" s="183"/>
      <c r="BE686" s="183"/>
      <c r="BF686" s="183"/>
      <c r="BG686" s="183"/>
      <c r="BH686" s="183"/>
      <c r="BI686" s="183"/>
      <c r="BJ686" s="183"/>
      <c r="BK686" s="183"/>
      <c r="BL686" s="183"/>
      <c r="BM686" s="183"/>
    </row>
    <row r="687" spans="1:65" x14ac:dyDescent="0.2">
      <c r="A687" s="110"/>
      <c r="B687" s="110"/>
      <c r="C687" s="110"/>
      <c r="D687" s="183"/>
      <c r="E687" s="183"/>
      <c r="F687" s="183"/>
      <c r="G687" s="183"/>
      <c r="H687" s="183"/>
      <c r="I687" s="183"/>
      <c r="J687" s="183"/>
      <c r="K687" s="183"/>
      <c r="L687" s="183"/>
      <c r="M687" s="183"/>
      <c r="N687" s="183"/>
      <c r="O687" s="183"/>
      <c r="P687" s="183"/>
      <c r="Q687" s="183"/>
      <c r="R687" s="183"/>
      <c r="S687" s="183"/>
      <c r="T687" s="183"/>
      <c r="U687" s="183"/>
      <c r="V687" s="183"/>
      <c r="W687" s="183"/>
      <c r="X687" s="183"/>
      <c r="Y687" s="183"/>
      <c r="Z687" s="183"/>
      <c r="AA687" s="183"/>
      <c r="AB687" s="183"/>
      <c r="AC687" s="183"/>
      <c r="AD687" s="183"/>
      <c r="AE687" s="183"/>
      <c r="AF687" s="183"/>
      <c r="AG687" s="183"/>
      <c r="AH687" s="183"/>
      <c r="AI687" s="183"/>
      <c r="AJ687" s="183"/>
      <c r="AK687" s="183"/>
      <c r="AL687" s="183"/>
      <c r="AM687" s="183"/>
      <c r="AN687" s="183"/>
      <c r="AO687" s="183"/>
      <c r="AP687" s="183"/>
      <c r="AQ687" s="183"/>
      <c r="AR687" s="183"/>
      <c r="AS687" s="183"/>
      <c r="AT687" s="183"/>
      <c r="AU687" s="183"/>
      <c r="AV687" s="183"/>
      <c r="AW687" s="183"/>
      <c r="AX687" s="183"/>
      <c r="AY687" s="183"/>
      <c r="AZ687" s="183"/>
      <c r="BA687" s="183"/>
      <c r="BB687" s="183"/>
      <c r="BC687" s="183"/>
      <c r="BD687" s="183"/>
      <c r="BE687" s="183"/>
      <c r="BF687" s="183"/>
      <c r="BG687" s="183"/>
      <c r="BH687" s="183"/>
      <c r="BI687" s="183"/>
      <c r="BJ687" s="183"/>
      <c r="BK687" s="183"/>
      <c r="BL687" s="183"/>
      <c r="BM687" s="183"/>
    </row>
    <row r="688" spans="1:65" x14ac:dyDescent="0.2">
      <c r="A688" s="110"/>
      <c r="B688" s="110"/>
      <c r="C688" s="110"/>
      <c r="D688" s="183"/>
      <c r="E688" s="183"/>
      <c r="F688" s="183"/>
      <c r="G688" s="183"/>
      <c r="H688" s="183"/>
      <c r="I688" s="183"/>
      <c r="J688" s="183"/>
      <c r="K688" s="183"/>
      <c r="L688" s="183"/>
      <c r="M688" s="183"/>
      <c r="N688" s="183"/>
      <c r="O688" s="183"/>
      <c r="P688" s="183"/>
      <c r="Q688" s="183"/>
      <c r="R688" s="183"/>
      <c r="S688" s="183"/>
      <c r="T688" s="183"/>
      <c r="U688" s="183"/>
      <c r="V688" s="183"/>
      <c r="W688" s="183"/>
      <c r="X688" s="183"/>
      <c r="Y688" s="183"/>
      <c r="Z688" s="183"/>
      <c r="AA688" s="183"/>
      <c r="AB688" s="183"/>
      <c r="AC688" s="183"/>
      <c r="AD688" s="183"/>
      <c r="AE688" s="183"/>
      <c r="AF688" s="183"/>
      <c r="AG688" s="183"/>
      <c r="AH688" s="183"/>
      <c r="AI688" s="183"/>
      <c r="AJ688" s="183"/>
      <c r="AK688" s="183"/>
      <c r="AL688" s="183"/>
      <c r="AM688" s="183"/>
      <c r="AN688" s="183"/>
      <c r="AO688" s="183"/>
      <c r="AP688" s="183"/>
      <c r="AQ688" s="183"/>
      <c r="AR688" s="183"/>
      <c r="AS688" s="183"/>
      <c r="AT688" s="183"/>
      <c r="AU688" s="183"/>
      <c r="AV688" s="183"/>
      <c r="AW688" s="183"/>
      <c r="AX688" s="183"/>
      <c r="AY688" s="183"/>
      <c r="AZ688" s="183"/>
      <c r="BA688" s="183"/>
      <c r="BB688" s="183"/>
      <c r="BC688" s="183"/>
      <c r="BD688" s="183"/>
      <c r="BE688" s="183"/>
      <c r="BF688" s="183"/>
      <c r="BG688" s="183"/>
      <c r="BH688" s="183"/>
      <c r="BI688" s="183"/>
      <c r="BJ688" s="183"/>
      <c r="BK688" s="183"/>
      <c r="BL688" s="183"/>
      <c r="BM688" s="183"/>
    </row>
    <row r="689" spans="1:65" x14ac:dyDescent="0.2">
      <c r="A689" s="110"/>
      <c r="B689" s="110"/>
      <c r="C689" s="110"/>
      <c r="D689" s="183"/>
      <c r="E689" s="183"/>
      <c r="F689" s="183"/>
      <c r="G689" s="183"/>
      <c r="H689" s="183"/>
      <c r="I689" s="183"/>
      <c r="J689" s="183"/>
      <c r="K689" s="183"/>
      <c r="L689" s="183"/>
      <c r="M689" s="183"/>
      <c r="N689" s="183"/>
      <c r="O689" s="183"/>
      <c r="P689" s="183"/>
      <c r="Q689" s="183"/>
      <c r="R689" s="183"/>
      <c r="S689" s="183"/>
      <c r="T689" s="183"/>
      <c r="U689" s="183"/>
      <c r="V689" s="183"/>
      <c r="W689" s="183"/>
      <c r="X689" s="183"/>
      <c r="Y689" s="183"/>
      <c r="Z689" s="183"/>
      <c r="AA689" s="183"/>
      <c r="AB689" s="183"/>
      <c r="AC689" s="183"/>
      <c r="AD689" s="183"/>
      <c r="AE689" s="183"/>
      <c r="AF689" s="183"/>
      <c r="AG689" s="183"/>
      <c r="AH689" s="183"/>
      <c r="AI689" s="183"/>
      <c r="AJ689" s="183"/>
      <c r="AK689" s="183"/>
      <c r="AL689" s="183"/>
      <c r="AM689" s="183"/>
      <c r="AN689" s="183"/>
      <c r="AO689" s="183"/>
      <c r="AP689" s="183"/>
      <c r="AQ689" s="183"/>
      <c r="AR689" s="183"/>
      <c r="AS689" s="183"/>
      <c r="AT689" s="183"/>
      <c r="AU689" s="183"/>
      <c r="AV689" s="183"/>
      <c r="AW689" s="183"/>
      <c r="AX689" s="183"/>
      <c r="AY689" s="183"/>
      <c r="AZ689" s="183"/>
      <c r="BA689" s="183"/>
      <c r="BB689" s="183"/>
      <c r="BC689" s="183"/>
      <c r="BD689" s="183"/>
      <c r="BE689" s="183"/>
      <c r="BF689" s="183"/>
      <c r="BG689" s="183"/>
      <c r="BH689" s="183"/>
      <c r="BI689" s="183"/>
      <c r="BJ689" s="183"/>
      <c r="BK689" s="183"/>
      <c r="BL689" s="183"/>
      <c r="BM689" s="183"/>
    </row>
    <row r="690" spans="1:65" x14ac:dyDescent="0.2">
      <c r="A690" s="110"/>
      <c r="B690" s="110"/>
      <c r="C690" s="110"/>
      <c r="D690" s="183"/>
      <c r="E690" s="183"/>
      <c r="F690" s="183"/>
      <c r="G690" s="183"/>
      <c r="H690" s="183"/>
      <c r="I690" s="183"/>
      <c r="J690" s="183"/>
      <c r="K690" s="183"/>
      <c r="L690" s="183"/>
      <c r="M690" s="183"/>
      <c r="N690" s="183"/>
      <c r="O690" s="183"/>
      <c r="P690" s="183"/>
      <c r="Q690" s="183"/>
      <c r="R690" s="183"/>
      <c r="S690" s="183"/>
      <c r="T690" s="183"/>
      <c r="U690" s="183"/>
      <c r="V690" s="183"/>
      <c r="W690" s="183"/>
      <c r="X690" s="183"/>
      <c r="Y690" s="183"/>
      <c r="Z690" s="183"/>
      <c r="AA690" s="183"/>
      <c r="AB690" s="183"/>
      <c r="AC690" s="183"/>
      <c r="AD690" s="183"/>
      <c r="AE690" s="183"/>
      <c r="AF690" s="183"/>
      <c r="AG690" s="183"/>
      <c r="AH690" s="183"/>
      <c r="AI690" s="183"/>
      <c r="AJ690" s="183"/>
      <c r="AK690" s="183"/>
      <c r="AL690" s="183"/>
      <c r="AM690" s="183"/>
      <c r="AN690" s="183"/>
      <c r="AO690" s="183"/>
      <c r="AP690" s="183"/>
      <c r="AQ690" s="183"/>
      <c r="AR690" s="183"/>
      <c r="AS690" s="183"/>
      <c r="AT690" s="183"/>
      <c r="AU690" s="183"/>
      <c r="AV690" s="183"/>
      <c r="AW690" s="183"/>
      <c r="AX690" s="183"/>
      <c r="AY690" s="183"/>
      <c r="AZ690" s="183"/>
      <c r="BA690" s="183"/>
      <c r="BB690" s="183"/>
      <c r="BC690" s="183"/>
      <c r="BD690" s="183"/>
      <c r="BE690" s="183"/>
      <c r="BF690" s="183"/>
      <c r="BG690" s="183"/>
      <c r="BH690" s="183"/>
      <c r="BI690" s="183"/>
      <c r="BJ690" s="183"/>
      <c r="BK690" s="183"/>
      <c r="BL690" s="183"/>
      <c r="BM690" s="183"/>
    </row>
    <row r="691" spans="1:65" x14ac:dyDescent="0.2">
      <c r="A691" s="110"/>
      <c r="B691" s="110"/>
      <c r="C691" s="110"/>
      <c r="D691" s="183"/>
      <c r="E691" s="183"/>
      <c r="F691" s="183"/>
      <c r="G691" s="183"/>
      <c r="H691" s="183"/>
      <c r="I691" s="183"/>
      <c r="J691" s="183"/>
      <c r="K691" s="183"/>
      <c r="L691" s="183"/>
      <c r="M691" s="183"/>
      <c r="N691" s="183"/>
      <c r="O691" s="183"/>
      <c r="P691" s="183"/>
      <c r="Q691" s="183"/>
      <c r="R691" s="183"/>
      <c r="S691" s="183"/>
      <c r="T691" s="183"/>
      <c r="U691" s="183"/>
      <c r="V691" s="183"/>
      <c r="W691" s="183"/>
      <c r="X691" s="183"/>
      <c r="Y691" s="183"/>
      <c r="Z691" s="183"/>
      <c r="AA691" s="183"/>
      <c r="AB691" s="183"/>
      <c r="AC691" s="183"/>
      <c r="AD691" s="183"/>
      <c r="AE691" s="183"/>
      <c r="AF691" s="183"/>
      <c r="AG691" s="183"/>
      <c r="AH691" s="183"/>
      <c r="AI691" s="183"/>
      <c r="AJ691" s="183"/>
      <c r="AK691" s="183"/>
      <c r="AL691" s="183"/>
      <c r="AM691" s="183"/>
      <c r="AN691" s="183"/>
      <c r="AO691" s="183"/>
      <c r="AP691" s="183"/>
      <c r="AQ691" s="183"/>
      <c r="AR691" s="183"/>
      <c r="AS691" s="183"/>
      <c r="AT691" s="183"/>
      <c r="AU691" s="183"/>
      <c r="AV691" s="183"/>
      <c r="AW691" s="183"/>
      <c r="AX691" s="183"/>
      <c r="AY691" s="183"/>
      <c r="AZ691" s="183"/>
      <c r="BA691" s="183"/>
      <c r="BB691" s="183"/>
      <c r="BC691" s="183"/>
      <c r="BD691" s="183"/>
      <c r="BE691" s="183"/>
      <c r="BF691" s="183"/>
      <c r="BG691" s="183"/>
      <c r="BH691" s="183"/>
      <c r="BI691" s="183"/>
      <c r="BJ691" s="183"/>
      <c r="BK691" s="183"/>
      <c r="BL691" s="183"/>
      <c r="BM691" s="183"/>
    </row>
    <row r="692" spans="1:65" x14ac:dyDescent="0.2">
      <c r="A692" s="110"/>
      <c r="B692" s="110"/>
      <c r="C692" s="110"/>
      <c r="D692" s="183"/>
      <c r="E692" s="183"/>
      <c r="F692" s="183"/>
      <c r="G692" s="183"/>
      <c r="H692" s="183"/>
      <c r="I692" s="183"/>
      <c r="J692" s="183"/>
      <c r="K692" s="183"/>
      <c r="L692" s="183"/>
      <c r="M692" s="183"/>
      <c r="N692" s="183"/>
      <c r="O692" s="183"/>
      <c r="P692" s="183"/>
      <c r="Q692" s="183"/>
      <c r="R692" s="183"/>
      <c r="S692" s="183"/>
      <c r="T692" s="183"/>
      <c r="U692" s="183"/>
      <c r="V692" s="183"/>
      <c r="W692" s="183"/>
      <c r="X692" s="183"/>
      <c r="Y692" s="183"/>
      <c r="Z692" s="183"/>
      <c r="AA692" s="183"/>
      <c r="AB692" s="183"/>
      <c r="AC692" s="183"/>
      <c r="AD692" s="183"/>
      <c r="AE692" s="183"/>
      <c r="AF692" s="183"/>
      <c r="AG692" s="183"/>
      <c r="AH692" s="183"/>
      <c r="AI692" s="183"/>
      <c r="AJ692" s="183"/>
      <c r="AK692" s="183"/>
      <c r="AL692" s="183"/>
      <c r="AM692" s="183"/>
      <c r="AN692" s="183"/>
      <c r="AO692" s="183"/>
      <c r="AP692" s="183"/>
      <c r="AQ692" s="183"/>
      <c r="AR692" s="183"/>
      <c r="AS692" s="183"/>
      <c r="AT692" s="183"/>
      <c r="AU692" s="183"/>
      <c r="AV692" s="183"/>
      <c r="AW692" s="183"/>
      <c r="AX692" s="183"/>
      <c r="AY692" s="183"/>
      <c r="AZ692" s="183"/>
      <c r="BA692" s="183"/>
      <c r="BB692" s="183"/>
      <c r="BC692" s="183"/>
      <c r="BD692" s="183"/>
      <c r="BE692" s="183"/>
      <c r="BF692" s="183"/>
      <c r="BG692" s="183"/>
      <c r="BH692" s="183"/>
      <c r="BI692" s="183"/>
      <c r="BJ692" s="183"/>
      <c r="BK692" s="183"/>
      <c r="BL692" s="183"/>
      <c r="BM692" s="183"/>
    </row>
    <row r="693" spans="1:65" x14ac:dyDescent="0.2">
      <c r="A693" s="110"/>
      <c r="B693" s="110"/>
      <c r="C693" s="110"/>
      <c r="D693" s="183"/>
      <c r="E693" s="183"/>
      <c r="F693" s="183"/>
      <c r="G693" s="183"/>
      <c r="H693" s="183"/>
      <c r="I693" s="183"/>
      <c r="J693" s="183"/>
      <c r="K693" s="183"/>
      <c r="L693" s="183"/>
      <c r="M693" s="183"/>
      <c r="N693" s="183"/>
      <c r="O693" s="183"/>
      <c r="P693" s="183"/>
      <c r="Q693" s="183"/>
      <c r="R693" s="183"/>
      <c r="S693" s="183"/>
      <c r="T693" s="183"/>
      <c r="U693" s="183"/>
      <c r="V693" s="183"/>
      <c r="W693" s="183"/>
      <c r="X693" s="183"/>
      <c r="Y693" s="183"/>
      <c r="Z693" s="183"/>
      <c r="AA693" s="183"/>
      <c r="AB693" s="183"/>
      <c r="AC693" s="183"/>
      <c r="AD693" s="183"/>
      <c r="AE693" s="183"/>
      <c r="AF693" s="183"/>
      <c r="AG693" s="183"/>
      <c r="AH693" s="183"/>
      <c r="AI693" s="183"/>
      <c r="AJ693" s="183"/>
      <c r="AK693" s="183"/>
      <c r="AL693" s="183"/>
      <c r="AM693" s="183"/>
      <c r="AN693" s="183"/>
      <c r="AO693" s="183"/>
      <c r="AP693" s="183"/>
      <c r="AQ693" s="183"/>
      <c r="AR693" s="183"/>
      <c r="AS693" s="183"/>
      <c r="AT693" s="183"/>
      <c r="AU693" s="183"/>
      <c r="AV693" s="183"/>
      <c r="AW693" s="183"/>
      <c r="AX693" s="183"/>
      <c r="AY693" s="183"/>
      <c r="AZ693" s="183"/>
      <c r="BA693" s="183"/>
      <c r="BB693" s="183"/>
      <c r="BC693" s="183"/>
      <c r="BD693" s="183"/>
      <c r="BE693" s="183"/>
      <c r="BF693" s="183"/>
      <c r="BG693" s="183"/>
      <c r="BH693" s="183"/>
      <c r="BI693" s="183"/>
      <c r="BJ693" s="183"/>
      <c r="BK693" s="183"/>
      <c r="BL693" s="183"/>
      <c r="BM693" s="183"/>
    </row>
    <row r="694" spans="1:65" x14ac:dyDescent="0.2">
      <c r="A694" s="110"/>
      <c r="B694" s="110"/>
      <c r="C694" s="110"/>
      <c r="D694" s="183"/>
      <c r="E694" s="183"/>
      <c r="F694" s="183"/>
      <c r="G694" s="183"/>
      <c r="H694" s="183"/>
      <c r="I694" s="183"/>
      <c r="J694" s="183"/>
      <c r="K694" s="183"/>
      <c r="L694" s="183"/>
      <c r="M694" s="183"/>
      <c r="N694" s="183"/>
      <c r="O694" s="183"/>
      <c r="P694" s="183"/>
      <c r="Q694" s="183"/>
      <c r="R694" s="183"/>
      <c r="S694" s="183"/>
      <c r="T694" s="183"/>
      <c r="U694" s="183"/>
      <c r="V694" s="183"/>
      <c r="W694" s="183"/>
      <c r="X694" s="183"/>
      <c r="Y694" s="183"/>
      <c r="Z694" s="183"/>
      <c r="AA694" s="183"/>
      <c r="AB694" s="183"/>
      <c r="AC694" s="183"/>
      <c r="AD694" s="183"/>
      <c r="AE694" s="183"/>
      <c r="AF694" s="183"/>
      <c r="AG694" s="183"/>
      <c r="AH694" s="183"/>
      <c r="AI694" s="183"/>
      <c r="AJ694" s="183"/>
      <c r="AK694" s="183"/>
      <c r="AL694" s="183"/>
      <c r="AM694" s="183"/>
      <c r="AN694" s="183"/>
      <c r="AO694" s="183"/>
      <c r="AP694" s="183"/>
      <c r="AQ694" s="183"/>
      <c r="AR694" s="183"/>
      <c r="AS694" s="183"/>
      <c r="AT694" s="183"/>
      <c r="AU694" s="183"/>
      <c r="AV694" s="183"/>
      <c r="AW694" s="183"/>
      <c r="AX694" s="183"/>
      <c r="AY694" s="183"/>
      <c r="AZ694" s="183"/>
      <c r="BA694" s="183"/>
      <c r="BB694" s="183"/>
      <c r="BC694" s="183"/>
      <c r="BD694" s="183"/>
      <c r="BE694" s="183"/>
      <c r="BF694" s="183"/>
      <c r="BG694" s="183"/>
      <c r="BH694" s="183"/>
      <c r="BI694" s="183"/>
      <c r="BJ694" s="183"/>
      <c r="BK694" s="183"/>
      <c r="BL694" s="183"/>
      <c r="BM694" s="183"/>
    </row>
    <row r="695" spans="1:65" x14ac:dyDescent="0.2">
      <c r="A695" s="110"/>
      <c r="B695" s="110"/>
      <c r="C695" s="110"/>
      <c r="D695" s="183"/>
      <c r="E695" s="183"/>
      <c r="F695" s="183"/>
      <c r="G695" s="183"/>
      <c r="H695" s="183"/>
      <c r="I695" s="183"/>
      <c r="J695" s="183"/>
      <c r="K695" s="183"/>
      <c r="L695" s="183"/>
      <c r="M695" s="183"/>
      <c r="N695" s="183"/>
      <c r="O695" s="183"/>
      <c r="P695" s="183"/>
      <c r="Q695" s="183"/>
      <c r="R695" s="183"/>
      <c r="S695" s="183"/>
      <c r="T695" s="183"/>
      <c r="U695" s="183"/>
      <c r="V695" s="183"/>
      <c r="W695" s="183"/>
      <c r="X695" s="183"/>
      <c r="Y695" s="183"/>
      <c r="Z695" s="183"/>
      <c r="AA695" s="183"/>
      <c r="AB695" s="183"/>
      <c r="AC695" s="183"/>
      <c r="AD695" s="183"/>
      <c r="AE695" s="183"/>
      <c r="AF695" s="183"/>
      <c r="AG695" s="183"/>
      <c r="AH695" s="183"/>
      <c r="AI695" s="183"/>
      <c r="AJ695" s="183"/>
      <c r="AK695" s="183"/>
      <c r="AL695" s="183"/>
      <c r="AM695" s="183"/>
      <c r="AN695" s="183"/>
      <c r="AO695" s="183"/>
      <c r="AP695" s="183"/>
      <c r="AQ695" s="183"/>
      <c r="AR695" s="183"/>
      <c r="AS695" s="183"/>
      <c r="AT695" s="183"/>
      <c r="AU695" s="183"/>
      <c r="AV695" s="183"/>
      <c r="AW695" s="183"/>
      <c r="AX695" s="183"/>
      <c r="AY695" s="183"/>
      <c r="AZ695" s="183"/>
      <c r="BA695" s="183"/>
      <c r="BB695" s="183"/>
      <c r="BC695" s="183"/>
      <c r="BD695" s="183"/>
      <c r="BE695" s="183"/>
      <c r="BF695" s="183"/>
      <c r="BG695" s="183"/>
      <c r="BH695" s="183"/>
      <c r="BI695" s="183"/>
      <c r="BJ695" s="183"/>
      <c r="BK695" s="183"/>
      <c r="BL695" s="183"/>
      <c r="BM695" s="183"/>
    </row>
    <row r="696" spans="1:65" x14ac:dyDescent="0.2">
      <c r="A696" s="110"/>
      <c r="B696" s="110"/>
      <c r="C696" s="110"/>
      <c r="D696" s="183"/>
      <c r="E696" s="183"/>
      <c r="F696" s="183"/>
      <c r="G696" s="183"/>
      <c r="H696" s="183"/>
      <c r="I696" s="183"/>
      <c r="J696" s="183"/>
      <c r="K696" s="183"/>
      <c r="L696" s="183"/>
      <c r="M696" s="183"/>
      <c r="N696" s="183"/>
      <c r="O696" s="183"/>
      <c r="P696" s="183"/>
      <c r="Q696" s="183"/>
      <c r="R696" s="183"/>
      <c r="S696" s="183"/>
      <c r="T696" s="183"/>
      <c r="U696" s="183"/>
      <c r="V696" s="183"/>
      <c r="W696" s="183"/>
      <c r="X696" s="183"/>
      <c r="Y696" s="183"/>
      <c r="Z696" s="183"/>
      <c r="AA696" s="183"/>
      <c r="AB696" s="183"/>
      <c r="AC696" s="183"/>
      <c r="AD696" s="183"/>
      <c r="AE696" s="183"/>
      <c r="AF696" s="183"/>
      <c r="AG696" s="183"/>
      <c r="AH696" s="183"/>
      <c r="AI696" s="183"/>
      <c r="AJ696" s="183"/>
      <c r="AK696" s="183"/>
      <c r="AL696" s="183"/>
      <c r="AM696" s="183"/>
      <c r="AN696" s="183"/>
      <c r="AO696" s="183"/>
      <c r="AP696" s="183"/>
      <c r="AQ696" s="183"/>
      <c r="AR696" s="183"/>
      <c r="AS696" s="183"/>
      <c r="AT696" s="183"/>
      <c r="AU696" s="183"/>
      <c r="AV696" s="183"/>
      <c r="AW696" s="183"/>
      <c r="AX696" s="183"/>
      <c r="AY696" s="183"/>
      <c r="AZ696" s="183"/>
      <c r="BA696" s="183"/>
      <c r="BB696" s="183"/>
      <c r="BC696" s="183"/>
      <c r="BD696" s="183"/>
      <c r="BE696" s="183"/>
      <c r="BF696" s="183"/>
      <c r="BG696" s="183"/>
      <c r="BH696" s="183"/>
      <c r="BI696" s="183"/>
      <c r="BJ696" s="183"/>
      <c r="BK696" s="183"/>
      <c r="BL696" s="183"/>
      <c r="BM696" s="183"/>
    </row>
    <row r="697" spans="1:65" x14ac:dyDescent="0.2">
      <c r="A697" s="110"/>
      <c r="B697" s="110"/>
      <c r="C697" s="110"/>
      <c r="D697" s="183"/>
      <c r="E697" s="183"/>
      <c r="F697" s="183"/>
      <c r="G697" s="183"/>
      <c r="H697" s="183"/>
      <c r="I697" s="183"/>
      <c r="J697" s="183"/>
      <c r="K697" s="183"/>
      <c r="L697" s="183"/>
      <c r="M697" s="183"/>
      <c r="N697" s="183"/>
      <c r="O697" s="183"/>
      <c r="P697" s="183"/>
      <c r="Q697" s="183"/>
      <c r="R697" s="183"/>
      <c r="S697" s="183"/>
      <c r="T697" s="183"/>
      <c r="U697" s="183"/>
      <c r="V697" s="183"/>
      <c r="W697" s="183"/>
      <c r="X697" s="183"/>
      <c r="Y697" s="183"/>
      <c r="Z697" s="183"/>
      <c r="AA697" s="183"/>
      <c r="AB697" s="183"/>
      <c r="AC697" s="183"/>
      <c r="AD697" s="183"/>
      <c r="AE697" s="183"/>
      <c r="AF697" s="183"/>
      <c r="AG697" s="183"/>
      <c r="AH697" s="183"/>
      <c r="AI697" s="183"/>
      <c r="AJ697" s="183"/>
      <c r="AK697" s="183"/>
      <c r="AL697" s="183"/>
      <c r="AM697" s="183"/>
      <c r="AN697" s="183"/>
      <c r="AO697" s="183"/>
      <c r="AP697" s="183"/>
      <c r="AQ697" s="183"/>
      <c r="AR697" s="183"/>
      <c r="AS697" s="183"/>
      <c r="AT697" s="183"/>
      <c r="AU697" s="183"/>
      <c r="AV697" s="183"/>
      <c r="AW697" s="183"/>
      <c r="AX697" s="183"/>
      <c r="AY697" s="183"/>
      <c r="AZ697" s="183"/>
      <c r="BA697" s="183"/>
      <c r="BB697" s="183"/>
      <c r="BC697" s="183"/>
      <c r="BD697" s="183"/>
      <c r="BE697" s="183"/>
      <c r="BF697" s="183"/>
      <c r="BG697" s="183"/>
      <c r="BH697" s="183"/>
      <c r="BI697" s="183"/>
      <c r="BJ697" s="183"/>
      <c r="BK697" s="183"/>
      <c r="BL697" s="183"/>
      <c r="BM697" s="183"/>
    </row>
    <row r="698" spans="1:65" x14ac:dyDescent="0.2">
      <c r="A698" s="110"/>
      <c r="B698" s="110"/>
      <c r="C698" s="110"/>
      <c r="D698" s="183"/>
      <c r="E698" s="183"/>
      <c r="F698" s="183"/>
      <c r="G698" s="183"/>
      <c r="H698" s="183"/>
      <c r="I698" s="183"/>
      <c r="J698" s="183"/>
      <c r="K698" s="183"/>
      <c r="L698" s="183"/>
      <c r="M698" s="183"/>
      <c r="N698" s="183"/>
      <c r="O698" s="183"/>
      <c r="P698" s="183"/>
      <c r="Q698" s="183"/>
      <c r="R698" s="183"/>
      <c r="S698" s="183"/>
      <c r="T698" s="183"/>
      <c r="U698" s="183"/>
      <c r="V698" s="183"/>
      <c r="W698" s="183"/>
      <c r="X698" s="183"/>
      <c r="Y698" s="183"/>
      <c r="Z698" s="183"/>
      <c r="AA698" s="183"/>
      <c r="AB698" s="183"/>
      <c r="AC698" s="183"/>
      <c r="AD698" s="183"/>
      <c r="AE698" s="183"/>
      <c r="AF698" s="183"/>
      <c r="AG698" s="183"/>
      <c r="AH698" s="183"/>
      <c r="AI698" s="183"/>
      <c r="AJ698" s="183"/>
      <c r="AK698" s="183"/>
      <c r="AL698" s="183"/>
      <c r="AM698" s="183"/>
      <c r="AN698" s="183"/>
      <c r="AO698" s="183"/>
      <c r="AP698" s="183"/>
      <c r="AQ698" s="183"/>
      <c r="AR698" s="183"/>
      <c r="AS698" s="183"/>
      <c r="AT698" s="183"/>
      <c r="AU698" s="183"/>
      <c r="AV698" s="183"/>
      <c r="AW698" s="183"/>
      <c r="AX698" s="183"/>
      <c r="AY698" s="183"/>
      <c r="AZ698" s="183"/>
      <c r="BA698" s="183"/>
      <c r="BB698" s="183"/>
      <c r="BC698" s="183"/>
      <c r="BD698" s="183"/>
      <c r="BE698" s="183"/>
      <c r="BF698" s="183"/>
      <c r="BG698" s="183"/>
      <c r="BH698" s="183"/>
      <c r="BI698" s="183"/>
      <c r="BJ698" s="183"/>
      <c r="BK698" s="183"/>
      <c r="BL698" s="183"/>
      <c r="BM698" s="183"/>
    </row>
    <row r="699" spans="1:65" x14ac:dyDescent="0.2">
      <c r="A699" s="110"/>
      <c r="B699" s="110"/>
      <c r="C699" s="110"/>
      <c r="D699" s="183"/>
      <c r="E699" s="183"/>
      <c r="F699" s="183"/>
      <c r="G699" s="183"/>
      <c r="H699" s="183"/>
      <c r="I699" s="183"/>
      <c r="J699" s="183"/>
      <c r="K699" s="183"/>
      <c r="L699" s="183"/>
      <c r="M699" s="183"/>
      <c r="N699" s="183"/>
      <c r="O699" s="183"/>
      <c r="P699" s="183"/>
      <c r="Q699" s="183"/>
      <c r="R699" s="183"/>
      <c r="S699" s="183"/>
      <c r="T699" s="183"/>
      <c r="U699" s="183"/>
      <c r="V699" s="183"/>
      <c r="W699" s="183"/>
      <c r="X699" s="183"/>
      <c r="Y699" s="183"/>
      <c r="Z699" s="183"/>
      <c r="AA699" s="183"/>
      <c r="AB699" s="183"/>
      <c r="AC699" s="183"/>
      <c r="AD699" s="183"/>
      <c r="AE699" s="183"/>
      <c r="AF699" s="183"/>
      <c r="AG699" s="183"/>
      <c r="AH699" s="183"/>
      <c r="AI699" s="183"/>
      <c r="AJ699" s="183"/>
      <c r="AK699" s="183"/>
      <c r="AL699" s="183"/>
      <c r="AM699" s="183"/>
      <c r="AN699" s="183"/>
      <c r="AO699" s="183"/>
      <c r="AP699" s="183"/>
      <c r="AQ699" s="183"/>
      <c r="AR699" s="183"/>
      <c r="AS699" s="183"/>
      <c r="AT699" s="183"/>
      <c r="AU699" s="183"/>
      <c r="AV699" s="183"/>
      <c r="AW699" s="183"/>
      <c r="AX699" s="183"/>
      <c r="AY699" s="183"/>
      <c r="AZ699" s="183"/>
      <c r="BA699" s="183"/>
      <c r="BB699" s="183"/>
      <c r="BC699" s="183"/>
      <c r="BD699" s="183"/>
      <c r="BE699" s="183"/>
      <c r="BF699" s="183"/>
      <c r="BG699" s="183"/>
      <c r="BH699" s="183"/>
      <c r="BI699" s="183"/>
      <c r="BJ699" s="183"/>
      <c r="BK699" s="183"/>
      <c r="BL699" s="183"/>
      <c r="BM699" s="183"/>
    </row>
    <row r="700" spans="1:65" x14ac:dyDescent="0.2">
      <c r="A700" s="110"/>
      <c r="B700" s="110"/>
      <c r="C700" s="110"/>
      <c r="D700" s="183"/>
      <c r="E700" s="183"/>
      <c r="F700" s="183"/>
      <c r="G700" s="183"/>
      <c r="H700" s="183"/>
      <c r="I700" s="183"/>
      <c r="J700" s="183"/>
      <c r="K700" s="183"/>
      <c r="L700" s="183"/>
      <c r="M700" s="183"/>
      <c r="N700" s="183"/>
      <c r="O700" s="183"/>
      <c r="P700" s="183"/>
      <c r="Q700" s="183"/>
      <c r="R700" s="183"/>
      <c r="S700" s="183"/>
      <c r="T700" s="183"/>
      <c r="U700" s="183"/>
      <c r="V700" s="183"/>
      <c r="W700" s="183"/>
      <c r="X700" s="183"/>
      <c r="Y700" s="183"/>
      <c r="Z700" s="183"/>
      <c r="AA700" s="183"/>
      <c r="AB700" s="183"/>
      <c r="AC700" s="183"/>
      <c r="AD700" s="183"/>
      <c r="AE700" s="183"/>
      <c r="AF700" s="183"/>
      <c r="AG700" s="183"/>
      <c r="AH700" s="183"/>
      <c r="AI700" s="183"/>
      <c r="AJ700" s="183"/>
      <c r="AK700" s="183"/>
      <c r="AL700" s="183"/>
      <c r="AM700" s="183"/>
      <c r="AN700" s="183"/>
      <c r="AO700" s="183"/>
      <c r="AP700" s="183"/>
      <c r="AQ700" s="183"/>
      <c r="AR700" s="183"/>
      <c r="AS700" s="183"/>
      <c r="AT700" s="183"/>
      <c r="AU700" s="183"/>
      <c r="AV700" s="183"/>
      <c r="AW700" s="183"/>
      <c r="AX700" s="183"/>
      <c r="AY700" s="183"/>
      <c r="AZ700" s="183"/>
      <c r="BA700" s="183"/>
      <c r="BB700" s="183"/>
      <c r="BC700" s="183"/>
      <c r="BD700" s="183"/>
      <c r="BE700" s="183"/>
      <c r="BF700" s="183"/>
      <c r="BG700" s="183"/>
      <c r="BH700" s="183"/>
      <c r="BI700" s="183"/>
      <c r="BJ700" s="183"/>
      <c r="BK700" s="183"/>
      <c r="BL700" s="183"/>
      <c r="BM700" s="183"/>
    </row>
    <row r="701" spans="1:65" x14ac:dyDescent="0.2">
      <c r="A701" s="110"/>
      <c r="B701" s="110"/>
      <c r="C701" s="110"/>
      <c r="D701" s="183"/>
      <c r="E701" s="183"/>
      <c r="F701" s="183"/>
      <c r="G701" s="183"/>
      <c r="H701" s="183"/>
      <c r="I701" s="183"/>
      <c r="J701" s="183"/>
      <c r="K701" s="183"/>
      <c r="L701" s="183"/>
      <c r="M701" s="183"/>
      <c r="N701" s="183"/>
      <c r="O701" s="183"/>
      <c r="P701" s="183"/>
      <c r="Q701" s="183"/>
      <c r="R701" s="183"/>
      <c r="S701" s="183"/>
      <c r="T701" s="183"/>
      <c r="U701" s="183"/>
      <c r="V701" s="183"/>
      <c r="W701" s="183"/>
      <c r="X701" s="183"/>
      <c r="Y701" s="183"/>
      <c r="Z701" s="183"/>
      <c r="AA701" s="183"/>
      <c r="AB701" s="183"/>
      <c r="AC701" s="183"/>
      <c r="AD701" s="183"/>
      <c r="AE701" s="183"/>
      <c r="AF701" s="183"/>
      <c r="AG701" s="183"/>
      <c r="AH701" s="183"/>
      <c r="AI701" s="183"/>
      <c r="AJ701" s="183"/>
      <c r="AK701" s="183"/>
      <c r="AL701" s="183"/>
      <c r="AM701" s="183"/>
      <c r="AN701" s="183"/>
      <c r="AO701" s="183"/>
      <c r="AP701" s="183"/>
      <c r="AQ701" s="183"/>
      <c r="AR701" s="183"/>
      <c r="AS701" s="183"/>
      <c r="AT701" s="183"/>
      <c r="AU701" s="183"/>
      <c r="AV701" s="183"/>
      <c r="AW701" s="183"/>
      <c r="AX701" s="183"/>
      <c r="AY701" s="183"/>
      <c r="AZ701" s="183"/>
      <c r="BA701" s="183"/>
      <c r="BB701" s="183"/>
      <c r="BC701" s="183"/>
      <c r="BD701" s="183"/>
      <c r="BE701" s="183"/>
      <c r="BF701" s="183"/>
      <c r="BG701" s="183"/>
      <c r="BH701" s="183"/>
      <c r="BI701" s="183"/>
      <c r="BJ701" s="183"/>
      <c r="BK701" s="183"/>
      <c r="BL701" s="183"/>
      <c r="BM701" s="183"/>
    </row>
    <row r="702" spans="1:65" x14ac:dyDescent="0.2">
      <c r="A702" s="110"/>
      <c r="B702" s="110"/>
      <c r="C702" s="110"/>
      <c r="D702" s="183"/>
      <c r="E702" s="183"/>
      <c r="F702" s="183"/>
      <c r="G702" s="183"/>
      <c r="H702" s="183"/>
      <c r="I702" s="183"/>
      <c r="J702" s="183"/>
      <c r="K702" s="183"/>
      <c r="L702" s="183"/>
      <c r="M702" s="183"/>
      <c r="N702" s="183"/>
      <c r="O702" s="183"/>
      <c r="P702" s="183"/>
      <c r="Q702" s="183"/>
      <c r="R702" s="183"/>
      <c r="S702" s="183"/>
      <c r="T702" s="183"/>
      <c r="U702" s="183"/>
      <c r="V702" s="183"/>
      <c r="W702" s="183"/>
      <c r="X702" s="183"/>
      <c r="Y702" s="183"/>
      <c r="Z702" s="183"/>
      <c r="AA702" s="183"/>
      <c r="AB702" s="183"/>
      <c r="AC702" s="183"/>
      <c r="AD702" s="183"/>
      <c r="AE702" s="183"/>
      <c r="AF702" s="183"/>
      <c r="AG702" s="183"/>
      <c r="AH702" s="183"/>
      <c r="AI702" s="183"/>
      <c r="AJ702" s="183"/>
      <c r="AK702" s="183"/>
      <c r="AL702" s="183"/>
      <c r="AM702" s="183"/>
      <c r="AN702" s="183"/>
      <c r="AO702" s="183"/>
      <c r="AP702" s="183"/>
      <c r="AQ702" s="183"/>
      <c r="AR702" s="183"/>
      <c r="AS702" s="183"/>
      <c r="AT702" s="183"/>
      <c r="AU702" s="183"/>
      <c r="AV702" s="183"/>
      <c r="AW702" s="183"/>
      <c r="AX702" s="183"/>
      <c r="AY702" s="183"/>
      <c r="AZ702" s="183"/>
      <c r="BA702" s="183"/>
      <c r="BB702" s="183"/>
      <c r="BC702" s="183"/>
      <c r="BD702" s="183"/>
      <c r="BE702" s="183"/>
      <c r="BF702" s="183"/>
      <c r="BG702" s="183"/>
      <c r="BH702" s="183"/>
      <c r="BI702" s="183"/>
      <c r="BJ702" s="183"/>
      <c r="BK702" s="183"/>
      <c r="BL702" s="183"/>
      <c r="BM702" s="183"/>
    </row>
    <row r="703" spans="1:65" x14ac:dyDescent="0.2">
      <c r="A703" s="110"/>
      <c r="B703" s="110"/>
      <c r="C703" s="110"/>
      <c r="D703" s="183"/>
      <c r="E703" s="183"/>
      <c r="F703" s="183"/>
      <c r="G703" s="183"/>
      <c r="H703" s="183"/>
      <c r="I703" s="183"/>
      <c r="J703" s="183"/>
      <c r="K703" s="183"/>
      <c r="L703" s="183"/>
      <c r="M703" s="183"/>
      <c r="N703" s="183"/>
      <c r="O703" s="183"/>
      <c r="P703" s="183"/>
      <c r="Q703" s="183"/>
      <c r="R703" s="183"/>
      <c r="S703" s="183"/>
      <c r="T703" s="183"/>
      <c r="U703" s="183"/>
      <c r="V703" s="183"/>
      <c r="W703" s="183"/>
      <c r="X703" s="183"/>
      <c r="Y703" s="183"/>
      <c r="Z703" s="183"/>
      <c r="AA703" s="183"/>
      <c r="AB703" s="183"/>
      <c r="AC703" s="183"/>
      <c r="AD703" s="183"/>
      <c r="AE703" s="183"/>
      <c r="AF703" s="183"/>
      <c r="AG703" s="183"/>
      <c r="AH703" s="183"/>
      <c r="AI703" s="183"/>
      <c r="AJ703" s="183"/>
      <c r="AK703" s="183"/>
      <c r="AL703" s="183"/>
      <c r="AM703" s="183"/>
      <c r="AN703" s="183"/>
      <c r="AO703" s="183"/>
      <c r="AP703" s="183"/>
      <c r="AQ703" s="183"/>
      <c r="AR703" s="183"/>
      <c r="AS703" s="183"/>
      <c r="AT703" s="183"/>
      <c r="AU703" s="183"/>
      <c r="AV703" s="183"/>
      <c r="AW703" s="183"/>
      <c r="AX703" s="183"/>
      <c r="AY703" s="183"/>
      <c r="AZ703" s="183"/>
      <c r="BA703" s="183"/>
      <c r="BB703" s="183"/>
      <c r="BC703" s="183"/>
      <c r="BD703" s="183"/>
      <c r="BE703" s="183"/>
      <c r="BF703" s="183"/>
      <c r="BG703" s="183"/>
      <c r="BH703" s="183"/>
      <c r="BI703" s="183"/>
      <c r="BJ703" s="183"/>
      <c r="BK703" s="183"/>
      <c r="BL703" s="183"/>
      <c r="BM703" s="183"/>
    </row>
    <row r="704" spans="1:65" x14ac:dyDescent="0.2">
      <c r="A704" s="110"/>
      <c r="B704" s="110"/>
      <c r="C704" s="110"/>
      <c r="D704" s="183"/>
      <c r="E704" s="183"/>
      <c r="F704" s="183"/>
      <c r="G704" s="183"/>
      <c r="H704" s="183"/>
      <c r="I704" s="183"/>
      <c r="J704" s="183"/>
      <c r="K704" s="183"/>
      <c r="L704" s="183"/>
      <c r="M704" s="183"/>
      <c r="N704" s="183"/>
      <c r="O704" s="183"/>
      <c r="P704" s="183"/>
      <c r="Q704" s="183"/>
      <c r="R704" s="183"/>
      <c r="S704" s="183"/>
      <c r="T704" s="183"/>
      <c r="U704" s="183"/>
      <c r="V704" s="183"/>
      <c r="W704" s="183"/>
      <c r="X704" s="183"/>
      <c r="Y704" s="183"/>
      <c r="Z704" s="183"/>
      <c r="AA704" s="183"/>
      <c r="AB704" s="183"/>
      <c r="AC704" s="183"/>
      <c r="AD704" s="183"/>
      <c r="AE704" s="183"/>
      <c r="AF704" s="183"/>
      <c r="AG704" s="183"/>
      <c r="AH704" s="183"/>
      <c r="AI704" s="183"/>
      <c r="AJ704" s="183"/>
      <c r="AK704" s="183"/>
      <c r="AL704" s="183"/>
      <c r="AM704" s="183"/>
      <c r="AN704" s="183"/>
      <c r="AO704" s="183"/>
      <c r="AP704" s="183"/>
      <c r="AQ704" s="183"/>
      <c r="AR704" s="183"/>
      <c r="AS704" s="183"/>
      <c r="AT704" s="183"/>
      <c r="AU704" s="183"/>
      <c r="AV704" s="183"/>
      <c r="AW704" s="183"/>
      <c r="AX704" s="183"/>
      <c r="AY704" s="183"/>
      <c r="AZ704" s="183"/>
      <c r="BA704" s="183"/>
      <c r="BB704" s="183"/>
      <c r="BC704" s="183"/>
      <c r="BD704" s="183"/>
      <c r="BE704" s="183"/>
      <c r="BF704" s="183"/>
      <c r="BG704" s="183"/>
      <c r="BH704" s="183"/>
      <c r="BI704" s="183"/>
      <c r="BJ704" s="183"/>
      <c r="BK704" s="183"/>
      <c r="BL704" s="183"/>
      <c r="BM704" s="183"/>
    </row>
    <row r="705" spans="1:65" x14ac:dyDescent="0.2">
      <c r="A705" s="110"/>
      <c r="B705" s="110"/>
      <c r="C705" s="110"/>
      <c r="D705" s="183"/>
      <c r="E705" s="183"/>
      <c r="F705" s="183"/>
      <c r="G705" s="183"/>
      <c r="H705" s="183"/>
      <c r="I705" s="183"/>
      <c r="J705" s="183"/>
      <c r="K705" s="183"/>
      <c r="L705" s="183"/>
      <c r="M705" s="183"/>
      <c r="N705" s="183"/>
      <c r="O705" s="183"/>
      <c r="P705" s="183"/>
      <c r="Q705" s="183"/>
      <c r="R705" s="183"/>
      <c r="S705" s="183"/>
      <c r="T705" s="183"/>
      <c r="U705" s="183"/>
      <c r="V705" s="183"/>
      <c r="W705" s="183"/>
      <c r="X705" s="183"/>
      <c r="Y705" s="183"/>
      <c r="Z705" s="183"/>
      <c r="AA705" s="183"/>
      <c r="AB705" s="183"/>
      <c r="AC705" s="183"/>
      <c r="AD705" s="183"/>
      <c r="AE705" s="183"/>
      <c r="AF705" s="183"/>
      <c r="AG705" s="183"/>
      <c r="AH705" s="183"/>
      <c r="AI705" s="183"/>
      <c r="AJ705" s="183"/>
      <c r="AK705" s="183"/>
      <c r="AL705" s="183"/>
      <c r="AM705" s="183"/>
      <c r="AN705" s="183"/>
      <c r="AO705" s="183"/>
      <c r="AP705" s="183"/>
      <c r="AQ705" s="183"/>
      <c r="AR705" s="183"/>
      <c r="AS705" s="183"/>
      <c r="AT705" s="183"/>
      <c r="AU705" s="183"/>
      <c r="AV705" s="183"/>
      <c r="AW705" s="183"/>
      <c r="AX705" s="183"/>
      <c r="AY705" s="183"/>
      <c r="AZ705" s="183"/>
      <c r="BA705" s="183"/>
      <c r="BB705" s="183"/>
      <c r="BC705" s="183"/>
      <c r="BD705" s="183"/>
      <c r="BE705" s="183"/>
      <c r="BF705" s="183"/>
      <c r="BG705" s="183"/>
      <c r="BH705" s="183"/>
      <c r="BI705" s="183"/>
      <c r="BJ705" s="183"/>
      <c r="BK705" s="183"/>
      <c r="BL705" s="183"/>
      <c r="BM705" s="183"/>
    </row>
    <row r="706" spans="1:65" x14ac:dyDescent="0.2">
      <c r="A706" s="110"/>
      <c r="B706" s="110"/>
      <c r="C706" s="110"/>
      <c r="D706" s="183"/>
      <c r="E706" s="183"/>
      <c r="F706" s="183"/>
      <c r="G706" s="183"/>
      <c r="H706" s="183"/>
      <c r="I706" s="183"/>
      <c r="J706" s="183"/>
      <c r="K706" s="183"/>
      <c r="L706" s="183"/>
      <c r="M706" s="183"/>
      <c r="N706" s="183"/>
      <c r="O706" s="183"/>
      <c r="P706" s="183"/>
      <c r="Q706" s="183"/>
      <c r="R706" s="183"/>
      <c r="S706" s="183"/>
      <c r="T706" s="183"/>
      <c r="U706" s="183"/>
      <c r="V706" s="183"/>
      <c r="W706" s="183"/>
      <c r="X706" s="183"/>
      <c r="Y706" s="183"/>
      <c r="Z706" s="183"/>
      <c r="AA706" s="183"/>
      <c r="AB706" s="183"/>
      <c r="AC706" s="183"/>
      <c r="AD706" s="183"/>
      <c r="AE706" s="183"/>
      <c r="AF706" s="183"/>
      <c r="AG706" s="183"/>
      <c r="AH706" s="183"/>
      <c r="AI706" s="183"/>
      <c r="AJ706" s="183"/>
      <c r="AK706" s="183"/>
      <c r="AL706" s="183"/>
      <c r="AM706" s="183"/>
      <c r="AN706" s="183"/>
      <c r="AO706" s="183"/>
      <c r="AP706" s="183"/>
      <c r="AQ706" s="183"/>
      <c r="AR706" s="183"/>
      <c r="AS706" s="183"/>
      <c r="AT706" s="183"/>
      <c r="AU706" s="183"/>
      <c r="AV706" s="183"/>
      <c r="AW706" s="183"/>
      <c r="AX706" s="183"/>
      <c r="AY706" s="183"/>
      <c r="AZ706" s="183"/>
      <c r="BA706" s="183"/>
      <c r="BB706" s="183"/>
      <c r="BC706" s="183"/>
      <c r="BD706" s="183"/>
      <c r="BE706" s="183"/>
      <c r="BF706" s="183"/>
      <c r="BG706" s="183"/>
      <c r="BH706" s="183"/>
      <c r="BI706" s="183"/>
      <c r="BJ706" s="183"/>
      <c r="BK706" s="183"/>
      <c r="BL706" s="183"/>
      <c r="BM706" s="183"/>
    </row>
    <row r="707" spans="1:65" x14ac:dyDescent="0.2">
      <c r="A707" s="110"/>
      <c r="B707" s="110"/>
      <c r="C707" s="110"/>
      <c r="D707" s="183"/>
      <c r="E707" s="183"/>
      <c r="F707" s="183"/>
      <c r="G707" s="183"/>
      <c r="H707" s="183"/>
      <c r="I707" s="183"/>
      <c r="J707" s="183"/>
      <c r="K707" s="183"/>
      <c r="L707" s="183"/>
      <c r="M707" s="183"/>
      <c r="N707" s="183"/>
      <c r="O707" s="183"/>
      <c r="P707" s="183"/>
      <c r="Q707" s="183"/>
      <c r="R707" s="183"/>
      <c r="S707" s="183"/>
      <c r="T707" s="183"/>
      <c r="U707" s="183"/>
      <c r="V707" s="183"/>
      <c r="W707" s="183"/>
      <c r="X707" s="183"/>
      <c r="Y707" s="183"/>
      <c r="Z707" s="183"/>
      <c r="AA707" s="183"/>
      <c r="AB707" s="183"/>
      <c r="AC707" s="183"/>
      <c r="AD707" s="183"/>
      <c r="AE707" s="183"/>
      <c r="AF707" s="183"/>
      <c r="AG707" s="183"/>
      <c r="AH707" s="183"/>
      <c r="AI707" s="183"/>
      <c r="AJ707" s="183"/>
      <c r="AK707" s="183"/>
      <c r="AL707" s="183"/>
      <c r="AM707" s="183"/>
      <c r="AN707" s="183"/>
      <c r="AO707" s="183"/>
      <c r="AP707" s="183"/>
      <c r="AQ707" s="183"/>
      <c r="AR707" s="183"/>
      <c r="AS707" s="183"/>
      <c r="AT707" s="183"/>
      <c r="AU707" s="183"/>
      <c r="AV707" s="183"/>
      <c r="AW707" s="183"/>
      <c r="AX707" s="183"/>
      <c r="AY707" s="183"/>
      <c r="AZ707" s="183"/>
      <c r="BA707" s="183"/>
      <c r="BB707" s="183"/>
      <c r="BC707" s="183"/>
      <c r="BD707" s="183"/>
      <c r="BE707" s="183"/>
      <c r="BF707" s="183"/>
      <c r="BG707" s="183"/>
      <c r="BH707" s="183"/>
      <c r="BI707" s="183"/>
      <c r="BJ707" s="183"/>
      <c r="BK707" s="183"/>
      <c r="BL707" s="183"/>
      <c r="BM707" s="183"/>
    </row>
    <row r="708" spans="1:65" x14ac:dyDescent="0.2">
      <c r="A708" s="110"/>
      <c r="B708" s="110"/>
      <c r="C708" s="110"/>
      <c r="D708" s="183"/>
      <c r="E708" s="183"/>
      <c r="F708" s="183"/>
      <c r="G708" s="183"/>
      <c r="H708" s="183"/>
      <c r="I708" s="183"/>
      <c r="J708" s="183"/>
      <c r="K708" s="183"/>
      <c r="L708" s="183"/>
      <c r="M708" s="183"/>
      <c r="N708" s="183"/>
      <c r="O708" s="183"/>
      <c r="P708" s="183"/>
      <c r="Q708" s="183"/>
      <c r="R708" s="183"/>
      <c r="S708" s="183"/>
      <c r="T708" s="183"/>
      <c r="U708" s="183"/>
      <c r="V708" s="183"/>
      <c r="W708" s="183"/>
      <c r="X708" s="183"/>
      <c r="Y708" s="183"/>
      <c r="Z708" s="183"/>
      <c r="AA708" s="183"/>
      <c r="AB708" s="183"/>
      <c r="AC708" s="183"/>
      <c r="AD708" s="183"/>
      <c r="AE708" s="183"/>
      <c r="AF708" s="183"/>
      <c r="AG708" s="183"/>
      <c r="AH708" s="183"/>
      <c r="AI708" s="183"/>
      <c r="AJ708" s="183"/>
      <c r="AK708" s="183"/>
      <c r="AL708" s="183"/>
      <c r="AM708" s="183"/>
      <c r="AN708" s="183"/>
      <c r="AO708" s="183"/>
      <c r="AP708" s="183"/>
      <c r="AQ708" s="183"/>
      <c r="AR708" s="183"/>
      <c r="AS708" s="183"/>
      <c r="AT708" s="183"/>
      <c r="AU708" s="183"/>
      <c r="AV708" s="183"/>
      <c r="AW708" s="183"/>
      <c r="AX708" s="183"/>
      <c r="AY708" s="183"/>
      <c r="AZ708" s="183"/>
      <c r="BA708" s="183"/>
      <c r="BB708" s="183"/>
      <c r="BC708" s="183"/>
      <c r="BD708" s="183"/>
      <c r="BE708" s="183"/>
      <c r="BF708" s="183"/>
      <c r="BG708" s="183"/>
      <c r="BH708" s="183"/>
      <c r="BI708" s="183"/>
      <c r="BJ708" s="183"/>
      <c r="BK708" s="183"/>
      <c r="BL708" s="183"/>
      <c r="BM708" s="183"/>
    </row>
    <row r="709" spans="1:65" x14ac:dyDescent="0.2">
      <c r="A709" s="110"/>
      <c r="B709" s="110"/>
      <c r="C709" s="110"/>
      <c r="D709" s="183"/>
      <c r="E709" s="183"/>
      <c r="F709" s="183"/>
      <c r="G709" s="183"/>
      <c r="H709" s="183"/>
      <c r="I709" s="183"/>
      <c r="J709" s="183"/>
      <c r="K709" s="183"/>
      <c r="L709" s="183"/>
      <c r="M709" s="183"/>
      <c r="N709" s="183"/>
      <c r="O709" s="183"/>
      <c r="P709" s="183"/>
      <c r="Q709" s="183"/>
      <c r="R709" s="183"/>
      <c r="S709" s="183"/>
      <c r="T709" s="183"/>
      <c r="U709" s="183"/>
      <c r="V709" s="183"/>
      <c r="W709" s="183"/>
      <c r="X709" s="183"/>
      <c r="Y709" s="183"/>
      <c r="Z709" s="183"/>
      <c r="AA709" s="183"/>
      <c r="AB709" s="183"/>
      <c r="AC709" s="183"/>
      <c r="AD709" s="183"/>
      <c r="AE709" s="183"/>
      <c r="AF709" s="183"/>
      <c r="AG709" s="183"/>
      <c r="AH709" s="183"/>
      <c r="AI709" s="183"/>
      <c r="AJ709" s="183"/>
      <c r="AK709" s="183"/>
      <c r="AL709" s="183"/>
      <c r="AM709" s="183"/>
      <c r="AN709" s="183"/>
      <c r="AO709" s="183"/>
      <c r="AP709" s="183"/>
      <c r="AQ709" s="183"/>
      <c r="AR709" s="183"/>
      <c r="AS709" s="183"/>
      <c r="AT709" s="183"/>
      <c r="AU709" s="183"/>
      <c r="AV709" s="183"/>
      <c r="AW709" s="183"/>
      <c r="AX709" s="183"/>
      <c r="AY709" s="183"/>
      <c r="AZ709" s="183"/>
      <c r="BA709" s="183"/>
      <c r="BB709" s="183"/>
      <c r="BC709" s="183"/>
      <c r="BD709" s="183"/>
      <c r="BE709" s="183"/>
      <c r="BF709" s="183"/>
      <c r="BG709" s="183"/>
      <c r="BH709" s="183"/>
      <c r="BI709" s="183"/>
      <c r="BJ709" s="183"/>
      <c r="BK709" s="183"/>
      <c r="BL709" s="183"/>
      <c r="BM709" s="183"/>
    </row>
    <row r="710" spans="1:65" x14ac:dyDescent="0.2">
      <c r="A710" s="110"/>
      <c r="B710" s="110"/>
      <c r="C710" s="110"/>
      <c r="D710" s="183"/>
      <c r="E710" s="183"/>
      <c r="F710" s="183"/>
      <c r="G710" s="183"/>
      <c r="H710" s="183"/>
      <c r="I710" s="183"/>
      <c r="J710" s="183"/>
      <c r="K710" s="183"/>
      <c r="L710" s="183"/>
      <c r="M710" s="183"/>
      <c r="N710" s="183"/>
      <c r="O710" s="183"/>
      <c r="P710" s="183"/>
      <c r="Q710" s="183"/>
      <c r="R710" s="183"/>
      <c r="S710" s="183"/>
      <c r="T710" s="183"/>
      <c r="U710" s="183"/>
      <c r="V710" s="183"/>
      <c r="W710" s="183"/>
      <c r="X710" s="183"/>
      <c r="Y710" s="183"/>
      <c r="Z710" s="183"/>
      <c r="AA710" s="183"/>
      <c r="AB710" s="183"/>
      <c r="AC710" s="183"/>
      <c r="AD710" s="183"/>
      <c r="AE710" s="183"/>
      <c r="AF710" s="183"/>
      <c r="AG710" s="183"/>
      <c r="AH710" s="183"/>
      <c r="AI710" s="183"/>
      <c r="AJ710" s="183"/>
      <c r="AK710" s="183"/>
      <c r="AL710" s="183"/>
      <c r="AM710" s="183"/>
      <c r="AN710" s="183"/>
      <c r="AO710" s="183"/>
      <c r="AP710" s="183"/>
      <c r="AQ710" s="183"/>
      <c r="AR710" s="183"/>
      <c r="AS710" s="183"/>
      <c r="AT710" s="183"/>
      <c r="AU710" s="183"/>
      <c r="AV710" s="183"/>
      <c r="AW710" s="183"/>
      <c r="AX710" s="183"/>
      <c r="AY710" s="183"/>
      <c r="AZ710" s="183"/>
      <c r="BA710" s="183"/>
      <c r="BB710" s="183"/>
      <c r="BC710" s="183"/>
      <c r="BD710" s="183"/>
      <c r="BE710" s="183"/>
      <c r="BF710" s="183"/>
      <c r="BG710" s="183"/>
      <c r="BH710" s="183"/>
      <c r="BI710" s="183"/>
      <c r="BJ710" s="183"/>
      <c r="BK710" s="183"/>
      <c r="BL710" s="183"/>
      <c r="BM710" s="183"/>
    </row>
    <row r="711" spans="1:65" x14ac:dyDescent="0.2">
      <c r="A711" s="110"/>
      <c r="B711" s="110"/>
      <c r="C711" s="110"/>
      <c r="D711" s="183"/>
      <c r="E711" s="183"/>
      <c r="F711" s="183"/>
      <c r="G711" s="183"/>
      <c r="H711" s="183"/>
      <c r="I711" s="183"/>
      <c r="J711" s="183"/>
      <c r="K711" s="183"/>
      <c r="L711" s="183"/>
      <c r="M711" s="183"/>
      <c r="N711" s="183"/>
      <c r="O711" s="183"/>
      <c r="P711" s="183"/>
      <c r="Q711" s="183"/>
      <c r="R711" s="183"/>
      <c r="S711" s="183"/>
      <c r="T711" s="183"/>
      <c r="U711" s="183"/>
      <c r="V711" s="183"/>
      <c r="W711" s="183"/>
      <c r="X711" s="183"/>
      <c r="Y711" s="183"/>
      <c r="Z711" s="183"/>
      <c r="AA711" s="183"/>
      <c r="AB711" s="183"/>
      <c r="AC711" s="183"/>
      <c r="AD711" s="183"/>
      <c r="AE711" s="183"/>
      <c r="AF711" s="183"/>
      <c r="AG711" s="183"/>
      <c r="AH711" s="183"/>
      <c r="AI711" s="183"/>
      <c r="AJ711" s="183"/>
      <c r="AK711" s="183"/>
      <c r="AL711" s="183"/>
      <c r="AM711" s="183"/>
      <c r="AN711" s="183"/>
      <c r="AO711" s="183"/>
      <c r="AP711" s="183"/>
      <c r="AQ711" s="183"/>
      <c r="AR711" s="183"/>
      <c r="AS711" s="183"/>
      <c r="AT711" s="183"/>
      <c r="AU711" s="183"/>
      <c r="AV711" s="183"/>
      <c r="AW711" s="183"/>
      <c r="AX711" s="183"/>
      <c r="AY711" s="183"/>
      <c r="AZ711" s="183"/>
      <c r="BA711" s="183"/>
      <c r="BB711" s="183"/>
      <c r="BC711" s="183"/>
      <c r="BD711" s="183"/>
      <c r="BE711" s="183"/>
      <c r="BF711" s="183"/>
      <c r="BG711" s="183"/>
      <c r="BH711" s="183"/>
      <c r="BI711" s="183"/>
      <c r="BJ711" s="183"/>
      <c r="BK711" s="183"/>
      <c r="BL711" s="183"/>
      <c r="BM711" s="183"/>
    </row>
    <row r="712" spans="1:65" x14ac:dyDescent="0.2">
      <c r="A712" s="110"/>
      <c r="B712" s="110"/>
      <c r="C712" s="110"/>
      <c r="D712" s="183"/>
      <c r="E712" s="183"/>
      <c r="F712" s="183"/>
      <c r="G712" s="183"/>
      <c r="H712" s="183"/>
      <c r="I712" s="183"/>
      <c r="J712" s="183"/>
      <c r="K712" s="183"/>
      <c r="L712" s="183"/>
      <c r="M712" s="183"/>
      <c r="N712" s="183"/>
      <c r="O712" s="183"/>
      <c r="P712" s="183"/>
      <c r="Q712" s="183"/>
      <c r="R712" s="183"/>
      <c r="S712" s="183"/>
      <c r="T712" s="183"/>
      <c r="U712" s="183"/>
      <c r="V712" s="183"/>
      <c r="W712" s="183"/>
      <c r="X712" s="183"/>
      <c r="Y712" s="183"/>
      <c r="Z712" s="183"/>
      <c r="AA712" s="183"/>
      <c r="AB712" s="183"/>
      <c r="AC712" s="183"/>
      <c r="AD712" s="183"/>
      <c r="AE712" s="183"/>
      <c r="AF712" s="183"/>
      <c r="AG712" s="183"/>
      <c r="AH712" s="183"/>
      <c r="AI712" s="183"/>
      <c r="AJ712" s="183"/>
      <c r="AK712" s="183"/>
      <c r="AL712" s="183"/>
      <c r="AM712" s="183"/>
      <c r="AN712" s="183"/>
      <c r="AO712" s="183"/>
      <c r="AP712" s="183"/>
      <c r="AQ712" s="183"/>
      <c r="AR712" s="183"/>
      <c r="AS712" s="183"/>
      <c r="AT712" s="183"/>
      <c r="AU712" s="183"/>
      <c r="AV712" s="183"/>
      <c r="AW712" s="183"/>
      <c r="AX712" s="183"/>
      <c r="AY712" s="183"/>
      <c r="AZ712" s="183"/>
      <c r="BA712" s="183"/>
      <c r="BB712" s="183"/>
      <c r="BC712" s="183"/>
      <c r="BD712" s="183"/>
      <c r="BE712" s="183"/>
      <c r="BF712" s="183"/>
      <c r="BG712" s="183"/>
      <c r="BH712" s="183"/>
      <c r="BI712" s="183"/>
      <c r="BJ712" s="183"/>
      <c r="BK712" s="183"/>
      <c r="BL712" s="183"/>
      <c r="BM712" s="183"/>
    </row>
    <row r="713" spans="1:65" x14ac:dyDescent="0.2">
      <c r="A713" s="110"/>
      <c r="B713" s="110"/>
      <c r="C713" s="110"/>
      <c r="D713" s="183"/>
      <c r="E713" s="183"/>
      <c r="F713" s="183"/>
      <c r="G713" s="183"/>
      <c r="H713" s="183"/>
      <c r="I713" s="183"/>
      <c r="J713" s="183"/>
      <c r="K713" s="183"/>
      <c r="L713" s="183"/>
      <c r="M713" s="183"/>
      <c r="N713" s="183"/>
      <c r="O713" s="183"/>
      <c r="P713" s="183"/>
      <c r="Q713" s="183"/>
      <c r="R713" s="183"/>
      <c r="S713" s="183"/>
      <c r="T713" s="183"/>
      <c r="U713" s="183"/>
      <c r="V713" s="183"/>
      <c r="W713" s="183"/>
      <c r="X713" s="183"/>
      <c r="Y713" s="183"/>
      <c r="Z713" s="183"/>
      <c r="AA713" s="183"/>
      <c r="AB713" s="183"/>
      <c r="AC713" s="183"/>
      <c r="AD713" s="183"/>
      <c r="AE713" s="183"/>
      <c r="AF713" s="183"/>
      <c r="AG713" s="183"/>
      <c r="AH713" s="183"/>
      <c r="AI713" s="183"/>
      <c r="AJ713" s="183"/>
      <c r="AK713" s="183"/>
      <c r="AL713" s="183"/>
      <c r="AM713" s="183"/>
      <c r="AN713" s="183"/>
      <c r="AO713" s="183"/>
      <c r="AP713" s="183"/>
      <c r="AQ713" s="183"/>
      <c r="AR713" s="183"/>
      <c r="AS713" s="183"/>
      <c r="AT713" s="183"/>
      <c r="AU713" s="183"/>
      <c r="AV713" s="183"/>
      <c r="AW713" s="183"/>
      <c r="AX713" s="183"/>
      <c r="AY713" s="183"/>
      <c r="AZ713" s="183"/>
      <c r="BA713" s="183"/>
      <c r="BB713" s="183"/>
      <c r="BC713" s="183"/>
      <c r="BD713" s="183"/>
      <c r="BE713" s="183"/>
      <c r="BF713" s="183"/>
      <c r="BG713" s="183"/>
      <c r="BH713" s="183"/>
      <c r="BI713" s="183"/>
      <c r="BJ713" s="183"/>
      <c r="BK713" s="183"/>
      <c r="BL713" s="183"/>
      <c r="BM713" s="183"/>
    </row>
    <row r="714" spans="1:65" x14ac:dyDescent="0.2">
      <c r="A714" s="110"/>
      <c r="B714" s="110"/>
      <c r="C714" s="110"/>
      <c r="D714" s="183"/>
      <c r="E714" s="183"/>
      <c r="F714" s="183"/>
      <c r="G714" s="183"/>
      <c r="H714" s="183"/>
      <c r="I714" s="183"/>
      <c r="J714" s="183"/>
      <c r="K714" s="183"/>
      <c r="L714" s="183"/>
      <c r="M714" s="183"/>
      <c r="N714" s="183"/>
      <c r="O714" s="183"/>
      <c r="P714" s="183"/>
      <c r="Q714" s="183"/>
      <c r="R714" s="183"/>
      <c r="S714" s="183"/>
      <c r="T714" s="183"/>
      <c r="U714" s="183"/>
      <c r="V714" s="183"/>
      <c r="W714" s="183"/>
      <c r="X714" s="183"/>
      <c r="Y714" s="183"/>
      <c r="Z714" s="183"/>
      <c r="AA714" s="183"/>
      <c r="AB714" s="183"/>
      <c r="AC714" s="183"/>
      <c r="AD714" s="183"/>
      <c r="AE714" s="183"/>
      <c r="AF714" s="183"/>
      <c r="AG714" s="183"/>
      <c r="AH714" s="183"/>
      <c r="AI714" s="183"/>
      <c r="AJ714" s="183"/>
      <c r="AK714" s="183"/>
      <c r="AL714" s="183"/>
      <c r="AM714" s="183"/>
      <c r="AN714" s="183"/>
      <c r="AO714" s="183"/>
      <c r="AP714" s="183"/>
      <c r="AQ714" s="183"/>
      <c r="AR714" s="183"/>
      <c r="AS714" s="183"/>
      <c r="AT714" s="183"/>
      <c r="AU714" s="183"/>
      <c r="AV714" s="183"/>
      <c r="AW714" s="183"/>
      <c r="AX714" s="183"/>
      <c r="AY714" s="183"/>
      <c r="AZ714" s="183"/>
      <c r="BA714" s="183"/>
      <c r="BB714" s="183"/>
      <c r="BC714" s="183"/>
      <c r="BD714" s="183"/>
      <c r="BE714" s="183"/>
      <c r="BF714" s="183"/>
      <c r="BG714" s="183"/>
      <c r="BH714" s="183"/>
      <c r="BI714" s="183"/>
      <c r="BJ714" s="183"/>
      <c r="BK714" s="183"/>
      <c r="BL714" s="183"/>
      <c r="BM714" s="183"/>
    </row>
    <row r="715" spans="1:65" x14ac:dyDescent="0.2">
      <c r="A715" s="110"/>
      <c r="B715" s="110"/>
      <c r="C715" s="110"/>
      <c r="D715" s="183"/>
      <c r="E715" s="183"/>
      <c r="F715" s="183"/>
      <c r="G715" s="183"/>
      <c r="H715" s="183"/>
      <c r="I715" s="183"/>
      <c r="J715" s="183"/>
      <c r="K715" s="183"/>
      <c r="L715" s="183"/>
      <c r="M715" s="183"/>
      <c r="N715" s="183"/>
      <c r="O715" s="183"/>
      <c r="P715" s="183"/>
      <c r="Q715" s="183"/>
      <c r="R715" s="183"/>
      <c r="S715" s="183"/>
      <c r="T715" s="183"/>
      <c r="U715" s="183"/>
      <c r="V715" s="183"/>
      <c r="W715" s="183"/>
      <c r="X715" s="183"/>
      <c r="Y715" s="183"/>
      <c r="Z715" s="183"/>
      <c r="AA715" s="183"/>
      <c r="AB715" s="183"/>
      <c r="AC715" s="183"/>
      <c r="AD715" s="183"/>
      <c r="AE715" s="183"/>
      <c r="AF715" s="183"/>
      <c r="AG715" s="183"/>
      <c r="AH715" s="183"/>
      <c r="AI715" s="183"/>
      <c r="AJ715" s="183"/>
      <c r="AK715" s="183"/>
      <c r="AL715" s="183"/>
      <c r="AM715" s="183"/>
      <c r="AN715" s="183"/>
      <c r="AO715" s="183"/>
      <c r="AP715" s="183"/>
      <c r="AQ715" s="183"/>
      <c r="AR715" s="183"/>
      <c r="AS715" s="183"/>
      <c r="AT715" s="183"/>
      <c r="AU715" s="183"/>
      <c r="AV715" s="183"/>
      <c r="AW715" s="183"/>
      <c r="AX715" s="183"/>
      <c r="AY715" s="183"/>
      <c r="AZ715" s="183"/>
      <c r="BA715" s="183"/>
      <c r="BB715" s="183"/>
      <c r="BC715" s="183"/>
      <c r="BD715" s="183"/>
      <c r="BE715" s="183"/>
      <c r="BF715" s="183"/>
      <c r="BG715" s="183"/>
      <c r="BH715" s="183"/>
      <c r="BI715" s="183"/>
      <c r="BJ715" s="183"/>
      <c r="BK715" s="183"/>
      <c r="BL715" s="183"/>
      <c r="BM715" s="183"/>
    </row>
    <row r="716" spans="1:65" x14ac:dyDescent="0.2">
      <c r="A716" s="110"/>
      <c r="B716" s="110"/>
      <c r="C716" s="110"/>
      <c r="D716" s="183"/>
      <c r="E716" s="183"/>
      <c r="F716" s="183"/>
      <c r="G716" s="183"/>
      <c r="H716" s="183"/>
      <c r="I716" s="183"/>
      <c r="J716" s="183"/>
      <c r="K716" s="183"/>
      <c r="L716" s="183"/>
      <c r="M716" s="183"/>
      <c r="N716" s="183"/>
      <c r="O716" s="183"/>
      <c r="P716" s="183"/>
      <c r="Q716" s="183"/>
      <c r="R716" s="183"/>
      <c r="S716" s="183"/>
      <c r="T716" s="183"/>
      <c r="U716" s="183"/>
      <c r="V716" s="183"/>
      <c r="W716" s="183"/>
      <c r="X716" s="183"/>
      <c r="Y716" s="183"/>
      <c r="Z716" s="183"/>
      <c r="AA716" s="183"/>
      <c r="AB716" s="183"/>
      <c r="AC716" s="183"/>
      <c r="AD716" s="183"/>
      <c r="AE716" s="183"/>
      <c r="AF716" s="183"/>
      <c r="AG716" s="183"/>
      <c r="AH716" s="183"/>
      <c r="AI716" s="183"/>
      <c r="AJ716" s="183"/>
      <c r="AK716" s="183"/>
      <c r="AL716" s="183"/>
      <c r="AM716" s="183"/>
      <c r="AN716" s="183"/>
      <c r="AO716" s="183"/>
      <c r="AP716" s="183"/>
      <c r="AQ716" s="183"/>
      <c r="AR716" s="183"/>
      <c r="AS716" s="183"/>
      <c r="AT716" s="183"/>
      <c r="AU716" s="183"/>
      <c r="AV716" s="183"/>
      <c r="AW716" s="183"/>
      <c r="AX716" s="183"/>
      <c r="AY716" s="183"/>
      <c r="AZ716" s="183"/>
      <c r="BA716" s="183"/>
      <c r="BB716" s="183"/>
      <c r="BC716" s="183"/>
      <c r="BD716" s="183"/>
      <c r="BE716" s="183"/>
      <c r="BF716" s="183"/>
      <c r="BG716" s="183"/>
      <c r="BH716" s="183"/>
      <c r="BI716" s="183"/>
      <c r="BJ716" s="183"/>
      <c r="BK716" s="183"/>
      <c r="BL716" s="183"/>
      <c r="BM716" s="183"/>
    </row>
    <row r="717" spans="1:65" x14ac:dyDescent="0.2">
      <c r="A717" s="110"/>
      <c r="B717" s="110"/>
      <c r="C717" s="110"/>
      <c r="D717" s="183"/>
      <c r="E717" s="183"/>
      <c r="F717" s="183"/>
      <c r="G717" s="183"/>
      <c r="H717" s="183"/>
      <c r="I717" s="183"/>
      <c r="J717" s="183"/>
      <c r="K717" s="183"/>
      <c r="L717" s="183"/>
      <c r="M717" s="183"/>
      <c r="N717" s="183"/>
      <c r="O717" s="183"/>
      <c r="P717" s="183"/>
      <c r="Q717" s="183"/>
      <c r="R717" s="183"/>
      <c r="S717" s="183"/>
      <c r="T717" s="183"/>
      <c r="U717" s="183"/>
      <c r="V717" s="183"/>
      <c r="W717" s="183"/>
      <c r="X717" s="183"/>
      <c r="Y717" s="183"/>
      <c r="Z717" s="183"/>
      <c r="AA717" s="183"/>
      <c r="AB717" s="183"/>
      <c r="AC717" s="183"/>
      <c r="AD717" s="183"/>
      <c r="AE717" s="183"/>
      <c r="AF717" s="183"/>
      <c r="AG717" s="183"/>
      <c r="AH717" s="183"/>
      <c r="AI717" s="183"/>
      <c r="AJ717" s="183"/>
      <c r="AK717" s="183"/>
      <c r="AL717" s="183"/>
      <c r="AM717" s="183"/>
      <c r="AN717" s="183"/>
      <c r="AO717" s="183"/>
      <c r="AP717" s="183"/>
      <c r="AQ717" s="183"/>
      <c r="AR717" s="183"/>
      <c r="AS717" s="183"/>
      <c r="AT717" s="183"/>
      <c r="AU717" s="183"/>
      <c r="AV717" s="183"/>
      <c r="AW717" s="183"/>
      <c r="AX717" s="183"/>
      <c r="AY717" s="183"/>
      <c r="AZ717" s="183"/>
      <c r="BA717" s="183"/>
      <c r="BB717" s="183"/>
      <c r="BC717" s="183"/>
      <c r="BD717" s="183"/>
      <c r="BE717" s="183"/>
      <c r="BF717" s="183"/>
      <c r="BG717" s="183"/>
      <c r="BH717" s="183"/>
      <c r="BI717" s="183"/>
      <c r="BJ717" s="183"/>
      <c r="BK717" s="183"/>
      <c r="BL717" s="183"/>
      <c r="BM717" s="183"/>
    </row>
    <row r="718" spans="1:65" x14ac:dyDescent="0.2">
      <c r="A718" s="110"/>
      <c r="B718" s="110"/>
      <c r="C718" s="110"/>
      <c r="D718" s="183"/>
      <c r="E718" s="183"/>
      <c r="F718" s="183"/>
      <c r="G718" s="183"/>
      <c r="H718" s="183"/>
      <c r="I718" s="183"/>
      <c r="J718" s="183"/>
      <c r="K718" s="183"/>
      <c r="L718" s="183"/>
      <c r="M718" s="183"/>
      <c r="N718" s="183"/>
      <c r="O718" s="183"/>
      <c r="P718" s="183"/>
      <c r="Q718" s="183"/>
      <c r="R718" s="183"/>
      <c r="S718" s="183"/>
      <c r="T718" s="183"/>
      <c r="U718" s="183"/>
      <c r="V718" s="183"/>
      <c r="W718" s="183"/>
      <c r="X718" s="183"/>
      <c r="Y718" s="183"/>
      <c r="Z718" s="183"/>
      <c r="AA718" s="183"/>
      <c r="AB718" s="183"/>
      <c r="AC718" s="183"/>
      <c r="AD718" s="183"/>
      <c r="AE718" s="183"/>
      <c r="AF718" s="183"/>
      <c r="AG718" s="183"/>
      <c r="AH718" s="183"/>
      <c r="AI718" s="183"/>
      <c r="AJ718" s="183"/>
      <c r="AK718" s="183"/>
      <c r="AL718" s="183"/>
      <c r="AM718" s="183"/>
      <c r="AN718" s="183"/>
      <c r="AO718" s="183"/>
      <c r="AP718" s="183"/>
      <c r="AQ718" s="183"/>
      <c r="AR718" s="183"/>
      <c r="AS718" s="183"/>
      <c r="AT718" s="183"/>
      <c r="AU718" s="183"/>
      <c r="AV718" s="183"/>
      <c r="AW718" s="183"/>
      <c r="AX718" s="183"/>
      <c r="AY718" s="183"/>
      <c r="AZ718" s="183"/>
      <c r="BA718" s="183"/>
      <c r="BB718" s="183"/>
      <c r="BC718" s="183"/>
      <c r="BD718" s="183"/>
      <c r="BE718" s="183"/>
      <c r="BF718" s="183"/>
      <c r="BG718" s="183"/>
      <c r="BH718" s="183"/>
      <c r="BI718" s="183"/>
      <c r="BJ718" s="183"/>
      <c r="BK718" s="183"/>
      <c r="BL718" s="183"/>
      <c r="BM718" s="183"/>
    </row>
    <row r="719" spans="1:65" x14ac:dyDescent="0.2">
      <c r="A719" s="110"/>
      <c r="B719" s="110"/>
      <c r="C719" s="110"/>
      <c r="D719" s="183"/>
      <c r="E719" s="183"/>
      <c r="F719" s="183"/>
      <c r="G719" s="183"/>
      <c r="H719" s="183"/>
      <c r="I719" s="183"/>
      <c r="J719" s="183"/>
      <c r="K719" s="183"/>
      <c r="L719" s="183"/>
      <c r="M719" s="183"/>
      <c r="N719" s="183"/>
      <c r="O719" s="183"/>
      <c r="P719" s="183"/>
      <c r="Q719" s="183"/>
      <c r="R719" s="183"/>
      <c r="S719" s="183"/>
      <c r="T719" s="183"/>
      <c r="U719" s="183"/>
      <c r="V719" s="183"/>
      <c r="W719" s="183"/>
      <c r="X719" s="183"/>
      <c r="Y719" s="183"/>
      <c r="Z719" s="183"/>
      <c r="AA719" s="183"/>
      <c r="AB719" s="183"/>
      <c r="AC719" s="183"/>
      <c r="AD719" s="183"/>
      <c r="AE719" s="183"/>
      <c r="AF719" s="183"/>
      <c r="AG719" s="183"/>
      <c r="AH719" s="183"/>
      <c r="AI719" s="183"/>
      <c r="AJ719" s="183"/>
      <c r="AK719" s="183"/>
      <c r="AL719" s="183"/>
      <c r="AM719" s="183"/>
      <c r="AN719" s="183"/>
      <c r="AO719" s="183"/>
      <c r="AP719" s="183"/>
      <c r="AQ719" s="183"/>
      <c r="AR719" s="183"/>
      <c r="AS719" s="183"/>
      <c r="AT719" s="183"/>
      <c r="AU719" s="183"/>
      <c r="AV719" s="183"/>
      <c r="AW719" s="183"/>
      <c r="AX719" s="183"/>
      <c r="AY719" s="183"/>
      <c r="AZ719" s="183"/>
      <c r="BA719" s="183"/>
      <c r="BB719" s="183"/>
      <c r="BC719" s="183"/>
      <c r="BD719" s="183"/>
      <c r="BE719" s="183"/>
      <c r="BF719" s="183"/>
      <c r="BG719" s="183"/>
      <c r="BH719" s="183"/>
      <c r="BI719" s="183"/>
      <c r="BJ719" s="183"/>
      <c r="BK719" s="183"/>
      <c r="BL719" s="183"/>
      <c r="BM719" s="183"/>
    </row>
    <row r="720" spans="1:65" x14ac:dyDescent="0.2">
      <c r="A720" s="110"/>
      <c r="B720" s="110"/>
      <c r="C720" s="110"/>
      <c r="D720" s="183"/>
      <c r="E720" s="183"/>
      <c r="F720" s="183"/>
      <c r="G720" s="183"/>
      <c r="H720" s="183"/>
      <c r="I720" s="183"/>
      <c r="J720" s="183"/>
      <c r="K720" s="183"/>
      <c r="L720" s="183"/>
      <c r="M720" s="183"/>
      <c r="N720" s="183"/>
      <c r="O720" s="183"/>
      <c r="P720" s="183"/>
      <c r="Q720" s="183"/>
      <c r="R720" s="183"/>
      <c r="S720" s="183"/>
      <c r="T720" s="183"/>
      <c r="U720" s="183"/>
      <c r="V720" s="183"/>
      <c r="W720" s="183"/>
      <c r="X720" s="183"/>
      <c r="Y720" s="183"/>
      <c r="Z720" s="183"/>
      <c r="AA720" s="183"/>
      <c r="AB720" s="183"/>
      <c r="AC720" s="183"/>
      <c r="AD720" s="183"/>
      <c r="AE720" s="183"/>
      <c r="AF720" s="183"/>
      <c r="AG720" s="183"/>
      <c r="AH720" s="183"/>
      <c r="AI720" s="183"/>
      <c r="AJ720" s="183"/>
      <c r="AK720" s="183"/>
      <c r="AL720" s="183"/>
      <c r="AM720" s="183"/>
      <c r="AN720" s="183"/>
      <c r="AO720" s="183"/>
      <c r="AP720" s="183"/>
      <c r="AQ720" s="183"/>
      <c r="AR720" s="183"/>
      <c r="AS720" s="183"/>
      <c r="AT720" s="183"/>
      <c r="AU720" s="183"/>
      <c r="AV720" s="183"/>
      <c r="AW720" s="183"/>
      <c r="AX720" s="183"/>
      <c r="AY720" s="183"/>
      <c r="AZ720" s="183"/>
      <c r="BA720" s="183"/>
      <c r="BB720" s="183"/>
      <c r="BC720" s="183"/>
      <c r="BD720" s="183"/>
      <c r="BE720" s="183"/>
      <c r="BF720" s="183"/>
      <c r="BG720" s="183"/>
      <c r="BH720" s="183"/>
      <c r="BI720" s="183"/>
      <c r="BJ720" s="183"/>
      <c r="BK720" s="183"/>
      <c r="BL720" s="183"/>
      <c r="BM720" s="183"/>
    </row>
    <row r="721" spans="1:65" x14ac:dyDescent="0.2">
      <c r="A721" s="110"/>
      <c r="B721" s="110"/>
      <c r="C721" s="110"/>
      <c r="D721" s="183"/>
      <c r="E721" s="183"/>
      <c r="F721" s="183"/>
      <c r="G721" s="183"/>
      <c r="H721" s="183"/>
      <c r="I721" s="183"/>
      <c r="J721" s="183"/>
      <c r="K721" s="183"/>
      <c r="L721" s="183"/>
      <c r="M721" s="183"/>
      <c r="N721" s="183"/>
      <c r="O721" s="183"/>
      <c r="P721" s="183"/>
      <c r="Q721" s="183"/>
      <c r="R721" s="183"/>
      <c r="S721" s="183"/>
      <c r="T721" s="183"/>
      <c r="U721" s="183"/>
      <c r="V721" s="183"/>
      <c r="W721" s="183"/>
      <c r="X721" s="183"/>
      <c r="Y721" s="183"/>
      <c r="Z721" s="183"/>
      <c r="AA721" s="183"/>
      <c r="AB721" s="183"/>
      <c r="AC721" s="183"/>
      <c r="AD721" s="183"/>
      <c r="AE721" s="183"/>
      <c r="AF721" s="183"/>
      <c r="AG721" s="183"/>
      <c r="AH721" s="183"/>
      <c r="AI721" s="183"/>
      <c r="AJ721" s="183"/>
      <c r="AK721" s="183"/>
      <c r="AL721" s="183"/>
      <c r="AM721" s="183"/>
      <c r="AN721" s="183"/>
      <c r="AO721" s="183"/>
      <c r="AP721" s="183"/>
      <c r="AQ721" s="183"/>
      <c r="AR721" s="183"/>
      <c r="AS721" s="183"/>
      <c r="AT721" s="183"/>
      <c r="AU721" s="183"/>
      <c r="AV721" s="183"/>
      <c r="AW721" s="183"/>
      <c r="AX721" s="183"/>
      <c r="AY721" s="183"/>
      <c r="AZ721" s="183"/>
      <c r="BA721" s="183"/>
      <c r="BB721" s="183"/>
      <c r="BC721" s="183"/>
      <c r="BD721" s="183"/>
      <c r="BE721" s="183"/>
      <c r="BF721" s="183"/>
      <c r="BG721" s="183"/>
      <c r="BH721" s="183"/>
      <c r="BI721" s="183"/>
      <c r="BJ721" s="183"/>
      <c r="BK721" s="183"/>
      <c r="BL721" s="183"/>
      <c r="BM721" s="183"/>
    </row>
    <row r="722" spans="1:65" x14ac:dyDescent="0.2">
      <c r="A722" s="110"/>
      <c r="B722" s="110"/>
      <c r="C722" s="110"/>
      <c r="D722" s="183"/>
      <c r="E722" s="183"/>
      <c r="F722" s="183"/>
      <c r="G722" s="183"/>
      <c r="H722" s="183"/>
      <c r="I722" s="183"/>
      <c r="J722" s="183"/>
      <c r="K722" s="183"/>
      <c r="L722" s="183"/>
      <c r="M722" s="183"/>
      <c r="N722" s="183"/>
      <c r="O722" s="183"/>
      <c r="P722" s="183"/>
      <c r="Q722" s="183"/>
      <c r="R722" s="183"/>
      <c r="S722" s="183"/>
      <c r="T722" s="183"/>
      <c r="U722" s="183"/>
      <c r="V722" s="183"/>
      <c r="W722" s="183"/>
      <c r="X722" s="183"/>
      <c r="Y722" s="183"/>
      <c r="Z722" s="183"/>
      <c r="AA722" s="183"/>
      <c r="AB722" s="183"/>
      <c r="AC722" s="183"/>
      <c r="AD722" s="183"/>
      <c r="AE722" s="183"/>
      <c r="AF722" s="183"/>
      <c r="AG722" s="183"/>
      <c r="AH722" s="183"/>
      <c r="AI722" s="183"/>
      <c r="AJ722" s="183"/>
      <c r="AK722" s="183"/>
      <c r="AL722" s="183"/>
      <c r="AM722" s="183"/>
      <c r="AN722" s="183"/>
      <c r="AO722" s="183"/>
      <c r="AP722" s="183"/>
      <c r="AQ722" s="183"/>
      <c r="AR722" s="183"/>
      <c r="AS722" s="183"/>
      <c r="AT722" s="183"/>
      <c r="AU722" s="183"/>
      <c r="AV722" s="183"/>
      <c r="AW722" s="183"/>
      <c r="AX722" s="183"/>
      <c r="AY722" s="183"/>
      <c r="AZ722" s="183"/>
      <c r="BA722" s="183"/>
      <c r="BB722" s="183"/>
      <c r="BC722" s="183"/>
      <c r="BD722" s="183"/>
      <c r="BE722" s="183"/>
      <c r="BF722" s="183"/>
      <c r="BG722" s="183"/>
      <c r="BH722" s="183"/>
      <c r="BI722" s="183"/>
      <c r="BJ722" s="183"/>
      <c r="BK722" s="183"/>
      <c r="BL722" s="183"/>
      <c r="BM722" s="183"/>
    </row>
    <row r="723" spans="1:65" x14ac:dyDescent="0.2">
      <c r="A723" s="110"/>
      <c r="B723" s="110"/>
      <c r="C723" s="110"/>
      <c r="D723" s="183"/>
      <c r="E723" s="183"/>
      <c r="F723" s="183"/>
      <c r="G723" s="183"/>
      <c r="H723" s="183"/>
      <c r="I723" s="183"/>
      <c r="J723" s="183"/>
      <c r="K723" s="183"/>
      <c r="L723" s="183"/>
      <c r="M723" s="183"/>
      <c r="N723" s="183"/>
      <c r="O723" s="183"/>
      <c r="P723" s="183"/>
      <c r="Q723" s="183"/>
      <c r="R723" s="183"/>
      <c r="S723" s="183"/>
      <c r="T723" s="183"/>
      <c r="U723" s="183"/>
      <c r="V723" s="183"/>
      <c r="W723" s="183"/>
      <c r="X723" s="183"/>
      <c r="Y723" s="183"/>
      <c r="Z723" s="183"/>
      <c r="AA723" s="183"/>
      <c r="AB723" s="183"/>
      <c r="AC723" s="183"/>
      <c r="AD723" s="183"/>
      <c r="AE723" s="183"/>
      <c r="AF723" s="183"/>
      <c r="AG723" s="183"/>
      <c r="AH723" s="183"/>
      <c r="AI723" s="183"/>
      <c r="AJ723" s="183"/>
      <c r="AK723" s="183"/>
      <c r="AL723" s="183"/>
      <c r="AM723" s="183"/>
      <c r="AN723" s="183"/>
      <c r="AO723" s="183"/>
      <c r="AP723" s="183"/>
      <c r="AQ723" s="183"/>
      <c r="AR723" s="183"/>
      <c r="AS723" s="183"/>
      <c r="AT723" s="183"/>
      <c r="AU723" s="183"/>
      <c r="AV723" s="183"/>
      <c r="AW723" s="183"/>
      <c r="AX723" s="183"/>
      <c r="AY723" s="183"/>
      <c r="AZ723" s="183"/>
      <c r="BA723" s="183"/>
      <c r="BB723" s="183"/>
      <c r="BC723" s="183"/>
      <c r="BD723" s="183"/>
      <c r="BE723" s="183"/>
      <c r="BF723" s="183"/>
      <c r="BG723" s="183"/>
      <c r="BH723" s="183"/>
      <c r="BI723" s="183"/>
      <c r="BJ723" s="183"/>
      <c r="BK723" s="183"/>
      <c r="BL723" s="183"/>
      <c r="BM723" s="183"/>
    </row>
    <row r="724" spans="1:65" x14ac:dyDescent="0.2">
      <c r="A724" s="110"/>
      <c r="B724" s="110"/>
      <c r="C724" s="110"/>
      <c r="D724" s="183"/>
      <c r="E724" s="183"/>
      <c r="F724" s="183"/>
      <c r="G724" s="183"/>
      <c r="H724" s="183"/>
      <c r="I724" s="183"/>
      <c r="J724" s="183"/>
      <c r="K724" s="183"/>
      <c r="L724" s="183"/>
      <c r="M724" s="183"/>
      <c r="N724" s="183"/>
      <c r="O724" s="183"/>
      <c r="P724" s="183"/>
      <c r="Q724" s="183"/>
      <c r="R724" s="183"/>
      <c r="S724" s="183"/>
      <c r="T724" s="183"/>
      <c r="U724" s="183"/>
      <c r="V724" s="183"/>
      <c r="W724" s="183"/>
      <c r="X724" s="183"/>
      <c r="Y724" s="183"/>
      <c r="Z724" s="183"/>
      <c r="AA724" s="183"/>
      <c r="AB724" s="183"/>
      <c r="AC724" s="183"/>
      <c r="AD724" s="183"/>
      <c r="AE724" s="183"/>
      <c r="AF724" s="183"/>
      <c r="AG724" s="183"/>
      <c r="AH724" s="183"/>
      <c r="AI724" s="183"/>
      <c r="AJ724" s="183"/>
      <c r="AK724" s="183"/>
      <c r="AL724" s="183"/>
      <c r="AM724" s="183"/>
      <c r="AN724" s="183"/>
      <c r="AO724" s="183"/>
      <c r="AP724" s="183"/>
      <c r="AQ724" s="183"/>
      <c r="AR724" s="183"/>
      <c r="AS724" s="183"/>
      <c r="AT724" s="183"/>
      <c r="AU724" s="183"/>
      <c r="AV724" s="183"/>
      <c r="AW724" s="183"/>
      <c r="AX724" s="183"/>
      <c r="AY724" s="183"/>
      <c r="AZ724" s="183"/>
      <c r="BA724" s="183"/>
      <c r="BB724" s="183"/>
      <c r="BC724" s="183"/>
      <c r="BD724" s="183"/>
      <c r="BE724" s="183"/>
      <c r="BF724" s="183"/>
      <c r="BG724" s="183"/>
      <c r="BH724" s="183"/>
      <c r="BI724" s="183"/>
      <c r="BJ724" s="183"/>
      <c r="BK724" s="183"/>
      <c r="BL724" s="183"/>
      <c r="BM724" s="183"/>
    </row>
    <row r="725" spans="1:65" x14ac:dyDescent="0.2">
      <c r="A725" s="110"/>
      <c r="B725" s="110"/>
      <c r="C725" s="110"/>
      <c r="D725" s="183"/>
      <c r="E725" s="183"/>
      <c r="F725" s="183"/>
      <c r="G725" s="183"/>
      <c r="H725" s="183"/>
      <c r="I725" s="183"/>
      <c r="J725" s="183"/>
      <c r="K725" s="183"/>
      <c r="L725" s="183"/>
      <c r="M725" s="183"/>
      <c r="N725" s="183"/>
      <c r="O725" s="183"/>
      <c r="P725" s="183"/>
      <c r="Q725" s="183"/>
      <c r="R725" s="183"/>
      <c r="S725" s="183"/>
      <c r="T725" s="183"/>
      <c r="U725" s="183"/>
      <c r="V725" s="183"/>
      <c r="W725" s="183"/>
      <c r="X725" s="183"/>
      <c r="Y725" s="183"/>
      <c r="Z725" s="183"/>
      <c r="AA725" s="183"/>
      <c r="AB725" s="183"/>
      <c r="AC725" s="183"/>
      <c r="AD725" s="183"/>
      <c r="AE725" s="183"/>
      <c r="AF725" s="183"/>
      <c r="AG725" s="183"/>
      <c r="AH725" s="183"/>
      <c r="AI725" s="183"/>
      <c r="AJ725" s="183"/>
      <c r="AK725" s="183"/>
      <c r="AL725" s="183"/>
      <c r="AM725" s="183"/>
      <c r="AN725" s="183"/>
      <c r="AO725" s="183"/>
      <c r="AP725" s="183"/>
      <c r="AQ725" s="183"/>
      <c r="AR725" s="183"/>
      <c r="AS725" s="183"/>
      <c r="AT725" s="183"/>
      <c r="AU725" s="183"/>
      <c r="AV725" s="183"/>
      <c r="AW725" s="183"/>
      <c r="AX725" s="183"/>
      <c r="AY725" s="183"/>
      <c r="AZ725" s="183"/>
      <c r="BA725" s="183"/>
      <c r="BB725" s="183"/>
      <c r="BC725" s="183"/>
      <c r="BD725" s="183"/>
      <c r="BE725" s="183"/>
      <c r="BF725" s="183"/>
      <c r="BG725" s="183"/>
      <c r="BH725" s="183"/>
      <c r="BI725" s="183"/>
      <c r="BJ725" s="183"/>
      <c r="BK725" s="183"/>
      <c r="BL725" s="183"/>
      <c r="BM725" s="183"/>
    </row>
    <row r="726" spans="1:65" x14ac:dyDescent="0.2">
      <c r="A726" s="110"/>
      <c r="B726" s="110"/>
      <c r="C726" s="110"/>
      <c r="D726" s="183"/>
      <c r="E726" s="183"/>
      <c r="F726" s="183"/>
      <c r="G726" s="183"/>
      <c r="H726" s="183"/>
      <c r="I726" s="183"/>
      <c r="J726" s="183"/>
      <c r="K726" s="183"/>
      <c r="L726" s="183"/>
      <c r="M726" s="183"/>
      <c r="N726" s="183"/>
      <c r="O726" s="183"/>
      <c r="P726" s="183"/>
      <c r="Q726" s="183"/>
      <c r="R726" s="183"/>
      <c r="S726" s="183"/>
      <c r="T726" s="183"/>
      <c r="U726" s="183"/>
      <c r="V726" s="183"/>
      <c r="W726" s="183"/>
      <c r="X726" s="183"/>
      <c r="Y726" s="183"/>
      <c r="Z726" s="183"/>
      <c r="AA726" s="183"/>
      <c r="AB726" s="183"/>
      <c r="AC726" s="183"/>
      <c r="AD726" s="183"/>
      <c r="AE726" s="183"/>
      <c r="AF726" s="183"/>
      <c r="AG726" s="183"/>
      <c r="AH726" s="183"/>
      <c r="AI726" s="183"/>
      <c r="AJ726" s="183"/>
      <c r="AK726" s="183"/>
      <c r="AL726" s="183"/>
      <c r="AM726" s="183"/>
      <c r="AN726" s="183"/>
      <c r="AO726" s="183"/>
      <c r="AP726" s="183"/>
      <c r="AQ726" s="183"/>
      <c r="AR726" s="183"/>
      <c r="AS726" s="183"/>
      <c r="AT726" s="183"/>
      <c r="AU726" s="183"/>
      <c r="AV726" s="183"/>
      <c r="AW726" s="183"/>
      <c r="AX726" s="183"/>
      <c r="AY726" s="183"/>
      <c r="AZ726" s="183"/>
      <c r="BA726" s="183"/>
      <c r="BB726" s="183"/>
      <c r="BC726" s="183"/>
      <c r="BD726" s="183"/>
      <c r="BE726" s="183"/>
      <c r="BF726" s="183"/>
      <c r="BG726" s="183"/>
      <c r="BH726" s="183"/>
      <c r="BI726" s="183"/>
      <c r="BJ726" s="183"/>
      <c r="BK726" s="183"/>
      <c r="BL726" s="183"/>
      <c r="BM726" s="183"/>
    </row>
    <row r="727" spans="1:65" x14ac:dyDescent="0.2">
      <c r="A727" s="110"/>
      <c r="B727" s="110"/>
      <c r="C727" s="110"/>
      <c r="D727" s="183"/>
      <c r="E727" s="183"/>
      <c r="F727" s="183"/>
      <c r="G727" s="183"/>
      <c r="H727" s="183"/>
      <c r="I727" s="183"/>
      <c r="J727" s="183"/>
      <c r="K727" s="183"/>
      <c r="L727" s="183"/>
      <c r="M727" s="183"/>
      <c r="N727" s="183"/>
      <c r="O727" s="183"/>
      <c r="P727" s="183"/>
      <c r="Q727" s="183"/>
      <c r="R727" s="183"/>
      <c r="S727" s="183"/>
      <c r="T727" s="183"/>
      <c r="U727" s="183"/>
      <c r="V727" s="183"/>
      <c r="W727" s="183"/>
      <c r="X727" s="183"/>
      <c r="Y727" s="183"/>
      <c r="Z727" s="183"/>
      <c r="AA727" s="183"/>
      <c r="AB727" s="183"/>
      <c r="AC727" s="183"/>
      <c r="AD727" s="183"/>
      <c r="AE727" s="183"/>
      <c r="AF727" s="183"/>
      <c r="AG727" s="183"/>
      <c r="AH727" s="183"/>
      <c r="AI727" s="183"/>
      <c r="AJ727" s="183"/>
      <c r="AK727" s="183"/>
      <c r="AL727" s="183"/>
      <c r="AM727" s="183"/>
      <c r="AN727" s="183"/>
      <c r="AO727" s="183"/>
      <c r="AP727" s="183"/>
      <c r="AQ727" s="183"/>
      <c r="AR727" s="183"/>
      <c r="AS727" s="183"/>
      <c r="AT727" s="183"/>
      <c r="AU727" s="183"/>
      <c r="AV727" s="183"/>
      <c r="AW727" s="183"/>
      <c r="AX727" s="183"/>
      <c r="AY727" s="183"/>
      <c r="AZ727" s="183"/>
      <c r="BA727" s="183"/>
      <c r="BB727" s="183"/>
      <c r="BC727" s="183"/>
      <c r="BD727" s="183"/>
      <c r="BE727" s="183"/>
      <c r="BF727" s="183"/>
      <c r="BG727" s="183"/>
      <c r="BH727" s="183"/>
      <c r="BI727" s="183"/>
      <c r="BJ727" s="183"/>
      <c r="BK727" s="183"/>
      <c r="BL727" s="183"/>
      <c r="BM727" s="183"/>
    </row>
    <row r="728" spans="1:65" x14ac:dyDescent="0.2">
      <c r="A728" s="110"/>
      <c r="B728" s="110"/>
      <c r="C728" s="110"/>
      <c r="D728" s="183"/>
      <c r="E728" s="183"/>
      <c r="F728" s="183"/>
      <c r="G728" s="183"/>
      <c r="H728" s="183"/>
      <c r="I728" s="183"/>
      <c r="J728" s="183"/>
      <c r="K728" s="183"/>
      <c r="L728" s="183"/>
      <c r="M728" s="183"/>
      <c r="N728" s="183"/>
      <c r="O728" s="183"/>
      <c r="P728" s="183"/>
      <c r="Q728" s="183"/>
      <c r="R728" s="183"/>
      <c r="S728" s="183"/>
      <c r="T728" s="183"/>
      <c r="U728" s="183"/>
      <c r="V728" s="183"/>
      <c r="W728" s="183"/>
      <c r="X728" s="183"/>
      <c r="Y728" s="183"/>
      <c r="Z728" s="183"/>
      <c r="AA728" s="183"/>
      <c r="AB728" s="183"/>
      <c r="AC728" s="183"/>
      <c r="AD728" s="183"/>
      <c r="AE728" s="183"/>
      <c r="AF728" s="183"/>
      <c r="AG728" s="183"/>
      <c r="AH728" s="183"/>
      <c r="AI728" s="183"/>
      <c r="AJ728" s="183"/>
      <c r="AK728" s="183"/>
      <c r="AL728" s="183"/>
      <c r="AM728" s="183"/>
      <c r="AN728" s="183"/>
      <c r="AO728" s="183"/>
      <c r="AP728" s="183"/>
      <c r="AQ728" s="183"/>
      <c r="AR728" s="183"/>
      <c r="AS728" s="183"/>
      <c r="AT728" s="183"/>
      <c r="AU728" s="183"/>
      <c r="AV728" s="183"/>
      <c r="AW728" s="183"/>
      <c r="AX728" s="183"/>
      <c r="AY728" s="183"/>
      <c r="AZ728" s="183"/>
      <c r="BA728" s="183"/>
      <c r="BB728" s="183"/>
      <c r="BC728" s="183"/>
      <c r="BD728" s="183"/>
      <c r="BE728" s="183"/>
      <c r="BF728" s="183"/>
      <c r="BG728" s="183"/>
      <c r="BH728" s="183"/>
      <c r="BI728" s="183"/>
      <c r="BJ728" s="183"/>
      <c r="BK728" s="183"/>
      <c r="BL728" s="183"/>
      <c r="BM728" s="183"/>
    </row>
    <row r="729" spans="1:65" x14ac:dyDescent="0.2">
      <c r="A729" s="110"/>
      <c r="B729" s="110"/>
      <c r="C729" s="110"/>
      <c r="D729" s="183"/>
      <c r="E729" s="183"/>
      <c r="F729" s="183"/>
      <c r="G729" s="183"/>
      <c r="H729" s="183"/>
      <c r="I729" s="183"/>
      <c r="J729" s="183"/>
      <c r="K729" s="183"/>
      <c r="L729" s="183"/>
      <c r="M729" s="183"/>
      <c r="N729" s="183"/>
      <c r="O729" s="183"/>
      <c r="P729" s="183"/>
      <c r="Q729" s="183"/>
      <c r="R729" s="183"/>
      <c r="S729" s="183"/>
      <c r="T729" s="183"/>
      <c r="U729" s="183"/>
      <c r="V729" s="183"/>
      <c r="W729" s="183"/>
      <c r="X729" s="183"/>
      <c r="Y729" s="183"/>
      <c r="Z729" s="183"/>
      <c r="AA729" s="183"/>
      <c r="AB729" s="183"/>
      <c r="AC729" s="183"/>
      <c r="AD729" s="183"/>
      <c r="AE729" s="183"/>
      <c r="AF729" s="183"/>
      <c r="AG729" s="183"/>
      <c r="AH729" s="183"/>
      <c r="AI729" s="183"/>
      <c r="AJ729" s="183"/>
      <c r="AK729" s="183"/>
      <c r="AL729" s="183"/>
      <c r="AM729" s="183"/>
      <c r="AN729" s="183"/>
      <c r="AO729" s="183"/>
      <c r="AP729" s="183"/>
      <c r="AQ729" s="183"/>
      <c r="AR729" s="183"/>
      <c r="AS729" s="183"/>
      <c r="AT729" s="183"/>
      <c r="AU729" s="183"/>
      <c r="AV729" s="183"/>
      <c r="AW729" s="183"/>
      <c r="AX729" s="183"/>
      <c r="AY729" s="183"/>
      <c r="AZ729" s="183"/>
      <c r="BA729" s="183"/>
      <c r="BB729" s="183"/>
      <c r="BC729" s="183"/>
      <c r="BD729" s="183"/>
      <c r="BE729" s="183"/>
      <c r="BF729" s="183"/>
      <c r="BG729" s="183"/>
      <c r="BH729" s="183"/>
      <c r="BI729" s="183"/>
      <c r="BJ729" s="183"/>
      <c r="BK729" s="183"/>
      <c r="BL729" s="183"/>
      <c r="BM729" s="183"/>
    </row>
    <row r="730" spans="1:65" x14ac:dyDescent="0.2">
      <c r="A730" s="110"/>
      <c r="B730" s="110"/>
      <c r="C730" s="110"/>
      <c r="D730" s="183"/>
      <c r="E730" s="183"/>
      <c r="F730" s="183"/>
      <c r="G730" s="183"/>
      <c r="H730" s="183"/>
      <c r="I730" s="183"/>
      <c r="J730" s="183"/>
      <c r="K730" s="183"/>
      <c r="L730" s="183"/>
      <c r="M730" s="183"/>
      <c r="N730" s="183"/>
      <c r="O730" s="183"/>
      <c r="P730" s="183"/>
      <c r="Q730" s="183"/>
      <c r="R730" s="183"/>
      <c r="S730" s="183"/>
      <c r="T730" s="183"/>
      <c r="U730" s="183"/>
      <c r="V730" s="183"/>
      <c r="W730" s="183"/>
      <c r="X730" s="183"/>
      <c r="Y730" s="183"/>
      <c r="Z730" s="183"/>
      <c r="AA730" s="183"/>
      <c r="AB730" s="183"/>
      <c r="AC730" s="183"/>
      <c r="AD730" s="183"/>
      <c r="AE730" s="183"/>
      <c r="AF730" s="183"/>
      <c r="AG730" s="183"/>
      <c r="AH730" s="183"/>
      <c r="AI730" s="183"/>
      <c r="AJ730" s="183"/>
      <c r="AK730" s="183"/>
      <c r="AL730" s="183"/>
      <c r="AM730" s="183"/>
      <c r="AN730" s="183"/>
      <c r="AO730" s="183"/>
      <c r="AP730" s="183"/>
      <c r="AQ730" s="183"/>
      <c r="AR730" s="183"/>
      <c r="AS730" s="183"/>
      <c r="AT730" s="183"/>
      <c r="AU730" s="183"/>
      <c r="AV730" s="183"/>
      <c r="AW730" s="183"/>
      <c r="AX730" s="183"/>
      <c r="AY730" s="183"/>
      <c r="AZ730" s="183"/>
      <c r="BA730" s="183"/>
      <c r="BB730" s="183"/>
      <c r="BC730" s="183"/>
      <c r="BD730" s="183"/>
      <c r="BE730" s="183"/>
      <c r="BF730" s="183"/>
      <c r="BG730" s="183"/>
      <c r="BH730" s="183"/>
      <c r="BI730" s="183"/>
      <c r="BJ730" s="183"/>
      <c r="BK730" s="183"/>
      <c r="BL730" s="183"/>
      <c r="BM730" s="183"/>
    </row>
    <row r="731" spans="1:65" x14ac:dyDescent="0.2">
      <c r="A731" s="110"/>
      <c r="B731" s="110"/>
      <c r="C731" s="110"/>
      <c r="D731" s="183"/>
      <c r="E731" s="183"/>
      <c r="F731" s="183"/>
      <c r="G731" s="183"/>
      <c r="H731" s="183"/>
      <c r="I731" s="183"/>
      <c r="J731" s="183"/>
      <c r="K731" s="183"/>
      <c r="L731" s="183"/>
      <c r="M731" s="183"/>
      <c r="N731" s="183"/>
      <c r="O731" s="183"/>
      <c r="P731" s="183"/>
      <c r="Q731" s="183"/>
      <c r="R731" s="183"/>
      <c r="S731" s="183"/>
      <c r="T731" s="183"/>
      <c r="U731" s="183"/>
      <c r="V731" s="183"/>
      <c r="W731" s="183"/>
      <c r="X731" s="183"/>
      <c r="Y731" s="183"/>
      <c r="Z731" s="183"/>
      <c r="AA731" s="183"/>
      <c r="AB731" s="183"/>
      <c r="AC731" s="183"/>
      <c r="AD731" s="183"/>
      <c r="AE731" s="183"/>
      <c r="AF731" s="183"/>
      <c r="AG731" s="183"/>
      <c r="AH731" s="183"/>
      <c r="AI731" s="183"/>
      <c r="AJ731" s="183"/>
      <c r="AK731" s="183"/>
      <c r="AL731" s="183"/>
      <c r="AM731" s="183"/>
      <c r="AN731" s="183"/>
      <c r="AO731" s="183"/>
      <c r="AP731" s="183"/>
      <c r="AQ731" s="183"/>
      <c r="AR731" s="183"/>
      <c r="AS731" s="183"/>
      <c r="AT731" s="183"/>
      <c r="AU731" s="183"/>
      <c r="AV731" s="183"/>
      <c r="AW731" s="183"/>
      <c r="AX731" s="183"/>
      <c r="AY731" s="183"/>
      <c r="AZ731" s="183"/>
      <c r="BA731" s="183"/>
      <c r="BB731" s="183"/>
      <c r="BC731" s="183"/>
      <c r="BD731" s="183"/>
      <c r="BE731" s="183"/>
      <c r="BF731" s="183"/>
      <c r="BG731" s="183"/>
      <c r="BH731" s="183"/>
      <c r="BI731" s="183"/>
      <c r="BJ731" s="183"/>
      <c r="BK731" s="183"/>
      <c r="BL731" s="183"/>
      <c r="BM731" s="183"/>
    </row>
    <row r="732" spans="1:65" x14ac:dyDescent="0.2">
      <c r="A732" s="110"/>
      <c r="B732" s="110"/>
      <c r="C732" s="110"/>
      <c r="D732" s="183"/>
      <c r="E732" s="183"/>
      <c r="F732" s="183"/>
      <c r="G732" s="183"/>
      <c r="H732" s="183"/>
      <c r="I732" s="183"/>
      <c r="J732" s="183"/>
      <c r="K732" s="183"/>
      <c r="L732" s="183"/>
      <c r="M732" s="183"/>
      <c r="N732" s="183"/>
      <c r="O732" s="183"/>
      <c r="P732" s="183"/>
      <c r="Q732" s="183"/>
      <c r="R732" s="183"/>
      <c r="S732" s="183"/>
      <c r="T732" s="183"/>
      <c r="U732" s="183"/>
      <c r="V732" s="183"/>
      <c r="W732" s="183"/>
      <c r="X732" s="183"/>
      <c r="Y732" s="183"/>
      <c r="Z732" s="183"/>
      <c r="AA732" s="183"/>
      <c r="AB732" s="183"/>
      <c r="AC732" s="183"/>
      <c r="AD732" s="183"/>
      <c r="AE732" s="183"/>
      <c r="AF732" s="183"/>
      <c r="AG732" s="183"/>
      <c r="AH732" s="183"/>
      <c r="AI732" s="183"/>
      <c r="AJ732" s="183"/>
      <c r="AK732" s="183"/>
      <c r="AL732" s="183"/>
      <c r="AM732" s="183"/>
      <c r="AN732" s="183"/>
      <c r="AO732" s="183"/>
      <c r="AP732" s="183"/>
      <c r="AQ732" s="183"/>
      <c r="AR732" s="183"/>
      <c r="AS732" s="183"/>
      <c r="AT732" s="183"/>
      <c r="AU732" s="183"/>
      <c r="AV732" s="183"/>
      <c r="AW732" s="183"/>
      <c r="AX732" s="183"/>
      <c r="AY732" s="183"/>
      <c r="AZ732" s="183"/>
      <c r="BA732" s="183"/>
      <c r="BB732" s="183"/>
      <c r="BC732" s="183"/>
      <c r="BD732" s="183"/>
      <c r="BE732" s="183"/>
      <c r="BF732" s="183"/>
      <c r="BG732" s="183"/>
      <c r="BH732" s="183"/>
      <c r="BI732" s="183"/>
      <c r="BJ732" s="183"/>
      <c r="BK732" s="183"/>
      <c r="BL732" s="183"/>
      <c r="BM732" s="183"/>
    </row>
    <row r="733" spans="1:65" x14ac:dyDescent="0.2">
      <c r="A733" s="110"/>
      <c r="B733" s="110"/>
      <c r="C733" s="110"/>
      <c r="D733" s="183"/>
      <c r="E733" s="183"/>
      <c r="F733" s="183"/>
      <c r="G733" s="183"/>
      <c r="H733" s="183"/>
      <c r="I733" s="183"/>
      <c r="J733" s="183"/>
      <c r="K733" s="183"/>
      <c r="L733" s="183"/>
      <c r="M733" s="183"/>
      <c r="N733" s="183"/>
      <c r="O733" s="183"/>
      <c r="P733" s="183"/>
      <c r="Q733" s="183"/>
      <c r="R733" s="183"/>
      <c r="S733" s="183"/>
      <c r="T733" s="183"/>
      <c r="U733" s="183"/>
      <c r="V733" s="183"/>
      <c r="W733" s="183"/>
      <c r="X733" s="183"/>
      <c r="Y733" s="183"/>
      <c r="Z733" s="183"/>
      <c r="AA733" s="183"/>
      <c r="AB733" s="183"/>
      <c r="AC733" s="183"/>
      <c r="AD733" s="183"/>
      <c r="AE733" s="183"/>
      <c r="AF733" s="183"/>
      <c r="AG733" s="183"/>
      <c r="AH733" s="183"/>
      <c r="AI733" s="183"/>
      <c r="AJ733" s="183"/>
      <c r="AK733" s="183"/>
      <c r="AL733" s="183"/>
      <c r="AM733" s="183"/>
      <c r="AN733" s="183"/>
      <c r="AO733" s="183"/>
      <c r="AP733" s="183"/>
      <c r="AQ733" s="183"/>
      <c r="AR733" s="183"/>
      <c r="AS733" s="183"/>
      <c r="AT733" s="183"/>
      <c r="AU733" s="183"/>
      <c r="AV733" s="183"/>
      <c r="AW733" s="183"/>
      <c r="AX733" s="183"/>
      <c r="AY733" s="183"/>
      <c r="AZ733" s="183"/>
      <c r="BA733" s="183"/>
      <c r="BB733" s="183"/>
      <c r="BC733" s="183"/>
      <c r="BD733" s="183"/>
      <c r="BE733" s="183"/>
      <c r="BF733" s="183"/>
      <c r="BG733" s="183"/>
      <c r="BH733" s="183"/>
      <c r="BI733" s="183"/>
      <c r="BJ733" s="183"/>
      <c r="BK733" s="183"/>
      <c r="BL733" s="183"/>
      <c r="BM733" s="183"/>
    </row>
    <row r="734" spans="1:65" x14ac:dyDescent="0.2">
      <c r="A734" s="110"/>
      <c r="B734" s="110"/>
      <c r="C734" s="110"/>
      <c r="D734" s="183"/>
      <c r="E734" s="183"/>
      <c r="F734" s="183"/>
      <c r="G734" s="183"/>
      <c r="H734" s="183"/>
      <c r="I734" s="183"/>
      <c r="J734" s="183"/>
      <c r="K734" s="183"/>
      <c r="L734" s="183"/>
      <c r="M734" s="183"/>
      <c r="N734" s="183"/>
      <c r="O734" s="183"/>
      <c r="P734" s="183"/>
      <c r="Q734" s="183"/>
      <c r="R734" s="183"/>
      <c r="S734" s="183"/>
      <c r="T734" s="183"/>
      <c r="U734" s="183"/>
      <c r="V734" s="183"/>
      <c r="W734" s="183"/>
      <c r="X734" s="183"/>
      <c r="Y734" s="183"/>
      <c r="Z734" s="183"/>
      <c r="AA734" s="183"/>
      <c r="AB734" s="183"/>
      <c r="AC734" s="183"/>
      <c r="AD734" s="183"/>
      <c r="AE734" s="183"/>
      <c r="AF734" s="183"/>
      <c r="AG734" s="183"/>
      <c r="AH734" s="183"/>
      <c r="AI734" s="183"/>
      <c r="AJ734" s="183"/>
      <c r="AK734" s="183"/>
      <c r="AL734" s="183"/>
      <c r="AM734" s="183"/>
      <c r="AN734" s="183"/>
      <c r="AO734" s="183"/>
      <c r="AP734" s="183"/>
      <c r="AQ734" s="183"/>
      <c r="AR734" s="183"/>
      <c r="AS734" s="183"/>
      <c r="AT734" s="183"/>
      <c r="AU734" s="183"/>
      <c r="AV734" s="183"/>
      <c r="AW734" s="183"/>
      <c r="AX734" s="183"/>
      <c r="AY734" s="183"/>
      <c r="AZ734" s="183"/>
      <c r="BA734" s="183"/>
      <c r="BB734" s="183"/>
      <c r="BC734" s="183"/>
      <c r="BD734" s="183"/>
      <c r="BE734" s="183"/>
      <c r="BF734" s="183"/>
      <c r="BG734" s="183"/>
      <c r="BH734" s="183"/>
      <c r="BI734" s="183"/>
      <c r="BJ734" s="183"/>
      <c r="BK734" s="183"/>
      <c r="BL734" s="183"/>
      <c r="BM734" s="183"/>
    </row>
    <row r="735" spans="1:65" x14ac:dyDescent="0.2">
      <c r="A735" s="110"/>
      <c r="B735" s="110"/>
      <c r="C735" s="110"/>
      <c r="D735" s="183"/>
      <c r="E735" s="183"/>
      <c r="F735" s="183"/>
      <c r="G735" s="183"/>
      <c r="H735" s="183"/>
      <c r="I735" s="183"/>
      <c r="J735" s="183"/>
      <c r="K735" s="183"/>
      <c r="L735" s="183"/>
      <c r="M735" s="183"/>
      <c r="N735" s="183"/>
      <c r="O735" s="183"/>
      <c r="P735" s="183"/>
      <c r="Q735" s="183"/>
      <c r="R735" s="183"/>
      <c r="S735" s="183"/>
      <c r="T735" s="183"/>
      <c r="U735" s="183"/>
      <c r="V735" s="183"/>
      <c r="W735" s="183"/>
      <c r="X735" s="183"/>
      <c r="Y735" s="183"/>
      <c r="Z735" s="183"/>
      <c r="AA735" s="183"/>
      <c r="AB735" s="183"/>
      <c r="AC735" s="183"/>
      <c r="AD735" s="183"/>
      <c r="AE735" s="183"/>
      <c r="AF735" s="183"/>
      <c r="AG735" s="183"/>
      <c r="AH735" s="183"/>
      <c r="AI735" s="183"/>
      <c r="AJ735" s="183"/>
      <c r="AK735" s="183"/>
      <c r="AL735" s="183"/>
      <c r="AM735" s="183"/>
      <c r="AN735" s="183"/>
      <c r="AO735" s="183"/>
      <c r="AP735" s="183"/>
      <c r="AQ735" s="183"/>
      <c r="AR735" s="183"/>
      <c r="AS735" s="183"/>
      <c r="AT735" s="183"/>
      <c r="AU735" s="183"/>
      <c r="AV735" s="183"/>
      <c r="AW735" s="183"/>
      <c r="AX735" s="183"/>
      <c r="AY735" s="183"/>
      <c r="AZ735" s="183"/>
      <c r="BA735" s="183"/>
      <c r="BB735" s="183"/>
      <c r="BC735" s="183"/>
      <c r="BD735" s="183"/>
      <c r="BE735" s="183"/>
      <c r="BF735" s="183"/>
      <c r="BG735" s="183"/>
      <c r="BH735" s="183"/>
      <c r="BI735" s="183"/>
      <c r="BJ735" s="183"/>
      <c r="BK735" s="183"/>
      <c r="BL735" s="183"/>
      <c r="BM735" s="183"/>
    </row>
    <row r="736" spans="1:65" x14ac:dyDescent="0.2">
      <c r="A736" s="110"/>
      <c r="B736" s="110"/>
      <c r="C736" s="110"/>
      <c r="D736" s="183"/>
      <c r="E736" s="183"/>
      <c r="F736" s="183"/>
      <c r="G736" s="183"/>
      <c r="H736" s="183"/>
      <c r="I736" s="183"/>
      <c r="J736" s="183"/>
      <c r="K736" s="183"/>
      <c r="L736" s="183"/>
      <c r="M736" s="183"/>
      <c r="N736" s="183"/>
      <c r="O736" s="183"/>
      <c r="P736" s="183"/>
      <c r="Q736" s="183"/>
      <c r="R736" s="183"/>
      <c r="S736" s="183"/>
      <c r="T736" s="183"/>
      <c r="U736" s="183"/>
      <c r="V736" s="183"/>
      <c r="W736" s="183"/>
      <c r="X736" s="183"/>
      <c r="Y736" s="183"/>
      <c r="Z736" s="183"/>
      <c r="AA736" s="183"/>
      <c r="AB736" s="183"/>
      <c r="AC736" s="183"/>
      <c r="AD736" s="183"/>
      <c r="AE736" s="183"/>
      <c r="AF736" s="183"/>
      <c r="AG736" s="183"/>
      <c r="AH736" s="183"/>
      <c r="AI736" s="183"/>
      <c r="AJ736" s="183"/>
      <c r="AK736" s="183"/>
      <c r="AL736" s="183"/>
      <c r="AM736" s="183"/>
      <c r="AN736" s="183"/>
      <c r="AO736" s="183"/>
      <c r="AP736" s="183"/>
      <c r="AQ736" s="183"/>
      <c r="AR736" s="183"/>
      <c r="AS736" s="183"/>
      <c r="AT736" s="183"/>
      <c r="AU736" s="183"/>
      <c r="AV736" s="183"/>
      <c r="AW736" s="183"/>
      <c r="AX736" s="183"/>
      <c r="AY736" s="183"/>
      <c r="AZ736" s="183"/>
      <c r="BA736" s="183"/>
      <c r="BB736" s="183"/>
      <c r="BC736" s="183"/>
      <c r="BD736" s="183"/>
      <c r="BE736" s="183"/>
      <c r="BF736" s="183"/>
      <c r="BG736" s="183"/>
      <c r="BH736" s="183"/>
      <c r="BI736" s="183"/>
      <c r="BJ736" s="183"/>
      <c r="BK736" s="183"/>
      <c r="BL736" s="183"/>
      <c r="BM736" s="183"/>
    </row>
    <row r="737" spans="1:65" x14ac:dyDescent="0.2">
      <c r="A737" s="110"/>
      <c r="B737" s="110"/>
      <c r="C737" s="110"/>
      <c r="D737" s="183"/>
      <c r="E737" s="183"/>
      <c r="F737" s="183"/>
      <c r="G737" s="183"/>
      <c r="H737" s="183"/>
      <c r="I737" s="183"/>
      <c r="J737" s="183"/>
      <c r="K737" s="183"/>
      <c r="L737" s="183"/>
      <c r="M737" s="183"/>
      <c r="N737" s="183"/>
      <c r="O737" s="183"/>
      <c r="P737" s="183"/>
      <c r="Q737" s="183"/>
      <c r="R737" s="183"/>
      <c r="S737" s="183"/>
      <c r="T737" s="183"/>
      <c r="U737" s="183"/>
      <c r="V737" s="183"/>
      <c r="W737" s="183"/>
      <c r="X737" s="183"/>
      <c r="Y737" s="183"/>
      <c r="Z737" s="183"/>
      <c r="AA737" s="183"/>
      <c r="AB737" s="183"/>
      <c r="AC737" s="183"/>
      <c r="AD737" s="183"/>
      <c r="AE737" s="183"/>
      <c r="AF737" s="183"/>
      <c r="AG737" s="183"/>
      <c r="AH737" s="183"/>
      <c r="AI737" s="183"/>
      <c r="AJ737" s="183"/>
      <c r="AK737" s="183"/>
      <c r="AL737" s="183"/>
      <c r="AM737" s="183"/>
      <c r="AN737" s="183"/>
      <c r="AO737" s="183"/>
      <c r="AP737" s="183"/>
      <c r="AQ737" s="183"/>
      <c r="AR737" s="183"/>
      <c r="AS737" s="183"/>
      <c r="AT737" s="183"/>
      <c r="AU737" s="183"/>
      <c r="AV737" s="183"/>
      <c r="AW737" s="183"/>
      <c r="AX737" s="183"/>
      <c r="AY737" s="183"/>
      <c r="AZ737" s="183"/>
      <c r="BA737" s="183"/>
      <c r="BB737" s="183"/>
      <c r="BC737" s="183"/>
      <c r="BD737" s="183"/>
      <c r="BE737" s="183"/>
      <c r="BF737" s="183"/>
      <c r="BG737" s="183"/>
      <c r="BH737" s="183"/>
      <c r="BI737" s="183"/>
      <c r="BJ737" s="183"/>
      <c r="BK737" s="183"/>
      <c r="BL737" s="183"/>
      <c r="BM737" s="183"/>
    </row>
    <row r="738" spans="1:65" x14ac:dyDescent="0.2">
      <c r="A738" s="110"/>
      <c r="B738" s="110"/>
      <c r="C738" s="110"/>
      <c r="D738" s="183"/>
      <c r="E738" s="183"/>
      <c r="F738" s="183"/>
      <c r="G738" s="183"/>
      <c r="H738" s="183"/>
      <c r="I738" s="183"/>
      <c r="J738" s="183"/>
      <c r="K738" s="183"/>
      <c r="L738" s="183"/>
      <c r="M738" s="183"/>
      <c r="N738" s="183"/>
      <c r="O738" s="183"/>
      <c r="P738" s="183"/>
      <c r="Q738" s="183"/>
      <c r="R738" s="183"/>
      <c r="S738" s="183"/>
      <c r="T738" s="183"/>
      <c r="U738" s="183"/>
      <c r="V738" s="183"/>
      <c r="W738" s="183"/>
      <c r="X738" s="183"/>
      <c r="Y738" s="183"/>
      <c r="Z738" s="183"/>
      <c r="AA738" s="183"/>
      <c r="AB738" s="183"/>
      <c r="AC738" s="183"/>
      <c r="AD738" s="183"/>
      <c r="AE738" s="183"/>
      <c r="AF738" s="183"/>
      <c r="AG738" s="183"/>
      <c r="AH738" s="183"/>
      <c r="AI738" s="183"/>
      <c r="AJ738" s="183"/>
      <c r="AK738" s="183"/>
      <c r="AL738" s="183"/>
      <c r="AM738" s="183"/>
      <c r="AN738" s="183"/>
      <c r="AO738" s="183"/>
      <c r="AP738" s="183"/>
      <c r="AQ738" s="183"/>
      <c r="AR738" s="183"/>
      <c r="AS738" s="183"/>
      <c r="AT738" s="183"/>
      <c r="AU738" s="183"/>
      <c r="AV738" s="183"/>
      <c r="AW738" s="183"/>
      <c r="AX738" s="183"/>
      <c r="AY738" s="183"/>
      <c r="AZ738" s="183"/>
      <c r="BA738" s="183"/>
      <c r="BB738" s="183"/>
      <c r="BC738" s="183"/>
      <c r="BD738" s="183"/>
      <c r="BE738" s="183"/>
      <c r="BF738" s="183"/>
      <c r="BG738" s="183"/>
      <c r="BH738" s="183"/>
      <c r="BI738" s="183"/>
      <c r="BJ738" s="183"/>
      <c r="BK738" s="183"/>
      <c r="BL738" s="183"/>
      <c r="BM738" s="183"/>
    </row>
    <row r="739" spans="1:65" x14ac:dyDescent="0.2">
      <c r="A739" s="110"/>
      <c r="B739" s="110"/>
      <c r="C739" s="110"/>
      <c r="D739" s="183"/>
      <c r="E739" s="183"/>
      <c r="F739" s="183"/>
      <c r="G739" s="183"/>
      <c r="H739" s="183"/>
      <c r="I739" s="183"/>
      <c r="J739" s="183"/>
      <c r="K739" s="183"/>
      <c r="L739" s="183"/>
      <c r="M739" s="183"/>
      <c r="N739" s="183"/>
      <c r="O739" s="183"/>
      <c r="P739" s="183"/>
      <c r="Q739" s="183"/>
      <c r="R739" s="183"/>
      <c r="S739" s="183"/>
      <c r="T739" s="183"/>
      <c r="U739" s="183"/>
      <c r="V739" s="183"/>
      <c r="W739" s="183"/>
      <c r="X739" s="183"/>
      <c r="Y739" s="183"/>
      <c r="Z739" s="183"/>
      <c r="AA739" s="183"/>
      <c r="AB739" s="183"/>
      <c r="AC739" s="183"/>
      <c r="AD739" s="183"/>
      <c r="AE739" s="183"/>
      <c r="AF739" s="183"/>
      <c r="AG739" s="183"/>
      <c r="AH739" s="183"/>
      <c r="AI739" s="183"/>
      <c r="AJ739" s="183"/>
      <c r="AK739" s="183"/>
      <c r="AL739" s="183"/>
      <c r="AM739" s="183"/>
      <c r="AN739" s="183"/>
      <c r="AO739" s="183"/>
      <c r="AP739" s="183"/>
      <c r="AQ739" s="183"/>
      <c r="AR739" s="183"/>
      <c r="AS739" s="183"/>
      <c r="AT739" s="183"/>
      <c r="AU739" s="183"/>
      <c r="AV739" s="183"/>
      <c r="AW739" s="183"/>
      <c r="AX739" s="183"/>
      <c r="AY739" s="183"/>
      <c r="AZ739" s="183"/>
      <c r="BA739" s="183"/>
      <c r="BB739" s="183"/>
      <c r="BC739" s="183"/>
      <c r="BD739" s="183"/>
      <c r="BE739" s="183"/>
      <c r="BF739" s="183"/>
      <c r="BG739" s="183"/>
      <c r="BH739" s="183"/>
      <c r="BI739" s="183"/>
      <c r="BJ739" s="183"/>
      <c r="BK739" s="183"/>
      <c r="BL739" s="183"/>
      <c r="BM739" s="183"/>
    </row>
    <row r="740" spans="1:65" x14ac:dyDescent="0.2">
      <c r="A740" s="110"/>
      <c r="B740" s="110"/>
      <c r="C740" s="110"/>
      <c r="D740" s="183"/>
      <c r="E740" s="183"/>
      <c r="F740" s="183"/>
      <c r="G740" s="183"/>
      <c r="H740" s="183"/>
      <c r="I740" s="183"/>
      <c r="J740" s="183"/>
      <c r="K740" s="183"/>
      <c r="L740" s="183"/>
      <c r="M740" s="183"/>
      <c r="N740" s="183"/>
      <c r="O740" s="183"/>
      <c r="P740" s="183"/>
      <c r="Q740" s="183"/>
      <c r="R740" s="183"/>
      <c r="S740" s="183"/>
      <c r="T740" s="183"/>
      <c r="U740" s="183"/>
      <c r="V740" s="183"/>
      <c r="W740" s="183"/>
      <c r="X740" s="183"/>
      <c r="Y740" s="183"/>
      <c r="Z740" s="183"/>
      <c r="AA740" s="183"/>
      <c r="AB740" s="183"/>
      <c r="AC740" s="183"/>
      <c r="AD740" s="183"/>
      <c r="AE740" s="183"/>
      <c r="AF740" s="183"/>
      <c r="AG740" s="183"/>
      <c r="AH740" s="183"/>
      <c r="AI740" s="183"/>
      <c r="AJ740" s="183"/>
      <c r="AK740" s="183"/>
      <c r="AL740" s="183"/>
      <c r="AM740" s="183"/>
      <c r="AN740" s="183"/>
      <c r="AO740" s="183"/>
      <c r="AP740" s="183"/>
      <c r="AQ740" s="183"/>
      <c r="AR740" s="183"/>
      <c r="AS740" s="183"/>
      <c r="AT740" s="183"/>
      <c r="AU740" s="183"/>
      <c r="AV740" s="183"/>
      <c r="AW740" s="183"/>
      <c r="AX740" s="183"/>
      <c r="AY740" s="183"/>
      <c r="AZ740" s="183"/>
      <c r="BA740" s="183"/>
      <c r="BB740" s="183"/>
      <c r="BC740" s="183"/>
      <c r="BD740" s="183"/>
      <c r="BE740" s="183"/>
      <c r="BF740" s="183"/>
      <c r="BG740" s="183"/>
      <c r="BH740" s="183"/>
      <c r="BI740" s="183"/>
      <c r="BJ740" s="183"/>
      <c r="BK740" s="183"/>
      <c r="BL740" s="183"/>
      <c r="BM740" s="183"/>
    </row>
    <row r="741" spans="1:65" x14ac:dyDescent="0.2">
      <c r="A741" s="110"/>
      <c r="B741" s="110"/>
      <c r="C741" s="110"/>
      <c r="D741" s="183"/>
      <c r="E741" s="183"/>
      <c r="F741" s="183"/>
      <c r="G741" s="183"/>
      <c r="H741" s="183"/>
      <c r="I741" s="183"/>
      <c r="J741" s="183"/>
      <c r="K741" s="183"/>
      <c r="L741" s="183"/>
      <c r="M741" s="183"/>
      <c r="N741" s="183"/>
      <c r="O741" s="183"/>
      <c r="P741" s="183"/>
      <c r="Q741" s="183"/>
      <c r="R741" s="183"/>
      <c r="S741" s="183"/>
      <c r="T741" s="183"/>
      <c r="U741" s="183"/>
      <c r="V741" s="183"/>
      <c r="W741" s="183"/>
      <c r="X741" s="183"/>
      <c r="Y741" s="183"/>
      <c r="Z741" s="183"/>
      <c r="AA741" s="183"/>
      <c r="AB741" s="183"/>
      <c r="AC741" s="183"/>
      <c r="AD741" s="183"/>
      <c r="AE741" s="183"/>
      <c r="AF741" s="183"/>
      <c r="AG741" s="183"/>
      <c r="AH741" s="183"/>
      <c r="AI741" s="183"/>
      <c r="AJ741" s="183"/>
      <c r="AK741" s="183"/>
      <c r="AL741" s="183"/>
      <c r="AM741" s="183"/>
      <c r="AN741" s="183"/>
      <c r="AO741" s="183"/>
      <c r="AP741" s="183"/>
      <c r="AQ741" s="183"/>
      <c r="AR741" s="183"/>
      <c r="AS741" s="183"/>
      <c r="AT741" s="183"/>
      <c r="AU741" s="183"/>
      <c r="AV741" s="183"/>
      <c r="AW741" s="183"/>
      <c r="AX741" s="183"/>
      <c r="AY741" s="183"/>
      <c r="AZ741" s="183"/>
      <c r="BA741" s="183"/>
      <c r="BB741" s="183"/>
      <c r="BC741" s="183"/>
      <c r="BD741" s="183"/>
      <c r="BE741" s="183"/>
      <c r="BF741" s="183"/>
      <c r="BG741" s="183"/>
      <c r="BH741" s="183"/>
      <c r="BI741" s="183"/>
      <c r="BJ741" s="183"/>
      <c r="BK741" s="183"/>
      <c r="BL741" s="183"/>
      <c r="BM741" s="183"/>
    </row>
    <row r="742" spans="1:65" x14ac:dyDescent="0.2">
      <c r="A742" s="110"/>
      <c r="B742" s="110"/>
      <c r="C742" s="110"/>
      <c r="D742" s="183"/>
      <c r="E742" s="183"/>
      <c r="F742" s="183"/>
      <c r="G742" s="183"/>
      <c r="H742" s="183"/>
      <c r="I742" s="183"/>
      <c r="J742" s="183"/>
      <c r="K742" s="183"/>
      <c r="L742" s="183"/>
      <c r="M742" s="183"/>
      <c r="N742" s="183"/>
      <c r="O742" s="183"/>
      <c r="P742" s="183"/>
      <c r="Q742" s="183"/>
      <c r="R742" s="183"/>
      <c r="S742" s="183"/>
      <c r="T742" s="183"/>
      <c r="U742" s="183"/>
      <c r="V742" s="183"/>
      <c r="W742" s="183"/>
      <c r="X742" s="183"/>
      <c r="Y742" s="183"/>
      <c r="Z742" s="183"/>
      <c r="AA742" s="183"/>
      <c r="AB742" s="183"/>
      <c r="AC742" s="183"/>
      <c r="AD742" s="183"/>
      <c r="AE742" s="183"/>
      <c r="AF742" s="183"/>
      <c r="AG742" s="183"/>
      <c r="AH742" s="183"/>
      <c r="AI742" s="183"/>
      <c r="AJ742" s="183"/>
      <c r="AK742" s="183"/>
      <c r="AL742" s="183"/>
      <c r="AM742" s="183"/>
      <c r="AN742" s="183"/>
      <c r="AO742" s="183"/>
      <c r="AP742" s="183"/>
      <c r="AQ742" s="183"/>
      <c r="AR742" s="183"/>
      <c r="AS742" s="183"/>
      <c r="AT742" s="183"/>
      <c r="AU742" s="183"/>
      <c r="AV742" s="183"/>
      <c r="AW742" s="183"/>
      <c r="AX742" s="183"/>
      <c r="AY742" s="183"/>
      <c r="AZ742" s="183"/>
      <c r="BA742" s="183"/>
      <c r="BB742" s="183"/>
      <c r="BC742" s="183"/>
      <c r="BD742" s="183"/>
      <c r="BE742" s="183"/>
      <c r="BF742" s="183"/>
      <c r="BG742" s="183"/>
      <c r="BH742" s="183"/>
      <c r="BI742" s="183"/>
      <c r="BJ742" s="183"/>
      <c r="BK742" s="183"/>
      <c r="BL742" s="183"/>
      <c r="BM742" s="183"/>
    </row>
    <row r="743" spans="1:65" x14ac:dyDescent="0.2">
      <c r="A743" s="110"/>
      <c r="B743" s="110"/>
      <c r="C743" s="110"/>
      <c r="D743" s="183"/>
      <c r="E743" s="183"/>
      <c r="F743" s="183"/>
      <c r="G743" s="183"/>
      <c r="H743" s="183"/>
      <c r="I743" s="183"/>
      <c r="J743" s="183"/>
      <c r="K743" s="183"/>
      <c r="L743" s="183"/>
      <c r="M743" s="183"/>
      <c r="N743" s="183"/>
      <c r="O743" s="183"/>
      <c r="P743" s="183"/>
      <c r="Q743" s="183"/>
      <c r="R743" s="183"/>
      <c r="S743" s="183"/>
      <c r="T743" s="183"/>
      <c r="U743" s="183"/>
      <c r="V743" s="183"/>
      <c r="W743" s="183"/>
      <c r="X743" s="183"/>
      <c r="Y743" s="183"/>
      <c r="Z743" s="183"/>
      <c r="AA743" s="183"/>
      <c r="AB743" s="183"/>
      <c r="AC743" s="183"/>
      <c r="AD743" s="183"/>
      <c r="AE743" s="183"/>
      <c r="AF743" s="183"/>
      <c r="AG743" s="183"/>
      <c r="AH743" s="183"/>
      <c r="AI743" s="183"/>
      <c r="AJ743" s="183"/>
      <c r="AK743" s="183"/>
      <c r="AL743" s="183"/>
      <c r="AM743" s="183"/>
      <c r="AN743" s="183"/>
      <c r="AO743" s="183"/>
      <c r="AP743" s="183"/>
      <c r="AQ743" s="183"/>
      <c r="AR743" s="183"/>
      <c r="AS743" s="183"/>
      <c r="AT743" s="183"/>
      <c r="AU743" s="183"/>
      <c r="AV743" s="183"/>
      <c r="AW743" s="183"/>
      <c r="AX743" s="183"/>
      <c r="AY743" s="183"/>
      <c r="AZ743" s="183"/>
      <c r="BA743" s="183"/>
      <c r="BB743" s="183"/>
      <c r="BC743" s="183"/>
      <c r="BD743" s="183"/>
      <c r="BE743" s="183"/>
      <c r="BF743" s="183"/>
      <c r="BG743" s="183"/>
      <c r="BH743" s="183"/>
      <c r="BI743" s="183"/>
      <c r="BJ743" s="183"/>
      <c r="BK743" s="183"/>
      <c r="BL743" s="183"/>
      <c r="BM743" s="183"/>
    </row>
    <row r="744" spans="1:65" x14ac:dyDescent="0.2">
      <c r="A744" s="110"/>
      <c r="B744" s="110"/>
      <c r="C744" s="110"/>
      <c r="D744" s="183"/>
      <c r="E744" s="183"/>
      <c r="F744" s="183"/>
      <c r="G744" s="183"/>
      <c r="H744" s="183"/>
      <c r="I744" s="183"/>
      <c r="J744" s="183"/>
      <c r="K744" s="183"/>
      <c r="L744" s="183"/>
      <c r="M744" s="183"/>
      <c r="N744" s="183"/>
      <c r="O744" s="183"/>
      <c r="P744" s="183"/>
      <c r="Q744" s="183"/>
      <c r="R744" s="183"/>
      <c r="S744" s="183"/>
      <c r="T744" s="183"/>
      <c r="U744" s="183"/>
      <c r="V744" s="183"/>
      <c r="W744" s="183"/>
      <c r="X744" s="183"/>
      <c r="Y744" s="183"/>
      <c r="Z744" s="183"/>
      <c r="AA744" s="183"/>
      <c r="AB744" s="183"/>
      <c r="AC744" s="183"/>
      <c r="AD744" s="183"/>
      <c r="AE744" s="183"/>
      <c r="AF744" s="183"/>
      <c r="AG744" s="183"/>
      <c r="AH744" s="183"/>
      <c r="AI744" s="183"/>
      <c r="AJ744" s="183"/>
      <c r="AK744" s="183"/>
      <c r="AL744" s="183"/>
      <c r="AM744" s="183"/>
      <c r="AN744" s="183"/>
      <c r="AO744" s="183"/>
      <c r="AP744" s="183"/>
      <c r="AQ744" s="183"/>
      <c r="AR744" s="183"/>
      <c r="AS744" s="183"/>
      <c r="AT744" s="183"/>
      <c r="AU744" s="183"/>
      <c r="AV744" s="183"/>
      <c r="AW744" s="183"/>
      <c r="AX744" s="183"/>
      <c r="AY744" s="183"/>
      <c r="AZ744" s="183"/>
      <c r="BA744" s="183"/>
      <c r="BB744" s="183"/>
      <c r="BC744" s="183"/>
      <c r="BD744" s="183"/>
      <c r="BE744" s="183"/>
      <c r="BF744" s="183"/>
      <c r="BG744" s="183"/>
      <c r="BH744" s="183"/>
      <c r="BI744" s="183"/>
      <c r="BJ744" s="183"/>
      <c r="BK744" s="183"/>
      <c r="BL744" s="183"/>
      <c r="BM744" s="183"/>
    </row>
    <row r="745" spans="1:65" x14ac:dyDescent="0.2">
      <c r="A745" s="110"/>
      <c r="B745" s="110"/>
      <c r="C745" s="110"/>
      <c r="D745" s="183"/>
      <c r="E745" s="183"/>
      <c r="F745" s="183"/>
      <c r="G745" s="183"/>
      <c r="H745" s="183"/>
      <c r="I745" s="183"/>
      <c r="J745" s="183"/>
      <c r="K745" s="183"/>
      <c r="L745" s="183"/>
      <c r="M745" s="183"/>
      <c r="N745" s="183"/>
      <c r="O745" s="183"/>
      <c r="P745" s="183"/>
      <c r="Q745" s="183"/>
      <c r="R745" s="183"/>
      <c r="S745" s="183"/>
      <c r="T745" s="183"/>
      <c r="U745" s="183"/>
      <c r="V745" s="183"/>
      <c r="W745" s="183"/>
      <c r="X745" s="183"/>
      <c r="Y745" s="183"/>
      <c r="Z745" s="183"/>
      <c r="AA745" s="183"/>
      <c r="AB745" s="183"/>
      <c r="AC745" s="183"/>
      <c r="AD745" s="183"/>
      <c r="AE745" s="183"/>
      <c r="AF745" s="183"/>
      <c r="AG745" s="183"/>
      <c r="AH745" s="183"/>
      <c r="AI745" s="183"/>
      <c r="AJ745" s="183"/>
      <c r="AK745" s="183"/>
      <c r="AL745" s="183"/>
      <c r="AM745" s="183"/>
      <c r="AN745" s="183"/>
      <c r="AO745" s="183"/>
      <c r="AP745" s="183"/>
      <c r="AQ745" s="183"/>
      <c r="AR745" s="183"/>
      <c r="AS745" s="183"/>
      <c r="AT745" s="183"/>
      <c r="AU745" s="183"/>
      <c r="AV745" s="183"/>
      <c r="AW745" s="183"/>
      <c r="AX745" s="183"/>
      <c r="AY745" s="183"/>
      <c r="AZ745" s="183"/>
      <c r="BA745" s="183"/>
      <c r="BB745" s="183"/>
      <c r="BC745" s="183"/>
      <c r="BD745" s="183"/>
      <c r="BE745" s="183"/>
      <c r="BF745" s="183"/>
      <c r="BG745" s="183"/>
      <c r="BH745" s="183"/>
      <c r="BI745" s="183"/>
      <c r="BJ745" s="183"/>
      <c r="BK745" s="183"/>
      <c r="BL745" s="183"/>
      <c r="BM745" s="183"/>
    </row>
    <row r="746" spans="1:65" x14ac:dyDescent="0.2">
      <c r="A746" s="110"/>
      <c r="B746" s="110"/>
      <c r="C746" s="110"/>
      <c r="D746" s="183"/>
      <c r="E746" s="183"/>
      <c r="F746" s="183"/>
      <c r="G746" s="183"/>
      <c r="H746" s="183"/>
      <c r="I746" s="183"/>
      <c r="J746" s="183"/>
      <c r="K746" s="183"/>
      <c r="L746" s="183"/>
      <c r="M746" s="183"/>
      <c r="N746" s="183"/>
      <c r="O746" s="183"/>
      <c r="P746" s="183"/>
      <c r="Q746" s="183"/>
      <c r="R746" s="183"/>
      <c r="S746" s="183"/>
      <c r="T746" s="183"/>
      <c r="U746" s="183"/>
      <c r="V746" s="183"/>
      <c r="W746" s="183"/>
      <c r="X746" s="183"/>
      <c r="Y746" s="183"/>
      <c r="Z746" s="183"/>
      <c r="AA746" s="183"/>
      <c r="AB746" s="183"/>
      <c r="AC746" s="183"/>
      <c r="AD746" s="183"/>
      <c r="AE746" s="183"/>
      <c r="AF746" s="183"/>
      <c r="AG746" s="183"/>
      <c r="AH746" s="183"/>
      <c r="AI746" s="183"/>
      <c r="AJ746" s="183"/>
      <c r="AK746" s="183"/>
      <c r="AL746" s="183"/>
      <c r="AM746" s="183"/>
      <c r="AN746" s="183"/>
      <c r="AO746" s="183"/>
      <c r="AP746" s="183"/>
      <c r="AQ746" s="183"/>
      <c r="AR746" s="183"/>
      <c r="AS746" s="183"/>
      <c r="AT746" s="183"/>
      <c r="AU746" s="183"/>
      <c r="AV746" s="183"/>
      <c r="AW746" s="183"/>
      <c r="AX746" s="183"/>
      <c r="AY746" s="183"/>
      <c r="AZ746" s="183"/>
      <c r="BA746" s="183"/>
      <c r="BB746" s="183"/>
      <c r="BC746" s="183"/>
      <c r="BD746" s="183"/>
      <c r="BE746" s="183"/>
      <c r="BF746" s="183"/>
      <c r="BG746" s="183"/>
      <c r="BH746" s="183"/>
      <c r="BI746" s="183"/>
      <c r="BJ746" s="183"/>
      <c r="BK746" s="183"/>
      <c r="BL746" s="183"/>
      <c r="BM746" s="183"/>
    </row>
    <row r="747" spans="1:65" x14ac:dyDescent="0.2">
      <c r="A747" s="110"/>
      <c r="B747" s="110"/>
      <c r="C747" s="110"/>
      <c r="D747" s="183"/>
      <c r="E747" s="183"/>
      <c r="F747" s="183"/>
      <c r="G747" s="183"/>
      <c r="H747" s="183"/>
      <c r="I747" s="183"/>
      <c r="J747" s="183"/>
      <c r="K747" s="183"/>
      <c r="L747" s="183"/>
      <c r="M747" s="183"/>
      <c r="N747" s="183"/>
      <c r="O747" s="183"/>
      <c r="P747" s="183"/>
      <c r="Q747" s="183"/>
      <c r="R747" s="183"/>
      <c r="S747" s="183"/>
      <c r="T747" s="183"/>
      <c r="U747" s="183"/>
      <c r="V747" s="183"/>
      <c r="W747" s="183"/>
      <c r="X747" s="183"/>
      <c r="Y747" s="183"/>
      <c r="Z747" s="183"/>
      <c r="AA747" s="183"/>
      <c r="AB747" s="183"/>
      <c r="AC747" s="183"/>
      <c r="AD747" s="183"/>
      <c r="AE747" s="183"/>
      <c r="AF747" s="183"/>
      <c r="AG747" s="183"/>
      <c r="AH747" s="183"/>
      <c r="AI747" s="183"/>
      <c r="AJ747" s="183"/>
      <c r="AK747" s="183"/>
      <c r="AL747" s="183"/>
      <c r="AM747" s="183"/>
      <c r="AN747" s="183"/>
      <c r="AO747" s="183"/>
      <c r="AP747" s="183"/>
      <c r="AQ747" s="183"/>
      <c r="AR747" s="183"/>
      <c r="AS747" s="183"/>
      <c r="AT747" s="183"/>
      <c r="AU747" s="183"/>
      <c r="AV747" s="183"/>
      <c r="AW747" s="183"/>
      <c r="AX747" s="183"/>
      <c r="AY747" s="183"/>
      <c r="AZ747" s="183"/>
      <c r="BA747" s="183"/>
      <c r="BB747" s="183"/>
      <c r="BC747" s="183"/>
      <c r="BD747" s="183"/>
      <c r="BE747" s="183"/>
      <c r="BF747" s="183"/>
      <c r="BG747" s="183"/>
      <c r="BH747" s="183"/>
      <c r="BI747" s="183"/>
      <c r="BJ747" s="183"/>
      <c r="BK747" s="183"/>
      <c r="BL747" s="183"/>
      <c r="BM747" s="183"/>
    </row>
    <row r="748" spans="1:65" x14ac:dyDescent="0.2">
      <c r="A748" s="110"/>
      <c r="B748" s="110"/>
      <c r="C748" s="110"/>
      <c r="D748" s="183"/>
      <c r="E748" s="183"/>
      <c r="F748" s="183"/>
      <c r="G748" s="183"/>
      <c r="H748" s="183"/>
      <c r="I748" s="183"/>
      <c r="J748" s="183"/>
      <c r="K748" s="183"/>
      <c r="L748" s="183"/>
      <c r="M748" s="183"/>
      <c r="N748" s="183"/>
      <c r="O748" s="183"/>
      <c r="P748" s="183"/>
      <c r="Q748" s="183"/>
      <c r="R748" s="183"/>
      <c r="S748" s="183"/>
      <c r="T748" s="183"/>
      <c r="U748" s="183"/>
      <c r="V748" s="183"/>
      <c r="W748" s="183"/>
      <c r="X748" s="183"/>
      <c r="Y748" s="183"/>
      <c r="Z748" s="183"/>
      <c r="AA748" s="183"/>
      <c r="AB748" s="183"/>
      <c r="AC748" s="183"/>
      <c r="AD748" s="183"/>
      <c r="AE748" s="183"/>
      <c r="AF748" s="183"/>
      <c r="AG748" s="183"/>
      <c r="AH748" s="183"/>
      <c r="AI748" s="183"/>
      <c r="AJ748" s="183"/>
      <c r="AK748" s="183"/>
      <c r="AL748" s="183"/>
      <c r="AM748" s="183"/>
      <c r="AN748" s="183"/>
      <c r="AO748" s="183"/>
      <c r="AP748" s="183"/>
      <c r="AQ748" s="183"/>
      <c r="AR748" s="183"/>
      <c r="AS748" s="183"/>
      <c r="AT748" s="183"/>
      <c r="AU748" s="183"/>
      <c r="AV748" s="183"/>
      <c r="AW748" s="183"/>
      <c r="AX748" s="183"/>
      <c r="AY748" s="183"/>
      <c r="AZ748" s="183"/>
      <c r="BA748" s="183"/>
      <c r="BB748" s="183"/>
      <c r="BC748" s="183"/>
      <c r="BD748" s="183"/>
      <c r="BE748" s="183"/>
      <c r="BF748" s="183"/>
      <c r="BG748" s="183"/>
      <c r="BH748" s="183"/>
      <c r="BI748" s="183"/>
      <c r="BJ748" s="183"/>
      <c r="BK748" s="183"/>
      <c r="BL748" s="183"/>
      <c r="BM748" s="183"/>
    </row>
    <row r="749" spans="1:65" x14ac:dyDescent="0.2">
      <c r="A749" s="110"/>
      <c r="B749" s="110"/>
      <c r="C749" s="110"/>
      <c r="D749" s="183"/>
      <c r="E749" s="183"/>
      <c r="F749" s="183"/>
      <c r="G749" s="183"/>
      <c r="H749" s="183"/>
      <c r="I749" s="183"/>
      <c r="J749" s="183"/>
      <c r="K749" s="183"/>
      <c r="L749" s="183"/>
      <c r="M749" s="183"/>
      <c r="N749" s="183"/>
      <c r="O749" s="183"/>
      <c r="P749" s="183"/>
      <c r="Q749" s="183"/>
      <c r="R749" s="183"/>
      <c r="S749" s="183"/>
      <c r="T749" s="183"/>
      <c r="U749" s="183"/>
      <c r="V749" s="183"/>
      <c r="W749" s="183"/>
      <c r="X749" s="183"/>
      <c r="Y749" s="183"/>
      <c r="Z749" s="183"/>
      <c r="AA749" s="183"/>
      <c r="AB749" s="183"/>
      <c r="AC749" s="183"/>
      <c r="AD749" s="183"/>
      <c r="AE749" s="183"/>
      <c r="AF749" s="183"/>
      <c r="AG749" s="183"/>
      <c r="AH749" s="183"/>
      <c r="AI749" s="183"/>
      <c r="AJ749" s="183"/>
      <c r="AK749" s="183"/>
      <c r="AL749" s="183"/>
      <c r="AM749" s="183"/>
      <c r="AN749" s="183"/>
      <c r="AO749" s="183"/>
      <c r="AP749" s="183"/>
      <c r="AQ749" s="183"/>
      <c r="AR749" s="183"/>
      <c r="AS749" s="183"/>
      <c r="AT749" s="183"/>
      <c r="AU749" s="183"/>
      <c r="AV749" s="183"/>
      <c r="AW749" s="183"/>
      <c r="AX749" s="183"/>
      <c r="AY749" s="183"/>
      <c r="AZ749" s="183"/>
      <c r="BA749" s="183"/>
      <c r="BB749" s="183"/>
      <c r="BC749" s="183"/>
      <c r="BD749" s="183"/>
      <c r="BE749" s="183"/>
      <c r="BF749" s="183"/>
      <c r="BG749" s="183"/>
      <c r="BH749" s="183"/>
      <c r="BI749" s="183"/>
      <c r="BJ749" s="183"/>
      <c r="BK749" s="183"/>
      <c r="BL749" s="183"/>
      <c r="BM749" s="183"/>
    </row>
    <row r="750" spans="1:65" x14ac:dyDescent="0.2">
      <c r="A750" s="110"/>
      <c r="B750" s="110"/>
      <c r="C750" s="110"/>
      <c r="D750" s="183"/>
      <c r="E750" s="183"/>
      <c r="F750" s="183"/>
      <c r="G750" s="183"/>
      <c r="H750" s="183"/>
      <c r="I750" s="183"/>
      <c r="J750" s="183"/>
      <c r="K750" s="183"/>
      <c r="L750" s="183"/>
      <c r="M750" s="183"/>
      <c r="N750" s="183"/>
      <c r="O750" s="183"/>
      <c r="P750" s="183"/>
      <c r="Q750" s="183"/>
      <c r="R750" s="183"/>
      <c r="S750" s="183"/>
      <c r="T750" s="183"/>
      <c r="U750" s="183"/>
      <c r="V750" s="183"/>
      <c r="W750" s="183"/>
      <c r="X750" s="183"/>
      <c r="Y750" s="183"/>
      <c r="Z750" s="183"/>
      <c r="AA750" s="183"/>
      <c r="AB750" s="183"/>
      <c r="AC750" s="183"/>
      <c r="AD750" s="183"/>
      <c r="AE750" s="183"/>
      <c r="AF750" s="183"/>
      <c r="AG750" s="183"/>
      <c r="AH750" s="183"/>
      <c r="AI750" s="183"/>
      <c r="AJ750" s="183"/>
      <c r="AK750" s="183"/>
      <c r="AL750" s="183"/>
      <c r="AM750" s="183"/>
      <c r="AN750" s="183"/>
      <c r="AO750" s="183"/>
      <c r="AP750" s="183"/>
      <c r="AQ750" s="183"/>
      <c r="AR750" s="183"/>
      <c r="AS750" s="183"/>
      <c r="AT750" s="183"/>
      <c r="AU750" s="183"/>
      <c r="AV750" s="183"/>
      <c r="AW750" s="183"/>
      <c r="AX750" s="183"/>
      <c r="AY750" s="183"/>
      <c r="AZ750" s="183"/>
      <c r="BA750" s="183"/>
      <c r="BB750" s="183"/>
      <c r="BC750" s="183"/>
      <c r="BD750" s="183"/>
      <c r="BE750" s="183"/>
      <c r="BF750" s="183"/>
      <c r="BG750" s="183"/>
      <c r="BH750" s="183"/>
      <c r="BI750" s="183"/>
      <c r="BJ750" s="183"/>
      <c r="BK750" s="183"/>
      <c r="BL750" s="183"/>
      <c r="BM750" s="183"/>
    </row>
    <row r="751" spans="1:65" x14ac:dyDescent="0.2">
      <c r="A751" s="110"/>
      <c r="B751" s="110"/>
      <c r="C751" s="110"/>
      <c r="D751" s="183"/>
      <c r="E751" s="183"/>
      <c r="F751" s="183"/>
      <c r="G751" s="183"/>
      <c r="H751" s="183"/>
      <c r="I751" s="183"/>
      <c r="J751" s="183"/>
      <c r="K751" s="183"/>
      <c r="L751" s="183"/>
      <c r="M751" s="183"/>
      <c r="N751" s="183"/>
      <c r="O751" s="183"/>
      <c r="P751" s="183"/>
      <c r="Q751" s="183"/>
      <c r="R751" s="183"/>
      <c r="S751" s="183"/>
      <c r="T751" s="183"/>
      <c r="U751" s="183"/>
      <c r="V751" s="183"/>
      <c r="W751" s="183"/>
      <c r="X751" s="183"/>
      <c r="Y751" s="183"/>
      <c r="Z751" s="183"/>
      <c r="AA751" s="183"/>
      <c r="AB751" s="183"/>
      <c r="AC751" s="183"/>
      <c r="AD751" s="183"/>
      <c r="AE751" s="183"/>
      <c r="AF751" s="183"/>
      <c r="AG751" s="183"/>
      <c r="AH751" s="183"/>
      <c r="AI751" s="183"/>
      <c r="AJ751" s="183"/>
      <c r="AK751" s="183"/>
      <c r="AL751" s="183"/>
      <c r="AM751" s="183"/>
      <c r="AN751" s="183"/>
      <c r="AO751" s="183"/>
      <c r="AP751" s="183"/>
      <c r="AQ751" s="183"/>
      <c r="AR751" s="183"/>
      <c r="AS751" s="183"/>
      <c r="AT751" s="183"/>
      <c r="AU751" s="183"/>
      <c r="AV751" s="183"/>
      <c r="AW751" s="183"/>
      <c r="AX751" s="183"/>
      <c r="AY751" s="183"/>
      <c r="AZ751" s="183"/>
      <c r="BA751" s="183"/>
      <c r="BB751" s="183"/>
      <c r="BC751" s="183"/>
      <c r="BD751" s="183"/>
      <c r="BE751" s="183"/>
      <c r="BF751" s="183"/>
      <c r="BG751" s="183"/>
      <c r="BH751" s="183"/>
      <c r="BI751" s="183"/>
      <c r="BJ751" s="183"/>
      <c r="BK751" s="183"/>
      <c r="BL751" s="183"/>
      <c r="BM751" s="183"/>
    </row>
    <row r="752" spans="1:65" x14ac:dyDescent="0.2">
      <c r="A752" s="110"/>
      <c r="B752" s="110"/>
      <c r="C752" s="110"/>
      <c r="D752" s="183"/>
      <c r="E752" s="183"/>
      <c r="F752" s="183"/>
      <c r="G752" s="183"/>
      <c r="H752" s="183"/>
      <c r="I752" s="183"/>
      <c r="J752" s="183"/>
      <c r="K752" s="183"/>
      <c r="L752" s="183"/>
      <c r="M752" s="183"/>
      <c r="N752" s="183"/>
      <c r="O752" s="183"/>
      <c r="P752" s="183"/>
      <c r="Q752" s="183"/>
      <c r="R752" s="183"/>
      <c r="S752" s="183"/>
      <c r="T752" s="183"/>
      <c r="U752" s="183"/>
      <c r="V752" s="183"/>
      <c r="W752" s="183"/>
      <c r="X752" s="183"/>
      <c r="Y752" s="183"/>
      <c r="Z752" s="183"/>
      <c r="AA752" s="183"/>
      <c r="AB752" s="183"/>
      <c r="AC752" s="183"/>
      <c r="AD752" s="183"/>
      <c r="AE752" s="183"/>
      <c r="AF752" s="183"/>
      <c r="AG752" s="183"/>
      <c r="AH752" s="183"/>
      <c r="AI752" s="183"/>
      <c r="AJ752" s="183"/>
      <c r="AK752" s="183"/>
      <c r="AL752" s="183"/>
      <c r="AM752" s="183"/>
      <c r="AN752" s="183"/>
      <c r="AO752" s="183"/>
      <c r="AP752" s="183"/>
      <c r="AQ752" s="183"/>
      <c r="AR752" s="183"/>
      <c r="AS752" s="183"/>
      <c r="AT752" s="183"/>
      <c r="AU752" s="183"/>
      <c r="AV752" s="183"/>
      <c r="AW752" s="183"/>
      <c r="AX752" s="183"/>
      <c r="AY752" s="183"/>
      <c r="AZ752" s="183"/>
      <c r="BA752" s="183"/>
      <c r="BB752" s="183"/>
      <c r="BC752" s="183"/>
      <c r="BD752" s="183"/>
      <c r="BE752" s="183"/>
      <c r="BF752" s="183"/>
      <c r="BG752" s="183"/>
      <c r="BH752" s="183"/>
      <c r="BI752" s="183"/>
      <c r="BJ752" s="183"/>
      <c r="BK752" s="183"/>
      <c r="BL752" s="183"/>
      <c r="BM752" s="183"/>
    </row>
    <row r="753" spans="1:65" x14ac:dyDescent="0.2">
      <c r="A753" s="110"/>
      <c r="B753" s="110"/>
      <c r="C753" s="110"/>
      <c r="D753" s="183"/>
      <c r="E753" s="183"/>
      <c r="F753" s="183"/>
      <c r="G753" s="183"/>
      <c r="H753" s="183"/>
      <c r="I753" s="183"/>
      <c r="J753" s="183"/>
      <c r="K753" s="183"/>
      <c r="L753" s="183"/>
      <c r="M753" s="183"/>
      <c r="N753" s="183"/>
      <c r="O753" s="183"/>
      <c r="P753" s="183"/>
      <c r="Q753" s="183"/>
      <c r="R753" s="183"/>
      <c r="S753" s="183"/>
      <c r="T753" s="183"/>
      <c r="U753" s="183"/>
      <c r="V753" s="183"/>
      <c r="W753" s="183"/>
      <c r="X753" s="183"/>
      <c r="Y753" s="183"/>
      <c r="Z753" s="183"/>
      <c r="AA753" s="183"/>
      <c r="AB753" s="183"/>
      <c r="AC753" s="183"/>
      <c r="AD753" s="183"/>
      <c r="AE753" s="183"/>
      <c r="AF753" s="183"/>
      <c r="AG753" s="183"/>
      <c r="AH753" s="183"/>
      <c r="AI753" s="183"/>
      <c r="AJ753" s="183"/>
      <c r="AK753" s="183"/>
      <c r="AL753" s="183"/>
      <c r="AM753" s="183"/>
      <c r="AN753" s="183"/>
      <c r="AO753" s="183"/>
      <c r="AP753" s="183"/>
      <c r="AQ753" s="183"/>
      <c r="AR753" s="183"/>
      <c r="AS753" s="183"/>
      <c r="AT753" s="183"/>
      <c r="AU753" s="183"/>
      <c r="AV753" s="183"/>
      <c r="AW753" s="183"/>
      <c r="AX753" s="183"/>
      <c r="AY753" s="183"/>
      <c r="AZ753" s="183"/>
      <c r="BA753" s="183"/>
      <c r="BB753" s="183"/>
      <c r="BC753" s="183"/>
      <c r="BD753" s="183"/>
      <c r="BE753" s="183"/>
      <c r="BF753" s="183"/>
      <c r="BG753" s="183"/>
      <c r="BH753" s="183"/>
      <c r="BI753" s="183"/>
      <c r="BJ753" s="183"/>
      <c r="BK753" s="183"/>
      <c r="BL753" s="183"/>
      <c r="BM753" s="183"/>
    </row>
    <row r="754" spans="1:65" x14ac:dyDescent="0.2">
      <c r="A754" s="110"/>
      <c r="B754" s="110"/>
      <c r="C754" s="110"/>
      <c r="D754" s="183"/>
      <c r="E754" s="183"/>
      <c r="F754" s="183"/>
      <c r="G754" s="183"/>
      <c r="H754" s="183"/>
      <c r="I754" s="183"/>
      <c r="J754" s="183"/>
      <c r="K754" s="183"/>
      <c r="L754" s="183"/>
      <c r="M754" s="183"/>
      <c r="N754" s="183"/>
      <c r="O754" s="183"/>
      <c r="P754" s="183"/>
      <c r="Q754" s="183"/>
      <c r="R754" s="183"/>
      <c r="S754" s="183"/>
      <c r="T754" s="183"/>
      <c r="U754" s="183"/>
      <c r="V754" s="183"/>
      <c r="W754" s="183"/>
      <c r="X754" s="183"/>
      <c r="Y754" s="183"/>
      <c r="Z754" s="183"/>
      <c r="AA754" s="183"/>
      <c r="AB754" s="183"/>
      <c r="AC754" s="183"/>
      <c r="AD754" s="183"/>
      <c r="AE754" s="183"/>
      <c r="AF754" s="183"/>
      <c r="AG754" s="183"/>
      <c r="AH754" s="183"/>
      <c r="AI754" s="183"/>
      <c r="AJ754" s="183"/>
      <c r="AK754" s="183"/>
      <c r="AL754" s="183"/>
      <c r="AM754" s="183"/>
      <c r="AN754" s="183"/>
      <c r="AO754" s="183"/>
      <c r="AP754" s="183"/>
      <c r="AQ754" s="183"/>
      <c r="AR754" s="183"/>
      <c r="AS754" s="183"/>
      <c r="AT754" s="183"/>
      <c r="AU754" s="183"/>
      <c r="AV754" s="183"/>
      <c r="AW754" s="183"/>
      <c r="AX754" s="183"/>
      <c r="AY754" s="183"/>
      <c r="AZ754" s="183"/>
      <c r="BA754" s="183"/>
      <c r="BB754" s="183"/>
      <c r="BC754" s="183"/>
      <c r="BD754" s="183"/>
      <c r="BE754" s="183"/>
      <c r="BF754" s="183"/>
      <c r="BG754" s="183"/>
      <c r="BH754" s="183"/>
      <c r="BI754" s="183"/>
      <c r="BJ754" s="183"/>
      <c r="BK754" s="183"/>
      <c r="BL754" s="183"/>
      <c r="BM754" s="183"/>
    </row>
    <row r="755" spans="1:65" x14ac:dyDescent="0.2">
      <c r="A755" s="110"/>
      <c r="B755" s="110"/>
      <c r="C755" s="110"/>
      <c r="D755" s="183"/>
      <c r="E755" s="183"/>
      <c r="F755" s="183"/>
      <c r="G755" s="183"/>
      <c r="H755" s="183"/>
      <c r="I755" s="183"/>
      <c r="J755" s="183"/>
      <c r="K755" s="183"/>
      <c r="L755" s="183"/>
      <c r="M755" s="183"/>
      <c r="N755" s="183"/>
      <c r="O755" s="183"/>
      <c r="P755" s="183"/>
      <c r="Q755" s="183"/>
      <c r="R755" s="183"/>
      <c r="S755" s="183"/>
      <c r="T755" s="183"/>
      <c r="U755" s="183"/>
      <c r="V755" s="183"/>
      <c r="W755" s="183"/>
      <c r="X755" s="183"/>
      <c r="Y755" s="183"/>
      <c r="Z755" s="183"/>
      <c r="AA755" s="183"/>
      <c r="AB755" s="183"/>
      <c r="AC755" s="183"/>
      <c r="AD755" s="183"/>
      <c r="AE755" s="183"/>
      <c r="AF755" s="183"/>
      <c r="AG755" s="183"/>
      <c r="AH755" s="183"/>
      <c r="AI755" s="183"/>
      <c r="AJ755" s="183"/>
      <c r="AK755" s="183"/>
      <c r="AL755" s="183"/>
      <c r="AM755" s="183"/>
      <c r="AN755" s="183"/>
      <c r="AO755" s="183"/>
      <c r="AP755" s="183"/>
      <c r="AQ755" s="183"/>
      <c r="AR755" s="183"/>
      <c r="AS755" s="183"/>
      <c r="AT755" s="183"/>
      <c r="AU755" s="183"/>
      <c r="AV755" s="183"/>
      <c r="AW755" s="183"/>
      <c r="AX755" s="183"/>
      <c r="AY755" s="183"/>
      <c r="AZ755" s="183"/>
      <c r="BA755" s="183"/>
      <c r="BB755" s="183"/>
      <c r="BC755" s="183"/>
      <c r="BD755" s="183"/>
      <c r="BE755" s="183"/>
      <c r="BF755" s="183"/>
      <c r="BG755" s="183"/>
      <c r="BH755" s="183"/>
      <c r="BI755" s="183"/>
      <c r="BJ755" s="183"/>
      <c r="BK755" s="183"/>
      <c r="BL755" s="183"/>
      <c r="BM755" s="183"/>
    </row>
    <row r="756" spans="1:65" x14ac:dyDescent="0.2">
      <c r="A756" s="110"/>
      <c r="B756" s="110"/>
      <c r="C756" s="110"/>
      <c r="D756" s="183"/>
      <c r="E756" s="183"/>
      <c r="F756" s="183"/>
      <c r="G756" s="183"/>
      <c r="H756" s="183"/>
      <c r="I756" s="183"/>
      <c r="J756" s="183"/>
      <c r="K756" s="183"/>
      <c r="L756" s="183"/>
      <c r="M756" s="183"/>
      <c r="N756" s="183"/>
      <c r="O756" s="183"/>
      <c r="P756" s="183"/>
      <c r="Q756" s="183"/>
      <c r="R756" s="183"/>
      <c r="S756" s="183"/>
      <c r="T756" s="183"/>
      <c r="U756" s="183"/>
      <c r="V756" s="183"/>
      <c r="W756" s="183"/>
      <c r="X756" s="183"/>
      <c r="Y756" s="183"/>
      <c r="Z756" s="183"/>
      <c r="AA756" s="183"/>
      <c r="AB756" s="183"/>
      <c r="AC756" s="183"/>
      <c r="AD756" s="183"/>
      <c r="AE756" s="183"/>
      <c r="AF756" s="183"/>
      <c r="AG756" s="183"/>
      <c r="AH756" s="183"/>
      <c r="AI756" s="183"/>
      <c r="AJ756" s="183"/>
      <c r="AK756" s="183"/>
      <c r="AL756" s="183"/>
      <c r="AM756" s="183"/>
      <c r="AN756" s="183"/>
      <c r="AO756" s="183"/>
      <c r="AP756" s="183"/>
      <c r="AQ756" s="183"/>
      <c r="AR756" s="183"/>
      <c r="AS756" s="183"/>
      <c r="AT756" s="183"/>
      <c r="AU756" s="183"/>
      <c r="AV756" s="183"/>
      <c r="AW756" s="183"/>
      <c r="AX756" s="183"/>
      <c r="AY756" s="183"/>
      <c r="AZ756" s="183"/>
      <c r="BA756" s="183"/>
      <c r="BB756" s="183"/>
      <c r="BC756" s="183"/>
      <c r="BD756" s="183"/>
      <c r="BE756" s="183"/>
      <c r="BF756" s="183"/>
      <c r="BG756" s="183"/>
      <c r="BH756" s="183"/>
      <c r="BI756" s="183"/>
      <c r="BJ756" s="183"/>
      <c r="BK756" s="183"/>
      <c r="BL756" s="183"/>
      <c r="BM756" s="183"/>
    </row>
    <row r="757" spans="1:65" x14ac:dyDescent="0.2">
      <c r="A757" s="110"/>
      <c r="B757" s="110"/>
      <c r="C757" s="110"/>
      <c r="D757" s="183"/>
      <c r="E757" s="183"/>
      <c r="F757" s="183"/>
      <c r="G757" s="183"/>
      <c r="H757" s="183"/>
      <c r="I757" s="183"/>
      <c r="J757" s="183"/>
      <c r="K757" s="183"/>
      <c r="L757" s="183"/>
      <c r="M757" s="183"/>
      <c r="N757" s="183"/>
      <c r="O757" s="183"/>
      <c r="P757" s="183"/>
      <c r="Q757" s="183"/>
      <c r="R757" s="183"/>
      <c r="S757" s="183"/>
      <c r="T757" s="183"/>
      <c r="U757" s="183"/>
      <c r="V757" s="183"/>
      <c r="W757" s="183"/>
      <c r="X757" s="183"/>
      <c r="Y757" s="183"/>
      <c r="Z757" s="183"/>
      <c r="AA757" s="183"/>
      <c r="AB757" s="183"/>
      <c r="AC757" s="183"/>
      <c r="AD757" s="183"/>
      <c r="AE757" s="183"/>
      <c r="AF757" s="183"/>
      <c r="AG757" s="183"/>
      <c r="AH757" s="183"/>
      <c r="AI757" s="183"/>
      <c r="AJ757" s="183"/>
      <c r="AK757" s="183"/>
      <c r="AL757" s="183"/>
      <c r="AM757" s="183"/>
      <c r="AN757" s="183"/>
      <c r="AO757" s="183"/>
      <c r="AP757" s="183"/>
      <c r="AQ757" s="183"/>
      <c r="AR757" s="183"/>
      <c r="AS757" s="183"/>
      <c r="AT757" s="183"/>
      <c r="AU757" s="183"/>
      <c r="AV757" s="183"/>
      <c r="AW757" s="183"/>
      <c r="AX757" s="183"/>
      <c r="AY757" s="183"/>
      <c r="AZ757" s="183"/>
      <c r="BA757" s="183"/>
      <c r="BB757" s="183"/>
      <c r="BC757" s="183"/>
      <c r="BD757" s="183"/>
      <c r="BE757" s="183"/>
      <c r="BF757" s="183"/>
      <c r="BG757" s="183"/>
      <c r="BH757" s="183"/>
      <c r="BI757" s="183"/>
      <c r="BJ757" s="183"/>
      <c r="BK757" s="183"/>
      <c r="BL757" s="183"/>
      <c r="BM757" s="183"/>
    </row>
    <row r="758" spans="1:65" x14ac:dyDescent="0.2">
      <c r="A758" s="110"/>
      <c r="B758" s="110"/>
      <c r="C758" s="110"/>
      <c r="D758" s="183"/>
      <c r="E758" s="183"/>
      <c r="F758" s="183"/>
      <c r="G758" s="183"/>
      <c r="H758" s="183"/>
      <c r="I758" s="183"/>
      <c r="J758" s="183"/>
      <c r="K758" s="183"/>
      <c r="L758" s="183"/>
      <c r="M758" s="183"/>
      <c r="N758" s="183"/>
      <c r="O758" s="183"/>
      <c r="P758" s="183"/>
      <c r="Q758" s="183"/>
      <c r="R758" s="183"/>
      <c r="S758" s="183"/>
      <c r="T758" s="183"/>
      <c r="U758" s="183"/>
      <c r="V758" s="183"/>
      <c r="W758" s="183"/>
      <c r="X758" s="183"/>
      <c r="Y758" s="183"/>
      <c r="Z758" s="183"/>
      <c r="AA758" s="183"/>
      <c r="AB758" s="183"/>
      <c r="AC758" s="183"/>
      <c r="AD758" s="183"/>
      <c r="AE758" s="183"/>
      <c r="AF758" s="183"/>
      <c r="AG758" s="183"/>
      <c r="AH758" s="183"/>
      <c r="AI758" s="183"/>
      <c r="AJ758" s="183"/>
      <c r="AK758" s="183"/>
      <c r="AL758" s="183"/>
      <c r="AM758" s="183"/>
      <c r="AN758" s="183"/>
      <c r="AO758" s="183"/>
      <c r="AP758" s="183"/>
      <c r="AQ758" s="183"/>
      <c r="AR758" s="183"/>
      <c r="AS758" s="183"/>
      <c r="AT758" s="183"/>
      <c r="AU758" s="183"/>
      <c r="AV758" s="183"/>
      <c r="AW758" s="183"/>
      <c r="AX758" s="183"/>
      <c r="AY758" s="183"/>
      <c r="AZ758" s="183"/>
      <c r="BA758" s="183"/>
      <c r="BB758" s="183"/>
      <c r="BC758" s="183"/>
      <c r="BD758" s="183"/>
      <c r="BE758" s="183"/>
      <c r="BF758" s="183"/>
      <c r="BG758" s="183"/>
      <c r="BH758" s="183"/>
      <c r="BI758" s="183"/>
      <c r="BJ758" s="183"/>
      <c r="BK758" s="183"/>
      <c r="BL758" s="183"/>
      <c r="BM758" s="183"/>
    </row>
    <row r="759" spans="1:65" x14ac:dyDescent="0.2">
      <c r="A759" s="110"/>
      <c r="B759" s="110"/>
      <c r="C759" s="110"/>
      <c r="D759" s="183"/>
      <c r="E759" s="183"/>
      <c r="F759" s="183"/>
      <c r="G759" s="183"/>
      <c r="H759" s="183"/>
      <c r="I759" s="183"/>
      <c r="J759" s="183"/>
      <c r="K759" s="183"/>
      <c r="L759" s="183"/>
      <c r="M759" s="183"/>
      <c r="N759" s="183"/>
      <c r="O759" s="183"/>
      <c r="P759" s="183"/>
      <c r="Q759" s="183"/>
      <c r="R759" s="183"/>
      <c r="S759" s="183"/>
      <c r="T759" s="183"/>
      <c r="U759" s="183"/>
      <c r="V759" s="183"/>
      <c r="W759" s="183"/>
      <c r="X759" s="183"/>
      <c r="Y759" s="183"/>
      <c r="Z759" s="183"/>
      <c r="AA759" s="183"/>
      <c r="AB759" s="183"/>
      <c r="AC759" s="183"/>
      <c r="AD759" s="183"/>
      <c r="AE759" s="183"/>
      <c r="AF759" s="183"/>
      <c r="AG759" s="183"/>
      <c r="AH759" s="183"/>
      <c r="AI759" s="183"/>
      <c r="AJ759" s="183"/>
      <c r="AK759" s="183"/>
      <c r="AL759" s="183"/>
      <c r="AM759" s="183"/>
      <c r="AN759" s="183"/>
      <c r="AO759" s="183"/>
      <c r="AP759" s="183"/>
      <c r="AQ759" s="183"/>
      <c r="AR759" s="183"/>
      <c r="AS759" s="183"/>
      <c r="AT759" s="183"/>
      <c r="AU759" s="183"/>
      <c r="AV759" s="183"/>
      <c r="AW759" s="183"/>
      <c r="AX759" s="183"/>
      <c r="AY759" s="183"/>
      <c r="AZ759" s="183"/>
      <c r="BA759" s="183"/>
      <c r="BB759" s="183"/>
      <c r="BC759" s="183"/>
      <c r="BD759" s="183"/>
      <c r="BE759" s="183"/>
      <c r="BF759" s="183"/>
      <c r="BG759" s="183"/>
      <c r="BH759" s="183"/>
      <c r="BI759" s="183"/>
      <c r="BJ759" s="183"/>
      <c r="BK759" s="183"/>
      <c r="BL759" s="183"/>
      <c r="BM759" s="183"/>
    </row>
    <row r="760" spans="1:65" x14ac:dyDescent="0.2">
      <c r="A760" s="110"/>
      <c r="B760" s="110"/>
      <c r="C760" s="110"/>
      <c r="D760" s="183"/>
      <c r="E760" s="183"/>
      <c r="F760" s="183"/>
      <c r="G760" s="183"/>
      <c r="H760" s="183"/>
      <c r="I760" s="183"/>
      <c r="J760" s="183"/>
      <c r="K760" s="183"/>
      <c r="L760" s="183"/>
      <c r="M760" s="183"/>
      <c r="N760" s="183"/>
      <c r="O760" s="183"/>
      <c r="P760" s="183"/>
      <c r="Q760" s="183"/>
      <c r="R760" s="183"/>
      <c r="S760" s="183"/>
      <c r="T760" s="183"/>
      <c r="U760" s="183"/>
      <c r="V760" s="183"/>
      <c r="W760" s="183"/>
      <c r="X760" s="183"/>
      <c r="Y760" s="183"/>
      <c r="Z760" s="183"/>
      <c r="AA760" s="183"/>
      <c r="AB760" s="183"/>
      <c r="AC760" s="183"/>
      <c r="AD760" s="183"/>
      <c r="AE760" s="183"/>
      <c r="AF760" s="183"/>
      <c r="AG760" s="183"/>
      <c r="AH760" s="183"/>
      <c r="AI760" s="183"/>
      <c r="AJ760" s="183"/>
      <c r="AK760" s="183"/>
      <c r="AL760" s="183"/>
      <c r="AM760" s="183"/>
      <c r="AN760" s="183"/>
      <c r="AO760" s="183"/>
      <c r="AP760" s="183"/>
      <c r="AQ760" s="183"/>
      <c r="AR760" s="183"/>
      <c r="AS760" s="183"/>
      <c r="AT760" s="183"/>
      <c r="AU760" s="183"/>
      <c r="AV760" s="183"/>
      <c r="AW760" s="183"/>
      <c r="AX760" s="183"/>
      <c r="AY760" s="183"/>
      <c r="AZ760" s="183"/>
      <c r="BA760" s="183"/>
      <c r="BB760" s="183"/>
      <c r="BC760" s="183"/>
      <c r="BD760" s="183"/>
      <c r="BE760" s="183"/>
      <c r="BF760" s="183"/>
      <c r="BG760" s="183"/>
      <c r="BH760" s="183"/>
      <c r="BI760" s="183"/>
      <c r="BJ760" s="183"/>
      <c r="BK760" s="183"/>
      <c r="BL760" s="183"/>
      <c r="BM760" s="183"/>
    </row>
    <row r="761" spans="1:65" x14ac:dyDescent="0.2">
      <c r="A761" s="110"/>
      <c r="B761" s="110"/>
      <c r="C761" s="110"/>
      <c r="D761" s="183"/>
      <c r="E761" s="183"/>
      <c r="F761" s="183"/>
      <c r="G761" s="183"/>
      <c r="H761" s="183"/>
      <c r="I761" s="183"/>
      <c r="J761" s="183"/>
      <c r="K761" s="183"/>
      <c r="L761" s="183"/>
      <c r="M761" s="183"/>
      <c r="N761" s="183"/>
      <c r="O761" s="183"/>
      <c r="P761" s="183"/>
      <c r="Q761" s="183"/>
      <c r="R761" s="183"/>
      <c r="S761" s="183"/>
      <c r="T761" s="183"/>
      <c r="U761" s="183"/>
      <c r="V761" s="183"/>
      <c r="W761" s="183"/>
      <c r="X761" s="183"/>
      <c r="Y761" s="183"/>
      <c r="Z761" s="183"/>
      <c r="AA761" s="183"/>
      <c r="AB761" s="183"/>
      <c r="AC761" s="183"/>
      <c r="AD761" s="183"/>
      <c r="AE761" s="183"/>
      <c r="AF761" s="183"/>
      <c r="AG761" s="183"/>
      <c r="AH761" s="183"/>
      <c r="AI761" s="183"/>
      <c r="AJ761" s="183"/>
      <c r="AK761" s="183"/>
      <c r="AL761" s="183"/>
      <c r="AM761" s="183"/>
      <c r="AN761" s="183"/>
      <c r="AO761" s="183"/>
      <c r="AP761" s="183"/>
      <c r="AQ761" s="183"/>
      <c r="AR761" s="183"/>
      <c r="AS761" s="183"/>
      <c r="AT761" s="183"/>
      <c r="AU761" s="183"/>
      <c r="AV761" s="183"/>
      <c r="AW761" s="183"/>
      <c r="AX761" s="183"/>
      <c r="AY761" s="183"/>
      <c r="AZ761" s="183"/>
      <c r="BA761" s="183"/>
      <c r="BB761" s="183"/>
      <c r="BC761" s="183"/>
      <c r="BD761" s="183"/>
      <c r="BE761" s="183"/>
      <c r="BF761" s="183"/>
      <c r="BG761" s="183"/>
      <c r="BH761" s="183"/>
      <c r="BI761" s="183"/>
      <c r="BJ761" s="183"/>
      <c r="BK761" s="183"/>
      <c r="BL761" s="183"/>
      <c r="BM761" s="183"/>
    </row>
    <row r="762" spans="1:65" x14ac:dyDescent="0.2">
      <c r="A762" s="110"/>
      <c r="B762" s="110"/>
      <c r="C762" s="110"/>
      <c r="D762" s="183"/>
      <c r="E762" s="183"/>
      <c r="F762" s="183"/>
      <c r="G762" s="183"/>
      <c r="H762" s="183"/>
      <c r="I762" s="183"/>
      <c r="J762" s="183"/>
      <c r="K762" s="183"/>
      <c r="L762" s="183"/>
      <c r="M762" s="183"/>
      <c r="N762" s="183"/>
      <c r="O762" s="183"/>
      <c r="P762" s="183"/>
      <c r="Q762" s="183"/>
      <c r="R762" s="183"/>
      <c r="S762" s="183"/>
      <c r="T762" s="183"/>
      <c r="U762" s="183"/>
      <c r="V762" s="183"/>
      <c r="W762" s="183"/>
      <c r="X762" s="183"/>
      <c r="Y762" s="183"/>
      <c r="Z762" s="183"/>
      <c r="AA762" s="183"/>
      <c r="AB762" s="183"/>
      <c r="AC762" s="183"/>
      <c r="AD762" s="183"/>
      <c r="AE762" s="183"/>
      <c r="AF762" s="183"/>
      <c r="AG762" s="183"/>
      <c r="AH762" s="183"/>
      <c r="AI762" s="183"/>
      <c r="AJ762" s="183"/>
      <c r="AK762" s="183"/>
      <c r="AL762" s="183"/>
      <c r="AM762" s="183"/>
      <c r="AN762" s="183"/>
      <c r="AO762" s="183"/>
      <c r="AP762" s="183"/>
      <c r="AQ762" s="183"/>
      <c r="AR762" s="183"/>
      <c r="AS762" s="183"/>
      <c r="AT762" s="183"/>
      <c r="AU762" s="183"/>
      <c r="AV762" s="183"/>
      <c r="AW762" s="183"/>
      <c r="AX762" s="183"/>
      <c r="AY762" s="183"/>
      <c r="AZ762" s="183"/>
      <c r="BA762" s="183"/>
      <c r="BB762" s="183"/>
      <c r="BC762" s="183"/>
      <c r="BD762" s="183"/>
      <c r="BE762" s="183"/>
      <c r="BF762" s="183"/>
      <c r="BG762" s="183"/>
      <c r="BH762" s="183"/>
      <c r="BI762" s="183"/>
      <c r="BJ762" s="183"/>
      <c r="BK762" s="183"/>
      <c r="BL762" s="183"/>
      <c r="BM762" s="183"/>
    </row>
    <row r="763" spans="1:65" x14ac:dyDescent="0.2">
      <c r="A763" s="110"/>
      <c r="B763" s="110"/>
      <c r="C763" s="110"/>
      <c r="D763" s="183"/>
      <c r="E763" s="183"/>
      <c r="F763" s="183"/>
      <c r="G763" s="183"/>
      <c r="H763" s="183"/>
      <c r="I763" s="183"/>
      <c r="J763" s="183"/>
      <c r="K763" s="183"/>
      <c r="L763" s="183"/>
      <c r="M763" s="183"/>
      <c r="N763" s="183"/>
      <c r="O763" s="183"/>
      <c r="P763" s="183"/>
      <c r="Q763" s="183"/>
      <c r="R763" s="183"/>
      <c r="S763" s="183"/>
      <c r="T763" s="183"/>
      <c r="U763" s="183"/>
      <c r="V763" s="183"/>
      <c r="W763" s="183"/>
      <c r="X763" s="183"/>
      <c r="Y763" s="183"/>
      <c r="Z763" s="183"/>
      <c r="AA763" s="183"/>
      <c r="AB763" s="183"/>
      <c r="AC763" s="183"/>
      <c r="AD763" s="183"/>
      <c r="AE763" s="183"/>
      <c r="AF763" s="183"/>
      <c r="AG763" s="183"/>
      <c r="AH763" s="183"/>
      <c r="AI763" s="183"/>
      <c r="AJ763" s="183"/>
      <c r="AK763" s="183"/>
      <c r="AL763" s="183"/>
      <c r="AM763" s="183"/>
      <c r="AN763" s="183"/>
      <c r="AO763" s="183"/>
      <c r="AP763" s="183"/>
      <c r="AQ763" s="183"/>
      <c r="AR763" s="183"/>
      <c r="AS763" s="183"/>
      <c r="AT763" s="183"/>
      <c r="AU763" s="183"/>
      <c r="AV763" s="183"/>
      <c r="AW763" s="183"/>
      <c r="AX763" s="183"/>
      <c r="AY763" s="183"/>
      <c r="AZ763" s="183"/>
      <c r="BA763" s="183"/>
      <c r="BB763" s="183"/>
      <c r="BC763" s="183"/>
      <c r="BD763" s="183"/>
      <c r="BE763" s="183"/>
      <c r="BF763" s="183"/>
      <c r="BG763" s="183"/>
      <c r="BH763" s="183"/>
      <c r="BI763" s="183"/>
      <c r="BJ763" s="183"/>
      <c r="BK763" s="183"/>
      <c r="BL763" s="183"/>
      <c r="BM763" s="183"/>
    </row>
    <row r="764" spans="1:65" x14ac:dyDescent="0.2">
      <c r="A764" s="110"/>
      <c r="B764" s="110"/>
      <c r="C764" s="110"/>
      <c r="D764" s="183"/>
      <c r="E764" s="183"/>
      <c r="F764" s="183"/>
      <c r="G764" s="183"/>
      <c r="H764" s="183"/>
      <c r="I764" s="183"/>
      <c r="J764" s="183"/>
      <c r="K764" s="183"/>
      <c r="L764" s="183"/>
      <c r="M764" s="183"/>
      <c r="N764" s="183"/>
      <c r="O764" s="183"/>
      <c r="P764" s="183"/>
      <c r="Q764" s="183"/>
      <c r="R764" s="183"/>
      <c r="S764" s="183"/>
      <c r="T764" s="183"/>
      <c r="U764" s="183"/>
      <c r="V764" s="183"/>
      <c r="W764" s="183"/>
      <c r="X764" s="183"/>
      <c r="Y764" s="183"/>
      <c r="Z764" s="183"/>
      <c r="AA764" s="183"/>
      <c r="AB764" s="183"/>
      <c r="AC764" s="183"/>
      <c r="AD764" s="183"/>
      <c r="AE764" s="183"/>
      <c r="AF764" s="183"/>
      <c r="AG764" s="183"/>
      <c r="AH764" s="183"/>
      <c r="AI764" s="183"/>
      <c r="AJ764" s="183"/>
      <c r="AK764" s="183"/>
      <c r="AL764" s="183"/>
      <c r="AM764" s="183"/>
      <c r="AN764" s="183"/>
      <c r="AO764" s="183"/>
      <c r="AP764" s="183"/>
      <c r="AQ764" s="183"/>
      <c r="AR764" s="183"/>
      <c r="AS764" s="183"/>
      <c r="AT764" s="183"/>
      <c r="AU764" s="183"/>
      <c r="AV764" s="183"/>
      <c r="AW764" s="183"/>
      <c r="AX764" s="183"/>
      <c r="AY764" s="183"/>
      <c r="AZ764" s="183"/>
      <c r="BA764" s="183"/>
      <c r="BB764" s="183"/>
      <c r="BC764" s="183"/>
      <c r="BD764" s="183"/>
      <c r="BE764" s="183"/>
      <c r="BF764" s="183"/>
      <c r="BG764" s="183"/>
      <c r="BH764" s="183"/>
      <c r="BI764" s="183"/>
      <c r="BJ764" s="183"/>
      <c r="BK764" s="183"/>
      <c r="BL764" s="183"/>
      <c r="BM764" s="183"/>
    </row>
    <row r="765" spans="1:65" x14ac:dyDescent="0.2">
      <c r="A765" s="110"/>
      <c r="B765" s="110"/>
      <c r="C765" s="110"/>
      <c r="D765" s="183"/>
      <c r="E765" s="183"/>
      <c r="F765" s="183"/>
      <c r="G765" s="183"/>
      <c r="H765" s="183"/>
      <c r="I765" s="183"/>
      <c r="J765" s="183"/>
      <c r="K765" s="183"/>
      <c r="L765" s="183"/>
      <c r="M765" s="183"/>
      <c r="N765" s="183"/>
      <c r="O765" s="183"/>
      <c r="P765" s="183"/>
      <c r="Q765" s="183"/>
      <c r="R765" s="183"/>
      <c r="S765" s="183"/>
      <c r="T765" s="183"/>
      <c r="U765" s="183"/>
      <c r="V765" s="183"/>
      <c r="W765" s="183"/>
      <c r="X765" s="183"/>
      <c r="Y765" s="183"/>
      <c r="Z765" s="183"/>
      <c r="AA765" s="183"/>
      <c r="AB765" s="183"/>
      <c r="AC765" s="183"/>
      <c r="AD765" s="183"/>
      <c r="AE765" s="183"/>
      <c r="AF765" s="183"/>
      <c r="AG765" s="183"/>
      <c r="AH765" s="183"/>
      <c r="AI765" s="183"/>
      <c r="AJ765" s="183"/>
      <c r="AK765" s="183"/>
      <c r="AL765" s="183"/>
      <c r="AM765" s="183"/>
      <c r="AN765" s="183"/>
      <c r="AO765" s="183"/>
      <c r="AP765" s="183"/>
      <c r="AQ765" s="183"/>
      <c r="AR765" s="183"/>
      <c r="AS765" s="183"/>
      <c r="AT765" s="183"/>
      <c r="AU765" s="183"/>
      <c r="AV765" s="183"/>
      <c r="AW765" s="183"/>
      <c r="AX765" s="183"/>
      <c r="AY765" s="183"/>
      <c r="AZ765" s="183"/>
      <c r="BA765" s="183"/>
      <c r="BB765" s="183"/>
      <c r="BC765" s="183"/>
      <c r="BD765" s="183"/>
      <c r="BE765" s="183"/>
      <c r="BF765" s="183"/>
      <c r="BG765" s="183"/>
      <c r="BH765" s="183"/>
      <c r="BI765" s="183"/>
      <c r="BJ765" s="183"/>
      <c r="BK765" s="183"/>
      <c r="BL765" s="183"/>
      <c r="BM765" s="183"/>
    </row>
    <row r="766" spans="1:65" x14ac:dyDescent="0.2">
      <c r="A766" s="110"/>
      <c r="B766" s="110"/>
      <c r="C766" s="110"/>
      <c r="D766" s="183"/>
      <c r="E766" s="183"/>
      <c r="F766" s="183"/>
      <c r="G766" s="183"/>
      <c r="H766" s="183"/>
      <c r="I766" s="183"/>
      <c r="J766" s="183"/>
      <c r="K766" s="183"/>
      <c r="L766" s="183"/>
      <c r="M766" s="183"/>
      <c r="N766" s="183"/>
      <c r="O766" s="183"/>
      <c r="P766" s="183"/>
      <c r="Q766" s="183"/>
      <c r="R766" s="183"/>
      <c r="S766" s="183"/>
      <c r="T766" s="183"/>
      <c r="U766" s="183"/>
      <c r="V766" s="183"/>
      <c r="W766" s="183"/>
      <c r="X766" s="183"/>
      <c r="Y766" s="183"/>
      <c r="Z766" s="183"/>
      <c r="AA766" s="183"/>
      <c r="AB766" s="183"/>
      <c r="AC766" s="183"/>
      <c r="AD766" s="183"/>
      <c r="AE766" s="183"/>
      <c r="AF766" s="183"/>
      <c r="AG766" s="183"/>
      <c r="AH766" s="183"/>
      <c r="AI766" s="183"/>
      <c r="AJ766" s="183"/>
      <c r="AK766" s="183"/>
      <c r="AL766" s="183"/>
      <c r="AM766" s="183"/>
      <c r="AN766" s="183"/>
      <c r="AO766" s="183"/>
      <c r="AP766" s="183"/>
      <c r="AQ766" s="183"/>
      <c r="AR766" s="183"/>
      <c r="AS766" s="183"/>
      <c r="AT766" s="183"/>
      <c r="AU766" s="183"/>
      <c r="AV766" s="183"/>
      <c r="AW766" s="183"/>
      <c r="AX766" s="183"/>
      <c r="AY766" s="183"/>
      <c r="AZ766" s="183"/>
      <c r="BA766" s="183"/>
      <c r="BB766" s="183"/>
      <c r="BC766" s="183"/>
      <c r="BD766" s="183"/>
      <c r="BE766" s="183"/>
      <c r="BF766" s="183"/>
      <c r="BG766" s="183"/>
      <c r="BH766" s="183"/>
      <c r="BI766" s="183"/>
      <c r="BJ766" s="183"/>
      <c r="BK766" s="183"/>
      <c r="BL766" s="183"/>
      <c r="BM766" s="183"/>
    </row>
    <row r="767" spans="1:65" x14ac:dyDescent="0.2">
      <c r="A767" s="110"/>
      <c r="B767" s="110"/>
      <c r="C767" s="110"/>
      <c r="D767" s="183"/>
      <c r="E767" s="183"/>
      <c r="F767" s="183"/>
      <c r="G767" s="183"/>
      <c r="H767" s="183"/>
      <c r="I767" s="183"/>
      <c r="J767" s="183"/>
      <c r="K767" s="183"/>
      <c r="L767" s="183"/>
      <c r="M767" s="183"/>
      <c r="N767" s="183"/>
      <c r="O767" s="183"/>
      <c r="P767" s="183"/>
      <c r="Q767" s="183"/>
      <c r="R767" s="183"/>
      <c r="S767" s="183"/>
      <c r="T767" s="183"/>
      <c r="U767" s="183"/>
      <c r="V767" s="183"/>
      <c r="W767" s="183"/>
      <c r="X767" s="183"/>
      <c r="Y767" s="183"/>
      <c r="Z767" s="183"/>
      <c r="AA767" s="183"/>
      <c r="AB767" s="183"/>
      <c r="AC767" s="183"/>
      <c r="AD767" s="183"/>
      <c r="AE767" s="183"/>
      <c r="AF767" s="183"/>
      <c r="AG767" s="183"/>
      <c r="AH767" s="183"/>
      <c r="AI767" s="183"/>
      <c r="AJ767" s="183"/>
      <c r="AK767" s="183"/>
      <c r="AL767" s="183"/>
      <c r="AM767" s="183"/>
      <c r="AN767" s="183"/>
      <c r="AO767" s="183"/>
      <c r="AP767" s="183"/>
      <c r="AQ767" s="183"/>
      <c r="AR767" s="183"/>
      <c r="AS767" s="183"/>
      <c r="AT767" s="183"/>
      <c r="AU767" s="183"/>
      <c r="AV767" s="183"/>
      <c r="AW767" s="183"/>
      <c r="AX767" s="183"/>
      <c r="AY767" s="183"/>
      <c r="AZ767" s="183"/>
      <c r="BA767" s="183"/>
      <c r="BB767" s="183"/>
      <c r="BC767" s="183"/>
      <c r="BD767" s="183"/>
      <c r="BE767" s="183"/>
      <c r="BF767" s="183"/>
      <c r="BG767" s="183"/>
      <c r="BH767" s="183"/>
      <c r="BI767" s="183"/>
      <c r="BJ767" s="183"/>
      <c r="BK767" s="183"/>
      <c r="BL767" s="183"/>
      <c r="BM767" s="183"/>
    </row>
    <row r="768" spans="1:65" x14ac:dyDescent="0.2">
      <c r="A768" s="110"/>
      <c r="B768" s="110"/>
      <c r="C768" s="110"/>
      <c r="D768" s="183"/>
      <c r="E768" s="183"/>
      <c r="F768" s="183"/>
      <c r="G768" s="183"/>
      <c r="H768" s="183"/>
      <c r="I768" s="183"/>
      <c r="J768" s="183"/>
      <c r="K768" s="183"/>
      <c r="L768" s="183"/>
      <c r="M768" s="183"/>
      <c r="N768" s="183"/>
      <c r="O768" s="183"/>
      <c r="P768" s="183"/>
      <c r="Q768" s="183"/>
      <c r="R768" s="183"/>
      <c r="S768" s="183"/>
      <c r="T768" s="183"/>
      <c r="U768" s="183"/>
      <c r="V768" s="183"/>
      <c r="W768" s="183"/>
      <c r="X768" s="183"/>
      <c r="Y768" s="183"/>
      <c r="Z768" s="183"/>
      <c r="AA768" s="183"/>
      <c r="AB768" s="183"/>
      <c r="AC768" s="183"/>
      <c r="AD768" s="183"/>
      <c r="AE768" s="183"/>
      <c r="AF768" s="183"/>
      <c r="AG768" s="183"/>
      <c r="AH768" s="183"/>
      <c r="AI768" s="183"/>
      <c r="AJ768" s="183"/>
      <c r="AK768" s="183"/>
      <c r="AL768" s="183"/>
      <c r="AM768" s="183"/>
      <c r="AN768" s="183"/>
      <c r="AO768" s="183"/>
      <c r="AP768" s="183"/>
      <c r="AQ768" s="183"/>
      <c r="AR768" s="183"/>
      <c r="AS768" s="183"/>
      <c r="AT768" s="183"/>
      <c r="AU768" s="183"/>
      <c r="AV768" s="183"/>
      <c r="AW768" s="183"/>
      <c r="AX768" s="183"/>
      <c r="AY768" s="183"/>
      <c r="AZ768" s="183"/>
      <c r="BA768" s="183"/>
      <c r="BB768" s="183"/>
      <c r="BC768" s="183"/>
      <c r="BD768" s="183"/>
      <c r="BE768" s="183"/>
      <c r="BF768" s="183"/>
      <c r="BG768" s="183"/>
      <c r="BH768" s="183"/>
      <c r="BI768" s="183"/>
      <c r="BJ768" s="183"/>
      <c r="BK768" s="183"/>
      <c r="BL768" s="183"/>
      <c r="BM768" s="183"/>
    </row>
    <row r="769" spans="1:65" x14ac:dyDescent="0.2">
      <c r="A769" s="110"/>
      <c r="B769" s="110"/>
      <c r="C769" s="110"/>
      <c r="D769" s="183"/>
      <c r="E769" s="183"/>
      <c r="F769" s="183"/>
      <c r="G769" s="183"/>
      <c r="H769" s="183"/>
      <c r="I769" s="183"/>
      <c r="J769" s="183"/>
      <c r="K769" s="183"/>
      <c r="L769" s="183"/>
      <c r="M769" s="183"/>
      <c r="N769" s="183"/>
      <c r="O769" s="183"/>
      <c r="P769" s="183"/>
      <c r="Q769" s="183"/>
      <c r="R769" s="183"/>
      <c r="S769" s="183"/>
      <c r="T769" s="183"/>
      <c r="U769" s="183"/>
      <c r="V769" s="183"/>
      <c r="W769" s="183"/>
      <c r="X769" s="183"/>
      <c r="Y769" s="183"/>
      <c r="Z769" s="183"/>
      <c r="AA769" s="183"/>
      <c r="AB769" s="183"/>
      <c r="AC769" s="183"/>
      <c r="AD769" s="183"/>
      <c r="AE769" s="183"/>
      <c r="AF769" s="183"/>
      <c r="AG769" s="183"/>
      <c r="AH769" s="183"/>
      <c r="AI769" s="183"/>
      <c r="AJ769" s="183"/>
      <c r="AK769" s="183"/>
      <c r="AL769" s="183"/>
      <c r="AM769" s="183"/>
      <c r="AN769" s="183"/>
      <c r="AO769" s="183"/>
      <c r="AP769" s="183"/>
      <c r="AQ769" s="183"/>
      <c r="AR769" s="183"/>
      <c r="AS769" s="183"/>
      <c r="AT769" s="183"/>
      <c r="AU769" s="183"/>
      <c r="AV769" s="183"/>
      <c r="AW769" s="183"/>
      <c r="AX769" s="183"/>
      <c r="AY769" s="183"/>
      <c r="AZ769" s="183"/>
      <c r="BA769" s="183"/>
      <c r="BB769" s="183"/>
      <c r="BC769" s="183"/>
      <c r="BD769" s="183"/>
      <c r="BE769" s="183"/>
      <c r="BF769" s="183"/>
      <c r="BG769" s="183"/>
      <c r="BH769" s="183"/>
      <c r="BI769" s="183"/>
      <c r="BJ769" s="183"/>
      <c r="BK769" s="183"/>
      <c r="BL769" s="183"/>
      <c r="BM769" s="183"/>
    </row>
    <row r="770" spans="1:65" x14ac:dyDescent="0.2">
      <c r="A770" s="110"/>
      <c r="B770" s="110"/>
      <c r="C770" s="110"/>
      <c r="D770" s="183"/>
      <c r="E770" s="183"/>
      <c r="F770" s="183"/>
      <c r="G770" s="183"/>
      <c r="H770" s="183"/>
      <c r="I770" s="183"/>
      <c r="J770" s="183"/>
      <c r="K770" s="183"/>
      <c r="L770" s="183"/>
      <c r="M770" s="183"/>
      <c r="N770" s="183"/>
      <c r="O770" s="183"/>
      <c r="P770" s="183"/>
      <c r="Q770" s="183"/>
      <c r="R770" s="183"/>
      <c r="S770" s="183"/>
      <c r="T770" s="183"/>
      <c r="U770" s="183"/>
      <c r="V770" s="183"/>
      <c r="W770" s="183"/>
      <c r="X770" s="183"/>
      <c r="Y770" s="183"/>
      <c r="Z770" s="183"/>
      <c r="AA770" s="183"/>
      <c r="AB770" s="183"/>
      <c r="AC770" s="183"/>
      <c r="AD770" s="183"/>
      <c r="AE770" s="183"/>
      <c r="AF770" s="183"/>
      <c r="AG770" s="183"/>
      <c r="AH770" s="183"/>
      <c r="AI770" s="183"/>
      <c r="AJ770" s="183"/>
      <c r="AK770" s="183"/>
      <c r="AL770" s="183"/>
      <c r="AM770" s="183"/>
      <c r="AN770" s="183"/>
      <c r="AO770" s="183"/>
      <c r="AP770" s="183"/>
      <c r="AQ770" s="183"/>
      <c r="AR770" s="183"/>
      <c r="AS770" s="183"/>
      <c r="AT770" s="183"/>
      <c r="AU770" s="183"/>
      <c r="AV770" s="183"/>
      <c r="AW770" s="183"/>
      <c r="AX770" s="183"/>
      <c r="AY770" s="183"/>
      <c r="AZ770" s="183"/>
      <c r="BA770" s="183"/>
      <c r="BB770" s="183"/>
      <c r="BC770" s="183"/>
      <c r="BD770" s="183"/>
      <c r="BE770" s="183"/>
      <c r="BF770" s="183"/>
      <c r="BG770" s="183"/>
      <c r="BH770" s="183"/>
      <c r="BI770" s="183"/>
      <c r="BJ770" s="183"/>
      <c r="BK770" s="183"/>
      <c r="BL770" s="183"/>
      <c r="BM770" s="183"/>
    </row>
    <row r="771" spans="1:65" x14ac:dyDescent="0.2">
      <c r="A771" s="110"/>
      <c r="B771" s="110"/>
      <c r="C771" s="110"/>
      <c r="D771" s="183"/>
      <c r="E771" s="183"/>
      <c r="F771" s="183"/>
      <c r="G771" s="183"/>
      <c r="H771" s="183"/>
      <c r="I771" s="183"/>
      <c r="J771" s="183"/>
      <c r="K771" s="183"/>
      <c r="L771" s="183"/>
      <c r="M771" s="183"/>
      <c r="N771" s="183"/>
      <c r="O771" s="183"/>
      <c r="P771" s="183"/>
      <c r="Q771" s="183"/>
      <c r="R771" s="183"/>
      <c r="S771" s="183"/>
      <c r="T771" s="183"/>
      <c r="U771" s="183"/>
      <c r="V771" s="183"/>
      <c r="W771" s="183"/>
      <c r="X771" s="183"/>
      <c r="Y771" s="183"/>
      <c r="Z771" s="183"/>
      <c r="AA771" s="183"/>
      <c r="AB771" s="183"/>
      <c r="AC771" s="183"/>
      <c r="AD771" s="183"/>
      <c r="AE771" s="183"/>
      <c r="AF771" s="183"/>
      <c r="AG771" s="183"/>
      <c r="AH771" s="183"/>
      <c r="AI771" s="183"/>
      <c r="AJ771" s="183"/>
      <c r="AK771" s="183"/>
      <c r="AL771" s="183"/>
      <c r="AM771" s="183"/>
      <c r="AN771" s="183"/>
      <c r="AO771" s="183"/>
      <c r="AP771" s="183"/>
      <c r="AQ771" s="183"/>
      <c r="AR771" s="183"/>
      <c r="AS771" s="183"/>
      <c r="AT771" s="183"/>
      <c r="AU771" s="183"/>
      <c r="AV771" s="183"/>
      <c r="AW771" s="183"/>
      <c r="AX771" s="183"/>
      <c r="AY771" s="183"/>
      <c r="AZ771" s="183"/>
      <c r="BA771" s="183"/>
      <c r="BB771" s="183"/>
      <c r="BC771" s="183"/>
      <c r="BD771" s="183"/>
      <c r="BE771" s="183"/>
      <c r="BF771" s="183"/>
      <c r="BG771" s="183"/>
      <c r="BH771" s="183"/>
      <c r="BI771" s="183"/>
      <c r="BJ771" s="183"/>
      <c r="BK771" s="183"/>
      <c r="BL771" s="183"/>
      <c r="BM771" s="183"/>
    </row>
    <row r="772" spans="1:65" x14ac:dyDescent="0.2">
      <c r="A772" s="110"/>
      <c r="B772" s="110"/>
      <c r="C772" s="110"/>
      <c r="D772" s="183"/>
      <c r="E772" s="183"/>
      <c r="F772" s="183"/>
      <c r="G772" s="183"/>
      <c r="H772" s="183"/>
      <c r="I772" s="183"/>
      <c r="J772" s="183"/>
      <c r="K772" s="183"/>
      <c r="L772" s="183"/>
      <c r="M772" s="183"/>
      <c r="N772" s="183"/>
      <c r="O772" s="183"/>
      <c r="P772" s="183"/>
      <c r="Q772" s="183"/>
      <c r="R772" s="183"/>
      <c r="S772" s="183"/>
      <c r="T772" s="183"/>
      <c r="U772" s="183"/>
      <c r="V772" s="183"/>
      <c r="W772" s="183"/>
      <c r="X772" s="183"/>
      <c r="Y772" s="183"/>
      <c r="Z772" s="183"/>
      <c r="AA772" s="183"/>
      <c r="AB772" s="183"/>
      <c r="AC772" s="183"/>
      <c r="AD772" s="183"/>
      <c r="AE772" s="183"/>
      <c r="AF772" s="183"/>
      <c r="AG772" s="183"/>
      <c r="AH772" s="183"/>
      <c r="AI772" s="183"/>
      <c r="AJ772" s="183"/>
      <c r="AK772" s="183"/>
      <c r="AL772" s="183"/>
      <c r="AM772" s="183"/>
      <c r="AN772" s="183"/>
      <c r="AO772" s="183"/>
      <c r="AP772" s="183"/>
      <c r="AQ772" s="183"/>
      <c r="AR772" s="183"/>
      <c r="AS772" s="183"/>
      <c r="AT772" s="183"/>
      <c r="AU772" s="183"/>
      <c r="AV772" s="183"/>
      <c r="AW772" s="183"/>
      <c r="AX772" s="183"/>
      <c r="AY772" s="183"/>
      <c r="AZ772" s="183"/>
      <c r="BA772" s="183"/>
      <c r="BB772" s="183"/>
      <c r="BC772" s="183"/>
      <c r="BD772" s="183"/>
      <c r="BE772" s="183"/>
      <c r="BF772" s="183"/>
      <c r="BG772" s="183"/>
      <c r="BH772" s="183"/>
      <c r="BI772" s="183"/>
      <c r="BJ772" s="183"/>
      <c r="BK772" s="183"/>
      <c r="BL772" s="183"/>
      <c r="BM772" s="183"/>
    </row>
    <row r="773" spans="1:65" x14ac:dyDescent="0.2">
      <c r="A773" s="110"/>
      <c r="B773" s="110"/>
      <c r="C773" s="110"/>
      <c r="D773" s="183"/>
      <c r="E773" s="183"/>
      <c r="F773" s="183"/>
      <c r="G773" s="183"/>
      <c r="H773" s="183"/>
      <c r="I773" s="183"/>
      <c r="J773" s="183"/>
      <c r="K773" s="183"/>
      <c r="L773" s="183"/>
      <c r="M773" s="183"/>
      <c r="N773" s="183"/>
      <c r="O773" s="183"/>
      <c r="P773" s="183"/>
      <c r="Q773" s="183"/>
      <c r="R773" s="183"/>
      <c r="S773" s="183"/>
      <c r="T773" s="183"/>
      <c r="U773" s="183"/>
      <c r="V773" s="183"/>
      <c r="W773" s="183"/>
      <c r="X773" s="183"/>
      <c r="Y773" s="183"/>
      <c r="Z773" s="183"/>
      <c r="AA773" s="183"/>
      <c r="AB773" s="183"/>
      <c r="AC773" s="183"/>
      <c r="AD773" s="183"/>
      <c r="AE773" s="183"/>
      <c r="AF773" s="183"/>
      <c r="AG773" s="183"/>
      <c r="AH773" s="183"/>
      <c r="AI773" s="183"/>
      <c r="AJ773" s="183"/>
      <c r="AK773" s="183"/>
      <c r="AL773" s="183"/>
      <c r="AM773" s="183"/>
      <c r="AN773" s="183"/>
      <c r="AO773" s="183"/>
      <c r="AP773" s="183"/>
      <c r="AQ773" s="183"/>
      <c r="AR773" s="183"/>
      <c r="AS773" s="183"/>
      <c r="AT773" s="183"/>
      <c r="AU773" s="183"/>
      <c r="AV773" s="183"/>
      <c r="AW773" s="183"/>
      <c r="AX773" s="183"/>
      <c r="AY773" s="183"/>
      <c r="AZ773" s="183"/>
      <c r="BA773" s="183"/>
      <c r="BB773" s="183"/>
      <c r="BC773" s="183"/>
      <c r="BD773" s="183"/>
      <c r="BE773" s="183"/>
      <c r="BF773" s="183"/>
      <c r="BG773" s="183"/>
      <c r="BH773" s="183"/>
      <c r="BI773" s="183"/>
      <c r="BJ773" s="183"/>
      <c r="BK773" s="183"/>
      <c r="BL773" s="183"/>
      <c r="BM773" s="183"/>
    </row>
    <row r="774" spans="1:65" x14ac:dyDescent="0.2">
      <c r="A774" s="110"/>
      <c r="B774" s="110"/>
      <c r="C774" s="110"/>
      <c r="D774" s="183"/>
      <c r="E774" s="183"/>
      <c r="F774" s="183"/>
      <c r="G774" s="183"/>
      <c r="H774" s="183"/>
      <c r="I774" s="183"/>
      <c r="J774" s="183"/>
      <c r="K774" s="183"/>
      <c r="L774" s="183"/>
      <c r="M774" s="183"/>
      <c r="N774" s="183"/>
      <c r="O774" s="183"/>
      <c r="P774" s="183"/>
      <c r="Q774" s="183"/>
      <c r="R774" s="183"/>
      <c r="S774" s="183"/>
      <c r="T774" s="183"/>
      <c r="U774" s="183"/>
      <c r="V774" s="183"/>
      <c r="W774" s="183"/>
      <c r="X774" s="183"/>
      <c r="Y774" s="183"/>
      <c r="Z774" s="183"/>
      <c r="AA774" s="183"/>
      <c r="AB774" s="183"/>
      <c r="AC774" s="183"/>
      <c r="AD774" s="183"/>
      <c r="AE774" s="183"/>
      <c r="AF774" s="183"/>
      <c r="AG774" s="183"/>
      <c r="AH774" s="183"/>
      <c r="AI774" s="183"/>
      <c r="AJ774" s="183"/>
      <c r="AK774" s="183"/>
      <c r="AL774" s="183"/>
      <c r="AM774" s="183"/>
      <c r="AN774" s="183"/>
      <c r="AO774" s="183"/>
      <c r="AP774" s="183"/>
      <c r="AQ774" s="183"/>
      <c r="AR774" s="183"/>
      <c r="AS774" s="183"/>
      <c r="AT774" s="183"/>
      <c r="AU774" s="183"/>
      <c r="AV774" s="183"/>
      <c r="AW774" s="183"/>
      <c r="AX774" s="183"/>
      <c r="AY774" s="183"/>
      <c r="AZ774" s="183"/>
      <c r="BA774" s="183"/>
      <c r="BB774" s="183"/>
      <c r="BC774" s="183"/>
      <c r="BD774" s="183"/>
      <c r="BE774" s="183"/>
      <c r="BF774" s="183"/>
      <c r="BG774" s="183"/>
      <c r="BH774" s="183"/>
      <c r="BI774" s="183"/>
      <c r="BJ774" s="183"/>
      <c r="BK774" s="183"/>
      <c r="BL774" s="183"/>
      <c r="BM774" s="183"/>
    </row>
    <row r="775" spans="1:65" x14ac:dyDescent="0.2">
      <c r="A775" s="110"/>
      <c r="B775" s="110"/>
      <c r="C775" s="110"/>
      <c r="D775" s="183"/>
      <c r="E775" s="183"/>
      <c r="F775" s="183"/>
      <c r="G775" s="183"/>
      <c r="H775" s="183"/>
      <c r="I775" s="183"/>
      <c r="J775" s="183"/>
      <c r="K775" s="183"/>
      <c r="L775" s="183"/>
      <c r="M775" s="183"/>
      <c r="N775" s="183"/>
      <c r="O775" s="183"/>
      <c r="P775" s="183"/>
      <c r="Q775" s="183"/>
      <c r="R775" s="183"/>
      <c r="S775" s="183"/>
      <c r="T775" s="183"/>
      <c r="U775" s="183"/>
      <c r="V775" s="183"/>
      <c r="W775" s="183"/>
      <c r="X775" s="183"/>
      <c r="Y775" s="183"/>
      <c r="Z775" s="183"/>
      <c r="AA775" s="183"/>
      <c r="AB775" s="183"/>
      <c r="AC775" s="183"/>
      <c r="AD775" s="183"/>
      <c r="AE775" s="183"/>
      <c r="AF775" s="183"/>
      <c r="AG775" s="183"/>
      <c r="AH775" s="183"/>
      <c r="AI775" s="183"/>
      <c r="AJ775" s="183"/>
      <c r="AK775" s="183"/>
      <c r="AL775" s="183"/>
      <c r="AM775" s="183"/>
      <c r="AN775" s="183"/>
      <c r="AO775" s="183"/>
      <c r="AP775" s="183"/>
      <c r="AQ775" s="183"/>
      <c r="AR775" s="183"/>
      <c r="AS775" s="183"/>
      <c r="AT775" s="183"/>
      <c r="AU775" s="183"/>
      <c r="AV775" s="183"/>
      <c r="AW775" s="183"/>
      <c r="AX775" s="183"/>
      <c r="AY775" s="183"/>
      <c r="AZ775" s="183"/>
      <c r="BA775" s="183"/>
      <c r="BB775" s="183"/>
      <c r="BC775" s="183"/>
      <c r="BD775" s="183"/>
      <c r="BE775" s="183"/>
      <c r="BF775" s="183"/>
      <c r="BG775" s="183"/>
      <c r="BH775" s="183"/>
      <c r="BI775" s="183"/>
      <c r="BJ775" s="183"/>
      <c r="BK775" s="183"/>
      <c r="BL775" s="183"/>
      <c r="BM775" s="183"/>
    </row>
    <row r="776" spans="1:65" x14ac:dyDescent="0.2">
      <c r="A776" s="110"/>
      <c r="B776" s="110"/>
      <c r="C776" s="110"/>
      <c r="D776" s="183"/>
      <c r="E776" s="183"/>
      <c r="F776" s="183"/>
      <c r="G776" s="183"/>
      <c r="H776" s="183"/>
      <c r="I776" s="183"/>
      <c r="J776" s="183"/>
      <c r="K776" s="183"/>
      <c r="L776" s="183"/>
      <c r="M776" s="183"/>
      <c r="N776" s="183"/>
      <c r="O776" s="183"/>
      <c r="P776" s="183"/>
      <c r="Q776" s="183"/>
      <c r="R776" s="183"/>
      <c r="S776" s="183"/>
      <c r="T776" s="183"/>
      <c r="U776" s="183"/>
      <c r="V776" s="183"/>
      <c r="W776" s="183"/>
      <c r="X776" s="183"/>
      <c r="Y776" s="183"/>
      <c r="Z776" s="183"/>
      <c r="AA776" s="183"/>
      <c r="AB776" s="183"/>
      <c r="AC776" s="183"/>
      <c r="AD776" s="183"/>
      <c r="AE776" s="183"/>
      <c r="AF776" s="183"/>
      <c r="AG776" s="183"/>
      <c r="AH776" s="183"/>
      <c r="AI776" s="183"/>
      <c r="AJ776" s="183"/>
      <c r="AK776" s="183"/>
      <c r="AL776" s="183"/>
      <c r="AM776" s="183"/>
      <c r="AN776" s="183"/>
      <c r="AO776" s="183"/>
      <c r="AP776" s="183"/>
      <c r="AQ776" s="183"/>
      <c r="AR776" s="183"/>
      <c r="AS776" s="183"/>
      <c r="AT776" s="183"/>
      <c r="AU776" s="183"/>
      <c r="AV776" s="183"/>
      <c r="AW776" s="183"/>
      <c r="AX776" s="183"/>
      <c r="AY776" s="183"/>
      <c r="AZ776" s="183"/>
      <c r="BA776" s="183"/>
      <c r="BB776" s="183"/>
      <c r="BC776" s="183"/>
      <c r="BD776" s="183"/>
      <c r="BE776" s="183"/>
      <c r="BF776" s="183"/>
      <c r="BG776" s="183"/>
      <c r="BH776" s="183"/>
      <c r="BI776" s="183"/>
      <c r="BJ776" s="183"/>
      <c r="BK776" s="183"/>
      <c r="BL776" s="183"/>
      <c r="BM776" s="183"/>
    </row>
    <row r="777" spans="1:65" x14ac:dyDescent="0.2">
      <c r="A777" s="110"/>
      <c r="B777" s="110"/>
      <c r="C777" s="110"/>
      <c r="D777" s="183"/>
      <c r="E777" s="183"/>
      <c r="F777" s="183"/>
      <c r="G777" s="183"/>
      <c r="H777" s="183"/>
      <c r="I777" s="183"/>
      <c r="J777" s="183"/>
      <c r="K777" s="183"/>
      <c r="L777" s="183"/>
      <c r="M777" s="183"/>
      <c r="N777" s="183"/>
      <c r="O777" s="183"/>
      <c r="P777" s="183"/>
      <c r="Q777" s="183"/>
      <c r="R777" s="183"/>
      <c r="S777" s="183"/>
      <c r="T777" s="183"/>
      <c r="U777" s="183"/>
      <c r="V777" s="183"/>
      <c r="W777" s="183"/>
      <c r="X777" s="183"/>
      <c r="Y777" s="183"/>
      <c r="Z777" s="183"/>
      <c r="AA777" s="183"/>
      <c r="AB777" s="183"/>
      <c r="AC777" s="183"/>
      <c r="AD777" s="183"/>
      <c r="AE777" s="183"/>
      <c r="AF777" s="183"/>
      <c r="AG777" s="183"/>
      <c r="AH777" s="183"/>
      <c r="AI777" s="183"/>
      <c r="AJ777" s="183"/>
      <c r="AK777" s="183"/>
      <c r="AL777" s="183"/>
      <c r="AM777" s="183"/>
      <c r="AN777" s="183"/>
      <c r="AO777" s="183"/>
      <c r="AP777" s="183"/>
      <c r="AQ777" s="183"/>
      <c r="AR777" s="183"/>
      <c r="AS777" s="183"/>
      <c r="AT777" s="183"/>
      <c r="AU777" s="183"/>
      <c r="AV777" s="183"/>
      <c r="AW777" s="183"/>
      <c r="AX777" s="183"/>
      <c r="AY777" s="183"/>
      <c r="AZ777" s="183"/>
      <c r="BA777" s="183"/>
      <c r="BB777" s="183"/>
      <c r="BC777" s="183"/>
      <c r="BD777" s="183"/>
      <c r="BE777" s="183"/>
      <c r="BF777" s="183"/>
      <c r="BG777" s="183"/>
      <c r="BH777" s="183"/>
      <c r="BI777" s="183"/>
      <c r="BJ777" s="183"/>
      <c r="BK777" s="183"/>
      <c r="BL777" s="183"/>
      <c r="BM777" s="183"/>
    </row>
    <row r="778" spans="1:65" x14ac:dyDescent="0.2">
      <c r="A778" s="110"/>
      <c r="B778" s="110"/>
      <c r="C778" s="110"/>
      <c r="D778" s="183"/>
      <c r="E778" s="183"/>
      <c r="F778" s="183"/>
      <c r="G778" s="183"/>
      <c r="H778" s="183"/>
      <c r="I778" s="183"/>
      <c r="J778" s="183"/>
      <c r="K778" s="183"/>
      <c r="L778" s="183"/>
      <c r="M778" s="183"/>
      <c r="N778" s="183"/>
      <c r="O778" s="183"/>
      <c r="P778" s="183"/>
      <c r="Q778" s="183"/>
      <c r="R778" s="183"/>
      <c r="S778" s="183"/>
      <c r="T778" s="183"/>
      <c r="U778" s="183"/>
      <c r="V778" s="183"/>
      <c r="W778" s="183"/>
      <c r="X778" s="183"/>
      <c r="Y778" s="183"/>
      <c r="Z778" s="183"/>
      <c r="AA778" s="183"/>
      <c r="AB778" s="183"/>
      <c r="AC778" s="183"/>
      <c r="AD778" s="183"/>
      <c r="AE778" s="183"/>
      <c r="AF778" s="183"/>
      <c r="AG778" s="183"/>
      <c r="AH778" s="183"/>
      <c r="AI778" s="183"/>
      <c r="AJ778" s="183"/>
      <c r="AK778" s="183"/>
      <c r="AL778" s="183"/>
      <c r="AM778" s="183"/>
      <c r="AN778" s="183"/>
      <c r="AO778" s="183"/>
      <c r="AP778" s="183"/>
      <c r="AQ778" s="183"/>
      <c r="AR778" s="183"/>
      <c r="AS778" s="183"/>
      <c r="AT778" s="183"/>
      <c r="AU778" s="183"/>
      <c r="AV778" s="183"/>
      <c r="AW778" s="183"/>
      <c r="AX778" s="183"/>
      <c r="AY778" s="183"/>
      <c r="AZ778" s="183"/>
      <c r="BA778" s="183"/>
      <c r="BB778" s="183"/>
      <c r="BC778" s="183"/>
      <c r="BD778" s="183"/>
      <c r="BE778" s="183"/>
      <c r="BF778" s="183"/>
      <c r="BG778" s="183"/>
      <c r="BH778" s="183"/>
      <c r="BI778" s="183"/>
      <c r="BJ778" s="183"/>
      <c r="BK778" s="183"/>
      <c r="BL778" s="183"/>
      <c r="BM778" s="183"/>
    </row>
    <row r="779" spans="1:65" x14ac:dyDescent="0.2">
      <c r="A779" s="110"/>
      <c r="B779" s="110"/>
      <c r="C779" s="110"/>
      <c r="D779" s="183"/>
      <c r="E779" s="183"/>
      <c r="F779" s="183"/>
      <c r="G779" s="183"/>
      <c r="H779" s="183"/>
      <c r="I779" s="183"/>
      <c r="J779" s="183"/>
      <c r="K779" s="183"/>
      <c r="L779" s="183"/>
      <c r="M779" s="183"/>
      <c r="N779" s="183"/>
      <c r="O779" s="183"/>
      <c r="P779" s="183"/>
      <c r="Q779" s="183"/>
      <c r="R779" s="183"/>
      <c r="S779" s="183"/>
      <c r="T779" s="183"/>
      <c r="U779" s="183"/>
      <c r="V779" s="183"/>
      <c r="W779" s="183"/>
      <c r="X779" s="183"/>
      <c r="Y779" s="183"/>
      <c r="Z779" s="183"/>
      <c r="AA779" s="183"/>
      <c r="AB779" s="183"/>
      <c r="AC779" s="183"/>
      <c r="AD779" s="183"/>
      <c r="AE779" s="183"/>
      <c r="AF779" s="183"/>
      <c r="AG779" s="183"/>
      <c r="AH779" s="183"/>
      <c r="AI779" s="183"/>
      <c r="AJ779" s="183"/>
      <c r="AK779" s="183"/>
      <c r="AL779" s="183"/>
      <c r="AM779" s="183"/>
      <c r="AN779" s="183"/>
      <c r="AO779" s="183"/>
      <c r="AP779" s="183"/>
      <c r="AQ779" s="183"/>
      <c r="AR779" s="183"/>
      <c r="AS779" s="183"/>
      <c r="AT779" s="183"/>
      <c r="AU779" s="183"/>
      <c r="AV779" s="183"/>
      <c r="AW779" s="183"/>
      <c r="AX779" s="183"/>
      <c r="AY779" s="183"/>
      <c r="AZ779" s="183"/>
      <c r="BA779" s="183"/>
      <c r="BB779" s="183"/>
      <c r="BC779" s="183"/>
      <c r="BD779" s="183"/>
      <c r="BE779" s="183"/>
      <c r="BF779" s="183"/>
      <c r="BG779" s="183"/>
      <c r="BH779" s="183"/>
      <c r="BI779" s="183"/>
      <c r="BJ779" s="183"/>
      <c r="BK779" s="183"/>
      <c r="BL779" s="183"/>
      <c r="BM779" s="183"/>
    </row>
    <row r="780" spans="1:65" x14ac:dyDescent="0.2">
      <c r="A780" s="110"/>
      <c r="B780" s="110"/>
      <c r="C780" s="110"/>
      <c r="D780" s="183"/>
      <c r="E780" s="183"/>
      <c r="F780" s="183"/>
      <c r="G780" s="183"/>
      <c r="H780" s="183"/>
      <c r="I780" s="183"/>
      <c r="J780" s="183"/>
      <c r="K780" s="183"/>
      <c r="L780" s="183"/>
      <c r="M780" s="183"/>
      <c r="N780" s="183"/>
      <c r="O780" s="183"/>
      <c r="P780" s="183"/>
      <c r="Q780" s="183"/>
      <c r="R780" s="183"/>
      <c r="S780" s="183"/>
      <c r="T780" s="183"/>
      <c r="U780" s="183"/>
      <c r="V780" s="183"/>
      <c r="W780" s="183"/>
      <c r="X780" s="183"/>
      <c r="Y780" s="183"/>
      <c r="Z780" s="183"/>
      <c r="AA780" s="183"/>
      <c r="AB780" s="183"/>
      <c r="AC780" s="183"/>
      <c r="AD780" s="183"/>
      <c r="AE780" s="183"/>
      <c r="AF780" s="183"/>
      <c r="AG780" s="183"/>
      <c r="AH780" s="183"/>
      <c r="AI780" s="183"/>
      <c r="AJ780" s="183"/>
      <c r="AK780" s="183"/>
      <c r="AL780" s="183"/>
      <c r="AM780" s="183"/>
      <c r="AN780" s="183"/>
      <c r="AO780" s="183"/>
      <c r="AP780" s="183"/>
      <c r="AQ780" s="183"/>
      <c r="AR780" s="183"/>
      <c r="AS780" s="183"/>
      <c r="AT780" s="183"/>
      <c r="AU780" s="183"/>
      <c r="AV780" s="183"/>
      <c r="AW780" s="183"/>
      <c r="AX780" s="183"/>
      <c r="AY780" s="183"/>
      <c r="AZ780" s="183"/>
      <c r="BA780" s="183"/>
      <c r="BB780" s="183"/>
      <c r="BC780" s="183"/>
      <c r="BD780" s="183"/>
      <c r="BE780" s="183"/>
      <c r="BF780" s="183"/>
      <c r="BG780" s="183"/>
      <c r="BH780" s="183"/>
      <c r="BI780" s="183"/>
      <c r="BJ780" s="183"/>
      <c r="BK780" s="183"/>
      <c r="BL780" s="183"/>
      <c r="BM780" s="183"/>
    </row>
    <row r="781" spans="1:65" x14ac:dyDescent="0.2">
      <c r="A781" s="110"/>
      <c r="B781" s="110"/>
      <c r="C781" s="110"/>
      <c r="D781" s="183"/>
      <c r="E781" s="183"/>
      <c r="F781" s="183"/>
      <c r="G781" s="183"/>
      <c r="H781" s="183"/>
      <c r="I781" s="183"/>
      <c r="J781" s="183"/>
      <c r="K781" s="183"/>
      <c r="L781" s="183"/>
      <c r="M781" s="183"/>
      <c r="N781" s="183"/>
      <c r="O781" s="183"/>
      <c r="P781" s="183"/>
      <c r="Q781" s="183"/>
      <c r="R781" s="183"/>
      <c r="S781" s="183"/>
      <c r="T781" s="183"/>
      <c r="U781" s="183"/>
      <c r="V781" s="183"/>
      <c r="W781" s="183"/>
      <c r="X781" s="183"/>
      <c r="Y781" s="183"/>
      <c r="Z781" s="183"/>
      <c r="AA781" s="183"/>
      <c r="AB781" s="183"/>
      <c r="AC781" s="183"/>
      <c r="AD781" s="183"/>
      <c r="AE781" s="183"/>
      <c r="AF781" s="183"/>
      <c r="AG781" s="183"/>
      <c r="AH781" s="183"/>
      <c r="AI781" s="183"/>
      <c r="AJ781" s="183"/>
      <c r="AK781" s="183"/>
      <c r="AL781" s="183"/>
      <c r="AM781" s="183"/>
      <c r="AN781" s="183"/>
      <c r="AO781" s="183"/>
      <c r="AP781" s="183"/>
      <c r="AQ781" s="183"/>
      <c r="AR781" s="183"/>
      <c r="AS781" s="183"/>
      <c r="AT781" s="183"/>
      <c r="AU781" s="183"/>
      <c r="AV781" s="183"/>
      <c r="AW781" s="183"/>
      <c r="AX781" s="183"/>
      <c r="AY781" s="183"/>
      <c r="AZ781" s="183"/>
      <c r="BA781" s="183"/>
      <c r="BB781" s="183"/>
      <c r="BC781" s="183"/>
      <c r="BD781" s="183"/>
      <c r="BE781" s="183"/>
      <c r="BF781" s="183"/>
      <c r="BG781" s="183"/>
      <c r="BH781" s="183"/>
      <c r="BI781" s="183"/>
      <c r="BJ781" s="183"/>
      <c r="BK781" s="183"/>
      <c r="BL781" s="183"/>
      <c r="BM781" s="183"/>
    </row>
    <row r="782" spans="1:65" x14ac:dyDescent="0.2">
      <c r="A782" s="110"/>
      <c r="B782" s="110"/>
      <c r="C782" s="110"/>
      <c r="D782" s="183"/>
      <c r="E782" s="183"/>
      <c r="F782" s="183"/>
      <c r="G782" s="183"/>
      <c r="H782" s="183"/>
      <c r="I782" s="183"/>
      <c r="J782" s="183"/>
      <c r="K782" s="183"/>
      <c r="L782" s="183"/>
      <c r="M782" s="183"/>
      <c r="N782" s="183"/>
      <c r="O782" s="183"/>
      <c r="P782" s="183"/>
      <c r="Q782" s="183"/>
      <c r="R782" s="183"/>
      <c r="S782" s="183"/>
      <c r="T782" s="183"/>
      <c r="U782" s="183"/>
      <c r="V782" s="183"/>
      <c r="W782" s="183"/>
      <c r="X782" s="183"/>
      <c r="Y782" s="183"/>
      <c r="Z782" s="183"/>
      <c r="AA782" s="183"/>
      <c r="AB782" s="183"/>
      <c r="AC782" s="183"/>
      <c r="AD782" s="183"/>
      <c r="AE782" s="183"/>
      <c r="AF782" s="183"/>
      <c r="AG782" s="183"/>
      <c r="AH782" s="183"/>
      <c r="AI782" s="183"/>
      <c r="AJ782" s="183"/>
      <c r="AK782" s="183"/>
      <c r="AL782" s="183"/>
      <c r="AM782" s="183"/>
      <c r="AN782" s="183"/>
      <c r="AO782" s="183"/>
      <c r="AP782" s="183"/>
      <c r="AQ782" s="183"/>
      <c r="AR782" s="183"/>
      <c r="AS782" s="183"/>
      <c r="AT782" s="183"/>
      <c r="AU782" s="183"/>
      <c r="AV782" s="183"/>
      <c r="AW782" s="183"/>
      <c r="AX782" s="183"/>
      <c r="AY782" s="183"/>
      <c r="AZ782" s="183"/>
      <c r="BA782" s="183"/>
      <c r="BB782" s="183"/>
      <c r="BC782" s="183"/>
      <c r="BD782" s="183"/>
      <c r="BE782" s="183"/>
      <c r="BF782" s="183"/>
      <c r="BG782" s="183"/>
      <c r="BH782" s="183"/>
      <c r="BI782" s="183"/>
      <c r="BJ782" s="183"/>
      <c r="BK782" s="183"/>
      <c r="BL782" s="183"/>
      <c r="BM782" s="183"/>
    </row>
    <row r="783" spans="1:65" x14ac:dyDescent="0.2">
      <c r="A783" s="110"/>
      <c r="B783" s="110"/>
      <c r="C783" s="110"/>
      <c r="D783" s="183"/>
      <c r="E783" s="183"/>
      <c r="F783" s="183"/>
      <c r="G783" s="183"/>
      <c r="H783" s="183"/>
      <c r="I783" s="183"/>
      <c r="J783" s="183"/>
      <c r="K783" s="183"/>
      <c r="L783" s="183"/>
      <c r="M783" s="183"/>
      <c r="N783" s="183"/>
      <c r="O783" s="183"/>
      <c r="P783" s="183"/>
      <c r="Q783" s="183"/>
      <c r="R783" s="183"/>
      <c r="S783" s="183"/>
      <c r="T783" s="183"/>
      <c r="U783" s="183"/>
      <c r="V783" s="183"/>
      <c r="W783" s="183"/>
      <c r="X783" s="183"/>
      <c r="Y783" s="183"/>
      <c r="Z783" s="183"/>
      <c r="AA783" s="183"/>
      <c r="AB783" s="183"/>
      <c r="AC783" s="183"/>
      <c r="AD783" s="183"/>
      <c r="AE783" s="183"/>
      <c r="AF783" s="183"/>
      <c r="AG783" s="183"/>
      <c r="AH783" s="183"/>
      <c r="AI783" s="183"/>
      <c r="AJ783" s="183"/>
      <c r="AK783" s="183"/>
      <c r="AL783" s="183"/>
      <c r="AM783" s="183"/>
      <c r="AN783" s="183"/>
      <c r="AO783" s="183"/>
      <c r="AP783" s="183"/>
      <c r="AQ783" s="183"/>
      <c r="AR783" s="183"/>
      <c r="AS783" s="183"/>
      <c r="AT783" s="183"/>
      <c r="AU783" s="183"/>
      <c r="AV783" s="183"/>
      <c r="AW783" s="183"/>
      <c r="AX783" s="183"/>
      <c r="AY783" s="183"/>
      <c r="AZ783" s="183"/>
      <c r="BA783" s="183"/>
      <c r="BB783" s="183"/>
      <c r="BC783" s="183"/>
      <c r="BD783" s="183"/>
      <c r="BE783" s="183"/>
      <c r="BF783" s="183"/>
      <c r="BG783" s="183"/>
      <c r="BH783" s="183"/>
      <c r="BI783" s="183"/>
      <c r="BJ783" s="183"/>
      <c r="BK783" s="183"/>
      <c r="BL783" s="183"/>
      <c r="BM783" s="183"/>
    </row>
    <row r="784" spans="1:65" x14ac:dyDescent="0.2">
      <c r="A784" s="110"/>
      <c r="B784" s="110"/>
      <c r="C784" s="110"/>
      <c r="D784" s="183"/>
      <c r="E784" s="183"/>
      <c r="F784" s="183"/>
      <c r="G784" s="183"/>
      <c r="H784" s="183"/>
      <c r="I784" s="183"/>
      <c r="J784" s="183"/>
      <c r="K784" s="183"/>
      <c r="L784" s="183"/>
      <c r="M784" s="183"/>
      <c r="N784" s="183"/>
      <c r="O784" s="183"/>
      <c r="P784" s="183"/>
      <c r="Q784" s="183"/>
      <c r="R784" s="183"/>
      <c r="S784" s="183"/>
      <c r="T784" s="183"/>
      <c r="U784" s="183"/>
      <c r="V784" s="183"/>
      <c r="W784" s="183"/>
      <c r="X784" s="183"/>
      <c r="Y784" s="183"/>
      <c r="Z784" s="183"/>
      <c r="AA784" s="183"/>
      <c r="AB784" s="183"/>
      <c r="AC784" s="183"/>
      <c r="AD784" s="183"/>
      <c r="AE784" s="183"/>
      <c r="AF784" s="183"/>
      <c r="AG784" s="183"/>
      <c r="AH784" s="183"/>
      <c r="AI784" s="183"/>
      <c r="AJ784" s="183"/>
      <c r="AK784" s="183"/>
      <c r="AL784" s="183"/>
      <c r="AM784" s="183"/>
      <c r="AN784" s="183"/>
      <c r="AO784" s="183"/>
      <c r="AP784" s="183"/>
      <c r="AQ784" s="183"/>
      <c r="AR784" s="183"/>
      <c r="AS784" s="183"/>
      <c r="AT784" s="183"/>
      <c r="AU784" s="183"/>
      <c r="AV784" s="183"/>
      <c r="AW784" s="183"/>
      <c r="AX784" s="183"/>
      <c r="AY784" s="183"/>
      <c r="AZ784" s="183"/>
      <c r="BA784" s="183"/>
      <c r="BB784" s="183"/>
      <c r="BC784" s="183"/>
      <c r="BD784" s="183"/>
      <c r="BE784" s="183"/>
      <c r="BF784" s="183"/>
      <c r="BG784" s="183"/>
      <c r="BH784" s="183"/>
      <c r="BI784" s="183"/>
      <c r="BJ784" s="183"/>
      <c r="BK784" s="183"/>
      <c r="BL784" s="183"/>
      <c r="BM784" s="183"/>
    </row>
    <row r="785" spans="1:65" x14ac:dyDescent="0.2">
      <c r="A785" s="110"/>
      <c r="B785" s="110"/>
      <c r="C785" s="110"/>
      <c r="D785" s="183"/>
      <c r="E785" s="183"/>
      <c r="F785" s="183"/>
      <c r="G785" s="183"/>
      <c r="H785" s="183"/>
      <c r="I785" s="183"/>
      <c r="J785" s="183"/>
      <c r="K785" s="183"/>
      <c r="L785" s="183"/>
      <c r="M785" s="183"/>
      <c r="N785" s="183"/>
      <c r="O785" s="183"/>
      <c r="P785" s="183"/>
      <c r="Q785" s="183"/>
      <c r="R785" s="183"/>
      <c r="S785" s="183"/>
      <c r="T785" s="183"/>
      <c r="U785" s="183"/>
      <c r="V785" s="183"/>
      <c r="W785" s="183"/>
      <c r="X785" s="183"/>
      <c r="Y785" s="183"/>
      <c r="Z785" s="183"/>
      <c r="AA785" s="183"/>
      <c r="AB785" s="183"/>
      <c r="AC785" s="183"/>
      <c r="AD785" s="183"/>
      <c r="AE785" s="183"/>
      <c r="AF785" s="183"/>
      <c r="AG785" s="183"/>
      <c r="AH785" s="183"/>
      <c r="AI785" s="183"/>
      <c r="AJ785" s="183"/>
      <c r="AK785" s="183"/>
      <c r="AL785" s="183"/>
      <c r="AM785" s="183"/>
      <c r="AN785" s="183"/>
      <c r="AO785" s="183"/>
      <c r="AP785" s="183"/>
      <c r="AQ785" s="183"/>
      <c r="AR785" s="183"/>
      <c r="AS785" s="183"/>
      <c r="AT785" s="183"/>
      <c r="AU785" s="183"/>
      <c r="AV785" s="183"/>
      <c r="AW785" s="183"/>
      <c r="AX785" s="183"/>
      <c r="AY785" s="183"/>
      <c r="AZ785" s="183"/>
      <c r="BA785" s="183"/>
      <c r="BB785" s="183"/>
      <c r="BC785" s="183"/>
      <c r="BD785" s="183"/>
      <c r="BE785" s="183"/>
      <c r="BF785" s="183"/>
      <c r="BG785" s="183"/>
      <c r="BH785" s="183"/>
      <c r="BI785" s="183"/>
      <c r="BJ785" s="183"/>
      <c r="BK785" s="183"/>
      <c r="BL785" s="183"/>
      <c r="BM785" s="183"/>
    </row>
    <row r="786" spans="1:65" x14ac:dyDescent="0.2">
      <c r="A786" s="110"/>
      <c r="B786" s="110"/>
      <c r="C786" s="110"/>
      <c r="D786" s="183"/>
      <c r="E786" s="183"/>
      <c r="F786" s="183"/>
      <c r="G786" s="183"/>
      <c r="H786" s="183"/>
      <c r="I786" s="183"/>
      <c r="J786" s="183"/>
      <c r="K786" s="183"/>
      <c r="L786" s="183"/>
      <c r="M786" s="183"/>
      <c r="N786" s="183"/>
      <c r="O786" s="183"/>
      <c r="P786" s="183"/>
      <c r="Q786" s="183"/>
      <c r="R786" s="183"/>
      <c r="S786" s="183"/>
      <c r="T786" s="183"/>
      <c r="U786" s="183"/>
      <c r="V786" s="183"/>
      <c r="W786" s="183"/>
      <c r="X786" s="183"/>
      <c r="Y786" s="183"/>
      <c r="Z786" s="183"/>
      <c r="AA786" s="183"/>
      <c r="AB786" s="183"/>
      <c r="AC786" s="183"/>
      <c r="AD786" s="183"/>
      <c r="AE786" s="183"/>
      <c r="AF786" s="183"/>
      <c r="AG786" s="183"/>
      <c r="AH786" s="183"/>
      <c r="AI786" s="183"/>
      <c r="AJ786" s="183"/>
      <c r="AK786" s="183"/>
      <c r="AL786" s="183"/>
      <c r="AM786" s="183"/>
      <c r="AN786" s="183"/>
      <c r="AO786" s="183"/>
      <c r="AP786" s="183"/>
      <c r="AQ786" s="183"/>
      <c r="AR786" s="183"/>
      <c r="AS786" s="183"/>
      <c r="AT786" s="183"/>
      <c r="AU786" s="183"/>
      <c r="AV786" s="183"/>
      <c r="AW786" s="183"/>
      <c r="AX786" s="183"/>
      <c r="AY786" s="183"/>
      <c r="AZ786" s="183"/>
      <c r="BA786" s="183"/>
      <c r="BB786" s="183"/>
      <c r="BC786" s="183"/>
      <c r="BD786" s="183"/>
      <c r="BE786" s="183"/>
      <c r="BF786" s="183"/>
      <c r="BG786" s="183"/>
      <c r="BH786" s="183"/>
      <c r="BI786" s="183"/>
      <c r="BJ786" s="183"/>
      <c r="BK786" s="183"/>
      <c r="BL786" s="183"/>
      <c r="BM786" s="183"/>
    </row>
    <row r="787" spans="1:65" x14ac:dyDescent="0.2">
      <c r="A787" s="110"/>
      <c r="B787" s="110"/>
      <c r="C787" s="110"/>
      <c r="D787" s="183"/>
      <c r="E787" s="183"/>
      <c r="F787" s="183"/>
      <c r="G787" s="183"/>
      <c r="H787" s="183"/>
      <c r="I787" s="183"/>
      <c r="J787" s="183"/>
      <c r="K787" s="183"/>
      <c r="L787" s="183"/>
      <c r="M787" s="183"/>
      <c r="N787" s="183"/>
      <c r="O787" s="183"/>
      <c r="P787" s="183"/>
      <c r="Q787" s="183"/>
      <c r="R787" s="183"/>
      <c r="S787" s="183"/>
      <c r="T787" s="183"/>
      <c r="U787" s="183"/>
      <c r="V787" s="183"/>
      <c r="W787" s="183"/>
      <c r="X787" s="183"/>
      <c r="Y787" s="183"/>
      <c r="Z787" s="183"/>
      <c r="AA787" s="183"/>
      <c r="AB787" s="183"/>
      <c r="AC787" s="183"/>
      <c r="AD787" s="183"/>
      <c r="AE787" s="183"/>
      <c r="AF787" s="183"/>
      <c r="AG787" s="183"/>
      <c r="AH787" s="183"/>
      <c r="AI787" s="183"/>
      <c r="AJ787" s="183"/>
      <c r="AK787" s="183"/>
      <c r="AL787" s="183"/>
      <c r="AM787" s="183"/>
      <c r="AN787" s="183"/>
      <c r="AO787" s="183"/>
      <c r="AP787" s="183"/>
      <c r="AQ787" s="183"/>
      <c r="AR787" s="183"/>
      <c r="AS787" s="183"/>
      <c r="AT787" s="183"/>
      <c r="AU787" s="183"/>
      <c r="AV787" s="183"/>
      <c r="AW787" s="183"/>
      <c r="AX787" s="183"/>
      <c r="AY787" s="183"/>
      <c r="AZ787" s="183"/>
      <c r="BA787" s="183"/>
      <c r="BB787" s="183"/>
      <c r="BC787" s="183"/>
      <c r="BD787" s="183"/>
      <c r="BE787" s="183"/>
      <c r="BF787" s="183"/>
      <c r="BG787" s="183"/>
      <c r="BH787" s="183"/>
      <c r="BI787" s="183"/>
      <c r="BJ787" s="183"/>
      <c r="BK787" s="183"/>
      <c r="BL787" s="183"/>
      <c r="BM787" s="183"/>
    </row>
    <row r="788" spans="1:65" x14ac:dyDescent="0.2">
      <c r="A788" s="110"/>
      <c r="B788" s="110"/>
      <c r="C788" s="110"/>
      <c r="D788" s="183"/>
      <c r="E788" s="183"/>
      <c r="F788" s="183"/>
      <c r="G788" s="183"/>
      <c r="H788" s="183"/>
      <c r="I788" s="183"/>
      <c r="J788" s="183"/>
      <c r="K788" s="183"/>
      <c r="L788" s="183"/>
      <c r="M788" s="183"/>
      <c r="N788" s="183"/>
      <c r="O788" s="183"/>
      <c r="P788" s="183"/>
      <c r="Q788" s="183"/>
      <c r="R788" s="183"/>
      <c r="S788" s="183"/>
      <c r="T788" s="183"/>
      <c r="U788" s="183"/>
      <c r="V788" s="183"/>
      <c r="W788" s="183"/>
      <c r="X788" s="183"/>
      <c r="Y788" s="183"/>
      <c r="Z788" s="183"/>
      <c r="AA788" s="183"/>
      <c r="AB788" s="183"/>
      <c r="AC788" s="183"/>
      <c r="AD788" s="183"/>
      <c r="AE788" s="183"/>
      <c r="AF788" s="183"/>
      <c r="AG788" s="183"/>
      <c r="AH788" s="183"/>
      <c r="AI788" s="183"/>
      <c r="AJ788" s="183"/>
      <c r="AK788" s="183"/>
      <c r="AL788" s="183"/>
      <c r="AM788" s="183"/>
      <c r="AN788" s="183"/>
      <c r="AO788" s="183"/>
      <c r="AP788" s="183"/>
      <c r="AQ788" s="183"/>
      <c r="AR788" s="183"/>
      <c r="AS788" s="183"/>
      <c r="AT788" s="183"/>
      <c r="AU788" s="183"/>
      <c r="AV788" s="183"/>
      <c r="AW788" s="183"/>
      <c r="AX788" s="183"/>
      <c r="AY788" s="183"/>
      <c r="AZ788" s="183"/>
      <c r="BA788" s="183"/>
      <c r="BB788" s="183"/>
      <c r="BC788" s="183"/>
      <c r="BD788" s="183"/>
      <c r="BE788" s="183"/>
      <c r="BF788" s="183"/>
      <c r="BG788" s="183"/>
      <c r="BH788" s="183"/>
      <c r="BI788" s="183"/>
      <c r="BJ788" s="183"/>
      <c r="BK788" s="183"/>
      <c r="BL788" s="183"/>
      <c r="BM788" s="183"/>
    </row>
    <row r="789" spans="1:65" x14ac:dyDescent="0.2">
      <c r="A789" s="110"/>
      <c r="B789" s="110"/>
      <c r="C789" s="110"/>
      <c r="D789" s="183"/>
      <c r="E789" s="183"/>
      <c r="F789" s="183"/>
      <c r="G789" s="183"/>
      <c r="H789" s="183"/>
      <c r="I789" s="183"/>
      <c r="J789" s="183"/>
      <c r="K789" s="183"/>
      <c r="L789" s="183"/>
      <c r="M789" s="183"/>
      <c r="N789" s="183"/>
      <c r="O789" s="183"/>
      <c r="P789" s="183"/>
      <c r="Q789" s="183"/>
      <c r="R789" s="183"/>
      <c r="S789" s="183"/>
      <c r="T789" s="183"/>
      <c r="U789" s="183"/>
      <c r="V789" s="183"/>
      <c r="W789" s="183"/>
      <c r="X789" s="183"/>
      <c r="Y789" s="183"/>
      <c r="Z789" s="183"/>
      <c r="AA789" s="183"/>
      <c r="AB789" s="183"/>
      <c r="AC789" s="183"/>
      <c r="AD789" s="183"/>
      <c r="AE789" s="183"/>
      <c r="AF789" s="183"/>
      <c r="AG789" s="183"/>
      <c r="AH789" s="183"/>
      <c r="AI789" s="183"/>
      <c r="AJ789" s="183"/>
      <c r="AK789" s="183"/>
      <c r="AL789" s="183"/>
      <c r="AM789" s="183"/>
      <c r="AN789" s="183"/>
      <c r="AO789" s="183"/>
      <c r="AP789" s="183"/>
      <c r="AQ789" s="183"/>
      <c r="AR789" s="183"/>
      <c r="AS789" s="183"/>
      <c r="AT789" s="183"/>
      <c r="AU789" s="183"/>
      <c r="AV789" s="183"/>
      <c r="AW789" s="183"/>
      <c r="AX789" s="183"/>
      <c r="AY789" s="183"/>
      <c r="AZ789" s="183"/>
      <c r="BA789" s="183"/>
      <c r="BB789" s="183"/>
      <c r="BC789" s="183"/>
      <c r="BD789" s="183"/>
      <c r="BE789" s="183"/>
      <c r="BF789" s="183"/>
      <c r="BG789" s="183"/>
      <c r="BH789" s="183"/>
      <c r="BI789" s="183"/>
      <c r="BJ789" s="183"/>
      <c r="BK789" s="183"/>
      <c r="BL789" s="183"/>
      <c r="BM789" s="183"/>
    </row>
    <row r="790" spans="1:65" x14ac:dyDescent="0.2">
      <c r="A790" s="110"/>
      <c r="B790" s="110"/>
      <c r="C790" s="110"/>
      <c r="D790" s="183"/>
      <c r="E790" s="183"/>
      <c r="F790" s="183"/>
      <c r="G790" s="183"/>
      <c r="H790" s="183"/>
      <c r="I790" s="183"/>
      <c r="J790" s="183"/>
      <c r="K790" s="183"/>
      <c r="L790" s="183"/>
      <c r="M790" s="183"/>
      <c r="N790" s="183"/>
      <c r="O790" s="183"/>
      <c r="P790" s="183"/>
      <c r="Q790" s="183"/>
      <c r="R790" s="183"/>
      <c r="S790" s="183"/>
      <c r="T790" s="183"/>
      <c r="U790" s="183"/>
      <c r="V790" s="183"/>
      <c r="W790" s="183"/>
      <c r="X790" s="183"/>
      <c r="Y790" s="183"/>
      <c r="Z790" s="183"/>
      <c r="AA790" s="183"/>
      <c r="AB790" s="183"/>
      <c r="AC790" s="183"/>
      <c r="AD790" s="183"/>
      <c r="AE790" s="183"/>
      <c r="AF790" s="183"/>
      <c r="AG790" s="183"/>
      <c r="AH790" s="183"/>
      <c r="AI790" s="183"/>
      <c r="AJ790" s="183"/>
      <c r="AK790" s="183"/>
      <c r="AL790" s="183"/>
      <c r="AM790" s="183"/>
      <c r="AN790" s="183"/>
      <c r="AO790" s="183"/>
      <c r="AP790" s="183"/>
      <c r="AQ790" s="183"/>
      <c r="AR790" s="183"/>
      <c r="AS790" s="183"/>
      <c r="AT790" s="183"/>
      <c r="AU790" s="183"/>
      <c r="AV790" s="183"/>
      <c r="AW790" s="183"/>
      <c r="AX790" s="183"/>
      <c r="AY790" s="183"/>
      <c r="AZ790" s="183"/>
      <c r="BA790" s="183"/>
      <c r="BB790" s="183"/>
      <c r="BC790" s="183"/>
      <c r="BD790" s="183"/>
      <c r="BE790" s="183"/>
      <c r="BF790" s="183"/>
      <c r="BG790" s="183"/>
      <c r="BH790" s="183"/>
      <c r="BI790" s="183"/>
      <c r="BJ790" s="183"/>
      <c r="BK790" s="183"/>
      <c r="BL790" s="183"/>
      <c r="BM790" s="183"/>
    </row>
    <row r="791" spans="1:65" x14ac:dyDescent="0.2">
      <c r="A791" s="110"/>
      <c r="B791" s="110"/>
      <c r="C791" s="110"/>
      <c r="D791" s="183"/>
      <c r="E791" s="183"/>
      <c r="F791" s="183"/>
      <c r="G791" s="183"/>
      <c r="H791" s="183"/>
      <c r="I791" s="183"/>
      <c r="J791" s="183"/>
      <c r="K791" s="183"/>
      <c r="L791" s="183"/>
      <c r="M791" s="183"/>
      <c r="N791" s="183"/>
      <c r="O791" s="183"/>
      <c r="P791" s="183"/>
      <c r="Q791" s="183"/>
      <c r="R791" s="183"/>
      <c r="S791" s="183"/>
      <c r="T791" s="183"/>
      <c r="U791" s="183"/>
      <c r="V791" s="183"/>
      <c r="W791" s="183"/>
      <c r="X791" s="183"/>
      <c r="Y791" s="183"/>
      <c r="Z791" s="183"/>
      <c r="AA791" s="183"/>
      <c r="AB791" s="183"/>
      <c r="AC791" s="183"/>
      <c r="AD791" s="183"/>
      <c r="AE791" s="183"/>
      <c r="AF791" s="183"/>
      <c r="AG791" s="183"/>
      <c r="AH791" s="183"/>
      <c r="AI791" s="183"/>
      <c r="AJ791" s="183"/>
      <c r="AK791" s="183"/>
      <c r="AL791" s="183"/>
      <c r="AM791" s="183"/>
      <c r="AN791" s="183"/>
      <c r="AO791" s="183"/>
      <c r="AP791" s="183"/>
      <c r="AQ791" s="183"/>
      <c r="AR791" s="183"/>
      <c r="AS791" s="183"/>
      <c r="AT791" s="183"/>
      <c r="AU791" s="183"/>
      <c r="AV791" s="183"/>
      <c r="AW791" s="183"/>
      <c r="AX791" s="183"/>
      <c r="AY791" s="183"/>
      <c r="AZ791" s="183"/>
      <c r="BA791" s="183"/>
      <c r="BB791" s="183"/>
      <c r="BC791" s="183"/>
      <c r="BD791" s="183"/>
      <c r="BE791" s="183"/>
      <c r="BF791" s="183"/>
      <c r="BG791" s="183"/>
      <c r="BH791" s="183"/>
      <c r="BI791" s="183"/>
      <c r="BJ791" s="183"/>
      <c r="BK791" s="183"/>
      <c r="BL791" s="183"/>
      <c r="BM791" s="183"/>
    </row>
    <row r="792" spans="1:65" x14ac:dyDescent="0.2">
      <c r="A792" s="110"/>
      <c r="B792" s="110"/>
      <c r="C792" s="110"/>
      <c r="D792" s="183"/>
      <c r="E792" s="183"/>
      <c r="F792" s="183"/>
      <c r="G792" s="183"/>
      <c r="H792" s="183"/>
      <c r="I792" s="183"/>
      <c r="J792" s="183"/>
      <c r="K792" s="183"/>
      <c r="L792" s="183"/>
      <c r="M792" s="183"/>
      <c r="N792" s="183"/>
      <c r="O792" s="183"/>
      <c r="P792" s="183"/>
      <c r="Q792" s="183"/>
      <c r="R792" s="183"/>
      <c r="S792" s="183"/>
      <c r="T792" s="183"/>
      <c r="U792" s="183"/>
      <c r="V792" s="183"/>
      <c r="W792" s="183"/>
      <c r="X792" s="183"/>
      <c r="Y792" s="183"/>
      <c r="Z792" s="183"/>
      <c r="AA792" s="183"/>
      <c r="AB792" s="183"/>
      <c r="AC792" s="183"/>
      <c r="AD792" s="183"/>
      <c r="AE792" s="183"/>
      <c r="AF792" s="183"/>
      <c r="AG792" s="183"/>
      <c r="AH792" s="183"/>
      <c r="AI792" s="183"/>
      <c r="AJ792" s="183"/>
      <c r="AK792" s="183"/>
      <c r="AL792" s="183"/>
      <c r="AM792" s="183"/>
      <c r="AN792" s="183"/>
      <c r="AO792" s="183"/>
      <c r="AP792" s="183"/>
      <c r="AQ792" s="183"/>
      <c r="AR792" s="183"/>
      <c r="AS792" s="183"/>
      <c r="AT792" s="183"/>
      <c r="AU792" s="183"/>
      <c r="AV792" s="183"/>
      <c r="AW792" s="183"/>
      <c r="AX792" s="183"/>
      <c r="AY792" s="183"/>
      <c r="AZ792" s="183"/>
      <c r="BA792" s="183"/>
      <c r="BB792" s="183"/>
      <c r="BC792" s="183"/>
      <c r="BD792" s="183"/>
      <c r="BE792" s="183"/>
      <c r="BF792" s="183"/>
      <c r="BG792" s="183"/>
      <c r="BH792" s="183"/>
      <c r="BI792" s="183"/>
      <c r="BJ792" s="183"/>
      <c r="BK792" s="183"/>
      <c r="BL792" s="183"/>
      <c r="BM792" s="183"/>
    </row>
    <row r="793" spans="1:65" x14ac:dyDescent="0.2">
      <c r="A793" s="110"/>
      <c r="B793" s="110"/>
      <c r="C793" s="110"/>
      <c r="D793" s="183"/>
      <c r="E793" s="183"/>
      <c r="F793" s="183"/>
      <c r="G793" s="183"/>
      <c r="H793" s="183"/>
      <c r="I793" s="183"/>
      <c r="J793" s="183"/>
      <c r="K793" s="183"/>
      <c r="L793" s="183"/>
      <c r="M793" s="183"/>
      <c r="N793" s="183"/>
      <c r="O793" s="183"/>
      <c r="P793" s="183"/>
      <c r="Q793" s="183"/>
      <c r="R793" s="183"/>
      <c r="S793" s="183"/>
      <c r="T793" s="183"/>
      <c r="U793" s="183"/>
      <c r="V793" s="183"/>
      <c r="W793" s="183"/>
      <c r="X793" s="183"/>
      <c r="Y793" s="183"/>
      <c r="Z793" s="183"/>
      <c r="AA793" s="183"/>
      <c r="AB793" s="183"/>
      <c r="AC793" s="183"/>
      <c r="AD793" s="183"/>
      <c r="AE793" s="183"/>
      <c r="AF793" s="183"/>
      <c r="AG793" s="183"/>
      <c r="AH793" s="183"/>
      <c r="AI793" s="183"/>
      <c r="AJ793" s="183"/>
      <c r="AK793" s="183"/>
      <c r="AL793" s="183"/>
      <c r="AM793" s="183"/>
      <c r="AN793" s="183"/>
      <c r="AO793" s="183"/>
      <c r="AP793" s="183"/>
      <c r="AQ793" s="183"/>
      <c r="AR793" s="183"/>
      <c r="AS793" s="183"/>
      <c r="AT793" s="183"/>
      <c r="AU793" s="183"/>
      <c r="AV793" s="183"/>
      <c r="AW793" s="183"/>
      <c r="AX793" s="183"/>
      <c r="AY793" s="183"/>
      <c r="AZ793" s="183"/>
      <c r="BA793" s="183"/>
      <c r="BB793" s="183"/>
      <c r="BC793" s="183"/>
      <c r="BD793" s="183"/>
      <c r="BE793" s="183"/>
      <c r="BF793" s="183"/>
      <c r="BG793" s="183"/>
      <c r="BH793" s="183"/>
      <c r="BI793" s="183"/>
      <c r="BJ793" s="183"/>
      <c r="BK793" s="183"/>
      <c r="BL793" s="183"/>
      <c r="BM793" s="183"/>
    </row>
    <row r="794" spans="1:65" x14ac:dyDescent="0.2">
      <c r="A794" s="110"/>
      <c r="B794" s="110"/>
      <c r="C794" s="110"/>
      <c r="D794" s="183"/>
      <c r="E794" s="183"/>
      <c r="F794" s="183"/>
      <c r="G794" s="183"/>
      <c r="H794" s="183"/>
      <c r="I794" s="183"/>
      <c r="J794" s="183"/>
      <c r="K794" s="183"/>
      <c r="L794" s="183"/>
      <c r="M794" s="183"/>
      <c r="N794" s="183"/>
      <c r="O794" s="183"/>
      <c r="P794" s="183"/>
      <c r="Q794" s="183"/>
      <c r="R794" s="183"/>
      <c r="S794" s="183"/>
      <c r="T794" s="183"/>
      <c r="U794" s="183"/>
      <c r="V794" s="183"/>
      <c r="W794" s="183"/>
      <c r="X794" s="183"/>
      <c r="Y794" s="183"/>
      <c r="Z794" s="183"/>
      <c r="AA794" s="183"/>
      <c r="AB794" s="183"/>
      <c r="AC794" s="183"/>
      <c r="AD794" s="183"/>
      <c r="AE794" s="183"/>
      <c r="AF794" s="183"/>
      <c r="AG794" s="183"/>
      <c r="AH794" s="183"/>
      <c r="AI794" s="183"/>
      <c r="AJ794" s="183"/>
      <c r="AK794" s="183"/>
      <c r="AL794" s="183"/>
      <c r="AM794" s="183"/>
      <c r="AN794" s="183"/>
      <c r="AO794" s="183"/>
      <c r="AP794" s="183"/>
      <c r="AQ794" s="183"/>
      <c r="AR794" s="183"/>
      <c r="AS794" s="183"/>
      <c r="AT794" s="183"/>
      <c r="AU794" s="183"/>
      <c r="AV794" s="183"/>
      <c r="AW794" s="183"/>
      <c r="AX794" s="183"/>
      <c r="AY794" s="183"/>
      <c r="AZ794" s="183"/>
      <c r="BA794" s="183"/>
      <c r="BB794" s="183"/>
      <c r="BC794" s="183"/>
      <c r="BD794" s="183"/>
      <c r="BE794" s="183"/>
      <c r="BF794" s="183"/>
      <c r="BG794" s="183"/>
      <c r="BH794" s="183"/>
      <c r="BI794" s="183"/>
      <c r="BJ794" s="183"/>
      <c r="BK794" s="183"/>
      <c r="BL794" s="183"/>
      <c r="BM794" s="183"/>
    </row>
    <row r="795" spans="1:65" x14ac:dyDescent="0.2">
      <c r="A795" s="110"/>
      <c r="B795" s="110"/>
      <c r="C795" s="110"/>
      <c r="D795" s="183"/>
      <c r="E795" s="183"/>
      <c r="F795" s="183"/>
      <c r="G795" s="183"/>
      <c r="H795" s="183"/>
      <c r="I795" s="183"/>
      <c r="J795" s="183"/>
      <c r="K795" s="183"/>
      <c r="L795" s="183"/>
      <c r="M795" s="183"/>
      <c r="N795" s="183"/>
      <c r="O795" s="183"/>
      <c r="P795" s="183"/>
      <c r="Q795" s="183"/>
      <c r="R795" s="183"/>
      <c r="S795" s="183"/>
      <c r="T795" s="183"/>
      <c r="U795" s="183"/>
      <c r="V795" s="183"/>
      <c r="W795" s="183"/>
      <c r="X795" s="183"/>
      <c r="Y795" s="183"/>
      <c r="Z795" s="183"/>
      <c r="AA795" s="183"/>
      <c r="AB795" s="183"/>
      <c r="AC795" s="183"/>
      <c r="AD795" s="183"/>
      <c r="AE795" s="183"/>
      <c r="AF795" s="183"/>
      <c r="AG795" s="183"/>
      <c r="AH795" s="183"/>
      <c r="AI795" s="183"/>
      <c r="AJ795" s="183"/>
      <c r="AK795" s="183"/>
      <c r="AL795" s="183"/>
      <c r="AM795" s="183"/>
      <c r="AN795" s="183"/>
      <c r="AO795" s="183"/>
      <c r="AP795" s="183"/>
      <c r="AQ795" s="183"/>
      <c r="AR795" s="183"/>
      <c r="AS795" s="183"/>
      <c r="AT795" s="183"/>
      <c r="AU795" s="183"/>
      <c r="AV795" s="183"/>
      <c r="AW795" s="183"/>
      <c r="AX795" s="183"/>
      <c r="AY795" s="183"/>
      <c r="AZ795" s="183"/>
      <c r="BA795" s="183"/>
      <c r="BB795" s="183"/>
      <c r="BC795" s="183"/>
      <c r="BD795" s="183"/>
      <c r="BE795" s="183"/>
      <c r="BF795" s="183"/>
      <c r="BG795" s="183"/>
      <c r="BH795" s="183"/>
      <c r="BI795" s="183"/>
      <c r="BJ795" s="183"/>
      <c r="BK795" s="183"/>
      <c r="BL795" s="183"/>
      <c r="BM795" s="183"/>
    </row>
    <row r="796" spans="1:65" x14ac:dyDescent="0.2">
      <c r="A796" s="110"/>
      <c r="B796" s="110"/>
      <c r="C796" s="110"/>
      <c r="D796" s="183"/>
      <c r="E796" s="183"/>
      <c r="F796" s="183"/>
      <c r="G796" s="183"/>
      <c r="H796" s="183"/>
      <c r="I796" s="183"/>
      <c r="J796" s="183"/>
      <c r="K796" s="183"/>
      <c r="L796" s="183"/>
      <c r="M796" s="183"/>
      <c r="N796" s="183"/>
      <c r="O796" s="183"/>
      <c r="P796" s="183"/>
      <c r="Q796" s="183"/>
      <c r="R796" s="183"/>
      <c r="S796" s="183"/>
      <c r="T796" s="183"/>
      <c r="U796" s="183"/>
      <c r="V796" s="183"/>
      <c r="W796" s="183"/>
      <c r="X796" s="183"/>
      <c r="Y796" s="183"/>
      <c r="Z796" s="183"/>
      <c r="AA796" s="183"/>
      <c r="AB796" s="183"/>
      <c r="AC796" s="183"/>
      <c r="AD796" s="183"/>
      <c r="AE796" s="183"/>
      <c r="AF796" s="183"/>
      <c r="AG796" s="183"/>
      <c r="AH796" s="183"/>
      <c r="AI796" s="183"/>
      <c r="AJ796" s="183"/>
      <c r="AK796" s="183"/>
      <c r="AL796" s="183"/>
      <c r="AM796" s="183"/>
      <c r="AN796" s="183"/>
      <c r="AO796" s="183"/>
      <c r="AP796" s="183"/>
      <c r="AQ796" s="183"/>
      <c r="AR796" s="183"/>
      <c r="AS796" s="183"/>
      <c r="AT796" s="183"/>
      <c r="AU796" s="183"/>
      <c r="AV796" s="183"/>
      <c r="AW796" s="183"/>
      <c r="AX796" s="183"/>
      <c r="AY796" s="183"/>
      <c r="AZ796" s="183"/>
      <c r="BA796" s="183"/>
      <c r="BB796" s="183"/>
      <c r="BC796" s="183"/>
      <c r="BD796" s="183"/>
      <c r="BE796" s="183"/>
      <c r="BF796" s="183"/>
      <c r="BG796" s="183"/>
      <c r="BH796" s="183"/>
      <c r="BI796" s="183"/>
      <c r="BJ796" s="183"/>
      <c r="BK796" s="183"/>
      <c r="BL796" s="183"/>
      <c r="BM796" s="183"/>
    </row>
    <row r="797" spans="1:65" x14ac:dyDescent="0.2">
      <c r="A797" s="110"/>
      <c r="B797" s="110"/>
      <c r="C797" s="110"/>
      <c r="D797" s="183"/>
      <c r="E797" s="183"/>
      <c r="F797" s="183"/>
      <c r="G797" s="183"/>
      <c r="H797" s="183"/>
      <c r="I797" s="183"/>
      <c r="J797" s="183"/>
      <c r="K797" s="183"/>
      <c r="L797" s="183"/>
      <c r="M797" s="183"/>
      <c r="N797" s="183"/>
      <c r="O797" s="183"/>
      <c r="P797" s="183"/>
      <c r="Q797" s="183"/>
      <c r="R797" s="183"/>
      <c r="S797" s="183"/>
      <c r="T797" s="183"/>
      <c r="U797" s="183"/>
      <c r="V797" s="183"/>
      <c r="W797" s="183"/>
      <c r="X797" s="183"/>
      <c r="Y797" s="183"/>
      <c r="Z797" s="183"/>
      <c r="AA797" s="183"/>
      <c r="AB797" s="183"/>
      <c r="AC797" s="183"/>
      <c r="AD797" s="183"/>
      <c r="AE797" s="183"/>
      <c r="AF797" s="183"/>
      <c r="AG797" s="183"/>
      <c r="AH797" s="183"/>
      <c r="AI797" s="183"/>
      <c r="AJ797" s="183"/>
      <c r="AK797" s="183"/>
      <c r="AL797" s="183"/>
      <c r="AM797" s="183"/>
      <c r="AN797" s="183"/>
      <c r="AO797" s="183"/>
      <c r="AP797" s="183"/>
      <c r="AQ797" s="183"/>
      <c r="AR797" s="183"/>
      <c r="AS797" s="183"/>
      <c r="AT797" s="183"/>
      <c r="AU797" s="183"/>
      <c r="AV797" s="183"/>
      <c r="AW797" s="183"/>
      <c r="AX797" s="183"/>
      <c r="AY797" s="183"/>
      <c r="AZ797" s="183"/>
      <c r="BA797" s="183"/>
      <c r="BB797" s="183"/>
      <c r="BC797" s="183"/>
      <c r="BD797" s="183"/>
      <c r="BE797" s="183"/>
      <c r="BF797" s="183"/>
      <c r="BG797" s="183"/>
      <c r="BH797" s="183"/>
      <c r="BI797" s="183"/>
      <c r="BJ797" s="183"/>
      <c r="BK797" s="183"/>
      <c r="BL797" s="183"/>
      <c r="BM797" s="183"/>
    </row>
    <row r="798" spans="1:65" x14ac:dyDescent="0.2">
      <c r="A798" s="110"/>
      <c r="B798" s="110"/>
      <c r="C798" s="110"/>
      <c r="D798" s="183"/>
      <c r="E798" s="183"/>
      <c r="F798" s="183"/>
      <c r="G798" s="183"/>
      <c r="H798" s="183"/>
      <c r="I798" s="183"/>
      <c r="J798" s="183"/>
      <c r="K798" s="183"/>
      <c r="L798" s="183"/>
      <c r="M798" s="183"/>
      <c r="N798" s="183"/>
      <c r="O798" s="183"/>
      <c r="P798" s="183"/>
      <c r="Q798" s="183"/>
      <c r="R798" s="183"/>
      <c r="S798" s="183"/>
      <c r="T798" s="183"/>
      <c r="U798" s="183"/>
      <c r="V798" s="183"/>
      <c r="W798" s="183"/>
      <c r="X798" s="183"/>
      <c r="Y798" s="183"/>
      <c r="Z798" s="183"/>
      <c r="AA798" s="183"/>
      <c r="AB798" s="183"/>
      <c r="AC798" s="183"/>
      <c r="AD798" s="183"/>
      <c r="AE798" s="183"/>
      <c r="AF798" s="183"/>
      <c r="AG798" s="183"/>
      <c r="AH798" s="183"/>
      <c r="AI798" s="183"/>
      <c r="AJ798" s="183"/>
      <c r="AK798" s="183"/>
      <c r="AL798" s="183"/>
      <c r="AM798" s="183"/>
      <c r="AN798" s="183"/>
      <c r="AO798" s="183"/>
      <c r="AP798" s="183"/>
      <c r="AQ798" s="183"/>
      <c r="AR798" s="183"/>
      <c r="AS798" s="183"/>
      <c r="AT798" s="183"/>
      <c r="AU798" s="183"/>
      <c r="AV798" s="183"/>
      <c r="AW798" s="183"/>
      <c r="AX798" s="183"/>
      <c r="AY798" s="183"/>
      <c r="AZ798" s="183"/>
      <c r="BA798" s="183"/>
      <c r="BB798" s="183"/>
      <c r="BC798" s="183"/>
      <c r="BD798" s="183"/>
      <c r="BE798" s="183"/>
      <c r="BF798" s="183"/>
      <c r="BG798" s="183"/>
      <c r="BH798" s="183"/>
      <c r="BI798" s="183"/>
      <c r="BJ798" s="183"/>
      <c r="BK798" s="183"/>
      <c r="BL798" s="183"/>
      <c r="BM798" s="183"/>
    </row>
    <row r="799" spans="1:65" x14ac:dyDescent="0.2">
      <c r="A799" s="110"/>
      <c r="B799" s="110"/>
      <c r="C799" s="110"/>
      <c r="D799" s="183"/>
      <c r="E799" s="183"/>
      <c r="F799" s="183"/>
      <c r="G799" s="183"/>
      <c r="H799" s="183"/>
      <c r="I799" s="183"/>
      <c r="J799" s="183"/>
      <c r="K799" s="183"/>
      <c r="L799" s="183"/>
      <c r="M799" s="183"/>
      <c r="N799" s="183"/>
      <c r="O799" s="183"/>
      <c r="P799" s="183"/>
      <c r="Q799" s="183"/>
      <c r="R799" s="183"/>
      <c r="S799" s="183"/>
      <c r="T799" s="183"/>
      <c r="U799" s="183"/>
      <c r="V799" s="183"/>
      <c r="W799" s="183"/>
      <c r="X799" s="183"/>
      <c r="Y799" s="183"/>
      <c r="Z799" s="183"/>
      <c r="AA799" s="183"/>
      <c r="AB799" s="183"/>
      <c r="AC799" s="183"/>
      <c r="AD799" s="183"/>
      <c r="AE799" s="183"/>
      <c r="AF799" s="183"/>
      <c r="AG799" s="183"/>
      <c r="AH799" s="183"/>
      <c r="AI799" s="183"/>
      <c r="AJ799" s="183"/>
      <c r="AK799" s="183"/>
      <c r="AL799" s="183"/>
      <c r="AM799" s="183"/>
      <c r="AN799" s="183"/>
      <c r="AO799" s="183"/>
      <c r="AP799" s="183"/>
      <c r="AQ799" s="183"/>
      <c r="AR799" s="183"/>
      <c r="AS799" s="183"/>
      <c r="AT799" s="183"/>
      <c r="AU799" s="183"/>
      <c r="AV799" s="183"/>
      <c r="AW799" s="183"/>
      <c r="AX799" s="183"/>
      <c r="AY799" s="183"/>
      <c r="AZ799" s="183"/>
      <c r="BA799" s="183"/>
      <c r="BB799" s="183"/>
      <c r="BC799" s="183"/>
      <c r="BD799" s="183"/>
      <c r="BE799" s="183"/>
      <c r="BF799" s="183"/>
      <c r="BG799" s="183"/>
      <c r="BH799" s="183"/>
      <c r="BI799" s="183"/>
      <c r="BJ799" s="183"/>
      <c r="BK799" s="183"/>
      <c r="BL799" s="183"/>
      <c r="BM799" s="183"/>
    </row>
    <row r="800" spans="1:65" x14ac:dyDescent="0.2">
      <c r="A800" s="110"/>
      <c r="B800" s="110"/>
      <c r="C800" s="110"/>
      <c r="D800" s="183"/>
      <c r="E800" s="183"/>
      <c r="F800" s="183"/>
      <c r="G800" s="183"/>
      <c r="H800" s="183"/>
      <c r="I800" s="183"/>
      <c r="J800" s="183"/>
      <c r="K800" s="183"/>
      <c r="L800" s="183"/>
      <c r="M800" s="183"/>
      <c r="N800" s="183"/>
      <c r="O800" s="183"/>
      <c r="P800" s="183"/>
      <c r="Q800" s="183"/>
      <c r="R800" s="183"/>
      <c r="S800" s="183"/>
      <c r="T800" s="183"/>
      <c r="U800" s="183"/>
      <c r="V800" s="183"/>
      <c r="W800" s="183"/>
      <c r="X800" s="183"/>
      <c r="Y800" s="183"/>
      <c r="Z800" s="183"/>
      <c r="AA800" s="183"/>
      <c r="AB800" s="183"/>
      <c r="AC800" s="183"/>
      <c r="AD800" s="183"/>
      <c r="AE800" s="183"/>
      <c r="AF800" s="183"/>
      <c r="AG800" s="183"/>
      <c r="AH800" s="183"/>
      <c r="AI800" s="183"/>
      <c r="AJ800" s="183"/>
      <c r="AK800" s="183"/>
      <c r="AL800" s="183"/>
      <c r="AM800" s="183"/>
      <c r="AN800" s="183"/>
      <c r="AO800" s="183"/>
      <c r="AP800" s="183"/>
      <c r="AQ800" s="183"/>
      <c r="AR800" s="183"/>
      <c r="AS800" s="183"/>
      <c r="AT800" s="183"/>
      <c r="AU800" s="183"/>
      <c r="AV800" s="183"/>
      <c r="AW800" s="183"/>
      <c r="AX800" s="183"/>
      <c r="AY800" s="183"/>
      <c r="AZ800" s="183"/>
      <c r="BA800" s="183"/>
      <c r="BB800" s="183"/>
      <c r="BC800" s="183"/>
      <c r="BD800" s="183"/>
      <c r="BE800" s="183"/>
      <c r="BF800" s="183"/>
      <c r="BG800" s="183"/>
      <c r="BH800" s="183"/>
      <c r="BI800" s="183"/>
      <c r="BJ800" s="183"/>
      <c r="BK800" s="183"/>
      <c r="BL800" s="183"/>
      <c r="BM800" s="183"/>
    </row>
    <row r="801" spans="1:65" x14ac:dyDescent="0.2">
      <c r="A801" s="110"/>
      <c r="B801" s="110"/>
      <c r="C801" s="110"/>
      <c r="D801" s="183"/>
      <c r="E801" s="183"/>
      <c r="F801" s="183"/>
      <c r="G801" s="183"/>
      <c r="H801" s="183"/>
      <c r="I801" s="183"/>
      <c r="J801" s="183"/>
      <c r="K801" s="183"/>
      <c r="L801" s="183"/>
      <c r="M801" s="183"/>
      <c r="N801" s="183"/>
      <c r="O801" s="183"/>
      <c r="P801" s="183"/>
      <c r="Q801" s="183"/>
      <c r="R801" s="183"/>
      <c r="S801" s="183"/>
      <c r="T801" s="183"/>
      <c r="U801" s="183"/>
      <c r="V801" s="183"/>
      <c r="W801" s="183"/>
      <c r="X801" s="183"/>
      <c r="Y801" s="183"/>
      <c r="Z801" s="183"/>
      <c r="AA801" s="183"/>
      <c r="AB801" s="183"/>
      <c r="AC801" s="183"/>
      <c r="AD801" s="183"/>
      <c r="AE801" s="183"/>
      <c r="AF801" s="183"/>
      <c r="AG801" s="183"/>
      <c r="AH801" s="183"/>
      <c r="AI801" s="183"/>
      <c r="AJ801" s="183"/>
      <c r="AK801" s="183"/>
      <c r="AL801" s="183"/>
      <c r="AM801" s="183"/>
      <c r="AN801" s="183"/>
      <c r="AO801" s="183"/>
      <c r="AP801" s="183"/>
      <c r="AQ801" s="183"/>
      <c r="AR801" s="183"/>
      <c r="AS801" s="183"/>
      <c r="AT801" s="183"/>
      <c r="AU801" s="183"/>
      <c r="AV801" s="183"/>
      <c r="AW801" s="183"/>
      <c r="AX801" s="183"/>
      <c r="AY801" s="183"/>
      <c r="AZ801" s="183"/>
      <c r="BA801" s="183"/>
      <c r="BB801" s="183"/>
      <c r="BC801" s="183"/>
      <c r="BD801" s="183"/>
      <c r="BE801" s="183"/>
      <c r="BF801" s="183"/>
      <c r="BG801" s="183"/>
      <c r="BH801" s="183"/>
      <c r="BI801" s="183"/>
      <c r="BJ801" s="183"/>
      <c r="BK801" s="183"/>
      <c r="BL801" s="183"/>
      <c r="BM801" s="183"/>
    </row>
    <row r="802" spans="1:65" x14ac:dyDescent="0.2">
      <c r="A802" s="110"/>
      <c r="B802" s="110"/>
      <c r="C802" s="110"/>
      <c r="D802" s="183"/>
      <c r="E802" s="183"/>
      <c r="F802" s="183"/>
      <c r="G802" s="183"/>
      <c r="H802" s="183"/>
      <c r="I802" s="183"/>
      <c r="J802" s="183"/>
      <c r="K802" s="183"/>
      <c r="L802" s="183"/>
      <c r="M802" s="183"/>
      <c r="N802" s="183"/>
      <c r="O802" s="183"/>
      <c r="P802" s="183"/>
      <c r="Q802" s="183"/>
      <c r="R802" s="183"/>
      <c r="S802" s="183"/>
      <c r="T802" s="183"/>
      <c r="U802" s="183"/>
      <c r="V802" s="183"/>
      <c r="W802" s="183"/>
      <c r="X802" s="183"/>
      <c r="Y802" s="183"/>
      <c r="Z802" s="183"/>
      <c r="AA802" s="183"/>
      <c r="AB802" s="183"/>
      <c r="AC802" s="183"/>
      <c r="AD802" s="183"/>
      <c r="AE802" s="183"/>
      <c r="AF802" s="183"/>
      <c r="AG802" s="183"/>
      <c r="AH802" s="183"/>
      <c r="AI802" s="183"/>
      <c r="AJ802" s="183"/>
      <c r="AK802" s="183"/>
      <c r="AL802" s="183"/>
      <c r="AM802" s="183"/>
      <c r="AN802" s="183"/>
      <c r="AO802" s="183"/>
      <c r="AP802" s="183"/>
      <c r="AQ802" s="183"/>
      <c r="AR802" s="183"/>
      <c r="AS802" s="183"/>
      <c r="AT802" s="183"/>
      <c r="AU802" s="183"/>
      <c r="AV802" s="183"/>
      <c r="AW802" s="183"/>
      <c r="AX802" s="183"/>
      <c r="AY802" s="183"/>
      <c r="AZ802" s="183"/>
      <c r="BA802" s="183"/>
      <c r="BB802" s="183"/>
      <c r="BC802" s="183"/>
      <c r="BD802" s="183"/>
      <c r="BE802" s="183"/>
      <c r="BF802" s="183"/>
      <c r="BG802" s="183"/>
      <c r="BH802" s="183"/>
      <c r="BI802" s="183"/>
      <c r="BJ802" s="183"/>
      <c r="BK802" s="183"/>
      <c r="BL802" s="183"/>
      <c r="BM802" s="183"/>
    </row>
    <row r="803" spans="1:65" x14ac:dyDescent="0.2">
      <c r="A803" s="110"/>
      <c r="B803" s="110"/>
      <c r="C803" s="110"/>
      <c r="D803" s="183"/>
      <c r="E803" s="183"/>
      <c r="F803" s="183"/>
      <c r="G803" s="183"/>
      <c r="H803" s="183"/>
      <c r="I803" s="183"/>
      <c r="J803" s="183"/>
      <c r="K803" s="183"/>
      <c r="L803" s="183"/>
      <c r="M803" s="183"/>
      <c r="N803" s="183"/>
      <c r="O803" s="183"/>
      <c r="P803" s="183"/>
      <c r="Q803" s="183"/>
      <c r="R803" s="183"/>
      <c r="S803" s="183"/>
      <c r="T803" s="183"/>
      <c r="U803" s="183"/>
      <c r="V803" s="183"/>
      <c r="W803" s="183"/>
      <c r="X803" s="183"/>
      <c r="Y803" s="183"/>
      <c r="Z803" s="183"/>
      <c r="AA803" s="183"/>
      <c r="AB803" s="183"/>
      <c r="AC803" s="183"/>
      <c r="AD803" s="183"/>
      <c r="AE803" s="183"/>
      <c r="AF803" s="183"/>
      <c r="AG803" s="183"/>
      <c r="AH803" s="183"/>
      <c r="AI803" s="183"/>
      <c r="AJ803" s="183"/>
      <c r="AK803" s="183"/>
      <c r="AL803" s="183"/>
      <c r="AM803" s="183"/>
      <c r="AN803" s="183"/>
      <c r="AO803" s="183"/>
      <c r="AP803" s="183"/>
      <c r="AQ803" s="183"/>
      <c r="AR803" s="183"/>
      <c r="AS803" s="183"/>
      <c r="AT803" s="183"/>
      <c r="AU803" s="183"/>
      <c r="AV803" s="183"/>
      <c r="AW803" s="183"/>
      <c r="AX803" s="183"/>
      <c r="AY803" s="183"/>
      <c r="AZ803" s="183"/>
      <c r="BA803" s="183"/>
      <c r="BB803" s="183"/>
      <c r="BC803" s="183"/>
      <c r="BD803" s="183"/>
      <c r="BE803" s="183"/>
      <c r="BF803" s="183"/>
      <c r="BG803" s="183"/>
      <c r="BH803" s="183"/>
      <c r="BI803" s="183"/>
      <c r="BJ803" s="183"/>
      <c r="BK803" s="183"/>
      <c r="BL803" s="183"/>
      <c r="BM803" s="183"/>
    </row>
    <row r="804" spans="1:65" x14ac:dyDescent="0.2">
      <c r="A804" s="110"/>
      <c r="B804" s="110"/>
      <c r="C804" s="110"/>
      <c r="D804" s="183"/>
      <c r="E804" s="183"/>
      <c r="F804" s="183"/>
      <c r="G804" s="183"/>
      <c r="H804" s="183"/>
      <c r="I804" s="183"/>
      <c r="J804" s="183"/>
      <c r="K804" s="183"/>
      <c r="L804" s="183"/>
      <c r="M804" s="183"/>
      <c r="N804" s="183"/>
      <c r="O804" s="183"/>
      <c r="P804" s="183"/>
      <c r="Q804" s="183"/>
      <c r="R804" s="183"/>
      <c r="S804" s="183"/>
      <c r="T804" s="183"/>
      <c r="U804" s="183"/>
      <c r="V804" s="183"/>
      <c r="W804" s="183"/>
      <c r="X804" s="183"/>
      <c r="Y804" s="183"/>
      <c r="Z804" s="183"/>
      <c r="AA804" s="183"/>
      <c r="AB804" s="183"/>
      <c r="AC804" s="183"/>
      <c r="AD804" s="183"/>
      <c r="AE804" s="183"/>
      <c r="AF804" s="183"/>
      <c r="AG804" s="183"/>
      <c r="AH804" s="183"/>
      <c r="AI804" s="183"/>
      <c r="AJ804" s="183"/>
      <c r="AK804" s="183"/>
      <c r="AL804" s="183"/>
      <c r="AM804" s="183"/>
      <c r="AN804" s="183"/>
      <c r="AO804" s="183"/>
      <c r="AP804" s="183"/>
      <c r="AQ804" s="183"/>
      <c r="AR804" s="183"/>
      <c r="AS804" s="183"/>
      <c r="AT804" s="183"/>
      <c r="AU804" s="183"/>
      <c r="AV804" s="183"/>
      <c r="AW804" s="183"/>
      <c r="AX804" s="183"/>
      <c r="AY804" s="183"/>
      <c r="AZ804" s="183"/>
      <c r="BA804" s="183"/>
      <c r="BB804" s="183"/>
      <c r="BC804" s="183"/>
      <c r="BD804" s="183"/>
      <c r="BE804" s="183"/>
      <c r="BF804" s="183"/>
      <c r="BG804" s="183"/>
      <c r="BH804" s="183"/>
      <c r="BI804" s="183"/>
      <c r="BJ804" s="183"/>
      <c r="BK804" s="183"/>
      <c r="BL804" s="183"/>
      <c r="BM804" s="183"/>
    </row>
    <row r="805" spans="1:65" x14ac:dyDescent="0.2">
      <c r="A805" s="110"/>
      <c r="B805" s="110"/>
      <c r="C805" s="110"/>
      <c r="D805" s="183"/>
      <c r="E805" s="183"/>
      <c r="F805" s="183"/>
      <c r="G805" s="183"/>
      <c r="H805" s="183"/>
      <c r="I805" s="183"/>
      <c r="J805" s="183"/>
      <c r="K805" s="183"/>
      <c r="L805" s="183"/>
      <c r="M805" s="183"/>
      <c r="N805" s="183"/>
      <c r="O805" s="183"/>
      <c r="P805" s="183"/>
      <c r="Q805" s="183"/>
      <c r="R805" s="183"/>
      <c r="S805" s="183"/>
      <c r="T805" s="183"/>
      <c r="U805" s="183"/>
      <c r="V805" s="183"/>
      <c r="W805" s="183"/>
      <c r="X805" s="183"/>
      <c r="Y805" s="183"/>
      <c r="Z805" s="183"/>
      <c r="AA805" s="183"/>
      <c r="AB805" s="183"/>
      <c r="AC805" s="183"/>
      <c r="AD805" s="183"/>
      <c r="AE805" s="183"/>
      <c r="AF805" s="183"/>
      <c r="AG805" s="183"/>
      <c r="AH805" s="183"/>
      <c r="AI805" s="183"/>
      <c r="AJ805" s="183"/>
      <c r="AK805" s="183"/>
      <c r="AL805" s="183"/>
      <c r="AM805" s="183"/>
      <c r="AN805" s="183"/>
      <c r="AO805" s="183"/>
      <c r="AP805" s="183"/>
      <c r="AQ805" s="183"/>
      <c r="AR805" s="183"/>
      <c r="AS805" s="183"/>
      <c r="AT805" s="183"/>
      <c r="AU805" s="183"/>
      <c r="AV805" s="183"/>
      <c r="AW805" s="183"/>
      <c r="AX805" s="183"/>
      <c r="AY805" s="183"/>
      <c r="AZ805" s="183"/>
      <c r="BA805" s="183"/>
      <c r="BB805" s="183"/>
      <c r="BC805" s="183"/>
      <c r="BD805" s="183"/>
      <c r="BE805" s="183"/>
      <c r="BF805" s="183"/>
      <c r="BG805" s="183"/>
      <c r="BH805" s="183"/>
      <c r="BI805" s="183"/>
      <c r="BJ805" s="183"/>
      <c r="BK805" s="183"/>
      <c r="BL805" s="183"/>
      <c r="BM805" s="183"/>
    </row>
    <row r="806" spans="1:65" x14ac:dyDescent="0.2">
      <c r="A806" s="110"/>
      <c r="B806" s="110"/>
      <c r="C806" s="110"/>
      <c r="D806" s="183"/>
      <c r="E806" s="183"/>
      <c r="F806" s="183"/>
      <c r="G806" s="183"/>
      <c r="H806" s="183"/>
      <c r="I806" s="183"/>
      <c r="J806" s="183"/>
      <c r="K806" s="183"/>
      <c r="L806" s="183"/>
      <c r="M806" s="183"/>
      <c r="N806" s="183"/>
      <c r="O806" s="183"/>
      <c r="P806" s="183"/>
      <c r="Q806" s="183"/>
      <c r="R806" s="183"/>
      <c r="S806" s="183"/>
      <c r="T806" s="183"/>
      <c r="U806" s="183"/>
      <c r="V806" s="183"/>
      <c r="W806" s="183"/>
      <c r="X806" s="183"/>
      <c r="Y806" s="183"/>
      <c r="Z806" s="183"/>
      <c r="AA806" s="183"/>
      <c r="AB806" s="183"/>
      <c r="AC806" s="183"/>
      <c r="AD806" s="183"/>
      <c r="AE806" s="183"/>
      <c r="AF806" s="183"/>
      <c r="AG806" s="183"/>
      <c r="AH806" s="183"/>
      <c r="AI806" s="183"/>
      <c r="AJ806" s="183"/>
      <c r="AK806" s="183"/>
      <c r="AL806" s="183"/>
      <c r="AM806" s="183"/>
      <c r="AN806" s="183"/>
      <c r="AO806" s="183"/>
      <c r="AP806" s="183"/>
      <c r="AQ806" s="183"/>
      <c r="AR806" s="183"/>
      <c r="AS806" s="183"/>
      <c r="AT806" s="183"/>
      <c r="AU806" s="183"/>
      <c r="AV806" s="183"/>
      <c r="AW806" s="183"/>
      <c r="AX806" s="183"/>
      <c r="AY806" s="183"/>
      <c r="AZ806" s="183"/>
      <c r="BA806" s="183"/>
      <c r="BB806" s="183"/>
      <c r="BC806" s="183"/>
      <c r="BD806" s="183"/>
      <c r="BE806" s="183"/>
      <c r="BF806" s="183"/>
      <c r="BG806" s="183"/>
      <c r="BH806" s="183"/>
      <c r="BI806" s="183"/>
      <c r="BJ806" s="183"/>
      <c r="BK806" s="183"/>
      <c r="BL806" s="183"/>
      <c r="BM806" s="183"/>
    </row>
    <row r="807" spans="1:65" x14ac:dyDescent="0.2">
      <c r="A807" s="110"/>
      <c r="B807" s="110"/>
      <c r="C807" s="110"/>
      <c r="D807" s="183"/>
      <c r="E807" s="183"/>
      <c r="F807" s="183"/>
      <c r="G807" s="183"/>
      <c r="H807" s="183"/>
      <c r="I807" s="183"/>
      <c r="J807" s="183"/>
      <c r="K807" s="183"/>
      <c r="L807" s="183"/>
      <c r="M807" s="183"/>
      <c r="N807" s="183"/>
      <c r="O807" s="183"/>
      <c r="P807" s="183"/>
      <c r="Q807" s="183"/>
      <c r="R807" s="183"/>
      <c r="S807" s="183"/>
      <c r="T807" s="183"/>
      <c r="U807" s="183"/>
      <c r="V807" s="183"/>
      <c r="W807" s="183"/>
      <c r="X807" s="183"/>
      <c r="Y807" s="183"/>
      <c r="Z807" s="183"/>
      <c r="AA807" s="183"/>
      <c r="AB807" s="183"/>
      <c r="AC807" s="183"/>
      <c r="AD807" s="183"/>
      <c r="AE807" s="183"/>
      <c r="AF807" s="183"/>
      <c r="AG807" s="183"/>
      <c r="AH807" s="183"/>
      <c r="AI807" s="183"/>
      <c r="AJ807" s="183"/>
      <c r="AK807" s="183"/>
      <c r="AL807" s="183"/>
      <c r="AM807" s="183"/>
      <c r="AN807" s="183"/>
      <c r="AO807" s="183"/>
      <c r="AP807" s="183"/>
      <c r="AQ807" s="183"/>
      <c r="AR807" s="183"/>
      <c r="AS807" s="183"/>
      <c r="AT807" s="183"/>
      <c r="AU807" s="183"/>
      <c r="AV807" s="183"/>
      <c r="AW807" s="183"/>
      <c r="AX807" s="183"/>
      <c r="AY807" s="183"/>
      <c r="AZ807" s="183"/>
      <c r="BA807" s="183"/>
      <c r="BB807" s="183"/>
      <c r="BC807" s="183"/>
      <c r="BD807" s="183"/>
      <c r="BE807" s="183"/>
      <c r="BF807" s="183"/>
      <c r="BG807" s="183"/>
      <c r="BH807" s="183"/>
      <c r="BI807" s="183"/>
      <c r="BJ807" s="183"/>
      <c r="BK807" s="183"/>
      <c r="BL807" s="183"/>
      <c r="BM807" s="183"/>
    </row>
    <row r="808" spans="1:65" x14ac:dyDescent="0.2">
      <c r="A808" s="110"/>
      <c r="B808" s="110"/>
      <c r="C808" s="110"/>
      <c r="D808" s="183"/>
      <c r="E808" s="183"/>
      <c r="F808" s="183"/>
      <c r="G808" s="183"/>
      <c r="H808" s="183"/>
      <c r="I808" s="183"/>
      <c r="J808" s="183"/>
      <c r="K808" s="183"/>
      <c r="L808" s="183"/>
      <c r="M808" s="183"/>
      <c r="N808" s="183"/>
      <c r="O808" s="183"/>
      <c r="P808" s="183"/>
      <c r="Q808" s="183"/>
      <c r="R808" s="183"/>
      <c r="S808" s="183"/>
      <c r="T808" s="183"/>
      <c r="U808" s="183"/>
      <c r="V808" s="183"/>
      <c r="W808" s="183"/>
      <c r="X808" s="183"/>
      <c r="Y808" s="183"/>
      <c r="Z808" s="183"/>
      <c r="AA808" s="183"/>
      <c r="AB808" s="183"/>
      <c r="AC808" s="183"/>
      <c r="AD808" s="183"/>
      <c r="AE808" s="183"/>
      <c r="AF808" s="183"/>
      <c r="AG808" s="183"/>
      <c r="AH808" s="183"/>
      <c r="AI808" s="183"/>
      <c r="AJ808" s="183"/>
      <c r="AK808" s="183"/>
      <c r="AL808" s="183"/>
      <c r="AM808" s="183"/>
      <c r="AN808" s="183"/>
      <c r="AO808" s="183"/>
      <c r="AP808" s="183"/>
      <c r="AQ808" s="183"/>
      <c r="AR808" s="183"/>
      <c r="AS808" s="183"/>
      <c r="AT808" s="183"/>
      <c r="AU808" s="183"/>
      <c r="AV808" s="183"/>
      <c r="AW808" s="183"/>
      <c r="AX808" s="183"/>
      <c r="AY808" s="183"/>
      <c r="AZ808" s="183"/>
      <c r="BA808" s="183"/>
      <c r="BB808" s="183"/>
      <c r="BC808" s="183"/>
      <c r="BD808" s="183"/>
      <c r="BE808" s="183"/>
      <c r="BF808" s="183"/>
      <c r="BG808" s="183"/>
      <c r="BH808" s="183"/>
      <c r="BI808" s="183"/>
      <c r="BJ808" s="183"/>
      <c r="BK808" s="183"/>
      <c r="BL808" s="183"/>
      <c r="BM808" s="183"/>
    </row>
    <row r="809" spans="1:65" x14ac:dyDescent="0.2">
      <c r="A809" s="110"/>
      <c r="B809" s="110"/>
      <c r="C809" s="110"/>
      <c r="D809" s="183"/>
      <c r="E809" s="183"/>
      <c r="F809" s="183"/>
      <c r="G809" s="183"/>
      <c r="H809" s="183"/>
      <c r="I809" s="183"/>
      <c r="J809" s="183"/>
      <c r="K809" s="183"/>
      <c r="L809" s="183"/>
      <c r="M809" s="183"/>
      <c r="N809" s="183"/>
      <c r="O809" s="183"/>
      <c r="P809" s="183"/>
      <c r="Q809" s="183"/>
      <c r="R809" s="183"/>
      <c r="S809" s="183"/>
      <c r="T809" s="183"/>
      <c r="U809" s="183"/>
      <c r="V809" s="183"/>
      <c r="W809" s="183"/>
      <c r="X809" s="183"/>
      <c r="Y809" s="183"/>
      <c r="Z809" s="183"/>
      <c r="AA809" s="183"/>
      <c r="AB809" s="183"/>
      <c r="AC809" s="183"/>
      <c r="AD809" s="183"/>
      <c r="AE809" s="183"/>
      <c r="AF809" s="183"/>
      <c r="AG809" s="183"/>
      <c r="AH809" s="183"/>
      <c r="AI809" s="183"/>
      <c r="AJ809" s="183"/>
      <c r="AK809" s="183"/>
      <c r="AL809" s="183"/>
      <c r="AM809" s="183"/>
      <c r="AN809" s="183"/>
      <c r="AO809" s="183"/>
      <c r="AP809" s="183"/>
      <c r="AQ809" s="183"/>
      <c r="AR809" s="183"/>
      <c r="AS809" s="183"/>
      <c r="AT809" s="183"/>
      <c r="AU809" s="183"/>
      <c r="AV809" s="183"/>
      <c r="AW809" s="183"/>
      <c r="AX809" s="183"/>
      <c r="AY809" s="183"/>
      <c r="AZ809" s="183"/>
      <c r="BA809" s="183"/>
      <c r="BB809" s="183"/>
      <c r="BC809" s="183"/>
      <c r="BD809" s="183"/>
      <c r="BE809" s="183"/>
      <c r="BF809" s="183"/>
      <c r="BG809" s="183"/>
      <c r="BH809" s="183"/>
      <c r="BI809" s="183"/>
      <c r="BJ809" s="183"/>
      <c r="BK809" s="183"/>
      <c r="BL809" s="183"/>
      <c r="BM809" s="183"/>
    </row>
    <row r="810" spans="1:65" x14ac:dyDescent="0.2">
      <c r="A810" s="110"/>
      <c r="B810" s="110"/>
      <c r="C810" s="110"/>
      <c r="D810" s="183"/>
      <c r="E810" s="183"/>
      <c r="F810" s="183"/>
      <c r="G810" s="183"/>
      <c r="H810" s="183"/>
      <c r="I810" s="183"/>
      <c r="J810" s="183"/>
      <c r="K810" s="183"/>
      <c r="L810" s="183"/>
      <c r="M810" s="183"/>
      <c r="N810" s="183"/>
      <c r="O810" s="183"/>
      <c r="P810" s="183"/>
      <c r="Q810" s="183"/>
      <c r="R810" s="183"/>
      <c r="S810" s="183"/>
      <c r="T810" s="183"/>
      <c r="U810" s="183"/>
      <c r="V810" s="183"/>
      <c r="W810" s="183"/>
      <c r="X810" s="183"/>
      <c r="Y810" s="183"/>
      <c r="Z810" s="183"/>
      <c r="AA810" s="183"/>
      <c r="AB810" s="183"/>
      <c r="AC810" s="183"/>
      <c r="AD810" s="183"/>
      <c r="AE810" s="183"/>
      <c r="AF810" s="183"/>
      <c r="AG810" s="183"/>
      <c r="AH810" s="183"/>
      <c r="AI810" s="183"/>
      <c r="AJ810" s="183"/>
      <c r="AK810" s="183"/>
      <c r="AL810" s="183"/>
      <c r="AM810" s="183"/>
      <c r="AN810" s="183"/>
      <c r="AO810" s="183"/>
      <c r="AP810" s="183"/>
      <c r="AQ810" s="183"/>
      <c r="AR810" s="183"/>
      <c r="AS810" s="183"/>
      <c r="AT810" s="183"/>
      <c r="AU810" s="183"/>
      <c r="AV810" s="183"/>
      <c r="AW810" s="183"/>
      <c r="AX810" s="183"/>
      <c r="AY810" s="183"/>
      <c r="AZ810" s="183"/>
      <c r="BA810" s="183"/>
      <c r="BB810" s="183"/>
      <c r="BC810" s="183"/>
      <c r="BD810" s="183"/>
      <c r="BE810" s="183"/>
      <c r="BF810" s="183"/>
      <c r="BG810" s="183"/>
      <c r="BH810" s="183"/>
      <c r="BI810" s="183"/>
      <c r="BJ810" s="183"/>
      <c r="BK810" s="183"/>
      <c r="BL810" s="183"/>
      <c r="BM810" s="183"/>
    </row>
    <row r="811" spans="1:65" x14ac:dyDescent="0.2">
      <c r="A811" s="110"/>
      <c r="B811" s="110"/>
      <c r="C811" s="110"/>
      <c r="D811" s="183"/>
      <c r="E811" s="183"/>
      <c r="F811" s="183"/>
      <c r="G811" s="183"/>
      <c r="H811" s="183"/>
      <c r="I811" s="183"/>
      <c r="J811" s="183"/>
      <c r="K811" s="183"/>
      <c r="L811" s="183"/>
      <c r="M811" s="183"/>
      <c r="N811" s="183"/>
      <c r="O811" s="183"/>
      <c r="P811" s="183"/>
      <c r="Q811" s="183"/>
      <c r="R811" s="183"/>
      <c r="S811" s="183"/>
      <c r="T811" s="183"/>
      <c r="U811" s="183"/>
      <c r="V811" s="183"/>
      <c r="W811" s="183"/>
      <c r="X811" s="183"/>
      <c r="Y811" s="183"/>
      <c r="Z811" s="183"/>
      <c r="AA811" s="183"/>
      <c r="AB811" s="183"/>
      <c r="AC811" s="183"/>
      <c r="AD811" s="183"/>
      <c r="AE811" s="183"/>
      <c r="AF811" s="183"/>
      <c r="AG811" s="183"/>
      <c r="AH811" s="183"/>
      <c r="AI811" s="183"/>
      <c r="AJ811" s="183"/>
      <c r="AK811" s="183"/>
      <c r="AL811" s="183"/>
      <c r="AM811" s="183"/>
      <c r="AN811" s="183"/>
      <c r="AO811" s="183"/>
      <c r="AP811" s="183"/>
      <c r="AQ811" s="183"/>
      <c r="AR811" s="183"/>
      <c r="AS811" s="183"/>
      <c r="AT811" s="183"/>
      <c r="AU811" s="183"/>
      <c r="AV811" s="183"/>
      <c r="AW811" s="183"/>
      <c r="AX811" s="183"/>
      <c r="AY811" s="183"/>
      <c r="AZ811" s="183"/>
      <c r="BA811" s="183"/>
      <c r="BB811" s="183"/>
      <c r="BC811" s="183"/>
      <c r="BD811" s="183"/>
      <c r="BE811" s="183"/>
      <c r="BF811" s="183"/>
      <c r="BG811" s="183"/>
      <c r="BH811" s="183"/>
      <c r="BI811" s="183"/>
      <c r="BJ811" s="183"/>
      <c r="BK811" s="183"/>
      <c r="BL811" s="183"/>
      <c r="BM811" s="183"/>
    </row>
    <row r="812" spans="1:65" x14ac:dyDescent="0.2">
      <c r="A812" s="110"/>
      <c r="B812" s="110"/>
      <c r="C812" s="110"/>
      <c r="D812" s="183"/>
      <c r="E812" s="183"/>
      <c r="F812" s="183"/>
      <c r="G812" s="183"/>
      <c r="H812" s="183"/>
      <c r="I812" s="183"/>
      <c r="J812" s="183"/>
      <c r="K812" s="183"/>
      <c r="L812" s="183"/>
      <c r="M812" s="183"/>
      <c r="N812" s="183"/>
      <c r="O812" s="183"/>
      <c r="P812" s="183"/>
      <c r="Q812" s="183"/>
      <c r="R812" s="183"/>
      <c r="S812" s="183"/>
      <c r="T812" s="183"/>
      <c r="U812" s="183"/>
      <c r="V812" s="183"/>
      <c r="W812" s="183"/>
      <c r="X812" s="183"/>
      <c r="Y812" s="183"/>
      <c r="Z812" s="183"/>
      <c r="AA812" s="183"/>
      <c r="AB812" s="183"/>
      <c r="AC812" s="183"/>
      <c r="AD812" s="183"/>
      <c r="AE812" s="183"/>
      <c r="AF812" s="183"/>
      <c r="AG812" s="183"/>
      <c r="AH812" s="183"/>
      <c r="AI812" s="183"/>
      <c r="AJ812" s="183"/>
      <c r="AK812" s="183"/>
      <c r="AL812" s="183"/>
      <c r="AM812" s="183"/>
      <c r="AN812" s="183"/>
      <c r="AO812" s="183"/>
      <c r="AP812" s="183"/>
      <c r="AQ812" s="183"/>
      <c r="AR812" s="183"/>
      <c r="AS812" s="183"/>
      <c r="AT812" s="183"/>
      <c r="AU812" s="183"/>
      <c r="AV812" s="183"/>
      <c r="AW812" s="183"/>
      <c r="AX812" s="183"/>
      <c r="AY812" s="183"/>
      <c r="AZ812" s="183"/>
      <c r="BA812" s="183"/>
      <c r="BB812" s="183"/>
      <c r="BC812" s="183"/>
      <c r="BD812" s="183"/>
      <c r="BE812" s="183"/>
      <c r="BF812" s="183"/>
      <c r="BG812" s="183"/>
      <c r="BH812" s="183"/>
      <c r="BI812" s="183"/>
      <c r="BJ812" s="183"/>
      <c r="BK812" s="183"/>
      <c r="BL812" s="183"/>
      <c r="BM812" s="183"/>
    </row>
    <row r="813" spans="1:65" x14ac:dyDescent="0.2">
      <c r="A813" s="110"/>
      <c r="B813" s="110"/>
      <c r="C813" s="110"/>
      <c r="D813" s="183"/>
      <c r="E813" s="183"/>
      <c r="F813" s="183"/>
      <c r="G813" s="183"/>
      <c r="H813" s="183"/>
      <c r="I813" s="183"/>
      <c r="J813" s="183"/>
      <c r="K813" s="183"/>
      <c r="L813" s="183"/>
      <c r="M813" s="183"/>
      <c r="N813" s="183"/>
      <c r="O813" s="183"/>
      <c r="P813" s="183"/>
      <c r="Q813" s="183"/>
      <c r="R813" s="183"/>
      <c r="S813" s="183"/>
      <c r="T813" s="183"/>
      <c r="U813" s="183"/>
      <c r="V813" s="183"/>
      <c r="W813" s="183"/>
      <c r="X813" s="183"/>
      <c r="Y813" s="183"/>
      <c r="Z813" s="183"/>
      <c r="AA813" s="183"/>
      <c r="AB813" s="183"/>
      <c r="AC813" s="183"/>
      <c r="AD813" s="183"/>
      <c r="AE813" s="183"/>
      <c r="AF813" s="183"/>
      <c r="AG813" s="183"/>
      <c r="AH813" s="183"/>
      <c r="AI813" s="183"/>
      <c r="AJ813" s="183"/>
      <c r="AK813" s="183"/>
      <c r="AL813" s="183"/>
      <c r="AM813" s="183"/>
      <c r="AN813" s="183"/>
      <c r="AO813" s="183"/>
      <c r="AP813" s="183"/>
      <c r="AQ813" s="183"/>
      <c r="AR813" s="183"/>
      <c r="AS813" s="183"/>
      <c r="AT813" s="183"/>
      <c r="AU813" s="183"/>
      <c r="AV813" s="183"/>
      <c r="AW813" s="183"/>
      <c r="AX813" s="183"/>
      <c r="AY813" s="183"/>
      <c r="AZ813" s="183"/>
      <c r="BA813" s="183"/>
      <c r="BB813" s="183"/>
      <c r="BC813" s="183"/>
      <c r="BD813" s="183"/>
      <c r="BE813" s="183"/>
      <c r="BF813" s="183"/>
      <c r="BG813" s="183"/>
      <c r="BH813" s="183"/>
      <c r="BI813" s="183"/>
      <c r="BJ813" s="183"/>
      <c r="BK813" s="183"/>
      <c r="BL813" s="183"/>
      <c r="BM813" s="183"/>
    </row>
    <row r="814" spans="1:65" x14ac:dyDescent="0.2">
      <c r="A814" s="110"/>
      <c r="B814" s="110"/>
      <c r="C814" s="110"/>
      <c r="D814" s="183"/>
      <c r="E814" s="183"/>
      <c r="F814" s="183"/>
      <c r="G814" s="183"/>
      <c r="H814" s="183"/>
      <c r="I814" s="183"/>
      <c r="J814" s="183"/>
      <c r="K814" s="183"/>
      <c r="L814" s="183"/>
      <c r="M814" s="183"/>
      <c r="N814" s="183"/>
      <c r="O814" s="183"/>
      <c r="P814" s="183"/>
      <c r="Q814" s="183"/>
      <c r="R814" s="183"/>
      <c r="S814" s="183"/>
      <c r="T814" s="183"/>
      <c r="U814" s="183"/>
      <c r="V814" s="183"/>
      <c r="W814" s="183"/>
      <c r="X814" s="183"/>
      <c r="Y814" s="183"/>
      <c r="Z814" s="183"/>
      <c r="AA814" s="183"/>
      <c r="AB814" s="183"/>
      <c r="AC814" s="183"/>
      <c r="AD814" s="183"/>
      <c r="AE814" s="183"/>
      <c r="AF814" s="183"/>
      <c r="AG814" s="183"/>
      <c r="AH814" s="183"/>
      <c r="AI814" s="183"/>
      <c r="AJ814" s="183"/>
      <c r="AK814" s="183"/>
      <c r="AL814" s="183"/>
      <c r="AM814" s="183"/>
      <c r="AN814" s="183"/>
      <c r="AO814" s="183"/>
      <c r="AP814" s="183"/>
      <c r="AQ814" s="183"/>
      <c r="AR814" s="183"/>
      <c r="AS814" s="183"/>
      <c r="AT814" s="183"/>
      <c r="AU814" s="183"/>
      <c r="AV814" s="183"/>
      <c r="AW814" s="183"/>
      <c r="AX814" s="183"/>
      <c r="AY814" s="183"/>
      <c r="AZ814" s="183"/>
      <c r="BA814" s="183"/>
      <c r="BB814" s="183"/>
      <c r="BC814" s="183"/>
      <c r="BD814" s="183"/>
      <c r="BE814" s="183"/>
      <c r="BF814" s="183"/>
      <c r="BG814" s="183"/>
      <c r="BH814" s="183"/>
      <c r="BI814" s="183"/>
      <c r="BJ814" s="183"/>
      <c r="BK814" s="183"/>
      <c r="BL814" s="183"/>
      <c r="BM814" s="183"/>
    </row>
    <row r="815" spans="1:65" x14ac:dyDescent="0.2">
      <c r="A815" s="110"/>
      <c r="B815" s="110"/>
      <c r="C815" s="110"/>
      <c r="D815" s="183"/>
      <c r="E815" s="183"/>
      <c r="F815" s="183"/>
      <c r="G815" s="183"/>
      <c r="H815" s="183"/>
      <c r="I815" s="183"/>
      <c r="J815" s="183"/>
      <c r="K815" s="183"/>
      <c r="L815" s="183"/>
      <c r="M815" s="183"/>
      <c r="N815" s="183"/>
      <c r="O815" s="183"/>
      <c r="P815" s="183"/>
      <c r="Q815" s="183"/>
      <c r="R815" s="183"/>
      <c r="S815" s="183"/>
      <c r="T815" s="183"/>
      <c r="U815" s="183"/>
      <c r="V815" s="183"/>
      <c r="W815" s="183"/>
      <c r="X815" s="183"/>
      <c r="Y815" s="183"/>
      <c r="Z815" s="183"/>
      <c r="AA815" s="183"/>
      <c r="AB815" s="183"/>
      <c r="AC815" s="183"/>
      <c r="AD815" s="183"/>
      <c r="AE815" s="183"/>
      <c r="AF815" s="183"/>
      <c r="AG815" s="183"/>
      <c r="AH815" s="183"/>
      <c r="AI815" s="183"/>
      <c r="AJ815" s="183"/>
      <c r="AK815" s="183"/>
      <c r="AL815" s="183"/>
      <c r="AM815" s="183"/>
      <c r="AN815" s="183"/>
      <c r="AO815" s="183"/>
      <c r="AP815" s="183"/>
      <c r="AQ815" s="183"/>
      <c r="AR815" s="183"/>
      <c r="AS815" s="183"/>
      <c r="AT815" s="183"/>
      <c r="AU815" s="183"/>
      <c r="AV815" s="183"/>
      <c r="AW815" s="183"/>
      <c r="AX815" s="183"/>
      <c r="AY815" s="183"/>
      <c r="AZ815" s="183"/>
      <c r="BA815" s="183"/>
      <c r="BB815" s="183"/>
      <c r="BC815" s="183"/>
      <c r="BD815" s="183"/>
      <c r="BE815" s="183"/>
      <c r="BF815" s="183"/>
      <c r="BG815" s="183"/>
      <c r="BH815" s="183"/>
      <c r="BI815" s="183"/>
      <c r="BJ815" s="183"/>
      <c r="BK815" s="183"/>
      <c r="BL815" s="183"/>
      <c r="BM815" s="183"/>
    </row>
    <row r="816" spans="1:65" x14ac:dyDescent="0.2">
      <c r="A816" s="110"/>
      <c r="B816" s="110"/>
      <c r="C816" s="110"/>
      <c r="D816" s="183"/>
      <c r="E816" s="183"/>
      <c r="F816" s="183"/>
      <c r="G816" s="183"/>
      <c r="H816" s="183"/>
      <c r="I816" s="183"/>
      <c r="J816" s="183"/>
      <c r="K816" s="183"/>
      <c r="L816" s="183"/>
      <c r="M816" s="183"/>
      <c r="N816" s="183"/>
      <c r="O816" s="183"/>
      <c r="P816" s="183"/>
      <c r="Q816" s="183"/>
      <c r="R816" s="183"/>
      <c r="S816" s="183"/>
      <c r="T816" s="183"/>
      <c r="U816" s="183"/>
      <c r="V816" s="183"/>
      <c r="W816" s="183"/>
      <c r="X816" s="183"/>
      <c r="Y816" s="183"/>
      <c r="Z816" s="183"/>
      <c r="AA816" s="183"/>
      <c r="AB816" s="183"/>
      <c r="AC816" s="183"/>
      <c r="AD816" s="183"/>
      <c r="AE816" s="183"/>
      <c r="AF816" s="183"/>
      <c r="AG816" s="183"/>
      <c r="AH816" s="183"/>
      <c r="AI816" s="183"/>
      <c r="AJ816" s="183"/>
      <c r="AK816" s="183"/>
      <c r="AL816" s="183"/>
      <c r="AM816" s="183"/>
      <c r="AN816" s="183"/>
      <c r="AO816" s="183"/>
      <c r="AP816" s="183"/>
      <c r="AQ816" s="183"/>
      <c r="AR816" s="183"/>
      <c r="AS816" s="183"/>
      <c r="AT816" s="183"/>
      <c r="AU816" s="183"/>
      <c r="AV816" s="183"/>
      <c r="AW816" s="183"/>
      <c r="AX816" s="183"/>
      <c r="AY816" s="183"/>
      <c r="AZ816" s="183"/>
      <c r="BA816" s="183"/>
      <c r="BB816" s="183"/>
      <c r="BC816" s="183"/>
      <c r="BD816" s="183"/>
      <c r="BE816" s="183"/>
      <c r="BF816" s="183"/>
      <c r="BG816" s="183"/>
      <c r="BH816" s="183"/>
      <c r="BI816" s="183"/>
      <c r="BJ816" s="183"/>
      <c r="BK816" s="183"/>
      <c r="BL816" s="183"/>
      <c r="BM816" s="183"/>
    </row>
    <row r="817" spans="1:65" x14ac:dyDescent="0.2">
      <c r="A817" s="110"/>
      <c r="B817" s="110"/>
      <c r="C817" s="110"/>
      <c r="D817" s="183"/>
      <c r="E817" s="183"/>
      <c r="F817" s="183"/>
      <c r="G817" s="183"/>
      <c r="H817" s="183"/>
      <c r="I817" s="183"/>
      <c r="J817" s="183"/>
      <c r="K817" s="183"/>
      <c r="L817" s="183"/>
      <c r="M817" s="183"/>
      <c r="N817" s="183"/>
      <c r="O817" s="183"/>
      <c r="P817" s="183"/>
      <c r="Q817" s="183"/>
      <c r="R817" s="183"/>
      <c r="S817" s="183"/>
      <c r="T817" s="183"/>
      <c r="U817" s="183"/>
      <c r="V817" s="183"/>
      <c r="W817" s="183"/>
      <c r="X817" s="183"/>
      <c r="Y817" s="183"/>
      <c r="Z817" s="183"/>
      <c r="AA817" s="183"/>
      <c r="AB817" s="183"/>
      <c r="AC817" s="183"/>
      <c r="AD817" s="183"/>
      <c r="AE817" s="183"/>
      <c r="AF817" s="183"/>
      <c r="AG817" s="183"/>
      <c r="AH817" s="183"/>
      <c r="AI817" s="183"/>
      <c r="AJ817" s="183"/>
      <c r="AK817" s="183"/>
      <c r="AL817" s="183"/>
      <c r="AM817" s="183"/>
      <c r="AN817" s="183"/>
      <c r="AO817" s="183"/>
      <c r="AP817" s="183"/>
      <c r="AQ817" s="183"/>
      <c r="AR817" s="183"/>
      <c r="AS817" s="183"/>
      <c r="AT817" s="183"/>
      <c r="AU817" s="183"/>
      <c r="AV817" s="183"/>
      <c r="AW817" s="183"/>
      <c r="AX817" s="183"/>
      <c r="AY817" s="183"/>
      <c r="AZ817" s="183"/>
      <c r="BA817" s="183"/>
      <c r="BB817" s="183"/>
      <c r="BC817" s="183"/>
      <c r="BD817" s="183"/>
      <c r="BE817" s="183"/>
      <c r="BF817" s="183"/>
      <c r="BG817" s="183"/>
      <c r="BH817" s="183"/>
      <c r="BI817" s="183"/>
      <c r="BJ817" s="183"/>
      <c r="BK817" s="183"/>
      <c r="BL817" s="183"/>
      <c r="BM817" s="183"/>
    </row>
    <row r="818" spans="1:65" x14ac:dyDescent="0.2">
      <c r="A818" s="110"/>
      <c r="B818" s="110"/>
      <c r="C818" s="110"/>
      <c r="D818" s="183"/>
      <c r="E818" s="183"/>
      <c r="F818" s="183"/>
      <c r="G818" s="183"/>
      <c r="H818" s="183"/>
      <c r="I818" s="183"/>
      <c r="J818" s="183"/>
      <c r="K818" s="183"/>
      <c r="L818" s="183"/>
      <c r="M818" s="183"/>
      <c r="N818" s="183"/>
      <c r="O818" s="183"/>
      <c r="P818" s="183"/>
      <c r="Q818" s="183"/>
      <c r="R818" s="183"/>
      <c r="S818" s="183"/>
      <c r="T818" s="183"/>
      <c r="U818" s="183"/>
      <c r="V818" s="183"/>
      <c r="W818" s="183"/>
      <c r="X818" s="183"/>
      <c r="Y818" s="183"/>
      <c r="Z818" s="183"/>
      <c r="AA818" s="183"/>
      <c r="AB818" s="183"/>
      <c r="AC818" s="183"/>
      <c r="AD818" s="183"/>
      <c r="AE818" s="183"/>
      <c r="AF818" s="183"/>
      <c r="AG818" s="183"/>
      <c r="AH818" s="183"/>
      <c r="AI818" s="183"/>
      <c r="AJ818" s="183"/>
      <c r="AK818" s="183"/>
      <c r="AL818" s="183"/>
      <c r="AM818" s="183"/>
      <c r="AN818" s="183"/>
      <c r="AO818" s="183"/>
      <c r="AP818" s="183"/>
      <c r="AQ818" s="183"/>
      <c r="AR818" s="183"/>
      <c r="AS818" s="183"/>
      <c r="AT818" s="183"/>
      <c r="AU818" s="183"/>
      <c r="AV818" s="183"/>
      <c r="AW818" s="183"/>
      <c r="AX818" s="183"/>
      <c r="AY818" s="183"/>
      <c r="AZ818" s="183"/>
      <c r="BA818" s="183"/>
      <c r="BB818" s="183"/>
      <c r="BC818" s="183"/>
      <c r="BD818" s="183"/>
      <c r="BE818" s="183"/>
      <c r="BF818" s="183"/>
      <c r="BG818" s="183"/>
      <c r="BH818" s="183"/>
      <c r="BI818" s="183"/>
      <c r="BJ818" s="183"/>
      <c r="BK818" s="183"/>
      <c r="BL818" s="183"/>
      <c r="BM818" s="183"/>
    </row>
    <row r="819" spans="1:65" x14ac:dyDescent="0.2">
      <c r="A819" s="110"/>
      <c r="B819" s="110"/>
      <c r="C819" s="110"/>
      <c r="D819" s="183"/>
      <c r="E819" s="183"/>
      <c r="F819" s="183"/>
      <c r="G819" s="183"/>
      <c r="H819" s="183"/>
      <c r="I819" s="183"/>
      <c r="J819" s="183"/>
      <c r="K819" s="183"/>
      <c r="L819" s="183"/>
      <c r="M819" s="183"/>
      <c r="N819" s="183"/>
      <c r="O819" s="183"/>
      <c r="P819" s="183"/>
      <c r="Q819" s="183"/>
      <c r="R819" s="183"/>
      <c r="S819" s="183"/>
      <c r="T819" s="183"/>
      <c r="U819" s="183"/>
      <c r="V819" s="183"/>
      <c r="W819" s="183"/>
      <c r="X819" s="183"/>
      <c r="Y819" s="183"/>
      <c r="Z819" s="183"/>
      <c r="AA819" s="183"/>
      <c r="AB819" s="183"/>
      <c r="AC819" s="183"/>
      <c r="AD819" s="183"/>
      <c r="AE819" s="183"/>
      <c r="AF819" s="183"/>
      <c r="AG819" s="183"/>
      <c r="AH819" s="183"/>
      <c r="AI819" s="183"/>
      <c r="AJ819" s="183"/>
      <c r="AK819" s="183"/>
      <c r="AL819" s="183"/>
      <c r="AM819" s="183"/>
      <c r="AN819" s="183"/>
      <c r="AO819" s="183"/>
      <c r="AP819" s="183"/>
      <c r="AQ819" s="183"/>
      <c r="AR819" s="183"/>
      <c r="AS819" s="183"/>
      <c r="AT819" s="183"/>
      <c r="AU819" s="183"/>
      <c r="AV819" s="183"/>
      <c r="AW819" s="183"/>
      <c r="AX819" s="183"/>
      <c r="AY819" s="183"/>
      <c r="AZ819" s="183"/>
      <c r="BA819" s="183"/>
      <c r="BB819" s="183"/>
      <c r="BC819" s="183"/>
      <c r="BD819" s="183"/>
      <c r="BE819" s="183"/>
      <c r="BF819" s="183"/>
      <c r="BG819" s="183"/>
      <c r="BH819" s="183"/>
      <c r="BI819" s="183"/>
      <c r="BJ819" s="183"/>
      <c r="BK819" s="183"/>
      <c r="BL819" s="183"/>
      <c r="BM819" s="183"/>
    </row>
    <row r="820" spans="1:65" x14ac:dyDescent="0.2">
      <c r="A820" s="110"/>
      <c r="B820" s="110"/>
      <c r="C820" s="110"/>
      <c r="D820" s="183"/>
      <c r="E820" s="183"/>
      <c r="F820" s="183"/>
      <c r="G820" s="183"/>
      <c r="H820" s="183"/>
      <c r="I820" s="183"/>
      <c r="J820" s="183"/>
      <c r="K820" s="183"/>
      <c r="L820" s="183"/>
      <c r="M820" s="183"/>
      <c r="N820" s="183"/>
      <c r="O820" s="183"/>
      <c r="P820" s="183"/>
      <c r="Q820" s="183"/>
      <c r="R820" s="183"/>
      <c r="S820" s="183"/>
      <c r="T820" s="183"/>
      <c r="U820" s="183"/>
      <c r="V820" s="183"/>
      <c r="W820" s="183"/>
      <c r="X820" s="183"/>
      <c r="Y820" s="183"/>
      <c r="Z820" s="183"/>
      <c r="AA820" s="183"/>
      <c r="AB820" s="183"/>
      <c r="AC820" s="183"/>
      <c r="AD820" s="183"/>
      <c r="AE820" s="183"/>
      <c r="AF820" s="183"/>
      <c r="AG820" s="183"/>
      <c r="AH820" s="183"/>
      <c r="AI820" s="183"/>
      <c r="AJ820" s="183"/>
      <c r="AK820" s="183"/>
      <c r="AL820" s="183"/>
      <c r="AM820" s="183"/>
      <c r="AN820" s="183"/>
      <c r="AO820" s="183"/>
      <c r="AP820" s="183"/>
      <c r="AQ820" s="183"/>
      <c r="AR820" s="183"/>
      <c r="AS820" s="183"/>
      <c r="AT820" s="183"/>
      <c r="AU820" s="183"/>
      <c r="AV820" s="183"/>
      <c r="AW820" s="183"/>
      <c r="AX820" s="183"/>
      <c r="AY820" s="183"/>
      <c r="AZ820" s="183"/>
      <c r="BA820" s="183"/>
      <c r="BB820" s="183"/>
      <c r="BC820" s="183"/>
      <c r="BD820" s="183"/>
      <c r="BE820" s="183"/>
      <c r="BF820" s="183"/>
      <c r="BG820" s="183"/>
      <c r="BH820" s="183"/>
      <c r="BI820" s="183"/>
      <c r="BJ820" s="183"/>
      <c r="BK820" s="183"/>
      <c r="BL820" s="183"/>
      <c r="BM820" s="183"/>
    </row>
    <row r="821" spans="1:65" x14ac:dyDescent="0.2">
      <c r="A821" s="110"/>
      <c r="B821" s="110"/>
      <c r="C821" s="110"/>
      <c r="D821" s="183"/>
      <c r="E821" s="183"/>
      <c r="F821" s="183"/>
      <c r="G821" s="183"/>
      <c r="H821" s="183"/>
      <c r="I821" s="183"/>
      <c r="J821" s="183"/>
      <c r="K821" s="183"/>
      <c r="L821" s="183"/>
      <c r="M821" s="183"/>
      <c r="N821" s="183"/>
      <c r="O821" s="183"/>
      <c r="P821" s="183"/>
      <c r="Q821" s="183"/>
      <c r="R821" s="183"/>
      <c r="S821" s="183"/>
      <c r="T821" s="183"/>
      <c r="U821" s="183"/>
      <c r="V821" s="183"/>
      <c r="W821" s="183"/>
      <c r="X821" s="183"/>
      <c r="Y821" s="183"/>
      <c r="Z821" s="183"/>
      <c r="AA821" s="183"/>
      <c r="AB821" s="183"/>
      <c r="AC821" s="183"/>
      <c r="AD821" s="183"/>
      <c r="AE821" s="183"/>
      <c r="AF821" s="183"/>
      <c r="AG821" s="183"/>
      <c r="AH821" s="183"/>
      <c r="AI821" s="183"/>
      <c r="AJ821" s="183"/>
      <c r="AK821" s="183"/>
      <c r="AL821" s="183"/>
      <c r="AM821" s="183"/>
      <c r="AN821" s="183"/>
      <c r="AO821" s="183"/>
      <c r="AP821" s="183"/>
      <c r="AQ821" s="183"/>
      <c r="AR821" s="183"/>
      <c r="AS821" s="183"/>
      <c r="AT821" s="183"/>
      <c r="AU821" s="183"/>
      <c r="AV821" s="183"/>
      <c r="AW821" s="183"/>
      <c r="AX821" s="183"/>
      <c r="AY821" s="183"/>
      <c r="AZ821" s="183"/>
      <c r="BA821" s="183"/>
      <c r="BB821" s="183"/>
      <c r="BC821" s="183"/>
      <c r="BD821" s="183"/>
      <c r="BE821" s="183"/>
      <c r="BF821" s="183"/>
      <c r="BG821" s="183"/>
      <c r="BH821" s="183"/>
      <c r="BI821" s="183"/>
      <c r="BJ821" s="183"/>
      <c r="BK821" s="183"/>
      <c r="BL821" s="183"/>
      <c r="BM821" s="183"/>
    </row>
    <row r="822" spans="1:65" x14ac:dyDescent="0.2">
      <c r="A822" s="110"/>
      <c r="B822" s="110"/>
      <c r="C822" s="110"/>
      <c r="D822" s="183"/>
      <c r="E822" s="183"/>
      <c r="F822" s="183"/>
      <c r="G822" s="183"/>
      <c r="H822" s="183"/>
      <c r="I822" s="183"/>
      <c r="J822" s="183"/>
      <c r="K822" s="183"/>
      <c r="L822" s="183"/>
      <c r="M822" s="183"/>
      <c r="N822" s="183"/>
      <c r="O822" s="183"/>
      <c r="P822" s="183"/>
      <c r="Q822" s="183"/>
      <c r="R822" s="183"/>
      <c r="S822" s="183"/>
      <c r="T822" s="183"/>
      <c r="U822" s="183"/>
      <c r="V822" s="183"/>
      <c r="W822" s="183"/>
      <c r="X822" s="183"/>
      <c r="Y822" s="183"/>
      <c r="Z822" s="183"/>
      <c r="AA822" s="183"/>
      <c r="AB822" s="183"/>
      <c r="AC822" s="183"/>
      <c r="AD822" s="183"/>
      <c r="AE822" s="183"/>
      <c r="AF822" s="183"/>
      <c r="AG822" s="183"/>
      <c r="AH822" s="183"/>
      <c r="AI822" s="183"/>
      <c r="AJ822" s="183"/>
      <c r="AK822" s="183"/>
      <c r="AL822" s="183"/>
      <c r="AM822" s="183"/>
      <c r="AN822" s="183"/>
      <c r="AO822" s="183"/>
      <c r="AP822" s="183"/>
      <c r="AQ822" s="183"/>
      <c r="AR822" s="183"/>
      <c r="AS822" s="183"/>
      <c r="AT822" s="183"/>
      <c r="AU822" s="183"/>
      <c r="AV822" s="183"/>
      <c r="AW822" s="183"/>
      <c r="AX822" s="183"/>
      <c r="AY822" s="183"/>
      <c r="AZ822" s="183"/>
      <c r="BA822" s="183"/>
      <c r="BB822" s="183"/>
      <c r="BC822" s="183"/>
      <c r="BD822" s="183"/>
      <c r="BE822" s="183"/>
      <c r="BF822" s="183"/>
      <c r="BG822" s="183"/>
      <c r="BH822" s="183"/>
      <c r="BI822" s="183"/>
      <c r="BJ822" s="183"/>
      <c r="BK822" s="183"/>
      <c r="BL822" s="183"/>
      <c r="BM822" s="183"/>
    </row>
    <row r="823" spans="1:65" x14ac:dyDescent="0.2">
      <c r="A823" s="110"/>
      <c r="B823" s="110"/>
      <c r="C823" s="110"/>
      <c r="D823" s="183"/>
      <c r="E823" s="183"/>
      <c r="F823" s="183"/>
      <c r="G823" s="183"/>
      <c r="H823" s="183"/>
      <c r="I823" s="183"/>
      <c r="J823" s="183"/>
      <c r="K823" s="183"/>
      <c r="L823" s="183"/>
      <c r="M823" s="183"/>
      <c r="N823" s="183"/>
      <c r="O823" s="183"/>
      <c r="P823" s="183"/>
      <c r="Q823" s="183"/>
      <c r="R823" s="183"/>
      <c r="S823" s="183"/>
      <c r="T823" s="183"/>
      <c r="U823" s="183"/>
      <c r="V823" s="183"/>
      <c r="W823" s="183"/>
      <c r="X823" s="183"/>
      <c r="Y823" s="183"/>
      <c r="Z823" s="183"/>
      <c r="AA823" s="183"/>
      <c r="AB823" s="183"/>
      <c r="AC823" s="183"/>
      <c r="AD823" s="183"/>
      <c r="AE823" s="183"/>
      <c r="AF823" s="183"/>
      <c r="AG823" s="183"/>
      <c r="AH823" s="183"/>
      <c r="AI823" s="183"/>
      <c r="AJ823" s="183"/>
      <c r="AK823" s="183"/>
      <c r="AL823" s="183"/>
      <c r="AM823" s="183"/>
      <c r="AN823" s="183"/>
      <c r="AO823" s="183"/>
      <c r="AP823" s="183"/>
      <c r="AQ823" s="183"/>
      <c r="AR823" s="183"/>
      <c r="AS823" s="183"/>
      <c r="AT823" s="183"/>
      <c r="AU823" s="183"/>
      <c r="AV823" s="183"/>
      <c r="AW823" s="183"/>
      <c r="AX823" s="183"/>
      <c r="AY823" s="183"/>
      <c r="AZ823" s="183"/>
      <c r="BA823" s="183"/>
      <c r="BB823" s="183"/>
      <c r="BC823" s="183"/>
      <c r="BD823" s="183"/>
      <c r="BE823" s="183"/>
      <c r="BF823" s="183"/>
      <c r="BG823" s="183"/>
      <c r="BH823" s="183"/>
      <c r="BI823" s="183"/>
      <c r="BJ823" s="183"/>
      <c r="BK823" s="183"/>
      <c r="BL823" s="183"/>
      <c r="BM823" s="183"/>
    </row>
    <row r="824" spans="1:65" x14ac:dyDescent="0.2">
      <c r="A824" s="110"/>
      <c r="B824" s="110"/>
      <c r="C824" s="110"/>
      <c r="D824" s="183"/>
      <c r="E824" s="183"/>
      <c r="F824" s="183"/>
      <c r="G824" s="183"/>
      <c r="H824" s="183"/>
      <c r="I824" s="183"/>
      <c r="J824" s="183"/>
      <c r="K824" s="183"/>
      <c r="L824" s="183"/>
      <c r="M824" s="183"/>
      <c r="N824" s="183"/>
      <c r="O824" s="183"/>
      <c r="P824" s="183"/>
      <c r="Q824" s="183"/>
      <c r="R824" s="183"/>
      <c r="S824" s="183"/>
      <c r="T824" s="183"/>
      <c r="U824" s="183"/>
      <c r="V824" s="183"/>
      <c r="W824" s="183"/>
      <c r="X824" s="183"/>
      <c r="Y824" s="183"/>
      <c r="Z824" s="183"/>
      <c r="AA824" s="183"/>
      <c r="AB824" s="183"/>
      <c r="AC824" s="183"/>
      <c r="AD824" s="183"/>
      <c r="AE824" s="183"/>
      <c r="AF824" s="183"/>
      <c r="AG824" s="183"/>
      <c r="AH824" s="183"/>
      <c r="AI824" s="183"/>
      <c r="AJ824" s="183"/>
      <c r="AK824" s="183"/>
      <c r="AL824" s="183"/>
      <c r="AM824" s="183"/>
      <c r="AN824" s="183"/>
      <c r="AO824" s="183"/>
      <c r="AP824" s="183"/>
      <c r="AQ824" s="183"/>
      <c r="AR824" s="183"/>
      <c r="AS824" s="183"/>
      <c r="AT824" s="183"/>
      <c r="AU824" s="183"/>
      <c r="AV824" s="183"/>
      <c r="AW824" s="183"/>
      <c r="AX824" s="183"/>
      <c r="AY824" s="183"/>
      <c r="AZ824" s="183"/>
      <c r="BA824" s="183"/>
      <c r="BB824" s="183"/>
      <c r="BC824" s="183"/>
      <c r="BD824" s="183"/>
      <c r="BE824" s="183"/>
      <c r="BF824" s="183"/>
      <c r="BG824" s="183"/>
      <c r="BH824" s="183"/>
      <c r="BI824" s="183"/>
      <c r="BJ824" s="183"/>
      <c r="BK824" s="183"/>
      <c r="BL824" s="183"/>
      <c r="BM824" s="183"/>
    </row>
    <row r="825" spans="1:65" x14ac:dyDescent="0.2">
      <c r="A825" s="110"/>
      <c r="B825" s="110"/>
      <c r="C825" s="110"/>
      <c r="D825" s="183"/>
      <c r="E825" s="183"/>
      <c r="F825" s="183"/>
      <c r="G825" s="183"/>
      <c r="H825" s="183"/>
      <c r="I825" s="183"/>
      <c r="J825" s="183"/>
      <c r="K825" s="183"/>
      <c r="L825" s="183"/>
      <c r="M825" s="183"/>
      <c r="N825" s="183"/>
      <c r="O825" s="183"/>
      <c r="P825" s="183"/>
      <c r="Q825" s="183"/>
      <c r="R825" s="183"/>
      <c r="S825" s="183"/>
      <c r="T825" s="183"/>
      <c r="U825" s="183"/>
      <c r="V825" s="183"/>
      <c r="W825" s="183"/>
      <c r="X825" s="183"/>
      <c r="Y825" s="183"/>
      <c r="Z825" s="183"/>
      <c r="AA825" s="183"/>
      <c r="AB825" s="183"/>
      <c r="AC825" s="183"/>
      <c r="AD825" s="183"/>
      <c r="AE825" s="183"/>
      <c r="AF825" s="183"/>
      <c r="AG825" s="183"/>
      <c r="AH825" s="183"/>
      <c r="AI825" s="183"/>
      <c r="AJ825" s="183"/>
      <c r="AK825" s="183"/>
      <c r="AL825" s="183"/>
      <c r="AM825" s="183"/>
      <c r="AN825" s="183"/>
      <c r="AO825" s="183"/>
      <c r="AP825" s="183"/>
      <c r="AQ825" s="183"/>
      <c r="AR825" s="183"/>
      <c r="AS825" s="183"/>
      <c r="AT825" s="183"/>
      <c r="AU825" s="183"/>
      <c r="AV825" s="183"/>
      <c r="AW825" s="183"/>
      <c r="AX825" s="183"/>
      <c r="AY825" s="183"/>
      <c r="AZ825" s="183"/>
      <c r="BA825" s="183"/>
      <c r="BB825" s="183"/>
      <c r="BC825" s="183"/>
      <c r="BD825" s="183"/>
      <c r="BE825" s="183"/>
      <c r="BF825" s="183"/>
      <c r="BG825" s="183"/>
      <c r="BH825" s="183"/>
      <c r="BI825" s="183"/>
      <c r="BJ825" s="183"/>
      <c r="BK825" s="183"/>
      <c r="BL825" s="183"/>
      <c r="BM825" s="183"/>
    </row>
    <row r="826" spans="1:65" x14ac:dyDescent="0.2">
      <c r="A826" s="110"/>
      <c r="B826" s="110"/>
      <c r="C826" s="110"/>
      <c r="D826" s="183"/>
      <c r="E826" s="183"/>
      <c r="F826" s="183"/>
      <c r="G826" s="183"/>
      <c r="H826" s="183"/>
      <c r="I826" s="183"/>
      <c r="J826" s="183"/>
      <c r="K826" s="183"/>
      <c r="L826" s="183"/>
      <c r="M826" s="183"/>
      <c r="N826" s="183"/>
      <c r="O826" s="183"/>
      <c r="P826" s="183"/>
      <c r="Q826" s="183"/>
      <c r="R826" s="183"/>
      <c r="S826" s="183"/>
      <c r="T826" s="183"/>
      <c r="U826" s="183"/>
      <c r="V826" s="183"/>
      <c r="W826" s="183"/>
      <c r="X826" s="183"/>
      <c r="Y826" s="183"/>
      <c r="Z826" s="183"/>
      <c r="AA826" s="183"/>
      <c r="AB826" s="183"/>
      <c r="AC826" s="183"/>
      <c r="AD826" s="183"/>
      <c r="AE826" s="183"/>
      <c r="AF826" s="183"/>
      <c r="AG826" s="183"/>
      <c r="AH826" s="183"/>
      <c r="AI826" s="183"/>
      <c r="AJ826" s="183"/>
      <c r="AK826" s="183"/>
      <c r="AL826" s="183"/>
      <c r="AM826" s="183"/>
      <c r="AN826" s="183"/>
      <c r="AO826" s="183"/>
      <c r="AP826" s="183"/>
      <c r="AQ826" s="183"/>
      <c r="AR826" s="183"/>
      <c r="AS826" s="183"/>
      <c r="AT826" s="183"/>
      <c r="AU826" s="183"/>
      <c r="AV826" s="183"/>
      <c r="AW826" s="183"/>
      <c r="AX826" s="183"/>
      <c r="AY826" s="183"/>
      <c r="AZ826" s="183"/>
      <c r="BA826" s="183"/>
      <c r="BB826" s="183"/>
      <c r="BC826" s="183"/>
      <c r="BD826" s="183"/>
      <c r="BE826" s="183"/>
      <c r="BF826" s="183"/>
      <c r="BG826" s="183"/>
      <c r="BH826" s="183"/>
      <c r="BI826" s="183"/>
      <c r="BJ826" s="183"/>
      <c r="BK826" s="183"/>
      <c r="BL826" s="183"/>
      <c r="BM826" s="183"/>
    </row>
    <row r="827" spans="1:65" x14ac:dyDescent="0.2">
      <c r="A827" s="110"/>
      <c r="B827" s="110"/>
      <c r="C827" s="110"/>
      <c r="D827" s="183"/>
      <c r="E827" s="183"/>
      <c r="F827" s="183"/>
      <c r="G827" s="183"/>
      <c r="H827" s="183"/>
      <c r="I827" s="183"/>
      <c r="J827" s="183"/>
      <c r="K827" s="183"/>
      <c r="L827" s="183"/>
      <c r="M827" s="183"/>
      <c r="N827" s="183"/>
      <c r="O827" s="183"/>
      <c r="P827" s="183"/>
      <c r="Q827" s="183"/>
      <c r="R827" s="183"/>
      <c r="S827" s="183"/>
      <c r="T827" s="183"/>
      <c r="U827" s="183"/>
      <c r="V827" s="183"/>
      <c r="W827" s="183"/>
      <c r="X827" s="183"/>
      <c r="Y827" s="183"/>
      <c r="Z827" s="183"/>
      <c r="AA827" s="183"/>
      <c r="AB827" s="183"/>
      <c r="AC827" s="183"/>
      <c r="AD827" s="183"/>
      <c r="AE827" s="183"/>
      <c r="AF827" s="183"/>
      <c r="AG827" s="183"/>
      <c r="AH827" s="183"/>
      <c r="AI827" s="183"/>
      <c r="AJ827" s="183"/>
      <c r="AK827" s="183"/>
      <c r="AL827" s="183"/>
      <c r="AM827" s="183"/>
      <c r="AN827" s="183"/>
      <c r="AO827" s="183"/>
      <c r="AP827" s="183"/>
      <c r="AQ827" s="183"/>
      <c r="AR827" s="183"/>
      <c r="AS827" s="183"/>
      <c r="AT827" s="183"/>
      <c r="AU827" s="183"/>
      <c r="AV827" s="183"/>
      <c r="AW827" s="183"/>
      <c r="AX827" s="183"/>
      <c r="AY827" s="183"/>
      <c r="AZ827" s="183"/>
      <c r="BA827" s="183"/>
      <c r="BB827" s="183"/>
      <c r="BC827" s="183"/>
      <c r="BD827" s="183"/>
      <c r="BE827" s="183"/>
      <c r="BF827" s="183"/>
      <c r="BG827" s="183"/>
      <c r="BH827" s="183"/>
      <c r="BI827" s="183"/>
      <c r="BJ827" s="183"/>
      <c r="BK827" s="183"/>
      <c r="BL827" s="183"/>
      <c r="BM827" s="183"/>
    </row>
    <row r="828" spans="1:65" x14ac:dyDescent="0.2">
      <c r="A828" s="110"/>
      <c r="B828" s="110"/>
      <c r="C828" s="110"/>
      <c r="D828" s="183"/>
      <c r="E828" s="183"/>
      <c r="F828" s="183"/>
      <c r="G828" s="183"/>
      <c r="H828" s="183"/>
      <c r="I828" s="183"/>
      <c r="J828" s="183"/>
      <c r="K828" s="183"/>
      <c r="L828" s="183"/>
      <c r="M828" s="183"/>
      <c r="N828" s="183"/>
      <c r="O828" s="183"/>
      <c r="P828" s="183"/>
      <c r="Q828" s="183"/>
      <c r="R828" s="183"/>
      <c r="S828" s="183"/>
      <c r="T828" s="183"/>
      <c r="U828" s="183"/>
      <c r="V828" s="183"/>
      <c r="W828" s="183"/>
      <c r="X828" s="183"/>
      <c r="Y828" s="183"/>
      <c r="Z828" s="183"/>
      <c r="AA828" s="183"/>
      <c r="AB828" s="183"/>
      <c r="AC828" s="183"/>
      <c r="AD828" s="183"/>
      <c r="AE828" s="183"/>
      <c r="AF828" s="183"/>
      <c r="AG828" s="183"/>
      <c r="AH828" s="183"/>
      <c r="AI828" s="183"/>
      <c r="AJ828" s="183"/>
      <c r="AK828" s="183"/>
      <c r="AL828" s="183"/>
      <c r="AM828" s="183"/>
      <c r="AN828" s="183"/>
      <c r="AO828" s="183"/>
      <c r="AP828" s="183"/>
      <c r="AQ828" s="183"/>
      <c r="AR828" s="183"/>
      <c r="AS828" s="183"/>
      <c r="AT828" s="183"/>
      <c r="AU828" s="183"/>
      <c r="AV828" s="183"/>
      <c r="AW828" s="183"/>
      <c r="AX828" s="183"/>
      <c r="AY828" s="183"/>
      <c r="AZ828" s="183"/>
      <c r="BA828" s="183"/>
      <c r="BB828" s="183"/>
      <c r="BC828" s="183"/>
      <c r="BD828" s="183"/>
      <c r="BE828" s="183"/>
      <c r="BF828" s="183"/>
      <c r="BG828" s="183"/>
      <c r="BH828" s="183"/>
      <c r="BI828" s="183"/>
      <c r="BJ828" s="183"/>
      <c r="BK828" s="183"/>
      <c r="BL828" s="183"/>
      <c r="BM828" s="183"/>
    </row>
    <row r="829" spans="1:65" x14ac:dyDescent="0.2">
      <c r="A829" s="110"/>
      <c r="B829" s="110"/>
      <c r="C829" s="110"/>
      <c r="D829" s="183"/>
      <c r="E829" s="183"/>
      <c r="F829" s="183"/>
      <c r="G829" s="183"/>
      <c r="H829" s="183"/>
      <c r="I829" s="183"/>
      <c r="J829" s="183"/>
      <c r="K829" s="183"/>
      <c r="L829" s="183"/>
      <c r="M829" s="183"/>
      <c r="N829" s="183"/>
      <c r="O829" s="183"/>
      <c r="P829" s="183"/>
      <c r="Q829" s="183"/>
      <c r="R829" s="183"/>
      <c r="S829" s="183"/>
      <c r="T829" s="183"/>
      <c r="U829" s="183"/>
      <c r="V829" s="183"/>
      <c r="W829" s="183"/>
      <c r="X829" s="183"/>
      <c r="Y829" s="183"/>
      <c r="Z829" s="183"/>
      <c r="AA829" s="183"/>
      <c r="AB829" s="183"/>
      <c r="AC829" s="183"/>
      <c r="AD829" s="183"/>
      <c r="AE829" s="183"/>
      <c r="AF829" s="183"/>
      <c r="AG829" s="183"/>
      <c r="AH829" s="183"/>
      <c r="AI829" s="183"/>
      <c r="AJ829" s="183"/>
      <c r="AK829" s="183"/>
      <c r="AL829" s="183"/>
      <c r="AM829" s="183"/>
      <c r="AN829" s="183"/>
      <c r="AO829" s="183"/>
      <c r="AP829" s="183"/>
      <c r="AQ829" s="183"/>
      <c r="AR829" s="183"/>
      <c r="AS829" s="183"/>
      <c r="AT829" s="183"/>
      <c r="AU829" s="183"/>
      <c r="AV829" s="183"/>
      <c r="AW829" s="183"/>
      <c r="AX829" s="183"/>
      <c r="AY829" s="183"/>
      <c r="AZ829" s="183"/>
      <c r="BA829" s="183"/>
      <c r="BB829" s="183"/>
      <c r="BC829" s="183"/>
      <c r="BD829" s="183"/>
      <c r="BE829" s="183"/>
      <c r="BF829" s="183"/>
      <c r="BG829" s="183"/>
      <c r="BH829" s="183"/>
      <c r="BI829" s="183"/>
      <c r="BJ829" s="183"/>
      <c r="BK829" s="183"/>
      <c r="BL829" s="183"/>
      <c r="BM829" s="183"/>
    </row>
    <row r="830" spans="1:65" x14ac:dyDescent="0.2">
      <c r="A830" s="110"/>
      <c r="B830" s="110"/>
      <c r="C830" s="110"/>
      <c r="D830" s="183"/>
      <c r="E830" s="183"/>
      <c r="F830" s="183"/>
      <c r="G830" s="183"/>
      <c r="H830" s="183"/>
      <c r="I830" s="183"/>
      <c r="J830" s="183"/>
      <c r="K830" s="183"/>
      <c r="L830" s="183"/>
      <c r="M830" s="183"/>
      <c r="N830" s="183"/>
      <c r="O830" s="183"/>
      <c r="P830" s="183"/>
      <c r="Q830" s="183"/>
      <c r="R830" s="183"/>
      <c r="S830" s="183"/>
      <c r="T830" s="183"/>
      <c r="U830" s="183"/>
      <c r="V830" s="183"/>
      <c r="W830" s="183"/>
      <c r="X830" s="183"/>
      <c r="Y830" s="183"/>
      <c r="Z830" s="183"/>
      <c r="AA830" s="183"/>
      <c r="AB830" s="183"/>
      <c r="AC830" s="183"/>
      <c r="AD830" s="183"/>
      <c r="AE830" s="183"/>
      <c r="AF830" s="183"/>
      <c r="AG830" s="183"/>
      <c r="AH830" s="183"/>
      <c r="AI830" s="183"/>
      <c r="AJ830" s="183"/>
      <c r="AK830" s="183"/>
      <c r="AL830" s="183"/>
      <c r="AM830" s="183"/>
      <c r="AN830" s="183"/>
      <c r="AO830" s="183"/>
      <c r="AP830" s="183"/>
      <c r="AQ830" s="183"/>
      <c r="AR830" s="183"/>
      <c r="AS830" s="183"/>
      <c r="AT830" s="183"/>
      <c r="AU830" s="183"/>
      <c r="AV830" s="183"/>
      <c r="AW830" s="183"/>
      <c r="AX830" s="183"/>
      <c r="AY830" s="183"/>
      <c r="AZ830" s="183"/>
      <c r="BA830" s="183"/>
      <c r="BB830" s="183"/>
      <c r="BC830" s="183"/>
      <c r="BD830" s="183"/>
      <c r="BE830" s="183"/>
      <c r="BF830" s="183"/>
      <c r="BG830" s="183"/>
      <c r="BH830" s="183"/>
      <c r="BI830" s="183"/>
      <c r="BJ830" s="183"/>
      <c r="BK830" s="183"/>
      <c r="BL830" s="183"/>
      <c r="BM830" s="183"/>
    </row>
    <row r="831" spans="1:65" x14ac:dyDescent="0.2">
      <c r="A831" s="110"/>
      <c r="B831" s="110"/>
      <c r="C831" s="110"/>
      <c r="D831" s="183"/>
      <c r="E831" s="183"/>
      <c r="F831" s="183"/>
      <c r="G831" s="183"/>
      <c r="H831" s="183"/>
      <c r="I831" s="183"/>
      <c r="J831" s="183"/>
      <c r="K831" s="183"/>
      <c r="L831" s="183"/>
      <c r="M831" s="183"/>
      <c r="N831" s="183"/>
      <c r="O831" s="183"/>
      <c r="P831" s="183"/>
      <c r="Q831" s="183"/>
      <c r="R831" s="183"/>
      <c r="S831" s="183"/>
      <c r="T831" s="183"/>
      <c r="U831" s="183"/>
      <c r="V831" s="183"/>
      <c r="W831" s="183"/>
      <c r="X831" s="183"/>
      <c r="Y831" s="183"/>
      <c r="Z831" s="183"/>
      <c r="AA831" s="183"/>
      <c r="AB831" s="183"/>
      <c r="AC831" s="183"/>
      <c r="AD831" s="183"/>
      <c r="AE831" s="183"/>
      <c r="AF831" s="183"/>
      <c r="AG831" s="183"/>
      <c r="AH831" s="183"/>
      <c r="AI831" s="183"/>
      <c r="AJ831" s="183"/>
      <c r="AK831" s="183"/>
      <c r="AL831" s="183"/>
      <c r="AM831" s="183"/>
      <c r="AN831" s="183"/>
      <c r="AO831" s="183"/>
      <c r="AP831" s="183"/>
      <c r="AQ831" s="183"/>
      <c r="AR831" s="183"/>
      <c r="AS831" s="183"/>
      <c r="AT831" s="183"/>
      <c r="AU831" s="183"/>
      <c r="AV831" s="183"/>
      <c r="AW831" s="183"/>
      <c r="AX831" s="183"/>
      <c r="AY831" s="183"/>
      <c r="AZ831" s="183"/>
      <c r="BA831" s="183"/>
      <c r="BB831" s="183"/>
      <c r="BC831" s="183"/>
      <c r="BD831" s="183"/>
      <c r="BE831" s="183"/>
      <c r="BF831" s="183"/>
      <c r="BG831" s="183"/>
      <c r="BH831" s="183"/>
      <c r="BI831" s="183"/>
      <c r="BJ831" s="183"/>
      <c r="BK831" s="183"/>
      <c r="BL831" s="183"/>
      <c r="BM831" s="183"/>
    </row>
    <row r="832" spans="1:65" x14ac:dyDescent="0.2">
      <c r="A832" s="110"/>
      <c r="B832" s="110"/>
      <c r="C832" s="110"/>
      <c r="D832" s="183"/>
      <c r="E832" s="183"/>
      <c r="F832" s="183"/>
      <c r="G832" s="183"/>
      <c r="H832" s="183"/>
      <c r="I832" s="183"/>
      <c r="J832" s="183"/>
      <c r="K832" s="183"/>
      <c r="L832" s="183"/>
      <c r="M832" s="183"/>
      <c r="N832" s="183"/>
      <c r="O832" s="183"/>
      <c r="P832" s="183"/>
      <c r="Q832" s="183"/>
      <c r="R832" s="183"/>
      <c r="S832" s="183"/>
      <c r="T832" s="183"/>
      <c r="U832" s="183"/>
      <c r="V832" s="183"/>
      <c r="W832" s="183"/>
      <c r="X832" s="183"/>
      <c r="Y832" s="183"/>
      <c r="Z832" s="183"/>
      <c r="AA832" s="183"/>
      <c r="AB832" s="183"/>
      <c r="AC832" s="183"/>
      <c r="AD832" s="183"/>
      <c r="AE832" s="183"/>
      <c r="AF832" s="183"/>
      <c r="AG832" s="183"/>
      <c r="AH832" s="183"/>
      <c r="AI832" s="183"/>
      <c r="AJ832" s="183"/>
      <c r="AK832" s="183"/>
      <c r="AL832" s="183"/>
      <c r="AM832" s="183"/>
      <c r="AN832" s="183"/>
      <c r="AO832" s="183"/>
      <c r="AP832" s="183"/>
      <c r="AQ832" s="183"/>
      <c r="AR832" s="183"/>
      <c r="AS832" s="183"/>
      <c r="AT832" s="183"/>
      <c r="AU832" s="183"/>
      <c r="AV832" s="183"/>
      <c r="AW832" s="183"/>
      <c r="AX832" s="183"/>
      <c r="AY832" s="183"/>
      <c r="AZ832" s="183"/>
      <c r="BA832" s="183"/>
      <c r="BB832" s="183"/>
      <c r="BC832" s="183"/>
      <c r="BD832" s="183"/>
      <c r="BE832" s="183"/>
      <c r="BF832" s="183"/>
      <c r="BG832" s="183"/>
      <c r="BH832" s="183"/>
      <c r="BI832" s="183"/>
      <c r="BJ832" s="183"/>
      <c r="BK832" s="183"/>
      <c r="BL832" s="183"/>
      <c r="BM832" s="183"/>
    </row>
    <row r="833" spans="1:65" x14ac:dyDescent="0.2">
      <c r="A833" s="110"/>
      <c r="B833" s="110"/>
      <c r="C833" s="110"/>
      <c r="D833" s="183"/>
      <c r="E833" s="183"/>
      <c r="F833" s="183"/>
      <c r="G833" s="183"/>
      <c r="H833" s="183"/>
      <c r="I833" s="183"/>
      <c r="J833" s="183"/>
      <c r="K833" s="183"/>
      <c r="L833" s="183"/>
      <c r="M833" s="183"/>
      <c r="N833" s="183"/>
      <c r="O833" s="183"/>
      <c r="P833" s="183"/>
      <c r="Q833" s="183"/>
      <c r="R833" s="183"/>
      <c r="S833" s="183"/>
      <c r="T833" s="183"/>
      <c r="U833" s="183"/>
      <c r="V833" s="183"/>
      <c r="W833" s="183"/>
      <c r="X833" s="183"/>
      <c r="Y833" s="183"/>
      <c r="Z833" s="183"/>
      <c r="AA833" s="183"/>
      <c r="AB833" s="183"/>
      <c r="AC833" s="183"/>
      <c r="AD833" s="183"/>
      <c r="AE833" s="183"/>
      <c r="AF833" s="183"/>
      <c r="AG833" s="183"/>
      <c r="AH833" s="183"/>
      <c r="AI833" s="183"/>
      <c r="AJ833" s="183"/>
      <c r="AK833" s="183"/>
      <c r="AL833" s="183"/>
      <c r="AM833" s="183"/>
      <c r="AN833" s="183"/>
      <c r="AO833" s="183"/>
      <c r="AP833" s="183"/>
      <c r="AQ833" s="183"/>
      <c r="AR833" s="183"/>
      <c r="AS833" s="183"/>
      <c r="AT833" s="183"/>
      <c r="AU833" s="183"/>
      <c r="AV833" s="183"/>
      <c r="AW833" s="183"/>
      <c r="AX833" s="183"/>
      <c r="AY833" s="183"/>
      <c r="AZ833" s="183"/>
      <c r="BA833" s="183"/>
      <c r="BB833" s="183"/>
      <c r="BC833" s="183"/>
      <c r="BD833" s="183"/>
      <c r="BE833" s="183"/>
      <c r="BF833" s="183"/>
      <c r="BG833" s="183"/>
      <c r="BH833" s="183"/>
      <c r="BI833" s="183"/>
      <c r="BJ833" s="183"/>
      <c r="BK833" s="183"/>
      <c r="BL833" s="183"/>
      <c r="BM833" s="183"/>
    </row>
    <row r="834" spans="1:65" x14ac:dyDescent="0.2">
      <c r="A834" s="110"/>
      <c r="B834" s="110"/>
      <c r="C834" s="110"/>
      <c r="D834" s="183"/>
      <c r="E834" s="183"/>
      <c r="F834" s="183"/>
      <c r="G834" s="183"/>
      <c r="H834" s="183"/>
      <c r="I834" s="183"/>
      <c r="J834" s="183"/>
      <c r="K834" s="183"/>
      <c r="L834" s="183"/>
      <c r="M834" s="183"/>
      <c r="N834" s="183"/>
      <c r="O834" s="183"/>
      <c r="P834" s="183"/>
      <c r="Q834" s="183"/>
      <c r="R834" s="183"/>
      <c r="S834" s="183"/>
      <c r="T834" s="183"/>
      <c r="U834" s="183"/>
      <c r="V834" s="183"/>
      <c r="W834" s="183"/>
      <c r="X834" s="183"/>
      <c r="Y834" s="183"/>
      <c r="Z834" s="183"/>
      <c r="AA834" s="183"/>
      <c r="AB834" s="183"/>
      <c r="AC834" s="183"/>
      <c r="AD834" s="183"/>
      <c r="AE834" s="183"/>
      <c r="AF834" s="183"/>
      <c r="AG834" s="183"/>
      <c r="AH834" s="183"/>
      <c r="AI834" s="183"/>
      <c r="AJ834" s="183"/>
      <c r="AK834" s="183"/>
      <c r="AL834" s="183"/>
      <c r="AM834" s="183"/>
      <c r="AN834" s="183"/>
      <c r="AO834" s="183"/>
      <c r="AP834" s="183"/>
      <c r="AQ834" s="183"/>
      <c r="AR834" s="183"/>
      <c r="AS834" s="183"/>
      <c r="AT834" s="183"/>
      <c r="AU834" s="183"/>
      <c r="AV834" s="183"/>
      <c r="AW834" s="183"/>
      <c r="AX834" s="183"/>
      <c r="AY834" s="183"/>
      <c r="AZ834" s="183"/>
      <c r="BA834" s="183"/>
      <c r="BB834" s="183"/>
      <c r="BC834" s="183"/>
      <c r="BD834" s="183"/>
      <c r="BE834" s="183"/>
      <c r="BF834" s="183"/>
      <c r="BG834" s="183"/>
      <c r="BH834" s="183"/>
      <c r="BI834" s="183"/>
      <c r="BJ834" s="183"/>
      <c r="BK834" s="183"/>
      <c r="BL834" s="183"/>
      <c r="BM834" s="183"/>
    </row>
    <row r="835" spans="1:65" x14ac:dyDescent="0.2">
      <c r="A835" s="110"/>
      <c r="B835" s="110"/>
      <c r="C835" s="110"/>
      <c r="D835" s="183"/>
      <c r="E835" s="183"/>
      <c r="F835" s="183"/>
      <c r="G835" s="183"/>
      <c r="H835" s="183"/>
      <c r="I835" s="183"/>
      <c r="J835" s="183"/>
      <c r="K835" s="183"/>
      <c r="L835" s="183"/>
      <c r="M835" s="183"/>
      <c r="N835" s="183"/>
      <c r="O835" s="183"/>
      <c r="P835" s="183"/>
      <c r="Q835" s="183"/>
      <c r="R835" s="183"/>
      <c r="S835" s="183"/>
      <c r="T835" s="183"/>
      <c r="U835" s="183"/>
      <c r="V835" s="183"/>
      <c r="W835" s="183"/>
      <c r="X835" s="183"/>
      <c r="Y835" s="183"/>
      <c r="Z835" s="183"/>
      <c r="AA835" s="183"/>
      <c r="AB835" s="183"/>
      <c r="AC835" s="183"/>
      <c r="AD835" s="183"/>
      <c r="AE835" s="183"/>
      <c r="AF835" s="183"/>
      <c r="AG835" s="183"/>
      <c r="AH835" s="183"/>
      <c r="AI835" s="183"/>
      <c r="AJ835" s="183"/>
      <c r="AK835" s="183"/>
      <c r="AL835" s="183"/>
      <c r="AM835" s="183"/>
      <c r="AN835" s="183"/>
      <c r="AO835" s="183"/>
      <c r="AP835" s="183"/>
      <c r="AQ835" s="183"/>
      <c r="AR835" s="183"/>
      <c r="AS835" s="183"/>
      <c r="AT835" s="183"/>
      <c r="AU835" s="183"/>
      <c r="AV835" s="183"/>
      <c r="AW835" s="183"/>
      <c r="AX835" s="183"/>
      <c r="AY835" s="183"/>
      <c r="AZ835" s="183"/>
      <c r="BA835" s="183"/>
      <c r="BB835" s="183"/>
      <c r="BC835" s="183"/>
      <c r="BD835" s="183"/>
      <c r="BE835" s="183"/>
      <c r="BF835" s="183"/>
      <c r="BG835" s="183"/>
      <c r="BH835" s="183"/>
      <c r="BI835" s="183"/>
      <c r="BJ835" s="183"/>
      <c r="BK835" s="183"/>
      <c r="BL835" s="183"/>
      <c r="BM835" s="183"/>
    </row>
    <row r="836" spans="1:65" x14ac:dyDescent="0.2">
      <c r="A836" s="110"/>
      <c r="B836" s="110"/>
      <c r="C836" s="110"/>
      <c r="D836" s="183"/>
      <c r="E836" s="183"/>
      <c r="F836" s="183"/>
      <c r="G836" s="183"/>
      <c r="H836" s="183"/>
      <c r="I836" s="183"/>
      <c r="J836" s="183"/>
      <c r="K836" s="183"/>
      <c r="L836" s="183"/>
      <c r="M836" s="183"/>
      <c r="N836" s="183"/>
      <c r="O836" s="183"/>
      <c r="P836" s="183"/>
      <c r="Q836" s="183"/>
      <c r="R836" s="183"/>
      <c r="S836" s="183"/>
      <c r="T836" s="183"/>
      <c r="U836" s="183"/>
      <c r="V836" s="183"/>
      <c r="W836" s="183"/>
      <c r="X836" s="183"/>
      <c r="Y836" s="183"/>
      <c r="Z836" s="183"/>
      <c r="AA836" s="183"/>
      <c r="AB836" s="183"/>
      <c r="AC836" s="183"/>
      <c r="AD836" s="183"/>
      <c r="AE836" s="183"/>
      <c r="AF836" s="183"/>
      <c r="AG836" s="183"/>
      <c r="AH836" s="183"/>
      <c r="AI836" s="183"/>
      <c r="AJ836" s="183"/>
      <c r="AK836" s="183"/>
      <c r="AL836" s="183"/>
      <c r="AM836" s="183"/>
      <c r="AN836" s="183"/>
      <c r="AO836" s="183"/>
      <c r="AP836" s="183"/>
      <c r="AQ836" s="183"/>
      <c r="AR836" s="183"/>
      <c r="AS836" s="183"/>
      <c r="AT836" s="183"/>
      <c r="AU836" s="183"/>
      <c r="AV836" s="183"/>
      <c r="AW836" s="183"/>
      <c r="AX836" s="183"/>
      <c r="AY836" s="183"/>
      <c r="AZ836" s="183"/>
      <c r="BA836" s="183"/>
      <c r="BB836" s="183"/>
      <c r="BC836" s="183"/>
      <c r="BD836" s="183"/>
      <c r="BE836" s="183"/>
      <c r="BF836" s="183"/>
      <c r="BG836" s="183"/>
      <c r="BH836" s="183"/>
      <c r="BI836" s="183"/>
      <c r="BJ836" s="183"/>
      <c r="BK836" s="183"/>
      <c r="BL836" s="183"/>
      <c r="BM836" s="183"/>
    </row>
    <row r="837" spans="1:65" x14ac:dyDescent="0.2">
      <c r="A837" s="110"/>
      <c r="B837" s="110"/>
      <c r="C837" s="110"/>
      <c r="D837" s="183"/>
      <c r="E837" s="183"/>
      <c r="F837" s="183"/>
      <c r="G837" s="183"/>
      <c r="H837" s="183"/>
      <c r="I837" s="183"/>
      <c r="J837" s="183"/>
      <c r="K837" s="183"/>
      <c r="L837" s="183"/>
      <c r="M837" s="183"/>
      <c r="N837" s="183"/>
      <c r="O837" s="183"/>
      <c r="P837" s="183"/>
      <c r="Q837" s="183"/>
      <c r="R837" s="183"/>
      <c r="S837" s="183"/>
      <c r="T837" s="183"/>
      <c r="U837" s="183"/>
      <c r="V837" s="183"/>
      <c r="W837" s="183"/>
      <c r="X837" s="183"/>
      <c r="Y837" s="183"/>
      <c r="Z837" s="183"/>
      <c r="AA837" s="183"/>
      <c r="AB837" s="183"/>
      <c r="AC837" s="183"/>
      <c r="AD837" s="183"/>
      <c r="AE837" s="183"/>
      <c r="AF837" s="183"/>
      <c r="AG837" s="183"/>
      <c r="AH837" s="183"/>
      <c r="AI837" s="183"/>
      <c r="AJ837" s="183"/>
      <c r="AK837" s="183"/>
      <c r="AL837" s="183"/>
      <c r="AM837" s="183"/>
      <c r="AN837" s="183"/>
      <c r="AO837" s="183"/>
      <c r="AP837" s="183"/>
      <c r="AQ837" s="183"/>
      <c r="AR837" s="183"/>
      <c r="AS837" s="183"/>
      <c r="AT837" s="183"/>
      <c r="AU837" s="183"/>
      <c r="AV837" s="183"/>
      <c r="AW837" s="183"/>
      <c r="AX837" s="183"/>
      <c r="AY837" s="183"/>
      <c r="AZ837" s="183"/>
      <c r="BA837" s="183"/>
      <c r="BB837" s="183"/>
      <c r="BC837" s="183"/>
      <c r="BD837" s="183"/>
      <c r="BE837" s="183"/>
      <c r="BF837" s="183"/>
      <c r="BG837" s="183"/>
      <c r="BH837" s="183"/>
      <c r="BI837" s="183"/>
      <c r="BJ837" s="183"/>
      <c r="BK837" s="183"/>
      <c r="BL837" s="183"/>
      <c r="BM837" s="183"/>
    </row>
    <row r="838" spans="1:65" x14ac:dyDescent="0.2">
      <c r="A838" s="110"/>
      <c r="B838" s="110"/>
      <c r="C838" s="110"/>
      <c r="D838" s="183"/>
      <c r="E838" s="183"/>
      <c r="F838" s="183"/>
      <c r="G838" s="183"/>
      <c r="H838" s="183"/>
      <c r="I838" s="183"/>
      <c r="J838" s="183"/>
      <c r="K838" s="183"/>
      <c r="L838" s="183"/>
      <c r="M838" s="183"/>
      <c r="N838" s="183"/>
      <c r="O838" s="183"/>
      <c r="P838" s="183"/>
      <c r="Q838" s="183"/>
      <c r="R838" s="183"/>
      <c r="S838" s="183"/>
      <c r="T838" s="183"/>
      <c r="U838" s="183"/>
      <c r="V838" s="183"/>
      <c r="W838" s="183"/>
      <c r="X838" s="183"/>
      <c r="Y838" s="183"/>
      <c r="Z838" s="183"/>
      <c r="AA838" s="183"/>
      <c r="AB838" s="183"/>
      <c r="AC838" s="183"/>
      <c r="AD838" s="183"/>
      <c r="AE838" s="183"/>
      <c r="AF838" s="183"/>
      <c r="AG838" s="183"/>
      <c r="AH838" s="183"/>
      <c r="AI838" s="183"/>
      <c r="AJ838" s="183"/>
      <c r="AK838" s="183"/>
      <c r="AL838" s="183"/>
      <c r="AM838" s="183"/>
      <c r="AN838" s="183"/>
      <c r="AO838" s="183"/>
      <c r="AP838" s="183"/>
      <c r="AQ838" s="183"/>
      <c r="AR838" s="183"/>
      <c r="AS838" s="183"/>
      <c r="AT838" s="183"/>
      <c r="AU838" s="183"/>
      <c r="AV838" s="183"/>
      <c r="AW838" s="183"/>
      <c r="AX838" s="183"/>
      <c r="AY838" s="183"/>
      <c r="AZ838" s="183"/>
      <c r="BA838" s="183"/>
      <c r="BB838" s="183"/>
      <c r="BC838" s="183"/>
      <c r="BD838" s="183"/>
      <c r="BE838" s="183"/>
      <c r="BF838" s="183"/>
      <c r="BG838" s="183"/>
      <c r="BH838" s="183"/>
      <c r="BI838" s="183"/>
      <c r="BJ838" s="183"/>
      <c r="BK838" s="183"/>
      <c r="BL838" s="183"/>
      <c r="BM838" s="183"/>
    </row>
    <row r="839" spans="1:65" x14ac:dyDescent="0.2">
      <c r="A839" s="110"/>
      <c r="B839" s="110"/>
      <c r="C839" s="110"/>
      <c r="D839" s="183"/>
      <c r="E839" s="183"/>
      <c r="F839" s="183"/>
      <c r="G839" s="183"/>
      <c r="H839" s="183"/>
      <c r="I839" s="183"/>
      <c r="J839" s="183"/>
      <c r="K839" s="183"/>
      <c r="L839" s="183"/>
      <c r="M839" s="183"/>
      <c r="N839" s="183"/>
      <c r="O839" s="183"/>
      <c r="P839" s="183"/>
      <c r="Q839" s="183"/>
      <c r="R839" s="183"/>
      <c r="S839" s="183"/>
      <c r="T839" s="183"/>
      <c r="U839" s="183"/>
      <c r="V839" s="183"/>
      <c r="W839" s="183"/>
      <c r="X839" s="183"/>
      <c r="Y839" s="183"/>
      <c r="Z839" s="183"/>
      <c r="AA839" s="183"/>
      <c r="AB839" s="183"/>
      <c r="AC839" s="183"/>
      <c r="AD839" s="183"/>
      <c r="AE839" s="183"/>
      <c r="AF839" s="183"/>
      <c r="AG839" s="183"/>
      <c r="AH839" s="183"/>
      <c r="AI839" s="183"/>
      <c r="AJ839" s="183"/>
      <c r="AK839" s="183"/>
      <c r="AL839" s="183"/>
      <c r="AM839" s="183"/>
      <c r="AN839" s="183"/>
      <c r="AO839" s="183"/>
      <c r="AP839" s="183"/>
      <c r="AQ839" s="183"/>
      <c r="AR839" s="183"/>
      <c r="AS839" s="183"/>
      <c r="AT839" s="183"/>
      <c r="AU839" s="183"/>
      <c r="AV839" s="183"/>
      <c r="AW839" s="183"/>
      <c r="AX839" s="183"/>
      <c r="AY839" s="183"/>
      <c r="AZ839" s="183"/>
      <c r="BA839" s="183"/>
      <c r="BB839" s="183"/>
      <c r="BC839" s="183"/>
      <c r="BD839" s="183"/>
      <c r="BE839" s="183"/>
      <c r="BF839" s="183"/>
      <c r="BG839" s="183"/>
      <c r="BH839" s="183"/>
      <c r="BI839" s="183"/>
      <c r="BJ839" s="183"/>
      <c r="BK839" s="183"/>
      <c r="BL839" s="183"/>
      <c r="BM839" s="183"/>
    </row>
    <row r="840" spans="1:65" x14ac:dyDescent="0.2">
      <c r="A840" s="110"/>
      <c r="B840" s="110"/>
      <c r="C840" s="110"/>
      <c r="D840" s="183"/>
      <c r="E840" s="183"/>
      <c r="F840" s="183"/>
      <c r="G840" s="183"/>
      <c r="H840" s="183"/>
      <c r="I840" s="183"/>
      <c r="J840" s="183"/>
      <c r="K840" s="183"/>
      <c r="L840" s="183"/>
      <c r="M840" s="183"/>
      <c r="N840" s="183"/>
      <c r="O840" s="183"/>
      <c r="P840" s="183"/>
      <c r="Q840" s="183"/>
      <c r="R840" s="183"/>
      <c r="S840" s="183"/>
      <c r="T840" s="183"/>
      <c r="U840" s="183"/>
      <c r="V840" s="183"/>
      <c r="W840" s="183"/>
      <c r="X840" s="183"/>
      <c r="Y840" s="183"/>
      <c r="Z840" s="183"/>
      <c r="AA840" s="183"/>
      <c r="AB840" s="183"/>
      <c r="AC840" s="183"/>
      <c r="AD840" s="183"/>
      <c r="AE840" s="183"/>
      <c r="AF840" s="183"/>
      <c r="AG840" s="183"/>
      <c r="AH840" s="183"/>
      <c r="AI840" s="183"/>
      <c r="AJ840" s="183"/>
      <c r="AK840" s="183"/>
      <c r="AL840" s="183"/>
      <c r="AM840" s="183"/>
      <c r="AN840" s="183"/>
      <c r="AO840" s="183"/>
      <c r="AP840" s="183"/>
      <c r="AQ840" s="183"/>
      <c r="AR840" s="183"/>
      <c r="AS840" s="183"/>
      <c r="AT840" s="183"/>
      <c r="AU840" s="183"/>
      <c r="AV840" s="183"/>
      <c r="AW840" s="183"/>
      <c r="AX840" s="183"/>
      <c r="AY840" s="183"/>
      <c r="AZ840" s="183"/>
      <c r="BA840" s="183"/>
      <c r="BB840" s="183"/>
      <c r="BC840" s="183"/>
      <c r="BD840" s="183"/>
      <c r="BE840" s="183"/>
      <c r="BF840" s="183"/>
      <c r="BG840" s="183"/>
      <c r="BH840" s="183"/>
      <c r="BI840" s="183"/>
      <c r="BJ840" s="183"/>
      <c r="BK840" s="183"/>
      <c r="BL840" s="183"/>
      <c r="BM840" s="183"/>
    </row>
    <row r="841" spans="1:65" x14ac:dyDescent="0.2">
      <c r="A841" s="110"/>
      <c r="B841" s="110"/>
      <c r="C841" s="110"/>
      <c r="D841" s="183"/>
      <c r="E841" s="183"/>
      <c r="F841" s="183"/>
      <c r="G841" s="183"/>
      <c r="H841" s="183"/>
      <c r="I841" s="183"/>
      <c r="J841" s="183"/>
      <c r="K841" s="183"/>
      <c r="L841" s="183"/>
      <c r="M841" s="183"/>
      <c r="N841" s="183"/>
      <c r="O841" s="183"/>
      <c r="P841" s="183"/>
      <c r="Q841" s="183"/>
      <c r="R841" s="183"/>
      <c r="S841" s="183"/>
      <c r="T841" s="183"/>
      <c r="U841" s="183"/>
      <c r="V841" s="183"/>
      <c r="W841" s="183"/>
      <c r="X841" s="183"/>
      <c r="Y841" s="183"/>
      <c r="Z841" s="183"/>
      <c r="AA841" s="183"/>
      <c r="AB841" s="183"/>
      <c r="AC841" s="183"/>
      <c r="AD841" s="183"/>
      <c r="AE841" s="183"/>
      <c r="AF841" s="183"/>
      <c r="AG841" s="183"/>
      <c r="AH841" s="183"/>
      <c r="AI841" s="183"/>
      <c r="AJ841" s="183"/>
      <c r="AK841" s="183"/>
      <c r="AL841" s="183"/>
      <c r="AM841" s="183"/>
      <c r="AN841" s="183"/>
      <c r="AO841" s="183"/>
      <c r="AP841" s="183"/>
      <c r="AQ841" s="183"/>
      <c r="AR841" s="183"/>
      <c r="AS841" s="183"/>
      <c r="AT841" s="183"/>
      <c r="AU841" s="183"/>
      <c r="AV841" s="183"/>
      <c r="AW841" s="183"/>
      <c r="AX841" s="183"/>
      <c r="AY841" s="183"/>
      <c r="AZ841" s="183"/>
      <c r="BA841" s="183"/>
      <c r="BB841" s="183"/>
      <c r="BC841" s="183"/>
      <c r="BD841" s="183"/>
      <c r="BE841" s="183"/>
      <c r="BF841" s="183"/>
      <c r="BG841" s="183"/>
      <c r="BH841" s="183"/>
      <c r="BI841" s="183"/>
      <c r="BJ841" s="183"/>
      <c r="BK841" s="183"/>
      <c r="BL841" s="183"/>
      <c r="BM841" s="183"/>
    </row>
    <row r="842" spans="1:65" x14ac:dyDescent="0.2">
      <c r="A842" s="110"/>
      <c r="B842" s="110"/>
      <c r="C842" s="110"/>
      <c r="D842" s="183"/>
      <c r="E842" s="183"/>
      <c r="F842" s="183"/>
      <c r="G842" s="183"/>
      <c r="H842" s="183"/>
      <c r="I842" s="183"/>
      <c r="J842" s="183"/>
      <c r="K842" s="183"/>
      <c r="L842" s="183"/>
      <c r="M842" s="183"/>
      <c r="N842" s="183"/>
      <c r="O842" s="183"/>
      <c r="P842" s="183"/>
      <c r="Q842" s="183"/>
      <c r="R842" s="183"/>
      <c r="S842" s="183"/>
      <c r="T842" s="183"/>
      <c r="U842" s="183"/>
      <c r="V842" s="183"/>
      <c r="W842" s="183"/>
      <c r="X842" s="183"/>
      <c r="Y842" s="183"/>
      <c r="Z842" s="183"/>
      <c r="AA842" s="183"/>
      <c r="AB842" s="183"/>
      <c r="AC842" s="183"/>
      <c r="AD842" s="183"/>
      <c r="AE842" s="183"/>
      <c r="AF842" s="183"/>
      <c r="AG842" s="183"/>
      <c r="AH842" s="183"/>
      <c r="AI842" s="183"/>
      <c r="AJ842" s="183"/>
      <c r="AK842" s="183"/>
      <c r="AL842" s="183"/>
      <c r="AM842" s="183"/>
      <c r="AN842" s="183"/>
      <c r="AO842" s="183"/>
      <c r="AP842" s="183"/>
      <c r="AQ842" s="183"/>
      <c r="AR842" s="183"/>
      <c r="AS842" s="183"/>
      <c r="AT842" s="183"/>
      <c r="AU842" s="183"/>
      <c r="AV842" s="183"/>
      <c r="AW842" s="183"/>
      <c r="AX842" s="183"/>
      <c r="AY842" s="183"/>
      <c r="AZ842" s="183"/>
      <c r="BA842" s="183"/>
      <c r="BB842" s="183"/>
      <c r="BC842" s="183"/>
      <c r="BD842" s="183"/>
      <c r="BE842" s="183"/>
      <c r="BF842" s="183"/>
      <c r="BG842" s="183"/>
      <c r="BH842" s="183"/>
      <c r="BI842" s="183"/>
      <c r="BJ842" s="183"/>
      <c r="BK842" s="183"/>
      <c r="BL842" s="183"/>
      <c r="BM842" s="183"/>
    </row>
    <row r="843" spans="1:65" x14ac:dyDescent="0.2">
      <c r="A843" s="110"/>
      <c r="B843" s="110"/>
      <c r="C843" s="110"/>
      <c r="D843" s="183"/>
      <c r="E843" s="183"/>
      <c r="F843" s="183"/>
      <c r="G843" s="183"/>
      <c r="H843" s="183"/>
      <c r="I843" s="183"/>
      <c r="J843" s="183"/>
      <c r="K843" s="183"/>
      <c r="L843" s="183"/>
      <c r="M843" s="183"/>
      <c r="N843" s="183"/>
      <c r="O843" s="183"/>
      <c r="P843" s="183"/>
      <c r="Q843" s="183"/>
      <c r="R843" s="183"/>
      <c r="S843" s="183"/>
      <c r="T843" s="183"/>
      <c r="U843" s="183"/>
      <c r="V843" s="183"/>
      <c r="W843" s="183"/>
      <c r="X843" s="183"/>
      <c r="Y843" s="183"/>
      <c r="Z843" s="183"/>
      <c r="AA843" s="183"/>
      <c r="AB843" s="183"/>
      <c r="AC843" s="183"/>
      <c r="AD843" s="183"/>
      <c r="AE843" s="183"/>
      <c r="AF843" s="183"/>
      <c r="AG843" s="183"/>
      <c r="AH843" s="183"/>
      <c r="AI843" s="183"/>
      <c r="AJ843" s="183"/>
      <c r="AK843" s="183"/>
      <c r="AL843" s="183"/>
      <c r="AM843" s="183"/>
      <c r="AN843" s="183"/>
      <c r="AO843" s="183"/>
      <c r="AP843" s="183"/>
      <c r="AQ843" s="183"/>
      <c r="AR843" s="183"/>
      <c r="AS843" s="183"/>
      <c r="AT843" s="183"/>
      <c r="AU843" s="183"/>
      <c r="AV843" s="183"/>
      <c r="AW843" s="183"/>
      <c r="AX843" s="183"/>
      <c r="AY843" s="183"/>
      <c r="AZ843" s="183"/>
      <c r="BA843" s="183"/>
      <c r="BB843" s="183"/>
      <c r="BC843" s="183"/>
      <c r="BD843" s="183"/>
      <c r="BE843" s="183"/>
      <c r="BF843" s="183"/>
      <c r="BG843" s="183"/>
      <c r="BH843" s="183"/>
      <c r="BI843" s="183"/>
      <c r="BJ843" s="183"/>
      <c r="BK843" s="183"/>
      <c r="BL843" s="183"/>
      <c r="BM843" s="183"/>
    </row>
    <row r="844" spans="1:65" x14ac:dyDescent="0.2">
      <c r="A844" s="110"/>
      <c r="B844" s="110"/>
      <c r="C844" s="110"/>
      <c r="D844" s="183"/>
      <c r="E844" s="183"/>
      <c r="F844" s="183"/>
      <c r="G844" s="183"/>
      <c r="H844" s="183"/>
      <c r="I844" s="183"/>
      <c r="J844" s="183"/>
      <c r="K844" s="183"/>
      <c r="L844" s="183"/>
      <c r="M844" s="183"/>
      <c r="N844" s="183"/>
      <c r="O844" s="183"/>
      <c r="P844" s="183"/>
      <c r="Q844" s="183"/>
      <c r="R844" s="183"/>
      <c r="S844" s="183"/>
      <c r="T844" s="183"/>
      <c r="U844" s="183"/>
      <c r="V844" s="183"/>
      <c r="W844" s="183"/>
      <c r="X844" s="183"/>
      <c r="Y844" s="183"/>
      <c r="Z844" s="183"/>
      <c r="AA844" s="183"/>
      <c r="AB844" s="183"/>
      <c r="AC844" s="183"/>
      <c r="AD844" s="183"/>
      <c r="AE844" s="183"/>
      <c r="AF844" s="183"/>
      <c r="AG844" s="183"/>
      <c r="AH844" s="183"/>
      <c r="AI844" s="183"/>
      <c r="AJ844" s="183"/>
      <c r="AK844" s="183"/>
      <c r="AL844" s="183"/>
      <c r="AM844" s="183"/>
      <c r="AN844" s="183"/>
      <c r="AO844" s="183"/>
      <c r="AP844" s="183"/>
      <c r="AQ844" s="183"/>
      <c r="AR844" s="183"/>
      <c r="AS844" s="183"/>
      <c r="AT844" s="183"/>
      <c r="AU844" s="183"/>
      <c r="AV844" s="183"/>
      <c r="AW844" s="183"/>
      <c r="AX844" s="183"/>
      <c r="AY844" s="183"/>
      <c r="AZ844" s="183"/>
      <c r="BA844" s="183"/>
      <c r="BB844" s="183"/>
      <c r="BC844" s="183"/>
      <c r="BD844" s="183"/>
      <c r="BE844" s="183"/>
      <c r="BF844" s="183"/>
      <c r="BG844" s="183"/>
      <c r="BH844" s="183"/>
      <c r="BI844" s="183"/>
      <c r="BJ844" s="183"/>
      <c r="BK844" s="183"/>
      <c r="BL844" s="183"/>
      <c r="BM844" s="183"/>
    </row>
    <row r="845" spans="1:65" x14ac:dyDescent="0.2">
      <c r="A845" s="110"/>
      <c r="B845" s="110"/>
      <c r="C845" s="110"/>
      <c r="D845" s="183"/>
      <c r="E845" s="183"/>
      <c r="F845" s="183"/>
      <c r="G845" s="183"/>
      <c r="H845" s="183"/>
      <c r="I845" s="183"/>
      <c r="J845" s="183"/>
      <c r="K845" s="183"/>
      <c r="L845" s="183"/>
      <c r="M845" s="183"/>
      <c r="N845" s="183"/>
      <c r="O845" s="183"/>
      <c r="P845" s="183"/>
      <c r="Q845" s="183"/>
      <c r="R845" s="183"/>
      <c r="S845" s="183"/>
      <c r="T845" s="183"/>
      <c r="U845" s="183"/>
      <c r="V845" s="183"/>
      <c r="W845" s="183"/>
      <c r="X845" s="183"/>
      <c r="Y845" s="183"/>
      <c r="Z845" s="183"/>
      <c r="AA845" s="183"/>
      <c r="AB845" s="183"/>
      <c r="AC845" s="183"/>
      <c r="AD845" s="183"/>
      <c r="AE845" s="183"/>
      <c r="AF845" s="183"/>
      <c r="AG845" s="183"/>
      <c r="AH845" s="183"/>
      <c r="AI845" s="183"/>
      <c r="AJ845" s="183"/>
      <c r="AK845" s="183"/>
      <c r="AL845" s="183"/>
      <c r="AM845" s="183"/>
      <c r="AN845" s="183"/>
      <c r="AO845" s="183"/>
      <c r="AP845" s="183"/>
      <c r="AQ845" s="183"/>
      <c r="AR845" s="183"/>
      <c r="AS845" s="183"/>
      <c r="AT845" s="183"/>
      <c r="AU845" s="183"/>
      <c r="AV845" s="183"/>
      <c r="AW845" s="183"/>
      <c r="AX845" s="183"/>
      <c r="AY845" s="183"/>
      <c r="AZ845" s="183"/>
      <c r="BA845" s="183"/>
      <c r="BB845" s="183"/>
      <c r="BC845" s="183"/>
      <c r="BD845" s="183"/>
      <c r="BE845" s="183"/>
      <c r="BF845" s="183"/>
      <c r="BG845" s="183"/>
      <c r="BH845" s="183"/>
      <c r="BI845" s="183"/>
      <c r="BJ845" s="183"/>
      <c r="BK845" s="183"/>
      <c r="BL845" s="183"/>
      <c r="BM845" s="183"/>
    </row>
    <row r="846" spans="1:65" x14ac:dyDescent="0.2">
      <c r="A846" s="110"/>
      <c r="B846" s="110"/>
      <c r="C846" s="110"/>
      <c r="D846" s="183"/>
      <c r="E846" s="183"/>
      <c r="F846" s="183"/>
      <c r="G846" s="183"/>
      <c r="H846" s="183"/>
      <c r="I846" s="183"/>
      <c r="J846" s="183"/>
      <c r="K846" s="183"/>
      <c r="L846" s="183"/>
      <c r="M846" s="183"/>
      <c r="N846" s="183"/>
      <c r="O846" s="183"/>
      <c r="P846" s="183"/>
      <c r="Q846" s="183"/>
      <c r="R846" s="183"/>
      <c r="S846" s="183"/>
      <c r="T846" s="183"/>
      <c r="U846" s="183"/>
      <c r="V846" s="183"/>
      <c r="W846" s="183"/>
      <c r="X846" s="183"/>
      <c r="Y846" s="183"/>
      <c r="Z846" s="183"/>
      <c r="AA846" s="183"/>
      <c r="AB846" s="183"/>
      <c r="AC846" s="183"/>
      <c r="AD846" s="183"/>
      <c r="AE846" s="183"/>
      <c r="AF846" s="183"/>
      <c r="AG846" s="183"/>
      <c r="AH846" s="183"/>
      <c r="AI846" s="183"/>
      <c r="AJ846" s="183"/>
      <c r="AK846" s="183"/>
      <c r="AL846" s="183"/>
      <c r="AM846" s="183"/>
      <c r="AN846" s="183"/>
      <c r="AO846" s="183"/>
      <c r="AP846" s="183"/>
      <c r="AQ846" s="183"/>
      <c r="AR846" s="183"/>
      <c r="AS846" s="183"/>
      <c r="AT846" s="183"/>
      <c r="AU846" s="183"/>
      <c r="AV846" s="183"/>
      <c r="AW846" s="183"/>
      <c r="AX846" s="183"/>
      <c r="AY846" s="183"/>
      <c r="AZ846" s="183"/>
      <c r="BA846" s="183"/>
      <c r="BB846" s="183"/>
      <c r="BC846" s="183"/>
      <c r="BD846" s="183"/>
      <c r="BE846" s="183"/>
      <c r="BF846" s="183"/>
      <c r="BG846" s="183"/>
      <c r="BH846" s="183"/>
      <c r="BI846" s="183"/>
      <c r="BJ846" s="183"/>
      <c r="BK846" s="183"/>
      <c r="BL846" s="183"/>
      <c r="BM846" s="183"/>
    </row>
    <row r="847" spans="1:65" x14ac:dyDescent="0.2">
      <c r="A847" s="110"/>
      <c r="B847" s="110"/>
      <c r="C847" s="110"/>
      <c r="D847" s="183"/>
      <c r="E847" s="183"/>
      <c r="F847" s="183"/>
      <c r="G847" s="183"/>
      <c r="H847" s="183"/>
      <c r="I847" s="183"/>
      <c r="J847" s="183"/>
      <c r="K847" s="183"/>
      <c r="L847" s="183"/>
      <c r="M847" s="183"/>
      <c r="N847" s="183"/>
      <c r="O847" s="183"/>
      <c r="P847" s="183"/>
      <c r="Q847" s="183"/>
      <c r="R847" s="183"/>
      <c r="S847" s="183"/>
      <c r="T847" s="183"/>
      <c r="U847" s="183"/>
      <c r="V847" s="183"/>
      <c r="W847" s="183"/>
      <c r="X847" s="183"/>
      <c r="Y847" s="183"/>
      <c r="Z847" s="183"/>
      <c r="AA847" s="183"/>
      <c r="AB847" s="183"/>
      <c r="AC847" s="183"/>
      <c r="AD847" s="183"/>
      <c r="AE847" s="183"/>
      <c r="AF847" s="183"/>
      <c r="AG847" s="183"/>
      <c r="AH847" s="183"/>
      <c r="AI847" s="183"/>
      <c r="AJ847" s="183"/>
      <c r="AK847" s="183"/>
      <c r="AL847" s="183"/>
      <c r="AM847" s="183"/>
      <c r="AN847" s="183"/>
      <c r="AO847" s="183"/>
      <c r="AP847" s="183"/>
      <c r="AQ847" s="183"/>
      <c r="AR847" s="183"/>
      <c r="AS847" s="183"/>
      <c r="AT847" s="183"/>
      <c r="AU847" s="183"/>
      <c r="AV847" s="183"/>
      <c r="AW847" s="183"/>
      <c r="AX847" s="183"/>
      <c r="AY847" s="183"/>
      <c r="AZ847" s="183"/>
      <c r="BA847" s="183"/>
      <c r="BB847" s="183"/>
      <c r="BC847" s="183"/>
      <c r="BD847" s="183"/>
      <c r="BE847" s="183"/>
      <c r="BF847" s="183"/>
      <c r="BG847" s="183"/>
      <c r="BH847" s="183"/>
      <c r="BI847" s="183"/>
      <c r="BJ847" s="183"/>
      <c r="BK847" s="183"/>
      <c r="BL847" s="183"/>
      <c r="BM847" s="183"/>
    </row>
    <row r="848" spans="1:65" x14ac:dyDescent="0.2">
      <c r="A848" s="110"/>
      <c r="B848" s="110"/>
      <c r="C848" s="110"/>
      <c r="D848" s="183"/>
      <c r="E848" s="183"/>
      <c r="F848" s="183"/>
      <c r="G848" s="183"/>
      <c r="H848" s="183"/>
      <c r="I848" s="183"/>
      <c r="J848" s="183"/>
      <c r="K848" s="183"/>
      <c r="L848" s="183"/>
      <c r="M848" s="183"/>
      <c r="N848" s="183"/>
      <c r="O848" s="183"/>
      <c r="P848" s="183"/>
      <c r="Q848" s="183"/>
      <c r="R848" s="183"/>
      <c r="S848" s="183"/>
      <c r="T848" s="183"/>
      <c r="U848" s="183"/>
      <c r="V848" s="183"/>
      <c r="W848" s="183"/>
      <c r="X848" s="183"/>
      <c r="Y848" s="183"/>
      <c r="Z848" s="183"/>
      <c r="AA848" s="183"/>
      <c r="AB848" s="183"/>
      <c r="AC848" s="183"/>
      <c r="AD848" s="183"/>
      <c r="AE848" s="183"/>
      <c r="AF848" s="183"/>
      <c r="AG848" s="183"/>
      <c r="AH848" s="183"/>
      <c r="AI848" s="183"/>
      <c r="AJ848" s="183"/>
      <c r="AK848" s="183"/>
      <c r="AL848" s="183"/>
      <c r="AM848" s="183"/>
      <c r="AN848" s="183"/>
      <c r="AO848" s="183"/>
      <c r="AP848" s="183"/>
      <c r="AQ848" s="183"/>
      <c r="AR848" s="183"/>
      <c r="AS848" s="183"/>
      <c r="AT848" s="183"/>
      <c r="AU848" s="183"/>
      <c r="AV848" s="183"/>
      <c r="AW848" s="183"/>
      <c r="AX848" s="183"/>
      <c r="AY848" s="183"/>
      <c r="AZ848" s="183"/>
      <c r="BA848" s="183"/>
      <c r="BB848" s="183"/>
      <c r="BC848" s="183"/>
      <c r="BD848" s="183"/>
      <c r="BE848" s="183"/>
      <c r="BF848" s="183"/>
      <c r="BG848" s="183"/>
      <c r="BH848" s="183"/>
      <c r="BI848" s="183"/>
      <c r="BJ848" s="183"/>
      <c r="BK848" s="183"/>
      <c r="BL848" s="183"/>
      <c r="BM848" s="183"/>
    </row>
    <row r="849" spans="1:65" x14ac:dyDescent="0.2">
      <c r="A849" s="110"/>
      <c r="B849" s="110"/>
      <c r="C849" s="110"/>
      <c r="D849" s="183"/>
      <c r="E849" s="183"/>
      <c r="F849" s="183"/>
      <c r="G849" s="183"/>
      <c r="H849" s="183"/>
      <c r="I849" s="183"/>
      <c r="J849" s="183"/>
      <c r="K849" s="183"/>
      <c r="L849" s="183"/>
      <c r="M849" s="183"/>
      <c r="N849" s="183"/>
      <c r="O849" s="183"/>
      <c r="P849" s="183"/>
      <c r="Q849" s="183"/>
      <c r="R849" s="183"/>
      <c r="S849" s="183"/>
      <c r="T849" s="183"/>
      <c r="U849" s="183"/>
      <c r="V849" s="183"/>
      <c r="W849" s="183"/>
      <c r="X849" s="183"/>
      <c r="Y849" s="183"/>
      <c r="Z849" s="183"/>
      <c r="AA849" s="183"/>
      <c r="AB849" s="183"/>
      <c r="AC849" s="183"/>
      <c r="AD849" s="183"/>
      <c r="AE849" s="183"/>
      <c r="AF849" s="183"/>
      <c r="AG849" s="183"/>
      <c r="AH849" s="183"/>
      <c r="AI849" s="183"/>
      <c r="AJ849" s="183"/>
      <c r="AK849" s="183"/>
      <c r="AL849" s="183"/>
      <c r="AM849" s="183"/>
      <c r="AN849" s="183"/>
      <c r="AO849" s="183"/>
      <c r="AP849" s="183"/>
      <c r="AQ849" s="183"/>
      <c r="AR849" s="183"/>
      <c r="AS849" s="183"/>
      <c r="AT849" s="183"/>
      <c r="AU849" s="183"/>
      <c r="AV849" s="183"/>
      <c r="AW849" s="183"/>
      <c r="AX849" s="183"/>
      <c r="AY849" s="183"/>
      <c r="AZ849" s="183"/>
      <c r="BA849" s="183"/>
      <c r="BB849" s="183"/>
      <c r="BC849" s="183"/>
      <c r="BD849" s="183"/>
      <c r="BE849" s="183"/>
      <c r="BF849" s="183"/>
      <c r="BG849" s="183"/>
      <c r="BH849" s="183"/>
      <c r="BI849" s="183"/>
      <c r="BJ849" s="183"/>
      <c r="BK849" s="183"/>
      <c r="BL849" s="183"/>
      <c r="BM849" s="183"/>
    </row>
    <row r="850" spans="1:65" x14ac:dyDescent="0.2">
      <c r="A850" s="110"/>
      <c r="B850" s="110"/>
      <c r="C850" s="110"/>
      <c r="D850" s="183"/>
      <c r="E850" s="183"/>
      <c r="F850" s="183"/>
      <c r="G850" s="183"/>
      <c r="H850" s="183"/>
      <c r="I850" s="183"/>
      <c r="J850" s="183"/>
      <c r="K850" s="183"/>
      <c r="L850" s="183"/>
      <c r="M850" s="183"/>
      <c r="N850" s="183"/>
      <c r="O850" s="183"/>
      <c r="P850" s="183"/>
      <c r="Q850" s="183"/>
      <c r="R850" s="183"/>
      <c r="S850" s="183"/>
      <c r="T850" s="183"/>
      <c r="U850" s="183"/>
      <c r="V850" s="183"/>
      <c r="W850" s="183"/>
      <c r="X850" s="183"/>
      <c r="Y850" s="183"/>
      <c r="Z850" s="183"/>
      <c r="AA850" s="183"/>
      <c r="AB850" s="183"/>
      <c r="AC850" s="183"/>
      <c r="AD850" s="183"/>
      <c r="AE850" s="183"/>
      <c r="AF850" s="183"/>
      <c r="AG850" s="183"/>
      <c r="AH850" s="183"/>
      <c r="AI850" s="183"/>
      <c r="AJ850" s="183"/>
      <c r="AK850" s="183"/>
      <c r="AL850" s="183"/>
      <c r="AM850" s="183"/>
      <c r="AN850" s="183"/>
      <c r="AO850" s="183"/>
      <c r="AP850" s="183"/>
      <c r="AQ850" s="183"/>
      <c r="AR850" s="183"/>
      <c r="AS850" s="183"/>
      <c r="AT850" s="183"/>
      <c r="AU850" s="183"/>
      <c r="AV850" s="183"/>
      <c r="AW850" s="183"/>
      <c r="AX850" s="183"/>
      <c r="AY850" s="183"/>
      <c r="AZ850" s="183"/>
      <c r="BA850" s="183"/>
      <c r="BB850" s="183"/>
      <c r="BC850" s="183"/>
      <c r="BD850" s="183"/>
      <c r="BE850" s="183"/>
      <c r="BF850" s="183"/>
      <c r="BG850" s="183"/>
      <c r="BH850" s="183"/>
      <c r="BI850" s="183"/>
      <c r="BJ850" s="183"/>
      <c r="BK850" s="183"/>
      <c r="BL850" s="183"/>
      <c r="BM850" s="183"/>
    </row>
    <row r="851" spans="1:65" x14ac:dyDescent="0.2">
      <c r="A851" s="110"/>
      <c r="B851" s="110"/>
      <c r="C851" s="110"/>
      <c r="D851" s="183"/>
      <c r="E851" s="183"/>
      <c r="F851" s="183"/>
      <c r="G851" s="183"/>
      <c r="H851" s="183"/>
      <c r="I851" s="183"/>
      <c r="J851" s="183"/>
      <c r="K851" s="183"/>
      <c r="L851" s="183"/>
      <c r="M851" s="183"/>
      <c r="N851" s="183"/>
      <c r="O851" s="183"/>
      <c r="P851" s="183"/>
      <c r="Q851" s="183"/>
      <c r="R851" s="183"/>
      <c r="S851" s="183"/>
      <c r="T851" s="183"/>
      <c r="U851" s="183"/>
      <c r="V851" s="183"/>
      <c r="W851" s="183"/>
      <c r="X851" s="183"/>
      <c r="Y851" s="183"/>
      <c r="Z851" s="183"/>
      <c r="AA851" s="183"/>
      <c r="AB851" s="183"/>
      <c r="AC851" s="183"/>
      <c r="AD851" s="183"/>
      <c r="AE851" s="183"/>
      <c r="AF851" s="183"/>
      <c r="AG851" s="183"/>
      <c r="AH851" s="183"/>
      <c r="AI851" s="183"/>
      <c r="AJ851" s="183"/>
      <c r="AK851" s="183"/>
      <c r="AL851" s="183"/>
      <c r="AM851" s="183"/>
      <c r="AN851" s="183"/>
      <c r="AO851" s="183"/>
      <c r="AP851" s="183"/>
      <c r="AQ851" s="183"/>
      <c r="AR851" s="183"/>
      <c r="AS851" s="183"/>
      <c r="AT851" s="183"/>
      <c r="AU851" s="183"/>
      <c r="AV851" s="183"/>
      <c r="AW851" s="183"/>
      <c r="AX851" s="183"/>
      <c r="AY851" s="183"/>
      <c r="AZ851" s="183"/>
      <c r="BA851" s="183"/>
      <c r="BB851" s="183"/>
      <c r="BC851" s="183"/>
      <c r="BD851" s="183"/>
      <c r="BE851" s="183"/>
      <c r="BF851" s="183"/>
      <c r="BG851" s="183"/>
      <c r="BH851" s="183"/>
      <c r="BI851" s="183"/>
      <c r="BJ851" s="183"/>
      <c r="BK851" s="183"/>
      <c r="BL851" s="183"/>
      <c r="BM851" s="183"/>
    </row>
    <row r="852" spans="1:65" x14ac:dyDescent="0.2">
      <c r="A852" s="110"/>
      <c r="B852" s="110"/>
      <c r="C852" s="110"/>
      <c r="D852" s="183"/>
      <c r="E852" s="183"/>
      <c r="F852" s="183"/>
      <c r="G852" s="183"/>
      <c r="H852" s="183"/>
      <c r="I852" s="183"/>
      <c r="J852" s="183"/>
      <c r="K852" s="183"/>
      <c r="L852" s="183"/>
      <c r="M852" s="183"/>
      <c r="N852" s="183"/>
      <c r="O852" s="183"/>
      <c r="P852" s="183"/>
      <c r="Q852" s="183"/>
      <c r="R852" s="183"/>
      <c r="S852" s="183"/>
      <c r="T852" s="183"/>
      <c r="U852" s="183"/>
      <c r="V852" s="183"/>
      <c r="W852" s="183"/>
      <c r="X852" s="183"/>
      <c r="Y852" s="183"/>
      <c r="Z852" s="183"/>
      <c r="AA852" s="183"/>
      <c r="AB852" s="183"/>
      <c r="AC852" s="183"/>
      <c r="AD852" s="183"/>
      <c r="AE852" s="183"/>
      <c r="AF852" s="183"/>
      <c r="AG852" s="183"/>
      <c r="AH852" s="183"/>
      <c r="AI852" s="183"/>
      <c r="AJ852" s="183"/>
      <c r="AK852" s="183"/>
      <c r="AL852" s="183"/>
      <c r="AM852" s="183"/>
      <c r="AN852" s="183"/>
      <c r="AO852" s="183"/>
      <c r="AP852" s="183"/>
      <c r="AQ852" s="183"/>
      <c r="AR852" s="183"/>
      <c r="AS852" s="183"/>
      <c r="AT852" s="183"/>
      <c r="AU852" s="183"/>
      <c r="AV852" s="183"/>
      <c r="AW852" s="183"/>
      <c r="AX852" s="183"/>
      <c r="AY852" s="183"/>
      <c r="AZ852" s="183"/>
      <c r="BA852" s="183"/>
      <c r="BB852" s="183"/>
      <c r="BC852" s="183"/>
      <c r="BD852" s="183"/>
      <c r="BE852" s="183"/>
      <c r="BF852" s="183"/>
      <c r="BG852" s="183"/>
      <c r="BH852" s="183"/>
      <c r="BI852" s="183"/>
      <c r="BJ852" s="183"/>
      <c r="BK852" s="183"/>
      <c r="BL852" s="183"/>
      <c r="BM852" s="183"/>
    </row>
    <row r="853" spans="1:65" x14ac:dyDescent="0.2">
      <c r="A853" s="110"/>
      <c r="B853" s="110"/>
      <c r="C853" s="110"/>
      <c r="D853" s="183"/>
      <c r="E853" s="183"/>
      <c r="F853" s="183"/>
      <c r="G853" s="183"/>
      <c r="H853" s="183"/>
      <c r="I853" s="183"/>
      <c r="J853" s="183"/>
      <c r="K853" s="183"/>
      <c r="L853" s="183"/>
      <c r="M853" s="183"/>
      <c r="N853" s="183"/>
      <c r="O853" s="183"/>
      <c r="P853" s="183"/>
      <c r="Q853" s="183"/>
      <c r="R853" s="183"/>
      <c r="S853" s="183"/>
      <c r="T853" s="183"/>
      <c r="U853" s="183"/>
      <c r="V853" s="183"/>
      <c r="W853" s="183"/>
      <c r="X853" s="183"/>
      <c r="Y853" s="183"/>
      <c r="Z853" s="183"/>
      <c r="AA853" s="183"/>
      <c r="AB853" s="183"/>
      <c r="AC853" s="183"/>
      <c r="AD853" s="183"/>
      <c r="AE853" s="183"/>
      <c r="AF853" s="183"/>
      <c r="AG853" s="183"/>
      <c r="AH853" s="183"/>
      <c r="AI853" s="183"/>
      <c r="AJ853" s="183"/>
      <c r="AK853" s="183"/>
      <c r="AL853" s="183"/>
      <c r="AM853" s="183"/>
      <c r="AN853" s="183"/>
      <c r="AO853" s="183"/>
      <c r="AP853" s="183"/>
      <c r="AQ853" s="183"/>
      <c r="AR853" s="183"/>
      <c r="AS853" s="183"/>
      <c r="AT853" s="183"/>
      <c r="AU853" s="183"/>
      <c r="AV853" s="183"/>
      <c r="AW853" s="183"/>
      <c r="AX853" s="183"/>
      <c r="AY853" s="183"/>
      <c r="AZ853" s="183"/>
      <c r="BA853" s="183"/>
      <c r="BB853" s="183"/>
      <c r="BC853" s="183"/>
      <c r="BD853" s="183"/>
      <c r="BE853" s="183"/>
      <c r="BF853" s="183"/>
      <c r="BG853" s="183"/>
      <c r="BH853" s="183"/>
      <c r="BI853" s="183"/>
      <c r="BJ853" s="183"/>
      <c r="BK853" s="183"/>
      <c r="BL853" s="183"/>
      <c r="BM853" s="183"/>
    </row>
    <row r="854" spans="1:65" x14ac:dyDescent="0.2">
      <c r="A854" s="110"/>
      <c r="B854" s="110"/>
      <c r="C854" s="110"/>
      <c r="D854" s="183"/>
      <c r="E854" s="183"/>
      <c r="F854" s="183"/>
      <c r="G854" s="183"/>
      <c r="H854" s="183"/>
      <c r="I854" s="183"/>
      <c r="J854" s="183"/>
      <c r="K854" s="183"/>
      <c r="L854" s="183"/>
      <c r="M854" s="183"/>
      <c r="N854" s="183"/>
      <c r="O854" s="183"/>
      <c r="P854" s="183"/>
      <c r="Q854" s="183"/>
      <c r="R854" s="183"/>
      <c r="S854" s="183"/>
      <c r="T854" s="183"/>
      <c r="U854" s="183"/>
      <c r="V854" s="183"/>
      <c r="W854" s="183"/>
      <c r="X854" s="183"/>
      <c r="Y854" s="183"/>
      <c r="Z854" s="183"/>
      <c r="AA854" s="183"/>
      <c r="AB854" s="183"/>
      <c r="AC854" s="183"/>
      <c r="AD854" s="183"/>
      <c r="AE854" s="183"/>
      <c r="AF854" s="183"/>
      <c r="AG854" s="183"/>
      <c r="AH854" s="183"/>
      <c r="AI854" s="183"/>
      <c r="AJ854" s="183"/>
      <c r="AK854" s="183"/>
      <c r="AL854" s="183"/>
      <c r="AM854" s="183"/>
      <c r="AN854" s="183"/>
      <c r="AO854" s="183"/>
      <c r="AP854" s="183"/>
      <c r="AQ854" s="183"/>
      <c r="AR854" s="183"/>
      <c r="AS854" s="183"/>
      <c r="AT854" s="183"/>
      <c r="AU854" s="183"/>
      <c r="AV854" s="183"/>
      <c r="AW854" s="183"/>
      <c r="AX854" s="183"/>
      <c r="AY854" s="183"/>
      <c r="AZ854" s="183"/>
      <c r="BA854" s="183"/>
      <c r="BB854" s="183"/>
      <c r="BC854" s="183"/>
      <c r="BD854" s="183"/>
      <c r="BE854" s="183"/>
      <c r="BF854" s="183"/>
      <c r="BG854" s="183"/>
      <c r="BH854" s="183"/>
      <c r="BI854" s="183"/>
      <c r="BJ854" s="183"/>
      <c r="BK854" s="183"/>
      <c r="BL854" s="183"/>
      <c r="BM854" s="183"/>
    </row>
    <row r="855" spans="1:65" x14ac:dyDescent="0.2">
      <c r="A855" s="110"/>
      <c r="B855" s="110"/>
      <c r="C855" s="110"/>
      <c r="D855" s="183"/>
      <c r="E855" s="183"/>
      <c r="F855" s="183"/>
      <c r="G855" s="183"/>
      <c r="H855" s="183"/>
      <c r="I855" s="183"/>
      <c r="J855" s="183"/>
      <c r="K855" s="183"/>
      <c r="L855" s="183"/>
      <c r="M855" s="183"/>
      <c r="N855" s="183"/>
      <c r="O855" s="183"/>
      <c r="P855" s="183"/>
      <c r="Q855" s="183"/>
      <c r="R855" s="183"/>
      <c r="S855" s="183"/>
      <c r="T855" s="183"/>
      <c r="U855" s="183"/>
      <c r="V855" s="183"/>
      <c r="W855" s="183"/>
      <c r="X855" s="183"/>
      <c r="Y855" s="183"/>
      <c r="Z855" s="183"/>
      <c r="AA855" s="183"/>
      <c r="AB855" s="183"/>
      <c r="AC855" s="183"/>
      <c r="AD855" s="183"/>
      <c r="AE855" s="183"/>
      <c r="AF855" s="183"/>
      <c r="AG855" s="183"/>
      <c r="AH855" s="183"/>
      <c r="AI855" s="183"/>
      <c r="AJ855" s="183"/>
      <c r="AK855" s="183"/>
      <c r="AL855" s="183"/>
      <c r="AM855" s="183"/>
      <c r="AN855" s="183"/>
      <c r="AO855" s="183"/>
      <c r="AP855" s="183"/>
      <c r="AQ855" s="183"/>
      <c r="AR855" s="183"/>
      <c r="AS855" s="183"/>
      <c r="AT855" s="183"/>
      <c r="AU855" s="183"/>
      <c r="AV855" s="183"/>
      <c r="AW855" s="183"/>
      <c r="AX855" s="183"/>
      <c r="AY855" s="183"/>
      <c r="AZ855" s="183"/>
      <c r="BA855" s="183"/>
      <c r="BB855" s="183"/>
      <c r="BC855" s="183"/>
      <c r="BD855" s="183"/>
      <c r="BE855" s="183"/>
      <c r="BF855" s="183"/>
      <c r="BG855" s="183"/>
      <c r="BH855" s="183"/>
      <c r="BI855" s="183"/>
      <c r="BJ855" s="183"/>
      <c r="BK855" s="183"/>
      <c r="BL855" s="183"/>
      <c r="BM855" s="183"/>
    </row>
    <row r="856" spans="1:65" x14ac:dyDescent="0.2">
      <c r="A856" s="110"/>
      <c r="B856" s="110"/>
      <c r="C856" s="110"/>
      <c r="D856" s="183"/>
      <c r="E856" s="183"/>
      <c r="F856" s="183"/>
      <c r="G856" s="183"/>
      <c r="H856" s="183"/>
      <c r="I856" s="183"/>
      <c r="J856" s="183"/>
      <c r="K856" s="183"/>
      <c r="L856" s="183"/>
      <c r="M856" s="183"/>
      <c r="N856" s="183"/>
      <c r="O856" s="183"/>
      <c r="P856" s="183"/>
      <c r="Q856" s="183"/>
      <c r="R856" s="183"/>
      <c r="S856" s="183"/>
      <c r="T856" s="183"/>
      <c r="U856" s="183"/>
      <c r="V856" s="183"/>
      <c r="W856" s="183"/>
      <c r="X856" s="183"/>
      <c r="Y856" s="183"/>
      <c r="Z856" s="183"/>
      <c r="AA856" s="183"/>
      <c r="AB856" s="183"/>
      <c r="AC856" s="183"/>
      <c r="AD856" s="183"/>
      <c r="AE856" s="183"/>
      <c r="AF856" s="183"/>
      <c r="AG856" s="183"/>
      <c r="AH856" s="183"/>
      <c r="AI856" s="183"/>
      <c r="AJ856" s="183"/>
      <c r="AK856" s="183"/>
      <c r="AL856" s="183"/>
      <c r="AM856" s="183"/>
      <c r="AN856" s="183"/>
      <c r="AO856" s="183"/>
      <c r="AP856" s="183"/>
      <c r="AQ856" s="183"/>
      <c r="AR856" s="183"/>
      <c r="AS856" s="183"/>
      <c r="AT856" s="183"/>
      <c r="AU856" s="183"/>
      <c r="AV856" s="183"/>
      <c r="AW856" s="183"/>
      <c r="AX856" s="183"/>
      <c r="AY856" s="183"/>
      <c r="AZ856" s="183"/>
      <c r="BA856" s="183"/>
      <c r="BB856" s="183"/>
      <c r="BC856" s="183"/>
      <c r="BD856" s="183"/>
      <c r="BE856" s="183"/>
      <c r="BF856" s="183"/>
      <c r="BG856" s="183"/>
      <c r="BH856" s="183"/>
      <c r="BI856" s="183"/>
      <c r="BJ856" s="183"/>
      <c r="BK856" s="183"/>
      <c r="BL856" s="183"/>
      <c r="BM856" s="183"/>
    </row>
    <row r="857" spans="1:65" x14ac:dyDescent="0.2">
      <c r="A857" s="110"/>
      <c r="B857" s="110"/>
      <c r="C857" s="110"/>
      <c r="D857" s="183"/>
      <c r="E857" s="183"/>
      <c r="F857" s="183"/>
      <c r="G857" s="183"/>
      <c r="H857" s="183"/>
      <c r="I857" s="183"/>
      <c r="J857" s="183"/>
      <c r="K857" s="183"/>
      <c r="L857" s="183"/>
      <c r="M857" s="183"/>
      <c r="N857" s="183"/>
      <c r="O857" s="183"/>
      <c r="P857" s="183"/>
      <c r="Q857" s="183"/>
      <c r="R857" s="183"/>
      <c r="S857" s="183"/>
      <c r="T857" s="183"/>
      <c r="U857" s="183"/>
      <c r="V857" s="183"/>
      <c r="W857" s="183"/>
      <c r="X857" s="183"/>
      <c r="Y857" s="183"/>
      <c r="Z857" s="183"/>
      <c r="AA857" s="183"/>
      <c r="AB857" s="183"/>
      <c r="AC857" s="183"/>
      <c r="AD857" s="183"/>
      <c r="AE857" s="183"/>
      <c r="AF857" s="183"/>
      <c r="AG857" s="183"/>
      <c r="AH857" s="183"/>
      <c r="AI857" s="183"/>
      <c r="AJ857" s="183"/>
      <c r="AK857" s="183"/>
      <c r="AL857" s="183"/>
      <c r="AM857" s="183"/>
      <c r="AN857" s="183"/>
      <c r="AO857" s="183"/>
      <c r="AP857" s="183"/>
      <c r="AQ857" s="183"/>
      <c r="AR857" s="183"/>
      <c r="AS857" s="183"/>
      <c r="AT857" s="183"/>
      <c r="AU857" s="183"/>
      <c r="AV857" s="183"/>
      <c r="AW857" s="183"/>
      <c r="AX857" s="183"/>
      <c r="AY857" s="183"/>
      <c r="AZ857" s="183"/>
      <c r="BA857" s="183"/>
      <c r="BB857" s="183"/>
      <c r="BC857" s="183"/>
      <c r="BD857" s="183"/>
      <c r="BE857" s="183"/>
      <c r="BF857" s="183"/>
      <c r="BG857" s="183"/>
      <c r="BH857" s="183"/>
      <c r="BI857" s="183"/>
      <c r="BJ857" s="183"/>
      <c r="BK857" s="183"/>
      <c r="BL857" s="183"/>
      <c r="BM857" s="183"/>
    </row>
    <row r="858" spans="1:65" x14ac:dyDescent="0.2">
      <c r="A858" s="110"/>
      <c r="B858" s="110"/>
      <c r="C858" s="110"/>
      <c r="D858" s="183"/>
      <c r="E858" s="183"/>
      <c r="F858" s="183"/>
      <c r="G858" s="183"/>
      <c r="H858" s="183"/>
      <c r="I858" s="183"/>
      <c r="J858" s="183"/>
      <c r="K858" s="183"/>
      <c r="L858" s="183"/>
      <c r="M858" s="183"/>
      <c r="N858" s="183"/>
      <c r="O858" s="183"/>
      <c r="P858" s="183"/>
      <c r="Q858" s="183"/>
      <c r="R858" s="183"/>
      <c r="S858" s="183"/>
      <c r="T858" s="183"/>
      <c r="U858" s="183"/>
      <c r="V858" s="183"/>
      <c r="W858" s="183"/>
      <c r="X858" s="183"/>
      <c r="Y858" s="183"/>
      <c r="Z858" s="183"/>
      <c r="AA858" s="183"/>
      <c r="AB858" s="183"/>
      <c r="AC858" s="183"/>
      <c r="AD858" s="183"/>
      <c r="AE858" s="183"/>
      <c r="AF858" s="183"/>
      <c r="AG858" s="183"/>
      <c r="AH858" s="183"/>
      <c r="AI858" s="183"/>
      <c r="AJ858" s="183"/>
      <c r="AK858" s="183"/>
      <c r="AL858" s="183"/>
      <c r="AM858" s="183"/>
      <c r="AN858" s="183"/>
      <c r="AO858" s="183"/>
      <c r="AP858" s="183"/>
      <c r="AQ858" s="183"/>
      <c r="AR858" s="183"/>
      <c r="AS858" s="183"/>
      <c r="AT858" s="183"/>
      <c r="AU858" s="183"/>
      <c r="AV858" s="183"/>
      <c r="AW858" s="183"/>
      <c r="AX858" s="183"/>
      <c r="AY858" s="183"/>
      <c r="AZ858" s="183"/>
      <c r="BA858" s="183"/>
      <c r="BB858" s="183"/>
      <c r="BC858" s="183"/>
      <c r="BD858" s="183"/>
      <c r="BE858" s="183"/>
      <c r="BF858" s="183"/>
      <c r="BG858" s="183"/>
      <c r="BH858" s="183"/>
      <c r="BI858" s="183"/>
      <c r="BJ858" s="183"/>
      <c r="BK858" s="183"/>
      <c r="BL858" s="183"/>
      <c r="BM858" s="183"/>
    </row>
    <row r="859" spans="1:65" x14ac:dyDescent="0.2">
      <c r="A859" s="110"/>
      <c r="B859" s="110"/>
      <c r="C859" s="110"/>
      <c r="D859" s="183"/>
      <c r="E859" s="183"/>
      <c r="F859" s="183"/>
      <c r="G859" s="183"/>
      <c r="H859" s="183"/>
      <c r="I859" s="183"/>
      <c r="J859" s="183"/>
      <c r="K859" s="183"/>
      <c r="L859" s="183"/>
      <c r="M859" s="183"/>
      <c r="N859" s="183"/>
      <c r="O859" s="183"/>
      <c r="P859" s="183"/>
      <c r="Q859" s="183"/>
      <c r="R859" s="183"/>
      <c r="S859" s="183"/>
      <c r="T859" s="183"/>
      <c r="U859" s="183"/>
      <c r="V859" s="183"/>
      <c r="W859" s="183"/>
      <c r="X859" s="183"/>
      <c r="Y859" s="183"/>
      <c r="Z859" s="183"/>
      <c r="AA859" s="183"/>
      <c r="AB859" s="183"/>
      <c r="AC859" s="183"/>
      <c r="AD859" s="183"/>
      <c r="AE859" s="183"/>
      <c r="AF859" s="183"/>
      <c r="AG859" s="183"/>
      <c r="AH859" s="183"/>
      <c r="AI859" s="183"/>
      <c r="AJ859" s="183"/>
      <c r="AK859" s="183"/>
      <c r="AL859" s="183"/>
      <c r="AM859" s="183"/>
      <c r="AN859" s="183"/>
      <c r="AO859" s="183"/>
      <c r="AP859" s="183"/>
      <c r="AQ859" s="183"/>
      <c r="AR859" s="183"/>
      <c r="AS859" s="183"/>
      <c r="AT859" s="183"/>
      <c r="AU859" s="183"/>
      <c r="AV859" s="183"/>
      <c r="AW859" s="183"/>
      <c r="AX859" s="183"/>
      <c r="AY859" s="183"/>
      <c r="AZ859" s="183"/>
      <c r="BA859" s="183"/>
      <c r="BB859" s="183"/>
      <c r="BC859" s="183"/>
      <c r="BD859" s="183"/>
      <c r="BE859" s="183"/>
      <c r="BF859" s="183"/>
      <c r="BG859" s="183"/>
      <c r="BH859" s="183"/>
      <c r="BI859" s="183"/>
      <c r="BJ859" s="183"/>
      <c r="BK859" s="183"/>
      <c r="BL859" s="183"/>
      <c r="BM859" s="183"/>
    </row>
    <row r="860" spans="1:65" x14ac:dyDescent="0.2">
      <c r="A860" s="110"/>
      <c r="B860" s="110"/>
      <c r="C860" s="110"/>
      <c r="D860" s="183"/>
      <c r="E860" s="183"/>
      <c r="F860" s="183"/>
      <c r="G860" s="183"/>
      <c r="H860" s="183"/>
      <c r="I860" s="183"/>
      <c r="J860" s="183"/>
      <c r="K860" s="183"/>
      <c r="L860" s="183"/>
      <c r="M860" s="183"/>
      <c r="N860" s="183"/>
      <c r="O860" s="183"/>
      <c r="P860" s="183"/>
      <c r="Q860" s="183"/>
      <c r="R860" s="183"/>
      <c r="S860" s="183"/>
      <c r="T860" s="183"/>
      <c r="U860" s="183"/>
      <c r="V860" s="183"/>
      <c r="W860" s="183"/>
      <c r="X860" s="183"/>
      <c r="Y860" s="183"/>
      <c r="Z860" s="183"/>
      <c r="AA860" s="183"/>
      <c r="AB860" s="183"/>
      <c r="AC860" s="183"/>
      <c r="AD860" s="183"/>
      <c r="AE860" s="183"/>
      <c r="AF860" s="183"/>
      <c r="AG860" s="183"/>
      <c r="AH860" s="183"/>
      <c r="AI860" s="183"/>
      <c r="AJ860" s="183"/>
      <c r="AK860" s="183"/>
      <c r="AL860" s="183"/>
      <c r="AM860" s="183"/>
      <c r="AN860" s="183"/>
      <c r="AO860" s="183"/>
      <c r="AP860" s="183"/>
      <c r="AQ860" s="183"/>
      <c r="AR860" s="183"/>
      <c r="AS860" s="183"/>
      <c r="AT860" s="183"/>
      <c r="AU860" s="183"/>
      <c r="AV860" s="183"/>
      <c r="AW860" s="183"/>
      <c r="AX860" s="183"/>
      <c r="AY860" s="183"/>
      <c r="AZ860" s="183"/>
      <c r="BA860" s="183"/>
      <c r="BB860" s="183"/>
      <c r="BC860" s="183"/>
      <c r="BD860" s="183"/>
      <c r="BE860" s="183"/>
      <c r="BF860" s="183"/>
      <c r="BG860" s="183"/>
      <c r="BH860" s="183"/>
      <c r="BI860" s="183"/>
      <c r="BJ860" s="183"/>
      <c r="BK860" s="183"/>
      <c r="BL860" s="183"/>
      <c r="BM860" s="183"/>
    </row>
    <row r="861" spans="1:65" x14ac:dyDescent="0.2">
      <c r="A861" s="110"/>
      <c r="B861" s="110"/>
      <c r="C861" s="110"/>
      <c r="D861" s="183"/>
      <c r="E861" s="183"/>
      <c r="F861" s="183"/>
      <c r="G861" s="183"/>
      <c r="H861" s="183"/>
      <c r="I861" s="183"/>
      <c r="J861" s="183"/>
      <c r="K861" s="183"/>
      <c r="L861" s="183"/>
      <c r="M861" s="183"/>
      <c r="N861" s="183"/>
      <c r="O861" s="183"/>
      <c r="P861" s="183"/>
      <c r="Q861" s="183"/>
      <c r="R861" s="183"/>
      <c r="S861" s="183"/>
      <c r="T861" s="183"/>
      <c r="U861" s="183"/>
      <c r="V861" s="183"/>
      <c r="W861" s="183"/>
      <c r="X861" s="183"/>
      <c r="Y861" s="183"/>
      <c r="Z861" s="183"/>
      <c r="AA861" s="183"/>
      <c r="AB861" s="183"/>
      <c r="AC861" s="183"/>
      <c r="AD861" s="183"/>
      <c r="AE861" s="183"/>
      <c r="AF861" s="183"/>
      <c r="AG861" s="183"/>
      <c r="AH861" s="183"/>
      <c r="AI861" s="183"/>
      <c r="AJ861" s="183"/>
      <c r="AK861" s="183"/>
      <c r="AL861" s="183"/>
      <c r="AM861" s="183"/>
      <c r="AN861" s="183"/>
      <c r="AO861" s="183"/>
      <c r="AP861" s="183"/>
      <c r="AQ861" s="183"/>
      <c r="AR861" s="183"/>
      <c r="AS861" s="183"/>
      <c r="AT861" s="183"/>
      <c r="AU861" s="183"/>
      <c r="AV861" s="183"/>
      <c r="AW861" s="183"/>
      <c r="AX861" s="183"/>
      <c r="AY861" s="183"/>
      <c r="AZ861" s="183"/>
      <c r="BA861" s="183"/>
      <c r="BB861" s="183"/>
      <c r="BC861" s="183"/>
      <c r="BD861" s="183"/>
      <c r="BE861" s="183"/>
      <c r="BF861" s="183"/>
      <c r="BG861" s="183"/>
      <c r="BH861" s="183"/>
      <c r="BI861" s="183"/>
      <c r="BJ861" s="183"/>
      <c r="BK861" s="183"/>
      <c r="BL861" s="183"/>
      <c r="BM861" s="183"/>
    </row>
    <row r="862" spans="1:65" x14ac:dyDescent="0.2">
      <c r="A862" s="110"/>
      <c r="B862" s="110"/>
      <c r="C862" s="110"/>
      <c r="D862" s="183"/>
      <c r="E862" s="183"/>
      <c r="F862" s="183"/>
      <c r="G862" s="183"/>
      <c r="H862" s="183"/>
      <c r="I862" s="183"/>
      <c r="J862" s="183"/>
      <c r="K862" s="183"/>
      <c r="L862" s="183"/>
      <c r="M862" s="183"/>
      <c r="N862" s="183"/>
      <c r="O862" s="183"/>
      <c r="P862" s="183"/>
      <c r="Q862" s="183"/>
      <c r="R862" s="183"/>
      <c r="S862" s="183"/>
      <c r="T862" s="183"/>
      <c r="U862" s="183"/>
      <c r="V862" s="183"/>
      <c r="W862" s="183"/>
      <c r="X862" s="183"/>
      <c r="Y862" s="183"/>
      <c r="Z862" s="183"/>
      <c r="AA862" s="183"/>
      <c r="AB862" s="183"/>
      <c r="AC862" s="183"/>
      <c r="AD862" s="183"/>
      <c r="AE862" s="183"/>
      <c r="AF862" s="183"/>
      <c r="AG862" s="183"/>
      <c r="AH862" s="183"/>
      <c r="AI862" s="183"/>
      <c r="AJ862" s="183"/>
      <c r="AK862" s="183"/>
      <c r="AL862" s="183"/>
      <c r="AM862" s="183"/>
      <c r="AN862" s="183"/>
      <c r="AO862" s="183"/>
      <c r="AP862" s="183"/>
      <c r="AQ862" s="183"/>
      <c r="AR862" s="183"/>
      <c r="AS862" s="183"/>
      <c r="AT862" s="183"/>
      <c r="AU862" s="183"/>
      <c r="AV862" s="183"/>
      <c r="AW862" s="183"/>
      <c r="AX862" s="183"/>
      <c r="AY862" s="183"/>
      <c r="AZ862" s="183"/>
      <c r="BA862" s="183"/>
      <c r="BB862" s="183"/>
      <c r="BC862" s="183"/>
      <c r="BD862" s="183"/>
      <c r="BE862" s="183"/>
      <c r="BF862" s="183"/>
      <c r="BG862" s="183"/>
      <c r="BH862" s="183"/>
      <c r="BI862" s="183"/>
      <c r="BJ862" s="183"/>
      <c r="BK862" s="183"/>
      <c r="BL862" s="183"/>
      <c r="BM862" s="183"/>
    </row>
    <row r="863" spans="1:65" x14ac:dyDescent="0.2">
      <c r="A863" s="110"/>
      <c r="B863" s="110"/>
      <c r="C863" s="110"/>
      <c r="D863" s="183"/>
      <c r="E863" s="183"/>
      <c r="F863" s="183"/>
      <c r="G863" s="183"/>
      <c r="H863" s="183"/>
      <c r="I863" s="183"/>
      <c r="J863" s="183"/>
      <c r="K863" s="183"/>
      <c r="L863" s="183"/>
      <c r="M863" s="183"/>
      <c r="N863" s="183"/>
      <c r="O863" s="183"/>
      <c r="P863" s="183"/>
      <c r="Q863" s="183"/>
      <c r="R863" s="183"/>
      <c r="S863" s="183"/>
      <c r="T863" s="183"/>
      <c r="U863" s="183"/>
      <c r="V863" s="183"/>
      <c r="W863" s="183"/>
      <c r="X863" s="183"/>
      <c r="Y863" s="183"/>
      <c r="Z863" s="183"/>
      <c r="AA863" s="183"/>
      <c r="AB863" s="183"/>
      <c r="AC863" s="183"/>
      <c r="AD863" s="183"/>
      <c r="AE863" s="183"/>
      <c r="AF863" s="183"/>
      <c r="AG863" s="183"/>
      <c r="AH863" s="183"/>
      <c r="AI863" s="183"/>
      <c r="AJ863" s="183"/>
      <c r="AK863" s="183"/>
      <c r="AL863" s="183"/>
      <c r="AM863" s="183"/>
      <c r="AN863" s="183"/>
      <c r="AO863" s="183"/>
      <c r="AP863" s="183"/>
      <c r="AQ863" s="183"/>
      <c r="AR863" s="183"/>
      <c r="AS863" s="183"/>
      <c r="AT863" s="183"/>
      <c r="AU863" s="183"/>
      <c r="AV863" s="183"/>
      <c r="AW863" s="183"/>
      <c r="AX863" s="183"/>
      <c r="AY863" s="183"/>
      <c r="AZ863" s="183"/>
      <c r="BA863" s="183"/>
      <c r="BB863" s="183"/>
      <c r="BC863" s="183"/>
      <c r="BD863" s="183"/>
      <c r="BE863" s="183"/>
      <c r="BF863" s="183"/>
      <c r="BG863" s="183"/>
      <c r="BH863" s="183"/>
      <c r="BI863" s="183"/>
      <c r="BJ863" s="183"/>
      <c r="BK863" s="183"/>
      <c r="BL863" s="183"/>
      <c r="BM863" s="183"/>
    </row>
    <row r="864" spans="1:65" x14ac:dyDescent="0.2">
      <c r="A864" s="110"/>
      <c r="B864" s="110"/>
      <c r="C864" s="110"/>
      <c r="D864" s="183"/>
      <c r="E864" s="183"/>
      <c r="F864" s="183"/>
      <c r="G864" s="183"/>
      <c r="H864" s="183"/>
      <c r="I864" s="183"/>
      <c r="J864" s="183"/>
      <c r="K864" s="183"/>
      <c r="L864" s="183"/>
      <c r="M864" s="183"/>
      <c r="N864" s="183"/>
      <c r="O864" s="183"/>
      <c r="P864" s="183"/>
      <c r="Q864" s="183"/>
      <c r="R864" s="183"/>
      <c r="S864" s="183"/>
      <c r="T864" s="183"/>
      <c r="U864" s="183"/>
      <c r="V864" s="183"/>
      <c r="W864" s="183"/>
      <c r="X864" s="183"/>
      <c r="Y864" s="183"/>
      <c r="Z864" s="183"/>
      <c r="AA864" s="183"/>
      <c r="AB864" s="183"/>
      <c r="AC864" s="183"/>
      <c r="AD864" s="183"/>
      <c r="AE864" s="183"/>
      <c r="AF864" s="183"/>
      <c r="AG864" s="183"/>
      <c r="AH864" s="183"/>
      <c r="AI864" s="183"/>
      <c r="AJ864" s="183"/>
      <c r="AK864" s="183"/>
      <c r="AL864" s="183"/>
      <c r="AM864" s="183"/>
      <c r="AN864" s="183"/>
      <c r="AO864" s="183"/>
      <c r="AP864" s="183"/>
      <c r="AQ864" s="183"/>
      <c r="AR864" s="183"/>
      <c r="AS864" s="183"/>
      <c r="AT864" s="183"/>
      <c r="AU864" s="183"/>
      <c r="AV864" s="183"/>
      <c r="AW864" s="183"/>
      <c r="AX864" s="183"/>
      <c r="AY864" s="183"/>
      <c r="AZ864" s="183"/>
      <c r="BA864" s="183"/>
      <c r="BB864" s="183"/>
      <c r="BC864" s="183"/>
      <c r="BD864" s="183"/>
      <c r="BE864" s="183"/>
      <c r="BF864" s="183"/>
      <c r="BG864" s="183"/>
      <c r="BH864" s="183"/>
      <c r="BI864" s="183"/>
      <c r="BJ864" s="183"/>
      <c r="BK864" s="183"/>
      <c r="BL864" s="183"/>
      <c r="BM864" s="183"/>
    </row>
    <row r="865" spans="1:65" x14ac:dyDescent="0.2">
      <c r="A865" s="110"/>
      <c r="B865" s="110"/>
      <c r="C865" s="110"/>
      <c r="D865" s="183"/>
      <c r="E865" s="183"/>
      <c r="F865" s="183"/>
      <c r="G865" s="183"/>
      <c r="H865" s="183"/>
      <c r="I865" s="183"/>
      <c r="J865" s="183"/>
      <c r="K865" s="183"/>
      <c r="L865" s="183"/>
      <c r="M865" s="183"/>
      <c r="N865" s="183"/>
      <c r="O865" s="183"/>
      <c r="P865" s="183"/>
      <c r="Q865" s="183"/>
      <c r="R865" s="183"/>
      <c r="S865" s="183"/>
      <c r="T865" s="183"/>
      <c r="U865" s="183"/>
      <c r="V865" s="183"/>
      <c r="W865" s="183"/>
      <c r="X865" s="183"/>
      <c r="Y865" s="183"/>
      <c r="Z865" s="183"/>
      <c r="AA865" s="183"/>
      <c r="AB865" s="183"/>
      <c r="AC865" s="183"/>
      <c r="AD865" s="183"/>
      <c r="AE865" s="183"/>
      <c r="AF865" s="183"/>
      <c r="AG865" s="183"/>
      <c r="AH865" s="183"/>
      <c r="AI865" s="183"/>
      <c r="AJ865" s="183"/>
      <c r="AK865" s="183"/>
      <c r="AL865" s="183"/>
      <c r="AM865" s="183"/>
      <c r="AN865" s="183"/>
      <c r="AO865" s="183"/>
      <c r="AP865" s="183"/>
      <c r="AQ865" s="183"/>
      <c r="AR865" s="183"/>
      <c r="AS865" s="183"/>
      <c r="AT865" s="183"/>
      <c r="AU865" s="183"/>
      <c r="AV865" s="183"/>
      <c r="AW865" s="183"/>
      <c r="AX865" s="183"/>
      <c r="AY865" s="183"/>
      <c r="AZ865" s="183"/>
      <c r="BA865" s="183"/>
      <c r="BB865" s="183"/>
      <c r="BC865" s="183"/>
      <c r="BD865" s="183"/>
      <c r="BE865" s="183"/>
      <c r="BF865" s="183"/>
      <c r="BG865" s="183"/>
      <c r="BH865" s="183"/>
      <c r="BI865" s="183"/>
      <c r="BJ865" s="183"/>
      <c r="BK865" s="183"/>
      <c r="BL865" s="183"/>
      <c r="BM865" s="183"/>
    </row>
    <row r="866" spans="1:65" x14ac:dyDescent="0.2">
      <c r="A866" s="110"/>
      <c r="B866" s="110"/>
      <c r="C866" s="110"/>
      <c r="D866" s="183"/>
      <c r="E866" s="183"/>
      <c r="F866" s="183"/>
      <c r="G866" s="183"/>
      <c r="H866" s="183"/>
      <c r="I866" s="183"/>
      <c r="J866" s="183"/>
      <c r="K866" s="183"/>
      <c r="L866" s="183"/>
      <c r="M866" s="183"/>
      <c r="N866" s="183"/>
      <c r="O866" s="183"/>
      <c r="P866" s="183"/>
      <c r="Q866" s="183"/>
      <c r="R866" s="183"/>
      <c r="S866" s="183"/>
      <c r="T866" s="183"/>
      <c r="U866" s="183"/>
      <c r="V866" s="183"/>
      <c r="W866" s="183"/>
      <c r="X866" s="183"/>
      <c r="Y866" s="183"/>
      <c r="Z866" s="183"/>
      <c r="AA866" s="183"/>
      <c r="AB866" s="183"/>
      <c r="AC866" s="183"/>
      <c r="AD866" s="183"/>
      <c r="AE866" s="183"/>
      <c r="AF866" s="183"/>
      <c r="AG866" s="183"/>
      <c r="AH866" s="183"/>
      <c r="AI866" s="183"/>
      <c r="AJ866" s="183"/>
      <c r="AK866" s="183"/>
      <c r="AL866" s="183"/>
      <c r="AM866" s="183"/>
      <c r="AN866" s="183"/>
      <c r="AO866" s="183"/>
      <c r="AP866" s="183"/>
      <c r="AQ866" s="183"/>
      <c r="AR866" s="183"/>
      <c r="AS866" s="183"/>
      <c r="AT866" s="183"/>
      <c r="AU866" s="183"/>
      <c r="AV866" s="183"/>
      <c r="AW866" s="183"/>
      <c r="AX866" s="183"/>
      <c r="AY866" s="183"/>
      <c r="AZ866" s="183"/>
      <c r="BA866" s="183"/>
      <c r="BB866" s="183"/>
      <c r="BC866" s="183"/>
      <c r="BD866" s="183"/>
      <c r="BE866" s="183"/>
      <c r="BF866" s="183"/>
      <c r="BG866" s="183"/>
      <c r="BH866" s="183"/>
      <c r="BI866" s="183"/>
      <c r="BJ866" s="183"/>
      <c r="BK866" s="183"/>
      <c r="BL866" s="183"/>
      <c r="BM866" s="183"/>
    </row>
    <row r="867" spans="1:65" x14ac:dyDescent="0.2">
      <c r="A867" s="110"/>
      <c r="B867" s="110"/>
      <c r="C867" s="110"/>
      <c r="D867" s="183"/>
      <c r="E867" s="183"/>
      <c r="F867" s="183"/>
      <c r="G867" s="183"/>
      <c r="H867" s="183"/>
      <c r="I867" s="183"/>
      <c r="J867" s="183"/>
      <c r="K867" s="183"/>
      <c r="L867" s="183"/>
      <c r="M867" s="183"/>
      <c r="N867" s="183"/>
      <c r="O867" s="183"/>
      <c r="P867" s="183"/>
      <c r="Q867" s="183"/>
      <c r="R867" s="183"/>
      <c r="S867" s="183"/>
      <c r="T867" s="183"/>
      <c r="U867" s="183"/>
      <c r="V867" s="183"/>
      <c r="W867" s="183"/>
      <c r="X867" s="183"/>
      <c r="Y867" s="183"/>
      <c r="Z867" s="183"/>
      <c r="AA867" s="183"/>
      <c r="AB867" s="183"/>
      <c r="AC867" s="183"/>
      <c r="AD867" s="183"/>
      <c r="AE867" s="183"/>
      <c r="AF867" s="183"/>
      <c r="AG867" s="183"/>
      <c r="AH867" s="183"/>
      <c r="AI867" s="183"/>
      <c r="AJ867" s="183"/>
      <c r="AK867" s="183"/>
      <c r="AL867" s="183"/>
      <c r="AM867" s="183"/>
      <c r="AN867" s="183"/>
      <c r="AO867" s="183"/>
      <c r="AP867" s="183"/>
      <c r="AQ867" s="183"/>
      <c r="AR867" s="183"/>
      <c r="AS867" s="183"/>
      <c r="AT867" s="183"/>
      <c r="AU867" s="183"/>
      <c r="AV867" s="183"/>
      <c r="AW867" s="183"/>
      <c r="AX867" s="183"/>
      <c r="AY867" s="183"/>
      <c r="AZ867" s="183"/>
      <c r="BA867" s="183"/>
      <c r="BB867" s="183"/>
      <c r="BC867" s="183"/>
      <c r="BD867" s="183"/>
      <c r="BE867" s="183"/>
      <c r="BF867" s="183"/>
      <c r="BG867" s="183"/>
      <c r="BH867" s="183"/>
      <c r="BI867" s="183"/>
      <c r="BJ867" s="183"/>
      <c r="BK867" s="183"/>
      <c r="BL867" s="183"/>
      <c r="BM867" s="183"/>
    </row>
    <row r="868" spans="1:65" x14ac:dyDescent="0.2">
      <c r="A868" s="110"/>
      <c r="B868" s="110"/>
      <c r="C868" s="110"/>
      <c r="D868" s="183"/>
      <c r="E868" s="183"/>
      <c r="F868" s="183"/>
      <c r="G868" s="183"/>
      <c r="H868" s="183"/>
      <c r="I868" s="183"/>
      <c r="J868" s="183"/>
      <c r="K868" s="183"/>
      <c r="L868" s="183"/>
      <c r="M868" s="183"/>
      <c r="N868" s="183"/>
      <c r="O868" s="183"/>
      <c r="P868" s="183"/>
      <c r="Q868" s="183"/>
      <c r="R868" s="183"/>
      <c r="S868" s="183"/>
      <c r="T868" s="183"/>
      <c r="U868" s="183"/>
      <c r="V868" s="183"/>
      <c r="W868" s="183"/>
      <c r="X868" s="183"/>
      <c r="Y868" s="183"/>
      <c r="Z868" s="183"/>
      <c r="AA868" s="183"/>
      <c r="AB868" s="183"/>
      <c r="AC868" s="183"/>
      <c r="AD868" s="183"/>
      <c r="AE868" s="183"/>
      <c r="AF868" s="183"/>
      <c r="AG868" s="183"/>
      <c r="AH868" s="183"/>
      <c r="AI868" s="183"/>
      <c r="AJ868" s="183"/>
      <c r="AK868" s="183"/>
      <c r="AL868" s="183"/>
      <c r="AM868" s="183"/>
      <c r="AN868" s="183"/>
      <c r="AO868" s="183"/>
      <c r="AP868" s="183"/>
      <c r="AQ868" s="183"/>
      <c r="AR868" s="183"/>
      <c r="AS868" s="183"/>
      <c r="AT868" s="183"/>
      <c r="AU868" s="183"/>
      <c r="AV868" s="183"/>
      <c r="AW868" s="183"/>
      <c r="AX868" s="183"/>
      <c r="AY868" s="183"/>
      <c r="AZ868" s="183"/>
      <c r="BA868" s="183"/>
      <c r="BB868" s="183"/>
      <c r="BC868" s="183"/>
      <c r="BD868" s="183"/>
      <c r="BE868" s="183"/>
      <c r="BF868" s="183"/>
      <c r="BG868" s="183"/>
      <c r="BH868" s="183"/>
      <c r="BI868" s="183"/>
      <c r="BJ868" s="183"/>
      <c r="BK868" s="183"/>
      <c r="BL868" s="183"/>
      <c r="BM868" s="183"/>
    </row>
    <row r="869" spans="1:65" x14ac:dyDescent="0.2">
      <c r="A869" s="110"/>
      <c r="B869" s="110"/>
      <c r="C869" s="110"/>
      <c r="D869" s="183"/>
      <c r="E869" s="183"/>
      <c r="F869" s="183"/>
      <c r="G869" s="183"/>
      <c r="H869" s="183"/>
      <c r="I869" s="183"/>
      <c r="J869" s="183"/>
      <c r="K869" s="183"/>
      <c r="L869" s="183"/>
      <c r="M869" s="183"/>
      <c r="N869" s="183"/>
      <c r="O869" s="183"/>
      <c r="P869" s="183"/>
      <c r="Q869" s="183"/>
      <c r="R869" s="183"/>
      <c r="S869" s="183"/>
      <c r="T869" s="183"/>
      <c r="U869" s="183"/>
      <c r="V869" s="183"/>
      <c r="W869" s="183"/>
      <c r="X869" s="183"/>
      <c r="Y869" s="183"/>
      <c r="Z869" s="183"/>
      <c r="AA869" s="183"/>
      <c r="AB869" s="183"/>
      <c r="AC869" s="183"/>
      <c r="AD869" s="183"/>
      <c r="AE869" s="183"/>
      <c r="AF869" s="183"/>
      <c r="AG869" s="183"/>
      <c r="AH869" s="183"/>
      <c r="AI869" s="183"/>
      <c r="AJ869" s="183"/>
      <c r="AK869" s="183"/>
      <c r="AL869" s="183"/>
      <c r="AM869" s="183"/>
      <c r="AN869" s="183"/>
      <c r="AO869" s="183"/>
      <c r="AP869" s="183"/>
      <c r="AQ869" s="183"/>
      <c r="AR869" s="183"/>
      <c r="AS869" s="183"/>
      <c r="AT869" s="183"/>
      <c r="AU869" s="183"/>
      <c r="AV869" s="183"/>
      <c r="AW869" s="183"/>
      <c r="AX869" s="183"/>
      <c r="AY869" s="183"/>
      <c r="AZ869" s="183"/>
      <c r="BA869" s="183"/>
      <c r="BB869" s="183"/>
      <c r="BC869" s="183"/>
      <c r="BD869" s="183"/>
      <c r="BE869" s="183"/>
      <c r="BF869" s="183"/>
      <c r="BG869" s="183"/>
      <c r="BH869" s="183"/>
      <c r="BI869" s="183"/>
      <c r="BJ869" s="183"/>
      <c r="BK869" s="183"/>
      <c r="BL869" s="183"/>
      <c r="BM869" s="183"/>
    </row>
    <row r="870" spans="1:65" x14ac:dyDescent="0.2">
      <c r="A870" s="110"/>
      <c r="B870" s="110"/>
      <c r="C870" s="110"/>
      <c r="D870" s="183"/>
      <c r="E870" s="183"/>
      <c r="F870" s="183"/>
      <c r="G870" s="183"/>
      <c r="H870" s="183"/>
      <c r="I870" s="183"/>
      <c r="J870" s="183"/>
      <c r="K870" s="183"/>
      <c r="L870" s="183"/>
      <c r="M870" s="183"/>
      <c r="N870" s="183"/>
      <c r="O870" s="183"/>
      <c r="P870" s="183"/>
      <c r="Q870" s="183"/>
      <c r="R870" s="183"/>
      <c r="S870" s="183"/>
      <c r="T870" s="183"/>
      <c r="U870" s="183"/>
      <c r="V870" s="183"/>
      <c r="W870" s="183"/>
      <c r="X870" s="183"/>
      <c r="Y870" s="183"/>
      <c r="Z870" s="183"/>
      <c r="AA870" s="183"/>
      <c r="AB870" s="183"/>
      <c r="AC870" s="183"/>
      <c r="AD870" s="183"/>
      <c r="AE870" s="183"/>
      <c r="AF870" s="183"/>
      <c r="AG870" s="183"/>
      <c r="AH870" s="183"/>
      <c r="AI870" s="183"/>
      <c r="AJ870" s="183"/>
      <c r="AK870" s="183"/>
      <c r="AL870" s="183"/>
      <c r="AM870" s="183"/>
      <c r="AN870" s="183"/>
      <c r="AO870" s="183"/>
      <c r="AP870" s="183"/>
      <c r="AQ870" s="183"/>
      <c r="AR870" s="183"/>
      <c r="AS870" s="183"/>
      <c r="AT870" s="183"/>
      <c r="AU870" s="183"/>
      <c r="AV870" s="183"/>
      <c r="AW870" s="183"/>
      <c r="AX870" s="183"/>
      <c r="AY870" s="183"/>
      <c r="AZ870" s="183"/>
      <c r="BA870" s="183"/>
      <c r="BB870" s="183"/>
      <c r="BC870" s="183"/>
      <c r="BD870" s="183"/>
      <c r="BE870" s="183"/>
      <c r="BF870" s="183"/>
      <c r="BG870" s="183"/>
      <c r="BH870" s="183"/>
      <c r="BI870" s="183"/>
      <c r="BJ870" s="183"/>
      <c r="BK870" s="183"/>
      <c r="BL870" s="183"/>
      <c r="BM870" s="183"/>
    </row>
    <row r="871" spans="1:65" x14ac:dyDescent="0.2">
      <c r="A871" s="110"/>
      <c r="B871" s="110"/>
      <c r="C871" s="110"/>
      <c r="D871" s="183"/>
      <c r="E871" s="183"/>
      <c r="F871" s="183"/>
      <c r="G871" s="183"/>
      <c r="H871" s="183"/>
      <c r="I871" s="183"/>
      <c r="J871" s="183"/>
      <c r="K871" s="183"/>
      <c r="L871" s="183"/>
      <c r="M871" s="183"/>
      <c r="N871" s="183"/>
      <c r="O871" s="183"/>
      <c r="P871" s="183"/>
      <c r="Q871" s="183"/>
      <c r="R871" s="183"/>
      <c r="S871" s="183"/>
      <c r="T871" s="183"/>
      <c r="U871" s="183"/>
      <c r="V871" s="183"/>
      <c r="W871" s="183"/>
      <c r="X871" s="183"/>
      <c r="Y871" s="183"/>
      <c r="Z871" s="183"/>
      <c r="AA871" s="183"/>
      <c r="AB871" s="183"/>
      <c r="AC871" s="183"/>
      <c r="AD871" s="183"/>
      <c r="AE871" s="183"/>
      <c r="AF871" s="183"/>
      <c r="AG871" s="183"/>
      <c r="AH871" s="183"/>
      <c r="AI871" s="183"/>
      <c r="AJ871" s="183"/>
      <c r="AK871" s="183"/>
      <c r="AL871" s="183"/>
      <c r="AM871" s="183"/>
      <c r="AN871" s="183"/>
      <c r="AO871" s="183"/>
      <c r="AP871" s="183"/>
      <c r="AQ871" s="183"/>
      <c r="AR871" s="183"/>
      <c r="AS871" s="183"/>
      <c r="AT871" s="183"/>
      <c r="AU871" s="183"/>
      <c r="AV871" s="183"/>
      <c r="AW871" s="183"/>
      <c r="AX871" s="183"/>
      <c r="AY871" s="183"/>
      <c r="AZ871" s="183"/>
      <c r="BA871" s="183"/>
      <c r="BB871" s="183"/>
      <c r="BC871" s="183"/>
      <c r="BD871" s="183"/>
      <c r="BE871" s="183"/>
      <c r="BF871" s="183"/>
      <c r="BG871" s="183"/>
      <c r="BH871" s="183"/>
      <c r="BI871" s="183"/>
      <c r="BJ871" s="183"/>
      <c r="BK871" s="183"/>
      <c r="BL871" s="183"/>
      <c r="BM871" s="183"/>
    </row>
    <row r="872" spans="1:65" x14ac:dyDescent="0.2">
      <c r="A872" s="110"/>
      <c r="B872" s="110"/>
      <c r="C872" s="110"/>
      <c r="D872" s="183"/>
      <c r="E872" s="183"/>
      <c r="F872" s="183"/>
      <c r="G872" s="183"/>
      <c r="H872" s="183"/>
      <c r="I872" s="183"/>
      <c r="J872" s="183"/>
      <c r="K872" s="183"/>
      <c r="L872" s="183"/>
      <c r="M872" s="183"/>
      <c r="N872" s="183"/>
      <c r="O872" s="183"/>
      <c r="P872" s="183"/>
      <c r="Q872" s="183"/>
      <c r="R872" s="183"/>
      <c r="S872" s="183"/>
      <c r="T872" s="183"/>
      <c r="U872" s="183"/>
      <c r="V872" s="183"/>
      <c r="W872" s="183"/>
      <c r="X872" s="183"/>
      <c r="Y872" s="183"/>
      <c r="Z872" s="183"/>
      <c r="AA872" s="183"/>
      <c r="AB872" s="183"/>
      <c r="AC872" s="183"/>
      <c r="AD872" s="183"/>
      <c r="AE872" s="183"/>
      <c r="AF872" s="183"/>
      <c r="AG872" s="183"/>
      <c r="AH872" s="183"/>
      <c r="AI872" s="183"/>
      <c r="AJ872" s="183"/>
      <c r="AK872" s="183"/>
      <c r="AL872" s="183"/>
      <c r="AM872" s="183"/>
      <c r="AN872" s="183"/>
      <c r="AO872" s="183"/>
      <c r="AP872" s="183"/>
      <c r="AQ872" s="183"/>
      <c r="AR872" s="183"/>
      <c r="AS872" s="183"/>
      <c r="AT872" s="183"/>
      <c r="AU872" s="183"/>
      <c r="AV872" s="183"/>
      <c r="AW872" s="183"/>
      <c r="AX872" s="183"/>
      <c r="AY872" s="183"/>
      <c r="AZ872" s="183"/>
      <c r="BA872" s="183"/>
      <c r="BB872" s="183"/>
      <c r="BC872" s="183"/>
      <c r="BD872" s="183"/>
      <c r="BE872" s="183"/>
      <c r="BF872" s="183"/>
      <c r="BG872" s="183"/>
      <c r="BH872" s="183"/>
      <c r="BI872" s="183"/>
      <c r="BJ872" s="183"/>
      <c r="BK872" s="183"/>
      <c r="BL872" s="183"/>
      <c r="BM872" s="183"/>
    </row>
    <row r="873" spans="1:65" x14ac:dyDescent="0.2">
      <c r="A873" s="110"/>
      <c r="B873" s="110"/>
      <c r="C873" s="110"/>
      <c r="D873" s="183"/>
      <c r="E873" s="183"/>
      <c r="F873" s="183"/>
      <c r="G873" s="183"/>
      <c r="H873" s="183"/>
      <c r="I873" s="183"/>
      <c r="J873" s="183"/>
      <c r="K873" s="183"/>
      <c r="L873" s="183"/>
      <c r="M873" s="183"/>
      <c r="N873" s="183"/>
      <c r="O873" s="183"/>
      <c r="P873" s="183"/>
      <c r="Q873" s="183"/>
      <c r="R873" s="183"/>
      <c r="S873" s="183"/>
      <c r="T873" s="183"/>
      <c r="U873" s="183"/>
      <c r="V873" s="183"/>
      <c r="W873" s="183"/>
      <c r="X873" s="183"/>
      <c r="Y873" s="183"/>
      <c r="Z873" s="183"/>
      <c r="AA873" s="183"/>
      <c r="AB873" s="183"/>
      <c r="AC873" s="183"/>
      <c r="AD873" s="183"/>
      <c r="AE873" s="183"/>
      <c r="AF873" s="183"/>
      <c r="AG873" s="183"/>
      <c r="AH873" s="183"/>
      <c r="AI873" s="183"/>
      <c r="AJ873" s="183"/>
      <c r="AK873" s="183"/>
      <c r="AL873" s="183"/>
      <c r="AM873" s="183"/>
      <c r="AN873" s="183"/>
      <c r="AO873" s="183"/>
      <c r="AP873" s="183"/>
      <c r="AQ873" s="183"/>
      <c r="AR873" s="183"/>
      <c r="AS873" s="183"/>
      <c r="AT873" s="183"/>
      <c r="AU873" s="183"/>
      <c r="AV873" s="183"/>
      <c r="AW873" s="183"/>
      <c r="AX873" s="183"/>
      <c r="AY873" s="183"/>
      <c r="AZ873" s="183"/>
      <c r="BA873" s="183"/>
      <c r="BB873" s="183"/>
      <c r="BC873" s="183"/>
      <c r="BD873" s="183"/>
      <c r="BE873" s="183"/>
      <c r="BF873" s="183"/>
      <c r="BG873" s="183"/>
      <c r="BH873" s="183"/>
      <c r="BI873" s="183"/>
      <c r="BJ873" s="183"/>
      <c r="BK873" s="183"/>
      <c r="BL873" s="183"/>
      <c r="BM873" s="183"/>
    </row>
    <row r="874" spans="1:65" x14ac:dyDescent="0.2">
      <c r="A874" s="110"/>
      <c r="B874" s="110"/>
      <c r="C874" s="110"/>
      <c r="D874" s="183"/>
      <c r="E874" s="183"/>
      <c r="F874" s="183"/>
      <c r="G874" s="183"/>
      <c r="H874" s="183"/>
      <c r="I874" s="183"/>
      <c r="J874" s="183"/>
      <c r="K874" s="183"/>
      <c r="L874" s="183"/>
      <c r="M874" s="183"/>
      <c r="N874" s="183"/>
      <c r="O874" s="183"/>
      <c r="P874" s="183"/>
      <c r="Q874" s="183"/>
      <c r="R874" s="183"/>
      <c r="S874" s="183"/>
      <c r="T874" s="183"/>
      <c r="U874" s="183"/>
      <c r="V874" s="183"/>
      <c r="W874" s="183"/>
      <c r="X874" s="183"/>
      <c r="Y874" s="183"/>
      <c r="Z874" s="183"/>
      <c r="AA874" s="183"/>
      <c r="AB874" s="183"/>
      <c r="AC874" s="183"/>
      <c r="AD874" s="183"/>
      <c r="AE874" s="183"/>
      <c r="AF874" s="183"/>
      <c r="AG874" s="183"/>
      <c r="AH874" s="183"/>
      <c r="AI874" s="183"/>
      <c r="AJ874" s="183"/>
      <c r="AK874" s="183"/>
      <c r="AL874" s="183"/>
      <c r="AM874" s="183"/>
      <c r="AN874" s="183"/>
      <c r="AO874" s="183"/>
      <c r="AP874" s="183"/>
      <c r="AQ874" s="183"/>
      <c r="AR874" s="183"/>
      <c r="AS874" s="183"/>
      <c r="AT874" s="183"/>
      <c r="AU874" s="183"/>
      <c r="AV874" s="183"/>
      <c r="AW874" s="183"/>
      <c r="AX874" s="183"/>
      <c r="AY874" s="183"/>
      <c r="AZ874" s="183"/>
      <c r="BA874" s="183"/>
      <c r="BB874" s="183"/>
      <c r="BC874" s="183"/>
      <c r="BD874" s="183"/>
      <c r="BE874" s="183"/>
      <c r="BF874" s="183"/>
      <c r="BG874" s="183"/>
      <c r="BH874" s="183"/>
      <c r="BI874" s="183"/>
      <c r="BJ874" s="183"/>
      <c r="BK874" s="183"/>
      <c r="BL874" s="183"/>
      <c r="BM874" s="183"/>
    </row>
    <row r="875" spans="1:65" x14ac:dyDescent="0.2">
      <c r="A875" s="110"/>
      <c r="B875" s="110"/>
      <c r="C875" s="110"/>
      <c r="D875" s="183"/>
      <c r="E875" s="183"/>
      <c r="F875" s="183"/>
      <c r="G875" s="183"/>
      <c r="H875" s="183"/>
      <c r="I875" s="183"/>
      <c r="J875" s="183"/>
      <c r="K875" s="183"/>
      <c r="L875" s="183"/>
      <c r="M875" s="183"/>
      <c r="N875" s="183"/>
      <c r="O875" s="183"/>
      <c r="P875" s="183"/>
      <c r="Q875" s="183"/>
      <c r="R875" s="183"/>
      <c r="S875" s="183"/>
      <c r="T875" s="183"/>
      <c r="U875" s="183"/>
      <c r="V875" s="183"/>
      <c r="W875" s="183"/>
      <c r="X875" s="183"/>
      <c r="Y875" s="183"/>
      <c r="Z875" s="183"/>
      <c r="AA875" s="183"/>
      <c r="AB875" s="183"/>
      <c r="AC875" s="183"/>
      <c r="AD875" s="183"/>
      <c r="AE875" s="183"/>
      <c r="AF875" s="183"/>
      <c r="AG875" s="183"/>
      <c r="AH875" s="183"/>
      <c r="AI875" s="183"/>
      <c r="AJ875" s="183"/>
      <c r="AK875" s="183"/>
      <c r="AL875" s="183"/>
      <c r="AM875" s="183"/>
      <c r="AN875" s="183"/>
      <c r="AO875" s="183"/>
      <c r="AP875" s="183"/>
      <c r="AQ875" s="183"/>
      <c r="AR875" s="183"/>
      <c r="AS875" s="183"/>
      <c r="AT875" s="183"/>
      <c r="AU875" s="183"/>
      <c r="AV875" s="183"/>
      <c r="AW875" s="183"/>
      <c r="AX875" s="183"/>
      <c r="AY875" s="183"/>
      <c r="AZ875" s="183"/>
      <c r="BA875" s="183"/>
      <c r="BB875" s="183"/>
      <c r="BC875" s="183"/>
      <c r="BD875" s="183"/>
      <c r="BE875" s="183"/>
      <c r="BF875" s="183"/>
      <c r="BG875" s="183"/>
      <c r="BH875" s="183"/>
      <c r="BI875" s="183"/>
      <c r="BJ875" s="183"/>
      <c r="BK875" s="183"/>
      <c r="BL875" s="183"/>
      <c r="BM875" s="183"/>
    </row>
    <row r="876" spans="1:65" x14ac:dyDescent="0.2">
      <c r="A876" s="110"/>
      <c r="B876" s="110"/>
      <c r="C876" s="110"/>
      <c r="D876" s="183"/>
      <c r="E876" s="183"/>
      <c r="F876" s="183"/>
      <c r="G876" s="183"/>
      <c r="H876" s="183"/>
      <c r="I876" s="183"/>
      <c r="J876" s="183"/>
      <c r="K876" s="183"/>
      <c r="L876" s="183"/>
      <c r="M876" s="183"/>
      <c r="N876" s="183"/>
      <c r="O876" s="183"/>
      <c r="P876" s="183"/>
      <c r="Q876" s="183"/>
      <c r="R876" s="183"/>
      <c r="S876" s="183"/>
      <c r="T876" s="183"/>
      <c r="U876" s="183"/>
      <c r="V876" s="183"/>
      <c r="W876" s="183"/>
      <c r="X876" s="183"/>
      <c r="Y876" s="183"/>
      <c r="Z876" s="183"/>
      <c r="AA876" s="183"/>
      <c r="AB876" s="183"/>
      <c r="AC876" s="183"/>
      <c r="AD876" s="183"/>
      <c r="AE876" s="183"/>
      <c r="AF876" s="183"/>
      <c r="AG876" s="183"/>
      <c r="AH876" s="183"/>
      <c r="AI876" s="183"/>
      <c r="AJ876" s="183"/>
      <c r="AK876" s="183"/>
      <c r="AL876" s="183"/>
      <c r="AM876" s="183"/>
      <c r="AN876" s="183"/>
      <c r="AO876" s="183"/>
      <c r="AP876" s="183"/>
      <c r="AQ876" s="183"/>
      <c r="AR876" s="183"/>
      <c r="AS876" s="183"/>
      <c r="AT876" s="183"/>
      <c r="AU876" s="183"/>
      <c r="AV876" s="183"/>
      <c r="AW876" s="183"/>
      <c r="AX876" s="183"/>
      <c r="AY876" s="183"/>
      <c r="AZ876" s="183"/>
      <c r="BA876" s="183"/>
      <c r="BB876" s="183"/>
      <c r="BC876" s="183"/>
      <c r="BD876" s="183"/>
      <c r="BE876" s="183"/>
      <c r="BF876" s="183"/>
      <c r="BG876" s="183"/>
      <c r="BH876" s="183"/>
      <c r="BI876" s="183"/>
      <c r="BJ876" s="183"/>
      <c r="BK876" s="183"/>
      <c r="BL876" s="183"/>
      <c r="BM876" s="183"/>
    </row>
    <row r="877" spans="1:65" x14ac:dyDescent="0.2">
      <c r="A877" s="110"/>
      <c r="B877" s="110"/>
      <c r="C877" s="110"/>
      <c r="D877" s="183"/>
      <c r="E877" s="183"/>
      <c r="F877" s="183"/>
      <c r="G877" s="183"/>
      <c r="H877" s="183"/>
      <c r="I877" s="183"/>
      <c r="J877" s="183"/>
      <c r="K877" s="183"/>
      <c r="L877" s="183"/>
      <c r="M877" s="183"/>
      <c r="N877" s="183"/>
      <c r="O877" s="183"/>
      <c r="P877" s="183"/>
      <c r="Q877" s="183"/>
      <c r="R877" s="183"/>
      <c r="S877" s="183"/>
      <c r="T877" s="183"/>
      <c r="U877" s="183"/>
      <c r="V877" s="183"/>
      <c r="W877" s="183"/>
      <c r="X877" s="183"/>
      <c r="Y877" s="183"/>
      <c r="Z877" s="183"/>
      <c r="AA877" s="183"/>
      <c r="AB877" s="183"/>
      <c r="AC877" s="183"/>
      <c r="AD877" s="183"/>
      <c r="AE877" s="183"/>
      <c r="AF877" s="183"/>
      <c r="AG877" s="183"/>
      <c r="AH877" s="183"/>
      <c r="AI877" s="183"/>
      <c r="AJ877" s="183"/>
      <c r="AK877" s="183"/>
      <c r="AL877" s="183"/>
      <c r="AM877" s="183"/>
      <c r="AN877" s="183"/>
      <c r="AO877" s="183"/>
      <c r="AP877" s="183"/>
      <c r="AQ877" s="183"/>
      <c r="AR877" s="183"/>
      <c r="AS877" s="183"/>
      <c r="AT877" s="183"/>
      <c r="AU877" s="183"/>
      <c r="AV877" s="183"/>
      <c r="AW877" s="183"/>
      <c r="AX877" s="183"/>
      <c r="AY877" s="183"/>
      <c r="AZ877" s="183"/>
      <c r="BA877" s="183"/>
      <c r="BB877" s="183"/>
      <c r="BC877" s="183"/>
      <c r="BD877" s="183"/>
      <c r="BE877" s="183"/>
      <c r="BF877" s="183"/>
      <c r="BG877" s="183"/>
      <c r="BH877" s="183"/>
      <c r="BI877" s="183"/>
      <c r="BJ877" s="183"/>
      <c r="BK877" s="183"/>
      <c r="BL877" s="183"/>
      <c r="BM877" s="183"/>
    </row>
    <row r="878" spans="1:65" x14ac:dyDescent="0.2">
      <c r="A878" s="110"/>
      <c r="B878" s="110"/>
      <c r="C878" s="110"/>
      <c r="D878" s="183"/>
      <c r="E878" s="183"/>
      <c r="F878" s="183"/>
      <c r="G878" s="183"/>
      <c r="H878" s="183"/>
      <c r="I878" s="183"/>
      <c r="J878" s="183"/>
      <c r="K878" s="183"/>
      <c r="L878" s="183"/>
      <c r="M878" s="183"/>
      <c r="N878" s="183"/>
      <c r="O878" s="183"/>
      <c r="P878" s="183"/>
      <c r="Q878" s="183"/>
      <c r="R878" s="183"/>
      <c r="S878" s="183"/>
      <c r="T878" s="183"/>
      <c r="U878" s="183"/>
      <c r="V878" s="183"/>
      <c r="W878" s="183"/>
      <c r="X878" s="183"/>
      <c r="Y878" s="183"/>
      <c r="Z878" s="183"/>
      <c r="AA878" s="183"/>
      <c r="AB878" s="183"/>
      <c r="AC878" s="183"/>
      <c r="AD878" s="183"/>
      <c r="AE878" s="183"/>
      <c r="AF878" s="183"/>
      <c r="AG878" s="183"/>
      <c r="AH878" s="183"/>
      <c r="AI878" s="183"/>
      <c r="AJ878" s="183"/>
      <c r="AK878" s="183"/>
      <c r="AL878" s="183"/>
      <c r="AM878" s="183"/>
      <c r="AN878" s="183"/>
      <c r="AO878" s="183"/>
      <c r="AP878" s="183"/>
      <c r="AQ878" s="183"/>
      <c r="AR878" s="183"/>
      <c r="AS878" s="183"/>
      <c r="AT878" s="183"/>
      <c r="AU878" s="183"/>
      <c r="AV878" s="183"/>
      <c r="AW878" s="183"/>
      <c r="AX878" s="183"/>
      <c r="AY878" s="183"/>
      <c r="AZ878" s="183"/>
      <c r="BA878" s="183"/>
      <c r="BB878" s="183"/>
      <c r="BC878" s="183"/>
      <c r="BD878" s="183"/>
      <c r="BE878" s="183"/>
      <c r="BF878" s="183"/>
      <c r="BG878" s="183"/>
      <c r="BH878" s="183"/>
      <c r="BI878" s="183"/>
      <c r="BJ878" s="183"/>
      <c r="BK878" s="183"/>
      <c r="BL878" s="183"/>
      <c r="BM878" s="183"/>
    </row>
    <row r="879" spans="1:65" x14ac:dyDescent="0.2">
      <c r="A879" s="110"/>
      <c r="B879" s="110"/>
      <c r="C879" s="110"/>
      <c r="D879" s="183"/>
      <c r="E879" s="183"/>
      <c r="F879" s="183"/>
      <c r="G879" s="183"/>
      <c r="H879" s="183"/>
      <c r="I879" s="183"/>
      <c r="J879" s="183"/>
      <c r="K879" s="183"/>
      <c r="L879" s="183"/>
      <c r="M879" s="183"/>
      <c r="N879" s="183"/>
      <c r="O879" s="183"/>
      <c r="P879" s="183"/>
      <c r="Q879" s="183"/>
      <c r="R879" s="183"/>
      <c r="S879" s="183"/>
      <c r="T879" s="183"/>
      <c r="U879" s="183"/>
      <c r="V879" s="183"/>
      <c r="W879" s="183"/>
      <c r="X879" s="183"/>
      <c r="Y879" s="183"/>
      <c r="Z879" s="183"/>
      <c r="AA879" s="183"/>
      <c r="AB879" s="183"/>
      <c r="AC879" s="183"/>
      <c r="AD879" s="183"/>
      <c r="AE879" s="183"/>
      <c r="AF879" s="183"/>
      <c r="AG879" s="183"/>
      <c r="AH879" s="183"/>
      <c r="AI879" s="183"/>
      <c r="AJ879" s="183"/>
      <c r="AK879" s="183"/>
      <c r="AL879" s="183"/>
      <c r="AM879" s="183"/>
      <c r="AN879" s="183"/>
      <c r="AO879" s="183"/>
      <c r="AP879" s="183"/>
      <c r="AQ879" s="183"/>
      <c r="AR879" s="183"/>
      <c r="AS879" s="183"/>
      <c r="AT879" s="183"/>
      <c r="AU879" s="183"/>
      <c r="AV879" s="183"/>
      <c r="AW879" s="183"/>
      <c r="AX879" s="183"/>
      <c r="AY879" s="183"/>
      <c r="AZ879" s="183"/>
      <c r="BA879" s="183"/>
      <c r="BB879" s="183"/>
      <c r="BC879" s="183"/>
      <c r="BD879" s="183"/>
      <c r="BE879" s="183"/>
      <c r="BF879" s="183"/>
      <c r="BG879" s="183"/>
      <c r="BH879" s="183"/>
      <c r="BI879" s="183"/>
      <c r="BJ879" s="183"/>
      <c r="BK879" s="183"/>
      <c r="BL879" s="183"/>
      <c r="BM879" s="183"/>
    </row>
    <row r="880" spans="1:65" x14ac:dyDescent="0.2">
      <c r="A880" s="110"/>
      <c r="B880" s="110"/>
      <c r="C880" s="110"/>
      <c r="D880" s="183"/>
      <c r="E880" s="183"/>
      <c r="F880" s="183"/>
      <c r="G880" s="183"/>
      <c r="H880" s="183"/>
      <c r="I880" s="183"/>
      <c r="J880" s="183"/>
      <c r="K880" s="183"/>
      <c r="L880" s="183"/>
      <c r="M880" s="183"/>
      <c r="N880" s="183"/>
      <c r="O880" s="183"/>
      <c r="P880" s="183"/>
      <c r="Q880" s="183"/>
      <c r="R880" s="183"/>
      <c r="S880" s="183"/>
      <c r="T880" s="183"/>
      <c r="U880" s="183"/>
      <c r="V880" s="183"/>
      <c r="W880" s="183"/>
      <c r="X880" s="183"/>
      <c r="Y880" s="183"/>
      <c r="Z880" s="183"/>
      <c r="AA880" s="183"/>
      <c r="AB880" s="183"/>
      <c r="AC880" s="183"/>
      <c r="AD880" s="183"/>
      <c r="AE880" s="183"/>
      <c r="AF880" s="183"/>
      <c r="AG880" s="183"/>
      <c r="AH880" s="183"/>
      <c r="AI880" s="183"/>
      <c r="AJ880" s="183"/>
      <c r="AK880" s="183"/>
      <c r="AL880" s="183"/>
      <c r="AM880" s="183"/>
      <c r="AN880" s="183"/>
      <c r="AO880" s="183"/>
      <c r="AP880" s="183"/>
      <c r="AQ880" s="183"/>
      <c r="AR880" s="183"/>
      <c r="AS880" s="183"/>
      <c r="AT880" s="183"/>
      <c r="AU880" s="183"/>
      <c r="AV880" s="183"/>
      <c r="AW880" s="183"/>
      <c r="AX880" s="183"/>
      <c r="AY880" s="183"/>
      <c r="AZ880" s="183"/>
      <c r="BA880" s="183"/>
      <c r="BB880" s="183"/>
      <c r="BC880" s="183"/>
      <c r="BD880" s="183"/>
      <c r="BE880" s="183"/>
      <c r="BF880" s="183"/>
      <c r="BG880" s="183"/>
      <c r="BH880" s="183"/>
      <c r="BI880" s="183"/>
      <c r="BJ880" s="183"/>
      <c r="BK880" s="183"/>
      <c r="BL880" s="183"/>
      <c r="BM880" s="183"/>
    </row>
    <row r="881" spans="1:65" x14ac:dyDescent="0.2">
      <c r="A881" s="110"/>
      <c r="B881" s="110"/>
      <c r="C881" s="110"/>
      <c r="D881" s="183"/>
      <c r="E881" s="183"/>
      <c r="F881" s="183"/>
      <c r="G881" s="183"/>
      <c r="H881" s="183"/>
      <c r="I881" s="183"/>
      <c r="J881" s="183"/>
      <c r="K881" s="183"/>
      <c r="L881" s="183"/>
      <c r="M881" s="183"/>
      <c r="N881" s="183"/>
      <c r="O881" s="183"/>
      <c r="P881" s="183"/>
      <c r="Q881" s="183"/>
      <c r="R881" s="183"/>
      <c r="S881" s="183"/>
      <c r="T881" s="183"/>
      <c r="U881" s="183"/>
      <c r="V881" s="183"/>
      <c r="W881" s="183"/>
      <c r="X881" s="183"/>
      <c r="Y881" s="183"/>
      <c r="Z881" s="183"/>
      <c r="AA881" s="183"/>
      <c r="AB881" s="183"/>
      <c r="AC881" s="183"/>
      <c r="AD881" s="183"/>
      <c r="AE881" s="183"/>
      <c r="AF881" s="183"/>
      <c r="AG881" s="183"/>
      <c r="AH881" s="183"/>
      <c r="AI881" s="183"/>
      <c r="AJ881" s="183"/>
      <c r="AK881" s="183"/>
      <c r="AL881" s="183"/>
      <c r="AM881" s="183"/>
      <c r="AN881" s="183"/>
      <c r="AO881" s="183"/>
      <c r="AP881" s="183"/>
      <c r="AQ881" s="183"/>
      <c r="AR881" s="183"/>
      <c r="AS881" s="183"/>
      <c r="AT881" s="183"/>
      <c r="AU881" s="183"/>
      <c r="AV881" s="183"/>
      <c r="AW881" s="183"/>
      <c r="AX881" s="183"/>
      <c r="AY881" s="183"/>
      <c r="AZ881" s="183"/>
      <c r="BA881" s="183"/>
      <c r="BB881" s="183"/>
      <c r="BC881" s="183"/>
      <c r="BD881" s="183"/>
      <c r="BE881" s="183"/>
      <c r="BF881" s="183"/>
      <c r="BG881" s="183"/>
      <c r="BH881" s="183"/>
      <c r="BI881" s="183"/>
      <c r="BJ881" s="183"/>
      <c r="BK881" s="183"/>
      <c r="BL881" s="183"/>
      <c r="BM881" s="183"/>
    </row>
    <row r="882" spans="1:65" x14ac:dyDescent="0.2">
      <c r="A882" s="110"/>
      <c r="B882" s="110"/>
      <c r="C882" s="110"/>
      <c r="D882" s="183"/>
      <c r="E882" s="183"/>
      <c r="F882" s="183"/>
      <c r="G882" s="183"/>
      <c r="H882" s="183"/>
      <c r="I882" s="183"/>
      <c r="J882" s="183"/>
      <c r="K882" s="183"/>
      <c r="L882" s="183"/>
      <c r="M882" s="183"/>
      <c r="N882" s="183"/>
      <c r="O882" s="183"/>
      <c r="P882" s="183"/>
      <c r="Q882" s="183"/>
      <c r="R882" s="183"/>
      <c r="S882" s="183"/>
      <c r="T882" s="183"/>
      <c r="U882" s="183"/>
      <c r="V882" s="183"/>
      <c r="W882" s="183"/>
      <c r="X882" s="183"/>
      <c r="Y882" s="183"/>
      <c r="Z882" s="183"/>
      <c r="AA882" s="183"/>
      <c r="AB882" s="183"/>
      <c r="AC882" s="183"/>
      <c r="AD882" s="183"/>
      <c r="AE882" s="183"/>
      <c r="AF882" s="183"/>
      <c r="AG882" s="183"/>
      <c r="AH882" s="183"/>
      <c r="AI882" s="183"/>
      <c r="AJ882" s="183"/>
      <c r="AK882" s="183"/>
      <c r="AL882" s="183"/>
      <c r="AM882" s="183"/>
      <c r="AN882" s="183"/>
      <c r="AO882" s="183"/>
      <c r="AP882" s="183"/>
      <c r="AQ882" s="183"/>
      <c r="AR882" s="183"/>
      <c r="AS882" s="183"/>
      <c r="AT882" s="183"/>
      <c r="AU882" s="183"/>
      <c r="AV882" s="183"/>
      <c r="AW882" s="183"/>
      <c r="AX882" s="183"/>
      <c r="AY882" s="183"/>
      <c r="AZ882" s="183"/>
      <c r="BA882" s="183"/>
      <c r="BB882" s="183"/>
      <c r="BC882" s="183"/>
      <c r="BD882" s="183"/>
      <c r="BE882" s="183"/>
      <c r="BF882" s="183"/>
      <c r="BG882" s="183"/>
      <c r="BH882" s="183"/>
      <c r="BI882" s="183"/>
      <c r="BJ882" s="183"/>
      <c r="BK882" s="183"/>
      <c r="BL882" s="183"/>
      <c r="BM882" s="183"/>
    </row>
    <row r="883" spans="1:65" x14ac:dyDescent="0.2">
      <c r="A883" s="110"/>
      <c r="B883" s="110"/>
      <c r="C883" s="110"/>
      <c r="D883" s="183"/>
      <c r="E883" s="183"/>
      <c r="F883" s="183"/>
      <c r="G883" s="183"/>
      <c r="H883" s="183"/>
      <c r="I883" s="183"/>
      <c r="J883" s="183"/>
      <c r="K883" s="183"/>
      <c r="L883" s="183"/>
      <c r="M883" s="183"/>
      <c r="N883" s="183"/>
      <c r="O883" s="183"/>
      <c r="P883" s="183"/>
      <c r="Q883" s="183"/>
      <c r="R883" s="183"/>
      <c r="S883" s="183"/>
      <c r="T883" s="183"/>
      <c r="U883" s="183"/>
      <c r="V883" s="183"/>
      <c r="W883" s="183"/>
      <c r="X883" s="183"/>
      <c r="Y883" s="183"/>
      <c r="Z883" s="183"/>
      <c r="AA883" s="183"/>
      <c r="AB883" s="183"/>
      <c r="AC883" s="183"/>
      <c r="AD883" s="183"/>
      <c r="AE883" s="183"/>
      <c r="AF883" s="183"/>
      <c r="AG883" s="183"/>
      <c r="AH883" s="183"/>
      <c r="AI883" s="183"/>
      <c r="AJ883" s="183"/>
      <c r="AK883" s="183"/>
      <c r="AL883" s="183"/>
      <c r="AM883" s="183"/>
      <c r="AN883" s="183"/>
      <c r="AO883" s="183"/>
      <c r="AP883" s="183"/>
      <c r="AQ883" s="183"/>
      <c r="AR883" s="183"/>
      <c r="AS883" s="183"/>
      <c r="AT883" s="183"/>
      <c r="AU883" s="183"/>
      <c r="AV883" s="183"/>
      <c r="AW883" s="183"/>
      <c r="AX883" s="183"/>
      <c r="AY883" s="183"/>
      <c r="AZ883" s="183"/>
      <c r="BA883" s="183"/>
      <c r="BB883" s="183"/>
      <c r="BC883" s="183"/>
      <c r="BD883" s="183"/>
      <c r="BE883" s="183"/>
      <c r="BF883" s="183"/>
      <c r="BG883" s="183"/>
      <c r="BH883" s="183"/>
      <c r="BI883" s="183"/>
      <c r="BJ883" s="183"/>
      <c r="BK883" s="183"/>
      <c r="BL883" s="183"/>
      <c r="BM883" s="183"/>
    </row>
    <row r="884" spans="1:65" x14ac:dyDescent="0.2">
      <c r="A884" s="110"/>
      <c r="B884" s="110"/>
      <c r="C884" s="110"/>
      <c r="D884" s="183"/>
      <c r="E884" s="183"/>
      <c r="F884" s="183"/>
      <c r="G884" s="183"/>
      <c r="H884" s="183"/>
      <c r="I884" s="183"/>
      <c r="J884" s="183"/>
      <c r="K884" s="183"/>
      <c r="L884" s="183"/>
      <c r="M884" s="183"/>
      <c r="N884" s="183"/>
      <c r="O884" s="183"/>
      <c r="P884" s="183"/>
      <c r="Q884" s="183"/>
      <c r="R884" s="183"/>
      <c r="S884" s="183"/>
      <c r="T884" s="183"/>
      <c r="U884" s="183"/>
      <c r="V884" s="183"/>
      <c r="W884" s="183"/>
      <c r="X884" s="183"/>
      <c r="Y884" s="183"/>
      <c r="Z884" s="183"/>
      <c r="AA884" s="183"/>
      <c r="AB884" s="183"/>
      <c r="AC884" s="183"/>
      <c r="AD884" s="183"/>
      <c r="AE884" s="183"/>
      <c r="AF884" s="183"/>
      <c r="AG884" s="183"/>
      <c r="AH884" s="183"/>
      <c r="AI884" s="183"/>
      <c r="AJ884" s="183"/>
      <c r="AK884" s="183"/>
      <c r="AL884" s="183"/>
      <c r="AM884" s="183"/>
      <c r="AN884" s="183"/>
      <c r="AO884" s="183"/>
      <c r="AP884" s="183"/>
      <c r="AQ884" s="183"/>
      <c r="AR884" s="183"/>
      <c r="AS884" s="183"/>
      <c r="AT884" s="183"/>
      <c r="AU884" s="183"/>
      <c r="AV884" s="183"/>
      <c r="AW884" s="183"/>
      <c r="AX884" s="183"/>
      <c r="AY884" s="183"/>
      <c r="AZ884" s="183"/>
      <c r="BA884" s="183"/>
      <c r="BB884" s="183"/>
      <c r="BC884" s="183"/>
      <c r="BD884" s="183"/>
      <c r="BE884" s="183"/>
      <c r="BF884" s="183"/>
      <c r="BG884" s="183"/>
      <c r="BH884" s="183"/>
      <c r="BI884" s="183"/>
      <c r="BJ884" s="183"/>
      <c r="BK884" s="183"/>
      <c r="BL884" s="183"/>
      <c r="BM884" s="183"/>
    </row>
    <row r="885" spans="1:65" x14ac:dyDescent="0.2">
      <c r="A885" s="110"/>
      <c r="B885" s="110"/>
      <c r="C885" s="110"/>
      <c r="D885" s="183"/>
      <c r="E885" s="183"/>
      <c r="F885" s="183"/>
      <c r="G885" s="183"/>
      <c r="H885" s="183"/>
      <c r="I885" s="183"/>
      <c r="J885" s="183"/>
      <c r="K885" s="183"/>
      <c r="L885" s="183"/>
      <c r="M885" s="183"/>
      <c r="N885" s="183"/>
      <c r="O885" s="183"/>
      <c r="P885" s="183"/>
      <c r="Q885" s="183"/>
      <c r="R885" s="183"/>
      <c r="S885" s="183"/>
      <c r="T885" s="183"/>
      <c r="U885" s="183"/>
      <c r="V885" s="183"/>
      <c r="W885" s="183"/>
      <c r="X885" s="183"/>
      <c r="Y885" s="183"/>
      <c r="Z885" s="183"/>
      <c r="AA885" s="183"/>
      <c r="AB885" s="183"/>
      <c r="AC885" s="183"/>
      <c r="AD885" s="183"/>
      <c r="AE885" s="183"/>
      <c r="AF885" s="183"/>
      <c r="AG885" s="183"/>
      <c r="AH885" s="183"/>
      <c r="AI885" s="183"/>
      <c r="AJ885" s="183"/>
      <c r="AK885" s="183"/>
      <c r="AL885" s="183"/>
      <c r="AM885" s="183"/>
      <c r="AN885" s="183"/>
      <c r="AO885" s="183"/>
      <c r="AP885" s="183"/>
      <c r="AQ885" s="183"/>
      <c r="AR885" s="183"/>
      <c r="AS885" s="183"/>
      <c r="AT885" s="183"/>
      <c r="AU885" s="183"/>
      <c r="AV885" s="183"/>
      <c r="AW885" s="183"/>
      <c r="AX885" s="183"/>
      <c r="AY885" s="183"/>
      <c r="AZ885" s="183"/>
      <c r="BA885" s="183"/>
      <c r="BB885" s="183"/>
      <c r="BC885" s="183"/>
      <c r="BD885" s="183"/>
      <c r="BE885" s="183"/>
      <c r="BF885" s="183"/>
      <c r="BG885" s="183"/>
      <c r="BH885" s="183"/>
      <c r="BI885" s="183"/>
      <c r="BJ885" s="183"/>
      <c r="BK885" s="183"/>
      <c r="BL885" s="183"/>
      <c r="BM885" s="183"/>
    </row>
    <row r="886" spans="1:65" x14ac:dyDescent="0.2">
      <c r="A886" s="110"/>
      <c r="B886" s="110"/>
      <c r="C886" s="110"/>
      <c r="D886" s="183"/>
      <c r="E886" s="183"/>
      <c r="F886" s="183"/>
      <c r="G886" s="183"/>
      <c r="H886" s="183"/>
      <c r="I886" s="183"/>
      <c r="J886" s="183"/>
      <c r="K886" s="183"/>
      <c r="L886" s="183"/>
      <c r="M886" s="183"/>
      <c r="N886" s="183"/>
      <c r="O886" s="183"/>
      <c r="P886" s="183"/>
      <c r="Q886" s="183"/>
      <c r="R886" s="183"/>
      <c r="S886" s="183"/>
      <c r="T886" s="183"/>
      <c r="U886" s="183"/>
      <c r="V886" s="183"/>
      <c r="W886" s="183"/>
      <c r="X886" s="183"/>
      <c r="Y886" s="183"/>
      <c r="Z886" s="183"/>
      <c r="AA886" s="183"/>
      <c r="AB886" s="183"/>
      <c r="AC886" s="183"/>
      <c r="AD886" s="183"/>
      <c r="AE886" s="183"/>
      <c r="AF886" s="183"/>
      <c r="AG886" s="183"/>
      <c r="AH886" s="183"/>
      <c r="AI886" s="183"/>
      <c r="AJ886" s="183"/>
      <c r="AK886" s="183"/>
      <c r="AL886" s="183"/>
      <c r="AM886" s="183"/>
      <c r="AN886" s="183"/>
      <c r="AO886" s="183"/>
      <c r="AP886" s="183"/>
      <c r="AQ886" s="183"/>
      <c r="AR886" s="183"/>
      <c r="AS886" s="183"/>
      <c r="AT886" s="183"/>
      <c r="AU886" s="183"/>
      <c r="AV886" s="183"/>
      <c r="AW886" s="183"/>
      <c r="AX886" s="183"/>
      <c r="AY886" s="183"/>
      <c r="AZ886" s="183"/>
      <c r="BA886" s="183"/>
      <c r="BB886" s="183"/>
      <c r="BC886" s="183"/>
      <c r="BD886" s="183"/>
      <c r="BE886" s="183"/>
      <c r="BF886" s="183"/>
      <c r="BG886" s="183"/>
      <c r="BH886" s="183"/>
      <c r="BI886" s="183"/>
      <c r="BJ886" s="183"/>
      <c r="BK886" s="183"/>
      <c r="BL886" s="183"/>
      <c r="BM886" s="183"/>
    </row>
    <row r="887" spans="1:65" x14ac:dyDescent="0.2">
      <c r="A887" s="110"/>
      <c r="B887" s="110"/>
      <c r="C887" s="110"/>
      <c r="D887" s="183"/>
      <c r="E887" s="183"/>
      <c r="F887" s="183"/>
      <c r="G887" s="183"/>
      <c r="H887" s="183"/>
      <c r="I887" s="183"/>
      <c r="J887" s="183"/>
      <c r="K887" s="183"/>
      <c r="L887" s="183"/>
      <c r="M887" s="183"/>
      <c r="N887" s="183"/>
      <c r="O887" s="183"/>
      <c r="P887" s="183"/>
      <c r="Q887" s="183"/>
      <c r="R887" s="183"/>
      <c r="S887" s="183"/>
      <c r="T887" s="183"/>
      <c r="U887" s="183"/>
      <c r="V887" s="183"/>
      <c r="W887" s="183"/>
      <c r="X887" s="183"/>
      <c r="Y887" s="183"/>
      <c r="Z887" s="183"/>
      <c r="AA887" s="183"/>
      <c r="AB887" s="183"/>
      <c r="AC887" s="183"/>
      <c r="AD887" s="183"/>
      <c r="AE887" s="183"/>
      <c r="AF887" s="183"/>
      <c r="AG887" s="183"/>
      <c r="AH887" s="183"/>
      <c r="AI887" s="183"/>
      <c r="AJ887" s="183"/>
      <c r="AK887" s="183"/>
      <c r="AL887" s="183"/>
      <c r="AM887" s="183"/>
      <c r="AN887" s="183"/>
      <c r="AO887" s="183"/>
      <c r="AP887" s="183"/>
      <c r="AQ887" s="183"/>
      <c r="AR887" s="183"/>
      <c r="AS887" s="183"/>
      <c r="AT887" s="183"/>
      <c r="AU887" s="183"/>
      <c r="AV887" s="183"/>
      <c r="AW887" s="183"/>
      <c r="AX887" s="183"/>
      <c r="AY887" s="183"/>
      <c r="AZ887" s="183"/>
      <c r="BA887" s="183"/>
      <c r="BB887" s="183"/>
      <c r="BC887" s="183"/>
      <c r="BD887" s="183"/>
      <c r="BE887" s="183"/>
      <c r="BF887" s="183"/>
      <c r="BG887" s="183"/>
      <c r="BH887" s="183"/>
      <c r="BI887" s="183"/>
      <c r="BJ887" s="183"/>
      <c r="BK887" s="183"/>
      <c r="BL887" s="183"/>
      <c r="BM887" s="183"/>
    </row>
    <row r="888" spans="1:65" x14ac:dyDescent="0.2">
      <c r="A888" s="110"/>
      <c r="B888" s="110"/>
      <c r="C888" s="110"/>
      <c r="D888" s="183"/>
      <c r="E888" s="183"/>
      <c r="F888" s="183"/>
      <c r="G888" s="183"/>
      <c r="H888" s="183"/>
      <c r="I888" s="183"/>
      <c r="J888" s="183"/>
      <c r="K888" s="183"/>
      <c r="L888" s="183"/>
      <c r="M888" s="183"/>
      <c r="N888" s="183"/>
      <c r="O888" s="183"/>
      <c r="P888" s="183"/>
      <c r="Q888" s="183"/>
      <c r="R888" s="183"/>
      <c r="S888" s="183"/>
      <c r="T888" s="183"/>
      <c r="U888" s="183"/>
      <c r="V888" s="183"/>
      <c r="W888" s="183"/>
      <c r="X888" s="183"/>
      <c r="Y888" s="183"/>
      <c r="Z888" s="183"/>
      <c r="AA888" s="183"/>
      <c r="AB888" s="183"/>
      <c r="AC888" s="183"/>
      <c r="AD888" s="183"/>
      <c r="AE888" s="183"/>
      <c r="AF888" s="183"/>
      <c r="AG888" s="183"/>
      <c r="AH888" s="183"/>
      <c r="AI888" s="183"/>
      <c r="AJ888" s="183"/>
      <c r="AK888" s="183"/>
      <c r="AL888" s="183"/>
      <c r="AM888" s="183"/>
      <c r="AN888" s="183"/>
      <c r="AO888" s="183"/>
      <c r="AP888" s="183"/>
      <c r="AQ888" s="183"/>
      <c r="AR888" s="183"/>
      <c r="AS888" s="183"/>
      <c r="AT888" s="183"/>
      <c r="AU888" s="183"/>
      <c r="AV888" s="183"/>
      <c r="AW888" s="183"/>
      <c r="AX888" s="183"/>
      <c r="AY888" s="183"/>
      <c r="AZ888" s="183"/>
      <c r="BA888" s="183"/>
      <c r="BB888" s="183"/>
      <c r="BC888" s="183"/>
      <c r="BD888" s="183"/>
      <c r="BE888" s="183"/>
      <c r="BF888" s="183"/>
      <c r="BG888" s="183"/>
      <c r="BH888" s="183"/>
      <c r="BI888" s="183"/>
      <c r="BJ888" s="183"/>
      <c r="BK888" s="183"/>
      <c r="BL888" s="183"/>
      <c r="BM888" s="183"/>
    </row>
    <row r="889" spans="1:65" x14ac:dyDescent="0.2">
      <c r="A889" s="110"/>
      <c r="B889" s="110"/>
      <c r="C889" s="110"/>
      <c r="D889" s="183"/>
      <c r="E889" s="183"/>
      <c r="F889" s="183"/>
      <c r="G889" s="183"/>
      <c r="H889" s="183"/>
      <c r="I889" s="183"/>
      <c r="J889" s="183"/>
      <c r="K889" s="183"/>
      <c r="L889" s="183"/>
      <c r="M889" s="183"/>
      <c r="N889" s="183"/>
      <c r="O889" s="183"/>
      <c r="P889" s="183"/>
      <c r="Q889" s="183"/>
      <c r="R889" s="183"/>
      <c r="S889" s="183"/>
      <c r="T889" s="183"/>
      <c r="U889" s="183"/>
      <c r="V889" s="183"/>
      <c r="W889" s="183"/>
      <c r="X889" s="183"/>
      <c r="Y889" s="183"/>
      <c r="Z889" s="183"/>
      <c r="AA889" s="183"/>
      <c r="AB889" s="183"/>
      <c r="AC889" s="183"/>
      <c r="AD889" s="183"/>
      <c r="AE889" s="183"/>
      <c r="AF889" s="183"/>
      <c r="AG889" s="183"/>
      <c r="AH889" s="183"/>
      <c r="AI889" s="183"/>
      <c r="AJ889" s="183"/>
      <c r="AK889" s="183"/>
      <c r="AL889" s="183"/>
      <c r="AM889" s="183"/>
      <c r="AN889" s="183"/>
      <c r="AO889" s="183"/>
      <c r="AP889" s="183"/>
      <c r="AQ889" s="183"/>
      <c r="AR889" s="183"/>
      <c r="AS889" s="183"/>
      <c r="AT889" s="183"/>
      <c r="AU889" s="183"/>
      <c r="AV889" s="183"/>
      <c r="AW889" s="183"/>
      <c r="AX889" s="183"/>
      <c r="AY889" s="183"/>
      <c r="AZ889" s="183"/>
      <c r="BA889" s="183"/>
      <c r="BB889" s="183"/>
      <c r="BC889" s="183"/>
      <c r="BD889" s="183"/>
      <c r="BE889" s="183"/>
      <c r="BF889" s="183"/>
      <c r="BG889" s="183"/>
      <c r="BH889" s="183"/>
      <c r="BI889" s="183"/>
      <c r="BJ889" s="183"/>
      <c r="BK889" s="183"/>
      <c r="BL889" s="183"/>
      <c r="BM889" s="183"/>
    </row>
    <row r="890" spans="1:65" x14ac:dyDescent="0.2">
      <c r="A890" s="110"/>
      <c r="B890" s="110"/>
      <c r="C890" s="110"/>
      <c r="D890" s="183"/>
      <c r="E890" s="183"/>
      <c r="F890" s="183"/>
      <c r="G890" s="183"/>
      <c r="H890" s="183"/>
      <c r="I890" s="183"/>
      <c r="J890" s="183"/>
      <c r="K890" s="183"/>
      <c r="L890" s="183"/>
      <c r="M890" s="183"/>
      <c r="N890" s="183"/>
      <c r="O890" s="183"/>
      <c r="P890" s="183"/>
      <c r="Q890" s="183"/>
      <c r="R890" s="183"/>
      <c r="S890" s="183"/>
      <c r="T890" s="183"/>
      <c r="U890" s="183"/>
      <c r="V890" s="183"/>
      <c r="W890" s="183"/>
      <c r="X890" s="183"/>
      <c r="Y890" s="183"/>
      <c r="Z890" s="183"/>
      <c r="AA890" s="183"/>
      <c r="AB890" s="183"/>
      <c r="AC890" s="183"/>
      <c r="AD890" s="183"/>
      <c r="AE890" s="183"/>
      <c r="AF890" s="183"/>
      <c r="AG890" s="183"/>
      <c r="AH890" s="183"/>
      <c r="AI890" s="183"/>
      <c r="AJ890" s="183"/>
      <c r="AK890" s="183"/>
      <c r="AL890" s="183"/>
      <c r="AM890" s="183"/>
      <c r="AN890" s="183"/>
      <c r="AO890" s="183"/>
      <c r="AP890" s="183"/>
      <c r="AQ890" s="183"/>
      <c r="AR890" s="183"/>
      <c r="AS890" s="183"/>
      <c r="AT890" s="183"/>
      <c r="AU890" s="183"/>
      <c r="AV890" s="183"/>
      <c r="AW890" s="183"/>
      <c r="AX890" s="183"/>
      <c r="AY890" s="183"/>
      <c r="AZ890" s="183"/>
      <c r="BA890" s="183"/>
      <c r="BB890" s="183"/>
      <c r="BC890" s="183"/>
      <c r="BD890" s="183"/>
      <c r="BE890" s="183"/>
      <c r="BF890" s="183"/>
      <c r="BG890" s="183"/>
      <c r="BH890" s="183"/>
      <c r="BI890" s="183"/>
      <c r="BJ890" s="183"/>
      <c r="BK890" s="183"/>
      <c r="BL890" s="183"/>
      <c r="BM890" s="183"/>
    </row>
    <row r="891" spans="1:65" x14ac:dyDescent="0.2">
      <c r="A891" s="110"/>
      <c r="B891" s="110"/>
      <c r="C891" s="110"/>
      <c r="D891" s="183"/>
      <c r="E891" s="183"/>
      <c r="F891" s="183"/>
      <c r="G891" s="183"/>
      <c r="H891" s="183"/>
      <c r="I891" s="183"/>
      <c r="J891" s="183"/>
      <c r="K891" s="183"/>
      <c r="L891" s="183"/>
      <c r="M891" s="183"/>
      <c r="N891" s="183"/>
      <c r="O891" s="183"/>
      <c r="P891" s="183"/>
      <c r="Q891" s="183"/>
      <c r="R891" s="183"/>
      <c r="S891" s="183"/>
      <c r="T891" s="183"/>
      <c r="U891" s="183"/>
      <c r="V891" s="183"/>
      <c r="W891" s="183"/>
      <c r="X891" s="183"/>
      <c r="Y891" s="183"/>
      <c r="Z891" s="183"/>
      <c r="AA891" s="183"/>
      <c r="AB891" s="183"/>
      <c r="AC891" s="183"/>
      <c r="AD891" s="183"/>
      <c r="AE891" s="183"/>
      <c r="AF891" s="183"/>
      <c r="AG891" s="183"/>
      <c r="AH891" s="183"/>
      <c r="AI891" s="183"/>
      <c r="AJ891" s="183"/>
      <c r="AK891" s="183"/>
      <c r="AL891" s="183"/>
      <c r="AM891" s="183"/>
      <c r="AN891" s="183"/>
      <c r="AO891" s="183"/>
      <c r="AP891" s="183"/>
      <c r="AQ891" s="183"/>
      <c r="AR891" s="183"/>
      <c r="AS891" s="183"/>
      <c r="AT891" s="183"/>
      <c r="AU891" s="183"/>
      <c r="AV891" s="183"/>
      <c r="AW891" s="183"/>
      <c r="AX891" s="183"/>
      <c r="AY891" s="183"/>
      <c r="AZ891" s="183"/>
      <c r="BA891" s="183"/>
      <c r="BB891" s="183"/>
      <c r="BC891" s="183"/>
      <c r="BD891" s="183"/>
      <c r="BE891" s="183"/>
      <c r="BF891" s="183"/>
      <c r="BG891" s="183"/>
      <c r="BH891" s="183"/>
      <c r="BI891" s="183"/>
      <c r="BJ891" s="183"/>
      <c r="BK891" s="183"/>
      <c r="BL891" s="183"/>
      <c r="BM891" s="183"/>
    </row>
    <row r="892" spans="1:65" x14ac:dyDescent="0.2">
      <c r="A892" s="110"/>
      <c r="B892" s="110"/>
      <c r="C892" s="110"/>
      <c r="D892" s="183"/>
      <c r="E892" s="183"/>
      <c r="F892" s="183"/>
      <c r="G892" s="183"/>
      <c r="H892" s="183"/>
      <c r="I892" s="183"/>
      <c r="J892" s="183"/>
      <c r="K892" s="183"/>
      <c r="L892" s="183"/>
      <c r="M892" s="183"/>
      <c r="N892" s="183"/>
      <c r="O892" s="183"/>
      <c r="P892" s="183"/>
      <c r="Q892" s="183"/>
      <c r="R892" s="183"/>
      <c r="S892" s="183"/>
      <c r="T892" s="183"/>
      <c r="U892" s="183"/>
      <c r="V892" s="183"/>
      <c r="W892" s="183"/>
      <c r="X892" s="183"/>
      <c r="Y892" s="183"/>
      <c r="Z892" s="183"/>
      <c r="AA892" s="183"/>
      <c r="AB892" s="183"/>
      <c r="AC892" s="183"/>
      <c r="AD892" s="183"/>
      <c r="AE892" s="183"/>
      <c r="AF892" s="183"/>
      <c r="AG892" s="183"/>
      <c r="AH892" s="183"/>
      <c r="AI892" s="183"/>
      <c r="AJ892" s="183"/>
      <c r="AK892" s="183"/>
      <c r="AL892" s="183"/>
      <c r="AM892" s="183"/>
      <c r="AN892" s="183"/>
      <c r="AO892" s="183"/>
      <c r="AP892" s="183"/>
      <c r="AQ892" s="183"/>
      <c r="AR892" s="183"/>
      <c r="AS892" s="183"/>
      <c r="AT892" s="183"/>
      <c r="AU892" s="183"/>
      <c r="AV892" s="183"/>
      <c r="AW892" s="183"/>
      <c r="AX892" s="183"/>
      <c r="AY892" s="183"/>
      <c r="AZ892" s="183"/>
      <c r="BA892" s="183"/>
      <c r="BB892" s="183"/>
      <c r="BC892" s="183"/>
      <c r="BD892" s="183"/>
      <c r="BE892" s="183"/>
      <c r="BF892" s="183"/>
      <c r="BG892" s="183"/>
      <c r="BH892" s="183"/>
      <c r="BI892" s="183"/>
      <c r="BJ892" s="183"/>
      <c r="BK892" s="183"/>
      <c r="BL892" s="183"/>
      <c r="BM892" s="183"/>
    </row>
    <row r="893" spans="1:65" x14ac:dyDescent="0.2">
      <c r="A893" s="110"/>
      <c r="B893" s="110"/>
      <c r="C893" s="110"/>
      <c r="D893" s="183"/>
      <c r="E893" s="183"/>
      <c r="F893" s="183"/>
      <c r="G893" s="183"/>
      <c r="H893" s="183"/>
      <c r="I893" s="183"/>
      <c r="J893" s="183"/>
      <c r="K893" s="183"/>
      <c r="L893" s="183"/>
      <c r="M893" s="183"/>
      <c r="N893" s="183"/>
      <c r="O893" s="183"/>
      <c r="P893" s="183"/>
      <c r="Q893" s="183"/>
      <c r="R893" s="183"/>
      <c r="S893" s="183"/>
      <c r="T893" s="183"/>
      <c r="U893" s="183"/>
      <c r="V893" s="183"/>
      <c r="W893" s="183"/>
      <c r="X893" s="183"/>
      <c r="Y893" s="183"/>
      <c r="Z893" s="183"/>
      <c r="AA893" s="183"/>
      <c r="AB893" s="183"/>
      <c r="AC893" s="183"/>
      <c r="AD893" s="183"/>
      <c r="AE893" s="183"/>
      <c r="AF893" s="183"/>
      <c r="AG893" s="183"/>
      <c r="AH893" s="183"/>
      <c r="AI893" s="183"/>
      <c r="AJ893" s="183"/>
      <c r="AK893" s="183"/>
      <c r="AL893" s="183"/>
      <c r="AM893" s="183"/>
      <c r="AN893" s="183"/>
      <c r="AO893" s="183"/>
      <c r="AP893" s="183"/>
      <c r="AQ893" s="183"/>
      <c r="AR893" s="183"/>
      <c r="AS893" s="183"/>
      <c r="AT893" s="183"/>
      <c r="AU893" s="183"/>
      <c r="AV893" s="183"/>
      <c r="AW893" s="183"/>
      <c r="AX893" s="183"/>
      <c r="AY893" s="183"/>
      <c r="AZ893" s="183"/>
      <c r="BA893" s="183"/>
      <c r="BB893" s="183"/>
      <c r="BC893" s="183"/>
      <c r="BD893" s="183"/>
      <c r="BE893" s="183"/>
      <c r="BF893" s="183"/>
      <c r="BG893" s="183"/>
      <c r="BH893" s="183"/>
      <c r="BI893" s="183"/>
      <c r="BJ893" s="183"/>
      <c r="BK893" s="183"/>
      <c r="BL893" s="183"/>
      <c r="BM893" s="183"/>
    </row>
    <row r="894" spans="1:65" x14ac:dyDescent="0.2">
      <c r="A894" s="110"/>
      <c r="B894" s="110"/>
      <c r="C894" s="110"/>
      <c r="D894" s="183"/>
      <c r="E894" s="183"/>
      <c r="F894" s="183"/>
      <c r="G894" s="183"/>
      <c r="H894" s="183"/>
      <c r="I894" s="183"/>
      <c r="J894" s="183"/>
      <c r="K894" s="183"/>
      <c r="L894" s="183"/>
      <c r="M894" s="183"/>
      <c r="N894" s="183"/>
      <c r="O894" s="183"/>
      <c r="P894" s="183"/>
      <c r="Q894" s="183"/>
      <c r="R894" s="183"/>
      <c r="S894" s="183"/>
      <c r="T894" s="183"/>
      <c r="U894" s="183"/>
      <c r="V894" s="183"/>
      <c r="W894" s="183"/>
      <c r="X894" s="183"/>
      <c r="Y894" s="183"/>
      <c r="Z894" s="183"/>
      <c r="AA894" s="183"/>
      <c r="AB894" s="183"/>
      <c r="AC894" s="183"/>
      <c r="AD894" s="183"/>
      <c r="AE894" s="183"/>
      <c r="AF894" s="183"/>
      <c r="AG894" s="183"/>
      <c r="AH894" s="183"/>
      <c r="AI894" s="183"/>
      <c r="AJ894" s="183"/>
      <c r="AK894" s="183"/>
      <c r="AL894" s="183"/>
      <c r="AM894" s="183"/>
      <c r="AN894" s="183"/>
      <c r="AO894" s="183"/>
      <c r="AP894" s="183"/>
      <c r="AQ894" s="183"/>
      <c r="AR894" s="183"/>
      <c r="AS894" s="183"/>
      <c r="AT894" s="183"/>
      <c r="AU894" s="183"/>
      <c r="AV894" s="183"/>
      <c r="AW894" s="183"/>
      <c r="AX894" s="183"/>
      <c r="AY894" s="183"/>
      <c r="AZ894" s="183"/>
      <c r="BA894" s="183"/>
      <c r="BB894" s="183"/>
      <c r="BC894" s="183"/>
      <c r="BD894" s="183"/>
      <c r="BE894" s="183"/>
      <c r="BF894" s="183"/>
      <c r="BG894" s="183"/>
      <c r="BH894" s="183"/>
      <c r="BI894" s="183"/>
      <c r="BJ894" s="183"/>
      <c r="BK894" s="183"/>
      <c r="BL894" s="183"/>
      <c r="BM894" s="183"/>
    </row>
    <row r="895" spans="1:65" x14ac:dyDescent="0.2">
      <c r="A895" s="110"/>
      <c r="B895" s="110"/>
      <c r="C895" s="110"/>
      <c r="D895" s="183"/>
      <c r="E895" s="183"/>
      <c r="F895" s="183"/>
      <c r="G895" s="183"/>
      <c r="H895" s="183"/>
      <c r="I895" s="183"/>
      <c r="J895" s="183"/>
      <c r="K895" s="183"/>
      <c r="L895" s="183"/>
      <c r="M895" s="183"/>
      <c r="N895" s="183"/>
      <c r="O895" s="183"/>
      <c r="P895" s="183"/>
      <c r="Q895" s="183"/>
      <c r="R895" s="183"/>
      <c r="S895" s="183"/>
      <c r="T895" s="183"/>
      <c r="U895" s="183"/>
      <c r="V895" s="183"/>
      <c r="W895" s="183"/>
      <c r="X895" s="183"/>
      <c r="Y895" s="183"/>
      <c r="Z895" s="183"/>
      <c r="AA895" s="183"/>
      <c r="AB895" s="183"/>
      <c r="AC895" s="183"/>
      <c r="AD895" s="183"/>
      <c r="AE895" s="183"/>
      <c r="AF895" s="183"/>
      <c r="AG895" s="183"/>
      <c r="AH895" s="183"/>
      <c r="AI895" s="183"/>
      <c r="AJ895" s="183"/>
      <c r="AK895" s="183"/>
      <c r="AL895" s="183"/>
      <c r="AM895" s="183"/>
      <c r="AN895" s="183"/>
      <c r="AO895" s="183"/>
      <c r="AP895" s="183"/>
      <c r="AQ895" s="183"/>
      <c r="AR895" s="183"/>
      <c r="AS895" s="183"/>
      <c r="AT895" s="183"/>
      <c r="AU895" s="183"/>
      <c r="AV895" s="183"/>
      <c r="AW895" s="183"/>
      <c r="AX895" s="183"/>
      <c r="AY895" s="183"/>
      <c r="AZ895" s="183"/>
      <c r="BA895" s="183"/>
      <c r="BB895" s="183"/>
      <c r="BC895" s="183"/>
      <c r="BD895" s="183"/>
      <c r="BE895" s="183"/>
      <c r="BF895" s="183"/>
      <c r="BG895" s="183"/>
      <c r="BH895" s="183"/>
      <c r="BI895" s="183"/>
      <c r="BJ895" s="183"/>
      <c r="BK895" s="183"/>
      <c r="BL895" s="183"/>
      <c r="BM895" s="183"/>
    </row>
    <row r="896" spans="1:65" x14ac:dyDescent="0.2">
      <c r="A896" s="110"/>
      <c r="B896" s="110"/>
      <c r="C896" s="110"/>
      <c r="D896" s="183"/>
      <c r="E896" s="183"/>
      <c r="F896" s="183"/>
      <c r="G896" s="183"/>
      <c r="H896" s="183"/>
      <c r="I896" s="183"/>
      <c r="J896" s="183"/>
      <c r="K896" s="183"/>
      <c r="L896" s="183"/>
      <c r="M896" s="183"/>
      <c r="N896" s="183"/>
      <c r="O896" s="183"/>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c r="AL896" s="183"/>
      <c r="AM896" s="183"/>
      <c r="AN896" s="183"/>
      <c r="AO896" s="183"/>
      <c r="AP896" s="183"/>
      <c r="AQ896" s="183"/>
      <c r="AR896" s="183"/>
      <c r="AS896" s="183"/>
      <c r="AT896" s="183"/>
      <c r="AU896" s="183"/>
      <c r="AV896" s="183"/>
      <c r="AW896" s="183"/>
      <c r="AX896" s="183"/>
      <c r="AY896" s="183"/>
      <c r="AZ896" s="183"/>
      <c r="BA896" s="183"/>
      <c r="BB896" s="183"/>
      <c r="BC896" s="183"/>
      <c r="BD896" s="183"/>
      <c r="BE896" s="183"/>
      <c r="BF896" s="183"/>
      <c r="BG896" s="183"/>
      <c r="BH896" s="183"/>
      <c r="BI896" s="183"/>
      <c r="BJ896" s="183"/>
      <c r="BK896" s="183"/>
      <c r="BL896" s="183"/>
      <c r="BM896" s="183"/>
    </row>
    <row r="897" spans="1:65" x14ac:dyDescent="0.2">
      <c r="A897" s="110"/>
      <c r="B897" s="110"/>
      <c r="C897" s="110"/>
      <c r="D897" s="183"/>
      <c r="E897" s="183"/>
      <c r="F897" s="183"/>
      <c r="G897" s="183"/>
      <c r="H897" s="183"/>
      <c r="I897" s="183"/>
      <c r="J897" s="183"/>
      <c r="K897" s="183"/>
      <c r="L897" s="183"/>
      <c r="M897" s="183"/>
      <c r="N897" s="183"/>
      <c r="O897" s="183"/>
      <c r="P897" s="183"/>
      <c r="Q897" s="183"/>
      <c r="R897" s="183"/>
      <c r="S897" s="183"/>
      <c r="T897" s="183"/>
      <c r="U897" s="183"/>
      <c r="V897" s="183"/>
      <c r="W897" s="183"/>
      <c r="X897" s="183"/>
      <c r="Y897" s="183"/>
      <c r="Z897" s="183"/>
      <c r="AA897" s="183"/>
      <c r="AB897" s="183"/>
      <c r="AC897" s="183"/>
      <c r="AD897" s="183"/>
      <c r="AE897" s="183"/>
      <c r="AF897" s="183"/>
      <c r="AG897" s="183"/>
      <c r="AH897" s="183"/>
      <c r="AI897" s="183"/>
      <c r="AJ897" s="183"/>
      <c r="AK897" s="183"/>
      <c r="AL897" s="183"/>
      <c r="AM897" s="183"/>
      <c r="AN897" s="183"/>
      <c r="AO897" s="183"/>
      <c r="AP897" s="183"/>
      <c r="AQ897" s="183"/>
      <c r="AR897" s="183"/>
      <c r="AS897" s="183"/>
      <c r="AT897" s="183"/>
      <c r="AU897" s="183"/>
      <c r="AV897" s="183"/>
      <c r="AW897" s="183"/>
      <c r="AX897" s="183"/>
      <c r="AY897" s="183"/>
      <c r="AZ897" s="183"/>
      <c r="BA897" s="183"/>
      <c r="BB897" s="183"/>
      <c r="BC897" s="183"/>
      <c r="BD897" s="183"/>
      <c r="BE897" s="183"/>
      <c r="BF897" s="183"/>
      <c r="BG897" s="183"/>
      <c r="BH897" s="183"/>
      <c r="BI897" s="183"/>
      <c r="BJ897" s="183"/>
      <c r="BK897" s="183"/>
      <c r="BL897" s="183"/>
      <c r="BM897" s="183"/>
    </row>
    <row r="898" spans="1:65" x14ac:dyDescent="0.2">
      <c r="A898" s="110"/>
      <c r="B898" s="110"/>
      <c r="C898" s="110"/>
      <c r="D898" s="183"/>
      <c r="E898" s="183"/>
      <c r="F898" s="183"/>
      <c r="G898" s="183"/>
      <c r="H898" s="183"/>
      <c r="I898" s="183"/>
      <c r="J898" s="183"/>
      <c r="K898" s="183"/>
      <c r="L898" s="183"/>
      <c r="M898" s="183"/>
      <c r="N898" s="183"/>
      <c r="O898" s="183"/>
      <c r="P898" s="183"/>
      <c r="Q898" s="183"/>
      <c r="R898" s="183"/>
      <c r="S898" s="183"/>
      <c r="T898" s="183"/>
      <c r="U898" s="183"/>
      <c r="V898" s="183"/>
      <c r="W898" s="183"/>
      <c r="X898" s="183"/>
      <c r="Y898" s="183"/>
      <c r="Z898" s="183"/>
      <c r="AA898" s="183"/>
      <c r="AB898" s="183"/>
      <c r="AC898" s="183"/>
      <c r="AD898" s="183"/>
      <c r="AE898" s="183"/>
      <c r="AF898" s="183"/>
      <c r="AG898" s="183"/>
      <c r="AH898" s="183"/>
      <c r="AI898" s="183"/>
      <c r="AJ898" s="183"/>
      <c r="AK898" s="183"/>
      <c r="AL898" s="183"/>
      <c r="AM898" s="183"/>
      <c r="AN898" s="183"/>
      <c r="AO898" s="183"/>
      <c r="AP898" s="183"/>
      <c r="AQ898" s="183"/>
      <c r="AR898" s="183"/>
      <c r="AS898" s="183"/>
      <c r="AT898" s="183"/>
      <c r="AU898" s="183"/>
      <c r="AV898" s="183"/>
      <c r="AW898" s="183"/>
      <c r="AX898" s="183"/>
      <c r="AY898" s="183"/>
      <c r="AZ898" s="183"/>
      <c r="BA898" s="183"/>
      <c r="BB898" s="183"/>
      <c r="BC898" s="183"/>
      <c r="BD898" s="183"/>
      <c r="BE898" s="183"/>
      <c r="BF898" s="183"/>
      <c r="BG898" s="183"/>
      <c r="BH898" s="183"/>
      <c r="BI898" s="183"/>
      <c r="BJ898" s="183"/>
      <c r="BK898" s="183"/>
      <c r="BL898" s="183"/>
      <c r="BM898" s="183"/>
    </row>
    <row r="899" spans="1:65" x14ac:dyDescent="0.2">
      <c r="A899" s="110"/>
      <c r="B899" s="110"/>
      <c r="C899" s="110"/>
      <c r="D899" s="183"/>
      <c r="E899" s="183"/>
      <c r="F899" s="183"/>
      <c r="G899" s="183"/>
      <c r="H899" s="183"/>
      <c r="I899" s="183"/>
      <c r="J899" s="183"/>
      <c r="K899" s="183"/>
      <c r="L899" s="183"/>
      <c r="M899" s="183"/>
      <c r="N899" s="183"/>
      <c r="O899" s="183"/>
      <c r="P899" s="183"/>
      <c r="Q899" s="183"/>
      <c r="R899" s="183"/>
      <c r="S899" s="183"/>
      <c r="T899" s="183"/>
      <c r="U899" s="183"/>
      <c r="V899" s="183"/>
      <c r="W899" s="183"/>
      <c r="X899" s="183"/>
      <c r="Y899" s="183"/>
      <c r="Z899" s="183"/>
      <c r="AA899" s="183"/>
      <c r="AB899" s="183"/>
      <c r="AC899" s="183"/>
      <c r="AD899" s="183"/>
      <c r="AE899" s="183"/>
      <c r="AF899" s="183"/>
      <c r="AG899" s="183"/>
      <c r="AH899" s="183"/>
      <c r="AI899" s="183"/>
      <c r="AJ899" s="183"/>
      <c r="AK899" s="183"/>
      <c r="AL899" s="183"/>
      <c r="AM899" s="183"/>
      <c r="AN899" s="183"/>
      <c r="AO899" s="183"/>
      <c r="AP899" s="183"/>
      <c r="AQ899" s="183"/>
      <c r="AR899" s="183"/>
      <c r="AS899" s="183"/>
      <c r="AT899" s="183"/>
      <c r="AU899" s="183"/>
      <c r="AV899" s="183"/>
      <c r="AW899" s="183"/>
      <c r="AX899" s="183"/>
      <c r="AY899" s="183"/>
      <c r="AZ899" s="183"/>
      <c r="BA899" s="183"/>
      <c r="BB899" s="183"/>
      <c r="BC899" s="183"/>
      <c r="BD899" s="183"/>
      <c r="BE899" s="183"/>
      <c r="BF899" s="183"/>
      <c r="BG899" s="183"/>
      <c r="BH899" s="183"/>
      <c r="BI899" s="183"/>
      <c r="BJ899" s="183"/>
      <c r="BK899" s="183"/>
      <c r="BL899" s="183"/>
      <c r="BM899" s="183"/>
    </row>
    <row r="900" spans="1:65" x14ac:dyDescent="0.2">
      <c r="A900" s="110"/>
      <c r="B900" s="110"/>
      <c r="C900" s="110"/>
      <c r="D900" s="183"/>
      <c r="E900" s="183"/>
      <c r="F900" s="183"/>
      <c r="G900" s="183"/>
      <c r="H900" s="183"/>
      <c r="I900" s="183"/>
      <c r="J900" s="183"/>
      <c r="K900" s="183"/>
      <c r="L900" s="183"/>
      <c r="M900" s="183"/>
      <c r="N900" s="183"/>
      <c r="O900" s="183"/>
      <c r="P900" s="183"/>
      <c r="Q900" s="183"/>
      <c r="R900" s="183"/>
      <c r="S900" s="183"/>
      <c r="T900" s="183"/>
      <c r="U900" s="183"/>
      <c r="V900" s="183"/>
      <c r="W900" s="183"/>
      <c r="X900" s="183"/>
      <c r="Y900" s="183"/>
      <c r="Z900" s="183"/>
      <c r="AA900" s="183"/>
      <c r="AB900" s="183"/>
      <c r="AC900" s="183"/>
      <c r="AD900" s="183"/>
      <c r="AE900" s="183"/>
      <c r="AF900" s="183"/>
      <c r="AG900" s="183"/>
      <c r="AH900" s="183"/>
      <c r="AI900" s="183"/>
      <c r="AJ900" s="183"/>
      <c r="AK900" s="183"/>
      <c r="AL900" s="183"/>
      <c r="AM900" s="183"/>
      <c r="AN900" s="183"/>
      <c r="AO900" s="183"/>
      <c r="AP900" s="183"/>
      <c r="AQ900" s="183"/>
      <c r="AR900" s="183"/>
      <c r="AS900" s="183"/>
      <c r="AT900" s="183"/>
      <c r="AU900" s="183"/>
      <c r="AV900" s="183"/>
      <c r="AW900" s="183"/>
      <c r="AX900" s="183"/>
      <c r="AY900" s="183"/>
      <c r="AZ900" s="183"/>
      <c r="BA900" s="183"/>
      <c r="BB900" s="183"/>
      <c r="BC900" s="183"/>
      <c r="BD900" s="183"/>
      <c r="BE900" s="183"/>
      <c r="BF900" s="183"/>
      <c r="BG900" s="183"/>
      <c r="BH900" s="183"/>
      <c r="BI900" s="183"/>
      <c r="BJ900" s="183"/>
      <c r="BK900" s="183"/>
      <c r="BL900" s="183"/>
      <c r="BM900" s="183"/>
    </row>
    <row r="901" spans="1:65" x14ac:dyDescent="0.2">
      <c r="A901" s="110"/>
      <c r="B901" s="110"/>
      <c r="C901" s="110"/>
      <c r="D901" s="183"/>
      <c r="E901" s="183"/>
      <c r="F901" s="183"/>
      <c r="G901" s="183"/>
      <c r="H901" s="183"/>
      <c r="I901" s="183"/>
      <c r="J901" s="183"/>
      <c r="K901" s="183"/>
      <c r="L901" s="183"/>
      <c r="M901" s="183"/>
      <c r="N901" s="183"/>
      <c r="O901" s="183"/>
      <c r="P901" s="183"/>
      <c r="Q901" s="183"/>
      <c r="R901" s="183"/>
      <c r="S901" s="183"/>
      <c r="T901" s="183"/>
      <c r="U901" s="183"/>
      <c r="V901" s="183"/>
      <c r="W901" s="183"/>
      <c r="X901" s="183"/>
      <c r="Y901" s="183"/>
      <c r="Z901" s="183"/>
      <c r="AA901" s="183"/>
      <c r="AB901" s="183"/>
      <c r="AC901" s="183"/>
      <c r="AD901" s="183"/>
      <c r="AE901" s="183"/>
      <c r="AF901" s="183"/>
      <c r="AG901" s="183"/>
      <c r="AH901" s="183"/>
      <c r="AI901" s="183"/>
      <c r="AJ901" s="183"/>
      <c r="AK901" s="183"/>
      <c r="AL901" s="183"/>
      <c r="AM901" s="183"/>
      <c r="AN901" s="183"/>
      <c r="AO901" s="183"/>
      <c r="AP901" s="183"/>
      <c r="AQ901" s="183"/>
      <c r="AR901" s="183"/>
      <c r="AS901" s="183"/>
      <c r="AT901" s="183"/>
      <c r="AU901" s="183"/>
      <c r="AV901" s="183"/>
      <c r="AW901" s="183"/>
      <c r="AX901" s="183"/>
      <c r="AY901" s="183"/>
      <c r="AZ901" s="183"/>
      <c r="BA901" s="183"/>
      <c r="BB901" s="183"/>
      <c r="BC901" s="183"/>
      <c r="BD901" s="183"/>
      <c r="BE901" s="183"/>
      <c r="BF901" s="183"/>
      <c r="BG901" s="183"/>
      <c r="BH901" s="183"/>
      <c r="BI901" s="183"/>
      <c r="BJ901" s="183"/>
      <c r="BK901" s="183"/>
      <c r="BL901" s="183"/>
      <c r="BM901" s="183"/>
    </row>
    <row r="902" spans="1:65" x14ac:dyDescent="0.2">
      <c r="A902" s="110"/>
      <c r="B902" s="110"/>
      <c r="C902" s="110"/>
      <c r="D902" s="183"/>
      <c r="E902" s="183"/>
      <c r="F902" s="183"/>
      <c r="G902" s="183"/>
      <c r="H902" s="183"/>
      <c r="I902" s="183"/>
      <c r="J902" s="183"/>
      <c r="K902" s="183"/>
      <c r="L902" s="183"/>
      <c r="M902" s="183"/>
      <c r="N902" s="183"/>
      <c r="O902" s="183"/>
      <c r="P902" s="183"/>
      <c r="Q902" s="183"/>
      <c r="R902" s="183"/>
      <c r="S902" s="183"/>
      <c r="T902" s="183"/>
      <c r="U902" s="183"/>
      <c r="V902" s="183"/>
      <c r="W902" s="183"/>
      <c r="X902" s="183"/>
      <c r="Y902" s="183"/>
      <c r="Z902" s="183"/>
      <c r="AA902" s="183"/>
      <c r="AB902" s="183"/>
      <c r="AC902" s="183"/>
      <c r="AD902" s="183"/>
      <c r="AE902" s="183"/>
      <c r="AF902" s="183"/>
      <c r="AG902" s="183"/>
      <c r="AH902" s="183"/>
      <c r="AI902" s="183"/>
      <c r="AJ902" s="183"/>
      <c r="AK902" s="183"/>
      <c r="AL902" s="183"/>
      <c r="AM902" s="183"/>
      <c r="AN902" s="183"/>
      <c r="AO902" s="183"/>
      <c r="AP902" s="183"/>
      <c r="AQ902" s="183"/>
      <c r="AR902" s="183"/>
      <c r="AS902" s="183"/>
      <c r="AT902" s="183"/>
      <c r="AU902" s="183"/>
      <c r="AV902" s="183"/>
      <c r="AW902" s="183"/>
      <c r="AX902" s="183"/>
      <c r="AY902" s="183"/>
      <c r="AZ902" s="183"/>
      <c r="BA902" s="183"/>
      <c r="BB902" s="183"/>
      <c r="BC902" s="183"/>
      <c r="BD902" s="183"/>
      <c r="BE902" s="183"/>
      <c r="BF902" s="183"/>
      <c r="BG902" s="183"/>
      <c r="BH902" s="183"/>
      <c r="BI902" s="183"/>
      <c r="BJ902" s="183"/>
      <c r="BK902" s="183"/>
      <c r="BL902" s="183"/>
      <c r="BM902" s="183"/>
    </row>
    <row r="903" spans="1:65" x14ac:dyDescent="0.2">
      <c r="A903" s="110"/>
      <c r="B903" s="110"/>
      <c r="C903" s="110"/>
      <c r="D903" s="183"/>
      <c r="E903" s="183"/>
      <c r="F903" s="183"/>
      <c r="G903" s="183"/>
      <c r="H903" s="183"/>
      <c r="I903" s="183"/>
      <c r="J903" s="183"/>
      <c r="K903" s="183"/>
      <c r="L903" s="183"/>
      <c r="M903" s="183"/>
      <c r="N903" s="183"/>
      <c r="O903" s="183"/>
      <c r="P903" s="183"/>
      <c r="Q903" s="183"/>
      <c r="R903" s="183"/>
      <c r="S903" s="183"/>
      <c r="T903" s="183"/>
      <c r="U903" s="183"/>
      <c r="V903" s="183"/>
      <c r="W903" s="183"/>
      <c r="X903" s="183"/>
      <c r="Y903" s="183"/>
      <c r="Z903" s="183"/>
      <c r="AA903" s="183"/>
      <c r="AB903" s="183"/>
      <c r="AC903" s="183"/>
      <c r="AD903" s="183"/>
      <c r="AE903" s="183"/>
      <c r="AF903" s="183"/>
      <c r="AG903" s="183"/>
      <c r="AH903" s="183"/>
      <c r="AI903" s="183"/>
      <c r="AJ903" s="183"/>
      <c r="AK903" s="183"/>
      <c r="AL903" s="183"/>
      <c r="AM903" s="183"/>
      <c r="AN903" s="183"/>
      <c r="AO903" s="183"/>
      <c r="AP903" s="183"/>
      <c r="AQ903" s="183"/>
      <c r="AR903" s="183"/>
      <c r="AS903" s="183"/>
      <c r="AT903" s="183"/>
      <c r="AU903" s="183"/>
      <c r="AV903" s="183"/>
      <c r="AW903" s="183"/>
      <c r="AX903" s="183"/>
      <c r="AY903" s="183"/>
      <c r="AZ903" s="183"/>
      <c r="BA903" s="183"/>
      <c r="BB903" s="183"/>
      <c r="BC903" s="183"/>
      <c r="BD903" s="183"/>
      <c r="BE903" s="183"/>
      <c r="BF903" s="183"/>
      <c r="BG903" s="183"/>
      <c r="BH903" s="183"/>
      <c r="BI903" s="183"/>
      <c r="BJ903" s="183"/>
      <c r="BK903" s="183"/>
      <c r="BL903" s="183"/>
      <c r="BM903" s="183"/>
    </row>
    <row r="904" spans="1:65" x14ac:dyDescent="0.2">
      <c r="A904" s="110"/>
      <c r="B904" s="110"/>
      <c r="C904" s="110"/>
      <c r="D904" s="183"/>
      <c r="E904" s="183"/>
      <c r="F904" s="183"/>
      <c r="G904" s="183"/>
      <c r="H904" s="183"/>
      <c r="I904" s="183"/>
      <c r="J904" s="183"/>
      <c r="K904" s="183"/>
      <c r="L904" s="183"/>
      <c r="M904" s="183"/>
      <c r="N904" s="183"/>
      <c r="O904" s="183"/>
      <c r="P904" s="183"/>
      <c r="Q904" s="183"/>
      <c r="R904" s="183"/>
      <c r="S904" s="183"/>
      <c r="T904" s="183"/>
      <c r="U904" s="183"/>
      <c r="V904" s="183"/>
      <c r="W904" s="183"/>
      <c r="X904" s="183"/>
      <c r="Y904" s="183"/>
      <c r="Z904" s="183"/>
      <c r="AA904" s="183"/>
      <c r="AB904" s="183"/>
      <c r="AC904" s="183"/>
      <c r="AD904" s="183"/>
      <c r="AE904" s="183"/>
      <c r="AF904" s="183"/>
      <c r="AG904" s="183"/>
      <c r="AH904" s="183"/>
      <c r="AI904" s="183"/>
      <c r="AJ904" s="183"/>
      <c r="AK904" s="183"/>
      <c r="AL904" s="183"/>
      <c r="AM904" s="183"/>
      <c r="AN904" s="183"/>
      <c r="AO904" s="183"/>
      <c r="AP904" s="183"/>
      <c r="AQ904" s="183"/>
      <c r="AR904" s="183"/>
      <c r="AS904" s="183"/>
      <c r="AT904" s="183"/>
      <c r="AU904" s="183"/>
      <c r="AV904" s="183"/>
      <c r="AW904" s="183"/>
      <c r="AX904" s="183"/>
      <c r="AY904" s="183"/>
      <c r="AZ904" s="183"/>
      <c r="BA904" s="183"/>
      <c r="BB904" s="183"/>
      <c r="BC904" s="183"/>
      <c r="BD904" s="183"/>
      <c r="BE904" s="183"/>
      <c r="BF904" s="183"/>
      <c r="BG904" s="183"/>
      <c r="BH904" s="183"/>
      <c r="BI904" s="183"/>
      <c r="BJ904" s="183"/>
      <c r="BK904" s="183"/>
      <c r="BL904" s="183"/>
      <c r="BM904" s="183"/>
    </row>
    <row r="905" spans="1:65" x14ac:dyDescent="0.2">
      <c r="A905" s="110"/>
      <c r="B905" s="110"/>
      <c r="C905" s="110"/>
      <c r="D905" s="183"/>
      <c r="E905" s="183"/>
      <c r="F905" s="183"/>
      <c r="G905" s="183"/>
      <c r="H905" s="183"/>
      <c r="I905" s="183"/>
      <c r="J905" s="183"/>
      <c r="K905" s="183"/>
      <c r="L905" s="183"/>
      <c r="M905" s="183"/>
      <c r="N905" s="183"/>
      <c r="O905" s="183"/>
      <c r="P905" s="183"/>
      <c r="Q905" s="183"/>
      <c r="R905" s="183"/>
      <c r="S905" s="183"/>
      <c r="T905" s="183"/>
      <c r="U905" s="183"/>
      <c r="V905" s="183"/>
      <c r="W905" s="183"/>
      <c r="X905" s="183"/>
      <c r="Y905" s="183"/>
      <c r="Z905" s="183"/>
      <c r="AA905" s="183"/>
      <c r="AB905" s="183"/>
      <c r="AC905" s="183"/>
      <c r="AD905" s="183"/>
      <c r="AE905" s="183"/>
      <c r="AF905" s="183"/>
      <c r="AG905" s="183"/>
      <c r="AH905" s="183"/>
      <c r="AI905" s="183"/>
      <c r="AJ905" s="183"/>
      <c r="AK905" s="183"/>
      <c r="AL905" s="183"/>
      <c r="AM905" s="183"/>
      <c r="AN905" s="183"/>
      <c r="AO905" s="183"/>
      <c r="AP905" s="183"/>
      <c r="AQ905" s="183"/>
      <c r="AR905" s="183"/>
      <c r="AS905" s="183"/>
      <c r="AT905" s="183"/>
      <c r="AU905" s="183"/>
      <c r="AV905" s="183"/>
      <c r="AW905" s="183"/>
      <c r="AX905" s="183"/>
      <c r="AY905" s="183"/>
      <c r="AZ905" s="183"/>
      <c r="BA905" s="183"/>
      <c r="BB905" s="183"/>
      <c r="BC905" s="183"/>
      <c r="BD905" s="183"/>
      <c r="BE905" s="183"/>
      <c r="BF905" s="183"/>
      <c r="BG905" s="183"/>
      <c r="BH905" s="183"/>
      <c r="BI905" s="183"/>
      <c r="BJ905" s="183"/>
      <c r="BK905" s="183"/>
      <c r="BL905" s="183"/>
      <c r="BM905" s="183"/>
    </row>
    <row r="906" spans="1:65" x14ac:dyDescent="0.2">
      <c r="A906" s="110"/>
      <c r="B906" s="110"/>
      <c r="C906" s="110"/>
      <c r="D906" s="183"/>
      <c r="E906" s="183"/>
      <c r="F906" s="183"/>
      <c r="G906" s="183"/>
      <c r="H906" s="183"/>
      <c r="I906" s="183"/>
      <c r="J906" s="183"/>
      <c r="K906" s="183"/>
      <c r="L906" s="183"/>
      <c r="M906" s="183"/>
      <c r="N906" s="183"/>
      <c r="O906" s="183"/>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c r="AL906" s="183"/>
      <c r="AM906" s="183"/>
      <c r="AN906" s="183"/>
      <c r="AO906" s="183"/>
      <c r="AP906" s="183"/>
      <c r="AQ906" s="183"/>
      <c r="AR906" s="183"/>
      <c r="AS906" s="183"/>
      <c r="AT906" s="183"/>
      <c r="AU906" s="183"/>
      <c r="AV906" s="183"/>
      <c r="AW906" s="183"/>
      <c r="AX906" s="183"/>
      <c r="AY906" s="183"/>
      <c r="AZ906" s="183"/>
      <c r="BA906" s="183"/>
      <c r="BB906" s="183"/>
      <c r="BC906" s="183"/>
      <c r="BD906" s="183"/>
      <c r="BE906" s="183"/>
      <c r="BF906" s="183"/>
      <c r="BG906" s="183"/>
      <c r="BH906" s="183"/>
      <c r="BI906" s="183"/>
      <c r="BJ906" s="183"/>
      <c r="BK906" s="183"/>
      <c r="BL906" s="183"/>
      <c r="BM906" s="183"/>
    </row>
    <row r="907" spans="1:65" x14ac:dyDescent="0.2">
      <c r="A907" s="110"/>
      <c r="B907" s="110"/>
      <c r="C907" s="110"/>
      <c r="D907" s="183"/>
      <c r="E907" s="183"/>
      <c r="F907" s="183"/>
      <c r="G907" s="183"/>
      <c r="H907" s="183"/>
      <c r="I907" s="183"/>
      <c r="J907" s="183"/>
      <c r="K907" s="183"/>
      <c r="L907" s="183"/>
      <c r="M907" s="183"/>
      <c r="N907" s="183"/>
      <c r="O907" s="183"/>
      <c r="P907" s="183"/>
      <c r="Q907" s="183"/>
      <c r="R907" s="183"/>
      <c r="S907" s="183"/>
      <c r="T907" s="183"/>
      <c r="U907" s="183"/>
      <c r="V907" s="183"/>
      <c r="W907" s="183"/>
      <c r="X907" s="183"/>
      <c r="Y907" s="183"/>
      <c r="Z907" s="183"/>
      <c r="AA907" s="183"/>
      <c r="AB907" s="183"/>
      <c r="AC907" s="183"/>
      <c r="AD907" s="183"/>
      <c r="AE907" s="183"/>
      <c r="AF907" s="183"/>
      <c r="AG907" s="183"/>
      <c r="AH907" s="183"/>
      <c r="AI907" s="183"/>
      <c r="AJ907" s="183"/>
      <c r="AK907" s="183"/>
      <c r="AL907" s="183"/>
      <c r="AM907" s="183"/>
      <c r="AN907" s="183"/>
      <c r="AO907" s="183"/>
      <c r="AP907" s="183"/>
      <c r="AQ907" s="183"/>
      <c r="AR907" s="183"/>
      <c r="AS907" s="183"/>
      <c r="AT907" s="183"/>
      <c r="AU907" s="183"/>
      <c r="AV907" s="183"/>
      <c r="AW907" s="183"/>
      <c r="AX907" s="183"/>
      <c r="AY907" s="183"/>
      <c r="AZ907" s="183"/>
      <c r="BA907" s="183"/>
      <c r="BB907" s="183"/>
      <c r="BC907" s="183"/>
      <c r="BD907" s="183"/>
      <c r="BE907" s="183"/>
      <c r="BF907" s="183"/>
      <c r="BG907" s="183"/>
      <c r="BH907" s="183"/>
      <c r="BI907" s="183"/>
      <c r="BJ907" s="183"/>
      <c r="BK907" s="183"/>
      <c r="BL907" s="183"/>
      <c r="BM907" s="183"/>
    </row>
    <row r="908" spans="1:65" x14ac:dyDescent="0.2">
      <c r="A908" s="110"/>
      <c r="B908" s="110"/>
      <c r="C908" s="110"/>
      <c r="D908" s="183"/>
      <c r="E908" s="183"/>
      <c r="F908" s="183"/>
      <c r="G908" s="183"/>
      <c r="H908" s="183"/>
      <c r="I908" s="183"/>
      <c r="J908" s="183"/>
      <c r="K908" s="183"/>
      <c r="L908" s="183"/>
      <c r="M908" s="183"/>
      <c r="N908" s="183"/>
      <c r="O908" s="183"/>
      <c r="P908" s="183"/>
      <c r="Q908" s="183"/>
      <c r="R908" s="183"/>
      <c r="S908" s="183"/>
      <c r="T908" s="183"/>
      <c r="U908" s="183"/>
      <c r="V908" s="183"/>
      <c r="W908" s="183"/>
      <c r="X908" s="183"/>
      <c r="Y908" s="183"/>
      <c r="Z908" s="183"/>
      <c r="AA908" s="183"/>
      <c r="AB908" s="183"/>
      <c r="AC908" s="183"/>
      <c r="AD908" s="183"/>
      <c r="AE908" s="183"/>
      <c r="AF908" s="183"/>
      <c r="AG908" s="183"/>
      <c r="AH908" s="183"/>
      <c r="AI908" s="183"/>
      <c r="AJ908" s="183"/>
      <c r="AK908" s="183"/>
      <c r="AL908" s="183"/>
      <c r="AM908" s="183"/>
      <c r="AN908" s="183"/>
      <c r="AO908" s="183"/>
      <c r="AP908" s="183"/>
      <c r="AQ908" s="183"/>
      <c r="AR908" s="183"/>
      <c r="AS908" s="183"/>
      <c r="AT908" s="183"/>
      <c r="AU908" s="183"/>
      <c r="AV908" s="183"/>
      <c r="AW908" s="183"/>
      <c r="AX908" s="183"/>
      <c r="AY908" s="183"/>
      <c r="AZ908" s="183"/>
      <c r="BA908" s="183"/>
      <c r="BB908" s="183"/>
      <c r="BC908" s="183"/>
      <c r="BD908" s="183"/>
      <c r="BE908" s="183"/>
      <c r="BF908" s="183"/>
      <c r="BG908" s="183"/>
      <c r="BH908" s="183"/>
      <c r="BI908" s="183"/>
      <c r="BJ908" s="183"/>
      <c r="BK908" s="183"/>
      <c r="BL908" s="183"/>
      <c r="BM908" s="183"/>
    </row>
    <row r="909" spans="1:65" x14ac:dyDescent="0.2">
      <c r="A909" s="110"/>
      <c r="B909" s="110"/>
      <c r="C909" s="110"/>
      <c r="D909" s="183"/>
      <c r="E909" s="183"/>
      <c r="F909" s="183"/>
      <c r="G909" s="183"/>
      <c r="H909" s="183"/>
      <c r="I909" s="183"/>
      <c r="J909" s="183"/>
      <c r="K909" s="183"/>
      <c r="L909" s="183"/>
      <c r="M909" s="183"/>
      <c r="N909" s="183"/>
      <c r="O909" s="183"/>
      <c r="P909" s="183"/>
      <c r="Q909" s="183"/>
      <c r="R909" s="183"/>
      <c r="S909" s="183"/>
      <c r="T909" s="183"/>
      <c r="U909" s="183"/>
      <c r="V909" s="183"/>
      <c r="W909" s="183"/>
      <c r="X909" s="183"/>
      <c r="Y909" s="183"/>
      <c r="Z909" s="183"/>
      <c r="AA909" s="183"/>
      <c r="AB909" s="183"/>
      <c r="AC909" s="183"/>
      <c r="AD909" s="183"/>
      <c r="AE909" s="183"/>
      <c r="AF909" s="183"/>
      <c r="AG909" s="183"/>
      <c r="AH909" s="183"/>
      <c r="AI909" s="183"/>
      <c r="AJ909" s="183"/>
      <c r="AK909" s="183"/>
      <c r="AL909" s="183"/>
      <c r="AM909" s="183"/>
      <c r="AN909" s="183"/>
      <c r="AO909" s="183"/>
      <c r="AP909" s="183"/>
      <c r="AQ909" s="183"/>
      <c r="AR909" s="183"/>
      <c r="AS909" s="183"/>
      <c r="AT909" s="183"/>
      <c r="AU909" s="183"/>
      <c r="AV909" s="183"/>
      <c r="AW909" s="183"/>
      <c r="AX909" s="183"/>
      <c r="AY909" s="183"/>
      <c r="AZ909" s="183"/>
      <c r="BA909" s="183"/>
      <c r="BB909" s="183"/>
      <c r="BC909" s="183"/>
      <c r="BD909" s="183"/>
      <c r="BE909" s="183"/>
      <c r="BF909" s="183"/>
      <c r="BG909" s="183"/>
      <c r="BH909" s="183"/>
      <c r="BI909" s="183"/>
      <c r="BJ909" s="183"/>
      <c r="BK909" s="183"/>
      <c r="BL909" s="183"/>
      <c r="BM909" s="183"/>
    </row>
    <row r="910" spans="1:65" x14ac:dyDescent="0.2">
      <c r="A910" s="110"/>
      <c r="B910" s="110"/>
      <c r="C910" s="110"/>
      <c r="D910" s="183"/>
      <c r="E910" s="183"/>
      <c r="F910" s="183"/>
      <c r="G910" s="183"/>
      <c r="H910" s="183"/>
      <c r="I910" s="183"/>
      <c r="J910" s="183"/>
      <c r="K910" s="183"/>
      <c r="L910" s="183"/>
      <c r="M910" s="183"/>
      <c r="N910" s="183"/>
      <c r="O910" s="183"/>
      <c r="P910" s="183"/>
      <c r="Q910" s="183"/>
      <c r="R910" s="183"/>
      <c r="S910" s="183"/>
      <c r="T910" s="183"/>
      <c r="U910" s="183"/>
      <c r="V910" s="183"/>
      <c r="W910" s="183"/>
      <c r="X910" s="183"/>
      <c r="Y910" s="183"/>
      <c r="Z910" s="183"/>
      <c r="AA910" s="183"/>
      <c r="AB910" s="183"/>
      <c r="AC910" s="183"/>
      <c r="AD910" s="183"/>
      <c r="AE910" s="183"/>
      <c r="AF910" s="183"/>
      <c r="AG910" s="183"/>
      <c r="AH910" s="183"/>
      <c r="AI910" s="183"/>
      <c r="AJ910" s="183"/>
      <c r="AK910" s="183"/>
      <c r="AL910" s="183"/>
      <c r="AM910" s="183"/>
      <c r="AN910" s="183"/>
      <c r="AO910" s="183"/>
      <c r="AP910" s="183"/>
      <c r="AQ910" s="183"/>
      <c r="AR910" s="183"/>
      <c r="AS910" s="183"/>
      <c r="AT910" s="183"/>
      <c r="AU910" s="183"/>
      <c r="AV910" s="183"/>
      <c r="AW910" s="183"/>
      <c r="AX910" s="183"/>
      <c r="AY910" s="183"/>
      <c r="AZ910" s="183"/>
      <c r="BA910" s="183"/>
      <c r="BB910" s="183"/>
      <c r="BC910" s="183"/>
      <c r="BD910" s="183"/>
      <c r="BE910" s="183"/>
      <c r="BF910" s="183"/>
      <c r="BG910" s="183"/>
      <c r="BH910" s="183"/>
      <c r="BI910" s="183"/>
      <c r="BJ910" s="183"/>
      <c r="BK910" s="183"/>
      <c r="BL910" s="183"/>
      <c r="BM910" s="183"/>
    </row>
    <row r="911" spans="1:65" x14ac:dyDescent="0.2">
      <c r="A911" s="110"/>
      <c r="B911" s="110"/>
      <c r="C911" s="110"/>
      <c r="D911" s="183"/>
      <c r="E911" s="183"/>
      <c r="F911" s="183"/>
      <c r="G911" s="183"/>
      <c r="H911" s="183"/>
      <c r="I911" s="183"/>
      <c r="J911" s="183"/>
      <c r="K911" s="183"/>
      <c r="L911" s="183"/>
      <c r="M911" s="183"/>
      <c r="N911" s="183"/>
      <c r="O911" s="183"/>
      <c r="P911" s="183"/>
      <c r="Q911" s="183"/>
      <c r="R911" s="183"/>
      <c r="S911" s="183"/>
      <c r="T911" s="183"/>
      <c r="U911" s="183"/>
      <c r="V911" s="183"/>
      <c r="W911" s="183"/>
      <c r="X911" s="183"/>
      <c r="Y911" s="183"/>
      <c r="Z911" s="183"/>
      <c r="AA911" s="183"/>
      <c r="AB911" s="183"/>
      <c r="AC911" s="183"/>
      <c r="AD911" s="183"/>
      <c r="AE911" s="183"/>
      <c r="AF911" s="183"/>
      <c r="AG911" s="183"/>
      <c r="AH911" s="183"/>
      <c r="AI911" s="183"/>
      <c r="AJ911" s="183"/>
      <c r="AK911" s="183"/>
      <c r="AL911" s="183"/>
      <c r="AM911" s="183"/>
      <c r="AN911" s="183"/>
      <c r="AO911" s="183"/>
      <c r="AP911" s="183"/>
      <c r="AQ911" s="183"/>
      <c r="AR911" s="183"/>
      <c r="AS911" s="183"/>
      <c r="AT911" s="183"/>
      <c r="AU911" s="183"/>
      <c r="AV911" s="183"/>
      <c r="AW911" s="183"/>
      <c r="AX911" s="183"/>
      <c r="AY911" s="183"/>
      <c r="AZ911" s="183"/>
      <c r="BA911" s="183"/>
      <c r="BB911" s="183"/>
      <c r="BC911" s="183"/>
      <c r="BD911" s="183"/>
      <c r="BE911" s="183"/>
      <c r="BF911" s="183"/>
      <c r="BG911" s="183"/>
      <c r="BH911" s="183"/>
      <c r="BI911" s="183"/>
      <c r="BJ911" s="183"/>
      <c r="BK911" s="183"/>
      <c r="BL911" s="183"/>
      <c r="BM911" s="183"/>
    </row>
    <row r="912" spans="1:65" x14ac:dyDescent="0.2">
      <c r="A912" s="110"/>
      <c r="B912" s="110"/>
      <c r="C912" s="110"/>
      <c r="D912" s="183"/>
      <c r="E912" s="183"/>
      <c r="F912" s="183"/>
      <c r="G912" s="183"/>
      <c r="H912" s="183"/>
      <c r="I912" s="183"/>
      <c r="J912" s="183"/>
      <c r="K912" s="183"/>
      <c r="L912" s="183"/>
      <c r="M912" s="183"/>
      <c r="N912" s="183"/>
      <c r="O912" s="183"/>
      <c r="P912" s="183"/>
      <c r="Q912" s="183"/>
      <c r="R912" s="183"/>
      <c r="S912" s="183"/>
      <c r="T912" s="183"/>
      <c r="U912" s="183"/>
      <c r="V912" s="183"/>
      <c r="W912" s="183"/>
      <c r="X912" s="183"/>
      <c r="Y912" s="183"/>
      <c r="Z912" s="183"/>
      <c r="AA912" s="183"/>
      <c r="AB912" s="183"/>
      <c r="AC912" s="183"/>
      <c r="AD912" s="183"/>
      <c r="AE912" s="183"/>
      <c r="AF912" s="183"/>
      <c r="AG912" s="183"/>
      <c r="AH912" s="183"/>
      <c r="AI912" s="183"/>
      <c r="AJ912" s="183"/>
      <c r="AK912" s="183"/>
      <c r="AL912" s="183"/>
      <c r="AM912" s="183"/>
      <c r="AN912" s="183"/>
      <c r="AO912" s="183"/>
      <c r="AP912" s="183"/>
      <c r="AQ912" s="183"/>
      <c r="AR912" s="183"/>
      <c r="AS912" s="183"/>
      <c r="AT912" s="183"/>
      <c r="AU912" s="183"/>
      <c r="AV912" s="183"/>
      <c r="AW912" s="183"/>
      <c r="AX912" s="183"/>
      <c r="AY912" s="183"/>
      <c r="AZ912" s="183"/>
      <c r="BA912" s="183"/>
      <c r="BB912" s="183"/>
      <c r="BC912" s="183"/>
      <c r="BD912" s="183"/>
      <c r="BE912" s="183"/>
      <c r="BF912" s="183"/>
      <c r="BG912" s="183"/>
      <c r="BH912" s="183"/>
      <c r="BI912" s="183"/>
      <c r="BJ912" s="183"/>
      <c r="BK912" s="183"/>
      <c r="BL912" s="183"/>
      <c r="BM912" s="183"/>
    </row>
    <row r="913" spans="1:65" x14ac:dyDescent="0.2">
      <c r="A913" s="110"/>
      <c r="B913" s="110"/>
      <c r="C913" s="110"/>
      <c r="D913" s="183"/>
      <c r="E913" s="183"/>
      <c r="F913" s="183"/>
      <c r="G913" s="183"/>
      <c r="H913" s="183"/>
      <c r="I913" s="183"/>
      <c r="J913" s="183"/>
      <c r="K913" s="183"/>
      <c r="L913" s="183"/>
      <c r="M913" s="183"/>
      <c r="N913" s="183"/>
      <c r="O913" s="183"/>
      <c r="P913" s="183"/>
      <c r="Q913" s="183"/>
      <c r="R913" s="183"/>
      <c r="S913" s="183"/>
      <c r="T913" s="183"/>
      <c r="U913" s="183"/>
      <c r="V913" s="183"/>
      <c r="W913" s="183"/>
      <c r="X913" s="183"/>
      <c r="Y913" s="183"/>
      <c r="Z913" s="183"/>
      <c r="AA913" s="183"/>
      <c r="AB913" s="183"/>
      <c r="AC913" s="183"/>
      <c r="AD913" s="183"/>
      <c r="AE913" s="183"/>
      <c r="AF913" s="183"/>
      <c r="AG913" s="183"/>
      <c r="AH913" s="183"/>
      <c r="AI913" s="183"/>
      <c r="AJ913" s="183"/>
      <c r="AK913" s="183"/>
      <c r="AL913" s="183"/>
      <c r="AM913" s="183"/>
      <c r="AN913" s="183"/>
      <c r="AO913" s="183"/>
      <c r="AP913" s="183"/>
      <c r="AQ913" s="183"/>
      <c r="AR913" s="183"/>
      <c r="AS913" s="183"/>
      <c r="AT913" s="183"/>
      <c r="AU913" s="183"/>
      <c r="AV913" s="183"/>
      <c r="AW913" s="183"/>
      <c r="AX913" s="183"/>
      <c r="AY913" s="183"/>
      <c r="AZ913" s="183"/>
      <c r="BA913" s="183"/>
      <c r="BB913" s="183"/>
      <c r="BC913" s="183"/>
      <c r="BD913" s="183"/>
      <c r="BE913" s="183"/>
      <c r="BF913" s="183"/>
      <c r="BG913" s="183"/>
      <c r="BH913" s="183"/>
      <c r="BI913" s="183"/>
      <c r="BJ913" s="183"/>
      <c r="BK913" s="183"/>
      <c r="BL913" s="183"/>
      <c r="BM913" s="183"/>
    </row>
    <row r="914" spans="1:65" x14ac:dyDescent="0.2">
      <c r="A914" s="110"/>
      <c r="B914" s="110"/>
      <c r="C914" s="110"/>
      <c r="D914" s="183"/>
      <c r="E914" s="183"/>
      <c r="F914" s="183"/>
      <c r="G914" s="183"/>
      <c r="H914" s="183"/>
      <c r="I914" s="183"/>
      <c r="J914" s="183"/>
      <c r="K914" s="183"/>
      <c r="L914" s="183"/>
      <c r="M914" s="183"/>
      <c r="N914" s="183"/>
      <c r="O914" s="183"/>
      <c r="P914" s="183"/>
      <c r="Q914" s="183"/>
      <c r="R914" s="183"/>
      <c r="S914" s="183"/>
      <c r="T914" s="183"/>
      <c r="U914" s="183"/>
      <c r="V914" s="183"/>
      <c r="W914" s="183"/>
      <c r="X914" s="183"/>
      <c r="Y914" s="183"/>
      <c r="Z914" s="183"/>
      <c r="AA914" s="183"/>
      <c r="AB914" s="183"/>
      <c r="AC914" s="183"/>
      <c r="AD914" s="183"/>
      <c r="AE914" s="183"/>
      <c r="AF914" s="183"/>
      <c r="AG914" s="183"/>
      <c r="AH914" s="183"/>
      <c r="AI914" s="183"/>
      <c r="AJ914" s="183"/>
      <c r="AK914" s="183"/>
      <c r="AL914" s="183"/>
      <c r="AM914" s="183"/>
      <c r="AN914" s="183"/>
      <c r="AO914" s="183"/>
      <c r="AP914" s="183"/>
      <c r="AQ914" s="183"/>
      <c r="AR914" s="183"/>
      <c r="AS914" s="183"/>
      <c r="AT914" s="183"/>
      <c r="AU914" s="183"/>
      <c r="AV914" s="183"/>
      <c r="AW914" s="183"/>
      <c r="AX914" s="183"/>
      <c r="AY914" s="183"/>
      <c r="AZ914" s="183"/>
      <c r="BA914" s="183"/>
      <c r="BB914" s="183"/>
      <c r="BC914" s="183"/>
      <c r="BD914" s="183"/>
      <c r="BE914" s="183"/>
      <c r="BF914" s="183"/>
      <c r="BG914" s="183"/>
      <c r="BH914" s="183"/>
      <c r="BI914" s="183"/>
      <c r="BJ914" s="183"/>
      <c r="BK914" s="183"/>
      <c r="BL914" s="183"/>
      <c r="BM914" s="183"/>
    </row>
    <row r="915" spans="1:65" x14ac:dyDescent="0.2">
      <c r="A915" s="110"/>
      <c r="B915" s="110"/>
      <c r="C915" s="110"/>
      <c r="D915" s="183"/>
      <c r="E915" s="183"/>
      <c r="F915" s="183"/>
      <c r="G915" s="183"/>
      <c r="H915" s="183"/>
      <c r="I915" s="183"/>
      <c r="J915" s="183"/>
      <c r="K915" s="183"/>
      <c r="L915" s="183"/>
      <c r="M915" s="183"/>
      <c r="N915" s="183"/>
      <c r="O915" s="183"/>
      <c r="P915" s="183"/>
      <c r="Q915" s="183"/>
      <c r="R915" s="183"/>
      <c r="S915" s="183"/>
      <c r="T915" s="183"/>
      <c r="U915" s="183"/>
      <c r="V915" s="183"/>
      <c r="W915" s="183"/>
      <c r="X915" s="183"/>
      <c r="Y915" s="183"/>
      <c r="Z915" s="183"/>
      <c r="AA915" s="183"/>
      <c r="AB915" s="183"/>
      <c r="AC915" s="183"/>
      <c r="AD915" s="183"/>
      <c r="AE915" s="183"/>
      <c r="AF915" s="183"/>
      <c r="AG915" s="183"/>
      <c r="AH915" s="183"/>
      <c r="AI915" s="183"/>
      <c r="AJ915" s="183"/>
      <c r="AK915" s="183"/>
      <c r="AL915" s="183"/>
      <c r="AM915" s="183"/>
      <c r="AN915" s="183"/>
      <c r="AO915" s="183"/>
      <c r="AP915" s="183"/>
      <c r="AQ915" s="183"/>
      <c r="AR915" s="183"/>
      <c r="AS915" s="183"/>
      <c r="AT915" s="183"/>
      <c r="AU915" s="183"/>
      <c r="AV915" s="183"/>
      <c r="AW915" s="183"/>
      <c r="AX915" s="183"/>
      <c r="AY915" s="183"/>
      <c r="AZ915" s="183"/>
      <c r="BA915" s="183"/>
      <c r="BB915" s="183"/>
      <c r="BC915" s="183"/>
      <c r="BD915" s="183"/>
      <c r="BE915" s="183"/>
      <c r="BF915" s="183"/>
      <c r="BG915" s="183"/>
      <c r="BH915" s="183"/>
      <c r="BI915" s="183"/>
      <c r="BJ915" s="183"/>
      <c r="BK915" s="183"/>
      <c r="BL915" s="183"/>
      <c r="BM915" s="183"/>
    </row>
    <row r="916" spans="1:65" x14ac:dyDescent="0.2">
      <c r="A916" s="110"/>
      <c r="B916" s="110"/>
      <c r="C916" s="110"/>
      <c r="D916" s="183"/>
      <c r="E916" s="183"/>
      <c r="F916" s="183"/>
      <c r="G916" s="183"/>
      <c r="H916" s="183"/>
      <c r="I916" s="183"/>
      <c r="J916" s="183"/>
      <c r="K916" s="183"/>
      <c r="L916" s="183"/>
      <c r="M916" s="183"/>
      <c r="N916" s="183"/>
      <c r="O916" s="183"/>
      <c r="P916" s="183"/>
      <c r="Q916" s="183"/>
      <c r="R916" s="183"/>
      <c r="S916" s="183"/>
      <c r="T916" s="183"/>
      <c r="U916" s="183"/>
      <c r="V916" s="183"/>
      <c r="W916" s="183"/>
      <c r="X916" s="183"/>
      <c r="Y916" s="183"/>
      <c r="Z916" s="183"/>
      <c r="AA916" s="183"/>
      <c r="AB916" s="183"/>
      <c r="AC916" s="183"/>
      <c r="AD916" s="183"/>
      <c r="AE916" s="183"/>
      <c r="AF916" s="183"/>
      <c r="AG916" s="183"/>
      <c r="AH916" s="183"/>
      <c r="AI916" s="183"/>
      <c r="AJ916" s="183"/>
      <c r="AK916" s="183"/>
      <c r="AL916" s="183"/>
      <c r="AM916" s="183"/>
      <c r="AN916" s="183"/>
      <c r="AO916" s="183"/>
      <c r="AP916" s="183"/>
      <c r="AQ916" s="183"/>
      <c r="AR916" s="183"/>
      <c r="AS916" s="183"/>
      <c r="AT916" s="183"/>
      <c r="AU916" s="183"/>
      <c r="AV916" s="183"/>
      <c r="AW916" s="183"/>
      <c r="AX916" s="183"/>
      <c r="AY916" s="183"/>
      <c r="AZ916" s="183"/>
      <c r="BA916" s="183"/>
      <c r="BB916" s="183"/>
      <c r="BC916" s="183"/>
      <c r="BD916" s="183"/>
      <c r="BE916" s="183"/>
      <c r="BF916" s="183"/>
      <c r="BG916" s="183"/>
      <c r="BH916" s="183"/>
      <c r="BI916" s="183"/>
      <c r="BJ916" s="183"/>
      <c r="BK916" s="183"/>
      <c r="BL916" s="183"/>
      <c r="BM916" s="183"/>
    </row>
    <row r="917" spans="1:65" x14ac:dyDescent="0.2">
      <c r="A917" s="110"/>
      <c r="B917" s="110"/>
      <c r="C917" s="110"/>
      <c r="D917" s="183"/>
      <c r="E917" s="183"/>
      <c r="F917" s="183"/>
      <c r="G917" s="183"/>
      <c r="H917" s="183"/>
      <c r="I917" s="183"/>
      <c r="J917" s="183"/>
      <c r="K917" s="183"/>
      <c r="L917" s="183"/>
      <c r="M917" s="183"/>
      <c r="N917" s="183"/>
      <c r="O917" s="183"/>
      <c r="P917" s="183"/>
      <c r="Q917" s="183"/>
      <c r="R917" s="183"/>
      <c r="S917" s="183"/>
      <c r="T917" s="183"/>
      <c r="U917" s="183"/>
      <c r="V917" s="183"/>
      <c r="W917" s="183"/>
      <c r="X917" s="183"/>
      <c r="Y917" s="183"/>
      <c r="Z917" s="183"/>
      <c r="AA917" s="183"/>
      <c r="AB917" s="183"/>
      <c r="AC917" s="183"/>
      <c r="AD917" s="183"/>
      <c r="AE917" s="183"/>
      <c r="AF917" s="183"/>
      <c r="AG917" s="183"/>
      <c r="AH917" s="183"/>
      <c r="AI917" s="183"/>
      <c r="AJ917" s="183"/>
      <c r="AK917" s="183"/>
      <c r="AL917" s="183"/>
      <c r="AM917" s="183"/>
      <c r="AN917" s="183"/>
      <c r="AO917" s="183"/>
      <c r="AP917" s="183"/>
      <c r="AQ917" s="183"/>
      <c r="AR917" s="183"/>
      <c r="AS917" s="183"/>
      <c r="AT917" s="183"/>
      <c r="AU917" s="183"/>
      <c r="AV917" s="183"/>
      <c r="AW917" s="183"/>
      <c r="AX917" s="183"/>
      <c r="AY917" s="183"/>
      <c r="AZ917" s="183"/>
      <c r="BA917" s="183"/>
      <c r="BB917" s="183"/>
      <c r="BC917" s="183"/>
      <c r="BD917" s="183"/>
      <c r="BE917" s="183"/>
      <c r="BF917" s="183"/>
      <c r="BG917" s="183"/>
      <c r="BH917" s="183"/>
      <c r="BI917" s="183"/>
      <c r="BJ917" s="183"/>
      <c r="BK917" s="183"/>
      <c r="BL917" s="183"/>
      <c r="BM917" s="183"/>
    </row>
    <row r="918" spans="1:65" x14ac:dyDescent="0.2">
      <c r="A918" s="110"/>
      <c r="B918" s="110"/>
      <c r="C918" s="110"/>
      <c r="D918" s="183"/>
      <c r="E918" s="183"/>
      <c r="F918" s="183"/>
      <c r="G918" s="183"/>
      <c r="H918" s="183"/>
      <c r="I918" s="183"/>
      <c r="J918" s="183"/>
      <c r="K918" s="183"/>
      <c r="L918" s="183"/>
      <c r="M918" s="183"/>
      <c r="N918" s="183"/>
      <c r="O918" s="183"/>
      <c r="P918" s="183"/>
      <c r="Q918" s="183"/>
      <c r="R918" s="183"/>
      <c r="S918" s="183"/>
      <c r="T918" s="183"/>
      <c r="U918" s="183"/>
      <c r="V918" s="183"/>
      <c r="W918" s="183"/>
      <c r="X918" s="183"/>
      <c r="Y918" s="183"/>
      <c r="Z918" s="183"/>
      <c r="AA918" s="183"/>
      <c r="AB918" s="183"/>
      <c r="AC918" s="183"/>
      <c r="AD918" s="183"/>
      <c r="AE918" s="183"/>
      <c r="AF918" s="183"/>
      <c r="AG918" s="183"/>
      <c r="AH918" s="183"/>
      <c r="AI918" s="183"/>
      <c r="AJ918" s="183"/>
      <c r="AK918" s="183"/>
      <c r="AL918" s="183"/>
      <c r="AM918" s="183"/>
      <c r="AN918" s="183"/>
      <c r="AO918" s="183"/>
      <c r="AP918" s="183"/>
      <c r="AQ918" s="183"/>
      <c r="AR918" s="183"/>
      <c r="AS918" s="183"/>
      <c r="AT918" s="183"/>
      <c r="AU918" s="183"/>
      <c r="AV918" s="183"/>
      <c r="AW918" s="183"/>
      <c r="AX918" s="183"/>
      <c r="AY918" s="183"/>
      <c r="AZ918" s="183"/>
      <c r="BA918" s="183"/>
      <c r="BB918" s="183"/>
      <c r="BC918" s="183"/>
      <c r="BD918" s="183"/>
      <c r="BE918" s="183"/>
      <c r="BF918" s="183"/>
      <c r="BG918" s="183"/>
      <c r="BH918" s="183"/>
      <c r="BI918" s="183"/>
      <c r="BJ918" s="183"/>
      <c r="BK918" s="183"/>
      <c r="BL918" s="183"/>
      <c r="BM918" s="183"/>
    </row>
    <row r="919" spans="1:65" x14ac:dyDescent="0.2">
      <c r="A919" s="110"/>
      <c r="B919" s="110"/>
      <c r="C919" s="110"/>
      <c r="D919" s="183"/>
      <c r="E919" s="183"/>
      <c r="F919" s="183"/>
      <c r="G919" s="183"/>
      <c r="H919" s="183"/>
      <c r="I919" s="183"/>
      <c r="J919" s="183"/>
      <c r="K919" s="183"/>
      <c r="L919" s="183"/>
      <c r="M919" s="183"/>
      <c r="N919" s="183"/>
      <c r="O919" s="183"/>
      <c r="P919" s="183"/>
      <c r="Q919" s="183"/>
      <c r="R919" s="183"/>
      <c r="S919" s="183"/>
      <c r="T919" s="183"/>
      <c r="U919" s="183"/>
      <c r="V919" s="183"/>
      <c r="W919" s="183"/>
      <c r="X919" s="183"/>
      <c r="Y919" s="183"/>
      <c r="Z919" s="183"/>
      <c r="AA919" s="183"/>
      <c r="AB919" s="183"/>
      <c r="AC919" s="183"/>
      <c r="AD919" s="183"/>
      <c r="AE919" s="183"/>
      <c r="AF919" s="183"/>
      <c r="AG919" s="183"/>
      <c r="AH919" s="183"/>
      <c r="AI919" s="183"/>
      <c r="AJ919" s="183"/>
      <c r="AK919" s="183"/>
      <c r="AL919" s="183"/>
      <c r="AM919" s="183"/>
      <c r="AN919" s="183"/>
      <c r="AO919" s="183"/>
      <c r="AP919" s="183"/>
      <c r="AQ919" s="183"/>
      <c r="AR919" s="183"/>
      <c r="AS919" s="183"/>
      <c r="AT919" s="183"/>
      <c r="AU919" s="183"/>
      <c r="AV919" s="183"/>
      <c r="AW919" s="183"/>
      <c r="AX919" s="183"/>
      <c r="AY919" s="183"/>
      <c r="AZ919" s="183"/>
      <c r="BA919" s="183"/>
      <c r="BB919" s="183"/>
      <c r="BC919" s="183"/>
      <c r="BD919" s="183"/>
      <c r="BE919" s="183"/>
      <c r="BF919" s="183"/>
      <c r="BG919" s="183"/>
      <c r="BH919" s="183"/>
      <c r="BI919" s="183"/>
      <c r="BJ919" s="183"/>
      <c r="BK919" s="183"/>
      <c r="BL919" s="183"/>
      <c r="BM919" s="183"/>
    </row>
    <row r="920" spans="1:65" x14ac:dyDescent="0.2">
      <c r="A920" s="110"/>
      <c r="B920" s="110"/>
      <c r="C920" s="110"/>
      <c r="D920" s="183"/>
      <c r="E920" s="183"/>
      <c r="F920" s="183"/>
      <c r="G920" s="183"/>
      <c r="H920" s="183"/>
      <c r="I920" s="183"/>
      <c r="J920" s="183"/>
      <c r="K920" s="183"/>
      <c r="L920" s="183"/>
      <c r="M920" s="183"/>
      <c r="N920" s="183"/>
      <c r="O920" s="183"/>
      <c r="P920" s="183"/>
      <c r="Q920" s="183"/>
      <c r="R920" s="183"/>
      <c r="S920" s="183"/>
      <c r="T920" s="183"/>
      <c r="U920" s="183"/>
      <c r="V920" s="183"/>
      <c r="W920" s="183"/>
      <c r="X920" s="183"/>
      <c r="Y920" s="183"/>
      <c r="Z920" s="183"/>
      <c r="AA920" s="183"/>
      <c r="AB920" s="183"/>
      <c r="AC920" s="183"/>
      <c r="AD920" s="183"/>
      <c r="AE920" s="183"/>
      <c r="AF920" s="183"/>
      <c r="AG920" s="183"/>
      <c r="AH920" s="183"/>
      <c r="AI920" s="183"/>
      <c r="AJ920" s="183"/>
      <c r="AK920" s="183"/>
      <c r="AL920" s="183"/>
      <c r="AM920" s="183"/>
      <c r="AN920" s="183"/>
      <c r="AO920" s="183"/>
      <c r="AP920" s="183"/>
      <c r="AQ920" s="183"/>
      <c r="AR920" s="183"/>
      <c r="AS920" s="183"/>
      <c r="AT920" s="183"/>
      <c r="AU920" s="183"/>
      <c r="AV920" s="183"/>
      <c r="AW920" s="183"/>
      <c r="AX920" s="183"/>
      <c r="AY920" s="183"/>
      <c r="AZ920" s="183"/>
      <c r="BA920" s="183"/>
      <c r="BB920" s="183"/>
      <c r="BC920" s="183"/>
      <c r="BD920" s="183"/>
      <c r="BE920" s="183"/>
      <c r="BF920" s="183"/>
      <c r="BG920" s="183"/>
      <c r="BH920" s="183"/>
      <c r="BI920" s="183"/>
      <c r="BJ920" s="183"/>
      <c r="BK920" s="183"/>
      <c r="BL920" s="183"/>
      <c r="BM920" s="183"/>
    </row>
    <row r="921" spans="1:65" x14ac:dyDescent="0.2">
      <c r="A921" s="110"/>
      <c r="B921" s="110"/>
      <c r="C921" s="110"/>
      <c r="D921" s="183"/>
      <c r="E921" s="183"/>
      <c r="F921" s="183"/>
      <c r="G921" s="183"/>
      <c r="H921" s="183"/>
      <c r="I921" s="183"/>
      <c r="J921" s="183"/>
      <c r="K921" s="183"/>
      <c r="L921" s="183"/>
      <c r="M921" s="183"/>
      <c r="N921" s="183"/>
      <c r="O921" s="183"/>
      <c r="P921" s="183"/>
      <c r="Q921" s="183"/>
      <c r="R921" s="183"/>
      <c r="S921" s="183"/>
      <c r="T921" s="183"/>
      <c r="U921" s="183"/>
      <c r="V921" s="183"/>
      <c r="W921" s="183"/>
      <c r="X921" s="183"/>
      <c r="Y921" s="183"/>
      <c r="Z921" s="183"/>
      <c r="AA921" s="183"/>
      <c r="AB921" s="183"/>
      <c r="AC921" s="183"/>
      <c r="AD921" s="183"/>
      <c r="AE921" s="183"/>
      <c r="AF921" s="183"/>
      <c r="AG921" s="183"/>
      <c r="AH921" s="183"/>
      <c r="AI921" s="183"/>
      <c r="AJ921" s="183"/>
      <c r="AK921" s="183"/>
      <c r="AL921" s="183"/>
      <c r="AM921" s="183"/>
      <c r="AN921" s="183"/>
      <c r="AO921" s="183"/>
      <c r="AP921" s="183"/>
      <c r="AQ921" s="183"/>
      <c r="AR921" s="183"/>
      <c r="AS921" s="183"/>
      <c r="AT921" s="183"/>
      <c r="AU921" s="183"/>
      <c r="AV921" s="183"/>
      <c r="AW921" s="183"/>
      <c r="AX921" s="183"/>
      <c r="AY921" s="183"/>
      <c r="AZ921" s="183"/>
      <c r="BA921" s="183"/>
      <c r="BB921" s="183"/>
      <c r="BC921" s="183"/>
      <c r="BD921" s="183"/>
      <c r="BE921" s="183"/>
      <c r="BF921" s="183"/>
      <c r="BG921" s="183"/>
      <c r="BH921" s="183"/>
      <c r="BI921" s="183"/>
      <c r="BJ921" s="183"/>
      <c r="BK921" s="183"/>
      <c r="BL921" s="183"/>
      <c r="BM921" s="183"/>
    </row>
    <row r="922" spans="1:65" x14ac:dyDescent="0.2">
      <c r="A922" s="110"/>
      <c r="B922" s="110"/>
      <c r="C922" s="110"/>
      <c r="D922" s="183"/>
      <c r="E922" s="183"/>
      <c r="F922" s="183"/>
      <c r="G922" s="183"/>
      <c r="H922" s="183"/>
      <c r="I922" s="183"/>
      <c r="J922" s="183"/>
      <c r="K922" s="183"/>
      <c r="L922" s="183"/>
      <c r="M922" s="183"/>
      <c r="N922" s="183"/>
      <c r="O922" s="183"/>
      <c r="P922" s="183"/>
      <c r="Q922" s="183"/>
      <c r="R922" s="183"/>
      <c r="S922" s="183"/>
      <c r="T922" s="183"/>
      <c r="U922" s="183"/>
      <c r="V922" s="183"/>
      <c r="W922" s="183"/>
      <c r="X922" s="183"/>
      <c r="Y922" s="183"/>
      <c r="Z922" s="183"/>
      <c r="AA922" s="183"/>
      <c r="AB922" s="183"/>
      <c r="AC922" s="183"/>
      <c r="AD922" s="183"/>
      <c r="AE922" s="183"/>
      <c r="AF922" s="183"/>
      <c r="AG922" s="183"/>
      <c r="AH922" s="183"/>
      <c r="AI922" s="183"/>
      <c r="AJ922" s="183"/>
      <c r="AK922" s="183"/>
      <c r="AL922" s="183"/>
      <c r="AM922" s="183"/>
      <c r="AN922" s="183"/>
      <c r="AO922" s="183"/>
      <c r="AP922" s="183"/>
      <c r="AQ922" s="183"/>
      <c r="AR922" s="183"/>
      <c r="AS922" s="183"/>
      <c r="AT922" s="183"/>
      <c r="AU922" s="183"/>
      <c r="AV922" s="183"/>
      <c r="AW922" s="183"/>
      <c r="AX922" s="183"/>
      <c r="AY922" s="183"/>
      <c r="AZ922" s="183"/>
      <c r="BA922" s="183"/>
      <c r="BB922" s="183"/>
      <c r="BC922" s="183"/>
      <c r="BD922" s="183"/>
      <c r="BE922" s="183"/>
      <c r="BF922" s="183"/>
      <c r="BG922" s="183"/>
      <c r="BH922" s="183"/>
      <c r="BI922" s="183"/>
      <c r="BJ922" s="183"/>
      <c r="BK922" s="183"/>
      <c r="BL922" s="183"/>
      <c r="BM922" s="183"/>
    </row>
    <row r="923" spans="1:65" x14ac:dyDescent="0.2">
      <c r="A923" s="110"/>
      <c r="B923" s="110"/>
      <c r="C923" s="110"/>
      <c r="D923" s="183"/>
      <c r="E923" s="183"/>
      <c r="F923" s="183"/>
      <c r="G923" s="183"/>
      <c r="H923" s="183"/>
      <c r="I923" s="183"/>
      <c r="J923" s="183"/>
      <c r="K923" s="183"/>
      <c r="L923" s="183"/>
      <c r="M923" s="183"/>
      <c r="N923" s="183"/>
      <c r="O923" s="183"/>
      <c r="P923" s="183"/>
      <c r="Q923" s="183"/>
      <c r="R923" s="183"/>
      <c r="S923" s="183"/>
      <c r="T923" s="183"/>
      <c r="U923" s="183"/>
      <c r="V923" s="183"/>
      <c r="W923" s="183"/>
      <c r="X923" s="183"/>
      <c r="Y923" s="183"/>
      <c r="Z923" s="183"/>
      <c r="AA923" s="183"/>
      <c r="AB923" s="183"/>
      <c r="AC923" s="183"/>
      <c r="AD923" s="183"/>
      <c r="AE923" s="183"/>
      <c r="AF923" s="183"/>
      <c r="AG923" s="183"/>
      <c r="AH923" s="183"/>
      <c r="AI923" s="183"/>
      <c r="AJ923" s="183"/>
      <c r="AK923" s="183"/>
      <c r="AL923" s="183"/>
      <c r="AM923" s="183"/>
      <c r="AN923" s="183"/>
      <c r="AO923" s="183"/>
      <c r="AP923" s="183"/>
      <c r="AQ923" s="183"/>
      <c r="AR923" s="183"/>
      <c r="AS923" s="183"/>
      <c r="AT923" s="183"/>
      <c r="AU923" s="183"/>
      <c r="AV923" s="183"/>
      <c r="AW923" s="183"/>
      <c r="AX923" s="183"/>
      <c r="AY923" s="183"/>
      <c r="AZ923" s="183"/>
      <c r="BA923" s="183"/>
      <c r="BB923" s="183"/>
      <c r="BC923" s="183"/>
      <c r="BD923" s="183"/>
      <c r="BE923" s="183"/>
      <c r="BF923" s="183"/>
      <c r="BG923" s="183"/>
      <c r="BH923" s="183"/>
      <c r="BI923" s="183"/>
      <c r="BJ923" s="183"/>
      <c r="BK923" s="183"/>
      <c r="BL923" s="183"/>
      <c r="BM923" s="183"/>
    </row>
    <row r="924" spans="1:65" x14ac:dyDescent="0.2">
      <c r="A924" s="110"/>
      <c r="B924" s="110"/>
      <c r="C924" s="110"/>
      <c r="D924" s="183"/>
      <c r="E924" s="183"/>
      <c r="F924" s="183"/>
      <c r="G924" s="183"/>
      <c r="H924" s="183"/>
      <c r="I924" s="183"/>
      <c r="J924" s="183"/>
      <c r="K924" s="183"/>
      <c r="L924" s="183"/>
      <c r="M924" s="183"/>
      <c r="N924" s="183"/>
      <c r="O924" s="183"/>
      <c r="P924" s="183"/>
      <c r="Q924" s="183"/>
      <c r="R924" s="183"/>
      <c r="S924" s="183"/>
      <c r="T924" s="183"/>
      <c r="U924" s="183"/>
      <c r="V924" s="183"/>
      <c r="W924" s="183"/>
      <c r="X924" s="183"/>
      <c r="Y924" s="183"/>
      <c r="Z924" s="183"/>
      <c r="AA924" s="183"/>
      <c r="AB924" s="183"/>
      <c r="AC924" s="183"/>
      <c r="AD924" s="183"/>
      <c r="AE924" s="183"/>
      <c r="AF924" s="183"/>
      <c r="AG924" s="183"/>
      <c r="AH924" s="183"/>
      <c r="AI924" s="183"/>
      <c r="AJ924" s="183"/>
      <c r="AK924" s="183"/>
      <c r="AL924" s="183"/>
      <c r="AM924" s="183"/>
      <c r="AN924" s="183"/>
      <c r="AO924" s="183"/>
      <c r="AP924" s="183"/>
      <c r="AQ924" s="183"/>
      <c r="AR924" s="183"/>
      <c r="AS924" s="183"/>
      <c r="AT924" s="183"/>
      <c r="AU924" s="183"/>
      <c r="AV924" s="183"/>
      <c r="AW924" s="183"/>
      <c r="AX924" s="183"/>
      <c r="AY924" s="183"/>
      <c r="AZ924" s="183"/>
      <c r="BA924" s="183"/>
      <c r="BB924" s="183"/>
      <c r="BC924" s="183"/>
      <c r="BD924" s="183"/>
      <c r="BE924" s="183"/>
      <c r="BF924" s="183"/>
      <c r="BG924" s="183"/>
      <c r="BH924" s="183"/>
      <c r="BI924" s="183"/>
      <c r="BJ924" s="183"/>
      <c r="BK924" s="183"/>
      <c r="BL924" s="183"/>
      <c r="BM924" s="183"/>
    </row>
    <row r="925" spans="1:65" x14ac:dyDescent="0.2">
      <c r="A925" s="110"/>
      <c r="B925" s="110"/>
      <c r="C925" s="110"/>
      <c r="D925" s="183"/>
      <c r="E925" s="183"/>
      <c r="F925" s="183"/>
      <c r="G925" s="183"/>
      <c r="H925" s="183"/>
      <c r="I925" s="183"/>
      <c r="J925" s="183"/>
      <c r="K925" s="183"/>
      <c r="L925" s="183"/>
      <c r="M925" s="183"/>
      <c r="N925" s="183"/>
      <c r="O925" s="183"/>
      <c r="P925" s="183"/>
      <c r="Q925" s="183"/>
      <c r="R925" s="183"/>
      <c r="S925" s="183"/>
      <c r="T925" s="183"/>
      <c r="U925" s="183"/>
      <c r="V925" s="183"/>
      <c r="W925" s="183"/>
      <c r="X925" s="183"/>
      <c r="Y925" s="183"/>
      <c r="Z925" s="183"/>
      <c r="AA925" s="183"/>
      <c r="AB925" s="183"/>
      <c r="AC925" s="183"/>
      <c r="AD925" s="183"/>
      <c r="AE925" s="183"/>
      <c r="AF925" s="183"/>
      <c r="AG925" s="183"/>
      <c r="AH925" s="183"/>
      <c r="AI925" s="183"/>
      <c r="AJ925" s="183"/>
      <c r="AK925" s="183"/>
      <c r="AL925" s="183"/>
      <c r="AM925" s="183"/>
      <c r="AN925" s="183"/>
      <c r="AO925" s="183"/>
      <c r="AP925" s="183"/>
      <c r="AQ925" s="183"/>
      <c r="AR925" s="183"/>
      <c r="AS925" s="183"/>
      <c r="AT925" s="183"/>
      <c r="AU925" s="183"/>
      <c r="AV925" s="183"/>
      <c r="AW925" s="183"/>
      <c r="AX925" s="183"/>
      <c r="AY925" s="183"/>
      <c r="AZ925" s="183"/>
      <c r="BA925" s="183"/>
      <c r="BB925" s="183"/>
      <c r="BC925" s="183"/>
      <c r="BD925" s="183"/>
      <c r="BE925" s="183"/>
      <c r="BF925" s="183"/>
      <c r="BG925" s="183"/>
      <c r="BH925" s="183"/>
      <c r="BI925" s="183"/>
      <c r="BJ925" s="183"/>
      <c r="BK925" s="183"/>
      <c r="BL925" s="183"/>
      <c r="BM925" s="183"/>
    </row>
    <row r="926" spans="1:65" x14ac:dyDescent="0.2">
      <c r="A926" s="110"/>
      <c r="B926" s="110"/>
      <c r="C926" s="110"/>
      <c r="D926" s="183"/>
      <c r="E926" s="183"/>
      <c r="F926" s="183"/>
      <c r="G926" s="183"/>
      <c r="H926" s="183"/>
      <c r="I926" s="183"/>
      <c r="J926" s="183"/>
      <c r="K926" s="183"/>
      <c r="L926" s="183"/>
      <c r="M926" s="183"/>
      <c r="N926" s="183"/>
      <c r="O926" s="183"/>
      <c r="P926" s="183"/>
      <c r="Q926" s="183"/>
      <c r="R926" s="183"/>
      <c r="S926" s="183"/>
      <c r="T926" s="183"/>
      <c r="U926" s="183"/>
      <c r="V926" s="183"/>
      <c r="W926" s="183"/>
      <c r="X926" s="183"/>
      <c r="Y926" s="183"/>
      <c r="Z926" s="183"/>
      <c r="AA926" s="183"/>
      <c r="AB926" s="183"/>
      <c r="AC926" s="183"/>
      <c r="AD926" s="183"/>
      <c r="AE926" s="183"/>
      <c r="AF926" s="183"/>
      <c r="AG926" s="183"/>
      <c r="AH926" s="183"/>
      <c r="AI926" s="183"/>
      <c r="AJ926" s="183"/>
      <c r="AK926" s="183"/>
      <c r="AL926" s="183"/>
      <c r="AM926" s="183"/>
      <c r="AN926" s="183"/>
      <c r="AO926" s="183"/>
      <c r="AP926" s="183"/>
      <c r="AQ926" s="183"/>
      <c r="AR926" s="183"/>
      <c r="AS926" s="183"/>
      <c r="AT926" s="183"/>
      <c r="AU926" s="183"/>
      <c r="AV926" s="183"/>
      <c r="AW926" s="183"/>
      <c r="AX926" s="183"/>
      <c r="AY926" s="183"/>
      <c r="AZ926" s="183"/>
      <c r="BA926" s="183"/>
      <c r="BB926" s="183"/>
      <c r="BC926" s="183"/>
      <c r="BD926" s="183"/>
      <c r="BE926" s="183"/>
      <c r="BF926" s="183"/>
      <c r="BG926" s="183"/>
      <c r="BH926" s="183"/>
      <c r="BI926" s="183"/>
      <c r="BJ926" s="183"/>
      <c r="BK926" s="183"/>
      <c r="BL926" s="183"/>
      <c r="BM926" s="183"/>
    </row>
    <row r="927" spans="1:65" x14ac:dyDescent="0.2">
      <c r="A927" s="110"/>
      <c r="B927" s="110"/>
      <c r="C927" s="110"/>
      <c r="D927" s="183"/>
      <c r="E927" s="183"/>
      <c r="F927" s="183"/>
      <c r="G927" s="183"/>
      <c r="H927" s="183"/>
      <c r="I927" s="183"/>
      <c r="J927" s="183"/>
      <c r="K927" s="183"/>
      <c r="L927" s="183"/>
      <c r="M927" s="183"/>
      <c r="N927" s="183"/>
      <c r="O927" s="183"/>
      <c r="P927" s="183"/>
      <c r="Q927" s="183"/>
      <c r="R927" s="183"/>
      <c r="S927" s="183"/>
      <c r="T927" s="183"/>
      <c r="U927" s="183"/>
      <c r="V927" s="183"/>
      <c r="W927" s="183"/>
      <c r="X927" s="183"/>
      <c r="Y927" s="183"/>
      <c r="Z927" s="183"/>
      <c r="AA927" s="183"/>
      <c r="AB927" s="183"/>
      <c r="AC927" s="183"/>
      <c r="AD927" s="183"/>
      <c r="AE927" s="183"/>
      <c r="AF927" s="183"/>
      <c r="AG927" s="183"/>
      <c r="AH927" s="183"/>
      <c r="AI927" s="183"/>
      <c r="AJ927" s="183"/>
      <c r="AK927" s="183"/>
      <c r="AL927" s="183"/>
      <c r="AM927" s="183"/>
      <c r="AN927" s="183"/>
      <c r="AO927" s="183"/>
      <c r="AP927" s="183"/>
      <c r="AQ927" s="183"/>
      <c r="AR927" s="183"/>
      <c r="AS927" s="183"/>
      <c r="AT927" s="183"/>
      <c r="AU927" s="183"/>
      <c r="AV927" s="183"/>
      <c r="AW927" s="183"/>
      <c r="AX927" s="183"/>
      <c r="AY927" s="183"/>
      <c r="AZ927" s="183"/>
      <c r="BA927" s="183"/>
      <c r="BB927" s="183"/>
      <c r="BC927" s="183"/>
      <c r="BD927" s="183"/>
      <c r="BE927" s="183"/>
      <c r="BF927" s="183"/>
      <c r="BG927" s="183"/>
      <c r="BH927" s="183"/>
      <c r="BI927" s="183"/>
      <c r="BJ927" s="183"/>
      <c r="BK927" s="183"/>
      <c r="BL927" s="183"/>
      <c r="BM927" s="183"/>
    </row>
    <row r="928" spans="1:65" x14ac:dyDescent="0.2">
      <c r="A928" s="110"/>
      <c r="B928" s="110"/>
      <c r="C928" s="110"/>
      <c r="D928" s="183"/>
      <c r="E928" s="183"/>
      <c r="F928" s="183"/>
      <c r="G928" s="183"/>
      <c r="H928" s="183"/>
      <c r="I928" s="183"/>
      <c r="J928" s="183"/>
      <c r="K928" s="183"/>
      <c r="L928" s="183"/>
      <c r="M928" s="183"/>
      <c r="N928" s="183"/>
      <c r="O928" s="183"/>
      <c r="P928" s="183"/>
      <c r="Q928" s="183"/>
      <c r="R928" s="183"/>
      <c r="S928" s="183"/>
      <c r="T928" s="183"/>
      <c r="U928" s="183"/>
      <c r="V928" s="183"/>
      <c r="W928" s="183"/>
      <c r="X928" s="183"/>
      <c r="Y928" s="183"/>
      <c r="Z928" s="183"/>
      <c r="AA928" s="183"/>
      <c r="AB928" s="183"/>
      <c r="AC928" s="183"/>
      <c r="AD928" s="183"/>
      <c r="AE928" s="183"/>
      <c r="AF928" s="183"/>
      <c r="AG928" s="183"/>
      <c r="AH928" s="183"/>
      <c r="AI928" s="183"/>
      <c r="AJ928" s="183"/>
      <c r="AK928" s="183"/>
      <c r="AL928" s="183"/>
      <c r="AM928" s="183"/>
      <c r="AN928" s="183"/>
      <c r="AO928" s="183"/>
      <c r="AP928" s="183"/>
      <c r="AQ928" s="183"/>
      <c r="AR928" s="183"/>
      <c r="AS928" s="183"/>
      <c r="AT928" s="183"/>
      <c r="AU928" s="183"/>
      <c r="AV928" s="183"/>
      <c r="AW928" s="183"/>
      <c r="AX928" s="183"/>
      <c r="AY928" s="183"/>
      <c r="AZ928" s="183"/>
      <c r="BA928" s="183"/>
      <c r="BB928" s="183"/>
      <c r="BC928" s="183"/>
      <c r="BD928" s="183"/>
      <c r="BE928" s="183"/>
      <c r="BF928" s="183"/>
      <c r="BG928" s="183"/>
      <c r="BH928" s="183"/>
      <c r="BI928" s="183"/>
      <c r="BJ928" s="183"/>
      <c r="BK928" s="183"/>
      <c r="BL928" s="183"/>
      <c r="BM928" s="183"/>
    </row>
    <row r="929" spans="1:65" x14ac:dyDescent="0.2">
      <c r="A929" s="110"/>
      <c r="B929" s="110"/>
      <c r="C929" s="110"/>
      <c r="D929" s="183"/>
      <c r="E929" s="183"/>
      <c r="F929" s="183"/>
      <c r="G929" s="183"/>
      <c r="H929" s="183"/>
      <c r="I929" s="183"/>
      <c r="J929" s="183"/>
      <c r="K929" s="183"/>
      <c r="L929" s="183"/>
      <c r="M929" s="183"/>
      <c r="N929" s="183"/>
      <c r="O929" s="183"/>
      <c r="P929" s="183"/>
      <c r="Q929" s="183"/>
      <c r="R929" s="183"/>
      <c r="S929" s="183"/>
      <c r="T929" s="183"/>
      <c r="U929" s="183"/>
      <c r="V929" s="183"/>
      <c r="W929" s="183"/>
      <c r="X929" s="183"/>
      <c r="Y929" s="183"/>
      <c r="Z929" s="183"/>
      <c r="AA929" s="183"/>
      <c r="AB929" s="183"/>
      <c r="AC929" s="183"/>
      <c r="AD929" s="183"/>
      <c r="AE929" s="183"/>
      <c r="AF929" s="183"/>
      <c r="AG929" s="183"/>
      <c r="AH929" s="183"/>
      <c r="AI929" s="183"/>
      <c r="AJ929" s="183"/>
      <c r="AK929" s="183"/>
      <c r="AL929" s="183"/>
      <c r="AM929" s="183"/>
      <c r="AN929" s="183"/>
      <c r="AO929" s="183"/>
      <c r="AP929" s="183"/>
      <c r="AQ929" s="183"/>
      <c r="AR929" s="183"/>
      <c r="AS929" s="183"/>
      <c r="AT929" s="183"/>
      <c r="AU929" s="183"/>
      <c r="AV929" s="183"/>
      <c r="AW929" s="183"/>
      <c r="AX929" s="183"/>
      <c r="AY929" s="183"/>
      <c r="AZ929" s="183"/>
      <c r="BA929" s="183"/>
      <c r="BB929" s="183"/>
      <c r="BC929" s="183"/>
      <c r="BD929" s="183"/>
      <c r="BE929" s="183"/>
      <c r="BF929" s="183"/>
      <c r="BG929" s="183"/>
      <c r="BH929" s="183"/>
      <c r="BI929" s="183"/>
      <c r="BJ929" s="183"/>
      <c r="BK929" s="183"/>
      <c r="BL929" s="183"/>
      <c r="BM929" s="183"/>
    </row>
    <row r="930" spans="1:65" x14ac:dyDescent="0.2">
      <c r="A930" s="110"/>
      <c r="B930" s="110"/>
      <c r="C930" s="110"/>
      <c r="D930" s="183"/>
      <c r="E930" s="183"/>
      <c r="F930" s="183"/>
      <c r="G930" s="183"/>
      <c r="H930" s="183"/>
      <c r="I930" s="183"/>
      <c r="J930" s="183"/>
      <c r="K930" s="183"/>
      <c r="L930" s="183"/>
      <c r="M930" s="183"/>
      <c r="N930" s="183"/>
      <c r="O930" s="183"/>
      <c r="P930" s="183"/>
      <c r="Q930" s="183"/>
      <c r="R930" s="183"/>
      <c r="S930" s="183"/>
      <c r="T930" s="183"/>
      <c r="U930" s="183"/>
      <c r="V930" s="183"/>
      <c r="W930" s="183"/>
      <c r="X930" s="183"/>
      <c r="Y930" s="183"/>
      <c r="Z930" s="183"/>
      <c r="AA930" s="183"/>
      <c r="AB930" s="183"/>
      <c r="AC930" s="183"/>
      <c r="AD930" s="183"/>
      <c r="AE930" s="183"/>
      <c r="AF930" s="183"/>
      <c r="AG930" s="183"/>
      <c r="AH930" s="183"/>
      <c r="AI930" s="183"/>
      <c r="AJ930" s="183"/>
      <c r="AK930" s="183"/>
      <c r="AL930" s="183"/>
      <c r="AM930" s="183"/>
      <c r="AN930" s="183"/>
      <c r="AO930" s="183"/>
      <c r="AP930" s="183"/>
      <c r="AQ930" s="183"/>
      <c r="AR930" s="183"/>
      <c r="AS930" s="183"/>
      <c r="AT930" s="183"/>
      <c r="AU930" s="183"/>
      <c r="AV930" s="183"/>
      <c r="AW930" s="183"/>
      <c r="AX930" s="183"/>
      <c r="AY930" s="183"/>
      <c r="AZ930" s="183"/>
      <c r="BA930" s="183"/>
      <c r="BB930" s="183"/>
      <c r="BC930" s="183"/>
      <c r="BD930" s="183"/>
      <c r="BE930" s="183"/>
      <c r="BF930" s="183"/>
      <c r="BG930" s="183"/>
      <c r="BH930" s="183"/>
      <c r="BI930" s="183"/>
      <c r="BJ930" s="183"/>
      <c r="BK930" s="183"/>
      <c r="BL930" s="183"/>
      <c r="BM930" s="183"/>
    </row>
    <row r="931" spans="1:65" x14ac:dyDescent="0.2">
      <c r="A931" s="110"/>
      <c r="B931" s="110"/>
      <c r="C931" s="110"/>
      <c r="D931" s="183"/>
      <c r="E931" s="183"/>
      <c r="F931" s="183"/>
      <c r="G931" s="183"/>
      <c r="H931" s="183"/>
      <c r="I931" s="183"/>
      <c r="J931" s="183"/>
      <c r="K931" s="183"/>
      <c r="L931" s="183"/>
      <c r="M931" s="183"/>
      <c r="N931" s="183"/>
      <c r="O931" s="183"/>
      <c r="P931" s="183"/>
      <c r="Q931" s="183"/>
      <c r="R931" s="183"/>
      <c r="S931" s="183"/>
      <c r="T931" s="183"/>
      <c r="U931" s="183"/>
      <c r="V931" s="183"/>
      <c r="W931" s="183"/>
      <c r="X931" s="183"/>
      <c r="Y931" s="183"/>
      <c r="Z931" s="183"/>
      <c r="AA931" s="183"/>
      <c r="AB931" s="183"/>
      <c r="AC931" s="183"/>
      <c r="AD931" s="183"/>
      <c r="AE931" s="183"/>
      <c r="AF931" s="183"/>
      <c r="AG931" s="183"/>
      <c r="AH931" s="183"/>
      <c r="AI931" s="183"/>
      <c r="AJ931" s="183"/>
      <c r="AK931" s="183"/>
      <c r="AL931" s="183"/>
      <c r="AM931" s="183"/>
      <c r="AN931" s="183"/>
      <c r="AO931" s="183"/>
      <c r="AP931" s="183"/>
      <c r="AQ931" s="183"/>
      <c r="AR931" s="183"/>
      <c r="AS931" s="183"/>
      <c r="AT931" s="183"/>
      <c r="AU931" s="183"/>
      <c r="AV931" s="183"/>
      <c r="AW931" s="183"/>
      <c r="AX931" s="183"/>
      <c r="AY931" s="183"/>
      <c r="AZ931" s="183"/>
      <c r="BA931" s="183"/>
      <c r="BB931" s="183"/>
      <c r="BC931" s="183"/>
      <c r="BD931" s="183"/>
      <c r="BE931" s="183"/>
      <c r="BF931" s="183"/>
      <c r="BG931" s="183"/>
      <c r="BH931" s="183"/>
      <c r="BI931" s="183"/>
      <c r="BJ931" s="183"/>
      <c r="BK931" s="183"/>
      <c r="BL931" s="183"/>
      <c r="BM931" s="183"/>
    </row>
    <row r="932" spans="1:65" x14ac:dyDescent="0.2">
      <c r="A932" s="110"/>
      <c r="B932" s="110"/>
      <c r="C932" s="110"/>
      <c r="D932" s="183"/>
      <c r="E932" s="183"/>
      <c r="F932" s="183"/>
      <c r="G932" s="183"/>
      <c r="H932" s="183"/>
      <c r="I932" s="183"/>
      <c r="J932" s="183"/>
      <c r="K932" s="183"/>
      <c r="L932" s="183"/>
      <c r="M932" s="183"/>
      <c r="N932" s="183"/>
      <c r="O932" s="183"/>
      <c r="P932" s="183"/>
      <c r="Q932" s="183"/>
      <c r="R932" s="183"/>
      <c r="S932" s="183"/>
      <c r="T932" s="183"/>
      <c r="U932" s="183"/>
      <c r="V932" s="183"/>
      <c r="W932" s="183"/>
      <c r="X932" s="183"/>
      <c r="Y932" s="183"/>
      <c r="Z932" s="183"/>
      <c r="AA932" s="183"/>
      <c r="AB932" s="183"/>
      <c r="AC932" s="183"/>
      <c r="AD932" s="183"/>
      <c r="AE932" s="183"/>
      <c r="AF932" s="183"/>
      <c r="AG932" s="183"/>
      <c r="AH932" s="183"/>
      <c r="AI932" s="183"/>
      <c r="AJ932" s="183"/>
      <c r="AK932" s="183"/>
      <c r="AL932" s="183"/>
      <c r="AM932" s="183"/>
      <c r="AN932" s="183"/>
      <c r="AO932" s="183"/>
      <c r="AP932" s="183"/>
      <c r="AQ932" s="183"/>
      <c r="AR932" s="183"/>
      <c r="AS932" s="183"/>
      <c r="AT932" s="183"/>
      <c r="AU932" s="183"/>
      <c r="AV932" s="183"/>
      <c r="AW932" s="183"/>
      <c r="AX932" s="183"/>
      <c r="AY932" s="183"/>
      <c r="AZ932" s="183"/>
      <c r="BA932" s="183"/>
      <c r="BB932" s="183"/>
      <c r="BC932" s="183"/>
      <c r="BD932" s="183"/>
      <c r="BE932" s="183"/>
      <c r="BF932" s="183"/>
      <c r="BG932" s="183"/>
      <c r="BH932" s="183"/>
      <c r="BI932" s="183"/>
      <c r="BJ932" s="183"/>
      <c r="BK932" s="183"/>
      <c r="BL932" s="183"/>
      <c r="BM932" s="183"/>
    </row>
    <row r="933" spans="1:65" x14ac:dyDescent="0.2">
      <c r="A933" s="110"/>
      <c r="B933" s="110"/>
      <c r="C933" s="110"/>
      <c r="D933" s="183"/>
      <c r="E933" s="183"/>
      <c r="F933" s="183"/>
      <c r="G933" s="183"/>
      <c r="H933" s="183"/>
      <c r="I933" s="183"/>
      <c r="J933" s="183"/>
      <c r="K933" s="183"/>
      <c r="L933" s="183"/>
      <c r="M933" s="183"/>
      <c r="N933" s="183"/>
      <c r="O933" s="183"/>
      <c r="P933" s="183"/>
      <c r="Q933" s="183"/>
      <c r="R933" s="183"/>
      <c r="S933" s="183"/>
      <c r="T933" s="183"/>
      <c r="U933" s="183"/>
      <c r="V933" s="183"/>
      <c r="W933" s="183"/>
      <c r="X933" s="183"/>
      <c r="Y933" s="183"/>
      <c r="Z933" s="183"/>
      <c r="AA933" s="183"/>
      <c r="AB933" s="183"/>
      <c r="AC933" s="183"/>
      <c r="AD933" s="183"/>
      <c r="AE933" s="183"/>
      <c r="AF933" s="183"/>
      <c r="AG933" s="183"/>
      <c r="AH933" s="183"/>
      <c r="AI933" s="183"/>
      <c r="AJ933" s="183"/>
      <c r="AK933" s="183"/>
      <c r="AL933" s="183"/>
      <c r="AM933" s="183"/>
      <c r="AN933" s="183"/>
      <c r="AO933" s="183"/>
      <c r="AP933" s="183"/>
      <c r="AQ933" s="183"/>
      <c r="AR933" s="183"/>
      <c r="AS933" s="183"/>
      <c r="AT933" s="183"/>
      <c r="AU933" s="183"/>
      <c r="AV933" s="183"/>
      <c r="AW933" s="183"/>
      <c r="AX933" s="183"/>
      <c r="AY933" s="183"/>
      <c r="AZ933" s="183"/>
      <c r="BA933" s="183"/>
      <c r="BB933" s="183"/>
      <c r="BC933" s="183"/>
      <c r="BD933" s="183"/>
      <c r="BE933" s="183"/>
      <c r="BF933" s="183"/>
      <c r="BG933" s="183"/>
      <c r="BH933" s="183"/>
      <c r="BI933" s="183"/>
      <c r="BJ933" s="183"/>
      <c r="BK933" s="183"/>
      <c r="BL933" s="183"/>
      <c r="BM933" s="183"/>
    </row>
    <row r="934" spans="1:65" x14ac:dyDescent="0.2">
      <c r="A934" s="110"/>
      <c r="B934" s="110"/>
      <c r="C934" s="110"/>
      <c r="D934" s="183"/>
      <c r="E934" s="183"/>
      <c r="F934" s="183"/>
      <c r="G934" s="183"/>
      <c r="H934" s="183"/>
      <c r="I934" s="183"/>
      <c r="J934" s="183"/>
      <c r="K934" s="183"/>
      <c r="L934" s="183"/>
      <c r="M934" s="183"/>
      <c r="N934" s="183"/>
      <c r="O934" s="183"/>
      <c r="P934" s="183"/>
      <c r="Q934" s="183"/>
      <c r="R934" s="183"/>
      <c r="S934" s="183"/>
      <c r="T934" s="183"/>
      <c r="U934" s="183"/>
      <c r="V934" s="183"/>
      <c r="W934" s="183"/>
      <c r="X934" s="183"/>
      <c r="Y934" s="183"/>
      <c r="Z934" s="183"/>
      <c r="AA934" s="183"/>
      <c r="AB934" s="183"/>
      <c r="AC934" s="183"/>
      <c r="AD934" s="183"/>
      <c r="AE934" s="183"/>
      <c r="AF934" s="183"/>
      <c r="AG934" s="183"/>
      <c r="AH934" s="183"/>
      <c r="AI934" s="183"/>
      <c r="AJ934" s="183"/>
      <c r="AK934" s="183"/>
      <c r="AL934" s="183"/>
      <c r="AM934" s="183"/>
      <c r="AN934" s="183"/>
      <c r="AO934" s="183"/>
      <c r="AP934" s="183"/>
      <c r="AQ934" s="183"/>
      <c r="AR934" s="183"/>
      <c r="AS934" s="183"/>
      <c r="AT934" s="183"/>
      <c r="AU934" s="183"/>
      <c r="AV934" s="183"/>
      <c r="AW934" s="183"/>
      <c r="AX934" s="183"/>
      <c r="AY934" s="183"/>
      <c r="AZ934" s="183"/>
      <c r="BA934" s="183"/>
      <c r="BB934" s="183"/>
      <c r="BC934" s="183"/>
      <c r="BD934" s="183"/>
      <c r="BE934" s="183"/>
      <c r="BF934" s="183"/>
      <c r="BG934" s="183"/>
      <c r="BH934" s="183"/>
      <c r="BI934" s="183"/>
      <c r="BJ934" s="183"/>
      <c r="BK934" s="183"/>
      <c r="BL934" s="183"/>
      <c r="BM934" s="183"/>
    </row>
    <row r="935" spans="1:65" x14ac:dyDescent="0.2">
      <c r="A935" s="110"/>
      <c r="B935" s="110"/>
      <c r="C935" s="110"/>
      <c r="D935" s="183"/>
      <c r="E935" s="183"/>
      <c r="F935" s="183"/>
      <c r="G935" s="183"/>
      <c r="H935" s="183"/>
      <c r="I935" s="183"/>
      <c r="J935" s="183"/>
      <c r="K935" s="183"/>
      <c r="L935" s="183"/>
      <c r="M935" s="183"/>
      <c r="N935" s="183"/>
      <c r="O935" s="183"/>
      <c r="P935" s="183"/>
      <c r="Q935" s="183"/>
      <c r="R935" s="183"/>
      <c r="S935" s="183"/>
      <c r="T935" s="183"/>
      <c r="U935" s="183"/>
      <c r="V935" s="183"/>
      <c r="W935" s="183"/>
      <c r="X935" s="183"/>
      <c r="Y935" s="183"/>
      <c r="Z935" s="183"/>
      <c r="AA935" s="183"/>
      <c r="AB935" s="183"/>
      <c r="AC935" s="183"/>
      <c r="AD935" s="183"/>
      <c r="AE935" s="183"/>
      <c r="AF935" s="183"/>
      <c r="AG935" s="183"/>
      <c r="AH935" s="183"/>
      <c r="AI935" s="183"/>
      <c r="AJ935" s="183"/>
      <c r="AK935" s="183"/>
      <c r="AL935" s="183"/>
      <c r="AM935" s="183"/>
      <c r="AN935" s="183"/>
      <c r="AO935" s="183"/>
      <c r="AP935" s="183"/>
      <c r="AQ935" s="183"/>
      <c r="AR935" s="183"/>
      <c r="AS935" s="183"/>
      <c r="AT935" s="183"/>
      <c r="AU935" s="183"/>
      <c r="AV935" s="183"/>
      <c r="AW935" s="183"/>
      <c r="AX935" s="183"/>
      <c r="AY935" s="183"/>
      <c r="AZ935" s="183"/>
      <c r="BA935" s="183"/>
      <c r="BB935" s="183"/>
      <c r="BC935" s="183"/>
      <c r="BD935" s="183"/>
      <c r="BE935" s="183"/>
      <c r="BF935" s="183"/>
      <c r="BG935" s="183"/>
      <c r="BH935" s="183"/>
      <c r="BI935" s="183"/>
      <c r="BJ935" s="183"/>
      <c r="BK935" s="183"/>
      <c r="BL935" s="183"/>
      <c r="BM935" s="183"/>
    </row>
    <row r="936" spans="1:65" x14ac:dyDescent="0.2">
      <c r="A936" s="110"/>
      <c r="B936" s="110"/>
      <c r="C936" s="110"/>
      <c r="D936" s="183"/>
      <c r="E936" s="183"/>
      <c r="F936" s="183"/>
      <c r="G936" s="183"/>
      <c r="H936" s="183"/>
      <c r="I936" s="183"/>
      <c r="J936" s="183"/>
      <c r="K936" s="183"/>
      <c r="L936" s="183"/>
      <c r="M936" s="183"/>
      <c r="N936" s="183"/>
      <c r="O936" s="183"/>
      <c r="P936" s="183"/>
      <c r="Q936" s="183"/>
      <c r="R936" s="183"/>
      <c r="S936" s="183"/>
      <c r="T936" s="183"/>
      <c r="U936" s="183"/>
      <c r="V936" s="183"/>
      <c r="W936" s="183"/>
      <c r="X936" s="183"/>
      <c r="Y936" s="183"/>
      <c r="Z936" s="183"/>
      <c r="AA936" s="183"/>
      <c r="AB936" s="183"/>
      <c r="AC936" s="183"/>
      <c r="AD936" s="183"/>
      <c r="AE936" s="183"/>
      <c r="AF936" s="183"/>
      <c r="AG936" s="183"/>
      <c r="AH936" s="183"/>
      <c r="AI936" s="183"/>
      <c r="AJ936" s="183"/>
      <c r="AK936" s="183"/>
      <c r="AL936" s="183"/>
      <c r="AM936" s="183"/>
      <c r="AN936" s="183"/>
      <c r="AO936" s="183"/>
      <c r="AP936" s="183"/>
      <c r="AQ936" s="183"/>
      <c r="AR936" s="183"/>
      <c r="AS936" s="183"/>
      <c r="AT936" s="183"/>
      <c r="AU936" s="183"/>
      <c r="AV936" s="183"/>
      <c r="AW936" s="183"/>
      <c r="AX936" s="183"/>
      <c r="AY936" s="183"/>
      <c r="AZ936" s="183"/>
      <c r="BA936" s="183"/>
      <c r="BB936" s="183"/>
      <c r="BC936" s="183"/>
      <c r="BD936" s="183"/>
      <c r="BE936" s="183"/>
      <c r="BF936" s="183"/>
      <c r="BG936" s="183"/>
      <c r="BH936" s="183"/>
      <c r="BI936" s="183"/>
      <c r="BJ936" s="183"/>
      <c r="BK936" s="183"/>
      <c r="BL936" s="183"/>
      <c r="BM936" s="183"/>
    </row>
    <row r="937" spans="1:65" x14ac:dyDescent="0.2">
      <c r="A937" s="110"/>
      <c r="B937" s="110"/>
      <c r="C937" s="110"/>
      <c r="D937" s="183"/>
      <c r="E937" s="183"/>
      <c r="F937" s="183"/>
      <c r="G937" s="183"/>
      <c r="H937" s="183"/>
      <c r="I937" s="183"/>
      <c r="J937" s="183"/>
      <c r="K937" s="183"/>
      <c r="L937" s="183"/>
      <c r="M937" s="183"/>
      <c r="N937" s="183"/>
      <c r="O937" s="183"/>
      <c r="P937" s="183"/>
      <c r="Q937" s="183"/>
      <c r="R937" s="183"/>
      <c r="S937" s="183"/>
      <c r="T937" s="183"/>
      <c r="U937" s="183"/>
      <c r="V937" s="183"/>
      <c r="W937" s="183"/>
      <c r="X937" s="183"/>
      <c r="Y937" s="183"/>
      <c r="Z937" s="183"/>
      <c r="AA937" s="183"/>
      <c r="AB937" s="183"/>
      <c r="AC937" s="183"/>
      <c r="AD937" s="183"/>
      <c r="AE937" s="183"/>
      <c r="AF937" s="183"/>
      <c r="AG937" s="183"/>
      <c r="AH937" s="183"/>
      <c r="AI937" s="183"/>
      <c r="AJ937" s="183"/>
      <c r="AK937" s="183"/>
      <c r="AL937" s="183"/>
      <c r="AM937" s="183"/>
      <c r="AN937" s="183"/>
      <c r="AO937" s="183"/>
      <c r="AP937" s="183"/>
      <c r="AQ937" s="183"/>
      <c r="AR937" s="183"/>
      <c r="AS937" s="183"/>
      <c r="AT937" s="183"/>
      <c r="AU937" s="183"/>
      <c r="AV937" s="183"/>
      <c r="AW937" s="183"/>
      <c r="AX937" s="183"/>
      <c r="AY937" s="183"/>
      <c r="AZ937" s="183"/>
      <c r="BA937" s="183"/>
      <c r="BB937" s="183"/>
      <c r="BC937" s="183"/>
      <c r="BD937" s="183"/>
      <c r="BE937" s="183"/>
      <c r="BF937" s="183"/>
      <c r="BG937" s="183"/>
      <c r="BH937" s="183"/>
      <c r="BI937" s="183"/>
      <c r="BJ937" s="183"/>
      <c r="BK937" s="183"/>
      <c r="BL937" s="183"/>
      <c r="BM937" s="183"/>
    </row>
    <row r="938" spans="1:65" x14ac:dyDescent="0.2">
      <c r="A938" s="110"/>
      <c r="B938" s="110"/>
      <c r="C938" s="110"/>
      <c r="D938" s="183"/>
      <c r="E938" s="183"/>
      <c r="F938" s="183"/>
      <c r="G938" s="183"/>
      <c r="H938" s="183"/>
      <c r="I938" s="183"/>
      <c r="J938" s="183"/>
      <c r="K938" s="183"/>
      <c r="L938" s="183"/>
      <c r="M938" s="183"/>
      <c r="N938" s="183"/>
      <c r="O938" s="183"/>
      <c r="P938" s="183"/>
      <c r="Q938" s="183"/>
      <c r="R938" s="183"/>
      <c r="S938" s="183"/>
      <c r="T938" s="183"/>
      <c r="U938" s="183"/>
      <c r="V938" s="183"/>
      <c r="W938" s="183"/>
      <c r="X938" s="183"/>
      <c r="Y938" s="183"/>
      <c r="Z938" s="183"/>
      <c r="AA938" s="183"/>
      <c r="AB938" s="183"/>
      <c r="AC938" s="183"/>
      <c r="AD938" s="183"/>
      <c r="AE938" s="183"/>
      <c r="AF938" s="183"/>
      <c r="AG938" s="183"/>
      <c r="AH938" s="183"/>
      <c r="AI938" s="183"/>
      <c r="AJ938" s="183"/>
      <c r="AK938" s="183"/>
      <c r="AL938" s="183"/>
      <c r="AM938" s="183"/>
      <c r="AN938" s="183"/>
      <c r="AO938" s="183"/>
      <c r="AP938" s="183"/>
      <c r="AQ938" s="183"/>
      <c r="AR938" s="183"/>
      <c r="AS938" s="183"/>
      <c r="AT938" s="183"/>
      <c r="AU938" s="183"/>
      <c r="AV938" s="183"/>
      <c r="AW938" s="183"/>
      <c r="AX938" s="183"/>
      <c r="AY938" s="183"/>
      <c r="AZ938" s="183"/>
      <c r="BA938" s="183"/>
      <c r="BB938" s="183"/>
      <c r="BC938" s="183"/>
      <c r="BD938" s="183"/>
      <c r="BE938" s="183"/>
      <c r="BF938" s="183"/>
      <c r="BG938" s="183"/>
      <c r="BH938" s="183"/>
      <c r="BI938" s="183"/>
      <c r="BJ938" s="183"/>
      <c r="BK938" s="183"/>
      <c r="BL938" s="183"/>
      <c r="BM938" s="183"/>
    </row>
    <row r="939" spans="1:65" x14ac:dyDescent="0.2">
      <c r="A939" s="110"/>
      <c r="B939" s="110"/>
      <c r="C939" s="110"/>
      <c r="D939" s="183"/>
      <c r="E939" s="183"/>
      <c r="F939" s="183"/>
      <c r="G939" s="183"/>
      <c r="H939" s="183"/>
      <c r="I939" s="183"/>
      <c r="J939" s="183"/>
      <c r="K939" s="183"/>
      <c r="L939" s="183"/>
      <c r="M939" s="183"/>
      <c r="N939" s="183"/>
      <c r="O939" s="183"/>
      <c r="P939" s="183"/>
      <c r="Q939" s="183"/>
      <c r="R939" s="183"/>
      <c r="S939" s="183"/>
      <c r="T939" s="183"/>
      <c r="U939" s="183"/>
      <c r="V939" s="183"/>
      <c r="W939" s="183"/>
      <c r="X939" s="183"/>
      <c r="Y939" s="183"/>
      <c r="Z939" s="183"/>
      <c r="AA939" s="183"/>
      <c r="AB939" s="183"/>
      <c r="AC939" s="183"/>
      <c r="AD939" s="183"/>
      <c r="AE939" s="183"/>
      <c r="AF939" s="183"/>
      <c r="AG939" s="183"/>
      <c r="AH939" s="183"/>
      <c r="AI939" s="183"/>
      <c r="AJ939" s="183"/>
      <c r="AK939" s="183"/>
      <c r="AL939" s="183"/>
      <c r="AM939" s="183"/>
      <c r="AN939" s="183"/>
      <c r="AO939" s="183"/>
      <c r="AP939" s="183"/>
      <c r="AQ939" s="183"/>
      <c r="AR939" s="183"/>
      <c r="AS939" s="183"/>
      <c r="AT939" s="183"/>
      <c r="AU939" s="183"/>
      <c r="AV939" s="183"/>
      <c r="AW939" s="183"/>
      <c r="AX939" s="183"/>
      <c r="AY939" s="183"/>
      <c r="AZ939" s="183"/>
      <c r="BA939" s="183"/>
      <c r="BB939" s="183"/>
      <c r="BC939" s="183"/>
      <c r="BD939" s="183"/>
      <c r="BE939" s="183"/>
      <c r="BF939" s="183"/>
      <c r="BG939" s="183"/>
      <c r="BH939" s="183"/>
      <c r="BI939" s="183"/>
      <c r="BJ939" s="183"/>
      <c r="BK939" s="183"/>
      <c r="BL939" s="183"/>
      <c r="BM939" s="183"/>
    </row>
    <row r="940" spans="1:65" x14ac:dyDescent="0.2">
      <c r="A940" s="110"/>
      <c r="B940" s="110"/>
      <c r="C940" s="110"/>
      <c r="D940" s="183"/>
      <c r="E940" s="183"/>
      <c r="F940" s="183"/>
      <c r="G940" s="183"/>
      <c r="H940" s="183"/>
      <c r="I940" s="183"/>
      <c r="J940" s="183"/>
      <c r="K940" s="183"/>
      <c r="L940" s="183"/>
      <c r="M940" s="183"/>
      <c r="N940" s="183"/>
      <c r="O940" s="183"/>
      <c r="P940" s="183"/>
      <c r="Q940" s="183"/>
      <c r="R940" s="183"/>
      <c r="S940" s="183"/>
      <c r="T940" s="183"/>
      <c r="U940" s="183"/>
      <c r="V940" s="183"/>
      <c r="W940" s="183"/>
      <c r="X940" s="183"/>
      <c r="Y940" s="183"/>
      <c r="Z940" s="183"/>
      <c r="AA940" s="183"/>
      <c r="AB940" s="183"/>
      <c r="AC940" s="183"/>
      <c r="AD940" s="183"/>
      <c r="AE940" s="183"/>
      <c r="AF940" s="183"/>
      <c r="AG940" s="183"/>
      <c r="AH940" s="183"/>
      <c r="AI940" s="183"/>
      <c r="AJ940" s="183"/>
      <c r="AK940" s="183"/>
      <c r="AL940" s="183"/>
      <c r="AM940" s="183"/>
      <c r="AN940" s="183"/>
      <c r="AO940" s="183"/>
      <c r="AP940" s="183"/>
      <c r="AQ940" s="183"/>
      <c r="AR940" s="183"/>
      <c r="AS940" s="183"/>
      <c r="AT940" s="183"/>
      <c r="AU940" s="183"/>
      <c r="AV940" s="183"/>
      <c r="AW940" s="183"/>
      <c r="AX940" s="183"/>
      <c r="AY940" s="183"/>
      <c r="AZ940" s="183"/>
      <c r="BA940" s="183"/>
      <c r="BB940" s="183"/>
      <c r="BC940" s="183"/>
      <c r="BD940" s="183"/>
      <c r="BE940" s="183"/>
      <c r="BF940" s="183"/>
      <c r="BG940" s="183"/>
      <c r="BH940" s="183"/>
      <c r="BI940" s="183"/>
      <c r="BJ940" s="183"/>
      <c r="BK940" s="183"/>
      <c r="BL940" s="183"/>
      <c r="BM940" s="183"/>
    </row>
    <row r="941" spans="1:65" x14ac:dyDescent="0.2">
      <c r="A941" s="110"/>
      <c r="B941" s="110"/>
      <c r="C941" s="110"/>
      <c r="D941" s="183"/>
      <c r="E941" s="183"/>
      <c r="F941" s="183"/>
      <c r="G941" s="183"/>
      <c r="H941" s="183"/>
      <c r="I941" s="183"/>
      <c r="J941" s="183"/>
      <c r="K941" s="183"/>
      <c r="L941" s="183"/>
      <c r="M941" s="183"/>
      <c r="N941" s="183"/>
      <c r="O941" s="183"/>
      <c r="P941" s="183"/>
      <c r="Q941" s="183"/>
      <c r="R941" s="183"/>
      <c r="S941" s="183"/>
      <c r="T941" s="183"/>
      <c r="U941" s="183"/>
      <c r="V941" s="183"/>
      <c r="W941" s="183"/>
      <c r="X941" s="183"/>
      <c r="Y941" s="183"/>
      <c r="Z941" s="183"/>
      <c r="AA941" s="183"/>
      <c r="AB941" s="183"/>
      <c r="AC941" s="183"/>
      <c r="AD941" s="183"/>
      <c r="AE941" s="183"/>
      <c r="AF941" s="183"/>
      <c r="AG941" s="183"/>
      <c r="AH941" s="183"/>
      <c r="AI941" s="183"/>
      <c r="AJ941" s="183"/>
      <c r="AK941" s="183"/>
      <c r="AL941" s="183"/>
      <c r="AM941" s="183"/>
      <c r="AN941" s="183"/>
      <c r="AO941" s="183"/>
      <c r="AP941" s="183"/>
      <c r="AQ941" s="183"/>
      <c r="AR941" s="183"/>
      <c r="AS941" s="183"/>
      <c r="AT941" s="183"/>
      <c r="AU941" s="183"/>
      <c r="AV941" s="183"/>
      <c r="AW941" s="183"/>
      <c r="AX941" s="183"/>
      <c r="AY941" s="183"/>
      <c r="AZ941" s="183"/>
      <c r="BA941" s="183"/>
      <c r="BB941" s="183"/>
      <c r="BC941" s="183"/>
      <c r="BD941" s="183"/>
      <c r="BE941" s="183"/>
      <c r="BF941" s="183"/>
      <c r="BG941" s="183"/>
      <c r="BH941" s="183"/>
      <c r="BI941" s="183"/>
      <c r="BJ941" s="183"/>
      <c r="BK941" s="183"/>
      <c r="BL941" s="183"/>
      <c r="BM941" s="183"/>
    </row>
    <row r="942" spans="1:65" x14ac:dyDescent="0.2">
      <c r="A942" s="110"/>
      <c r="B942" s="110"/>
      <c r="C942" s="110"/>
      <c r="D942" s="183"/>
      <c r="E942" s="183"/>
      <c r="F942" s="183"/>
      <c r="G942" s="183"/>
      <c r="H942" s="183"/>
      <c r="I942" s="183"/>
      <c r="J942" s="183"/>
      <c r="K942" s="183"/>
      <c r="L942" s="183"/>
      <c r="M942" s="183"/>
      <c r="N942" s="183"/>
      <c r="O942" s="183"/>
      <c r="P942" s="183"/>
      <c r="Q942" s="183"/>
      <c r="R942" s="183"/>
      <c r="S942" s="183"/>
      <c r="T942" s="183"/>
      <c r="U942" s="183"/>
      <c r="V942" s="183"/>
      <c r="W942" s="183"/>
      <c r="X942" s="183"/>
      <c r="Y942" s="183"/>
      <c r="Z942" s="183"/>
      <c r="AA942" s="183"/>
      <c r="AB942" s="183"/>
      <c r="AC942" s="183"/>
      <c r="AD942" s="183"/>
      <c r="AE942" s="183"/>
      <c r="AF942" s="183"/>
      <c r="AG942" s="183"/>
      <c r="AH942" s="183"/>
      <c r="AI942" s="183"/>
      <c r="AJ942" s="183"/>
      <c r="AK942" s="183"/>
      <c r="AL942" s="183"/>
      <c r="AM942" s="183"/>
      <c r="AN942" s="183"/>
      <c r="AO942" s="183"/>
      <c r="AP942" s="183"/>
      <c r="AQ942" s="183"/>
      <c r="AR942" s="183"/>
      <c r="AS942" s="183"/>
      <c r="AT942" s="183"/>
      <c r="AU942" s="183"/>
      <c r="AV942" s="183"/>
      <c r="AW942" s="183"/>
      <c r="AX942" s="183"/>
      <c r="AY942" s="183"/>
      <c r="AZ942" s="183"/>
      <c r="BA942" s="183"/>
      <c r="BB942" s="183"/>
      <c r="BC942" s="183"/>
      <c r="BD942" s="183"/>
      <c r="BE942" s="183"/>
      <c r="BF942" s="183"/>
      <c r="BG942" s="183"/>
      <c r="BH942" s="183"/>
      <c r="BI942" s="183"/>
      <c r="BJ942" s="183"/>
      <c r="BK942" s="183"/>
      <c r="BL942" s="183"/>
      <c r="BM942" s="183"/>
    </row>
    <row r="943" spans="1:65" x14ac:dyDescent="0.2">
      <c r="A943" s="110"/>
      <c r="B943" s="110"/>
      <c r="C943" s="110"/>
      <c r="D943" s="183"/>
      <c r="E943" s="183"/>
      <c r="F943" s="183"/>
      <c r="G943" s="183"/>
      <c r="H943" s="183"/>
      <c r="I943" s="183"/>
      <c r="J943" s="183"/>
      <c r="K943" s="183"/>
      <c r="L943" s="183"/>
      <c r="M943" s="183"/>
      <c r="N943" s="183"/>
      <c r="O943" s="183"/>
      <c r="P943" s="183"/>
      <c r="Q943" s="183"/>
      <c r="R943" s="183"/>
      <c r="S943" s="183"/>
      <c r="T943" s="183"/>
      <c r="U943" s="183"/>
      <c r="V943" s="183"/>
      <c r="W943" s="183"/>
      <c r="X943" s="183"/>
      <c r="Y943" s="183"/>
      <c r="Z943" s="183"/>
      <c r="AA943" s="183"/>
      <c r="AB943" s="183"/>
      <c r="AC943" s="183"/>
      <c r="AD943" s="183"/>
      <c r="AE943" s="183"/>
      <c r="AF943" s="183"/>
      <c r="AG943" s="183"/>
      <c r="AH943" s="183"/>
      <c r="AI943" s="183"/>
      <c r="AJ943" s="183"/>
      <c r="AK943" s="183"/>
      <c r="AL943" s="183"/>
      <c r="AM943" s="183"/>
      <c r="AN943" s="183"/>
      <c r="AO943" s="183"/>
      <c r="AP943" s="183"/>
      <c r="AQ943" s="183"/>
      <c r="AR943" s="183"/>
      <c r="AS943" s="183"/>
      <c r="AT943" s="183"/>
      <c r="AU943" s="183"/>
      <c r="AV943" s="183"/>
      <c r="AW943" s="183"/>
      <c r="AX943" s="183"/>
      <c r="AY943" s="183"/>
      <c r="AZ943" s="183"/>
      <c r="BA943" s="183"/>
      <c r="BB943" s="183"/>
      <c r="BC943" s="183"/>
      <c r="BD943" s="183"/>
      <c r="BE943" s="183"/>
      <c r="BF943" s="183"/>
      <c r="BG943" s="183"/>
      <c r="BH943" s="183"/>
      <c r="BI943" s="183"/>
      <c r="BJ943" s="183"/>
      <c r="BK943" s="183"/>
      <c r="BL943" s="183"/>
      <c r="BM943" s="183"/>
    </row>
    <row r="944" spans="1:65" x14ac:dyDescent="0.2">
      <c r="A944" s="110"/>
      <c r="B944" s="110"/>
      <c r="C944" s="110"/>
      <c r="D944" s="183"/>
      <c r="E944" s="183"/>
      <c r="F944" s="183"/>
      <c r="G944" s="183"/>
      <c r="H944" s="183"/>
      <c r="I944" s="183"/>
      <c r="J944" s="183"/>
      <c r="K944" s="183"/>
      <c r="L944" s="183"/>
      <c r="M944" s="183"/>
      <c r="N944" s="183"/>
      <c r="O944" s="183"/>
      <c r="P944" s="183"/>
      <c r="Q944" s="183"/>
      <c r="R944" s="183"/>
      <c r="S944" s="183"/>
      <c r="T944" s="183"/>
      <c r="U944" s="183"/>
      <c r="V944" s="183"/>
      <c r="W944" s="183"/>
      <c r="X944" s="183"/>
      <c r="Y944" s="183"/>
      <c r="Z944" s="183"/>
      <c r="AA944" s="183"/>
      <c r="AB944" s="183"/>
      <c r="AC944" s="183"/>
      <c r="AD944" s="183"/>
      <c r="AE944" s="183"/>
      <c r="AF944" s="183"/>
      <c r="AG944" s="183"/>
      <c r="AH944" s="183"/>
      <c r="AI944" s="183"/>
      <c r="AJ944" s="183"/>
      <c r="AK944" s="183"/>
      <c r="AL944" s="183"/>
      <c r="AM944" s="183"/>
      <c r="AN944" s="183"/>
      <c r="AO944" s="183"/>
      <c r="AP944" s="183"/>
      <c r="AQ944" s="183"/>
      <c r="AR944" s="183"/>
      <c r="AS944" s="183"/>
      <c r="AT944" s="183"/>
      <c r="AU944" s="183"/>
      <c r="AV944" s="183"/>
      <c r="AW944" s="183"/>
      <c r="AX944" s="183"/>
      <c r="AY944" s="183"/>
      <c r="AZ944" s="183"/>
      <c r="BA944" s="183"/>
      <c r="BB944" s="183"/>
      <c r="BC944" s="183"/>
      <c r="BD944" s="183"/>
      <c r="BE944" s="183"/>
      <c r="BF944" s="183"/>
      <c r="BG944" s="183"/>
      <c r="BH944" s="183"/>
      <c r="BI944" s="183"/>
      <c r="BJ944" s="183"/>
      <c r="BK944" s="183"/>
      <c r="BL944" s="183"/>
      <c r="BM944" s="183"/>
    </row>
    <row r="945" spans="1:65" x14ac:dyDescent="0.2">
      <c r="A945" s="110"/>
      <c r="B945" s="110"/>
      <c r="C945" s="110"/>
      <c r="D945" s="183"/>
      <c r="E945" s="183"/>
      <c r="F945" s="183"/>
      <c r="G945" s="183"/>
      <c r="H945" s="183"/>
      <c r="I945" s="183"/>
      <c r="J945" s="183"/>
      <c r="K945" s="183"/>
      <c r="L945" s="183"/>
      <c r="M945" s="183"/>
      <c r="N945" s="183"/>
      <c r="O945" s="183"/>
      <c r="P945" s="183"/>
      <c r="Q945" s="183"/>
      <c r="R945" s="183"/>
      <c r="S945" s="183"/>
      <c r="T945" s="183"/>
      <c r="U945" s="183"/>
      <c r="V945" s="183"/>
      <c r="W945" s="183"/>
      <c r="X945" s="183"/>
      <c r="Y945" s="183"/>
      <c r="Z945" s="183"/>
      <c r="AA945" s="183"/>
      <c r="AB945" s="183"/>
      <c r="AC945" s="183"/>
      <c r="AD945" s="183"/>
      <c r="AE945" s="183"/>
      <c r="AF945" s="183"/>
      <c r="AG945" s="183"/>
      <c r="AH945" s="183"/>
      <c r="AI945" s="183"/>
      <c r="AJ945" s="183"/>
      <c r="AK945" s="183"/>
      <c r="AL945" s="183"/>
      <c r="AM945" s="183"/>
      <c r="AN945" s="183"/>
      <c r="AO945" s="183"/>
      <c r="AP945" s="183"/>
      <c r="AQ945" s="183"/>
      <c r="AR945" s="183"/>
      <c r="AS945" s="183"/>
      <c r="AT945" s="183"/>
      <c r="AU945" s="183"/>
      <c r="AV945" s="183"/>
      <c r="AW945" s="183"/>
      <c r="AX945" s="183"/>
      <c r="AY945" s="183"/>
      <c r="AZ945" s="183"/>
      <c r="BA945" s="183"/>
      <c r="BB945" s="183"/>
      <c r="BC945" s="183"/>
      <c r="BD945" s="183"/>
      <c r="BE945" s="183"/>
      <c r="BF945" s="183"/>
      <c r="BG945" s="183"/>
      <c r="BH945" s="183"/>
      <c r="BI945" s="183"/>
      <c r="BJ945" s="183"/>
      <c r="BK945" s="183"/>
      <c r="BL945" s="183"/>
      <c r="BM945" s="183"/>
    </row>
    <row r="946" spans="1:65" x14ac:dyDescent="0.2">
      <c r="A946" s="110"/>
      <c r="B946" s="110"/>
      <c r="C946" s="110"/>
      <c r="D946" s="183"/>
      <c r="E946" s="183"/>
      <c r="F946" s="183"/>
      <c r="G946" s="183"/>
      <c r="H946" s="183"/>
      <c r="I946" s="183"/>
      <c r="J946" s="183"/>
      <c r="K946" s="183"/>
      <c r="L946" s="183"/>
      <c r="M946" s="183"/>
      <c r="N946" s="183"/>
      <c r="O946" s="183"/>
      <c r="P946" s="183"/>
      <c r="Q946" s="183"/>
      <c r="R946" s="183"/>
      <c r="S946" s="183"/>
      <c r="T946" s="183"/>
      <c r="U946" s="183"/>
      <c r="V946" s="183"/>
      <c r="W946" s="183"/>
      <c r="X946" s="183"/>
      <c r="Y946" s="183"/>
      <c r="Z946" s="183"/>
      <c r="AA946" s="183"/>
      <c r="AB946" s="183"/>
      <c r="AC946" s="183"/>
      <c r="AD946" s="183"/>
      <c r="AE946" s="183"/>
      <c r="AF946" s="183"/>
      <c r="AG946" s="183"/>
      <c r="AH946" s="183"/>
      <c r="AI946" s="183"/>
      <c r="AJ946" s="183"/>
      <c r="AK946" s="183"/>
      <c r="AL946" s="183"/>
      <c r="AM946" s="183"/>
      <c r="AN946" s="183"/>
      <c r="AO946" s="183"/>
      <c r="AP946" s="183"/>
      <c r="AQ946" s="183"/>
      <c r="AR946" s="183"/>
      <c r="AS946" s="183"/>
      <c r="AT946" s="183"/>
      <c r="AU946" s="183"/>
      <c r="AV946" s="183"/>
      <c r="AW946" s="183"/>
      <c r="AX946" s="183"/>
      <c r="AY946" s="183"/>
      <c r="AZ946" s="183"/>
      <c r="BA946" s="183"/>
      <c r="BB946" s="183"/>
      <c r="BC946" s="183"/>
      <c r="BD946" s="183"/>
      <c r="BE946" s="183"/>
      <c r="BF946" s="183"/>
      <c r="BG946" s="183"/>
      <c r="BH946" s="183"/>
      <c r="BI946" s="183"/>
      <c r="BJ946" s="183"/>
      <c r="BK946" s="183"/>
      <c r="BL946" s="183"/>
      <c r="BM946" s="183"/>
    </row>
    <row r="947" spans="1:65" x14ac:dyDescent="0.2">
      <c r="A947" s="110"/>
      <c r="B947" s="110"/>
      <c r="C947" s="110"/>
      <c r="D947" s="183"/>
      <c r="E947" s="183"/>
      <c r="F947" s="183"/>
      <c r="G947" s="183"/>
      <c r="H947" s="183"/>
      <c r="I947" s="183"/>
      <c r="J947" s="183"/>
      <c r="K947" s="183"/>
      <c r="L947" s="183"/>
      <c r="M947" s="183"/>
      <c r="N947" s="183"/>
      <c r="O947" s="183"/>
      <c r="P947" s="183"/>
      <c r="Q947" s="183"/>
      <c r="R947" s="183"/>
      <c r="S947" s="183"/>
      <c r="T947" s="183"/>
      <c r="U947" s="183"/>
      <c r="V947" s="183"/>
      <c r="W947" s="183"/>
      <c r="X947" s="183"/>
      <c r="Y947" s="183"/>
      <c r="Z947" s="183"/>
      <c r="AA947" s="183"/>
      <c r="AB947" s="183"/>
      <c r="AC947" s="183"/>
      <c r="AD947" s="183"/>
      <c r="AE947" s="183"/>
      <c r="AF947" s="183"/>
      <c r="AG947" s="183"/>
      <c r="AH947" s="183"/>
      <c r="AI947" s="183"/>
      <c r="AJ947" s="183"/>
      <c r="AK947" s="183"/>
      <c r="AL947" s="183"/>
      <c r="AM947" s="183"/>
      <c r="AN947" s="183"/>
      <c r="AO947" s="183"/>
      <c r="AP947" s="183"/>
      <c r="AQ947" s="183"/>
      <c r="AR947" s="183"/>
      <c r="AS947" s="183"/>
      <c r="AT947" s="183"/>
      <c r="AU947" s="183"/>
      <c r="AV947" s="183"/>
      <c r="AW947" s="183"/>
      <c r="AX947" s="183"/>
      <c r="AY947" s="183"/>
      <c r="AZ947" s="183"/>
      <c r="BA947" s="183"/>
      <c r="BB947" s="183"/>
      <c r="BC947" s="183"/>
      <c r="BD947" s="183"/>
      <c r="BE947" s="183"/>
      <c r="BF947" s="183"/>
      <c r="BG947" s="183"/>
      <c r="BH947" s="183"/>
      <c r="BI947" s="183"/>
      <c r="BJ947" s="183"/>
      <c r="BK947" s="183"/>
      <c r="BL947" s="183"/>
      <c r="BM947" s="183"/>
    </row>
    <row r="948" spans="1:65" x14ac:dyDescent="0.2">
      <c r="A948" s="110"/>
      <c r="B948" s="110"/>
      <c r="C948" s="110"/>
      <c r="D948" s="183"/>
      <c r="E948" s="183"/>
      <c r="F948" s="183"/>
      <c r="G948" s="183"/>
      <c r="H948" s="183"/>
      <c r="I948" s="183"/>
      <c r="J948" s="183"/>
      <c r="K948" s="183"/>
      <c r="L948" s="183"/>
      <c r="M948" s="183"/>
      <c r="N948" s="183"/>
      <c r="O948" s="183"/>
      <c r="P948" s="183"/>
      <c r="Q948" s="183"/>
      <c r="R948" s="183"/>
      <c r="S948" s="183"/>
      <c r="T948" s="183"/>
      <c r="U948" s="183"/>
      <c r="V948" s="183"/>
      <c r="W948" s="183"/>
      <c r="X948" s="183"/>
      <c r="Y948" s="183"/>
      <c r="Z948" s="183"/>
      <c r="AA948" s="183"/>
      <c r="AB948" s="183"/>
      <c r="AC948" s="183"/>
      <c r="AD948" s="183"/>
      <c r="AE948" s="183"/>
      <c r="AF948" s="183"/>
      <c r="AG948" s="183"/>
      <c r="AH948" s="183"/>
      <c r="AI948" s="183"/>
      <c r="AJ948" s="183"/>
      <c r="AK948" s="183"/>
      <c r="AL948" s="183"/>
      <c r="AM948" s="183"/>
      <c r="AN948" s="183"/>
      <c r="AO948" s="183"/>
      <c r="AP948" s="183"/>
      <c r="AQ948" s="183"/>
      <c r="AR948" s="183"/>
      <c r="AS948" s="183"/>
      <c r="AT948" s="183"/>
      <c r="AU948" s="183"/>
      <c r="AV948" s="183"/>
      <c r="AW948" s="183"/>
      <c r="AX948" s="183"/>
      <c r="AY948" s="183"/>
      <c r="AZ948" s="183"/>
      <c r="BA948" s="183"/>
      <c r="BB948" s="183"/>
      <c r="BC948" s="183"/>
      <c r="BD948" s="183"/>
      <c r="BE948" s="183"/>
      <c r="BF948" s="183"/>
      <c r="BG948" s="183"/>
      <c r="BH948" s="183"/>
      <c r="BI948" s="183"/>
      <c r="BJ948" s="183"/>
      <c r="BK948" s="183"/>
      <c r="BL948" s="183"/>
      <c r="BM948" s="183"/>
    </row>
    <row r="949" spans="1:65" x14ac:dyDescent="0.2">
      <c r="A949" s="110"/>
      <c r="B949" s="110"/>
      <c r="C949" s="110"/>
      <c r="D949" s="183"/>
      <c r="E949" s="183"/>
      <c r="F949" s="183"/>
      <c r="G949" s="183"/>
      <c r="H949" s="183"/>
      <c r="I949" s="183"/>
      <c r="J949" s="183"/>
      <c r="K949" s="183"/>
      <c r="L949" s="183"/>
      <c r="M949" s="183"/>
      <c r="N949" s="183"/>
      <c r="O949" s="183"/>
      <c r="P949" s="183"/>
      <c r="Q949" s="183"/>
      <c r="R949" s="183"/>
      <c r="S949" s="183"/>
      <c r="T949" s="183"/>
      <c r="U949" s="183"/>
      <c r="V949" s="183"/>
      <c r="W949" s="183"/>
      <c r="X949" s="183"/>
      <c r="Y949" s="183"/>
      <c r="Z949" s="183"/>
      <c r="AA949" s="183"/>
      <c r="AB949" s="183"/>
      <c r="AC949" s="183"/>
      <c r="AD949" s="183"/>
      <c r="AE949" s="183"/>
      <c r="AF949" s="183"/>
      <c r="AG949" s="183"/>
      <c r="AH949" s="183"/>
      <c r="AI949" s="183"/>
      <c r="AJ949" s="183"/>
      <c r="AK949" s="183"/>
      <c r="AL949" s="183"/>
      <c r="AM949" s="183"/>
      <c r="AN949" s="183"/>
      <c r="AO949" s="183"/>
      <c r="AP949" s="183"/>
      <c r="AQ949" s="183"/>
      <c r="AR949" s="183"/>
      <c r="AS949" s="183"/>
      <c r="AT949" s="183"/>
      <c r="AU949" s="183"/>
      <c r="AV949" s="183"/>
      <c r="AW949" s="183"/>
      <c r="AX949" s="183"/>
      <c r="AY949" s="183"/>
      <c r="AZ949" s="183"/>
      <c r="BA949" s="183"/>
      <c r="BB949" s="183"/>
      <c r="BC949" s="183"/>
      <c r="BD949" s="183"/>
      <c r="BE949" s="183"/>
      <c r="BF949" s="183"/>
      <c r="BG949" s="183"/>
      <c r="BH949" s="183"/>
      <c r="BI949" s="183"/>
      <c r="BJ949" s="183"/>
      <c r="BK949" s="183"/>
      <c r="BL949" s="183"/>
      <c r="BM949" s="183"/>
    </row>
    <row r="950" spans="1:65" x14ac:dyDescent="0.2">
      <c r="A950" s="110"/>
      <c r="B950" s="110"/>
      <c r="C950" s="110"/>
      <c r="D950" s="183"/>
      <c r="E950" s="183"/>
      <c r="F950" s="183"/>
      <c r="G950" s="183"/>
      <c r="H950" s="183"/>
      <c r="I950" s="183"/>
      <c r="J950" s="183"/>
      <c r="K950" s="183"/>
      <c r="L950" s="183"/>
      <c r="M950" s="183"/>
      <c r="N950" s="183"/>
      <c r="O950" s="183"/>
      <c r="P950" s="183"/>
      <c r="Q950" s="183"/>
      <c r="R950" s="183"/>
      <c r="S950" s="183"/>
      <c r="T950" s="183"/>
      <c r="U950" s="183"/>
      <c r="V950" s="183"/>
      <c r="W950" s="183"/>
      <c r="X950" s="183"/>
      <c r="Y950" s="183"/>
      <c r="Z950" s="183"/>
      <c r="AA950" s="183"/>
      <c r="AB950" s="183"/>
      <c r="AC950" s="183"/>
      <c r="AD950" s="183"/>
      <c r="AE950" s="183"/>
      <c r="AF950" s="183"/>
      <c r="AG950" s="183"/>
      <c r="AH950" s="183"/>
      <c r="AI950" s="183"/>
      <c r="AJ950" s="183"/>
      <c r="AK950" s="183"/>
      <c r="AL950" s="183"/>
      <c r="AM950" s="183"/>
      <c r="AN950" s="183"/>
      <c r="AO950" s="183"/>
      <c r="AP950" s="183"/>
      <c r="AQ950" s="183"/>
      <c r="AR950" s="183"/>
      <c r="AS950" s="183"/>
      <c r="AT950" s="183"/>
      <c r="AU950" s="183"/>
      <c r="AV950" s="183"/>
      <c r="AW950" s="183"/>
      <c r="AX950" s="183"/>
      <c r="AY950" s="183"/>
      <c r="AZ950" s="183"/>
      <c r="BA950" s="183"/>
      <c r="BB950" s="183"/>
      <c r="BC950" s="183"/>
      <c r="BD950" s="183"/>
      <c r="BE950" s="183"/>
      <c r="BF950" s="183"/>
      <c r="BG950" s="183"/>
      <c r="BH950" s="183"/>
      <c r="BI950" s="183"/>
      <c r="BJ950" s="183"/>
      <c r="BK950" s="183"/>
      <c r="BL950" s="183"/>
      <c r="BM950" s="183"/>
    </row>
    <row r="951" spans="1:65" x14ac:dyDescent="0.2">
      <c r="A951" s="110"/>
      <c r="B951" s="110"/>
      <c r="C951" s="110"/>
      <c r="D951" s="183"/>
      <c r="E951" s="183"/>
      <c r="F951" s="183"/>
      <c r="G951" s="183"/>
      <c r="H951" s="183"/>
      <c r="I951" s="183"/>
      <c r="J951" s="183"/>
      <c r="K951" s="183"/>
      <c r="L951" s="183"/>
      <c r="M951" s="183"/>
      <c r="N951" s="183"/>
      <c r="O951" s="183"/>
      <c r="P951" s="183"/>
      <c r="Q951" s="183"/>
      <c r="R951" s="183"/>
      <c r="S951" s="183"/>
      <c r="T951" s="183"/>
      <c r="U951" s="183"/>
      <c r="V951" s="183"/>
      <c r="W951" s="183"/>
      <c r="X951" s="183"/>
      <c r="Y951" s="183"/>
      <c r="Z951" s="183"/>
      <c r="AA951" s="183"/>
      <c r="AB951" s="183"/>
      <c r="AC951" s="183"/>
      <c r="AD951" s="183"/>
      <c r="AE951" s="183"/>
      <c r="AF951" s="183"/>
      <c r="AG951" s="183"/>
      <c r="AH951" s="183"/>
      <c r="AI951" s="183"/>
      <c r="AJ951" s="183"/>
      <c r="AK951" s="183"/>
      <c r="AL951" s="183"/>
      <c r="AM951" s="183"/>
      <c r="AN951" s="183"/>
      <c r="AO951" s="183"/>
      <c r="AP951" s="183"/>
      <c r="AQ951" s="183"/>
      <c r="AR951" s="183"/>
      <c r="AS951" s="183"/>
      <c r="AT951" s="183"/>
      <c r="AU951" s="183"/>
      <c r="AV951" s="183"/>
      <c r="AW951" s="183"/>
      <c r="AX951" s="183"/>
      <c r="AY951" s="183"/>
      <c r="AZ951" s="183"/>
      <c r="BA951" s="183"/>
      <c r="BB951" s="183"/>
      <c r="BC951" s="183"/>
      <c r="BD951" s="183"/>
      <c r="BE951" s="183"/>
      <c r="BF951" s="183"/>
      <c r="BG951" s="183"/>
      <c r="BH951" s="183"/>
      <c r="BI951" s="183"/>
      <c r="BJ951" s="183"/>
      <c r="BK951" s="183"/>
      <c r="BL951" s="183"/>
      <c r="BM951" s="183"/>
    </row>
    <row r="952" spans="1:65" x14ac:dyDescent="0.2">
      <c r="A952" s="110"/>
      <c r="B952" s="110"/>
      <c r="C952" s="110"/>
      <c r="D952" s="183"/>
      <c r="E952" s="183"/>
      <c r="F952" s="183"/>
      <c r="G952" s="183"/>
      <c r="H952" s="183"/>
      <c r="I952" s="183"/>
      <c r="J952" s="183"/>
      <c r="K952" s="183"/>
      <c r="L952" s="183"/>
      <c r="M952" s="183"/>
      <c r="N952" s="183"/>
      <c r="O952" s="183"/>
      <c r="P952" s="183"/>
      <c r="Q952" s="183"/>
      <c r="R952" s="183"/>
      <c r="S952" s="183"/>
      <c r="T952" s="183"/>
      <c r="U952" s="183"/>
      <c r="V952" s="183"/>
      <c r="W952" s="183"/>
      <c r="X952" s="183"/>
      <c r="Y952" s="183"/>
      <c r="Z952" s="183"/>
      <c r="AA952" s="183"/>
      <c r="AB952" s="183"/>
      <c r="AC952" s="183"/>
      <c r="AD952" s="183"/>
      <c r="AE952" s="183"/>
      <c r="AF952" s="183"/>
      <c r="AG952" s="183"/>
      <c r="AH952" s="183"/>
      <c r="AI952" s="183"/>
      <c r="AJ952" s="183"/>
      <c r="AK952" s="183"/>
      <c r="AL952" s="183"/>
      <c r="AM952" s="183"/>
      <c r="AN952" s="183"/>
      <c r="AO952" s="183"/>
      <c r="AP952" s="183"/>
      <c r="AQ952" s="183"/>
      <c r="AR952" s="183"/>
      <c r="AS952" s="183"/>
      <c r="AT952" s="183"/>
      <c r="AU952" s="183"/>
      <c r="AV952" s="183"/>
      <c r="AW952" s="183"/>
      <c r="AX952" s="183"/>
      <c r="AY952" s="183"/>
      <c r="AZ952" s="183"/>
      <c r="BA952" s="183"/>
      <c r="BB952" s="183"/>
      <c r="BC952" s="183"/>
      <c r="BD952" s="183"/>
      <c r="BE952" s="183"/>
      <c r="BF952" s="183"/>
      <c r="BG952" s="183"/>
      <c r="BH952" s="183"/>
      <c r="BI952" s="183"/>
      <c r="BJ952" s="183"/>
      <c r="BK952" s="183"/>
      <c r="BL952" s="183"/>
      <c r="BM952" s="183"/>
    </row>
    <row r="953" spans="1:65" x14ac:dyDescent="0.2">
      <c r="A953" s="110"/>
      <c r="B953" s="110"/>
      <c r="C953" s="110"/>
      <c r="D953" s="183"/>
      <c r="E953" s="183"/>
      <c r="F953" s="183"/>
      <c r="G953" s="183"/>
      <c r="H953" s="183"/>
      <c r="I953" s="183"/>
      <c r="J953" s="183"/>
      <c r="K953" s="183"/>
      <c r="L953" s="183"/>
      <c r="M953" s="183"/>
      <c r="N953" s="183"/>
      <c r="O953" s="183"/>
      <c r="P953" s="183"/>
      <c r="Q953" s="183"/>
      <c r="R953" s="183"/>
      <c r="S953" s="183"/>
      <c r="T953" s="183"/>
      <c r="U953" s="183"/>
      <c r="V953" s="183"/>
      <c r="W953" s="183"/>
      <c r="X953" s="183"/>
      <c r="Y953" s="183"/>
      <c r="Z953" s="183"/>
      <c r="AA953" s="183"/>
      <c r="AB953" s="183"/>
      <c r="AC953" s="183"/>
      <c r="AD953" s="183"/>
      <c r="AE953" s="183"/>
      <c r="AF953" s="183"/>
      <c r="AG953" s="183"/>
      <c r="AH953" s="183"/>
      <c r="AI953" s="183"/>
      <c r="AJ953" s="183"/>
      <c r="AK953" s="183"/>
      <c r="AL953" s="183"/>
      <c r="AM953" s="183"/>
      <c r="AN953" s="183"/>
      <c r="AO953" s="183"/>
      <c r="AP953" s="183"/>
      <c r="AQ953" s="183"/>
      <c r="AR953" s="183"/>
      <c r="AS953" s="183"/>
      <c r="AT953" s="183"/>
      <c r="AU953" s="183"/>
      <c r="AV953" s="183"/>
      <c r="AW953" s="183"/>
      <c r="AX953" s="183"/>
      <c r="AY953" s="183"/>
      <c r="AZ953" s="183"/>
      <c r="BA953" s="183"/>
      <c r="BB953" s="183"/>
      <c r="BC953" s="183"/>
      <c r="BD953" s="183"/>
      <c r="BE953" s="183"/>
      <c r="BF953" s="183"/>
      <c r="BG953" s="183"/>
      <c r="BH953" s="183"/>
      <c r="BI953" s="183"/>
      <c r="BJ953" s="183"/>
      <c r="BK953" s="183"/>
      <c r="BL953" s="183"/>
      <c r="BM953" s="183"/>
    </row>
    <row r="954" spans="1:65" x14ac:dyDescent="0.2">
      <c r="A954" s="110"/>
      <c r="B954" s="110"/>
      <c r="C954" s="110"/>
      <c r="D954" s="183"/>
      <c r="E954" s="183"/>
      <c r="F954" s="183"/>
      <c r="G954" s="183"/>
      <c r="H954" s="183"/>
      <c r="I954" s="183"/>
      <c r="J954" s="183"/>
      <c r="K954" s="183"/>
      <c r="L954" s="183"/>
      <c r="M954" s="183"/>
      <c r="N954" s="183"/>
      <c r="O954" s="183"/>
      <c r="P954" s="183"/>
      <c r="Q954" s="183"/>
      <c r="R954" s="183"/>
      <c r="S954" s="183"/>
      <c r="T954" s="183"/>
      <c r="U954" s="183"/>
      <c r="V954" s="183"/>
      <c r="W954" s="183"/>
      <c r="X954" s="183"/>
      <c r="Y954" s="183"/>
      <c r="Z954" s="183"/>
      <c r="AA954" s="183"/>
      <c r="AB954" s="183"/>
      <c r="AC954" s="183"/>
      <c r="AD954" s="183"/>
      <c r="AE954" s="183"/>
      <c r="AF954" s="183"/>
      <c r="AG954" s="183"/>
      <c r="AH954" s="183"/>
      <c r="AI954" s="183"/>
      <c r="AJ954" s="183"/>
      <c r="AK954" s="183"/>
      <c r="AL954" s="183"/>
      <c r="AM954" s="183"/>
      <c r="AN954" s="183"/>
      <c r="AO954" s="183"/>
      <c r="AP954" s="183"/>
      <c r="AQ954" s="183"/>
      <c r="AR954" s="183"/>
      <c r="AS954" s="183"/>
      <c r="AT954" s="183"/>
      <c r="AU954" s="183"/>
      <c r="AV954" s="183"/>
      <c r="AW954" s="183"/>
      <c r="AX954" s="183"/>
      <c r="AY954" s="183"/>
      <c r="AZ954" s="183"/>
      <c r="BA954" s="183"/>
      <c r="BB954" s="183"/>
      <c r="BC954" s="183"/>
      <c r="BD954" s="183"/>
      <c r="BE954" s="183"/>
      <c r="BF954" s="183"/>
      <c r="BG954" s="183"/>
      <c r="BH954" s="183"/>
      <c r="BI954" s="183"/>
      <c r="BJ954" s="183"/>
      <c r="BK954" s="183"/>
      <c r="BL954" s="183"/>
      <c r="BM954" s="183"/>
    </row>
    <row r="955" spans="1:65" x14ac:dyDescent="0.2">
      <c r="A955" s="110"/>
      <c r="B955" s="110"/>
      <c r="C955" s="110"/>
      <c r="D955" s="183"/>
      <c r="E955" s="183"/>
      <c r="F955" s="183"/>
      <c r="G955" s="183"/>
      <c r="H955" s="183"/>
      <c r="I955" s="183"/>
      <c r="J955" s="183"/>
      <c r="K955" s="183"/>
      <c r="L955" s="183"/>
      <c r="M955" s="183"/>
      <c r="N955" s="183"/>
      <c r="O955" s="183"/>
      <c r="P955" s="183"/>
      <c r="Q955" s="183"/>
      <c r="R955" s="183"/>
      <c r="S955" s="183"/>
      <c r="T955" s="183"/>
      <c r="U955" s="183"/>
      <c r="V955" s="183"/>
      <c r="W955" s="183"/>
      <c r="X955" s="183"/>
      <c r="Y955" s="183"/>
      <c r="Z955" s="183"/>
      <c r="AA955" s="183"/>
      <c r="AB955" s="183"/>
      <c r="AC955" s="183"/>
      <c r="AD955" s="183"/>
      <c r="AE955" s="183"/>
      <c r="AF955" s="183"/>
      <c r="AG955" s="183"/>
      <c r="AH955" s="183"/>
      <c r="AI955" s="183"/>
      <c r="AJ955" s="183"/>
      <c r="AK955" s="183"/>
      <c r="AL955" s="183"/>
      <c r="AM955" s="183"/>
      <c r="AN955" s="183"/>
      <c r="AO955" s="183"/>
      <c r="AP955" s="183"/>
      <c r="AQ955" s="183"/>
      <c r="AR955" s="183"/>
      <c r="AS955" s="183"/>
      <c r="AT955" s="183"/>
      <c r="AU955" s="183"/>
      <c r="AV955" s="183"/>
      <c r="AW955" s="183"/>
      <c r="AX955" s="183"/>
      <c r="AY955" s="183"/>
      <c r="AZ955" s="183"/>
      <c r="BA955" s="183"/>
      <c r="BB955" s="183"/>
      <c r="BC955" s="183"/>
      <c r="BD955" s="183"/>
      <c r="BE955" s="183"/>
      <c r="BF955" s="183"/>
      <c r="BG955" s="183"/>
      <c r="BH955" s="183"/>
      <c r="BI955" s="183"/>
      <c r="BJ955" s="183"/>
      <c r="BK955" s="183"/>
      <c r="BL955" s="183"/>
      <c r="BM955" s="183"/>
    </row>
    <row r="956" spans="1:65" x14ac:dyDescent="0.2">
      <c r="A956" s="110"/>
      <c r="B956" s="110"/>
      <c r="C956" s="110"/>
      <c r="D956" s="183"/>
      <c r="E956" s="183"/>
      <c r="F956" s="183"/>
      <c r="G956" s="183"/>
      <c r="H956" s="183"/>
      <c r="I956" s="183"/>
      <c r="J956" s="183"/>
      <c r="K956" s="183"/>
      <c r="L956" s="183"/>
      <c r="M956" s="183"/>
      <c r="N956" s="183"/>
      <c r="O956" s="183"/>
      <c r="P956" s="183"/>
      <c r="Q956" s="183"/>
      <c r="R956" s="183"/>
      <c r="S956" s="183"/>
      <c r="T956" s="183"/>
      <c r="U956" s="183"/>
      <c r="V956" s="183"/>
      <c r="W956" s="183"/>
      <c r="X956" s="183"/>
      <c r="Y956" s="183"/>
      <c r="Z956" s="183"/>
      <c r="AA956" s="183"/>
      <c r="AB956" s="183"/>
      <c r="AC956" s="183"/>
      <c r="AD956" s="183"/>
      <c r="AE956" s="183"/>
      <c r="AF956" s="183"/>
      <c r="AG956" s="183"/>
      <c r="AH956" s="183"/>
      <c r="AI956" s="183"/>
      <c r="AJ956" s="183"/>
      <c r="AK956" s="183"/>
      <c r="AL956" s="183"/>
      <c r="AM956" s="183"/>
      <c r="AN956" s="183"/>
      <c r="AO956" s="183"/>
      <c r="AP956" s="183"/>
      <c r="AQ956" s="183"/>
      <c r="AR956" s="183"/>
      <c r="AS956" s="183"/>
      <c r="AT956" s="183"/>
      <c r="AU956" s="183"/>
      <c r="AV956" s="183"/>
      <c r="AW956" s="183"/>
      <c r="AX956" s="183"/>
      <c r="AY956" s="183"/>
      <c r="AZ956" s="183"/>
      <c r="BA956" s="183"/>
      <c r="BB956" s="183"/>
      <c r="BC956" s="183"/>
      <c r="BD956" s="183"/>
      <c r="BE956" s="183"/>
      <c r="BF956" s="183"/>
      <c r="BG956" s="183"/>
      <c r="BH956" s="183"/>
      <c r="BI956" s="183"/>
      <c r="BJ956" s="183"/>
      <c r="BK956" s="183"/>
      <c r="BL956" s="183"/>
      <c r="BM956" s="183"/>
    </row>
    <row r="957" spans="1:65" x14ac:dyDescent="0.2">
      <c r="A957" s="110"/>
      <c r="B957" s="110"/>
      <c r="C957" s="110"/>
      <c r="D957" s="183"/>
      <c r="E957" s="183"/>
      <c r="F957" s="183"/>
      <c r="G957" s="183"/>
      <c r="H957" s="183"/>
      <c r="I957" s="183"/>
      <c r="J957" s="183"/>
      <c r="K957" s="183"/>
      <c r="L957" s="183"/>
      <c r="M957" s="183"/>
      <c r="N957" s="183"/>
      <c r="O957" s="183"/>
      <c r="P957" s="183"/>
      <c r="Q957" s="183"/>
      <c r="R957" s="183"/>
      <c r="S957" s="183"/>
      <c r="T957" s="183"/>
      <c r="U957" s="183"/>
      <c r="V957" s="183"/>
      <c r="W957" s="183"/>
      <c r="X957" s="183"/>
      <c r="Y957" s="183"/>
      <c r="Z957" s="183"/>
      <c r="AA957" s="183"/>
      <c r="AB957" s="183"/>
      <c r="AC957" s="183"/>
      <c r="AD957" s="183"/>
      <c r="AE957" s="183"/>
      <c r="AF957" s="183"/>
      <c r="AG957" s="183"/>
      <c r="AH957" s="183"/>
      <c r="AI957" s="183"/>
      <c r="AJ957" s="183"/>
      <c r="AK957" s="183"/>
      <c r="AL957" s="183"/>
      <c r="AM957" s="183"/>
      <c r="AN957" s="183"/>
      <c r="AO957" s="183"/>
      <c r="AP957" s="183"/>
      <c r="AQ957" s="183"/>
      <c r="AR957" s="183"/>
      <c r="AS957" s="183"/>
      <c r="AT957" s="183"/>
      <c r="AU957" s="183"/>
      <c r="AV957" s="183"/>
      <c r="AW957" s="183"/>
      <c r="AX957" s="183"/>
      <c r="AY957" s="183"/>
      <c r="AZ957" s="183"/>
      <c r="BA957" s="183"/>
      <c r="BB957" s="183"/>
      <c r="BC957" s="183"/>
      <c r="BD957" s="183"/>
      <c r="BE957" s="183"/>
      <c r="BF957" s="183"/>
      <c r="BG957" s="183"/>
      <c r="BH957" s="183"/>
      <c r="BI957" s="183"/>
      <c r="BJ957" s="183"/>
      <c r="BK957" s="183"/>
      <c r="BL957" s="183"/>
      <c r="BM957" s="183"/>
    </row>
    <row r="958" spans="1:65" x14ac:dyDescent="0.2">
      <c r="A958" s="110"/>
      <c r="B958" s="110"/>
      <c r="C958" s="110"/>
      <c r="D958" s="183"/>
      <c r="E958" s="183"/>
      <c r="F958" s="183"/>
      <c r="G958" s="183"/>
      <c r="H958" s="183"/>
      <c r="I958" s="183"/>
      <c r="J958" s="183"/>
      <c r="K958" s="183"/>
      <c r="L958" s="183"/>
      <c r="M958" s="183"/>
      <c r="N958" s="183"/>
      <c r="O958" s="183"/>
      <c r="P958" s="183"/>
      <c r="Q958" s="183"/>
      <c r="R958" s="183"/>
      <c r="S958" s="183"/>
      <c r="T958" s="183"/>
      <c r="U958" s="183"/>
      <c r="V958" s="183"/>
      <c r="W958" s="183"/>
      <c r="X958" s="183"/>
      <c r="Y958" s="183"/>
      <c r="Z958" s="183"/>
      <c r="AA958" s="183"/>
      <c r="AB958" s="183"/>
      <c r="AC958" s="183"/>
      <c r="AD958" s="183"/>
      <c r="AE958" s="183"/>
      <c r="AF958" s="183"/>
      <c r="AG958" s="183"/>
      <c r="AH958" s="183"/>
      <c r="AI958" s="183"/>
      <c r="AJ958" s="183"/>
      <c r="AK958" s="183"/>
      <c r="AL958" s="183"/>
      <c r="AM958" s="183"/>
      <c r="AN958" s="183"/>
      <c r="AO958" s="183"/>
      <c r="AP958" s="183"/>
      <c r="AQ958" s="183"/>
      <c r="AR958" s="183"/>
      <c r="AS958" s="183"/>
      <c r="AT958" s="183"/>
      <c r="AU958" s="183"/>
      <c r="AV958" s="183"/>
      <c r="AW958" s="183"/>
      <c r="AX958" s="183"/>
      <c r="AY958" s="183"/>
      <c r="AZ958" s="183"/>
      <c r="BA958" s="183"/>
      <c r="BB958" s="183"/>
      <c r="BC958" s="183"/>
      <c r="BD958" s="183"/>
      <c r="BE958" s="183"/>
      <c r="BF958" s="183"/>
      <c r="BG958" s="183"/>
      <c r="BH958" s="183"/>
      <c r="BI958" s="183"/>
      <c r="BJ958" s="183"/>
      <c r="BK958" s="183"/>
      <c r="BL958" s="183"/>
      <c r="BM958" s="183"/>
    </row>
    <row r="959" spans="1:65" x14ac:dyDescent="0.2">
      <c r="A959" s="110"/>
      <c r="B959" s="110"/>
      <c r="C959" s="110"/>
      <c r="D959" s="183"/>
      <c r="E959" s="183"/>
      <c r="F959" s="183"/>
      <c r="G959" s="183"/>
      <c r="H959" s="183"/>
      <c r="I959" s="183"/>
      <c r="J959" s="183"/>
      <c r="K959" s="183"/>
      <c r="L959" s="183"/>
      <c r="M959" s="183"/>
      <c r="N959" s="183"/>
      <c r="O959" s="183"/>
      <c r="P959" s="183"/>
      <c r="Q959" s="183"/>
      <c r="R959" s="183"/>
      <c r="S959" s="183"/>
      <c r="T959" s="183"/>
      <c r="U959" s="183"/>
      <c r="V959" s="183"/>
      <c r="W959" s="183"/>
      <c r="X959" s="183"/>
      <c r="Y959" s="183"/>
      <c r="Z959" s="183"/>
      <c r="AA959" s="183"/>
      <c r="AB959" s="183"/>
      <c r="AC959" s="183"/>
      <c r="AD959" s="183"/>
      <c r="AE959" s="183"/>
      <c r="AF959" s="183"/>
      <c r="AG959" s="183"/>
      <c r="AH959" s="183"/>
      <c r="AI959" s="183"/>
      <c r="AJ959" s="183"/>
      <c r="AK959" s="183"/>
      <c r="AL959" s="183"/>
      <c r="AM959" s="183"/>
      <c r="AN959" s="183"/>
      <c r="AO959" s="183"/>
      <c r="AP959" s="183"/>
      <c r="AQ959" s="183"/>
      <c r="AR959" s="183"/>
      <c r="AS959" s="183"/>
      <c r="AT959" s="183"/>
      <c r="AU959" s="183"/>
      <c r="AV959" s="183"/>
      <c r="AW959" s="183"/>
      <c r="AX959" s="183"/>
      <c r="AY959" s="183"/>
      <c r="AZ959" s="183"/>
      <c r="BA959" s="183"/>
      <c r="BB959" s="183"/>
      <c r="BC959" s="183"/>
      <c r="BD959" s="183"/>
      <c r="BE959" s="183"/>
      <c r="BF959" s="183"/>
      <c r="BG959" s="183"/>
      <c r="BH959" s="183"/>
      <c r="BI959" s="183"/>
      <c r="BJ959" s="183"/>
      <c r="BK959" s="183"/>
      <c r="BL959" s="183"/>
      <c r="BM959" s="183"/>
    </row>
    <row r="960" spans="1:65" x14ac:dyDescent="0.2">
      <c r="A960" s="110"/>
      <c r="B960" s="110"/>
      <c r="C960" s="110"/>
      <c r="D960" s="183"/>
      <c r="E960" s="183"/>
      <c r="F960" s="183"/>
      <c r="G960" s="183"/>
      <c r="H960" s="183"/>
      <c r="I960" s="183"/>
      <c r="J960" s="183"/>
      <c r="K960" s="183"/>
      <c r="L960" s="183"/>
      <c r="M960" s="183"/>
      <c r="N960" s="183"/>
      <c r="O960" s="183"/>
      <c r="P960" s="183"/>
      <c r="Q960" s="183"/>
      <c r="R960" s="183"/>
      <c r="S960" s="183"/>
      <c r="T960" s="183"/>
      <c r="U960" s="183"/>
      <c r="V960" s="183"/>
      <c r="W960" s="183"/>
      <c r="X960" s="183"/>
      <c r="Y960" s="183"/>
      <c r="Z960" s="183"/>
      <c r="AA960" s="183"/>
      <c r="AB960" s="183"/>
      <c r="AC960" s="183"/>
      <c r="AD960" s="183"/>
      <c r="AE960" s="183"/>
      <c r="AF960" s="183"/>
      <c r="AG960" s="183"/>
      <c r="AH960" s="183"/>
      <c r="AI960" s="183"/>
      <c r="AJ960" s="183"/>
      <c r="AK960" s="183"/>
      <c r="AL960" s="183"/>
      <c r="AM960" s="183"/>
      <c r="AN960" s="183"/>
      <c r="AO960" s="183"/>
      <c r="AP960" s="183"/>
      <c r="AQ960" s="183"/>
      <c r="AR960" s="183"/>
      <c r="AS960" s="183"/>
      <c r="AT960" s="183"/>
      <c r="AU960" s="183"/>
      <c r="AV960" s="183"/>
      <c r="AW960" s="183"/>
      <c r="AX960" s="183"/>
      <c r="AY960" s="183"/>
      <c r="AZ960" s="183"/>
      <c r="BA960" s="183"/>
      <c r="BB960" s="183"/>
      <c r="BC960" s="183"/>
      <c r="BD960" s="183"/>
      <c r="BE960" s="183"/>
      <c r="BF960" s="183"/>
      <c r="BG960" s="183"/>
      <c r="BH960" s="183"/>
      <c r="BI960" s="183"/>
      <c r="BJ960" s="183"/>
      <c r="BK960" s="183"/>
      <c r="BL960" s="183"/>
      <c r="BM960" s="183"/>
    </row>
    <row r="961" spans="1:65" x14ac:dyDescent="0.2">
      <c r="A961" s="110"/>
      <c r="B961" s="110"/>
      <c r="C961" s="110"/>
      <c r="D961" s="183"/>
      <c r="E961" s="183"/>
      <c r="F961" s="183"/>
      <c r="G961" s="183"/>
      <c r="H961" s="183"/>
      <c r="I961" s="183"/>
      <c r="J961" s="183"/>
      <c r="K961" s="183"/>
      <c r="L961" s="183"/>
      <c r="M961" s="183"/>
      <c r="N961" s="183"/>
      <c r="O961" s="183"/>
      <c r="P961" s="183"/>
      <c r="Q961" s="183"/>
      <c r="R961" s="183"/>
      <c r="S961" s="183"/>
      <c r="T961" s="183"/>
      <c r="U961" s="183"/>
      <c r="V961" s="183"/>
      <c r="W961" s="183"/>
      <c r="X961" s="183"/>
      <c r="Y961" s="183"/>
      <c r="Z961" s="183"/>
      <c r="AA961" s="183"/>
      <c r="AB961" s="183"/>
      <c r="AC961" s="183"/>
      <c r="AD961" s="183"/>
      <c r="AE961" s="183"/>
      <c r="AF961" s="183"/>
      <c r="AG961" s="183"/>
      <c r="AH961" s="183"/>
      <c r="AI961" s="183"/>
      <c r="AJ961" s="183"/>
      <c r="AK961" s="183"/>
      <c r="AL961" s="183"/>
      <c r="AM961" s="183"/>
      <c r="AN961" s="183"/>
      <c r="AO961" s="183"/>
      <c r="AP961" s="183"/>
      <c r="AQ961" s="183"/>
      <c r="AR961" s="183"/>
      <c r="AS961" s="183"/>
      <c r="AT961" s="183"/>
      <c r="AU961" s="183"/>
      <c r="AV961" s="183"/>
      <c r="AW961" s="183"/>
      <c r="AX961" s="183"/>
      <c r="AY961" s="183"/>
      <c r="AZ961" s="183"/>
      <c r="BA961" s="183"/>
      <c r="BB961" s="183"/>
      <c r="BC961" s="183"/>
      <c r="BD961" s="183"/>
      <c r="BE961" s="183"/>
      <c r="BF961" s="183"/>
      <c r="BG961" s="183"/>
      <c r="BH961" s="183"/>
      <c r="BI961" s="183"/>
      <c r="BJ961" s="183"/>
      <c r="BK961" s="183"/>
      <c r="BL961" s="183"/>
      <c r="BM961" s="183"/>
    </row>
    <row r="962" spans="1:65" x14ac:dyDescent="0.2">
      <c r="A962" s="110"/>
      <c r="B962" s="110"/>
      <c r="C962" s="110"/>
      <c r="D962" s="183"/>
      <c r="E962" s="183"/>
      <c r="F962" s="183"/>
      <c r="G962" s="183"/>
      <c r="H962" s="183"/>
      <c r="I962" s="183"/>
      <c r="J962" s="183"/>
      <c r="K962" s="183"/>
      <c r="L962" s="183"/>
      <c r="M962" s="183"/>
      <c r="N962" s="183"/>
      <c r="O962" s="183"/>
      <c r="P962" s="183"/>
      <c r="Q962" s="183"/>
      <c r="R962" s="183"/>
      <c r="S962" s="183"/>
      <c r="T962" s="183"/>
      <c r="U962" s="183"/>
      <c r="V962" s="183"/>
      <c r="W962" s="183"/>
      <c r="X962" s="183"/>
      <c r="Y962" s="183"/>
      <c r="Z962" s="183"/>
      <c r="AA962" s="183"/>
      <c r="AB962" s="183"/>
      <c r="AC962" s="183"/>
      <c r="AD962" s="183"/>
      <c r="AE962" s="183"/>
      <c r="AF962" s="183"/>
      <c r="AG962" s="183"/>
      <c r="AH962" s="183"/>
      <c r="AI962" s="183"/>
      <c r="AJ962" s="183"/>
      <c r="AK962" s="183"/>
      <c r="AL962" s="183"/>
      <c r="AM962" s="183"/>
      <c r="AN962" s="183"/>
      <c r="AO962" s="183"/>
      <c r="AP962" s="183"/>
      <c r="AQ962" s="183"/>
      <c r="AR962" s="183"/>
      <c r="AS962" s="183"/>
      <c r="AT962" s="183"/>
      <c r="AU962" s="183"/>
      <c r="AV962" s="183"/>
      <c r="AW962" s="183"/>
      <c r="AX962" s="183"/>
      <c r="AY962" s="183"/>
      <c r="AZ962" s="183"/>
      <c r="BA962" s="183"/>
      <c r="BB962" s="183"/>
      <c r="BC962" s="183"/>
      <c r="BD962" s="183"/>
      <c r="BE962" s="183"/>
      <c r="BF962" s="183"/>
      <c r="BG962" s="183"/>
      <c r="BH962" s="183"/>
      <c r="BI962" s="183"/>
      <c r="BJ962" s="183"/>
      <c r="BK962" s="183"/>
      <c r="BL962" s="183"/>
      <c r="BM962" s="183"/>
    </row>
    <row r="963" spans="1:65" x14ac:dyDescent="0.2">
      <c r="A963" s="110"/>
      <c r="B963" s="110"/>
      <c r="C963" s="110"/>
      <c r="D963" s="183"/>
      <c r="E963" s="183"/>
      <c r="F963" s="183"/>
      <c r="G963" s="183"/>
      <c r="H963" s="183"/>
      <c r="I963" s="183"/>
      <c r="J963" s="183"/>
      <c r="K963" s="183"/>
      <c r="L963" s="183"/>
      <c r="M963" s="183"/>
      <c r="N963" s="183"/>
      <c r="O963" s="183"/>
      <c r="P963" s="183"/>
      <c r="Q963" s="183"/>
      <c r="R963" s="183"/>
      <c r="S963" s="183"/>
      <c r="T963" s="183"/>
      <c r="U963" s="183"/>
      <c r="V963" s="183"/>
      <c r="W963" s="183"/>
      <c r="X963" s="183"/>
      <c r="Y963" s="183"/>
      <c r="Z963" s="183"/>
      <c r="AA963" s="183"/>
      <c r="AB963" s="183"/>
      <c r="AC963" s="183"/>
      <c r="AD963" s="183"/>
      <c r="AE963" s="183"/>
      <c r="AF963" s="183"/>
      <c r="AG963" s="183"/>
      <c r="AH963" s="183"/>
      <c r="AI963" s="183"/>
      <c r="AJ963" s="183"/>
      <c r="AK963" s="183"/>
      <c r="AL963" s="183"/>
      <c r="AM963" s="183"/>
      <c r="AN963" s="183"/>
      <c r="AO963" s="183"/>
      <c r="AP963" s="183"/>
      <c r="AQ963" s="183"/>
      <c r="AR963" s="183"/>
      <c r="AS963" s="183"/>
      <c r="AT963" s="183"/>
      <c r="AU963" s="183"/>
      <c r="AV963" s="183"/>
      <c r="AW963" s="183"/>
      <c r="AX963" s="183"/>
      <c r="AY963" s="183"/>
      <c r="AZ963" s="183"/>
      <c r="BA963" s="183"/>
      <c r="BB963" s="183"/>
      <c r="BC963" s="183"/>
      <c r="BD963" s="183"/>
      <c r="BE963" s="183"/>
      <c r="BF963" s="183"/>
      <c r="BG963" s="183"/>
      <c r="BH963" s="183"/>
      <c r="BI963" s="183"/>
      <c r="BJ963" s="183"/>
      <c r="BK963" s="183"/>
      <c r="BL963" s="183"/>
      <c r="BM963" s="183"/>
    </row>
    <row r="964" spans="1:65" x14ac:dyDescent="0.2">
      <c r="A964" s="110"/>
      <c r="B964" s="110"/>
      <c r="C964" s="110"/>
      <c r="D964" s="183"/>
      <c r="E964" s="183"/>
      <c r="F964" s="183"/>
      <c r="G964" s="183"/>
      <c r="H964" s="183"/>
      <c r="I964" s="183"/>
      <c r="J964" s="183"/>
      <c r="K964" s="183"/>
      <c r="L964" s="183"/>
      <c r="M964" s="183"/>
      <c r="N964" s="183"/>
      <c r="O964" s="183"/>
      <c r="P964" s="183"/>
      <c r="Q964" s="183"/>
      <c r="R964" s="183"/>
      <c r="S964" s="183"/>
      <c r="T964" s="183"/>
      <c r="U964" s="183"/>
      <c r="V964" s="183"/>
      <c r="W964" s="183"/>
      <c r="X964" s="183"/>
      <c r="Y964" s="183"/>
      <c r="Z964" s="183"/>
      <c r="AA964" s="183"/>
      <c r="AB964" s="183"/>
      <c r="AC964" s="183"/>
      <c r="AD964" s="183"/>
      <c r="AE964" s="183"/>
      <c r="AF964" s="183"/>
      <c r="AG964" s="183"/>
      <c r="AH964" s="183"/>
      <c r="AI964" s="183"/>
      <c r="AJ964" s="183"/>
      <c r="AK964" s="183"/>
      <c r="AL964" s="183"/>
      <c r="AM964" s="183"/>
      <c r="AN964" s="183"/>
      <c r="AO964" s="183"/>
      <c r="AP964" s="183"/>
      <c r="AQ964" s="183"/>
      <c r="AR964" s="183"/>
      <c r="AS964" s="183"/>
      <c r="AT964" s="183"/>
      <c r="AU964" s="183"/>
      <c r="AV964" s="183"/>
      <c r="AW964" s="183"/>
      <c r="AX964" s="183"/>
      <c r="AY964" s="183"/>
      <c r="AZ964" s="183"/>
      <c r="BA964" s="183"/>
      <c r="BB964" s="183"/>
      <c r="BC964" s="183"/>
      <c r="BD964" s="183"/>
      <c r="BE964" s="183"/>
      <c r="BF964" s="183"/>
      <c r="BG964" s="183"/>
      <c r="BH964" s="183"/>
      <c r="BI964" s="183"/>
      <c r="BJ964" s="183"/>
      <c r="BK964" s="183"/>
      <c r="BL964" s="183"/>
      <c r="BM964" s="183"/>
    </row>
    <row r="965" spans="1:65" x14ac:dyDescent="0.2">
      <c r="A965" s="110"/>
      <c r="B965" s="110"/>
      <c r="C965" s="110"/>
      <c r="D965" s="183"/>
      <c r="E965" s="183"/>
      <c r="F965" s="183"/>
      <c r="G965" s="183"/>
      <c r="H965" s="183"/>
      <c r="I965" s="183"/>
      <c r="J965" s="183"/>
      <c r="K965" s="183"/>
      <c r="L965" s="183"/>
      <c r="M965" s="183"/>
      <c r="N965" s="183"/>
      <c r="O965" s="183"/>
      <c r="P965" s="183"/>
      <c r="Q965" s="183"/>
      <c r="R965" s="183"/>
      <c r="S965" s="183"/>
      <c r="T965" s="183"/>
      <c r="U965" s="183"/>
      <c r="V965" s="183"/>
      <c r="W965" s="183"/>
      <c r="X965" s="183"/>
      <c r="Y965" s="183"/>
      <c r="Z965" s="183"/>
      <c r="AA965" s="183"/>
      <c r="AB965" s="183"/>
      <c r="AC965" s="183"/>
      <c r="AD965" s="183"/>
      <c r="AE965" s="183"/>
      <c r="AF965" s="183"/>
      <c r="AG965" s="183"/>
      <c r="AH965" s="183"/>
      <c r="AI965" s="183"/>
      <c r="AJ965" s="183"/>
      <c r="AK965" s="183"/>
      <c r="AL965" s="183"/>
      <c r="AM965" s="183"/>
      <c r="AN965" s="183"/>
      <c r="AO965" s="183"/>
      <c r="AP965" s="183"/>
      <c r="AQ965" s="183"/>
      <c r="AR965" s="183"/>
      <c r="AS965" s="183"/>
      <c r="AT965" s="183"/>
      <c r="AU965" s="183"/>
      <c r="AV965" s="183"/>
      <c r="AW965" s="183"/>
      <c r="AX965" s="183"/>
      <c r="AY965" s="183"/>
      <c r="AZ965" s="183"/>
      <c r="BA965" s="183"/>
      <c r="BB965" s="183"/>
      <c r="BC965" s="183"/>
      <c r="BD965" s="183"/>
      <c r="BE965" s="183"/>
      <c r="BF965" s="183"/>
      <c r="BG965" s="183"/>
      <c r="BH965" s="183"/>
      <c r="BI965" s="183"/>
      <c r="BJ965" s="183"/>
      <c r="BK965" s="183"/>
      <c r="BL965" s="183"/>
      <c r="BM965" s="183"/>
    </row>
    <row r="966" spans="1:65" x14ac:dyDescent="0.2">
      <c r="A966" s="110"/>
      <c r="B966" s="110"/>
      <c r="C966" s="110"/>
      <c r="D966" s="183"/>
      <c r="E966" s="183"/>
      <c r="F966" s="183"/>
      <c r="G966" s="183"/>
      <c r="H966" s="183"/>
      <c r="I966" s="183"/>
      <c r="J966" s="183"/>
      <c r="K966" s="183"/>
      <c r="L966" s="183"/>
      <c r="M966" s="183"/>
      <c r="N966" s="183"/>
      <c r="O966" s="183"/>
      <c r="P966" s="183"/>
      <c r="Q966" s="183"/>
      <c r="R966" s="183"/>
      <c r="S966" s="183"/>
      <c r="T966" s="183"/>
      <c r="U966" s="183"/>
      <c r="V966" s="183"/>
      <c r="W966" s="183"/>
      <c r="X966" s="183"/>
      <c r="Y966" s="183"/>
      <c r="Z966" s="183"/>
      <c r="AA966" s="183"/>
      <c r="AB966" s="183"/>
      <c r="AC966" s="183"/>
      <c r="AD966" s="183"/>
      <c r="AE966" s="183"/>
      <c r="AF966" s="183"/>
      <c r="AG966" s="183"/>
      <c r="AH966" s="183"/>
      <c r="AI966" s="183"/>
      <c r="AJ966" s="183"/>
      <c r="AK966" s="183"/>
      <c r="AL966" s="183"/>
      <c r="AM966" s="183"/>
      <c r="AN966" s="183"/>
      <c r="AO966" s="183"/>
      <c r="AP966" s="183"/>
      <c r="AQ966" s="183"/>
      <c r="AR966" s="183"/>
      <c r="AS966" s="183"/>
      <c r="AT966" s="183"/>
      <c r="AU966" s="183"/>
      <c r="AV966" s="183"/>
      <c r="AW966" s="183"/>
      <c r="AX966" s="183"/>
      <c r="AY966" s="183"/>
      <c r="AZ966" s="183"/>
      <c r="BA966" s="183"/>
      <c r="BB966" s="183"/>
      <c r="BC966" s="183"/>
      <c r="BD966" s="183"/>
      <c r="BE966" s="183"/>
      <c r="BF966" s="183"/>
      <c r="BG966" s="183"/>
      <c r="BH966" s="183"/>
      <c r="BI966" s="183"/>
      <c r="BJ966" s="183"/>
      <c r="BK966" s="183"/>
      <c r="BL966" s="183"/>
      <c r="BM966" s="183"/>
    </row>
    <row r="967" spans="1:65" x14ac:dyDescent="0.2">
      <c r="A967" s="110"/>
      <c r="B967" s="110"/>
      <c r="C967" s="110"/>
      <c r="D967" s="183"/>
      <c r="E967" s="183"/>
      <c r="F967" s="183"/>
      <c r="G967" s="183"/>
      <c r="H967" s="183"/>
      <c r="I967" s="183"/>
      <c r="J967" s="183"/>
      <c r="K967" s="183"/>
      <c r="L967" s="183"/>
      <c r="M967" s="183"/>
      <c r="N967" s="183"/>
      <c r="O967" s="183"/>
      <c r="P967" s="183"/>
      <c r="Q967" s="183"/>
      <c r="R967" s="183"/>
      <c r="S967" s="183"/>
      <c r="T967" s="183"/>
      <c r="U967" s="183"/>
      <c r="V967" s="183"/>
      <c r="W967" s="183"/>
      <c r="X967" s="183"/>
      <c r="Y967" s="183"/>
      <c r="Z967" s="183"/>
      <c r="AA967" s="183"/>
      <c r="AB967" s="183"/>
      <c r="AC967" s="183"/>
      <c r="AD967" s="183"/>
      <c r="AE967" s="183"/>
      <c r="AF967" s="183"/>
      <c r="AG967" s="183"/>
      <c r="AH967" s="183"/>
      <c r="AI967" s="183"/>
      <c r="AJ967" s="183"/>
      <c r="AK967" s="183"/>
      <c r="AL967" s="183"/>
      <c r="AM967" s="183"/>
      <c r="AN967" s="183"/>
      <c r="AO967" s="183"/>
      <c r="AP967" s="183"/>
      <c r="AQ967" s="183"/>
      <c r="AR967" s="183"/>
      <c r="AS967" s="183"/>
      <c r="AT967" s="183"/>
      <c r="AU967" s="183"/>
      <c r="AV967" s="183"/>
      <c r="AW967" s="183"/>
      <c r="AX967" s="183"/>
      <c r="AY967" s="183"/>
      <c r="AZ967" s="183"/>
      <c r="BA967" s="183"/>
      <c r="BB967" s="183"/>
      <c r="BC967" s="183"/>
      <c r="BD967" s="183"/>
      <c r="BE967" s="183"/>
      <c r="BF967" s="183"/>
      <c r="BG967" s="183"/>
      <c r="BH967" s="183"/>
      <c r="BI967" s="183"/>
      <c r="BJ967" s="183"/>
      <c r="BK967" s="183"/>
      <c r="BL967" s="183"/>
      <c r="BM967" s="183"/>
    </row>
    <row r="968" spans="1:65" x14ac:dyDescent="0.2">
      <c r="A968" s="110"/>
      <c r="B968" s="110"/>
      <c r="C968" s="110"/>
      <c r="D968" s="183"/>
      <c r="E968" s="183"/>
      <c r="F968" s="183"/>
      <c r="G968" s="183"/>
      <c r="H968" s="183"/>
      <c r="I968" s="183"/>
      <c r="J968" s="183"/>
      <c r="K968" s="183"/>
      <c r="L968" s="183"/>
      <c r="M968" s="183"/>
      <c r="N968" s="183"/>
      <c r="O968" s="183"/>
      <c r="P968" s="183"/>
      <c r="Q968" s="183"/>
      <c r="R968" s="183"/>
      <c r="S968" s="183"/>
      <c r="T968" s="183"/>
      <c r="U968" s="183"/>
      <c r="V968" s="183"/>
      <c r="W968" s="183"/>
      <c r="X968" s="183"/>
      <c r="Y968" s="183"/>
      <c r="Z968" s="183"/>
      <c r="AA968" s="183"/>
      <c r="AB968" s="183"/>
      <c r="AC968" s="183"/>
      <c r="AD968" s="183"/>
      <c r="AE968" s="183"/>
      <c r="AF968" s="183"/>
      <c r="AG968" s="183"/>
      <c r="AH968" s="183"/>
      <c r="AI968" s="183"/>
      <c r="AJ968" s="183"/>
      <c r="AK968" s="183"/>
      <c r="AL968" s="183"/>
      <c r="AM968" s="183"/>
      <c r="AN968" s="183"/>
      <c r="AO968" s="183"/>
      <c r="AP968" s="183"/>
      <c r="AQ968" s="183"/>
      <c r="AR968" s="183"/>
      <c r="AS968" s="183"/>
      <c r="AT968" s="183"/>
      <c r="AU968" s="183"/>
      <c r="AV968" s="183"/>
      <c r="AW968" s="183"/>
      <c r="AX968" s="183"/>
      <c r="AY968" s="183"/>
      <c r="AZ968" s="183"/>
      <c r="BA968" s="183"/>
      <c r="BB968" s="183"/>
      <c r="BC968" s="183"/>
      <c r="BD968" s="183"/>
      <c r="BE968" s="183"/>
      <c r="BF968" s="183"/>
      <c r="BG968" s="183"/>
      <c r="BH968" s="183"/>
      <c r="BI968" s="183"/>
      <c r="BJ968" s="183"/>
      <c r="BK968" s="183"/>
      <c r="BL968" s="183"/>
      <c r="BM968" s="183"/>
    </row>
    <row r="969" spans="1:65" x14ac:dyDescent="0.2">
      <c r="A969" s="110"/>
      <c r="B969" s="110"/>
      <c r="C969" s="110"/>
      <c r="D969" s="183"/>
      <c r="E969" s="183"/>
      <c r="F969" s="183"/>
      <c r="G969" s="183"/>
      <c r="H969" s="183"/>
      <c r="I969" s="183"/>
      <c r="J969" s="183"/>
      <c r="K969" s="183"/>
      <c r="L969" s="183"/>
      <c r="M969" s="183"/>
      <c r="N969" s="183"/>
      <c r="O969" s="183"/>
      <c r="P969" s="183"/>
      <c r="Q969" s="183"/>
      <c r="R969" s="183"/>
      <c r="S969" s="183"/>
      <c r="T969" s="183"/>
      <c r="U969" s="183"/>
      <c r="V969" s="183"/>
      <c r="W969" s="183"/>
      <c r="X969" s="183"/>
      <c r="Y969" s="183"/>
      <c r="Z969" s="183"/>
      <c r="AA969" s="183"/>
      <c r="AB969" s="183"/>
      <c r="AC969" s="183"/>
      <c r="AD969" s="183"/>
      <c r="AE969" s="183"/>
      <c r="AF969" s="183"/>
      <c r="AG969" s="183"/>
      <c r="AH969" s="183"/>
      <c r="AI969" s="183"/>
      <c r="AJ969" s="183"/>
      <c r="AK969" s="183"/>
      <c r="AL969" s="183"/>
      <c r="AM969" s="183"/>
      <c r="AN969" s="183"/>
      <c r="AO969" s="183"/>
      <c r="AP969" s="183"/>
      <c r="AQ969" s="183"/>
      <c r="AR969" s="183"/>
      <c r="AS969" s="183"/>
      <c r="AT969" s="183"/>
      <c r="AU969" s="183"/>
      <c r="AV969" s="183"/>
      <c r="AW969" s="183"/>
      <c r="AX969" s="183"/>
      <c r="AY969" s="183"/>
      <c r="AZ969" s="183"/>
      <c r="BA969" s="183"/>
      <c r="BB969" s="183"/>
      <c r="BC969" s="183"/>
      <c r="BD969" s="183"/>
      <c r="BE969" s="183"/>
      <c r="BF969" s="183"/>
      <c r="BG969" s="183"/>
      <c r="BH969" s="183"/>
      <c r="BI969" s="183"/>
      <c r="BJ969" s="183"/>
      <c r="BK969" s="183"/>
      <c r="BL969" s="183"/>
      <c r="BM969" s="183"/>
    </row>
    <row r="970" spans="1:65" x14ac:dyDescent="0.2">
      <c r="A970" s="110"/>
      <c r="B970" s="110"/>
      <c r="C970" s="110"/>
      <c r="D970" s="183"/>
      <c r="E970" s="183"/>
      <c r="F970" s="183"/>
      <c r="G970" s="183"/>
      <c r="H970" s="183"/>
      <c r="I970" s="183"/>
      <c r="J970" s="183"/>
      <c r="K970" s="183"/>
      <c r="L970" s="183"/>
      <c r="M970" s="183"/>
      <c r="N970" s="183"/>
      <c r="O970" s="183"/>
      <c r="P970" s="183"/>
      <c r="Q970" s="183"/>
      <c r="R970" s="183"/>
      <c r="S970" s="183"/>
      <c r="T970" s="183"/>
      <c r="U970" s="183"/>
      <c r="V970" s="183"/>
      <c r="W970" s="183"/>
      <c r="X970" s="183"/>
      <c r="Y970" s="183"/>
      <c r="Z970" s="183"/>
      <c r="AA970" s="183"/>
      <c r="AB970" s="183"/>
      <c r="AC970" s="183"/>
      <c r="AD970" s="183"/>
      <c r="AE970" s="183"/>
      <c r="AF970" s="183"/>
      <c r="AG970" s="183"/>
      <c r="AH970" s="183"/>
      <c r="AI970" s="183"/>
      <c r="AJ970" s="183"/>
      <c r="AK970" s="183"/>
      <c r="AL970" s="183"/>
      <c r="AM970" s="183"/>
      <c r="AN970" s="183"/>
      <c r="AO970" s="183"/>
      <c r="AP970" s="183"/>
      <c r="AQ970" s="183"/>
      <c r="AR970" s="183"/>
      <c r="AS970" s="183"/>
      <c r="AT970" s="183"/>
      <c r="AU970" s="183"/>
      <c r="AV970" s="183"/>
      <c r="AW970" s="183"/>
      <c r="AX970" s="183"/>
      <c r="AY970" s="183"/>
      <c r="AZ970" s="183"/>
      <c r="BA970" s="183"/>
      <c r="BB970" s="183"/>
      <c r="BC970" s="183"/>
      <c r="BD970" s="183"/>
      <c r="BE970" s="183"/>
      <c r="BF970" s="183"/>
      <c r="BG970" s="183"/>
      <c r="BH970" s="183"/>
      <c r="BI970" s="183"/>
      <c r="BJ970" s="183"/>
      <c r="BK970" s="183"/>
      <c r="BL970" s="183"/>
      <c r="BM970" s="183"/>
    </row>
    <row r="971" spans="1:65" x14ac:dyDescent="0.2">
      <c r="A971" s="110"/>
      <c r="B971" s="110"/>
      <c r="C971" s="110"/>
      <c r="D971" s="183"/>
      <c r="E971" s="183"/>
      <c r="F971" s="183"/>
      <c r="G971" s="183"/>
      <c r="H971" s="183"/>
      <c r="I971" s="183"/>
      <c r="J971" s="183"/>
      <c r="K971" s="183"/>
      <c r="L971" s="183"/>
      <c r="M971" s="183"/>
      <c r="N971" s="183"/>
      <c r="O971" s="183"/>
      <c r="P971" s="183"/>
      <c r="Q971" s="183"/>
      <c r="R971" s="183"/>
      <c r="S971" s="183"/>
      <c r="T971" s="183"/>
      <c r="U971" s="183"/>
      <c r="V971" s="183"/>
      <c r="W971" s="183"/>
      <c r="X971" s="183"/>
      <c r="Y971" s="183"/>
      <c r="Z971" s="183"/>
      <c r="AA971" s="183"/>
      <c r="AB971" s="183"/>
      <c r="AC971" s="183"/>
      <c r="AD971" s="183"/>
      <c r="AE971" s="183"/>
      <c r="AF971" s="183"/>
      <c r="AG971" s="183"/>
      <c r="AH971" s="183"/>
      <c r="AI971" s="183"/>
      <c r="AJ971" s="183"/>
      <c r="AK971" s="183"/>
      <c r="AL971" s="183"/>
      <c r="AM971" s="183"/>
      <c r="AN971" s="183"/>
      <c r="AO971" s="183"/>
      <c r="AP971" s="183"/>
      <c r="AQ971" s="183"/>
      <c r="AR971" s="183"/>
      <c r="AS971" s="183"/>
      <c r="AT971" s="183"/>
      <c r="AU971" s="183"/>
      <c r="AV971" s="183"/>
      <c r="AW971" s="183"/>
      <c r="AX971" s="183"/>
      <c r="AY971" s="183"/>
      <c r="AZ971" s="183"/>
      <c r="BA971" s="183"/>
      <c r="BB971" s="183"/>
      <c r="BC971" s="183"/>
      <c r="BD971" s="183"/>
      <c r="BE971" s="183"/>
      <c r="BF971" s="183"/>
      <c r="BG971" s="183"/>
      <c r="BH971" s="183"/>
      <c r="BI971" s="183"/>
      <c r="BJ971" s="183"/>
      <c r="BK971" s="183"/>
      <c r="BL971" s="183"/>
      <c r="BM971" s="183"/>
    </row>
    <row r="972" spans="1:65" x14ac:dyDescent="0.2">
      <c r="A972" s="110"/>
      <c r="B972" s="110"/>
      <c r="C972" s="110"/>
      <c r="D972" s="183"/>
      <c r="E972" s="183"/>
      <c r="F972" s="183"/>
      <c r="G972" s="183"/>
      <c r="H972" s="183"/>
      <c r="I972" s="183"/>
      <c r="J972" s="183"/>
      <c r="K972" s="183"/>
      <c r="L972" s="183"/>
      <c r="M972" s="183"/>
      <c r="N972" s="183"/>
      <c r="O972" s="183"/>
      <c r="P972" s="183"/>
      <c r="Q972" s="183"/>
      <c r="R972" s="183"/>
      <c r="S972" s="183"/>
      <c r="T972" s="183"/>
      <c r="U972" s="183"/>
      <c r="V972" s="183"/>
      <c r="W972" s="183"/>
      <c r="X972" s="183"/>
      <c r="Y972" s="183"/>
      <c r="Z972" s="183"/>
      <c r="AA972" s="183"/>
      <c r="AB972" s="183"/>
      <c r="AC972" s="183"/>
      <c r="AD972" s="183"/>
      <c r="AE972" s="183"/>
      <c r="AF972" s="183"/>
      <c r="AG972" s="183"/>
      <c r="AH972" s="183"/>
      <c r="AI972" s="183"/>
      <c r="AJ972" s="183"/>
      <c r="AK972" s="183"/>
      <c r="AL972" s="183"/>
      <c r="AM972" s="183"/>
      <c r="AN972" s="183"/>
      <c r="AO972" s="183"/>
      <c r="AP972" s="183"/>
      <c r="AQ972" s="183"/>
      <c r="AR972" s="183"/>
      <c r="AS972" s="183"/>
      <c r="AT972" s="183"/>
      <c r="AU972" s="183"/>
      <c r="AV972" s="183"/>
      <c r="AW972" s="183"/>
      <c r="AX972" s="183"/>
      <c r="AY972" s="183"/>
      <c r="AZ972" s="183"/>
      <c r="BA972" s="183"/>
      <c r="BB972" s="183"/>
      <c r="BC972" s="183"/>
      <c r="BD972" s="183"/>
      <c r="BE972" s="183"/>
      <c r="BF972" s="183"/>
      <c r="BG972" s="183"/>
      <c r="BH972" s="183"/>
      <c r="BI972" s="183"/>
      <c r="BJ972" s="183"/>
      <c r="BK972" s="183"/>
      <c r="BL972" s="183"/>
      <c r="BM972" s="183"/>
    </row>
    <row r="973" spans="1:65" x14ac:dyDescent="0.2">
      <c r="A973" s="110"/>
      <c r="B973" s="110"/>
      <c r="C973" s="110"/>
      <c r="D973" s="183"/>
      <c r="E973" s="183"/>
      <c r="F973" s="183"/>
      <c r="G973" s="183"/>
      <c r="H973" s="183"/>
      <c r="I973" s="183"/>
      <c r="J973" s="183"/>
      <c r="K973" s="183"/>
      <c r="L973" s="183"/>
      <c r="M973" s="183"/>
      <c r="N973" s="183"/>
      <c r="O973" s="183"/>
      <c r="P973" s="183"/>
      <c r="Q973" s="183"/>
      <c r="R973" s="183"/>
      <c r="S973" s="183"/>
      <c r="T973" s="183"/>
      <c r="U973" s="183"/>
      <c r="V973" s="183"/>
      <c r="W973" s="183"/>
      <c r="X973" s="183"/>
      <c r="Y973" s="183"/>
      <c r="Z973" s="183"/>
      <c r="AA973" s="183"/>
      <c r="AB973" s="183"/>
      <c r="AC973" s="183"/>
      <c r="AD973" s="183"/>
      <c r="AE973" s="183"/>
      <c r="AF973" s="183"/>
      <c r="AG973" s="183"/>
      <c r="AH973" s="183"/>
      <c r="AI973" s="183"/>
      <c r="AJ973" s="183"/>
      <c r="AK973" s="183"/>
      <c r="AL973" s="183"/>
      <c r="AM973" s="183"/>
      <c r="AN973" s="183"/>
      <c r="AO973" s="183"/>
      <c r="AP973" s="183"/>
      <c r="AQ973" s="183"/>
      <c r="AR973" s="183"/>
      <c r="AS973" s="183"/>
      <c r="AT973" s="183"/>
      <c r="AU973" s="183"/>
      <c r="AV973" s="183"/>
      <c r="AW973" s="183"/>
      <c r="AX973" s="183"/>
      <c r="AY973" s="183"/>
      <c r="AZ973" s="183"/>
      <c r="BA973" s="183"/>
      <c r="BB973" s="183"/>
      <c r="BC973" s="183"/>
      <c r="BD973" s="183"/>
      <c r="BE973" s="183"/>
      <c r="BF973" s="183"/>
      <c r="BG973" s="183"/>
      <c r="BH973" s="183"/>
      <c r="BI973" s="183"/>
      <c r="BJ973" s="183"/>
      <c r="BK973" s="183"/>
      <c r="BL973" s="183"/>
      <c r="BM973" s="183"/>
    </row>
    <row r="974" spans="1:65" x14ac:dyDescent="0.2">
      <c r="A974" s="110"/>
      <c r="B974" s="110"/>
      <c r="C974" s="110"/>
      <c r="D974" s="183"/>
      <c r="E974" s="183"/>
      <c r="F974" s="183"/>
      <c r="G974" s="183"/>
      <c r="H974" s="183"/>
      <c r="I974" s="183"/>
      <c r="J974" s="183"/>
      <c r="K974" s="183"/>
      <c r="L974" s="183"/>
      <c r="M974" s="183"/>
      <c r="N974" s="183"/>
      <c r="O974" s="183"/>
      <c r="P974" s="183"/>
      <c r="Q974" s="183"/>
      <c r="R974" s="183"/>
      <c r="S974" s="183"/>
      <c r="T974" s="183"/>
      <c r="U974" s="183"/>
      <c r="V974" s="183"/>
      <c r="W974" s="183"/>
      <c r="X974" s="183"/>
      <c r="Y974" s="183"/>
      <c r="Z974" s="183"/>
      <c r="AA974" s="183"/>
      <c r="AB974" s="183"/>
      <c r="AC974" s="183"/>
      <c r="AD974" s="183"/>
      <c r="AE974" s="183"/>
      <c r="AF974" s="183"/>
      <c r="AG974" s="183"/>
      <c r="AH974" s="183"/>
      <c r="AI974" s="183"/>
      <c r="AJ974" s="183"/>
      <c r="AK974" s="183"/>
      <c r="AL974" s="183"/>
      <c r="AM974" s="183"/>
      <c r="AN974" s="183"/>
      <c r="AO974" s="183"/>
      <c r="AP974" s="183"/>
      <c r="AQ974" s="183"/>
      <c r="AR974" s="183"/>
      <c r="AS974" s="183"/>
      <c r="AT974" s="183"/>
      <c r="AU974" s="183"/>
      <c r="AV974" s="183"/>
      <c r="AW974" s="183"/>
      <c r="AX974" s="183"/>
      <c r="AY974" s="183"/>
      <c r="AZ974" s="183"/>
      <c r="BA974" s="183"/>
      <c r="BB974" s="183"/>
      <c r="BC974" s="183"/>
      <c r="BD974" s="183"/>
      <c r="BE974" s="183"/>
      <c r="BF974" s="183"/>
      <c r="BG974" s="183"/>
      <c r="BH974" s="183"/>
      <c r="BI974" s="183"/>
      <c r="BJ974" s="183"/>
      <c r="BK974" s="183"/>
      <c r="BL974" s="183"/>
      <c r="BM974" s="183"/>
    </row>
    <row r="975" spans="1:65" x14ac:dyDescent="0.2">
      <c r="A975" s="110"/>
      <c r="B975" s="110"/>
      <c r="C975" s="110"/>
      <c r="D975" s="183"/>
      <c r="E975" s="183"/>
      <c r="F975" s="183"/>
      <c r="G975" s="183"/>
      <c r="H975" s="183"/>
      <c r="I975" s="183"/>
      <c r="J975" s="183"/>
      <c r="K975" s="183"/>
      <c r="L975" s="183"/>
      <c r="M975" s="183"/>
      <c r="N975" s="183"/>
      <c r="O975" s="183"/>
      <c r="P975" s="183"/>
      <c r="Q975" s="183"/>
      <c r="R975" s="183"/>
      <c r="S975" s="183"/>
      <c r="T975" s="183"/>
      <c r="U975" s="183"/>
      <c r="V975" s="183"/>
      <c r="W975" s="183"/>
      <c r="X975" s="183"/>
      <c r="Y975" s="183"/>
      <c r="Z975" s="183"/>
      <c r="AA975" s="183"/>
      <c r="AB975" s="183"/>
      <c r="AC975" s="183"/>
      <c r="AD975" s="183"/>
      <c r="AE975" s="183"/>
      <c r="AF975" s="183"/>
      <c r="AG975" s="183"/>
      <c r="AH975" s="183"/>
      <c r="AI975" s="183"/>
      <c r="AJ975" s="183"/>
      <c r="AK975" s="183"/>
      <c r="AL975" s="183"/>
      <c r="AM975" s="183"/>
      <c r="AN975" s="183"/>
      <c r="AO975" s="183"/>
      <c r="AP975" s="183"/>
      <c r="AQ975" s="183"/>
      <c r="AR975" s="183"/>
      <c r="AS975" s="183"/>
      <c r="AT975" s="183"/>
      <c r="AU975" s="183"/>
      <c r="AV975" s="183"/>
      <c r="AW975" s="183"/>
      <c r="AX975" s="183"/>
      <c r="AY975" s="183"/>
      <c r="AZ975" s="183"/>
      <c r="BA975" s="183"/>
      <c r="BB975" s="183"/>
      <c r="BC975" s="183"/>
      <c r="BD975" s="183"/>
      <c r="BE975" s="183"/>
      <c r="BF975" s="183"/>
      <c r="BG975" s="183"/>
      <c r="BH975" s="183"/>
      <c r="BI975" s="183"/>
      <c r="BJ975" s="183"/>
      <c r="BK975" s="183"/>
      <c r="BL975" s="183"/>
      <c r="BM975" s="183"/>
    </row>
    <row r="976" spans="1:65" x14ac:dyDescent="0.2">
      <c r="A976" s="110"/>
      <c r="B976" s="110"/>
      <c r="C976" s="110"/>
      <c r="D976" s="183"/>
      <c r="E976" s="183"/>
      <c r="F976" s="183"/>
      <c r="G976" s="183"/>
      <c r="H976" s="183"/>
      <c r="I976" s="183"/>
      <c r="J976" s="183"/>
      <c r="K976" s="183"/>
      <c r="L976" s="183"/>
      <c r="M976" s="183"/>
      <c r="N976" s="183"/>
      <c r="O976" s="183"/>
      <c r="P976" s="183"/>
      <c r="Q976" s="183"/>
      <c r="R976" s="183"/>
      <c r="S976" s="183"/>
      <c r="T976" s="183"/>
      <c r="U976" s="183"/>
      <c r="V976" s="183"/>
      <c r="W976" s="183"/>
      <c r="X976" s="183"/>
      <c r="Y976" s="183"/>
      <c r="Z976" s="183"/>
      <c r="AA976" s="183"/>
      <c r="AB976" s="183"/>
      <c r="AC976" s="183"/>
      <c r="AD976" s="183"/>
      <c r="AE976" s="183"/>
      <c r="AF976" s="183"/>
      <c r="AG976" s="183"/>
      <c r="AH976" s="183"/>
      <c r="AI976" s="183"/>
      <c r="AJ976" s="183"/>
      <c r="AK976" s="183"/>
      <c r="AL976" s="183"/>
      <c r="AM976" s="183"/>
      <c r="AN976" s="183"/>
      <c r="AO976" s="183"/>
      <c r="AP976" s="183"/>
      <c r="AQ976" s="183"/>
      <c r="AR976" s="183"/>
      <c r="AS976" s="183"/>
      <c r="AT976" s="183"/>
      <c r="AU976" s="183"/>
      <c r="AV976" s="183"/>
      <c r="AW976" s="183"/>
      <c r="AX976" s="183"/>
      <c r="AY976" s="183"/>
      <c r="AZ976" s="183"/>
      <c r="BA976" s="183"/>
      <c r="BB976" s="183"/>
      <c r="BC976" s="183"/>
      <c r="BD976" s="183"/>
      <c r="BE976" s="183"/>
      <c r="BF976" s="183"/>
      <c r="BG976" s="183"/>
      <c r="BH976" s="183"/>
      <c r="BI976" s="183"/>
      <c r="BJ976" s="183"/>
      <c r="BK976" s="183"/>
      <c r="BL976" s="183"/>
      <c r="BM976" s="183"/>
    </row>
    <row r="977" spans="1:65" x14ac:dyDescent="0.2">
      <c r="A977" s="110"/>
      <c r="B977" s="110"/>
      <c r="C977" s="110"/>
      <c r="D977" s="183"/>
      <c r="E977" s="183"/>
      <c r="F977" s="183"/>
      <c r="G977" s="183"/>
      <c r="H977" s="183"/>
      <c r="I977" s="183"/>
      <c r="J977" s="183"/>
      <c r="K977" s="183"/>
      <c r="L977" s="183"/>
      <c r="M977" s="183"/>
      <c r="N977" s="183"/>
      <c r="O977" s="183"/>
      <c r="P977" s="183"/>
      <c r="Q977" s="183"/>
      <c r="R977" s="183"/>
      <c r="S977" s="183"/>
      <c r="T977" s="183"/>
      <c r="U977" s="183"/>
      <c r="V977" s="183"/>
      <c r="W977" s="183"/>
      <c r="X977" s="183"/>
      <c r="Y977" s="183"/>
      <c r="Z977" s="183"/>
      <c r="AA977" s="183"/>
      <c r="AB977" s="183"/>
      <c r="AC977" s="183"/>
      <c r="AD977" s="183"/>
      <c r="AE977" s="183"/>
      <c r="AF977" s="183"/>
      <c r="AG977" s="183"/>
      <c r="AH977" s="183"/>
      <c r="AI977" s="183"/>
      <c r="AJ977" s="183"/>
      <c r="AK977" s="183"/>
      <c r="AL977" s="183"/>
      <c r="AM977" s="183"/>
      <c r="AN977" s="183"/>
      <c r="AO977" s="183"/>
      <c r="AP977" s="183"/>
      <c r="AQ977" s="183"/>
      <c r="AR977" s="183"/>
      <c r="AS977" s="183"/>
      <c r="AT977" s="183"/>
      <c r="AU977" s="183"/>
      <c r="AV977" s="183"/>
      <c r="AW977" s="183"/>
      <c r="AX977" s="183"/>
      <c r="AY977" s="183"/>
      <c r="AZ977" s="183"/>
      <c r="BA977" s="183"/>
      <c r="BB977" s="183"/>
      <c r="BC977" s="183"/>
      <c r="BD977" s="183"/>
      <c r="BE977" s="183"/>
      <c r="BF977" s="183"/>
      <c r="BG977" s="183"/>
      <c r="BH977" s="183"/>
      <c r="BI977" s="183"/>
      <c r="BJ977" s="183"/>
      <c r="BK977" s="183"/>
      <c r="BL977" s="183"/>
      <c r="BM977" s="183"/>
    </row>
    <row r="978" spans="1:65" x14ac:dyDescent="0.2">
      <c r="A978" s="110"/>
      <c r="B978" s="110"/>
      <c r="C978" s="110"/>
      <c r="D978" s="183"/>
      <c r="E978" s="183"/>
      <c r="F978" s="183"/>
      <c r="G978" s="183"/>
      <c r="H978" s="183"/>
      <c r="I978" s="183"/>
      <c r="J978" s="183"/>
      <c r="K978" s="183"/>
      <c r="L978" s="183"/>
      <c r="M978" s="183"/>
      <c r="N978" s="183"/>
      <c r="O978" s="183"/>
      <c r="P978" s="183"/>
      <c r="Q978" s="183"/>
      <c r="R978" s="183"/>
      <c r="S978" s="183"/>
      <c r="T978" s="183"/>
      <c r="U978" s="183"/>
      <c r="V978" s="183"/>
      <c r="W978" s="183"/>
      <c r="X978" s="183"/>
      <c r="Y978" s="183"/>
      <c r="Z978" s="183"/>
      <c r="AA978" s="183"/>
      <c r="AB978" s="183"/>
      <c r="AC978" s="183"/>
      <c r="AD978" s="183"/>
      <c r="AE978" s="183"/>
      <c r="AF978" s="183"/>
      <c r="AG978" s="183"/>
      <c r="AH978" s="183"/>
      <c r="AI978" s="183"/>
      <c r="AJ978" s="183"/>
      <c r="AK978" s="183"/>
      <c r="AL978" s="183"/>
      <c r="AM978" s="183"/>
      <c r="AN978" s="183"/>
      <c r="AO978" s="183"/>
      <c r="AP978" s="183"/>
      <c r="AQ978" s="183"/>
      <c r="AR978" s="183"/>
      <c r="AS978" s="183"/>
      <c r="AT978" s="183"/>
      <c r="AU978" s="183"/>
      <c r="AV978" s="183"/>
      <c r="AW978" s="183"/>
      <c r="AX978" s="183"/>
      <c r="AY978" s="183"/>
      <c r="AZ978" s="183"/>
      <c r="BA978" s="183"/>
      <c r="BB978" s="183"/>
      <c r="BC978" s="183"/>
      <c r="BD978" s="183"/>
      <c r="BE978" s="183"/>
      <c r="BF978" s="183"/>
      <c r="BG978" s="183"/>
      <c r="BH978" s="183"/>
      <c r="BI978" s="183"/>
      <c r="BJ978" s="183"/>
      <c r="BK978" s="183"/>
      <c r="BL978" s="183"/>
      <c r="BM978" s="183"/>
    </row>
    <row r="979" spans="1:65" x14ac:dyDescent="0.2">
      <c r="A979" s="110"/>
      <c r="B979" s="110"/>
      <c r="C979" s="110"/>
      <c r="D979" s="183"/>
      <c r="E979" s="183"/>
      <c r="F979" s="183"/>
      <c r="G979" s="183"/>
      <c r="H979" s="183"/>
      <c r="I979" s="183"/>
      <c r="J979" s="183"/>
      <c r="K979" s="183"/>
      <c r="L979" s="183"/>
      <c r="M979" s="183"/>
      <c r="N979" s="183"/>
      <c r="O979" s="183"/>
      <c r="P979" s="183"/>
      <c r="Q979" s="183"/>
      <c r="R979" s="183"/>
      <c r="S979" s="183"/>
      <c r="T979" s="183"/>
      <c r="U979" s="183"/>
      <c r="V979" s="183"/>
      <c r="W979" s="183"/>
      <c r="X979" s="183"/>
      <c r="Y979" s="183"/>
      <c r="Z979" s="183"/>
      <c r="AA979" s="183"/>
      <c r="AB979" s="183"/>
      <c r="AC979" s="183"/>
      <c r="AD979" s="183"/>
      <c r="AE979" s="183"/>
      <c r="AF979" s="183"/>
      <c r="AG979" s="183"/>
      <c r="AH979" s="183"/>
      <c r="AI979" s="183"/>
      <c r="AJ979" s="183"/>
      <c r="AK979" s="183"/>
      <c r="AL979" s="183"/>
      <c r="AM979" s="183"/>
      <c r="AN979" s="183"/>
      <c r="AO979" s="183"/>
      <c r="AP979" s="183"/>
      <c r="AQ979" s="183"/>
      <c r="AR979" s="183"/>
      <c r="AS979" s="183"/>
      <c r="AT979" s="183"/>
      <c r="AU979" s="183"/>
      <c r="AV979" s="183"/>
      <c r="AW979" s="183"/>
      <c r="AX979" s="183"/>
      <c r="AY979" s="183"/>
      <c r="AZ979" s="183"/>
      <c r="BA979" s="183"/>
      <c r="BB979" s="183"/>
      <c r="BC979" s="183"/>
      <c r="BD979" s="183"/>
      <c r="BE979" s="183"/>
      <c r="BF979" s="183"/>
      <c r="BG979" s="183"/>
      <c r="BH979" s="183"/>
      <c r="BI979" s="183"/>
      <c r="BJ979" s="183"/>
      <c r="BK979" s="183"/>
      <c r="BL979" s="183"/>
      <c r="BM979" s="183"/>
    </row>
    <row r="980" spans="1:65" x14ac:dyDescent="0.2">
      <c r="A980" s="110"/>
      <c r="B980" s="110"/>
      <c r="C980" s="110"/>
      <c r="D980" s="183"/>
      <c r="E980" s="183"/>
      <c r="F980" s="183"/>
      <c r="G980" s="183"/>
      <c r="H980" s="183"/>
      <c r="I980" s="183"/>
      <c r="J980" s="183"/>
      <c r="K980" s="183"/>
      <c r="L980" s="183"/>
      <c r="M980" s="183"/>
      <c r="N980" s="183"/>
      <c r="O980" s="183"/>
      <c r="P980" s="183"/>
      <c r="Q980" s="183"/>
      <c r="R980" s="183"/>
      <c r="S980" s="183"/>
      <c r="T980" s="183"/>
      <c r="U980" s="183"/>
      <c r="V980" s="183"/>
      <c r="W980" s="183"/>
      <c r="X980" s="183"/>
      <c r="Y980" s="183"/>
      <c r="Z980" s="183"/>
      <c r="AA980" s="183"/>
      <c r="AB980" s="183"/>
      <c r="AC980" s="183"/>
      <c r="AD980" s="183"/>
      <c r="AE980" s="183"/>
      <c r="AF980" s="183"/>
      <c r="AG980" s="183"/>
      <c r="AH980" s="183"/>
      <c r="AI980" s="183"/>
      <c r="AJ980" s="183"/>
      <c r="AK980" s="183"/>
      <c r="AL980" s="183"/>
      <c r="AM980" s="183"/>
      <c r="AN980" s="183"/>
      <c r="AO980" s="183"/>
      <c r="AP980" s="183"/>
      <c r="AQ980" s="183"/>
      <c r="AR980" s="183"/>
      <c r="AS980" s="183"/>
      <c r="AT980" s="183"/>
      <c r="AU980" s="183"/>
      <c r="AV980" s="183"/>
      <c r="AW980" s="183"/>
      <c r="AX980" s="183"/>
      <c r="AY980" s="183"/>
      <c r="AZ980" s="183"/>
      <c r="BA980" s="183"/>
      <c r="BB980" s="183"/>
      <c r="BC980" s="183"/>
      <c r="BD980" s="183"/>
      <c r="BE980" s="183"/>
      <c r="BF980" s="183"/>
      <c r="BG980" s="183"/>
      <c r="BH980" s="183"/>
      <c r="BI980" s="183"/>
      <c r="BJ980" s="183"/>
      <c r="BK980" s="183"/>
      <c r="BL980" s="183"/>
      <c r="BM980" s="183"/>
    </row>
    <row r="981" spans="1:65" x14ac:dyDescent="0.2">
      <c r="A981" s="110"/>
      <c r="B981" s="110"/>
      <c r="C981" s="110"/>
      <c r="D981" s="183"/>
      <c r="E981" s="183"/>
      <c r="F981" s="183"/>
      <c r="G981" s="183"/>
      <c r="H981" s="183"/>
      <c r="I981" s="183"/>
      <c r="J981" s="183"/>
      <c r="K981" s="183"/>
      <c r="L981" s="183"/>
      <c r="M981" s="183"/>
      <c r="N981" s="183"/>
      <c r="O981" s="183"/>
      <c r="P981" s="183"/>
      <c r="Q981" s="183"/>
      <c r="R981" s="183"/>
      <c r="S981" s="183"/>
      <c r="T981" s="183"/>
      <c r="U981" s="183"/>
      <c r="V981" s="183"/>
      <c r="W981" s="183"/>
      <c r="X981" s="183"/>
      <c r="Y981" s="183"/>
      <c r="Z981" s="183"/>
      <c r="AA981" s="183"/>
      <c r="AB981" s="183"/>
      <c r="AC981" s="183"/>
      <c r="AD981" s="183"/>
      <c r="AE981" s="183"/>
      <c r="AF981" s="183"/>
      <c r="AG981" s="183"/>
      <c r="AH981" s="183"/>
      <c r="AI981" s="183"/>
      <c r="AJ981" s="183"/>
      <c r="AK981" s="183"/>
      <c r="AL981" s="183"/>
      <c r="AM981" s="183"/>
      <c r="AN981" s="183"/>
      <c r="AO981" s="183"/>
      <c r="AP981" s="183"/>
      <c r="AQ981" s="183"/>
      <c r="AR981" s="183"/>
      <c r="AS981" s="183"/>
      <c r="AT981" s="183"/>
      <c r="AU981" s="183"/>
      <c r="AV981" s="183"/>
      <c r="AW981" s="183"/>
      <c r="AX981" s="183"/>
      <c r="AY981" s="183"/>
      <c r="AZ981" s="183"/>
      <c r="BA981" s="183"/>
      <c r="BB981" s="183"/>
      <c r="BC981" s="183"/>
      <c r="BD981" s="183"/>
      <c r="BE981" s="183"/>
      <c r="BF981" s="183"/>
      <c r="BG981" s="183"/>
      <c r="BH981" s="183"/>
      <c r="BI981" s="183"/>
      <c r="BJ981" s="183"/>
      <c r="BK981" s="183"/>
      <c r="BL981" s="183"/>
      <c r="BM981" s="183"/>
    </row>
    <row r="982" spans="1:65" x14ac:dyDescent="0.2">
      <c r="A982" s="110"/>
      <c r="B982" s="110"/>
      <c r="C982" s="110"/>
      <c r="D982" s="183"/>
      <c r="E982" s="183"/>
      <c r="F982" s="183"/>
      <c r="G982" s="183"/>
      <c r="H982" s="183"/>
      <c r="I982" s="183"/>
      <c r="J982" s="183"/>
      <c r="K982" s="183"/>
      <c r="L982" s="183"/>
      <c r="M982" s="183"/>
      <c r="N982" s="183"/>
      <c r="O982" s="183"/>
      <c r="P982" s="183"/>
      <c r="Q982" s="183"/>
      <c r="R982" s="183"/>
      <c r="S982" s="183"/>
      <c r="T982" s="183"/>
      <c r="U982" s="183"/>
      <c r="V982" s="183"/>
      <c r="W982" s="183"/>
      <c r="X982" s="183"/>
      <c r="Y982" s="183"/>
      <c r="Z982" s="183"/>
      <c r="AA982" s="183"/>
      <c r="AB982" s="183"/>
      <c r="AC982" s="183"/>
      <c r="AD982" s="183"/>
      <c r="AE982" s="183"/>
      <c r="AF982" s="183"/>
      <c r="AG982" s="183"/>
      <c r="AH982" s="183"/>
      <c r="AI982" s="183"/>
      <c r="AJ982" s="183"/>
      <c r="AK982" s="183"/>
      <c r="AL982" s="183"/>
      <c r="AM982" s="183"/>
      <c r="AN982" s="183"/>
      <c r="AO982" s="183"/>
      <c r="AP982" s="183"/>
      <c r="AQ982" s="183"/>
      <c r="AR982" s="183"/>
      <c r="AS982" s="183"/>
      <c r="AT982" s="183"/>
      <c r="AU982" s="183"/>
      <c r="AV982" s="183"/>
      <c r="AW982" s="183"/>
      <c r="AX982" s="183"/>
      <c r="AY982" s="183"/>
      <c r="AZ982" s="183"/>
      <c r="BA982" s="183"/>
      <c r="BB982" s="183"/>
      <c r="BC982" s="183"/>
      <c r="BD982" s="183"/>
      <c r="BE982" s="183"/>
      <c r="BF982" s="183"/>
      <c r="BG982" s="183"/>
      <c r="BH982" s="183"/>
      <c r="BI982" s="183"/>
      <c r="BJ982" s="183"/>
      <c r="BK982" s="183"/>
      <c r="BL982" s="183"/>
      <c r="BM982" s="183"/>
    </row>
    <row r="983" spans="1:65" x14ac:dyDescent="0.2">
      <c r="A983" s="110"/>
      <c r="B983" s="110"/>
      <c r="C983" s="110"/>
      <c r="D983" s="183"/>
      <c r="E983" s="183"/>
      <c r="F983" s="183"/>
      <c r="G983" s="183"/>
      <c r="H983" s="183"/>
      <c r="I983" s="183"/>
      <c r="J983" s="183"/>
      <c r="K983" s="183"/>
      <c r="L983" s="183"/>
      <c r="M983" s="183"/>
      <c r="N983" s="183"/>
      <c r="O983" s="183"/>
      <c r="P983" s="183"/>
      <c r="Q983" s="183"/>
      <c r="R983" s="183"/>
      <c r="S983" s="183"/>
      <c r="T983" s="183"/>
      <c r="U983" s="183"/>
      <c r="V983" s="183"/>
      <c r="W983" s="183"/>
      <c r="X983" s="183"/>
      <c r="Y983" s="183"/>
      <c r="Z983" s="183"/>
      <c r="AA983" s="183"/>
      <c r="AB983" s="183"/>
      <c r="AC983" s="183"/>
      <c r="AD983" s="183"/>
      <c r="AE983" s="183"/>
      <c r="AF983" s="183"/>
      <c r="AG983" s="183"/>
      <c r="AH983" s="183"/>
      <c r="AI983" s="183"/>
      <c r="AJ983" s="183"/>
      <c r="AK983" s="183"/>
      <c r="AL983" s="183"/>
      <c r="AM983" s="183"/>
      <c r="AN983" s="183"/>
      <c r="AO983" s="183"/>
      <c r="AP983" s="183"/>
      <c r="AQ983" s="183"/>
      <c r="AR983" s="183"/>
      <c r="AS983" s="183"/>
      <c r="AT983" s="183"/>
      <c r="AU983" s="183"/>
      <c r="AV983" s="183"/>
      <c r="AW983" s="183"/>
      <c r="AX983" s="183"/>
      <c r="AY983" s="183"/>
      <c r="AZ983" s="183"/>
      <c r="BA983" s="183"/>
      <c r="BB983" s="183"/>
      <c r="BC983" s="183"/>
      <c r="BD983" s="183"/>
      <c r="BE983" s="183"/>
      <c r="BF983" s="183"/>
      <c r="BG983" s="183"/>
      <c r="BH983" s="183"/>
      <c r="BI983" s="183"/>
      <c r="BJ983" s="183"/>
      <c r="BK983" s="183"/>
      <c r="BL983" s="183"/>
      <c r="BM983" s="183"/>
    </row>
    <row r="984" spans="1:65" x14ac:dyDescent="0.2">
      <c r="A984" s="110"/>
      <c r="B984" s="110"/>
      <c r="C984" s="110"/>
      <c r="D984" s="183"/>
      <c r="E984" s="183"/>
      <c r="F984" s="183"/>
      <c r="G984" s="183"/>
      <c r="H984" s="183"/>
      <c r="I984" s="183"/>
      <c r="J984" s="183"/>
      <c r="K984" s="183"/>
      <c r="L984" s="183"/>
      <c r="M984" s="183"/>
      <c r="N984" s="183"/>
      <c r="O984" s="183"/>
      <c r="P984" s="183"/>
      <c r="Q984" s="183"/>
      <c r="R984" s="183"/>
      <c r="S984" s="183"/>
      <c r="T984" s="183"/>
      <c r="U984" s="183"/>
      <c r="V984" s="183"/>
      <c r="W984" s="183"/>
      <c r="X984" s="183"/>
      <c r="Y984" s="183"/>
      <c r="Z984" s="183"/>
      <c r="AA984" s="183"/>
      <c r="AB984" s="183"/>
      <c r="AC984" s="183"/>
      <c r="AD984" s="183"/>
      <c r="AE984" s="183"/>
      <c r="AF984" s="183"/>
      <c r="AG984" s="183"/>
      <c r="AH984" s="183"/>
      <c r="AI984" s="183"/>
      <c r="AJ984" s="183"/>
      <c r="AK984" s="183"/>
      <c r="AL984" s="183"/>
      <c r="AM984" s="183"/>
      <c r="AN984" s="183"/>
      <c r="AO984" s="183"/>
      <c r="AP984" s="183"/>
      <c r="AQ984" s="183"/>
      <c r="AR984" s="183"/>
      <c r="AS984" s="183"/>
      <c r="AT984" s="183"/>
      <c r="AU984" s="183"/>
      <c r="AV984" s="183"/>
      <c r="AW984" s="183"/>
      <c r="AX984" s="183"/>
      <c r="AY984" s="183"/>
      <c r="AZ984" s="183"/>
      <c r="BA984" s="183"/>
      <c r="BB984" s="183"/>
      <c r="BC984" s="183"/>
      <c r="BD984" s="183"/>
      <c r="BE984" s="183"/>
      <c r="BF984" s="183"/>
      <c r="BG984" s="183"/>
      <c r="BH984" s="183"/>
      <c r="BI984" s="183"/>
      <c r="BJ984" s="183"/>
      <c r="BK984" s="183"/>
      <c r="BL984" s="183"/>
      <c r="BM984" s="183"/>
    </row>
    <row r="985" spans="1:65" x14ac:dyDescent="0.2">
      <c r="A985" s="110"/>
      <c r="B985" s="110"/>
      <c r="C985" s="110"/>
      <c r="D985" s="183"/>
      <c r="E985" s="183"/>
      <c r="F985" s="183"/>
      <c r="G985" s="183"/>
      <c r="H985" s="183"/>
      <c r="I985" s="183"/>
      <c r="J985" s="183"/>
      <c r="K985" s="183"/>
      <c r="L985" s="183"/>
      <c r="M985" s="183"/>
      <c r="N985" s="183"/>
      <c r="O985" s="183"/>
      <c r="P985" s="183"/>
      <c r="Q985" s="183"/>
      <c r="R985" s="183"/>
      <c r="S985" s="183"/>
      <c r="T985" s="183"/>
      <c r="U985" s="183"/>
      <c r="V985" s="183"/>
      <c r="W985" s="183"/>
      <c r="X985" s="183"/>
      <c r="Y985" s="183"/>
      <c r="Z985" s="183"/>
      <c r="AA985" s="183"/>
      <c r="AB985" s="183"/>
      <c r="AC985" s="183"/>
      <c r="AD985" s="183"/>
      <c r="AE985" s="183"/>
      <c r="AF985" s="183"/>
      <c r="AG985" s="183"/>
      <c r="AH985" s="183"/>
      <c r="AI985" s="183"/>
      <c r="AJ985" s="183"/>
      <c r="AK985" s="183"/>
      <c r="AL985" s="183"/>
      <c r="AM985" s="183"/>
      <c r="AN985" s="183"/>
      <c r="AO985" s="183"/>
      <c r="AP985" s="183"/>
      <c r="AQ985" s="183"/>
      <c r="AR985" s="183"/>
      <c r="AS985" s="183"/>
      <c r="AT985" s="183"/>
      <c r="AU985" s="183"/>
      <c r="AV985" s="183"/>
      <c r="AW985" s="183"/>
      <c r="AX985" s="183"/>
      <c r="AY985" s="183"/>
      <c r="AZ985" s="183"/>
      <c r="BA985" s="183"/>
      <c r="BB985" s="183"/>
      <c r="BC985" s="183"/>
      <c r="BD985" s="183"/>
      <c r="BE985" s="183"/>
      <c r="BF985" s="183"/>
      <c r="BG985" s="183"/>
      <c r="BH985" s="183"/>
      <c r="BI985" s="183"/>
      <c r="BJ985" s="183"/>
      <c r="BK985" s="183"/>
      <c r="BL985" s="183"/>
      <c r="BM985" s="183"/>
    </row>
    <row r="986" spans="1:65" x14ac:dyDescent="0.2">
      <c r="A986" s="110"/>
      <c r="B986" s="110"/>
      <c r="C986" s="110"/>
      <c r="D986" s="183"/>
      <c r="E986" s="183"/>
      <c r="F986" s="183"/>
      <c r="G986" s="183"/>
      <c r="H986" s="183"/>
      <c r="I986" s="183"/>
      <c r="J986" s="183"/>
      <c r="K986" s="183"/>
      <c r="L986" s="183"/>
      <c r="M986" s="183"/>
      <c r="N986" s="183"/>
      <c r="O986" s="183"/>
      <c r="P986" s="183"/>
      <c r="Q986" s="183"/>
      <c r="R986" s="183"/>
      <c r="S986" s="183"/>
      <c r="T986" s="183"/>
      <c r="U986" s="183"/>
      <c r="V986" s="183"/>
      <c r="W986" s="183"/>
      <c r="X986" s="183"/>
      <c r="Y986" s="183"/>
      <c r="Z986" s="183"/>
      <c r="AA986" s="183"/>
      <c r="AB986" s="183"/>
      <c r="AC986" s="183"/>
      <c r="AD986" s="183"/>
      <c r="AE986" s="183"/>
      <c r="AF986" s="183"/>
      <c r="AG986" s="183"/>
      <c r="AH986" s="183"/>
      <c r="AI986" s="183"/>
      <c r="AJ986" s="183"/>
      <c r="AK986" s="183"/>
      <c r="AL986" s="183"/>
      <c r="AM986" s="183"/>
      <c r="AN986" s="183"/>
      <c r="AO986" s="183"/>
      <c r="AP986" s="183"/>
      <c r="AQ986" s="183"/>
      <c r="AR986" s="183"/>
      <c r="AS986" s="183"/>
      <c r="AT986" s="183"/>
      <c r="AU986" s="183"/>
      <c r="AV986" s="183"/>
      <c r="AW986" s="183"/>
      <c r="AX986" s="183"/>
      <c r="AY986" s="183"/>
      <c r="AZ986" s="183"/>
      <c r="BA986" s="183"/>
      <c r="BB986" s="183"/>
      <c r="BC986" s="183"/>
      <c r="BD986" s="183"/>
      <c r="BE986" s="183"/>
      <c r="BF986" s="183"/>
      <c r="BG986" s="183"/>
      <c r="BH986" s="183"/>
      <c r="BI986" s="183"/>
      <c r="BJ986" s="183"/>
      <c r="BK986" s="183"/>
      <c r="BL986" s="183"/>
      <c r="BM986" s="183"/>
    </row>
    <row r="987" spans="1:65" x14ac:dyDescent="0.2">
      <c r="A987" s="110"/>
      <c r="B987" s="110"/>
      <c r="C987" s="110"/>
      <c r="D987" s="183"/>
      <c r="E987" s="183"/>
      <c r="F987" s="183"/>
      <c r="G987" s="183"/>
      <c r="H987" s="183"/>
      <c r="I987" s="183"/>
      <c r="J987" s="183"/>
      <c r="K987" s="183"/>
      <c r="L987" s="183"/>
      <c r="M987" s="183"/>
      <c r="N987" s="183"/>
      <c r="O987" s="183"/>
      <c r="P987" s="183"/>
      <c r="Q987" s="183"/>
      <c r="R987" s="183"/>
      <c r="S987" s="183"/>
      <c r="T987" s="183"/>
      <c r="U987" s="183"/>
      <c r="V987" s="183"/>
      <c r="W987" s="183"/>
      <c r="X987" s="183"/>
      <c r="Y987" s="183"/>
      <c r="Z987" s="183"/>
      <c r="AA987" s="183"/>
      <c r="AB987" s="183"/>
      <c r="AC987" s="183"/>
      <c r="AD987" s="183"/>
      <c r="AE987" s="183"/>
      <c r="AF987" s="183"/>
      <c r="AG987" s="183"/>
      <c r="AH987" s="183"/>
      <c r="AI987" s="183"/>
      <c r="AJ987" s="183"/>
      <c r="AK987" s="183"/>
      <c r="AL987" s="183"/>
      <c r="AM987" s="183"/>
      <c r="AN987" s="183"/>
      <c r="AO987" s="183"/>
      <c r="AP987" s="183"/>
      <c r="AQ987" s="183"/>
      <c r="AR987" s="183"/>
      <c r="AS987" s="183"/>
      <c r="AT987" s="183"/>
      <c r="AU987" s="183"/>
      <c r="AV987" s="183"/>
      <c r="AW987" s="183"/>
      <c r="AX987" s="183"/>
      <c r="AY987" s="183"/>
      <c r="AZ987" s="183"/>
      <c r="BA987" s="183"/>
      <c r="BB987" s="183"/>
      <c r="BC987" s="183"/>
      <c r="BD987" s="183"/>
      <c r="BE987" s="183"/>
      <c r="BF987" s="183"/>
      <c r="BG987" s="183"/>
      <c r="BH987" s="183"/>
      <c r="BI987" s="183"/>
      <c r="BJ987" s="183"/>
      <c r="BK987" s="183"/>
      <c r="BL987" s="183"/>
      <c r="BM987" s="183"/>
    </row>
    <row r="988" spans="1:65" x14ac:dyDescent="0.2">
      <c r="A988" s="110"/>
      <c r="B988" s="110"/>
      <c r="C988" s="110"/>
      <c r="D988" s="183"/>
      <c r="E988" s="183"/>
      <c r="F988" s="183"/>
      <c r="G988" s="183"/>
      <c r="H988" s="183"/>
      <c r="I988" s="183"/>
      <c r="J988" s="183"/>
      <c r="K988" s="183"/>
      <c r="L988" s="183"/>
      <c r="M988" s="183"/>
      <c r="N988" s="183"/>
      <c r="O988" s="183"/>
      <c r="P988" s="183"/>
      <c r="Q988" s="183"/>
      <c r="R988" s="183"/>
      <c r="S988" s="183"/>
      <c r="T988" s="183"/>
      <c r="U988" s="183"/>
      <c r="V988" s="183"/>
      <c r="W988" s="183"/>
      <c r="X988" s="183"/>
      <c r="Y988" s="183"/>
      <c r="Z988" s="183"/>
      <c r="AA988" s="183"/>
      <c r="AB988" s="183"/>
      <c r="AC988" s="183"/>
      <c r="AD988" s="183"/>
      <c r="AE988" s="183"/>
      <c r="AF988" s="183"/>
      <c r="AG988" s="183"/>
      <c r="AH988" s="183"/>
      <c r="AI988" s="183"/>
      <c r="AJ988" s="183"/>
      <c r="AK988" s="183"/>
      <c r="AL988" s="183"/>
      <c r="AM988" s="183"/>
      <c r="AN988" s="183"/>
      <c r="AO988" s="183"/>
      <c r="AP988" s="183"/>
      <c r="AQ988" s="183"/>
      <c r="AR988" s="183"/>
      <c r="AS988" s="183"/>
      <c r="AT988" s="183"/>
      <c r="AU988" s="183"/>
      <c r="AV988" s="183"/>
      <c r="AW988" s="183"/>
      <c r="AX988" s="183"/>
      <c r="AY988" s="183"/>
      <c r="AZ988" s="183"/>
      <c r="BA988" s="183"/>
      <c r="BB988" s="183"/>
      <c r="BC988" s="183"/>
      <c r="BD988" s="183"/>
      <c r="BE988" s="183"/>
      <c r="BF988" s="183"/>
      <c r="BG988" s="183"/>
      <c r="BH988" s="183"/>
      <c r="BI988" s="183"/>
      <c r="BJ988" s="183"/>
      <c r="BK988" s="183"/>
      <c r="BL988" s="183"/>
      <c r="BM988" s="183"/>
    </row>
    <row r="989" spans="1:65" x14ac:dyDescent="0.2">
      <c r="A989" s="110"/>
      <c r="B989" s="110"/>
      <c r="C989" s="110"/>
      <c r="D989" s="183"/>
      <c r="E989" s="183"/>
      <c r="F989" s="183"/>
      <c r="G989" s="183"/>
      <c r="H989" s="183"/>
      <c r="I989" s="183"/>
      <c r="J989" s="183"/>
      <c r="K989" s="183"/>
      <c r="L989" s="183"/>
      <c r="M989" s="183"/>
      <c r="N989" s="183"/>
      <c r="O989" s="183"/>
      <c r="P989" s="183"/>
      <c r="Q989" s="183"/>
      <c r="R989" s="183"/>
      <c r="S989" s="183"/>
      <c r="T989" s="183"/>
      <c r="U989" s="183"/>
      <c r="V989" s="183"/>
      <c r="W989" s="183"/>
      <c r="X989" s="183"/>
      <c r="Y989" s="183"/>
      <c r="Z989" s="183"/>
      <c r="AA989" s="183"/>
      <c r="AB989" s="183"/>
      <c r="AC989" s="183"/>
      <c r="AD989" s="183"/>
      <c r="AE989" s="183"/>
      <c r="AF989" s="183"/>
      <c r="AG989" s="183"/>
      <c r="AH989" s="183"/>
      <c r="AI989" s="183"/>
      <c r="AJ989" s="183"/>
      <c r="AK989" s="183"/>
      <c r="AL989" s="183"/>
      <c r="AM989" s="183"/>
      <c r="AN989" s="183"/>
      <c r="AO989" s="183"/>
      <c r="AP989" s="183"/>
      <c r="AQ989" s="183"/>
      <c r="AR989" s="183"/>
      <c r="AS989" s="183"/>
      <c r="AT989" s="183"/>
      <c r="AU989" s="183"/>
      <c r="AV989" s="183"/>
      <c r="AW989" s="183"/>
      <c r="AX989" s="183"/>
      <c r="AY989" s="183"/>
      <c r="AZ989" s="183"/>
      <c r="BA989" s="183"/>
      <c r="BB989" s="183"/>
      <c r="BC989" s="183"/>
      <c r="BD989" s="183"/>
      <c r="BE989" s="183"/>
      <c r="BF989" s="183"/>
      <c r="BG989" s="183"/>
      <c r="BH989" s="183"/>
      <c r="BI989" s="183"/>
      <c r="BJ989" s="183"/>
      <c r="BK989" s="183"/>
      <c r="BL989" s="183"/>
      <c r="BM989" s="183"/>
    </row>
    <row r="990" spans="1:65" x14ac:dyDescent="0.2">
      <c r="A990" s="110"/>
      <c r="B990" s="110"/>
      <c r="C990" s="110"/>
      <c r="D990" s="183"/>
      <c r="E990" s="183"/>
      <c r="F990" s="183"/>
      <c r="G990" s="183"/>
      <c r="H990" s="183"/>
      <c r="I990" s="183"/>
      <c r="J990" s="183"/>
      <c r="K990" s="183"/>
      <c r="L990" s="183"/>
      <c r="M990" s="183"/>
      <c r="N990" s="183"/>
      <c r="O990" s="183"/>
      <c r="P990" s="183"/>
      <c r="Q990" s="183"/>
      <c r="R990" s="183"/>
      <c r="S990" s="183"/>
      <c r="T990" s="183"/>
      <c r="U990" s="183"/>
      <c r="V990" s="183"/>
      <c r="W990" s="183"/>
      <c r="X990" s="183"/>
      <c r="Y990" s="183"/>
      <c r="Z990" s="183"/>
      <c r="AA990" s="183"/>
      <c r="AB990" s="183"/>
      <c r="AC990" s="183"/>
      <c r="AD990" s="183"/>
      <c r="AE990" s="183"/>
      <c r="AF990" s="183"/>
      <c r="AG990" s="183"/>
      <c r="AH990" s="183"/>
      <c r="AI990" s="183"/>
      <c r="AJ990" s="183"/>
      <c r="AK990" s="183"/>
      <c r="AL990" s="183"/>
      <c r="AM990" s="183"/>
      <c r="AN990" s="183"/>
      <c r="AO990" s="183"/>
      <c r="AP990" s="183"/>
      <c r="AQ990" s="183"/>
      <c r="AR990" s="183"/>
      <c r="AS990" s="183"/>
      <c r="AT990" s="183"/>
      <c r="AU990" s="183"/>
      <c r="AV990" s="183"/>
      <c r="AW990" s="183"/>
      <c r="AX990" s="183"/>
      <c r="AY990" s="183"/>
      <c r="AZ990" s="183"/>
      <c r="BA990" s="183"/>
      <c r="BB990" s="183"/>
      <c r="BC990" s="183"/>
      <c r="BD990" s="183"/>
      <c r="BE990" s="183"/>
      <c r="BF990" s="183"/>
      <c r="BG990" s="183"/>
      <c r="BH990" s="183"/>
      <c r="BI990" s="183"/>
      <c r="BJ990" s="183"/>
      <c r="BK990" s="183"/>
      <c r="BL990" s="183"/>
      <c r="BM990" s="183"/>
    </row>
    <row r="991" spans="1:65" x14ac:dyDescent="0.2">
      <c r="A991" s="110"/>
      <c r="B991" s="110"/>
      <c r="C991" s="110"/>
      <c r="D991" s="183"/>
      <c r="E991" s="183"/>
      <c r="F991" s="183"/>
      <c r="G991" s="183"/>
      <c r="H991" s="183"/>
      <c r="I991" s="183"/>
      <c r="J991" s="183"/>
      <c r="K991" s="183"/>
      <c r="L991" s="183"/>
      <c r="M991" s="183"/>
      <c r="N991" s="183"/>
      <c r="O991" s="183"/>
      <c r="P991" s="183"/>
      <c r="Q991" s="183"/>
      <c r="R991" s="183"/>
      <c r="S991" s="183"/>
      <c r="T991" s="183"/>
      <c r="U991" s="183"/>
      <c r="V991" s="183"/>
      <c r="W991" s="183"/>
      <c r="X991" s="183"/>
      <c r="Y991" s="183"/>
      <c r="Z991" s="183"/>
      <c r="AA991" s="183"/>
      <c r="AB991" s="183"/>
      <c r="AC991" s="183"/>
      <c r="AD991" s="183"/>
      <c r="AE991" s="183"/>
      <c r="AF991" s="183"/>
      <c r="AG991" s="183"/>
      <c r="AH991" s="183"/>
      <c r="AI991" s="183"/>
      <c r="AJ991" s="183"/>
      <c r="AK991" s="183"/>
      <c r="AL991" s="183"/>
      <c r="AM991" s="183"/>
      <c r="AN991" s="183"/>
      <c r="AO991" s="183"/>
      <c r="AP991" s="183"/>
      <c r="AQ991" s="183"/>
      <c r="AR991" s="183"/>
      <c r="AS991" s="183"/>
      <c r="AT991" s="183"/>
      <c r="AU991" s="183"/>
      <c r="AV991" s="183"/>
      <c r="AW991" s="183"/>
      <c r="AX991" s="183"/>
      <c r="AY991" s="183"/>
      <c r="AZ991" s="183"/>
      <c r="BA991" s="183"/>
      <c r="BB991" s="183"/>
      <c r="BC991" s="183"/>
      <c r="BD991" s="183"/>
      <c r="BE991" s="183"/>
      <c r="BF991" s="183"/>
      <c r="BG991" s="183"/>
      <c r="BH991" s="183"/>
      <c r="BI991" s="183"/>
      <c r="BJ991" s="183"/>
      <c r="BK991" s="183"/>
      <c r="BL991" s="183"/>
      <c r="BM991" s="183"/>
    </row>
    <row r="992" spans="1:65" x14ac:dyDescent="0.2">
      <c r="A992" s="110"/>
      <c r="B992" s="110"/>
      <c r="C992" s="110"/>
      <c r="D992" s="183"/>
      <c r="E992" s="183"/>
      <c r="F992" s="183"/>
      <c r="G992" s="183"/>
      <c r="H992" s="183"/>
      <c r="I992" s="183"/>
      <c r="J992" s="183"/>
      <c r="K992" s="183"/>
      <c r="L992" s="183"/>
      <c r="M992" s="183"/>
      <c r="N992" s="183"/>
      <c r="O992" s="183"/>
      <c r="P992" s="183"/>
      <c r="Q992" s="183"/>
      <c r="R992" s="183"/>
      <c r="S992" s="183"/>
      <c r="T992" s="183"/>
      <c r="U992" s="183"/>
      <c r="V992" s="183"/>
      <c r="W992" s="183"/>
      <c r="X992" s="183"/>
      <c r="Y992" s="183"/>
      <c r="Z992" s="183"/>
      <c r="AA992" s="183"/>
      <c r="AB992" s="183"/>
      <c r="AC992" s="183"/>
      <c r="AD992" s="183"/>
      <c r="AE992" s="183"/>
      <c r="AF992" s="183"/>
      <c r="AG992" s="183"/>
      <c r="AH992" s="183"/>
      <c r="AI992" s="183"/>
      <c r="AJ992" s="183"/>
      <c r="AK992" s="183"/>
      <c r="AL992" s="183"/>
      <c r="AM992" s="183"/>
      <c r="AN992" s="183"/>
      <c r="AO992" s="183"/>
      <c r="AP992" s="183"/>
      <c r="AQ992" s="183"/>
      <c r="AR992" s="183"/>
      <c r="AS992" s="183"/>
      <c r="AT992" s="183"/>
      <c r="AU992" s="183"/>
      <c r="AV992" s="183"/>
      <c r="AW992" s="183"/>
      <c r="AX992" s="183"/>
      <c r="AY992" s="183"/>
      <c r="AZ992" s="183"/>
      <c r="BA992" s="183"/>
      <c r="BB992" s="183"/>
      <c r="BC992" s="183"/>
      <c r="BD992" s="183"/>
      <c r="BE992" s="183"/>
      <c r="BF992" s="183"/>
      <c r="BG992" s="183"/>
      <c r="BH992" s="183"/>
      <c r="BI992" s="183"/>
      <c r="BJ992" s="183"/>
      <c r="BK992" s="183"/>
      <c r="BL992" s="183"/>
      <c r="BM992" s="183"/>
    </row>
    <row r="993" spans="1:65" x14ac:dyDescent="0.2">
      <c r="A993" s="110"/>
      <c r="B993" s="110"/>
      <c r="C993" s="110"/>
      <c r="D993" s="183"/>
      <c r="E993" s="183"/>
      <c r="F993" s="183"/>
      <c r="G993" s="183"/>
      <c r="H993" s="183"/>
      <c r="I993" s="183"/>
      <c r="J993" s="183"/>
      <c r="K993" s="183"/>
      <c r="L993" s="183"/>
      <c r="M993" s="183"/>
      <c r="N993" s="183"/>
      <c r="O993" s="183"/>
      <c r="P993" s="183"/>
      <c r="Q993" s="183"/>
      <c r="R993" s="183"/>
      <c r="S993" s="183"/>
      <c r="T993" s="183"/>
      <c r="U993" s="183"/>
      <c r="V993" s="183"/>
      <c r="W993" s="183"/>
      <c r="X993" s="183"/>
      <c r="Y993" s="183"/>
      <c r="Z993" s="183"/>
      <c r="AA993" s="183"/>
      <c r="AB993" s="183"/>
      <c r="AC993" s="183"/>
      <c r="AD993" s="183"/>
      <c r="AE993" s="183"/>
      <c r="AF993" s="183"/>
      <c r="AG993" s="183"/>
      <c r="AH993" s="183"/>
      <c r="AI993" s="183"/>
      <c r="AJ993" s="183"/>
      <c r="AK993" s="183"/>
      <c r="AL993" s="183"/>
      <c r="AM993" s="183"/>
      <c r="AN993" s="183"/>
      <c r="AO993" s="183"/>
      <c r="AP993" s="183"/>
      <c r="AQ993" s="183"/>
      <c r="AR993" s="183"/>
      <c r="AS993" s="183"/>
      <c r="AT993" s="183"/>
      <c r="AU993" s="183"/>
      <c r="AV993" s="183"/>
      <c r="AW993" s="183"/>
      <c r="AX993" s="183"/>
      <c r="AY993" s="183"/>
      <c r="AZ993" s="183"/>
      <c r="BA993" s="183"/>
      <c r="BB993" s="183"/>
      <c r="BC993" s="183"/>
      <c r="BD993" s="183"/>
      <c r="BE993" s="183"/>
      <c r="BF993" s="183"/>
      <c r="BG993" s="183"/>
      <c r="BH993" s="183"/>
      <c r="BI993" s="183"/>
      <c r="BJ993" s="183"/>
      <c r="BK993" s="183"/>
      <c r="BL993" s="183"/>
      <c r="BM993" s="183"/>
    </row>
    <row r="994" spans="1:65" x14ac:dyDescent="0.2">
      <c r="A994" s="110"/>
      <c r="B994" s="110"/>
      <c r="C994" s="110"/>
      <c r="D994" s="183"/>
      <c r="E994" s="183"/>
      <c r="F994" s="183"/>
      <c r="G994" s="183"/>
      <c r="H994" s="183"/>
      <c r="I994" s="183"/>
      <c r="J994" s="183"/>
      <c r="K994" s="183"/>
      <c r="L994" s="183"/>
      <c r="M994" s="183"/>
      <c r="N994" s="183"/>
      <c r="O994" s="183"/>
      <c r="P994" s="183"/>
      <c r="Q994" s="183"/>
      <c r="R994" s="183"/>
      <c r="S994" s="183"/>
      <c r="T994" s="183"/>
      <c r="U994" s="183"/>
      <c r="V994" s="183"/>
      <c r="W994" s="183"/>
      <c r="X994" s="183"/>
      <c r="Y994" s="183"/>
      <c r="Z994" s="183"/>
      <c r="AA994" s="183"/>
      <c r="AB994" s="183"/>
      <c r="AC994" s="183"/>
      <c r="AD994" s="183"/>
      <c r="AE994" s="183"/>
      <c r="AF994" s="183"/>
      <c r="AG994" s="183"/>
      <c r="AH994" s="183"/>
      <c r="AI994" s="183"/>
      <c r="AJ994" s="183"/>
      <c r="AK994" s="183"/>
      <c r="AL994" s="183"/>
      <c r="AM994" s="183"/>
      <c r="AN994" s="183"/>
      <c r="AO994" s="183"/>
      <c r="AP994" s="183"/>
      <c r="AQ994" s="183"/>
      <c r="AR994" s="183"/>
      <c r="AS994" s="183"/>
      <c r="AT994" s="183"/>
      <c r="AU994" s="183"/>
      <c r="AV994" s="183"/>
      <c r="AW994" s="183"/>
      <c r="AX994" s="183"/>
      <c r="AY994" s="183"/>
      <c r="AZ994" s="183"/>
      <c r="BA994" s="183"/>
      <c r="BB994" s="183"/>
      <c r="BC994" s="183"/>
      <c r="BD994" s="183"/>
      <c r="BE994" s="183"/>
      <c r="BF994" s="183"/>
      <c r="BG994" s="183"/>
      <c r="BH994" s="183"/>
      <c r="BI994" s="183"/>
      <c r="BJ994" s="183"/>
      <c r="BK994" s="183"/>
      <c r="BL994" s="183"/>
      <c r="BM994" s="183"/>
    </row>
    <row r="995" spans="1:65" x14ac:dyDescent="0.2">
      <c r="A995" s="110"/>
      <c r="B995" s="110"/>
      <c r="C995" s="110"/>
      <c r="D995" s="183"/>
      <c r="E995" s="183"/>
      <c r="F995" s="183"/>
      <c r="G995" s="183"/>
      <c r="H995" s="183"/>
      <c r="I995" s="183"/>
      <c r="J995" s="183"/>
      <c r="K995" s="183"/>
      <c r="L995" s="183"/>
      <c r="M995" s="183"/>
      <c r="N995" s="183"/>
      <c r="O995" s="183"/>
      <c r="P995" s="183"/>
      <c r="Q995" s="183"/>
      <c r="R995" s="183"/>
      <c r="S995" s="183"/>
      <c r="T995" s="183"/>
      <c r="U995" s="183"/>
      <c r="V995" s="183"/>
      <c r="W995" s="183"/>
      <c r="X995" s="183"/>
      <c r="Y995" s="183"/>
      <c r="Z995" s="183"/>
      <c r="AA995" s="183"/>
      <c r="AB995" s="183"/>
      <c r="AC995" s="183"/>
      <c r="AD995" s="183"/>
      <c r="AE995" s="183"/>
      <c r="AF995" s="183"/>
      <c r="AG995" s="183"/>
      <c r="AH995" s="183"/>
      <c r="AI995" s="183"/>
      <c r="AJ995" s="183"/>
      <c r="AK995" s="183"/>
      <c r="AL995" s="183"/>
      <c r="AM995" s="183"/>
      <c r="AN995" s="183"/>
      <c r="AO995" s="183"/>
      <c r="AP995" s="183"/>
      <c r="AQ995" s="183"/>
      <c r="AR995" s="183"/>
      <c r="AS995" s="183"/>
      <c r="AT995" s="183"/>
      <c r="AU995" s="183"/>
      <c r="AV995" s="183"/>
      <c r="AW995" s="183"/>
      <c r="AX995" s="183"/>
      <c r="AY995" s="183"/>
      <c r="AZ995" s="183"/>
      <c r="BA995" s="183"/>
      <c r="BB995" s="183"/>
      <c r="BC995" s="183"/>
      <c r="BD995" s="183"/>
      <c r="BE995" s="183"/>
      <c r="BF995" s="183"/>
      <c r="BG995" s="183"/>
      <c r="BH995" s="183"/>
      <c r="BI995" s="183"/>
      <c r="BJ995" s="183"/>
      <c r="BK995" s="183"/>
      <c r="BL995" s="183"/>
      <c r="BM995" s="183"/>
    </row>
    <row r="996" spans="1:65" x14ac:dyDescent="0.2">
      <c r="A996" s="110"/>
      <c r="B996" s="110"/>
      <c r="C996" s="110"/>
      <c r="D996" s="183"/>
      <c r="E996" s="183"/>
      <c r="F996" s="183"/>
      <c r="G996" s="183"/>
      <c r="H996" s="183"/>
      <c r="I996" s="183"/>
      <c r="J996" s="183"/>
      <c r="K996" s="183"/>
      <c r="L996" s="183"/>
      <c r="M996" s="183"/>
      <c r="N996" s="183"/>
      <c r="O996" s="183"/>
      <c r="P996" s="183"/>
      <c r="Q996" s="183"/>
      <c r="R996" s="183"/>
      <c r="S996" s="183"/>
      <c r="T996" s="183"/>
      <c r="U996" s="183"/>
      <c r="V996" s="183"/>
      <c r="W996" s="183"/>
      <c r="X996" s="183"/>
      <c r="Y996" s="183"/>
      <c r="Z996" s="183"/>
      <c r="AA996" s="183"/>
      <c r="AB996" s="183"/>
      <c r="AC996" s="183"/>
      <c r="AD996" s="183"/>
      <c r="AE996" s="183"/>
      <c r="AF996" s="183"/>
      <c r="AG996" s="183"/>
      <c r="AH996" s="183"/>
      <c r="AI996" s="183"/>
      <c r="AJ996" s="183"/>
      <c r="AK996" s="183"/>
      <c r="AL996" s="183"/>
      <c r="AM996" s="183"/>
      <c r="AN996" s="183"/>
      <c r="AO996" s="183"/>
      <c r="AP996" s="183"/>
      <c r="AQ996" s="183"/>
      <c r="AR996" s="183"/>
      <c r="AS996" s="183"/>
      <c r="AT996" s="183"/>
      <c r="AU996" s="183"/>
      <c r="AV996" s="183"/>
      <c r="AW996" s="183"/>
      <c r="AX996" s="183"/>
      <c r="AY996" s="183"/>
      <c r="AZ996" s="183"/>
      <c r="BA996" s="183"/>
      <c r="BB996" s="183"/>
      <c r="BC996" s="183"/>
      <c r="BD996" s="183"/>
      <c r="BE996" s="183"/>
      <c r="BF996" s="183"/>
      <c r="BG996" s="183"/>
      <c r="BH996" s="183"/>
      <c r="BI996" s="183"/>
      <c r="BJ996" s="183"/>
      <c r="BK996" s="183"/>
      <c r="BL996" s="183"/>
      <c r="BM996" s="183"/>
    </row>
    <row r="997" spans="1:65" x14ac:dyDescent="0.2">
      <c r="A997" s="110"/>
      <c r="B997" s="110"/>
      <c r="C997" s="110"/>
      <c r="D997" s="183"/>
      <c r="E997" s="183"/>
      <c r="F997" s="183"/>
      <c r="G997" s="183"/>
      <c r="H997" s="183"/>
      <c r="I997" s="183"/>
      <c r="J997" s="183"/>
      <c r="K997" s="183"/>
      <c r="L997" s="183"/>
      <c r="M997" s="183"/>
      <c r="N997" s="183"/>
      <c r="O997" s="183"/>
      <c r="P997" s="183"/>
      <c r="Q997" s="183"/>
      <c r="R997" s="183"/>
      <c r="S997" s="183"/>
      <c r="T997" s="183"/>
      <c r="U997" s="183"/>
      <c r="V997" s="183"/>
      <c r="W997" s="183"/>
      <c r="X997" s="183"/>
      <c r="Y997" s="183"/>
      <c r="Z997" s="183"/>
      <c r="AA997" s="183"/>
      <c r="AB997" s="183"/>
      <c r="AC997" s="183"/>
      <c r="AD997" s="183"/>
      <c r="AE997" s="183"/>
      <c r="AF997" s="183"/>
      <c r="AG997" s="183"/>
      <c r="AH997" s="183"/>
      <c r="AI997" s="183"/>
      <c r="AJ997" s="183"/>
      <c r="AK997" s="183"/>
      <c r="AL997" s="183"/>
      <c r="AM997" s="183"/>
      <c r="AN997" s="183"/>
      <c r="AO997" s="183"/>
      <c r="AP997" s="183"/>
      <c r="AQ997" s="183"/>
      <c r="AR997" s="183"/>
      <c r="AS997" s="183"/>
      <c r="AT997" s="183"/>
      <c r="AU997" s="183"/>
      <c r="AV997" s="183"/>
      <c r="AW997" s="183"/>
      <c r="AX997" s="183"/>
      <c r="AY997" s="183"/>
      <c r="AZ997" s="183"/>
      <c r="BA997" s="183"/>
      <c r="BB997" s="183"/>
      <c r="BC997" s="183"/>
      <c r="BD997" s="183"/>
      <c r="BE997" s="183"/>
      <c r="BF997" s="183"/>
      <c r="BG997" s="183"/>
      <c r="BH997" s="183"/>
      <c r="BI997" s="183"/>
      <c r="BJ997" s="183"/>
      <c r="BK997" s="183"/>
      <c r="BL997" s="183"/>
      <c r="BM997" s="183"/>
    </row>
    <row r="998" spans="1:65" x14ac:dyDescent="0.2">
      <c r="A998" s="110"/>
      <c r="B998" s="110"/>
      <c r="C998" s="110"/>
      <c r="D998" s="183"/>
      <c r="E998" s="183"/>
      <c r="F998" s="183"/>
      <c r="G998" s="183"/>
      <c r="H998" s="183"/>
      <c r="I998" s="183"/>
      <c r="J998" s="183"/>
      <c r="K998" s="183"/>
      <c r="L998" s="183"/>
      <c r="M998" s="183"/>
      <c r="N998" s="183"/>
      <c r="O998" s="183"/>
      <c r="P998" s="183"/>
      <c r="Q998" s="183"/>
      <c r="R998" s="183"/>
      <c r="S998" s="183"/>
      <c r="T998" s="183"/>
      <c r="U998" s="183"/>
      <c r="V998" s="183"/>
      <c r="W998" s="183"/>
      <c r="X998" s="183"/>
      <c r="Y998" s="183"/>
      <c r="Z998" s="183"/>
      <c r="AA998" s="183"/>
      <c r="AB998" s="183"/>
      <c r="AC998" s="183"/>
      <c r="AD998" s="183"/>
      <c r="AE998" s="183"/>
      <c r="AF998" s="183"/>
      <c r="AG998" s="183"/>
      <c r="AH998" s="183"/>
      <c r="AI998" s="183"/>
      <c r="AJ998" s="183"/>
      <c r="AK998" s="183"/>
      <c r="AL998" s="183"/>
      <c r="AM998" s="183"/>
      <c r="AN998" s="183"/>
      <c r="AO998" s="183"/>
      <c r="AP998" s="183"/>
      <c r="AQ998" s="183"/>
      <c r="AR998" s="183"/>
      <c r="AS998" s="183"/>
      <c r="AT998" s="183"/>
      <c r="AU998" s="183"/>
      <c r="AV998" s="183"/>
      <c r="AW998" s="183"/>
      <c r="AX998" s="183"/>
      <c r="AY998" s="183"/>
      <c r="AZ998" s="183"/>
      <c r="BA998" s="183"/>
      <c r="BB998" s="183"/>
      <c r="BC998" s="183"/>
      <c r="BD998" s="183"/>
      <c r="BE998" s="183"/>
      <c r="BF998" s="183"/>
      <c r="BG998" s="183"/>
      <c r="BH998" s="183"/>
      <c r="BI998" s="183"/>
      <c r="BJ998" s="183"/>
      <c r="BK998" s="183"/>
      <c r="BL998" s="183"/>
      <c r="BM998" s="183"/>
    </row>
    <row r="999" spans="1:65" x14ac:dyDescent="0.2">
      <c r="A999" s="110"/>
      <c r="B999" s="110"/>
      <c r="C999" s="110"/>
      <c r="D999" s="183"/>
      <c r="E999" s="183"/>
      <c r="F999" s="183"/>
      <c r="G999" s="183"/>
      <c r="H999" s="183"/>
      <c r="I999" s="183"/>
      <c r="J999" s="183"/>
      <c r="K999" s="183"/>
      <c r="L999" s="183"/>
      <c r="M999" s="183"/>
      <c r="N999" s="183"/>
      <c r="O999" s="183"/>
      <c r="P999" s="183"/>
      <c r="Q999" s="183"/>
      <c r="R999" s="183"/>
      <c r="S999" s="183"/>
      <c r="T999" s="183"/>
      <c r="U999" s="183"/>
      <c r="V999" s="183"/>
      <c r="W999" s="183"/>
      <c r="X999" s="183"/>
      <c r="Y999" s="183"/>
      <c r="Z999" s="183"/>
      <c r="AA999" s="183"/>
      <c r="AB999" s="183"/>
      <c r="AC999" s="183"/>
      <c r="AD999" s="183"/>
      <c r="AE999" s="183"/>
      <c r="AF999" s="183"/>
      <c r="AG999" s="183"/>
      <c r="AH999" s="183"/>
      <c r="AI999" s="183"/>
      <c r="AJ999" s="183"/>
      <c r="AK999" s="183"/>
      <c r="AL999" s="183"/>
      <c r="AM999" s="183"/>
      <c r="AN999" s="183"/>
      <c r="AO999" s="183"/>
      <c r="AP999" s="183"/>
      <c r="AQ999" s="183"/>
      <c r="AR999" s="183"/>
      <c r="AS999" s="183"/>
      <c r="AT999" s="183"/>
      <c r="AU999" s="183"/>
      <c r="AV999" s="183"/>
      <c r="AW999" s="183"/>
      <c r="AX999" s="183"/>
      <c r="AY999" s="183"/>
      <c r="AZ999" s="183"/>
      <c r="BA999" s="183"/>
      <c r="BB999" s="183"/>
      <c r="BC999" s="183"/>
      <c r="BD999" s="183"/>
      <c r="BE999" s="183"/>
      <c r="BF999" s="183"/>
      <c r="BG999" s="183"/>
      <c r="BH999" s="183"/>
      <c r="BI999" s="183"/>
      <c r="BJ999" s="183"/>
      <c r="BK999" s="183"/>
      <c r="BL999" s="183"/>
      <c r="BM999" s="183"/>
    </row>
    <row r="1000" spans="1:65" x14ac:dyDescent="0.2">
      <c r="A1000" s="110"/>
      <c r="B1000" s="110"/>
      <c r="C1000" s="110"/>
      <c r="D1000" s="183"/>
      <c r="E1000" s="183"/>
      <c r="F1000" s="183"/>
      <c r="G1000" s="183"/>
      <c r="H1000" s="183"/>
      <c r="I1000" s="183"/>
      <c r="J1000" s="183"/>
      <c r="K1000" s="183"/>
      <c r="L1000" s="183"/>
      <c r="M1000" s="183"/>
      <c r="N1000" s="183"/>
      <c r="O1000" s="183"/>
      <c r="P1000" s="183"/>
      <c r="Q1000" s="183"/>
      <c r="R1000" s="183"/>
      <c r="S1000" s="183"/>
      <c r="T1000" s="183"/>
      <c r="U1000" s="183"/>
      <c r="V1000" s="183"/>
      <c r="W1000" s="183"/>
      <c r="X1000" s="183"/>
      <c r="Y1000" s="183"/>
      <c r="Z1000" s="183"/>
      <c r="AA1000" s="183"/>
      <c r="AB1000" s="183"/>
      <c r="AC1000" s="183"/>
      <c r="AD1000" s="183"/>
      <c r="AE1000" s="183"/>
      <c r="AF1000" s="183"/>
      <c r="AG1000" s="183"/>
      <c r="AH1000" s="183"/>
      <c r="AI1000" s="183"/>
      <c r="AJ1000" s="183"/>
      <c r="AK1000" s="183"/>
      <c r="AL1000" s="183"/>
      <c r="AM1000" s="183"/>
      <c r="AN1000" s="183"/>
      <c r="AO1000" s="183"/>
      <c r="AP1000" s="183"/>
      <c r="AQ1000" s="183"/>
      <c r="AR1000" s="183"/>
      <c r="AS1000" s="183"/>
      <c r="AT1000" s="183"/>
      <c r="AU1000" s="183"/>
      <c r="AV1000" s="183"/>
      <c r="AW1000" s="183"/>
      <c r="AX1000" s="183"/>
      <c r="AY1000" s="183"/>
      <c r="AZ1000" s="183"/>
      <c r="BA1000" s="183"/>
      <c r="BB1000" s="183"/>
      <c r="BC1000" s="183"/>
      <c r="BD1000" s="183"/>
      <c r="BE1000" s="183"/>
      <c r="BF1000" s="183"/>
      <c r="BG1000" s="183"/>
      <c r="BH1000" s="183"/>
      <c r="BI1000" s="183"/>
      <c r="BJ1000" s="183"/>
      <c r="BK1000" s="183"/>
      <c r="BL1000" s="183"/>
      <c r="BM1000" s="183"/>
    </row>
    <row r="1001" spans="1:65" x14ac:dyDescent="0.2">
      <c r="A1001" s="110"/>
      <c r="B1001" s="110"/>
      <c r="C1001" s="110"/>
      <c r="D1001" s="183"/>
      <c r="E1001" s="183"/>
      <c r="F1001" s="183"/>
      <c r="G1001" s="183"/>
      <c r="H1001" s="183"/>
      <c r="I1001" s="183"/>
      <c r="J1001" s="183"/>
      <c r="K1001" s="183"/>
      <c r="L1001" s="183"/>
      <c r="M1001" s="183"/>
      <c r="N1001" s="183"/>
      <c r="O1001" s="183"/>
      <c r="P1001" s="183"/>
      <c r="Q1001" s="183"/>
      <c r="R1001" s="183"/>
      <c r="S1001" s="183"/>
      <c r="T1001" s="183"/>
      <c r="U1001" s="183"/>
      <c r="V1001" s="183"/>
      <c r="W1001" s="183"/>
      <c r="X1001" s="183"/>
      <c r="Y1001" s="183"/>
      <c r="Z1001" s="183"/>
      <c r="AA1001" s="183"/>
      <c r="AB1001" s="183"/>
      <c r="AC1001" s="183"/>
      <c r="AD1001" s="183"/>
      <c r="AE1001" s="183"/>
      <c r="AF1001" s="183"/>
      <c r="AG1001" s="183"/>
      <c r="AH1001" s="183"/>
      <c r="AI1001" s="183"/>
      <c r="AJ1001" s="183"/>
      <c r="AK1001" s="183"/>
      <c r="AL1001" s="183"/>
      <c r="AM1001" s="183"/>
      <c r="AN1001" s="183"/>
      <c r="AO1001" s="183"/>
      <c r="AP1001" s="183"/>
      <c r="AQ1001" s="183"/>
      <c r="AR1001" s="183"/>
      <c r="AS1001" s="183"/>
      <c r="AT1001" s="183"/>
      <c r="AU1001" s="183"/>
      <c r="AV1001" s="183"/>
      <c r="AW1001" s="183"/>
      <c r="AX1001" s="183"/>
      <c r="AY1001" s="183"/>
      <c r="AZ1001" s="183"/>
      <c r="BA1001" s="183"/>
      <c r="BB1001" s="183"/>
      <c r="BC1001" s="183"/>
      <c r="BD1001" s="183"/>
      <c r="BE1001" s="183"/>
      <c r="BF1001" s="183"/>
      <c r="BG1001" s="183"/>
      <c r="BH1001" s="183"/>
      <c r="BI1001" s="183"/>
      <c r="BJ1001" s="183"/>
      <c r="BK1001" s="183"/>
      <c r="BL1001" s="183"/>
      <c r="BM1001" s="183"/>
    </row>
    <row r="1002" spans="1:65" x14ac:dyDescent="0.2">
      <c r="A1002" s="110"/>
      <c r="B1002" s="110"/>
      <c r="C1002" s="110"/>
      <c r="D1002" s="183"/>
      <c r="E1002" s="183"/>
      <c r="F1002" s="183"/>
      <c r="G1002" s="183"/>
      <c r="H1002" s="183"/>
      <c r="I1002" s="183"/>
      <c r="J1002" s="183"/>
      <c r="K1002" s="183"/>
      <c r="L1002" s="183"/>
      <c r="M1002" s="183"/>
      <c r="N1002" s="183"/>
      <c r="O1002" s="183"/>
      <c r="P1002" s="183"/>
      <c r="Q1002" s="183"/>
      <c r="R1002" s="183"/>
      <c r="S1002" s="183"/>
      <c r="T1002" s="183"/>
      <c r="U1002" s="183"/>
      <c r="V1002" s="183"/>
      <c r="W1002" s="183"/>
      <c r="X1002" s="183"/>
      <c r="Y1002" s="183"/>
      <c r="Z1002" s="183"/>
      <c r="AA1002" s="183"/>
      <c r="AB1002" s="183"/>
      <c r="AC1002" s="183"/>
      <c r="AD1002" s="183"/>
      <c r="AE1002" s="183"/>
      <c r="AF1002" s="183"/>
      <c r="AG1002" s="183"/>
      <c r="AH1002" s="183"/>
      <c r="AI1002" s="183"/>
      <c r="AJ1002" s="183"/>
      <c r="AK1002" s="183"/>
      <c r="AL1002" s="183"/>
      <c r="AM1002" s="183"/>
      <c r="AN1002" s="183"/>
      <c r="AO1002" s="183"/>
      <c r="AP1002" s="183"/>
      <c r="AQ1002" s="183"/>
      <c r="AR1002" s="183"/>
      <c r="AS1002" s="183"/>
      <c r="AT1002" s="183"/>
      <c r="AU1002" s="183"/>
      <c r="AV1002" s="183"/>
      <c r="AW1002" s="183"/>
      <c r="AX1002" s="183"/>
      <c r="AY1002" s="183"/>
      <c r="AZ1002" s="183"/>
      <c r="BA1002" s="183"/>
      <c r="BB1002" s="183"/>
      <c r="BC1002" s="183"/>
      <c r="BD1002" s="183"/>
      <c r="BE1002" s="183"/>
      <c r="BF1002" s="183"/>
      <c r="BG1002" s="183"/>
      <c r="BH1002" s="183"/>
      <c r="BI1002" s="183"/>
      <c r="BJ1002" s="183"/>
      <c r="BK1002" s="183"/>
      <c r="BL1002" s="183"/>
      <c r="BM1002" s="183"/>
    </row>
    <row r="1003" spans="1:65" x14ac:dyDescent="0.2">
      <c r="A1003" s="110"/>
      <c r="B1003" s="110"/>
      <c r="C1003" s="110"/>
      <c r="D1003" s="183"/>
      <c r="E1003" s="183"/>
      <c r="F1003" s="183"/>
      <c r="G1003" s="183"/>
      <c r="H1003" s="183"/>
      <c r="I1003" s="183"/>
      <c r="J1003" s="183"/>
      <c r="K1003" s="183"/>
      <c r="L1003" s="183"/>
      <c r="M1003" s="183"/>
      <c r="N1003" s="183"/>
      <c r="O1003" s="183"/>
      <c r="P1003" s="183"/>
      <c r="Q1003" s="183"/>
      <c r="R1003" s="183"/>
      <c r="S1003" s="183"/>
      <c r="T1003" s="183"/>
      <c r="U1003" s="183"/>
      <c r="V1003" s="183"/>
      <c r="W1003" s="183"/>
      <c r="X1003" s="183"/>
      <c r="Y1003" s="183"/>
      <c r="Z1003" s="183"/>
      <c r="AA1003" s="183"/>
      <c r="AB1003" s="183"/>
      <c r="AC1003" s="183"/>
      <c r="AD1003" s="183"/>
      <c r="AE1003" s="183"/>
      <c r="AF1003" s="183"/>
      <c r="AG1003" s="183"/>
      <c r="AH1003" s="183"/>
      <c r="AI1003" s="183"/>
      <c r="AJ1003" s="183"/>
      <c r="AK1003" s="183"/>
      <c r="AL1003" s="183"/>
      <c r="AM1003" s="183"/>
      <c r="AN1003" s="183"/>
      <c r="AO1003" s="183"/>
      <c r="AP1003" s="183"/>
      <c r="AQ1003" s="183"/>
      <c r="AR1003" s="183"/>
      <c r="AS1003" s="183"/>
      <c r="AT1003" s="183"/>
      <c r="AU1003" s="183"/>
      <c r="AV1003" s="183"/>
      <c r="AW1003" s="183"/>
      <c r="AX1003" s="183"/>
      <c r="AY1003" s="183"/>
      <c r="AZ1003" s="183"/>
      <c r="BA1003" s="183"/>
      <c r="BB1003" s="183"/>
      <c r="BC1003" s="183"/>
      <c r="BD1003" s="183"/>
      <c r="BE1003" s="183"/>
      <c r="BF1003" s="183"/>
      <c r="BG1003" s="183"/>
      <c r="BH1003" s="183"/>
      <c r="BI1003" s="183"/>
      <c r="BJ1003" s="183"/>
      <c r="BK1003" s="183"/>
      <c r="BL1003" s="183"/>
      <c r="BM1003" s="183"/>
    </row>
    <row r="1004" spans="1:65" x14ac:dyDescent="0.2">
      <c r="A1004" s="110"/>
      <c r="B1004" s="110"/>
      <c r="C1004" s="110"/>
      <c r="D1004" s="183"/>
      <c r="E1004" s="183"/>
      <c r="F1004" s="183"/>
      <c r="G1004" s="183"/>
      <c r="H1004" s="183"/>
      <c r="I1004" s="183"/>
      <c r="J1004" s="183"/>
      <c r="K1004" s="183"/>
      <c r="L1004" s="183"/>
      <c r="M1004" s="183"/>
      <c r="N1004" s="183"/>
      <c r="O1004" s="183"/>
      <c r="P1004" s="183"/>
      <c r="Q1004" s="183"/>
      <c r="R1004" s="183"/>
      <c r="S1004" s="183"/>
      <c r="T1004" s="183"/>
      <c r="U1004" s="183"/>
      <c r="V1004" s="183"/>
      <c r="W1004" s="183"/>
      <c r="X1004" s="183"/>
      <c r="Y1004" s="183"/>
      <c r="Z1004" s="183"/>
      <c r="AA1004" s="183"/>
      <c r="AB1004" s="183"/>
      <c r="AC1004" s="183"/>
      <c r="AD1004" s="183"/>
      <c r="AE1004" s="183"/>
      <c r="AF1004" s="183"/>
      <c r="AG1004" s="183"/>
      <c r="AH1004" s="183"/>
      <c r="AI1004" s="183"/>
      <c r="AJ1004" s="183"/>
      <c r="AK1004" s="183"/>
      <c r="AL1004" s="183"/>
      <c r="AM1004" s="183"/>
      <c r="AN1004" s="183"/>
      <c r="AO1004" s="183"/>
      <c r="AP1004" s="183"/>
      <c r="AQ1004" s="183"/>
      <c r="AR1004" s="183"/>
      <c r="AS1004" s="183"/>
      <c r="AT1004" s="183"/>
      <c r="AU1004" s="183"/>
      <c r="AV1004" s="183"/>
      <c r="AW1004" s="183"/>
      <c r="AX1004" s="183"/>
      <c r="AY1004" s="183"/>
      <c r="AZ1004" s="183"/>
      <c r="BA1004" s="183"/>
      <c r="BB1004" s="183"/>
      <c r="BC1004" s="183"/>
      <c r="BD1004" s="183"/>
      <c r="BE1004" s="183"/>
      <c r="BF1004" s="183"/>
      <c r="BG1004" s="183"/>
      <c r="BH1004" s="183"/>
      <c r="BI1004" s="183"/>
      <c r="BJ1004" s="183"/>
      <c r="BK1004" s="183"/>
      <c r="BL1004" s="183"/>
      <c r="BM1004" s="183"/>
    </row>
    <row r="1005" spans="1:65" x14ac:dyDescent="0.2">
      <c r="A1005" s="110"/>
      <c r="B1005" s="110"/>
      <c r="C1005" s="110"/>
      <c r="D1005" s="183"/>
      <c r="E1005" s="183"/>
      <c r="F1005" s="183"/>
      <c r="G1005" s="183"/>
      <c r="H1005" s="183"/>
      <c r="I1005" s="183"/>
      <c r="J1005" s="183"/>
      <c r="K1005" s="183"/>
      <c r="L1005" s="183"/>
      <c r="M1005" s="183"/>
      <c r="N1005" s="183"/>
      <c r="O1005" s="183"/>
      <c r="P1005" s="183"/>
      <c r="Q1005" s="183"/>
      <c r="R1005" s="183"/>
      <c r="S1005" s="183"/>
      <c r="T1005" s="183"/>
      <c r="U1005" s="183"/>
      <c r="V1005" s="183"/>
      <c r="W1005" s="183"/>
      <c r="X1005" s="183"/>
      <c r="Y1005" s="183"/>
      <c r="Z1005" s="183"/>
      <c r="AA1005" s="183"/>
      <c r="AB1005" s="183"/>
      <c r="AC1005" s="183"/>
      <c r="AD1005" s="183"/>
      <c r="AE1005" s="183"/>
      <c r="AF1005" s="183"/>
      <c r="AG1005" s="183"/>
      <c r="AH1005" s="183"/>
      <c r="AI1005" s="183"/>
      <c r="AJ1005" s="183"/>
      <c r="AK1005" s="183"/>
      <c r="AL1005" s="183"/>
      <c r="AM1005" s="183"/>
      <c r="AN1005" s="183"/>
      <c r="AO1005" s="183"/>
      <c r="AP1005" s="183"/>
      <c r="AQ1005" s="183"/>
      <c r="AR1005" s="183"/>
      <c r="AS1005" s="183"/>
      <c r="AT1005" s="183"/>
      <c r="AU1005" s="183"/>
      <c r="AV1005" s="183"/>
      <c r="AW1005" s="183"/>
      <c r="AX1005" s="183"/>
      <c r="AY1005" s="183"/>
      <c r="AZ1005" s="183"/>
      <c r="BA1005" s="183"/>
      <c r="BB1005" s="183"/>
      <c r="BC1005" s="183"/>
      <c r="BD1005" s="183"/>
      <c r="BE1005" s="183"/>
      <c r="BF1005" s="183"/>
      <c r="BG1005" s="183"/>
      <c r="BH1005" s="183"/>
      <c r="BI1005" s="183"/>
      <c r="BJ1005" s="183"/>
      <c r="BK1005" s="183"/>
      <c r="BL1005" s="183"/>
      <c r="BM1005" s="183"/>
    </row>
    <row r="1006" spans="1:65" x14ac:dyDescent="0.2">
      <c r="A1006" s="110"/>
      <c r="B1006" s="110"/>
      <c r="C1006" s="110"/>
      <c r="D1006" s="183"/>
      <c r="E1006" s="183"/>
      <c r="F1006" s="183"/>
      <c r="G1006" s="183"/>
      <c r="H1006" s="183"/>
      <c r="I1006" s="183"/>
      <c r="J1006" s="183"/>
      <c r="K1006" s="183"/>
      <c r="L1006" s="183"/>
      <c r="M1006" s="183"/>
      <c r="N1006" s="183"/>
      <c r="O1006" s="183"/>
      <c r="P1006" s="183"/>
      <c r="Q1006" s="183"/>
      <c r="R1006" s="183"/>
      <c r="S1006" s="183"/>
      <c r="T1006" s="183"/>
      <c r="U1006" s="183"/>
      <c r="V1006" s="183"/>
      <c r="W1006" s="183"/>
      <c r="X1006" s="183"/>
      <c r="Y1006" s="183"/>
      <c r="Z1006" s="183"/>
      <c r="AA1006" s="183"/>
      <c r="AB1006" s="183"/>
      <c r="AC1006" s="183"/>
      <c r="AD1006" s="183"/>
      <c r="AE1006" s="183"/>
      <c r="AF1006" s="183"/>
      <c r="AG1006" s="183"/>
      <c r="AH1006" s="183"/>
      <c r="AI1006" s="183"/>
      <c r="AJ1006" s="183"/>
      <c r="AK1006" s="183"/>
      <c r="AL1006" s="183"/>
      <c r="AM1006" s="183"/>
      <c r="AN1006" s="183"/>
      <c r="AO1006" s="183"/>
      <c r="AP1006" s="183"/>
      <c r="AQ1006" s="183"/>
      <c r="AR1006" s="183"/>
      <c r="AS1006" s="183"/>
      <c r="AT1006" s="183"/>
      <c r="AU1006" s="183"/>
      <c r="AV1006" s="183"/>
      <c r="AW1006" s="183"/>
      <c r="AX1006" s="183"/>
      <c r="AY1006" s="183"/>
      <c r="AZ1006" s="183"/>
      <c r="BA1006" s="183"/>
      <c r="BB1006" s="183"/>
      <c r="BC1006" s="183"/>
      <c r="BD1006" s="183"/>
      <c r="BE1006" s="183"/>
      <c r="BF1006" s="183"/>
      <c r="BG1006" s="183"/>
      <c r="BH1006" s="183"/>
      <c r="BI1006" s="183"/>
      <c r="BJ1006" s="183"/>
      <c r="BK1006" s="183"/>
      <c r="BL1006" s="183"/>
      <c r="BM1006" s="183"/>
    </row>
    <row r="1007" spans="1:65" x14ac:dyDescent="0.2">
      <c r="A1007" s="110"/>
      <c r="B1007" s="110"/>
      <c r="C1007" s="110"/>
      <c r="D1007" s="183"/>
      <c r="E1007" s="183"/>
      <c r="F1007" s="183"/>
      <c r="G1007" s="183"/>
      <c r="H1007" s="183"/>
      <c r="I1007" s="183"/>
      <c r="J1007" s="183"/>
      <c r="K1007" s="183"/>
      <c r="L1007" s="183"/>
      <c r="M1007" s="183"/>
      <c r="N1007" s="183"/>
      <c r="O1007" s="183"/>
      <c r="P1007" s="183"/>
      <c r="Q1007" s="183"/>
      <c r="R1007" s="183"/>
      <c r="S1007" s="183"/>
      <c r="T1007" s="183"/>
      <c r="U1007" s="183"/>
      <c r="V1007" s="183"/>
      <c r="W1007" s="183"/>
      <c r="X1007" s="183"/>
      <c r="Y1007" s="183"/>
      <c r="Z1007" s="183"/>
      <c r="AA1007" s="183"/>
      <c r="AB1007" s="183"/>
      <c r="AC1007" s="183"/>
      <c r="AD1007" s="183"/>
      <c r="AE1007" s="183"/>
      <c r="AF1007" s="183"/>
      <c r="AG1007" s="183"/>
      <c r="AH1007" s="183"/>
      <c r="AI1007" s="183"/>
      <c r="AJ1007" s="183"/>
      <c r="AK1007" s="183"/>
      <c r="AL1007" s="183"/>
      <c r="AM1007" s="183"/>
      <c r="AN1007" s="183"/>
      <c r="AO1007" s="183"/>
      <c r="AP1007" s="183"/>
      <c r="AQ1007" s="183"/>
      <c r="AR1007" s="183"/>
      <c r="AS1007" s="183"/>
      <c r="AT1007" s="183"/>
      <c r="AU1007" s="183"/>
      <c r="AV1007" s="183"/>
      <c r="AW1007" s="183"/>
      <c r="AX1007" s="183"/>
      <c r="AY1007" s="183"/>
      <c r="AZ1007" s="183"/>
      <c r="BA1007" s="183"/>
      <c r="BB1007" s="183"/>
      <c r="BC1007" s="183"/>
      <c r="BD1007" s="183"/>
      <c r="BE1007" s="183"/>
      <c r="BF1007" s="183"/>
      <c r="BG1007" s="183"/>
      <c r="BH1007" s="183"/>
      <c r="BI1007" s="183"/>
      <c r="BJ1007" s="183"/>
      <c r="BK1007" s="183"/>
      <c r="BL1007" s="183"/>
      <c r="BM1007" s="183"/>
    </row>
    <row r="1008" spans="1:65" x14ac:dyDescent="0.2">
      <c r="A1008" s="110"/>
      <c r="B1008" s="110"/>
      <c r="C1008" s="110"/>
      <c r="D1008" s="183"/>
      <c r="E1008" s="183"/>
      <c r="F1008" s="183"/>
      <c r="G1008" s="183"/>
      <c r="H1008" s="183"/>
      <c r="I1008" s="183"/>
      <c r="J1008" s="183"/>
      <c r="K1008" s="183"/>
      <c r="L1008" s="183"/>
      <c r="M1008" s="183"/>
      <c r="N1008" s="183"/>
      <c r="O1008" s="183"/>
      <c r="P1008" s="183"/>
      <c r="Q1008" s="183"/>
      <c r="R1008" s="183"/>
      <c r="S1008" s="183"/>
      <c r="T1008" s="183"/>
      <c r="U1008" s="183"/>
      <c r="V1008" s="183"/>
      <c r="W1008" s="183"/>
      <c r="X1008" s="183"/>
      <c r="Y1008" s="183"/>
      <c r="Z1008" s="183"/>
      <c r="AA1008" s="183"/>
      <c r="AB1008" s="183"/>
      <c r="AC1008" s="183"/>
      <c r="AD1008" s="183"/>
      <c r="AE1008" s="183"/>
      <c r="AF1008" s="183"/>
      <c r="AG1008" s="183"/>
      <c r="AH1008" s="183"/>
      <c r="AI1008" s="183"/>
      <c r="AJ1008" s="183"/>
      <c r="AK1008" s="183"/>
      <c r="AL1008" s="183"/>
      <c r="AM1008" s="183"/>
      <c r="AN1008" s="183"/>
      <c r="AO1008" s="183"/>
      <c r="AP1008" s="183"/>
      <c r="AQ1008" s="183"/>
      <c r="AR1008" s="183"/>
      <c r="AS1008" s="183"/>
      <c r="AT1008" s="183"/>
      <c r="AU1008" s="183"/>
      <c r="AV1008" s="183"/>
      <c r="AW1008" s="183"/>
      <c r="AX1008" s="183"/>
      <c r="AY1008" s="183"/>
      <c r="AZ1008" s="183"/>
      <c r="BA1008" s="183"/>
      <c r="BB1008" s="183"/>
      <c r="BC1008" s="183"/>
      <c r="BD1008" s="183"/>
      <c r="BE1008" s="183"/>
      <c r="BF1008" s="183"/>
      <c r="BG1008" s="183"/>
      <c r="BH1008" s="183"/>
      <c r="BI1008" s="183"/>
      <c r="BJ1008" s="183"/>
      <c r="BK1008" s="183"/>
      <c r="BL1008" s="183"/>
      <c r="BM1008" s="183"/>
    </row>
    <row r="1009" spans="1:65" x14ac:dyDescent="0.2">
      <c r="A1009" s="110"/>
      <c r="B1009" s="110"/>
      <c r="C1009" s="110"/>
      <c r="D1009" s="183"/>
      <c r="E1009" s="183"/>
      <c r="F1009" s="183"/>
      <c r="G1009" s="183"/>
      <c r="H1009" s="183"/>
      <c r="I1009" s="183"/>
      <c r="J1009" s="183"/>
      <c r="K1009" s="183"/>
      <c r="L1009" s="183"/>
      <c r="M1009" s="183"/>
      <c r="N1009" s="183"/>
      <c r="O1009" s="183"/>
      <c r="P1009" s="183"/>
      <c r="Q1009" s="183"/>
      <c r="R1009" s="183"/>
      <c r="S1009" s="183"/>
      <c r="T1009" s="183"/>
      <c r="U1009" s="183"/>
      <c r="V1009" s="183"/>
      <c r="W1009" s="183"/>
      <c r="X1009" s="183"/>
      <c r="Y1009" s="183"/>
      <c r="Z1009" s="183"/>
      <c r="AA1009" s="183"/>
      <c r="AB1009" s="183"/>
      <c r="AC1009" s="183"/>
      <c r="AD1009" s="183"/>
      <c r="AE1009" s="183"/>
      <c r="AF1009" s="183"/>
      <c r="AG1009" s="183"/>
      <c r="AH1009" s="183"/>
      <c r="AI1009" s="183"/>
      <c r="AJ1009" s="183"/>
      <c r="AK1009" s="183"/>
      <c r="AL1009" s="183"/>
      <c r="AM1009" s="183"/>
      <c r="AN1009" s="183"/>
      <c r="AO1009" s="183"/>
      <c r="AP1009" s="183"/>
      <c r="AQ1009" s="183"/>
      <c r="AR1009" s="183"/>
      <c r="AS1009" s="183"/>
      <c r="AT1009" s="183"/>
      <c r="AU1009" s="183"/>
      <c r="AV1009" s="183"/>
      <c r="AW1009" s="183"/>
      <c r="AX1009" s="183"/>
      <c r="AY1009" s="183"/>
      <c r="AZ1009" s="183"/>
      <c r="BA1009" s="183"/>
      <c r="BB1009" s="183"/>
      <c r="BC1009" s="183"/>
      <c r="BD1009" s="183"/>
      <c r="BE1009" s="183"/>
      <c r="BF1009" s="183"/>
      <c r="BG1009" s="183"/>
      <c r="BH1009" s="183"/>
      <c r="BI1009" s="183"/>
      <c r="BJ1009" s="183"/>
      <c r="BK1009" s="183"/>
      <c r="BL1009" s="183"/>
      <c r="BM1009" s="183"/>
    </row>
    <row r="1010" spans="1:65" x14ac:dyDescent="0.2">
      <c r="A1010" s="110"/>
      <c r="B1010" s="110"/>
      <c r="C1010" s="110"/>
      <c r="D1010" s="183"/>
      <c r="E1010" s="183"/>
      <c r="F1010" s="183"/>
      <c r="G1010" s="183"/>
      <c r="H1010" s="183"/>
      <c r="I1010" s="183"/>
      <c r="J1010" s="183"/>
      <c r="K1010" s="183"/>
      <c r="L1010" s="183"/>
      <c r="M1010" s="183"/>
      <c r="N1010" s="183"/>
      <c r="O1010" s="183"/>
      <c r="P1010" s="183"/>
      <c r="Q1010" s="183"/>
      <c r="R1010" s="183"/>
      <c r="S1010" s="183"/>
      <c r="T1010" s="183"/>
      <c r="U1010" s="183"/>
      <c r="V1010" s="183"/>
      <c r="W1010" s="183"/>
      <c r="X1010" s="183"/>
      <c r="Y1010" s="183"/>
      <c r="Z1010" s="183"/>
      <c r="AA1010" s="183"/>
      <c r="AB1010" s="183"/>
      <c r="AC1010" s="183"/>
      <c r="AD1010" s="183"/>
      <c r="AE1010" s="183"/>
      <c r="AF1010" s="183"/>
      <c r="AG1010" s="183"/>
      <c r="AH1010" s="183"/>
      <c r="AI1010" s="183"/>
      <c r="AJ1010" s="183"/>
      <c r="AK1010" s="183"/>
      <c r="AL1010" s="183"/>
      <c r="AM1010" s="183"/>
      <c r="AN1010" s="183"/>
      <c r="AO1010" s="183"/>
      <c r="AP1010" s="183"/>
      <c r="AQ1010" s="183"/>
      <c r="AR1010" s="183"/>
      <c r="AS1010" s="183"/>
      <c r="AT1010" s="183"/>
      <c r="AU1010" s="183"/>
      <c r="AV1010" s="183"/>
      <c r="AW1010" s="183"/>
      <c r="AX1010" s="183"/>
      <c r="AY1010" s="183"/>
      <c r="AZ1010" s="183"/>
      <c r="BA1010" s="183"/>
      <c r="BB1010" s="183"/>
      <c r="BC1010" s="183"/>
      <c r="BD1010" s="183"/>
      <c r="BE1010" s="183"/>
      <c r="BF1010" s="183"/>
      <c r="BG1010" s="183"/>
      <c r="BH1010" s="183"/>
      <c r="BI1010" s="183"/>
      <c r="BJ1010" s="183"/>
      <c r="BK1010" s="183"/>
      <c r="BL1010" s="183"/>
      <c r="BM1010" s="183"/>
    </row>
    <row r="1011" spans="1:65" x14ac:dyDescent="0.2">
      <c r="A1011" s="110"/>
      <c r="B1011" s="110"/>
      <c r="C1011" s="110"/>
      <c r="D1011" s="183"/>
      <c r="E1011" s="183"/>
      <c r="F1011" s="183"/>
      <c r="G1011" s="183"/>
      <c r="H1011" s="183"/>
      <c r="I1011" s="183"/>
      <c r="J1011" s="183"/>
      <c r="K1011" s="183"/>
      <c r="L1011" s="183"/>
      <c r="M1011" s="183"/>
      <c r="N1011" s="183"/>
      <c r="O1011" s="183"/>
      <c r="P1011" s="183"/>
      <c r="Q1011" s="183"/>
      <c r="R1011" s="183"/>
      <c r="S1011" s="183"/>
      <c r="T1011" s="183"/>
      <c r="U1011" s="183"/>
      <c r="V1011" s="183"/>
      <c r="W1011" s="183"/>
      <c r="X1011" s="183"/>
      <c r="Y1011" s="183"/>
      <c r="Z1011" s="183"/>
      <c r="AA1011" s="183"/>
      <c r="AB1011" s="183"/>
      <c r="AC1011" s="183"/>
      <c r="AD1011" s="183"/>
      <c r="AE1011" s="183"/>
      <c r="AF1011" s="183"/>
      <c r="AG1011" s="183"/>
      <c r="AH1011" s="183"/>
      <c r="AI1011" s="183"/>
      <c r="AJ1011" s="183"/>
      <c r="AK1011" s="183"/>
      <c r="AL1011" s="183"/>
      <c r="AM1011" s="183"/>
      <c r="AN1011" s="183"/>
      <c r="AO1011" s="183"/>
      <c r="AP1011" s="183"/>
      <c r="AQ1011" s="183"/>
      <c r="AR1011" s="183"/>
      <c r="AS1011" s="183"/>
      <c r="AT1011" s="183"/>
      <c r="AU1011" s="183"/>
      <c r="AV1011" s="183"/>
      <c r="AW1011" s="183"/>
      <c r="AX1011" s="183"/>
      <c r="AY1011" s="183"/>
      <c r="AZ1011" s="183"/>
      <c r="BA1011" s="183"/>
      <c r="BB1011" s="183"/>
      <c r="BC1011" s="183"/>
      <c r="BD1011" s="183"/>
      <c r="BE1011" s="183"/>
      <c r="BF1011" s="183"/>
      <c r="BG1011" s="183"/>
      <c r="BH1011" s="183"/>
      <c r="BI1011" s="183"/>
      <c r="BJ1011" s="183"/>
      <c r="BK1011" s="183"/>
      <c r="BL1011" s="183"/>
      <c r="BM1011" s="183"/>
    </row>
    <row r="1012" spans="1:65" x14ac:dyDescent="0.2">
      <c r="A1012" s="110"/>
      <c r="B1012" s="110"/>
      <c r="C1012" s="110"/>
      <c r="D1012" s="183"/>
      <c r="E1012" s="183"/>
      <c r="F1012" s="183"/>
      <c r="G1012" s="183"/>
      <c r="H1012" s="183"/>
      <c r="I1012" s="183"/>
      <c r="J1012" s="183"/>
      <c r="K1012" s="183"/>
      <c r="L1012" s="183"/>
      <c r="M1012" s="183"/>
      <c r="N1012" s="183"/>
      <c r="O1012" s="183"/>
      <c r="P1012" s="183"/>
      <c r="Q1012" s="183"/>
      <c r="R1012" s="183"/>
      <c r="S1012" s="183"/>
      <c r="T1012" s="183"/>
      <c r="U1012" s="183"/>
      <c r="V1012" s="183"/>
      <c r="W1012" s="183"/>
      <c r="X1012" s="183"/>
      <c r="Y1012" s="183"/>
      <c r="Z1012" s="183"/>
      <c r="AA1012" s="183"/>
      <c r="AB1012" s="183"/>
      <c r="AC1012" s="183"/>
      <c r="AD1012" s="183"/>
      <c r="AE1012" s="183"/>
      <c r="AF1012" s="183"/>
      <c r="AG1012" s="183"/>
      <c r="AH1012" s="183"/>
      <c r="AI1012" s="183"/>
      <c r="AJ1012" s="183"/>
      <c r="AK1012" s="183"/>
      <c r="AL1012" s="183"/>
      <c r="AM1012" s="183"/>
      <c r="AN1012" s="183"/>
      <c r="AO1012" s="183"/>
      <c r="AP1012" s="183"/>
      <c r="AQ1012" s="183"/>
      <c r="AR1012" s="183"/>
      <c r="AS1012" s="183"/>
      <c r="AT1012" s="183"/>
      <c r="AU1012" s="183"/>
      <c r="AV1012" s="183"/>
      <c r="AW1012" s="183"/>
      <c r="AX1012" s="183"/>
      <c r="AY1012" s="183"/>
      <c r="AZ1012" s="183"/>
      <c r="BA1012" s="183"/>
      <c r="BB1012" s="183"/>
      <c r="BC1012" s="183"/>
      <c r="BD1012" s="183"/>
      <c r="BE1012" s="183"/>
      <c r="BF1012" s="183"/>
      <c r="BG1012" s="183"/>
      <c r="BH1012" s="183"/>
      <c r="BI1012" s="183"/>
      <c r="BJ1012" s="183"/>
      <c r="BK1012" s="183"/>
      <c r="BL1012" s="183"/>
      <c r="BM1012" s="183"/>
    </row>
    <row r="1013" spans="1:65" x14ac:dyDescent="0.2">
      <c r="A1013" s="110"/>
      <c r="B1013" s="110"/>
      <c r="C1013" s="110"/>
      <c r="D1013" s="183"/>
      <c r="E1013" s="183"/>
      <c r="F1013" s="183"/>
      <c r="G1013" s="183"/>
      <c r="H1013" s="183"/>
      <c r="I1013" s="183"/>
      <c r="J1013" s="183"/>
      <c r="K1013" s="183"/>
      <c r="L1013" s="183"/>
      <c r="M1013" s="183"/>
      <c r="N1013" s="183"/>
      <c r="O1013" s="183"/>
      <c r="P1013" s="183"/>
      <c r="Q1013" s="183"/>
      <c r="R1013" s="183"/>
      <c r="S1013" s="183"/>
      <c r="T1013" s="183"/>
      <c r="U1013" s="183"/>
      <c r="V1013" s="183"/>
      <c r="W1013" s="183"/>
      <c r="X1013" s="183"/>
      <c r="Y1013" s="183"/>
      <c r="Z1013" s="183"/>
      <c r="AA1013" s="183"/>
      <c r="AB1013" s="183"/>
      <c r="AC1013" s="183"/>
      <c r="AD1013" s="183"/>
      <c r="AE1013" s="183"/>
      <c r="AF1013" s="183"/>
      <c r="AG1013" s="183"/>
      <c r="AH1013" s="183"/>
      <c r="AI1013" s="183"/>
      <c r="AJ1013" s="183"/>
      <c r="AK1013" s="183"/>
      <c r="AL1013" s="183"/>
      <c r="AM1013" s="183"/>
      <c r="AN1013" s="183"/>
      <c r="AO1013" s="183"/>
      <c r="AP1013" s="183"/>
      <c r="AQ1013" s="183"/>
      <c r="AR1013" s="183"/>
      <c r="AS1013" s="183"/>
      <c r="AT1013" s="183"/>
      <c r="AU1013" s="183"/>
      <c r="AV1013" s="183"/>
      <c r="AW1013" s="183"/>
      <c r="AX1013" s="183"/>
      <c r="AY1013" s="183"/>
      <c r="AZ1013" s="183"/>
      <c r="BA1013" s="183"/>
      <c r="BB1013" s="183"/>
      <c r="BC1013" s="183"/>
      <c r="BD1013" s="183"/>
      <c r="BE1013" s="183"/>
      <c r="BF1013" s="183"/>
      <c r="BG1013" s="183"/>
      <c r="BH1013" s="183"/>
      <c r="BI1013" s="183"/>
      <c r="BJ1013" s="183"/>
      <c r="BK1013" s="183"/>
      <c r="BL1013" s="183"/>
      <c r="BM1013" s="183"/>
    </row>
    <row r="1014" spans="1:65" x14ac:dyDescent="0.2">
      <c r="A1014" s="110"/>
      <c r="B1014" s="110"/>
      <c r="C1014" s="110"/>
      <c r="D1014" s="183"/>
      <c r="E1014" s="183"/>
      <c r="F1014" s="183"/>
      <c r="G1014" s="183"/>
      <c r="H1014" s="183"/>
      <c r="I1014" s="183"/>
      <c r="J1014" s="183"/>
      <c r="K1014" s="183"/>
      <c r="L1014" s="183"/>
      <c r="M1014" s="183"/>
      <c r="N1014" s="183"/>
      <c r="O1014" s="183"/>
      <c r="P1014" s="183"/>
      <c r="Q1014" s="183"/>
      <c r="R1014" s="183"/>
      <c r="S1014" s="183"/>
      <c r="T1014" s="183"/>
      <c r="U1014" s="183"/>
      <c r="V1014" s="183"/>
      <c r="W1014" s="183"/>
      <c r="X1014" s="183"/>
      <c r="Y1014" s="183"/>
      <c r="Z1014" s="183"/>
      <c r="AA1014" s="183"/>
      <c r="AB1014" s="183"/>
      <c r="AC1014" s="183"/>
      <c r="AD1014" s="183"/>
      <c r="AE1014" s="183"/>
      <c r="AF1014" s="183"/>
      <c r="AG1014" s="183"/>
      <c r="AH1014" s="183"/>
      <c r="AI1014" s="183"/>
      <c r="AJ1014" s="183"/>
      <c r="AK1014" s="183"/>
      <c r="AL1014" s="183"/>
      <c r="AM1014" s="183"/>
      <c r="AN1014" s="183"/>
      <c r="AO1014" s="183"/>
      <c r="AP1014" s="183"/>
      <c r="AQ1014" s="183"/>
      <c r="AR1014" s="183"/>
      <c r="AS1014" s="183"/>
      <c r="AT1014" s="183"/>
      <c r="AU1014" s="183"/>
      <c r="AV1014" s="183"/>
      <c r="AW1014" s="183"/>
      <c r="AX1014" s="183"/>
      <c r="AY1014" s="183"/>
      <c r="AZ1014" s="183"/>
      <c r="BA1014" s="183"/>
      <c r="BB1014" s="183"/>
      <c r="BC1014" s="183"/>
      <c r="BD1014" s="183"/>
      <c r="BE1014" s="183"/>
      <c r="BF1014" s="183"/>
      <c r="BG1014" s="183"/>
      <c r="BH1014" s="183"/>
      <c r="BI1014" s="183"/>
      <c r="BJ1014" s="183"/>
      <c r="BK1014" s="183"/>
      <c r="BL1014" s="183"/>
      <c r="BM1014" s="183"/>
    </row>
    <row r="1015" spans="1:65" x14ac:dyDescent="0.2">
      <c r="A1015" s="110"/>
      <c r="B1015" s="110"/>
      <c r="C1015" s="110"/>
      <c r="D1015" s="183"/>
      <c r="E1015" s="183"/>
      <c r="F1015" s="183"/>
      <c r="G1015" s="183"/>
      <c r="H1015" s="183"/>
      <c r="I1015" s="183"/>
      <c r="J1015" s="183"/>
      <c r="K1015" s="183"/>
      <c r="L1015" s="183"/>
      <c r="M1015" s="183"/>
      <c r="N1015" s="183"/>
      <c r="O1015" s="183"/>
      <c r="P1015" s="183"/>
      <c r="Q1015" s="183"/>
      <c r="R1015" s="183"/>
      <c r="S1015" s="183"/>
      <c r="T1015" s="183"/>
      <c r="U1015" s="183"/>
      <c r="V1015" s="183"/>
      <c r="W1015" s="183"/>
      <c r="X1015" s="183"/>
      <c r="Y1015" s="183"/>
      <c r="Z1015" s="183"/>
      <c r="AA1015" s="183"/>
      <c r="AB1015" s="183"/>
      <c r="AC1015" s="183"/>
      <c r="AD1015" s="183"/>
      <c r="AE1015" s="183"/>
      <c r="AF1015" s="183"/>
      <c r="AG1015" s="183"/>
      <c r="AH1015" s="183"/>
      <c r="AI1015" s="183"/>
      <c r="AJ1015" s="183"/>
      <c r="AK1015" s="183"/>
      <c r="AL1015" s="183"/>
      <c r="AM1015" s="183"/>
      <c r="AN1015" s="183"/>
      <c r="AO1015" s="183"/>
      <c r="AP1015" s="183"/>
      <c r="AQ1015" s="183"/>
      <c r="AR1015" s="183"/>
      <c r="AS1015" s="183"/>
      <c r="AT1015" s="183"/>
      <c r="AU1015" s="183"/>
      <c r="AV1015" s="183"/>
      <c r="AW1015" s="183"/>
      <c r="AX1015" s="183"/>
      <c r="AY1015" s="183"/>
      <c r="AZ1015" s="183"/>
      <c r="BA1015" s="183"/>
      <c r="BB1015" s="183"/>
      <c r="BC1015" s="183"/>
      <c r="BD1015" s="183"/>
      <c r="BE1015" s="183"/>
      <c r="BF1015" s="183"/>
      <c r="BG1015" s="183"/>
      <c r="BH1015" s="183"/>
      <c r="BI1015" s="183"/>
      <c r="BJ1015" s="183"/>
      <c r="BK1015" s="183"/>
      <c r="BL1015" s="183"/>
      <c r="BM1015" s="183"/>
    </row>
    <row r="1016" spans="1:65" x14ac:dyDescent="0.2">
      <c r="A1016" s="110"/>
      <c r="B1016" s="110"/>
      <c r="C1016" s="110"/>
      <c r="D1016" s="183"/>
      <c r="E1016" s="183"/>
      <c r="F1016" s="183"/>
      <c r="G1016" s="183"/>
      <c r="H1016" s="183"/>
      <c r="I1016" s="183"/>
      <c r="J1016" s="183"/>
      <c r="K1016" s="183"/>
      <c r="L1016" s="183"/>
      <c r="M1016" s="183"/>
      <c r="N1016" s="183"/>
      <c r="O1016" s="183"/>
      <c r="P1016" s="183"/>
      <c r="Q1016" s="183"/>
      <c r="R1016" s="183"/>
      <c r="S1016" s="183"/>
      <c r="T1016" s="183"/>
      <c r="U1016" s="183"/>
      <c r="V1016" s="183"/>
      <c r="W1016" s="183"/>
      <c r="X1016" s="183"/>
      <c r="Y1016" s="183"/>
      <c r="Z1016" s="183"/>
      <c r="AA1016" s="183"/>
      <c r="AB1016" s="183"/>
      <c r="AC1016" s="183"/>
      <c r="AD1016" s="183"/>
      <c r="AE1016" s="183"/>
      <c r="AF1016" s="183"/>
      <c r="AG1016" s="183"/>
      <c r="AH1016" s="183"/>
      <c r="AI1016" s="183"/>
      <c r="AJ1016" s="183"/>
      <c r="AK1016" s="183"/>
      <c r="AL1016" s="183"/>
      <c r="AM1016" s="183"/>
      <c r="AN1016" s="183"/>
      <c r="AO1016" s="183"/>
      <c r="AP1016" s="183"/>
      <c r="AQ1016" s="183"/>
      <c r="AR1016" s="183"/>
      <c r="AS1016" s="183"/>
      <c r="AT1016" s="183"/>
      <c r="AU1016" s="183"/>
      <c r="AV1016" s="183"/>
      <c r="AW1016" s="183"/>
      <c r="AX1016" s="183"/>
      <c r="AY1016" s="183"/>
      <c r="AZ1016" s="183"/>
      <c r="BA1016" s="183"/>
      <c r="BB1016" s="183"/>
      <c r="BC1016" s="183"/>
      <c r="BD1016" s="183"/>
      <c r="BE1016" s="183"/>
      <c r="BF1016" s="183"/>
      <c r="BG1016" s="183"/>
      <c r="BH1016" s="183"/>
      <c r="BI1016" s="183"/>
      <c r="BJ1016" s="183"/>
      <c r="BK1016" s="183"/>
      <c r="BL1016" s="183"/>
      <c r="BM1016" s="183"/>
    </row>
    <row r="1017" spans="1:65" x14ac:dyDescent="0.2">
      <c r="A1017" s="110"/>
      <c r="B1017" s="110"/>
      <c r="C1017" s="110"/>
      <c r="D1017" s="183"/>
      <c r="E1017" s="183"/>
      <c r="F1017" s="183"/>
      <c r="G1017" s="183"/>
      <c r="H1017" s="183"/>
      <c r="I1017" s="183"/>
      <c r="J1017" s="183"/>
      <c r="K1017" s="183"/>
      <c r="L1017" s="183"/>
      <c r="M1017" s="183"/>
      <c r="N1017" s="183"/>
      <c r="O1017" s="183"/>
      <c r="P1017" s="183"/>
      <c r="Q1017" s="183"/>
      <c r="R1017" s="183"/>
      <c r="S1017" s="183"/>
      <c r="T1017" s="183"/>
      <c r="U1017" s="183"/>
      <c r="V1017" s="183"/>
      <c r="W1017" s="183"/>
      <c r="X1017" s="183"/>
      <c r="Y1017" s="183"/>
      <c r="Z1017" s="183"/>
      <c r="AA1017" s="183"/>
      <c r="AB1017" s="183"/>
      <c r="AC1017" s="183"/>
      <c r="AD1017" s="183"/>
      <c r="AE1017" s="183"/>
      <c r="AF1017" s="183"/>
      <c r="AG1017" s="183"/>
      <c r="AH1017" s="183"/>
      <c r="AI1017" s="183"/>
      <c r="AJ1017" s="183"/>
      <c r="AK1017" s="183"/>
      <c r="AL1017" s="183"/>
      <c r="AM1017" s="183"/>
      <c r="AN1017" s="183"/>
      <c r="AO1017" s="183"/>
      <c r="AP1017" s="183"/>
      <c r="AQ1017" s="183"/>
      <c r="AR1017" s="183"/>
      <c r="AS1017" s="183"/>
      <c r="AT1017" s="183"/>
      <c r="AU1017" s="183"/>
      <c r="AV1017" s="183"/>
      <c r="AW1017" s="183"/>
      <c r="AX1017" s="183"/>
      <c r="AY1017" s="183"/>
      <c r="AZ1017" s="183"/>
      <c r="BA1017" s="183"/>
      <c r="BB1017" s="183"/>
      <c r="BC1017" s="183"/>
      <c r="BD1017" s="183"/>
      <c r="BE1017" s="183"/>
      <c r="BF1017" s="183"/>
      <c r="BG1017" s="183"/>
      <c r="BH1017" s="183"/>
      <c r="BI1017" s="183"/>
      <c r="BJ1017" s="183"/>
      <c r="BK1017" s="183"/>
      <c r="BL1017" s="183"/>
      <c r="BM1017" s="183"/>
    </row>
    <row r="1018" spans="1:65" x14ac:dyDescent="0.2">
      <c r="A1018" s="110"/>
      <c r="B1018" s="110"/>
      <c r="C1018" s="110"/>
      <c r="D1018" s="183"/>
      <c r="E1018" s="183"/>
      <c r="F1018" s="183"/>
      <c r="G1018" s="183"/>
      <c r="H1018" s="183"/>
      <c r="I1018" s="183"/>
      <c r="J1018" s="183"/>
      <c r="K1018" s="183"/>
      <c r="L1018" s="183"/>
      <c r="M1018" s="183"/>
      <c r="N1018" s="183"/>
      <c r="O1018" s="183"/>
      <c r="P1018" s="183"/>
      <c r="Q1018" s="183"/>
      <c r="R1018" s="183"/>
      <c r="S1018" s="183"/>
      <c r="T1018" s="183"/>
      <c r="U1018" s="183"/>
      <c r="V1018" s="183"/>
      <c r="W1018" s="183"/>
      <c r="X1018" s="183"/>
      <c r="Y1018" s="183"/>
      <c r="Z1018" s="183"/>
      <c r="AA1018" s="183"/>
      <c r="AB1018" s="183"/>
      <c r="AC1018" s="183"/>
      <c r="AD1018" s="183"/>
      <c r="AE1018" s="183"/>
      <c r="AF1018" s="183"/>
      <c r="AG1018" s="183"/>
      <c r="AH1018" s="183"/>
      <c r="AI1018" s="183"/>
      <c r="AJ1018" s="183"/>
      <c r="AK1018" s="183"/>
      <c r="AL1018" s="183"/>
      <c r="AM1018" s="183"/>
      <c r="AN1018" s="183"/>
      <c r="AO1018" s="183"/>
      <c r="AP1018" s="183"/>
      <c r="AQ1018" s="183"/>
      <c r="AR1018" s="183"/>
      <c r="AS1018" s="183"/>
      <c r="AT1018" s="183"/>
      <c r="AU1018" s="183"/>
      <c r="AV1018" s="183"/>
      <c r="AW1018" s="183"/>
      <c r="AX1018" s="183"/>
      <c r="AY1018" s="183"/>
      <c r="AZ1018" s="183"/>
      <c r="BA1018" s="183"/>
      <c r="BB1018" s="183"/>
      <c r="BC1018" s="183"/>
      <c r="BD1018" s="183"/>
      <c r="BE1018" s="183"/>
      <c r="BF1018" s="183"/>
      <c r="BG1018" s="183"/>
      <c r="BH1018" s="183"/>
      <c r="BI1018" s="183"/>
      <c r="BJ1018" s="183"/>
      <c r="BK1018" s="183"/>
      <c r="BL1018" s="183"/>
      <c r="BM1018" s="183"/>
    </row>
    <row r="1019" spans="1:65" x14ac:dyDescent="0.2">
      <c r="A1019" s="110"/>
      <c r="B1019" s="110"/>
      <c r="C1019" s="110"/>
      <c r="D1019" s="183"/>
      <c r="E1019" s="183"/>
      <c r="F1019" s="183"/>
      <c r="G1019" s="183"/>
      <c r="H1019" s="183"/>
      <c r="I1019" s="183"/>
      <c r="J1019" s="183"/>
      <c r="K1019" s="183"/>
      <c r="L1019" s="183"/>
      <c r="M1019" s="183"/>
      <c r="N1019" s="183"/>
      <c r="O1019" s="183"/>
      <c r="P1019" s="183"/>
      <c r="Q1019" s="183"/>
      <c r="R1019" s="183"/>
      <c r="S1019" s="183"/>
      <c r="T1019" s="183"/>
      <c r="U1019" s="183"/>
      <c r="V1019" s="183"/>
      <c r="W1019" s="183"/>
      <c r="X1019" s="183"/>
      <c r="Y1019" s="183"/>
      <c r="Z1019" s="183"/>
      <c r="AA1019" s="183"/>
      <c r="AB1019" s="183"/>
      <c r="AC1019" s="183"/>
      <c r="AD1019" s="183"/>
      <c r="AE1019" s="183"/>
      <c r="AF1019" s="183"/>
      <c r="AG1019" s="183"/>
      <c r="AH1019" s="183"/>
      <c r="AI1019" s="183"/>
      <c r="AJ1019" s="183"/>
      <c r="AK1019" s="183"/>
      <c r="AL1019" s="183"/>
      <c r="AM1019" s="183"/>
      <c r="AN1019" s="183"/>
      <c r="AO1019" s="183"/>
      <c r="AP1019" s="183"/>
      <c r="AQ1019" s="183"/>
      <c r="AR1019" s="183"/>
      <c r="AS1019" s="183"/>
      <c r="AT1019" s="183"/>
      <c r="AU1019" s="183"/>
      <c r="AV1019" s="183"/>
      <c r="AW1019" s="183"/>
      <c r="AX1019" s="183"/>
      <c r="AY1019" s="183"/>
      <c r="AZ1019" s="183"/>
      <c r="BA1019" s="183"/>
      <c r="BB1019" s="183"/>
      <c r="BC1019" s="183"/>
      <c r="BD1019" s="183"/>
      <c r="BE1019" s="183"/>
      <c r="BF1019" s="183"/>
      <c r="BG1019" s="183"/>
      <c r="BH1019" s="183"/>
      <c r="BI1019" s="183"/>
      <c r="BJ1019" s="183"/>
      <c r="BK1019" s="183"/>
      <c r="BL1019" s="183"/>
      <c r="BM1019" s="183"/>
    </row>
    <row r="1020" spans="1:65" x14ac:dyDescent="0.2">
      <c r="A1020" s="110"/>
      <c r="B1020" s="110"/>
      <c r="C1020" s="110"/>
      <c r="D1020" s="183"/>
      <c r="E1020" s="183"/>
      <c r="F1020" s="183"/>
      <c r="G1020" s="183"/>
      <c r="H1020" s="183"/>
      <c r="I1020" s="183"/>
      <c r="J1020" s="183"/>
      <c r="K1020" s="183"/>
      <c r="L1020" s="183"/>
      <c r="M1020" s="183"/>
      <c r="N1020" s="183"/>
      <c r="O1020" s="183"/>
      <c r="P1020" s="183"/>
      <c r="Q1020" s="183"/>
      <c r="R1020" s="183"/>
      <c r="S1020" s="183"/>
      <c r="T1020" s="183"/>
      <c r="U1020" s="183"/>
      <c r="V1020" s="183"/>
      <c r="W1020" s="183"/>
      <c r="X1020" s="183"/>
      <c r="Y1020" s="183"/>
      <c r="Z1020" s="183"/>
      <c r="AA1020" s="183"/>
      <c r="AB1020" s="183"/>
      <c r="AC1020" s="183"/>
      <c r="AD1020" s="183"/>
      <c r="AE1020" s="183"/>
      <c r="AF1020" s="183"/>
      <c r="AG1020" s="183"/>
      <c r="AH1020" s="183"/>
      <c r="AI1020" s="183"/>
      <c r="AJ1020" s="183"/>
      <c r="AK1020" s="183"/>
      <c r="AL1020" s="183"/>
      <c r="AM1020" s="183"/>
      <c r="AN1020" s="183"/>
      <c r="AO1020" s="183"/>
      <c r="AP1020" s="183"/>
      <c r="AQ1020" s="183"/>
      <c r="AR1020" s="183"/>
      <c r="AS1020" s="183"/>
      <c r="AT1020" s="183"/>
      <c r="AU1020" s="183"/>
      <c r="AV1020" s="183"/>
      <c r="AW1020" s="183"/>
      <c r="AX1020" s="183"/>
      <c r="AY1020" s="183"/>
      <c r="AZ1020" s="183"/>
      <c r="BA1020" s="183"/>
      <c r="BB1020" s="183"/>
      <c r="BC1020" s="183"/>
      <c r="BD1020" s="183"/>
      <c r="BE1020" s="183"/>
      <c r="BF1020" s="183"/>
      <c r="BG1020" s="183"/>
      <c r="BH1020" s="183"/>
      <c r="BI1020" s="183"/>
      <c r="BJ1020" s="183"/>
      <c r="BK1020" s="183"/>
      <c r="BL1020" s="183"/>
      <c r="BM1020" s="183"/>
    </row>
    <row r="1021" spans="1:65" x14ac:dyDescent="0.2">
      <c r="A1021" s="110"/>
      <c r="B1021" s="110"/>
      <c r="C1021" s="110"/>
      <c r="D1021" s="183"/>
      <c r="E1021" s="183"/>
      <c r="F1021" s="183"/>
      <c r="G1021" s="183"/>
      <c r="H1021" s="183"/>
      <c r="I1021" s="183"/>
      <c r="J1021" s="183"/>
      <c r="K1021" s="183"/>
      <c r="L1021" s="183"/>
      <c r="M1021" s="183"/>
      <c r="N1021" s="183"/>
      <c r="O1021" s="183"/>
      <c r="P1021" s="183"/>
      <c r="Q1021" s="183"/>
      <c r="R1021" s="183"/>
      <c r="S1021" s="183"/>
      <c r="T1021" s="183"/>
      <c r="U1021" s="183"/>
      <c r="V1021" s="183"/>
      <c r="W1021" s="183"/>
      <c r="X1021" s="183"/>
      <c r="Y1021" s="183"/>
      <c r="Z1021" s="183"/>
      <c r="AA1021" s="183"/>
      <c r="AB1021" s="183"/>
      <c r="AC1021" s="183"/>
      <c r="AD1021" s="183"/>
      <c r="AE1021" s="183"/>
      <c r="AF1021" s="183"/>
      <c r="AG1021" s="183"/>
      <c r="AH1021" s="183"/>
      <c r="AI1021" s="183"/>
      <c r="AJ1021" s="183"/>
      <c r="AK1021" s="183"/>
      <c r="AL1021" s="183"/>
      <c r="AM1021" s="183"/>
      <c r="AN1021" s="183"/>
      <c r="AO1021" s="183"/>
      <c r="AP1021" s="183"/>
      <c r="AQ1021" s="183"/>
      <c r="AR1021" s="183"/>
      <c r="AS1021" s="183"/>
      <c r="AT1021" s="183"/>
      <c r="AU1021" s="183"/>
      <c r="AV1021" s="183"/>
      <c r="AW1021" s="183"/>
      <c r="AX1021" s="183"/>
      <c r="AY1021" s="183"/>
      <c r="AZ1021" s="183"/>
      <c r="BA1021" s="183"/>
      <c r="BB1021" s="183"/>
      <c r="BC1021" s="183"/>
      <c r="BD1021" s="183"/>
      <c r="BE1021" s="183"/>
      <c r="BF1021" s="183"/>
      <c r="BG1021" s="183"/>
      <c r="BH1021" s="183"/>
      <c r="BI1021" s="183"/>
      <c r="BJ1021" s="183"/>
      <c r="BK1021" s="183"/>
      <c r="BL1021" s="183"/>
      <c r="BM1021" s="183"/>
    </row>
    <row r="1022" spans="1:65" x14ac:dyDescent="0.2">
      <c r="A1022" s="110"/>
      <c r="B1022" s="110"/>
      <c r="C1022" s="110"/>
      <c r="D1022" s="183"/>
      <c r="E1022" s="183"/>
      <c r="F1022" s="183"/>
      <c r="G1022" s="183"/>
      <c r="H1022" s="183"/>
      <c r="I1022" s="183"/>
      <c r="J1022" s="183"/>
      <c r="K1022" s="183"/>
      <c r="L1022" s="183"/>
      <c r="M1022" s="183"/>
      <c r="N1022" s="183"/>
      <c r="O1022" s="183"/>
      <c r="P1022" s="183"/>
      <c r="Q1022" s="183"/>
      <c r="R1022" s="183"/>
      <c r="S1022" s="183"/>
      <c r="T1022" s="183"/>
      <c r="U1022" s="183"/>
      <c r="V1022" s="183"/>
      <c r="W1022" s="183"/>
      <c r="X1022" s="183"/>
      <c r="Y1022" s="183"/>
      <c r="Z1022" s="183"/>
      <c r="AA1022" s="183"/>
      <c r="AB1022" s="183"/>
      <c r="AC1022" s="183"/>
      <c r="AD1022" s="183"/>
      <c r="AE1022" s="183"/>
      <c r="AF1022" s="183"/>
      <c r="AG1022" s="183"/>
      <c r="AH1022" s="183"/>
      <c r="AI1022" s="183"/>
      <c r="AJ1022" s="183"/>
      <c r="AK1022" s="183"/>
      <c r="AL1022" s="183"/>
      <c r="AM1022" s="183"/>
      <c r="AN1022" s="183"/>
      <c r="AO1022" s="183"/>
      <c r="AP1022" s="183"/>
      <c r="AQ1022" s="183"/>
      <c r="AR1022" s="183"/>
      <c r="AS1022" s="183"/>
      <c r="AT1022" s="183"/>
      <c r="AU1022" s="183"/>
      <c r="AV1022" s="183"/>
      <c r="AW1022" s="183"/>
      <c r="AX1022" s="183"/>
      <c r="AY1022" s="183"/>
      <c r="AZ1022" s="183"/>
      <c r="BA1022" s="183"/>
      <c r="BB1022" s="183"/>
      <c r="BC1022" s="183"/>
      <c r="BD1022" s="183"/>
      <c r="BE1022" s="183"/>
      <c r="BF1022" s="183"/>
      <c r="BG1022" s="183"/>
      <c r="BH1022" s="183"/>
      <c r="BI1022" s="183"/>
      <c r="BJ1022" s="183"/>
      <c r="BK1022" s="183"/>
      <c r="BL1022" s="183"/>
      <c r="BM1022" s="183"/>
    </row>
    <row r="1023" spans="1:65" x14ac:dyDescent="0.2">
      <c r="A1023" s="110"/>
      <c r="B1023" s="110"/>
      <c r="C1023" s="110"/>
      <c r="D1023" s="183"/>
      <c r="E1023" s="183"/>
      <c r="F1023" s="183"/>
      <c r="G1023" s="183"/>
      <c r="H1023" s="183"/>
      <c r="I1023" s="183"/>
      <c r="J1023" s="183"/>
      <c r="K1023" s="183"/>
      <c r="L1023" s="183"/>
      <c r="M1023" s="183"/>
      <c r="N1023" s="183"/>
      <c r="O1023" s="183"/>
      <c r="P1023" s="183"/>
      <c r="Q1023" s="183"/>
      <c r="R1023" s="183"/>
      <c r="S1023" s="183"/>
      <c r="T1023" s="183"/>
      <c r="U1023" s="183"/>
      <c r="V1023" s="183"/>
      <c r="W1023" s="183"/>
      <c r="X1023" s="183"/>
      <c r="Y1023" s="183"/>
      <c r="Z1023" s="183"/>
      <c r="AA1023" s="183"/>
      <c r="AB1023" s="183"/>
      <c r="AC1023" s="183"/>
      <c r="AD1023" s="183"/>
      <c r="AE1023" s="183"/>
      <c r="AF1023" s="183"/>
      <c r="AG1023" s="183"/>
      <c r="AH1023" s="183"/>
      <c r="AI1023" s="183"/>
      <c r="AJ1023" s="183"/>
      <c r="AK1023" s="183"/>
      <c r="AL1023" s="183"/>
      <c r="AM1023" s="183"/>
      <c r="AN1023" s="183"/>
      <c r="AO1023" s="183"/>
      <c r="AP1023" s="183"/>
      <c r="AQ1023" s="183"/>
      <c r="AR1023" s="183"/>
      <c r="AS1023" s="183"/>
      <c r="AT1023" s="183"/>
      <c r="AU1023" s="183"/>
      <c r="AV1023" s="183"/>
      <c r="AW1023" s="183"/>
      <c r="AX1023" s="183"/>
      <c r="AY1023" s="183"/>
      <c r="AZ1023" s="183"/>
      <c r="BA1023" s="183"/>
      <c r="BB1023" s="183"/>
      <c r="BC1023" s="183"/>
      <c r="BD1023" s="183"/>
      <c r="BE1023" s="183"/>
      <c r="BF1023" s="183"/>
      <c r="BG1023" s="183"/>
      <c r="BH1023" s="183"/>
      <c r="BI1023" s="183"/>
      <c r="BJ1023" s="183"/>
      <c r="BK1023" s="183"/>
      <c r="BL1023" s="183"/>
      <c r="BM1023" s="183"/>
    </row>
    <row r="1024" spans="1:65" x14ac:dyDescent="0.2">
      <c r="A1024" s="110"/>
      <c r="B1024" s="110"/>
      <c r="C1024" s="110"/>
      <c r="D1024" s="183"/>
      <c r="E1024" s="183"/>
      <c r="F1024" s="183"/>
      <c r="G1024" s="183"/>
      <c r="H1024" s="183"/>
      <c r="I1024" s="183"/>
      <c r="J1024" s="183"/>
      <c r="K1024" s="183"/>
      <c r="L1024" s="183"/>
      <c r="M1024" s="183"/>
      <c r="N1024" s="183"/>
      <c r="O1024" s="183"/>
      <c r="P1024" s="183"/>
      <c r="Q1024" s="183"/>
      <c r="R1024" s="183"/>
      <c r="S1024" s="183"/>
      <c r="T1024" s="183"/>
      <c r="U1024" s="183"/>
      <c r="V1024" s="183"/>
      <c r="W1024" s="183"/>
      <c r="X1024" s="183"/>
      <c r="Y1024" s="183"/>
      <c r="Z1024" s="183"/>
      <c r="AA1024" s="183"/>
      <c r="AB1024" s="183"/>
      <c r="AC1024" s="183"/>
      <c r="AD1024" s="183"/>
      <c r="AE1024" s="183"/>
      <c r="AF1024" s="183"/>
      <c r="AG1024" s="183"/>
      <c r="AH1024" s="183"/>
      <c r="AI1024" s="183"/>
      <c r="AJ1024" s="183"/>
      <c r="AK1024" s="183"/>
      <c r="AL1024" s="183"/>
      <c r="AM1024" s="183"/>
      <c r="AN1024" s="183"/>
      <c r="AO1024" s="183"/>
      <c r="AP1024" s="183"/>
      <c r="AQ1024" s="183"/>
      <c r="AR1024" s="183"/>
      <c r="AS1024" s="183"/>
      <c r="AT1024" s="183"/>
      <c r="AU1024" s="183"/>
      <c r="AV1024" s="183"/>
      <c r="AW1024" s="183"/>
      <c r="AX1024" s="183"/>
      <c r="AY1024" s="183"/>
      <c r="AZ1024" s="183"/>
      <c r="BA1024" s="183"/>
      <c r="BB1024" s="183"/>
      <c r="BC1024" s="183"/>
      <c r="BD1024" s="183"/>
      <c r="BE1024" s="183"/>
      <c r="BF1024" s="183"/>
      <c r="BG1024" s="183"/>
      <c r="BH1024" s="183"/>
      <c r="BI1024" s="183"/>
      <c r="BJ1024" s="183"/>
      <c r="BK1024" s="183"/>
      <c r="BL1024" s="183"/>
      <c r="BM1024" s="183"/>
    </row>
    <row r="1025" spans="1:65" x14ac:dyDescent="0.2">
      <c r="A1025" s="110"/>
      <c r="B1025" s="110"/>
      <c r="C1025" s="110"/>
      <c r="D1025" s="183"/>
      <c r="E1025" s="183"/>
      <c r="F1025" s="183"/>
      <c r="G1025" s="183"/>
      <c r="H1025" s="183"/>
      <c r="I1025" s="183"/>
      <c r="J1025" s="183"/>
      <c r="K1025" s="183"/>
      <c r="L1025" s="183"/>
      <c r="M1025" s="183"/>
      <c r="N1025" s="183"/>
      <c r="O1025" s="183"/>
      <c r="P1025" s="183"/>
      <c r="Q1025" s="183"/>
      <c r="R1025" s="183"/>
      <c r="S1025" s="183"/>
      <c r="T1025" s="183"/>
      <c r="U1025" s="183"/>
      <c r="V1025" s="183"/>
      <c r="W1025" s="183"/>
      <c r="X1025" s="183"/>
      <c r="Y1025" s="183"/>
      <c r="Z1025" s="183"/>
      <c r="AA1025" s="183"/>
      <c r="AB1025" s="183"/>
      <c r="AC1025" s="183"/>
      <c r="AD1025" s="183"/>
      <c r="AE1025" s="183"/>
      <c r="AF1025" s="183"/>
      <c r="AG1025" s="183"/>
      <c r="AH1025" s="183"/>
      <c r="AI1025" s="183"/>
      <c r="AJ1025" s="183"/>
      <c r="AK1025" s="183"/>
      <c r="AL1025" s="183"/>
      <c r="AM1025" s="183"/>
      <c r="AN1025" s="183"/>
      <c r="AO1025" s="183"/>
      <c r="AP1025" s="183"/>
      <c r="AQ1025" s="183"/>
      <c r="AR1025" s="183"/>
      <c r="AS1025" s="183"/>
      <c r="AT1025" s="183"/>
      <c r="AU1025" s="183"/>
      <c r="AV1025" s="183"/>
      <c r="AW1025" s="183"/>
      <c r="AX1025" s="183"/>
      <c r="AY1025" s="183"/>
      <c r="AZ1025" s="183"/>
      <c r="BA1025" s="183"/>
      <c r="BB1025" s="183"/>
      <c r="BC1025" s="183"/>
      <c r="BD1025" s="183"/>
      <c r="BE1025" s="183"/>
      <c r="BF1025" s="183"/>
      <c r="BG1025" s="183"/>
      <c r="BH1025" s="183"/>
      <c r="BI1025" s="183"/>
      <c r="BJ1025" s="183"/>
      <c r="BK1025" s="183"/>
      <c r="BL1025" s="183"/>
      <c r="BM1025" s="183"/>
    </row>
    <row r="1026" spans="1:65" x14ac:dyDescent="0.2">
      <c r="A1026" s="110"/>
      <c r="B1026" s="110"/>
      <c r="C1026" s="110"/>
      <c r="D1026" s="183"/>
      <c r="E1026" s="183"/>
      <c r="F1026" s="183"/>
      <c r="G1026" s="183"/>
      <c r="H1026" s="183"/>
      <c r="I1026" s="183"/>
      <c r="J1026" s="183"/>
      <c r="K1026" s="183"/>
      <c r="L1026" s="183"/>
      <c r="M1026" s="183"/>
      <c r="N1026" s="183"/>
      <c r="O1026" s="183"/>
      <c r="P1026" s="183"/>
      <c r="Q1026" s="183"/>
      <c r="R1026" s="183"/>
      <c r="S1026" s="183"/>
      <c r="T1026" s="183"/>
      <c r="U1026" s="183"/>
      <c r="V1026" s="183"/>
      <c r="W1026" s="183"/>
      <c r="X1026" s="183"/>
      <c r="Y1026" s="183"/>
      <c r="Z1026" s="183"/>
      <c r="AA1026" s="183"/>
      <c r="AB1026" s="183"/>
      <c r="AC1026" s="183"/>
      <c r="AD1026" s="183"/>
      <c r="AE1026" s="183"/>
      <c r="AF1026" s="183"/>
      <c r="AG1026" s="183"/>
      <c r="AH1026" s="183"/>
      <c r="AI1026" s="183"/>
      <c r="AJ1026" s="183"/>
      <c r="AK1026" s="183"/>
      <c r="AL1026" s="183"/>
      <c r="AM1026" s="183"/>
      <c r="AN1026" s="183"/>
      <c r="AO1026" s="183"/>
      <c r="AP1026" s="183"/>
      <c r="AQ1026" s="183"/>
      <c r="AR1026" s="183"/>
      <c r="AS1026" s="183"/>
      <c r="AT1026" s="183"/>
      <c r="AU1026" s="183"/>
      <c r="AV1026" s="183"/>
      <c r="AW1026" s="183"/>
      <c r="AX1026" s="183"/>
      <c r="AY1026" s="183"/>
      <c r="AZ1026" s="183"/>
      <c r="BA1026" s="183"/>
      <c r="BB1026" s="183"/>
      <c r="BC1026" s="183"/>
      <c r="BD1026" s="183"/>
      <c r="BE1026" s="183"/>
      <c r="BF1026" s="183"/>
      <c r="BG1026" s="183"/>
      <c r="BH1026" s="183"/>
      <c r="BI1026" s="183"/>
      <c r="BJ1026" s="183"/>
      <c r="BK1026" s="183"/>
      <c r="BL1026" s="183"/>
      <c r="BM1026" s="183"/>
    </row>
    <row r="1027" spans="1:65" x14ac:dyDescent="0.2">
      <c r="A1027" s="110"/>
      <c r="B1027" s="110"/>
      <c r="C1027" s="110"/>
      <c r="D1027" s="183"/>
      <c r="E1027" s="183"/>
      <c r="F1027" s="183"/>
      <c r="G1027" s="183"/>
      <c r="H1027" s="183"/>
      <c r="I1027" s="183"/>
      <c r="J1027" s="183"/>
      <c r="K1027" s="183"/>
      <c r="L1027" s="183"/>
      <c r="M1027" s="183"/>
      <c r="N1027" s="183"/>
      <c r="O1027" s="183"/>
      <c r="P1027" s="183"/>
      <c r="Q1027" s="183"/>
      <c r="R1027" s="183"/>
      <c r="S1027" s="183"/>
      <c r="T1027" s="183"/>
      <c r="U1027" s="183"/>
      <c r="V1027" s="183"/>
      <c r="W1027" s="183"/>
      <c r="X1027" s="183"/>
      <c r="Y1027" s="183"/>
      <c r="Z1027" s="183"/>
      <c r="AA1027" s="183"/>
      <c r="AB1027" s="183"/>
      <c r="AC1027" s="183"/>
      <c r="AD1027" s="183"/>
      <c r="AE1027" s="183"/>
      <c r="AF1027" s="183"/>
      <c r="AG1027" s="183"/>
      <c r="AH1027" s="183"/>
      <c r="AI1027" s="183"/>
      <c r="AJ1027" s="183"/>
      <c r="AK1027" s="183"/>
      <c r="AL1027" s="183"/>
      <c r="AM1027" s="183"/>
      <c r="AN1027" s="183"/>
      <c r="AO1027" s="183"/>
      <c r="AP1027" s="183"/>
      <c r="AQ1027" s="183"/>
      <c r="AR1027" s="183"/>
      <c r="AS1027" s="183"/>
      <c r="AT1027" s="183"/>
      <c r="AU1027" s="183"/>
      <c r="AV1027" s="183"/>
      <c r="AW1027" s="183"/>
      <c r="AX1027" s="183"/>
      <c r="AY1027" s="183"/>
      <c r="AZ1027" s="183"/>
      <c r="BA1027" s="183"/>
      <c r="BB1027" s="183"/>
      <c r="BC1027" s="183"/>
      <c r="BD1027" s="183"/>
      <c r="BE1027" s="183"/>
      <c r="BF1027" s="183"/>
      <c r="BG1027" s="183"/>
      <c r="BH1027" s="183"/>
      <c r="BI1027" s="183"/>
      <c r="BJ1027" s="183"/>
      <c r="BK1027" s="183"/>
      <c r="BL1027" s="183"/>
      <c r="BM1027" s="183"/>
    </row>
    <row r="1028" spans="1:65" x14ac:dyDescent="0.2">
      <c r="A1028" s="110"/>
      <c r="B1028" s="110"/>
      <c r="C1028" s="110"/>
      <c r="D1028" s="183"/>
      <c r="E1028" s="183"/>
      <c r="F1028" s="183"/>
      <c r="G1028" s="183"/>
      <c r="H1028" s="183"/>
      <c r="I1028" s="183"/>
      <c r="J1028" s="183"/>
      <c r="K1028" s="183"/>
      <c r="L1028" s="183"/>
      <c r="M1028" s="183"/>
      <c r="N1028" s="183"/>
      <c r="O1028" s="183"/>
      <c r="P1028" s="183"/>
      <c r="Q1028" s="183"/>
      <c r="R1028" s="183"/>
      <c r="S1028" s="183"/>
      <c r="T1028" s="183"/>
      <c r="U1028" s="183"/>
      <c r="V1028" s="183"/>
      <c r="W1028" s="183"/>
      <c r="X1028" s="183"/>
      <c r="Y1028" s="183"/>
      <c r="Z1028" s="183"/>
      <c r="AA1028" s="183"/>
      <c r="AB1028" s="183"/>
      <c r="AC1028" s="183"/>
      <c r="AD1028" s="183"/>
      <c r="AE1028" s="183"/>
      <c r="AF1028" s="183"/>
      <c r="AG1028" s="183"/>
      <c r="AH1028" s="183"/>
      <c r="AI1028" s="183"/>
      <c r="AJ1028" s="183"/>
      <c r="AK1028" s="183"/>
      <c r="AL1028" s="183"/>
      <c r="AM1028" s="183"/>
      <c r="AN1028" s="183"/>
      <c r="AO1028" s="183"/>
      <c r="AP1028" s="183"/>
      <c r="AQ1028" s="183"/>
      <c r="AR1028" s="183"/>
      <c r="AS1028" s="183"/>
      <c r="AT1028" s="183"/>
      <c r="AU1028" s="183"/>
      <c r="AV1028" s="183"/>
      <c r="AW1028" s="183"/>
      <c r="AX1028" s="183"/>
      <c r="AY1028" s="183"/>
      <c r="AZ1028" s="183"/>
      <c r="BA1028" s="183"/>
      <c r="BB1028" s="183"/>
      <c r="BC1028" s="183"/>
      <c r="BD1028" s="183"/>
      <c r="BE1028" s="183"/>
      <c r="BF1028" s="183"/>
      <c r="BG1028" s="183"/>
      <c r="BH1028" s="183"/>
      <c r="BI1028" s="183"/>
      <c r="BJ1028" s="183"/>
      <c r="BK1028" s="183"/>
      <c r="BL1028" s="183"/>
      <c r="BM1028" s="183"/>
    </row>
    <row r="1029" spans="1:65" x14ac:dyDescent="0.2">
      <c r="A1029" s="110"/>
      <c r="B1029" s="110"/>
      <c r="C1029" s="110"/>
      <c r="D1029" s="183"/>
      <c r="E1029" s="183"/>
      <c r="F1029" s="183"/>
      <c r="G1029" s="183"/>
      <c r="H1029" s="183"/>
      <c r="I1029" s="183"/>
      <c r="J1029" s="183"/>
      <c r="K1029" s="183"/>
      <c r="L1029" s="183"/>
      <c r="M1029" s="183"/>
      <c r="N1029" s="183"/>
      <c r="O1029" s="183"/>
      <c r="P1029" s="183"/>
      <c r="Q1029" s="183"/>
      <c r="R1029" s="183"/>
      <c r="S1029" s="183"/>
      <c r="T1029" s="183"/>
      <c r="U1029" s="183"/>
      <c r="V1029" s="183"/>
      <c r="W1029" s="183"/>
      <c r="X1029" s="183"/>
      <c r="Y1029" s="183"/>
      <c r="Z1029" s="183"/>
      <c r="AA1029" s="183"/>
      <c r="AB1029" s="183"/>
      <c r="AC1029" s="183"/>
      <c r="AD1029" s="183"/>
      <c r="AE1029" s="183"/>
      <c r="AF1029" s="183"/>
      <c r="AG1029" s="183"/>
      <c r="AH1029" s="183"/>
      <c r="AI1029" s="183"/>
      <c r="AJ1029" s="183"/>
      <c r="AK1029" s="183"/>
      <c r="AL1029" s="183"/>
      <c r="AM1029" s="183"/>
      <c r="AN1029" s="183"/>
      <c r="AO1029" s="183"/>
      <c r="AP1029" s="183"/>
      <c r="AQ1029" s="183"/>
      <c r="AR1029" s="183"/>
      <c r="AS1029" s="183"/>
      <c r="AT1029" s="183"/>
      <c r="AU1029" s="183"/>
      <c r="AV1029" s="183"/>
      <c r="AW1029" s="183"/>
      <c r="AX1029" s="183"/>
      <c r="AY1029" s="183"/>
      <c r="AZ1029" s="183"/>
      <c r="BA1029" s="183"/>
      <c r="BB1029" s="183"/>
      <c r="BC1029" s="183"/>
      <c r="BD1029" s="183"/>
      <c r="BE1029" s="183"/>
      <c r="BF1029" s="183"/>
      <c r="BG1029" s="183"/>
      <c r="BH1029" s="183"/>
      <c r="BI1029" s="183"/>
      <c r="BJ1029" s="183"/>
      <c r="BK1029" s="183"/>
      <c r="BL1029" s="183"/>
      <c r="BM1029" s="183"/>
    </row>
    <row r="1030" spans="1:65" x14ac:dyDescent="0.2">
      <c r="A1030" s="110"/>
      <c r="B1030" s="110"/>
      <c r="C1030" s="110"/>
      <c r="D1030" s="183"/>
      <c r="E1030" s="183"/>
      <c r="F1030" s="183"/>
      <c r="G1030" s="183"/>
      <c r="H1030" s="183"/>
      <c r="I1030" s="183"/>
      <c r="J1030" s="183"/>
      <c r="K1030" s="183"/>
      <c r="L1030" s="183"/>
      <c r="M1030" s="183"/>
      <c r="N1030" s="183"/>
      <c r="O1030" s="183"/>
      <c r="P1030" s="183"/>
      <c r="Q1030" s="183"/>
      <c r="R1030" s="183"/>
      <c r="S1030" s="183"/>
      <c r="T1030" s="183"/>
      <c r="U1030" s="183"/>
      <c r="V1030" s="183"/>
      <c r="W1030" s="183"/>
      <c r="X1030" s="183"/>
      <c r="Y1030" s="183"/>
      <c r="Z1030" s="183"/>
      <c r="AA1030" s="183"/>
      <c r="AB1030" s="183"/>
      <c r="AC1030" s="183"/>
      <c r="AD1030" s="183"/>
      <c r="AE1030" s="183"/>
      <c r="AF1030" s="183"/>
      <c r="AG1030" s="183"/>
      <c r="AH1030" s="183"/>
      <c r="AI1030" s="183"/>
      <c r="AJ1030" s="183"/>
      <c r="AK1030" s="183"/>
      <c r="AL1030" s="183"/>
      <c r="AM1030" s="183"/>
      <c r="AN1030" s="183"/>
      <c r="AO1030" s="183"/>
      <c r="AP1030" s="183"/>
      <c r="AQ1030" s="183"/>
      <c r="AR1030" s="183"/>
      <c r="AS1030" s="183"/>
      <c r="AT1030" s="183"/>
      <c r="AU1030" s="183"/>
      <c r="AV1030" s="183"/>
      <c r="AW1030" s="183"/>
      <c r="AX1030" s="183"/>
      <c r="AY1030" s="183"/>
      <c r="AZ1030" s="183"/>
      <c r="BA1030" s="183"/>
      <c r="BB1030" s="183"/>
      <c r="BC1030" s="183"/>
      <c r="BD1030" s="183"/>
      <c r="BE1030" s="183"/>
      <c r="BF1030" s="183"/>
      <c r="BG1030" s="183"/>
      <c r="BH1030" s="183"/>
      <c r="BI1030" s="183"/>
      <c r="BJ1030" s="183"/>
      <c r="BK1030" s="183"/>
      <c r="BL1030" s="183"/>
      <c r="BM1030" s="183"/>
    </row>
    <row r="1031" spans="1:65" x14ac:dyDescent="0.2">
      <c r="A1031" s="110"/>
      <c r="B1031" s="110"/>
      <c r="C1031" s="110"/>
      <c r="D1031" s="183"/>
      <c r="E1031" s="183"/>
      <c r="F1031" s="183"/>
      <c r="G1031" s="183"/>
      <c r="H1031" s="183"/>
      <c r="I1031" s="183"/>
      <c r="J1031" s="183"/>
      <c r="K1031" s="183"/>
      <c r="L1031" s="183"/>
      <c r="M1031" s="183"/>
      <c r="N1031" s="183"/>
      <c r="O1031" s="183"/>
      <c r="P1031" s="183"/>
      <c r="Q1031" s="183"/>
      <c r="R1031" s="183"/>
      <c r="S1031" s="183"/>
      <c r="T1031" s="183"/>
      <c r="U1031" s="183"/>
      <c r="V1031" s="183"/>
      <c r="W1031" s="183"/>
      <c r="X1031" s="183"/>
      <c r="Y1031" s="183"/>
      <c r="Z1031" s="183"/>
      <c r="AA1031" s="183"/>
      <c r="AB1031" s="183"/>
      <c r="AC1031" s="183"/>
      <c r="AD1031" s="183"/>
      <c r="AE1031" s="183"/>
      <c r="AF1031" s="183"/>
      <c r="AG1031" s="183"/>
      <c r="AH1031" s="183"/>
      <c r="AI1031" s="183"/>
      <c r="AJ1031" s="183"/>
      <c r="AK1031" s="183"/>
      <c r="AL1031" s="183"/>
      <c r="AM1031" s="183"/>
      <c r="AN1031" s="183"/>
      <c r="AO1031" s="183"/>
      <c r="AP1031" s="183"/>
      <c r="AQ1031" s="183"/>
      <c r="AR1031" s="183"/>
      <c r="AS1031" s="183"/>
      <c r="AT1031" s="183"/>
      <c r="AU1031" s="183"/>
      <c r="AV1031" s="183"/>
      <c r="AW1031" s="183"/>
      <c r="AX1031" s="183"/>
      <c r="AY1031" s="183"/>
      <c r="AZ1031" s="183"/>
      <c r="BA1031" s="183"/>
      <c r="BB1031" s="183"/>
      <c r="BC1031" s="183"/>
      <c r="BD1031" s="183"/>
      <c r="BE1031" s="183"/>
      <c r="BF1031" s="183"/>
      <c r="BG1031" s="183"/>
      <c r="BH1031" s="183"/>
      <c r="BI1031" s="183"/>
      <c r="BJ1031" s="183"/>
      <c r="BK1031" s="183"/>
      <c r="BL1031" s="183"/>
      <c r="BM1031" s="183"/>
    </row>
    <row r="1032" spans="1:65" x14ac:dyDescent="0.2">
      <c r="A1032" s="110"/>
      <c r="B1032" s="110"/>
      <c r="C1032" s="110"/>
      <c r="D1032" s="183"/>
      <c r="E1032" s="183"/>
      <c r="F1032" s="183"/>
      <c r="G1032" s="183"/>
      <c r="H1032" s="183"/>
      <c r="I1032" s="183"/>
      <c r="J1032" s="183"/>
      <c r="K1032" s="183"/>
      <c r="L1032" s="183"/>
      <c r="M1032" s="183"/>
      <c r="N1032" s="183"/>
      <c r="O1032" s="183"/>
      <c r="P1032" s="183"/>
      <c r="Q1032" s="183"/>
      <c r="R1032" s="183"/>
      <c r="S1032" s="183"/>
      <c r="T1032" s="183"/>
      <c r="U1032" s="183"/>
      <c r="V1032" s="183"/>
      <c r="W1032" s="183"/>
      <c r="X1032" s="183"/>
      <c r="Y1032" s="183"/>
      <c r="Z1032" s="183"/>
      <c r="AA1032" s="183"/>
      <c r="AB1032" s="183"/>
      <c r="AC1032" s="183"/>
      <c r="AD1032" s="183"/>
      <c r="AE1032" s="183"/>
      <c r="AF1032" s="183"/>
      <c r="AG1032" s="183"/>
      <c r="AH1032" s="183"/>
      <c r="AI1032" s="183"/>
      <c r="AJ1032" s="183"/>
      <c r="AK1032" s="183"/>
      <c r="AL1032" s="183"/>
      <c r="AM1032" s="183"/>
      <c r="AN1032" s="183"/>
      <c r="AO1032" s="183"/>
      <c r="AP1032" s="183"/>
      <c r="AQ1032" s="183"/>
      <c r="AR1032" s="183"/>
      <c r="AS1032" s="183"/>
      <c r="AT1032" s="183"/>
      <c r="AU1032" s="183"/>
      <c r="AV1032" s="183"/>
      <c r="AW1032" s="183"/>
      <c r="AX1032" s="183"/>
      <c r="AY1032" s="183"/>
      <c r="AZ1032" s="183"/>
      <c r="BA1032" s="183"/>
      <c r="BB1032" s="183"/>
      <c r="BC1032" s="183"/>
      <c r="BD1032" s="183"/>
      <c r="BE1032" s="183"/>
      <c r="BF1032" s="183"/>
      <c r="BG1032" s="183"/>
      <c r="BH1032" s="183"/>
      <c r="BI1032" s="183"/>
      <c r="BJ1032" s="183"/>
      <c r="BK1032" s="183"/>
      <c r="BL1032" s="183"/>
      <c r="BM1032" s="183"/>
    </row>
    <row r="1033" spans="1:65" x14ac:dyDescent="0.2">
      <c r="A1033" s="110"/>
      <c r="B1033" s="110"/>
      <c r="C1033" s="110"/>
      <c r="D1033" s="183"/>
      <c r="E1033" s="183"/>
      <c r="F1033" s="183"/>
      <c r="G1033" s="183"/>
      <c r="H1033" s="183"/>
      <c r="I1033" s="183"/>
      <c r="J1033" s="183"/>
      <c r="K1033" s="183"/>
      <c r="L1033" s="183"/>
      <c r="M1033" s="183"/>
      <c r="N1033" s="183"/>
      <c r="O1033" s="183"/>
      <c r="P1033" s="183"/>
      <c r="Q1033" s="183"/>
      <c r="R1033" s="183"/>
      <c r="S1033" s="183"/>
      <c r="T1033" s="183"/>
      <c r="U1033" s="183"/>
      <c r="V1033" s="183"/>
      <c r="W1033" s="183"/>
      <c r="X1033" s="183"/>
      <c r="Y1033" s="183"/>
      <c r="Z1033" s="183"/>
      <c r="AA1033" s="183"/>
      <c r="AB1033" s="183"/>
      <c r="AC1033" s="183"/>
      <c r="AD1033" s="183"/>
      <c r="AE1033" s="183"/>
      <c r="AF1033" s="183"/>
      <c r="AG1033" s="183"/>
      <c r="AH1033" s="183"/>
      <c r="AI1033" s="183"/>
      <c r="AJ1033" s="183"/>
      <c r="AK1033" s="183"/>
      <c r="AL1033" s="183"/>
      <c r="AM1033" s="183"/>
      <c r="AN1033" s="183"/>
      <c r="AO1033" s="183"/>
      <c r="AP1033" s="183"/>
      <c r="AQ1033" s="183"/>
      <c r="AR1033" s="183"/>
      <c r="AS1033" s="183"/>
      <c r="AT1033" s="183"/>
      <c r="AU1033" s="183"/>
      <c r="AV1033" s="183"/>
      <c r="AW1033" s="183"/>
      <c r="AX1033" s="183"/>
      <c r="AY1033" s="183"/>
      <c r="AZ1033" s="183"/>
      <c r="BA1033" s="183"/>
      <c r="BB1033" s="183"/>
      <c r="BC1033" s="183"/>
      <c r="BD1033" s="183"/>
      <c r="BE1033" s="183"/>
      <c r="BF1033" s="183"/>
      <c r="BG1033" s="183"/>
      <c r="BH1033" s="183"/>
      <c r="BI1033" s="183"/>
      <c r="BJ1033" s="183"/>
      <c r="BK1033" s="183"/>
      <c r="BL1033" s="183"/>
      <c r="BM1033" s="183"/>
    </row>
    <row r="1034" spans="1:65" x14ac:dyDescent="0.2">
      <c r="A1034" s="110"/>
      <c r="B1034" s="110"/>
      <c r="C1034" s="110"/>
      <c r="D1034" s="183"/>
      <c r="E1034" s="183"/>
      <c r="F1034" s="183"/>
      <c r="G1034" s="183"/>
      <c r="H1034" s="183"/>
      <c r="I1034" s="183"/>
      <c r="J1034" s="183"/>
      <c r="K1034" s="183"/>
      <c r="L1034" s="183"/>
      <c r="M1034" s="183"/>
      <c r="N1034" s="183"/>
      <c r="O1034" s="183"/>
      <c r="P1034" s="183"/>
      <c r="Q1034" s="183"/>
      <c r="R1034" s="183"/>
      <c r="S1034" s="183"/>
      <c r="T1034" s="183"/>
      <c r="U1034" s="183"/>
      <c r="V1034" s="183"/>
      <c r="W1034" s="183"/>
      <c r="X1034" s="183"/>
      <c r="Y1034" s="183"/>
      <c r="Z1034" s="183"/>
      <c r="AA1034" s="183"/>
      <c r="AB1034" s="183"/>
      <c r="AC1034" s="183"/>
      <c r="AD1034" s="183"/>
      <c r="AE1034" s="183"/>
      <c r="AF1034" s="183"/>
      <c r="AG1034" s="183"/>
      <c r="AH1034" s="183"/>
      <c r="AI1034" s="183"/>
      <c r="AJ1034" s="183"/>
      <c r="AK1034" s="183"/>
      <c r="AL1034" s="183"/>
      <c r="AM1034" s="183"/>
      <c r="AN1034" s="183"/>
      <c r="AO1034" s="183"/>
      <c r="AP1034" s="183"/>
      <c r="AQ1034" s="183"/>
      <c r="AR1034" s="183"/>
      <c r="AS1034" s="183"/>
      <c r="AT1034" s="183"/>
      <c r="AU1034" s="183"/>
      <c r="AV1034" s="183"/>
      <c r="AW1034" s="183"/>
      <c r="AX1034" s="183"/>
      <c r="AY1034" s="183"/>
      <c r="AZ1034" s="183"/>
      <c r="BA1034" s="183"/>
      <c r="BB1034" s="183"/>
      <c r="BC1034" s="183"/>
      <c r="BD1034" s="183"/>
      <c r="BE1034" s="183"/>
      <c r="BF1034" s="183"/>
      <c r="BG1034" s="183"/>
      <c r="BH1034" s="183"/>
      <c r="BI1034" s="183"/>
      <c r="BJ1034" s="183"/>
      <c r="BK1034" s="183"/>
      <c r="BL1034" s="183"/>
      <c r="BM1034" s="183"/>
    </row>
    <row r="1035" spans="1:65" x14ac:dyDescent="0.2">
      <c r="A1035" s="110"/>
      <c r="B1035" s="110"/>
      <c r="C1035" s="110"/>
      <c r="D1035" s="183"/>
      <c r="E1035" s="183"/>
      <c r="F1035" s="183"/>
      <c r="G1035" s="183"/>
      <c r="H1035" s="183"/>
      <c r="I1035" s="183"/>
      <c r="J1035" s="183"/>
      <c r="K1035" s="183"/>
      <c r="L1035" s="183"/>
      <c r="M1035" s="183"/>
      <c r="N1035" s="183"/>
      <c r="O1035" s="183"/>
      <c r="P1035" s="183"/>
      <c r="Q1035" s="183"/>
      <c r="R1035" s="183"/>
      <c r="S1035" s="183"/>
      <c r="T1035" s="183"/>
      <c r="U1035" s="183"/>
      <c r="V1035" s="183"/>
      <c r="W1035" s="183"/>
      <c r="X1035" s="183"/>
      <c r="Y1035" s="183"/>
      <c r="Z1035" s="183"/>
      <c r="AA1035" s="183"/>
      <c r="AB1035" s="183"/>
      <c r="AC1035" s="183"/>
      <c r="AD1035" s="183"/>
      <c r="AE1035" s="183"/>
      <c r="AF1035" s="183"/>
      <c r="AG1035" s="183"/>
      <c r="AH1035" s="183"/>
      <c r="AI1035" s="183"/>
      <c r="AJ1035" s="183"/>
      <c r="AK1035" s="183"/>
      <c r="AL1035" s="183"/>
      <c r="AM1035" s="183"/>
      <c r="AN1035" s="183"/>
      <c r="AO1035" s="183"/>
      <c r="AP1035" s="183"/>
      <c r="AQ1035" s="183"/>
      <c r="AR1035" s="183"/>
      <c r="AS1035" s="183"/>
      <c r="AT1035" s="183"/>
      <c r="AU1035" s="183"/>
      <c r="AV1035" s="183"/>
      <c r="AW1035" s="183"/>
      <c r="AX1035" s="183"/>
      <c r="AY1035" s="183"/>
      <c r="AZ1035" s="183"/>
      <c r="BA1035" s="183"/>
      <c r="BB1035" s="183"/>
      <c r="BC1035" s="183"/>
      <c r="BD1035" s="183"/>
      <c r="BE1035" s="183"/>
      <c r="BF1035" s="183"/>
      <c r="BG1035" s="183"/>
      <c r="BH1035" s="183"/>
      <c r="BI1035" s="183"/>
      <c r="BJ1035" s="183"/>
      <c r="BK1035" s="183"/>
      <c r="BL1035" s="183"/>
      <c r="BM1035" s="183"/>
    </row>
    <row r="1036" spans="1:65" x14ac:dyDescent="0.2">
      <c r="A1036" s="110"/>
      <c r="B1036" s="110"/>
      <c r="C1036" s="110"/>
      <c r="D1036" s="183"/>
      <c r="E1036" s="183"/>
      <c r="F1036" s="183"/>
      <c r="G1036" s="183"/>
      <c r="H1036" s="183"/>
      <c r="I1036" s="183"/>
      <c r="J1036" s="183"/>
      <c r="K1036" s="183"/>
      <c r="L1036" s="183"/>
      <c r="M1036" s="183"/>
      <c r="N1036" s="183"/>
      <c r="O1036" s="183"/>
      <c r="P1036" s="183"/>
      <c r="Q1036" s="183"/>
      <c r="R1036" s="183"/>
      <c r="S1036" s="183"/>
      <c r="T1036" s="183"/>
      <c r="U1036" s="183"/>
      <c r="V1036" s="183"/>
      <c r="W1036" s="183"/>
      <c r="X1036" s="183"/>
      <c r="Y1036" s="183"/>
      <c r="Z1036" s="183"/>
      <c r="AA1036" s="183"/>
      <c r="AB1036" s="183"/>
      <c r="AC1036" s="183"/>
      <c r="AD1036" s="183"/>
      <c r="AE1036" s="183"/>
      <c r="AF1036" s="183"/>
      <c r="AG1036" s="183"/>
      <c r="AH1036" s="183"/>
      <c r="AI1036" s="183"/>
      <c r="AJ1036" s="183"/>
      <c r="AK1036" s="183"/>
      <c r="AL1036" s="183"/>
      <c r="AM1036" s="183"/>
      <c r="AN1036" s="183"/>
      <c r="AO1036" s="183"/>
      <c r="AP1036" s="183"/>
      <c r="AQ1036" s="183"/>
      <c r="AR1036" s="183"/>
      <c r="AS1036" s="183"/>
      <c r="AT1036" s="183"/>
      <c r="AU1036" s="183"/>
      <c r="AV1036" s="183"/>
      <c r="AW1036" s="183"/>
      <c r="AX1036" s="183"/>
      <c r="AY1036" s="183"/>
      <c r="AZ1036" s="183"/>
      <c r="BA1036" s="183"/>
      <c r="BB1036" s="183"/>
      <c r="BC1036" s="183"/>
      <c r="BD1036" s="183"/>
      <c r="BE1036" s="183"/>
      <c r="BF1036" s="183"/>
      <c r="BG1036" s="183"/>
      <c r="BH1036" s="183"/>
      <c r="BI1036" s="183"/>
      <c r="BJ1036" s="183"/>
      <c r="BK1036" s="183"/>
      <c r="BL1036" s="183"/>
      <c r="BM1036" s="183"/>
    </row>
    <row r="1037" spans="1:65" x14ac:dyDescent="0.2">
      <c r="A1037" s="110"/>
      <c r="B1037" s="110"/>
      <c r="C1037" s="110"/>
      <c r="D1037" s="183"/>
      <c r="E1037" s="183"/>
      <c r="F1037" s="183"/>
      <c r="G1037" s="183"/>
      <c r="H1037" s="183"/>
      <c r="I1037" s="183"/>
      <c r="J1037" s="183"/>
      <c r="K1037" s="183"/>
      <c r="L1037" s="183"/>
      <c r="M1037" s="183"/>
      <c r="N1037" s="183"/>
      <c r="O1037" s="183"/>
      <c r="P1037" s="183"/>
      <c r="Q1037" s="183"/>
      <c r="R1037" s="183"/>
      <c r="S1037" s="183"/>
      <c r="T1037" s="183"/>
      <c r="U1037" s="183"/>
      <c r="V1037" s="183"/>
      <c r="W1037" s="183"/>
      <c r="X1037" s="183"/>
      <c r="Y1037" s="183"/>
      <c r="Z1037" s="183"/>
      <c r="AA1037" s="183"/>
      <c r="AB1037" s="183"/>
      <c r="AC1037" s="183"/>
      <c r="AD1037" s="183"/>
      <c r="AE1037" s="183"/>
      <c r="AF1037" s="183"/>
      <c r="AG1037" s="183"/>
      <c r="AH1037" s="183"/>
      <c r="AI1037" s="183"/>
      <c r="AJ1037" s="183"/>
      <c r="AK1037" s="183"/>
      <c r="AL1037" s="183"/>
      <c r="AM1037" s="183"/>
      <c r="AN1037" s="183"/>
      <c r="AO1037" s="183"/>
      <c r="AP1037" s="183"/>
      <c r="AQ1037" s="183"/>
      <c r="AR1037" s="183"/>
      <c r="AS1037" s="183"/>
      <c r="AT1037" s="183"/>
      <c r="AU1037" s="183"/>
      <c r="AV1037" s="183"/>
      <c r="AW1037" s="183"/>
      <c r="AX1037" s="183"/>
      <c r="AY1037" s="183"/>
      <c r="AZ1037" s="183"/>
      <c r="BA1037" s="183"/>
      <c r="BB1037" s="183"/>
      <c r="BC1037" s="183"/>
      <c r="BD1037" s="183"/>
      <c r="BE1037" s="183"/>
      <c r="BF1037" s="183"/>
      <c r="BG1037" s="183"/>
      <c r="BH1037" s="183"/>
      <c r="BI1037" s="183"/>
      <c r="BJ1037" s="183"/>
      <c r="BK1037" s="183"/>
      <c r="BL1037" s="183"/>
      <c r="BM1037" s="183"/>
    </row>
    <row r="1038" spans="1:65" x14ac:dyDescent="0.2">
      <c r="A1038" s="110"/>
      <c r="B1038" s="110"/>
      <c r="C1038" s="110"/>
      <c r="D1038" s="183"/>
      <c r="E1038" s="183"/>
      <c r="F1038" s="183"/>
      <c r="G1038" s="183"/>
      <c r="H1038" s="183"/>
      <c r="I1038" s="183"/>
      <c r="J1038" s="183"/>
      <c r="K1038" s="183"/>
      <c r="L1038" s="183"/>
      <c r="M1038" s="183"/>
      <c r="N1038" s="183"/>
      <c r="O1038" s="183"/>
      <c r="P1038" s="183"/>
      <c r="Q1038" s="183"/>
      <c r="R1038" s="183"/>
      <c r="S1038" s="183"/>
      <c r="T1038" s="183"/>
      <c r="U1038" s="183"/>
      <c r="V1038" s="183"/>
      <c r="W1038" s="183"/>
      <c r="X1038" s="183"/>
      <c r="Y1038" s="183"/>
      <c r="Z1038" s="183"/>
      <c r="AA1038" s="183"/>
      <c r="AB1038" s="183"/>
      <c r="AC1038" s="183"/>
      <c r="AD1038" s="183"/>
      <c r="AE1038" s="183"/>
      <c r="AF1038" s="183"/>
      <c r="AG1038" s="183"/>
      <c r="AH1038" s="183"/>
      <c r="AI1038" s="183"/>
      <c r="AJ1038" s="183"/>
      <c r="AK1038" s="183"/>
      <c r="AL1038" s="183"/>
      <c r="AM1038" s="183"/>
      <c r="AN1038" s="183"/>
      <c r="AO1038" s="183"/>
      <c r="AP1038" s="183"/>
      <c r="AQ1038" s="183"/>
      <c r="AR1038" s="183"/>
      <c r="AS1038" s="183"/>
      <c r="AT1038" s="183"/>
      <c r="AU1038" s="183"/>
      <c r="AV1038" s="183"/>
      <c r="AW1038" s="183"/>
      <c r="AX1038" s="183"/>
      <c r="AY1038" s="183"/>
      <c r="AZ1038" s="183"/>
      <c r="BA1038" s="183"/>
      <c r="BB1038" s="183"/>
      <c r="BC1038" s="183"/>
      <c r="BD1038" s="183"/>
      <c r="BE1038" s="183"/>
      <c r="BF1038" s="183"/>
      <c r="BG1038" s="183"/>
      <c r="BH1038" s="183"/>
      <c r="BI1038" s="183"/>
      <c r="BJ1038" s="183"/>
      <c r="BK1038" s="183"/>
      <c r="BL1038" s="183"/>
      <c r="BM1038" s="183"/>
    </row>
    <row r="1039" spans="1:65" x14ac:dyDescent="0.2">
      <c r="A1039" s="110"/>
      <c r="B1039" s="110"/>
      <c r="C1039" s="110"/>
      <c r="D1039" s="183"/>
      <c r="E1039" s="183"/>
      <c r="F1039" s="183"/>
      <c r="G1039" s="183"/>
      <c r="H1039" s="183"/>
      <c r="I1039" s="183"/>
      <c r="J1039" s="183"/>
      <c r="K1039" s="183"/>
      <c r="L1039" s="183"/>
      <c r="M1039" s="183"/>
      <c r="N1039" s="183"/>
      <c r="O1039" s="183"/>
      <c r="P1039" s="183"/>
      <c r="Q1039" s="183"/>
      <c r="R1039" s="183"/>
      <c r="S1039" s="183"/>
      <c r="T1039" s="183"/>
      <c r="U1039" s="183"/>
      <c r="V1039" s="183"/>
      <c r="W1039" s="183"/>
      <c r="X1039" s="183"/>
      <c r="Y1039" s="183"/>
      <c r="Z1039" s="183"/>
      <c r="AA1039" s="183"/>
      <c r="AB1039" s="183"/>
      <c r="AC1039" s="183"/>
      <c r="AD1039" s="183"/>
      <c r="AE1039" s="183"/>
      <c r="AF1039" s="183"/>
      <c r="AG1039" s="183"/>
      <c r="AH1039" s="183"/>
      <c r="AI1039" s="183"/>
      <c r="AJ1039" s="183"/>
      <c r="AK1039" s="183"/>
      <c r="AL1039" s="183"/>
      <c r="AM1039" s="183"/>
      <c r="AN1039" s="183"/>
      <c r="AO1039" s="183"/>
      <c r="AP1039" s="183"/>
      <c r="AQ1039" s="183"/>
      <c r="AR1039" s="183"/>
      <c r="AS1039" s="183"/>
      <c r="AT1039" s="183"/>
      <c r="AU1039" s="183"/>
      <c r="AV1039" s="183"/>
      <c r="AW1039" s="183"/>
      <c r="AX1039" s="183"/>
      <c r="AY1039" s="183"/>
      <c r="AZ1039" s="183"/>
      <c r="BA1039" s="183"/>
      <c r="BB1039" s="183"/>
      <c r="BC1039" s="183"/>
      <c r="BD1039" s="183"/>
      <c r="BE1039" s="183"/>
      <c r="BF1039" s="183"/>
      <c r="BG1039" s="183"/>
      <c r="BH1039" s="183"/>
      <c r="BI1039" s="183"/>
      <c r="BJ1039" s="183"/>
      <c r="BK1039" s="183"/>
      <c r="BL1039" s="183"/>
      <c r="BM1039" s="183"/>
    </row>
    <row r="1040" spans="1:65" x14ac:dyDescent="0.2">
      <c r="A1040" s="110"/>
      <c r="B1040" s="110"/>
      <c r="C1040" s="110"/>
      <c r="D1040" s="183"/>
      <c r="E1040" s="183"/>
      <c r="F1040" s="183"/>
      <c r="G1040" s="183"/>
      <c r="H1040" s="183"/>
      <c r="I1040" s="183"/>
      <c r="J1040" s="183"/>
      <c r="K1040" s="183"/>
      <c r="L1040" s="183"/>
      <c r="M1040" s="183"/>
      <c r="N1040" s="183"/>
      <c r="O1040" s="183"/>
      <c r="P1040" s="183"/>
      <c r="Q1040" s="183"/>
      <c r="R1040" s="183"/>
      <c r="S1040" s="183"/>
      <c r="T1040" s="183"/>
      <c r="U1040" s="183"/>
      <c r="V1040" s="183"/>
      <c r="W1040" s="183"/>
      <c r="X1040" s="183"/>
      <c r="Y1040" s="183"/>
      <c r="Z1040" s="183"/>
      <c r="AA1040" s="183"/>
      <c r="AB1040" s="183"/>
      <c r="AC1040" s="183"/>
      <c r="AD1040" s="183"/>
      <c r="AE1040" s="183"/>
      <c r="AF1040" s="183"/>
      <c r="AG1040" s="183"/>
      <c r="AH1040" s="183"/>
      <c r="AI1040" s="183"/>
      <c r="AJ1040" s="183"/>
      <c r="AK1040" s="183"/>
      <c r="AL1040" s="183"/>
      <c r="AM1040" s="183"/>
      <c r="AN1040" s="183"/>
      <c r="AO1040" s="183"/>
      <c r="AP1040" s="183"/>
      <c r="AQ1040" s="183"/>
      <c r="AR1040" s="183"/>
      <c r="AS1040" s="183"/>
      <c r="AT1040" s="183"/>
      <c r="AU1040" s="183"/>
      <c r="AV1040" s="183"/>
      <c r="AW1040" s="183"/>
      <c r="AX1040" s="183"/>
      <c r="AY1040" s="183"/>
      <c r="AZ1040" s="183"/>
      <c r="BA1040" s="183"/>
      <c r="BB1040" s="183"/>
      <c r="BC1040" s="183"/>
      <c r="BD1040" s="183"/>
      <c r="BE1040" s="183"/>
      <c r="BF1040" s="183"/>
      <c r="BG1040" s="183"/>
      <c r="BH1040" s="183"/>
      <c r="BI1040" s="183"/>
      <c r="BJ1040" s="183"/>
      <c r="BK1040" s="183"/>
      <c r="BL1040" s="183"/>
      <c r="BM1040" s="183"/>
    </row>
    <row r="1041" spans="1:65" x14ac:dyDescent="0.2">
      <c r="A1041" s="110"/>
      <c r="B1041" s="110"/>
      <c r="C1041" s="110"/>
      <c r="D1041" s="183"/>
      <c r="E1041" s="183"/>
      <c r="F1041" s="183"/>
      <c r="G1041" s="183"/>
      <c r="H1041" s="183"/>
      <c r="I1041" s="183"/>
      <c r="J1041" s="183"/>
      <c r="K1041" s="183"/>
      <c r="L1041" s="183"/>
      <c r="M1041" s="183"/>
      <c r="N1041" s="183"/>
      <c r="O1041" s="183"/>
      <c r="P1041" s="183"/>
      <c r="Q1041" s="183"/>
      <c r="R1041" s="183"/>
      <c r="S1041" s="183"/>
      <c r="T1041" s="183"/>
      <c r="U1041" s="183"/>
      <c r="V1041" s="183"/>
      <c r="W1041" s="183"/>
      <c r="X1041" s="183"/>
      <c r="Y1041" s="183"/>
      <c r="Z1041" s="183"/>
      <c r="AA1041" s="183"/>
      <c r="AB1041" s="183"/>
      <c r="AC1041" s="183"/>
      <c r="AD1041" s="183"/>
      <c r="AE1041" s="183"/>
      <c r="AF1041" s="183"/>
      <c r="AG1041" s="183"/>
      <c r="AH1041" s="183"/>
      <c r="AI1041" s="183"/>
      <c r="AJ1041" s="183"/>
      <c r="AK1041" s="183"/>
      <c r="AL1041" s="183"/>
      <c r="AM1041" s="183"/>
      <c r="AN1041" s="183"/>
      <c r="AO1041" s="183"/>
      <c r="AP1041" s="183"/>
      <c r="AQ1041" s="183"/>
      <c r="AR1041" s="183"/>
      <c r="AS1041" s="183"/>
      <c r="AT1041" s="183"/>
      <c r="AU1041" s="183"/>
      <c r="AV1041" s="183"/>
      <c r="AW1041" s="183"/>
      <c r="AX1041" s="183"/>
      <c r="AY1041" s="183"/>
      <c r="AZ1041" s="183"/>
      <c r="BA1041" s="183"/>
      <c r="BB1041" s="183"/>
      <c r="BC1041" s="183"/>
      <c r="BD1041" s="183"/>
      <c r="BE1041" s="183"/>
      <c r="BF1041" s="183"/>
      <c r="BG1041" s="183"/>
      <c r="BH1041" s="183"/>
      <c r="BI1041" s="183"/>
      <c r="BJ1041" s="183"/>
      <c r="BK1041" s="183"/>
      <c r="BL1041" s="183"/>
      <c r="BM1041" s="183"/>
    </row>
    <row r="1042" spans="1:65" x14ac:dyDescent="0.2">
      <c r="A1042" s="110"/>
      <c r="B1042" s="110"/>
      <c r="C1042" s="110"/>
      <c r="D1042" s="183"/>
      <c r="E1042" s="183"/>
      <c r="F1042" s="183"/>
      <c r="G1042" s="183"/>
      <c r="H1042" s="183"/>
      <c r="I1042" s="183"/>
      <c r="J1042" s="183"/>
      <c r="K1042" s="183"/>
      <c r="L1042" s="183"/>
      <c r="M1042" s="183"/>
      <c r="N1042" s="183"/>
      <c r="O1042" s="183"/>
      <c r="P1042" s="183"/>
      <c r="Q1042" s="183"/>
      <c r="R1042" s="183"/>
      <c r="S1042" s="183"/>
      <c r="T1042" s="183"/>
      <c r="U1042" s="183"/>
      <c r="V1042" s="183"/>
      <c r="W1042" s="183"/>
      <c r="X1042" s="183"/>
      <c r="Y1042" s="183"/>
      <c r="Z1042" s="183"/>
      <c r="AA1042" s="183"/>
      <c r="AB1042" s="183"/>
      <c r="AC1042" s="183"/>
      <c r="AD1042" s="183"/>
      <c r="AE1042" s="183"/>
      <c r="AF1042" s="183"/>
      <c r="AG1042" s="183"/>
      <c r="AH1042" s="183"/>
      <c r="AI1042" s="183"/>
      <c r="AJ1042" s="183"/>
      <c r="AK1042" s="183"/>
      <c r="AL1042" s="183"/>
      <c r="AM1042" s="183"/>
      <c r="AN1042" s="183"/>
      <c r="AO1042" s="183"/>
      <c r="AP1042" s="183"/>
      <c r="AQ1042" s="183"/>
      <c r="AR1042" s="183"/>
      <c r="AS1042" s="183"/>
      <c r="AT1042" s="183"/>
      <c r="AU1042" s="183"/>
      <c r="AV1042" s="183"/>
      <c r="AW1042" s="183"/>
      <c r="AX1042" s="183"/>
      <c r="AY1042" s="183"/>
      <c r="AZ1042" s="183"/>
      <c r="BA1042" s="183"/>
      <c r="BB1042" s="183"/>
      <c r="BC1042" s="183"/>
      <c r="BD1042" s="183"/>
      <c r="BE1042" s="183"/>
      <c r="BF1042" s="183"/>
      <c r="BG1042" s="183"/>
      <c r="BH1042" s="183"/>
      <c r="BI1042" s="183"/>
      <c r="BJ1042" s="183"/>
      <c r="BK1042" s="183"/>
      <c r="BL1042" s="183"/>
      <c r="BM1042" s="183"/>
    </row>
    <row r="1043" spans="1:65" x14ac:dyDescent="0.2">
      <c r="A1043" s="110"/>
      <c r="B1043" s="110"/>
      <c r="C1043" s="110"/>
      <c r="D1043" s="183"/>
      <c r="E1043" s="183"/>
      <c r="F1043" s="183"/>
      <c r="G1043" s="183"/>
      <c r="H1043" s="183"/>
      <c r="I1043" s="183"/>
      <c r="J1043" s="183"/>
      <c r="K1043" s="183"/>
      <c r="L1043" s="183"/>
      <c r="M1043" s="183"/>
      <c r="N1043" s="183"/>
      <c r="O1043" s="183"/>
      <c r="P1043" s="183"/>
      <c r="Q1043" s="183"/>
      <c r="R1043" s="183"/>
      <c r="S1043" s="183"/>
      <c r="T1043" s="183"/>
      <c r="U1043" s="183"/>
      <c r="V1043" s="183"/>
      <c r="W1043" s="183"/>
      <c r="X1043" s="183"/>
      <c r="Y1043" s="183"/>
      <c r="Z1043" s="183"/>
      <c r="AA1043" s="183"/>
      <c r="AB1043" s="183"/>
      <c r="AC1043" s="183"/>
      <c r="AD1043" s="183"/>
      <c r="AE1043" s="183"/>
      <c r="AF1043" s="183"/>
      <c r="AG1043" s="183"/>
      <c r="AH1043" s="183"/>
      <c r="AI1043" s="183"/>
      <c r="AJ1043" s="183"/>
      <c r="AK1043" s="183"/>
      <c r="AL1043" s="183"/>
      <c r="AM1043" s="183"/>
      <c r="AN1043" s="183"/>
      <c r="AO1043" s="183"/>
      <c r="AP1043" s="183"/>
      <c r="AQ1043" s="183"/>
      <c r="AR1043" s="183"/>
      <c r="AS1043" s="183"/>
      <c r="AT1043" s="183"/>
      <c r="AU1043" s="183"/>
      <c r="AV1043" s="183"/>
      <c r="AW1043" s="183"/>
      <c r="AX1043" s="183"/>
      <c r="AY1043" s="183"/>
      <c r="AZ1043" s="183"/>
      <c r="BA1043" s="183"/>
      <c r="BB1043" s="183"/>
      <c r="BC1043" s="183"/>
      <c r="BD1043" s="183"/>
      <c r="BE1043" s="183"/>
      <c r="BF1043" s="183"/>
      <c r="BG1043" s="183"/>
      <c r="BH1043" s="183"/>
      <c r="BI1043" s="183"/>
      <c r="BJ1043" s="183"/>
      <c r="BK1043" s="183"/>
      <c r="BL1043" s="183"/>
      <c r="BM1043" s="183"/>
    </row>
    <row r="1044" spans="1:65" x14ac:dyDescent="0.2">
      <c r="A1044" s="110"/>
      <c r="B1044" s="110"/>
      <c r="C1044" s="110"/>
      <c r="D1044" s="183"/>
      <c r="E1044" s="183"/>
      <c r="F1044" s="183"/>
      <c r="G1044" s="183"/>
      <c r="H1044" s="183"/>
      <c r="I1044" s="183"/>
      <c r="J1044" s="183"/>
      <c r="K1044" s="183"/>
      <c r="L1044" s="183"/>
      <c r="M1044" s="183"/>
      <c r="N1044" s="183"/>
      <c r="O1044" s="183"/>
      <c r="P1044" s="183"/>
      <c r="Q1044" s="183"/>
      <c r="R1044" s="183"/>
      <c r="S1044" s="183"/>
      <c r="T1044" s="183"/>
      <c r="U1044" s="183"/>
      <c r="V1044" s="183"/>
      <c r="W1044" s="183"/>
      <c r="X1044" s="183"/>
      <c r="Y1044" s="183"/>
      <c r="Z1044" s="183"/>
      <c r="AA1044" s="183"/>
      <c r="AB1044" s="183"/>
      <c r="AC1044" s="183"/>
      <c r="AD1044" s="183"/>
      <c r="AE1044" s="183"/>
      <c r="AF1044" s="183"/>
      <c r="AG1044" s="183"/>
      <c r="AH1044" s="183"/>
      <c r="AI1044" s="183"/>
      <c r="AJ1044" s="183"/>
      <c r="AK1044" s="183"/>
      <c r="AL1044" s="183"/>
      <c r="AM1044" s="183"/>
      <c r="AN1044" s="183"/>
      <c r="AO1044" s="183"/>
      <c r="AP1044" s="183"/>
      <c r="AQ1044" s="183"/>
      <c r="AR1044" s="183"/>
      <c r="AS1044" s="183"/>
      <c r="AT1044" s="183"/>
      <c r="AU1044" s="183"/>
      <c r="AV1044" s="183"/>
      <c r="AW1044" s="183"/>
      <c r="AX1044" s="183"/>
      <c r="AY1044" s="183"/>
      <c r="AZ1044" s="183"/>
      <c r="BA1044" s="183"/>
      <c r="BB1044" s="183"/>
      <c r="BC1044" s="183"/>
      <c r="BD1044" s="183"/>
      <c r="BE1044" s="183"/>
      <c r="BF1044" s="183"/>
      <c r="BG1044" s="183"/>
      <c r="BH1044" s="183"/>
      <c r="BI1044" s="183"/>
      <c r="BJ1044" s="183"/>
      <c r="BK1044" s="183"/>
      <c r="BL1044" s="183"/>
      <c r="BM1044" s="183"/>
    </row>
    <row r="1045" spans="1:65" x14ac:dyDescent="0.2">
      <c r="A1045" s="110"/>
      <c r="B1045" s="110"/>
      <c r="C1045" s="110"/>
      <c r="D1045" s="183"/>
      <c r="E1045" s="183"/>
      <c r="F1045" s="183"/>
      <c r="G1045" s="183"/>
      <c r="H1045" s="183"/>
      <c r="I1045" s="183"/>
      <c r="J1045" s="183"/>
      <c r="K1045" s="183"/>
      <c r="L1045" s="183"/>
      <c r="M1045" s="183"/>
      <c r="N1045" s="183"/>
      <c r="O1045" s="183"/>
      <c r="P1045" s="183"/>
      <c r="Q1045" s="183"/>
      <c r="R1045" s="183"/>
      <c r="S1045" s="183"/>
      <c r="T1045" s="183"/>
      <c r="U1045" s="183"/>
      <c r="V1045" s="183"/>
      <c r="W1045" s="183"/>
      <c r="X1045" s="183"/>
      <c r="Y1045" s="183"/>
      <c r="Z1045" s="183"/>
      <c r="AA1045" s="183"/>
      <c r="AB1045" s="183"/>
      <c r="AC1045" s="183"/>
      <c r="AD1045" s="183"/>
      <c r="AE1045" s="183"/>
      <c r="AF1045" s="183"/>
      <c r="AG1045" s="183"/>
      <c r="AH1045" s="183"/>
      <c r="AI1045" s="183"/>
      <c r="AJ1045" s="183"/>
      <c r="AK1045" s="183"/>
      <c r="AL1045" s="183"/>
      <c r="AM1045" s="183"/>
      <c r="AN1045" s="183"/>
      <c r="AO1045" s="183"/>
      <c r="AP1045" s="183"/>
      <c r="AQ1045" s="183"/>
      <c r="AR1045" s="183"/>
      <c r="AS1045" s="183"/>
      <c r="AT1045" s="183"/>
      <c r="AU1045" s="183"/>
      <c r="AV1045" s="183"/>
      <c r="AW1045" s="183"/>
      <c r="AX1045" s="183"/>
      <c r="AY1045" s="183"/>
      <c r="AZ1045" s="183"/>
      <c r="BA1045" s="183"/>
      <c r="BB1045" s="183"/>
      <c r="BC1045" s="183"/>
      <c r="BD1045" s="183"/>
      <c r="BE1045" s="183"/>
      <c r="BF1045" s="183"/>
      <c r="BG1045" s="183"/>
      <c r="BH1045" s="183"/>
      <c r="BI1045" s="183"/>
      <c r="BJ1045" s="183"/>
      <c r="BK1045" s="183"/>
      <c r="BL1045" s="183"/>
      <c r="BM1045" s="183"/>
    </row>
    <row r="1046" spans="1:65" x14ac:dyDescent="0.2">
      <c r="A1046" s="110"/>
      <c r="B1046" s="110"/>
      <c r="C1046" s="110"/>
      <c r="D1046" s="183"/>
      <c r="E1046" s="183"/>
      <c r="F1046" s="183"/>
      <c r="G1046" s="183"/>
      <c r="H1046" s="183"/>
      <c r="I1046" s="183"/>
      <c r="J1046" s="183"/>
      <c r="K1046" s="183"/>
      <c r="L1046" s="183"/>
      <c r="M1046" s="183"/>
      <c r="N1046" s="183"/>
      <c r="O1046" s="183"/>
      <c r="P1046" s="183"/>
      <c r="Q1046" s="183"/>
      <c r="R1046" s="183"/>
      <c r="S1046" s="183"/>
      <c r="T1046" s="183"/>
      <c r="U1046" s="183"/>
      <c r="V1046" s="183"/>
      <c r="W1046" s="183"/>
      <c r="X1046" s="183"/>
      <c r="Y1046" s="183"/>
      <c r="Z1046" s="183"/>
      <c r="AA1046" s="183"/>
      <c r="AB1046" s="183"/>
      <c r="AC1046" s="183"/>
      <c r="AD1046" s="183"/>
      <c r="AE1046" s="183"/>
      <c r="AF1046" s="183"/>
      <c r="AG1046" s="183"/>
      <c r="AH1046" s="183"/>
      <c r="AI1046" s="183"/>
      <c r="AJ1046" s="183"/>
      <c r="AK1046" s="183"/>
      <c r="AL1046" s="183"/>
      <c r="AM1046" s="183"/>
      <c r="AN1046" s="183"/>
      <c r="AO1046" s="183"/>
      <c r="AP1046" s="183"/>
      <c r="AQ1046" s="183"/>
      <c r="AR1046" s="183"/>
      <c r="AS1046" s="183"/>
      <c r="AT1046" s="183"/>
      <c r="AU1046" s="183"/>
      <c r="AV1046" s="183"/>
      <c r="AW1046" s="183"/>
      <c r="AX1046" s="183"/>
      <c r="AY1046" s="183"/>
      <c r="AZ1046" s="183"/>
      <c r="BA1046" s="183"/>
      <c r="BB1046" s="183"/>
      <c r="BC1046" s="183"/>
      <c r="BD1046" s="183"/>
      <c r="BE1046" s="183"/>
      <c r="BF1046" s="183"/>
      <c r="BG1046" s="183"/>
      <c r="BH1046" s="183"/>
      <c r="BI1046" s="183"/>
      <c r="BJ1046" s="183"/>
      <c r="BK1046" s="183"/>
      <c r="BL1046" s="183"/>
      <c r="BM1046" s="183"/>
    </row>
    <row r="1047" spans="1:65" x14ac:dyDescent="0.2">
      <c r="A1047" s="110"/>
      <c r="B1047" s="110"/>
      <c r="C1047" s="110"/>
      <c r="D1047" s="183"/>
      <c r="E1047" s="183"/>
      <c r="F1047" s="183"/>
      <c r="G1047" s="183"/>
      <c r="H1047" s="183"/>
      <c r="I1047" s="183"/>
      <c r="J1047" s="183"/>
      <c r="K1047" s="183"/>
      <c r="L1047" s="183"/>
      <c r="M1047" s="183"/>
      <c r="N1047" s="183"/>
      <c r="O1047" s="183"/>
      <c r="P1047" s="183"/>
      <c r="Q1047" s="183"/>
      <c r="R1047" s="183"/>
      <c r="S1047" s="183"/>
      <c r="T1047" s="183"/>
      <c r="U1047" s="183"/>
      <c r="V1047" s="183"/>
      <c r="W1047" s="183"/>
      <c r="X1047" s="183"/>
      <c r="Y1047" s="183"/>
      <c r="Z1047" s="183"/>
      <c r="AA1047" s="183"/>
      <c r="AB1047" s="183"/>
      <c r="AC1047" s="183"/>
      <c r="AD1047" s="183"/>
      <c r="AE1047" s="183"/>
      <c r="AF1047" s="183"/>
      <c r="AG1047" s="183"/>
      <c r="AH1047" s="183"/>
      <c r="AI1047" s="183"/>
      <c r="AJ1047" s="183"/>
      <c r="AK1047" s="183"/>
      <c r="AL1047" s="183"/>
      <c r="AM1047" s="183"/>
      <c r="AN1047" s="183"/>
      <c r="AO1047" s="183"/>
      <c r="AP1047" s="183"/>
      <c r="AQ1047" s="183"/>
      <c r="AR1047" s="183"/>
      <c r="AS1047" s="183"/>
      <c r="AT1047" s="183"/>
      <c r="AU1047" s="183"/>
      <c r="AV1047" s="183"/>
      <c r="AW1047" s="183"/>
      <c r="AX1047" s="183"/>
      <c r="AY1047" s="183"/>
      <c r="AZ1047" s="183"/>
      <c r="BA1047" s="183"/>
      <c r="BB1047" s="183"/>
      <c r="BC1047" s="183"/>
      <c r="BD1047" s="183"/>
      <c r="BE1047" s="183"/>
      <c r="BF1047" s="183"/>
      <c r="BG1047" s="183"/>
      <c r="BH1047" s="183"/>
      <c r="BI1047" s="183"/>
      <c r="BJ1047" s="183"/>
      <c r="BK1047" s="183"/>
      <c r="BL1047" s="183"/>
      <c r="BM1047" s="183"/>
    </row>
    <row r="1048" spans="1:65" x14ac:dyDescent="0.2">
      <c r="A1048" s="110"/>
      <c r="B1048" s="110"/>
      <c r="C1048" s="110"/>
      <c r="D1048" s="183"/>
      <c r="E1048" s="183"/>
      <c r="F1048" s="183"/>
      <c r="G1048" s="183"/>
      <c r="H1048" s="183"/>
      <c r="I1048" s="183"/>
      <c r="J1048" s="183"/>
      <c r="K1048" s="183"/>
      <c r="L1048" s="183"/>
      <c r="M1048" s="183"/>
      <c r="N1048" s="183"/>
      <c r="O1048" s="183"/>
      <c r="P1048" s="183"/>
      <c r="Q1048" s="183"/>
      <c r="R1048" s="183"/>
      <c r="S1048" s="183"/>
      <c r="T1048" s="183"/>
      <c r="U1048" s="183"/>
      <c r="V1048" s="183"/>
      <c r="W1048" s="183"/>
      <c r="X1048" s="183"/>
      <c r="Y1048" s="183"/>
      <c r="Z1048" s="183"/>
      <c r="AA1048" s="183"/>
      <c r="AB1048" s="183"/>
      <c r="AC1048" s="183"/>
      <c r="AD1048" s="183"/>
      <c r="AE1048" s="183"/>
      <c r="AF1048" s="183"/>
      <c r="AG1048" s="183"/>
      <c r="AH1048" s="183"/>
      <c r="AI1048" s="183"/>
      <c r="AJ1048" s="183"/>
      <c r="AK1048" s="183"/>
      <c r="AL1048" s="183"/>
      <c r="AM1048" s="183"/>
      <c r="AN1048" s="183"/>
      <c r="AO1048" s="183"/>
      <c r="AP1048" s="183"/>
      <c r="AQ1048" s="183"/>
      <c r="AR1048" s="183"/>
      <c r="AS1048" s="183"/>
      <c r="AT1048" s="183"/>
      <c r="AU1048" s="183"/>
      <c r="AV1048" s="183"/>
      <c r="AW1048" s="183"/>
      <c r="AX1048" s="183"/>
      <c r="AY1048" s="183"/>
      <c r="AZ1048" s="183"/>
      <c r="BA1048" s="183"/>
      <c r="BB1048" s="183"/>
      <c r="BC1048" s="183"/>
      <c r="BD1048" s="183"/>
      <c r="BE1048" s="183"/>
      <c r="BF1048" s="183"/>
      <c r="BG1048" s="183"/>
      <c r="BH1048" s="183"/>
      <c r="BI1048" s="183"/>
      <c r="BJ1048" s="183"/>
      <c r="BK1048" s="183"/>
      <c r="BL1048" s="183"/>
      <c r="BM1048" s="183"/>
    </row>
    <row r="1049" spans="1:65" x14ac:dyDescent="0.2">
      <c r="A1049" s="110"/>
      <c r="B1049" s="110"/>
      <c r="C1049" s="110"/>
      <c r="D1049" s="183"/>
      <c r="E1049" s="183"/>
      <c r="F1049" s="183"/>
      <c r="G1049" s="183"/>
      <c r="H1049" s="183"/>
      <c r="I1049" s="183"/>
      <c r="J1049" s="183"/>
      <c r="K1049" s="183"/>
      <c r="L1049" s="183"/>
      <c r="M1049" s="183"/>
      <c r="N1049" s="183"/>
      <c r="O1049" s="183"/>
      <c r="P1049" s="183"/>
      <c r="Q1049" s="183"/>
      <c r="R1049" s="183"/>
      <c r="S1049" s="183"/>
      <c r="T1049" s="183"/>
      <c r="U1049" s="183"/>
      <c r="V1049" s="183"/>
      <c r="W1049" s="183"/>
      <c r="X1049" s="183"/>
      <c r="Y1049" s="183"/>
      <c r="Z1049" s="183"/>
      <c r="AA1049" s="183"/>
      <c r="AB1049" s="183"/>
      <c r="AC1049" s="183"/>
      <c r="AD1049" s="183"/>
      <c r="AE1049" s="183"/>
      <c r="AF1049" s="183"/>
      <c r="AG1049" s="183"/>
      <c r="AH1049" s="183"/>
      <c r="AI1049" s="183"/>
      <c r="AJ1049" s="183"/>
      <c r="AK1049" s="183"/>
      <c r="AL1049" s="183"/>
      <c r="AM1049" s="183"/>
      <c r="AN1049" s="183"/>
      <c r="AO1049" s="183"/>
      <c r="AP1049" s="183"/>
      <c r="AQ1049" s="183"/>
      <c r="AR1049" s="183"/>
      <c r="AS1049" s="183"/>
      <c r="AT1049" s="183"/>
      <c r="AU1049" s="183"/>
      <c r="AV1049" s="183"/>
      <c r="AW1049" s="183"/>
      <c r="AX1049" s="183"/>
      <c r="AY1049" s="183"/>
      <c r="AZ1049" s="183"/>
      <c r="BA1049" s="183"/>
      <c r="BB1049" s="183"/>
      <c r="BC1049" s="183"/>
      <c r="BD1049" s="183"/>
      <c r="BE1049" s="183"/>
      <c r="BF1049" s="183"/>
      <c r="BG1049" s="183"/>
      <c r="BH1049" s="183"/>
      <c r="BI1049" s="183"/>
      <c r="BJ1049" s="183"/>
      <c r="BK1049" s="183"/>
      <c r="BL1049" s="183"/>
      <c r="BM1049" s="183"/>
    </row>
    <row r="1050" spans="1:65" x14ac:dyDescent="0.2">
      <c r="A1050" s="110"/>
      <c r="B1050" s="110"/>
      <c r="C1050" s="110"/>
      <c r="D1050" s="183"/>
      <c r="E1050" s="183"/>
      <c r="F1050" s="183"/>
      <c r="G1050" s="183"/>
      <c r="H1050" s="183"/>
      <c r="I1050" s="183"/>
      <c r="J1050" s="183"/>
      <c r="K1050" s="183"/>
      <c r="L1050" s="183"/>
      <c r="M1050" s="183"/>
      <c r="N1050" s="183"/>
      <c r="O1050" s="183"/>
      <c r="P1050" s="183"/>
      <c r="Q1050" s="183"/>
      <c r="R1050" s="183"/>
      <c r="S1050" s="183"/>
      <c r="T1050" s="183"/>
      <c r="U1050" s="183"/>
      <c r="V1050" s="183"/>
      <c r="W1050" s="183"/>
      <c r="X1050" s="183"/>
      <c r="Y1050" s="183"/>
      <c r="Z1050" s="183"/>
      <c r="AA1050" s="183"/>
      <c r="AB1050" s="183"/>
      <c r="AC1050" s="183"/>
      <c r="AD1050" s="183"/>
      <c r="AE1050" s="183"/>
      <c r="AF1050" s="183"/>
      <c r="AG1050" s="183"/>
      <c r="AH1050" s="183"/>
      <c r="AI1050" s="183"/>
      <c r="AJ1050" s="183"/>
      <c r="AK1050" s="183"/>
      <c r="AL1050" s="183"/>
      <c r="AM1050" s="183"/>
      <c r="AN1050" s="183"/>
      <c r="AO1050" s="183"/>
      <c r="AP1050" s="183"/>
      <c r="AQ1050" s="183"/>
      <c r="AR1050" s="183"/>
      <c r="AS1050" s="183"/>
      <c r="AT1050" s="183"/>
      <c r="AU1050" s="183"/>
      <c r="AV1050" s="183"/>
      <c r="AW1050" s="183"/>
      <c r="AX1050" s="183"/>
      <c r="AY1050" s="183"/>
      <c r="AZ1050" s="183"/>
      <c r="BA1050" s="183"/>
      <c r="BB1050" s="183"/>
      <c r="BC1050" s="183"/>
      <c r="BD1050" s="183"/>
      <c r="BE1050" s="183"/>
      <c r="BF1050" s="183"/>
      <c r="BG1050" s="183"/>
      <c r="BH1050" s="183"/>
      <c r="BI1050" s="183"/>
      <c r="BJ1050" s="183"/>
      <c r="BK1050" s="183"/>
      <c r="BL1050" s="183"/>
      <c r="BM1050" s="183"/>
    </row>
    <row r="1051" spans="1:65" x14ac:dyDescent="0.2">
      <c r="A1051" s="110"/>
      <c r="B1051" s="110"/>
      <c r="C1051" s="110"/>
      <c r="D1051" s="183"/>
      <c r="E1051" s="183"/>
      <c r="F1051" s="183"/>
      <c r="G1051" s="183"/>
      <c r="H1051" s="183"/>
      <c r="I1051" s="183"/>
      <c r="J1051" s="183"/>
      <c r="K1051" s="183"/>
      <c r="L1051" s="183"/>
      <c r="M1051" s="183"/>
      <c r="N1051" s="183"/>
      <c r="O1051" s="183"/>
      <c r="P1051" s="183"/>
      <c r="Q1051" s="183"/>
      <c r="R1051" s="183"/>
      <c r="S1051" s="183"/>
      <c r="T1051" s="183"/>
      <c r="U1051" s="183"/>
      <c r="V1051" s="183"/>
      <c r="W1051" s="183"/>
      <c r="X1051" s="183"/>
      <c r="Y1051" s="183"/>
      <c r="Z1051" s="183"/>
      <c r="AA1051" s="183"/>
      <c r="AB1051" s="183"/>
      <c r="AC1051" s="183"/>
      <c r="AD1051" s="183"/>
      <c r="AE1051" s="183"/>
      <c r="AF1051" s="183"/>
      <c r="AG1051" s="183"/>
      <c r="AH1051" s="183"/>
      <c r="AI1051" s="183"/>
      <c r="AJ1051" s="183"/>
      <c r="AK1051" s="183"/>
      <c r="AL1051" s="183"/>
      <c r="AM1051" s="183"/>
      <c r="AN1051" s="183"/>
      <c r="AO1051" s="183"/>
      <c r="AP1051" s="183"/>
      <c r="AQ1051" s="183"/>
      <c r="AR1051" s="183"/>
      <c r="AS1051" s="183"/>
      <c r="AT1051" s="183"/>
      <c r="AU1051" s="183"/>
      <c r="AV1051" s="183"/>
      <c r="AW1051" s="183"/>
      <c r="AX1051" s="183"/>
      <c r="AY1051" s="183"/>
      <c r="AZ1051" s="183"/>
      <c r="BA1051" s="183"/>
      <c r="BB1051" s="183"/>
      <c r="BC1051" s="183"/>
      <c r="BD1051" s="183"/>
      <c r="BE1051" s="183"/>
      <c r="BF1051" s="183"/>
      <c r="BG1051" s="183"/>
      <c r="BH1051" s="183"/>
      <c r="BI1051" s="183"/>
      <c r="BJ1051" s="183"/>
      <c r="BK1051" s="183"/>
      <c r="BL1051" s="183"/>
      <c r="BM1051" s="183"/>
    </row>
    <row r="1052" spans="1:65" x14ac:dyDescent="0.2">
      <c r="A1052" s="110"/>
      <c r="B1052" s="110"/>
      <c r="C1052" s="110"/>
      <c r="D1052" s="183"/>
      <c r="E1052" s="183"/>
      <c r="F1052" s="183"/>
      <c r="G1052" s="183"/>
      <c r="H1052" s="183"/>
      <c r="I1052" s="183"/>
      <c r="J1052" s="183"/>
      <c r="K1052" s="183"/>
      <c r="L1052" s="183"/>
      <c r="M1052" s="183"/>
      <c r="N1052" s="183"/>
      <c r="O1052" s="183"/>
      <c r="P1052" s="183"/>
      <c r="Q1052" s="183"/>
      <c r="R1052" s="183"/>
      <c r="S1052" s="183"/>
      <c r="T1052" s="183"/>
      <c r="U1052" s="183"/>
      <c r="V1052" s="183"/>
      <c r="W1052" s="183"/>
      <c r="X1052" s="183"/>
      <c r="Y1052" s="183"/>
      <c r="Z1052" s="183"/>
      <c r="AA1052" s="183"/>
      <c r="AB1052" s="183"/>
      <c r="AC1052" s="183"/>
      <c r="AD1052" s="183"/>
      <c r="AE1052" s="183"/>
      <c r="AF1052" s="183"/>
      <c r="AG1052" s="183"/>
      <c r="AH1052" s="183"/>
      <c r="AI1052" s="183"/>
      <c r="AJ1052" s="183"/>
      <c r="AK1052" s="183"/>
      <c r="AL1052" s="183"/>
      <c r="AM1052" s="183"/>
      <c r="AN1052" s="183"/>
      <c r="AO1052" s="183"/>
      <c r="AP1052" s="183"/>
      <c r="AQ1052" s="183"/>
      <c r="AR1052" s="183"/>
      <c r="AS1052" s="183"/>
      <c r="AT1052" s="183"/>
      <c r="AU1052" s="183"/>
      <c r="AV1052" s="183"/>
      <c r="AW1052" s="183"/>
      <c r="AX1052" s="183"/>
      <c r="AY1052" s="183"/>
      <c r="AZ1052" s="183"/>
      <c r="BA1052" s="183"/>
      <c r="BB1052" s="183"/>
      <c r="BC1052" s="183"/>
      <c r="BD1052" s="183"/>
      <c r="BE1052" s="183"/>
      <c r="BF1052" s="183"/>
      <c r="BG1052" s="183"/>
      <c r="BH1052" s="183"/>
      <c r="BI1052" s="183"/>
      <c r="BJ1052" s="183"/>
      <c r="BK1052" s="183"/>
      <c r="BL1052" s="183"/>
      <c r="BM1052" s="183"/>
    </row>
    <row r="1053" spans="1:65" x14ac:dyDescent="0.2">
      <c r="A1053" s="110"/>
      <c r="B1053" s="110"/>
      <c r="C1053" s="110"/>
      <c r="D1053" s="183"/>
      <c r="E1053" s="183"/>
      <c r="F1053" s="183"/>
      <c r="G1053" s="183"/>
      <c r="H1053" s="183"/>
      <c r="I1053" s="183"/>
      <c r="J1053" s="183"/>
      <c r="K1053" s="183"/>
      <c r="L1053" s="183"/>
      <c r="M1053" s="183"/>
      <c r="N1053" s="183"/>
      <c r="O1053" s="183"/>
      <c r="P1053" s="183"/>
      <c r="Q1053" s="183"/>
      <c r="R1053" s="183"/>
      <c r="S1053" s="183"/>
      <c r="T1053" s="183"/>
      <c r="U1053" s="183"/>
      <c r="V1053" s="183"/>
      <c r="W1053" s="183"/>
      <c r="X1053" s="183"/>
      <c r="Y1053" s="183"/>
      <c r="Z1053" s="183"/>
      <c r="AA1053" s="183"/>
      <c r="AB1053" s="183"/>
      <c r="AC1053" s="183"/>
      <c r="AD1053" s="183"/>
      <c r="AE1053" s="183"/>
      <c r="AF1053" s="183"/>
      <c r="AG1053" s="183"/>
      <c r="AH1053" s="183"/>
      <c r="AI1053" s="183"/>
      <c r="AJ1053" s="183"/>
      <c r="AK1053" s="183"/>
      <c r="AL1053" s="183"/>
      <c r="AM1053" s="183"/>
      <c r="AN1053" s="183"/>
      <c r="AO1053" s="183"/>
      <c r="AP1053" s="183"/>
      <c r="AQ1053" s="183"/>
      <c r="AR1053" s="183"/>
      <c r="AS1053" s="183"/>
      <c r="AT1053" s="183"/>
      <c r="AU1053" s="183"/>
      <c r="AV1053" s="183"/>
      <c r="AW1053" s="183"/>
      <c r="AX1053" s="183"/>
      <c r="AY1053" s="183"/>
      <c r="AZ1053" s="183"/>
      <c r="BA1053" s="183"/>
      <c r="BB1053" s="183"/>
      <c r="BC1053" s="183"/>
      <c r="BD1053" s="183"/>
      <c r="BE1053" s="183"/>
      <c r="BF1053" s="183"/>
      <c r="BG1053" s="183"/>
      <c r="BH1053" s="183"/>
      <c r="BI1053" s="183"/>
      <c r="BJ1053" s="183"/>
      <c r="BK1053" s="183"/>
      <c r="BL1053" s="183"/>
      <c r="BM1053" s="183"/>
    </row>
    <row r="1054" spans="1:65" x14ac:dyDescent="0.2">
      <c r="A1054" s="110"/>
      <c r="B1054" s="110"/>
      <c r="C1054" s="110"/>
      <c r="D1054" s="183"/>
      <c r="E1054" s="183"/>
      <c r="F1054" s="183"/>
      <c r="G1054" s="183"/>
      <c r="H1054" s="183"/>
      <c r="I1054" s="183"/>
      <c r="J1054" s="183"/>
      <c r="K1054" s="183"/>
      <c r="L1054" s="183"/>
      <c r="M1054" s="183"/>
      <c r="N1054" s="183"/>
      <c r="O1054" s="183"/>
      <c r="P1054" s="183"/>
      <c r="Q1054" s="183"/>
      <c r="R1054" s="183"/>
      <c r="S1054" s="183"/>
      <c r="T1054" s="183"/>
      <c r="U1054" s="183"/>
      <c r="V1054" s="183"/>
      <c r="W1054" s="183"/>
      <c r="X1054" s="183"/>
      <c r="Y1054" s="183"/>
      <c r="Z1054" s="183"/>
      <c r="AA1054" s="183"/>
      <c r="AB1054" s="183"/>
      <c r="AC1054" s="183"/>
      <c r="AD1054" s="183"/>
      <c r="AE1054" s="183"/>
      <c r="AF1054" s="183"/>
      <c r="AG1054" s="183"/>
      <c r="AH1054" s="183"/>
      <c r="AI1054" s="183"/>
      <c r="AJ1054" s="183"/>
      <c r="AK1054" s="183"/>
      <c r="AL1054" s="183"/>
      <c r="AM1054" s="183"/>
      <c r="AN1054" s="183"/>
      <c r="AO1054" s="183"/>
      <c r="AP1054" s="183"/>
      <c r="AQ1054" s="183"/>
      <c r="AR1054" s="183"/>
      <c r="AS1054" s="183"/>
      <c r="AT1054" s="183"/>
      <c r="AU1054" s="183"/>
      <c r="AV1054" s="183"/>
      <c r="AW1054" s="183"/>
      <c r="AX1054" s="183"/>
      <c r="AY1054" s="183"/>
      <c r="AZ1054" s="183"/>
      <c r="BA1054" s="183"/>
      <c r="BB1054" s="183"/>
      <c r="BC1054" s="183"/>
      <c r="BD1054" s="183"/>
      <c r="BE1054" s="183"/>
      <c r="BF1054" s="183"/>
      <c r="BG1054" s="183"/>
      <c r="BH1054" s="183"/>
      <c r="BI1054" s="183"/>
      <c r="BJ1054" s="183"/>
      <c r="BK1054" s="183"/>
      <c r="BL1054" s="183"/>
      <c r="BM1054" s="183"/>
    </row>
    <row r="1055" spans="1:65" x14ac:dyDescent="0.2">
      <c r="A1055" s="110"/>
      <c r="B1055" s="110"/>
      <c r="C1055" s="110"/>
      <c r="D1055" s="183"/>
      <c r="E1055" s="183"/>
      <c r="F1055" s="183"/>
      <c r="G1055" s="183"/>
      <c r="H1055" s="183"/>
      <c r="I1055" s="183"/>
      <c r="J1055" s="183"/>
      <c r="K1055" s="183"/>
      <c r="L1055" s="183"/>
      <c r="M1055" s="183"/>
      <c r="N1055" s="183"/>
      <c r="O1055" s="183"/>
      <c r="P1055" s="183"/>
      <c r="Q1055" s="183"/>
      <c r="R1055" s="183"/>
      <c r="S1055" s="183"/>
      <c r="T1055" s="183"/>
      <c r="U1055" s="183"/>
      <c r="V1055" s="183"/>
      <c r="W1055" s="183"/>
      <c r="X1055" s="183"/>
      <c r="Y1055" s="183"/>
      <c r="Z1055" s="183"/>
      <c r="AA1055" s="183"/>
      <c r="AB1055" s="183"/>
      <c r="AC1055" s="183"/>
      <c r="AD1055" s="183"/>
      <c r="AE1055" s="183"/>
      <c r="AF1055" s="183"/>
      <c r="AG1055" s="183"/>
      <c r="AH1055" s="183"/>
      <c r="AI1055" s="183"/>
      <c r="AJ1055" s="183"/>
      <c r="AK1055" s="183"/>
      <c r="AL1055" s="183"/>
      <c r="AM1055" s="183"/>
      <c r="AN1055" s="183"/>
      <c r="AO1055" s="183"/>
      <c r="AP1055" s="183"/>
      <c r="AQ1055" s="183"/>
      <c r="AR1055" s="183"/>
      <c r="AS1055" s="183"/>
      <c r="AT1055" s="183"/>
      <c r="AU1055" s="183"/>
      <c r="AV1055" s="183"/>
      <c r="AW1055" s="183"/>
      <c r="AX1055" s="183"/>
      <c r="AY1055" s="183"/>
      <c r="AZ1055" s="183"/>
      <c r="BA1055" s="183"/>
      <c r="BB1055" s="183"/>
      <c r="BC1055" s="183"/>
      <c r="BD1055" s="183"/>
      <c r="BE1055" s="183"/>
      <c r="BF1055" s="183"/>
      <c r="BG1055" s="183"/>
      <c r="BH1055" s="183"/>
      <c r="BI1055" s="183"/>
      <c r="BJ1055" s="183"/>
      <c r="BK1055" s="183"/>
      <c r="BL1055" s="183"/>
      <c r="BM1055" s="183"/>
    </row>
    <row r="1056" spans="1:65" x14ac:dyDescent="0.2">
      <c r="A1056" s="110"/>
      <c r="B1056" s="110"/>
      <c r="C1056" s="110"/>
      <c r="D1056" s="183"/>
      <c r="E1056" s="183"/>
      <c r="F1056" s="183"/>
      <c r="G1056" s="183"/>
      <c r="H1056" s="183"/>
      <c r="I1056" s="183"/>
      <c r="J1056" s="183"/>
      <c r="K1056" s="183"/>
      <c r="L1056" s="183"/>
      <c r="M1056" s="183"/>
      <c r="N1056" s="183"/>
      <c r="O1056" s="183"/>
      <c r="P1056" s="183"/>
      <c r="Q1056" s="183"/>
      <c r="R1056" s="183"/>
      <c r="S1056" s="183"/>
      <c r="T1056" s="183"/>
      <c r="U1056" s="183"/>
      <c r="V1056" s="183"/>
      <c r="W1056" s="183"/>
      <c r="X1056" s="183"/>
      <c r="Y1056" s="183"/>
      <c r="Z1056" s="183"/>
      <c r="AA1056" s="183"/>
      <c r="AB1056" s="183"/>
      <c r="AC1056" s="183"/>
      <c r="AD1056" s="183"/>
      <c r="AE1056" s="183"/>
      <c r="AF1056" s="183"/>
      <c r="AG1056" s="183"/>
      <c r="AH1056" s="183"/>
      <c r="AI1056" s="183"/>
      <c r="AJ1056" s="183"/>
      <c r="AK1056" s="183"/>
      <c r="AL1056" s="183"/>
      <c r="AM1056" s="183"/>
      <c r="AN1056" s="183"/>
      <c r="AO1056" s="183"/>
      <c r="AP1056" s="183"/>
      <c r="AQ1056" s="183"/>
      <c r="AR1056" s="183"/>
      <c r="AS1056" s="183"/>
      <c r="AT1056" s="183"/>
      <c r="AU1056" s="183"/>
      <c r="AV1056" s="183"/>
      <c r="AW1056" s="183"/>
      <c r="AX1056" s="183"/>
      <c r="AY1056" s="183"/>
      <c r="AZ1056" s="183"/>
      <c r="BA1056" s="183"/>
      <c r="BB1056" s="183"/>
      <c r="BC1056" s="183"/>
      <c r="BD1056" s="183"/>
      <c r="BE1056" s="183"/>
      <c r="BF1056" s="183"/>
      <c r="BG1056" s="183"/>
      <c r="BH1056" s="183"/>
      <c r="BI1056" s="183"/>
      <c r="BJ1056" s="183"/>
      <c r="BK1056" s="183"/>
      <c r="BL1056" s="183"/>
      <c r="BM1056" s="183"/>
    </row>
    <row r="1057" spans="1:65" x14ac:dyDescent="0.2">
      <c r="A1057" s="110"/>
      <c r="B1057" s="110"/>
      <c r="C1057" s="110"/>
      <c r="D1057" s="183"/>
      <c r="E1057" s="183"/>
      <c r="F1057" s="183"/>
      <c r="G1057" s="183"/>
      <c r="H1057" s="183"/>
      <c r="I1057" s="183"/>
      <c r="J1057" s="183"/>
      <c r="K1057" s="183"/>
      <c r="L1057" s="183"/>
      <c r="M1057" s="183"/>
      <c r="N1057" s="183"/>
      <c r="O1057" s="183"/>
      <c r="P1057" s="183"/>
      <c r="Q1057" s="183"/>
      <c r="R1057" s="183"/>
      <c r="S1057" s="183"/>
      <c r="T1057" s="183"/>
      <c r="U1057" s="183"/>
      <c r="V1057" s="183"/>
      <c r="W1057" s="183"/>
      <c r="X1057" s="183"/>
      <c r="Y1057" s="183"/>
      <c r="Z1057" s="183"/>
      <c r="AA1057" s="183"/>
      <c r="AB1057" s="183"/>
      <c r="AC1057" s="183"/>
      <c r="AD1057" s="183"/>
      <c r="AE1057" s="183"/>
      <c r="AF1057" s="183"/>
      <c r="AG1057" s="183"/>
      <c r="AH1057" s="183"/>
      <c r="AI1057" s="183"/>
      <c r="AJ1057" s="183"/>
      <c r="AK1057" s="183"/>
      <c r="AL1057" s="183"/>
      <c r="AM1057" s="183"/>
      <c r="AN1057" s="183"/>
      <c r="AO1057" s="183"/>
      <c r="AP1057" s="183"/>
      <c r="AQ1057" s="183"/>
      <c r="AR1057" s="183"/>
      <c r="AS1057" s="183"/>
      <c r="AT1057" s="183"/>
      <c r="AU1057" s="183"/>
      <c r="AV1057" s="183"/>
      <c r="AW1057" s="183"/>
      <c r="AX1057" s="183"/>
      <c r="AY1057" s="183"/>
      <c r="AZ1057" s="183"/>
      <c r="BA1057" s="183"/>
      <c r="BB1057" s="183"/>
      <c r="BC1057" s="183"/>
      <c r="BD1057" s="183"/>
      <c r="BE1057" s="183"/>
      <c r="BF1057" s="183"/>
      <c r="BG1057" s="183"/>
      <c r="BH1057" s="183"/>
      <c r="BI1057" s="183"/>
      <c r="BJ1057" s="183"/>
      <c r="BK1057" s="183"/>
      <c r="BL1057" s="183"/>
      <c r="BM1057" s="183"/>
    </row>
    <row r="1058" spans="1:65" x14ac:dyDescent="0.2">
      <c r="A1058" s="110"/>
      <c r="B1058" s="110"/>
      <c r="C1058" s="110"/>
      <c r="D1058" s="183"/>
      <c r="E1058" s="183"/>
      <c r="F1058" s="183"/>
      <c r="G1058" s="183"/>
      <c r="H1058" s="183"/>
      <c r="I1058" s="183"/>
      <c r="J1058" s="183"/>
      <c r="K1058" s="183"/>
      <c r="L1058" s="183"/>
      <c r="M1058" s="183"/>
      <c r="N1058" s="183"/>
      <c r="O1058" s="183"/>
      <c r="P1058" s="183"/>
      <c r="Q1058" s="183"/>
      <c r="R1058" s="183"/>
      <c r="S1058" s="183"/>
      <c r="T1058" s="183"/>
      <c r="U1058" s="183"/>
      <c r="V1058" s="183"/>
      <c r="W1058" s="183"/>
      <c r="X1058" s="183"/>
      <c r="Y1058" s="183"/>
      <c r="Z1058" s="183"/>
      <c r="AA1058" s="183"/>
      <c r="AB1058" s="183"/>
      <c r="AC1058" s="183"/>
      <c r="AD1058" s="183"/>
      <c r="AE1058" s="183"/>
      <c r="AF1058" s="183"/>
      <c r="AG1058" s="183"/>
      <c r="AH1058" s="183"/>
      <c r="AI1058" s="183"/>
      <c r="AJ1058" s="183"/>
      <c r="AK1058" s="183"/>
      <c r="AL1058" s="183"/>
      <c r="AM1058" s="183"/>
      <c r="AN1058" s="183"/>
      <c r="AO1058" s="183"/>
      <c r="AP1058" s="183"/>
      <c r="AQ1058" s="183"/>
      <c r="AR1058" s="183"/>
      <c r="AS1058" s="183"/>
      <c r="AT1058" s="183"/>
      <c r="AU1058" s="183"/>
      <c r="AV1058" s="183"/>
      <c r="AW1058" s="183"/>
      <c r="AX1058" s="183"/>
      <c r="AY1058" s="183"/>
      <c r="AZ1058" s="183"/>
      <c r="BA1058" s="183"/>
      <c r="BB1058" s="183"/>
      <c r="BC1058" s="183"/>
      <c r="BD1058" s="183"/>
      <c r="BE1058" s="183"/>
      <c r="BF1058" s="183"/>
      <c r="BG1058" s="183"/>
      <c r="BH1058" s="183"/>
      <c r="BI1058" s="183"/>
      <c r="BJ1058" s="183"/>
      <c r="BK1058" s="183"/>
      <c r="BL1058" s="183"/>
      <c r="BM1058" s="183"/>
    </row>
    <row r="1059" spans="1:65" x14ac:dyDescent="0.2">
      <c r="A1059" s="110"/>
      <c r="B1059" s="110"/>
      <c r="C1059" s="110"/>
      <c r="D1059" s="183"/>
      <c r="E1059" s="183"/>
      <c r="F1059" s="183"/>
      <c r="G1059" s="183"/>
      <c r="H1059" s="183"/>
      <c r="I1059" s="183"/>
      <c r="J1059" s="183"/>
      <c r="K1059" s="183"/>
      <c r="L1059" s="183"/>
      <c r="M1059" s="183"/>
      <c r="N1059" s="183"/>
      <c r="O1059" s="183"/>
      <c r="P1059" s="183"/>
      <c r="Q1059" s="183"/>
      <c r="R1059" s="183"/>
      <c r="S1059" s="183"/>
      <c r="T1059" s="183"/>
      <c r="U1059" s="183"/>
      <c r="V1059" s="183"/>
      <c r="W1059" s="183"/>
      <c r="X1059" s="183"/>
      <c r="Y1059" s="183"/>
      <c r="Z1059" s="183"/>
      <c r="AA1059" s="183"/>
      <c r="AB1059" s="183"/>
      <c r="AC1059" s="183"/>
      <c r="AD1059" s="183"/>
      <c r="AE1059" s="183"/>
      <c r="AF1059" s="183"/>
      <c r="AG1059" s="183"/>
      <c r="AH1059" s="183"/>
      <c r="AI1059" s="183"/>
      <c r="AJ1059" s="183"/>
      <c r="AK1059" s="183"/>
      <c r="AL1059" s="183"/>
      <c r="AM1059" s="183"/>
      <c r="AN1059" s="183"/>
      <c r="AO1059" s="183"/>
      <c r="AP1059" s="183"/>
      <c r="AQ1059" s="183"/>
      <c r="AR1059" s="183"/>
      <c r="AS1059" s="183"/>
      <c r="AT1059" s="183"/>
      <c r="AU1059" s="183"/>
      <c r="AV1059" s="183"/>
      <c r="AW1059" s="183"/>
      <c r="AX1059" s="183"/>
      <c r="AY1059" s="183"/>
      <c r="AZ1059" s="183"/>
      <c r="BA1059" s="183"/>
      <c r="BB1059" s="183"/>
      <c r="BC1059" s="183"/>
      <c r="BD1059" s="183"/>
      <c r="BE1059" s="183"/>
      <c r="BF1059" s="183"/>
      <c r="BG1059" s="183"/>
      <c r="BH1059" s="183"/>
      <c r="BI1059" s="183"/>
      <c r="BJ1059" s="183"/>
      <c r="BK1059" s="183"/>
      <c r="BL1059" s="183"/>
      <c r="BM1059" s="183"/>
    </row>
    <row r="1060" spans="1:65" x14ac:dyDescent="0.2">
      <c r="A1060" s="110"/>
      <c r="B1060" s="110"/>
      <c r="C1060" s="110"/>
      <c r="D1060" s="183"/>
      <c r="E1060" s="183"/>
      <c r="F1060" s="183"/>
      <c r="G1060" s="183"/>
      <c r="H1060" s="183"/>
      <c r="I1060" s="183"/>
      <c r="J1060" s="183"/>
      <c r="K1060" s="183"/>
      <c r="L1060" s="183"/>
      <c r="M1060" s="183"/>
      <c r="N1060" s="183"/>
      <c r="O1060" s="183"/>
      <c r="P1060" s="183"/>
      <c r="Q1060" s="183"/>
      <c r="R1060" s="183"/>
      <c r="S1060" s="183"/>
      <c r="T1060" s="183"/>
      <c r="U1060" s="183"/>
      <c r="V1060" s="183"/>
      <c r="W1060" s="183"/>
      <c r="X1060" s="183"/>
      <c r="Y1060" s="183"/>
      <c r="Z1060" s="183"/>
      <c r="AA1060" s="183"/>
      <c r="AB1060" s="183"/>
      <c r="AC1060" s="183"/>
      <c r="AD1060" s="183"/>
      <c r="AE1060" s="183"/>
      <c r="AF1060" s="183"/>
      <c r="AG1060" s="183"/>
      <c r="AH1060" s="183"/>
      <c r="AI1060" s="183"/>
      <c r="AJ1060" s="183"/>
      <c r="AK1060" s="183"/>
      <c r="AL1060" s="183"/>
      <c r="AM1060" s="183"/>
      <c r="AN1060" s="183"/>
      <c r="AO1060" s="183"/>
      <c r="AP1060" s="183"/>
      <c r="AQ1060" s="183"/>
      <c r="AR1060" s="183"/>
      <c r="AS1060" s="183"/>
      <c r="AT1060" s="183"/>
      <c r="AU1060" s="183"/>
      <c r="AV1060" s="183"/>
      <c r="AW1060" s="183"/>
      <c r="AX1060" s="183"/>
      <c r="AY1060" s="183"/>
      <c r="AZ1060" s="183"/>
      <c r="BA1060" s="183"/>
      <c r="BB1060" s="183"/>
      <c r="BC1060" s="183"/>
      <c r="BD1060" s="183"/>
      <c r="BE1060" s="183"/>
      <c r="BF1060" s="183"/>
      <c r="BG1060" s="183"/>
      <c r="BH1060" s="183"/>
      <c r="BI1060" s="183"/>
      <c r="BJ1060" s="183"/>
      <c r="BK1060" s="183"/>
      <c r="BL1060" s="183"/>
      <c r="BM1060" s="183"/>
    </row>
    <row r="1061" spans="1:65" x14ac:dyDescent="0.2">
      <c r="A1061" s="110"/>
      <c r="B1061" s="110"/>
      <c r="C1061" s="110"/>
      <c r="D1061" s="183"/>
      <c r="E1061" s="183"/>
      <c r="F1061" s="183"/>
      <c r="G1061" s="183"/>
      <c r="H1061" s="183"/>
      <c r="I1061" s="183"/>
      <c r="J1061" s="183"/>
      <c r="K1061" s="183"/>
      <c r="L1061" s="183"/>
      <c r="M1061" s="183"/>
      <c r="N1061" s="183"/>
      <c r="O1061" s="183"/>
      <c r="P1061" s="183"/>
      <c r="Q1061" s="183"/>
      <c r="R1061" s="183"/>
      <c r="S1061" s="183"/>
      <c r="T1061" s="183"/>
      <c r="U1061" s="183"/>
      <c r="V1061" s="183"/>
      <c r="W1061" s="183"/>
      <c r="X1061" s="183"/>
      <c r="Y1061" s="183"/>
      <c r="Z1061" s="183"/>
      <c r="AA1061" s="183"/>
      <c r="AB1061" s="183"/>
      <c r="AC1061" s="183"/>
      <c r="AD1061" s="183"/>
      <c r="AE1061" s="183"/>
      <c r="AF1061" s="183"/>
      <c r="AG1061" s="183"/>
      <c r="AH1061" s="183"/>
      <c r="AI1061" s="183"/>
      <c r="AJ1061" s="183"/>
      <c r="AK1061" s="183"/>
      <c r="AL1061" s="183"/>
      <c r="AM1061" s="183"/>
      <c r="AN1061" s="183"/>
      <c r="AO1061" s="183"/>
      <c r="AP1061" s="183"/>
      <c r="AQ1061" s="183"/>
      <c r="AR1061" s="183"/>
      <c r="AS1061" s="183"/>
      <c r="AT1061" s="183"/>
      <c r="AU1061" s="183"/>
      <c r="AV1061" s="183"/>
      <c r="AW1061" s="183"/>
      <c r="AX1061" s="183"/>
      <c r="AY1061" s="183"/>
      <c r="AZ1061" s="183"/>
      <c r="BA1061" s="183"/>
      <c r="BB1061" s="183"/>
      <c r="BC1061" s="183"/>
      <c r="BD1061" s="183"/>
      <c r="BE1061" s="183"/>
      <c r="BF1061" s="183"/>
      <c r="BG1061" s="183"/>
      <c r="BH1061" s="183"/>
      <c r="BI1061" s="183"/>
      <c r="BJ1061" s="183"/>
      <c r="BK1061" s="183"/>
      <c r="BL1061" s="183"/>
      <c r="BM1061" s="183"/>
    </row>
    <row r="1062" spans="1:65" x14ac:dyDescent="0.2">
      <c r="A1062" s="110"/>
      <c r="B1062" s="110"/>
      <c r="C1062" s="110"/>
      <c r="D1062" s="183"/>
      <c r="E1062" s="183"/>
      <c r="F1062" s="183"/>
      <c r="G1062" s="183"/>
      <c r="H1062" s="183"/>
      <c r="I1062" s="183"/>
      <c r="J1062" s="183"/>
      <c r="K1062" s="183"/>
      <c r="L1062" s="183"/>
      <c r="M1062" s="183"/>
      <c r="N1062" s="183"/>
      <c r="O1062" s="183"/>
      <c r="P1062" s="183"/>
      <c r="Q1062" s="183"/>
      <c r="R1062" s="183"/>
      <c r="S1062" s="183"/>
      <c r="T1062" s="183"/>
      <c r="U1062" s="183"/>
      <c r="V1062" s="183"/>
      <c r="W1062" s="183"/>
      <c r="X1062" s="183"/>
      <c r="Y1062" s="183"/>
      <c r="Z1062" s="183"/>
      <c r="AA1062" s="183"/>
      <c r="AB1062" s="183"/>
      <c r="AC1062" s="183"/>
      <c r="AD1062" s="183"/>
      <c r="AE1062" s="183"/>
      <c r="AF1062" s="183"/>
      <c r="AG1062" s="183"/>
      <c r="AH1062" s="183"/>
      <c r="AI1062" s="183"/>
      <c r="AJ1062" s="183"/>
      <c r="AK1062" s="183"/>
      <c r="AL1062" s="183"/>
      <c r="AM1062" s="183"/>
      <c r="AN1062" s="183"/>
      <c r="AO1062" s="183"/>
      <c r="AP1062" s="183"/>
      <c r="AQ1062" s="183"/>
      <c r="AR1062" s="183"/>
      <c r="AS1062" s="183"/>
      <c r="AT1062" s="183"/>
      <c r="AU1062" s="183"/>
      <c r="AV1062" s="183"/>
      <c r="AW1062" s="183"/>
      <c r="AX1062" s="183"/>
      <c r="AY1062" s="183"/>
      <c r="AZ1062" s="183"/>
      <c r="BA1062" s="183"/>
      <c r="BB1062" s="183"/>
      <c r="BC1062" s="183"/>
      <c r="BD1062" s="183"/>
      <c r="BE1062" s="183"/>
      <c r="BF1062" s="183"/>
      <c r="BG1062" s="183"/>
      <c r="BH1062" s="183"/>
      <c r="BI1062" s="183"/>
      <c r="BJ1062" s="183"/>
      <c r="BK1062" s="183"/>
      <c r="BL1062" s="183"/>
      <c r="BM1062" s="183"/>
    </row>
    <row r="1063" spans="1:65" x14ac:dyDescent="0.2">
      <c r="A1063" s="110"/>
      <c r="B1063" s="110"/>
      <c r="C1063" s="110"/>
      <c r="D1063" s="183"/>
      <c r="E1063" s="183"/>
      <c r="F1063" s="183"/>
      <c r="G1063" s="183"/>
      <c r="H1063" s="183"/>
      <c r="I1063" s="183"/>
      <c r="J1063" s="183"/>
      <c r="K1063" s="183"/>
      <c r="L1063" s="183"/>
      <c r="M1063" s="183"/>
      <c r="N1063" s="183"/>
      <c r="O1063" s="183"/>
      <c r="P1063" s="183"/>
      <c r="Q1063" s="183"/>
      <c r="R1063" s="183"/>
      <c r="S1063" s="183"/>
      <c r="T1063" s="183"/>
      <c r="U1063" s="183"/>
      <c r="V1063" s="183"/>
      <c r="W1063" s="183"/>
      <c r="X1063" s="183"/>
      <c r="Y1063" s="183"/>
      <c r="Z1063" s="183"/>
      <c r="AA1063" s="183"/>
      <c r="AB1063" s="183"/>
      <c r="AC1063" s="183"/>
      <c r="AD1063" s="183"/>
      <c r="AE1063" s="183"/>
      <c r="AF1063" s="183"/>
      <c r="AG1063" s="183"/>
      <c r="AH1063" s="183"/>
      <c r="AI1063" s="183"/>
      <c r="AJ1063" s="183"/>
      <c r="AK1063" s="183"/>
      <c r="AL1063" s="183"/>
      <c r="AM1063" s="183"/>
      <c r="AN1063" s="183"/>
      <c r="AO1063" s="183"/>
      <c r="AP1063" s="183"/>
      <c r="AQ1063" s="183"/>
      <c r="AR1063" s="183"/>
      <c r="AS1063" s="183"/>
      <c r="AT1063" s="183"/>
      <c r="AU1063" s="183"/>
      <c r="AV1063" s="183"/>
      <c r="AW1063" s="183"/>
      <c r="AX1063" s="183"/>
      <c r="AY1063" s="183"/>
      <c r="AZ1063" s="183"/>
      <c r="BA1063" s="183"/>
      <c r="BB1063" s="183"/>
      <c r="BC1063" s="183"/>
      <c r="BD1063" s="183"/>
      <c r="BE1063" s="183"/>
      <c r="BF1063" s="183"/>
      <c r="BG1063" s="183"/>
      <c r="BH1063" s="183"/>
      <c r="BI1063" s="183"/>
      <c r="BJ1063" s="183"/>
      <c r="BK1063" s="183"/>
      <c r="BL1063" s="183"/>
      <c r="BM1063" s="183"/>
    </row>
    <row r="1064" spans="1:65" x14ac:dyDescent="0.2">
      <c r="A1064" s="110"/>
      <c r="B1064" s="110"/>
      <c r="C1064" s="110"/>
      <c r="D1064" s="183"/>
      <c r="E1064" s="183"/>
      <c r="F1064" s="183"/>
      <c r="G1064" s="183"/>
      <c r="H1064" s="183"/>
      <c r="I1064" s="183"/>
      <c r="J1064" s="183"/>
      <c r="K1064" s="183"/>
      <c r="L1064" s="183"/>
      <c r="M1064" s="183"/>
      <c r="N1064" s="183"/>
      <c r="O1064" s="183"/>
      <c r="P1064" s="183"/>
      <c r="Q1064" s="183"/>
      <c r="R1064" s="183"/>
      <c r="S1064" s="183"/>
      <c r="T1064" s="183"/>
      <c r="U1064" s="183"/>
      <c r="V1064" s="183"/>
      <c r="W1064" s="183"/>
      <c r="X1064" s="183"/>
      <c r="Y1064" s="183"/>
      <c r="Z1064" s="183"/>
      <c r="AA1064" s="183"/>
      <c r="AB1064" s="183"/>
      <c r="AC1064" s="183"/>
      <c r="AD1064" s="183"/>
      <c r="AE1064" s="183"/>
      <c r="AF1064" s="183"/>
      <c r="AG1064" s="183"/>
      <c r="AH1064" s="183"/>
      <c r="AI1064" s="183"/>
      <c r="AJ1064" s="183"/>
      <c r="AK1064" s="183"/>
      <c r="AL1064" s="183"/>
      <c r="AM1064" s="183"/>
      <c r="AN1064" s="183"/>
      <c r="AO1064" s="183"/>
      <c r="AP1064" s="183"/>
      <c r="AQ1064" s="183"/>
      <c r="AR1064" s="183"/>
      <c r="AS1064" s="183"/>
      <c r="AT1064" s="183"/>
      <c r="AU1064" s="183"/>
      <c r="AV1064" s="183"/>
      <c r="AW1064" s="183"/>
      <c r="AX1064" s="183"/>
      <c r="AY1064" s="183"/>
      <c r="AZ1064" s="183"/>
      <c r="BA1064" s="183"/>
      <c r="BB1064" s="183"/>
      <c r="BC1064" s="183"/>
      <c r="BD1064" s="183"/>
      <c r="BE1064" s="183"/>
      <c r="BF1064" s="183"/>
      <c r="BG1064" s="183"/>
      <c r="BH1064" s="183"/>
      <c r="BI1064" s="183"/>
      <c r="BJ1064" s="183"/>
      <c r="BK1064" s="183"/>
      <c r="BL1064" s="183"/>
      <c r="BM1064" s="183"/>
    </row>
    <row r="1065" spans="1:65" x14ac:dyDescent="0.2">
      <c r="A1065" s="110"/>
      <c r="B1065" s="110"/>
      <c r="C1065" s="110"/>
      <c r="D1065" s="183"/>
      <c r="E1065" s="183"/>
      <c r="F1065" s="183"/>
      <c r="G1065" s="183"/>
      <c r="H1065" s="183"/>
      <c r="I1065" s="183"/>
      <c r="J1065" s="183"/>
      <c r="K1065" s="183"/>
      <c r="L1065" s="183"/>
      <c r="M1065" s="183"/>
      <c r="N1065" s="183"/>
      <c r="O1065" s="183"/>
      <c r="P1065" s="183"/>
      <c r="Q1065" s="183"/>
      <c r="R1065" s="183"/>
      <c r="S1065" s="183"/>
      <c r="T1065" s="183"/>
      <c r="U1065" s="183"/>
      <c r="V1065" s="183"/>
      <c r="W1065" s="183"/>
      <c r="X1065" s="183"/>
      <c r="Y1065" s="183"/>
      <c r="Z1065" s="183"/>
      <c r="AA1065" s="183"/>
      <c r="AB1065" s="183"/>
      <c r="AC1065" s="183"/>
      <c r="AD1065" s="183"/>
      <c r="AE1065" s="183"/>
      <c r="AF1065" s="183"/>
      <c r="AG1065" s="183"/>
      <c r="AH1065" s="183"/>
      <c r="AI1065" s="183"/>
      <c r="AJ1065" s="183"/>
      <c r="AK1065" s="183"/>
      <c r="AL1065" s="183"/>
      <c r="AM1065" s="183"/>
      <c r="AN1065" s="183"/>
      <c r="AO1065" s="183"/>
      <c r="AP1065" s="183"/>
      <c r="AQ1065" s="183"/>
      <c r="AR1065" s="183"/>
      <c r="AS1065" s="183"/>
      <c r="AT1065" s="183"/>
      <c r="AU1065" s="183"/>
      <c r="AV1065" s="183"/>
      <c r="AW1065" s="183"/>
      <c r="AX1065" s="183"/>
      <c r="AY1065" s="183"/>
      <c r="AZ1065" s="183"/>
      <c r="BA1065" s="183"/>
      <c r="BB1065" s="183"/>
      <c r="BC1065" s="183"/>
      <c r="BD1065" s="183"/>
      <c r="BE1065" s="183"/>
      <c r="BF1065" s="183"/>
      <c r="BG1065" s="183"/>
      <c r="BH1065" s="183"/>
      <c r="BI1065" s="183"/>
      <c r="BJ1065" s="183"/>
      <c r="BK1065" s="183"/>
      <c r="BL1065" s="183"/>
      <c r="BM1065" s="183"/>
    </row>
    <row r="1066" spans="1:65" x14ac:dyDescent="0.2">
      <c r="A1066" s="110"/>
      <c r="B1066" s="110"/>
      <c r="C1066" s="110"/>
      <c r="D1066" s="183"/>
      <c r="E1066" s="183"/>
      <c r="F1066" s="183"/>
      <c r="G1066" s="183"/>
      <c r="H1066" s="183"/>
      <c r="I1066" s="183"/>
      <c r="J1066" s="183"/>
      <c r="K1066" s="183"/>
      <c r="L1066" s="183"/>
      <c r="M1066" s="183"/>
      <c r="N1066" s="183"/>
      <c r="O1066" s="183"/>
      <c r="P1066" s="183"/>
      <c r="Q1066" s="183"/>
      <c r="R1066" s="183"/>
      <c r="S1066" s="183"/>
      <c r="T1066" s="183"/>
      <c r="U1066" s="183"/>
      <c r="V1066" s="183"/>
      <c r="W1066" s="183"/>
      <c r="X1066" s="183"/>
      <c r="Y1066" s="183"/>
      <c r="Z1066" s="183"/>
      <c r="AA1066" s="183"/>
      <c r="AB1066" s="183"/>
      <c r="AC1066" s="183"/>
      <c r="AD1066" s="183"/>
      <c r="AE1066" s="183"/>
      <c r="AF1066" s="183"/>
      <c r="AG1066" s="183"/>
      <c r="AH1066" s="183"/>
      <c r="AI1066" s="183"/>
      <c r="AJ1066" s="183"/>
      <c r="AK1066" s="183"/>
      <c r="AL1066" s="183"/>
      <c r="AM1066" s="183"/>
      <c r="AN1066" s="183"/>
      <c r="AO1066" s="183"/>
      <c r="AP1066" s="183"/>
      <c r="AQ1066" s="183"/>
      <c r="AR1066" s="183"/>
      <c r="AS1066" s="183"/>
      <c r="AT1066" s="183"/>
      <c r="AU1066" s="183"/>
      <c r="AV1066" s="183"/>
      <c r="AW1066" s="183"/>
      <c r="AX1066" s="183"/>
      <c r="AY1066" s="183"/>
      <c r="AZ1066" s="183"/>
      <c r="BA1066" s="183"/>
      <c r="BB1066" s="183"/>
      <c r="BC1066" s="183"/>
      <c r="BD1066" s="183"/>
      <c r="BE1066" s="183"/>
      <c r="BF1066" s="183"/>
      <c r="BG1066" s="183"/>
      <c r="BH1066" s="183"/>
      <c r="BI1066" s="183"/>
      <c r="BJ1066" s="183"/>
      <c r="BK1066" s="183"/>
      <c r="BL1066" s="183"/>
      <c r="BM1066" s="183"/>
    </row>
    <row r="1067" spans="1:65" x14ac:dyDescent="0.2">
      <c r="A1067" s="110"/>
      <c r="B1067" s="110"/>
      <c r="C1067" s="110"/>
      <c r="D1067" s="183"/>
      <c r="E1067" s="183"/>
      <c r="F1067" s="183"/>
      <c r="G1067" s="183"/>
      <c r="H1067" s="183"/>
      <c r="I1067" s="183"/>
      <c r="J1067" s="183"/>
      <c r="K1067" s="183"/>
      <c r="L1067" s="183"/>
      <c r="M1067" s="183"/>
      <c r="N1067" s="183"/>
      <c r="O1067" s="183"/>
      <c r="P1067" s="183"/>
      <c r="Q1067" s="183"/>
      <c r="R1067" s="183"/>
      <c r="S1067" s="183"/>
      <c r="T1067" s="183"/>
      <c r="U1067" s="183"/>
      <c r="V1067" s="183"/>
      <c r="W1067" s="183"/>
      <c r="X1067" s="183"/>
      <c r="Y1067" s="183"/>
      <c r="Z1067" s="183"/>
      <c r="AA1067" s="183"/>
      <c r="AB1067" s="183"/>
      <c r="AC1067" s="183"/>
      <c r="AD1067" s="183"/>
      <c r="AE1067" s="183"/>
      <c r="AF1067" s="183"/>
      <c r="AG1067" s="183"/>
      <c r="AH1067" s="183"/>
      <c r="AI1067" s="183"/>
      <c r="AJ1067" s="183"/>
      <c r="AK1067" s="183"/>
      <c r="AL1067" s="183"/>
      <c r="AM1067" s="183"/>
      <c r="AN1067" s="183"/>
      <c r="AO1067" s="183"/>
      <c r="AP1067" s="183"/>
      <c r="AQ1067" s="183"/>
      <c r="AR1067" s="183"/>
      <c r="AS1067" s="183"/>
      <c r="AT1067" s="183"/>
      <c r="AU1067" s="183"/>
      <c r="AV1067" s="183"/>
      <c r="AW1067" s="183"/>
      <c r="AX1067" s="183"/>
      <c r="AY1067" s="183"/>
      <c r="AZ1067" s="183"/>
      <c r="BA1067" s="183"/>
      <c r="BB1067" s="183"/>
      <c r="BC1067" s="183"/>
      <c r="BD1067" s="183"/>
      <c r="BE1067" s="183"/>
      <c r="BF1067" s="183"/>
      <c r="BG1067" s="183"/>
      <c r="BH1067" s="183"/>
      <c r="BI1067" s="183"/>
      <c r="BJ1067" s="183"/>
      <c r="BK1067" s="183"/>
      <c r="BL1067" s="183"/>
      <c r="BM1067" s="183"/>
    </row>
    <row r="1068" spans="1:65" x14ac:dyDescent="0.2">
      <c r="A1068" s="110"/>
      <c r="B1068" s="110"/>
      <c r="C1068" s="110"/>
      <c r="D1068" s="183"/>
      <c r="E1068" s="183"/>
      <c r="F1068" s="183"/>
      <c r="G1068" s="183"/>
      <c r="H1068" s="183"/>
      <c r="I1068" s="183"/>
      <c r="J1068" s="183"/>
      <c r="K1068" s="183"/>
      <c r="L1068" s="183"/>
      <c r="M1068" s="183"/>
      <c r="N1068" s="183"/>
      <c r="O1068" s="183"/>
      <c r="P1068" s="183"/>
      <c r="Q1068" s="183"/>
      <c r="R1068" s="183"/>
      <c r="S1068" s="183"/>
      <c r="T1068" s="183"/>
      <c r="U1068" s="183"/>
      <c r="V1068" s="183"/>
      <c r="W1068" s="183"/>
      <c r="X1068" s="183"/>
      <c r="Y1068" s="183"/>
      <c r="Z1068" s="183"/>
      <c r="AA1068" s="183"/>
      <c r="AB1068" s="183"/>
      <c r="AC1068" s="183"/>
      <c r="AD1068" s="183"/>
      <c r="AE1068" s="183"/>
      <c r="AF1068" s="183"/>
      <c r="AG1068" s="183"/>
      <c r="AH1068" s="183"/>
      <c r="AI1068" s="183"/>
      <c r="AJ1068" s="183"/>
      <c r="AK1068" s="183"/>
      <c r="AL1068" s="183"/>
      <c r="AM1068" s="183"/>
      <c r="AN1068" s="183"/>
      <c r="AO1068" s="183"/>
      <c r="AP1068" s="183"/>
      <c r="AQ1068" s="183"/>
      <c r="AR1068" s="183"/>
      <c r="AS1068" s="183"/>
      <c r="AT1068" s="183"/>
      <c r="AU1068" s="183"/>
      <c r="AV1068" s="183"/>
      <c r="AW1068" s="183"/>
      <c r="AX1068" s="183"/>
      <c r="AY1068" s="183"/>
      <c r="AZ1068" s="183"/>
      <c r="BA1068" s="183"/>
      <c r="BB1068" s="183"/>
      <c r="BC1068" s="183"/>
      <c r="BD1068" s="183"/>
      <c r="BE1068" s="183"/>
      <c r="BF1068" s="183"/>
      <c r="BG1068" s="183"/>
      <c r="BH1068" s="183"/>
      <c r="BI1068" s="183"/>
      <c r="BJ1068" s="183"/>
      <c r="BK1068" s="183"/>
      <c r="BL1068" s="183"/>
      <c r="BM1068" s="183"/>
    </row>
    <row r="1069" spans="1:65" x14ac:dyDescent="0.2">
      <c r="A1069" s="110"/>
      <c r="B1069" s="110"/>
      <c r="C1069" s="110"/>
      <c r="D1069" s="183"/>
      <c r="E1069" s="183"/>
      <c r="F1069" s="183"/>
      <c r="G1069" s="183"/>
      <c r="H1069" s="183"/>
      <c r="I1069" s="183"/>
      <c r="J1069" s="183"/>
      <c r="K1069" s="183"/>
      <c r="L1069" s="183"/>
      <c r="M1069" s="183"/>
      <c r="N1069" s="183"/>
      <c r="O1069" s="183"/>
      <c r="P1069" s="183"/>
      <c r="Q1069" s="183"/>
      <c r="R1069" s="183"/>
      <c r="S1069" s="183"/>
      <c r="T1069" s="183"/>
      <c r="U1069" s="183"/>
      <c r="V1069" s="183"/>
      <c r="W1069" s="183"/>
      <c r="X1069" s="183"/>
      <c r="Y1069" s="183"/>
      <c r="Z1069" s="183"/>
      <c r="AA1069" s="183"/>
      <c r="AB1069" s="183"/>
      <c r="AC1069" s="183"/>
      <c r="AD1069" s="183"/>
      <c r="AE1069" s="183"/>
      <c r="AF1069" s="183"/>
      <c r="AG1069" s="183"/>
      <c r="AH1069" s="183"/>
      <c r="AI1069" s="183"/>
      <c r="AJ1069" s="183"/>
      <c r="AK1069" s="183"/>
      <c r="AL1069" s="183"/>
      <c r="AM1069" s="183"/>
      <c r="AN1069" s="183"/>
      <c r="AO1069" s="183"/>
      <c r="AP1069" s="183"/>
      <c r="AQ1069" s="183"/>
      <c r="AR1069" s="183"/>
      <c r="AS1069" s="183"/>
      <c r="AT1069" s="183"/>
      <c r="AU1069" s="183"/>
      <c r="AV1069" s="183"/>
      <c r="AW1069" s="183"/>
      <c r="AX1069" s="183"/>
      <c r="AY1069" s="183"/>
      <c r="AZ1069" s="183"/>
      <c r="BA1069" s="183"/>
      <c r="BB1069" s="183"/>
      <c r="BC1069" s="183"/>
      <c r="BD1069" s="183"/>
      <c r="BE1069" s="183"/>
      <c r="BF1069" s="183"/>
      <c r="BG1069" s="183"/>
      <c r="BH1069" s="183"/>
      <c r="BI1069" s="183"/>
      <c r="BJ1069" s="183"/>
      <c r="BK1069" s="183"/>
      <c r="BL1069" s="183"/>
      <c r="BM1069" s="183"/>
    </row>
    <row r="1070" spans="1:65" x14ac:dyDescent="0.2">
      <c r="A1070" s="110"/>
      <c r="B1070" s="110"/>
      <c r="C1070" s="110"/>
      <c r="D1070" s="183"/>
      <c r="E1070" s="183"/>
      <c r="F1070" s="183"/>
      <c r="G1070" s="183"/>
      <c r="H1070" s="183"/>
      <c r="I1070" s="183"/>
      <c r="J1070" s="183"/>
      <c r="K1070" s="183"/>
      <c r="L1070" s="183"/>
      <c r="M1070" s="183"/>
      <c r="N1070" s="183"/>
      <c r="O1070" s="183"/>
      <c r="P1070" s="183"/>
      <c r="Q1070" s="183"/>
      <c r="R1070" s="183"/>
      <c r="S1070" s="183"/>
      <c r="T1070" s="183"/>
      <c r="U1070" s="183"/>
      <c r="V1070" s="183"/>
      <c r="W1070" s="183"/>
      <c r="X1070" s="183"/>
      <c r="Y1070" s="183"/>
      <c r="Z1070" s="183"/>
      <c r="AA1070" s="183"/>
      <c r="AB1070" s="183"/>
      <c r="AC1070" s="183"/>
      <c r="AD1070" s="183"/>
      <c r="AE1070" s="183"/>
      <c r="AF1070" s="183"/>
      <c r="AG1070" s="183"/>
      <c r="AH1070" s="183"/>
      <c r="AI1070" s="183"/>
      <c r="AJ1070" s="183"/>
      <c r="AK1070" s="183"/>
      <c r="AL1070" s="183"/>
      <c r="AM1070" s="183"/>
      <c r="AN1070" s="183"/>
      <c r="AO1070" s="183"/>
      <c r="AP1070" s="183"/>
      <c r="AQ1070" s="183"/>
      <c r="AR1070" s="183"/>
      <c r="AS1070" s="183"/>
      <c r="AT1070" s="183"/>
      <c r="AU1070" s="183"/>
      <c r="AV1070" s="183"/>
      <c r="AW1070" s="183"/>
      <c r="AX1070" s="183"/>
      <c r="AY1070" s="183"/>
      <c r="AZ1070" s="183"/>
      <c r="BA1070" s="183"/>
      <c r="BB1070" s="183"/>
      <c r="BC1070" s="183"/>
      <c r="BD1070" s="183"/>
      <c r="BE1070" s="183"/>
      <c r="BF1070" s="183"/>
      <c r="BG1070" s="183"/>
      <c r="BH1070" s="183"/>
      <c r="BI1070" s="183"/>
      <c r="BJ1070" s="183"/>
      <c r="BK1070" s="183"/>
      <c r="BL1070" s="183"/>
      <c r="BM1070" s="183"/>
    </row>
    <row r="1071" spans="1:65" x14ac:dyDescent="0.2">
      <c r="A1071" s="110"/>
      <c r="B1071" s="110"/>
      <c r="C1071" s="110"/>
      <c r="D1071" s="183"/>
      <c r="E1071" s="183"/>
      <c r="F1071" s="183"/>
      <c r="G1071" s="183"/>
      <c r="H1071" s="183"/>
      <c r="I1071" s="183"/>
      <c r="J1071" s="183"/>
      <c r="K1071" s="183"/>
      <c r="L1071" s="183"/>
      <c r="M1071" s="183"/>
      <c r="N1071" s="183"/>
      <c r="O1071" s="183"/>
      <c r="P1071" s="183"/>
      <c r="Q1071" s="183"/>
      <c r="R1071" s="183"/>
      <c r="S1071" s="183"/>
      <c r="T1071" s="183"/>
      <c r="U1071" s="183"/>
      <c r="V1071" s="183"/>
      <c r="W1071" s="183"/>
      <c r="X1071" s="183"/>
      <c r="Y1071" s="183"/>
      <c r="Z1071" s="183"/>
      <c r="AA1071" s="183"/>
      <c r="AB1071" s="183"/>
      <c r="AC1071" s="183"/>
      <c r="AD1071" s="183"/>
      <c r="AE1071" s="183"/>
      <c r="AF1071" s="183"/>
      <c r="AG1071" s="183"/>
      <c r="AH1071" s="183"/>
      <c r="AI1071" s="183"/>
      <c r="AJ1071" s="183"/>
      <c r="AK1071" s="183"/>
      <c r="AL1071" s="183"/>
      <c r="AM1071" s="183"/>
      <c r="AN1071" s="183"/>
      <c r="AO1071" s="183"/>
      <c r="AP1071" s="183"/>
      <c r="AQ1071" s="183"/>
      <c r="AR1071" s="183"/>
      <c r="AS1071" s="183"/>
      <c r="AT1071" s="183"/>
      <c r="AU1071" s="183"/>
      <c r="AV1071" s="183"/>
      <c r="AW1071" s="183"/>
      <c r="AX1071" s="183"/>
      <c r="AY1071" s="183"/>
      <c r="AZ1071" s="183"/>
      <c r="BA1071" s="183"/>
      <c r="BB1071" s="183"/>
      <c r="BC1071" s="183"/>
      <c r="BD1071" s="183"/>
      <c r="BE1071" s="183"/>
      <c r="BF1071" s="183"/>
      <c r="BG1071" s="183"/>
      <c r="BH1071" s="183"/>
      <c r="BI1071" s="183"/>
      <c r="BJ1071" s="183"/>
      <c r="BK1071" s="183"/>
      <c r="BL1071" s="183"/>
      <c r="BM1071" s="183"/>
    </row>
    <row r="1072" spans="1:65" x14ac:dyDescent="0.2">
      <c r="A1072" s="110"/>
      <c r="B1072" s="110"/>
      <c r="C1072" s="110"/>
      <c r="D1072" s="183"/>
      <c r="E1072" s="183"/>
      <c r="F1072" s="183"/>
      <c r="G1072" s="183"/>
      <c r="H1072" s="183"/>
      <c r="I1072" s="183"/>
      <c r="J1072" s="183"/>
      <c r="K1072" s="183"/>
      <c r="L1072" s="183"/>
      <c r="M1072" s="183"/>
      <c r="N1072" s="183"/>
      <c r="O1072" s="183"/>
      <c r="P1072" s="183"/>
      <c r="Q1072" s="183"/>
      <c r="R1072" s="183"/>
      <c r="S1072" s="183"/>
      <c r="T1072" s="183"/>
      <c r="U1072" s="183"/>
      <c r="V1072" s="183"/>
      <c r="W1072" s="183"/>
      <c r="X1072" s="183"/>
      <c r="Y1072" s="183"/>
      <c r="Z1072" s="183"/>
      <c r="AA1072" s="183"/>
      <c r="AB1072" s="183"/>
      <c r="AC1072" s="183"/>
      <c r="AD1072" s="183"/>
      <c r="AE1072" s="183"/>
      <c r="AF1072" s="183"/>
      <c r="AG1072" s="183"/>
      <c r="AH1072" s="183"/>
      <c r="AI1072" s="183"/>
      <c r="AJ1072" s="183"/>
      <c r="AK1072" s="183"/>
      <c r="AL1072" s="183"/>
      <c r="AM1072" s="183"/>
      <c r="AN1072" s="183"/>
      <c r="AO1072" s="183"/>
      <c r="AP1072" s="183"/>
      <c r="AQ1072" s="183"/>
      <c r="AR1072" s="183"/>
      <c r="AS1072" s="183"/>
      <c r="AT1072" s="183"/>
      <c r="AU1072" s="183"/>
      <c r="AV1072" s="183"/>
      <c r="AW1072" s="183"/>
      <c r="AX1072" s="183"/>
      <c r="AY1072" s="183"/>
      <c r="AZ1072" s="183"/>
      <c r="BA1072" s="183"/>
      <c r="BB1072" s="183"/>
      <c r="BC1072" s="183"/>
      <c r="BD1072" s="183"/>
      <c r="BE1072" s="183"/>
      <c r="BF1072" s="183"/>
      <c r="BG1072" s="183"/>
      <c r="BH1072" s="183"/>
      <c r="BI1072" s="183"/>
      <c r="BJ1072" s="183"/>
      <c r="BK1072" s="183"/>
      <c r="BL1072" s="183"/>
      <c r="BM1072" s="183"/>
    </row>
    <row r="1073" spans="1:65" x14ac:dyDescent="0.2">
      <c r="A1073" s="110"/>
      <c r="B1073" s="110"/>
      <c r="C1073" s="110"/>
      <c r="D1073" s="183"/>
      <c r="E1073" s="183"/>
      <c r="F1073" s="183"/>
      <c r="G1073" s="183"/>
      <c r="H1073" s="183"/>
      <c r="I1073" s="183"/>
      <c r="J1073" s="183"/>
      <c r="K1073" s="183"/>
      <c r="L1073" s="183"/>
      <c r="M1073" s="183"/>
      <c r="N1073" s="183"/>
      <c r="O1073" s="183"/>
      <c r="P1073" s="183"/>
      <c r="Q1073" s="183"/>
      <c r="R1073" s="183"/>
      <c r="S1073" s="183"/>
      <c r="T1073" s="183"/>
      <c r="U1073" s="183"/>
      <c r="V1073" s="183"/>
      <c r="W1073" s="183"/>
      <c r="X1073" s="183"/>
      <c r="Y1073" s="183"/>
      <c r="Z1073" s="183"/>
      <c r="AA1073" s="183"/>
      <c r="AB1073" s="183"/>
      <c r="AC1073" s="183"/>
      <c r="AD1073" s="183"/>
      <c r="AE1073" s="183"/>
      <c r="AF1073" s="183"/>
      <c r="AG1073" s="183"/>
      <c r="AH1073" s="183"/>
      <c r="AI1073" s="183"/>
      <c r="AJ1073" s="183"/>
      <c r="AK1073" s="183"/>
      <c r="AL1073" s="183"/>
      <c r="AM1073" s="183"/>
      <c r="AN1073" s="183"/>
      <c r="AO1073" s="183"/>
      <c r="AP1073" s="183"/>
      <c r="AQ1073" s="183"/>
      <c r="AR1073" s="183"/>
      <c r="AS1073" s="183"/>
      <c r="AT1073" s="183"/>
      <c r="AU1073" s="183"/>
      <c r="AV1073" s="183"/>
      <c r="AW1073" s="183"/>
      <c r="AX1073" s="183"/>
      <c r="AY1073" s="183"/>
      <c r="AZ1073" s="183"/>
      <c r="BA1073" s="183"/>
      <c r="BB1073" s="183"/>
      <c r="BC1073" s="183"/>
      <c r="BD1073" s="183"/>
      <c r="BE1073" s="183"/>
      <c r="BF1073" s="183"/>
      <c r="BG1073" s="183"/>
      <c r="BH1073" s="183"/>
      <c r="BI1073" s="183"/>
      <c r="BJ1073" s="183"/>
      <c r="BK1073" s="183"/>
      <c r="BL1073" s="183"/>
      <c r="BM1073" s="183"/>
    </row>
    <row r="1074" spans="1:65" x14ac:dyDescent="0.2">
      <c r="A1074" s="110"/>
      <c r="B1074" s="110"/>
      <c r="C1074" s="110"/>
      <c r="D1074" s="183"/>
      <c r="E1074" s="183"/>
      <c r="F1074" s="183"/>
      <c r="G1074" s="183"/>
      <c r="H1074" s="183"/>
      <c r="I1074" s="183"/>
      <c r="J1074" s="183"/>
      <c r="K1074" s="183"/>
      <c r="L1074" s="183"/>
      <c r="M1074" s="183"/>
      <c r="N1074" s="183"/>
      <c r="O1074" s="183"/>
      <c r="P1074" s="183"/>
      <c r="Q1074" s="183"/>
      <c r="R1074" s="183"/>
      <c r="S1074" s="183"/>
      <c r="T1074" s="183"/>
      <c r="U1074" s="183"/>
      <c r="V1074" s="183"/>
      <c r="W1074" s="183"/>
      <c r="X1074" s="183"/>
      <c r="Y1074" s="183"/>
      <c r="Z1074" s="183"/>
      <c r="AA1074" s="183"/>
      <c r="AB1074" s="183"/>
      <c r="AC1074" s="183"/>
      <c r="AD1074" s="183"/>
      <c r="AE1074" s="183"/>
      <c r="AF1074" s="183"/>
      <c r="AG1074" s="183"/>
      <c r="AH1074" s="183"/>
      <c r="AI1074" s="183"/>
      <c r="AJ1074" s="183"/>
      <c r="AK1074" s="183"/>
      <c r="AL1074" s="183"/>
      <c r="AM1074" s="183"/>
      <c r="AN1074" s="183"/>
      <c r="AO1074" s="183"/>
      <c r="AP1074" s="183"/>
      <c r="AQ1074" s="183"/>
      <c r="AR1074" s="183"/>
      <c r="AS1074" s="183"/>
      <c r="AT1074" s="183"/>
      <c r="AU1074" s="183"/>
      <c r="AV1074" s="183"/>
      <c r="AW1074" s="183"/>
      <c r="AX1074" s="183"/>
      <c r="AY1074" s="183"/>
      <c r="AZ1074" s="183"/>
      <c r="BA1074" s="183"/>
      <c r="BB1074" s="183"/>
      <c r="BC1074" s="183"/>
      <c r="BD1074" s="183"/>
      <c r="BE1074" s="183"/>
      <c r="BF1074" s="183"/>
      <c r="BG1074" s="183"/>
      <c r="BH1074" s="183"/>
      <c r="BI1074" s="183"/>
      <c r="BJ1074" s="183"/>
      <c r="BK1074" s="183"/>
      <c r="BL1074" s="183"/>
      <c r="BM1074" s="183"/>
    </row>
    <row r="1075" spans="1:65" x14ac:dyDescent="0.2">
      <c r="A1075" s="110"/>
      <c r="B1075" s="110"/>
      <c r="C1075" s="110"/>
      <c r="D1075" s="183"/>
      <c r="E1075" s="183"/>
      <c r="F1075" s="183"/>
      <c r="G1075" s="183"/>
      <c r="H1075" s="183"/>
      <c r="I1075" s="183"/>
      <c r="J1075" s="183"/>
      <c r="K1075" s="183"/>
      <c r="L1075" s="183"/>
      <c r="M1075" s="183"/>
      <c r="N1075" s="183"/>
      <c r="O1075" s="183"/>
      <c r="P1075" s="183"/>
      <c r="Q1075" s="183"/>
      <c r="R1075" s="183"/>
      <c r="S1075" s="183"/>
      <c r="T1075" s="183"/>
      <c r="U1075" s="183"/>
      <c r="V1075" s="183"/>
      <c r="W1075" s="183"/>
      <c r="X1075" s="183"/>
      <c r="Y1075" s="183"/>
      <c r="Z1075" s="183"/>
      <c r="AA1075" s="183"/>
      <c r="AB1075" s="183"/>
      <c r="AC1075" s="183"/>
      <c r="AD1075" s="183"/>
      <c r="AE1075" s="183"/>
      <c r="AF1075" s="183"/>
      <c r="AG1075" s="183"/>
      <c r="AH1075" s="183"/>
      <c r="AI1075" s="183"/>
      <c r="AJ1075" s="183"/>
      <c r="AK1075" s="183"/>
      <c r="AL1075" s="183"/>
      <c r="AM1075" s="183"/>
      <c r="AN1075" s="183"/>
      <c r="AO1075" s="183"/>
      <c r="AP1075" s="183"/>
      <c r="AQ1075" s="183"/>
      <c r="AR1075" s="183"/>
      <c r="AS1075" s="183"/>
      <c r="AT1075" s="183"/>
      <c r="AU1075" s="183"/>
      <c r="AV1075" s="183"/>
      <c r="AW1075" s="183"/>
      <c r="AX1075" s="183"/>
      <c r="AY1075" s="183"/>
      <c r="AZ1075" s="183"/>
      <c r="BA1075" s="183"/>
      <c r="BB1075" s="183"/>
      <c r="BC1075" s="183"/>
      <c r="BD1075" s="183"/>
      <c r="BE1075" s="183"/>
      <c r="BF1075" s="183"/>
      <c r="BG1075" s="183"/>
      <c r="BH1075" s="183"/>
      <c r="BI1075" s="183"/>
      <c r="BJ1075" s="183"/>
      <c r="BK1075" s="183"/>
      <c r="BL1075" s="183"/>
      <c r="BM1075" s="183"/>
    </row>
    <row r="1076" spans="1:65" x14ac:dyDescent="0.2">
      <c r="A1076" s="110"/>
      <c r="B1076" s="110"/>
      <c r="C1076" s="110"/>
      <c r="D1076" s="183"/>
      <c r="E1076" s="183"/>
      <c r="F1076" s="183"/>
      <c r="G1076" s="183"/>
      <c r="H1076" s="183"/>
      <c r="I1076" s="183"/>
      <c r="J1076" s="183"/>
      <c r="K1076" s="183"/>
      <c r="L1076" s="183"/>
      <c r="M1076" s="183"/>
      <c r="N1076" s="183"/>
      <c r="O1076" s="183"/>
      <c r="P1076" s="183"/>
      <c r="Q1076" s="183"/>
      <c r="R1076" s="183"/>
      <c r="S1076" s="183"/>
      <c r="T1076" s="183"/>
      <c r="U1076" s="183"/>
      <c r="V1076" s="183"/>
      <c r="W1076" s="183"/>
      <c r="X1076" s="183"/>
      <c r="Y1076" s="183"/>
      <c r="Z1076" s="183"/>
      <c r="AA1076" s="183"/>
      <c r="AB1076" s="183"/>
      <c r="AC1076" s="183"/>
      <c r="AD1076" s="183"/>
      <c r="AE1076" s="183"/>
      <c r="AF1076" s="183"/>
      <c r="AG1076" s="183"/>
      <c r="AH1076" s="183"/>
      <c r="AI1076" s="183"/>
      <c r="AJ1076" s="183"/>
      <c r="AK1076" s="183"/>
      <c r="AL1076" s="183"/>
      <c r="AM1076" s="183"/>
      <c r="AN1076" s="183"/>
      <c r="AO1076" s="183"/>
      <c r="AP1076" s="183"/>
      <c r="AQ1076" s="183"/>
      <c r="AR1076" s="183"/>
      <c r="AS1076" s="183"/>
      <c r="AT1076" s="183"/>
      <c r="AU1076" s="183"/>
      <c r="AV1076" s="183"/>
      <c r="AW1076" s="183"/>
      <c r="AX1076" s="183"/>
      <c r="AY1076" s="183"/>
      <c r="AZ1076" s="183"/>
      <c r="BA1076" s="183"/>
      <c r="BB1076" s="183"/>
      <c r="BC1076" s="183"/>
      <c r="BD1076" s="183"/>
      <c r="BE1076" s="183"/>
      <c r="BF1076" s="183"/>
      <c r="BG1076" s="183"/>
      <c r="BH1076" s="183"/>
      <c r="BI1076" s="183"/>
      <c r="BJ1076" s="183"/>
      <c r="BK1076" s="183"/>
      <c r="BL1076" s="183"/>
      <c r="BM1076" s="183"/>
    </row>
    <row r="1077" spans="1:65" x14ac:dyDescent="0.2">
      <c r="A1077" s="110"/>
      <c r="B1077" s="110"/>
      <c r="C1077" s="110"/>
      <c r="D1077" s="183"/>
      <c r="E1077" s="183"/>
      <c r="F1077" s="183"/>
      <c r="G1077" s="183"/>
      <c r="H1077" s="183"/>
      <c r="I1077" s="183"/>
      <c r="J1077" s="183"/>
      <c r="K1077" s="183"/>
      <c r="L1077" s="183"/>
      <c r="M1077" s="183"/>
      <c r="N1077" s="183"/>
      <c r="O1077" s="183"/>
      <c r="P1077" s="183"/>
      <c r="Q1077" s="183"/>
      <c r="R1077" s="183"/>
      <c r="S1077" s="183"/>
      <c r="T1077" s="183"/>
      <c r="U1077" s="183"/>
      <c r="V1077" s="183"/>
      <c r="W1077" s="183"/>
      <c r="X1077" s="183"/>
      <c r="Y1077" s="183"/>
      <c r="Z1077" s="183"/>
      <c r="AA1077" s="183"/>
      <c r="AB1077" s="183"/>
      <c r="AC1077" s="183"/>
      <c r="AD1077" s="183"/>
      <c r="AE1077" s="183"/>
      <c r="AF1077" s="183"/>
      <c r="AG1077" s="183"/>
      <c r="AH1077" s="183"/>
      <c r="AI1077" s="183"/>
      <c r="AJ1077" s="183"/>
      <c r="AK1077" s="183"/>
      <c r="AL1077" s="183"/>
      <c r="AM1077" s="183"/>
      <c r="AN1077" s="183"/>
      <c r="AO1077" s="183"/>
      <c r="AP1077" s="183"/>
      <c r="AQ1077" s="183"/>
      <c r="AR1077" s="183"/>
      <c r="AS1077" s="183"/>
      <c r="AT1077" s="183"/>
      <c r="AU1077" s="183"/>
      <c r="AV1077" s="183"/>
      <c r="AW1077" s="183"/>
      <c r="AX1077" s="183"/>
      <c r="AY1077" s="183"/>
      <c r="AZ1077" s="183"/>
      <c r="BA1077" s="183"/>
      <c r="BB1077" s="183"/>
      <c r="BC1077" s="183"/>
      <c r="BD1077" s="183"/>
      <c r="BE1077" s="183"/>
      <c r="BF1077" s="183"/>
      <c r="BG1077" s="183"/>
      <c r="BH1077" s="183"/>
      <c r="BI1077" s="183"/>
      <c r="BJ1077" s="183"/>
      <c r="BK1077" s="183"/>
      <c r="BL1077" s="183"/>
      <c r="BM1077" s="183"/>
    </row>
    <row r="1078" spans="1:65" x14ac:dyDescent="0.2">
      <c r="A1078" s="110"/>
      <c r="B1078" s="110"/>
      <c r="C1078" s="110"/>
      <c r="D1078" s="183"/>
      <c r="E1078" s="183"/>
      <c r="F1078" s="183"/>
      <c r="G1078" s="183"/>
      <c r="H1078" s="183"/>
      <c r="I1078" s="183"/>
      <c r="J1078" s="183"/>
      <c r="K1078" s="183"/>
      <c r="L1078" s="183"/>
      <c r="M1078" s="183"/>
      <c r="N1078" s="183"/>
      <c r="O1078" s="183"/>
      <c r="P1078" s="183"/>
      <c r="Q1078" s="183"/>
      <c r="R1078" s="183"/>
      <c r="S1078" s="183"/>
      <c r="T1078" s="183"/>
      <c r="U1078" s="183"/>
      <c r="V1078" s="183"/>
      <c r="W1078" s="183"/>
      <c r="X1078" s="183"/>
      <c r="Y1078" s="183"/>
      <c r="Z1078" s="183"/>
      <c r="AA1078" s="183"/>
      <c r="AB1078" s="183"/>
      <c r="AC1078" s="183"/>
      <c r="AD1078" s="183"/>
      <c r="AE1078" s="183"/>
      <c r="AF1078" s="183"/>
      <c r="AG1078" s="183"/>
      <c r="AH1078" s="183"/>
      <c r="AI1078" s="183"/>
      <c r="AJ1078" s="183"/>
      <c r="AK1078" s="183"/>
      <c r="AL1078" s="183"/>
      <c r="AM1078" s="183"/>
      <c r="AN1078" s="183"/>
      <c r="AO1078" s="183"/>
      <c r="AP1078" s="183"/>
      <c r="AQ1078" s="183"/>
      <c r="AR1078" s="183"/>
      <c r="AS1078" s="183"/>
      <c r="AT1078" s="183"/>
      <c r="AU1078" s="183"/>
      <c r="AV1078" s="183"/>
      <c r="AW1078" s="183"/>
      <c r="AX1078" s="183"/>
      <c r="AY1078" s="183"/>
      <c r="AZ1078" s="183"/>
      <c r="BA1078" s="183"/>
      <c r="BB1078" s="183"/>
      <c r="BC1078" s="183"/>
      <c r="BD1078" s="183"/>
      <c r="BE1078" s="183"/>
      <c r="BF1078" s="183"/>
      <c r="BG1078" s="183"/>
      <c r="BH1078" s="183"/>
      <c r="BI1078" s="183"/>
      <c r="BJ1078" s="183"/>
      <c r="BK1078" s="183"/>
      <c r="BL1078" s="183"/>
      <c r="BM1078" s="183"/>
    </row>
    <row r="1079" spans="1:65" x14ac:dyDescent="0.2">
      <c r="A1079" s="110"/>
      <c r="B1079" s="110"/>
      <c r="C1079" s="110"/>
      <c r="D1079" s="183"/>
      <c r="E1079" s="183"/>
      <c r="F1079" s="183"/>
      <c r="G1079" s="183"/>
      <c r="H1079" s="183"/>
      <c r="I1079" s="183"/>
      <c r="J1079" s="183"/>
      <c r="K1079" s="183"/>
      <c r="L1079" s="183"/>
      <c r="M1079" s="183"/>
      <c r="N1079" s="183"/>
      <c r="O1079" s="183"/>
      <c r="P1079" s="183"/>
      <c r="Q1079" s="183"/>
      <c r="R1079" s="183"/>
      <c r="S1079" s="183"/>
      <c r="T1079" s="183"/>
      <c r="U1079" s="183"/>
      <c r="V1079" s="183"/>
      <c r="W1079" s="183"/>
      <c r="X1079" s="183"/>
      <c r="Y1079" s="183"/>
      <c r="Z1079" s="183"/>
      <c r="AA1079" s="183"/>
      <c r="AB1079" s="183"/>
      <c r="AC1079" s="183"/>
      <c r="AD1079" s="183"/>
      <c r="AE1079" s="183"/>
      <c r="AF1079" s="183"/>
      <c r="AG1079" s="183"/>
      <c r="AH1079" s="183"/>
      <c r="AI1079" s="183"/>
      <c r="AJ1079" s="183"/>
      <c r="AK1079" s="183"/>
      <c r="AL1079" s="183"/>
      <c r="AM1079" s="183"/>
      <c r="AN1079" s="183"/>
      <c r="AO1079" s="183"/>
      <c r="AP1079" s="183"/>
      <c r="AQ1079" s="183"/>
      <c r="AR1079" s="183"/>
      <c r="AS1079" s="183"/>
      <c r="AT1079" s="183"/>
      <c r="AU1079" s="183"/>
      <c r="AV1079" s="183"/>
      <c r="AW1079" s="183"/>
      <c r="AX1079" s="183"/>
      <c r="AY1079" s="183"/>
      <c r="AZ1079" s="183"/>
      <c r="BA1079" s="183"/>
      <c r="BB1079" s="183"/>
      <c r="BC1079" s="183"/>
      <c r="BD1079" s="183"/>
      <c r="BE1079" s="183"/>
      <c r="BF1079" s="183"/>
      <c r="BG1079" s="183"/>
      <c r="BH1079" s="183"/>
      <c r="BI1079" s="183"/>
      <c r="BJ1079" s="183"/>
      <c r="BK1079" s="183"/>
      <c r="BL1079" s="183"/>
      <c r="BM1079" s="183"/>
    </row>
    <row r="1080" spans="1:65" x14ac:dyDescent="0.2">
      <c r="A1080" s="110"/>
      <c r="B1080" s="110"/>
      <c r="C1080" s="110"/>
      <c r="D1080" s="183"/>
      <c r="E1080" s="183"/>
      <c r="F1080" s="183"/>
      <c r="G1080" s="183"/>
      <c r="H1080" s="183"/>
      <c r="I1080" s="183"/>
      <c r="J1080" s="183"/>
      <c r="K1080" s="183"/>
      <c r="L1080" s="183"/>
      <c r="M1080" s="183"/>
      <c r="N1080" s="183"/>
      <c r="O1080" s="183"/>
      <c r="P1080" s="183"/>
      <c r="Q1080" s="183"/>
      <c r="R1080" s="183"/>
      <c r="S1080" s="183"/>
      <c r="T1080" s="183"/>
      <c r="U1080" s="183"/>
      <c r="V1080" s="183"/>
      <c r="W1080" s="183"/>
      <c r="X1080" s="183"/>
      <c r="Y1080" s="183"/>
      <c r="Z1080" s="183"/>
      <c r="AA1080" s="183"/>
      <c r="AB1080" s="183"/>
      <c r="AC1080" s="183"/>
      <c r="AD1080" s="183"/>
      <c r="AE1080" s="183"/>
      <c r="AF1080" s="183"/>
      <c r="AG1080" s="183"/>
      <c r="AH1080" s="183"/>
      <c r="AI1080" s="183"/>
      <c r="AJ1080" s="183"/>
      <c r="AK1080" s="183"/>
      <c r="AL1080" s="183"/>
      <c r="AM1080" s="183"/>
      <c r="AN1080" s="183"/>
      <c r="AO1080" s="183"/>
      <c r="AP1080" s="183"/>
      <c r="AQ1080" s="183"/>
      <c r="AR1080" s="183"/>
      <c r="AS1080" s="183"/>
      <c r="AT1080" s="183"/>
      <c r="AU1080" s="183"/>
      <c r="AV1080" s="183"/>
      <c r="AW1080" s="183"/>
      <c r="AX1080" s="183"/>
      <c r="AY1080" s="183"/>
      <c r="AZ1080" s="183"/>
      <c r="BA1080" s="183"/>
      <c r="BB1080" s="183"/>
      <c r="BC1080" s="183"/>
      <c r="BD1080" s="183"/>
      <c r="BE1080" s="183"/>
      <c r="BF1080" s="183"/>
      <c r="BG1080" s="183"/>
      <c r="BH1080" s="183"/>
      <c r="BI1080" s="183"/>
      <c r="BJ1080" s="183"/>
      <c r="BK1080" s="183"/>
      <c r="BL1080" s="183"/>
      <c r="BM1080" s="183"/>
    </row>
    <row r="1081" spans="1:65" x14ac:dyDescent="0.2">
      <c r="A1081" s="110"/>
      <c r="B1081" s="110"/>
      <c r="C1081" s="110"/>
      <c r="D1081" s="183"/>
      <c r="E1081" s="183"/>
      <c r="F1081" s="183"/>
      <c r="G1081" s="183"/>
      <c r="H1081" s="183"/>
      <c r="I1081" s="183"/>
      <c r="J1081" s="183"/>
      <c r="K1081" s="183"/>
      <c r="L1081" s="183"/>
      <c r="M1081" s="183"/>
      <c r="N1081" s="183"/>
      <c r="O1081" s="183"/>
      <c r="P1081" s="183"/>
      <c r="Q1081" s="183"/>
      <c r="R1081" s="183"/>
      <c r="S1081" s="183"/>
      <c r="T1081" s="183"/>
      <c r="U1081" s="183"/>
      <c r="V1081" s="183"/>
      <c r="W1081" s="183"/>
      <c r="X1081" s="183"/>
      <c r="Y1081" s="183"/>
      <c r="Z1081" s="183"/>
      <c r="AA1081" s="183"/>
      <c r="AB1081" s="183"/>
      <c r="AC1081" s="183"/>
      <c r="AD1081" s="183"/>
      <c r="AE1081" s="183"/>
      <c r="AF1081" s="183"/>
      <c r="AG1081" s="183"/>
      <c r="AH1081" s="183"/>
      <c r="AI1081" s="183"/>
      <c r="AJ1081" s="183"/>
      <c r="AK1081" s="183"/>
      <c r="AL1081" s="183"/>
      <c r="AM1081" s="183"/>
      <c r="AN1081" s="183"/>
      <c r="AO1081" s="183"/>
      <c r="AP1081" s="183"/>
      <c r="AQ1081" s="183"/>
      <c r="AR1081" s="183"/>
      <c r="AS1081" s="183"/>
      <c r="AT1081" s="183"/>
      <c r="AU1081" s="183"/>
      <c r="AV1081" s="183"/>
      <c r="AW1081" s="183"/>
      <c r="AX1081" s="183"/>
      <c r="AY1081" s="183"/>
      <c r="AZ1081" s="183"/>
      <c r="BA1081" s="183"/>
      <c r="BB1081" s="183"/>
      <c r="BC1081" s="183"/>
      <c r="BD1081" s="183"/>
      <c r="BE1081" s="183"/>
      <c r="BF1081" s="183"/>
      <c r="BG1081" s="183"/>
      <c r="BH1081" s="183"/>
      <c r="BI1081" s="183"/>
      <c r="BJ1081" s="183"/>
      <c r="BK1081" s="183"/>
      <c r="BL1081" s="183"/>
      <c r="BM1081" s="183"/>
    </row>
    <row r="1082" spans="1:65" x14ac:dyDescent="0.2">
      <c r="A1082" s="110"/>
      <c r="B1082" s="110"/>
      <c r="C1082" s="110"/>
      <c r="D1082" s="183"/>
      <c r="E1082" s="183"/>
      <c r="F1082" s="183"/>
      <c r="G1082" s="183"/>
      <c r="H1082" s="183"/>
      <c r="I1082" s="183"/>
      <c r="J1082" s="183"/>
      <c r="K1082" s="183"/>
      <c r="L1082" s="183"/>
      <c r="M1082" s="183"/>
      <c r="N1082" s="183"/>
      <c r="O1082" s="183"/>
      <c r="P1082" s="183"/>
      <c r="Q1082" s="183"/>
      <c r="R1082" s="183"/>
      <c r="S1082" s="183"/>
      <c r="T1082" s="183"/>
      <c r="U1082" s="183"/>
      <c r="V1082" s="183"/>
      <c r="W1082" s="183"/>
      <c r="X1082" s="183"/>
      <c r="Y1082" s="183"/>
      <c r="Z1082" s="183"/>
      <c r="AA1082" s="183"/>
      <c r="AB1082" s="183"/>
      <c r="AC1082" s="183"/>
      <c r="AD1082" s="183"/>
      <c r="AE1082" s="183"/>
      <c r="AF1082" s="183"/>
      <c r="AG1082" s="183"/>
      <c r="AH1082" s="183"/>
      <c r="AI1082" s="183"/>
      <c r="AJ1082" s="183"/>
      <c r="AK1082" s="183"/>
      <c r="AL1082" s="183"/>
      <c r="AM1082" s="183"/>
      <c r="AN1082" s="183"/>
      <c r="AO1082" s="183"/>
      <c r="AP1082" s="183"/>
      <c r="AQ1082" s="183"/>
      <c r="AR1082" s="183"/>
      <c r="AS1082" s="183"/>
      <c r="AT1082" s="183"/>
      <c r="AU1082" s="183"/>
      <c r="AV1082" s="183"/>
      <c r="AW1082" s="183"/>
      <c r="AX1082" s="183"/>
      <c r="AY1082" s="183"/>
      <c r="AZ1082" s="183"/>
      <c r="BA1082" s="183"/>
      <c r="BB1082" s="183"/>
      <c r="BC1082" s="183"/>
      <c r="BD1082" s="183"/>
      <c r="BE1082" s="183"/>
      <c r="BF1082" s="183"/>
      <c r="BG1082" s="183"/>
      <c r="BH1082" s="183"/>
      <c r="BI1082" s="183"/>
      <c r="BJ1082" s="183"/>
      <c r="BK1082" s="183"/>
      <c r="BL1082" s="183"/>
      <c r="BM1082" s="183"/>
    </row>
    <row r="1083" spans="1:65" x14ac:dyDescent="0.2">
      <c r="A1083" s="110"/>
      <c r="B1083" s="110"/>
      <c r="C1083" s="110"/>
      <c r="D1083" s="183"/>
      <c r="E1083" s="183"/>
      <c r="F1083" s="183"/>
      <c r="G1083" s="183"/>
      <c r="H1083" s="183"/>
      <c r="I1083" s="183"/>
      <c r="J1083" s="183"/>
      <c r="K1083" s="183"/>
      <c r="L1083" s="183"/>
      <c r="M1083" s="183"/>
      <c r="N1083" s="183"/>
      <c r="O1083" s="183"/>
      <c r="P1083" s="183"/>
      <c r="Q1083" s="183"/>
      <c r="R1083" s="183"/>
      <c r="S1083" s="183"/>
      <c r="T1083" s="183"/>
      <c r="U1083" s="183"/>
      <c r="V1083" s="183"/>
      <c r="W1083" s="183"/>
      <c r="X1083" s="183"/>
      <c r="Y1083" s="183"/>
      <c r="Z1083" s="183"/>
      <c r="AA1083" s="183"/>
      <c r="AB1083" s="183"/>
      <c r="AC1083" s="183"/>
      <c r="AD1083" s="183"/>
      <c r="AE1083" s="183"/>
      <c r="AF1083" s="183"/>
      <c r="AG1083" s="183"/>
      <c r="AH1083" s="183"/>
      <c r="AI1083" s="183"/>
      <c r="AJ1083" s="183"/>
      <c r="AK1083" s="183"/>
      <c r="AL1083" s="183"/>
      <c r="AM1083" s="183"/>
      <c r="AN1083" s="183"/>
      <c r="AO1083" s="183"/>
      <c r="AP1083" s="183"/>
      <c r="AQ1083" s="183"/>
      <c r="AR1083" s="183"/>
      <c r="AS1083" s="183"/>
      <c r="AT1083" s="183"/>
      <c r="AU1083" s="183"/>
      <c r="AV1083" s="183"/>
      <c r="AW1083" s="183"/>
      <c r="AX1083" s="183"/>
      <c r="AY1083" s="183"/>
      <c r="AZ1083" s="183"/>
      <c r="BA1083" s="183"/>
      <c r="BB1083" s="183"/>
      <c r="BC1083" s="183"/>
      <c r="BD1083" s="183"/>
      <c r="BE1083" s="183"/>
      <c r="BF1083" s="183"/>
      <c r="BG1083" s="183"/>
      <c r="BH1083" s="183"/>
      <c r="BI1083" s="183"/>
      <c r="BJ1083" s="183"/>
      <c r="BK1083" s="183"/>
      <c r="BL1083" s="183"/>
      <c r="BM1083" s="183"/>
    </row>
    <row r="1084" spans="1:65" x14ac:dyDescent="0.2">
      <c r="A1084" s="110"/>
      <c r="B1084" s="110"/>
      <c r="C1084" s="110"/>
      <c r="D1084" s="183"/>
      <c r="E1084" s="183"/>
      <c r="F1084" s="183"/>
      <c r="G1084" s="183"/>
      <c r="H1084" s="183"/>
      <c r="I1084" s="183"/>
      <c r="J1084" s="183"/>
      <c r="K1084" s="183"/>
      <c r="L1084" s="183"/>
      <c r="M1084" s="183"/>
      <c r="N1084" s="183"/>
      <c r="O1084" s="183"/>
      <c r="P1084" s="183"/>
      <c r="Q1084" s="183"/>
      <c r="R1084" s="183"/>
      <c r="S1084" s="183"/>
      <c r="T1084" s="183"/>
      <c r="U1084" s="183"/>
      <c r="V1084" s="183"/>
      <c r="W1084" s="183"/>
      <c r="X1084" s="183"/>
      <c r="Y1084" s="183"/>
      <c r="Z1084" s="183"/>
      <c r="AA1084" s="183"/>
      <c r="AB1084" s="183"/>
      <c r="AC1084" s="183"/>
      <c r="AD1084" s="183"/>
      <c r="AE1084" s="183"/>
      <c r="AF1084" s="183"/>
      <c r="AG1084" s="183"/>
      <c r="AH1084" s="183"/>
      <c r="AI1084" s="183"/>
      <c r="AJ1084" s="183"/>
      <c r="AK1084" s="183"/>
      <c r="AL1084" s="183"/>
      <c r="AM1084" s="183"/>
      <c r="AN1084" s="183"/>
      <c r="AO1084" s="183"/>
      <c r="AP1084" s="183"/>
      <c r="AQ1084" s="183"/>
      <c r="AR1084" s="183"/>
      <c r="AS1084" s="183"/>
      <c r="AT1084" s="183"/>
      <c r="AU1084" s="183"/>
      <c r="AV1084" s="183"/>
      <c r="AW1084" s="183"/>
      <c r="AX1084" s="183"/>
      <c r="AY1084" s="183"/>
      <c r="AZ1084" s="183"/>
      <c r="BA1084" s="183"/>
      <c r="BB1084" s="183"/>
      <c r="BC1084" s="183"/>
      <c r="BD1084" s="183"/>
      <c r="BE1084" s="183"/>
      <c r="BF1084" s="183"/>
      <c r="BG1084" s="183"/>
      <c r="BH1084" s="183"/>
      <c r="BI1084" s="183"/>
      <c r="BJ1084" s="183"/>
      <c r="BK1084" s="183"/>
      <c r="BL1084" s="183"/>
      <c r="BM1084" s="183"/>
    </row>
    <row r="1085" spans="1:65" x14ac:dyDescent="0.2">
      <c r="A1085" s="110"/>
      <c r="B1085" s="110"/>
      <c r="C1085" s="110"/>
      <c r="D1085" s="183"/>
      <c r="E1085" s="183"/>
      <c r="F1085" s="183"/>
      <c r="G1085" s="183"/>
      <c r="H1085" s="183"/>
      <c r="I1085" s="183"/>
      <c r="J1085" s="183"/>
      <c r="K1085" s="183"/>
      <c r="L1085" s="183"/>
      <c r="M1085" s="183"/>
      <c r="N1085" s="183"/>
      <c r="O1085" s="183"/>
      <c r="P1085" s="183"/>
      <c r="Q1085" s="183"/>
      <c r="R1085" s="183"/>
      <c r="S1085" s="183"/>
      <c r="T1085" s="183"/>
      <c r="U1085" s="183"/>
      <c r="V1085" s="183"/>
      <c r="W1085" s="183"/>
      <c r="X1085" s="183"/>
      <c r="Y1085" s="183"/>
      <c r="Z1085" s="183"/>
      <c r="AA1085" s="183"/>
      <c r="AB1085" s="183"/>
      <c r="AC1085" s="183"/>
      <c r="AD1085" s="183"/>
      <c r="AE1085" s="183"/>
      <c r="AF1085" s="183"/>
      <c r="AG1085" s="183"/>
      <c r="AH1085" s="183"/>
      <c r="AI1085" s="183"/>
      <c r="AJ1085" s="183"/>
      <c r="AK1085" s="183"/>
      <c r="AL1085" s="183"/>
      <c r="AM1085" s="183"/>
      <c r="AN1085" s="183"/>
      <c r="AO1085" s="183"/>
      <c r="AP1085" s="183"/>
      <c r="AQ1085" s="183"/>
      <c r="AR1085" s="183"/>
      <c r="AS1085" s="183"/>
      <c r="AT1085" s="183"/>
      <c r="AU1085" s="183"/>
      <c r="AV1085" s="183"/>
      <c r="AW1085" s="183"/>
      <c r="AX1085" s="183"/>
      <c r="AY1085" s="183"/>
      <c r="AZ1085" s="183"/>
      <c r="BA1085" s="183"/>
      <c r="BB1085" s="183"/>
      <c r="BC1085" s="183"/>
      <c r="BD1085" s="183"/>
      <c r="BE1085" s="183"/>
      <c r="BF1085" s="183"/>
      <c r="BG1085" s="183"/>
      <c r="BH1085" s="183"/>
      <c r="BI1085" s="183"/>
      <c r="BJ1085" s="183"/>
      <c r="BK1085" s="183"/>
      <c r="BL1085" s="183"/>
      <c r="BM1085" s="183"/>
    </row>
    <row r="1086" spans="1:65" x14ac:dyDescent="0.2">
      <c r="A1086" s="110"/>
      <c r="B1086" s="110"/>
      <c r="C1086" s="110"/>
      <c r="D1086" s="183"/>
      <c r="E1086" s="183"/>
      <c r="F1086" s="183"/>
      <c r="G1086" s="183"/>
      <c r="H1086" s="183"/>
      <c r="I1086" s="183"/>
      <c r="J1086" s="183"/>
      <c r="K1086" s="183"/>
      <c r="L1086" s="183"/>
      <c r="M1086" s="183"/>
      <c r="N1086" s="183"/>
      <c r="O1086" s="183"/>
      <c r="P1086" s="183"/>
      <c r="Q1086" s="183"/>
      <c r="R1086" s="183"/>
      <c r="S1086" s="183"/>
      <c r="T1086" s="183"/>
      <c r="U1086" s="183"/>
      <c r="V1086" s="183"/>
      <c r="W1086" s="183"/>
      <c r="X1086" s="183"/>
      <c r="Y1086" s="183"/>
      <c r="Z1086" s="183"/>
      <c r="AA1086" s="183"/>
      <c r="AB1086" s="183"/>
      <c r="AC1086" s="183"/>
      <c r="AD1086" s="183"/>
      <c r="AE1086" s="183"/>
      <c r="AF1086" s="183"/>
      <c r="AG1086" s="183"/>
      <c r="AH1086" s="183"/>
      <c r="AI1086" s="183"/>
      <c r="AJ1086" s="183"/>
      <c r="AK1086" s="183"/>
      <c r="AL1086" s="183"/>
      <c r="AM1086" s="183"/>
      <c r="AN1086" s="183"/>
      <c r="AO1086" s="183"/>
      <c r="AP1086" s="183"/>
      <c r="AQ1086" s="183"/>
      <c r="AR1086" s="183"/>
      <c r="AS1086" s="183"/>
      <c r="AT1086" s="183"/>
      <c r="AU1086" s="183"/>
      <c r="AV1086" s="183"/>
      <c r="AW1086" s="183"/>
      <c r="AX1086" s="183"/>
      <c r="AY1086" s="183"/>
      <c r="AZ1086" s="183"/>
      <c r="BA1086" s="183"/>
      <c r="BB1086" s="183"/>
      <c r="BC1086" s="183"/>
      <c r="BD1086" s="183"/>
      <c r="BE1086" s="183"/>
      <c r="BF1086" s="183"/>
      <c r="BG1086" s="183"/>
      <c r="BH1086" s="183"/>
      <c r="BI1086" s="183"/>
      <c r="BJ1086" s="183"/>
      <c r="BK1086" s="183"/>
      <c r="BL1086" s="183"/>
      <c r="BM1086" s="183"/>
    </row>
    <row r="1087" spans="1:65" x14ac:dyDescent="0.2">
      <c r="A1087" s="110"/>
      <c r="B1087" s="110"/>
      <c r="C1087" s="110"/>
      <c r="D1087" s="183"/>
      <c r="E1087" s="183"/>
      <c r="F1087" s="183"/>
      <c r="G1087" s="183"/>
      <c r="H1087" s="183"/>
      <c r="I1087" s="183"/>
      <c r="J1087" s="183"/>
      <c r="K1087" s="183"/>
      <c r="L1087" s="183"/>
      <c r="M1087" s="183"/>
      <c r="N1087" s="183"/>
      <c r="O1087" s="183"/>
      <c r="P1087" s="183"/>
      <c r="Q1087" s="183"/>
      <c r="R1087" s="183"/>
      <c r="S1087" s="183"/>
      <c r="T1087" s="183"/>
      <c r="U1087" s="183"/>
      <c r="V1087" s="183"/>
      <c r="W1087" s="183"/>
      <c r="X1087" s="183"/>
      <c r="Y1087" s="183"/>
      <c r="Z1087" s="183"/>
      <c r="AA1087" s="183"/>
      <c r="AB1087" s="183"/>
      <c r="AC1087" s="183"/>
      <c r="AD1087" s="183"/>
      <c r="AE1087" s="183"/>
      <c r="AF1087" s="183"/>
      <c r="AG1087" s="183"/>
      <c r="AH1087" s="183"/>
      <c r="AI1087" s="183"/>
      <c r="AJ1087" s="183"/>
      <c r="AK1087" s="183"/>
      <c r="AL1087" s="183"/>
      <c r="AM1087" s="183"/>
      <c r="AN1087" s="183"/>
      <c r="AO1087" s="183"/>
      <c r="AP1087" s="183"/>
      <c r="AQ1087" s="183"/>
      <c r="AR1087" s="183"/>
      <c r="AS1087" s="183"/>
      <c r="AT1087" s="183"/>
      <c r="AU1087" s="183"/>
      <c r="AV1087" s="183"/>
      <c r="AW1087" s="183"/>
      <c r="AX1087" s="183"/>
      <c r="AY1087" s="183"/>
      <c r="AZ1087" s="183"/>
      <c r="BA1087" s="183"/>
      <c r="BB1087" s="183"/>
      <c r="BC1087" s="183"/>
      <c r="BD1087" s="183"/>
      <c r="BE1087" s="183"/>
      <c r="BF1087" s="183"/>
      <c r="BG1087" s="183"/>
      <c r="BH1087" s="183"/>
      <c r="BI1087" s="183"/>
      <c r="BJ1087" s="183"/>
      <c r="BK1087" s="183"/>
      <c r="BL1087" s="183"/>
      <c r="BM1087" s="183"/>
    </row>
    <row r="1088" spans="1:65" x14ac:dyDescent="0.2">
      <c r="A1088" s="110"/>
      <c r="B1088" s="110"/>
      <c r="C1088" s="110"/>
      <c r="D1088" s="183"/>
      <c r="E1088" s="183"/>
      <c r="F1088" s="183"/>
      <c r="G1088" s="183"/>
      <c r="H1088" s="183"/>
      <c r="I1088" s="183"/>
      <c r="J1088" s="183"/>
      <c r="K1088" s="183"/>
      <c r="L1088" s="183"/>
      <c r="M1088" s="183"/>
      <c r="N1088" s="183"/>
      <c r="O1088" s="183"/>
      <c r="P1088" s="183"/>
      <c r="Q1088" s="183"/>
      <c r="R1088" s="183"/>
      <c r="S1088" s="183"/>
      <c r="T1088" s="183"/>
      <c r="U1088" s="183"/>
      <c r="V1088" s="183"/>
      <c r="W1088" s="183"/>
      <c r="X1088" s="183"/>
      <c r="Y1088" s="183"/>
      <c r="Z1088" s="183"/>
      <c r="AA1088" s="183"/>
      <c r="AB1088" s="183"/>
      <c r="AC1088" s="183"/>
      <c r="AD1088" s="183"/>
      <c r="AE1088" s="183"/>
      <c r="AF1088" s="183"/>
      <c r="AG1088" s="183"/>
      <c r="AH1088" s="183"/>
      <c r="AI1088" s="183"/>
      <c r="AJ1088" s="183"/>
      <c r="AK1088" s="183"/>
      <c r="AL1088" s="183"/>
      <c r="AM1088" s="183"/>
      <c r="AN1088" s="183"/>
      <c r="AO1088" s="183"/>
      <c r="AP1088" s="183"/>
      <c r="AQ1088" s="183"/>
      <c r="AR1088" s="183"/>
      <c r="AS1088" s="183"/>
      <c r="AT1088" s="183"/>
      <c r="AU1088" s="183"/>
      <c r="AV1088" s="183"/>
      <c r="AW1088" s="183"/>
      <c r="AX1088" s="183"/>
      <c r="AY1088" s="183"/>
      <c r="AZ1088" s="183"/>
      <c r="BA1088" s="183"/>
      <c r="BB1088" s="183"/>
      <c r="BC1088" s="183"/>
      <c r="BD1088" s="183"/>
      <c r="BE1088" s="183"/>
      <c r="BF1088" s="183"/>
      <c r="BG1088" s="183"/>
      <c r="BH1088" s="183"/>
      <c r="BI1088" s="183"/>
      <c r="BJ1088" s="183"/>
      <c r="BK1088" s="183"/>
      <c r="BL1088" s="183"/>
      <c r="BM1088" s="183"/>
    </row>
    <row r="1089" spans="1:65" x14ac:dyDescent="0.2">
      <c r="A1089" s="110"/>
      <c r="B1089" s="110"/>
      <c r="C1089" s="110"/>
      <c r="D1089" s="183"/>
      <c r="E1089" s="183"/>
      <c r="F1089" s="183"/>
      <c r="G1089" s="183"/>
      <c r="H1089" s="183"/>
      <c r="I1089" s="183"/>
      <c r="J1089" s="183"/>
      <c r="K1089" s="183"/>
      <c r="L1089" s="183"/>
      <c r="M1089" s="183"/>
      <c r="N1089" s="183"/>
      <c r="O1089" s="183"/>
      <c r="P1089" s="183"/>
      <c r="Q1089" s="183"/>
      <c r="R1089" s="183"/>
      <c r="S1089" s="183"/>
      <c r="T1089" s="183"/>
      <c r="U1089" s="183"/>
      <c r="V1089" s="183"/>
      <c r="W1089" s="183"/>
      <c r="X1089" s="183"/>
      <c r="Y1089" s="183"/>
      <c r="Z1089" s="183"/>
      <c r="AA1089" s="183"/>
      <c r="AB1089" s="183"/>
      <c r="AC1089" s="183"/>
      <c r="AD1089" s="183"/>
      <c r="AE1089" s="183"/>
      <c r="AF1089" s="183"/>
      <c r="AG1089" s="183"/>
      <c r="AH1089" s="183"/>
      <c r="AI1089" s="183"/>
      <c r="AJ1089" s="183"/>
      <c r="AK1089" s="183"/>
      <c r="AL1089" s="183"/>
      <c r="AM1089" s="183"/>
      <c r="AN1089" s="183"/>
      <c r="AO1089" s="183"/>
      <c r="AP1089" s="183"/>
      <c r="AQ1089" s="183"/>
      <c r="AR1089" s="183"/>
      <c r="AS1089" s="183"/>
      <c r="AT1089" s="183"/>
      <c r="AU1089" s="183"/>
      <c r="AV1089" s="183"/>
      <c r="AW1089" s="183"/>
      <c r="AX1089" s="183"/>
      <c r="AY1089" s="183"/>
      <c r="AZ1089" s="183"/>
      <c r="BA1089" s="183"/>
      <c r="BB1089" s="183"/>
      <c r="BC1089" s="183"/>
      <c r="BD1089" s="183"/>
      <c r="BE1089" s="183"/>
      <c r="BF1089" s="183"/>
      <c r="BG1089" s="183"/>
      <c r="BH1089" s="183"/>
      <c r="BI1089" s="183"/>
      <c r="BJ1089" s="183"/>
      <c r="BK1089" s="183"/>
      <c r="BL1089" s="183"/>
      <c r="BM1089" s="183"/>
    </row>
    <row r="1090" spans="1:65" x14ac:dyDescent="0.2">
      <c r="A1090" s="110"/>
      <c r="B1090" s="110"/>
      <c r="C1090" s="110"/>
      <c r="D1090" s="183"/>
      <c r="E1090" s="183"/>
      <c r="F1090" s="183"/>
      <c r="G1090" s="183"/>
      <c r="H1090" s="183"/>
      <c r="I1090" s="183"/>
      <c r="J1090" s="183"/>
      <c r="K1090" s="183"/>
      <c r="L1090" s="183"/>
      <c r="M1090" s="183"/>
      <c r="N1090" s="183"/>
      <c r="O1090" s="183"/>
      <c r="P1090" s="183"/>
      <c r="Q1090" s="183"/>
      <c r="R1090" s="183"/>
      <c r="S1090" s="183"/>
      <c r="T1090" s="183"/>
      <c r="U1090" s="183"/>
      <c r="V1090" s="183"/>
      <c r="W1090" s="183"/>
      <c r="X1090" s="183"/>
      <c r="Y1090" s="183"/>
      <c r="Z1090" s="183"/>
      <c r="AA1090" s="183"/>
      <c r="AB1090" s="183"/>
      <c r="AC1090" s="183"/>
      <c r="AD1090" s="183"/>
      <c r="AE1090" s="183"/>
      <c r="AF1090" s="183"/>
      <c r="AG1090" s="183"/>
      <c r="AH1090" s="183"/>
      <c r="AI1090" s="183"/>
      <c r="AJ1090" s="183"/>
      <c r="AK1090" s="183"/>
      <c r="AL1090" s="183"/>
      <c r="AM1090" s="183"/>
      <c r="AN1090" s="183"/>
      <c r="AO1090" s="183"/>
      <c r="AP1090" s="183"/>
      <c r="AQ1090" s="183"/>
      <c r="AR1090" s="183"/>
      <c r="AS1090" s="183"/>
      <c r="AT1090" s="183"/>
      <c r="AU1090" s="183"/>
      <c r="AV1090" s="183"/>
      <c r="AW1090" s="183"/>
      <c r="AX1090" s="183"/>
      <c r="AY1090" s="183"/>
      <c r="AZ1090" s="183"/>
      <c r="BA1090" s="183"/>
      <c r="BB1090" s="183"/>
      <c r="BC1090" s="183"/>
      <c r="BD1090" s="183"/>
      <c r="BE1090" s="183"/>
      <c r="BF1090" s="183"/>
      <c r="BG1090" s="183"/>
      <c r="BH1090" s="183"/>
      <c r="BI1090" s="183"/>
      <c r="BJ1090" s="183"/>
      <c r="BK1090" s="183"/>
      <c r="BL1090" s="183"/>
      <c r="BM1090" s="183"/>
    </row>
    <row r="1091" spans="1:65" x14ac:dyDescent="0.2">
      <c r="A1091" s="110"/>
      <c r="B1091" s="110"/>
      <c r="C1091" s="110"/>
      <c r="D1091" s="183"/>
      <c r="E1091" s="183"/>
      <c r="F1091" s="183"/>
      <c r="G1091" s="183"/>
      <c r="H1091" s="183"/>
      <c r="I1091" s="183"/>
      <c r="J1091" s="183"/>
      <c r="K1091" s="183"/>
      <c r="L1091" s="183"/>
      <c r="M1091" s="183"/>
      <c r="N1091" s="183"/>
      <c r="O1091" s="183"/>
      <c r="P1091" s="183"/>
      <c r="Q1091" s="183"/>
      <c r="R1091" s="183"/>
      <c r="S1091" s="183"/>
      <c r="T1091" s="183"/>
      <c r="U1091" s="183"/>
      <c r="V1091" s="183"/>
      <c r="W1091" s="183"/>
      <c r="X1091" s="183"/>
      <c r="Y1091" s="183"/>
      <c r="Z1091" s="183"/>
      <c r="AA1091" s="183"/>
      <c r="AB1091" s="183"/>
      <c r="AC1091" s="183"/>
      <c r="AD1091" s="183"/>
      <c r="AE1091" s="183"/>
      <c r="AF1091" s="183"/>
      <c r="AG1091" s="183"/>
      <c r="AH1091" s="183"/>
      <c r="AI1091" s="183"/>
      <c r="AJ1091" s="183"/>
      <c r="AK1091" s="183"/>
      <c r="AL1091" s="183"/>
      <c r="AM1091" s="183"/>
      <c r="AN1091" s="183"/>
      <c r="AO1091" s="183"/>
      <c r="AP1091" s="183"/>
      <c r="AQ1091" s="183"/>
      <c r="AR1091" s="183"/>
      <c r="AS1091" s="183"/>
      <c r="AT1091" s="183"/>
      <c r="AU1091" s="183"/>
      <c r="AV1091" s="183"/>
      <c r="AW1091" s="183"/>
      <c r="AX1091" s="183"/>
      <c r="AY1091" s="183"/>
      <c r="AZ1091" s="183"/>
      <c r="BA1091" s="183"/>
      <c r="BB1091" s="183"/>
      <c r="BC1091" s="183"/>
      <c r="BD1091" s="183"/>
      <c r="BE1091" s="183"/>
      <c r="BF1091" s="183"/>
      <c r="BG1091" s="183"/>
      <c r="BH1091" s="183"/>
      <c r="BI1091" s="183"/>
      <c r="BJ1091" s="183"/>
      <c r="BK1091" s="183"/>
      <c r="BL1091" s="183"/>
      <c r="BM1091" s="183"/>
    </row>
    <row r="1092" spans="1:65" x14ac:dyDescent="0.2">
      <c r="A1092" s="110"/>
      <c r="B1092" s="110"/>
      <c r="C1092" s="110"/>
      <c r="D1092" s="183"/>
      <c r="E1092" s="183"/>
      <c r="F1092" s="183"/>
      <c r="G1092" s="183"/>
      <c r="H1092" s="183"/>
      <c r="I1092" s="183"/>
      <c r="J1092" s="183"/>
      <c r="K1092" s="183"/>
      <c r="L1092" s="183"/>
      <c r="M1092" s="183"/>
      <c r="N1092" s="183"/>
      <c r="O1092" s="183"/>
      <c r="P1092" s="183"/>
      <c r="Q1092" s="183"/>
      <c r="R1092" s="183"/>
      <c r="S1092" s="183"/>
      <c r="T1092" s="183"/>
      <c r="U1092" s="183"/>
      <c r="V1092" s="183"/>
      <c r="W1092" s="183"/>
      <c r="X1092" s="183"/>
      <c r="Y1092" s="183"/>
      <c r="Z1092" s="183"/>
      <c r="AA1092" s="183"/>
      <c r="AB1092" s="183"/>
      <c r="AC1092" s="183"/>
      <c r="AD1092" s="183"/>
      <c r="AE1092" s="183"/>
      <c r="AF1092" s="183"/>
      <c r="AG1092" s="183"/>
      <c r="AH1092" s="183"/>
      <c r="AI1092" s="183"/>
      <c r="AJ1092" s="183"/>
      <c r="AK1092" s="183"/>
      <c r="AL1092" s="183"/>
      <c r="AM1092" s="183"/>
      <c r="AN1092" s="183"/>
      <c r="AO1092" s="183"/>
      <c r="AP1092" s="183"/>
      <c r="AQ1092" s="183"/>
      <c r="AR1092" s="183"/>
      <c r="AS1092" s="183"/>
      <c r="AT1092" s="183"/>
      <c r="AU1092" s="183"/>
      <c r="AV1092" s="183"/>
      <c r="AW1092" s="183"/>
      <c r="AX1092" s="183"/>
      <c r="AY1092" s="183"/>
      <c r="AZ1092" s="183"/>
      <c r="BA1092" s="183"/>
      <c r="BB1092" s="183"/>
      <c r="BC1092" s="183"/>
      <c r="BD1092" s="183"/>
      <c r="BE1092" s="183"/>
      <c r="BF1092" s="183"/>
      <c r="BG1092" s="183"/>
      <c r="BH1092" s="183"/>
      <c r="BI1092" s="183"/>
      <c r="BJ1092" s="183"/>
      <c r="BK1092" s="183"/>
      <c r="BL1092" s="183"/>
      <c r="BM1092" s="183"/>
    </row>
    <row r="1093" spans="1:65" x14ac:dyDescent="0.2">
      <c r="A1093" s="110"/>
      <c r="B1093" s="110"/>
      <c r="C1093" s="110"/>
      <c r="D1093" s="183"/>
      <c r="E1093" s="183"/>
      <c r="F1093" s="183"/>
      <c r="G1093" s="183"/>
      <c r="H1093" s="183"/>
      <c r="I1093" s="183"/>
      <c r="J1093" s="183"/>
      <c r="K1093" s="183"/>
      <c r="L1093" s="183"/>
      <c r="M1093" s="183"/>
      <c r="N1093" s="183"/>
      <c r="O1093" s="183"/>
      <c r="P1093" s="183"/>
      <c r="Q1093" s="183"/>
      <c r="R1093" s="183"/>
      <c r="S1093" s="183"/>
      <c r="T1093" s="183"/>
      <c r="U1093" s="183"/>
      <c r="V1093" s="183"/>
      <c r="W1093" s="183"/>
      <c r="X1093" s="183"/>
      <c r="Y1093" s="183"/>
      <c r="Z1093" s="183"/>
      <c r="AA1093" s="183"/>
      <c r="AB1093" s="183"/>
      <c r="AC1093" s="183"/>
      <c r="AD1093" s="183"/>
      <c r="AE1093" s="183"/>
      <c r="AF1093" s="183"/>
      <c r="AG1093" s="183"/>
      <c r="AH1093" s="183"/>
      <c r="AI1093" s="183"/>
      <c r="AJ1093" s="183"/>
      <c r="AK1093" s="183"/>
      <c r="AL1093" s="183"/>
      <c r="AM1093" s="183"/>
      <c r="AN1093" s="183"/>
      <c r="AO1093" s="183"/>
      <c r="AP1093" s="183"/>
      <c r="AQ1093" s="183"/>
      <c r="AR1093" s="183"/>
      <c r="AS1093" s="183"/>
      <c r="AT1093" s="183"/>
      <c r="AU1093" s="183"/>
      <c r="AV1093" s="183"/>
      <c r="AW1093" s="183"/>
      <c r="AX1093" s="183"/>
      <c r="AY1093" s="183"/>
      <c r="AZ1093" s="183"/>
      <c r="BA1093" s="183"/>
      <c r="BB1093" s="183"/>
      <c r="BC1093" s="183"/>
      <c r="BD1093" s="183"/>
      <c r="BE1093" s="183"/>
      <c r="BF1093" s="183"/>
      <c r="BG1093" s="183"/>
      <c r="BH1093" s="183"/>
      <c r="BI1093" s="183"/>
      <c r="BJ1093" s="183"/>
      <c r="BK1093" s="183"/>
      <c r="BL1093" s="183"/>
      <c r="BM1093" s="183"/>
    </row>
    <row r="1094" spans="1:65" x14ac:dyDescent="0.2">
      <c r="A1094" s="110"/>
      <c r="B1094" s="110"/>
      <c r="C1094" s="110"/>
      <c r="D1094" s="183"/>
      <c r="E1094" s="183"/>
      <c r="F1094" s="183"/>
      <c r="G1094" s="183"/>
      <c r="H1094" s="183"/>
      <c r="I1094" s="183"/>
      <c r="J1094" s="183"/>
      <c r="K1094" s="183"/>
      <c r="L1094" s="183"/>
      <c r="M1094" s="183"/>
      <c r="N1094" s="183"/>
      <c r="O1094" s="183"/>
      <c r="P1094" s="183"/>
      <c r="Q1094" s="183"/>
      <c r="R1094" s="183"/>
      <c r="S1094" s="183"/>
      <c r="T1094" s="183"/>
      <c r="U1094" s="183"/>
      <c r="V1094" s="183"/>
      <c r="W1094" s="183"/>
      <c r="X1094" s="183"/>
      <c r="Y1094" s="183"/>
      <c r="Z1094" s="183"/>
      <c r="AA1094" s="183"/>
      <c r="AB1094" s="183"/>
      <c r="AC1094" s="183"/>
      <c r="AD1094" s="183"/>
      <c r="AE1094" s="183"/>
      <c r="AF1094" s="183"/>
      <c r="AG1094" s="183"/>
      <c r="AH1094" s="183"/>
      <c r="AI1094" s="183"/>
      <c r="AJ1094" s="183"/>
      <c r="AK1094" s="183"/>
      <c r="AL1094" s="183"/>
      <c r="AM1094" s="183"/>
      <c r="AN1094" s="183"/>
      <c r="AO1094" s="183"/>
      <c r="AP1094" s="183"/>
      <c r="AQ1094" s="183"/>
      <c r="AR1094" s="183"/>
      <c r="AS1094" s="183"/>
      <c r="AT1094" s="183"/>
      <c r="AU1094" s="183"/>
      <c r="AV1094" s="183"/>
      <c r="AW1094" s="183"/>
      <c r="AX1094" s="183"/>
      <c r="AY1094" s="183"/>
      <c r="AZ1094" s="183"/>
      <c r="BA1094" s="183"/>
      <c r="BB1094" s="183"/>
      <c r="BC1094" s="183"/>
      <c r="BD1094" s="183"/>
      <c r="BE1094" s="183"/>
      <c r="BF1094" s="183"/>
      <c r="BG1094" s="183"/>
      <c r="BH1094" s="183"/>
      <c r="BI1094" s="183"/>
      <c r="BJ1094" s="183"/>
      <c r="BK1094" s="183"/>
      <c r="BL1094" s="183"/>
      <c r="BM1094" s="183"/>
    </row>
    <row r="1095" spans="1:65" x14ac:dyDescent="0.2">
      <c r="A1095" s="110"/>
      <c r="B1095" s="110"/>
      <c r="C1095" s="110"/>
      <c r="D1095" s="183"/>
      <c r="E1095" s="183"/>
      <c r="F1095" s="183"/>
      <c r="G1095" s="183"/>
      <c r="H1095" s="183"/>
      <c r="I1095" s="183"/>
      <c r="J1095" s="183"/>
      <c r="K1095" s="183"/>
      <c r="L1095" s="183"/>
      <c r="M1095" s="183"/>
      <c r="N1095" s="183"/>
      <c r="O1095" s="183"/>
      <c r="P1095" s="183"/>
      <c r="Q1095" s="183"/>
      <c r="R1095" s="183"/>
      <c r="S1095" s="183"/>
      <c r="T1095" s="183"/>
      <c r="U1095" s="183"/>
      <c r="V1095" s="183"/>
      <c r="W1095" s="183"/>
      <c r="X1095" s="183"/>
      <c r="Y1095" s="183"/>
      <c r="Z1095" s="183"/>
      <c r="AA1095" s="183"/>
      <c r="AB1095" s="183"/>
      <c r="AC1095" s="183"/>
      <c r="AD1095" s="183"/>
      <c r="AE1095" s="183"/>
      <c r="AF1095" s="183"/>
      <c r="AG1095" s="183"/>
      <c r="AH1095" s="183"/>
      <c r="AI1095" s="183"/>
      <c r="AJ1095" s="183"/>
      <c r="AK1095" s="183"/>
      <c r="AL1095" s="183"/>
      <c r="AM1095" s="183"/>
      <c r="AN1095" s="183"/>
      <c r="AO1095" s="183"/>
      <c r="AP1095" s="183"/>
      <c r="AQ1095" s="183"/>
      <c r="AR1095" s="183"/>
      <c r="AS1095" s="183"/>
      <c r="AT1095" s="183"/>
      <c r="AU1095" s="183"/>
      <c r="AV1095" s="183"/>
      <c r="AW1095" s="183"/>
      <c r="AX1095" s="183"/>
      <c r="AY1095" s="183"/>
      <c r="AZ1095" s="183"/>
      <c r="BA1095" s="183"/>
      <c r="BB1095" s="183"/>
      <c r="BC1095" s="183"/>
      <c r="BD1095" s="183"/>
      <c r="BE1095" s="183"/>
      <c r="BF1095" s="183"/>
      <c r="BG1095" s="183"/>
      <c r="BH1095" s="183"/>
      <c r="BI1095" s="183"/>
      <c r="BJ1095" s="183"/>
      <c r="BK1095" s="183"/>
      <c r="BL1095" s="183"/>
      <c r="BM1095" s="183"/>
    </row>
    <row r="1096" spans="1:65" x14ac:dyDescent="0.2">
      <c r="A1096" s="110"/>
      <c r="B1096" s="110"/>
      <c r="C1096" s="110"/>
      <c r="D1096" s="183"/>
      <c r="E1096" s="183"/>
      <c r="F1096" s="183"/>
      <c r="G1096" s="183"/>
      <c r="H1096" s="183"/>
      <c r="I1096" s="183"/>
      <c r="J1096" s="183"/>
      <c r="K1096" s="183"/>
      <c r="L1096" s="183"/>
      <c r="M1096" s="183"/>
      <c r="N1096" s="183"/>
      <c r="O1096" s="183"/>
      <c r="P1096" s="183"/>
      <c r="Q1096" s="183"/>
      <c r="R1096" s="183"/>
      <c r="S1096" s="183"/>
      <c r="T1096" s="183"/>
      <c r="U1096" s="183"/>
      <c r="V1096" s="183"/>
      <c r="W1096" s="183"/>
      <c r="X1096" s="183"/>
      <c r="Y1096" s="183"/>
      <c r="Z1096" s="183"/>
      <c r="AA1096" s="183"/>
      <c r="AB1096" s="183"/>
      <c r="AC1096" s="183"/>
      <c r="AD1096" s="183"/>
      <c r="AE1096" s="183"/>
      <c r="AF1096" s="183"/>
      <c r="AG1096" s="183"/>
      <c r="AH1096" s="183"/>
      <c r="AI1096" s="183"/>
      <c r="AJ1096" s="183"/>
      <c r="AK1096" s="183"/>
      <c r="AL1096" s="183"/>
      <c r="AM1096" s="183"/>
      <c r="AN1096" s="183"/>
      <c r="AO1096" s="183"/>
      <c r="AP1096" s="183"/>
      <c r="AQ1096" s="183"/>
      <c r="AR1096" s="183"/>
      <c r="AS1096" s="183"/>
      <c r="AT1096" s="183"/>
      <c r="AU1096" s="183"/>
      <c r="AV1096" s="183"/>
      <c r="AW1096" s="183"/>
      <c r="AX1096" s="183"/>
      <c r="AY1096" s="183"/>
      <c r="AZ1096" s="183"/>
      <c r="BA1096" s="183"/>
      <c r="BB1096" s="183"/>
      <c r="BC1096" s="183"/>
      <c r="BD1096" s="183"/>
      <c r="BE1096" s="183"/>
      <c r="BF1096" s="183"/>
      <c r="BG1096" s="183"/>
      <c r="BH1096" s="183"/>
      <c r="BI1096" s="183"/>
      <c r="BJ1096" s="183"/>
      <c r="BK1096" s="183"/>
      <c r="BL1096" s="183"/>
      <c r="BM1096" s="183"/>
    </row>
    <row r="1097" spans="1:65" x14ac:dyDescent="0.2">
      <c r="A1097" s="110"/>
      <c r="B1097" s="110"/>
      <c r="C1097" s="110"/>
      <c r="D1097" s="183"/>
      <c r="E1097" s="183"/>
      <c r="F1097" s="183"/>
      <c r="G1097" s="183"/>
      <c r="H1097" s="183"/>
      <c r="I1097" s="183"/>
      <c r="J1097" s="183"/>
      <c r="K1097" s="183"/>
      <c r="L1097" s="183"/>
      <c r="M1097" s="183"/>
      <c r="N1097" s="183"/>
      <c r="O1097" s="183"/>
      <c r="P1097" s="183"/>
      <c r="Q1097" s="183"/>
      <c r="R1097" s="183"/>
      <c r="S1097" s="183"/>
      <c r="T1097" s="183"/>
      <c r="U1097" s="183"/>
      <c r="V1097" s="183"/>
      <c r="W1097" s="183"/>
      <c r="X1097" s="183"/>
      <c r="Y1097" s="183"/>
      <c r="Z1097" s="183"/>
      <c r="AA1097" s="183"/>
      <c r="AB1097" s="183"/>
      <c r="AC1097" s="183"/>
      <c r="AD1097" s="183"/>
      <c r="AE1097" s="183"/>
      <c r="AF1097" s="183"/>
      <c r="AG1097" s="183"/>
      <c r="AH1097" s="183"/>
      <c r="AI1097" s="183"/>
      <c r="AJ1097" s="183"/>
      <c r="AK1097" s="183"/>
      <c r="AL1097" s="183"/>
      <c r="AM1097" s="183"/>
      <c r="AN1097" s="183"/>
      <c r="AO1097" s="183"/>
      <c r="AP1097" s="183"/>
      <c r="AQ1097" s="183"/>
      <c r="AR1097" s="183"/>
      <c r="AS1097" s="183"/>
      <c r="AT1097" s="183"/>
      <c r="AU1097" s="183"/>
      <c r="AV1097" s="183"/>
      <c r="AW1097" s="183"/>
      <c r="AX1097" s="183"/>
      <c r="AY1097" s="183"/>
      <c r="AZ1097" s="183"/>
      <c r="BA1097" s="183"/>
      <c r="BB1097" s="183"/>
      <c r="BC1097" s="183"/>
      <c r="BD1097" s="183"/>
      <c r="BE1097" s="183"/>
      <c r="BF1097" s="183"/>
      <c r="BG1097" s="183"/>
      <c r="BH1097" s="183"/>
      <c r="BI1097" s="183"/>
      <c r="BJ1097" s="183"/>
      <c r="BK1097" s="183"/>
      <c r="BL1097" s="183"/>
      <c r="BM1097" s="183"/>
    </row>
    <row r="1098" spans="1:65" x14ac:dyDescent="0.2">
      <c r="A1098" s="110"/>
      <c r="B1098" s="110"/>
      <c r="C1098" s="110"/>
      <c r="D1098" s="183"/>
      <c r="E1098" s="183"/>
      <c r="F1098" s="183"/>
      <c r="G1098" s="183"/>
      <c r="H1098" s="183"/>
      <c r="I1098" s="183"/>
      <c r="J1098" s="183"/>
      <c r="K1098" s="183"/>
      <c r="L1098" s="183"/>
      <c r="M1098" s="183"/>
      <c r="N1098" s="183"/>
      <c r="O1098" s="183"/>
      <c r="P1098" s="183"/>
      <c r="Q1098" s="183"/>
      <c r="R1098" s="183"/>
      <c r="S1098" s="183"/>
      <c r="T1098" s="183"/>
      <c r="U1098" s="183"/>
      <c r="V1098" s="183"/>
      <c r="W1098" s="183"/>
      <c r="X1098" s="183"/>
      <c r="Y1098" s="183"/>
      <c r="Z1098" s="183"/>
      <c r="AA1098" s="183"/>
      <c r="AB1098" s="183"/>
      <c r="AC1098" s="183"/>
      <c r="AD1098" s="183"/>
      <c r="AE1098" s="183"/>
      <c r="AF1098" s="183"/>
      <c r="AG1098" s="183"/>
      <c r="AH1098" s="183"/>
      <c r="AI1098" s="183"/>
      <c r="AJ1098" s="183"/>
      <c r="AK1098" s="183"/>
      <c r="AL1098" s="183"/>
      <c r="AM1098" s="183"/>
      <c r="AN1098" s="183"/>
      <c r="AO1098" s="183"/>
      <c r="AP1098" s="183"/>
      <c r="AQ1098" s="183"/>
      <c r="AR1098" s="183"/>
      <c r="AS1098" s="183"/>
      <c r="AT1098" s="183"/>
      <c r="AU1098" s="183"/>
      <c r="AV1098" s="183"/>
      <c r="AW1098" s="183"/>
      <c r="AX1098" s="183"/>
      <c r="AY1098" s="183"/>
      <c r="AZ1098" s="183"/>
      <c r="BA1098" s="183"/>
      <c r="BB1098" s="183"/>
      <c r="BC1098" s="183"/>
      <c r="BD1098" s="183"/>
      <c r="BE1098" s="183"/>
      <c r="BF1098" s="183"/>
      <c r="BG1098" s="183"/>
      <c r="BH1098" s="183"/>
      <c r="BI1098" s="183"/>
      <c r="BJ1098" s="183"/>
      <c r="BK1098" s="183"/>
      <c r="BL1098" s="183"/>
      <c r="BM1098" s="183"/>
    </row>
    <row r="1099" spans="1:65" x14ac:dyDescent="0.2">
      <c r="A1099" s="110"/>
      <c r="B1099" s="110"/>
      <c r="C1099" s="110"/>
      <c r="D1099" s="183"/>
      <c r="E1099" s="183"/>
      <c r="F1099" s="183"/>
      <c r="G1099" s="183"/>
      <c r="H1099" s="183"/>
      <c r="I1099" s="183"/>
      <c r="J1099" s="183"/>
      <c r="K1099" s="183"/>
      <c r="L1099" s="183"/>
      <c r="M1099" s="183"/>
      <c r="N1099" s="183"/>
      <c r="O1099" s="183"/>
      <c r="P1099" s="183"/>
      <c r="Q1099" s="183"/>
      <c r="R1099" s="183"/>
      <c r="S1099" s="183"/>
      <c r="T1099" s="183"/>
      <c r="U1099" s="183"/>
      <c r="V1099" s="183"/>
      <c r="W1099" s="183"/>
      <c r="X1099" s="183"/>
      <c r="Y1099" s="183"/>
      <c r="Z1099" s="183"/>
      <c r="AA1099" s="183"/>
      <c r="AB1099" s="183"/>
      <c r="AC1099" s="183"/>
      <c r="AD1099" s="183"/>
      <c r="AE1099" s="183"/>
      <c r="AF1099" s="183"/>
      <c r="AG1099" s="183"/>
      <c r="AH1099" s="183"/>
      <c r="AI1099" s="183"/>
      <c r="AJ1099" s="183"/>
      <c r="AK1099" s="183"/>
      <c r="AL1099" s="183"/>
      <c r="AM1099" s="183"/>
      <c r="AN1099" s="183"/>
      <c r="AO1099" s="183"/>
      <c r="AP1099" s="183"/>
      <c r="AQ1099" s="183"/>
      <c r="AR1099" s="183"/>
      <c r="AS1099" s="183"/>
      <c r="AT1099" s="183"/>
      <c r="AU1099" s="183"/>
      <c r="AV1099" s="183"/>
      <c r="AW1099" s="183"/>
      <c r="AX1099" s="183"/>
      <c r="AY1099" s="183"/>
      <c r="AZ1099" s="183"/>
      <c r="BA1099" s="183"/>
      <c r="BB1099" s="183"/>
      <c r="BC1099" s="183"/>
      <c r="BD1099" s="183"/>
      <c r="BE1099" s="183"/>
      <c r="BF1099" s="183"/>
      <c r="BG1099" s="183"/>
      <c r="BH1099" s="183"/>
      <c r="BI1099" s="183"/>
      <c r="BJ1099" s="183"/>
      <c r="BK1099" s="183"/>
      <c r="BL1099" s="183"/>
      <c r="BM1099" s="183"/>
    </row>
    <row r="1100" spans="1:65" x14ac:dyDescent="0.2">
      <c r="A1100" s="110"/>
      <c r="B1100" s="110"/>
      <c r="C1100" s="110"/>
      <c r="D1100" s="183"/>
      <c r="E1100" s="183"/>
      <c r="F1100" s="183"/>
      <c r="G1100" s="183"/>
      <c r="H1100" s="183"/>
      <c r="I1100" s="183"/>
      <c r="J1100" s="183"/>
      <c r="K1100" s="183"/>
      <c r="L1100" s="183"/>
      <c r="M1100" s="183"/>
      <c r="N1100" s="183"/>
      <c r="O1100" s="183"/>
      <c r="P1100" s="183"/>
      <c r="Q1100" s="183"/>
      <c r="R1100" s="183"/>
      <c r="S1100" s="183"/>
      <c r="T1100" s="183"/>
      <c r="U1100" s="183"/>
      <c r="V1100" s="183"/>
      <c r="W1100" s="183"/>
      <c r="X1100" s="183"/>
      <c r="Y1100" s="183"/>
      <c r="Z1100" s="183"/>
      <c r="AA1100" s="183"/>
      <c r="AB1100" s="183"/>
      <c r="AC1100" s="183"/>
      <c r="AD1100" s="183"/>
      <c r="AE1100" s="183"/>
      <c r="AF1100" s="183"/>
      <c r="AG1100" s="183"/>
      <c r="AH1100" s="183"/>
      <c r="AI1100" s="183"/>
      <c r="AJ1100" s="183"/>
      <c r="AK1100" s="183"/>
      <c r="AL1100" s="183"/>
      <c r="AM1100" s="183"/>
      <c r="AN1100" s="183"/>
      <c r="AO1100" s="183"/>
      <c r="AP1100" s="183"/>
      <c r="AQ1100" s="183"/>
      <c r="AR1100" s="183"/>
      <c r="AS1100" s="183"/>
      <c r="AT1100" s="183"/>
      <c r="AU1100" s="183"/>
      <c r="AV1100" s="183"/>
      <c r="AW1100" s="183"/>
      <c r="AX1100" s="183"/>
      <c r="AY1100" s="183"/>
      <c r="AZ1100" s="183"/>
      <c r="BA1100" s="183"/>
      <c r="BB1100" s="183"/>
      <c r="BC1100" s="183"/>
      <c r="BD1100" s="183"/>
      <c r="BE1100" s="183"/>
      <c r="BF1100" s="183"/>
      <c r="BG1100" s="183"/>
      <c r="BH1100" s="183"/>
      <c r="BI1100" s="183"/>
      <c r="BJ1100" s="183"/>
      <c r="BK1100" s="183"/>
      <c r="BL1100" s="183"/>
      <c r="BM1100" s="183"/>
    </row>
    <row r="1101" spans="1:65" x14ac:dyDescent="0.2">
      <c r="A1101" s="110"/>
      <c r="B1101" s="110"/>
      <c r="C1101" s="110"/>
      <c r="D1101" s="183"/>
      <c r="E1101" s="183"/>
      <c r="F1101" s="183"/>
      <c r="G1101" s="183"/>
      <c r="H1101" s="183"/>
      <c r="I1101" s="183"/>
      <c r="J1101" s="183"/>
      <c r="K1101" s="183"/>
      <c r="L1101" s="183"/>
      <c r="M1101" s="183"/>
      <c r="N1101" s="183"/>
      <c r="O1101" s="183"/>
      <c r="P1101" s="183"/>
      <c r="Q1101" s="183"/>
      <c r="R1101" s="183"/>
      <c r="S1101" s="183"/>
      <c r="T1101" s="183"/>
      <c r="U1101" s="183"/>
      <c r="V1101" s="183"/>
      <c r="W1101" s="183"/>
      <c r="X1101" s="183"/>
      <c r="Y1101" s="183"/>
      <c r="Z1101" s="183"/>
      <c r="AA1101" s="183"/>
      <c r="AB1101" s="183"/>
      <c r="AC1101" s="183"/>
      <c r="AD1101" s="183"/>
      <c r="AE1101" s="183"/>
      <c r="AF1101" s="183"/>
      <c r="AG1101" s="183"/>
      <c r="AH1101" s="183"/>
      <c r="AI1101" s="183"/>
      <c r="AJ1101" s="183"/>
      <c r="AK1101" s="183"/>
      <c r="AL1101" s="183"/>
      <c r="AM1101" s="183"/>
      <c r="AN1101" s="183"/>
      <c r="AO1101" s="183"/>
      <c r="AP1101" s="183"/>
      <c r="AQ1101" s="183"/>
      <c r="AR1101" s="183"/>
      <c r="AS1101" s="183"/>
      <c r="AT1101" s="183"/>
      <c r="AU1101" s="183"/>
      <c r="AV1101" s="183"/>
      <c r="AW1101" s="183"/>
      <c r="AX1101" s="183"/>
      <c r="AY1101" s="183"/>
      <c r="AZ1101" s="183"/>
      <c r="BA1101" s="183"/>
      <c r="BB1101" s="183"/>
      <c r="BC1101" s="183"/>
      <c r="BD1101" s="183"/>
      <c r="BE1101" s="183"/>
      <c r="BF1101" s="183"/>
      <c r="BG1101" s="183"/>
      <c r="BH1101" s="183"/>
      <c r="BI1101" s="183"/>
      <c r="BJ1101" s="183"/>
      <c r="BK1101" s="183"/>
      <c r="BL1101" s="183"/>
      <c r="BM1101" s="183"/>
    </row>
    <row r="1102" spans="1:65" x14ac:dyDescent="0.2">
      <c r="A1102" s="110"/>
      <c r="B1102" s="110"/>
      <c r="C1102" s="110"/>
      <c r="D1102" s="183"/>
      <c r="E1102" s="183"/>
      <c r="F1102" s="183"/>
      <c r="G1102" s="183"/>
      <c r="H1102" s="183"/>
      <c r="I1102" s="183"/>
      <c r="J1102" s="183"/>
      <c r="K1102" s="183"/>
      <c r="L1102" s="183"/>
      <c r="M1102" s="183"/>
      <c r="N1102" s="183"/>
      <c r="O1102" s="183"/>
      <c r="P1102" s="183"/>
      <c r="Q1102" s="183"/>
      <c r="R1102" s="183"/>
      <c r="S1102" s="183"/>
      <c r="T1102" s="183"/>
      <c r="U1102" s="183"/>
      <c r="V1102" s="183"/>
      <c r="W1102" s="183"/>
      <c r="X1102" s="183"/>
      <c r="Y1102" s="183"/>
      <c r="Z1102" s="183"/>
      <c r="AA1102" s="183"/>
      <c r="AB1102" s="183"/>
      <c r="AC1102" s="183"/>
      <c r="AD1102" s="183"/>
      <c r="AE1102" s="183"/>
      <c r="AF1102" s="183"/>
      <c r="AG1102" s="183"/>
      <c r="AH1102" s="183"/>
      <c r="AI1102" s="183"/>
      <c r="AJ1102" s="183"/>
      <c r="AK1102" s="183"/>
      <c r="AL1102" s="183"/>
      <c r="AM1102" s="183"/>
      <c r="AN1102" s="183"/>
      <c r="AO1102" s="183"/>
      <c r="AP1102" s="183"/>
      <c r="AQ1102" s="183"/>
      <c r="AR1102" s="183"/>
      <c r="AS1102" s="183"/>
      <c r="AT1102" s="183"/>
      <c r="AU1102" s="183"/>
      <c r="AV1102" s="183"/>
      <c r="AW1102" s="183"/>
      <c r="AX1102" s="183"/>
      <c r="AY1102" s="183"/>
      <c r="AZ1102" s="183"/>
      <c r="BA1102" s="183"/>
      <c r="BB1102" s="183"/>
      <c r="BC1102" s="183"/>
      <c r="BD1102" s="183"/>
      <c r="BE1102" s="183"/>
      <c r="BF1102" s="183"/>
      <c r="BG1102" s="183"/>
      <c r="BH1102" s="183"/>
      <c r="BI1102" s="183"/>
      <c r="BJ1102" s="183"/>
      <c r="BK1102" s="183"/>
      <c r="BL1102" s="183"/>
      <c r="BM1102" s="183"/>
    </row>
    <row r="1103" spans="1:65" x14ac:dyDescent="0.2">
      <c r="A1103" s="110"/>
      <c r="B1103" s="110"/>
      <c r="C1103" s="110"/>
      <c r="D1103" s="183"/>
      <c r="E1103" s="183"/>
      <c r="F1103" s="183"/>
      <c r="G1103" s="183"/>
      <c r="H1103" s="183"/>
      <c r="I1103" s="183"/>
      <c r="J1103" s="183"/>
      <c r="K1103" s="183"/>
      <c r="L1103" s="183"/>
      <c r="M1103" s="183"/>
      <c r="N1103" s="183"/>
      <c r="O1103" s="183"/>
      <c r="P1103" s="183"/>
      <c r="Q1103" s="183"/>
      <c r="R1103" s="183"/>
      <c r="S1103" s="183"/>
      <c r="T1103" s="183"/>
      <c r="U1103" s="183"/>
      <c r="V1103" s="183"/>
      <c r="W1103" s="183"/>
      <c r="X1103" s="183"/>
      <c r="Y1103" s="183"/>
      <c r="Z1103" s="183"/>
      <c r="AA1103" s="183"/>
      <c r="AB1103" s="183"/>
      <c r="AC1103" s="183"/>
      <c r="AD1103" s="183"/>
      <c r="AE1103" s="183"/>
      <c r="AF1103" s="183"/>
      <c r="AG1103" s="183"/>
      <c r="AH1103" s="183"/>
      <c r="AI1103" s="183"/>
      <c r="AJ1103" s="183"/>
      <c r="AK1103" s="183"/>
      <c r="AL1103" s="183"/>
      <c r="AM1103" s="183"/>
      <c r="AN1103" s="183"/>
      <c r="AO1103" s="183"/>
      <c r="AP1103" s="183"/>
      <c r="AQ1103" s="183"/>
      <c r="AR1103" s="183"/>
      <c r="AS1103" s="183"/>
      <c r="AT1103" s="183"/>
      <c r="AU1103" s="183"/>
      <c r="AV1103" s="183"/>
      <c r="AW1103" s="183"/>
      <c r="AX1103" s="183"/>
      <c r="AY1103" s="183"/>
      <c r="AZ1103" s="183"/>
      <c r="BA1103" s="183"/>
      <c r="BB1103" s="183"/>
      <c r="BC1103" s="183"/>
      <c r="BD1103" s="183"/>
      <c r="BE1103" s="183"/>
      <c r="BF1103" s="183"/>
      <c r="BG1103" s="183"/>
      <c r="BH1103" s="183"/>
      <c r="BI1103" s="183"/>
      <c r="BJ1103" s="183"/>
      <c r="BK1103" s="183"/>
      <c r="BL1103" s="183"/>
      <c r="BM1103" s="183"/>
    </row>
    <row r="1104" spans="1:65" x14ac:dyDescent="0.2">
      <c r="A1104" s="110"/>
      <c r="B1104" s="110"/>
      <c r="C1104" s="110"/>
      <c r="D1104" s="183"/>
      <c r="E1104" s="183"/>
      <c r="F1104" s="183"/>
      <c r="G1104" s="183"/>
      <c r="H1104" s="183"/>
      <c r="I1104" s="183"/>
      <c r="J1104" s="183"/>
      <c r="K1104" s="183"/>
      <c r="L1104" s="183"/>
      <c r="M1104" s="183"/>
      <c r="N1104" s="183"/>
      <c r="O1104" s="183"/>
      <c r="P1104" s="183"/>
      <c r="Q1104" s="183"/>
      <c r="R1104" s="183"/>
      <c r="S1104" s="183"/>
      <c r="T1104" s="183"/>
      <c r="U1104" s="183"/>
      <c r="V1104" s="183"/>
      <c r="W1104" s="183"/>
      <c r="X1104" s="183"/>
      <c r="Y1104" s="183"/>
      <c r="Z1104" s="183"/>
      <c r="AA1104" s="183"/>
      <c r="AB1104" s="183"/>
      <c r="AC1104" s="183"/>
      <c r="AD1104" s="183"/>
      <c r="AE1104" s="183"/>
      <c r="AF1104" s="183"/>
      <c r="AG1104" s="183"/>
      <c r="AH1104" s="183"/>
      <c r="AI1104" s="183"/>
      <c r="AJ1104" s="183"/>
      <c r="AK1104" s="183"/>
      <c r="AL1104" s="183"/>
      <c r="AM1104" s="183"/>
      <c r="AN1104" s="183"/>
      <c r="AO1104" s="183"/>
      <c r="AP1104" s="183"/>
      <c r="AQ1104" s="183"/>
      <c r="AR1104" s="183"/>
      <c r="AS1104" s="183"/>
      <c r="AT1104" s="183"/>
      <c r="AU1104" s="183"/>
      <c r="AV1104" s="183"/>
      <c r="AW1104" s="183"/>
      <c r="AX1104" s="183"/>
      <c r="AY1104" s="183"/>
      <c r="AZ1104" s="183"/>
      <c r="BA1104" s="183"/>
      <c r="BB1104" s="183"/>
      <c r="BC1104" s="183"/>
      <c r="BD1104" s="183"/>
      <c r="BE1104" s="183"/>
      <c r="BF1104" s="183"/>
      <c r="BG1104" s="183"/>
      <c r="BH1104" s="183"/>
      <c r="BI1104" s="183"/>
      <c r="BJ1104" s="183"/>
      <c r="BK1104" s="183"/>
      <c r="BL1104" s="183"/>
      <c r="BM1104" s="183"/>
    </row>
    <row r="1105" spans="1:65" x14ac:dyDescent="0.2">
      <c r="A1105" s="110"/>
      <c r="B1105" s="110"/>
      <c r="C1105" s="110"/>
      <c r="D1105" s="183"/>
      <c r="E1105" s="183"/>
      <c r="F1105" s="183"/>
      <c r="G1105" s="183"/>
      <c r="H1105" s="183"/>
      <c r="I1105" s="183"/>
      <c r="J1105" s="183"/>
      <c r="K1105" s="183"/>
      <c r="L1105" s="183"/>
      <c r="M1105" s="183"/>
      <c r="N1105" s="183"/>
      <c r="O1105" s="183"/>
      <c r="P1105" s="183"/>
      <c r="Q1105" s="183"/>
      <c r="R1105" s="183"/>
      <c r="S1105" s="183"/>
      <c r="T1105" s="183"/>
      <c r="U1105" s="183"/>
      <c r="V1105" s="183"/>
      <c r="W1105" s="183"/>
      <c r="X1105" s="183"/>
      <c r="Y1105" s="183"/>
      <c r="Z1105" s="183"/>
      <c r="AA1105" s="183"/>
      <c r="AB1105" s="183"/>
      <c r="AC1105" s="183"/>
      <c r="AD1105" s="183"/>
      <c r="AE1105" s="183"/>
      <c r="AF1105" s="183"/>
      <c r="AG1105" s="183"/>
      <c r="AH1105" s="183"/>
      <c r="AI1105" s="183"/>
      <c r="AJ1105" s="183"/>
      <c r="AK1105" s="183"/>
      <c r="AL1105" s="183"/>
      <c r="AM1105" s="183"/>
      <c r="AN1105" s="183"/>
      <c r="AO1105" s="183"/>
      <c r="AP1105" s="183"/>
      <c r="AQ1105" s="183"/>
      <c r="AR1105" s="183"/>
      <c r="AS1105" s="183"/>
      <c r="AT1105" s="183"/>
      <c r="AU1105" s="183"/>
      <c r="AV1105" s="183"/>
      <c r="AW1105" s="183"/>
      <c r="AX1105" s="183"/>
      <c r="AY1105" s="183"/>
      <c r="AZ1105" s="183"/>
      <c r="BA1105" s="183"/>
      <c r="BB1105" s="183"/>
      <c r="BC1105" s="183"/>
      <c r="BD1105" s="183"/>
      <c r="BE1105" s="183"/>
      <c r="BF1105" s="183"/>
      <c r="BG1105" s="183"/>
      <c r="BH1105" s="183"/>
      <c r="BI1105" s="183"/>
      <c r="BJ1105" s="183"/>
      <c r="BK1105" s="183"/>
      <c r="BL1105" s="183"/>
      <c r="BM1105" s="183"/>
    </row>
    <row r="1106" spans="1:65" x14ac:dyDescent="0.2">
      <c r="A1106" s="110"/>
      <c r="B1106" s="110"/>
      <c r="C1106" s="110"/>
      <c r="D1106" s="183"/>
      <c r="E1106" s="183"/>
      <c r="F1106" s="183"/>
      <c r="G1106" s="183"/>
      <c r="H1106" s="183"/>
      <c r="I1106" s="183"/>
      <c r="J1106" s="183"/>
      <c r="K1106" s="183"/>
      <c r="L1106" s="183"/>
      <c r="M1106" s="183"/>
      <c r="N1106" s="183"/>
      <c r="O1106" s="183"/>
      <c r="P1106" s="183"/>
      <c r="Q1106" s="183"/>
      <c r="R1106" s="183"/>
      <c r="S1106" s="183"/>
      <c r="T1106" s="183"/>
      <c r="U1106" s="183"/>
      <c r="V1106" s="183"/>
      <c r="W1106" s="183"/>
      <c r="X1106" s="183"/>
      <c r="Y1106" s="183"/>
      <c r="Z1106" s="183"/>
      <c r="AA1106" s="183"/>
      <c r="AB1106" s="183"/>
      <c r="AC1106" s="183"/>
      <c r="AD1106" s="183"/>
      <c r="AE1106" s="183"/>
      <c r="AF1106" s="183"/>
      <c r="AG1106" s="183"/>
      <c r="AH1106" s="183"/>
      <c r="AI1106" s="183"/>
      <c r="AJ1106" s="183"/>
      <c r="AK1106" s="183"/>
      <c r="AL1106" s="183"/>
      <c r="AM1106" s="183"/>
      <c r="AN1106" s="183"/>
      <c r="AO1106" s="183"/>
      <c r="AP1106" s="183"/>
      <c r="AQ1106" s="183"/>
      <c r="AR1106" s="183"/>
      <c r="AS1106" s="183"/>
      <c r="AT1106" s="183"/>
      <c r="AU1106" s="183"/>
      <c r="AV1106" s="183"/>
      <c r="AW1106" s="183"/>
      <c r="AX1106" s="183"/>
      <c r="AY1106" s="183"/>
      <c r="AZ1106" s="183"/>
      <c r="BA1106" s="183"/>
      <c r="BB1106" s="183"/>
      <c r="BC1106" s="183"/>
      <c r="BD1106" s="183"/>
      <c r="BE1106" s="183"/>
      <c r="BF1106" s="183"/>
      <c r="BG1106" s="183"/>
      <c r="BH1106" s="183"/>
      <c r="BI1106" s="183"/>
      <c r="BJ1106" s="183"/>
      <c r="BK1106" s="183"/>
      <c r="BL1106" s="183"/>
      <c r="BM1106" s="183"/>
    </row>
    <row r="1107" spans="1:65" x14ac:dyDescent="0.2">
      <c r="A1107" s="110"/>
      <c r="B1107" s="110"/>
      <c r="C1107" s="110"/>
      <c r="D1107" s="183"/>
      <c r="E1107" s="183"/>
      <c r="F1107" s="183"/>
      <c r="G1107" s="183"/>
      <c r="H1107" s="183"/>
      <c r="I1107" s="183"/>
      <c r="J1107" s="183"/>
      <c r="K1107" s="183"/>
      <c r="L1107" s="183"/>
      <c r="M1107" s="183"/>
      <c r="N1107" s="183"/>
      <c r="O1107" s="183"/>
      <c r="P1107" s="183"/>
      <c r="Q1107" s="183"/>
      <c r="R1107" s="183"/>
      <c r="S1107" s="183"/>
      <c r="T1107" s="183"/>
      <c r="U1107" s="183"/>
      <c r="V1107" s="183"/>
      <c r="W1107" s="183"/>
      <c r="X1107" s="183"/>
      <c r="Y1107" s="183"/>
      <c r="Z1107" s="183"/>
      <c r="AA1107" s="183"/>
      <c r="AB1107" s="183"/>
      <c r="AC1107" s="183"/>
      <c r="AD1107" s="183"/>
      <c r="AE1107" s="183"/>
      <c r="AF1107" s="183"/>
      <c r="AG1107" s="183"/>
      <c r="AH1107" s="183"/>
      <c r="AI1107" s="183"/>
      <c r="AJ1107" s="183"/>
      <c r="AK1107" s="183"/>
      <c r="AL1107" s="183"/>
      <c r="AM1107" s="183"/>
      <c r="AN1107" s="183"/>
      <c r="AO1107" s="183"/>
      <c r="AP1107" s="183"/>
      <c r="AQ1107" s="183"/>
      <c r="AR1107" s="183"/>
      <c r="AS1107" s="183"/>
      <c r="AT1107" s="183"/>
      <c r="AU1107" s="183"/>
      <c r="AV1107" s="183"/>
      <c r="AW1107" s="183"/>
      <c r="AX1107" s="183"/>
      <c r="AY1107" s="183"/>
      <c r="AZ1107" s="183"/>
      <c r="BA1107" s="183"/>
      <c r="BB1107" s="183"/>
      <c r="BC1107" s="183"/>
      <c r="BD1107" s="183"/>
      <c r="BE1107" s="183"/>
      <c r="BF1107" s="183"/>
      <c r="BG1107" s="183"/>
      <c r="BH1107" s="183"/>
      <c r="BI1107" s="183"/>
      <c r="BJ1107" s="183"/>
      <c r="BK1107" s="183"/>
      <c r="BL1107" s="183"/>
      <c r="BM1107" s="183"/>
    </row>
    <row r="1108" spans="1:65" x14ac:dyDescent="0.2">
      <c r="A1108" s="110"/>
      <c r="B1108" s="110"/>
      <c r="C1108" s="110"/>
      <c r="D1108" s="183"/>
      <c r="E1108" s="183"/>
      <c r="F1108" s="183"/>
      <c r="G1108" s="183"/>
      <c r="H1108" s="183"/>
      <c r="I1108" s="183"/>
      <c r="J1108" s="183"/>
      <c r="K1108" s="183"/>
      <c r="L1108" s="183"/>
      <c r="M1108" s="183"/>
      <c r="N1108" s="183"/>
      <c r="O1108" s="183"/>
      <c r="P1108" s="183"/>
      <c r="Q1108" s="183"/>
      <c r="R1108" s="183"/>
      <c r="S1108" s="183"/>
      <c r="T1108" s="183"/>
      <c r="U1108" s="183"/>
      <c r="V1108" s="183"/>
      <c r="W1108" s="183"/>
      <c r="X1108" s="183"/>
      <c r="Y1108" s="183"/>
      <c r="Z1108" s="183"/>
      <c r="AA1108" s="183"/>
      <c r="AB1108" s="183"/>
      <c r="AC1108" s="183"/>
      <c r="AD1108" s="183"/>
      <c r="AE1108" s="183"/>
      <c r="AF1108" s="183"/>
      <c r="AG1108" s="183"/>
      <c r="AH1108" s="183"/>
      <c r="AI1108" s="183"/>
      <c r="AJ1108" s="183"/>
      <c r="AK1108" s="183"/>
      <c r="AL1108" s="183"/>
      <c r="AM1108" s="183"/>
      <c r="AN1108" s="183"/>
      <c r="AO1108" s="183"/>
      <c r="AP1108" s="183"/>
      <c r="AQ1108" s="183"/>
      <c r="AR1108" s="183"/>
      <c r="AS1108" s="183"/>
      <c r="AT1108" s="183"/>
      <c r="AU1108" s="183"/>
      <c r="AV1108" s="183"/>
      <c r="AW1108" s="183"/>
      <c r="AX1108" s="183"/>
      <c r="AY1108" s="183"/>
      <c r="AZ1108" s="183"/>
      <c r="BA1108" s="183"/>
      <c r="BB1108" s="183"/>
      <c r="BC1108" s="183"/>
      <c r="BD1108" s="183"/>
      <c r="BE1108" s="183"/>
      <c r="BF1108" s="183"/>
      <c r="BG1108" s="183"/>
      <c r="BH1108" s="183"/>
      <c r="BI1108" s="183"/>
      <c r="BJ1108" s="183"/>
      <c r="BK1108" s="183"/>
      <c r="BL1108" s="183"/>
      <c r="BM1108" s="183"/>
    </row>
    <row r="1109" spans="1:65" x14ac:dyDescent="0.2">
      <c r="A1109" s="110"/>
      <c r="B1109" s="110"/>
      <c r="C1109" s="110"/>
      <c r="D1109" s="183"/>
      <c r="E1109" s="183"/>
      <c r="F1109" s="183"/>
      <c r="G1109" s="183"/>
      <c r="H1109" s="183"/>
      <c r="I1109" s="183"/>
      <c r="J1109" s="183"/>
      <c r="K1109" s="183"/>
      <c r="L1109" s="183"/>
      <c r="M1109" s="183"/>
      <c r="N1109" s="183"/>
      <c r="O1109" s="183"/>
      <c r="P1109" s="183"/>
      <c r="Q1109" s="183"/>
      <c r="R1109" s="183"/>
      <c r="S1109" s="183"/>
      <c r="T1109" s="183"/>
      <c r="U1109" s="183"/>
      <c r="V1109" s="183"/>
      <c r="W1109" s="183"/>
      <c r="X1109" s="183"/>
      <c r="Y1109" s="183"/>
      <c r="Z1109" s="183"/>
      <c r="AA1109" s="183"/>
      <c r="AB1109" s="183"/>
      <c r="AC1109" s="183"/>
      <c r="AD1109" s="183"/>
      <c r="AE1109" s="183"/>
      <c r="AF1109" s="183"/>
      <c r="AG1109" s="183"/>
      <c r="AH1109" s="183"/>
      <c r="AI1109" s="183"/>
      <c r="AJ1109" s="183"/>
      <c r="AK1109" s="183"/>
      <c r="AL1109" s="183"/>
      <c r="AM1109" s="183"/>
      <c r="AN1109" s="183"/>
      <c r="AO1109" s="183"/>
      <c r="AP1109" s="183"/>
      <c r="AQ1109" s="183"/>
      <c r="AR1109" s="183"/>
      <c r="AS1109" s="183"/>
      <c r="AT1109" s="183"/>
      <c r="AU1109" s="183"/>
      <c r="AV1109" s="183"/>
      <c r="AW1109" s="183"/>
      <c r="AX1109" s="183"/>
      <c r="AY1109" s="183"/>
      <c r="AZ1109" s="183"/>
      <c r="BA1109" s="183"/>
      <c r="BB1109" s="183"/>
      <c r="BC1109" s="183"/>
      <c r="BD1109" s="183"/>
      <c r="BE1109" s="183"/>
      <c r="BF1109" s="183"/>
      <c r="BG1109" s="183"/>
      <c r="BH1109" s="183"/>
      <c r="BI1109" s="183"/>
      <c r="BJ1109" s="183"/>
      <c r="BK1109" s="183"/>
      <c r="BL1109" s="183"/>
      <c r="BM1109" s="183"/>
    </row>
    <row r="1110" spans="1:65" x14ac:dyDescent="0.2">
      <c r="A1110" s="110"/>
      <c r="B1110" s="110"/>
      <c r="C1110" s="110"/>
      <c r="D1110" s="183"/>
      <c r="E1110" s="183"/>
      <c r="F1110" s="183"/>
      <c r="G1110" s="183"/>
      <c r="H1110" s="183"/>
      <c r="I1110" s="183"/>
      <c r="J1110" s="183"/>
      <c r="K1110" s="183"/>
      <c r="L1110" s="183"/>
      <c r="M1110" s="183"/>
      <c r="N1110" s="183"/>
      <c r="O1110" s="183"/>
      <c r="P1110" s="183"/>
      <c r="Q1110" s="183"/>
      <c r="R1110" s="183"/>
      <c r="S1110" s="183"/>
      <c r="T1110" s="183"/>
      <c r="U1110" s="183"/>
      <c r="V1110" s="183"/>
      <c r="W1110" s="183"/>
      <c r="X1110" s="183"/>
      <c r="Y1110" s="183"/>
      <c r="Z1110" s="183"/>
      <c r="AA1110" s="183"/>
      <c r="AB1110" s="183"/>
      <c r="AC1110" s="183"/>
      <c r="AD1110" s="183"/>
      <c r="AE1110" s="183"/>
      <c r="AF1110" s="183"/>
      <c r="AG1110" s="183"/>
      <c r="AH1110" s="183"/>
      <c r="AI1110" s="183"/>
      <c r="AJ1110" s="183"/>
      <c r="AK1110" s="183"/>
      <c r="AL1110" s="183"/>
      <c r="AM1110" s="183"/>
      <c r="AN1110" s="183"/>
      <c r="AO1110" s="183"/>
      <c r="AP1110" s="183"/>
      <c r="AQ1110" s="183"/>
      <c r="AR1110" s="183"/>
      <c r="AS1110" s="183"/>
      <c r="AT1110" s="183"/>
      <c r="AU1110" s="183"/>
      <c r="AV1110" s="183"/>
      <c r="AW1110" s="183"/>
      <c r="AX1110" s="183"/>
      <c r="AY1110" s="183"/>
      <c r="AZ1110" s="183"/>
      <c r="BA1110" s="183"/>
      <c r="BB1110" s="183"/>
      <c r="BC1110" s="183"/>
      <c r="BD1110" s="183"/>
      <c r="BE1110" s="183"/>
      <c r="BF1110" s="183"/>
      <c r="BG1110" s="183"/>
      <c r="BH1110" s="183"/>
      <c r="BI1110" s="183"/>
      <c r="BJ1110" s="183"/>
      <c r="BK1110" s="183"/>
      <c r="BL1110" s="183"/>
      <c r="BM1110" s="183"/>
    </row>
    <row r="1111" spans="1:65" x14ac:dyDescent="0.2">
      <c r="A1111" s="110"/>
      <c r="B1111" s="110"/>
      <c r="C1111" s="110"/>
      <c r="D1111" s="183"/>
      <c r="E1111" s="183"/>
      <c r="F1111" s="183"/>
      <c r="G1111" s="183"/>
      <c r="H1111" s="183"/>
      <c r="I1111" s="183"/>
      <c r="J1111" s="183"/>
      <c r="K1111" s="183"/>
      <c r="L1111" s="183"/>
      <c r="M1111" s="183"/>
      <c r="N1111" s="183"/>
      <c r="O1111" s="183"/>
      <c r="P1111" s="183"/>
      <c r="Q1111" s="183"/>
      <c r="R1111" s="183"/>
      <c r="S1111" s="183"/>
      <c r="T1111" s="183"/>
      <c r="U1111" s="183"/>
      <c r="V1111" s="183"/>
      <c r="W1111" s="183"/>
      <c r="X1111" s="183"/>
      <c r="Y1111" s="183"/>
      <c r="Z1111" s="183"/>
      <c r="AA1111" s="183"/>
      <c r="AB1111" s="183"/>
      <c r="AC1111" s="183"/>
      <c r="AD1111" s="183"/>
      <c r="AE1111" s="183"/>
      <c r="AF1111" s="183"/>
      <c r="AG1111" s="183"/>
      <c r="AH1111" s="183"/>
      <c r="AI1111" s="183"/>
      <c r="AJ1111" s="183"/>
      <c r="AK1111" s="183"/>
      <c r="AL1111" s="183"/>
      <c r="AM1111" s="183"/>
      <c r="AN1111" s="183"/>
      <c r="AO1111" s="183"/>
      <c r="AP1111" s="183"/>
      <c r="AQ1111" s="183"/>
      <c r="AR1111" s="183"/>
      <c r="AS1111" s="183"/>
      <c r="AT1111" s="183"/>
      <c r="AU1111" s="183"/>
      <c r="AV1111" s="183"/>
      <c r="AW1111" s="183"/>
      <c r="AX1111" s="183"/>
      <c r="AY1111" s="183"/>
      <c r="AZ1111" s="183"/>
      <c r="BA1111" s="183"/>
      <c r="BB1111" s="183"/>
      <c r="BC1111" s="183"/>
      <c r="BD1111" s="183"/>
      <c r="BE1111" s="183"/>
      <c r="BF1111" s="183"/>
      <c r="BG1111" s="183"/>
      <c r="BH1111" s="183"/>
      <c r="BI1111" s="183"/>
      <c r="BJ1111" s="183"/>
      <c r="BK1111" s="183"/>
      <c r="BL1111" s="183"/>
      <c r="BM1111" s="183"/>
    </row>
    <row r="1112" spans="1:65" x14ac:dyDescent="0.2">
      <c r="A1112" s="110"/>
      <c r="B1112" s="110"/>
      <c r="C1112" s="110"/>
      <c r="D1112" s="183"/>
      <c r="E1112" s="183"/>
      <c r="F1112" s="183"/>
      <c r="G1112" s="183"/>
      <c r="H1112" s="183"/>
      <c r="I1112" s="183"/>
      <c r="J1112" s="183"/>
      <c r="K1112" s="183"/>
      <c r="L1112" s="183"/>
      <c r="M1112" s="183"/>
      <c r="N1112" s="183"/>
      <c r="O1112" s="183"/>
      <c r="P1112" s="183"/>
      <c r="Q1112" s="183"/>
      <c r="R1112" s="183"/>
      <c r="S1112" s="183"/>
      <c r="T1112" s="183"/>
      <c r="U1112" s="183"/>
      <c r="V1112" s="183"/>
      <c r="W1112" s="183"/>
      <c r="X1112" s="183"/>
      <c r="Y1112" s="183"/>
      <c r="Z1112" s="183"/>
      <c r="AA1112" s="183"/>
      <c r="AB1112" s="183"/>
      <c r="AC1112" s="183"/>
      <c r="AD1112" s="183"/>
      <c r="AE1112" s="183"/>
      <c r="AF1112" s="183"/>
      <c r="AG1112" s="183"/>
      <c r="AH1112" s="183"/>
      <c r="AI1112" s="183"/>
      <c r="AJ1112" s="183"/>
      <c r="AK1112" s="183"/>
      <c r="AL1112" s="183"/>
      <c r="AM1112" s="183"/>
      <c r="AN1112" s="183"/>
      <c r="AO1112" s="183"/>
      <c r="AP1112" s="183"/>
      <c r="AQ1112" s="183"/>
      <c r="AR1112" s="183"/>
      <c r="AS1112" s="183"/>
      <c r="AT1112" s="183"/>
      <c r="AU1112" s="183"/>
      <c r="AV1112" s="183"/>
      <c r="AW1112" s="183"/>
      <c r="AX1112" s="183"/>
      <c r="AY1112" s="183"/>
      <c r="AZ1112" s="183"/>
      <c r="BA1112" s="183"/>
      <c r="BB1112" s="183"/>
      <c r="BC1112" s="183"/>
      <c r="BD1112" s="183"/>
      <c r="BE1112" s="183"/>
      <c r="BF1112" s="183"/>
      <c r="BG1112" s="183"/>
      <c r="BH1112" s="183"/>
      <c r="BI1112" s="183"/>
      <c r="BJ1112" s="183"/>
      <c r="BK1112" s="183"/>
      <c r="BL1112" s="183"/>
      <c r="BM1112" s="183"/>
    </row>
    <row r="1113" spans="1:65" x14ac:dyDescent="0.2">
      <c r="A1113" s="110"/>
      <c r="B1113" s="110"/>
      <c r="C1113" s="110"/>
      <c r="D1113" s="183"/>
      <c r="E1113" s="183"/>
      <c r="F1113" s="183"/>
      <c r="G1113" s="183"/>
      <c r="H1113" s="183"/>
      <c r="I1113" s="183"/>
      <c r="J1113" s="183"/>
      <c r="K1113" s="183"/>
      <c r="L1113" s="183"/>
      <c r="M1113" s="183"/>
      <c r="N1113" s="183"/>
      <c r="O1113" s="183"/>
      <c r="P1113" s="183"/>
      <c r="Q1113" s="183"/>
      <c r="R1113" s="183"/>
      <c r="S1113" s="183"/>
      <c r="T1113" s="183"/>
      <c r="U1113" s="183"/>
      <c r="V1113" s="183"/>
      <c r="W1113" s="183"/>
      <c r="X1113" s="183"/>
      <c r="Y1113" s="183"/>
      <c r="Z1113" s="183"/>
      <c r="AA1113" s="183"/>
      <c r="AB1113" s="183"/>
      <c r="AC1113" s="183"/>
      <c r="AD1113" s="183"/>
      <c r="AE1113" s="183"/>
      <c r="AF1113" s="183"/>
      <c r="AG1113" s="183"/>
      <c r="AH1113" s="183"/>
      <c r="AI1113" s="183"/>
      <c r="AJ1113" s="183"/>
      <c r="AK1113" s="183"/>
      <c r="AL1113" s="183"/>
      <c r="AM1113" s="183"/>
      <c r="AN1113" s="183"/>
      <c r="AO1113" s="183"/>
      <c r="AP1113" s="183"/>
      <c r="AQ1113" s="183"/>
      <c r="AR1113" s="183"/>
      <c r="AS1113" s="183"/>
      <c r="AT1113" s="183"/>
      <c r="AU1113" s="183"/>
      <c r="AV1113" s="183"/>
      <c r="AW1113" s="183"/>
      <c r="AX1113" s="183"/>
      <c r="AY1113" s="183"/>
      <c r="AZ1113" s="183"/>
      <c r="BA1113" s="183"/>
      <c r="BB1113" s="183"/>
      <c r="BC1113" s="183"/>
      <c r="BD1113" s="183"/>
      <c r="BE1113" s="183"/>
      <c r="BF1113" s="183"/>
      <c r="BG1113" s="183"/>
      <c r="BH1113" s="183"/>
      <c r="BI1113" s="183"/>
      <c r="BJ1113" s="183"/>
      <c r="BK1113" s="183"/>
      <c r="BL1113" s="183"/>
      <c r="BM1113" s="183"/>
    </row>
    <row r="1114" spans="1:65" x14ac:dyDescent="0.2">
      <c r="A1114" s="110"/>
      <c r="B1114" s="110"/>
      <c r="C1114" s="110"/>
      <c r="D1114" s="183"/>
      <c r="E1114" s="183"/>
      <c r="F1114" s="183"/>
      <c r="G1114" s="183"/>
      <c r="H1114" s="183"/>
      <c r="I1114" s="183"/>
      <c r="J1114" s="183"/>
      <c r="K1114" s="183"/>
      <c r="L1114" s="183"/>
      <c r="M1114" s="183"/>
      <c r="N1114" s="183"/>
      <c r="O1114" s="183"/>
      <c r="P1114" s="183"/>
      <c r="Q1114" s="183"/>
      <c r="R1114" s="183"/>
      <c r="S1114" s="183"/>
      <c r="T1114" s="183"/>
      <c r="U1114" s="183"/>
      <c r="V1114" s="183"/>
      <c r="W1114" s="183"/>
      <c r="X1114" s="183"/>
      <c r="Y1114" s="183"/>
      <c r="Z1114" s="183"/>
      <c r="AA1114" s="183"/>
      <c r="AB1114" s="183"/>
      <c r="AC1114" s="183"/>
      <c r="AD1114" s="183"/>
      <c r="AE1114" s="183"/>
      <c r="AF1114" s="183"/>
      <c r="AG1114" s="183"/>
      <c r="AH1114" s="183"/>
      <c r="AI1114" s="183"/>
      <c r="AJ1114" s="183"/>
      <c r="AK1114" s="183"/>
      <c r="AL1114" s="183"/>
      <c r="AM1114" s="183"/>
      <c r="AN1114" s="183"/>
      <c r="AO1114" s="183"/>
      <c r="AP1114" s="183"/>
      <c r="AQ1114" s="183"/>
      <c r="AR1114" s="183"/>
      <c r="AS1114" s="183"/>
      <c r="AT1114" s="183"/>
      <c r="AU1114" s="183"/>
      <c r="AV1114" s="183"/>
      <c r="AW1114" s="183"/>
      <c r="AX1114" s="183"/>
      <c r="AY1114" s="183"/>
      <c r="AZ1114" s="183"/>
      <c r="BA1114" s="183"/>
      <c r="BB1114" s="183"/>
      <c r="BC1114" s="183"/>
      <c r="BD1114" s="183"/>
      <c r="BE1114" s="183"/>
      <c r="BF1114" s="183"/>
      <c r="BG1114" s="183"/>
      <c r="BH1114" s="183"/>
      <c r="BI1114" s="183"/>
      <c r="BJ1114" s="183"/>
      <c r="BK1114" s="183"/>
      <c r="BL1114" s="183"/>
      <c r="BM1114" s="183"/>
    </row>
    <row r="1115" spans="1:65" x14ac:dyDescent="0.2">
      <c r="A1115" s="110"/>
      <c r="B1115" s="110"/>
      <c r="C1115" s="110"/>
      <c r="D1115" s="183"/>
      <c r="E1115" s="183"/>
      <c r="F1115" s="183"/>
      <c r="G1115" s="183"/>
      <c r="H1115" s="183"/>
      <c r="I1115" s="183"/>
      <c r="J1115" s="183"/>
      <c r="K1115" s="183"/>
      <c r="L1115" s="183"/>
      <c r="M1115" s="183"/>
      <c r="N1115" s="183"/>
      <c r="O1115" s="183"/>
      <c r="P1115" s="183"/>
      <c r="Q1115" s="183"/>
      <c r="R1115" s="183"/>
      <c r="S1115" s="183"/>
      <c r="T1115" s="183"/>
      <c r="U1115" s="183"/>
      <c r="V1115" s="183"/>
      <c r="W1115" s="183"/>
      <c r="X1115" s="183"/>
      <c r="Y1115" s="183"/>
      <c r="Z1115" s="183"/>
      <c r="AA1115" s="183"/>
      <c r="AB1115" s="183"/>
      <c r="AC1115" s="183"/>
      <c r="AD1115" s="183"/>
      <c r="AE1115" s="183"/>
      <c r="AF1115" s="183"/>
      <c r="AG1115" s="183"/>
      <c r="AH1115" s="183"/>
      <c r="AI1115" s="183"/>
      <c r="AJ1115" s="183"/>
      <c r="AK1115" s="183"/>
      <c r="AL1115" s="183"/>
      <c r="AM1115" s="183"/>
      <c r="AN1115" s="183"/>
      <c r="AO1115" s="183"/>
      <c r="AP1115" s="183"/>
      <c r="AQ1115" s="183"/>
      <c r="AR1115" s="183"/>
      <c r="AS1115" s="183"/>
      <c r="AT1115" s="183"/>
      <c r="AU1115" s="183"/>
      <c r="AV1115" s="183"/>
      <c r="AW1115" s="183"/>
      <c r="AX1115" s="183"/>
      <c r="AY1115" s="183"/>
      <c r="AZ1115" s="183"/>
      <c r="BA1115" s="183"/>
      <c r="BB1115" s="183"/>
      <c r="BC1115" s="183"/>
      <c r="BD1115" s="183"/>
      <c r="BE1115" s="183"/>
      <c r="BF1115" s="183"/>
      <c r="BG1115" s="183"/>
      <c r="BH1115" s="183"/>
      <c r="BI1115" s="183"/>
      <c r="BJ1115" s="183"/>
      <c r="BK1115" s="183"/>
      <c r="BL1115" s="183"/>
      <c r="BM1115" s="183"/>
    </row>
    <row r="1116" spans="1:65" x14ac:dyDescent="0.2">
      <c r="A1116" s="110"/>
      <c r="B1116" s="110"/>
      <c r="C1116" s="110"/>
      <c r="D1116" s="183"/>
      <c r="E1116" s="183"/>
      <c r="F1116" s="183"/>
      <c r="G1116" s="183"/>
      <c r="H1116" s="183"/>
      <c r="I1116" s="183"/>
      <c r="J1116" s="183"/>
      <c r="K1116" s="183"/>
      <c r="L1116" s="183"/>
      <c r="M1116" s="183"/>
      <c r="N1116" s="183"/>
      <c r="O1116" s="183"/>
      <c r="P1116" s="183"/>
      <c r="Q1116" s="183"/>
      <c r="R1116" s="183"/>
      <c r="S1116" s="183"/>
      <c r="T1116" s="183"/>
      <c r="U1116" s="183"/>
      <c r="V1116" s="183"/>
      <c r="W1116" s="183"/>
      <c r="X1116" s="183"/>
      <c r="Y1116" s="183"/>
      <c r="Z1116" s="183"/>
      <c r="AA1116" s="183"/>
      <c r="AB1116" s="183"/>
      <c r="AC1116" s="183"/>
      <c r="AD1116" s="183"/>
      <c r="AE1116" s="183"/>
      <c r="AF1116" s="183"/>
      <c r="AG1116" s="183"/>
      <c r="AH1116" s="183"/>
      <c r="AI1116" s="183"/>
      <c r="AJ1116" s="183"/>
      <c r="AK1116" s="183"/>
      <c r="AL1116" s="183"/>
      <c r="AM1116" s="183"/>
      <c r="AN1116" s="183"/>
      <c r="AO1116" s="183"/>
      <c r="AP1116" s="183"/>
      <c r="AQ1116" s="183"/>
      <c r="AR1116" s="183"/>
      <c r="AS1116" s="183"/>
      <c r="AT1116" s="183"/>
      <c r="AU1116" s="183"/>
      <c r="AV1116" s="183"/>
      <c r="AW1116" s="183"/>
      <c r="AX1116" s="183"/>
      <c r="AY1116" s="183"/>
      <c r="AZ1116" s="183"/>
      <c r="BA1116" s="183"/>
      <c r="BB1116" s="183"/>
      <c r="BC1116" s="183"/>
      <c r="BD1116" s="183"/>
      <c r="BE1116" s="183"/>
      <c r="BF1116" s="183"/>
      <c r="BG1116" s="183"/>
      <c r="BH1116" s="183"/>
      <c r="BI1116" s="183"/>
      <c r="BJ1116" s="183"/>
      <c r="BK1116" s="183"/>
      <c r="BL1116" s="183"/>
      <c r="BM1116" s="183"/>
    </row>
    <row r="1117" spans="1:65" x14ac:dyDescent="0.2">
      <c r="A1117" s="110"/>
      <c r="B1117" s="110"/>
      <c r="C1117" s="110"/>
      <c r="D1117" s="183"/>
      <c r="E1117" s="183"/>
      <c r="F1117" s="183"/>
      <c r="G1117" s="183"/>
      <c r="H1117" s="183"/>
      <c r="I1117" s="183"/>
      <c r="J1117" s="183"/>
      <c r="K1117" s="183"/>
      <c r="L1117" s="183"/>
      <c r="M1117" s="183"/>
      <c r="N1117" s="183"/>
      <c r="O1117" s="183"/>
      <c r="P1117" s="183"/>
      <c r="Q1117" s="183"/>
      <c r="R1117" s="183"/>
      <c r="S1117" s="183"/>
      <c r="T1117" s="183"/>
      <c r="U1117" s="183"/>
      <c r="V1117" s="183"/>
      <c r="W1117" s="183"/>
      <c r="X1117" s="183"/>
      <c r="Y1117" s="183"/>
      <c r="Z1117" s="183"/>
      <c r="AA1117" s="183"/>
      <c r="AB1117" s="183"/>
      <c r="AC1117" s="183"/>
      <c r="AD1117" s="183"/>
      <c r="AE1117" s="183"/>
      <c r="AF1117" s="183"/>
      <c r="AG1117" s="183"/>
      <c r="AH1117" s="183"/>
      <c r="AI1117" s="183"/>
      <c r="AJ1117" s="183"/>
      <c r="AK1117" s="183"/>
      <c r="AL1117" s="183"/>
      <c r="AM1117" s="183"/>
      <c r="AN1117" s="183"/>
      <c r="AO1117" s="183"/>
      <c r="AP1117" s="183"/>
      <c r="AQ1117" s="183"/>
      <c r="AR1117" s="183"/>
      <c r="AS1117" s="183"/>
      <c r="AT1117" s="183"/>
      <c r="AU1117" s="183"/>
      <c r="AV1117" s="183"/>
      <c r="AW1117" s="183"/>
      <c r="AX1117" s="183"/>
      <c r="AY1117" s="183"/>
      <c r="AZ1117" s="183"/>
      <c r="BA1117" s="183"/>
      <c r="BB1117" s="183"/>
      <c r="BC1117" s="183"/>
      <c r="BD1117" s="183"/>
      <c r="BE1117" s="183"/>
      <c r="BF1117" s="183"/>
      <c r="BG1117" s="183"/>
      <c r="BH1117" s="183"/>
      <c r="BI1117" s="183"/>
      <c r="BJ1117" s="183"/>
      <c r="BK1117" s="183"/>
      <c r="BL1117" s="183"/>
      <c r="BM1117" s="183"/>
    </row>
    <row r="1118" spans="1:65" x14ac:dyDescent="0.2">
      <c r="A1118" s="110"/>
      <c r="B1118" s="110"/>
      <c r="C1118" s="110"/>
      <c r="D1118" s="183"/>
      <c r="E1118" s="183"/>
      <c r="F1118" s="183"/>
      <c r="G1118" s="183"/>
      <c r="H1118" s="183"/>
      <c r="I1118" s="183"/>
      <c r="J1118" s="183"/>
      <c r="K1118" s="183"/>
      <c r="L1118" s="183"/>
      <c r="M1118" s="183"/>
      <c r="N1118" s="183"/>
      <c r="O1118" s="183"/>
      <c r="P1118" s="183"/>
      <c r="Q1118" s="183"/>
      <c r="R1118" s="183"/>
      <c r="S1118" s="183"/>
      <c r="T1118" s="183"/>
      <c r="U1118" s="183"/>
      <c r="V1118" s="183"/>
      <c r="W1118" s="183"/>
      <c r="X1118" s="183"/>
      <c r="Y1118" s="183"/>
      <c r="Z1118" s="183"/>
      <c r="AA1118" s="183"/>
      <c r="AB1118" s="183"/>
      <c r="AC1118" s="183"/>
      <c r="AD1118" s="183"/>
      <c r="AE1118" s="183"/>
      <c r="AF1118" s="183"/>
      <c r="AG1118" s="183"/>
      <c r="AH1118" s="183"/>
      <c r="AI1118" s="183"/>
      <c r="AJ1118" s="183"/>
      <c r="AK1118" s="183"/>
      <c r="AL1118" s="183"/>
      <c r="AM1118" s="183"/>
      <c r="AN1118" s="183"/>
      <c r="AO1118" s="183"/>
      <c r="AP1118" s="183"/>
      <c r="AQ1118" s="183"/>
      <c r="AR1118" s="183"/>
      <c r="AS1118" s="183"/>
      <c r="AT1118" s="183"/>
      <c r="AU1118" s="183"/>
      <c r="AV1118" s="183"/>
      <c r="AW1118" s="183"/>
      <c r="AX1118" s="183"/>
      <c r="AY1118" s="183"/>
      <c r="AZ1118" s="183"/>
      <c r="BA1118" s="183"/>
      <c r="BB1118" s="183"/>
      <c r="BC1118" s="183"/>
      <c r="BD1118" s="183"/>
      <c r="BE1118" s="183"/>
      <c r="BF1118" s="183"/>
      <c r="BG1118" s="183"/>
      <c r="BH1118" s="183"/>
      <c r="BI1118" s="183"/>
      <c r="BJ1118" s="183"/>
      <c r="BK1118" s="183"/>
      <c r="BL1118" s="183"/>
      <c r="BM1118" s="183"/>
    </row>
    <row r="1119" spans="1:65" x14ac:dyDescent="0.2">
      <c r="A1119" s="110"/>
      <c r="B1119" s="110"/>
      <c r="C1119" s="110"/>
      <c r="D1119" s="183"/>
      <c r="E1119" s="183"/>
      <c r="F1119" s="183"/>
      <c r="G1119" s="183"/>
      <c r="H1119" s="183"/>
      <c r="I1119" s="183"/>
      <c r="J1119" s="183"/>
      <c r="K1119" s="183"/>
      <c r="L1119" s="183"/>
      <c r="M1119" s="183"/>
      <c r="N1119" s="183"/>
      <c r="O1119" s="183"/>
      <c r="P1119" s="183"/>
      <c r="Q1119" s="183"/>
      <c r="R1119" s="183"/>
      <c r="S1119" s="183"/>
      <c r="T1119" s="183"/>
      <c r="U1119" s="183"/>
      <c r="V1119" s="183"/>
      <c r="W1119" s="183"/>
      <c r="X1119" s="183"/>
      <c r="Y1119" s="183"/>
      <c r="Z1119" s="183"/>
      <c r="AA1119" s="183"/>
      <c r="AB1119" s="183"/>
      <c r="AC1119" s="183"/>
      <c r="AD1119" s="183"/>
      <c r="AE1119" s="183"/>
      <c r="AF1119" s="183"/>
      <c r="AG1119" s="183"/>
      <c r="AH1119" s="183"/>
      <c r="AI1119" s="183"/>
      <c r="AJ1119" s="183"/>
      <c r="AK1119" s="183"/>
      <c r="AL1119" s="183"/>
      <c r="AM1119" s="183"/>
      <c r="AN1119" s="183"/>
      <c r="AO1119" s="183"/>
      <c r="AP1119" s="183"/>
      <c r="AQ1119" s="183"/>
      <c r="AR1119" s="183"/>
      <c r="AS1119" s="183"/>
      <c r="AT1119" s="183"/>
      <c r="AU1119" s="183"/>
      <c r="AV1119" s="183"/>
      <c r="AW1119" s="183"/>
      <c r="AX1119" s="183"/>
      <c r="AY1119" s="183"/>
      <c r="AZ1119" s="183"/>
      <c r="BA1119" s="183"/>
      <c r="BB1119" s="183"/>
      <c r="BC1119" s="183"/>
      <c r="BD1119" s="183"/>
      <c r="BE1119" s="183"/>
      <c r="BF1119" s="183"/>
      <c r="BG1119" s="183"/>
      <c r="BH1119" s="183"/>
      <c r="BI1119" s="183"/>
      <c r="BJ1119" s="183"/>
      <c r="BK1119" s="183"/>
      <c r="BL1119" s="183"/>
      <c r="BM1119" s="183"/>
    </row>
    <row r="1120" spans="1:65" x14ac:dyDescent="0.2">
      <c r="A1120" s="110"/>
      <c r="B1120" s="110"/>
      <c r="C1120" s="110"/>
      <c r="D1120" s="183"/>
      <c r="E1120" s="183"/>
      <c r="F1120" s="183"/>
      <c r="G1120" s="183"/>
      <c r="H1120" s="183"/>
      <c r="I1120" s="183"/>
      <c r="J1120" s="183"/>
      <c r="K1120" s="183"/>
      <c r="L1120" s="183"/>
      <c r="M1120" s="183"/>
      <c r="N1120" s="183"/>
      <c r="O1120" s="183"/>
      <c r="P1120" s="183"/>
      <c r="Q1120" s="183"/>
      <c r="R1120" s="183"/>
      <c r="S1120" s="183"/>
      <c r="T1120" s="183"/>
      <c r="U1120" s="183"/>
      <c r="V1120" s="183"/>
      <c r="W1120" s="183"/>
      <c r="X1120" s="183"/>
      <c r="Y1120" s="183"/>
      <c r="Z1120" s="183"/>
      <c r="AA1120" s="183"/>
      <c r="AB1120" s="183"/>
      <c r="AC1120" s="183"/>
      <c r="AD1120" s="183"/>
      <c r="AE1120" s="183"/>
      <c r="AF1120" s="183"/>
      <c r="AG1120" s="183"/>
      <c r="AH1120" s="183"/>
      <c r="AI1120" s="183"/>
      <c r="AJ1120" s="183"/>
      <c r="AK1120" s="183"/>
      <c r="AL1120" s="183"/>
      <c r="AM1120" s="183"/>
      <c r="AN1120" s="183"/>
      <c r="AO1120" s="183"/>
      <c r="AP1120" s="183"/>
      <c r="AQ1120" s="183"/>
      <c r="AR1120" s="183"/>
      <c r="AS1120" s="183"/>
      <c r="AT1120" s="183"/>
      <c r="AU1120" s="183"/>
      <c r="AV1120" s="183"/>
      <c r="AW1120" s="183"/>
      <c r="AX1120" s="183"/>
      <c r="AY1120" s="183"/>
      <c r="AZ1120" s="183"/>
      <c r="BA1120" s="183"/>
      <c r="BB1120" s="183"/>
      <c r="BC1120" s="183"/>
      <c r="BD1120" s="183"/>
      <c r="BE1120" s="183"/>
      <c r="BF1120" s="183"/>
      <c r="BG1120" s="183"/>
      <c r="BH1120" s="183"/>
      <c r="BI1120" s="183"/>
      <c r="BJ1120" s="183"/>
      <c r="BK1120" s="183"/>
      <c r="BL1120" s="183"/>
      <c r="BM1120" s="183"/>
    </row>
    <row r="1121" spans="1:65" x14ac:dyDescent="0.2">
      <c r="A1121" s="110"/>
      <c r="B1121" s="110"/>
      <c r="C1121" s="110"/>
      <c r="D1121" s="183"/>
      <c r="E1121" s="183"/>
      <c r="F1121" s="183"/>
      <c r="G1121" s="183"/>
      <c r="H1121" s="183"/>
      <c r="I1121" s="183"/>
      <c r="J1121" s="183"/>
      <c r="K1121" s="183"/>
      <c r="L1121" s="183"/>
      <c r="M1121" s="183"/>
      <c r="N1121" s="183"/>
      <c r="O1121" s="183"/>
      <c r="P1121" s="183"/>
      <c r="Q1121" s="183"/>
      <c r="R1121" s="183"/>
      <c r="S1121" s="183"/>
      <c r="T1121" s="183"/>
      <c r="U1121" s="183"/>
      <c r="V1121" s="183"/>
      <c r="W1121" s="183"/>
      <c r="X1121" s="183"/>
      <c r="Y1121" s="183"/>
      <c r="Z1121" s="183"/>
      <c r="AA1121" s="183"/>
      <c r="AB1121" s="183"/>
      <c r="AC1121" s="183"/>
      <c r="AD1121" s="183"/>
      <c r="AE1121" s="183"/>
      <c r="AF1121" s="183"/>
      <c r="AG1121" s="183"/>
      <c r="AH1121" s="183"/>
      <c r="AI1121" s="183"/>
      <c r="AJ1121" s="183"/>
      <c r="AK1121" s="183"/>
      <c r="AL1121" s="183"/>
      <c r="AM1121" s="183"/>
      <c r="AN1121" s="183"/>
      <c r="AO1121" s="183"/>
      <c r="AP1121" s="183"/>
      <c r="AQ1121" s="183"/>
      <c r="AR1121" s="183"/>
      <c r="AS1121" s="183"/>
      <c r="AT1121" s="183"/>
      <c r="AU1121" s="183"/>
      <c r="AV1121" s="183"/>
      <c r="AW1121" s="183"/>
      <c r="AX1121" s="183"/>
      <c r="AY1121" s="183"/>
      <c r="AZ1121" s="183"/>
      <c r="BA1121" s="183"/>
      <c r="BB1121" s="183"/>
      <c r="BC1121" s="183"/>
      <c r="BD1121" s="183"/>
      <c r="BE1121" s="183"/>
      <c r="BF1121" s="183"/>
      <c r="BG1121" s="183"/>
      <c r="BH1121" s="183"/>
      <c r="BI1121" s="183"/>
      <c r="BJ1121" s="183"/>
      <c r="BK1121" s="183"/>
      <c r="BL1121" s="183"/>
      <c r="BM1121" s="183"/>
    </row>
    <row r="1122" spans="1:65" x14ac:dyDescent="0.2">
      <c r="A1122" s="110"/>
      <c r="B1122" s="110"/>
      <c r="C1122" s="110"/>
      <c r="D1122" s="183"/>
      <c r="E1122" s="183"/>
      <c r="F1122" s="183"/>
      <c r="G1122" s="183"/>
      <c r="H1122" s="183"/>
      <c r="I1122" s="183"/>
      <c r="J1122" s="183"/>
      <c r="K1122" s="183"/>
      <c r="L1122" s="183"/>
      <c r="M1122" s="183"/>
      <c r="N1122" s="183"/>
      <c r="O1122" s="183"/>
      <c r="P1122" s="183"/>
      <c r="Q1122" s="183"/>
      <c r="R1122" s="183"/>
      <c r="S1122" s="183"/>
      <c r="T1122" s="183"/>
      <c r="U1122" s="183"/>
      <c r="V1122" s="183"/>
      <c r="W1122" s="183"/>
      <c r="X1122" s="183"/>
      <c r="Y1122" s="183"/>
      <c r="Z1122" s="183"/>
      <c r="AA1122" s="183"/>
      <c r="AB1122" s="183"/>
      <c r="AC1122" s="183"/>
      <c r="AD1122" s="183"/>
      <c r="AE1122" s="183"/>
      <c r="AF1122" s="183"/>
      <c r="AG1122" s="183"/>
      <c r="AH1122" s="183"/>
      <c r="AI1122" s="183"/>
      <c r="AJ1122" s="183"/>
      <c r="AK1122" s="183"/>
      <c r="AL1122" s="183"/>
      <c r="AM1122" s="183"/>
      <c r="AN1122" s="183"/>
      <c r="AO1122" s="183"/>
      <c r="AP1122" s="183"/>
      <c r="AQ1122" s="183"/>
      <c r="AR1122" s="183"/>
      <c r="AS1122" s="183"/>
      <c r="AT1122" s="183"/>
      <c r="AU1122" s="183"/>
      <c r="AV1122" s="183"/>
      <c r="AW1122" s="183"/>
      <c r="AX1122" s="183"/>
      <c r="AY1122" s="183"/>
      <c r="AZ1122" s="183"/>
      <c r="BA1122" s="183"/>
      <c r="BB1122" s="183"/>
      <c r="BC1122" s="183"/>
      <c r="BD1122" s="183"/>
      <c r="BE1122" s="183"/>
      <c r="BF1122" s="183"/>
      <c r="BG1122" s="183"/>
      <c r="BH1122" s="183"/>
      <c r="BI1122" s="183"/>
      <c r="BJ1122" s="183"/>
      <c r="BK1122" s="183"/>
      <c r="BL1122" s="183"/>
      <c r="BM1122" s="183"/>
    </row>
    <row r="1123" spans="1:65" x14ac:dyDescent="0.2">
      <c r="A1123" s="110"/>
      <c r="B1123" s="110"/>
      <c r="C1123" s="110"/>
      <c r="D1123" s="183"/>
      <c r="E1123" s="183"/>
      <c r="F1123" s="183"/>
      <c r="G1123" s="183"/>
      <c r="H1123" s="183"/>
      <c r="I1123" s="183"/>
      <c r="J1123" s="183"/>
      <c r="K1123" s="183"/>
      <c r="L1123" s="183"/>
      <c r="M1123" s="183"/>
      <c r="N1123" s="183"/>
      <c r="O1123" s="183"/>
      <c r="P1123" s="183"/>
      <c r="Q1123" s="183"/>
      <c r="R1123" s="183"/>
      <c r="S1123" s="183"/>
      <c r="T1123" s="183"/>
      <c r="U1123" s="183"/>
      <c r="V1123" s="183"/>
      <c r="W1123" s="183"/>
      <c r="X1123" s="183"/>
      <c r="Y1123" s="183"/>
      <c r="Z1123" s="183"/>
      <c r="AA1123" s="183"/>
      <c r="AB1123" s="183"/>
      <c r="AC1123" s="183"/>
      <c r="AD1123" s="183"/>
      <c r="AE1123" s="183"/>
      <c r="AF1123" s="183"/>
      <c r="AG1123" s="183"/>
      <c r="AH1123" s="183"/>
      <c r="AI1123" s="183"/>
      <c r="AJ1123" s="183"/>
      <c r="AK1123" s="183"/>
      <c r="AL1123" s="183"/>
      <c r="AM1123" s="183"/>
      <c r="AN1123" s="183"/>
      <c r="AO1123" s="183"/>
      <c r="AP1123" s="183"/>
      <c r="AQ1123" s="183"/>
      <c r="AR1123" s="183"/>
      <c r="AS1123" s="183"/>
      <c r="AT1123" s="183"/>
      <c r="AU1123" s="183"/>
      <c r="AV1123" s="183"/>
      <c r="AW1123" s="183"/>
      <c r="AX1123" s="183"/>
      <c r="AY1123" s="183"/>
      <c r="AZ1123" s="183"/>
      <c r="BA1123" s="183"/>
      <c r="BB1123" s="183"/>
      <c r="BC1123" s="183"/>
      <c r="BD1123" s="183"/>
      <c r="BE1123" s="183"/>
      <c r="BF1123" s="183"/>
      <c r="BG1123" s="183"/>
      <c r="BH1123" s="183"/>
      <c r="BI1123" s="183"/>
      <c r="BJ1123" s="183"/>
      <c r="BK1123" s="183"/>
      <c r="BL1123" s="183"/>
      <c r="BM1123" s="183"/>
    </row>
    <row r="1124" spans="1:65" x14ac:dyDescent="0.2">
      <c r="A1124" s="110"/>
      <c r="B1124" s="110"/>
      <c r="C1124" s="110"/>
      <c r="D1124" s="183"/>
      <c r="E1124" s="183"/>
      <c r="F1124" s="183"/>
      <c r="G1124" s="183"/>
      <c r="H1124" s="183"/>
      <c r="I1124" s="183"/>
      <c r="J1124" s="183"/>
      <c r="K1124" s="183"/>
      <c r="L1124" s="183"/>
      <c r="M1124" s="183"/>
      <c r="N1124" s="183"/>
      <c r="O1124" s="183"/>
      <c r="P1124" s="183"/>
      <c r="Q1124" s="183"/>
      <c r="R1124" s="183"/>
      <c r="S1124" s="183"/>
      <c r="T1124" s="183"/>
      <c r="U1124" s="183"/>
      <c r="V1124" s="183"/>
      <c r="W1124" s="183"/>
      <c r="X1124" s="183"/>
      <c r="Y1124" s="183"/>
      <c r="Z1124" s="183"/>
      <c r="AA1124" s="183"/>
      <c r="AB1124" s="183"/>
      <c r="AC1124" s="183"/>
      <c r="AD1124" s="183"/>
      <c r="AE1124" s="183"/>
      <c r="AF1124" s="183"/>
      <c r="AG1124" s="183"/>
      <c r="AH1124" s="183"/>
      <c r="AI1124" s="183"/>
      <c r="AJ1124" s="183"/>
      <c r="AK1124" s="183"/>
      <c r="AL1124" s="183"/>
      <c r="AM1124" s="183"/>
      <c r="AN1124" s="183"/>
      <c r="AO1124" s="183"/>
      <c r="AP1124" s="183"/>
      <c r="AQ1124" s="183"/>
      <c r="AR1124" s="183"/>
      <c r="AS1124" s="183"/>
      <c r="AT1124" s="183"/>
      <c r="AU1124" s="183"/>
      <c r="AV1124" s="183"/>
      <c r="AW1124" s="183"/>
      <c r="AX1124" s="183"/>
      <c r="AY1124" s="183"/>
      <c r="AZ1124" s="183"/>
      <c r="BA1124" s="183"/>
      <c r="BB1124" s="183"/>
      <c r="BC1124" s="183"/>
      <c r="BD1124" s="183"/>
      <c r="BE1124" s="183"/>
      <c r="BF1124" s="183"/>
      <c r="BG1124" s="183"/>
      <c r="BH1124" s="183"/>
      <c r="BI1124" s="183"/>
      <c r="BJ1124" s="183"/>
      <c r="BK1124" s="183"/>
      <c r="BL1124" s="183"/>
      <c r="BM1124" s="183"/>
    </row>
    <row r="1125" spans="1:65" x14ac:dyDescent="0.2">
      <c r="A1125" s="110"/>
      <c r="B1125" s="110"/>
      <c r="C1125" s="110"/>
      <c r="D1125" s="183"/>
      <c r="E1125" s="183"/>
      <c r="F1125" s="183"/>
      <c r="G1125" s="183"/>
      <c r="H1125" s="183"/>
      <c r="I1125" s="183"/>
      <c r="J1125" s="183"/>
      <c r="K1125" s="183"/>
      <c r="L1125" s="183"/>
      <c r="M1125" s="183"/>
      <c r="N1125" s="183"/>
      <c r="O1125" s="183"/>
      <c r="P1125" s="183"/>
      <c r="Q1125" s="183"/>
      <c r="R1125" s="183"/>
      <c r="S1125" s="183"/>
      <c r="T1125" s="183"/>
      <c r="U1125" s="183"/>
      <c r="V1125" s="183"/>
      <c r="W1125" s="183"/>
      <c r="X1125" s="183"/>
      <c r="Y1125" s="183"/>
      <c r="Z1125" s="183"/>
      <c r="AA1125" s="183"/>
      <c r="AB1125" s="183"/>
      <c r="AC1125" s="183"/>
      <c r="AD1125" s="183"/>
      <c r="AE1125" s="183"/>
      <c r="AF1125" s="183"/>
      <c r="AG1125" s="183"/>
      <c r="AH1125" s="183"/>
      <c r="AI1125" s="183"/>
      <c r="AJ1125" s="183"/>
      <c r="AK1125" s="183"/>
      <c r="AL1125" s="183"/>
      <c r="AM1125" s="183"/>
      <c r="AN1125" s="183"/>
      <c r="AO1125" s="183"/>
      <c r="AP1125" s="183"/>
      <c r="AQ1125" s="183"/>
      <c r="AR1125" s="183"/>
      <c r="AS1125" s="183"/>
      <c r="AT1125" s="183"/>
      <c r="AU1125" s="183"/>
      <c r="AV1125" s="183"/>
      <c r="AW1125" s="183"/>
      <c r="AX1125" s="183"/>
      <c r="AY1125" s="183"/>
      <c r="AZ1125" s="183"/>
      <c r="BA1125" s="183"/>
      <c r="BB1125" s="183"/>
      <c r="BC1125" s="183"/>
      <c r="BD1125" s="183"/>
      <c r="BE1125" s="183"/>
      <c r="BF1125" s="183"/>
      <c r="BG1125" s="183"/>
      <c r="BH1125" s="183"/>
      <c r="BI1125" s="183"/>
      <c r="BJ1125" s="183"/>
      <c r="BK1125" s="183"/>
      <c r="BL1125" s="183"/>
      <c r="BM1125" s="183"/>
    </row>
    <row r="1126" spans="1:65" x14ac:dyDescent="0.2">
      <c r="A1126" s="110"/>
      <c r="B1126" s="110"/>
      <c r="C1126" s="110"/>
      <c r="D1126" s="183"/>
      <c r="E1126" s="183"/>
      <c r="F1126" s="183"/>
      <c r="G1126" s="183"/>
      <c r="H1126" s="183"/>
      <c r="I1126" s="183"/>
      <c r="J1126" s="183"/>
      <c r="K1126" s="183"/>
      <c r="L1126" s="183"/>
      <c r="M1126" s="183"/>
      <c r="N1126" s="183"/>
      <c r="O1126" s="183"/>
      <c r="P1126" s="183"/>
      <c r="Q1126" s="183"/>
      <c r="R1126" s="183"/>
      <c r="S1126" s="183"/>
      <c r="T1126" s="183"/>
      <c r="U1126" s="183"/>
      <c r="V1126" s="183"/>
      <c r="W1126" s="183"/>
      <c r="X1126" s="183"/>
      <c r="Y1126" s="183"/>
      <c r="Z1126" s="183"/>
      <c r="AA1126" s="183"/>
      <c r="AB1126" s="183"/>
      <c r="AC1126" s="183"/>
      <c r="AD1126" s="183"/>
      <c r="AE1126" s="183"/>
      <c r="AF1126" s="183"/>
      <c r="AG1126" s="183"/>
      <c r="AH1126" s="183"/>
      <c r="AI1126" s="183"/>
      <c r="AJ1126" s="183"/>
      <c r="AK1126" s="183"/>
      <c r="AL1126" s="183"/>
      <c r="AM1126" s="183"/>
      <c r="AN1126" s="183"/>
      <c r="AO1126" s="183"/>
      <c r="AP1126" s="183"/>
      <c r="AQ1126" s="183"/>
      <c r="AR1126" s="183"/>
      <c r="AS1126" s="183"/>
      <c r="AT1126" s="183"/>
      <c r="AU1126" s="183"/>
      <c r="AV1126" s="183"/>
      <c r="AW1126" s="183"/>
      <c r="AX1126" s="183"/>
      <c r="AY1126" s="183"/>
      <c r="AZ1126" s="183"/>
      <c r="BA1126" s="183"/>
      <c r="BB1126" s="183"/>
      <c r="BC1126" s="183"/>
      <c r="BD1126" s="183"/>
      <c r="BE1126" s="183"/>
      <c r="BF1126" s="183"/>
      <c r="BG1126" s="183"/>
      <c r="BH1126" s="183"/>
      <c r="BI1126" s="183"/>
      <c r="BJ1126" s="183"/>
      <c r="BK1126" s="183"/>
      <c r="BL1126" s="183"/>
      <c r="BM1126" s="183"/>
    </row>
    <row r="1127" spans="1:65" x14ac:dyDescent="0.2">
      <c r="A1127" s="110"/>
      <c r="B1127" s="110"/>
      <c r="C1127" s="110"/>
      <c r="D1127" s="183"/>
      <c r="E1127" s="183"/>
      <c r="F1127" s="183"/>
      <c r="G1127" s="183"/>
      <c r="H1127" s="183"/>
      <c r="I1127" s="183"/>
      <c r="J1127" s="183"/>
      <c r="K1127" s="183"/>
      <c r="L1127" s="183"/>
      <c r="M1127" s="183"/>
      <c r="N1127" s="183"/>
      <c r="O1127" s="183"/>
      <c r="P1127" s="183"/>
      <c r="Q1127" s="183"/>
      <c r="R1127" s="183"/>
      <c r="S1127" s="183"/>
      <c r="T1127" s="183"/>
      <c r="U1127" s="183"/>
      <c r="V1127" s="183"/>
      <c r="W1127" s="183"/>
      <c r="X1127" s="183"/>
      <c r="Y1127" s="183"/>
      <c r="Z1127" s="183"/>
      <c r="AA1127" s="183"/>
      <c r="AB1127" s="183"/>
      <c r="AC1127" s="183"/>
      <c r="AD1127" s="183"/>
      <c r="AE1127" s="183"/>
      <c r="AF1127" s="183"/>
      <c r="AG1127" s="183"/>
      <c r="AH1127" s="183"/>
      <c r="AI1127" s="183"/>
      <c r="AJ1127" s="183"/>
      <c r="AK1127" s="183"/>
      <c r="AL1127" s="183"/>
      <c r="AM1127" s="183"/>
      <c r="AN1127" s="183"/>
      <c r="AO1127" s="183"/>
      <c r="AP1127" s="183"/>
      <c r="AQ1127" s="183"/>
      <c r="AR1127" s="183"/>
      <c r="AS1127" s="183"/>
      <c r="AT1127" s="183"/>
      <c r="AU1127" s="183"/>
      <c r="AV1127" s="183"/>
      <c r="AW1127" s="183"/>
      <c r="AX1127" s="183"/>
      <c r="AY1127" s="183"/>
      <c r="AZ1127" s="183"/>
      <c r="BA1127" s="183"/>
      <c r="BB1127" s="183"/>
      <c r="BC1127" s="183"/>
      <c r="BD1127" s="183"/>
      <c r="BE1127" s="183"/>
      <c r="BF1127" s="183"/>
      <c r="BG1127" s="183"/>
      <c r="BH1127" s="183"/>
      <c r="BI1127" s="183"/>
      <c r="BJ1127" s="183"/>
      <c r="BK1127" s="183"/>
      <c r="BL1127" s="183"/>
      <c r="BM1127" s="183"/>
    </row>
    <row r="1128" spans="1:65" x14ac:dyDescent="0.2">
      <c r="A1128" s="110"/>
      <c r="B1128" s="110"/>
      <c r="C1128" s="110"/>
      <c r="D1128" s="183"/>
      <c r="E1128" s="183"/>
      <c r="F1128" s="183"/>
      <c r="G1128" s="183"/>
      <c r="H1128" s="183"/>
      <c r="I1128" s="183"/>
      <c r="J1128" s="183"/>
      <c r="K1128" s="183"/>
      <c r="L1128" s="183"/>
      <c r="M1128" s="183"/>
      <c r="N1128" s="183"/>
      <c r="O1128" s="183"/>
      <c r="P1128" s="183"/>
      <c r="Q1128" s="183"/>
      <c r="R1128" s="183"/>
      <c r="S1128" s="183"/>
      <c r="T1128" s="183"/>
      <c r="U1128" s="183"/>
      <c r="V1128" s="183"/>
      <c r="W1128" s="183"/>
      <c r="X1128" s="183"/>
      <c r="Y1128" s="183"/>
      <c r="Z1128" s="183"/>
      <c r="AA1128" s="183"/>
      <c r="AB1128" s="183"/>
      <c r="AC1128" s="183"/>
      <c r="AD1128" s="183"/>
      <c r="AE1128" s="183"/>
      <c r="AF1128" s="183"/>
      <c r="AG1128" s="183"/>
      <c r="AH1128" s="183"/>
      <c r="AI1128" s="183"/>
      <c r="AJ1128" s="183"/>
      <c r="AK1128" s="183"/>
      <c r="AL1128" s="183"/>
      <c r="AM1128" s="183"/>
      <c r="AN1128" s="183"/>
      <c r="AO1128" s="183"/>
      <c r="AP1128" s="183"/>
      <c r="AQ1128" s="183"/>
      <c r="AR1128" s="183"/>
      <c r="AS1128" s="183"/>
      <c r="AT1128" s="183"/>
      <c r="AU1128" s="183"/>
      <c r="AV1128" s="183"/>
      <c r="AW1128" s="183"/>
      <c r="AX1128" s="183"/>
      <c r="AY1128" s="183"/>
      <c r="AZ1128" s="183"/>
      <c r="BA1128" s="183"/>
      <c r="BB1128" s="183"/>
      <c r="BC1128" s="183"/>
      <c r="BD1128" s="183"/>
      <c r="BE1128" s="183"/>
      <c r="BF1128" s="183"/>
      <c r="BG1128" s="183"/>
      <c r="BH1128" s="183"/>
      <c r="BI1128" s="183"/>
      <c r="BJ1128" s="183"/>
      <c r="BK1128" s="183"/>
      <c r="BL1128" s="183"/>
      <c r="BM1128" s="183"/>
    </row>
    <row r="1129" spans="1:65" x14ac:dyDescent="0.2">
      <c r="A1129" s="110"/>
      <c r="B1129" s="110"/>
      <c r="C1129" s="110"/>
      <c r="D1129" s="183"/>
      <c r="E1129" s="183"/>
      <c r="F1129" s="183"/>
      <c r="G1129" s="183"/>
      <c r="H1129" s="183"/>
      <c r="I1129" s="183"/>
      <c r="J1129" s="183"/>
      <c r="K1129" s="183"/>
      <c r="L1129" s="183"/>
      <c r="M1129" s="183"/>
      <c r="N1129" s="183"/>
      <c r="O1129" s="183"/>
      <c r="P1129" s="183"/>
      <c r="Q1129" s="183"/>
      <c r="R1129" s="183"/>
      <c r="S1129" s="183"/>
      <c r="T1129" s="183"/>
      <c r="U1129" s="183"/>
      <c r="V1129" s="183"/>
      <c r="W1129" s="183"/>
      <c r="X1129" s="183"/>
      <c r="Y1129" s="183"/>
      <c r="Z1129" s="183"/>
      <c r="AA1129" s="183"/>
      <c r="AB1129" s="183"/>
      <c r="AC1129" s="183"/>
      <c r="AD1129" s="183"/>
      <c r="AE1129" s="183"/>
      <c r="AF1129" s="183"/>
      <c r="AG1129" s="183"/>
      <c r="AH1129" s="183"/>
      <c r="AI1129" s="183"/>
      <c r="AJ1129" s="183"/>
      <c r="AK1129" s="183"/>
      <c r="AL1129" s="183"/>
      <c r="AM1129" s="183"/>
      <c r="AN1129" s="183"/>
      <c r="AO1129" s="183"/>
      <c r="AP1129" s="183"/>
      <c r="AQ1129" s="183"/>
      <c r="AR1129" s="183"/>
      <c r="AS1129" s="183"/>
      <c r="AT1129" s="183"/>
      <c r="AU1129" s="183"/>
      <c r="AV1129" s="183"/>
      <c r="AW1129" s="183"/>
      <c r="AX1129" s="183"/>
      <c r="AY1129" s="183"/>
      <c r="AZ1129" s="183"/>
      <c r="BA1129" s="183"/>
      <c r="BB1129" s="183"/>
      <c r="BC1129" s="183"/>
      <c r="BD1129" s="183"/>
      <c r="BE1129" s="183"/>
      <c r="BF1129" s="183"/>
      <c r="BG1129" s="183"/>
      <c r="BH1129" s="183"/>
      <c r="BI1129" s="183"/>
      <c r="BJ1129" s="183"/>
      <c r="BK1129" s="183"/>
      <c r="BL1129" s="183"/>
      <c r="BM1129" s="183"/>
    </row>
    <row r="1130" spans="1:65" x14ac:dyDescent="0.2">
      <c r="A1130" s="110"/>
      <c r="B1130" s="110"/>
      <c r="C1130" s="110"/>
      <c r="D1130" s="183"/>
      <c r="E1130" s="183"/>
      <c r="F1130" s="183"/>
      <c r="G1130" s="183"/>
      <c r="H1130" s="183"/>
      <c r="I1130" s="183"/>
      <c r="J1130" s="183"/>
      <c r="K1130" s="183"/>
      <c r="L1130" s="183"/>
      <c r="M1130" s="183"/>
      <c r="N1130" s="183"/>
      <c r="O1130" s="183"/>
      <c r="P1130" s="183"/>
      <c r="Q1130" s="183"/>
      <c r="R1130" s="183"/>
      <c r="S1130" s="183"/>
      <c r="T1130" s="183"/>
      <c r="U1130" s="183"/>
      <c r="V1130" s="183"/>
      <c r="W1130" s="183"/>
      <c r="X1130" s="183"/>
      <c r="Y1130" s="183"/>
      <c r="Z1130" s="183"/>
      <c r="AA1130" s="183"/>
      <c r="AB1130" s="183"/>
      <c r="AC1130" s="183"/>
      <c r="AD1130" s="183"/>
      <c r="AE1130" s="183"/>
      <c r="AF1130" s="183"/>
      <c r="AG1130" s="183"/>
      <c r="AH1130" s="183"/>
      <c r="AI1130" s="183"/>
      <c r="AJ1130" s="183"/>
      <c r="AK1130" s="183"/>
      <c r="AL1130" s="183"/>
      <c r="AM1130" s="183"/>
      <c r="AN1130" s="183"/>
      <c r="AO1130" s="183"/>
      <c r="AP1130" s="183"/>
      <c r="AQ1130" s="183"/>
      <c r="AR1130" s="183"/>
      <c r="AS1130" s="183"/>
      <c r="AT1130" s="183"/>
      <c r="AU1130" s="183"/>
      <c r="AV1130" s="183"/>
      <c r="AW1130" s="183"/>
      <c r="AX1130" s="183"/>
      <c r="AY1130" s="183"/>
      <c r="AZ1130" s="183"/>
      <c r="BA1130" s="183"/>
      <c r="BB1130" s="183"/>
      <c r="BC1130" s="183"/>
      <c r="BD1130" s="183"/>
      <c r="BE1130" s="183"/>
      <c r="BF1130" s="183"/>
      <c r="BG1130" s="183"/>
      <c r="BH1130" s="183"/>
      <c r="BI1130" s="183"/>
      <c r="BJ1130" s="183"/>
      <c r="BK1130" s="183"/>
      <c r="BL1130" s="183"/>
      <c r="BM1130" s="183"/>
    </row>
    <row r="1131" spans="1:65" x14ac:dyDescent="0.2">
      <c r="A1131" s="110"/>
      <c r="B1131" s="110"/>
      <c r="C1131" s="110"/>
      <c r="D1131" s="183"/>
      <c r="E1131" s="183"/>
      <c r="F1131" s="183"/>
      <c r="G1131" s="183"/>
      <c r="H1131" s="183"/>
      <c r="I1131" s="183"/>
      <c r="J1131" s="183"/>
      <c r="K1131" s="183"/>
      <c r="L1131" s="183"/>
      <c r="M1131" s="183"/>
      <c r="N1131" s="183"/>
      <c r="O1131" s="183"/>
      <c r="P1131" s="183"/>
      <c r="Q1131" s="183"/>
      <c r="R1131" s="183"/>
      <c r="S1131" s="183"/>
      <c r="T1131" s="183"/>
      <c r="U1131" s="183"/>
      <c r="V1131" s="183"/>
      <c r="W1131" s="183"/>
      <c r="X1131" s="183"/>
      <c r="Y1131" s="183"/>
      <c r="Z1131" s="183"/>
      <c r="AA1131" s="183"/>
      <c r="AB1131" s="183"/>
      <c r="AC1131" s="183"/>
      <c r="AD1131" s="183"/>
      <c r="AE1131" s="183"/>
      <c r="AF1131" s="183"/>
      <c r="AG1131" s="183"/>
      <c r="AH1131" s="183"/>
      <c r="AI1131" s="183"/>
      <c r="AJ1131" s="183"/>
      <c r="AK1131" s="183"/>
      <c r="AL1131" s="183"/>
      <c r="AM1131" s="183"/>
      <c r="AN1131" s="183"/>
      <c r="AO1131" s="183"/>
      <c r="AP1131" s="183"/>
      <c r="AQ1131" s="183"/>
      <c r="AR1131" s="183"/>
      <c r="AS1131" s="183"/>
      <c r="AT1131" s="183"/>
      <c r="AU1131" s="183"/>
      <c r="AV1131" s="183"/>
      <c r="AW1131" s="183"/>
      <c r="AX1131" s="183"/>
      <c r="AY1131" s="183"/>
      <c r="AZ1131" s="183"/>
      <c r="BA1131" s="183"/>
      <c r="BB1131" s="183"/>
      <c r="BC1131" s="183"/>
      <c r="BD1131" s="183"/>
      <c r="BE1131" s="183"/>
      <c r="BF1131" s="183"/>
      <c r="BG1131" s="183"/>
      <c r="BH1131" s="183"/>
      <c r="BI1131" s="183"/>
      <c r="BJ1131" s="183"/>
      <c r="BK1131" s="183"/>
      <c r="BL1131" s="183"/>
      <c r="BM1131" s="183"/>
    </row>
    <row r="1132" spans="1:65" x14ac:dyDescent="0.2">
      <c r="A1132" s="110"/>
      <c r="B1132" s="110"/>
      <c r="C1132" s="110"/>
      <c r="D1132" s="183"/>
      <c r="E1132" s="183"/>
      <c r="F1132" s="183"/>
      <c r="G1132" s="183"/>
      <c r="H1132" s="183"/>
      <c r="I1132" s="183"/>
      <c r="J1132" s="183"/>
      <c r="K1132" s="183"/>
      <c r="L1132" s="183"/>
      <c r="M1132" s="183"/>
      <c r="N1132" s="183"/>
      <c r="O1132" s="183"/>
      <c r="P1132" s="183"/>
      <c r="Q1132" s="183"/>
      <c r="R1132" s="183"/>
      <c r="S1132" s="183"/>
      <c r="T1132" s="183"/>
      <c r="U1132" s="183"/>
      <c r="V1132" s="183"/>
      <c r="W1132" s="183"/>
      <c r="X1132" s="183"/>
      <c r="Y1132" s="183"/>
      <c r="Z1132" s="183"/>
      <c r="AA1132" s="183"/>
      <c r="AB1132" s="183"/>
      <c r="AC1132" s="183"/>
      <c r="AD1132" s="183"/>
      <c r="AE1132" s="183"/>
      <c r="AF1132" s="183"/>
      <c r="AG1132" s="183"/>
      <c r="AH1132" s="183"/>
      <c r="AI1132" s="183"/>
      <c r="AJ1132" s="183"/>
      <c r="AK1132" s="183"/>
      <c r="AL1132" s="183"/>
      <c r="AM1132" s="183"/>
      <c r="AN1132" s="183"/>
      <c r="AO1132" s="183"/>
      <c r="AP1132" s="183"/>
      <c r="AQ1132" s="183"/>
      <c r="AR1132" s="183"/>
      <c r="AS1132" s="183"/>
      <c r="AT1132" s="183"/>
      <c r="AU1132" s="183"/>
      <c r="AV1132" s="183"/>
      <c r="AW1132" s="183"/>
      <c r="AX1132" s="183"/>
      <c r="AY1132" s="183"/>
      <c r="AZ1132" s="183"/>
      <c r="BA1132" s="183"/>
      <c r="BB1132" s="183"/>
      <c r="BC1132" s="183"/>
      <c r="BD1132" s="183"/>
      <c r="BE1132" s="183"/>
      <c r="BF1132" s="183"/>
      <c r="BG1132" s="183"/>
      <c r="BH1132" s="183"/>
      <c r="BI1132" s="183"/>
      <c r="BJ1132" s="183"/>
      <c r="BK1132" s="183"/>
      <c r="BL1132" s="183"/>
      <c r="BM1132" s="183"/>
    </row>
    <row r="1133" spans="1:65" x14ac:dyDescent="0.2">
      <c r="A1133" s="110"/>
      <c r="B1133" s="110"/>
      <c r="C1133" s="110"/>
      <c r="D1133" s="183"/>
      <c r="E1133" s="183"/>
      <c r="F1133" s="183"/>
      <c r="G1133" s="183"/>
      <c r="H1133" s="183"/>
      <c r="I1133" s="183"/>
      <c r="J1133" s="183"/>
      <c r="K1133" s="183"/>
      <c r="L1133" s="183"/>
      <c r="M1133" s="183"/>
      <c r="N1133" s="183"/>
      <c r="O1133" s="183"/>
      <c r="P1133" s="183"/>
      <c r="Q1133" s="183"/>
      <c r="R1133" s="183"/>
      <c r="S1133" s="183"/>
      <c r="T1133" s="183"/>
      <c r="U1133" s="183"/>
      <c r="V1133" s="183"/>
      <c r="W1133" s="183"/>
      <c r="X1133" s="183"/>
      <c r="Y1133" s="183"/>
      <c r="Z1133" s="183"/>
      <c r="AA1133" s="183"/>
      <c r="AB1133" s="183"/>
      <c r="AC1133" s="183"/>
      <c r="AD1133" s="183"/>
      <c r="AE1133" s="183"/>
      <c r="AF1133" s="183"/>
      <c r="AG1133" s="183"/>
      <c r="AH1133" s="183"/>
      <c r="AI1133" s="183"/>
      <c r="AJ1133" s="183"/>
      <c r="AK1133" s="183"/>
      <c r="AL1133" s="183"/>
      <c r="AM1133" s="183"/>
      <c r="AN1133" s="183"/>
      <c r="AO1133" s="183"/>
      <c r="AP1133" s="183"/>
      <c r="AQ1133" s="183"/>
      <c r="AR1133" s="183"/>
      <c r="AS1133" s="183"/>
      <c r="AT1133" s="183"/>
      <c r="AU1133" s="183"/>
      <c r="AV1133" s="183"/>
      <c r="AW1133" s="183"/>
      <c r="AX1133" s="183"/>
      <c r="AY1133" s="183"/>
      <c r="AZ1133" s="183"/>
      <c r="BA1133" s="183"/>
      <c r="BB1133" s="183"/>
      <c r="BC1133" s="183"/>
      <c r="BD1133" s="183"/>
      <c r="BE1133" s="183"/>
      <c r="BF1133" s="183"/>
      <c r="BG1133" s="183"/>
      <c r="BH1133" s="183"/>
      <c r="BI1133" s="183"/>
      <c r="BJ1133" s="183"/>
      <c r="BK1133" s="183"/>
      <c r="BL1133" s="183"/>
      <c r="BM1133" s="183"/>
    </row>
    <row r="1134" spans="1:65" x14ac:dyDescent="0.2">
      <c r="A1134" s="110"/>
      <c r="B1134" s="110"/>
      <c r="C1134" s="110"/>
      <c r="D1134" s="183"/>
      <c r="E1134" s="183"/>
      <c r="F1134" s="183"/>
      <c r="G1134" s="183"/>
      <c r="H1134" s="183"/>
      <c r="I1134" s="183"/>
      <c r="J1134" s="183"/>
      <c r="K1134" s="183"/>
      <c r="L1134" s="183"/>
      <c r="M1134" s="183"/>
      <c r="N1134" s="183"/>
      <c r="O1134" s="183"/>
      <c r="P1134" s="183"/>
      <c r="Q1134" s="183"/>
      <c r="R1134" s="183"/>
      <c r="S1134" s="183"/>
      <c r="T1134" s="183"/>
      <c r="U1134" s="183"/>
      <c r="V1134" s="183"/>
      <c r="W1134" s="183"/>
      <c r="X1134" s="183"/>
      <c r="Y1134" s="183"/>
      <c r="Z1134" s="183"/>
      <c r="AA1134" s="183"/>
      <c r="AB1134" s="183"/>
      <c r="AC1134" s="183"/>
      <c r="AD1134" s="183"/>
      <c r="AE1134" s="183"/>
      <c r="AF1134" s="183"/>
      <c r="AG1134" s="183"/>
      <c r="AH1134" s="183"/>
      <c r="AI1134" s="183"/>
      <c r="AJ1134" s="183"/>
      <c r="AK1134" s="183"/>
      <c r="AL1134" s="183"/>
      <c r="AM1134" s="183"/>
      <c r="AN1134" s="183"/>
      <c r="AO1134" s="183"/>
      <c r="AP1134" s="183"/>
      <c r="AQ1134" s="183"/>
      <c r="AR1134" s="183"/>
      <c r="AS1134" s="183"/>
      <c r="AT1134" s="183"/>
      <c r="AU1134" s="183"/>
      <c r="AV1134" s="183"/>
      <c r="AW1134" s="183"/>
      <c r="AX1134" s="183"/>
      <c r="AY1134" s="183"/>
      <c r="AZ1134" s="183"/>
      <c r="BA1134" s="183"/>
      <c r="BB1134" s="183"/>
      <c r="BC1134" s="183"/>
      <c r="BD1134" s="183"/>
      <c r="BE1134" s="183"/>
      <c r="BF1134" s="183"/>
      <c r="BG1134" s="183"/>
      <c r="BH1134" s="183"/>
      <c r="BI1134" s="183"/>
      <c r="BJ1134" s="183"/>
      <c r="BK1134" s="183"/>
      <c r="BL1134" s="183"/>
      <c r="BM1134" s="183"/>
    </row>
    <row r="1135" spans="1:65" x14ac:dyDescent="0.2">
      <c r="A1135" s="110"/>
      <c r="B1135" s="110"/>
      <c r="C1135" s="110"/>
      <c r="D1135" s="183"/>
      <c r="E1135" s="183"/>
      <c r="F1135" s="183"/>
      <c r="G1135" s="183"/>
      <c r="H1135" s="183"/>
      <c r="I1135" s="183"/>
      <c r="J1135" s="183"/>
      <c r="K1135" s="183"/>
      <c r="L1135" s="183"/>
      <c r="M1135" s="183"/>
      <c r="N1135" s="183"/>
      <c r="O1135" s="183"/>
      <c r="P1135" s="183"/>
      <c r="Q1135" s="183"/>
      <c r="R1135" s="183"/>
      <c r="S1135" s="183"/>
      <c r="T1135" s="183"/>
      <c r="U1135" s="183"/>
      <c r="V1135" s="183"/>
      <c r="W1135" s="183"/>
      <c r="X1135" s="183"/>
      <c r="Y1135" s="183"/>
      <c r="Z1135" s="183"/>
      <c r="AA1135" s="183"/>
      <c r="AB1135" s="183"/>
      <c r="AC1135" s="183"/>
      <c r="AD1135" s="183"/>
      <c r="AE1135" s="183"/>
      <c r="AF1135" s="183"/>
      <c r="AG1135" s="183"/>
      <c r="AH1135" s="183"/>
      <c r="AI1135" s="183"/>
      <c r="AJ1135" s="183"/>
      <c r="AK1135" s="183"/>
      <c r="AL1135" s="183"/>
      <c r="AM1135" s="183"/>
      <c r="AN1135" s="183"/>
      <c r="AO1135" s="183"/>
      <c r="AP1135" s="183"/>
      <c r="AQ1135" s="183"/>
      <c r="AR1135" s="183"/>
      <c r="AS1135" s="183"/>
      <c r="AT1135" s="183"/>
      <c r="AU1135" s="183"/>
      <c r="AV1135" s="183"/>
      <c r="AW1135" s="183"/>
      <c r="AX1135" s="183"/>
      <c r="AY1135" s="183"/>
      <c r="AZ1135" s="183"/>
      <c r="BA1135" s="183"/>
      <c r="BB1135" s="183"/>
      <c r="BC1135" s="183"/>
      <c r="BD1135" s="183"/>
      <c r="BE1135" s="183"/>
      <c r="BF1135" s="183"/>
      <c r="BG1135" s="183"/>
      <c r="BH1135" s="183"/>
      <c r="BI1135" s="183"/>
      <c r="BJ1135" s="183"/>
      <c r="BK1135" s="183"/>
      <c r="BL1135" s="183"/>
      <c r="BM1135" s="183"/>
    </row>
    <row r="1136" spans="1:65" x14ac:dyDescent="0.2">
      <c r="A1136" s="110"/>
      <c r="B1136" s="110"/>
      <c r="C1136" s="110"/>
      <c r="D1136" s="183"/>
      <c r="E1136" s="183"/>
      <c r="F1136" s="183"/>
      <c r="G1136" s="183"/>
      <c r="H1136" s="183"/>
      <c r="I1136" s="183"/>
      <c r="J1136" s="183"/>
      <c r="K1136" s="183"/>
      <c r="L1136" s="183"/>
      <c r="M1136" s="183"/>
      <c r="N1136" s="183"/>
      <c r="O1136" s="183"/>
      <c r="P1136" s="183"/>
      <c r="Q1136" s="183"/>
      <c r="R1136" s="183"/>
      <c r="S1136" s="183"/>
      <c r="T1136" s="183"/>
      <c r="U1136" s="183"/>
      <c r="V1136" s="183"/>
      <c r="W1136" s="183"/>
      <c r="X1136" s="183"/>
      <c r="Y1136" s="183"/>
      <c r="Z1136" s="183"/>
      <c r="AA1136" s="183"/>
      <c r="AB1136" s="183"/>
      <c r="AC1136" s="183"/>
      <c r="AD1136" s="183"/>
      <c r="AE1136" s="183"/>
      <c r="AF1136" s="183"/>
      <c r="AG1136" s="183"/>
      <c r="AH1136" s="183"/>
      <c r="AI1136" s="183"/>
      <c r="AJ1136" s="183"/>
      <c r="AK1136" s="183"/>
      <c r="AL1136" s="183"/>
      <c r="AM1136" s="183"/>
      <c r="AN1136" s="183"/>
      <c r="AO1136" s="183"/>
      <c r="AP1136" s="183"/>
      <c r="AQ1136" s="183"/>
      <c r="AR1136" s="183"/>
      <c r="AS1136" s="183"/>
      <c r="AT1136" s="183"/>
      <c r="AU1136" s="183"/>
      <c r="AV1136" s="183"/>
      <c r="AW1136" s="183"/>
      <c r="AX1136" s="183"/>
      <c r="AY1136" s="183"/>
      <c r="AZ1136" s="183"/>
      <c r="BA1136" s="183"/>
      <c r="BB1136" s="183"/>
      <c r="BC1136" s="183"/>
      <c r="BD1136" s="183"/>
      <c r="BE1136" s="183"/>
      <c r="BF1136" s="183"/>
      <c r="BG1136" s="183"/>
      <c r="BH1136" s="183"/>
      <c r="BI1136" s="183"/>
      <c r="BJ1136" s="183"/>
      <c r="BK1136" s="183"/>
      <c r="BL1136" s="183"/>
      <c r="BM1136" s="183"/>
    </row>
    <row r="1137" spans="1:65" x14ac:dyDescent="0.2">
      <c r="A1137" s="110"/>
      <c r="B1137" s="110"/>
      <c r="C1137" s="110"/>
      <c r="D1137" s="183"/>
      <c r="E1137" s="183"/>
      <c r="F1137" s="183"/>
      <c r="G1137" s="183"/>
      <c r="H1137" s="183"/>
      <c r="I1137" s="183"/>
      <c r="J1137" s="183"/>
      <c r="K1137" s="183"/>
      <c r="L1137" s="183"/>
      <c r="M1137" s="183"/>
      <c r="N1137" s="183"/>
      <c r="O1137" s="183"/>
      <c r="P1137" s="183"/>
      <c r="Q1137" s="183"/>
      <c r="R1137" s="183"/>
      <c r="S1137" s="183"/>
      <c r="T1137" s="183"/>
      <c r="U1137" s="183"/>
      <c r="V1137" s="183"/>
      <c r="W1137" s="183"/>
      <c r="X1137" s="183"/>
      <c r="Y1137" s="183"/>
      <c r="Z1137" s="183"/>
      <c r="AA1137" s="183"/>
      <c r="AB1137" s="183"/>
      <c r="AC1137" s="183"/>
      <c r="AD1137" s="183"/>
      <c r="AE1137" s="183"/>
      <c r="AF1137" s="183"/>
      <c r="AG1137" s="183"/>
      <c r="AH1137" s="183"/>
      <c r="AI1137" s="183"/>
      <c r="AJ1137" s="183"/>
      <c r="AK1137" s="183"/>
      <c r="AL1137" s="183"/>
      <c r="AM1137" s="183"/>
      <c r="AN1137" s="183"/>
      <c r="AO1137" s="183"/>
      <c r="AP1137" s="183"/>
      <c r="AQ1137" s="183"/>
      <c r="AR1137" s="183"/>
      <c r="AS1137" s="183"/>
      <c r="AT1137" s="183"/>
      <c r="AU1137" s="183"/>
      <c r="AV1137" s="183"/>
      <c r="AW1137" s="183"/>
      <c r="AX1137" s="183"/>
      <c r="AY1137" s="183"/>
      <c r="AZ1137" s="183"/>
      <c r="BA1137" s="183"/>
      <c r="BB1137" s="183"/>
      <c r="BC1137" s="183"/>
      <c r="BD1137" s="183"/>
      <c r="BE1137" s="183"/>
      <c r="BF1137" s="183"/>
      <c r="BG1137" s="183"/>
      <c r="BH1137" s="183"/>
      <c r="BI1137" s="183"/>
      <c r="BJ1137" s="183"/>
      <c r="BK1137" s="183"/>
      <c r="BL1137" s="183"/>
      <c r="BM1137" s="183"/>
    </row>
    <row r="1138" spans="1:65" x14ac:dyDescent="0.2">
      <c r="A1138" s="110"/>
      <c r="B1138" s="110"/>
      <c r="C1138" s="110"/>
      <c r="D1138" s="183"/>
      <c r="E1138" s="183"/>
      <c r="F1138" s="183"/>
      <c r="G1138" s="183"/>
      <c r="H1138" s="183"/>
      <c r="I1138" s="183"/>
      <c r="J1138" s="183"/>
      <c r="K1138" s="183"/>
      <c r="L1138" s="183"/>
      <c r="M1138" s="183"/>
      <c r="N1138" s="183"/>
      <c r="O1138" s="183"/>
      <c r="P1138" s="183"/>
      <c r="Q1138" s="183"/>
      <c r="R1138" s="183"/>
      <c r="S1138" s="183"/>
      <c r="T1138" s="183"/>
      <c r="U1138" s="183"/>
      <c r="V1138" s="183"/>
      <c r="W1138" s="183"/>
      <c r="X1138" s="183"/>
      <c r="Y1138" s="183"/>
      <c r="Z1138" s="183"/>
      <c r="AA1138" s="183"/>
      <c r="AB1138" s="183"/>
      <c r="AC1138" s="183"/>
      <c r="AD1138" s="183"/>
      <c r="AE1138" s="183"/>
      <c r="AF1138" s="183"/>
      <c r="AG1138" s="183"/>
      <c r="AH1138" s="183"/>
      <c r="AI1138" s="183"/>
      <c r="AJ1138" s="183"/>
      <c r="AK1138" s="183"/>
      <c r="AL1138" s="183"/>
      <c r="AM1138" s="183"/>
      <c r="AN1138" s="183"/>
      <c r="AO1138" s="183"/>
      <c r="AP1138" s="183"/>
      <c r="AQ1138" s="183"/>
      <c r="AR1138" s="183"/>
      <c r="AS1138" s="183"/>
      <c r="AT1138" s="183"/>
      <c r="AU1138" s="183"/>
      <c r="AV1138" s="183"/>
      <c r="AW1138" s="183"/>
      <c r="AX1138" s="183"/>
      <c r="AY1138" s="183"/>
      <c r="AZ1138" s="183"/>
      <c r="BA1138" s="183"/>
      <c r="BB1138" s="183"/>
      <c r="BC1138" s="183"/>
      <c r="BD1138" s="183"/>
      <c r="BE1138" s="183"/>
      <c r="BF1138" s="183"/>
      <c r="BG1138" s="183"/>
      <c r="BH1138" s="183"/>
      <c r="BI1138" s="183"/>
      <c r="BJ1138" s="183"/>
      <c r="BK1138" s="183"/>
      <c r="BL1138" s="183"/>
      <c r="BM1138" s="183"/>
    </row>
    <row r="1139" spans="1:65" x14ac:dyDescent="0.2">
      <c r="A1139" s="110"/>
      <c r="B1139" s="110"/>
      <c r="C1139" s="110"/>
      <c r="D1139" s="183"/>
      <c r="E1139" s="183"/>
      <c r="F1139" s="183"/>
      <c r="G1139" s="183"/>
      <c r="H1139" s="183"/>
      <c r="I1139" s="183"/>
      <c r="J1139" s="183"/>
      <c r="K1139" s="183"/>
      <c r="L1139" s="183"/>
      <c r="M1139" s="183"/>
      <c r="N1139" s="183"/>
      <c r="O1139" s="183"/>
      <c r="P1139" s="183"/>
      <c r="Q1139" s="183"/>
      <c r="R1139" s="183"/>
      <c r="S1139" s="183"/>
      <c r="T1139" s="183"/>
      <c r="U1139" s="183"/>
      <c r="V1139" s="183"/>
      <c r="W1139" s="183"/>
      <c r="X1139" s="183"/>
      <c r="Y1139" s="183"/>
      <c r="Z1139" s="183"/>
      <c r="AA1139" s="183"/>
      <c r="AB1139" s="183"/>
      <c r="AC1139" s="183"/>
      <c r="AD1139" s="183"/>
      <c r="AE1139" s="183"/>
      <c r="AF1139" s="183"/>
      <c r="AG1139" s="183"/>
      <c r="AH1139" s="183"/>
      <c r="AI1139" s="183"/>
      <c r="AJ1139" s="183"/>
      <c r="AK1139" s="183"/>
      <c r="AL1139" s="183"/>
      <c r="AM1139" s="183"/>
      <c r="AN1139" s="183"/>
      <c r="AO1139" s="183"/>
      <c r="AP1139" s="183"/>
      <c r="AQ1139" s="183"/>
      <c r="AR1139" s="183"/>
      <c r="AS1139" s="183"/>
      <c r="AT1139" s="183"/>
      <c r="AU1139" s="183"/>
      <c r="AV1139" s="183"/>
      <c r="AW1139" s="183"/>
      <c r="AX1139" s="183"/>
      <c r="AY1139" s="183"/>
      <c r="AZ1139" s="183"/>
      <c r="BA1139" s="183"/>
      <c r="BB1139" s="183"/>
      <c r="BC1139" s="183"/>
      <c r="BD1139" s="183"/>
      <c r="BE1139" s="183"/>
      <c r="BF1139" s="183"/>
      <c r="BG1139" s="183"/>
      <c r="BH1139" s="183"/>
      <c r="BI1139" s="183"/>
      <c r="BJ1139" s="183"/>
      <c r="BK1139" s="183"/>
      <c r="BL1139" s="183"/>
      <c r="BM1139" s="183"/>
    </row>
    <row r="1140" spans="1:65" x14ac:dyDescent="0.2">
      <c r="A1140" s="110"/>
      <c r="B1140" s="110"/>
      <c r="C1140" s="110"/>
      <c r="D1140" s="183"/>
      <c r="E1140" s="183"/>
      <c r="F1140" s="183"/>
      <c r="G1140" s="183"/>
      <c r="H1140" s="183"/>
      <c r="I1140" s="183"/>
      <c r="J1140" s="183"/>
      <c r="K1140" s="183"/>
      <c r="L1140" s="183"/>
      <c r="M1140" s="183"/>
      <c r="N1140" s="183"/>
      <c r="O1140" s="183"/>
      <c r="P1140" s="183"/>
      <c r="Q1140" s="183"/>
      <c r="R1140" s="183"/>
      <c r="S1140" s="183"/>
      <c r="T1140" s="183"/>
      <c r="U1140" s="183"/>
      <c r="V1140" s="183"/>
      <c r="W1140" s="183"/>
      <c r="X1140" s="183"/>
      <c r="Y1140" s="183"/>
      <c r="Z1140" s="183"/>
      <c r="AA1140" s="183"/>
      <c r="AB1140" s="183"/>
      <c r="AC1140" s="183"/>
      <c r="AD1140" s="183"/>
      <c r="AE1140" s="183"/>
      <c r="AF1140" s="183"/>
      <c r="AG1140" s="183"/>
      <c r="AH1140" s="183"/>
      <c r="AI1140" s="183"/>
      <c r="AJ1140" s="183"/>
      <c r="AK1140" s="183"/>
      <c r="AL1140" s="183"/>
      <c r="AM1140" s="183"/>
      <c r="AN1140" s="183"/>
      <c r="AO1140" s="183"/>
      <c r="AP1140" s="183"/>
      <c r="AQ1140" s="183"/>
      <c r="AR1140" s="183"/>
      <c r="AS1140" s="183"/>
      <c r="AT1140" s="183"/>
      <c r="AU1140" s="183"/>
      <c r="AV1140" s="183"/>
      <c r="AW1140" s="183"/>
      <c r="AX1140" s="183"/>
      <c r="AY1140" s="183"/>
      <c r="AZ1140" s="183"/>
      <c r="BA1140" s="183"/>
      <c r="BB1140" s="183"/>
      <c r="BC1140" s="183"/>
      <c r="BD1140" s="183"/>
      <c r="BE1140" s="183"/>
      <c r="BF1140" s="183"/>
      <c r="BG1140" s="183"/>
      <c r="BH1140" s="183"/>
      <c r="BI1140" s="183"/>
      <c r="BJ1140" s="183"/>
      <c r="BK1140" s="183"/>
      <c r="BL1140" s="183"/>
      <c r="BM1140" s="183"/>
    </row>
    <row r="1141" spans="1:65" x14ac:dyDescent="0.2">
      <c r="A1141" s="110"/>
      <c r="B1141" s="110"/>
      <c r="C1141" s="110"/>
      <c r="D1141" s="183"/>
      <c r="E1141" s="183"/>
      <c r="F1141" s="183"/>
      <c r="G1141" s="183"/>
      <c r="H1141" s="183"/>
      <c r="I1141" s="183"/>
      <c r="J1141" s="183"/>
      <c r="K1141" s="183"/>
      <c r="L1141" s="183"/>
      <c r="M1141" s="183"/>
      <c r="N1141" s="183"/>
      <c r="O1141" s="183"/>
      <c r="P1141" s="183"/>
      <c r="Q1141" s="183"/>
      <c r="R1141" s="183"/>
      <c r="S1141" s="183"/>
      <c r="T1141" s="183"/>
      <c r="U1141" s="183"/>
      <c r="V1141" s="183"/>
      <c r="W1141" s="183"/>
      <c r="X1141" s="183"/>
      <c r="Y1141" s="183"/>
      <c r="Z1141" s="183"/>
      <c r="AA1141" s="183"/>
      <c r="AB1141" s="183"/>
      <c r="AC1141" s="183"/>
      <c r="AD1141" s="183"/>
      <c r="AE1141" s="183"/>
      <c r="AF1141" s="183"/>
      <c r="AG1141" s="183"/>
      <c r="AH1141" s="183"/>
      <c r="AI1141" s="183"/>
      <c r="AJ1141" s="183"/>
      <c r="AK1141" s="183"/>
      <c r="AL1141" s="183"/>
      <c r="AM1141" s="183"/>
      <c r="AN1141" s="183"/>
      <c r="AO1141" s="183"/>
      <c r="AP1141" s="183"/>
      <c r="AQ1141" s="183"/>
      <c r="AR1141" s="183"/>
      <c r="AS1141" s="183"/>
      <c r="AT1141" s="183"/>
      <c r="AU1141" s="183"/>
      <c r="AV1141" s="183"/>
      <c r="AW1141" s="183"/>
      <c r="AX1141" s="183"/>
      <c r="AY1141" s="183"/>
      <c r="AZ1141" s="183"/>
      <c r="BA1141" s="183"/>
      <c r="BB1141" s="183"/>
      <c r="BC1141" s="183"/>
      <c r="BD1141" s="183"/>
      <c r="BE1141" s="183"/>
      <c r="BF1141" s="183"/>
      <c r="BG1141" s="183"/>
      <c r="BH1141" s="183"/>
      <c r="BI1141" s="183"/>
      <c r="BJ1141" s="183"/>
      <c r="BK1141" s="183"/>
      <c r="BL1141" s="183"/>
      <c r="BM1141" s="183"/>
    </row>
    <row r="1142" spans="1:65" x14ac:dyDescent="0.2">
      <c r="A1142" s="110"/>
      <c r="B1142" s="110"/>
      <c r="C1142" s="110"/>
      <c r="D1142" s="183"/>
      <c r="E1142" s="183"/>
      <c r="F1142" s="183"/>
      <c r="G1142" s="183"/>
      <c r="H1142" s="183"/>
      <c r="I1142" s="183"/>
      <c r="J1142" s="183"/>
      <c r="K1142" s="183"/>
      <c r="L1142" s="183"/>
      <c r="M1142" s="183"/>
      <c r="N1142" s="183"/>
      <c r="O1142" s="183"/>
      <c r="P1142" s="183"/>
      <c r="Q1142" s="183"/>
      <c r="R1142" s="183"/>
      <c r="S1142" s="183"/>
      <c r="T1142" s="183"/>
      <c r="U1142" s="183"/>
      <c r="V1142" s="183"/>
      <c r="W1142" s="183"/>
      <c r="X1142" s="183"/>
      <c r="Y1142" s="183"/>
      <c r="Z1142" s="183"/>
      <c r="AA1142" s="183"/>
      <c r="AB1142" s="183"/>
      <c r="AC1142" s="183"/>
      <c r="AD1142" s="183"/>
      <c r="AE1142" s="183"/>
      <c r="AF1142" s="183"/>
      <c r="AG1142" s="183"/>
      <c r="AH1142" s="183"/>
      <c r="AI1142" s="183"/>
      <c r="AJ1142" s="183"/>
      <c r="AK1142" s="183"/>
      <c r="AL1142" s="183"/>
      <c r="AM1142" s="183"/>
      <c r="AN1142" s="183"/>
      <c r="AO1142" s="183"/>
      <c r="AP1142" s="183"/>
      <c r="AQ1142" s="183"/>
      <c r="AR1142" s="183"/>
      <c r="AS1142" s="183"/>
      <c r="AT1142" s="183"/>
      <c r="AU1142" s="183"/>
      <c r="AV1142" s="183"/>
      <c r="AW1142" s="183"/>
      <c r="AX1142" s="183"/>
      <c r="AY1142" s="183"/>
      <c r="AZ1142" s="183"/>
      <c r="BA1142" s="183"/>
      <c r="BB1142" s="183"/>
      <c r="BC1142" s="183"/>
      <c r="BD1142" s="183"/>
      <c r="BE1142" s="183"/>
      <c r="BF1142" s="183"/>
      <c r="BG1142" s="183"/>
      <c r="BH1142" s="183"/>
      <c r="BI1142" s="183"/>
      <c r="BJ1142" s="183"/>
      <c r="BK1142" s="183"/>
      <c r="BL1142" s="183"/>
      <c r="BM1142" s="183"/>
    </row>
    <row r="1143" spans="1:65" x14ac:dyDescent="0.2">
      <c r="A1143" s="110"/>
      <c r="B1143" s="110"/>
      <c r="C1143" s="110"/>
      <c r="D1143" s="183"/>
      <c r="E1143" s="183"/>
      <c r="F1143" s="183"/>
      <c r="G1143" s="183"/>
      <c r="H1143" s="183"/>
      <c r="I1143" s="183"/>
      <c r="J1143" s="183"/>
      <c r="K1143" s="183"/>
      <c r="L1143" s="183"/>
      <c r="M1143" s="183"/>
      <c r="N1143" s="183"/>
      <c r="O1143" s="183"/>
      <c r="P1143" s="183"/>
      <c r="Q1143" s="183"/>
      <c r="R1143" s="183"/>
      <c r="S1143" s="183"/>
      <c r="T1143" s="183"/>
      <c r="U1143" s="183"/>
      <c r="V1143" s="183"/>
      <c r="W1143" s="183"/>
      <c r="X1143" s="183"/>
      <c r="Y1143" s="183"/>
      <c r="Z1143" s="183"/>
      <c r="AA1143" s="183"/>
      <c r="AB1143" s="183"/>
      <c r="AC1143" s="183"/>
      <c r="AD1143" s="183"/>
      <c r="AE1143" s="183"/>
      <c r="AF1143" s="183"/>
      <c r="AG1143" s="183"/>
      <c r="AH1143" s="183"/>
      <c r="AI1143" s="183"/>
      <c r="AJ1143" s="183"/>
      <c r="AK1143" s="183"/>
      <c r="AL1143" s="183"/>
      <c r="AM1143" s="183"/>
      <c r="AN1143" s="183"/>
      <c r="AO1143" s="183"/>
      <c r="AP1143" s="183"/>
      <c r="AQ1143" s="183"/>
      <c r="AR1143" s="183"/>
      <c r="AS1143" s="183"/>
      <c r="AT1143" s="183"/>
      <c r="AU1143" s="183"/>
      <c r="AV1143" s="183"/>
      <c r="AW1143" s="183"/>
      <c r="AX1143" s="183"/>
      <c r="AY1143" s="183"/>
      <c r="AZ1143" s="183"/>
      <c r="BA1143" s="183"/>
      <c r="BB1143" s="183"/>
      <c r="BC1143" s="183"/>
      <c r="BD1143" s="183"/>
      <c r="BE1143" s="183"/>
      <c r="BF1143" s="183"/>
      <c r="BG1143" s="183"/>
      <c r="BH1143" s="183"/>
      <c r="BI1143" s="183"/>
      <c r="BJ1143" s="183"/>
      <c r="BK1143" s="183"/>
      <c r="BL1143" s="183"/>
      <c r="BM1143" s="183"/>
    </row>
    <row r="1144" spans="1:65" x14ac:dyDescent="0.2">
      <c r="A1144" s="110"/>
      <c r="B1144" s="110"/>
      <c r="C1144" s="110"/>
      <c r="D1144" s="183"/>
      <c r="E1144" s="183"/>
      <c r="F1144" s="183"/>
      <c r="G1144" s="183"/>
      <c r="H1144" s="183"/>
      <c r="I1144" s="183"/>
      <c r="J1144" s="183"/>
      <c r="K1144" s="183"/>
      <c r="L1144" s="183"/>
      <c r="M1144" s="183"/>
      <c r="N1144" s="183"/>
      <c r="O1144" s="183"/>
      <c r="P1144" s="183"/>
      <c r="Q1144" s="183"/>
      <c r="R1144" s="183"/>
      <c r="S1144" s="183"/>
      <c r="T1144" s="183"/>
      <c r="U1144" s="183"/>
      <c r="V1144" s="183"/>
      <c r="W1144" s="183"/>
      <c r="X1144" s="183"/>
      <c r="Y1144" s="183"/>
      <c r="Z1144" s="183"/>
      <c r="AA1144" s="183"/>
      <c r="AB1144" s="183"/>
      <c r="AC1144" s="183"/>
      <c r="AD1144" s="183"/>
      <c r="AE1144" s="183"/>
      <c r="AF1144" s="183"/>
      <c r="AG1144" s="183"/>
      <c r="AH1144" s="183"/>
      <c r="AI1144" s="183"/>
      <c r="AJ1144" s="183"/>
      <c r="AK1144" s="183"/>
      <c r="AL1144" s="183"/>
      <c r="AM1144" s="183"/>
      <c r="AN1144" s="183"/>
      <c r="AO1144" s="183"/>
      <c r="AP1144" s="183"/>
      <c r="AQ1144" s="183"/>
      <c r="AR1144" s="183"/>
      <c r="AS1144" s="183"/>
      <c r="AT1144" s="183"/>
      <c r="AU1144" s="183"/>
      <c r="AV1144" s="183"/>
      <c r="AW1144" s="183"/>
      <c r="AX1144" s="183"/>
      <c r="AY1144" s="183"/>
      <c r="AZ1144" s="183"/>
      <c r="BA1144" s="183"/>
      <c r="BB1144" s="183"/>
      <c r="BC1144" s="183"/>
      <c r="BD1144" s="183"/>
      <c r="BE1144" s="183"/>
      <c r="BF1144" s="183"/>
      <c r="BG1144" s="183"/>
      <c r="BH1144" s="183"/>
      <c r="BI1144" s="183"/>
      <c r="BJ1144" s="183"/>
      <c r="BK1144" s="183"/>
      <c r="BL1144" s="183"/>
      <c r="BM1144" s="183"/>
    </row>
    <row r="1145" spans="1:65" x14ac:dyDescent="0.2">
      <c r="A1145" s="110"/>
      <c r="B1145" s="110"/>
      <c r="C1145" s="110"/>
      <c r="D1145" s="183"/>
      <c r="E1145" s="183"/>
      <c r="F1145" s="183"/>
      <c r="G1145" s="183"/>
      <c r="H1145" s="183"/>
      <c r="I1145" s="183"/>
      <c r="J1145" s="183"/>
      <c r="K1145" s="183"/>
      <c r="L1145" s="183"/>
      <c r="M1145" s="183"/>
      <c r="N1145" s="183"/>
      <c r="O1145" s="183"/>
      <c r="P1145" s="183"/>
      <c r="Q1145" s="183"/>
      <c r="R1145" s="183"/>
      <c r="S1145" s="183"/>
      <c r="T1145" s="183"/>
      <c r="U1145" s="183"/>
      <c r="V1145" s="183"/>
      <c r="W1145" s="183"/>
      <c r="X1145" s="183"/>
      <c r="Y1145" s="183"/>
      <c r="Z1145" s="183"/>
      <c r="AA1145" s="183"/>
      <c r="AB1145" s="183"/>
      <c r="AC1145" s="183"/>
      <c r="AD1145" s="183"/>
      <c r="AE1145" s="183"/>
      <c r="AF1145" s="183"/>
      <c r="AG1145" s="183"/>
      <c r="AH1145" s="183"/>
      <c r="AI1145" s="183"/>
      <c r="AJ1145" s="183"/>
      <c r="AK1145" s="183"/>
      <c r="AL1145" s="183"/>
      <c r="AM1145" s="183"/>
      <c r="AN1145" s="183"/>
      <c r="AO1145" s="183"/>
      <c r="AP1145" s="183"/>
      <c r="AQ1145" s="183"/>
      <c r="AR1145" s="183"/>
      <c r="AS1145" s="183"/>
      <c r="AT1145" s="183"/>
      <c r="AU1145" s="183"/>
      <c r="AV1145" s="183"/>
      <c r="AW1145" s="183"/>
      <c r="AX1145" s="183"/>
      <c r="AY1145" s="183"/>
      <c r="AZ1145" s="183"/>
      <c r="BA1145" s="183"/>
      <c r="BB1145" s="183"/>
      <c r="BC1145" s="183"/>
      <c r="BD1145" s="183"/>
      <c r="BE1145" s="183"/>
      <c r="BF1145" s="183"/>
      <c r="BG1145" s="183"/>
      <c r="BH1145" s="183"/>
      <c r="BI1145" s="183"/>
      <c r="BJ1145" s="183"/>
      <c r="BK1145" s="183"/>
      <c r="BL1145" s="183"/>
      <c r="BM1145" s="183"/>
    </row>
    <row r="1146" spans="1:65" x14ac:dyDescent="0.2">
      <c r="A1146" s="110"/>
      <c r="B1146" s="110"/>
      <c r="C1146" s="110"/>
      <c r="D1146" s="183"/>
      <c r="E1146" s="183"/>
      <c r="F1146" s="183"/>
      <c r="G1146" s="183"/>
      <c r="H1146" s="183"/>
      <c r="I1146" s="183"/>
      <c r="J1146" s="183"/>
      <c r="K1146" s="183"/>
      <c r="L1146" s="183"/>
      <c r="M1146" s="183"/>
      <c r="N1146" s="183"/>
      <c r="O1146" s="183"/>
      <c r="P1146" s="183"/>
      <c r="Q1146" s="183"/>
      <c r="R1146" s="183"/>
      <c r="S1146" s="183"/>
      <c r="T1146" s="183"/>
      <c r="U1146" s="183"/>
      <c r="V1146" s="183"/>
      <c r="W1146" s="183"/>
      <c r="X1146" s="183"/>
      <c r="Y1146" s="183"/>
      <c r="Z1146" s="183"/>
      <c r="AA1146" s="183"/>
      <c r="AB1146" s="183"/>
      <c r="AC1146" s="183"/>
      <c r="AD1146" s="183"/>
      <c r="AE1146" s="183"/>
      <c r="AF1146" s="183"/>
      <c r="AG1146" s="183"/>
      <c r="AH1146" s="183"/>
      <c r="AI1146" s="183"/>
      <c r="AJ1146" s="183"/>
      <c r="AK1146" s="183"/>
      <c r="AL1146" s="183"/>
      <c r="AM1146" s="183"/>
      <c r="AN1146" s="183"/>
      <c r="AO1146" s="183"/>
      <c r="AP1146" s="183"/>
      <c r="AQ1146" s="183"/>
      <c r="AR1146" s="183"/>
      <c r="AS1146" s="183"/>
      <c r="AT1146" s="183"/>
      <c r="AU1146" s="183"/>
      <c r="AV1146" s="183"/>
      <c r="AW1146" s="183"/>
      <c r="AX1146" s="183"/>
      <c r="AY1146" s="183"/>
      <c r="AZ1146" s="183"/>
      <c r="BA1146" s="183"/>
      <c r="BB1146" s="183"/>
      <c r="BC1146" s="183"/>
      <c r="BD1146" s="183"/>
      <c r="BE1146" s="183"/>
      <c r="BF1146" s="183"/>
      <c r="BG1146" s="183"/>
      <c r="BH1146" s="183"/>
      <c r="BI1146" s="183"/>
      <c r="BJ1146" s="183"/>
      <c r="BK1146" s="183"/>
      <c r="BL1146" s="183"/>
      <c r="BM1146" s="183"/>
    </row>
    <row r="1147" spans="1:65" x14ac:dyDescent="0.2">
      <c r="A1147" s="110"/>
      <c r="B1147" s="110"/>
      <c r="C1147" s="110"/>
      <c r="D1147" s="183"/>
      <c r="E1147" s="183"/>
      <c r="F1147" s="183"/>
      <c r="G1147" s="183"/>
      <c r="H1147" s="183"/>
      <c r="I1147" s="183"/>
      <c r="J1147" s="183"/>
      <c r="K1147" s="183"/>
      <c r="L1147" s="183"/>
      <c r="M1147" s="183"/>
      <c r="N1147" s="183"/>
      <c r="O1147" s="183"/>
      <c r="P1147" s="183"/>
      <c r="Q1147" s="183"/>
      <c r="R1147" s="183"/>
      <c r="S1147" s="183"/>
      <c r="T1147" s="183"/>
      <c r="U1147" s="183"/>
      <c r="V1147" s="183"/>
      <c r="W1147" s="183"/>
      <c r="X1147" s="183"/>
      <c r="Y1147" s="183"/>
      <c r="Z1147" s="183"/>
      <c r="AA1147" s="183"/>
      <c r="AB1147" s="183"/>
      <c r="AC1147" s="183"/>
      <c r="AD1147" s="183"/>
      <c r="AE1147" s="183"/>
      <c r="AF1147" s="183"/>
      <c r="AG1147" s="183"/>
      <c r="AH1147" s="183"/>
      <c r="AI1147" s="183"/>
      <c r="AJ1147" s="183"/>
      <c r="AK1147" s="183"/>
      <c r="AL1147" s="183"/>
      <c r="AM1147" s="183"/>
      <c r="AN1147" s="183"/>
      <c r="AO1147" s="183"/>
      <c r="AP1147" s="183"/>
      <c r="AQ1147" s="183"/>
      <c r="AR1147" s="183"/>
      <c r="AS1147" s="183"/>
      <c r="AT1147" s="183"/>
      <c r="AU1147" s="183"/>
      <c r="AV1147" s="183"/>
      <c r="AW1147" s="183"/>
      <c r="AX1147" s="183"/>
      <c r="AY1147" s="183"/>
      <c r="AZ1147" s="183"/>
      <c r="BA1147" s="183"/>
      <c r="BB1147" s="183"/>
      <c r="BC1147" s="183"/>
      <c r="BD1147" s="183"/>
      <c r="BE1147" s="183"/>
      <c r="BF1147" s="183"/>
      <c r="BG1147" s="183"/>
      <c r="BH1147" s="183"/>
      <c r="BI1147" s="183"/>
      <c r="BJ1147" s="183"/>
      <c r="BK1147" s="183"/>
      <c r="BL1147" s="183"/>
      <c r="BM1147" s="183"/>
    </row>
    <row r="1148" spans="1:65" x14ac:dyDescent="0.2">
      <c r="A1148" s="110"/>
      <c r="B1148" s="110"/>
      <c r="C1148" s="110"/>
      <c r="D1148" s="183"/>
      <c r="E1148" s="183"/>
      <c r="F1148" s="183"/>
      <c r="G1148" s="183"/>
      <c r="H1148" s="183"/>
      <c r="I1148" s="183"/>
      <c r="J1148" s="183"/>
      <c r="K1148" s="183"/>
      <c r="L1148" s="183"/>
      <c r="M1148" s="183"/>
      <c r="N1148" s="183"/>
      <c r="O1148" s="183"/>
      <c r="P1148" s="183"/>
      <c r="Q1148" s="183"/>
      <c r="R1148" s="183"/>
      <c r="S1148" s="183"/>
      <c r="T1148" s="183"/>
      <c r="U1148" s="183"/>
      <c r="V1148" s="183"/>
      <c r="W1148" s="183"/>
      <c r="X1148" s="183"/>
      <c r="Y1148" s="183"/>
      <c r="Z1148" s="183"/>
      <c r="AA1148" s="183"/>
      <c r="AB1148" s="183"/>
      <c r="AC1148" s="183"/>
      <c r="AD1148" s="183"/>
      <c r="AE1148" s="183"/>
      <c r="AF1148" s="183"/>
      <c r="AG1148" s="183"/>
      <c r="AH1148" s="183"/>
      <c r="AI1148" s="183"/>
      <c r="AJ1148" s="183"/>
      <c r="AK1148" s="183"/>
      <c r="AL1148" s="183"/>
      <c r="AM1148" s="183"/>
      <c r="AN1148" s="183"/>
      <c r="AO1148" s="183"/>
      <c r="AP1148" s="183"/>
      <c r="AQ1148" s="183"/>
      <c r="AR1148" s="183"/>
      <c r="AS1148" s="183"/>
      <c r="AT1148" s="183"/>
      <c r="AU1148" s="183"/>
      <c r="AV1148" s="183"/>
      <c r="AW1148" s="183"/>
      <c r="AX1148" s="183"/>
      <c r="AY1148" s="183"/>
      <c r="AZ1148" s="183"/>
      <c r="BA1148" s="183"/>
      <c r="BB1148" s="183"/>
      <c r="BC1148" s="183"/>
      <c r="BD1148" s="183"/>
      <c r="BE1148" s="183"/>
      <c r="BF1148" s="183"/>
      <c r="BG1148" s="183"/>
      <c r="BH1148" s="183"/>
      <c r="BI1148" s="183"/>
      <c r="BJ1148" s="183"/>
      <c r="BK1148" s="183"/>
      <c r="BL1148" s="183"/>
      <c r="BM1148" s="183"/>
    </row>
    <row r="1149" spans="1:65" x14ac:dyDescent="0.2">
      <c r="A1149" s="110"/>
      <c r="B1149" s="110"/>
      <c r="C1149" s="110"/>
      <c r="D1149" s="183"/>
      <c r="E1149" s="183"/>
      <c r="F1149" s="183"/>
      <c r="G1149" s="183"/>
      <c r="H1149" s="183"/>
      <c r="I1149" s="183"/>
      <c r="J1149" s="183"/>
      <c r="K1149" s="183"/>
      <c r="L1149" s="183"/>
      <c r="M1149" s="183"/>
      <c r="N1149" s="183"/>
      <c r="O1149" s="183"/>
      <c r="P1149" s="183"/>
      <c r="Q1149" s="183"/>
      <c r="R1149" s="183"/>
      <c r="S1149" s="183"/>
      <c r="T1149" s="183"/>
      <c r="U1149" s="183"/>
      <c r="V1149" s="183"/>
      <c r="W1149" s="183"/>
      <c r="X1149" s="183"/>
      <c r="Y1149" s="183"/>
      <c r="Z1149" s="183"/>
      <c r="AA1149" s="183"/>
      <c r="AB1149" s="183"/>
      <c r="AC1149" s="183"/>
      <c r="AD1149" s="183"/>
      <c r="AE1149" s="183"/>
      <c r="AF1149" s="183"/>
      <c r="AG1149" s="183"/>
      <c r="AH1149" s="183"/>
      <c r="AI1149" s="183"/>
      <c r="AJ1149" s="183"/>
      <c r="AK1149" s="183"/>
      <c r="AL1149" s="183"/>
      <c r="AM1149" s="183"/>
      <c r="AN1149" s="183"/>
      <c r="AO1149" s="183"/>
      <c r="AP1149" s="183"/>
      <c r="AQ1149" s="183"/>
      <c r="AR1149" s="183"/>
      <c r="AS1149" s="183"/>
      <c r="AT1149" s="183"/>
      <c r="AU1149" s="183"/>
      <c r="AV1149" s="183"/>
      <c r="AW1149" s="183"/>
      <c r="AX1149" s="183"/>
      <c r="AY1149" s="183"/>
      <c r="AZ1149" s="183"/>
      <c r="BA1149" s="183"/>
      <c r="BB1149" s="183"/>
      <c r="BC1149" s="183"/>
      <c r="BD1149" s="183"/>
      <c r="BE1149" s="183"/>
      <c r="BF1149" s="183"/>
      <c r="BG1149" s="183"/>
      <c r="BH1149" s="183"/>
      <c r="BI1149" s="183"/>
      <c r="BJ1149" s="183"/>
      <c r="BK1149" s="183"/>
      <c r="BL1149" s="183"/>
      <c r="BM1149" s="183"/>
    </row>
    <row r="1150" spans="1:65" x14ac:dyDescent="0.2">
      <c r="A1150" s="110"/>
      <c r="B1150" s="110"/>
      <c r="C1150" s="110"/>
      <c r="D1150" s="183"/>
      <c r="E1150" s="183"/>
      <c r="F1150" s="183"/>
      <c r="G1150" s="183"/>
      <c r="H1150" s="183"/>
      <c r="I1150" s="183"/>
      <c r="J1150" s="183"/>
      <c r="K1150" s="183"/>
      <c r="L1150" s="183"/>
      <c r="M1150" s="183"/>
      <c r="N1150" s="183"/>
      <c r="O1150" s="183"/>
      <c r="P1150" s="183"/>
      <c r="Q1150" s="183"/>
      <c r="R1150" s="183"/>
      <c r="S1150" s="183"/>
      <c r="T1150" s="183"/>
      <c r="U1150" s="183"/>
      <c r="V1150" s="183"/>
      <c r="W1150" s="183"/>
      <c r="X1150" s="183"/>
      <c r="Y1150" s="183"/>
      <c r="Z1150" s="183"/>
      <c r="AA1150" s="183"/>
      <c r="AB1150" s="183"/>
      <c r="AC1150" s="183"/>
      <c r="AD1150" s="183"/>
      <c r="AE1150" s="183"/>
      <c r="AF1150" s="183"/>
      <c r="AG1150" s="183"/>
      <c r="AH1150" s="183"/>
      <c r="AI1150" s="183"/>
      <c r="AJ1150" s="183"/>
      <c r="AK1150" s="183"/>
      <c r="AL1150" s="183"/>
      <c r="AM1150" s="183"/>
      <c r="AN1150" s="183"/>
      <c r="AO1150" s="183"/>
      <c r="AP1150" s="183"/>
      <c r="AQ1150" s="183"/>
      <c r="AR1150" s="183"/>
      <c r="AS1150" s="183"/>
      <c r="AT1150" s="183"/>
      <c r="AU1150" s="183"/>
      <c r="AV1150" s="183"/>
      <c r="AW1150" s="183"/>
      <c r="AX1150" s="183"/>
      <c r="AY1150" s="183"/>
      <c r="AZ1150" s="183"/>
      <c r="BA1150" s="183"/>
      <c r="BB1150" s="183"/>
      <c r="BC1150" s="183"/>
      <c r="BD1150" s="183"/>
      <c r="BE1150" s="183"/>
      <c r="BF1150" s="183"/>
      <c r="BG1150" s="183"/>
      <c r="BH1150" s="183"/>
      <c r="BI1150" s="183"/>
      <c r="BJ1150" s="183"/>
      <c r="BK1150" s="183"/>
      <c r="BL1150" s="183"/>
      <c r="BM1150" s="183"/>
    </row>
    <row r="1151" spans="1:65" x14ac:dyDescent="0.2">
      <c r="A1151" s="110"/>
      <c r="B1151" s="110"/>
      <c r="C1151" s="110"/>
      <c r="D1151" s="183"/>
      <c r="E1151" s="183"/>
      <c r="F1151" s="183"/>
      <c r="G1151" s="183"/>
      <c r="H1151" s="183"/>
      <c r="I1151" s="183"/>
      <c r="J1151" s="183"/>
      <c r="K1151" s="183"/>
      <c r="L1151" s="183"/>
      <c r="M1151" s="183"/>
      <c r="N1151" s="183"/>
      <c r="O1151" s="183"/>
      <c r="P1151" s="183"/>
      <c r="Q1151" s="183"/>
      <c r="R1151" s="183"/>
      <c r="S1151" s="183"/>
      <c r="T1151" s="183"/>
      <c r="U1151" s="183"/>
      <c r="V1151" s="183"/>
      <c r="W1151" s="183"/>
      <c r="X1151" s="183"/>
      <c r="Y1151" s="183"/>
      <c r="Z1151" s="183"/>
      <c r="AA1151" s="183"/>
      <c r="AB1151" s="183"/>
      <c r="AC1151" s="183"/>
      <c r="AD1151" s="183"/>
      <c r="AE1151" s="183"/>
      <c r="AF1151" s="183"/>
      <c r="AG1151" s="183"/>
      <c r="AH1151" s="183"/>
      <c r="AI1151" s="183"/>
      <c r="AJ1151" s="183"/>
      <c r="AK1151" s="183"/>
      <c r="AL1151" s="183"/>
      <c r="AM1151" s="183"/>
      <c r="AN1151" s="183"/>
      <c r="AO1151" s="183"/>
      <c r="AP1151" s="183"/>
      <c r="AQ1151" s="183"/>
      <c r="AR1151" s="183"/>
      <c r="AS1151" s="183"/>
      <c r="AT1151" s="183"/>
      <c r="AU1151" s="183"/>
      <c r="AV1151" s="183"/>
      <c r="AW1151" s="183"/>
      <c r="AX1151" s="183"/>
      <c r="AY1151" s="183"/>
      <c r="AZ1151" s="183"/>
      <c r="BA1151" s="183"/>
      <c r="BB1151" s="183"/>
      <c r="BC1151" s="183"/>
      <c r="BD1151" s="183"/>
      <c r="BE1151" s="183"/>
      <c r="BF1151" s="183"/>
      <c r="BG1151" s="183"/>
      <c r="BH1151" s="183"/>
      <c r="BI1151" s="183"/>
      <c r="BJ1151" s="183"/>
      <c r="BK1151" s="183"/>
      <c r="BL1151" s="183"/>
      <c r="BM1151" s="183"/>
    </row>
    <row r="1152" spans="1:65" x14ac:dyDescent="0.2">
      <c r="A1152" s="110"/>
      <c r="B1152" s="110"/>
      <c r="C1152" s="110"/>
      <c r="D1152" s="183"/>
      <c r="E1152" s="183"/>
      <c r="F1152" s="183"/>
      <c r="G1152" s="183"/>
      <c r="H1152" s="183"/>
      <c r="I1152" s="183"/>
      <c r="J1152" s="183"/>
      <c r="K1152" s="183"/>
      <c r="L1152" s="183"/>
      <c r="M1152" s="183"/>
      <c r="N1152" s="183"/>
      <c r="O1152" s="183"/>
      <c r="P1152" s="183"/>
      <c r="Q1152" s="183"/>
      <c r="R1152" s="183"/>
      <c r="S1152" s="183"/>
      <c r="T1152" s="183"/>
      <c r="U1152" s="183"/>
      <c r="V1152" s="183"/>
      <c r="W1152" s="183"/>
      <c r="X1152" s="183"/>
      <c r="Y1152" s="183"/>
      <c r="Z1152" s="183"/>
      <c r="AA1152" s="183"/>
      <c r="AB1152" s="183"/>
      <c r="AC1152" s="183"/>
      <c r="AD1152" s="183"/>
      <c r="AE1152" s="183"/>
      <c r="AF1152" s="183"/>
      <c r="AG1152" s="183"/>
      <c r="AH1152" s="183"/>
      <c r="AI1152" s="183"/>
      <c r="AJ1152" s="183"/>
      <c r="AK1152" s="183"/>
      <c r="AL1152" s="183"/>
      <c r="AM1152" s="183"/>
      <c r="AN1152" s="183"/>
      <c r="AO1152" s="183"/>
      <c r="AP1152" s="183"/>
      <c r="AQ1152" s="183"/>
      <c r="AR1152" s="183"/>
      <c r="AS1152" s="183"/>
      <c r="AT1152" s="183"/>
      <c r="AU1152" s="183"/>
      <c r="AV1152" s="183"/>
      <c r="AW1152" s="183"/>
      <c r="AX1152" s="183"/>
      <c r="AY1152" s="183"/>
      <c r="AZ1152" s="183"/>
      <c r="BA1152" s="183"/>
      <c r="BB1152" s="183"/>
      <c r="BC1152" s="183"/>
      <c r="BD1152" s="183"/>
      <c r="BE1152" s="183"/>
      <c r="BF1152" s="183"/>
      <c r="BG1152" s="183"/>
      <c r="BH1152" s="183"/>
      <c r="BI1152" s="183"/>
      <c r="BJ1152" s="183"/>
      <c r="BK1152" s="183"/>
      <c r="BL1152" s="183"/>
      <c r="BM1152" s="183"/>
    </row>
    <row r="1153" spans="1:65" x14ac:dyDescent="0.2">
      <c r="A1153" s="110"/>
      <c r="B1153" s="110"/>
      <c r="C1153" s="110"/>
      <c r="D1153" s="183"/>
      <c r="E1153" s="183"/>
      <c r="F1153" s="183"/>
      <c r="G1153" s="183"/>
      <c r="H1153" s="183"/>
      <c r="I1153" s="183"/>
      <c r="J1153" s="183"/>
      <c r="K1153" s="183"/>
      <c r="L1153" s="183"/>
      <c r="M1153" s="183"/>
      <c r="N1153" s="183"/>
      <c r="O1153" s="183"/>
      <c r="P1153" s="183"/>
      <c r="Q1153" s="183"/>
      <c r="R1153" s="183"/>
      <c r="S1153" s="183"/>
      <c r="T1153" s="183"/>
      <c r="U1153" s="183"/>
      <c r="V1153" s="183"/>
      <c r="W1153" s="183"/>
      <c r="X1153" s="183"/>
      <c r="Y1153" s="183"/>
      <c r="Z1153" s="183"/>
      <c r="AA1153" s="183"/>
      <c r="AB1153" s="183"/>
      <c r="AC1153" s="183"/>
      <c r="AD1153" s="183"/>
      <c r="AE1153" s="183"/>
      <c r="AF1153" s="183"/>
      <c r="AG1153" s="183"/>
      <c r="AH1153" s="183"/>
      <c r="AI1153" s="183"/>
      <c r="AJ1153" s="183"/>
      <c r="AK1153" s="183"/>
      <c r="AL1153" s="183"/>
      <c r="AM1153" s="183"/>
      <c r="AN1153" s="183"/>
      <c r="AO1153" s="183"/>
      <c r="AP1153" s="183"/>
      <c r="AQ1153" s="183"/>
      <c r="AR1153" s="183"/>
      <c r="AS1153" s="183"/>
      <c r="AT1153" s="183"/>
      <c r="AU1153" s="183"/>
      <c r="AV1153" s="183"/>
      <c r="AW1153" s="183"/>
      <c r="AX1153" s="183"/>
      <c r="AY1153" s="183"/>
      <c r="AZ1153" s="183"/>
      <c r="BA1153" s="183"/>
      <c r="BB1153" s="183"/>
      <c r="BC1153" s="183"/>
      <c r="BD1153" s="183"/>
      <c r="BE1153" s="183"/>
      <c r="BF1153" s="183"/>
      <c r="BG1153" s="183"/>
      <c r="BH1153" s="183"/>
      <c r="BI1153" s="183"/>
      <c r="BJ1153" s="183"/>
      <c r="BK1153" s="183"/>
      <c r="BL1153" s="183"/>
      <c r="BM1153" s="183"/>
    </row>
    <row r="1154" spans="1:65" x14ac:dyDescent="0.2">
      <c r="A1154" s="110"/>
      <c r="B1154" s="110"/>
      <c r="C1154" s="110"/>
      <c r="D1154" s="183"/>
      <c r="E1154" s="183"/>
      <c r="F1154" s="183"/>
      <c r="G1154" s="183"/>
      <c r="H1154" s="183"/>
      <c r="I1154" s="183"/>
      <c r="J1154" s="183"/>
      <c r="K1154" s="183"/>
      <c r="L1154" s="183"/>
      <c r="M1154" s="183"/>
      <c r="N1154" s="183"/>
      <c r="O1154" s="183"/>
      <c r="P1154" s="183"/>
      <c r="Q1154" s="183"/>
      <c r="R1154" s="183"/>
      <c r="S1154" s="183"/>
      <c r="T1154" s="183"/>
      <c r="U1154" s="183"/>
      <c r="V1154" s="183"/>
      <c r="W1154" s="183"/>
      <c r="X1154" s="183"/>
      <c r="Y1154" s="183"/>
      <c r="Z1154" s="183"/>
      <c r="AA1154" s="183"/>
      <c r="AB1154" s="183"/>
      <c r="AC1154" s="183"/>
      <c r="AD1154" s="183"/>
      <c r="AE1154" s="183"/>
      <c r="AF1154" s="183"/>
      <c r="AG1154" s="183"/>
      <c r="AH1154" s="183"/>
      <c r="AI1154" s="183"/>
      <c r="AJ1154" s="183"/>
      <c r="AK1154" s="183"/>
      <c r="AL1154" s="183"/>
      <c r="AM1154" s="183"/>
      <c r="AN1154" s="183"/>
      <c r="AO1154" s="183"/>
      <c r="AP1154" s="183"/>
      <c r="AQ1154" s="183"/>
      <c r="AR1154" s="183"/>
      <c r="AS1154" s="183"/>
      <c r="AT1154" s="183"/>
      <c r="AU1154" s="183"/>
      <c r="AV1154" s="183"/>
      <c r="AW1154" s="183"/>
      <c r="AX1154" s="183"/>
      <c r="AY1154" s="183"/>
      <c r="AZ1154" s="183"/>
      <c r="BA1154" s="183"/>
      <c r="BB1154" s="183"/>
      <c r="BC1154" s="183"/>
      <c r="BD1154" s="183"/>
      <c r="BE1154" s="183"/>
      <c r="BF1154" s="183"/>
      <c r="BG1154" s="183"/>
      <c r="BH1154" s="183"/>
      <c r="BI1154" s="183"/>
      <c r="BJ1154" s="183"/>
      <c r="BK1154" s="183"/>
      <c r="BL1154" s="183"/>
      <c r="BM1154" s="183"/>
    </row>
    <row r="1155" spans="1:65" x14ac:dyDescent="0.2">
      <c r="A1155" s="110"/>
      <c r="B1155" s="110"/>
      <c r="C1155" s="110"/>
      <c r="D1155" s="183"/>
      <c r="E1155" s="183"/>
      <c r="F1155" s="183"/>
      <c r="G1155" s="183"/>
      <c r="H1155" s="183"/>
      <c r="I1155" s="183"/>
      <c r="J1155" s="183"/>
      <c r="K1155" s="183"/>
      <c r="L1155" s="183"/>
      <c r="M1155" s="183"/>
      <c r="N1155" s="183"/>
      <c r="O1155" s="183"/>
      <c r="P1155" s="183"/>
      <c r="Q1155" s="183"/>
      <c r="R1155" s="183"/>
      <c r="S1155" s="183"/>
      <c r="T1155" s="183"/>
      <c r="U1155" s="183"/>
      <c r="V1155" s="183"/>
      <c r="W1155" s="183"/>
      <c r="X1155" s="183"/>
      <c r="Y1155" s="183"/>
      <c r="Z1155" s="183"/>
      <c r="AA1155" s="183"/>
      <c r="AB1155" s="183"/>
      <c r="AC1155" s="183"/>
      <c r="AD1155" s="183"/>
      <c r="AE1155" s="183"/>
      <c r="AF1155" s="183"/>
      <c r="AG1155" s="183"/>
      <c r="AH1155" s="183"/>
      <c r="AI1155" s="183"/>
      <c r="AJ1155" s="183"/>
      <c r="AK1155" s="183"/>
      <c r="AL1155" s="183"/>
      <c r="AM1155" s="183"/>
      <c r="AN1155" s="183"/>
      <c r="AO1155" s="183"/>
      <c r="AP1155" s="183"/>
      <c r="AQ1155" s="183"/>
      <c r="AR1155" s="183"/>
      <c r="AS1155" s="183"/>
      <c r="AT1155" s="183"/>
      <c r="AU1155" s="183"/>
      <c r="AV1155" s="183"/>
      <c r="AW1155" s="183"/>
      <c r="AX1155" s="183"/>
      <c r="AY1155" s="183"/>
      <c r="AZ1155" s="183"/>
      <c r="BA1155" s="183"/>
      <c r="BB1155" s="183"/>
      <c r="BC1155" s="183"/>
      <c r="BD1155" s="183"/>
      <c r="BE1155" s="183"/>
      <c r="BF1155" s="183"/>
      <c r="BG1155" s="183"/>
      <c r="BH1155" s="183"/>
      <c r="BI1155" s="183"/>
      <c r="BJ1155" s="183"/>
      <c r="BK1155" s="183"/>
      <c r="BL1155" s="183"/>
      <c r="BM1155" s="183"/>
    </row>
    <row r="1156" spans="1:65" x14ac:dyDescent="0.2">
      <c r="A1156" s="110"/>
      <c r="B1156" s="110"/>
      <c r="C1156" s="110"/>
      <c r="D1156" s="183"/>
      <c r="E1156" s="183"/>
      <c r="F1156" s="183"/>
      <c r="G1156" s="183"/>
      <c r="H1156" s="183"/>
      <c r="I1156" s="183"/>
      <c r="J1156" s="183"/>
      <c r="K1156" s="183"/>
      <c r="L1156" s="183"/>
      <c r="M1156" s="183"/>
      <c r="N1156" s="183"/>
      <c r="O1156" s="183"/>
      <c r="P1156" s="183"/>
      <c r="Q1156" s="183"/>
      <c r="R1156" s="183"/>
      <c r="S1156" s="183"/>
      <c r="T1156" s="183"/>
      <c r="U1156" s="183"/>
      <c r="V1156" s="183"/>
      <c r="W1156" s="183"/>
      <c r="X1156" s="183"/>
      <c r="Y1156" s="183"/>
      <c r="Z1156" s="183"/>
      <c r="AA1156" s="183"/>
      <c r="AB1156" s="183"/>
      <c r="AC1156" s="183"/>
      <c r="AD1156" s="183"/>
      <c r="AE1156" s="183"/>
      <c r="AF1156" s="183"/>
      <c r="AG1156" s="183"/>
      <c r="AH1156" s="183"/>
      <c r="AI1156" s="183"/>
      <c r="AJ1156" s="183"/>
      <c r="AK1156" s="183"/>
      <c r="AL1156" s="183"/>
      <c r="AM1156" s="183"/>
      <c r="AN1156" s="183"/>
      <c r="AO1156" s="183"/>
      <c r="AP1156" s="183"/>
      <c r="AQ1156" s="183"/>
      <c r="AR1156" s="183"/>
      <c r="AS1156" s="183"/>
      <c r="AT1156" s="183"/>
      <c r="AU1156" s="183"/>
      <c r="AV1156" s="183"/>
      <c r="AW1156" s="183"/>
      <c r="AX1156" s="183"/>
      <c r="AY1156" s="183"/>
      <c r="AZ1156" s="183"/>
      <c r="BA1156" s="183"/>
      <c r="BB1156" s="183"/>
      <c r="BC1156" s="183"/>
      <c r="BD1156" s="183"/>
      <c r="BE1156" s="183"/>
      <c r="BF1156" s="183"/>
      <c r="BG1156" s="183"/>
      <c r="BH1156" s="183"/>
      <c r="BI1156" s="183"/>
      <c r="BJ1156" s="183"/>
      <c r="BK1156" s="183"/>
      <c r="BL1156" s="183"/>
      <c r="BM1156" s="183"/>
    </row>
    <row r="1157" spans="1:65" x14ac:dyDescent="0.2">
      <c r="A1157" s="110"/>
      <c r="B1157" s="110"/>
      <c r="C1157" s="110"/>
      <c r="D1157" s="183"/>
      <c r="E1157" s="183"/>
      <c r="F1157" s="183"/>
      <c r="G1157" s="183"/>
      <c r="H1157" s="183"/>
      <c r="I1157" s="183"/>
      <c r="J1157" s="183"/>
      <c r="K1157" s="183"/>
      <c r="L1157" s="183"/>
      <c r="M1157" s="183"/>
      <c r="N1157" s="183"/>
      <c r="O1157" s="183"/>
      <c r="P1157" s="183"/>
      <c r="Q1157" s="183"/>
      <c r="R1157" s="183"/>
      <c r="S1157" s="183"/>
      <c r="T1157" s="183"/>
      <c r="U1157" s="183"/>
      <c r="V1157" s="183"/>
      <c r="W1157" s="183"/>
      <c r="X1157" s="183"/>
      <c r="Y1157" s="183"/>
      <c r="Z1157" s="183"/>
      <c r="AA1157" s="183"/>
      <c r="AB1157" s="183"/>
      <c r="AC1157" s="183"/>
      <c r="AD1157" s="183"/>
      <c r="AE1157" s="183"/>
      <c r="AF1157" s="183"/>
      <c r="AG1157" s="183"/>
      <c r="AH1157" s="183"/>
      <c r="AI1157" s="183"/>
      <c r="AJ1157" s="183"/>
      <c r="AK1157" s="183"/>
      <c r="AL1157" s="183"/>
      <c r="AM1157" s="183"/>
      <c r="AN1157" s="183"/>
      <c r="AO1157" s="183"/>
      <c r="AP1157" s="183"/>
      <c r="AQ1157" s="183"/>
      <c r="AR1157" s="183"/>
      <c r="AS1157" s="183"/>
      <c r="AT1157" s="183"/>
      <c r="AU1157" s="183"/>
      <c r="AV1157" s="183"/>
      <c r="AW1157" s="183"/>
      <c r="AX1157" s="183"/>
      <c r="AY1157" s="183"/>
      <c r="AZ1157" s="183"/>
      <c r="BA1157" s="183"/>
      <c r="BB1157" s="183"/>
      <c r="BC1157" s="183"/>
      <c r="BD1157" s="183"/>
      <c r="BE1157" s="183"/>
      <c r="BF1157" s="183"/>
      <c r="BG1157" s="183"/>
      <c r="BH1157" s="183"/>
      <c r="BI1157" s="183"/>
      <c r="BJ1157" s="183"/>
      <c r="BK1157" s="183"/>
      <c r="BL1157" s="183"/>
      <c r="BM1157" s="183"/>
    </row>
    <row r="1158" spans="1:65" x14ac:dyDescent="0.2">
      <c r="A1158" s="110"/>
      <c r="B1158" s="110"/>
      <c r="C1158" s="110"/>
      <c r="D1158" s="183"/>
      <c r="E1158" s="183"/>
      <c r="F1158" s="183"/>
      <c r="G1158" s="183"/>
      <c r="H1158" s="183"/>
      <c r="I1158" s="183"/>
      <c r="J1158" s="183"/>
      <c r="K1158" s="183"/>
      <c r="L1158" s="183"/>
      <c r="M1158" s="183"/>
      <c r="N1158" s="183"/>
      <c r="O1158" s="183"/>
      <c r="P1158" s="183"/>
      <c r="Q1158" s="183"/>
      <c r="R1158" s="183"/>
      <c r="S1158" s="183"/>
      <c r="T1158" s="183"/>
      <c r="U1158" s="183"/>
      <c r="V1158" s="183"/>
      <c r="W1158" s="183"/>
      <c r="X1158" s="183"/>
      <c r="Y1158" s="183"/>
      <c r="Z1158" s="183"/>
      <c r="AA1158" s="183"/>
      <c r="AB1158" s="183"/>
      <c r="AC1158" s="183"/>
      <c r="AD1158" s="183"/>
      <c r="AE1158" s="183"/>
      <c r="AF1158" s="183"/>
      <c r="AG1158" s="183"/>
      <c r="AH1158" s="183"/>
      <c r="AI1158" s="183"/>
      <c r="AJ1158" s="183"/>
      <c r="AK1158" s="183"/>
      <c r="AL1158" s="183"/>
      <c r="AM1158" s="183"/>
      <c r="AN1158" s="183"/>
      <c r="AO1158" s="183"/>
      <c r="AP1158" s="183"/>
      <c r="AQ1158" s="183"/>
      <c r="AR1158" s="183"/>
      <c r="AS1158" s="183"/>
      <c r="AT1158" s="183"/>
      <c r="AU1158" s="183"/>
      <c r="AV1158" s="183"/>
      <c r="AW1158" s="183"/>
      <c r="AX1158" s="183"/>
      <c r="AY1158" s="183"/>
      <c r="AZ1158" s="183"/>
      <c r="BA1158" s="183"/>
      <c r="BB1158" s="183"/>
      <c r="BC1158" s="183"/>
      <c r="BD1158" s="183"/>
      <c r="BE1158" s="183"/>
      <c r="BF1158" s="183"/>
      <c r="BG1158" s="183"/>
      <c r="BH1158" s="183"/>
      <c r="BI1158" s="183"/>
      <c r="BJ1158" s="183"/>
      <c r="BK1158" s="183"/>
      <c r="BL1158" s="183"/>
      <c r="BM1158" s="183"/>
    </row>
    <row r="1159" spans="1:65" x14ac:dyDescent="0.2">
      <c r="A1159" s="110"/>
      <c r="B1159" s="110"/>
      <c r="C1159" s="110"/>
      <c r="D1159" s="183"/>
      <c r="E1159" s="183"/>
      <c r="F1159" s="183"/>
      <c r="G1159" s="183"/>
      <c r="H1159" s="183"/>
      <c r="I1159" s="183"/>
      <c r="J1159" s="183"/>
      <c r="K1159" s="183"/>
      <c r="L1159" s="183"/>
      <c r="M1159" s="183"/>
      <c r="N1159" s="183"/>
      <c r="O1159" s="183"/>
      <c r="P1159" s="183"/>
      <c r="Q1159" s="183"/>
      <c r="R1159" s="183"/>
      <c r="S1159" s="183"/>
      <c r="T1159" s="183"/>
      <c r="U1159" s="183"/>
      <c r="V1159" s="183"/>
      <c r="W1159" s="183"/>
      <c r="X1159" s="183"/>
      <c r="Y1159" s="183"/>
      <c r="Z1159" s="183"/>
      <c r="AA1159" s="183"/>
      <c r="AB1159" s="183"/>
      <c r="AC1159" s="183"/>
      <c r="AD1159" s="183"/>
      <c r="AE1159" s="183"/>
      <c r="AF1159" s="183"/>
      <c r="AG1159" s="183"/>
      <c r="AH1159" s="183"/>
      <c r="AI1159" s="183"/>
      <c r="AJ1159" s="183"/>
      <c r="AK1159" s="183"/>
      <c r="AL1159" s="183"/>
      <c r="AM1159" s="183"/>
      <c r="AN1159" s="183"/>
      <c r="AO1159" s="183"/>
      <c r="AP1159" s="183"/>
      <c r="AQ1159" s="183"/>
      <c r="AR1159" s="183"/>
      <c r="AS1159" s="183"/>
      <c r="AT1159" s="183"/>
      <c r="AU1159" s="183"/>
      <c r="AV1159" s="183"/>
      <c r="AW1159" s="183"/>
      <c r="AX1159" s="183"/>
      <c r="AY1159" s="183"/>
      <c r="AZ1159" s="183"/>
      <c r="BA1159" s="183"/>
      <c r="BB1159" s="183"/>
      <c r="BC1159" s="183"/>
      <c r="BD1159" s="183"/>
      <c r="BE1159" s="183"/>
      <c r="BF1159" s="183"/>
      <c r="BG1159" s="183"/>
      <c r="BH1159" s="183"/>
      <c r="BI1159" s="183"/>
      <c r="BJ1159" s="183"/>
      <c r="BK1159" s="183"/>
      <c r="BL1159" s="183"/>
      <c r="BM1159" s="183"/>
    </row>
    <row r="1160" spans="1:65" x14ac:dyDescent="0.2">
      <c r="A1160" s="110"/>
      <c r="B1160" s="110"/>
      <c r="C1160" s="110"/>
      <c r="D1160" s="183"/>
      <c r="E1160" s="183"/>
      <c r="F1160" s="183"/>
      <c r="G1160" s="183"/>
      <c r="H1160" s="183"/>
      <c r="I1160" s="183"/>
      <c r="J1160" s="183"/>
      <c r="K1160" s="183"/>
      <c r="L1160" s="183"/>
      <c r="M1160" s="183"/>
      <c r="N1160" s="183"/>
      <c r="O1160" s="183"/>
      <c r="P1160" s="183"/>
      <c r="Q1160" s="183"/>
      <c r="R1160" s="183"/>
      <c r="S1160" s="183"/>
      <c r="T1160" s="183"/>
      <c r="U1160" s="183"/>
      <c r="V1160" s="183"/>
      <c r="W1160" s="183"/>
      <c r="X1160" s="183"/>
      <c r="Y1160" s="183"/>
      <c r="Z1160" s="183"/>
      <c r="AA1160" s="183"/>
      <c r="AB1160" s="183"/>
      <c r="AC1160" s="183"/>
      <c r="AD1160" s="183"/>
      <c r="AE1160" s="183"/>
      <c r="AF1160" s="183"/>
      <c r="AG1160" s="183"/>
      <c r="AH1160" s="183"/>
      <c r="AI1160" s="183"/>
      <c r="AJ1160" s="183"/>
      <c r="AK1160" s="183"/>
      <c r="AL1160" s="183"/>
      <c r="AM1160" s="183"/>
      <c r="AN1160" s="183"/>
      <c r="AO1160" s="183"/>
      <c r="AP1160" s="183"/>
      <c r="AQ1160" s="183"/>
      <c r="AR1160" s="183"/>
      <c r="AS1160" s="183"/>
      <c r="AT1160" s="183"/>
      <c r="AU1160" s="183"/>
      <c r="AV1160" s="183"/>
      <c r="AW1160" s="183"/>
      <c r="AX1160" s="183"/>
      <c r="AY1160" s="183"/>
      <c r="AZ1160" s="183"/>
      <c r="BA1160" s="183"/>
      <c r="BB1160" s="183"/>
      <c r="BC1160" s="183"/>
      <c r="BD1160" s="183"/>
      <c r="BE1160" s="183"/>
      <c r="BF1160" s="183"/>
      <c r="BG1160" s="183"/>
      <c r="BH1160" s="183"/>
      <c r="BI1160" s="183"/>
      <c r="BJ1160" s="183"/>
      <c r="BK1160" s="183"/>
      <c r="BL1160" s="183"/>
      <c r="BM1160" s="183"/>
    </row>
    <row r="1161" spans="1:65" x14ac:dyDescent="0.2">
      <c r="A1161" s="110"/>
      <c r="B1161" s="110"/>
      <c r="C1161" s="110"/>
      <c r="D1161" s="183"/>
      <c r="E1161" s="183"/>
      <c r="F1161" s="183"/>
      <c r="G1161" s="183"/>
      <c r="H1161" s="183"/>
      <c r="I1161" s="183"/>
      <c r="J1161" s="183"/>
      <c r="K1161" s="183"/>
      <c r="L1161" s="183"/>
      <c r="M1161" s="183"/>
      <c r="N1161" s="183"/>
      <c r="O1161" s="183"/>
      <c r="P1161" s="183"/>
      <c r="Q1161" s="183"/>
      <c r="R1161" s="183"/>
      <c r="S1161" s="183"/>
      <c r="T1161" s="183"/>
      <c r="U1161" s="183"/>
      <c r="V1161" s="183"/>
      <c r="W1161" s="183"/>
      <c r="X1161" s="183"/>
      <c r="Y1161" s="183"/>
      <c r="Z1161" s="183"/>
      <c r="AA1161" s="183"/>
      <c r="AB1161" s="183"/>
      <c r="AC1161" s="183"/>
      <c r="AD1161" s="183"/>
      <c r="AE1161" s="183"/>
      <c r="AF1161" s="183"/>
      <c r="AG1161" s="183"/>
      <c r="AH1161" s="183"/>
      <c r="AI1161" s="183"/>
      <c r="AJ1161" s="183"/>
      <c r="AK1161" s="183"/>
      <c r="AL1161" s="183"/>
      <c r="AM1161" s="183"/>
      <c r="AN1161" s="183"/>
      <c r="AO1161" s="183"/>
      <c r="AP1161" s="183"/>
      <c r="AQ1161" s="183"/>
      <c r="AR1161" s="183"/>
      <c r="AS1161" s="183"/>
      <c r="AT1161" s="183"/>
      <c r="AU1161" s="183"/>
      <c r="AV1161" s="183"/>
      <c r="AW1161" s="183"/>
      <c r="AX1161" s="183"/>
      <c r="AY1161" s="183"/>
      <c r="AZ1161" s="183"/>
      <c r="BA1161" s="183"/>
      <c r="BB1161" s="183"/>
      <c r="BC1161" s="183"/>
      <c r="BD1161" s="183"/>
      <c r="BE1161" s="183"/>
      <c r="BF1161" s="183"/>
      <c r="BG1161" s="183"/>
      <c r="BH1161" s="183"/>
      <c r="BI1161" s="183"/>
      <c r="BJ1161" s="183"/>
      <c r="BK1161" s="183"/>
      <c r="BL1161" s="183"/>
      <c r="BM1161" s="183"/>
    </row>
    <row r="1162" spans="1:65" x14ac:dyDescent="0.2">
      <c r="A1162" s="110"/>
      <c r="B1162" s="110"/>
      <c r="C1162" s="110"/>
      <c r="D1162" s="183"/>
      <c r="E1162" s="183"/>
      <c r="F1162" s="183"/>
      <c r="G1162" s="183"/>
      <c r="H1162" s="183"/>
      <c r="I1162" s="183"/>
      <c r="J1162" s="183"/>
      <c r="K1162" s="183"/>
      <c r="L1162" s="183"/>
      <c r="M1162" s="183"/>
      <c r="N1162" s="183"/>
      <c r="O1162" s="183"/>
      <c r="P1162" s="183"/>
      <c r="Q1162" s="183"/>
      <c r="R1162" s="183"/>
      <c r="S1162" s="183"/>
      <c r="T1162" s="183"/>
      <c r="U1162" s="183"/>
      <c r="V1162" s="183"/>
      <c r="W1162" s="183"/>
      <c r="X1162" s="183"/>
      <c r="Y1162" s="183"/>
      <c r="Z1162" s="183"/>
      <c r="AA1162" s="183"/>
      <c r="AB1162" s="183"/>
      <c r="AC1162" s="183"/>
      <c r="AD1162" s="183"/>
      <c r="AE1162" s="183"/>
      <c r="AF1162" s="183"/>
      <c r="AG1162" s="183"/>
      <c r="AH1162" s="183"/>
      <c r="AI1162" s="183"/>
      <c r="AJ1162" s="183"/>
      <c r="AK1162" s="183"/>
      <c r="AL1162" s="183"/>
      <c r="AM1162" s="183"/>
      <c r="AN1162" s="183"/>
      <c r="AO1162" s="183"/>
      <c r="AP1162" s="183"/>
      <c r="AQ1162" s="183"/>
      <c r="AR1162" s="183"/>
      <c r="AS1162" s="183"/>
      <c r="AT1162" s="183"/>
      <c r="AU1162" s="183"/>
      <c r="AV1162" s="183"/>
      <c r="AW1162" s="183"/>
      <c r="AX1162" s="183"/>
      <c r="AY1162" s="183"/>
      <c r="AZ1162" s="183"/>
      <c r="BA1162" s="183"/>
      <c r="BB1162" s="183"/>
      <c r="BC1162" s="183"/>
      <c r="BD1162" s="183"/>
      <c r="BE1162" s="183"/>
      <c r="BF1162" s="183"/>
      <c r="BG1162" s="183"/>
      <c r="BH1162" s="183"/>
      <c r="BI1162" s="183"/>
      <c r="BJ1162" s="183"/>
      <c r="BK1162" s="183"/>
      <c r="BL1162" s="183"/>
      <c r="BM1162" s="183"/>
    </row>
    <row r="1163" spans="1:65" x14ac:dyDescent="0.2">
      <c r="A1163" s="110"/>
      <c r="B1163" s="110"/>
      <c r="C1163" s="110"/>
      <c r="D1163" s="183"/>
      <c r="E1163" s="183"/>
      <c r="F1163" s="183"/>
      <c r="G1163" s="183"/>
      <c r="H1163" s="183"/>
      <c r="I1163" s="183"/>
      <c r="J1163" s="183"/>
      <c r="K1163" s="183"/>
      <c r="L1163" s="183"/>
      <c r="M1163" s="183"/>
      <c r="N1163" s="183"/>
      <c r="O1163" s="183"/>
      <c r="P1163" s="183"/>
      <c r="Q1163" s="183"/>
      <c r="R1163" s="183"/>
      <c r="S1163" s="183"/>
      <c r="T1163" s="183"/>
      <c r="U1163" s="183"/>
      <c r="V1163" s="183"/>
      <c r="W1163" s="183"/>
      <c r="X1163" s="183"/>
      <c r="Y1163" s="183"/>
      <c r="Z1163" s="183"/>
      <c r="AA1163" s="183"/>
      <c r="AB1163" s="183"/>
      <c r="AC1163" s="183"/>
      <c r="AD1163" s="183"/>
      <c r="AE1163" s="183"/>
      <c r="AF1163" s="183"/>
      <c r="AG1163" s="183"/>
      <c r="AH1163" s="183"/>
      <c r="AI1163" s="183"/>
      <c r="AJ1163" s="183"/>
      <c r="AK1163" s="183"/>
      <c r="AL1163" s="183"/>
      <c r="AM1163" s="183"/>
      <c r="AN1163" s="183"/>
      <c r="AO1163" s="183"/>
      <c r="AP1163" s="183"/>
      <c r="AQ1163" s="183"/>
      <c r="AR1163" s="183"/>
      <c r="AS1163" s="183"/>
      <c r="AT1163" s="183"/>
      <c r="AU1163" s="183"/>
      <c r="AV1163" s="183"/>
      <c r="AW1163" s="183"/>
      <c r="AX1163" s="183"/>
      <c r="AY1163" s="183"/>
      <c r="AZ1163" s="183"/>
      <c r="BA1163" s="183"/>
      <c r="BB1163" s="183"/>
      <c r="BC1163" s="183"/>
      <c r="BD1163" s="183"/>
      <c r="BE1163" s="183"/>
      <c r="BF1163" s="183"/>
      <c r="BG1163" s="183"/>
      <c r="BH1163" s="183"/>
      <c r="BI1163" s="183"/>
      <c r="BJ1163" s="183"/>
      <c r="BK1163" s="183"/>
      <c r="BL1163" s="183"/>
      <c r="BM1163" s="183"/>
    </row>
    <row r="1164" spans="1:65" x14ac:dyDescent="0.2">
      <c r="A1164" s="110"/>
      <c r="B1164" s="110"/>
      <c r="C1164" s="110"/>
      <c r="D1164" s="183"/>
      <c r="E1164" s="183"/>
      <c r="F1164" s="183"/>
      <c r="G1164" s="183"/>
      <c r="H1164" s="183"/>
      <c r="I1164" s="183"/>
      <c r="J1164" s="183"/>
      <c r="K1164" s="183"/>
      <c r="L1164" s="183"/>
      <c r="M1164" s="183"/>
      <c r="N1164" s="183"/>
      <c r="O1164" s="183"/>
      <c r="P1164" s="183"/>
      <c r="Q1164" s="183"/>
      <c r="R1164" s="183"/>
      <c r="S1164" s="183"/>
      <c r="T1164" s="183"/>
      <c r="U1164" s="183"/>
      <c r="V1164" s="183"/>
      <c r="W1164" s="183"/>
      <c r="X1164" s="183"/>
      <c r="Y1164" s="183"/>
      <c r="Z1164" s="183"/>
      <c r="AA1164" s="183"/>
      <c r="AB1164" s="183"/>
      <c r="AC1164" s="183"/>
      <c r="AD1164" s="183"/>
      <c r="AE1164" s="183"/>
      <c r="AF1164" s="183"/>
      <c r="AG1164" s="183"/>
      <c r="AH1164" s="183"/>
      <c r="AI1164" s="183"/>
      <c r="AJ1164" s="183"/>
      <c r="AK1164" s="183"/>
      <c r="AL1164" s="183"/>
      <c r="AM1164" s="183"/>
      <c r="AN1164" s="183"/>
      <c r="AO1164" s="183"/>
      <c r="AP1164" s="183"/>
      <c r="AQ1164" s="183"/>
      <c r="AR1164" s="183"/>
      <c r="AS1164" s="183"/>
      <c r="AT1164" s="183"/>
      <c r="AU1164" s="183"/>
      <c r="AV1164" s="183"/>
      <c r="AW1164" s="183"/>
      <c r="AX1164" s="183"/>
      <c r="AY1164" s="183"/>
      <c r="AZ1164" s="183"/>
      <c r="BA1164" s="183"/>
      <c r="BB1164" s="183"/>
      <c r="BC1164" s="183"/>
      <c r="BD1164" s="183"/>
      <c r="BE1164" s="183"/>
      <c r="BF1164" s="183"/>
      <c r="BG1164" s="183"/>
      <c r="BH1164" s="183"/>
      <c r="BI1164" s="183"/>
      <c r="BJ1164" s="183"/>
      <c r="BK1164" s="183"/>
      <c r="BL1164" s="183"/>
      <c r="BM1164" s="183"/>
    </row>
    <row r="1165" spans="1:65" x14ac:dyDescent="0.2">
      <c r="A1165" s="110"/>
      <c r="B1165" s="110"/>
      <c r="C1165" s="110"/>
      <c r="D1165" s="183"/>
      <c r="E1165" s="183"/>
      <c r="F1165" s="183"/>
      <c r="G1165" s="183"/>
      <c r="H1165" s="183"/>
      <c r="I1165" s="183"/>
      <c r="J1165" s="183"/>
      <c r="K1165" s="183"/>
      <c r="L1165" s="183"/>
      <c r="M1165" s="183"/>
      <c r="N1165" s="183"/>
      <c r="O1165" s="183"/>
      <c r="P1165" s="183"/>
      <c r="Q1165" s="183"/>
      <c r="R1165" s="183"/>
      <c r="S1165" s="183"/>
      <c r="T1165" s="183"/>
      <c r="U1165" s="183"/>
      <c r="V1165" s="183"/>
      <c r="W1165" s="183"/>
      <c r="X1165" s="183"/>
      <c r="Y1165" s="183"/>
      <c r="Z1165" s="183"/>
      <c r="AA1165" s="183"/>
      <c r="AB1165" s="183"/>
      <c r="AC1165" s="183"/>
      <c r="AD1165" s="183"/>
      <c r="AE1165" s="183"/>
      <c r="AF1165" s="183"/>
      <c r="AG1165" s="183"/>
      <c r="AH1165" s="183"/>
      <c r="AI1165" s="183"/>
      <c r="AJ1165" s="183"/>
      <c r="AK1165" s="183"/>
      <c r="AL1165" s="183"/>
      <c r="AM1165" s="183"/>
      <c r="AN1165" s="183"/>
      <c r="AO1165" s="183"/>
      <c r="AP1165" s="183"/>
      <c r="AQ1165" s="183"/>
      <c r="AR1165" s="183"/>
      <c r="AS1165" s="183"/>
      <c r="AT1165" s="183"/>
      <c r="AU1165" s="183"/>
      <c r="AV1165" s="183"/>
      <c r="AW1165" s="183"/>
      <c r="AX1165" s="183"/>
      <c r="AY1165" s="183"/>
      <c r="AZ1165" s="183"/>
      <c r="BA1165" s="183"/>
      <c r="BB1165" s="183"/>
      <c r="BC1165" s="183"/>
      <c r="BD1165" s="183"/>
      <c r="BE1165" s="183"/>
      <c r="BF1165" s="183"/>
      <c r="BG1165" s="183"/>
      <c r="BH1165" s="183"/>
      <c r="BI1165" s="183"/>
      <c r="BJ1165" s="183"/>
      <c r="BK1165" s="183"/>
      <c r="BL1165" s="183"/>
      <c r="BM1165" s="183"/>
    </row>
    <row r="1166" spans="1:65" x14ac:dyDescent="0.2">
      <c r="A1166" s="110"/>
      <c r="B1166" s="110"/>
      <c r="C1166" s="110"/>
      <c r="D1166" s="183"/>
      <c r="E1166" s="183"/>
      <c r="F1166" s="183"/>
      <c r="G1166" s="183"/>
      <c r="H1166" s="183"/>
      <c r="I1166" s="183"/>
      <c r="J1166" s="183"/>
      <c r="K1166" s="183"/>
      <c r="L1166" s="183"/>
      <c r="M1166" s="183"/>
      <c r="N1166" s="183"/>
      <c r="O1166" s="183"/>
      <c r="P1166" s="183"/>
      <c r="Q1166" s="183"/>
      <c r="R1166" s="183"/>
      <c r="S1166" s="183"/>
      <c r="T1166" s="183"/>
      <c r="U1166" s="183"/>
      <c r="V1166" s="183"/>
      <c r="W1166" s="183"/>
      <c r="X1166" s="183"/>
      <c r="Y1166" s="183"/>
      <c r="Z1166" s="183"/>
      <c r="AA1166" s="183"/>
      <c r="AB1166" s="183"/>
      <c r="AC1166" s="183"/>
      <c r="AD1166" s="183"/>
      <c r="AE1166" s="183"/>
      <c r="AF1166" s="183"/>
      <c r="AG1166" s="183"/>
      <c r="AH1166" s="183"/>
      <c r="AI1166" s="183"/>
      <c r="AJ1166" s="183"/>
      <c r="AK1166" s="183"/>
      <c r="AL1166" s="183"/>
      <c r="AM1166" s="183"/>
      <c r="AN1166" s="183"/>
      <c r="AO1166" s="183"/>
      <c r="AP1166" s="183"/>
      <c r="AQ1166" s="183"/>
      <c r="AR1166" s="183"/>
      <c r="AS1166" s="183"/>
      <c r="AT1166" s="183"/>
      <c r="AU1166" s="183"/>
      <c r="AV1166" s="183"/>
      <c r="AW1166" s="183"/>
      <c r="AX1166" s="183"/>
      <c r="AY1166" s="183"/>
      <c r="AZ1166" s="183"/>
      <c r="BA1166" s="183"/>
      <c r="BB1166" s="183"/>
      <c r="BC1166" s="183"/>
      <c r="BD1166" s="183"/>
      <c r="BE1166" s="183"/>
      <c r="BF1166" s="183"/>
      <c r="BG1166" s="183"/>
      <c r="BH1166" s="183"/>
      <c r="BI1166" s="183"/>
      <c r="BJ1166" s="183"/>
      <c r="BK1166" s="183"/>
      <c r="BL1166" s="183"/>
      <c r="BM1166" s="183"/>
    </row>
    <row r="1167" spans="1:65" x14ac:dyDescent="0.2">
      <c r="A1167" s="110"/>
      <c r="B1167" s="110"/>
      <c r="C1167" s="110"/>
      <c r="D1167" s="183"/>
      <c r="E1167" s="183"/>
      <c r="F1167" s="183"/>
      <c r="G1167" s="183"/>
      <c r="H1167" s="183"/>
      <c r="I1167" s="183"/>
      <c r="J1167" s="183"/>
      <c r="K1167" s="183"/>
      <c r="L1167" s="183"/>
      <c r="M1167" s="183"/>
      <c r="N1167" s="183"/>
      <c r="O1167" s="183"/>
      <c r="P1167" s="183"/>
      <c r="Q1167" s="183"/>
      <c r="R1167" s="183"/>
      <c r="S1167" s="183"/>
      <c r="T1167" s="183"/>
      <c r="U1167" s="183"/>
      <c r="V1167" s="183"/>
      <c r="W1167" s="183"/>
      <c r="X1167" s="183"/>
      <c r="Y1167" s="183"/>
      <c r="Z1167" s="183"/>
      <c r="AA1167" s="183"/>
      <c r="AB1167" s="183"/>
      <c r="AC1167" s="183"/>
      <c r="AD1167" s="183"/>
      <c r="AE1167" s="183"/>
      <c r="AF1167" s="183"/>
      <c r="AG1167" s="183"/>
      <c r="AH1167" s="183"/>
      <c r="AI1167" s="183"/>
      <c r="AJ1167" s="183"/>
      <c r="AK1167" s="183"/>
      <c r="AL1167" s="183"/>
      <c r="AM1167" s="183"/>
      <c r="AN1167" s="183"/>
      <c r="AO1167" s="183"/>
      <c r="AP1167" s="183"/>
      <c r="AQ1167" s="183"/>
      <c r="AR1167" s="183"/>
      <c r="AS1167" s="183"/>
      <c r="AT1167" s="183"/>
      <c r="AU1167" s="183"/>
      <c r="AV1167" s="183"/>
      <c r="AW1167" s="183"/>
      <c r="AX1167" s="183"/>
      <c r="AY1167" s="183"/>
      <c r="AZ1167" s="183"/>
      <c r="BA1167" s="183"/>
      <c r="BB1167" s="183"/>
      <c r="BC1167" s="183"/>
      <c r="BD1167" s="183"/>
      <c r="BE1167" s="183"/>
      <c r="BF1167" s="183"/>
      <c r="BG1167" s="183"/>
      <c r="BH1167" s="183"/>
      <c r="BI1167" s="183"/>
      <c r="BJ1167" s="183"/>
      <c r="BK1167" s="183"/>
      <c r="BL1167" s="183"/>
      <c r="BM1167" s="183"/>
    </row>
    <row r="1168" spans="1:65" x14ac:dyDescent="0.2">
      <c r="A1168" s="110"/>
      <c r="B1168" s="110"/>
      <c r="C1168" s="110"/>
      <c r="D1168" s="183"/>
      <c r="E1168" s="183"/>
      <c r="F1168" s="183"/>
      <c r="G1168" s="183"/>
      <c r="H1168" s="183"/>
      <c r="I1168" s="183"/>
      <c r="J1168" s="183"/>
      <c r="K1168" s="183"/>
      <c r="L1168" s="183"/>
      <c r="M1168" s="183"/>
      <c r="N1168" s="183"/>
      <c r="O1168" s="183"/>
      <c r="P1168" s="183"/>
      <c r="Q1168" s="183"/>
      <c r="R1168" s="183"/>
      <c r="S1168" s="183"/>
      <c r="T1168" s="183"/>
      <c r="U1168" s="183"/>
      <c r="V1168" s="183"/>
      <c r="W1168" s="183"/>
      <c r="X1168" s="183"/>
      <c r="Y1168" s="183"/>
      <c r="Z1168" s="183"/>
      <c r="AA1168" s="183"/>
      <c r="AB1168" s="183"/>
      <c r="AC1168" s="183"/>
      <c r="AD1168" s="183"/>
      <c r="AE1168" s="183"/>
      <c r="AF1168" s="183"/>
      <c r="AG1168" s="183"/>
      <c r="AH1168" s="183"/>
      <c r="AI1168" s="183"/>
      <c r="AJ1168" s="183"/>
      <c r="AK1168" s="183"/>
      <c r="AL1168" s="183"/>
      <c r="AM1168" s="183"/>
      <c r="AN1168" s="183"/>
      <c r="AO1168" s="183"/>
      <c r="AP1168" s="183"/>
      <c r="AQ1168" s="183"/>
      <c r="AR1168" s="183"/>
      <c r="AS1168" s="183"/>
      <c r="AT1168" s="183"/>
      <c r="AU1168" s="183"/>
      <c r="AV1168" s="183"/>
      <c r="AW1168" s="183"/>
      <c r="AX1168" s="183"/>
      <c r="AY1168" s="183"/>
      <c r="AZ1168" s="183"/>
      <c r="BA1168" s="183"/>
      <c r="BB1168" s="183"/>
      <c r="BC1168" s="183"/>
      <c r="BD1168" s="183"/>
      <c r="BE1168" s="183"/>
      <c r="BF1168" s="183"/>
      <c r="BG1168" s="183"/>
      <c r="BH1168" s="183"/>
      <c r="BI1168" s="183"/>
      <c r="BJ1168" s="183"/>
      <c r="BK1168" s="183"/>
      <c r="BL1168" s="183"/>
      <c r="BM1168" s="183"/>
    </row>
    <row r="1169" spans="1:65" x14ac:dyDescent="0.2">
      <c r="A1169" s="110"/>
      <c r="B1169" s="110"/>
      <c r="C1169" s="110"/>
      <c r="D1169" s="183"/>
      <c r="E1169" s="183"/>
      <c r="F1169" s="183"/>
      <c r="G1169" s="183"/>
      <c r="H1169" s="183"/>
      <c r="I1169" s="183"/>
      <c r="J1169" s="183"/>
      <c r="K1169" s="183"/>
      <c r="L1169" s="183"/>
      <c r="M1169" s="183"/>
      <c r="N1169" s="183"/>
      <c r="O1169" s="183"/>
      <c r="P1169" s="183"/>
      <c r="Q1169" s="183"/>
      <c r="R1169" s="183"/>
      <c r="S1169" s="183"/>
      <c r="T1169" s="183"/>
      <c r="U1169" s="183"/>
      <c r="V1169" s="183"/>
      <c r="W1169" s="183"/>
      <c r="X1169" s="183"/>
      <c r="Y1169" s="183"/>
      <c r="Z1169" s="183"/>
      <c r="AA1169" s="183"/>
      <c r="AB1169" s="183"/>
      <c r="AC1169" s="183"/>
      <c r="AD1169" s="183"/>
      <c r="AE1169" s="183"/>
      <c r="AF1169" s="183"/>
      <c r="AG1169" s="183"/>
      <c r="AH1169" s="183"/>
      <c r="AI1169" s="183"/>
      <c r="AJ1169" s="183"/>
      <c r="AK1169" s="183"/>
      <c r="AL1169" s="183"/>
      <c r="AM1169" s="183"/>
      <c r="AN1169" s="183"/>
      <c r="AO1169" s="183"/>
      <c r="AP1169" s="183"/>
      <c r="AQ1169" s="183"/>
      <c r="AR1169" s="183"/>
      <c r="AS1169" s="183"/>
      <c r="AT1169" s="183"/>
      <c r="AU1169" s="183"/>
      <c r="AV1169" s="183"/>
      <c r="AW1169" s="183"/>
      <c r="AX1169" s="183"/>
      <c r="AY1169" s="183"/>
      <c r="AZ1169" s="183"/>
      <c r="BA1169" s="183"/>
      <c r="BB1169" s="183"/>
      <c r="BC1169" s="183"/>
      <c r="BD1169" s="183"/>
      <c r="BE1169" s="183"/>
      <c r="BF1169" s="183"/>
      <c r="BG1169" s="183"/>
      <c r="BH1169" s="183"/>
      <c r="BI1169" s="183"/>
      <c r="BJ1169" s="183"/>
      <c r="BK1169" s="183"/>
      <c r="BL1169" s="183"/>
      <c r="BM1169" s="183"/>
    </row>
    <row r="1170" spans="1:65" x14ac:dyDescent="0.2">
      <c r="A1170" s="110"/>
      <c r="B1170" s="110"/>
      <c r="C1170" s="110"/>
      <c r="D1170" s="183"/>
      <c r="E1170" s="183"/>
      <c r="F1170" s="183"/>
      <c r="G1170" s="183"/>
      <c r="H1170" s="183"/>
      <c r="I1170" s="183"/>
      <c r="J1170" s="183"/>
      <c r="K1170" s="183"/>
      <c r="L1170" s="183"/>
      <c r="M1170" s="183"/>
      <c r="N1170" s="183"/>
      <c r="O1170" s="183"/>
      <c r="P1170" s="183"/>
      <c r="Q1170" s="183"/>
      <c r="R1170" s="183"/>
      <c r="S1170" s="183"/>
      <c r="T1170" s="183"/>
      <c r="U1170" s="183"/>
      <c r="V1170" s="183"/>
      <c r="W1170" s="183"/>
      <c r="X1170" s="183"/>
      <c r="Y1170" s="183"/>
      <c r="Z1170" s="183"/>
      <c r="AA1170" s="183"/>
      <c r="AB1170" s="183"/>
      <c r="AC1170" s="183"/>
      <c r="AD1170" s="183"/>
      <c r="AE1170" s="183"/>
      <c r="AF1170" s="183"/>
      <c r="AG1170" s="183"/>
      <c r="AH1170" s="183"/>
      <c r="AI1170" s="183"/>
      <c r="AJ1170" s="183"/>
      <c r="AK1170" s="183"/>
      <c r="AL1170" s="183"/>
      <c r="AM1170" s="183"/>
      <c r="AN1170" s="183"/>
      <c r="AO1170" s="183"/>
      <c r="AP1170" s="183"/>
      <c r="AQ1170" s="183"/>
      <c r="AR1170" s="183"/>
      <c r="AS1170" s="183"/>
      <c r="AT1170" s="183"/>
      <c r="AU1170" s="183"/>
      <c r="AV1170" s="183"/>
      <c r="AW1170" s="183"/>
      <c r="AX1170" s="183"/>
      <c r="AY1170" s="183"/>
      <c r="AZ1170" s="183"/>
      <c r="BA1170" s="183"/>
      <c r="BB1170" s="183"/>
      <c r="BC1170" s="183"/>
      <c r="BD1170" s="183"/>
      <c r="BE1170" s="183"/>
      <c r="BF1170" s="183"/>
      <c r="BG1170" s="183"/>
      <c r="BH1170" s="183"/>
      <c r="BI1170" s="183"/>
      <c r="BJ1170" s="183"/>
      <c r="BK1170" s="183"/>
      <c r="BL1170" s="183"/>
      <c r="BM1170" s="183"/>
    </row>
    <row r="1171" spans="1:65" x14ac:dyDescent="0.2">
      <c r="A1171" s="110"/>
      <c r="B1171" s="110"/>
      <c r="C1171" s="110"/>
      <c r="D1171" s="183"/>
      <c r="E1171" s="183"/>
      <c r="F1171" s="183"/>
      <c r="G1171" s="183"/>
      <c r="H1171" s="183"/>
      <c r="I1171" s="183"/>
      <c r="J1171" s="183"/>
      <c r="K1171" s="183"/>
      <c r="L1171" s="183"/>
      <c r="M1171" s="183"/>
      <c r="N1171" s="183"/>
      <c r="O1171" s="183"/>
      <c r="P1171" s="183"/>
      <c r="Q1171" s="183"/>
      <c r="R1171" s="183"/>
      <c r="S1171" s="183"/>
      <c r="T1171" s="183"/>
      <c r="U1171" s="183"/>
      <c r="V1171" s="183"/>
      <c r="W1171" s="183"/>
      <c r="X1171" s="183"/>
      <c r="Y1171" s="183"/>
      <c r="Z1171" s="183"/>
      <c r="AA1171" s="183"/>
      <c r="AB1171" s="183"/>
      <c r="AC1171" s="183"/>
      <c r="AD1171" s="183"/>
      <c r="AE1171" s="183"/>
      <c r="AF1171" s="183"/>
      <c r="AG1171" s="183"/>
      <c r="AH1171" s="183"/>
      <c r="AI1171" s="183"/>
      <c r="AJ1171" s="183"/>
      <c r="AK1171" s="183"/>
      <c r="AL1171" s="183"/>
      <c r="AM1171" s="183"/>
      <c r="AN1171" s="183"/>
      <c r="AO1171" s="183"/>
      <c r="AP1171" s="183"/>
      <c r="AQ1171" s="183"/>
      <c r="AR1171" s="183"/>
      <c r="AS1171" s="183"/>
      <c r="AT1171" s="183"/>
      <c r="AU1171" s="183"/>
      <c r="AV1171" s="183"/>
      <c r="AW1171" s="183"/>
      <c r="AX1171" s="183"/>
      <c r="AY1171" s="183"/>
      <c r="AZ1171" s="183"/>
      <c r="BA1171" s="183"/>
      <c r="BB1171" s="183"/>
      <c r="BC1171" s="183"/>
      <c r="BD1171" s="183"/>
      <c r="BE1171" s="183"/>
      <c r="BF1171" s="183"/>
      <c r="BG1171" s="183"/>
      <c r="BH1171" s="183"/>
      <c r="BI1171" s="183"/>
      <c r="BJ1171" s="183"/>
      <c r="BK1171" s="183"/>
      <c r="BL1171" s="183"/>
      <c r="BM1171" s="183"/>
    </row>
    <row r="1172" spans="1:65" x14ac:dyDescent="0.2">
      <c r="A1172" s="110"/>
      <c r="B1172" s="110"/>
      <c r="C1172" s="110"/>
      <c r="D1172" s="183"/>
      <c r="E1172" s="183"/>
      <c r="F1172" s="183"/>
      <c r="G1172" s="183"/>
      <c r="H1172" s="183"/>
      <c r="I1172" s="183"/>
      <c r="J1172" s="183"/>
      <c r="K1172" s="183"/>
      <c r="L1172" s="183"/>
      <c r="M1172" s="183"/>
      <c r="N1172" s="183"/>
      <c r="O1172" s="183"/>
      <c r="P1172" s="183"/>
      <c r="Q1172" s="183"/>
      <c r="R1172" s="183"/>
      <c r="S1172" s="183"/>
      <c r="T1172" s="183"/>
      <c r="U1172" s="183"/>
      <c r="V1172" s="183"/>
      <c r="W1172" s="183"/>
      <c r="X1172" s="183"/>
      <c r="Y1172" s="183"/>
      <c r="Z1172" s="183"/>
      <c r="AA1172" s="183"/>
      <c r="AB1172" s="183"/>
      <c r="AC1172" s="183"/>
      <c r="AD1172" s="183"/>
      <c r="AE1172" s="183"/>
      <c r="AF1172" s="183"/>
      <c r="AG1172" s="183"/>
      <c r="AH1172" s="183"/>
      <c r="AI1172" s="183"/>
      <c r="AJ1172" s="183"/>
      <c r="AK1172" s="183"/>
      <c r="AL1172" s="183"/>
      <c r="AM1172" s="183"/>
      <c r="AN1172" s="183"/>
      <c r="AO1172" s="183"/>
      <c r="AP1172" s="183"/>
      <c r="AQ1172" s="183"/>
      <c r="AR1172" s="183"/>
      <c r="AS1172" s="183"/>
      <c r="AT1172" s="183"/>
      <c r="AU1172" s="183"/>
      <c r="AV1172" s="183"/>
      <c r="AW1172" s="183"/>
      <c r="AX1172" s="183"/>
      <c r="AY1172" s="183"/>
      <c r="AZ1172" s="183"/>
      <c r="BA1172" s="183"/>
      <c r="BB1172" s="183"/>
      <c r="BC1172" s="183"/>
      <c r="BD1172" s="183"/>
      <c r="BE1172" s="183"/>
      <c r="BF1172" s="183"/>
      <c r="BG1172" s="183"/>
      <c r="BH1172" s="183"/>
      <c r="BI1172" s="183"/>
      <c r="BJ1172" s="183"/>
      <c r="BK1172" s="183"/>
      <c r="BL1172" s="183"/>
      <c r="BM1172" s="183"/>
    </row>
    <row r="1173" spans="1:65" x14ac:dyDescent="0.2">
      <c r="A1173" s="110"/>
      <c r="B1173" s="110"/>
      <c r="C1173" s="110"/>
      <c r="D1173" s="183"/>
      <c r="E1173" s="183"/>
      <c r="F1173" s="183"/>
      <c r="G1173" s="183"/>
      <c r="H1173" s="183"/>
      <c r="I1173" s="183"/>
      <c r="J1173" s="183"/>
      <c r="K1173" s="183"/>
      <c r="L1173" s="183"/>
      <c r="M1173" s="183"/>
      <c r="N1173" s="183"/>
      <c r="O1173" s="183"/>
      <c r="P1173" s="183"/>
      <c r="Q1173" s="183"/>
      <c r="R1173" s="183"/>
      <c r="S1173" s="183"/>
      <c r="T1173" s="183"/>
      <c r="U1173" s="183"/>
      <c r="V1173" s="183"/>
      <c r="W1173" s="183"/>
      <c r="X1173" s="183"/>
      <c r="Y1173" s="183"/>
      <c r="Z1173" s="183"/>
      <c r="AA1173" s="183"/>
      <c r="AB1173" s="183"/>
      <c r="AC1173" s="183"/>
      <c r="AD1173" s="183"/>
      <c r="AE1173" s="183"/>
      <c r="AF1173" s="183"/>
      <c r="AG1173" s="183"/>
      <c r="AH1173" s="183"/>
      <c r="AI1173" s="183"/>
      <c r="AJ1173" s="183"/>
      <c r="AK1173" s="183"/>
      <c r="AL1173" s="183"/>
      <c r="AM1173" s="183"/>
      <c r="AN1173" s="183"/>
      <c r="AO1173" s="183"/>
      <c r="AP1173" s="183"/>
      <c r="AQ1173" s="183"/>
      <c r="AR1173" s="183"/>
      <c r="AS1173" s="183"/>
      <c r="AT1173" s="183"/>
      <c r="AU1173" s="183"/>
      <c r="AV1173" s="183"/>
      <c r="AW1173" s="183"/>
      <c r="AX1173" s="183"/>
      <c r="AY1173" s="183"/>
      <c r="AZ1173" s="183"/>
      <c r="BA1173" s="183"/>
      <c r="BB1173" s="183"/>
      <c r="BC1173" s="183"/>
      <c r="BD1173" s="183"/>
      <c r="BE1173" s="183"/>
      <c r="BF1173" s="183"/>
      <c r="BG1173" s="183"/>
      <c r="BH1173" s="183"/>
      <c r="BI1173" s="183"/>
      <c r="BJ1173" s="183"/>
      <c r="BK1173" s="183"/>
      <c r="BL1173" s="183"/>
      <c r="BM1173" s="183"/>
    </row>
    <row r="1174" spans="1:65" x14ac:dyDescent="0.2">
      <c r="A1174" s="110"/>
      <c r="B1174" s="110"/>
      <c r="C1174" s="110"/>
      <c r="D1174" s="183"/>
      <c r="E1174" s="183"/>
      <c r="F1174" s="183"/>
      <c r="G1174" s="183"/>
      <c r="H1174" s="183"/>
      <c r="I1174" s="183"/>
      <c r="J1174" s="183"/>
      <c r="K1174" s="183"/>
      <c r="L1174" s="183"/>
      <c r="M1174" s="183"/>
      <c r="N1174" s="183"/>
      <c r="O1174" s="183"/>
      <c r="P1174" s="183"/>
      <c r="Q1174" s="183"/>
      <c r="R1174" s="183"/>
      <c r="S1174" s="183"/>
      <c r="T1174" s="183"/>
      <c r="U1174" s="183"/>
      <c r="V1174" s="183"/>
      <c r="W1174" s="183"/>
      <c r="X1174" s="183"/>
      <c r="Y1174" s="183"/>
      <c r="Z1174" s="183"/>
      <c r="AA1174" s="183"/>
      <c r="AB1174" s="183"/>
      <c r="AC1174" s="183"/>
      <c r="AD1174" s="183"/>
      <c r="AE1174" s="183"/>
      <c r="AF1174" s="183"/>
      <c r="AG1174" s="183"/>
      <c r="AH1174" s="183"/>
      <c r="AI1174" s="183"/>
      <c r="AJ1174" s="183"/>
      <c r="AK1174" s="183"/>
      <c r="AL1174" s="183"/>
      <c r="AM1174" s="183"/>
      <c r="AN1174" s="183"/>
      <c r="AO1174" s="183"/>
      <c r="AP1174" s="183"/>
      <c r="AQ1174" s="183"/>
      <c r="AR1174" s="183"/>
      <c r="AS1174" s="183"/>
      <c r="AT1174" s="183"/>
      <c r="AU1174" s="183"/>
      <c r="AV1174" s="183"/>
      <c r="AW1174" s="183"/>
      <c r="AX1174" s="183"/>
      <c r="AY1174" s="183"/>
      <c r="AZ1174" s="183"/>
      <c r="BA1174" s="183"/>
      <c r="BB1174" s="183"/>
      <c r="BC1174" s="183"/>
      <c r="BD1174" s="183"/>
      <c r="BE1174" s="183"/>
      <c r="BF1174" s="183"/>
      <c r="BG1174" s="183"/>
      <c r="BH1174" s="183"/>
      <c r="BI1174" s="183"/>
      <c r="BJ1174" s="183"/>
      <c r="BK1174" s="183"/>
      <c r="BL1174" s="183"/>
      <c r="BM1174" s="183"/>
    </row>
    <row r="1175" spans="1:65" x14ac:dyDescent="0.2">
      <c r="A1175" s="110"/>
      <c r="B1175" s="110"/>
      <c r="C1175" s="110"/>
      <c r="D1175" s="183"/>
      <c r="E1175" s="183"/>
      <c r="F1175" s="183"/>
      <c r="G1175" s="183"/>
      <c r="H1175" s="183"/>
      <c r="I1175" s="183"/>
      <c r="J1175" s="183"/>
      <c r="K1175" s="183"/>
      <c r="L1175" s="183"/>
      <c r="M1175" s="183"/>
      <c r="N1175" s="183"/>
      <c r="O1175" s="183"/>
      <c r="P1175" s="183"/>
      <c r="Q1175" s="183"/>
      <c r="R1175" s="183"/>
      <c r="S1175" s="183"/>
      <c r="T1175" s="183"/>
      <c r="U1175" s="183"/>
      <c r="V1175" s="183"/>
      <c r="W1175" s="183"/>
      <c r="X1175" s="183"/>
      <c r="Y1175" s="183"/>
      <c r="Z1175" s="183"/>
      <c r="AA1175" s="183"/>
      <c r="AB1175" s="183"/>
      <c r="AC1175" s="183"/>
      <c r="AD1175" s="183"/>
      <c r="AE1175" s="183"/>
      <c r="AF1175" s="183"/>
      <c r="AG1175" s="183"/>
      <c r="AH1175" s="183"/>
      <c r="AI1175" s="183"/>
      <c r="AJ1175" s="183"/>
      <c r="AK1175" s="183"/>
      <c r="AL1175" s="183"/>
      <c r="AM1175" s="183"/>
      <c r="AN1175" s="183"/>
      <c r="AO1175" s="183"/>
      <c r="AP1175" s="183"/>
      <c r="AQ1175" s="183"/>
      <c r="AR1175" s="183"/>
      <c r="AS1175" s="183"/>
      <c r="AT1175" s="183"/>
      <c r="AU1175" s="183"/>
      <c r="AV1175" s="183"/>
      <c r="AW1175" s="183"/>
      <c r="AX1175" s="183"/>
      <c r="AY1175" s="183"/>
      <c r="AZ1175" s="183"/>
      <c r="BA1175" s="183"/>
      <c r="BB1175" s="183"/>
      <c r="BC1175" s="183"/>
      <c r="BD1175" s="183"/>
      <c r="BE1175" s="183"/>
      <c r="BF1175" s="183"/>
      <c r="BG1175" s="183"/>
      <c r="BH1175" s="183"/>
      <c r="BI1175" s="183"/>
      <c r="BJ1175" s="183"/>
      <c r="BK1175" s="183"/>
      <c r="BL1175" s="183"/>
      <c r="BM1175" s="183"/>
    </row>
    <row r="1176" spans="1:65" x14ac:dyDescent="0.2">
      <c r="A1176" s="110"/>
      <c r="B1176" s="110"/>
      <c r="C1176" s="110"/>
      <c r="D1176" s="183"/>
      <c r="E1176" s="183"/>
      <c r="F1176" s="183"/>
      <c r="G1176" s="183"/>
      <c r="H1176" s="183"/>
      <c r="I1176" s="183"/>
      <c r="J1176" s="183"/>
      <c r="K1176" s="183"/>
      <c r="L1176" s="183"/>
      <c r="M1176" s="183"/>
      <c r="N1176" s="183"/>
      <c r="O1176" s="183"/>
      <c r="P1176" s="183"/>
      <c r="Q1176" s="183"/>
      <c r="R1176" s="183"/>
      <c r="S1176" s="183"/>
      <c r="T1176" s="183"/>
      <c r="U1176" s="183"/>
      <c r="V1176" s="183"/>
      <c r="W1176" s="183"/>
      <c r="X1176" s="183"/>
      <c r="Y1176" s="183"/>
      <c r="Z1176" s="183"/>
      <c r="AA1176" s="183"/>
      <c r="AB1176" s="183"/>
      <c r="AC1176" s="183"/>
      <c r="AD1176" s="183"/>
      <c r="AE1176" s="183"/>
      <c r="AF1176" s="183"/>
      <c r="AG1176" s="183"/>
      <c r="AH1176" s="183"/>
      <c r="AI1176" s="183"/>
      <c r="AJ1176" s="183"/>
      <c r="AK1176" s="183"/>
      <c r="AL1176" s="183"/>
      <c r="AM1176" s="183"/>
      <c r="AN1176" s="183"/>
      <c r="AO1176" s="183"/>
      <c r="AP1176" s="183"/>
      <c r="AQ1176" s="183"/>
      <c r="AR1176" s="183"/>
      <c r="AS1176" s="183"/>
      <c r="AT1176" s="183"/>
      <c r="AU1176" s="183"/>
      <c r="AV1176" s="183"/>
      <c r="AW1176" s="183"/>
      <c r="AX1176" s="183"/>
      <c r="AY1176" s="183"/>
      <c r="AZ1176" s="183"/>
      <c r="BA1176" s="183"/>
      <c r="BB1176" s="183"/>
      <c r="BC1176" s="183"/>
      <c r="BD1176" s="183"/>
      <c r="BE1176" s="183"/>
      <c r="BF1176" s="183"/>
      <c r="BG1176" s="183"/>
      <c r="BH1176" s="183"/>
      <c r="BI1176" s="183"/>
      <c r="BJ1176" s="183"/>
      <c r="BK1176" s="183"/>
      <c r="BL1176" s="183"/>
      <c r="BM1176" s="183"/>
    </row>
    <row r="1177" spans="1:65" x14ac:dyDescent="0.2">
      <c r="A1177" s="110"/>
      <c r="B1177" s="110"/>
      <c r="C1177" s="110"/>
      <c r="D1177" s="183"/>
      <c r="E1177" s="183"/>
      <c r="F1177" s="183"/>
      <c r="G1177" s="183"/>
      <c r="H1177" s="183"/>
      <c r="I1177" s="183"/>
      <c r="J1177" s="183"/>
      <c r="K1177" s="183"/>
      <c r="L1177" s="183"/>
      <c r="M1177" s="183"/>
      <c r="N1177" s="183"/>
      <c r="O1177" s="183"/>
      <c r="P1177" s="183"/>
      <c r="Q1177" s="183"/>
      <c r="R1177" s="183"/>
      <c r="S1177" s="183"/>
      <c r="T1177" s="183"/>
      <c r="U1177" s="183"/>
      <c r="V1177" s="183"/>
      <c r="W1177" s="183"/>
      <c r="X1177" s="183"/>
      <c r="Y1177" s="183"/>
      <c r="Z1177" s="183"/>
      <c r="AA1177" s="183"/>
      <c r="AB1177" s="183"/>
      <c r="AC1177" s="183"/>
      <c r="AD1177" s="183"/>
      <c r="AE1177" s="183"/>
      <c r="AF1177" s="183"/>
      <c r="AG1177" s="183"/>
      <c r="AH1177" s="183"/>
      <c r="AI1177" s="183"/>
      <c r="AJ1177" s="183"/>
      <c r="AK1177" s="183"/>
      <c r="AL1177" s="183"/>
      <c r="AM1177" s="183"/>
      <c r="AN1177" s="183"/>
      <c r="AO1177" s="183"/>
      <c r="AP1177" s="183"/>
      <c r="AQ1177" s="183"/>
      <c r="AR1177" s="183"/>
      <c r="AS1177" s="183"/>
      <c r="AT1177" s="183"/>
      <c r="AU1177" s="183"/>
      <c r="AV1177" s="183"/>
      <c r="AW1177" s="183"/>
      <c r="AX1177" s="183"/>
      <c r="AY1177" s="183"/>
      <c r="AZ1177" s="183"/>
      <c r="BA1177" s="183"/>
      <c r="BB1177" s="183"/>
      <c r="BC1177" s="183"/>
      <c r="BD1177" s="183"/>
      <c r="BE1177" s="183"/>
      <c r="BF1177" s="183"/>
      <c r="BG1177" s="183"/>
      <c r="BH1177" s="183"/>
      <c r="BI1177" s="183"/>
      <c r="BJ1177" s="183"/>
      <c r="BK1177" s="183"/>
      <c r="BL1177" s="183"/>
      <c r="BM1177" s="183"/>
    </row>
    <row r="1178" spans="1:65" x14ac:dyDescent="0.2">
      <c r="A1178" s="110"/>
      <c r="B1178" s="110"/>
      <c r="C1178" s="110"/>
      <c r="D1178" s="183"/>
      <c r="E1178" s="183"/>
      <c r="F1178" s="183"/>
      <c r="G1178" s="183"/>
      <c r="H1178" s="183"/>
      <c r="I1178" s="183"/>
      <c r="J1178" s="183"/>
      <c r="K1178" s="183"/>
      <c r="L1178" s="183"/>
      <c r="M1178" s="183"/>
      <c r="N1178" s="183"/>
      <c r="O1178" s="183"/>
      <c r="P1178" s="183"/>
      <c r="Q1178" s="183"/>
      <c r="R1178" s="183"/>
      <c r="S1178" s="183"/>
      <c r="T1178" s="183"/>
      <c r="U1178" s="183"/>
      <c r="V1178" s="183"/>
      <c r="W1178" s="183"/>
      <c r="X1178" s="183"/>
      <c r="Y1178" s="183"/>
      <c r="Z1178" s="183"/>
      <c r="AA1178" s="183"/>
      <c r="AB1178" s="183"/>
      <c r="AC1178" s="183"/>
      <c r="AD1178" s="183"/>
      <c r="AE1178" s="183"/>
      <c r="AF1178" s="183"/>
      <c r="AG1178" s="183"/>
      <c r="AH1178" s="183"/>
      <c r="AI1178" s="183"/>
      <c r="AJ1178" s="183"/>
      <c r="AK1178" s="183"/>
      <c r="AL1178" s="183"/>
      <c r="AM1178" s="183"/>
      <c r="AN1178" s="183"/>
      <c r="AO1178" s="183"/>
      <c r="AP1178" s="183"/>
      <c r="AQ1178" s="183"/>
      <c r="AR1178" s="183"/>
      <c r="AS1178" s="183"/>
      <c r="AT1178" s="183"/>
      <c r="AU1178" s="183"/>
      <c r="AV1178" s="183"/>
      <c r="AW1178" s="183"/>
      <c r="AX1178" s="183"/>
      <c r="AY1178" s="183"/>
      <c r="AZ1178" s="183"/>
      <c r="BA1178" s="183"/>
      <c r="BB1178" s="183"/>
      <c r="BC1178" s="183"/>
      <c r="BD1178" s="183"/>
      <c r="BE1178" s="183"/>
      <c r="BF1178" s="183"/>
      <c r="BG1178" s="183"/>
      <c r="BH1178" s="183"/>
      <c r="BI1178" s="183"/>
      <c r="BJ1178" s="183"/>
      <c r="BK1178" s="183"/>
      <c r="BL1178" s="183"/>
      <c r="BM1178" s="183"/>
    </row>
    <row r="1179" spans="1:65" x14ac:dyDescent="0.2">
      <c r="A1179" s="110"/>
      <c r="B1179" s="110"/>
      <c r="C1179" s="110"/>
      <c r="D1179" s="183"/>
      <c r="E1179" s="183"/>
      <c r="F1179" s="183"/>
      <c r="G1179" s="183"/>
      <c r="H1179" s="183"/>
      <c r="I1179" s="183"/>
      <c r="J1179" s="183"/>
      <c r="K1179" s="183"/>
      <c r="L1179" s="183"/>
      <c r="M1179" s="183"/>
      <c r="N1179" s="183"/>
      <c r="O1179" s="183"/>
      <c r="P1179" s="183"/>
      <c r="Q1179" s="183"/>
      <c r="R1179" s="183"/>
      <c r="S1179" s="183"/>
      <c r="T1179" s="183"/>
      <c r="U1179" s="183"/>
      <c r="V1179" s="183"/>
      <c r="W1179" s="183"/>
      <c r="X1179" s="183"/>
      <c r="Y1179" s="183"/>
      <c r="Z1179" s="183"/>
      <c r="AA1179" s="183"/>
      <c r="AB1179" s="183"/>
      <c r="AC1179" s="183"/>
      <c r="AD1179" s="183"/>
      <c r="AE1179" s="183"/>
      <c r="AF1179" s="183"/>
      <c r="AG1179" s="183"/>
      <c r="AH1179" s="183"/>
      <c r="AI1179" s="183"/>
      <c r="AJ1179" s="183"/>
      <c r="AK1179" s="183"/>
      <c r="AL1179" s="183"/>
      <c r="AM1179" s="183"/>
      <c r="AN1179" s="183"/>
      <c r="AO1179" s="183"/>
      <c r="AP1179" s="183"/>
      <c r="AQ1179" s="183"/>
      <c r="AR1179" s="183"/>
      <c r="AS1179" s="183"/>
      <c r="AT1179" s="183"/>
      <c r="AU1179" s="183"/>
      <c r="AV1179" s="183"/>
      <c r="AW1179" s="183"/>
      <c r="AX1179" s="183"/>
      <c r="AY1179" s="183"/>
      <c r="AZ1179" s="183"/>
      <c r="BA1179" s="183"/>
      <c r="BB1179" s="183"/>
      <c r="BC1179" s="183"/>
      <c r="BD1179" s="183"/>
      <c r="BE1179" s="183"/>
      <c r="BF1179" s="183"/>
      <c r="BG1179" s="183"/>
      <c r="BH1179" s="183"/>
      <c r="BI1179" s="183"/>
      <c r="BJ1179" s="183"/>
      <c r="BK1179" s="183"/>
      <c r="BL1179" s="183"/>
      <c r="BM1179" s="183"/>
    </row>
    <row r="1180" spans="1:65" x14ac:dyDescent="0.2">
      <c r="A1180" s="110"/>
      <c r="B1180" s="110"/>
      <c r="C1180" s="110"/>
      <c r="D1180" s="183"/>
      <c r="E1180" s="183"/>
      <c r="F1180" s="183"/>
      <c r="G1180" s="183"/>
      <c r="H1180" s="183"/>
      <c r="I1180" s="183"/>
      <c r="J1180" s="183"/>
      <c r="K1180" s="183"/>
      <c r="L1180" s="183"/>
      <c r="M1180" s="183"/>
      <c r="N1180" s="183"/>
      <c r="O1180" s="183"/>
      <c r="P1180" s="183"/>
      <c r="Q1180" s="183"/>
      <c r="R1180" s="183"/>
      <c r="S1180" s="183"/>
      <c r="T1180" s="183"/>
      <c r="U1180" s="183"/>
      <c r="V1180" s="183"/>
      <c r="W1180" s="183"/>
      <c r="X1180" s="183"/>
      <c r="Y1180" s="183"/>
      <c r="Z1180" s="183"/>
      <c r="AA1180" s="183"/>
      <c r="AB1180" s="183"/>
      <c r="AC1180" s="183"/>
      <c r="AD1180" s="183"/>
      <c r="AE1180" s="183"/>
      <c r="AF1180" s="183"/>
      <c r="AG1180" s="183"/>
      <c r="AH1180" s="183"/>
      <c r="AI1180" s="183"/>
      <c r="AJ1180" s="183"/>
      <c r="AK1180" s="183"/>
      <c r="AL1180" s="183"/>
      <c r="AM1180" s="183"/>
      <c r="AN1180" s="183"/>
      <c r="AO1180" s="183"/>
      <c r="AP1180" s="183"/>
      <c r="AQ1180" s="183"/>
      <c r="AR1180" s="183"/>
      <c r="AS1180" s="183"/>
      <c r="AT1180" s="183"/>
      <c r="AU1180" s="183"/>
      <c r="AV1180" s="183"/>
      <c r="AW1180" s="183"/>
      <c r="AX1180" s="183"/>
      <c r="AY1180" s="183"/>
      <c r="AZ1180" s="183"/>
      <c r="BA1180" s="183"/>
      <c r="BB1180" s="183"/>
      <c r="BC1180" s="183"/>
      <c r="BD1180" s="183"/>
      <c r="BE1180" s="183"/>
      <c r="BF1180" s="183"/>
      <c r="BG1180" s="183"/>
      <c r="BH1180" s="183"/>
      <c r="BI1180" s="183"/>
      <c r="BJ1180" s="183"/>
      <c r="BK1180" s="183"/>
      <c r="BL1180" s="183"/>
      <c r="BM1180" s="183"/>
    </row>
    <row r="1181" spans="1:65" x14ac:dyDescent="0.2">
      <c r="A1181" s="110"/>
      <c r="B1181" s="110"/>
      <c r="C1181" s="110"/>
      <c r="D1181" s="183"/>
      <c r="E1181" s="183"/>
      <c r="F1181" s="183"/>
      <c r="G1181" s="183"/>
      <c r="H1181" s="183"/>
      <c r="I1181" s="183"/>
      <c r="J1181" s="183"/>
      <c r="K1181" s="183"/>
      <c r="L1181" s="183"/>
      <c r="M1181" s="183"/>
      <c r="N1181" s="183"/>
      <c r="O1181" s="183"/>
      <c r="P1181" s="183"/>
      <c r="Q1181" s="183"/>
      <c r="R1181" s="183"/>
      <c r="S1181" s="183"/>
      <c r="T1181" s="183"/>
      <c r="U1181" s="183"/>
      <c r="V1181" s="183"/>
      <c r="W1181" s="183"/>
      <c r="X1181" s="183"/>
      <c r="Y1181" s="183"/>
      <c r="Z1181" s="183"/>
      <c r="AA1181" s="183"/>
      <c r="AB1181" s="183"/>
      <c r="AC1181" s="183"/>
      <c r="AD1181" s="183"/>
      <c r="AE1181" s="183"/>
      <c r="AF1181" s="183"/>
      <c r="AG1181" s="183"/>
      <c r="AH1181" s="183"/>
      <c r="AI1181" s="183"/>
      <c r="AJ1181" s="183"/>
      <c r="AK1181" s="183"/>
      <c r="AL1181" s="183"/>
      <c r="AM1181" s="183"/>
      <c r="AN1181" s="183"/>
      <c r="AO1181" s="183"/>
      <c r="AP1181" s="183"/>
      <c r="AQ1181" s="183"/>
      <c r="AR1181" s="183"/>
      <c r="AS1181" s="183"/>
      <c r="AT1181" s="183"/>
      <c r="AU1181" s="183"/>
      <c r="AV1181" s="183"/>
      <c r="AW1181" s="183"/>
      <c r="AX1181" s="183"/>
      <c r="AY1181" s="183"/>
      <c r="AZ1181" s="183"/>
      <c r="BA1181" s="183"/>
      <c r="BB1181" s="183"/>
      <c r="BC1181" s="183"/>
      <c r="BD1181" s="183"/>
      <c r="BE1181" s="183"/>
      <c r="BF1181" s="183"/>
      <c r="BG1181" s="183"/>
      <c r="BH1181" s="183"/>
      <c r="BI1181" s="183"/>
      <c r="BJ1181" s="183"/>
      <c r="BK1181" s="183"/>
      <c r="BL1181" s="183"/>
      <c r="BM1181" s="183"/>
    </row>
    <row r="1182" spans="1:65" x14ac:dyDescent="0.2">
      <c r="A1182" s="110"/>
      <c r="B1182" s="110"/>
      <c r="C1182" s="110"/>
      <c r="D1182" s="183"/>
      <c r="E1182" s="183"/>
      <c r="F1182" s="183"/>
      <c r="G1182" s="183"/>
      <c r="H1182" s="183"/>
      <c r="I1182" s="183"/>
      <c r="J1182" s="183"/>
      <c r="K1182" s="183"/>
      <c r="L1182" s="183"/>
      <c r="M1182" s="183"/>
      <c r="N1182" s="183"/>
      <c r="O1182" s="183"/>
      <c r="P1182" s="183"/>
      <c r="Q1182" s="183"/>
      <c r="R1182" s="183"/>
      <c r="S1182" s="183"/>
      <c r="T1182" s="183"/>
      <c r="U1182" s="183"/>
      <c r="V1182" s="183"/>
      <c r="W1182" s="183"/>
      <c r="X1182" s="183"/>
      <c r="Y1182" s="183"/>
      <c r="Z1182" s="183"/>
      <c r="AA1182" s="183"/>
      <c r="AB1182" s="183"/>
      <c r="AC1182" s="183"/>
      <c r="AD1182" s="183"/>
      <c r="AE1182" s="183"/>
      <c r="AF1182" s="183"/>
      <c r="AG1182" s="183"/>
      <c r="AH1182" s="183"/>
      <c r="AI1182" s="183"/>
      <c r="AJ1182" s="183"/>
      <c r="AK1182" s="183"/>
      <c r="AL1182" s="183"/>
      <c r="AM1182" s="183"/>
      <c r="AN1182" s="183"/>
      <c r="AO1182" s="183"/>
      <c r="AP1182" s="183"/>
      <c r="AQ1182" s="183"/>
      <c r="AR1182" s="183"/>
      <c r="AS1182" s="183"/>
      <c r="AT1182" s="183"/>
      <c r="AU1182" s="183"/>
      <c r="AV1182" s="183"/>
      <c r="AW1182" s="183"/>
      <c r="AX1182" s="183"/>
      <c r="AY1182" s="183"/>
      <c r="AZ1182" s="183"/>
      <c r="BA1182" s="183"/>
      <c r="BB1182" s="183"/>
      <c r="BC1182" s="183"/>
      <c r="BD1182" s="183"/>
      <c r="BE1182" s="183"/>
      <c r="BF1182" s="183"/>
      <c r="BG1182" s="183"/>
      <c r="BH1182" s="183"/>
      <c r="BI1182" s="183"/>
      <c r="BJ1182" s="183"/>
      <c r="BK1182" s="183"/>
      <c r="BL1182" s="183"/>
      <c r="BM1182" s="183"/>
    </row>
    <row r="1183" spans="1:65" x14ac:dyDescent="0.2">
      <c r="A1183" s="110"/>
      <c r="B1183" s="110"/>
      <c r="C1183" s="110"/>
      <c r="D1183" s="183"/>
      <c r="E1183" s="183"/>
      <c r="F1183" s="183"/>
      <c r="G1183" s="183"/>
      <c r="H1183" s="183"/>
      <c r="I1183" s="183"/>
      <c r="J1183" s="183"/>
      <c r="K1183" s="183"/>
      <c r="L1183" s="183"/>
      <c r="M1183" s="183"/>
      <c r="N1183" s="183"/>
      <c r="O1183" s="183"/>
      <c r="P1183" s="183"/>
      <c r="Q1183" s="183"/>
      <c r="R1183" s="183"/>
      <c r="S1183" s="183"/>
      <c r="T1183" s="183"/>
      <c r="U1183" s="183"/>
      <c r="V1183" s="183"/>
      <c r="W1183" s="183"/>
      <c r="X1183" s="183"/>
      <c r="Y1183" s="183"/>
      <c r="Z1183" s="183"/>
      <c r="AA1183" s="183"/>
      <c r="AB1183" s="183"/>
      <c r="AC1183" s="183"/>
      <c r="AD1183" s="183"/>
      <c r="AE1183" s="183"/>
      <c r="AF1183" s="183"/>
      <c r="AG1183" s="183"/>
      <c r="AH1183" s="183"/>
      <c r="AI1183" s="183"/>
      <c r="AJ1183" s="183"/>
      <c r="AK1183" s="183"/>
      <c r="AL1183" s="183"/>
      <c r="AM1183" s="183"/>
      <c r="AN1183" s="183"/>
      <c r="AO1183" s="183"/>
      <c r="AP1183" s="183"/>
      <c r="AQ1183" s="183"/>
      <c r="AR1183" s="183"/>
      <c r="AS1183" s="183"/>
      <c r="AT1183" s="183"/>
      <c r="AU1183" s="183"/>
      <c r="AV1183" s="183"/>
      <c r="AW1183" s="183"/>
      <c r="AX1183" s="183"/>
      <c r="AY1183" s="183"/>
      <c r="AZ1183" s="183"/>
      <c r="BA1183" s="183"/>
      <c r="BB1183" s="183"/>
      <c r="BC1183" s="183"/>
      <c r="BD1183" s="183"/>
      <c r="BE1183" s="183"/>
      <c r="BF1183" s="183"/>
      <c r="BG1183" s="183"/>
      <c r="BH1183" s="183"/>
      <c r="BI1183" s="183"/>
      <c r="BJ1183" s="183"/>
      <c r="BK1183" s="183"/>
      <c r="BL1183" s="183"/>
      <c r="BM1183" s="183"/>
    </row>
    <row r="1184" spans="1:65" x14ac:dyDescent="0.2">
      <c r="A1184" s="110"/>
      <c r="B1184" s="110"/>
      <c r="C1184" s="110"/>
      <c r="D1184" s="183"/>
      <c r="E1184" s="183"/>
      <c r="F1184" s="183"/>
      <c r="G1184" s="183"/>
      <c r="H1184" s="183"/>
      <c r="I1184" s="183"/>
      <c r="J1184" s="183"/>
      <c r="K1184" s="183"/>
      <c r="L1184" s="183"/>
      <c r="M1184" s="183"/>
      <c r="N1184" s="183"/>
      <c r="O1184" s="183"/>
      <c r="P1184" s="183"/>
      <c r="Q1184" s="183"/>
      <c r="R1184" s="183"/>
      <c r="S1184" s="183"/>
      <c r="T1184" s="183"/>
      <c r="U1184" s="183"/>
      <c r="V1184" s="183"/>
      <c r="W1184" s="183"/>
      <c r="X1184" s="183"/>
      <c r="Y1184" s="183"/>
      <c r="Z1184" s="183"/>
      <c r="AA1184" s="183"/>
      <c r="AB1184" s="183"/>
      <c r="AC1184" s="183"/>
      <c r="AD1184" s="183"/>
      <c r="AE1184" s="183"/>
      <c r="AF1184" s="183"/>
      <c r="AG1184" s="183"/>
      <c r="AH1184" s="183"/>
      <c r="AI1184" s="183"/>
      <c r="AJ1184" s="183"/>
      <c r="AK1184" s="183"/>
      <c r="AL1184" s="183"/>
      <c r="AM1184" s="183"/>
      <c r="AN1184" s="183"/>
      <c r="AO1184" s="183"/>
      <c r="AP1184" s="183"/>
      <c r="AQ1184" s="183"/>
      <c r="AR1184" s="183"/>
      <c r="AS1184" s="183"/>
      <c r="AT1184" s="183"/>
      <c r="AU1184" s="183"/>
      <c r="AV1184" s="183"/>
      <c r="AW1184" s="183"/>
      <c r="AX1184" s="183"/>
      <c r="AY1184" s="183"/>
      <c r="AZ1184" s="183"/>
      <c r="BA1184" s="183"/>
      <c r="BB1184" s="183"/>
      <c r="BC1184" s="183"/>
      <c r="BD1184" s="183"/>
      <c r="BE1184" s="183"/>
      <c r="BF1184" s="183"/>
      <c r="BG1184" s="183"/>
      <c r="BH1184" s="183"/>
      <c r="BI1184" s="183"/>
      <c r="BJ1184" s="183"/>
      <c r="BK1184" s="183"/>
      <c r="BL1184" s="183"/>
      <c r="BM1184" s="183"/>
    </row>
    <row r="1185" spans="1:65" x14ac:dyDescent="0.2">
      <c r="A1185" s="110"/>
      <c r="B1185" s="110"/>
      <c r="C1185" s="110"/>
      <c r="D1185" s="183"/>
      <c r="E1185" s="183"/>
      <c r="F1185" s="183"/>
      <c r="G1185" s="183"/>
      <c r="H1185" s="183"/>
      <c r="I1185" s="183"/>
      <c r="J1185" s="183"/>
      <c r="K1185" s="183"/>
      <c r="L1185" s="183"/>
      <c r="M1185" s="183"/>
      <c r="N1185" s="183"/>
      <c r="O1185" s="183"/>
      <c r="P1185" s="183"/>
      <c r="Q1185" s="183"/>
      <c r="R1185" s="183"/>
      <c r="S1185" s="183"/>
      <c r="T1185" s="183"/>
      <c r="U1185" s="183"/>
      <c r="V1185" s="183"/>
      <c r="W1185" s="183"/>
      <c r="X1185" s="183"/>
      <c r="Y1185" s="183"/>
      <c r="Z1185" s="183"/>
      <c r="AA1185" s="183"/>
      <c r="AB1185" s="183"/>
      <c r="AC1185" s="183"/>
      <c r="AD1185" s="183"/>
      <c r="AE1185" s="183"/>
      <c r="AF1185" s="183"/>
      <c r="AG1185" s="183"/>
      <c r="AH1185" s="183"/>
      <c r="AI1185" s="183"/>
      <c r="AJ1185" s="183"/>
      <c r="AK1185" s="183"/>
      <c r="AL1185" s="183"/>
      <c r="AM1185" s="183"/>
      <c r="AN1185" s="183"/>
      <c r="AO1185" s="183"/>
      <c r="AP1185" s="183"/>
      <c r="AQ1185" s="183"/>
      <c r="AR1185" s="183"/>
      <c r="AS1185" s="183"/>
      <c r="AT1185" s="183"/>
      <c r="AU1185" s="183"/>
      <c r="AV1185" s="183"/>
      <c r="AW1185" s="183"/>
      <c r="AX1185" s="183"/>
      <c r="AY1185" s="183"/>
      <c r="AZ1185" s="183"/>
      <c r="BA1185" s="183"/>
      <c r="BB1185" s="183"/>
      <c r="BC1185" s="183"/>
      <c r="BD1185" s="183"/>
      <c r="BE1185" s="183"/>
      <c r="BF1185" s="183"/>
      <c r="BG1185" s="183"/>
      <c r="BH1185" s="183"/>
      <c r="BI1185" s="183"/>
      <c r="BJ1185" s="183"/>
      <c r="BK1185" s="183"/>
      <c r="BL1185" s="183"/>
      <c r="BM1185" s="183"/>
    </row>
    <row r="1186" spans="1:65" x14ac:dyDescent="0.2">
      <c r="A1186" s="110"/>
      <c r="B1186" s="110"/>
      <c r="C1186" s="110"/>
      <c r="D1186" s="183"/>
      <c r="E1186" s="183"/>
      <c r="F1186" s="183"/>
      <c r="G1186" s="183"/>
      <c r="H1186" s="183"/>
      <c r="I1186" s="183"/>
      <c r="J1186" s="183"/>
      <c r="K1186" s="183"/>
      <c r="L1186" s="183"/>
      <c r="M1186" s="183"/>
      <c r="N1186" s="183"/>
      <c r="O1186" s="183"/>
      <c r="P1186" s="183"/>
      <c r="Q1186" s="183"/>
      <c r="R1186" s="183"/>
      <c r="S1186" s="183"/>
      <c r="T1186" s="183"/>
      <c r="U1186" s="183"/>
      <c r="V1186" s="183"/>
      <c r="W1186" s="183"/>
      <c r="X1186" s="183"/>
      <c r="Y1186" s="183"/>
      <c r="Z1186" s="183"/>
      <c r="AA1186" s="183"/>
      <c r="AB1186" s="183"/>
      <c r="AC1186" s="183"/>
      <c r="AD1186" s="183"/>
      <c r="AE1186" s="183"/>
      <c r="AF1186" s="183"/>
      <c r="AG1186" s="183"/>
      <c r="AH1186" s="183"/>
      <c r="AI1186" s="183"/>
      <c r="AJ1186" s="183"/>
      <c r="AK1186" s="183"/>
      <c r="AL1186" s="183"/>
      <c r="AM1186" s="183"/>
      <c r="AN1186" s="183"/>
      <c r="AO1186" s="183"/>
      <c r="AP1186" s="183"/>
      <c r="AQ1186" s="183"/>
      <c r="AR1186" s="183"/>
      <c r="AS1186" s="183"/>
      <c r="AT1186" s="183"/>
      <c r="AU1186" s="183"/>
      <c r="AV1186" s="183"/>
      <c r="AW1186" s="183"/>
      <c r="AX1186" s="183"/>
      <c r="AY1186" s="183"/>
      <c r="AZ1186" s="183"/>
      <c r="BA1186" s="183"/>
      <c r="BB1186" s="183"/>
      <c r="BC1186" s="183"/>
      <c r="BD1186" s="183"/>
      <c r="BE1186" s="183"/>
      <c r="BF1186" s="183"/>
      <c r="BG1186" s="183"/>
      <c r="BH1186" s="183"/>
      <c r="BI1186" s="183"/>
      <c r="BJ1186" s="183"/>
      <c r="BK1186" s="183"/>
      <c r="BL1186" s="183"/>
      <c r="BM1186" s="183"/>
    </row>
    <row r="1187" spans="1:65" x14ac:dyDescent="0.2">
      <c r="A1187" s="110"/>
      <c r="B1187" s="110"/>
      <c r="C1187" s="110"/>
      <c r="D1187" s="183"/>
      <c r="E1187" s="183"/>
      <c r="F1187" s="183"/>
      <c r="G1187" s="183"/>
      <c r="H1187" s="183"/>
      <c r="I1187" s="183"/>
      <c r="J1187" s="183"/>
      <c r="K1187" s="183"/>
      <c r="L1187" s="183"/>
      <c r="M1187" s="183"/>
      <c r="N1187" s="183"/>
      <c r="O1187" s="183"/>
      <c r="P1187" s="183"/>
      <c r="Q1187" s="183"/>
      <c r="R1187" s="183"/>
      <c r="S1187" s="183"/>
      <c r="T1187" s="183"/>
      <c r="U1187" s="183"/>
      <c r="V1187" s="183"/>
      <c r="W1187" s="183"/>
      <c r="X1187" s="183"/>
      <c r="Y1187" s="183"/>
      <c r="Z1187" s="183"/>
      <c r="AA1187" s="183"/>
      <c r="AB1187" s="183"/>
      <c r="AC1187" s="183"/>
      <c r="AD1187" s="183"/>
      <c r="AE1187" s="183"/>
      <c r="AF1187" s="183"/>
      <c r="AG1187" s="183"/>
      <c r="AH1187" s="183"/>
      <c r="AI1187" s="183"/>
      <c r="AJ1187" s="183"/>
      <c r="AK1187" s="183"/>
      <c r="AL1187" s="183"/>
      <c r="AM1187" s="183"/>
      <c r="AN1187" s="183"/>
      <c r="AO1187" s="183"/>
      <c r="AP1187" s="183"/>
      <c r="AQ1187" s="183"/>
      <c r="AR1187" s="183"/>
      <c r="AS1187" s="183"/>
      <c r="AT1187" s="183"/>
      <c r="AU1187" s="183"/>
      <c r="AV1187" s="183"/>
      <c r="AW1187" s="183"/>
      <c r="AX1187" s="183"/>
      <c r="AY1187" s="183"/>
      <c r="AZ1187" s="183"/>
      <c r="BA1187" s="183"/>
      <c r="BB1187" s="183"/>
      <c r="BC1187" s="183"/>
      <c r="BD1187" s="183"/>
      <c r="BE1187" s="183"/>
      <c r="BF1187" s="183"/>
      <c r="BG1187" s="183"/>
      <c r="BH1187" s="183"/>
      <c r="BI1187" s="183"/>
      <c r="BJ1187" s="183"/>
      <c r="BK1187" s="183"/>
      <c r="BL1187" s="183"/>
      <c r="BM1187" s="183"/>
    </row>
    <row r="1188" spans="1:65" x14ac:dyDescent="0.2">
      <c r="A1188" s="110"/>
      <c r="B1188" s="110"/>
      <c r="C1188" s="110"/>
      <c r="D1188" s="183"/>
      <c r="E1188" s="183"/>
      <c r="F1188" s="183"/>
      <c r="G1188" s="183"/>
      <c r="H1188" s="183"/>
      <c r="I1188" s="183"/>
      <c r="J1188" s="183"/>
      <c r="K1188" s="183"/>
      <c r="L1188" s="183"/>
      <c r="M1188" s="183"/>
      <c r="N1188" s="183"/>
      <c r="O1188" s="183"/>
      <c r="P1188" s="183"/>
      <c r="Q1188" s="183"/>
      <c r="R1188" s="183"/>
      <c r="S1188" s="183"/>
      <c r="T1188" s="183"/>
      <c r="U1188" s="183"/>
      <c r="V1188" s="183"/>
      <c r="W1188" s="183"/>
      <c r="X1188" s="183"/>
      <c r="Y1188" s="183"/>
      <c r="Z1188" s="183"/>
      <c r="AA1188" s="183"/>
      <c r="AB1188" s="183"/>
      <c r="AC1188" s="183"/>
      <c r="AD1188" s="183"/>
      <c r="AE1188" s="183"/>
      <c r="AF1188" s="183"/>
      <c r="AG1188" s="183"/>
      <c r="AH1188" s="183"/>
      <c r="AI1188" s="183"/>
      <c r="AJ1188" s="183"/>
      <c r="AK1188" s="183"/>
      <c r="AL1188" s="183"/>
      <c r="AM1188" s="183"/>
      <c r="AN1188" s="183"/>
      <c r="AO1188" s="183"/>
      <c r="AP1188" s="183"/>
      <c r="AQ1188" s="183"/>
      <c r="AR1188" s="183"/>
      <c r="AS1188" s="183"/>
      <c r="AT1188" s="183"/>
      <c r="AU1188" s="183"/>
      <c r="AV1188" s="183"/>
      <c r="AW1188" s="183"/>
      <c r="AX1188" s="183"/>
      <c r="AY1188" s="183"/>
      <c r="AZ1188" s="183"/>
      <c r="BA1188" s="183"/>
      <c r="BB1188" s="183"/>
      <c r="BC1188" s="183"/>
      <c r="BD1188" s="183"/>
      <c r="BE1188" s="183"/>
      <c r="BF1188" s="183"/>
      <c r="BG1188" s="183"/>
      <c r="BH1188" s="183"/>
      <c r="BI1188" s="183"/>
      <c r="BJ1188" s="183"/>
      <c r="BK1188" s="183"/>
      <c r="BL1188" s="183"/>
      <c r="BM1188" s="183"/>
    </row>
    <row r="1189" spans="1:65" x14ac:dyDescent="0.2">
      <c r="A1189" s="110"/>
      <c r="B1189" s="110"/>
      <c r="C1189" s="110"/>
      <c r="D1189" s="183"/>
      <c r="E1189" s="183"/>
      <c r="F1189" s="183"/>
      <c r="G1189" s="183"/>
      <c r="H1189" s="183"/>
      <c r="I1189" s="183"/>
      <c r="J1189" s="183"/>
      <c r="K1189" s="183"/>
      <c r="L1189" s="183"/>
      <c r="M1189" s="183"/>
      <c r="N1189" s="183"/>
      <c r="O1189" s="183"/>
      <c r="P1189" s="183"/>
      <c r="Q1189" s="183"/>
      <c r="R1189" s="183"/>
      <c r="S1189" s="183"/>
      <c r="T1189" s="183"/>
      <c r="U1189" s="183"/>
      <c r="V1189" s="183"/>
      <c r="W1189" s="183"/>
      <c r="X1189" s="183"/>
      <c r="Y1189" s="183"/>
      <c r="Z1189" s="183"/>
      <c r="AA1189" s="183"/>
      <c r="AB1189" s="183"/>
      <c r="AC1189" s="183"/>
      <c r="AD1189" s="183"/>
      <c r="AE1189" s="183"/>
      <c r="AF1189" s="183"/>
      <c r="AG1189" s="183"/>
      <c r="AH1189" s="183"/>
      <c r="AI1189" s="183"/>
      <c r="AJ1189" s="183"/>
      <c r="AK1189" s="183"/>
      <c r="AL1189" s="183"/>
      <c r="AM1189" s="183"/>
      <c r="AN1189" s="183"/>
      <c r="AO1189" s="183"/>
      <c r="AP1189" s="183"/>
      <c r="AQ1189" s="183"/>
      <c r="AR1189" s="183"/>
      <c r="AS1189" s="183"/>
      <c r="AT1189" s="183"/>
      <c r="AU1189" s="183"/>
      <c r="AV1189" s="183"/>
      <c r="AW1189" s="183"/>
      <c r="AX1189" s="183"/>
      <c r="AY1189" s="183"/>
      <c r="AZ1189" s="183"/>
      <c r="BA1189" s="183"/>
      <c r="BB1189" s="183"/>
      <c r="BC1189" s="183"/>
      <c r="BD1189" s="183"/>
      <c r="BE1189" s="183"/>
      <c r="BF1189" s="183"/>
      <c r="BG1189" s="183"/>
      <c r="BH1189" s="183"/>
      <c r="BI1189" s="183"/>
      <c r="BJ1189" s="183"/>
      <c r="BK1189" s="183"/>
      <c r="BL1189" s="183"/>
      <c r="BM1189" s="183"/>
    </row>
    <row r="1190" spans="1:65" x14ac:dyDescent="0.2">
      <c r="A1190" s="110"/>
      <c r="B1190" s="110"/>
      <c r="C1190" s="110"/>
      <c r="D1190" s="183"/>
      <c r="E1190" s="183"/>
      <c r="F1190" s="183"/>
      <c r="G1190" s="183"/>
      <c r="H1190" s="183"/>
      <c r="I1190" s="183"/>
      <c r="J1190" s="183"/>
      <c r="K1190" s="183"/>
      <c r="L1190" s="183"/>
      <c r="M1190" s="183"/>
      <c r="N1190" s="183"/>
      <c r="O1190" s="183"/>
      <c r="P1190" s="183"/>
      <c r="Q1190" s="183"/>
      <c r="R1190" s="183"/>
      <c r="S1190" s="183"/>
      <c r="T1190" s="183"/>
      <c r="U1190" s="183"/>
      <c r="V1190" s="183"/>
      <c r="W1190" s="183"/>
      <c r="X1190" s="183"/>
      <c r="Y1190" s="183"/>
      <c r="Z1190" s="183"/>
      <c r="AA1190" s="183"/>
      <c r="AB1190" s="183"/>
      <c r="AC1190" s="183"/>
      <c r="AD1190" s="183"/>
      <c r="AE1190" s="183"/>
      <c r="AF1190" s="183"/>
      <c r="AG1190" s="183"/>
      <c r="AH1190" s="183"/>
      <c r="AI1190" s="183"/>
      <c r="AJ1190" s="183"/>
      <c r="AK1190" s="183"/>
      <c r="AL1190" s="183"/>
      <c r="AM1190" s="183"/>
      <c r="AN1190" s="183"/>
      <c r="AO1190" s="183"/>
      <c r="AP1190" s="183"/>
      <c r="AQ1190" s="183"/>
      <c r="AR1190" s="183"/>
      <c r="AS1190" s="183"/>
      <c r="AT1190" s="183"/>
      <c r="AU1190" s="183"/>
      <c r="AV1190" s="183"/>
      <c r="AW1190" s="183"/>
      <c r="AX1190" s="183"/>
      <c r="AY1190" s="183"/>
      <c r="AZ1190" s="183"/>
      <c r="BA1190" s="183"/>
      <c r="BB1190" s="183"/>
      <c r="BC1190" s="183"/>
      <c r="BD1190" s="183"/>
      <c r="BE1190" s="183"/>
      <c r="BF1190" s="183"/>
      <c r="BG1190" s="183"/>
      <c r="BH1190" s="183"/>
      <c r="BI1190" s="183"/>
      <c r="BJ1190" s="183"/>
      <c r="BK1190" s="183"/>
      <c r="BL1190" s="183"/>
      <c r="BM1190" s="183"/>
    </row>
    <row r="1191" spans="1:65" x14ac:dyDescent="0.2">
      <c r="A1191" s="110"/>
      <c r="B1191" s="110"/>
      <c r="C1191" s="110"/>
      <c r="D1191" s="183"/>
      <c r="E1191" s="183"/>
      <c r="F1191" s="183"/>
      <c r="G1191" s="183"/>
      <c r="H1191" s="183"/>
      <c r="I1191" s="183"/>
      <c r="J1191" s="183"/>
      <c r="K1191" s="183"/>
      <c r="L1191" s="183"/>
      <c r="M1191" s="183"/>
      <c r="N1191" s="183"/>
      <c r="O1191" s="183"/>
      <c r="P1191" s="183"/>
      <c r="Q1191" s="183"/>
      <c r="R1191" s="183"/>
      <c r="S1191" s="183"/>
      <c r="T1191" s="183"/>
      <c r="U1191" s="183"/>
      <c r="V1191" s="183"/>
      <c r="W1191" s="183"/>
      <c r="X1191" s="183"/>
      <c r="Y1191" s="183"/>
      <c r="Z1191" s="183"/>
      <c r="AA1191" s="183"/>
      <c r="AB1191" s="183"/>
      <c r="AC1191" s="183"/>
      <c r="AD1191" s="183"/>
      <c r="AE1191" s="183"/>
      <c r="AF1191" s="183"/>
      <c r="AG1191" s="183"/>
      <c r="AH1191" s="183"/>
      <c r="AI1191" s="183"/>
      <c r="AJ1191" s="183"/>
      <c r="AK1191" s="183"/>
      <c r="AL1191" s="183"/>
      <c r="AM1191" s="183"/>
      <c r="AN1191" s="183"/>
      <c r="AO1191" s="183"/>
      <c r="AP1191" s="183"/>
      <c r="AQ1191" s="183"/>
      <c r="AR1191" s="183"/>
      <c r="AS1191" s="183"/>
      <c r="AT1191" s="183"/>
      <c r="AU1191" s="183"/>
      <c r="AV1191" s="183"/>
      <c r="AW1191" s="183"/>
      <c r="AX1191" s="183"/>
      <c r="AY1191" s="183"/>
      <c r="AZ1191" s="183"/>
      <c r="BA1191" s="183"/>
      <c r="BB1191" s="183"/>
      <c r="BC1191" s="183"/>
      <c r="BD1191" s="183"/>
      <c r="BE1191" s="183"/>
      <c r="BF1191" s="183"/>
      <c r="BG1191" s="183"/>
      <c r="BH1191" s="183"/>
      <c r="BI1191" s="183"/>
      <c r="BJ1191" s="183"/>
      <c r="BK1191" s="183"/>
      <c r="BL1191" s="183"/>
      <c r="BM1191" s="183"/>
    </row>
    <row r="1192" spans="1:65" x14ac:dyDescent="0.2">
      <c r="A1192" s="110"/>
      <c r="B1192" s="110"/>
      <c r="C1192" s="110"/>
      <c r="D1192" s="183"/>
      <c r="E1192" s="183"/>
      <c r="F1192" s="183"/>
      <c r="G1192" s="183"/>
      <c r="H1192" s="183"/>
      <c r="I1192" s="183"/>
      <c r="J1192" s="183"/>
      <c r="K1192" s="183"/>
      <c r="L1192" s="183"/>
      <c r="M1192" s="183"/>
      <c r="N1192" s="183"/>
      <c r="O1192" s="183"/>
      <c r="P1192" s="183"/>
      <c r="Q1192" s="183"/>
      <c r="R1192" s="183"/>
      <c r="S1192" s="183"/>
      <c r="T1192" s="183"/>
      <c r="U1192" s="183"/>
      <c r="V1192" s="183"/>
      <c r="W1192" s="183"/>
      <c r="X1192" s="183"/>
      <c r="Y1192" s="183"/>
      <c r="Z1192" s="183"/>
      <c r="AA1192" s="183"/>
      <c r="AB1192" s="183"/>
      <c r="AC1192" s="183"/>
      <c r="AD1192" s="183"/>
      <c r="AE1192" s="183"/>
      <c r="AF1192" s="183"/>
      <c r="AG1192" s="183"/>
      <c r="AH1192" s="183"/>
      <c r="AI1192" s="183"/>
      <c r="AJ1192" s="183"/>
      <c r="AK1192" s="183"/>
      <c r="AL1192" s="183"/>
      <c r="AM1192" s="183"/>
      <c r="AN1192" s="183"/>
      <c r="AO1192" s="183"/>
      <c r="AP1192" s="183"/>
      <c r="AQ1192" s="183"/>
      <c r="AR1192" s="183"/>
      <c r="AS1192" s="183"/>
      <c r="AT1192" s="183"/>
      <c r="AU1192" s="183"/>
      <c r="AV1192" s="183"/>
      <c r="AW1192" s="183"/>
      <c r="AX1192" s="183"/>
      <c r="AY1192" s="183"/>
      <c r="AZ1192" s="183"/>
      <c r="BA1192" s="183"/>
      <c r="BB1192" s="183"/>
      <c r="BC1192" s="183"/>
      <c r="BD1192" s="183"/>
      <c r="BE1192" s="183"/>
      <c r="BF1192" s="183"/>
      <c r="BG1192" s="183"/>
      <c r="BH1192" s="183"/>
      <c r="BI1192" s="183"/>
      <c r="BJ1192" s="183"/>
      <c r="BK1192" s="183"/>
      <c r="BL1192" s="183"/>
      <c r="BM1192" s="183"/>
    </row>
    <row r="1193" spans="1:65" x14ac:dyDescent="0.2">
      <c r="A1193" s="110"/>
      <c r="B1193" s="110"/>
      <c r="C1193" s="110"/>
      <c r="D1193" s="183"/>
      <c r="E1193" s="183"/>
      <c r="F1193" s="183"/>
      <c r="G1193" s="183"/>
      <c r="H1193" s="183"/>
      <c r="I1193" s="183"/>
      <c r="J1193" s="183"/>
      <c r="K1193" s="183"/>
      <c r="L1193" s="183"/>
      <c r="M1193" s="183"/>
      <c r="N1193" s="183"/>
      <c r="O1193" s="183"/>
      <c r="P1193" s="183"/>
      <c r="Q1193" s="183"/>
      <c r="R1193" s="183"/>
      <c r="S1193" s="183"/>
      <c r="T1193" s="183"/>
      <c r="U1193" s="183"/>
      <c r="V1193" s="183"/>
      <c r="W1193" s="183"/>
      <c r="X1193" s="183"/>
      <c r="Y1193" s="183"/>
      <c r="Z1193" s="183"/>
      <c r="AA1193" s="183"/>
      <c r="AB1193" s="183"/>
      <c r="AC1193" s="183"/>
      <c r="AD1193" s="183"/>
      <c r="AE1193" s="183"/>
      <c r="AF1193" s="183"/>
      <c r="AG1193" s="183"/>
      <c r="AH1193" s="183"/>
      <c r="AI1193" s="183"/>
      <c r="AJ1193" s="183"/>
      <c r="AK1193" s="183"/>
      <c r="AL1193" s="183"/>
      <c r="AM1193" s="183"/>
      <c r="AN1193" s="183"/>
      <c r="AO1193" s="183"/>
      <c r="AP1193" s="183"/>
      <c r="AQ1193" s="183"/>
      <c r="AR1193" s="183"/>
      <c r="AS1193" s="183"/>
      <c r="AT1193" s="183"/>
      <c r="AU1193" s="183"/>
      <c r="AV1193" s="183"/>
      <c r="AW1193" s="183"/>
      <c r="AX1193" s="183"/>
      <c r="AY1193" s="183"/>
      <c r="AZ1193" s="183"/>
      <c r="BA1193" s="183"/>
      <c r="BB1193" s="183"/>
      <c r="BC1193" s="183"/>
      <c r="BD1193" s="183"/>
      <c r="BE1193" s="183"/>
      <c r="BF1193" s="183"/>
      <c r="BG1193" s="183"/>
      <c r="BH1193" s="183"/>
      <c r="BI1193" s="183"/>
      <c r="BJ1193" s="183"/>
      <c r="BK1193" s="183"/>
      <c r="BL1193" s="183"/>
      <c r="BM1193" s="183"/>
    </row>
    <row r="1194" spans="1:65" x14ac:dyDescent="0.2">
      <c r="A1194" s="110"/>
      <c r="B1194" s="110"/>
      <c r="C1194" s="110"/>
      <c r="D1194" s="183"/>
      <c r="E1194" s="183"/>
      <c r="F1194" s="183"/>
      <c r="G1194" s="183"/>
      <c r="H1194" s="183"/>
      <c r="I1194" s="183"/>
      <c r="J1194" s="183"/>
      <c r="K1194" s="183"/>
      <c r="L1194" s="183"/>
      <c r="M1194" s="183"/>
      <c r="N1194" s="183"/>
      <c r="O1194" s="183"/>
      <c r="P1194" s="183"/>
      <c r="Q1194" s="183"/>
      <c r="R1194" s="183"/>
      <c r="S1194" s="183"/>
      <c r="T1194" s="183"/>
      <c r="U1194" s="183"/>
      <c r="V1194" s="183"/>
      <c r="W1194" s="183"/>
      <c r="X1194" s="183"/>
      <c r="Y1194" s="183"/>
      <c r="Z1194" s="183"/>
      <c r="AA1194" s="183"/>
      <c r="AB1194" s="183"/>
      <c r="AC1194" s="183"/>
      <c r="AD1194" s="183"/>
      <c r="AE1194" s="183"/>
      <c r="AF1194" s="183"/>
      <c r="AG1194" s="183"/>
      <c r="AH1194" s="183"/>
      <c r="AI1194" s="183"/>
      <c r="AJ1194" s="183"/>
      <c r="AK1194" s="183"/>
      <c r="AL1194" s="183"/>
      <c r="AM1194" s="183"/>
      <c r="AN1194" s="183"/>
      <c r="AO1194" s="183"/>
      <c r="AP1194" s="183"/>
      <c r="AQ1194" s="183"/>
      <c r="AR1194" s="183"/>
      <c r="AS1194" s="183"/>
      <c r="AT1194" s="183"/>
      <c r="AU1194" s="183"/>
      <c r="AV1194" s="183"/>
      <c r="AW1194" s="183"/>
      <c r="AX1194" s="183"/>
      <c r="AY1194" s="183"/>
      <c r="AZ1194" s="183"/>
      <c r="BA1194" s="183"/>
      <c r="BB1194" s="183"/>
      <c r="BC1194" s="183"/>
      <c r="BD1194" s="183"/>
      <c r="BE1194" s="183"/>
      <c r="BF1194" s="183"/>
      <c r="BG1194" s="183"/>
      <c r="BH1194" s="183"/>
      <c r="BI1194" s="183"/>
      <c r="BJ1194" s="183"/>
      <c r="BK1194" s="183"/>
      <c r="BL1194" s="183"/>
      <c r="BM1194" s="183"/>
    </row>
    <row r="1195" spans="1:65" x14ac:dyDescent="0.2">
      <c r="A1195" s="110"/>
      <c r="B1195" s="110"/>
      <c r="C1195" s="110"/>
      <c r="D1195" s="183"/>
      <c r="E1195" s="183"/>
      <c r="F1195" s="183"/>
      <c r="G1195" s="183"/>
      <c r="H1195" s="183"/>
      <c r="I1195" s="183"/>
      <c r="J1195" s="183"/>
      <c r="K1195" s="183"/>
      <c r="L1195" s="183"/>
      <c r="M1195" s="183"/>
      <c r="N1195" s="183"/>
      <c r="O1195" s="183"/>
      <c r="P1195" s="183"/>
      <c r="Q1195" s="183"/>
      <c r="R1195" s="183"/>
      <c r="S1195" s="183"/>
      <c r="T1195" s="183"/>
      <c r="U1195" s="183"/>
      <c r="V1195" s="183"/>
      <c r="W1195" s="183"/>
      <c r="X1195" s="183"/>
      <c r="Y1195" s="183"/>
      <c r="Z1195" s="183"/>
      <c r="AA1195" s="183"/>
      <c r="AB1195" s="183"/>
      <c r="AC1195" s="183"/>
      <c r="AD1195" s="183"/>
      <c r="AE1195" s="183"/>
      <c r="AF1195" s="183"/>
      <c r="AG1195" s="183"/>
      <c r="AH1195" s="183"/>
      <c r="AI1195" s="183"/>
      <c r="AJ1195" s="183"/>
      <c r="AK1195" s="183"/>
      <c r="AL1195" s="183"/>
      <c r="AM1195" s="183"/>
      <c r="AN1195" s="183"/>
      <c r="AO1195" s="183"/>
      <c r="AP1195" s="183"/>
      <c r="AQ1195" s="183"/>
      <c r="AR1195" s="183"/>
      <c r="AS1195" s="183"/>
      <c r="AT1195" s="183"/>
      <c r="AU1195" s="183"/>
      <c r="AV1195" s="183"/>
      <c r="AW1195" s="183"/>
      <c r="AX1195" s="183"/>
      <c r="AY1195" s="183"/>
      <c r="AZ1195" s="183"/>
      <c r="BA1195" s="183"/>
      <c r="BB1195" s="183"/>
      <c r="BC1195" s="183"/>
      <c r="BD1195" s="183"/>
      <c r="BE1195" s="183"/>
      <c r="BF1195" s="183"/>
      <c r="BG1195" s="183"/>
      <c r="BH1195" s="183"/>
      <c r="BI1195" s="183"/>
      <c r="BJ1195" s="183"/>
      <c r="BK1195" s="183"/>
      <c r="BL1195" s="183"/>
      <c r="BM1195" s="183"/>
    </row>
    <row r="1196" spans="1:65" x14ac:dyDescent="0.2">
      <c r="A1196" s="110"/>
      <c r="B1196" s="110"/>
      <c r="C1196" s="110"/>
      <c r="D1196" s="183"/>
      <c r="E1196" s="183"/>
      <c r="F1196" s="183"/>
      <c r="G1196" s="183"/>
      <c r="H1196" s="183"/>
      <c r="I1196" s="183"/>
      <c r="J1196" s="183"/>
      <c r="K1196" s="183"/>
      <c r="L1196" s="183"/>
      <c r="M1196" s="183"/>
      <c r="N1196" s="183"/>
      <c r="O1196" s="183"/>
      <c r="P1196" s="183"/>
      <c r="Q1196" s="183"/>
      <c r="R1196" s="183"/>
      <c r="S1196" s="183"/>
      <c r="T1196" s="183"/>
      <c r="U1196" s="183"/>
      <c r="V1196" s="183"/>
      <c r="W1196" s="183"/>
      <c r="X1196" s="183"/>
      <c r="Y1196" s="183"/>
      <c r="Z1196" s="183"/>
      <c r="AA1196" s="183"/>
      <c r="AB1196" s="183"/>
      <c r="AC1196" s="183"/>
      <c r="AD1196" s="183"/>
      <c r="AE1196" s="183"/>
      <c r="AF1196" s="183"/>
      <c r="AG1196" s="183"/>
      <c r="AH1196" s="183"/>
      <c r="AI1196" s="183"/>
      <c r="AJ1196" s="183"/>
      <c r="AK1196" s="183"/>
      <c r="AL1196" s="183"/>
      <c r="AM1196" s="183"/>
      <c r="AN1196" s="183"/>
      <c r="AO1196" s="183"/>
      <c r="AP1196" s="183"/>
      <c r="AQ1196" s="183"/>
      <c r="AR1196" s="183"/>
      <c r="AS1196" s="183"/>
      <c r="AT1196" s="183"/>
      <c r="AU1196" s="183"/>
      <c r="AV1196" s="183"/>
      <c r="AW1196" s="183"/>
      <c r="AX1196" s="183"/>
      <c r="AY1196" s="183"/>
      <c r="AZ1196" s="183"/>
      <c r="BA1196" s="183"/>
      <c r="BB1196" s="183"/>
      <c r="BC1196" s="183"/>
      <c r="BD1196" s="183"/>
      <c r="BE1196" s="183"/>
      <c r="BF1196" s="183"/>
      <c r="BG1196" s="183"/>
      <c r="BH1196" s="183"/>
      <c r="BI1196" s="183"/>
      <c r="BJ1196" s="183"/>
      <c r="BK1196" s="183"/>
      <c r="BL1196" s="183"/>
      <c r="BM1196" s="183"/>
    </row>
    <row r="1197" spans="1:65" x14ac:dyDescent="0.2">
      <c r="A1197" s="110"/>
      <c r="B1197" s="110"/>
      <c r="C1197" s="110"/>
      <c r="D1197" s="183"/>
      <c r="E1197" s="183"/>
      <c r="F1197" s="183"/>
      <c r="G1197" s="183"/>
      <c r="H1197" s="183"/>
      <c r="I1197" s="183"/>
      <c r="J1197" s="183"/>
      <c r="K1197" s="183"/>
      <c r="L1197" s="183"/>
      <c r="M1197" s="183"/>
      <c r="N1197" s="183"/>
      <c r="O1197" s="183"/>
      <c r="P1197" s="183"/>
      <c r="Q1197" s="183"/>
      <c r="R1197" s="183"/>
      <c r="S1197" s="183"/>
      <c r="T1197" s="183"/>
      <c r="U1197" s="183"/>
      <c r="V1197" s="183"/>
      <c r="W1197" s="183"/>
      <c r="X1197" s="183"/>
      <c r="Y1197" s="183"/>
      <c r="Z1197" s="183"/>
      <c r="AA1197" s="183"/>
      <c r="AB1197" s="183"/>
      <c r="AC1197" s="183"/>
      <c r="AD1197" s="183"/>
      <c r="AE1197" s="183"/>
      <c r="AF1197" s="183"/>
      <c r="AG1197" s="183"/>
      <c r="AH1197" s="183"/>
      <c r="AI1197" s="183"/>
      <c r="AJ1197" s="183"/>
      <c r="AK1197" s="183"/>
      <c r="AL1197" s="183"/>
      <c r="AM1197" s="183"/>
      <c r="AN1197" s="183"/>
      <c r="AO1197" s="183"/>
      <c r="AP1197" s="183"/>
      <c r="AQ1197" s="183"/>
      <c r="AR1197" s="183"/>
      <c r="AS1197" s="183"/>
      <c r="AT1197" s="183"/>
      <c r="AU1197" s="183"/>
      <c r="AV1197" s="183"/>
      <c r="AW1197" s="183"/>
      <c r="AX1197" s="183"/>
      <c r="AY1197" s="183"/>
      <c r="AZ1197" s="183"/>
      <c r="BA1197" s="183"/>
      <c r="BB1197" s="183"/>
      <c r="BC1197" s="183"/>
      <c r="BD1197" s="183"/>
      <c r="BE1197" s="183"/>
      <c r="BF1197" s="183"/>
      <c r="BG1197" s="183"/>
      <c r="BH1197" s="183"/>
      <c r="BI1197" s="183"/>
      <c r="BJ1197" s="183"/>
      <c r="BK1197" s="183"/>
      <c r="BL1197" s="183"/>
      <c r="BM1197" s="183"/>
    </row>
    <row r="1198" spans="1:65" x14ac:dyDescent="0.2">
      <c r="A1198" s="110"/>
      <c r="B1198" s="110"/>
      <c r="C1198" s="110"/>
      <c r="D1198" s="183"/>
      <c r="E1198" s="183"/>
      <c r="F1198" s="183"/>
      <c r="G1198" s="183"/>
      <c r="H1198" s="183"/>
      <c r="I1198" s="183"/>
      <c r="J1198" s="183"/>
      <c r="K1198" s="183"/>
      <c r="L1198" s="183"/>
      <c r="M1198" s="183"/>
      <c r="N1198" s="183"/>
      <c r="O1198" s="183"/>
      <c r="P1198" s="183"/>
      <c r="Q1198" s="183"/>
      <c r="R1198" s="183"/>
      <c r="S1198" s="183"/>
      <c r="T1198" s="183"/>
      <c r="U1198" s="183"/>
      <c r="V1198" s="183"/>
      <c r="W1198" s="183"/>
      <c r="X1198" s="183"/>
      <c r="Y1198" s="183"/>
      <c r="Z1198" s="183"/>
      <c r="AA1198" s="183"/>
      <c r="AB1198" s="183"/>
      <c r="AC1198" s="183"/>
      <c r="AD1198" s="183"/>
      <c r="AE1198" s="183"/>
      <c r="AF1198" s="183"/>
      <c r="AG1198" s="183"/>
      <c r="AH1198" s="183"/>
      <c r="AI1198" s="183"/>
      <c r="AJ1198" s="183"/>
      <c r="AK1198" s="183"/>
      <c r="AL1198" s="183"/>
      <c r="AM1198" s="183"/>
      <c r="AN1198" s="183"/>
      <c r="AO1198" s="183"/>
      <c r="AP1198" s="183"/>
      <c r="AQ1198" s="183"/>
      <c r="AR1198" s="183"/>
      <c r="AS1198" s="183"/>
      <c r="AT1198" s="183"/>
      <c r="AU1198" s="183"/>
      <c r="AV1198" s="183"/>
      <c r="AW1198" s="183"/>
      <c r="AX1198" s="183"/>
      <c r="AY1198" s="183"/>
      <c r="AZ1198" s="183"/>
      <c r="BA1198" s="183"/>
      <c r="BB1198" s="183"/>
      <c r="BC1198" s="183"/>
      <c r="BD1198" s="183"/>
      <c r="BE1198" s="183"/>
      <c r="BF1198" s="183"/>
      <c r="BG1198" s="183"/>
      <c r="BH1198" s="183"/>
      <c r="BI1198" s="183"/>
      <c r="BJ1198" s="183"/>
      <c r="BK1198" s="183"/>
      <c r="BL1198" s="183"/>
      <c r="BM1198" s="183"/>
    </row>
    <row r="1199" spans="1:65" x14ac:dyDescent="0.2">
      <c r="A1199" s="110"/>
      <c r="B1199" s="110"/>
      <c r="C1199" s="110"/>
      <c r="D1199" s="183"/>
      <c r="E1199" s="183"/>
      <c r="F1199" s="183"/>
      <c r="G1199" s="183"/>
      <c r="H1199" s="183"/>
      <c r="I1199" s="183"/>
      <c r="J1199" s="183"/>
      <c r="K1199" s="183"/>
      <c r="L1199" s="183"/>
      <c r="M1199" s="183"/>
      <c r="N1199" s="183"/>
      <c r="O1199" s="183"/>
      <c r="P1199" s="183"/>
      <c r="Q1199" s="183"/>
      <c r="R1199" s="183"/>
      <c r="S1199" s="183"/>
      <c r="T1199" s="183"/>
      <c r="U1199" s="183"/>
      <c r="V1199" s="183"/>
      <c r="W1199" s="183"/>
      <c r="X1199" s="183"/>
      <c r="Y1199" s="183"/>
      <c r="Z1199" s="183"/>
      <c r="AA1199" s="183"/>
      <c r="AB1199" s="183"/>
      <c r="AC1199" s="183"/>
      <c r="AD1199" s="183"/>
      <c r="AE1199" s="183"/>
      <c r="AF1199" s="183"/>
      <c r="AG1199" s="183"/>
      <c r="AH1199" s="183"/>
      <c r="AI1199" s="183"/>
      <c r="AJ1199" s="183"/>
      <c r="AK1199" s="183"/>
      <c r="AL1199" s="183"/>
      <c r="AM1199" s="183"/>
      <c r="AN1199" s="183"/>
      <c r="AO1199" s="183"/>
      <c r="AP1199" s="183"/>
      <c r="AQ1199" s="183"/>
      <c r="AR1199" s="183"/>
      <c r="AS1199" s="183"/>
      <c r="AT1199" s="183"/>
      <c r="AU1199" s="183"/>
      <c r="AV1199" s="183"/>
      <c r="AW1199" s="183"/>
      <c r="AX1199" s="183"/>
      <c r="AY1199" s="183"/>
      <c r="AZ1199" s="183"/>
      <c r="BA1199" s="183"/>
      <c r="BB1199" s="183"/>
      <c r="BC1199" s="183"/>
      <c r="BD1199" s="183"/>
      <c r="BE1199" s="183"/>
      <c r="BF1199" s="183"/>
      <c r="BG1199" s="183"/>
      <c r="BH1199" s="183"/>
      <c r="BI1199" s="183"/>
      <c r="BJ1199" s="183"/>
      <c r="BK1199" s="183"/>
      <c r="BL1199" s="183"/>
      <c r="BM1199" s="183"/>
    </row>
    <row r="1200" spans="1:65" x14ac:dyDescent="0.2">
      <c r="A1200" s="110"/>
      <c r="B1200" s="110"/>
      <c r="C1200" s="110"/>
      <c r="D1200" s="183"/>
      <c r="E1200" s="183"/>
      <c r="F1200" s="183"/>
      <c r="G1200" s="183"/>
      <c r="H1200" s="183"/>
      <c r="I1200" s="183"/>
      <c r="J1200" s="183"/>
      <c r="K1200" s="183"/>
      <c r="L1200" s="183"/>
      <c r="M1200" s="183"/>
      <c r="N1200" s="183"/>
      <c r="O1200" s="183"/>
      <c r="P1200" s="183"/>
      <c r="Q1200" s="183"/>
      <c r="R1200" s="183"/>
      <c r="S1200" s="183"/>
      <c r="T1200" s="183"/>
      <c r="U1200" s="183"/>
      <c r="V1200" s="183"/>
      <c r="W1200" s="183"/>
      <c r="X1200" s="183"/>
      <c r="Y1200" s="183"/>
      <c r="Z1200" s="183"/>
      <c r="AA1200" s="183"/>
      <c r="AB1200" s="183"/>
      <c r="AC1200" s="183"/>
      <c r="AD1200" s="183"/>
      <c r="AE1200" s="183"/>
      <c r="AF1200" s="183"/>
      <c r="AG1200" s="183"/>
      <c r="AH1200" s="183"/>
      <c r="AI1200" s="183"/>
      <c r="AJ1200" s="183"/>
      <c r="AK1200" s="183"/>
      <c r="AL1200" s="183"/>
      <c r="AM1200" s="183"/>
      <c r="AN1200" s="183"/>
      <c r="AO1200" s="183"/>
      <c r="AP1200" s="183"/>
      <c r="AQ1200" s="183"/>
      <c r="AR1200" s="183"/>
      <c r="AS1200" s="183"/>
      <c r="AT1200" s="183"/>
      <c r="AU1200" s="183"/>
      <c r="AV1200" s="183"/>
      <c r="AW1200" s="183"/>
      <c r="AX1200" s="183"/>
      <c r="AY1200" s="183"/>
      <c r="AZ1200" s="183"/>
      <c r="BA1200" s="183"/>
      <c r="BB1200" s="183"/>
      <c r="BC1200" s="183"/>
      <c r="BD1200" s="183"/>
      <c r="BE1200" s="183"/>
      <c r="BF1200" s="183"/>
      <c r="BG1200" s="183"/>
      <c r="BH1200" s="183"/>
      <c r="BI1200" s="183"/>
      <c r="BJ1200" s="183"/>
      <c r="BK1200" s="183"/>
      <c r="BL1200" s="183"/>
      <c r="BM1200" s="183"/>
    </row>
    <row r="1201" spans="1:65" x14ac:dyDescent="0.2">
      <c r="A1201" s="110"/>
      <c r="B1201" s="110"/>
      <c r="C1201" s="110"/>
      <c r="D1201" s="183"/>
      <c r="E1201" s="183"/>
      <c r="F1201" s="183"/>
      <c r="G1201" s="183"/>
      <c r="H1201" s="183"/>
      <c r="I1201" s="183"/>
      <c r="J1201" s="183"/>
      <c r="K1201" s="183"/>
      <c r="L1201" s="183"/>
      <c r="M1201" s="183"/>
      <c r="N1201" s="183"/>
      <c r="O1201" s="183"/>
      <c r="P1201" s="183"/>
      <c r="Q1201" s="183"/>
      <c r="R1201" s="183"/>
      <c r="S1201" s="183"/>
      <c r="T1201" s="183"/>
      <c r="U1201" s="183"/>
      <c r="V1201" s="183"/>
      <c r="W1201" s="183"/>
      <c r="X1201" s="183"/>
      <c r="Y1201" s="183"/>
      <c r="Z1201" s="183"/>
      <c r="AA1201" s="183"/>
      <c r="AB1201" s="183"/>
      <c r="AC1201" s="183"/>
      <c r="AD1201" s="183"/>
      <c r="AE1201" s="183"/>
      <c r="AF1201" s="183"/>
      <c r="AG1201" s="183"/>
      <c r="AH1201" s="183"/>
      <c r="AI1201" s="183"/>
      <c r="AJ1201" s="183"/>
      <c r="AK1201" s="183"/>
      <c r="AL1201" s="183"/>
      <c r="AM1201" s="183"/>
      <c r="AN1201" s="183"/>
      <c r="AO1201" s="183"/>
      <c r="AP1201" s="183"/>
      <c r="AQ1201" s="183"/>
      <c r="AR1201" s="183"/>
      <c r="AS1201" s="183"/>
      <c r="AT1201" s="183"/>
      <c r="AU1201" s="183"/>
      <c r="AV1201" s="183"/>
      <c r="AW1201" s="183"/>
      <c r="AX1201" s="183"/>
      <c r="AY1201" s="183"/>
      <c r="AZ1201" s="183"/>
      <c r="BA1201" s="183"/>
      <c r="BB1201" s="183"/>
      <c r="BC1201" s="183"/>
      <c r="BD1201" s="183"/>
      <c r="BE1201" s="183"/>
      <c r="BF1201" s="183"/>
      <c r="BG1201" s="183"/>
      <c r="BH1201" s="183"/>
      <c r="BI1201" s="183"/>
      <c r="BJ1201" s="183"/>
      <c r="BK1201" s="183"/>
      <c r="BL1201" s="183"/>
      <c r="BM1201" s="183"/>
    </row>
    <row r="1202" spans="1:65" x14ac:dyDescent="0.2">
      <c r="A1202" s="110"/>
      <c r="B1202" s="110"/>
      <c r="C1202" s="110"/>
      <c r="D1202" s="183"/>
      <c r="E1202" s="183"/>
      <c r="F1202" s="183"/>
      <c r="G1202" s="183"/>
      <c r="H1202" s="183"/>
      <c r="I1202" s="183"/>
      <c r="J1202" s="183"/>
      <c r="K1202" s="183"/>
      <c r="L1202" s="183"/>
      <c r="M1202" s="183"/>
      <c r="N1202" s="183"/>
      <c r="O1202" s="183"/>
      <c r="P1202" s="183"/>
      <c r="Q1202" s="183"/>
      <c r="R1202" s="183"/>
      <c r="S1202" s="183"/>
      <c r="T1202" s="183"/>
      <c r="U1202" s="183"/>
      <c r="V1202" s="183"/>
      <c r="W1202" s="183"/>
      <c r="X1202" s="183"/>
      <c r="Y1202" s="183"/>
      <c r="Z1202" s="183"/>
      <c r="AA1202" s="183"/>
      <c r="AB1202" s="183"/>
      <c r="AC1202" s="183"/>
      <c r="AD1202" s="183"/>
      <c r="AE1202" s="183"/>
      <c r="AF1202" s="183"/>
      <c r="AG1202" s="183"/>
      <c r="AH1202" s="183"/>
      <c r="AI1202" s="183"/>
      <c r="AJ1202" s="183"/>
      <c r="AK1202" s="183"/>
      <c r="AL1202" s="183"/>
      <c r="AM1202" s="183"/>
      <c r="AN1202" s="183"/>
      <c r="AO1202" s="183"/>
      <c r="AP1202" s="183"/>
      <c r="AQ1202" s="183"/>
      <c r="AR1202" s="183"/>
      <c r="AS1202" s="183"/>
      <c r="AT1202" s="183"/>
      <c r="AU1202" s="183"/>
      <c r="AV1202" s="183"/>
      <c r="AW1202" s="183"/>
      <c r="AX1202" s="183"/>
      <c r="AY1202" s="183"/>
      <c r="AZ1202" s="183"/>
      <c r="BA1202" s="183"/>
      <c r="BB1202" s="183"/>
      <c r="BC1202" s="183"/>
      <c r="BD1202" s="183"/>
      <c r="BE1202" s="183"/>
      <c r="BF1202" s="183"/>
      <c r="BG1202" s="183"/>
      <c r="BH1202" s="183"/>
      <c r="BI1202" s="183"/>
      <c r="BJ1202" s="183"/>
      <c r="BK1202" s="183"/>
      <c r="BL1202" s="183"/>
      <c r="BM1202" s="183"/>
    </row>
    <row r="1203" spans="1:65" x14ac:dyDescent="0.2">
      <c r="A1203" s="110"/>
      <c r="B1203" s="110"/>
      <c r="C1203" s="110"/>
      <c r="D1203" s="183"/>
      <c r="E1203" s="183"/>
      <c r="F1203" s="183"/>
      <c r="G1203" s="183"/>
      <c r="H1203" s="183"/>
      <c r="I1203" s="183"/>
      <c r="J1203" s="183"/>
      <c r="K1203" s="183"/>
      <c r="L1203" s="183"/>
      <c r="M1203" s="183"/>
      <c r="N1203" s="183"/>
      <c r="O1203" s="183"/>
      <c r="P1203" s="183"/>
      <c r="Q1203" s="183"/>
      <c r="R1203" s="183"/>
      <c r="S1203" s="183"/>
      <c r="T1203" s="183"/>
      <c r="U1203" s="183"/>
      <c r="V1203" s="183"/>
      <c r="W1203" s="183"/>
      <c r="X1203" s="183"/>
      <c r="Y1203" s="183"/>
      <c r="Z1203" s="183"/>
      <c r="AA1203" s="183"/>
      <c r="AB1203" s="183"/>
      <c r="AC1203" s="183"/>
      <c r="AD1203" s="183"/>
      <c r="AE1203" s="183"/>
      <c r="AF1203" s="183"/>
      <c r="AG1203" s="183"/>
      <c r="AH1203" s="183"/>
      <c r="AI1203" s="183"/>
      <c r="AJ1203" s="183"/>
      <c r="AK1203" s="183"/>
      <c r="AL1203" s="183"/>
      <c r="AM1203" s="183"/>
      <c r="AN1203" s="183"/>
      <c r="AO1203" s="183"/>
      <c r="AP1203" s="183"/>
      <c r="AQ1203" s="183"/>
      <c r="AR1203" s="183"/>
      <c r="AS1203" s="183"/>
      <c r="AT1203" s="183"/>
      <c r="AU1203" s="183"/>
      <c r="AV1203" s="183"/>
      <c r="AW1203" s="183"/>
      <c r="AX1203" s="183"/>
      <c r="AY1203" s="183"/>
      <c r="AZ1203" s="183"/>
      <c r="BA1203" s="183"/>
      <c r="BB1203" s="183"/>
      <c r="BC1203" s="183"/>
      <c r="BD1203" s="183"/>
      <c r="BE1203" s="183"/>
      <c r="BF1203" s="183"/>
      <c r="BG1203" s="183"/>
      <c r="BH1203" s="183"/>
      <c r="BI1203" s="183"/>
      <c r="BJ1203" s="183"/>
      <c r="BK1203" s="183"/>
      <c r="BL1203" s="183"/>
      <c r="BM1203" s="183"/>
    </row>
    <row r="1204" spans="1:65" x14ac:dyDescent="0.2">
      <c r="A1204" s="110"/>
      <c r="B1204" s="110"/>
      <c r="C1204" s="110"/>
      <c r="D1204" s="183"/>
      <c r="E1204" s="183"/>
      <c r="F1204" s="183"/>
      <c r="G1204" s="183"/>
      <c r="H1204" s="183"/>
      <c r="I1204" s="183"/>
      <c r="J1204" s="183"/>
      <c r="K1204" s="183"/>
      <c r="L1204" s="183"/>
      <c r="M1204" s="183"/>
      <c r="N1204" s="183"/>
      <c r="O1204" s="183"/>
      <c r="P1204" s="183"/>
      <c r="Q1204" s="183"/>
      <c r="R1204" s="183"/>
      <c r="S1204" s="183"/>
      <c r="T1204" s="183"/>
      <c r="U1204" s="183"/>
      <c r="V1204" s="183"/>
      <c r="W1204" s="183"/>
      <c r="X1204" s="183"/>
      <c r="Y1204" s="183"/>
      <c r="Z1204" s="183"/>
      <c r="AA1204" s="183"/>
      <c r="AB1204" s="183"/>
      <c r="AC1204" s="183"/>
      <c r="AD1204" s="183"/>
      <c r="AE1204" s="183"/>
      <c r="AF1204" s="183"/>
      <c r="AG1204" s="183"/>
      <c r="AH1204" s="183"/>
      <c r="AI1204" s="183"/>
      <c r="AJ1204" s="183"/>
      <c r="AK1204" s="183"/>
      <c r="AL1204" s="183"/>
      <c r="AM1204" s="183"/>
      <c r="AN1204" s="183"/>
      <c r="AO1204" s="183"/>
      <c r="AP1204" s="183"/>
      <c r="AQ1204" s="183"/>
      <c r="AR1204" s="183"/>
      <c r="AS1204" s="183"/>
      <c r="AT1204" s="183"/>
      <c r="AU1204" s="183"/>
      <c r="AV1204" s="183"/>
      <c r="AW1204" s="183"/>
      <c r="AX1204" s="183"/>
      <c r="AY1204" s="183"/>
      <c r="AZ1204" s="183"/>
      <c r="BA1204" s="183"/>
      <c r="BB1204" s="183"/>
      <c r="BC1204" s="183"/>
      <c r="BD1204" s="183"/>
      <c r="BE1204" s="183"/>
      <c r="BF1204" s="183"/>
      <c r="BG1204" s="183"/>
      <c r="BH1204" s="183"/>
      <c r="BI1204" s="183"/>
      <c r="BJ1204" s="183"/>
      <c r="BK1204" s="183"/>
      <c r="BL1204" s="183"/>
      <c r="BM1204" s="183"/>
    </row>
    <row r="1205" spans="1:65" x14ac:dyDescent="0.2">
      <c r="A1205" s="110"/>
      <c r="B1205" s="110"/>
      <c r="C1205" s="110"/>
      <c r="D1205" s="183"/>
      <c r="E1205" s="183"/>
      <c r="F1205" s="183"/>
      <c r="G1205" s="183"/>
      <c r="H1205" s="183"/>
      <c r="I1205" s="183"/>
      <c r="J1205" s="183"/>
      <c r="K1205" s="183"/>
      <c r="L1205" s="183"/>
      <c r="M1205" s="183"/>
      <c r="N1205" s="183"/>
      <c r="O1205" s="183"/>
      <c r="P1205" s="183"/>
      <c r="Q1205" s="183"/>
      <c r="R1205" s="183"/>
      <c r="S1205" s="183"/>
      <c r="T1205" s="183"/>
      <c r="U1205" s="183"/>
      <c r="V1205" s="183"/>
      <c r="W1205" s="183"/>
      <c r="X1205" s="183"/>
      <c r="Y1205" s="183"/>
      <c r="Z1205" s="183"/>
      <c r="AA1205" s="183"/>
      <c r="AB1205" s="183"/>
      <c r="AC1205" s="183"/>
      <c r="AD1205" s="183"/>
      <c r="AE1205" s="183"/>
      <c r="AF1205" s="183"/>
      <c r="AG1205" s="183"/>
      <c r="AH1205" s="183"/>
      <c r="AI1205" s="183"/>
      <c r="AJ1205" s="183"/>
      <c r="AK1205" s="183"/>
      <c r="AL1205" s="183"/>
      <c r="AM1205" s="183"/>
      <c r="AN1205" s="183"/>
      <c r="AO1205" s="183"/>
      <c r="AP1205" s="183"/>
      <c r="AQ1205" s="183"/>
      <c r="AR1205" s="183"/>
      <c r="AS1205" s="183"/>
      <c r="AT1205" s="183"/>
      <c r="AU1205" s="183"/>
      <c r="AV1205" s="183"/>
      <c r="AW1205" s="183"/>
      <c r="AX1205" s="183"/>
      <c r="AY1205" s="183"/>
      <c r="AZ1205" s="183"/>
      <c r="BA1205" s="183"/>
      <c r="BB1205" s="183"/>
      <c r="BC1205" s="183"/>
      <c r="BD1205" s="183"/>
      <c r="BE1205" s="183"/>
      <c r="BF1205" s="183"/>
      <c r="BG1205" s="183"/>
      <c r="BH1205" s="183"/>
      <c r="BI1205" s="183"/>
      <c r="BJ1205" s="183"/>
      <c r="BK1205" s="183"/>
      <c r="BL1205" s="183"/>
      <c r="BM1205" s="183"/>
    </row>
    <row r="1206" spans="1:65" x14ac:dyDescent="0.2">
      <c r="A1206" s="110"/>
      <c r="B1206" s="110"/>
      <c r="C1206" s="110"/>
      <c r="D1206" s="183"/>
      <c r="E1206" s="183"/>
      <c r="F1206" s="183"/>
      <c r="G1206" s="183"/>
      <c r="H1206" s="183"/>
      <c r="I1206" s="183"/>
      <c r="J1206" s="183"/>
      <c r="K1206" s="183"/>
      <c r="L1206" s="183"/>
      <c r="M1206" s="183"/>
      <c r="N1206" s="183"/>
      <c r="O1206" s="183"/>
      <c r="P1206" s="183"/>
      <c r="Q1206" s="183"/>
      <c r="R1206" s="183"/>
      <c r="S1206" s="183"/>
      <c r="T1206" s="183"/>
      <c r="U1206" s="183"/>
      <c r="V1206" s="183"/>
      <c r="W1206" s="183"/>
      <c r="X1206" s="183"/>
      <c r="Y1206" s="183"/>
      <c r="Z1206" s="183"/>
      <c r="AA1206" s="183"/>
      <c r="AB1206" s="183"/>
      <c r="AC1206" s="183"/>
      <c r="AD1206" s="183"/>
      <c r="AE1206" s="183"/>
      <c r="AF1206" s="183"/>
      <c r="AG1206" s="183"/>
      <c r="AH1206" s="183"/>
      <c r="AI1206" s="183"/>
      <c r="AJ1206" s="183"/>
      <c r="AK1206" s="183"/>
      <c r="AL1206" s="183"/>
      <c r="AM1206" s="183"/>
      <c r="AN1206" s="183"/>
      <c r="AO1206" s="183"/>
      <c r="AP1206" s="183"/>
      <c r="AQ1206" s="183"/>
      <c r="AR1206" s="183"/>
      <c r="AS1206" s="183"/>
      <c r="AT1206" s="183"/>
      <c r="AU1206" s="183"/>
      <c r="AV1206" s="183"/>
      <c r="AW1206" s="183"/>
      <c r="AX1206" s="183"/>
      <c r="AY1206" s="183"/>
      <c r="AZ1206" s="183"/>
      <c r="BA1206" s="183"/>
      <c r="BB1206" s="183"/>
      <c r="BC1206" s="183"/>
      <c r="BD1206" s="183"/>
      <c r="BE1206" s="183"/>
      <c r="BF1206" s="183"/>
      <c r="BG1206" s="183"/>
      <c r="BH1206" s="183"/>
      <c r="BI1206" s="183"/>
      <c r="BJ1206" s="183"/>
      <c r="BK1206" s="183"/>
      <c r="BL1206" s="183"/>
      <c r="BM1206" s="183"/>
    </row>
    <row r="1207" spans="1:65" x14ac:dyDescent="0.2">
      <c r="A1207" s="110"/>
      <c r="B1207" s="110"/>
      <c r="C1207" s="110"/>
      <c r="D1207" s="183"/>
      <c r="E1207" s="183"/>
      <c r="F1207" s="183"/>
      <c r="G1207" s="183"/>
      <c r="H1207" s="183"/>
      <c r="I1207" s="183"/>
      <c r="J1207" s="183"/>
      <c r="K1207" s="183"/>
      <c r="L1207" s="183"/>
      <c r="M1207" s="183"/>
      <c r="N1207" s="183"/>
      <c r="O1207" s="183"/>
      <c r="P1207" s="183"/>
      <c r="Q1207" s="183"/>
      <c r="R1207" s="183"/>
      <c r="S1207" s="183"/>
      <c r="T1207" s="183"/>
      <c r="U1207" s="183"/>
      <c r="V1207" s="183"/>
      <c r="W1207" s="183"/>
      <c r="X1207" s="183"/>
      <c r="Y1207" s="183"/>
      <c r="Z1207" s="183"/>
      <c r="AA1207" s="183"/>
      <c r="AB1207" s="183"/>
      <c r="AC1207" s="183"/>
      <c r="AD1207" s="183"/>
      <c r="AE1207" s="183"/>
      <c r="AF1207" s="183"/>
      <c r="AG1207" s="183"/>
      <c r="AH1207" s="183"/>
      <c r="AI1207" s="183"/>
      <c r="AJ1207" s="183"/>
      <c r="AK1207" s="183"/>
      <c r="AL1207" s="183"/>
      <c r="AM1207" s="183"/>
      <c r="AN1207" s="183"/>
      <c r="AO1207" s="183"/>
      <c r="AP1207" s="183"/>
      <c r="AQ1207" s="183"/>
      <c r="AR1207" s="183"/>
      <c r="AS1207" s="183"/>
      <c r="AT1207" s="183"/>
      <c r="AU1207" s="183"/>
      <c r="AV1207" s="183"/>
      <c r="AW1207" s="183"/>
      <c r="AX1207" s="183"/>
      <c r="AY1207" s="183"/>
      <c r="AZ1207" s="183"/>
      <c r="BA1207" s="183"/>
      <c r="BB1207" s="183"/>
      <c r="BC1207" s="183"/>
      <c r="BD1207" s="183"/>
      <c r="BE1207" s="183"/>
      <c r="BF1207" s="183"/>
      <c r="BG1207" s="183"/>
      <c r="BH1207" s="183"/>
      <c r="BI1207" s="183"/>
      <c r="BJ1207" s="183"/>
      <c r="BK1207" s="183"/>
      <c r="BL1207" s="183"/>
      <c r="BM1207" s="183"/>
    </row>
    <row r="1208" spans="1:65" x14ac:dyDescent="0.2">
      <c r="A1208" s="110"/>
      <c r="B1208" s="110"/>
      <c r="C1208" s="110"/>
      <c r="D1208" s="183"/>
      <c r="E1208" s="183"/>
      <c r="F1208" s="183"/>
      <c r="G1208" s="183"/>
      <c r="H1208" s="183"/>
      <c r="I1208" s="183"/>
      <c r="J1208" s="183"/>
      <c r="K1208" s="183"/>
      <c r="L1208" s="183"/>
      <c r="M1208" s="183"/>
      <c r="N1208" s="183"/>
      <c r="O1208" s="183"/>
      <c r="P1208" s="183"/>
      <c r="Q1208" s="183"/>
      <c r="R1208" s="183"/>
      <c r="S1208" s="183"/>
      <c r="T1208" s="183"/>
      <c r="U1208" s="183"/>
      <c r="V1208" s="183"/>
      <c r="W1208" s="183"/>
      <c r="X1208" s="183"/>
      <c r="Y1208" s="183"/>
      <c r="Z1208" s="183"/>
      <c r="AA1208" s="183"/>
      <c r="AB1208" s="183"/>
      <c r="AC1208" s="183"/>
      <c r="AD1208" s="183"/>
      <c r="AE1208" s="183"/>
      <c r="AF1208" s="183"/>
      <c r="AG1208" s="183"/>
      <c r="AH1208" s="183"/>
      <c r="AI1208" s="183"/>
      <c r="AJ1208" s="183"/>
      <c r="AK1208" s="183"/>
      <c r="AL1208" s="183"/>
      <c r="AM1208" s="183"/>
      <c r="AN1208" s="183"/>
      <c r="AO1208" s="183"/>
      <c r="AP1208" s="183"/>
      <c r="AQ1208" s="183"/>
      <c r="AR1208" s="183"/>
      <c r="AS1208" s="183"/>
      <c r="AT1208" s="183"/>
      <c r="AU1208" s="183"/>
      <c r="AV1208" s="183"/>
      <c r="AW1208" s="183"/>
      <c r="AX1208" s="183"/>
      <c r="AY1208" s="183"/>
      <c r="AZ1208" s="183"/>
      <c r="BA1208" s="183"/>
      <c r="BB1208" s="183"/>
      <c r="BC1208" s="183"/>
      <c r="BD1208" s="183"/>
      <c r="BE1208" s="183"/>
      <c r="BF1208" s="183"/>
      <c r="BG1208" s="183"/>
      <c r="BH1208" s="183"/>
      <c r="BI1208" s="183"/>
      <c r="BJ1208" s="183"/>
      <c r="BK1208" s="183"/>
      <c r="BL1208" s="183"/>
      <c r="BM1208" s="183"/>
    </row>
    <row r="1209" spans="1:65" x14ac:dyDescent="0.2">
      <c r="A1209" s="110"/>
      <c r="B1209" s="110"/>
      <c r="C1209" s="110"/>
      <c r="D1209" s="183"/>
      <c r="E1209" s="183"/>
      <c r="F1209" s="183"/>
      <c r="G1209" s="183"/>
      <c r="H1209" s="183"/>
      <c r="I1209" s="183"/>
      <c r="J1209" s="183"/>
      <c r="K1209" s="183"/>
      <c r="L1209" s="183"/>
      <c r="M1209" s="183"/>
      <c r="N1209" s="183"/>
      <c r="O1209" s="183"/>
      <c r="P1209" s="183"/>
      <c r="Q1209" s="183"/>
      <c r="R1209" s="183"/>
      <c r="S1209" s="183"/>
      <c r="T1209" s="183"/>
      <c r="U1209" s="183"/>
      <c r="V1209" s="183"/>
      <c r="W1209" s="183"/>
      <c r="X1209" s="183"/>
      <c r="Y1209" s="183"/>
      <c r="Z1209" s="183"/>
      <c r="AA1209" s="183"/>
      <c r="AB1209" s="183"/>
      <c r="AC1209" s="183"/>
      <c r="AD1209" s="183"/>
      <c r="AE1209" s="183"/>
      <c r="AF1209" s="183"/>
      <c r="AG1209" s="183"/>
      <c r="AH1209" s="183"/>
      <c r="AI1209" s="183"/>
      <c r="AJ1209" s="183"/>
      <c r="AK1209" s="183"/>
      <c r="AL1209" s="183"/>
      <c r="AM1209" s="183"/>
      <c r="AN1209" s="183"/>
      <c r="AO1209" s="183"/>
      <c r="AP1209" s="183"/>
      <c r="AQ1209" s="183"/>
      <c r="AR1209" s="183"/>
      <c r="AS1209" s="183"/>
      <c r="AT1209" s="183"/>
      <c r="AU1209" s="183"/>
      <c r="AV1209" s="183"/>
      <c r="AW1209" s="183"/>
      <c r="AX1209" s="183"/>
      <c r="AY1209" s="183"/>
      <c r="AZ1209" s="183"/>
      <c r="BA1209" s="183"/>
      <c r="BB1209" s="183"/>
      <c r="BC1209" s="183"/>
      <c r="BD1209" s="183"/>
      <c r="BE1209" s="183"/>
      <c r="BF1209" s="183"/>
      <c r="BG1209" s="183"/>
      <c r="BH1209" s="183"/>
      <c r="BI1209" s="183"/>
      <c r="BJ1209" s="183"/>
      <c r="BK1209" s="183"/>
      <c r="BL1209" s="183"/>
      <c r="BM1209" s="183"/>
    </row>
    <row r="1210" spans="1:65" x14ac:dyDescent="0.2">
      <c r="A1210" s="110"/>
      <c r="B1210" s="110"/>
      <c r="C1210" s="110"/>
      <c r="D1210" s="183"/>
      <c r="E1210" s="183"/>
      <c r="F1210" s="183"/>
      <c r="G1210" s="183"/>
      <c r="H1210" s="183"/>
      <c r="I1210" s="183"/>
      <c r="J1210" s="183"/>
      <c r="K1210" s="183"/>
      <c r="L1210" s="183"/>
      <c r="M1210" s="183"/>
      <c r="N1210" s="183"/>
      <c r="O1210" s="183"/>
      <c r="P1210" s="183"/>
      <c r="Q1210" s="183"/>
      <c r="R1210" s="183"/>
      <c r="S1210" s="183"/>
      <c r="T1210" s="183"/>
      <c r="U1210" s="183"/>
      <c r="V1210" s="183"/>
      <c r="W1210" s="183"/>
      <c r="X1210" s="183"/>
      <c r="Y1210" s="183"/>
      <c r="Z1210" s="183"/>
      <c r="AA1210" s="183"/>
      <c r="AB1210" s="183"/>
      <c r="AC1210" s="183"/>
      <c r="AD1210" s="183"/>
      <c r="AE1210" s="183"/>
      <c r="AF1210" s="183"/>
      <c r="AG1210" s="183"/>
      <c r="AH1210" s="183"/>
      <c r="AI1210" s="183"/>
      <c r="AJ1210" s="183"/>
      <c r="AK1210" s="183"/>
      <c r="AL1210" s="183"/>
      <c r="AM1210" s="183"/>
      <c r="AN1210" s="183"/>
      <c r="AO1210" s="183"/>
      <c r="AP1210" s="183"/>
      <c r="AQ1210" s="183"/>
      <c r="AR1210" s="183"/>
      <c r="AS1210" s="183"/>
      <c r="AT1210" s="183"/>
      <c r="AU1210" s="183"/>
      <c r="AV1210" s="183"/>
      <c r="AW1210" s="183"/>
      <c r="AX1210" s="183"/>
      <c r="AY1210" s="183"/>
      <c r="AZ1210" s="183"/>
      <c r="BA1210" s="183"/>
      <c r="BB1210" s="183"/>
      <c r="BC1210" s="183"/>
      <c r="BD1210" s="183"/>
      <c r="BE1210" s="183"/>
      <c r="BF1210" s="183"/>
      <c r="BG1210" s="183"/>
      <c r="BH1210" s="183"/>
      <c r="BI1210" s="183"/>
      <c r="BJ1210" s="183"/>
      <c r="BK1210" s="183"/>
      <c r="BL1210" s="183"/>
      <c r="BM1210" s="183"/>
    </row>
    <row r="1211" spans="1:65" x14ac:dyDescent="0.2">
      <c r="A1211" s="110"/>
      <c r="B1211" s="110"/>
      <c r="C1211" s="110"/>
      <c r="D1211" s="183"/>
      <c r="E1211" s="183"/>
      <c r="F1211" s="183"/>
      <c r="G1211" s="183"/>
      <c r="H1211" s="183"/>
      <c r="I1211" s="183"/>
      <c r="J1211" s="183"/>
      <c r="K1211" s="183"/>
      <c r="L1211" s="183"/>
      <c r="M1211" s="183"/>
      <c r="N1211" s="183"/>
      <c r="O1211" s="183"/>
      <c r="P1211" s="183"/>
      <c r="Q1211" s="183"/>
      <c r="R1211" s="183"/>
      <c r="S1211" s="183"/>
      <c r="T1211" s="183"/>
      <c r="U1211" s="183"/>
      <c r="V1211" s="183"/>
      <c r="W1211" s="183"/>
      <c r="X1211" s="183"/>
      <c r="Y1211" s="183"/>
      <c r="Z1211" s="183"/>
      <c r="AA1211" s="183"/>
      <c r="AB1211" s="183"/>
      <c r="AC1211" s="183"/>
      <c r="AD1211" s="183"/>
      <c r="AE1211" s="183"/>
      <c r="AF1211" s="183"/>
      <c r="AG1211" s="183"/>
      <c r="AH1211" s="183"/>
      <c r="AI1211" s="183"/>
      <c r="AJ1211" s="183"/>
      <c r="AK1211" s="183"/>
      <c r="AL1211" s="183"/>
      <c r="AM1211" s="183"/>
      <c r="AN1211" s="183"/>
      <c r="AO1211" s="183"/>
      <c r="AP1211" s="183"/>
      <c r="AQ1211" s="183"/>
      <c r="AR1211" s="183"/>
      <c r="AS1211" s="183"/>
      <c r="AT1211" s="183"/>
      <c r="AU1211" s="183"/>
      <c r="AV1211" s="183"/>
      <c r="AW1211" s="183"/>
      <c r="AX1211" s="183"/>
      <c r="AY1211" s="183"/>
      <c r="AZ1211" s="183"/>
      <c r="BA1211" s="183"/>
      <c r="BB1211" s="183"/>
      <c r="BC1211" s="183"/>
      <c r="BD1211" s="183"/>
      <c r="BE1211" s="183"/>
      <c r="BF1211" s="183"/>
      <c r="BG1211" s="183"/>
      <c r="BH1211" s="183"/>
      <c r="BI1211" s="183"/>
      <c r="BJ1211" s="183"/>
      <c r="BK1211" s="183"/>
      <c r="BL1211" s="183"/>
      <c r="BM1211" s="183"/>
    </row>
    <row r="1212" spans="1:65" x14ac:dyDescent="0.2">
      <c r="A1212" s="110"/>
      <c r="B1212" s="110"/>
      <c r="C1212" s="110"/>
      <c r="D1212" s="183"/>
      <c r="E1212" s="183"/>
      <c r="F1212" s="183"/>
      <c r="G1212" s="183"/>
      <c r="H1212" s="183"/>
      <c r="I1212" s="183"/>
      <c r="J1212" s="183"/>
      <c r="K1212" s="183"/>
      <c r="L1212" s="183"/>
      <c r="M1212" s="183"/>
      <c r="N1212" s="183"/>
      <c r="O1212" s="183"/>
      <c r="P1212" s="183"/>
      <c r="Q1212" s="183"/>
      <c r="R1212" s="183"/>
      <c r="S1212" s="183"/>
      <c r="T1212" s="183"/>
      <c r="U1212" s="183"/>
      <c r="V1212" s="183"/>
      <c r="W1212" s="183"/>
      <c r="X1212" s="183"/>
      <c r="Y1212" s="183"/>
      <c r="Z1212" s="183"/>
      <c r="AA1212" s="183"/>
      <c r="AB1212" s="183"/>
      <c r="AC1212" s="183"/>
      <c r="AD1212" s="183"/>
      <c r="AE1212" s="183"/>
      <c r="AF1212" s="183"/>
      <c r="AG1212" s="183"/>
      <c r="AH1212" s="183"/>
      <c r="AI1212" s="183"/>
      <c r="AJ1212" s="183"/>
      <c r="AK1212" s="183"/>
      <c r="AL1212" s="183"/>
      <c r="AM1212" s="183"/>
      <c r="AN1212" s="183"/>
      <c r="AO1212" s="183"/>
      <c r="AP1212" s="183"/>
      <c r="AQ1212" s="183"/>
      <c r="AR1212" s="183"/>
      <c r="AS1212" s="183"/>
      <c r="AT1212" s="183"/>
      <c r="AU1212" s="183"/>
      <c r="AV1212" s="183"/>
      <c r="AW1212" s="183"/>
      <c r="AX1212" s="183"/>
      <c r="AY1212" s="183"/>
      <c r="AZ1212" s="183"/>
      <c r="BA1212" s="183"/>
      <c r="BB1212" s="183"/>
      <c r="BC1212" s="183"/>
      <c r="BD1212" s="183"/>
      <c r="BE1212" s="183"/>
      <c r="BF1212" s="183"/>
      <c r="BG1212" s="183"/>
      <c r="BH1212" s="183"/>
      <c r="BI1212" s="183"/>
      <c r="BJ1212" s="183"/>
      <c r="BK1212" s="183"/>
      <c r="BL1212" s="183"/>
      <c r="BM1212" s="183"/>
    </row>
    <row r="1213" spans="1:65" x14ac:dyDescent="0.2">
      <c r="A1213" s="110"/>
      <c r="B1213" s="110"/>
      <c r="C1213" s="110"/>
      <c r="D1213" s="183"/>
      <c r="E1213" s="183"/>
      <c r="F1213" s="183"/>
      <c r="G1213" s="183"/>
      <c r="H1213" s="183"/>
      <c r="I1213" s="183"/>
      <c r="J1213" s="183"/>
      <c r="K1213" s="183"/>
      <c r="L1213" s="183"/>
      <c r="M1213" s="183"/>
      <c r="N1213" s="183"/>
      <c r="O1213" s="183"/>
      <c r="P1213" s="183"/>
      <c r="Q1213" s="183"/>
      <c r="R1213" s="183"/>
      <c r="S1213" s="183"/>
      <c r="T1213" s="183"/>
      <c r="U1213" s="183"/>
      <c r="V1213" s="183"/>
      <c r="W1213" s="183"/>
      <c r="X1213" s="183"/>
      <c r="Y1213" s="183"/>
      <c r="Z1213" s="183"/>
      <c r="AA1213" s="183"/>
      <c r="AB1213" s="183"/>
      <c r="AC1213" s="183"/>
      <c r="AD1213" s="183"/>
      <c r="AE1213" s="183"/>
      <c r="AF1213" s="183"/>
      <c r="AG1213" s="183"/>
      <c r="AH1213" s="183"/>
      <c r="AI1213" s="183"/>
      <c r="AJ1213" s="183"/>
      <c r="AK1213" s="183"/>
      <c r="AL1213" s="183"/>
      <c r="AM1213" s="183"/>
      <c r="AN1213" s="183"/>
      <c r="AO1213" s="183"/>
      <c r="AP1213" s="183"/>
      <c r="AQ1213" s="183"/>
      <c r="AR1213" s="183"/>
      <c r="AS1213" s="183"/>
      <c r="AT1213" s="183"/>
      <c r="AU1213" s="183"/>
      <c r="AV1213" s="183"/>
      <c r="AW1213" s="183"/>
      <c r="AX1213" s="183"/>
      <c r="AY1213" s="183"/>
      <c r="AZ1213" s="183"/>
      <c r="BA1213" s="183"/>
      <c r="BB1213" s="183"/>
      <c r="BC1213" s="183"/>
      <c r="BD1213" s="183"/>
      <c r="BE1213" s="183"/>
      <c r="BF1213" s="183"/>
      <c r="BG1213" s="183"/>
      <c r="BH1213" s="183"/>
      <c r="BI1213" s="183"/>
      <c r="BJ1213" s="183"/>
      <c r="BK1213" s="183"/>
      <c r="BL1213" s="183"/>
      <c r="BM1213" s="183"/>
    </row>
    <row r="1214" spans="1:65" x14ac:dyDescent="0.2">
      <c r="A1214" s="110"/>
      <c r="B1214" s="110"/>
      <c r="C1214" s="110"/>
      <c r="D1214" s="183"/>
      <c r="E1214" s="183"/>
      <c r="F1214" s="183"/>
      <c r="G1214" s="183"/>
      <c r="H1214" s="183"/>
      <c r="I1214" s="183"/>
      <c r="J1214" s="183"/>
      <c r="K1214" s="183"/>
      <c r="L1214" s="183"/>
      <c r="M1214" s="183"/>
      <c r="N1214" s="183"/>
      <c r="O1214" s="183"/>
      <c r="P1214" s="183"/>
      <c r="Q1214" s="183"/>
      <c r="R1214" s="183"/>
      <c r="S1214" s="183"/>
      <c r="T1214" s="183"/>
      <c r="U1214" s="183"/>
      <c r="V1214" s="183"/>
      <c r="W1214" s="183"/>
      <c r="X1214" s="183"/>
      <c r="Y1214" s="183"/>
      <c r="Z1214" s="183"/>
      <c r="AA1214" s="183"/>
      <c r="AB1214" s="183"/>
      <c r="AC1214" s="183"/>
      <c r="AD1214" s="183"/>
      <c r="AE1214" s="183"/>
      <c r="AF1214" s="183"/>
      <c r="AG1214" s="183"/>
      <c r="AH1214" s="183"/>
      <c r="AI1214" s="183"/>
      <c r="AJ1214" s="183"/>
      <c r="AK1214" s="183"/>
      <c r="AL1214" s="183"/>
      <c r="AM1214" s="183"/>
      <c r="AN1214" s="183"/>
      <c r="AO1214" s="183"/>
      <c r="AP1214" s="183"/>
      <c r="AQ1214" s="183"/>
      <c r="AR1214" s="183"/>
      <c r="AS1214" s="183"/>
      <c r="AT1214" s="183"/>
      <c r="AU1214" s="183"/>
      <c r="AV1214" s="183"/>
      <c r="AW1214" s="183"/>
      <c r="AX1214" s="183"/>
      <c r="AY1214" s="183"/>
      <c r="AZ1214" s="183"/>
      <c r="BA1214" s="183"/>
      <c r="BB1214" s="183"/>
      <c r="BC1214" s="183"/>
      <c r="BD1214" s="183"/>
      <c r="BE1214" s="183"/>
      <c r="BF1214" s="183"/>
      <c r="BG1214" s="183"/>
      <c r="BH1214" s="183"/>
      <c r="BI1214" s="183"/>
      <c r="BJ1214" s="183"/>
      <c r="BK1214" s="183"/>
      <c r="BL1214" s="183"/>
      <c r="BM1214" s="183"/>
    </row>
    <row r="1215" spans="1:65" x14ac:dyDescent="0.2">
      <c r="A1215" s="110"/>
      <c r="B1215" s="110"/>
      <c r="C1215" s="110"/>
      <c r="D1215" s="183"/>
      <c r="E1215" s="183"/>
      <c r="F1215" s="183"/>
      <c r="G1215" s="183"/>
      <c r="H1215" s="183"/>
      <c r="I1215" s="183"/>
      <c r="J1215" s="183"/>
      <c r="K1215" s="183"/>
      <c r="L1215" s="183"/>
      <c r="M1215" s="183"/>
      <c r="N1215" s="183"/>
      <c r="O1215" s="183"/>
      <c r="P1215" s="183"/>
      <c r="Q1215" s="183"/>
      <c r="R1215" s="183"/>
      <c r="S1215" s="183"/>
      <c r="T1215" s="183"/>
      <c r="U1215" s="183"/>
      <c r="V1215" s="183"/>
      <c r="W1215" s="183"/>
      <c r="X1215" s="183"/>
      <c r="Y1215" s="183"/>
      <c r="Z1215" s="183"/>
      <c r="AA1215" s="183"/>
      <c r="AB1215" s="183"/>
      <c r="AC1215" s="183"/>
      <c r="AD1215" s="183"/>
      <c r="AE1215" s="183"/>
      <c r="AF1215" s="183"/>
      <c r="AG1215" s="183"/>
      <c r="AH1215" s="183"/>
      <c r="AI1215" s="183"/>
      <c r="AJ1215" s="183"/>
      <c r="AK1215" s="183"/>
      <c r="AL1215" s="183"/>
      <c r="AM1215" s="183"/>
      <c r="AN1215" s="183"/>
      <c r="AO1215" s="183"/>
      <c r="AP1215" s="183"/>
      <c r="AQ1215" s="183"/>
      <c r="AR1215" s="183"/>
      <c r="AS1215" s="183"/>
      <c r="AT1215" s="183"/>
      <c r="AU1215" s="183"/>
      <c r="AV1215" s="183"/>
      <c r="AW1215" s="183"/>
      <c r="AX1215" s="183"/>
      <c r="AY1215" s="183"/>
      <c r="AZ1215" s="183"/>
      <c r="BA1215" s="183"/>
      <c r="BB1215" s="183"/>
      <c r="BC1215" s="183"/>
      <c r="BD1215" s="183"/>
      <c r="BE1215" s="183"/>
      <c r="BF1215" s="183"/>
      <c r="BG1215" s="183"/>
      <c r="BH1215" s="183"/>
      <c r="BI1215" s="183"/>
      <c r="BJ1215" s="183"/>
      <c r="BK1215" s="183"/>
      <c r="BL1215" s="183"/>
      <c r="BM1215" s="183"/>
    </row>
    <row r="1216" spans="1:65" x14ac:dyDescent="0.2">
      <c r="A1216" s="110"/>
      <c r="B1216" s="110"/>
      <c r="C1216" s="110"/>
      <c r="D1216" s="183"/>
      <c r="E1216" s="183"/>
      <c r="F1216" s="183"/>
      <c r="G1216" s="183"/>
      <c r="H1216" s="183"/>
      <c r="I1216" s="183"/>
      <c r="J1216" s="183"/>
      <c r="K1216" s="183"/>
      <c r="L1216" s="183"/>
      <c r="M1216" s="183"/>
      <c r="N1216" s="183"/>
      <c r="O1216" s="183"/>
      <c r="P1216" s="183"/>
      <c r="Q1216" s="183"/>
      <c r="R1216" s="183"/>
      <c r="S1216" s="183"/>
      <c r="T1216" s="183"/>
      <c r="U1216" s="183"/>
      <c r="V1216" s="183"/>
      <c r="W1216" s="183"/>
      <c r="X1216" s="183"/>
      <c r="Y1216" s="183"/>
      <c r="Z1216" s="183"/>
      <c r="AA1216" s="183"/>
      <c r="AB1216" s="183"/>
      <c r="AC1216" s="183"/>
      <c r="AD1216" s="183"/>
      <c r="AE1216" s="183"/>
      <c r="AF1216" s="183"/>
      <c r="AG1216" s="183"/>
      <c r="AH1216" s="183"/>
      <c r="AI1216" s="183"/>
      <c r="AJ1216" s="183"/>
      <c r="AK1216" s="183"/>
      <c r="AL1216" s="183"/>
      <c r="AM1216" s="183"/>
      <c r="AN1216" s="183"/>
      <c r="AO1216" s="183"/>
      <c r="AP1216" s="183"/>
      <c r="AQ1216" s="183"/>
      <c r="AR1216" s="183"/>
      <c r="AS1216" s="183"/>
      <c r="AT1216" s="183"/>
      <c r="AU1216" s="183"/>
      <c r="AV1216" s="183"/>
      <c r="AW1216" s="183"/>
      <c r="AX1216" s="183"/>
      <c r="AY1216" s="183"/>
      <c r="AZ1216" s="183"/>
      <c r="BA1216" s="183"/>
      <c r="BB1216" s="183"/>
      <c r="BC1216" s="183"/>
      <c r="BD1216" s="183"/>
      <c r="BE1216" s="183"/>
      <c r="BF1216" s="183"/>
      <c r="BG1216" s="183"/>
      <c r="BH1216" s="183"/>
      <c r="BI1216" s="183"/>
      <c r="BJ1216" s="183"/>
      <c r="BK1216" s="183"/>
      <c r="BL1216" s="183"/>
      <c r="BM1216" s="183"/>
    </row>
    <row r="1217" spans="1:65" x14ac:dyDescent="0.2">
      <c r="A1217" s="110"/>
      <c r="B1217" s="110"/>
      <c r="C1217" s="110"/>
      <c r="D1217" s="183"/>
      <c r="E1217" s="183"/>
      <c r="F1217" s="183"/>
      <c r="G1217" s="183"/>
      <c r="H1217" s="183"/>
      <c r="I1217" s="183"/>
      <c r="J1217" s="183"/>
      <c r="K1217" s="183"/>
      <c r="L1217" s="183"/>
      <c r="M1217" s="183"/>
      <c r="N1217" s="183"/>
      <c r="O1217" s="183"/>
      <c r="P1217" s="183"/>
      <c r="Q1217" s="183"/>
      <c r="R1217" s="183"/>
      <c r="S1217" s="183"/>
      <c r="T1217" s="183"/>
      <c r="U1217" s="183"/>
      <c r="V1217" s="183"/>
      <c r="W1217" s="183"/>
      <c r="X1217" s="183"/>
      <c r="Y1217" s="183"/>
      <c r="Z1217" s="183"/>
      <c r="AA1217" s="183"/>
      <c r="AB1217" s="183"/>
      <c r="AC1217" s="183"/>
      <c r="AD1217" s="183"/>
      <c r="AE1217" s="183"/>
      <c r="AF1217" s="183"/>
      <c r="AG1217" s="183"/>
      <c r="AH1217" s="183"/>
      <c r="AI1217" s="183"/>
      <c r="AJ1217" s="183"/>
      <c r="AK1217" s="183"/>
      <c r="AL1217" s="183"/>
      <c r="AM1217" s="183"/>
      <c r="AN1217" s="183"/>
      <c r="AO1217" s="183"/>
      <c r="AP1217" s="183"/>
      <c r="AQ1217" s="183"/>
      <c r="AR1217" s="183"/>
      <c r="AS1217" s="183"/>
      <c r="AT1217" s="183"/>
      <c r="AU1217" s="183"/>
      <c r="AV1217" s="183"/>
      <c r="AW1217" s="183"/>
      <c r="AX1217" s="183"/>
      <c r="AY1217" s="183"/>
      <c r="AZ1217" s="183"/>
      <c r="BA1217" s="183"/>
      <c r="BB1217" s="183"/>
      <c r="BC1217" s="183"/>
      <c r="BD1217" s="183"/>
      <c r="BE1217" s="183"/>
      <c r="BF1217" s="183"/>
      <c r="BG1217" s="183"/>
      <c r="BH1217" s="183"/>
      <c r="BI1217" s="183"/>
      <c r="BJ1217" s="183"/>
      <c r="BK1217" s="183"/>
      <c r="BL1217" s="183"/>
      <c r="BM1217" s="183"/>
    </row>
    <row r="1218" spans="1:65" x14ac:dyDescent="0.2">
      <c r="A1218" s="110"/>
      <c r="B1218" s="110"/>
      <c r="C1218" s="110"/>
      <c r="D1218" s="183"/>
      <c r="E1218" s="183"/>
      <c r="F1218" s="183"/>
      <c r="G1218" s="183"/>
      <c r="H1218" s="183"/>
      <c r="I1218" s="183"/>
      <c r="J1218" s="183"/>
      <c r="K1218" s="183"/>
      <c r="L1218" s="183"/>
      <c r="M1218" s="183"/>
      <c r="N1218" s="183"/>
      <c r="O1218" s="183"/>
      <c r="P1218" s="183"/>
      <c r="Q1218" s="183"/>
      <c r="R1218" s="183"/>
      <c r="S1218" s="183"/>
      <c r="T1218" s="183"/>
      <c r="U1218" s="183"/>
      <c r="V1218" s="183"/>
      <c r="W1218" s="183"/>
      <c r="X1218" s="183"/>
      <c r="Y1218" s="183"/>
      <c r="Z1218" s="183"/>
      <c r="AA1218" s="183"/>
      <c r="AB1218" s="183"/>
      <c r="AC1218" s="183"/>
      <c r="AD1218" s="183"/>
      <c r="AE1218" s="183"/>
      <c r="AF1218" s="183"/>
      <c r="AG1218" s="183"/>
      <c r="AH1218" s="183"/>
      <c r="AI1218" s="183"/>
      <c r="AJ1218" s="183"/>
      <c r="AK1218" s="183"/>
      <c r="AL1218" s="183"/>
      <c r="AM1218" s="183"/>
      <c r="AN1218" s="183"/>
      <c r="AO1218" s="183"/>
      <c r="AP1218" s="183"/>
      <c r="AQ1218" s="183"/>
      <c r="AR1218" s="183"/>
      <c r="AS1218" s="183"/>
      <c r="AT1218" s="183"/>
      <c r="AU1218" s="183"/>
      <c r="AV1218" s="183"/>
      <c r="AW1218" s="183"/>
      <c r="AX1218" s="183"/>
      <c r="AY1218" s="183"/>
      <c r="AZ1218" s="183"/>
      <c r="BA1218" s="183"/>
      <c r="BB1218" s="183"/>
      <c r="BC1218" s="183"/>
      <c r="BD1218" s="183"/>
      <c r="BE1218" s="183"/>
      <c r="BF1218" s="183"/>
      <c r="BG1218" s="183"/>
      <c r="BH1218" s="183"/>
      <c r="BI1218" s="183"/>
      <c r="BJ1218" s="183"/>
      <c r="BK1218" s="183"/>
      <c r="BL1218" s="183"/>
      <c r="BM1218" s="183"/>
    </row>
    <row r="1219" spans="1:65" x14ac:dyDescent="0.2">
      <c r="A1219" s="110"/>
      <c r="B1219" s="110"/>
      <c r="C1219" s="110"/>
      <c r="D1219" s="183"/>
      <c r="E1219" s="183"/>
      <c r="F1219" s="183"/>
      <c r="G1219" s="183"/>
      <c r="H1219" s="183"/>
      <c r="I1219" s="183"/>
      <c r="J1219" s="183"/>
      <c r="K1219" s="183"/>
      <c r="L1219" s="183"/>
      <c r="M1219" s="183"/>
      <c r="N1219" s="183"/>
      <c r="O1219" s="183"/>
      <c r="P1219" s="183"/>
      <c r="Q1219" s="183"/>
      <c r="R1219" s="183"/>
      <c r="S1219" s="183"/>
      <c r="T1219" s="183"/>
      <c r="U1219" s="183"/>
      <c r="V1219" s="183"/>
      <c r="W1219" s="183"/>
      <c r="X1219" s="183"/>
      <c r="Y1219" s="183"/>
      <c r="Z1219" s="183"/>
      <c r="AA1219" s="183"/>
      <c r="AB1219" s="183"/>
      <c r="AC1219" s="183"/>
      <c r="AD1219" s="183"/>
      <c r="AE1219" s="183"/>
      <c r="AF1219" s="183"/>
      <c r="AG1219" s="183"/>
      <c r="AH1219" s="183"/>
      <c r="AI1219" s="183"/>
      <c r="AJ1219" s="183"/>
      <c r="AK1219" s="183"/>
      <c r="AL1219" s="183"/>
      <c r="AM1219" s="183"/>
      <c r="AN1219" s="183"/>
      <c r="AO1219" s="183"/>
      <c r="AP1219" s="183"/>
      <c r="AQ1219" s="183"/>
      <c r="AR1219" s="183"/>
      <c r="AS1219" s="183"/>
      <c r="AT1219" s="183"/>
      <c r="AU1219" s="183"/>
      <c r="AV1219" s="183"/>
      <c r="AW1219" s="183"/>
      <c r="AX1219" s="183"/>
      <c r="AY1219" s="183"/>
      <c r="AZ1219" s="183"/>
      <c r="BA1219" s="183"/>
      <c r="BB1219" s="183"/>
      <c r="BC1219" s="183"/>
      <c r="BD1219" s="183"/>
      <c r="BE1219" s="183"/>
      <c r="BF1219" s="183"/>
      <c r="BG1219" s="183"/>
      <c r="BH1219" s="183"/>
      <c r="BI1219" s="183"/>
      <c r="BJ1219" s="183"/>
      <c r="BK1219" s="183"/>
      <c r="BL1219" s="183"/>
      <c r="BM1219" s="183"/>
    </row>
    <row r="1220" spans="1:65" x14ac:dyDescent="0.2">
      <c r="A1220" s="110"/>
      <c r="B1220" s="110"/>
      <c r="C1220" s="110"/>
      <c r="D1220" s="183"/>
      <c r="E1220" s="183"/>
      <c r="F1220" s="183"/>
      <c r="G1220" s="183"/>
      <c r="H1220" s="183"/>
      <c r="I1220" s="183"/>
      <c r="J1220" s="183"/>
      <c r="K1220" s="183"/>
      <c r="L1220" s="183"/>
      <c r="M1220" s="183"/>
      <c r="N1220" s="183"/>
      <c r="O1220" s="183"/>
      <c r="P1220" s="183"/>
      <c r="Q1220" s="183"/>
      <c r="R1220" s="183"/>
      <c r="S1220" s="183"/>
      <c r="T1220" s="183"/>
      <c r="U1220" s="183"/>
      <c r="V1220" s="183"/>
      <c r="W1220" s="183"/>
      <c r="X1220" s="183"/>
      <c r="Y1220" s="183"/>
      <c r="Z1220" s="183"/>
      <c r="AA1220" s="183"/>
      <c r="AB1220" s="183"/>
      <c r="AC1220" s="183"/>
      <c r="AD1220" s="183"/>
      <c r="AE1220" s="183"/>
      <c r="AF1220" s="183"/>
      <c r="AG1220" s="183"/>
      <c r="AH1220" s="183"/>
      <c r="AI1220" s="183"/>
      <c r="AJ1220" s="183"/>
      <c r="AK1220" s="183"/>
      <c r="AL1220" s="183"/>
      <c r="AM1220" s="183"/>
      <c r="AN1220" s="183"/>
      <c r="AO1220" s="183"/>
      <c r="AP1220" s="183"/>
      <c r="AQ1220" s="183"/>
      <c r="AR1220" s="183"/>
      <c r="AS1220" s="183"/>
      <c r="AT1220" s="183"/>
      <c r="AU1220" s="183"/>
      <c r="AV1220" s="183"/>
      <c r="AW1220" s="183"/>
      <c r="AX1220" s="183"/>
      <c r="AY1220" s="183"/>
      <c r="AZ1220" s="183"/>
      <c r="BA1220" s="183"/>
      <c r="BB1220" s="183"/>
      <c r="BC1220" s="183"/>
      <c r="BD1220" s="183"/>
      <c r="BE1220" s="183"/>
      <c r="BF1220" s="183"/>
      <c r="BG1220" s="183"/>
      <c r="BH1220" s="183"/>
      <c r="BI1220" s="183"/>
      <c r="BJ1220" s="183"/>
      <c r="BK1220" s="183"/>
      <c r="BL1220" s="183"/>
      <c r="BM1220" s="183"/>
    </row>
    <row r="1221" spans="1:65" x14ac:dyDescent="0.2">
      <c r="A1221" s="110"/>
      <c r="B1221" s="110"/>
      <c r="C1221" s="110"/>
      <c r="D1221" s="183"/>
      <c r="E1221" s="183"/>
      <c r="F1221" s="183"/>
      <c r="G1221" s="183"/>
      <c r="H1221" s="183"/>
      <c r="I1221" s="183"/>
      <c r="J1221" s="183"/>
      <c r="K1221" s="183"/>
      <c r="L1221" s="183"/>
      <c r="M1221" s="183"/>
      <c r="N1221" s="183"/>
      <c r="O1221" s="183"/>
      <c r="P1221" s="183"/>
      <c r="Q1221" s="183"/>
      <c r="R1221" s="183"/>
      <c r="S1221" s="183"/>
      <c r="T1221" s="183"/>
      <c r="U1221" s="183"/>
      <c r="V1221" s="183"/>
      <c r="W1221" s="183"/>
      <c r="X1221" s="183"/>
      <c r="Y1221" s="183"/>
      <c r="Z1221" s="183"/>
      <c r="AA1221" s="183"/>
      <c r="AB1221" s="183"/>
      <c r="AC1221" s="183"/>
      <c r="AD1221" s="183"/>
      <c r="AE1221" s="183"/>
      <c r="AF1221" s="183"/>
      <c r="AG1221" s="183"/>
      <c r="AH1221" s="183"/>
      <c r="AI1221" s="183"/>
      <c r="AJ1221" s="183"/>
      <c r="AK1221" s="183"/>
      <c r="AL1221" s="183"/>
      <c r="AM1221" s="183"/>
      <c r="AN1221" s="183"/>
      <c r="AO1221" s="183"/>
      <c r="AP1221" s="183"/>
      <c r="AQ1221" s="183"/>
      <c r="AR1221" s="183"/>
      <c r="AS1221" s="183"/>
      <c r="AT1221" s="183"/>
      <c r="AU1221" s="183"/>
      <c r="AV1221" s="183"/>
      <c r="AW1221" s="183"/>
      <c r="AX1221" s="183"/>
      <c r="AY1221" s="183"/>
      <c r="AZ1221" s="183"/>
      <c r="BA1221" s="183"/>
      <c r="BB1221" s="183"/>
      <c r="BC1221" s="183"/>
      <c r="BD1221" s="183"/>
      <c r="BE1221" s="183"/>
      <c r="BF1221" s="183"/>
      <c r="BG1221" s="183"/>
      <c r="BH1221" s="183"/>
      <c r="BI1221" s="183"/>
      <c r="BJ1221" s="183"/>
      <c r="BK1221" s="183"/>
      <c r="BL1221" s="183"/>
      <c r="BM1221" s="183"/>
    </row>
    <row r="1222" spans="1:65" x14ac:dyDescent="0.2">
      <c r="A1222" s="110"/>
      <c r="B1222" s="110"/>
      <c r="C1222" s="110"/>
      <c r="D1222" s="183"/>
      <c r="E1222" s="183"/>
      <c r="F1222" s="183"/>
      <c r="G1222" s="183"/>
      <c r="H1222" s="183"/>
      <c r="I1222" s="183"/>
      <c r="J1222" s="183"/>
      <c r="K1222" s="183"/>
      <c r="L1222" s="183"/>
      <c r="M1222" s="183"/>
      <c r="N1222" s="183"/>
      <c r="O1222" s="183"/>
      <c r="P1222" s="183"/>
      <c r="Q1222" s="183"/>
      <c r="R1222" s="183"/>
      <c r="S1222" s="183"/>
      <c r="T1222" s="183"/>
      <c r="U1222" s="183"/>
      <c r="V1222" s="183"/>
      <c r="W1222" s="183"/>
      <c r="X1222" s="183"/>
      <c r="Y1222" s="183"/>
      <c r="Z1222" s="183"/>
      <c r="AA1222" s="183"/>
      <c r="AB1222" s="183"/>
      <c r="AC1222" s="183"/>
      <c r="AD1222" s="183"/>
      <c r="AE1222" s="183"/>
      <c r="AF1222" s="183"/>
      <c r="AG1222" s="183"/>
      <c r="AH1222" s="183"/>
      <c r="AI1222" s="183"/>
      <c r="AJ1222" s="183"/>
      <c r="AK1222" s="183"/>
      <c r="AL1222" s="183"/>
      <c r="AM1222" s="183"/>
      <c r="AN1222" s="183"/>
      <c r="AO1222" s="183"/>
      <c r="AP1222" s="183"/>
      <c r="AQ1222" s="183"/>
      <c r="AR1222" s="183"/>
      <c r="AS1222" s="183"/>
      <c r="AT1222" s="183"/>
      <c r="AU1222" s="183"/>
      <c r="AV1222" s="183"/>
      <c r="AW1222" s="183"/>
      <c r="AX1222" s="183"/>
      <c r="AY1222" s="183"/>
      <c r="AZ1222" s="183"/>
      <c r="BA1222" s="183"/>
      <c r="BB1222" s="183"/>
      <c r="BC1222" s="183"/>
      <c r="BD1222" s="183"/>
      <c r="BE1222" s="183"/>
      <c r="BF1222" s="183"/>
      <c r="BG1222" s="183"/>
      <c r="BH1222" s="183"/>
      <c r="BI1222" s="183"/>
      <c r="BJ1222" s="183"/>
      <c r="BK1222" s="183"/>
      <c r="BL1222" s="183"/>
      <c r="BM1222" s="183"/>
    </row>
    <row r="1223" spans="1:65" x14ac:dyDescent="0.2">
      <c r="A1223" s="110"/>
      <c r="B1223" s="110"/>
      <c r="C1223" s="110"/>
      <c r="D1223" s="183"/>
      <c r="E1223" s="183"/>
      <c r="F1223" s="183"/>
      <c r="G1223" s="183"/>
      <c r="H1223" s="183"/>
      <c r="I1223" s="183"/>
      <c r="J1223" s="183"/>
      <c r="K1223" s="183"/>
      <c r="L1223" s="183"/>
      <c r="M1223" s="183"/>
      <c r="N1223" s="183"/>
      <c r="O1223" s="183"/>
      <c r="P1223" s="183"/>
      <c r="Q1223" s="183"/>
      <c r="R1223" s="183"/>
      <c r="S1223" s="183"/>
      <c r="T1223" s="183"/>
      <c r="U1223" s="183"/>
      <c r="V1223" s="183"/>
      <c r="W1223" s="183"/>
      <c r="X1223" s="183"/>
      <c r="Y1223" s="183"/>
      <c r="Z1223" s="183"/>
      <c r="AA1223" s="183"/>
      <c r="AB1223" s="183"/>
      <c r="AC1223" s="183"/>
      <c r="AD1223" s="183"/>
      <c r="AE1223" s="183"/>
      <c r="AF1223" s="183"/>
      <c r="AG1223" s="183"/>
      <c r="AH1223" s="183"/>
      <c r="AI1223" s="183"/>
      <c r="AJ1223" s="183"/>
      <c r="AK1223" s="183"/>
      <c r="AL1223" s="183"/>
      <c r="AM1223" s="183"/>
      <c r="AN1223" s="183"/>
      <c r="AO1223" s="183"/>
      <c r="AP1223" s="183"/>
      <c r="AQ1223" s="183"/>
      <c r="AR1223" s="183"/>
      <c r="AS1223" s="183"/>
      <c r="AT1223" s="183"/>
      <c r="AU1223" s="183"/>
      <c r="AV1223" s="183"/>
      <c r="AW1223" s="183"/>
      <c r="AX1223" s="183"/>
      <c r="AY1223" s="183"/>
      <c r="AZ1223" s="183"/>
      <c r="BA1223" s="183"/>
      <c r="BB1223" s="183"/>
      <c r="BC1223" s="183"/>
      <c r="BD1223" s="183"/>
      <c r="BE1223" s="183"/>
      <c r="BF1223" s="183"/>
      <c r="BG1223" s="183"/>
      <c r="BH1223" s="183"/>
      <c r="BI1223" s="183"/>
      <c r="BJ1223" s="183"/>
      <c r="BK1223" s="183"/>
      <c r="BL1223" s="183"/>
      <c r="BM1223" s="183"/>
    </row>
    <row r="1224" spans="1:65" x14ac:dyDescent="0.2">
      <c r="A1224" s="110"/>
      <c r="B1224" s="110"/>
      <c r="C1224" s="110"/>
      <c r="D1224" s="183"/>
      <c r="E1224" s="183"/>
      <c r="F1224" s="183"/>
      <c r="G1224" s="183"/>
      <c r="H1224" s="183"/>
      <c r="I1224" s="183"/>
      <c r="J1224" s="183"/>
      <c r="K1224" s="183"/>
      <c r="L1224" s="183"/>
      <c r="M1224" s="183"/>
      <c r="N1224" s="183"/>
      <c r="O1224" s="183"/>
      <c r="P1224" s="183"/>
      <c r="Q1224" s="183"/>
      <c r="R1224" s="183"/>
      <c r="S1224" s="183"/>
      <c r="T1224" s="183"/>
      <c r="U1224" s="183"/>
      <c r="V1224" s="183"/>
      <c r="W1224" s="183"/>
      <c r="X1224" s="183"/>
      <c r="Y1224" s="183"/>
      <c r="Z1224" s="183"/>
      <c r="AA1224" s="183"/>
      <c r="AB1224" s="183"/>
      <c r="AC1224" s="183"/>
      <c r="AD1224" s="183"/>
      <c r="AE1224" s="183"/>
      <c r="AF1224" s="183"/>
      <c r="AG1224" s="183"/>
      <c r="AH1224" s="183"/>
      <c r="AI1224" s="183"/>
      <c r="AJ1224" s="183"/>
      <c r="AK1224" s="183"/>
      <c r="AL1224" s="183"/>
      <c r="AM1224" s="183"/>
      <c r="AN1224" s="183"/>
      <c r="AO1224" s="183"/>
      <c r="AP1224" s="183"/>
      <c r="AQ1224" s="183"/>
      <c r="AR1224" s="183"/>
      <c r="AS1224" s="183"/>
      <c r="AT1224" s="183"/>
      <c r="AU1224" s="183"/>
      <c r="AV1224" s="183"/>
      <c r="AW1224" s="183"/>
      <c r="AX1224" s="183"/>
      <c r="AY1224" s="183"/>
      <c r="AZ1224" s="183"/>
      <c r="BA1224" s="183"/>
      <c r="BB1224" s="183"/>
      <c r="BC1224" s="183"/>
      <c r="BD1224" s="183"/>
      <c r="BE1224" s="183"/>
      <c r="BF1224" s="183"/>
      <c r="BG1224" s="183"/>
      <c r="BH1224" s="183"/>
      <c r="BI1224" s="183"/>
      <c r="BJ1224" s="183"/>
      <c r="BK1224" s="183"/>
      <c r="BL1224" s="183"/>
      <c r="BM1224" s="183"/>
    </row>
    <row r="1225" spans="1:65" x14ac:dyDescent="0.2">
      <c r="A1225" s="110"/>
      <c r="B1225" s="110"/>
      <c r="C1225" s="110"/>
      <c r="D1225" s="183"/>
      <c r="E1225" s="183"/>
      <c r="F1225" s="183"/>
      <c r="G1225" s="183"/>
      <c r="H1225" s="183"/>
      <c r="I1225" s="183"/>
      <c r="J1225" s="183"/>
      <c r="K1225" s="183"/>
      <c r="L1225" s="183"/>
      <c r="M1225" s="183"/>
      <c r="N1225" s="183"/>
      <c r="O1225" s="183"/>
      <c r="P1225" s="183"/>
      <c r="Q1225" s="183"/>
      <c r="R1225" s="183"/>
      <c r="S1225" s="183"/>
      <c r="T1225" s="183"/>
      <c r="U1225" s="183"/>
      <c r="V1225" s="183"/>
      <c r="W1225" s="183"/>
      <c r="X1225" s="183"/>
      <c r="Y1225" s="183"/>
      <c r="Z1225" s="183"/>
      <c r="AA1225" s="183"/>
      <c r="AB1225" s="183"/>
      <c r="AC1225" s="183"/>
      <c r="AD1225" s="183"/>
      <c r="AE1225" s="183"/>
      <c r="AF1225" s="183"/>
      <c r="AG1225" s="183"/>
      <c r="AH1225" s="183"/>
      <c r="AI1225" s="183"/>
      <c r="AJ1225" s="183"/>
      <c r="AK1225" s="183"/>
      <c r="AL1225" s="183"/>
      <c r="AM1225" s="183"/>
      <c r="AN1225" s="183"/>
      <c r="AO1225" s="183"/>
      <c r="AP1225" s="183"/>
      <c r="AQ1225" s="183"/>
      <c r="AR1225" s="183"/>
      <c r="AS1225" s="183"/>
      <c r="AT1225" s="183"/>
      <c r="AU1225" s="183"/>
      <c r="AV1225" s="183"/>
      <c r="AW1225" s="183"/>
      <c r="AX1225" s="183"/>
      <c r="AY1225" s="183"/>
      <c r="AZ1225" s="183"/>
      <c r="BA1225" s="183"/>
      <c r="BB1225" s="183"/>
      <c r="BC1225" s="183"/>
      <c r="BD1225" s="183"/>
      <c r="BE1225" s="183"/>
      <c r="BF1225" s="183"/>
      <c r="BG1225" s="183"/>
      <c r="BH1225" s="183"/>
      <c r="BI1225" s="183"/>
      <c r="BJ1225" s="183"/>
      <c r="BK1225" s="183"/>
      <c r="BL1225" s="183"/>
      <c r="BM1225" s="183"/>
    </row>
    <row r="1226" spans="1:65" x14ac:dyDescent="0.2">
      <c r="A1226" s="110"/>
      <c r="B1226" s="110"/>
      <c r="C1226" s="110"/>
      <c r="D1226" s="183"/>
      <c r="E1226" s="183"/>
      <c r="F1226" s="183"/>
      <c r="G1226" s="183"/>
      <c r="H1226" s="183"/>
      <c r="I1226" s="183"/>
      <c r="J1226" s="183"/>
      <c r="K1226" s="183"/>
      <c r="L1226" s="183"/>
      <c r="M1226" s="183"/>
      <c r="N1226" s="183"/>
      <c r="O1226" s="183"/>
      <c r="P1226" s="183"/>
      <c r="Q1226" s="183"/>
      <c r="R1226" s="183"/>
      <c r="S1226" s="183"/>
      <c r="T1226" s="183"/>
      <c r="U1226" s="183"/>
      <c r="V1226" s="183"/>
      <c r="W1226" s="183"/>
      <c r="X1226" s="183"/>
      <c r="Y1226" s="183"/>
      <c r="Z1226" s="183"/>
      <c r="AA1226" s="183"/>
      <c r="AB1226" s="183"/>
      <c r="AC1226" s="183"/>
      <c r="AD1226" s="183"/>
      <c r="AE1226" s="183"/>
      <c r="AF1226" s="183"/>
      <c r="AG1226" s="183"/>
      <c r="AH1226" s="183"/>
      <c r="AI1226" s="183"/>
      <c r="AJ1226" s="183"/>
      <c r="AK1226" s="183"/>
      <c r="AL1226" s="183"/>
      <c r="AM1226" s="183"/>
      <c r="AN1226" s="183"/>
      <c r="AO1226" s="183"/>
      <c r="AP1226" s="183"/>
      <c r="AQ1226" s="183"/>
      <c r="AR1226" s="183"/>
      <c r="AS1226" s="183"/>
      <c r="AT1226" s="183"/>
      <c r="AU1226" s="183"/>
      <c r="AV1226" s="183"/>
      <c r="AW1226" s="183"/>
      <c r="AX1226" s="183"/>
      <c r="AY1226" s="183"/>
      <c r="AZ1226" s="183"/>
      <c r="BA1226" s="183"/>
      <c r="BB1226" s="183"/>
      <c r="BC1226" s="183"/>
      <c r="BD1226" s="183"/>
      <c r="BE1226" s="183"/>
      <c r="BF1226" s="183"/>
      <c r="BG1226" s="183"/>
      <c r="BH1226" s="183"/>
      <c r="BI1226" s="183"/>
      <c r="BJ1226" s="183"/>
      <c r="BK1226" s="183"/>
      <c r="BL1226" s="183"/>
      <c r="BM1226" s="183"/>
    </row>
    <row r="1227" spans="1:65" x14ac:dyDescent="0.2">
      <c r="A1227" s="110"/>
      <c r="B1227" s="110"/>
      <c r="C1227" s="110"/>
      <c r="D1227" s="183"/>
      <c r="E1227" s="183"/>
      <c r="F1227" s="183"/>
      <c r="G1227" s="183"/>
      <c r="H1227" s="183"/>
      <c r="I1227" s="183"/>
      <c r="J1227" s="183"/>
      <c r="K1227" s="183"/>
      <c r="L1227" s="183"/>
      <c r="M1227" s="183"/>
      <c r="N1227" s="183"/>
      <c r="O1227" s="183"/>
      <c r="P1227" s="183"/>
      <c r="Q1227" s="183"/>
      <c r="R1227" s="183"/>
      <c r="S1227" s="183"/>
      <c r="T1227" s="183"/>
      <c r="U1227" s="183"/>
      <c r="V1227" s="183"/>
      <c r="W1227" s="183"/>
      <c r="X1227" s="183"/>
      <c r="Y1227" s="183"/>
      <c r="Z1227" s="183"/>
      <c r="AA1227" s="183"/>
      <c r="AB1227" s="183"/>
      <c r="AC1227" s="183"/>
      <c r="AD1227" s="183"/>
      <c r="AE1227" s="183"/>
      <c r="AF1227" s="183"/>
      <c r="AG1227" s="183"/>
      <c r="AH1227" s="183"/>
      <c r="AI1227" s="183"/>
      <c r="AJ1227" s="183"/>
      <c r="AK1227" s="183"/>
      <c r="AL1227" s="183"/>
      <c r="AM1227" s="183"/>
      <c r="AN1227" s="183"/>
      <c r="AO1227" s="183"/>
      <c r="AP1227" s="183"/>
      <c r="AQ1227" s="183"/>
      <c r="AR1227" s="183"/>
      <c r="AS1227" s="183"/>
      <c r="AT1227" s="183"/>
      <c r="AU1227" s="183"/>
      <c r="AV1227" s="183"/>
      <c r="AW1227" s="183"/>
      <c r="AX1227" s="183"/>
      <c r="AY1227" s="183"/>
      <c r="AZ1227" s="183"/>
      <c r="BA1227" s="183"/>
      <c r="BB1227" s="183"/>
      <c r="BC1227" s="183"/>
      <c r="BD1227" s="183"/>
      <c r="BE1227" s="183"/>
      <c r="BF1227" s="183"/>
      <c r="BG1227" s="183"/>
      <c r="BH1227" s="183"/>
      <c r="BI1227" s="183"/>
      <c r="BJ1227" s="183"/>
      <c r="BK1227" s="183"/>
      <c r="BL1227" s="183"/>
      <c r="BM1227" s="183"/>
    </row>
    <row r="1228" spans="1:65" x14ac:dyDescent="0.2">
      <c r="A1228" s="110"/>
      <c r="B1228" s="110"/>
      <c r="C1228" s="110"/>
      <c r="D1228" s="183"/>
      <c r="E1228" s="183"/>
      <c r="F1228" s="183"/>
      <c r="G1228" s="183"/>
      <c r="H1228" s="183"/>
      <c r="I1228" s="183"/>
      <c r="J1228" s="183"/>
      <c r="K1228" s="183"/>
      <c r="L1228" s="183"/>
      <c r="M1228" s="183"/>
      <c r="N1228" s="183"/>
      <c r="O1228" s="183"/>
      <c r="P1228" s="183"/>
      <c r="Q1228" s="183"/>
      <c r="R1228" s="183"/>
      <c r="S1228" s="183"/>
      <c r="T1228" s="183"/>
      <c r="U1228" s="183"/>
      <c r="V1228" s="183"/>
      <c r="W1228" s="183"/>
      <c r="X1228" s="183"/>
      <c r="Y1228" s="183"/>
      <c r="Z1228" s="183"/>
      <c r="AA1228" s="183"/>
      <c r="AB1228" s="183"/>
      <c r="AC1228" s="183"/>
      <c r="AD1228" s="183"/>
      <c r="AE1228" s="183"/>
      <c r="AF1228" s="183"/>
      <c r="AG1228" s="183"/>
      <c r="AH1228" s="183"/>
      <c r="AI1228" s="183"/>
      <c r="AJ1228" s="183"/>
      <c r="AK1228" s="183"/>
      <c r="AL1228" s="183"/>
      <c r="AM1228" s="183"/>
      <c r="AN1228" s="183"/>
      <c r="AO1228" s="183"/>
      <c r="AP1228" s="183"/>
      <c r="AQ1228" s="183"/>
      <c r="AR1228" s="183"/>
      <c r="AS1228" s="183"/>
      <c r="AT1228" s="183"/>
      <c r="AU1228" s="183"/>
      <c r="AV1228" s="183"/>
      <c r="AW1228" s="183"/>
      <c r="AX1228" s="183"/>
      <c r="AY1228" s="183"/>
      <c r="AZ1228" s="183"/>
      <c r="BA1228" s="183"/>
      <c r="BB1228" s="183"/>
      <c r="BC1228" s="183"/>
      <c r="BD1228" s="183"/>
      <c r="BE1228" s="183"/>
      <c r="BF1228" s="183"/>
      <c r="BG1228" s="183"/>
      <c r="BH1228" s="183"/>
      <c r="BI1228" s="183"/>
      <c r="BJ1228" s="183"/>
      <c r="BK1228" s="183"/>
      <c r="BL1228" s="183"/>
      <c r="BM1228" s="183"/>
    </row>
    <row r="1229" spans="1:65" x14ac:dyDescent="0.2">
      <c r="A1229" s="110"/>
      <c r="B1229" s="110"/>
      <c r="C1229" s="110"/>
      <c r="D1229" s="183"/>
      <c r="E1229" s="183"/>
      <c r="F1229" s="183"/>
      <c r="G1229" s="183"/>
      <c r="H1229" s="183"/>
      <c r="I1229" s="183"/>
      <c r="J1229" s="183"/>
      <c r="K1229" s="183"/>
      <c r="L1229" s="183"/>
      <c r="M1229" s="183"/>
      <c r="N1229" s="183"/>
      <c r="O1229" s="183"/>
      <c r="P1229" s="183"/>
      <c r="Q1229" s="183"/>
      <c r="R1229" s="183"/>
      <c r="S1229" s="183"/>
      <c r="T1229" s="183"/>
      <c r="U1229" s="183"/>
      <c r="V1229" s="183"/>
      <c r="W1229" s="183"/>
      <c r="X1229" s="183"/>
      <c r="Y1229" s="183"/>
      <c r="Z1229" s="183"/>
      <c r="AA1229" s="183"/>
      <c r="AB1229" s="183"/>
      <c r="AC1229" s="183"/>
      <c r="AD1229" s="183"/>
      <c r="AE1229" s="183"/>
      <c r="AF1229" s="183"/>
      <c r="AG1229" s="183"/>
      <c r="AH1229" s="183"/>
      <c r="AI1229" s="183"/>
      <c r="AJ1229" s="183"/>
      <c r="AK1229" s="183"/>
      <c r="AL1229" s="183"/>
      <c r="AM1229" s="183"/>
      <c r="AN1229" s="183"/>
      <c r="AO1229" s="183"/>
      <c r="AP1229" s="183"/>
      <c r="AQ1229" s="183"/>
      <c r="AR1229" s="183"/>
      <c r="AS1229" s="183"/>
      <c r="AT1229" s="183"/>
      <c r="AU1229" s="183"/>
      <c r="AV1229" s="183"/>
      <c r="AW1229" s="183"/>
      <c r="AX1229" s="183"/>
      <c r="AY1229" s="183"/>
      <c r="AZ1229" s="183"/>
      <c r="BA1229" s="183"/>
      <c r="BB1229" s="183"/>
      <c r="BC1229" s="183"/>
      <c r="BD1229" s="183"/>
      <c r="BE1229" s="183"/>
      <c r="BF1229" s="183"/>
      <c r="BG1229" s="183"/>
      <c r="BH1229" s="183"/>
      <c r="BI1229" s="183"/>
      <c r="BJ1229" s="183"/>
      <c r="BK1229" s="183"/>
      <c r="BL1229" s="183"/>
      <c r="BM1229" s="183"/>
    </row>
    <row r="1230" spans="1:65" x14ac:dyDescent="0.2">
      <c r="A1230" s="110"/>
      <c r="B1230" s="110"/>
      <c r="C1230" s="110"/>
      <c r="D1230" s="183"/>
      <c r="E1230" s="183"/>
      <c r="F1230" s="183"/>
      <c r="G1230" s="183"/>
      <c r="H1230" s="183"/>
      <c r="I1230" s="183"/>
      <c r="J1230" s="183"/>
      <c r="K1230" s="183"/>
      <c r="L1230" s="183"/>
      <c r="M1230" s="183"/>
      <c r="N1230" s="183"/>
      <c r="O1230" s="183"/>
      <c r="P1230" s="183"/>
      <c r="Q1230" s="183"/>
      <c r="R1230" s="183"/>
      <c r="S1230" s="183"/>
      <c r="T1230" s="183"/>
      <c r="U1230" s="183"/>
      <c r="V1230" s="183"/>
      <c r="W1230" s="183"/>
      <c r="X1230" s="183"/>
      <c r="Y1230" s="183"/>
      <c r="Z1230" s="183"/>
      <c r="AA1230" s="183"/>
      <c r="AB1230" s="183"/>
      <c r="AC1230" s="183"/>
      <c r="AD1230" s="183"/>
      <c r="AE1230" s="183"/>
      <c r="AF1230" s="183"/>
      <c r="AG1230" s="183"/>
      <c r="AH1230" s="183"/>
      <c r="AI1230" s="183"/>
      <c r="AJ1230" s="183"/>
      <c r="AK1230" s="183"/>
      <c r="AL1230" s="183"/>
      <c r="AM1230" s="183"/>
      <c r="AN1230" s="183"/>
      <c r="AO1230" s="183"/>
      <c r="AP1230" s="183"/>
      <c r="AQ1230" s="183"/>
      <c r="AR1230" s="183"/>
      <c r="AS1230" s="183"/>
      <c r="AT1230" s="183"/>
      <c r="AU1230" s="183"/>
      <c r="AV1230" s="183"/>
      <c r="AW1230" s="183"/>
      <c r="AX1230" s="183"/>
      <c r="AY1230" s="183"/>
      <c r="AZ1230" s="183"/>
      <c r="BA1230" s="183"/>
      <c r="BB1230" s="183"/>
      <c r="BC1230" s="183"/>
      <c r="BD1230" s="183"/>
      <c r="BE1230" s="183"/>
      <c r="BF1230" s="183"/>
      <c r="BG1230" s="183"/>
      <c r="BH1230" s="183"/>
      <c r="BI1230" s="183"/>
      <c r="BJ1230" s="183"/>
      <c r="BK1230" s="183"/>
      <c r="BL1230" s="183"/>
      <c r="BM1230" s="183"/>
    </row>
    <row r="1231" spans="1:65" x14ac:dyDescent="0.2">
      <c r="A1231" s="110"/>
      <c r="B1231" s="110"/>
      <c r="C1231" s="110"/>
      <c r="D1231" s="183"/>
      <c r="E1231" s="183"/>
      <c r="F1231" s="183"/>
      <c r="G1231" s="183"/>
      <c r="H1231" s="183"/>
      <c r="I1231" s="183"/>
      <c r="J1231" s="183"/>
      <c r="K1231" s="183"/>
      <c r="L1231" s="183"/>
      <c r="M1231" s="183"/>
      <c r="N1231" s="183"/>
      <c r="O1231" s="183"/>
      <c r="P1231" s="183"/>
      <c r="Q1231" s="183"/>
      <c r="R1231" s="183"/>
      <c r="S1231" s="183"/>
      <c r="T1231" s="183"/>
      <c r="U1231" s="183"/>
      <c r="V1231" s="183"/>
      <c r="W1231" s="183"/>
      <c r="X1231" s="183"/>
      <c r="Y1231" s="183"/>
      <c r="Z1231" s="183"/>
      <c r="AA1231" s="183"/>
      <c r="AB1231" s="183"/>
      <c r="AC1231" s="183"/>
      <c r="AD1231" s="183"/>
      <c r="AE1231" s="183"/>
      <c r="AF1231" s="183"/>
      <c r="AG1231" s="183"/>
      <c r="AH1231" s="183"/>
      <c r="AI1231" s="183"/>
      <c r="AJ1231" s="183"/>
      <c r="AK1231" s="183"/>
      <c r="AL1231" s="183"/>
      <c r="AM1231" s="183"/>
      <c r="AN1231" s="183"/>
      <c r="AO1231" s="183"/>
      <c r="AP1231" s="183"/>
      <c r="AQ1231" s="183"/>
      <c r="AR1231" s="183"/>
      <c r="AS1231" s="183"/>
      <c r="AT1231" s="183"/>
      <c r="AU1231" s="183"/>
      <c r="AV1231" s="183"/>
      <c r="AW1231" s="183"/>
      <c r="AX1231" s="183"/>
      <c r="AY1231" s="183"/>
      <c r="AZ1231" s="183"/>
      <c r="BA1231" s="183"/>
      <c r="BB1231" s="183"/>
      <c r="BC1231" s="183"/>
      <c r="BD1231" s="183"/>
      <c r="BE1231" s="183"/>
      <c r="BF1231" s="183"/>
      <c r="BG1231" s="183"/>
      <c r="BH1231" s="183"/>
      <c r="BI1231" s="183"/>
      <c r="BJ1231" s="183"/>
      <c r="BK1231" s="183"/>
      <c r="BL1231" s="183"/>
      <c r="BM1231" s="183"/>
    </row>
    <row r="1232" spans="1:65" x14ac:dyDescent="0.2">
      <c r="A1232" s="110"/>
      <c r="B1232" s="110"/>
      <c r="C1232" s="110"/>
      <c r="D1232" s="183"/>
      <c r="E1232" s="183"/>
      <c r="F1232" s="183"/>
      <c r="G1232" s="183"/>
      <c r="H1232" s="183"/>
      <c r="I1232" s="183"/>
      <c r="J1232" s="183"/>
      <c r="K1232" s="183"/>
      <c r="L1232" s="183"/>
      <c r="M1232" s="183"/>
      <c r="N1232" s="183"/>
      <c r="O1232" s="183"/>
      <c r="P1232" s="183"/>
      <c r="Q1232" s="183"/>
      <c r="R1232" s="183"/>
      <c r="S1232" s="183"/>
      <c r="T1232" s="183"/>
      <c r="U1232" s="183"/>
      <c r="V1232" s="183"/>
      <c r="W1232" s="183"/>
      <c r="X1232" s="183"/>
      <c r="Y1232" s="183"/>
      <c r="Z1232" s="183"/>
      <c r="AA1232" s="183"/>
      <c r="AB1232" s="183"/>
      <c r="AC1232" s="183"/>
      <c r="AD1232" s="183"/>
      <c r="AE1232" s="183"/>
      <c r="AF1232" s="183"/>
      <c r="AG1232" s="183"/>
      <c r="AH1232" s="183"/>
      <c r="AI1232" s="183"/>
      <c r="AJ1232" s="183"/>
      <c r="AK1232" s="183"/>
      <c r="AL1232" s="183"/>
      <c r="AM1232" s="183"/>
      <c r="AN1232" s="183"/>
      <c r="AO1232" s="183"/>
      <c r="AP1232" s="183"/>
      <c r="AQ1232" s="183"/>
      <c r="AR1232" s="183"/>
      <c r="AS1232" s="183"/>
      <c r="AT1232" s="183"/>
      <c r="AU1232" s="183"/>
      <c r="AV1232" s="183"/>
      <c r="AW1232" s="183"/>
      <c r="AX1232" s="183"/>
      <c r="AY1232" s="183"/>
      <c r="AZ1232" s="183"/>
      <c r="BA1232" s="183"/>
      <c r="BB1232" s="183"/>
      <c r="BC1232" s="183"/>
      <c r="BD1232" s="183"/>
      <c r="BE1232" s="183"/>
      <c r="BF1232" s="183"/>
      <c r="BG1232" s="183"/>
      <c r="BH1232" s="183"/>
      <c r="BI1232" s="183"/>
      <c r="BJ1232" s="183"/>
      <c r="BK1232" s="183"/>
      <c r="BL1232" s="183"/>
      <c r="BM1232" s="183"/>
    </row>
    <row r="1233" spans="1:65" x14ac:dyDescent="0.2">
      <c r="A1233" s="110"/>
      <c r="B1233" s="110"/>
      <c r="C1233" s="110"/>
      <c r="D1233" s="183"/>
      <c r="E1233" s="183"/>
      <c r="F1233" s="183"/>
      <c r="G1233" s="183"/>
      <c r="H1233" s="183"/>
      <c r="I1233" s="183"/>
      <c r="J1233" s="183"/>
      <c r="K1233" s="183"/>
      <c r="L1233" s="183"/>
      <c r="M1233" s="183"/>
      <c r="N1233" s="183"/>
      <c r="O1233" s="183"/>
      <c r="P1233" s="183"/>
      <c r="Q1233" s="183"/>
      <c r="R1233" s="183"/>
      <c r="S1233" s="183"/>
      <c r="T1233" s="183"/>
      <c r="U1233" s="183"/>
      <c r="V1233" s="183"/>
      <c r="W1233" s="183"/>
      <c r="X1233" s="183"/>
      <c r="Y1233" s="183"/>
      <c r="Z1233" s="183"/>
      <c r="AA1233" s="183"/>
      <c r="AB1233" s="183"/>
      <c r="AC1233" s="183"/>
      <c r="AD1233" s="183"/>
      <c r="AE1233" s="183"/>
      <c r="AF1233" s="183"/>
      <c r="AG1233" s="183"/>
      <c r="AH1233" s="183"/>
      <c r="AI1233" s="183"/>
      <c r="AJ1233" s="183"/>
      <c r="AK1233" s="183"/>
      <c r="AL1233" s="183"/>
      <c r="AM1233" s="183"/>
      <c r="AN1233" s="183"/>
      <c r="AO1233" s="183"/>
      <c r="AP1233" s="183"/>
      <c r="AQ1233" s="183"/>
      <c r="AR1233" s="183"/>
      <c r="AS1233" s="183"/>
      <c r="AT1233" s="183"/>
      <c r="AU1233" s="183"/>
      <c r="AV1233" s="183"/>
      <c r="AW1233" s="183"/>
      <c r="AX1233" s="183"/>
      <c r="AY1233" s="183"/>
      <c r="AZ1233" s="183"/>
      <c r="BA1233" s="183"/>
      <c r="BB1233" s="183"/>
      <c r="BC1233" s="183"/>
      <c r="BD1233" s="183"/>
      <c r="BE1233" s="183"/>
      <c r="BF1233" s="183"/>
      <c r="BG1233" s="183"/>
      <c r="BH1233" s="183"/>
      <c r="BI1233" s="183"/>
      <c r="BJ1233" s="183"/>
      <c r="BK1233" s="183"/>
      <c r="BL1233" s="183"/>
      <c r="BM1233" s="183"/>
    </row>
    <row r="1234" spans="1:65" x14ac:dyDescent="0.2">
      <c r="A1234" s="110"/>
      <c r="B1234" s="110"/>
      <c r="C1234" s="110"/>
      <c r="D1234" s="183"/>
      <c r="E1234" s="183"/>
      <c r="F1234" s="183"/>
      <c r="G1234" s="183"/>
      <c r="H1234" s="183"/>
      <c r="I1234" s="183"/>
      <c r="J1234" s="183"/>
      <c r="K1234" s="183"/>
      <c r="L1234" s="183"/>
      <c r="M1234" s="183"/>
      <c r="N1234" s="183"/>
      <c r="O1234" s="183"/>
      <c r="P1234" s="183"/>
      <c r="Q1234" s="183"/>
      <c r="R1234" s="183"/>
      <c r="S1234" s="183"/>
      <c r="T1234" s="183"/>
      <c r="U1234" s="183"/>
      <c r="V1234" s="183"/>
      <c r="W1234" s="183"/>
      <c r="X1234" s="183"/>
      <c r="Y1234" s="183"/>
      <c r="Z1234" s="183"/>
      <c r="AA1234" s="183"/>
      <c r="AB1234" s="183"/>
      <c r="AC1234" s="183"/>
      <c r="AD1234" s="183"/>
      <c r="AE1234" s="183"/>
      <c r="AF1234" s="183"/>
      <c r="AG1234" s="183"/>
      <c r="AH1234" s="183"/>
      <c r="AI1234" s="183"/>
      <c r="AJ1234" s="183"/>
      <c r="AK1234" s="183"/>
      <c r="AL1234" s="183"/>
      <c r="AM1234" s="183"/>
      <c r="AN1234" s="183"/>
      <c r="AO1234" s="183"/>
      <c r="AP1234" s="183"/>
      <c r="AQ1234" s="183"/>
      <c r="AR1234" s="183"/>
      <c r="AS1234" s="183"/>
      <c r="AT1234" s="183"/>
      <c r="AU1234" s="183"/>
      <c r="AV1234" s="183"/>
      <c r="AW1234" s="183"/>
      <c r="AX1234" s="183"/>
      <c r="AY1234" s="183"/>
      <c r="AZ1234" s="183"/>
      <c r="BA1234" s="183"/>
      <c r="BB1234" s="183"/>
      <c r="BC1234" s="183"/>
      <c r="BD1234" s="183"/>
      <c r="BE1234" s="183"/>
      <c r="BF1234" s="183"/>
      <c r="BG1234" s="183"/>
      <c r="BH1234" s="183"/>
      <c r="BI1234" s="183"/>
      <c r="BJ1234" s="183"/>
      <c r="BK1234" s="183"/>
      <c r="BL1234" s="183"/>
      <c r="BM1234" s="183"/>
    </row>
    <row r="1235" spans="1:65" x14ac:dyDescent="0.2">
      <c r="A1235" s="110"/>
      <c r="B1235" s="110"/>
      <c r="C1235" s="110"/>
      <c r="D1235" s="183"/>
      <c r="E1235" s="183"/>
      <c r="F1235" s="183"/>
      <c r="G1235" s="183"/>
      <c r="H1235" s="183"/>
      <c r="I1235" s="183"/>
      <c r="J1235" s="183"/>
      <c r="K1235" s="183"/>
      <c r="L1235" s="183"/>
      <c r="M1235" s="183"/>
      <c r="N1235" s="183"/>
      <c r="O1235" s="183"/>
      <c r="P1235" s="183"/>
      <c r="Q1235" s="183"/>
      <c r="R1235" s="183"/>
      <c r="S1235" s="183"/>
      <c r="T1235" s="183"/>
      <c r="U1235" s="183"/>
      <c r="V1235" s="183"/>
      <c r="W1235" s="183"/>
      <c r="X1235" s="183"/>
      <c r="Y1235" s="183"/>
      <c r="Z1235" s="183"/>
      <c r="AA1235" s="183"/>
      <c r="AB1235" s="183"/>
      <c r="AC1235" s="183"/>
      <c r="AD1235" s="183"/>
      <c r="AE1235" s="183"/>
      <c r="AF1235" s="183"/>
      <c r="AG1235" s="183"/>
      <c r="AH1235" s="183"/>
      <c r="AI1235" s="183"/>
      <c r="AJ1235" s="183"/>
      <c r="AK1235" s="183"/>
      <c r="AL1235" s="183"/>
      <c r="AM1235" s="183"/>
      <c r="AN1235" s="183"/>
      <c r="AO1235" s="183"/>
      <c r="AP1235" s="183"/>
      <c r="AQ1235" s="183"/>
      <c r="AR1235" s="183"/>
      <c r="AS1235" s="183"/>
      <c r="AT1235" s="183"/>
      <c r="AU1235" s="183"/>
      <c r="AV1235" s="183"/>
      <c r="AW1235" s="183"/>
      <c r="AX1235" s="183"/>
      <c r="AY1235" s="183"/>
      <c r="AZ1235" s="183"/>
      <c r="BA1235" s="183"/>
      <c r="BB1235" s="183"/>
      <c r="BC1235" s="183"/>
      <c r="BD1235" s="183"/>
      <c r="BE1235" s="183"/>
      <c r="BF1235" s="183"/>
      <c r="BG1235" s="183"/>
      <c r="BH1235" s="183"/>
      <c r="BI1235" s="183"/>
      <c r="BJ1235" s="183"/>
      <c r="BK1235" s="183"/>
      <c r="BL1235" s="183"/>
      <c r="BM1235" s="183"/>
    </row>
    <row r="1236" spans="1:65" x14ac:dyDescent="0.2">
      <c r="A1236" s="110"/>
      <c r="B1236" s="110"/>
      <c r="C1236" s="110"/>
      <c r="D1236" s="183"/>
      <c r="E1236" s="183"/>
      <c r="F1236" s="183"/>
      <c r="G1236" s="183"/>
      <c r="H1236" s="183"/>
      <c r="I1236" s="183"/>
      <c r="J1236" s="183"/>
      <c r="K1236" s="183"/>
      <c r="L1236" s="183"/>
      <c r="M1236" s="183"/>
      <c r="N1236" s="183"/>
      <c r="O1236" s="183"/>
      <c r="P1236" s="183"/>
      <c r="Q1236" s="183"/>
      <c r="R1236" s="183"/>
      <c r="S1236" s="183"/>
      <c r="T1236" s="183"/>
      <c r="U1236" s="183"/>
      <c r="V1236" s="183"/>
      <c r="W1236" s="183"/>
      <c r="X1236" s="183"/>
      <c r="Y1236" s="183"/>
      <c r="Z1236" s="183"/>
      <c r="AA1236" s="183"/>
      <c r="AB1236" s="183"/>
      <c r="AC1236" s="183"/>
      <c r="AD1236" s="183"/>
      <c r="AE1236" s="183"/>
      <c r="AF1236" s="183"/>
      <c r="AG1236" s="183"/>
      <c r="AH1236" s="183"/>
      <c r="AI1236" s="183"/>
      <c r="AJ1236" s="183"/>
      <c r="AK1236" s="183"/>
      <c r="AL1236" s="183"/>
      <c r="AM1236" s="183"/>
      <c r="AN1236" s="183"/>
      <c r="AO1236" s="183"/>
      <c r="AP1236" s="183"/>
      <c r="AQ1236" s="183"/>
      <c r="AR1236" s="183"/>
      <c r="AS1236" s="183"/>
      <c r="AT1236" s="183"/>
      <c r="AU1236" s="183"/>
      <c r="AV1236" s="183"/>
      <c r="AW1236" s="183"/>
      <c r="AX1236" s="183"/>
      <c r="AY1236" s="183"/>
      <c r="AZ1236" s="183"/>
      <c r="BA1236" s="183"/>
      <c r="BB1236" s="183"/>
      <c r="BC1236" s="183"/>
      <c r="BD1236" s="183"/>
      <c r="BE1236" s="183"/>
      <c r="BF1236" s="183"/>
      <c r="BG1236" s="183"/>
      <c r="BH1236" s="183"/>
      <c r="BI1236" s="183"/>
      <c r="BJ1236" s="183"/>
      <c r="BK1236" s="183"/>
      <c r="BL1236" s="183"/>
      <c r="BM1236" s="183"/>
    </row>
    <row r="1237" spans="1:65" x14ac:dyDescent="0.2">
      <c r="A1237" s="110"/>
      <c r="B1237" s="110"/>
      <c r="C1237" s="110"/>
      <c r="D1237" s="183"/>
      <c r="E1237" s="183"/>
      <c r="F1237" s="183"/>
      <c r="G1237" s="183"/>
      <c r="H1237" s="183"/>
      <c r="I1237" s="183"/>
      <c r="J1237" s="183"/>
      <c r="K1237" s="183"/>
      <c r="L1237" s="183"/>
      <c r="M1237" s="183"/>
      <c r="N1237" s="183"/>
      <c r="O1237" s="183"/>
      <c r="P1237" s="183"/>
      <c r="Q1237" s="183"/>
      <c r="R1237" s="183"/>
      <c r="S1237" s="183"/>
      <c r="T1237" s="183"/>
      <c r="U1237" s="183"/>
      <c r="V1237" s="183"/>
      <c r="W1237" s="183"/>
      <c r="X1237" s="183"/>
      <c r="Y1237" s="183"/>
      <c r="Z1237" s="183"/>
      <c r="AA1237" s="183"/>
      <c r="AB1237" s="183"/>
      <c r="AC1237" s="183"/>
      <c r="AD1237" s="183"/>
      <c r="AE1237" s="183"/>
      <c r="AF1237" s="183"/>
      <c r="AG1237" s="183"/>
      <c r="AH1237" s="183"/>
      <c r="AI1237" s="183"/>
      <c r="AJ1237" s="183"/>
      <c r="AK1237" s="183"/>
      <c r="AL1237" s="183"/>
      <c r="AM1237" s="183"/>
      <c r="AN1237" s="183"/>
      <c r="AO1237" s="183"/>
      <c r="AP1237" s="183"/>
      <c r="AQ1237" s="183"/>
      <c r="AR1237" s="183"/>
      <c r="AS1237" s="183"/>
      <c r="AT1237" s="183"/>
      <c r="AU1237" s="183"/>
      <c r="AV1237" s="183"/>
      <c r="AW1237" s="183"/>
      <c r="AX1237" s="183"/>
      <c r="AY1237" s="183"/>
      <c r="AZ1237" s="183"/>
      <c r="BA1237" s="183"/>
      <c r="BB1237" s="183"/>
      <c r="BC1237" s="183"/>
      <c r="BD1237" s="183"/>
      <c r="BE1237" s="183"/>
      <c r="BF1237" s="183"/>
      <c r="BG1237" s="183"/>
      <c r="BH1237" s="183"/>
      <c r="BI1237" s="183"/>
      <c r="BJ1237" s="183"/>
      <c r="BK1237" s="183"/>
      <c r="BL1237" s="183"/>
      <c r="BM1237" s="183"/>
    </row>
    <row r="1238" spans="1:65" x14ac:dyDescent="0.2">
      <c r="A1238" s="110"/>
      <c r="B1238" s="110"/>
      <c r="C1238" s="110"/>
      <c r="D1238" s="183"/>
      <c r="E1238" s="183"/>
      <c r="F1238" s="183"/>
      <c r="G1238" s="183"/>
      <c r="H1238" s="183"/>
      <c r="I1238" s="183"/>
      <c r="J1238" s="183"/>
      <c r="K1238" s="183"/>
      <c r="L1238" s="183"/>
      <c r="M1238" s="183"/>
      <c r="N1238" s="183"/>
      <c r="O1238" s="183"/>
      <c r="P1238" s="183"/>
      <c r="Q1238" s="183"/>
      <c r="R1238" s="183"/>
      <c r="S1238" s="183"/>
      <c r="T1238" s="183"/>
      <c r="U1238" s="183"/>
      <c r="V1238" s="183"/>
      <c r="W1238" s="183"/>
      <c r="X1238" s="183"/>
      <c r="Y1238" s="183"/>
      <c r="Z1238" s="183"/>
      <c r="AA1238" s="183"/>
      <c r="AB1238" s="183"/>
      <c r="AC1238" s="183"/>
      <c r="AD1238" s="183"/>
      <c r="AE1238" s="183"/>
      <c r="AF1238" s="183"/>
      <c r="AG1238" s="183"/>
      <c r="AH1238" s="183"/>
      <c r="AI1238" s="183"/>
      <c r="AJ1238" s="183"/>
      <c r="AK1238" s="183"/>
      <c r="AL1238" s="183"/>
      <c r="AM1238" s="183"/>
      <c r="AN1238" s="183"/>
      <c r="AO1238" s="183"/>
      <c r="AP1238" s="183"/>
      <c r="AQ1238" s="183"/>
      <c r="AR1238" s="183"/>
      <c r="AS1238" s="183"/>
      <c r="AT1238" s="183"/>
      <c r="AU1238" s="183"/>
      <c r="AV1238" s="183"/>
      <c r="AW1238" s="183"/>
      <c r="AX1238" s="183"/>
      <c r="AY1238" s="183"/>
      <c r="AZ1238" s="183"/>
      <c r="BA1238" s="183"/>
      <c r="BB1238" s="183"/>
      <c r="BC1238" s="183"/>
      <c r="BD1238" s="183"/>
      <c r="BE1238" s="183"/>
      <c r="BF1238" s="183"/>
      <c r="BG1238" s="183"/>
      <c r="BH1238" s="183"/>
      <c r="BI1238" s="183"/>
      <c r="BJ1238" s="183"/>
      <c r="BK1238" s="183"/>
      <c r="BL1238" s="183"/>
      <c r="BM1238" s="183"/>
    </row>
    <row r="1239" spans="1:65" x14ac:dyDescent="0.2">
      <c r="A1239" s="110"/>
      <c r="B1239" s="110"/>
      <c r="C1239" s="110"/>
      <c r="D1239" s="183"/>
      <c r="E1239" s="183"/>
      <c r="F1239" s="183"/>
      <c r="G1239" s="183"/>
      <c r="H1239" s="183"/>
      <c r="I1239" s="183"/>
      <c r="J1239" s="183"/>
      <c r="K1239" s="183"/>
      <c r="L1239" s="183"/>
      <c r="M1239" s="183"/>
      <c r="N1239" s="183"/>
      <c r="O1239" s="183"/>
      <c r="P1239" s="183"/>
      <c r="Q1239" s="183"/>
      <c r="R1239" s="183"/>
      <c r="S1239" s="183"/>
      <c r="T1239" s="183"/>
      <c r="U1239" s="183"/>
      <c r="V1239" s="183"/>
      <c r="W1239" s="183"/>
      <c r="X1239" s="183"/>
      <c r="Y1239" s="183"/>
      <c r="Z1239" s="183"/>
      <c r="AA1239" s="183"/>
      <c r="AB1239" s="183"/>
      <c r="AC1239" s="183"/>
      <c r="AD1239" s="183"/>
      <c r="AE1239" s="183"/>
      <c r="AF1239" s="183"/>
      <c r="AG1239" s="183"/>
      <c r="AH1239" s="183"/>
      <c r="AI1239" s="183"/>
      <c r="AJ1239" s="183"/>
      <c r="AK1239" s="183"/>
      <c r="AL1239" s="183"/>
      <c r="AM1239" s="183"/>
      <c r="AN1239" s="183"/>
      <c r="AO1239" s="183"/>
      <c r="AP1239" s="183"/>
      <c r="AQ1239" s="183"/>
      <c r="AR1239" s="183"/>
      <c r="AS1239" s="183"/>
      <c r="AT1239" s="183"/>
      <c r="AU1239" s="183"/>
      <c r="AV1239" s="183"/>
      <c r="AW1239" s="183"/>
      <c r="AX1239" s="183"/>
      <c r="AY1239" s="183"/>
      <c r="AZ1239" s="183"/>
      <c r="BA1239" s="183"/>
      <c r="BB1239" s="183"/>
      <c r="BC1239" s="183"/>
      <c r="BD1239" s="183"/>
      <c r="BE1239" s="183"/>
      <c r="BF1239" s="183"/>
      <c r="BG1239" s="183"/>
      <c r="BH1239" s="183"/>
      <c r="BI1239" s="183"/>
      <c r="BJ1239" s="183"/>
      <c r="BK1239" s="183"/>
      <c r="BL1239" s="183"/>
      <c r="BM1239" s="183"/>
    </row>
    <row r="1240" spans="1:65" x14ac:dyDescent="0.2">
      <c r="A1240" s="110"/>
      <c r="B1240" s="110"/>
      <c r="C1240" s="110"/>
      <c r="D1240" s="183"/>
      <c r="E1240" s="183"/>
      <c r="F1240" s="183"/>
      <c r="G1240" s="183"/>
      <c r="H1240" s="183"/>
      <c r="I1240" s="183"/>
      <c r="J1240" s="183"/>
      <c r="K1240" s="183"/>
      <c r="L1240" s="183"/>
      <c r="M1240" s="183"/>
      <c r="N1240" s="183"/>
      <c r="O1240" s="183"/>
      <c r="P1240" s="183"/>
      <c r="Q1240" s="183"/>
      <c r="R1240" s="183"/>
      <c r="S1240" s="183"/>
      <c r="T1240" s="183"/>
      <c r="U1240" s="183"/>
      <c r="V1240" s="183"/>
      <c r="W1240" s="183"/>
      <c r="X1240" s="183"/>
      <c r="Y1240" s="183"/>
      <c r="Z1240" s="183"/>
      <c r="AA1240" s="183"/>
      <c r="AB1240" s="183"/>
      <c r="AC1240" s="183"/>
      <c r="AD1240" s="183"/>
      <c r="AE1240" s="183"/>
      <c r="AF1240" s="183"/>
      <c r="AG1240" s="183"/>
      <c r="AH1240" s="183"/>
      <c r="AI1240" s="183"/>
      <c r="AJ1240" s="183"/>
      <c r="AK1240" s="183"/>
      <c r="AL1240" s="183"/>
      <c r="AM1240" s="183"/>
      <c r="AN1240" s="183"/>
      <c r="AO1240" s="183"/>
      <c r="AP1240" s="183"/>
      <c r="AQ1240" s="183"/>
      <c r="AR1240" s="183"/>
      <c r="AS1240" s="183"/>
      <c r="AT1240" s="183"/>
      <c r="AU1240" s="183"/>
      <c r="AV1240" s="183"/>
      <c r="AW1240" s="183"/>
      <c r="AX1240" s="183"/>
      <c r="AY1240" s="183"/>
      <c r="AZ1240" s="183"/>
      <c r="BA1240" s="183"/>
      <c r="BB1240" s="183"/>
      <c r="BC1240" s="183"/>
      <c r="BD1240" s="183"/>
      <c r="BE1240" s="183"/>
      <c r="BF1240" s="183"/>
      <c r="BG1240" s="183"/>
      <c r="BH1240" s="183"/>
      <c r="BI1240" s="183"/>
      <c r="BJ1240" s="183"/>
      <c r="BK1240" s="183"/>
      <c r="BL1240" s="183"/>
      <c r="BM1240" s="183"/>
    </row>
    <row r="1241" spans="1:65" x14ac:dyDescent="0.2">
      <c r="A1241" s="110"/>
      <c r="B1241" s="110"/>
      <c r="C1241" s="110"/>
      <c r="D1241" s="183"/>
      <c r="E1241" s="183"/>
      <c r="F1241" s="183"/>
      <c r="G1241" s="183"/>
      <c r="H1241" s="183"/>
      <c r="I1241" s="183"/>
      <c r="J1241" s="183"/>
      <c r="K1241" s="183"/>
      <c r="L1241" s="183"/>
      <c r="M1241" s="183"/>
      <c r="N1241" s="183"/>
      <c r="O1241" s="183"/>
      <c r="P1241" s="183"/>
      <c r="Q1241" s="183"/>
      <c r="R1241" s="183"/>
      <c r="S1241" s="183"/>
      <c r="T1241" s="183"/>
      <c r="U1241" s="183"/>
      <c r="V1241" s="183"/>
      <c r="W1241" s="183"/>
      <c r="X1241" s="183"/>
      <c r="Y1241" s="183"/>
      <c r="Z1241" s="183"/>
      <c r="AA1241" s="183"/>
      <c r="AB1241" s="183"/>
      <c r="AC1241" s="183"/>
      <c r="AD1241" s="183"/>
      <c r="AE1241" s="183"/>
      <c r="AF1241" s="183"/>
      <c r="AG1241" s="183"/>
      <c r="AH1241" s="183"/>
      <c r="AI1241" s="183"/>
      <c r="AJ1241" s="183"/>
      <c r="AK1241" s="183"/>
      <c r="AL1241" s="183"/>
      <c r="AM1241" s="183"/>
      <c r="AN1241" s="183"/>
      <c r="AO1241" s="183"/>
      <c r="AP1241" s="183"/>
      <c r="AQ1241" s="183"/>
      <c r="AR1241" s="183"/>
      <c r="AS1241" s="183"/>
      <c r="AT1241" s="183"/>
      <c r="AU1241" s="183"/>
      <c r="AV1241" s="183"/>
      <c r="AW1241" s="183"/>
      <c r="AX1241" s="183"/>
      <c r="AY1241" s="183"/>
      <c r="AZ1241" s="183"/>
      <c r="BA1241" s="183"/>
      <c r="BB1241" s="183"/>
      <c r="BC1241" s="183"/>
      <c r="BD1241" s="183"/>
      <c r="BE1241" s="183"/>
      <c r="BF1241" s="183"/>
      <c r="BG1241" s="183"/>
      <c r="BH1241" s="183"/>
      <c r="BI1241" s="183"/>
      <c r="BJ1241" s="183"/>
      <c r="BK1241" s="183"/>
      <c r="BL1241" s="183"/>
      <c r="BM1241" s="183"/>
    </row>
    <row r="1242" spans="1:65" x14ac:dyDescent="0.2">
      <c r="A1242" s="110"/>
      <c r="B1242" s="110"/>
      <c r="C1242" s="110"/>
      <c r="D1242" s="183"/>
      <c r="E1242" s="183"/>
      <c r="F1242" s="183"/>
      <c r="G1242" s="183"/>
      <c r="H1242" s="183"/>
      <c r="I1242" s="183"/>
      <c r="J1242" s="183"/>
      <c r="K1242" s="183"/>
      <c r="L1242" s="183"/>
      <c r="M1242" s="183"/>
      <c r="N1242" s="183"/>
      <c r="O1242" s="183"/>
      <c r="P1242" s="183"/>
      <c r="Q1242" s="183"/>
      <c r="R1242" s="183"/>
      <c r="S1242" s="183"/>
      <c r="T1242" s="183"/>
      <c r="U1242" s="183"/>
      <c r="V1242" s="183"/>
      <c r="W1242" s="183"/>
      <c r="X1242" s="183"/>
      <c r="Y1242" s="183"/>
      <c r="Z1242" s="183"/>
      <c r="AA1242" s="183"/>
      <c r="AB1242" s="183"/>
      <c r="AC1242" s="183"/>
      <c r="AD1242" s="183"/>
      <c r="AE1242" s="183"/>
      <c r="AF1242" s="183"/>
      <c r="AG1242" s="183"/>
      <c r="AH1242" s="183"/>
      <c r="AI1242" s="183"/>
      <c r="AJ1242" s="183"/>
      <c r="AK1242" s="183"/>
      <c r="AL1242" s="183"/>
      <c r="AM1242" s="183"/>
      <c r="AN1242" s="183"/>
      <c r="AO1242" s="183"/>
      <c r="AP1242" s="183"/>
      <c r="AQ1242" s="183"/>
      <c r="AR1242" s="183"/>
      <c r="AS1242" s="183"/>
      <c r="AT1242" s="183"/>
      <c r="AU1242" s="183"/>
      <c r="AV1242" s="183"/>
      <c r="AW1242" s="183"/>
      <c r="AX1242" s="183"/>
      <c r="AY1242" s="183"/>
      <c r="AZ1242" s="183"/>
      <c r="BA1242" s="183"/>
      <c r="BB1242" s="183"/>
      <c r="BC1242" s="183"/>
      <c r="BD1242" s="183"/>
      <c r="BE1242" s="183"/>
      <c r="BF1242" s="183"/>
      <c r="BG1242" s="183"/>
      <c r="BH1242" s="183"/>
      <c r="BI1242" s="183"/>
      <c r="BJ1242" s="183"/>
      <c r="BK1242" s="183"/>
      <c r="BL1242" s="183"/>
      <c r="BM1242" s="183"/>
    </row>
    <row r="1243" spans="1:65" x14ac:dyDescent="0.2">
      <c r="A1243" s="110"/>
      <c r="B1243" s="110"/>
      <c r="C1243" s="110"/>
      <c r="D1243" s="183"/>
      <c r="E1243" s="183"/>
      <c r="F1243" s="183"/>
      <c r="G1243" s="183"/>
      <c r="H1243" s="183"/>
      <c r="I1243" s="183"/>
      <c r="J1243" s="183"/>
      <c r="K1243" s="183"/>
      <c r="L1243" s="183"/>
      <c r="M1243" s="183"/>
      <c r="N1243" s="183"/>
      <c r="O1243" s="183"/>
      <c r="P1243" s="183"/>
      <c r="Q1243" s="183"/>
      <c r="R1243" s="183"/>
      <c r="S1243" s="183"/>
      <c r="T1243" s="183"/>
      <c r="U1243" s="183"/>
      <c r="V1243" s="183"/>
      <c r="W1243" s="183"/>
      <c r="X1243" s="183"/>
      <c r="Y1243" s="183"/>
      <c r="Z1243" s="183"/>
      <c r="AA1243" s="183"/>
      <c r="AB1243" s="183"/>
      <c r="AC1243" s="183"/>
      <c r="AD1243" s="183"/>
      <c r="AE1243" s="183"/>
      <c r="AF1243" s="183"/>
      <c r="AG1243" s="183"/>
      <c r="AH1243" s="183"/>
      <c r="AI1243" s="183"/>
      <c r="AJ1243" s="183"/>
      <c r="AK1243" s="183"/>
      <c r="AL1243" s="183"/>
      <c r="AM1243" s="183"/>
      <c r="AN1243" s="183"/>
      <c r="AO1243" s="183"/>
      <c r="AP1243" s="183"/>
      <c r="AQ1243" s="183"/>
      <c r="AR1243" s="183"/>
      <c r="AS1243" s="183"/>
      <c r="AT1243" s="183"/>
      <c r="AU1243" s="183"/>
      <c r="AV1243" s="183"/>
      <c r="AW1243" s="183"/>
      <c r="AX1243" s="183"/>
      <c r="AY1243" s="183"/>
      <c r="AZ1243" s="183"/>
      <c r="BA1243" s="183"/>
      <c r="BB1243" s="183"/>
      <c r="BC1243" s="183"/>
      <c r="BD1243" s="183"/>
      <c r="BE1243" s="183"/>
      <c r="BF1243" s="183"/>
      <c r="BG1243" s="183"/>
      <c r="BH1243" s="183"/>
      <c r="BI1243" s="183"/>
      <c r="BJ1243" s="183"/>
      <c r="BK1243" s="183"/>
      <c r="BL1243" s="183"/>
      <c r="BM1243" s="183"/>
    </row>
    <row r="1244" spans="1:65" x14ac:dyDescent="0.2">
      <c r="A1244" s="110"/>
      <c r="B1244" s="110"/>
      <c r="C1244" s="110"/>
      <c r="D1244" s="183"/>
      <c r="E1244" s="183"/>
      <c r="F1244" s="183"/>
      <c r="G1244" s="183"/>
      <c r="H1244" s="183"/>
      <c r="I1244" s="183"/>
      <c r="J1244" s="183"/>
      <c r="K1244" s="183"/>
      <c r="L1244" s="183"/>
      <c r="M1244" s="183"/>
      <c r="N1244" s="183"/>
      <c r="O1244" s="183"/>
      <c r="P1244" s="183"/>
      <c r="Q1244" s="183"/>
      <c r="R1244" s="183"/>
      <c r="S1244" s="183"/>
      <c r="T1244" s="183"/>
      <c r="U1244" s="183"/>
      <c r="V1244" s="183"/>
      <c r="W1244" s="183"/>
      <c r="X1244" s="183"/>
      <c r="Y1244" s="183"/>
      <c r="Z1244" s="183"/>
      <c r="AA1244" s="183"/>
      <c r="AB1244" s="183"/>
      <c r="AC1244" s="183"/>
      <c r="AD1244" s="183"/>
      <c r="AE1244" s="183"/>
      <c r="AF1244" s="183"/>
      <c r="AG1244" s="183"/>
      <c r="AH1244" s="183"/>
      <c r="AI1244" s="183"/>
      <c r="AJ1244" s="183"/>
      <c r="AK1244" s="183"/>
      <c r="AL1244" s="183"/>
      <c r="AM1244" s="183"/>
      <c r="AN1244" s="183"/>
      <c r="AO1244" s="183"/>
      <c r="AP1244" s="183"/>
      <c r="AQ1244" s="183"/>
      <c r="AR1244" s="183"/>
      <c r="AS1244" s="183"/>
      <c r="AT1244" s="183"/>
      <c r="AU1244" s="183"/>
      <c r="AV1244" s="183"/>
      <c r="AW1244" s="183"/>
      <c r="AX1244" s="183"/>
      <c r="AY1244" s="183"/>
      <c r="AZ1244" s="183"/>
      <c r="BA1244" s="183"/>
      <c r="BB1244" s="183"/>
      <c r="BC1244" s="183"/>
      <c r="BD1244" s="183"/>
      <c r="BE1244" s="183"/>
      <c r="BF1244" s="183"/>
      <c r="BG1244" s="183"/>
      <c r="BH1244" s="183"/>
      <c r="BI1244" s="183"/>
      <c r="BJ1244" s="183"/>
      <c r="BK1244" s="183"/>
      <c r="BL1244" s="183"/>
      <c r="BM1244" s="183"/>
    </row>
    <row r="1245" spans="1:65" x14ac:dyDescent="0.2">
      <c r="A1245" s="110"/>
      <c r="B1245" s="110"/>
      <c r="C1245" s="110"/>
      <c r="D1245" s="183"/>
      <c r="E1245" s="183"/>
      <c r="F1245" s="183"/>
      <c r="G1245" s="183"/>
      <c r="H1245" s="183"/>
      <c r="I1245" s="183"/>
      <c r="J1245" s="183"/>
      <c r="K1245" s="183"/>
      <c r="L1245" s="183"/>
      <c r="M1245" s="183"/>
      <c r="N1245" s="183"/>
      <c r="O1245" s="183"/>
      <c r="P1245" s="183"/>
      <c r="Q1245" s="183"/>
      <c r="R1245" s="183"/>
      <c r="S1245" s="183"/>
      <c r="T1245" s="183"/>
      <c r="U1245" s="183"/>
      <c r="V1245" s="183"/>
      <c r="W1245" s="183"/>
      <c r="X1245" s="183"/>
      <c r="Y1245" s="183"/>
      <c r="Z1245" s="183"/>
      <c r="AA1245" s="183"/>
      <c r="AB1245" s="183"/>
      <c r="AC1245" s="183"/>
      <c r="AD1245" s="183"/>
      <c r="AE1245" s="183"/>
      <c r="AF1245" s="183"/>
      <c r="AG1245" s="183"/>
      <c r="AH1245" s="183"/>
      <c r="AI1245" s="183"/>
      <c r="AJ1245" s="183"/>
      <c r="AK1245" s="183"/>
      <c r="AL1245" s="183"/>
      <c r="AM1245" s="183"/>
      <c r="AN1245" s="183"/>
      <c r="AO1245" s="183"/>
      <c r="AP1245" s="183"/>
      <c r="AQ1245" s="183"/>
      <c r="AR1245" s="183"/>
      <c r="AS1245" s="183"/>
      <c r="AT1245" s="183"/>
      <c r="AU1245" s="183"/>
      <c r="AV1245" s="183"/>
      <c r="AW1245" s="183"/>
      <c r="AX1245" s="183"/>
      <c r="AY1245" s="183"/>
      <c r="AZ1245" s="183"/>
      <c r="BA1245" s="183"/>
      <c r="BB1245" s="183"/>
      <c r="BC1245" s="183"/>
      <c r="BD1245" s="183"/>
      <c r="BE1245" s="183"/>
      <c r="BF1245" s="183"/>
      <c r="BG1245" s="183"/>
      <c r="BH1245" s="183"/>
      <c r="BI1245" s="183"/>
      <c r="BJ1245" s="183"/>
      <c r="BK1245" s="183"/>
      <c r="BL1245" s="183"/>
      <c r="BM1245" s="183"/>
    </row>
    <row r="1246" spans="1:65" x14ac:dyDescent="0.2">
      <c r="A1246" s="110"/>
      <c r="B1246" s="110"/>
      <c r="C1246" s="110"/>
      <c r="D1246" s="183"/>
      <c r="E1246" s="183"/>
      <c r="F1246" s="183"/>
      <c r="G1246" s="183"/>
      <c r="H1246" s="183"/>
      <c r="I1246" s="183"/>
      <c r="J1246" s="183"/>
      <c r="K1246" s="183"/>
      <c r="L1246" s="183"/>
      <c r="M1246" s="183"/>
      <c r="N1246" s="183"/>
      <c r="O1246" s="183"/>
      <c r="P1246" s="183"/>
      <c r="Q1246" s="183"/>
      <c r="R1246" s="183"/>
      <c r="S1246" s="183"/>
      <c r="T1246" s="183"/>
      <c r="U1246" s="183"/>
      <c r="V1246" s="183"/>
      <c r="W1246" s="183"/>
      <c r="X1246" s="183"/>
      <c r="Y1246" s="183"/>
      <c r="Z1246" s="183"/>
      <c r="AA1246" s="183"/>
      <c r="AB1246" s="183"/>
      <c r="AC1246" s="183"/>
      <c r="AD1246" s="183"/>
      <c r="AE1246" s="183"/>
      <c r="AF1246" s="183"/>
      <c r="AG1246" s="183"/>
      <c r="AH1246" s="183"/>
      <c r="AI1246" s="183"/>
      <c r="AJ1246" s="183"/>
      <c r="AK1246" s="183"/>
      <c r="AL1246" s="183"/>
      <c r="AM1246" s="183"/>
      <c r="AN1246" s="183"/>
      <c r="AO1246" s="183"/>
      <c r="AP1246" s="183"/>
      <c r="AQ1246" s="183"/>
      <c r="AR1246" s="183"/>
      <c r="AS1246" s="183"/>
      <c r="AT1246" s="183"/>
      <c r="AU1246" s="183"/>
      <c r="AV1246" s="183"/>
      <c r="AW1246" s="183"/>
      <c r="AX1246" s="183"/>
      <c r="AY1246" s="183"/>
      <c r="AZ1246" s="183"/>
      <c r="BA1246" s="183"/>
      <c r="BB1246" s="183"/>
      <c r="BC1246" s="183"/>
      <c r="BD1246" s="183"/>
      <c r="BE1246" s="183"/>
      <c r="BF1246" s="183"/>
      <c r="BG1246" s="183"/>
      <c r="BH1246" s="183"/>
      <c r="BI1246" s="183"/>
      <c r="BJ1246" s="183"/>
      <c r="BK1246" s="183"/>
      <c r="BL1246" s="183"/>
      <c r="BM1246" s="183"/>
    </row>
    <row r="1247" spans="1:65" x14ac:dyDescent="0.2">
      <c r="A1247" s="110"/>
      <c r="B1247" s="110"/>
      <c r="C1247" s="110"/>
      <c r="D1247" s="183"/>
      <c r="E1247" s="183"/>
      <c r="F1247" s="183"/>
      <c r="G1247" s="183"/>
      <c r="H1247" s="183"/>
      <c r="I1247" s="183"/>
      <c r="J1247" s="183"/>
      <c r="K1247" s="183"/>
      <c r="L1247" s="183"/>
      <c r="M1247" s="183"/>
      <c r="N1247" s="183"/>
      <c r="O1247" s="183"/>
      <c r="P1247" s="183"/>
      <c r="Q1247" s="183"/>
      <c r="R1247" s="183"/>
      <c r="S1247" s="183"/>
      <c r="T1247" s="183"/>
      <c r="U1247" s="183"/>
      <c r="V1247" s="183"/>
      <c r="W1247" s="183"/>
      <c r="X1247" s="183"/>
      <c r="Y1247" s="183"/>
      <c r="Z1247" s="183"/>
      <c r="AA1247" s="183"/>
      <c r="AB1247" s="183"/>
      <c r="AC1247" s="183"/>
      <c r="AD1247" s="183"/>
      <c r="AE1247" s="183"/>
      <c r="AF1247" s="183"/>
      <c r="AG1247" s="183"/>
      <c r="AH1247" s="183"/>
      <c r="AI1247" s="183"/>
      <c r="AJ1247" s="183"/>
      <c r="AK1247" s="183"/>
      <c r="AL1247" s="183"/>
      <c r="AM1247" s="183"/>
      <c r="AN1247" s="183"/>
      <c r="AO1247" s="183"/>
      <c r="AP1247" s="183"/>
      <c r="AQ1247" s="183"/>
      <c r="AR1247" s="183"/>
      <c r="AS1247" s="183"/>
      <c r="AT1247" s="183"/>
      <c r="AU1247" s="183"/>
      <c r="AV1247" s="183"/>
      <c r="AW1247" s="183"/>
      <c r="AX1247" s="183"/>
      <c r="AY1247" s="183"/>
      <c r="AZ1247" s="183"/>
      <c r="BA1247" s="183"/>
      <c r="BB1247" s="183"/>
      <c r="BC1247" s="183"/>
      <c r="BD1247" s="183"/>
      <c r="BE1247" s="183"/>
      <c r="BF1247" s="183"/>
      <c r="BG1247" s="183"/>
      <c r="BH1247" s="183"/>
      <c r="BI1247" s="183"/>
      <c r="BJ1247" s="183"/>
      <c r="BK1247" s="183"/>
      <c r="BL1247" s="183"/>
      <c r="BM1247" s="183"/>
    </row>
    <row r="1248" spans="1:65" x14ac:dyDescent="0.2">
      <c r="A1248" s="110"/>
      <c r="B1248" s="110"/>
      <c r="C1248" s="110"/>
      <c r="D1248" s="183"/>
      <c r="E1248" s="183"/>
      <c r="F1248" s="183"/>
      <c r="G1248" s="183"/>
      <c r="H1248" s="183"/>
      <c r="I1248" s="183"/>
      <c r="J1248" s="183"/>
      <c r="K1248" s="183"/>
      <c r="L1248" s="183"/>
      <c r="M1248" s="183"/>
      <c r="N1248" s="183"/>
      <c r="O1248" s="183"/>
      <c r="P1248" s="183"/>
      <c r="Q1248" s="183"/>
      <c r="R1248" s="183"/>
      <c r="S1248" s="183"/>
      <c r="T1248" s="183"/>
      <c r="U1248" s="183"/>
      <c r="V1248" s="183"/>
      <c r="W1248" s="183"/>
      <c r="X1248" s="183"/>
      <c r="Y1248" s="183"/>
      <c r="Z1248" s="183"/>
      <c r="AA1248" s="183"/>
      <c r="AB1248" s="183"/>
      <c r="AC1248" s="183"/>
      <c r="AD1248" s="183"/>
      <c r="AE1248" s="183"/>
      <c r="AF1248" s="183"/>
      <c r="AG1248" s="183"/>
      <c r="AH1248" s="183"/>
      <c r="AI1248" s="183"/>
      <c r="AJ1248" s="183"/>
      <c r="AK1248" s="183"/>
      <c r="AL1248" s="183"/>
      <c r="AM1248" s="183"/>
      <c r="AN1248" s="183"/>
      <c r="AO1248" s="183"/>
      <c r="AP1248" s="183"/>
      <c r="AQ1248" s="183"/>
      <c r="AR1248" s="183"/>
      <c r="AS1248" s="183"/>
      <c r="AT1248" s="183"/>
      <c r="AU1248" s="183"/>
      <c r="AV1248" s="183"/>
      <c r="AW1248" s="183"/>
      <c r="AX1248" s="183"/>
      <c r="AY1248" s="183"/>
      <c r="AZ1248" s="183"/>
      <c r="BA1248" s="183"/>
      <c r="BB1248" s="183"/>
      <c r="BC1248" s="183"/>
      <c r="BD1248" s="183"/>
      <c r="BE1248" s="183"/>
      <c r="BF1248" s="183"/>
      <c r="BG1248" s="183"/>
      <c r="BH1248" s="183"/>
      <c r="BI1248" s="183"/>
      <c r="BJ1248" s="183"/>
      <c r="BK1248" s="183"/>
      <c r="BL1248" s="183"/>
      <c r="BM1248" s="183"/>
    </row>
    <row r="1249" spans="1:65" x14ac:dyDescent="0.2">
      <c r="A1249" s="110"/>
      <c r="B1249" s="110"/>
      <c r="C1249" s="110"/>
      <c r="D1249" s="183"/>
      <c r="E1249" s="183"/>
      <c r="F1249" s="183"/>
      <c r="G1249" s="183"/>
      <c r="H1249" s="183"/>
      <c r="I1249" s="183"/>
      <c r="J1249" s="183"/>
      <c r="K1249" s="183"/>
      <c r="L1249" s="183"/>
      <c r="M1249" s="183"/>
      <c r="N1249" s="183"/>
      <c r="O1249" s="183"/>
      <c r="P1249" s="183"/>
      <c r="Q1249" s="183"/>
      <c r="R1249" s="183"/>
      <c r="S1249" s="183"/>
      <c r="T1249" s="183"/>
      <c r="U1249" s="183"/>
      <c r="V1249" s="183"/>
      <c r="W1249" s="183"/>
      <c r="X1249" s="183"/>
      <c r="Y1249" s="183"/>
      <c r="Z1249" s="183"/>
      <c r="AA1249" s="183"/>
      <c r="AB1249" s="183"/>
      <c r="AC1249" s="183"/>
      <c r="AD1249" s="183"/>
      <c r="AE1249" s="183"/>
      <c r="AF1249" s="183"/>
      <c r="AG1249" s="183"/>
      <c r="AH1249" s="183"/>
      <c r="AI1249" s="183"/>
      <c r="AJ1249" s="183"/>
      <c r="AK1249" s="183"/>
      <c r="AL1249" s="183"/>
      <c r="AM1249" s="183"/>
      <c r="AN1249" s="183"/>
      <c r="AO1249" s="183"/>
      <c r="AP1249" s="183"/>
      <c r="AQ1249" s="183"/>
      <c r="AR1249" s="183"/>
      <c r="AS1249" s="183"/>
      <c r="AT1249" s="183"/>
      <c r="AU1249" s="183"/>
      <c r="AV1249" s="183"/>
      <c r="AW1249" s="183"/>
      <c r="AX1249" s="183"/>
      <c r="AY1249" s="183"/>
      <c r="AZ1249" s="183"/>
      <c r="BA1249" s="183"/>
      <c r="BB1249" s="183"/>
      <c r="BC1249" s="183"/>
      <c r="BD1249" s="183"/>
      <c r="BE1249" s="183"/>
      <c r="BF1249" s="183"/>
      <c r="BG1249" s="183"/>
      <c r="BH1249" s="183"/>
      <c r="BI1249" s="183"/>
      <c r="BJ1249" s="183"/>
      <c r="BK1249" s="183"/>
      <c r="BL1249" s="183"/>
      <c r="BM1249" s="183"/>
    </row>
    <row r="1250" spans="1:65" x14ac:dyDescent="0.2">
      <c r="A1250" s="110"/>
      <c r="B1250" s="110"/>
      <c r="C1250" s="110"/>
      <c r="D1250" s="183"/>
      <c r="E1250" s="183"/>
      <c r="F1250" s="183"/>
      <c r="G1250" s="183"/>
      <c r="H1250" s="183"/>
      <c r="I1250" s="183"/>
      <c r="J1250" s="183"/>
      <c r="K1250" s="183"/>
      <c r="L1250" s="183"/>
      <c r="M1250" s="183"/>
      <c r="N1250" s="183"/>
      <c r="O1250" s="183"/>
      <c r="P1250" s="183"/>
      <c r="Q1250" s="183"/>
      <c r="R1250" s="183"/>
      <c r="S1250" s="183"/>
      <c r="T1250" s="183"/>
      <c r="U1250" s="183"/>
      <c r="V1250" s="183"/>
      <c r="W1250" s="183"/>
      <c r="X1250" s="183"/>
      <c r="Y1250" s="183"/>
      <c r="Z1250" s="183"/>
      <c r="AA1250" s="183"/>
      <c r="AB1250" s="183"/>
      <c r="AC1250" s="183"/>
      <c r="AD1250" s="183"/>
      <c r="AE1250" s="183"/>
      <c r="AF1250" s="183"/>
      <c r="AG1250" s="183"/>
      <c r="AH1250" s="183"/>
      <c r="AI1250" s="183"/>
      <c r="AJ1250" s="183"/>
      <c r="AK1250" s="183"/>
      <c r="AL1250" s="183"/>
      <c r="AM1250" s="183"/>
      <c r="AN1250" s="183"/>
      <c r="AO1250" s="183"/>
      <c r="AP1250" s="183"/>
      <c r="AQ1250" s="183"/>
      <c r="AR1250" s="183"/>
      <c r="AS1250" s="183"/>
      <c r="AT1250" s="183"/>
      <c r="AU1250" s="183"/>
      <c r="AV1250" s="183"/>
      <c r="AW1250" s="183"/>
      <c r="AX1250" s="183"/>
      <c r="AY1250" s="183"/>
      <c r="AZ1250" s="183"/>
      <c r="BA1250" s="183"/>
      <c r="BB1250" s="183"/>
      <c r="BC1250" s="183"/>
      <c r="BD1250" s="183"/>
      <c r="BE1250" s="183"/>
      <c r="BF1250" s="183"/>
      <c r="BG1250" s="183"/>
      <c r="BH1250" s="183"/>
      <c r="BI1250" s="183"/>
      <c r="BJ1250" s="183"/>
      <c r="BK1250" s="183"/>
      <c r="BL1250" s="183"/>
      <c r="BM1250" s="183"/>
    </row>
    <row r="1251" spans="1:65" x14ac:dyDescent="0.2">
      <c r="A1251" s="110"/>
      <c r="B1251" s="110"/>
      <c r="C1251" s="110"/>
      <c r="D1251" s="183"/>
      <c r="E1251" s="183"/>
      <c r="F1251" s="183"/>
      <c r="G1251" s="183"/>
      <c r="H1251" s="183"/>
      <c r="I1251" s="183"/>
      <c r="J1251" s="183"/>
      <c r="K1251" s="183"/>
      <c r="L1251" s="183"/>
      <c r="M1251" s="183"/>
      <c r="N1251" s="183"/>
      <c r="O1251" s="183"/>
      <c r="P1251" s="183"/>
      <c r="Q1251" s="183"/>
      <c r="R1251" s="183"/>
      <c r="S1251" s="183"/>
      <c r="T1251" s="183"/>
      <c r="U1251" s="183"/>
      <c r="V1251" s="183"/>
      <c r="W1251" s="183"/>
      <c r="X1251" s="183"/>
      <c r="Y1251" s="183"/>
      <c r="Z1251" s="183"/>
      <c r="AA1251" s="183"/>
      <c r="AB1251" s="183"/>
      <c r="AC1251" s="183"/>
      <c r="AD1251" s="183"/>
      <c r="AE1251" s="183"/>
      <c r="AF1251" s="183"/>
      <c r="AG1251" s="183"/>
      <c r="AH1251" s="183"/>
      <c r="AI1251" s="183"/>
      <c r="AJ1251" s="183"/>
      <c r="AK1251" s="183"/>
      <c r="AL1251" s="183"/>
      <c r="AM1251" s="183"/>
      <c r="AN1251" s="183"/>
      <c r="AO1251" s="183"/>
      <c r="AP1251" s="183"/>
      <c r="AQ1251" s="183"/>
      <c r="AR1251" s="183"/>
      <c r="AS1251" s="183"/>
      <c r="AT1251" s="183"/>
      <c r="AU1251" s="183"/>
      <c r="AV1251" s="183"/>
      <c r="AW1251" s="183"/>
      <c r="AX1251" s="183"/>
      <c r="AY1251" s="183"/>
      <c r="AZ1251" s="183"/>
      <c r="BA1251" s="183"/>
      <c r="BB1251" s="183"/>
      <c r="BC1251" s="183"/>
      <c r="BD1251" s="183"/>
      <c r="BE1251" s="183"/>
      <c r="BF1251" s="183"/>
      <c r="BG1251" s="183"/>
      <c r="BH1251" s="183"/>
      <c r="BI1251" s="183"/>
      <c r="BJ1251" s="183"/>
      <c r="BK1251" s="183"/>
      <c r="BL1251" s="183"/>
      <c r="BM1251" s="183"/>
    </row>
    <row r="1252" spans="1:65" x14ac:dyDescent="0.2">
      <c r="A1252" s="110"/>
      <c r="B1252" s="110"/>
      <c r="C1252" s="110"/>
      <c r="D1252" s="183"/>
      <c r="E1252" s="183"/>
      <c r="F1252" s="183"/>
      <c r="G1252" s="183"/>
      <c r="H1252" s="183"/>
      <c r="I1252" s="183"/>
      <c r="J1252" s="183"/>
      <c r="K1252" s="183"/>
      <c r="L1252" s="183"/>
      <c r="M1252" s="183"/>
      <c r="N1252" s="183"/>
      <c r="O1252" s="183"/>
      <c r="P1252" s="183"/>
      <c r="Q1252" s="183"/>
      <c r="R1252" s="183"/>
      <c r="S1252" s="183"/>
      <c r="T1252" s="183"/>
      <c r="U1252" s="183"/>
      <c r="V1252" s="183"/>
      <c r="W1252" s="183"/>
      <c r="X1252" s="183"/>
      <c r="Y1252" s="183"/>
      <c r="Z1252" s="183"/>
      <c r="AA1252" s="183"/>
      <c r="AB1252" s="183"/>
      <c r="AC1252" s="183"/>
      <c r="AD1252" s="183"/>
      <c r="AE1252" s="183"/>
      <c r="AF1252" s="183"/>
      <c r="AG1252" s="183"/>
      <c r="AH1252" s="183"/>
      <c r="AI1252" s="183"/>
      <c r="AJ1252" s="183"/>
      <c r="AK1252" s="183"/>
      <c r="AL1252" s="183"/>
      <c r="AM1252" s="183"/>
      <c r="AN1252" s="183"/>
      <c r="AO1252" s="183"/>
      <c r="AP1252" s="183"/>
      <c r="AQ1252" s="183"/>
      <c r="AR1252" s="183"/>
      <c r="AS1252" s="183"/>
      <c r="AT1252" s="183"/>
      <c r="AU1252" s="183"/>
      <c r="AV1252" s="183"/>
      <c r="AW1252" s="183"/>
      <c r="AX1252" s="183"/>
      <c r="AY1252" s="183"/>
      <c r="AZ1252" s="183"/>
      <c r="BA1252" s="183"/>
      <c r="BB1252" s="183"/>
      <c r="BC1252" s="183"/>
      <c r="BD1252" s="183"/>
      <c r="BE1252" s="183"/>
      <c r="BF1252" s="183"/>
      <c r="BG1252" s="183"/>
      <c r="BH1252" s="183"/>
      <c r="BI1252" s="183"/>
      <c r="BJ1252" s="183"/>
      <c r="BK1252" s="183"/>
      <c r="BL1252" s="183"/>
      <c r="BM1252" s="183"/>
    </row>
    <row r="1253" spans="1:65" x14ac:dyDescent="0.2">
      <c r="A1253" s="110"/>
      <c r="B1253" s="110"/>
      <c r="C1253" s="110"/>
      <c r="D1253" s="183"/>
      <c r="E1253" s="183"/>
      <c r="F1253" s="183"/>
      <c r="G1253" s="183"/>
      <c r="H1253" s="183"/>
      <c r="I1253" s="183"/>
      <c r="J1253" s="183"/>
      <c r="K1253" s="183"/>
      <c r="L1253" s="183"/>
      <c r="M1253" s="183"/>
      <c r="N1253" s="183"/>
      <c r="O1253" s="183"/>
      <c r="P1253" s="183"/>
      <c r="Q1253" s="183"/>
      <c r="R1253" s="183"/>
      <c r="S1253" s="183"/>
      <c r="T1253" s="183"/>
      <c r="U1253" s="183"/>
      <c r="V1253" s="183"/>
      <c r="W1253" s="183"/>
      <c r="X1253" s="183"/>
      <c r="Y1253" s="183"/>
      <c r="Z1253" s="183"/>
      <c r="AA1253" s="183"/>
      <c r="AB1253" s="183"/>
      <c r="AC1253" s="183"/>
      <c r="AD1253" s="183"/>
      <c r="AE1253" s="183"/>
      <c r="AF1253" s="183"/>
      <c r="AG1253" s="183"/>
      <c r="AH1253" s="183"/>
      <c r="AI1253" s="183"/>
      <c r="AJ1253" s="183"/>
      <c r="AK1253" s="183"/>
      <c r="AL1253" s="183"/>
      <c r="AM1253" s="183"/>
      <c r="AN1253" s="183"/>
      <c r="AO1253" s="183"/>
      <c r="AP1253" s="183"/>
      <c r="AQ1253" s="183"/>
      <c r="AR1253" s="183"/>
      <c r="AS1253" s="183"/>
      <c r="AT1253" s="183"/>
      <c r="AU1253" s="183"/>
      <c r="AV1253" s="183"/>
      <c r="AW1253" s="183"/>
      <c r="AX1253" s="183"/>
      <c r="AY1253" s="183"/>
      <c r="AZ1253" s="183"/>
      <c r="BA1253" s="183"/>
      <c r="BB1253" s="183"/>
      <c r="BC1253" s="183"/>
      <c r="BD1253" s="183"/>
      <c r="BE1253" s="183"/>
      <c r="BF1253" s="183"/>
      <c r="BG1253" s="183"/>
      <c r="BH1253" s="183"/>
      <c r="BI1253" s="183"/>
      <c r="BJ1253" s="183"/>
      <c r="BK1253" s="183"/>
      <c r="BL1253" s="183"/>
      <c r="BM1253" s="183"/>
    </row>
    <row r="1254" spans="1:65" x14ac:dyDescent="0.2">
      <c r="A1254" s="110"/>
      <c r="B1254" s="110"/>
      <c r="C1254" s="110"/>
      <c r="D1254" s="183"/>
      <c r="E1254" s="183"/>
      <c r="F1254" s="183"/>
      <c r="G1254" s="183"/>
      <c r="H1254" s="183"/>
      <c r="I1254" s="183"/>
      <c r="J1254" s="183"/>
      <c r="K1254" s="183"/>
      <c r="L1254" s="183"/>
      <c r="M1254" s="183"/>
      <c r="N1254" s="183"/>
      <c r="O1254" s="183"/>
      <c r="P1254" s="183"/>
      <c r="Q1254" s="183"/>
      <c r="R1254" s="183"/>
      <c r="S1254" s="183"/>
      <c r="T1254" s="183"/>
      <c r="U1254" s="183"/>
      <c r="V1254" s="183"/>
      <c r="W1254" s="183"/>
      <c r="X1254" s="183"/>
      <c r="Y1254" s="183"/>
      <c r="Z1254" s="183"/>
      <c r="AA1254" s="183"/>
      <c r="AB1254" s="183"/>
      <c r="AC1254" s="183"/>
      <c r="AD1254" s="183"/>
      <c r="AE1254" s="183"/>
      <c r="AF1254" s="183"/>
      <c r="AG1254" s="183"/>
      <c r="AH1254" s="183"/>
      <c r="AI1254" s="183"/>
      <c r="AJ1254" s="183"/>
      <c r="AK1254" s="183"/>
      <c r="AL1254" s="183"/>
      <c r="AM1254" s="183"/>
      <c r="AN1254" s="183"/>
      <c r="AO1254" s="183"/>
      <c r="AP1254" s="183"/>
      <c r="AQ1254" s="183"/>
      <c r="AR1254" s="183"/>
      <c r="AS1254" s="183"/>
      <c r="AT1254" s="183"/>
      <c r="AU1254" s="183"/>
      <c r="AV1254" s="183"/>
      <c r="AW1254" s="183"/>
      <c r="AX1254" s="183"/>
      <c r="AY1254" s="183"/>
      <c r="AZ1254" s="183"/>
      <c r="BA1254" s="183"/>
      <c r="BB1254" s="183"/>
      <c r="BC1254" s="183"/>
      <c r="BD1254" s="183"/>
      <c r="BE1254" s="183"/>
      <c r="BF1254" s="183"/>
      <c r="BG1254" s="183"/>
      <c r="BH1254" s="183"/>
      <c r="BI1254" s="183"/>
      <c r="BJ1254" s="183"/>
      <c r="BK1254" s="183"/>
      <c r="BL1254" s="183"/>
      <c r="BM1254" s="183"/>
    </row>
    <row r="1255" spans="1:65" x14ac:dyDescent="0.2">
      <c r="A1255" s="110"/>
      <c r="B1255" s="110"/>
      <c r="C1255" s="110"/>
      <c r="D1255" s="183"/>
      <c r="E1255" s="183"/>
      <c r="F1255" s="183"/>
      <c r="G1255" s="183"/>
      <c r="H1255" s="183"/>
      <c r="I1255" s="183"/>
      <c r="J1255" s="183"/>
      <c r="K1255" s="183"/>
      <c r="L1255" s="183"/>
      <c r="M1255" s="183"/>
      <c r="N1255" s="183"/>
      <c r="O1255" s="183"/>
      <c r="P1255" s="183"/>
      <c r="Q1255" s="183"/>
      <c r="R1255" s="183"/>
      <c r="S1255" s="183"/>
      <c r="T1255" s="183"/>
      <c r="U1255" s="183"/>
      <c r="V1255" s="183"/>
      <c r="W1255" s="183"/>
      <c r="X1255" s="183"/>
      <c r="Y1255" s="183"/>
      <c r="Z1255" s="183"/>
      <c r="AA1255" s="183"/>
      <c r="AB1255" s="183"/>
      <c r="AC1255" s="183"/>
      <c r="AD1255" s="183"/>
      <c r="AE1255" s="183"/>
      <c r="AF1255" s="183"/>
      <c r="AG1255" s="183"/>
      <c r="AH1255" s="183"/>
      <c r="AI1255" s="183"/>
      <c r="AJ1255" s="183"/>
      <c r="AK1255" s="183"/>
      <c r="AL1255" s="183"/>
      <c r="AM1255" s="183"/>
      <c r="AN1255" s="183"/>
      <c r="AO1255" s="183"/>
      <c r="AP1255" s="183"/>
      <c r="AQ1255" s="183"/>
      <c r="AR1255" s="183"/>
      <c r="AS1255" s="183"/>
      <c r="AT1255" s="183"/>
      <c r="AU1255" s="183"/>
      <c r="AV1255" s="183"/>
      <c r="AW1255" s="183"/>
      <c r="AX1255" s="183"/>
      <c r="AY1255" s="183"/>
      <c r="AZ1255" s="183"/>
      <c r="BA1255" s="183"/>
      <c r="BB1255" s="183"/>
      <c r="BC1255" s="183"/>
      <c r="BD1255" s="183"/>
      <c r="BE1255" s="183"/>
      <c r="BF1255" s="183"/>
      <c r="BG1255" s="183"/>
      <c r="BH1255" s="183"/>
      <c r="BI1255" s="183"/>
      <c r="BJ1255" s="183"/>
      <c r="BK1255" s="183"/>
      <c r="BL1255" s="183"/>
      <c r="BM1255" s="183"/>
    </row>
    <row r="1256" spans="1:65" x14ac:dyDescent="0.2">
      <c r="A1256" s="110"/>
      <c r="B1256" s="110"/>
      <c r="C1256" s="110"/>
      <c r="D1256" s="183"/>
      <c r="E1256" s="183"/>
      <c r="F1256" s="183"/>
      <c r="G1256" s="183"/>
      <c r="H1256" s="183"/>
      <c r="I1256" s="183"/>
      <c r="J1256" s="183"/>
      <c r="K1256" s="183"/>
      <c r="L1256" s="183"/>
      <c r="M1256" s="183"/>
      <c r="N1256" s="183"/>
      <c r="O1256" s="183"/>
      <c r="P1256" s="183"/>
      <c r="Q1256" s="183"/>
      <c r="R1256" s="183"/>
      <c r="S1256" s="183"/>
      <c r="T1256" s="183"/>
      <c r="U1256" s="183"/>
      <c r="V1256" s="183"/>
      <c r="W1256" s="183"/>
      <c r="X1256" s="183"/>
      <c r="Y1256" s="183"/>
      <c r="Z1256" s="183"/>
      <c r="AA1256" s="183"/>
      <c r="AB1256" s="183"/>
      <c r="AC1256" s="183"/>
      <c r="AD1256" s="183"/>
      <c r="AE1256" s="183"/>
      <c r="AF1256" s="183"/>
      <c r="AG1256" s="183"/>
      <c r="AH1256" s="183"/>
      <c r="AI1256" s="183"/>
      <c r="AJ1256" s="183"/>
      <c r="AK1256" s="183"/>
      <c r="AL1256" s="183"/>
      <c r="AM1256" s="183"/>
      <c r="AN1256" s="183"/>
      <c r="AO1256" s="183"/>
      <c r="AP1256" s="183"/>
      <c r="AQ1256" s="183"/>
      <c r="AR1256" s="183"/>
      <c r="AS1256" s="183"/>
      <c r="AT1256" s="183"/>
      <c r="AU1256" s="183"/>
      <c r="AV1256" s="183"/>
      <c r="AW1256" s="183"/>
      <c r="AX1256" s="183"/>
      <c r="AY1256" s="183"/>
      <c r="AZ1256" s="183"/>
      <c r="BA1256" s="183"/>
      <c r="BB1256" s="183"/>
      <c r="BC1256" s="183"/>
      <c r="BD1256" s="183"/>
      <c r="BE1256" s="183"/>
      <c r="BF1256" s="183"/>
      <c r="BG1256" s="183"/>
      <c r="BH1256" s="183"/>
      <c r="BI1256" s="183"/>
      <c r="BJ1256" s="183"/>
      <c r="BK1256" s="183"/>
      <c r="BL1256" s="183"/>
      <c r="BM1256" s="183"/>
    </row>
    <row r="1257" spans="1:65" x14ac:dyDescent="0.2">
      <c r="A1257" s="110"/>
      <c r="B1257" s="110"/>
      <c r="C1257" s="110"/>
      <c r="D1257" s="183"/>
      <c r="E1257" s="183"/>
      <c r="F1257" s="183"/>
      <c r="G1257" s="183"/>
      <c r="H1257" s="183"/>
      <c r="I1257" s="183"/>
      <c r="J1257" s="183"/>
      <c r="K1257" s="183"/>
      <c r="L1257" s="183"/>
      <c r="M1257" s="183"/>
      <c r="N1257" s="183"/>
      <c r="O1257" s="183"/>
      <c r="P1257" s="183"/>
      <c r="Q1257" s="183"/>
      <c r="R1257" s="183"/>
      <c r="S1257" s="183"/>
      <c r="T1257" s="183"/>
      <c r="U1257" s="183"/>
      <c r="V1257" s="183"/>
      <c r="W1257" s="183"/>
      <c r="X1257" s="183"/>
      <c r="Y1257" s="183"/>
      <c r="Z1257" s="183"/>
      <c r="AA1257" s="183"/>
      <c r="AB1257" s="183"/>
      <c r="AC1257" s="183"/>
      <c r="AD1257" s="183"/>
      <c r="AE1257" s="183"/>
      <c r="AF1257" s="183"/>
      <c r="AG1257" s="183"/>
      <c r="AH1257" s="183"/>
      <c r="AI1257" s="183"/>
      <c r="AJ1257" s="183"/>
      <c r="AK1257" s="183"/>
      <c r="AL1257" s="183"/>
      <c r="AM1257" s="183"/>
      <c r="AN1257" s="183"/>
      <c r="AO1257" s="183"/>
      <c r="AP1257" s="183"/>
      <c r="AQ1257" s="183"/>
      <c r="AR1257" s="183"/>
      <c r="AS1257" s="183"/>
      <c r="AT1257" s="183"/>
      <c r="AU1257" s="183"/>
      <c r="AV1257" s="183"/>
      <c r="AW1257" s="183"/>
      <c r="AX1257" s="183"/>
      <c r="AY1257" s="183"/>
      <c r="AZ1257" s="183"/>
      <c r="BA1257" s="183"/>
      <c r="BB1257" s="183"/>
      <c r="BC1257" s="183"/>
      <c r="BD1257" s="183"/>
      <c r="BE1257" s="183"/>
      <c r="BF1257" s="183"/>
      <c r="BG1257" s="183"/>
      <c r="BH1257" s="183"/>
      <c r="BI1257" s="183"/>
      <c r="BJ1257" s="183"/>
      <c r="BK1257" s="183"/>
      <c r="BL1257" s="183"/>
      <c r="BM1257" s="183"/>
    </row>
    <row r="1258" spans="1:65" x14ac:dyDescent="0.2">
      <c r="A1258" s="110"/>
      <c r="B1258" s="110"/>
      <c r="C1258" s="110"/>
      <c r="D1258" s="183"/>
      <c r="E1258" s="183"/>
      <c r="F1258" s="183"/>
      <c r="G1258" s="183"/>
      <c r="H1258" s="183"/>
      <c r="I1258" s="183"/>
      <c r="J1258" s="183"/>
      <c r="K1258" s="183"/>
      <c r="L1258" s="183"/>
      <c r="M1258" s="183"/>
      <c r="N1258" s="183"/>
      <c r="O1258" s="183"/>
      <c r="P1258" s="183"/>
      <c r="Q1258" s="183"/>
      <c r="R1258" s="183"/>
      <c r="S1258" s="183"/>
      <c r="T1258" s="183"/>
      <c r="U1258" s="183"/>
      <c r="V1258" s="183"/>
      <c r="W1258" s="183"/>
      <c r="X1258" s="183"/>
      <c r="Y1258" s="183"/>
      <c r="Z1258" s="183"/>
      <c r="AA1258" s="183"/>
      <c r="AB1258" s="183"/>
      <c r="AC1258" s="183"/>
      <c r="AD1258" s="183"/>
      <c r="AE1258" s="183"/>
      <c r="AF1258" s="183"/>
      <c r="AG1258" s="183"/>
      <c r="AH1258" s="183"/>
      <c r="AI1258" s="183"/>
      <c r="AJ1258" s="183"/>
      <c r="AK1258" s="183"/>
      <c r="AL1258" s="183"/>
      <c r="AM1258" s="183"/>
      <c r="AN1258" s="183"/>
      <c r="AO1258" s="183"/>
      <c r="AP1258" s="183"/>
      <c r="AQ1258" s="183"/>
      <c r="AR1258" s="183"/>
      <c r="AS1258" s="183"/>
      <c r="AT1258" s="183"/>
      <c r="AU1258" s="183"/>
      <c r="AV1258" s="183"/>
      <c r="AW1258" s="183"/>
      <c r="AX1258" s="183"/>
      <c r="AY1258" s="183"/>
      <c r="AZ1258" s="183"/>
      <c r="BA1258" s="183"/>
      <c r="BB1258" s="183"/>
      <c r="BC1258" s="183"/>
      <c r="BD1258" s="183"/>
      <c r="BE1258" s="183"/>
      <c r="BF1258" s="183"/>
      <c r="BG1258" s="183"/>
      <c r="BH1258" s="183"/>
      <c r="BI1258" s="183"/>
      <c r="BJ1258" s="183"/>
      <c r="BK1258" s="183"/>
      <c r="BL1258" s="183"/>
      <c r="BM1258" s="183"/>
    </row>
    <row r="1259" spans="1:65" x14ac:dyDescent="0.2">
      <c r="A1259" s="110"/>
      <c r="B1259" s="110"/>
      <c r="C1259" s="110"/>
      <c r="D1259" s="183"/>
      <c r="E1259" s="183"/>
      <c r="F1259" s="183"/>
      <c r="G1259" s="183"/>
      <c r="H1259" s="183"/>
      <c r="I1259" s="183"/>
      <c r="J1259" s="183"/>
      <c r="K1259" s="183"/>
      <c r="L1259" s="183"/>
      <c r="M1259" s="183"/>
      <c r="N1259" s="183"/>
      <c r="O1259" s="183"/>
      <c r="P1259" s="183"/>
      <c r="Q1259" s="183"/>
      <c r="R1259" s="183"/>
      <c r="S1259" s="183"/>
      <c r="T1259" s="183"/>
      <c r="U1259" s="183"/>
      <c r="V1259" s="183"/>
      <c r="W1259" s="183"/>
      <c r="X1259" s="183"/>
      <c r="Y1259" s="183"/>
      <c r="Z1259" s="183"/>
      <c r="AA1259" s="183"/>
      <c r="AB1259" s="183"/>
      <c r="AC1259" s="183"/>
      <c r="AD1259" s="183"/>
      <c r="AE1259" s="183"/>
      <c r="AF1259" s="183"/>
      <c r="AG1259" s="183"/>
      <c r="AH1259" s="183"/>
      <c r="AI1259" s="183"/>
      <c r="AJ1259" s="183"/>
      <c r="AK1259" s="183"/>
      <c r="AL1259" s="183"/>
      <c r="AM1259" s="183"/>
      <c r="AN1259" s="183"/>
      <c r="AO1259" s="183"/>
      <c r="AP1259" s="183"/>
      <c r="AQ1259" s="183"/>
      <c r="AR1259" s="183"/>
      <c r="AS1259" s="183"/>
      <c r="AT1259" s="183"/>
      <c r="AU1259" s="183"/>
      <c r="AV1259" s="183"/>
      <c r="AW1259" s="183"/>
      <c r="AX1259" s="183"/>
      <c r="AY1259" s="183"/>
      <c r="AZ1259" s="183"/>
      <c r="BA1259" s="183"/>
      <c r="BB1259" s="183"/>
      <c r="BC1259" s="183"/>
      <c r="BD1259" s="183"/>
      <c r="BE1259" s="183"/>
      <c r="BF1259" s="183"/>
      <c r="BG1259" s="183"/>
      <c r="BH1259" s="183"/>
      <c r="BI1259" s="183"/>
      <c r="BJ1259" s="183"/>
      <c r="BK1259" s="183"/>
      <c r="BL1259" s="183"/>
      <c r="BM1259" s="183"/>
    </row>
    <row r="1260" spans="1:65" x14ac:dyDescent="0.2">
      <c r="A1260" s="110"/>
      <c r="B1260" s="110"/>
      <c r="C1260" s="110"/>
      <c r="D1260" s="183"/>
      <c r="E1260" s="183"/>
      <c r="F1260" s="183"/>
      <c r="G1260" s="183"/>
      <c r="H1260" s="183"/>
      <c r="I1260" s="183"/>
      <c r="J1260" s="183"/>
      <c r="K1260" s="183"/>
      <c r="L1260" s="183"/>
      <c r="M1260" s="183"/>
      <c r="N1260" s="183"/>
      <c r="O1260" s="183"/>
      <c r="P1260" s="183"/>
      <c r="Q1260" s="183"/>
      <c r="R1260" s="183"/>
      <c r="S1260" s="183"/>
      <c r="T1260" s="183"/>
      <c r="U1260" s="183"/>
      <c r="V1260" s="183"/>
      <c r="W1260" s="183"/>
      <c r="X1260" s="183"/>
      <c r="Y1260" s="183"/>
      <c r="Z1260" s="183"/>
      <c r="AA1260" s="183"/>
      <c r="AB1260" s="183"/>
      <c r="AC1260" s="183"/>
      <c r="AD1260" s="183"/>
      <c r="AE1260" s="183"/>
      <c r="AF1260" s="183"/>
      <c r="AG1260" s="183"/>
      <c r="AH1260" s="183"/>
      <c r="AI1260" s="183"/>
      <c r="AJ1260" s="183"/>
      <c r="AK1260" s="183"/>
      <c r="AL1260" s="183"/>
      <c r="AM1260" s="183"/>
      <c r="AN1260" s="183"/>
      <c r="AO1260" s="183"/>
      <c r="AP1260" s="183"/>
      <c r="AQ1260" s="183"/>
      <c r="AR1260" s="183"/>
      <c r="AS1260" s="183"/>
      <c r="AT1260" s="183"/>
      <c r="AU1260" s="183"/>
      <c r="AV1260" s="183"/>
      <c r="AW1260" s="183"/>
      <c r="AX1260" s="183"/>
      <c r="AY1260" s="183"/>
      <c r="AZ1260" s="183"/>
      <c r="BA1260" s="183"/>
      <c r="BB1260" s="183"/>
      <c r="BC1260" s="183"/>
      <c r="BD1260" s="183"/>
      <c r="BE1260" s="183"/>
      <c r="BF1260" s="183"/>
      <c r="BG1260" s="183"/>
      <c r="BH1260" s="183"/>
      <c r="BI1260" s="183"/>
      <c r="BJ1260" s="183"/>
      <c r="BK1260" s="183"/>
      <c r="BL1260" s="183"/>
      <c r="BM1260" s="183"/>
    </row>
    <row r="1261" spans="1:65" x14ac:dyDescent="0.2">
      <c r="A1261" s="110"/>
      <c r="B1261" s="110"/>
      <c r="C1261" s="110"/>
      <c r="D1261" s="183"/>
      <c r="E1261" s="183"/>
      <c r="F1261" s="183"/>
      <c r="G1261" s="183"/>
      <c r="H1261" s="183"/>
      <c r="I1261" s="183"/>
      <c r="J1261" s="183"/>
      <c r="K1261" s="183"/>
      <c r="L1261" s="183"/>
      <c r="M1261" s="183"/>
      <c r="N1261" s="183"/>
      <c r="O1261" s="183"/>
      <c r="P1261" s="183"/>
      <c r="Q1261" s="183"/>
      <c r="R1261" s="183"/>
      <c r="S1261" s="183"/>
      <c r="T1261" s="183"/>
      <c r="U1261" s="183"/>
      <c r="V1261" s="183"/>
      <c r="W1261" s="183"/>
      <c r="X1261" s="183"/>
      <c r="Y1261" s="183"/>
      <c r="Z1261" s="183"/>
      <c r="AA1261" s="183"/>
      <c r="AB1261" s="183"/>
      <c r="AC1261" s="183"/>
      <c r="AD1261" s="183"/>
      <c r="AE1261" s="183"/>
      <c r="AF1261" s="183"/>
      <c r="AG1261" s="183"/>
      <c r="AH1261" s="183"/>
      <c r="AI1261" s="183"/>
      <c r="AJ1261" s="183"/>
      <c r="AK1261" s="183"/>
      <c r="AL1261" s="183"/>
      <c r="AM1261" s="183"/>
      <c r="AN1261" s="183"/>
      <c r="AO1261" s="183"/>
      <c r="AP1261" s="183"/>
      <c r="AQ1261" s="183"/>
      <c r="AR1261" s="183"/>
      <c r="AS1261" s="183"/>
      <c r="AT1261" s="183"/>
      <c r="AU1261" s="183"/>
      <c r="AV1261" s="183"/>
      <c r="AW1261" s="183"/>
      <c r="AX1261" s="183"/>
      <c r="AY1261" s="183"/>
      <c r="AZ1261" s="183"/>
      <c r="BA1261" s="183"/>
      <c r="BB1261" s="183"/>
      <c r="BC1261" s="183"/>
      <c r="BD1261" s="183"/>
      <c r="BE1261" s="183"/>
      <c r="BF1261" s="183"/>
      <c r="BG1261" s="183"/>
      <c r="BH1261" s="183"/>
      <c r="BI1261" s="183"/>
      <c r="BJ1261" s="183"/>
      <c r="BK1261" s="183"/>
      <c r="BL1261" s="183"/>
      <c r="BM1261" s="183"/>
    </row>
    <row r="1262" spans="1:65" x14ac:dyDescent="0.2">
      <c r="A1262" s="110"/>
      <c r="B1262" s="110"/>
      <c r="C1262" s="110"/>
      <c r="D1262" s="183"/>
      <c r="E1262" s="183"/>
      <c r="F1262" s="183"/>
      <c r="G1262" s="183"/>
      <c r="H1262" s="183"/>
      <c r="I1262" s="183"/>
      <c r="J1262" s="183"/>
      <c r="K1262" s="183"/>
      <c r="L1262" s="183"/>
      <c r="M1262" s="183"/>
      <c r="N1262" s="183"/>
      <c r="O1262" s="183"/>
      <c r="P1262" s="183"/>
      <c r="Q1262" s="183"/>
      <c r="R1262" s="183"/>
      <c r="S1262" s="183"/>
      <c r="T1262" s="183"/>
      <c r="U1262" s="183"/>
      <c r="V1262" s="183"/>
      <c r="W1262" s="183"/>
      <c r="X1262" s="183"/>
      <c r="Y1262" s="183"/>
      <c r="Z1262" s="183"/>
      <c r="AA1262" s="183"/>
      <c r="AB1262" s="183"/>
      <c r="AC1262" s="183"/>
      <c r="AD1262" s="183"/>
      <c r="AE1262" s="183"/>
      <c r="AF1262" s="183"/>
      <c r="AG1262" s="183"/>
      <c r="AH1262" s="183"/>
      <c r="AI1262" s="183"/>
      <c r="AJ1262" s="183"/>
      <c r="AK1262" s="183"/>
      <c r="AL1262" s="183"/>
      <c r="AM1262" s="183"/>
      <c r="AN1262" s="183"/>
      <c r="AO1262" s="183"/>
      <c r="AP1262" s="183"/>
      <c r="AQ1262" s="183"/>
      <c r="AR1262" s="183"/>
      <c r="AS1262" s="183"/>
      <c r="AT1262" s="183"/>
      <c r="AU1262" s="183"/>
      <c r="AV1262" s="183"/>
      <c r="AW1262" s="183"/>
      <c r="AX1262" s="183"/>
      <c r="AY1262" s="183"/>
      <c r="AZ1262" s="183"/>
      <c r="BA1262" s="183"/>
      <c r="BB1262" s="183"/>
      <c r="BC1262" s="183"/>
      <c r="BD1262" s="183"/>
      <c r="BE1262" s="183"/>
      <c r="BF1262" s="183"/>
      <c r="BG1262" s="183"/>
      <c r="BH1262" s="183"/>
      <c r="BI1262" s="183"/>
      <c r="BJ1262" s="183"/>
      <c r="BK1262" s="183"/>
      <c r="BL1262" s="183"/>
      <c r="BM1262" s="183"/>
    </row>
    <row r="1263" spans="1:65" x14ac:dyDescent="0.2">
      <c r="A1263" s="110"/>
      <c r="B1263" s="110"/>
      <c r="C1263" s="110"/>
      <c r="D1263" s="183"/>
      <c r="E1263" s="183"/>
      <c r="F1263" s="183"/>
      <c r="G1263" s="183"/>
      <c r="H1263" s="183"/>
      <c r="I1263" s="183"/>
      <c r="J1263" s="183"/>
      <c r="K1263" s="183"/>
      <c r="L1263" s="183"/>
      <c r="M1263" s="183"/>
      <c r="N1263" s="183"/>
      <c r="O1263" s="183"/>
      <c r="P1263" s="183"/>
      <c r="Q1263" s="183"/>
      <c r="R1263" s="183"/>
      <c r="S1263" s="183"/>
      <c r="T1263" s="183"/>
      <c r="U1263" s="183"/>
      <c r="V1263" s="183"/>
      <c r="W1263" s="183"/>
      <c r="X1263" s="183"/>
      <c r="Y1263" s="183"/>
      <c r="Z1263" s="183"/>
      <c r="AA1263" s="183"/>
      <c r="AB1263" s="183"/>
      <c r="AC1263" s="183"/>
      <c r="AD1263" s="183"/>
      <c r="AE1263" s="183"/>
      <c r="AF1263" s="183"/>
      <c r="AG1263" s="183"/>
      <c r="AH1263" s="183"/>
      <c r="AI1263" s="183"/>
      <c r="AJ1263" s="183"/>
      <c r="AK1263" s="183"/>
      <c r="AL1263" s="183"/>
      <c r="AM1263" s="183"/>
      <c r="AN1263" s="183"/>
      <c r="AO1263" s="183"/>
      <c r="AP1263" s="183"/>
      <c r="AQ1263" s="183"/>
      <c r="AR1263" s="183"/>
      <c r="AS1263" s="183"/>
      <c r="AT1263" s="183"/>
      <c r="AU1263" s="183"/>
      <c r="AV1263" s="183"/>
      <c r="AW1263" s="183"/>
      <c r="AX1263" s="183"/>
      <c r="AY1263" s="183"/>
      <c r="AZ1263" s="183"/>
      <c r="BA1263" s="183"/>
      <c r="BB1263" s="183"/>
      <c r="BC1263" s="183"/>
      <c r="BD1263" s="183"/>
      <c r="BE1263" s="183"/>
      <c r="BF1263" s="183"/>
      <c r="BG1263" s="183"/>
      <c r="BH1263" s="183"/>
      <c r="BI1263" s="183"/>
      <c r="BJ1263" s="183"/>
      <c r="BK1263" s="183"/>
      <c r="BL1263" s="183"/>
      <c r="BM1263" s="183"/>
    </row>
    <row r="1264" spans="1:65" x14ac:dyDescent="0.2">
      <c r="A1264" s="110"/>
      <c r="B1264" s="110"/>
      <c r="C1264" s="110"/>
      <c r="D1264" s="183"/>
      <c r="E1264" s="183"/>
      <c r="F1264" s="183"/>
      <c r="G1264" s="183"/>
      <c r="H1264" s="183"/>
      <c r="I1264" s="183"/>
      <c r="J1264" s="183"/>
      <c r="K1264" s="183"/>
      <c r="L1264" s="183"/>
      <c r="M1264" s="183"/>
      <c r="N1264" s="183"/>
      <c r="O1264" s="183"/>
      <c r="P1264" s="183"/>
      <c r="Q1264" s="183"/>
      <c r="R1264" s="183"/>
      <c r="S1264" s="183"/>
      <c r="T1264" s="183"/>
      <c r="U1264" s="183"/>
      <c r="V1264" s="183"/>
      <c r="W1264" s="183"/>
      <c r="X1264" s="183"/>
      <c r="Y1264" s="183"/>
      <c r="Z1264" s="183"/>
      <c r="AA1264" s="183"/>
      <c r="AB1264" s="183"/>
      <c r="AC1264" s="183"/>
      <c r="AD1264" s="183"/>
      <c r="AE1264" s="183"/>
      <c r="AF1264" s="183"/>
      <c r="AG1264" s="183"/>
      <c r="AH1264" s="183"/>
      <c r="AI1264" s="183"/>
      <c r="AJ1264" s="183"/>
      <c r="AK1264" s="183"/>
      <c r="AL1264" s="183"/>
      <c r="AM1264" s="183"/>
      <c r="AN1264" s="183"/>
      <c r="AO1264" s="183"/>
      <c r="AP1264" s="183"/>
      <c r="AQ1264" s="183"/>
      <c r="AR1264" s="183"/>
      <c r="AS1264" s="183"/>
      <c r="AT1264" s="183"/>
      <c r="AU1264" s="183"/>
      <c r="AV1264" s="183"/>
      <c r="AW1264" s="183"/>
      <c r="AX1264" s="183"/>
      <c r="AY1264" s="183"/>
      <c r="AZ1264" s="183"/>
      <c r="BA1264" s="183"/>
      <c r="BB1264" s="183"/>
      <c r="BC1264" s="183"/>
      <c r="BD1264" s="183"/>
      <c r="BE1264" s="183"/>
      <c r="BF1264" s="183"/>
      <c r="BG1264" s="183"/>
      <c r="BH1264" s="183"/>
      <c r="BI1264" s="183"/>
      <c r="BJ1264" s="183"/>
      <c r="BK1264" s="183"/>
      <c r="BL1264" s="183"/>
      <c r="BM1264" s="183"/>
    </row>
    <row r="1265" spans="1:65" x14ac:dyDescent="0.2">
      <c r="A1265" s="110"/>
      <c r="B1265" s="110"/>
      <c r="C1265" s="110"/>
      <c r="D1265" s="183"/>
      <c r="E1265" s="183"/>
      <c r="F1265" s="183"/>
      <c r="G1265" s="183"/>
      <c r="H1265" s="183"/>
      <c r="I1265" s="183"/>
      <c r="J1265" s="183"/>
      <c r="K1265" s="183"/>
      <c r="L1265" s="183"/>
      <c r="M1265" s="183"/>
      <c r="N1265" s="183"/>
      <c r="O1265" s="183"/>
      <c r="P1265" s="183"/>
      <c r="Q1265" s="183"/>
      <c r="R1265" s="183"/>
      <c r="S1265" s="183"/>
      <c r="T1265" s="183"/>
      <c r="U1265" s="183"/>
      <c r="V1265" s="183"/>
      <c r="W1265" s="183"/>
      <c r="X1265" s="183"/>
      <c r="Y1265" s="183"/>
      <c r="Z1265" s="183"/>
      <c r="AA1265" s="183"/>
      <c r="AB1265" s="183"/>
      <c r="AC1265" s="183"/>
      <c r="AD1265" s="183"/>
      <c r="AE1265" s="183"/>
      <c r="AF1265" s="183"/>
      <c r="AG1265" s="183"/>
      <c r="AH1265" s="183"/>
      <c r="AI1265" s="183"/>
      <c r="AJ1265" s="183"/>
      <c r="AK1265" s="183"/>
      <c r="AL1265" s="183"/>
      <c r="AM1265" s="183"/>
      <c r="AN1265" s="183"/>
      <c r="AO1265" s="183"/>
      <c r="AP1265" s="183"/>
      <c r="AQ1265" s="183"/>
      <c r="AR1265" s="183"/>
      <c r="AS1265" s="183"/>
      <c r="AT1265" s="183"/>
      <c r="AU1265" s="183"/>
      <c r="AV1265" s="183"/>
      <c r="AW1265" s="183"/>
      <c r="AX1265" s="183"/>
      <c r="AY1265" s="183"/>
      <c r="AZ1265" s="183"/>
      <c r="BA1265" s="183"/>
      <c r="BB1265" s="183"/>
      <c r="BC1265" s="183"/>
      <c r="BD1265" s="183"/>
      <c r="BE1265" s="183"/>
      <c r="BF1265" s="183"/>
      <c r="BG1265" s="183"/>
      <c r="BH1265" s="183"/>
      <c r="BI1265" s="183"/>
      <c r="BJ1265" s="183"/>
      <c r="BK1265" s="183"/>
      <c r="BL1265" s="183"/>
      <c r="BM1265" s="183"/>
    </row>
    <row r="1266" spans="1:65" x14ac:dyDescent="0.2">
      <c r="A1266" s="110"/>
      <c r="B1266" s="110"/>
      <c r="C1266" s="110"/>
      <c r="D1266" s="183"/>
      <c r="E1266" s="183"/>
      <c r="F1266" s="183"/>
      <c r="G1266" s="183"/>
      <c r="H1266" s="183"/>
      <c r="I1266" s="183"/>
      <c r="J1266" s="183"/>
      <c r="K1266" s="183"/>
      <c r="L1266" s="183"/>
      <c r="M1266" s="183"/>
      <c r="N1266" s="183"/>
      <c r="O1266" s="183"/>
      <c r="P1266" s="183"/>
      <c r="Q1266" s="183"/>
      <c r="R1266" s="183"/>
      <c r="S1266" s="183"/>
      <c r="T1266" s="183"/>
      <c r="U1266" s="183"/>
      <c r="V1266" s="183"/>
      <c r="W1266" s="183"/>
      <c r="X1266" s="183"/>
      <c r="Y1266" s="183"/>
      <c r="Z1266" s="183"/>
      <c r="AA1266" s="183"/>
      <c r="AB1266" s="183"/>
      <c r="AC1266" s="183"/>
      <c r="AD1266" s="183"/>
      <c r="AE1266" s="183"/>
      <c r="AF1266" s="183"/>
      <c r="AG1266" s="183"/>
      <c r="AH1266" s="183"/>
      <c r="AI1266" s="183"/>
      <c r="AJ1266" s="183"/>
      <c r="AK1266" s="183"/>
      <c r="AL1266" s="183"/>
      <c r="AM1266" s="183"/>
      <c r="AN1266" s="183"/>
      <c r="AO1266" s="183"/>
      <c r="AP1266" s="183"/>
      <c r="AQ1266" s="183"/>
      <c r="AR1266" s="183"/>
      <c r="AS1266" s="183"/>
      <c r="AT1266" s="183"/>
      <c r="AU1266" s="183"/>
      <c r="AV1266" s="183"/>
      <c r="AW1266" s="183"/>
      <c r="AX1266" s="183"/>
      <c r="AY1266" s="183"/>
      <c r="AZ1266" s="183"/>
      <c r="BA1266" s="183"/>
      <c r="BB1266" s="183"/>
      <c r="BC1266" s="183"/>
      <c r="BD1266" s="183"/>
      <c r="BE1266" s="183"/>
      <c r="BF1266" s="183"/>
      <c r="BG1266" s="183"/>
      <c r="BH1266" s="183"/>
      <c r="BI1266" s="183"/>
      <c r="BJ1266" s="183"/>
      <c r="BK1266" s="183"/>
      <c r="BL1266" s="183"/>
      <c r="BM1266" s="183"/>
    </row>
    <row r="1267" spans="1:65" x14ac:dyDescent="0.2">
      <c r="A1267" s="110"/>
      <c r="B1267" s="110"/>
      <c r="C1267" s="110"/>
      <c r="D1267" s="183"/>
      <c r="E1267" s="183"/>
      <c r="F1267" s="183"/>
      <c r="G1267" s="183"/>
      <c r="H1267" s="183"/>
      <c r="I1267" s="183"/>
      <c r="J1267" s="183"/>
      <c r="K1267" s="183"/>
      <c r="L1267" s="183"/>
      <c r="M1267" s="183"/>
      <c r="N1267" s="183"/>
      <c r="O1267" s="183"/>
      <c r="P1267" s="183"/>
      <c r="Q1267" s="183"/>
      <c r="R1267" s="183"/>
      <c r="S1267" s="183"/>
      <c r="T1267" s="183"/>
      <c r="U1267" s="183"/>
      <c r="V1267" s="183"/>
      <c r="W1267" s="183"/>
      <c r="X1267" s="183"/>
      <c r="Y1267" s="183"/>
      <c r="Z1267" s="183"/>
      <c r="AA1267" s="183"/>
      <c r="AB1267" s="183"/>
      <c r="AC1267" s="183"/>
      <c r="AD1267" s="183"/>
      <c r="AE1267" s="183"/>
      <c r="AF1267" s="183"/>
      <c r="AG1267" s="183"/>
      <c r="AH1267" s="183"/>
      <c r="AI1267" s="183"/>
      <c r="AJ1267" s="183"/>
      <c r="AK1267" s="183"/>
      <c r="AL1267" s="183"/>
      <c r="AM1267" s="183"/>
      <c r="AN1267" s="183"/>
      <c r="AO1267" s="183"/>
      <c r="AP1267" s="183"/>
      <c r="AQ1267" s="183"/>
      <c r="AR1267" s="183"/>
      <c r="AS1267" s="183"/>
      <c r="AT1267" s="183"/>
      <c r="AU1267" s="183"/>
      <c r="AV1267" s="183"/>
      <c r="AW1267" s="183"/>
      <c r="AX1267" s="183"/>
      <c r="AY1267" s="183"/>
      <c r="AZ1267" s="183"/>
      <c r="BA1267" s="183"/>
      <c r="BB1267" s="183"/>
      <c r="BC1267" s="183"/>
      <c r="BD1267" s="183"/>
      <c r="BE1267" s="183"/>
      <c r="BF1267" s="183"/>
      <c r="BG1267" s="183"/>
      <c r="BH1267" s="183"/>
      <c r="BI1267" s="183"/>
      <c r="BJ1267" s="183"/>
      <c r="BK1267" s="183"/>
      <c r="BL1267" s="183"/>
      <c r="BM1267" s="183"/>
    </row>
    <row r="1268" spans="1:65" x14ac:dyDescent="0.2">
      <c r="A1268" s="110"/>
      <c r="B1268" s="110"/>
      <c r="C1268" s="110"/>
      <c r="D1268" s="183"/>
      <c r="E1268" s="183"/>
      <c r="F1268" s="183"/>
      <c r="G1268" s="183"/>
      <c r="H1268" s="183"/>
      <c r="I1268" s="183"/>
      <c r="J1268" s="183"/>
      <c r="K1268" s="183"/>
      <c r="L1268" s="183"/>
      <c r="M1268" s="183"/>
      <c r="N1268" s="183"/>
      <c r="O1268" s="183"/>
      <c r="P1268" s="183"/>
      <c r="Q1268" s="183"/>
      <c r="R1268" s="183"/>
      <c r="S1268" s="183"/>
      <c r="T1268" s="183"/>
      <c r="U1268" s="183"/>
      <c r="V1268" s="183"/>
      <c r="W1268" s="183"/>
      <c r="X1268" s="183"/>
      <c r="Y1268" s="183"/>
      <c r="Z1268" s="183"/>
      <c r="AA1268" s="183"/>
      <c r="AB1268" s="183"/>
      <c r="AC1268" s="183"/>
      <c r="AD1268" s="183"/>
      <c r="AE1268" s="183"/>
      <c r="AF1268" s="183"/>
      <c r="AG1268" s="183"/>
      <c r="AH1268" s="183"/>
      <c r="AI1268" s="183"/>
      <c r="AJ1268" s="183"/>
      <c r="AK1268" s="183"/>
      <c r="AL1268" s="183"/>
      <c r="AM1268" s="183"/>
      <c r="AN1268" s="183"/>
      <c r="AO1268" s="183"/>
      <c r="AP1268" s="183"/>
      <c r="AQ1268" s="183"/>
      <c r="AR1268" s="183"/>
      <c r="AS1268" s="183"/>
      <c r="AT1268" s="183"/>
      <c r="AU1268" s="183"/>
      <c r="AV1268" s="183"/>
      <c r="AW1268" s="183"/>
      <c r="AX1268" s="183"/>
      <c r="AY1268" s="183"/>
      <c r="AZ1268" s="183"/>
      <c r="BA1268" s="183"/>
      <c r="BB1268" s="183"/>
      <c r="BC1268" s="183"/>
      <c r="BD1268" s="183"/>
      <c r="BE1268" s="183"/>
      <c r="BF1268" s="183"/>
      <c r="BG1268" s="183"/>
      <c r="BH1268" s="183"/>
      <c r="BI1268" s="183"/>
      <c r="BJ1268" s="183"/>
      <c r="BK1268" s="183"/>
      <c r="BL1268" s="183"/>
      <c r="BM1268" s="183"/>
    </row>
    <row r="1269" spans="1:65" x14ac:dyDescent="0.2">
      <c r="A1269" s="110"/>
      <c r="B1269" s="110"/>
      <c r="C1269" s="110"/>
      <c r="D1269" s="183"/>
      <c r="E1269" s="183"/>
      <c r="F1269" s="183"/>
      <c r="G1269" s="183"/>
      <c r="H1269" s="183"/>
      <c r="I1269" s="183"/>
      <c r="J1269" s="183"/>
      <c r="K1269" s="183"/>
      <c r="L1269" s="183"/>
      <c r="M1269" s="183"/>
      <c r="N1269" s="183"/>
      <c r="O1269" s="183"/>
      <c r="P1269" s="183"/>
      <c r="Q1269" s="183"/>
      <c r="R1269" s="183"/>
      <c r="S1269" s="183"/>
      <c r="T1269" s="183"/>
      <c r="U1269" s="183"/>
      <c r="V1269" s="183"/>
      <c r="W1269" s="183"/>
      <c r="X1269" s="183"/>
      <c r="Y1269" s="183"/>
      <c r="Z1269" s="183"/>
      <c r="AA1269" s="183"/>
      <c r="AB1269" s="183"/>
      <c r="AC1269" s="183"/>
      <c r="AD1269" s="183"/>
      <c r="AE1269" s="183"/>
      <c r="AF1269" s="183"/>
      <c r="AG1269" s="183"/>
      <c r="AH1269" s="183"/>
      <c r="AI1269" s="183"/>
      <c r="AJ1269" s="183"/>
      <c r="AK1269" s="183"/>
      <c r="AL1269" s="183"/>
      <c r="AM1269" s="183"/>
      <c r="AN1269" s="183"/>
      <c r="AO1269" s="183"/>
      <c r="AP1269" s="183"/>
      <c r="AQ1269" s="183"/>
      <c r="AR1269" s="183"/>
      <c r="AS1269" s="183"/>
      <c r="AT1269" s="183"/>
      <c r="AU1269" s="183"/>
      <c r="AV1269" s="183"/>
      <c r="AW1269" s="183"/>
      <c r="AX1269" s="183"/>
      <c r="AY1269" s="183"/>
      <c r="AZ1269" s="183"/>
      <c r="BA1269" s="183"/>
      <c r="BB1269" s="183"/>
      <c r="BC1269" s="183"/>
      <c r="BD1269" s="183"/>
      <c r="BE1269" s="183"/>
      <c r="BF1269" s="183"/>
      <c r="BG1269" s="183"/>
      <c r="BH1269" s="183"/>
      <c r="BI1269" s="183"/>
      <c r="BJ1269" s="183"/>
      <c r="BK1269" s="183"/>
      <c r="BL1269" s="183"/>
      <c r="BM1269" s="183"/>
    </row>
    <row r="1270" spans="1:65" x14ac:dyDescent="0.2">
      <c r="A1270" s="110"/>
      <c r="B1270" s="110"/>
      <c r="C1270" s="110"/>
      <c r="D1270" s="183"/>
      <c r="E1270" s="183"/>
      <c r="F1270" s="183"/>
      <c r="G1270" s="183"/>
      <c r="H1270" s="183"/>
      <c r="I1270" s="183"/>
      <c r="J1270" s="183"/>
      <c r="K1270" s="183"/>
      <c r="L1270" s="183"/>
      <c r="M1270" s="183"/>
      <c r="N1270" s="183"/>
      <c r="O1270" s="183"/>
      <c r="P1270" s="183"/>
      <c r="Q1270" s="183"/>
      <c r="R1270" s="183"/>
      <c r="S1270" s="183"/>
      <c r="T1270" s="183"/>
      <c r="U1270" s="183"/>
      <c r="V1270" s="183"/>
      <c r="W1270" s="183"/>
      <c r="X1270" s="183"/>
      <c r="Y1270" s="183"/>
      <c r="Z1270" s="183"/>
      <c r="AA1270" s="183"/>
      <c r="AB1270" s="183"/>
      <c r="AC1270" s="183"/>
      <c r="AD1270" s="183"/>
      <c r="AE1270" s="183"/>
      <c r="AF1270" s="183"/>
      <c r="AG1270" s="183"/>
      <c r="AH1270" s="183"/>
      <c r="AI1270" s="183"/>
      <c r="AJ1270" s="183"/>
      <c r="AK1270" s="183"/>
      <c r="AL1270" s="183"/>
      <c r="AM1270" s="183"/>
      <c r="AN1270" s="183"/>
      <c r="AO1270" s="183"/>
      <c r="AP1270" s="183"/>
      <c r="AQ1270" s="183"/>
      <c r="AR1270" s="183"/>
      <c r="AS1270" s="183"/>
      <c r="AT1270" s="183"/>
      <c r="AU1270" s="183"/>
      <c r="AV1270" s="183"/>
      <c r="AW1270" s="183"/>
      <c r="AX1270" s="183"/>
      <c r="AY1270" s="183"/>
      <c r="AZ1270" s="183"/>
      <c r="BA1270" s="183"/>
      <c r="BB1270" s="183"/>
      <c r="BC1270" s="183"/>
      <c r="BD1270" s="183"/>
      <c r="BE1270" s="183"/>
      <c r="BF1270" s="183"/>
      <c r="BG1270" s="183"/>
      <c r="BH1270" s="183"/>
      <c r="BI1270" s="183"/>
      <c r="BJ1270" s="183"/>
      <c r="BK1270" s="183"/>
      <c r="BL1270" s="183"/>
      <c r="BM1270" s="183"/>
    </row>
    <row r="1271" spans="1:65" x14ac:dyDescent="0.2">
      <c r="A1271" s="110"/>
      <c r="B1271" s="110"/>
      <c r="C1271" s="110"/>
      <c r="D1271" s="183"/>
      <c r="E1271" s="183"/>
      <c r="F1271" s="183"/>
      <c r="G1271" s="183"/>
      <c r="H1271" s="183"/>
      <c r="I1271" s="183"/>
      <c r="J1271" s="183"/>
      <c r="K1271" s="183"/>
      <c r="L1271" s="183"/>
      <c r="M1271" s="183"/>
      <c r="N1271" s="183"/>
      <c r="O1271" s="183"/>
      <c r="P1271" s="183"/>
      <c r="Q1271" s="183"/>
      <c r="R1271" s="183"/>
      <c r="S1271" s="183"/>
      <c r="T1271" s="183"/>
      <c r="U1271" s="183"/>
      <c r="V1271" s="183"/>
      <c r="W1271" s="183"/>
      <c r="X1271" s="183"/>
      <c r="Y1271" s="183"/>
      <c r="Z1271" s="183"/>
      <c r="AA1271" s="183"/>
      <c r="AB1271" s="183"/>
      <c r="AC1271" s="183"/>
      <c r="AD1271" s="183"/>
      <c r="AE1271" s="183"/>
      <c r="AF1271" s="183"/>
      <c r="AG1271" s="183"/>
      <c r="AH1271" s="183"/>
      <c r="AI1271" s="183"/>
      <c r="AJ1271" s="183"/>
      <c r="AK1271" s="183"/>
      <c r="AL1271" s="183"/>
      <c r="AM1271" s="183"/>
      <c r="AN1271" s="183"/>
      <c r="AO1271" s="183"/>
      <c r="AP1271" s="183"/>
      <c r="AQ1271" s="183"/>
      <c r="AR1271" s="183"/>
      <c r="AS1271" s="183"/>
      <c r="AT1271" s="183"/>
      <c r="AU1271" s="183"/>
      <c r="AV1271" s="183"/>
      <c r="AW1271" s="183"/>
      <c r="AX1271" s="183"/>
      <c r="AY1271" s="183"/>
      <c r="AZ1271" s="183"/>
      <c r="BA1271" s="183"/>
      <c r="BB1271" s="183"/>
      <c r="BC1271" s="183"/>
      <c r="BD1271" s="183"/>
      <c r="BE1271" s="183"/>
      <c r="BF1271" s="183"/>
      <c r="BG1271" s="183"/>
      <c r="BH1271" s="183"/>
      <c r="BI1271" s="183"/>
      <c r="BJ1271" s="183"/>
      <c r="BK1271" s="183"/>
      <c r="BL1271" s="183"/>
      <c r="BM1271" s="183"/>
    </row>
    <row r="1272" spans="1:65" x14ac:dyDescent="0.2">
      <c r="A1272" s="110"/>
      <c r="B1272" s="110"/>
      <c r="C1272" s="110"/>
      <c r="D1272" s="183"/>
      <c r="E1272" s="183"/>
      <c r="F1272" s="183"/>
      <c r="G1272" s="183"/>
      <c r="H1272" s="183"/>
      <c r="I1272" s="183"/>
      <c r="J1272" s="183"/>
      <c r="K1272" s="183"/>
      <c r="L1272" s="183"/>
      <c r="M1272" s="183"/>
      <c r="N1272" s="183"/>
      <c r="O1272" s="183"/>
      <c r="P1272" s="183"/>
      <c r="Q1272" s="183"/>
      <c r="R1272" s="183"/>
      <c r="S1272" s="183"/>
      <c r="T1272" s="183"/>
      <c r="U1272" s="183"/>
      <c r="V1272" s="183"/>
      <c r="W1272" s="183"/>
      <c r="X1272" s="183"/>
      <c r="Y1272" s="183"/>
      <c r="Z1272" s="183"/>
      <c r="AA1272" s="183"/>
      <c r="AB1272" s="183"/>
      <c r="AC1272" s="183"/>
      <c r="AD1272" s="183"/>
      <c r="AE1272" s="183"/>
      <c r="AF1272" s="183"/>
      <c r="AG1272" s="183"/>
      <c r="AH1272" s="183"/>
      <c r="AI1272" s="183"/>
      <c r="AJ1272" s="183"/>
      <c r="AK1272" s="183"/>
      <c r="AL1272" s="183"/>
      <c r="AM1272" s="183"/>
      <c r="AN1272" s="183"/>
      <c r="AO1272" s="183"/>
      <c r="AP1272" s="183"/>
      <c r="AQ1272" s="183"/>
      <c r="AR1272" s="183"/>
      <c r="AS1272" s="183"/>
      <c r="AT1272" s="183"/>
      <c r="AU1272" s="183"/>
      <c r="AV1272" s="183"/>
      <c r="AW1272" s="183"/>
      <c r="AX1272" s="183"/>
      <c r="AY1272" s="183"/>
      <c r="AZ1272" s="183"/>
      <c r="BA1272" s="183"/>
      <c r="BB1272" s="183"/>
      <c r="BC1272" s="183"/>
      <c r="BD1272" s="183"/>
      <c r="BE1272" s="183"/>
      <c r="BF1272" s="183"/>
      <c r="BG1272" s="183"/>
      <c r="BH1272" s="183"/>
      <c r="BI1272" s="183"/>
      <c r="BJ1272" s="183"/>
      <c r="BK1272" s="183"/>
      <c r="BL1272" s="183"/>
      <c r="BM1272" s="183"/>
    </row>
    <row r="1273" spans="1:65" x14ac:dyDescent="0.2">
      <c r="A1273" s="110"/>
      <c r="B1273" s="110"/>
      <c r="C1273" s="110"/>
      <c r="D1273" s="183"/>
      <c r="E1273" s="183"/>
      <c r="F1273" s="183"/>
      <c r="G1273" s="183"/>
      <c r="H1273" s="183"/>
      <c r="I1273" s="183"/>
      <c r="J1273" s="183"/>
      <c r="K1273" s="183"/>
      <c r="L1273" s="183"/>
      <c r="M1273" s="183"/>
      <c r="N1273" s="183"/>
      <c r="O1273" s="183"/>
      <c r="P1273" s="183"/>
      <c r="Q1273" s="183"/>
      <c r="R1273" s="183"/>
      <c r="S1273" s="183"/>
      <c r="T1273" s="183"/>
      <c r="U1273" s="183"/>
      <c r="V1273" s="183"/>
      <c r="W1273" s="183"/>
      <c r="X1273" s="183"/>
      <c r="Y1273" s="183"/>
      <c r="Z1273" s="183"/>
      <c r="AA1273" s="183"/>
      <c r="AB1273" s="183"/>
      <c r="AC1273" s="183"/>
      <c r="AD1273" s="183"/>
      <c r="AE1273" s="183"/>
      <c r="AF1273" s="183"/>
      <c r="AG1273" s="183"/>
      <c r="AH1273" s="183"/>
      <c r="AI1273" s="183"/>
      <c r="AJ1273" s="183"/>
      <c r="AK1273" s="183"/>
      <c r="AL1273" s="183"/>
      <c r="AM1273" s="183"/>
      <c r="AN1273" s="183"/>
      <c r="AO1273" s="183"/>
      <c r="AP1273" s="183"/>
      <c r="AQ1273" s="183"/>
      <c r="AR1273" s="183"/>
      <c r="AS1273" s="183"/>
      <c r="AT1273" s="183"/>
      <c r="AU1273" s="183"/>
      <c r="AV1273" s="183"/>
      <c r="AW1273" s="183"/>
      <c r="AX1273" s="183"/>
      <c r="AY1273" s="183"/>
      <c r="AZ1273" s="183"/>
      <c r="BA1273" s="183"/>
      <c r="BB1273" s="183"/>
      <c r="BC1273" s="183"/>
      <c r="BD1273" s="183"/>
      <c r="BE1273" s="183"/>
      <c r="BF1273" s="183"/>
      <c r="BG1273" s="183"/>
      <c r="BH1273" s="183"/>
      <c r="BI1273" s="183"/>
      <c r="BJ1273" s="183"/>
      <c r="BK1273" s="183"/>
      <c r="BL1273" s="183"/>
      <c r="BM1273" s="183"/>
    </row>
    <row r="1274" spans="1:65" x14ac:dyDescent="0.2">
      <c r="A1274" s="110"/>
      <c r="B1274" s="110"/>
      <c r="C1274" s="110"/>
      <c r="D1274" s="183"/>
      <c r="E1274" s="183"/>
      <c r="F1274" s="183"/>
      <c r="G1274" s="183"/>
      <c r="H1274" s="183"/>
      <c r="I1274" s="183"/>
      <c r="J1274" s="183"/>
      <c r="K1274" s="183"/>
      <c r="L1274" s="183"/>
      <c r="M1274" s="183"/>
      <c r="N1274" s="183"/>
      <c r="O1274" s="183"/>
      <c r="P1274" s="183"/>
      <c r="Q1274" s="183"/>
      <c r="R1274" s="183"/>
      <c r="S1274" s="183"/>
      <c r="T1274" s="183"/>
      <c r="U1274" s="183"/>
      <c r="V1274" s="183"/>
      <c r="W1274" s="183"/>
      <c r="X1274" s="183"/>
      <c r="Y1274" s="183"/>
      <c r="Z1274" s="183"/>
      <c r="AA1274" s="183"/>
      <c r="AB1274" s="183"/>
      <c r="AC1274" s="183"/>
      <c r="AD1274" s="183"/>
      <c r="AE1274" s="183"/>
      <c r="AF1274" s="183"/>
      <c r="AG1274" s="183"/>
      <c r="AH1274" s="183"/>
      <c r="AI1274" s="183"/>
      <c r="AJ1274" s="183"/>
      <c r="AK1274" s="183"/>
      <c r="AL1274" s="183"/>
      <c r="AM1274" s="183"/>
      <c r="AN1274" s="183"/>
      <c r="AO1274" s="183"/>
      <c r="AP1274" s="183"/>
      <c r="AQ1274" s="183"/>
      <c r="AR1274" s="183"/>
      <c r="AS1274" s="183"/>
      <c r="AT1274" s="183"/>
      <c r="AU1274" s="183"/>
      <c r="AV1274" s="183"/>
      <c r="AW1274" s="183"/>
      <c r="AX1274" s="183"/>
      <c r="AY1274" s="183"/>
      <c r="AZ1274" s="183"/>
      <c r="BA1274" s="183"/>
      <c r="BB1274" s="183"/>
      <c r="BC1274" s="183"/>
      <c r="BD1274" s="183"/>
      <c r="BE1274" s="183"/>
      <c r="BF1274" s="183"/>
      <c r="BG1274" s="183"/>
      <c r="BH1274" s="183"/>
      <c r="BI1274" s="183"/>
      <c r="BJ1274" s="183"/>
      <c r="BK1274" s="183"/>
      <c r="BL1274" s="183"/>
      <c r="BM1274" s="183"/>
    </row>
    <row r="1275" spans="1:65" x14ac:dyDescent="0.2">
      <c r="A1275" s="110"/>
      <c r="B1275" s="110"/>
      <c r="C1275" s="110"/>
      <c r="D1275" s="183"/>
      <c r="E1275" s="183"/>
      <c r="F1275" s="183"/>
      <c r="G1275" s="183"/>
      <c r="H1275" s="183"/>
      <c r="I1275" s="183"/>
      <c r="J1275" s="183"/>
      <c r="K1275" s="183"/>
      <c r="L1275" s="183"/>
      <c r="M1275" s="183"/>
      <c r="N1275" s="183"/>
      <c r="O1275" s="183"/>
      <c r="P1275" s="183"/>
      <c r="Q1275" s="183"/>
      <c r="R1275" s="183"/>
      <c r="S1275" s="183"/>
      <c r="T1275" s="183"/>
      <c r="U1275" s="183"/>
      <c r="V1275" s="183"/>
      <c r="W1275" s="183"/>
      <c r="X1275" s="183"/>
      <c r="Y1275" s="183"/>
      <c r="Z1275" s="183"/>
      <c r="AA1275" s="183"/>
      <c r="AB1275" s="183"/>
      <c r="AC1275" s="183"/>
      <c r="AD1275" s="183"/>
      <c r="AE1275" s="183"/>
      <c r="AF1275" s="183"/>
      <c r="AG1275" s="183"/>
      <c r="AH1275" s="183"/>
      <c r="AI1275" s="183"/>
      <c r="AJ1275" s="183"/>
      <c r="AK1275" s="183"/>
      <c r="AL1275" s="183"/>
      <c r="AM1275" s="183"/>
      <c r="AN1275" s="183"/>
      <c r="AO1275" s="183"/>
      <c r="AP1275" s="183"/>
      <c r="AQ1275" s="183"/>
      <c r="AR1275" s="183"/>
      <c r="AS1275" s="183"/>
      <c r="AT1275" s="183"/>
      <c r="AU1275" s="183"/>
      <c r="AV1275" s="183"/>
      <c r="AW1275" s="183"/>
      <c r="AX1275" s="183"/>
      <c r="AY1275" s="183"/>
      <c r="AZ1275" s="183"/>
      <c r="BA1275" s="183"/>
      <c r="BB1275" s="183"/>
      <c r="BC1275" s="183"/>
      <c r="BD1275" s="183"/>
      <c r="BE1275" s="183"/>
      <c r="BF1275" s="183"/>
      <c r="BG1275" s="183"/>
      <c r="BH1275" s="183"/>
      <c r="BI1275" s="183"/>
      <c r="BJ1275" s="183"/>
      <c r="BK1275" s="183"/>
      <c r="BL1275" s="183"/>
      <c r="BM1275" s="183"/>
    </row>
    <row r="1276" spans="1:65" x14ac:dyDescent="0.2">
      <c r="A1276" s="110"/>
      <c r="B1276" s="110"/>
      <c r="C1276" s="110"/>
      <c r="D1276" s="183"/>
      <c r="E1276" s="183"/>
      <c r="F1276" s="183"/>
      <c r="G1276" s="183"/>
      <c r="H1276" s="183"/>
      <c r="I1276" s="183"/>
      <c r="J1276" s="183"/>
      <c r="K1276" s="183"/>
      <c r="L1276" s="183"/>
      <c r="M1276" s="183"/>
      <c r="N1276" s="183"/>
      <c r="O1276" s="183"/>
      <c r="P1276" s="183"/>
      <c r="Q1276" s="183"/>
      <c r="R1276" s="183"/>
      <c r="S1276" s="183"/>
      <c r="T1276" s="183"/>
      <c r="U1276" s="183"/>
      <c r="V1276" s="183"/>
      <c r="W1276" s="183"/>
      <c r="X1276" s="183"/>
      <c r="Y1276" s="183"/>
      <c r="Z1276" s="183"/>
      <c r="AA1276" s="183"/>
      <c r="AB1276" s="183"/>
      <c r="AC1276" s="183"/>
      <c r="AD1276" s="183"/>
      <c r="AE1276" s="183"/>
      <c r="AF1276" s="183"/>
      <c r="AG1276" s="183"/>
      <c r="AH1276" s="183"/>
      <c r="AI1276" s="183"/>
      <c r="AJ1276" s="183"/>
      <c r="AK1276" s="183"/>
      <c r="AL1276" s="183"/>
      <c r="AM1276" s="183"/>
      <c r="AN1276" s="183"/>
      <c r="AO1276" s="183"/>
      <c r="AP1276" s="183"/>
      <c r="AQ1276" s="183"/>
      <c r="AR1276" s="183"/>
      <c r="AS1276" s="183"/>
      <c r="AT1276" s="183"/>
      <c r="AU1276" s="183"/>
      <c r="AV1276" s="183"/>
      <c r="AW1276" s="183"/>
      <c r="AX1276" s="183"/>
      <c r="AY1276" s="183"/>
      <c r="AZ1276" s="183"/>
      <c r="BA1276" s="183"/>
      <c r="BB1276" s="183"/>
      <c r="BC1276" s="183"/>
      <c r="BD1276" s="183"/>
      <c r="BE1276" s="183"/>
      <c r="BF1276" s="183"/>
      <c r="BG1276" s="183"/>
      <c r="BH1276" s="183"/>
      <c r="BI1276" s="183"/>
      <c r="BJ1276" s="183"/>
      <c r="BK1276" s="183"/>
      <c r="BL1276" s="183"/>
      <c r="BM1276" s="183"/>
    </row>
    <row r="1277" spans="1:65" x14ac:dyDescent="0.2">
      <c r="A1277" s="110"/>
      <c r="B1277" s="110"/>
      <c r="C1277" s="110"/>
      <c r="D1277" s="183"/>
      <c r="E1277" s="183"/>
      <c r="F1277" s="183"/>
      <c r="G1277" s="183"/>
      <c r="H1277" s="183"/>
      <c r="I1277" s="183"/>
      <c r="J1277" s="183"/>
      <c r="K1277" s="183"/>
      <c r="L1277" s="183"/>
      <c r="M1277" s="183"/>
      <c r="N1277" s="183"/>
      <c r="O1277" s="183"/>
      <c r="P1277" s="183"/>
      <c r="Q1277" s="183"/>
      <c r="R1277" s="183"/>
      <c r="S1277" s="183"/>
      <c r="T1277" s="183"/>
      <c r="U1277" s="183"/>
      <c r="V1277" s="183"/>
      <c r="W1277" s="183"/>
      <c r="X1277" s="183"/>
      <c r="Y1277" s="183"/>
      <c r="Z1277" s="183"/>
      <c r="AA1277" s="183"/>
      <c r="AB1277" s="183"/>
      <c r="AC1277" s="183"/>
      <c r="AD1277" s="183"/>
      <c r="AE1277" s="183"/>
      <c r="AF1277" s="183"/>
      <c r="AG1277" s="183"/>
      <c r="AH1277" s="183"/>
      <c r="AI1277" s="183"/>
      <c r="AJ1277" s="183"/>
      <c r="AK1277" s="183"/>
      <c r="AL1277" s="183"/>
      <c r="AM1277" s="183"/>
      <c r="AN1277" s="183"/>
      <c r="AO1277" s="183"/>
      <c r="AP1277" s="183"/>
      <c r="AQ1277" s="183"/>
      <c r="AR1277" s="183"/>
      <c r="AS1277" s="183"/>
      <c r="AT1277" s="183"/>
      <c r="AU1277" s="183"/>
      <c r="AV1277" s="183"/>
      <c r="AW1277" s="183"/>
      <c r="AX1277" s="183"/>
      <c r="AY1277" s="183"/>
      <c r="AZ1277" s="183"/>
      <c r="BA1277" s="183"/>
      <c r="BB1277" s="183"/>
      <c r="BC1277" s="183"/>
      <c r="BD1277" s="183"/>
      <c r="BE1277" s="183"/>
      <c r="BF1277" s="183"/>
      <c r="BG1277" s="183"/>
      <c r="BH1277" s="183"/>
      <c r="BI1277" s="183"/>
      <c r="BJ1277" s="183"/>
      <c r="BK1277" s="183"/>
      <c r="BL1277" s="183"/>
      <c r="BM1277" s="183"/>
    </row>
    <row r="1278" spans="1:65" x14ac:dyDescent="0.2">
      <c r="A1278" s="110"/>
      <c r="B1278" s="110"/>
      <c r="C1278" s="110"/>
      <c r="D1278" s="183"/>
      <c r="E1278" s="183"/>
      <c r="F1278" s="183"/>
      <c r="G1278" s="183"/>
      <c r="H1278" s="183"/>
      <c r="I1278" s="183"/>
      <c r="J1278" s="183"/>
      <c r="K1278" s="183"/>
      <c r="L1278" s="183"/>
      <c r="M1278" s="183"/>
      <c r="N1278" s="183"/>
      <c r="O1278" s="183"/>
      <c r="P1278" s="183"/>
      <c r="Q1278" s="183"/>
      <c r="R1278" s="183"/>
      <c r="S1278" s="183"/>
      <c r="T1278" s="183"/>
      <c r="U1278" s="183"/>
      <c r="V1278" s="183"/>
      <c r="W1278" s="183"/>
      <c r="X1278" s="183"/>
      <c r="Y1278" s="183"/>
      <c r="Z1278" s="183"/>
      <c r="AA1278" s="183"/>
      <c r="AB1278" s="183"/>
      <c r="AC1278" s="183"/>
      <c r="AD1278" s="183"/>
      <c r="AE1278" s="183"/>
      <c r="AF1278" s="183"/>
      <c r="AG1278" s="183"/>
      <c r="AH1278" s="183"/>
      <c r="AI1278" s="183"/>
      <c r="AJ1278" s="183"/>
      <c r="AK1278" s="183"/>
      <c r="AL1278" s="183"/>
      <c r="AM1278" s="183"/>
      <c r="AN1278" s="183"/>
      <c r="AO1278" s="183"/>
      <c r="AP1278" s="183"/>
      <c r="AQ1278" s="183"/>
      <c r="AR1278" s="183"/>
      <c r="AS1278" s="183"/>
      <c r="AT1278" s="183"/>
      <c r="AU1278" s="183"/>
      <c r="AV1278" s="183"/>
      <c r="AW1278" s="183"/>
      <c r="AX1278" s="183"/>
      <c r="AY1278" s="183"/>
      <c r="AZ1278" s="183"/>
      <c r="BA1278" s="183"/>
      <c r="BB1278" s="183"/>
      <c r="BC1278" s="183"/>
      <c r="BD1278" s="183"/>
      <c r="BE1278" s="183"/>
      <c r="BF1278" s="183"/>
      <c r="BG1278" s="183"/>
      <c r="BH1278" s="183"/>
      <c r="BI1278" s="183"/>
      <c r="BJ1278" s="183"/>
      <c r="BK1278" s="183"/>
      <c r="BL1278" s="183"/>
      <c r="BM1278" s="183"/>
    </row>
    <row r="1279" spans="1:65" x14ac:dyDescent="0.2">
      <c r="A1279" s="110"/>
      <c r="B1279" s="110"/>
      <c r="C1279" s="110"/>
      <c r="D1279" s="183"/>
      <c r="E1279" s="183"/>
      <c r="F1279" s="183"/>
      <c r="G1279" s="183"/>
      <c r="H1279" s="183"/>
      <c r="I1279" s="183"/>
      <c r="J1279" s="183"/>
      <c r="K1279" s="183"/>
      <c r="L1279" s="183"/>
      <c r="M1279" s="183"/>
      <c r="N1279" s="183"/>
      <c r="O1279" s="183"/>
      <c r="P1279" s="183"/>
      <c r="Q1279" s="183"/>
      <c r="R1279" s="183"/>
      <c r="S1279" s="183"/>
      <c r="T1279" s="183"/>
      <c r="U1279" s="183"/>
      <c r="V1279" s="183"/>
      <c r="W1279" s="183"/>
      <c r="X1279" s="183"/>
      <c r="Y1279" s="183"/>
      <c r="Z1279" s="183"/>
      <c r="AA1279" s="183"/>
      <c r="AB1279" s="183"/>
      <c r="AC1279" s="183"/>
      <c r="AD1279" s="183"/>
      <c r="AE1279" s="183"/>
      <c r="AF1279" s="183"/>
      <c r="AG1279" s="183"/>
      <c r="AH1279" s="183"/>
      <c r="AI1279" s="183"/>
      <c r="AJ1279" s="183"/>
      <c r="AK1279" s="183"/>
      <c r="AL1279" s="183"/>
      <c r="AM1279" s="183"/>
      <c r="AN1279" s="183"/>
      <c r="AO1279" s="183"/>
      <c r="AP1279" s="183"/>
      <c r="AQ1279" s="183"/>
      <c r="AR1279" s="183"/>
      <c r="AS1279" s="183"/>
      <c r="AT1279" s="183"/>
      <c r="AU1279" s="183"/>
      <c r="AV1279" s="183"/>
      <c r="AW1279" s="183"/>
      <c r="AX1279" s="183"/>
      <c r="AY1279" s="183"/>
      <c r="AZ1279" s="183"/>
      <c r="BA1279" s="183"/>
      <c r="BB1279" s="183"/>
      <c r="BC1279" s="183"/>
      <c r="BD1279" s="183"/>
      <c r="BE1279" s="183"/>
      <c r="BF1279" s="183"/>
      <c r="BG1279" s="183"/>
      <c r="BH1279" s="183"/>
      <c r="BI1279" s="183"/>
      <c r="BJ1279" s="183"/>
      <c r="BK1279" s="183"/>
      <c r="BL1279" s="183"/>
      <c r="BM1279" s="183"/>
    </row>
    <row r="1280" spans="1:65" x14ac:dyDescent="0.2">
      <c r="A1280" s="110"/>
      <c r="B1280" s="110"/>
      <c r="C1280" s="110"/>
      <c r="D1280" s="183"/>
      <c r="E1280" s="183"/>
      <c r="F1280" s="183"/>
      <c r="G1280" s="183"/>
      <c r="H1280" s="183"/>
      <c r="I1280" s="183"/>
      <c r="J1280" s="183"/>
      <c r="K1280" s="183"/>
      <c r="L1280" s="183"/>
      <c r="M1280" s="183"/>
      <c r="N1280" s="183"/>
      <c r="O1280" s="183"/>
      <c r="P1280" s="183"/>
      <c r="Q1280" s="183"/>
      <c r="R1280" s="183"/>
      <c r="S1280" s="183"/>
      <c r="T1280" s="183"/>
      <c r="U1280" s="183"/>
      <c r="V1280" s="183"/>
      <c r="W1280" s="183"/>
      <c r="X1280" s="183"/>
      <c r="Y1280" s="183"/>
      <c r="Z1280" s="183"/>
      <c r="AA1280" s="183"/>
      <c r="AB1280" s="183"/>
      <c r="AC1280" s="183"/>
      <c r="AD1280" s="183"/>
      <c r="AE1280" s="183"/>
      <c r="AF1280" s="183"/>
      <c r="AG1280" s="183"/>
      <c r="AH1280" s="183"/>
      <c r="AI1280" s="183"/>
      <c r="AJ1280" s="183"/>
      <c r="AK1280" s="183"/>
      <c r="AL1280" s="183"/>
      <c r="AM1280" s="183"/>
      <c r="AN1280" s="183"/>
      <c r="AO1280" s="183"/>
      <c r="AP1280" s="183"/>
      <c r="AQ1280" s="183"/>
      <c r="AR1280" s="183"/>
      <c r="AS1280" s="183"/>
      <c r="AT1280" s="183"/>
      <c r="AU1280" s="183"/>
      <c r="AV1280" s="183"/>
      <c r="AW1280" s="183"/>
      <c r="AX1280" s="183"/>
      <c r="AY1280" s="183"/>
      <c r="AZ1280" s="183"/>
      <c r="BA1280" s="183"/>
      <c r="BB1280" s="183"/>
      <c r="BC1280" s="183"/>
      <c r="BD1280" s="183"/>
      <c r="BE1280" s="183"/>
      <c r="BF1280" s="183"/>
      <c r="BG1280" s="183"/>
      <c r="BH1280" s="183"/>
      <c r="BI1280" s="183"/>
      <c r="BJ1280" s="183"/>
      <c r="BK1280" s="183"/>
      <c r="BL1280" s="183"/>
      <c r="BM1280" s="183"/>
    </row>
    <row r="1281" spans="1:65" x14ac:dyDescent="0.2">
      <c r="A1281" s="110"/>
      <c r="B1281" s="110"/>
      <c r="C1281" s="110"/>
      <c r="D1281" s="183"/>
      <c r="E1281" s="183"/>
      <c r="F1281" s="183"/>
      <c r="G1281" s="183"/>
      <c r="H1281" s="183"/>
      <c r="I1281" s="183"/>
      <c r="J1281" s="183"/>
      <c r="K1281" s="183"/>
      <c r="L1281" s="183"/>
      <c r="M1281" s="183"/>
      <c r="N1281" s="183"/>
      <c r="O1281" s="183"/>
      <c r="P1281" s="183"/>
      <c r="Q1281" s="183"/>
      <c r="R1281" s="183"/>
      <c r="S1281" s="183"/>
      <c r="T1281" s="183"/>
      <c r="U1281" s="183"/>
      <c r="V1281" s="183"/>
      <c r="W1281" s="183"/>
      <c r="X1281" s="183"/>
      <c r="Y1281" s="183"/>
      <c r="Z1281" s="183"/>
      <c r="AA1281" s="183"/>
      <c r="AB1281" s="183"/>
      <c r="AC1281" s="183"/>
      <c r="AD1281" s="183"/>
      <c r="AE1281" s="183"/>
      <c r="AF1281" s="183"/>
      <c r="AG1281" s="183"/>
      <c r="AH1281" s="183"/>
      <c r="AI1281" s="183"/>
      <c r="AJ1281" s="183"/>
      <c r="AK1281" s="183"/>
      <c r="AL1281" s="183"/>
      <c r="AM1281" s="183"/>
      <c r="AN1281" s="183"/>
      <c r="AO1281" s="183"/>
      <c r="AP1281" s="183"/>
      <c r="AQ1281" s="183"/>
      <c r="AR1281" s="183"/>
      <c r="AS1281" s="183"/>
      <c r="AT1281" s="183"/>
      <c r="AU1281" s="183"/>
      <c r="AV1281" s="183"/>
      <c r="AW1281" s="183"/>
      <c r="AX1281" s="183"/>
      <c r="AY1281" s="183"/>
      <c r="AZ1281" s="183"/>
      <c r="BA1281" s="183"/>
      <c r="BB1281" s="183"/>
      <c r="BC1281" s="183"/>
      <c r="BD1281" s="183"/>
      <c r="BE1281" s="183"/>
      <c r="BF1281" s="183"/>
      <c r="BG1281" s="183"/>
      <c r="BH1281" s="183"/>
      <c r="BI1281" s="183"/>
      <c r="BJ1281" s="183"/>
      <c r="BK1281" s="183"/>
      <c r="BL1281" s="183"/>
      <c r="BM1281" s="183"/>
    </row>
    <row r="1282" spans="1:65" x14ac:dyDescent="0.2">
      <c r="A1282" s="110"/>
      <c r="B1282" s="110"/>
      <c r="C1282" s="110"/>
      <c r="D1282" s="183"/>
      <c r="E1282" s="183"/>
      <c r="F1282" s="183"/>
      <c r="G1282" s="183"/>
      <c r="H1282" s="183"/>
      <c r="I1282" s="183"/>
      <c r="J1282" s="183"/>
      <c r="K1282" s="183"/>
      <c r="L1282" s="183"/>
      <c r="M1282" s="183"/>
      <c r="N1282" s="183"/>
      <c r="O1282" s="183"/>
      <c r="P1282" s="183"/>
      <c r="Q1282" s="183"/>
      <c r="R1282" s="183"/>
      <c r="S1282" s="183"/>
      <c r="T1282" s="183"/>
      <c r="U1282" s="183"/>
      <c r="V1282" s="183"/>
      <c r="W1282" s="183"/>
      <c r="X1282" s="183"/>
      <c r="Y1282" s="183"/>
      <c r="Z1282" s="183"/>
      <c r="AA1282" s="183"/>
      <c r="AB1282" s="183"/>
      <c r="AC1282" s="183"/>
      <c r="AD1282" s="183"/>
      <c r="AE1282" s="183"/>
      <c r="AF1282" s="183"/>
      <c r="AG1282" s="183"/>
      <c r="AH1282" s="183"/>
      <c r="AI1282" s="183"/>
      <c r="AJ1282" s="183"/>
      <c r="AK1282" s="183"/>
      <c r="AL1282" s="183"/>
      <c r="AM1282" s="183"/>
      <c r="AN1282" s="183"/>
      <c r="AO1282" s="183"/>
      <c r="AP1282" s="183"/>
      <c r="AQ1282" s="183"/>
      <c r="AR1282" s="183"/>
      <c r="AS1282" s="183"/>
      <c r="AT1282" s="183"/>
      <c r="AU1282" s="183"/>
      <c r="AV1282" s="183"/>
      <c r="AW1282" s="183"/>
      <c r="AX1282" s="183"/>
      <c r="AY1282" s="183"/>
      <c r="AZ1282" s="183"/>
      <c r="BA1282" s="183"/>
      <c r="BB1282" s="183"/>
      <c r="BC1282" s="183"/>
      <c r="BD1282" s="183"/>
      <c r="BE1282" s="183"/>
      <c r="BF1282" s="183"/>
      <c r="BG1282" s="183"/>
      <c r="BH1282" s="183"/>
      <c r="BI1282" s="183"/>
      <c r="BJ1282" s="183"/>
      <c r="BK1282" s="183"/>
      <c r="BL1282" s="183"/>
      <c r="BM1282" s="183"/>
    </row>
    <row r="1283" spans="1:65" x14ac:dyDescent="0.2">
      <c r="A1283" s="110"/>
      <c r="B1283" s="110"/>
      <c r="C1283" s="110"/>
      <c r="D1283" s="183"/>
      <c r="E1283" s="183"/>
      <c r="F1283" s="183"/>
      <c r="G1283" s="183"/>
      <c r="H1283" s="183"/>
      <c r="I1283" s="183"/>
      <c r="J1283" s="183"/>
      <c r="K1283" s="183"/>
      <c r="L1283" s="183"/>
      <c r="M1283" s="183"/>
      <c r="N1283" s="183"/>
      <c r="O1283" s="183"/>
      <c r="P1283" s="183"/>
      <c r="Q1283" s="183"/>
      <c r="R1283" s="183"/>
      <c r="S1283" s="183"/>
      <c r="T1283" s="183"/>
      <c r="U1283" s="183"/>
      <c r="V1283" s="183"/>
      <c r="W1283" s="183"/>
      <c r="X1283" s="183"/>
      <c r="Y1283" s="183"/>
      <c r="Z1283" s="183"/>
      <c r="AA1283" s="183"/>
      <c r="AB1283" s="183"/>
      <c r="AC1283" s="183"/>
      <c r="AD1283" s="183"/>
      <c r="AE1283" s="183"/>
      <c r="AF1283" s="183"/>
      <c r="AG1283" s="183"/>
      <c r="AH1283" s="183"/>
      <c r="AI1283" s="183"/>
      <c r="AJ1283" s="183"/>
      <c r="AK1283" s="183"/>
      <c r="AL1283" s="183"/>
      <c r="AM1283" s="183"/>
      <c r="AN1283" s="183"/>
      <c r="AO1283" s="183"/>
      <c r="AP1283" s="183"/>
      <c r="AQ1283" s="183"/>
      <c r="AR1283" s="183"/>
      <c r="AS1283" s="183"/>
      <c r="AT1283" s="183"/>
      <c r="AU1283" s="183"/>
      <c r="AV1283" s="183"/>
      <c r="AW1283" s="183"/>
      <c r="AX1283" s="183"/>
      <c r="AY1283" s="183"/>
      <c r="AZ1283" s="183"/>
      <c r="BA1283" s="183"/>
      <c r="BB1283" s="183"/>
      <c r="BC1283" s="183"/>
      <c r="BD1283" s="183"/>
      <c r="BE1283" s="183"/>
      <c r="BF1283" s="183"/>
      <c r="BG1283" s="183"/>
      <c r="BH1283" s="183"/>
      <c r="BI1283" s="183"/>
      <c r="BJ1283" s="183"/>
      <c r="BK1283" s="183"/>
      <c r="BL1283" s="183"/>
      <c r="BM1283" s="183"/>
    </row>
    <row r="1284" spans="1:65" x14ac:dyDescent="0.2">
      <c r="A1284" s="110"/>
      <c r="B1284" s="110"/>
      <c r="C1284" s="110"/>
      <c r="D1284" s="183"/>
      <c r="E1284" s="183"/>
      <c r="F1284" s="183"/>
      <c r="G1284" s="183"/>
      <c r="H1284" s="183"/>
      <c r="I1284" s="183"/>
      <c r="J1284" s="183"/>
      <c r="K1284" s="183"/>
      <c r="L1284" s="183"/>
      <c r="M1284" s="183"/>
      <c r="N1284" s="183"/>
      <c r="O1284" s="183"/>
      <c r="P1284" s="183"/>
      <c r="Q1284" s="183"/>
      <c r="R1284" s="183"/>
      <c r="S1284" s="183"/>
      <c r="T1284" s="183"/>
      <c r="U1284" s="183"/>
      <c r="V1284" s="183"/>
      <c r="W1284" s="183"/>
      <c r="X1284" s="183"/>
      <c r="Y1284" s="183"/>
      <c r="Z1284" s="183"/>
      <c r="AA1284" s="183"/>
      <c r="AB1284" s="183"/>
      <c r="AC1284" s="183"/>
      <c r="AD1284" s="183"/>
      <c r="AE1284" s="183"/>
      <c r="AF1284" s="183"/>
      <c r="AG1284" s="183"/>
      <c r="AH1284" s="183"/>
      <c r="AI1284" s="183"/>
      <c r="AJ1284" s="183"/>
      <c r="AK1284" s="183"/>
      <c r="AL1284" s="183"/>
      <c r="AM1284" s="183"/>
      <c r="AN1284" s="183"/>
      <c r="AO1284" s="183"/>
      <c r="AP1284" s="183"/>
      <c r="AQ1284" s="183"/>
      <c r="AR1284" s="183"/>
      <c r="AS1284" s="183"/>
      <c r="AT1284" s="183"/>
      <c r="AU1284" s="183"/>
      <c r="AV1284" s="183"/>
      <c r="AW1284" s="183"/>
      <c r="AX1284" s="183"/>
      <c r="AY1284" s="183"/>
      <c r="AZ1284" s="183"/>
      <c r="BA1284" s="183"/>
      <c r="BB1284" s="183"/>
      <c r="BC1284" s="183"/>
      <c r="BD1284" s="183"/>
      <c r="BE1284" s="183"/>
      <c r="BF1284" s="183"/>
      <c r="BG1284" s="183"/>
      <c r="BH1284" s="183"/>
      <c r="BI1284" s="183"/>
      <c r="BJ1284" s="183"/>
      <c r="BK1284" s="183"/>
      <c r="BL1284" s="183"/>
      <c r="BM1284" s="183"/>
    </row>
    <row r="1285" spans="1:65" x14ac:dyDescent="0.2">
      <c r="A1285" s="110"/>
      <c r="B1285" s="110"/>
      <c r="C1285" s="110"/>
      <c r="D1285" s="183"/>
      <c r="E1285" s="183"/>
      <c r="F1285" s="183"/>
      <c r="G1285" s="183"/>
      <c r="H1285" s="183"/>
      <c r="I1285" s="183"/>
      <c r="J1285" s="183"/>
      <c r="K1285" s="183"/>
      <c r="L1285" s="183"/>
      <c r="M1285" s="183"/>
      <c r="N1285" s="183"/>
      <c r="O1285" s="183"/>
      <c r="P1285" s="183"/>
      <c r="Q1285" s="183"/>
      <c r="R1285" s="183"/>
      <c r="S1285" s="183"/>
      <c r="T1285" s="183"/>
      <c r="U1285" s="183"/>
      <c r="V1285" s="183"/>
      <c r="W1285" s="183"/>
      <c r="X1285" s="183"/>
      <c r="Y1285" s="183"/>
      <c r="Z1285" s="183"/>
      <c r="AA1285" s="183"/>
      <c r="AB1285" s="183"/>
      <c r="AC1285" s="183"/>
      <c r="AD1285" s="183"/>
      <c r="AE1285" s="183"/>
      <c r="AF1285" s="183"/>
      <c r="AG1285" s="183"/>
      <c r="AH1285" s="183"/>
      <c r="AI1285" s="183"/>
      <c r="AJ1285" s="183"/>
      <c r="AK1285" s="183"/>
      <c r="AL1285" s="183"/>
      <c r="AM1285" s="183"/>
      <c r="AN1285" s="183"/>
      <c r="AO1285" s="183"/>
      <c r="AP1285" s="183"/>
      <c r="AQ1285" s="183"/>
      <c r="AR1285" s="183"/>
      <c r="AS1285" s="183"/>
      <c r="AT1285" s="183"/>
      <c r="AU1285" s="183"/>
      <c r="AV1285" s="183"/>
      <c r="AW1285" s="183"/>
      <c r="AX1285" s="183"/>
      <c r="AY1285" s="183"/>
      <c r="AZ1285" s="183"/>
      <c r="BA1285" s="183"/>
      <c r="BB1285" s="183"/>
      <c r="BC1285" s="183"/>
      <c r="BD1285" s="183"/>
      <c r="BE1285" s="183"/>
      <c r="BF1285" s="183"/>
      <c r="BG1285" s="183"/>
      <c r="BH1285" s="183"/>
      <c r="BI1285" s="183"/>
      <c r="BJ1285" s="183"/>
      <c r="BK1285" s="183"/>
      <c r="BL1285" s="183"/>
      <c r="BM1285" s="183"/>
    </row>
    <row r="1286" spans="1:65" x14ac:dyDescent="0.2">
      <c r="A1286" s="110"/>
      <c r="B1286" s="110"/>
      <c r="C1286" s="110"/>
      <c r="D1286" s="183"/>
      <c r="E1286" s="183"/>
      <c r="F1286" s="183"/>
      <c r="G1286" s="183"/>
      <c r="H1286" s="183"/>
      <c r="I1286" s="183"/>
      <c r="J1286" s="183"/>
      <c r="K1286" s="183"/>
      <c r="L1286" s="183"/>
      <c r="M1286" s="183"/>
      <c r="N1286" s="183"/>
      <c r="O1286" s="183"/>
      <c r="P1286" s="183"/>
      <c r="Q1286" s="183"/>
      <c r="R1286" s="183"/>
      <c r="S1286" s="183"/>
      <c r="T1286" s="183"/>
      <c r="U1286" s="183"/>
      <c r="V1286" s="183"/>
      <c r="W1286" s="183"/>
      <c r="X1286" s="183"/>
      <c r="Y1286" s="183"/>
      <c r="Z1286" s="183"/>
      <c r="AA1286" s="183"/>
      <c r="AB1286" s="183"/>
      <c r="AC1286" s="183"/>
      <c r="AD1286" s="183"/>
      <c r="AE1286" s="183"/>
      <c r="AF1286" s="183"/>
      <c r="AG1286" s="183"/>
      <c r="AH1286" s="183"/>
      <c r="AI1286" s="183"/>
      <c r="AJ1286" s="183"/>
      <c r="AK1286" s="183"/>
      <c r="AL1286" s="183"/>
      <c r="AM1286" s="183"/>
      <c r="AN1286" s="183"/>
      <c r="AO1286" s="183"/>
      <c r="AP1286" s="183"/>
      <c r="AQ1286" s="183"/>
      <c r="AR1286" s="183"/>
      <c r="AS1286" s="183"/>
      <c r="AT1286" s="183"/>
      <c r="AU1286" s="183"/>
      <c r="AV1286" s="183"/>
      <c r="AW1286" s="183"/>
      <c r="AX1286" s="183"/>
      <c r="AY1286" s="183"/>
      <c r="AZ1286" s="183"/>
      <c r="BA1286" s="183"/>
      <c r="BB1286" s="183"/>
      <c r="BC1286" s="183"/>
      <c r="BD1286" s="183"/>
      <c r="BE1286" s="183"/>
      <c r="BF1286" s="183"/>
      <c r="BG1286" s="183"/>
      <c r="BH1286" s="183"/>
      <c r="BI1286" s="183"/>
      <c r="BJ1286" s="183"/>
      <c r="BK1286" s="183"/>
      <c r="BL1286" s="183"/>
      <c r="BM1286" s="183"/>
    </row>
    <row r="1287" spans="1:65" x14ac:dyDescent="0.2">
      <c r="A1287" s="110"/>
      <c r="B1287" s="110"/>
      <c r="C1287" s="110"/>
      <c r="D1287" s="183"/>
      <c r="E1287" s="183"/>
      <c r="F1287" s="183"/>
      <c r="G1287" s="183"/>
      <c r="H1287" s="183"/>
      <c r="I1287" s="183"/>
      <c r="J1287" s="183"/>
      <c r="K1287" s="183"/>
      <c r="L1287" s="183"/>
      <c r="M1287" s="183"/>
      <c r="N1287" s="183"/>
      <c r="O1287" s="183"/>
      <c r="P1287" s="183"/>
      <c r="Q1287" s="183"/>
      <c r="R1287" s="183"/>
      <c r="S1287" s="183"/>
      <c r="T1287" s="183"/>
      <c r="U1287" s="183"/>
      <c r="V1287" s="183"/>
      <c r="W1287" s="183"/>
      <c r="X1287" s="183"/>
      <c r="Y1287" s="183"/>
      <c r="Z1287" s="183"/>
      <c r="AA1287" s="183"/>
      <c r="AB1287" s="183"/>
      <c r="AC1287" s="183"/>
      <c r="AD1287" s="183"/>
      <c r="AE1287" s="183"/>
      <c r="AF1287" s="183"/>
      <c r="AG1287" s="183"/>
      <c r="AH1287" s="183"/>
      <c r="AI1287" s="183"/>
      <c r="AJ1287" s="183"/>
      <c r="AK1287" s="183"/>
      <c r="AL1287" s="183"/>
      <c r="AM1287" s="183"/>
      <c r="AN1287" s="183"/>
      <c r="AO1287" s="183"/>
      <c r="AP1287" s="183"/>
      <c r="AQ1287" s="183"/>
      <c r="AR1287" s="183"/>
      <c r="AS1287" s="183"/>
      <c r="AT1287" s="183"/>
      <c r="AU1287" s="183"/>
      <c r="AV1287" s="183"/>
      <c r="AW1287" s="183"/>
      <c r="AX1287" s="183"/>
      <c r="AY1287" s="183"/>
      <c r="AZ1287" s="183"/>
      <c r="BA1287" s="183"/>
      <c r="BB1287" s="183"/>
      <c r="BC1287" s="183"/>
      <c r="BD1287" s="183"/>
      <c r="BE1287" s="183"/>
      <c r="BF1287" s="183"/>
      <c r="BG1287" s="183"/>
      <c r="BH1287" s="183"/>
      <c r="BI1287" s="183"/>
      <c r="BJ1287" s="183"/>
      <c r="BK1287" s="183"/>
      <c r="BL1287" s="183"/>
      <c r="BM1287" s="183"/>
    </row>
    <row r="1288" spans="1:65" x14ac:dyDescent="0.2">
      <c r="A1288" s="110"/>
      <c r="B1288" s="110"/>
      <c r="C1288" s="110"/>
      <c r="D1288" s="183"/>
      <c r="E1288" s="183"/>
      <c r="F1288" s="183"/>
      <c r="G1288" s="183"/>
      <c r="H1288" s="183"/>
      <c r="I1288" s="183"/>
      <c r="J1288" s="183"/>
      <c r="K1288" s="183"/>
      <c r="L1288" s="183"/>
      <c r="M1288" s="183"/>
      <c r="N1288" s="183"/>
      <c r="O1288" s="183"/>
      <c r="P1288" s="183"/>
      <c r="Q1288" s="183"/>
      <c r="R1288" s="183"/>
      <c r="S1288" s="183"/>
      <c r="T1288" s="183"/>
      <c r="U1288" s="183"/>
      <c r="V1288" s="183"/>
      <c r="W1288" s="183"/>
      <c r="X1288" s="183"/>
      <c r="Y1288" s="183"/>
      <c r="Z1288" s="183"/>
      <c r="AA1288" s="183"/>
      <c r="AB1288" s="183"/>
      <c r="AC1288" s="183"/>
      <c r="AD1288" s="183"/>
      <c r="AE1288" s="183"/>
      <c r="AF1288" s="183"/>
      <c r="AG1288" s="183"/>
      <c r="AH1288" s="183"/>
      <c r="AI1288" s="183"/>
      <c r="AJ1288" s="183"/>
      <c r="AK1288" s="183"/>
      <c r="AL1288" s="183"/>
      <c r="AM1288" s="183"/>
      <c r="AN1288" s="183"/>
      <c r="AO1288" s="183"/>
      <c r="AP1288" s="183"/>
      <c r="AQ1288" s="183"/>
      <c r="AR1288" s="183"/>
      <c r="AS1288" s="183"/>
      <c r="AT1288" s="183"/>
      <c r="AU1288" s="183"/>
      <c r="AV1288" s="183"/>
      <c r="AW1288" s="183"/>
      <c r="AX1288" s="183"/>
      <c r="AY1288" s="183"/>
      <c r="AZ1288" s="183"/>
      <c r="BA1288" s="183"/>
      <c r="BB1288" s="183"/>
      <c r="BC1288" s="183"/>
      <c r="BD1288" s="183"/>
      <c r="BE1288" s="183"/>
      <c r="BF1288" s="183"/>
      <c r="BG1288" s="183"/>
      <c r="BH1288" s="183"/>
      <c r="BI1288" s="183"/>
      <c r="BJ1288" s="183"/>
      <c r="BK1288" s="183"/>
      <c r="BL1288" s="183"/>
      <c r="BM1288" s="183"/>
    </row>
    <row r="1289" spans="1:65" x14ac:dyDescent="0.2">
      <c r="A1289" s="110"/>
      <c r="B1289" s="110"/>
      <c r="C1289" s="110"/>
      <c r="D1289" s="183"/>
      <c r="E1289" s="183"/>
      <c r="F1289" s="183"/>
      <c r="G1289" s="183"/>
      <c r="H1289" s="183"/>
      <c r="I1289" s="183"/>
      <c r="J1289" s="183"/>
      <c r="K1289" s="183"/>
      <c r="L1289" s="183"/>
      <c r="M1289" s="183"/>
      <c r="N1289" s="183"/>
      <c r="O1289" s="183"/>
      <c r="P1289" s="183"/>
      <c r="Q1289" s="183"/>
      <c r="R1289" s="183"/>
      <c r="S1289" s="183"/>
      <c r="T1289" s="183"/>
      <c r="U1289" s="183"/>
      <c r="V1289" s="183"/>
      <c r="W1289" s="183"/>
      <c r="X1289" s="183"/>
      <c r="Y1289" s="183"/>
      <c r="Z1289" s="183"/>
      <c r="AA1289" s="183"/>
      <c r="AB1289" s="183"/>
      <c r="AC1289" s="183"/>
      <c r="AD1289" s="183"/>
      <c r="AE1289" s="183"/>
      <c r="AF1289" s="183"/>
      <c r="AG1289" s="183"/>
      <c r="AH1289" s="183"/>
      <c r="AI1289" s="183"/>
      <c r="AJ1289" s="183"/>
      <c r="AK1289" s="183"/>
      <c r="AL1289" s="183"/>
      <c r="AM1289" s="183"/>
      <c r="AN1289" s="183"/>
      <c r="AO1289" s="183"/>
      <c r="AP1289" s="183"/>
      <c r="AQ1289" s="183"/>
      <c r="AR1289" s="183"/>
      <c r="AS1289" s="183"/>
      <c r="AT1289" s="183"/>
      <c r="AU1289" s="183"/>
      <c r="AV1289" s="183"/>
      <c r="AW1289" s="183"/>
      <c r="AX1289" s="183"/>
      <c r="AY1289" s="183"/>
      <c r="AZ1289" s="183"/>
      <c r="BA1289" s="183"/>
      <c r="BB1289" s="183"/>
      <c r="BC1289" s="183"/>
      <c r="BD1289" s="183"/>
      <c r="BE1289" s="183"/>
      <c r="BF1289" s="183"/>
      <c r="BG1289" s="183"/>
      <c r="BH1289" s="183"/>
      <c r="BI1289" s="183"/>
      <c r="BJ1289" s="183"/>
      <c r="BK1289" s="183"/>
      <c r="BL1289" s="183"/>
      <c r="BM1289" s="183"/>
    </row>
    <row r="1290" spans="1:65" x14ac:dyDescent="0.2">
      <c r="A1290" s="110"/>
      <c r="B1290" s="110"/>
      <c r="C1290" s="110"/>
      <c r="D1290" s="183"/>
      <c r="E1290" s="183"/>
      <c r="F1290" s="183"/>
      <c r="G1290" s="183"/>
      <c r="H1290" s="183"/>
      <c r="I1290" s="183"/>
      <c r="J1290" s="183"/>
      <c r="K1290" s="183"/>
      <c r="L1290" s="183"/>
      <c r="M1290" s="183"/>
      <c r="N1290" s="183"/>
      <c r="O1290" s="183"/>
      <c r="P1290" s="183"/>
      <c r="Q1290" s="183"/>
      <c r="R1290" s="183"/>
      <c r="S1290" s="183"/>
      <c r="T1290" s="183"/>
      <c r="U1290" s="183"/>
      <c r="V1290" s="183"/>
      <c r="W1290" s="183"/>
      <c r="X1290" s="183"/>
      <c r="Y1290" s="183"/>
      <c r="Z1290" s="183"/>
      <c r="AA1290" s="183"/>
      <c r="AB1290" s="183"/>
      <c r="AC1290" s="183"/>
      <c r="AD1290" s="183"/>
      <c r="AE1290" s="183"/>
      <c r="AF1290" s="183"/>
      <c r="AG1290" s="183"/>
      <c r="AH1290" s="183"/>
      <c r="AI1290" s="183"/>
      <c r="AJ1290" s="183"/>
      <c r="AK1290" s="183"/>
      <c r="AL1290" s="183"/>
      <c r="AM1290" s="183"/>
      <c r="AN1290" s="183"/>
      <c r="AO1290" s="183"/>
      <c r="AP1290" s="183"/>
      <c r="AQ1290" s="183"/>
      <c r="AR1290" s="183"/>
      <c r="AS1290" s="183"/>
      <c r="AT1290" s="183"/>
      <c r="AU1290" s="183"/>
      <c r="AV1290" s="183"/>
      <c r="AW1290" s="183"/>
      <c r="AX1290" s="183"/>
      <c r="AY1290" s="183"/>
      <c r="AZ1290" s="183"/>
      <c r="BA1290" s="183"/>
      <c r="BB1290" s="183"/>
      <c r="BC1290" s="183"/>
      <c r="BD1290" s="183"/>
      <c r="BE1290" s="183"/>
      <c r="BF1290" s="183"/>
      <c r="BG1290" s="183"/>
      <c r="BH1290" s="183"/>
      <c r="BI1290" s="183"/>
      <c r="BJ1290" s="183"/>
      <c r="BK1290" s="183"/>
      <c r="BL1290" s="183"/>
      <c r="BM1290" s="183"/>
    </row>
    <row r="1291" spans="1:65" x14ac:dyDescent="0.2">
      <c r="A1291" s="110"/>
      <c r="B1291" s="110"/>
      <c r="C1291" s="110"/>
      <c r="D1291" s="183"/>
      <c r="E1291" s="183"/>
      <c r="F1291" s="183"/>
      <c r="G1291" s="183"/>
      <c r="H1291" s="183"/>
      <c r="I1291" s="183"/>
      <c r="J1291" s="183"/>
      <c r="K1291" s="183"/>
      <c r="L1291" s="183"/>
      <c r="M1291" s="183"/>
      <c r="N1291" s="183"/>
      <c r="O1291" s="183"/>
      <c r="P1291" s="183"/>
      <c r="Q1291" s="183"/>
      <c r="R1291" s="183"/>
      <c r="S1291" s="183"/>
      <c r="T1291" s="183"/>
      <c r="U1291" s="183"/>
      <c r="V1291" s="183"/>
      <c r="W1291" s="183"/>
      <c r="X1291" s="183"/>
      <c r="Y1291" s="183"/>
      <c r="Z1291" s="183"/>
      <c r="AA1291" s="183"/>
      <c r="AB1291" s="183"/>
      <c r="AC1291" s="183"/>
      <c r="AD1291" s="183"/>
      <c r="AE1291" s="183"/>
      <c r="AF1291" s="183"/>
      <c r="AG1291" s="183"/>
      <c r="AH1291" s="183"/>
      <c r="AI1291" s="183"/>
      <c r="AJ1291" s="183"/>
      <c r="AK1291" s="183"/>
      <c r="AL1291" s="183"/>
      <c r="AM1291" s="183"/>
      <c r="AN1291" s="183"/>
      <c r="AO1291" s="183"/>
      <c r="AP1291" s="183"/>
      <c r="AQ1291" s="183"/>
      <c r="AR1291" s="183"/>
      <c r="AS1291" s="183"/>
      <c r="AT1291" s="183"/>
      <c r="AU1291" s="183"/>
      <c r="AV1291" s="183"/>
      <c r="AW1291" s="183"/>
      <c r="AX1291" s="183"/>
      <c r="AY1291" s="183"/>
      <c r="AZ1291" s="183"/>
      <c r="BA1291" s="183"/>
      <c r="BB1291" s="183"/>
      <c r="BC1291" s="183"/>
      <c r="BD1291" s="183"/>
      <c r="BE1291" s="183"/>
      <c r="BF1291" s="183"/>
      <c r="BG1291" s="183"/>
      <c r="BH1291" s="183"/>
      <c r="BI1291" s="183"/>
      <c r="BJ1291" s="183"/>
      <c r="BK1291" s="183"/>
      <c r="BL1291" s="183"/>
      <c r="BM1291" s="183"/>
    </row>
    <row r="1292" spans="1:65" x14ac:dyDescent="0.2">
      <c r="A1292" s="110"/>
      <c r="B1292" s="110"/>
      <c r="C1292" s="110"/>
      <c r="D1292" s="183"/>
      <c r="E1292" s="183"/>
      <c r="F1292" s="183"/>
      <c r="G1292" s="183"/>
      <c r="H1292" s="183"/>
      <c r="I1292" s="183"/>
      <c r="J1292" s="183"/>
      <c r="K1292" s="183"/>
      <c r="L1292" s="183"/>
      <c r="M1292" s="183"/>
      <c r="N1292" s="183"/>
      <c r="O1292" s="183"/>
      <c r="P1292" s="183"/>
      <c r="Q1292" s="183"/>
      <c r="R1292" s="183"/>
      <c r="S1292" s="183"/>
      <c r="T1292" s="183"/>
      <c r="U1292" s="183"/>
      <c r="V1292" s="183"/>
      <c r="W1292" s="183"/>
      <c r="X1292" s="183"/>
      <c r="Y1292" s="183"/>
      <c r="Z1292" s="183"/>
      <c r="AA1292" s="183"/>
      <c r="AB1292" s="183"/>
      <c r="AC1292" s="183"/>
      <c r="AD1292" s="183"/>
      <c r="AE1292" s="183"/>
      <c r="AF1292" s="183"/>
      <c r="AG1292" s="183"/>
      <c r="AH1292" s="183"/>
      <c r="AI1292" s="183"/>
      <c r="AJ1292" s="183"/>
      <c r="AK1292" s="183"/>
      <c r="AL1292" s="183"/>
      <c r="AM1292" s="183"/>
      <c r="AN1292" s="183"/>
      <c r="AO1292" s="183"/>
      <c r="AP1292" s="183"/>
      <c r="AQ1292" s="183"/>
      <c r="AR1292" s="183"/>
      <c r="AS1292" s="183"/>
      <c r="AT1292" s="183"/>
      <c r="AU1292" s="183"/>
      <c r="AV1292" s="183"/>
      <c r="AW1292" s="183"/>
      <c r="AX1292" s="183"/>
      <c r="AY1292" s="183"/>
      <c r="AZ1292" s="183"/>
      <c r="BA1292" s="183"/>
      <c r="BB1292" s="183"/>
      <c r="BC1292" s="183"/>
      <c r="BD1292" s="183"/>
      <c r="BE1292" s="183"/>
      <c r="BF1292" s="183"/>
      <c r="BG1292" s="183"/>
      <c r="BH1292" s="183"/>
      <c r="BI1292" s="183"/>
      <c r="BJ1292" s="183"/>
      <c r="BK1292" s="183"/>
      <c r="BL1292" s="183"/>
      <c r="BM1292" s="183"/>
    </row>
  </sheetData>
  <phoneticPr fontId="9" type="noConversion"/>
  <pageMargins left="0.75" right="0.75" top="1" bottom="1" header="0.5" footer="0.5"/>
  <pageSetup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2"/>
  <sheetViews>
    <sheetView workbookViewId="0"/>
  </sheetViews>
  <sheetFormatPr defaultColWidth="14.140625" defaultRowHeight="12.75" x14ac:dyDescent="0.2"/>
  <cols>
    <col min="1" max="1" width="18.140625" bestFit="1" customWidth="1"/>
    <col min="2" max="2" width="25.5703125" bestFit="1" customWidth="1"/>
    <col min="3" max="3" width="14.7109375" bestFit="1" customWidth="1"/>
    <col min="4" max="4" width="20" customWidth="1"/>
  </cols>
  <sheetData>
    <row r="1" spans="1:4" x14ac:dyDescent="0.2">
      <c r="A1" t="s">
        <v>19</v>
      </c>
      <c r="B1" t="s">
        <v>1</v>
      </c>
      <c r="C1" t="s">
        <v>148</v>
      </c>
      <c r="D1" t="s">
        <v>477</v>
      </c>
    </row>
    <row r="2" spans="1:4" x14ac:dyDescent="0.2">
      <c r="A2" t="s">
        <v>476</v>
      </c>
      <c r="B2">
        <v>2</v>
      </c>
      <c r="C2">
        <v>2</v>
      </c>
      <c r="D2">
        <v>1</v>
      </c>
    </row>
  </sheetData>
  <phoneticPr fontId="9" type="noConversion"/>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
  <sheetViews>
    <sheetView workbookViewId="0"/>
  </sheetViews>
  <sheetFormatPr defaultRowHeight="12.75" x14ac:dyDescent="0.2"/>
  <cols>
    <col min="1" max="1" width="5.42578125" bestFit="1" customWidth="1"/>
    <col min="2" max="2" width="17.28515625" bestFit="1" customWidth="1"/>
    <col min="3" max="3" width="2" bestFit="1" customWidth="1"/>
  </cols>
  <sheetData>
    <row r="1" spans="1:3" x14ac:dyDescent="0.2">
      <c r="A1" s="191" t="s">
        <v>573</v>
      </c>
      <c r="B1" s="191" t="s">
        <v>574</v>
      </c>
      <c r="C1">
        <v>1</v>
      </c>
    </row>
  </sheetData>
  <phoneticPr fontId="9" type="noConversion"/>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1"/>
  <sheetViews>
    <sheetView workbookViewId="0"/>
  </sheetViews>
  <sheetFormatPr defaultRowHeight="12.75" x14ac:dyDescent="0.2"/>
  <cols>
    <col min="1" max="1" width="13.140625" bestFit="1" customWidth="1"/>
    <col min="2" max="2" width="2" bestFit="1" customWidth="1"/>
    <col min="3" max="3" width="13.5703125" customWidth="1"/>
  </cols>
  <sheetData>
    <row r="1" spans="1:2" x14ac:dyDescent="0.2">
      <c r="A1" s="191" t="s">
        <v>606</v>
      </c>
      <c r="B1" s="191">
        <v>1</v>
      </c>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indexed="18"/>
  </sheetPr>
  <dimension ref="A1:AH76"/>
  <sheetViews>
    <sheetView showGridLines="0" topLeftCell="A2" zoomScale="80" workbookViewId="0">
      <selection activeCell="A2" sqref="A2"/>
    </sheetView>
  </sheetViews>
  <sheetFormatPr defaultRowHeight="12.75" x14ac:dyDescent="0.2"/>
  <cols>
    <col min="1" max="1" width="14.85546875" bestFit="1" customWidth="1"/>
    <col min="2" max="2" width="3.5703125" customWidth="1"/>
    <col min="3" max="3" width="0" hidden="1" customWidth="1"/>
    <col min="4" max="4" width="9.5703125" hidden="1" customWidth="1"/>
    <col min="5" max="34" width="55.7109375" customWidth="1"/>
  </cols>
  <sheetData>
    <row r="1" spans="1:34" hidden="1" x14ac:dyDescent="0.2">
      <c r="A1" s="110"/>
      <c r="B1" s="110"/>
      <c r="C1" s="110"/>
      <c r="D1" s="110"/>
      <c r="E1" s="110"/>
      <c r="F1" s="110"/>
      <c r="G1" s="110"/>
      <c r="H1" s="110"/>
      <c r="I1" s="110"/>
      <c r="J1" s="110"/>
      <c r="K1" t="s">
        <v>106</v>
      </c>
    </row>
    <row r="2" spans="1:34" x14ac:dyDescent="0.2">
      <c r="A2" s="110"/>
      <c r="B2" s="110"/>
      <c r="C2" s="110"/>
      <c r="D2" s="110"/>
      <c r="E2" s="110"/>
      <c r="F2" s="110"/>
      <c r="G2" s="110"/>
      <c r="H2" s="110"/>
      <c r="I2" s="110"/>
      <c r="J2" s="110"/>
    </row>
    <row r="3" spans="1:34" x14ac:dyDescent="0.2">
      <c r="A3" s="110"/>
      <c r="B3" s="110"/>
      <c r="C3" s="110"/>
      <c r="D3" s="110"/>
      <c r="E3" s="420" t="s">
        <v>222</v>
      </c>
      <c r="F3" s="110"/>
      <c r="G3" s="110"/>
      <c r="H3" s="110"/>
      <c r="I3" s="110"/>
      <c r="J3" s="110"/>
    </row>
    <row r="4" spans="1:34" ht="12.75" customHeight="1" x14ac:dyDescent="0.2">
      <c r="A4" s="110"/>
      <c r="B4" s="110"/>
      <c r="C4" s="110"/>
      <c r="D4" s="110"/>
      <c r="E4" s="420"/>
      <c r="F4" s="112"/>
      <c r="G4" s="119"/>
      <c r="H4" s="119"/>
      <c r="I4" s="110"/>
      <c r="J4" s="110"/>
    </row>
    <row r="5" spans="1:34" x14ac:dyDescent="0.2">
      <c r="A5" s="173" t="s">
        <v>225</v>
      </c>
      <c r="B5" s="124"/>
      <c r="C5" s="124"/>
      <c r="D5" s="110"/>
      <c r="E5" s="110"/>
      <c r="F5" s="124"/>
      <c r="G5" s="124"/>
      <c r="H5" s="124"/>
      <c r="I5" s="110"/>
      <c r="J5" s="110"/>
    </row>
    <row r="6" spans="1:34" x14ac:dyDescent="0.2">
      <c r="A6" s="152" t="str">
        <f ca="1">HYPERLINK(Current_Period_Link,"Show Current Period")</f>
        <v>Show Current Period</v>
      </c>
      <c r="B6" s="110"/>
      <c r="C6" s="110"/>
      <c r="D6" s="110"/>
      <c r="E6" s="130"/>
      <c r="F6" s="124"/>
      <c r="G6" s="124"/>
      <c r="H6" s="124"/>
      <c r="I6" s="110"/>
      <c r="J6" s="110"/>
    </row>
    <row r="7" spans="1:34" x14ac:dyDescent="0.2">
      <c r="A7" s="152" t="s">
        <v>216</v>
      </c>
      <c r="B7" s="110"/>
      <c r="C7" s="110"/>
      <c r="D7" s="110"/>
      <c r="E7" s="113">
        <f>COLUMN()-2</f>
        <v>3</v>
      </c>
      <c r="F7" s="113">
        <f t="shared" ref="F7:AH7" si="0">COLUMN()-2</f>
        <v>4</v>
      </c>
      <c r="G7" s="113">
        <f t="shared" si="0"/>
        <v>5</v>
      </c>
      <c r="H7" s="113">
        <f t="shared" si="0"/>
        <v>6</v>
      </c>
      <c r="I7" s="113">
        <f t="shared" si="0"/>
        <v>7</v>
      </c>
      <c r="J7" s="113">
        <f t="shared" si="0"/>
        <v>8</v>
      </c>
      <c r="K7" s="113">
        <f t="shared" si="0"/>
        <v>9</v>
      </c>
      <c r="L7" s="113">
        <f t="shared" si="0"/>
        <v>10</v>
      </c>
      <c r="M7" s="113">
        <f t="shared" si="0"/>
        <v>11</v>
      </c>
      <c r="N7" s="113">
        <f t="shared" si="0"/>
        <v>12</v>
      </c>
      <c r="O7" s="113">
        <f t="shared" si="0"/>
        <v>13</v>
      </c>
      <c r="P7" s="113">
        <f t="shared" si="0"/>
        <v>14</v>
      </c>
      <c r="Q7" s="113">
        <f t="shared" si="0"/>
        <v>15</v>
      </c>
      <c r="R7" s="113">
        <f t="shared" si="0"/>
        <v>16</v>
      </c>
      <c r="S7" s="113">
        <f t="shared" si="0"/>
        <v>17</v>
      </c>
      <c r="T7" s="113">
        <f t="shared" si="0"/>
        <v>18</v>
      </c>
      <c r="U7" s="113">
        <f t="shared" si="0"/>
        <v>19</v>
      </c>
      <c r="V7" s="113">
        <f t="shared" si="0"/>
        <v>20</v>
      </c>
      <c r="W7" s="113">
        <f t="shared" si="0"/>
        <v>21</v>
      </c>
      <c r="X7" s="113">
        <f t="shared" si="0"/>
        <v>22</v>
      </c>
      <c r="Y7" s="113">
        <f t="shared" si="0"/>
        <v>23</v>
      </c>
      <c r="Z7" s="113">
        <f t="shared" si="0"/>
        <v>24</v>
      </c>
      <c r="AA7" s="113">
        <f t="shared" si="0"/>
        <v>25</v>
      </c>
      <c r="AB7" s="113">
        <f t="shared" si="0"/>
        <v>26</v>
      </c>
      <c r="AC7" s="113">
        <f t="shared" si="0"/>
        <v>27</v>
      </c>
      <c r="AD7" s="113">
        <f t="shared" si="0"/>
        <v>28</v>
      </c>
      <c r="AE7" s="113">
        <f t="shared" si="0"/>
        <v>29</v>
      </c>
      <c r="AF7" s="113">
        <f t="shared" si="0"/>
        <v>30</v>
      </c>
      <c r="AG7" s="113">
        <f t="shared" si="0"/>
        <v>31</v>
      </c>
      <c r="AH7" s="113">
        <f t="shared" si="0"/>
        <v>32</v>
      </c>
    </row>
    <row r="8" spans="1:34" x14ac:dyDescent="0.2">
      <c r="A8" s="152" t="s">
        <v>222</v>
      </c>
      <c r="B8" s="110"/>
      <c r="C8" s="110"/>
      <c r="D8" s="110"/>
      <c r="E8" s="165" t="str">
        <f ca="1">IF(LEN(E9)=0,"",IF(AND(LEN(F9)=0,'Planning View'!$H$5&gt;1),"(Last) Item Name","Item Name"))</f>
        <v>Item Name</v>
      </c>
      <c r="F8" s="165" t="str">
        <f ca="1">IF(LEN(F9)=0,"",IF(AND(LEN(G9)=0,'Planning View'!$H$5&gt;1),"(Last) Item Name","Item Name"))</f>
        <v/>
      </c>
      <c r="G8" s="165" t="str">
        <f ca="1">IF(LEN(G9)=0,"",IF(AND(LEN(H9)=0,'Planning View'!$H$5&gt;1),"(Last) Item Name","Item Name"))</f>
        <v/>
      </c>
      <c r="H8" s="165" t="str">
        <f ca="1">IF(LEN(H9)=0,"",IF(AND(LEN(I9)=0,'Planning View'!$H$5&gt;1),"(Last) Item Name","Item Name"))</f>
        <v/>
      </c>
      <c r="I8" s="165" t="str">
        <f ca="1">IF(LEN(I9)=0,"",IF(AND(LEN(J9)=0,'Planning View'!$H$5&gt;1),"(Last) Item Name","Item Name"))</f>
        <v/>
      </c>
      <c r="J8" s="165" t="str">
        <f ca="1">IF(LEN(J9)=0,"",IF(AND(LEN(K9)=0,'Planning View'!$H$5&gt;1),"(Last) Item Name","Item Name"))</f>
        <v/>
      </c>
      <c r="K8" s="165" t="str">
        <f ca="1">IF(LEN(K9)=0,"",IF(AND(LEN(L9)=0,'Planning View'!$H$5&gt;1),"(Last) Item Name","Item Name"))</f>
        <v/>
      </c>
      <c r="L8" s="165" t="str">
        <f ca="1">IF(LEN(L9)=0,"",IF(AND(LEN(M9)=0,'Planning View'!$H$5&gt;1),"(Last) Item Name","Item Name"))</f>
        <v/>
      </c>
      <c r="M8" s="165" t="str">
        <f ca="1">IF(LEN(M9)=0,"",IF(AND(LEN(N9)=0,'Planning View'!$H$5&gt;1),"(Last) Item Name","Item Name"))</f>
        <v/>
      </c>
      <c r="N8" s="165" t="str">
        <f ca="1">IF(LEN(N9)=0,"",IF(AND(LEN(O9)=0,'Planning View'!$H$5&gt;1),"(Last) Item Name","Item Name"))</f>
        <v/>
      </c>
      <c r="O8" s="165" t="str">
        <f ca="1">IF(LEN(O9)=0,"",IF(AND(LEN(P9)=0,'Planning View'!$H$5&gt;1),"(Last) Item Name","Item Name"))</f>
        <v/>
      </c>
      <c r="P8" s="165" t="str">
        <f ca="1">IF(LEN(P9)=0,"",IF(AND(LEN(Q9)=0,'Planning View'!$H$5&gt;1),"(Last) Item Name","Item Name"))</f>
        <v/>
      </c>
      <c r="Q8" s="165" t="str">
        <f ca="1">IF(LEN(Q9)=0,"",IF(AND(LEN(R9)=0,'Planning View'!$H$5&gt;1),"(Last) Item Name","Item Name"))</f>
        <v/>
      </c>
      <c r="R8" s="165" t="str">
        <f ca="1">IF(LEN(R9)=0,"",IF(AND(LEN(S9)=0,'Planning View'!$H$5&gt;1),"(Last) Item Name","Item Name"))</f>
        <v/>
      </c>
      <c r="S8" s="165" t="str">
        <f ca="1">IF(LEN(S9)=0,"",IF(AND(LEN(T9)=0,'Planning View'!$H$5&gt;1),"(Last) Item Name","Item Name"))</f>
        <v/>
      </c>
      <c r="T8" s="165" t="str">
        <f ca="1">IF(LEN(T9)=0,"",IF(AND(LEN(U9)=0,'Planning View'!$H$5&gt;1),"(Last) Item Name","Item Name"))</f>
        <v/>
      </c>
      <c r="U8" s="165" t="str">
        <f ca="1">IF(LEN(U9)=0,"",IF(AND(LEN(V9)=0,'Planning View'!$H$5&gt;1),"(Last) Item Name","Item Name"))</f>
        <v/>
      </c>
      <c r="V8" s="165" t="str">
        <f ca="1">IF(LEN(V9)=0,"",IF(AND(LEN(W9)=0,'Planning View'!$H$5&gt;1),"(Last) Item Name","Item Name"))</f>
        <v/>
      </c>
      <c r="W8" s="165" t="str">
        <f ca="1">IF(LEN(W9)=0,"",IF(AND(LEN(X9)=0,'Planning View'!$H$5&gt;1),"(Last) Item Name","Item Name"))</f>
        <v/>
      </c>
      <c r="X8" s="165" t="str">
        <f ca="1">IF(LEN(X9)=0,"",IF(AND(LEN(Y9)=0,'Planning View'!$H$5&gt;1),"(Last) Item Name","Item Name"))</f>
        <v/>
      </c>
      <c r="Y8" s="165" t="str">
        <f ca="1">IF(LEN(Y9)=0,"",IF(AND(LEN(Z9)=0,'Planning View'!$H$5&gt;1),"(Last) Item Name","Item Name"))</f>
        <v/>
      </c>
      <c r="Z8" s="165" t="str">
        <f ca="1">IF(LEN(Z9)=0,"",IF(AND(LEN(AA9)=0,'Planning View'!$H$5&gt;1),"(Last) Item Name","Item Name"))</f>
        <v/>
      </c>
      <c r="AA8" s="165" t="str">
        <f ca="1">IF(LEN(AA9)=0,"",IF(AND(LEN(AB9)=0,'Planning View'!$H$5&gt;1),"(Last) Item Name","Item Name"))</f>
        <v/>
      </c>
      <c r="AB8" s="165" t="str">
        <f ca="1">IF(LEN(AB9)=0,"",IF(AND(LEN(AC9)=0,'Planning View'!$H$5&gt;1),"(Last) Item Name","Item Name"))</f>
        <v/>
      </c>
      <c r="AC8" s="165" t="str">
        <f ca="1">IF(LEN(AC9)=0,"",IF(AND(LEN(AD9)=0,'Planning View'!$H$5&gt;1),"(Last) Item Name","Item Name"))</f>
        <v/>
      </c>
      <c r="AD8" s="165" t="str">
        <f ca="1">IF(LEN(AD9)=0,"",IF(AND(LEN(AE9)=0,'Planning View'!$H$5&gt;1),"(Last) Item Name","Item Name"))</f>
        <v/>
      </c>
      <c r="AE8" s="165" t="str">
        <f ca="1">IF(LEN(AE9)=0,"",IF(AND(LEN(AF9)=0,'Planning View'!$H$5&gt;1),"(Last) Item Name","Item Name"))</f>
        <v/>
      </c>
      <c r="AF8" s="165" t="str">
        <f ca="1">IF(LEN(AF9)=0,"",IF(AND(LEN(AG9)=0,'Planning View'!$H$5&gt;1),"(Last) Item Name","Item Name"))</f>
        <v/>
      </c>
      <c r="AG8" s="165" t="str">
        <f ca="1">IF(LEN(AG9)=0,"",IF(AND(LEN(AH9)=0,'Planning View'!$H$5&gt;1),"(Last) Item Name","Item Name"))</f>
        <v/>
      </c>
      <c r="AH8" s="165" t="str">
        <f ca="1">IF(LEN(AH9)=0,"",IF(AND(LEN(AI9)=0,'Planning View'!$H$5&gt;1),"(Last) Item Name","Item Name"))</f>
        <v/>
      </c>
    </row>
    <row r="9" spans="1:34" x14ac:dyDescent="0.2">
      <c r="A9" s="113">
        <v>6</v>
      </c>
      <c r="B9" s="126"/>
      <c r="C9" s="110"/>
      <c r="D9" s="110"/>
      <c r="E9" s="167" t="str">
        <f ca="1">IF(LEN('Metrics &amp; Attributes View'!N15)=0,"",'Metrics &amp; Attributes View'!N15)</f>
        <v>AMERICAN EXPRESS100^AMERICAN EXPRESS100</v>
      </c>
      <c r="F9" s="167" t="str">
        <f ca="1">IF(LEN('Metrics &amp; Attributes View'!O15)=0,"",'Metrics &amp; Attributes View'!O15)</f>
        <v/>
      </c>
      <c r="G9" s="167" t="str">
        <f ca="1">IF(LEN('Metrics &amp; Attributes View'!P15)=0,"",'Metrics &amp; Attributes View'!P15)</f>
        <v/>
      </c>
      <c r="H9" s="167" t="str">
        <f ca="1">IF(LEN('Metrics &amp; Attributes View'!Q15)=0,"",'Metrics &amp; Attributes View'!Q15)</f>
        <v/>
      </c>
      <c r="I9" s="167" t="str">
        <f ca="1">IF(LEN('Metrics &amp; Attributes View'!R15)=0,"",'Metrics &amp; Attributes View'!R15)</f>
        <v/>
      </c>
      <c r="J9" s="167" t="str">
        <f ca="1">IF(LEN('Metrics &amp; Attributes View'!S15)=0,"",'Metrics &amp; Attributes View'!S15)</f>
        <v/>
      </c>
      <c r="K9" s="167" t="str">
        <f ca="1">IF(LEN('Metrics &amp; Attributes View'!T15)=0,"",'Metrics &amp; Attributes View'!T15)</f>
        <v/>
      </c>
      <c r="L9" s="167" t="str">
        <f ca="1">IF(LEN('Metrics &amp; Attributes View'!U15)=0,"",'Metrics &amp; Attributes View'!U15)</f>
        <v/>
      </c>
      <c r="M9" s="167" t="str">
        <f ca="1">IF(LEN('Metrics &amp; Attributes View'!V15)=0,"",'Metrics &amp; Attributes View'!V15)</f>
        <v/>
      </c>
      <c r="N9" s="167" t="str">
        <f ca="1">IF(LEN('Metrics &amp; Attributes View'!W15)=0,"",'Metrics &amp; Attributes View'!W15)</f>
        <v/>
      </c>
      <c r="O9" s="167" t="str">
        <f ca="1">IF(LEN('Metrics &amp; Attributes View'!X15)=0,"",'Metrics &amp; Attributes View'!X15)</f>
        <v/>
      </c>
      <c r="P9" s="167" t="str">
        <f ca="1">IF(LEN('Metrics &amp; Attributes View'!Y15)=0,"",'Metrics &amp; Attributes View'!Y15)</f>
        <v/>
      </c>
      <c r="Q9" s="167" t="str">
        <f ca="1">IF(LEN('Metrics &amp; Attributes View'!Z15)=0,"",'Metrics &amp; Attributes View'!Z15)</f>
        <v/>
      </c>
      <c r="R9" s="167" t="str">
        <f ca="1">IF(LEN('Metrics &amp; Attributes View'!AA15)=0,"",'Metrics &amp; Attributes View'!AA15)</f>
        <v/>
      </c>
      <c r="S9" s="167" t="str">
        <f ca="1">IF(LEN('Metrics &amp; Attributes View'!AB15)=0,"",'Metrics &amp; Attributes View'!AB15)</f>
        <v/>
      </c>
      <c r="T9" s="167" t="str">
        <f ca="1">IF(LEN('Metrics &amp; Attributes View'!AC15)=0,"",'Metrics &amp; Attributes View'!AC15)</f>
        <v/>
      </c>
      <c r="U9" s="167" t="str">
        <f ca="1">IF(LEN('Metrics &amp; Attributes View'!AD15)=0,"",'Metrics &amp; Attributes View'!AD15)</f>
        <v/>
      </c>
      <c r="V9" s="167" t="str">
        <f ca="1">IF(LEN('Metrics &amp; Attributes View'!AE15)=0,"",'Metrics &amp; Attributes View'!AE15)</f>
        <v/>
      </c>
      <c r="W9" s="167" t="str">
        <f ca="1">IF(LEN('Metrics &amp; Attributes View'!AF15)=0,"",'Metrics &amp; Attributes View'!AF15)</f>
        <v/>
      </c>
      <c r="X9" s="167" t="str">
        <f ca="1">IF(LEN('Metrics &amp; Attributes View'!AG15)=0,"",'Metrics &amp; Attributes View'!AG15)</f>
        <v/>
      </c>
      <c r="Y9" s="167" t="str">
        <f ca="1">IF(LEN('Metrics &amp; Attributes View'!AH15)=0,"",'Metrics &amp; Attributes View'!AH15)</f>
        <v/>
      </c>
      <c r="Z9" s="167" t="str">
        <f ca="1">IF(LEN('Metrics &amp; Attributes View'!AI15)=0,"",'Metrics &amp; Attributes View'!AI15)</f>
        <v/>
      </c>
      <c r="AA9" s="167" t="str">
        <f ca="1">IF(LEN('Metrics &amp; Attributes View'!AJ15)=0,"",'Metrics &amp; Attributes View'!AJ15)</f>
        <v/>
      </c>
      <c r="AB9" s="167" t="str">
        <f ca="1">IF(LEN('Metrics &amp; Attributes View'!AK15)=0,"",'Metrics &amp; Attributes View'!AK15)</f>
        <v/>
      </c>
      <c r="AC9" s="167" t="str">
        <f ca="1">IF(LEN('Metrics &amp; Attributes View'!AL15)=0,"",'Metrics &amp; Attributes View'!AL15)</f>
        <v/>
      </c>
      <c r="AD9" s="167" t="str">
        <f ca="1">IF(LEN('Metrics &amp; Attributes View'!AM15)=0,"",'Metrics &amp; Attributes View'!AM15)</f>
        <v/>
      </c>
      <c r="AE9" s="167" t="str">
        <f ca="1">IF(LEN('Metrics &amp; Attributes View'!AN15)=0,"",'Metrics &amp; Attributes View'!AN15)</f>
        <v/>
      </c>
      <c r="AF9" s="167" t="str">
        <f ca="1">IF(LEN('Metrics &amp; Attributes View'!AO15)=0,"",'Metrics &amp; Attributes View'!AO15)</f>
        <v/>
      </c>
      <c r="AG9" s="167" t="str">
        <f ca="1">IF(LEN('Metrics &amp; Attributes View'!AP15)=0,"",'Metrics &amp; Attributes View'!AP15)</f>
        <v/>
      </c>
      <c r="AH9" s="167" t="str">
        <f ca="1">IF(LEN('Metrics &amp; Attributes View'!AQ15)=0,"",'Metrics &amp; Attributes View'!AQ15)</f>
        <v/>
      </c>
    </row>
    <row r="10" spans="1:34" x14ac:dyDescent="0.2">
      <c r="A10" s="110"/>
      <c r="B10" s="126"/>
      <c r="C10" s="110"/>
      <c r="D10" s="110"/>
      <c r="E10" s="166" t="str">
        <f ca="1">IF(LEN('Metrics &amp; Attributes View'!N15)=0,"","Filtering used when downloading this template:")</f>
        <v>Filtering used when downloading this template:</v>
      </c>
      <c r="F10" s="166" t="str">
        <f ca="1">IF(LEN('Metrics &amp; Attributes View'!O15)=0,"","Filtering used when downloading this template:")</f>
        <v/>
      </c>
      <c r="G10" s="166" t="str">
        <f ca="1">IF(LEN('Metrics &amp; Attributes View'!P15)=0,"","Filtering used when downloading this template:")</f>
        <v/>
      </c>
      <c r="H10" s="166" t="str">
        <f ca="1">IF(LEN('Metrics &amp; Attributes View'!Q15)=0,"","Filtering used when downloading this template:")</f>
        <v/>
      </c>
      <c r="I10" s="166" t="str">
        <f ca="1">IF(LEN('Metrics &amp; Attributes View'!R15)=0,"","Filtering used when downloading this template:")</f>
        <v/>
      </c>
      <c r="J10" s="166" t="str">
        <f ca="1">IF(LEN('Metrics &amp; Attributes View'!S15)=0,"","Filtering used when downloading this template:")</f>
        <v/>
      </c>
      <c r="K10" s="166" t="str">
        <f ca="1">IF(LEN('Metrics &amp; Attributes View'!T15)=0,"","Filtering used when downloading this template:")</f>
        <v/>
      </c>
      <c r="L10" s="166" t="str">
        <f ca="1">IF(LEN('Metrics &amp; Attributes View'!U15)=0,"","Filtering used when downloading this template:")</f>
        <v/>
      </c>
      <c r="M10" s="166" t="str">
        <f ca="1">IF(LEN('Metrics &amp; Attributes View'!V15)=0,"","Filtering used when downloading this template:")</f>
        <v/>
      </c>
      <c r="N10" s="166" t="str">
        <f ca="1">IF(LEN('Metrics &amp; Attributes View'!W15)=0,"","Filtering used when downloading this template:")</f>
        <v/>
      </c>
      <c r="O10" s="166" t="str">
        <f ca="1">IF(LEN('Metrics &amp; Attributes View'!X15)=0,"","Filtering used when downloading this template:")</f>
        <v/>
      </c>
      <c r="P10" s="166" t="str">
        <f ca="1">IF(LEN('Metrics &amp; Attributes View'!Y15)=0,"","Filtering used when downloading this template:")</f>
        <v/>
      </c>
      <c r="Q10" s="166" t="str">
        <f ca="1">IF(LEN('Metrics &amp; Attributes View'!Z15)=0,"","Filtering used when downloading this template:")</f>
        <v/>
      </c>
      <c r="R10" s="166" t="str">
        <f ca="1">IF(LEN('Metrics &amp; Attributes View'!AA15)=0,"","Filtering used when downloading this template:")</f>
        <v/>
      </c>
      <c r="S10" s="166" t="str">
        <f ca="1">IF(LEN('Metrics &amp; Attributes View'!AB15)=0,"","Filtering used when downloading this template:")</f>
        <v/>
      </c>
      <c r="T10" s="166" t="str">
        <f ca="1">IF(LEN('Metrics &amp; Attributes View'!AC15)=0,"","Filtering used when downloading this template:")</f>
        <v/>
      </c>
      <c r="U10" s="166" t="str">
        <f ca="1">IF(LEN('Metrics &amp; Attributes View'!AD15)=0,"","Filtering used when downloading this template:")</f>
        <v/>
      </c>
      <c r="V10" s="166" t="str">
        <f ca="1">IF(LEN('Metrics &amp; Attributes View'!AE15)=0,"","Filtering used when downloading this template:")</f>
        <v/>
      </c>
      <c r="W10" s="166" t="str">
        <f ca="1">IF(LEN('Metrics &amp; Attributes View'!AF15)=0,"","Filtering used when downloading this template:")</f>
        <v/>
      </c>
      <c r="X10" s="166" t="str">
        <f ca="1">IF(LEN('Metrics &amp; Attributes View'!AG15)=0,"","Filtering used when downloading this template:")</f>
        <v/>
      </c>
      <c r="Y10" s="166" t="str">
        <f ca="1">IF(LEN('Metrics &amp; Attributes View'!AH15)=0,"","Filtering used when downloading this template:")</f>
        <v/>
      </c>
      <c r="Z10" s="166" t="str">
        <f ca="1">IF(LEN('Metrics &amp; Attributes View'!AI15)=0,"","Filtering used when downloading this template:")</f>
        <v/>
      </c>
      <c r="AA10" s="166" t="str">
        <f ca="1">IF(LEN('Metrics &amp; Attributes View'!AJ15)=0,"","Filtering used when downloading this template:")</f>
        <v/>
      </c>
      <c r="AB10" s="166" t="str">
        <f ca="1">IF(LEN('Metrics &amp; Attributes View'!AK15)=0,"","Filtering used when downloading this template:")</f>
        <v/>
      </c>
      <c r="AC10" s="166" t="str">
        <f ca="1">IF(LEN('Metrics &amp; Attributes View'!AL15)=0,"","Filtering used when downloading this template:")</f>
        <v/>
      </c>
      <c r="AD10" s="166" t="str">
        <f ca="1">IF(LEN('Metrics &amp; Attributes View'!AM15)=0,"","Filtering used when downloading this template:")</f>
        <v/>
      </c>
      <c r="AE10" s="166" t="str">
        <f ca="1">IF(LEN('Metrics &amp; Attributes View'!AN15)=0,"","Filtering used when downloading this template:")</f>
        <v/>
      </c>
      <c r="AF10" s="166" t="str">
        <f ca="1">IF(LEN('Metrics &amp; Attributes View'!AO15)=0,"","Filtering used when downloading this template:")</f>
        <v/>
      </c>
      <c r="AG10" s="166" t="str">
        <f ca="1">IF(LEN('Metrics &amp; Attributes View'!AP15)=0,"","Filtering used when downloading this template:")</f>
        <v/>
      </c>
      <c r="AH10" s="166" t="str">
        <f ca="1">IF(LEN('Metrics &amp; Attributes View'!AQ15)=0,"","Filtering used when downloading this template:")</f>
        <v/>
      </c>
    </row>
    <row r="11" spans="1:34" ht="30" customHeight="1" x14ac:dyDescent="0.2">
      <c r="A11" s="110"/>
      <c r="B11" s="113" t="str">
        <f t="shared" ref="B11:B28" si="1">IF(ROW()-$A$9&gt;26, CHAR(64+INT((ROW()-$A$9-1)/26)),"")&amp;CHAR(65+MOD(ROW()-$A$9-1, 26))</f>
        <v>E</v>
      </c>
      <c r="C11" s="110"/>
      <c r="D11" s="110"/>
      <c r="E11" s="168" t="str">
        <f t="shared" ref="E11:T11" ca="1" si="2">IF(LEN(INDIRECT("SWSHEETMETA!"&amp;$B11&amp;E$7))=0,"",MID(INDIRECT("SWSHEETMETA!"&amp;$B11&amp;E$7),5,LEN(INDIRECT("SWSHEETMETA!"&amp;$B11&amp;E$7))))</f>
        <v>PRODUCT HIERARCHY at FAMILY_CD equals SPR-77</v>
      </c>
      <c r="F11" s="168" t="str">
        <f t="shared" ca="1" si="2"/>
        <v/>
      </c>
      <c r="G11" s="168" t="str">
        <f t="shared" ca="1" si="2"/>
        <v/>
      </c>
      <c r="H11" s="168" t="str">
        <f t="shared" ca="1" si="2"/>
        <v/>
      </c>
      <c r="I11" s="168" t="str">
        <f t="shared" ca="1" si="2"/>
        <v/>
      </c>
      <c r="J11" s="168" t="str">
        <f t="shared" ca="1" si="2"/>
        <v/>
      </c>
      <c r="K11" s="168" t="str">
        <f t="shared" ca="1" si="2"/>
        <v/>
      </c>
      <c r="L11" s="168" t="str">
        <f t="shared" ca="1" si="2"/>
        <v/>
      </c>
      <c r="M11" s="168" t="str">
        <f t="shared" ca="1" si="2"/>
        <v/>
      </c>
      <c r="N11" s="168" t="str">
        <f t="shared" ca="1" si="2"/>
        <v/>
      </c>
      <c r="O11" s="168" t="str">
        <f t="shared" ca="1" si="2"/>
        <v/>
      </c>
      <c r="P11" s="168" t="str">
        <f t="shared" ca="1" si="2"/>
        <v/>
      </c>
      <c r="Q11" s="168" t="str">
        <f t="shared" ca="1" si="2"/>
        <v/>
      </c>
      <c r="R11" s="168" t="str">
        <f t="shared" ca="1" si="2"/>
        <v/>
      </c>
      <c r="S11" s="168" t="str">
        <f t="shared" ca="1" si="2"/>
        <v/>
      </c>
      <c r="T11" s="168" t="str">
        <f t="shared" ca="1" si="2"/>
        <v/>
      </c>
      <c r="U11" s="168" t="str">
        <f t="shared" ref="F11:AH20" ca="1" si="3">IF(LEN(INDIRECT("SWSHEETMETA!"&amp;$B11&amp;U$7))=0,"",MID(INDIRECT("SWSHEETMETA!"&amp;$B11&amp;U$7),5,LEN(INDIRECT("SWSHEETMETA!"&amp;$B11&amp;U$7))))</f>
        <v/>
      </c>
      <c r="V11" s="168" t="str">
        <f t="shared" ca="1" si="3"/>
        <v/>
      </c>
      <c r="W11" s="168" t="str">
        <f t="shared" ca="1" si="3"/>
        <v/>
      </c>
      <c r="X11" s="168" t="str">
        <f t="shared" ca="1" si="3"/>
        <v/>
      </c>
      <c r="Y11" s="168" t="str">
        <f t="shared" ca="1" si="3"/>
        <v/>
      </c>
      <c r="Z11" s="168" t="str">
        <f t="shared" ca="1" si="3"/>
        <v/>
      </c>
      <c r="AA11" s="168" t="str">
        <f t="shared" ca="1" si="3"/>
        <v/>
      </c>
      <c r="AB11" s="168" t="str">
        <f t="shared" ca="1" si="3"/>
        <v/>
      </c>
      <c r="AC11" s="168" t="str">
        <f t="shared" ca="1" si="3"/>
        <v/>
      </c>
      <c r="AD11" s="168" t="str">
        <f t="shared" ca="1" si="3"/>
        <v/>
      </c>
      <c r="AE11" s="168" t="str">
        <f t="shared" ca="1" si="3"/>
        <v/>
      </c>
      <c r="AF11" s="168" t="str">
        <f t="shared" ca="1" si="3"/>
        <v/>
      </c>
      <c r="AG11" s="168" t="str">
        <f t="shared" ca="1" si="3"/>
        <v/>
      </c>
      <c r="AH11" s="168" t="str">
        <f t="shared" ca="1" si="3"/>
        <v/>
      </c>
    </row>
    <row r="12" spans="1:34" ht="30" customHeight="1" x14ac:dyDescent="0.2">
      <c r="A12" s="110"/>
      <c r="B12" s="113" t="str">
        <f t="shared" si="1"/>
        <v>F</v>
      </c>
      <c r="C12" s="110"/>
      <c r="D12" s="110"/>
      <c r="E12" s="168" t="str">
        <f t="shared" ref="E12:E25" ca="1" si="4">IF(LEN(INDIRECT("SWSHEETMETA!"&amp;$B12&amp;E$7))=0,"",MID(INDIRECT("SWSHEETMETA!"&amp;$B12&amp;E$7),5,LEN(INDIRECT("SWSHEETMETA!"&amp;$B12&amp;E$7))))</f>
        <v>CUSTOMER HIERARCHY at ALL equals TRUE</v>
      </c>
      <c r="F12" s="168" t="str">
        <f t="shared" ca="1" si="3"/>
        <v/>
      </c>
      <c r="G12" s="168" t="str">
        <f t="shared" ca="1" si="3"/>
        <v/>
      </c>
      <c r="H12" s="168" t="str">
        <f t="shared" ca="1" si="3"/>
        <v/>
      </c>
      <c r="I12" s="168" t="str">
        <f t="shared" ca="1" si="3"/>
        <v/>
      </c>
      <c r="J12" s="168" t="str">
        <f t="shared" ca="1" si="3"/>
        <v/>
      </c>
      <c r="K12" s="168" t="str">
        <f t="shared" ca="1" si="3"/>
        <v/>
      </c>
      <c r="L12" s="168" t="str">
        <f t="shared" ca="1" si="3"/>
        <v/>
      </c>
      <c r="M12" s="168" t="str">
        <f t="shared" ca="1" si="3"/>
        <v/>
      </c>
      <c r="N12" s="168" t="str">
        <f t="shared" ca="1" si="3"/>
        <v/>
      </c>
      <c r="O12" s="168" t="str">
        <f t="shared" ca="1" si="3"/>
        <v/>
      </c>
      <c r="P12" s="168" t="str">
        <f t="shared" ca="1" si="3"/>
        <v/>
      </c>
      <c r="Q12" s="168" t="str">
        <f t="shared" ca="1" si="3"/>
        <v/>
      </c>
      <c r="R12" s="168" t="str">
        <f t="shared" ca="1" si="3"/>
        <v/>
      </c>
      <c r="S12" s="168" t="str">
        <f t="shared" ca="1" si="3"/>
        <v/>
      </c>
      <c r="T12" s="168" t="str">
        <f t="shared" ca="1" si="3"/>
        <v/>
      </c>
      <c r="U12" s="168" t="str">
        <f t="shared" ca="1" si="3"/>
        <v/>
      </c>
      <c r="V12" s="168" t="str">
        <f t="shared" ca="1" si="3"/>
        <v/>
      </c>
      <c r="W12" s="168" t="str">
        <f t="shared" ca="1" si="3"/>
        <v/>
      </c>
      <c r="X12" s="168" t="str">
        <f t="shared" ca="1" si="3"/>
        <v/>
      </c>
      <c r="Y12" s="168" t="str">
        <f t="shared" ca="1" si="3"/>
        <v/>
      </c>
      <c r="Z12" s="168" t="str">
        <f t="shared" ca="1" si="3"/>
        <v/>
      </c>
      <c r="AA12" s="168" t="str">
        <f t="shared" ca="1" si="3"/>
        <v/>
      </c>
      <c r="AB12" s="168" t="str">
        <f t="shared" ca="1" si="3"/>
        <v/>
      </c>
      <c r="AC12" s="168" t="str">
        <f t="shared" ca="1" si="3"/>
        <v/>
      </c>
      <c r="AD12" s="168" t="str">
        <f t="shared" ca="1" si="3"/>
        <v/>
      </c>
      <c r="AE12" s="168" t="str">
        <f t="shared" ca="1" si="3"/>
        <v/>
      </c>
      <c r="AF12" s="168" t="str">
        <f t="shared" ca="1" si="3"/>
        <v/>
      </c>
      <c r="AG12" s="168" t="str">
        <f t="shared" ca="1" si="3"/>
        <v/>
      </c>
      <c r="AH12" s="168" t="str">
        <f t="shared" ca="1" si="3"/>
        <v/>
      </c>
    </row>
    <row r="13" spans="1:34" ht="30" customHeight="1" x14ac:dyDescent="0.2">
      <c r="A13" s="110"/>
      <c r="B13" s="113" t="str">
        <f t="shared" si="1"/>
        <v>G</v>
      </c>
      <c r="C13" s="110"/>
      <c r="D13" s="110"/>
      <c r="E13" s="168" t="str">
        <f t="shared" ca="1" si="4"/>
        <v>SOURCE HIERARCHY at ALL equals TRUE</v>
      </c>
      <c r="F13" s="168" t="str">
        <f t="shared" ca="1" si="3"/>
        <v/>
      </c>
      <c r="G13" s="168" t="str">
        <f t="shared" ca="1" si="3"/>
        <v/>
      </c>
      <c r="H13" s="168" t="str">
        <f t="shared" ca="1" si="3"/>
        <v/>
      </c>
      <c r="I13" s="168" t="str">
        <f t="shared" ca="1" si="3"/>
        <v/>
      </c>
      <c r="J13" s="168" t="str">
        <f t="shared" ca="1" si="3"/>
        <v/>
      </c>
      <c r="K13" s="168" t="str">
        <f t="shared" ca="1" si="3"/>
        <v/>
      </c>
      <c r="L13" s="168" t="str">
        <f t="shared" ca="1" si="3"/>
        <v/>
      </c>
      <c r="M13" s="168" t="str">
        <f t="shared" ca="1" si="3"/>
        <v/>
      </c>
      <c r="N13" s="168" t="str">
        <f t="shared" ca="1" si="3"/>
        <v/>
      </c>
      <c r="O13" s="168" t="str">
        <f t="shared" ca="1" si="3"/>
        <v/>
      </c>
      <c r="P13" s="168" t="str">
        <f t="shared" ca="1" si="3"/>
        <v/>
      </c>
      <c r="Q13" s="168" t="str">
        <f t="shared" ca="1" si="3"/>
        <v/>
      </c>
      <c r="R13" s="168" t="str">
        <f t="shared" ca="1" si="3"/>
        <v/>
      </c>
      <c r="S13" s="168" t="str">
        <f t="shared" ca="1" si="3"/>
        <v/>
      </c>
      <c r="T13" s="168" t="str">
        <f t="shared" ca="1" si="3"/>
        <v/>
      </c>
      <c r="U13" s="168" t="str">
        <f t="shared" ca="1" si="3"/>
        <v/>
      </c>
      <c r="V13" s="168" t="str">
        <f t="shared" ca="1" si="3"/>
        <v/>
      </c>
      <c r="W13" s="168" t="str">
        <f t="shared" ca="1" si="3"/>
        <v/>
      </c>
      <c r="X13" s="168" t="str">
        <f t="shared" ca="1" si="3"/>
        <v/>
      </c>
      <c r="Y13" s="168" t="str">
        <f t="shared" ca="1" si="3"/>
        <v/>
      </c>
      <c r="Z13" s="168" t="str">
        <f t="shared" ca="1" si="3"/>
        <v/>
      </c>
      <c r="AA13" s="168" t="str">
        <f t="shared" ca="1" si="3"/>
        <v/>
      </c>
      <c r="AB13" s="168" t="str">
        <f t="shared" ca="1" si="3"/>
        <v/>
      </c>
      <c r="AC13" s="168" t="str">
        <f t="shared" ca="1" si="3"/>
        <v/>
      </c>
      <c r="AD13" s="168" t="str">
        <f t="shared" ca="1" si="3"/>
        <v/>
      </c>
      <c r="AE13" s="168" t="str">
        <f t="shared" ca="1" si="3"/>
        <v/>
      </c>
      <c r="AF13" s="168" t="str">
        <f t="shared" ca="1" si="3"/>
        <v/>
      </c>
      <c r="AG13" s="168" t="str">
        <f t="shared" ca="1" si="3"/>
        <v/>
      </c>
      <c r="AH13" s="168" t="str">
        <f t="shared" ca="1" si="3"/>
        <v/>
      </c>
    </row>
    <row r="14" spans="1:34" ht="30" customHeight="1" x14ac:dyDescent="0.2">
      <c r="A14" s="110"/>
      <c r="B14" s="113" t="str">
        <f t="shared" si="1"/>
        <v>H</v>
      </c>
      <c r="C14" s="110"/>
      <c r="D14" s="110"/>
      <c r="E14" s="168" t="str">
        <f t="shared" ca="1" si="4"/>
        <v/>
      </c>
      <c r="F14" s="168" t="str">
        <f t="shared" ca="1" si="3"/>
        <v/>
      </c>
      <c r="G14" s="168" t="str">
        <f t="shared" ca="1" si="3"/>
        <v/>
      </c>
      <c r="H14" s="168" t="str">
        <f t="shared" ca="1" si="3"/>
        <v/>
      </c>
      <c r="I14" s="168" t="str">
        <f t="shared" ca="1" si="3"/>
        <v/>
      </c>
      <c r="J14" s="168" t="str">
        <f t="shared" ca="1" si="3"/>
        <v/>
      </c>
      <c r="K14" s="168" t="str">
        <f t="shared" ca="1" si="3"/>
        <v/>
      </c>
      <c r="L14" s="168" t="str">
        <f t="shared" ca="1" si="3"/>
        <v/>
      </c>
      <c r="M14" s="168" t="str">
        <f t="shared" ca="1" si="3"/>
        <v/>
      </c>
      <c r="N14" s="168" t="str">
        <f t="shared" ca="1" si="3"/>
        <v/>
      </c>
      <c r="O14" s="168" t="str">
        <f t="shared" ca="1" si="3"/>
        <v/>
      </c>
      <c r="P14" s="168" t="str">
        <f t="shared" ca="1" si="3"/>
        <v/>
      </c>
      <c r="Q14" s="168" t="str">
        <f t="shared" ca="1" si="3"/>
        <v/>
      </c>
      <c r="R14" s="168" t="str">
        <f t="shared" ca="1" si="3"/>
        <v/>
      </c>
      <c r="S14" s="168" t="str">
        <f t="shared" ca="1" si="3"/>
        <v/>
      </c>
      <c r="T14" s="168" t="str">
        <f t="shared" ca="1" si="3"/>
        <v/>
      </c>
      <c r="U14" s="168" t="str">
        <f t="shared" ca="1" si="3"/>
        <v/>
      </c>
      <c r="V14" s="168" t="str">
        <f t="shared" ca="1" si="3"/>
        <v/>
      </c>
      <c r="W14" s="168" t="str">
        <f t="shared" ca="1" si="3"/>
        <v/>
      </c>
      <c r="X14" s="168" t="str">
        <f t="shared" ca="1" si="3"/>
        <v/>
      </c>
      <c r="Y14" s="168" t="str">
        <f t="shared" ca="1" si="3"/>
        <v/>
      </c>
      <c r="Z14" s="168" t="str">
        <f t="shared" ca="1" si="3"/>
        <v/>
      </c>
      <c r="AA14" s="168" t="str">
        <f t="shared" ca="1" si="3"/>
        <v/>
      </c>
      <c r="AB14" s="168" t="str">
        <f t="shared" ca="1" si="3"/>
        <v/>
      </c>
      <c r="AC14" s="168" t="str">
        <f t="shared" ca="1" si="3"/>
        <v/>
      </c>
      <c r="AD14" s="168" t="str">
        <f t="shared" ca="1" si="3"/>
        <v/>
      </c>
      <c r="AE14" s="168" t="str">
        <f t="shared" ca="1" si="3"/>
        <v/>
      </c>
      <c r="AF14" s="168" t="str">
        <f t="shared" ca="1" si="3"/>
        <v/>
      </c>
      <c r="AG14" s="168" t="str">
        <f t="shared" ca="1" si="3"/>
        <v/>
      </c>
      <c r="AH14" s="168" t="str">
        <f t="shared" ca="1" si="3"/>
        <v/>
      </c>
    </row>
    <row r="15" spans="1:34" ht="30" customHeight="1" x14ac:dyDescent="0.2">
      <c r="A15" s="110"/>
      <c r="B15" s="113" t="str">
        <f t="shared" si="1"/>
        <v>I</v>
      </c>
      <c r="C15" s="110"/>
      <c r="D15" s="110"/>
      <c r="E15" s="168" t="str">
        <f t="shared" ca="1" si="4"/>
        <v/>
      </c>
      <c r="F15" s="168" t="str">
        <f t="shared" ca="1" si="3"/>
        <v/>
      </c>
      <c r="G15" s="168" t="str">
        <f t="shared" ca="1" si="3"/>
        <v/>
      </c>
      <c r="H15" s="168" t="str">
        <f t="shared" ca="1" si="3"/>
        <v/>
      </c>
      <c r="I15" s="168" t="str">
        <f t="shared" ca="1" si="3"/>
        <v/>
      </c>
      <c r="J15" s="168" t="str">
        <f t="shared" ca="1" si="3"/>
        <v/>
      </c>
      <c r="K15" s="168" t="str">
        <f t="shared" ca="1" si="3"/>
        <v/>
      </c>
      <c r="L15" s="168" t="str">
        <f t="shared" ca="1" si="3"/>
        <v/>
      </c>
      <c r="M15" s="168" t="str">
        <f t="shared" ca="1" si="3"/>
        <v/>
      </c>
      <c r="N15" s="168" t="str">
        <f t="shared" ca="1" si="3"/>
        <v/>
      </c>
      <c r="O15" s="168" t="str">
        <f t="shared" ca="1" si="3"/>
        <v/>
      </c>
      <c r="P15" s="168" t="str">
        <f t="shared" ca="1" si="3"/>
        <v/>
      </c>
      <c r="Q15" s="168" t="str">
        <f t="shared" ca="1" si="3"/>
        <v/>
      </c>
      <c r="R15" s="168" t="str">
        <f t="shared" ca="1" si="3"/>
        <v/>
      </c>
      <c r="S15" s="168" t="str">
        <f t="shared" ca="1" si="3"/>
        <v/>
      </c>
      <c r="T15" s="168" t="str">
        <f t="shared" ca="1" si="3"/>
        <v/>
      </c>
      <c r="U15" s="168" t="str">
        <f t="shared" ca="1" si="3"/>
        <v/>
      </c>
      <c r="V15" s="168" t="str">
        <f t="shared" ca="1" si="3"/>
        <v/>
      </c>
      <c r="W15" s="168" t="str">
        <f t="shared" ca="1" si="3"/>
        <v/>
      </c>
      <c r="X15" s="168" t="str">
        <f t="shared" ca="1" si="3"/>
        <v/>
      </c>
      <c r="Y15" s="168" t="str">
        <f t="shared" ca="1" si="3"/>
        <v/>
      </c>
      <c r="Z15" s="168" t="str">
        <f t="shared" ca="1" si="3"/>
        <v/>
      </c>
      <c r="AA15" s="168" t="str">
        <f t="shared" ca="1" si="3"/>
        <v/>
      </c>
      <c r="AB15" s="168" t="str">
        <f t="shared" ca="1" si="3"/>
        <v/>
      </c>
      <c r="AC15" s="168" t="str">
        <f t="shared" ca="1" si="3"/>
        <v/>
      </c>
      <c r="AD15" s="168" t="str">
        <f t="shared" ca="1" si="3"/>
        <v/>
      </c>
      <c r="AE15" s="168" t="str">
        <f t="shared" ca="1" si="3"/>
        <v/>
      </c>
      <c r="AF15" s="168" t="str">
        <f t="shared" ca="1" si="3"/>
        <v/>
      </c>
      <c r="AG15" s="168" t="str">
        <f t="shared" ca="1" si="3"/>
        <v/>
      </c>
      <c r="AH15" s="168" t="str">
        <f t="shared" ca="1" si="3"/>
        <v/>
      </c>
    </row>
    <row r="16" spans="1:34" ht="30" customHeight="1" x14ac:dyDescent="0.2">
      <c r="A16" s="110"/>
      <c r="B16" s="113" t="str">
        <f t="shared" si="1"/>
        <v>J</v>
      </c>
      <c r="C16" s="110"/>
      <c r="D16" s="110"/>
      <c r="E16" s="168" t="str">
        <f t="shared" ca="1" si="4"/>
        <v/>
      </c>
      <c r="F16" s="168" t="str">
        <f t="shared" ca="1" si="3"/>
        <v/>
      </c>
      <c r="G16" s="168" t="str">
        <f t="shared" ca="1" si="3"/>
        <v/>
      </c>
      <c r="H16" s="168" t="str">
        <f t="shared" ca="1" si="3"/>
        <v/>
      </c>
      <c r="I16" s="168" t="str">
        <f t="shared" ca="1" si="3"/>
        <v/>
      </c>
      <c r="J16" s="168" t="str">
        <f t="shared" ca="1" si="3"/>
        <v/>
      </c>
      <c r="K16" s="168" t="str">
        <f t="shared" ca="1" si="3"/>
        <v/>
      </c>
      <c r="L16" s="168" t="str">
        <f t="shared" ca="1" si="3"/>
        <v/>
      </c>
      <c r="M16" s="168" t="str">
        <f t="shared" ca="1" si="3"/>
        <v/>
      </c>
      <c r="N16" s="168" t="str">
        <f t="shared" ca="1" si="3"/>
        <v/>
      </c>
      <c r="O16" s="168" t="str">
        <f t="shared" ca="1" si="3"/>
        <v/>
      </c>
      <c r="P16" s="168" t="str">
        <f t="shared" ca="1" si="3"/>
        <v/>
      </c>
      <c r="Q16" s="168" t="str">
        <f t="shared" ca="1" si="3"/>
        <v/>
      </c>
      <c r="R16" s="168" t="str">
        <f t="shared" ca="1" si="3"/>
        <v/>
      </c>
      <c r="S16" s="168" t="str">
        <f t="shared" ca="1" si="3"/>
        <v/>
      </c>
      <c r="T16" s="168" t="str">
        <f t="shared" ca="1" si="3"/>
        <v/>
      </c>
      <c r="U16" s="168" t="str">
        <f t="shared" ca="1" si="3"/>
        <v/>
      </c>
      <c r="V16" s="168" t="str">
        <f t="shared" ca="1" si="3"/>
        <v/>
      </c>
      <c r="W16" s="168" t="str">
        <f t="shared" ca="1" si="3"/>
        <v/>
      </c>
      <c r="X16" s="168" t="str">
        <f t="shared" ca="1" si="3"/>
        <v/>
      </c>
      <c r="Y16" s="168" t="str">
        <f t="shared" ca="1" si="3"/>
        <v/>
      </c>
      <c r="Z16" s="168" t="str">
        <f t="shared" ca="1" si="3"/>
        <v/>
      </c>
      <c r="AA16" s="168" t="str">
        <f t="shared" ca="1" si="3"/>
        <v/>
      </c>
      <c r="AB16" s="168" t="str">
        <f t="shared" ca="1" si="3"/>
        <v/>
      </c>
      <c r="AC16" s="168" t="str">
        <f t="shared" ca="1" si="3"/>
        <v/>
      </c>
      <c r="AD16" s="168" t="str">
        <f t="shared" ca="1" si="3"/>
        <v/>
      </c>
      <c r="AE16" s="168" t="str">
        <f t="shared" ca="1" si="3"/>
        <v/>
      </c>
      <c r="AF16" s="168" t="str">
        <f t="shared" ca="1" si="3"/>
        <v/>
      </c>
      <c r="AG16" s="168" t="str">
        <f t="shared" ca="1" si="3"/>
        <v/>
      </c>
      <c r="AH16" s="168" t="str">
        <f t="shared" ca="1" si="3"/>
        <v/>
      </c>
    </row>
    <row r="17" spans="1:34" ht="30" customHeight="1" x14ac:dyDescent="0.2">
      <c r="A17" s="110"/>
      <c r="B17" s="113" t="str">
        <f t="shared" si="1"/>
        <v>K</v>
      </c>
      <c r="C17" s="110"/>
      <c r="D17" s="110"/>
      <c r="E17" s="168" t="str">
        <f t="shared" ca="1" si="4"/>
        <v/>
      </c>
      <c r="F17" s="168" t="str">
        <f t="shared" ca="1" si="3"/>
        <v/>
      </c>
      <c r="G17" s="168" t="str">
        <f t="shared" ca="1" si="3"/>
        <v/>
      </c>
      <c r="H17" s="168" t="str">
        <f t="shared" ca="1" si="3"/>
        <v/>
      </c>
      <c r="I17" s="168" t="str">
        <f t="shared" ca="1" si="3"/>
        <v/>
      </c>
      <c r="J17" s="168" t="str">
        <f t="shared" ca="1" si="3"/>
        <v/>
      </c>
      <c r="K17" s="168" t="str">
        <f t="shared" ca="1" si="3"/>
        <v/>
      </c>
      <c r="L17" s="168" t="str">
        <f t="shared" ca="1" si="3"/>
        <v/>
      </c>
      <c r="M17" s="168" t="str">
        <f t="shared" ca="1" si="3"/>
        <v/>
      </c>
      <c r="N17" s="168" t="str">
        <f t="shared" ca="1" si="3"/>
        <v/>
      </c>
      <c r="O17" s="168" t="str">
        <f t="shared" ca="1" si="3"/>
        <v/>
      </c>
      <c r="P17" s="168" t="str">
        <f t="shared" ca="1" si="3"/>
        <v/>
      </c>
      <c r="Q17" s="168" t="str">
        <f t="shared" ca="1" si="3"/>
        <v/>
      </c>
      <c r="R17" s="168" t="str">
        <f t="shared" ca="1" si="3"/>
        <v/>
      </c>
      <c r="S17" s="168" t="str">
        <f t="shared" ca="1" si="3"/>
        <v/>
      </c>
      <c r="T17" s="168" t="str">
        <f t="shared" ca="1" si="3"/>
        <v/>
      </c>
      <c r="U17" s="168" t="str">
        <f t="shared" ca="1" si="3"/>
        <v/>
      </c>
      <c r="V17" s="168" t="str">
        <f t="shared" ca="1" si="3"/>
        <v/>
      </c>
      <c r="W17" s="168" t="str">
        <f t="shared" ca="1" si="3"/>
        <v/>
      </c>
      <c r="X17" s="168" t="str">
        <f t="shared" ca="1" si="3"/>
        <v/>
      </c>
      <c r="Y17" s="168" t="str">
        <f t="shared" ca="1" si="3"/>
        <v/>
      </c>
      <c r="Z17" s="168" t="str">
        <f t="shared" ca="1" si="3"/>
        <v/>
      </c>
      <c r="AA17" s="168" t="str">
        <f t="shared" ca="1" si="3"/>
        <v/>
      </c>
      <c r="AB17" s="168" t="str">
        <f t="shared" ca="1" si="3"/>
        <v/>
      </c>
      <c r="AC17" s="168" t="str">
        <f t="shared" ca="1" si="3"/>
        <v/>
      </c>
      <c r="AD17" s="168" t="str">
        <f t="shared" ca="1" si="3"/>
        <v/>
      </c>
      <c r="AE17" s="168" t="str">
        <f t="shared" ca="1" si="3"/>
        <v/>
      </c>
      <c r="AF17" s="168" t="str">
        <f t="shared" ca="1" si="3"/>
        <v/>
      </c>
      <c r="AG17" s="168" t="str">
        <f t="shared" ca="1" si="3"/>
        <v/>
      </c>
      <c r="AH17" s="168" t="str">
        <f t="shared" ca="1" si="3"/>
        <v/>
      </c>
    </row>
    <row r="18" spans="1:34" ht="30" customHeight="1" x14ac:dyDescent="0.2">
      <c r="A18" s="110"/>
      <c r="B18" s="113" t="str">
        <f t="shared" si="1"/>
        <v>L</v>
      </c>
      <c r="C18" s="110"/>
      <c r="D18" s="110"/>
      <c r="E18" s="168" t="str">
        <f t="shared" ca="1" si="4"/>
        <v/>
      </c>
      <c r="F18" s="168" t="str">
        <f t="shared" ca="1" si="3"/>
        <v/>
      </c>
      <c r="G18" s="168" t="str">
        <f t="shared" ca="1" si="3"/>
        <v/>
      </c>
      <c r="H18" s="168" t="str">
        <f t="shared" ca="1" si="3"/>
        <v/>
      </c>
      <c r="I18" s="168" t="str">
        <f t="shared" ca="1" si="3"/>
        <v/>
      </c>
      <c r="J18" s="168" t="str">
        <f t="shared" ca="1" si="3"/>
        <v/>
      </c>
      <c r="K18" s="168" t="str">
        <f t="shared" ca="1" si="3"/>
        <v/>
      </c>
      <c r="L18" s="168" t="str">
        <f t="shared" ca="1" si="3"/>
        <v/>
      </c>
      <c r="M18" s="168" t="str">
        <f t="shared" ca="1" si="3"/>
        <v/>
      </c>
      <c r="N18" s="168" t="str">
        <f t="shared" ca="1" si="3"/>
        <v/>
      </c>
      <c r="O18" s="168" t="str">
        <f t="shared" ca="1" si="3"/>
        <v/>
      </c>
      <c r="P18" s="168" t="str">
        <f t="shared" ca="1" si="3"/>
        <v/>
      </c>
      <c r="Q18" s="168" t="str">
        <f t="shared" ca="1" si="3"/>
        <v/>
      </c>
      <c r="R18" s="168" t="str">
        <f t="shared" ca="1" si="3"/>
        <v/>
      </c>
      <c r="S18" s="168" t="str">
        <f t="shared" ca="1" si="3"/>
        <v/>
      </c>
      <c r="T18" s="168" t="str">
        <f t="shared" ca="1" si="3"/>
        <v/>
      </c>
      <c r="U18" s="168" t="str">
        <f t="shared" ca="1" si="3"/>
        <v/>
      </c>
      <c r="V18" s="168" t="str">
        <f t="shared" ca="1" si="3"/>
        <v/>
      </c>
      <c r="W18" s="168" t="str">
        <f t="shared" ca="1" si="3"/>
        <v/>
      </c>
      <c r="X18" s="168" t="str">
        <f t="shared" ca="1" si="3"/>
        <v/>
      </c>
      <c r="Y18" s="168" t="str">
        <f t="shared" ca="1" si="3"/>
        <v/>
      </c>
      <c r="Z18" s="168" t="str">
        <f t="shared" ca="1" si="3"/>
        <v/>
      </c>
      <c r="AA18" s="168" t="str">
        <f t="shared" ca="1" si="3"/>
        <v/>
      </c>
      <c r="AB18" s="168" t="str">
        <f t="shared" ca="1" si="3"/>
        <v/>
      </c>
      <c r="AC18" s="168" t="str">
        <f t="shared" ca="1" si="3"/>
        <v/>
      </c>
      <c r="AD18" s="168" t="str">
        <f t="shared" ca="1" si="3"/>
        <v/>
      </c>
      <c r="AE18" s="168" t="str">
        <f t="shared" ca="1" si="3"/>
        <v/>
      </c>
      <c r="AF18" s="168" t="str">
        <f t="shared" ca="1" si="3"/>
        <v/>
      </c>
      <c r="AG18" s="168" t="str">
        <f t="shared" ca="1" si="3"/>
        <v/>
      </c>
      <c r="AH18" s="168" t="str">
        <f t="shared" ca="1" si="3"/>
        <v/>
      </c>
    </row>
    <row r="19" spans="1:34" ht="30" customHeight="1" x14ac:dyDescent="0.2">
      <c r="A19" s="110"/>
      <c r="B19" s="113" t="str">
        <f t="shared" si="1"/>
        <v>M</v>
      </c>
      <c r="C19" s="110"/>
      <c r="D19" s="110"/>
      <c r="E19" s="168" t="str">
        <f t="shared" ca="1" si="4"/>
        <v/>
      </c>
      <c r="F19" s="168" t="str">
        <f t="shared" ca="1" si="3"/>
        <v/>
      </c>
      <c r="G19" s="168" t="str">
        <f t="shared" ca="1" si="3"/>
        <v/>
      </c>
      <c r="H19" s="168" t="str">
        <f t="shared" ca="1" si="3"/>
        <v/>
      </c>
      <c r="I19" s="168" t="str">
        <f t="shared" ca="1" si="3"/>
        <v/>
      </c>
      <c r="J19" s="168" t="str">
        <f t="shared" ca="1" si="3"/>
        <v/>
      </c>
      <c r="K19" s="168" t="str">
        <f t="shared" ca="1" si="3"/>
        <v/>
      </c>
      <c r="L19" s="168" t="str">
        <f t="shared" ca="1" si="3"/>
        <v/>
      </c>
      <c r="M19" s="168" t="str">
        <f t="shared" ca="1" si="3"/>
        <v/>
      </c>
      <c r="N19" s="168" t="str">
        <f t="shared" ca="1" si="3"/>
        <v/>
      </c>
      <c r="O19" s="168" t="str">
        <f t="shared" ca="1" si="3"/>
        <v/>
      </c>
      <c r="P19" s="168" t="str">
        <f t="shared" ca="1" si="3"/>
        <v/>
      </c>
      <c r="Q19" s="168" t="str">
        <f t="shared" ca="1" si="3"/>
        <v/>
      </c>
      <c r="R19" s="168" t="str">
        <f t="shared" ca="1" si="3"/>
        <v/>
      </c>
      <c r="S19" s="168" t="str">
        <f t="shared" ca="1" si="3"/>
        <v/>
      </c>
      <c r="T19" s="168" t="str">
        <f t="shared" ca="1" si="3"/>
        <v/>
      </c>
      <c r="U19" s="168" t="str">
        <f t="shared" ca="1" si="3"/>
        <v/>
      </c>
      <c r="V19" s="168" t="str">
        <f t="shared" ca="1" si="3"/>
        <v/>
      </c>
      <c r="W19" s="168" t="str">
        <f t="shared" ca="1" si="3"/>
        <v/>
      </c>
      <c r="X19" s="168" t="str">
        <f t="shared" ca="1" si="3"/>
        <v/>
      </c>
      <c r="Y19" s="168" t="str">
        <f t="shared" ca="1" si="3"/>
        <v/>
      </c>
      <c r="Z19" s="168" t="str">
        <f t="shared" ca="1" si="3"/>
        <v/>
      </c>
      <c r="AA19" s="168" t="str">
        <f t="shared" ca="1" si="3"/>
        <v/>
      </c>
      <c r="AB19" s="168" t="str">
        <f t="shared" ca="1" si="3"/>
        <v/>
      </c>
      <c r="AC19" s="168" t="str">
        <f t="shared" ca="1" si="3"/>
        <v/>
      </c>
      <c r="AD19" s="168" t="str">
        <f t="shared" ca="1" si="3"/>
        <v/>
      </c>
      <c r="AE19" s="168" t="str">
        <f t="shared" ca="1" si="3"/>
        <v/>
      </c>
      <c r="AF19" s="168" t="str">
        <f t="shared" ca="1" si="3"/>
        <v/>
      </c>
      <c r="AG19" s="168" t="str">
        <f t="shared" ca="1" si="3"/>
        <v/>
      </c>
      <c r="AH19" s="168" t="str">
        <f t="shared" ca="1" si="3"/>
        <v/>
      </c>
    </row>
    <row r="20" spans="1:34" ht="30" customHeight="1" x14ac:dyDescent="0.2">
      <c r="A20" s="110"/>
      <c r="B20" s="113" t="str">
        <f t="shared" si="1"/>
        <v>N</v>
      </c>
      <c r="C20" s="110"/>
      <c r="D20" s="110"/>
      <c r="E20" s="168" t="str">
        <f t="shared" ca="1" si="4"/>
        <v/>
      </c>
      <c r="F20" s="168" t="str">
        <f t="shared" ca="1" si="3"/>
        <v/>
      </c>
      <c r="G20" s="168" t="str">
        <f t="shared" ca="1" si="3"/>
        <v/>
      </c>
      <c r="H20" s="168" t="str">
        <f t="shared" ca="1" si="3"/>
        <v/>
      </c>
      <c r="I20" s="168" t="str">
        <f t="shared" ca="1" si="3"/>
        <v/>
      </c>
      <c r="J20" s="168" t="str">
        <f t="shared" ca="1" si="3"/>
        <v/>
      </c>
      <c r="K20" s="168" t="str">
        <f t="shared" ca="1" si="3"/>
        <v/>
      </c>
      <c r="L20" s="168" t="str">
        <f t="shared" ca="1" si="3"/>
        <v/>
      </c>
      <c r="M20" s="168" t="str">
        <f t="shared" ca="1" si="3"/>
        <v/>
      </c>
      <c r="N20" s="168" t="str">
        <f t="shared" ca="1" si="3"/>
        <v/>
      </c>
      <c r="O20" s="168" t="str">
        <f t="shared" ref="F20:AH25" ca="1" si="5">IF(LEN(INDIRECT("SWSHEETMETA!"&amp;$B20&amp;O$7))=0,"",MID(INDIRECT("SWSHEETMETA!"&amp;$B20&amp;O$7),5,LEN(INDIRECT("SWSHEETMETA!"&amp;$B20&amp;O$7))))</f>
        <v/>
      </c>
      <c r="P20" s="168" t="str">
        <f t="shared" ca="1" si="5"/>
        <v/>
      </c>
      <c r="Q20" s="168" t="str">
        <f t="shared" ca="1" si="5"/>
        <v/>
      </c>
      <c r="R20" s="168" t="str">
        <f t="shared" ca="1" si="5"/>
        <v/>
      </c>
      <c r="S20" s="168" t="str">
        <f t="shared" ca="1" si="5"/>
        <v/>
      </c>
      <c r="T20" s="168" t="str">
        <f t="shared" ca="1" si="5"/>
        <v/>
      </c>
      <c r="U20" s="168" t="str">
        <f t="shared" ca="1" si="5"/>
        <v/>
      </c>
      <c r="V20" s="168" t="str">
        <f t="shared" ca="1" si="5"/>
        <v/>
      </c>
      <c r="W20" s="168" t="str">
        <f t="shared" ca="1" si="5"/>
        <v/>
      </c>
      <c r="X20" s="168" t="str">
        <f t="shared" ca="1" si="5"/>
        <v/>
      </c>
      <c r="Y20" s="168" t="str">
        <f t="shared" ca="1" si="5"/>
        <v/>
      </c>
      <c r="Z20" s="168" t="str">
        <f t="shared" ca="1" si="5"/>
        <v/>
      </c>
      <c r="AA20" s="168" t="str">
        <f t="shared" ca="1" si="5"/>
        <v/>
      </c>
      <c r="AB20" s="168" t="str">
        <f t="shared" ca="1" si="5"/>
        <v/>
      </c>
      <c r="AC20" s="168" t="str">
        <f t="shared" ca="1" si="5"/>
        <v/>
      </c>
      <c r="AD20" s="168" t="str">
        <f t="shared" ca="1" si="5"/>
        <v/>
      </c>
      <c r="AE20" s="168" t="str">
        <f t="shared" ca="1" si="5"/>
        <v/>
      </c>
      <c r="AF20" s="168" t="str">
        <f t="shared" ca="1" si="5"/>
        <v/>
      </c>
      <c r="AG20" s="168" t="str">
        <f t="shared" ca="1" si="5"/>
        <v/>
      </c>
      <c r="AH20" s="168" t="str">
        <f t="shared" ca="1" si="5"/>
        <v/>
      </c>
    </row>
    <row r="21" spans="1:34" ht="30" customHeight="1" x14ac:dyDescent="0.2">
      <c r="A21" s="110"/>
      <c r="B21" s="113" t="str">
        <f t="shared" si="1"/>
        <v>O</v>
      </c>
      <c r="C21" s="110"/>
      <c r="D21" s="110"/>
      <c r="E21" s="168" t="str">
        <f t="shared" ca="1" si="4"/>
        <v/>
      </c>
      <c r="F21" s="168" t="str">
        <f t="shared" ca="1" si="5"/>
        <v/>
      </c>
      <c r="G21" s="168" t="str">
        <f t="shared" ca="1" si="5"/>
        <v/>
      </c>
      <c r="H21" s="168" t="str">
        <f t="shared" ca="1" si="5"/>
        <v/>
      </c>
      <c r="I21" s="168" t="str">
        <f t="shared" ca="1" si="5"/>
        <v/>
      </c>
      <c r="J21" s="168" t="str">
        <f t="shared" ca="1" si="5"/>
        <v/>
      </c>
      <c r="K21" s="168" t="str">
        <f t="shared" ca="1" si="5"/>
        <v/>
      </c>
      <c r="L21" s="168" t="str">
        <f t="shared" ca="1" si="5"/>
        <v/>
      </c>
      <c r="M21" s="168" t="str">
        <f t="shared" ca="1" si="5"/>
        <v/>
      </c>
      <c r="N21" s="168" t="str">
        <f t="shared" ca="1" si="5"/>
        <v/>
      </c>
      <c r="O21" s="168" t="str">
        <f t="shared" ca="1" si="5"/>
        <v/>
      </c>
      <c r="P21" s="168" t="str">
        <f t="shared" ca="1" si="5"/>
        <v/>
      </c>
      <c r="Q21" s="168" t="str">
        <f t="shared" ca="1" si="5"/>
        <v/>
      </c>
      <c r="R21" s="168" t="str">
        <f t="shared" ca="1" si="5"/>
        <v/>
      </c>
      <c r="S21" s="168" t="str">
        <f t="shared" ca="1" si="5"/>
        <v/>
      </c>
      <c r="T21" s="168" t="str">
        <f t="shared" ca="1" si="5"/>
        <v/>
      </c>
      <c r="U21" s="168" t="str">
        <f t="shared" ca="1" si="5"/>
        <v/>
      </c>
      <c r="V21" s="168" t="str">
        <f t="shared" ca="1" si="5"/>
        <v/>
      </c>
      <c r="W21" s="168" t="str">
        <f t="shared" ca="1" si="5"/>
        <v/>
      </c>
      <c r="X21" s="168" t="str">
        <f t="shared" ca="1" si="5"/>
        <v/>
      </c>
      <c r="Y21" s="168" t="str">
        <f t="shared" ca="1" si="5"/>
        <v/>
      </c>
      <c r="Z21" s="168" t="str">
        <f t="shared" ca="1" si="5"/>
        <v/>
      </c>
      <c r="AA21" s="168" t="str">
        <f t="shared" ca="1" si="5"/>
        <v/>
      </c>
      <c r="AB21" s="168" t="str">
        <f t="shared" ca="1" si="5"/>
        <v/>
      </c>
      <c r="AC21" s="168" t="str">
        <f t="shared" ca="1" si="5"/>
        <v/>
      </c>
      <c r="AD21" s="168" t="str">
        <f t="shared" ca="1" si="5"/>
        <v/>
      </c>
      <c r="AE21" s="168" t="str">
        <f t="shared" ca="1" si="5"/>
        <v/>
      </c>
      <c r="AF21" s="168" t="str">
        <f t="shared" ca="1" si="5"/>
        <v/>
      </c>
      <c r="AG21" s="168" t="str">
        <f t="shared" ca="1" si="5"/>
        <v/>
      </c>
      <c r="AH21" s="168" t="str">
        <f t="shared" ca="1" si="5"/>
        <v/>
      </c>
    </row>
    <row r="22" spans="1:34" ht="30" customHeight="1" x14ac:dyDescent="0.2">
      <c r="A22" s="110"/>
      <c r="B22" s="113" t="str">
        <f t="shared" si="1"/>
        <v>P</v>
      </c>
      <c r="C22" s="110"/>
      <c r="D22" s="110"/>
      <c r="E22" s="168" t="str">
        <f t="shared" ca="1" si="4"/>
        <v/>
      </c>
      <c r="F22" s="168" t="str">
        <f t="shared" ca="1" si="5"/>
        <v/>
      </c>
      <c r="G22" s="168" t="str">
        <f t="shared" ca="1" si="5"/>
        <v/>
      </c>
      <c r="H22" s="168" t="str">
        <f t="shared" ca="1" si="5"/>
        <v/>
      </c>
      <c r="I22" s="168" t="str">
        <f t="shared" ca="1" si="5"/>
        <v/>
      </c>
      <c r="J22" s="168" t="str">
        <f t="shared" ca="1" si="5"/>
        <v/>
      </c>
      <c r="K22" s="168" t="str">
        <f t="shared" ca="1" si="5"/>
        <v/>
      </c>
      <c r="L22" s="168" t="str">
        <f t="shared" ca="1" si="5"/>
        <v/>
      </c>
      <c r="M22" s="168" t="str">
        <f t="shared" ca="1" si="5"/>
        <v/>
      </c>
      <c r="N22" s="168" t="str">
        <f t="shared" ca="1" si="5"/>
        <v/>
      </c>
      <c r="O22" s="168" t="str">
        <f t="shared" ca="1" si="5"/>
        <v/>
      </c>
      <c r="P22" s="168" t="str">
        <f t="shared" ca="1" si="5"/>
        <v/>
      </c>
      <c r="Q22" s="168" t="str">
        <f t="shared" ca="1" si="5"/>
        <v/>
      </c>
      <c r="R22" s="168" t="str">
        <f t="shared" ca="1" si="5"/>
        <v/>
      </c>
      <c r="S22" s="168" t="str">
        <f t="shared" ca="1" si="5"/>
        <v/>
      </c>
      <c r="T22" s="168" t="str">
        <f t="shared" ca="1" si="5"/>
        <v/>
      </c>
      <c r="U22" s="168" t="str">
        <f t="shared" ca="1" si="5"/>
        <v/>
      </c>
      <c r="V22" s="168" t="str">
        <f t="shared" ca="1" si="5"/>
        <v/>
      </c>
      <c r="W22" s="168" t="str">
        <f t="shared" ca="1" si="5"/>
        <v/>
      </c>
      <c r="X22" s="168" t="str">
        <f t="shared" ca="1" si="5"/>
        <v/>
      </c>
      <c r="Y22" s="168" t="str">
        <f t="shared" ca="1" si="5"/>
        <v/>
      </c>
      <c r="Z22" s="168" t="str">
        <f t="shared" ca="1" si="5"/>
        <v/>
      </c>
      <c r="AA22" s="168" t="str">
        <f t="shared" ca="1" si="5"/>
        <v/>
      </c>
      <c r="AB22" s="168" t="str">
        <f t="shared" ca="1" si="5"/>
        <v/>
      </c>
      <c r="AC22" s="168" t="str">
        <f t="shared" ca="1" si="5"/>
        <v/>
      </c>
      <c r="AD22" s="168" t="str">
        <f t="shared" ca="1" si="5"/>
        <v/>
      </c>
      <c r="AE22" s="168" t="str">
        <f t="shared" ca="1" si="5"/>
        <v/>
      </c>
      <c r="AF22" s="168" t="str">
        <f t="shared" ca="1" si="5"/>
        <v/>
      </c>
      <c r="AG22" s="168" t="str">
        <f t="shared" ca="1" si="5"/>
        <v/>
      </c>
      <c r="AH22" s="168" t="str">
        <f t="shared" ca="1" si="5"/>
        <v/>
      </c>
    </row>
    <row r="23" spans="1:34" ht="30" customHeight="1" x14ac:dyDescent="0.2">
      <c r="A23" s="110"/>
      <c r="B23" s="113" t="str">
        <f t="shared" si="1"/>
        <v>Q</v>
      </c>
      <c r="C23" s="110"/>
      <c r="D23" s="110"/>
      <c r="E23" s="168" t="str">
        <f t="shared" ca="1" si="4"/>
        <v/>
      </c>
      <c r="F23" s="168" t="str">
        <f t="shared" ca="1" si="5"/>
        <v/>
      </c>
      <c r="G23" s="168" t="str">
        <f t="shared" ca="1" si="5"/>
        <v/>
      </c>
      <c r="H23" s="168" t="str">
        <f t="shared" ca="1" si="5"/>
        <v/>
      </c>
      <c r="I23" s="168" t="str">
        <f t="shared" ca="1" si="5"/>
        <v/>
      </c>
      <c r="J23" s="168" t="str">
        <f t="shared" ca="1" si="5"/>
        <v/>
      </c>
      <c r="K23" s="168" t="str">
        <f t="shared" ca="1" si="5"/>
        <v/>
      </c>
      <c r="L23" s="168" t="str">
        <f t="shared" ca="1" si="5"/>
        <v/>
      </c>
      <c r="M23" s="168" t="str">
        <f t="shared" ca="1" si="5"/>
        <v/>
      </c>
      <c r="N23" s="168" t="str">
        <f t="shared" ca="1" si="5"/>
        <v/>
      </c>
      <c r="O23" s="168" t="str">
        <f t="shared" ca="1" si="5"/>
        <v/>
      </c>
      <c r="P23" s="168" t="str">
        <f t="shared" ca="1" si="5"/>
        <v/>
      </c>
      <c r="Q23" s="168" t="str">
        <f t="shared" ca="1" si="5"/>
        <v/>
      </c>
      <c r="R23" s="168" t="str">
        <f t="shared" ca="1" si="5"/>
        <v/>
      </c>
      <c r="S23" s="168" t="str">
        <f t="shared" ca="1" si="5"/>
        <v/>
      </c>
      <c r="T23" s="168" t="str">
        <f t="shared" ca="1" si="5"/>
        <v/>
      </c>
      <c r="U23" s="168" t="str">
        <f t="shared" ca="1" si="5"/>
        <v/>
      </c>
      <c r="V23" s="168" t="str">
        <f t="shared" ca="1" si="5"/>
        <v/>
      </c>
      <c r="W23" s="168" t="str">
        <f t="shared" ca="1" si="5"/>
        <v/>
      </c>
      <c r="X23" s="168" t="str">
        <f t="shared" ca="1" si="5"/>
        <v/>
      </c>
      <c r="Y23" s="168" t="str">
        <f t="shared" ca="1" si="5"/>
        <v/>
      </c>
      <c r="Z23" s="168" t="str">
        <f t="shared" ca="1" si="5"/>
        <v/>
      </c>
      <c r="AA23" s="168" t="str">
        <f t="shared" ca="1" si="5"/>
        <v/>
      </c>
      <c r="AB23" s="168" t="str">
        <f t="shared" ca="1" si="5"/>
        <v/>
      </c>
      <c r="AC23" s="168" t="str">
        <f t="shared" ca="1" si="5"/>
        <v/>
      </c>
      <c r="AD23" s="168" t="str">
        <f t="shared" ca="1" si="5"/>
        <v/>
      </c>
      <c r="AE23" s="168" t="str">
        <f t="shared" ca="1" si="5"/>
        <v/>
      </c>
      <c r="AF23" s="168" t="str">
        <f t="shared" ca="1" si="5"/>
        <v/>
      </c>
      <c r="AG23" s="168" t="str">
        <f t="shared" ca="1" si="5"/>
        <v/>
      </c>
      <c r="AH23" s="168" t="str">
        <f t="shared" ca="1" si="5"/>
        <v/>
      </c>
    </row>
    <row r="24" spans="1:34" ht="30" customHeight="1" x14ac:dyDescent="0.2">
      <c r="A24" s="110"/>
      <c r="B24" s="113" t="str">
        <f t="shared" si="1"/>
        <v>R</v>
      </c>
      <c r="C24" s="110"/>
      <c r="D24" s="110"/>
      <c r="E24" s="168" t="str">
        <f t="shared" ca="1" si="4"/>
        <v/>
      </c>
      <c r="F24" s="168" t="str">
        <f t="shared" ca="1" si="5"/>
        <v/>
      </c>
      <c r="G24" s="168" t="str">
        <f t="shared" ca="1" si="5"/>
        <v/>
      </c>
      <c r="H24" s="168" t="str">
        <f t="shared" ca="1" si="5"/>
        <v/>
      </c>
      <c r="I24" s="168" t="str">
        <f t="shared" ca="1" si="5"/>
        <v/>
      </c>
      <c r="J24" s="168" t="str">
        <f t="shared" ca="1" si="5"/>
        <v/>
      </c>
      <c r="K24" s="168" t="str">
        <f t="shared" ca="1" si="5"/>
        <v/>
      </c>
      <c r="L24" s="168" t="str">
        <f t="shared" ca="1" si="5"/>
        <v/>
      </c>
      <c r="M24" s="168" t="str">
        <f t="shared" ca="1" si="5"/>
        <v/>
      </c>
      <c r="N24" s="168" t="str">
        <f t="shared" ca="1" si="5"/>
        <v/>
      </c>
      <c r="O24" s="168" t="str">
        <f t="shared" ca="1" si="5"/>
        <v/>
      </c>
      <c r="P24" s="168" t="str">
        <f t="shared" ca="1" si="5"/>
        <v/>
      </c>
      <c r="Q24" s="168" t="str">
        <f t="shared" ca="1" si="5"/>
        <v/>
      </c>
      <c r="R24" s="168" t="str">
        <f t="shared" ca="1" si="5"/>
        <v/>
      </c>
      <c r="S24" s="168" t="str">
        <f t="shared" ca="1" si="5"/>
        <v/>
      </c>
      <c r="T24" s="168" t="str">
        <f t="shared" ca="1" si="5"/>
        <v/>
      </c>
      <c r="U24" s="168" t="str">
        <f t="shared" ca="1" si="5"/>
        <v/>
      </c>
      <c r="V24" s="168" t="str">
        <f t="shared" ca="1" si="5"/>
        <v/>
      </c>
      <c r="W24" s="168" t="str">
        <f t="shared" ca="1" si="5"/>
        <v/>
      </c>
      <c r="X24" s="168" t="str">
        <f t="shared" ca="1" si="5"/>
        <v/>
      </c>
      <c r="Y24" s="168" t="str">
        <f t="shared" ca="1" si="5"/>
        <v/>
      </c>
      <c r="Z24" s="168" t="str">
        <f t="shared" ca="1" si="5"/>
        <v/>
      </c>
      <c r="AA24" s="168" t="str">
        <f t="shared" ca="1" si="5"/>
        <v/>
      </c>
      <c r="AB24" s="168" t="str">
        <f t="shared" ca="1" si="5"/>
        <v/>
      </c>
      <c r="AC24" s="168" t="str">
        <f t="shared" ca="1" si="5"/>
        <v/>
      </c>
      <c r="AD24" s="168" t="str">
        <f t="shared" ca="1" si="5"/>
        <v/>
      </c>
      <c r="AE24" s="168" t="str">
        <f t="shared" ca="1" si="5"/>
        <v/>
      </c>
      <c r="AF24" s="168" t="str">
        <f t="shared" ca="1" si="5"/>
        <v/>
      </c>
      <c r="AG24" s="168" t="str">
        <f t="shared" ca="1" si="5"/>
        <v/>
      </c>
      <c r="AH24" s="168" t="str">
        <f t="shared" ca="1" si="5"/>
        <v/>
      </c>
    </row>
    <row r="25" spans="1:34" ht="30" customHeight="1" x14ac:dyDescent="0.2">
      <c r="A25" s="110"/>
      <c r="B25" s="113" t="str">
        <f t="shared" si="1"/>
        <v>S</v>
      </c>
      <c r="C25" s="110"/>
      <c r="D25" s="110"/>
      <c r="E25" s="169" t="str">
        <f t="shared" ca="1" si="4"/>
        <v/>
      </c>
      <c r="F25" s="169" t="str">
        <f t="shared" ca="1" si="5"/>
        <v/>
      </c>
      <c r="G25" s="169" t="str">
        <f t="shared" ca="1" si="5"/>
        <v/>
      </c>
      <c r="H25" s="169" t="str">
        <f t="shared" ca="1" si="5"/>
        <v/>
      </c>
      <c r="I25" s="169" t="str">
        <f t="shared" ca="1" si="5"/>
        <v/>
      </c>
      <c r="J25" s="169" t="str">
        <f t="shared" ca="1" si="5"/>
        <v/>
      </c>
      <c r="K25" s="169" t="str">
        <f t="shared" ca="1" si="5"/>
        <v/>
      </c>
      <c r="L25" s="169" t="str">
        <f t="shared" ca="1" si="5"/>
        <v/>
      </c>
      <c r="M25" s="169" t="str">
        <f t="shared" ca="1" si="5"/>
        <v/>
      </c>
      <c r="N25" s="169" t="str">
        <f t="shared" ca="1" si="5"/>
        <v/>
      </c>
      <c r="O25" s="169" t="str">
        <f t="shared" ca="1" si="5"/>
        <v/>
      </c>
      <c r="P25" s="169" t="str">
        <f t="shared" ca="1" si="5"/>
        <v/>
      </c>
      <c r="Q25" s="169" t="str">
        <f t="shared" ca="1" si="5"/>
        <v/>
      </c>
      <c r="R25" s="169" t="str">
        <f t="shared" ca="1" si="5"/>
        <v/>
      </c>
      <c r="S25" s="169" t="str">
        <f t="shared" ca="1" si="5"/>
        <v/>
      </c>
      <c r="T25" s="169" t="str">
        <f t="shared" ca="1" si="5"/>
        <v/>
      </c>
      <c r="U25" s="169" t="str">
        <f t="shared" ca="1" si="5"/>
        <v/>
      </c>
      <c r="V25" s="169" t="str">
        <f t="shared" ca="1" si="5"/>
        <v/>
      </c>
      <c r="W25" s="169" t="str">
        <f t="shared" ca="1" si="5"/>
        <v/>
      </c>
      <c r="X25" s="169" t="str">
        <f t="shared" ca="1" si="5"/>
        <v/>
      </c>
      <c r="Y25" s="169" t="str">
        <f t="shared" ca="1" si="5"/>
        <v/>
      </c>
      <c r="Z25" s="169" t="str">
        <f t="shared" ca="1" si="5"/>
        <v/>
      </c>
      <c r="AA25" s="169" t="str">
        <f t="shared" ca="1" si="5"/>
        <v/>
      </c>
      <c r="AB25" s="169" t="str">
        <f t="shared" ca="1" si="5"/>
        <v/>
      </c>
      <c r="AC25" s="169" t="str">
        <f t="shared" ca="1" si="5"/>
        <v/>
      </c>
      <c r="AD25" s="169" t="str">
        <f t="shared" ca="1" si="5"/>
        <v/>
      </c>
      <c r="AE25" s="169" t="str">
        <f t="shared" ca="1" si="5"/>
        <v/>
      </c>
      <c r="AF25" s="169" t="str">
        <f t="shared" ca="1" si="5"/>
        <v/>
      </c>
      <c r="AG25" s="169" t="str">
        <f t="shared" ca="1" si="5"/>
        <v/>
      </c>
      <c r="AH25" s="169" t="str">
        <f t="shared" ca="1" si="5"/>
        <v/>
      </c>
    </row>
    <row r="26" spans="1:34" x14ac:dyDescent="0.2">
      <c r="A26" s="110"/>
      <c r="B26" s="113" t="str">
        <f t="shared" si="1"/>
        <v>T</v>
      </c>
      <c r="C26" s="110"/>
      <c r="D26" s="110"/>
      <c r="E26" s="110"/>
      <c r="F26" s="110"/>
      <c r="G26" s="110"/>
      <c r="H26" s="110"/>
      <c r="I26" s="110"/>
      <c r="J26" s="110"/>
    </row>
    <row r="27" spans="1:34" x14ac:dyDescent="0.2">
      <c r="A27" s="110"/>
      <c r="B27" s="113" t="str">
        <f t="shared" si="1"/>
        <v>U</v>
      </c>
      <c r="C27" s="110"/>
      <c r="D27" s="110"/>
      <c r="E27" s="110"/>
      <c r="F27" s="110"/>
      <c r="G27" s="110"/>
      <c r="H27" s="110"/>
      <c r="I27" s="110"/>
      <c r="J27" s="110"/>
    </row>
    <row r="28" spans="1:34" x14ac:dyDescent="0.2">
      <c r="A28" s="110"/>
      <c r="B28" s="113" t="str">
        <f t="shared" si="1"/>
        <v>V</v>
      </c>
      <c r="C28" s="110"/>
      <c r="D28" s="110"/>
      <c r="E28" s="110"/>
      <c r="F28" s="110"/>
      <c r="G28" s="110"/>
      <c r="H28" s="110"/>
      <c r="I28" s="110"/>
      <c r="J28" s="110"/>
    </row>
    <row r="29" spans="1:34" x14ac:dyDescent="0.2">
      <c r="A29" s="110"/>
      <c r="B29" s="110"/>
      <c r="C29" s="110"/>
      <c r="D29" s="110"/>
      <c r="E29" s="110"/>
      <c r="F29" s="110"/>
      <c r="G29" s="110"/>
      <c r="H29" s="110"/>
      <c r="I29" s="110"/>
      <c r="J29" s="110"/>
    </row>
    <row r="30" spans="1:34" ht="237.75" customHeight="1" x14ac:dyDescent="0.2">
      <c r="A30" s="110"/>
      <c r="B30" s="110"/>
      <c r="C30" s="110"/>
      <c r="D30" s="110"/>
      <c r="E30" s="110"/>
      <c r="F30" s="110"/>
      <c r="G30" s="110"/>
      <c r="H30" s="110"/>
      <c r="I30" s="110"/>
      <c r="J30" s="110"/>
    </row>
    <row r="31" spans="1:34" x14ac:dyDescent="0.2">
      <c r="A31" s="110"/>
      <c r="B31" s="110"/>
      <c r="C31" s="110"/>
      <c r="D31" s="110"/>
      <c r="E31" s="110"/>
      <c r="F31" s="110"/>
      <c r="G31" s="110"/>
      <c r="H31" s="110"/>
      <c r="I31" s="110"/>
      <c r="J31" s="110"/>
    </row>
    <row r="32" spans="1:34" x14ac:dyDescent="0.2">
      <c r="A32" s="110"/>
      <c r="B32" s="110"/>
      <c r="C32" s="110"/>
      <c r="D32" s="110"/>
      <c r="E32" s="110"/>
      <c r="F32" s="110"/>
      <c r="G32" s="110"/>
      <c r="H32" s="110"/>
      <c r="I32" s="110"/>
      <c r="J32" s="110"/>
    </row>
    <row r="33" spans="1:10" x14ac:dyDescent="0.2">
      <c r="A33" s="110"/>
      <c r="B33" s="110"/>
      <c r="C33" s="110"/>
      <c r="D33" s="110"/>
      <c r="E33" s="110"/>
      <c r="F33" s="110"/>
      <c r="G33" s="110"/>
      <c r="H33" s="110"/>
      <c r="I33" s="110"/>
      <c r="J33" s="110"/>
    </row>
    <row r="34" spans="1:10" x14ac:dyDescent="0.2">
      <c r="A34" s="110"/>
      <c r="B34" s="110"/>
      <c r="C34" s="110"/>
      <c r="D34" s="110"/>
      <c r="E34" s="110"/>
      <c r="F34" s="110"/>
      <c r="G34" s="110"/>
      <c r="H34" s="110"/>
      <c r="I34" s="110"/>
      <c r="J34" s="110"/>
    </row>
    <row r="35" spans="1:10" x14ac:dyDescent="0.2">
      <c r="A35" s="110"/>
      <c r="B35" s="110"/>
      <c r="C35" s="110"/>
      <c r="D35" s="110"/>
      <c r="E35" s="110"/>
      <c r="F35" s="110"/>
      <c r="G35" s="110"/>
      <c r="H35" s="110"/>
      <c r="I35" s="110"/>
      <c r="J35" s="110"/>
    </row>
    <row r="36" spans="1:10" x14ac:dyDescent="0.2">
      <c r="A36" s="110"/>
      <c r="B36" s="110"/>
      <c r="C36" s="110"/>
      <c r="D36" s="110"/>
      <c r="E36" s="110"/>
      <c r="F36" s="110"/>
      <c r="G36" s="110"/>
      <c r="H36" s="110"/>
      <c r="I36" s="110"/>
      <c r="J36" s="110"/>
    </row>
    <row r="37" spans="1:10" x14ac:dyDescent="0.2">
      <c r="A37" s="110"/>
      <c r="B37" s="110"/>
      <c r="C37" s="110"/>
      <c r="D37" s="110"/>
      <c r="E37" s="110"/>
      <c r="F37" s="110"/>
      <c r="G37" s="110"/>
      <c r="H37" s="110"/>
      <c r="I37" s="110"/>
      <c r="J37" s="110"/>
    </row>
    <row r="38" spans="1:10" x14ac:dyDescent="0.2">
      <c r="A38" s="110"/>
      <c r="B38" s="110"/>
      <c r="C38" s="110"/>
      <c r="D38" s="110"/>
      <c r="E38" s="110"/>
      <c r="F38" s="110"/>
      <c r="G38" s="110"/>
      <c r="H38" s="110"/>
      <c r="I38" s="110"/>
      <c r="J38" s="110"/>
    </row>
    <row r="39" spans="1:10" x14ac:dyDescent="0.2">
      <c r="A39" s="110"/>
      <c r="B39" s="110"/>
      <c r="C39" s="110"/>
      <c r="D39" s="110"/>
      <c r="E39" s="110"/>
      <c r="F39" s="110"/>
      <c r="G39" s="110"/>
      <c r="H39" s="110"/>
      <c r="I39" s="110"/>
      <c r="J39" s="110"/>
    </row>
    <row r="40" spans="1:10" x14ac:dyDescent="0.2">
      <c r="A40" s="110"/>
      <c r="B40" s="110"/>
      <c r="C40" s="110"/>
      <c r="D40" s="110"/>
      <c r="E40" s="110"/>
      <c r="F40" s="110"/>
      <c r="G40" s="110"/>
      <c r="H40" s="110"/>
      <c r="I40" s="110"/>
      <c r="J40" s="110"/>
    </row>
    <row r="41" spans="1:10" x14ac:dyDescent="0.2">
      <c r="A41" s="110"/>
      <c r="B41" s="110"/>
      <c r="C41" s="110"/>
      <c r="D41" s="110"/>
      <c r="E41" s="110"/>
      <c r="F41" s="110"/>
      <c r="G41" s="110"/>
      <c r="H41" s="110"/>
      <c r="I41" s="110"/>
      <c r="J41" s="110"/>
    </row>
    <row r="42" spans="1:10" x14ac:dyDescent="0.2">
      <c r="A42" s="126"/>
      <c r="B42" s="126"/>
      <c r="C42" s="126"/>
      <c r="D42" s="126"/>
      <c r="E42" s="126"/>
      <c r="F42" s="126"/>
      <c r="G42" s="126"/>
      <c r="H42" s="126"/>
      <c r="I42" s="126"/>
      <c r="J42" s="126"/>
    </row>
    <row r="43" spans="1:10" x14ac:dyDescent="0.2">
      <c r="A43" s="126"/>
      <c r="B43" s="126"/>
      <c r="C43" s="126"/>
      <c r="D43" s="126"/>
      <c r="E43" s="126"/>
      <c r="F43" s="126"/>
      <c r="G43" s="126"/>
      <c r="H43" s="126"/>
      <c r="I43" s="126"/>
      <c r="J43" s="126"/>
    </row>
    <row r="44" spans="1:10" x14ac:dyDescent="0.2">
      <c r="A44" s="126"/>
      <c r="B44" s="126"/>
      <c r="C44" s="126"/>
      <c r="D44" s="126"/>
      <c r="E44" s="126"/>
      <c r="F44" s="126"/>
      <c r="G44" s="126"/>
      <c r="H44" s="126"/>
      <c r="I44" s="126"/>
      <c r="J44" s="126"/>
    </row>
    <row r="45" spans="1:10" x14ac:dyDescent="0.2">
      <c r="A45" s="126"/>
      <c r="B45" s="126"/>
      <c r="C45" s="126"/>
      <c r="D45" s="126"/>
      <c r="E45" s="126"/>
      <c r="F45" s="126"/>
      <c r="G45" s="126"/>
      <c r="H45" s="126"/>
      <c r="I45" s="126"/>
      <c r="J45" s="126"/>
    </row>
    <row r="46" spans="1:10" x14ac:dyDescent="0.2">
      <c r="A46" s="126"/>
      <c r="B46" s="126"/>
      <c r="C46" s="126"/>
      <c r="D46" s="126"/>
      <c r="E46" s="126"/>
      <c r="F46" s="126"/>
      <c r="G46" s="126"/>
      <c r="H46" s="126"/>
      <c r="I46" s="126"/>
      <c r="J46" s="126"/>
    </row>
    <row r="47" spans="1:10" x14ac:dyDescent="0.2">
      <c r="A47" s="141" t="s">
        <v>192</v>
      </c>
      <c r="B47" s="126"/>
      <c r="C47" s="126"/>
      <c r="D47" s="126"/>
      <c r="E47" s="126"/>
      <c r="F47" s="126"/>
      <c r="G47" s="126"/>
      <c r="H47" s="126"/>
      <c r="I47" s="126"/>
      <c r="J47" s="126"/>
    </row>
    <row r="48" spans="1:10" x14ac:dyDescent="0.2">
      <c r="A48" s="126"/>
      <c r="B48" s="126"/>
      <c r="C48" s="126"/>
      <c r="D48" s="126"/>
      <c r="E48" s="126"/>
      <c r="F48" s="126"/>
      <c r="G48" s="126"/>
      <c r="H48" s="126"/>
      <c r="I48" s="126"/>
      <c r="J48" s="126"/>
    </row>
    <row r="49" spans="1:10" x14ac:dyDescent="0.2">
      <c r="A49" s="126"/>
      <c r="B49" s="126"/>
      <c r="C49" s="126"/>
      <c r="D49" s="126"/>
      <c r="E49" s="126"/>
      <c r="F49" s="126"/>
      <c r="G49" s="126"/>
      <c r="H49" s="126"/>
      <c r="I49" s="126"/>
      <c r="J49" s="126"/>
    </row>
    <row r="50" spans="1:10" x14ac:dyDescent="0.2">
      <c r="A50" s="134" t="s">
        <v>107</v>
      </c>
      <c r="B50" s="134"/>
      <c r="C50" s="134"/>
      <c r="D50" s="134"/>
      <c r="E50" s="135" t="b">
        <f ca="1">IF(LEN(CONCATENATE(E$11,E$12,E$13,E$14,E$15,E$16,E$17,E$18,E$19,E$20,E$21,E$22,E$23,E$24,E$25))=0,TRUE,NOT(ISERROR(FIND($A50,CONCATENATE(E$11,E$12,E$13,E$14,E$15,E$16,E$17,E$18,E$19,E$20,E$21,E$22,E$23,E$24,E$25)))))</f>
        <v>1</v>
      </c>
      <c r="F50" s="135"/>
      <c r="G50" s="135"/>
      <c r="H50" s="135"/>
      <c r="I50" s="135"/>
      <c r="J50" s="135"/>
    </row>
    <row r="51" spans="1:10" x14ac:dyDescent="0.2">
      <c r="A51" s="140" t="s">
        <v>267</v>
      </c>
      <c r="B51" s="134"/>
      <c r="C51" s="134"/>
      <c r="D51" s="134"/>
      <c r="E51" s="135" t="b">
        <f ca="1">IF(LEN(CONCATENATE(E$11,E$12,E$13,E$14,E$15,E$16,E$17,E$18,E$19,E$20,E$21,E$22,E$23,E$24,E$25))=0,TRUE,NOT(ISERROR(FIND($A51,CONCATENATE(E$11,E$12,E$13,E$14,E$15,E$16,E$17,E$18,E$19,E$20,E$21,E$22,E$23,E$24,E$25)))))</f>
        <v>0</v>
      </c>
      <c r="F51" s="135"/>
      <c r="G51" s="135"/>
      <c r="H51" s="135"/>
      <c r="I51" s="135"/>
      <c r="J51" s="135"/>
    </row>
    <row r="52" spans="1:10" x14ac:dyDescent="0.2">
      <c r="A52" s="134" t="s">
        <v>239</v>
      </c>
      <c r="B52" s="134"/>
      <c r="C52" s="134"/>
      <c r="D52" s="134"/>
      <c r="E52" s="135" t="b">
        <f ca="1">IF(LEN(CONCATENATE(E$11,E$12,E$13,E$14,E$15,E$16,E$17,E$18,E$19,E$20,E$21,E$22,E$23,E$24,E$25))=0,TRUE,NOT(ISERROR(FIND($A52,CONCATENATE(E$11,E$12,E$13,E$14,E$15,E$16,E$17,E$18,E$19,E$20,E$21,E$22,E$23,E$24,E$25)))))</f>
        <v>0</v>
      </c>
      <c r="F52" s="135"/>
      <c r="G52" s="135"/>
      <c r="H52" s="135"/>
      <c r="I52" s="135"/>
      <c r="J52" s="135"/>
    </row>
    <row r="53" spans="1:10" x14ac:dyDescent="0.2">
      <c r="A53" s="134"/>
      <c r="B53" s="134"/>
      <c r="C53" s="134"/>
      <c r="D53" s="134"/>
      <c r="E53" s="134"/>
      <c r="F53" s="134"/>
      <c r="G53" s="134"/>
      <c r="H53" s="134"/>
      <c r="I53" s="134"/>
      <c r="J53" s="134"/>
    </row>
    <row r="54" spans="1:10" x14ac:dyDescent="0.2">
      <c r="A54" s="134"/>
      <c r="B54" s="134"/>
      <c r="C54" s="134"/>
      <c r="D54" s="134"/>
      <c r="E54" s="134"/>
      <c r="F54" s="134"/>
      <c r="G54" s="134"/>
      <c r="H54" s="134"/>
      <c r="I54" s="134"/>
      <c r="J54" s="134"/>
    </row>
    <row r="55" spans="1:10" x14ac:dyDescent="0.2">
      <c r="A55" s="134"/>
      <c r="B55" s="134"/>
      <c r="C55" s="134"/>
      <c r="D55" s="134"/>
      <c r="E55" s="134"/>
      <c r="F55" s="134"/>
      <c r="G55" s="134"/>
      <c r="H55" s="134"/>
      <c r="I55" s="134"/>
      <c r="J55" s="134"/>
    </row>
    <row r="56" spans="1:10" x14ac:dyDescent="0.2">
      <c r="A56" s="134"/>
      <c r="B56" s="134"/>
      <c r="C56" s="134"/>
      <c r="D56" s="134"/>
      <c r="E56" s="134"/>
      <c r="F56" s="134"/>
      <c r="G56" s="134"/>
      <c r="H56" s="134"/>
      <c r="I56" s="134"/>
      <c r="J56" s="134"/>
    </row>
    <row r="57" spans="1:10" x14ac:dyDescent="0.2">
      <c r="A57" s="134"/>
      <c r="B57" s="134"/>
      <c r="C57" s="134"/>
      <c r="D57" s="134"/>
      <c r="E57" s="134"/>
      <c r="F57" s="134"/>
      <c r="G57" s="134"/>
      <c r="H57" s="134"/>
      <c r="I57" s="134"/>
      <c r="J57" s="134"/>
    </row>
    <row r="58" spans="1:10" x14ac:dyDescent="0.2">
      <c r="A58" s="134"/>
      <c r="B58" s="134"/>
      <c r="C58" s="134"/>
      <c r="D58" s="134"/>
      <c r="E58" s="134"/>
      <c r="F58" s="110" t="s">
        <v>268</v>
      </c>
      <c r="G58" s="134"/>
      <c r="H58" s="134"/>
      <c r="I58" s="134"/>
      <c r="J58" s="134"/>
    </row>
    <row r="59" spans="1:10" x14ac:dyDescent="0.2">
      <c r="A59" s="134" t="str">
        <f>"all at " &amp;A50</f>
        <v>all at CUSTOMER HIERARCHY at ALL equals TRUE</v>
      </c>
      <c r="B59" s="134"/>
      <c r="C59" s="134"/>
      <c r="D59" s="134"/>
      <c r="E59" s="134" t="b">
        <f ca="1">IF(COUNTIF(E50:E50,TRUE)=1,TRUE,FALSE)</f>
        <v>1</v>
      </c>
      <c r="F59" s="110" t="s">
        <v>271</v>
      </c>
      <c r="G59" s="134"/>
      <c r="H59" s="134"/>
      <c r="I59" s="134"/>
      <c r="J59" s="134"/>
    </row>
    <row r="60" spans="1:10" x14ac:dyDescent="0.2">
      <c r="A60" s="140" t="str">
        <f>"all at " &amp;A51</f>
        <v>all at FULFILLMENT HIERARCHY at ALL equals TRUE</v>
      </c>
      <c r="B60" s="134"/>
      <c r="C60" s="134"/>
      <c r="D60" s="134"/>
      <c r="E60" s="134" t="b">
        <f ca="1">IF(COUNTIF(E51:E51,TRUE)=1,TRUE,FALSE)</f>
        <v>0</v>
      </c>
      <c r="F60" s="134" t="s">
        <v>245</v>
      </c>
      <c r="G60" s="134"/>
      <c r="H60" s="134"/>
      <c r="I60" s="134"/>
      <c r="J60" s="134"/>
    </row>
    <row r="61" spans="1:10" x14ac:dyDescent="0.2">
      <c r="A61" s="134" t="str">
        <f>"all at " &amp;A52</f>
        <v>all at PRODUCT HIERARCHY at ALL equals TRUE</v>
      </c>
      <c r="B61" s="134"/>
      <c r="C61" s="134"/>
      <c r="D61" s="134"/>
      <c r="E61" s="134" t="b">
        <f ca="1">IF(COUNTIF(E52:E52,TRUE)=1,TRUE,FALSE)</f>
        <v>0</v>
      </c>
      <c r="F61" s="134" t="s">
        <v>269</v>
      </c>
      <c r="G61" s="134"/>
      <c r="H61" s="134"/>
      <c r="I61" s="134"/>
      <c r="J61" s="134"/>
    </row>
    <row r="62" spans="1:10" x14ac:dyDescent="0.2">
      <c r="A62" s="134"/>
      <c r="B62" s="134"/>
      <c r="C62" s="134"/>
      <c r="D62" s="134"/>
      <c r="E62" s="134"/>
      <c r="F62" s="134"/>
      <c r="G62" s="134"/>
      <c r="H62" s="134"/>
      <c r="I62" s="134"/>
      <c r="J62" s="134"/>
    </row>
    <row r="63" spans="1:10" x14ac:dyDescent="0.2">
      <c r="A63" s="110"/>
      <c r="B63" s="110"/>
      <c r="C63" s="110"/>
      <c r="D63" s="110"/>
      <c r="E63" s="110"/>
      <c r="F63" s="110"/>
      <c r="G63" s="110"/>
      <c r="H63" s="110"/>
      <c r="I63" s="110"/>
      <c r="J63" s="110"/>
    </row>
    <row r="64" spans="1:10" x14ac:dyDescent="0.2">
      <c r="A64" s="110"/>
      <c r="B64" s="110"/>
      <c r="C64" s="110"/>
      <c r="D64" s="110"/>
      <c r="E64" s="110"/>
      <c r="F64" s="110"/>
      <c r="G64" s="110"/>
      <c r="H64" s="110"/>
      <c r="I64" s="110"/>
      <c r="J64" s="110"/>
    </row>
    <row r="65" spans="1:10" x14ac:dyDescent="0.2">
      <c r="A65" s="110"/>
      <c r="B65" s="110"/>
      <c r="C65" s="110"/>
      <c r="D65" s="110"/>
      <c r="E65" s="139" t="s">
        <v>270</v>
      </c>
      <c r="F65" s="110"/>
      <c r="G65" s="110"/>
      <c r="H65" s="110"/>
      <c r="I65" s="110"/>
      <c r="J65" s="110"/>
    </row>
    <row r="66" spans="1:10" x14ac:dyDescent="0.2">
      <c r="A66" s="110"/>
      <c r="B66" s="110"/>
      <c r="C66" s="110"/>
      <c r="D66" s="110"/>
      <c r="E66" s="134" t="str">
        <f ca="1">IF(E59,F59,"Not "&amp;F59)&amp;", "&amp;IF(E61,F61,"Not "&amp;F61)</f>
        <v>All Worldwide, Not Prod All</v>
      </c>
      <c r="F66" s="110"/>
      <c r="G66" s="110"/>
      <c r="H66" s="110"/>
      <c r="I66" s="110"/>
      <c r="J66" s="110"/>
    </row>
    <row r="67" spans="1:10" x14ac:dyDescent="0.2">
      <c r="A67" s="110"/>
      <c r="B67" s="110"/>
      <c r="C67" s="110"/>
      <c r="D67" s="110"/>
      <c r="E67" s="110" t="s">
        <v>108</v>
      </c>
      <c r="F67" s="110"/>
      <c r="G67" s="110"/>
      <c r="H67" s="110"/>
      <c r="I67" s="110"/>
      <c r="J67" s="110"/>
    </row>
    <row r="68" spans="1:10" x14ac:dyDescent="0.2">
      <c r="A68" s="110"/>
      <c r="B68" s="110"/>
      <c r="C68" s="110"/>
      <c r="D68" s="110"/>
      <c r="E68" s="110"/>
      <c r="F68" s="110"/>
      <c r="G68" s="110"/>
      <c r="H68" s="110"/>
      <c r="I68" s="110"/>
      <c r="J68" s="110"/>
    </row>
    <row r="69" spans="1:10" x14ac:dyDescent="0.2">
      <c r="A69" s="110"/>
      <c r="B69" s="110"/>
      <c r="C69" s="110"/>
      <c r="D69" s="110"/>
      <c r="E69" s="110"/>
      <c r="F69" s="110"/>
      <c r="G69" s="110"/>
      <c r="H69" s="110"/>
      <c r="I69" s="110"/>
      <c r="J69" s="110"/>
    </row>
    <row r="70" spans="1:10" x14ac:dyDescent="0.2">
      <c r="A70" s="110"/>
      <c r="B70" s="110"/>
      <c r="C70" s="110"/>
      <c r="D70" s="110"/>
      <c r="E70" s="110"/>
      <c r="F70" s="110"/>
      <c r="G70" s="110"/>
      <c r="H70" s="110"/>
      <c r="I70" s="110"/>
      <c r="J70" s="110"/>
    </row>
    <row r="71" spans="1:10" x14ac:dyDescent="0.2">
      <c r="A71" s="110"/>
      <c r="B71" s="110"/>
      <c r="C71" s="110"/>
      <c r="D71" s="110"/>
      <c r="E71" s="110"/>
      <c r="F71" s="110"/>
      <c r="G71" s="110"/>
      <c r="H71" s="110"/>
      <c r="I71" s="110"/>
      <c r="J71" s="110"/>
    </row>
    <row r="72" spans="1:10" x14ac:dyDescent="0.2">
      <c r="A72" s="110"/>
      <c r="B72" s="110"/>
      <c r="C72" s="110"/>
      <c r="D72" s="110"/>
      <c r="E72" s="110"/>
      <c r="F72" s="110"/>
      <c r="G72" s="110"/>
      <c r="H72" s="110"/>
      <c r="I72" s="110"/>
      <c r="J72" s="110"/>
    </row>
    <row r="73" spans="1:10" x14ac:dyDescent="0.2">
      <c r="A73" s="110"/>
      <c r="B73" s="110"/>
      <c r="C73" s="110"/>
      <c r="D73" s="110"/>
      <c r="E73" s="110"/>
      <c r="F73" s="110"/>
      <c r="G73" s="110"/>
      <c r="H73" s="110"/>
      <c r="I73" s="110"/>
      <c r="J73" s="110"/>
    </row>
    <row r="74" spans="1:10" x14ac:dyDescent="0.2">
      <c r="A74" s="110"/>
      <c r="B74" s="110"/>
      <c r="C74" s="110"/>
      <c r="D74" s="110"/>
      <c r="E74" s="110"/>
      <c r="F74" s="110"/>
      <c r="G74" s="110"/>
      <c r="H74" s="110"/>
      <c r="I74" s="110"/>
      <c r="J74" s="110"/>
    </row>
    <row r="75" spans="1:10" x14ac:dyDescent="0.2">
      <c r="A75" s="110"/>
      <c r="B75" s="110"/>
      <c r="C75" s="110"/>
      <c r="D75" s="110"/>
      <c r="E75" s="110"/>
      <c r="F75" s="110"/>
      <c r="G75" s="110"/>
      <c r="H75" s="110"/>
      <c r="I75" s="110"/>
      <c r="J75" s="110"/>
    </row>
    <row r="76" spans="1:10" x14ac:dyDescent="0.2">
      <c r="A76" s="110"/>
      <c r="B76" s="110"/>
      <c r="C76" s="110"/>
      <c r="D76" s="110"/>
      <c r="E76" s="110"/>
      <c r="F76" s="110"/>
      <c r="G76" s="110"/>
      <c r="H76" s="110"/>
      <c r="I76" s="110"/>
      <c r="J76" s="110"/>
    </row>
  </sheetData>
  <mergeCells count="1">
    <mergeCell ref="E3:E4"/>
  </mergeCells>
  <phoneticPr fontId="9" type="noConversion"/>
  <dataValidations count="1">
    <dataValidation type="textLength" allowBlank="1" showInputMessage="1" showErrorMessage="1" error="You are not allowed to modify this field." sqref="E11:AH25">
      <formula1>LEN(INDIRECT("SWSHEETMETA!"&amp;$B11&amp;E$7))-1</formula1>
      <formula2>LEN(INDIRECT("SWSHEETMETA!"&amp;$B11&amp;E$7))+1</formula2>
    </dataValidation>
  </dataValidations>
  <hyperlinks>
    <hyperlink ref="F6:H6" location="FrontEndView!N18" tooltip="Click Here View Time Series Business Rule Document" display="Business Rules"/>
    <hyperlink ref="A8" location="FilteringCriteria!A1:I1" tooltip="Click here to view tab describing item's filtering details" display="Filtering Criteria"/>
    <hyperlink ref="A6" location="Current_Period" tooltip="Click here to view Current Month or Quarter" display="Current Period"/>
    <hyperlink ref="A7" location="'Metrics &amp; Attributes View'!M1:Z1" tooltip="Click here to view tab with Metrics and Attributes" display="Metrics &amp; Attr."/>
  </hyperlinks>
  <pageMargins left="0.75" right="0.75" top="1" bottom="1" header="0.5" footer="0.5"/>
  <pageSetup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M102"/>
  <sheetViews>
    <sheetView workbookViewId="0"/>
  </sheetViews>
  <sheetFormatPr defaultRowHeight="12.75" x14ac:dyDescent="0.2"/>
  <cols>
    <col min="1" max="1" width="23.140625" bestFit="1" customWidth="1"/>
    <col min="2" max="2" width="15" bestFit="1" customWidth="1"/>
    <col min="3" max="3" width="18" bestFit="1" customWidth="1"/>
    <col min="4" max="4" width="44.85546875" customWidth="1"/>
    <col min="5" max="5" width="13.140625" bestFit="1" customWidth="1"/>
    <col min="6" max="6" width="20.42578125" bestFit="1" customWidth="1"/>
    <col min="7" max="7" width="21.5703125" bestFit="1" customWidth="1"/>
    <col min="8" max="8" width="22" bestFit="1" customWidth="1"/>
    <col min="9" max="9" width="23" bestFit="1" customWidth="1"/>
    <col min="10" max="10" width="10.140625" bestFit="1" customWidth="1"/>
    <col min="13" max="13" width="11" bestFit="1" customWidth="1"/>
    <col min="15" max="15" width="22.140625" bestFit="1" customWidth="1"/>
    <col min="16" max="16" width="14.28515625" bestFit="1" customWidth="1"/>
    <col min="17" max="17" width="12.28515625" bestFit="1" customWidth="1"/>
    <col min="19" max="19" width="22.42578125" bestFit="1" customWidth="1"/>
    <col min="20" max="20" width="17" bestFit="1" customWidth="1"/>
    <col min="21" max="21" width="17.5703125" bestFit="1" customWidth="1"/>
    <col min="22" max="23" width="16.28515625" bestFit="1" customWidth="1"/>
    <col min="24" max="24" width="13.140625" bestFit="1" customWidth="1"/>
    <col min="25" max="25" width="12" bestFit="1" customWidth="1"/>
    <col min="26" max="26" width="14.5703125" bestFit="1" customWidth="1"/>
    <col min="27" max="27" width="11" bestFit="1" customWidth="1"/>
    <col min="28" max="28" width="10" bestFit="1" customWidth="1"/>
    <col min="29" max="29" width="8.28515625" bestFit="1" customWidth="1"/>
    <col min="30" max="30" width="14.140625" bestFit="1" customWidth="1"/>
    <col min="31" max="32" width="20" bestFit="1" customWidth="1"/>
    <col min="33" max="33" width="18.140625" bestFit="1" customWidth="1"/>
    <col min="34" max="34" width="20.140625" bestFit="1" customWidth="1"/>
    <col min="35" max="35" width="12" bestFit="1" customWidth="1"/>
    <col min="36" max="36" width="23.5703125" bestFit="1" customWidth="1"/>
    <col min="37" max="37" width="18.140625" bestFit="1" customWidth="1"/>
    <col min="38" max="38" width="28.140625" bestFit="1" customWidth="1"/>
    <col min="39" max="39" width="14" bestFit="1" customWidth="1"/>
    <col min="40" max="40" width="28.140625" bestFit="1" customWidth="1"/>
    <col min="41" max="41" width="8.140625" bestFit="1" customWidth="1"/>
    <col min="42" max="42" width="5.85546875" bestFit="1" customWidth="1"/>
    <col min="43" max="43" width="13.28515625" bestFit="1" customWidth="1"/>
    <col min="44" max="44" width="12.7109375" bestFit="1" customWidth="1"/>
    <col min="45" max="45" width="7.28515625" bestFit="1" customWidth="1"/>
    <col min="46" max="47" width="17" bestFit="1" customWidth="1"/>
    <col min="48" max="48" width="12.5703125" bestFit="1" customWidth="1"/>
    <col min="49" max="49" width="24.140625" bestFit="1" customWidth="1"/>
    <col min="50" max="50" width="12.28515625" bestFit="1" customWidth="1"/>
    <col min="51" max="51" width="8.7109375" bestFit="1" customWidth="1"/>
    <col min="52" max="52" width="24.140625" bestFit="1" customWidth="1"/>
    <col min="53" max="53" width="6.140625" bestFit="1" customWidth="1"/>
    <col min="54" max="54" width="15" bestFit="1" customWidth="1"/>
    <col min="55" max="55" width="18.140625" bestFit="1" customWidth="1"/>
    <col min="56" max="56" width="20.140625" bestFit="1" customWidth="1"/>
    <col min="57" max="57" width="6.5703125" bestFit="1" customWidth="1"/>
    <col min="58" max="58" width="10.42578125" bestFit="1" customWidth="1"/>
    <col min="59" max="59" width="14.5703125" bestFit="1" customWidth="1"/>
    <col min="60" max="60" width="17.5703125" bestFit="1" customWidth="1"/>
    <col min="61" max="61" width="19.5703125" bestFit="1" customWidth="1"/>
    <col min="63" max="63" width="9.42578125" bestFit="1" customWidth="1"/>
    <col min="64" max="64" width="12.42578125" bestFit="1" customWidth="1"/>
    <col min="65" max="65" width="13.42578125" bestFit="1" customWidth="1"/>
    <col min="66" max="66" width="12.28515625" bestFit="1" customWidth="1"/>
    <col min="67" max="67" width="18.28515625" bestFit="1" customWidth="1"/>
    <col min="68" max="68" width="18.7109375" bestFit="1" customWidth="1"/>
    <col min="69" max="69" width="20.7109375" bestFit="1" customWidth="1"/>
    <col min="70" max="70" width="18" bestFit="1" customWidth="1"/>
    <col min="71" max="71" width="19.28515625" bestFit="1" customWidth="1"/>
    <col min="72" max="72" width="22" bestFit="1" customWidth="1"/>
    <col min="73" max="73" width="17" bestFit="1" customWidth="1"/>
    <col min="74" max="74" width="19.7109375" bestFit="1" customWidth="1"/>
    <col min="75" max="84" width="11.42578125" bestFit="1" customWidth="1"/>
    <col min="85" max="89" width="15.140625" bestFit="1" customWidth="1"/>
    <col min="90" max="94" width="14" bestFit="1" customWidth="1"/>
    <col min="95" max="95" width="16" bestFit="1" customWidth="1"/>
    <col min="96" max="96" width="15.42578125" bestFit="1" customWidth="1"/>
    <col min="97" max="97" width="17.5703125" bestFit="1" customWidth="1"/>
    <col min="98" max="98" width="8.5703125" bestFit="1" customWidth="1"/>
    <col min="99" max="99" width="17.7109375" bestFit="1" customWidth="1"/>
    <col min="100" max="100" width="9" bestFit="1" customWidth="1"/>
    <col min="101" max="101" width="17.28515625" bestFit="1" customWidth="1"/>
    <col min="102" max="102" width="15.85546875" bestFit="1" customWidth="1"/>
  </cols>
  <sheetData>
    <row r="1" spans="1:38" x14ac:dyDescent="0.2">
      <c r="A1" t="s">
        <v>43</v>
      </c>
      <c r="B1" t="s">
        <v>489</v>
      </c>
    </row>
    <row r="2" spans="1:38" x14ac:dyDescent="0.2">
      <c r="A2" t="s">
        <v>243</v>
      </c>
      <c r="B2">
        <v>1</v>
      </c>
      <c r="C2">
        <v>52012</v>
      </c>
    </row>
    <row r="3" spans="1:38" x14ac:dyDescent="0.2">
      <c r="A3" t="s">
        <v>44</v>
      </c>
      <c r="B3" t="s">
        <v>45</v>
      </c>
      <c r="C3">
        <v>1</v>
      </c>
      <c r="D3">
        <v>1</v>
      </c>
    </row>
    <row r="4" spans="1:38" x14ac:dyDescent="0.2">
      <c r="A4" t="s">
        <v>46</v>
      </c>
      <c r="B4">
        <v>288</v>
      </c>
      <c r="C4">
        <v>289</v>
      </c>
      <c r="D4">
        <v>290</v>
      </c>
      <c r="E4">
        <v>291</v>
      </c>
      <c r="F4">
        <v>292</v>
      </c>
      <c r="G4">
        <v>293</v>
      </c>
      <c r="H4">
        <v>294</v>
      </c>
      <c r="I4">
        <v>295</v>
      </c>
      <c r="J4">
        <v>296</v>
      </c>
      <c r="K4">
        <v>297</v>
      </c>
      <c r="L4">
        <v>298</v>
      </c>
      <c r="M4">
        <v>299</v>
      </c>
    </row>
    <row r="5" spans="1:38" x14ac:dyDescent="0.2">
      <c r="A5" t="s">
        <v>47</v>
      </c>
      <c r="B5" s="234" t="s">
        <v>409</v>
      </c>
      <c r="C5" s="234" t="s">
        <v>410</v>
      </c>
      <c r="D5" s="234" t="s">
        <v>411</v>
      </c>
      <c r="E5" s="234" t="s">
        <v>412</v>
      </c>
      <c r="F5" s="234" t="s">
        <v>413</v>
      </c>
      <c r="G5" s="234" t="s">
        <v>414</v>
      </c>
      <c r="H5" s="234" t="s">
        <v>415</v>
      </c>
      <c r="I5" s="234" t="s">
        <v>416</v>
      </c>
      <c r="J5" s="234" t="s">
        <v>417</v>
      </c>
      <c r="K5" s="234" t="s">
        <v>418</v>
      </c>
      <c r="L5" s="234" t="s">
        <v>419</v>
      </c>
      <c r="M5" s="234" t="s">
        <v>420</v>
      </c>
    </row>
    <row r="6" spans="1:38" x14ac:dyDescent="0.2">
      <c r="A6" t="s">
        <v>48</v>
      </c>
      <c r="B6" s="234" t="s">
        <v>427</v>
      </c>
      <c r="C6" s="234" t="s">
        <v>428</v>
      </c>
      <c r="D6" s="234" t="s">
        <v>429</v>
      </c>
      <c r="E6" s="234" t="s">
        <v>430</v>
      </c>
      <c r="F6" s="234" t="s">
        <v>431</v>
      </c>
      <c r="G6" s="234" t="s">
        <v>432</v>
      </c>
      <c r="H6" s="234" t="s">
        <v>433</v>
      </c>
      <c r="I6" s="234" t="s">
        <v>434</v>
      </c>
      <c r="J6" s="234" t="s">
        <v>435</v>
      </c>
      <c r="K6" s="234" t="s">
        <v>436</v>
      </c>
      <c r="L6" s="234" t="s">
        <v>437</v>
      </c>
      <c r="M6" s="234" t="s">
        <v>438</v>
      </c>
    </row>
    <row r="7" spans="1:38" x14ac:dyDescent="0.2">
      <c r="A7" t="s">
        <v>49</v>
      </c>
      <c r="B7">
        <v>300</v>
      </c>
      <c r="C7">
        <v>301</v>
      </c>
      <c r="D7">
        <v>302</v>
      </c>
      <c r="E7">
        <v>303</v>
      </c>
      <c r="F7">
        <v>304</v>
      </c>
      <c r="G7">
        <v>305</v>
      </c>
      <c r="H7">
        <v>306</v>
      </c>
      <c r="I7">
        <v>307</v>
      </c>
      <c r="J7">
        <v>308</v>
      </c>
      <c r="K7">
        <v>309</v>
      </c>
      <c r="L7">
        <v>310</v>
      </c>
      <c r="M7">
        <v>311</v>
      </c>
      <c r="N7">
        <v>312</v>
      </c>
      <c r="O7">
        <v>313</v>
      </c>
      <c r="P7">
        <v>314</v>
      </c>
    </row>
    <row r="8" spans="1:38" x14ac:dyDescent="0.2">
      <c r="A8" t="s">
        <v>50</v>
      </c>
      <c r="B8" s="234" t="s">
        <v>421</v>
      </c>
      <c r="C8" s="234" t="s">
        <v>422</v>
      </c>
      <c r="D8" t="s">
        <v>423</v>
      </c>
      <c r="E8" t="s">
        <v>424</v>
      </c>
      <c r="F8" t="s">
        <v>425</v>
      </c>
      <c r="G8" t="s">
        <v>426</v>
      </c>
      <c r="H8" t="s">
        <v>449</v>
      </c>
      <c r="I8" t="s">
        <v>450</v>
      </c>
      <c r="J8" t="s">
        <v>451</v>
      </c>
      <c r="K8" t="s">
        <v>452</v>
      </c>
      <c r="L8" t="s">
        <v>453</v>
      </c>
      <c r="M8" t="s">
        <v>454</v>
      </c>
      <c r="N8" t="s">
        <v>455</v>
      </c>
      <c r="O8" s="234" t="s">
        <v>456</v>
      </c>
      <c r="P8" s="234" t="s">
        <v>457</v>
      </c>
      <c r="Q8" s="234"/>
      <c r="R8" s="234"/>
      <c r="S8" s="234"/>
      <c r="T8" s="234"/>
      <c r="U8" s="234"/>
      <c r="V8" s="234"/>
      <c r="W8" s="234"/>
      <c r="X8" s="234"/>
      <c r="Y8" s="234"/>
      <c r="Z8" s="234"/>
      <c r="AA8" s="234"/>
      <c r="AB8" s="234"/>
      <c r="AC8" s="234"/>
      <c r="AD8" s="234"/>
      <c r="AE8" s="234"/>
      <c r="AF8" s="234"/>
      <c r="AG8" s="234"/>
      <c r="AH8" s="234"/>
      <c r="AI8" s="234"/>
      <c r="AJ8" s="234"/>
      <c r="AK8" s="234"/>
      <c r="AL8" s="234"/>
    </row>
    <row r="9" spans="1:38" x14ac:dyDescent="0.2">
      <c r="A9" t="s">
        <v>51</v>
      </c>
      <c r="B9" s="234" t="s">
        <v>439</v>
      </c>
      <c r="C9" s="234" t="s">
        <v>440</v>
      </c>
      <c r="D9" t="s">
        <v>441</v>
      </c>
      <c r="E9" t="s">
        <v>442</v>
      </c>
      <c r="F9" t="s">
        <v>443</v>
      </c>
      <c r="G9" t="s">
        <v>444</v>
      </c>
      <c r="H9" t="s">
        <v>458</v>
      </c>
      <c r="I9" t="s">
        <v>459</v>
      </c>
      <c r="J9" t="s">
        <v>460</v>
      </c>
      <c r="K9" t="s">
        <v>461</v>
      </c>
      <c r="L9" t="s">
        <v>462</v>
      </c>
      <c r="M9" t="s">
        <v>463</v>
      </c>
      <c r="N9" t="s">
        <v>464</v>
      </c>
      <c r="O9" s="234" t="s">
        <v>465</v>
      </c>
      <c r="P9" s="234" t="s">
        <v>466</v>
      </c>
      <c r="Q9" s="234"/>
      <c r="R9" s="234"/>
      <c r="S9" s="234"/>
      <c r="T9" s="234"/>
      <c r="U9" s="234"/>
      <c r="V9" s="234"/>
      <c r="W9" s="234"/>
      <c r="X9" s="234"/>
      <c r="Y9" s="234"/>
      <c r="Z9" s="234"/>
      <c r="AA9" s="234"/>
      <c r="AB9" s="234"/>
      <c r="AC9" s="234"/>
      <c r="AD9" s="234"/>
      <c r="AE9" s="234"/>
      <c r="AF9" s="234"/>
      <c r="AG9" s="234"/>
      <c r="AH9" s="234"/>
      <c r="AI9" s="234"/>
      <c r="AJ9" s="234"/>
      <c r="AK9" s="234"/>
      <c r="AL9" s="234"/>
    </row>
    <row r="10" spans="1:38" x14ac:dyDescent="0.2">
      <c r="A10" t="s">
        <v>52</v>
      </c>
      <c r="B10">
        <v>300</v>
      </c>
    </row>
    <row r="11" spans="1:38" x14ac:dyDescent="0.2">
      <c r="A11" t="s">
        <v>53</v>
      </c>
      <c r="B11" t="s">
        <v>421</v>
      </c>
    </row>
    <row r="12" spans="1:38" x14ac:dyDescent="0.2">
      <c r="A12" t="s">
        <v>54</v>
      </c>
      <c r="B12" t="s">
        <v>439</v>
      </c>
    </row>
    <row r="13" spans="1:38" x14ac:dyDescent="0.2">
      <c r="A13" t="s">
        <v>55</v>
      </c>
      <c r="B13">
        <v>1</v>
      </c>
    </row>
    <row r="14" spans="1:38" x14ac:dyDescent="0.2">
      <c r="A14" t="s">
        <v>56</v>
      </c>
      <c r="B14" t="s">
        <v>29</v>
      </c>
    </row>
    <row r="15" spans="1:38" x14ac:dyDescent="0.2">
      <c r="A15" t="s">
        <v>57</v>
      </c>
      <c r="B15">
        <v>1</v>
      </c>
      <c r="C15" t="s">
        <v>58</v>
      </c>
      <c r="D15">
        <v>2</v>
      </c>
      <c r="E15" t="s">
        <v>59</v>
      </c>
      <c r="F15">
        <v>0</v>
      </c>
    </row>
    <row r="101" spans="1:65" x14ac:dyDescent="0.2">
      <c r="A101" t="s">
        <v>63</v>
      </c>
      <c r="B101" t="s">
        <v>64</v>
      </c>
      <c r="C101" t="s">
        <v>65</v>
      </c>
      <c r="D101" t="s">
        <v>244</v>
      </c>
      <c r="E101" t="s">
        <v>500</v>
      </c>
      <c r="F101" t="s">
        <v>563</v>
      </c>
      <c r="G101" t="s">
        <v>564</v>
      </c>
      <c r="H101" t="s">
        <v>501</v>
      </c>
      <c r="I101" t="s">
        <v>502</v>
      </c>
      <c r="J101" t="s">
        <v>503</v>
      </c>
      <c r="K101" t="s">
        <v>504</v>
      </c>
      <c r="L101" t="s">
        <v>505</v>
      </c>
      <c r="M101" t="s">
        <v>506</v>
      </c>
      <c r="N101" t="s">
        <v>507</v>
      </c>
      <c r="O101" t="s">
        <v>508</v>
      </c>
      <c r="P101" t="s">
        <v>509</v>
      </c>
      <c r="Q101" t="s">
        <v>510</v>
      </c>
      <c r="R101" t="s">
        <v>511</v>
      </c>
      <c r="S101" t="s">
        <v>512</v>
      </c>
      <c r="T101" t="s">
        <v>513</v>
      </c>
      <c r="U101" t="s">
        <v>514</v>
      </c>
      <c r="V101" t="s">
        <v>515</v>
      </c>
      <c r="W101" t="s">
        <v>516</v>
      </c>
      <c r="X101" t="s">
        <v>517</v>
      </c>
      <c r="Y101" t="s">
        <v>518</v>
      </c>
      <c r="Z101" t="s">
        <v>519</v>
      </c>
      <c r="AA101" t="s">
        <v>520</v>
      </c>
      <c r="AB101" t="s">
        <v>521</v>
      </c>
      <c r="AC101" t="s">
        <v>522</v>
      </c>
      <c r="AD101" t="s">
        <v>523</v>
      </c>
      <c r="AE101" t="s">
        <v>524</v>
      </c>
      <c r="AF101" t="s">
        <v>525</v>
      </c>
      <c r="AG101" t="s">
        <v>526</v>
      </c>
      <c r="AH101" t="s">
        <v>527</v>
      </c>
      <c r="AI101" t="s">
        <v>528</v>
      </c>
      <c r="AJ101" t="s">
        <v>529</v>
      </c>
      <c r="AK101" t="s">
        <v>530</v>
      </c>
      <c r="AL101" t="s">
        <v>531</v>
      </c>
      <c r="AM101" t="s">
        <v>532</v>
      </c>
      <c r="AN101" t="s">
        <v>533</v>
      </c>
      <c r="AO101" t="s">
        <v>534</v>
      </c>
      <c r="AP101" t="s">
        <v>535</v>
      </c>
      <c r="AQ101" t="s">
        <v>536</v>
      </c>
      <c r="AR101" t="s">
        <v>537</v>
      </c>
      <c r="AS101" t="s">
        <v>538</v>
      </c>
      <c r="AT101" t="s">
        <v>539</v>
      </c>
      <c r="AU101" t="s">
        <v>540</v>
      </c>
      <c r="AV101" t="s">
        <v>541</v>
      </c>
      <c r="AW101" t="s">
        <v>542</v>
      </c>
      <c r="AX101" t="s">
        <v>543</v>
      </c>
      <c r="AY101" t="s">
        <v>544</v>
      </c>
      <c r="AZ101" t="s">
        <v>545</v>
      </c>
      <c r="BA101" t="s">
        <v>546</v>
      </c>
      <c r="BB101" t="s">
        <v>547</v>
      </c>
      <c r="BC101" t="s">
        <v>548</v>
      </c>
      <c r="BD101" t="s">
        <v>549</v>
      </c>
      <c r="BE101" t="s">
        <v>550</v>
      </c>
      <c r="BF101" t="s">
        <v>551</v>
      </c>
      <c r="BG101" t="s">
        <v>552</v>
      </c>
      <c r="BH101" t="s">
        <v>553</v>
      </c>
      <c r="BI101" t="s">
        <v>554</v>
      </c>
      <c r="BJ101" t="s">
        <v>555</v>
      </c>
      <c r="BK101" t="s">
        <v>556</v>
      </c>
      <c r="BL101" t="s">
        <v>557</v>
      </c>
      <c r="BM101" t="s">
        <v>558</v>
      </c>
    </row>
    <row r="102" spans="1:65" x14ac:dyDescent="0.2">
      <c r="A102">
        <v>2</v>
      </c>
      <c r="B102" t="s">
        <v>42</v>
      </c>
      <c r="C102">
        <v>40</v>
      </c>
      <c r="D102" t="s">
        <v>476</v>
      </c>
      <c r="E102">
        <v>1</v>
      </c>
    </row>
  </sheetData>
  <phoneticPr fontId="9" type="noConversion"/>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3"/>
  <sheetViews>
    <sheetView workbookViewId="0">
      <selection activeCell="B2" sqref="B2"/>
    </sheetView>
  </sheetViews>
  <sheetFormatPr defaultRowHeight="12.75" x14ac:dyDescent="0.2"/>
  <cols>
    <col min="1" max="1" width="23.5703125" bestFit="1" customWidth="1"/>
    <col min="2" max="2" width="49.7109375" bestFit="1" customWidth="1"/>
    <col min="3" max="3" width="2.28515625" bestFit="1" customWidth="1"/>
    <col min="4" max="4" width="2" bestFit="1" customWidth="1"/>
    <col min="5" max="5" width="49.140625" bestFit="1" customWidth="1"/>
    <col min="6" max="6" width="47.7109375" bestFit="1" customWidth="1"/>
    <col min="7" max="7" width="52.5703125" bestFit="1" customWidth="1"/>
    <col min="8" max="8" width="46.42578125" bestFit="1" customWidth="1"/>
    <col min="9" max="9" width="59.42578125" bestFit="1" customWidth="1"/>
  </cols>
  <sheetData>
    <row r="1" spans="1:7" x14ac:dyDescent="0.2">
      <c r="A1" t="s">
        <v>212</v>
      </c>
      <c r="B1" t="s">
        <v>467</v>
      </c>
      <c r="C1" t="s">
        <v>2</v>
      </c>
      <c r="D1" t="s">
        <v>150</v>
      </c>
      <c r="E1" t="s">
        <v>468</v>
      </c>
      <c r="F1" t="s">
        <v>469</v>
      </c>
    </row>
    <row r="2" spans="1:7" x14ac:dyDescent="0.2">
      <c r="A2" t="s">
        <v>213</v>
      </c>
      <c r="B2" t="s">
        <v>470</v>
      </c>
    </row>
    <row r="3" spans="1:7" x14ac:dyDescent="0.2">
      <c r="A3" t="s">
        <v>42</v>
      </c>
      <c r="B3">
        <v>340</v>
      </c>
      <c r="C3" t="s">
        <v>471</v>
      </c>
      <c r="D3">
        <v>3</v>
      </c>
      <c r="E3" t="s">
        <v>472</v>
      </c>
      <c r="F3" t="s">
        <v>473</v>
      </c>
      <c r="G3" t="s">
        <v>474</v>
      </c>
    </row>
  </sheetData>
  <phoneticPr fontId="9"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57</vt:i4>
      </vt:variant>
    </vt:vector>
  </HeadingPairs>
  <TitlesOfParts>
    <vt:vector size="73" baseType="lpstr">
      <vt:lpstr>SWDATA</vt:lpstr>
      <vt:lpstr>SWNOTEMETA</vt:lpstr>
      <vt:lpstr>Planning Template Checklist</vt:lpstr>
      <vt:lpstr>Configuration</vt:lpstr>
      <vt:lpstr>Planning View</vt:lpstr>
      <vt:lpstr>SWUPDATE</vt:lpstr>
      <vt:lpstr>Metrics &amp; Attributes View</vt:lpstr>
      <vt:lpstr>SCENARIOMETA</vt:lpstr>
      <vt:lpstr>Notes</vt:lpstr>
      <vt:lpstr>Drilldown</vt:lpstr>
      <vt:lpstr>RELATIONSHIP_INFO</vt:lpstr>
      <vt:lpstr>SWMETA2</vt:lpstr>
      <vt:lpstr>SWMETA3</vt:lpstr>
      <vt:lpstr>FilteringCriteria</vt:lpstr>
      <vt:lpstr>SWMETA</vt:lpstr>
      <vt:lpstr>SWSHEETMETA</vt:lpstr>
      <vt:lpstr>cd_data_names</vt:lpstr>
      <vt:lpstr>cd_data_range</vt:lpstr>
      <vt:lpstr>cd_debug</vt:lpstr>
      <vt:lpstr>cd_header_names</vt:lpstr>
      <vt:lpstr>cd_header_range</vt:lpstr>
      <vt:lpstr>cd_item_description</vt:lpstr>
      <vt:lpstr>current_date</vt:lpstr>
      <vt:lpstr>Current_Period</vt:lpstr>
      <vt:lpstr>Display_By</vt:lpstr>
      <vt:lpstr>RELATIONSHIP_INFO!ExternalData_1</vt:lpstr>
      <vt:lpstr>SWDATA!ExternalData_1</vt:lpstr>
      <vt:lpstr>SWMETA!ExternalData_1</vt:lpstr>
      <vt:lpstr>SWMETA2!ExternalData_1</vt:lpstr>
      <vt:lpstr>SWMETA3!ExternalData_1</vt:lpstr>
      <vt:lpstr>RELATIONSHIP_INFO!ExternalData_2</vt:lpstr>
      <vt:lpstr>SWMETA2!ExternalData_2</vt:lpstr>
      <vt:lpstr>SWMETA3!ExternalData_2</vt:lpstr>
      <vt:lpstr>RELATIONSHIP_INFO!ExternalData_3</vt:lpstr>
      <vt:lpstr>SWMETA2!ExternalData_3</vt:lpstr>
      <vt:lpstr>SWMETA3!ExternalData_3</vt:lpstr>
      <vt:lpstr>RELATIONSHIP_INFO!ExternalData_4</vt:lpstr>
      <vt:lpstr>SWMETA2!ExternalData_4</vt:lpstr>
      <vt:lpstr>SWMETA3!ExternalData_4</vt:lpstr>
      <vt:lpstr>RELATIONSHIP_INFO!ExternalData_5</vt:lpstr>
      <vt:lpstr>SWMETA2!ExternalData_5</vt:lpstr>
      <vt:lpstr>SWMETA3!ExternalData_5</vt:lpstr>
      <vt:lpstr>RELATIONSHIP_INFO!ExternalData_6</vt:lpstr>
      <vt:lpstr>SWMETA2!ExternalData_6</vt:lpstr>
      <vt:lpstr>SWMETA3!ExternalData_6</vt:lpstr>
      <vt:lpstr>RELATIONSHIP_INFO!ExternalData_7</vt:lpstr>
      <vt:lpstr>SWMETA2!ExternalData_7</vt:lpstr>
      <vt:lpstr>SWMETA3!ExternalData_7</vt:lpstr>
      <vt:lpstr>RELATIONSHIP_INFO!ExternalData_8</vt:lpstr>
      <vt:lpstr>RELATIONSHIP_INFO!ExternalData_9</vt:lpstr>
      <vt:lpstr>FFF</vt:lpstr>
      <vt:lpstr>First_Item_Row</vt:lpstr>
      <vt:lpstr>Items_Filtered</vt:lpstr>
      <vt:lpstr>Last_downloaded_item_row</vt:lpstr>
      <vt:lpstr>max_items</vt:lpstr>
      <vt:lpstr>notes_headers</vt:lpstr>
      <vt:lpstr>notes_range</vt:lpstr>
      <vt:lpstr>NULL</vt:lpstr>
      <vt:lpstr>SWDATA!Print_Area</vt:lpstr>
      <vt:lpstr>ScenarioType</vt:lpstr>
      <vt:lpstr>SWUPD_NPILL_ROW</vt:lpstr>
      <vt:lpstr>SWUPD_NUMCHANGES</vt:lpstr>
      <vt:lpstr>SWUPD_NUMUPDROWS</vt:lpstr>
      <vt:lpstr>SWUPD_OVERRIDE_CURRENCY</vt:lpstr>
      <vt:lpstr>SWUPD_OVERRIDE_ID</vt:lpstr>
      <vt:lpstr>SWUPD_OVERRIDE_UOM</vt:lpstr>
      <vt:lpstr>SWUPD_REFRESH_CURRENCY</vt:lpstr>
      <vt:lpstr>SWUPD_REFRESH_UOM</vt:lpstr>
      <vt:lpstr>SWUPD_XLSROW_NUMCHANGES</vt:lpstr>
      <vt:lpstr>TemplateVersion</vt:lpstr>
      <vt:lpstr>TS_Count</vt:lpstr>
      <vt:lpstr>TS_Hidden</vt:lpstr>
      <vt:lpstr>UpdateIntegrityFlag</vt:lpstr>
    </vt:vector>
  </TitlesOfParts>
  <Company>Steelwedge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Steelwedge</dc:creator>
  <cp:lastModifiedBy>vudaychandra</cp:lastModifiedBy>
  <cp:lastPrinted>2006-05-17T17:59:14Z</cp:lastPrinted>
  <dcterms:created xsi:type="dcterms:W3CDTF">2003-02-19T20:23:06Z</dcterms:created>
  <dcterms:modified xsi:type="dcterms:W3CDTF">2013-05-24T08:54:04Z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